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cktail Calculator/"/>
    </mc:Choice>
  </mc:AlternateContent>
  <xr:revisionPtr revIDLastSave="25" documentId="8_{8A88A8CE-B9F2-439B-974A-F8425C1BDB70}" xr6:coauthVersionLast="47" xr6:coauthVersionMax="47" xr10:uidLastSave="{E209E827-B238-4BC2-9C5C-C60CFD94E3B7}"/>
  <workbookProtection workbookAlgorithmName="SHA-512" workbookHashValue="X8u/eaFoZL5PvQR0MhFa48WW4o8uCwuxGU9KAut8CsJylrGY2a8NUJQsjFTzuacQ+wjEVUGfqh3ivr0L+j1kfw==" workbookSaltValue="/RYFpy6FuJXvyhmB4JS5FQ==" workbookSpinCount="100000" lockStructure="1"/>
  <bookViews>
    <workbookView xWindow="-120" yWindow="-120" windowWidth="29040" windowHeight="15840" xr2:uid="{0A807690-29FC-4DCC-87CD-33DCBE4B4003}"/>
  </bookViews>
  <sheets>
    <sheet name="Intro &amp; Setup" sheetId="6" r:id="rId1"/>
    <sheet name="Drinks List" sheetId="2" r:id="rId2"/>
    <sheet name="Stock List" sheetId="3" r:id="rId3"/>
    <sheet name="Stock Take Report" sheetId="4" r:id="rId4"/>
    <sheet name="Stock Order List" sheetId="5" r:id="rId5"/>
  </sheets>
  <definedNames>
    <definedName name="_xlnm._FilterDatabase" localSheetId="1" hidden="1">'Drinks List'!$G$10:$AX$20</definedName>
    <definedName name="_xlnm._FilterDatabase" localSheetId="2" hidden="1">'Stock List'!$G$10:$N$20</definedName>
    <definedName name="_xlnm.Print_Area" localSheetId="1">'Drinks List'!$A$1:$AY$1011</definedName>
    <definedName name="_xlnm.Print_Area" localSheetId="0">'Intro &amp; Setup'!$A$1:$AT$50</definedName>
    <definedName name="_xlnm.Print_Area" localSheetId="2">'Stock List'!$A$1:$V$1011</definedName>
    <definedName name="_xlnm.Print_Area" localSheetId="3">'Stock Take Report'!$A$1:$AT$99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4" i="6" l="1"/>
  <c r="BO1010" i="3" l="1"/>
  <c r="BO1009" i="3"/>
  <c r="BO1008" i="3"/>
  <c r="BO1007" i="3"/>
  <c r="BO1006" i="3"/>
  <c r="BO1005" i="3"/>
  <c r="BO1004" i="3"/>
  <c r="BO1003" i="3"/>
  <c r="BO1002" i="3"/>
  <c r="BO1001" i="3"/>
  <c r="BO1000" i="3"/>
  <c r="BO999" i="3"/>
  <c r="BO998" i="3"/>
  <c r="BO997" i="3"/>
  <c r="BO996" i="3"/>
  <c r="BO995" i="3"/>
  <c r="BO994" i="3"/>
  <c r="BO993" i="3"/>
  <c r="BO992" i="3"/>
  <c r="BO991" i="3"/>
  <c r="BO990" i="3"/>
  <c r="BO989" i="3"/>
  <c r="BO988" i="3"/>
  <c r="BO987" i="3"/>
  <c r="BO986" i="3"/>
  <c r="BO985" i="3"/>
  <c r="BO984" i="3"/>
  <c r="BO983" i="3"/>
  <c r="BO982" i="3"/>
  <c r="BO981" i="3"/>
  <c r="BO980" i="3"/>
  <c r="BO979" i="3"/>
  <c r="BO978" i="3"/>
  <c r="BO977" i="3"/>
  <c r="BO976" i="3"/>
  <c r="BO975" i="3"/>
  <c r="BO974" i="3"/>
  <c r="BO973" i="3"/>
  <c r="BO972" i="3"/>
  <c r="BO971" i="3"/>
  <c r="BO970" i="3"/>
  <c r="BO969" i="3"/>
  <c r="BO968" i="3"/>
  <c r="BO967" i="3"/>
  <c r="BO966" i="3"/>
  <c r="BO965" i="3"/>
  <c r="BO964" i="3"/>
  <c r="BO963" i="3"/>
  <c r="BO962" i="3"/>
  <c r="BO961" i="3"/>
  <c r="BO960" i="3"/>
  <c r="BO959" i="3"/>
  <c r="BO958" i="3"/>
  <c r="BO957" i="3"/>
  <c r="BO956" i="3"/>
  <c r="BO955" i="3"/>
  <c r="BO954" i="3"/>
  <c r="BO953" i="3"/>
  <c r="BO952" i="3"/>
  <c r="BO951" i="3"/>
  <c r="BO950" i="3"/>
  <c r="BO949" i="3"/>
  <c r="BO948" i="3"/>
  <c r="BO947" i="3"/>
  <c r="BO946" i="3"/>
  <c r="BO945" i="3"/>
  <c r="BO944" i="3"/>
  <c r="BO943" i="3"/>
  <c r="BO942" i="3"/>
  <c r="BO941" i="3"/>
  <c r="BO940" i="3"/>
  <c r="BO939" i="3"/>
  <c r="BO938" i="3"/>
  <c r="BO937" i="3"/>
  <c r="BO936" i="3"/>
  <c r="BO935" i="3"/>
  <c r="BO934" i="3"/>
  <c r="BO933" i="3"/>
  <c r="BO932" i="3"/>
  <c r="BO931" i="3"/>
  <c r="BO930" i="3"/>
  <c r="BO929" i="3"/>
  <c r="BO928" i="3"/>
  <c r="BO927" i="3"/>
  <c r="BO926" i="3"/>
  <c r="BO925" i="3"/>
  <c r="BO924" i="3"/>
  <c r="BO923" i="3"/>
  <c r="BO922" i="3"/>
  <c r="BO921" i="3"/>
  <c r="BO920" i="3"/>
  <c r="BO919" i="3"/>
  <c r="BO918" i="3"/>
  <c r="BO917" i="3"/>
  <c r="BO916" i="3"/>
  <c r="BO915" i="3"/>
  <c r="BO914" i="3"/>
  <c r="BO913" i="3"/>
  <c r="BO912" i="3"/>
  <c r="BO911" i="3"/>
  <c r="BO910" i="3"/>
  <c r="BO909" i="3"/>
  <c r="BO908" i="3"/>
  <c r="BO907" i="3"/>
  <c r="BO906" i="3"/>
  <c r="BO905" i="3"/>
  <c r="BO904" i="3"/>
  <c r="BO903" i="3"/>
  <c r="BO902" i="3"/>
  <c r="BO901" i="3"/>
  <c r="BO900" i="3"/>
  <c r="BO899" i="3"/>
  <c r="BO898" i="3"/>
  <c r="BO897" i="3"/>
  <c r="BO896" i="3"/>
  <c r="BO895" i="3"/>
  <c r="BO894" i="3"/>
  <c r="BO893" i="3"/>
  <c r="BO892" i="3"/>
  <c r="BO891" i="3"/>
  <c r="BO890" i="3"/>
  <c r="BO889" i="3"/>
  <c r="BO888" i="3"/>
  <c r="BO887" i="3"/>
  <c r="BO886" i="3"/>
  <c r="BO885" i="3"/>
  <c r="BO884" i="3"/>
  <c r="BO883" i="3"/>
  <c r="BO882" i="3"/>
  <c r="BO881" i="3"/>
  <c r="BO880" i="3"/>
  <c r="BO879" i="3"/>
  <c r="BO878" i="3"/>
  <c r="BO877" i="3"/>
  <c r="BO876" i="3"/>
  <c r="BO875" i="3"/>
  <c r="BO874" i="3"/>
  <c r="BO873" i="3"/>
  <c r="BO872" i="3"/>
  <c r="BO871" i="3"/>
  <c r="BO870" i="3"/>
  <c r="BO869" i="3"/>
  <c r="BO868" i="3"/>
  <c r="BO867" i="3"/>
  <c r="BO866" i="3"/>
  <c r="BO865" i="3"/>
  <c r="BO864" i="3"/>
  <c r="BO863" i="3"/>
  <c r="BO862" i="3"/>
  <c r="BO861" i="3"/>
  <c r="BO860" i="3"/>
  <c r="BO859" i="3"/>
  <c r="BO858" i="3"/>
  <c r="BO857" i="3"/>
  <c r="BO856" i="3"/>
  <c r="BO855" i="3"/>
  <c r="BO854" i="3"/>
  <c r="BO853" i="3"/>
  <c r="BO852" i="3"/>
  <c r="BO851" i="3"/>
  <c r="BO850" i="3"/>
  <c r="BO849" i="3"/>
  <c r="BO848" i="3"/>
  <c r="BO847" i="3"/>
  <c r="BO846" i="3"/>
  <c r="BO845" i="3"/>
  <c r="BO844" i="3"/>
  <c r="BO843" i="3"/>
  <c r="BO842" i="3"/>
  <c r="BO841" i="3"/>
  <c r="BO840" i="3"/>
  <c r="BO839" i="3"/>
  <c r="BO838" i="3"/>
  <c r="BO837" i="3"/>
  <c r="BO836" i="3"/>
  <c r="BO835" i="3"/>
  <c r="BO834" i="3"/>
  <c r="BO833" i="3"/>
  <c r="BO832" i="3"/>
  <c r="BO831" i="3"/>
  <c r="BO830" i="3"/>
  <c r="BO829" i="3"/>
  <c r="BO828" i="3"/>
  <c r="BO827" i="3"/>
  <c r="BO826" i="3"/>
  <c r="BO825" i="3"/>
  <c r="BO824" i="3"/>
  <c r="BO823" i="3"/>
  <c r="BO822" i="3"/>
  <c r="BO821" i="3"/>
  <c r="BO820" i="3"/>
  <c r="BO819" i="3"/>
  <c r="BO818" i="3"/>
  <c r="BO817" i="3"/>
  <c r="BO816" i="3"/>
  <c r="BO815" i="3"/>
  <c r="BO814" i="3"/>
  <c r="BO813" i="3"/>
  <c r="BO812" i="3"/>
  <c r="BO811" i="3"/>
  <c r="BO810" i="3"/>
  <c r="BO809" i="3"/>
  <c r="BO808" i="3"/>
  <c r="BO807" i="3"/>
  <c r="BO806" i="3"/>
  <c r="BO805" i="3"/>
  <c r="BO804" i="3"/>
  <c r="BO803" i="3"/>
  <c r="BO802" i="3"/>
  <c r="BO801" i="3"/>
  <c r="BO800" i="3"/>
  <c r="BO799" i="3"/>
  <c r="BO798" i="3"/>
  <c r="BO797" i="3"/>
  <c r="BO796" i="3"/>
  <c r="BO795" i="3"/>
  <c r="BO794" i="3"/>
  <c r="BO793" i="3"/>
  <c r="BO792" i="3"/>
  <c r="BO791" i="3"/>
  <c r="BO790" i="3"/>
  <c r="BO789" i="3"/>
  <c r="BO788" i="3"/>
  <c r="BO787" i="3"/>
  <c r="BO786" i="3"/>
  <c r="BO785" i="3"/>
  <c r="BO784" i="3"/>
  <c r="BO783" i="3"/>
  <c r="BO782" i="3"/>
  <c r="BO781" i="3"/>
  <c r="BO780" i="3"/>
  <c r="BO779" i="3"/>
  <c r="BO778" i="3"/>
  <c r="BO777" i="3"/>
  <c r="BO776" i="3"/>
  <c r="BO775" i="3"/>
  <c r="BO774" i="3"/>
  <c r="BO773" i="3"/>
  <c r="BO772" i="3"/>
  <c r="BO771" i="3"/>
  <c r="BO770" i="3"/>
  <c r="BO769" i="3"/>
  <c r="BO768" i="3"/>
  <c r="BO767" i="3"/>
  <c r="BO766" i="3"/>
  <c r="BO765" i="3"/>
  <c r="BO764" i="3"/>
  <c r="BO763" i="3"/>
  <c r="BO762" i="3"/>
  <c r="BO761" i="3"/>
  <c r="BO760" i="3"/>
  <c r="BO759" i="3"/>
  <c r="BO758" i="3"/>
  <c r="BO757" i="3"/>
  <c r="BO756" i="3"/>
  <c r="BO755" i="3"/>
  <c r="BO754" i="3"/>
  <c r="BO753" i="3"/>
  <c r="BO752" i="3"/>
  <c r="BO751" i="3"/>
  <c r="BO750" i="3"/>
  <c r="BO749" i="3"/>
  <c r="BO748" i="3"/>
  <c r="BO747" i="3"/>
  <c r="BO746" i="3"/>
  <c r="BO745" i="3"/>
  <c r="BO744" i="3"/>
  <c r="BO743" i="3"/>
  <c r="BO742" i="3"/>
  <c r="BO741" i="3"/>
  <c r="BO740" i="3"/>
  <c r="BO739" i="3"/>
  <c r="BO738" i="3"/>
  <c r="BO737" i="3"/>
  <c r="BO736" i="3"/>
  <c r="BO735" i="3"/>
  <c r="BO734" i="3"/>
  <c r="BO733" i="3"/>
  <c r="BO732" i="3"/>
  <c r="BO731" i="3"/>
  <c r="BO730" i="3"/>
  <c r="BO729" i="3"/>
  <c r="BO728" i="3"/>
  <c r="BO727" i="3"/>
  <c r="BO726" i="3"/>
  <c r="BO725" i="3"/>
  <c r="BO724" i="3"/>
  <c r="BO723" i="3"/>
  <c r="BO722" i="3"/>
  <c r="BO721" i="3"/>
  <c r="BO720" i="3"/>
  <c r="BO719" i="3"/>
  <c r="BO718" i="3"/>
  <c r="BO717" i="3"/>
  <c r="BO716" i="3"/>
  <c r="BO715" i="3"/>
  <c r="BO714" i="3"/>
  <c r="BO713" i="3"/>
  <c r="BO712" i="3"/>
  <c r="BO711" i="3"/>
  <c r="BO710" i="3"/>
  <c r="BO709" i="3"/>
  <c r="BO708" i="3"/>
  <c r="BO707" i="3"/>
  <c r="BO706" i="3"/>
  <c r="BO705" i="3"/>
  <c r="BO704" i="3"/>
  <c r="BO703" i="3"/>
  <c r="BO702" i="3"/>
  <c r="BO701" i="3"/>
  <c r="BO700" i="3"/>
  <c r="BO699" i="3"/>
  <c r="BO698" i="3"/>
  <c r="BO697" i="3"/>
  <c r="BO696" i="3"/>
  <c r="BO695" i="3"/>
  <c r="BO694" i="3"/>
  <c r="BO693" i="3"/>
  <c r="BO692" i="3"/>
  <c r="BO691" i="3"/>
  <c r="BO690" i="3"/>
  <c r="BO689" i="3"/>
  <c r="BO688" i="3"/>
  <c r="BO687" i="3"/>
  <c r="BO686" i="3"/>
  <c r="BO685" i="3"/>
  <c r="BO684" i="3"/>
  <c r="BO683" i="3"/>
  <c r="BO682" i="3"/>
  <c r="BO681" i="3"/>
  <c r="BO680" i="3"/>
  <c r="BO679" i="3"/>
  <c r="BO678" i="3"/>
  <c r="BO677" i="3"/>
  <c r="BO676" i="3"/>
  <c r="BO675" i="3"/>
  <c r="BO674" i="3"/>
  <c r="BO673" i="3"/>
  <c r="BO672" i="3"/>
  <c r="BO671" i="3"/>
  <c r="BO670" i="3"/>
  <c r="BO669" i="3"/>
  <c r="BO668" i="3"/>
  <c r="BO667" i="3"/>
  <c r="BO666" i="3"/>
  <c r="BO665" i="3"/>
  <c r="BO664" i="3"/>
  <c r="BO663" i="3"/>
  <c r="BO662" i="3"/>
  <c r="BO661" i="3"/>
  <c r="BO660" i="3"/>
  <c r="BO659" i="3"/>
  <c r="BO658" i="3"/>
  <c r="BO657" i="3"/>
  <c r="BO656" i="3"/>
  <c r="BO655" i="3"/>
  <c r="BO654" i="3"/>
  <c r="BO653" i="3"/>
  <c r="BO652" i="3"/>
  <c r="BO651" i="3"/>
  <c r="BO650" i="3"/>
  <c r="BO649" i="3"/>
  <c r="BO648" i="3"/>
  <c r="BO647" i="3"/>
  <c r="BO646" i="3"/>
  <c r="BO645" i="3"/>
  <c r="BO644" i="3"/>
  <c r="BO643" i="3"/>
  <c r="BO642" i="3"/>
  <c r="BO641" i="3"/>
  <c r="BO640" i="3"/>
  <c r="BO639" i="3"/>
  <c r="BO638" i="3"/>
  <c r="BO637" i="3"/>
  <c r="BO636" i="3"/>
  <c r="BO635" i="3"/>
  <c r="BO634" i="3"/>
  <c r="BO633" i="3"/>
  <c r="BO632" i="3"/>
  <c r="BO631" i="3"/>
  <c r="BO630" i="3"/>
  <c r="BO629" i="3"/>
  <c r="BO628" i="3"/>
  <c r="BO627" i="3"/>
  <c r="BO626" i="3"/>
  <c r="BO625" i="3"/>
  <c r="BO624" i="3"/>
  <c r="BO623" i="3"/>
  <c r="BO622" i="3"/>
  <c r="BO621" i="3"/>
  <c r="BO620" i="3"/>
  <c r="BO619" i="3"/>
  <c r="BO618" i="3"/>
  <c r="BO617" i="3"/>
  <c r="BO616" i="3"/>
  <c r="BO615" i="3"/>
  <c r="BO614" i="3"/>
  <c r="BO613" i="3"/>
  <c r="BO612" i="3"/>
  <c r="BO611" i="3"/>
  <c r="BO610" i="3"/>
  <c r="BO609" i="3"/>
  <c r="BO608" i="3"/>
  <c r="BO607" i="3"/>
  <c r="BO606" i="3"/>
  <c r="BO605" i="3"/>
  <c r="BO604" i="3"/>
  <c r="BO603" i="3"/>
  <c r="BO602" i="3"/>
  <c r="BO601" i="3"/>
  <c r="BO600" i="3"/>
  <c r="BO599" i="3"/>
  <c r="BO598" i="3"/>
  <c r="BO597" i="3"/>
  <c r="BO596" i="3"/>
  <c r="BO595" i="3"/>
  <c r="BO594" i="3"/>
  <c r="BO593" i="3"/>
  <c r="BO592" i="3"/>
  <c r="BO591" i="3"/>
  <c r="BO590" i="3"/>
  <c r="BO589" i="3"/>
  <c r="BO588" i="3"/>
  <c r="BO587" i="3"/>
  <c r="BO586" i="3"/>
  <c r="BO585" i="3"/>
  <c r="BO584" i="3"/>
  <c r="BO583" i="3"/>
  <c r="BO582" i="3"/>
  <c r="BO581" i="3"/>
  <c r="BO580" i="3"/>
  <c r="BO579" i="3"/>
  <c r="BO578" i="3"/>
  <c r="BO577" i="3"/>
  <c r="BO576" i="3"/>
  <c r="BO575" i="3"/>
  <c r="BO574" i="3"/>
  <c r="BO573" i="3"/>
  <c r="BO572" i="3"/>
  <c r="BO571" i="3"/>
  <c r="BO570" i="3"/>
  <c r="BO569" i="3"/>
  <c r="BO568" i="3"/>
  <c r="BO567" i="3"/>
  <c r="BO566" i="3"/>
  <c r="BO565" i="3"/>
  <c r="BO564" i="3"/>
  <c r="BO563" i="3"/>
  <c r="BO562" i="3"/>
  <c r="BO561" i="3"/>
  <c r="BO560" i="3"/>
  <c r="BO559" i="3"/>
  <c r="BO558" i="3"/>
  <c r="BO557" i="3"/>
  <c r="BO556" i="3"/>
  <c r="BO555" i="3"/>
  <c r="BO554" i="3"/>
  <c r="BO553" i="3"/>
  <c r="BO552" i="3"/>
  <c r="BO551" i="3"/>
  <c r="BO550" i="3"/>
  <c r="BO549" i="3"/>
  <c r="BO548" i="3"/>
  <c r="BO547" i="3"/>
  <c r="BO546" i="3"/>
  <c r="BO545" i="3"/>
  <c r="BO544" i="3"/>
  <c r="BO543" i="3"/>
  <c r="BO542" i="3"/>
  <c r="BO541" i="3"/>
  <c r="BO540" i="3"/>
  <c r="BO539" i="3"/>
  <c r="BO538" i="3"/>
  <c r="BO537" i="3"/>
  <c r="BO536" i="3"/>
  <c r="BO535" i="3"/>
  <c r="BO534" i="3"/>
  <c r="BO533" i="3"/>
  <c r="BO532" i="3"/>
  <c r="BO531" i="3"/>
  <c r="BO530" i="3"/>
  <c r="BO529" i="3"/>
  <c r="BO528" i="3"/>
  <c r="BO527" i="3"/>
  <c r="BO526" i="3"/>
  <c r="BO525" i="3"/>
  <c r="BO524" i="3"/>
  <c r="BO523" i="3"/>
  <c r="BO522" i="3"/>
  <c r="BO521" i="3"/>
  <c r="BO520" i="3"/>
  <c r="BO519" i="3"/>
  <c r="BO518" i="3"/>
  <c r="BO517" i="3"/>
  <c r="BO516" i="3"/>
  <c r="BO515" i="3"/>
  <c r="BO514" i="3"/>
  <c r="BO513" i="3"/>
  <c r="BO512" i="3"/>
  <c r="BO511" i="3"/>
  <c r="BO510" i="3"/>
  <c r="BO509" i="3"/>
  <c r="BO508" i="3"/>
  <c r="BO507" i="3"/>
  <c r="BO506" i="3"/>
  <c r="BO505" i="3"/>
  <c r="BO504" i="3"/>
  <c r="BO503" i="3"/>
  <c r="BO502" i="3"/>
  <c r="BO501" i="3"/>
  <c r="BO500" i="3"/>
  <c r="BO499" i="3"/>
  <c r="BO498" i="3"/>
  <c r="BO497" i="3"/>
  <c r="BO496" i="3"/>
  <c r="BO495" i="3"/>
  <c r="BO494" i="3"/>
  <c r="BO493" i="3"/>
  <c r="BO492" i="3"/>
  <c r="BO491" i="3"/>
  <c r="BO490" i="3"/>
  <c r="BO489" i="3"/>
  <c r="BO488" i="3"/>
  <c r="BO487" i="3"/>
  <c r="BO486" i="3"/>
  <c r="BO485" i="3"/>
  <c r="BO484" i="3"/>
  <c r="BO483" i="3"/>
  <c r="BO482" i="3"/>
  <c r="BO481" i="3"/>
  <c r="BO480" i="3"/>
  <c r="BO479" i="3"/>
  <c r="BO478" i="3"/>
  <c r="BO477" i="3"/>
  <c r="BO476" i="3"/>
  <c r="BO475" i="3"/>
  <c r="BO474" i="3"/>
  <c r="BO473" i="3"/>
  <c r="BO472" i="3"/>
  <c r="BO471" i="3"/>
  <c r="BO470" i="3"/>
  <c r="BO469" i="3"/>
  <c r="BO468" i="3"/>
  <c r="BO467" i="3"/>
  <c r="BO466" i="3"/>
  <c r="BO465" i="3"/>
  <c r="BO464" i="3"/>
  <c r="BO463" i="3"/>
  <c r="BO462" i="3"/>
  <c r="BO461" i="3"/>
  <c r="BO460" i="3"/>
  <c r="BO459" i="3"/>
  <c r="BO458" i="3"/>
  <c r="BO457" i="3"/>
  <c r="BO456" i="3"/>
  <c r="BO455" i="3"/>
  <c r="BO454" i="3"/>
  <c r="BO453" i="3"/>
  <c r="BO452" i="3"/>
  <c r="BO451" i="3"/>
  <c r="BO450" i="3"/>
  <c r="BO449" i="3"/>
  <c r="BO448" i="3"/>
  <c r="BO447" i="3"/>
  <c r="BO446" i="3"/>
  <c r="BO445" i="3"/>
  <c r="BO444" i="3"/>
  <c r="BO443" i="3"/>
  <c r="BO442" i="3"/>
  <c r="BO441" i="3"/>
  <c r="BO440" i="3"/>
  <c r="BO439" i="3"/>
  <c r="BO438" i="3"/>
  <c r="BO437" i="3"/>
  <c r="BO436" i="3"/>
  <c r="BO435" i="3"/>
  <c r="BO434" i="3"/>
  <c r="BO433" i="3"/>
  <c r="BO432" i="3"/>
  <c r="BO431" i="3"/>
  <c r="BO430" i="3"/>
  <c r="BO429" i="3"/>
  <c r="BO428" i="3"/>
  <c r="BO427" i="3"/>
  <c r="BO426" i="3"/>
  <c r="BO425" i="3"/>
  <c r="BO424" i="3"/>
  <c r="BO423" i="3"/>
  <c r="BO422" i="3"/>
  <c r="BO421" i="3"/>
  <c r="BO420" i="3"/>
  <c r="BO419" i="3"/>
  <c r="BO418" i="3"/>
  <c r="BO417" i="3"/>
  <c r="BO416" i="3"/>
  <c r="BO415" i="3"/>
  <c r="BO414" i="3"/>
  <c r="BO413" i="3"/>
  <c r="BO412" i="3"/>
  <c r="BO411" i="3"/>
  <c r="BO410" i="3"/>
  <c r="BO409" i="3"/>
  <c r="BO408" i="3"/>
  <c r="BO407" i="3"/>
  <c r="BO406" i="3"/>
  <c r="BO405" i="3"/>
  <c r="BO404" i="3"/>
  <c r="BO403" i="3"/>
  <c r="BO402" i="3"/>
  <c r="BO401" i="3"/>
  <c r="BO400" i="3"/>
  <c r="BO399" i="3"/>
  <c r="BO398" i="3"/>
  <c r="BO397" i="3"/>
  <c r="BO396" i="3"/>
  <c r="BO395" i="3"/>
  <c r="BO394" i="3"/>
  <c r="BO393" i="3"/>
  <c r="BO392" i="3"/>
  <c r="BO391" i="3"/>
  <c r="BO390" i="3"/>
  <c r="BO389" i="3"/>
  <c r="BO388" i="3"/>
  <c r="BO387" i="3"/>
  <c r="BO386" i="3"/>
  <c r="BO385" i="3"/>
  <c r="BO384" i="3"/>
  <c r="BO383" i="3"/>
  <c r="BO382" i="3"/>
  <c r="BO381" i="3"/>
  <c r="BO380" i="3"/>
  <c r="BO379" i="3"/>
  <c r="BO378" i="3"/>
  <c r="BO377" i="3"/>
  <c r="BO376" i="3"/>
  <c r="BO375" i="3"/>
  <c r="BO374" i="3"/>
  <c r="BO373" i="3"/>
  <c r="BO372" i="3"/>
  <c r="BO371" i="3"/>
  <c r="BO370" i="3"/>
  <c r="BO369" i="3"/>
  <c r="BO368" i="3"/>
  <c r="BO367" i="3"/>
  <c r="BO366" i="3"/>
  <c r="BO365" i="3"/>
  <c r="BO364" i="3"/>
  <c r="BO363" i="3"/>
  <c r="BO362" i="3"/>
  <c r="BO361" i="3"/>
  <c r="BO360" i="3"/>
  <c r="BO359" i="3"/>
  <c r="BO358" i="3"/>
  <c r="BO357" i="3"/>
  <c r="BO356" i="3"/>
  <c r="BO355" i="3"/>
  <c r="BO354" i="3"/>
  <c r="BO353" i="3"/>
  <c r="BO352" i="3"/>
  <c r="BO351" i="3"/>
  <c r="BO350" i="3"/>
  <c r="BO349" i="3"/>
  <c r="BO348" i="3"/>
  <c r="BO347" i="3"/>
  <c r="BO346" i="3"/>
  <c r="BO345" i="3"/>
  <c r="BO344" i="3"/>
  <c r="BO343" i="3"/>
  <c r="BO342" i="3"/>
  <c r="BO341" i="3"/>
  <c r="BO340" i="3"/>
  <c r="BO339" i="3"/>
  <c r="BO338" i="3"/>
  <c r="BO337" i="3"/>
  <c r="BO336" i="3"/>
  <c r="BO335" i="3"/>
  <c r="BO334" i="3"/>
  <c r="BO333" i="3"/>
  <c r="BO332" i="3"/>
  <c r="BO331" i="3"/>
  <c r="BO330" i="3"/>
  <c r="BO329" i="3"/>
  <c r="BO328" i="3"/>
  <c r="BO327" i="3"/>
  <c r="BO326" i="3"/>
  <c r="BO325" i="3"/>
  <c r="BO324" i="3"/>
  <c r="BO323" i="3"/>
  <c r="BO322" i="3"/>
  <c r="BO321" i="3"/>
  <c r="BO320" i="3"/>
  <c r="BO319" i="3"/>
  <c r="BO318" i="3"/>
  <c r="BO317" i="3"/>
  <c r="BO316" i="3"/>
  <c r="BO315" i="3"/>
  <c r="BO314" i="3"/>
  <c r="BO313" i="3"/>
  <c r="BO312" i="3"/>
  <c r="BO311" i="3"/>
  <c r="BO310" i="3"/>
  <c r="BO309" i="3"/>
  <c r="BO308" i="3"/>
  <c r="BO307" i="3"/>
  <c r="BO306" i="3"/>
  <c r="BO305" i="3"/>
  <c r="BO304" i="3"/>
  <c r="BO303" i="3"/>
  <c r="BO302" i="3"/>
  <c r="BO301" i="3"/>
  <c r="BO300" i="3"/>
  <c r="BO299" i="3"/>
  <c r="BO298" i="3"/>
  <c r="BO297" i="3"/>
  <c r="BO296" i="3"/>
  <c r="BO295" i="3"/>
  <c r="BO294" i="3"/>
  <c r="BO293" i="3"/>
  <c r="BO292" i="3"/>
  <c r="BO291" i="3"/>
  <c r="BO290" i="3"/>
  <c r="BO289" i="3"/>
  <c r="BO288" i="3"/>
  <c r="BO287" i="3"/>
  <c r="BO286" i="3"/>
  <c r="BO285" i="3"/>
  <c r="BO284" i="3"/>
  <c r="BO283" i="3"/>
  <c r="BO282" i="3"/>
  <c r="BO281" i="3"/>
  <c r="BO280" i="3"/>
  <c r="BO279" i="3"/>
  <c r="BO278" i="3"/>
  <c r="BO277" i="3"/>
  <c r="BO276" i="3"/>
  <c r="BO275" i="3"/>
  <c r="BO274" i="3"/>
  <c r="BO273" i="3"/>
  <c r="BO272" i="3"/>
  <c r="BO271" i="3"/>
  <c r="BO270" i="3"/>
  <c r="BO269" i="3"/>
  <c r="BO268" i="3"/>
  <c r="BO267" i="3"/>
  <c r="BO266" i="3"/>
  <c r="BO265" i="3"/>
  <c r="BO264" i="3"/>
  <c r="BO263" i="3"/>
  <c r="BO262" i="3"/>
  <c r="BO261" i="3"/>
  <c r="BO260" i="3"/>
  <c r="BO259" i="3"/>
  <c r="BO258" i="3"/>
  <c r="BO257" i="3"/>
  <c r="BO256" i="3"/>
  <c r="BO255" i="3"/>
  <c r="BO254" i="3"/>
  <c r="BO253" i="3"/>
  <c r="BO252" i="3"/>
  <c r="BO251" i="3"/>
  <c r="BO250" i="3"/>
  <c r="BO249" i="3"/>
  <c r="BO248" i="3"/>
  <c r="BO247" i="3"/>
  <c r="BO246" i="3"/>
  <c r="BO245" i="3"/>
  <c r="BO244" i="3"/>
  <c r="BO243" i="3"/>
  <c r="BO242" i="3"/>
  <c r="BO241" i="3"/>
  <c r="BO240" i="3"/>
  <c r="BO239" i="3"/>
  <c r="BO238" i="3"/>
  <c r="BO237" i="3"/>
  <c r="BO236" i="3"/>
  <c r="BO235" i="3"/>
  <c r="BO234" i="3"/>
  <c r="BO233" i="3"/>
  <c r="BO232" i="3"/>
  <c r="BO231" i="3"/>
  <c r="BO230" i="3"/>
  <c r="BO229" i="3"/>
  <c r="BO228" i="3"/>
  <c r="BO227" i="3"/>
  <c r="BO226" i="3"/>
  <c r="BO225" i="3"/>
  <c r="BO224" i="3"/>
  <c r="BO223" i="3"/>
  <c r="BO222" i="3"/>
  <c r="BO221" i="3"/>
  <c r="BO220" i="3"/>
  <c r="BO219" i="3"/>
  <c r="BO218" i="3"/>
  <c r="BO217" i="3"/>
  <c r="BO216" i="3"/>
  <c r="BO215" i="3"/>
  <c r="BO214" i="3"/>
  <c r="BO213" i="3"/>
  <c r="BO212" i="3"/>
  <c r="BO211" i="3"/>
  <c r="BO210" i="3"/>
  <c r="BO209" i="3"/>
  <c r="BO208" i="3"/>
  <c r="BO207" i="3"/>
  <c r="BO206" i="3"/>
  <c r="BO205" i="3"/>
  <c r="BO204" i="3"/>
  <c r="BO203" i="3"/>
  <c r="BO202" i="3"/>
  <c r="BO201" i="3"/>
  <c r="BO200" i="3"/>
  <c r="BO199" i="3"/>
  <c r="BO198" i="3"/>
  <c r="BO197" i="3"/>
  <c r="BO196" i="3"/>
  <c r="BO195" i="3"/>
  <c r="BO194" i="3"/>
  <c r="BO193" i="3"/>
  <c r="BO192" i="3"/>
  <c r="BO191" i="3"/>
  <c r="BO190" i="3"/>
  <c r="BO189" i="3"/>
  <c r="BO188" i="3"/>
  <c r="BO187" i="3"/>
  <c r="BO186" i="3"/>
  <c r="BO185" i="3"/>
  <c r="BO184" i="3"/>
  <c r="BO183" i="3"/>
  <c r="BO182" i="3"/>
  <c r="BO181" i="3"/>
  <c r="BO180" i="3"/>
  <c r="BO179" i="3"/>
  <c r="BO178" i="3"/>
  <c r="BO177" i="3"/>
  <c r="BO176" i="3"/>
  <c r="BO175" i="3"/>
  <c r="BO174" i="3"/>
  <c r="BO173" i="3"/>
  <c r="BO172" i="3"/>
  <c r="BO171" i="3"/>
  <c r="BO170" i="3"/>
  <c r="BO169" i="3"/>
  <c r="BO168" i="3"/>
  <c r="BO167" i="3"/>
  <c r="BO166" i="3"/>
  <c r="BO165" i="3"/>
  <c r="BO164" i="3"/>
  <c r="BO163" i="3"/>
  <c r="BO162" i="3"/>
  <c r="BO161" i="3"/>
  <c r="BO160" i="3"/>
  <c r="BO159" i="3"/>
  <c r="BO158" i="3"/>
  <c r="BO157" i="3"/>
  <c r="BO156" i="3"/>
  <c r="BO155" i="3"/>
  <c r="BO154" i="3"/>
  <c r="BO153" i="3"/>
  <c r="BO152" i="3"/>
  <c r="BO151" i="3"/>
  <c r="BO150" i="3"/>
  <c r="BO149" i="3"/>
  <c r="BO148" i="3"/>
  <c r="BO147" i="3"/>
  <c r="BO146" i="3"/>
  <c r="BO145" i="3"/>
  <c r="BO144" i="3"/>
  <c r="BO143" i="3"/>
  <c r="BO142" i="3"/>
  <c r="BO141" i="3"/>
  <c r="BO140" i="3"/>
  <c r="BO139" i="3"/>
  <c r="BO138" i="3"/>
  <c r="BO137" i="3"/>
  <c r="BO136" i="3"/>
  <c r="BO135" i="3"/>
  <c r="BO134" i="3"/>
  <c r="BO133" i="3"/>
  <c r="BO132" i="3"/>
  <c r="BO131" i="3"/>
  <c r="BO130" i="3"/>
  <c r="BO129" i="3"/>
  <c r="BO128" i="3"/>
  <c r="BO127" i="3"/>
  <c r="BO126" i="3"/>
  <c r="BO125" i="3"/>
  <c r="BO124" i="3"/>
  <c r="BO123" i="3"/>
  <c r="BO122" i="3"/>
  <c r="BO121" i="3"/>
  <c r="BO120" i="3"/>
  <c r="BO119" i="3"/>
  <c r="BO118" i="3"/>
  <c r="BO117" i="3"/>
  <c r="BO116" i="3"/>
  <c r="BO115" i="3"/>
  <c r="BO114" i="3"/>
  <c r="BO113" i="3"/>
  <c r="BO112" i="3"/>
  <c r="BO111" i="3"/>
  <c r="BO110" i="3"/>
  <c r="BO109" i="3"/>
  <c r="BO10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O42" i="3"/>
  <c r="BO41" i="3"/>
  <c r="BO40" i="3"/>
  <c r="BO39" i="3"/>
  <c r="BO38" i="3"/>
  <c r="BO37" i="3"/>
  <c r="BO36" i="3"/>
  <c r="BO35" i="3"/>
  <c r="BO34" i="3"/>
  <c r="BO33" i="3"/>
  <c r="BO32" i="3"/>
  <c r="BO31" i="3"/>
  <c r="BO30" i="3"/>
  <c r="BO29" i="3"/>
  <c r="BO28" i="3"/>
  <c r="BO27" i="3"/>
  <c r="BO26" i="3"/>
  <c r="BO25" i="3"/>
  <c r="BO24" i="3"/>
  <c r="BO23" i="3"/>
  <c r="BO22" i="3"/>
  <c r="BO21" i="3"/>
  <c r="BO20" i="3"/>
  <c r="BO19" i="3"/>
  <c r="BO18" i="3"/>
  <c r="BM1010" i="3"/>
  <c r="BM1009" i="3"/>
  <c r="BM1008" i="3"/>
  <c r="BM1007" i="3"/>
  <c r="BM1006" i="3"/>
  <c r="BM1005" i="3"/>
  <c r="BM1004" i="3"/>
  <c r="BM1003" i="3"/>
  <c r="BM1002" i="3"/>
  <c r="BM1001" i="3"/>
  <c r="BM1000" i="3"/>
  <c r="BM999" i="3"/>
  <c r="BM998" i="3"/>
  <c r="BM997" i="3"/>
  <c r="BM996" i="3"/>
  <c r="BM995" i="3"/>
  <c r="BM994" i="3"/>
  <c r="BM993" i="3"/>
  <c r="BM992" i="3"/>
  <c r="BM991" i="3"/>
  <c r="BM990" i="3"/>
  <c r="BM989" i="3"/>
  <c r="BM988" i="3"/>
  <c r="BM987" i="3"/>
  <c r="BM986" i="3"/>
  <c r="BM985" i="3"/>
  <c r="BM984" i="3"/>
  <c r="BM983" i="3"/>
  <c r="BM982" i="3"/>
  <c r="BM981" i="3"/>
  <c r="BM980" i="3"/>
  <c r="BM979" i="3"/>
  <c r="BM978" i="3"/>
  <c r="BM977" i="3"/>
  <c r="BM976" i="3"/>
  <c r="BM975" i="3"/>
  <c r="BM974" i="3"/>
  <c r="BM973" i="3"/>
  <c r="BM972" i="3"/>
  <c r="BM971" i="3"/>
  <c r="BM970" i="3"/>
  <c r="BM969" i="3"/>
  <c r="BM968" i="3"/>
  <c r="BM967" i="3"/>
  <c r="BM966" i="3"/>
  <c r="BM965" i="3"/>
  <c r="BM964" i="3"/>
  <c r="BM963" i="3"/>
  <c r="BM962" i="3"/>
  <c r="BM961" i="3"/>
  <c r="BM960" i="3"/>
  <c r="BM959" i="3"/>
  <c r="BM958" i="3"/>
  <c r="BM957" i="3"/>
  <c r="BM956" i="3"/>
  <c r="BM955" i="3"/>
  <c r="BM954" i="3"/>
  <c r="BM953" i="3"/>
  <c r="BM952" i="3"/>
  <c r="BM951" i="3"/>
  <c r="BM950" i="3"/>
  <c r="BM949" i="3"/>
  <c r="BM948" i="3"/>
  <c r="BM947" i="3"/>
  <c r="BM946" i="3"/>
  <c r="BM945" i="3"/>
  <c r="BM944" i="3"/>
  <c r="BM943" i="3"/>
  <c r="BM942" i="3"/>
  <c r="BM941" i="3"/>
  <c r="BM940" i="3"/>
  <c r="BM939" i="3"/>
  <c r="BM938" i="3"/>
  <c r="BM937" i="3"/>
  <c r="BM936" i="3"/>
  <c r="BM935" i="3"/>
  <c r="BM934" i="3"/>
  <c r="BM933" i="3"/>
  <c r="BM932" i="3"/>
  <c r="BM931" i="3"/>
  <c r="BM930" i="3"/>
  <c r="BM929" i="3"/>
  <c r="BM928" i="3"/>
  <c r="BM927" i="3"/>
  <c r="BM926" i="3"/>
  <c r="BM925" i="3"/>
  <c r="BM924" i="3"/>
  <c r="BM923" i="3"/>
  <c r="BM922" i="3"/>
  <c r="BM921" i="3"/>
  <c r="BM920" i="3"/>
  <c r="BM919" i="3"/>
  <c r="BM918" i="3"/>
  <c r="BM917" i="3"/>
  <c r="BM916" i="3"/>
  <c r="BM915" i="3"/>
  <c r="BM914" i="3"/>
  <c r="BM913" i="3"/>
  <c r="BM912" i="3"/>
  <c r="BM911" i="3"/>
  <c r="BM910" i="3"/>
  <c r="BM909" i="3"/>
  <c r="BM908" i="3"/>
  <c r="BM907" i="3"/>
  <c r="BM906" i="3"/>
  <c r="BM905" i="3"/>
  <c r="BM904" i="3"/>
  <c r="BM903" i="3"/>
  <c r="BM902" i="3"/>
  <c r="BM901" i="3"/>
  <c r="BM900" i="3"/>
  <c r="BM899" i="3"/>
  <c r="BM898" i="3"/>
  <c r="BM897" i="3"/>
  <c r="BM896" i="3"/>
  <c r="BM895" i="3"/>
  <c r="BM894" i="3"/>
  <c r="BM893" i="3"/>
  <c r="BM892" i="3"/>
  <c r="BM891" i="3"/>
  <c r="BM890" i="3"/>
  <c r="BM889" i="3"/>
  <c r="BM888" i="3"/>
  <c r="BM887" i="3"/>
  <c r="BM886" i="3"/>
  <c r="BM885" i="3"/>
  <c r="BM884" i="3"/>
  <c r="BM883" i="3"/>
  <c r="BM882" i="3"/>
  <c r="BM881" i="3"/>
  <c r="BM880" i="3"/>
  <c r="BM879" i="3"/>
  <c r="BM878" i="3"/>
  <c r="BM877" i="3"/>
  <c r="BM876" i="3"/>
  <c r="BM875" i="3"/>
  <c r="BM874" i="3"/>
  <c r="BM873" i="3"/>
  <c r="BM872" i="3"/>
  <c r="BM871" i="3"/>
  <c r="BM870" i="3"/>
  <c r="BM869" i="3"/>
  <c r="BM868" i="3"/>
  <c r="BM867" i="3"/>
  <c r="BM866" i="3"/>
  <c r="BM865" i="3"/>
  <c r="BM864" i="3"/>
  <c r="BM863" i="3"/>
  <c r="BM862" i="3"/>
  <c r="BM861" i="3"/>
  <c r="BM860" i="3"/>
  <c r="BM859" i="3"/>
  <c r="BM858" i="3"/>
  <c r="BM857" i="3"/>
  <c r="BM856" i="3"/>
  <c r="BM855" i="3"/>
  <c r="BM854" i="3"/>
  <c r="BM853" i="3"/>
  <c r="BM852" i="3"/>
  <c r="BM851" i="3"/>
  <c r="BM850" i="3"/>
  <c r="BM849" i="3"/>
  <c r="BM848" i="3"/>
  <c r="BM847" i="3"/>
  <c r="BM846" i="3"/>
  <c r="BM845" i="3"/>
  <c r="BM844" i="3"/>
  <c r="BM843" i="3"/>
  <c r="BM842" i="3"/>
  <c r="BM841" i="3"/>
  <c r="BM840" i="3"/>
  <c r="BM839" i="3"/>
  <c r="BM838" i="3"/>
  <c r="BM837" i="3"/>
  <c r="BM836" i="3"/>
  <c r="BM835" i="3"/>
  <c r="BM834" i="3"/>
  <c r="BM833" i="3"/>
  <c r="BM832" i="3"/>
  <c r="BM831" i="3"/>
  <c r="BM830" i="3"/>
  <c r="BM829" i="3"/>
  <c r="BM828" i="3"/>
  <c r="BM827" i="3"/>
  <c r="BM826" i="3"/>
  <c r="BM825" i="3"/>
  <c r="BM824" i="3"/>
  <c r="BM823" i="3"/>
  <c r="BM822" i="3"/>
  <c r="BM821" i="3"/>
  <c r="BM820" i="3"/>
  <c r="BM819" i="3"/>
  <c r="BM818" i="3"/>
  <c r="BM817" i="3"/>
  <c r="BM816" i="3"/>
  <c r="BM815" i="3"/>
  <c r="BM814" i="3"/>
  <c r="BM813" i="3"/>
  <c r="BM812" i="3"/>
  <c r="BM811" i="3"/>
  <c r="BM810" i="3"/>
  <c r="BM809" i="3"/>
  <c r="BM808" i="3"/>
  <c r="BM807" i="3"/>
  <c r="BM806" i="3"/>
  <c r="BM805" i="3"/>
  <c r="BM804" i="3"/>
  <c r="BM803" i="3"/>
  <c r="BM802" i="3"/>
  <c r="BM801" i="3"/>
  <c r="BM800" i="3"/>
  <c r="BM799" i="3"/>
  <c r="BM798" i="3"/>
  <c r="BM797" i="3"/>
  <c r="BM796" i="3"/>
  <c r="BM795" i="3"/>
  <c r="BM794" i="3"/>
  <c r="BM793" i="3"/>
  <c r="BM792" i="3"/>
  <c r="BM791" i="3"/>
  <c r="BM790" i="3"/>
  <c r="BM789" i="3"/>
  <c r="BM788" i="3"/>
  <c r="BM787" i="3"/>
  <c r="BM786" i="3"/>
  <c r="BM785" i="3"/>
  <c r="BM784" i="3"/>
  <c r="BM783" i="3"/>
  <c r="BM782" i="3"/>
  <c r="BM781" i="3"/>
  <c r="BM780" i="3"/>
  <c r="BM779" i="3"/>
  <c r="BM778" i="3"/>
  <c r="BM777" i="3"/>
  <c r="BM776" i="3"/>
  <c r="BM775" i="3"/>
  <c r="BM774" i="3"/>
  <c r="BM773" i="3"/>
  <c r="BM772" i="3"/>
  <c r="BM771" i="3"/>
  <c r="BM770" i="3"/>
  <c r="BM769" i="3"/>
  <c r="BM768" i="3"/>
  <c r="BM767" i="3"/>
  <c r="BM766" i="3"/>
  <c r="BM765" i="3"/>
  <c r="BM764" i="3"/>
  <c r="BM763" i="3"/>
  <c r="BM762" i="3"/>
  <c r="BM761" i="3"/>
  <c r="BM760" i="3"/>
  <c r="BM759" i="3"/>
  <c r="BM758" i="3"/>
  <c r="BM757" i="3"/>
  <c r="BM756" i="3"/>
  <c r="BM755" i="3"/>
  <c r="BM754" i="3"/>
  <c r="BM753" i="3"/>
  <c r="BM752" i="3"/>
  <c r="BM751" i="3"/>
  <c r="BM750" i="3"/>
  <c r="BM749" i="3"/>
  <c r="BM748" i="3"/>
  <c r="BM747" i="3"/>
  <c r="BM746" i="3"/>
  <c r="BM745" i="3"/>
  <c r="BM744" i="3"/>
  <c r="BM743" i="3"/>
  <c r="BM742" i="3"/>
  <c r="BM741" i="3"/>
  <c r="BM740" i="3"/>
  <c r="BM739" i="3"/>
  <c r="BM738" i="3"/>
  <c r="BM737" i="3"/>
  <c r="BM736" i="3"/>
  <c r="BM735" i="3"/>
  <c r="BM734" i="3"/>
  <c r="BM733" i="3"/>
  <c r="BM732" i="3"/>
  <c r="BM731" i="3"/>
  <c r="BM730" i="3"/>
  <c r="BM729" i="3"/>
  <c r="BM728" i="3"/>
  <c r="BM727" i="3"/>
  <c r="BM726" i="3"/>
  <c r="BM725" i="3"/>
  <c r="BM724" i="3"/>
  <c r="BM723" i="3"/>
  <c r="BM722" i="3"/>
  <c r="BM721" i="3"/>
  <c r="BM720" i="3"/>
  <c r="BM719" i="3"/>
  <c r="BM718" i="3"/>
  <c r="BM717" i="3"/>
  <c r="BM716" i="3"/>
  <c r="BM715" i="3"/>
  <c r="BM714" i="3"/>
  <c r="BM713" i="3"/>
  <c r="BM712" i="3"/>
  <c r="BM711" i="3"/>
  <c r="BM710" i="3"/>
  <c r="BM709" i="3"/>
  <c r="BM708" i="3"/>
  <c r="BM707" i="3"/>
  <c r="BM706" i="3"/>
  <c r="BM705" i="3"/>
  <c r="BM704" i="3"/>
  <c r="BM703" i="3"/>
  <c r="BM702" i="3"/>
  <c r="BM701" i="3"/>
  <c r="BM700" i="3"/>
  <c r="BM699" i="3"/>
  <c r="BM698" i="3"/>
  <c r="BM697" i="3"/>
  <c r="BM696" i="3"/>
  <c r="BM695" i="3"/>
  <c r="BM694" i="3"/>
  <c r="BM693" i="3"/>
  <c r="BM692" i="3"/>
  <c r="BM691" i="3"/>
  <c r="BM690" i="3"/>
  <c r="BM689" i="3"/>
  <c r="BM688" i="3"/>
  <c r="BM687" i="3"/>
  <c r="BM686" i="3"/>
  <c r="BM685" i="3"/>
  <c r="BM684" i="3"/>
  <c r="BM683" i="3"/>
  <c r="BM682" i="3"/>
  <c r="BM681" i="3"/>
  <c r="BM680" i="3"/>
  <c r="BM679" i="3"/>
  <c r="BM678" i="3"/>
  <c r="BM677" i="3"/>
  <c r="BM676" i="3"/>
  <c r="BM675" i="3"/>
  <c r="BM674" i="3"/>
  <c r="BM673" i="3"/>
  <c r="BM672" i="3"/>
  <c r="BM671" i="3"/>
  <c r="BM670" i="3"/>
  <c r="BM669" i="3"/>
  <c r="BM668" i="3"/>
  <c r="BM667" i="3"/>
  <c r="BM666" i="3"/>
  <c r="BM665" i="3"/>
  <c r="BM664" i="3"/>
  <c r="BM663" i="3"/>
  <c r="BM662" i="3"/>
  <c r="BM661" i="3"/>
  <c r="BM660" i="3"/>
  <c r="BM659" i="3"/>
  <c r="BM658" i="3"/>
  <c r="BM657" i="3"/>
  <c r="BM656" i="3"/>
  <c r="BM655" i="3"/>
  <c r="BM654" i="3"/>
  <c r="BM653" i="3"/>
  <c r="BM652" i="3"/>
  <c r="BM651" i="3"/>
  <c r="BM650" i="3"/>
  <c r="BM649" i="3"/>
  <c r="BM648" i="3"/>
  <c r="BM647" i="3"/>
  <c r="BM646" i="3"/>
  <c r="BM645" i="3"/>
  <c r="BM644" i="3"/>
  <c r="BM643" i="3"/>
  <c r="BM642" i="3"/>
  <c r="BM641" i="3"/>
  <c r="BM640" i="3"/>
  <c r="BM639" i="3"/>
  <c r="BM638" i="3"/>
  <c r="BM637" i="3"/>
  <c r="BM636" i="3"/>
  <c r="BM635" i="3"/>
  <c r="BM634" i="3"/>
  <c r="BM633" i="3"/>
  <c r="BM632" i="3"/>
  <c r="BM631" i="3"/>
  <c r="BM630" i="3"/>
  <c r="BM629" i="3"/>
  <c r="BM628" i="3"/>
  <c r="BM627" i="3"/>
  <c r="BM626" i="3"/>
  <c r="BM625" i="3"/>
  <c r="BM624" i="3"/>
  <c r="BM623" i="3"/>
  <c r="BM622" i="3"/>
  <c r="BM621" i="3"/>
  <c r="BM620" i="3"/>
  <c r="BM619" i="3"/>
  <c r="BM618" i="3"/>
  <c r="BM617" i="3"/>
  <c r="BM616" i="3"/>
  <c r="BM615" i="3"/>
  <c r="BM614" i="3"/>
  <c r="BM613" i="3"/>
  <c r="BM612" i="3"/>
  <c r="BM611" i="3"/>
  <c r="BM610" i="3"/>
  <c r="BM609" i="3"/>
  <c r="BM608" i="3"/>
  <c r="BM607" i="3"/>
  <c r="BM606" i="3"/>
  <c r="BM605" i="3"/>
  <c r="BM604" i="3"/>
  <c r="BM603" i="3"/>
  <c r="BM602" i="3"/>
  <c r="BM601" i="3"/>
  <c r="BM600" i="3"/>
  <c r="BM599" i="3"/>
  <c r="BM598" i="3"/>
  <c r="BM597" i="3"/>
  <c r="BM596" i="3"/>
  <c r="BM595" i="3"/>
  <c r="BM594" i="3"/>
  <c r="BM593" i="3"/>
  <c r="BM592" i="3"/>
  <c r="BM591" i="3"/>
  <c r="BM590" i="3"/>
  <c r="BM589" i="3"/>
  <c r="BM588" i="3"/>
  <c r="BM587" i="3"/>
  <c r="BM586" i="3"/>
  <c r="BM585" i="3"/>
  <c r="BM584" i="3"/>
  <c r="BM583" i="3"/>
  <c r="BM582" i="3"/>
  <c r="BM581" i="3"/>
  <c r="BM580" i="3"/>
  <c r="BM579" i="3"/>
  <c r="BM578" i="3"/>
  <c r="BM577" i="3"/>
  <c r="BM576" i="3"/>
  <c r="BM575" i="3"/>
  <c r="BM574" i="3"/>
  <c r="BM573" i="3"/>
  <c r="BM572" i="3"/>
  <c r="BM571" i="3"/>
  <c r="BM570" i="3"/>
  <c r="BM569" i="3"/>
  <c r="BM568" i="3"/>
  <c r="BM567" i="3"/>
  <c r="BM566" i="3"/>
  <c r="BM565" i="3"/>
  <c r="BM564" i="3"/>
  <c r="BM563" i="3"/>
  <c r="BM562" i="3"/>
  <c r="BM561" i="3"/>
  <c r="BM560" i="3"/>
  <c r="BM559" i="3"/>
  <c r="BM558" i="3"/>
  <c r="BM557" i="3"/>
  <c r="BM556" i="3"/>
  <c r="BM555" i="3"/>
  <c r="BM554" i="3"/>
  <c r="BM553" i="3"/>
  <c r="BM552" i="3"/>
  <c r="BM551" i="3"/>
  <c r="BM550" i="3"/>
  <c r="BM549" i="3"/>
  <c r="BM548" i="3"/>
  <c r="BM547" i="3"/>
  <c r="BM546" i="3"/>
  <c r="BM545" i="3"/>
  <c r="BM544" i="3"/>
  <c r="BM543" i="3"/>
  <c r="BM542" i="3"/>
  <c r="BM541" i="3"/>
  <c r="BM540" i="3"/>
  <c r="BM539" i="3"/>
  <c r="BM538" i="3"/>
  <c r="BM537" i="3"/>
  <c r="BM536" i="3"/>
  <c r="BM535" i="3"/>
  <c r="BM534" i="3"/>
  <c r="BM533" i="3"/>
  <c r="BM532" i="3"/>
  <c r="BM531" i="3"/>
  <c r="BM530" i="3"/>
  <c r="BM529" i="3"/>
  <c r="BM528" i="3"/>
  <c r="BM527" i="3"/>
  <c r="BM526" i="3"/>
  <c r="BM525" i="3"/>
  <c r="BM524" i="3"/>
  <c r="BM523" i="3"/>
  <c r="BM522" i="3"/>
  <c r="BM521" i="3"/>
  <c r="BM520" i="3"/>
  <c r="BM519" i="3"/>
  <c r="BM518" i="3"/>
  <c r="BM517" i="3"/>
  <c r="BM516" i="3"/>
  <c r="BM515" i="3"/>
  <c r="BM514" i="3"/>
  <c r="BM513" i="3"/>
  <c r="BM512" i="3"/>
  <c r="BM511" i="3"/>
  <c r="BM510" i="3"/>
  <c r="BM509" i="3"/>
  <c r="BM508" i="3"/>
  <c r="BM507" i="3"/>
  <c r="BM506" i="3"/>
  <c r="BM505" i="3"/>
  <c r="BM504" i="3"/>
  <c r="BM503" i="3"/>
  <c r="BM502" i="3"/>
  <c r="BM501" i="3"/>
  <c r="BM500" i="3"/>
  <c r="BM499" i="3"/>
  <c r="BM498" i="3"/>
  <c r="BM497" i="3"/>
  <c r="BM496" i="3"/>
  <c r="BM495" i="3"/>
  <c r="BM494" i="3"/>
  <c r="BM493" i="3"/>
  <c r="BM492" i="3"/>
  <c r="BM491" i="3"/>
  <c r="BM490" i="3"/>
  <c r="BM489" i="3"/>
  <c r="BM488" i="3"/>
  <c r="BM487" i="3"/>
  <c r="BM486" i="3"/>
  <c r="BM485" i="3"/>
  <c r="BM484" i="3"/>
  <c r="BM483" i="3"/>
  <c r="BM482" i="3"/>
  <c r="BM481" i="3"/>
  <c r="BM480" i="3"/>
  <c r="BM479" i="3"/>
  <c r="BM478" i="3"/>
  <c r="BM477" i="3"/>
  <c r="BM476" i="3"/>
  <c r="BM475" i="3"/>
  <c r="BM474" i="3"/>
  <c r="BM473" i="3"/>
  <c r="BM472" i="3"/>
  <c r="BM471" i="3"/>
  <c r="BM470" i="3"/>
  <c r="BM469" i="3"/>
  <c r="BM468" i="3"/>
  <c r="BM467" i="3"/>
  <c r="BM466" i="3"/>
  <c r="BM465" i="3"/>
  <c r="BM464" i="3"/>
  <c r="BM463" i="3"/>
  <c r="BM462" i="3"/>
  <c r="BM461" i="3"/>
  <c r="BM460" i="3"/>
  <c r="BM459" i="3"/>
  <c r="BM458" i="3"/>
  <c r="BM457" i="3"/>
  <c r="BM456" i="3"/>
  <c r="BM455" i="3"/>
  <c r="BM454" i="3"/>
  <c r="BM453" i="3"/>
  <c r="BM452" i="3"/>
  <c r="BM451" i="3"/>
  <c r="BM450" i="3"/>
  <c r="BM449" i="3"/>
  <c r="BM448" i="3"/>
  <c r="BM447" i="3"/>
  <c r="BM446" i="3"/>
  <c r="BM445" i="3"/>
  <c r="BM444" i="3"/>
  <c r="BM443" i="3"/>
  <c r="BM442" i="3"/>
  <c r="BM441" i="3"/>
  <c r="BM440" i="3"/>
  <c r="BM439" i="3"/>
  <c r="BM438" i="3"/>
  <c r="BM437" i="3"/>
  <c r="BM436" i="3"/>
  <c r="BM435" i="3"/>
  <c r="BM434" i="3"/>
  <c r="BM433" i="3"/>
  <c r="BM432" i="3"/>
  <c r="BM431" i="3"/>
  <c r="BM430" i="3"/>
  <c r="BM429" i="3"/>
  <c r="BM428" i="3"/>
  <c r="BM427" i="3"/>
  <c r="BM426" i="3"/>
  <c r="BM425" i="3"/>
  <c r="BM424" i="3"/>
  <c r="BM423" i="3"/>
  <c r="BM422" i="3"/>
  <c r="BM421" i="3"/>
  <c r="BM420" i="3"/>
  <c r="BM419" i="3"/>
  <c r="BM418" i="3"/>
  <c r="BM417" i="3"/>
  <c r="BM416" i="3"/>
  <c r="BM415" i="3"/>
  <c r="BM414" i="3"/>
  <c r="BM413" i="3"/>
  <c r="BM412" i="3"/>
  <c r="BM411" i="3"/>
  <c r="BM410" i="3"/>
  <c r="BM409" i="3"/>
  <c r="BM408" i="3"/>
  <c r="BM407" i="3"/>
  <c r="BM406" i="3"/>
  <c r="BM405" i="3"/>
  <c r="BM404" i="3"/>
  <c r="BM403" i="3"/>
  <c r="BM402" i="3"/>
  <c r="BM401" i="3"/>
  <c r="BM400" i="3"/>
  <c r="BM399" i="3"/>
  <c r="BM398" i="3"/>
  <c r="BM397" i="3"/>
  <c r="BM396" i="3"/>
  <c r="BM395" i="3"/>
  <c r="BM394" i="3"/>
  <c r="BM393" i="3"/>
  <c r="BM392" i="3"/>
  <c r="BM391" i="3"/>
  <c r="BM390" i="3"/>
  <c r="BM389" i="3"/>
  <c r="BM388" i="3"/>
  <c r="BM387" i="3"/>
  <c r="BM386" i="3"/>
  <c r="BM385" i="3"/>
  <c r="BM384" i="3"/>
  <c r="BM383" i="3"/>
  <c r="BM382" i="3"/>
  <c r="BM381" i="3"/>
  <c r="BM380" i="3"/>
  <c r="BM379" i="3"/>
  <c r="BM378" i="3"/>
  <c r="BM377" i="3"/>
  <c r="BM376" i="3"/>
  <c r="BM375" i="3"/>
  <c r="BM374" i="3"/>
  <c r="BM373" i="3"/>
  <c r="BM372" i="3"/>
  <c r="BM371" i="3"/>
  <c r="BM370" i="3"/>
  <c r="BM369" i="3"/>
  <c r="BM368" i="3"/>
  <c r="BM367" i="3"/>
  <c r="BM366" i="3"/>
  <c r="BM365" i="3"/>
  <c r="BM364" i="3"/>
  <c r="BM363" i="3"/>
  <c r="BM362" i="3"/>
  <c r="BM361" i="3"/>
  <c r="BM360" i="3"/>
  <c r="BM359" i="3"/>
  <c r="BM358" i="3"/>
  <c r="BM357" i="3"/>
  <c r="BM356" i="3"/>
  <c r="BM355" i="3"/>
  <c r="BM354" i="3"/>
  <c r="BM353" i="3"/>
  <c r="BM352" i="3"/>
  <c r="BM351" i="3"/>
  <c r="BM350" i="3"/>
  <c r="BM349" i="3"/>
  <c r="BM348" i="3"/>
  <c r="BM347" i="3"/>
  <c r="BM346" i="3"/>
  <c r="BM345" i="3"/>
  <c r="BM344" i="3"/>
  <c r="BM343" i="3"/>
  <c r="BM342" i="3"/>
  <c r="BM341" i="3"/>
  <c r="BM340" i="3"/>
  <c r="BM339" i="3"/>
  <c r="BM338" i="3"/>
  <c r="BM337" i="3"/>
  <c r="BM336" i="3"/>
  <c r="BM335" i="3"/>
  <c r="BM334" i="3"/>
  <c r="BM333" i="3"/>
  <c r="BM332" i="3"/>
  <c r="BM331" i="3"/>
  <c r="BM330" i="3"/>
  <c r="BM329" i="3"/>
  <c r="BM328" i="3"/>
  <c r="BM327" i="3"/>
  <c r="BM326" i="3"/>
  <c r="BM325" i="3"/>
  <c r="BM324" i="3"/>
  <c r="BM323" i="3"/>
  <c r="BM322" i="3"/>
  <c r="BM321" i="3"/>
  <c r="BM320" i="3"/>
  <c r="BM319" i="3"/>
  <c r="BM318" i="3"/>
  <c r="BM317" i="3"/>
  <c r="BM316" i="3"/>
  <c r="BM315" i="3"/>
  <c r="BM314" i="3"/>
  <c r="BM313" i="3"/>
  <c r="BM312" i="3"/>
  <c r="BM311" i="3"/>
  <c r="BM310" i="3"/>
  <c r="BM309"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6" i="3"/>
  <c r="BM45" i="3"/>
  <c r="BM44"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I1010" i="3"/>
  <c r="BI1009" i="3"/>
  <c r="BI1008" i="3"/>
  <c r="BI1007" i="3"/>
  <c r="BI1006" i="3"/>
  <c r="BI1005" i="3"/>
  <c r="BI1004" i="3"/>
  <c r="BI1003" i="3"/>
  <c r="BI1002" i="3"/>
  <c r="BI1001" i="3"/>
  <c r="BI1000" i="3"/>
  <c r="BI999" i="3"/>
  <c r="BI998" i="3"/>
  <c r="BI997" i="3"/>
  <c r="BI996" i="3"/>
  <c r="BI995" i="3"/>
  <c r="BI994" i="3"/>
  <c r="BI993" i="3"/>
  <c r="BI992" i="3"/>
  <c r="BI991" i="3"/>
  <c r="BI990" i="3"/>
  <c r="BI989" i="3"/>
  <c r="BI988" i="3"/>
  <c r="BI987" i="3"/>
  <c r="BI986" i="3"/>
  <c r="BI985" i="3"/>
  <c r="BI984" i="3"/>
  <c r="BI983" i="3"/>
  <c r="BI982" i="3"/>
  <c r="BI981" i="3"/>
  <c r="BI980" i="3"/>
  <c r="BI979" i="3"/>
  <c r="BI978" i="3"/>
  <c r="BI977" i="3"/>
  <c r="BI976" i="3"/>
  <c r="BI975" i="3"/>
  <c r="BI974" i="3"/>
  <c r="BI973" i="3"/>
  <c r="BI972" i="3"/>
  <c r="BI971" i="3"/>
  <c r="BI970" i="3"/>
  <c r="BI969" i="3"/>
  <c r="BI968" i="3"/>
  <c r="BI967" i="3"/>
  <c r="BI966" i="3"/>
  <c r="BI965" i="3"/>
  <c r="BI964" i="3"/>
  <c r="BI963" i="3"/>
  <c r="BI962" i="3"/>
  <c r="BI961" i="3"/>
  <c r="BI960" i="3"/>
  <c r="BI959" i="3"/>
  <c r="BI958" i="3"/>
  <c r="BI957" i="3"/>
  <c r="BI956" i="3"/>
  <c r="BI955" i="3"/>
  <c r="BI954" i="3"/>
  <c r="BI953" i="3"/>
  <c r="BI952" i="3"/>
  <c r="BI951" i="3"/>
  <c r="BI950" i="3"/>
  <c r="BI949" i="3"/>
  <c r="BI948" i="3"/>
  <c r="BI947" i="3"/>
  <c r="BI946" i="3"/>
  <c r="BI945" i="3"/>
  <c r="BI944" i="3"/>
  <c r="BI943" i="3"/>
  <c r="BI942" i="3"/>
  <c r="BI941" i="3"/>
  <c r="BI940" i="3"/>
  <c r="BI939" i="3"/>
  <c r="BI938" i="3"/>
  <c r="BI937" i="3"/>
  <c r="BI936" i="3"/>
  <c r="BI935" i="3"/>
  <c r="BI934" i="3"/>
  <c r="BI933" i="3"/>
  <c r="BI932" i="3"/>
  <c r="BI931" i="3"/>
  <c r="BI930" i="3"/>
  <c r="BI929" i="3"/>
  <c r="BI928" i="3"/>
  <c r="BI927" i="3"/>
  <c r="BI926" i="3"/>
  <c r="BI925" i="3"/>
  <c r="BI924" i="3"/>
  <c r="BI923" i="3"/>
  <c r="BI922" i="3"/>
  <c r="BI921" i="3"/>
  <c r="BI920" i="3"/>
  <c r="BI919" i="3"/>
  <c r="BI918" i="3"/>
  <c r="BI917" i="3"/>
  <c r="BI916" i="3"/>
  <c r="BI915" i="3"/>
  <c r="BI914" i="3"/>
  <c r="BI913" i="3"/>
  <c r="BI912" i="3"/>
  <c r="BI911" i="3"/>
  <c r="BI910" i="3"/>
  <c r="BI909" i="3"/>
  <c r="BI908" i="3"/>
  <c r="BI907" i="3"/>
  <c r="BI906" i="3"/>
  <c r="BI905" i="3"/>
  <c r="BI904" i="3"/>
  <c r="BI903" i="3"/>
  <c r="BI902" i="3"/>
  <c r="BI901" i="3"/>
  <c r="BI900" i="3"/>
  <c r="BI899" i="3"/>
  <c r="BI898" i="3"/>
  <c r="BI897" i="3"/>
  <c r="BI896" i="3"/>
  <c r="BI895" i="3"/>
  <c r="BI894" i="3"/>
  <c r="BI893" i="3"/>
  <c r="BI892" i="3"/>
  <c r="BI891" i="3"/>
  <c r="BI890" i="3"/>
  <c r="BI889" i="3"/>
  <c r="BI888" i="3"/>
  <c r="BI887" i="3"/>
  <c r="BI886" i="3"/>
  <c r="BI885" i="3"/>
  <c r="BI884" i="3"/>
  <c r="BI883" i="3"/>
  <c r="BI882" i="3"/>
  <c r="BI881" i="3"/>
  <c r="BI880" i="3"/>
  <c r="BI879" i="3"/>
  <c r="BI878" i="3"/>
  <c r="BI877" i="3"/>
  <c r="BI876" i="3"/>
  <c r="BI875" i="3"/>
  <c r="BI874" i="3"/>
  <c r="BI873" i="3"/>
  <c r="BI872" i="3"/>
  <c r="BI871" i="3"/>
  <c r="BI870" i="3"/>
  <c r="BI869" i="3"/>
  <c r="BI868" i="3"/>
  <c r="BI867" i="3"/>
  <c r="BI866" i="3"/>
  <c r="BI865" i="3"/>
  <c r="BI864" i="3"/>
  <c r="BI863" i="3"/>
  <c r="BI862" i="3"/>
  <c r="BI861" i="3"/>
  <c r="BI860" i="3"/>
  <c r="BI859" i="3"/>
  <c r="BI858" i="3"/>
  <c r="BI857" i="3"/>
  <c r="BI856" i="3"/>
  <c r="BI855" i="3"/>
  <c r="BI854" i="3"/>
  <c r="BI853" i="3"/>
  <c r="BI852" i="3"/>
  <c r="BI851" i="3"/>
  <c r="BI850" i="3"/>
  <c r="BI849" i="3"/>
  <c r="BI848" i="3"/>
  <c r="BI847" i="3"/>
  <c r="BI846" i="3"/>
  <c r="BI845" i="3"/>
  <c r="BI844" i="3"/>
  <c r="BI843" i="3"/>
  <c r="BI842" i="3"/>
  <c r="BI841" i="3"/>
  <c r="BI840" i="3"/>
  <c r="BI839" i="3"/>
  <c r="BI838" i="3"/>
  <c r="BI837" i="3"/>
  <c r="BI836" i="3"/>
  <c r="BI835" i="3"/>
  <c r="BI834" i="3"/>
  <c r="BI833" i="3"/>
  <c r="BI832" i="3"/>
  <c r="BI831" i="3"/>
  <c r="BI830" i="3"/>
  <c r="BI829" i="3"/>
  <c r="BI828" i="3"/>
  <c r="BI827" i="3"/>
  <c r="BI826" i="3"/>
  <c r="BI825" i="3"/>
  <c r="BI824" i="3"/>
  <c r="BI823" i="3"/>
  <c r="BI822" i="3"/>
  <c r="BI821" i="3"/>
  <c r="BI820" i="3"/>
  <c r="BI819" i="3"/>
  <c r="BI818" i="3"/>
  <c r="BI817" i="3"/>
  <c r="BI816" i="3"/>
  <c r="BI815" i="3"/>
  <c r="BI814" i="3"/>
  <c r="BI813" i="3"/>
  <c r="BI812" i="3"/>
  <c r="BI811" i="3"/>
  <c r="BI810" i="3"/>
  <c r="BI809" i="3"/>
  <c r="BI808" i="3"/>
  <c r="BI807" i="3"/>
  <c r="BI806" i="3"/>
  <c r="BI805" i="3"/>
  <c r="BI804" i="3"/>
  <c r="BI803" i="3"/>
  <c r="BI802" i="3"/>
  <c r="BI801" i="3"/>
  <c r="BI800" i="3"/>
  <c r="BI799" i="3"/>
  <c r="BI798" i="3"/>
  <c r="BI797" i="3"/>
  <c r="BI796" i="3"/>
  <c r="BI795" i="3"/>
  <c r="BI794" i="3"/>
  <c r="BI793" i="3"/>
  <c r="BI792" i="3"/>
  <c r="BI791" i="3"/>
  <c r="BI790" i="3"/>
  <c r="BI789" i="3"/>
  <c r="BI788" i="3"/>
  <c r="BI787" i="3"/>
  <c r="BI786" i="3"/>
  <c r="BI785" i="3"/>
  <c r="BI784" i="3"/>
  <c r="BI783" i="3"/>
  <c r="BI782" i="3"/>
  <c r="BI781" i="3"/>
  <c r="BI780" i="3"/>
  <c r="BI779" i="3"/>
  <c r="BI778" i="3"/>
  <c r="BI777" i="3"/>
  <c r="BI776" i="3"/>
  <c r="BI775" i="3"/>
  <c r="BI774" i="3"/>
  <c r="BI773" i="3"/>
  <c r="BI772" i="3"/>
  <c r="BI771" i="3"/>
  <c r="BI770" i="3"/>
  <c r="BI769" i="3"/>
  <c r="BI768" i="3"/>
  <c r="BI767" i="3"/>
  <c r="BI766" i="3"/>
  <c r="BI765" i="3"/>
  <c r="BI764" i="3"/>
  <c r="BI763" i="3"/>
  <c r="BI762" i="3"/>
  <c r="BI761" i="3"/>
  <c r="BI760" i="3"/>
  <c r="BI759" i="3"/>
  <c r="BI758" i="3"/>
  <c r="BI757" i="3"/>
  <c r="BI756" i="3"/>
  <c r="BI755" i="3"/>
  <c r="BI754" i="3"/>
  <c r="BI753" i="3"/>
  <c r="BI752" i="3"/>
  <c r="BI751" i="3"/>
  <c r="BI750" i="3"/>
  <c r="BI749" i="3"/>
  <c r="BI748" i="3"/>
  <c r="BI747" i="3"/>
  <c r="BI746" i="3"/>
  <c r="BI745" i="3"/>
  <c r="BI744" i="3"/>
  <c r="BI743" i="3"/>
  <c r="BI742" i="3"/>
  <c r="BI741" i="3"/>
  <c r="BI740" i="3"/>
  <c r="BI739" i="3"/>
  <c r="BI738" i="3"/>
  <c r="BI737" i="3"/>
  <c r="BI736" i="3"/>
  <c r="BI735" i="3"/>
  <c r="BI734" i="3"/>
  <c r="BI733" i="3"/>
  <c r="BI732" i="3"/>
  <c r="BI731" i="3"/>
  <c r="BI730" i="3"/>
  <c r="BI729" i="3"/>
  <c r="BI728" i="3"/>
  <c r="BI727" i="3"/>
  <c r="BI726" i="3"/>
  <c r="BI725" i="3"/>
  <c r="BI724" i="3"/>
  <c r="BI723" i="3"/>
  <c r="BI722" i="3"/>
  <c r="BI721" i="3"/>
  <c r="BI720" i="3"/>
  <c r="BI719" i="3"/>
  <c r="BI718" i="3"/>
  <c r="BI717" i="3"/>
  <c r="BI716" i="3"/>
  <c r="BI715" i="3"/>
  <c r="BI714" i="3"/>
  <c r="BI713" i="3"/>
  <c r="BI712" i="3"/>
  <c r="BI711" i="3"/>
  <c r="BI710" i="3"/>
  <c r="BI709" i="3"/>
  <c r="BI708" i="3"/>
  <c r="BI707" i="3"/>
  <c r="BI706" i="3"/>
  <c r="BI705" i="3"/>
  <c r="BI704" i="3"/>
  <c r="BI703" i="3"/>
  <c r="BI702" i="3"/>
  <c r="BI701" i="3"/>
  <c r="BI700" i="3"/>
  <c r="BI699" i="3"/>
  <c r="BI698" i="3"/>
  <c r="BI697" i="3"/>
  <c r="BI696" i="3"/>
  <c r="BI695" i="3"/>
  <c r="BI694" i="3"/>
  <c r="BI693" i="3"/>
  <c r="BI692" i="3"/>
  <c r="BI691" i="3"/>
  <c r="BI690" i="3"/>
  <c r="BI689" i="3"/>
  <c r="BI688" i="3"/>
  <c r="BI687" i="3"/>
  <c r="BI686" i="3"/>
  <c r="BI685" i="3"/>
  <c r="BI684" i="3"/>
  <c r="BI683" i="3"/>
  <c r="BI682" i="3"/>
  <c r="BI681" i="3"/>
  <c r="BI680" i="3"/>
  <c r="BI679" i="3"/>
  <c r="BI678" i="3"/>
  <c r="BI677" i="3"/>
  <c r="BI676" i="3"/>
  <c r="BI675" i="3"/>
  <c r="BI674" i="3"/>
  <c r="BI673" i="3"/>
  <c r="BI672" i="3"/>
  <c r="BI671" i="3"/>
  <c r="BI670" i="3"/>
  <c r="BI669" i="3"/>
  <c r="BI668" i="3"/>
  <c r="BI667" i="3"/>
  <c r="BI666" i="3"/>
  <c r="BI665" i="3"/>
  <c r="BI664" i="3"/>
  <c r="BI663" i="3"/>
  <c r="BI662" i="3"/>
  <c r="BI661" i="3"/>
  <c r="BI660" i="3"/>
  <c r="BI659" i="3"/>
  <c r="BI658" i="3"/>
  <c r="BI657" i="3"/>
  <c r="BI656" i="3"/>
  <c r="BI655" i="3"/>
  <c r="BI654" i="3"/>
  <c r="BI653" i="3"/>
  <c r="BI652" i="3"/>
  <c r="BI651" i="3"/>
  <c r="BI650" i="3"/>
  <c r="BI649" i="3"/>
  <c r="BI648" i="3"/>
  <c r="BI647" i="3"/>
  <c r="BI646" i="3"/>
  <c r="BI645" i="3"/>
  <c r="BI644" i="3"/>
  <c r="BI643" i="3"/>
  <c r="BI642" i="3"/>
  <c r="BI641" i="3"/>
  <c r="BI640" i="3"/>
  <c r="BI639" i="3"/>
  <c r="BI638" i="3"/>
  <c r="BI637" i="3"/>
  <c r="BI636" i="3"/>
  <c r="BI635" i="3"/>
  <c r="BI634" i="3"/>
  <c r="BI633" i="3"/>
  <c r="BI632" i="3"/>
  <c r="BI631" i="3"/>
  <c r="BI630" i="3"/>
  <c r="BI629" i="3"/>
  <c r="BI628" i="3"/>
  <c r="BI627" i="3"/>
  <c r="BI626" i="3"/>
  <c r="BI625" i="3"/>
  <c r="BI624" i="3"/>
  <c r="BI623" i="3"/>
  <c r="BI622" i="3"/>
  <c r="BI621" i="3"/>
  <c r="BI620" i="3"/>
  <c r="BI619" i="3"/>
  <c r="BI618" i="3"/>
  <c r="BI617" i="3"/>
  <c r="BI616" i="3"/>
  <c r="BI615" i="3"/>
  <c r="BI614" i="3"/>
  <c r="BI613" i="3"/>
  <c r="BI612" i="3"/>
  <c r="BI611" i="3"/>
  <c r="BI610" i="3"/>
  <c r="BI609" i="3"/>
  <c r="BI608" i="3"/>
  <c r="BI607" i="3"/>
  <c r="BI606" i="3"/>
  <c r="BI605" i="3"/>
  <c r="BI604" i="3"/>
  <c r="BI603" i="3"/>
  <c r="BI602" i="3"/>
  <c r="BI601" i="3"/>
  <c r="BI600" i="3"/>
  <c r="BI599" i="3"/>
  <c r="BI598" i="3"/>
  <c r="BI597" i="3"/>
  <c r="BI596" i="3"/>
  <c r="BI595" i="3"/>
  <c r="BI594" i="3"/>
  <c r="BI593" i="3"/>
  <c r="BI592" i="3"/>
  <c r="BI591" i="3"/>
  <c r="BI590" i="3"/>
  <c r="BI589" i="3"/>
  <c r="BI588" i="3"/>
  <c r="BI587" i="3"/>
  <c r="BI586" i="3"/>
  <c r="BI585" i="3"/>
  <c r="BI584" i="3"/>
  <c r="BI583" i="3"/>
  <c r="BI582" i="3"/>
  <c r="BI581" i="3"/>
  <c r="BI580" i="3"/>
  <c r="BI579" i="3"/>
  <c r="BI578" i="3"/>
  <c r="BI577" i="3"/>
  <c r="BI576" i="3"/>
  <c r="BI575" i="3"/>
  <c r="BI574" i="3"/>
  <c r="BI573" i="3"/>
  <c r="BI572" i="3"/>
  <c r="BI571" i="3"/>
  <c r="BI570" i="3"/>
  <c r="BI569" i="3"/>
  <c r="BI568" i="3"/>
  <c r="BI567" i="3"/>
  <c r="BI566" i="3"/>
  <c r="BI565" i="3"/>
  <c r="BI564" i="3"/>
  <c r="BI563" i="3"/>
  <c r="BI562" i="3"/>
  <c r="BI561" i="3"/>
  <c r="BI560" i="3"/>
  <c r="BI559" i="3"/>
  <c r="BI558" i="3"/>
  <c r="BI557" i="3"/>
  <c r="BI556" i="3"/>
  <c r="BI555" i="3"/>
  <c r="BI554" i="3"/>
  <c r="BI553" i="3"/>
  <c r="BI552" i="3"/>
  <c r="BI551" i="3"/>
  <c r="BI550" i="3"/>
  <c r="BI549" i="3"/>
  <c r="BI548" i="3"/>
  <c r="BI547" i="3"/>
  <c r="BI546" i="3"/>
  <c r="BI545" i="3"/>
  <c r="BI544" i="3"/>
  <c r="BI543" i="3"/>
  <c r="BI542" i="3"/>
  <c r="BI541" i="3"/>
  <c r="BI540" i="3"/>
  <c r="BI539" i="3"/>
  <c r="BI538" i="3"/>
  <c r="BI537" i="3"/>
  <c r="BI536" i="3"/>
  <c r="BI535" i="3"/>
  <c r="BI534" i="3"/>
  <c r="BI533" i="3"/>
  <c r="BI532" i="3"/>
  <c r="BI531" i="3"/>
  <c r="BI530" i="3"/>
  <c r="BI529" i="3"/>
  <c r="BI528" i="3"/>
  <c r="BI527" i="3"/>
  <c r="BI526" i="3"/>
  <c r="BI525" i="3"/>
  <c r="BI524" i="3"/>
  <c r="BI523" i="3"/>
  <c r="BI522" i="3"/>
  <c r="BI521" i="3"/>
  <c r="BI520" i="3"/>
  <c r="BI519" i="3"/>
  <c r="BI518" i="3"/>
  <c r="BI517" i="3"/>
  <c r="BI516" i="3"/>
  <c r="BI515" i="3"/>
  <c r="BI514" i="3"/>
  <c r="BI513" i="3"/>
  <c r="BI512" i="3"/>
  <c r="BI511" i="3"/>
  <c r="BI510" i="3"/>
  <c r="BI509" i="3"/>
  <c r="BI508" i="3"/>
  <c r="BI507" i="3"/>
  <c r="BI506" i="3"/>
  <c r="BI505" i="3"/>
  <c r="BI504" i="3"/>
  <c r="BI503" i="3"/>
  <c r="BI502" i="3"/>
  <c r="BI501" i="3"/>
  <c r="BI500" i="3"/>
  <c r="BI499" i="3"/>
  <c r="BI498" i="3"/>
  <c r="BI497" i="3"/>
  <c r="BI496" i="3"/>
  <c r="BI495" i="3"/>
  <c r="BI494" i="3"/>
  <c r="BI493" i="3"/>
  <c r="BI492" i="3"/>
  <c r="BI491" i="3"/>
  <c r="BI490" i="3"/>
  <c r="BI489" i="3"/>
  <c r="BI488" i="3"/>
  <c r="BI487" i="3"/>
  <c r="BI486" i="3"/>
  <c r="BI485" i="3"/>
  <c r="BI484" i="3"/>
  <c r="BI483" i="3"/>
  <c r="BI482" i="3"/>
  <c r="BI481" i="3"/>
  <c r="BI480" i="3"/>
  <c r="BI479" i="3"/>
  <c r="BI478" i="3"/>
  <c r="BI477" i="3"/>
  <c r="BI476" i="3"/>
  <c r="BI475" i="3"/>
  <c r="BI474" i="3"/>
  <c r="BI473" i="3"/>
  <c r="BI472" i="3"/>
  <c r="BI471" i="3"/>
  <c r="BI470" i="3"/>
  <c r="BI469" i="3"/>
  <c r="BI468" i="3"/>
  <c r="BI467" i="3"/>
  <c r="BI466" i="3"/>
  <c r="BI465" i="3"/>
  <c r="BI464" i="3"/>
  <c r="BI463" i="3"/>
  <c r="BI462" i="3"/>
  <c r="BI461" i="3"/>
  <c r="BI460" i="3"/>
  <c r="BI459" i="3"/>
  <c r="BI458" i="3"/>
  <c r="BI457" i="3"/>
  <c r="BI456" i="3"/>
  <c r="BI455" i="3"/>
  <c r="BI454" i="3"/>
  <c r="BI453" i="3"/>
  <c r="BI452" i="3"/>
  <c r="BI451" i="3"/>
  <c r="BI450" i="3"/>
  <c r="BI449" i="3"/>
  <c r="BI448" i="3"/>
  <c r="BI447" i="3"/>
  <c r="BI446" i="3"/>
  <c r="BI445" i="3"/>
  <c r="BI444" i="3"/>
  <c r="BI443" i="3"/>
  <c r="BI442" i="3"/>
  <c r="BI441" i="3"/>
  <c r="BI440" i="3"/>
  <c r="BI439" i="3"/>
  <c r="BI438" i="3"/>
  <c r="BI437" i="3"/>
  <c r="BI436" i="3"/>
  <c r="BI435" i="3"/>
  <c r="BI434" i="3"/>
  <c r="BI433" i="3"/>
  <c r="BI432" i="3"/>
  <c r="BI431" i="3"/>
  <c r="BI430" i="3"/>
  <c r="BI429" i="3"/>
  <c r="BI428" i="3"/>
  <c r="BI427" i="3"/>
  <c r="BI426" i="3"/>
  <c r="BI425" i="3"/>
  <c r="BI424" i="3"/>
  <c r="BI423" i="3"/>
  <c r="BI422" i="3"/>
  <c r="BI421" i="3"/>
  <c r="BI420" i="3"/>
  <c r="BI419" i="3"/>
  <c r="BI418" i="3"/>
  <c r="BI417" i="3"/>
  <c r="BI416" i="3"/>
  <c r="BI415" i="3"/>
  <c r="BI414" i="3"/>
  <c r="BI413" i="3"/>
  <c r="BI412" i="3"/>
  <c r="BI411" i="3"/>
  <c r="BI410" i="3"/>
  <c r="BI409" i="3"/>
  <c r="BI408" i="3"/>
  <c r="BI407" i="3"/>
  <c r="BI406" i="3"/>
  <c r="BI405" i="3"/>
  <c r="BI404" i="3"/>
  <c r="BI403" i="3"/>
  <c r="BI402" i="3"/>
  <c r="BI401" i="3"/>
  <c r="BI400" i="3"/>
  <c r="BI399" i="3"/>
  <c r="BI398" i="3"/>
  <c r="BI397" i="3"/>
  <c r="BI396" i="3"/>
  <c r="BI395" i="3"/>
  <c r="BI394" i="3"/>
  <c r="BI393" i="3"/>
  <c r="BI392" i="3"/>
  <c r="BI391" i="3"/>
  <c r="BI390" i="3"/>
  <c r="BI389" i="3"/>
  <c r="BI388" i="3"/>
  <c r="BI387" i="3"/>
  <c r="BI386" i="3"/>
  <c r="BI385" i="3"/>
  <c r="BI384" i="3"/>
  <c r="BI383" i="3"/>
  <c r="BI382" i="3"/>
  <c r="BI381" i="3"/>
  <c r="BI380" i="3"/>
  <c r="BI379" i="3"/>
  <c r="BI378" i="3"/>
  <c r="BI377" i="3"/>
  <c r="BI376" i="3"/>
  <c r="BI375" i="3"/>
  <c r="BI374" i="3"/>
  <c r="BI373" i="3"/>
  <c r="BI372" i="3"/>
  <c r="BI371" i="3"/>
  <c r="BI370" i="3"/>
  <c r="BI369" i="3"/>
  <c r="BI368" i="3"/>
  <c r="BI367" i="3"/>
  <c r="BI366" i="3"/>
  <c r="BI365" i="3"/>
  <c r="BI364" i="3"/>
  <c r="BI363" i="3"/>
  <c r="BI362" i="3"/>
  <c r="BI361" i="3"/>
  <c r="BI360" i="3"/>
  <c r="BI359" i="3"/>
  <c r="BI358" i="3"/>
  <c r="BI357" i="3"/>
  <c r="BI356" i="3"/>
  <c r="BI355" i="3"/>
  <c r="BI354" i="3"/>
  <c r="BI353" i="3"/>
  <c r="BI352" i="3"/>
  <c r="BI351" i="3"/>
  <c r="BI350" i="3"/>
  <c r="BI349" i="3"/>
  <c r="BI348" i="3"/>
  <c r="BI347" i="3"/>
  <c r="BI346" i="3"/>
  <c r="BI345" i="3"/>
  <c r="BI344" i="3"/>
  <c r="BI343" i="3"/>
  <c r="BI342" i="3"/>
  <c r="BI341" i="3"/>
  <c r="BI340" i="3"/>
  <c r="BI339" i="3"/>
  <c r="BI338" i="3"/>
  <c r="BI337" i="3"/>
  <c r="BI336" i="3"/>
  <c r="BI335" i="3"/>
  <c r="BI334" i="3"/>
  <c r="BI333" i="3"/>
  <c r="BI332" i="3"/>
  <c r="BI331" i="3"/>
  <c r="BI330" i="3"/>
  <c r="BI329" i="3"/>
  <c r="BI328" i="3"/>
  <c r="BI327" i="3"/>
  <c r="BI326" i="3"/>
  <c r="BI325" i="3"/>
  <c r="BI324" i="3"/>
  <c r="BI323" i="3"/>
  <c r="BI322" i="3"/>
  <c r="BI321" i="3"/>
  <c r="BI320" i="3"/>
  <c r="BI319" i="3"/>
  <c r="BI318" i="3"/>
  <c r="BI317" i="3"/>
  <c r="BI316" i="3"/>
  <c r="BI315" i="3"/>
  <c r="BI314" i="3"/>
  <c r="BI313" i="3"/>
  <c r="BI312" i="3"/>
  <c r="BI311" i="3"/>
  <c r="BI310" i="3"/>
  <c r="BI309" i="3"/>
  <c r="BI308" i="3"/>
  <c r="BI307" i="3"/>
  <c r="BI306" i="3"/>
  <c r="BI305" i="3"/>
  <c r="BI304" i="3"/>
  <c r="BI303" i="3"/>
  <c r="BI302" i="3"/>
  <c r="BI301" i="3"/>
  <c r="BI300" i="3"/>
  <c r="BI299" i="3"/>
  <c r="BI298" i="3"/>
  <c r="BI297" i="3"/>
  <c r="BI296" i="3"/>
  <c r="BI295" i="3"/>
  <c r="BI294" i="3"/>
  <c r="BI293" i="3"/>
  <c r="BI292" i="3"/>
  <c r="BI291" i="3"/>
  <c r="BI290" i="3"/>
  <c r="BI289" i="3"/>
  <c r="BI288" i="3"/>
  <c r="BI287" i="3"/>
  <c r="BI286" i="3"/>
  <c r="BI285" i="3"/>
  <c r="BI284" i="3"/>
  <c r="BI283" i="3"/>
  <c r="BI282" i="3"/>
  <c r="BI281" i="3"/>
  <c r="BI280" i="3"/>
  <c r="BI279" i="3"/>
  <c r="BI278" i="3"/>
  <c r="BI277" i="3"/>
  <c r="BI276" i="3"/>
  <c r="BI275" i="3"/>
  <c r="BI274" i="3"/>
  <c r="BI273" i="3"/>
  <c r="BI272" i="3"/>
  <c r="BI271" i="3"/>
  <c r="BI270" i="3"/>
  <c r="BI269" i="3"/>
  <c r="BI268" i="3"/>
  <c r="BI267" i="3"/>
  <c r="BI266" i="3"/>
  <c r="BI265" i="3"/>
  <c r="BI264" i="3"/>
  <c r="BI263" i="3"/>
  <c r="BI262" i="3"/>
  <c r="BI261"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G1010" i="3"/>
  <c r="BG1009" i="3"/>
  <c r="BG1008" i="3"/>
  <c r="BG1007" i="3"/>
  <c r="BG1006" i="3"/>
  <c r="BG1005" i="3"/>
  <c r="BG1004" i="3"/>
  <c r="BG1003" i="3"/>
  <c r="BG1002" i="3"/>
  <c r="BG1001" i="3"/>
  <c r="BG1000" i="3"/>
  <c r="BG999" i="3"/>
  <c r="BG998" i="3"/>
  <c r="BG997" i="3"/>
  <c r="BG996" i="3"/>
  <c r="BG995" i="3"/>
  <c r="BG994" i="3"/>
  <c r="BG993" i="3"/>
  <c r="BG992" i="3"/>
  <c r="BG991" i="3"/>
  <c r="BG990" i="3"/>
  <c r="BG989" i="3"/>
  <c r="BG988" i="3"/>
  <c r="BG987" i="3"/>
  <c r="BG986" i="3"/>
  <c r="BG985" i="3"/>
  <c r="BG984" i="3"/>
  <c r="BG983" i="3"/>
  <c r="BG982" i="3"/>
  <c r="BG981" i="3"/>
  <c r="BG980" i="3"/>
  <c r="BG979" i="3"/>
  <c r="BG978" i="3"/>
  <c r="BG977" i="3"/>
  <c r="BG976" i="3"/>
  <c r="BG975" i="3"/>
  <c r="BG974" i="3"/>
  <c r="BG973" i="3"/>
  <c r="BG972" i="3"/>
  <c r="BG971" i="3"/>
  <c r="BG970" i="3"/>
  <c r="BG969" i="3"/>
  <c r="BG968" i="3"/>
  <c r="BG967" i="3"/>
  <c r="BG966" i="3"/>
  <c r="BG965" i="3"/>
  <c r="BG964" i="3"/>
  <c r="BG963" i="3"/>
  <c r="BG962" i="3"/>
  <c r="BG961" i="3"/>
  <c r="BG960" i="3"/>
  <c r="BG959" i="3"/>
  <c r="BG958" i="3"/>
  <c r="BG957" i="3"/>
  <c r="BG956" i="3"/>
  <c r="BG955" i="3"/>
  <c r="BG954" i="3"/>
  <c r="BG953" i="3"/>
  <c r="BG952" i="3"/>
  <c r="BG951" i="3"/>
  <c r="BG950" i="3"/>
  <c r="BG949" i="3"/>
  <c r="BG948" i="3"/>
  <c r="BG947" i="3"/>
  <c r="BG946" i="3"/>
  <c r="BG945" i="3"/>
  <c r="BG944" i="3"/>
  <c r="BG943" i="3"/>
  <c r="BG942" i="3"/>
  <c r="BG941" i="3"/>
  <c r="BG940" i="3"/>
  <c r="BG939" i="3"/>
  <c r="BG938" i="3"/>
  <c r="BG937" i="3"/>
  <c r="BG936" i="3"/>
  <c r="BG935" i="3"/>
  <c r="BG934" i="3"/>
  <c r="BG933" i="3"/>
  <c r="BG932" i="3"/>
  <c r="BG931" i="3"/>
  <c r="BG930" i="3"/>
  <c r="BG929" i="3"/>
  <c r="BG928" i="3"/>
  <c r="BG927" i="3"/>
  <c r="BG926" i="3"/>
  <c r="BG925" i="3"/>
  <c r="BG924" i="3"/>
  <c r="BG923" i="3"/>
  <c r="BG922" i="3"/>
  <c r="BG921" i="3"/>
  <c r="BG920" i="3"/>
  <c r="BG919" i="3"/>
  <c r="BG918" i="3"/>
  <c r="BG917" i="3"/>
  <c r="BG916" i="3"/>
  <c r="BG915" i="3"/>
  <c r="BG914" i="3"/>
  <c r="BG913" i="3"/>
  <c r="BG912" i="3"/>
  <c r="BG911" i="3"/>
  <c r="BG910" i="3"/>
  <c r="BG909" i="3"/>
  <c r="BG908" i="3"/>
  <c r="BG907" i="3"/>
  <c r="BG906" i="3"/>
  <c r="BG905" i="3"/>
  <c r="BG904" i="3"/>
  <c r="BG903" i="3"/>
  <c r="BG902" i="3"/>
  <c r="BG901" i="3"/>
  <c r="BG900" i="3"/>
  <c r="BG899" i="3"/>
  <c r="BG898" i="3"/>
  <c r="BG897" i="3"/>
  <c r="BG896" i="3"/>
  <c r="BG895" i="3"/>
  <c r="BG894" i="3"/>
  <c r="BG893" i="3"/>
  <c r="BG892" i="3"/>
  <c r="BG891" i="3"/>
  <c r="BG890" i="3"/>
  <c r="BG889" i="3"/>
  <c r="BG888" i="3"/>
  <c r="BG887" i="3"/>
  <c r="BG886" i="3"/>
  <c r="BG885" i="3"/>
  <c r="BG884" i="3"/>
  <c r="BG883" i="3"/>
  <c r="BG882" i="3"/>
  <c r="BG881" i="3"/>
  <c r="BG880" i="3"/>
  <c r="BG879" i="3"/>
  <c r="BG878" i="3"/>
  <c r="BG877" i="3"/>
  <c r="BG876" i="3"/>
  <c r="BG875" i="3"/>
  <c r="BG874" i="3"/>
  <c r="BG873" i="3"/>
  <c r="BG872" i="3"/>
  <c r="BG871" i="3"/>
  <c r="BG870" i="3"/>
  <c r="BG869" i="3"/>
  <c r="BG868" i="3"/>
  <c r="BG867" i="3"/>
  <c r="BG866" i="3"/>
  <c r="BG865" i="3"/>
  <c r="BG864" i="3"/>
  <c r="BG863" i="3"/>
  <c r="BG862" i="3"/>
  <c r="BG861" i="3"/>
  <c r="BG860" i="3"/>
  <c r="BG859" i="3"/>
  <c r="BG858" i="3"/>
  <c r="BG857" i="3"/>
  <c r="BG856" i="3"/>
  <c r="BG855" i="3"/>
  <c r="BG854" i="3"/>
  <c r="BG853" i="3"/>
  <c r="BG852" i="3"/>
  <c r="BG851" i="3"/>
  <c r="BG850" i="3"/>
  <c r="BG849" i="3"/>
  <c r="BG848" i="3"/>
  <c r="BG847" i="3"/>
  <c r="BG846" i="3"/>
  <c r="BG845" i="3"/>
  <c r="BG844" i="3"/>
  <c r="BG843" i="3"/>
  <c r="BG842" i="3"/>
  <c r="BG841" i="3"/>
  <c r="BG840" i="3"/>
  <c r="BG839" i="3"/>
  <c r="BG838" i="3"/>
  <c r="BG837" i="3"/>
  <c r="BG836" i="3"/>
  <c r="BG835" i="3"/>
  <c r="BG834" i="3"/>
  <c r="BG833" i="3"/>
  <c r="BG832" i="3"/>
  <c r="BG831" i="3"/>
  <c r="BG830" i="3"/>
  <c r="BG829" i="3"/>
  <c r="BG828" i="3"/>
  <c r="BG827" i="3"/>
  <c r="BG826" i="3"/>
  <c r="BG825" i="3"/>
  <c r="BG824" i="3"/>
  <c r="BG823" i="3"/>
  <c r="BG822" i="3"/>
  <c r="BG821" i="3"/>
  <c r="BG820" i="3"/>
  <c r="BG819" i="3"/>
  <c r="BG818" i="3"/>
  <c r="BG817" i="3"/>
  <c r="BG816" i="3"/>
  <c r="BG815" i="3"/>
  <c r="BG814" i="3"/>
  <c r="BG813" i="3"/>
  <c r="BG812" i="3"/>
  <c r="BG811" i="3"/>
  <c r="BG810" i="3"/>
  <c r="BG809" i="3"/>
  <c r="BG808" i="3"/>
  <c r="BG807" i="3"/>
  <c r="BG806" i="3"/>
  <c r="BG805" i="3"/>
  <c r="BG804" i="3"/>
  <c r="BG803" i="3"/>
  <c r="BG802" i="3"/>
  <c r="BG801" i="3"/>
  <c r="BG800" i="3"/>
  <c r="BG799" i="3"/>
  <c r="BG798" i="3"/>
  <c r="BG797" i="3"/>
  <c r="BG796" i="3"/>
  <c r="BG795" i="3"/>
  <c r="BG794" i="3"/>
  <c r="BG793" i="3"/>
  <c r="BG792" i="3"/>
  <c r="BG791" i="3"/>
  <c r="BG790" i="3"/>
  <c r="BG789" i="3"/>
  <c r="BG788" i="3"/>
  <c r="BG787" i="3"/>
  <c r="BG786" i="3"/>
  <c r="BG785" i="3"/>
  <c r="BG784" i="3"/>
  <c r="BG783" i="3"/>
  <c r="BG782" i="3"/>
  <c r="BG781" i="3"/>
  <c r="BG780" i="3"/>
  <c r="BG779" i="3"/>
  <c r="BG778" i="3"/>
  <c r="BG777" i="3"/>
  <c r="BG776" i="3"/>
  <c r="BG775" i="3"/>
  <c r="BG774" i="3"/>
  <c r="BG773" i="3"/>
  <c r="BG772" i="3"/>
  <c r="BG771" i="3"/>
  <c r="BG770" i="3"/>
  <c r="BG769" i="3"/>
  <c r="BG768" i="3"/>
  <c r="BG767" i="3"/>
  <c r="BG766" i="3"/>
  <c r="BG765" i="3"/>
  <c r="BG764" i="3"/>
  <c r="BG763" i="3"/>
  <c r="BG762" i="3"/>
  <c r="BG761" i="3"/>
  <c r="BG760" i="3"/>
  <c r="BG759" i="3"/>
  <c r="BG758" i="3"/>
  <c r="BG757" i="3"/>
  <c r="BG756" i="3"/>
  <c r="BG755" i="3"/>
  <c r="BG754" i="3"/>
  <c r="BG753" i="3"/>
  <c r="BG752" i="3"/>
  <c r="BG751" i="3"/>
  <c r="BG750" i="3"/>
  <c r="BG749" i="3"/>
  <c r="BG748" i="3"/>
  <c r="BG747" i="3"/>
  <c r="BG746" i="3"/>
  <c r="BG745" i="3"/>
  <c r="BG744" i="3"/>
  <c r="BG743" i="3"/>
  <c r="BG742" i="3"/>
  <c r="BG741" i="3"/>
  <c r="BG740" i="3"/>
  <c r="BG739" i="3"/>
  <c r="BG738" i="3"/>
  <c r="BG737" i="3"/>
  <c r="BG736" i="3"/>
  <c r="BG735" i="3"/>
  <c r="BG734" i="3"/>
  <c r="BG733" i="3"/>
  <c r="BG732" i="3"/>
  <c r="BG731" i="3"/>
  <c r="BG730" i="3"/>
  <c r="BG729" i="3"/>
  <c r="BG728" i="3"/>
  <c r="BG727" i="3"/>
  <c r="BG726" i="3"/>
  <c r="BG725" i="3"/>
  <c r="BG724" i="3"/>
  <c r="BG723" i="3"/>
  <c r="BG722" i="3"/>
  <c r="BG721" i="3"/>
  <c r="BG720" i="3"/>
  <c r="BG719" i="3"/>
  <c r="BG718" i="3"/>
  <c r="BG717" i="3"/>
  <c r="BG716" i="3"/>
  <c r="BG715" i="3"/>
  <c r="BG714" i="3"/>
  <c r="BG713" i="3"/>
  <c r="BG712" i="3"/>
  <c r="BG711" i="3"/>
  <c r="BG710" i="3"/>
  <c r="BG709" i="3"/>
  <c r="BG708" i="3"/>
  <c r="BG707" i="3"/>
  <c r="BG706" i="3"/>
  <c r="BG705" i="3"/>
  <c r="BG704" i="3"/>
  <c r="BG703" i="3"/>
  <c r="BG702" i="3"/>
  <c r="BG701" i="3"/>
  <c r="BG700" i="3"/>
  <c r="BG699" i="3"/>
  <c r="BG698" i="3"/>
  <c r="BG697" i="3"/>
  <c r="BG696" i="3"/>
  <c r="BG695" i="3"/>
  <c r="BG694" i="3"/>
  <c r="BG693" i="3"/>
  <c r="BG692" i="3"/>
  <c r="BG691" i="3"/>
  <c r="BG690" i="3"/>
  <c r="BG689" i="3"/>
  <c r="BG688" i="3"/>
  <c r="BG687" i="3"/>
  <c r="BG686" i="3"/>
  <c r="BG685" i="3"/>
  <c r="BG684" i="3"/>
  <c r="BG683" i="3"/>
  <c r="BG682" i="3"/>
  <c r="BG681" i="3"/>
  <c r="BG680" i="3"/>
  <c r="BG679" i="3"/>
  <c r="BG678" i="3"/>
  <c r="BG677" i="3"/>
  <c r="BG676" i="3"/>
  <c r="BG675" i="3"/>
  <c r="BG674" i="3"/>
  <c r="BG673" i="3"/>
  <c r="BG672" i="3"/>
  <c r="BG671" i="3"/>
  <c r="BG670" i="3"/>
  <c r="BG669" i="3"/>
  <c r="BG668" i="3"/>
  <c r="BG667" i="3"/>
  <c r="BG666" i="3"/>
  <c r="BG665" i="3"/>
  <c r="BG664" i="3"/>
  <c r="BG663" i="3"/>
  <c r="BG662" i="3"/>
  <c r="BG661" i="3"/>
  <c r="BG660" i="3"/>
  <c r="BG659" i="3"/>
  <c r="BG658" i="3"/>
  <c r="BG657" i="3"/>
  <c r="BG656" i="3"/>
  <c r="BG655" i="3"/>
  <c r="BG654" i="3"/>
  <c r="BG653" i="3"/>
  <c r="BG652" i="3"/>
  <c r="BG651" i="3"/>
  <c r="BG650" i="3"/>
  <c r="BG649" i="3"/>
  <c r="BG648" i="3"/>
  <c r="BG647" i="3"/>
  <c r="BG646" i="3"/>
  <c r="BG645" i="3"/>
  <c r="BG644" i="3"/>
  <c r="BG643" i="3"/>
  <c r="BG642" i="3"/>
  <c r="BG641" i="3"/>
  <c r="BG640" i="3"/>
  <c r="BG639" i="3"/>
  <c r="BG638" i="3"/>
  <c r="BG637" i="3"/>
  <c r="BG636" i="3"/>
  <c r="BG635" i="3"/>
  <c r="BG634" i="3"/>
  <c r="BG633" i="3"/>
  <c r="BG632" i="3"/>
  <c r="BG631" i="3"/>
  <c r="BG630" i="3"/>
  <c r="BG629" i="3"/>
  <c r="BG628" i="3"/>
  <c r="BG627" i="3"/>
  <c r="BG626" i="3"/>
  <c r="BG625" i="3"/>
  <c r="BG624" i="3"/>
  <c r="BG623" i="3"/>
  <c r="BG622" i="3"/>
  <c r="BG621" i="3"/>
  <c r="BG620" i="3"/>
  <c r="BG619" i="3"/>
  <c r="BG618" i="3"/>
  <c r="BG617" i="3"/>
  <c r="BG616" i="3"/>
  <c r="BG615" i="3"/>
  <c r="BG614" i="3"/>
  <c r="BG613" i="3"/>
  <c r="BG612" i="3"/>
  <c r="BG611" i="3"/>
  <c r="BG610" i="3"/>
  <c r="BG609" i="3"/>
  <c r="BG608" i="3"/>
  <c r="BG607" i="3"/>
  <c r="BG606" i="3"/>
  <c r="BG605" i="3"/>
  <c r="BG604" i="3"/>
  <c r="BG603" i="3"/>
  <c r="BG602" i="3"/>
  <c r="BG601" i="3"/>
  <c r="BG600" i="3"/>
  <c r="BG599" i="3"/>
  <c r="BG598" i="3"/>
  <c r="BG597" i="3"/>
  <c r="BG596" i="3"/>
  <c r="BG595" i="3"/>
  <c r="BG594" i="3"/>
  <c r="BG593" i="3"/>
  <c r="BG592" i="3"/>
  <c r="BG591" i="3"/>
  <c r="BG590" i="3"/>
  <c r="BG589" i="3"/>
  <c r="BG588" i="3"/>
  <c r="BG587" i="3"/>
  <c r="BG586" i="3"/>
  <c r="BG585" i="3"/>
  <c r="BG584" i="3"/>
  <c r="BG583" i="3"/>
  <c r="BG582" i="3"/>
  <c r="BG581" i="3"/>
  <c r="BG580" i="3"/>
  <c r="BG579" i="3"/>
  <c r="BG578" i="3"/>
  <c r="BG577" i="3"/>
  <c r="BG576" i="3"/>
  <c r="BG575" i="3"/>
  <c r="BG574" i="3"/>
  <c r="BG573" i="3"/>
  <c r="BG572" i="3"/>
  <c r="BG571" i="3"/>
  <c r="BG570" i="3"/>
  <c r="BG569" i="3"/>
  <c r="BG568" i="3"/>
  <c r="BG567" i="3"/>
  <c r="BG566" i="3"/>
  <c r="BG565" i="3"/>
  <c r="BG564" i="3"/>
  <c r="BG563" i="3"/>
  <c r="BG562" i="3"/>
  <c r="BG561" i="3"/>
  <c r="BG560" i="3"/>
  <c r="BG559" i="3"/>
  <c r="BG558" i="3"/>
  <c r="BG557" i="3"/>
  <c r="BG556" i="3"/>
  <c r="BG555" i="3"/>
  <c r="BG554" i="3"/>
  <c r="BG553" i="3"/>
  <c r="BG552" i="3"/>
  <c r="BG551" i="3"/>
  <c r="BG550" i="3"/>
  <c r="BG549" i="3"/>
  <c r="BG548" i="3"/>
  <c r="BG547" i="3"/>
  <c r="BG546" i="3"/>
  <c r="BG545" i="3"/>
  <c r="BG544" i="3"/>
  <c r="BG543" i="3"/>
  <c r="BG542" i="3"/>
  <c r="BG541" i="3"/>
  <c r="BG540" i="3"/>
  <c r="BG539" i="3"/>
  <c r="BG538" i="3"/>
  <c r="BG537" i="3"/>
  <c r="BG536" i="3"/>
  <c r="BG535" i="3"/>
  <c r="BG534" i="3"/>
  <c r="BG533" i="3"/>
  <c r="BG532" i="3"/>
  <c r="BG531" i="3"/>
  <c r="BG530" i="3"/>
  <c r="BG529" i="3"/>
  <c r="BG528" i="3"/>
  <c r="BG527" i="3"/>
  <c r="BG526" i="3"/>
  <c r="BG525" i="3"/>
  <c r="BG524" i="3"/>
  <c r="BG523" i="3"/>
  <c r="BG522" i="3"/>
  <c r="BG521" i="3"/>
  <c r="BG520" i="3"/>
  <c r="BG519" i="3"/>
  <c r="BG518" i="3"/>
  <c r="BG517" i="3"/>
  <c r="BG516" i="3"/>
  <c r="BG515" i="3"/>
  <c r="BG514" i="3"/>
  <c r="BG513" i="3"/>
  <c r="BG512" i="3"/>
  <c r="BG511" i="3"/>
  <c r="BG510" i="3"/>
  <c r="BG509" i="3"/>
  <c r="BG508" i="3"/>
  <c r="BG507" i="3"/>
  <c r="BG506" i="3"/>
  <c r="BG505" i="3"/>
  <c r="BG504" i="3"/>
  <c r="BG503" i="3"/>
  <c r="BG502" i="3"/>
  <c r="BG501" i="3"/>
  <c r="BG500" i="3"/>
  <c r="BG499" i="3"/>
  <c r="BG498" i="3"/>
  <c r="BG497" i="3"/>
  <c r="BG496" i="3"/>
  <c r="BG495" i="3"/>
  <c r="BG494" i="3"/>
  <c r="BG493" i="3"/>
  <c r="BG492" i="3"/>
  <c r="BG491" i="3"/>
  <c r="BG490" i="3"/>
  <c r="BG489" i="3"/>
  <c r="BG488" i="3"/>
  <c r="BG487" i="3"/>
  <c r="BG486" i="3"/>
  <c r="BG485" i="3"/>
  <c r="BG484" i="3"/>
  <c r="BG483" i="3"/>
  <c r="BG482" i="3"/>
  <c r="BG481" i="3"/>
  <c r="BG480" i="3"/>
  <c r="BG479" i="3"/>
  <c r="BG478" i="3"/>
  <c r="BG477" i="3"/>
  <c r="BG476" i="3"/>
  <c r="BG475" i="3"/>
  <c r="BG474" i="3"/>
  <c r="BG473" i="3"/>
  <c r="BG472" i="3"/>
  <c r="BG471" i="3"/>
  <c r="BG470" i="3"/>
  <c r="BG469" i="3"/>
  <c r="BG468" i="3"/>
  <c r="BG467" i="3"/>
  <c r="BG466" i="3"/>
  <c r="BG465" i="3"/>
  <c r="BG464" i="3"/>
  <c r="BG463" i="3"/>
  <c r="BG462" i="3"/>
  <c r="BG461" i="3"/>
  <c r="BG460" i="3"/>
  <c r="BG459" i="3"/>
  <c r="BG458" i="3"/>
  <c r="BG457" i="3"/>
  <c r="BG456" i="3"/>
  <c r="BG455" i="3"/>
  <c r="BG454" i="3"/>
  <c r="BG453" i="3"/>
  <c r="BG452" i="3"/>
  <c r="BG451" i="3"/>
  <c r="BG450" i="3"/>
  <c r="BG449" i="3"/>
  <c r="BG448" i="3"/>
  <c r="BG447" i="3"/>
  <c r="BG446" i="3"/>
  <c r="BG445" i="3"/>
  <c r="BG444" i="3"/>
  <c r="BG443" i="3"/>
  <c r="BG442" i="3"/>
  <c r="BG441" i="3"/>
  <c r="BG440" i="3"/>
  <c r="BG439" i="3"/>
  <c r="BG438" i="3"/>
  <c r="BG437" i="3"/>
  <c r="BG436" i="3"/>
  <c r="BG435" i="3"/>
  <c r="BG434" i="3"/>
  <c r="BG433" i="3"/>
  <c r="BG432" i="3"/>
  <c r="BG431" i="3"/>
  <c r="BG430" i="3"/>
  <c r="BG429" i="3"/>
  <c r="BG428" i="3"/>
  <c r="BG427" i="3"/>
  <c r="BG426" i="3"/>
  <c r="BG425" i="3"/>
  <c r="BG424" i="3"/>
  <c r="BG423" i="3"/>
  <c r="BG422" i="3"/>
  <c r="BG421" i="3"/>
  <c r="BG420" i="3"/>
  <c r="BG419" i="3"/>
  <c r="BG418" i="3"/>
  <c r="BG417" i="3"/>
  <c r="BG416" i="3"/>
  <c r="BG415" i="3"/>
  <c r="BG414" i="3"/>
  <c r="BG413" i="3"/>
  <c r="BG412" i="3"/>
  <c r="BG411" i="3"/>
  <c r="BG410" i="3"/>
  <c r="BG409" i="3"/>
  <c r="BG408" i="3"/>
  <c r="BG407" i="3"/>
  <c r="BG406" i="3"/>
  <c r="BG405" i="3"/>
  <c r="BG404" i="3"/>
  <c r="BG403" i="3"/>
  <c r="BG402" i="3"/>
  <c r="BG401" i="3"/>
  <c r="BG400" i="3"/>
  <c r="BG399" i="3"/>
  <c r="BG398" i="3"/>
  <c r="BG397" i="3"/>
  <c r="BG396" i="3"/>
  <c r="BG395" i="3"/>
  <c r="BG394" i="3"/>
  <c r="BG393" i="3"/>
  <c r="BG392" i="3"/>
  <c r="BG391" i="3"/>
  <c r="BG390" i="3"/>
  <c r="BG389" i="3"/>
  <c r="BG388" i="3"/>
  <c r="BG387" i="3"/>
  <c r="BG386" i="3"/>
  <c r="BG385" i="3"/>
  <c r="BG384" i="3"/>
  <c r="BG383" i="3"/>
  <c r="BG382" i="3"/>
  <c r="BG381" i="3"/>
  <c r="BG380" i="3"/>
  <c r="BG379" i="3"/>
  <c r="BG378" i="3"/>
  <c r="BG377" i="3"/>
  <c r="BG376" i="3"/>
  <c r="BG375" i="3"/>
  <c r="BG374" i="3"/>
  <c r="BG373" i="3"/>
  <c r="BG372" i="3"/>
  <c r="BG371" i="3"/>
  <c r="BG370" i="3"/>
  <c r="BG369" i="3"/>
  <c r="BG368" i="3"/>
  <c r="BG367" i="3"/>
  <c r="BG366" i="3"/>
  <c r="BG365" i="3"/>
  <c r="BG364" i="3"/>
  <c r="BG363" i="3"/>
  <c r="BG362" i="3"/>
  <c r="BG361" i="3"/>
  <c r="BG360" i="3"/>
  <c r="BG359" i="3"/>
  <c r="BG358" i="3"/>
  <c r="BG357" i="3"/>
  <c r="BG356" i="3"/>
  <c r="BG355" i="3"/>
  <c r="BG354" i="3"/>
  <c r="BG353" i="3"/>
  <c r="BG352" i="3"/>
  <c r="BG351" i="3"/>
  <c r="BG350" i="3"/>
  <c r="BG349" i="3"/>
  <c r="BG348" i="3"/>
  <c r="BG347" i="3"/>
  <c r="BG346" i="3"/>
  <c r="BG345" i="3"/>
  <c r="BG344" i="3"/>
  <c r="BG343" i="3"/>
  <c r="BG342" i="3"/>
  <c r="BG341" i="3"/>
  <c r="BG340" i="3"/>
  <c r="BG339" i="3"/>
  <c r="BG338" i="3"/>
  <c r="BG337" i="3"/>
  <c r="BG336" i="3"/>
  <c r="BG335" i="3"/>
  <c r="BG334" i="3"/>
  <c r="BG333" i="3"/>
  <c r="BG332" i="3"/>
  <c r="BG331" i="3"/>
  <c r="BG330" i="3"/>
  <c r="BG329" i="3"/>
  <c r="BG328" i="3"/>
  <c r="BG327" i="3"/>
  <c r="BG326" i="3"/>
  <c r="BG325" i="3"/>
  <c r="BG324" i="3"/>
  <c r="BG323" i="3"/>
  <c r="BG322" i="3"/>
  <c r="BG321" i="3"/>
  <c r="BG320" i="3"/>
  <c r="BG319" i="3"/>
  <c r="BG318" i="3"/>
  <c r="BG317" i="3"/>
  <c r="BG316" i="3"/>
  <c r="BG315" i="3"/>
  <c r="BG314" i="3"/>
  <c r="BG313" i="3"/>
  <c r="BG312" i="3"/>
  <c r="BG311" i="3"/>
  <c r="BG310" i="3"/>
  <c r="BG309" i="3"/>
  <c r="BG308" i="3"/>
  <c r="BG307" i="3"/>
  <c r="BG306" i="3"/>
  <c r="BG305" i="3"/>
  <c r="BG304" i="3"/>
  <c r="BG303" i="3"/>
  <c r="BG302" i="3"/>
  <c r="BG301" i="3"/>
  <c r="BG300" i="3"/>
  <c r="BG299" i="3"/>
  <c r="BG298" i="3"/>
  <c r="BG297" i="3"/>
  <c r="BG296" i="3"/>
  <c r="BG295" i="3"/>
  <c r="BG294" i="3"/>
  <c r="BG293" i="3"/>
  <c r="BG292" i="3"/>
  <c r="BG291" i="3"/>
  <c r="BG290" i="3"/>
  <c r="BG289" i="3"/>
  <c r="BG288" i="3"/>
  <c r="BG287" i="3"/>
  <c r="BG286" i="3"/>
  <c r="BG285" i="3"/>
  <c r="BG284" i="3"/>
  <c r="BG283" i="3"/>
  <c r="BG282" i="3"/>
  <c r="BG281" i="3"/>
  <c r="BG280" i="3"/>
  <c r="BG279" i="3"/>
  <c r="BG278" i="3"/>
  <c r="BG277" i="3"/>
  <c r="BG276" i="3"/>
  <c r="BG275" i="3"/>
  <c r="BG274" i="3"/>
  <c r="BG273" i="3"/>
  <c r="BG272" i="3"/>
  <c r="BG271" i="3"/>
  <c r="BG270" i="3"/>
  <c r="BG269" i="3"/>
  <c r="BG268" i="3"/>
  <c r="BG267" i="3"/>
  <c r="BG266" i="3"/>
  <c r="BG265" i="3"/>
  <c r="BG264" i="3"/>
  <c r="BG263" i="3"/>
  <c r="BG262" i="3"/>
  <c r="BG261" i="3"/>
  <c r="BG260" i="3"/>
  <c r="BG259" i="3"/>
  <c r="BG258" i="3"/>
  <c r="BG257" i="3"/>
  <c r="BG256" i="3"/>
  <c r="BG255" i="3"/>
  <c r="BG254" i="3"/>
  <c r="BG253" i="3"/>
  <c r="BG252" i="3"/>
  <c r="BG251" i="3"/>
  <c r="BG250" i="3"/>
  <c r="BG249" i="3"/>
  <c r="BG248" i="3"/>
  <c r="BG247" i="3"/>
  <c r="BG246" i="3"/>
  <c r="BG245" i="3"/>
  <c r="BG244" i="3"/>
  <c r="BG243" i="3"/>
  <c r="BG242" i="3"/>
  <c r="BG241" i="3"/>
  <c r="BG240" i="3"/>
  <c r="BG239" i="3"/>
  <c r="BG238" i="3"/>
  <c r="BG237" i="3"/>
  <c r="BG236" i="3"/>
  <c r="BG235" i="3"/>
  <c r="BG234" i="3"/>
  <c r="BG233" i="3"/>
  <c r="BG232" i="3"/>
  <c r="BG231" i="3"/>
  <c r="BG230" i="3"/>
  <c r="BG229" i="3"/>
  <c r="BG228" i="3"/>
  <c r="BG227" i="3"/>
  <c r="BG226" i="3"/>
  <c r="BG225" i="3"/>
  <c r="BG224" i="3"/>
  <c r="BG223" i="3"/>
  <c r="BG222" i="3"/>
  <c r="BG221" i="3"/>
  <c r="BG220" i="3"/>
  <c r="BG219" i="3"/>
  <c r="BG218" i="3"/>
  <c r="BG217" i="3"/>
  <c r="BG216" i="3"/>
  <c r="BG215" i="3"/>
  <c r="BG214" i="3"/>
  <c r="BG213" i="3"/>
  <c r="BG212" i="3"/>
  <c r="BG211" i="3"/>
  <c r="BG210" i="3"/>
  <c r="BG209" i="3"/>
  <c r="BG208" i="3"/>
  <c r="BG207" i="3"/>
  <c r="BG206" i="3"/>
  <c r="BG205" i="3"/>
  <c r="BG204" i="3"/>
  <c r="BG203" i="3"/>
  <c r="BG202" i="3"/>
  <c r="BG201" i="3"/>
  <c r="BG200" i="3"/>
  <c r="BG199" i="3"/>
  <c r="BG198" i="3"/>
  <c r="BG197" i="3"/>
  <c r="BG196" i="3"/>
  <c r="BG195" i="3"/>
  <c r="BG194" i="3"/>
  <c r="BG193" i="3"/>
  <c r="BG192" i="3"/>
  <c r="BG191" i="3"/>
  <c r="BG190" i="3"/>
  <c r="BG189" i="3"/>
  <c r="BG188" i="3"/>
  <c r="BG187" i="3"/>
  <c r="BG186" i="3"/>
  <c r="BG185" i="3"/>
  <c r="BG184" i="3"/>
  <c r="BG183" i="3"/>
  <c r="BG182" i="3"/>
  <c r="BG181" i="3"/>
  <c r="BG180" i="3"/>
  <c r="BG179" i="3"/>
  <c r="BG178" i="3"/>
  <c r="BG177" i="3"/>
  <c r="BG176" i="3"/>
  <c r="BG175" i="3"/>
  <c r="BG174" i="3"/>
  <c r="BG173" i="3"/>
  <c r="BG172" i="3"/>
  <c r="BG171" i="3"/>
  <c r="BG170" i="3"/>
  <c r="BG169" i="3"/>
  <c r="BG168" i="3"/>
  <c r="BG167" i="3"/>
  <c r="BG166" i="3"/>
  <c r="BG165" i="3"/>
  <c r="BG164" i="3"/>
  <c r="BG163" i="3"/>
  <c r="BG162" i="3"/>
  <c r="BG161" i="3"/>
  <c r="BG160" i="3"/>
  <c r="BG159" i="3"/>
  <c r="BG158" i="3"/>
  <c r="BG157" i="3"/>
  <c r="BG156" i="3"/>
  <c r="BG155" i="3"/>
  <c r="BG154" i="3"/>
  <c r="BG153" i="3"/>
  <c r="BG152" i="3"/>
  <c r="BG151" i="3"/>
  <c r="BG150" i="3"/>
  <c r="BG149" i="3"/>
  <c r="BG148" i="3"/>
  <c r="BG147" i="3"/>
  <c r="BG146" i="3"/>
  <c r="BG145" i="3"/>
  <c r="BG144" i="3"/>
  <c r="BG143" i="3"/>
  <c r="BG142" i="3"/>
  <c r="BG141" i="3"/>
  <c r="BG140" i="3"/>
  <c r="BG139" i="3"/>
  <c r="BG138" i="3"/>
  <c r="BG137" i="3"/>
  <c r="BG136" i="3"/>
  <c r="BG135" i="3"/>
  <c r="BG134" i="3"/>
  <c r="BG133" i="3"/>
  <c r="BG132" i="3"/>
  <c r="BG131" i="3"/>
  <c r="BG130" i="3"/>
  <c r="BG129" i="3"/>
  <c r="BG128" i="3"/>
  <c r="BG127" i="3"/>
  <c r="BG126" i="3"/>
  <c r="BG125" i="3"/>
  <c r="BG124" i="3"/>
  <c r="BG123" i="3"/>
  <c r="BG122" i="3"/>
  <c r="BG121" i="3"/>
  <c r="BG120" i="3"/>
  <c r="BG119" i="3"/>
  <c r="BG118" i="3"/>
  <c r="BG117" i="3"/>
  <c r="BG116" i="3"/>
  <c r="BG115" i="3"/>
  <c r="BG114" i="3"/>
  <c r="BG113" i="3"/>
  <c r="BG112" i="3"/>
  <c r="BG111" i="3"/>
  <c r="BG110" i="3"/>
  <c r="BG109" i="3"/>
  <c r="BG10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BG42" i="3"/>
  <c r="BG41" i="3"/>
  <c r="BG40" i="3"/>
  <c r="BG39" i="3"/>
  <c r="BG38" i="3"/>
  <c r="BG37" i="3"/>
  <c r="BG36" i="3"/>
  <c r="BG35" i="3"/>
  <c r="BG34" i="3"/>
  <c r="BG33" i="3"/>
  <c r="BG32" i="3"/>
  <c r="BG31" i="3"/>
  <c r="BG30" i="3"/>
  <c r="BG29" i="3"/>
  <c r="BG28" i="3"/>
  <c r="BG27" i="3"/>
  <c r="BG26" i="3"/>
  <c r="BG25" i="3"/>
  <c r="BG24" i="3"/>
  <c r="BG23" i="3"/>
  <c r="BG22" i="3"/>
  <c r="BG21" i="3"/>
  <c r="BG20" i="3"/>
  <c r="BG19" i="3"/>
  <c r="BG18"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E110" i="3"/>
  <c r="BE109" i="3"/>
  <c r="BE108" i="3"/>
  <c r="BE107" i="3"/>
  <c r="BE106" i="3"/>
  <c r="BE105" i="3"/>
  <c r="BE104" i="3"/>
  <c r="BE103" i="3"/>
  <c r="BE102" i="3"/>
  <c r="BE101" i="3"/>
  <c r="BE100" i="3"/>
  <c r="BE99" i="3"/>
  <c r="BE98" i="3"/>
  <c r="BE97" i="3"/>
  <c r="BE96" i="3"/>
  <c r="BE95" i="3"/>
  <c r="BE94" i="3"/>
  <c r="BE93" i="3"/>
  <c r="BE92" i="3"/>
  <c r="BE91" i="3"/>
  <c r="BE90" i="3"/>
  <c r="BE89" i="3"/>
  <c r="BE88" i="3"/>
  <c r="BE87" i="3"/>
  <c r="BE86" i="3"/>
  <c r="BE85" i="3"/>
  <c r="BE84" i="3"/>
  <c r="BE83" i="3"/>
  <c r="BE82" i="3"/>
  <c r="BE81" i="3"/>
  <c r="BE80" i="3"/>
  <c r="BE79" i="3"/>
  <c r="BE78" i="3"/>
  <c r="BE77" i="3"/>
  <c r="BE76" i="3"/>
  <c r="BE75" i="3"/>
  <c r="BE74" i="3"/>
  <c r="BE73" i="3"/>
  <c r="BE72" i="3"/>
  <c r="BE71" i="3"/>
  <c r="BE70" i="3"/>
  <c r="BE69" i="3"/>
  <c r="BE68" i="3"/>
  <c r="BE67" i="3"/>
  <c r="BE66" i="3"/>
  <c r="BE65" i="3"/>
  <c r="BE64" i="3"/>
  <c r="BE63" i="3"/>
  <c r="BE62" i="3"/>
  <c r="BE61" i="3"/>
  <c r="BE60" i="3"/>
  <c r="BE59" i="3"/>
  <c r="BE58" i="3"/>
  <c r="BE57" i="3"/>
  <c r="BE56" i="3"/>
  <c r="BE5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C1010" i="3"/>
  <c r="BC1009" i="3"/>
  <c r="BC1008" i="3"/>
  <c r="BC1007" i="3"/>
  <c r="BC1006" i="3"/>
  <c r="BC1005" i="3"/>
  <c r="BC1004" i="3"/>
  <c r="BC1003" i="3"/>
  <c r="BC1002" i="3"/>
  <c r="BC1001" i="3"/>
  <c r="BC1000" i="3"/>
  <c r="BC999" i="3"/>
  <c r="BC998" i="3"/>
  <c r="BC997" i="3"/>
  <c r="BC996" i="3"/>
  <c r="BC995" i="3"/>
  <c r="BC994" i="3"/>
  <c r="BC993" i="3"/>
  <c r="BC992" i="3"/>
  <c r="BC991" i="3"/>
  <c r="BC990" i="3"/>
  <c r="BC989" i="3"/>
  <c r="BC988" i="3"/>
  <c r="BC987" i="3"/>
  <c r="BC986" i="3"/>
  <c r="BC985" i="3"/>
  <c r="BC984" i="3"/>
  <c r="BC983" i="3"/>
  <c r="BC982" i="3"/>
  <c r="BC981" i="3"/>
  <c r="BC980" i="3"/>
  <c r="BC979" i="3"/>
  <c r="BC978" i="3"/>
  <c r="BC977" i="3"/>
  <c r="BC976" i="3"/>
  <c r="BC975" i="3"/>
  <c r="BC974" i="3"/>
  <c r="BC973" i="3"/>
  <c r="BC972" i="3"/>
  <c r="BC971" i="3"/>
  <c r="BC970" i="3"/>
  <c r="BC969" i="3"/>
  <c r="BC968" i="3"/>
  <c r="BC967" i="3"/>
  <c r="BC966" i="3"/>
  <c r="BC965" i="3"/>
  <c r="BC964" i="3"/>
  <c r="BC963" i="3"/>
  <c r="BC962" i="3"/>
  <c r="BC961" i="3"/>
  <c r="BC960" i="3"/>
  <c r="BC959" i="3"/>
  <c r="BC958" i="3"/>
  <c r="BC957" i="3"/>
  <c r="BC956" i="3"/>
  <c r="BC955" i="3"/>
  <c r="BC954" i="3"/>
  <c r="BC953" i="3"/>
  <c r="BC952" i="3"/>
  <c r="BC951" i="3"/>
  <c r="BC950" i="3"/>
  <c r="BC949" i="3"/>
  <c r="BC948" i="3"/>
  <c r="BC947" i="3"/>
  <c r="BC946" i="3"/>
  <c r="BC945" i="3"/>
  <c r="BC944" i="3"/>
  <c r="BC943" i="3"/>
  <c r="BC942" i="3"/>
  <c r="BC941" i="3"/>
  <c r="BC940" i="3"/>
  <c r="BC939" i="3"/>
  <c r="BC938" i="3"/>
  <c r="BC937" i="3"/>
  <c r="BC936" i="3"/>
  <c r="BC935" i="3"/>
  <c r="BC934" i="3"/>
  <c r="BC933" i="3"/>
  <c r="BC932" i="3"/>
  <c r="BC931" i="3"/>
  <c r="BC930" i="3"/>
  <c r="BC929" i="3"/>
  <c r="BC928" i="3"/>
  <c r="BC927" i="3"/>
  <c r="BC926" i="3"/>
  <c r="BC925" i="3"/>
  <c r="BC924" i="3"/>
  <c r="BC923" i="3"/>
  <c r="BC922" i="3"/>
  <c r="BC921" i="3"/>
  <c r="BC920" i="3"/>
  <c r="BC919" i="3"/>
  <c r="BC918" i="3"/>
  <c r="BC917" i="3"/>
  <c r="BC916" i="3"/>
  <c r="BC915" i="3"/>
  <c r="BC914" i="3"/>
  <c r="BC913" i="3"/>
  <c r="BC912" i="3"/>
  <c r="BC911" i="3"/>
  <c r="BC910" i="3"/>
  <c r="BC909" i="3"/>
  <c r="BC908" i="3"/>
  <c r="BC907" i="3"/>
  <c r="BC906" i="3"/>
  <c r="BC905" i="3"/>
  <c r="BC904" i="3"/>
  <c r="BC903" i="3"/>
  <c r="BC902" i="3"/>
  <c r="BC901" i="3"/>
  <c r="BC900" i="3"/>
  <c r="BC899" i="3"/>
  <c r="BC898" i="3"/>
  <c r="BC897" i="3"/>
  <c r="BC896" i="3"/>
  <c r="BC895" i="3"/>
  <c r="BC894" i="3"/>
  <c r="BC893" i="3"/>
  <c r="BC892" i="3"/>
  <c r="BC891" i="3"/>
  <c r="BC890" i="3"/>
  <c r="BC889" i="3"/>
  <c r="BC888" i="3"/>
  <c r="BC887" i="3"/>
  <c r="BC886" i="3"/>
  <c r="BC885" i="3"/>
  <c r="BC884" i="3"/>
  <c r="BC883" i="3"/>
  <c r="BC882" i="3"/>
  <c r="BC881" i="3"/>
  <c r="BC880" i="3"/>
  <c r="BC879" i="3"/>
  <c r="BC878" i="3"/>
  <c r="BC877" i="3"/>
  <c r="BC876" i="3"/>
  <c r="BC875" i="3"/>
  <c r="BC874" i="3"/>
  <c r="BC873" i="3"/>
  <c r="BC872" i="3"/>
  <c r="BC871" i="3"/>
  <c r="BC870" i="3"/>
  <c r="BC869" i="3"/>
  <c r="BC868" i="3"/>
  <c r="BC867" i="3"/>
  <c r="BC866" i="3"/>
  <c r="BC865" i="3"/>
  <c r="BC864" i="3"/>
  <c r="BC863" i="3"/>
  <c r="BC862" i="3"/>
  <c r="BC861" i="3"/>
  <c r="BC860" i="3"/>
  <c r="BC859" i="3"/>
  <c r="BC858" i="3"/>
  <c r="BC857" i="3"/>
  <c r="BC856" i="3"/>
  <c r="BC855" i="3"/>
  <c r="BC854" i="3"/>
  <c r="BC853" i="3"/>
  <c r="BC852" i="3"/>
  <c r="BC851" i="3"/>
  <c r="BC850" i="3"/>
  <c r="BC849" i="3"/>
  <c r="BC848" i="3"/>
  <c r="BC847" i="3"/>
  <c r="BC846" i="3"/>
  <c r="BC845" i="3"/>
  <c r="BC844" i="3"/>
  <c r="BC843" i="3"/>
  <c r="BC842" i="3"/>
  <c r="BC841" i="3"/>
  <c r="BC840" i="3"/>
  <c r="BC839" i="3"/>
  <c r="BC838" i="3"/>
  <c r="BC837" i="3"/>
  <c r="BC836" i="3"/>
  <c r="BC835" i="3"/>
  <c r="BC834" i="3"/>
  <c r="BC833" i="3"/>
  <c r="BC832" i="3"/>
  <c r="BC831" i="3"/>
  <c r="BC830" i="3"/>
  <c r="BC829" i="3"/>
  <c r="BC828" i="3"/>
  <c r="BC827" i="3"/>
  <c r="BC826" i="3"/>
  <c r="BC825" i="3"/>
  <c r="BC824" i="3"/>
  <c r="BC823" i="3"/>
  <c r="BC822" i="3"/>
  <c r="BC821" i="3"/>
  <c r="BC820" i="3"/>
  <c r="BC819" i="3"/>
  <c r="BC818" i="3"/>
  <c r="BC817" i="3"/>
  <c r="BC816" i="3"/>
  <c r="BC815" i="3"/>
  <c r="BC814" i="3"/>
  <c r="BC813" i="3"/>
  <c r="BC812" i="3"/>
  <c r="BC811" i="3"/>
  <c r="BC810" i="3"/>
  <c r="BC809" i="3"/>
  <c r="BC808" i="3"/>
  <c r="BC807" i="3"/>
  <c r="BC806" i="3"/>
  <c r="BC805" i="3"/>
  <c r="BC804" i="3"/>
  <c r="BC803" i="3"/>
  <c r="BC802" i="3"/>
  <c r="BC801" i="3"/>
  <c r="BC800" i="3"/>
  <c r="BC799" i="3"/>
  <c r="BC798" i="3"/>
  <c r="BC797" i="3"/>
  <c r="BC796" i="3"/>
  <c r="BC795" i="3"/>
  <c r="BC794" i="3"/>
  <c r="BC793" i="3"/>
  <c r="BC792" i="3"/>
  <c r="BC791" i="3"/>
  <c r="BC790" i="3"/>
  <c r="BC789" i="3"/>
  <c r="BC788" i="3"/>
  <c r="BC787" i="3"/>
  <c r="BC786" i="3"/>
  <c r="BC785" i="3"/>
  <c r="BC784" i="3"/>
  <c r="BC783" i="3"/>
  <c r="BC782" i="3"/>
  <c r="BC781" i="3"/>
  <c r="BC780" i="3"/>
  <c r="BC779" i="3"/>
  <c r="BC778" i="3"/>
  <c r="BC777" i="3"/>
  <c r="BC776" i="3"/>
  <c r="BC775" i="3"/>
  <c r="BC774" i="3"/>
  <c r="BC773" i="3"/>
  <c r="BC772" i="3"/>
  <c r="BC771" i="3"/>
  <c r="BC770" i="3"/>
  <c r="BC769" i="3"/>
  <c r="BC768" i="3"/>
  <c r="BC767" i="3"/>
  <c r="BC766" i="3"/>
  <c r="BC765" i="3"/>
  <c r="BC764" i="3"/>
  <c r="BC763" i="3"/>
  <c r="BC762" i="3"/>
  <c r="BC761" i="3"/>
  <c r="BC760" i="3"/>
  <c r="BC759" i="3"/>
  <c r="BC758" i="3"/>
  <c r="BC757" i="3"/>
  <c r="BC756" i="3"/>
  <c r="BC755" i="3"/>
  <c r="BC754" i="3"/>
  <c r="BC753" i="3"/>
  <c r="BC752" i="3"/>
  <c r="BC751" i="3"/>
  <c r="BC750" i="3"/>
  <c r="BC749" i="3"/>
  <c r="BC748" i="3"/>
  <c r="BC747" i="3"/>
  <c r="BC746" i="3"/>
  <c r="BC745" i="3"/>
  <c r="BC744" i="3"/>
  <c r="BC743" i="3"/>
  <c r="BC742" i="3"/>
  <c r="BC741" i="3"/>
  <c r="BC740" i="3"/>
  <c r="BC739" i="3"/>
  <c r="BC738" i="3"/>
  <c r="BC737" i="3"/>
  <c r="BC736" i="3"/>
  <c r="BC735" i="3"/>
  <c r="BC734" i="3"/>
  <c r="BC733" i="3"/>
  <c r="BC732" i="3"/>
  <c r="BC731" i="3"/>
  <c r="BC730" i="3"/>
  <c r="BC729" i="3"/>
  <c r="BC728" i="3"/>
  <c r="BC727" i="3"/>
  <c r="BC726" i="3"/>
  <c r="BC725" i="3"/>
  <c r="BC724" i="3"/>
  <c r="BC723" i="3"/>
  <c r="BC722" i="3"/>
  <c r="BC721" i="3"/>
  <c r="BC720" i="3"/>
  <c r="BC719" i="3"/>
  <c r="BC718" i="3"/>
  <c r="BC717" i="3"/>
  <c r="BC716" i="3"/>
  <c r="BC715" i="3"/>
  <c r="BC714" i="3"/>
  <c r="BC713" i="3"/>
  <c r="BC712" i="3"/>
  <c r="BC711" i="3"/>
  <c r="BC710" i="3"/>
  <c r="BC709" i="3"/>
  <c r="BC708" i="3"/>
  <c r="BC707" i="3"/>
  <c r="BC706" i="3"/>
  <c r="BC705" i="3"/>
  <c r="BC704" i="3"/>
  <c r="BC703" i="3"/>
  <c r="BC702" i="3"/>
  <c r="BC701" i="3"/>
  <c r="BC700" i="3"/>
  <c r="BC699" i="3"/>
  <c r="BC698" i="3"/>
  <c r="BC697" i="3"/>
  <c r="BC696" i="3"/>
  <c r="BC695" i="3"/>
  <c r="BC694" i="3"/>
  <c r="BC693" i="3"/>
  <c r="BC692" i="3"/>
  <c r="BC691" i="3"/>
  <c r="BC690" i="3"/>
  <c r="BC689" i="3"/>
  <c r="BC688" i="3"/>
  <c r="BC687" i="3"/>
  <c r="BC686" i="3"/>
  <c r="BC685" i="3"/>
  <c r="BC684" i="3"/>
  <c r="BC683" i="3"/>
  <c r="BC682" i="3"/>
  <c r="BC681" i="3"/>
  <c r="BC680" i="3"/>
  <c r="BC679" i="3"/>
  <c r="BC678" i="3"/>
  <c r="BC677" i="3"/>
  <c r="BC676" i="3"/>
  <c r="BC675" i="3"/>
  <c r="BC674" i="3"/>
  <c r="BC673" i="3"/>
  <c r="BC672" i="3"/>
  <c r="BC671" i="3"/>
  <c r="BC670" i="3"/>
  <c r="BC669" i="3"/>
  <c r="BC668" i="3"/>
  <c r="BC667" i="3"/>
  <c r="BC666" i="3"/>
  <c r="BC665" i="3"/>
  <c r="BC664" i="3"/>
  <c r="BC663" i="3"/>
  <c r="BC662" i="3"/>
  <c r="BC661" i="3"/>
  <c r="BC660" i="3"/>
  <c r="BC659" i="3"/>
  <c r="BC658" i="3"/>
  <c r="BC657" i="3"/>
  <c r="BC656" i="3"/>
  <c r="BC655" i="3"/>
  <c r="BC654" i="3"/>
  <c r="BC653" i="3"/>
  <c r="BC652" i="3"/>
  <c r="BC651" i="3"/>
  <c r="BC650" i="3"/>
  <c r="BC649" i="3"/>
  <c r="BC648" i="3"/>
  <c r="BC647" i="3"/>
  <c r="BC646" i="3"/>
  <c r="BC645" i="3"/>
  <c r="BC644" i="3"/>
  <c r="BC643" i="3"/>
  <c r="BC642" i="3"/>
  <c r="BC641" i="3"/>
  <c r="BC640" i="3"/>
  <c r="BC639" i="3"/>
  <c r="BC638" i="3"/>
  <c r="BC637" i="3"/>
  <c r="BC636" i="3"/>
  <c r="BC635" i="3"/>
  <c r="BC634" i="3"/>
  <c r="BC633" i="3"/>
  <c r="BC632" i="3"/>
  <c r="BC631" i="3"/>
  <c r="BC630" i="3"/>
  <c r="BC629" i="3"/>
  <c r="BC628" i="3"/>
  <c r="BC627" i="3"/>
  <c r="BC626" i="3"/>
  <c r="BC625" i="3"/>
  <c r="BC624" i="3"/>
  <c r="BC623" i="3"/>
  <c r="BC622" i="3"/>
  <c r="BC621" i="3"/>
  <c r="BC620" i="3"/>
  <c r="BC619" i="3"/>
  <c r="BC618" i="3"/>
  <c r="BC617" i="3"/>
  <c r="BC616" i="3"/>
  <c r="BC615" i="3"/>
  <c r="BC614" i="3"/>
  <c r="BC613" i="3"/>
  <c r="BC612" i="3"/>
  <c r="BC611" i="3"/>
  <c r="BC610" i="3"/>
  <c r="BC609" i="3"/>
  <c r="BC608" i="3"/>
  <c r="BC607" i="3"/>
  <c r="BC606" i="3"/>
  <c r="BC605" i="3"/>
  <c r="BC604" i="3"/>
  <c r="BC603" i="3"/>
  <c r="BC602" i="3"/>
  <c r="BC601" i="3"/>
  <c r="BC600" i="3"/>
  <c r="BC599" i="3"/>
  <c r="BC598" i="3"/>
  <c r="BC597" i="3"/>
  <c r="BC596" i="3"/>
  <c r="BC595" i="3"/>
  <c r="BC594" i="3"/>
  <c r="BC593" i="3"/>
  <c r="BC592" i="3"/>
  <c r="BC591" i="3"/>
  <c r="BC590" i="3"/>
  <c r="BC589" i="3"/>
  <c r="BC588" i="3"/>
  <c r="BC587" i="3"/>
  <c r="BC586" i="3"/>
  <c r="BC585" i="3"/>
  <c r="BC584" i="3"/>
  <c r="BC583" i="3"/>
  <c r="BC582" i="3"/>
  <c r="BC581" i="3"/>
  <c r="BC580" i="3"/>
  <c r="BC579" i="3"/>
  <c r="BC578" i="3"/>
  <c r="BC577" i="3"/>
  <c r="BC576" i="3"/>
  <c r="BC575" i="3"/>
  <c r="BC574" i="3"/>
  <c r="BC573" i="3"/>
  <c r="BC572" i="3"/>
  <c r="BC571" i="3"/>
  <c r="BC570" i="3"/>
  <c r="BC569" i="3"/>
  <c r="BC568" i="3"/>
  <c r="BC567" i="3"/>
  <c r="BC566" i="3"/>
  <c r="BC565" i="3"/>
  <c r="BC564" i="3"/>
  <c r="BC563" i="3"/>
  <c r="BC562" i="3"/>
  <c r="BC561" i="3"/>
  <c r="BC560" i="3"/>
  <c r="BC559" i="3"/>
  <c r="BC558" i="3"/>
  <c r="BC557" i="3"/>
  <c r="BC556" i="3"/>
  <c r="BC555" i="3"/>
  <c r="BC554" i="3"/>
  <c r="BC553" i="3"/>
  <c r="BC552" i="3"/>
  <c r="BC551" i="3"/>
  <c r="BC550" i="3"/>
  <c r="BC549" i="3"/>
  <c r="BC548" i="3"/>
  <c r="BC547" i="3"/>
  <c r="BC546" i="3"/>
  <c r="BC545" i="3"/>
  <c r="BC544" i="3"/>
  <c r="BC543" i="3"/>
  <c r="BC542" i="3"/>
  <c r="BC541" i="3"/>
  <c r="BC540" i="3"/>
  <c r="BC539" i="3"/>
  <c r="BC538" i="3"/>
  <c r="BC537" i="3"/>
  <c r="BC536" i="3"/>
  <c r="BC535" i="3"/>
  <c r="BC534" i="3"/>
  <c r="BC533" i="3"/>
  <c r="BC532" i="3"/>
  <c r="BC531" i="3"/>
  <c r="BC530" i="3"/>
  <c r="BC529" i="3"/>
  <c r="BC528" i="3"/>
  <c r="BC527" i="3"/>
  <c r="BC526" i="3"/>
  <c r="BC525" i="3"/>
  <c r="BC524" i="3"/>
  <c r="BC523" i="3"/>
  <c r="BC522" i="3"/>
  <c r="BC521" i="3"/>
  <c r="BC520" i="3"/>
  <c r="BC519" i="3"/>
  <c r="BC518" i="3"/>
  <c r="BC517" i="3"/>
  <c r="BC516" i="3"/>
  <c r="BC515" i="3"/>
  <c r="BC514" i="3"/>
  <c r="BC513" i="3"/>
  <c r="BC512" i="3"/>
  <c r="BC511" i="3"/>
  <c r="BC510" i="3"/>
  <c r="BC509" i="3"/>
  <c r="BC508" i="3"/>
  <c r="BC507" i="3"/>
  <c r="BC506" i="3"/>
  <c r="BC505" i="3"/>
  <c r="BC504" i="3"/>
  <c r="BC503" i="3"/>
  <c r="BC502" i="3"/>
  <c r="BC501" i="3"/>
  <c r="BC500" i="3"/>
  <c r="BC499" i="3"/>
  <c r="BC498" i="3"/>
  <c r="BC497" i="3"/>
  <c r="BC496" i="3"/>
  <c r="BC495" i="3"/>
  <c r="BC494" i="3"/>
  <c r="BC493" i="3"/>
  <c r="BC492" i="3"/>
  <c r="BC491" i="3"/>
  <c r="BC490" i="3"/>
  <c r="BC489" i="3"/>
  <c r="BC488" i="3"/>
  <c r="BC487" i="3"/>
  <c r="BC486" i="3"/>
  <c r="BC485" i="3"/>
  <c r="BC484" i="3"/>
  <c r="BC483" i="3"/>
  <c r="BC482" i="3"/>
  <c r="BC481" i="3"/>
  <c r="BC480" i="3"/>
  <c r="BC479" i="3"/>
  <c r="BC478" i="3"/>
  <c r="BC477" i="3"/>
  <c r="BC476" i="3"/>
  <c r="BC475" i="3"/>
  <c r="BC474" i="3"/>
  <c r="BC473" i="3"/>
  <c r="BC472" i="3"/>
  <c r="BC471" i="3"/>
  <c r="BC470" i="3"/>
  <c r="BC469" i="3"/>
  <c r="BC468" i="3"/>
  <c r="BC467" i="3"/>
  <c r="BC466" i="3"/>
  <c r="BC465" i="3"/>
  <c r="BC464" i="3"/>
  <c r="BC463" i="3"/>
  <c r="BC462" i="3"/>
  <c r="BC461" i="3"/>
  <c r="BC460" i="3"/>
  <c r="BC459" i="3"/>
  <c r="BC458" i="3"/>
  <c r="BC457" i="3"/>
  <c r="BC456" i="3"/>
  <c r="BC455" i="3"/>
  <c r="BC454" i="3"/>
  <c r="BC453" i="3"/>
  <c r="BC452" i="3"/>
  <c r="BC451" i="3"/>
  <c r="BC450" i="3"/>
  <c r="BC449" i="3"/>
  <c r="BC448" i="3"/>
  <c r="BC447" i="3"/>
  <c r="BC446" i="3"/>
  <c r="BC445" i="3"/>
  <c r="BC444" i="3"/>
  <c r="BC443" i="3"/>
  <c r="BC442" i="3"/>
  <c r="BC441" i="3"/>
  <c r="BC440" i="3"/>
  <c r="BC439" i="3"/>
  <c r="BC438" i="3"/>
  <c r="BC437" i="3"/>
  <c r="BC436" i="3"/>
  <c r="BC435" i="3"/>
  <c r="BC434" i="3"/>
  <c r="BC433" i="3"/>
  <c r="BC432" i="3"/>
  <c r="BC431" i="3"/>
  <c r="BC430" i="3"/>
  <c r="BC429" i="3"/>
  <c r="BC428" i="3"/>
  <c r="BC427" i="3"/>
  <c r="BC426" i="3"/>
  <c r="BC425" i="3"/>
  <c r="BC424" i="3"/>
  <c r="BC423" i="3"/>
  <c r="BC422" i="3"/>
  <c r="BC421" i="3"/>
  <c r="BC420" i="3"/>
  <c r="BC419" i="3"/>
  <c r="BC418" i="3"/>
  <c r="BC417" i="3"/>
  <c r="BC416" i="3"/>
  <c r="BC415" i="3"/>
  <c r="BC414" i="3"/>
  <c r="BC413" i="3"/>
  <c r="BC412" i="3"/>
  <c r="BC411" i="3"/>
  <c r="BC410" i="3"/>
  <c r="BC409" i="3"/>
  <c r="BC408" i="3"/>
  <c r="BC407" i="3"/>
  <c r="BC406" i="3"/>
  <c r="BC405" i="3"/>
  <c r="BC404" i="3"/>
  <c r="BC403" i="3"/>
  <c r="BC402" i="3"/>
  <c r="BC401" i="3"/>
  <c r="BC400" i="3"/>
  <c r="BC399" i="3"/>
  <c r="BC398" i="3"/>
  <c r="BC397" i="3"/>
  <c r="BC396" i="3"/>
  <c r="BC395" i="3"/>
  <c r="BC394" i="3"/>
  <c r="BC393" i="3"/>
  <c r="BC392" i="3"/>
  <c r="BC391" i="3"/>
  <c r="BC390" i="3"/>
  <c r="BC389" i="3"/>
  <c r="BC388" i="3"/>
  <c r="BC387" i="3"/>
  <c r="BC386" i="3"/>
  <c r="BC385" i="3"/>
  <c r="BC384" i="3"/>
  <c r="BC383" i="3"/>
  <c r="BC382" i="3"/>
  <c r="BC381" i="3"/>
  <c r="BC380" i="3"/>
  <c r="BC379" i="3"/>
  <c r="BC378" i="3"/>
  <c r="BC377" i="3"/>
  <c r="BC376" i="3"/>
  <c r="BC375" i="3"/>
  <c r="BC374" i="3"/>
  <c r="BC373" i="3"/>
  <c r="BC372" i="3"/>
  <c r="BC371" i="3"/>
  <c r="BC370" i="3"/>
  <c r="BC369" i="3"/>
  <c r="BC368" i="3"/>
  <c r="BC367" i="3"/>
  <c r="BC366" i="3"/>
  <c r="BC365" i="3"/>
  <c r="BC364" i="3"/>
  <c r="BC363" i="3"/>
  <c r="BC362" i="3"/>
  <c r="BC361" i="3"/>
  <c r="BC360" i="3"/>
  <c r="BC359" i="3"/>
  <c r="BC358" i="3"/>
  <c r="BC357" i="3"/>
  <c r="BC356" i="3"/>
  <c r="BC355" i="3"/>
  <c r="BC354" i="3"/>
  <c r="BC353" i="3"/>
  <c r="BC352" i="3"/>
  <c r="BC351" i="3"/>
  <c r="BC350" i="3"/>
  <c r="BC349" i="3"/>
  <c r="BC348" i="3"/>
  <c r="BC347" i="3"/>
  <c r="BC346" i="3"/>
  <c r="BC345" i="3"/>
  <c r="BC344" i="3"/>
  <c r="BC343" i="3"/>
  <c r="BC342" i="3"/>
  <c r="BC341" i="3"/>
  <c r="BC340" i="3"/>
  <c r="BC339" i="3"/>
  <c r="BC338" i="3"/>
  <c r="BC337" i="3"/>
  <c r="BC336" i="3"/>
  <c r="BC335" i="3"/>
  <c r="BC334" i="3"/>
  <c r="BC333" i="3"/>
  <c r="BC332" i="3"/>
  <c r="BC331" i="3"/>
  <c r="BC330" i="3"/>
  <c r="BC329" i="3"/>
  <c r="BC328" i="3"/>
  <c r="BC327" i="3"/>
  <c r="BC326" i="3"/>
  <c r="BC325" i="3"/>
  <c r="BC324" i="3"/>
  <c r="BC323" i="3"/>
  <c r="BC322" i="3"/>
  <c r="BC321" i="3"/>
  <c r="BC320" i="3"/>
  <c r="BC319" i="3"/>
  <c r="BC318" i="3"/>
  <c r="BC317" i="3"/>
  <c r="BC316" i="3"/>
  <c r="BC315" i="3"/>
  <c r="BC314" i="3"/>
  <c r="BC313" i="3"/>
  <c r="BC312" i="3"/>
  <c r="BC311" i="3"/>
  <c r="BC310" i="3"/>
  <c r="BC309" i="3"/>
  <c r="BC308" i="3"/>
  <c r="BC307" i="3"/>
  <c r="BC306" i="3"/>
  <c r="BC305" i="3"/>
  <c r="BC304" i="3"/>
  <c r="BC303" i="3"/>
  <c r="BC302" i="3"/>
  <c r="BC301" i="3"/>
  <c r="BC300" i="3"/>
  <c r="BC299" i="3"/>
  <c r="BC298" i="3"/>
  <c r="BC297" i="3"/>
  <c r="BC296" i="3"/>
  <c r="BC295" i="3"/>
  <c r="BC294" i="3"/>
  <c r="BC293" i="3"/>
  <c r="BC292" i="3"/>
  <c r="BC291" i="3"/>
  <c r="BC290" i="3"/>
  <c r="BC289" i="3"/>
  <c r="BC288" i="3"/>
  <c r="BC287" i="3"/>
  <c r="BC286" i="3"/>
  <c r="BC285" i="3"/>
  <c r="BC284" i="3"/>
  <c r="BC283" i="3"/>
  <c r="BC282" i="3"/>
  <c r="BC281" i="3"/>
  <c r="BC280" i="3"/>
  <c r="BC279" i="3"/>
  <c r="BC278" i="3"/>
  <c r="BC277" i="3"/>
  <c r="BC276" i="3"/>
  <c r="BC275" i="3"/>
  <c r="BC274" i="3"/>
  <c r="BC273" i="3"/>
  <c r="BC272" i="3"/>
  <c r="BC271" i="3"/>
  <c r="BC270" i="3"/>
  <c r="BC269" i="3"/>
  <c r="BC268" i="3"/>
  <c r="BC267" i="3"/>
  <c r="BC266" i="3"/>
  <c r="BC265" i="3"/>
  <c r="BC264" i="3"/>
  <c r="BC263" i="3"/>
  <c r="BC262" i="3"/>
  <c r="BC261" i="3"/>
  <c r="BC260" i="3"/>
  <c r="BC259" i="3"/>
  <c r="BC258" i="3"/>
  <c r="BC257" i="3"/>
  <c r="BC256" i="3"/>
  <c r="BC255" i="3"/>
  <c r="BC254" i="3"/>
  <c r="BC253" i="3"/>
  <c r="BC252" i="3"/>
  <c r="BC251" i="3"/>
  <c r="BC250" i="3"/>
  <c r="BC249" i="3"/>
  <c r="BC248" i="3"/>
  <c r="BC247" i="3"/>
  <c r="BC246" i="3"/>
  <c r="BC245" i="3"/>
  <c r="BC244" i="3"/>
  <c r="BC243" i="3"/>
  <c r="BC242" i="3"/>
  <c r="BC241" i="3"/>
  <c r="BC240" i="3"/>
  <c r="BC239" i="3"/>
  <c r="BC238" i="3"/>
  <c r="BC237" i="3"/>
  <c r="BC236" i="3"/>
  <c r="BC235" i="3"/>
  <c r="BC234" i="3"/>
  <c r="BC233" i="3"/>
  <c r="BC232" i="3"/>
  <c r="BC231" i="3"/>
  <c r="BC230" i="3"/>
  <c r="BC229" i="3"/>
  <c r="BC228" i="3"/>
  <c r="BC227" i="3"/>
  <c r="BC226" i="3"/>
  <c r="BC225" i="3"/>
  <c r="BC224" i="3"/>
  <c r="BC223" i="3"/>
  <c r="BC222" i="3"/>
  <c r="BC221" i="3"/>
  <c r="BC220" i="3"/>
  <c r="BC219" i="3"/>
  <c r="BC218" i="3"/>
  <c r="BC217" i="3"/>
  <c r="BC216" i="3"/>
  <c r="BC215" i="3"/>
  <c r="BC214" i="3"/>
  <c r="BC213" i="3"/>
  <c r="BC212" i="3"/>
  <c r="BC211" i="3"/>
  <c r="BC210" i="3"/>
  <c r="BC209" i="3"/>
  <c r="BC208" i="3"/>
  <c r="BC207" i="3"/>
  <c r="BC206" i="3"/>
  <c r="BC205" i="3"/>
  <c r="BC204" i="3"/>
  <c r="BC203" i="3"/>
  <c r="BC202" i="3"/>
  <c r="BC201" i="3"/>
  <c r="BC200" i="3"/>
  <c r="BC199" i="3"/>
  <c r="BC198" i="3"/>
  <c r="BC197" i="3"/>
  <c r="BC196" i="3"/>
  <c r="BC195" i="3"/>
  <c r="BC194" i="3"/>
  <c r="BC193" i="3"/>
  <c r="BC192" i="3"/>
  <c r="BC191" i="3"/>
  <c r="BC190" i="3"/>
  <c r="BC189" i="3"/>
  <c r="BC188" i="3"/>
  <c r="BC187" i="3"/>
  <c r="BC186" i="3"/>
  <c r="BC185" i="3"/>
  <c r="BC184" i="3"/>
  <c r="BC183" i="3"/>
  <c r="BC182" i="3"/>
  <c r="BC181" i="3"/>
  <c r="BC180" i="3"/>
  <c r="BC179" i="3"/>
  <c r="BC178" i="3"/>
  <c r="BC177" i="3"/>
  <c r="BC176" i="3"/>
  <c r="BC175" i="3"/>
  <c r="BC174" i="3"/>
  <c r="BC173" i="3"/>
  <c r="BC172" i="3"/>
  <c r="BC171" i="3"/>
  <c r="BC170" i="3"/>
  <c r="BC169" i="3"/>
  <c r="BC168" i="3"/>
  <c r="BC167" i="3"/>
  <c r="BC166" i="3"/>
  <c r="BC165" i="3"/>
  <c r="BC164" i="3"/>
  <c r="BC163" i="3"/>
  <c r="BC162" i="3"/>
  <c r="BC161" i="3"/>
  <c r="BC160" i="3"/>
  <c r="BC159" i="3"/>
  <c r="BC158" i="3"/>
  <c r="BC157" i="3"/>
  <c r="BC156" i="3"/>
  <c r="BC155" i="3"/>
  <c r="BC154" i="3"/>
  <c r="BC153" i="3"/>
  <c r="BC152" i="3"/>
  <c r="BC151" i="3"/>
  <c r="BC150" i="3"/>
  <c r="BC149" i="3"/>
  <c r="BC148" i="3"/>
  <c r="BC147" i="3"/>
  <c r="BC146" i="3"/>
  <c r="BC145" i="3"/>
  <c r="BC144" i="3"/>
  <c r="BC143" i="3"/>
  <c r="BC142" i="3"/>
  <c r="BC141" i="3"/>
  <c r="BC140" i="3"/>
  <c r="BC139" i="3"/>
  <c r="BC138" i="3"/>
  <c r="BC137" i="3"/>
  <c r="BC136" i="3"/>
  <c r="BC135" i="3"/>
  <c r="BC134" i="3"/>
  <c r="BC133" i="3"/>
  <c r="BC132" i="3"/>
  <c r="BC131" i="3"/>
  <c r="BC130" i="3"/>
  <c r="BC129" i="3"/>
  <c r="BC128" i="3"/>
  <c r="BC127" i="3"/>
  <c r="BC126" i="3"/>
  <c r="BC125" i="3"/>
  <c r="BC124" i="3"/>
  <c r="BC123" i="3"/>
  <c r="BC122" i="3"/>
  <c r="BC121" i="3"/>
  <c r="BC120" i="3"/>
  <c r="BC119" i="3"/>
  <c r="BC118" i="3"/>
  <c r="BC117" i="3"/>
  <c r="BC116" i="3"/>
  <c r="BC115" i="3"/>
  <c r="BC114" i="3"/>
  <c r="BC113" i="3"/>
  <c r="BC112" i="3"/>
  <c r="BC111" i="3"/>
  <c r="BC110" i="3"/>
  <c r="BC109" i="3"/>
  <c r="BC108" i="3"/>
  <c r="BC107" i="3"/>
  <c r="BC106" i="3"/>
  <c r="BC105" i="3"/>
  <c r="BC104" i="3"/>
  <c r="BC103" i="3"/>
  <c r="BC102" i="3"/>
  <c r="BC101" i="3"/>
  <c r="BC100" i="3"/>
  <c r="BC99" i="3"/>
  <c r="BC98" i="3"/>
  <c r="BC97" i="3"/>
  <c r="BC96" i="3"/>
  <c r="BC95" i="3"/>
  <c r="BC94" i="3"/>
  <c r="BC93" i="3"/>
  <c r="BC92" i="3"/>
  <c r="BC91" i="3"/>
  <c r="BC90" i="3"/>
  <c r="BC89" i="3"/>
  <c r="BC88" i="3"/>
  <c r="BC87" i="3"/>
  <c r="BC86" i="3"/>
  <c r="BC85" i="3"/>
  <c r="BC84" i="3"/>
  <c r="BC83" i="3"/>
  <c r="BC82" i="3"/>
  <c r="BC81" i="3"/>
  <c r="BC80" i="3"/>
  <c r="BC79" i="3"/>
  <c r="BC78" i="3"/>
  <c r="BC77" i="3"/>
  <c r="BC76" i="3"/>
  <c r="BC75" i="3"/>
  <c r="BC74" i="3"/>
  <c r="BC73" i="3"/>
  <c r="BC72" i="3"/>
  <c r="BC71" i="3"/>
  <c r="BC70" i="3"/>
  <c r="BC69" i="3"/>
  <c r="BC68" i="3"/>
  <c r="BC67" i="3"/>
  <c r="BC66" i="3"/>
  <c r="BC65" i="3"/>
  <c r="BC64" i="3"/>
  <c r="BC63" i="3"/>
  <c r="BC62" i="3"/>
  <c r="BC61" i="3"/>
  <c r="BC60" i="3"/>
  <c r="BC59" i="3"/>
  <c r="BC58" i="3"/>
  <c r="BC57" i="3"/>
  <c r="BC56" i="3"/>
  <c r="BC55" i="3"/>
  <c r="BC54" i="3"/>
  <c r="BC53" i="3"/>
  <c r="BC52" i="3"/>
  <c r="BC51" i="3"/>
  <c r="BC50" i="3"/>
  <c r="BC49" i="3"/>
  <c r="BC48" i="3"/>
  <c r="BC47" i="3"/>
  <c r="BC46" i="3"/>
  <c r="BC45" i="3"/>
  <c r="BC44" i="3"/>
  <c r="BC43" i="3"/>
  <c r="BC42" i="3"/>
  <c r="BC41" i="3"/>
  <c r="BC40" i="3"/>
  <c r="BC39" i="3"/>
  <c r="BC38" i="3"/>
  <c r="BC37" i="3"/>
  <c r="BC36" i="3"/>
  <c r="BC35" i="3"/>
  <c r="BC34" i="3"/>
  <c r="BC33" i="3"/>
  <c r="BC32" i="3"/>
  <c r="BC31" i="3"/>
  <c r="BC30" i="3"/>
  <c r="BC29" i="3"/>
  <c r="BC28" i="3"/>
  <c r="BC27" i="3"/>
  <c r="BC26" i="3"/>
  <c r="BC25" i="3"/>
  <c r="BC24" i="3"/>
  <c r="BC23" i="3"/>
  <c r="BC22" i="3"/>
  <c r="BC21" i="3"/>
  <c r="BC20" i="3"/>
  <c r="BC19" i="3"/>
  <c r="BC18" i="3"/>
  <c r="BA1010" i="3"/>
  <c r="BA1009" i="3"/>
  <c r="BA1008" i="3"/>
  <c r="BA1007" i="3"/>
  <c r="BA1006" i="3"/>
  <c r="BA1005" i="3"/>
  <c r="BA1004" i="3"/>
  <c r="BA1003" i="3"/>
  <c r="BA1002" i="3"/>
  <c r="BA1001" i="3"/>
  <c r="BA1000" i="3"/>
  <c r="BA999" i="3"/>
  <c r="BA998" i="3"/>
  <c r="BA997" i="3"/>
  <c r="BA996" i="3"/>
  <c r="BA995" i="3"/>
  <c r="BA994" i="3"/>
  <c r="BA993" i="3"/>
  <c r="BA992" i="3"/>
  <c r="BA991" i="3"/>
  <c r="BA990" i="3"/>
  <c r="BA989" i="3"/>
  <c r="BA988" i="3"/>
  <c r="BA987" i="3"/>
  <c r="BA986" i="3"/>
  <c r="BA985" i="3"/>
  <c r="BA984" i="3"/>
  <c r="BA983" i="3"/>
  <c r="BA982" i="3"/>
  <c r="BA981" i="3"/>
  <c r="BA980" i="3"/>
  <c r="BA979" i="3"/>
  <c r="BA978" i="3"/>
  <c r="BA977" i="3"/>
  <c r="BA976" i="3"/>
  <c r="BA975" i="3"/>
  <c r="BA974" i="3"/>
  <c r="BA973" i="3"/>
  <c r="BA972" i="3"/>
  <c r="BA971" i="3"/>
  <c r="BA970" i="3"/>
  <c r="BA969" i="3"/>
  <c r="BA968" i="3"/>
  <c r="BA967" i="3"/>
  <c r="BA966" i="3"/>
  <c r="BA965" i="3"/>
  <c r="BA964" i="3"/>
  <c r="BA963" i="3"/>
  <c r="BA962" i="3"/>
  <c r="BA961" i="3"/>
  <c r="BA960" i="3"/>
  <c r="BA959" i="3"/>
  <c r="BA958" i="3"/>
  <c r="BA957" i="3"/>
  <c r="BA956" i="3"/>
  <c r="BA955" i="3"/>
  <c r="BA954" i="3"/>
  <c r="BA953" i="3"/>
  <c r="BA952" i="3"/>
  <c r="BA951" i="3"/>
  <c r="BA950" i="3"/>
  <c r="BA949" i="3"/>
  <c r="BA948" i="3"/>
  <c r="BA947" i="3"/>
  <c r="BA946" i="3"/>
  <c r="BA945" i="3"/>
  <c r="BA944" i="3"/>
  <c r="BA943" i="3"/>
  <c r="BA942" i="3"/>
  <c r="BA941" i="3"/>
  <c r="BA940" i="3"/>
  <c r="BA939" i="3"/>
  <c r="BA938" i="3"/>
  <c r="BA937" i="3"/>
  <c r="BA936" i="3"/>
  <c r="BA935" i="3"/>
  <c r="BA934" i="3"/>
  <c r="BA933" i="3"/>
  <c r="BA932" i="3"/>
  <c r="BA931" i="3"/>
  <c r="BA930" i="3"/>
  <c r="BA929" i="3"/>
  <c r="BA928" i="3"/>
  <c r="BA927" i="3"/>
  <c r="BA926" i="3"/>
  <c r="BA925" i="3"/>
  <c r="BA924" i="3"/>
  <c r="BA923" i="3"/>
  <c r="BA922" i="3"/>
  <c r="BA921" i="3"/>
  <c r="BA920" i="3"/>
  <c r="BA919" i="3"/>
  <c r="BA918" i="3"/>
  <c r="BA917" i="3"/>
  <c r="BA916" i="3"/>
  <c r="BA915" i="3"/>
  <c r="BA914" i="3"/>
  <c r="BA913" i="3"/>
  <c r="BA912" i="3"/>
  <c r="BA911" i="3"/>
  <c r="BA910" i="3"/>
  <c r="BA909" i="3"/>
  <c r="BA908" i="3"/>
  <c r="BA907" i="3"/>
  <c r="BA906" i="3"/>
  <c r="BA905" i="3"/>
  <c r="BA904" i="3"/>
  <c r="BA903" i="3"/>
  <c r="BA902" i="3"/>
  <c r="BA901" i="3"/>
  <c r="BA900" i="3"/>
  <c r="BA899" i="3"/>
  <c r="BA898" i="3"/>
  <c r="BA897" i="3"/>
  <c r="BA896" i="3"/>
  <c r="BA895" i="3"/>
  <c r="BA894" i="3"/>
  <c r="BA893" i="3"/>
  <c r="BA892" i="3"/>
  <c r="BA891" i="3"/>
  <c r="BA890" i="3"/>
  <c r="BA889" i="3"/>
  <c r="BA888" i="3"/>
  <c r="BA887" i="3"/>
  <c r="BA886" i="3"/>
  <c r="BA885" i="3"/>
  <c r="BA884" i="3"/>
  <c r="BA883" i="3"/>
  <c r="BA882" i="3"/>
  <c r="BA881" i="3"/>
  <c r="BA880" i="3"/>
  <c r="BA879" i="3"/>
  <c r="BA878" i="3"/>
  <c r="BA877" i="3"/>
  <c r="BA876" i="3"/>
  <c r="BA875" i="3"/>
  <c r="BA874" i="3"/>
  <c r="BA873" i="3"/>
  <c r="BA872" i="3"/>
  <c r="BA871" i="3"/>
  <c r="BA870" i="3"/>
  <c r="BA869" i="3"/>
  <c r="BA868" i="3"/>
  <c r="BA867" i="3"/>
  <c r="BA866" i="3"/>
  <c r="BA865" i="3"/>
  <c r="BA864" i="3"/>
  <c r="BA863" i="3"/>
  <c r="BA862" i="3"/>
  <c r="BA861" i="3"/>
  <c r="BA860" i="3"/>
  <c r="BA859" i="3"/>
  <c r="BA858" i="3"/>
  <c r="BA857" i="3"/>
  <c r="BA856" i="3"/>
  <c r="BA855" i="3"/>
  <c r="BA854" i="3"/>
  <c r="BA853" i="3"/>
  <c r="BA852" i="3"/>
  <c r="BA851" i="3"/>
  <c r="BA850" i="3"/>
  <c r="BA849" i="3"/>
  <c r="BA848" i="3"/>
  <c r="BA847" i="3"/>
  <c r="BA846" i="3"/>
  <c r="BA845" i="3"/>
  <c r="BA844" i="3"/>
  <c r="BA843" i="3"/>
  <c r="BA842" i="3"/>
  <c r="BA841" i="3"/>
  <c r="BA840" i="3"/>
  <c r="BA839" i="3"/>
  <c r="BA838" i="3"/>
  <c r="BA837" i="3"/>
  <c r="BA836" i="3"/>
  <c r="BA835" i="3"/>
  <c r="BA834" i="3"/>
  <c r="BA833" i="3"/>
  <c r="BA832" i="3"/>
  <c r="BA831" i="3"/>
  <c r="BA830" i="3"/>
  <c r="BA829" i="3"/>
  <c r="BA828" i="3"/>
  <c r="BA827" i="3"/>
  <c r="BA826" i="3"/>
  <c r="BA825" i="3"/>
  <c r="BA824" i="3"/>
  <c r="BA823" i="3"/>
  <c r="BA822" i="3"/>
  <c r="BA821" i="3"/>
  <c r="BA820" i="3"/>
  <c r="BA819" i="3"/>
  <c r="BA818" i="3"/>
  <c r="BA817" i="3"/>
  <c r="BA816" i="3"/>
  <c r="BA815" i="3"/>
  <c r="BA814" i="3"/>
  <c r="BA813" i="3"/>
  <c r="BA812" i="3"/>
  <c r="BA811" i="3"/>
  <c r="BA810" i="3"/>
  <c r="BA809" i="3"/>
  <c r="BA808" i="3"/>
  <c r="BA807" i="3"/>
  <c r="BA806" i="3"/>
  <c r="BA805" i="3"/>
  <c r="BA804" i="3"/>
  <c r="BA803" i="3"/>
  <c r="BA802" i="3"/>
  <c r="BA801" i="3"/>
  <c r="BA800" i="3"/>
  <c r="BA799" i="3"/>
  <c r="BA798" i="3"/>
  <c r="BA797" i="3"/>
  <c r="BA796" i="3"/>
  <c r="BA795" i="3"/>
  <c r="BA794" i="3"/>
  <c r="BA793" i="3"/>
  <c r="BA792" i="3"/>
  <c r="BA791" i="3"/>
  <c r="BA790" i="3"/>
  <c r="BA789" i="3"/>
  <c r="BA788" i="3"/>
  <c r="BA787" i="3"/>
  <c r="BA786" i="3"/>
  <c r="BA785" i="3"/>
  <c r="BA784" i="3"/>
  <c r="BA783" i="3"/>
  <c r="BA782" i="3"/>
  <c r="BA781" i="3"/>
  <c r="BA780" i="3"/>
  <c r="BA779" i="3"/>
  <c r="BA778" i="3"/>
  <c r="BA777" i="3"/>
  <c r="BA776" i="3"/>
  <c r="BA775" i="3"/>
  <c r="BA774" i="3"/>
  <c r="BA773" i="3"/>
  <c r="BA772" i="3"/>
  <c r="BA771" i="3"/>
  <c r="BA770" i="3"/>
  <c r="BA769" i="3"/>
  <c r="BA768" i="3"/>
  <c r="BA767" i="3"/>
  <c r="BA766" i="3"/>
  <c r="BA765" i="3"/>
  <c r="BA764" i="3"/>
  <c r="BA763" i="3"/>
  <c r="BA762" i="3"/>
  <c r="BA761" i="3"/>
  <c r="BA760" i="3"/>
  <c r="BA759" i="3"/>
  <c r="BA758" i="3"/>
  <c r="BA757" i="3"/>
  <c r="BA756" i="3"/>
  <c r="BA755" i="3"/>
  <c r="BA754" i="3"/>
  <c r="BA753" i="3"/>
  <c r="BA752" i="3"/>
  <c r="BA751" i="3"/>
  <c r="BA750" i="3"/>
  <c r="BA749" i="3"/>
  <c r="BA748" i="3"/>
  <c r="BA747" i="3"/>
  <c r="BA746" i="3"/>
  <c r="BA745" i="3"/>
  <c r="BA744" i="3"/>
  <c r="BA743" i="3"/>
  <c r="BA742" i="3"/>
  <c r="BA741" i="3"/>
  <c r="BA740" i="3"/>
  <c r="BA739" i="3"/>
  <c r="BA738" i="3"/>
  <c r="BA737" i="3"/>
  <c r="BA736" i="3"/>
  <c r="BA735" i="3"/>
  <c r="BA734" i="3"/>
  <c r="BA733" i="3"/>
  <c r="BA732" i="3"/>
  <c r="BA731" i="3"/>
  <c r="BA730" i="3"/>
  <c r="BA729" i="3"/>
  <c r="BA728" i="3"/>
  <c r="BA727" i="3"/>
  <c r="BA726" i="3"/>
  <c r="BA725" i="3"/>
  <c r="BA724" i="3"/>
  <c r="BA723" i="3"/>
  <c r="BA722" i="3"/>
  <c r="BA721" i="3"/>
  <c r="BA720" i="3"/>
  <c r="BA719" i="3"/>
  <c r="BA718" i="3"/>
  <c r="BA717" i="3"/>
  <c r="BA716" i="3"/>
  <c r="BA715" i="3"/>
  <c r="BA714" i="3"/>
  <c r="BA713" i="3"/>
  <c r="BA712" i="3"/>
  <c r="BA711" i="3"/>
  <c r="BA710" i="3"/>
  <c r="BA709" i="3"/>
  <c r="BA708" i="3"/>
  <c r="BA707" i="3"/>
  <c r="BA706" i="3"/>
  <c r="BA705" i="3"/>
  <c r="BA704" i="3"/>
  <c r="BA703" i="3"/>
  <c r="BA702" i="3"/>
  <c r="BA701" i="3"/>
  <c r="BA700" i="3"/>
  <c r="BA699" i="3"/>
  <c r="BA698" i="3"/>
  <c r="BA697" i="3"/>
  <c r="BA696" i="3"/>
  <c r="BA695" i="3"/>
  <c r="BA694" i="3"/>
  <c r="BA693" i="3"/>
  <c r="BA692" i="3"/>
  <c r="BA691" i="3"/>
  <c r="BA690" i="3"/>
  <c r="BA689" i="3"/>
  <c r="BA688" i="3"/>
  <c r="BA687" i="3"/>
  <c r="BA686" i="3"/>
  <c r="BA685" i="3"/>
  <c r="BA684" i="3"/>
  <c r="BA683" i="3"/>
  <c r="BA682" i="3"/>
  <c r="BA681" i="3"/>
  <c r="BA680" i="3"/>
  <c r="BA679" i="3"/>
  <c r="BA678" i="3"/>
  <c r="BA677" i="3"/>
  <c r="BA676" i="3"/>
  <c r="BA675" i="3"/>
  <c r="BA674" i="3"/>
  <c r="BA673" i="3"/>
  <c r="BA672" i="3"/>
  <c r="BA671" i="3"/>
  <c r="BA670" i="3"/>
  <c r="BA669" i="3"/>
  <c r="BA668" i="3"/>
  <c r="BA667" i="3"/>
  <c r="BA666" i="3"/>
  <c r="BA665" i="3"/>
  <c r="BA664" i="3"/>
  <c r="BA663" i="3"/>
  <c r="BA662" i="3"/>
  <c r="BA661" i="3"/>
  <c r="BA660" i="3"/>
  <c r="BA659" i="3"/>
  <c r="BA658" i="3"/>
  <c r="BA657" i="3"/>
  <c r="BA656" i="3"/>
  <c r="BA655" i="3"/>
  <c r="BA654" i="3"/>
  <c r="BA653" i="3"/>
  <c r="BA652" i="3"/>
  <c r="BA651" i="3"/>
  <c r="BA650" i="3"/>
  <c r="BA649" i="3"/>
  <c r="BA648" i="3"/>
  <c r="BA647" i="3"/>
  <c r="BA646" i="3"/>
  <c r="BA645" i="3"/>
  <c r="BA644" i="3"/>
  <c r="BA643" i="3"/>
  <c r="BA642" i="3"/>
  <c r="BA641" i="3"/>
  <c r="BA640" i="3"/>
  <c r="BA639" i="3"/>
  <c r="BA638" i="3"/>
  <c r="BA637" i="3"/>
  <c r="BA636" i="3"/>
  <c r="BA635" i="3"/>
  <c r="BA634" i="3"/>
  <c r="BA633" i="3"/>
  <c r="BA632" i="3"/>
  <c r="BA631" i="3"/>
  <c r="BA630" i="3"/>
  <c r="BA629" i="3"/>
  <c r="BA628" i="3"/>
  <c r="BA627" i="3"/>
  <c r="BA626" i="3"/>
  <c r="BA625" i="3"/>
  <c r="BA624" i="3"/>
  <c r="BA623" i="3"/>
  <c r="BA622" i="3"/>
  <c r="BA621" i="3"/>
  <c r="BA620" i="3"/>
  <c r="BA619" i="3"/>
  <c r="BA618" i="3"/>
  <c r="BA617" i="3"/>
  <c r="BA616" i="3"/>
  <c r="BA615" i="3"/>
  <c r="BA614" i="3"/>
  <c r="BA613" i="3"/>
  <c r="BA612" i="3"/>
  <c r="BA611" i="3"/>
  <c r="BA610" i="3"/>
  <c r="BA609" i="3"/>
  <c r="BA608" i="3"/>
  <c r="BA607" i="3"/>
  <c r="BA606" i="3"/>
  <c r="BA605" i="3"/>
  <c r="BA604" i="3"/>
  <c r="BA603" i="3"/>
  <c r="BA602" i="3"/>
  <c r="BA601" i="3"/>
  <c r="BA600" i="3"/>
  <c r="BA599" i="3"/>
  <c r="BA598" i="3"/>
  <c r="BA597" i="3"/>
  <c r="BA596" i="3"/>
  <c r="BA595" i="3"/>
  <c r="BA594" i="3"/>
  <c r="BA593" i="3"/>
  <c r="BA592" i="3"/>
  <c r="BA591" i="3"/>
  <c r="BA590" i="3"/>
  <c r="BA589" i="3"/>
  <c r="BA588" i="3"/>
  <c r="BA587" i="3"/>
  <c r="BA586" i="3"/>
  <c r="BA585" i="3"/>
  <c r="BA584" i="3"/>
  <c r="BA583" i="3"/>
  <c r="BA582" i="3"/>
  <c r="BA581" i="3"/>
  <c r="BA580" i="3"/>
  <c r="BA579" i="3"/>
  <c r="BA578" i="3"/>
  <c r="BA577" i="3"/>
  <c r="BA576" i="3"/>
  <c r="BA575" i="3"/>
  <c r="BA574" i="3"/>
  <c r="BA573" i="3"/>
  <c r="BA572" i="3"/>
  <c r="BA571" i="3"/>
  <c r="BA570" i="3"/>
  <c r="BA569" i="3"/>
  <c r="BA568" i="3"/>
  <c r="BA567" i="3"/>
  <c r="BA566" i="3"/>
  <c r="BA565" i="3"/>
  <c r="BA564" i="3"/>
  <c r="BA563" i="3"/>
  <c r="BA562" i="3"/>
  <c r="BA561" i="3"/>
  <c r="BA560" i="3"/>
  <c r="BA559" i="3"/>
  <c r="BA558" i="3"/>
  <c r="BA557" i="3"/>
  <c r="BA556" i="3"/>
  <c r="BA555" i="3"/>
  <c r="BA554" i="3"/>
  <c r="BA553" i="3"/>
  <c r="BA552" i="3"/>
  <c r="BA551" i="3"/>
  <c r="BA550" i="3"/>
  <c r="BA549" i="3"/>
  <c r="BA548" i="3"/>
  <c r="BA547" i="3"/>
  <c r="BA546" i="3"/>
  <c r="BA545" i="3"/>
  <c r="BA544" i="3"/>
  <c r="BA543" i="3"/>
  <c r="BA542" i="3"/>
  <c r="BA541" i="3"/>
  <c r="BA540" i="3"/>
  <c r="BA539" i="3"/>
  <c r="BA538" i="3"/>
  <c r="BA537" i="3"/>
  <c r="BA536" i="3"/>
  <c r="BA535" i="3"/>
  <c r="BA534" i="3"/>
  <c r="BA533" i="3"/>
  <c r="BA532" i="3"/>
  <c r="BA531" i="3"/>
  <c r="BA530" i="3"/>
  <c r="BA529" i="3"/>
  <c r="BA528" i="3"/>
  <c r="BA527" i="3"/>
  <c r="BA526" i="3"/>
  <c r="BA525" i="3"/>
  <c r="BA524" i="3"/>
  <c r="BA523" i="3"/>
  <c r="BA522" i="3"/>
  <c r="BA521" i="3"/>
  <c r="BA520" i="3"/>
  <c r="BA519" i="3"/>
  <c r="BA518" i="3"/>
  <c r="BA517" i="3"/>
  <c r="BA516" i="3"/>
  <c r="BA515" i="3"/>
  <c r="BA514" i="3"/>
  <c r="BA513" i="3"/>
  <c r="BA512" i="3"/>
  <c r="BA511" i="3"/>
  <c r="BA510" i="3"/>
  <c r="BA509" i="3"/>
  <c r="BA508" i="3"/>
  <c r="BA507" i="3"/>
  <c r="BA506" i="3"/>
  <c r="BA505" i="3"/>
  <c r="BA504" i="3"/>
  <c r="BA503" i="3"/>
  <c r="BA502" i="3"/>
  <c r="BA501" i="3"/>
  <c r="BA500" i="3"/>
  <c r="BA499" i="3"/>
  <c r="BA498" i="3"/>
  <c r="BA497" i="3"/>
  <c r="BA496" i="3"/>
  <c r="BA495" i="3"/>
  <c r="BA494" i="3"/>
  <c r="BA493" i="3"/>
  <c r="BA492" i="3"/>
  <c r="BA491" i="3"/>
  <c r="BA490" i="3"/>
  <c r="BA489" i="3"/>
  <c r="BA488" i="3"/>
  <c r="BA487" i="3"/>
  <c r="BA486" i="3"/>
  <c r="BA485" i="3"/>
  <c r="BA484" i="3"/>
  <c r="BA483" i="3"/>
  <c r="BA482" i="3"/>
  <c r="BA481" i="3"/>
  <c r="BA480" i="3"/>
  <c r="BA479" i="3"/>
  <c r="BA478" i="3"/>
  <c r="BA477" i="3"/>
  <c r="BA476" i="3"/>
  <c r="BA475" i="3"/>
  <c r="BA474" i="3"/>
  <c r="BA473" i="3"/>
  <c r="BA472" i="3"/>
  <c r="BA471" i="3"/>
  <c r="BA470" i="3"/>
  <c r="BA469" i="3"/>
  <c r="BA468" i="3"/>
  <c r="BA467" i="3"/>
  <c r="BA466" i="3"/>
  <c r="BA465" i="3"/>
  <c r="BA464" i="3"/>
  <c r="BA463" i="3"/>
  <c r="BA462" i="3"/>
  <c r="BA461" i="3"/>
  <c r="BA460" i="3"/>
  <c r="BA459" i="3"/>
  <c r="BA458" i="3"/>
  <c r="BA457" i="3"/>
  <c r="BA456" i="3"/>
  <c r="BA455" i="3"/>
  <c r="BA454" i="3"/>
  <c r="BA453" i="3"/>
  <c r="BA452" i="3"/>
  <c r="BA451" i="3"/>
  <c r="BA450" i="3"/>
  <c r="BA449" i="3"/>
  <c r="BA448" i="3"/>
  <c r="BA447" i="3"/>
  <c r="BA446" i="3"/>
  <c r="BA445" i="3"/>
  <c r="BA444" i="3"/>
  <c r="BA443" i="3"/>
  <c r="BA442" i="3"/>
  <c r="BA441" i="3"/>
  <c r="BA440" i="3"/>
  <c r="BA439" i="3"/>
  <c r="BA438" i="3"/>
  <c r="BA437" i="3"/>
  <c r="BA436" i="3"/>
  <c r="BA435" i="3"/>
  <c r="BA434" i="3"/>
  <c r="BA433" i="3"/>
  <c r="BA432" i="3"/>
  <c r="BA431" i="3"/>
  <c r="BA430" i="3"/>
  <c r="BA429" i="3"/>
  <c r="BA428" i="3"/>
  <c r="BA427" i="3"/>
  <c r="BA426" i="3"/>
  <c r="BA425" i="3"/>
  <c r="BA424" i="3"/>
  <c r="BA423" i="3"/>
  <c r="BA422" i="3"/>
  <c r="BA421" i="3"/>
  <c r="BA420" i="3"/>
  <c r="BA419" i="3"/>
  <c r="BA418" i="3"/>
  <c r="BA417" i="3"/>
  <c r="BA416" i="3"/>
  <c r="BA415" i="3"/>
  <c r="BA414" i="3"/>
  <c r="BA413" i="3"/>
  <c r="BA412" i="3"/>
  <c r="BA411" i="3"/>
  <c r="BA410" i="3"/>
  <c r="BA409" i="3"/>
  <c r="BA408" i="3"/>
  <c r="BA407" i="3"/>
  <c r="BA406" i="3"/>
  <c r="BA405" i="3"/>
  <c r="BA404" i="3"/>
  <c r="BA403" i="3"/>
  <c r="BA402" i="3"/>
  <c r="BA401" i="3"/>
  <c r="BA400" i="3"/>
  <c r="BA399" i="3"/>
  <c r="BA398" i="3"/>
  <c r="BA397" i="3"/>
  <c r="BA396" i="3"/>
  <c r="BA395" i="3"/>
  <c r="BA394" i="3"/>
  <c r="BA393" i="3"/>
  <c r="BA392" i="3"/>
  <c r="BA391" i="3"/>
  <c r="BA390" i="3"/>
  <c r="BA389" i="3"/>
  <c r="BA388" i="3"/>
  <c r="BA387" i="3"/>
  <c r="BA386" i="3"/>
  <c r="BA385" i="3"/>
  <c r="BA384" i="3"/>
  <c r="BA383" i="3"/>
  <c r="BA382" i="3"/>
  <c r="BA381" i="3"/>
  <c r="BA380" i="3"/>
  <c r="BA379" i="3"/>
  <c r="BA378" i="3"/>
  <c r="BA377" i="3"/>
  <c r="BA376" i="3"/>
  <c r="BA375" i="3"/>
  <c r="BA374" i="3"/>
  <c r="BA373" i="3"/>
  <c r="BA372" i="3"/>
  <c r="BA371" i="3"/>
  <c r="BA370" i="3"/>
  <c r="BA369" i="3"/>
  <c r="BA368" i="3"/>
  <c r="BA367" i="3"/>
  <c r="BA366" i="3"/>
  <c r="BA365" i="3"/>
  <c r="BA364" i="3"/>
  <c r="BA363" i="3"/>
  <c r="BA362" i="3"/>
  <c r="BA361" i="3"/>
  <c r="BA360" i="3"/>
  <c r="BA359" i="3"/>
  <c r="BA358" i="3"/>
  <c r="BA357" i="3"/>
  <c r="BA356" i="3"/>
  <c r="BA355" i="3"/>
  <c r="BA354" i="3"/>
  <c r="BA353" i="3"/>
  <c r="BA352" i="3"/>
  <c r="BA351" i="3"/>
  <c r="BA350" i="3"/>
  <c r="BA349" i="3"/>
  <c r="BA348" i="3"/>
  <c r="BA347" i="3"/>
  <c r="BA346" i="3"/>
  <c r="BA345" i="3"/>
  <c r="BA344" i="3"/>
  <c r="BA343" i="3"/>
  <c r="BA342" i="3"/>
  <c r="BA341" i="3"/>
  <c r="BA340" i="3"/>
  <c r="BA339" i="3"/>
  <c r="BA338" i="3"/>
  <c r="BA337" i="3"/>
  <c r="BA336" i="3"/>
  <c r="BA335" i="3"/>
  <c r="BA334" i="3"/>
  <c r="BA333" i="3"/>
  <c r="BA332" i="3"/>
  <c r="BA331" i="3"/>
  <c r="BA330" i="3"/>
  <c r="BA329" i="3"/>
  <c r="BA328" i="3"/>
  <c r="BA327" i="3"/>
  <c r="BA326" i="3"/>
  <c r="BA325" i="3"/>
  <c r="BA324" i="3"/>
  <c r="BA323" i="3"/>
  <c r="BA322" i="3"/>
  <c r="BA321" i="3"/>
  <c r="BA320" i="3"/>
  <c r="BA319" i="3"/>
  <c r="BA318" i="3"/>
  <c r="BA317" i="3"/>
  <c r="BA316" i="3"/>
  <c r="BA315" i="3"/>
  <c r="BA314" i="3"/>
  <c r="BA313" i="3"/>
  <c r="BA312" i="3"/>
  <c r="BA311" i="3"/>
  <c r="BA310" i="3"/>
  <c r="BA309" i="3"/>
  <c r="BA308" i="3"/>
  <c r="BA307" i="3"/>
  <c r="BA306" i="3"/>
  <c r="BA305" i="3"/>
  <c r="BA304" i="3"/>
  <c r="BA303" i="3"/>
  <c r="BA302" i="3"/>
  <c r="BA301" i="3"/>
  <c r="BA300" i="3"/>
  <c r="BA299" i="3"/>
  <c r="BA298" i="3"/>
  <c r="BA297" i="3"/>
  <c r="BA296" i="3"/>
  <c r="BA295" i="3"/>
  <c r="BA294" i="3"/>
  <c r="BA293" i="3"/>
  <c r="BA292" i="3"/>
  <c r="BA291" i="3"/>
  <c r="BA290" i="3"/>
  <c r="BA289" i="3"/>
  <c r="BA288" i="3"/>
  <c r="BA287" i="3"/>
  <c r="BA286" i="3"/>
  <c r="BA285" i="3"/>
  <c r="BA284" i="3"/>
  <c r="BA283" i="3"/>
  <c r="BA282" i="3"/>
  <c r="BA281" i="3"/>
  <c r="BA280" i="3"/>
  <c r="BA279" i="3"/>
  <c r="BA278" i="3"/>
  <c r="BA277" i="3"/>
  <c r="BA276" i="3"/>
  <c r="BA275" i="3"/>
  <c r="BA274" i="3"/>
  <c r="BA273" i="3"/>
  <c r="BA272" i="3"/>
  <c r="BA271" i="3"/>
  <c r="BA270" i="3"/>
  <c r="BA269" i="3"/>
  <c r="BA268" i="3"/>
  <c r="BA267" i="3"/>
  <c r="BA266" i="3"/>
  <c r="BA265" i="3"/>
  <c r="BA264" i="3"/>
  <c r="BA263" i="3"/>
  <c r="BA262" i="3"/>
  <c r="BA261" i="3"/>
  <c r="BA260" i="3"/>
  <c r="BA259" i="3"/>
  <c r="BA258" i="3"/>
  <c r="BA257" i="3"/>
  <c r="BA256" i="3"/>
  <c r="BA255" i="3"/>
  <c r="BA254" i="3"/>
  <c r="BA253" i="3"/>
  <c r="BA252" i="3"/>
  <c r="BA251" i="3"/>
  <c r="BA250" i="3"/>
  <c r="BA249" i="3"/>
  <c r="BA248" i="3"/>
  <c r="BA247" i="3"/>
  <c r="BA246" i="3"/>
  <c r="BA245" i="3"/>
  <c r="BA244" i="3"/>
  <c r="BA243" i="3"/>
  <c r="BA242" i="3"/>
  <c r="BA241" i="3"/>
  <c r="BA240" i="3"/>
  <c r="BA239" i="3"/>
  <c r="BA238" i="3"/>
  <c r="BA237" i="3"/>
  <c r="BA236" i="3"/>
  <c r="BA235" i="3"/>
  <c r="BA234" i="3"/>
  <c r="BA233" i="3"/>
  <c r="BA232" i="3"/>
  <c r="BA231" i="3"/>
  <c r="BA230" i="3"/>
  <c r="BA229" i="3"/>
  <c r="BA228" i="3"/>
  <c r="BA227" i="3"/>
  <c r="BA226" i="3"/>
  <c r="BA225" i="3"/>
  <c r="BA224" i="3"/>
  <c r="BA223" i="3"/>
  <c r="BA222" i="3"/>
  <c r="BA221" i="3"/>
  <c r="BA220" i="3"/>
  <c r="BA219" i="3"/>
  <c r="BA218" i="3"/>
  <c r="BA217" i="3"/>
  <c r="BA216" i="3"/>
  <c r="BA215" i="3"/>
  <c r="BA214" i="3"/>
  <c r="BA213" i="3"/>
  <c r="BA212" i="3"/>
  <c r="BA211" i="3"/>
  <c r="BA210" i="3"/>
  <c r="BA209" i="3"/>
  <c r="BA208" i="3"/>
  <c r="BA207" i="3"/>
  <c r="BA206" i="3"/>
  <c r="BA205" i="3"/>
  <c r="BA204" i="3"/>
  <c r="BA203" i="3"/>
  <c r="BA202" i="3"/>
  <c r="BA201" i="3"/>
  <c r="BA200" i="3"/>
  <c r="BA199" i="3"/>
  <c r="BA198" i="3"/>
  <c r="BA197" i="3"/>
  <c r="BA196" i="3"/>
  <c r="BA195" i="3"/>
  <c r="BA194" i="3"/>
  <c r="BA193" i="3"/>
  <c r="BA192" i="3"/>
  <c r="BA191" i="3"/>
  <c r="BA190" i="3"/>
  <c r="BA189" i="3"/>
  <c r="BA188" i="3"/>
  <c r="BA187" i="3"/>
  <c r="BA186" i="3"/>
  <c r="BA185" i="3"/>
  <c r="BA184" i="3"/>
  <c r="BA183" i="3"/>
  <c r="BA182" i="3"/>
  <c r="BA181" i="3"/>
  <c r="BA180" i="3"/>
  <c r="BA179" i="3"/>
  <c r="BA178" i="3"/>
  <c r="BA177" i="3"/>
  <c r="BA176" i="3"/>
  <c r="BA175" i="3"/>
  <c r="BA174" i="3"/>
  <c r="BA173" i="3"/>
  <c r="BA172" i="3"/>
  <c r="BA171" i="3"/>
  <c r="BA170" i="3"/>
  <c r="BA169" i="3"/>
  <c r="BA168" i="3"/>
  <c r="BA167" i="3"/>
  <c r="BA166" i="3"/>
  <c r="BA165" i="3"/>
  <c r="BA164" i="3"/>
  <c r="BA163" i="3"/>
  <c r="BA162" i="3"/>
  <c r="BA161" i="3"/>
  <c r="BA160" i="3"/>
  <c r="BA159" i="3"/>
  <c r="BA158" i="3"/>
  <c r="BA157" i="3"/>
  <c r="BA156" i="3"/>
  <c r="BA155" i="3"/>
  <c r="BA154" i="3"/>
  <c r="BA153" i="3"/>
  <c r="BA152" i="3"/>
  <c r="BA151" i="3"/>
  <c r="BA150" i="3"/>
  <c r="BA149" i="3"/>
  <c r="BA148" i="3"/>
  <c r="BA147" i="3"/>
  <c r="BA146" i="3"/>
  <c r="BA145" i="3"/>
  <c r="BA144" i="3"/>
  <c r="BA143" i="3"/>
  <c r="BA142" i="3"/>
  <c r="BA141" i="3"/>
  <c r="BA140" i="3"/>
  <c r="BA139" i="3"/>
  <c r="BA138" i="3"/>
  <c r="BA137" i="3"/>
  <c r="BA136" i="3"/>
  <c r="BA135" i="3"/>
  <c r="BA134" i="3"/>
  <c r="BA133" i="3"/>
  <c r="BA132" i="3"/>
  <c r="BA131" i="3"/>
  <c r="BA130" i="3"/>
  <c r="BA129" i="3"/>
  <c r="BA128" i="3"/>
  <c r="BA127" i="3"/>
  <c r="BA126" i="3"/>
  <c r="BA125" i="3"/>
  <c r="BA124" i="3"/>
  <c r="BA123" i="3"/>
  <c r="BA122" i="3"/>
  <c r="BA121" i="3"/>
  <c r="BA120" i="3"/>
  <c r="BA119" i="3"/>
  <c r="BA118" i="3"/>
  <c r="BA117" i="3"/>
  <c r="BA116" i="3"/>
  <c r="BA115" i="3"/>
  <c r="BA114" i="3"/>
  <c r="BA113" i="3"/>
  <c r="BA112" i="3"/>
  <c r="BA111" i="3"/>
  <c r="BA110" i="3"/>
  <c r="BA109" i="3"/>
  <c r="BA108" i="3"/>
  <c r="BA107" i="3"/>
  <c r="BA106" i="3"/>
  <c r="BA105" i="3"/>
  <c r="BA104" i="3"/>
  <c r="BA103" i="3"/>
  <c r="BA102" i="3"/>
  <c r="BA101" i="3"/>
  <c r="BA100" i="3"/>
  <c r="BA99" i="3"/>
  <c r="BA98" i="3"/>
  <c r="BA97" i="3"/>
  <c r="BA96" i="3"/>
  <c r="BA95" i="3"/>
  <c r="BA94" i="3"/>
  <c r="BA93" i="3"/>
  <c r="BA92" i="3"/>
  <c r="BA91" i="3"/>
  <c r="BA90" i="3"/>
  <c r="BA89" i="3"/>
  <c r="BA88" i="3"/>
  <c r="BA87" i="3"/>
  <c r="BA86" i="3"/>
  <c r="BA85" i="3"/>
  <c r="BA84" i="3"/>
  <c r="BA83" i="3"/>
  <c r="BA82" i="3"/>
  <c r="BA81" i="3"/>
  <c r="BA80" i="3"/>
  <c r="BA79" i="3"/>
  <c r="BA78" i="3"/>
  <c r="BA77" i="3"/>
  <c r="BA76" i="3"/>
  <c r="BA75" i="3"/>
  <c r="BA74" i="3"/>
  <c r="BA73" i="3"/>
  <c r="BA72" i="3"/>
  <c r="BA71" i="3"/>
  <c r="BA70" i="3"/>
  <c r="BA69" i="3"/>
  <c r="BA68" i="3"/>
  <c r="BA67" i="3"/>
  <c r="BA66" i="3"/>
  <c r="BA65" i="3"/>
  <c r="BA64" i="3"/>
  <c r="BA63" i="3"/>
  <c r="BA62" i="3"/>
  <c r="BA61" i="3"/>
  <c r="BA60" i="3"/>
  <c r="BA59" i="3"/>
  <c r="BA58" i="3"/>
  <c r="BA57" i="3"/>
  <c r="BA56" i="3"/>
  <c r="BA55" i="3"/>
  <c r="BA54" i="3"/>
  <c r="BA53" i="3"/>
  <c r="BA52" i="3"/>
  <c r="BA51" i="3"/>
  <c r="BA50" i="3"/>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20" i="3"/>
  <c r="BA19" i="3"/>
  <c r="BA18" i="3"/>
  <c r="AY1010" i="3"/>
  <c r="AY1009" i="3"/>
  <c r="AY1008" i="3"/>
  <c r="AY1007" i="3"/>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7" i="3"/>
  <c r="AY976" i="3"/>
  <c r="AY975" i="3"/>
  <c r="AY974" i="3"/>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4" i="3"/>
  <c r="AY943" i="3"/>
  <c r="AY942" i="3"/>
  <c r="AY941" i="3"/>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11" i="3"/>
  <c r="AY910" i="3"/>
  <c r="AY909" i="3"/>
  <c r="AY908" i="3"/>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8" i="3"/>
  <c r="AY877" i="3"/>
  <c r="AY876" i="3"/>
  <c r="AY875" i="3"/>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45" i="3"/>
  <c r="AY844" i="3"/>
  <c r="AY843" i="3"/>
  <c r="AY842" i="3"/>
  <c r="AY841" i="3"/>
  <c r="AY840" i="3"/>
  <c r="AY839" i="3"/>
  <c r="AY838" i="3"/>
  <c r="AY837" i="3"/>
  <c r="AY836" i="3"/>
  <c r="AY835" i="3"/>
  <c r="AY834" i="3"/>
  <c r="AY833" i="3"/>
  <c r="AY832" i="3"/>
  <c r="AY831" i="3"/>
  <c r="AY830" i="3"/>
  <c r="AY829" i="3"/>
  <c r="AY828" i="3"/>
  <c r="AY827" i="3"/>
  <c r="AY826" i="3"/>
  <c r="AY825" i="3"/>
  <c r="AY824" i="3"/>
  <c r="AY823" i="3"/>
  <c r="AY822" i="3"/>
  <c r="AY821" i="3"/>
  <c r="AY820" i="3"/>
  <c r="AY819" i="3"/>
  <c r="AY818" i="3"/>
  <c r="AY817" i="3"/>
  <c r="AY816" i="3"/>
  <c r="AY815" i="3"/>
  <c r="AY814" i="3"/>
  <c r="AY813" i="3"/>
  <c r="AY812" i="3"/>
  <c r="AY811" i="3"/>
  <c r="AY810" i="3"/>
  <c r="AY809" i="3"/>
  <c r="AY808" i="3"/>
  <c r="AY807" i="3"/>
  <c r="AY806" i="3"/>
  <c r="AY805" i="3"/>
  <c r="AY804" i="3"/>
  <c r="AY803" i="3"/>
  <c r="AY802" i="3"/>
  <c r="AY801" i="3"/>
  <c r="AY800" i="3"/>
  <c r="AY799" i="3"/>
  <c r="AY798" i="3"/>
  <c r="AY797" i="3"/>
  <c r="AY796" i="3"/>
  <c r="AY795" i="3"/>
  <c r="AY794" i="3"/>
  <c r="AY793" i="3"/>
  <c r="AY792" i="3"/>
  <c r="AY791" i="3"/>
  <c r="AY790" i="3"/>
  <c r="AY789" i="3"/>
  <c r="AY788" i="3"/>
  <c r="AY787" i="3"/>
  <c r="AY786" i="3"/>
  <c r="AY785" i="3"/>
  <c r="AY784" i="3"/>
  <c r="AY783" i="3"/>
  <c r="AY782" i="3"/>
  <c r="AY781" i="3"/>
  <c r="AY780" i="3"/>
  <c r="AY779" i="3"/>
  <c r="AY778" i="3"/>
  <c r="AY777" i="3"/>
  <c r="AY776" i="3"/>
  <c r="AY775" i="3"/>
  <c r="AY774" i="3"/>
  <c r="AY773" i="3"/>
  <c r="AY772" i="3"/>
  <c r="AY771" i="3"/>
  <c r="AY770" i="3"/>
  <c r="AY769" i="3"/>
  <c r="AY768" i="3"/>
  <c r="AY767" i="3"/>
  <c r="AY766" i="3"/>
  <c r="AY765" i="3"/>
  <c r="AY764" i="3"/>
  <c r="AY763" i="3"/>
  <c r="AY762" i="3"/>
  <c r="AY761" i="3"/>
  <c r="AY760" i="3"/>
  <c r="AY759" i="3"/>
  <c r="AY758" i="3"/>
  <c r="AY757" i="3"/>
  <c r="AY756" i="3"/>
  <c r="AY755" i="3"/>
  <c r="AY754" i="3"/>
  <c r="AY753" i="3"/>
  <c r="AY752" i="3"/>
  <c r="AY751" i="3"/>
  <c r="AY750" i="3"/>
  <c r="AY749" i="3"/>
  <c r="AY748" i="3"/>
  <c r="AY747" i="3"/>
  <c r="AY746" i="3"/>
  <c r="AY745" i="3"/>
  <c r="AY744" i="3"/>
  <c r="AY743" i="3"/>
  <c r="AY742" i="3"/>
  <c r="AY741" i="3"/>
  <c r="AY740" i="3"/>
  <c r="AY739" i="3"/>
  <c r="AY738" i="3"/>
  <c r="AY737" i="3"/>
  <c r="AY736" i="3"/>
  <c r="AY735" i="3"/>
  <c r="AY734" i="3"/>
  <c r="AY733" i="3"/>
  <c r="AY732" i="3"/>
  <c r="AY731" i="3"/>
  <c r="AY730" i="3"/>
  <c r="AY729" i="3"/>
  <c r="AY728" i="3"/>
  <c r="AY727" i="3"/>
  <c r="AY726" i="3"/>
  <c r="AY725" i="3"/>
  <c r="AY724" i="3"/>
  <c r="AY723" i="3"/>
  <c r="AY722" i="3"/>
  <c r="AY721" i="3"/>
  <c r="AY720" i="3"/>
  <c r="AY719" i="3"/>
  <c r="AY718" i="3"/>
  <c r="AY717" i="3"/>
  <c r="AY716" i="3"/>
  <c r="AY715" i="3"/>
  <c r="AY714" i="3"/>
  <c r="AY713" i="3"/>
  <c r="AY712" i="3"/>
  <c r="AY711" i="3"/>
  <c r="AY710" i="3"/>
  <c r="AY709" i="3"/>
  <c r="AY708" i="3"/>
  <c r="AY707" i="3"/>
  <c r="AY706" i="3"/>
  <c r="AY705" i="3"/>
  <c r="AY704" i="3"/>
  <c r="AY703" i="3"/>
  <c r="AY702" i="3"/>
  <c r="AY701" i="3"/>
  <c r="AY700" i="3"/>
  <c r="AY699" i="3"/>
  <c r="AY698" i="3"/>
  <c r="AY697" i="3"/>
  <c r="AY696" i="3"/>
  <c r="AY695" i="3"/>
  <c r="AY694" i="3"/>
  <c r="AY693" i="3"/>
  <c r="AY692" i="3"/>
  <c r="AY691" i="3"/>
  <c r="AY690" i="3"/>
  <c r="AY689" i="3"/>
  <c r="AY688" i="3"/>
  <c r="AY687" i="3"/>
  <c r="AY686" i="3"/>
  <c r="AY685" i="3"/>
  <c r="AY684" i="3"/>
  <c r="AY683" i="3"/>
  <c r="AY682" i="3"/>
  <c r="AY681" i="3"/>
  <c r="AY680" i="3"/>
  <c r="AY679" i="3"/>
  <c r="AY678" i="3"/>
  <c r="AY677" i="3"/>
  <c r="AY676" i="3"/>
  <c r="AY675" i="3"/>
  <c r="AY674" i="3"/>
  <c r="AY673" i="3"/>
  <c r="AY672" i="3"/>
  <c r="AY671" i="3"/>
  <c r="AY670" i="3"/>
  <c r="AY669" i="3"/>
  <c r="AY668" i="3"/>
  <c r="AY667" i="3"/>
  <c r="AY666" i="3"/>
  <c r="AY665" i="3"/>
  <c r="AY664" i="3"/>
  <c r="AY663" i="3"/>
  <c r="AY662" i="3"/>
  <c r="AY661" i="3"/>
  <c r="AY660" i="3"/>
  <c r="AY659" i="3"/>
  <c r="AY658" i="3"/>
  <c r="AY657" i="3"/>
  <c r="AY656" i="3"/>
  <c r="AY655" i="3"/>
  <c r="AY654" i="3"/>
  <c r="AY653" i="3"/>
  <c r="AY652" i="3"/>
  <c r="AY651" i="3"/>
  <c r="AY650" i="3"/>
  <c r="AY649" i="3"/>
  <c r="AY648" i="3"/>
  <c r="AY647" i="3"/>
  <c r="AY646" i="3"/>
  <c r="AY645" i="3"/>
  <c r="AY644" i="3"/>
  <c r="AY643" i="3"/>
  <c r="AY642" i="3"/>
  <c r="AY641" i="3"/>
  <c r="AY640" i="3"/>
  <c r="AY639" i="3"/>
  <c r="AY638" i="3"/>
  <c r="AY637" i="3"/>
  <c r="AY636" i="3"/>
  <c r="AY635" i="3"/>
  <c r="AY634" i="3"/>
  <c r="AY633" i="3"/>
  <c r="AY632" i="3"/>
  <c r="AY631" i="3"/>
  <c r="AY630" i="3"/>
  <c r="AY629" i="3"/>
  <c r="AY628" i="3"/>
  <c r="AY627" i="3"/>
  <c r="AY626" i="3"/>
  <c r="AY625" i="3"/>
  <c r="AY624" i="3"/>
  <c r="AY623" i="3"/>
  <c r="AY622" i="3"/>
  <c r="AY621" i="3"/>
  <c r="AY620" i="3"/>
  <c r="AY619" i="3"/>
  <c r="AY618" i="3"/>
  <c r="AY617" i="3"/>
  <c r="AY616" i="3"/>
  <c r="AY615" i="3"/>
  <c r="AY614" i="3"/>
  <c r="AY613" i="3"/>
  <c r="AY612" i="3"/>
  <c r="AY611" i="3"/>
  <c r="AY610" i="3"/>
  <c r="AY609" i="3"/>
  <c r="AY608" i="3"/>
  <c r="AY607" i="3"/>
  <c r="AY606" i="3"/>
  <c r="AY605" i="3"/>
  <c r="AY604" i="3"/>
  <c r="AY603" i="3"/>
  <c r="AY602" i="3"/>
  <c r="AY601" i="3"/>
  <c r="AY600" i="3"/>
  <c r="AY599" i="3"/>
  <c r="AY598" i="3"/>
  <c r="AY597" i="3"/>
  <c r="AY596" i="3"/>
  <c r="AY595" i="3"/>
  <c r="AY594" i="3"/>
  <c r="AY593" i="3"/>
  <c r="AY592" i="3"/>
  <c r="AY591" i="3"/>
  <c r="AY590" i="3"/>
  <c r="AY589" i="3"/>
  <c r="AY588" i="3"/>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W1010" i="3"/>
  <c r="AW1009" i="3"/>
  <c r="AW1008" i="3"/>
  <c r="AW1007" i="3"/>
  <c r="AW1006" i="3"/>
  <c r="AW1005" i="3"/>
  <c r="AW1004" i="3"/>
  <c r="AW1003" i="3"/>
  <c r="AW1002" i="3"/>
  <c r="AW1001" i="3"/>
  <c r="AW1000" i="3"/>
  <c r="AW999" i="3"/>
  <c r="AW998" i="3"/>
  <c r="AW997" i="3"/>
  <c r="AW996" i="3"/>
  <c r="AW995" i="3"/>
  <c r="AW994" i="3"/>
  <c r="AW993" i="3"/>
  <c r="AW992" i="3"/>
  <c r="AW991" i="3"/>
  <c r="AW990" i="3"/>
  <c r="AW989" i="3"/>
  <c r="AW988" i="3"/>
  <c r="AW987" i="3"/>
  <c r="AW986" i="3"/>
  <c r="AW985" i="3"/>
  <c r="AW984" i="3"/>
  <c r="AW983" i="3"/>
  <c r="AW982" i="3"/>
  <c r="AW981" i="3"/>
  <c r="AW980" i="3"/>
  <c r="AW979" i="3"/>
  <c r="AW978" i="3"/>
  <c r="AW977" i="3"/>
  <c r="AW976" i="3"/>
  <c r="AW975" i="3"/>
  <c r="AW974" i="3"/>
  <c r="AW973" i="3"/>
  <c r="AW972" i="3"/>
  <c r="AW971" i="3"/>
  <c r="AW970" i="3"/>
  <c r="AW969" i="3"/>
  <c r="AW968" i="3"/>
  <c r="AW967" i="3"/>
  <c r="AW966" i="3"/>
  <c r="AW965" i="3"/>
  <c r="AW964" i="3"/>
  <c r="AW963" i="3"/>
  <c r="AW962" i="3"/>
  <c r="AW961" i="3"/>
  <c r="AW960" i="3"/>
  <c r="AW959" i="3"/>
  <c r="AW958" i="3"/>
  <c r="AW957" i="3"/>
  <c r="AW956" i="3"/>
  <c r="AW955" i="3"/>
  <c r="AW954" i="3"/>
  <c r="AW953" i="3"/>
  <c r="AW952" i="3"/>
  <c r="AW951" i="3"/>
  <c r="AW950" i="3"/>
  <c r="AW949" i="3"/>
  <c r="AW948" i="3"/>
  <c r="AW947" i="3"/>
  <c r="AW946" i="3"/>
  <c r="AW945" i="3"/>
  <c r="AW944" i="3"/>
  <c r="AW943" i="3"/>
  <c r="AW942" i="3"/>
  <c r="AW941" i="3"/>
  <c r="AW940" i="3"/>
  <c r="AW939" i="3"/>
  <c r="AW938" i="3"/>
  <c r="AW937" i="3"/>
  <c r="AW936" i="3"/>
  <c r="AW935" i="3"/>
  <c r="AW934" i="3"/>
  <c r="AW933" i="3"/>
  <c r="AW932" i="3"/>
  <c r="AW931" i="3"/>
  <c r="AW930" i="3"/>
  <c r="AW929" i="3"/>
  <c r="AW928" i="3"/>
  <c r="AW927" i="3"/>
  <c r="AW926" i="3"/>
  <c r="AW925" i="3"/>
  <c r="AW924" i="3"/>
  <c r="AW923" i="3"/>
  <c r="AW922" i="3"/>
  <c r="AW921" i="3"/>
  <c r="AW920" i="3"/>
  <c r="AW919" i="3"/>
  <c r="AW918" i="3"/>
  <c r="AW917" i="3"/>
  <c r="AW916" i="3"/>
  <c r="AW915" i="3"/>
  <c r="AW914" i="3"/>
  <c r="AW913" i="3"/>
  <c r="AW912" i="3"/>
  <c r="AW911" i="3"/>
  <c r="AW910" i="3"/>
  <c r="AW909" i="3"/>
  <c r="AW908" i="3"/>
  <c r="AW907" i="3"/>
  <c r="AW906" i="3"/>
  <c r="AW905" i="3"/>
  <c r="AW904" i="3"/>
  <c r="AW903" i="3"/>
  <c r="AW902" i="3"/>
  <c r="AW901" i="3"/>
  <c r="AW900" i="3"/>
  <c r="AW899" i="3"/>
  <c r="AW898" i="3"/>
  <c r="AW897" i="3"/>
  <c r="AW896" i="3"/>
  <c r="AW895" i="3"/>
  <c r="AW894" i="3"/>
  <c r="AW893" i="3"/>
  <c r="AW892" i="3"/>
  <c r="AW891" i="3"/>
  <c r="AW890" i="3"/>
  <c r="AW889" i="3"/>
  <c r="AW888" i="3"/>
  <c r="AW887" i="3"/>
  <c r="AW886" i="3"/>
  <c r="AW885" i="3"/>
  <c r="AW884" i="3"/>
  <c r="AW883" i="3"/>
  <c r="AW882" i="3"/>
  <c r="AW881" i="3"/>
  <c r="AW880" i="3"/>
  <c r="AW879" i="3"/>
  <c r="AW878" i="3"/>
  <c r="AW877" i="3"/>
  <c r="AW876" i="3"/>
  <c r="AW875" i="3"/>
  <c r="AW874" i="3"/>
  <c r="AW873" i="3"/>
  <c r="AW872" i="3"/>
  <c r="AW871" i="3"/>
  <c r="AW870" i="3"/>
  <c r="AW869" i="3"/>
  <c r="AW868" i="3"/>
  <c r="AW867" i="3"/>
  <c r="AW866" i="3"/>
  <c r="AW865" i="3"/>
  <c r="AW864" i="3"/>
  <c r="AW863" i="3"/>
  <c r="AW862" i="3"/>
  <c r="AW861" i="3"/>
  <c r="AW860" i="3"/>
  <c r="AW859" i="3"/>
  <c r="AW858" i="3"/>
  <c r="AW857" i="3"/>
  <c r="AW856" i="3"/>
  <c r="AW855" i="3"/>
  <c r="AW854" i="3"/>
  <c r="AW853" i="3"/>
  <c r="AW852" i="3"/>
  <c r="AW851" i="3"/>
  <c r="AW850" i="3"/>
  <c r="AW849" i="3"/>
  <c r="AW848" i="3"/>
  <c r="AW847" i="3"/>
  <c r="AW846" i="3"/>
  <c r="AW845" i="3"/>
  <c r="AW844" i="3"/>
  <c r="AW843" i="3"/>
  <c r="AW842" i="3"/>
  <c r="AW841" i="3"/>
  <c r="AW840" i="3"/>
  <c r="AW839" i="3"/>
  <c r="AW838" i="3"/>
  <c r="AW837" i="3"/>
  <c r="AW836" i="3"/>
  <c r="AW835" i="3"/>
  <c r="AW834" i="3"/>
  <c r="AW833" i="3"/>
  <c r="AW832" i="3"/>
  <c r="AW831" i="3"/>
  <c r="AW830" i="3"/>
  <c r="AW829" i="3"/>
  <c r="AW828" i="3"/>
  <c r="AW827" i="3"/>
  <c r="AW826" i="3"/>
  <c r="AW825" i="3"/>
  <c r="AW824" i="3"/>
  <c r="AW823" i="3"/>
  <c r="AW822" i="3"/>
  <c r="AW821" i="3"/>
  <c r="AW820" i="3"/>
  <c r="AW819" i="3"/>
  <c r="AW818" i="3"/>
  <c r="AW817" i="3"/>
  <c r="AW816" i="3"/>
  <c r="AW815" i="3"/>
  <c r="AW814" i="3"/>
  <c r="AW813" i="3"/>
  <c r="AW812" i="3"/>
  <c r="AW811" i="3"/>
  <c r="AW810" i="3"/>
  <c r="AW809" i="3"/>
  <c r="AW808" i="3"/>
  <c r="AW807" i="3"/>
  <c r="AW806" i="3"/>
  <c r="AW805" i="3"/>
  <c r="AW804" i="3"/>
  <c r="AW803" i="3"/>
  <c r="AW802" i="3"/>
  <c r="AW801" i="3"/>
  <c r="AW800" i="3"/>
  <c r="AW799" i="3"/>
  <c r="AW798" i="3"/>
  <c r="AW797" i="3"/>
  <c r="AW796" i="3"/>
  <c r="AW795" i="3"/>
  <c r="AW794" i="3"/>
  <c r="AW793" i="3"/>
  <c r="AW792" i="3"/>
  <c r="AW791" i="3"/>
  <c r="AW790" i="3"/>
  <c r="AW789" i="3"/>
  <c r="AW788" i="3"/>
  <c r="AW787" i="3"/>
  <c r="AW786" i="3"/>
  <c r="AW785" i="3"/>
  <c r="AW784" i="3"/>
  <c r="AW783" i="3"/>
  <c r="AW782" i="3"/>
  <c r="AW781" i="3"/>
  <c r="AW780" i="3"/>
  <c r="AW779" i="3"/>
  <c r="AW778" i="3"/>
  <c r="AW777" i="3"/>
  <c r="AW776" i="3"/>
  <c r="AW775" i="3"/>
  <c r="AW774" i="3"/>
  <c r="AW773" i="3"/>
  <c r="AW772" i="3"/>
  <c r="AW771" i="3"/>
  <c r="AW770" i="3"/>
  <c r="AW769" i="3"/>
  <c r="AW768" i="3"/>
  <c r="AW767" i="3"/>
  <c r="AW766" i="3"/>
  <c r="AW765" i="3"/>
  <c r="AW764" i="3"/>
  <c r="AW763" i="3"/>
  <c r="AW762" i="3"/>
  <c r="AW761" i="3"/>
  <c r="AW760" i="3"/>
  <c r="AW759" i="3"/>
  <c r="AW758" i="3"/>
  <c r="AW757" i="3"/>
  <c r="AW756" i="3"/>
  <c r="AW755" i="3"/>
  <c r="AW754" i="3"/>
  <c r="AW753" i="3"/>
  <c r="AW752" i="3"/>
  <c r="AW751" i="3"/>
  <c r="AW750" i="3"/>
  <c r="AW749" i="3"/>
  <c r="AW748" i="3"/>
  <c r="AW747" i="3"/>
  <c r="AW746" i="3"/>
  <c r="AW745" i="3"/>
  <c r="AW744" i="3"/>
  <c r="AW743" i="3"/>
  <c r="AW742" i="3"/>
  <c r="AW741" i="3"/>
  <c r="AW740" i="3"/>
  <c r="AW739" i="3"/>
  <c r="AW738" i="3"/>
  <c r="AW737" i="3"/>
  <c r="AW736" i="3"/>
  <c r="AW735" i="3"/>
  <c r="AW734" i="3"/>
  <c r="AW733" i="3"/>
  <c r="AW732" i="3"/>
  <c r="AW731" i="3"/>
  <c r="AW730" i="3"/>
  <c r="AW729" i="3"/>
  <c r="AW728" i="3"/>
  <c r="AW727" i="3"/>
  <c r="AW726" i="3"/>
  <c r="AW725" i="3"/>
  <c r="AW724" i="3"/>
  <c r="AW723" i="3"/>
  <c r="AW722" i="3"/>
  <c r="AW721" i="3"/>
  <c r="AW720" i="3"/>
  <c r="AW719" i="3"/>
  <c r="AW718" i="3"/>
  <c r="AW717" i="3"/>
  <c r="AW716" i="3"/>
  <c r="AW715" i="3"/>
  <c r="AW714" i="3"/>
  <c r="AW713" i="3"/>
  <c r="AW712" i="3"/>
  <c r="AW711" i="3"/>
  <c r="AW710" i="3"/>
  <c r="AW709" i="3"/>
  <c r="AW708" i="3"/>
  <c r="AW707" i="3"/>
  <c r="AW706" i="3"/>
  <c r="AW705" i="3"/>
  <c r="AW704" i="3"/>
  <c r="AW703" i="3"/>
  <c r="AW702" i="3"/>
  <c r="AW701" i="3"/>
  <c r="AW700" i="3"/>
  <c r="AW699" i="3"/>
  <c r="AW698" i="3"/>
  <c r="AW697" i="3"/>
  <c r="AW696" i="3"/>
  <c r="AW695" i="3"/>
  <c r="AW694" i="3"/>
  <c r="AW693" i="3"/>
  <c r="AW692" i="3"/>
  <c r="AW691" i="3"/>
  <c r="AW690" i="3"/>
  <c r="AW689" i="3"/>
  <c r="AW688" i="3"/>
  <c r="AW687" i="3"/>
  <c r="AW686" i="3"/>
  <c r="AW685" i="3"/>
  <c r="AW684" i="3"/>
  <c r="AW683" i="3"/>
  <c r="AW682" i="3"/>
  <c r="AW681" i="3"/>
  <c r="AW680" i="3"/>
  <c r="AW679" i="3"/>
  <c r="AW678" i="3"/>
  <c r="AW677" i="3"/>
  <c r="AW676" i="3"/>
  <c r="AW675" i="3"/>
  <c r="AW674" i="3"/>
  <c r="AW673" i="3"/>
  <c r="AW672" i="3"/>
  <c r="AW671" i="3"/>
  <c r="AW670" i="3"/>
  <c r="AW669" i="3"/>
  <c r="AW668" i="3"/>
  <c r="AW667" i="3"/>
  <c r="AW666" i="3"/>
  <c r="AW665" i="3"/>
  <c r="AW664" i="3"/>
  <c r="AW663" i="3"/>
  <c r="AW662" i="3"/>
  <c r="AW661" i="3"/>
  <c r="AW660" i="3"/>
  <c r="AW659" i="3"/>
  <c r="AW658" i="3"/>
  <c r="AW657" i="3"/>
  <c r="AW656" i="3"/>
  <c r="AW655" i="3"/>
  <c r="AW654" i="3"/>
  <c r="AW653" i="3"/>
  <c r="AW652" i="3"/>
  <c r="AW651" i="3"/>
  <c r="AW650" i="3"/>
  <c r="AW649" i="3"/>
  <c r="AW648" i="3"/>
  <c r="AW647" i="3"/>
  <c r="AW646" i="3"/>
  <c r="AW645" i="3"/>
  <c r="AW644" i="3"/>
  <c r="AW643" i="3"/>
  <c r="AW642" i="3"/>
  <c r="AW641" i="3"/>
  <c r="AW640" i="3"/>
  <c r="AW639" i="3"/>
  <c r="AW638" i="3"/>
  <c r="AW637" i="3"/>
  <c r="AW636" i="3"/>
  <c r="AW635" i="3"/>
  <c r="AW634" i="3"/>
  <c r="AW633" i="3"/>
  <c r="AW632" i="3"/>
  <c r="AW631" i="3"/>
  <c r="AW630" i="3"/>
  <c r="AW629" i="3"/>
  <c r="AW628" i="3"/>
  <c r="AW627" i="3"/>
  <c r="AW626" i="3"/>
  <c r="AW625" i="3"/>
  <c r="AW624" i="3"/>
  <c r="AW623" i="3"/>
  <c r="AW622" i="3"/>
  <c r="AW621" i="3"/>
  <c r="AW620" i="3"/>
  <c r="AW619" i="3"/>
  <c r="AW618" i="3"/>
  <c r="AW617" i="3"/>
  <c r="AW616" i="3"/>
  <c r="AW615" i="3"/>
  <c r="AW614" i="3"/>
  <c r="AW613" i="3"/>
  <c r="AW612" i="3"/>
  <c r="AW611" i="3"/>
  <c r="AW610" i="3"/>
  <c r="AW609" i="3"/>
  <c r="AW608" i="3"/>
  <c r="AW607" i="3"/>
  <c r="AW606" i="3"/>
  <c r="AW605" i="3"/>
  <c r="AW604" i="3"/>
  <c r="AW603" i="3"/>
  <c r="AW602" i="3"/>
  <c r="AW601" i="3"/>
  <c r="AW600" i="3"/>
  <c r="AW599" i="3"/>
  <c r="AW598" i="3"/>
  <c r="AW597" i="3"/>
  <c r="AW596" i="3"/>
  <c r="AW595" i="3"/>
  <c r="AW594" i="3"/>
  <c r="AW593" i="3"/>
  <c r="AW592" i="3"/>
  <c r="AW591" i="3"/>
  <c r="AW590" i="3"/>
  <c r="AW589" i="3"/>
  <c r="AW588" i="3"/>
  <c r="AW587" i="3"/>
  <c r="AW586" i="3"/>
  <c r="AW585" i="3"/>
  <c r="AW584" i="3"/>
  <c r="AW583" i="3"/>
  <c r="AW582" i="3"/>
  <c r="AW581" i="3"/>
  <c r="AW580" i="3"/>
  <c r="AW579" i="3"/>
  <c r="AW578" i="3"/>
  <c r="AW577" i="3"/>
  <c r="AW576" i="3"/>
  <c r="AW575" i="3"/>
  <c r="AW574" i="3"/>
  <c r="AW573" i="3"/>
  <c r="AW572" i="3"/>
  <c r="AW571" i="3"/>
  <c r="AW570" i="3"/>
  <c r="AW569" i="3"/>
  <c r="AW568" i="3"/>
  <c r="AW567" i="3"/>
  <c r="AW566" i="3"/>
  <c r="AW565" i="3"/>
  <c r="AW564" i="3"/>
  <c r="AW563" i="3"/>
  <c r="AW562" i="3"/>
  <c r="AW561" i="3"/>
  <c r="AW560" i="3"/>
  <c r="AW559" i="3"/>
  <c r="AW558" i="3"/>
  <c r="AW557" i="3"/>
  <c r="AW556" i="3"/>
  <c r="AW555" i="3"/>
  <c r="AW554" i="3"/>
  <c r="AW553" i="3"/>
  <c r="AW552" i="3"/>
  <c r="AW551" i="3"/>
  <c r="AW550" i="3"/>
  <c r="AW549" i="3"/>
  <c r="AW548" i="3"/>
  <c r="AW547" i="3"/>
  <c r="AW546" i="3"/>
  <c r="AW545" i="3"/>
  <c r="AW544" i="3"/>
  <c r="AW543" i="3"/>
  <c r="AW542" i="3"/>
  <c r="AW541" i="3"/>
  <c r="AW540" i="3"/>
  <c r="AW539" i="3"/>
  <c r="AW538" i="3"/>
  <c r="AW537" i="3"/>
  <c r="AW536" i="3"/>
  <c r="AW535" i="3"/>
  <c r="AW534" i="3"/>
  <c r="AW533" i="3"/>
  <c r="AW532" i="3"/>
  <c r="AW531" i="3"/>
  <c r="AW530" i="3"/>
  <c r="AW529" i="3"/>
  <c r="AW528" i="3"/>
  <c r="AW527" i="3"/>
  <c r="AW526" i="3"/>
  <c r="AW525" i="3"/>
  <c r="AW524" i="3"/>
  <c r="AW523" i="3"/>
  <c r="AW522" i="3"/>
  <c r="AW521" i="3"/>
  <c r="AW520" i="3"/>
  <c r="AW519" i="3"/>
  <c r="AW518" i="3"/>
  <c r="AW517" i="3"/>
  <c r="AW516" i="3"/>
  <c r="AW515" i="3"/>
  <c r="AW514" i="3"/>
  <c r="AW513" i="3"/>
  <c r="AW512" i="3"/>
  <c r="AW511" i="3"/>
  <c r="AW510" i="3"/>
  <c r="AW509" i="3"/>
  <c r="AW508" i="3"/>
  <c r="AW507" i="3"/>
  <c r="AW506" i="3"/>
  <c r="AW505" i="3"/>
  <c r="AW504" i="3"/>
  <c r="AW503" i="3"/>
  <c r="AW502" i="3"/>
  <c r="AW501" i="3"/>
  <c r="AW500" i="3"/>
  <c r="AW499" i="3"/>
  <c r="AW498" i="3"/>
  <c r="AW497" i="3"/>
  <c r="AW496" i="3"/>
  <c r="AW495" i="3"/>
  <c r="AW494" i="3"/>
  <c r="AW493" i="3"/>
  <c r="AW492" i="3"/>
  <c r="AW491" i="3"/>
  <c r="AW490" i="3"/>
  <c r="AW489" i="3"/>
  <c r="AW488" i="3"/>
  <c r="AW487" i="3"/>
  <c r="AW486" i="3"/>
  <c r="AW485" i="3"/>
  <c r="AW484" i="3"/>
  <c r="AW483" i="3"/>
  <c r="AW482" i="3"/>
  <c r="AW481" i="3"/>
  <c r="AW480" i="3"/>
  <c r="AW479" i="3"/>
  <c r="AW478" i="3"/>
  <c r="AW477" i="3"/>
  <c r="AW476" i="3"/>
  <c r="AW475" i="3"/>
  <c r="AW474" i="3"/>
  <c r="AW473" i="3"/>
  <c r="AW472" i="3"/>
  <c r="AW471" i="3"/>
  <c r="AW470" i="3"/>
  <c r="AW469" i="3"/>
  <c r="AW468" i="3"/>
  <c r="AW467" i="3"/>
  <c r="AW466" i="3"/>
  <c r="AW465" i="3"/>
  <c r="AW464" i="3"/>
  <c r="AW463" i="3"/>
  <c r="AW462" i="3"/>
  <c r="AW461" i="3"/>
  <c r="AW460" i="3"/>
  <c r="AW459" i="3"/>
  <c r="AW458" i="3"/>
  <c r="AW457" i="3"/>
  <c r="AW456" i="3"/>
  <c r="AW455" i="3"/>
  <c r="AW454" i="3"/>
  <c r="AW453" i="3"/>
  <c r="AW452" i="3"/>
  <c r="AW451" i="3"/>
  <c r="AW450" i="3"/>
  <c r="AW449" i="3"/>
  <c r="AW448" i="3"/>
  <c r="AW447" i="3"/>
  <c r="AW446" i="3"/>
  <c r="AW445" i="3"/>
  <c r="AW444" i="3"/>
  <c r="AW443" i="3"/>
  <c r="AW442" i="3"/>
  <c r="AW441" i="3"/>
  <c r="AW440" i="3"/>
  <c r="AW439" i="3"/>
  <c r="AW438" i="3"/>
  <c r="AW437" i="3"/>
  <c r="AW436" i="3"/>
  <c r="AW435" i="3"/>
  <c r="AW434" i="3"/>
  <c r="AW433" i="3"/>
  <c r="AW432" i="3"/>
  <c r="AW431" i="3"/>
  <c r="AW430" i="3"/>
  <c r="AW429" i="3"/>
  <c r="AW428" i="3"/>
  <c r="AW427" i="3"/>
  <c r="AW426" i="3"/>
  <c r="AW425" i="3"/>
  <c r="AW424" i="3"/>
  <c r="AW423" i="3"/>
  <c r="AW422" i="3"/>
  <c r="AW421" i="3"/>
  <c r="AW420" i="3"/>
  <c r="AW419" i="3"/>
  <c r="AW418" i="3"/>
  <c r="AW417" i="3"/>
  <c r="AW416" i="3"/>
  <c r="AW415" i="3"/>
  <c r="AW414" i="3"/>
  <c r="AW413" i="3"/>
  <c r="AW412" i="3"/>
  <c r="AW411" i="3"/>
  <c r="AW410" i="3"/>
  <c r="AW409" i="3"/>
  <c r="AW408" i="3"/>
  <c r="AW407" i="3"/>
  <c r="AW406" i="3"/>
  <c r="AW405" i="3"/>
  <c r="AW404" i="3"/>
  <c r="AW403" i="3"/>
  <c r="AW402" i="3"/>
  <c r="AW401" i="3"/>
  <c r="AW400" i="3"/>
  <c r="AW399" i="3"/>
  <c r="AW398" i="3"/>
  <c r="AW397" i="3"/>
  <c r="AW396" i="3"/>
  <c r="AW395" i="3"/>
  <c r="AW394" i="3"/>
  <c r="AW393" i="3"/>
  <c r="AW392" i="3"/>
  <c r="AW391" i="3"/>
  <c r="AW390" i="3"/>
  <c r="AW389" i="3"/>
  <c r="AW388" i="3"/>
  <c r="AW387" i="3"/>
  <c r="AW386" i="3"/>
  <c r="AW385" i="3"/>
  <c r="AW384" i="3"/>
  <c r="AW383" i="3"/>
  <c r="AW382" i="3"/>
  <c r="AW381" i="3"/>
  <c r="AW380" i="3"/>
  <c r="AW379" i="3"/>
  <c r="AW378" i="3"/>
  <c r="AW377" i="3"/>
  <c r="AW376" i="3"/>
  <c r="AW375" i="3"/>
  <c r="AW374" i="3"/>
  <c r="AW373" i="3"/>
  <c r="AW372" i="3"/>
  <c r="AW371" i="3"/>
  <c r="AW370" i="3"/>
  <c r="AW369" i="3"/>
  <c r="AW368" i="3"/>
  <c r="AW367" i="3"/>
  <c r="AW366" i="3"/>
  <c r="AW365" i="3"/>
  <c r="AW364" i="3"/>
  <c r="AW363" i="3"/>
  <c r="AW362" i="3"/>
  <c r="AW361" i="3"/>
  <c r="AW360" i="3"/>
  <c r="AW359" i="3"/>
  <c r="AW358" i="3"/>
  <c r="AW357" i="3"/>
  <c r="AW356" i="3"/>
  <c r="AW355" i="3"/>
  <c r="AW354" i="3"/>
  <c r="AW353" i="3"/>
  <c r="AW352" i="3"/>
  <c r="AW351" i="3"/>
  <c r="AW350" i="3"/>
  <c r="AW349" i="3"/>
  <c r="AW348" i="3"/>
  <c r="AW347" i="3"/>
  <c r="AW346" i="3"/>
  <c r="AW345" i="3"/>
  <c r="AW344" i="3"/>
  <c r="AW343" i="3"/>
  <c r="AW342" i="3"/>
  <c r="AW341" i="3"/>
  <c r="AW340" i="3"/>
  <c r="AW339" i="3"/>
  <c r="AW338" i="3"/>
  <c r="AW337" i="3"/>
  <c r="AW336" i="3"/>
  <c r="AW335" i="3"/>
  <c r="AW334" i="3"/>
  <c r="AW333" i="3"/>
  <c r="AW332" i="3"/>
  <c r="AW331" i="3"/>
  <c r="AW330" i="3"/>
  <c r="AW329" i="3"/>
  <c r="AW328" i="3"/>
  <c r="AW327" i="3"/>
  <c r="AW326" i="3"/>
  <c r="AW325" i="3"/>
  <c r="AW324" i="3"/>
  <c r="AW323" i="3"/>
  <c r="AW322" i="3"/>
  <c r="AW321" i="3"/>
  <c r="AW320" i="3"/>
  <c r="AW319" i="3"/>
  <c r="AW318" i="3"/>
  <c r="AW317" i="3"/>
  <c r="AW316" i="3"/>
  <c r="AW315" i="3"/>
  <c r="AW314" i="3"/>
  <c r="AW313" i="3"/>
  <c r="AW312" i="3"/>
  <c r="AW311" i="3"/>
  <c r="AW310" i="3"/>
  <c r="AW309" i="3"/>
  <c r="AW308" i="3"/>
  <c r="AW307" i="3"/>
  <c r="AW306" i="3"/>
  <c r="AW305" i="3"/>
  <c r="AW304" i="3"/>
  <c r="AW303" i="3"/>
  <c r="AW302" i="3"/>
  <c r="AW301" i="3"/>
  <c r="AW300" i="3"/>
  <c r="AW299" i="3"/>
  <c r="AW298" i="3"/>
  <c r="AW297" i="3"/>
  <c r="AW296" i="3"/>
  <c r="AW295" i="3"/>
  <c r="AW294" i="3"/>
  <c r="AW293" i="3"/>
  <c r="AW292" i="3"/>
  <c r="AW291" i="3"/>
  <c r="AW290" i="3"/>
  <c r="AW289" i="3"/>
  <c r="AW288" i="3"/>
  <c r="AW287" i="3"/>
  <c r="AW286" i="3"/>
  <c r="AW285" i="3"/>
  <c r="AW284" i="3"/>
  <c r="AW283" i="3"/>
  <c r="AW282" i="3"/>
  <c r="AW281" i="3"/>
  <c r="AW280" i="3"/>
  <c r="AW279" i="3"/>
  <c r="AW278" i="3"/>
  <c r="AW277" i="3"/>
  <c r="AW276" i="3"/>
  <c r="AW275" i="3"/>
  <c r="AW274" i="3"/>
  <c r="AW273" i="3"/>
  <c r="AW272" i="3"/>
  <c r="AW271" i="3"/>
  <c r="AW270" i="3"/>
  <c r="AW269" i="3"/>
  <c r="AW268" i="3"/>
  <c r="AW267" i="3"/>
  <c r="AW266" i="3"/>
  <c r="AW265" i="3"/>
  <c r="AW264" i="3"/>
  <c r="AW263" i="3"/>
  <c r="AW262" i="3"/>
  <c r="AW261" i="3"/>
  <c r="AW260" i="3"/>
  <c r="AW259" i="3"/>
  <c r="AW258" i="3"/>
  <c r="AW257" i="3"/>
  <c r="AW256" i="3"/>
  <c r="AW255" i="3"/>
  <c r="AW254" i="3"/>
  <c r="AW253" i="3"/>
  <c r="AW252" i="3"/>
  <c r="AW251" i="3"/>
  <c r="AW250" i="3"/>
  <c r="AW249" i="3"/>
  <c r="AW248" i="3"/>
  <c r="AW247" i="3"/>
  <c r="AW246" i="3"/>
  <c r="AW245" i="3"/>
  <c r="AW244" i="3"/>
  <c r="AW243" i="3"/>
  <c r="AW242" i="3"/>
  <c r="AW241" i="3"/>
  <c r="AW240" i="3"/>
  <c r="AW239" i="3"/>
  <c r="AW238" i="3"/>
  <c r="AW237" i="3"/>
  <c r="AW236" i="3"/>
  <c r="AW235" i="3"/>
  <c r="AW234" i="3"/>
  <c r="AW233" i="3"/>
  <c r="AW232" i="3"/>
  <c r="AW231" i="3"/>
  <c r="AW230" i="3"/>
  <c r="AW229" i="3"/>
  <c r="AW228" i="3"/>
  <c r="AW227" i="3"/>
  <c r="AW226" i="3"/>
  <c r="AW225" i="3"/>
  <c r="AW224" i="3"/>
  <c r="AW223" i="3"/>
  <c r="AW222" i="3"/>
  <c r="AW221" i="3"/>
  <c r="AW220" i="3"/>
  <c r="AW219" i="3"/>
  <c r="AW218" i="3"/>
  <c r="AW217" i="3"/>
  <c r="AW216" i="3"/>
  <c r="AW215" i="3"/>
  <c r="AW214" i="3"/>
  <c r="AW213" i="3"/>
  <c r="AW212" i="3"/>
  <c r="AW211" i="3"/>
  <c r="AW210" i="3"/>
  <c r="AW209" i="3"/>
  <c r="AW208" i="3"/>
  <c r="AW207" i="3"/>
  <c r="AW206" i="3"/>
  <c r="AW205" i="3"/>
  <c r="AW204" i="3"/>
  <c r="AW203" i="3"/>
  <c r="AW202" i="3"/>
  <c r="AW201" i="3"/>
  <c r="AW200" i="3"/>
  <c r="AW199" i="3"/>
  <c r="AW198" i="3"/>
  <c r="AW197" i="3"/>
  <c r="AW196" i="3"/>
  <c r="AW195" i="3"/>
  <c r="AW194" i="3"/>
  <c r="AW193" i="3"/>
  <c r="AW192" i="3"/>
  <c r="AW191" i="3"/>
  <c r="AW190" i="3"/>
  <c r="AW189" i="3"/>
  <c r="AW188" i="3"/>
  <c r="AW187" i="3"/>
  <c r="AW186" i="3"/>
  <c r="AW185" i="3"/>
  <c r="AW184" i="3"/>
  <c r="AW183" i="3"/>
  <c r="AW182" i="3"/>
  <c r="AW181" i="3"/>
  <c r="AW180" i="3"/>
  <c r="AW179" i="3"/>
  <c r="AW178" i="3"/>
  <c r="AW177" i="3"/>
  <c r="AW176" i="3"/>
  <c r="AW175" i="3"/>
  <c r="AW174" i="3"/>
  <c r="AW173" i="3"/>
  <c r="AW172" i="3"/>
  <c r="AW171" i="3"/>
  <c r="AW170" i="3"/>
  <c r="AW169" i="3"/>
  <c r="AW168" i="3"/>
  <c r="AW167" i="3"/>
  <c r="AW166" i="3"/>
  <c r="AW165" i="3"/>
  <c r="AW164" i="3"/>
  <c r="AW163" i="3"/>
  <c r="AW162" i="3"/>
  <c r="AW161" i="3"/>
  <c r="AW160" i="3"/>
  <c r="AW159" i="3"/>
  <c r="AW158" i="3"/>
  <c r="AW157" i="3"/>
  <c r="AW156" i="3"/>
  <c r="AW155" i="3"/>
  <c r="AW154" i="3"/>
  <c r="AW153" i="3"/>
  <c r="AW152" i="3"/>
  <c r="AW151" i="3"/>
  <c r="AW150" i="3"/>
  <c r="AW149" i="3"/>
  <c r="AW148" i="3"/>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2"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9" i="3"/>
  <c r="AW18" i="3"/>
  <c r="AU1010" i="3"/>
  <c r="AU1009" i="3"/>
  <c r="AU1008" i="3"/>
  <c r="AU1007" i="3"/>
  <c r="AU1006" i="3"/>
  <c r="AU1005" i="3"/>
  <c r="AU1004" i="3"/>
  <c r="AU1003" i="3"/>
  <c r="AU1002" i="3"/>
  <c r="AU1001" i="3"/>
  <c r="AU1000" i="3"/>
  <c r="AU999" i="3"/>
  <c r="AU998" i="3"/>
  <c r="AU997" i="3"/>
  <c r="AU996" i="3"/>
  <c r="AU995" i="3"/>
  <c r="AU994" i="3"/>
  <c r="AU993" i="3"/>
  <c r="AU992" i="3"/>
  <c r="AU991" i="3"/>
  <c r="AU990" i="3"/>
  <c r="AU989" i="3"/>
  <c r="AU988" i="3"/>
  <c r="AU987" i="3"/>
  <c r="AU986" i="3"/>
  <c r="AU985" i="3"/>
  <c r="AU984" i="3"/>
  <c r="AU983" i="3"/>
  <c r="AU982" i="3"/>
  <c r="AU981" i="3"/>
  <c r="AU980" i="3"/>
  <c r="AU979" i="3"/>
  <c r="AU978" i="3"/>
  <c r="AU977" i="3"/>
  <c r="AU976" i="3"/>
  <c r="AU975" i="3"/>
  <c r="AU974" i="3"/>
  <c r="AU973" i="3"/>
  <c r="AU972" i="3"/>
  <c r="AU971" i="3"/>
  <c r="AU970" i="3"/>
  <c r="AU969" i="3"/>
  <c r="AU968" i="3"/>
  <c r="AU967" i="3"/>
  <c r="AU966" i="3"/>
  <c r="AU965" i="3"/>
  <c r="AU964" i="3"/>
  <c r="AU963" i="3"/>
  <c r="AU962" i="3"/>
  <c r="AU961" i="3"/>
  <c r="AU960" i="3"/>
  <c r="AU959" i="3"/>
  <c r="AU958" i="3"/>
  <c r="AU957" i="3"/>
  <c r="AU956" i="3"/>
  <c r="AU955" i="3"/>
  <c r="AU954" i="3"/>
  <c r="AU953" i="3"/>
  <c r="AU952" i="3"/>
  <c r="AU951" i="3"/>
  <c r="AU950" i="3"/>
  <c r="AU949" i="3"/>
  <c r="AU948" i="3"/>
  <c r="AU947" i="3"/>
  <c r="AU946" i="3"/>
  <c r="AU945" i="3"/>
  <c r="AU944" i="3"/>
  <c r="AU943" i="3"/>
  <c r="AU942" i="3"/>
  <c r="AU941" i="3"/>
  <c r="AU940" i="3"/>
  <c r="AU939" i="3"/>
  <c r="AU938" i="3"/>
  <c r="AU937" i="3"/>
  <c r="AU936" i="3"/>
  <c r="AU935" i="3"/>
  <c r="AU934" i="3"/>
  <c r="AU933" i="3"/>
  <c r="AU932" i="3"/>
  <c r="AU931" i="3"/>
  <c r="AU930" i="3"/>
  <c r="AU929" i="3"/>
  <c r="AU928" i="3"/>
  <c r="AU927" i="3"/>
  <c r="AU926" i="3"/>
  <c r="AU925" i="3"/>
  <c r="AU924" i="3"/>
  <c r="AU923" i="3"/>
  <c r="AU922" i="3"/>
  <c r="AU921" i="3"/>
  <c r="AU920" i="3"/>
  <c r="AU919" i="3"/>
  <c r="AU918" i="3"/>
  <c r="AU917" i="3"/>
  <c r="AU916" i="3"/>
  <c r="AU915" i="3"/>
  <c r="AU914" i="3"/>
  <c r="AU913" i="3"/>
  <c r="AU912" i="3"/>
  <c r="AU911" i="3"/>
  <c r="AU910" i="3"/>
  <c r="AU909" i="3"/>
  <c r="AU908" i="3"/>
  <c r="AU907" i="3"/>
  <c r="AU906" i="3"/>
  <c r="AU905" i="3"/>
  <c r="AU904" i="3"/>
  <c r="AU903" i="3"/>
  <c r="AU902" i="3"/>
  <c r="AU901" i="3"/>
  <c r="AU900" i="3"/>
  <c r="AU899" i="3"/>
  <c r="AU898" i="3"/>
  <c r="AU897" i="3"/>
  <c r="AU896" i="3"/>
  <c r="AU895" i="3"/>
  <c r="AU894" i="3"/>
  <c r="AU893" i="3"/>
  <c r="AU892" i="3"/>
  <c r="AU891" i="3"/>
  <c r="AU890" i="3"/>
  <c r="AU889" i="3"/>
  <c r="AU888" i="3"/>
  <c r="AU887" i="3"/>
  <c r="AU886" i="3"/>
  <c r="AU885" i="3"/>
  <c r="AU884" i="3"/>
  <c r="AU883" i="3"/>
  <c r="AU882" i="3"/>
  <c r="AU881" i="3"/>
  <c r="AU880" i="3"/>
  <c r="AU879" i="3"/>
  <c r="AU878" i="3"/>
  <c r="AU877" i="3"/>
  <c r="AU876" i="3"/>
  <c r="AU875" i="3"/>
  <c r="AU874" i="3"/>
  <c r="AU873" i="3"/>
  <c r="AU872" i="3"/>
  <c r="AU871" i="3"/>
  <c r="AU870" i="3"/>
  <c r="AU869" i="3"/>
  <c r="AU868" i="3"/>
  <c r="AU867" i="3"/>
  <c r="AU866" i="3"/>
  <c r="AU865" i="3"/>
  <c r="AU864" i="3"/>
  <c r="AU863" i="3"/>
  <c r="AU862" i="3"/>
  <c r="AU861" i="3"/>
  <c r="AU860" i="3"/>
  <c r="AU859" i="3"/>
  <c r="AU858" i="3"/>
  <c r="AU857" i="3"/>
  <c r="AU856" i="3"/>
  <c r="AU855" i="3"/>
  <c r="AU854" i="3"/>
  <c r="AU853" i="3"/>
  <c r="AU852" i="3"/>
  <c r="AU851" i="3"/>
  <c r="AU850" i="3"/>
  <c r="AU849" i="3"/>
  <c r="AU848" i="3"/>
  <c r="AU847" i="3"/>
  <c r="AU846" i="3"/>
  <c r="AU845" i="3"/>
  <c r="AU844" i="3"/>
  <c r="AU843" i="3"/>
  <c r="AU842" i="3"/>
  <c r="AU841" i="3"/>
  <c r="AU840" i="3"/>
  <c r="AU839" i="3"/>
  <c r="AU838" i="3"/>
  <c r="AU837" i="3"/>
  <c r="AU836" i="3"/>
  <c r="AU835" i="3"/>
  <c r="AU834" i="3"/>
  <c r="AU833" i="3"/>
  <c r="AU832" i="3"/>
  <c r="AU831" i="3"/>
  <c r="AU830" i="3"/>
  <c r="AU829" i="3"/>
  <c r="AU828" i="3"/>
  <c r="AU827" i="3"/>
  <c r="AU826" i="3"/>
  <c r="AU825" i="3"/>
  <c r="AU824" i="3"/>
  <c r="AU823" i="3"/>
  <c r="AU822" i="3"/>
  <c r="AU821" i="3"/>
  <c r="AU820" i="3"/>
  <c r="AU819" i="3"/>
  <c r="AU818" i="3"/>
  <c r="AU817" i="3"/>
  <c r="AU816" i="3"/>
  <c r="AU815" i="3"/>
  <c r="AU814" i="3"/>
  <c r="AU813" i="3"/>
  <c r="AU812" i="3"/>
  <c r="AU811" i="3"/>
  <c r="AU810" i="3"/>
  <c r="AU809" i="3"/>
  <c r="AU808" i="3"/>
  <c r="AU807" i="3"/>
  <c r="AU806" i="3"/>
  <c r="AU805" i="3"/>
  <c r="AU804" i="3"/>
  <c r="AU803" i="3"/>
  <c r="AU802" i="3"/>
  <c r="AU801" i="3"/>
  <c r="AU800" i="3"/>
  <c r="AU799" i="3"/>
  <c r="AU798" i="3"/>
  <c r="AU797" i="3"/>
  <c r="AU796" i="3"/>
  <c r="AU795" i="3"/>
  <c r="AU794" i="3"/>
  <c r="AU793" i="3"/>
  <c r="AU792" i="3"/>
  <c r="AU791" i="3"/>
  <c r="AU790" i="3"/>
  <c r="AU789" i="3"/>
  <c r="AU788" i="3"/>
  <c r="AU787" i="3"/>
  <c r="AU786" i="3"/>
  <c r="AU785" i="3"/>
  <c r="AU784" i="3"/>
  <c r="AU783" i="3"/>
  <c r="AU782" i="3"/>
  <c r="AU781" i="3"/>
  <c r="AU780" i="3"/>
  <c r="AU779" i="3"/>
  <c r="AU778" i="3"/>
  <c r="AU777" i="3"/>
  <c r="AU776" i="3"/>
  <c r="AU775" i="3"/>
  <c r="AU774" i="3"/>
  <c r="AU773" i="3"/>
  <c r="AU772" i="3"/>
  <c r="AU771" i="3"/>
  <c r="AU770" i="3"/>
  <c r="AU769" i="3"/>
  <c r="AU768" i="3"/>
  <c r="AU767" i="3"/>
  <c r="AU766" i="3"/>
  <c r="AU765" i="3"/>
  <c r="AU764" i="3"/>
  <c r="AU763" i="3"/>
  <c r="AU762" i="3"/>
  <c r="AU761" i="3"/>
  <c r="AU760" i="3"/>
  <c r="AU759" i="3"/>
  <c r="AU758" i="3"/>
  <c r="AU757" i="3"/>
  <c r="AU756" i="3"/>
  <c r="AU755" i="3"/>
  <c r="AU754" i="3"/>
  <c r="AU753" i="3"/>
  <c r="AU752" i="3"/>
  <c r="AU751" i="3"/>
  <c r="AU750" i="3"/>
  <c r="AU749" i="3"/>
  <c r="AU748" i="3"/>
  <c r="AU747" i="3"/>
  <c r="AU746" i="3"/>
  <c r="AU745" i="3"/>
  <c r="AU744" i="3"/>
  <c r="AU743" i="3"/>
  <c r="AU742" i="3"/>
  <c r="AU741" i="3"/>
  <c r="AU740" i="3"/>
  <c r="AU739" i="3"/>
  <c r="AU738" i="3"/>
  <c r="AU737" i="3"/>
  <c r="AU736" i="3"/>
  <c r="AU735" i="3"/>
  <c r="AU734" i="3"/>
  <c r="AU733" i="3"/>
  <c r="AU732" i="3"/>
  <c r="AU731" i="3"/>
  <c r="AU730" i="3"/>
  <c r="AU729" i="3"/>
  <c r="AU728" i="3"/>
  <c r="AU727" i="3"/>
  <c r="AU726" i="3"/>
  <c r="AU725" i="3"/>
  <c r="AU724" i="3"/>
  <c r="AU723" i="3"/>
  <c r="AU722" i="3"/>
  <c r="AU721" i="3"/>
  <c r="AU720" i="3"/>
  <c r="AU719" i="3"/>
  <c r="AU718" i="3"/>
  <c r="AU717" i="3"/>
  <c r="AU716" i="3"/>
  <c r="AU715" i="3"/>
  <c r="AU714" i="3"/>
  <c r="AU713" i="3"/>
  <c r="AU712" i="3"/>
  <c r="AU711" i="3"/>
  <c r="AU710" i="3"/>
  <c r="AU709" i="3"/>
  <c r="AU708" i="3"/>
  <c r="AU707" i="3"/>
  <c r="AU706" i="3"/>
  <c r="AU705" i="3"/>
  <c r="AU704" i="3"/>
  <c r="AU703" i="3"/>
  <c r="AU702" i="3"/>
  <c r="AU701" i="3"/>
  <c r="AU700" i="3"/>
  <c r="AU699" i="3"/>
  <c r="AU698" i="3"/>
  <c r="AU697" i="3"/>
  <c r="AU696" i="3"/>
  <c r="AU695" i="3"/>
  <c r="AU694" i="3"/>
  <c r="AU693" i="3"/>
  <c r="AU692" i="3"/>
  <c r="AU691" i="3"/>
  <c r="AU690" i="3"/>
  <c r="AU689" i="3"/>
  <c r="AU688" i="3"/>
  <c r="AU687" i="3"/>
  <c r="AU686" i="3"/>
  <c r="AU685" i="3"/>
  <c r="AU684" i="3"/>
  <c r="AU683" i="3"/>
  <c r="AU682" i="3"/>
  <c r="AU681" i="3"/>
  <c r="AU680" i="3"/>
  <c r="AU679" i="3"/>
  <c r="AU678" i="3"/>
  <c r="AU677" i="3"/>
  <c r="AU676" i="3"/>
  <c r="AU675" i="3"/>
  <c r="AU674" i="3"/>
  <c r="AU673" i="3"/>
  <c r="AU672" i="3"/>
  <c r="AU671" i="3"/>
  <c r="AU670" i="3"/>
  <c r="AU669" i="3"/>
  <c r="AU668" i="3"/>
  <c r="AU667" i="3"/>
  <c r="AU666" i="3"/>
  <c r="AU665" i="3"/>
  <c r="AU664" i="3"/>
  <c r="AU663" i="3"/>
  <c r="AU662" i="3"/>
  <c r="AU661" i="3"/>
  <c r="AU660" i="3"/>
  <c r="AU659" i="3"/>
  <c r="AU658" i="3"/>
  <c r="AU657" i="3"/>
  <c r="AU656" i="3"/>
  <c r="AU655" i="3"/>
  <c r="AU654" i="3"/>
  <c r="AU653" i="3"/>
  <c r="AU652" i="3"/>
  <c r="AU651" i="3"/>
  <c r="AU650" i="3"/>
  <c r="AU649" i="3"/>
  <c r="AU648" i="3"/>
  <c r="AU647" i="3"/>
  <c r="AU646" i="3"/>
  <c r="AU645" i="3"/>
  <c r="AU644" i="3"/>
  <c r="AU643" i="3"/>
  <c r="AU642" i="3"/>
  <c r="AU641" i="3"/>
  <c r="AU640" i="3"/>
  <c r="AU639" i="3"/>
  <c r="AU638" i="3"/>
  <c r="AU637" i="3"/>
  <c r="AU636" i="3"/>
  <c r="AU635" i="3"/>
  <c r="AU634" i="3"/>
  <c r="AU633" i="3"/>
  <c r="AU632" i="3"/>
  <c r="AU631" i="3"/>
  <c r="AU630" i="3"/>
  <c r="AU629" i="3"/>
  <c r="AU628" i="3"/>
  <c r="AU627" i="3"/>
  <c r="AU626" i="3"/>
  <c r="AU625" i="3"/>
  <c r="AU624" i="3"/>
  <c r="AU623" i="3"/>
  <c r="AU622" i="3"/>
  <c r="AU621" i="3"/>
  <c r="AU620" i="3"/>
  <c r="AU619" i="3"/>
  <c r="AU618" i="3"/>
  <c r="AU617" i="3"/>
  <c r="AU616" i="3"/>
  <c r="AU615" i="3"/>
  <c r="AU614" i="3"/>
  <c r="AU613" i="3"/>
  <c r="AU612" i="3"/>
  <c r="AU611" i="3"/>
  <c r="AU610" i="3"/>
  <c r="AU609" i="3"/>
  <c r="AU608" i="3"/>
  <c r="AU607" i="3"/>
  <c r="AU606" i="3"/>
  <c r="AU605" i="3"/>
  <c r="AU604" i="3"/>
  <c r="AU603" i="3"/>
  <c r="AU602" i="3"/>
  <c r="AU601" i="3"/>
  <c r="AU600" i="3"/>
  <c r="AU599" i="3"/>
  <c r="AU598" i="3"/>
  <c r="AU597" i="3"/>
  <c r="AU596" i="3"/>
  <c r="AU595" i="3"/>
  <c r="AU594" i="3"/>
  <c r="AU593" i="3"/>
  <c r="AU592" i="3"/>
  <c r="AU591" i="3"/>
  <c r="AU590" i="3"/>
  <c r="AU589" i="3"/>
  <c r="AU588" i="3"/>
  <c r="AU587" i="3"/>
  <c r="AU586" i="3"/>
  <c r="AU585" i="3"/>
  <c r="AU584" i="3"/>
  <c r="AU583" i="3"/>
  <c r="AU582" i="3"/>
  <c r="AU581" i="3"/>
  <c r="AU580" i="3"/>
  <c r="AU579" i="3"/>
  <c r="AU578" i="3"/>
  <c r="AU577" i="3"/>
  <c r="AU576" i="3"/>
  <c r="AU575" i="3"/>
  <c r="AU574" i="3"/>
  <c r="AU573" i="3"/>
  <c r="AU572" i="3"/>
  <c r="AU571" i="3"/>
  <c r="AU570" i="3"/>
  <c r="AU569" i="3"/>
  <c r="AU568" i="3"/>
  <c r="AU567" i="3"/>
  <c r="AU566" i="3"/>
  <c r="AU565" i="3"/>
  <c r="AU564" i="3"/>
  <c r="AU563" i="3"/>
  <c r="AU562" i="3"/>
  <c r="AU561" i="3"/>
  <c r="AU560" i="3"/>
  <c r="AU559" i="3"/>
  <c r="AU558" i="3"/>
  <c r="AU557" i="3"/>
  <c r="AU556" i="3"/>
  <c r="AU555" i="3"/>
  <c r="AU554" i="3"/>
  <c r="AU553" i="3"/>
  <c r="AU552" i="3"/>
  <c r="AU551" i="3"/>
  <c r="AU550" i="3"/>
  <c r="AU549" i="3"/>
  <c r="AU548" i="3"/>
  <c r="AU547" i="3"/>
  <c r="AU546" i="3"/>
  <c r="AU545" i="3"/>
  <c r="AU544" i="3"/>
  <c r="AU543" i="3"/>
  <c r="AU542" i="3"/>
  <c r="AU541" i="3"/>
  <c r="AU540" i="3"/>
  <c r="AU539" i="3"/>
  <c r="AU538" i="3"/>
  <c r="AU537" i="3"/>
  <c r="AU536" i="3"/>
  <c r="AU535" i="3"/>
  <c r="AU534" i="3"/>
  <c r="AU533" i="3"/>
  <c r="AU532" i="3"/>
  <c r="AU531" i="3"/>
  <c r="AU530" i="3"/>
  <c r="AU529" i="3"/>
  <c r="AU528" i="3"/>
  <c r="AU527" i="3"/>
  <c r="AU526" i="3"/>
  <c r="AU525" i="3"/>
  <c r="AU524" i="3"/>
  <c r="AU523" i="3"/>
  <c r="AU522" i="3"/>
  <c r="AU521" i="3"/>
  <c r="AU520" i="3"/>
  <c r="AU519" i="3"/>
  <c r="AU518" i="3"/>
  <c r="AU517" i="3"/>
  <c r="AU516" i="3"/>
  <c r="AU515" i="3"/>
  <c r="AU514" i="3"/>
  <c r="AU513" i="3"/>
  <c r="AU512" i="3"/>
  <c r="AU511" i="3"/>
  <c r="AU510" i="3"/>
  <c r="AU509" i="3"/>
  <c r="AU508" i="3"/>
  <c r="AU507" i="3"/>
  <c r="AU506" i="3"/>
  <c r="AU505" i="3"/>
  <c r="AU504" i="3"/>
  <c r="AU503" i="3"/>
  <c r="AU502" i="3"/>
  <c r="AU501" i="3"/>
  <c r="AU500" i="3"/>
  <c r="AU499" i="3"/>
  <c r="AU498" i="3"/>
  <c r="AU497" i="3"/>
  <c r="AU496" i="3"/>
  <c r="AU495" i="3"/>
  <c r="AU494" i="3"/>
  <c r="AU493" i="3"/>
  <c r="AU492" i="3"/>
  <c r="AU491" i="3"/>
  <c r="AU490" i="3"/>
  <c r="AU489" i="3"/>
  <c r="AU488" i="3"/>
  <c r="AU487" i="3"/>
  <c r="AU486" i="3"/>
  <c r="AU485" i="3"/>
  <c r="AU484" i="3"/>
  <c r="AU483" i="3"/>
  <c r="AU482" i="3"/>
  <c r="AU481" i="3"/>
  <c r="AU480" i="3"/>
  <c r="AU479" i="3"/>
  <c r="AU478" i="3"/>
  <c r="AU477" i="3"/>
  <c r="AU476" i="3"/>
  <c r="AU475" i="3"/>
  <c r="AU474" i="3"/>
  <c r="AU473" i="3"/>
  <c r="AU472" i="3"/>
  <c r="AU471" i="3"/>
  <c r="AU470" i="3"/>
  <c r="AU469" i="3"/>
  <c r="AU468" i="3"/>
  <c r="AU467" i="3"/>
  <c r="AU466" i="3"/>
  <c r="AU465" i="3"/>
  <c r="AU464" i="3"/>
  <c r="AU463" i="3"/>
  <c r="AU462" i="3"/>
  <c r="AU461" i="3"/>
  <c r="AU460" i="3"/>
  <c r="AU459" i="3"/>
  <c r="AU458" i="3"/>
  <c r="AU457" i="3"/>
  <c r="AU456" i="3"/>
  <c r="AU455" i="3"/>
  <c r="AU454" i="3"/>
  <c r="AU453" i="3"/>
  <c r="AU452" i="3"/>
  <c r="AU451" i="3"/>
  <c r="AU450" i="3"/>
  <c r="AU449" i="3"/>
  <c r="AU448" i="3"/>
  <c r="AU447" i="3"/>
  <c r="AU446" i="3"/>
  <c r="AU445" i="3"/>
  <c r="AU444" i="3"/>
  <c r="AU443" i="3"/>
  <c r="AU442" i="3"/>
  <c r="AU441" i="3"/>
  <c r="AU440" i="3"/>
  <c r="AU439" i="3"/>
  <c r="AU438" i="3"/>
  <c r="AU437" i="3"/>
  <c r="AU436" i="3"/>
  <c r="AU435" i="3"/>
  <c r="AU434" i="3"/>
  <c r="AU433" i="3"/>
  <c r="AU432" i="3"/>
  <c r="AU431" i="3"/>
  <c r="AU430" i="3"/>
  <c r="AU429" i="3"/>
  <c r="AU428" i="3"/>
  <c r="AU427" i="3"/>
  <c r="AU426" i="3"/>
  <c r="AU425" i="3"/>
  <c r="AU424" i="3"/>
  <c r="AU423" i="3"/>
  <c r="AU422" i="3"/>
  <c r="AU421" i="3"/>
  <c r="AU420" i="3"/>
  <c r="AU419" i="3"/>
  <c r="AU418" i="3"/>
  <c r="AU417" i="3"/>
  <c r="AU416" i="3"/>
  <c r="AU415" i="3"/>
  <c r="AU414" i="3"/>
  <c r="AU413" i="3"/>
  <c r="AU412" i="3"/>
  <c r="AU411" i="3"/>
  <c r="AU410" i="3"/>
  <c r="AU409" i="3"/>
  <c r="AU408" i="3"/>
  <c r="AU407" i="3"/>
  <c r="AU406" i="3"/>
  <c r="AU405" i="3"/>
  <c r="AU404" i="3"/>
  <c r="AU403" i="3"/>
  <c r="AU402" i="3"/>
  <c r="AU401" i="3"/>
  <c r="AU400" i="3"/>
  <c r="AU399" i="3"/>
  <c r="AU398" i="3"/>
  <c r="AU397" i="3"/>
  <c r="AU396" i="3"/>
  <c r="AU395" i="3"/>
  <c r="AU394" i="3"/>
  <c r="AU393" i="3"/>
  <c r="AU392" i="3"/>
  <c r="AU391" i="3"/>
  <c r="AU390" i="3"/>
  <c r="AU389" i="3"/>
  <c r="AU388" i="3"/>
  <c r="AU387" i="3"/>
  <c r="AU386" i="3"/>
  <c r="AU385" i="3"/>
  <c r="AU384" i="3"/>
  <c r="AU383" i="3"/>
  <c r="AU382" i="3"/>
  <c r="AU381" i="3"/>
  <c r="AU380" i="3"/>
  <c r="AU379" i="3"/>
  <c r="AU378" i="3"/>
  <c r="AU377" i="3"/>
  <c r="AU376" i="3"/>
  <c r="AU375" i="3"/>
  <c r="AU374" i="3"/>
  <c r="AU373" i="3"/>
  <c r="AU372" i="3"/>
  <c r="AU371" i="3"/>
  <c r="AU370" i="3"/>
  <c r="AU369" i="3"/>
  <c r="AU368" i="3"/>
  <c r="AU367" i="3"/>
  <c r="AU366" i="3"/>
  <c r="AU365" i="3"/>
  <c r="AU364" i="3"/>
  <c r="AU363" i="3"/>
  <c r="AU362" i="3"/>
  <c r="AU361" i="3"/>
  <c r="AU360" i="3"/>
  <c r="AU359" i="3"/>
  <c r="AU358" i="3"/>
  <c r="AU357" i="3"/>
  <c r="AU356" i="3"/>
  <c r="AU355" i="3"/>
  <c r="AU354" i="3"/>
  <c r="AU353" i="3"/>
  <c r="AU352" i="3"/>
  <c r="AU351" i="3"/>
  <c r="AU350" i="3"/>
  <c r="AU349" i="3"/>
  <c r="AU348" i="3"/>
  <c r="AU347" i="3"/>
  <c r="AU346" i="3"/>
  <c r="AU345" i="3"/>
  <c r="AU344" i="3"/>
  <c r="AU343" i="3"/>
  <c r="AU342" i="3"/>
  <c r="AU341" i="3"/>
  <c r="AU340" i="3"/>
  <c r="AU339" i="3"/>
  <c r="AU338" i="3"/>
  <c r="AU337" i="3"/>
  <c r="AU336" i="3"/>
  <c r="AU335" i="3"/>
  <c r="AU334" i="3"/>
  <c r="AU333" i="3"/>
  <c r="AU332" i="3"/>
  <c r="AU331" i="3"/>
  <c r="AU330" i="3"/>
  <c r="AU329" i="3"/>
  <c r="AU328" i="3"/>
  <c r="AU327" i="3"/>
  <c r="AU326" i="3"/>
  <c r="AU325" i="3"/>
  <c r="AU324" i="3"/>
  <c r="AU323" i="3"/>
  <c r="AU322" i="3"/>
  <c r="AU321" i="3"/>
  <c r="AU320" i="3"/>
  <c r="AU319" i="3"/>
  <c r="AU318" i="3"/>
  <c r="AU317" i="3"/>
  <c r="AU316" i="3"/>
  <c r="AU315" i="3"/>
  <c r="AU314" i="3"/>
  <c r="AU313" i="3"/>
  <c r="AU312" i="3"/>
  <c r="AU311" i="3"/>
  <c r="AU310" i="3"/>
  <c r="AU309" i="3"/>
  <c r="AU308" i="3"/>
  <c r="AU307" i="3"/>
  <c r="AU306" i="3"/>
  <c r="AU305" i="3"/>
  <c r="AU304" i="3"/>
  <c r="AU303" i="3"/>
  <c r="AU302" i="3"/>
  <c r="AU301" i="3"/>
  <c r="AU300" i="3"/>
  <c r="AU299" i="3"/>
  <c r="AU298" i="3"/>
  <c r="AU297" i="3"/>
  <c r="AU296" i="3"/>
  <c r="AU295" i="3"/>
  <c r="AU294" i="3"/>
  <c r="AU293" i="3"/>
  <c r="AU292" i="3"/>
  <c r="AU291" i="3"/>
  <c r="AU290" i="3"/>
  <c r="AU289" i="3"/>
  <c r="AU288" i="3"/>
  <c r="AU287" i="3"/>
  <c r="AU286" i="3"/>
  <c r="AU285" i="3"/>
  <c r="AU284" i="3"/>
  <c r="AU283" i="3"/>
  <c r="AU282" i="3"/>
  <c r="AU281" i="3"/>
  <c r="AU280" i="3"/>
  <c r="AU279" i="3"/>
  <c r="AU278" i="3"/>
  <c r="AU277" i="3"/>
  <c r="AU276" i="3"/>
  <c r="AU275" i="3"/>
  <c r="AU274" i="3"/>
  <c r="AU273" i="3"/>
  <c r="AU272" i="3"/>
  <c r="AU271" i="3"/>
  <c r="AU270" i="3"/>
  <c r="AU269" i="3"/>
  <c r="AU268" i="3"/>
  <c r="AU267" i="3"/>
  <c r="AU266" i="3"/>
  <c r="AU265" i="3"/>
  <c r="AU264" i="3"/>
  <c r="AU263" i="3"/>
  <c r="AU262" i="3"/>
  <c r="AU261" i="3"/>
  <c r="AU260" i="3"/>
  <c r="AU259" i="3"/>
  <c r="AU258" i="3"/>
  <c r="AU257" i="3"/>
  <c r="AU256" i="3"/>
  <c r="AU255" i="3"/>
  <c r="AU254" i="3"/>
  <c r="AU253" i="3"/>
  <c r="AU252" i="3"/>
  <c r="AU251" i="3"/>
  <c r="AU250" i="3"/>
  <c r="AU249" i="3"/>
  <c r="AU248" i="3"/>
  <c r="AU247" i="3"/>
  <c r="AU246" i="3"/>
  <c r="AU245" i="3"/>
  <c r="AU244" i="3"/>
  <c r="AU243" i="3"/>
  <c r="AU242" i="3"/>
  <c r="AU241" i="3"/>
  <c r="AU240" i="3"/>
  <c r="AU239" i="3"/>
  <c r="AU238" i="3"/>
  <c r="AU237" i="3"/>
  <c r="AU236" i="3"/>
  <c r="AU235" i="3"/>
  <c r="AU234" i="3"/>
  <c r="AU233" i="3"/>
  <c r="AU232" i="3"/>
  <c r="AU231" i="3"/>
  <c r="AU230" i="3"/>
  <c r="AU229" i="3"/>
  <c r="AU228" i="3"/>
  <c r="AU227" i="3"/>
  <c r="AU226" i="3"/>
  <c r="AU225" i="3"/>
  <c r="AU224" i="3"/>
  <c r="AU223" i="3"/>
  <c r="AU222" i="3"/>
  <c r="AU221" i="3"/>
  <c r="AU220" i="3"/>
  <c r="AU219" i="3"/>
  <c r="AU218" i="3"/>
  <c r="AU217" i="3"/>
  <c r="AU216" i="3"/>
  <c r="AU215" i="3"/>
  <c r="AU214" i="3"/>
  <c r="AU213" i="3"/>
  <c r="AU212" i="3"/>
  <c r="AU211" i="3"/>
  <c r="AU210" i="3"/>
  <c r="AU209" i="3"/>
  <c r="AU208" i="3"/>
  <c r="AU207" i="3"/>
  <c r="AU206" i="3"/>
  <c r="AU205" i="3"/>
  <c r="AU204" i="3"/>
  <c r="AU203" i="3"/>
  <c r="AU202" i="3"/>
  <c r="AU201" i="3"/>
  <c r="AU200" i="3"/>
  <c r="AU199" i="3"/>
  <c r="AU198" i="3"/>
  <c r="AU197" i="3"/>
  <c r="AU196" i="3"/>
  <c r="AU195" i="3"/>
  <c r="AU194" i="3"/>
  <c r="AU193" i="3"/>
  <c r="AU192" i="3"/>
  <c r="AU191" i="3"/>
  <c r="AU190" i="3"/>
  <c r="AU189" i="3"/>
  <c r="AU188" i="3"/>
  <c r="AU187" i="3"/>
  <c r="AU186" i="3"/>
  <c r="AU185" i="3"/>
  <c r="AU184" i="3"/>
  <c r="AU183" i="3"/>
  <c r="AU182" i="3"/>
  <c r="AU181" i="3"/>
  <c r="AU180" i="3"/>
  <c r="AU179" i="3"/>
  <c r="AU178" i="3"/>
  <c r="AU177" i="3"/>
  <c r="AU176" i="3"/>
  <c r="AU175" i="3"/>
  <c r="AU174" i="3"/>
  <c r="AU173" i="3"/>
  <c r="AU172" i="3"/>
  <c r="AU171" i="3"/>
  <c r="AU170" i="3"/>
  <c r="AU169" i="3"/>
  <c r="AU168" i="3"/>
  <c r="AU167" i="3"/>
  <c r="AU166" i="3"/>
  <c r="AU165" i="3"/>
  <c r="AU164" i="3"/>
  <c r="AU163" i="3"/>
  <c r="AU162" i="3"/>
  <c r="AU161" i="3"/>
  <c r="AU160" i="3"/>
  <c r="AU159" i="3"/>
  <c r="AU158" i="3"/>
  <c r="AU157" i="3"/>
  <c r="AU156" i="3"/>
  <c r="AU155" i="3"/>
  <c r="AU154" i="3"/>
  <c r="AU153" i="3"/>
  <c r="AU152" i="3"/>
  <c r="AU151" i="3"/>
  <c r="AU150" i="3"/>
  <c r="AU149" i="3"/>
  <c r="AU148" i="3"/>
  <c r="AU147" i="3"/>
  <c r="AU146" i="3"/>
  <c r="AU145" i="3"/>
  <c r="AU144" i="3"/>
  <c r="AU143" i="3"/>
  <c r="AU142" i="3"/>
  <c r="AU141" i="3"/>
  <c r="AU140" i="3"/>
  <c r="AU139" i="3"/>
  <c r="AU138" i="3"/>
  <c r="AU137" i="3"/>
  <c r="AU136" i="3"/>
  <c r="AU135" i="3"/>
  <c r="AU134" i="3"/>
  <c r="AU133" i="3"/>
  <c r="AU132" i="3"/>
  <c r="AU131" i="3"/>
  <c r="AU130" i="3"/>
  <c r="AU129" i="3"/>
  <c r="AU128" i="3"/>
  <c r="AU127" i="3"/>
  <c r="AU126" i="3"/>
  <c r="AU125" i="3"/>
  <c r="AU124" i="3"/>
  <c r="AU123" i="3"/>
  <c r="AU122" i="3"/>
  <c r="AU121" i="3"/>
  <c r="AU120" i="3"/>
  <c r="AU119" i="3"/>
  <c r="AU118" i="3"/>
  <c r="AU117" i="3"/>
  <c r="AU116" i="3"/>
  <c r="AU115" i="3"/>
  <c r="AU114" i="3"/>
  <c r="AU113" i="3"/>
  <c r="AU112" i="3"/>
  <c r="AU111" i="3"/>
  <c r="AU110" i="3"/>
  <c r="AU109" i="3"/>
  <c r="AU108" i="3"/>
  <c r="AU107" i="3"/>
  <c r="AU106" i="3"/>
  <c r="AU105" i="3"/>
  <c r="AU104" i="3"/>
  <c r="AU103" i="3"/>
  <c r="AU102" i="3"/>
  <c r="AU101" i="3"/>
  <c r="AU100" i="3"/>
  <c r="AU99" i="3"/>
  <c r="AU98" i="3"/>
  <c r="AU97" i="3"/>
  <c r="AU96" i="3"/>
  <c r="AU95" i="3"/>
  <c r="AU94" i="3"/>
  <c r="AU93" i="3"/>
  <c r="AU92" i="3"/>
  <c r="AU91" i="3"/>
  <c r="AU90" i="3"/>
  <c r="AU89" i="3"/>
  <c r="AU88" i="3"/>
  <c r="AU87" i="3"/>
  <c r="AU86" i="3"/>
  <c r="AU85" i="3"/>
  <c r="AU84" i="3"/>
  <c r="AU83" i="3"/>
  <c r="AU82" i="3"/>
  <c r="AU81" i="3"/>
  <c r="AU80" i="3"/>
  <c r="AU79" i="3"/>
  <c r="AU78" i="3"/>
  <c r="AU77" i="3"/>
  <c r="AU76" i="3"/>
  <c r="AU75" i="3"/>
  <c r="AU74" i="3"/>
  <c r="AU73" i="3"/>
  <c r="AU72" i="3"/>
  <c r="AU71" i="3"/>
  <c r="AU70" i="3"/>
  <c r="AU69" i="3"/>
  <c r="AU68" i="3"/>
  <c r="AU67" i="3"/>
  <c r="AU66" i="3"/>
  <c r="AU65" i="3"/>
  <c r="AU64" i="3"/>
  <c r="AU63" i="3"/>
  <c r="AU62" i="3"/>
  <c r="AU61" i="3"/>
  <c r="AU60" i="3"/>
  <c r="AU59" i="3"/>
  <c r="AU58" i="3"/>
  <c r="AU57" i="3"/>
  <c r="AU56" i="3"/>
  <c r="AU55" i="3"/>
  <c r="AU54" i="3"/>
  <c r="AU53" i="3"/>
  <c r="AU52" i="3"/>
  <c r="AU51" i="3"/>
  <c r="AU50" i="3"/>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20" i="3"/>
  <c r="AU19" i="3"/>
  <c r="AU18" i="3"/>
  <c r="AS1010" i="3"/>
  <c r="AS1009" i="3"/>
  <c r="AS1008" i="3"/>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Q1010" i="3"/>
  <c r="AQ1009" i="3"/>
  <c r="AQ1008" i="3"/>
  <c r="AQ1007" i="3"/>
  <c r="AQ1006" i="3"/>
  <c r="AQ1005" i="3"/>
  <c r="AQ1004" i="3"/>
  <c r="AQ1003" i="3"/>
  <c r="AQ1002" i="3"/>
  <c r="AQ1001" i="3"/>
  <c r="AQ1000" i="3"/>
  <c r="AQ999" i="3"/>
  <c r="AQ998" i="3"/>
  <c r="AQ997" i="3"/>
  <c r="AQ996" i="3"/>
  <c r="AQ995" i="3"/>
  <c r="AQ994" i="3"/>
  <c r="AQ993" i="3"/>
  <c r="AQ992" i="3"/>
  <c r="AQ991" i="3"/>
  <c r="AQ990" i="3"/>
  <c r="AQ989" i="3"/>
  <c r="AQ988" i="3"/>
  <c r="AQ987" i="3"/>
  <c r="AQ986" i="3"/>
  <c r="AQ985" i="3"/>
  <c r="AQ984" i="3"/>
  <c r="AQ983" i="3"/>
  <c r="AQ982" i="3"/>
  <c r="AQ981" i="3"/>
  <c r="AQ980" i="3"/>
  <c r="AQ979" i="3"/>
  <c r="AQ978" i="3"/>
  <c r="AQ977" i="3"/>
  <c r="AQ976" i="3"/>
  <c r="AQ975" i="3"/>
  <c r="AQ974" i="3"/>
  <c r="AQ973" i="3"/>
  <c r="AQ972" i="3"/>
  <c r="AQ971" i="3"/>
  <c r="AQ970" i="3"/>
  <c r="AQ969" i="3"/>
  <c r="AQ968" i="3"/>
  <c r="AQ967" i="3"/>
  <c r="AQ966" i="3"/>
  <c r="AQ965" i="3"/>
  <c r="AQ964" i="3"/>
  <c r="AQ963" i="3"/>
  <c r="AQ962" i="3"/>
  <c r="AQ961" i="3"/>
  <c r="AQ960" i="3"/>
  <c r="AQ959" i="3"/>
  <c r="AQ958" i="3"/>
  <c r="AQ957" i="3"/>
  <c r="AQ956" i="3"/>
  <c r="AQ955" i="3"/>
  <c r="AQ954" i="3"/>
  <c r="AQ953" i="3"/>
  <c r="AQ952" i="3"/>
  <c r="AQ951" i="3"/>
  <c r="AQ950" i="3"/>
  <c r="AQ949" i="3"/>
  <c r="AQ948" i="3"/>
  <c r="AQ947" i="3"/>
  <c r="AQ946" i="3"/>
  <c r="AQ945" i="3"/>
  <c r="AQ944" i="3"/>
  <c r="AQ943" i="3"/>
  <c r="AQ942" i="3"/>
  <c r="AQ941" i="3"/>
  <c r="AQ940" i="3"/>
  <c r="AQ939" i="3"/>
  <c r="AQ938" i="3"/>
  <c r="AQ937" i="3"/>
  <c r="AQ936" i="3"/>
  <c r="AQ935" i="3"/>
  <c r="AQ934" i="3"/>
  <c r="AQ933" i="3"/>
  <c r="AQ932" i="3"/>
  <c r="AQ931" i="3"/>
  <c r="AQ930" i="3"/>
  <c r="AQ929" i="3"/>
  <c r="AQ928" i="3"/>
  <c r="AQ927" i="3"/>
  <c r="AQ926" i="3"/>
  <c r="AQ925" i="3"/>
  <c r="AQ924" i="3"/>
  <c r="AQ923" i="3"/>
  <c r="AQ922" i="3"/>
  <c r="AQ921" i="3"/>
  <c r="AQ920" i="3"/>
  <c r="AQ919" i="3"/>
  <c r="AQ918" i="3"/>
  <c r="AQ917" i="3"/>
  <c r="AQ916" i="3"/>
  <c r="AQ915" i="3"/>
  <c r="AQ914" i="3"/>
  <c r="AQ913" i="3"/>
  <c r="AQ912" i="3"/>
  <c r="AQ911" i="3"/>
  <c r="AQ910" i="3"/>
  <c r="AQ909" i="3"/>
  <c r="AQ908" i="3"/>
  <c r="AQ907" i="3"/>
  <c r="AQ906" i="3"/>
  <c r="AQ905" i="3"/>
  <c r="AQ904" i="3"/>
  <c r="AQ903" i="3"/>
  <c r="AQ902" i="3"/>
  <c r="AQ901" i="3"/>
  <c r="AQ900" i="3"/>
  <c r="AQ899" i="3"/>
  <c r="AQ898" i="3"/>
  <c r="AQ897" i="3"/>
  <c r="AQ896" i="3"/>
  <c r="AQ895" i="3"/>
  <c r="AQ894" i="3"/>
  <c r="AQ893" i="3"/>
  <c r="AQ892" i="3"/>
  <c r="AQ891" i="3"/>
  <c r="AQ890" i="3"/>
  <c r="AQ889" i="3"/>
  <c r="AQ888" i="3"/>
  <c r="AQ887" i="3"/>
  <c r="AQ886" i="3"/>
  <c r="AQ885" i="3"/>
  <c r="AQ884" i="3"/>
  <c r="AQ883" i="3"/>
  <c r="AQ882" i="3"/>
  <c r="AQ881" i="3"/>
  <c r="AQ880" i="3"/>
  <c r="AQ879" i="3"/>
  <c r="AQ878" i="3"/>
  <c r="AQ877" i="3"/>
  <c r="AQ876" i="3"/>
  <c r="AQ875" i="3"/>
  <c r="AQ874" i="3"/>
  <c r="AQ873" i="3"/>
  <c r="AQ872" i="3"/>
  <c r="AQ871" i="3"/>
  <c r="AQ870" i="3"/>
  <c r="AQ869" i="3"/>
  <c r="AQ868" i="3"/>
  <c r="AQ867" i="3"/>
  <c r="AQ866" i="3"/>
  <c r="AQ865" i="3"/>
  <c r="AQ864" i="3"/>
  <c r="AQ863" i="3"/>
  <c r="AQ862" i="3"/>
  <c r="AQ861" i="3"/>
  <c r="AQ860" i="3"/>
  <c r="AQ859" i="3"/>
  <c r="AQ858" i="3"/>
  <c r="AQ857" i="3"/>
  <c r="AQ856" i="3"/>
  <c r="AQ855" i="3"/>
  <c r="AQ854" i="3"/>
  <c r="AQ853" i="3"/>
  <c r="AQ852" i="3"/>
  <c r="AQ851" i="3"/>
  <c r="AQ850" i="3"/>
  <c r="AQ849" i="3"/>
  <c r="AQ848" i="3"/>
  <c r="AQ847" i="3"/>
  <c r="AQ846" i="3"/>
  <c r="AQ845" i="3"/>
  <c r="AQ844" i="3"/>
  <c r="AQ843" i="3"/>
  <c r="AQ842" i="3"/>
  <c r="AQ841" i="3"/>
  <c r="AQ840" i="3"/>
  <c r="AQ839" i="3"/>
  <c r="AQ838" i="3"/>
  <c r="AQ837" i="3"/>
  <c r="AQ836" i="3"/>
  <c r="AQ835" i="3"/>
  <c r="AQ834" i="3"/>
  <c r="AQ833" i="3"/>
  <c r="AQ832" i="3"/>
  <c r="AQ831" i="3"/>
  <c r="AQ830" i="3"/>
  <c r="AQ829" i="3"/>
  <c r="AQ828" i="3"/>
  <c r="AQ827" i="3"/>
  <c r="AQ826" i="3"/>
  <c r="AQ825" i="3"/>
  <c r="AQ824" i="3"/>
  <c r="AQ823" i="3"/>
  <c r="AQ822" i="3"/>
  <c r="AQ821" i="3"/>
  <c r="AQ820" i="3"/>
  <c r="AQ819" i="3"/>
  <c r="AQ818" i="3"/>
  <c r="AQ817" i="3"/>
  <c r="AQ816" i="3"/>
  <c r="AQ815" i="3"/>
  <c r="AQ814" i="3"/>
  <c r="AQ813" i="3"/>
  <c r="AQ812" i="3"/>
  <c r="AQ811" i="3"/>
  <c r="AQ810" i="3"/>
  <c r="AQ809" i="3"/>
  <c r="AQ808" i="3"/>
  <c r="AQ807" i="3"/>
  <c r="AQ806" i="3"/>
  <c r="AQ805" i="3"/>
  <c r="AQ804" i="3"/>
  <c r="AQ803" i="3"/>
  <c r="AQ802" i="3"/>
  <c r="AQ801" i="3"/>
  <c r="AQ800" i="3"/>
  <c r="AQ799" i="3"/>
  <c r="AQ798" i="3"/>
  <c r="AQ797" i="3"/>
  <c r="AQ796" i="3"/>
  <c r="AQ795" i="3"/>
  <c r="AQ794" i="3"/>
  <c r="AQ793" i="3"/>
  <c r="AQ792" i="3"/>
  <c r="AQ791" i="3"/>
  <c r="AQ790" i="3"/>
  <c r="AQ789" i="3"/>
  <c r="AQ788" i="3"/>
  <c r="AQ787" i="3"/>
  <c r="AQ786" i="3"/>
  <c r="AQ785" i="3"/>
  <c r="AQ784" i="3"/>
  <c r="AQ783" i="3"/>
  <c r="AQ782" i="3"/>
  <c r="AQ781" i="3"/>
  <c r="AQ780" i="3"/>
  <c r="AQ779" i="3"/>
  <c r="AQ778" i="3"/>
  <c r="AQ777" i="3"/>
  <c r="AQ776" i="3"/>
  <c r="AQ775" i="3"/>
  <c r="AQ774" i="3"/>
  <c r="AQ773" i="3"/>
  <c r="AQ772" i="3"/>
  <c r="AQ771" i="3"/>
  <c r="AQ770" i="3"/>
  <c r="AQ769" i="3"/>
  <c r="AQ768" i="3"/>
  <c r="AQ767" i="3"/>
  <c r="AQ766" i="3"/>
  <c r="AQ765" i="3"/>
  <c r="AQ764" i="3"/>
  <c r="AQ763" i="3"/>
  <c r="AQ762" i="3"/>
  <c r="AQ761" i="3"/>
  <c r="AQ760" i="3"/>
  <c r="AQ759" i="3"/>
  <c r="AQ758" i="3"/>
  <c r="AQ757" i="3"/>
  <c r="AQ756" i="3"/>
  <c r="AQ755" i="3"/>
  <c r="AQ754" i="3"/>
  <c r="AQ753" i="3"/>
  <c r="AQ752" i="3"/>
  <c r="AQ751" i="3"/>
  <c r="AQ750" i="3"/>
  <c r="AQ749" i="3"/>
  <c r="AQ748" i="3"/>
  <c r="AQ747" i="3"/>
  <c r="AQ746" i="3"/>
  <c r="AQ745" i="3"/>
  <c r="AQ744" i="3"/>
  <c r="AQ743" i="3"/>
  <c r="AQ742" i="3"/>
  <c r="AQ741" i="3"/>
  <c r="AQ740" i="3"/>
  <c r="AQ739" i="3"/>
  <c r="AQ738" i="3"/>
  <c r="AQ737" i="3"/>
  <c r="AQ736" i="3"/>
  <c r="AQ735" i="3"/>
  <c r="AQ734" i="3"/>
  <c r="AQ733" i="3"/>
  <c r="AQ732" i="3"/>
  <c r="AQ731" i="3"/>
  <c r="AQ730" i="3"/>
  <c r="AQ729" i="3"/>
  <c r="AQ728" i="3"/>
  <c r="AQ727" i="3"/>
  <c r="AQ726" i="3"/>
  <c r="AQ725" i="3"/>
  <c r="AQ724" i="3"/>
  <c r="AQ723" i="3"/>
  <c r="AQ722" i="3"/>
  <c r="AQ721" i="3"/>
  <c r="AQ720" i="3"/>
  <c r="AQ719" i="3"/>
  <c r="AQ718" i="3"/>
  <c r="AQ717" i="3"/>
  <c r="AQ716" i="3"/>
  <c r="AQ715" i="3"/>
  <c r="AQ714" i="3"/>
  <c r="AQ713" i="3"/>
  <c r="AQ712" i="3"/>
  <c r="AQ711" i="3"/>
  <c r="AQ710" i="3"/>
  <c r="AQ709" i="3"/>
  <c r="AQ708" i="3"/>
  <c r="AQ707" i="3"/>
  <c r="AQ706" i="3"/>
  <c r="AQ705" i="3"/>
  <c r="AQ704" i="3"/>
  <c r="AQ703" i="3"/>
  <c r="AQ702" i="3"/>
  <c r="AQ701" i="3"/>
  <c r="AQ700" i="3"/>
  <c r="AQ699" i="3"/>
  <c r="AQ698" i="3"/>
  <c r="AQ697" i="3"/>
  <c r="AQ696" i="3"/>
  <c r="AQ695" i="3"/>
  <c r="AQ694" i="3"/>
  <c r="AQ693" i="3"/>
  <c r="AQ692" i="3"/>
  <c r="AQ691" i="3"/>
  <c r="AQ690" i="3"/>
  <c r="AQ689" i="3"/>
  <c r="AQ688" i="3"/>
  <c r="AQ687" i="3"/>
  <c r="AQ686" i="3"/>
  <c r="AQ685" i="3"/>
  <c r="AQ684" i="3"/>
  <c r="AQ683" i="3"/>
  <c r="AQ682" i="3"/>
  <c r="AQ681" i="3"/>
  <c r="AQ680" i="3"/>
  <c r="AQ679" i="3"/>
  <c r="AQ678" i="3"/>
  <c r="AQ677" i="3"/>
  <c r="AQ676" i="3"/>
  <c r="AQ675" i="3"/>
  <c r="AQ674" i="3"/>
  <c r="AQ673" i="3"/>
  <c r="AQ672" i="3"/>
  <c r="AQ671" i="3"/>
  <c r="AQ670" i="3"/>
  <c r="AQ669" i="3"/>
  <c r="AQ668" i="3"/>
  <c r="AQ667" i="3"/>
  <c r="AQ666" i="3"/>
  <c r="AQ665" i="3"/>
  <c r="AQ664" i="3"/>
  <c r="AQ663" i="3"/>
  <c r="AQ662" i="3"/>
  <c r="AQ661" i="3"/>
  <c r="AQ660" i="3"/>
  <c r="AQ659" i="3"/>
  <c r="AQ658" i="3"/>
  <c r="AQ657" i="3"/>
  <c r="AQ656" i="3"/>
  <c r="AQ655" i="3"/>
  <c r="AQ654" i="3"/>
  <c r="AQ653" i="3"/>
  <c r="AQ652" i="3"/>
  <c r="AQ651" i="3"/>
  <c r="AQ650" i="3"/>
  <c r="AQ649" i="3"/>
  <c r="AQ648" i="3"/>
  <c r="AQ647" i="3"/>
  <c r="AQ646" i="3"/>
  <c r="AQ645" i="3"/>
  <c r="AQ644" i="3"/>
  <c r="AQ643" i="3"/>
  <c r="AQ642" i="3"/>
  <c r="AQ641" i="3"/>
  <c r="AQ640" i="3"/>
  <c r="AQ639" i="3"/>
  <c r="AQ638" i="3"/>
  <c r="AQ637" i="3"/>
  <c r="AQ636" i="3"/>
  <c r="AQ635" i="3"/>
  <c r="AQ634" i="3"/>
  <c r="AQ633" i="3"/>
  <c r="AQ632" i="3"/>
  <c r="AQ631" i="3"/>
  <c r="AQ630" i="3"/>
  <c r="AQ629" i="3"/>
  <c r="AQ628" i="3"/>
  <c r="AQ627" i="3"/>
  <c r="AQ626" i="3"/>
  <c r="AQ625" i="3"/>
  <c r="AQ624" i="3"/>
  <c r="AQ623" i="3"/>
  <c r="AQ622" i="3"/>
  <c r="AQ621" i="3"/>
  <c r="AQ620" i="3"/>
  <c r="AQ619" i="3"/>
  <c r="AQ618" i="3"/>
  <c r="AQ617" i="3"/>
  <c r="AQ616" i="3"/>
  <c r="AQ615" i="3"/>
  <c r="AQ614" i="3"/>
  <c r="AQ613" i="3"/>
  <c r="AQ612" i="3"/>
  <c r="AQ611" i="3"/>
  <c r="AQ610" i="3"/>
  <c r="AQ609" i="3"/>
  <c r="AQ608" i="3"/>
  <c r="AQ607" i="3"/>
  <c r="AQ606" i="3"/>
  <c r="AQ605" i="3"/>
  <c r="AQ604" i="3"/>
  <c r="AQ603" i="3"/>
  <c r="AQ602" i="3"/>
  <c r="AQ601" i="3"/>
  <c r="AQ600" i="3"/>
  <c r="AQ599" i="3"/>
  <c r="AQ598" i="3"/>
  <c r="AQ597" i="3"/>
  <c r="AQ596" i="3"/>
  <c r="AQ595" i="3"/>
  <c r="AQ594" i="3"/>
  <c r="AQ593" i="3"/>
  <c r="AQ592" i="3"/>
  <c r="AQ591" i="3"/>
  <c r="AQ590" i="3"/>
  <c r="AQ589" i="3"/>
  <c r="AQ588" i="3"/>
  <c r="AQ587" i="3"/>
  <c r="AQ586" i="3"/>
  <c r="AQ585" i="3"/>
  <c r="AQ584" i="3"/>
  <c r="AQ583" i="3"/>
  <c r="AQ582" i="3"/>
  <c r="AQ581" i="3"/>
  <c r="AQ580" i="3"/>
  <c r="AQ579" i="3"/>
  <c r="AQ578" i="3"/>
  <c r="AQ577" i="3"/>
  <c r="AQ576" i="3"/>
  <c r="AQ575" i="3"/>
  <c r="AQ574" i="3"/>
  <c r="AQ573" i="3"/>
  <c r="AQ572" i="3"/>
  <c r="AQ571" i="3"/>
  <c r="AQ570" i="3"/>
  <c r="AQ569" i="3"/>
  <c r="AQ568" i="3"/>
  <c r="AQ567" i="3"/>
  <c r="AQ566" i="3"/>
  <c r="AQ565" i="3"/>
  <c r="AQ564" i="3"/>
  <c r="AQ563" i="3"/>
  <c r="AQ562" i="3"/>
  <c r="AQ561" i="3"/>
  <c r="AQ560" i="3"/>
  <c r="AQ559" i="3"/>
  <c r="AQ558" i="3"/>
  <c r="AQ557" i="3"/>
  <c r="AQ556" i="3"/>
  <c r="AQ555" i="3"/>
  <c r="AQ554" i="3"/>
  <c r="AQ553" i="3"/>
  <c r="AQ552" i="3"/>
  <c r="AQ551" i="3"/>
  <c r="AQ550" i="3"/>
  <c r="AQ549" i="3"/>
  <c r="AQ548" i="3"/>
  <c r="AQ547" i="3"/>
  <c r="AQ546" i="3"/>
  <c r="AQ545" i="3"/>
  <c r="AQ544" i="3"/>
  <c r="AQ543" i="3"/>
  <c r="AQ542" i="3"/>
  <c r="AQ541" i="3"/>
  <c r="AQ540" i="3"/>
  <c r="AQ539" i="3"/>
  <c r="AQ538" i="3"/>
  <c r="AQ537" i="3"/>
  <c r="AQ536" i="3"/>
  <c r="AQ535" i="3"/>
  <c r="AQ534" i="3"/>
  <c r="AQ533" i="3"/>
  <c r="AQ532" i="3"/>
  <c r="AQ531" i="3"/>
  <c r="AQ530" i="3"/>
  <c r="AQ529" i="3"/>
  <c r="AQ528" i="3"/>
  <c r="AQ527" i="3"/>
  <c r="AQ526" i="3"/>
  <c r="AQ525" i="3"/>
  <c r="AQ524" i="3"/>
  <c r="AQ523" i="3"/>
  <c r="AQ522" i="3"/>
  <c r="AQ521" i="3"/>
  <c r="AQ520" i="3"/>
  <c r="AQ519" i="3"/>
  <c r="AQ518" i="3"/>
  <c r="AQ517" i="3"/>
  <c r="AQ516" i="3"/>
  <c r="AQ515" i="3"/>
  <c r="AQ514" i="3"/>
  <c r="AQ513" i="3"/>
  <c r="AQ512" i="3"/>
  <c r="AQ511" i="3"/>
  <c r="AQ510" i="3"/>
  <c r="AQ509" i="3"/>
  <c r="AQ508" i="3"/>
  <c r="AQ507" i="3"/>
  <c r="AQ506" i="3"/>
  <c r="AQ505" i="3"/>
  <c r="AQ504" i="3"/>
  <c r="AQ503" i="3"/>
  <c r="AQ502" i="3"/>
  <c r="AQ501" i="3"/>
  <c r="AQ500" i="3"/>
  <c r="AQ499" i="3"/>
  <c r="AQ498" i="3"/>
  <c r="AQ497" i="3"/>
  <c r="AQ496" i="3"/>
  <c r="AQ495" i="3"/>
  <c r="AQ494" i="3"/>
  <c r="AQ493" i="3"/>
  <c r="AQ492" i="3"/>
  <c r="AQ491" i="3"/>
  <c r="AQ490" i="3"/>
  <c r="AQ489" i="3"/>
  <c r="AQ488" i="3"/>
  <c r="AQ487" i="3"/>
  <c r="AQ486" i="3"/>
  <c r="AQ485" i="3"/>
  <c r="AQ484" i="3"/>
  <c r="AQ483" i="3"/>
  <c r="AQ482" i="3"/>
  <c r="AQ481" i="3"/>
  <c r="AQ480" i="3"/>
  <c r="AQ479" i="3"/>
  <c r="AQ478" i="3"/>
  <c r="AQ477" i="3"/>
  <c r="AQ476" i="3"/>
  <c r="AQ475"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50" i="3"/>
  <c r="AQ449" i="3"/>
  <c r="AQ448" i="3"/>
  <c r="AQ447" i="3"/>
  <c r="AQ446" i="3"/>
  <c r="AQ445" i="3"/>
  <c r="AQ444" i="3"/>
  <c r="AQ443" i="3"/>
  <c r="AQ442" i="3"/>
  <c r="AQ441" i="3"/>
  <c r="AQ440" i="3"/>
  <c r="AQ439" i="3"/>
  <c r="AQ438" i="3"/>
  <c r="AQ437" i="3"/>
  <c r="AQ436" i="3"/>
  <c r="AQ435" i="3"/>
  <c r="AQ434" i="3"/>
  <c r="AQ433" i="3"/>
  <c r="AQ432" i="3"/>
  <c r="AQ431" i="3"/>
  <c r="AQ430" i="3"/>
  <c r="AQ429" i="3"/>
  <c r="AQ428" i="3"/>
  <c r="AQ427" i="3"/>
  <c r="AQ426" i="3"/>
  <c r="AQ425" i="3"/>
  <c r="AQ424" i="3"/>
  <c r="AQ423" i="3"/>
  <c r="AQ422" i="3"/>
  <c r="AQ421" i="3"/>
  <c r="AQ420" i="3"/>
  <c r="AQ419" i="3"/>
  <c r="AQ418" i="3"/>
  <c r="AQ417" i="3"/>
  <c r="AQ416" i="3"/>
  <c r="AQ415" i="3"/>
  <c r="AQ414" i="3"/>
  <c r="AQ413" i="3"/>
  <c r="AQ412" i="3"/>
  <c r="AQ411" i="3"/>
  <c r="AQ410"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M1010" i="3"/>
  <c r="AM1009" i="3"/>
  <c r="AM1008" i="3"/>
  <c r="AM1007" i="3"/>
  <c r="AM1006" i="3"/>
  <c r="AM1005" i="3"/>
  <c r="AM1004" i="3"/>
  <c r="AM1003" i="3"/>
  <c r="AM1002" i="3"/>
  <c r="AM1001" i="3"/>
  <c r="AM1000" i="3"/>
  <c r="AM999" i="3"/>
  <c r="AM998" i="3"/>
  <c r="AM997" i="3"/>
  <c r="AM996" i="3"/>
  <c r="AM995" i="3"/>
  <c r="AM994" i="3"/>
  <c r="AM993" i="3"/>
  <c r="AM992" i="3"/>
  <c r="AM991" i="3"/>
  <c r="AM990" i="3"/>
  <c r="AM989" i="3"/>
  <c r="AM988" i="3"/>
  <c r="AM987" i="3"/>
  <c r="AM986" i="3"/>
  <c r="AM985" i="3"/>
  <c r="AM984" i="3"/>
  <c r="AM983" i="3"/>
  <c r="AM982" i="3"/>
  <c r="AM981" i="3"/>
  <c r="AM980" i="3"/>
  <c r="AM979" i="3"/>
  <c r="AM978" i="3"/>
  <c r="AM977" i="3"/>
  <c r="AM976" i="3"/>
  <c r="AM975" i="3"/>
  <c r="AM974" i="3"/>
  <c r="AM973" i="3"/>
  <c r="AM972" i="3"/>
  <c r="AM971" i="3"/>
  <c r="AM970" i="3"/>
  <c r="AM969" i="3"/>
  <c r="AM968" i="3"/>
  <c r="AM967" i="3"/>
  <c r="AM966" i="3"/>
  <c r="AM965" i="3"/>
  <c r="AM964" i="3"/>
  <c r="AM963" i="3"/>
  <c r="AM962" i="3"/>
  <c r="AM961" i="3"/>
  <c r="AM960" i="3"/>
  <c r="AM959" i="3"/>
  <c r="AM958" i="3"/>
  <c r="AM957" i="3"/>
  <c r="AM956" i="3"/>
  <c r="AM955" i="3"/>
  <c r="AM954" i="3"/>
  <c r="AM953" i="3"/>
  <c r="AM952" i="3"/>
  <c r="AM951" i="3"/>
  <c r="AM950" i="3"/>
  <c r="AM949" i="3"/>
  <c r="AM948" i="3"/>
  <c r="AM947" i="3"/>
  <c r="AM946" i="3"/>
  <c r="AM945" i="3"/>
  <c r="AM944" i="3"/>
  <c r="AM943" i="3"/>
  <c r="AM942" i="3"/>
  <c r="AM941" i="3"/>
  <c r="AM940" i="3"/>
  <c r="AM939" i="3"/>
  <c r="AM938" i="3"/>
  <c r="AM937" i="3"/>
  <c r="AM936" i="3"/>
  <c r="AM935" i="3"/>
  <c r="AM934" i="3"/>
  <c r="AM933" i="3"/>
  <c r="AM932" i="3"/>
  <c r="AM931" i="3"/>
  <c r="AM930" i="3"/>
  <c r="AM929" i="3"/>
  <c r="AM928" i="3"/>
  <c r="AM927" i="3"/>
  <c r="AM926" i="3"/>
  <c r="AM925" i="3"/>
  <c r="AM924" i="3"/>
  <c r="AM923" i="3"/>
  <c r="AM922" i="3"/>
  <c r="AM921" i="3"/>
  <c r="AM920" i="3"/>
  <c r="AM919" i="3"/>
  <c r="AM918" i="3"/>
  <c r="AM917" i="3"/>
  <c r="AM916" i="3"/>
  <c r="AM915" i="3"/>
  <c r="AM914" i="3"/>
  <c r="AM913" i="3"/>
  <c r="AM912" i="3"/>
  <c r="AM911" i="3"/>
  <c r="AM910" i="3"/>
  <c r="AM909" i="3"/>
  <c r="AM908" i="3"/>
  <c r="AM907" i="3"/>
  <c r="AM906" i="3"/>
  <c r="AM905" i="3"/>
  <c r="AM904" i="3"/>
  <c r="AM903" i="3"/>
  <c r="AM902" i="3"/>
  <c r="AM901" i="3"/>
  <c r="AM900" i="3"/>
  <c r="AM899" i="3"/>
  <c r="AM898" i="3"/>
  <c r="AM897" i="3"/>
  <c r="AM896" i="3"/>
  <c r="AM895" i="3"/>
  <c r="AM894" i="3"/>
  <c r="AM893" i="3"/>
  <c r="AM892" i="3"/>
  <c r="AM891" i="3"/>
  <c r="AM890" i="3"/>
  <c r="AM889" i="3"/>
  <c r="AM888" i="3"/>
  <c r="AM887" i="3"/>
  <c r="AM886" i="3"/>
  <c r="AM885" i="3"/>
  <c r="AM884" i="3"/>
  <c r="AM883" i="3"/>
  <c r="AM882" i="3"/>
  <c r="AM881" i="3"/>
  <c r="AM880" i="3"/>
  <c r="AM879" i="3"/>
  <c r="AM878" i="3"/>
  <c r="AM877" i="3"/>
  <c r="AM876" i="3"/>
  <c r="AM875" i="3"/>
  <c r="AM874" i="3"/>
  <c r="AM873" i="3"/>
  <c r="AM872" i="3"/>
  <c r="AM871" i="3"/>
  <c r="AM870" i="3"/>
  <c r="AM869" i="3"/>
  <c r="AM868" i="3"/>
  <c r="AM867" i="3"/>
  <c r="AM866" i="3"/>
  <c r="AM865" i="3"/>
  <c r="AM864" i="3"/>
  <c r="AM863" i="3"/>
  <c r="AM862" i="3"/>
  <c r="AM861" i="3"/>
  <c r="AM860" i="3"/>
  <c r="AM859" i="3"/>
  <c r="AM858" i="3"/>
  <c r="AM857" i="3"/>
  <c r="AM856" i="3"/>
  <c r="AM855" i="3"/>
  <c r="AM854" i="3"/>
  <c r="AM853" i="3"/>
  <c r="AM852" i="3"/>
  <c r="AM851" i="3"/>
  <c r="AM850" i="3"/>
  <c r="AM849" i="3"/>
  <c r="AM848" i="3"/>
  <c r="AM847" i="3"/>
  <c r="AM846" i="3"/>
  <c r="AM845" i="3"/>
  <c r="AM844" i="3"/>
  <c r="AM843" i="3"/>
  <c r="AM842" i="3"/>
  <c r="AM841" i="3"/>
  <c r="AM840" i="3"/>
  <c r="AM839" i="3"/>
  <c r="AM838" i="3"/>
  <c r="AM837" i="3"/>
  <c r="AM836" i="3"/>
  <c r="AM835" i="3"/>
  <c r="AM834" i="3"/>
  <c r="AM833" i="3"/>
  <c r="AM832" i="3"/>
  <c r="AM831" i="3"/>
  <c r="AM830" i="3"/>
  <c r="AM829" i="3"/>
  <c r="AM828" i="3"/>
  <c r="AM827" i="3"/>
  <c r="AM826" i="3"/>
  <c r="AM825" i="3"/>
  <c r="AM824" i="3"/>
  <c r="AM823" i="3"/>
  <c r="AM822" i="3"/>
  <c r="AM821" i="3"/>
  <c r="AM820" i="3"/>
  <c r="AM819" i="3"/>
  <c r="AM818" i="3"/>
  <c r="AM817" i="3"/>
  <c r="AM816" i="3"/>
  <c r="AM815" i="3"/>
  <c r="AM814" i="3"/>
  <c r="AM813" i="3"/>
  <c r="AM812" i="3"/>
  <c r="AM811" i="3"/>
  <c r="AM810" i="3"/>
  <c r="AM809" i="3"/>
  <c r="AM808" i="3"/>
  <c r="AM807" i="3"/>
  <c r="AM806" i="3"/>
  <c r="AM805" i="3"/>
  <c r="AM804" i="3"/>
  <c r="AM803" i="3"/>
  <c r="AM802" i="3"/>
  <c r="AM801" i="3"/>
  <c r="AM800" i="3"/>
  <c r="AM799" i="3"/>
  <c r="AM798" i="3"/>
  <c r="AM797" i="3"/>
  <c r="AM796" i="3"/>
  <c r="AM795" i="3"/>
  <c r="AM794" i="3"/>
  <c r="AM793" i="3"/>
  <c r="AM792" i="3"/>
  <c r="AM791" i="3"/>
  <c r="AM790" i="3"/>
  <c r="AM789" i="3"/>
  <c r="AM788" i="3"/>
  <c r="AM787" i="3"/>
  <c r="AM786" i="3"/>
  <c r="AM785" i="3"/>
  <c r="AM784" i="3"/>
  <c r="AM783" i="3"/>
  <c r="AM782" i="3"/>
  <c r="AM781" i="3"/>
  <c r="AM780" i="3"/>
  <c r="AM779" i="3"/>
  <c r="AM778" i="3"/>
  <c r="AM777" i="3"/>
  <c r="AM776" i="3"/>
  <c r="AM775" i="3"/>
  <c r="AM774" i="3"/>
  <c r="AM773" i="3"/>
  <c r="AM772" i="3"/>
  <c r="AM771" i="3"/>
  <c r="AM770" i="3"/>
  <c r="AM769" i="3"/>
  <c r="AM768" i="3"/>
  <c r="AM767" i="3"/>
  <c r="AM766" i="3"/>
  <c r="AM765" i="3"/>
  <c r="AM764" i="3"/>
  <c r="AM763" i="3"/>
  <c r="AM762" i="3"/>
  <c r="AM761" i="3"/>
  <c r="AM760" i="3"/>
  <c r="AM759" i="3"/>
  <c r="AM758" i="3"/>
  <c r="AM757" i="3"/>
  <c r="AM756" i="3"/>
  <c r="AM755" i="3"/>
  <c r="AM754" i="3"/>
  <c r="AM753" i="3"/>
  <c r="AM752" i="3"/>
  <c r="AM751" i="3"/>
  <c r="AM750" i="3"/>
  <c r="AM749" i="3"/>
  <c r="AM748" i="3"/>
  <c r="AM747" i="3"/>
  <c r="AM746" i="3"/>
  <c r="AM745" i="3"/>
  <c r="AM744" i="3"/>
  <c r="AM743" i="3"/>
  <c r="AM742" i="3"/>
  <c r="AM741" i="3"/>
  <c r="AM740" i="3"/>
  <c r="AM739" i="3"/>
  <c r="AM738" i="3"/>
  <c r="AM737" i="3"/>
  <c r="AM736" i="3"/>
  <c r="AM735" i="3"/>
  <c r="AM734" i="3"/>
  <c r="AM733" i="3"/>
  <c r="AM732" i="3"/>
  <c r="AM731" i="3"/>
  <c r="AM730" i="3"/>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M694" i="3"/>
  <c r="AM693" i="3"/>
  <c r="AM692" i="3"/>
  <c r="AM691" i="3"/>
  <c r="AM690" i="3"/>
  <c r="AM689" i="3"/>
  <c r="AM688" i="3"/>
  <c r="AM687" i="3"/>
  <c r="AM686" i="3"/>
  <c r="AM685" i="3"/>
  <c r="AM684" i="3"/>
  <c r="AM683" i="3"/>
  <c r="AM682" i="3"/>
  <c r="AM681" i="3"/>
  <c r="AM680" i="3"/>
  <c r="AM679" i="3"/>
  <c r="AM678" i="3"/>
  <c r="AM677" i="3"/>
  <c r="AM676" i="3"/>
  <c r="AM675" i="3"/>
  <c r="AM674" i="3"/>
  <c r="AM673" i="3"/>
  <c r="AM672" i="3"/>
  <c r="AM671" i="3"/>
  <c r="AM670" i="3"/>
  <c r="AM669" i="3"/>
  <c r="AM668" i="3"/>
  <c r="AM667" i="3"/>
  <c r="AM666" i="3"/>
  <c r="AM665" i="3"/>
  <c r="AM664" i="3"/>
  <c r="AM663" i="3"/>
  <c r="AM662" i="3"/>
  <c r="AM661" i="3"/>
  <c r="AM660" i="3"/>
  <c r="AM659" i="3"/>
  <c r="AM658" i="3"/>
  <c r="AM657" i="3"/>
  <c r="AM656" i="3"/>
  <c r="AM655" i="3"/>
  <c r="AM654" i="3"/>
  <c r="AM653" i="3"/>
  <c r="AM652" i="3"/>
  <c r="AM651" i="3"/>
  <c r="AM650" i="3"/>
  <c r="AM649" i="3"/>
  <c r="AM648" i="3"/>
  <c r="AM647" i="3"/>
  <c r="AM646" i="3"/>
  <c r="AM645" i="3"/>
  <c r="AM644" i="3"/>
  <c r="AM643" i="3"/>
  <c r="AM642" i="3"/>
  <c r="AM641" i="3"/>
  <c r="AM640" i="3"/>
  <c r="AM639" i="3"/>
  <c r="AM638" i="3"/>
  <c r="AM637" i="3"/>
  <c r="AM636" i="3"/>
  <c r="AM635" i="3"/>
  <c r="AM634" i="3"/>
  <c r="AM633" i="3"/>
  <c r="AM632" i="3"/>
  <c r="AM631" i="3"/>
  <c r="AM630" i="3"/>
  <c r="AM629" i="3"/>
  <c r="AM628" i="3"/>
  <c r="AM627" i="3"/>
  <c r="AM626" i="3"/>
  <c r="AM625" i="3"/>
  <c r="AM624" i="3"/>
  <c r="AM623" i="3"/>
  <c r="AM622" i="3"/>
  <c r="AM621" i="3"/>
  <c r="AM620" i="3"/>
  <c r="AM619" i="3"/>
  <c r="AM618" i="3"/>
  <c r="AM617" i="3"/>
  <c r="AM616" i="3"/>
  <c r="AM615" i="3"/>
  <c r="AM614" i="3"/>
  <c r="AM613" i="3"/>
  <c r="AM612" i="3"/>
  <c r="AM611" i="3"/>
  <c r="AM610" i="3"/>
  <c r="AM609" i="3"/>
  <c r="AM608" i="3"/>
  <c r="AM607" i="3"/>
  <c r="AM606" i="3"/>
  <c r="AM605" i="3"/>
  <c r="AM604" i="3"/>
  <c r="AM603" i="3"/>
  <c r="AM602" i="3"/>
  <c r="AM601" i="3"/>
  <c r="AM600" i="3"/>
  <c r="AM599" i="3"/>
  <c r="AM598" i="3"/>
  <c r="AM597" i="3"/>
  <c r="AM596" i="3"/>
  <c r="AM595" i="3"/>
  <c r="AM594" i="3"/>
  <c r="AM593" i="3"/>
  <c r="AM592" i="3"/>
  <c r="AM591" i="3"/>
  <c r="AM590" i="3"/>
  <c r="AM589" i="3"/>
  <c r="AM588" i="3"/>
  <c r="AM587" i="3"/>
  <c r="AM586" i="3"/>
  <c r="AM585" i="3"/>
  <c r="AM584" i="3"/>
  <c r="AM583" i="3"/>
  <c r="AM582" i="3"/>
  <c r="AM581" i="3"/>
  <c r="AM580" i="3"/>
  <c r="AM579" i="3"/>
  <c r="AM578" i="3"/>
  <c r="AM577" i="3"/>
  <c r="AM576" i="3"/>
  <c r="AM575" i="3"/>
  <c r="AM574" i="3"/>
  <c r="AM573" i="3"/>
  <c r="AM572" i="3"/>
  <c r="AM571" i="3"/>
  <c r="AM570" i="3"/>
  <c r="AM569" i="3"/>
  <c r="AM568" i="3"/>
  <c r="AM567" i="3"/>
  <c r="AM566" i="3"/>
  <c r="AM565" i="3"/>
  <c r="AM564" i="3"/>
  <c r="AM563" i="3"/>
  <c r="AM562" i="3"/>
  <c r="AM561" i="3"/>
  <c r="AM560" i="3"/>
  <c r="AM559" i="3"/>
  <c r="AM558" i="3"/>
  <c r="AM557" i="3"/>
  <c r="AM556" i="3"/>
  <c r="AM555" i="3"/>
  <c r="AM554" i="3"/>
  <c r="AM553" i="3"/>
  <c r="AM552" i="3"/>
  <c r="AM551" i="3"/>
  <c r="AM550" i="3"/>
  <c r="AM549" i="3"/>
  <c r="AM548" i="3"/>
  <c r="AM547" i="3"/>
  <c r="AM546" i="3"/>
  <c r="AM545" i="3"/>
  <c r="AM544" i="3"/>
  <c r="AM543" i="3"/>
  <c r="AM542" i="3"/>
  <c r="AM541" i="3"/>
  <c r="AM540" i="3"/>
  <c r="AM539" i="3"/>
  <c r="AM538" i="3"/>
  <c r="AM537" i="3"/>
  <c r="AM536" i="3"/>
  <c r="AM535" i="3"/>
  <c r="AM534" i="3"/>
  <c r="AM533" i="3"/>
  <c r="AM532" i="3"/>
  <c r="AM531" i="3"/>
  <c r="AM530" i="3"/>
  <c r="AM529" i="3"/>
  <c r="AM528" i="3"/>
  <c r="AM527" i="3"/>
  <c r="AM526" i="3"/>
  <c r="AM525" i="3"/>
  <c r="AM524" i="3"/>
  <c r="AM523" i="3"/>
  <c r="AM522" i="3"/>
  <c r="AM521" i="3"/>
  <c r="AM520" i="3"/>
  <c r="AM519" i="3"/>
  <c r="AM518" i="3"/>
  <c r="AM517" i="3"/>
  <c r="AM516" i="3"/>
  <c r="AM515" i="3"/>
  <c r="AM514" i="3"/>
  <c r="AM513" i="3"/>
  <c r="AM512" i="3"/>
  <c r="AM511" i="3"/>
  <c r="AM510" i="3"/>
  <c r="AM509" i="3"/>
  <c r="AM508" i="3"/>
  <c r="AM507" i="3"/>
  <c r="AM506" i="3"/>
  <c r="AM505" i="3"/>
  <c r="AM504" i="3"/>
  <c r="AM503" i="3"/>
  <c r="AM502" i="3"/>
  <c r="AM501" i="3"/>
  <c r="AM500"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9" i="3"/>
  <c r="AM468" i="3"/>
  <c r="AM467" i="3"/>
  <c r="AM466" i="3"/>
  <c r="AM465" i="3"/>
  <c r="AM464" i="3"/>
  <c r="AM463" i="3"/>
  <c r="AM462" i="3"/>
  <c r="AM461" i="3"/>
  <c r="AM460" i="3"/>
  <c r="AM459" i="3"/>
  <c r="AM458" i="3"/>
  <c r="AM457" i="3"/>
  <c r="AM456" i="3"/>
  <c r="AM455" i="3"/>
  <c r="AM454" i="3"/>
  <c r="AM453" i="3"/>
  <c r="AM452" i="3"/>
  <c r="AM451" i="3"/>
  <c r="AM450" i="3"/>
  <c r="AM449" i="3"/>
  <c r="AM448" i="3"/>
  <c r="AM447" i="3"/>
  <c r="AM446" i="3"/>
  <c r="AM445" i="3"/>
  <c r="AM444" i="3"/>
  <c r="AM443" i="3"/>
  <c r="AM442" i="3"/>
  <c r="AM441" i="3"/>
  <c r="AM440" i="3"/>
  <c r="AM439" i="3"/>
  <c r="AM438" i="3"/>
  <c r="AM437" i="3"/>
  <c r="AM436" i="3"/>
  <c r="AM435" i="3"/>
  <c r="AM434" i="3"/>
  <c r="AM433" i="3"/>
  <c r="AM432" i="3"/>
  <c r="AM431" i="3"/>
  <c r="AM430" i="3"/>
  <c r="AM429" i="3"/>
  <c r="AM428" i="3"/>
  <c r="AM427" i="3"/>
  <c r="AM426" i="3"/>
  <c r="AM425" i="3"/>
  <c r="AM424" i="3"/>
  <c r="AM423" i="3"/>
  <c r="AM422" i="3"/>
  <c r="AM421" i="3"/>
  <c r="AM420" i="3"/>
  <c r="AM419" i="3"/>
  <c r="AM418" i="3"/>
  <c r="AM417" i="3"/>
  <c r="AM416" i="3"/>
  <c r="AM415" i="3"/>
  <c r="AM414" i="3"/>
  <c r="AM413" i="3"/>
  <c r="AM412" i="3"/>
  <c r="AM411" i="3"/>
  <c r="AM410" i="3"/>
  <c r="AM409" i="3"/>
  <c r="AM408" i="3"/>
  <c r="AM407" i="3"/>
  <c r="AM406" i="3"/>
  <c r="AM405" i="3"/>
  <c r="AM404" i="3"/>
  <c r="AM403" i="3"/>
  <c r="AM402" i="3"/>
  <c r="AM401" i="3"/>
  <c r="AM400" i="3"/>
  <c r="AM399" i="3"/>
  <c r="AM398" i="3"/>
  <c r="AM397"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51" i="3"/>
  <c r="AM350"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I1010" i="3"/>
  <c r="AI1009" i="3"/>
  <c r="AI1008" i="3"/>
  <c r="AI1007" i="3"/>
  <c r="AI1006" i="3"/>
  <c r="AI1005" i="3"/>
  <c r="AI1004" i="3"/>
  <c r="AI1003" i="3"/>
  <c r="AI1002" i="3"/>
  <c r="AI1001" i="3"/>
  <c r="AI1000" i="3"/>
  <c r="AI999" i="3"/>
  <c r="AI998" i="3"/>
  <c r="AI997" i="3"/>
  <c r="AI996" i="3"/>
  <c r="AI995" i="3"/>
  <c r="AI994" i="3"/>
  <c r="AI993" i="3"/>
  <c r="AI992" i="3"/>
  <c r="AI991" i="3"/>
  <c r="AI990" i="3"/>
  <c r="AI989" i="3"/>
  <c r="AI988" i="3"/>
  <c r="AI987" i="3"/>
  <c r="AI986" i="3"/>
  <c r="AI985" i="3"/>
  <c r="AI984" i="3"/>
  <c r="AI983" i="3"/>
  <c r="AI982" i="3"/>
  <c r="AI981" i="3"/>
  <c r="AI980" i="3"/>
  <c r="AI979" i="3"/>
  <c r="AI978" i="3"/>
  <c r="AI977" i="3"/>
  <c r="AI976" i="3"/>
  <c r="AI975" i="3"/>
  <c r="AI974" i="3"/>
  <c r="AI973" i="3"/>
  <c r="AI972" i="3"/>
  <c r="AI971" i="3"/>
  <c r="AI970" i="3"/>
  <c r="AI969" i="3"/>
  <c r="AI968" i="3"/>
  <c r="AI967" i="3"/>
  <c r="AI966" i="3"/>
  <c r="AI965" i="3"/>
  <c r="AI964" i="3"/>
  <c r="AI963" i="3"/>
  <c r="AI962" i="3"/>
  <c r="AI961" i="3"/>
  <c r="AI960" i="3"/>
  <c r="AI959" i="3"/>
  <c r="AI958" i="3"/>
  <c r="AI957" i="3"/>
  <c r="AI956" i="3"/>
  <c r="AI955" i="3"/>
  <c r="AI954" i="3"/>
  <c r="AI953" i="3"/>
  <c r="AI952" i="3"/>
  <c r="AI951" i="3"/>
  <c r="AI950" i="3"/>
  <c r="AI949" i="3"/>
  <c r="AI948" i="3"/>
  <c r="AI947" i="3"/>
  <c r="AI946" i="3"/>
  <c r="AI945" i="3"/>
  <c r="AI944" i="3"/>
  <c r="AI943" i="3"/>
  <c r="AI942" i="3"/>
  <c r="AI941" i="3"/>
  <c r="AI940" i="3"/>
  <c r="AI939" i="3"/>
  <c r="AI938" i="3"/>
  <c r="AI937" i="3"/>
  <c r="AI936" i="3"/>
  <c r="AI935" i="3"/>
  <c r="AI934" i="3"/>
  <c r="AI933" i="3"/>
  <c r="AI932" i="3"/>
  <c r="AI931" i="3"/>
  <c r="AI930" i="3"/>
  <c r="AI929" i="3"/>
  <c r="AI928" i="3"/>
  <c r="AI927" i="3"/>
  <c r="AI926" i="3"/>
  <c r="AI925" i="3"/>
  <c r="AI924" i="3"/>
  <c r="AI923" i="3"/>
  <c r="AI922" i="3"/>
  <c r="AI921" i="3"/>
  <c r="AI920" i="3"/>
  <c r="AI919" i="3"/>
  <c r="AI918" i="3"/>
  <c r="AI917" i="3"/>
  <c r="AI916" i="3"/>
  <c r="AI915" i="3"/>
  <c r="AI914" i="3"/>
  <c r="AI913" i="3"/>
  <c r="AI912" i="3"/>
  <c r="AI911" i="3"/>
  <c r="AI910" i="3"/>
  <c r="AI909" i="3"/>
  <c r="AI908" i="3"/>
  <c r="AI907" i="3"/>
  <c r="AI906" i="3"/>
  <c r="AI905" i="3"/>
  <c r="AI904" i="3"/>
  <c r="AI903" i="3"/>
  <c r="AI902" i="3"/>
  <c r="AI901" i="3"/>
  <c r="AI900" i="3"/>
  <c r="AI899" i="3"/>
  <c r="AI898" i="3"/>
  <c r="AI897" i="3"/>
  <c r="AI896" i="3"/>
  <c r="AI895" i="3"/>
  <c r="AI894" i="3"/>
  <c r="AI893" i="3"/>
  <c r="AI892" i="3"/>
  <c r="AI891" i="3"/>
  <c r="AI890" i="3"/>
  <c r="AI889" i="3"/>
  <c r="AI888" i="3"/>
  <c r="AI887" i="3"/>
  <c r="AI886" i="3"/>
  <c r="AI885" i="3"/>
  <c r="AI884" i="3"/>
  <c r="AI883" i="3"/>
  <c r="AI882" i="3"/>
  <c r="AI881" i="3"/>
  <c r="AI880" i="3"/>
  <c r="AI879" i="3"/>
  <c r="AI878" i="3"/>
  <c r="AI877" i="3"/>
  <c r="AI876" i="3"/>
  <c r="AI875" i="3"/>
  <c r="AI874" i="3"/>
  <c r="AI873" i="3"/>
  <c r="AI872" i="3"/>
  <c r="AI871" i="3"/>
  <c r="AI870" i="3"/>
  <c r="AI869" i="3"/>
  <c r="AI868" i="3"/>
  <c r="AI867" i="3"/>
  <c r="AI866" i="3"/>
  <c r="AI865" i="3"/>
  <c r="AI864" i="3"/>
  <c r="AI863" i="3"/>
  <c r="AI862" i="3"/>
  <c r="AI861" i="3"/>
  <c r="AI860" i="3"/>
  <c r="AI859" i="3"/>
  <c r="AI858" i="3"/>
  <c r="AI857" i="3"/>
  <c r="AI856" i="3"/>
  <c r="AI855" i="3"/>
  <c r="AI854" i="3"/>
  <c r="AI853" i="3"/>
  <c r="AI852" i="3"/>
  <c r="AI851" i="3"/>
  <c r="AI850" i="3"/>
  <c r="AI849" i="3"/>
  <c r="AI848" i="3"/>
  <c r="AI847" i="3"/>
  <c r="AI846" i="3"/>
  <c r="AI845" i="3"/>
  <c r="AI844" i="3"/>
  <c r="AI843" i="3"/>
  <c r="AI842" i="3"/>
  <c r="AI841" i="3"/>
  <c r="AI840" i="3"/>
  <c r="AI839" i="3"/>
  <c r="AI838" i="3"/>
  <c r="AI837" i="3"/>
  <c r="AI836" i="3"/>
  <c r="AI835" i="3"/>
  <c r="AI834" i="3"/>
  <c r="AI833" i="3"/>
  <c r="AI832" i="3"/>
  <c r="AI831" i="3"/>
  <c r="AI830" i="3"/>
  <c r="AI829" i="3"/>
  <c r="AI828" i="3"/>
  <c r="AI827" i="3"/>
  <c r="AI826" i="3"/>
  <c r="AI825" i="3"/>
  <c r="AI824" i="3"/>
  <c r="AI823" i="3"/>
  <c r="AI822" i="3"/>
  <c r="AI821" i="3"/>
  <c r="AI820" i="3"/>
  <c r="AI819" i="3"/>
  <c r="AI818" i="3"/>
  <c r="AI817" i="3"/>
  <c r="AI816" i="3"/>
  <c r="AI815" i="3"/>
  <c r="AI814" i="3"/>
  <c r="AI813" i="3"/>
  <c r="AI812" i="3"/>
  <c r="AI811" i="3"/>
  <c r="AI810" i="3"/>
  <c r="AI809" i="3"/>
  <c r="AI808" i="3"/>
  <c r="AI807" i="3"/>
  <c r="AI806" i="3"/>
  <c r="AI805" i="3"/>
  <c r="AI804" i="3"/>
  <c r="AI803" i="3"/>
  <c r="AI802" i="3"/>
  <c r="AI801" i="3"/>
  <c r="AI800" i="3"/>
  <c r="AI799" i="3"/>
  <c r="AI798" i="3"/>
  <c r="AI797" i="3"/>
  <c r="AI796" i="3"/>
  <c r="AI795" i="3"/>
  <c r="AI794" i="3"/>
  <c r="AI793" i="3"/>
  <c r="AI792" i="3"/>
  <c r="AI791" i="3"/>
  <c r="AI790" i="3"/>
  <c r="AI789" i="3"/>
  <c r="AI788" i="3"/>
  <c r="AI787" i="3"/>
  <c r="AI786" i="3"/>
  <c r="AI785" i="3"/>
  <c r="AI784" i="3"/>
  <c r="AI783" i="3"/>
  <c r="AI782" i="3"/>
  <c r="AI781" i="3"/>
  <c r="AI780" i="3"/>
  <c r="AI779" i="3"/>
  <c r="AI778" i="3"/>
  <c r="AI777" i="3"/>
  <c r="AI776" i="3"/>
  <c r="AI775" i="3"/>
  <c r="AI774" i="3"/>
  <c r="AI773" i="3"/>
  <c r="AI772" i="3"/>
  <c r="AI771" i="3"/>
  <c r="AI770" i="3"/>
  <c r="AI769" i="3"/>
  <c r="AI768" i="3"/>
  <c r="AI767" i="3"/>
  <c r="AI766" i="3"/>
  <c r="AI765" i="3"/>
  <c r="AI764" i="3"/>
  <c r="AI763" i="3"/>
  <c r="AI762" i="3"/>
  <c r="AI761" i="3"/>
  <c r="AI760" i="3"/>
  <c r="AI759" i="3"/>
  <c r="AI758" i="3"/>
  <c r="AI757" i="3"/>
  <c r="AI756" i="3"/>
  <c r="AI755" i="3"/>
  <c r="AI754" i="3"/>
  <c r="AI753" i="3"/>
  <c r="AI752" i="3"/>
  <c r="AI751" i="3"/>
  <c r="AI750" i="3"/>
  <c r="AI749" i="3"/>
  <c r="AI748" i="3"/>
  <c r="AI747" i="3"/>
  <c r="AI746" i="3"/>
  <c r="AI745" i="3"/>
  <c r="AI744" i="3"/>
  <c r="AI743" i="3"/>
  <c r="AI742" i="3"/>
  <c r="AI741" i="3"/>
  <c r="AI740" i="3"/>
  <c r="AI739" i="3"/>
  <c r="AI738" i="3"/>
  <c r="AI737" i="3"/>
  <c r="AI736" i="3"/>
  <c r="AI735" i="3"/>
  <c r="AI734" i="3"/>
  <c r="AI733" i="3"/>
  <c r="AI732" i="3"/>
  <c r="AI731" i="3"/>
  <c r="AI730" i="3"/>
  <c r="AI729" i="3"/>
  <c r="AI728" i="3"/>
  <c r="AI727" i="3"/>
  <c r="AI726" i="3"/>
  <c r="AI725" i="3"/>
  <c r="AI724" i="3"/>
  <c r="AI723" i="3"/>
  <c r="AI722" i="3"/>
  <c r="AI721" i="3"/>
  <c r="AI720" i="3"/>
  <c r="AI719" i="3"/>
  <c r="AI718" i="3"/>
  <c r="AI717" i="3"/>
  <c r="AI716" i="3"/>
  <c r="AI715" i="3"/>
  <c r="AI714" i="3"/>
  <c r="AI713" i="3"/>
  <c r="AI712" i="3"/>
  <c r="AI711" i="3"/>
  <c r="AI710" i="3"/>
  <c r="AI709" i="3"/>
  <c r="AI708" i="3"/>
  <c r="AI707" i="3"/>
  <c r="AI706" i="3"/>
  <c r="AI705" i="3"/>
  <c r="AI704" i="3"/>
  <c r="AI703" i="3"/>
  <c r="AI702" i="3"/>
  <c r="AI701" i="3"/>
  <c r="AI700" i="3"/>
  <c r="AI699" i="3"/>
  <c r="AI698" i="3"/>
  <c r="AI697" i="3"/>
  <c r="AI696" i="3"/>
  <c r="AI695" i="3"/>
  <c r="AI694" i="3"/>
  <c r="AI693" i="3"/>
  <c r="AI692" i="3"/>
  <c r="AI691" i="3"/>
  <c r="AI690" i="3"/>
  <c r="AI689" i="3"/>
  <c r="AI688" i="3"/>
  <c r="AI687" i="3"/>
  <c r="AI686" i="3"/>
  <c r="AI685" i="3"/>
  <c r="AI684" i="3"/>
  <c r="AI683" i="3"/>
  <c r="AI682" i="3"/>
  <c r="AI681" i="3"/>
  <c r="AI680" i="3"/>
  <c r="AI679" i="3"/>
  <c r="AI678" i="3"/>
  <c r="AI677" i="3"/>
  <c r="AI676" i="3"/>
  <c r="AI675" i="3"/>
  <c r="AI674" i="3"/>
  <c r="AI673" i="3"/>
  <c r="AI672" i="3"/>
  <c r="AI671" i="3"/>
  <c r="AI670" i="3"/>
  <c r="AI669" i="3"/>
  <c r="AI668" i="3"/>
  <c r="AI667" i="3"/>
  <c r="AI666" i="3"/>
  <c r="AI665" i="3"/>
  <c r="AI664" i="3"/>
  <c r="AI663" i="3"/>
  <c r="AI662" i="3"/>
  <c r="AI661" i="3"/>
  <c r="AI660" i="3"/>
  <c r="AI659" i="3"/>
  <c r="AI658" i="3"/>
  <c r="AI657" i="3"/>
  <c r="AI656" i="3"/>
  <c r="AI655" i="3"/>
  <c r="AI654" i="3"/>
  <c r="AI653" i="3"/>
  <c r="AI652" i="3"/>
  <c r="AI651" i="3"/>
  <c r="AI650" i="3"/>
  <c r="AI649" i="3"/>
  <c r="AI648" i="3"/>
  <c r="AI647" i="3"/>
  <c r="AI646" i="3"/>
  <c r="AI645" i="3"/>
  <c r="AI644" i="3"/>
  <c r="AI643" i="3"/>
  <c r="AI642" i="3"/>
  <c r="AI641" i="3"/>
  <c r="AI640" i="3"/>
  <c r="AI639" i="3"/>
  <c r="AI638" i="3"/>
  <c r="AI637" i="3"/>
  <c r="AI636" i="3"/>
  <c r="AI635" i="3"/>
  <c r="AI634" i="3"/>
  <c r="AI633" i="3"/>
  <c r="AI632" i="3"/>
  <c r="AI631" i="3"/>
  <c r="AI630" i="3"/>
  <c r="AI629" i="3"/>
  <c r="AI628" i="3"/>
  <c r="AI627" i="3"/>
  <c r="AI626" i="3"/>
  <c r="AI625" i="3"/>
  <c r="AI624" i="3"/>
  <c r="AI623" i="3"/>
  <c r="AI622" i="3"/>
  <c r="AI621" i="3"/>
  <c r="AI620" i="3"/>
  <c r="AI619" i="3"/>
  <c r="AI618" i="3"/>
  <c r="AI617" i="3"/>
  <c r="AI616" i="3"/>
  <c r="AI615" i="3"/>
  <c r="AI614" i="3"/>
  <c r="AI613" i="3"/>
  <c r="AI612" i="3"/>
  <c r="AI611" i="3"/>
  <c r="AI610" i="3"/>
  <c r="AI609" i="3"/>
  <c r="AI608" i="3"/>
  <c r="AI607" i="3"/>
  <c r="AI606" i="3"/>
  <c r="AI605" i="3"/>
  <c r="AI604" i="3"/>
  <c r="AI603" i="3"/>
  <c r="AI602" i="3"/>
  <c r="AI601" i="3"/>
  <c r="AI600" i="3"/>
  <c r="AI599" i="3"/>
  <c r="AI598" i="3"/>
  <c r="AI597" i="3"/>
  <c r="AI596" i="3"/>
  <c r="AI595" i="3"/>
  <c r="AI594" i="3"/>
  <c r="AI593" i="3"/>
  <c r="AI592" i="3"/>
  <c r="AI591" i="3"/>
  <c r="AI590" i="3"/>
  <c r="AI589" i="3"/>
  <c r="AI588" i="3"/>
  <c r="AI587" i="3"/>
  <c r="AI586" i="3"/>
  <c r="AI585" i="3"/>
  <c r="AI584" i="3"/>
  <c r="AI583" i="3"/>
  <c r="AI582" i="3"/>
  <c r="AI581" i="3"/>
  <c r="AI580" i="3"/>
  <c r="AI579" i="3"/>
  <c r="AI578" i="3"/>
  <c r="AI577" i="3"/>
  <c r="AI576" i="3"/>
  <c r="AI575" i="3"/>
  <c r="AI574" i="3"/>
  <c r="AI573" i="3"/>
  <c r="AI572" i="3"/>
  <c r="AI571" i="3"/>
  <c r="AI570" i="3"/>
  <c r="AI569" i="3"/>
  <c r="AI568" i="3"/>
  <c r="AI567" i="3"/>
  <c r="AI566" i="3"/>
  <c r="AI565" i="3"/>
  <c r="AI564" i="3"/>
  <c r="AI563" i="3"/>
  <c r="AI562" i="3"/>
  <c r="AI561" i="3"/>
  <c r="AI560" i="3"/>
  <c r="AI559" i="3"/>
  <c r="AI558" i="3"/>
  <c r="AI557" i="3"/>
  <c r="AI556" i="3"/>
  <c r="AI555" i="3"/>
  <c r="AI554" i="3"/>
  <c r="AI553" i="3"/>
  <c r="AI552" i="3"/>
  <c r="AI551" i="3"/>
  <c r="AI550" i="3"/>
  <c r="AI549" i="3"/>
  <c r="AI548" i="3"/>
  <c r="AI547" i="3"/>
  <c r="AI546" i="3"/>
  <c r="AI545" i="3"/>
  <c r="AI544" i="3"/>
  <c r="AI543" i="3"/>
  <c r="AI542" i="3"/>
  <c r="AI541" i="3"/>
  <c r="AI540" i="3"/>
  <c r="AI539" i="3"/>
  <c r="AI538" i="3"/>
  <c r="AI537" i="3"/>
  <c r="AI536" i="3"/>
  <c r="AI535" i="3"/>
  <c r="AI534" i="3"/>
  <c r="AI533" i="3"/>
  <c r="AI532" i="3"/>
  <c r="AI531" i="3"/>
  <c r="AI530" i="3"/>
  <c r="AI529" i="3"/>
  <c r="AI528" i="3"/>
  <c r="AI527" i="3"/>
  <c r="AI526" i="3"/>
  <c r="AI525" i="3"/>
  <c r="AI524" i="3"/>
  <c r="AI523" i="3"/>
  <c r="AI522" i="3"/>
  <c r="AI521" i="3"/>
  <c r="AI520" i="3"/>
  <c r="AI519" i="3"/>
  <c r="AI518" i="3"/>
  <c r="AI517" i="3"/>
  <c r="AI516" i="3"/>
  <c r="AI515" i="3"/>
  <c r="AI514" i="3"/>
  <c r="AI513" i="3"/>
  <c r="AI512" i="3"/>
  <c r="AI511" i="3"/>
  <c r="AI510" i="3"/>
  <c r="AI509" i="3"/>
  <c r="AI508" i="3"/>
  <c r="AI507" i="3"/>
  <c r="AI506" i="3"/>
  <c r="AI505" i="3"/>
  <c r="AI504" i="3"/>
  <c r="AI503" i="3"/>
  <c r="AI502" i="3"/>
  <c r="AI501" i="3"/>
  <c r="AI500" i="3"/>
  <c r="AI499" i="3"/>
  <c r="AI498" i="3"/>
  <c r="AI497" i="3"/>
  <c r="AI496" i="3"/>
  <c r="AI495" i="3"/>
  <c r="AI494" i="3"/>
  <c r="AI493" i="3"/>
  <c r="AI492" i="3"/>
  <c r="AI491" i="3"/>
  <c r="AI490" i="3"/>
  <c r="AI489" i="3"/>
  <c r="AI488" i="3"/>
  <c r="AI487" i="3"/>
  <c r="AI486" i="3"/>
  <c r="AI485" i="3"/>
  <c r="AI484" i="3"/>
  <c r="AI483" i="3"/>
  <c r="AI482" i="3"/>
  <c r="AI481" i="3"/>
  <c r="AI480" i="3"/>
  <c r="AI479" i="3"/>
  <c r="AI478" i="3"/>
  <c r="AI477" i="3"/>
  <c r="AI476" i="3"/>
  <c r="AI475" i="3"/>
  <c r="AI474" i="3"/>
  <c r="AI473" i="3"/>
  <c r="AI472" i="3"/>
  <c r="AI471" i="3"/>
  <c r="AI470" i="3"/>
  <c r="AI469" i="3"/>
  <c r="AI468" i="3"/>
  <c r="AI467" i="3"/>
  <c r="AI466" i="3"/>
  <c r="AI465" i="3"/>
  <c r="AI464" i="3"/>
  <c r="AI463" i="3"/>
  <c r="AI462" i="3"/>
  <c r="AI461" i="3"/>
  <c r="AI460" i="3"/>
  <c r="AI459" i="3"/>
  <c r="AI458" i="3"/>
  <c r="AI457" i="3"/>
  <c r="AI456" i="3"/>
  <c r="AI455" i="3"/>
  <c r="AI454" i="3"/>
  <c r="AI453" i="3"/>
  <c r="AI452" i="3"/>
  <c r="AI451" i="3"/>
  <c r="AI450" i="3"/>
  <c r="AI449" i="3"/>
  <c r="AI448" i="3"/>
  <c r="AI447" i="3"/>
  <c r="AI446" i="3"/>
  <c r="AI445" i="3"/>
  <c r="AI444" i="3"/>
  <c r="AI443" i="3"/>
  <c r="AI442" i="3"/>
  <c r="AI441" i="3"/>
  <c r="AI440" i="3"/>
  <c r="AI439" i="3"/>
  <c r="AI438" i="3"/>
  <c r="AI437" i="3"/>
  <c r="AI436" i="3"/>
  <c r="AI435" i="3"/>
  <c r="AI434" i="3"/>
  <c r="AI433" i="3"/>
  <c r="AI432" i="3"/>
  <c r="AI431" i="3"/>
  <c r="AI430" i="3"/>
  <c r="AI429" i="3"/>
  <c r="AI428" i="3"/>
  <c r="AI427" i="3"/>
  <c r="AI426" i="3"/>
  <c r="AI425" i="3"/>
  <c r="AI424" i="3"/>
  <c r="AI423" i="3"/>
  <c r="AI422" i="3"/>
  <c r="AI421" i="3"/>
  <c r="AI420" i="3"/>
  <c r="AI419" i="3"/>
  <c r="AI418" i="3"/>
  <c r="AI417" i="3"/>
  <c r="AI416" i="3"/>
  <c r="AI415" i="3"/>
  <c r="AI414" i="3"/>
  <c r="AI413" i="3"/>
  <c r="AI412" i="3"/>
  <c r="AI411" i="3"/>
  <c r="AI410" i="3"/>
  <c r="AI409" i="3"/>
  <c r="AI408" i="3"/>
  <c r="AI407" i="3"/>
  <c r="AI406" i="3"/>
  <c r="AI405" i="3"/>
  <c r="AI404" i="3"/>
  <c r="AI403" i="3"/>
  <c r="AI402" i="3"/>
  <c r="AI401" i="3"/>
  <c r="AI400" i="3"/>
  <c r="AI399" i="3"/>
  <c r="AI398" i="3"/>
  <c r="AI397" i="3"/>
  <c r="AI396" i="3"/>
  <c r="AI395" i="3"/>
  <c r="AI394" i="3"/>
  <c r="AI393" i="3"/>
  <c r="AI392" i="3"/>
  <c r="AI391" i="3"/>
  <c r="AI390" i="3"/>
  <c r="AI389" i="3"/>
  <c r="AI388" i="3"/>
  <c r="AI387" i="3"/>
  <c r="AI386" i="3"/>
  <c r="AI385" i="3"/>
  <c r="AI384" i="3"/>
  <c r="AI383" i="3"/>
  <c r="AI382" i="3"/>
  <c r="AI381" i="3"/>
  <c r="AI380" i="3"/>
  <c r="AI379" i="3"/>
  <c r="AI378" i="3"/>
  <c r="AI377" i="3"/>
  <c r="AI376" i="3"/>
  <c r="AI375" i="3"/>
  <c r="AI374" i="3"/>
  <c r="AI373" i="3"/>
  <c r="AI372"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35" i="3"/>
  <c r="AI334" i="3"/>
  <c r="AI333" i="3"/>
  <c r="AI332" i="3"/>
  <c r="AI331" i="3"/>
  <c r="AI330" i="3"/>
  <c r="AI329" i="3"/>
  <c r="AI328" i="3"/>
  <c r="AI327" i="3"/>
  <c r="AI326" i="3"/>
  <c r="AI325" i="3"/>
  <c r="AI324" i="3"/>
  <c r="AI323" i="3"/>
  <c r="AI322" i="3"/>
  <c r="AI321" i="3"/>
  <c r="AI320" i="3"/>
  <c r="AI319" i="3"/>
  <c r="AI318" i="3"/>
  <c r="AI317" i="3"/>
  <c r="AI316" i="3"/>
  <c r="AI315" i="3"/>
  <c r="AI314" i="3"/>
  <c r="AI313" i="3"/>
  <c r="AI312" i="3"/>
  <c r="AI311" i="3"/>
  <c r="AI310"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AI283"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50" i="3"/>
  <c r="AI249" i="3"/>
  <c r="AI248" i="3"/>
  <c r="AI247" i="3"/>
  <c r="AI246" i="3"/>
  <c r="AI245" i="3"/>
  <c r="AI244" i="3"/>
  <c r="AI243" i="3"/>
  <c r="AI242" i="3"/>
  <c r="AI241" i="3"/>
  <c r="AI240" i="3"/>
  <c r="AI239" i="3"/>
  <c r="AI238" i="3"/>
  <c r="AI237" i="3"/>
  <c r="AI236" i="3"/>
  <c r="AI235" i="3"/>
  <c r="AI234" i="3"/>
  <c r="AI233" i="3"/>
  <c r="AI232" i="3"/>
  <c r="AI231" i="3"/>
  <c r="AI230" i="3"/>
  <c r="AI229" i="3"/>
  <c r="AI228" i="3"/>
  <c r="AI227" i="3"/>
  <c r="AI226" i="3"/>
  <c r="AI225" i="3"/>
  <c r="AI224" i="3"/>
  <c r="AI223" i="3"/>
  <c r="AI222" i="3"/>
  <c r="AI221" i="3"/>
  <c r="AI220" i="3"/>
  <c r="AI219" i="3"/>
  <c r="AI218" i="3"/>
  <c r="AI217" i="3"/>
  <c r="AI216" i="3"/>
  <c r="AI215"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1" i="3"/>
  <c r="AI160" i="3"/>
  <c r="AI159" i="3"/>
  <c r="AI158" i="3"/>
  <c r="AI157" i="3"/>
  <c r="AI156" i="3"/>
  <c r="AI155" i="3"/>
  <c r="AI154" i="3"/>
  <c r="AI153" i="3"/>
  <c r="AI152" i="3"/>
  <c r="AI151" i="3"/>
  <c r="AI150" i="3"/>
  <c r="AI149" i="3"/>
  <c r="AI148" i="3"/>
  <c r="AI147" i="3"/>
  <c r="AI146" i="3"/>
  <c r="AI145" i="3"/>
  <c r="AI144" i="3"/>
  <c r="AI143" i="3"/>
  <c r="AI142" i="3"/>
  <c r="AI141" i="3"/>
  <c r="AI140" i="3"/>
  <c r="AI139" i="3"/>
  <c r="AI138" i="3"/>
  <c r="AI137" i="3"/>
  <c r="AI136" i="3"/>
  <c r="AI135" i="3"/>
  <c r="AI134" i="3"/>
  <c r="AI133" i="3"/>
  <c r="AI132" i="3"/>
  <c r="AI131" i="3"/>
  <c r="AI130" i="3"/>
  <c r="AI129" i="3"/>
  <c r="AI128" i="3"/>
  <c r="AI127" i="3"/>
  <c r="AI126" i="3"/>
  <c r="AI125" i="3"/>
  <c r="AI124" i="3"/>
  <c r="AI123" i="3"/>
  <c r="AI122" i="3"/>
  <c r="AI121" i="3"/>
  <c r="AI120" i="3"/>
  <c r="AI119" i="3"/>
  <c r="AI118" i="3"/>
  <c r="AI117" i="3"/>
  <c r="AI116" i="3"/>
  <c r="AI115" i="3"/>
  <c r="AI114" i="3"/>
  <c r="AI113" i="3"/>
  <c r="AI112" i="3"/>
  <c r="AI111" i="3"/>
  <c r="AI110" i="3"/>
  <c r="AI109" i="3"/>
  <c r="AI108" i="3"/>
  <c r="AI107" i="3"/>
  <c r="AI106" i="3"/>
  <c r="AI105" i="3"/>
  <c r="AI104" i="3"/>
  <c r="AI103" i="3"/>
  <c r="AI102" i="3"/>
  <c r="AI101" i="3"/>
  <c r="AI100" i="3"/>
  <c r="AI99" i="3"/>
  <c r="AI98" i="3"/>
  <c r="AI97" i="3"/>
  <c r="AI96" i="3"/>
  <c r="AI95" i="3"/>
  <c r="AI94" i="3"/>
  <c r="AI93" i="3"/>
  <c r="AI92" i="3"/>
  <c r="AI91" i="3"/>
  <c r="AI90" i="3"/>
  <c r="AI89" i="3"/>
  <c r="AI88" i="3"/>
  <c r="AI87" i="3"/>
  <c r="AI86" i="3"/>
  <c r="AI85" i="3"/>
  <c r="AI84" i="3"/>
  <c r="AI83" i="3"/>
  <c r="AI82" i="3"/>
  <c r="AI81" i="3"/>
  <c r="AI80" i="3"/>
  <c r="AI79" i="3"/>
  <c r="AI78" i="3"/>
  <c r="AI77" i="3"/>
  <c r="AI76" i="3"/>
  <c r="AI75" i="3"/>
  <c r="AI74" i="3"/>
  <c r="AI73" i="3"/>
  <c r="AI72" i="3"/>
  <c r="AI71" i="3"/>
  <c r="AI70" i="3"/>
  <c r="AI69" i="3"/>
  <c r="AI68" i="3"/>
  <c r="AI67" i="3"/>
  <c r="AI66" i="3"/>
  <c r="AI65" i="3"/>
  <c r="AI64" i="3"/>
  <c r="AI63" i="3"/>
  <c r="AI62" i="3"/>
  <c r="AI61" i="3"/>
  <c r="AI60" i="3"/>
  <c r="AI59" i="3"/>
  <c r="AI58"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DI11" i="2"/>
  <c r="DJ11" i="2"/>
  <c r="AE14" i="3" s="1"/>
  <c r="DK11" i="2"/>
  <c r="DL11" i="2"/>
  <c r="AG14" i="3" s="1"/>
  <c r="DM11" i="2"/>
  <c r="DN11" i="2"/>
  <c r="AI14" i="3" s="1"/>
  <c r="DO11" i="2"/>
  <c r="DP11" i="2"/>
  <c r="AK14" i="3" s="1"/>
  <c r="DQ11" i="2"/>
  <c r="DR11" i="2"/>
  <c r="AM14" i="3" s="1"/>
  <c r="DS11" i="2"/>
  <c r="DT11" i="2"/>
  <c r="AO14" i="3" s="1"/>
  <c r="DU11" i="2"/>
  <c r="DV11" i="2"/>
  <c r="AQ14" i="3" s="1"/>
  <c r="DW11" i="2"/>
  <c r="DX11" i="2"/>
  <c r="AS14" i="3" s="1"/>
  <c r="DY11" i="2"/>
  <c r="DZ11" i="2"/>
  <c r="AU14" i="3" s="1"/>
  <c r="EA11" i="2"/>
  <c r="EB11" i="2"/>
  <c r="AW14" i="3" s="1"/>
  <c r="EC11" i="2"/>
  <c r="ED11" i="2"/>
  <c r="AY14" i="3" s="1"/>
  <c r="EE11" i="2"/>
  <c r="EF11" i="2"/>
  <c r="BA14" i="3" s="1"/>
  <c r="EG11" i="2"/>
  <c r="EH11" i="2"/>
  <c r="BC14" i="3" s="1"/>
  <c r="EI11" i="2"/>
  <c r="EJ11" i="2"/>
  <c r="BE14" i="3" s="1"/>
  <c r="EK11" i="2"/>
  <c r="EL11" i="2"/>
  <c r="BG14" i="3" s="1"/>
  <c r="EM11" i="2"/>
  <c r="EN11" i="2"/>
  <c r="BI14" i="3" s="1"/>
  <c r="EO11" i="2"/>
  <c r="EP11" i="2"/>
  <c r="BK14" i="3" s="1"/>
  <c r="EQ11" i="2"/>
  <c r="ER11" i="2"/>
  <c r="BM14" i="3" s="1"/>
  <c r="ES11" i="2"/>
  <c r="ET11" i="2"/>
  <c r="BO14" i="3" s="1"/>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DI13" i="2"/>
  <c r="DJ13" i="2"/>
  <c r="DK13" i="2"/>
  <c r="DL13" i="2"/>
  <c r="DM13" i="2"/>
  <c r="DN13" i="2"/>
  <c r="DO13" i="2"/>
  <c r="DP13" i="2"/>
  <c r="DQ13" i="2"/>
  <c r="DR13" i="2"/>
  <c r="DS13" i="2"/>
  <c r="DT13" i="2"/>
  <c r="DU13" i="2"/>
  <c r="DV13" i="2"/>
  <c r="DW13" i="2"/>
  <c r="DX13" i="2"/>
  <c r="DY13" i="2"/>
  <c r="DZ13" i="2"/>
  <c r="EA13" i="2"/>
  <c r="EB13" i="2"/>
  <c r="EC13" i="2"/>
  <c r="ED13" i="2"/>
  <c r="EE13" i="2"/>
  <c r="EF13" i="2"/>
  <c r="EG13" i="2"/>
  <c r="EH13" i="2"/>
  <c r="EI13" i="2"/>
  <c r="EJ13" i="2"/>
  <c r="EK13" i="2"/>
  <c r="EL13" i="2"/>
  <c r="EM13" i="2"/>
  <c r="EN13" i="2"/>
  <c r="EO13" i="2"/>
  <c r="EP13" i="2"/>
  <c r="EQ13" i="2"/>
  <c r="ER13" i="2"/>
  <c r="ES13" i="2"/>
  <c r="ET13" i="2"/>
  <c r="DI14" i="2"/>
  <c r="DJ14" i="2"/>
  <c r="DK14" i="2"/>
  <c r="DL14" i="2"/>
  <c r="DM14" i="2"/>
  <c r="DN14" i="2"/>
  <c r="DO14" i="2"/>
  <c r="DP14" i="2"/>
  <c r="DQ14" i="2"/>
  <c r="DR14" i="2"/>
  <c r="DS14" i="2"/>
  <c r="DT14" i="2"/>
  <c r="DU14" i="2"/>
  <c r="DV14" i="2"/>
  <c r="DW14" i="2"/>
  <c r="DX14" i="2"/>
  <c r="DY14" i="2"/>
  <c r="DZ14" i="2"/>
  <c r="EA14" i="2"/>
  <c r="EB14" i="2"/>
  <c r="EC14" i="2"/>
  <c r="ED14" i="2"/>
  <c r="EE14" i="2"/>
  <c r="EF14" i="2"/>
  <c r="EG14" i="2"/>
  <c r="EH14" i="2"/>
  <c r="EI14" i="2"/>
  <c r="EJ14" i="2"/>
  <c r="EK14" i="2"/>
  <c r="EL14" i="2"/>
  <c r="EM14" i="2"/>
  <c r="EN14" i="2"/>
  <c r="EO14" i="2"/>
  <c r="EP14" i="2"/>
  <c r="EQ14" i="2"/>
  <c r="ER14" i="2"/>
  <c r="ES14" i="2"/>
  <c r="ET14" i="2"/>
  <c r="DI15" i="2"/>
  <c r="DJ15" i="2"/>
  <c r="DK15" i="2"/>
  <c r="DL15" i="2"/>
  <c r="DM15" i="2"/>
  <c r="DN15" i="2"/>
  <c r="DO15" i="2"/>
  <c r="DP15" i="2"/>
  <c r="DQ15" i="2"/>
  <c r="DR15" i="2"/>
  <c r="DS15" i="2"/>
  <c r="DT15" i="2"/>
  <c r="DU15" i="2"/>
  <c r="DV15" i="2"/>
  <c r="DW15" i="2"/>
  <c r="DX15" i="2"/>
  <c r="DY15" i="2"/>
  <c r="DZ15" i="2"/>
  <c r="EA15" i="2"/>
  <c r="EB15" i="2"/>
  <c r="EC15" i="2"/>
  <c r="ED15" i="2"/>
  <c r="EE15" i="2"/>
  <c r="EF15" i="2"/>
  <c r="EG15" i="2"/>
  <c r="EH15" i="2"/>
  <c r="EI15" i="2"/>
  <c r="EJ15" i="2"/>
  <c r="EK15" i="2"/>
  <c r="EL15" i="2"/>
  <c r="EM15" i="2"/>
  <c r="EN15" i="2"/>
  <c r="EO15" i="2"/>
  <c r="EP15" i="2"/>
  <c r="EQ15" i="2"/>
  <c r="ER15" i="2"/>
  <c r="ES15" i="2"/>
  <c r="ET15" i="2"/>
  <c r="DI16" i="2"/>
  <c r="DJ16" i="2"/>
  <c r="DK16" i="2"/>
  <c r="DL16" i="2"/>
  <c r="DM16" i="2"/>
  <c r="DN16" i="2"/>
  <c r="DO16" i="2"/>
  <c r="DP16" i="2"/>
  <c r="DQ16" i="2"/>
  <c r="DR16" i="2"/>
  <c r="DS16" i="2"/>
  <c r="DT16" i="2"/>
  <c r="DU16" i="2"/>
  <c r="DV16" i="2"/>
  <c r="DW16" i="2"/>
  <c r="DX16" i="2"/>
  <c r="DY16" i="2"/>
  <c r="DZ16" i="2"/>
  <c r="EA16" i="2"/>
  <c r="EB16" i="2"/>
  <c r="EC16" i="2"/>
  <c r="ED16" i="2"/>
  <c r="EE16" i="2"/>
  <c r="EF16" i="2"/>
  <c r="EG16" i="2"/>
  <c r="EH16" i="2"/>
  <c r="EI16" i="2"/>
  <c r="EJ16" i="2"/>
  <c r="EK16" i="2"/>
  <c r="EL16" i="2"/>
  <c r="EM16" i="2"/>
  <c r="EN16" i="2"/>
  <c r="EO16" i="2"/>
  <c r="EP16" i="2"/>
  <c r="EQ16" i="2"/>
  <c r="ER16" i="2"/>
  <c r="ES16" i="2"/>
  <c r="ET16" i="2"/>
  <c r="DI17" i="2"/>
  <c r="DJ17" i="2"/>
  <c r="DK17" i="2"/>
  <c r="DL17" i="2"/>
  <c r="DM17" i="2"/>
  <c r="DN17" i="2"/>
  <c r="DO17" i="2"/>
  <c r="DP17" i="2"/>
  <c r="DQ17" i="2"/>
  <c r="DR17" i="2"/>
  <c r="DS17" i="2"/>
  <c r="DT17" i="2"/>
  <c r="DU17" i="2"/>
  <c r="DV17" i="2"/>
  <c r="DW17" i="2"/>
  <c r="DX17" i="2"/>
  <c r="DY17" i="2"/>
  <c r="DZ17" i="2"/>
  <c r="EA17" i="2"/>
  <c r="EB17" i="2"/>
  <c r="EC17" i="2"/>
  <c r="ED17" i="2"/>
  <c r="EE17" i="2"/>
  <c r="EF17" i="2"/>
  <c r="EG17" i="2"/>
  <c r="EH17" i="2"/>
  <c r="EI17" i="2"/>
  <c r="EJ17" i="2"/>
  <c r="EK17" i="2"/>
  <c r="EL17" i="2"/>
  <c r="EM17" i="2"/>
  <c r="EN17" i="2"/>
  <c r="EO17" i="2"/>
  <c r="EP17" i="2"/>
  <c r="EQ17" i="2"/>
  <c r="ER17" i="2"/>
  <c r="ES17" i="2"/>
  <c r="ET17" i="2"/>
  <c r="DI18" i="2"/>
  <c r="DJ18" i="2"/>
  <c r="DK18" i="2"/>
  <c r="DL18" i="2"/>
  <c r="DM18" i="2"/>
  <c r="DN18" i="2"/>
  <c r="DO18" i="2"/>
  <c r="DP18" i="2"/>
  <c r="DQ18" i="2"/>
  <c r="DR18" i="2"/>
  <c r="DS18" i="2"/>
  <c r="DT18" i="2"/>
  <c r="DU18" i="2"/>
  <c r="DV18" i="2"/>
  <c r="DW18" i="2"/>
  <c r="DX18" i="2"/>
  <c r="DY18" i="2"/>
  <c r="DZ18" i="2"/>
  <c r="EA18" i="2"/>
  <c r="EB18" i="2"/>
  <c r="EC18" i="2"/>
  <c r="ED18" i="2"/>
  <c r="EE18" i="2"/>
  <c r="EF18" i="2"/>
  <c r="EG18" i="2"/>
  <c r="EH18" i="2"/>
  <c r="EI18" i="2"/>
  <c r="EJ18" i="2"/>
  <c r="EK18" i="2"/>
  <c r="EL18" i="2"/>
  <c r="EM18" i="2"/>
  <c r="EN18" i="2"/>
  <c r="EO18" i="2"/>
  <c r="EP18" i="2"/>
  <c r="EQ18" i="2"/>
  <c r="ER18" i="2"/>
  <c r="ES18" i="2"/>
  <c r="ET18" i="2"/>
  <c r="DI19" i="2"/>
  <c r="DJ19" i="2"/>
  <c r="DK19" i="2"/>
  <c r="DL19" i="2"/>
  <c r="DM19" i="2"/>
  <c r="DN19" i="2"/>
  <c r="DO19" i="2"/>
  <c r="DP19" i="2"/>
  <c r="DQ19" i="2"/>
  <c r="DR19" i="2"/>
  <c r="DS19" i="2"/>
  <c r="DT19" i="2"/>
  <c r="DU19" i="2"/>
  <c r="DV19" i="2"/>
  <c r="DW19" i="2"/>
  <c r="DX19" i="2"/>
  <c r="DY19" i="2"/>
  <c r="DZ19" i="2"/>
  <c r="EA19" i="2"/>
  <c r="EB19" i="2"/>
  <c r="EC19" i="2"/>
  <c r="ED19" i="2"/>
  <c r="EE19" i="2"/>
  <c r="EF19" i="2"/>
  <c r="EG19" i="2"/>
  <c r="EH19" i="2"/>
  <c r="EI19" i="2"/>
  <c r="EJ19" i="2"/>
  <c r="EK19" i="2"/>
  <c r="EL19" i="2"/>
  <c r="EM19" i="2"/>
  <c r="EN19" i="2"/>
  <c r="EO19" i="2"/>
  <c r="EP19" i="2"/>
  <c r="EQ19" i="2"/>
  <c r="ER19" i="2"/>
  <c r="ES19" i="2"/>
  <c r="ET19" i="2"/>
  <c r="DI20" i="2"/>
  <c r="DJ20" i="2"/>
  <c r="DK20" i="2"/>
  <c r="DL20" i="2"/>
  <c r="DM20" i="2"/>
  <c r="DN20" i="2"/>
  <c r="DO20" i="2"/>
  <c r="DP20" i="2"/>
  <c r="DQ20" i="2"/>
  <c r="DR20" i="2"/>
  <c r="DS20" i="2"/>
  <c r="DT20" i="2"/>
  <c r="DU20" i="2"/>
  <c r="DV20" i="2"/>
  <c r="DW20" i="2"/>
  <c r="DX20" i="2"/>
  <c r="DY20" i="2"/>
  <c r="DZ20" i="2"/>
  <c r="EA20" i="2"/>
  <c r="EB20" i="2"/>
  <c r="EC20" i="2"/>
  <c r="ED20" i="2"/>
  <c r="EE20" i="2"/>
  <c r="EF20" i="2"/>
  <c r="EG20" i="2"/>
  <c r="EH20" i="2"/>
  <c r="EI20" i="2"/>
  <c r="EJ20" i="2"/>
  <c r="EK20" i="2"/>
  <c r="EL20" i="2"/>
  <c r="EM20" i="2"/>
  <c r="EN20" i="2"/>
  <c r="EO20" i="2"/>
  <c r="EP20" i="2"/>
  <c r="EQ20" i="2"/>
  <c r="ER20" i="2"/>
  <c r="ES20" i="2"/>
  <c r="ET20" i="2"/>
  <c r="DI21" i="2"/>
  <c r="DJ21" i="2"/>
  <c r="DK21" i="2"/>
  <c r="DL21" i="2"/>
  <c r="DM21" i="2"/>
  <c r="DN21" i="2"/>
  <c r="DO21" i="2"/>
  <c r="DP21" i="2"/>
  <c r="DQ21" i="2"/>
  <c r="DR21" i="2"/>
  <c r="DS21" i="2"/>
  <c r="DT21" i="2"/>
  <c r="DU21" i="2"/>
  <c r="DV21" i="2"/>
  <c r="DW21" i="2"/>
  <c r="DX21" i="2"/>
  <c r="DY21" i="2"/>
  <c r="DZ21" i="2"/>
  <c r="EA21" i="2"/>
  <c r="EB21" i="2"/>
  <c r="EC21" i="2"/>
  <c r="ED21" i="2"/>
  <c r="EE21" i="2"/>
  <c r="EF21" i="2"/>
  <c r="EG21" i="2"/>
  <c r="EH21" i="2"/>
  <c r="EI21" i="2"/>
  <c r="EJ21" i="2"/>
  <c r="EK21" i="2"/>
  <c r="EL21" i="2"/>
  <c r="EM21" i="2"/>
  <c r="EN21" i="2"/>
  <c r="EO21" i="2"/>
  <c r="EP21" i="2"/>
  <c r="EQ21" i="2"/>
  <c r="ER21" i="2"/>
  <c r="ES21" i="2"/>
  <c r="ET21" i="2"/>
  <c r="DI22" i="2"/>
  <c r="DJ22" i="2"/>
  <c r="DK22" i="2"/>
  <c r="DL22" i="2"/>
  <c r="DM22" i="2"/>
  <c r="DN22" i="2"/>
  <c r="DO22" i="2"/>
  <c r="DP22" i="2"/>
  <c r="DQ22" i="2"/>
  <c r="DR22" i="2"/>
  <c r="DS22" i="2"/>
  <c r="DT22" i="2"/>
  <c r="DU22" i="2"/>
  <c r="DV22" i="2"/>
  <c r="DW22" i="2"/>
  <c r="DX22" i="2"/>
  <c r="DY22" i="2"/>
  <c r="DZ22" i="2"/>
  <c r="EA22" i="2"/>
  <c r="EB22" i="2"/>
  <c r="EC22" i="2"/>
  <c r="ED22" i="2"/>
  <c r="EE22" i="2"/>
  <c r="EF22" i="2"/>
  <c r="EG22" i="2"/>
  <c r="EH22" i="2"/>
  <c r="EI22" i="2"/>
  <c r="EJ22" i="2"/>
  <c r="EK22" i="2"/>
  <c r="EL22" i="2"/>
  <c r="EM22" i="2"/>
  <c r="EN22" i="2"/>
  <c r="EO22" i="2"/>
  <c r="EP22" i="2"/>
  <c r="EQ22" i="2"/>
  <c r="ER22" i="2"/>
  <c r="ES22" i="2"/>
  <c r="ET22" i="2"/>
  <c r="DI23" i="2"/>
  <c r="DJ23" i="2"/>
  <c r="DK23" i="2"/>
  <c r="DL23" i="2"/>
  <c r="DM23" i="2"/>
  <c r="DN23" i="2"/>
  <c r="DO23" i="2"/>
  <c r="DP23" i="2"/>
  <c r="DQ23" i="2"/>
  <c r="DR23" i="2"/>
  <c r="DS23" i="2"/>
  <c r="DT23" i="2"/>
  <c r="DU23" i="2"/>
  <c r="DV23" i="2"/>
  <c r="DW23" i="2"/>
  <c r="DX23" i="2"/>
  <c r="DY23" i="2"/>
  <c r="DZ23" i="2"/>
  <c r="EA23" i="2"/>
  <c r="EB23" i="2"/>
  <c r="EC23" i="2"/>
  <c r="ED23" i="2"/>
  <c r="EE23" i="2"/>
  <c r="EF23" i="2"/>
  <c r="EG23" i="2"/>
  <c r="EH23" i="2"/>
  <c r="EI23" i="2"/>
  <c r="EJ23" i="2"/>
  <c r="EK23" i="2"/>
  <c r="EL23" i="2"/>
  <c r="EM23" i="2"/>
  <c r="EN23" i="2"/>
  <c r="EO23" i="2"/>
  <c r="EP23" i="2"/>
  <c r="EQ23" i="2"/>
  <c r="ER23" i="2"/>
  <c r="ES23" i="2"/>
  <c r="ET23" i="2"/>
  <c r="DI24" i="2"/>
  <c r="DJ24" i="2"/>
  <c r="DK24" i="2"/>
  <c r="DL24" i="2"/>
  <c r="DM24" i="2"/>
  <c r="DN24" i="2"/>
  <c r="DO24" i="2"/>
  <c r="DP24" i="2"/>
  <c r="DQ24" i="2"/>
  <c r="DR24" i="2"/>
  <c r="DS24" i="2"/>
  <c r="DT24" i="2"/>
  <c r="DU24" i="2"/>
  <c r="DV24" i="2"/>
  <c r="DW24" i="2"/>
  <c r="DX24" i="2"/>
  <c r="DY24" i="2"/>
  <c r="DZ24" i="2"/>
  <c r="EA24" i="2"/>
  <c r="EB24" i="2"/>
  <c r="EC24" i="2"/>
  <c r="ED24" i="2"/>
  <c r="EE24" i="2"/>
  <c r="EF24" i="2"/>
  <c r="EG24" i="2"/>
  <c r="EH24" i="2"/>
  <c r="EI24" i="2"/>
  <c r="EJ24" i="2"/>
  <c r="EK24" i="2"/>
  <c r="EL24" i="2"/>
  <c r="EM24" i="2"/>
  <c r="EN24" i="2"/>
  <c r="EO24" i="2"/>
  <c r="EP24" i="2"/>
  <c r="EQ24" i="2"/>
  <c r="ER24" i="2"/>
  <c r="ES24" i="2"/>
  <c r="ET24" i="2"/>
  <c r="DI25" i="2"/>
  <c r="DJ25" i="2"/>
  <c r="DK25" i="2"/>
  <c r="DL25" i="2"/>
  <c r="DM25" i="2"/>
  <c r="DN25" i="2"/>
  <c r="DO25" i="2"/>
  <c r="DP25" i="2"/>
  <c r="DQ25" i="2"/>
  <c r="DR25" i="2"/>
  <c r="DS25" i="2"/>
  <c r="DT25" i="2"/>
  <c r="DU25" i="2"/>
  <c r="DV25" i="2"/>
  <c r="DW25" i="2"/>
  <c r="DX25" i="2"/>
  <c r="DY25" i="2"/>
  <c r="DZ25" i="2"/>
  <c r="EA25" i="2"/>
  <c r="EB25" i="2"/>
  <c r="EC25" i="2"/>
  <c r="ED25" i="2"/>
  <c r="EE25" i="2"/>
  <c r="EF25" i="2"/>
  <c r="EG25" i="2"/>
  <c r="EH25" i="2"/>
  <c r="EI25" i="2"/>
  <c r="EJ25" i="2"/>
  <c r="EK25" i="2"/>
  <c r="EL25" i="2"/>
  <c r="EM25" i="2"/>
  <c r="EN25" i="2"/>
  <c r="EO25" i="2"/>
  <c r="EP25" i="2"/>
  <c r="EQ25" i="2"/>
  <c r="ER25" i="2"/>
  <c r="ES25" i="2"/>
  <c r="ET25" i="2"/>
  <c r="DI26" i="2"/>
  <c r="DJ26" i="2"/>
  <c r="DK26" i="2"/>
  <c r="DL26" i="2"/>
  <c r="DM26" i="2"/>
  <c r="DN26" i="2"/>
  <c r="DO26" i="2"/>
  <c r="DP26" i="2"/>
  <c r="DQ26" i="2"/>
  <c r="DR26" i="2"/>
  <c r="DS26" i="2"/>
  <c r="DT26" i="2"/>
  <c r="DU26" i="2"/>
  <c r="DV26" i="2"/>
  <c r="DW26" i="2"/>
  <c r="DX26" i="2"/>
  <c r="DY26" i="2"/>
  <c r="DZ26" i="2"/>
  <c r="EA26" i="2"/>
  <c r="EB26" i="2"/>
  <c r="EC26" i="2"/>
  <c r="ED26" i="2"/>
  <c r="EE26" i="2"/>
  <c r="EF26" i="2"/>
  <c r="EG26" i="2"/>
  <c r="EH26" i="2"/>
  <c r="EI26" i="2"/>
  <c r="EJ26" i="2"/>
  <c r="EK26" i="2"/>
  <c r="EL26" i="2"/>
  <c r="EM26" i="2"/>
  <c r="EN26" i="2"/>
  <c r="EO26" i="2"/>
  <c r="EP26" i="2"/>
  <c r="EQ26" i="2"/>
  <c r="ER26" i="2"/>
  <c r="ES26" i="2"/>
  <c r="ET26" i="2"/>
  <c r="DI27" i="2"/>
  <c r="DJ27" i="2"/>
  <c r="DK27" i="2"/>
  <c r="DL27" i="2"/>
  <c r="DM27" i="2"/>
  <c r="DN27" i="2"/>
  <c r="DO27" i="2"/>
  <c r="DP27" i="2"/>
  <c r="DQ27" i="2"/>
  <c r="DR27" i="2"/>
  <c r="DS27" i="2"/>
  <c r="DT27" i="2"/>
  <c r="DU27" i="2"/>
  <c r="DV27" i="2"/>
  <c r="DW27" i="2"/>
  <c r="DX27" i="2"/>
  <c r="DY27" i="2"/>
  <c r="DZ27" i="2"/>
  <c r="EA27" i="2"/>
  <c r="EB27" i="2"/>
  <c r="EC27" i="2"/>
  <c r="ED27" i="2"/>
  <c r="EE27" i="2"/>
  <c r="EF27" i="2"/>
  <c r="EG27" i="2"/>
  <c r="EH27" i="2"/>
  <c r="EI27" i="2"/>
  <c r="EJ27" i="2"/>
  <c r="EK27" i="2"/>
  <c r="EL27" i="2"/>
  <c r="EM27" i="2"/>
  <c r="EN27" i="2"/>
  <c r="EO27" i="2"/>
  <c r="EP27" i="2"/>
  <c r="EQ27" i="2"/>
  <c r="ER27" i="2"/>
  <c r="ES27" i="2"/>
  <c r="ET27" i="2"/>
  <c r="DI28" i="2"/>
  <c r="DJ28" i="2"/>
  <c r="DK28" i="2"/>
  <c r="DL28" i="2"/>
  <c r="DM28" i="2"/>
  <c r="DN28" i="2"/>
  <c r="DO28" i="2"/>
  <c r="DP28" i="2"/>
  <c r="DQ28" i="2"/>
  <c r="DR28" i="2"/>
  <c r="DS28" i="2"/>
  <c r="DT28" i="2"/>
  <c r="DU28" i="2"/>
  <c r="DV28" i="2"/>
  <c r="DW28" i="2"/>
  <c r="DX28" i="2"/>
  <c r="DY28" i="2"/>
  <c r="DZ28" i="2"/>
  <c r="EA28" i="2"/>
  <c r="EB28" i="2"/>
  <c r="EC28" i="2"/>
  <c r="ED28" i="2"/>
  <c r="EE28" i="2"/>
  <c r="EF28" i="2"/>
  <c r="EG28" i="2"/>
  <c r="EH28" i="2"/>
  <c r="EI28" i="2"/>
  <c r="EJ28" i="2"/>
  <c r="EK28" i="2"/>
  <c r="EL28" i="2"/>
  <c r="EM28" i="2"/>
  <c r="EN28" i="2"/>
  <c r="EO28" i="2"/>
  <c r="EP28" i="2"/>
  <c r="EQ28" i="2"/>
  <c r="ER28" i="2"/>
  <c r="ES28" i="2"/>
  <c r="ET28" i="2"/>
  <c r="DI29" i="2"/>
  <c r="DJ29" i="2"/>
  <c r="DK29" i="2"/>
  <c r="DL29" i="2"/>
  <c r="DM29" i="2"/>
  <c r="DN29" i="2"/>
  <c r="DO29" i="2"/>
  <c r="DP29" i="2"/>
  <c r="DQ29" i="2"/>
  <c r="DR29" i="2"/>
  <c r="DS29" i="2"/>
  <c r="DT29" i="2"/>
  <c r="DU29" i="2"/>
  <c r="DV29" i="2"/>
  <c r="DW29" i="2"/>
  <c r="DX29" i="2"/>
  <c r="DY29" i="2"/>
  <c r="DZ29" i="2"/>
  <c r="EA29" i="2"/>
  <c r="EB29" i="2"/>
  <c r="EC29" i="2"/>
  <c r="ED29" i="2"/>
  <c r="EE29" i="2"/>
  <c r="EF29" i="2"/>
  <c r="EG29" i="2"/>
  <c r="EH29" i="2"/>
  <c r="EI29" i="2"/>
  <c r="EJ29" i="2"/>
  <c r="EK29" i="2"/>
  <c r="EL29" i="2"/>
  <c r="EM29" i="2"/>
  <c r="EN29" i="2"/>
  <c r="EO29" i="2"/>
  <c r="EP29" i="2"/>
  <c r="EQ29" i="2"/>
  <c r="ER29" i="2"/>
  <c r="ES29" i="2"/>
  <c r="ET29" i="2"/>
  <c r="DI30" i="2"/>
  <c r="DJ30" i="2"/>
  <c r="DK30" i="2"/>
  <c r="DL30" i="2"/>
  <c r="DM30" i="2"/>
  <c r="DN30" i="2"/>
  <c r="DO30" i="2"/>
  <c r="DP30" i="2"/>
  <c r="DQ30" i="2"/>
  <c r="DR30" i="2"/>
  <c r="DS30" i="2"/>
  <c r="DT30" i="2"/>
  <c r="DU30" i="2"/>
  <c r="DV30" i="2"/>
  <c r="DW30" i="2"/>
  <c r="DX30" i="2"/>
  <c r="DY30" i="2"/>
  <c r="DZ30" i="2"/>
  <c r="EA30" i="2"/>
  <c r="EB30" i="2"/>
  <c r="EC30" i="2"/>
  <c r="ED30" i="2"/>
  <c r="EE30" i="2"/>
  <c r="EF30" i="2"/>
  <c r="EG30" i="2"/>
  <c r="EH30" i="2"/>
  <c r="EI30" i="2"/>
  <c r="EJ30" i="2"/>
  <c r="EK30" i="2"/>
  <c r="EL30" i="2"/>
  <c r="EM30" i="2"/>
  <c r="EN30" i="2"/>
  <c r="EO30" i="2"/>
  <c r="EP30" i="2"/>
  <c r="EQ30" i="2"/>
  <c r="ER30" i="2"/>
  <c r="ES30" i="2"/>
  <c r="ET30" i="2"/>
  <c r="DI31" i="2"/>
  <c r="DJ31" i="2"/>
  <c r="DK31" i="2"/>
  <c r="DL31" i="2"/>
  <c r="DM31" i="2"/>
  <c r="DN31" i="2"/>
  <c r="DO31" i="2"/>
  <c r="DP31" i="2"/>
  <c r="DQ31" i="2"/>
  <c r="DR31" i="2"/>
  <c r="DS31" i="2"/>
  <c r="DT31" i="2"/>
  <c r="DU31" i="2"/>
  <c r="DV31" i="2"/>
  <c r="DW31" i="2"/>
  <c r="DX31" i="2"/>
  <c r="DY31" i="2"/>
  <c r="DZ31" i="2"/>
  <c r="EA31" i="2"/>
  <c r="EB31" i="2"/>
  <c r="EC31" i="2"/>
  <c r="ED31" i="2"/>
  <c r="EE31" i="2"/>
  <c r="EF31" i="2"/>
  <c r="EG31" i="2"/>
  <c r="EH31" i="2"/>
  <c r="EI31" i="2"/>
  <c r="EJ31" i="2"/>
  <c r="EK31" i="2"/>
  <c r="EL31" i="2"/>
  <c r="EM31" i="2"/>
  <c r="EN31" i="2"/>
  <c r="EO31" i="2"/>
  <c r="EP31" i="2"/>
  <c r="EQ31" i="2"/>
  <c r="ER31" i="2"/>
  <c r="ES31" i="2"/>
  <c r="ET31" i="2"/>
  <c r="DI32" i="2"/>
  <c r="DJ32" i="2"/>
  <c r="DK32" i="2"/>
  <c r="DL32" i="2"/>
  <c r="DM32" i="2"/>
  <c r="DN32" i="2"/>
  <c r="DO32" i="2"/>
  <c r="DP32" i="2"/>
  <c r="DQ32" i="2"/>
  <c r="DR32" i="2"/>
  <c r="DS32" i="2"/>
  <c r="DT32" i="2"/>
  <c r="DU32" i="2"/>
  <c r="DV32" i="2"/>
  <c r="DW32" i="2"/>
  <c r="DX32" i="2"/>
  <c r="DY32" i="2"/>
  <c r="DZ32" i="2"/>
  <c r="EA32" i="2"/>
  <c r="EB32" i="2"/>
  <c r="EC32" i="2"/>
  <c r="ED32" i="2"/>
  <c r="EE32" i="2"/>
  <c r="EF32" i="2"/>
  <c r="EG32" i="2"/>
  <c r="EH32" i="2"/>
  <c r="EI32" i="2"/>
  <c r="EJ32" i="2"/>
  <c r="EK32" i="2"/>
  <c r="EL32" i="2"/>
  <c r="EM32" i="2"/>
  <c r="EN32" i="2"/>
  <c r="EO32" i="2"/>
  <c r="EP32" i="2"/>
  <c r="EQ32" i="2"/>
  <c r="ER32" i="2"/>
  <c r="ES32" i="2"/>
  <c r="ET32" i="2"/>
  <c r="DI33" i="2"/>
  <c r="DJ33" i="2"/>
  <c r="DK33" i="2"/>
  <c r="DL33" i="2"/>
  <c r="DM33" i="2"/>
  <c r="DN33" i="2"/>
  <c r="DO33" i="2"/>
  <c r="DP33" i="2"/>
  <c r="DQ33" i="2"/>
  <c r="DR33" i="2"/>
  <c r="DS33" i="2"/>
  <c r="DT33" i="2"/>
  <c r="DU33" i="2"/>
  <c r="DV33" i="2"/>
  <c r="DW33" i="2"/>
  <c r="DX33" i="2"/>
  <c r="DY33" i="2"/>
  <c r="DZ33" i="2"/>
  <c r="EA33" i="2"/>
  <c r="EB33" i="2"/>
  <c r="EC33" i="2"/>
  <c r="ED33" i="2"/>
  <c r="EE33" i="2"/>
  <c r="EF33" i="2"/>
  <c r="EG33" i="2"/>
  <c r="EH33" i="2"/>
  <c r="EI33" i="2"/>
  <c r="EJ33" i="2"/>
  <c r="EK33" i="2"/>
  <c r="EL33" i="2"/>
  <c r="EM33" i="2"/>
  <c r="EN33" i="2"/>
  <c r="EO33" i="2"/>
  <c r="EP33" i="2"/>
  <c r="EQ33" i="2"/>
  <c r="ER33" i="2"/>
  <c r="ES33" i="2"/>
  <c r="ET33" i="2"/>
  <c r="DI34" i="2"/>
  <c r="DJ34" i="2"/>
  <c r="DK34" i="2"/>
  <c r="DL34" i="2"/>
  <c r="DM34" i="2"/>
  <c r="DN34" i="2"/>
  <c r="DO34" i="2"/>
  <c r="DP34" i="2"/>
  <c r="DQ34" i="2"/>
  <c r="DR34" i="2"/>
  <c r="DS34" i="2"/>
  <c r="DT34" i="2"/>
  <c r="DU34" i="2"/>
  <c r="DV34" i="2"/>
  <c r="DW34" i="2"/>
  <c r="DX34" i="2"/>
  <c r="DY34" i="2"/>
  <c r="DZ34" i="2"/>
  <c r="EA34" i="2"/>
  <c r="EB34" i="2"/>
  <c r="EC34" i="2"/>
  <c r="ED34" i="2"/>
  <c r="EE34" i="2"/>
  <c r="EF34" i="2"/>
  <c r="EG34" i="2"/>
  <c r="EH34" i="2"/>
  <c r="EI34" i="2"/>
  <c r="EJ34" i="2"/>
  <c r="EK34" i="2"/>
  <c r="EL34" i="2"/>
  <c r="EM34" i="2"/>
  <c r="EN34" i="2"/>
  <c r="EO34" i="2"/>
  <c r="EP34" i="2"/>
  <c r="EQ34" i="2"/>
  <c r="ER34" i="2"/>
  <c r="ES34" i="2"/>
  <c r="ET34" i="2"/>
  <c r="DI35" i="2"/>
  <c r="DJ35" i="2"/>
  <c r="DK35" i="2"/>
  <c r="DL35" i="2"/>
  <c r="DM35" i="2"/>
  <c r="DN35" i="2"/>
  <c r="DO35" i="2"/>
  <c r="DP35" i="2"/>
  <c r="DQ35" i="2"/>
  <c r="DR35" i="2"/>
  <c r="DS35" i="2"/>
  <c r="DT35" i="2"/>
  <c r="DU35" i="2"/>
  <c r="DV35" i="2"/>
  <c r="DW35" i="2"/>
  <c r="DX35" i="2"/>
  <c r="DY35" i="2"/>
  <c r="DZ35" i="2"/>
  <c r="EA35" i="2"/>
  <c r="EB35" i="2"/>
  <c r="EC35" i="2"/>
  <c r="ED35" i="2"/>
  <c r="EE35" i="2"/>
  <c r="EF35" i="2"/>
  <c r="EG35" i="2"/>
  <c r="EH35" i="2"/>
  <c r="EI35" i="2"/>
  <c r="EJ35" i="2"/>
  <c r="EK35" i="2"/>
  <c r="EL35" i="2"/>
  <c r="EM35" i="2"/>
  <c r="EN35" i="2"/>
  <c r="EO35" i="2"/>
  <c r="EP35" i="2"/>
  <c r="EQ35" i="2"/>
  <c r="ER35" i="2"/>
  <c r="ES35" i="2"/>
  <c r="ET35" i="2"/>
  <c r="DI36" i="2"/>
  <c r="DJ36" i="2"/>
  <c r="DK36" i="2"/>
  <c r="DL36" i="2"/>
  <c r="DM36" i="2"/>
  <c r="DN36" i="2"/>
  <c r="DO36" i="2"/>
  <c r="DP36" i="2"/>
  <c r="DQ36" i="2"/>
  <c r="DR36" i="2"/>
  <c r="DS36" i="2"/>
  <c r="DT36" i="2"/>
  <c r="DU36" i="2"/>
  <c r="DV36" i="2"/>
  <c r="DW36" i="2"/>
  <c r="DX36" i="2"/>
  <c r="DY36" i="2"/>
  <c r="DZ36" i="2"/>
  <c r="EA36" i="2"/>
  <c r="EB36" i="2"/>
  <c r="EC36" i="2"/>
  <c r="ED36" i="2"/>
  <c r="EE36" i="2"/>
  <c r="EF36" i="2"/>
  <c r="EG36" i="2"/>
  <c r="EH36" i="2"/>
  <c r="EI36" i="2"/>
  <c r="EJ36" i="2"/>
  <c r="EK36" i="2"/>
  <c r="EL36" i="2"/>
  <c r="EM36" i="2"/>
  <c r="EN36" i="2"/>
  <c r="EO36" i="2"/>
  <c r="EP36" i="2"/>
  <c r="EQ36" i="2"/>
  <c r="ER36" i="2"/>
  <c r="ES36" i="2"/>
  <c r="ET36" i="2"/>
  <c r="DI37" i="2"/>
  <c r="DJ37" i="2"/>
  <c r="DK37" i="2"/>
  <c r="DL37" i="2"/>
  <c r="DM37" i="2"/>
  <c r="DN37" i="2"/>
  <c r="DO37" i="2"/>
  <c r="DP37" i="2"/>
  <c r="DQ37" i="2"/>
  <c r="DR37" i="2"/>
  <c r="DS37" i="2"/>
  <c r="DT37" i="2"/>
  <c r="DU37" i="2"/>
  <c r="DV37" i="2"/>
  <c r="DW37" i="2"/>
  <c r="DX37" i="2"/>
  <c r="DY37" i="2"/>
  <c r="DZ37" i="2"/>
  <c r="EA37" i="2"/>
  <c r="EB37" i="2"/>
  <c r="EC37" i="2"/>
  <c r="ED37" i="2"/>
  <c r="EE37" i="2"/>
  <c r="EF37" i="2"/>
  <c r="EG37" i="2"/>
  <c r="EH37" i="2"/>
  <c r="EI37" i="2"/>
  <c r="EJ37" i="2"/>
  <c r="EK37" i="2"/>
  <c r="EL37" i="2"/>
  <c r="EM37" i="2"/>
  <c r="EN37" i="2"/>
  <c r="EO37" i="2"/>
  <c r="EP37" i="2"/>
  <c r="EQ37" i="2"/>
  <c r="ER37" i="2"/>
  <c r="ES37" i="2"/>
  <c r="ET37" i="2"/>
  <c r="DI38" i="2"/>
  <c r="DJ38" i="2"/>
  <c r="DK38" i="2"/>
  <c r="DL38" i="2"/>
  <c r="DM38" i="2"/>
  <c r="DN38" i="2"/>
  <c r="DO38" i="2"/>
  <c r="DP38" i="2"/>
  <c r="DQ38" i="2"/>
  <c r="DR38" i="2"/>
  <c r="DS38" i="2"/>
  <c r="DT38" i="2"/>
  <c r="DU38" i="2"/>
  <c r="DV38" i="2"/>
  <c r="DW38" i="2"/>
  <c r="DX38" i="2"/>
  <c r="DY38" i="2"/>
  <c r="DZ38" i="2"/>
  <c r="EA38" i="2"/>
  <c r="EB38" i="2"/>
  <c r="EC38" i="2"/>
  <c r="ED38" i="2"/>
  <c r="EE38" i="2"/>
  <c r="EF38" i="2"/>
  <c r="EG38" i="2"/>
  <c r="EH38" i="2"/>
  <c r="EI38" i="2"/>
  <c r="EJ38" i="2"/>
  <c r="EK38" i="2"/>
  <c r="EL38" i="2"/>
  <c r="EM38" i="2"/>
  <c r="EN38" i="2"/>
  <c r="EO38" i="2"/>
  <c r="EP38" i="2"/>
  <c r="EQ38" i="2"/>
  <c r="ER38" i="2"/>
  <c r="ES38" i="2"/>
  <c r="ET38" i="2"/>
  <c r="DI39" i="2"/>
  <c r="DJ39" i="2"/>
  <c r="DK39" i="2"/>
  <c r="DL39" i="2"/>
  <c r="DM39" i="2"/>
  <c r="DN39" i="2"/>
  <c r="DO39" i="2"/>
  <c r="DP39" i="2"/>
  <c r="DQ39" i="2"/>
  <c r="DR39" i="2"/>
  <c r="DS39" i="2"/>
  <c r="DT39" i="2"/>
  <c r="DU39" i="2"/>
  <c r="DV39" i="2"/>
  <c r="DW39" i="2"/>
  <c r="DX39" i="2"/>
  <c r="DY39" i="2"/>
  <c r="DZ39" i="2"/>
  <c r="EA39" i="2"/>
  <c r="EB39" i="2"/>
  <c r="EC39" i="2"/>
  <c r="ED39" i="2"/>
  <c r="EE39" i="2"/>
  <c r="EF39" i="2"/>
  <c r="EG39" i="2"/>
  <c r="EH39" i="2"/>
  <c r="EI39" i="2"/>
  <c r="EJ39" i="2"/>
  <c r="EK39" i="2"/>
  <c r="EL39" i="2"/>
  <c r="EM39" i="2"/>
  <c r="EN39" i="2"/>
  <c r="EO39" i="2"/>
  <c r="EP39" i="2"/>
  <c r="EQ39" i="2"/>
  <c r="ER39" i="2"/>
  <c r="ES39" i="2"/>
  <c r="ET39" i="2"/>
  <c r="DI40" i="2"/>
  <c r="DJ40" i="2"/>
  <c r="DK40" i="2"/>
  <c r="DL40" i="2"/>
  <c r="DM40" i="2"/>
  <c r="DN40" i="2"/>
  <c r="DO40" i="2"/>
  <c r="DP40" i="2"/>
  <c r="DQ40" i="2"/>
  <c r="DR40" i="2"/>
  <c r="DS40" i="2"/>
  <c r="DT40" i="2"/>
  <c r="DU40" i="2"/>
  <c r="DV40" i="2"/>
  <c r="DW40" i="2"/>
  <c r="DX40" i="2"/>
  <c r="DY40" i="2"/>
  <c r="DZ40" i="2"/>
  <c r="EA40" i="2"/>
  <c r="EB40" i="2"/>
  <c r="EC40" i="2"/>
  <c r="ED40" i="2"/>
  <c r="EE40" i="2"/>
  <c r="EF40" i="2"/>
  <c r="EG40" i="2"/>
  <c r="EH40" i="2"/>
  <c r="EI40" i="2"/>
  <c r="EJ40" i="2"/>
  <c r="EK40" i="2"/>
  <c r="EL40" i="2"/>
  <c r="EM40" i="2"/>
  <c r="EN40" i="2"/>
  <c r="EO40" i="2"/>
  <c r="EP40" i="2"/>
  <c r="EQ40" i="2"/>
  <c r="ER40" i="2"/>
  <c r="ES40" i="2"/>
  <c r="ET40" i="2"/>
  <c r="DI41" i="2"/>
  <c r="DJ41" i="2"/>
  <c r="DK41" i="2"/>
  <c r="DL41" i="2"/>
  <c r="DM41" i="2"/>
  <c r="DN41" i="2"/>
  <c r="DO41" i="2"/>
  <c r="DP41" i="2"/>
  <c r="DQ41" i="2"/>
  <c r="DR41" i="2"/>
  <c r="DS41" i="2"/>
  <c r="DT41" i="2"/>
  <c r="DU41" i="2"/>
  <c r="DV41" i="2"/>
  <c r="DW41" i="2"/>
  <c r="DX41" i="2"/>
  <c r="DY41" i="2"/>
  <c r="DZ41" i="2"/>
  <c r="EA41" i="2"/>
  <c r="EB41" i="2"/>
  <c r="EC41" i="2"/>
  <c r="ED41" i="2"/>
  <c r="EE41" i="2"/>
  <c r="EF41" i="2"/>
  <c r="EG41" i="2"/>
  <c r="EH41" i="2"/>
  <c r="EI41" i="2"/>
  <c r="EJ41" i="2"/>
  <c r="EK41" i="2"/>
  <c r="EL41" i="2"/>
  <c r="EM41" i="2"/>
  <c r="EN41" i="2"/>
  <c r="EO41" i="2"/>
  <c r="EP41" i="2"/>
  <c r="EQ41" i="2"/>
  <c r="ER41" i="2"/>
  <c r="ES41" i="2"/>
  <c r="ET41" i="2"/>
  <c r="DI42" i="2"/>
  <c r="DJ42" i="2"/>
  <c r="DK42" i="2"/>
  <c r="DL42" i="2"/>
  <c r="DM42" i="2"/>
  <c r="DN42" i="2"/>
  <c r="DO42" i="2"/>
  <c r="DP42" i="2"/>
  <c r="DQ42" i="2"/>
  <c r="DR42" i="2"/>
  <c r="DS42" i="2"/>
  <c r="DT42" i="2"/>
  <c r="DU42" i="2"/>
  <c r="DV42" i="2"/>
  <c r="DW42" i="2"/>
  <c r="DX42" i="2"/>
  <c r="DY42" i="2"/>
  <c r="DZ42" i="2"/>
  <c r="EA42" i="2"/>
  <c r="EB42" i="2"/>
  <c r="EC42" i="2"/>
  <c r="ED42" i="2"/>
  <c r="EE42" i="2"/>
  <c r="EF42" i="2"/>
  <c r="EG42" i="2"/>
  <c r="EH42" i="2"/>
  <c r="EI42" i="2"/>
  <c r="EJ42" i="2"/>
  <c r="EK42" i="2"/>
  <c r="EL42" i="2"/>
  <c r="EM42" i="2"/>
  <c r="EN42" i="2"/>
  <c r="EO42" i="2"/>
  <c r="EP42" i="2"/>
  <c r="EQ42" i="2"/>
  <c r="ER42" i="2"/>
  <c r="ES42" i="2"/>
  <c r="ET42" i="2"/>
  <c r="DI43" i="2"/>
  <c r="DJ43" i="2"/>
  <c r="DK43" i="2"/>
  <c r="DL43" i="2"/>
  <c r="DM43" i="2"/>
  <c r="DN43" i="2"/>
  <c r="DO43" i="2"/>
  <c r="DP43" i="2"/>
  <c r="DQ43" i="2"/>
  <c r="DR43" i="2"/>
  <c r="DS43" i="2"/>
  <c r="DT43" i="2"/>
  <c r="DU43" i="2"/>
  <c r="DV43" i="2"/>
  <c r="DW43" i="2"/>
  <c r="DX43" i="2"/>
  <c r="DY43" i="2"/>
  <c r="DZ43" i="2"/>
  <c r="EA43" i="2"/>
  <c r="EB43" i="2"/>
  <c r="EC43" i="2"/>
  <c r="ED43" i="2"/>
  <c r="EE43" i="2"/>
  <c r="EF43" i="2"/>
  <c r="EG43" i="2"/>
  <c r="EH43" i="2"/>
  <c r="EI43" i="2"/>
  <c r="EJ43" i="2"/>
  <c r="EK43" i="2"/>
  <c r="EL43" i="2"/>
  <c r="EM43" i="2"/>
  <c r="EN43" i="2"/>
  <c r="EO43" i="2"/>
  <c r="EP43" i="2"/>
  <c r="EQ43" i="2"/>
  <c r="ER43" i="2"/>
  <c r="ES43" i="2"/>
  <c r="ET43" i="2"/>
  <c r="DI44" i="2"/>
  <c r="DJ44" i="2"/>
  <c r="DK44" i="2"/>
  <c r="DL44" i="2"/>
  <c r="DM44" i="2"/>
  <c r="DN44" i="2"/>
  <c r="DO44" i="2"/>
  <c r="DP44" i="2"/>
  <c r="DQ44" i="2"/>
  <c r="DR44" i="2"/>
  <c r="DS44" i="2"/>
  <c r="DT44" i="2"/>
  <c r="DU44" i="2"/>
  <c r="DV44" i="2"/>
  <c r="DW44" i="2"/>
  <c r="DX44" i="2"/>
  <c r="DY44" i="2"/>
  <c r="DZ44" i="2"/>
  <c r="EA44" i="2"/>
  <c r="EB44" i="2"/>
  <c r="EC44" i="2"/>
  <c r="ED44" i="2"/>
  <c r="EE44" i="2"/>
  <c r="EF44" i="2"/>
  <c r="EG44" i="2"/>
  <c r="EH44" i="2"/>
  <c r="EI44" i="2"/>
  <c r="EJ44" i="2"/>
  <c r="EK44" i="2"/>
  <c r="EL44" i="2"/>
  <c r="EM44" i="2"/>
  <c r="EN44" i="2"/>
  <c r="EO44" i="2"/>
  <c r="EP44" i="2"/>
  <c r="EQ44" i="2"/>
  <c r="ER44" i="2"/>
  <c r="ES44" i="2"/>
  <c r="ET44" i="2"/>
  <c r="DI45" i="2"/>
  <c r="DJ45" i="2"/>
  <c r="DK45" i="2"/>
  <c r="DL45" i="2"/>
  <c r="DM45" i="2"/>
  <c r="DN45" i="2"/>
  <c r="DO45" i="2"/>
  <c r="DP45" i="2"/>
  <c r="DQ45" i="2"/>
  <c r="DR45" i="2"/>
  <c r="DS45" i="2"/>
  <c r="DT45" i="2"/>
  <c r="DU45" i="2"/>
  <c r="DV45" i="2"/>
  <c r="DW45" i="2"/>
  <c r="DX45" i="2"/>
  <c r="DY45" i="2"/>
  <c r="DZ45" i="2"/>
  <c r="EA45" i="2"/>
  <c r="EB45" i="2"/>
  <c r="EC45" i="2"/>
  <c r="ED45" i="2"/>
  <c r="EE45" i="2"/>
  <c r="EF45" i="2"/>
  <c r="EG45" i="2"/>
  <c r="EH45" i="2"/>
  <c r="EI45" i="2"/>
  <c r="EJ45" i="2"/>
  <c r="EK45" i="2"/>
  <c r="EL45" i="2"/>
  <c r="EM45" i="2"/>
  <c r="EN45" i="2"/>
  <c r="EO45" i="2"/>
  <c r="EP45" i="2"/>
  <c r="EQ45" i="2"/>
  <c r="ER45" i="2"/>
  <c r="ES45" i="2"/>
  <c r="ET45" i="2"/>
  <c r="DI46" i="2"/>
  <c r="DJ46" i="2"/>
  <c r="DK46" i="2"/>
  <c r="DL46" i="2"/>
  <c r="DM46" i="2"/>
  <c r="DN46" i="2"/>
  <c r="DO46" i="2"/>
  <c r="DP46" i="2"/>
  <c r="DQ46" i="2"/>
  <c r="DR46" i="2"/>
  <c r="DS46" i="2"/>
  <c r="DT46" i="2"/>
  <c r="DU46" i="2"/>
  <c r="DV46" i="2"/>
  <c r="DW46" i="2"/>
  <c r="DX46" i="2"/>
  <c r="DY46" i="2"/>
  <c r="DZ46" i="2"/>
  <c r="EA46" i="2"/>
  <c r="EB46" i="2"/>
  <c r="EC46" i="2"/>
  <c r="ED46" i="2"/>
  <c r="EE46" i="2"/>
  <c r="EF46" i="2"/>
  <c r="EG46" i="2"/>
  <c r="EH46" i="2"/>
  <c r="EI46" i="2"/>
  <c r="EJ46" i="2"/>
  <c r="EK46" i="2"/>
  <c r="EL46" i="2"/>
  <c r="EM46" i="2"/>
  <c r="EN46" i="2"/>
  <c r="EO46" i="2"/>
  <c r="EP46" i="2"/>
  <c r="EQ46" i="2"/>
  <c r="ER46" i="2"/>
  <c r="ES46" i="2"/>
  <c r="ET46" i="2"/>
  <c r="DI47" i="2"/>
  <c r="DJ47" i="2"/>
  <c r="DK47" i="2"/>
  <c r="DL47" i="2"/>
  <c r="DM47" i="2"/>
  <c r="DN47" i="2"/>
  <c r="DO47" i="2"/>
  <c r="DP47" i="2"/>
  <c r="DQ47" i="2"/>
  <c r="DR47" i="2"/>
  <c r="DS47" i="2"/>
  <c r="DT47" i="2"/>
  <c r="DU47" i="2"/>
  <c r="DV47" i="2"/>
  <c r="DW47" i="2"/>
  <c r="DX47" i="2"/>
  <c r="DY47" i="2"/>
  <c r="DZ47" i="2"/>
  <c r="EA47" i="2"/>
  <c r="EB47" i="2"/>
  <c r="EC47" i="2"/>
  <c r="ED47" i="2"/>
  <c r="EE47" i="2"/>
  <c r="EF47" i="2"/>
  <c r="EG47" i="2"/>
  <c r="EH47" i="2"/>
  <c r="EI47" i="2"/>
  <c r="EJ47" i="2"/>
  <c r="EK47" i="2"/>
  <c r="EL47" i="2"/>
  <c r="EM47" i="2"/>
  <c r="EN47" i="2"/>
  <c r="EO47" i="2"/>
  <c r="EP47" i="2"/>
  <c r="EQ47" i="2"/>
  <c r="ER47" i="2"/>
  <c r="ES47" i="2"/>
  <c r="ET47" i="2"/>
  <c r="DI48" i="2"/>
  <c r="DJ48" i="2"/>
  <c r="DK48" i="2"/>
  <c r="DL48" i="2"/>
  <c r="DM48" i="2"/>
  <c r="DN48" i="2"/>
  <c r="DO48" i="2"/>
  <c r="DP48" i="2"/>
  <c r="DQ48" i="2"/>
  <c r="DR48" i="2"/>
  <c r="DS48" i="2"/>
  <c r="DT48" i="2"/>
  <c r="DU48" i="2"/>
  <c r="DV48" i="2"/>
  <c r="DW48" i="2"/>
  <c r="DX48" i="2"/>
  <c r="DY48" i="2"/>
  <c r="DZ48" i="2"/>
  <c r="EA48" i="2"/>
  <c r="EB48" i="2"/>
  <c r="EC48" i="2"/>
  <c r="ED48" i="2"/>
  <c r="EE48" i="2"/>
  <c r="EF48" i="2"/>
  <c r="EG48" i="2"/>
  <c r="EH48" i="2"/>
  <c r="EI48" i="2"/>
  <c r="EJ48" i="2"/>
  <c r="EK48" i="2"/>
  <c r="EL48" i="2"/>
  <c r="EM48" i="2"/>
  <c r="EN48" i="2"/>
  <c r="EO48" i="2"/>
  <c r="EP48" i="2"/>
  <c r="EQ48" i="2"/>
  <c r="ER48" i="2"/>
  <c r="ES48" i="2"/>
  <c r="ET48" i="2"/>
  <c r="DI49" i="2"/>
  <c r="DJ49" i="2"/>
  <c r="DK49" i="2"/>
  <c r="DL49" i="2"/>
  <c r="DM49" i="2"/>
  <c r="DN49" i="2"/>
  <c r="DO49" i="2"/>
  <c r="DP49" i="2"/>
  <c r="DQ49" i="2"/>
  <c r="DR49" i="2"/>
  <c r="DS49" i="2"/>
  <c r="DT49" i="2"/>
  <c r="DU49" i="2"/>
  <c r="DV49" i="2"/>
  <c r="DW49" i="2"/>
  <c r="DX49" i="2"/>
  <c r="DY49" i="2"/>
  <c r="DZ49" i="2"/>
  <c r="EA49" i="2"/>
  <c r="EB49" i="2"/>
  <c r="EC49" i="2"/>
  <c r="ED49" i="2"/>
  <c r="EE49" i="2"/>
  <c r="EF49" i="2"/>
  <c r="EG49" i="2"/>
  <c r="EH49" i="2"/>
  <c r="EI49" i="2"/>
  <c r="EJ49" i="2"/>
  <c r="EK49" i="2"/>
  <c r="EL49" i="2"/>
  <c r="EM49" i="2"/>
  <c r="EN49" i="2"/>
  <c r="EO49" i="2"/>
  <c r="EP49" i="2"/>
  <c r="EQ49" i="2"/>
  <c r="ER49" i="2"/>
  <c r="ES49" i="2"/>
  <c r="ET49" i="2"/>
  <c r="DI50" i="2"/>
  <c r="DJ50" i="2"/>
  <c r="DK50" i="2"/>
  <c r="DL50" i="2"/>
  <c r="DM50" i="2"/>
  <c r="DN50" i="2"/>
  <c r="DO50" i="2"/>
  <c r="DP50" i="2"/>
  <c r="DQ50" i="2"/>
  <c r="DR50" i="2"/>
  <c r="DS50" i="2"/>
  <c r="DT50" i="2"/>
  <c r="DU50" i="2"/>
  <c r="DV50" i="2"/>
  <c r="DW50" i="2"/>
  <c r="DX50" i="2"/>
  <c r="DY50" i="2"/>
  <c r="DZ50" i="2"/>
  <c r="EA50" i="2"/>
  <c r="EB50" i="2"/>
  <c r="EC50" i="2"/>
  <c r="ED50" i="2"/>
  <c r="EE50" i="2"/>
  <c r="EF50" i="2"/>
  <c r="EG50" i="2"/>
  <c r="EH50" i="2"/>
  <c r="EI50" i="2"/>
  <c r="EJ50" i="2"/>
  <c r="EK50" i="2"/>
  <c r="EL50" i="2"/>
  <c r="EM50" i="2"/>
  <c r="EN50" i="2"/>
  <c r="EO50" i="2"/>
  <c r="EP50" i="2"/>
  <c r="EQ50" i="2"/>
  <c r="ER50" i="2"/>
  <c r="ES50" i="2"/>
  <c r="ET50" i="2"/>
  <c r="DI51" i="2"/>
  <c r="DJ51" i="2"/>
  <c r="DK51" i="2"/>
  <c r="DL51" i="2"/>
  <c r="DM51" i="2"/>
  <c r="DN51" i="2"/>
  <c r="DO51" i="2"/>
  <c r="DP51" i="2"/>
  <c r="DQ51" i="2"/>
  <c r="DR51" i="2"/>
  <c r="DS51" i="2"/>
  <c r="DT51" i="2"/>
  <c r="DU51" i="2"/>
  <c r="DV51" i="2"/>
  <c r="DW51" i="2"/>
  <c r="DX51" i="2"/>
  <c r="DY51" i="2"/>
  <c r="DZ51" i="2"/>
  <c r="EA51" i="2"/>
  <c r="EB51" i="2"/>
  <c r="EC51" i="2"/>
  <c r="ED51" i="2"/>
  <c r="EE51" i="2"/>
  <c r="EF51" i="2"/>
  <c r="EG51" i="2"/>
  <c r="EH51" i="2"/>
  <c r="EI51" i="2"/>
  <c r="EJ51" i="2"/>
  <c r="EK51" i="2"/>
  <c r="EL51" i="2"/>
  <c r="EM51" i="2"/>
  <c r="EN51" i="2"/>
  <c r="EO51" i="2"/>
  <c r="EP51" i="2"/>
  <c r="EQ51" i="2"/>
  <c r="ER51" i="2"/>
  <c r="ES51" i="2"/>
  <c r="ET51" i="2"/>
  <c r="DI52" i="2"/>
  <c r="DJ52" i="2"/>
  <c r="DK52" i="2"/>
  <c r="DL52" i="2"/>
  <c r="DM52" i="2"/>
  <c r="DN52" i="2"/>
  <c r="DO52" i="2"/>
  <c r="DP52" i="2"/>
  <c r="DQ52" i="2"/>
  <c r="DR52" i="2"/>
  <c r="DS52" i="2"/>
  <c r="DT52" i="2"/>
  <c r="DU52" i="2"/>
  <c r="DV52" i="2"/>
  <c r="DW52" i="2"/>
  <c r="DX52" i="2"/>
  <c r="DY52" i="2"/>
  <c r="DZ52" i="2"/>
  <c r="EA52" i="2"/>
  <c r="EB52" i="2"/>
  <c r="EC52" i="2"/>
  <c r="ED52" i="2"/>
  <c r="EE52" i="2"/>
  <c r="EF52" i="2"/>
  <c r="EG52" i="2"/>
  <c r="EH52" i="2"/>
  <c r="EI52" i="2"/>
  <c r="EJ52" i="2"/>
  <c r="EK52" i="2"/>
  <c r="EL52" i="2"/>
  <c r="EM52" i="2"/>
  <c r="EN52" i="2"/>
  <c r="EO52" i="2"/>
  <c r="EP52" i="2"/>
  <c r="EQ52" i="2"/>
  <c r="ER52" i="2"/>
  <c r="ES52" i="2"/>
  <c r="ET52" i="2"/>
  <c r="DI53" i="2"/>
  <c r="DJ53" i="2"/>
  <c r="DK53" i="2"/>
  <c r="DL53" i="2"/>
  <c r="DM53" i="2"/>
  <c r="DN53" i="2"/>
  <c r="DO53" i="2"/>
  <c r="DP53" i="2"/>
  <c r="DQ53" i="2"/>
  <c r="DR53" i="2"/>
  <c r="DS53" i="2"/>
  <c r="DT53" i="2"/>
  <c r="DU53" i="2"/>
  <c r="DV53" i="2"/>
  <c r="DW53" i="2"/>
  <c r="DX53" i="2"/>
  <c r="DY53" i="2"/>
  <c r="DZ53" i="2"/>
  <c r="EA53" i="2"/>
  <c r="EB53" i="2"/>
  <c r="EC53" i="2"/>
  <c r="ED53" i="2"/>
  <c r="EE53" i="2"/>
  <c r="EF53" i="2"/>
  <c r="EG53" i="2"/>
  <c r="EH53" i="2"/>
  <c r="EI53" i="2"/>
  <c r="EJ53" i="2"/>
  <c r="EK53" i="2"/>
  <c r="EL53" i="2"/>
  <c r="EM53" i="2"/>
  <c r="EN53" i="2"/>
  <c r="EO53" i="2"/>
  <c r="EP53" i="2"/>
  <c r="EQ53" i="2"/>
  <c r="ER53" i="2"/>
  <c r="ES53" i="2"/>
  <c r="ET53" i="2"/>
  <c r="DI54" i="2"/>
  <c r="DJ54" i="2"/>
  <c r="DK54" i="2"/>
  <c r="DL54" i="2"/>
  <c r="DM54" i="2"/>
  <c r="DN54" i="2"/>
  <c r="DO54" i="2"/>
  <c r="DP54" i="2"/>
  <c r="DQ54" i="2"/>
  <c r="DR54" i="2"/>
  <c r="DS54" i="2"/>
  <c r="DT54" i="2"/>
  <c r="DU54" i="2"/>
  <c r="DV54" i="2"/>
  <c r="DW54" i="2"/>
  <c r="DX54" i="2"/>
  <c r="DY54" i="2"/>
  <c r="DZ54" i="2"/>
  <c r="EA54" i="2"/>
  <c r="EB54" i="2"/>
  <c r="EC54" i="2"/>
  <c r="ED54" i="2"/>
  <c r="EE54" i="2"/>
  <c r="EF54" i="2"/>
  <c r="EG54" i="2"/>
  <c r="EH54" i="2"/>
  <c r="EI54" i="2"/>
  <c r="EJ54" i="2"/>
  <c r="EK54" i="2"/>
  <c r="EL54" i="2"/>
  <c r="EM54" i="2"/>
  <c r="EN54" i="2"/>
  <c r="EO54" i="2"/>
  <c r="EP54" i="2"/>
  <c r="EQ54" i="2"/>
  <c r="ER54" i="2"/>
  <c r="ES54" i="2"/>
  <c r="ET54" i="2"/>
  <c r="DI55" i="2"/>
  <c r="DJ55" i="2"/>
  <c r="DK55" i="2"/>
  <c r="DL55" i="2"/>
  <c r="DM55" i="2"/>
  <c r="DN55" i="2"/>
  <c r="DO55" i="2"/>
  <c r="DP55" i="2"/>
  <c r="DQ55" i="2"/>
  <c r="DR55" i="2"/>
  <c r="DS55" i="2"/>
  <c r="DT55" i="2"/>
  <c r="DU55" i="2"/>
  <c r="DV55" i="2"/>
  <c r="DW55" i="2"/>
  <c r="DX55" i="2"/>
  <c r="DY55" i="2"/>
  <c r="DZ55" i="2"/>
  <c r="EA55" i="2"/>
  <c r="EB55" i="2"/>
  <c r="EC55" i="2"/>
  <c r="ED55" i="2"/>
  <c r="EE55" i="2"/>
  <c r="EF55" i="2"/>
  <c r="EG55" i="2"/>
  <c r="EH55" i="2"/>
  <c r="EI55" i="2"/>
  <c r="EJ55" i="2"/>
  <c r="EK55" i="2"/>
  <c r="EL55" i="2"/>
  <c r="EM55" i="2"/>
  <c r="EN55" i="2"/>
  <c r="EO55" i="2"/>
  <c r="EP55" i="2"/>
  <c r="EQ55" i="2"/>
  <c r="ER55" i="2"/>
  <c r="ES55" i="2"/>
  <c r="ET55" i="2"/>
  <c r="DI56" i="2"/>
  <c r="DJ56" i="2"/>
  <c r="DK56" i="2"/>
  <c r="DL56" i="2"/>
  <c r="DM56" i="2"/>
  <c r="DN56" i="2"/>
  <c r="DO56" i="2"/>
  <c r="DP56" i="2"/>
  <c r="DQ56" i="2"/>
  <c r="DR56" i="2"/>
  <c r="DS56" i="2"/>
  <c r="DT56" i="2"/>
  <c r="DU56" i="2"/>
  <c r="DV56" i="2"/>
  <c r="DW56" i="2"/>
  <c r="DX56" i="2"/>
  <c r="DY56" i="2"/>
  <c r="DZ56" i="2"/>
  <c r="EA56" i="2"/>
  <c r="EB56" i="2"/>
  <c r="EC56" i="2"/>
  <c r="ED56" i="2"/>
  <c r="EE56" i="2"/>
  <c r="EF56" i="2"/>
  <c r="EG56" i="2"/>
  <c r="EH56" i="2"/>
  <c r="EI56" i="2"/>
  <c r="EJ56" i="2"/>
  <c r="EK56" i="2"/>
  <c r="EL56" i="2"/>
  <c r="EM56" i="2"/>
  <c r="EN56" i="2"/>
  <c r="EO56" i="2"/>
  <c r="EP56" i="2"/>
  <c r="EQ56" i="2"/>
  <c r="ER56" i="2"/>
  <c r="ES56" i="2"/>
  <c r="ET56" i="2"/>
  <c r="DI57" i="2"/>
  <c r="DJ57" i="2"/>
  <c r="DK57" i="2"/>
  <c r="DL57" i="2"/>
  <c r="DM57" i="2"/>
  <c r="DN57" i="2"/>
  <c r="DO57" i="2"/>
  <c r="DP57" i="2"/>
  <c r="DQ57" i="2"/>
  <c r="DR57" i="2"/>
  <c r="DS57" i="2"/>
  <c r="DT57" i="2"/>
  <c r="DU57" i="2"/>
  <c r="DV57" i="2"/>
  <c r="DW57" i="2"/>
  <c r="DX57" i="2"/>
  <c r="DY57" i="2"/>
  <c r="DZ57" i="2"/>
  <c r="EA57" i="2"/>
  <c r="EB57" i="2"/>
  <c r="EC57" i="2"/>
  <c r="ED57" i="2"/>
  <c r="EE57" i="2"/>
  <c r="EF57" i="2"/>
  <c r="EG57" i="2"/>
  <c r="EH57" i="2"/>
  <c r="EI57" i="2"/>
  <c r="EJ57" i="2"/>
  <c r="EK57" i="2"/>
  <c r="EL57" i="2"/>
  <c r="EM57" i="2"/>
  <c r="EN57" i="2"/>
  <c r="EO57" i="2"/>
  <c r="EP57" i="2"/>
  <c r="EQ57" i="2"/>
  <c r="ER57" i="2"/>
  <c r="ES57" i="2"/>
  <c r="ET57" i="2"/>
  <c r="DI58" i="2"/>
  <c r="DJ58" i="2"/>
  <c r="DK58" i="2"/>
  <c r="DL58" i="2"/>
  <c r="DM58" i="2"/>
  <c r="DN58" i="2"/>
  <c r="DO58" i="2"/>
  <c r="DP58" i="2"/>
  <c r="DQ58" i="2"/>
  <c r="DR58" i="2"/>
  <c r="DS58" i="2"/>
  <c r="DT58" i="2"/>
  <c r="DU58" i="2"/>
  <c r="DV58" i="2"/>
  <c r="DW58" i="2"/>
  <c r="DX58" i="2"/>
  <c r="DY58" i="2"/>
  <c r="DZ58" i="2"/>
  <c r="EA58" i="2"/>
  <c r="EB58" i="2"/>
  <c r="EC58" i="2"/>
  <c r="ED58" i="2"/>
  <c r="EE58" i="2"/>
  <c r="EF58" i="2"/>
  <c r="EG58" i="2"/>
  <c r="EH58" i="2"/>
  <c r="EI58" i="2"/>
  <c r="EJ58" i="2"/>
  <c r="EK58" i="2"/>
  <c r="EL58" i="2"/>
  <c r="EM58" i="2"/>
  <c r="EN58" i="2"/>
  <c r="EO58" i="2"/>
  <c r="EP58" i="2"/>
  <c r="EQ58" i="2"/>
  <c r="ER58" i="2"/>
  <c r="ES58" i="2"/>
  <c r="ET58" i="2"/>
  <c r="DI59" i="2"/>
  <c r="DJ59" i="2"/>
  <c r="DK59" i="2"/>
  <c r="DL59" i="2"/>
  <c r="DM59" i="2"/>
  <c r="DN59" i="2"/>
  <c r="DO59" i="2"/>
  <c r="DP59" i="2"/>
  <c r="DQ59" i="2"/>
  <c r="DR59" i="2"/>
  <c r="DS59" i="2"/>
  <c r="DT59" i="2"/>
  <c r="DU59" i="2"/>
  <c r="DV59" i="2"/>
  <c r="DW59" i="2"/>
  <c r="DX59" i="2"/>
  <c r="DY59" i="2"/>
  <c r="DZ59" i="2"/>
  <c r="EA59" i="2"/>
  <c r="EB59" i="2"/>
  <c r="EC59" i="2"/>
  <c r="ED59" i="2"/>
  <c r="EE59" i="2"/>
  <c r="EF59" i="2"/>
  <c r="EG59" i="2"/>
  <c r="EH59" i="2"/>
  <c r="EI59" i="2"/>
  <c r="EJ59" i="2"/>
  <c r="EK59" i="2"/>
  <c r="EL59" i="2"/>
  <c r="EM59" i="2"/>
  <c r="EN59" i="2"/>
  <c r="EO59" i="2"/>
  <c r="EP59" i="2"/>
  <c r="EQ59" i="2"/>
  <c r="ER59" i="2"/>
  <c r="ES59" i="2"/>
  <c r="ET59" i="2"/>
  <c r="DI60" i="2"/>
  <c r="DJ60" i="2"/>
  <c r="DK60" i="2"/>
  <c r="DL60" i="2"/>
  <c r="DM60" i="2"/>
  <c r="DN60" i="2"/>
  <c r="DO60" i="2"/>
  <c r="DP60" i="2"/>
  <c r="DQ60" i="2"/>
  <c r="DR60" i="2"/>
  <c r="DS60" i="2"/>
  <c r="DT60" i="2"/>
  <c r="DU60" i="2"/>
  <c r="DV60" i="2"/>
  <c r="DW60" i="2"/>
  <c r="DX60" i="2"/>
  <c r="DY60" i="2"/>
  <c r="DZ60" i="2"/>
  <c r="EA60" i="2"/>
  <c r="EB60" i="2"/>
  <c r="EC60" i="2"/>
  <c r="ED60" i="2"/>
  <c r="EE60" i="2"/>
  <c r="EF60" i="2"/>
  <c r="EG60" i="2"/>
  <c r="EH60" i="2"/>
  <c r="EI60" i="2"/>
  <c r="EJ60" i="2"/>
  <c r="EK60" i="2"/>
  <c r="EL60" i="2"/>
  <c r="EM60" i="2"/>
  <c r="EN60" i="2"/>
  <c r="EO60" i="2"/>
  <c r="EP60" i="2"/>
  <c r="EQ60" i="2"/>
  <c r="ER60" i="2"/>
  <c r="ES60" i="2"/>
  <c r="ET60" i="2"/>
  <c r="DI61" i="2"/>
  <c r="DJ61" i="2"/>
  <c r="DK61" i="2"/>
  <c r="DL61" i="2"/>
  <c r="DM61" i="2"/>
  <c r="DN61" i="2"/>
  <c r="DO61" i="2"/>
  <c r="DP61" i="2"/>
  <c r="DQ61" i="2"/>
  <c r="DR61" i="2"/>
  <c r="DS61" i="2"/>
  <c r="DT61" i="2"/>
  <c r="DU61" i="2"/>
  <c r="DV61" i="2"/>
  <c r="DW61" i="2"/>
  <c r="DX61" i="2"/>
  <c r="DY61" i="2"/>
  <c r="DZ61" i="2"/>
  <c r="EA61" i="2"/>
  <c r="EB61" i="2"/>
  <c r="EC61" i="2"/>
  <c r="ED61" i="2"/>
  <c r="EE61" i="2"/>
  <c r="EF61" i="2"/>
  <c r="EG61" i="2"/>
  <c r="EH61" i="2"/>
  <c r="EI61" i="2"/>
  <c r="EJ61" i="2"/>
  <c r="EK61" i="2"/>
  <c r="EL61" i="2"/>
  <c r="EM61" i="2"/>
  <c r="EN61" i="2"/>
  <c r="EO61" i="2"/>
  <c r="EP61" i="2"/>
  <c r="EQ61" i="2"/>
  <c r="ER61" i="2"/>
  <c r="ES61" i="2"/>
  <c r="ET61" i="2"/>
  <c r="DI62" i="2"/>
  <c r="DJ62" i="2"/>
  <c r="DK62" i="2"/>
  <c r="DL62" i="2"/>
  <c r="DM62" i="2"/>
  <c r="DN62" i="2"/>
  <c r="DO62" i="2"/>
  <c r="DP62" i="2"/>
  <c r="DQ62" i="2"/>
  <c r="DR62" i="2"/>
  <c r="DS62" i="2"/>
  <c r="DT62" i="2"/>
  <c r="DU62" i="2"/>
  <c r="DV62" i="2"/>
  <c r="DW62" i="2"/>
  <c r="DX62" i="2"/>
  <c r="DY62" i="2"/>
  <c r="DZ62" i="2"/>
  <c r="EA62" i="2"/>
  <c r="EB62" i="2"/>
  <c r="EC62" i="2"/>
  <c r="ED62" i="2"/>
  <c r="EE62" i="2"/>
  <c r="EF62" i="2"/>
  <c r="EG62" i="2"/>
  <c r="EH62" i="2"/>
  <c r="EI62" i="2"/>
  <c r="EJ62" i="2"/>
  <c r="EK62" i="2"/>
  <c r="EL62" i="2"/>
  <c r="EM62" i="2"/>
  <c r="EN62" i="2"/>
  <c r="EO62" i="2"/>
  <c r="EP62" i="2"/>
  <c r="EQ62" i="2"/>
  <c r="ER62" i="2"/>
  <c r="ES62" i="2"/>
  <c r="ET62" i="2"/>
  <c r="DI63" i="2"/>
  <c r="DJ63" i="2"/>
  <c r="DK63" i="2"/>
  <c r="DL63" i="2"/>
  <c r="DM63" i="2"/>
  <c r="DN63" i="2"/>
  <c r="DO63" i="2"/>
  <c r="DP63" i="2"/>
  <c r="DQ63" i="2"/>
  <c r="DR63" i="2"/>
  <c r="DS63" i="2"/>
  <c r="DT63" i="2"/>
  <c r="DU63" i="2"/>
  <c r="DV63" i="2"/>
  <c r="DW63" i="2"/>
  <c r="DX63" i="2"/>
  <c r="DY63" i="2"/>
  <c r="DZ63" i="2"/>
  <c r="EA63" i="2"/>
  <c r="EB63" i="2"/>
  <c r="EC63" i="2"/>
  <c r="ED63" i="2"/>
  <c r="EE63" i="2"/>
  <c r="EF63" i="2"/>
  <c r="EG63" i="2"/>
  <c r="EH63" i="2"/>
  <c r="EI63" i="2"/>
  <c r="EJ63" i="2"/>
  <c r="EK63" i="2"/>
  <c r="EL63" i="2"/>
  <c r="EM63" i="2"/>
  <c r="EN63" i="2"/>
  <c r="EO63" i="2"/>
  <c r="EP63" i="2"/>
  <c r="EQ63" i="2"/>
  <c r="ER63" i="2"/>
  <c r="ES63" i="2"/>
  <c r="ET63" i="2"/>
  <c r="DI64" i="2"/>
  <c r="DJ64" i="2"/>
  <c r="DK64" i="2"/>
  <c r="DL64" i="2"/>
  <c r="DM64" i="2"/>
  <c r="DN64" i="2"/>
  <c r="DO64" i="2"/>
  <c r="DP64" i="2"/>
  <c r="DQ64" i="2"/>
  <c r="DR64" i="2"/>
  <c r="DS64" i="2"/>
  <c r="DT64" i="2"/>
  <c r="DU64" i="2"/>
  <c r="DV64" i="2"/>
  <c r="DW64" i="2"/>
  <c r="DX64" i="2"/>
  <c r="DY64" i="2"/>
  <c r="DZ64" i="2"/>
  <c r="EA64" i="2"/>
  <c r="EB64" i="2"/>
  <c r="EC64" i="2"/>
  <c r="ED64" i="2"/>
  <c r="EE64" i="2"/>
  <c r="EF64" i="2"/>
  <c r="EG64" i="2"/>
  <c r="EH64" i="2"/>
  <c r="EI64" i="2"/>
  <c r="EJ64" i="2"/>
  <c r="EK64" i="2"/>
  <c r="EL64" i="2"/>
  <c r="EM64" i="2"/>
  <c r="EN64" i="2"/>
  <c r="EO64" i="2"/>
  <c r="EP64" i="2"/>
  <c r="EQ64" i="2"/>
  <c r="ER64" i="2"/>
  <c r="ES64" i="2"/>
  <c r="ET64" i="2"/>
  <c r="DI65" i="2"/>
  <c r="DJ65" i="2"/>
  <c r="DK65" i="2"/>
  <c r="DL65" i="2"/>
  <c r="DM65" i="2"/>
  <c r="DN65" i="2"/>
  <c r="DO65" i="2"/>
  <c r="DP65" i="2"/>
  <c r="DQ65" i="2"/>
  <c r="DR65" i="2"/>
  <c r="DS65" i="2"/>
  <c r="DT65" i="2"/>
  <c r="DU65" i="2"/>
  <c r="DV65" i="2"/>
  <c r="DW65" i="2"/>
  <c r="DX65" i="2"/>
  <c r="DY65" i="2"/>
  <c r="DZ65" i="2"/>
  <c r="EA65" i="2"/>
  <c r="EB65" i="2"/>
  <c r="EC65" i="2"/>
  <c r="ED65" i="2"/>
  <c r="EE65" i="2"/>
  <c r="EF65" i="2"/>
  <c r="EG65" i="2"/>
  <c r="EH65" i="2"/>
  <c r="EI65" i="2"/>
  <c r="EJ65" i="2"/>
  <c r="EK65" i="2"/>
  <c r="EL65" i="2"/>
  <c r="EM65" i="2"/>
  <c r="EN65" i="2"/>
  <c r="EO65" i="2"/>
  <c r="EP65" i="2"/>
  <c r="EQ65" i="2"/>
  <c r="ER65" i="2"/>
  <c r="ES65" i="2"/>
  <c r="ET65" i="2"/>
  <c r="DI66" i="2"/>
  <c r="DJ66" i="2"/>
  <c r="DK66" i="2"/>
  <c r="DL66" i="2"/>
  <c r="DM66" i="2"/>
  <c r="DN66" i="2"/>
  <c r="DO66" i="2"/>
  <c r="DP66" i="2"/>
  <c r="DQ66" i="2"/>
  <c r="DR66" i="2"/>
  <c r="DS66" i="2"/>
  <c r="DT66" i="2"/>
  <c r="DU66" i="2"/>
  <c r="DV66" i="2"/>
  <c r="DW66" i="2"/>
  <c r="DX66" i="2"/>
  <c r="DY66" i="2"/>
  <c r="DZ66" i="2"/>
  <c r="EA66" i="2"/>
  <c r="EB66" i="2"/>
  <c r="EC66" i="2"/>
  <c r="ED66" i="2"/>
  <c r="EE66" i="2"/>
  <c r="EF66" i="2"/>
  <c r="EG66" i="2"/>
  <c r="EH66" i="2"/>
  <c r="EI66" i="2"/>
  <c r="EJ66" i="2"/>
  <c r="EK66" i="2"/>
  <c r="EL66" i="2"/>
  <c r="EM66" i="2"/>
  <c r="EN66" i="2"/>
  <c r="EO66" i="2"/>
  <c r="EP66" i="2"/>
  <c r="EQ66" i="2"/>
  <c r="ER66" i="2"/>
  <c r="ES66" i="2"/>
  <c r="ET66" i="2"/>
  <c r="DI67" i="2"/>
  <c r="DJ67" i="2"/>
  <c r="DK67" i="2"/>
  <c r="DL67" i="2"/>
  <c r="DM67" i="2"/>
  <c r="DN67" i="2"/>
  <c r="DO67" i="2"/>
  <c r="DP67" i="2"/>
  <c r="DQ67" i="2"/>
  <c r="DR67" i="2"/>
  <c r="DS67" i="2"/>
  <c r="DT67" i="2"/>
  <c r="DU67" i="2"/>
  <c r="DV67" i="2"/>
  <c r="DW67" i="2"/>
  <c r="DX67" i="2"/>
  <c r="DY67" i="2"/>
  <c r="DZ67" i="2"/>
  <c r="EA67" i="2"/>
  <c r="EB67" i="2"/>
  <c r="EC67" i="2"/>
  <c r="ED67" i="2"/>
  <c r="EE67" i="2"/>
  <c r="EF67" i="2"/>
  <c r="EG67" i="2"/>
  <c r="EH67" i="2"/>
  <c r="EI67" i="2"/>
  <c r="EJ67" i="2"/>
  <c r="EK67" i="2"/>
  <c r="EL67" i="2"/>
  <c r="EM67" i="2"/>
  <c r="EN67" i="2"/>
  <c r="EO67" i="2"/>
  <c r="EP67" i="2"/>
  <c r="EQ67" i="2"/>
  <c r="ER67" i="2"/>
  <c r="ES67" i="2"/>
  <c r="ET67" i="2"/>
  <c r="DI68" i="2"/>
  <c r="DJ68" i="2"/>
  <c r="DK68" i="2"/>
  <c r="DL68" i="2"/>
  <c r="DM68" i="2"/>
  <c r="DN68" i="2"/>
  <c r="DO68" i="2"/>
  <c r="DP68" i="2"/>
  <c r="DQ68" i="2"/>
  <c r="DR68" i="2"/>
  <c r="DS68" i="2"/>
  <c r="DT68" i="2"/>
  <c r="DU68" i="2"/>
  <c r="DV68" i="2"/>
  <c r="DW68" i="2"/>
  <c r="DX68" i="2"/>
  <c r="DY68" i="2"/>
  <c r="DZ68" i="2"/>
  <c r="EA68" i="2"/>
  <c r="EB68" i="2"/>
  <c r="EC68" i="2"/>
  <c r="ED68" i="2"/>
  <c r="EE68" i="2"/>
  <c r="EF68" i="2"/>
  <c r="EG68" i="2"/>
  <c r="EH68" i="2"/>
  <c r="EI68" i="2"/>
  <c r="EJ68" i="2"/>
  <c r="EK68" i="2"/>
  <c r="EL68" i="2"/>
  <c r="EM68" i="2"/>
  <c r="EN68" i="2"/>
  <c r="EO68" i="2"/>
  <c r="EP68" i="2"/>
  <c r="EQ68" i="2"/>
  <c r="ER68" i="2"/>
  <c r="ES68" i="2"/>
  <c r="ET68" i="2"/>
  <c r="DI69" i="2"/>
  <c r="DJ69" i="2"/>
  <c r="DK69" i="2"/>
  <c r="DL69" i="2"/>
  <c r="DM69" i="2"/>
  <c r="DN69" i="2"/>
  <c r="DO69" i="2"/>
  <c r="DP69" i="2"/>
  <c r="DQ69" i="2"/>
  <c r="DR69" i="2"/>
  <c r="DS69" i="2"/>
  <c r="DT69" i="2"/>
  <c r="DU69" i="2"/>
  <c r="DV69" i="2"/>
  <c r="DW69" i="2"/>
  <c r="DX69" i="2"/>
  <c r="DY69" i="2"/>
  <c r="DZ69" i="2"/>
  <c r="EA69" i="2"/>
  <c r="EB69" i="2"/>
  <c r="EC69" i="2"/>
  <c r="ED69" i="2"/>
  <c r="EE69" i="2"/>
  <c r="EF69" i="2"/>
  <c r="EG69" i="2"/>
  <c r="EH69" i="2"/>
  <c r="EI69" i="2"/>
  <c r="EJ69" i="2"/>
  <c r="EK69" i="2"/>
  <c r="EL69" i="2"/>
  <c r="EM69" i="2"/>
  <c r="EN69" i="2"/>
  <c r="EO69" i="2"/>
  <c r="EP69" i="2"/>
  <c r="EQ69" i="2"/>
  <c r="ER69" i="2"/>
  <c r="ES69" i="2"/>
  <c r="ET69" i="2"/>
  <c r="DI70" i="2"/>
  <c r="DJ70" i="2"/>
  <c r="DK70" i="2"/>
  <c r="DL70" i="2"/>
  <c r="DM70" i="2"/>
  <c r="DN70" i="2"/>
  <c r="DO70" i="2"/>
  <c r="DP70" i="2"/>
  <c r="DQ70" i="2"/>
  <c r="DR70" i="2"/>
  <c r="DS70" i="2"/>
  <c r="DT70" i="2"/>
  <c r="DU70" i="2"/>
  <c r="DV70" i="2"/>
  <c r="DW70" i="2"/>
  <c r="DX70" i="2"/>
  <c r="DY70" i="2"/>
  <c r="DZ70" i="2"/>
  <c r="EA70" i="2"/>
  <c r="EB70" i="2"/>
  <c r="EC70" i="2"/>
  <c r="ED70" i="2"/>
  <c r="EE70" i="2"/>
  <c r="EF70" i="2"/>
  <c r="EG70" i="2"/>
  <c r="EH70" i="2"/>
  <c r="EI70" i="2"/>
  <c r="EJ70" i="2"/>
  <c r="EK70" i="2"/>
  <c r="EL70" i="2"/>
  <c r="EM70" i="2"/>
  <c r="EN70" i="2"/>
  <c r="EO70" i="2"/>
  <c r="EP70" i="2"/>
  <c r="EQ70" i="2"/>
  <c r="ER70" i="2"/>
  <c r="ES70" i="2"/>
  <c r="ET70"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DI72" i="2"/>
  <c r="DJ72" i="2"/>
  <c r="DK72" i="2"/>
  <c r="DL72" i="2"/>
  <c r="DM72" i="2"/>
  <c r="DN72" i="2"/>
  <c r="DO72" i="2"/>
  <c r="DP72" i="2"/>
  <c r="DQ72" i="2"/>
  <c r="DR72" i="2"/>
  <c r="DS72" i="2"/>
  <c r="DT72" i="2"/>
  <c r="DU72" i="2"/>
  <c r="DV72" i="2"/>
  <c r="DW72" i="2"/>
  <c r="DX72" i="2"/>
  <c r="DY72" i="2"/>
  <c r="DZ72" i="2"/>
  <c r="EA72" i="2"/>
  <c r="EB72" i="2"/>
  <c r="EC72" i="2"/>
  <c r="ED72" i="2"/>
  <c r="EE72" i="2"/>
  <c r="EF72" i="2"/>
  <c r="EG72" i="2"/>
  <c r="EH72" i="2"/>
  <c r="EI72" i="2"/>
  <c r="EJ72" i="2"/>
  <c r="EK72" i="2"/>
  <c r="EL72" i="2"/>
  <c r="EM72" i="2"/>
  <c r="EN72" i="2"/>
  <c r="EO72" i="2"/>
  <c r="EP72" i="2"/>
  <c r="EQ72" i="2"/>
  <c r="ER72" i="2"/>
  <c r="ES72" i="2"/>
  <c r="ET72" i="2"/>
  <c r="DI73" i="2"/>
  <c r="DJ73" i="2"/>
  <c r="DK73" i="2"/>
  <c r="DL73" i="2"/>
  <c r="DM73" i="2"/>
  <c r="DN73" i="2"/>
  <c r="DO73" i="2"/>
  <c r="DP73" i="2"/>
  <c r="DQ73" i="2"/>
  <c r="DR73" i="2"/>
  <c r="DS73" i="2"/>
  <c r="DT73" i="2"/>
  <c r="DU73" i="2"/>
  <c r="DV73" i="2"/>
  <c r="DW73" i="2"/>
  <c r="DX73" i="2"/>
  <c r="DY73" i="2"/>
  <c r="DZ73" i="2"/>
  <c r="EA73" i="2"/>
  <c r="EB73" i="2"/>
  <c r="EC73" i="2"/>
  <c r="ED73" i="2"/>
  <c r="EE73" i="2"/>
  <c r="EF73" i="2"/>
  <c r="EG73" i="2"/>
  <c r="EH73" i="2"/>
  <c r="EI73" i="2"/>
  <c r="EJ73" i="2"/>
  <c r="EK73" i="2"/>
  <c r="EL73" i="2"/>
  <c r="EM73" i="2"/>
  <c r="EN73" i="2"/>
  <c r="EO73" i="2"/>
  <c r="EP73" i="2"/>
  <c r="EQ73" i="2"/>
  <c r="ER73" i="2"/>
  <c r="ES73" i="2"/>
  <c r="ET73" i="2"/>
  <c r="DI74" i="2"/>
  <c r="DJ74" i="2"/>
  <c r="DK74" i="2"/>
  <c r="DL74" i="2"/>
  <c r="DM74" i="2"/>
  <c r="DN74" i="2"/>
  <c r="DO74" i="2"/>
  <c r="DP74" i="2"/>
  <c r="DQ74" i="2"/>
  <c r="DR74" i="2"/>
  <c r="DS74" i="2"/>
  <c r="DT74" i="2"/>
  <c r="DU74" i="2"/>
  <c r="DV74" i="2"/>
  <c r="DW74" i="2"/>
  <c r="DX74" i="2"/>
  <c r="DY74" i="2"/>
  <c r="DZ74" i="2"/>
  <c r="EA74" i="2"/>
  <c r="EB74" i="2"/>
  <c r="EC74" i="2"/>
  <c r="ED74" i="2"/>
  <c r="EE74" i="2"/>
  <c r="EF74" i="2"/>
  <c r="EG74" i="2"/>
  <c r="EH74" i="2"/>
  <c r="EI74" i="2"/>
  <c r="EJ74" i="2"/>
  <c r="EK74" i="2"/>
  <c r="EL74" i="2"/>
  <c r="EM74" i="2"/>
  <c r="EN74" i="2"/>
  <c r="EO74" i="2"/>
  <c r="EP74" i="2"/>
  <c r="EQ74" i="2"/>
  <c r="ER74" i="2"/>
  <c r="ES74" i="2"/>
  <c r="ET74" i="2"/>
  <c r="DI75" i="2"/>
  <c r="DJ75" i="2"/>
  <c r="DK75" i="2"/>
  <c r="DL75" i="2"/>
  <c r="DM75" i="2"/>
  <c r="DN75" i="2"/>
  <c r="DO75" i="2"/>
  <c r="DP75" i="2"/>
  <c r="DQ75" i="2"/>
  <c r="DR75" i="2"/>
  <c r="DS75" i="2"/>
  <c r="DT75" i="2"/>
  <c r="DU75" i="2"/>
  <c r="DV75" i="2"/>
  <c r="DW75" i="2"/>
  <c r="DX75" i="2"/>
  <c r="DY75" i="2"/>
  <c r="DZ75" i="2"/>
  <c r="EA75" i="2"/>
  <c r="EB75" i="2"/>
  <c r="EC75" i="2"/>
  <c r="ED75" i="2"/>
  <c r="EE75" i="2"/>
  <c r="EF75" i="2"/>
  <c r="EG75" i="2"/>
  <c r="EH75" i="2"/>
  <c r="EI75" i="2"/>
  <c r="EJ75" i="2"/>
  <c r="EK75" i="2"/>
  <c r="EL75" i="2"/>
  <c r="EM75" i="2"/>
  <c r="EN75" i="2"/>
  <c r="EO75" i="2"/>
  <c r="EP75" i="2"/>
  <c r="EQ75" i="2"/>
  <c r="ER75" i="2"/>
  <c r="ES75" i="2"/>
  <c r="ET75" i="2"/>
  <c r="DI76" i="2"/>
  <c r="DJ76" i="2"/>
  <c r="DK76" i="2"/>
  <c r="DL76" i="2"/>
  <c r="DM76" i="2"/>
  <c r="DN76" i="2"/>
  <c r="DO76" i="2"/>
  <c r="DP76" i="2"/>
  <c r="DQ76" i="2"/>
  <c r="DR76" i="2"/>
  <c r="DS76" i="2"/>
  <c r="DT76" i="2"/>
  <c r="DU76" i="2"/>
  <c r="DV76" i="2"/>
  <c r="DW76" i="2"/>
  <c r="DX76" i="2"/>
  <c r="DY76" i="2"/>
  <c r="DZ76" i="2"/>
  <c r="EA76" i="2"/>
  <c r="EB76" i="2"/>
  <c r="EC76" i="2"/>
  <c r="ED76" i="2"/>
  <c r="EE76" i="2"/>
  <c r="EF76" i="2"/>
  <c r="EG76" i="2"/>
  <c r="EH76" i="2"/>
  <c r="EI76" i="2"/>
  <c r="EJ76" i="2"/>
  <c r="EK76" i="2"/>
  <c r="EL76" i="2"/>
  <c r="EM76" i="2"/>
  <c r="EN76" i="2"/>
  <c r="EO76" i="2"/>
  <c r="EP76" i="2"/>
  <c r="EQ76" i="2"/>
  <c r="ER76" i="2"/>
  <c r="ES76" i="2"/>
  <c r="ET76" i="2"/>
  <c r="DI77" i="2"/>
  <c r="DJ77" i="2"/>
  <c r="DK77" i="2"/>
  <c r="DL77" i="2"/>
  <c r="DM77" i="2"/>
  <c r="DN77" i="2"/>
  <c r="DO77" i="2"/>
  <c r="DP77" i="2"/>
  <c r="DQ77" i="2"/>
  <c r="DR77" i="2"/>
  <c r="DS77" i="2"/>
  <c r="DT77" i="2"/>
  <c r="DU77" i="2"/>
  <c r="DV77" i="2"/>
  <c r="DW77" i="2"/>
  <c r="DX77" i="2"/>
  <c r="DY77" i="2"/>
  <c r="DZ77" i="2"/>
  <c r="EA77" i="2"/>
  <c r="EB77" i="2"/>
  <c r="EC77" i="2"/>
  <c r="ED77" i="2"/>
  <c r="EE77" i="2"/>
  <c r="EF77" i="2"/>
  <c r="EG77" i="2"/>
  <c r="EH77" i="2"/>
  <c r="EI77" i="2"/>
  <c r="EJ77" i="2"/>
  <c r="EK77" i="2"/>
  <c r="EL77" i="2"/>
  <c r="EM77" i="2"/>
  <c r="EN77" i="2"/>
  <c r="EO77" i="2"/>
  <c r="EP77" i="2"/>
  <c r="EQ77" i="2"/>
  <c r="ER77" i="2"/>
  <c r="ES77" i="2"/>
  <c r="ET77" i="2"/>
  <c r="DI78" i="2"/>
  <c r="DJ78" i="2"/>
  <c r="DK78" i="2"/>
  <c r="DL78" i="2"/>
  <c r="DM78" i="2"/>
  <c r="DN78" i="2"/>
  <c r="DO78" i="2"/>
  <c r="DP78" i="2"/>
  <c r="DQ78" i="2"/>
  <c r="DR78" i="2"/>
  <c r="DS78" i="2"/>
  <c r="DT78" i="2"/>
  <c r="DU78" i="2"/>
  <c r="DV78" i="2"/>
  <c r="DW78" i="2"/>
  <c r="DX78" i="2"/>
  <c r="DY78" i="2"/>
  <c r="DZ78" i="2"/>
  <c r="EA78" i="2"/>
  <c r="EB78" i="2"/>
  <c r="EC78" i="2"/>
  <c r="ED78" i="2"/>
  <c r="EE78" i="2"/>
  <c r="EF78" i="2"/>
  <c r="EG78" i="2"/>
  <c r="EH78" i="2"/>
  <c r="EI78" i="2"/>
  <c r="EJ78" i="2"/>
  <c r="EK78" i="2"/>
  <c r="EL78" i="2"/>
  <c r="EM78" i="2"/>
  <c r="EN78" i="2"/>
  <c r="EO78" i="2"/>
  <c r="EP78" i="2"/>
  <c r="EQ78" i="2"/>
  <c r="ER78" i="2"/>
  <c r="ES78" i="2"/>
  <c r="ET78" i="2"/>
  <c r="DI79" i="2"/>
  <c r="DJ79" i="2"/>
  <c r="DK79" i="2"/>
  <c r="DL79" i="2"/>
  <c r="DM79" i="2"/>
  <c r="DN79" i="2"/>
  <c r="DO79" i="2"/>
  <c r="DP79" i="2"/>
  <c r="DQ79" i="2"/>
  <c r="DR79" i="2"/>
  <c r="DS79" i="2"/>
  <c r="DT79" i="2"/>
  <c r="DU79" i="2"/>
  <c r="DV79" i="2"/>
  <c r="DW79" i="2"/>
  <c r="DX79" i="2"/>
  <c r="DY79" i="2"/>
  <c r="DZ79" i="2"/>
  <c r="EA79" i="2"/>
  <c r="EB79" i="2"/>
  <c r="EC79" i="2"/>
  <c r="ED79" i="2"/>
  <c r="EE79" i="2"/>
  <c r="EF79" i="2"/>
  <c r="EG79" i="2"/>
  <c r="EH79" i="2"/>
  <c r="EI79" i="2"/>
  <c r="EJ79" i="2"/>
  <c r="EK79" i="2"/>
  <c r="EL79" i="2"/>
  <c r="EM79" i="2"/>
  <c r="EN79" i="2"/>
  <c r="EO79" i="2"/>
  <c r="EP79" i="2"/>
  <c r="EQ79" i="2"/>
  <c r="ER79" i="2"/>
  <c r="ES79" i="2"/>
  <c r="ET79" i="2"/>
  <c r="DI80" i="2"/>
  <c r="DJ80" i="2"/>
  <c r="DK80" i="2"/>
  <c r="DL80" i="2"/>
  <c r="DM80" i="2"/>
  <c r="DN80" i="2"/>
  <c r="DO80" i="2"/>
  <c r="DP80" i="2"/>
  <c r="DQ80" i="2"/>
  <c r="DR80" i="2"/>
  <c r="DS80" i="2"/>
  <c r="DT80" i="2"/>
  <c r="DU80" i="2"/>
  <c r="DV80" i="2"/>
  <c r="DW80" i="2"/>
  <c r="DX80" i="2"/>
  <c r="DY80" i="2"/>
  <c r="DZ80" i="2"/>
  <c r="EA80" i="2"/>
  <c r="EB80" i="2"/>
  <c r="EC80" i="2"/>
  <c r="ED80" i="2"/>
  <c r="EE80" i="2"/>
  <c r="EF80" i="2"/>
  <c r="EG80" i="2"/>
  <c r="EH80" i="2"/>
  <c r="EI80" i="2"/>
  <c r="EJ80" i="2"/>
  <c r="EK80" i="2"/>
  <c r="EL80" i="2"/>
  <c r="EM80" i="2"/>
  <c r="EN80" i="2"/>
  <c r="EO80" i="2"/>
  <c r="EP80" i="2"/>
  <c r="EQ80" i="2"/>
  <c r="ER80" i="2"/>
  <c r="ES80" i="2"/>
  <c r="ET80" i="2"/>
  <c r="DI81" i="2"/>
  <c r="DJ81" i="2"/>
  <c r="DK81" i="2"/>
  <c r="DL81" i="2"/>
  <c r="DM81" i="2"/>
  <c r="DN81" i="2"/>
  <c r="DO81" i="2"/>
  <c r="DP81" i="2"/>
  <c r="DQ81" i="2"/>
  <c r="DR81" i="2"/>
  <c r="DS81" i="2"/>
  <c r="DT81" i="2"/>
  <c r="DU81" i="2"/>
  <c r="DV81" i="2"/>
  <c r="DW81" i="2"/>
  <c r="DX81" i="2"/>
  <c r="DY81" i="2"/>
  <c r="DZ81" i="2"/>
  <c r="EA81" i="2"/>
  <c r="EB81" i="2"/>
  <c r="EC81" i="2"/>
  <c r="ED81" i="2"/>
  <c r="EE81" i="2"/>
  <c r="EF81" i="2"/>
  <c r="EG81" i="2"/>
  <c r="EH81" i="2"/>
  <c r="EI81" i="2"/>
  <c r="EJ81" i="2"/>
  <c r="EK81" i="2"/>
  <c r="EL81" i="2"/>
  <c r="EM81" i="2"/>
  <c r="EN81" i="2"/>
  <c r="EO81" i="2"/>
  <c r="EP81" i="2"/>
  <c r="EQ81" i="2"/>
  <c r="ER81" i="2"/>
  <c r="ES81" i="2"/>
  <c r="ET81" i="2"/>
  <c r="DI82" i="2"/>
  <c r="DJ82" i="2"/>
  <c r="DK82" i="2"/>
  <c r="DL82" i="2"/>
  <c r="DM82" i="2"/>
  <c r="DN82" i="2"/>
  <c r="DO82" i="2"/>
  <c r="DP82" i="2"/>
  <c r="DQ82" i="2"/>
  <c r="DR82" i="2"/>
  <c r="DS82" i="2"/>
  <c r="DT82" i="2"/>
  <c r="DU82" i="2"/>
  <c r="DV82" i="2"/>
  <c r="DW82" i="2"/>
  <c r="DX82" i="2"/>
  <c r="DY82" i="2"/>
  <c r="DZ82" i="2"/>
  <c r="EA82" i="2"/>
  <c r="EB82" i="2"/>
  <c r="EC82" i="2"/>
  <c r="ED82" i="2"/>
  <c r="EE82" i="2"/>
  <c r="EF82" i="2"/>
  <c r="EG82" i="2"/>
  <c r="EH82" i="2"/>
  <c r="EI82" i="2"/>
  <c r="EJ82" i="2"/>
  <c r="EK82" i="2"/>
  <c r="EL82" i="2"/>
  <c r="EM82" i="2"/>
  <c r="EN82" i="2"/>
  <c r="EO82" i="2"/>
  <c r="EP82" i="2"/>
  <c r="EQ82" i="2"/>
  <c r="ER82" i="2"/>
  <c r="ES82" i="2"/>
  <c r="ET82" i="2"/>
  <c r="DI83" i="2"/>
  <c r="DJ83" i="2"/>
  <c r="DK83" i="2"/>
  <c r="DL83" i="2"/>
  <c r="DM83" i="2"/>
  <c r="DN83" i="2"/>
  <c r="DO83" i="2"/>
  <c r="DP83" i="2"/>
  <c r="DQ83" i="2"/>
  <c r="DR83" i="2"/>
  <c r="DS83" i="2"/>
  <c r="DT83" i="2"/>
  <c r="DU83" i="2"/>
  <c r="DV83" i="2"/>
  <c r="DW83" i="2"/>
  <c r="DX83" i="2"/>
  <c r="DY83" i="2"/>
  <c r="DZ83" i="2"/>
  <c r="EA83" i="2"/>
  <c r="EB83" i="2"/>
  <c r="EC83" i="2"/>
  <c r="ED83" i="2"/>
  <c r="EE83" i="2"/>
  <c r="EF83" i="2"/>
  <c r="EG83" i="2"/>
  <c r="EH83" i="2"/>
  <c r="EI83" i="2"/>
  <c r="EJ83" i="2"/>
  <c r="EK83" i="2"/>
  <c r="EL83" i="2"/>
  <c r="EM83" i="2"/>
  <c r="EN83" i="2"/>
  <c r="EO83" i="2"/>
  <c r="EP83" i="2"/>
  <c r="EQ83" i="2"/>
  <c r="ER83" i="2"/>
  <c r="ES83" i="2"/>
  <c r="ET83" i="2"/>
  <c r="DI84" i="2"/>
  <c r="DJ84" i="2"/>
  <c r="DK84" i="2"/>
  <c r="DL84" i="2"/>
  <c r="DM84" i="2"/>
  <c r="DN84" i="2"/>
  <c r="DO84" i="2"/>
  <c r="DP84" i="2"/>
  <c r="DQ84" i="2"/>
  <c r="DR84" i="2"/>
  <c r="DS84" i="2"/>
  <c r="DT84" i="2"/>
  <c r="DU84" i="2"/>
  <c r="DV84" i="2"/>
  <c r="DW84" i="2"/>
  <c r="DX84" i="2"/>
  <c r="DY84" i="2"/>
  <c r="DZ84" i="2"/>
  <c r="EA84" i="2"/>
  <c r="EB84" i="2"/>
  <c r="EC84" i="2"/>
  <c r="ED84" i="2"/>
  <c r="EE84" i="2"/>
  <c r="EF84" i="2"/>
  <c r="EG84" i="2"/>
  <c r="EH84" i="2"/>
  <c r="EI84" i="2"/>
  <c r="EJ84" i="2"/>
  <c r="EK84" i="2"/>
  <c r="EL84" i="2"/>
  <c r="EM84" i="2"/>
  <c r="EN84" i="2"/>
  <c r="EO84" i="2"/>
  <c r="EP84" i="2"/>
  <c r="EQ84" i="2"/>
  <c r="ER84" i="2"/>
  <c r="ES84" i="2"/>
  <c r="ET84" i="2"/>
  <c r="DI85" i="2"/>
  <c r="DJ85" i="2"/>
  <c r="DK85" i="2"/>
  <c r="DL85" i="2"/>
  <c r="DM85" i="2"/>
  <c r="DN85" i="2"/>
  <c r="DO85" i="2"/>
  <c r="DP85" i="2"/>
  <c r="DQ85" i="2"/>
  <c r="DR85" i="2"/>
  <c r="DS85" i="2"/>
  <c r="DT85" i="2"/>
  <c r="DU85" i="2"/>
  <c r="DV85" i="2"/>
  <c r="DW85" i="2"/>
  <c r="DX85" i="2"/>
  <c r="DY85" i="2"/>
  <c r="DZ85" i="2"/>
  <c r="EA85" i="2"/>
  <c r="EB85" i="2"/>
  <c r="EC85" i="2"/>
  <c r="ED85" i="2"/>
  <c r="EE85" i="2"/>
  <c r="EF85" i="2"/>
  <c r="EG85" i="2"/>
  <c r="EH85" i="2"/>
  <c r="EI85" i="2"/>
  <c r="EJ85" i="2"/>
  <c r="EK85" i="2"/>
  <c r="EL85" i="2"/>
  <c r="EM85" i="2"/>
  <c r="EN85" i="2"/>
  <c r="EO85" i="2"/>
  <c r="EP85" i="2"/>
  <c r="EQ85" i="2"/>
  <c r="ER85" i="2"/>
  <c r="ES85" i="2"/>
  <c r="ET85" i="2"/>
  <c r="DI86" i="2"/>
  <c r="DJ86" i="2"/>
  <c r="DK86" i="2"/>
  <c r="DL86" i="2"/>
  <c r="DM86" i="2"/>
  <c r="DN86" i="2"/>
  <c r="DO86" i="2"/>
  <c r="DP86" i="2"/>
  <c r="DQ86" i="2"/>
  <c r="DR86" i="2"/>
  <c r="DS86" i="2"/>
  <c r="DT86" i="2"/>
  <c r="DU86" i="2"/>
  <c r="DV86" i="2"/>
  <c r="DW86" i="2"/>
  <c r="DX86" i="2"/>
  <c r="DY86" i="2"/>
  <c r="DZ86" i="2"/>
  <c r="EA86" i="2"/>
  <c r="EB86" i="2"/>
  <c r="EC86" i="2"/>
  <c r="ED86" i="2"/>
  <c r="EE86" i="2"/>
  <c r="EF86" i="2"/>
  <c r="EG86" i="2"/>
  <c r="EH86" i="2"/>
  <c r="EI86" i="2"/>
  <c r="EJ86" i="2"/>
  <c r="EK86" i="2"/>
  <c r="EL86" i="2"/>
  <c r="EM86" i="2"/>
  <c r="EN86" i="2"/>
  <c r="EO86" i="2"/>
  <c r="EP86" i="2"/>
  <c r="EQ86" i="2"/>
  <c r="ER86" i="2"/>
  <c r="ES86" i="2"/>
  <c r="ET86" i="2"/>
  <c r="DI87" i="2"/>
  <c r="DJ87" i="2"/>
  <c r="DK87" i="2"/>
  <c r="DL87" i="2"/>
  <c r="DM87" i="2"/>
  <c r="DN87" i="2"/>
  <c r="DO87" i="2"/>
  <c r="DP87" i="2"/>
  <c r="DQ87" i="2"/>
  <c r="DR87" i="2"/>
  <c r="DS87" i="2"/>
  <c r="DT87" i="2"/>
  <c r="DU87" i="2"/>
  <c r="DV87" i="2"/>
  <c r="DW87" i="2"/>
  <c r="DX87" i="2"/>
  <c r="DY87" i="2"/>
  <c r="DZ87" i="2"/>
  <c r="EA87" i="2"/>
  <c r="EB87" i="2"/>
  <c r="EC87" i="2"/>
  <c r="ED87" i="2"/>
  <c r="EE87" i="2"/>
  <c r="EF87" i="2"/>
  <c r="EG87" i="2"/>
  <c r="EH87" i="2"/>
  <c r="EI87" i="2"/>
  <c r="EJ87" i="2"/>
  <c r="EK87" i="2"/>
  <c r="EL87" i="2"/>
  <c r="EM87" i="2"/>
  <c r="EN87" i="2"/>
  <c r="EO87" i="2"/>
  <c r="EP87" i="2"/>
  <c r="EQ87" i="2"/>
  <c r="ER87" i="2"/>
  <c r="ES87" i="2"/>
  <c r="ET87" i="2"/>
  <c r="DI88" i="2"/>
  <c r="DJ88" i="2"/>
  <c r="DK88" i="2"/>
  <c r="DL88" i="2"/>
  <c r="DM88" i="2"/>
  <c r="DN88" i="2"/>
  <c r="DO88" i="2"/>
  <c r="DP88" i="2"/>
  <c r="DQ88" i="2"/>
  <c r="DR88" i="2"/>
  <c r="DS88" i="2"/>
  <c r="DT88" i="2"/>
  <c r="DU88" i="2"/>
  <c r="DV88" i="2"/>
  <c r="DW88" i="2"/>
  <c r="DX88" i="2"/>
  <c r="DY88" i="2"/>
  <c r="DZ88" i="2"/>
  <c r="EA88" i="2"/>
  <c r="EB88" i="2"/>
  <c r="EC88" i="2"/>
  <c r="ED88" i="2"/>
  <c r="EE88" i="2"/>
  <c r="EF88" i="2"/>
  <c r="EG88" i="2"/>
  <c r="EH88" i="2"/>
  <c r="EI88" i="2"/>
  <c r="EJ88" i="2"/>
  <c r="EK88" i="2"/>
  <c r="EL88" i="2"/>
  <c r="EM88" i="2"/>
  <c r="EN88" i="2"/>
  <c r="EO88" i="2"/>
  <c r="EP88" i="2"/>
  <c r="EQ88" i="2"/>
  <c r="ER88" i="2"/>
  <c r="ES88" i="2"/>
  <c r="ET88" i="2"/>
  <c r="DI89" i="2"/>
  <c r="DJ89" i="2"/>
  <c r="DK89" i="2"/>
  <c r="DL89" i="2"/>
  <c r="DM89" i="2"/>
  <c r="DN89" i="2"/>
  <c r="DO89" i="2"/>
  <c r="DP89" i="2"/>
  <c r="DQ89" i="2"/>
  <c r="DR89" i="2"/>
  <c r="DS89" i="2"/>
  <c r="DT89" i="2"/>
  <c r="DU89" i="2"/>
  <c r="DV89" i="2"/>
  <c r="DW89" i="2"/>
  <c r="DX89" i="2"/>
  <c r="DY89" i="2"/>
  <c r="DZ89" i="2"/>
  <c r="EA89" i="2"/>
  <c r="EB89" i="2"/>
  <c r="EC89" i="2"/>
  <c r="ED89" i="2"/>
  <c r="EE89" i="2"/>
  <c r="EF89" i="2"/>
  <c r="EG89" i="2"/>
  <c r="EH89" i="2"/>
  <c r="EI89" i="2"/>
  <c r="EJ89" i="2"/>
  <c r="EK89" i="2"/>
  <c r="EL89" i="2"/>
  <c r="EM89" i="2"/>
  <c r="EN89" i="2"/>
  <c r="EO89" i="2"/>
  <c r="EP89" i="2"/>
  <c r="EQ89" i="2"/>
  <c r="ER89" i="2"/>
  <c r="ES89" i="2"/>
  <c r="ET89" i="2"/>
  <c r="DI90" i="2"/>
  <c r="DJ90" i="2"/>
  <c r="DK90" i="2"/>
  <c r="DL90" i="2"/>
  <c r="DM90" i="2"/>
  <c r="DN90" i="2"/>
  <c r="DO90" i="2"/>
  <c r="DP90" i="2"/>
  <c r="DQ90" i="2"/>
  <c r="DR90" i="2"/>
  <c r="DS90" i="2"/>
  <c r="DT90" i="2"/>
  <c r="DU90" i="2"/>
  <c r="DV90" i="2"/>
  <c r="DW90" i="2"/>
  <c r="DX90" i="2"/>
  <c r="DY90" i="2"/>
  <c r="DZ90" i="2"/>
  <c r="EA90" i="2"/>
  <c r="EB90" i="2"/>
  <c r="EC90" i="2"/>
  <c r="ED90" i="2"/>
  <c r="EE90" i="2"/>
  <c r="EF90" i="2"/>
  <c r="EG90" i="2"/>
  <c r="EH90" i="2"/>
  <c r="EI90" i="2"/>
  <c r="EJ90" i="2"/>
  <c r="EK90" i="2"/>
  <c r="EL90" i="2"/>
  <c r="EM90" i="2"/>
  <c r="EN90" i="2"/>
  <c r="EO90" i="2"/>
  <c r="EP90" i="2"/>
  <c r="EQ90" i="2"/>
  <c r="ER90" i="2"/>
  <c r="ES90" i="2"/>
  <c r="ET90" i="2"/>
  <c r="DI91" i="2"/>
  <c r="DJ91" i="2"/>
  <c r="DK91" i="2"/>
  <c r="DL91" i="2"/>
  <c r="DM91" i="2"/>
  <c r="DN91" i="2"/>
  <c r="DO91" i="2"/>
  <c r="DP91" i="2"/>
  <c r="DQ91" i="2"/>
  <c r="DR91" i="2"/>
  <c r="DS91" i="2"/>
  <c r="DT91" i="2"/>
  <c r="DU91" i="2"/>
  <c r="DV91" i="2"/>
  <c r="DW91" i="2"/>
  <c r="DX91" i="2"/>
  <c r="DY91" i="2"/>
  <c r="DZ91" i="2"/>
  <c r="EA91" i="2"/>
  <c r="EB91" i="2"/>
  <c r="EC91" i="2"/>
  <c r="ED91" i="2"/>
  <c r="EE91" i="2"/>
  <c r="EF91" i="2"/>
  <c r="EG91" i="2"/>
  <c r="EH91" i="2"/>
  <c r="EI91" i="2"/>
  <c r="EJ91" i="2"/>
  <c r="EK91" i="2"/>
  <c r="EL91" i="2"/>
  <c r="EM91" i="2"/>
  <c r="EN91" i="2"/>
  <c r="EO91" i="2"/>
  <c r="EP91" i="2"/>
  <c r="EQ91" i="2"/>
  <c r="ER91" i="2"/>
  <c r="ES91" i="2"/>
  <c r="ET91" i="2"/>
  <c r="DI92" i="2"/>
  <c r="DJ92" i="2"/>
  <c r="DK92" i="2"/>
  <c r="DL92" i="2"/>
  <c r="DM92" i="2"/>
  <c r="DN92" i="2"/>
  <c r="DO92" i="2"/>
  <c r="DP92" i="2"/>
  <c r="DQ92" i="2"/>
  <c r="DR92" i="2"/>
  <c r="DS92" i="2"/>
  <c r="DT92" i="2"/>
  <c r="DU92" i="2"/>
  <c r="DV92" i="2"/>
  <c r="DW92" i="2"/>
  <c r="DX92" i="2"/>
  <c r="DY92" i="2"/>
  <c r="DZ92" i="2"/>
  <c r="EA92" i="2"/>
  <c r="EB92" i="2"/>
  <c r="EC92" i="2"/>
  <c r="ED92" i="2"/>
  <c r="EE92" i="2"/>
  <c r="EF92" i="2"/>
  <c r="EG92" i="2"/>
  <c r="EH92" i="2"/>
  <c r="EI92" i="2"/>
  <c r="EJ92" i="2"/>
  <c r="EK92" i="2"/>
  <c r="EL92" i="2"/>
  <c r="EM92" i="2"/>
  <c r="EN92" i="2"/>
  <c r="EO92" i="2"/>
  <c r="EP92" i="2"/>
  <c r="EQ92" i="2"/>
  <c r="ER92" i="2"/>
  <c r="ES92" i="2"/>
  <c r="ET92" i="2"/>
  <c r="DI93" i="2"/>
  <c r="DJ93" i="2"/>
  <c r="DK93" i="2"/>
  <c r="DL93" i="2"/>
  <c r="DM93" i="2"/>
  <c r="DN93" i="2"/>
  <c r="DO93" i="2"/>
  <c r="DP93" i="2"/>
  <c r="DQ93" i="2"/>
  <c r="DR93" i="2"/>
  <c r="DS93" i="2"/>
  <c r="DT93" i="2"/>
  <c r="DU93" i="2"/>
  <c r="DV93" i="2"/>
  <c r="DW93" i="2"/>
  <c r="DX93" i="2"/>
  <c r="DY93" i="2"/>
  <c r="DZ93" i="2"/>
  <c r="EA93" i="2"/>
  <c r="EB93" i="2"/>
  <c r="EC93" i="2"/>
  <c r="ED93" i="2"/>
  <c r="EE93" i="2"/>
  <c r="EF93" i="2"/>
  <c r="EG93" i="2"/>
  <c r="EH93" i="2"/>
  <c r="EI93" i="2"/>
  <c r="EJ93" i="2"/>
  <c r="EK93" i="2"/>
  <c r="EL93" i="2"/>
  <c r="EM93" i="2"/>
  <c r="EN93" i="2"/>
  <c r="EO93" i="2"/>
  <c r="EP93" i="2"/>
  <c r="EQ93" i="2"/>
  <c r="ER93" i="2"/>
  <c r="ES93" i="2"/>
  <c r="ET93" i="2"/>
  <c r="DI94" i="2"/>
  <c r="DJ94" i="2"/>
  <c r="DK94" i="2"/>
  <c r="DL94" i="2"/>
  <c r="DM94" i="2"/>
  <c r="DN94" i="2"/>
  <c r="DO94" i="2"/>
  <c r="DP94" i="2"/>
  <c r="DQ94" i="2"/>
  <c r="DR94" i="2"/>
  <c r="DS94" i="2"/>
  <c r="DT94" i="2"/>
  <c r="DU94" i="2"/>
  <c r="DV94" i="2"/>
  <c r="DW94" i="2"/>
  <c r="DX94" i="2"/>
  <c r="DY94" i="2"/>
  <c r="DZ94" i="2"/>
  <c r="EA94" i="2"/>
  <c r="EB94" i="2"/>
  <c r="EC94" i="2"/>
  <c r="ED94" i="2"/>
  <c r="EE94" i="2"/>
  <c r="EF94" i="2"/>
  <c r="EG94" i="2"/>
  <c r="EH94" i="2"/>
  <c r="EI94" i="2"/>
  <c r="EJ94" i="2"/>
  <c r="EK94" i="2"/>
  <c r="EL94" i="2"/>
  <c r="EM94" i="2"/>
  <c r="EN94" i="2"/>
  <c r="EO94" i="2"/>
  <c r="EP94" i="2"/>
  <c r="EQ94" i="2"/>
  <c r="ER94" i="2"/>
  <c r="ES94" i="2"/>
  <c r="ET94" i="2"/>
  <c r="DI95" i="2"/>
  <c r="DJ95" i="2"/>
  <c r="DK95" i="2"/>
  <c r="DL95" i="2"/>
  <c r="DM95" i="2"/>
  <c r="DN95" i="2"/>
  <c r="DO95" i="2"/>
  <c r="DP95" i="2"/>
  <c r="DQ95" i="2"/>
  <c r="DR95" i="2"/>
  <c r="DS95" i="2"/>
  <c r="DT95" i="2"/>
  <c r="DU95" i="2"/>
  <c r="DV95" i="2"/>
  <c r="DW95" i="2"/>
  <c r="DX95" i="2"/>
  <c r="DY95" i="2"/>
  <c r="DZ95" i="2"/>
  <c r="EA95" i="2"/>
  <c r="EB95" i="2"/>
  <c r="EC95" i="2"/>
  <c r="ED95" i="2"/>
  <c r="EE95" i="2"/>
  <c r="EF95" i="2"/>
  <c r="EG95" i="2"/>
  <c r="EH95" i="2"/>
  <c r="EI95" i="2"/>
  <c r="EJ95" i="2"/>
  <c r="EK95" i="2"/>
  <c r="EL95" i="2"/>
  <c r="EM95" i="2"/>
  <c r="EN95" i="2"/>
  <c r="EO95" i="2"/>
  <c r="EP95" i="2"/>
  <c r="EQ95" i="2"/>
  <c r="ER95" i="2"/>
  <c r="ES95" i="2"/>
  <c r="ET95" i="2"/>
  <c r="DI96" i="2"/>
  <c r="DJ96" i="2"/>
  <c r="DK96" i="2"/>
  <c r="DL96" i="2"/>
  <c r="DM96" i="2"/>
  <c r="DN96" i="2"/>
  <c r="DO96" i="2"/>
  <c r="DP96" i="2"/>
  <c r="DQ96" i="2"/>
  <c r="DR96" i="2"/>
  <c r="DS96" i="2"/>
  <c r="DT96" i="2"/>
  <c r="DU96" i="2"/>
  <c r="DV96" i="2"/>
  <c r="DW96" i="2"/>
  <c r="DX96" i="2"/>
  <c r="DY96" i="2"/>
  <c r="DZ96" i="2"/>
  <c r="EA96" i="2"/>
  <c r="EB96" i="2"/>
  <c r="EC96" i="2"/>
  <c r="ED96" i="2"/>
  <c r="EE96" i="2"/>
  <c r="EF96" i="2"/>
  <c r="EG96" i="2"/>
  <c r="EH96" i="2"/>
  <c r="EI96" i="2"/>
  <c r="EJ96" i="2"/>
  <c r="EK96" i="2"/>
  <c r="EL96" i="2"/>
  <c r="EM96" i="2"/>
  <c r="EN96" i="2"/>
  <c r="EO96" i="2"/>
  <c r="EP96" i="2"/>
  <c r="EQ96" i="2"/>
  <c r="ER96" i="2"/>
  <c r="ES96" i="2"/>
  <c r="ET96" i="2"/>
  <c r="DI97" i="2"/>
  <c r="DJ97" i="2"/>
  <c r="DK97" i="2"/>
  <c r="DL97" i="2"/>
  <c r="DM97" i="2"/>
  <c r="DN97" i="2"/>
  <c r="DO97" i="2"/>
  <c r="DP97" i="2"/>
  <c r="DQ97" i="2"/>
  <c r="DR97" i="2"/>
  <c r="DS97" i="2"/>
  <c r="DT97" i="2"/>
  <c r="DU97" i="2"/>
  <c r="DV97" i="2"/>
  <c r="DW97" i="2"/>
  <c r="DX97" i="2"/>
  <c r="DY97" i="2"/>
  <c r="DZ97" i="2"/>
  <c r="EA97" i="2"/>
  <c r="EB97" i="2"/>
  <c r="EC97" i="2"/>
  <c r="ED97" i="2"/>
  <c r="EE97" i="2"/>
  <c r="EF97" i="2"/>
  <c r="EG97" i="2"/>
  <c r="EH97" i="2"/>
  <c r="EI97" i="2"/>
  <c r="EJ97" i="2"/>
  <c r="EK97" i="2"/>
  <c r="EL97" i="2"/>
  <c r="EM97" i="2"/>
  <c r="EN97" i="2"/>
  <c r="EO97" i="2"/>
  <c r="EP97" i="2"/>
  <c r="EQ97" i="2"/>
  <c r="ER97" i="2"/>
  <c r="ES97" i="2"/>
  <c r="ET97" i="2"/>
  <c r="DI98" i="2"/>
  <c r="DJ98" i="2"/>
  <c r="DK98" i="2"/>
  <c r="DL98" i="2"/>
  <c r="DM98" i="2"/>
  <c r="DN98" i="2"/>
  <c r="DO98" i="2"/>
  <c r="DP98" i="2"/>
  <c r="DQ98" i="2"/>
  <c r="DR98" i="2"/>
  <c r="DS98" i="2"/>
  <c r="DT98" i="2"/>
  <c r="DU98" i="2"/>
  <c r="DV98" i="2"/>
  <c r="DW98" i="2"/>
  <c r="DX98" i="2"/>
  <c r="DY98" i="2"/>
  <c r="DZ98" i="2"/>
  <c r="EA98" i="2"/>
  <c r="EB98" i="2"/>
  <c r="EC98" i="2"/>
  <c r="ED98" i="2"/>
  <c r="EE98" i="2"/>
  <c r="EF98" i="2"/>
  <c r="EG98" i="2"/>
  <c r="EH98" i="2"/>
  <c r="EI98" i="2"/>
  <c r="EJ98" i="2"/>
  <c r="EK98" i="2"/>
  <c r="EL98" i="2"/>
  <c r="EM98" i="2"/>
  <c r="EN98" i="2"/>
  <c r="EO98" i="2"/>
  <c r="EP98" i="2"/>
  <c r="EQ98" i="2"/>
  <c r="ER98" i="2"/>
  <c r="ES98" i="2"/>
  <c r="ET98" i="2"/>
  <c r="DI99" i="2"/>
  <c r="DJ99" i="2"/>
  <c r="DK99" i="2"/>
  <c r="DL99" i="2"/>
  <c r="DM99" i="2"/>
  <c r="DN99" i="2"/>
  <c r="DO99" i="2"/>
  <c r="DP99" i="2"/>
  <c r="DQ99" i="2"/>
  <c r="DR99" i="2"/>
  <c r="DS99" i="2"/>
  <c r="DT99" i="2"/>
  <c r="DU99" i="2"/>
  <c r="DV99" i="2"/>
  <c r="DW99" i="2"/>
  <c r="DX99" i="2"/>
  <c r="DY99" i="2"/>
  <c r="DZ99" i="2"/>
  <c r="EA99" i="2"/>
  <c r="EB99" i="2"/>
  <c r="EC99" i="2"/>
  <c r="ED99" i="2"/>
  <c r="EE99" i="2"/>
  <c r="EF99" i="2"/>
  <c r="EG99" i="2"/>
  <c r="EH99" i="2"/>
  <c r="EI99" i="2"/>
  <c r="EJ99" i="2"/>
  <c r="EK99" i="2"/>
  <c r="EL99" i="2"/>
  <c r="EM99" i="2"/>
  <c r="EN99" i="2"/>
  <c r="EO99" i="2"/>
  <c r="EP99" i="2"/>
  <c r="EQ99" i="2"/>
  <c r="ER99" i="2"/>
  <c r="ES99" i="2"/>
  <c r="ET99" i="2"/>
  <c r="DI100" i="2"/>
  <c r="DJ100" i="2"/>
  <c r="DK100" i="2"/>
  <c r="DL100" i="2"/>
  <c r="DM100" i="2"/>
  <c r="DN100" i="2"/>
  <c r="DO100" i="2"/>
  <c r="DP100" i="2"/>
  <c r="DQ100" i="2"/>
  <c r="DR100" i="2"/>
  <c r="DS100" i="2"/>
  <c r="DT100" i="2"/>
  <c r="DU100" i="2"/>
  <c r="DV100" i="2"/>
  <c r="DW100" i="2"/>
  <c r="DX100" i="2"/>
  <c r="DY100" i="2"/>
  <c r="DZ100" i="2"/>
  <c r="EA100" i="2"/>
  <c r="EB100" i="2"/>
  <c r="EC100" i="2"/>
  <c r="ED100" i="2"/>
  <c r="EE100" i="2"/>
  <c r="EF100" i="2"/>
  <c r="EG100" i="2"/>
  <c r="EH100" i="2"/>
  <c r="EI100" i="2"/>
  <c r="EJ100" i="2"/>
  <c r="EK100" i="2"/>
  <c r="EL100" i="2"/>
  <c r="EM100" i="2"/>
  <c r="EN100" i="2"/>
  <c r="EO100" i="2"/>
  <c r="EP100" i="2"/>
  <c r="EQ100" i="2"/>
  <c r="ER100" i="2"/>
  <c r="ES100" i="2"/>
  <c r="ET100" i="2"/>
  <c r="DI101" i="2"/>
  <c r="DJ101" i="2"/>
  <c r="DK101" i="2"/>
  <c r="DL101" i="2"/>
  <c r="DM101" i="2"/>
  <c r="DN101" i="2"/>
  <c r="DO101" i="2"/>
  <c r="DP101" i="2"/>
  <c r="DQ101" i="2"/>
  <c r="DR101" i="2"/>
  <c r="DS101" i="2"/>
  <c r="DT101" i="2"/>
  <c r="DU101" i="2"/>
  <c r="DV101" i="2"/>
  <c r="DW101" i="2"/>
  <c r="DX101" i="2"/>
  <c r="DY101" i="2"/>
  <c r="DZ101" i="2"/>
  <c r="EA101" i="2"/>
  <c r="EB101" i="2"/>
  <c r="EC101" i="2"/>
  <c r="ED101" i="2"/>
  <c r="EE101" i="2"/>
  <c r="EF101" i="2"/>
  <c r="EG101" i="2"/>
  <c r="EH101" i="2"/>
  <c r="EI101" i="2"/>
  <c r="EJ101" i="2"/>
  <c r="EK101" i="2"/>
  <c r="EL101" i="2"/>
  <c r="EM101" i="2"/>
  <c r="EN101" i="2"/>
  <c r="EO101" i="2"/>
  <c r="EP101" i="2"/>
  <c r="EQ101" i="2"/>
  <c r="ER101" i="2"/>
  <c r="ES101" i="2"/>
  <c r="ET101"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EJ102" i="2"/>
  <c r="EK102" i="2"/>
  <c r="EL102" i="2"/>
  <c r="EM102" i="2"/>
  <c r="EN102" i="2"/>
  <c r="EO102" i="2"/>
  <c r="EP102" i="2"/>
  <c r="EQ102" i="2"/>
  <c r="ER102" i="2"/>
  <c r="ES102" i="2"/>
  <c r="ET102"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EJ103" i="2"/>
  <c r="EK103" i="2"/>
  <c r="EL103" i="2"/>
  <c r="EM103" i="2"/>
  <c r="EN103" i="2"/>
  <c r="EO103" i="2"/>
  <c r="EP103" i="2"/>
  <c r="EQ103" i="2"/>
  <c r="ER103" i="2"/>
  <c r="ES103" i="2"/>
  <c r="ET103"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EJ104" i="2"/>
  <c r="EK104" i="2"/>
  <c r="EL104" i="2"/>
  <c r="EM104" i="2"/>
  <c r="EN104" i="2"/>
  <c r="EO104" i="2"/>
  <c r="EP104" i="2"/>
  <c r="EQ104" i="2"/>
  <c r="ER104" i="2"/>
  <c r="ES104" i="2"/>
  <c r="ET104" i="2"/>
  <c r="DI105" i="2"/>
  <c r="DJ105" i="2"/>
  <c r="DK105" i="2"/>
  <c r="DL105" i="2"/>
  <c r="DM105" i="2"/>
  <c r="DN105" i="2"/>
  <c r="DO105" i="2"/>
  <c r="DP105" i="2"/>
  <c r="DQ105" i="2"/>
  <c r="DR105" i="2"/>
  <c r="DS105" i="2"/>
  <c r="DT105" i="2"/>
  <c r="DU105" i="2"/>
  <c r="DV105" i="2"/>
  <c r="DW105" i="2"/>
  <c r="DX105" i="2"/>
  <c r="DY105" i="2"/>
  <c r="DZ105" i="2"/>
  <c r="EA105" i="2"/>
  <c r="EB105" i="2"/>
  <c r="EC105" i="2"/>
  <c r="ED105" i="2"/>
  <c r="EE105" i="2"/>
  <c r="EF105" i="2"/>
  <c r="EG105" i="2"/>
  <c r="EH105" i="2"/>
  <c r="EI105" i="2"/>
  <c r="EJ105" i="2"/>
  <c r="EK105" i="2"/>
  <c r="EL105" i="2"/>
  <c r="EM105" i="2"/>
  <c r="EN105" i="2"/>
  <c r="EO105" i="2"/>
  <c r="EP105" i="2"/>
  <c r="EQ105" i="2"/>
  <c r="ER105" i="2"/>
  <c r="ES105" i="2"/>
  <c r="ET105" i="2"/>
  <c r="DI106" i="2"/>
  <c r="DJ106" i="2"/>
  <c r="DK106" i="2"/>
  <c r="DL106" i="2"/>
  <c r="DM106" i="2"/>
  <c r="DN106" i="2"/>
  <c r="DO106" i="2"/>
  <c r="DP106" i="2"/>
  <c r="DQ106" i="2"/>
  <c r="DR106" i="2"/>
  <c r="DS106" i="2"/>
  <c r="DT106" i="2"/>
  <c r="DU106" i="2"/>
  <c r="DV106" i="2"/>
  <c r="DW106" i="2"/>
  <c r="DX106" i="2"/>
  <c r="DY106" i="2"/>
  <c r="DZ106" i="2"/>
  <c r="EA106" i="2"/>
  <c r="EB106" i="2"/>
  <c r="EC106" i="2"/>
  <c r="ED106" i="2"/>
  <c r="EE106" i="2"/>
  <c r="EF106" i="2"/>
  <c r="EG106" i="2"/>
  <c r="EH106" i="2"/>
  <c r="EI106" i="2"/>
  <c r="EJ106" i="2"/>
  <c r="EK106" i="2"/>
  <c r="EL106" i="2"/>
  <c r="EM106" i="2"/>
  <c r="EN106" i="2"/>
  <c r="EO106" i="2"/>
  <c r="EP106" i="2"/>
  <c r="EQ106" i="2"/>
  <c r="ER106" i="2"/>
  <c r="ES106" i="2"/>
  <c r="ET106" i="2"/>
  <c r="DI107" i="2"/>
  <c r="DJ107" i="2"/>
  <c r="DK107" i="2"/>
  <c r="DL107" i="2"/>
  <c r="DM107" i="2"/>
  <c r="DN107" i="2"/>
  <c r="DO107" i="2"/>
  <c r="DP107" i="2"/>
  <c r="DQ107" i="2"/>
  <c r="DR107" i="2"/>
  <c r="DS107" i="2"/>
  <c r="DT107" i="2"/>
  <c r="DU107" i="2"/>
  <c r="DV107" i="2"/>
  <c r="DW107" i="2"/>
  <c r="DX107" i="2"/>
  <c r="DY107" i="2"/>
  <c r="DZ107" i="2"/>
  <c r="EA107" i="2"/>
  <c r="EB107" i="2"/>
  <c r="EC107" i="2"/>
  <c r="ED107" i="2"/>
  <c r="EE107" i="2"/>
  <c r="EF107" i="2"/>
  <c r="EG107" i="2"/>
  <c r="EH107" i="2"/>
  <c r="EI107" i="2"/>
  <c r="EJ107" i="2"/>
  <c r="EK107" i="2"/>
  <c r="EL107" i="2"/>
  <c r="EM107" i="2"/>
  <c r="EN107" i="2"/>
  <c r="EO107" i="2"/>
  <c r="EP107" i="2"/>
  <c r="EQ107" i="2"/>
  <c r="ER107" i="2"/>
  <c r="ES107" i="2"/>
  <c r="ET107" i="2"/>
  <c r="DI108" i="2"/>
  <c r="DJ108" i="2"/>
  <c r="DK108" i="2"/>
  <c r="DL108" i="2"/>
  <c r="DM108" i="2"/>
  <c r="DN108" i="2"/>
  <c r="DO108" i="2"/>
  <c r="DP108" i="2"/>
  <c r="DQ108" i="2"/>
  <c r="DR108" i="2"/>
  <c r="DS108" i="2"/>
  <c r="DT108" i="2"/>
  <c r="DU108" i="2"/>
  <c r="DV108" i="2"/>
  <c r="DW108" i="2"/>
  <c r="DX108" i="2"/>
  <c r="DY108" i="2"/>
  <c r="DZ108" i="2"/>
  <c r="EA108" i="2"/>
  <c r="EB108" i="2"/>
  <c r="EC108" i="2"/>
  <c r="ED108" i="2"/>
  <c r="EE108" i="2"/>
  <c r="EF108" i="2"/>
  <c r="EG108" i="2"/>
  <c r="EH108" i="2"/>
  <c r="EI108" i="2"/>
  <c r="EJ108" i="2"/>
  <c r="EK108" i="2"/>
  <c r="EL108" i="2"/>
  <c r="EM108" i="2"/>
  <c r="EN108" i="2"/>
  <c r="EO108" i="2"/>
  <c r="EP108" i="2"/>
  <c r="EQ108" i="2"/>
  <c r="ER108" i="2"/>
  <c r="ES108" i="2"/>
  <c r="ET108" i="2"/>
  <c r="DI109" i="2"/>
  <c r="DJ109" i="2"/>
  <c r="DK109" i="2"/>
  <c r="DL109" i="2"/>
  <c r="DM109" i="2"/>
  <c r="DN109" i="2"/>
  <c r="DO109" i="2"/>
  <c r="DP109" i="2"/>
  <c r="DQ109" i="2"/>
  <c r="DR109" i="2"/>
  <c r="DS109" i="2"/>
  <c r="DT109" i="2"/>
  <c r="DU109" i="2"/>
  <c r="DV109" i="2"/>
  <c r="DW109" i="2"/>
  <c r="DX109" i="2"/>
  <c r="DY109" i="2"/>
  <c r="DZ109" i="2"/>
  <c r="EA109" i="2"/>
  <c r="EB109" i="2"/>
  <c r="EC109" i="2"/>
  <c r="ED109" i="2"/>
  <c r="EE109" i="2"/>
  <c r="EF109" i="2"/>
  <c r="EG109" i="2"/>
  <c r="EH109" i="2"/>
  <c r="EI109" i="2"/>
  <c r="EJ109" i="2"/>
  <c r="EK109" i="2"/>
  <c r="EL109" i="2"/>
  <c r="EM109" i="2"/>
  <c r="EN109" i="2"/>
  <c r="EO109" i="2"/>
  <c r="EP109" i="2"/>
  <c r="EQ109" i="2"/>
  <c r="ER109" i="2"/>
  <c r="ES109" i="2"/>
  <c r="ET109" i="2"/>
  <c r="DI110" i="2"/>
  <c r="DJ110" i="2"/>
  <c r="DK110" i="2"/>
  <c r="DL110" i="2"/>
  <c r="DM110" i="2"/>
  <c r="DN110" i="2"/>
  <c r="DO110" i="2"/>
  <c r="DP110" i="2"/>
  <c r="DQ110" i="2"/>
  <c r="DR110" i="2"/>
  <c r="DS110" i="2"/>
  <c r="DT110" i="2"/>
  <c r="DU110" i="2"/>
  <c r="DV110" i="2"/>
  <c r="DW110" i="2"/>
  <c r="DX110" i="2"/>
  <c r="DY110" i="2"/>
  <c r="DZ110" i="2"/>
  <c r="EA110" i="2"/>
  <c r="EB110" i="2"/>
  <c r="EC110" i="2"/>
  <c r="ED110" i="2"/>
  <c r="EE110" i="2"/>
  <c r="EF110" i="2"/>
  <c r="EG110" i="2"/>
  <c r="EH110" i="2"/>
  <c r="EI110" i="2"/>
  <c r="EJ110" i="2"/>
  <c r="EK110" i="2"/>
  <c r="EL110" i="2"/>
  <c r="EM110" i="2"/>
  <c r="EN110" i="2"/>
  <c r="EO110" i="2"/>
  <c r="EP110" i="2"/>
  <c r="EQ110" i="2"/>
  <c r="ER110" i="2"/>
  <c r="ES110" i="2"/>
  <c r="ET110" i="2"/>
  <c r="DI111" i="2"/>
  <c r="DJ111" i="2"/>
  <c r="DK111" i="2"/>
  <c r="DL111" i="2"/>
  <c r="DM111" i="2"/>
  <c r="DN111" i="2"/>
  <c r="DO111" i="2"/>
  <c r="DP111" i="2"/>
  <c r="DQ111" i="2"/>
  <c r="DR111" i="2"/>
  <c r="DS111" i="2"/>
  <c r="DT111" i="2"/>
  <c r="DU111" i="2"/>
  <c r="DV111" i="2"/>
  <c r="DW111" i="2"/>
  <c r="DX111" i="2"/>
  <c r="DY111" i="2"/>
  <c r="DZ111" i="2"/>
  <c r="EA111" i="2"/>
  <c r="EB111" i="2"/>
  <c r="EC111" i="2"/>
  <c r="ED111" i="2"/>
  <c r="EE111" i="2"/>
  <c r="EF111" i="2"/>
  <c r="EG111" i="2"/>
  <c r="EH111" i="2"/>
  <c r="EI111" i="2"/>
  <c r="EJ111" i="2"/>
  <c r="EK111" i="2"/>
  <c r="EL111" i="2"/>
  <c r="EM111" i="2"/>
  <c r="EN111" i="2"/>
  <c r="EO111" i="2"/>
  <c r="EP111" i="2"/>
  <c r="EQ111" i="2"/>
  <c r="ER111" i="2"/>
  <c r="ES111" i="2"/>
  <c r="ET111" i="2"/>
  <c r="DI112" i="2"/>
  <c r="DJ112" i="2"/>
  <c r="DK112" i="2"/>
  <c r="DL112" i="2"/>
  <c r="DM112" i="2"/>
  <c r="DN112" i="2"/>
  <c r="DO112" i="2"/>
  <c r="DP112" i="2"/>
  <c r="DQ112" i="2"/>
  <c r="DR112" i="2"/>
  <c r="DS112" i="2"/>
  <c r="DT112" i="2"/>
  <c r="DU112" i="2"/>
  <c r="DV112" i="2"/>
  <c r="DW112" i="2"/>
  <c r="DX112" i="2"/>
  <c r="DY112" i="2"/>
  <c r="DZ112" i="2"/>
  <c r="EA112" i="2"/>
  <c r="EB112" i="2"/>
  <c r="EC112" i="2"/>
  <c r="ED112" i="2"/>
  <c r="EE112" i="2"/>
  <c r="EF112" i="2"/>
  <c r="EG112" i="2"/>
  <c r="EH112" i="2"/>
  <c r="EI112" i="2"/>
  <c r="EJ112" i="2"/>
  <c r="EK112" i="2"/>
  <c r="EL112" i="2"/>
  <c r="EM112" i="2"/>
  <c r="EN112" i="2"/>
  <c r="EO112" i="2"/>
  <c r="EP112" i="2"/>
  <c r="EQ112" i="2"/>
  <c r="ER112" i="2"/>
  <c r="ES112" i="2"/>
  <c r="ET112" i="2"/>
  <c r="DI113" i="2"/>
  <c r="DJ113" i="2"/>
  <c r="DK113" i="2"/>
  <c r="DL113" i="2"/>
  <c r="DM113" i="2"/>
  <c r="DN113" i="2"/>
  <c r="DO113" i="2"/>
  <c r="DP113" i="2"/>
  <c r="DQ113" i="2"/>
  <c r="DR113" i="2"/>
  <c r="DS113" i="2"/>
  <c r="DT113" i="2"/>
  <c r="DU113" i="2"/>
  <c r="DV113" i="2"/>
  <c r="DW113" i="2"/>
  <c r="DX113" i="2"/>
  <c r="DY113" i="2"/>
  <c r="DZ113" i="2"/>
  <c r="EA113" i="2"/>
  <c r="EB113" i="2"/>
  <c r="EC113" i="2"/>
  <c r="ED113" i="2"/>
  <c r="EE113" i="2"/>
  <c r="EF113" i="2"/>
  <c r="EG113" i="2"/>
  <c r="EH113" i="2"/>
  <c r="EI113" i="2"/>
  <c r="EJ113" i="2"/>
  <c r="EK113" i="2"/>
  <c r="EL113" i="2"/>
  <c r="EM113" i="2"/>
  <c r="EN113" i="2"/>
  <c r="EO113" i="2"/>
  <c r="EP113" i="2"/>
  <c r="EQ113" i="2"/>
  <c r="ER113" i="2"/>
  <c r="ES113" i="2"/>
  <c r="ET113" i="2"/>
  <c r="DI114" i="2"/>
  <c r="DJ114" i="2"/>
  <c r="DK114" i="2"/>
  <c r="DL114" i="2"/>
  <c r="DM114" i="2"/>
  <c r="DN114" i="2"/>
  <c r="DO114" i="2"/>
  <c r="DP114" i="2"/>
  <c r="DQ114" i="2"/>
  <c r="DR114" i="2"/>
  <c r="DS114" i="2"/>
  <c r="DT114" i="2"/>
  <c r="DU114" i="2"/>
  <c r="DV114" i="2"/>
  <c r="DW114" i="2"/>
  <c r="DX114" i="2"/>
  <c r="DY114" i="2"/>
  <c r="DZ114" i="2"/>
  <c r="EA114" i="2"/>
  <c r="EB114" i="2"/>
  <c r="EC114" i="2"/>
  <c r="ED114" i="2"/>
  <c r="EE114" i="2"/>
  <c r="EF114" i="2"/>
  <c r="EG114" i="2"/>
  <c r="EH114" i="2"/>
  <c r="EI114" i="2"/>
  <c r="EJ114" i="2"/>
  <c r="EK114" i="2"/>
  <c r="EL114" i="2"/>
  <c r="EM114" i="2"/>
  <c r="EN114" i="2"/>
  <c r="EO114" i="2"/>
  <c r="EP114" i="2"/>
  <c r="EQ114" i="2"/>
  <c r="ER114" i="2"/>
  <c r="ES114" i="2"/>
  <c r="ET114" i="2"/>
  <c r="DI115" i="2"/>
  <c r="DJ115" i="2"/>
  <c r="DK115" i="2"/>
  <c r="DL115" i="2"/>
  <c r="DM115" i="2"/>
  <c r="DN115" i="2"/>
  <c r="DO115" i="2"/>
  <c r="DP115" i="2"/>
  <c r="DQ115" i="2"/>
  <c r="DR115" i="2"/>
  <c r="DS115" i="2"/>
  <c r="DT115" i="2"/>
  <c r="DU115" i="2"/>
  <c r="DV115" i="2"/>
  <c r="DW115" i="2"/>
  <c r="DX115" i="2"/>
  <c r="DY115" i="2"/>
  <c r="DZ115" i="2"/>
  <c r="EA115" i="2"/>
  <c r="EB115" i="2"/>
  <c r="EC115" i="2"/>
  <c r="ED115" i="2"/>
  <c r="EE115" i="2"/>
  <c r="EF115" i="2"/>
  <c r="EG115" i="2"/>
  <c r="EH115" i="2"/>
  <c r="EI115" i="2"/>
  <c r="EJ115" i="2"/>
  <c r="EK115" i="2"/>
  <c r="EL115" i="2"/>
  <c r="EM115" i="2"/>
  <c r="EN115" i="2"/>
  <c r="EO115" i="2"/>
  <c r="EP115" i="2"/>
  <c r="EQ115" i="2"/>
  <c r="ER115" i="2"/>
  <c r="ES115" i="2"/>
  <c r="ET115" i="2"/>
  <c r="DI116" i="2"/>
  <c r="DJ116" i="2"/>
  <c r="DK116" i="2"/>
  <c r="DL116" i="2"/>
  <c r="DM116" i="2"/>
  <c r="DN116" i="2"/>
  <c r="DO116" i="2"/>
  <c r="DP116" i="2"/>
  <c r="DQ116" i="2"/>
  <c r="DR116" i="2"/>
  <c r="DS116" i="2"/>
  <c r="DT116" i="2"/>
  <c r="DU116" i="2"/>
  <c r="DV116" i="2"/>
  <c r="DW116" i="2"/>
  <c r="DX116" i="2"/>
  <c r="DY116" i="2"/>
  <c r="DZ116" i="2"/>
  <c r="EA116" i="2"/>
  <c r="EB116" i="2"/>
  <c r="EC116" i="2"/>
  <c r="ED116" i="2"/>
  <c r="EE116" i="2"/>
  <c r="EF116" i="2"/>
  <c r="EG116" i="2"/>
  <c r="EH116" i="2"/>
  <c r="EI116" i="2"/>
  <c r="EJ116" i="2"/>
  <c r="EK116" i="2"/>
  <c r="EL116" i="2"/>
  <c r="EM116" i="2"/>
  <c r="EN116" i="2"/>
  <c r="EO116" i="2"/>
  <c r="EP116" i="2"/>
  <c r="EQ116" i="2"/>
  <c r="ER116" i="2"/>
  <c r="ES116" i="2"/>
  <c r="ET116" i="2"/>
  <c r="DI117" i="2"/>
  <c r="DJ117" i="2"/>
  <c r="DK117" i="2"/>
  <c r="DL117" i="2"/>
  <c r="DM117" i="2"/>
  <c r="DN117" i="2"/>
  <c r="DO117" i="2"/>
  <c r="DP117" i="2"/>
  <c r="DQ117" i="2"/>
  <c r="DR117" i="2"/>
  <c r="DS117" i="2"/>
  <c r="DT117" i="2"/>
  <c r="DU117" i="2"/>
  <c r="DV117" i="2"/>
  <c r="DW117" i="2"/>
  <c r="DX117" i="2"/>
  <c r="DY117" i="2"/>
  <c r="DZ117" i="2"/>
  <c r="EA117" i="2"/>
  <c r="EB117" i="2"/>
  <c r="EC117" i="2"/>
  <c r="ED117" i="2"/>
  <c r="EE117" i="2"/>
  <c r="EF117" i="2"/>
  <c r="EG117" i="2"/>
  <c r="EH117" i="2"/>
  <c r="EI117" i="2"/>
  <c r="EJ117" i="2"/>
  <c r="EK117" i="2"/>
  <c r="EL117" i="2"/>
  <c r="EM117" i="2"/>
  <c r="EN117" i="2"/>
  <c r="EO117" i="2"/>
  <c r="EP117" i="2"/>
  <c r="EQ117" i="2"/>
  <c r="ER117" i="2"/>
  <c r="ES117" i="2"/>
  <c r="ET117" i="2"/>
  <c r="DI118" i="2"/>
  <c r="DJ118" i="2"/>
  <c r="DK118" i="2"/>
  <c r="DL118" i="2"/>
  <c r="DM118" i="2"/>
  <c r="DN118" i="2"/>
  <c r="DO118" i="2"/>
  <c r="DP118" i="2"/>
  <c r="DQ118" i="2"/>
  <c r="DR118" i="2"/>
  <c r="DS118" i="2"/>
  <c r="DT118" i="2"/>
  <c r="DU118" i="2"/>
  <c r="DV118" i="2"/>
  <c r="DW118" i="2"/>
  <c r="DX118" i="2"/>
  <c r="DY118" i="2"/>
  <c r="DZ118" i="2"/>
  <c r="EA118" i="2"/>
  <c r="EB118" i="2"/>
  <c r="EC118" i="2"/>
  <c r="ED118" i="2"/>
  <c r="EE118" i="2"/>
  <c r="EF118" i="2"/>
  <c r="EG118" i="2"/>
  <c r="EH118" i="2"/>
  <c r="EI118" i="2"/>
  <c r="EJ118" i="2"/>
  <c r="EK118" i="2"/>
  <c r="EL118" i="2"/>
  <c r="EM118" i="2"/>
  <c r="EN118" i="2"/>
  <c r="EO118" i="2"/>
  <c r="EP118" i="2"/>
  <c r="EQ118" i="2"/>
  <c r="ER118" i="2"/>
  <c r="ES118" i="2"/>
  <c r="ET118" i="2"/>
  <c r="DI119" i="2"/>
  <c r="DJ119" i="2"/>
  <c r="DK119" i="2"/>
  <c r="DL119" i="2"/>
  <c r="DM119" i="2"/>
  <c r="DN119" i="2"/>
  <c r="DO119" i="2"/>
  <c r="DP119" i="2"/>
  <c r="DQ119" i="2"/>
  <c r="DR119" i="2"/>
  <c r="DS119" i="2"/>
  <c r="DT119" i="2"/>
  <c r="DU119" i="2"/>
  <c r="DV119" i="2"/>
  <c r="DW119" i="2"/>
  <c r="DX119" i="2"/>
  <c r="DY119" i="2"/>
  <c r="DZ119" i="2"/>
  <c r="EA119" i="2"/>
  <c r="EB119" i="2"/>
  <c r="EC119" i="2"/>
  <c r="ED119" i="2"/>
  <c r="EE119" i="2"/>
  <c r="EF119" i="2"/>
  <c r="EG119" i="2"/>
  <c r="EH119" i="2"/>
  <c r="EI119" i="2"/>
  <c r="EJ119" i="2"/>
  <c r="EK119" i="2"/>
  <c r="EL119" i="2"/>
  <c r="EM119" i="2"/>
  <c r="EN119" i="2"/>
  <c r="EO119" i="2"/>
  <c r="EP119" i="2"/>
  <c r="EQ119" i="2"/>
  <c r="ER119" i="2"/>
  <c r="ES119" i="2"/>
  <c r="ET119" i="2"/>
  <c r="DI120" i="2"/>
  <c r="DJ120" i="2"/>
  <c r="DK120" i="2"/>
  <c r="DL120" i="2"/>
  <c r="DM120" i="2"/>
  <c r="DN120" i="2"/>
  <c r="DO120" i="2"/>
  <c r="DP120" i="2"/>
  <c r="DQ120" i="2"/>
  <c r="DR120" i="2"/>
  <c r="DS120" i="2"/>
  <c r="DT120" i="2"/>
  <c r="DU120" i="2"/>
  <c r="DV120" i="2"/>
  <c r="DW120" i="2"/>
  <c r="DX120" i="2"/>
  <c r="DY120" i="2"/>
  <c r="DZ120" i="2"/>
  <c r="EA120" i="2"/>
  <c r="EB120" i="2"/>
  <c r="EC120" i="2"/>
  <c r="ED120" i="2"/>
  <c r="EE120" i="2"/>
  <c r="EF120" i="2"/>
  <c r="EG120" i="2"/>
  <c r="EH120" i="2"/>
  <c r="EI120" i="2"/>
  <c r="EJ120" i="2"/>
  <c r="EK120" i="2"/>
  <c r="EL120" i="2"/>
  <c r="EM120" i="2"/>
  <c r="EN120" i="2"/>
  <c r="EO120" i="2"/>
  <c r="EP120" i="2"/>
  <c r="EQ120" i="2"/>
  <c r="ER120" i="2"/>
  <c r="ES120" i="2"/>
  <c r="ET120" i="2"/>
  <c r="DI121" i="2"/>
  <c r="DJ121" i="2"/>
  <c r="DK121" i="2"/>
  <c r="DL121" i="2"/>
  <c r="DM121" i="2"/>
  <c r="DN121" i="2"/>
  <c r="DO121" i="2"/>
  <c r="DP121" i="2"/>
  <c r="DQ121" i="2"/>
  <c r="DR121" i="2"/>
  <c r="DS121" i="2"/>
  <c r="DT121" i="2"/>
  <c r="DU121" i="2"/>
  <c r="DV121" i="2"/>
  <c r="DW121" i="2"/>
  <c r="DX121" i="2"/>
  <c r="DY121" i="2"/>
  <c r="DZ121" i="2"/>
  <c r="EA121" i="2"/>
  <c r="EB121" i="2"/>
  <c r="EC121" i="2"/>
  <c r="ED121" i="2"/>
  <c r="EE121" i="2"/>
  <c r="EF121" i="2"/>
  <c r="EG121" i="2"/>
  <c r="EH121" i="2"/>
  <c r="EI121" i="2"/>
  <c r="EJ121" i="2"/>
  <c r="EK121" i="2"/>
  <c r="EL121" i="2"/>
  <c r="EM121" i="2"/>
  <c r="EN121" i="2"/>
  <c r="EO121" i="2"/>
  <c r="EP121" i="2"/>
  <c r="EQ121" i="2"/>
  <c r="ER121" i="2"/>
  <c r="ES121" i="2"/>
  <c r="ET121" i="2"/>
  <c r="DI122" i="2"/>
  <c r="DJ122" i="2"/>
  <c r="DK122" i="2"/>
  <c r="DL122" i="2"/>
  <c r="DM122" i="2"/>
  <c r="DN122" i="2"/>
  <c r="DO122" i="2"/>
  <c r="DP122" i="2"/>
  <c r="DQ122" i="2"/>
  <c r="DR122" i="2"/>
  <c r="DS122" i="2"/>
  <c r="DT122" i="2"/>
  <c r="DU122" i="2"/>
  <c r="DV122" i="2"/>
  <c r="DW122" i="2"/>
  <c r="DX122" i="2"/>
  <c r="DY122" i="2"/>
  <c r="DZ122" i="2"/>
  <c r="EA122" i="2"/>
  <c r="EB122" i="2"/>
  <c r="EC122" i="2"/>
  <c r="ED122" i="2"/>
  <c r="EE122" i="2"/>
  <c r="EF122" i="2"/>
  <c r="EG122" i="2"/>
  <c r="EH122" i="2"/>
  <c r="EI122" i="2"/>
  <c r="EJ122" i="2"/>
  <c r="EK122" i="2"/>
  <c r="EL122" i="2"/>
  <c r="EM122" i="2"/>
  <c r="EN122" i="2"/>
  <c r="EO122" i="2"/>
  <c r="EP122" i="2"/>
  <c r="EQ122" i="2"/>
  <c r="ER122" i="2"/>
  <c r="ES122" i="2"/>
  <c r="ET122" i="2"/>
  <c r="DI123" i="2"/>
  <c r="DJ123" i="2"/>
  <c r="DK123" i="2"/>
  <c r="DL123" i="2"/>
  <c r="DM123" i="2"/>
  <c r="DN123" i="2"/>
  <c r="DO123" i="2"/>
  <c r="DP123" i="2"/>
  <c r="DQ123" i="2"/>
  <c r="DR123" i="2"/>
  <c r="DS123" i="2"/>
  <c r="DT123" i="2"/>
  <c r="DU123" i="2"/>
  <c r="DV123" i="2"/>
  <c r="DW123" i="2"/>
  <c r="DX123" i="2"/>
  <c r="DY123" i="2"/>
  <c r="DZ123" i="2"/>
  <c r="EA123" i="2"/>
  <c r="EB123" i="2"/>
  <c r="EC123" i="2"/>
  <c r="ED123" i="2"/>
  <c r="EE123" i="2"/>
  <c r="EF123" i="2"/>
  <c r="EG123" i="2"/>
  <c r="EH123" i="2"/>
  <c r="EI123" i="2"/>
  <c r="EJ123" i="2"/>
  <c r="EK123" i="2"/>
  <c r="EL123" i="2"/>
  <c r="EM123" i="2"/>
  <c r="EN123" i="2"/>
  <c r="EO123" i="2"/>
  <c r="EP123" i="2"/>
  <c r="EQ123" i="2"/>
  <c r="ER123" i="2"/>
  <c r="ES123" i="2"/>
  <c r="ET123" i="2"/>
  <c r="DI124" i="2"/>
  <c r="DJ124" i="2"/>
  <c r="DK124" i="2"/>
  <c r="DL124" i="2"/>
  <c r="DM124" i="2"/>
  <c r="DN124" i="2"/>
  <c r="DO124" i="2"/>
  <c r="DP124" i="2"/>
  <c r="DQ124" i="2"/>
  <c r="DR124" i="2"/>
  <c r="DS124" i="2"/>
  <c r="DT124" i="2"/>
  <c r="DU124" i="2"/>
  <c r="DV124" i="2"/>
  <c r="DW124" i="2"/>
  <c r="DX124" i="2"/>
  <c r="DY124" i="2"/>
  <c r="DZ124" i="2"/>
  <c r="EA124" i="2"/>
  <c r="EB124" i="2"/>
  <c r="EC124" i="2"/>
  <c r="ED124" i="2"/>
  <c r="EE124" i="2"/>
  <c r="EF124" i="2"/>
  <c r="EG124" i="2"/>
  <c r="EH124" i="2"/>
  <c r="EI124" i="2"/>
  <c r="EJ124" i="2"/>
  <c r="EK124" i="2"/>
  <c r="EL124" i="2"/>
  <c r="EM124" i="2"/>
  <c r="EN124" i="2"/>
  <c r="EO124" i="2"/>
  <c r="EP124" i="2"/>
  <c r="EQ124" i="2"/>
  <c r="ER124" i="2"/>
  <c r="ES124" i="2"/>
  <c r="ET124" i="2"/>
  <c r="DI125" i="2"/>
  <c r="DJ125" i="2"/>
  <c r="DK125" i="2"/>
  <c r="DL125" i="2"/>
  <c r="DM125" i="2"/>
  <c r="DN125" i="2"/>
  <c r="DO125" i="2"/>
  <c r="DP125" i="2"/>
  <c r="DQ125" i="2"/>
  <c r="DR125" i="2"/>
  <c r="DS125" i="2"/>
  <c r="DT125" i="2"/>
  <c r="DU125" i="2"/>
  <c r="DV125" i="2"/>
  <c r="DW125" i="2"/>
  <c r="DX125" i="2"/>
  <c r="DY125" i="2"/>
  <c r="DZ125" i="2"/>
  <c r="EA125" i="2"/>
  <c r="EB125" i="2"/>
  <c r="EC125" i="2"/>
  <c r="ED125" i="2"/>
  <c r="EE125" i="2"/>
  <c r="EF125" i="2"/>
  <c r="EG125" i="2"/>
  <c r="EH125" i="2"/>
  <c r="EI125" i="2"/>
  <c r="EJ125" i="2"/>
  <c r="EK125" i="2"/>
  <c r="EL125" i="2"/>
  <c r="EM125" i="2"/>
  <c r="EN125" i="2"/>
  <c r="EO125" i="2"/>
  <c r="EP125" i="2"/>
  <c r="EQ125" i="2"/>
  <c r="ER125" i="2"/>
  <c r="ES125" i="2"/>
  <c r="ET125" i="2"/>
  <c r="DI126" i="2"/>
  <c r="DJ126" i="2"/>
  <c r="DK126" i="2"/>
  <c r="DL126" i="2"/>
  <c r="DM126" i="2"/>
  <c r="DN126" i="2"/>
  <c r="DO126" i="2"/>
  <c r="DP126" i="2"/>
  <c r="DQ126" i="2"/>
  <c r="DR126" i="2"/>
  <c r="DS126" i="2"/>
  <c r="DT126" i="2"/>
  <c r="DU126" i="2"/>
  <c r="DV126" i="2"/>
  <c r="DW126" i="2"/>
  <c r="DX126" i="2"/>
  <c r="DY126" i="2"/>
  <c r="DZ126" i="2"/>
  <c r="EA126" i="2"/>
  <c r="EB126" i="2"/>
  <c r="EC126" i="2"/>
  <c r="ED126" i="2"/>
  <c r="EE126" i="2"/>
  <c r="EF126" i="2"/>
  <c r="EG126" i="2"/>
  <c r="EH126" i="2"/>
  <c r="EI126" i="2"/>
  <c r="EJ126" i="2"/>
  <c r="EK126" i="2"/>
  <c r="EL126" i="2"/>
  <c r="EM126" i="2"/>
  <c r="EN126" i="2"/>
  <c r="EO126" i="2"/>
  <c r="EP126" i="2"/>
  <c r="EQ126" i="2"/>
  <c r="ER126" i="2"/>
  <c r="ES126" i="2"/>
  <c r="ET126" i="2"/>
  <c r="DI127" i="2"/>
  <c r="DJ127" i="2"/>
  <c r="DK127" i="2"/>
  <c r="DL127" i="2"/>
  <c r="DM127" i="2"/>
  <c r="DN127" i="2"/>
  <c r="DO127" i="2"/>
  <c r="DP127" i="2"/>
  <c r="DQ127" i="2"/>
  <c r="DR127" i="2"/>
  <c r="DS127" i="2"/>
  <c r="DT127" i="2"/>
  <c r="DU127" i="2"/>
  <c r="DV127" i="2"/>
  <c r="DW127" i="2"/>
  <c r="DX127" i="2"/>
  <c r="DY127" i="2"/>
  <c r="DZ127" i="2"/>
  <c r="EA127" i="2"/>
  <c r="EB127" i="2"/>
  <c r="EC127" i="2"/>
  <c r="ED127" i="2"/>
  <c r="EE127" i="2"/>
  <c r="EF127" i="2"/>
  <c r="EG127" i="2"/>
  <c r="EH127" i="2"/>
  <c r="EI127" i="2"/>
  <c r="EJ127" i="2"/>
  <c r="EK127" i="2"/>
  <c r="EL127" i="2"/>
  <c r="EM127" i="2"/>
  <c r="EN127" i="2"/>
  <c r="EO127" i="2"/>
  <c r="EP127" i="2"/>
  <c r="EQ127" i="2"/>
  <c r="ER127" i="2"/>
  <c r="ES127" i="2"/>
  <c r="ET127" i="2"/>
  <c r="DI128" i="2"/>
  <c r="DJ128" i="2"/>
  <c r="DK128" i="2"/>
  <c r="DL128" i="2"/>
  <c r="DM128" i="2"/>
  <c r="DN128" i="2"/>
  <c r="DO128" i="2"/>
  <c r="DP128" i="2"/>
  <c r="DQ128" i="2"/>
  <c r="DR128" i="2"/>
  <c r="DS128" i="2"/>
  <c r="DT128" i="2"/>
  <c r="DU128" i="2"/>
  <c r="DV128" i="2"/>
  <c r="DW128" i="2"/>
  <c r="DX128" i="2"/>
  <c r="DY128" i="2"/>
  <c r="DZ128" i="2"/>
  <c r="EA128" i="2"/>
  <c r="EB128" i="2"/>
  <c r="EC128" i="2"/>
  <c r="ED128" i="2"/>
  <c r="EE128" i="2"/>
  <c r="EF128" i="2"/>
  <c r="EG128" i="2"/>
  <c r="EH128" i="2"/>
  <c r="EI128" i="2"/>
  <c r="EJ128" i="2"/>
  <c r="EK128" i="2"/>
  <c r="EL128" i="2"/>
  <c r="EM128" i="2"/>
  <c r="EN128" i="2"/>
  <c r="EO128" i="2"/>
  <c r="EP128" i="2"/>
  <c r="EQ128" i="2"/>
  <c r="ER128" i="2"/>
  <c r="ES128" i="2"/>
  <c r="ET128" i="2"/>
  <c r="DI129" i="2"/>
  <c r="DJ129" i="2"/>
  <c r="DK129" i="2"/>
  <c r="DL129" i="2"/>
  <c r="DM129" i="2"/>
  <c r="DN129" i="2"/>
  <c r="DO129" i="2"/>
  <c r="DP129" i="2"/>
  <c r="DQ129" i="2"/>
  <c r="DR129" i="2"/>
  <c r="DS129" i="2"/>
  <c r="DT129" i="2"/>
  <c r="DU129" i="2"/>
  <c r="DV129" i="2"/>
  <c r="DW129" i="2"/>
  <c r="DX129" i="2"/>
  <c r="DY129" i="2"/>
  <c r="DZ129" i="2"/>
  <c r="EA129" i="2"/>
  <c r="EB129" i="2"/>
  <c r="EC129" i="2"/>
  <c r="ED129" i="2"/>
  <c r="EE129" i="2"/>
  <c r="EF129" i="2"/>
  <c r="EG129" i="2"/>
  <c r="EH129" i="2"/>
  <c r="EI129" i="2"/>
  <c r="EJ129" i="2"/>
  <c r="EK129" i="2"/>
  <c r="EL129" i="2"/>
  <c r="EM129" i="2"/>
  <c r="EN129" i="2"/>
  <c r="EO129" i="2"/>
  <c r="EP129" i="2"/>
  <c r="EQ129" i="2"/>
  <c r="ER129" i="2"/>
  <c r="ES129" i="2"/>
  <c r="ET129" i="2"/>
  <c r="DI130" i="2"/>
  <c r="DJ130" i="2"/>
  <c r="DK130" i="2"/>
  <c r="DL130" i="2"/>
  <c r="DM130" i="2"/>
  <c r="DN130" i="2"/>
  <c r="DO130" i="2"/>
  <c r="DP130" i="2"/>
  <c r="DQ130" i="2"/>
  <c r="DR130" i="2"/>
  <c r="DS130" i="2"/>
  <c r="DT130" i="2"/>
  <c r="DU130" i="2"/>
  <c r="DV130" i="2"/>
  <c r="DW130" i="2"/>
  <c r="DX130" i="2"/>
  <c r="DY130" i="2"/>
  <c r="DZ130" i="2"/>
  <c r="EA130" i="2"/>
  <c r="EB130" i="2"/>
  <c r="EC130" i="2"/>
  <c r="ED130" i="2"/>
  <c r="EE130" i="2"/>
  <c r="EF130" i="2"/>
  <c r="EG130" i="2"/>
  <c r="EH130" i="2"/>
  <c r="EI130" i="2"/>
  <c r="EJ130" i="2"/>
  <c r="EK130" i="2"/>
  <c r="EL130" i="2"/>
  <c r="EM130" i="2"/>
  <c r="EN130" i="2"/>
  <c r="EO130" i="2"/>
  <c r="EP130" i="2"/>
  <c r="EQ130" i="2"/>
  <c r="ER130" i="2"/>
  <c r="ES130" i="2"/>
  <c r="ET130" i="2"/>
  <c r="DI131" i="2"/>
  <c r="DJ131" i="2"/>
  <c r="DK131" i="2"/>
  <c r="DL131" i="2"/>
  <c r="DM131" i="2"/>
  <c r="DN131" i="2"/>
  <c r="DO131" i="2"/>
  <c r="DP131" i="2"/>
  <c r="DQ131" i="2"/>
  <c r="DR131" i="2"/>
  <c r="DS131" i="2"/>
  <c r="DT131" i="2"/>
  <c r="DU131" i="2"/>
  <c r="DV131" i="2"/>
  <c r="DW131" i="2"/>
  <c r="DX131" i="2"/>
  <c r="DY131" i="2"/>
  <c r="DZ131" i="2"/>
  <c r="EA131" i="2"/>
  <c r="EB131" i="2"/>
  <c r="EC131" i="2"/>
  <c r="ED131" i="2"/>
  <c r="EE131" i="2"/>
  <c r="EF131" i="2"/>
  <c r="EG131" i="2"/>
  <c r="EH131" i="2"/>
  <c r="EI131" i="2"/>
  <c r="EJ131" i="2"/>
  <c r="EK131" i="2"/>
  <c r="EL131" i="2"/>
  <c r="EM131" i="2"/>
  <c r="EN131" i="2"/>
  <c r="EO131" i="2"/>
  <c r="EP131" i="2"/>
  <c r="EQ131" i="2"/>
  <c r="ER131" i="2"/>
  <c r="ES131" i="2"/>
  <c r="ET131" i="2"/>
  <c r="DI132" i="2"/>
  <c r="DJ132" i="2"/>
  <c r="DK132" i="2"/>
  <c r="DL132" i="2"/>
  <c r="DM132" i="2"/>
  <c r="DN132" i="2"/>
  <c r="DO132" i="2"/>
  <c r="DP132" i="2"/>
  <c r="DQ132" i="2"/>
  <c r="DR132" i="2"/>
  <c r="DS132" i="2"/>
  <c r="DT132" i="2"/>
  <c r="DU132" i="2"/>
  <c r="DV132" i="2"/>
  <c r="DW132" i="2"/>
  <c r="DX132" i="2"/>
  <c r="DY132" i="2"/>
  <c r="DZ132" i="2"/>
  <c r="EA132" i="2"/>
  <c r="EB132" i="2"/>
  <c r="EC132" i="2"/>
  <c r="ED132" i="2"/>
  <c r="EE132" i="2"/>
  <c r="EF132" i="2"/>
  <c r="EG132" i="2"/>
  <c r="EH132" i="2"/>
  <c r="EI132" i="2"/>
  <c r="EJ132" i="2"/>
  <c r="EK132" i="2"/>
  <c r="EL132" i="2"/>
  <c r="EM132" i="2"/>
  <c r="EN132" i="2"/>
  <c r="EO132" i="2"/>
  <c r="EP132" i="2"/>
  <c r="EQ132" i="2"/>
  <c r="ER132" i="2"/>
  <c r="ES132" i="2"/>
  <c r="ET132" i="2"/>
  <c r="DI133" i="2"/>
  <c r="DJ133" i="2"/>
  <c r="DK133" i="2"/>
  <c r="DL133" i="2"/>
  <c r="DM133" i="2"/>
  <c r="DN133" i="2"/>
  <c r="DO133" i="2"/>
  <c r="DP133" i="2"/>
  <c r="DQ133" i="2"/>
  <c r="DR133" i="2"/>
  <c r="DS133" i="2"/>
  <c r="DT133" i="2"/>
  <c r="DU133" i="2"/>
  <c r="DV133" i="2"/>
  <c r="DW133" i="2"/>
  <c r="DX133" i="2"/>
  <c r="DY133" i="2"/>
  <c r="DZ133" i="2"/>
  <c r="EA133" i="2"/>
  <c r="EB133" i="2"/>
  <c r="EC133" i="2"/>
  <c r="ED133" i="2"/>
  <c r="EE133" i="2"/>
  <c r="EF133" i="2"/>
  <c r="EG133" i="2"/>
  <c r="EH133" i="2"/>
  <c r="EI133" i="2"/>
  <c r="EJ133" i="2"/>
  <c r="EK133" i="2"/>
  <c r="EL133" i="2"/>
  <c r="EM133" i="2"/>
  <c r="EN133" i="2"/>
  <c r="EO133" i="2"/>
  <c r="EP133" i="2"/>
  <c r="EQ133" i="2"/>
  <c r="ER133" i="2"/>
  <c r="ES133" i="2"/>
  <c r="ET133" i="2"/>
  <c r="DI134" i="2"/>
  <c r="DJ134" i="2"/>
  <c r="DK134" i="2"/>
  <c r="DL134" i="2"/>
  <c r="DM134" i="2"/>
  <c r="DN134" i="2"/>
  <c r="DO134" i="2"/>
  <c r="DP134" i="2"/>
  <c r="DQ134" i="2"/>
  <c r="DR134" i="2"/>
  <c r="DS134" i="2"/>
  <c r="DT134" i="2"/>
  <c r="DU134" i="2"/>
  <c r="DV134" i="2"/>
  <c r="DW134" i="2"/>
  <c r="DX134" i="2"/>
  <c r="DY134" i="2"/>
  <c r="DZ134" i="2"/>
  <c r="EA134" i="2"/>
  <c r="EB134" i="2"/>
  <c r="EC134" i="2"/>
  <c r="ED134" i="2"/>
  <c r="EE134" i="2"/>
  <c r="EF134" i="2"/>
  <c r="EG134" i="2"/>
  <c r="EH134" i="2"/>
  <c r="EI134" i="2"/>
  <c r="EJ134" i="2"/>
  <c r="EK134" i="2"/>
  <c r="EL134" i="2"/>
  <c r="EM134" i="2"/>
  <c r="EN134" i="2"/>
  <c r="EO134" i="2"/>
  <c r="EP134" i="2"/>
  <c r="EQ134" i="2"/>
  <c r="ER134" i="2"/>
  <c r="ES134" i="2"/>
  <c r="ET134" i="2"/>
  <c r="DI135" i="2"/>
  <c r="DJ135" i="2"/>
  <c r="DK135" i="2"/>
  <c r="DL135" i="2"/>
  <c r="DM135" i="2"/>
  <c r="DN135" i="2"/>
  <c r="DO135" i="2"/>
  <c r="DP135" i="2"/>
  <c r="DQ135" i="2"/>
  <c r="DR135" i="2"/>
  <c r="DS135" i="2"/>
  <c r="DT135" i="2"/>
  <c r="DU135" i="2"/>
  <c r="DV135" i="2"/>
  <c r="DW135" i="2"/>
  <c r="DX135" i="2"/>
  <c r="DY135" i="2"/>
  <c r="DZ135" i="2"/>
  <c r="EA135" i="2"/>
  <c r="EB135" i="2"/>
  <c r="EC135" i="2"/>
  <c r="ED135" i="2"/>
  <c r="EE135" i="2"/>
  <c r="EF135" i="2"/>
  <c r="EG135" i="2"/>
  <c r="EH135" i="2"/>
  <c r="EI135" i="2"/>
  <c r="EJ135" i="2"/>
  <c r="EK135" i="2"/>
  <c r="EL135" i="2"/>
  <c r="EM135" i="2"/>
  <c r="EN135" i="2"/>
  <c r="EO135" i="2"/>
  <c r="EP135" i="2"/>
  <c r="EQ135" i="2"/>
  <c r="ER135" i="2"/>
  <c r="ES135" i="2"/>
  <c r="ET135" i="2"/>
  <c r="DI136" i="2"/>
  <c r="DJ136" i="2"/>
  <c r="DK136" i="2"/>
  <c r="DL136" i="2"/>
  <c r="DM136" i="2"/>
  <c r="DN136" i="2"/>
  <c r="DO136" i="2"/>
  <c r="DP136" i="2"/>
  <c r="DQ136" i="2"/>
  <c r="DR136" i="2"/>
  <c r="DS136" i="2"/>
  <c r="DT136" i="2"/>
  <c r="DU136" i="2"/>
  <c r="DV136" i="2"/>
  <c r="DW136" i="2"/>
  <c r="DX136" i="2"/>
  <c r="DY136" i="2"/>
  <c r="DZ136" i="2"/>
  <c r="EA136" i="2"/>
  <c r="EB136" i="2"/>
  <c r="EC136" i="2"/>
  <c r="ED136" i="2"/>
  <c r="EE136" i="2"/>
  <c r="EF136" i="2"/>
  <c r="EG136" i="2"/>
  <c r="EH136" i="2"/>
  <c r="EI136" i="2"/>
  <c r="EJ136" i="2"/>
  <c r="EK136" i="2"/>
  <c r="EL136" i="2"/>
  <c r="EM136" i="2"/>
  <c r="EN136" i="2"/>
  <c r="EO136" i="2"/>
  <c r="EP136" i="2"/>
  <c r="EQ136" i="2"/>
  <c r="ER136" i="2"/>
  <c r="ES136" i="2"/>
  <c r="ET136" i="2"/>
  <c r="DI137" i="2"/>
  <c r="DJ137" i="2"/>
  <c r="DK137" i="2"/>
  <c r="DL137" i="2"/>
  <c r="DM137" i="2"/>
  <c r="DN137" i="2"/>
  <c r="DO137" i="2"/>
  <c r="DP137" i="2"/>
  <c r="DQ137" i="2"/>
  <c r="DR137" i="2"/>
  <c r="DS137" i="2"/>
  <c r="DT137" i="2"/>
  <c r="DU137" i="2"/>
  <c r="DV137" i="2"/>
  <c r="DW137" i="2"/>
  <c r="DX137" i="2"/>
  <c r="DY137" i="2"/>
  <c r="DZ137" i="2"/>
  <c r="EA137" i="2"/>
  <c r="EB137" i="2"/>
  <c r="EC137" i="2"/>
  <c r="ED137" i="2"/>
  <c r="EE137" i="2"/>
  <c r="EF137" i="2"/>
  <c r="EG137" i="2"/>
  <c r="EH137" i="2"/>
  <c r="EI137" i="2"/>
  <c r="EJ137" i="2"/>
  <c r="EK137" i="2"/>
  <c r="EL137" i="2"/>
  <c r="EM137" i="2"/>
  <c r="EN137" i="2"/>
  <c r="EO137" i="2"/>
  <c r="EP137" i="2"/>
  <c r="EQ137" i="2"/>
  <c r="ER137" i="2"/>
  <c r="ES137" i="2"/>
  <c r="ET137" i="2"/>
  <c r="DI138" i="2"/>
  <c r="DJ138" i="2"/>
  <c r="DK138" i="2"/>
  <c r="DL138" i="2"/>
  <c r="DM138" i="2"/>
  <c r="DN138" i="2"/>
  <c r="DO138" i="2"/>
  <c r="DP138" i="2"/>
  <c r="DQ138" i="2"/>
  <c r="DR138" i="2"/>
  <c r="DS138" i="2"/>
  <c r="DT138" i="2"/>
  <c r="DU138" i="2"/>
  <c r="DV138" i="2"/>
  <c r="DW138" i="2"/>
  <c r="DX138" i="2"/>
  <c r="DY138" i="2"/>
  <c r="DZ138" i="2"/>
  <c r="EA138" i="2"/>
  <c r="EB138" i="2"/>
  <c r="EC138" i="2"/>
  <c r="ED138" i="2"/>
  <c r="EE138" i="2"/>
  <c r="EF138" i="2"/>
  <c r="EG138" i="2"/>
  <c r="EH138" i="2"/>
  <c r="EI138" i="2"/>
  <c r="EJ138" i="2"/>
  <c r="EK138" i="2"/>
  <c r="EL138" i="2"/>
  <c r="EM138" i="2"/>
  <c r="EN138" i="2"/>
  <c r="EO138" i="2"/>
  <c r="EP138" i="2"/>
  <c r="EQ138" i="2"/>
  <c r="ER138" i="2"/>
  <c r="ES138" i="2"/>
  <c r="ET138" i="2"/>
  <c r="DI139" i="2"/>
  <c r="DJ139" i="2"/>
  <c r="DK139" i="2"/>
  <c r="DL139" i="2"/>
  <c r="DM139" i="2"/>
  <c r="DN139" i="2"/>
  <c r="DO139" i="2"/>
  <c r="DP139" i="2"/>
  <c r="DQ139" i="2"/>
  <c r="DR139" i="2"/>
  <c r="DS139" i="2"/>
  <c r="DT139" i="2"/>
  <c r="DU139" i="2"/>
  <c r="DV139" i="2"/>
  <c r="DW139" i="2"/>
  <c r="DX139" i="2"/>
  <c r="DY139" i="2"/>
  <c r="DZ139" i="2"/>
  <c r="EA139" i="2"/>
  <c r="EB139" i="2"/>
  <c r="EC139" i="2"/>
  <c r="ED139" i="2"/>
  <c r="EE139" i="2"/>
  <c r="EF139" i="2"/>
  <c r="EG139" i="2"/>
  <c r="EH139" i="2"/>
  <c r="EI139" i="2"/>
  <c r="EJ139" i="2"/>
  <c r="EK139" i="2"/>
  <c r="EL139" i="2"/>
  <c r="EM139" i="2"/>
  <c r="EN139" i="2"/>
  <c r="EO139" i="2"/>
  <c r="EP139" i="2"/>
  <c r="EQ139" i="2"/>
  <c r="ER139" i="2"/>
  <c r="ES139" i="2"/>
  <c r="ET139" i="2"/>
  <c r="DI140" i="2"/>
  <c r="DJ140" i="2"/>
  <c r="DK140" i="2"/>
  <c r="DL140" i="2"/>
  <c r="DM140" i="2"/>
  <c r="DN140" i="2"/>
  <c r="DO140" i="2"/>
  <c r="DP140" i="2"/>
  <c r="DQ140" i="2"/>
  <c r="DR140" i="2"/>
  <c r="DS140" i="2"/>
  <c r="DT140" i="2"/>
  <c r="DU140" i="2"/>
  <c r="DV140" i="2"/>
  <c r="DW140" i="2"/>
  <c r="DX140" i="2"/>
  <c r="DY140" i="2"/>
  <c r="DZ140" i="2"/>
  <c r="EA140" i="2"/>
  <c r="EB140" i="2"/>
  <c r="EC140" i="2"/>
  <c r="ED140" i="2"/>
  <c r="EE140" i="2"/>
  <c r="EF140" i="2"/>
  <c r="EG140" i="2"/>
  <c r="EH140" i="2"/>
  <c r="EI140" i="2"/>
  <c r="EJ140" i="2"/>
  <c r="EK140" i="2"/>
  <c r="EL140" i="2"/>
  <c r="EM140" i="2"/>
  <c r="EN140" i="2"/>
  <c r="EO140" i="2"/>
  <c r="EP140" i="2"/>
  <c r="EQ140" i="2"/>
  <c r="ER140" i="2"/>
  <c r="ES140" i="2"/>
  <c r="ET140" i="2"/>
  <c r="DI141" i="2"/>
  <c r="DJ141" i="2"/>
  <c r="DK141" i="2"/>
  <c r="DL141" i="2"/>
  <c r="DM141" i="2"/>
  <c r="DN141" i="2"/>
  <c r="DO141" i="2"/>
  <c r="DP141" i="2"/>
  <c r="DQ141" i="2"/>
  <c r="DR141" i="2"/>
  <c r="DS141" i="2"/>
  <c r="DT141" i="2"/>
  <c r="DU141" i="2"/>
  <c r="DV141" i="2"/>
  <c r="DW141" i="2"/>
  <c r="DX141" i="2"/>
  <c r="DY141" i="2"/>
  <c r="DZ141" i="2"/>
  <c r="EA141" i="2"/>
  <c r="EB141" i="2"/>
  <c r="EC141" i="2"/>
  <c r="ED141" i="2"/>
  <c r="EE141" i="2"/>
  <c r="EF141" i="2"/>
  <c r="EG141" i="2"/>
  <c r="EH141" i="2"/>
  <c r="EI141" i="2"/>
  <c r="EJ141" i="2"/>
  <c r="EK141" i="2"/>
  <c r="EL141" i="2"/>
  <c r="EM141" i="2"/>
  <c r="EN141" i="2"/>
  <c r="EO141" i="2"/>
  <c r="EP141" i="2"/>
  <c r="EQ141" i="2"/>
  <c r="ER141" i="2"/>
  <c r="ES141" i="2"/>
  <c r="ET141" i="2"/>
  <c r="DI142" i="2"/>
  <c r="DJ142" i="2"/>
  <c r="DK142" i="2"/>
  <c r="DL142" i="2"/>
  <c r="DM142" i="2"/>
  <c r="DN142" i="2"/>
  <c r="DO142" i="2"/>
  <c r="DP142" i="2"/>
  <c r="DQ142" i="2"/>
  <c r="DR142" i="2"/>
  <c r="DS142" i="2"/>
  <c r="DT142" i="2"/>
  <c r="DU142" i="2"/>
  <c r="DV142" i="2"/>
  <c r="DW142" i="2"/>
  <c r="DX142" i="2"/>
  <c r="DY142" i="2"/>
  <c r="DZ142" i="2"/>
  <c r="EA142" i="2"/>
  <c r="EB142" i="2"/>
  <c r="EC142" i="2"/>
  <c r="ED142" i="2"/>
  <c r="EE142" i="2"/>
  <c r="EF142" i="2"/>
  <c r="EG142" i="2"/>
  <c r="EH142" i="2"/>
  <c r="EI142" i="2"/>
  <c r="EJ142" i="2"/>
  <c r="EK142" i="2"/>
  <c r="EL142" i="2"/>
  <c r="EM142" i="2"/>
  <c r="EN142" i="2"/>
  <c r="EO142" i="2"/>
  <c r="EP142" i="2"/>
  <c r="EQ142" i="2"/>
  <c r="ER142" i="2"/>
  <c r="ES142" i="2"/>
  <c r="ET142" i="2"/>
  <c r="DI143" i="2"/>
  <c r="DJ143" i="2"/>
  <c r="DK143" i="2"/>
  <c r="DL143" i="2"/>
  <c r="DM143" i="2"/>
  <c r="DN143" i="2"/>
  <c r="DO143" i="2"/>
  <c r="DP143" i="2"/>
  <c r="DQ143" i="2"/>
  <c r="DR143" i="2"/>
  <c r="DS143" i="2"/>
  <c r="DT143" i="2"/>
  <c r="DU143" i="2"/>
  <c r="DV143" i="2"/>
  <c r="DW143" i="2"/>
  <c r="DX143" i="2"/>
  <c r="DY143" i="2"/>
  <c r="DZ143" i="2"/>
  <c r="EA143" i="2"/>
  <c r="EB143" i="2"/>
  <c r="EC143" i="2"/>
  <c r="ED143" i="2"/>
  <c r="EE143" i="2"/>
  <c r="EF143" i="2"/>
  <c r="EG143" i="2"/>
  <c r="EH143" i="2"/>
  <c r="EI143" i="2"/>
  <c r="EJ143" i="2"/>
  <c r="EK143" i="2"/>
  <c r="EL143" i="2"/>
  <c r="EM143" i="2"/>
  <c r="EN143" i="2"/>
  <c r="EO143" i="2"/>
  <c r="EP143" i="2"/>
  <c r="EQ143" i="2"/>
  <c r="ER143" i="2"/>
  <c r="ES143" i="2"/>
  <c r="ET143" i="2"/>
  <c r="DI144" i="2"/>
  <c r="DJ144" i="2"/>
  <c r="DK144" i="2"/>
  <c r="DL144" i="2"/>
  <c r="DM144" i="2"/>
  <c r="DN144" i="2"/>
  <c r="DO144" i="2"/>
  <c r="DP144" i="2"/>
  <c r="DQ144" i="2"/>
  <c r="DR144" i="2"/>
  <c r="DS144" i="2"/>
  <c r="DT144" i="2"/>
  <c r="DU144" i="2"/>
  <c r="DV144" i="2"/>
  <c r="DW144" i="2"/>
  <c r="DX144" i="2"/>
  <c r="DY144" i="2"/>
  <c r="DZ144" i="2"/>
  <c r="EA144" i="2"/>
  <c r="EB144" i="2"/>
  <c r="EC144" i="2"/>
  <c r="ED144" i="2"/>
  <c r="EE144" i="2"/>
  <c r="EF144" i="2"/>
  <c r="EG144" i="2"/>
  <c r="EH144" i="2"/>
  <c r="EI144" i="2"/>
  <c r="EJ144" i="2"/>
  <c r="EK144" i="2"/>
  <c r="EL144" i="2"/>
  <c r="EM144" i="2"/>
  <c r="EN144" i="2"/>
  <c r="EO144" i="2"/>
  <c r="EP144" i="2"/>
  <c r="EQ144" i="2"/>
  <c r="ER144" i="2"/>
  <c r="ES144" i="2"/>
  <c r="ET144" i="2"/>
  <c r="DI145" i="2"/>
  <c r="DJ145" i="2"/>
  <c r="DK145" i="2"/>
  <c r="DL145" i="2"/>
  <c r="DM145" i="2"/>
  <c r="DN145" i="2"/>
  <c r="DO145" i="2"/>
  <c r="DP145" i="2"/>
  <c r="DQ145" i="2"/>
  <c r="DR145" i="2"/>
  <c r="DS145" i="2"/>
  <c r="DT145" i="2"/>
  <c r="DU145" i="2"/>
  <c r="DV145" i="2"/>
  <c r="DW145" i="2"/>
  <c r="DX145" i="2"/>
  <c r="DY145" i="2"/>
  <c r="DZ145" i="2"/>
  <c r="EA145" i="2"/>
  <c r="EB145" i="2"/>
  <c r="EC145" i="2"/>
  <c r="ED145" i="2"/>
  <c r="EE145" i="2"/>
  <c r="EF145" i="2"/>
  <c r="EG145" i="2"/>
  <c r="EH145" i="2"/>
  <c r="EI145" i="2"/>
  <c r="EJ145" i="2"/>
  <c r="EK145" i="2"/>
  <c r="EL145" i="2"/>
  <c r="EM145" i="2"/>
  <c r="EN145" i="2"/>
  <c r="EO145" i="2"/>
  <c r="EP145" i="2"/>
  <c r="EQ145" i="2"/>
  <c r="ER145" i="2"/>
  <c r="ES145" i="2"/>
  <c r="ET145" i="2"/>
  <c r="DI146" i="2"/>
  <c r="DJ146" i="2"/>
  <c r="DK146" i="2"/>
  <c r="DL146" i="2"/>
  <c r="DM146" i="2"/>
  <c r="DN146" i="2"/>
  <c r="DO146" i="2"/>
  <c r="DP146" i="2"/>
  <c r="DQ146" i="2"/>
  <c r="DR146" i="2"/>
  <c r="DS146" i="2"/>
  <c r="DT146" i="2"/>
  <c r="DU146" i="2"/>
  <c r="DV146" i="2"/>
  <c r="DW146" i="2"/>
  <c r="DX146" i="2"/>
  <c r="DY146" i="2"/>
  <c r="DZ146" i="2"/>
  <c r="EA146" i="2"/>
  <c r="EB146" i="2"/>
  <c r="EC146" i="2"/>
  <c r="ED146" i="2"/>
  <c r="EE146" i="2"/>
  <c r="EF146" i="2"/>
  <c r="EG146" i="2"/>
  <c r="EH146" i="2"/>
  <c r="EI146" i="2"/>
  <c r="EJ146" i="2"/>
  <c r="EK146" i="2"/>
  <c r="EL146" i="2"/>
  <c r="EM146" i="2"/>
  <c r="EN146" i="2"/>
  <c r="EO146" i="2"/>
  <c r="EP146" i="2"/>
  <c r="EQ146" i="2"/>
  <c r="ER146" i="2"/>
  <c r="ES146" i="2"/>
  <c r="ET146" i="2"/>
  <c r="DI147" i="2"/>
  <c r="DJ147" i="2"/>
  <c r="DK147" i="2"/>
  <c r="DL147" i="2"/>
  <c r="DM147" i="2"/>
  <c r="DN147" i="2"/>
  <c r="DO147" i="2"/>
  <c r="DP147" i="2"/>
  <c r="DQ147" i="2"/>
  <c r="DR147" i="2"/>
  <c r="DS147" i="2"/>
  <c r="DT147" i="2"/>
  <c r="DU147" i="2"/>
  <c r="DV147" i="2"/>
  <c r="DW147" i="2"/>
  <c r="DX147" i="2"/>
  <c r="DY147" i="2"/>
  <c r="DZ147" i="2"/>
  <c r="EA147" i="2"/>
  <c r="EB147" i="2"/>
  <c r="EC147" i="2"/>
  <c r="ED147" i="2"/>
  <c r="EE147" i="2"/>
  <c r="EF147" i="2"/>
  <c r="EG147" i="2"/>
  <c r="EH147" i="2"/>
  <c r="EI147" i="2"/>
  <c r="EJ147" i="2"/>
  <c r="EK147" i="2"/>
  <c r="EL147" i="2"/>
  <c r="EM147" i="2"/>
  <c r="EN147" i="2"/>
  <c r="EO147" i="2"/>
  <c r="EP147" i="2"/>
  <c r="EQ147" i="2"/>
  <c r="ER147" i="2"/>
  <c r="ES147" i="2"/>
  <c r="ET147" i="2"/>
  <c r="DI148" i="2"/>
  <c r="DJ148" i="2"/>
  <c r="DK148" i="2"/>
  <c r="DL148" i="2"/>
  <c r="DM148" i="2"/>
  <c r="DN148" i="2"/>
  <c r="DO148" i="2"/>
  <c r="DP148" i="2"/>
  <c r="DQ148" i="2"/>
  <c r="DR148" i="2"/>
  <c r="DS148" i="2"/>
  <c r="DT148" i="2"/>
  <c r="DU148" i="2"/>
  <c r="DV148" i="2"/>
  <c r="DW148" i="2"/>
  <c r="DX148" i="2"/>
  <c r="DY148" i="2"/>
  <c r="DZ148" i="2"/>
  <c r="EA148" i="2"/>
  <c r="EB148" i="2"/>
  <c r="EC148" i="2"/>
  <c r="ED148" i="2"/>
  <c r="EE148" i="2"/>
  <c r="EF148" i="2"/>
  <c r="EG148" i="2"/>
  <c r="EH148" i="2"/>
  <c r="EI148" i="2"/>
  <c r="EJ148" i="2"/>
  <c r="EK148" i="2"/>
  <c r="EL148" i="2"/>
  <c r="EM148" i="2"/>
  <c r="EN148" i="2"/>
  <c r="EO148" i="2"/>
  <c r="EP148" i="2"/>
  <c r="EQ148" i="2"/>
  <c r="ER148" i="2"/>
  <c r="ES148" i="2"/>
  <c r="ET148" i="2"/>
  <c r="DI149" i="2"/>
  <c r="DJ149" i="2"/>
  <c r="DK149" i="2"/>
  <c r="DL149" i="2"/>
  <c r="DM149" i="2"/>
  <c r="DN149" i="2"/>
  <c r="DO149" i="2"/>
  <c r="DP149" i="2"/>
  <c r="DQ149" i="2"/>
  <c r="DR149" i="2"/>
  <c r="DS149" i="2"/>
  <c r="DT149" i="2"/>
  <c r="DU149" i="2"/>
  <c r="DV149" i="2"/>
  <c r="DW149" i="2"/>
  <c r="DX149" i="2"/>
  <c r="DY149" i="2"/>
  <c r="DZ149" i="2"/>
  <c r="EA149" i="2"/>
  <c r="EB149" i="2"/>
  <c r="EC149" i="2"/>
  <c r="ED149" i="2"/>
  <c r="EE149" i="2"/>
  <c r="EF149" i="2"/>
  <c r="EG149" i="2"/>
  <c r="EH149" i="2"/>
  <c r="EI149" i="2"/>
  <c r="EJ149" i="2"/>
  <c r="EK149" i="2"/>
  <c r="EL149" i="2"/>
  <c r="EM149" i="2"/>
  <c r="EN149" i="2"/>
  <c r="EO149" i="2"/>
  <c r="EP149" i="2"/>
  <c r="EQ149" i="2"/>
  <c r="ER149" i="2"/>
  <c r="ES149" i="2"/>
  <c r="ET149" i="2"/>
  <c r="DI150" i="2"/>
  <c r="DJ150" i="2"/>
  <c r="DK150" i="2"/>
  <c r="DL150" i="2"/>
  <c r="DM150" i="2"/>
  <c r="DN150" i="2"/>
  <c r="DO150" i="2"/>
  <c r="DP150" i="2"/>
  <c r="DQ150" i="2"/>
  <c r="DR150" i="2"/>
  <c r="DS150" i="2"/>
  <c r="DT150" i="2"/>
  <c r="DU150" i="2"/>
  <c r="DV150" i="2"/>
  <c r="DW150" i="2"/>
  <c r="DX150" i="2"/>
  <c r="DY150" i="2"/>
  <c r="DZ150" i="2"/>
  <c r="EA150" i="2"/>
  <c r="EB150" i="2"/>
  <c r="EC150" i="2"/>
  <c r="ED150" i="2"/>
  <c r="EE150" i="2"/>
  <c r="EF150" i="2"/>
  <c r="EG150" i="2"/>
  <c r="EH150" i="2"/>
  <c r="EI150" i="2"/>
  <c r="EJ150" i="2"/>
  <c r="EK150" i="2"/>
  <c r="EL150" i="2"/>
  <c r="EM150" i="2"/>
  <c r="EN150" i="2"/>
  <c r="EO150" i="2"/>
  <c r="EP150" i="2"/>
  <c r="EQ150" i="2"/>
  <c r="ER150" i="2"/>
  <c r="ES150" i="2"/>
  <c r="ET150" i="2"/>
  <c r="DI151" i="2"/>
  <c r="DJ151" i="2"/>
  <c r="DK151" i="2"/>
  <c r="DL151" i="2"/>
  <c r="DM151" i="2"/>
  <c r="DN151" i="2"/>
  <c r="DO151" i="2"/>
  <c r="DP151" i="2"/>
  <c r="DQ151" i="2"/>
  <c r="DR151" i="2"/>
  <c r="DS151" i="2"/>
  <c r="DT151" i="2"/>
  <c r="DU151" i="2"/>
  <c r="DV151" i="2"/>
  <c r="DW151" i="2"/>
  <c r="DX151" i="2"/>
  <c r="DY151" i="2"/>
  <c r="DZ151" i="2"/>
  <c r="EA151" i="2"/>
  <c r="EB151" i="2"/>
  <c r="EC151" i="2"/>
  <c r="ED151" i="2"/>
  <c r="EE151" i="2"/>
  <c r="EF151" i="2"/>
  <c r="EG151" i="2"/>
  <c r="EH151" i="2"/>
  <c r="EI151" i="2"/>
  <c r="EJ151" i="2"/>
  <c r="EK151" i="2"/>
  <c r="EL151" i="2"/>
  <c r="EM151" i="2"/>
  <c r="EN151" i="2"/>
  <c r="EO151" i="2"/>
  <c r="EP151" i="2"/>
  <c r="EQ151" i="2"/>
  <c r="ER151" i="2"/>
  <c r="ES151" i="2"/>
  <c r="ET151" i="2"/>
  <c r="DI152" i="2"/>
  <c r="DJ152" i="2"/>
  <c r="DK152" i="2"/>
  <c r="DL152" i="2"/>
  <c r="DM152" i="2"/>
  <c r="DN152" i="2"/>
  <c r="DO152" i="2"/>
  <c r="DP152" i="2"/>
  <c r="DQ152" i="2"/>
  <c r="DR152" i="2"/>
  <c r="DS152" i="2"/>
  <c r="DT152" i="2"/>
  <c r="DU152" i="2"/>
  <c r="DV152" i="2"/>
  <c r="DW152" i="2"/>
  <c r="DX152" i="2"/>
  <c r="DY152" i="2"/>
  <c r="DZ152" i="2"/>
  <c r="EA152" i="2"/>
  <c r="EB152" i="2"/>
  <c r="EC152" i="2"/>
  <c r="ED152" i="2"/>
  <c r="EE152" i="2"/>
  <c r="EF152" i="2"/>
  <c r="EG152" i="2"/>
  <c r="EH152" i="2"/>
  <c r="EI152" i="2"/>
  <c r="EJ152" i="2"/>
  <c r="EK152" i="2"/>
  <c r="EL152" i="2"/>
  <c r="EM152" i="2"/>
  <c r="EN152" i="2"/>
  <c r="EO152" i="2"/>
  <c r="EP152" i="2"/>
  <c r="EQ152" i="2"/>
  <c r="ER152" i="2"/>
  <c r="ES152" i="2"/>
  <c r="ET152" i="2"/>
  <c r="DI153" i="2"/>
  <c r="DJ153" i="2"/>
  <c r="DK153" i="2"/>
  <c r="DL153" i="2"/>
  <c r="DM153" i="2"/>
  <c r="DN153" i="2"/>
  <c r="DO153" i="2"/>
  <c r="DP153" i="2"/>
  <c r="DQ153" i="2"/>
  <c r="DR153" i="2"/>
  <c r="DS153" i="2"/>
  <c r="DT153" i="2"/>
  <c r="DU153" i="2"/>
  <c r="DV153" i="2"/>
  <c r="DW153" i="2"/>
  <c r="DX153" i="2"/>
  <c r="DY153" i="2"/>
  <c r="DZ153" i="2"/>
  <c r="EA153" i="2"/>
  <c r="EB153" i="2"/>
  <c r="EC153" i="2"/>
  <c r="ED153" i="2"/>
  <c r="EE153" i="2"/>
  <c r="EF153" i="2"/>
  <c r="EG153" i="2"/>
  <c r="EH153" i="2"/>
  <c r="EI153" i="2"/>
  <c r="EJ153" i="2"/>
  <c r="EK153" i="2"/>
  <c r="EL153" i="2"/>
  <c r="EM153" i="2"/>
  <c r="EN153" i="2"/>
  <c r="EO153" i="2"/>
  <c r="EP153" i="2"/>
  <c r="EQ153" i="2"/>
  <c r="ER153" i="2"/>
  <c r="ES153" i="2"/>
  <c r="ET153" i="2"/>
  <c r="DI154" i="2"/>
  <c r="DJ154" i="2"/>
  <c r="DK154" i="2"/>
  <c r="DL154" i="2"/>
  <c r="DM154" i="2"/>
  <c r="DN154" i="2"/>
  <c r="DO154" i="2"/>
  <c r="DP154" i="2"/>
  <c r="DQ154" i="2"/>
  <c r="DR154" i="2"/>
  <c r="DS154" i="2"/>
  <c r="DT154" i="2"/>
  <c r="DU154" i="2"/>
  <c r="DV154" i="2"/>
  <c r="DW154" i="2"/>
  <c r="DX154" i="2"/>
  <c r="DY154" i="2"/>
  <c r="DZ154" i="2"/>
  <c r="EA154" i="2"/>
  <c r="EB154" i="2"/>
  <c r="EC154" i="2"/>
  <c r="ED154" i="2"/>
  <c r="EE154" i="2"/>
  <c r="EF154" i="2"/>
  <c r="EG154" i="2"/>
  <c r="EH154" i="2"/>
  <c r="EI154" i="2"/>
  <c r="EJ154" i="2"/>
  <c r="EK154" i="2"/>
  <c r="EL154" i="2"/>
  <c r="EM154" i="2"/>
  <c r="EN154" i="2"/>
  <c r="EO154" i="2"/>
  <c r="EP154" i="2"/>
  <c r="EQ154" i="2"/>
  <c r="ER154" i="2"/>
  <c r="ES154" i="2"/>
  <c r="ET154" i="2"/>
  <c r="DI155" i="2"/>
  <c r="DJ155" i="2"/>
  <c r="DK155" i="2"/>
  <c r="DL155" i="2"/>
  <c r="DM155" i="2"/>
  <c r="DN155" i="2"/>
  <c r="DO155" i="2"/>
  <c r="DP155" i="2"/>
  <c r="DQ155" i="2"/>
  <c r="DR155" i="2"/>
  <c r="DS155" i="2"/>
  <c r="DT155" i="2"/>
  <c r="DU155" i="2"/>
  <c r="DV155" i="2"/>
  <c r="DW155" i="2"/>
  <c r="DX155" i="2"/>
  <c r="DY155" i="2"/>
  <c r="DZ155" i="2"/>
  <c r="EA155" i="2"/>
  <c r="EB155" i="2"/>
  <c r="EC155" i="2"/>
  <c r="ED155" i="2"/>
  <c r="EE155" i="2"/>
  <c r="EF155" i="2"/>
  <c r="EG155" i="2"/>
  <c r="EH155" i="2"/>
  <c r="EI155" i="2"/>
  <c r="EJ155" i="2"/>
  <c r="EK155" i="2"/>
  <c r="EL155" i="2"/>
  <c r="EM155" i="2"/>
  <c r="EN155" i="2"/>
  <c r="EO155" i="2"/>
  <c r="EP155" i="2"/>
  <c r="EQ155" i="2"/>
  <c r="ER155" i="2"/>
  <c r="ES155" i="2"/>
  <c r="ET155" i="2"/>
  <c r="DI156" i="2"/>
  <c r="DJ156" i="2"/>
  <c r="DK156" i="2"/>
  <c r="DL156" i="2"/>
  <c r="DM156" i="2"/>
  <c r="DN156" i="2"/>
  <c r="DO156" i="2"/>
  <c r="DP156" i="2"/>
  <c r="DQ156" i="2"/>
  <c r="DR156" i="2"/>
  <c r="DS156" i="2"/>
  <c r="DT156" i="2"/>
  <c r="DU156" i="2"/>
  <c r="DV156" i="2"/>
  <c r="DW156" i="2"/>
  <c r="DX156" i="2"/>
  <c r="DY156" i="2"/>
  <c r="DZ156" i="2"/>
  <c r="EA156" i="2"/>
  <c r="EB156" i="2"/>
  <c r="EC156" i="2"/>
  <c r="ED156" i="2"/>
  <c r="EE156" i="2"/>
  <c r="EF156" i="2"/>
  <c r="EG156" i="2"/>
  <c r="EH156" i="2"/>
  <c r="EI156" i="2"/>
  <c r="EJ156" i="2"/>
  <c r="EK156" i="2"/>
  <c r="EL156" i="2"/>
  <c r="EM156" i="2"/>
  <c r="EN156" i="2"/>
  <c r="EO156" i="2"/>
  <c r="EP156" i="2"/>
  <c r="EQ156" i="2"/>
  <c r="ER156" i="2"/>
  <c r="ES156" i="2"/>
  <c r="ET156" i="2"/>
  <c r="DI157" i="2"/>
  <c r="DJ157" i="2"/>
  <c r="DK157" i="2"/>
  <c r="DL157" i="2"/>
  <c r="DM157" i="2"/>
  <c r="DN157" i="2"/>
  <c r="DO157" i="2"/>
  <c r="DP157" i="2"/>
  <c r="DQ157" i="2"/>
  <c r="DR157" i="2"/>
  <c r="DS157" i="2"/>
  <c r="DT157" i="2"/>
  <c r="DU157" i="2"/>
  <c r="DV157" i="2"/>
  <c r="DW157" i="2"/>
  <c r="DX157" i="2"/>
  <c r="DY157" i="2"/>
  <c r="DZ157" i="2"/>
  <c r="EA157" i="2"/>
  <c r="EB157" i="2"/>
  <c r="EC157" i="2"/>
  <c r="ED157" i="2"/>
  <c r="EE157" i="2"/>
  <c r="EF157" i="2"/>
  <c r="EG157" i="2"/>
  <c r="EH157" i="2"/>
  <c r="EI157" i="2"/>
  <c r="EJ157" i="2"/>
  <c r="EK157" i="2"/>
  <c r="EL157" i="2"/>
  <c r="EM157" i="2"/>
  <c r="EN157" i="2"/>
  <c r="EO157" i="2"/>
  <c r="EP157" i="2"/>
  <c r="EQ157" i="2"/>
  <c r="ER157" i="2"/>
  <c r="ES157" i="2"/>
  <c r="ET157" i="2"/>
  <c r="DI158" i="2"/>
  <c r="DJ158" i="2"/>
  <c r="DK158" i="2"/>
  <c r="DL158" i="2"/>
  <c r="DM158" i="2"/>
  <c r="DN158" i="2"/>
  <c r="DO158" i="2"/>
  <c r="DP158" i="2"/>
  <c r="DQ158" i="2"/>
  <c r="DR158" i="2"/>
  <c r="DS158" i="2"/>
  <c r="DT158" i="2"/>
  <c r="DU158" i="2"/>
  <c r="DV158" i="2"/>
  <c r="DW158" i="2"/>
  <c r="DX158" i="2"/>
  <c r="DY158" i="2"/>
  <c r="DZ158" i="2"/>
  <c r="EA158" i="2"/>
  <c r="EB158" i="2"/>
  <c r="EC158" i="2"/>
  <c r="ED158" i="2"/>
  <c r="EE158" i="2"/>
  <c r="EF158" i="2"/>
  <c r="EG158" i="2"/>
  <c r="EH158" i="2"/>
  <c r="EI158" i="2"/>
  <c r="EJ158" i="2"/>
  <c r="EK158" i="2"/>
  <c r="EL158" i="2"/>
  <c r="EM158" i="2"/>
  <c r="EN158" i="2"/>
  <c r="EO158" i="2"/>
  <c r="EP158" i="2"/>
  <c r="EQ158" i="2"/>
  <c r="ER158" i="2"/>
  <c r="ES158" i="2"/>
  <c r="ET158" i="2"/>
  <c r="DI159" i="2"/>
  <c r="DJ159" i="2"/>
  <c r="DK159" i="2"/>
  <c r="DL159" i="2"/>
  <c r="DM159" i="2"/>
  <c r="DN159" i="2"/>
  <c r="DO159" i="2"/>
  <c r="DP159" i="2"/>
  <c r="DQ159" i="2"/>
  <c r="DR159" i="2"/>
  <c r="DS159" i="2"/>
  <c r="DT159" i="2"/>
  <c r="DU159" i="2"/>
  <c r="DV159" i="2"/>
  <c r="DW159" i="2"/>
  <c r="DX159" i="2"/>
  <c r="DY159" i="2"/>
  <c r="DZ159" i="2"/>
  <c r="EA159" i="2"/>
  <c r="EB159" i="2"/>
  <c r="EC159" i="2"/>
  <c r="ED159" i="2"/>
  <c r="EE159" i="2"/>
  <c r="EF159" i="2"/>
  <c r="EG159" i="2"/>
  <c r="EH159" i="2"/>
  <c r="EI159" i="2"/>
  <c r="EJ159" i="2"/>
  <c r="EK159" i="2"/>
  <c r="EL159" i="2"/>
  <c r="EM159" i="2"/>
  <c r="EN159" i="2"/>
  <c r="EO159" i="2"/>
  <c r="EP159" i="2"/>
  <c r="EQ159" i="2"/>
  <c r="ER159" i="2"/>
  <c r="ES159" i="2"/>
  <c r="ET159" i="2"/>
  <c r="DI160" i="2"/>
  <c r="DJ160" i="2"/>
  <c r="DK160" i="2"/>
  <c r="DL160" i="2"/>
  <c r="DM160" i="2"/>
  <c r="DN160" i="2"/>
  <c r="DO160" i="2"/>
  <c r="DP160" i="2"/>
  <c r="DQ160" i="2"/>
  <c r="DR160" i="2"/>
  <c r="DS160" i="2"/>
  <c r="DT160" i="2"/>
  <c r="DU160" i="2"/>
  <c r="DV160" i="2"/>
  <c r="DW160" i="2"/>
  <c r="DX160" i="2"/>
  <c r="DY160" i="2"/>
  <c r="DZ160" i="2"/>
  <c r="EA160" i="2"/>
  <c r="EB160" i="2"/>
  <c r="EC160" i="2"/>
  <c r="ED160" i="2"/>
  <c r="EE160" i="2"/>
  <c r="EF160" i="2"/>
  <c r="EG160" i="2"/>
  <c r="EH160" i="2"/>
  <c r="EI160" i="2"/>
  <c r="EJ160" i="2"/>
  <c r="EK160" i="2"/>
  <c r="EL160" i="2"/>
  <c r="EM160" i="2"/>
  <c r="EN160" i="2"/>
  <c r="EO160" i="2"/>
  <c r="EP160" i="2"/>
  <c r="EQ160" i="2"/>
  <c r="ER160" i="2"/>
  <c r="ES160" i="2"/>
  <c r="ET160" i="2"/>
  <c r="DI161" i="2"/>
  <c r="DJ161" i="2"/>
  <c r="DK161" i="2"/>
  <c r="DL161" i="2"/>
  <c r="DM161" i="2"/>
  <c r="DN161" i="2"/>
  <c r="DO161" i="2"/>
  <c r="DP161" i="2"/>
  <c r="DQ161" i="2"/>
  <c r="DR161" i="2"/>
  <c r="DS161" i="2"/>
  <c r="DT161" i="2"/>
  <c r="DU161" i="2"/>
  <c r="DV161" i="2"/>
  <c r="DW161" i="2"/>
  <c r="DX161" i="2"/>
  <c r="DY161" i="2"/>
  <c r="DZ161" i="2"/>
  <c r="EA161" i="2"/>
  <c r="EB161" i="2"/>
  <c r="EC161" i="2"/>
  <c r="ED161" i="2"/>
  <c r="EE161" i="2"/>
  <c r="EF161" i="2"/>
  <c r="EG161" i="2"/>
  <c r="EH161" i="2"/>
  <c r="EI161" i="2"/>
  <c r="EJ161" i="2"/>
  <c r="EK161" i="2"/>
  <c r="EL161" i="2"/>
  <c r="EM161" i="2"/>
  <c r="EN161" i="2"/>
  <c r="EO161" i="2"/>
  <c r="EP161" i="2"/>
  <c r="EQ161" i="2"/>
  <c r="ER161" i="2"/>
  <c r="ES161" i="2"/>
  <c r="ET161" i="2"/>
  <c r="DI162" i="2"/>
  <c r="DJ162" i="2"/>
  <c r="DK162" i="2"/>
  <c r="DL162" i="2"/>
  <c r="DM162" i="2"/>
  <c r="DN162" i="2"/>
  <c r="DO162" i="2"/>
  <c r="DP162" i="2"/>
  <c r="DQ162" i="2"/>
  <c r="DR162" i="2"/>
  <c r="DS162" i="2"/>
  <c r="DT162" i="2"/>
  <c r="DU162" i="2"/>
  <c r="DV162" i="2"/>
  <c r="DW162" i="2"/>
  <c r="DX162" i="2"/>
  <c r="DY162" i="2"/>
  <c r="DZ162" i="2"/>
  <c r="EA162" i="2"/>
  <c r="EB162" i="2"/>
  <c r="EC162" i="2"/>
  <c r="ED162" i="2"/>
  <c r="EE162" i="2"/>
  <c r="EF162" i="2"/>
  <c r="EG162" i="2"/>
  <c r="EH162" i="2"/>
  <c r="EI162" i="2"/>
  <c r="EJ162" i="2"/>
  <c r="EK162" i="2"/>
  <c r="EL162" i="2"/>
  <c r="EM162" i="2"/>
  <c r="EN162" i="2"/>
  <c r="EO162" i="2"/>
  <c r="EP162" i="2"/>
  <c r="EQ162" i="2"/>
  <c r="ER162" i="2"/>
  <c r="ES162" i="2"/>
  <c r="ET162" i="2"/>
  <c r="DI163" i="2"/>
  <c r="DJ163" i="2"/>
  <c r="DK163" i="2"/>
  <c r="DL163" i="2"/>
  <c r="DM163" i="2"/>
  <c r="DN163" i="2"/>
  <c r="DO163" i="2"/>
  <c r="DP163" i="2"/>
  <c r="DQ163" i="2"/>
  <c r="DR163" i="2"/>
  <c r="DS163" i="2"/>
  <c r="DT163" i="2"/>
  <c r="DU163" i="2"/>
  <c r="DV163" i="2"/>
  <c r="DW163" i="2"/>
  <c r="DX163" i="2"/>
  <c r="DY163" i="2"/>
  <c r="DZ163" i="2"/>
  <c r="EA163" i="2"/>
  <c r="EB163" i="2"/>
  <c r="EC163" i="2"/>
  <c r="ED163" i="2"/>
  <c r="EE163" i="2"/>
  <c r="EF163" i="2"/>
  <c r="EG163" i="2"/>
  <c r="EH163" i="2"/>
  <c r="EI163" i="2"/>
  <c r="EJ163" i="2"/>
  <c r="EK163" i="2"/>
  <c r="EL163" i="2"/>
  <c r="EM163" i="2"/>
  <c r="EN163" i="2"/>
  <c r="EO163" i="2"/>
  <c r="EP163" i="2"/>
  <c r="EQ163" i="2"/>
  <c r="ER163" i="2"/>
  <c r="ES163" i="2"/>
  <c r="ET163" i="2"/>
  <c r="DI164" i="2"/>
  <c r="DJ164" i="2"/>
  <c r="DK164" i="2"/>
  <c r="DL164" i="2"/>
  <c r="DM164" i="2"/>
  <c r="DN164" i="2"/>
  <c r="DO164" i="2"/>
  <c r="DP164" i="2"/>
  <c r="DQ164" i="2"/>
  <c r="DR164" i="2"/>
  <c r="DS164" i="2"/>
  <c r="DT164" i="2"/>
  <c r="DU164" i="2"/>
  <c r="DV164" i="2"/>
  <c r="DW164" i="2"/>
  <c r="DX164" i="2"/>
  <c r="DY164" i="2"/>
  <c r="DZ164" i="2"/>
  <c r="EA164" i="2"/>
  <c r="EB164" i="2"/>
  <c r="EC164" i="2"/>
  <c r="ED164" i="2"/>
  <c r="EE164" i="2"/>
  <c r="EF164" i="2"/>
  <c r="EG164" i="2"/>
  <c r="EH164" i="2"/>
  <c r="EI164" i="2"/>
  <c r="EJ164" i="2"/>
  <c r="EK164" i="2"/>
  <c r="EL164" i="2"/>
  <c r="EM164" i="2"/>
  <c r="EN164" i="2"/>
  <c r="EO164" i="2"/>
  <c r="EP164" i="2"/>
  <c r="EQ164" i="2"/>
  <c r="ER164" i="2"/>
  <c r="ES164" i="2"/>
  <c r="ET164" i="2"/>
  <c r="DI165" i="2"/>
  <c r="DJ165" i="2"/>
  <c r="DK165" i="2"/>
  <c r="DL165" i="2"/>
  <c r="DM165" i="2"/>
  <c r="DN165" i="2"/>
  <c r="DO165" i="2"/>
  <c r="DP165" i="2"/>
  <c r="DQ165" i="2"/>
  <c r="DR165" i="2"/>
  <c r="DS165" i="2"/>
  <c r="DT165" i="2"/>
  <c r="DU165" i="2"/>
  <c r="DV165" i="2"/>
  <c r="DW165" i="2"/>
  <c r="DX165" i="2"/>
  <c r="DY165" i="2"/>
  <c r="DZ165" i="2"/>
  <c r="EA165" i="2"/>
  <c r="EB165" i="2"/>
  <c r="EC165" i="2"/>
  <c r="ED165" i="2"/>
  <c r="EE165" i="2"/>
  <c r="EF165" i="2"/>
  <c r="EG165" i="2"/>
  <c r="EH165" i="2"/>
  <c r="EI165" i="2"/>
  <c r="EJ165" i="2"/>
  <c r="EK165" i="2"/>
  <c r="EL165" i="2"/>
  <c r="EM165" i="2"/>
  <c r="EN165" i="2"/>
  <c r="EO165" i="2"/>
  <c r="EP165" i="2"/>
  <c r="EQ165" i="2"/>
  <c r="ER165" i="2"/>
  <c r="ES165" i="2"/>
  <c r="ET165" i="2"/>
  <c r="DI166" i="2"/>
  <c r="DJ166" i="2"/>
  <c r="DK166" i="2"/>
  <c r="DL166" i="2"/>
  <c r="DM166" i="2"/>
  <c r="DN166" i="2"/>
  <c r="DO166" i="2"/>
  <c r="DP166" i="2"/>
  <c r="DQ166" i="2"/>
  <c r="DR166" i="2"/>
  <c r="DS166" i="2"/>
  <c r="DT166" i="2"/>
  <c r="DU166" i="2"/>
  <c r="DV166" i="2"/>
  <c r="DW166" i="2"/>
  <c r="DX166" i="2"/>
  <c r="DY166" i="2"/>
  <c r="DZ166" i="2"/>
  <c r="EA166" i="2"/>
  <c r="EB166" i="2"/>
  <c r="EC166" i="2"/>
  <c r="ED166" i="2"/>
  <c r="EE166" i="2"/>
  <c r="EF166" i="2"/>
  <c r="EG166" i="2"/>
  <c r="EH166" i="2"/>
  <c r="EI166" i="2"/>
  <c r="EJ166" i="2"/>
  <c r="EK166" i="2"/>
  <c r="EL166" i="2"/>
  <c r="EM166" i="2"/>
  <c r="EN166" i="2"/>
  <c r="EO166" i="2"/>
  <c r="EP166" i="2"/>
  <c r="EQ166" i="2"/>
  <c r="ER166" i="2"/>
  <c r="ES166" i="2"/>
  <c r="ET166" i="2"/>
  <c r="DI167" i="2"/>
  <c r="DJ167" i="2"/>
  <c r="DK167" i="2"/>
  <c r="DL167" i="2"/>
  <c r="DM167" i="2"/>
  <c r="DN167" i="2"/>
  <c r="DO167" i="2"/>
  <c r="DP167" i="2"/>
  <c r="DQ167" i="2"/>
  <c r="DR167" i="2"/>
  <c r="DS167" i="2"/>
  <c r="DT167" i="2"/>
  <c r="DU167" i="2"/>
  <c r="DV167" i="2"/>
  <c r="DW167" i="2"/>
  <c r="DX167" i="2"/>
  <c r="DY167" i="2"/>
  <c r="DZ167" i="2"/>
  <c r="EA167" i="2"/>
  <c r="EB167" i="2"/>
  <c r="EC167" i="2"/>
  <c r="ED167" i="2"/>
  <c r="EE167" i="2"/>
  <c r="EF167" i="2"/>
  <c r="EG167" i="2"/>
  <c r="EH167" i="2"/>
  <c r="EI167" i="2"/>
  <c r="EJ167" i="2"/>
  <c r="EK167" i="2"/>
  <c r="EL167" i="2"/>
  <c r="EM167" i="2"/>
  <c r="EN167" i="2"/>
  <c r="EO167" i="2"/>
  <c r="EP167" i="2"/>
  <c r="EQ167" i="2"/>
  <c r="ER167" i="2"/>
  <c r="ES167" i="2"/>
  <c r="ET167" i="2"/>
  <c r="DI168" i="2"/>
  <c r="DJ168" i="2"/>
  <c r="DK168" i="2"/>
  <c r="DL168" i="2"/>
  <c r="DM168" i="2"/>
  <c r="DN168" i="2"/>
  <c r="DO168" i="2"/>
  <c r="DP168" i="2"/>
  <c r="DQ168" i="2"/>
  <c r="DR168" i="2"/>
  <c r="DS168" i="2"/>
  <c r="DT168" i="2"/>
  <c r="DU168" i="2"/>
  <c r="DV168" i="2"/>
  <c r="DW168" i="2"/>
  <c r="DX168" i="2"/>
  <c r="DY168" i="2"/>
  <c r="DZ168" i="2"/>
  <c r="EA168" i="2"/>
  <c r="EB168" i="2"/>
  <c r="EC168" i="2"/>
  <c r="ED168" i="2"/>
  <c r="EE168" i="2"/>
  <c r="EF168" i="2"/>
  <c r="EG168" i="2"/>
  <c r="EH168" i="2"/>
  <c r="EI168" i="2"/>
  <c r="EJ168" i="2"/>
  <c r="EK168" i="2"/>
  <c r="EL168" i="2"/>
  <c r="EM168" i="2"/>
  <c r="EN168" i="2"/>
  <c r="EO168" i="2"/>
  <c r="EP168" i="2"/>
  <c r="EQ168" i="2"/>
  <c r="ER168" i="2"/>
  <c r="ES168" i="2"/>
  <c r="ET168" i="2"/>
  <c r="DI169" i="2"/>
  <c r="DJ169" i="2"/>
  <c r="DK169" i="2"/>
  <c r="DL169" i="2"/>
  <c r="DM169" i="2"/>
  <c r="DN169" i="2"/>
  <c r="DO169" i="2"/>
  <c r="DP169" i="2"/>
  <c r="DQ169" i="2"/>
  <c r="DR169" i="2"/>
  <c r="DS169" i="2"/>
  <c r="DT169" i="2"/>
  <c r="DU169" i="2"/>
  <c r="DV169" i="2"/>
  <c r="DW169" i="2"/>
  <c r="DX169" i="2"/>
  <c r="DY169" i="2"/>
  <c r="DZ169" i="2"/>
  <c r="EA169" i="2"/>
  <c r="EB169" i="2"/>
  <c r="EC169" i="2"/>
  <c r="ED169" i="2"/>
  <c r="EE169" i="2"/>
  <c r="EF169" i="2"/>
  <c r="EG169" i="2"/>
  <c r="EH169" i="2"/>
  <c r="EI169" i="2"/>
  <c r="EJ169" i="2"/>
  <c r="EK169" i="2"/>
  <c r="EL169" i="2"/>
  <c r="EM169" i="2"/>
  <c r="EN169" i="2"/>
  <c r="EO169" i="2"/>
  <c r="EP169" i="2"/>
  <c r="EQ169" i="2"/>
  <c r="ER169" i="2"/>
  <c r="ES169" i="2"/>
  <c r="ET169" i="2"/>
  <c r="DI170" i="2"/>
  <c r="DJ170" i="2"/>
  <c r="DK170" i="2"/>
  <c r="DL170" i="2"/>
  <c r="DM170" i="2"/>
  <c r="DN170" i="2"/>
  <c r="DO170" i="2"/>
  <c r="DP170" i="2"/>
  <c r="DQ170" i="2"/>
  <c r="DR170" i="2"/>
  <c r="DS170" i="2"/>
  <c r="DT170" i="2"/>
  <c r="DU170" i="2"/>
  <c r="DV170" i="2"/>
  <c r="DW170" i="2"/>
  <c r="DX170" i="2"/>
  <c r="DY170" i="2"/>
  <c r="DZ170" i="2"/>
  <c r="EA170" i="2"/>
  <c r="EB170" i="2"/>
  <c r="EC170" i="2"/>
  <c r="ED170" i="2"/>
  <c r="EE170" i="2"/>
  <c r="EF170" i="2"/>
  <c r="EG170" i="2"/>
  <c r="EH170" i="2"/>
  <c r="EI170" i="2"/>
  <c r="EJ170" i="2"/>
  <c r="EK170" i="2"/>
  <c r="EL170" i="2"/>
  <c r="EM170" i="2"/>
  <c r="EN170" i="2"/>
  <c r="EO170" i="2"/>
  <c r="EP170" i="2"/>
  <c r="EQ170" i="2"/>
  <c r="ER170" i="2"/>
  <c r="ES170" i="2"/>
  <c r="ET170" i="2"/>
  <c r="DI171" i="2"/>
  <c r="DJ171" i="2"/>
  <c r="DK171" i="2"/>
  <c r="DL171" i="2"/>
  <c r="DM171" i="2"/>
  <c r="DN171" i="2"/>
  <c r="DO171" i="2"/>
  <c r="DP171" i="2"/>
  <c r="DQ171" i="2"/>
  <c r="DR171" i="2"/>
  <c r="DS171" i="2"/>
  <c r="DT171" i="2"/>
  <c r="DU171" i="2"/>
  <c r="DV171" i="2"/>
  <c r="DW171" i="2"/>
  <c r="DX171" i="2"/>
  <c r="DY171" i="2"/>
  <c r="DZ171" i="2"/>
  <c r="EA171" i="2"/>
  <c r="EB171" i="2"/>
  <c r="EC171" i="2"/>
  <c r="ED171" i="2"/>
  <c r="EE171" i="2"/>
  <c r="EF171" i="2"/>
  <c r="EG171" i="2"/>
  <c r="EH171" i="2"/>
  <c r="EI171" i="2"/>
  <c r="EJ171" i="2"/>
  <c r="EK171" i="2"/>
  <c r="EL171" i="2"/>
  <c r="EM171" i="2"/>
  <c r="EN171" i="2"/>
  <c r="EO171" i="2"/>
  <c r="EP171" i="2"/>
  <c r="EQ171" i="2"/>
  <c r="ER171" i="2"/>
  <c r="ES171" i="2"/>
  <c r="ET171" i="2"/>
  <c r="DI172" i="2"/>
  <c r="DJ172" i="2"/>
  <c r="DK172" i="2"/>
  <c r="DL172" i="2"/>
  <c r="DM172" i="2"/>
  <c r="DN172" i="2"/>
  <c r="DO172" i="2"/>
  <c r="DP172" i="2"/>
  <c r="DQ172" i="2"/>
  <c r="DR172" i="2"/>
  <c r="DS172" i="2"/>
  <c r="DT172" i="2"/>
  <c r="DU172" i="2"/>
  <c r="DV172" i="2"/>
  <c r="DW172" i="2"/>
  <c r="DX172" i="2"/>
  <c r="DY172" i="2"/>
  <c r="DZ172" i="2"/>
  <c r="EA172" i="2"/>
  <c r="EB172" i="2"/>
  <c r="EC172" i="2"/>
  <c r="ED172" i="2"/>
  <c r="EE172" i="2"/>
  <c r="EF172" i="2"/>
  <c r="EG172" i="2"/>
  <c r="EH172" i="2"/>
  <c r="EI172" i="2"/>
  <c r="EJ172" i="2"/>
  <c r="EK172" i="2"/>
  <c r="EL172" i="2"/>
  <c r="EM172" i="2"/>
  <c r="EN172" i="2"/>
  <c r="EO172" i="2"/>
  <c r="EP172" i="2"/>
  <c r="EQ172" i="2"/>
  <c r="ER172" i="2"/>
  <c r="ES172" i="2"/>
  <c r="ET172" i="2"/>
  <c r="DI173" i="2"/>
  <c r="DJ173" i="2"/>
  <c r="DK173" i="2"/>
  <c r="DL173" i="2"/>
  <c r="DM173" i="2"/>
  <c r="DN173" i="2"/>
  <c r="DO173" i="2"/>
  <c r="DP173" i="2"/>
  <c r="DQ173" i="2"/>
  <c r="DR173" i="2"/>
  <c r="DS173" i="2"/>
  <c r="DT173" i="2"/>
  <c r="DU173" i="2"/>
  <c r="DV173" i="2"/>
  <c r="DW173" i="2"/>
  <c r="DX173" i="2"/>
  <c r="DY173" i="2"/>
  <c r="DZ173" i="2"/>
  <c r="EA173" i="2"/>
  <c r="EB173" i="2"/>
  <c r="EC173" i="2"/>
  <c r="ED173" i="2"/>
  <c r="EE173" i="2"/>
  <c r="EF173" i="2"/>
  <c r="EG173" i="2"/>
  <c r="EH173" i="2"/>
  <c r="EI173" i="2"/>
  <c r="EJ173" i="2"/>
  <c r="EK173" i="2"/>
  <c r="EL173" i="2"/>
  <c r="EM173" i="2"/>
  <c r="EN173" i="2"/>
  <c r="EO173" i="2"/>
  <c r="EP173" i="2"/>
  <c r="EQ173" i="2"/>
  <c r="ER173" i="2"/>
  <c r="ES173" i="2"/>
  <c r="ET173" i="2"/>
  <c r="DI174" i="2"/>
  <c r="DJ174" i="2"/>
  <c r="DK174" i="2"/>
  <c r="DL174" i="2"/>
  <c r="DM174" i="2"/>
  <c r="DN174" i="2"/>
  <c r="DO174" i="2"/>
  <c r="DP174" i="2"/>
  <c r="DQ174" i="2"/>
  <c r="DR174" i="2"/>
  <c r="DS174" i="2"/>
  <c r="DT174" i="2"/>
  <c r="DU174" i="2"/>
  <c r="DV174" i="2"/>
  <c r="DW174" i="2"/>
  <c r="DX174" i="2"/>
  <c r="DY174" i="2"/>
  <c r="DZ174" i="2"/>
  <c r="EA174" i="2"/>
  <c r="EB174" i="2"/>
  <c r="EC174" i="2"/>
  <c r="ED174" i="2"/>
  <c r="EE174" i="2"/>
  <c r="EF174" i="2"/>
  <c r="EG174" i="2"/>
  <c r="EH174" i="2"/>
  <c r="EI174" i="2"/>
  <c r="EJ174" i="2"/>
  <c r="EK174" i="2"/>
  <c r="EL174" i="2"/>
  <c r="EM174" i="2"/>
  <c r="EN174" i="2"/>
  <c r="EO174" i="2"/>
  <c r="EP174" i="2"/>
  <c r="EQ174" i="2"/>
  <c r="ER174" i="2"/>
  <c r="ES174" i="2"/>
  <c r="ET174" i="2"/>
  <c r="DI175" i="2"/>
  <c r="DJ175" i="2"/>
  <c r="DK175" i="2"/>
  <c r="DL175" i="2"/>
  <c r="DM175" i="2"/>
  <c r="DN175" i="2"/>
  <c r="DO175" i="2"/>
  <c r="DP175" i="2"/>
  <c r="DQ175" i="2"/>
  <c r="DR175" i="2"/>
  <c r="DS175" i="2"/>
  <c r="DT175" i="2"/>
  <c r="DU175" i="2"/>
  <c r="DV175" i="2"/>
  <c r="DW175" i="2"/>
  <c r="DX175" i="2"/>
  <c r="DY175" i="2"/>
  <c r="DZ175" i="2"/>
  <c r="EA175" i="2"/>
  <c r="EB175" i="2"/>
  <c r="EC175" i="2"/>
  <c r="ED175" i="2"/>
  <c r="EE175" i="2"/>
  <c r="EF175" i="2"/>
  <c r="EG175" i="2"/>
  <c r="EH175" i="2"/>
  <c r="EI175" i="2"/>
  <c r="EJ175" i="2"/>
  <c r="EK175" i="2"/>
  <c r="EL175" i="2"/>
  <c r="EM175" i="2"/>
  <c r="EN175" i="2"/>
  <c r="EO175" i="2"/>
  <c r="EP175" i="2"/>
  <c r="EQ175" i="2"/>
  <c r="ER175" i="2"/>
  <c r="ES175" i="2"/>
  <c r="ET175" i="2"/>
  <c r="DI176" i="2"/>
  <c r="DJ176" i="2"/>
  <c r="DK176" i="2"/>
  <c r="DL176" i="2"/>
  <c r="DM176" i="2"/>
  <c r="DN176" i="2"/>
  <c r="DO176" i="2"/>
  <c r="DP176" i="2"/>
  <c r="DQ176" i="2"/>
  <c r="DR176" i="2"/>
  <c r="DS176" i="2"/>
  <c r="DT176" i="2"/>
  <c r="DU176" i="2"/>
  <c r="DV176" i="2"/>
  <c r="DW176" i="2"/>
  <c r="DX176" i="2"/>
  <c r="DY176" i="2"/>
  <c r="DZ176" i="2"/>
  <c r="EA176" i="2"/>
  <c r="EB176" i="2"/>
  <c r="EC176" i="2"/>
  <c r="ED176" i="2"/>
  <c r="EE176" i="2"/>
  <c r="EF176" i="2"/>
  <c r="EG176" i="2"/>
  <c r="EH176" i="2"/>
  <c r="EI176" i="2"/>
  <c r="EJ176" i="2"/>
  <c r="EK176" i="2"/>
  <c r="EL176" i="2"/>
  <c r="EM176" i="2"/>
  <c r="EN176" i="2"/>
  <c r="EO176" i="2"/>
  <c r="EP176" i="2"/>
  <c r="EQ176" i="2"/>
  <c r="ER176" i="2"/>
  <c r="ES176" i="2"/>
  <c r="ET176" i="2"/>
  <c r="DI177" i="2"/>
  <c r="DJ177" i="2"/>
  <c r="DK177" i="2"/>
  <c r="DL177" i="2"/>
  <c r="DM177" i="2"/>
  <c r="DN177" i="2"/>
  <c r="DO177" i="2"/>
  <c r="DP177" i="2"/>
  <c r="DQ177" i="2"/>
  <c r="DR177" i="2"/>
  <c r="DS177" i="2"/>
  <c r="DT177" i="2"/>
  <c r="DU177" i="2"/>
  <c r="DV177" i="2"/>
  <c r="DW177" i="2"/>
  <c r="DX177" i="2"/>
  <c r="DY177" i="2"/>
  <c r="DZ177" i="2"/>
  <c r="EA177" i="2"/>
  <c r="EB177" i="2"/>
  <c r="EC177" i="2"/>
  <c r="ED177" i="2"/>
  <c r="EE177" i="2"/>
  <c r="EF177" i="2"/>
  <c r="EG177" i="2"/>
  <c r="EH177" i="2"/>
  <c r="EI177" i="2"/>
  <c r="EJ177" i="2"/>
  <c r="EK177" i="2"/>
  <c r="EL177" i="2"/>
  <c r="EM177" i="2"/>
  <c r="EN177" i="2"/>
  <c r="EO177" i="2"/>
  <c r="EP177" i="2"/>
  <c r="EQ177" i="2"/>
  <c r="ER177" i="2"/>
  <c r="ES177" i="2"/>
  <c r="ET177" i="2"/>
  <c r="DI178" i="2"/>
  <c r="DJ178" i="2"/>
  <c r="DK178" i="2"/>
  <c r="DL178" i="2"/>
  <c r="DM178" i="2"/>
  <c r="DN178" i="2"/>
  <c r="DO178" i="2"/>
  <c r="DP178" i="2"/>
  <c r="DQ178" i="2"/>
  <c r="DR178" i="2"/>
  <c r="DS178" i="2"/>
  <c r="DT178" i="2"/>
  <c r="DU178" i="2"/>
  <c r="DV178" i="2"/>
  <c r="DW178" i="2"/>
  <c r="DX178" i="2"/>
  <c r="DY178" i="2"/>
  <c r="DZ178" i="2"/>
  <c r="EA178" i="2"/>
  <c r="EB178" i="2"/>
  <c r="EC178" i="2"/>
  <c r="ED178" i="2"/>
  <c r="EE178" i="2"/>
  <c r="EF178" i="2"/>
  <c r="EG178" i="2"/>
  <c r="EH178" i="2"/>
  <c r="EI178" i="2"/>
  <c r="EJ178" i="2"/>
  <c r="EK178" i="2"/>
  <c r="EL178" i="2"/>
  <c r="EM178" i="2"/>
  <c r="EN178" i="2"/>
  <c r="EO178" i="2"/>
  <c r="EP178" i="2"/>
  <c r="EQ178" i="2"/>
  <c r="ER178" i="2"/>
  <c r="ES178" i="2"/>
  <c r="ET178" i="2"/>
  <c r="DI179" i="2"/>
  <c r="DJ179" i="2"/>
  <c r="DK179" i="2"/>
  <c r="DL179" i="2"/>
  <c r="DM179" i="2"/>
  <c r="DN179" i="2"/>
  <c r="DO179" i="2"/>
  <c r="DP179" i="2"/>
  <c r="DQ179" i="2"/>
  <c r="DR179" i="2"/>
  <c r="DS179" i="2"/>
  <c r="DT179" i="2"/>
  <c r="DU179" i="2"/>
  <c r="DV179" i="2"/>
  <c r="DW179" i="2"/>
  <c r="DX179" i="2"/>
  <c r="DY179" i="2"/>
  <c r="DZ179" i="2"/>
  <c r="EA179" i="2"/>
  <c r="EB179" i="2"/>
  <c r="EC179" i="2"/>
  <c r="ED179" i="2"/>
  <c r="EE179" i="2"/>
  <c r="EF179" i="2"/>
  <c r="EG179" i="2"/>
  <c r="EH179" i="2"/>
  <c r="EI179" i="2"/>
  <c r="EJ179" i="2"/>
  <c r="EK179" i="2"/>
  <c r="EL179" i="2"/>
  <c r="EM179" i="2"/>
  <c r="EN179" i="2"/>
  <c r="EO179" i="2"/>
  <c r="EP179" i="2"/>
  <c r="EQ179" i="2"/>
  <c r="ER179" i="2"/>
  <c r="ES179" i="2"/>
  <c r="ET179" i="2"/>
  <c r="DI180" i="2"/>
  <c r="DJ180" i="2"/>
  <c r="DK180" i="2"/>
  <c r="DL180" i="2"/>
  <c r="DM180" i="2"/>
  <c r="DN180" i="2"/>
  <c r="DO180" i="2"/>
  <c r="DP180" i="2"/>
  <c r="DQ180" i="2"/>
  <c r="DR180" i="2"/>
  <c r="DS180" i="2"/>
  <c r="DT180" i="2"/>
  <c r="DU180" i="2"/>
  <c r="DV180" i="2"/>
  <c r="DW180" i="2"/>
  <c r="DX180" i="2"/>
  <c r="DY180" i="2"/>
  <c r="DZ180" i="2"/>
  <c r="EA180" i="2"/>
  <c r="EB180" i="2"/>
  <c r="EC180" i="2"/>
  <c r="ED180" i="2"/>
  <c r="EE180" i="2"/>
  <c r="EF180" i="2"/>
  <c r="EG180" i="2"/>
  <c r="EH180" i="2"/>
  <c r="EI180" i="2"/>
  <c r="EJ180" i="2"/>
  <c r="EK180" i="2"/>
  <c r="EL180" i="2"/>
  <c r="EM180" i="2"/>
  <c r="EN180" i="2"/>
  <c r="EO180" i="2"/>
  <c r="EP180" i="2"/>
  <c r="EQ180" i="2"/>
  <c r="ER180" i="2"/>
  <c r="ES180" i="2"/>
  <c r="ET180" i="2"/>
  <c r="DI181" i="2"/>
  <c r="DJ181" i="2"/>
  <c r="DK181" i="2"/>
  <c r="DL181" i="2"/>
  <c r="DM181" i="2"/>
  <c r="DN181" i="2"/>
  <c r="DO181" i="2"/>
  <c r="DP181" i="2"/>
  <c r="DQ181" i="2"/>
  <c r="DR181" i="2"/>
  <c r="DS181" i="2"/>
  <c r="DT181" i="2"/>
  <c r="DU181" i="2"/>
  <c r="DV181" i="2"/>
  <c r="DW181" i="2"/>
  <c r="DX181" i="2"/>
  <c r="DY181" i="2"/>
  <c r="DZ181" i="2"/>
  <c r="EA181" i="2"/>
  <c r="EB181" i="2"/>
  <c r="EC181" i="2"/>
  <c r="ED181" i="2"/>
  <c r="EE181" i="2"/>
  <c r="EF181" i="2"/>
  <c r="EG181" i="2"/>
  <c r="EH181" i="2"/>
  <c r="EI181" i="2"/>
  <c r="EJ181" i="2"/>
  <c r="EK181" i="2"/>
  <c r="EL181" i="2"/>
  <c r="EM181" i="2"/>
  <c r="EN181" i="2"/>
  <c r="EO181" i="2"/>
  <c r="EP181" i="2"/>
  <c r="EQ181" i="2"/>
  <c r="ER181" i="2"/>
  <c r="ES181" i="2"/>
  <c r="ET181" i="2"/>
  <c r="DI182" i="2"/>
  <c r="DJ182" i="2"/>
  <c r="DK182" i="2"/>
  <c r="DL182" i="2"/>
  <c r="DM182" i="2"/>
  <c r="DN182" i="2"/>
  <c r="DO182" i="2"/>
  <c r="DP182" i="2"/>
  <c r="DQ182" i="2"/>
  <c r="DR182" i="2"/>
  <c r="DS182" i="2"/>
  <c r="DT182" i="2"/>
  <c r="DU182" i="2"/>
  <c r="DV182" i="2"/>
  <c r="DW182" i="2"/>
  <c r="DX182" i="2"/>
  <c r="DY182" i="2"/>
  <c r="DZ182" i="2"/>
  <c r="EA182" i="2"/>
  <c r="EB182" i="2"/>
  <c r="EC182" i="2"/>
  <c r="ED182" i="2"/>
  <c r="EE182" i="2"/>
  <c r="EF182" i="2"/>
  <c r="EG182" i="2"/>
  <c r="EH182" i="2"/>
  <c r="EI182" i="2"/>
  <c r="EJ182" i="2"/>
  <c r="EK182" i="2"/>
  <c r="EL182" i="2"/>
  <c r="EM182" i="2"/>
  <c r="EN182" i="2"/>
  <c r="EO182" i="2"/>
  <c r="EP182" i="2"/>
  <c r="EQ182" i="2"/>
  <c r="ER182" i="2"/>
  <c r="ES182" i="2"/>
  <c r="ET182" i="2"/>
  <c r="DI183" i="2"/>
  <c r="DJ183" i="2"/>
  <c r="DK183" i="2"/>
  <c r="DL183" i="2"/>
  <c r="DM183" i="2"/>
  <c r="DN183" i="2"/>
  <c r="DO183" i="2"/>
  <c r="DP183" i="2"/>
  <c r="DQ183" i="2"/>
  <c r="DR183" i="2"/>
  <c r="DS183" i="2"/>
  <c r="DT183" i="2"/>
  <c r="DU183" i="2"/>
  <c r="DV183" i="2"/>
  <c r="DW183" i="2"/>
  <c r="DX183" i="2"/>
  <c r="DY183" i="2"/>
  <c r="DZ183" i="2"/>
  <c r="EA183" i="2"/>
  <c r="EB183" i="2"/>
  <c r="EC183" i="2"/>
  <c r="ED183" i="2"/>
  <c r="EE183" i="2"/>
  <c r="EF183" i="2"/>
  <c r="EG183" i="2"/>
  <c r="EH183" i="2"/>
  <c r="EI183" i="2"/>
  <c r="EJ183" i="2"/>
  <c r="EK183" i="2"/>
  <c r="EL183" i="2"/>
  <c r="EM183" i="2"/>
  <c r="EN183" i="2"/>
  <c r="EO183" i="2"/>
  <c r="EP183" i="2"/>
  <c r="EQ183" i="2"/>
  <c r="ER183" i="2"/>
  <c r="ES183" i="2"/>
  <c r="ET183" i="2"/>
  <c r="DI184" i="2"/>
  <c r="DJ184" i="2"/>
  <c r="DK184" i="2"/>
  <c r="DL184" i="2"/>
  <c r="DM184" i="2"/>
  <c r="DN184" i="2"/>
  <c r="DO184" i="2"/>
  <c r="DP184" i="2"/>
  <c r="DQ184" i="2"/>
  <c r="DR184" i="2"/>
  <c r="DS184" i="2"/>
  <c r="DT184" i="2"/>
  <c r="DU184" i="2"/>
  <c r="DV184" i="2"/>
  <c r="DW184" i="2"/>
  <c r="DX184" i="2"/>
  <c r="DY184" i="2"/>
  <c r="DZ184" i="2"/>
  <c r="EA184" i="2"/>
  <c r="EB184" i="2"/>
  <c r="EC184" i="2"/>
  <c r="ED184" i="2"/>
  <c r="EE184" i="2"/>
  <c r="EF184" i="2"/>
  <c r="EG184" i="2"/>
  <c r="EH184" i="2"/>
  <c r="EI184" i="2"/>
  <c r="EJ184" i="2"/>
  <c r="EK184" i="2"/>
  <c r="EL184" i="2"/>
  <c r="EM184" i="2"/>
  <c r="EN184" i="2"/>
  <c r="EO184" i="2"/>
  <c r="EP184" i="2"/>
  <c r="EQ184" i="2"/>
  <c r="ER184" i="2"/>
  <c r="ES184" i="2"/>
  <c r="ET184" i="2"/>
  <c r="DI185" i="2"/>
  <c r="DJ185" i="2"/>
  <c r="DK185" i="2"/>
  <c r="DL185" i="2"/>
  <c r="DM185" i="2"/>
  <c r="DN185" i="2"/>
  <c r="DO185" i="2"/>
  <c r="DP185" i="2"/>
  <c r="DQ185" i="2"/>
  <c r="DR185" i="2"/>
  <c r="DS185" i="2"/>
  <c r="DT185" i="2"/>
  <c r="DU185" i="2"/>
  <c r="DV185" i="2"/>
  <c r="DW185" i="2"/>
  <c r="DX185" i="2"/>
  <c r="DY185" i="2"/>
  <c r="DZ185" i="2"/>
  <c r="EA185" i="2"/>
  <c r="EB185" i="2"/>
  <c r="EC185" i="2"/>
  <c r="ED185" i="2"/>
  <c r="EE185" i="2"/>
  <c r="EF185" i="2"/>
  <c r="EG185" i="2"/>
  <c r="EH185" i="2"/>
  <c r="EI185" i="2"/>
  <c r="EJ185" i="2"/>
  <c r="EK185" i="2"/>
  <c r="EL185" i="2"/>
  <c r="EM185" i="2"/>
  <c r="EN185" i="2"/>
  <c r="EO185" i="2"/>
  <c r="EP185" i="2"/>
  <c r="EQ185" i="2"/>
  <c r="ER185" i="2"/>
  <c r="ES185" i="2"/>
  <c r="ET185" i="2"/>
  <c r="DI186" i="2"/>
  <c r="DJ186" i="2"/>
  <c r="DK186" i="2"/>
  <c r="DL186" i="2"/>
  <c r="DM186" i="2"/>
  <c r="DN186" i="2"/>
  <c r="DO186" i="2"/>
  <c r="DP186" i="2"/>
  <c r="DQ186" i="2"/>
  <c r="DR186" i="2"/>
  <c r="DS186" i="2"/>
  <c r="DT186" i="2"/>
  <c r="DU186" i="2"/>
  <c r="DV186" i="2"/>
  <c r="DW186" i="2"/>
  <c r="DX186" i="2"/>
  <c r="DY186" i="2"/>
  <c r="DZ186" i="2"/>
  <c r="EA186" i="2"/>
  <c r="EB186" i="2"/>
  <c r="EC186" i="2"/>
  <c r="ED186" i="2"/>
  <c r="EE186" i="2"/>
  <c r="EF186" i="2"/>
  <c r="EG186" i="2"/>
  <c r="EH186" i="2"/>
  <c r="EI186" i="2"/>
  <c r="EJ186" i="2"/>
  <c r="EK186" i="2"/>
  <c r="EL186" i="2"/>
  <c r="EM186" i="2"/>
  <c r="EN186" i="2"/>
  <c r="EO186" i="2"/>
  <c r="EP186" i="2"/>
  <c r="EQ186" i="2"/>
  <c r="ER186" i="2"/>
  <c r="ES186" i="2"/>
  <c r="ET186" i="2"/>
  <c r="DI187" i="2"/>
  <c r="DJ187" i="2"/>
  <c r="DK187" i="2"/>
  <c r="DL187" i="2"/>
  <c r="DM187" i="2"/>
  <c r="DN187" i="2"/>
  <c r="DO187" i="2"/>
  <c r="DP187" i="2"/>
  <c r="DQ187" i="2"/>
  <c r="DR187" i="2"/>
  <c r="DS187" i="2"/>
  <c r="DT187" i="2"/>
  <c r="DU187" i="2"/>
  <c r="DV187" i="2"/>
  <c r="DW187" i="2"/>
  <c r="DX187" i="2"/>
  <c r="DY187" i="2"/>
  <c r="DZ187" i="2"/>
  <c r="EA187" i="2"/>
  <c r="EB187" i="2"/>
  <c r="EC187" i="2"/>
  <c r="ED187" i="2"/>
  <c r="EE187" i="2"/>
  <c r="EF187" i="2"/>
  <c r="EG187" i="2"/>
  <c r="EH187" i="2"/>
  <c r="EI187" i="2"/>
  <c r="EJ187" i="2"/>
  <c r="EK187" i="2"/>
  <c r="EL187" i="2"/>
  <c r="EM187" i="2"/>
  <c r="EN187" i="2"/>
  <c r="EO187" i="2"/>
  <c r="EP187" i="2"/>
  <c r="EQ187" i="2"/>
  <c r="ER187" i="2"/>
  <c r="ES187" i="2"/>
  <c r="ET187" i="2"/>
  <c r="DI188" i="2"/>
  <c r="DJ188" i="2"/>
  <c r="DK188" i="2"/>
  <c r="DL188" i="2"/>
  <c r="DM188" i="2"/>
  <c r="DN188" i="2"/>
  <c r="DO188" i="2"/>
  <c r="DP188" i="2"/>
  <c r="DQ188" i="2"/>
  <c r="DR188" i="2"/>
  <c r="DS188" i="2"/>
  <c r="DT188" i="2"/>
  <c r="DU188" i="2"/>
  <c r="DV188" i="2"/>
  <c r="DW188" i="2"/>
  <c r="DX188" i="2"/>
  <c r="DY188" i="2"/>
  <c r="DZ188" i="2"/>
  <c r="EA188" i="2"/>
  <c r="EB188" i="2"/>
  <c r="EC188" i="2"/>
  <c r="ED188" i="2"/>
  <c r="EE188" i="2"/>
  <c r="EF188" i="2"/>
  <c r="EG188" i="2"/>
  <c r="EH188" i="2"/>
  <c r="EI188" i="2"/>
  <c r="EJ188" i="2"/>
  <c r="EK188" i="2"/>
  <c r="EL188" i="2"/>
  <c r="EM188" i="2"/>
  <c r="EN188" i="2"/>
  <c r="EO188" i="2"/>
  <c r="EP188" i="2"/>
  <c r="EQ188" i="2"/>
  <c r="ER188" i="2"/>
  <c r="ES188" i="2"/>
  <c r="ET188" i="2"/>
  <c r="DI189" i="2"/>
  <c r="DJ189" i="2"/>
  <c r="DK189" i="2"/>
  <c r="DL189" i="2"/>
  <c r="DM189" i="2"/>
  <c r="DN189" i="2"/>
  <c r="DO189" i="2"/>
  <c r="DP189" i="2"/>
  <c r="DQ189" i="2"/>
  <c r="DR189" i="2"/>
  <c r="DS189" i="2"/>
  <c r="DT189" i="2"/>
  <c r="DU189" i="2"/>
  <c r="DV189" i="2"/>
  <c r="DW189" i="2"/>
  <c r="DX189" i="2"/>
  <c r="DY189" i="2"/>
  <c r="DZ189" i="2"/>
  <c r="EA189" i="2"/>
  <c r="EB189" i="2"/>
  <c r="EC189" i="2"/>
  <c r="ED189" i="2"/>
  <c r="EE189" i="2"/>
  <c r="EF189" i="2"/>
  <c r="EG189" i="2"/>
  <c r="EH189" i="2"/>
  <c r="EI189" i="2"/>
  <c r="EJ189" i="2"/>
  <c r="EK189" i="2"/>
  <c r="EL189" i="2"/>
  <c r="EM189" i="2"/>
  <c r="EN189" i="2"/>
  <c r="EO189" i="2"/>
  <c r="EP189" i="2"/>
  <c r="EQ189" i="2"/>
  <c r="ER189" i="2"/>
  <c r="ES189" i="2"/>
  <c r="ET189" i="2"/>
  <c r="DI190" i="2"/>
  <c r="DJ190" i="2"/>
  <c r="DK190" i="2"/>
  <c r="DL190" i="2"/>
  <c r="DM190" i="2"/>
  <c r="DN190" i="2"/>
  <c r="DO190" i="2"/>
  <c r="DP190" i="2"/>
  <c r="DQ190" i="2"/>
  <c r="DR190" i="2"/>
  <c r="DS190" i="2"/>
  <c r="DT190" i="2"/>
  <c r="DU190" i="2"/>
  <c r="DV190" i="2"/>
  <c r="DW190" i="2"/>
  <c r="DX190" i="2"/>
  <c r="DY190" i="2"/>
  <c r="DZ190" i="2"/>
  <c r="EA190" i="2"/>
  <c r="EB190" i="2"/>
  <c r="EC190" i="2"/>
  <c r="ED190" i="2"/>
  <c r="EE190" i="2"/>
  <c r="EF190" i="2"/>
  <c r="EG190" i="2"/>
  <c r="EH190" i="2"/>
  <c r="EI190" i="2"/>
  <c r="EJ190" i="2"/>
  <c r="EK190" i="2"/>
  <c r="EL190" i="2"/>
  <c r="EM190" i="2"/>
  <c r="EN190" i="2"/>
  <c r="EO190" i="2"/>
  <c r="EP190" i="2"/>
  <c r="EQ190" i="2"/>
  <c r="ER190" i="2"/>
  <c r="ES190" i="2"/>
  <c r="ET190" i="2"/>
  <c r="DI191" i="2"/>
  <c r="DJ191" i="2"/>
  <c r="DK191" i="2"/>
  <c r="DL191" i="2"/>
  <c r="DM191" i="2"/>
  <c r="DN191" i="2"/>
  <c r="DO191" i="2"/>
  <c r="DP191" i="2"/>
  <c r="DQ191" i="2"/>
  <c r="DR191" i="2"/>
  <c r="DS191" i="2"/>
  <c r="DT191" i="2"/>
  <c r="DU191" i="2"/>
  <c r="DV191" i="2"/>
  <c r="DW191" i="2"/>
  <c r="DX191" i="2"/>
  <c r="DY191" i="2"/>
  <c r="DZ191" i="2"/>
  <c r="EA191" i="2"/>
  <c r="EB191" i="2"/>
  <c r="EC191" i="2"/>
  <c r="ED191" i="2"/>
  <c r="EE191" i="2"/>
  <c r="EF191" i="2"/>
  <c r="EG191" i="2"/>
  <c r="EH191" i="2"/>
  <c r="EI191" i="2"/>
  <c r="EJ191" i="2"/>
  <c r="EK191" i="2"/>
  <c r="EL191" i="2"/>
  <c r="EM191" i="2"/>
  <c r="EN191" i="2"/>
  <c r="EO191" i="2"/>
  <c r="EP191" i="2"/>
  <c r="EQ191" i="2"/>
  <c r="ER191" i="2"/>
  <c r="ES191" i="2"/>
  <c r="ET191" i="2"/>
  <c r="DI192" i="2"/>
  <c r="DJ192" i="2"/>
  <c r="DK192" i="2"/>
  <c r="DL192" i="2"/>
  <c r="DM192" i="2"/>
  <c r="DN192" i="2"/>
  <c r="DO192" i="2"/>
  <c r="DP192" i="2"/>
  <c r="DQ192" i="2"/>
  <c r="DR192" i="2"/>
  <c r="DS192" i="2"/>
  <c r="DT192" i="2"/>
  <c r="DU192" i="2"/>
  <c r="DV192" i="2"/>
  <c r="DW192" i="2"/>
  <c r="DX192" i="2"/>
  <c r="DY192" i="2"/>
  <c r="DZ192" i="2"/>
  <c r="EA192" i="2"/>
  <c r="EB192" i="2"/>
  <c r="EC192" i="2"/>
  <c r="ED192" i="2"/>
  <c r="EE192" i="2"/>
  <c r="EF192" i="2"/>
  <c r="EG192" i="2"/>
  <c r="EH192" i="2"/>
  <c r="EI192" i="2"/>
  <c r="EJ192" i="2"/>
  <c r="EK192" i="2"/>
  <c r="EL192" i="2"/>
  <c r="EM192" i="2"/>
  <c r="EN192" i="2"/>
  <c r="EO192" i="2"/>
  <c r="EP192" i="2"/>
  <c r="EQ192" i="2"/>
  <c r="ER192" i="2"/>
  <c r="ES192" i="2"/>
  <c r="ET192" i="2"/>
  <c r="DI193" i="2"/>
  <c r="DJ193" i="2"/>
  <c r="DK193" i="2"/>
  <c r="DL193" i="2"/>
  <c r="DM193" i="2"/>
  <c r="DN193" i="2"/>
  <c r="DO193" i="2"/>
  <c r="DP193" i="2"/>
  <c r="DQ193" i="2"/>
  <c r="DR193" i="2"/>
  <c r="DS193" i="2"/>
  <c r="DT193" i="2"/>
  <c r="DU193" i="2"/>
  <c r="DV193" i="2"/>
  <c r="DW193" i="2"/>
  <c r="DX193" i="2"/>
  <c r="DY193" i="2"/>
  <c r="DZ193" i="2"/>
  <c r="EA193" i="2"/>
  <c r="EB193" i="2"/>
  <c r="EC193" i="2"/>
  <c r="ED193" i="2"/>
  <c r="EE193" i="2"/>
  <c r="EF193" i="2"/>
  <c r="EG193" i="2"/>
  <c r="EH193" i="2"/>
  <c r="EI193" i="2"/>
  <c r="EJ193" i="2"/>
  <c r="EK193" i="2"/>
  <c r="EL193" i="2"/>
  <c r="EM193" i="2"/>
  <c r="EN193" i="2"/>
  <c r="EO193" i="2"/>
  <c r="EP193" i="2"/>
  <c r="EQ193" i="2"/>
  <c r="ER193" i="2"/>
  <c r="ES193" i="2"/>
  <c r="ET193" i="2"/>
  <c r="DI194" i="2"/>
  <c r="DJ194" i="2"/>
  <c r="DK194" i="2"/>
  <c r="DL194" i="2"/>
  <c r="DM194" i="2"/>
  <c r="DN194" i="2"/>
  <c r="DO194" i="2"/>
  <c r="DP194" i="2"/>
  <c r="DQ194" i="2"/>
  <c r="DR194" i="2"/>
  <c r="DS194" i="2"/>
  <c r="DT194" i="2"/>
  <c r="DU194" i="2"/>
  <c r="DV194" i="2"/>
  <c r="DW194" i="2"/>
  <c r="DX194" i="2"/>
  <c r="DY194" i="2"/>
  <c r="DZ194" i="2"/>
  <c r="EA194" i="2"/>
  <c r="EB194" i="2"/>
  <c r="EC194" i="2"/>
  <c r="ED194" i="2"/>
  <c r="EE194" i="2"/>
  <c r="EF194" i="2"/>
  <c r="EG194" i="2"/>
  <c r="EH194" i="2"/>
  <c r="EI194" i="2"/>
  <c r="EJ194" i="2"/>
  <c r="EK194" i="2"/>
  <c r="EL194" i="2"/>
  <c r="EM194" i="2"/>
  <c r="EN194" i="2"/>
  <c r="EO194" i="2"/>
  <c r="EP194" i="2"/>
  <c r="EQ194" i="2"/>
  <c r="ER194" i="2"/>
  <c r="ES194" i="2"/>
  <c r="ET194" i="2"/>
  <c r="DI195" i="2"/>
  <c r="DJ195" i="2"/>
  <c r="DK195" i="2"/>
  <c r="DL195" i="2"/>
  <c r="DM195" i="2"/>
  <c r="DN195" i="2"/>
  <c r="DO195" i="2"/>
  <c r="DP195" i="2"/>
  <c r="DQ195" i="2"/>
  <c r="DR195" i="2"/>
  <c r="DS195" i="2"/>
  <c r="DT195" i="2"/>
  <c r="DU195" i="2"/>
  <c r="DV195" i="2"/>
  <c r="DW195" i="2"/>
  <c r="DX195" i="2"/>
  <c r="DY195" i="2"/>
  <c r="DZ195" i="2"/>
  <c r="EA195" i="2"/>
  <c r="EB195" i="2"/>
  <c r="EC195" i="2"/>
  <c r="ED195" i="2"/>
  <c r="EE195" i="2"/>
  <c r="EF195" i="2"/>
  <c r="EG195" i="2"/>
  <c r="EH195" i="2"/>
  <c r="EI195" i="2"/>
  <c r="EJ195" i="2"/>
  <c r="EK195" i="2"/>
  <c r="EL195" i="2"/>
  <c r="EM195" i="2"/>
  <c r="EN195" i="2"/>
  <c r="EO195" i="2"/>
  <c r="EP195" i="2"/>
  <c r="EQ195" i="2"/>
  <c r="ER195" i="2"/>
  <c r="ES195" i="2"/>
  <c r="ET195" i="2"/>
  <c r="DI196" i="2"/>
  <c r="DJ196" i="2"/>
  <c r="DK196" i="2"/>
  <c r="DL196" i="2"/>
  <c r="DM196" i="2"/>
  <c r="DN196" i="2"/>
  <c r="DO196" i="2"/>
  <c r="DP196" i="2"/>
  <c r="DQ196" i="2"/>
  <c r="DR196" i="2"/>
  <c r="DS196" i="2"/>
  <c r="DT196" i="2"/>
  <c r="DU196" i="2"/>
  <c r="DV196" i="2"/>
  <c r="DW196" i="2"/>
  <c r="DX196" i="2"/>
  <c r="DY196" i="2"/>
  <c r="DZ196" i="2"/>
  <c r="EA196" i="2"/>
  <c r="EB196" i="2"/>
  <c r="EC196" i="2"/>
  <c r="ED196" i="2"/>
  <c r="EE196" i="2"/>
  <c r="EF196" i="2"/>
  <c r="EG196" i="2"/>
  <c r="EH196" i="2"/>
  <c r="EI196" i="2"/>
  <c r="EJ196" i="2"/>
  <c r="EK196" i="2"/>
  <c r="EL196" i="2"/>
  <c r="EM196" i="2"/>
  <c r="EN196" i="2"/>
  <c r="EO196" i="2"/>
  <c r="EP196" i="2"/>
  <c r="EQ196" i="2"/>
  <c r="ER196" i="2"/>
  <c r="ES196" i="2"/>
  <c r="ET196" i="2"/>
  <c r="DI197" i="2"/>
  <c r="DJ197" i="2"/>
  <c r="DK197" i="2"/>
  <c r="DL197" i="2"/>
  <c r="DM197" i="2"/>
  <c r="DN197" i="2"/>
  <c r="DO197" i="2"/>
  <c r="DP197" i="2"/>
  <c r="DQ197" i="2"/>
  <c r="DR197" i="2"/>
  <c r="DS197" i="2"/>
  <c r="DT197" i="2"/>
  <c r="DU197" i="2"/>
  <c r="DV197" i="2"/>
  <c r="DW197" i="2"/>
  <c r="DX197" i="2"/>
  <c r="DY197" i="2"/>
  <c r="DZ197" i="2"/>
  <c r="EA197" i="2"/>
  <c r="EB197" i="2"/>
  <c r="EC197" i="2"/>
  <c r="ED197" i="2"/>
  <c r="EE197" i="2"/>
  <c r="EF197" i="2"/>
  <c r="EG197" i="2"/>
  <c r="EH197" i="2"/>
  <c r="EI197" i="2"/>
  <c r="EJ197" i="2"/>
  <c r="EK197" i="2"/>
  <c r="EL197" i="2"/>
  <c r="EM197" i="2"/>
  <c r="EN197" i="2"/>
  <c r="EO197" i="2"/>
  <c r="EP197" i="2"/>
  <c r="EQ197" i="2"/>
  <c r="ER197" i="2"/>
  <c r="ES197" i="2"/>
  <c r="ET197" i="2"/>
  <c r="DI198" i="2"/>
  <c r="DJ198" i="2"/>
  <c r="DK198" i="2"/>
  <c r="DL198" i="2"/>
  <c r="DM198" i="2"/>
  <c r="DN198" i="2"/>
  <c r="DO198" i="2"/>
  <c r="DP198" i="2"/>
  <c r="DQ198" i="2"/>
  <c r="DR198" i="2"/>
  <c r="DS198" i="2"/>
  <c r="DT198" i="2"/>
  <c r="DU198" i="2"/>
  <c r="DV198" i="2"/>
  <c r="DW198" i="2"/>
  <c r="DX198" i="2"/>
  <c r="DY198" i="2"/>
  <c r="DZ198" i="2"/>
  <c r="EA198" i="2"/>
  <c r="EB198" i="2"/>
  <c r="EC198" i="2"/>
  <c r="ED198" i="2"/>
  <c r="EE198" i="2"/>
  <c r="EF198" i="2"/>
  <c r="EG198" i="2"/>
  <c r="EH198" i="2"/>
  <c r="EI198" i="2"/>
  <c r="EJ198" i="2"/>
  <c r="EK198" i="2"/>
  <c r="EL198" i="2"/>
  <c r="EM198" i="2"/>
  <c r="EN198" i="2"/>
  <c r="EO198" i="2"/>
  <c r="EP198" i="2"/>
  <c r="EQ198" i="2"/>
  <c r="ER198" i="2"/>
  <c r="ES198" i="2"/>
  <c r="ET198" i="2"/>
  <c r="DI199" i="2"/>
  <c r="DJ199" i="2"/>
  <c r="DK199" i="2"/>
  <c r="DL199" i="2"/>
  <c r="DM199" i="2"/>
  <c r="DN199" i="2"/>
  <c r="DO199" i="2"/>
  <c r="DP199" i="2"/>
  <c r="DQ199" i="2"/>
  <c r="DR199" i="2"/>
  <c r="DS199" i="2"/>
  <c r="DT199" i="2"/>
  <c r="DU199" i="2"/>
  <c r="DV199" i="2"/>
  <c r="DW199" i="2"/>
  <c r="DX199" i="2"/>
  <c r="DY199" i="2"/>
  <c r="DZ199" i="2"/>
  <c r="EA199" i="2"/>
  <c r="EB199" i="2"/>
  <c r="EC199" i="2"/>
  <c r="ED199" i="2"/>
  <c r="EE199" i="2"/>
  <c r="EF199" i="2"/>
  <c r="EG199" i="2"/>
  <c r="EH199" i="2"/>
  <c r="EI199" i="2"/>
  <c r="EJ199" i="2"/>
  <c r="EK199" i="2"/>
  <c r="EL199" i="2"/>
  <c r="EM199" i="2"/>
  <c r="EN199" i="2"/>
  <c r="EO199" i="2"/>
  <c r="EP199" i="2"/>
  <c r="EQ199" i="2"/>
  <c r="ER199" i="2"/>
  <c r="ES199" i="2"/>
  <c r="ET199" i="2"/>
  <c r="DI200" i="2"/>
  <c r="DJ200" i="2"/>
  <c r="DK200" i="2"/>
  <c r="DL200" i="2"/>
  <c r="DM200" i="2"/>
  <c r="DN200" i="2"/>
  <c r="DO200" i="2"/>
  <c r="DP200" i="2"/>
  <c r="DQ200" i="2"/>
  <c r="DR200" i="2"/>
  <c r="DS200" i="2"/>
  <c r="DT200" i="2"/>
  <c r="DU200" i="2"/>
  <c r="DV200" i="2"/>
  <c r="DW200" i="2"/>
  <c r="DX200" i="2"/>
  <c r="DY200" i="2"/>
  <c r="DZ200" i="2"/>
  <c r="EA200" i="2"/>
  <c r="EB200" i="2"/>
  <c r="EC200" i="2"/>
  <c r="ED200" i="2"/>
  <c r="EE200" i="2"/>
  <c r="EF200" i="2"/>
  <c r="EG200" i="2"/>
  <c r="EH200" i="2"/>
  <c r="EI200" i="2"/>
  <c r="EJ200" i="2"/>
  <c r="EK200" i="2"/>
  <c r="EL200" i="2"/>
  <c r="EM200" i="2"/>
  <c r="EN200" i="2"/>
  <c r="EO200" i="2"/>
  <c r="EP200" i="2"/>
  <c r="EQ200" i="2"/>
  <c r="ER200" i="2"/>
  <c r="ES200" i="2"/>
  <c r="ET200" i="2"/>
  <c r="DI201" i="2"/>
  <c r="DJ201" i="2"/>
  <c r="DK201" i="2"/>
  <c r="DL201" i="2"/>
  <c r="DM201" i="2"/>
  <c r="DN201" i="2"/>
  <c r="DO201" i="2"/>
  <c r="DP201" i="2"/>
  <c r="DQ201" i="2"/>
  <c r="DR201" i="2"/>
  <c r="DS201" i="2"/>
  <c r="DT201" i="2"/>
  <c r="DU201" i="2"/>
  <c r="DV201" i="2"/>
  <c r="DW201" i="2"/>
  <c r="DX201" i="2"/>
  <c r="DY201" i="2"/>
  <c r="DZ201" i="2"/>
  <c r="EA201" i="2"/>
  <c r="EB201" i="2"/>
  <c r="EC201" i="2"/>
  <c r="ED201" i="2"/>
  <c r="EE201" i="2"/>
  <c r="EF201" i="2"/>
  <c r="EG201" i="2"/>
  <c r="EH201" i="2"/>
  <c r="EI201" i="2"/>
  <c r="EJ201" i="2"/>
  <c r="EK201" i="2"/>
  <c r="EL201" i="2"/>
  <c r="EM201" i="2"/>
  <c r="EN201" i="2"/>
  <c r="EO201" i="2"/>
  <c r="EP201" i="2"/>
  <c r="EQ201" i="2"/>
  <c r="ER201" i="2"/>
  <c r="ES201" i="2"/>
  <c r="ET201" i="2"/>
  <c r="DI202" i="2"/>
  <c r="DJ202" i="2"/>
  <c r="DK202" i="2"/>
  <c r="DL202" i="2"/>
  <c r="DM202" i="2"/>
  <c r="DN202" i="2"/>
  <c r="DO202" i="2"/>
  <c r="DP202" i="2"/>
  <c r="DQ202" i="2"/>
  <c r="DR202" i="2"/>
  <c r="DS202" i="2"/>
  <c r="DT202" i="2"/>
  <c r="DU202" i="2"/>
  <c r="DV202" i="2"/>
  <c r="DW202" i="2"/>
  <c r="DX202" i="2"/>
  <c r="DY202" i="2"/>
  <c r="DZ202" i="2"/>
  <c r="EA202" i="2"/>
  <c r="EB202" i="2"/>
  <c r="EC202" i="2"/>
  <c r="ED202" i="2"/>
  <c r="EE202" i="2"/>
  <c r="EF202" i="2"/>
  <c r="EG202" i="2"/>
  <c r="EH202" i="2"/>
  <c r="EI202" i="2"/>
  <c r="EJ202" i="2"/>
  <c r="EK202" i="2"/>
  <c r="EL202" i="2"/>
  <c r="EM202" i="2"/>
  <c r="EN202" i="2"/>
  <c r="EO202" i="2"/>
  <c r="EP202" i="2"/>
  <c r="EQ202" i="2"/>
  <c r="ER202" i="2"/>
  <c r="ES202" i="2"/>
  <c r="ET202" i="2"/>
  <c r="DI203" i="2"/>
  <c r="DJ203" i="2"/>
  <c r="DK203" i="2"/>
  <c r="DL203" i="2"/>
  <c r="DM203" i="2"/>
  <c r="DN203" i="2"/>
  <c r="DO203" i="2"/>
  <c r="DP203" i="2"/>
  <c r="DQ203" i="2"/>
  <c r="DR203" i="2"/>
  <c r="DS203" i="2"/>
  <c r="DT203" i="2"/>
  <c r="DU203" i="2"/>
  <c r="DV203" i="2"/>
  <c r="DW203" i="2"/>
  <c r="DX203" i="2"/>
  <c r="DY203" i="2"/>
  <c r="DZ203" i="2"/>
  <c r="EA203" i="2"/>
  <c r="EB203" i="2"/>
  <c r="EC203" i="2"/>
  <c r="ED203" i="2"/>
  <c r="EE203" i="2"/>
  <c r="EF203" i="2"/>
  <c r="EG203" i="2"/>
  <c r="EH203" i="2"/>
  <c r="EI203" i="2"/>
  <c r="EJ203" i="2"/>
  <c r="EK203" i="2"/>
  <c r="EL203" i="2"/>
  <c r="EM203" i="2"/>
  <c r="EN203" i="2"/>
  <c r="EO203" i="2"/>
  <c r="EP203" i="2"/>
  <c r="EQ203" i="2"/>
  <c r="ER203" i="2"/>
  <c r="ES203" i="2"/>
  <c r="ET203" i="2"/>
  <c r="DI204" i="2"/>
  <c r="DJ204" i="2"/>
  <c r="DK204" i="2"/>
  <c r="DL204" i="2"/>
  <c r="DM204" i="2"/>
  <c r="DN204" i="2"/>
  <c r="DO204" i="2"/>
  <c r="DP204" i="2"/>
  <c r="DQ204" i="2"/>
  <c r="DR204" i="2"/>
  <c r="DS204" i="2"/>
  <c r="DT204" i="2"/>
  <c r="DU204" i="2"/>
  <c r="DV204" i="2"/>
  <c r="DW204" i="2"/>
  <c r="DX204" i="2"/>
  <c r="DY204" i="2"/>
  <c r="DZ204" i="2"/>
  <c r="EA204" i="2"/>
  <c r="EB204" i="2"/>
  <c r="EC204" i="2"/>
  <c r="ED204" i="2"/>
  <c r="EE204" i="2"/>
  <c r="EF204" i="2"/>
  <c r="EG204" i="2"/>
  <c r="EH204" i="2"/>
  <c r="EI204" i="2"/>
  <c r="EJ204" i="2"/>
  <c r="EK204" i="2"/>
  <c r="EL204" i="2"/>
  <c r="EM204" i="2"/>
  <c r="EN204" i="2"/>
  <c r="EO204" i="2"/>
  <c r="EP204" i="2"/>
  <c r="EQ204" i="2"/>
  <c r="ER204" i="2"/>
  <c r="ES204" i="2"/>
  <c r="ET204" i="2"/>
  <c r="DI205" i="2"/>
  <c r="DJ205" i="2"/>
  <c r="DK205" i="2"/>
  <c r="DL205" i="2"/>
  <c r="DM205" i="2"/>
  <c r="DN205" i="2"/>
  <c r="DO205" i="2"/>
  <c r="DP205" i="2"/>
  <c r="DQ205" i="2"/>
  <c r="DR205" i="2"/>
  <c r="DS205" i="2"/>
  <c r="DT205" i="2"/>
  <c r="DU205" i="2"/>
  <c r="DV205" i="2"/>
  <c r="DW205" i="2"/>
  <c r="DX205" i="2"/>
  <c r="DY205" i="2"/>
  <c r="DZ205" i="2"/>
  <c r="EA205" i="2"/>
  <c r="EB205" i="2"/>
  <c r="EC205" i="2"/>
  <c r="ED205" i="2"/>
  <c r="EE205" i="2"/>
  <c r="EF205" i="2"/>
  <c r="EG205" i="2"/>
  <c r="EH205" i="2"/>
  <c r="EI205" i="2"/>
  <c r="EJ205" i="2"/>
  <c r="EK205" i="2"/>
  <c r="EL205" i="2"/>
  <c r="EM205" i="2"/>
  <c r="EN205" i="2"/>
  <c r="EO205" i="2"/>
  <c r="EP205" i="2"/>
  <c r="EQ205" i="2"/>
  <c r="ER205" i="2"/>
  <c r="ES205" i="2"/>
  <c r="ET205" i="2"/>
  <c r="DI206" i="2"/>
  <c r="DJ206" i="2"/>
  <c r="DK206" i="2"/>
  <c r="DL206" i="2"/>
  <c r="DM206" i="2"/>
  <c r="DN206" i="2"/>
  <c r="DO206" i="2"/>
  <c r="DP206" i="2"/>
  <c r="DQ206" i="2"/>
  <c r="DR206" i="2"/>
  <c r="DS206" i="2"/>
  <c r="DT206" i="2"/>
  <c r="DU206" i="2"/>
  <c r="DV206" i="2"/>
  <c r="DW206" i="2"/>
  <c r="DX206" i="2"/>
  <c r="DY206" i="2"/>
  <c r="DZ206" i="2"/>
  <c r="EA206" i="2"/>
  <c r="EB206" i="2"/>
  <c r="EC206" i="2"/>
  <c r="ED206" i="2"/>
  <c r="EE206" i="2"/>
  <c r="EF206" i="2"/>
  <c r="EG206" i="2"/>
  <c r="EH206" i="2"/>
  <c r="EI206" i="2"/>
  <c r="EJ206" i="2"/>
  <c r="EK206" i="2"/>
  <c r="EL206" i="2"/>
  <c r="EM206" i="2"/>
  <c r="EN206" i="2"/>
  <c r="EO206" i="2"/>
  <c r="EP206" i="2"/>
  <c r="EQ206" i="2"/>
  <c r="ER206" i="2"/>
  <c r="ES206" i="2"/>
  <c r="ET206" i="2"/>
  <c r="DI207" i="2"/>
  <c r="DJ207" i="2"/>
  <c r="DK207" i="2"/>
  <c r="DL207" i="2"/>
  <c r="DM207" i="2"/>
  <c r="DN207" i="2"/>
  <c r="DO207" i="2"/>
  <c r="DP207" i="2"/>
  <c r="DQ207" i="2"/>
  <c r="DR207" i="2"/>
  <c r="DS207" i="2"/>
  <c r="DT207" i="2"/>
  <c r="DU207" i="2"/>
  <c r="DV207" i="2"/>
  <c r="DW207" i="2"/>
  <c r="DX207" i="2"/>
  <c r="DY207" i="2"/>
  <c r="DZ207" i="2"/>
  <c r="EA207" i="2"/>
  <c r="EB207" i="2"/>
  <c r="EC207" i="2"/>
  <c r="ED207" i="2"/>
  <c r="EE207" i="2"/>
  <c r="EF207" i="2"/>
  <c r="EG207" i="2"/>
  <c r="EH207" i="2"/>
  <c r="EI207" i="2"/>
  <c r="EJ207" i="2"/>
  <c r="EK207" i="2"/>
  <c r="EL207" i="2"/>
  <c r="EM207" i="2"/>
  <c r="EN207" i="2"/>
  <c r="EO207" i="2"/>
  <c r="EP207" i="2"/>
  <c r="EQ207" i="2"/>
  <c r="ER207" i="2"/>
  <c r="ES207" i="2"/>
  <c r="ET207" i="2"/>
  <c r="DI208" i="2"/>
  <c r="DJ208" i="2"/>
  <c r="DK208" i="2"/>
  <c r="DL208" i="2"/>
  <c r="DM208" i="2"/>
  <c r="DN208" i="2"/>
  <c r="DO208" i="2"/>
  <c r="DP208" i="2"/>
  <c r="DQ208" i="2"/>
  <c r="DR208" i="2"/>
  <c r="DS208" i="2"/>
  <c r="DT208" i="2"/>
  <c r="DU208" i="2"/>
  <c r="DV208" i="2"/>
  <c r="DW208" i="2"/>
  <c r="DX208" i="2"/>
  <c r="DY208" i="2"/>
  <c r="DZ208" i="2"/>
  <c r="EA208" i="2"/>
  <c r="EB208" i="2"/>
  <c r="EC208" i="2"/>
  <c r="ED208" i="2"/>
  <c r="EE208" i="2"/>
  <c r="EF208" i="2"/>
  <c r="EG208" i="2"/>
  <c r="EH208" i="2"/>
  <c r="EI208" i="2"/>
  <c r="EJ208" i="2"/>
  <c r="EK208" i="2"/>
  <c r="EL208" i="2"/>
  <c r="EM208" i="2"/>
  <c r="EN208" i="2"/>
  <c r="EO208" i="2"/>
  <c r="EP208" i="2"/>
  <c r="EQ208" i="2"/>
  <c r="ER208" i="2"/>
  <c r="ES208" i="2"/>
  <c r="ET208" i="2"/>
  <c r="DI209" i="2"/>
  <c r="DJ209" i="2"/>
  <c r="DK209" i="2"/>
  <c r="DL209" i="2"/>
  <c r="DM209" i="2"/>
  <c r="DN209" i="2"/>
  <c r="DO209" i="2"/>
  <c r="DP209" i="2"/>
  <c r="DQ209" i="2"/>
  <c r="DR209" i="2"/>
  <c r="DS209" i="2"/>
  <c r="DT209" i="2"/>
  <c r="DU209" i="2"/>
  <c r="DV209" i="2"/>
  <c r="DW209" i="2"/>
  <c r="DX209" i="2"/>
  <c r="DY209" i="2"/>
  <c r="DZ209" i="2"/>
  <c r="EA209" i="2"/>
  <c r="EB209" i="2"/>
  <c r="EC209" i="2"/>
  <c r="ED209" i="2"/>
  <c r="EE209" i="2"/>
  <c r="EF209" i="2"/>
  <c r="EG209" i="2"/>
  <c r="EH209" i="2"/>
  <c r="EI209" i="2"/>
  <c r="EJ209" i="2"/>
  <c r="EK209" i="2"/>
  <c r="EL209" i="2"/>
  <c r="EM209" i="2"/>
  <c r="EN209" i="2"/>
  <c r="EO209" i="2"/>
  <c r="EP209" i="2"/>
  <c r="EQ209" i="2"/>
  <c r="ER209" i="2"/>
  <c r="ES209" i="2"/>
  <c r="ET209" i="2"/>
  <c r="DI210" i="2"/>
  <c r="DJ210" i="2"/>
  <c r="DK210" i="2"/>
  <c r="DL210" i="2"/>
  <c r="DM210" i="2"/>
  <c r="DN210" i="2"/>
  <c r="DO210" i="2"/>
  <c r="DP210" i="2"/>
  <c r="DQ210" i="2"/>
  <c r="DR210" i="2"/>
  <c r="DS210" i="2"/>
  <c r="DT210" i="2"/>
  <c r="DU210" i="2"/>
  <c r="DV210" i="2"/>
  <c r="DW210" i="2"/>
  <c r="DX210" i="2"/>
  <c r="DY210" i="2"/>
  <c r="DZ210" i="2"/>
  <c r="EA210" i="2"/>
  <c r="EB210" i="2"/>
  <c r="EC210" i="2"/>
  <c r="ED210" i="2"/>
  <c r="EE210" i="2"/>
  <c r="EF210" i="2"/>
  <c r="EG210" i="2"/>
  <c r="EH210" i="2"/>
  <c r="EI210" i="2"/>
  <c r="EJ210" i="2"/>
  <c r="EK210" i="2"/>
  <c r="EL210" i="2"/>
  <c r="EM210" i="2"/>
  <c r="EN210" i="2"/>
  <c r="EO210" i="2"/>
  <c r="EP210" i="2"/>
  <c r="EQ210" i="2"/>
  <c r="ER210" i="2"/>
  <c r="ES210" i="2"/>
  <c r="ET210" i="2"/>
  <c r="DI211" i="2"/>
  <c r="DJ211" i="2"/>
  <c r="DK211" i="2"/>
  <c r="DL211" i="2"/>
  <c r="DM211" i="2"/>
  <c r="DN211" i="2"/>
  <c r="DO211" i="2"/>
  <c r="DP211" i="2"/>
  <c r="DQ211" i="2"/>
  <c r="DR211" i="2"/>
  <c r="DS211" i="2"/>
  <c r="DT211" i="2"/>
  <c r="DU211" i="2"/>
  <c r="DV211" i="2"/>
  <c r="DW211" i="2"/>
  <c r="DX211" i="2"/>
  <c r="DY211" i="2"/>
  <c r="DZ211" i="2"/>
  <c r="EA211" i="2"/>
  <c r="EB211" i="2"/>
  <c r="EC211" i="2"/>
  <c r="ED211" i="2"/>
  <c r="EE211" i="2"/>
  <c r="EF211" i="2"/>
  <c r="EG211" i="2"/>
  <c r="EH211" i="2"/>
  <c r="EI211" i="2"/>
  <c r="EJ211" i="2"/>
  <c r="EK211" i="2"/>
  <c r="EL211" i="2"/>
  <c r="EM211" i="2"/>
  <c r="EN211" i="2"/>
  <c r="EO211" i="2"/>
  <c r="EP211" i="2"/>
  <c r="EQ211" i="2"/>
  <c r="ER211" i="2"/>
  <c r="ES211" i="2"/>
  <c r="ET211" i="2"/>
  <c r="DI212" i="2"/>
  <c r="DJ212" i="2"/>
  <c r="DK212" i="2"/>
  <c r="DL212" i="2"/>
  <c r="DM212" i="2"/>
  <c r="DN212" i="2"/>
  <c r="DO212" i="2"/>
  <c r="DP212" i="2"/>
  <c r="DQ212" i="2"/>
  <c r="DR212" i="2"/>
  <c r="DS212" i="2"/>
  <c r="DT212" i="2"/>
  <c r="DU212" i="2"/>
  <c r="DV212" i="2"/>
  <c r="DW212" i="2"/>
  <c r="DX212" i="2"/>
  <c r="DY212" i="2"/>
  <c r="DZ212" i="2"/>
  <c r="EA212" i="2"/>
  <c r="EB212" i="2"/>
  <c r="EC212" i="2"/>
  <c r="ED212" i="2"/>
  <c r="EE212" i="2"/>
  <c r="EF212" i="2"/>
  <c r="EG212" i="2"/>
  <c r="EH212" i="2"/>
  <c r="EI212" i="2"/>
  <c r="EJ212" i="2"/>
  <c r="EK212" i="2"/>
  <c r="EL212" i="2"/>
  <c r="EM212" i="2"/>
  <c r="EN212" i="2"/>
  <c r="EO212" i="2"/>
  <c r="EP212" i="2"/>
  <c r="EQ212" i="2"/>
  <c r="ER212" i="2"/>
  <c r="ES212" i="2"/>
  <c r="ET212" i="2"/>
  <c r="DI213" i="2"/>
  <c r="DJ213" i="2"/>
  <c r="DK213" i="2"/>
  <c r="DL213" i="2"/>
  <c r="DM213" i="2"/>
  <c r="DN213" i="2"/>
  <c r="DO213" i="2"/>
  <c r="DP213" i="2"/>
  <c r="DQ213" i="2"/>
  <c r="DR213" i="2"/>
  <c r="DS213" i="2"/>
  <c r="DT213" i="2"/>
  <c r="DU213" i="2"/>
  <c r="DV213" i="2"/>
  <c r="DW213" i="2"/>
  <c r="DX213" i="2"/>
  <c r="DY213" i="2"/>
  <c r="DZ213" i="2"/>
  <c r="EA213" i="2"/>
  <c r="EB213" i="2"/>
  <c r="EC213" i="2"/>
  <c r="ED213" i="2"/>
  <c r="EE213" i="2"/>
  <c r="EF213" i="2"/>
  <c r="EG213" i="2"/>
  <c r="EH213" i="2"/>
  <c r="EI213" i="2"/>
  <c r="EJ213" i="2"/>
  <c r="EK213" i="2"/>
  <c r="EL213" i="2"/>
  <c r="EM213" i="2"/>
  <c r="EN213" i="2"/>
  <c r="EO213" i="2"/>
  <c r="EP213" i="2"/>
  <c r="EQ213" i="2"/>
  <c r="ER213" i="2"/>
  <c r="ES213" i="2"/>
  <c r="ET213" i="2"/>
  <c r="DI214" i="2"/>
  <c r="DJ214" i="2"/>
  <c r="DK214" i="2"/>
  <c r="DL214" i="2"/>
  <c r="DM214" i="2"/>
  <c r="DN214" i="2"/>
  <c r="DO214" i="2"/>
  <c r="DP214" i="2"/>
  <c r="DQ214" i="2"/>
  <c r="DR214" i="2"/>
  <c r="DS214" i="2"/>
  <c r="DT214" i="2"/>
  <c r="DU214" i="2"/>
  <c r="DV214" i="2"/>
  <c r="DW214" i="2"/>
  <c r="DX214" i="2"/>
  <c r="DY214" i="2"/>
  <c r="DZ214" i="2"/>
  <c r="EA214" i="2"/>
  <c r="EB214" i="2"/>
  <c r="EC214" i="2"/>
  <c r="ED214" i="2"/>
  <c r="EE214" i="2"/>
  <c r="EF214" i="2"/>
  <c r="EG214" i="2"/>
  <c r="EH214" i="2"/>
  <c r="EI214" i="2"/>
  <c r="EJ214" i="2"/>
  <c r="EK214" i="2"/>
  <c r="EL214" i="2"/>
  <c r="EM214" i="2"/>
  <c r="EN214" i="2"/>
  <c r="EO214" i="2"/>
  <c r="EP214" i="2"/>
  <c r="EQ214" i="2"/>
  <c r="ER214" i="2"/>
  <c r="ES214" i="2"/>
  <c r="ET214" i="2"/>
  <c r="DI215" i="2"/>
  <c r="DJ215" i="2"/>
  <c r="DK215" i="2"/>
  <c r="DL215" i="2"/>
  <c r="DM215" i="2"/>
  <c r="DN215" i="2"/>
  <c r="DO215" i="2"/>
  <c r="DP215" i="2"/>
  <c r="DQ215" i="2"/>
  <c r="DR215" i="2"/>
  <c r="DS215" i="2"/>
  <c r="DT215" i="2"/>
  <c r="DU215" i="2"/>
  <c r="DV215" i="2"/>
  <c r="DW215" i="2"/>
  <c r="DX215" i="2"/>
  <c r="DY215" i="2"/>
  <c r="DZ215" i="2"/>
  <c r="EA215" i="2"/>
  <c r="EB215" i="2"/>
  <c r="EC215" i="2"/>
  <c r="ED215" i="2"/>
  <c r="EE215" i="2"/>
  <c r="EF215" i="2"/>
  <c r="EG215" i="2"/>
  <c r="EH215" i="2"/>
  <c r="EI215" i="2"/>
  <c r="EJ215" i="2"/>
  <c r="EK215" i="2"/>
  <c r="EL215" i="2"/>
  <c r="EM215" i="2"/>
  <c r="EN215" i="2"/>
  <c r="EO215" i="2"/>
  <c r="EP215" i="2"/>
  <c r="EQ215" i="2"/>
  <c r="ER215" i="2"/>
  <c r="ES215" i="2"/>
  <c r="ET215" i="2"/>
  <c r="DI216" i="2"/>
  <c r="DJ216" i="2"/>
  <c r="DK216" i="2"/>
  <c r="DL216" i="2"/>
  <c r="DM216" i="2"/>
  <c r="DN216" i="2"/>
  <c r="DO216" i="2"/>
  <c r="DP216" i="2"/>
  <c r="DQ216" i="2"/>
  <c r="DR216" i="2"/>
  <c r="DS216" i="2"/>
  <c r="DT216" i="2"/>
  <c r="DU216" i="2"/>
  <c r="DV216" i="2"/>
  <c r="DW216" i="2"/>
  <c r="DX216" i="2"/>
  <c r="DY216" i="2"/>
  <c r="DZ216" i="2"/>
  <c r="EA216" i="2"/>
  <c r="EB216" i="2"/>
  <c r="EC216" i="2"/>
  <c r="ED216" i="2"/>
  <c r="EE216" i="2"/>
  <c r="EF216" i="2"/>
  <c r="EG216" i="2"/>
  <c r="EH216" i="2"/>
  <c r="EI216" i="2"/>
  <c r="EJ216" i="2"/>
  <c r="EK216" i="2"/>
  <c r="EL216" i="2"/>
  <c r="EM216" i="2"/>
  <c r="EN216" i="2"/>
  <c r="EO216" i="2"/>
  <c r="EP216" i="2"/>
  <c r="EQ216" i="2"/>
  <c r="ER216" i="2"/>
  <c r="ES216" i="2"/>
  <c r="ET216" i="2"/>
  <c r="DI217" i="2"/>
  <c r="DJ217" i="2"/>
  <c r="DK217" i="2"/>
  <c r="DL217" i="2"/>
  <c r="DM217" i="2"/>
  <c r="DN217" i="2"/>
  <c r="DO217" i="2"/>
  <c r="DP217" i="2"/>
  <c r="DQ217" i="2"/>
  <c r="DR217" i="2"/>
  <c r="DS217" i="2"/>
  <c r="DT217" i="2"/>
  <c r="DU217" i="2"/>
  <c r="DV217" i="2"/>
  <c r="DW217" i="2"/>
  <c r="DX217" i="2"/>
  <c r="DY217" i="2"/>
  <c r="DZ217" i="2"/>
  <c r="EA217" i="2"/>
  <c r="EB217" i="2"/>
  <c r="EC217" i="2"/>
  <c r="ED217" i="2"/>
  <c r="EE217" i="2"/>
  <c r="EF217" i="2"/>
  <c r="EG217" i="2"/>
  <c r="EH217" i="2"/>
  <c r="EI217" i="2"/>
  <c r="EJ217" i="2"/>
  <c r="EK217" i="2"/>
  <c r="EL217" i="2"/>
  <c r="EM217" i="2"/>
  <c r="EN217" i="2"/>
  <c r="EO217" i="2"/>
  <c r="EP217" i="2"/>
  <c r="EQ217" i="2"/>
  <c r="ER217" i="2"/>
  <c r="ES217" i="2"/>
  <c r="ET217" i="2"/>
  <c r="DI218" i="2"/>
  <c r="DJ218" i="2"/>
  <c r="DK218" i="2"/>
  <c r="DL218" i="2"/>
  <c r="DM218" i="2"/>
  <c r="DN218" i="2"/>
  <c r="DO218" i="2"/>
  <c r="DP218" i="2"/>
  <c r="DQ218" i="2"/>
  <c r="DR218" i="2"/>
  <c r="DS218" i="2"/>
  <c r="DT218" i="2"/>
  <c r="DU218" i="2"/>
  <c r="DV218" i="2"/>
  <c r="DW218" i="2"/>
  <c r="DX218" i="2"/>
  <c r="DY218" i="2"/>
  <c r="DZ218" i="2"/>
  <c r="EA218" i="2"/>
  <c r="EB218" i="2"/>
  <c r="EC218" i="2"/>
  <c r="ED218" i="2"/>
  <c r="EE218" i="2"/>
  <c r="EF218" i="2"/>
  <c r="EG218" i="2"/>
  <c r="EH218" i="2"/>
  <c r="EI218" i="2"/>
  <c r="EJ218" i="2"/>
  <c r="EK218" i="2"/>
  <c r="EL218" i="2"/>
  <c r="EM218" i="2"/>
  <c r="EN218" i="2"/>
  <c r="EO218" i="2"/>
  <c r="EP218" i="2"/>
  <c r="EQ218" i="2"/>
  <c r="ER218" i="2"/>
  <c r="ES218" i="2"/>
  <c r="ET218" i="2"/>
  <c r="DI219" i="2"/>
  <c r="DJ219" i="2"/>
  <c r="DK219" i="2"/>
  <c r="DL219" i="2"/>
  <c r="DM219" i="2"/>
  <c r="DN219" i="2"/>
  <c r="DO219" i="2"/>
  <c r="DP219" i="2"/>
  <c r="DQ219" i="2"/>
  <c r="DR219" i="2"/>
  <c r="DS219" i="2"/>
  <c r="DT219" i="2"/>
  <c r="DU219" i="2"/>
  <c r="DV219" i="2"/>
  <c r="DW219" i="2"/>
  <c r="DX219" i="2"/>
  <c r="DY219" i="2"/>
  <c r="DZ219" i="2"/>
  <c r="EA219" i="2"/>
  <c r="EB219" i="2"/>
  <c r="EC219" i="2"/>
  <c r="ED219" i="2"/>
  <c r="EE219" i="2"/>
  <c r="EF219" i="2"/>
  <c r="EG219" i="2"/>
  <c r="EH219" i="2"/>
  <c r="EI219" i="2"/>
  <c r="EJ219" i="2"/>
  <c r="EK219" i="2"/>
  <c r="EL219" i="2"/>
  <c r="EM219" i="2"/>
  <c r="EN219" i="2"/>
  <c r="EO219" i="2"/>
  <c r="EP219" i="2"/>
  <c r="EQ219" i="2"/>
  <c r="ER219" i="2"/>
  <c r="ES219" i="2"/>
  <c r="ET219" i="2"/>
  <c r="DI220" i="2"/>
  <c r="DJ220" i="2"/>
  <c r="DK220" i="2"/>
  <c r="DL220" i="2"/>
  <c r="DM220" i="2"/>
  <c r="DN220" i="2"/>
  <c r="DO220" i="2"/>
  <c r="DP220" i="2"/>
  <c r="DQ220" i="2"/>
  <c r="DR220" i="2"/>
  <c r="DS220" i="2"/>
  <c r="DT220" i="2"/>
  <c r="DU220" i="2"/>
  <c r="DV220" i="2"/>
  <c r="DW220" i="2"/>
  <c r="DX220" i="2"/>
  <c r="DY220" i="2"/>
  <c r="DZ220" i="2"/>
  <c r="EA220" i="2"/>
  <c r="EB220" i="2"/>
  <c r="EC220" i="2"/>
  <c r="ED220" i="2"/>
  <c r="EE220" i="2"/>
  <c r="EF220" i="2"/>
  <c r="EG220" i="2"/>
  <c r="EH220" i="2"/>
  <c r="EI220" i="2"/>
  <c r="EJ220" i="2"/>
  <c r="EK220" i="2"/>
  <c r="EL220" i="2"/>
  <c r="EM220" i="2"/>
  <c r="EN220" i="2"/>
  <c r="EO220" i="2"/>
  <c r="EP220" i="2"/>
  <c r="EQ220" i="2"/>
  <c r="ER220" i="2"/>
  <c r="ES220" i="2"/>
  <c r="ET220" i="2"/>
  <c r="DI221" i="2"/>
  <c r="DJ221" i="2"/>
  <c r="DK221" i="2"/>
  <c r="DL221" i="2"/>
  <c r="DM221" i="2"/>
  <c r="DN221" i="2"/>
  <c r="DO221" i="2"/>
  <c r="DP221" i="2"/>
  <c r="DQ221" i="2"/>
  <c r="DR221" i="2"/>
  <c r="DS221" i="2"/>
  <c r="DT221" i="2"/>
  <c r="DU221" i="2"/>
  <c r="DV221" i="2"/>
  <c r="DW221" i="2"/>
  <c r="DX221" i="2"/>
  <c r="DY221" i="2"/>
  <c r="DZ221" i="2"/>
  <c r="EA221" i="2"/>
  <c r="EB221" i="2"/>
  <c r="EC221" i="2"/>
  <c r="ED221" i="2"/>
  <c r="EE221" i="2"/>
  <c r="EF221" i="2"/>
  <c r="EG221" i="2"/>
  <c r="EH221" i="2"/>
  <c r="EI221" i="2"/>
  <c r="EJ221" i="2"/>
  <c r="EK221" i="2"/>
  <c r="EL221" i="2"/>
  <c r="EM221" i="2"/>
  <c r="EN221" i="2"/>
  <c r="EO221" i="2"/>
  <c r="EP221" i="2"/>
  <c r="EQ221" i="2"/>
  <c r="ER221" i="2"/>
  <c r="ES221" i="2"/>
  <c r="ET221" i="2"/>
  <c r="DI222" i="2"/>
  <c r="DJ222" i="2"/>
  <c r="DK222" i="2"/>
  <c r="DL222" i="2"/>
  <c r="DM222" i="2"/>
  <c r="DN222" i="2"/>
  <c r="DO222" i="2"/>
  <c r="DP222" i="2"/>
  <c r="DQ222" i="2"/>
  <c r="DR222" i="2"/>
  <c r="DS222" i="2"/>
  <c r="DT222" i="2"/>
  <c r="DU222" i="2"/>
  <c r="DV222" i="2"/>
  <c r="DW222" i="2"/>
  <c r="DX222" i="2"/>
  <c r="DY222" i="2"/>
  <c r="DZ222" i="2"/>
  <c r="EA222" i="2"/>
  <c r="EB222" i="2"/>
  <c r="EC222" i="2"/>
  <c r="ED222" i="2"/>
  <c r="EE222" i="2"/>
  <c r="EF222" i="2"/>
  <c r="EG222" i="2"/>
  <c r="EH222" i="2"/>
  <c r="EI222" i="2"/>
  <c r="EJ222" i="2"/>
  <c r="EK222" i="2"/>
  <c r="EL222" i="2"/>
  <c r="EM222" i="2"/>
  <c r="EN222" i="2"/>
  <c r="EO222" i="2"/>
  <c r="EP222" i="2"/>
  <c r="EQ222" i="2"/>
  <c r="ER222" i="2"/>
  <c r="ES222" i="2"/>
  <c r="ET222" i="2"/>
  <c r="DI223" i="2"/>
  <c r="DJ223" i="2"/>
  <c r="DK223" i="2"/>
  <c r="DL223" i="2"/>
  <c r="DM223" i="2"/>
  <c r="DN223" i="2"/>
  <c r="DO223" i="2"/>
  <c r="DP223" i="2"/>
  <c r="DQ223" i="2"/>
  <c r="DR223" i="2"/>
  <c r="DS223" i="2"/>
  <c r="DT223" i="2"/>
  <c r="DU223" i="2"/>
  <c r="DV223" i="2"/>
  <c r="DW223" i="2"/>
  <c r="DX223" i="2"/>
  <c r="DY223" i="2"/>
  <c r="DZ223" i="2"/>
  <c r="EA223" i="2"/>
  <c r="EB223" i="2"/>
  <c r="EC223" i="2"/>
  <c r="ED223" i="2"/>
  <c r="EE223" i="2"/>
  <c r="EF223" i="2"/>
  <c r="EG223" i="2"/>
  <c r="EH223" i="2"/>
  <c r="EI223" i="2"/>
  <c r="EJ223" i="2"/>
  <c r="EK223" i="2"/>
  <c r="EL223" i="2"/>
  <c r="EM223" i="2"/>
  <c r="EN223" i="2"/>
  <c r="EO223" i="2"/>
  <c r="EP223" i="2"/>
  <c r="EQ223" i="2"/>
  <c r="ER223" i="2"/>
  <c r="ES223" i="2"/>
  <c r="ET223" i="2"/>
  <c r="DI224" i="2"/>
  <c r="DJ224" i="2"/>
  <c r="DK224" i="2"/>
  <c r="DL224" i="2"/>
  <c r="DM224" i="2"/>
  <c r="DN224" i="2"/>
  <c r="DO224" i="2"/>
  <c r="DP224" i="2"/>
  <c r="DQ224" i="2"/>
  <c r="DR224" i="2"/>
  <c r="DS224" i="2"/>
  <c r="DT224" i="2"/>
  <c r="DU224" i="2"/>
  <c r="DV224" i="2"/>
  <c r="DW224" i="2"/>
  <c r="DX224" i="2"/>
  <c r="DY224" i="2"/>
  <c r="DZ224" i="2"/>
  <c r="EA224" i="2"/>
  <c r="EB224" i="2"/>
  <c r="EC224" i="2"/>
  <c r="ED224" i="2"/>
  <c r="EE224" i="2"/>
  <c r="EF224" i="2"/>
  <c r="EG224" i="2"/>
  <c r="EH224" i="2"/>
  <c r="EI224" i="2"/>
  <c r="EJ224" i="2"/>
  <c r="EK224" i="2"/>
  <c r="EL224" i="2"/>
  <c r="EM224" i="2"/>
  <c r="EN224" i="2"/>
  <c r="EO224" i="2"/>
  <c r="EP224" i="2"/>
  <c r="EQ224" i="2"/>
  <c r="ER224" i="2"/>
  <c r="ES224" i="2"/>
  <c r="ET224" i="2"/>
  <c r="DI225" i="2"/>
  <c r="DJ225" i="2"/>
  <c r="DK225" i="2"/>
  <c r="DL225" i="2"/>
  <c r="DM225" i="2"/>
  <c r="DN225" i="2"/>
  <c r="DO225" i="2"/>
  <c r="DP225" i="2"/>
  <c r="DQ225" i="2"/>
  <c r="DR225" i="2"/>
  <c r="DS225" i="2"/>
  <c r="DT225" i="2"/>
  <c r="DU225" i="2"/>
  <c r="DV225" i="2"/>
  <c r="DW225" i="2"/>
  <c r="DX225" i="2"/>
  <c r="DY225" i="2"/>
  <c r="DZ225" i="2"/>
  <c r="EA225" i="2"/>
  <c r="EB225" i="2"/>
  <c r="EC225" i="2"/>
  <c r="ED225" i="2"/>
  <c r="EE225" i="2"/>
  <c r="EF225" i="2"/>
  <c r="EG225" i="2"/>
  <c r="EH225" i="2"/>
  <c r="EI225" i="2"/>
  <c r="EJ225" i="2"/>
  <c r="EK225" i="2"/>
  <c r="EL225" i="2"/>
  <c r="EM225" i="2"/>
  <c r="EN225" i="2"/>
  <c r="EO225" i="2"/>
  <c r="EP225" i="2"/>
  <c r="EQ225" i="2"/>
  <c r="ER225" i="2"/>
  <c r="ES225" i="2"/>
  <c r="ET225" i="2"/>
  <c r="DI226" i="2"/>
  <c r="DJ226" i="2"/>
  <c r="DK226" i="2"/>
  <c r="DL226" i="2"/>
  <c r="DM226" i="2"/>
  <c r="DN226" i="2"/>
  <c r="DO226" i="2"/>
  <c r="DP226" i="2"/>
  <c r="DQ226" i="2"/>
  <c r="DR226" i="2"/>
  <c r="DS226" i="2"/>
  <c r="DT226" i="2"/>
  <c r="DU226" i="2"/>
  <c r="DV226" i="2"/>
  <c r="DW226" i="2"/>
  <c r="DX226" i="2"/>
  <c r="DY226" i="2"/>
  <c r="DZ226" i="2"/>
  <c r="EA226" i="2"/>
  <c r="EB226" i="2"/>
  <c r="EC226" i="2"/>
  <c r="ED226" i="2"/>
  <c r="EE226" i="2"/>
  <c r="EF226" i="2"/>
  <c r="EG226" i="2"/>
  <c r="EH226" i="2"/>
  <c r="EI226" i="2"/>
  <c r="EJ226" i="2"/>
  <c r="EK226" i="2"/>
  <c r="EL226" i="2"/>
  <c r="EM226" i="2"/>
  <c r="EN226" i="2"/>
  <c r="EO226" i="2"/>
  <c r="EP226" i="2"/>
  <c r="EQ226" i="2"/>
  <c r="ER226" i="2"/>
  <c r="ES226" i="2"/>
  <c r="ET226" i="2"/>
  <c r="DI227" i="2"/>
  <c r="DJ227" i="2"/>
  <c r="DK227" i="2"/>
  <c r="DL227" i="2"/>
  <c r="DM227" i="2"/>
  <c r="DN227" i="2"/>
  <c r="DO227" i="2"/>
  <c r="DP227" i="2"/>
  <c r="DQ227" i="2"/>
  <c r="DR227" i="2"/>
  <c r="DS227" i="2"/>
  <c r="DT227" i="2"/>
  <c r="DU227" i="2"/>
  <c r="DV227" i="2"/>
  <c r="DW227" i="2"/>
  <c r="DX227" i="2"/>
  <c r="DY227" i="2"/>
  <c r="DZ227" i="2"/>
  <c r="EA227" i="2"/>
  <c r="EB227" i="2"/>
  <c r="EC227" i="2"/>
  <c r="ED227" i="2"/>
  <c r="EE227" i="2"/>
  <c r="EF227" i="2"/>
  <c r="EG227" i="2"/>
  <c r="EH227" i="2"/>
  <c r="EI227" i="2"/>
  <c r="EJ227" i="2"/>
  <c r="EK227" i="2"/>
  <c r="EL227" i="2"/>
  <c r="EM227" i="2"/>
  <c r="EN227" i="2"/>
  <c r="EO227" i="2"/>
  <c r="EP227" i="2"/>
  <c r="EQ227" i="2"/>
  <c r="ER227" i="2"/>
  <c r="ES227" i="2"/>
  <c r="ET227" i="2"/>
  <c r="DI228" i="2"/>
  <c r="DJ228" i="2"/>
  <c r="DK228" i="2"/>
  <c r="DL228" i="2"/>
  <c r="DM228" i="2"/>
  <c r="DN228" i="2"/>
  <c r="DO228" i="2"/>
  <c r="DP228" i="2"/>
  <c r="DQ228" i="2"/>
  <c r="DR228" i="2"/>
  <c r="DS228" i="2"/>
  <c r="DT228" i="2"/>
  <c r="DU228" i="2"/>
  <c r="DV228" i="2"/>
  <c r="DW228" i="2"/>
  <c r="DX228" i="2"/>
  <c r="DY228" i="2"/>
  <c r="DZ228" i="2"/>
  <c r="EA228" i="2"/>
  <c r="EB228" i="2"/>
  <c r="EC228" i="2"/>
  <c r="ED228" i="2"/>
  <c r="EE228" i="2"/>
  <c r="EF228" i="2"/>
  <c r="EG228" i="2"/>
  <c r="EH228" i="2"/>
  <c r="EI228" i="2"/>
  <c r="EJ228" i="2"/>
  <c r="EK228" i="2"/>
  <c r="EL228" i="2"/>
  <c r="EM228" i="2"/>
  <c r="EN228" i="2"/>
  <c r="EO228" i="2"/>
  <c r="EP228" i="2"/>
  <c r="EQ228" i="2"/>
  <c r="ER228" i="2"/>
  <c r="ES228" i="2"/>
  <c r="ET228" i="2"/>
  <c r="DI229" i="2"/>
  <c r="DJ229" i="2"/>
  <c r="DK229" i="2"/>
  <c r="DL229" i="2"/>
  <c r="DM229" i="2"/>
  <c r="DN229" i="2"/>
  <c r="DO229" i="2"/>
  <c r="DP229" i="2"/>
  <c r="DQ229" i="2"/>
  <c r="DR229" i="2"/>
  <c r="DS229" i="2"/>
  <c r="DT229" i="2"/>
  <c r="DU229" i="2"/>
  <c r="DV229" i="2"/>
  <c r="DW229" i="2"/>
  <c r="DX229" i="2"/>
  <c r="DY229" i="2"/>
  <c r="DZ229" i="2"/>
  <c r="EA229" i="2"/>
  <c r="EB229" i="2"/>
  <c r="EC229" i="2"/>
  <c r="ED229" i="2"/>
  <c r="EE229" i="2"/>
  <c r="EF229" i="2"/>
  <c r="EG229" i="2"/>
  <c r="EH229" i="2"/>
  <c r="EI229" i="2"/>
  <c r="EJ229" i="2"/>
  <c r="EK229" i="2"/>
  <c r="EL229" i="2"/>
  <c r="EM229" i="2"/>
  <c r="EN229" i="2"/>
  <c r="EO229" i="2"/>
  <c r="EP229" i="2"/>
  <c r="EQ229" i="2"/>
  <c r="ER229" i="2"/>
  <c r="ES229" i="2"/>
  <c r="ET229" i="2"/>
  <c r="DI230" i="2"/>
  <c r="DJ230" i="2"/>
  <c r="DK230" i="2"/>
  <c r="DL230" i="2"/>
  <c r="DM230" i="2"/>
  <c r="DN230" i="2"/>
  <c r="DO230" i="2"/>
  <c r="DP230" i="2"/>
  <c r="DQ230" i="2"/>
  <c r="DR230" i="2"/>
  <c r="DS230" i="2"/>
  <c r="DT230" i="2"/>
  <c r="DU230" i="2"/>
  <c r="DV230" i="2"/>
  <c r="DW230" i="2"/>
  <c r="DX230" i="2"/>
  <c r="DY230" i="2"/>
  <c r="DZ230" i="2"/>
  <c r="EA230" i="2"/>
  <c r="EB230" i="2"/>
  <c r="EC230" i="2"/>
  <c r="ED230" i="2"/>
  <c r="EE230" i="2"/>
  <c r="EF230" i="2"/>
  <c r="EG230" i="2"/>
  <c r="EH230" i="2"/>
  <c r="EI230" i="2"/>
  <c r="EJ230" i="2"/>
  <c r="EK230" i="2"/>
  <c r="EL230" i="2"/>
  <c r="EM230" i="2"/>
  <c r="EN230" i="2"/>
  <c r="EO230" i="2"/>
  <c r="EP230" i="2"/>
  <c r="EQ230" i="2"/>
  <c r="ER230" i="2"/>
  <c r="ES230" i="2"/>
  <c r="ET230" i="2"/>
  <c r="DI231" i="2"/>
  <c r="DJ231" i="2"/>
  <c r="DK231" i="2"/>
  <c r="DL231" i="2"/>
  <c r="DM231" i="2"/>
  <c r="DN231" i="2"/>
  <c r="DO231" i="2"/>
  <c r="DP231" i="2"/>
  <c r="DQ231" i="2"/>
  <c r="DR231" i="2"/>
  <c r="DS231" i="2"/>
  <c r="DT231" i="2"/>
  <c r="DU231" i="2"/>
  <c r="DV231" i="2"/>
  <c r="DW231" i="2"/>
  <c r="DX231" i="2"/>
  <c r="DY231" i="2"/>
  <c r="DZ231" i="2"/>
  <c r="EA231" i="2"/>
  <c r="EB231" i="2"/>
  <c r="EC231" i="2"/>
  <c r="ED231" i="2"/>
  <c r="EE231" i="2"/>
  <c r="EF231" i="2"/>
  <c r="EG231" i="2"/>
  <c r="EH231" i="2"/>
  <c r="EI231" i="2"/>
  <c r="EJ231" i="2"/>
  <c r="EK231" i="2"/>
  <c r="EL231" i="2"/>
  <c r="EM231" i="2"/>
  <c r="EN231" i="2"/>
  <c r="EO231" i="2"/>
  <c r="EP231" i="2"/>
  <c r="EQ231" i="2"/>
  <c r="ER231" i="2"/>
  <c r="ES231" i="2"/>
  <c r="ET231" i="2"/>
  <c r="DI232" i="2"/>
  <c r="DJ232" i="2"/>
  <c r="DK232" i="2"/>
  <c r="DL232" i="2"/>
  <c r="DM232" i="2"/>
  <c r="DN232" i="2"/>
  <c r="DO232" i="2"/>
  <c r="DP232" i="2"/>
  <c r="DQ232" i="2"/>
  <c r="DR232" i="2"/>
  <c r="DS232" i="2"/>
  <c r="DT232" i="2"/>
  <c r="DU232" i="2"/>
  <c r="DV232" i="2"/>
  <c r="DW232" i="2"/>
  <c r="DX232" i="2"/>
  <c r="DY232" i="2"/>
  <c r="DZ232" i="2"/>
  <c r="EA232" i="2"/>
  <c r="EB232" i="2"/>
  <c r="EC232" i="2"/>
  <c r="ED232" i="2"/>
  <c r="EE232" i="2"/>
  <c r="EF232" i="2"/>
  <c r="EG232" i="2"/>
  <c r="EH232" i="2"/>
  <c r="EI232" i="2"/>
  <c r="EJ232" i="2"/>
  <c r="EK232" i="2"/>
  <c r="EL232" i="2"/>
  <c r="EM232" i="2"/>
  <c r="EN232" i="2"/>
  <c r="EO232" i="2"/>
  <c r="EP232" i="2"/>
  <c r="EQ232" i="2"/>
  <c r="ER232" i="2"/>
  <c r="ES232" i="2"/>
  <c r="ET232" i="2"/>
  <c r="DI233" i="2"/>
  <c r="DJ233" i="2"/>
  <c r="DK233" i="2"/>
  <c r="DL233" i="2"/>
  <c r="DM233" i="2"/>
  <c r="DN233" i="2"/>
  <c r="DO233" i="2"/>
  <c r="DP233" i="2"/>
  <c r="DQ233" i="2"/>
  <c r="DR233" i="2"/>
  <c r="DS233" i="2"/>
  <c r="DT233" i="2"/>
  <c r="DU233" i="2"/>
  <c r="DV233" i="2"/>
  <c r="DW233" i="2"/>
  <c r="DX233" i="2"/>
  <c r="DY233" i="2"/>
  <c r="DZ233" i="2"/>
  <c r="EA233" i="2"/>
  <c r="EB233" i="2"/>
  <c r="EC233" i="2"/>
  <c r="ED233" i="2"/>
  <c r="EE233" i="2"/>
  <c r="EF233" i="2"/>
  <c r="EG233" i="2"/>
  <c r="EH233" i="2"/>
  <c r="EI233" i="2"/>
  <c r="EJ233" i="2"/>
  <c r="EK233" i="2"/>
  <c r="EL233" i="2"/>
  <c r="EM233" i="2"/>
  <c r="EN233" i="2"/>
  <c r="EO233" i="2"/>
  <c r="EP233" i="2"/>
  <c r="EQ233" i="2"/>
  <c r="ER233" i="2"/>
  <c r="ES233" i="2"/>
  <c r="ET233" i="2"/>
  <c r="DI234" i="2"/>
  <c r="DJ234" i="2"/>
  <c r="DK234" i="2"/>
  <c r="DL234" i="2"/>
  <c r="DM234" i="2"/>
  <c r="DN234" i="2"/>
  <c r="DO234" i="2"/>
  <c r="DP234" i="2"/>
  <c r="DQ234" i="2"/>
  <c r="DR234" i="2"/>
  <c r="DS234" i="2"/>
  <c r="DT234" i="2"/>
  <c r="DU234" i="2"/>
  <c r="DV234" i="2"/>
  <c r="DW234" i="2"/>
  <c r="DX234" i="2"/>
  <c r="DY234" i="2"/>
  <c r="DZ234" i="2"/>
  <c r="EA234" i="2"/>
  <c r="EB234" i="2"/>
  <c r="EC234" i="2"/>
  <c r="ED234" i="2"/>
  <c r="EE234" i="2"/>
  <c r="EF234" i="2"/>
  <c r="EG234" i="2"/>
  <c r="EH234" i="2"/>
  <c r="EI234" i="2"/>
  <c r="EJ234" i="2"/>
  <c r="EK234" i="2"/>
  <c r="EL234" i="2"/>
  <c r="EM234" i="2"/>
  <c r="EN234" i="2"/>
  <c r="EO234" i="2"/>
  <c r="EP234" i="2"/>
  <c r="EQ234" i="2"/>
  <c r="ER234" i="2"/>
  <c r="ES234" i="2"/>
  <c r="ET234" i="2"/>
  <c r="DI235" i="2"/>
  <c r="DJ235" i="2"/>
  <c r="DK235" i="2"/>
  <c r="DL235" i="2"/>
  <c r="DM235" i="2"/>
  <c r="DN235" i="2"/>
  <c r="DO235" i="2"/>
  <c r="DP235" i="2"/>
  <c r="DQ235" i="2"/>
  <c r="DR235" i="2"/>
  <c r="DS235" i="2"/>
  <c r="DT235" i="2"/>
  <c r="DU235" i="2"/>
  <c r="DV235" i="2"/>
  <c r="DW235" i="2"/>
  <c r="DX235" i="2"/>
  <c r="DY235" i="2"/>
  <c r="DZ235" i="2"/>
  <c r="EA235" i="2"/>
  <c r="EB235" i="2"/>
  <c r="EC235" i="2"/>
  <c r="ED235" i="2"/>
  <c r="EE235" i="2"/>
  <c r="EF235" i="2"/>
  <c r="EG235" i="2"/>
  <c r="EH235" i="2"/>
  <c r="EI235" i="2"/>
  <c r="EJ235" i="2"/>
  <c r="EK235" i="2"/>
  <c r="EL235" i="2"/>
  <c r="EM235" i="2"/>
  <c r="EN235" i="2"/>
  <c r="EO235" i="2"/>
  <c r="EP235" i="2"/>
  <c r="EQ235" i="2"/>
  <c r="ER235" i="2"/>
  <c r="ES235" i="2"/>
  <c r="ET235" i="2"/>
  <c r="DI236" i="2"/>
  <c r="DJ236" i="2"/>
  <c r="DK236" i="2"/>
  <c r="DL236" i="2"/>
  <c r="DM236" i="2"/>
  <c r="DN236" i="2"/>
  <c r="DO236" i="2"/>
  <c r="DP236" i="2"/>
  <c r="DQ236" i="2"/>
  <c r="DR236" i="2"/>
  <c r="DS236" i="2"/>
  <c r="DT236" i="2"/>
  <c r="DU236" i="2"/>
  <c r="DV236" i="2"/>
  <c r="DW236" i="2"/>
  <c r="DX236" i="2"/>
  <c r="DY236" i="2"/>
  <c r="DZ236" i="2"/>
  <c r="EA236" i="2"/>
  <c r="EB236" i="2"/>
  <c r="EC236" i="2"/>
  <c r="ED236" i="2"/>
  <c r="EE236" i="2"/>
  <c r="EF236" i="2"/>
  <c r="EG236" i="2"/>
  <c r="EH236" i="2"/>
  <c r="EI236" i="2"/>
  <c r="EJ236" i="2"/>
  <c r="EK236" i="2"/>
  <c r="EL236" i="2"/>
  <c r="EM236" i="2"/>
  <c r="EN236" i="2"/>
  <c r="EO236" i="2"/>
  <c r="EP236" i="2"/>
  <c r="EQ236" i="2"/>
  <c r="ER236" i="2"/>
  <c r="ES236" i="2"/>
  <c r="ET236" i="2"/>
  <c r="DI237" i="2"/>
  <c r="DJ237" i="2"/>
  <c r="DK237" i="2"/>
  <c r="DL237" i="2"/>
  <c r="DM237" i="2"/>
  <c r="DN237" i="2"/>
  <c r="DO237" i="2"/>
  <c r="DP237" i="2"/>
  <c r="DQ237" i="2"/>
  <c r="DR237" i="2"/>
  <c r="DS237" i="2"/>
  <c r="DT237" i="2"/>
  <c r="DU237" i="2"/>
  <c r="DV237" i="2"/>
  <c r="DW237" i="2"/>
  <c r="DX237" i="2"/>
  <c r="DY237" i="2"/>
  <c r="DZ237" i="2"/>
  <c r="EA237" i="2"/>
  <c r="EB237" i="2"/>
  <c r="EC237" i="2"/>
  <c r="ED237" i="2"/>
  <c r="EE237" i="2"/>
  <c r="EF237" i="2"/>
  <c r="EG237" i="2"/>
  <c r="EH237" i="2"/>
  <c r="EI237" i="2"/>
  <c r="EJ237" i="2"/>
  <c r="EK237" i="2"/>
  <c r="EL237" i="2"/>
  <c r="EM237" i="2"/>
  <c r="EN237" i="2"/>
  <c r="EO237" i="2"/>
  <c r="EP237" i="2"/>
  <c r="EQ237" i="2"/>
  <c r="ER237" i="2"/>
  <c r="ES237" i="2"/>
  <c r="ET237" i="2"/>
  <c r="DI238" i="2"/>
  <c r="DJ238" i="2"/>
  <c r="DK238" i="2"/>
  <c r="DL238" i="2"/>
  <c r="DM238" i="2"/>
  <c r="DN238" i="2"/>
  <c r="DO238" i="2"/>
  <c r="DP238" i="2"/>
  <c r="DQ238" i="2"/>
  <c r="DR238" i="2"/>
  <c r="DS238" i="2"/>
  <c r="DT238" i="2"/>
  <c r="DU238" i="2"/>
  <c r="DV238" i="2"/>
  <c r="DW238" i="2"/>
  <c r="DX238" i="2"/>
  <c r="DY238" i="2"/>
  <c r="DZ238" i="2"/>
  <c r="EA238" i="2"/>
  <c r="EB238" i="2"/>
  <c r="EC238" i="2"/>
  <c r="ED238" i="2"/>
  <c r="EE238" i="2"/>
  <c r="EF238" i="2"/>
  <c r="EG238" i="2"/>
  <c r="EH238" i="2"/>
  <c r="EI238" i="2"/>
  <c r="EJ238" i="2"/>
  <c r="EK238" i="2"/>
  <c r="EL238" i="2"/>
  <c r="EM238" i="2"/>
  <c r="EN238" i="2"/>
  <c r="EO238" i="2"/>
  <c r="EP238" i="2"/>
  <c r="EQ238" i="2"/>
  <c r="ER238" i="2"/>
  <c r="ES238" i="2"/>
  <c r="ET238" i="2"/>
  <c r="DI239" i="2"/>
  <c r="DJ239" i="2"/>
  <c r="DK239" i="2"/>
  <c r="DL239" i="2"/>
  <c r="DM239" i="2"/>
  <c r="DN239" i="2"/>
  <c r="DO239" i="2"/>
  <c r="DP239" i="2"/>
  <c r="DQ239" i="2"/>
  <c r="DR239" i="2"/>
  <c r="DS239" i="2"/>
  <c r="DT239" i="2"/>
  <c r="DU239" i="2"/>
  <c r="DV239" i="2"/>
  <c r="DW239" i="2"/>
  <c r="DX239" i="2"/>
  <c r="DY239" i="2"/>
  <c r="DZ239" i="2"/>
  <c r="EA239" i="2"/>
  <c r="EB239" i="2"/>
  <c r="EC239" i="2"/>
  <c r="ED239" i="2"/>
  <c r="EE239" i="2"/>
  <c r="EF239" i="2"/>
  <c r="EG239" i="2"/>
  <c r="EH239" i="2"/>
  <c r="EI239" i="2"/>
  <c r="EJ239" i="2"/>
  <c r="EK239" i="2"/>
  <c r="EL239" i="2"/>
  <c r="EM239" i="2"/>
  <c r="EN239" i="2"/>
  <c r="EO239" i="2"/>
  <c r="EP239" i="2"/>
  <c r="EQ239" i="2"/>
  <c r="ER239" i="2"/>
  <c r="ES239" i="2"/>
  <c r="ET239" i="2"/>
  <c r="DI240" i="2"/>
  <c r="DJ240" i="2"/>
  <c r="DK240" i="2"/>
  <c r="DL240" i="2"/>
  <c r="DM240" i="2"/>
  <c r="DN240" i="2"/>
  <c r="DO240" i="2"/>
  <c r="DP240" i="2"/>
  <c r="DQ240" i="2"/>
  <c r="DR240" i="2"/>
  <c r="DS240" i="2"/>
  <c r="DT240" i="2"/>
  <c r="DU240" i="2"/>
  <c r="DV240" i="2"/>
  <c r="DW240" i="2"/>
  <c r="DX240" i="2"/>
  <c r="DY240" i="2"/>
  <c r="DZ240" i="2"/>
  <c r="EA240" i="2"/>
  <c r="EB240" i="2"/>
  <c r="EC240" i="2"/>
  <c r="ED240" i="2"/>
  <c r="EE240" i="2"/>
  <c r="EF240" i="2"/>
  <c r="EG240" i="2"/>
  <c r="EH240" i="2"/>
  <c r="EI240" i="2"/>
  <c r="EJ240" i="2"/>
  <c r="EK240" i="2"/>
  <c r="EL240" i="2"/>
  <c r="EM240" i="2"/>
  <c r="EN240" i="2"/>
  <c r="EO240" i="2"/>
  <c r="EP240" i="2"/>
  <c r="EQ240" i="2"/>
  <c r="ER240" i="2"/>
  <c r="ES240" i="2"/>
  <c r="ET240" i="2"/>
  <c r="DI241" i="2"/>
  <c r="DJ241" i="2"/>
  <c r="DK241" i="2"/>
  <c r="DL241" i="2"/>
  <c r="DM241" i="2"/>
  <c r="DN241" i="2"/>
  <c r="DO241" i="2"/>
  <c r="DP241" i="2"/>
  <c r="DQ241" i="2"/>
  <c r="DR241" i="2"/>
  <c r="DS241" i="2"/>
  <c r="DT241" i="2"/>
  <c r="DU241" i="2"/>
  <c r="DV241" i="2"/>
  <c r="DW241" i="2"/>
  <c r="DX241" i="2"/>
  <c r="DY241" i="2"/>
  <c r="DZ241" i="2"/>
  <c r="EA241" i="2"/>
  <c r="EB241" i="2"/>
  <c r="EC241" i="2"/>
  <c r="ED241" i="2"/>
  <c r="EE241" i="2"/>
  <c r="EF241" i="2"/>
  <c r="EG241" i="2"/>
  <c r="EH241" i="2"/>
  <c r="EI241" i="2"/>
  <c r="EJ241" i="2"/>
  <c r="EK241" i="2"/>
  <c r="EL241" i="2"/>
  <c r="EM241" i="2"/>
  <c r="EN241" i="2"/>
  <c r="EO241" i="2"/>
  <c r="EP241" i="2"/>
  <c r="EQ241" i="2"/>
  <c r="ER241" i="2"/>
  <c r="ES241" i="2"/>
  <c r="ET241" i="2"/>
  <c r="DI242" i="2"/>
  <c r="DJ242" i="2"/>
  <c r="DK242" i="2"/>
  <c r="DL242" i="2"/>
  <c r="DM242" i="2"/>
  <c r="DN242" i="2"/>
  <c r="DO242" i="2"/>
  <c r="DP242" i="2"/>
  <c r="DQ242" i="2"/>
  <c r="DR242" i="2"/>
  <c r="DS242" i="2"/>
  <c r="DT242" i="2"/>
  <c r="DU242" i="2"/>
  <c r="DV242" i="2"/>
  <c r="DW242" i="2"/>
  <c r="DX242" i="2"/>
  <c r="DY242" i="2"/>
  <c r="DZ242" i="2"/>
  <c r="EA242" i="2"/>
  <c r="EB242" i="2"/>
  <c r="EC242" i="2"/>
  <c r="ED242" i="2"/>
  <c r="EE242" i="2"/>
  <c r="EF242" i="2"/>
  <c r="EG242" i="2"/>
  <c r="EH242" i="2"/>
  <c r="EI242" i="2"/>
  <c r="EJ242" i="2"/>
  <c r="EK242" i="2"/>
  <c r="EL242" i="2"/>
  <c r="EM242" i="2"/>
  <c r="EN242" i="2"/>
  <c r="EO242" i="2"/>
  <c r="EP242" i="2"/>
  <c r="EQ242" i="2"/>
  <c r="ER242" i="2"/>
  <c r="ES242" i="2"/>
  <c r="ET242" i="2"/>
  <c r="DI243" i="2"/>
  <c r="DJ243" i="2"/>
  <c r="DK243" i="2"/>
  <c r="DL243" i="2"/>
  <c r="DM243" i="2"/>
  <c r="DN243" i="2"/>
  <c r="DO243" i="2"/>
  <c r="DP243" i="2"/>
  <c r="DQ243" i="2"/>
  <c r="DR243" i="2"/>
  <c r="DS243" i="2"/>
  <c r="DT243" i="2"/>
  <c r="DU243" i="2"/>
  <c r="DV243" i="2"/>
  <c r="DW243" i="2"/>
  <c r="DX243" i="2"/>
  <c r="DY243" i="2"/>
  <c r="DZ243" i="2"/>
  <c r="EA243" i="2"/>
  <c r="EB243" i="2"/>
  <c r="EC243" i="2"/>
  <c r="ED243" i="2"/>
  <c r="EE243" i="2"/>
  <c r="EF243" i="2"/>
  <c r="EG243" i="2"/>
  <c r="EH243" i="2"/>
  <c r="EI243" i="2"/>
  <c r="EJ243" i="2"/>
  <c r="EK243" i="2"/>
  <c r="EL243" i="2"/>
  <c r="EM243" i="2"/>
  <c r="EN243" i="2"/>
  <c r="EO243" i="2"/>
  <c r="EP243" i="2"/>
  <c r="EQ243" i="2"/>
  <c r="ER243" i="2"/>
  <c r="ES243" i="2"/>
  <c r="ET243" i="2"/>
  <c r="DI244" i="2"/>
  <c r="DJ244" i="2"/>
  <c r="DK244" i="2"/>
  <c r="DL244" i="2"/>
  <c r="DM244" i="2"/>
  <c r="DN244" i="2"/>
  <c r="DO244" i="2"/>
  <c r="DP244" i="2"/>
  <c r="DQ244" i="2"/>
  <c r="DR244" i="2"/>
  <c r="DS244" i="2"/>
  <c r="DT244" i="2"/>
  <c r="DU244" i="2"/>
  <c r="DV244" i="2"/>
  <c r="DW244" i="2"/>
  <c r="DX244" i="2"/>
  <c r="DY244" i="2"/>
  <c r="DZ244" i="2"/>
  <c r="EA244" i="2"/>
  <c r="EB244" i="2"/>
  <c r="EC244" i="2"/>
  <c r="ED244" i="2"/>
  <c r="EE244" i="2"/>
  <c r="EF244" i="2"/>
  <c r="EG244" i="2"/>
  <c r="EH244" i="2"/>
  <c r="EI244" i="2"/>
  <c r="EJ244" i="2"/>
  <c r="EK244" i="2"/>
  <c r="EL244" i="2"/>
  <c r="EM244" i="2"/>
  <c r="EN244" i="2"/>
  <c r="EO244" i="2"/>
  <c r="EP244" i="2"/>
  <c r="EQ244" i="2"/>
  <c r="ER244" i="2"/>
  <c r="ES244" i="2"/>
  <c r="ET244" i="2"/>
  <c r="DI245" i="2"/>
  <c r="DJ245" i="2"/>
  <c r="DK245" i="2"/>
  <c r="DL245" i="2"/>
  <c r="DM245" i="2"/>
  <c r="DN245" i="2"/>
  <c r="DO245" i="2"/>
  <c r="DP245" i="2"/>
  <c r="DQ245" i="2"/>
  <c r="DR245" i="2"/>
  <c r="DS245" i="2"/>
  <c r="DT245" i="2"/>
  <c r="DU245" i="2"/>
  <c r="DV245" i="2"/>
  <c r="DW245" i="2"/>
  <c r="DX245" i="2"/>
  <c r="DY245" i="2"/>
  <c r="DZ245" i="2"/>
  <c r="EA245" i="2"/>
  <c r="EB245" i="2"/>
  <c r="EC245" i="2"/>
  <c r="ED245" i="2"/>
  <c r="EE245" i="2"/>
  <c r="EF245" i="2"/>
  <c r="EG245" i="2"/>
  <c r="EH245" i="2"/>
  <c r="EI245" i="2"/>
  <c r="EJ245" i="2"/>
  <c r="EK245" i="2"/>
  <c r="EL245" i="2"/>
  <c r="EM245" i="2"/>
  <c r="EN245" i="2"/>
  <c r="EO245" i="2"/>
  <c r="EP245" i="2"/>
  <c r="EQ245" i="2"/>
  <c r="ER245" i="2"/>
  <c r="ES245" i="2"/>
  <c r="ET245" i="2"/>
  <c r="DI246" i="2"/>
  <c r="DJ246" i="2"/>
  <c r="DK246" i="2"/>
  <c r="DL246" i="2"/>
  <c r="DM246" i="2"/>
  <c r="DN246" i="2"/>
  <c r="DO246" i="2"/>
  <c r="DP246" i="2"/>
  <c r="DQ246" i="2"/>
  <c r="DR246" i="2"/>
  <c r="DS246" i="2"/>
  <c r="DT246" i="2"/>
  <c r="DU246" i="2"/>
  <c r="DV246" i="2"/>
  <c r="DW246" i="2"/>
  <c r="DX246" i="2"/>
  <c r="DY246" i="2"/>
  <c r="DZ246" i="2"/>
  <c r="EA246" i="2"/>
  <c r="EB246" i="2"/>
  <c r="EC246" i="2"/>
  <c r="ED246" i="2"/>
  <c r="EE246" i="2"/>
  <c r="EF246" i="2"/>
  <c r="EG246" i="2"/>
  <c r="EH246" i="2"/>
  <c r="EI246" i="2"/>
  <c r="EJ246" i="2"/>
  <c r="EK246" i="2"/>
  <c r="EL246" i="2"/>
  <c r="EM246" i="2"/>
  <c r="EN246" i="2"/>
  <c r="EO246" i="2"/>
  <c r="EP246" i="2"/>
  <c r="EQ246" i="2"/>
  <c r="ER246" i="2"/>
  <c r="ES246" i="2"/>
  <c r="ET246" i="2"/>
  <c r="DI247" i="2"/>
  <c r="DJ247" i="2"/>
  <c r="DK247" i="2"/>
  <c r="DL247" i="2"/>
  <c r="DM247" i="2"/>
  <c r="DN247" i="2"/>
  <c r="DO247" i="2"/>
  <c r="DP247" i="2"/>
  <c r="DQ247" i="2"/>
  <c r="DR247" i="2"/>
  <c r="DS247" i="2"/>
  <c r="DT247" i="2"/>
  <c r="DU247" i="2"/>
  <c r="DV247" i="2"/>
  <c r="DW247" i="2"/>
  <c r="DX247" i="2"/>
  <c r="DY247" i="2"/>
  <c r="DZ247" i="2"/>
  <c r="EA247" i="2"/>
  <c r="EB247" i="2"/>
  <c r="EC247" i="2"/>
  <c r="ED247" i="2"/>
  <c r="EE247" i="2"/>
  <c r="EF247" i="2"/>
  <c r="EG247" i="2"/>
  <c r="EH247" i="2"/>
  <c r="EI247" i="2"/>
  <c r="EJ247" i="2"/>
  <c r="EK247" i="2"/>
  <c r="EL247" i="2"/>
  <c r="EM247" i="2"/>
  <c r="EN247" i="2"/>
  <c r="EO247" i="2"/>
  <c r="EP247" i="2"/>
  <c r="EQ247" i="2"/>
  <c r="ER247" i="2"/>
  <c r="ES247" i="2"/>
  <c r="ET247" i="2"/>
  <c r="DI248" i="2"/>
  <c r="DJ248" i="2"/>
  <c r="DK248" i="2"/>
  <c r="DL248" i="2"/>
  <c r="DM248" i="2"/>
  <c r="DN248" i="2"/>
  <c r="DO248" i="2"/>
  <c r="DP248" i="2"/>
  <c r="DQ248" i="2"/>
  <c r="DR248" i="2"/>
  <c r="DS248" i="2"/>
  <c r="DT248" i="2"/>
  <c r="DU248" i="2"/>
  <c r="DV248" i="2"/>
  <c r="DW248" i="2"/>
  <c r="DX248" i="2"/>
  <c r="DY248" i="2"/>
  <c r="DZ248" i="2"/>
  <c r="EA248" i="2"/>
  <c r="EB248" i="2"/>
  <c r="EC248" i="2"/>
  <c r="ED248" i="2"/>
  <c r="EE248" i="2"/>
  <c r="EF248" i="2"/>
  <c r="EG248" i="2"/>
  <c r="EH248" i="2"/>
  <c r="EI248" i="2"/>
  <c r="EJ248" i="2"/>
  <c r="EK248" i="2"/>
  <c r="EL248" i="2"/>
  <c r="EM248" i="2"/>
  <c r="EN248" i="2"/>
  <c r="EO248" i="2"/>
  <c r="EP248" i="2"/>
  <c r="EQ248" i="2"/>
  <c r="ER248" i="2"/>
  <c r="ES248" i="2"/>
  <c r="ET248" i="2"/>
  <c r="DI249" i="2"/>
  <c r="DJ249" i="2"/>
  <c r="DK249" i="2"/>
  <c r="DL249" i="2"/>
  <c r="DM249" i="2"/>
  <c r="DN249" i="2"/>
  <c r="DO249" i="2"/>
  <c r="DP249" i="2"/>
  <c r="DQ249" i="2"/>
  <c r="DR249" i="2"/>
  <c r="DS249" i="2"/>
  <c r="DT249" i="2"/>
  <c r="DU249" i="2"/>
  <c r="DV249" i="2"/>
  <c r="DW249" i="2"/>
  <c r="DX249" i="2"/>
  <c r="DY249" i="2"/>
  <c r="DZ249" i="2"/>
  <c r="EA249" i="2"/>
  <c r="EB249" i="2"/>
  <c r="EC249" i="2"/>
  <c r="ED249" i="2"/>
  <c r="EE249" i="2"/>
  <c r="EF249" i="2"/>
  <c r="EG249" i="2"/>
  <c r="EH249" i="2"/>
  <c r="EI249" i="2"/>
  <c r="EJ249" i="2"/>
  <c r="EK249" i="2"/>
  <c r="EL249" i="2"/>
  <c r="EM249" i="2"/>
  <c r="EN249" i="2"/>
  <c r="EO249" i="2"/>
  <c r="EP249" i="2"/>
  <c r="EQ249" i="2"/>
  <c r="ER249" i="2"/>
  <c r="ES249" i="2"/>
  <c r="ET249" i="2"/>
  <c r="DI250" i="2"/>
  <c r="DJ250" i="2"/>
  <c r="DK250" i="2"/>
  <c r="DL250" i="2"/>
  <c r="DM250" i="2"/>
  <c r="DN250" i="2"/>
  <c r="DO250" i="2"/>
  <c r="DP250" i="2"/>
  <c r="DQ250" i="2"/>
  <c r="DR250" i="2"/>
  <c r="DS250" i="2"/>
  <c r="DT250" i="2"/>
  <c r="DU250" i="2"/>
  <c r="DV250" i="2"/>
  <c r="DW250" i="2"/>
  <c r="DX250" i="2"/>
  <c r="DY250" i="2"/>
  <c r="DZ250" i="2"/>
  <c r="EA250" i="2"/>
  <c r="EB250" i="2"/>
  <c r="EC250" i="2"/>
  <c r="ED250" i="2"/>
  <c r="EE250" i="2"/>
  <c r="EF250" i="2"/>
  <c r="EG250" i="2"/>
  <c r="EH250" i="2"/>
  <c r="EI250" i="2"/>
  <c r="EJ250" i="2"/>
  <c r="EK250" i="2"/>
  <c r="EL250" i="2"/>
  <c r="EM250" i="2"/>
  <c r="EN250" i="2"/>
  <c r="EO250" i="2"/>
  <c r="EP250" i="2"/>
  <c r="EQ250" i="2"/>
  <c r="ER250" i="2"/>
  <c r="ES250" i="2"/>
  <c r="ET250" i="2"/>
  <c r="DI251" i="2"/>
  <c r="DJ251" i="2"/>
  <c r="DK251" i="2"/>
  <c r="DL251" i="2"/>
  <c r="DM251" i="2"/>
  <c r="DN251" i="2"/>
  <c r="DO251" i="2"/>
  <c r="DP251" i="2"/>
  <c r="DQ251" i="2"/>
  <c r="DR251" i="2"/>
  <c r="DS251" i="2"/>
  <c r="DT251" i="2"/>
  <c r="DU251" i="2"/>
  <c r="DV251" i="2"/>
  <c r="DW251" i="2"/>
  <c r="DX251" i="2"/>
  <c r="DY251" i="2"/>
  <c r="DZ251" i="2"/>
  <c r="EA251" i="2"/>
  <c r="EB251" i="2"/>
  <c r="EC251" i="2"/>
  <c r="ED251" i="2"/>
  <c r="EE251" i="2"/>
  <c r="EF251" i="2"/>
  <c r="EG251" i="2"/>
  <c r="EH251" i="2"/>
  <c r="EI251" i="2"/>
  <c r="EJ251" i="2"/>
  <c r="EK251" i="2"/>
  <c r="EL251" i="2"/>
  <c r="EM251" i="2"/>
  <c r="EN251" i="2"/>
  <c r="EO251" i="2"/>
  <c r="EP251" i="2"/>
  <c r="EQ251" i="2"/>
  <c r="ER251" i="2"/>
  <c r="ES251" i="2"/>
  <c r="ET251" i="2"/>
  <c r="DI252" i="2"/>
  <c r="DJ252" i="2"/>
  <c r="DK252" i="2"/>
  <c r="DL252" i="2"/>
  <c r="DM252" i="2"/>
  <c r="DN252" i="2"/>
  <c r="DO252" i="2"/>
  <c r="DP252" i="2"/>
  <c r="DQ252" i="2"/>
  <c r="DR252" i="2"/>
  <c r="DS252" i="2"/>
  <c r="DT252" i="2"/>
  <c r="DU252" i="2"/>
  <c r="DV252" i="2"/>
  <c r="DW252" i="2"/>
  <c r="DX252" i="2"/>
  <c r="DY252" i="2"/>
  <c r="DZ252" i="2"/>
  <c r="EA252" i="2"/>
  <c r="EB252" i="2"/>
  <c r="EC252" i="2"/>
  <c r="ED252" i="2"/>
  <c r="EE252" i="2"/>
  <c r="EF252" i="2"/>
  <c r="EG252" i="2"/>
  <c r="EH252" i="2"/>
  <c r="EI252" i="2"/>
  <c r="EJ252" i="2"/>
  <c r="EK252" i="2"/>
  <c r="EL252" i="2"/>
  <c r="EM252" i="2"/>
  <c r="EN252" i="2"/>
  <c r="EO252" i="2"/>
  <c r="EP252" i="2"/>
  <c r="EQ252" i="2"/>
  <c r="ER252" i="2"/>
  <c r="ES252" i="2"/>
  <c r="ET252" i="2"/>
  <c r="DI253" i="2"/>
  <c r="DJ253" i="2"/>
  <c r="DK253" i="2"/>
  <c r="DL253" i="2"/>
  <c r="DM253" i="2"/>
  <c r="DN253" i="2"/>
  <c r="DO253" i="2"/>
  <c r="DP253" i="2"/>
  <c r="DQ253" i="2"/>
  <c r="DR253" i="2"/>
  <c r="DS253" i="2"/>
  <c r="DT253" i="2"/>
  <c r="DU253" i="2"/>
  <c r="DV253" i="2"/>
  <c r="DW253" i="2"/>
  <c r="DX253" i="2"/>
  <c r="DY253" i="2"/>
  <c r="DZ253" i="2"/>
  <c r="EA253" i="2"/>
  <c r="EB253" i="2"/>
  <c r="EC253" i="2"/>
  <c r="ED253" i="2"/>
  <c r="EE253" i="2"/>
  <c r="EF253" i="2"/>
  <c r="EG253" i="2"/>
  <c r="EH253" i="2"/>
  <c r="EI253" i="2"/>
  <c r="EJ253" i="2"/>
  <c r="EK253" i="2"/>
  <c r="EL253" i="2"/>
  <c r="EM253" i="2"/>
  <c r="EN253" i="2"/>
  <c r="EO253" i="2"/>
  <c r="EP253" i="2"/>
  <c r="EQ253" i="2"/>
  <c r="ER253" i="2"/>
  <c r="ES253" i="2"/>
  <c r="ET253" i="2"/>
  <c r="DI254" i="2"/>
  <c r="DJ254" i="2"/>
  <c r="DK254" i="2"/>
  <c r="DL254" i="2"/>
  <c r="DM254" i="2"/>
  <c r="DN254" i="2"/>
  <c r="DO254" i="2"/>
  <c r="DP254" i="2"/>
  <c r="DQ254" i="2"/>
  <c r="DR254" i="2"/>
  <c r="DS254" i="2"/>
  <c r="DT254" i="2"/>
  <c r="DU254" i="2"/>
  <c r="DV254" i="2"/>
  <c r="DW254" i="2"/>
  <c r="DX254" i="2"/>
  <c r="DY254" i="2"/>
  <c r="DZ254" i="2"/>
  <c r="EA254" i="2"/>
  <c r="EB254" i="2"/>
  <c r="EC254" i="2"/>
  <c r="ED254" i="2"/>
  <c r="EE254" i="2"/>
  <c r="EF254" i="2"/>
  <c r="EG254" i="2"/>
  <c r="EH254" i="2"/>
  <c r="EI254" i="2"/>
  <c r="EJ254" i="2"/>
  <c r="EK254" i="2"/>
  <c r="EL254" i="2"/>
  <c r="EM254" i="2"/>
  <c r="EN254" i="2"/>
  <c r="EO254" i="2"/>
  <c r="EP254" i="2"/>
  <c r="EQ254" i="2"/>
  <c r="ER254" i="2"/>
  <c r="ES254" i="2"/>
  <c r="ET254" i="2"/>
  <c r="DI255" i="2"/>
  <c r="DJ255" i="2"/>
  <c r="DK255" i="2"/>
  <c r="DL255" i="2"/>
  <c r="DM255" i="2"/>
  <c r="DN255" i="2"/>
  <c r="DO255" i="2"/>
  <c r="DP255" i="2"/>
  <c r="DQ255" i="2"/>
  <c r="DR255" i="2"/>
  <c r="DS255" i="2"/>
  <c r="DT255" i="2"/>
  <c r="DU255" i="2"/>
  <c r="DV255" i="2"/>
  <c r="DW255" i="2"/>
  <c r="DX255" i="2"/>
  <c r="DY255" i="2"/>
  <c r="DZ255" i="2"/>
  <c r="EA255" i="2"/>
  <c r="EB255" i="2"/>
  <c r="EC255" i="2"/>
  <c r="ED255" i="2"/>
  <c r="EE255" i="2"/>
  <c r="EF255" i="2"/>
  <c r="EG255" i="2"/>
  <c r="EH255" i="2"/>
  <c r="EI255" i="2"/>
  <c r="EJ255" i="2"/>
  <c r="EK255" i="2"/>
  <c r="EL255" i="2"/>
  <c r="EM255" i="2"/>
  <c r="EN255" i="2"/>
  <c r="EO255" i="2"/>
  <c r="EP255" i="2"/>
  <c r="EQ255" i="2"/>
  <c r="ER255" i="2"/>
  <c r="ES255" i="2"/>
  <c r="ET255" i="2"/>
  <c r="DI256" i="2"/>
  <c r="DJ256" i="2"/>
  <c r="DK256" i="2"/>
  <c r="DL256" i="2"/>
  <c r="DM256" i="2"/>
  <c r="DN256" i="2"/>
  <c r="DO256" i="2"/>
  <c r="DP256" i="2"/>
  <c r="DQ256" i="2"/>
  <c r="DR256" i="2"/>
  <c r="DS256" i="2"/>
  <c r="DT256" i="2"/>
  <c r="DU256" i="2"/>
  <c r="DV256" i="2"/>
  <c r="DW256" i="2"/>
  <c r="DX256" i="2"/>
  <c r="DY256" i="2"/>
  <c r="DZ256" i="2"/>
  <c r="EA256" i="2"/>
  <c r="EB256" i="2"/>
  <c r="EC256" i="2"/>
  <c r="ED256" i="2"/>
  <c r="EE256" i="2"/>
  <c r="EF256" i="2"/>
  <c r="EG256" i="2"/>
  <c r="EH256" i="2"/>
  <c r="EI256" i="2"/>
  <c r="EJ256" i="2"/>
  <c r="EK256" i="2"/>
  <c r="EL256" i="2"/>
  <c r="EM256" i="2"/>
  <c r="EN256" i="2"/>
  <c r="EO256" i="2"/>
  <c r="EP256" i="2"/>
  <c r="EQ256" i="2"/>
  <c r="ER256" i="2"/>
  <c r="ES256" i="2"/>
  <c r="ET256" i="2"/>
  <c r="DI257" i="2"/>
  <c r="DJ257" i="2"/>
  <c r="DK257" i="2"/>
  <c r="DL257" i="2"/>
  <c r="DM257" i="2"/>
  <c r="DN257" i="2"/>
  <c r="DO257" i="2"/>
  <c r="DP257" i="2"/>
  <c r="DQ257" i="2"/>
  <c r="DR257" i="2"/>
  <c r="DS257" i="2"/>
  <c r="DT257" i="2"/>
  <c r="DU257" i="2"/>
  <c r="DV257" i="2"/>
  <c r="DW257" i="2"/>
  <c r="DX257" i="2"/>
  <c r="DY257" i="2"/>
  <c r="DZ257" i="2"/>
  <c r="EA257" i="2"/>
  <c r="EB257" i="2"/>
  <c r="EC257" i="2"/>
  <c r="ED257" i="2"/>
  <c r="EE257" i="2"/>
  <c r="EF257" i="2"/>
  <c r="EG257" i="2"/>
  <c r="EH257" i="2"/>
  <c r="EI257" i="2"/>
  <c r="EJ257" i="2"/>
  <c r="EK257" i="2"/>
  <c r="EL257" i="2"/>
  <c r="EM257" i="2"/>
  <c r="EN257" i="2"/>
  <c r="EO257" i="2"/>
  <c r="EP257" i="2"/>
  <c r="EQ257" i="2"/>
  <c r="ER257" i="2"/>
  <c r="ES257" i="2"/>
  <c r="ET257" i="2"/>
  <c r="DI258" i="2"/>
  <c r="DJ258" i="2"/>
  <c r="DK258" i="2"/>
  <c r="DL258" i="2"/>
  <c r="DM258" i="2"/>
  <c r="DN258" i="2"/>
  <c r="DO258" i="2"/>
  <c r="DP258" i="2"/>
  <c r="DQ258" i="2"/>
  <c r="DR258" i="2"/>
  <c r="DS258" i="2"/>
  <c r="DT258" i="2"/>
  <c r="DU258" i="2"/>
  <c r="DV258" i="2"/>
  <c r="DW258" i="2"/>
  <c r="DX258" i="2"/>
  <c r="DY258" i="2"/>
  <c r="DZ258" i="2"/>
  <c r="EA258" i="2"/>
  <c r="EB258" i="2"/>
  <c r="EC258" i="2"/>
  <c r="ED258" i="2"/>
  <c r="EE258" i="2"/>
  <c r="EF258" i="2"/>
  <c r="EG258" i="2"/>
  <c r="EH258" i="2"/>
  <c r="EI258" i="2"/>
  <c r="EJ258" i="2"/>
  <c r="EK258" i="2"/>
  <c r="EL258" i="2"/>
  <c r="EM258" i="2"/>
  <c r="EN258" i="2"/>
  <c r="EO258" i="2"/>
  <c r="EP258" i="2"/>
  <c r="EQ258" i="2"/>
  <c r="ER258" i="2"/>
  <c r="ES258" i="2"/>
  <c r="ET258" i="2"/>
  <c r="DI259" i="2"/>
  <c r="DJ259" i="2"/>
  <c r="DK259" i="2"/>
  <c r="DL259" i="2"/>
  <c r="DM259" i="2"/>
  <c r="DN259" i="2"/>
  <c r="DO259" i="2"/>
  <c r="DP259" i="2"/>
  <c r="DQ259" i="2"/>
  <c r="DR259" i="2"/>
  <c r="DS259" i="2"/>
  <c r="DT259" i="2"/>
  <c r="DU259" i="2"/>
  <c r="DV259" i="2"/>
  <c r="DW259" i="2"/>
  <c r="DX259" i="2"/>
  <c r="DY259" i="2"/>
  <c r="DZ259" i="2"/>
  <c r="EA259" i="2"/>
  <c r="EB259" i="2"/>
  <c r="EC259" i="2"/>
  <c r="ED259" i="2"/>
  <c r="EE259" i="2"/>
  <c r="EF259" i="2"/>
  <c r="EG259" i="2"/>
  <c r="EH259" i="2"/>
  <c r="EI259" i="2"/>
  <c r="EJ259" i="2"/>
  <c r="EK259" i="2"/>
  <c r="EL259" i="2"/>
  <c r="EM259" i="2"/>
  <c r="EN259" i="2"/>
  <c r="EO259" i="2"/>
  <c r="EP259" i="2"/>
  <c r="EQ259" i="2"/>
  <c r="ER259" i="2"/>
  <c r="ES259" i="2"/>
  <c r="ET259" i="2"/>
  <c r="DI260" i="2"/>
  <c r="DJ260" i="2"/>
  <c r="DK260" i="2"/>
  <c r="DL260" i="2"/>
  <c r="DM260" i="2"/>
  <c r="DN260" i="2"/>
  <c r="DO260" i="2"/>
  <c r="DP260" i="2"/>
  <c r="DQ260" i="2"/>
  <c r="DR260" i="2"/>
  <c r="DS260" i="2"/>
  <c r="DT260" i="2"/>
  <c r="DU260" i="2"/>
  <c r="DV260" i="2"/>
  <c r="DW260" i="2"/>
  <c r="DX260" i="2"/>
  <c r="DY260" i="2"/>
  <c r="DZ260" i="2"/>
  <c r="EA260" i="2"/>
  <c r="EB260" i="2"/>
  <c r="EC260" i="2"/>
  <c r="ED260" i="2"/>
  <c r="EE260" i="2"/>
  <c r="EF260" i="2"/>
  <c r="EG260" i="2"/>
  <c r="EH260" i="2"/>
  <c r="EI260" i="2"/>
  <c r="EJ260" i="2"/>
  <c r="EK260" i="2"/>
  <c r="EL260" i="2"/>
  <c r="EM260" i="2"/>
  <c r="EN260" i="2"/>
  <c r="EO260" i="2"/>
  <c r="EP260" i="2"/>
  <c r="EQ260" i="2"/>
  <c r="ER260" i="2"/>
  <c r="ES260" i="2"/>
  <c r="ET260" i="2"/>
  <c r="DI261" i="2"/>
  <c r="DJ261" i="2"/>
  <c r="DK261" i="2"/>
  <c r="DL261" i="2"/>
  <c r="DM261" i="2"/>
  <c r="DN261" i="2"/>
  <c r="DO261" i="2"/>
  <c r="DP261" i="2"/>
  <c r="DQ261" i="2"/>
  <c r="DR261" i="2"/>
  <c r="DS261" i="2"/>
  <c r="DT261" i="2"/>
  <c r="DU261" i="2"/>
  <c r="DV261" i="2"/>
  <c r="DW261" i="2"/>
  <c r="DX261" i="2"/>
  <c r="DY261" i="2"/>
  <c r="DZ261" i="2"/>
  <c r="EA261" i="2"/>
  <c r="EB261" i="2"/>
  <c r="EC261" i="2"/>
  <c r="ED261" i="2"/>
  <c r="EE261" i="2"/>
  <c r="EF261" i="2"/>
  <c r="EG261" i="2"/>
  <c r="EH261" i="2"/>
  <c r="EI261" i="2"/>
  <c r="EJ261" i="2"/>
  <c r="EK261" i="2"/>
  <c r="EL261" i="2"/>
  <c r="EM261" i="2"/>
  <c r="EN261" i="2"/>
  <c r="EO261" i="2"/>
  <c r="EP261" i="2"/>
  <c r="EQ261" i="2"/>
  <c r="ER261" i="2"/>
  <c r="ES261" i="2"/>
  <c r="ET261" i="2"/>
  <c r="DI262" i="2"/>
  <c r="DJ262" i="2"/>
  <c r="DK262" i="2"/>
  <c r="DL262" i="2"/>
  <c r="DM262" i="2"/>
  <c r="DN262" i="2"/>
  <c r="DO262" i="2"/>
  <c r="DP262" i="2"/>
  <c r="DQ262" i="2"/>
  <c r="DR262" i="2"/>
  <c r="DS262" i="2"/>
  <c r="DT262" i="2"/>
  <c r="DU262" i="2"/>
  <c r="DV262" i="2"/>
  <c r="DW262" i="2"/>
  <c r="DX262" i="2"/>
  <c r="DY262" i="2"/>
  <c r="DZ262" i="2"/>
  <c r="EA262" i="2"/>
  <c r="EB262" i="2"/>
  <c r="EC262" i="2"/>
  <c r="ED262" i="2"/>
  <c r="EE262" i="2"/>
  <c r="EF262" i="2"/>
  <c r="EG262" i="2"/>
  <c r="EH262" i="2"/>
  <c r="EI262" i="2"/>
  <c r="EJ262" i="2"/>
  <c r="EK262" i="2"/>
  <c r="EL262" i="2"/>
  <c r="EM262" i="2"/>
  <c r="EN262" i="2"/>
  <c r="EO262" i="2"/>
  <c r="EP262" i="2"/>
  <c r="EQ262" i="2"/>
  <c r="ER262" i="2"/>
  <c r="ES262" i="2"/>
  <c r="ET262" i="2"/>
  <c r="DI263" i="2"/>
  <c r="DJ263" i="2"/>
  <c r="DK263" i="2"/>
  <c r="DL263" i="2"/>
  <c r="DM263" i="2"/>
  <c r="DN263" i="2"/>
  <c r="DO263" i="2"/>
  <c r="DP263" i="2"/>
  <c r="DQ263" i="2"/>
  <c r="DR263" i="2"/>
  <c r="DS263" i="2"/>
  <c r="DT263" i="2"/>
  <c r="DU263" i="2"/>
  <c r="DV263" i="2"/>
  <c r="DW263" i="2"/>
  <c r="DX263" i="2"/>
  <c r="DY263" i="2"/>
  <c r="DZ263" i="2"/>
  <c r="EA263" i="2"/>
  <c r="EB263" i="2"/>
  <c r="EC263" i="2"/>
  <c r="ED263" i="2"/>
  <c r="EE263" i="2"/>
  <c r="EF263" i="2"/>
  <c r="EG263" i="2"/>
  <c r="EH263" i="2"/>
  <c r="EI263" i="2"/>
  <c r="EJ263" i="2"/>
  <c r="EK263" i="2"/>
  <c r="EL263" i="2"/>
  <c r="EM263" i="2"/>
  <c r="EN263" i="2"/>
  <c r="EO263" i="2"/>
  <c r="EP263" i="2"/>
  <c r="EQ263" i="2"/>
  <c r="ER263" i="2"/>
  <c r="ES263" i="2"/>
  <c r="ET263" i="2"/>
  <c r="DI264" i="2"/>
  <c r="DJ264" i="2"/>
  <c r="DK264" i="2"/>
  <c r="DL264" i="2"/>
  <c r="DM264" i="2"/>
  <c r="DN264" i="2"/>
  <c r="DO264" i="2"/>
  <c r="DP264" i="2"/>
  <c r="DQ264" i="2"/>
  <c r="DR264" i="2"/>
  <c r="DS264" i="2"/>
  <c r="DT264" i="2"/>
  <c r="DU264" i="2"/>
  <c r="DV264" i="2"/>
  <c r="DW264" i="2"/>
  <c r="DX264" i="2"/>
  <c r="DY264" i="2"/>
  <c r="DZ264" i="2"/>
  <c r="EA264" i="2"/>
  <c r="EB264" i="2"/>
  <c r="EC264" i="2"/>
  <c r="ED264" i="2"/>
  <c r="EE264" i="2"/>
  <c r="EF264" i="2"/>
  <c r="EG264" i="2"/>
  <c r="EH264" i="2"/>
  <c r="EI264" i="2"/>
  <c r="EJ264" i="2"/>
  <c r="EK264" i="2"/>
  <c r="EL264" i="2"/>
  <c r="EM264" i="2"/>
  <c r="EN264" i="2"/>
  <c r="EO264" i="2"/>
  <c r="EP264" i="2"/>
  <c r="EQ264" i="2"/>
  <c r="ER264" i="2"/>
  <c r="ES264" i="2"/>
  <c r="ET264" i="2"/>
  <c r="DI265" i="2"/>
  <c r="DJ265" i="2"/>
  <c r="DK265" i="2"/>
  <c r="DL265" i="2"/>
  <c r="DM265" i="2"/>
  <c r="DN265" i="2"/>
  <c r="DO265" i="2"/>
  <c r="DP265" i="2"/>
  <c r="DQ265" i="2"/>
  <c r="DR265" i="2"/>
  <c r="DS265" i="2"/>
  <c r="DT265" i="2"/>
  <c r="DU265" i="2"/>
  <c r="DV265" i="2"/>
  <c r="DW265" i="2"/>
  <c r="DX265" i="2"/>
  <c r="DY265" i="2"/>
  <c r="DZ265" i="2"/>
  <c r="EA265" i="2"/>
  <c r="EB265" i="2"/>
  <c r="EC265" i="2"/>
  <c r="ED265" i="2"/>
  <c r="EE265" i="2"/>
  <c r="EF265" i="2"/>
  <c r="EG265" i="2"/>
  <c r="EH265" i="2"/>
  <c r="EI265" i="2"/>
  <c r="EJ265" i="2"/>
  <c r="EK265" i="2"/>
  <c r="EL265" i="2"/>
  <c r="EM265" i="2"/>
  <c r="EN265" i="2"/>
  <c r="EO265" i="2"/>
  <c r="EP265" i="2"/>
  <c r="EQ265" i="2"/>
  <c r="ER265" i="2"/>
  <c r="ES265" i="2"/>
  <c r="ET265" i="2"/>
  <c r="DI266" i="2"/>
  <c r="DJ266" i="2"/>
  <c r="DK266" i="2"/>
  <c r="DL266" i="2"/>
  <c r="DM266" i="2"/>
  <c r="DN266" i="2"/>
  <c r="DO266" i="2"/>
  <c r="DP266" i="2"/>
  <c r="DQ266" i="2"/>
  <c r="DR266" i="2"/>
  <c r="DS266" i="2"/>
  <c r="DT266" i="2"/>
  <c r="DU266" i="2"/>
  <c r="DV266" i="2"/>
  <c r="DW266" i="2"/>
  <c r="DX266" i="2"/>
  <c r="DY266" i="2"/>
  <c r="DZ266" i="2"/>
  <c r="EA266" i="2"/>
  <c r="EB266" i="2"/>
  <c r="EC266" i="2"/>
  <c r="ED266" i="2"/>
  <c r="EE266" i="2"/>
  <c r="EF266" i="2"/>
  <c r="EG266" i="2"/>
  <c r="EH266" i="2"/>
  <c r="EI266" i="2"/>
  <c r="EJ266" i="2"/>
  <c r="EK266" i="2"/>
  <c r="EL266" i="2"/>
  <c r="EM266" i="2"/>
  <c r="EN266" i="2"/>
  <c r="EO266" i="2"/>
  <c r="EP266" i="2"/>
  <c r="EQ266" i="2"/>
  <c r="ER266" i="2"/>
  <c r="ES266" i="2"/>
  <c r="ET266" i="2"/>
  <c r="DI267" i="2"/>
  <c r="DJ267" i="2"/>
  <c r="DK267" i="2"/>
  <c r="DL267" i="2"/>
  <c r="DM267" i="2"/>
  <c r="DN267" i="2"/>
  <c r="DO267" i="2"/>
  <c r="DP267" i="2"/>
  <c r="DQ267" i="2"/>
  <c r="DR267" i="2"/>
  <c r="DS267" i="2"/>
  <c r="DT267" i="2"/>
  <c r="DU267" i="2"/>
  <c r="DV267" i="2"/>
  <c r="DW267" i="2"/>
  <c r="DX267" i="2"/>
  <c r="DY267" i="2"/>
  <c r="DZ267" i="2"/>
  <c r="EA267" i="2"/>
  <c r="EB267" i="2"/>
  <c r="EC267" i="2"/>
  <c r="ED267" i="2"/>
  <c r="EE267" i="2"/>
  <c r="EF267" i="2"/>
  <c r="EG267" i="2"/>
  <c r="EH267" i="2"/>
  <c r="EI267" i="2"/>
  <c r="EJ267" i="2"/>
  <c r="EK267" i="2"/>
  <c r="EL267" i="2"/>
  <c r="EM267" i="2"/>
  <c r="EN267" i="2"/>
  <c r="EO267" i="2"/>
  <c r="EP267" i="2"/>
  <c r="EQ267" i="2"/>
  <c r="ER267" i="2"/>
  <c r="ES267" i="2"/>
  <c r="ET267" i="2"/>
  <c r="DI268" i="2"/>
  <c r="DJ268" i="2"/>
  <c r="DK268" i="2"/>
  <c r="DL268" i="2"/>
  <c r="DM268" i="2"/>
  <c r="DN268" i="2"/>
  <c r="DO268" i="2"/>
  <c r="DP268" i="2"/>
  <c r="DQ268" i="2"/>
  <c r="DR268" i="2"/>
  <c r="DS268" i="2"/>
  <c r="DT268" i="2"/>
  <c r="DU268" i="2"/>
  <c r="DV268" i="2"/>
  <c r="DW268" i="2"/>
  <c r="DX268" i="2"/>
  <c r="DY268" i="2"/>
  <c r="DZ268" i="2"/>
  <c r="EA268" i="2"/>
  <c r="EB268" i="2"/>
  <c r="EC268" i="2"/>
  <c r="ED268" i="2"/>
  <c r="EE268" i="2"/>
  <c r="EF268" i="2"/>
  <c r="EG268" i="2"/>
  <c r="EH268" i="2"/>
  <c r="EI268" i="2"/>
  <c r="EJ268" i="2"/>
  <c r="EK268" i="2"/>
  <c r="EL268" i="2"/>
  <c r="EM268" i="2"/>
  <c r="EN268" i="2"/>
  <c r="EO268" i="2"/>
  <c r="EP268" i="2"/>
  <c r="EQ268" i="2"/>
  <c r="ER268" i="2"/>
  <c r="ES268" i="2"/>
  <c r="ET268" i="2"/>
  <c r="DI269" i="2"/>
  <c r="DJ269" i="2"/>
  <c r="DK269" i="2"/>
  <c r="DL269" i="2"/>
  <c r="DM269" i="2"/>
  <c r="DN269" i="2"/>
  <c r="DO269" i="2"/>
  <c r="DP269" i="2"/>
  <c r="DQ269" i="2"/>
  <c r="DR269" i="2"/>
  <c r="DS269" i="2"/>
  <c r="DT269" i="2"/>
  <c r="DU269" i="2"/>
  <c r="DV269" i="2"/>
  <c r="DW269" i="2"/>
  <c r="DX269" i="2"/>
  <c r="DY269" i="2"/>
  <c r="DZ269" i="2"/>
  <c r="EA269" i="2"/>
  <c r="EB269" i="2"/>
  <c r="EC269" i="2"/>
  <c r="ED269" i="2"/>
  <c r="EE269" i="2"/>
  <c r="EF269" i="2"/>
  <c r="EG269" i="2"/>
  <c r="EH269" i="2"/>
  <c r="EI269" i="2"/>
  <c r="EJ269" i="2"/>
  <c r="EK269" i="2"/>
  <c r="EL269" i="2"/>
  <c r="EM269" i="2"/>
  <c r="EN269" i="2"/>
  <c r="EO269" i="2"/>
  <c r="EP269" i="2"/>
  <c r="EQ269" i="2"/>
  <c r="ER269" i="2"/>
  <c r="ES269" i="2"/>
  <c r="ET269" i="2"/>
  <c r="DI270" i="2"/>
  <c r="DJ270" i="2"/>
  <c r="DK270" i="2"/>
  <c r="DL270" i="2"/>
  <c r="DM270" i="2"/>
  <c r="DN270" i="2"/>
  <c r="DO270" i="2"/>
  <c r="DP270" i="2"/>
  <c r="DQ270" i="2"/>
  <c r="DR270" i="2"/>
  <c r="DS270" i="2"/>
  <c r="DT270" i="2"/>
  <c r="DU270" i="2"/>
  <c r="DV270" i="2"/>
  <c r="DW270" i="2"/>
  <c r="DX270" i="2"/>
  <c r="DY270" i="2"/>
  <c r="DZ270" i="2"/>
  <c r="EA270" i="2"/>
  <c r="EB270" i="2"/>
  <c r="EC270" i="2"/>
  <c r="ED270" i="2"/>
  <c r="EE270" i="2"/>
  <c r="EF270" i="2"/>
  <c r="EG270" i="2"/>
  <c r="EH270" i="2"/>
  <c r="EI270" i="2"/>
  <c r="EJ270" i="2"/>
  <c r="EK270" i="2"/>
  <c r="EL270" i="2"/>
  <c r="EM270" i="2"/>
  <c r="EN270" i="2"/>
  <c r="EO270" i="2"/>
  <c r="EP270" i="2"/>
  <c r="EQ270" i="2"/>
  <c r="ER270" i="2"/>
  <c r="ES270" i="2"/>
  <c r="ET270" i="2"/>
  <c r="DI271" i="2"/>
  <c r="DJ271" i="2"/>
  <c r="DK271" i="2"/>
  <c r="DL271" i="2"/>
  <c r="DM271" i="2"/>
  <c r="DN271" i="2"/>
  <c r="DO271" i="2"/>
  <c r="DP271" i="2"/>
  <c r="DQ271" i="2"/>
  <c r="DR271" i="2"/>
  <c r="DS271" i="2"/>
  <c r="DT271" i="2"/>
  <c r="DU271" i="2"/>
  <c r="DV271" i="2"/>
  <c r="DW271" i="2"/>
  <c r="DX271" i="2"/>
  <c r="DY271" i="2"/>
  <c r="DZ271" i="2"/>
  <c r="EA271" i="2"/>
  <c r="EB271" i="2"/>
  <c r="EC271" i="2"/>
  <c r="ED271" i="2"/>
  <c r="EE271" i="2"/>
  <c r="EF271" i="2"/>
  <c r="EG271" i="2"/>
  <c r="EH271" i="2"/>
  <c r="EI271" i="2"/>
  <c r="EJ271" i="2"/>
  <c r="EK271" i="2"/>
  <c r="EL271" i="2"/>
  <c r="EM271" i="2"/>
  <c r="EN271" i="2"/>
  <c r="EO271" i="2"/>
  <c r="EP271" i="2"/>
  <c r="EQ271" i="2"/>
  <c r="ER271" i="2"/>
  <c r="ES271" i="2"/>
  <c r="ET271" i="2"/>
  <c r="DI272" i="2"/>
  <c r="DJ272" i="2"/>
  <c r="DK272" i="2"/>
  <c r="DL272" i="2"/>
  <c r="DM272" i="2"/>
  <c r="DN272" i="2"/>
  <c r="DO272" i="2"/>
  <c r="DP272" i="2"/>
  <c r="DQ272" i="2"/>
  <c r="DR272" i="2"/>
  <c r="DS272" i="2"/>
  <c r="DT272" i="2"/>
  <c r="DU272" i="2"/>
  <c r="DV272" i="2"/>
  <c r="DW272" i="2"/>
  <c r="DX272" i="2"/>
  <c r="DY272" i="2"/>
  <c r="DZ272" i="2"/>
  <c r="EA272" i="2"/>
  <c r="EB272" i="2"/>
  <c r="EC272" i="2"/>
  <c r="ED272" i="2"/>
  <c r="EE272" i="2"/>
  <c r="EF272" i="2"/>
  <c r="EG272" i="2"/>
  <c r="EH272" i="2"/>
  <c r="EI272" i="2"/>
  <c r="EJ272" i="2"/>
  <c r="EK272" i="2"/>
  <c r="EL272" i="2"/>
  <c r="EM272" i="2"/>
  <c r="EN272" i="2"/>
  <c r="EO272" i="2"/>
  <c r="EP272" i="2"/>
  <c r="EQ272" i="2"/>
  <c r="ER272" i="2"/>
  <c r="ES272" i="2"/>
  <c r="ET272" i="2"/>
  <c r="DI273" i="2"/>
  <c r="DJ273" i="2"/>
  <c r="DK273" i="2"/>
  <c r="DL273" i="2"/>
  <c r="DM273" i="2"/>
  <c r="DN273" i="2"/>
  <c r="DO273" i="2"/>
  <c r="DP273" i="2"/>
  <c r="DQ273" i="2"/>
  <c r="DR273" i="2"/>
  <c r="DS273" i="2"/>
  <c r="DT273" i="2"/>
  <c r="DU273" i="2"/>
  <c r="DV273" i="2"/>
  <c r="DW273" i="2"/>
  <c r="DX273" i="2"/>
  <c r="DY273" i="2"/>
  <c r="DZ273" i="2"/>
  <c r="EA273" i="2"/>
  <c r="EB273" i="2"/>
  <c r="EC273" i="2"/>
  <c r="ED273" i="2"/>
  <c r="EE273" i="2"/>
  <c r="EF273" i="2"/>
  <c r="EG273" i="2"/>
  <c r="EH273" i="2"/>
  <c r="EI273" i="2"/>
  <c r="EJ273" i="2"/>
  <c r="EK273" i="2"/>
  <c r="EL273" i="2"/>
  <c r="EM273" i="2"/>
  <c r="EN273" i="2"/>
  <c r="EO273" i="2"/>
  <c r="EP273" i="2"/>
  <c r="EQ273" i="2"/>
  <c r="ER273" i="2"/>
  <c r="ES273" i="2"/>
  <c r="ET273" i="2"/>
  <c r="DI274" i="2"/>
  <c r="DJ274" i="2"/>
  <c r="DK274" i="2"/>
  <c r="DL274" i="2"/>
  <c r="DM274" i="2"/>
  <c r="DN274" i="2"/>
  <c r="DO274" i="2"/>
  <c r="DP274" i="2"/>
  <c r="DQ274" i="2"/>
  <c r="DR274" i="2"/>
  <c r="DS274" i="2"/>
  <c r="DT274" i="2"/>
  <c r="DU274" i="2"/>
  <c r="DV274" i="2"/>
  <c r="DW274" i="2"/>
  <c r="DX274" i="2"/>
  <c r="DY274" i="2"/>
  <c r="DZ274" i="2"/>
  <c r="EA274" i="2"/>
  <c r="EB274" i="2"/>
  <c r="EC274" i="2"/>
  <c r="ED274" i="2"/>
  <c r="EE274" i="2"/>
  <c r="EF274" i="2"/>
  <c r="EG274" i="2"/>
  <c r="EH274" i="2"/>
  <c r="EI274" i="2"/>
  <c r="EJ274" i="2"/>
  <c r="EK274" i="2"/>
  <c r="EL274" i="2"/>
  <c r="EM274" i="2"/>
  <c r="EN274" i="2"/>
  <c r="EO274" i="2"/>
  <c r="EP274" i="2"/>
  <c r="EQ274" i="2"/>
  <c r="ER274" i="2"/>
  <c r="ES274" i="2"/>
  <c r="ET274" i="2"/>
  <c r="DI275" i="2"/>
  <c r="DJ275" i="2"/>
  <c r="DK275" i="2"/>
  <c r="DL275" i="2"/>
  <c r="DM275" i="2"/>
  <c r="DN275" i="2"/>
  <c r="DO275" i="2"/>
  <c r="DP275" i="2"/>
  <c r="DQ275" i="2"/>
  <c r="DR275" i="2"/>
  <c r="DS275" i="2"/>
  <c r="DT275" i="2"/>
  <c r="DU275" i="2"/>
  <c r="DV275" i="2"/>
  <c r="DW275" i="2"/>
  <c r="DX275" i="2"/>
  <c r="DY275" i="2"/>
  <c r="DZ275" i="2"/>
  <c r="EA275" i="2"/>
  <c r="EB275" i="2"/>
  <c r="EC275" i="2"/>
  <c r="ED275" i="2"/>
  <c r="EE275" i="2"/>
  <c r="EF275" i="2"/>
  <c r="EG275" i="2"/>
  <c r="EH275" i="2"/>
  <c r="EI275" i="2"/>
  <c r="EJ275" i="2"/>
  <c r="EK275" i="2"/>
  <c r="EL275" i="2"/>
  <c r="EM275" i="2"/>
  <c r="EN275" i="2"/>
  <c r="EO275" i="2"/>
  <c r="EP275" i="2"/>
  <c r="EQ275" i="2"/>
  <c r="ER275" i="2"/>
  <c r="ES275" i="2"/>
  <c r="ET275" i="2"/>
  <c r="DI276" i="2"/>
  <c r="DJ276" i="2"/>
  <c r="DK276" i="2"/>
  <c r="DL276" i="2"/>
  <c r="DM276" i="2"/>
  <c r="DN276" i="2"/>
  <c r="DO276" i="2"/>
  <c r="DP276" i="2"/>
  <c r="DQ276" i="2"/>
  <c r="DR276" i="2"/>
  <c r="DS276" i="2"/>
  <c r="DT276" i="2"/>
  <c r="DU276" i="2"/>
  <c r="DV276" i="2"/>
  <c r="DW276" i="2"/>
  <c r="DX276" i="2"/>
  <c r="DY276" i="2"/>
  <c r="DZ276" i="2"/>
  <c r="EA276" i="2"/>
  <c r="EB276" i="2"/>
  <c r="EC276" i="2"/>
  <c r="ED276" i="2"/>
  <c r="EE276" i="2"/>
  <c r="EF276" i="2"/>
  <c r="EG276" i="2"/>
  <c r="EH276" i="2"/>
  <c r="EI276" i="2"/>
  <c r="EJ276" i="2"/>
  <c r="EK276" i="2"/>
  <c r="EL276" i="2"/>
  <c r="EM276" i="2"/>
  <c r="EN276" i="2"/>
  <c r="EO276" i="2"/>
  <c r="EP276" i="2"/>
  <c r="EQ276" i="2"/>
  <c r="ER276" i="2"/>
  <c r="ES276" i="2"/>
  <c r="ET276" i="2"/>
  <c r="DI277" i="2"/>
  <c r="DJ277" i="2"/>
  <c r="DK277" i="2"/>
  <c r="DL277" i="2"/>
  <c r="DM277" i="2"/>
  <c r="DN277" i="2"/>
  <c r="DO277" i="2"/>
  <c r="DP277" i="2"/>
  <c r="DQ277" i="2"/>
  <c r="DR277" i="2"/>
  <c r="DS277" i="2"/>
  <c r="DT277" i="2"/>
  <c r="DU277" i="2"/>
  <c r="DV277" i="2"/>
  <c r="DW277" i="2"/>
  <c r="DX277" i="2"/>
  <c r="DY277" i="2"/>
  <c r="DZ277" i="2"/>
  <c r="EA277" i="2"/>
  <c r="EB277" i="2"/>
  <c r="EC277" i="2"/>
  <c r="ED277" i="2"/>
  <c r="EE277" i="2"/>
  <c r="EF277" i="2"/>
  <c r="EG277" i="2"/>
  <c r="EH277" i="2"/>
  <c r="EI277" i="2"/>
  <c r="EJ277" i="2"/>
  <c r="EK277" i="2"/>
  <c r="EL277" i="2"/>
  <c r="EM277" i="2"/>
  <c r="EN277" i="2"/>
  <c r="EO277" i="2"/>
  <c r="EP277" i="2"/>
  <c r="EQ277" i="2"/>
  <c r="ER277" i="2"/>
  <c r="ES277" i="2"/>
  <c r="ET277" i="2"/>
  <c r="DI278" i="2"/>
  <c r="DJ278" i="2"/>
  <c r="DK278" i="2"/>
  <c r="DL278" i="2"/>
  <c r="DM278" i="2"/>
  <c r="DN278" i="2"/>
  <c r="DO278" i="2"/>
  <c r="DP278" i="2"/>
  <c r="DQ278" i="2"/>
  <c r="DR278" i="2"/>
  <c r="DS278" i="2"/>
  <c r="DT278" i="2"/>
  <c r="DU278" i="2"/>
  <c r="DV278" i="2"/>
  <c r="DW278" i="2"/>
  <c r="DX278" i="2"/>
  <c r="DY278" i="2"/>
  <c r="DZ278" i="2"/>
  <c r="EA278" i="2"/>
  <c r="EB278" i="2"/>
  <c r="EC278" i="2"/>
  <c r="ED278" i="2"/>
  <c r="EE278" i="2"/>
  <c r="EF278" i="2"/>
  <c r="EG278" i="2"/>
  <c r="EH278" i="2"/>
  <c r="EI278" i="2"/>
  <c r="EJ278" i="2"/>
  <c r="EK278" i="2"/>
  <c r="EL278" i="2"/>
  <c r="EM278" i="2"/>
  <c r="EN278" i="2"/>
  <c r="EO278" i="2"/>
  <c r="EP278" i="2"/>
  <c r="EQ278" i="2"/>
  <c r="ER278" i="2"/>
  <c r="ES278" i="2"/>
  <c r="ET278" i="2"/>
  <c r="DI279" i="2"/>
  <c r="DJ279" i="2"/>
  <c r="DK279" i="2"/>
  <c r="DL279" i="2"/>
  <c r="DM279" i="2"/>
  <c r="DN279" i="2"/>
  <c r="DO279" i="2"/>
  <c r="DP279" i="2"/>
  <c r="DQ279" i="2"/>
  <c r="DR279" i="2"/>
  <c r="DS279" i="2"/>
  <c r="DT279" i="2"/>
  <c r="DU279" i="2"/>
  <c r="DV279" i="2"/>
  <c r="DW279" i="2"/>
  <c r="DX279" i="2"/>
  <c r="DY279" i="2"/>
  <c r="DZ279" i="2"/>
  <c r="EA279" i="2"/>
  <c r="EB279" i="2"/>
  <c r="EC279" i="2"/>
  <c r="ED279" i="2"/>
  <c r="EE279" i="2"/>
  <c r="EF279" i="2"/>
  <c r="EG279" i="2"/>
  <c r="EH279" i="2"/>
  <c r="EI279" i="2"/>
  <c r="EJ279" i="2"/>
  <c r="EK279" i="2"/>
  <c r="EL279" i="2"/>
  <c r="EM279" i="2"/>
  <c r="EN279" i="2"/>
  <c r="EO279" i="2"/>
  <c r="EP279" i="2"/>
  <c r="EQ279" i="2"/>
  <c r="ER279" i="2"/>
  <c r="ES279" i="2"/>
  <c r="ET279" i="2"/>
  <c r="DI280" i="2"/>
  <c r="DJ280" i="2"/>
  <c r="DK280" i="2"/>
  <c r="DL280" i="2"/>
  <c r="DM280" i="2"/>
  <c r="DN280" i="2"/>
  <c r="DO280" i="2"/>
  <c r="DP280" i="2"/>
  <c r="DQ280" i="2"/>
  <c r="DR280" i="2"/>
  <c r="DS280" i="2"/>
  <c r="DT280" i="2"/>
  <c r="DU280" i="2"/>
  <c r="DV280" i="2"/>
  <c r="DW280" i="2"/>
  <c r="DX280" i="2"/>
  <c r="DY280" i="2"/>
  <c r="DZ280" i="2"/>
  <c r="EA280" i="2"/>
  <c r="EB280" i="2"/>
  <c r="EC280" i="2"/>
  <c r="ED280" i="2"/>
  <c r="EE280" i="2"/>
  <c r="EF280" i="2"/>
  <c r="EG280" i="2"/>
  <c r="EH280" i="2"/>
  <c r="EI280" i="2"/>
  <c r="EJ280" i="2"/>
  <c r="EK280" i="2"/>
  <c r="EL280" i="2"/>
  <c r="EM280" i="2"/>
  <c r="EN280" i="2"/>
  <c r="EO280" i="2"/>
  <c r="EP280" i="2"/>
  <c r="EQ280" i="2"/>
  <c r="ER280" i="2"/>
  <c r="ES280" i="2"/>
  <c r="ET280" i="2"/>
  <c r="DI281" i="2"/>
  <c r="DJ281" i="2"/>
  <c r="DK281" i="2"/>
  <c r="DL281" i="2"/>
  <c r="DM281" i="2"/>
  <c r="DN281" i="2"/>
  <c r="DO281" i="2"/>
  <c r="DP281" i="2"/>
  <c r="DQ281" i="2"/>
  <c r="DR281" i="2"/>
  <c r="DS281" i="2"/>
  <c r="DT281" i="2"/>
  <c r="DU281" i="2"/>
  <c r="DV281" i="2"/>
  <c r="DW281" i="2"/>
  <c r="DX281" i="2"/>
  <c r="DY281" i="2"/>
  <c r="DZ281" i="2"/>
  <c r="EA281" i="2"/>
  <c r="EB281" i="2"/>
  <c r="EC281" i="2"/>
  <c r="ED281" i="2"/>
  <c r="EE281" i="2"/>
  <c r="EF281" i="2"/>
  <c r="EG281" i="2"/>
  <c r="EH281" i="2"/>
  <c r="EI281" i="2"/>
  <c r="EJ281" i="2"/>
  <c r="EK281" i="2"/>
  <c r="EL281" i="2"/>
  <c r="EM281" i="2"/>
  <c r="EN281" i="2"/>
  <c r="EO281" i="2"/>
  <c r="EP281" i="2"/>
  <c r="EQ281" i="2"/>
  <c r="ER281" i="2"/>
  <c r="ES281" i="2"/>
  <c r="ET281" i="2"/>
  <c r="DI282" i="2"/>
  <c r="DJ282" i="2"/>
  <c r="DK282" i="2"/>
  <c r="DL282" i="2"/>
  <c r="DM282" i="2"/>
  <c r="DN282" i="2"/>
  <c r="DO282" i="2"/>
  <c r="DP282" i="2"/>
  <c r="DQ282" i="2"/>
  <c r="DR282" i="2"/>
  <c r="DS282" i="2"/>
  <c r="DT282" i="2"/>
  <c r="DU282" i="2"/>
  <c r="DV282" i="2"/>
  <c r="DW282" i="2"/>
  <c r="DX282" i="2"/>
  <c r="DY282" i="2"/>
  <c r="DZ282" i="2"/>
  <c r="EA282" i="2"/>
  <c r="EB282" i="2"/>
  <c r="EC282" i="2"/>
  <c r="ED282" i="2"/>
  <c r="EE282" i="2"/>
  <c r="EF282" i="2"/>
  <c r="EG282" i="2"/>
  <c r="EH282" i="2"/>
  <c r="EI282" i="2"/>
  <c r="EJ282" i="2"/>
  <c r="EK282" i="2"/>
  <c r="EL282" i="2"/>
  <c r="EM282" i="2"/>
  <c r="EN282" i="2"/>
  <c r="EO282" i="2"/>
  <c r="EP282" i="2"/>
  <c r="EQ282" i="2"/>
  <c r="ER282" i="2"/>
  <c r="ES282" i="2"/>
  <c r="ET282" i="2"/>
  <c r="DI283" i="2"/>
  <c r="DJ283" i="2"/>
  <c r="DK283" i="2"/>
  <c r="DL283" i="2"/>
  <c r="DM283" i="2"/>
  <c r="DN283" i="2"/>
  <c r="DO283" i="2"/>
  <c r="DP283" i="2"/>
  <c r="DQ283" i="2"/>
  <c r="DR283" i="2"/>
  <c r="DS283" i="2"/>
  <c r="DT283" i="2"/>
  <c r="DU283" i="2"/>
  <c r="DV283" i="2"/>
  <c r="DW283" i="2"/>
  <c r="DX283" i="2"/>
  <c r="DY283" i="2"/>
  <c r="DZ283" i="2"/>
  <c r="EA283" i="2"/>
  <c r="EB283" i="2"/>
  <c r="EC283" i="2"/>
  <c r="ED283" i="2"/>
  <c r="EE283" i="2"/>
  <c r="EF283" i="2"/>
  <c r="EG283" i="2"/>
  <c r="EH283" i="2"/>
  <c r="EI283" i="2"/>
  <c r="EJ283" i="2"/>
  <c r="EK283" i="2"/>
  <c r="EL283" i="2"/>
  <c r="EM283" i="2"/>
  <c r="EN283" i="2"/>
  <c r="EO283" i="2"/>
  <c r="EP283" i="2"/>
  <c r="EQ283" i="2"/>
  <c r="ER283" i="2"/>
  <c r="ES283" i="2"/>
  <c r="ET283" i="2"/>
  <c r="DI284" i="2"/>
  <c r="DJ284" i="2"/>
  <c r="DK284" i="2"/>
  <c r="DL284" i="2"/>
  <c r="DM284" i="2"/>
  <c r="DN284" i="2"/>
  <c r="DO284" i="2"/>
  <c r="DP284" i="2"/>
  <c r="DQ284" i="2"/>
  <c r="DR284" i="2"/>
  <c r="DS284" i="2"/>
  <c r="DT284" i="2"/>
  <c r="DU284" i="2"/>
  <c r="DV284" i="2"/>
  <c r="DW284" i="2"/>
  <c r="DX284" i="2"/>
  <c r="DY284" i="2"/>
  <c r="DZ284" i="2"/>
  <c r="EA284" i="2"/>
  <c r="EB284" i="2"/>
  <c r="EC284" i="2"/>
  <c r="ED284" i="2"/>
  <c r="EE284" i="2"/>
  <c r="EF284" i="2"/>
  <c r="EG284" i="2"/>
  <c r="EH284" i="2"/>
  <c r="EI284" i="2"/>
  <c r="EJ284" i="2"/>
  <c r="EK284" i="2"/>
  <c r="EL284" i="2"/>
  <c r="EM284" i="2"/>
  <c r="EN284" i="2"/>
  <c r="EO284" i="2"/>
  <c r="EP284" i="2"/>
  <c r="EQ284" i="2"/>
  <c r="ER284" i="2"/>
  <c r="ES284" i="2"/>
  <c r="ET284" i="2"/>
  <c r="DI285" i="2"/>
  <c r="DJ285" i="2"/>
  <c r="DK285" i="2"/>
  <c r="DL285" i="2"/>
  <c r="DM285" i="2"/>
  <c r="DN285" i="2"/>
  <c r="DO285" i="2"/>
  <c r="DP285" i="2"/>
  <c r="DQ285" i="2"/>
  <c r="DR285" i="2"/>
  <c r="DS285" i="2"/>
  <c r="DT285" i="2"/>
  <c r="DU285" i="2"/>
  <c r="DV285" i="2"/>
  <c r="DW285" i="2"/>
  <c r="DX285" i="2"/>
  <c r="DY285" i="2"/>
  <c r="DZ285" i="2"/>
  <c r="EA285" i="2"/>
  <c r="EB285" i="2"/>
  <c r="EC285" i="2"/>
  <c r="ED285" i="2"/>
  <c r="EE285" i="2"/>
  <c r="EF285" i="2"/>
  <c r="EG285" i="2"/>
  <c r="EH285" i="2"/>
  <c r="EI285" i="2"/>
  <c r="EJ285" i="2"/>
  <c r="EK285" i="2"/>
  <c r="EL285" i="2"/>
  <c r="EM285" i="2"/>
  <c r="EN285" i="2"/>
  <c r="EO285" i="2"/>
  <c r="EP285" i="2"/>
  <c r="EQ285" i="2"/>
  <c r="ER285" i="2"/>
  <c r="ES285" i="2"/>
  <c r="ET285" i="2"/>
  <c r="DI286" i="2"/>
  <c r="DJ286" i="2"/>
  <c r="DK286" i="2"/>
  <c r="DL286" i="2"/>
  <c r="DM286" i="2"/>
  <c r="DN286" i="2"/>
  <c r="DO286" i="2"/>
  <c r="DP286" i="2"/>
  <c r="DQ286" i="2"/>
  <c r="DR286" i="2"/>
  <c r="DS286" i="2"/>
  <c r="DT286" i="2"/>
  <c r="DU286" i="2"/>
  <c r="DV286" i="2"/>
  <c r="DW286" i="2"/>
  <c r="DX286" i="2"/>
  <c r="DY286" i="2"/>
  <c r="DZ286" i="2"/>
  <c r="EA286" i="2"/>
  <c r="EB286" i="2"/>
  <c r="EC286" i="2"/>
  <c r="ED286" i="2"/>
  <c r="EE286" i="2"/>
  <c r="EF286" i="2"/>
  <c r="EG286" i="2"/>
  <c r="EH286" i="2"/>
  <c r="EI286" i="2"/>
  <c r="EJ286" i="2"/>
  <c r="EK286" i="2"/>
  <c r="EL286" i="2"/>
  <c r="EM286" i="2"/>
  <c r="EN286" i="2"/>
  <c r="EO286" i="2"/>
  <c r="EP286" i="2"/>
  <c r="EQ286" i="2"/>
  <c r="ER286" i="2"/>
  <c r="ES286" i="2"/>
  <c r="ET286" i="2"/>
  <c r="DI287" i="2"/>
  <c r="DJ287" i="2"/>
  <c r="DK287" i="2"/>
  <c r="DL287" i="2"/>
  <c r="DM287" i="2"/>
  <c r="DN287" i="2"/>
  <c r="DO287" i="2"/>
  <c r="DP287" i="2"/>
  <c r="DQ287" i="2"/>
  <c r="DR287" i="2"/>
  <c r="DS287" i="2"/>
  <c r="DT287" i="2"/>
  <c r="DU287" i="2"/>
  <c r="DV287" i="2"/>
  <c r="DW287" i="2"/>
  <c r="DX287" i="2"/>
  <c r="DY287" i="2"/>
  <c r="DZ287" i="2"/>
  <c r="EA287" i="2"/>
  <c r="EB287" i="2"/>
  <c r="EC287" i="2"/>
  <c r="ED287" i="2"/>
  <c r="EE287" i="2"/>
  <c r="EF287" i="2"/>
  <c r="EG287" i="2"/>
  <c r="EH287" i="2"/>
  <c r="EI287" i="2"/>
  <c r="EJ287" i="2"/>
  <c r="EK287" i="2"/>
  <c r="EL287" i="2"/>
  <c r="EM287" i="2"/>
  <c r="EN287" i="2"/>
  <c r="EO287" i="2"/>
  <c r="EP287" i="2"/>
  <c r="EQ287" i="2"/>
  <c r="ER287" i="2"/>
  <c r="ES287" i="2"/>
  <c r="ET287" i="2"/>
  <c r="DI288" i="2"/>
  <c r="DJ288" i="2"/>
  <c r="DK288" i="2"/>
  <c r="DL288" i="2"/>
  <c r="DM288" i="2"/>
  <c r="DN288" i="2"/>
  <c r="DO288" i="2"/>
  <c r="DP288" i="2"/>
  <c r="DQ288" i="2"/>
  <c r="DR288" i="2"/>
  <c r="DS288" i="2"/>
  <c r="DT288" i="2"/>
  <c r="DU288" i="2"/>
  <c r="DV288" i="2"/>
  <c r="DW288" i="2"/>
  <c r="DX288" i="2"/>
  <c r="DY288" i="2"/>
  <c r="DZ288" i="2"/>
  <c r="EA288" i="2"/>
  <c r="EB288" i="2"/>
  <c r="EC288" i="2"/>
  <c r="ED288" i="2"/>
  <c r="EE288" i="2"/>
  <c r="EF288" i="2"/>
  <c r="EG288" i="2"/>
  <c r="EH288" i="2"/>
  <c r="EI288" i="2"/>
  <c r="EJ288" i="2"/>
  <c r="EK288" i="2"/>
  <c r="EL288" i="2"/>
  <c r="EM288" i="2"/>
  <c r="EN288" i="2"/>
  <c r="EO288" i="2"/>
  <c r="EP288" i="2"/>
  <c r="EQ288" i="2"/>
  <c r="ER288" i="2"/>
  <c r="ES288" i="2"/>
  <c r="ET288" i="2"/>
  <c r="DI289" i="2"/>
  <c r="DJ289" i="2"/>
  <c r="DK289" i="2"/>
  <c r="DL289" i="2"/>
  <c r="DM289" i="2"/>
  <c r="DN289" i="2"/>
  <c r="DO289" i="2"/>
  <c r="DP289" i="2"/>
  <c r="DQ289" i="2"/>
  <c r="DR289" i="2"/>
  <c r="DS289" i="2"/>
  <c r="DT289" i="2"/>
  <c r="DU289" i="2"/>
  <c r="DV289" i="2"/>
  <c r="DW289" i="2"/>
  <c r="DX289" i="2"/>
  <c r="DY289" i="2"/>
  <c r="DZ289" i="2"/>
  <c r="EA289" i="2"/>
  <c r="EB289" i="2"/>
  <c r="EC289" i="2"/>
  <c r="ED289" i="2"/>
  <c r="EE289" i="2"/>
  <c r="EF289" i="2"/>
  <c r="EG289" i="2"/>
  <c r="EH289" i="2"/>
  <c r="EI289" i="2"/>
  <c r="EJ289" i="2"/>
  <c r="EK289" i="2"/>
  <c r="EL289" i="2"/>
  <c r="EM289" i="2"/>
  <c r="EN289" i="2"/>
  <c r="EO289" i="2"/>
  <c r="EP289" i="2"/>
  <c r="EQ289" i="2"/>
  <c r="ER289" i="2"/>
  <c r="ES289" i="2"/>
  <c r="ET289" i="2"/>
  <c r="DI290" i="2"/>
  <c r="DJ290" i="2"/>
  <c r="DK290" i="2"/>
  <c r="DL290" i="2"/>
  <c r="DM290" i="2"/>
  <c r="DN290" i="2"/>
  <c r="DO290" i="2"/>
  <c r="DP290" i="2"/>
  <c r="DQ290" i="2"/>
  <c r="DR290" i="2"/>
  <c r="DS290" i="2"/>
  <c r="DT290" i="2"/>
  <c r="DU290" i="2"/>
  <c r="DV290" i="2"/>
  <c r="DW290" i="2"/>
  <c r="DX290" i="2"/>
  <c r="DY290" i="2"/>
  <c r="DZ290" i="2"/>
  <c r="EA290" i="2"/>
  <c r="EB290" i="2"/>
  <c r="EC290" i="2"/>
  <c r="ED290" i="2"/>
  <c r="EE290" i="2"/>
  <c r="EF290" i="2"/>
  <c r="EG290" i="2"/>
  <c r="EH290" i="2"/>
  <c r="EI290" i="2"/>
  <c r="EJ290" i="2"/>
  <c r="EK290" i="2"/>
  <c r="EL290" i="2"/>
  <c r="EM290" i="2"/>
  <c r="EN290" i="2"/>
  <c r="EO290" i="2"/>
  <c r="EP290" i="2"/>
  <c r="EQ290" i="2"/>
  <c r="ER290" i="2"/>
  <c r="ES290" i="2"/>
  <c r="ET290" i="2"/>
  <c r="DI291" i="2"/>
  <c r="DJ291" i="2"/>
  <c r="DK291" i="2"/>
  <c r="DL291" i="2"/>
  <c r="DM291" i="2"/>
  <c r="DN291" i="2"/>
  <c r="DO291" i="2"/>
  <c r="DP291" i="2"/>
  <c r="DQ291" i="2"/>
  <c r="DR291" i="2"/>
  <c r="DS291" i="2"/>
  <c r="DT291" i="2"/>
  <c r="DU291" i="2"/>
  <c r="DV291" i="2"/>
  <c r="DW291" i="2"/>
  <c r="DX291" i="2"/>
  <c r="DY291" i="2"/>
  <c r="DZ291" i="2"/>
  <c r="EA291" i="2"/>
  <c r="EB291" i="2"/>
  <c r="EC291" i="2"/>
  <c r="ED291" i="2"/>
  <c r="EE291" i="2"/>
  <c r="EF291" i="2"/>
  <c r="EG291" i="2"/>
  <c r="EH291" i="2"/>
  <c r="EI291" i="2"/>
  <c r="EJ291" i="2"/>
  <c r="EK291" i="2"/>
  <c r="EL291" i="2"/>
  <c r="EM291" i="2"/>
  <c r="EN291" i="2"/>
  <c r="EO291" i="2"/>
  <c r="EP291" i="2"/>
  <c r="EQ291" i="2"/>
  <c r="ER291" i="2"/>
  <c r="ES291" i="2"/>
  <c r="ET291" i="2"/>
  <c r="DI292" i="2"/>
  <c r="DJ292" i="2"/>
  <c r="DK292" i="2"/>
  <c r="DL292" i="2"/>
  <c r="DM292" i="2"/>
  <c r="DN292" i="2"/>
  <c r="DO292" i="2"/>
  <c r="DP292" i="2"/>
  <c r="DQ292" i="2"/>
  <c r="DR292" i="2"/>
  <c r="DS292" i="2"/>
  <c r="DT292" i="2"/>
  <c r="DU292" i="2"/>
  <c r="DV292" i="2"/>
  <c r="DW292" i="2"/>
  <c r="DX292" i="2"/>
  <c r="DY292" i="2"/>
  <c r="DZ292" i="2"/>
  <c r="EA292" i="2"/>
  <c r="EB292" i="2"/>
  <c r="EC292" i="2"/>
  <c r="ED292" i="2"/>
  <c r="EE292" i="2"/>
  <c r="EF292" i="2"/>
  <c r="EG292" i="2"/>
  <c r="EH292" i="2"/>
  <c r="EI292" i="2"/>
  <c r="EJ292" i="2"/>
  <c r="EK292" i="2"/>
  <c r="EL292" i="2"/>
  <c r="EM292" i="2"/>
  <c r="EN292" i="2"/>
  <c r="EO292" i="2"/>
  <c r="EP292" i="2"/>
  <c r="EQ292" i="2"/>
  <c r="ER292" i="2"/>
  <c r="ES292" i="2"/>
  <c r="ET292" i="2"/>
  <c r="DI293" i="2"/>
  <c r="DJ293" i="2"/>
  <c r="DK293" i="2"/>
  <c r="DL293" i="2"/>
  <c r="DM293" i="2"/>
  <c r="DN293" i="2"/>
  <c r="DO293" i="2"/>
  <c r="DP293" i="2"/>
  <c r="DQ293" i="2"/>
  <c r="DR293" i="2"/>
  <c r="DS293" i="2"/>
  <c r="DT293" i="2"/>
  <c r="DU293" i="2"/>
  <c r="DV293" i="2"/>
  <c r="DW293" i="2"/>
  <c r="DX293" i="2"/>
  <c r="DY293" i="2"/>
  <c r="DZ293" i="2"/>
  <c r="EA293" i="2"/>
  <c r="EB293" i="2"/>
  <c r="EC293" i="2"/>
  <c r="ED293" i="2"/>
  <c r="EE293" i="2"/>
  <c r="EF293" i="2"/>
  <c r="EG293" i="2"/>
  <c r="EH293" i="2"/>
  <c r="EI293" i="2"/>
  <c r="EJ293" i="2"/>
  <c r="EK293" i="2"/>
  <c r="EL293" i="2"/>
  <c r="EM293" i="2"/>
  <c r="EN293" i="2"/>
  <c r="EO293" i="2"/>
  <c r="EP293" i="2"/>
  <c r="EQ293" i="2"/>
  <c r="ER293" i="2"/>
  <c r="ES293" i="2"/>
  <c r="ET293" i="2"/>
  <c r="DI294" i="2"/>
  <c r="DJ294" i="2"/>
  <c r="DK294" i="2"/>
  <c r="DL294" i="2"/>
  <c r="DM294" i="2"/>
  <c r="DN294" i="2"/>
  <c r="DO294" i="2"/>
  <c r="DP294" i="2"/>
  <c r="DQ294" i="2"/>
  <c r="DR294" i="2"/>
  <c r="DS294" i="2"/>
  <c r="DT294" i="2"/>
  <c r="DU294" i="2"/>
  <c r="DV294" i="2"/>
  <c r="DW294" i="2"/>
  <c r="DX294" i="2"/>
  <c r="DY294" i="2"/>
  <c r="DZ294" i="2"/>
  <c r="EA294" i="2"/>
  <c r="EB294" i="2"/>
  <c r="EC294" i="2"/>
  <c r="ED294" i="2"/>
  <c r="EE294" i="2"/>
  <c r="EF294" i="2"/>
  <c r="EG294" i="2"/>
  <c r="EH294" i="2"/>
  <c r="EI294" i="2"/>
  <c r="EJ294" i="2"/>
  <c r="EK294" i="2"/>
  <c r="EL294" i="2"/>
  <c r="EM294" i="2"/>
  <c r="EN294" i="2"/>
  <c r="EO294" i="2"/>
  <c r="EP294" i="2"/>
  <c r="EQ294" i="2"/>
  <c r="ER294" i="2"/>
  <c r="ES294" i="2"/>
  <c r="ET294" i="2"/>
  <c r="DI295" i="2"/>
  <c r="DJ295" i="2"/>
  <c r="DK295" i="2"/>
  <c r="DL295" i="2"/>
  <c r="DM295" i="2"/>
  <c r="DN295" i="2"/>
  <c r="DO295" i="2"/>
  <c r="DP295" i="2"/>
  <c r="DQ295" i="2"/>
  <c r="DR295" i="2"/>
  <c r="DS295" i="2"/>
  <c r="DT295" i="2"/>
  <c r="DU295" i="2"/>
  <c r="DV295" i="2"/>
  <c r="DW295" i="2"/>
  <c r="DX295" i="2"/>
  <c r="DY295" i="2"/>
  <c r="DZ295" i="2"/>
  <c r="EA295" i="2"/>
  <c r="EB295" i="2"/>
  <c r="EC295" i="2"/>
  <c r="ED295" i="2"/>
  <c r="EE295" i="2"/>
  <c r="EF295" i="2"/>
  <c r="EG295" i="2"/>
  <c r="EH295" i="2"/>
  <c r="EI295" i="2"/>
  <c r="EJ295" i="2"/>
  <c r="EK295" i="2"/>
  <c r="EL295" i="2"/>
  <c r="EM295" i="2"/>
  <c r="EN295" i="2"/>
  <c r="EO295" i="2"/>
  <c r="EP295" i="2"/>
  <c r="EQ295" i="2"/>
  <c r="ER295" i="2"/>
  <c r="ES295" i="2"/>
  <c r="ET295" i="2"/>
  <c r="DI296" i="2"/>
  <c r="DJ296" i="2"/>
  <c r="DK296" i="2"/>
  <c r="DL296" i="2"/>
  <c r="DM296" i="2"/>
  <c r="DN296" i="2"/>
  <c r="DO296" i="2"/>
  <c r="DP296" i="2"/>
  <c r="DQ296" i="2"/>
  <c r="DR296" i="2"/>
  <c r="DS296" i="2"/>
  <c r="DT296" i="2"/>
  <c r="DU296" i="2"/>
  <c r="DV296" i="2"/>
  <c r="DW296" i="2"/>
  <c r="DX296" i="2"/>
  <c r="DY296" i="2"/>
  <c r="DZ296" i="2"/>
  <c r="EA296" i="2"/>
  <c r="EB296" i="2"/>
  <c r="EC296" i="2"/>
  <c r="ED296" i="2"/>
  <c r="EE296" i="2"/>
  <c r="EF296" i="2"/>
  <c r="EG296" i="2"/>
  <c r="EH296" i="2"/>
  <c r="EI296" i="2"/>
  <c r="EJ296" i="2"/>
  <c r="EK296" i="2"/>
  <c r="EL296" i="2"/>
  <c r="EM296" i="2"/>
  <c r="EN296" i="2"/>
  <c r="EO296" i="2"/>
  <c r="EP296" i="2"/>
  <c r="EQ296" i="2"/>
  <c r="ER296" i="2"/>
  <c r="ES296" i="2"/>
  <c r="ET296" i="2"/>
  <c r="DI297" i="2"/>
  <c r="DJ297" i="2"/>
  <c r="DK297" i="2"/>
  <c r="DL297" i="2"/>
  <c r="DM297" i="2"/>
  <c r="DN297" i="2"/>
  <c r="DO297" i="2"/>
  <c r="DP297" i="2"/>
  <c r="DQ297" i="2"/>
  <c r="DR297" i="2"/>
  <c r="DS297" i="2"/>
  <c r="DT297" i="2"/>
  <c r="DU297" i="2"/>
  <c r="DV297" i="2"/>
  <c r="DW297" i="2"/>
  <c r="DX297" i="2"/>
  <c r="DY297" i="2"/>
  <c r="DZ297" i="2"/>
  <c r="EA297" i="2"/>
  <c r="EB297" i="2"/>
  <c r="EC297" i="2"/>
  <c r="ED297" i="2"/>
  <c r="EE297" i="2"/>
  <c r="EF297" i="2"/>
  <c r="EG297" i="2"/>
  <c r="EH297" i="2"/>
  <c r="EI297" i="2"/>
  <c r="EJ297" i="2"/>
  <c r="EK297" i="2"/>
  <c r="EL297" i="2"/>
  <c r="EM297" i="2"/>
  <c r="EN297" i="2"/>
  <c r="EO297" i="2"/>
  <c r="EP297" i="2"/>
  <c r="EQ297" i="2"/>
  <c r="ER297" i="2"/>
  <c r="ES297" i="2"/>
  <c r="ET297" i="2"/>
  <c r="DI298" i="2"/>
  <c r="DJ298" i="2"/>
  <c r="DK298" i="2"/>
  <c r="DL298" i="2"/>
  <c r="DM298" i="2"/>
  <c r="DN298" i="2"/>
  <c r="DO298" i="2"/>
  <c r="DP298" i="2"/>
  <c r="DQ298" i="2"/>
  <c r="DR298" i="2"/>
  <c r="DS298" i="2"/>
  <c r="DT298" i="2"/>
  <c r="DU298" i="2"/>
  <c r="DV298" i="2"/>
  <c r="DW298" i="2"/>
  <c r="DX298" i="2"/>
  <c r="DY298" i="2"/>
  <c r="DZ298" i="2"/>
  <c r="EA298" i="2"/>
  <c r="EB298" i="2"/>
  <c r="EC298" i="2"/>
  <c r="ED298" i="2"/>
  <c r="EE298" i="2"/>
  <c r="EF298" i="2"/>
  <c r="EG298" i="2"/>
  <c r="EH298" i="2"/>
  <c r="EI298" i="2"/>
  <c r="EJ298" i="2"/>
  <c r="EK298" i="2"/>
  <c r="EL298" i="2"/>
  <c r="EM298" i="2"/>
  <c r="EN298" i="2"/>
  <c r="EO298" i="2"/>
  <c r="EP298" i="2"/>
  <c r="EQ298" i="2"/>
  <c r="ER298" i="2"/>
  <c r="ES298" i="2"/>
  <c r="ET298" i="2"/>
  <c r="DI299" i="2"/>
  <c r="DJ299" i="2"/>
  <c r="DK299" i="2"/>
  <c r="DL299" i="2"/>
  <c r="DM299" i="2"/>
  <c r="DN299" i="2"/>
  <c r="DO299" i="2"/>
  <c r="DP299" i="2"/>
  <c r="DQ299" i="2"/>
  <c r="DR299" i="2"/>
  <c r="DS299" i="2"/>
  <c r="DT299" i="2"/>
  <c r="DU299" i="2"/>
  <c r="DV299" i="2"/>
  <c r="DW299" i="2"/>
  <c r="DX299" i="2"/>
  <c r="DY299" i="2"/>
  <c r="DZ299" i="2"/>
  <c r="EA299" i="2"/>
  <c r="EB299" i="2"/>
  <c r="EC299" i="2"/>
  <c r="ED299" i="2"/>
  <c r="EE299" i="2"/>
  <c r="EF299" i="2"/>
  <c r="EG299" i="2"/>
  <c r="EH299" i="2"/>
  <c r="EI299" i="2"/>
  <c r="EJ299" i="2"/>
  <c r="EK299" i="2"/>
  <c r="EL299" i="2"/>
  <c r="EM299" i="2"/>
  <c r="EN299" i="2"/>
  <c r="EO299" i="2"/>
  <c r="EP299" i="2"/>
  <c r="EQ299" i="2"/>
  <c r="ER299" i="2"/>
  <c r="ES299" i="2"/>
  <c r="ET299" i="2"/>
  <c r="DI300" i="2"/>
  <c r="DJ300" i="2"/>
  <c r="DK300" i="2"/>
  <c r="DL300" i="2"/>
  <c r="DM300" i="2"/>
  <c r="DN300" i="2"/>
  <c r="DO300" i="2"/>
  <c r="DP300" i="2"/>
  <c r="DQ300" i="2"/>
  <c r="DR300" i="2"/>
  <c r="DS300" i="2"/>
  <c r="DT300" i="2"/>
  <c r="DU300" i="2"/>
  <c r="DV300" i="2"/>
  <c r="DW300" i="2"/>
  <c r="DX300" i="2"/>
  <c r="DY300" i="2"/>
  <c r="DZ300" i="2"/>
  <c r="EA300" i="2"/>
  <c r="EB300" i="2"/>
  <c r="EC300" i="2"/>
  <c r="ED300" i="2"/>
  <c r="EE300" i="2"/>
  <c r="EF300" i="2"/>
  <c r="EG300" i="2"/>
  <c r="EH300" i="2"/>
  <c r="EI300" i="2"/>
  <c r="EJ300" i="2"/>
  <c r="EK300" i="2"/>
  <c r="EL300" i="2"/>
  <c r="EM300" i="2"/>
  <c r="EN300" i="2"/>
  <c r="EO300" i="2"/>
  <c r="EP300" i="2"/>
  <c r="EQ300" i="2"/>
  <c r="ER300" i="2"/>
  <c r="ES300" i="2"/>
  <c r="ET300" i="2"/>
  <c r="DI301" i="2"/>
  <c r="DJ301" i="2"/>
  <c r="DK301" i="2"/>
  <c r="DL301" i="2"/>
  <c r="DM301" i="2"/>
  <c r="DN301" i="2"/>
  <c r="DO301" i="2"/>
  <c r="DP301" i="2"/>
  <c r="DQ301" i="2"/>
  <c r="DR301" i="2"/>
  <c r="DS301" i="2"/>
  <c r="DT301" i="2"/>
  <c r="DU301" i="2"/>
  <c r="DV301" i="2"/>
  <c r="DW301" i="2"/>
  <c r="DX301" i="2"/>
  <c r="DY301" i="2"/>
  <c r="DZ301" i="2"/>
  <c r="EA301" i="2"/>
  <c r="EB301" i="2"/>
  <c r="EC301" i="2"/>
  <c r="ED301" i="2"/>
  <c r="EE301" i="2"/>
  <c r="EF301" i="2"/>
  <c r="EG301" i="2"/>
  <c r="EH301" i="2"/>
  <c r="EI301" i="2"/>
  <c r="EJ301" i="2"/>
  <c r="EK301" i="2"/>
  <c r="EL301" i="2"/>
  <c r="EM301" i="2"/>
  <c r="EN301" i="2"/>
  <c r="EO301" i="2"/>
  <c r="EP301" i="2"/>
  <c r="EQ301" i="2"/>
  <c r="ER301" i="2"/>
  <c r="ES301" i="2"/>
  <c r="ET301" i="2"/>
  <c r="DI302" i="2"/>
  <c r="DJ302" i="2"/>
  <c r="DK302" i="2"/>
  <c r="DL302" i="2"/>
  <c r="DM302" i="2"/>
  <c r="DN302" i="2"/>
  <c r="DO302" i="2"/>
  <c r="DP302" i="2"/>
  <c r="DQ302" i="2"/>
  <c r="DR302" i="2"/>
  <c r="DS302" i="2"/>
  <c r="DT302" i="2"/>
  <c r="DU302" i="2"/>
  <c r="DV302" i="2"/>
  <c r="DW302" i="2"/>
  <c r="DX302" i="2"/>
  <c r="DY302" i="2"/>
  <c r="DZ302" i="2"/>
  <c r="EA302" i="2"/>
  <c r="EB302" i="2"/>
  <c r="EC302" i="2"/>
  <c r="ED302" i="2"/>
  <c r="EE302" i="2"/>
  <c r="EF302" i="2"/>
  <c r="EG302" i="2"/>
  <c r="EH302" i="2"/>
  <c r="EI302" i="2"/>
  <c r="EJ302" i="2"/>
  <c r="EK302" i="2"/>
  <c r="EL302" i="2"/>
  <c r="EM302" i="2"/>
  <c r="EN302" i="2"/>
  <c r="EO302" i="2"/>
  <c r="EP302" i="2"/>
  <c r="EQ302" i="2"/>
  <c r="ER302" i="2"/>
  <c r="ES302" i="2"/>
  <c r="ET302" i="2"/>
  <c r="DI303" i="2"/>
  <c r="DJ303" i="2"/>
  <c r="DK303" i="2"/>
  <c r="DL303" i="2"/>
  <c r="DM303" i="2"/>
  <c r="DN303" i="2"/>
  <c r="DO303" i="2"/>
  <c r="DP303" i="2"/>
  <c r="DQ303" i="2"/>
  <c r="DR303" i="2"/>
  <c r="DS303" i="2"/>
  <c r="DT303" i="2"/>
  <c r="DU303" i="2"/>
  <c r="DV303" i="2"/>
  <c r="DW303" i="2"/>
  <c r="DX303" i="2"/>
  <c r="DY303" i="2"/>
  <c r="DZ303" i="2"/>
  <c r="EA303" i="2"/>
  <c r="EB303" i="2"/>
  <c r="EC303" i="2"/>
  <c r="ED303" i="2"/>
  <c r="EE303" i="2"/>
  <c r="EF303" i="2"/>
  <c r="EG303" i="2"/>
  <c r="EH303" i="2"/>
  <c r="EI303" i="2"/>
  <c r="EJ303" i="2"/>
  <c r="EK303" i="2"/>
  <c r="EL303" i="2"/>
  <c r="EM303" i="2"/>
  <c r="EN303" i="2"/>
  <c r="EO303" i="2"/>
  <c r="EP303" i="2"/>
  <c r="EQ303" i="2"/>
  <c r="ER303" i="2"/>
  <c r="ES303" i="2"/>
  <c r="ET303" i="2"/>
  <c r="DI304" i="2"/>
  <c r="DJ304" i="2"/>
  <c r="DK304" i="2"/>
  <c r="DL304" i="2"/>
  <c r="DM304" i="2"/>
  <c r="DN304" i="2"/>
  <c r="DO304" i="2"/>
  <c r="DP304" i="2"/>
  <c r="DQ304" i="2"/>
  <c r="DR304" i="2"/>
  <c r="DS304" i="2"/>
  <c r="DT304" i="2"/>
  <c r="DU304" i="2"/>
  <c r="DV304" i="2"/>
  <c r="DW304" i="2"/>
  <c r="DX304" i="2"/>
  <c r="DY304" i="2"/>
  <c r="DZ304" i="2"/>
  <c r="EA304" i="2"/>
  <c r="EB304" i="2"/>
  <c r="EC304" i="2"/>
  <c r="ED304" i="2"/>
  <c r="EE304" i="2"/>
  <c r="EF304" i="2"/>
  <c r="EG304" i="2"/>
  <c r="EH304" i="2"/>
  <c r="EI304" i="2"/>
  <c r="EJ304" i="2"/>
  <c r="EK304" i="2"/>
  <c r="EL304" i="2"/>
  <c r="EM304" i="2"/>
  <c r="EN304" i="2"/>
  <c r="EO304" i="2"/>
  <c r="EP304" i="2"/>
  <c r="EQ304" i="2"/>
  <c r="ER304" i="2"/>
  <c r="ES304" i="2"/>
  <c r="ET304" i="2"/>
  <c r="DI305" i="2"/>
  <c r="DJ305" i="2"/>
  <c r="DK305" i="2"/>
  <c r="DL305" i="2"/>
  <c r="DM305" i="2"/>
  <c r="DN305" i="2"/>
  <c r="DO305" i="2"/>
  <c r="DP305" i="2"/>
  <c r="DQ305" i="2"/>
  <c r="DR305" i="2"/>
  <c r="DS305" i="2"/>
  <c r="DT305" i="2"/>
  <c r="DU305" i="2"/>
  <c r="DV305" i="2"/>
  <c r="DW305" i="2"/>
  <c r="DX305" i="2"/>
  <c r="DY305" i="2"/>
  <c r="DZ305" i="2"/>
  <c r="EA305" i="2"/>
  <c r="EB305" i="2"/>
  <c r="EC305" i="2"/>
  <c r="ED305" i="2"/>
  <c r="EE305" i="2"/>
  <c r="EF305" i="2"/>
  <c r="EG305" i="2"/>
  <c r="EH305" i="2"/>
  <c r="EI305" i="2"/>
  <c r="EJ305" i="2"/>
  <c r="EK305" i="2"/>
  <c r="EL305" i="2"/>
  <c r="EM305" i="2"/>
  <c r="EN305" i="2"/>
  <c r="EO305" i="2"/>
  <c r="EP305" i="2"/>
  <c r="EQ305" i="2"/>
  <c r="ER305" i="2"/>
  <c r="ES305" i="2"/>
  <c r="ET305" i="2"/>
  <c r="DI306" i="2"/>
  <c r="DJ306" i="2"/>
  <c r="DK306" i="2"/>
  <c r="DL306" i="2"/>
  <c r="DM306" i="2"/>
  <c r="DN306" i="2"/>
  <c r="DO306" i="2"/>
  <c r="DP306" i="2"/>
  <c r="DQ306" i="2"/>
  <c r="DR306" i="2"/>
  <c r="DS306" i="2"/>
  <c r="DT306" i="2"/>
  <c r="DU306" i="2"/>
  <c r="DV306" i="2"/>
  <c r="DW306" i="2"/>
  <c r="DX306" i="2"/>
  <c r="DY306" i="2"/>
  <c r="DZ306" i="2"/>
  <c r="EA306" i="2"/>
  <c r="EB306" i="2"/>
  <c r="EC306" i="2"/>
  <c r="ED306" i="2"/>
  <c r="EE306" i="2"/>
  <c r="EF306" i="2"/>
  <c r="EG306" i="2"/>
  <c r="EH306" i="2"/>
  <c r="EI306" i="2"/>
  <c r="EJ306" i="2"/>
  <c r="EK306" i="2"/>
  <c r="EL306" i="2"/>
  <c r="EM306" i="2"/>
  <c r="EN306" i="2"/>
  <c r="EO306" i="2"/>
  <c r="EP306" i="2"/>
  <c r="EQ306" i="2"/>
  <c r="ER306" i="2"/>
  <c r="ES306" i="2"/>
  <c r="ET306" i="2"/>
  <c r="DI307" i="2"/>
  <c r="DJ307" i="2"/>
  <c r="DK307" i="2"/>
  <c r="DL307" i="2"/>
  <c r="DM307" i="2"/>
  <c r="DN307" i="2"/>
  <c r="DO307" i="2"/>
  <c r="DP307" i="2"/>
  <c r="DQ307" i="2"/>
  <c r="DR307" i="2"/>
  <c r="DS307" i="2"/>
  <c r="DT307" i="2"/>
  <c r="DU307" i="2"/>
  <c r="DV307" i="2"/>
  <c r="DW307" i="2"/>
  <c r="DX307" i="2"/>
  <c r="DY307" i="2"/>
  <c r="DZ307" i="2"/>
  <c r="EA307" i="2"/>
  <c r="EB307" i="2"/>
  <c r="EC307" i="2"/>
  <c r="ED307" i="2"/>
  <c r="EE307" i="2"/>
  <c r="EF307" i="2"/>
  <c r="EG307" i="2"/>
  <c r="EH307" i="2"/>
  <c r="EI307" i="2"/>
  <c r="EJ307" i="2"/>
  <c r="EK307" i="2"/>
  <c r="EL307" i="2"/>
  <c r="EM307" i="2"/>
  <c r="EN307" i="2"/>
  <c r="EO307" i="2"/>
  <c r="EP307" i="2"/>
  <c r="EQ307" i="2"/>
  <c r="ER307" i="2"/>
  <c r="ES307" i="2"/>
  <c r="ET307" i="2"/>
  <c r="DI308" i="2"/>
  <c r="DJ308" i="2"/>
  <c r="DK308" i="2"/>
  <c r="DL308" i="2"/>
  <c r="DM308" i="2"/>
  <c r="DN308" i="2"/>
  <c r="DO308" i="2"/>
  <c r="DP308" i="2"/>
  <c r="DQ308" i="2"/>
  <c r="DR308" i="2"/>
  <c r="DS308" i="2"/>
  <c r="DT308" i="2"/>
  <c r="DU308" i="2"/>
  <c r="DV308" i="2"/>
  <c r="DW308" i="2"/>
  <c r="DX308" i="2"/>
  <c r="DY308" i="2"/>
  <c r="DZ308" i="2"/>
  <c r="EA308" i="2"/>
  <c r="EB308" i="2"/>
  <c r="EC308" i="2"/>
  <c r="ED308" i="2"/>
  <c r="EE308" i="2"/>
  <c r="EF308" i="2"/>
  <c r="EG308" i="2"/>
  <c r="EH308" i="2"/>
  <c r="EI308" i="2"/>
  <c r="EJ308" i="2"/>
  <c r="EK308" i="2"/>
  <c r="EL308" i="2"/>
  <c r="EM308" i="2"/>
  <c r="EN308" i="2"/>
  <c r="EO308" i="2"/>
  <c r="EP308" i="2"/>
  <c r="EQ308" i="2"/>
  <c r="ER308" i="2"/>
  <c r="ES308" i="2"/>
  <c r="ET308" i="2"/>
  <c r="DI309" i="2"/>
  <c r="DJ309" i="2"/>
  <c r="DK309" i="2"/>
  <c r="DL309" i="2"/>
  <c r="DM309" i="2"/>
  <c r="DN309" i="2"/>
  <c r="DO309" i="2"/>
  <c r="DP309" i="2"/>
  <c r="DQ309" i="2"/>
  <c r="DR309" i="2"/>
  <c r="DS309" i="2"/>
  <c r="DT309" i="2"/>
  <c r="DU309" i="2"/>
  <c r="DV309" i="2"/>
  <c r="DW309" i="2"/>
  <c r="DX309" i="2"/>
  <c r="DY309" i="2"/>
  <c r="DZ309" i="2"/>
  <c r="EA309" i="2"/>
  <c r="EB309" i="2"/>
  <c r="EC309" i="2"/>
  <c r="ED309" i="2"/>
  <c r="EE309" i="2"/>
  <c r="EF309" i="2"/>
  <c r="EG309" i="2"/>
  <c r="EH309" i="2"/>
  <c r="EI309" i="2"/>
  <c r="EJ309" i="2"/>
  <c r="EK309" i="2"/>
  <c r="EL309" i="2"/>
  <c r="EM309" i="2"/>
  <c r="EN309" i="2"/>
  <c r="EO309" i="2"/>
  <c r="EP309" i="2"/>
  <c r="EQ309" i="2"/>
  <c r="ER309" i="2"/>
  <c r="ES309" i="2"/>
  <c r="ET309" i="2"/>
  <c r="DI310" i="2"/>
  <c r="DJ310" i="2"/>
  <c r="DK310" i="2"/>
  <c r="DL310" i="2"/>
  <c r="DM310" i="2"/>
  <c r="DN310" i="2"/>
  <c r="DO310" i="2"/>
  <c r="DP310" i="2"/>
  <c r="DQ310" i="2"/>
  <c r="DR310" i="2"/>
  <c r="DS310" i="2"/>
  <c r="DT310" i="2"/>
  <c r="DU310" i="2"/>
  <c r="DV310" i="2"/>
  <c r="DW310" i="2"/>
  <c r="DX310" i="2"/>
  <c r="DY310" i="2"/>
  <c r="DZ310" i="2"/>
  <c r="EA310" i="2"/>
  <c r="EB310" i="2"/>
  <c r="EC310" i="2"/>
  <c r="ED310" i="2"/>
  <c r="EE310" i="2"/>
  <c r="EF310" i="2"/>
  <c r="EG310" i="2"/>
  <c r="EH310" i="2"/>
  <c r="EI310" i="2"/>
  <c r="EJ310" i="2"/>
  <c r="EK310" i="2"/>
  <c r="EL310" i="2"/>
  <c r="EM310" i="2"/>
  <c r="EN310" i="2"/>
  <c r="EO310" i="2"/>
  <c r="EP310" i="2"/>
  <c r="EQ310" i="2"/>
  <c r="ER310" i="2"/>
  <c r="ES310" i="2"/>
  <c r="ET310" i="2"/>
  <c r="DI311" i="2"/>
  <c r="DJ311" i="2"/>
  <c r="DK311" i="2"/>
  <c r="DL311" i="2"/>
  <c r="DM311" i="2"/>
  <c r="DN311" i="2"/>
  <c r="DO311" i="2"/>
  <c r="DP311" i="2"/>
  <c r="DQ311" i="2"/>
  <c r="DR311" i="2"/>
  <c r="DS311" i="2"/>
  <c r="DT311" i="2"/>
  <c r="DU311" i="2"/>
  <c r="DV311" i="2"/>
  <c r="DW311" i="2"/>
  <c r="DX311" i="2"/>
  <c r="DY311" i="2"/>
  <c r="DZ311" i="2"/>
  <c r="EA311" i="2"/>
  <c r="EB311" i="2"/>
  <c r="EC311" i="2"/>
  <c r="ED311" i="2"/>
  <c r="EE311" i="2"/>
  <c r="EF311" i="2"/>
  <c r="EG311" i="2"/>
  <c r="EH311" i="2"/>
  <c r="EI311" i="2"/>
  <c r="EJ311" i="2"/>
  <c r="EK311" i="2"/>
  <c r="EL311" i="2"/>
  <c r="EM311" i="2"/>
  <c r="EN311" i="2"/>
  <c r="EO311" i="2"/>
  <c r="EP311" i="2"/>
  <c r="EQ311" i="2"/>
  <c r="ER311" i="2"/>
  <c r="ES311" i="2"/>
  <c r="ET311" i="2"/>
  <c r="DI312" i="2"/>
  <c r="DJ312" i="2"/>
  <c r="DK312" i="2"/>
  <c r="DL312" i="2"/>
  <c r="DM312" i="2"/>
  <c r="DN312" i="2"/>
  <c r="DO312" i="2"/>
  <c r="DP312" i="2"/>
  <c r="DQ312" i="2"/>
  <c r="DR312" i="2"/>
  <c r="DS312" i="2"/>
  <c r="DT312" i="2"/>
  <c r="DU312" i="2"/>
  <c r="DV312" i="2"/>
  <c r="DW312" i="2"/>
  <c r="DX312" i="2"/>
  <c r="DY312" i="2"/>
  <c r="DZ312" i="2"/>
  <c r="EA312" i="2"/>
  <c r="EB312" i="2"/>
  <c r="EC312" i="2"/>
  <c r="ED312" i="2"/>
  <c r="EE312" i="2"/>
  <c r="EF312" i="2"/>
  <c r="EG312" i="2"/>
  <c r="EH312" i="2"/>
  <c r="EI312" i="2"/>
  <c r="EJ312" i="2"/>
  <c r="EK312" i="2"/>
  <c r="EL312" i="2"/>
  <c r="EM312" i="2"/>
  <c r="EN312" i="2"/>
  <c r="EO312" i="2"/>
  <c r="EP312" i="2"/>
  <c r="EQ312" i="2"/>
  <c r="ER312" i="2"/>
  <c r="ES312" i="2"/>
  <c r="ET312" i="2"/>
  <c r="DI313" i="2"/>
  <c r="DJ313" i="2"/>
  <c r="DK313" i="2"/>
  <c r="DL313" i="2"/>
  <c r="DM313" i="2"/>
  <c r="DN313" i="2"/>
  <c r="DO313" i="2"/>
  <c r="DP313" i="2"/>
  <c r="DQ313" i="2"/>
  <c r="DR313" i="2"/>
  <c r="DS313" i="2"/>
  <c r="DT313" i="2"/>
  <c r="DU313" i="2"/>
  <c r="DV313" i="2"/>
  <c r="DW313" i="2"/>
  <c r="DX313" i="2"/>
  <c r="DY313" i="2"/>
  <c r="DZ313" i="2"/>
  <c r="EA313" i="2"/>
  <c r="EB313" i="2"/>
  <c r="EC313" i="2"/>
  <c r="ED313" i="2"/>
  <c r="EE313" i="2"/>
  <c r="EF313" i="2"/>
  <c r="EG313" i="2"/>
  <c r="EH313" i="2"/>
  <c r="EI313" i="2"/>
  <c r="EJ313" i="2"/>
  <c r="EK313" i="2"/>
  <c r="EL313" i="2"/>
  <c r="EM313" i="2"/>
  <c r="EN313" i="2"/>
  <c r="EO313" i="2"/>
  <c r="EP313" i="2"/>
  <c r="EQ313" i="2"/>
  <c r="ER313" i="2"/>
  <c r="ES313" i="2"/>
  <c r="ET313" i="2"/>
  <c r="DI314" i="2"/>
  <c r="DJ314" i="2"/>
  <c r="DK314" i="2"/>
  <c r="DL314" i="2"/>
  <c r="DM314" i="2"/>
  <c r="DN314" i="2"/>
  <c r="DO314" i="2"/>
  <c r="DP314" i="2"/>
  <c r="DQ314" i="2"/>
  <c r="DR314" i="2"/>
  <c r="DS314" i="2"/>
  <c r="DT314" i="2"/>
  <c r="DU314" i="2"/>
  <c r="DV314" i="2"/>
  <c r="DW314" i="2"/>
  <c r="DX314" i="2"/>
  <c r="DY314" i="2"/>
  <c r="DZ314" i="2"/>
  <c r="EA314" i="2"/>
  <c r="EB314" i="2"/>
  <c r="EC314" i="2"/>
  <c r="ED314" i="2"/>
  <c r="EE314" i="2"/>
  <c r="EF314" i="2"/>
  <c r="EG314" i="2"/>
  <c r="EH314" i="2"/>
  <c r="EI314" i="2"/>
  <c r="EJ314" i="2"/>
  <c r="EK314" i="2"/>
  <c r="EL314" i="2"/>
  <c r="EM314" i="2"/>
  <c r="EN314" i="2"/>
  <c r="EO314" i="2"/>
  <c r="EP314" i="2"/>
  <c r="EQ314" i="2"/>
  <c r="ER314" i="2"/>
  <c r="ES314" i="2"/>
  <c r="ET314" i="2"/>
  <c r="DI315" i="2"/>
  <c r="DJ315" i="2"/>
  <c r="DK315" i="2"/>
  <c r="DL315" i="2"/>
  <c r="DM315" i="2"/>
  <c r="DN315" i="2"/>
  <c r="DO315" i="2"/>
  <c r="DP315" i="2"/>
  <c r="DQ315" i="2"/>
  <c r="DR315" i="2"/>
  <c r="DS315" i="2"/>
  <c r="DT315" i="2"/>
  <c r="DU315" i="2"/>
  <c r="DV315" i="2"/>
  <c r="DW315" i="2"/>
  <c r="DX315" i="2"/>
  <c r="DY315" i="2"/>
  <c r="DZ315" i="2"/>
  <c r="EA315" i="2"/>
  <c r="EB315" i="2"/>
  <c r="EC315" i="2"/>
  <c r="ED315" i="2"/>
  <c r="EE315" i="2"/>
  <c r="EF315" i="2"/>
  <c r="EG315" i="2"/>
  <c r="EH315" i="2"/>
  <c r="EI315" i="2"/>
  <c r="EJ315" i="2"/>
  <c r="EK315" i="2"/>
  <c r="EL315" i="2"/>
  <c r="EM315" i="2"/>
  <c r="EN315" i="2"/>
  <c r="EO315" i="2"/>
  <c r="EP315" i="2"/>
  <c r="EQ315" i="2"/>
  <c r="ER315" i="2"/>
  <c r="ES315" i="2"/>
  <c r="ET315" i="2"/>
  <c r="DI316" i="2"/>
  <c r="DJ316" i="2"/>
  <c r="DK316" i="2"/>
  <c r="DL316" i="2"/>
  <c r="DM316" i="2"/>
  <c r="DN316" i="2"/>
  <c r="DO316" i="2"/>
  <c r="DP316" i="2"/>
  <c r="DQ316" i="2"/>
  <c r="DR316" i="2"/>
  <c r="DS316" i="2"/>
  <c r="DT316" i="2"/>
  <c r="DU316" i="2"/>
  <c r="DV316" i="2"/>
  <c r="DW316" i="2"/>
  <c r="DX316" i="2"/>
  <c r="DY316" i="2"/>
  <c r="DZ316" i="2"/>
  <c r="EA316" i="2"/>
  <c r="EB316" i="2"/>
  <c r="EC316" i="2"/>
  <c r="ED316" i="2"/>
  <c r="EE316" i="2"/>
  <c r="EF316" i="2"/>
  <c r="EG316" i="2"/>
  <c r="EH316" i="2"/>
  <c r="EI316" i="2"/>
  <c r="EJ316" i="2"/>
  <c r="EK316" i="2"/>
  <c r="EL316" i="2"/>
  <c r="EM316" i="2"/>
  <c r="EN316" i="2"/>
  <c r="EO316" i="2"/>
  <c r="EP316" i="2"/>
  <c r="EQ316" i="2"/>
  <c r="ER316" i="2"/>
  <c r="ES316" i="2"/>
  <c r="ET316" i="2"/>
  <c r="DI317" i="2"/>
  <c r="DJ317" i="2"/>
  <c r="DK317" i="2"/>
  <c r="DL317" i="2"/>
  <c r="DM317" i="2"/>
  <c r="DN317" i="2"/>
  <c r="DO317" i="2"/>
  <c r="DP317" i="2"/>
  <c r="DQ317" i="2"/>
  <c r="DR317" i="2"/>
  <c r="DS317" i="2"/>
  <c r="DT317" i="2"/>
  <c r="DU317" i="2"/>
  <c r="DV317" i="2"/>
  <c r="DW317" i="2"/>
  <c r="DX317" i="2"/>
  <c r="DY317" i="2"/>
  <c r="DZ317" i="2"/>
  <c r="EA317" i="2"/>
  <c r="EB317" i="2"/>
  <c r="EC317" i="2"/>
  <c r="ED317" i="2"/>
  <c r="EE317" i="2"/>
  <c r="EF317" i="2"/>
  <c r="EG317" i="2"/>
  <c r="EH317" i="2"/>
  <c r="EI317" i="2"/>
  <c r="EJ317" i="2"/>
  <c r="EK317" i="2"/>
  <c r="EL317" i="2"/>
  <c r="EM317" i="2"/>
  <c r="EN317" i="2"/>
  <c r="EO317" i="2"/>
  <c r="EP317" i="2"/>
  <c r="EQ317" i="2"/>
  <c r="ER317" i="2"/>
  <c r="ES317" i="2"/>
  <c r="ET317" i="2"/>
  <c r="DI318" i="2"/>
  <c r="DJ318" i="2"/>
  <c r="DK318" i="2"/>
  <c r="DL318" i="2"/>
  <c r="DM318" i="2"/>
  <c r="DN318" i="2"/>
  <c r="DO318" i="2"/>
  <c r="DP318" i="2"/>
  <c r="DQ318" i="2"/>
  <c r="DR318" i="2"/>
  <c r="DS318" i="2"/>
  <c r="DT318" i="2"/>
  <c r="DU318" i="2"/>
  <c r="DV318" i="2"/>
  <c r="DW318" i="2"/>
  <c r="DX318" i="2"/>
  <c r="DY318" i="2"/>
  <c r="DZ318" i="2"/>
  <c r="EA318" i="2"/>
  <c r="EB318" i="2"/>
  <c r="EC318" i="2"/>
  <c r="ED318" i="2"/>
  <c r="EE318" i="2"/>
  <c r="EF318" i="2"/>
  <c r="EG318" i="2"/>
  <c r="EH318" i="2"/>
  <c r="EI318" i="2"/>
  <c r="EJ318" i="2"/>
  <c r="EK318" i="2"/>
  <c r="EL318" i="2"/>
  <c r="EM318" i="2"/>
  <c r="EN318" i="2"/>
  <c r="EO318" i="2"/>
  <c r="EP318" i="2"/>
  <c r="EQ318" i="2"/>
  <c r="ER318" i="2"/>
  <c r="ES318" i="2"/>
  <c r="ET318" i="2"/>
  <c r="DI319" i="2"/>
  <c r="DJ319" i="2"/>
  <c r="DK319" i="2"/>
  <c r="DL319" i="2"/>
  <c r="DM319" i="2"/>
  <c r="DN319" i="2"/>
  <c r="DO319" i="2"/>
  <c r="DP319" i="2"/>
  <c r="DQ319" i="2"/>
  <c r="DR319" i="2"/>
  <c r="DS319" i="2"/>
  <c r="DT319" i="2"/>
  <c r="DU319" i="2"/>
  <c r="DV319" i="2"/>
  <c r="DW319" i="2"/>
  <c r="DX319" i="2"/>
  <c r="DY319" i="2"/>
  <c r="DZ319" i="2"/>
  <c r="EA319" i="2"/>
  <c r="EB319" i="2"/>
  <c r="EC319" i="2"/>
  <c r="ED319" i="2"/>
  <c r="EE319" i="2"/>
  <c r="EF319" i="2"/>
  <c r="EG319" i="2"/>
  <c r="EH319" i="2"/>
  <c r="EI319" i="2"/>
  <c r="EJ319" i="2"/>
  <c r="EK319" i="2"/>
  <c r="EL319" i="2"/>
  <c r="EM319" i="2"/>
  <c r="EN319" i="2"/>
  <c r="EO319" i="2"/>
  <c r="EP319" i="2"/>
  <c r="EQ319" i="2"/>
  <c r="ER319" i="2"/>
  <c r="ES319" i="2"/>
  <c r="ET319" i="2"/>
  <c r="DI320" i="2"/>
  <c r="DJ320" i="2"/>
  <c r="DK320" i="2"/>
  <c r="DL320" i="2"/>
  <c r="DM320" i="2"/>
  <c r="DN320" i="2"/>
  <c r="DO320" i="2"/>
  <c r="DP320" i="2"/>
  <c r="DQ320" i="2"/>
  <c r="DR320" i="2"/>
  <c r="DS320" i="2"/>
  <c r="DT320" i="2"/>
  <c r="DU320" i="2"/>
  <c r="DV320" i="2"/>
  <c r="DW320" i="2"/>
  <c r="DX320" i="2"/>
  <c r="DY320" i="2"/>
  <c r="DZ320" i="2"/>
  <c r="EA320" i="2"/>
  <c r="EB320" i="2"/>
  <c r="EC320" i="2"/>
  <c r="ED320" i="2"/>
  <c r="EE320" i="2"/>
  <c r="EF320" i="2"/>
  <c r="EG320" i="2"/>
  <c r="EH320" i="2"/>
  <c r="EI320" i="2"/>
  <c r="EJ320" i="2"/>
  <c r="EK320" i="2"/>
  <c r="EL320" i="2"/>
  <c r="EM320" i="2"/>
  <c r="EN320" i="2"/>
  <c r="EO320" i="2"/>
  <c r="EP320" i="2"/>
  <c r="EQ320" i="2"/>
  <c r="ER320" i="2"/>
  <c r="ES320" i="2"/>
  <c r="ET320" i="2"/>
  <c r="DI321" i="2"/>
  <c r="DJ321" i="2"/>
  <c r="DK321" i="2"/>
  <c r="DL321" i="2"/>
  <c r="DM321" i="2"/>
  <c r="DN321" i="2"/>
  <c r="DO321" i="2"/>
  <c r="DP321" i="2"/>
  <c r="DQ321" i="2"/>
  <c r="DR321" i="2"/>
  <c r="DS321" i="2"/>
  <c r="DT321" i="2"/>
  <c r="DU321" i="2"/>
  <c r="DV321" i="2"/>
  <c r="DW321" i="2"/>
  <c r="DX321" i="2"/>
  <c r="DY321" i="2"/>
  <c r="DZ321" i="2"/>
  <c r="EA321" i="2"/>
  <c r="EB321" i="2"/>
  <c r="EC321" i="2"/>
  <c r="ED321" i="2"/>
  <c r="EE321" i="2"/>
  <c r="EF321" i="2"/>
  <c r="EG321" i="2"/>
  <c r="EH321" i="2"/>
  <c r="EI321" i="2"/>
  <c r="EJ321" i="2"/>
  <c r="EK321" i="2"/>
  <c r="EL321" i="2"/>
  <c r="EM321" i="2"/>
  <c r="EN321" i="2"/>
  <c r="EO321" i="2"/>
  <c r="EP321" i="2"/>
  <c r="EQ321" i="2"/>
  <c r="ER321" i="2"/>
  <c r="ES321" i="2"/>
  <c r="ET321" i="2"/>
  <c r="DI322" i="2"/>
  <c r="DJ322" i="2"/>
  <c r="DK322" i="2"/>
  <c r="DL322" i="2"/>
  <c r="DM322" i="2"/>
  <c r="DN322" i="2"/>
  <c r="DO322" i="2"/>
  <c r="DP322" i="2"/>
  <c r="DQ322" i="2"/>
  <c r="DR322" i="2"/>
  <c r="DS322" i="2"/>
  <c r="DT322" i="2"/>
  <c r="DU322" i="2"/>
  <c r="DV322" i="2"/>
  <c r="DW322" i="2"/>
  <c r="DX322" i="2"/>
  <c r="DY322" i="2"/>
  <c r="DZ322" i="2"/>
  <c r="EA322" i="2"/>
  <c r="EB322" i="2"/>
  <c r="EC322" i="2"/>
  <c r="ED322" i="2"/>
  <c r="EE322" i="2"/>
  <c r="EF322" i="2"/>
  <c r="EG322" i="2"/>
  <c r="EH322" i="2"/>
  <c r="EI322" i="2"/>
  <c r="EJ322" i="2"/>
  <c r="EK322" i="2"/>
  <c r="EL322" i="2"/>
  <c r="EM322" i="2"/>
  <c r="EN322" i="2"/>
  <c r="EO322" i="2"/>
  <c r="EP322" i="2"/>
  <c r="EQ322" i="2"/>
  <c r="ER322" i="2"/>
  <c r="ES322" i="2"/>
  <c r="ET322" i="2"/>
  <c r="DI323" i="2"/>
  <c r="DJ323" i="2"/>
  <c r="DK323" i="2"/>
  <c r="DL323" i="2"/>
  <c r="DM323" i="2"/>
  <c r="DN323" i="2"/>
  <c r="DO323" i="2"/>
  <c r="DP323" i="2"/>
  <c r="DQ323" i="2"/>
  <c r="DR323" i="2"/>
  <c r="DS323" i="2"/>
  <c r="DT323" i="2"/>
  <c r="DU323" i="2"/>
  <c r="DV323" i="2"/>
  <c r="DW323" i="2"/>
  <c r="DX323" i="2"/>
  <c r="DY323" i="2"/>
  <c r="DZ323" i="2"/>
  <c r="EA323" i="2"/>
  <c r="EB323" i="2"/>
  <c r="EC323" i="2"/>
  <c r="ED323" i="2"/>
  <c r="EE323" i="2"/>
  <c r="EF323" i="2"/>
  <c r="EG323" i="2"/>
  <c r="EH323" i="2"/>
  <c r="EI323" i="2"/>
  <c r="EJ323" i="2"/>
  <c r="EK323" i="2"/>
  <c r="EL323" i="2"/>
  <c r="EM323" i="2"/>
  <c r="EN323" i="2"/>
  <c r="EO323" i="2"/>
  <c r="EP323" i="2"/>
  <c r="EQ323" i="2"/>
  <c r="ER323" i="2"/>
  <c r="ES323" i="2"/>
  <c r="ET323" i="2"/>
  <c r="DI324" i="2"/>
  <c r="DJ324" i="2"/>
  <c r="DK324" i="2"/>
  <c r="DL324" i="2"/>
  <c r="DM324" i="2"/>
  <c r="DN324" i="2"/>
  <c r="DO324" i="2"/>
  <c r="DP324" i="2"/>
  <c r="DQ324" i="2"/>
  <c r="DR324" i="2"/>
  <c r="DS324" i="2"/>
  <c r="DT324" i="2"/>
  <c r="DU324" i="2"/>
  <c r="DV324" i="2"/>
  <c r="DW324" i="2"/>
  <c r="DX324" i="2"/>
  <c r="DY324" i="2"/>
  <c r="DZ324" i="2"/>
  <c r="EA324" i="2"/>
  <c r="EB324" i="2"/>
  <c r="EC324" i="2"/>
  <c r="ED324" i="2"/>
  <c r="EE324" i="2"/>
  <c r="EF324" i="2"/>
  <c r="EG324" i="2"/>
  <c r="EH324" i="2"/>
  <c r="EI324" i="2"/>
  <c r="EJ324" i="2"/>
  <c r="EK324" i="2"/>
  <c r="EL324" i="2"/>
  <c r="EM324" i="2"/>
  <c r="EN324" i="2"/>
  <c r="EO324" i="2"/>
  <c r="EP324" i="2"/>
  <c r="EQ324" i="2"/>
  <c r="ER324" i="2"/>
  <c r="ES324" i="2"/>
  <c r="ET324" i="2"/>
  <c r="DI325" i="2"/>
  <c r="DJ325" i="2"/>
  <c r="DK325" i="2"/>
  <c r="DL325" i="2"/>
  <c r="DM325" i="2"/>
  <c r="DN325" i="2"/>
  <c r="DO325" i="2"/>
  <c r="DP325" i="2"/>
  <c r="DQ325" i="2"/>
  <c r="DR325" i="2"/>
  <c r="DS325" i="2"/>
  <c r="DT325" i="2"/>
  <c r="DU325" i="2"/>
  <c r="DV325" i="2"/>
  <c r="DW325" i="2"/>
  <c r="DX325" i="2"/>
  <c r="DY325" i="2"/>
  <c r="DZ325" i="2"/>
  <c r="EA325" i="2"/>
  <c r="EB325" i="2"/>
  <c r="EC325" i="2"/>
  <c r="ED325" i="2"/>
  <c r="EE325" i="2"/>
  <c r="EF325" i="2"/>
  <c r="EG325" i="2"/>
  <c r="EH325" i="2"/>
  <c r="EI325" i="2"/>
  <c r="EJ325" i="2"/>
  <c r="EK325" i="2"/>
  <c r="EL325" i="2"/>
  <c r="EM325" i="2"/>
  <c r="EN325" i="2"/>
  <c r="EO325" i="2"/>
  <c r="EP325" i="2"/>
  <c r="EQ325" i="2"/>
  <c r="ER325" i="2"/>
  <c r="ES325" i="2"/>
  <c r="ET325" i="2"/>
  <c r="DI326" i="2"/>
  <c r="DJ326" i="2"/>
  <c r="DK326" i="2"/>
  <c r="DL326" i="2"/>
  <c r="DM326" i="2"/>
  <c r="DN326" i="2"/>
  <c r="DO326" i="2"/>
  <c r="DP326" i="2"/>
  <c r="DQ326" i="2"/>
  <c r="DR326" i="2"/>
  <c r="DS326" i="2"/>
  <c r="DT326" i="2"/>
  <c r="DU326" i="2"/>
  <c r="DV326" i="2"/>
  <c r="DW326" i="2"/>
  <c r="DX326" i="2"/>
  <c r="DY326" i="2"/>
  <c r="DZ326" i="2"/>
  <c r="EA326" i="2"/>
  <c r="EB326" i="2"/>
  <c r="EC326" i="2"/>
  <c r="ED326" i="2"/>
  <c r="EE326" i="2"/>
  <c r="EF326" i="2"/>
  <c r="EG326" i="2"/>
  <c r="EH326" i="2"/>
  <c r="EI326" i="2"/>
  <c r="EJ326" i="2"/>
  <c r="EK326" i="2"/>
  <c r="EL326" i="2"/>
  <c r="EM326" i="2"/>
  <c r="EN326" i="2"/>
  <c r="EO326" i="2"/>
  <c r="EP326" i="2"/>
  <c r="EQ326" i="2"/>
  <c r="ER326" i="2"/>
  <c r="ES326" i="2"/>
  <c r="ET326" i="2"/>
  <c r="DI327" i="2"/>
  <c r="DJ327" i="2"/>
  <c r="DK327" i="2"/>
  <c r="DL327" i="2"/>
  <c r="DM327" i="2"/>
  <c r="DN327" i="2"/>
  <c r="DO327" i="2"/>
  <c r="DP327" i="2"/>
  <c r="DQ327" i="2"/>
  <c r="DR327" i="2"/>
  <c r="DS327" i="2"/>
  <c r="DT327" i="2"/>
  <c r="DU327" i="2"/>
  <c r="DV327" i="2"/>
  <c r="DW327" i="2"/>
  <c r="DX327" i="2"/>
  <c r="DY327" i="2"/>
  <c r="DZ327" i="2"/>
  <c r="EA327" i="2"/>
  <c r="EB327" i="2"/>
  <c r="EC327" i="2"/>
  <c r="ED327" i="2"/>
  <c r="EE327" i="2"/>
  <c r="EF327" i="2"/>
  <c r="EG327" i="2"/>
  <c r="EH327" i="2"/>
  <c r="EI327" i="2"/>
  <c r="EJ327" i="2"/>
  <c r="EK327" i="2"/>
  <c r="EL327" i="2"/>
  <c r="EM327" i="2"/>
  <c r="EN327" i="2"/>
  <c r="EO327" i="2"/>
  <c r="EP327" i="2"/>
  <c r="EQ327" i="2"/>
  <c r="ER327" i="2"/>
  <c r="ES327" i="2"/>
  <c r="ET327" i="2"/>
  <c r="DI328" i="2"/>
  <c r="DJ328" i="2"/>
  <c r="DK328" i="2"/>
  <c r="DL328" i="2"/>
  <c r="DM328" i="2"/>
  <c r="DN328" i="2"/>
  <c r="DO328" i="2"/>
  <c r="DP328" i="2"/>
  <c r="DQ328" i="2"/>
  <c r="DR328" i="2"/>
  <c r="DS328" i="2"/>
  <c r="DT328" i="2"/>
  <c r="DU328" i="2"/>
  <c r="DV328" i="2"/>
  <c r="DW328" i="2"/>
  <c r="DX328" i="2"/>
  <c r="DY328" i="2"/>
  <c r="DZ328" i="2"/>
  <c r="EA328" i="2"/>
  <c r="EB328" i="2"/>
  <c r="EC328" i="2"/>
  <c r="ED328" i="2"/>
  <c r="EE328" i="2"/>
  <c r="EF328" i="2"/>
  <c r="EG328" i="2"/>
  <c r="EH328" i="2"/>
  <c r="EI328" i="2"/>
  <c r="EJ328" i="2"/>
  <c r="EK328" i="2"/>
  <c r="EL328" i="2"/>
  <c r="EM328" i="2"/>
  <c r="EN328" i="2"/>
  <c r="EO328" i="2"/>
  <c r="EP328" i="2"/>
  <c r="EQ328" i="2"/>
  <c r="ER328" i="2"/>
  <c r="ES328" i="2"/>
  <c r="ET328" i="2"/>
  <c r="DI329" i="2"/>
  <c r="DJ329" i="2"/>
  <c r="DK329" i="2"/>
  <c r="DL329" i="2"/>
  <c r="DM329" i="2"/>
  <c r="DN329" i="2"/>
  <c r="DO329" i="2"/>
  <c r="DP329" i="2"/>
  <c r="DQ329" i="2"/>
  <c r="DR329" i="2"/>
  <c r="DS329" i="2"/>
  <c r="DT329" i="2"/>
  <c r="DU329" i="2"/>
  <c r="DV329" i="2"/>
  <c r="DW329" i="2"/>
  <c r="DX329" i="2"/>
  <c r="DY329" i="2"/>
  <c r="DZ329" i="2"/>
  <c r="EA329" i="2"/>
  <c r="EB329" i="2"/>
  <c r="EC329" i="2"/>
  <c r="ED329" i="2"/>
  <c r="EE329" i="2"/>
  <c r="EF329" i="2"/>
  <c r="EG329" i="2"/>
  <c r="EH329" i="2"/>
  <c r="EI329" i="2"/>
  <c r="EJ329" i="2"/>
  <c r="EK329" i="2"/>
  <c r="EL329" i="2"/>
  <c r="EM329" i="2"/>
  <c r="EN329" i="2"/>
  <c r="EO329" i="2"/>
  <c r="EP329" i="2"/>
  <c r="EQ329" i="2"/>
  <c r="ER329" i="2"/>
  <c r="ES329" i="2"/>
  <c r="ET329" i="2"/>
  <c r="DI330" i="2"/>
  <c r="DJ330" i="2"/>
  <c r="DK330" i="2"/>
  <c r="DL330" i="2"/>
  <c r="DM330" i="2"/>
  <c r="DN330" i="2"/>
  <c r="DO330" i="2"/>
  <c r="DP330" i="2"/>
  <c r="DQ330" i="2"/>
  <c r="DR330" i="2"/>
  <c r="DS330" i="2"/>
  <c r="DT330" i="2"/>
  <c r="DU330" i="2"/>
  <c r="DV330" i="2"/>
  <c r="DW330" i="2"/>
  <c r="DX330" i="2"/>
  <c r="DY330" i="2"/>
  <c r="DZ330" i="2"/>
  <c r="EA330" i="2"/>
  <c r="EB330" i="2"/>
  <c r="EC330" i="2"/>
  <c r="ED330" i="2"/>
  <c r="EE330" i="2"/>
  <c r="EF330" i="2"/>
  <c r="EG330" i="2"/>
  <c r="EH330" i="2"/>
  <c r="EI330" i="2"/>
  <c r="EJ330" i="2"/>
  <c r="EK330" i="2"/>
  <c r="EL330" i="2"/>
  <c r="EM330" i="2"/>
  <c r="EN330" i="2"/>
  <c r="EO330" i="2"/>
  <c r="EP330" i="2"/>
  <c r="EQ330" i="2"/>
  <c r="ER330" i="2"/>
  <c r="ES330" i="2"/>
  <c r="ET330" i="2"/>
  <c r="DI331" i="2"/>
  <c r="DJ331" i="2"/>
  <c r="DK331" i="2"/>
  <c r="DL331" i="2"/>
  <c r="DM331" i="2"/>
  <c r="DN331" i="2"/>
  <c r="DO331" i="2"/>
  <c r="DP331" i="2"/>
  <c r="DQ331" i="2"/>
  <c r="DR331" i="2"/>
  <c r="DS331" i="2"/>
  <c r="DT331" i="2"/>
  <c r="DU331" i="2"/>
  <c r="DV331" i="2"/>
  <c r="DW331" i="2"/>
  <c r="DX331" i="2"/>
  <c r="DY331" i="2"/>
  <c r="DZ331" i="2"/>
  <c r="EA331" i="2"/>
  <c r="EB331" i="2"/>
  <c r="EC331" i="2"/>
  <c r="ED331" i="2"/>
  <c r="EE331" i="2"/>
  <c r="EF331" i="2"/>
  <c r="EG331" i="2"/>
  <c r="EH331" i="2"/>
  <c r="EI331" i="2"/>
  <c r="EJ331" i="2"/>
  <c r="EK331" i="2"/>
  <c r="EL331" i="2"/>
  <c r="EM331" i="2"/>
  <c r="EN331" i="2"/>
  <c r="EO331" i="2"/>
  <c r="EP331" i="2"/>
  <c r="EQ331" i="2"/>
  <c r="ER331" i="2"/>
  <c r="ES331" i="2"/>
  <c r="ET331" i="2"/>
  <c r="DI332" i="2"/>
  <c r="DJ332" i="2"/>
  <c r="DK332" i="2"/>
  <c r="DL332" i="2"/>
  <c r="DM332" i="2"/>
  <c r="DN332" i="2"/>
  <c r="DO332" i="2"/>
  <c r="DP332" i="2"/>
  <c r="DQ332" i="2"/>
  <c r="DR332" i="2"/>
  <c r="DS332" i="2"/>
  <c r="DT332" i="2"/>
  <c r="DU332" i="2"/>
  <c r="DV332" i="2"/>
  <c r="DW332" i="2"/>
  <c r="DX332" i="2"/>
  <c r="DY332" i="2"/>
  <c r="DZ332" i="2"/>
  <c r="EA332" i="2"/>
  <c r="EB332" i="2"/>
  <c r="EC332" i="2"/>
  <c r="ED332" i="2"/>
  <c r="EE332" i="2"/>
  <c r="EF332" i="2"/>
  <c r="EG332" i="2"/>
  <c r="EH332" i="2"/>
  <c r="EI332" i="2"/>
  <c r="EJ332" i="2"/>
  <c r="EK332" i="2"/>
  <c r="EL332" i="2"/>
  <c r="EM332" i="2"/>
  <c r="EN332" i="2"/>
  <c r="EO332" i="2"/>
  <c r="EP332" i="2"/>
  <c r="EQ332" i="2"/>
  <c r="ER332" i="2"/>
  <c r="ES332" i="2"/>
  <c r="ET332" i="2"/>
  <c r="DI333" i="2"/>
  <c r="DJ333" i="2"/>
  <c r="DK333" i="2"/>
  <c r="DL333" i="2"/>
  <c r="DM333" i="2"/>
  <c r="DN333" i="2"/>
  <c r="DO333" i="2"/>
  <c r="DP333" i="2"/>
  <c r="DQ333" i="2"/>
  <c r="DR333" i="2"/>
  <c r="DS333" i="2"/>
  <c r="DT333" i="2"/>
  <c r="DU333" i="2"/>
  <c r="DV333" i="2"/>
  <c r="DW333" i="2"/>
  <c r="DX333" i="2"/>
  <c r="DY333" i="2"/>
  <c r="DZ333" i="2"/>
  <c r="EA333" i="2"/>
  <c r="EB333" i="2"/>
  <c r="EC333" i="2"/>
  <c r="ED333" i="2"/>
  <c r="EE333" i="2"/>
  <c r="EF333" i="2"/>
  <c r="EG333" i="2"/>
  <c r="EH333" i="2"/>
  <c r="EI333" i="2"/>
  <c r="EJ333" i="2"/>
  <c r="EK333" i="2"/>
  <c r="EL333" i="2"/>
  <c r="EM333" i="2"/>
  <c r="EN333" i="2"/>
  <c r="EO333" i="2"/>
  <c r="EP333" i="2"/>
  <c r="EQ333" i="2"/>
  <c r="ER333" i="2"/>
  <c r="ES333" i="2"/>
  <c r="ET333" i="2"/>
  <c r="DI334" i="2"/>
  <c r="DJ334" i="2"/>
  <c r="DK334" i="2"/>
  <c r="DL334" i="2"/>
  <c r="DM334" i="2"/>
  <c r="DN334" i="2"/>
  <c r="DO334" i="2"/>
  <c r="DP334" i="2"/>
  <c r="DQ334" i="2"/>
  <c r="DR334" i="2"/>
  <c r="DS334" i="2"/>
  <c r="DT334" i="2"/>
  <c r="DU334" i="2"/>
  <c r="DV334" i="2"/>
  <c r="DW334" i="2"/>
  <c r="DX334" i="2"/>
  <c r="DY334" i="2"/>
  <c r="DZ334" i="2"/>
  <c r="EA334" i="2"/>
  <c r="EB334" i="2"/>
  <c r="EC334" i="2"/>
  <c r="ED334" i="2"/>
  <c r="EE334" i="2"/>
  <c r="EF334" i="2"/>
  <c r="EG334" i="2"/>
  <c r="EH334" i="2"/>
  <c r="EI334" i="2"/>
  <c r="EJ334" i="2"/>
  <c r="EK334" i="2"/>
  <c r="EL334" i="2"/>
  <c r="EM334" i="2"/>
  <c r="EN334" i="2"/>
  <c r="EO334" i="2"/>
  <c r="EP334" i="2"/>
  <c r="EQ334" i="2"/>
  <c r="ER334" i="2"/>
  <c r="ES334" i="2"/>
  <c r="ET334" i="2"/>
  <c r="DI335" i="2"/>
  <c r="DJ335" i="2"/>
  <c r="DK335" i="2"/>
  <c r="DL335" i="2"/>
  <c r="DM335" i="2"/>
  <c r="DN335" i="2"/>
  <c r="DO335" i="2"/>
  <c r="DP335" i="2"/>
  <c r="DQ335" i="2"/>
  <c r="DR335" i="2"/>
  <c r="DS335" i="2"/>
  <c r="DT335" i="2"/>
  <c r="DU335" i="2"/>
  <c r="DV335" i="2"/>
  <c r="DW335" i="2"/>
  <c r="DX335" i="2"/>
  <c r="DY335" i="2"/>
  <c r="DZ335" i="2"/>
  <c r="EA335" i="2"/>
  <c r="EB335" i="2"/>
  <c r="EC335" i="2"/>
  <c r="ED335" i="2"/>
  <c r="EE335" i="2"/>
  <c r="EF335" i="2"/>
  <c r="EG335" i="2"/>
  <c r="EH335" i="2"/>
  <c r="EI335" i="2"/>
  <c r="EJ335" i="2"/>
  <c r="EK335" i="2"/>
  <c r="EL335" i="2"/>
  <c r="EM335" i="2"/>
  <c r="EN335" i="2"/>
  <c r="EO335" i="2"/>
  <c r="EP335" i="2"/>
  <c r="EQ335" i="2"/>
  <c r="ER335" i="2"/>
  <c r="ES335" i="2"/>
  <c r="ET335" i="2"/>
  <c r="DI336" i="2"/>
  <c r="DJ336" i="2"/>
  <c r="DK336" i="2"/>
  <c r="DL336" i="2"/>
  <c r="DM336" i="2"/>
  <c r="DN336" i="2"/>
  <c r="DO336" i="2"/>
  <c r="DP336" i="2"/>
  <c r="DQ336" i="2"/>
  <c r="DR336" i="2"/>
  <c r="DS336" i="2"/>
  <c r="DT336" i="2"/>
  <c r="DU336" i="2"/>
  <c r="DV336" i="2"/>
  <c r="DW336" i="2"/>
  <c r="DX336" i="2"/>
  <c r="DY336" i="2"/>
  <c r="DZ336" i="2"/>
  <c r="EA336" i="2"/>
  <c r="EB336" i="2"/>
  <c r="EC336" i="2"/>
  <c r="ED336" i="2"/>
  <c r="EE336" i="2"/>
  <c r="EF336" i="2"/>
  <c r="EG336" i="2"/>
  <c r="EH336" i="2"/>
  <c r="EI336" i="2"/>
  <c r="EJ336" i="2"/>
  <c r="EK336" i="2"/>
  <c r="EL336" i="2"/>
  <c r="EM336" i="2"/>
  <c r="EN336" i="2"/>
  <c r="EO336" i="2"/>
  <c r="EP336" i="2"/>
  <c r="EQ336" i="2"/>
  <c r="ER336" i="2"/>
  <c r="ES336" i="2"/>
  <c r="ET336" i="2"/>
  <c r="DI337" i="2"/>
  <c r="DJ337" i="2"/>
  <c r="DK337" i="2"/>
  <c r="DL337" i="2"/>
  <c r="DM337" i="2"/>
  <c r="DN337" i="2"/>
  <c r="DO337" i="2"/>
  <c r="DP337" i="2"/>
  <c r="DQ337" i="2"/>
  <c r="DR337" i="2"/>
  <c r="DS337" i="2"/>
  <c r="DT337" i="2"/>
  <c r="DU337" i="2"/>
  <c r="DV337" i="2"/>
  <c r="DW337" i="2"/>
  <c r="DX337" i="2"/>
  <c r="DY337" i="2"/>
  <c r="DZ337" i="2"/>
  <c r="EA337" i="2"/>
  <c r="EB337" i="2"/>
  <c r="EC337" i="2"/>
  <c r="ED337" i="2"/>
  <c r="EE337" i="2"/>
  <c r="EF337" i="2"/>
  <c r="EG337" i="2"/>
  <c r="EH337" i="2"/>
  <c r="EI337" i="2"/>
  <c r="EJ337" i="2"/>
  <c r="EK337" i="2"/>
  <c r="EL337" i="2"/>
  <c r="EM337" i="2"/>
  <c r="EN337" i="2"/>
  <c r="EO337" i="2"/>
  <c r="EP337" i="2"/>
  <c r="EQ337" i="2"/>
  <c r="ER337" i="2"/>
  <c r="ES337" i="2"/>
  <c r="ET337" i="2"/>
  <c r="DI338" i="2"/>
  <c r="DJ338" i="2"/>
  <c r="DK338" i="2"/>
  <c r="DL338" i="2"/>
  <c r="DM338" i="2"/>
  <c r="DN338" i="2"/>
  <c r="DO338" i="2"/>
  <c r="DP338" i="2"/>
  <c r="DQ338" i="2"/>
  <c r="DR338" i="2"/>
  <c r="DS338" i="2"/>
  <c r="DT338" i="2"/>
  <c r="DU338" i="2"/>
  <c r="DV338" i="2"/>
  <c r="DW338" i="2"/>
  <c r="DX338" i="2"/>
  <c r="DY338" i="2"/>
  <c r="DZ338" i="2"/>
  <c r="EA338" i="2"/>
  <c r="EB338" i="2"/>
  <c r="EC338" i="2"/>
  <c r="ED338" i="2"/>
  <c r="EE338" i="2"/>
  <c r="EF338" i="2"/>
  <c r="EG338" i="2"/>
  <c r="EH338" i="2"/>
  <c r="EI338" i="2"/>
  <c r="EJ338" i="2"/>
  <c r="EK338" i="2"/>
  <c r="EL338" i="2"/>
  <c r="EM338" i="2"/>
  <c r="EN338" i="2"/>
  <c r="EO338" i="2"/>
  <c r="EP338" i="2"/>
  <c r="EQ338" i="2"/>
  <c r="ER338" i="2"/>
  <c r="ES338" i="2"/>
  <c r="ET338" i="2"/>
  <c r="DI339" i="2"/>
  <c r="DJ339" i="2"/>
  <c r="DK339" i="2"/>
  <c r="DL339" i="2"/>
  <c r="DM339" i="2"/>
  <c r="DN339" i="2"/>
  <c r="DO339" i="2"/>
  <c r="DP339" i="2"/>
  <c r="DQ339" i="2"/>
  <c r="DR339" i="2"/>
  <c r="DS339" i="2"/>
  <c r="DT339" i="2"/>
  <c r="DU339" i="2"/>
  <c r="DV339" i="2"/>
  <c r="DW339" i="2"/>
  <c r="DX339" i="2"/>
  <c r="DY339" i="2"/>
  <c r="DZ339" i="2"/>
  <c r="EA339" i="2"/>
  <c r="EB339" i="2"/>
  <c r="EC339" i="2"/>
  <c r="ED339" i="2"/>
  <c r="EE339" i="2"/>
  <c r="EF339" i="2"/>
  <c r="EG339" i="2"/>
  <c r="EH339" i="2"/>
  <c r="EI339" i="2"/>
  <c r="EJ339" i="2"/>
  <c r="EK339" i="2"/>
  <c r="EL339" i="2"/>
  <c r="EM339" i="2"/>
  <c r="EN339" i="2"/>
  <c r="EO339" i="2"/>
  <c r="EP339" i="2"/>
  <c r="EQ339" i="2"/>
  <c r="ER339" i="2"/>
  <c r="ES339" i="2"/>
  <c r="ET339" i="2"/>
  <c r="DI340" i="2"/>
  <c r="DJ340" i="2"/>
  <c r="DK340" i="2"/>
  <c r="DL340" i="2"/>
  <c r="DM340" i="2"/>
  <c r="DN340" i="2"/>
  <c r="DO340" i="2"/>
  <c r="DP340" i="2"/>
  <c r="DQ340" i="2"/>
  <c r="DR340" i="2"/>
  <c r="DS340" i="2"/>
  <c r="DT340" i="2"/>
  <c r="DU340" i="2"/>
  <c r="DV340" i="2"/>
  <c r="DW340" i="2"/>
  <c r="DX340" i="2"/>
  <c r="DY340" i="2"/>
  <c r="DZ340" i="2"/>
  <c r="EA340" i="2"/>
  <c r="EB340" i="2"/>
  <c r="EC340" i="2"/>
  <c r="ED340" i="2"/>
  <c r="EE340" i="2"/>
  <c r="EF340" i="2"/>
  <c r="EG340" i="2"/>
  <c r="EH340" i="2"/>
  <c r="EI340" i="2"/>
  <c r="EJ340" i="2"/>
  <c r="EK340" i="2"/>
  <c r="EL340" i="2"/>
  <c r="EM340" i="2"/>
  <c r="EN340" i="2"/>
  <c r="EO340" i="2"/>
  <c r="EP340" i="2"/>
  <c r="EQ340" i="2"/>
  <c r="ER340" i="2"/>
  <c r="ES340" i="2"/>
  <c r="ET340" i="2"/>
  <c r="DI341" i="2"/>
  <c r="DJ341" i="2"/>
  <c r="DK341" i="2"/>
  <c r="DL341" i="2"/>
  <c r="DM341" i="2"/>
  <c r="DN341" i="2"/>
  <c r="DO341" i="2"/>
  <c r="DP341" i="2"/>
  <c r="DQ341" i="2"/>
  <c r="DR341" i="2"/>
  <c r="DS341" i="2"/>
  <c r="DT341" i="2"/>
  <c r="DU341" i="2"/>
  <c r="DV341" i="2"/>
  <c r="DW341" i="2"/>
  <c r="DX341" i="2"/>
  <c r="DY341" i="2"/>
  <c r="DZ341" i="2"/>
  <c r="EA341" i="2"/>
  <c r="EB341" i="2"/>
  <c r="EC341" i="2"/>
  <c r="ED341" i="2"/>
  <c r="EE341" i="2"/>
  <c r="EF341" i="2"/>
  <c r="EG341" i="2"/>
  <c r="EH341" i="2"/>
  <c r="EI341" i="2"/>
  <c r="EJ341" i="2"/>
  <c r="EK341" i="2"/>
  <c r="EL341" i="2"/>
  <c r="EM341" i="2"/>
  <c r="EN341" i="2"/>
  <c r="EO341" i="2"/>
  <c r="EP341" i="2"/>
  <c r="EQ341" i="2"/>
  <c r="ER341" i="2"/>
  <c r="ES341" i="2"/>
  <c r="ET341" i="2"/>
  <c r="DI342" i="2"/>
  <c r="DJ342" i="2"/>
  <c r="DK342" i="2"/>
  <c r="DL342" i="2"/>
  <c r="DM342" i="2"/>
  <c r="DN342" i="2"/>
  <c r="DO342" i="2"/>
  <c r="DP342" i="2"/>
  <c r="DQ342" i="2"/>
  <c r="DR342" i="2"/>
  <c r="DS342" i="2"/>
  <c r="DT342" i="2"/>
  <c r="DU342" i="2"/>
  <c r="DV342" i="2"/>
  <c r="DW342" i="2"/>
  <c r="DX342" i="2"/>
  <c r="DY342" i="2"/>
  <c r="DZ342" i="2"/>
  <c r="EA342" i="2"/>
  <c r="EB342" i="2"/>
  <c r="EC342" i="2"/>
  <c r="ED342" i="2"/>
  <c r="EE342" i="2"/>
  <c r="EF342" i="2"/>
  <c r="EG342" i="2"/>
  <c r="EH342" i="2"/>
  <c r="EI342" i="2"/>
  <c r="EJ342" i="2"/>
  <c r="EK342" i="2"/>
  <c r="EL342" i="2"/>
  <c r="EM342" i="2"/>
  <c r="EN342" i="2"/>
  <c r="EO342" i="2"/>
  <c r="EP342" i="2"/>
  <c r="EQ342" i="2"/>
  <c r="ER342" i="2"/>
  <c r="ES342" i="2"/>
  <c r="ET342" i="2"/>
  <c r="DI343" i="2"/>
  <c r="DJ343" i="2"/>
  <c r="DK343" i="2"/>
  <c r="DL343" i="2"/>
  <c r="DM343" i="2"/>
  <c r="DN343" i="2"/>
  <c r="DO343" i="2"/>
  <c r="DP343" i="2"/>
  <c r="DQ343" i="2"/>
  <c r="DR343" i="2"/>
  <c r="DS343" i="2"/>
  <c r="DT343" i="2"/>
  <c r="DU343" i="2"/>
  <c r="DV343" i="2"/>
  <c r="DW343" i="2"/>
  <c r="DX343" i="2"/>
  <c r="DY343" i="2"/>
  <c r="DZ343" i="2"/>
  <c r="EA343" i="2"/>
  <c r="EB343" i="2"/>
  <c r="EC343" i="2"/>
  <c r="ED343" i="2"/>
  <c r="EE343" i="2"/>
  <c r="EF343" i="2"/>
  <c r="EG343" i="2"/>
  <c r="EH343" i="2"/>
  <c r="EI343" i="2"/>
  <c r="EJ343" i="2"/>
  <c r="EK343" i="2"/>
  <c r="EL343" i="2"/>
  <c r="EM343" i="2"/>
  <c r="EN343" i="2"/>
  <c r="EO343" i="2"/>
  <c r="EP343" i="2"/>
  <c r="EQ343" i="2"/>
  <c r="ER343" i="2"/>
  <c r="ES343" i="2"/>
  <c r="ET343" i="2"/>
  <c r="DI344" i="2"/>
  <c r="DJ344" i="2"/>
  <c r="DK344" i="2"/>
  <c r="DL344" i="2"/>
  <c r="DM344" i="2"/>
  <c r="DN344" i="2"/>
  <c r="DO344" i="2"/>
  <c r="DP344" i="2"/>
  <c r="DQ344" i="2"/>
  <c r="DR344" i="2"/>
  <c r="DS344" i="2"/>
  <c r="DT344" i="2"/>
  <c r="DU344" i="2"/>
  <c r="DV344" i="2"/>
  <c r="DW344" i="2"/>
  <c r="DX344" i="2"/>
  <c r="DY344" i="2"/>
  <c r="DZ344" i="2"/>
  <c r="EA344" i="2"/>
  <c r="EB344" i="2"/>
  <c r="EC344" i="2"/>
  <c r="ED344" i="2"/>
  <c r="EE344" i="2"/>
  <c r="EF344" i="2"/>
  <c r="EG344" i="2"/>
  <c r="EH344" i="2"/>
  <c r="EI344" i="2"/>
  <c r="EJ344" i="2"/>
  <c r="EK344" i="2"/>
  <c r="EL344" i="2"/>
  <c r="EM344" i="2"/>
  <c r="EN344" i="2"/>
  <c r="EO344" i="2"/>
  <c r="EP344" i="2"/>
  <c r="EQ344" i="2"/>
  <c r="ER344" i="2"/>
  <c r="ES344" i="2"/>
  <c r="ET344" i="2"/>
  <c r="DI345" i="2"/>
  <c r="DJ345" i="2"/>
  <c r="DK345" i="2"/>
  <c r="DL345" i="2"/>
  <c r="DM345" i="2"/>
  <c r="DN345" i="2"/>
  <c r="DO345" i="2"/>
  <c r="DP345" i="2"/>
  <c r="DQ345" i="2"/>
  <c r="DR345" i="2"/>
  <c r="DS345" i="2"/>
  <c r="DT345" i="2"/>
  <c r="DU345" i="2"/>
  <c r="DV345" i="2"/>
  <c r="DW345" i="2"/>
  <c r="DX345" i="2"/>
  <c r="DY345" i="2"/>
  <c r="DZ345" i="2"/>
  <c r="EA345" i="2"/>
  <c r="EB345" i="2"/>
  <c r="EC345" i="2"/>
  <c r="ED345" i="2"/>
  <c r="EE345" i="2"/>
  <c r="EF345" i="2"/>
  <c r="EG345" i="2"/>
  <c r="EH345" i="2"/>
  <c r="EI345" i="2"/>
  <c r="EJ345" i="2"/>
  <c r="EK345" i="2"/>
  <c r="EL345" i="2"/>
  <c r="EM345" i="2"/>
  <c r="EN345" i="2"/>
  <c r="EO345" i="2"/>
  <c r="EP345" i="2"/>
  <c r="EQ345" i="2"/>
  <c r="ER345" i="2"/>
  <c r="ES345" i="2"/>
  <c r="ET345" i="2"/>
  <c r="DI346" i="2"/>
  <c r="DJ346" i="2"/>
  <c r="DK346" i="2"/>
  <c r="DL346" i="2"/>
  <c r="DM346" i="2"/>
  <c r="DN346" i="2"/>
  <c r="DO346" i="2"/>
  <c r="DP346" i="2"/>
  <c r="DQ346" i="2"/>
  <c r="DR346" i="2"/>
  <c r="DS346" i="2"/>
  <c r="DT346" i="2"/>
  <c r="DU346" i="2"/>
  <c r="DV346" i="2"/>
  <c r="DW346" i="2"/>
  <c r="DX346" i="2"/>
  <c r="DY346" i="2"/>
  <c r="DZ346" i="2"/>
  <c r="EA346" i="2"/>
  <c r="EB346" i="2"/>
  <c r="EC346" i="2"/>
  <c r="ED346" i="2"/>
  <c r="EE346" i="2"/>
  <c r="EF346" i="2"/>
  <c r="EG346" i="2"/>
  <c r="EH346" i="2"/>
  <c r="EI346" i="2"/>
  <c r="EJ346" i="2"/>
  <c r="EK346" i="2"/>
  <c r="EL346" i="2"/>
  <c r="EM346" i="2"/>
  <c r="EN346" i="2"/>
  <c r="EO346" i="2"/>
  <c r="EP346" i="2"/>
  <c r="EQ346" i="2"/>
  <c r="ER346" i="2"/>
  <c r="ES346" i="2"/>
  <c r="ET346" i="2"/>
  <c r="DI347" i="2"/>
  <c r="DJ347" i="2"/>
  <c r="DK347" i="2"/>
  <c r="DL347" i="2"/>
  <c r="DM347" i="2"/>
  <c r="DN347" i="2"/>
  <c r="DO347" i="2"/>
  <c r="DP347" i="2"/>
  <c r="DQ347" i="2"/>
  <c r="DR347" i="2"/>
  <c r="DS347" i="2"/>
  <c r="DT347" i="2"/>
  <c r="DU347" i="2"/>
  <c r="DV347" i="2"/>
  <c r="DW347" i="2"/>
  <c r="DX347" i="2"/>
  <c r="DY347" i="2"/>
  <c r="DZ347" i="2"/>
  <c r="EA347" i="2"/>
  <c r="EB347" i="2"/>
  <c r="EC347" i="2"/>
  <c r="ED347" i="2"/>
  <c r="EE347" i="2"/>
  <c r="EF347" i="2"/>
  <c r="EG347" i="2"/>
  <c r="EH347" i="2"/>
  <c r="EI347" i="2"/>
  <c r="EJ347" i="2"/>
  <c r="EK347" i="2"/>
  <c r="EL347" i="2"/>
  <c r="EM347" i="2"/>
  <c r="EN347" i="2"/>
  <c r="EO347" i="2"/>
  <c r="EP347" i="2"/>
  <c r="EQ347" i="2"/>
  <c r="ER347" i="2"/>
  <c r="ES347" i="2"/>
  <c r="ET347" i="2"/>
  <c r="DI348" i="2"/>
  <c r="DJ348" i="2"/>
  <c r="DK348" i="2"/>
  <c r="DL348" i="2"/>
  <c r="DM348" i="2"/>
  <c r="DN348" i="2"/>
  <c r="DO348" i="2"/>
  <c r="DP348" i="2"/>
  <c r="DQ348" i="2"/>
  <c r="DR348" i="2"/>
  <c r="DS348" i="2"/>
  <c r="DT348" i="2"/>
  <c r="DU348" i="2"/>
  <c r="DV348" i="2"/>
  <c r="DW348" i="2"/>
  <c r="DX348" i="2"/>
  <c r="DY348" i="2"/>
  <c r="DZ348" i="2"/>
  <c r="EA348" i="2"/>
  <c r="EB348" i="2"/>
  <c r="EC348" i="2"/>
  <c r="ED348" i="2"/>
  <c r="EE348" i="2"/>
  <c r="EF348" i="2"/>
  <c r="EG348" i="2"/>
  <c r="EH348" i="2"/>
  <c r="EI348" i="2"/>
  <c r="EJ348" i="2"/>
  <c r="EK348" i="2"/>
  <c r="EL348" i="2"/>
  <c r="EM348" i="2"/>
  <c r="EN348" i="2"/>
  <c r="EO348" i="2"/>
  <c r="EP348" i="2"/>
  <c r="EQ348" i="2"/>
  <c r="ER348" i="2"/>
  <c r="ES348" i="2"/>
  <c r="ET348" i="2"/>
  <c r="DI349" i="2"/>
  <c r="DJ349" i="2"/>
  <c r="DK349" i="2"/>
  <c r="DL349" i="2"/>
  <c r="DM349" i="2"/>
  <c r="DN349" i="2"/>
  <c r="DO349" i="2"/>
  <c r="DP349" i="2"/>
  <c r="DQ349" i="2"/>
  <c r="DR349" i="2"/>
  <c r="DS349" i="2"/>
  <c r="DT349" i="2"/>
  <c r="DU349" i="2"/>
  <c r="DV349" i="2"/>
  <c r="DW349" i="2"/>
  <c r="DX349" i="2"/>
  <c r="DY349" i="2"/>
  <c r="DZ349" i="2"/>
  <c r="EA349" i="2"/>
  <c r="EB349" i="2"/>
  <c r="EC349" i="2"/>
  <c r="ED349" i="2"/>
  <c r="EE349" i="2"/>
  <c r="EF349" i="2"/>
  <c r="EG349" i="2"/>
  <c r="EH349" i="2"/>
  <c r="EI349" i="2"/>
  <c r="EJ349" i="2"/>
  <c r="EK349" i="2"/>
  <c r="EL349" i="2"/>
  <c r="EM349" i="2"/>
  <c r="EN349" i="2"/>
  <c r="EO349" i="2"/>
  <c r="EP349" i="2"/>
  <c r="EQ349" i="2"/>
  <c r="ER349" i="2"/>
  <c r="ES349" i="2"/>
  <c r="ET349" i="2"/>
  <c r="DI350" i="2"/>
  <c r="DJ350" i="2"/>
  <c r="DK350" i="2"/>
  <c r="DL350" i="2"/>
  <c r="DM350" i="2"/>
  <c r="DN350" i="2"/>
  <c r="DO350" i="2"/>
  <c r="DP350" i="2"/>
  <c r="DQ350" i="2"/>
  <c r="DR350" i="2"/>
  <c r="DS350" i="2"/>
  <c r="DT350" i="2"/>
  <c r="DU350" i="2"/>
  <c r="DV350" i="2"/>
  <c r="DW350" i="2"/>
  <c r="DX350" i="2"/>
  <c r="DY350" i="2"/>
  <c r="DZ350" i="2"/>
  <c r="EA350" i="2"/>
  <c r="EB350" i="2"/>
  <c r="EC350" i="2"/>
  <c r="ED350" i="2"/>
  <c r="EE350" i="2"/>
  <c r="EF350" i="2"/>
  <c r="EG350" i="2"/>
  <c r="EH350" i="2"/>
  <c r="EI350" i="2"/>
  <c r="EJ350" i="2"/>
  <c r="EK350" i="2"/>
  <c r="EL350" i="2"/>
  <c r="EM350" i="2"/>
  <c r="EN350" i="2"/>
  <c r="EO350" i="2"/>
  <c r="EP350" i="2"/>
  <c r="EQ350" i="2"/>
  <c r="ER350" i="2"/>
  <c r="ES350" i="2"/>
  <c r="ET350" i="2"/>
  <c r="DI351" i="2"/>
  <c r="DJ351" i="2"/>
  <c r="DK351" i="2"/>
  <c r="DL351" i="2"/>
  <c r="DM351" i="2"/>
  <c r="DN351" i="2"/>
  <c r="DO351" i="2"/>
  <c r="DP351" i="2"/>
  <c r="DQ351" i="2"/>
  <c r="DR351" i="2"/>
  <c r="DS351" i="2"/>
  <c r="DT351" i="2"/>
  <c r="DU351" i="2"/>
  <c r="DV351" i="2"/>
  <c r="DW351" i="2"/>
  <c r="DX351" i="2"/>
  <c r="DY351" i="2"/>
  <c r="DZ351" i="2"/>
  <c r="EA351" i="2"/>
  <c r="EB351" i="2"/>
  <c r="EC351" i="2"/>
  <c r="ED351" i="2"/>
  <c r="EE351" i="2"/>
  <c r="EF351" i="2"/>
  <c r="EG351" i="2"/>
  <c r="EH351" i="2"/>
  <c r="EI351" i="2"/>
  <c r="EJ351" i="2"/>
  <c r="EK351" i="2"/>
  <c r="EL351" i="2"/>
  <c r="EM351" i="2"/>
  <c r="EN351" i="2"/>
  <c r="EO351" i="2"/>
  <c r="EP351" i="2"/>
  <c r="EQ351" i="2"/>
  <c r="ER351" i="2"/>
  <c r="ES351" i="2"/>
  <c r="ET351" i="2"/>
  <c r="DI352" i="2"/>
  <c r="DJ352" i="2"/>
  <c r="DK352" i="2"/>
  <c r="DL352" i="2"/>
  <c r="DM352" i="2"/>
  <c r="DN352" i="2"/>
  <c r="DO352" i="2"/>
  <c r="DP352" i="2"/>
  <c r="DQ352" i="2"/>
  <c r="DR352" i="2"/>
  <c r="DS352" i="2"/>
  <c r="DT352" i="2"/>
  <c r="DU352" i="2"/>
  <c r="DV352" i="2"/>
  <c r="DW352" i="2"/>
  <c r="DX352" i="2"/>
  <c r="DY352" i="2"/>
  <c r="DZ352" i="2"/>
  <c r="EA352" i="2"/>
  <c r="EB352" i="2"/>
  <c r="EC352" i="2"/>
  <c r="ED352" i="2"/>
  <c r="EE352" i="2"/>
  <c r="EF352" i="2"/>
  <c r="EG352" i="2"/>
  <c r="EH352" i="2"/>
  <c r="EI352" i="2"/>
  <c r="EJ352" i="2"/>
  <c r="EK352" i="2"/>
  <c r="EL352" i="2"/>
  <c r="EM352" i="2"/>
  <c r="EN352" i="2"/>
  <c r="EO352" i="2"/>
  <c r="EP352" i="2"/>
  <c r="EQ352" i="2"/>
  <c r="ER352" i="2"/>
  <c r="ES352" i="2"/>
  <c r="ET352" i="2"/>
  <c r="DI353" i="2"/>
  <c r="DJ353" i="2"/>
  <c r="DK353" i="2"/>
  <c r="DL353" i="2"/>
  <c r="DM353" i="2"/>
  <c r="DN353" i="2"/>
  <c r="DO353" i="2"/>
  <c r="DP353" i="2"/>
  <c r="DQ353" i="2"/>
  <c r="DR353" i="2"/>
  <c r="DS353" i="2"/>
  <c r="DT353" i="2"/>
  <c r="DU353" i="2"/>
  <c r="DV353" i="2"/>
  <c r="DW353" i="2"/>
  <c r="DX353" i="2"/>
  <c r="DY353" i="2"/>
  <c r="DZ353" i="2"/>
  <c r="EA353" i="2"/>
  <c r="EB353" i="2"/>
  <c r="EC353" i="2"/>
  <c r="ED353" i="2"/>
  <c r="EE353" i="2"/>
  <c r="EF353" i="2"/>
  <c r="EG353" i="2"/>
  <c r="EH353" i="2"/>
  <c r="EI353" i="2"/>
  <c r="EJ353" i="2"/>
  <c r="EK353" i="2"/>
  <c r="EL353" i="2"/>
  <c r="EM353" i="2"/>
  <c r="EN353" i="2"/>
  <c r="EO353" i="2"/>
  <c r="EP353" i="2"/>
  <c r="EQ353" i="2"/>
  <c r="ER353" i="2"/>
  <c r="ES353" i="2"/>
  <c r="ET353" i="2"/>
  <c r="DI354" i="2"/>
  <c r="DJ354" i="2"/>
  <c r="DK354" i="2"/>
  <c r="DL354" i="2"/>
  <c r="DM354" i="2"/>
  <c r="DN354" i="2"/>
  <c r="DO354" i="2"/>
  <c r="DP354" i="2"/>
  <c r="DQ354" i="2"/>
  <c r="DR354" i="2"/>
  <c r="DS354" i="2"/>
  <c r="DT354" i="2"/>
  <c r="DU354" i="2"/>
  <c r="DV354" i="2"/>
  <c r="DW354" i="2"/>
  <c r="DX354" i="2"/>
  <c r="DY354" i="2"/>
  <c r="DZ354" i="2"/>
  <c r="EA354" i="2"/>
  <c r="EB354" i="2"/>
  <c r="EC354" i="2"/>
  <c r="ED354" i="2"/>
  <c r="EE354" i="2"/>
  <c r="EF354" i="2"/>
  <c r="EG354" i="2"/>
  <c r="EH354" i="2"/>
  <c r="EI354" i="2"/>
  <c r="EJ354" i="2"/>
  <c r="EK354" i="2"/>
  <c r="EL354" i="2"/>
  <c r="EM354" i="2"/>
  <c r="EN354" i="2"/>
  <c r="EO354" i="2"/>
  <c r="EP354" i="2"/>
  <c r="EQ354" i="2"/>
  <c r="ER354" i="2"/>
  <c r="ES354" i="2"/>
  <c r="ET354" i="2"/>
  <c r="DI355" i="2"/>
  <c r="DJ355" i="2"/>
  <c r="DK355" i="2"/>
  <c r="DL355" i="2"/>
  <c r="DM355" i="2"/>
  <c r="DN355" i="2"/>
  <c r="DO355" i="2"/>
  <c r="DP355" i="2"/>
  <c r="DQ355" i="2"/>
  <c r="DR355" i="2"/>
  <c r="DS355" i="2"/>
  <c r="DT355" i="2"/>
  <c r="DU355" i="2"/>
  <c r="DV355" i="2"/>
  <c r="DW355" i="2"/>
  <c r="DX355" i="2"/>
  <c r="DY355" i="2"/>
  <c r="DZ355" i="2"/>
  <c r="EA355" i="2"/>
  <c r="EB355" i="2"/>
  <c r="EC355" i="2"/>
  <c r="ED355" i="2"/>
  <c r="EE355" i="2"/>
  <c r="EF355" i="2"/>
  <c r="EG355" i="2"/>
  <c r="EH355" i="2"/>
  <c r="EI355" i="2"/>
  <c r="EJ355" i="2"/>
  <c r="EK355" i="2"/>
  <c r="EL355" i="2"/>
  <c r="EM355" i="2"/>
  <c r="EN355" i="2"/>
  <c r="EO355" i="2"/>
  <c r="EP355" i="2"/>
  <c r="EQ355" i="2"/>
  <c r="ER355" i="2"/>
  <c r="ES355" i="2"/>
  <c r="ET355" i="2"/>
  <c r="DI356" i="2"/>
  <c r="DJ356" i="2"/>
  <c r="DK356" i="2"/>
  <c r="DL356" i="2"/>
  <c r="DM356" i="2"/>
  <c r="DN356" i="2"/>
  <c r="DO356" i="2"/>
  <c r="DP356" i="2"/>
  <c r="DQ356" i="2"/>
  <c r="DR356" i="2"/>
  <c r="DS356" i="2"/>
  <c r="DT356" i="2"/>
  <c r="DU356" i="2"/>
  <c r="DV356" i="2"/>
  <c r="DW356" i="2"/>
  <c r="DX356" i="2"/>
  <c r="DY356" i="2"/>
  <c r="DZ356" i="2"/>
  <c r="EA356" i="2"/>
  <c r="EB356" i="2"/>
  <c r="EC356" i="2"/>
  <c r="ED356" i="2"/>
  <c r="EE356" i="2"/>
  <c r="EF356" i="2"/>
  <c r="EG356" i="2"/>
  <c r="EH356" i="2"/>
  <c r="EI356" i="2"/>
  <c r="EJ356" i="2"/>
  <c r="EK356" i="2"/>
  <c r="EL356" i="2"/>
  <c r="EM356" i="2"/>
  <c r="EN356" i="2"/>
  <c r="EO356" i="2"/>
  <c r="EP356" i="2"/>
  <c r="EQ356" i="2"/>
  <c r="ER356" i="2"/>
  <c r="ES356" i="2"/>
  <c r="ET356" i="2"/>
  <c r="DI357" i="2"/>
  <c r="DJ357" i="2"/>
  <c r="DK357" i="2"/>
  <c r="DL357" i="2"/>
  <c r="DM357" i="2"/>
  <c r="DN357" i="2"/>
  <c r="DO357" i="2"/>
  <c r="DP357" i="2"/>
  <c r="DQ357" i="2"/>
  <c r="DR357" i="2"/>
  <c r="DS357" i="2"/>
  <c r="DT357" i="2"/>
  <c r="DU357" i="2"/>
  <c r="DV357" i="2"/>
  <c r="DW357" i="2"/>
  <c r="DX357" i="2"/>
  <c r="DY357" i="2"/>
  <c r="DZ357" i="2"/>
  <c r="EA357" i="2"/>
  <c r="EB357" i="2"/>
  <c r="EC357" i="2"/>
  <c r="ED357" i="2"/>
  <c r="EE357" i="2"/>
  <c r="EF357" i="2"/>
  <c r="EG357" i="2"/>
  <c r="EH357" i="2"/>
  <c r="EI357" i="2"/>
  <c r="EJ357" i="2"/>
  <c r="EK357" i="2"/>
  <c r="EL357" i="2"/>
  <c r="EM357" i="2"/>
  <c r="EN357" i="2"/>
  <c r="EO357" i="2"/>
  <c r="EP357" i="2"/>
  <c r="EQ357" i="2"/>
  <c r="ER357" i="2"/>
  <c r="ES357" i="2"/>
  <c r="ET357" i="2"/>
  <c r="DI358" i="2"/>
  <c r="DJ358" i="2"/>
  <c r="DK358" i="2"/>
  <c r="DL358" i="2"/>
  <c r="DM358" i="2"/>
  <c r="DN358" i="2"/>
  <c r="DO358" i="2"/>
  <c r="DP358" i="2"/>
  <c r="DQ358" i="2"/>
  <c r="DR358" i="2"/>
  <c r="DS358" i="2"/>
  <c r="DT358" i="2"/>
  <c r="DU358" i="2"/>
  <c r="DV358" i="2"/>
  <c r="DW358" i="2"/>
  <c r="DX358" i="2"/>
  <c r="DY358" i="2"/>
  <c r="DZ358" i="2"/>
  <c r="EA358" i="2"/>
  <c r="EB358" i="2"/>
  <c r="EC358" i="2"/>
  <c r="ED358" i="2"/>
  <c r="EE358" i="2"/>
  <c r="EF358" i="2"/>
  <c r="EG358" i="2"/>
  <c r="EH358" i="2"/>
  <c r="EI358" i="2"/>
  <c r="EJ358" i="2"/>
  <c r="EK358" i="2"/>
  <c r="EL358" i="2"/>
  <c r="EM358" i="2"/>
  <c r="EN358" i="2"/>
  <c r="EO358" i="2"/>
  <c r="EP358" i="2"/>
  <c r="EQ358" i="2"/>
  <c r="ER358" i="2"/>
  <c r="ES358" i="2"/>
  <c r="ET358" i="2"/>
  <c r="DI359" i="2"/>
  <c r="DJ359" i="2"/>
  <c r="DK359" i="2"/>
  <c r="DL359" i="2"/>
  <c r="DM359" i="2"/>
  <c r="DN359" i="2"/>
  <c r="DO359" i="2"/>
  <c r="DP359" i="2"/>
  <c r="DQ359" i="2"/>
  <c r="DR359" i="2"/>
  <c r="DS359" i="2"/>
  <c r="DT359" i="2"/>
  <c r="DU359" i="2"/>
  <c r="DV359" i="2"/>
  <c r="DW359" i="2"/>
  <c r="DX359" i="2"/>
  <c r="DY359" i="2"/>
  <c r="DZ359" i="2"/>
  <c r="EA359" i="2"/>
  <c r="EB359" i="2"/>
  <c r="EC359" i="2"/>
  <c r="ED359" i="2"/>
  <c r="EE359" i="2"/>
  <c r="EF359" i="2"/>
  <c r="EG359" i="2"/>
  <c r="EH359" i="2"/>
  <c r="EI359" i="2"/>
  <c r="EJ359" i="2"/>
  <c r="EK359" i="2"/>
  <c r="EL359" i="2"/>
  <c r="EM359" i="2"/>
  <c r="EN359" i="2"/>
  <c r="EO359" i="2"/>
  <c r="EP359" i="2"/>
  <c r="EQ359" i="2"/>
  <c r="ER359" i="2"/>
  <c r="ES359" i="2"/>
  <c r="ET359" i="2"/>
  <c r="DI360" i="2"/>
  <c r="DJ360" i="2"/>
  <c r="DK360" i="2"/>
  <c r="DL360" i="2"/>
  <c r="DM360" i="2"/>
  <c r="DN360" i="2"/>
  <c r="DO360" i="2"/>
  <c r="DP360" i="2"/>
  <c r="DQ360" i="2"/>
  <c r="DR360" i="2"/>
  <c r="DS360" i="2"/>
  <c r="DT360" i="2"/>
  <c r="DU360" i="2"/>
  <c r="DV360" i="2"/>
  <c r="DW360" i="2"/>
  <c r="DX360" i="2"/>
  <c r="DY360" i="2"/>
  <c r="DZ360" i="2"/>
  <c r="EA360" i="2"/>
  <c r="EB360" i="2"/>
  <c r="EC360" i="2"/>
  <c r="ED360" i="2"/>
  <c r="EE360" i="2"/>
  <c r="EF360" i="2"/>
  <c r="EG360" i="2"/>
  <c r="EH360" i="2"/>
  <c r="EI360" i="2"/>
  <c r="EJ360" i="2"/>
  <c r="EK360" i="2"/>
  <c r="EL360" i="2"/>
  <c r="EM360" i="2"/>
  <c r="EN360" i="2"/>
  <c r="EO360" i="2"/>
  <c r="EP360" i="2"/>
  <c r="EQ360" i="2"/>
  <c r="ER360" i="2"/>
  <c r="ES360" i="2"/>
  <c r="ET360" i="2"/>
  <c r="DI361" i="2"/>
  <c r="DJ361" i="2"/>
  <c r="DK361" i="2"/>
  <c r="DL361" i="2"/>
  <c r="DM361" i="2"/>
  <c r="DN361" i="2"/>
  <c r="DO361" i="2"/>
  <c r="DP361" i="2"/>
  <c r="DQ361" i="2"/>
  <c r="DR361" i="2"/>
  <c r="DS361" i="2"/>
  <c r="DT361" i="2"/>
  <c r="DU361" i="2"/>
  <c r="DV361" i="2"/>
  <c r="DW361" i="2"/>
  <c r="DX361" i="2"/>
  <c r="DY361" i="2"/>
  <c r="DZ361" i="2"/>
  <c r="EA361" i="2"/>
  <c r="EB361" i="2"/>
  <c r="EC361" i="2"/>
  <c r="ED361" i="2"/>
  <c r="EE361" i="2"/>
  <c r="EF361" i="2"/>
  <c r="EG361" i="2"/>
  <c r="EH361" i="2"/>
  <c r="EI361" i="2"/>
  <c r="EJ361" i="2"/>
  <c r="EK361" i="2"/>
  <c r="EL361" i="2"/>
  <c r="EM361" i="2"/>
  <c r="EN361" i="2"/>
  <c r="EO361" i="2"/>
  <c r="EP361" i="2"/>
  <c r="EQ361" i="2"/>
  <c r="ER361" i="2"/>
  <c r="ES361" i="2"/>
  <c r="ET361" i="2"/>
  <c r="DI362" i="2"/>
  <c r="DJ362" i="2"/>
  <c r="DK362" i="2"/>
  <c r="DL362" i="2"/>
  <c r="DM362" i="2"/>
  <c r="DN362" i="2"/>
  <c r="DO362" i="2"/>
  <c r="DP362" i="2"/>
  <c r="DQ362" i="2"/>
  <c r="DR362" i="2"/>
  <c r="DS362" i="2"/>
  <c r="DT362" i="2"/>
  <c r="DU362" i="2"/>
  <c r="DV362" i="2"/>
  <c r="DW362" i="2"/>
  <c r="DX362" i="2"/>
  <c r="DY362" i="2"/>
  <c r="DZ362" i="2"/>
  <c r="EA362" i="2"/>
  <c r="EB362" i="2"/>
  <c r="EC362" i="2"/>
  <c r="ED362" i="2"/>
  <c r="EE362" i="2"/>
  <c r="EF362" i="2"/>
  <c r="EG362" i="2"/>
  <c r="EH362" i="2"/>
  <c r="EI362" i="2"/>
  <c r="EJ362" i="2"/>
  <c r="EK362" i="2"/>
  <c r="EL362" i="2"/>
  <c r="EM362" i="2"/>
  <c r="EN362" i="2"/>
  <c r="EO362" i="2"/>
  <c r="EP362" i="2"/>
  <c r="EQ362" i="2"/>
  <c r="ER362" i="2"/>
  <c r="ES362" i="2"/>
  <c r="ET362" i="2"/>
  <c r="DI363" i="2"/>
  <c r="DJ363" i="2"/>
  <c r="DK363" i="2"/>
  <c r="DL363" i="2"/>
  <c r="DM363" i="2"/>
  <c r="DN363" i="2"/>
  <c r="DO363" i="2"/>
  <c r="DP363" i="2"/>
  <c r="DQ363" i="2"/>
  <c r="DR363" i="2"/>
  <c r="DS363" i="2"/>
  <c r="DT363" i="2"/>
  <c r="DU363" i="2"/>
  <c r="DV363" i="2"/>
  <c r="DW363" i="2"/>
  <c r="DX363" i="2"/>
  <c r="DY363" i="2"/>
  <c r="DZ363" i="2"/>
  <c r="EA363" i="2"/>
  <c r="EB363" i="2"/>
  <c r="EC363" i="2"/>
  <c r="ED363" i="2"/>
  <c r="EE363" i="2"/>
  <c r="EF363" i="2"/>
  <c r="EG363" i="2"/>
  <c r="EH363" i="2"/>
  <c r="EI363" i="2"/>
  <c r="EJ363" i="2"/>
  <c r="EK363" i="2"/>
  <c r="EL363" i="2"/>
  <c r="EM363" i="2"/>
  <c r="EN363" i="2"/>
  <c r="EO363" i="2"/>
  <c r="EP363" i="2"/>
  <c r="EQ363" i="2"/>
  <c r="ER363" i="2"/>
  <c r="ES363" i="2"/>
  <c r="ET363" i="2"/>
  <c r="DI364" i="2"/>
  <c r="DJ364" i="2"/>
  <c r="DK364" i="2"/>
  <c r="DL364" i="2"/>
  <c r="DM364" i="2"/>
  <c r="DN364" i="2"/>
  <c r="DO364" i="2"/>
  <c r="DP364" i="2"/>
  <c r="DQ364" i="2"/>
  <c r="DR364" i="2"/>
  <c r="DS364" i="2"/>
  <c r="DT364" i="2"/>
  <c r="DU364" i="2"/>
  <c r="DV364" i="2"/>
  <c r="DW364" i="2"/>
  <c r="DX364" i="2"/>
  <c r="DY364" i="2"/>
  <c r="DZ364" i="2"/>
  <c r="EA364" i="2"/>
  <c r="EB364" i="2"/>
  <c r="EC364" i="2"/>
  <c r="ED364" i="2"/>
  <c r="EE364" i="2"/>
  <c r="EF364" i="2"/>
  <c r="EG364" i="2"/>
  <c r="EH364" i="2"/>
  <c r="EI364" i="2"/>
  <c r="EJ364" i="2"/>
  <c r="EK364" i="2"/>
  <c r="EL364" i="2"/>
  <c r="EM364" i="2"/>
  <c r="EN364" i="2"/>
  <c r="EO364" i="2"/>
  <c r="EP364" i="2"/>
  <c r="EQ364" i="2"/>
  <c r="ER364" i="2"/>
  <c r="ES364" i="2"/>
  <c r="ET364" i="2"/>
  <c r="DI365" i="2"/>
  <c r="DJ365" i="2"/>
  <c r="DK365" i="2"/>
  <c r="DL365" i="2"/>
  <c r="DM365" i="2"/>
  <c r="DN365" i="2"/>
  <c r="DO365" i="2"/>
  <c r="DP365" i="2"/>
  <c r="DQ365" i="2"/>
  <c r="DR365" i="2"/>
  <c r="DS365" i="2"/>
  <c r="DT365" i="2"/>
  <c r="DU365" i="2"/>
  <c r="DV365" i="2"/>
  <c r="DW365" i="2"/>
  <c r="DX365" i="2"/>
  <c r="DY365" i="2"/>
  <c r="DZ365" i="2"/>
  <c r="EA365" i="2"/>
  <c r="EB365" i="2"/>
  <c r="EC365" i="2"/>
  <c r="ED365" i="2"/>
  <c r="EE365" i="2"/>
  <c r="EF365" i="2"/>
  <c r="EG365" i="2"/>
  <c r="EH365" i="2"/>
  <c r="EI365" i="2"/>
  <c r="EJ365" i="2"/>
  <c r="EK365" i="2"/>
  <c r="EL365" i="2"/>
  <c r="EM365" i="2"/>
  <c r="EN365" i="2"/>
  <c r="EO365" i="2"/>
  <c r="EP365" i="2"/>
  <c r="EQ365" i="2"/>
  <c r="ER365" i="2"/>
  <c r="ES365" i="2"/>
  <c r="ET365" i="2"/>
  <c r="DI366" i="2"/>
  <c r="DJ366" i="2"/>
  <c r="DK366" i="2"/>
  <c r="DL366" i="2"/>
  <c r="DM366" i="2"/>
  <c r="DN366" i="2"/>
  <c r="DO366" i="2"/>
  <c r="DP366" i="2"/>
  <c r="DQ366" i="2"/>
  <c r="DR366" i="2"/>
  <c r="DS366" i="2"/>
  <c r="DT366" i="2"/>
  <c r="DU366" i="2"/>
  <c r="DV366" i="2"/>
  <c r="DW366" i="2"/>
  <c r="DX366" i="2"/>
  <c r="DY366" i="2"/>
  <c r="DZ366" i="2"/>
  <c r="EA366" i="2"/>
  <c r="EB366" i="2"/>
  <c r="EC366" i="2"/>
  <c r="ED366" i="2"/>
  <c r="EE366" i="2"/>
  <c r="EF366" i="2"/>
  <c r="EG366" i="2"/>
  <c r="EH366" i="2"/>
  <c r="EI366" i="2"/>
  <c r="EJ366" i="2"/>
  <c r="EK366" i="2"/>
  <c r="EL366" i="2"/>
  <c r="EM366" i="2"/>
  <c r="EN366" i="2"/>
  <c r="EO366" i="2"/>
  <c r="EP366" i="2"/>
  <c r="EQ366" i="2"/>
  <c r="ER366" i="2"/>
  <c r="ES366" i="2"/>
  <c r="ET366" i="2"/>
  <c r="DI367" i="2"/>
  <c r="DJ367" i="2"/>
  <c r="DK367" i="2"/>
  <c r="DL367" i="2"/>
  <c r="DM367" i="2"/>
  <c r="DN367" i="2"/>
  <c r="DO367" i="2"/>
  <c r="DP367" i="2"/>
  <c r="DQ367" i="2"/>
  <c r="DR367" i="2"/>
  <c r="DS367" i="2"/>
  <c r="DT367" i="2"/>
  <c r="DU367" i="2"/>
  <c r="DV367" i="2"/>
  <c r="DW367" i="2"/>
  <c r="DX367" i="2"/>
  <c r="DY367" i="2"/>
  <c r="DZ367" i="2"/>
  <c r="EA367" i="2"/>
  <c r="EB367" i="2"/>
  <c r="EC367" i="2"/>
  <c r="ED367" i="2"/>
  <c r="EE367" i="2"/>
  <c r="EF367" i="2"/>
  <c r="EG367" i="2"/>
  <c r="EH367" i="2"/>
  <c r="EI367" i="2"/>
  <c r="EJ367" i="2"/>
  <c r="EK367" i="2"/>
  <c r="EL367" i="2"/>
  <c r="EM367" i="2"/>
  <c r="EN367" i="2"/>
  <c r="EO367" i="2"/>
  <c r="EP367" i="2"/>
  <c r="EQ367" i="2"/>
  <c r="ER367" i="2"/>
  <c r="ES367" i="2"/>
  <c r="ET367" i="2"/>
  <c r="DI368" i="2"/>
  <c r="DJ368" i="2"/>
  <c r="DK368" i="2"/>
  <c r="DL368" i="2"/>
  <c r="DM368" i="2"/>
  <c r="DN368" i="2"/>
  <c r="DO368" i="2"/>
  <c r="DP368" i="2"/>
  <c r="DQ368" i="2"/>
  <c r="DR368" i="2"/>
  <c r="DS368" i="2"/>
  <c r="DT368" i="2"/>
  <c r="DU368" i="2"/>
  <c r="DV368" i="2"/>
  <c r="DW368" i="2"/>
  <c r="DX368" i="2"/>
  <c r="DY368" i="2"/>
  <c r="DZ368" i="2"/>
  <c r="EA368" i="2"/>
  <c r="EB368" i="2"/>
  <c r="EC368" i="2"/>
  <c r="ED368" i="2"/>
  <c r="EE368" i="2"/>
  <c r="EF368" i="2"/>
  <c r="EG368" i="2"/>
  <c r="EH368" i="2"/>
  <c r="EI368" i="2"/>
  <c r="EJ368" i="2"/>
  <c r="EK368" i="2"/>
  <c r="EL368" i="2"/>
  <c r="EM368" i="2"/>
  <c r="EN368" i="2"/>
  <c r="EO368" i="2"/>
  <c r="EP368" i="2"/>
  <c r="EQ368" i="2"/>
  <c r="ER368" i="2"/>
  <c r="ES368" i="2"/>
  <c r="ET368" i="2"/>
  <c r="DI369" i="2"/>
  <c r="DJ369" i="2"/>
  <c r="DK369" i="2"/>
  <c r="DL369" i="2"/>
  <c r="DM369" i="2"/>
  <c r="DN369" i="2"/>
  <c r="DO369" i="2"/>
  <c r="DP369" i="2"/>
  <c r="DQ369" i="2"/>
  <c r="DR369" i="2"/>
  <c r="DS369" i="2"/>
  <c r="DT369" i="2"/>
  <c r="DU369" i="2"/>
  <c r="DV369" i="2"/>
  <c r="DW369" i="2"/>
  <c r="DX369" i="2"/>
  <c r="DY369" i="2"/>
  <c r="DZ369" i="2"/>
  <c r="EA369" i="2"/>
  <c r="EB369" i="2"/>
  <c r="EC369" i="2"/>
  <c r="ED369" i="2"/>
  <c r="EE369" i="2"/>
  <c r="EF369" i="2"/>
  <c r="EG369" i="2"/>
  <c r="EH369" i="2"/>
  <c r="EI369" i="2"/>
  <c r="EJ369" i="2"/>
  <c r="EK369" i="2"/>
  <c r="EL369" i="2"/>
  <c r="EM369" i="2"/>
  <c r="EN369" i="2"/>
  <c r="EO369" i="2"/>
  <c r="EP369" i="2"/>
  <c r="EQ369" i="2"/>
  <c r="ER369" i="2"/>
  <c r="ES369" i="2"/>
  <c r="ET369" i="2"/>
  <c r="DI370" i="2"/>
  <c r="DJ370" i="2"/>
  <c r="DK370" i="2"/>
  <c r="DL370" i="2"/>
  <c r="DM370" i="2"/>
  <c r="DN370" i="2"/>
  <c r="DO370" i="2"/>
  <c r="DP370" i="2"/>
  <c r="DQ370" i="2"/>
  <c r="DR370" i="2"/>
  <c r="DS370" i="2"/>
  <c r="DT370" i="2"/>
  <c r="DU370" i="2"/>
  <c r="DV370" i="2"/>
  <c r="DW370" i="2"/>
  <c r="DX370" i="2"/>
  <c r="DY370" i="2"/>
  <c r="DZ370" i="2"/>
  <c r="EA370" i="2"/>
  <c r="EB370" i="2"/>
  <c r="EC370" i="2"/>
  <c r="ED370" i="2"/>
  <c r="EE370" i="2"/>
  <c r="EF370" i="2"/>
  <c r="EG370" i="2"/>
  <c r="EH370" i="2"/>
  <c r="EI370" i="2"/>
  <c r="EJ370" i="2"/>
  <c r="EK370" i="2"/>
  <c r="EL370" i="2"/>
  <c r="EM370" i="2"/>
  <c r="EN370" i="2"/>
  <c r="EO370" i="2"/>
  <c r="EP370" i="2"/>
  <c r="EQ370" i="2"/>
  <c r="ER370" i="2"/>
  <c r="ES370" i="2"/>
  <c r="ET370" i="2"/>
  <c r="DI371" i="2"/>
  <c r="DJ371" i="2"/>
  <c r="DK371" i="2"/>
  <c r="DL371" i="2"/>
  <c r="DM371" i="2"/>
  <c r="DN371" i="2"/>
  <c r="DO371" i="2"/>
  <c r="DP371" i="2"/>
  <c r="DQ371" i="2"/>
  <c r="DR371" i="2"/>
  <c r="DS371" i="2"/>
  <c r="DT371" i="2"/>
  <c r="DU371" i="2"/>
  <c r="DV371" i="2"/>
  <c r="DW371" i="2"/>
  <c r="DX371" i="2"/>
  <c r="DY371" i="2"/>
  <c r="DZ371" i="2"/>
  <c r="EA371" i="2"/>
  <c r="EB371" i="2"/>
  <c r="EC371" i="2"/>
  <c r="ED371" i="2"/>
  <c r="EE371" i="2"/>
  <c r="EF371" i="2"/>
  <c r="EG371" i="2"/>
  <c r="EH371" i="2"/>
  <c r="EI371" i="2"/>
  <c r="EJ371" i="2"/>
  <c r="EK371" i="2"/>
  <c r="EL371" i="2"/>
  <c r="EM371" i="2"/>
  <c r="EN371" i="2"/>
  <c r="EO371" i="2"/>
  <c r="EP371" i="2"/>
  <c r="EQ371" i="2"/>
  <c r="ER371" i="2"/>
  <c r="ES371" i="2"/>
  <c r="ET371" i="2"/>
  <c r="DI372" i="2"/>
  <c r="DJ372" i="2"/>
  <c r="DK372" i="2"/>
  <c r="DL372" i="2"/>
  <c r="DM372" i="2"/>
  <c r="DN372" i="2"/>
  <c r="DO372" i="2"/>
  <c r="DP372" i="2"/>
  <c r="DQ372" i="2"/>
  <c r="DR372" i="2"/>
  <c r="DS372" i="2"/>
  <c r="DT372" i="2"/>
  <c r="DU372" i="2"/>
  <c r="DV372" i="2"/>
  <c r="DW372" i="2"/>
  <c r="DX372" i="2"/>
  <c r="DY372" i="2"/>
  <c r="DZ372" i="2"/>
  <c r="EA372" i="2"/>
  <c r="EB372" i="2"/>
  <c r="EC372" i="2"/>
  <c r="ED372" i="2"/>
  <c r="EE372" i="2"/>
  <c r="EF372" i="2"/>
  <c r="EG372" i="2"/>
  <c r="EH372" i="2"/>
  <c r="EI372" i="2"/>
  <c r="EJ372" i="2"/>
  <c r="EK372" i="2"/>
  <c r="EL372" i="2"/>
  <c r="EM372" i="2"/>
  <c r="EN372" i="2"/>
  <c r="EO372" i="2"/>
  <c r="EP372" i="2"/>
  <c r="EQ372" i="2"/>
  <c r="ER372" i="2"/>
  <c r="ES372" i="2"/>
  <c r="ET372" i="2"/>
  <c r="DI373" i="2"/>
  <c r="DJ373" i="2"/>
  <c r="DK373" i="2"/>
  <c r="DL373" i="2"/>
  <c r="DM373" i="2"/>
  <c r="DN373" i="2"/>
  <c r="DO373" i="2"/>
  <c r="DP373" i="2"/>
  <c r="DQ373" i="2"/>
  <c r="DR373" i="2"/>
  <c r="DS373" i="2"/>
  <c r="DT373" i="2"/>
  <c r="DU373" i="2"/>
  <c r="DV373" i="2"/>
  <c r="DW373" i="2"/>
  <c r="DX373" i="2"/>
  <c r="DY373" i="2"/>
  <c r="DZ373" i="2"/>
  <c r="EA373" i="2"/>
  <c r="EB373" i="2"/>
  <c r="EC373" i="2"/>
  <c r="ED373" i="2"/>
  <c r="EE373" i="2"/>
  <c r="EF373" i="2"/>
  <c r="EG373" i="2"/>
  <c r="EH373" i="2"/>
  <c r="EI373" i="2"/>
  <c r="EJ373" i="2"/>
  <c r="EK373" i="2"/>
  <c r="EL373" i="2"/>
  <c r="EM373" i="2"/>
  <c r="EN373" i="2"/>
  <c r="EO373" i="2"/>
  <c r="EP373" i="2"/>
  <c r="EQ373" i="2"/>
  <c r="ER373" i="2"/>
  <c r="ES373" i="2"/>
  <c r="ET373" i="2"/>
  <c r="DI374" i="2"/>
  <c r="DJ374" i="2"/>
  <c r="DK374" i="2"/>
  <c r="DL374" i="2"/>
  <c r="DM374" i="2"/>
  <c r="DN374" i="2"/>
  <c r="DO374" i="2"/>
  <c r="DP374" i="2"/>
  <c r="DQ374" i="2"/>
  <c r="DR374" i="2"/>
  <c r="DS374" i="2"/>
  <c r="DT374" i="2"/>
  <c r="DU374" i="2"/>
  <c r="DV374" i="2"/>
  <c r="DW374" i="2"/>
  <c r="DX374" i="2"/>
  <c r="DY374" i="2"/>
  <c r="DZ374" i="2"/>
  <c r="EA374" i="2"/>
  <c r="EB374" i="2"/>
  <c r="EC374" i="2"/>
  <c r="ED374" i="2"/>
  <c r="EE374" i="2"/>
  <c r="EF374" i="2"/>
  <c r="EG374" i="2"/>
  <c r="EH374" i="2"/>
  <c r="EI374" i="2"/>
  <c r="EJ374" i="2"/>
  <c r="EK374" i="2"/>
  <c r="EL374" i="2"/>
  <c r="EM374" i="2"/>
  <c r="EN374" i="2"/>
  <c r="EO374" i="2"/>
  <c r="EP374" i="2"/>
  <c r="EQ374" i="2"/>
  <c r="ER374" i="2"/>
  <c r="ES374" i="2"/>
  <c r="ET374" i="2"/>
  <c r="DI375" i="2"/>
  <c r="DJ375" i="2"/>
  <c r="DK375" i="2"/>
  <c r="DL375" i="2"/>
  <c r="DM375" i="2"/>
  <c r="DN375" i="2"/>
  <c r="DO375" i="2"/>
  <c r="DP375" i="2"/>
  <c r="DQ375" i="2"/>
  <c r="DR375" i="2"/>
  <c r="DS375" i="2"/>
  <c r="DT375" i="2"/>
  <c r="DU375" i="2"/>
  <c r="DV375" i="2"/>
  <c r="DW375" i="2"/>
  <c r="DX375" i="2"/>
  <c r="DY375" i="2"/>
  <c r="DZ375" i="2"/>
  <c r="EA375" i="2"/>
  <c r="EB375" i="2"/>
  <c r="EC375" i="2"/>
  <c r="ED375" i="2"/>
  <c r="EE375" i="2"/>
  <c r="EF375" i="2"/>
  <c r="EG375" i="2"/>
  <c r="EH375" i="2"/>
  <c r="EI375" i="2"/>
  <c r="EJ375" i="2"/>
  <c r="EK375" i="2"/>
  <c r="EL375" i="2"/>
  <c r="EM375" i="2"/>
  <c r="EN375" i="2"/>
  <c r="EO375" i="2"/>
  <c r="EP375" i="2"/>
  <c r="EQ375" i="2"/>
  <c r="ER375" i="2"/>
  <c r="ES375" i="2"/>
  <c r="ET375" i="2"/>
  <c r="DI376" i="2"/>
  <c r="DJ376" i="2"/>
  <c r="DK376" i="2"/>
  <c r="DL376" i="2"/>
  <c r="DM376" i="2"/>
  <c r="DN376" i="2"/>
  <c r="DO376" i="2"/>
  <c r="DP376" i="2"/>
  <c r="DQ376" i="2"/>
  <c r="DR376" i="2"/>
  <c r="DS376" i="2"/>
  <c r="DT376" i="2"/>
  <c r="DU376" i="2"/>
  <c r="DV376" i="2"/>
  <c r="DW376" i="2"/>
  <c r="DX376" i="2"/>
  <c r="DY376" i="2"/>
  <c r="DZ376" i="2"/>
  <c r="EA376" i="2"/>
  <c r="EB376" i="2"/>
  <c r="EC376" i="2"/>
  <c r="ED376" i="2"/>
  <c r="EE376" i="2"/>
  <c r="EF376" i="2"/>
  <c r="EG376" i="2"/>
  <c r="EH376" i="2"/>
  <c r="EI376" i="2"/>
  <c r="EJ376" i="2"/>
  <c r="EK376" i="2"/>
  <c r="EL376" i="2"/>
  <c r="EM376" i="2"/>
  <c r="EN376" i="2"/>
  <c r="EO376" i="2"/>
  <c r="EP376" i="2"/>
  <c r="EQ376" i="2"/>
  <c r="ER376" i="2"/>
  <c r="ES376" i="2"/>
  <c r="ET376" i="2"/>
  <c r="DI377" i="2"/>
  <c r="DJ377" i="2"/>
  <c r="DK377" i="2"/>
  <c r="DL377" i="2"/>
  <c r="DM377" i="2"/>
  <c r="DN377" i="2"/>
  <c r="DO377" i="2"/>
  <c r="DP377" i="2"/>
  <c r="DQ377" i="2"/>
  <c r="DR377" i="2"/>
  <c r="DS377" i="2"/>
  <c r="DT377" i="2"/>
  <c r="DU377" i="2"/>
  <c r="DV377" i="2"/>
  <c r="DW377" i="2"/>
  <c r="DX377" i="2"/>
  <c r="DY377" i="2"/>
  <c r="DZ377" i="2"/>
  <c r="EA377" i="2"/>
  <c r="EB377" i="2"/>
  <c r="EC377" i="2"/>
  <c r="ED377" i="2"/>
  <c r="EE377" i="2"/>
  <c r="EF377" i="2"/>
  <c r="EG377" i="2"/>
  <c r="EH377" i="2"/>
  <c r="EI377" i="2"/>
  <c r="EJ377" i="2"/>
  <c r="EK377" i="2"/>
  <c r="EL377" i="2"/>
  <c r="EM377" i="2"/>
  <c r="EN377" i="2"/>
  <c r="EO377" i="2"/>
  <c r="EP377" i="2"/>
  <c r="EQ377" i="2"/>
  <c r="ER377" i="2"/>
  <c r="ES377" i="2"/>
  <c r="ET377" i="2"/>
  <c r="DI378" i="2"/>
  <c r="DJ378" i="2"/>
  <c r="DK378" i="2"/>
  <c r="DL378" i="2"/>
  <c r="DM378" i="2"/>
  <c r="DN378" i="2"/>
  <c r="DO378" i="2"/>
  <c r="DP378" i="2"/>
  <c r="DQ378" i="2"/>
  <c r="DR378" i="2"/>
  <c r="DS378" i="2"/>
  <c r="DT378" i="2"/>
  <c r="DU378" i="2"/>
  <c r="DV378" i="2"/>
  <c r="DW378" i="2"/>
  <c r="DX378" i="2"/>
  <c r="DY378" i="2"/>
  <c r="DZ378" i="2"/>
  <c r="EA378" i="2"/>
  <c r="EB378" i="2"/>
  <c r="EC378" i="2"/>
  <c r="ED378" i="2"/>
  <c r="EE378" i="2"/>
  <c r="EF378" i="2"/>
  <c r="EG378" i="2"/>
  <c r="EH378" i="2"/>
  <c r="EI378" i="2"/>
  <c r="EJ378" i="2"/>
  <c r="EK378" i="2"/>
  <c r="EL378" i="2"/>
  <c r="EM378" i="2"/>
  <c r="EN378" i="2"/>
  <c r="EO378" i="2"/>
  <c r="EP378" i="2"/>
  <c r="EQ378" i="2"/>
  <c r="ER378" i="2"/>
  <c r="ES378" i="2"/>
  <c r="ET378" i="2"/>
  <c r="DI379" i="2"/>
  <c r="DJ379" i="2"/>
  <c r="DK379" i="2"/>
  <c r="DL379" i="2"/>
  <c r="DM379" i="2"/>
  <c r="DN379" i="2"/>
  <c r="DO379" i="2"/>
  <c r="DP379" i="2"/>
  <c r="DQ379" i="2"/>
  <c r="DR379" i="2"/>
  <c r="DS379" i="2"/>
  <c r="DT379" i="2"/>
  <c r="DU379" i="2"/>
  <c r="DV379" i="2"/>
  <c r="DW379" i="2"/>
  <c r="DX379" i="2"/>
  <c r="DY379" i="2"/>
  <c r="DZ379" i="2"/>
  <c r="EA379" i="2"/>
  <c r="EB379" i="2"/>
  <c r="EC379" i="2"/>
  <c r="ED379" i="2"/>
  <c r="EE379" i="2"/>
  <c r="EF379" i="2"/>
  <c r="EG379" i="2"/>
  <c r="EH379" i="2"/>
  <c r="EI379" i="2"/>
  <c r="EJ379" i="2"/>
  <c r="EK379" i="2"/>
  <c r="EL379" i="2"/>
  <c r="EM379" i="2"/>
  <c r="EN379" i="2"/>
  <c r="EO379" i="2"/>
  <c r="EP379" i="2"/>
  <c r="EQ379" i="2"/>
  <c r="ER379" i="2"/>
  <c r="ES379" i="2"/>
  <c r="ET379" i="2"/>
  <c r="DI380" i="2"/>
  <c r="DJ380" i="2"/>
  <c r="DK380" i="2"/>
  <c r="DL380" i="2"/>
  <c r="DM380" i="2"/>
  <c r="DN380" i="2"/>
  <c r="DO380" i="2"/>
  <c r="DP380" i="2"/>
  <c r="DQ380" i="2"/>
  <c r="DR380" i="2"/>
  <c r="DS380" i="2"/>
  <c r="DT380" i="2"/>
  <c r="DU380" i="2"/>
  <c r="DV380" i="2"/>
  <c r="DW380" i="2"/>
  <c r="DX380" i="2"/>
  <c r="DY380" i="2"/>
  <c r="DZ380" i="2"/>
  <c r="EA380" i="2"/>
  <c r="EB380" i="2"/>
  <c r="EC380" i="2"/>
  <c r="ED380" i="2"/>
  <c r="EE380" i="2"/>
  <c r="EF380" i="2"/>
  <c r="EG380" i="2"/>
  <c r="EH380" i="2"/>
  <c r="EI380" i="2"/>
  <c r="EJ380" i="2"/>
  <c r="EK380" i="2"/>
  <c r="EL380" i="2"/>
  <c r="EM380" i="2"/>
  <c r="EN380" i="2"/>
  <c r="EO380" i="2"/>
  <c r="EP380" i="2"/>
  <c r="EQ380" i="2"/>
  <c r="ER380" i="2"/>
  <c r="ES380" i="2"/>
  <c r="ET380" i="2"/>
  <c r="DI381" i="2"/>
  <c r="DJ381" i="2"/>
  <c r="DK381" i="2"/>
  <c r="DL381" i="2"/>
  <c r="DM381" i="2"/>
  <c r="DN381" i="2"/>
  <c r="DO381" i="2"/>
  <c r="DP381" i="2"/>
  <c r="DQ381" i="2"/>
  <c r="DR381" i="2"/>
  <c r="DS381" i="2"/>
  <c r="DT381" i="2"/>
  <c r="DU381" i="2"/>
  <c r="DV381" i="2"/>
  <c r="DW381" i="2"/>
  <c r="DX381" i="2"/>
  <c r="DY381" i="2"/>
  <c r="DZ381" i="2"/>
  <c r="EA381" i="2"/>
  <c r="EB381" i="2"/>
  <c r="EC381" i="2"/>
  <c r="ED381" i="2"/>
  <c r="EE381" i="2"/>
  <c r="EF381" i="2"/>
  <c r="EG381" i="2"/>
  <c r="EH381" i="2"/>
  <c r="EI381" i="2"/>
  <c r="EJ381" i="2"/>
  <c r="EK381" i="2"/>
  <c r="EL381" i="2"/>
  <c r="EM381" i="2"/>
  <c r="EN381" i="2"/>
  <c r="EO381" i="2"/>
  <c r="EP381" i="2"/>
  <c r="EQ381" i="2"/>
  <c r="ER381" i="2"/>
  <c r="ES381" i="2"/>
  <c r="ET381" i="2"/>
  <c r="DI382" i="2"/>
  <c r="DJ382" i="2"/>
  <c r="DK382" i="2"/>
  <c r="DL382" i="2"/>
  <c r="DM382" i="2"/>
  <c r="DN382" i="2"/>
  <c r="DO382" i="2"/>
  <c r="DP382" i="2"/>
  <c r="DQ382" i="2"/>
  <c r="DR382" i="2"/>
  <c r="DS382" i="2"/>
  <c r="DT382" i="2"/>
  <c r="DU382" i="2"/>
  <c r="DV382" i="2"/>
  <c r="DW382" i="2"/>
  <c r="DX382" i="2"/>
  <c r="DY382" i="2"/>
  <c r="DZ382" i="2"/>
  <c r="EA382" i="2"/>
  <c r="EB382" i="2"/>
  <c r="EC382" i="2"/>
  <c r="ED382" i="2"/>
  <c r="EE382" i="2"/>
  <c r="EF382" i="2"/>
  <c r="EG382" i="2"/>
  <c r="EH382" i="2"/>
  <c r="EI382" i="2"/>
  <c r="EJ382" i="2"/>
  <c r="EK382" i="2"/>
  <c r="EL382" i="2"/>
  <c r="EM382" i="2"/>
  <c r="EN382" i="2"/>
  <c r="EO382" i="2"/>
  <c r="EP382" i="2"/>
  <c r="EQ382" i="2"/>
  <c r="ER382" i="2"/>
  <c r="ES382" i="2"/>
  <c r="ET382" i="2"/>
  <c r="DI383" i="2"/>
  <c r="DJ383" i="2"/>
  <c r="DK383" i="2"/>
  <c r="DL383" i="2"/>
  <c r="DM383" i="2"/>
  <c r="DN383" i="2"/>
  <c r="DO383" i="2"/>
  <c r="DP383" i="2"/>
  <c r="DQ383" i="2"/>
  <c r="DR383" i="2"/>
  <c r="DS383" i="2"/>
  <c r="DT383" i="2"/>
  <c r="DU383" i="2"/>
  <c r="DV383" i="2"/>
  <c r="DW383" i="2"/>
  <c r="DX383" i="2"/>
  <c r="DY383" i="2"/>
  <c r="DZ383" i="2"/>
  <c r="EA383" i="2"/>
  <c r="EB383" i="2"/>
  <c r="EC383" i="2"/>
  <c r="ED383" i="2"/>
  <c r="EE383" i="2"/>
  <c r="EF383" i="2"/>
  <c r="EG383" i="2"/>
  <c r="EH383" i="2"/>
  <c r="EI383" i="2"/>
  <c r="EJ383" i="2"/>
  <c r="EK383" i="2"/>
  <c r="EL383" i="2"/>
  <c r="EM383" i="2"/>
  <c r="EN383" i="2"/>
  <c r="EO383" i="2"/>
  <c r="EP383" i="2"/>
  <c r="EQ383" i="2"/>
  <c r="ER383" i="2"/>
  <c r="ES383" i="2"/>
  <c r="ET383" i="2"/>
  <c r="DI384" i="2"/>
  <c r="DJ384" i="2"/>
  <c r="DK384" i="2"/>
  <c r="DL384" i="2"/>
  <c r="DM384" i="2"/>
  <c r="DN384" i="2"/>
  <c r="DO384" i="2"/>
  <c r="DP384" i="2"/>
  <c r="DQ384" i="2"/>
  <c r="DR384" i="2"/>
  <c r="DS384" i="2"/>
  <c r="DT384" i="2"/>
  <c r="DU384" i="2"/>
  <c r="DV384" i="2"/>
  <c r="DW384" i="2"/>
  <c r="DX384" i="2"/>
  <c r="DY384" i="2"/>
  <c r="DZ384" i="2"/>
  <c r="EA384" i="2"/>
  <c r="EB384" i="2"/>
  <c r="EC384" i="2"/>
  <c r="ED384" i="2"/>
  <c r="EE384" i="2"/>
  <c r="EF384" i="2"/>
  <c r="EG384" i="2"/>
  <c r="EH384" i="2"/>
  <c r="EI384" i="2"/>
  <c r="EJ384" i="2"/>
  <c r="EK384" i="2"/>
  <c r="EL384" i="2"/>
  <c r="EM384" i="2"/>
  <c r="EN384" i="2"/>
  <c r="EO384" i="2"/>
  <c r="EP384" i="2"/>
  <c r="EQ384" i="2"/>
  <c r="ER384" i="2"/>
  <c r="ES384" i="2"/>
  <c r="ET384" i="2"/>
  <c r="DI385" i="2"/>
  <c r="DJ385" i="2"/>
  <c r="DK385" i="2"/>
  <c r="DL385" i="2"/>
  <c r="DM385" i="2"/>
  <c r="DN385" i="2"/>
  <c r="DO385" i="2"/>
  <c r="DP385" i="2"/>
  <c r="DQ385" i="2"/>
  <c r="DR385" i="2"/>
  <c r="DS385" i="2"/>
  <c r="DT385" i="2"/>
  <c r="DU385" i="2"/>
  <c r="DV385" i="2"/>
  <c r="DW385" i="2"/>
  <c r="DX385" i="2"/>
  <c r="DY385" i="2"/>
  <c r="DZ385" i="2"/>
  <c r="EA385" i="2"/>
  <c r="EB385" i="2"/>
  <c r="EC385" i="2"/>
  <c r="ED385" i="2"/>
  <c r="EE385" i="2"/>
  <c r="EF385" i="2"/>
  <c r="EG385" i="2"/>
  <c r="EH385" i="2"/>
  <c r="EI385" i="2"/>
  <c r="EJ385" i="2"/>
  <c r="EK385" i="2"/>
  <c r="EL385" i="2"/>
  <c r="EM385" i="2"/>
  <c r="EN385" i="2"/>
  <c r="EO385" i="2"/>
  <c r="EP385" i="2"/>
  <c r="EQ385" i="2"/>
  <c r="ER385" i="2"/>
  <c r="ES385" i="2"/>
  <c r="ET385" i="2"/>
  <c r="DI386" i="2"/>
  <c r="DJ386" i="2"/>
  <c r="DK386" i="2"/>
  <c r="DL386" i="2"/>
  <c r="DM386" i="2"/>
  <c r="DN386" i="2"/>
  <c r="DO386" i="2"/>
  <c r="DP386" i="2"/>
  <c r="DQ386" i="2"/>
  <c r="DR386" i="2"/>
  <c r="DS386" i="2"/>
  <c r="DT386" i="2"/>
  <c r="DU386" i="2"/>
  <c r="DV386" i="2"/>
  <c r="DW386" i="2"/>
  <c r="DX386" i="2"/>
  <c r="DY386" i="2"/>
  <c r="DZ386" i="2"/>
  <c r="EA386" i="2"/>
  <c r="EB386" i="2"/>
  <c r="EC386" i="2"/>
  <c r="ED386" i="2"/>
  <c r="EE386" i="2"/>
  <c r="EF386" i="2"/>
  <c r="EG386" i="2"/>
  <c r="EH386" i="2"/>
  <c r="EI386" i="2"/>
  <c r="EJ386" i="2"/>
  <c r="EK386" i="2"/>
  <c r="EL386" i="2"/>
  <c r="EM386" i="2"/>
  <c r="EN386" i="2"/>
  <c r="EO386" i="2"/>
  <c r="EP386" i="2"/>
  <c r="EQ386" i="2"/>
  <c r="ER386" i="2"/>
  <c r="ES386" i="2"/>
  <c r="ET386" i="2"/>
  <c r="DI387" i="2"/>
  <c r="DJ387" i="2"/>
  <c r="DK387" i="2"/>
  <c r="DL387" i="2"/>
  <c r="DM387" i="2"/>
  <c r="DN387" i="2"/>
  <c r="DO387" i="2"/>
  <c r="DP387" i="2"/>
  <c r="DQ387" i="2"/>
  <c r="DR387" i="2"/>
  <c r="DS387" i="2"/>
  <c r="DT387" i="2"/>
  <c r="DU387" i="2"/>
  <c r="DV387" i="2"/>
  <c r="DW387" i="2"/>
  <c r="DX387" i="2"/>
  <c r="DY387" i="2"/>
  <c r="DZ387" i="2"/>
  <c r="EA387" i="2"/>
  <c r="EB387" i="2"/>
  <c r="EC387" i="2"/>
  <c r="ED387" i="2"/>
  <c r="EE387" i="2"/>
  <c r="EF387" i="2"/>
  <c r="EG387" i="2"/>
  <c r="EH387" i="2"/>
  <c r="EI387" i="2"/>
  <c r="EJ387" i="2"/>
  <c r="EK387" i="2"/>
  <c r="EL387" i="2"/>
  <c r="EM387" i="2"/>
  <c r="EN387" i="2"/>
  <c r="EO387" i="2"/>
  <c r="EP387" i="2"/>
  <c r="EQ387" i="2"/>
  <c r="ER387" i="2"/>
  <c r="ES387" i="2"/>
  <c r="ET387" i="2"/>
  <c r="DI388" i="2"/>
  <c r="DJ388" i="2"/>
  <c r="DK388" i="2"/>
  <c r="DL388" i="2"/>
  <c r="DM388" i="2"/>
  <c r="DN388" i="2"/>
  <c r="DO388" i="2"/>
  <c r="DP388" i="2"/>
  <c r="DQ388" i="2"/>
  <c r="DR388" i="2"/>
  <c r="DS388" i="2"/>
  <c r="DT388" i="2"/>
  <c r="DU388" i="2"/>
  <c r="DV388" i="2"/>
  <c r="DW388" i="2"/>
  <c r="DX388" i="2"/>
  <c r="DY388" i="2"/>
  <c r="DZ388" i="2"/>
  <c r="EA388" i="2"/>
  <c r="EB388" i="2"/>
  <c r="EC388" i="2"/>
  <c r="ED388" i="2"/>
  <c r="EE388" i="2"/>
  <c r="EF388" i="2"/>
  <c r="EG388" i="2"/>
  <c r="EH388" i="2"/>
  <c r="EI388" i="2"/>
  <c r="EJ388" i="2"/>
  <c r="EK388" i="2"/>
  <c r="EL388" i="2"/>
  <c r="EM388" i="2"/>
  <c r="EN388" i="2"/>
  <c r="EO388" i="2"/>
  <c r="EP388" i="2"/>
  <c r="EQ388" i="2"/>
  <c r="ER388" i="2"/>
  <c r="ES388" i="2"/>
  <c r="ET388" i="2"/>
  <c r="DI389" i="2"/>
  <c r="DJ389" i="2"/>
  <c r="DK389" i="2"/>
  <c r="DL389" i="2"/>
  <c r="DM389" i="2"/>
  <c r="DN389" i="2"/>
  <c r="DO389" i="2"/>
  <c r="DP389" i="2"/>
  <c r="DQ389" i="2"/>
  <c r="DR389" i="2"/>
  <c r="DS389" i="2"/>
  <c r="DT389" i="2"/>
  <c r="DU389" i="2"/>
  <c r="DV389" i="2"/>
  <c r="DW389" i="2"/>
  <c r="DX389" i="2"/>
  <c r="DY389" i="2"/>
  <c r="DZ389" i="2"/>
  <c r="EA389" i="2"/>
  <c r="EB389" i="2"/>
  <c r="EC389" i="2"/>
  <c r="ED389" i="2"/>
  <c r="EE389" i="2"/>
  <c r="EF389" i="2"/>
  <c r="EG389" i="2"/>
  <c r="EH389" i="2"/>
  <c r="EI389" i="2"/>
  <c r="EJ389" i="2"/>
  <c r="EK389" i="2"/>
  <c r="EL389" i="2"/>
  <c r="EM389" i="2"/>
  <c r="EN389" i="2"/>
  <c r="EO389" i="2"/>
  <c r="EP389" i="2"/>
  <c r="EQ389" i="2"/>
  <c r="ER389" i="2"/>
  <c r="ES389" i="2"/>
  <c r="ET389" i="2"/>
  <c r="DI390" i="2"/>
  <c r="DJ390" i="2"/>
  <c r="DK390" i="2"/>
  <c r="DL390" i="2"/>
  <c r="DM390" i="2"/>
  <c r="DN390" i="2"/>
  <c r="DO390" i="2"/>
  <c r="DP390" i="2"/>
  <c r="DQ390" i="2"/>
  <c r="DR390" i="2"/>
  <c r="DS390" i="2"/>
  <c r="DT390" i="2"/>
  <c r="DU390" i="2"/>
  <c r="DV390" i="2"/>
  <c r="DW390" i="2"/>
  <c r="DX390" i="2"/>
  <c r="DY390" i="2"/>
  <c r="DZ390" i="2"/>
  <c r="EA390" i="2"/>
  <c r="EB390" i="2"/>
  <c r="EC390" i="2"/>
  <c r="ED390" i="2"/>
  <c r="EE390" i="2"/>
  <c r="EF390" i="2"/>
  <c r="EG390" i="2"/>
  <c r="EH390" i="2"/>
  <c r="EI390" i="2"/>
  <c r="EJ390" i="2"/>
  <c r="EK390" i="2"/>
  <c r="EL390" i="2"/>
  <c r="EM390" i="2"/>
  <c r="EN390" i="2"/>
  <c r="EO390" i="2"/>
  <c r="EP390" i="2"/>
  <c r="EQ390" i="2"/>
  <c r="ER390" i="2"/>
  <c r="ES390" i="2"/>
  <c r="ET390" i="2"/>
  <c r="DI391" i="2"/>
  <c r="DJ391" i="2"/>
  <c r="DK391" i="2"/>
  <c r="DL391" i="2"/>
  <c r="DM391" i="2"/>
  <c r="DN391" i="2"/>
  <c r="DO391" i="2"/>
  <c r="DP391" i="2"/>
  <c r="DQ391" i="2"/>
  <c r="DR391" i="2"/>
  <c r="DS391" i="2"/>
  <c r="DT391" i="2"/>
  <c r="DU391" i="2"/>
  <c r="DV391" i="2"/>
  <c r="DW391" i="2"/>
  <c r="DX391" i="2"/>
  <c r="DY391" i="2"/>
  <c r="DZ391" i="2"/>
  <c r="EA391" i="2"/>
  <c r="EB391" i="2"/>
  <c r="EC391" i="2"/>
  <c r="ED391" i="2"/>
  <c r="EE391" i="2"/>
  <c r="EF391" i="2"/>
  <c r="EG391" i="2"/>
  <c r="EH391" i="2"/>
  <c r="EI391" i="2"/>
  <c r="EJ391" i="2"/>
  <c r="EK391" i="2"/>
  <c r="EL391" i="2"/>
  <c r="EM391" i="2"/>
  <c r="EN391" i="2"/>
  <c r="EO391" i="2"/>
  <c r="EP391" i="2"/>
  <c r="EQ391" i="2"/>
  <c r="ER391" i="2"/>
  <c r="ES391" i="2"/>
  <c r="ET391" i="2"/>
  <c r="DI392" i="2"/>
  <c r="DJ392" i="2"/>
  <c r="DK392" i="2"/>
  <c r="DL392" i="2"/>
  <c r="DM392" i="2"/>
  <c r="DN392" i="2"/>
  <c r="DO392" i="2"/>
  <c r="DP392" i="2"/>
  <c r="DQ392" i="2"/>
  <c r="DR392" i="2"/>
  <c r="DS392" i="2"/>
  <c r="DT392" i="2"/>
  <c r="DU392" i="2"/>
  <c r="DV392" i="2"/>
  <c r="DW392" i="2"/>
  <c r="DX392" i="2"/>
  <c r="DY392" i="2"/>
  <c r="DZ392" i="2"/>
  <c r="EA392" i="2"/>
  <c r="EB392" i="2"/>
  <c r="EC392" i="2"/>
  <c r="ED392" i="2"/>
  <c r="EE392" i="2"/>
  <c r="EF392" i="2"/>
  <c r="EG392" i="2"/>
  <c r="EH392" i="2"/>
  <c r="EI392" i="2"/>
  <c r="EJ392" i="2"/>
  <c r="EK392" i="2"/>
  <c r="EL392" i="2"/>
  <c r="EM392" i="2"/>
  <c r="EN392" i="2"/>
  <c r="EO392" i="2"/>
  <c r="EP392" i="2"/>
  <c r="EQ392" i="2"/>
  <c r="ER392" i="2"/>
  <c r="ES392" i="2"/>
  <c r="ET392" i="2"/>
  <c r="DI393" i="2"/>
  <c r="DJ393" i="2"/>
  <c r="DK393" i="2"/>
  <c r="DL393" i="2"/>
  <c r="DM393" i="2"/>
  <c r="DN393" i="2"/>
  <c r="DO393" i="2"/>
  <c r="DP393" i="2"/>
  <c r="DQ393" i="2"/>
  <c r="DR393" i="2"/>
  <c r="DS393" i="2"/>
  <c r="DT393" i="2"/>
  <c r="DU393" i="2"/>
  <c r="DV393" i="2"/>
  <c r="DW393" i="2"/>
  <c r="DX393" i="2"/>
  <c r="DY393" i="2"/>
  <c r="DZ393" i="2"/>
  <c r="EA393" i="2"/>
  <c r="EB393" i="2"/>
  <c r="EC393" i="2"/>
  <c r="ED393" i="2"/>
  <c r="EE393" i="2"/>
  <c r="EF393" i="2"/>
  <c r="EG393" i="2"/>
  <c r="EH393" i="2"/>
  <c r="EI393" i="2"/>
  <c r="EJ393" i="2"/>
  <c r="EK393" i="2"/>
  <c r="EL393" i="2"/>
  <c r="EM393" i="2"/>
  <c r="EN393" i="2"/>
  <c r="EO393" i="2"/>
  <c r="EP393" i="2"/>
  <c r="EQ393" i="2"/>
  <c r="ER393" i="2"/>
  <c r="ES393" i="2"/>
  <c r="ET393" i="2"/>
  <c r="DI394" i="2"/>
  <c r="DJ394" i="2"/>
  <c r="DK394" i="2"/>
  <c r="DL394" i="2"/>
  <c r="DM394" i="2"/>
  <c r="DN394" i="2"/>
  <c r="DO394" i="2"/>
  <c r="DP394" i="2"/>
  <c r="DQ394" i="2"/>
  <c r="DR394" i="2"/>
  <c r="DS394" i="2"/>
  <c r="DT394" i="2"/>
  <c r="DU394" i="2"/>
  <c r="DV394" i="2"/>
  <c r="DW394" i="2"/>
  <c r="DX394" i="2"/>
  <c r="DY394" i="2"/>
  <c r="DZ394" i="2"/>
  <c r="EA394" i="2"/>
  <c r="EB394" i="2"/>
  <c r="EC394" i="2"/>
  <c r="ED394" i="2"/>
  <c r="EE394" i="2"/>
  <c r="EF394" i="2"/>
  <c r="EG394" i="2"/>
  <c r="EH394" i="2"/>
  <c r="EI394" i="2"/>
  <c r="EJ394" i="2"/>
  <c r="EK394" i="2"/>
  <c r="EL394" i="2"/>
  <c r="EM394" i="2"/>
  <c r="EN394" i="2"/>
  <c r="EO394" i="2"/>
  <c r="EP394" i="2"/>
  <c r="EQ394" i="2"/>
  <c r="ER394" i="2"/>
  <c r="ES394" i="2"/>
  <c r="ET394" i="2"/>
  <c r="DI395" i="2"/>
  <c r="DJ395" i="2"/>
  <c r="DK395" i="2"/>
  <c r="DL395" i="2"/>
  <c r="DM395" i="2"/>
  <c r="DN395" i="2"/>
  <c r="DO395" i="2"/>
  <c r="DP395" i="2"/>
  <c r="DQ395" i="2"/>
  <c r="DR395" i="2"/>
  <c r="DS395" i="2"/>
  <c r="DT395" i="2"/>
  <c r="DU395" i="2"/>
  <c r="DV395" i="2"/>
  <c r="DW395" i="2"/>
  <c r="DX395" i="2"/>
  <c r="DY395" i="2"/>
  <c r="DZ395" i="2"/>
  <c r="EA395" i="2"/>
  <c r="EB395" i="2"/>
  <c r="EC395" i="2"/>
  <c r="ED395" i="2"/>
  <c r="EE395" i="2"/>
  <c r="EF395" i="2"/>
  <c r="EG395" i="2"/>
  <c r="EH395" i="2"/>
  <c r="EI395" i="2"/>
  <c r="EJ395" i="2"/>
  <c r="EK395" i="2"/>
  <c r="EL395" i="2"/>
  <c r="EM395" i="2"/>
  <c r="EN395" i="2"/>
  <c r="EO395" i="2"/>
  <c r="EP395" i="2"/>
  <c r="EQ395" i="2"/>
  <c r="ER395" i="2"/>
  <c r="ES395" i="2"/>
  <c r="ET395" i="2"/>
  <c r="DI396" i="2"/>
  <c r="DJ396" i="2"/>
  <c r="DK396" i="2"/>
  <c r="DL396" i="2"/>
  <c r="DM396" i="2"/>
  <c r="DN396" i="2"/>
  <c r="DO396" i="2"/>
  <c r="DP396" i="2"/>
  <c r="DQ396" i="2"/>
  <c r="DR396" i="2"/>
  <c r="DS396" i="2"/>
  <c r="DT396" i="2"/>
  <c r="DU396" i="2"/>
  <c r="DV396" i="2"/>
  <c r="DW396" i="2"/>
  <c r="DX396" i="2"/>
  <c r="DY396" i="2"/>
  <c r="DZ396" i="2"/>
  <c r="EA396" i="2"/>
  <c r="EB396" i="2"/>
  <c r="EC396" i="2"/>
  <c r="ED396" i="2"/>
  <c r="EE396" i="2"/>
  <c r="EF396" i="2"/>
  <c r="EG396" i="2"/>
  <c r="EH396" i="2"/>
  <c r="EI396" i="2"/>
  <c r="EJ396" i="2"/>
  <c r="EK396" i="2"/>
  <c r="EL396" i="2"/>
  <c r="EM396" i="2"/>
  <c r="EN396" i="2"/>
  <c r="EO396" i="2"/>
  <c r="EP396" i="2"/>
  <c r="EQ396" i="2"/>
  <c r="ER396" i="2"/>
  <c r="ES396" i="2"/>
  <c r="ET396" i="2"/>
  <c r="DI397" i="2"/>
  <c r="DJ397" i="2"/>
  <c r="DK397" i="2"/>
  <c r="DL397" i="2"/>
  <c r="DM397" i="2"/>
  <c r="DN397" i="2"/>
  <c r="DO397" i="2"/>
  <c r="DP397" i="2"/>
  <c r="DQ397" i="2"/>
  <c r="DR397" i="2"/>
  <c r="DS397" i="2"/>
  <c r="DT397" i="2"/>
  <c r="DU397" i="2"/>
  <c r="DV397" i="2"/>
  <c r="DW397" i="2"/>
  <c r="DX397" i="2"/>
  <c r="DY397" i="2"/>
  <c r="DZ397" i="2"/>
  <c r="EA397" i="2"/>
  <c r="EB397" i="2"/>
  <c r="EC397" i="2"/>
  <c r="ED397" i="2"/>
  <c r="EE397" i="2"/>
  <c r="EF397" i="2"/>
  <c r="EG397" i="2"/>
  <c r="EH397" i="2"/>
  <c r="EI397" i="2"/>
  <c r="EJ397" i="2"/>
  <c r="EK397" i="2"/>
  <c r="EL397" i="2"/>
  <c r="EM397" i="2"/>
  <c r="EN397" i="2"/>
  <c r="EO397" i="2"/>
  <c r="EP397" i="2"/>
  <c r="EQ397" i="2"/>
  <c r="ER397" i="2"/>
  <c r="ES397" i="2"/>
  <c r="ET397" i="2"/>
  <c r="DI398" i="2"/>
  <c r="DJ398" i="2"/>
  <c r="DK398" i="2"/>
  <c r="DL398" i="2"/>
  <c r="DM398" i="2"/>
  <c r="DN398" i="2"/>
  <c r="DO398" i="2"/>
  <c r="DP398" i="2"/>
  <c r="DQ398" i="2"/>
  <c r="DR398" i="2"/>
  <c r="DS398" i="2"/>
  <c r="DT398" i="2"/>
  <c r="DU398" i="2"/>
  <c r="DV398" i="2"/>
  <c r="DW398" i="2"/>
  <c r="DX398" i="2"/>
  <c r="DY398" i="2"/>
  <c r="DZ398" i="2"/>
  <c r="EA398" i="2"/>
  <c r="EB398" i="2"/>
  <c r="EC398" i="2"/>
  <c r="ED398" i="2"/>
  <c r="EE398" i="2"/>
  <c r="EF398" i="2"/>
  <c r="EG398" i="2"/>
  <c r="EH398" i="2"/>
  <c r="EI398" i="2"/>
  <c r="EJ398" i="2"/>
  <c r="EK398" i="2"/>
  <c r="EL398" i="2"/>
  <c r="EM398" i="2"/>
  <c r="EN398" i="2"/>
  <c r="EO398" i="2"/>
  <c r="EP398" i="2"/>
  <c r="EQ398" i="2"/>
  <c r="ER398" i="2"/>
  <c r="ES398" i="2"/>
  <c r="ET398" i="2"/>
  <c r="DI399" i="2"/>
  <c r="DJ399" i="2"/>
  <c r="DK399" i="2"/>
  <c r="DL399" i="2"/>
  <c r="DM399" i="2"/>
  <c r="DN399" i="2"/>
  <c r="DO399" i="2"/>
  <c r="DP399" i="2"/>
  <c r="DQ399" i="2"/>
  <c r="DR399" i="2"/>
  <c r="DS399" i="2"/>
  <c r="DT399" i="2"/>
  <c r="DU399" i="2"/>
  <c r="DV399" i="2"/>
  <c r="DW399" i="2"/>
  <c r="DX399" i="2"/>
  <c r="DY399" i="2"/>
  <c r="DZ399" i="2"/>
  <c r="EA399" i="2"/>
  <c r="EB399" i="2"/>
  <c r="EC399" i="2"/>
  <c r="ED399" i="2"/>
  <c r="EE399" i="2"/>
  <c r="EF399" i="2"/>
  <c r="EG399" i="2"/>
  <c r="EH399" i="2"/>
  <c r="EI399" i="2"/>
  <c r="EJ399" i="2"/>
  <c r="EK399" i="2"/>
  <c r="EL399" i="2"/>
  <c r="EM399" i="2"/>
  <c r="EN399" i="2"/>
  <c r="EO399" i="2"/>
  <c r="EP399" i="2"/>
  <c r="EQ399" i="2"/>
  <c r="ER399" i="2"/>
  <c r="ES399" i="2"/>
  <c r="ET399" i="2"/>
  <c r="DI400" i="2"/>
  <c r="DJ400" i="2"/>
  <c r="DK400" i="2"/>
  <c r="DL400" i="2"/>
  <c r="DM400" i="2"/>
  <c r="DN400" i="2"/>
  <c r="DO400" i="2"/>
  <c r="DP400" i="2"/>
  <c r="DQ400" i="2"/>
  <c r="DR400" i="2"/>
  <c r="DS400" i="2"/>
  <c r="DT400" i="2"/>
  <c r="DU400" i="2"/>
  <c r="DV400" i="2"/>
  <c r="DW400" i="2"/>
  <c r="DX400" i="2"/>
  <c r="DY400" i="2"/>
  <c r="DZ400" i="2"/>
  <c r="EA400" i="2"/>
  <c r="EB400" i="2"/>
  <c r="EC400" i="2"/>
  <c r="ED400" i="2"/>
  <c r="EE400" i="2"/>
  <c r="EF400" i="2"/>
  <c r="EG400" i="2"/>
  <c r="EH400" i="2"/>
  <c r="EI400" i="2"/>
  <c r="EJ400" i="2"/>
  <c r="EK400" i="2"/>
  <c r="EL400" i="2"/>
  <c r="EM400" i="2"/>
  <c r="EN400" i="2"/>
  <c r="EO400" i="2"/>
  <c r="EP400" i="2"/>
  <c r="EQ400" i="2"/>
  <c r="ER400" i="2"/>
  <c r="ES400" i="2"/>
  <c r="ET400" i="2"/>
  <c r="DI401" i="2"/>
  <c r="DJ401" i="2"/>
  <c r="DK401" i="2"/>
  <c r="DL401" i="2"/>
  <c r="DM401" i="2"/>
  <c r="DN401" i="2"/>
  <c r="DO401" i="2"/>
  <c r="DP401" i="2"/>
  <c r="DQ401" i="2"/>
  <c r="DR401" i="2"/>
  <c r="DS401" i="2"/>
  <c r="DT401" i="2"/>
  <c r="DU401" i="2"/>
  <c r="DV401" i="2"/>
  <c r="DW401" i="2"/>
  <c r="DX401" i="2"/>
  <c r="DY401" i="2"/>
  <c r="DZ401" i="2"/>
  <c r="EA401" i="2"/>
  <c r="EB401" i="2"/>
  <c r="EC401" i="2"/>
  <c r="ED401" i="2"/>
  <c r="EE401" i="2"/>
  <c r="EF401" i="2"/>
  <c r="EG401" i="2"/>
  <c r="EH401" i="2"/>
  <c r="EI401" i="2"/>
  <c r="EJ401" i="2"/>
  <c r="EK401" i="2"/>
  <c r="EL401" i="2"/>
  <c r="EM401" i="2"/>
  <c r="EN401" i="2"/>
  <c r="EO401" i="2"/>
  <c r="EP401" i="2"/>
  <c r="EQ401" i="2"/>
  <c r="ER401" i="2"/>
  <c r="ES401" i="2"/>
  <c r="ET401" i="2"/>
  <c r="DI402" i="2"/>
  <c r="DJ402" i="2"/>
  <c r="DK402" i="2"/>
  <c r="DL402" i="2"/>
  <c r="DM402" i="2"/>
  <c r="DN402" i="2"/>
  <c r="DO402" i="2"/>
  <c r="DP402" i="2"/>
  <c r="DQ402" i="2"/>
  <c r="DR402" i="2"/>
  <c r="DS402" i="2"/>
  <c r="DT402" i="2"/>
  <c r="DU402" i="2"/>
  <c r="DV402" i="2"/>
  <c r="DW402" i="2"/>
  <c r="DX402" i="2"/>
  <c r="DY402" i="2"/>
  <c r="DZ402" i="2"/>
  <c r="EA402" i="2"/>
  <c r="EB402" i="2"/>
  <c r="EC402" i="2"/>
  <c r="ED402" i="2"/>
  <c r="EE402" i="2"/>
  <c r="EF402" i="2"/>
  <c r="EG402" i="2"/>
  <c r="EH402" i="2"/>
  <c r="EI402" i="2"/>
  <c r="EJ402" i="2"/>
  <c r="EK402" i="2"/>
  <c r="EL402" i="2"/>
  <c r="EM402" i="2"/>
  <c r="EN402" i="2"/>
  <c r="EO402" i="2"/>
  <c r="EP402" i="2"/>
  <c r="EQ402" i="2"/>
  <c r="ER402" i="2"/>
  <c r="ES402" i="2"/>
  <c r="ET402" i="2"/>
  <c r="DI403" i="2"/>
  <c r="DJ403" i="2"/>
  <c r="DK403" i="2"/>
  <c r="DL403" i="2"/>
  <c r="DM403" i="2"/>
  <c r="DN403" i="2"/>
  <c r="DO403" i="2"/>
  <c r="DP403" i="2"/>
  <c r="DQ403" i="2"/>
  <c r="DR403" i="2"/>
  <c r="DS403" i="2"/>
  <c r="DT403" i="2"/>
  <c r="DU403" i="2"/>
  <c r="DV403" i="2"/>
  <c r="DW403" i="2"/>
  <c r="DX403" i="2"/>
  <c r="DY403" i="2"/>
  <c r="DZ403" i="2"/>
  <c r="EA403" i="2"/>
  <c r="EB403" i="2"/>
  <c r="EC403" i="2"/>
  <c r="ED403" i="2"/>
  <c r="EE403" i="2"/>
  <c r="EF403" i="2"/>
  <c r="EG403" i="2"/>
  <c r="EH403" i="2"/>
  <c r="EI403" i="2"/>
  <c r="EJ403" i="2"/>
  <c r="EK403" i="2"/>
  <c r="EL403" i="2"/>
  <c r="EM403" i="2"/>
  <c r="EN403" i="2"/>
  <c r="EO403" i="2"/>
  <c r="EP403" i="2"/>
  <c r="EQ403" i="2"/>
  <c r="ER403" i="2"/>
  <c r="ES403" i="2"/>
  <c r="ET403" i="2"/>
  <c r="DI404" i="2"/>
  <c r="DJ404" i="2"/>
  <c r="DK404" i="2"/>
  <c r="DL404" i="2"/>
  <c r="DM404" i="2"/>
  <c r="DN404" i="2"/>
  <c r="DO404" i="2"/>
  <c r="DP404" i="2"/>
  <c r="DQ404" i="2"/>
  <c r="DR404" i="2"/>
  <c r="DS404" i="2"/>
  <c r="DT404" i="2"/>
  <c r="DU404" i="2"/>
  <c r="DV404" i="2"/>
  <c r="DW404" i="2"/>
  <c r="DX404" i="2"/>
  <c r="DY404" i="2"/>
  <c r="DZ404" i="2"/>
  <c r="EA404" i="2"/>
  <c r="EB404" i="2"/>
  <c r="EC404" i="2"/>
  <c r="ED404" i="2"/>
  <c r="EE404" i="2"/>
  <c r="EF404" i="2"/>
  <c r="EG404" i="2"/>
  <c r="EH404" i="2"/>
  <c r="EI404" i="2"/>
  <c r="EJ404" i="2"/>
  <c r="EK404" i="2"/>
  <c r="EL404" i="2"/>
  <c r="EM404" i="2"/>
  <c r="EN404" i="2"/>
  <c r="EO404" i="2"/>
  <c r="EP404" i="2"/>
  <c r="EQ404" i="2"/>
  <c r="ER404" i="2"/>
  <c r="ES404" i="2"/>
  <c r="ET404" i="2"/>
  <c r="DI405" i="2"/>
  <c r="DJ405" i="2"/>
  <c r="DK405" i="2"/>
  <c r="DL405" i="2"/>
  <c r="DM405" i="2"/>
  <c r="DN405" i="2"/>
  <c r="DO405" i="2"/>
  <c r="DP405" i="2"/>
  <c r="DQ405" i="2"/>
  <c r="DR405" i="2"/>
  <c r="DS405" i="2"/>
  <c r="DT405" i="2"/>
  <c r="DU405" i="2"/>
  <c r="DV405" i="2"/>
  <c r="DW405" i="2"/>
  <c r="DX405" i="2"/>
  <c r="DY405" i="2"/>
  <c r="DZ405" i="2"/>
  <c r="EA405" i="2"/>
  <c r="EB405" i="2"/>
  <c r="EC405" i="2"/>
  <c r="ED405" i="2"/>
  <c r="EE405" i="2"/>
  <c r="EF405" i="2"/>
  <c r="EG405" i="2"/>
  <c r="EH405" i="2"/>
  <c r="EI405" i="2"/>
  <c r="EJ405" i="2"/>
  <c r="EK405" i="2"/>
  <c r="EL405" i="2"/>
  <c r="EM405" i="2"/>
  <c r="EN405" i="2"/>
  <c r="EO405" i="2"/>
  <c r="EP405" i="2"/>
  <c r="EQ405" i="2"/>
  <c r="ER405" i="2"/>
  <c r="ES405" i="2"/>
  <c r="ET405" i="2"/>
  <c r="DI406" i="2"/>
  <c r="DJ406" i="2"/>
  <c r="DK406" i="2"/>
  <c r="DL406" i="2"/>
  <c r="DM406" i="2"/>
  <c r="DN406" i="2"/>
  <c r="DO406" i="2"/>
  <c r="DP406" i="2"/>
  <c r="DQ406" i="2"/>
  <c r="DR406" i="2"/>
  <c r="DS406" i="2"/>
  <c r="DT406" i="2"/>
  <c r="DU406" i="2"/>
  <c r="DV406" i="2"/>
  <c r="DW406" i="2"/>
  <c r="DX406" i="2"/>
  <c r="DY406" i="2"/>
  <c r="DZ406" i="2"/>
  <c r="EA406" i="2"/>
  <c r="EB406" i="2"/>
  <c r="EC406" i="2"/>
  <c r="ED406" i="2"/>
  <c r="EE406" i="2"/>
  <c r="EF406" i="2"/>
  <c r="EG406" i="2"/>
  <c r="EH406" i="2"/>
  <c r="EI406" i="2"/>
  <c r="EJ406" i="2"/>
  <c r="EK406" i="2"/>
  <c r="EL406" i="2"/>
  <c r="EM406" i="2"/>
  <c r="EN406" i="2"/>
  <c r="EO406" i="2"/>
  <c r="EP406" i="2"/>
  <c r="EQ406" i="2"/>
  <c r="ER406" i="2"/>
  <c r="ES406" i="2"/>
  <c r="ET406" i="2"/>
  <c r="DI407" i="2"/>
  <c r="DJ407" i="2"/>
  <c r="DK407" i="2"/>
  <c r="DL407" i="2"/>
  <c r="DM407" i="2"/>
  <c r="DN407" i="2"/>
  <c r="DO407" i="2"/>
  <c r="DP407" i="2"/>
  <c r="DQ407" i="2"/>
  <c r="DR407" i="2"/>
  <c r="DS407" i="2"/>
  <c r="DT407" i="2"/>
  <c r="DU407" i="2"/>
  <c r="DV407" i="2"/>
  <c r="DW407" i="2"/>
  <c r="DX407" i="2"/>
  <c r="DY407" i="2"/>
  <c r="DZ407" i="2"/>
  <c r="EA407" i="2"/>
  <c r="EB407" i="2"/>
  <c r="EC407" i="2"/>
  <c r="ED407" i="2"/>
  <c r="EE407" i="2"/>
  <c r="EF407" i="2"/>
  <c r="EG407" i="2"/>
  <c r="EH407" i="2"/>
  <c r="EI407" i="2"/>
  <c r="EJ407" i="2"/>
  <c r="EK407" i="2"/>
  <c r="EL407" i="2"/>
  <c r="EM407" i="2"/>
  <c r="EN407" i="2"/>
  <c r="EO407" i="2"/>
  <c r="EP407" i="2"/>
  <c r="EQ407" i="2"/>
  <c r="ER407" i="2"/>
  <c r="ES407" i="2"/>
  <c r="ET407" i="2"/>
  <c r="DI408" i="2"/>
  <c r="DJ408" i="2"/>
  <c r="DK408" i="2"/>
  <c r="DL408" i="2"/>
  <c r="DM408" i="2"/>
  <c r="DN408" i="2"/>
  <c r="DO408" i="2"/>
  <c r="DP408" i="2"/>
  <c r="DQ408" i="2"/>
  <c r="DR408" i="2"/>
  <c r="DS408" i="2"/>
  <c r="DT408" i="2"/>
  <c r="DU408" i="2"/>
  <c r="DV408" i="2"/>
  <c r="DW408" i="2"/>
  <c r="DX408" i="2"/>
  <c r="DY408" i="2"/>
  <c r="DZ408" i="2"/>
  <c r="EA408" i="2"/>
  <c r="EB408" i="2"/>
  <c r="EC408" i="2"/>
  <c r="ED408" i="2"/>
  <c r="EE408" i="2"/>
  <c r="EF408" i="2"/>
  <c r="EG408" i="2"/>
  <c r="EH408" i="2"/>
  <c r="EI408" i="2"/>
  <c r="EJ408" i="2"/>
  <c r="EK408" i="2"/>
  <c r="EL408" i="2"/>
  <c r="EM408" i="2"/>
  <c r="EN408" i="2"/>
  <c r="EO408" i="2"/>
  <c r="EP408" i="2"/>
  <c r="EQ408" i="2"/>
  <c r="ER408" i="2"/>
  <c r="ES408" i="2"/>
  <c r="ET408" i="2"/>
  <c r="DI409" i="2"/>
  <c r="DJ409" i="2"/>
  <c r="DK409" i="2"/>
  <c r="DL409" i="2"/>
  <c r="DM409" i="2"/>
  <c r="DN409" i="2"/>
  <c r="DO409" i="2"/>
  <c r="DP409" i="2"/>
  <c r="DQ409" i="2"/>
  <c r="DR409" i="2"/>
  <c r="DS409" i="2"/>
  <c r="DT409" i="2"/>
  <c r="DU409" i="2"/>
  <c r="DV409" i="2"/>
  <c r="DW409" i="2"/>
  <c r="DX409" i="2"/>
  <c r="DY409" i="2"/>
  <c r="DZ409" i="2"/>
  <c r="EA409" i="2"/>
  <c r="EB409" i="2"/>
  <c r="EC409" i="2"/>
  <c r="ED409" i="2"/>
  <c r="EE409" i="2"/>
  <c r="EF409" i="2"/>
  <c r="EG409" i="2"/>
  <c r="EH409" i="2"/>
  <c r="EI409" i="2"/>
  <c r="EJ409" i="2"/>
  <c r="EK409" i="2"/>
  <c r="EL409" i="2"/>
  <c r="EM409" i="2"/>
  <c r="EN409" i="2"/>
  <c r="EO409" i="2"/>
  <c r="EP409" i="2"/>
  <c r="EQ409" i="2"/>
  <c r="ER409" i="2"/>
  <c r="ES409" i="2"/>
  <c r="ET409" i="2"/>
  <c r="DI410" i="2"/>
  <c r="DJ410" i="2"/>
  <c r="DK410" i="2"/>
  <c r="DL410" i="2"/>
  <c r="DM410" i="2"/>
  <c r="DN410" i="2"/>
  <c r="DO410" i="2"/>
  <c r="DP410" i="2"/>
  <c r="DQ410" i="2"/>
  <c r="DR410" i="2"/>
  <c r="DS410" i="2"/>
  <c r="DT410" i="2"/>
  <c r="DU410" i="2"/>
  <c r="DV410" i="2"/>
  <c r="DW410" i="2"/>
  <c r="DX410" i="2"/>
  <c r="DY410" i="2"/>
  <c r="DZ410" i="2"/>
  <c r="EA410" i="2"/>
  <c r="EB410" i="2"/>
  <c r="EC410" i="2"/>
  <c r="ED410" i="2"/>
  <c r="EE410" i="2"/>
  <c r="EF410" i="2"/>
  <c r="EG410" i="2"/>
  <c r="EH410" i="2"/>
  <c r="EI410" i="2"/>
  <c r="EJ410" i="2"/>
  <c r="EK410" i="2"/>
  <c r="EL410" i="2"/>
  <c r="EM410" i="2"/>
  <c r="EN410" i="2"/>
  <c r="EO410" i="2"/>
  <c r="EP410" i="2"/>
  <c r="EQ410" i="2"/>
  <c r="ER410" i="2"/>
  <c r="ES410" i="2"/>
  <c r="ET410" i="2"/>
  <c r="DI411" i="2"/>
  <c r="DJ411" i="2"/>
  <c r="DK411" i="2"/>
  <c r="DL411" i="2"/>
  <c r="DM411" i="2"/>
  <c r="DN411" i="2"/>
  <c r="DO411" i="2"/>
  <c r="DP411" i="2"/>
  <c r="DQ411" i="2"/>
  <c r="DR411" i="2"/>
  <c r="DS411" i="2"/>
  <c r="DT411" i="2"/>
  <c r="DU411" i="2"/>
  <c r="DV411" i="2"/>
  <c r="DW411" i="2"/>
  <c r="DX411" i="2"/>
  <c r="DY411" i="2"/>
  <c r="DZ411" i="2"/>
  <c r="EA411" i="2"/>
  <c r="EB411" i="2"/>
  <c r="EC411" i="2"/>
  <c r="ED411" i="2"/>
  <c r="EE411" i="2"/>
  <c r="EF411" i="2"/>
  <c r="EG411" i="2"/>
  <c r="EH411" i="2"/>
  <c r="EI411" i="2"/>
  <c r="EJ411" i="2"/>
  <c r="EK411" i="2"/>
  <c r="EL411" i="2"/>
  <c r="EM411" i="2"/>
  <c r="EN411" i="2"/>
  <c r="EO411" i="2"/>
  <c r="EP411" i="2"/>
  <c r="EQ411" i="2"/>
  <c r="ER411" i="2"/>
  <c r="ES411" i="2"/>
  <c r="ET411" i="2"/>
  <c r="DI412" i="2"/>
  <c r="DJ412" i="2"/>
  <c r="DK412" i="2"/>
  <c r="DL412" i="2"/>
  <c r="DM412" i="2"/>
  <c r="DN412" i="2"/>
  <c r="DO412" i="2"/>
  <c r="DP412" i="2"/>
  <c r="DQ412" i="2"/>
  <c r="DR412" i="2"/>
  <c r="DS412" i="2"/>
  <c r="DT412" i="2"/>
  <c r="DU412" i="2"/>
  <c r="DV412" i="2"/>
  <c r="DW412" i="2"/>
  <c r="DX412" i="2"/>
  <c r="DY412" i="2"/>
  <c r="DZ412" i="2"/>
  <c r="EA412" i="2"/>
  <c r="EB412" i="2"/>
  <c r="EC412" i="2"/>
  <c r="ED412" i="2"/>
  <c r="EE412" i="2"/>
  <c r="EF412" i="2"/>
  <c r="EG412" i="2"/>
  <c r="EH412" i="2"/>
  <c r="EI412" i="2"/>
  <c r="EJ412" i="2"/>
  <c r="EK412" i="2"/>
  <c r="EL412" i="2"/>
  <c r="EM412" i="2"/>
  <c r="EN412" i="2"/>
  <c r="EO412" i="2"/>
  <c r="EP412" i="2"/>
  <c r="EQ412" i="2"/>
  <c r="ER412" i="2"/>
  <c r="ES412" i="2"/>
  <c r="ET412" i="2"/>
  <c r="DI413" i="2"/>
  <c r="DJ413" i="2"/>
  <c r="DK413" i="2"/>
  <c r="DL413" i="2"/>
  <c r="DM413" i="2"/>
  <c r="DN413" i="2"/>
  <c r="DO413" i="2"/>
  <c r="DP413" i="2"/>
  <c r="DQ413" i="2"/>
  <c r="DR413" i="2"/>
  <c r="DS413" i="2"/>
  <c r="DT413" i="2"/>
  <c r="DU413" i="2"/>
  <c r="DV413" i="2"/>
  <c r="DW413" i="2"/>
  <c r="DX413" i="2"/>
  <c r="DY413" i="2"/>
  <c r="DZ413" i="2"/>
  <c r="EA413" i="2"/>
  <c r="EB413" i="2"/>
  <c r="EC413" i="2"/>
  <c r="ED413" i="2"/>
  <c r="EE413" i="2"/>
  <c r="EF413" i="2"/>
  <c r="EG413" i="2"/>
  <c r="EH413" i="2"/>
  <c r="EI413" i="2"/>
  <c r="EJ413" i="2"/>
  <c r="EK413" i="2"/>
  <c r="EL413" i="2"/>
  <c r="EM413" i="2"/>
  <c r="EN413" i="2"/>
  <c r="EO413" i="2"/>
  <c r="EP413" i="2"/>
  <c r="EQ413" i="2"/>
  <c r="ER413" i="2"/>
  <c r="ES413" i="2"/>
  <c r="ET413" i="2"/>
  <c r="DI414" i="2"/>
  <c r="DJ414" i="2"/>
  <c r="DK414" i="2"/>
  <c r="DL414" i="2"/>
  <c r="DM414" i="2"/>
  <c r="DN414" i="2"/>
  <c r="DO414" i="2"/>
  <c r="DP414" i="2"/>
  <c r="DQ414" i="2"/>
  <c r="DR414" i="2"/>
  <c r="DS414" i="2"/>
  <c r="DT414" i="2"/>
  <c r="DU414" i="2"/>
  <c r="DV414" i="2"/>
  <c r="DW414" i="2"/>
  <c r="DX414" i="2"/>
  <c r="DY414" i="2"/>
  <c r="DZ414" i="2"/>
  <c r="EA414" i="2"/>
  <c r="EB414" i="2"/>
  <c r="EC414" i="2"/>
  <c r="ED414" i="2"/>
  <c r="EE414" i="2"/>
  <c r="EF414" i="2"/>
  <c r="EG414" i="2"/>
  <c r="EH414" i="2"/>
  <c r="EI414" i="2"/>
  <c r="EJ414" i="2"/>
  <c r="EK414" i="2"/>
  <c r="EL414" i="2"/>
  <c r="EM414" i="2"/>
  <c r="EN414" i="2"/>
  <c r="EO414" i="2"/>
  <c r="EP414" i="2"/>
  <c r="EQ414" i="2"/>
  <c r="ER414" i="2"/>
  <c r="ES414" i="2"/>
  <c r="ET414" i="2"/>
  <c r="DI415" i="2"/>
  <c r="DJ415" i="2"/>
  <c r="DK415" i="2"/>
  <c r="DL415" i="2"/>
  <c r="DM415" i="2"/>
  <c r="DN415" i="2"/>
  <c r="DO415" i="2"/>
  <c r="DP415" i="2"/>
  <c r="DQ415" i="2"/>
  <c r="DR415" i="2"/>
  <c r="DS415" i="2"/>
  <c r="DT415" i="2"/>
  <c r="DU415" i="2"/>
  <c r="DV415" i="2"/>
  <c r="DW415" i="2"/>
  <c r="DX415" i="2"/>
  <c r="DY415" i="2"/>
  <c r="DZ415" i="2"/>
  <c r="EA415" i="2"/>
  <c r="EB415" i="2"/>
  <c r="EC415" i="2"/>
  <c r="ED415" i="2"/>
  <c r="EE415" i="2"/>
  <c r="EF415" i="2"/>
  <c r="EG415" i="2"/>
  <c r="EH415" i="2"/>
  <c r="EI415" i="2"/>
  <c r="EJ415" i="2"/>
  <c r="EK415" i="2"/>
  <c r="EL415" i="2"/>
  <c r="EM415" i="2"/>
  <c r="EN415" i="2"/>
  <c r="EO415" i="2"/>
  <c r="EP415" i="2"/>
  <c r="EQ415" i="2"/>
  <c r="ER415" i="2"/>
  <c r="ES415" i="2"/>
  <c r="ET415" i="2"/>
  <c r="DI416" i="2"/>
  <c r="DJ416" i="2"/>
  <c r="DK416" i="2"/>
  <c r="DL416" i="2"/>
  <c r="DM416" i="2"/>
  <c r="DN416" i="2"/>
  <c r="DO416" i="2"/>
  <c r="DP416" i="2"/>
  <c r="DQ416" i="2"/>
  <c r="DR416" i="2"/>
  <c r="DS416" i="2"/>
  <c r="DT416" i="2"/>
  <c r="DU416" i="2"/>
  <c r="DV416" i="2"/>
  <c r="DW416" i="2"/>
  <c r="DX416" i="2"/>
  <c r="DY416" i="2"/>
  <c r="DZ416" i="2"/>
  <c r="EA416" i="2"/>
  <c r="EB416" i="2"/>
  <c r="EC416" i="2"/>
  <c r="ED416" i="2"/>
  <c r="EE416" i="2"/>
  <c r="EF416" i="2"/>
  <c r="EG416" i="2"/>
  <c r="EH416" i="2"/>
  <c r="EI416" i="2"/>
  <c r="EJ416" i="2"/>
  <c r="EK416" i="2"/>
  <c r="EL416" i="2"/>
  <c r="EM416" i="2"/>
  <c r="EN416" i="2"/>
  <c r="EO416" i="2"/>
  <c r="EP416" i="2"/>
  <c r="EQ416" i="2"/>
  <c r="ER416" i="2"/>
  <c r="ES416" i="2"/>
  <c r="ET416" i="2"/>
  <c r="DI417" i="2"/>
  <c r="DJ417" i="2"/>
  <c r="DK417" i="2"/>
  <c r="DL417" i="2"/>
  <c r="DM417" i="2"/>
  <c r="DN417" i="2"/>
  <c r="DO417" i="2"/>
  <c r="DP417" i="2"/>
  <c r="DQ417" i="2"/>
  <c r="DR417" i="2"/>
  <c r="DS417" i="2"/>
  <c r="DT417" i="2"/>
  <c r="DU417" i="2"/>
  <c r="DV417" i="2"/>
  <c r="DW417" i="2"/>
  <c r="DX417" i="2"/>
  <c r="DY417" i="2"/>
  <c r="DZ417" i="2"/>
  <c r="EA417" i="2"/>
  <c r="EB417" i="2"/>
  <c r="EC417" i="2"/>
  <c r="ED417" i="2"/>
  <c r="EE417" i="2"/>
  <c r="EF417" i="2"/>
  <c r="EG417" i="2"/>
  <c r="EH417" i="2"/>
  <c r="EI417" i="2"/>
  <c r="EJ417" i="2"/>
  <c r="EK417" i="2"/>
  <c r="EL417" i="2"/>
  <c r="EM417" i="2"/>
  <c r="EN417" i="2"/>
  <c r="EO417" i="2"/>
  <c r="EP417" i="2"/>
  <c r="EQ417" i="2"/>
  <c r="ER417" i="2"/>
  <c r="ES417" i="2"/>
  <c r="ET417" i="2"/>
  <c r="DI418" i="2"/>
  <c r="DJ418" i="2"/>
  <c r="DK418" i="2"/>
  <c r="DL418" i="2"/>
  <c r="DM418" i="2"/>
  <c r="DN418" i="2"/>
  <c r="DO418" i="2"/>
  <c r="DP418" i="2"/>
  <c r="DQ418" i="2"/>
  <c r="DR418" i="2"/>
  <c r="DS418" i="2"/>
  <c r="DT418" i="2"/>
  <c r="DU418" i="2"/>
  <c r="DV418" i="2"/>
  <c r="DW418" i="2"/>
  <c r="DX418" i="2"/>
  <c r="DY418" i="2"/>
  <c r="DZ418" i="2"/>
  <c r="EA418" i="2"/>
  <c r="EB418" i="2"/>
  <c r="EC418" i="2"/>
  <c r="ED418" i="2"/>
  <c r="EE418" i="2"/>
  <c r="EF418" i="2"/>
  <c r="EG418" i="2"/>
  <c r="EH418" i="2"/>
  <c r="EI418" i="2"/>
  <c r="EJ418" i="2"/>
  <c r="EK418" i="2"/>
  <c r="EL418" i="2"/>
  <c r="EM418" i="2"/>
  <c r="EN418" i="2"/>
  <c r="EO418" i="2"/>
  <c r="EP418" i="2"/>
  <c r="EQ418" i="2"/>
  <c r="ER418" i="2"/>
  <c r="ES418" i="2"/>
  <c r="ET418" i="2"/>
  <c r="DI419" i="2"/>
  <c r="DJ419" i="2"/>
  <c r="DK419" i="2"/>
  <c r="DL419" i="2"/>
  <c r="DM419" i="2"/>
  <c r="DN419" i="2"/>
  <c r="DO419" i="2"/>
  <c r="DP419" i="2"/>
  <c r="DQ419" i="2"/>
  <c r="DR419" i="2"/>
  <c r="DS419" i="2"/>
  <c r="DT419" i="2"/>
  <c r="DU419" i="2"/>
  <c r="DV419" i="2"/>
  <c r="DW419" i="2"/>
  <c r="DX419" i="2"/>
  <c r="DY419" i="2"/>
  <c r="DZ419" i="2"/>
  <c r="EA419" i="2"/>
  <c r="EB419" i="2"/>
  <c r="EC419" i="2"/>
  <c r="ED419" i="2"/>
  <c r="EE419" i="2"/>
  <c r="EF419" i="2"/>
  <c r="EG419" i="2"/>
  <c r="EH419" i="2"/>
  <c r="EI419" i="2"/>
  <c r="EJ419" i="2"/>
  <c r="EK419" i="2"/>
  <c r="EL419" i="2"/>
  <c r="EM419" i="2"/>
  <c r="EN419" i="2"/>
  <c r="EO419" i="2"/>
  <c r="EP419" i="2"/>
  <c r="EQ419" i="2"/>
  <c r="ER419" i="2"/>
  <c r="ES419" i="2"/>
  <c r="ET419" i="2"/>
  <c r="DI420" i="2"/>
  <c r="DJ420" i="2"/>
  <c r="DK420" i="2"/>
  <c r="DL420" i="2"/>
  <c r="DM420" i="2"/>
  <c r="DN420" i="2"/>
  <c r="DO420" i="2"/>
  <c r="DP420" i="2"/>
  <c r="DQ420" i="2"/>
  <c r="DR420" i="2"/>
  <c r="DS420" i="2"/>
  <c r="DT420" i="2"/>
  <c r="DU420" i="2"/>
  <c r="DV420" i="2"/>
  <c r="DW420" i="2"/>
  <c r="DX420" i="2"/>
  <c r="DY420" i="2"/>
  <c r="DZ420" i="2"/>
  <c r="EA420" i="2"/>
  <c r="EB420" i="2"/>
  <c r="EC420" i="2"/>
  <c r="ED420" i="2"/>
  <c r="EE420" i="2"/>
  <c r="EF420" i="2"/>
  <c r="EG420" i="2"/>
  <c r="EH420" i="2"/>
  <c r="EI420" i="2"/>
  <c r="EJ420" i="2"/>
  <c r="EK420" i="2"/>
  <c r="EL420" i="2"/>
  <c r="EM420" i="2"/>
  <c r="EN420" i="2"/>
  <c r="EO420" i="2"/>
  <c r="EP420" i="2"/>
  <c r="EQ420" i="2"/>
  <c r="ER420" i="2"/>
  <c r="ES420" i="2"/>
  <c r="ET420" i="2"/>
  <c r="DI421" i="2"/>
  <c r="DJ421" i="2"/>
  <c r="DK421" i="2"/>
  <c r="DL421" i="2"/>
  <c r="DM421" i="2"/>
  <c r="DN421" i="2"/>
  <c r="DO421" i="2"/>
  <c r="DP421" i="2"/>
  <c r="DQ421" i="2"/>
  <c r="DR421" i="2"/>
  <c r="DS421" i="2"/>
  <c r="DT421" i="2"/>
  <c r="DU421" i="2"/>
  <c r="DV421" i="2"/>
  <c r="DW421" i="2"/>
  <c r="DX421" i="2"/>
  <c r="DY421" i="2"/>
  <c r="DZ421" i="2"/>
  <c r="EA421" i="2"/>
  <c r="EB421" i="2"/>
  <c r="EC421" i="2"/>
  <c r="ED421" i="2"/>
  <c r="EE421" i="2"/>
  <c r="EF421" i="2"/>
  <c r="EG421" i="2"/>
  <c r="EH421" i="2"/>
  <c r="EI421" i="2"/>
  <c r="EJ421" i="2"/>
  <c r="EK421" i="2"/>
  <c r="EL421" i="2"/>
  <c r="EM421" i="2"/>
  <c r="EN421" i="2"/>
  <c r="EO421" i="2"/>
  <c r="EP421" i="2"/>
  <c r="EQ421" i="2"/>
  <c r="ER421" i="2"/>
  <c r="ES421" i="2"/>
  <c r="ET421" i="2"/>
  <c r="DI422" i="2"/>
  <c r="DJ422" i="2"/>
  <c r="DK422" i="2"/>
  <c r="DL422" i="2"/>
  <c r="DM422" i="2"/>
  <c r="DN422" i="2"/>
  <c r="DO422" i="2"/>
  <c r="DP422" i="2"/>
  <c r="DQ422" i="2"/>
  <c r="DR422" i="2"/>
  <c r="DS422" i="2"/>
  <c r="DT422" i="2"/>
  <c r="DU422" i="2"/>
  <c r="DV422" i="2"/>
  <c r="DW422" i="2"/>
  <c r="DX422" i="2"/>
  <c r="DY422" i="2"/>
  <c r="DZ422" i="2"/>
  <c r="EA422" i="2"/>
  <c r="EB422" i="2"/>
  <c r="EC422" i="2"/>
  <c r="ED422" i="2"/>
  <c r="EE422" i="2"/>
  <c r="EF422" i="2"/>
  <c r="EG422" i="2"/>
  <c r="EH422" i="2"/>
  <c r="EI422" i="2"/>
  <c r="EJ422" i="2"/>
  <c r="EK422" i="2"/>
  <c r="EL422" i="2"/>
  <c r="EM422" i="2"/>
  <c r="EN422" i="2"/>
  <c r="EO422" i="2"/>
  <c r="EP422" i="2"/>
  <c r="EQ422" i="2"/>
  <c r="ER422" i="2"/>
  <c r="ES422" i="2"/>
  <c r="ET422" i="2"/>
  <c r="DI423" i="2"/>
  <c r="DJ423" i="2"/>
  <c r="DK423" i="2"/>
  <c r="DL423" i="2"/>
  <c r="DM423" i="2"/>
  <c r="DN423" i="2"/>
  <c r="DO423" i="2"/>
  <c r="DP423" i="2"/>
  <c r="DQ423" i="2"/>
  <c r="DR423" i="2"/>
  <c r="DS423" i="2"/>
  <c r="DT423" i="2"/>
  <c r="DU423" i="2"/>
  <c r="DV423" i="2"/>
  <c r="DW423" i="2"/>
  <c r="DX423" i="2"/>
  <c r="DY423" i="2"/>
  <c r="DZ423" i="2"/>
  <c r="EA423" i="2"/>
  <c r="EB423" i="2"/>
  <c r="EC423" i="2"/>
  <c r="ED423" i="2"/>
  <c r="EE423" i="2"/>
  <c r="EF423" i="2"/>
  <c r="EG423" i="2"/>
  <c r="EH423" i="2"/>
  <c r="EI423" i="2"/>
  <c r="EJ423" i="2"/>
  <c r="EK423" i="2"/>
  <c r="EL423" i="2"/>
  <c r="EM423" i="2"/>
  <c r="EN423" i="2"/>
  <c r="EO423" i="2"/>
  <c r="EP423" i="2"/>
  <c r="EQ423" i="2"/>
  <c r="ER423" i="2"/>
  <c r="ES423" i="2"/>
  <c r="ET423" i="2"/>
  <c r="DI424" i="2"/>
  <c r="DJ424" i="2"/>
  <c r="DK424" i="2"/>
  <c r="DL424" i="2"/>
  <c r="DM424" i="2"/>
  <c r="DN424" i="2"/>
  <c r="DO424" i="2"/>
  <c r="DP424" i="2"/>
  <c r="DQ424" i="2"/>
  <c r="DR424" i="2"/>
  <c r="DS424" i="2"/>
  <c r="DT424" i="2"/>
  <c r="DU424" i="2"/>
  <c r="DV424" i="2"/>
  <c r="DW424" i="2"/>
  <c r="DX424" i="2"/>
  <c r="DY424" i="2"/>
  <c r="DZ424" i="2"/>
  <c r="EA424" i="2"/>
  <c r="EB424" i="2"/>
  <c r="EC424" i="2"/>
  <c r="ED424" i="2"/>
  <c r="EE424" i="2"/>
  <c r="EF424" i="2"/>
  <c r="EG424" i="2"/>
  <c r="EH424" i="2"/>
  <c r="EI424" i="2"/>
  <c r="EJ424" i="2"/>
  <c r="EK424" i="2"/>
  <c r="EL424" i="2"/>
  <c r="EM424" i="2"/>
  <c r="EN424" i="2"/>
  <c r="EO424" i="2"/>
  <c r="EP424" i="2"/>
  <c r="EQ424" i="2"/>
  <c r="ER424" i="2"/>
  <c r="ES424" i="2"/>
  <c r="ET424" i="2"/>
  <c r="DI425" i="2"/>
  <c r="DJ425" i="2"/>
  <c r="DK425" i="2"/>
  <c r="DL425" i="2"/>
  <c r="DM425" i="2"/>
  <c r="DN425" i="2"/>
  <c r="DO425" i="2"/>
  <c r="DP425" i="2"/>
  <c r="DQ425" i="2"/>
  <c r="DR425" i="2"/>
  <c r="DS425" i="2"/>
  <c r="DT425" i="2"/>
  <c r="DU425" i="2"/>
  <c r="DV425" i="2"/>
  <c r="DW425" i="2"/>
  <c r="DX425" i="2"/>
  <c r="DY425" i="2"/>
  <c r="DZ425" i="2"/>
  <c r="EA425" i="2"/>
  <c r="EB425" i="2"/>
  <c r="EC425" i="2"/>
  <c r="ED425" i="2"/>
  <c r="EE425" i="2"/>
  <c r="EF425" i="2"/>
  <c r="EG425" i="2"/>
  <c r="EH425" i="2"/>
  <c r="EI425" i="2"/>
  <c r="EJ425" i="2"/>
  <c r="EK425" i="2"/>
  <c r="EL425" i="2"/>
  <c r="EM425" i="2"/>
  <c r="EN425" i="2"/>
  <c r="EO425" i="2"/>
  <c r="EP425" i="2"/>
  <c r="EQ425" i="2"/>
  <c r="ER425" i="2"/>
  <c r="ES425" i="2"/>
  <c r="ET425" i="2"/>
  <c r="DI426" i="2"/>
  <c r="DJ426" i="2"/>
  <c r="DK426" i="2"/>
  <c r="DL426" i="2"/>
  <c r="DM426" i="2"/>
  <c r="DN426" i="2"/>
  <c r="DO426" i="2"/>
  <c r="DP426" i="2"/>
  <c r="DQ426" i="2"/>
  <c r="DR426" i="2"/>
  <c r="DS426" i="2"/>
  <c r="DT426" i="2"/>
  <c r="DU426" i="2"/>
  <c r="DV426" i="2"/>
  <c r="DW426" i="2"/>
  <c r="DX426" i="2"/>
  <c r="DY426" i="2"/>
  <c r="DZ426" i="2"/>
  <c r="EA426" i="2"/>
  <c r="EB426" i="2"/>
  <c r="EC426" i="2"/>
  <c r="ED426" i="2"/>
  <c r="EE426" i="2"/>
  <c r="EF426" i="2"/>
  <c r="EG426" i="2"/>
  <c r="EH426" i="2"/>
  <c r="EI426" i="2"/>
  <c r="EJ426" i="2"/>
  <c r="EK426" i="2"/>
  <c r="EL426" i="2"/>
  <c r="EM426" i="2"/>
  <c r="EN426" i="2"/>
  <c r="EO426" i="2"/>
  <c r="EP426" i="2"/>
  <c r="EQ426" i="2"/>
  <c r="ER426" i="2"/>
  <c r="ES426" i="2"/>
  <c r="ET426" i="2"/>
  <c r="DI427" i="2"/>
  <c r="DJ427" i="2"/>
  <c r="DK427" i="2"/>
  <c r="DL427" i="2"/>
  <c r="DM427" i="2"/>
  <c r="DN427" i="2"/>
  <c r="DO427" i="2"/>
  <c r="DP427" i="2"/>
  <c r="DQ427" i="2"/>
  <c r="DR427" i="2"/>
  <c r="DS427" i="2"/>
  <c r="DT427" i="2"/>
  <c r="DU427" i="2"/>
  <c r="DV427" i="2"/>
  <c r="DW427" i="2"/>
  <c r="DX427" i="2"/>
  <c r="DY427" i="2"/>
  <c r="DZ427" i="2"/>
  <c r="EA427" i="2"/>
  <c r="EB427" i="2"/>
  <c r="EC427" i="2"/>
  <c r="ED427" i="2"/>
  <c r="EE427" i="2"/>
  <c r="EF427" i="2"/>
  <c r="EG427" i="2"/>
  <c r="EH427" i="2"/>
  <c r="EI427" i="2"/>
  <c r="EJ427" i="2"/>
  <c r="EK427" i="2"/>
  <c r="EL427" i="2"/>
  <c r="EM427" i="2"/>
  <c r="EN427" i="2"/>
  <c r="EO427" i="2"/>
  <c r="EP427" i="2"/>
  <c r="EQ427" i="2"/>
  <c r="ER427" i="2"/>
  <c r="ES427" i="2"/>
  <c r="ET427" i="2"/>
  <c r="DI428" i="2"/>
  <c r="DJ428" i="2"/>
  <c r="DK428" i="2"/>
  <c r="DL428" i="2"/>
  <c r="DM428" i="2"/>
  <c r="DN428" i="2"/>
  <c r="DO428" i="2"/>
  <c r="DP428" i="2"/>
  <c r="DQ428" i="2"/>
  <c r="DR428" i="2"/>
  <c r="DS428" i="2"/>
  <c r="DT428" i="2"/>
  <c r="DU428" i="2"/>
  <c r="DV428" i="2"/>
  <c r="DW428" i="2"/>
  <c r="DX428" i="2"/>
  <c r="DY428" i="2"/>
  <c r="DZ428" i="2"/>
  <c r="EA428" i="2"/>
  <c r="EB428" i="2"/>
  <c r="EC428" i="2"/>
  <c r="ED428" i="2"/>
  <c r="EE428" i="2"/>
  <c r="EF428" i="2"/>
  <c r="EG428" i="2"/>
  <c r="EH428" i="2"/>
  <c r="EI428" i="2"/>
  <c r="EJ428" i="2"/>
  <c r="EK428" i="2"/>
  <c r="EL428" i="2"/>
  <c r="EM428" i="2"/>
  <c r="EN428" i="2"/>
  <c r="EO428" i="2"/>
  <c r="EP428" i="2"/>
  <c r="EQ428" i="2"/>
  <c r="ER428" i="2"/>
  <c r="ES428" i="2"/>
  <c r="ET428" i="2"/>
  <c r="DI429" i="2"/>
  <c r="DJ429" i="2"/>
  <c r="DK429" i="2"/>
  <c r="DL429" i="2"/>
  <c r="DM429" i="2"/>
  <c r="DN429" i="2"/>
  <c r="DO429" i="2"/>
  <c r="DP429" i="2"/>
  <c r="DQ429" i="2"/>
  <c r="DR429" i="2"/>
  <c r="DS429" i="2"/>
  <c r="DT429" i="2"/>
  <c r="DU429" i="2"/>
  <c r="DV429" i="2"/>
  <c r="DW429" i="2"/>
  <c r="DX429" i="2"/>
  <c r="DY429" i="2"/>
  <c r="DZ429" i="2"/>
  <c r="EA429" i="2"/>
  <c r="EB429" i="2"/>
  <c r="EC429" i="2"/>
  <c r="ED429" i="2"/>
  <c r="EE429" i="2"/>
  <c r="EF429" i="2"/>
  <c r="EG429" i="2"/>
  <c r="EH429" i="2"/>
  <c r="EI429" i="2"/>
  <c r="EJ429" i="2"/>
  <c r="EK429" i="2"/>
  <c r="EL429" i="2"/>
  <c r="EM429" i="2"/>
  <c r="EN429" i="2"/>
  <c r="EO429" i="2"/>
  <c r="EP429" i="2"/>
  <c r="EQ429" i="2"/>
  <c r="ER429" i="2"/>
  <c r="ES429" i="2"/>
  <c r="ET429" i="2"/>
  <c r="DI430" i="2"/>
  <c r="DJ430" i="2"/>
  <c r="DK430" i="2"/>
  <c r="DL430" i="2"/>
  <c r="DM430" i="2"/>
  <c r="DN430" i="2"/>
  <c r="DO430" i="2"/>
  <c r="DP430" i="2"/>
  <c r="DQ430" i="2"/>
  <c r="DR430" i="2"/>
  <c r="DS430" i="2"/>
  <c r="DT430" i="2"/>
  <c r="DU430" i="2"/>
  <c r="DV430" i="2"/>
  <c r="DW430" i="2"/>
  <c r="DX430" i="2"/>
  <c r="DY430" i="2"/>
  <c r="DZ430" i="2"/>
  <c r="EA430" i="2"/>
  <c r="EB430" i="2"/>
  <c r="EC430" i="2"/>
  <c r="ED430" i="2"/>
  <c r="EE430" i="2"/>
  <c r="EF430" i="2"/>
  <c r="EG430" i="2"/>
  <c r="EH430" i="2"/>
  <c r="EI430" i="2"/>
  <c r="EJ430" i="2"/>
  <c r="EK430" i="2"/>
  <c r="EL430" i="2"/>
  <c r="EM430" i="2"/>
  <c r="EN430" i="2"/>
  <c r="EO430" i="2"/>
  <c r="EP430" i="2"/>
  <c r="EQ430" i="2"/>
  <c r="ER430" i="2"/>
  <c r="ES430" i="2"/>
  <c r="ET430" i="2"/>
  <c r="DI431" i="2"/>
  <c r="DJ431" i="2"/>
  <c r="DK431" i="2"/>
  <c r="DL431" i="2"/>
  <c r="DM431" i="2"/>
  <c r="DN431" i="2"/>
  <c r="DO431" i="2"/>
  <c r="DP431" i="2"/>
  <c r="DQ431" i="2"/>
  <c r="DR431" i="2"/>
  <c r="DS431" i="2"/>
  <c r="DT431" i="2"/>
  <c r="DU431" i="2"/>
  <c r="DV431" i="2"/>
  <c r="DW431" i="2"/>
  <c r="DX431" i="2"/>
  <c r="DY431" i="2"/>
  <c r="DZ431" i="2"/>
  <c r="EA431" i="2"/>
  <c r="EB431" i="2"/>
  <c r="EC431" i="2"/>
  <c r="ED431" i="2"/>
  <c r="EE431" i="2"/>
  <c r="EF431" i="2"/>
  <c r="EG431" i="2"/>
  <c r="EH431" i="2"/>
  <c r="EI431" i="2"/>
  <c r="EJ431" i="2"/>
  <c r="EK431" i="2"/>
  <c r="EL431" i="2"/>
  <c r="EM431" i="2"/>
  <c r="EN431" i="2"/>
  <c r="EO431" i="2"/>
  <c r="EP431" i="2"/>
  <c r="EQ431" i="2"/>
  <c r="ER431" i="2"/>
  <c r="ES431" i="2"/>
  <c r="ET431" i="2"/>
  <c r="DI432" i="2"/>
  <c r="DJ432" i="2"/>
  <c r="DK432" i="2"/>
  <c r="DL432" i="2"/>
  <c r="DM432" i="2"/>
  <c r="DN432" i="2"/>
  <c r="DO432" i="2"/>
  <c r="DP432" i="2"/>
  <c r="DQ432" i="2"/>
  <c r="DR432" i="2"/>
  <c r="DS432" i="2"/>
  <c r="DT432" i="2"/>
  <c r="DU432" i="2"/>
  <c r="DV432" i="2"/>
  <c r="DW432" i="2"/>
  <c r="DX432" i="2"/>
  <c r="DY432" i="2"/>
  <c r="DZ432" i="2"/>
  <c r="EA432" i="2"/>
  <c r="EB432" i="2"/>
  <c r="EC432" i="2"/>
  <c r="ED432" i="2"/>
  <c r="EE432" i="2"/>
  <c r="EF432" i="2"/>
  <c r="EG432" i="2"/>
  <c r="EH432" i="2"/>
  <c r="EI432" i="2"/>
  <c r="EJ432" i="2"/>
  <c r="EK432" i="2"/>
  <c r="EL432" i="2"/>
  <c r="EM432" i="2"/>
  <c r="EN432" i="2"/>
  <c r="EO432" i="2"/>
  <c r="EP432" i="2"/>
  <c r="EQ432" i="2"/>
  <c r="ER432" i="2"/>
  <c r="ES432" i="2"/>
  <c r="ET432" i="2"/>
  <c r="DI433" i="2"/>
  <c r="DJ433" i="2"/>
  <c r="DK433" i="2"/>
  <c r="DL433" i="2"/>
  <c r="DM433" i="2"/>
  <c r="DN433" i="2"/>
  <c r="DO433" i="2"/>
  <c r="DP433" i="2"/>
  <c r="DQ433" i="2"/>
  <c r="DR433" i="2"/>
  <c r="DS433" i="2"/>
  <c r="DT433" i="2"/>
  <c r="DU433" i="2"/>
  <c r="DV433" i="2"/>
  <c r="DW433" i="2"/>
  <c r="DX433" i="2"/>
  <c r="DY433" i="2"/>
  <c r="DZ433" i="2"/>
  <c r="EA433" i="2"/>
  <c r="EB433" i="2"/>
  <c r="EC433" i="2"/>
  <c r="ED433" i="2"/>
  <c r="EE433" i="2"/>
  <c r="EF433" i="2"/>
  <c r="EG433" i="2"/>
  <c r="EH433" i="2"/>
  <c r="EI433" i="2"/>
  <c r="EJ433" i="2"/>
  <c r="EK433" i="2"/>
  <c r="EL433" i="2"/>
  <c r="EM433" i="2"/>
  <c r="EN433" i="2"/>
  <c r="EO433" i="2"/>
  <c r="EP433" i="2"/>
  <c r="EQ433" i="2"/>
  <c r="ER433" i="2"/>
  <c r="ES433" i="2"/>
  <c r="ET433" i="2"/>
  <c r="DI434" i="2"/>
  <c r="DJ434" i="2"/>
  <c r="DK434" i="2"/>
  <c r="DL434" i="2"/>
  <c r="DM434" i="2"/>
  <c r="DN434" i="2"/>
  <c r="DO434" i="2"/>
  <c r="DP434" i="2"/>
  <c r="DQ434" i="2"/>
  <c r="DR434" i="2"/>
  <c r="DS434" i="2"/>
  <c r="DT434" i="2"/>
  <c r="DU434" i="2"/>
  <c r="DV434" i="2"/>
  <c r="DW434" i="2"/>
  <c r="DX434" i="2"/>
  <c r="DY434" i="2"/>
  <c r="DZ434" i="2"/>
  <c r="EA434" i="2"/>
  <c r="EB434" i="2"/>
  <c r="EC434" i="2"/>
  <c r="ED434" i="2"/>
  <c r="EE434" i="2"/>
  <c r="EF434" i="2"/>
  <c r="EG434" i="2"/>
  <c r="EH434" i="2"/>
  <c r="EI434" i="2"/>
  <c r="EJ434" i="2"/>
  <c r="EK434" i="2"/>
  <c r="EL434" i="2"/>
  <c r="EM434" i="2"/>
  <c r="EN434" i="2"/>
  <c r="EO434" i="2"/>
  <c r="EP434" i="2"/>
  <c r="EQ434" i="2"/>
  <c r="ER434" i="2"/>
  <c r="ES434" i="2"/>
  <c r="ET434" i="2"/>
  <c r="DI435" i="2"/>
  <c r="DJ435" i="2"/>
  <c r="DK435" i="2"/>
  <c r="DL435" i="2"/>
  <c r="DM435" i="2"/>
  <c r="DN435" i="2"/>
  <c r="DO435" i="2"/>
  <c r="DP435" i="2"/>
  <c r="DQ435" i="2"/>
  <c r="DR435" i="2"/>
  <c r="DS435" i="2"/>
  <c r="DT435" i="2"/>
  <c r="DU435" i="2"/>
  <c r="DV435" i="2"/>
  <c r="DW435" i="2"/>
  <c r="DX435" i="2"/>
  <c r="DY435" i="2"/>
  <c r="DZ435" i="2"/>
  <c r="EA435" i="2"/>
  <c r="EB435" i="2"/>
  <c r="EC435" i="2"/>
  <c r="ED435" i="2"/>
  <c r="EE435" i="2"/>
  <c r="EF435" i="2"/>
  <c r="EG435" i="2"/>
  <c r="EH435" i="2"/>
  <c r="EI435" i="2"/>
  <c r="EJ435" i="2"/>
  <c r="EK435" i="2"/>
  <c r="EL435" i="2"/>
  <c r="EM435" i="2"/>
  <c r="EN435" i="2"/>
  <c r="EO435" i="2"/>
  <c r="EP435" i="2"/>
  <c r="EQ435" i="2"/>
  <c r="ER435" i="2"/>
  <c r="ES435" i="2"/>
  <c r="ET435" i="2"/>
  <c r="DI436" i="2"/>
  <c r="DJ436" i="2"/>
  <c r="DK436" i="2"/>
  <c r="DL436" i="2"/>
  <c r="DM436" i="2"/>
  <c r="DN436" i="2"/>
  <c r="DO436" i="2"/>
  <c r="DP436" i="2"/>
  <c r="DQ436" i="2"/>
  <c r="DR436" i="2"/>
  <c r="DS436" i="2"/>
  <c r="DT436" i="2"/>
  <c r="DU436" i="2"/>
  <c r="DV436" i="2"/>
  <c r="DW436" i="2"/>
  <c r="DX436" i="2"/>
  <c r="DY436" i="2"/>
  <c r="DZ436" i="2"/>
  <c r="EA436" i="2"/>
  <c r="EB436" i="2"/>
  <c r="EC436" i="2"/>
  <c r="ED436" i="2"/>
  <c r="EE436" i="2"/>
  <c r="EF436" i="2"/>
  <c r="EG436" i="2"/>
  <c r="EH436" i="2"/>
  <c r="EI436" i="2"/>
  <c r="EJ436" i="2"/>
  <c r="EK436" i="2"/>
  <c r="EL436" i="2"/>
  <c r="EM436" i="2"/>
  <c r="EN436" i="2"/>
  <c r="EO436" i="2"/>
  <c r="EP436" i="2"/>
  <c r="EQ436" i="2"/>
  <c r="ER436" i="2"/>
  <c r="ES436" i="2"/>
  <c r="ET436" i="2"/>
  <c r="DI437" i="2"/>
  <c r="DJ437" i="2"/>
  <c r="DK437" i="2"/>
  <c r="DL437" i="2"/>
  <c r="DM437" i="2"/>
  <c r="DN437" i="2"/>
  <c r="DO437" i="2"/>
  <c r="DP437" i="2"/>
  <c r="DQ437" i="2"/>
  <c r="DR437" i="2"/>
  <c r="DS437" i="2"/>
  <c r="DT437" i="2"/>
  <c r="DU437" i="2"/>
  <c r="DV437" i="2"/>
  <c r="DW437" i="2"/>
  <c r="DX437" i="2"/>
  <c r="DY437" i="2"/>
  <c r="DZ437" i="2"/>
  <c r="EA437" i="2"/>
  <c r="EB437" i="2"/>
  <c r="EC437" i="2"/>
  <c r="ED437" i="2"/>
  <c r="EE437" i="2"/>
  <c r="EF437" i="2"/>
  <c r="EG437" i="2"/>
  <c r="EH437" i="2"/>
  <c r="EI437" i="2"/>
  <c r="EJ437" i="2"/>
  <c r="EK437" i="2"/>
  <c r="EL437" i="2"/>
  <c r="EM437" i="2"/>
  <c r="EN437" i="2"/>
  <c r="EO437" i="2"/>
  <c r="EP437" i="2"/>
  <c r="EQ437" i="2"/>
  <c r="ER437" i="2"/>
  <c r="ES437" i="2"/>
  <c r="ET437" i="2"/>
  <c r="DI438" i="2"/>
  <c r="DJ438" i="2"/>
  <c r="DK438" i="2"/>
  <c r="DL438" i="2"/>
  <c r="DM438" i="2"/>
  <c r="DN438" i="2"/>
  <c r="DO438" i="2"/>
  <c r="DP438" i="2"/>
  <c r="DQ438" i="2"/>
  <c r="DR438" i="2"/>
  <c r="DS438" i="2"/>
  <c r="DT438" i="2"/>
  <c r="DU438" i="2"/>
  <c r="DV438" i="2"/>
  <c r="DW438" i="2"/>
  <c r="DX438" i="2"/>
  <c r="DY438" i="2"/>
  <c r="DZ438" i="2"/>
  <c r="EA438" i="2"/>
  <c r="EB438" i="2"/>
  <c r="EC438" i="2"/>
  <c r="ED438" i="2"/>
  <c r="EE438" i="2"/>
  <c r="EF438" i="2"/>
  <c r="EG438" i="2"/>
  <c r="EH438" i="2"/>
  <c r="EI438" i="2"/>
  <c r="EJ438" i="2"/>
  <c r="EK438" i="2"/>
  <c r="EL438" i="2"/>
  <c r="EM438" i="2"/>
  <c r="EN438" i="2"/>
  <c r="EO438" i="2"/>
  <c r="EP438" i="2"/>
  <c r="EQ438" i="2"/>
  <c r="ER438" i="2"/>
  <c r="ES438" i="2"/>
  <c r="ET438" i="2"/>
  <c r="DI439" i="2"/>
  <c r="DJ439" i="2"/>
  <c r="DK439" i="2"/>
  <c r="DL439" i="2"/>
  <c r="DM439" i="2"/>
  <c r="DN439" i="2"/>
  <c r="DO439" i="2"/>
  <c r="DP439" i="2"/>
  <c r="DQ439" i="2"/>
  <c r="DR439" i="2"/>
  <c r="DS439" i="2"/>
  <c r="DT439" i="2"/>
  <c r="DU439" i="2"/>
  <c r="DV439" i="2"/>
  <c r="DW439" i="2"/>
  <c r="DX439" i="2"/>
  <c r="DY439" i="2"/>
  <c r="DZ439" i="2"/>
  <c r="EA439" i="2"/>
  <c r="EB439" i="2"/>
  <c r="EC439" i="2"/>
  <c r="ED439" i="2"/>
  <c r="EE439" i="2"/>
  <c r="EF439" i="2"/>
  <c r="EG439" i="2"/>
  <c r="EH439" i="2"/>
  <c r="EI439" i="2"/>
  <c r="EJ439" i="2"/>
  <c r="EK439" i="2"/>
  <c r="EL439" i="2"/>
  <c r="EM439" i="2"/>
  <c r="EN439" i="2"/>
  <c r="EO439" i="2"/>
  <c r="EP439" i="2"/>
  <c r="EQ439" i="2"/>
  <c r="ER439" i="2"/>
  <c r="ES439" i="2"/>
  <c r="ET439" i="2"/>
  <c r="DI440" i="2"/>
  <c r="DJ440" i="2"/>
  <c r="DK440" i="2"/>
  <c r="DL440" i="2"/>
  <c r="DM440" i="2"/>
  <c r="DN440" i="2"/>
  <c r="DO440" i="2"/>
  <c r="DP440" i="2"/>
  <c r="DQ440" i="2"/>
  <c r="DR440" i="2"/>
  <c r="DS440" i="2"/>
  <c r="DT440" i="2"/>
  <c r="DU440" i="2"/>
  <c r="DV440" i="2"/>
  <c r="DW440" i="2"/>
  <c r="DX440" i="2"/>
  <c r="DY440" i="2"/>
  <c r="DZ440" i="2"/>
  <c r="EA440" i="2"/>
  <c r="EB440" i="2"/>
  <c r="EC440" i="2"/>
  <c r="ED440" i="2"/>
  <c r="EE440" i="2"/>
  <c r="EF440" i="2"/>
  <c r="EG440" i="2"/>
  <c r="EH440" i="2"/>
  <c r="EI440" i="2"/>
  <c r="EJ440" i="2"/>
  <c r="EK440" i="2"/>
  <c r="EL440" i="2"/>
  <c r="EM440" i="2"/>
  <c r="EN440" i="2"/>
  <c r="EO440" i="2"/>
  <c r="EP440" i="2"/>
  <c r="EQ440" i="2"/>
  <c r="ER440" i="2"/>
  <c r="ES440" i="2"/>
  <c r="ET440" i="2"/>
  <c r="DI441" i="2"/>
  <c r="DJ441" i="2"/>
  <c r="DK441" i="2"/>
  <c r="DL441" i="2"/>
  <c r="DM441" i="2"/>
  <c r="DN441" i="2"/>
  <c r="DO441" i="2"/>
  <c r="DP441" i="2"/>
  <c r="DQ441" i="2"/>
  <c r="DR441" i="2"/>
  <c r="DS441" i="2"/>
  <c r="DT441" i="2"/>
  <c r="DU441" i="2"/>
  <c r="DV441" i="2"/>
  <c r="DW441" i="2"/>
  <c r="DX441" i="2"/>
  <c r="DY441" i="2"/>
  <c r="DZ441" i="2"/>
  <c r="EA441" i="2"/>
  <c r="EB441" i="2"/>
  <c r="EC441" i="2"/>
  <c r="ED441" i="2"/>
  <c r="EE441" i="2"/>
  <c r="EF441" i="2"/>
  <c r="EG441" i="2"/>
  <c r="EH441" i="2"/>
  <c r="EI441" i="2"/>
  <c r="EJ441" i="2"/>
  <c r="EK441" i="2"/>
  <c r="EL441" i="2"/>
  <c r="EM441" i="2"/>
  <c r="EN441" i="2"/>
  <c r="EO441" i="2"/>
  <c r="EP441" i="2"/>
  <c r="EQ441" i="2"/>
  <c r="ER441" i="2"/>
  <c r="ES441" i="2"/>
  <c r="ET441" i="2"/>
  <c r="DI442" i="2"/>
  <c r="DJ442" i="2"/>
  <c r="DK442" i="2"/>
  <c r="DL442" i="2"/>
  <c r="DM442" i="2"/>
  <c r="DN442" i="2"/>
  <c r="DO442" i="2"/>
  <c r="DP442" i="2"/>
  <c r="DQ442" i="2"/>
  <c r="DR442" i="2"/>
  <c r="DS442" i="2"/>
  <c r="DT442" i="2"/>
  <c r="DU442" i="2"/>
  <c r="DV442" i="2"/>
  <c r="DW442" i="2"/>
  <c r="DX442" i="2"/>
  <c r="DY442" i="2"/>
  <c r="DZ442" i="2"/>
  <c r="EA442" i="2"/>
  <c r="EB442" i="2"/>
  <c r="EC442" i="2"/>
  <c r="ED442" i="2"/>
  <c r="EE442" i="2"/>
  <c r="EF442" i="2"/>
  <c r="EG442" i="2"/>
  <c r="EH442" i="2"/>
  <c r="EI442" i="2"/>
  <c r="EJ442" i="2"/>
  <c r="EK442" i="2"/>
  <c r="EL442" i="2"/>
  <c r="EM442" i="2"/>
  <c r="EN442" i="2"/>
  <c r="EO442" i="2"/>
  <c r="EP442" i="2"/>
  <c r="EQ442" i="2"/>
  <c r="ER442" i="2"/>
  <c r="ES442" i="2"/>
  <c r="ET442" i="2"/>
  <c r="DI443" i="2"/>
  <c r="DJ443" i="2"/>
  <c r="DK443" i="2"/>
  <c r="DL443" i="2"/>
  <c r="DM443" i="2"/>
  <c r="DN443" i="2"/>
  <c r="DO443" i="2"/>
  <c r="DP443" i="2"/>
  <c r="DQ443" i="2"/>
  <c r="DR443" i="2"/>
  <c r="DS443" i="2"/>
  <c r="DT443" i="2"/>
  <c r="DU443" i="2"/>
  <c r="DV443" i="2"/>
  <c r="DW443" i="2"/>
  <c r="DX443" i="2"/>
  <c r="DY443" i="2"/>
  <c r="DZ443" i="2"/>
  <c r="EA443" i="2"/>
  <c r="EB443" i="2"/>
  <c r="EC443" i="2"/>
  <c r="ED443" i="2"/>
  <c r="EE443" i="2"/>
  <c r="EF443" i="2"/>
  <c r="EG443" i="2"/>
  <c r="EH443" i="2"/>
  <c r="EI443" i="2"/>
  <c r="EJ443" i="2"/>
  <c r="EK443" i="2"/>
  <c r="EL443" i="2"/>
  <c r="EM443" i="2"/>
  <c r="EN443" i="2"/>
  <c r="EO443" i="2"/>
  <c r="EP443" i="2"/>
  <c r="EQ443" i="2"/>
  <c r="ER443" i="2"/>
  <c r="ES443" i="2"/>
  <c r="ET443" i="2"/>
  <c r="DI444" i="2"/>
  <c r="DJ444" i="2"/>
  <c r="DK444" i="2"/>
  <c r="DL444" i="2"/>
  <c r="DM444" i="2"/>
  <c r="DN444" i="2"/>
  <c r="DO444" i="2"/>
  <c r="DP444" i="2"/>
  <c r="DQ444" i="2"/>
  <c r="DR444" i="2"/>
  <c r="DS444" i="2"/>
  <c r="DT444" i="2"/>
  <c r="DU444" i="2"/>
  <c r="DV444" i="2"/>
  <c r="DW444" i="2"/>
  <c r="DX444" i="2"/>
  <c r="DY444" i="2"/>
  <c r="DZ444" i="2"/>
  <c r="EA444" i="2"/>
  <c r="EB444" i="2"/>
  <c r="EC444" i="2"/>
  <c r="ED444" i="2"/>
  <c r="EE444" i="2"/>
  <c r="EF444" i="2"/>
  <c r="EG444" i="2"/>
  <c r="EH444" i="2"/>
  <c r="EI444" i="2"/>
  <c r="EJ444" i="2"/>
  <c r="EK444" i="2"/>
  <c r="EL444" i="2"/>
  <c r="EM444" i="2"/>
  <c r="EN444" i="2"/>
  <c r="EO444" i="2"/>
  <c r="EP444" i="2"/>
  <c r="EQ444" i="2"/>
  <c r="ER444" i="2"/>
  <c r="ES444" i="2"/>
  <c r="ET444" i="2"/>
  <c r="DI445" i="2"/>
  <c r="DJ445" i="2"/>
  <c r="DK445" i="2"/>
  <c r="DL445" i="2"/>
  <c r="DM445" i="2"/>
  <c r="DN445" i="2"/>
  <c r="DO445" i="2"/>
  <c r="DP445" i="2"/>
  <c r="DQ445" i="2"/>
  <c r="DR445" i="2"/>
  <c r="DS445" i="2"/>
  <c r="DT445" i="2"/>
  <c r="DU445" i="2"/>
  <c r="DV445" i="2"/>
  <c r="DW445" i="2"/>
  <c r="DX445" i="2"/>
  <c r="DY445" i="2"/>
  <c r="DZ445" i="2"/>
  <c r="EA445" i="2"/>
  <c r="EB445" i="2"/>
  <c r="EC445" i="2"/>
  <c r="ED445" i="2"/>
  <c r="EE445" i="2"/>
  <c r="EF445" i="2"/>
  <c r="EG445" i="2"/>
  <c r="EH445" i="2"/>
  <c r="EI445" i="2"/>
  <c r="EJ445" i="2"/>
  <c r="EK445" i="2"/>
  <c r="EL445" i="2"/>
  <c r="EM445" i="2"/>
  <c r="EN445" i="2"/>
  <c r="EO445" i="2"/>
  <c r="EP445" i="2"/>
  <c r="EQ445" i="2"/>
  <c r="ER445" i="2"/>
  <c r="ES445" i="2"/>
  <c r="ET445" i="2"/>
  <c r="DI446" i="2"/>
  <c r="DJ446" i="2"/>
  <c r="DK446" i="2"/>
  <c r="DL446" i="2"/>
  <c r="DM446" i="2"/>
  <c r="DN446" i="2"/>
  <c r="DO446" i="2"/>
  <c r="DP446" i="2"/>
  <c r="DQ446" i="2"/>
  <c r="DR446" i="2"/>
  <c r="DS446" i="2"/>
  <c r="DT446" i="2"/>
  <c r="DU446" i="2"/>
  <c r="DV446" i="2"/>
  <c r="DW446" i="2"/>
  <c r="DX446" i="2"/>
  <c r="DY446" i="2"/>
  <c r="DZ446" i="2"/>
  <c r="EA446" i="2"/>
  <c r="EB446" i="2"/>
  <c r="EC446" i="2"/>
  <c r="ED446" i="2"/>
  <c r="EE446" i="2"/>
  <c r="EF446" i="2"/>
  <c r="EG446" i="2"/>
  <c r="EH446" i="2"/>
  <c r="EI446" i="2"/>
  <c r="EJ446" i="2"/>
  <c r="EK446" i="2"/>
  <c r="EL446" i="2"/>
  <c r="EM446" i="2"/>
  <c r="EN446" i="2"/>
  <c r="EO446" i="2"/>
  <c r="EP446" i="2"/>
  <c r="EQ446" i="2"/>
  <c r="ER446" i="2"/>
  <c r="ES446" i="2"/>
  <c r="ET446" i="2"/>
  <c r="DI447" i="2"/>
  <c r="DJ447" i="2"/>
  <c r="DK447" i="2"/>
  <c r="DL447" i="2"/>
  <c r="DM447" i="2"/>
  <c r="DN447" i="2"/>
  <c r="DO447" i="2"/>
  <c r="DP447" i="2"/>
  <c r="DQ447" i="2"/>
  <c r="DR447" i="2"/>
  <c r="DS447" i="2"/>
  <c r="DT447" i="2"/>
  <c r="DU447" i="2"/>
  <c r="DV447" i="2"/>
  <c r="DW447" i="2"/>
  <c r="DX447" i="2"/>
  <c r="DY447" i="2"/>
  <c r="DZ447" i="2"/>
  <c r="EA447" i="2"/>
  <c r="EB447" i="2"/>
  <c r="EC447" i="2"/>
  <c r="ED447" i="2"/>
  <c r="EE447" i="2"/>
  <c r="EF447" i="2"/>
  <c r="EG447" i="2"/>
  <c r="EH447" i="2"/>
  <c r="EI447" i="2"/>
  <c r="EJ447" i="2"/>
  <c r="EK447" i="2"/>
  <c r="EL447" i="2"/>
  <c r="EM447" i="2"/>
  <c r="EN447" i="2"/>
  <c r="EO447" i="2"/>
  <c r="EP447" i="2"/>
  <c r="EQ447" i="2"/>
  <c r="ER447" i="2"/>
  <c r="ES447" i="2"/>
  <c r="ET447" i="2"/>
  <c r="DI448" i="2"/>
  <c r="DJ448" i="2"/>
  <c r="DK448" i="2"/>
  <c r="DL448" i="2"/>
  <c r="DM448" i="2"/>
  <c r="DN448" i="2"/>
  <c r="DO448" i="2"/>
  <c r="DP448" i="2"/>
  <c r="DQ448" i="2"/>
  <c r="DR448" i="2"/>
  <c r="DS448" i="2"/>
  <c r="DT448" i="2"/>
  <c r="DU448" i="2"/>
  <c r="DV448" i="2"/>
  <c r="DW448" i="2"/>
  <c r="DX448" i="2"/>
  <c r="DY448" i="2"/>
  <c r="DZ448" i="2"/>
  <c r="EA448" i="2"/>
  <c r="EB448" i="2"/>
  <c r="EC448" i="2"/>
  <c r="ED448" i="2"/>
  <c r="EE448" i="2"/>
  <c r="EF448" i="2"/>
  <c r="EG448" i="2"/>
  <c r="EH448" i="2"/>
  <c r="EI448" i="2"/>
  <c r="EJ448" i="2"/>
  <c r="EK448" i="2"/>
  <c r="EL448" i="2"/>
  <c r="EM448" i="2"/>
  <c r="EN448" i="2"/>
  <c r="EO448" i="2"/>
  <c r="EP448" i="2"/>
  <c r="EQ448" i="2"/>
  <c r="ER448" i="2"/>
  <c r="ES448" i="2"/>
  <c r="ET448" i="2"/>
  <c r="DI449" i="2"/>
  <c r="DJ449" i="2"/>
  <c r="DK449" i="2"/>
  <c r="DL449" i="2"/>
  <c r="DM449" i="2"/>
  <c r="DN449" i="2"/>
  <c r="DO449" i="2"/>
  <c r="DP449" i="2"/>
  <c r="DQ449" i="2"/>
  <c r="DR449" i="2"/>
  <c r="DS449" i="2"/>
  <c r="DT449" i="2"/>
  <c r="DU449" i="2"/>
  <c r="DV449" i="2"/>
  <c r="DW449" i="2"/>
  <c r="DX449" i="2"/>
  <c r="DY449" i="2"/>
  <c r="DZ449" i="2"/>
  <c r="EA449" i="2"/>
  <c r="EB449" i="2"/>
  <c r="EC449" i="2"/>
  <c r="ED449" i="2"/>
  <c r="EE449" i="2"/>
  <c r="EF449" i="2"/>
  <c r="EG449" i="2"/>
  <c r="EH449" i="2"/>
  <c r="EI449" i="2"/>
  <c r="EJ449" i="2"/>
  <c r="EK449" i="2"/>
  <c r="EL449" i="2"/>
  <c r="EM449" i="2"/>
  <c r="EN449" i="2"/>
  <c r="EO449" i="2"/>
  <c r="EP449" i="2"/>
  <c r="EQ449" i="2"/>
  <c r="ER449" i="2"/>
  <c r="ES449" i="2"/>
  <c r="ET449" i="2"/>
  <c r="DI450" i="2"/>
  <c r="DJ450" i="2"/>
  <c r="DK450" i="2"/>
  <c r="DL450" i="2"/>
  <c r="DM450" i="2"/>
  <c r="DN450" i="2"/>
  <c r="DO450" i="2"/>
  <c r="DP450" i="2"/>
  <c r="DQ450" i="2"/>
  <c r="DR450" i="2"/>
  <c r="DS450" i="2"/>
  <c r="DT450" i="2"/>
  <c r="DU450" i="2"/>
  <c r="DV450" i="2"/>
  <c r="DW450" i="2"/>
  <c r="DX450" i="2"/>
  <c r="DY450" i="2"/>
  <c r="DZ450" i="2"/>
  <c r="EA450" i="2"/>
  <c r="EB450" i="2"/>
  <c r="EC450" i="2"/>
  <c r="ED450" i="2"/>
  <c r="EE450" i="2"/>
  <c r="EF450" i="2"/>
  <c r="EG450" i="2"/>
  <c r="EH450" i="2"/>
  <c r="EI450" i="2"/>
  <c r="EJ450" i="2"/>
  <c r="EK450" i="2"/>
  <c r="EL450" i="2"/>
  <c r="EM450" i="2"/>
  <c r="EN450" i="2"/>
  <c r="EO450" i="2"/>
  <c r="EP450" i="2"/>
  <c r="EQ450" i="2"/>
  <c r="ER450" i="2"/>
  <c r="ES450" i="2"/>
  <c r="ET450" i="2"/>
  <c r="DI451" i="2"/>
  <c r="DJ451" i="2"/>
  <c r="DK451" i="2"/>
  <c r="DL451" i="2"/>
  <c r="DM451" i="2"/>
  <c r="DN451" i="2"/>
  <c r="DO451" i="2"/>
  <c r="DP451" i="2"/>
  <c r="DQ451" i="2"/>
  <c r="DR451" i="2"/>
  <c r="DS451" i="2"/>
  <c r="DT451" i="2"/>
  <c r="DU451" i="2"/>
  <c r="DV451" i="2"/>
  <c r="DW451" i="2"/>
  <c r="DX451" i="2"/>
  <c r="DY451" i="2"/>
  <c r="DZ451" i="2"/>
  <c r="EA451" i="2"/>
  <c r="EB451" i="2"/>
  <c r="EC451" i="2"/>
  <c r="ED451" i="2"/>
  <c r="EE451" i="2"/>
  <c r="EF451" i="2"/>
  <c r="EG451" i="2"/>
  <c r="EH451" i="2"/>
  <c r="EI451" i="2"/>
  <c r="EJ451" i="2"/>
  <c r="EK451" i="2"/>
  <c r="EL451" i="2"/>
  <c r="EM451" i="2"/>
  <c r="EN451" i="2"/>
  <c r="EO451" i="2"/>
  <c r="EP451" i="2"/>
  <c r="EQ451" i="2"/>
  <c r="ER451" i="2"/>
  <c r="ES451" i="2"/>
  <c r="ET451" i="2"/>
  <c r="DI452" i="2"/>
  <c r="DJ452" i="2"/>
  <c r="DK452" i="2"/>
  <c r="DL452" i="2"/>
  <c r="DM452" i="2"/>
  <c r="DN452" i="2"/>
  <c r="DO452" i="2"/>
  <c r="DP452" i="2"/>
  <c r="DQ452" i="2"/>
  <c r="DR452" i="2"/>
  <c r="DS452" i="2"/>
  <c r="DT452" i="2"/>
  <c r="DU452" i="2"/>
  <c r="DV452" i="2"/>
  <c r="DW452" i="2"/>
  <c r="DX452" i="2"/>
  <c r="DY452" i="2"/>
  <c r="DZ452" i="2"/>
  <c r="EA452" i="2"/>
  <c r="EB452" i="2"/>
  <c r="EC452" i="2"/>
  <c r="ED452" i="2"/>
  <c r="EE452" i="2"/>
  <c r="EF452" i="2"/>
  <c r="EG452" i="2"/>
  <c r="EH452" i="2"/>
  <c r="EI452" i="2"/>
  <c r="EJ452" i="2"/>
  <c r="EK452" i="2"/>
  <c r="EL452" i="2"/>
  <c r="EM452" i="2"/>
  <c r="EN452" i="2"/>
  <c r="EO452" i="2"/>
  <c r="EP452" i="2"/>
  <c r="EQ452" i="2"/>
  <c r="ER452" i="2"/>
  <c r="ES452" i="2"/>
  <c r="ET452" i="2"/>
  <c r="DI453" i="2"/>
  <c r="DJ453" i="2"/>
  <c r="DK453" i="2"/>
  <c r="DL453" i="2"/>
  <c r="DM453" i="2"/>
  <c r="DN453" i="2"/>
  <c r="DO453" i="2"/>
  <c r="DP453" i="2"/>
  <c r="DQ453" i="2"/>
  <c r="DR453" i="2"/>
  <c r="DS453" i="2"/>
  <c r="DT453" i="2"/>
  <c r="DU453" i="2"/>
  <c r="DV453" i="2"/>
  <c r="DW453" i="2"/>
  <c r="DX453" i="2"/>
  <c r="DY453" i="2"/>
  <c r="DZ453" i="2"/>
  <c r="EA453" i="2"/>
  <c r="EB453" i="2"/>
  <c r="EC453" i="2"/>
  <c r="ED453" i="2"/>
  <c r="EE453" i="2"/>
  <c r="EF453" i="2"/>
  <c r="EG453" i="2"/>
  <c r="EH453" i="2"/>
  <c r="EI453" i="2"/>
  <c r="EJ453" i="2"/>
  <c r="EK453" i="2"/>
  <c r="EL453" i="2"/>
  <c r="EM453" i="2"/>
  <c r="EN453" i="2"/>
  <c r="EO453" i="2"/>
  <c r="EP453" i="2"/>
  <c r="EQ453" i="2"/>
  <c r="ER453" i="2"/>
  <c r="ES453" i="2"/>
  <c r="ET453" i="2"/>
  <c r="DI454" i="2"/>
  <c r="DJ454" i="2"/>
  <c r="DK454" i="2"/>
  <c r="DL454" i="2"/>
  <c r="DM454" i="2"/>
  <c r="DN454" i="2"/>
  <c r="DO454" i="2"/>
  <c r="DP454" i="2"/>
  <c r="DQ454" i="2"/>
  <c r="DR454" i="2"/>
  <c r="DS454" i="2"/>
  <c r="DT454" i="2"/>
  <c r="DU454" i="2"/>
  <c r="DV454" i="2"/>
  <c r="DW454" i="2"/>
  <c r="DX454" i="2"/>
  <c r="DY454" i="2"/>
  <c r="DZ454" i="2"/>
  <c r="EA454" i="2"/>
  <c r="EB454" i="2"/>
  <c r="EC454" i="2"/>
  <c r="ED454" i="2"/>
  <c r="EE454" i="2"/>
  <c r="EF454" i="2"/>
  <c r="EG454" i="2"/>
  <c r="EH454" i="2"/>
  <c r="EI454" i="2"/>
  <c r="EJ454" i="2"/>
  <c r="EK454" i="2"/>
  <c r="EL454" i="2"/>
  <c r="EM454" i="2"/>
  <c r="EN454" i="2"/>
  <c r="EO454" i="2"/>
  <c r="EP454" i="2"/>
  <c r="EQ454" i="2"/>
  <c r="ER454" i="2"/>
  <c r="ES454" i="2"/>
  <c r="ET454" i="2"/>
  <c r="DI455" i="2"/>
  <c r="DJ455" i="2"/>
  <c r="DK455" i="2"/>
  <c r="DL455" i="2"/>
  <c r="DM455" i="2"/>
  <c r="DN455" i="2"/>
  <c r="DO455" i="2"/>
  <c r="DP455" i="2"/>
  <c r="DQ455" i="2"/>
  <c r="DR455" i="2"/>
  <c r="DS455" i="2"/>
  <c r="DT455" i="2"/>
  <c r="DU455" i="2"/>
  <c r="DV455" i="2"/>
  <c r="DW455" i="2"/>
  <c r="DX455" i="2"/>
  <c r="DY455" i="2"/>
  <c r="DZ455" i="2"/>
  <c r="EA455" i="2"/>
  <c r="EB455" i="2"/>
  <c r="EC455" i="2"/>
  <c r="ED455" i="2"/>
  <c r="EE455" i="2"/>
  <c r="EF455" i="2"/>
  <c r="EG455" i="2"/>
  <c r="EH455" i="2"/>
  <c r="EI455" i="2"/>
  <c r="EJ455" i="2"/>
  <c r="EK455" i="2"/>
  <c r="EL455" i="2"/>
  <c r="EM455" i="2"/>
  <c r="EN455" i="2"/>
  <c r="EO455" i="2"/>
  <c r="EP455" i="2"/>
  <c r="EQ455" i="2"/>
  <c r="ER455" i="2"/>
  <c r="ES455" i="2"/>
  <c r="ET455" i="2"/>
  <c r="DI456" i="2"/>
  <c r="DJ456" i="2"/>
  <c r="DK456" i="2"/>
  <c r="DL456" i="2"/>
  <c r="DM456" i="2"/>
  <c r="DN456" i="2"/>
  <c r="DO456" i="2"/>
  <c r="DP456" i="2"/>
  <c r="DQ456" i="2"/>
  <c r="DR456" i="2"/>
  <c r="DS456" i="2"/>
  <c r="DT456" i="2"/>
  <c r="DU456" i="2"/>
  <c r="DV456" i="2"/>
  <c r="DW456" i="2"/>
  <c r="DX456" i="2"/>
  <c r="DY456" i="2"/>
  <c r="DZ456" i="2"/>
  <c r="EA456" i="2"/>
  <c r="EB456" i="2"/>
  <c r="EC456" i="2"/>
  <c r="ED456" i="2"/>
  <c r="EE456" i="2"/>
  <c r="EF456" i="2"/>
  <c r="EG456" i="2"/>
  <c r="EH456" i="2"/>
  <c r="EI456" i="2"/>
  <c r="EJ456" i="2"/>
  <c r="EK456" i="2"/>
  <c r="EL456" i="2"/>
  <c r="EM456" i="2"/>
  <c r="EN456" i="2"/>
  <c r="EO456" i="2"/>
  <c r="EP456" i="2"/>
  <c r="EQ456" i="2"/>
  <c r="ER456" i="2"/>
  <c r="ES456" i="2"/>
  <c r="ET456" i="2"/>
  <c r="DI457" i="2"/>
  <c r="DJ457" i="2"/>
  <c r="DK457" i="2"/>
  <c r="DL457" i="2"/>
  <c r="DM457" i="2"/>
  <c r="DN457" i="2"/>
  <c r="DO457" i="2"/>
  <c r="DP457" i="2"/>
  <c r="DQ457" i="2"/>
  <c r="DR457" i="2"/>
  <c r="DS457" i="2"/>
  <c r="DT457" i="2"/>
  <c r="DU457" i="2"/>
  <c r="DV457" i="2"/>
  <c r="DW457" i="2"/>
  <c r="DX457" i="2"/>
  <c r="DY457" i="2"/>
  <c r="DZ457" i="2"/>
  <c r="EA457" i="2"/>
  <c r="EB457" i="2"/>
  <c r="EC457" i="2"/>
  <c r="ED457" i="2"/>
  <c r="EE457" i="2"/>
  <c r="EF457" i="2"/>
  <c r="EG457" i="2"/>
  <c r="EH457" i="2"/>
  <c r="EI457" i="2"/>
  <c r="EJ457" i="2"/>
  <c r="EK457" i="2"/>
  <c r="EL457" i="2"/>
  <c r="EM457" i="2"/>
  <c r="EN457" i="2"/>
  <c r="EO457" i="2"/>
  <c r="EP457" i="2"/>
  <c r="EQ457" i="2"/>
  <c r="ER457" i="2"/>
  <c r="ES457" i="2"/>
  <c r="ET457" i="2"/>
  <c r="DI458" i="2"/>
  <c r="DJ458" i="2"/>
  <c r="DK458" i="2"/>
  <c r="DL458" i="2"/>
  <c r="DM458" i="2"/>
  <c r="DN458" i="2"/>
  <c r="DO458" i="2"/>
  <c r="DP458" i="2"/>
  <c r="DQ458" i="2"/>
  <c r="DR458" i="2"/>
  <c r="DS458" i="2"/>
  <c r="DT458" i="2"/>
  <c r="DU458" i="2"/>
  <c r="DV458" i="2"/>
  <c r="DW458" i="2"/>
  <c r="DX458" i="2"/>
  <c r="DY458" i="2"/>
  <c r="DZ458" i="2"/>
  <c r="EA458" i="2"/>
  <c r="EB458" i="2"/>
  <c r="EC458" i="2"/>
  <c r="ED458" i="2"/>
  <c r="EE458" i="2"/>
  <c r="EF458" i="2"/>
  <c r="EG458" i="2"/>
  <c r="EH458" i="2"/>
  <c r="EI458" i="2"/>
  <c r="EJ458" i="2"/>
  <c r="EK458" i="2"/>
  <c r="EL458" i="2"/>
  <c r="EM458" i="2"/>
  <c r="EN458" i="2"/>
  <c r="EO458" i="2"/>
  <c r="EP458" i="2"/>
  <c r="EQ458" i="2"/>
  <c r="ER458" i="2"/>
  <c r="ES458" i="2"/>
  <c r="ET458" i="2"/>
  <c r="DI459" i="2"/>
  <c r="DJ459" i="2"/>
  <c r="DK459" i="2"/>
  <c r="DL459" i="2"/>
  <c r="DM459" i="2"/>
  <c r="DN459" i="2"/>
  <c r="DO459" i="2"/>
  <c r="DP459" i="2"/>
  <c r="DQ459" i="2"/>
  <c r="DR459" i="2"/>
  <c r="DS459" i="2"/>
  <c r="DT459" i="2"/>
  <c r="DU459" i="2"/>
  <c r="DV459" i="2"/>
  <c r="DW459" i="2"/>
  <c r="DX459" i="2"/>
  <c r="DY459" i="2"/>
  <c r="DZ459" i="2"/>
  <c r="EA459" i="2"/>
  <c r="EB459" i="2"/>
  <c r="EC459" i="2"/>
  <c r="ED459" i="2"/>
  <c r="EE459" i="2"/>
  <c r="EF459" i="2"/>
  <c r="EG459" i="2"/>
  <c r="EH459" i="2"/>
  <c r="EI459" i="2"/>
  <c r="EJ459" i="2"/>
  <c r="EK459" i="2"/>
  <c r="EL459" i="2"/>
  <c r="EM459" i="2"/>
  <c r="EN459" i="2"/>
  <c r="EO459" i="2"/>
  <c r="EP459" i="2"/>
  <c r="EQ459" i="2"/>
  <c r="ER459" i="2"/>
  <c r="ES459" i="2"/>
  <c r="ET459" i="2"/>
  <c r="DI460" i="2"/>
  <c r="DJ460" i="2"/>
  <c r="DK460" i="2"/>
  <c r="DL460" i="2"/>
  <c r="DM460" i="2"/>
  <c r="DN460" i="2"/>
  <c r="DO460" i="2"/>
  <c r="DP460" i="2"/>
  <c r="DQ460" i="2"/>
  <c r="DR460" i="2"/>
  <c r="DS460" i="2"/>
  <c r="DT460" i="2"/>
  <c r="DU460" i="2"/>
  <c r="DV460" i="2"/>
  <c r="DW460" i="2"/>
  <c r="DX460" i="2"/>
  <c r="DY460" i="2"/>
  <c r="DZ460" i="2"/>
  <c r="EA460" i="2"/>
  <c r="EB460" i="2"/>
  <c r="EC460" i="2"/>
  <c r="ED460" i="2"/>
  <c r="EE460" i="2"/>
  <c r="EF460" i="2"/>
  <c r="EG460" i="2"/>
  <c r="EH460" i="2"/>
  <c r="EI460" i="2"/>
  <c r="EJ460" i="2"/>
  <c r="EK460" i="2"/>
  <c r="EL460" i="2"/>
  <c r="EM460" i="2"/>
  <c r="EN460" i="2"/>
  <c r="EO460" i="2"/>
  <c r="EP460" i="2"/>
  <c r="EQ460" i="2"/>
  <c r="ER460" i="2"/>
  <c r="ES460" i="2"/>
  <c r="ET460" i="2"/>
  <c r="DI461" i="2"/>
  <c r="DJ461" i="2"/>
  <c r="DK461" i="2"/>
  <c r="DL461" i="2"/>
  <c r="DM461" i="2"/>
  <c r="DN461" i="2"/>
  <c r="DO461" i="2"/>
  <c r="DP461" i="2"/>
  <c r="DQ461" i="2"/>
  <c r="DR461" i="2"/>
  <c r="DS461" i="2"/>
  <c r="DT461" i="2"/>
  <c r="DU461" i="2"/>
  <c r="DV461" i="2"/>
  <c r="DW461" i="2"/>
  <c r="DX461" i="2"/>
  <c r="DY461" i="2"/>
  <c r="DZ461" i="2"/>
  <c r="EA461" i="2"/>
  <c r="EB461" i="2"/>
  <c r="EC461" i="2"/>
  <c r="ED461" i="2"/>
  <c r="EE461" i="2"/>
  <c r="EF461" i="2"/>
  <c r="EG461" i="2"/>
  <c r="EH461" i="2"/>
  <c r="EI461" i="2"/>
  <c r="EJ461" i="2"/>
  <c r="EK461" i="2"/>
  <c r="EL461" i="2"/>
  <c r="EM461" i="2"/>
  <c r="EN461" i="2"/>
  <c r="EO461" i="2"/>
  <c r="EP461" i="2"/>
  <c r="EQ461" i="2"/>
  <c r="ER461" i="2"/>
  <c r="ES461" i="2"/>
  <c r="ET461" i="2"/>
  <c r="DI462" i="2"/>
  <c r="DJ462" i="2"/>
  <c r="DK462" i="2"/>
  <c r="DL462" i="2"/>
  <c r="DM462" i="2"/>
  <c r="DN462" i="2"/>
  <c r="DO462" i="2"/>
  <c r="DP462" i="2"/>
  <c r="DQ462" i="2"/>
  <c r="DR462" i="2"/>
  <c r="DS462" i="2"/>
  <c r="DT462" i="2"/>
  <c r="DU462" i="2"/>
  <c r="DV462" i="2"/>
  <c r="DW462" i="2"/>
  <c r="DX462" i="2"/>
  <c r="DY462" i="2"/>
  <c r="DZ462" i="2"/>
  <c r="EA462" i="2"/>
  <c r="EB462" i="2"/>
  <c r="EC462" i="2"/>
  <c r="ED462" i="2"/>
  <c r="EE462" i="2"/>
  <c r="EF462" i="2"/>
  <c r="EG462" i="2"/>
  <c r="EH462" i="2"/>
  <c r="EI462" i="2"/>
  <c r="EJ462" i="2"/>
  <c r="EK462" i="2"/>
  <c r="EL462" i="2"/>
  <c r="EM462" i="2"/>
  <c r="EN462" i="2"/>
  <c r="EO462" i="2"/>
  <c r="EP462" i="2"/>
  <c r="EQ462" i="2"/>
  <c r="ER462" i="2"/>
  <c r="ES462" i="2"/>
  <c r="ET462" i="2"/>
  <c r="DI463" i="2"/>
  <c r="DJ463" i="2"/>
  <c r="DK463" i="2"/>
  <c r="DL463" i="2"/>
  <c r="DM463" i="2"/>
  <c r="DN463" i="2"/>
  <c r="DO463" i="2"/>
  <c r="DP463" i="2"/>
  <c r="DQ463" i="2"/>
  <c r="DR463" i="2"/>
  <c r="DS463" i="2"/>
  <c r="DT463" i="2"/>
  <c r="DU463" i="2"/>
  <c r="DV463" i="2"/>
  <c r="DW463" i="2"/>
  <c r="DX463" i="2"/>
  <c r="DY463" i="2"/>
  <c r="DZ463" i="2"/>
  <c r="EA463" i="2"/>
  <c r="EB463" i="2"/>
  <c r="EC463" i="2"/>
  <c r="ED463" i="2"/>
  <c r="EE463" i="2"/>
  <c r="EF463" i="2"/>
  <c r="EG463" i="2"/>
  <c r="EH463" i="2"/>
  <c r="EI463" i="2"/>
  <c r="EJ463" i="2"/>
  <c r="EK463" i="2"/>
  <c r="EL463" i="2"/>
  <c r="EM463" i="2"/>
  <c r="EN463" i="2"/>
  <c r="EO463" i="2"/>
  <c r="EP463" i="2"/>
  <c r="EQ463" i="2"/>
  <c r="ER463" i="2"/>
  <c r="ES463" i="2"/>
  <c r="ET463" i="2"/>
  <c r="DI464" i="2"/>
  <c r="DJ464" i="2"/>
  <c r="DK464" i="2"/>
  <c r="DL464" i="2"/>
  <c r="DM464" i="2"/>
  <c r="DN464" i="2"/>
  <c r="DO464" i="2"/>
  <c r="DP464" i="2"/>
  <c r="DQ464" i="2"/>
  <c r="DR464" i="2"/>
  <c r="DS464" i="2"/>
  <c r="DT464" i="2"/>
  <c r="DU464" i="2"/>
  <c r="DV464" i="2"/>
  <c r="DW464" i="2"/>
  <c r="DX464" i="2"/>
  <c r="DY464" i="2"/>
  <c r="DZ464" i="2"/>
  <c r="EA464" i="2"/>
  <c r="EB464" i="2"/>
  <c r="EC464" i="2"/>
  <c r="ED464" i="2"/>
  <c r="EE464" i="2"/>
  <c r="EF464" i="2"/>
  <c r="EG464" i="2"/>
  <c r="EH464" i="2"/>
  <c r="EI464" i="2"/>
  <c r="EJ464" i="2"/>
  <c r="EK464" i="2"/>
  <c r="EL464" i="2"/>
  <c r="EM464" i="2"/>
  <c r="EN464" i="2"/>
  <c r="EO464" i="2"/>
  <c r="EP464" i="2"/>
  <c r="EQ464" i="2"/>
  <c r="ER464" i="2"/>
  <c r="ES464" i="2"/>
  <c r="ET464" i="2"/>
  <c r="DI465" i="2"/>
  <c r="DJ465" i="2"/>
  <c r="DK465" i="2"/>
  <c r="DL465" i="2"/>
  <c r="DM465" i="2"/>
  <c r="DN465" i="2"/>
  <c r="DO465" i="2"/>
  <c r="DP465" i="2"/>
  <c r="DQ465" i="2"/>
  <c r="DR465" i="2"/>
  <c r="DS465" i="2"/>
  <c r="DT465" i="2"/>
  <c r="DU465" i="2"/>
  <c r="DV465" i="2"/>
  <c r="DW465" i="2"/>
  <c r="DX465" i="2"/>
  <c r="DY465" i="2"/>
  <c r="DZ465" i="2"/>
  <c r="EA465" i="2"/>
  <c r="EB465" i="2"/>
  <c r="EC465" i="2"/>
  <c r="ED465" i="2"/>
  <c r="EE465" i="2"/>
  <c r="EF465" i="2"/>
  <c r="EG465" i="2"/>
  <c r="EH465" i="2"/>
  <c r="EI465" i="2"/>
  <c r="EJ465" i="2"/>
  <c r="EK465" i="2"/>
  <c r="EL465" i="2"/>
  <c r="EM465" i="2"/>
  <c r="EN465" i="2"/>
  <c r="EO465" i="2"/>
  <c r="EP465" i="2"/>
  <c r="EQ465" i="2"/>
  <c r="ER465" i="2"/>
  <c r="ES465" i="2"/>
  <c r="ET465" i="2"/>
  <c r="DI466" i="2"/>
  <c r="DJ466" i="2"/>
  <c r="DK466" i="2"/>
  <c r="DL466" i="2"/>
  <c r="DM466" i="2"/>
  <c r="DN466" i="2"/>
  <c r="DO466" i="2"/>
  <c r="DP466" i="2"/>
  <c r="DQ466" i="2"/>
  <c r="DR466" i="2"/>
  <c r="DS466" i="2"/>
  <c r="DT466" i="2"/>
  <c r="DU466" i="2"/>
  <c r="DV466" i="2"/>
  <c r="DW466" i="2"/>
  <c r="DX466" i="2"/>
  <c r="DY466" i="2"/>
  <c r="DZ466" i="2"/>
  <c r="EA466" i="2"/>
  <c r="EB466" i="2"/>
  <c r="EC466" i="2"/>
  <c r="ED466" i="2"/>
  <c r="EE466" i="2"/>
  <c r="EF466" i="2"/>
  <c r="EG466" i="2"/>
  <c r="EH466" i="2"/>
  <c r="EI466" i="2"/>
  <c r="EJ466" i="2"/>
  <c r="EK466" i="2"/>
  <c r="EL466" i="2"/>
  <c r="EM466" i="2"/>
  <c r="EN466" i="2"/>
  <c r="EO466" i="2"/>
  <c r="EP466" i="2"/>
  <c r="EQ466" i="2"/>
  <c r="ER466" i="2"/>
  <c r="ES466" i="2"/>
  <c r="ET466" i="2"/>
  <c r="DI467" i="2"/>
  <c r="DJ467" i="2"/>
  <c r="DK467" i="2"/>
  <c r="DL467" i="2"/>
  <c r="DM467" i="2"/>
  <c r="DN467" i="2"/>
  <c r="DO467" i="2"/>
  <c r="DP467" i="2"/>
  <c r="DQ467" i="2"/>
  <c r="DR467" i="2"/>
  <c r="DS467" i="2"/>
  <c r="DT467" i="2"/>
  <c r="DU467" i="2"/>
  <c r="DV467" i="2"/>
  <c r="DW467" i="2"/>
  <c r="DX467" i="2"/>
  <c r="DY467" i="2"/>
  <c r="DZ467" i="2"/>
  <c r="EA467" i="2"/>
  <c r="EB467" i="2"/>
  <c r="EC467" i="2"/>
  <c r="ED467" i="2"/>
  <c r="EE467" i="2"/>
  <c r="EF467" i="2"/>
  <c r="EG467" i="2"/>
  <c r="EH467" i="2"/>
  <c r="EI467" i="2"/>
  <c r="EJ467" i="2"/>
  <c r="EK467" i="2"/>
  <c r="EL467" i="2"/>
  <c r="EM467" i="2"/>
  <c r="EN467" i="2"/>
  <c r="EO467" i="2"/>
  <c r="EP467" i="2"/>
  <c r="EQ467" i="2"/>
  <c r="ER467" i="2"/>
  <c r="ES467" i="2"/>
  <c r="ET467" i="2"/>
  <c r="DI468" i="2"/>
  <c r="DJ468" i="2"/>
  <c r="DK468" i="2"/>
  <c r="DL468" i="2"/>
  <c r="DM468" i="2"/>
  <c r="DN468" i="2"/>
  <c r="DO468" i="2"/>
  <c r="DP468" i="2"/>
  <c r="DQ468" i="2"/>
  <c r="DR468" i="2"/>
  <c r="DS468" i="2"/>
  <c r="DT468" i="2"/>
  <c r="DU468" i="2"/>
  <c r="DV468" i="2"/>
  <c r="DW468" i="2"/>
  <c r="DX468" i="2"/>
  <c r="DY468" i="2"/>
  <c r="DZ468" i="2"/>
  <c r="EA468" i="2"/>
  <c r="EB468" i="2"/>
  <c r="EC468" i="2"/>
  <c r="ED468" i="2"/>
  <c r="EE468" i="2"/>
  <c r="EF468" i="2"/>
  <c r="EG468" i="2"/>
  <c r="EH468" i="2"/>
  <c r="EI468" i="2"/>
  <c r="EJ468" i="2"/>
  <c r="EK468" i="2"/>
  <c r="EL468" i="2"/>
  <c r="EM468" i="2"/>
  <c r="EN468" i="2"/>
  <c r="EO468" i="2"/>
  <c r="EP468" i="2"/>
  <c r="EQ468" i="2"/>
  <c r="ER468" i="2"/>
  <c r="ES468" i="2"/>
  <c r="ET468" i="2"/>
  <c r="DI469" i="2"/>
  <c r="DJ469" i="2"/>
  <c r="DK469" i="2"/>
  <c r="DL469" i="2"/>
  <c r="DM469" i="2"/>
  <c r="DN469" i="2"/>
  <c r="DO469" i="2"/>
  <c r="DP469" i="2"/>
  <c r="DQ469" i="2"/>
  <c r="DR469" i="2"/>
  <c r="DS469" i="2"/>
  <c r="DT469" i="2"/>
  <c r="DU469" i="2"/>
  <c r="DV469" i="2"/>
  <c r="DW469" i="2"/>
  <c r="DX469" i="2"/>
  <c r="DY469" i="2"/>
  <c r="DZ469" i="2"/>
  <c r="EA469" i="2"/>
  <c r="EB469" i="2"/>
  <c r="EC469" i="2"/>
  <c r="ED469" i="2"/>
  <c r="EE469" i="2"/>
  <c r="EF469" i="2"/>
  <c r="EG469" i="2"/>
  <c r="EH469" i="2"/>
  <c r="EI469" i="2"/>
  <c r="EJ469" i="2"/>
  <c r="EK469" i="2"/>
  <c r="EL469" i="2"/>
  <c r="EM469" i="2"/>
  <c r="EN469" i="2"/>
  <c r="EO469" i="2"/>
  <c r="EP469" i="2"/>
  <c r="EQ469" i="2"/>
  <c r="ER469" i="2"/>
  <c r="ES469" i="2"/>
  <c r="ET469" i="2"/>
  <c r="DI470" i="2"/>
  <c r="DJ470" i="2"/>
  <c r="DK470" i="2"/>
  <c r="DL470" i="2"/>
  <c r="DM470" i="2"/>
  <c r="DN470" i="2"/>
  <c r="DO470" i="2"/>
  <c r="DP470" i="2"/>
  <c r="DQ470" i="2"/>
  <c r="DR470" i="2"/>
  <c r="DS470" i="2"/>
  <c r="DT470" i="2"/>
  <c r="DU470" i="2"/>
  <c r="DV470" i="2"/>
  <c r="DW470" i="2"/>
  <c r="DX470" i="2"/>
  <c r="DY470" i="2"/>
  <c r="DZ470" i="2"/>
  <c r="EA470" i="2"/>
  <c r="EB470" i="2"/>
  <c r="EC470" i="2"/>
  <c r="ED470" i="2"/>
  <c r="EE470" i="2"/>
  <c r="EF470" i="2"/>
  <c r="EG470" i="2"/>
  <c r="EH470" i="2"/>
  <c r="EI470" i="2"/>
  <c r="EJ470" i="2"/>
  <c r="EK470" i="2"/>
  <c r="EL470" i="2"/>
  <c r="EM470" i="2"/>
  <c r="EN470" i="2"/>
  <c r="EO470" i="2"/>
  <c r="EP470" i="2"/>
  <c r="EQ470" i="2"/>
  <c r="ER470" i="2"/>
  <c r="ES470" i="2"/>
  <c r="ET470" i="2"/>
  <c r="DI471" i="2"/>
  <c r="DJ471" i="2"/>
  <c r="DK471" i="2"/>
  <c r="DL471" i="2"/>
  <c r="DM471" i="2"/>
  <c r="DN471" i="2"/>
  <c r="DO471" i="2"/>
  <c r="DP471" i="2"/>
  <c r="DQ471" i="2"/>
  <c r="DR471" i="2"/>
  <c r="DS471" i="2"/>
  <c r="DT471" i="2"/>
  <c r="DU471" i="2"/>
  <c r="DV471" i="2"/>
  <c r="DW471" i="2"/>
  <c r="DX471" i="2"/>
  <c r="DY471" i="2"/>
  <c r="DZ471" i="2"/>
  <c r="EA471" i="2"/>
  <c r="EB471" i="2"/>
  <c r="EC471" i="2"/>
  <c r="ED471" i="2"/>
  <c r="EE471" i="2"/>
  <c r="EF471" i="2"/>
  <c r="EG471" i="2"/>
  <c r="EH471" i="2"/>
  <c r="EI471" i="2"/>
  <c r="EJ471" i="2"/>
  <c r="EK471" i="2"/>
  <c r="EL471" i="2"/>
  <c r="EM471" i="2"/>
  <c r="EN471" i="2"/>
  <c r="EO471" i="2"/>
  <c r="EP471" i="2"/>
  <c r="EQ471" i="2"/>
  <c r="ER471" i="2"/>
  <c r="ES471" i="2"/>
  <c r="ET471" i="2"/>
  <c r="DI472" i="2"/>
  <c r="DJ472" i="2"/>
  <c r="DK472" i="2"/>
  <c r="DL472" i="2"/>
  <c r="DM472" i="2"/>
  <c r="DN472" i="2"/>
  <c r="DO472" i="2"/>
  <c r="DP472" i="2"/>
  <c r="DQ472" i="2"/>
  <c r="DR472" i="2"/>
  <c r="DS472" i="2"/>
  <c r="DT472" i="2"/>
  <c r="DU472" i="2"/>
  <c r="DV472" i="2"/>
  <c r="DW472" i="2"/>
  <c r="DX472" i="2"/>
  <c r="DY472" i="2"/>
  <c r="DZ472" i="2"/>
  <c r="EA472" i="2"/>
  <c r="EB472" i="2"/>
  <c r="EC472" i="2"/>
  <c r="ED472" i="2"/>
  <c r="EE472" i="2"/>
  <c r="EF472" i="2"/>
  <c r="EG472" i="2"/>
  <c r="EH472" i="2"/>
  <c r="EI472" i="2"/>
  <c r="EJ472" i="2"/>
  <c r="EK472" i="2"/>
  <c r="EL472" i="2"/>
  <c r="EM472" i="2"/>
  <c r="EN472" i="2"/>
  <c r="EO472" i="2"/>
  <c r="EP472" i="2"/>
  <c r="EQ472" i="2"/>
  <c r="ER472" i="2"/>
  <c r="ES472" i="2"/>
  <c r="ET472" i="2"/>
  <c r="DI473" i="2"/>
  <c r="DJ473" i="2"/>
  <c r="DK473" i="2"/>
  <c r="DL473" i="2"/>
  <c r="DM473" i="2"/>
  <c r="DN473" i="2"/>
  <c r="DO473" i="2"/>
  <c r="DP473" i="2"/>
  <c r="DQ473" i="2"/>
  <c r="DR473" i="2"/>
  <c r="DS473" i="2"/>
  <c r="DT473" i="2"/>
  <c r="DU473" i="2"/>
  <c r="DV473" i="2"/>
  <c r="DW473" i="2"/>
  <c r="DX473" i="2"/>
  <c r="DY473" i="2"/>
  <c r="DZ473" i="2"/>
  <c r="EA473" i="2"/>
  <c r="EB473" i="2"/>
  <c r="EC473" i="2"/>
  <c r="ED473" i="2"/>
  <c r="EE473" i="2"/>
  <c r="EF473" i="2"/>
  <c r="EG473" i="2"/>
  <c r="EH473" i="2"/>
  <c r="EI473" i="2"/>
  <c r="EJ473" i="2"/>
  <c r="EK473" i="2"/>
  <c r="EL473" i="2"/>
  <c r="EM473" i="2"/>
  <c r="EN473" i="2"/>
  <c r="EO473" i="2"/>
  <c r="EP473" i="2"/>
  <c r="EQ473" i="2"/>
  <c r="ER473" i="2"/>
  <c r="ES473" i="2"/>
  <c r="ET473" i="2"/>
  <c r="DI474" i="2"/>
  <c r="DJ474" i="2"/>
  <c r="DK474" i="2"/>
  <c r="DL474" i="2"/>
  <c r="DM474" i="2"/>
  <c r="DN474" i="2"/>
  <c r="DO474" i="2"/>
  <c r="DP474" i="2"/>
  <c r="DQ474" i="2"/>
  <c r="DR474" i="2"/>
  <c r="DS474" i="2"/>
  <c r="DT474" i="2"/>
  <c r="DU474" i="2"/>
  <c r="DV474" i="2"/>
  <c r="DW474" i="2"/>
  <c r="DX474" i="2"/>
  <c r="DY474" i="2"/>
  <c r="DZ474" i="2"/>
  <c r="EA474" i="2"/>
  <c r="EB474" i="2"/>
  <c r="EC474" i="2"/>
  <c r="ED474" i="2"/>
  <c r="EE474" i="2"/>
  <c r="EF474" i="2"/>
  <c r="EG474" i="2"/>
  <c r="EH474" i="2"/>
  <c r="EI474" i="2"/>
  <c r="EJ474" i="2"/>
  <c r="EK474" i="2"/>
  <c r="EL474" i="2"/>
  <c r="EM474" i="2"/>
  <c r="EN474" i="2"/>
  <c r="EO474" i="2"/>
  <c r="EP474" i="2"/>
  <c r="EQ474" i="2"/>
  <c r="ER474" i="2"/>
  <c r="ES474" i="2"/>
  <c r="ET474" i="2"/>
  <c r="DI475" i="2"/>
  <c r="DJ475" i="2"/>
  <c r="DK475" i="2"/>
  <c r="DL475" i="2"/>
  <c r="DM475" i="2"/>
  <c r="DN475" i="2"/>
  <c r="DO475" i="2"/>
  <c r="DP475" i="2"/>
  <c r="DQ475" i="2"/>
  <c r="DR475" i="2"/>
  <c r="DS475" i="2"/>
  <c r="DT475" i="2"/>
  <c r="DU475" i="2"/>
  <c r="DV475" i="2"/>
  <c r="DW475" i="2"/>
  <c r="DX475" i="2"/>
  <c r="DY475" i="2"/>
  <c r="DZ475" i="2"/>
  <c r="EA475" i="2"/>
  <c r="EB475" i="2"/>
  <c r="EC475" i="2"/>
  <c r="ED475" i="2"/>
  <c r="EE475" i="2"/>
  <c r="EF475" i="2"/>
  <c r="EG475" i="2"/>
  <c r="EH475" i="2"/>
  <c r="EI475" i="2"/>
  <c r="EJ475" i="2"/>
  <c r="EK475" i="2"/>
  <c r="EL475" i="2"/>
  <c r="EM475" i="2"/>
  <c r="EN475" i="2"/>
  <c r="EO475" i="2"/>
  <c r="EP475" i="2"/>
  <c r="EQ475" i="2"/>
  <c r="ER475" i="2"/>
  <c r="ES475" i="2"/>
  <c r="ET475" i="2"/>
  <c r="DI476" i="2"/>
  <c r="DJ476" i="2"/>
  <c r="DK476" i="2"/>
  <c r="DL476" i="2"/>
  <c r="DM476" i="2"/>
  <c r="DN476" i="2"/>
  <c r="DO476" i="2"/>
  <c r="DP476" i="2"/>
  <c r="DQ476" i="2"/>
  <c r="DR476" i="2"/>
  <c r="DS476" i="2"/>
  <c r="DT476" i="2"/>
  <c r="DU476" i="2"/>
  <c r="DV476" i="2"/>
  <c r="DW476" i="2"/>
  <c r="DX476" i="2"/>
  <c r="DY476" i="2"/>
  <c r="DZ476" i="2"/>
  <c r="EA476" i="2"/>
  <c r="EB476" i="2"/>
  <c r="EC476" i="2"/>
  <c r="ED476" i="2"/>
  <c r="EE476" i="2"/>
  <c r="EF476" i="2"/>
  <c r="EG476" i="2"/>
  <c r="EH476" i="2"/>
  <c r="EI476" i="2"/>
  <c r="EJ476" i="2"/>
  <c r="EK476" i="2"/>
  <c r="EL476" i="2"/>
  <c r="EM476" i="2"/>
  <c r="EN476" i="2"/>
  <c r="EO476" i="2"/>
  <c r="EP476" i="2"/>
  <c r="EQ476" i="2"/>
  <c r="ER476" i="2"/>
  <c r="ES476" i="2"/>
  <c r="ET476" i="2"/>
  <c r="DI477" i="2"/>
  <c r="DJ477" i="2"/>
  <c r="DK477" i="2"/>
  <c r="DL477" i="2"/>
  <c r="DM477" i="2"/>
  <c r="DN477" i="2"/>
  <c r="DO477" i="2"/>
  <c r="DP477" i="2"/>
  <c r="DQ477" i="2"/>
  <c r="DR477" i="2"/>
  <c r="DS477" i="2"/>
  <c r="DT477" i="2"/>
  <c r="DU477" i="2"/>
  <c r="DV477" i="2"/>
  <c r="DW477" i="2"/>
  <c r="DX477" i="2"/>
  <c r="DY477" i="2"/>
  <c r="DZ477" i="2"/>
  <c r="EA477" i="2"/>
  <c r="EB477" i="2"/>
  <c r="EC477" i="2"/>
  <c r="ED477" i="2"/>
  <c r="EE477" i="2"/>
  <c r="EF477" i="2"/>
  <c r="EG477" i="2"/>
  <c r="EH477" i="2"/>
  <c r="EI477" i="2"/>
  <c r="EJ477" i="2"/>
  <c r="EK477" i="2"/>
  <c r="EL477" i="2"/>
  <c r="EM477" i="2"/>
  <c r="EN477" i="2"/>
  <c r="EO477" i="2"/>
  <c r="EP477" i="2"/>
  <c r="EQ477" i="2"/>
  <c r="ER477" i="2"/>
  <c r="ES477" i="2"/>
  <c r="ET477" i="2"/>
  <c r="DI478" i="2"/>
  <c r="DJ478" i="2"/>
  <c r="DK478" i="2"/>
  <c r="DL478" i="2"/>
  <c r="DM478" i="2"/>
  <c r="DN478" i="2"/>
  <c r="DO478" i="2"/>
  <c r="DP478" i="2"/>
  <c r="DQ478" i="2"/>
  <c r="DR478" i="2"/>
  <c r="DS478" i="2"/>
  <c r="DT478" i="2"/>
  <c r="DU478" i="2"/>
  <c r="DV478" i="2"/>
  <c r="DW478" i="2"/>
  <c r="DX478" i="2"/>
  <c r="DY478" i="2"/>
  <c r="DZ478" i="2"/>
  <c r="EA478" i="2"/>
  <c r="EB478" i="2"/>
  <c r="EC478" i="2"/>
  <c r="ED478" i="2"/>
  <c r="EE478" i="2"/>
  <c r="EF478" i="2"/>
  <c r="EG478" i="2"/>
  <c r="EH478" i="2"/>
  <c r="EI478" i="2"/>
  <c r="EJ478" i="2"/>
  <c r="EK478" i="2"/>
  <c r="EL478" i="2"/>
  <c r="EM478" i="2"/>
  <c r="EN478" i="2"/>
  <c r="EO478" i="2"/>
  <c r="EP478" i="2"/>
  <c r="EQ478" i="2"/>
  <c r="ER478" i="2"/>
  <c r="ES478" i="2"/>
  <c r="ET478" i="2"/>
  <c r="DI479" i="2"/>
  <c r="DJ479" i="2"/>
  <c r="DK479" i="2"/>
  <c r="DL479" i="2"/>
  <c r="DM479" i="2"/>
  <c r="DN479" i="2"/>
  <c r="DO479" i="2"/>
  <c r="DP479" i="2"/>
  <c r="DQ479" i="2"/>
  <c r="DR479" i="2"/>
  <c r="DS479" i="2"/>
  <c r="DT479" i="2"/>
  <c r="DU479" i="2"/>
  <c r="DV479" i="2"/>
  <c r="DW479" i="2"/>
  <c r="DX479" i="2"/>
  <c r="DY479" i="2"/>
  <c r="DZ479" i="2"/>
  <c r="EA479" i="2"/>
  <c r="EB479" i="2"/>
  <c r="EC479" i="2"/>
  <c r="ED479" i="2"/>
  <c r="EE479" i="2"/>
  <c r="EF479" i="2"/>
  <c r="EG479" i="2"/>
  <c r="EH479" i="2"/>
  <c r="EI479" i="2"/>
  <c r="EJ479" i="2"/>
  <c r="EK479" i="2"/>
  <c r="EL479" i="2"/>
  <c r="EM479" i="2"/>
  <c r="EN479" i="2"/>
  <c r="EO479" i="2"/>
  <c r="EP479" i="2"/>
  <c r="EQ479" i="2"/>
  <c r="ER479" i="2"/>
  <c r="ES479" i="2"/>
  <c r="ET479" i="2"/>
  <c r="DI480" i="2"/>
  <c r="DJ480" i="2"/>
  <c r="DK480" i="2"/>
  <c r="DL480" i="2"/>
  <c r="DM480" i="2"/>
  <c r="DN480" i="2"/>
  <c r="DO480" i="2"/>
  <c r="DP480" i="2"/>
  <c r="DQ480" i="2"/>
  <c r="DR480" i="2"/>
  <c r="DS480" i="2"/>
  <c r="DT480" i="2"/>
  <c r="DU480" i="2"/>
  <c r="DV480" i="2"/>
  <c r="DW480" i="2"/>
  <c r="DX480" i="2"/>
  <c r="DY480" i="2"/>
  <c r="DZ480" i="2"/>
  <c r="EA480" i="2"/>
  <c r="EB480" i="2"/>
  <c r="EC480" i="2"/>
  <c r="ED480" i="2"/>
  <c r="EE480" i="2"/>
  <c r="EF480" i="2"/>
  <c r="EG480" i="2"/>
  <c r="EH480" i="2"/>
  <c r="EI480" i="2"/>
  <c r="EJ480" i="2"/>
  <c r="EK480" i="2"/>
  <c r="EL480" i="2"/>
  <c r="EM480" i="2"/>
  <c r="EN480" i="2"/>
  <c r="EO480" i="2"/>
  <c r="EP480" i="2"/>
  <c r="EQ480" i="2"/>
  <c r="ER480" i="2"/>
  <c r="ES480" i="2"/>
  <c r="ET480" i="2"/>
  <c r="DI481" i="2"/>
  <c r="DJ481" i="2"/>
  <c r="DK481" i="2"/>
  <c r="DL481" i="2"/>
  <c r="DM481" i="2"/>
  <c r="DN481" i="2"/>
  <c r="DO481" i="2"/>
  <c r="DP481" i="2"/>
  <c r="DQ481" i="2"/>
  <c r="DR481" i="2"/>
  <c r="DS481" i="2"/>
  <c r="DT481" i="2"/>
  <c r="DU481" i="2"/>
  <c r="DV481" i="2"/>
  <c r="DW481" i="2"/>
  <c r="DX481" i="2"/>
  <c r="DY481" i="2"/>
  <c r="DZ481" i="2"/>
  <c r="EA481" i="2"/>
  <c r="EB481" i="2"/>
  <c r="EC481" i="2"/>
  <c r="ED481" i="2"/>
  <c r="EE481" i="2"/>
  <c r="EF481" i="2"/>
  <c r="EG481" i="2"/>
  <c r="EH481" i="2"/>
  <c r="EI481" i="2"/>
  <c r="EJ481" i="2"/>
  <c r="EK481" i="2"/>
  <c r="EL481" i="2"/>
  <c r="EM481" i="2"/>
  <c r="EN481" i="2"/>
  <c r="EO481" i="2"/>
  <c r="EP481" i="2"/>
  <c r="EQ481" i="2"/>
  <c r="ER481" i="2"/>
  <c r="ES481" i="2"/>
  <c r="ET481" i="2"/>
  <c r="DI482" i="2"/>
  <c r="DJ482" i="2"/>
  <c r="DK482" i="2"/>
  <c r="DL482" i="2"/>
  <c r="DM482" i="2"/>
  <c r="DN482" i="2"/>
  <c r="DO482" i="2"/>
  <c r="DP482" i="2"/>
  <c r="DQ482" i="2"/>
  <c r="DR482" i="2"/>
  <c r="DS482" i="2"/>
  <c r="DT482" i="2"/>
  <c r="DU482" i="2"/>
  <c r="DV482" i="2"/>
  <c r="DW482" i="2"/>
  <c r="DX482" i="2"/>
  <c r="DY482" i="2"/>
  <c r="DZ482" i="2"/>
  <c r="EA482" i="2"/>
  <c r="EB482" i="2"/>
  <c r="EC482" i="2"/>
  <c r="ED482" i="2"/>
  <c r="EE482" i="2"/>
  <c r="EF482" i="2"/>
  <c r="EG482" i="2"/>
  <c r="EH482" i="2"/>
  <c r="EI482" i="2"/>
  <c r="EJ482" i="2"/>
  <c r="EK482" i="2"/>
  <c r="EL482" i="2"/>
  <c r="EM482" i="2"/>
  <c r="EN482" i="2"/>
  <c r="EO482" i="2"/>
  <c r="EP482" i="2"/>
  <c r="EQ482" i="2"/>
  <c r="ER482" i="2"/>
  <c r="ES482" i="2"/>
  <c r="ET482" i="2"/>
  <c r="DI483" i="2"/>
  <c r="DJ483" i="2"/>
  <c r="DK483" i="2"/>
  <c r="DL483" i="2"/>
  <c r="DM483" i="2"/>
  <c r="DN483" i="2"/>
  <c r="DO483" i="2"/>
  <c r="DP483" i="2"/>
  <c r="DQ483" i="2"/>
  <c r="DR483" i="2"/>
  <c r="DS483" i="2"/>
  <c r="DT483" i="2"/>
  <c r="DU483" i="2"/>
  <c r="DV483" i="2"/>
  <c r="DW483" i="2"/>
  <c r="DX483" i="2"/>
  <c r="DY483" i="2"/>
  <c r="DZ483" i="2"/>
  <c r="EA483" i="2"/>
  <c r="EB483" i="2"/>
  <c r="EC483" i="2"/>
  <c r="ED483" i="2"/>
  <c r="EE483" i="2"/>
  <c r="EF483" i="2"/>
  <c r="EG483" i="2"/>
  <c r="EH483" i="2"/>
  <c r="EI483" i="2"/>
  <c r="EJ483" i="2"/>
  <c r="EK483" i="2"/>
  <c r="EL483" i="2"/>
  <c r="EM483" i="2"/>
  <c r="EN483" i="2"/>
  <c r="EO483" i="2"/>
  <c r="EP483" i="2"/>
  <c r="EQ483" i="2"/>
  <c r="ER483" i="2"/>
  <c r="ES483" i="2"/>
  <c r="ET483" i="2"/>
  <c r="DI484" i="2"/>
  <c r="DJ484" i="2"/>
  <c r="DK484" i="2"/>
  <c r="DL484" i="2"/>
  <c r="DM484" i="2"/>
  <c r="DN484" i="2"/>
  <c r="DO484" i="2"/>
  <c r="DP484" i="2"/>
  <c r="DQ484" i="2"/>
  <c r="DR484" i="2"/>
  <c r="DS484" i="2"/>
  <c r="DT484" i="2"/>
  <c r="DU484" i="2"/>
  <c r="DV484" i="2"/>
  <c r="DW484" i="2"/>
  <c r="DX484" i="2"/>
  <c r="DY484" i="2"/>
  <c r="DZ484" i="2"/>
  <c r="EA484" i="2"/>
  <c r="EB484" i="2"/>
  <c r="EC484" i="2"/>
  <c r="ED484" i="2"/>
  <c r="EE484" i="2"/>
  <c r="EF484" i="2"/>
  <c r="EG484" i="2"/>
  <c r="EH484" i="2"/>
  <c r="EI484" i="2"/>
  <c r="EJ484" i="2"/>
  <c r="EK484" i="2"/>
  <c r="EL484" i="2"/>
  <c r="EM484" i="2"/>
  <c r="EN484" i="2"/>
  <c r="EO484" i="2"/>
  <c r="EP484" i="2"/>
  <c r="EQ484" i="2"/>
  <c r="ER484" i="2"/>
  <c r="ES484" i="2"/>
  <c r="ET484" i="2"/>
  <c r="DI485" i="2"/>
  <c r="DJ485" i="2"/>
  <c r="DK485" i="2"/>
  <c r="DL485" i="2"/>
  <c r="DM485" i="2"/>
  <c r="DN485" i="2"/>
  <c r="DO485" i="2"/>
  <c r="DP485" i="2"/>
  <c r="DQ485" i="2"/>
  <c r="DR485" i="2"/>
  <c r="DS485" i="2"/>
  <c r="DT485" i="2"/>
  <c r="DU485" i="2"/>
  <c r="DV485" i="2"/>
  <c r="DW485" i="2"/>
  <c r="DX485" i="2"/>
  <c r="DY485" i="2"/>
  <c r="DZ485" i="2"/>
  <c r="EA485" i="2"/>
  <c r="EB485" i="2"/>
  <c r="EC485" i="2"/>
  <c r="ED485" i="2"/>
  <c r="EE485" i="2"/>
  <c r="EF485" i="2"/>
  <c r="EG485" i="2"/>
  <c r="EH485" i="2"/>
  <c r="EI485" i="2"/>
  <c r="EJ485" i="2"/>
  <c r="EK485" i="2"/>
  <c r="EL485" i="2"/>
  <c r="EM485" i="2"/>
  <c r="EN485" i="2"/>
  <c r="EO485" i="2"/>
  <c r="EP485" i="2"/>
  <c r="EQ485" i="2"/>
  <c r="ER485" i="2"/>
  <c r="ES485" i="2"/>
  <c r="ET485" i="2"/>
  <c r="DI486" i="2"/>
  <c r="DJ486" i="2"/>
  <c r="DK486" i="2"/>
  <c r="DL486" i="2"/>
  <c r="DM486" i="2"/>
  <c r="DN486" i="2"/>
  <c r="DO486" i="2"/>
  <c r="DP486" i="2"/>
  <c r="DQ486" i="2"/>
  <c r="DR486" i="2"/>
  <c r="DS486" i="2"/>
  <c r="DT486" i="2"/>
  <c r="DU486" i="2"/>
  <c r="DV486" i="2"/>
  <c r="DW486" i="2"/>
  <c r="DX486" i="2"/>
  <c r="DY486" i="2"/>
  <c r="DZ486" i="2"/>
  <c r="EA486" i="2"/>
  <c r="EB486" i="2"/>
  <c r="EC486" i="2"/>
  <c r="ED486" i="2"/>
  <c r="EE486" i="2"/>
  <c r="EF486" i="2"/>
  <c r="EG486" i="2"/>
  <c r="EH486" i="2"/>
  <c r="EI486" i="2"/>
  <c r="EJ486" i="2"/>
  <c r="EK486" i="2"/>
  <c r="EL486" i="2"/>
  <c r="EM486" i="2"/>
  <c r="EN486" i="2"/>
  <c r="EO486" i="2"/>
  <c r="EP486" i="2"/>
  <c r="EQ486" i="2"/>
  <c r="ER486" i="2"/>
  <c r="ES486" i="2"/>
  <c r="ET486" i="2"/>
  <c r="DI487" i="2"/>
  <c r="DJ487" i="2"/>
  <c r="DK487" i="2"/>
  <c r="DL487" i="2"/>
  <c r="DM487" i="2"/>
  <c r="DN487" i="2"/>
  <c r="DO487" i="2"/>
  <c r="DP487" i="2"/>
  <c r="DQ487" i="2"/>
  <c r="DR487" i="2"/>
  <c r="DS487" i="2"/>
  <c r="DT487" i="2"/>
  <c r="DU487" i="2"/>
  <c r="DV487" i="2"/>
  <c r="DW487" i="2"/>
  <c r="DX487" i="2"/>
  <c r="DY487" i="2"/>
  <c r="DZ487" i="2"/>
  <c r="EA487" i="2"/>
  <c r="EB487" i="2"/>
  <c r="EC487" i="2"/>
  <c r="ED487" i="2"/>
  <c r="EE487" i="2"/>
  <c r="EF487" i="2"/>
  <c r="EG487" i="2"/>
  <c r="EH487" i="2"/>
  <c r="EI487" i="2"/>
  <c r="EJ487" i="2"/>
  <c r="EK487" i="2"/>
  <c r="EL487" i="2"/>
  <c r="EM487" i="2"/>
  <c r="EN487" i="2"/>
  <c r="EO487" i="2"/>
  <c r="EP487" i="2"/>
  <c r="EQ487" i="2"/>
  <c r="ER487" i="2"/>
  <c r="ES487" i="2"/>
  <c r="ET487" i="2"/>
  <c r="DI488" i="2"/>
  <c r="DJ488" i="2"/>
  <c r="DK488" i="2"/>
  <c r="DL488" i="2"/>
  <c r="DM488" i="2"/>
  <c r="DN488" i="2"/>
  <c r="DO488" i="2"/>
  <c r="DP488" i="2"/>
  <c r="DQ488" i="2"/>
  <c r="DR488" i="2"/>
  <c r="DS488" i="2"/>
  <c r="DT488" i="2"/>
  <c r="DU488" i="2"/>
  <c r="DV488" i="2"/>
  <c r="DW488" i="2"/>
  <c r="DX488" i="2"/>
  <c r="DY488" i="2"/>
  <c r="DZ488" i="2"/>
  <c r="EA488" i="2"/>
  <c r="EB488" i="2"/>
  <c r="EC488" i="2"/>
  <c r="ED488" i="2"/>
  <c r="EE488" i="2"/>
  <c r="EF488" i="2"/>
  <c r="EG488" i="2"/>
  <c r="EH488" i="2"/>
  <c r="EI488" i="2"/>
  <c r="EJ488" i="2"/>
  <c r="EK488" i="2"/>
  <c r="EL488" i="2"/>
  <c r="EM488" i="2"/>
  <c r="EN488" i="2"/>
  <c r="EO488" i="2"/>
  <c r="EP488" i="2"/>
  <c r="EQ488" i="2"/>
  <c r="ER488" i="2"/>
  <c r="ES488" i="2"/>
  <c r="ET488" i="2"/>
  <c r="DI489" i="2"/>
  <c r="DJ489" i="2"/>
  <c r="DK489" i="2"/>
  <c r="DL489" i="2"/>
  <c r="DM489" i="2"/>
  <c r="DN489" i="2"/>
  <c r="DO489" i="2"/>
  <c r="DP489" i="2"/>
  <c r="DQ489" i="2"/>
  <c r="DR489" i="2"/>
  <c r="DS489" i="2"/>
  <c r="DT489" i="2"/>
  <c r="DU489" i="2"/>
  <c r="DV489" i="2"/>
  <c r="DW489" i="2"/>
  <c r="DX489" i="2"/>
  <c r="DY489" i="2"/>
  <c r="DZ489" i="2"/>
  <c r="EA489" i="2"/>
  <c r="EB489" i="2"/>
  <c r="EC489" i="2"/>
  <c r="ED489" i="2"/>
  <c r="EE489" i="2"/>
  <c r="EF489" i="2"/>
  <c r="EG489" i="2"/>
  <c r="EH489" i="2"/>
  <c r="EI489" i="2"/>
  <c r="EJ489" i="2"/>
  <c r="EK489" i="2"/>
  <c r="EL489" i="2"/>
  <c r="EM489" i="2"/>
  <c r="EN489" i="2"/>
  <c r="EO489" i="2"/>
  <c r="EP489" i="2"/>
  <c r="EQ489" i="2"/>
  <c r="ER489" i="2"/>
  <c r="ES489" i="2"/>
  <c r="ET489" i="2"/>
  <c r="DI490" i="2"/>
  <c r="DJ490" i="2"/>
  <c r="DK490" i="2"/>
  <c r="DL490" i="2"/>
  <c r="DM490" i="2"/>
  <c r="DN490" i="2"/>
  <c r="DO490" i="2"/>
  <c r="DP490" i="2"/>
  <c r="DQ490" i="2"/>
  <c r="DR490" i="2"/>
  <c r="DS490" i="2"/>
  <c r="DT490" i="2"/>
  <c r="DU490" i="2"/>
  <c r="DV490" i="2"/>
  <c r="DW490" i="2"/>
  <c r="DX490" i="2"/>
  <c r="DY490" i="2"/>
  <c r="DZ490" i="2"/>
  <c r="EA490" i="2"/>
  <c r="EB490" i="2"/>
  <c r="EC490" i="2"/>
  <c r="ED490" i="2"/>
  <c r="EE490" i="2"/>
  <c r="EF490" i="2"/>
  <c r="EG490" i="2"/>
  <c r="EH490" i="2"/>
  <c r="EI490" i="2"/>
  <c r="EJ490" i="2"/>
  <c r="EK490" i="2"/>
  <c r="EL490" i="2"/>
  <c r="EM490" i="2"/>
  <c r="EN490" i="2"/>
  <c r="EO490" i="2"/>
  <c r="EP490" i="2"/>
  <c r="EQ490" i="2"/>
  <c r="ER490" i="2"/>
  <c r="ES490" i="2"/>
  <c r="ET490" i="2"/>
  <c r="DI491" i="2"/>
  <c r="DJ491" i="2"/>
  <c r="DK491" i="2"/>
  <c r="DL491" i="2"/>
  <c r="DM491" i="2"/>
  <c r="DN491" i="2"/>
  <c r="DO491" i="2"/>
  <c r="DP491" i="2"/>
  <c r="DQ491" i="2"/>
  <c r="DR491" i="2"/>
  <c r="DS491" i="2"/>
  <c r="DT491" i="2"/>
  <c r="DU491" i="2"/>
  <c r="DV491" i="2"/>
  <c r="DW491" i="2"/>
  <c r="DX491" i="2"/>
  <c r="DY491" i="2"/>
  <c r="DZ491" i="2"/>
  <c r="EA491" i="2"/>
  <c r="EB491" i="2"/>
  <c r="EC491" i="2"/>
  <c r="ED491" i="2"/>
  <c r="EE491" i="2"/>
  <c r="EF491" i="2"/>
  <c r="EG491" i="2"/>
  <c r="EH491" i="2"/>
  <c r="EI491" i="2"/>
  <c r="EJ491" i="2"/>
  <c r="EK491" i="2"/>
  <c r="EL491" i="2"/>
  <c r="EM491" i="2"/>
  <c r="EN491" i="2"/>
  <c r="EO491" i="2"/>
  <c r="EP491" i="2"/>
  <c r="EQ491" i="2"/>
  <c r="ER491" i="2"/>
  <c r="ES491" i="2"/>
  <c r="ET491" i="2"/>
  <c r="DI492" i="2"/>
  <c r="DJ492" i="2"/>
  <c r="DK492" i="2"/>
  <c r="DL492" i="2"/>
  <c r="DM492" i="2"/>
  <c r="DN492" i="2"/>
  <c r="DO492" i="2"/>
  <c r="DP492" i="2"/>
  <c r="DQ492" i="2"/>
  <c r="DR492" i="2"/>
  <c r="DS492" i="2"/>
  <c r="DT492" i="2"/>
  <c r="DU492" i="2"/>
  <c r="DV492" i="2"/>
  <c r="DW492" i="2"/>
  <c r="DX492" i="2"/>
  <c r="DY492" i="2"/>
  <c r="DZ492" i="2"/>
  <c r="EA492" i="2"/>
  <c r="EB492" i="2"/>
  <c r="EC492" i="2"/>
  <c r="ED492" i="2"/>
  <c r="EE492" i="2"/>
  <c r="EF492" i="2"/>
  <c r="EG492" i="2"/>
  <c r="EH492" i="2"/>
  <c r="EI492" i="2"/>
  <c r="EJ492" i="2"/>
  <c r="EK492" i="2"/>
  <c r="EL492" i="2"/>
  <c r="EM492" i="2"/>
  <c r="EN492" i="2"/>
  <c r="EO492" i="2"/>
  <c r="EP492" i="2"/>
  <c r="EQ492" i="2"/>
  <c r="ER492" i="2"/>
  <c r="ES492" i="2"/>
  <c r="ET492" i="2"/>
  <c r="DI493" i="2"/>
  <c r="DJ493" i="2"/>
  <c r="DK493" i="2"/>
  <c r="DL493" i="2"/>
  <c r="DM493" i="2"/>
  <c r="DN493" i="2"/>
  <c r="DO493" i="2"/>
  <c r="DP493" i="2"/>
  <c r="DQ493" i="2"/>
  <c r="DR493" i="2"/>
  <c r="DS493" i="2"/>
  <c r="DT493" i="2"/>
  <c r="DU493" i="2"/>
  <c r="DV493" i="2"/>
  <c r="DW493" i="2"/>
  <c r="DX493" i="2"/>
  <c r="DY493" i="2"/>
  <c r="DZ493" i="2"/>
  <c r="EA493" i="2"/>
  <c r="EB493" i="2"/>
  <c r="EC493" i="2"/>
  <c r="ED493" i="2"/>
  <c r="EE493" i="2"/>
  <c r="EF493" i="2"/>
  <c r="EG493" i="2"/>
  <c r="EH493" i="2"/>
  <c r="EI493" i="2"/>
  <c r="EJ493" i="2"/>
  <c r="EK493" i="2"/>
  <c r="EL493" i="2"/>
  <c r="EM493" i="2"/>
  <c r="EN493" i="2"/>
  <c r="EO493" i="2"/>
  <c r="EP493" i="2"/>
  <c r="EQ493" i="2"/>
  <c r="ER493" i="2"/>
  <c r="ES493" i="2"/>
  <c r="ET493" i="2"/>
  <c r="DI494" i="2"/>
  <c r="DJ494" i="2"/>
  <c r="DK494" i="2"/>
  <c r="DL494" i="2"/>
  <c r="DM494" i="2"/>
  <c r="DN494" i="2"/>
  <c r="DO494" i="2"/>
  <c r="DP494" i="2"/>
  <c r="DQ494" i="2"/>
  <c r="DR494" i="2"/>
  <c r="DS494" i="2"/>
  <c r="DT494" i="2"/>
  <c r="DU494" i="2"/>
  <c r="DV494" i="2"/>
  <c r="DW494" i="2"/>
  <c r="DX494" i="2"/>
  <c r="DY494" i="2"/>
  <c r="DZ494" i="2"/>
  <c r="EA494" i="2"/>
  <c r="EB494" i="2"/>
  <c r="EC494" i="2"/>
  <c r="ED494" i="2"/>
  <c r="EE494" i="2"/>
  <c r="EF494" i="2"/>
  <c r="EG494" i="2"/>
  <c r="EH494" i="2"/>
  <c r="EI494" i="2"/>
  <c r="EJ494" i="2"/>
  <c r="EK494" i="2"/>
  <c r="EL494" i="2"/>
  <c r="EM494" i="2"/>
  <c r="EN494" i="2"/>
  <c r="EO494" i="2"/>
  <c r="EP494" i="2"/>
  <c r="EQ494" i="2"/>
  <c r="ER494" i="2"/>
  <c r="ES494" i="2"/>
  <c r="ET494" i="2"/>
  <c r="DI495" i="2"/>
  <c r="DJ495" i="2"/>
  <c r="DK495" i="2"/>
  <c r="DL495" i="2"/>
  <c r="DM495" i="2"/>
  <c r="DN495" i="2"/>
  <c r="DO495" i="2"/>
  <c r="DP495" i="2"/>
  <c r="DQ495" i="2"/>
  <c r="DR495" i="2"/>
  <c r="DS495" i="2"/>
  <c r="DT495" i="2"/>
  <c r="DU495" i="2"/>
  <c r="DV495" i="2"/>
  <c r="DW495" i="2"/>
  <c r="DX495" i="2"/>
  <c r="DY495" i="2"/>
  <c r="DZ495" i="2"/>
  <c r="EA495" i="2"/>
  <c r="EB495" i="2"/>
  <c r="EC495" i="2"/>
  <c r="ED495" i="2"/>
  <c r="EE495" i="2"/>
  <c r="EF495" i="2"/>
  <c r="EG495" i="2"/>
  <c r="EH495" i="2"/>
  <c r="EI495" i="2"/>
  <c r="EJ495" i="2"/>
  <c r="EK495" i="2"/>
  <c r="EL495" i="2"/>
  <c r="EM495" i="2"/>
  <c r="EN495" i="2"/>
  <c r="EO495" i="2"/>
  <c r="EP495" i="2"/>
  <c r="EQ495" i="2"/>
  <c r="ER495" i="2"/>
  <c r="ES495" i="2"/>
  <c r="ET495" i="2"/>
  <c r="DI496" i="2"/>
  <c r="DJ496" i="2"/>
  <c r="DK496" i="2"/>
  <c r="DL496" i="2"/>
  <c r="DM496" i="2"/>
  <c r="DN496" i="2"/>
  <c r="DO496" i="2"/>
  <c r="DP496" i="2"/>
  <c r="DQ496" i="2"/>
  <c r="DR496" i="2"/>
  <c r="DS496" i="2"/>
  <c r="DT496" i="2"/>
  <c r="DU496" i="2"/>
  <c r="DV496" i="2"/>
  <c r="DW496" i="2"/>
  <c r="DX496" i="2"/>
  <c r="DY496" i="2"/>
  <c r="DZ496" i="2"/>
  <c r="EA496" i="2"/>
  <c r="EB496" i="2"/>
  <c r="EC496" i="2"/>
  <c r="ED496" i="2"/>
  <c r="EE496" i="2"/>
  <c r="EF496" i="2"/>
  <c r="EG496" i="2"/>
  <c r="EH496" i="2"/>
  <c r="EI496" i="2"/>
  <c r="EJ496" i="2"/>
  <c r="EK496" i="2"/>
  <c r="EL496" i="2"/>
  <c r="EM496" i="2"/>
  <c r="EN496" i="2"/>
  <c r="EO496" i="2"/>
  <c r="EP496" i="2"/>
  <c r="EQ496" i="2"/>
  <c r="ER496" i="2"/>
  <c r="ES496" i="2"/>
  <c r="ET496" i="2"/>
  <c r="DI497" i="2"/>
  <c r="DJ497" i="2"/>
  <c r="DK497" i="2"/>
  <c r="DL497" i="2"/>
  <c r="DM497" i="2"/>
  <c r="DN497" i="2"/>
  <c r="DO497" i="2"/>
  <c r="DP497" i="2"/>
  <c r="DQ497" i="2"/>
  <c r="DR497" i="2"/>
  <c r="DS497" i="2"/>
  <c r="DT497" i="2"/>
  <c r="DU497" i="2"/>
  <c r="DV497" i="2"/>
  <c r="DW497" i="2"/>
  <c r="DX497" i="2"/>
  <c r="DY497" i="2"/>
  <c r="DZ497" i="2"/>
  <c r="EA497" i="2"/>
  <c r="EB497" i="2"/>
  <c r="EC497" i="2"/>
  <c r="ED497" i="2"/>
  <c r="EE497" i="2"/>
  <c r="EF497" i="2"/>
  <c r="EG497" i="2"/>
  <c r="EH497" i="2"/>
  <c r="EI497" i="2"/>
  <c r="EJ497" i="2"/>
  <c r="EK497" i="2"/>
  <c r="EL497" i="2"/>
  <c r="EM497" i="2"/>
  <c r="EN497" i="2"/>
  <c r="EO497" i="2"/>
  <c r="EP497" i="2"/>
  <c r="EQ497" i="2"/>
  <c r="ER497" i="2"/>
  <c r="ES497" i="2"/>
  <c r="ET497" i="2"/>
  <c r="DI498" i="2"/>
  <c r="DJ498" i="2"/>
  <c r="DK498" i="2"/>
  <c r="DL498" i="2"/>
  <c r="DM498" i="2"/>
  <c r="DN498" i="2"/>
  <c r="DO498" i="2"/>
  <c r="DP498" i="2"/>
  <c r="DQ498" i="2"/>
  <c r="DR498" i="2"/>
  <c r="DS498" i="2"/>
  <c r="DT498" i="2"/>
  <c r="DU498" i="2"/>
  <c r="DV498" i="2"/>
  <c r="DW498" i="2"/>
  <c r="DX498" i="2"/>
  <c r="DY498" i="2"/>
  <c r="DZ498" i="2"/>
  <c r="EA498" i="2"/>
  <c r="EB498" i="2"/>
  <c r="EC498" i="2"/>
  <c r="ED498" i="2"/>
  <c r="EE498" i="2"/>
  <c r="EF498" i="2"/>
  <c r="EG498" i="2"/>
  <c r="EH498" i="2"/>
  <c r="EI498" i="2"/>
  <c r="EJ498" i="2"/>
  <c r="EK498" i="2"/>
  <c r="EL498" i="2"/>
  <c r="EM498" i="2"/>
  <c r="EN498" i="2"/>
  <c r="EO498" i="2"/>
  <c r="EP498" i="2"/>
  <c r="EQ498" i="2"/>
  <c r="ER498" i="2"/>
  <c r="ES498" i="2"/>
  <c r="ET498" i="2"/>
  <c r="DI499" i="2"/>
  <c r="DJ499" i="2"/>
  <c r="DK499" i="2"/>
  <c r="DL499" i="2"/>
  <c r="DM499" i="2"/>
  <c r="DN499" i="2"/>
  <c r="DO499" i="2"/>
  <c r="DP499" i="2"/>
  <c r="DQ499" i="2"/>
  <c r="DR499" i="2"/>
  <c r="DS499" i="2"/>
  <c r="DT499" i="2"/>
  <c r="DU499" i="2"/>
  <c r="DV499" i="2"/>
  <c r="DW499" i="2"/>
  <c r="DX499" i="2"/>
  <c r="DY499" i="2"/>
  <c r="DZ499" i="2"/>
  <c r="EA499" i="2"/>
  <c r="EB499" i="2"/>
  <c r="EC499" i="2"/>
  <c r="ED499" i="2"/>
  <c r="EE499" i="2"/>
  <c r="EF499" i="2"/>
  <c r="EG499" i="2"/>
  <c r="EH499" i="2"/>
  <c r="EI499" i="2"/>
  <c r="EJ499" i="2"/>
  <c r="EK499" i="2"/>
  <c r="EL499" i="2"/>
  <c r="EM499" i="2"/>
  <c r="EN499" i="2"/>
  <c r="EO499" i="2"/>
  <c r="EP499" i="2"/>
  <c r="EQ499" i="2"/>
  <c r="ER499" i="2"/>
  <c r="ES499" i="2"/>
  <c r="ET499" i="2"/>
  <c r="DI500" i="2"/>
  <c r="DJ500" i="2"/>
  <c r="DK500" i="2"/>
  <c r="DL500" i="2"/>
  <c r="DM500" i="2"/>
  <c r="DN500" i="2"/>
  <c r="DO500" i="2"/>
  <c r="DP500" i="2"/>
  <c r="DQ500" i="2"/>
  <c r="DR500" i="2"/>
  <c r="DS500" i="2"/>
  <c r="DT500" i="2"/>
  <c r="DU500" i="2"/>
  <c r="DV500" i="2"/>
  <c r="DW500" i="2"/>
  <c r="DX500" i="2"/>
  <c r="DY500" i="2"/>
  <c r="DZ500" i="2"/>
  <c r="EA500" i="2"/>
  <c r="EB500" i="2"/>
  <c r="EC500" i="2"/>
  <c r="ED500" i="2"/>
  <c r="EE500" i="2"/>
  <c r="EF500" i="2"/>
  <c r="EG500" i="2"/>
  <c r="EH500" i="2"/>
  <c r="EI500" i="2"/>
  <c r="EJ500" i="2"/>
  <c r="EK500" i="2"/>
  <c r="EL500" i="2"/>
  <c r="EM500" i="2"/>
  <c r="EN500" i="2"/>
  <c r="EO500" i="2"/>
  <c r="EP500" i="2"/>
  <c r="EQ500" i="2"/>
  <c r="ER500" i="2"/>
  <c r="ES500" i="2"/>
  <c r="ET500" i="2"/>
  <c r="DI501" i="2"/>
  <c r="DJ501" i="2"/>
  <c r="DK501" i="2"/>
  <c r="DL501" i="2"/>
  <c r="DM501" i="2"/>
  <c r="DN501" i="2"/>
  <c r="DO501" i="2"/>
  <c r="DP501" i="2"/>
  <c r="DQ501" i="2"/>
  <c r="DR501" i="2"/>
  <c r="DS501" i="2"/>
  <c r="DT501" i="2"/>
  <c r="DU501" i="2"/>
  <c r="DV501" i="2"/>
  <c r="DW501" i="2"/>
  <c r="DX501" i="2"/>
  <c r="DY501" i="2"/>
  <c r="DZ501" i="2"/>
  <c r="EA501" i="2"/>
  <c r="EB501" i="2"/>
  <c r="EC501" i="2"/>
  <c r="ED501" i="2"/>
  <c r="EE501" i="2"/>
  <c r="EF501" i="2"/>
  <c r="EG501" i="2"/>
  <c r="EH501" i="2"/>
  <c r="EI501" i="2"/>
  <c r="EJ501" i="2"/>
  <c r="EK501" i="2"/>
  <c r="EL501" i="2"/>
  <c r="EM501" i="2"/>
  <c r="EN501" i="2"/>
  <c r="EO501" i="2"/>
  <c r="EP501" i="2"/>
  <c r="EQ501" i="2"/>
  <c r="ER501" i="2"/>
  <c r="ES501" i="2"/>
  <c r="ET501" i="2"/>
  <c r="DI502" i="2"/>
  <c r="DJ502" i="2"/>
  <c r="DK502" i="2"/>
  <c r="DL502" i="2"/>
  <c r="DM502" i="2"/>
  <c r="DN502" i="2"/>
  <c r="DO502" i="2"/>
  <c r="DP502" i="2"/>
  <c r="DQ502" i="2"/>
  <c r="DR502" i="2"/>
  <c r="DS502" i="2"/>
  <c r="DT502" i="2"/>
  <c r="DU502" i="2"/>
  <c r="DV502" i="2"/>
  <c r="DW502" i="2"/>
  <c r="DX502" i="2"/>
  <c r="DY502" i="2"/>
  <c r="DZ502" i="2"/>
  <c r="EA502" i="2"/>
  <c r="EB502" i="2"/>
  <c r="EC502" i="2"/>
  <c r="ED502" i="2"/>
  <c r="EE502" i="2"/>
  <c r="EF502" i="2"/>
  <c r="EG502" i="2"/>
  <c r="EH502" i="2"/>
  <c r="EI502" i="2"/>
  <c r="EJ502" i="2"/>
  <c r="EK502" i="2"/>
  <c r="EL502" i="2"/>
  <c r="EM502" i="2"/>
  <c r="EN502" i="2"/>
  <c r="EO502" i="2"/>
  <c r="EP502" i="2"/>
  <c r="EQ502" i="2"/>
  <c r="ER502" i="2"/>
  <c r="ES502" i="2"/>
  <c r="ET502" i="2"/>
  <c r="DI503" i="2"/>
  <c r="DJ503" i="2"/>
  <c r="DK503" i="2"/>
  <c r="DL503" i="2"/>
  <c r="DM503" i="2"/>
  <c r="DN503" i="2"/>
  <c r="DO503" i="2"/>
  <c r="DP503" i="2"/>
  <c r="DQ503" i="2"/>
  <c r="DR503" i="2"/>
  <c r="DS503" i="2"/>
  <c r="DT503" i="2"/>
  <c r="DU503" i="2"/>
  <c r="DV503" i="2"/>
  <c r="DW503" i="2"/>
  <c r="DX503" i="2"/>
  <c r="DY503" i="2"/>
  <c r="DZ503" i="2"/>
  <c r="EA503" i="2"/>
  <c r="EB503" i="2"/>
  <c r="EC503" i="2"/>
  <c r="ED503" i="2"/>
  <c r="EE503" i="2"/>
  <c r="EF503" i="2"/>
  <c r="EG503" i="2"/>
  <c r="EH503" i="2"/>
  <c r="EI503" i="2"/>
  <c r="EJ503" i="2"/>
  <c r="EK503" i="2"/>
  <c r="EL503" i="2"/>
  <c r="EM503" i="2"/>
  <c r="EN503" i="2"/>
  <c r="EO503" i="2"/>
  <c r="EP503" i="2"/>
  <c r="EQ503" i="2"/>
  <c r="ER503" i="2"/>
  <c r="ES503" i="2"/>
  <c r="ET503" i="2"/>
  <c r="DI504" i="2"/>
  <c r="DJ504" i="2"/>
  <c r="DK504" i="2"/>
  <c r="DL504" i="2"/>
  <c r="DM504" i="2"/>
  <c r="DN504" i="2"/>
  <c r="DO504" i="2"/>
  <c r="DP504" i="2"/>
  <c r="DQ504" i="2"/>
  <c r="DR504" i="2"/>
  <c r="DS504" i="2"/>
  <c r="DT504" i="2"/>
  <c r="DU504" i="2"/>
  <c r="DV504" i="2"/>
  <c r="DW504" i="2"/>
  <c r="DX504" i="2"/>
  <c r="DY504" i="2"/>
  <c r="DZ504" i="2"/>
  <c r="EA504" i="2"/>
  <c r="EB504" i="2"/>
  <c r="EC504" i="2"/>
  <c r="ED504" i="2"/>
  <c r="EE504" i="2"/>
  <c r="EF504" i="2"/>
  <c r="EG504" i="2"/>
  <c r="EH504" i="2"/>
  <c r="EI504" i="2"/>
  <c r="EJ504" i="2"/>
  <c r="EK504" i="2"/>
  <c r="EL504" i="2"/>
  <c r="EM504" i="2"/>
  <c r="EN504" i="2"/>
  <c r="EO504" i="2"/>
  <c r="EP504" i="2"/>
  <c r="EQ504" i="2"/>
  <c r="ER504" i="2"/>
  <c r="ES504" i="2"/>
  <c r="ET504" i="2"/>
  <c r="DI505" i="2"/>
  <c r="DJ505" i="2"/>
  <c r="DK505" i="2"/>
  <c r="DL505" i="2"/>
  <c r="DM505" i="2"/>
  <c r="DN505" i="2"/>
  <c r="DO505" i="2"/>
  <c r="DP505" i="2"/>
  <c r="DQ505" i="2"/>
  <c r="DR505" i="2"/>
  <c r="DS505" i="2"/>
  <c r="DT505" i="2"/>
  <c r="DU505" i="2"/>
  <c r="DV505" i="2"/>
  <c r="DW505" i="2"/>
  <c r="DX505" i="2"/>
  <c r="DY505" i="2"/>
  <c r="DZ505" i="2"/>
  <c r="EA505" i="2"/>
  <c r="EB505" i="2"/>
  <c r="EC505" i="2"/>
  <c r="ED505" i="2"/>
  <c r="EE505" i="2"/>
  <c r="EF505" i="2"/>
  <c r="EG505" i="2"/>
  <c r="EH505" i="2"/>
  <c r="EI505" i="2"/>
  <c r="EJ505" i="2"/>
  <c r="EK505" i="2"/>
  <c r="EL505" i="2"/>
  <c r="EM505" i="2"/>
  <c r="EN505" i="2"/>
  <c r="EO505" i="2"/>
  <c r="EP505" i="2"/>
  <c r="EQ505" i="2"/>
  <c r="ER505" i="2"/>
  <c r="ES505" i="2"/>
  <c r="ET505" i="2"/>
  <c r="DI506" i="2"/>
  <c r="DJ506" i="2"/>
  <c r="DK506" i="2"/>
  <c r="DL506" i="2"/>
  <c r="DM506" i="2"/>
  <c r="DN506" i="2"/>
  <c r="DO506" i="2"/>
  <c r="DP506" i="2"/>
  <c r="DQ506" i="2"/>
  <c r="DR506" i="2"/>
  <c r="DS506" i="2"/>
  <c r="DT506" i="2"/>
  <c r="DU506" i="2"/>
  <c r="DV506" i="2"/>
  <c r="DW506" i="2"/>
  <c r="DX506" i="2"/>
  <c r="DY506" i="2"/>
  <c r="DZ506" i="2"/>
  <c r="EA506" i="2"/>
  <c r="EB506" i="2"/>
  <c r="EC506" i="2"/>
  <c r="ED506" i="2"/>
  <c r="EE506" i="2"/>
  <c r="EF506" i="2"/>
  <c r="EG506" i="2"/>
  <c r="EH506" i="2"/>
  <c r="EI506" i="2"/>
  <c r="EJ506" i="2"/>
  <c r="EK506" i="2"/>
  <c r="EL506" i="2"/>
  <c r="EM506" i="2"/>
  <c r="EN506" i="2"/>
  <c r="EO506" i="2"/>
  <c r="EP506" i="2"/>
  <c r="EQ506" i="2"/>
  <c r="ER506" i="2"/>
  <c r="ES506" i="2"/>
  <c r="ET506" i="2"/>
  <c r="DI507" i="2"/>
  <c r="DJ507" i="2"/>
  <c r="DK507" i="2"/>
  <c r="DL507" i="2"/>
  <c r="DM507" i="2"/>
  <c r="DN507" i="2"/>
  <c r="DO507" i="2"/>
  <c r="DP507" i="2"/>
  <c r="DQ507" i="2"/>
  <c r="DR507" i="2"/>
  <c r="DS507" i="2"/>
  <c r="DT507" i="2"/>
  <c r="DU507" i="2"/>
  <c r="DV507" i="2"/>
  <c r="DW507" i="2"/>
  <c r="DX507" i="2"/>
  <c r="DY507" i="2"/>
  <c r="DZ507" i="2"/>
  <c r="EA507" i="2"/>
  <c r="EB507" i="2"/>
  <c r="EC507" i="2"/>
  <c r="ED507" i="2"/>
  <c r="EE507" i="2"/>
  <c r="EF507" i="2"/>
  <c r="EG507" i="2"/>
  <c r="EH507" i="2"/>
  <c r="EI507" i="2"/>
  <c r="EJ507" i="2"/>
  <c r="EK507" i="2"/>
  <c r="EL507" i="2"/>
  <c r="EM507" i="2"/>
  <c r="EN507" i="2"/>
  <c r="EO507" i="2"/>
  <c r="EP507" i="2"/>
  <c r="EQ507" i="2"/>
  <c r="ER507" i="2"/>
  <c r="ES507" i="2"/>
  <c r="ET507" i="2"/>
  <c r="DI508" i="2"/>
  <c r="DJ508" i="2"/>
  <c r="DK508" i="2"/>
  <c r="DL508" i="2"/>
  <c r="DM508" i="2"/>
  <c r="DN508" i="2"/>
  <c r="DO508" i="2"/>
  <c r="DP508" i="2"/>
  <c r="DQ508" i="2"/>
  <c r="DR508" i="2"/>
  <c r="DS508" i="2"/>
  <c r="DT508" i="2"/>
  <c r="DU508" i="2"/>
  <c r="DV508" i="2"/>
  <c r="DW508" i="2"/>
  <c r="DX508" i="2"/>
  <c r="DY508" i="2"/>
  <c r="DZ508" i="2"/>
  <c r="EA508" i="2"/>
  <c r="EB508" i="2"/>
  <c r="EC508" i="2"/>
  <c r="ED508" i="2"/>
  <c r="EE508" i="2"/>
  <c r="EF508" i="2"/>
  <c r="EG508" i="2"/>
  <c r="EH508" i="2"/>
  <c r="EI508" i="2"/>
  <c r="EJ508" i="2"/>
  <c r="EK508" i="2"/>
  <c r="EL508" i="2"/>
  <c r="EM508" i="2"/>
  <c r="EN508" i="2"/>
  <c r="EO508" i="2"/>
  <c r="EP508" i="2"/>
  <c r="EQ508" i="2"/>
  <c r="ER508" i="2"/>
  <c r="ES508" i="2"/>
  <c r="ET508" i="2"/>
  <c r="DI509" i="2"/>
  <c r="DJ509" i="2"/>
  <c r="DK509" i="2"/>
  <c r="DL509" i="2"/>
  <c r="DM509" i="2"/>
  <c r="DN509" i="2"/>
  <c r="DO509" i="2"/>
  <c r="DP509" i="2"/>
  <c r="DQ509" i="2"/>
  <c r="DR509" i="2"/>
  <c r="DS509" i="2"/>
  <c r="DT509" i="2"/>
  <c r="DU509" i="2"/>
  <c r="DV509" i="2"/>
  <c r="DW509" i="2"/>
  <c r="DX509" i="2"/>
  <c r="DY509" i="2"/>
  <c r="DZ509" i="2"/>
  <c r="EA509" i="2"/>
  <c r="EB509" i="2"/>
  <c r="EC509" i="2"/>
  <c r="ED509" i="2"/>
  <c r="EE509" i="2"/>
  <c r="EF509" i="2"/>
  <c r="EG509" i="2"/>
  <c r="EH509" i="2"/>
  <c r="EI509" i="2"/>
  <c r="EJ509" i="2"/>
  <c r="EK509" i="2"/>
  <c r="EL509" i="2"/>
  <c r="EM509" i="2"/>
  <c r="EN509" i="2"/>
  <c r="EO509" i="2"/>
  <c r="EP509" i="2"/>
  <c r="EQ509" i="2"/>
  <c r="ER509" i="2"/>
  <c r="ES509" i="2"/>
  <c r="ET509" i="2"/>
  <c r="DI510" i="2"/>
  <c r="DJ510" i="2"/>
  <c r="DK510" i="2"/>
  <c r="DL510" i="2"/>
  <c r="DM510" i="2"/>
  <c r="DN510" i="2"/>
  <c r="DO510" i="2"/>
  <c r="DP510" i="2"/>
  <c r="DQ510" i="2"/>
  <c r="DR510" i="2"/>
  <c r="DS510" i="2"/>
  <c r="DT510" i="2"/>
  <c r="DU510" i="2"/>
  <c r="DV510" i="2"/>
  <c r="DW510" i="2"/>
  <c r="DX510" i="2"/>
  <c r="DY510" i="2"/>
  <c r="DZ510" i="2"/>
  <c r="EA510" i="2"/>
  <c r="EB510" i="2"/>
  <c r="EC510" i="2"/>
  <c r="ED510" i="2"/>
  <c r="EE510" i="2"/>
  <c r="EF510" i="2"/>
  <c r="EG510" i="2"/>
  <c r="EH510" i="2"/>
  <c r="EI510" i="2"/>
  <c r="EJ510" i="2"/>
  <c r="EK510" i="2"/>
  <c r="EL510" i="2"/>
  <c r="EM510" i="2"/>
  <c r="EN510" i="2"/>
  <c r="EO510" i="2"/>
  <c r="EP510" i="2"/>
  <c r="EQ510" i="2"/>
  <c r="ER510" i="2"/>
  <c r="ES510" i="2"/>
  <c r="ET510" i="2"/>
  <c r="DI511" i="2"/>
  <c r="DJ511" i="2"/>
  <c r="DK511" i="2"/>
  <c r="DL511" i="2"/>
  <c r="DM511" i="2"/>
  <c r="DN511" i="2"/>
  <c r="DO511" i="2"/>
  <c r="DP511" i="2"/>
  <c r="DQ511" i="2"/>
  <c r="DR511" i="2"/>
  <c r="DS511" i="2"/>
  <c r="DT511" i="2"/>
  <c r="DU511" i="2"/>
  <c r="DV511" i="2"/>
  <c r="DW511" i="2"/>
  <c r="DX511" i="2"/>
  <c r="DY511" i="2"/>
  <c r="DZ511" i="2"/>
  <c r="EA511" i="2"/>
  <c r="EB511" i="2"/>
  <c r="EC511" i="2"/>
  <c r="ED511" i="2"/>
  <c r="EE511" i="2"/>
  <c r="EF511" i="2"/>
  <c r="EG511" i="2"/>
  <c r="EH511" i="2"/>
  <c r="EI511" i="2"/>
  <c r="EJ511" i="2"/>
  <c r="EK511" i="2"/>
  <c r="EL511" i="2"/>
  <c r="EM511" i="2"/>
  <c r="EN511" i="2"/>
  <c r="EO511" i="2"/>
  <c r="EP511" i="2"/>
  <c r="EQ511" i="2"/>
  <c r="ER511" i="2"/>
  <c r="ES511" i="2"/>
  <c r="ET511" i="2"/>
  <c r="DI512" i="2"/>
  <c r="DJ512" i="2"/>
  <c r="DK512" i="2"/>
  <c r="DL512" i="2"/>
  <c r="DM512" i="2"/>
  <c r="DN512" i="2"/>
  <c r="DO512" i="2"/>
  <c r="DP512" i="2"/>
  <c r="DQ512" i="2"/>
  <c r="DR512" i="2"/>
  <c r="DS512" i="2"/>
  <c r="DT512" i="2"/>
  <c r="DU512" i="2"/>
  <c r="DV512" i="2"/>
  <c r="DW512" i="2"/>
  <c r="DX512" i="2"/>
  <c r="DY512" i="2"/>
  <c r="DZ512" i="2"/>
  <c r="EA512" i="2"/>
  <c r="EB512" i="2"/>
  <c r="EC512" i="2"/>
  <c r="ED512" i="2"/>
  <c r="EE512" i="2"/>
  <c r="EF512" i="2"/>
  <c r="EG512" i="2"/>
  <c r="EH512" i="2"/>
  <c r="EI512" i="2"/>
  <c r="EJ512" i="2"/>
  <c r="EK512" i="2"/>
  <c r="EL512" i="2"/>
  <c r="EM512" i="2"/>
  <c r="EN512" i="2"/>
  <c r="EO512" i="2"/>
  <c r="EP512" i="2"/>
  <c r="EQ512" i="2"/>
  <c r="ER512" i="2"/>
  <c r="ES512" i="2"/>
  <c r="ET512" i="2"/>
  <c r="DI513" i="2"/>
  <c r="DJ513" i="2"/>
  <c r="DK513" i="2"/>
  <c r="DL513" i="2"/>
  <c r="DM513" i="2"/>
  <c r="DN513" i="2"/>
  <c r="DO513" i="2"/>
  <c r="DP513" i="2"/>
  <c r="DQ513" i="2"/>
  <c r="DR513" i="2"/>
  <c r="DS513" i="2"/>
  <c r="DT513" i="2"/>
  <c r="DU513" i="2"/>
  <c r="DV513" i="2"/>
  <c r="DW513" i="2"/>
  <c r="DX513" i="2"/>
  <c r="DY513" i="2"/>
  <c r="DZ513" i="2"/>
  <c r="EA513" i="2"/>
  <c r="EB513" i="2"/>
  <c r="EC513" i="2"/>
  <c r="ED513" i="2"/>
  <c r="EE513" i="2"/>
  <c r="EF513" i="2"/>
  <c r="EG513" i="2"/>
  <c r="EH513" i="2"/>
  <c r="EI513" i="2"/>
  <c r="EJ513" i="2"/>
  <c r="EK513" i="2"/>
  <c r="EL513" i="2"/>
  <c r="EM513" i="2"/>
  <c r="EN513" i="2"/>
  <c r="EO513" i="2"/>
  <c r="EP513" i="2"/>
  <c r="EQ513" i="2"/>
  <c r="ER513" i="2"/>
  <c r="ES513" i="2"/>
  <c r="ET513" i="2"/>
  <c r="DI514" i="2"/>
  <c r="DJ514" i="2"/>
  <c r="DK514" i="2"/>
  <c r="DL514" i="2"/>
  <c r="DM514" i="2"/>
  <c r="DN514" i="2"/>
  <c r="DO514" i="2"/>
  <c r="DP514" i="2"/>
  <c r="DQ514" i="2"/>
  <c r="DR514" i="2"/>
  <c r="DS514" i="2"/>
  <c r="DT514" i="2"/>
  <c r="DU514" i="2"/>
  <c r="DV514" i="2"/>
  <c r="DW514" i="2"/>
  <c r="DX514" i="2"/>
  <c r="DY514" i="2"/>
  <c r="DZ514" i="2"/>
  <c r="EA514" i="2"/>
  <c r="EB514" i="2"/>
  <c r="EC514" i="2"/>
  <c r="ED514" i="2"/>
  <c r="EE514" i="2"/>
  <c r="EF514" i="2"/>
  <c r="EG514" i="2"/>
  <c r="EH514" i="2"/>
  <c r="EI514" i="2"/>
  <c r="EJ514" i="2"/>
  <c r="EK514" i="2"/>
  <c r="EL514" i="2"/>
  <c r="EM514" i="2"/>
  <c r="EN514" i="2"/>
  <c r="EO514" i="2"/>
  <c r="EP514" i="2"/>
  <c r="EQ514" i="2"/>
  <c r="ER514" i="2"/>
  <c r="ES514" i="2"/>
  <c r="ET514" i="2"/>
  <c r="DI515" i="2"/>
  <c r="DJ515" i="2"/>
  <c r="DK515" i="2"/>
  <c r="DL515" i="2"/>
  <c r="DM515" i="2"/>
  <c r="DN515" i="2"/>
  <c r="DO515" i="2"/>
  <c r="DP515" i="2"/>
  <c r="DQ515" i="2"/>
  <c r="DR515" i="2"/>
  <c r="DS515" i="2"/>
  <c r="DT515" i="2"/>
  <c r="DU515" i="2"/>
  <c r="DV515" i="2"/>
  <c r="DW515" i="2"/>
  <c r="DX515" i="2"/>
  <c r="DY515" i="2"/>
  <c r="DZ515" i="2"/>
  <c r="EA515" i="2"/>
  <c r="EB515" i="2"/>
  <c r="EC515" i="2"/>
  <c r="ED515" i="2"/>
  <c r="EE515" i="2"/>
  <c r="EF515" i="2"/>
  <c r="EG515" i="2"/>
  <c r="EH515" i="2"/>
  <c r="EI515" i="2"/>
  <c r="EJ515" i="2"/>
  <c r="EK515" i="2"/>
  <c r="EL515" i="2"/>
  <c r="EM515" i="2"/>
  <c r="EN515" i="2"/>
  <c r="EO515" i="2"/>
  <c r="EP515" i="2"/>
  <c r="EQ515" i="2"/>
  <c r="ER515" i="2"/>
  <c r="ES515" i="2"/>
  <c r="ET515" i="2"/>
  <c r="DI516" i="2"/>
  <c r="DJ516" i="2"/>
  <c r="DK516" i="2"/>
  <c r="DL516" i="2"/>
  <c r="DM516" i="2"/>
  <c r="DN516" i="2"/>
  <c r="DO516" i="2"/>
  <c r="DP516" i="2"/>
  <c r="DQ516" i="2"/>
  <c r="DR516" i="2"/>
  <c r="DS516" i="2"/>
  <c r="DT516" i="2"/>
  <c r="DU516" i="2"/>
  <c r="DV516" i="2"/>
  <c r="DW516" i="2"/>
  <c r="DX516" i="2"/>
  <c r="DY516" i="2"/>
  <c r="DZ516" i="2"/>
  <c r="EA516" i="2"/>
  <c r="EB516" i="2"/>
  <c r="EC516" i="2"/>
  <c r="ED516" i="2"/>
  <c r="EE516" i="2"/>
  <c r="EF516" i="2"/>
  <c r="EG516" i="2"/>
  <c r="EH516" i="2"/>
  <c r="EI516" i="2"/>
  <c r="EJ516" i="2"/>
  <c r="EK516" i="2"/>
  <c r="EL516" i="2"/>
  <c r="EM516" i="2"/>
  <c r="EN516" i="2"/>
  <c r="EO516" i="2"/>
  <c r="EP516" i="2"/>
  <c r="EQ516" i="2"/>
  <c r="ER516" i="2"/>
  <c r="ES516" i="2"/>
  <c r="ET516" i="2"/>
  <c r="DI517" i="2"/>
  <c r="DJ517" i="2"/>
  <c r="DK517" i="2"/>
  <c r="DL517" i="2"/>
  <c r="DM517" i="2"/>
  <c r="DN517" i="2"/>
  <c r="DO517" i="2"/>
  <c r="DP517" i="2"/>
  <c r="DQ517" i="2"/>
  <c r="DR517" i="2"/>
  <c r="DS517" i="2"/>
  <c r="DT517" i="2"/>
  <c r="DU517" i="2"/>
  <c r="DV517" i="2"/>
  <c r="DW517" i="2"/>
  <c r="DX517" i="2"/>
  <c r="DY517" i="2"/>
  <c r="DZ517" i="2"/>
  <c r="EA517" i="2"/>
  <c r="EB517" i="2"/>
  <c r="EC517" i="2"/>
  <c r="ED517" i="2"/>
  <c r="EE517" i="2"/>
  <c r="EF517" i="2"/>
  <c r="EG517" i="2"/>
  <c r="EH517" i="2"/>
  <c r="EI517" i="2"/>
  <c r="EJ517" i="2"/>
  <c r="EK517" i="2"/>
  <c r="EL517" i="2"/>
  <c r="EM517" i="2"/>
  <c r="EN517" i="2"/>
  <c r="EO517" i="2"/>
  <c r="EP517" i="2"/>
  <c r="EQ517" i="2"/>
  <c r="ER517" i="2"/>
  <c r="ES517" i="2"/>
  <c r="ET517" i="2"/>
  <c r="DI518" i="2"/>
  <c r="DJ518" i="2"/>
  <c r="DK518" i="2"/>
  <c r="DL518" i="2"/>
  <c r="DM518" i="2"/>
  <c r="DN518" i="2"/>
  <c r="DO518" i="2"/>
  <c r="DP518" i="2"/>
  <c r="DQ518" i="2"/>
  <c r="DR518" i="2"/>
  <c r="DS518" i="2"/>
  <c r="DT518" i="2"/>
  <c r="DU518" i="2"/>
  <c r="DV518" i="2"/>
  <c r="DW518" i="2"/>
  <c r="DX518" i="2"/>
  <c r="DY518" i="2"/>
  <c r="DZ518" i="2"/>
  <c r="EA518" i="2"/>
  <c r="EB518" i="2"/>
  <c r="EC518" i="2"/>
  <c r="ED518" i="2"/>
  <c r="EE518" i="2"/>
  <c r="EF518" i="2"/>
  <c r="EG518" i="2"/>
  <c r="EH518" i="2"/>
  <c r="EI518" i="2"/>
  <c r="EJ518" i="2"/>
  <c r="EK518" i="2"/>
  <c r="EL518" i="2"/>
  <c r="EM518" i="2"/>
  <c r="EN518" i="2"/>
  <c r="EO518" i="2"/>
  <c r="EP518" i="2"/>
  <c r="EQ518" i="2"/>
  <c r="ER518" i="2"/>
  <c r="ES518" i="2"/>
  <c r="ET518" i="2"/>
  <c r="DI519" i="2"/>
  <c r="DJ519" i="2"/>
  <c r="DK519" i="2"/>
  <c r="DL519" i="2"/>
  <c r="DM519" i="2"/>
  <c r="DN519" i="2"/>
  <c r="DO519" i="2"/>
  <c r="DP519" i="2"/>
  <c r="DQ519" i="2"/>
  <c r="DR519" i="2"/>
  <c r="DS519" i="2"/>
  <c r="DT519" i="2"/>
  <c r="DU519" i="2"/>
  <c r="DV519" i="2"/>
  <c r="DW519" i="2"/>
  <c r="DX519" i="2"/>
  <c r="DY519" i="2"/>
  <c r="DZ519" i="2"/>
  <c r="EA519" i="2"/>
  <c r="EB519" i="2"/>
  <c r="EC519" i="2"/>
  <c r="ED519" i="2"/>
  <c r="EE519" i="2"/>
  <c r="EF519" i="2"/>
  <c r="EG519" i="2"/>
  <c r="EH519" i="2"/>
  <c r="EI519" i="2"/>
  <c r="EJ519" i="2"/>
  <c r="EK519" i="2"/>
  <c r="EL519" i="2"/>
  <c r="EM519" i="2"/>
  <c r="EN519" i="2"/>
  <c r="EO519" i="2"/>
  <c r="EP519" i="2"/>
  <c r="EQ519" i="2"/>
  <c r="ER519" i="2"/>
  <c r="ES519" i="2"/>
  <c r="ET519" i="2"/>
  <c r="DI520" i="2"/>
  <c r="DJ520" i="2"/>
  <c r="DK520" i="2"/>
  <c r="DL520" i="2"/>
  <c r="DM520" i="2"/>
  <c r="DN520" i="2"/>
  <c r="DO520" i="2"/>
  <c r="DP520" i="2"/>
  <c r="DQ520" i="2"/>
  <c r="DR520" i="2"/>
  <c r="DS520" i="2"/>
  <c r="DT520" i="2"/>
  <c r="DU520" i="2"/>
  <c r="DV520" i="2"/>
  <c r="DW520" i="2"/>
  <c r="DX520" i="2"/>
  <c r="DY520" i="2"/>
  <c r="DZ520" i="2"/>
  <c r="EA520" i="2"/>
  <c r="EB520" i="2"/>
  <c r="EC520" i="2"/>
  <c r="ED520" i="2"/>
  <c r="EE520" i="2"/>
  <c r="EF520" i="2"/>
  <c r="EG520" i="2"/>
  <c r="EH520" i="2"/>
  <c r="EI520" i="2"/>
  <c r="EJ520" i="2"/>
  <c r="EK520" i="2"/>
  <c r="EL520" i="2"/>
  <c r="EM520" i="2"/>
  <c r="EN520" i="2"/>
  <c r="EO520" i="2"/>
  <c r="EP520" i="2"/>
  <c r="EQ520" i="2"/>
  <c r="ER520" i="2"/>
  <c r="ES520" i="2"/>
  <c r="ET520" i="2"/>
  <c r="DI521" i="2"/>
  <c r="DJ521" i="2"/>
  <c r="DK521" i="2"/>
  <c r="DL521" i="2"/>
  <c r="DM521" i="2"/>
  <c r="DN521" i="2"/>
  <c r="DO521" i="2"/>
  <c r="DP521" i="2"/>
  <c r="DQ521" i="2"/>
  <c r="DR521" i="2"/>
  <c r="DS521" i="2"/>
  <c r="DT521" i="2"/>
  <c r="DU521" i="2"/>
  <c r="DV521" i="2"/>
  <c r="DW521" i="2"/>
  <c r="DX521" i="2"/>
  <c r="DY521" i="2"/>
  <c r="DZ521" i="2"/>
  <c r="EA521" i="2"/>
  <c r="EB521" i="2"/>
  <c r="EC521" i="2"/>
  <c r="ED521" i="2"/>
  <c r="EE521" i="2"/>
  <c r="EF521" i="2"/>
  <c r="EG521" i="2"/>
  <c r="EH521" i="2"/>
  <c r="EI521" i="2"/>
  <c r="EJ521" i="2"/>
  <c r="EK521" i="2"/>
  <c r="EL521" i="2"/>
  <c r="EM521" i="2"/>
  <c r="EN521" i="2"/>
  <c r="EO521" i="2"/>
  <c r="EP521" i="2"/>
  <c r="EQ521" i="2"/>
  <c r="ER521" i="2"/>
  <c r="ES521" i="2"/>
  <c r="ET521" i="2"/>
  <c r="DI522" i="2"/>
  <c r="DJ522" i="2"/>
  <c r="DK522" i="2"/>
  <c r="DL522" i="2"/>
  <c r="DM522" i="2"/>
  <c r="DN522" i="2"/>
  <c r="DO522" i="2"/>
  <c r="DP522" i="2"/>
  <c r="DQ522" i="2"/>
  <c r="DR522" i="2"/>
  <c r="DS522" i="2"/>
  <c r="DT522" i="2"/>
  <c r="DU522" i="2"/>
  <c r="DV522" i="2"/>
  <c r="DW522" i="2"/>
  <c r="DX522" i="2"/>
  <c r="DY522" i="2"/>
  <c r="DZ522" i="2"/>
  <c r="EA522" i="2"/>
  <c r="EB522" i="2"/>
  <c r="EC522" i="2"/>
  <c r="ED522" i="2"/>
  <c r="EE522" i="2"/>
  <c r="EF522" i="2"/>
  <c r="EG522" i="2"/>
  <c r="EH522" i="2"/>
  <c r="EI522" i="2"/>
  <c r="EJ522" i="2"/>
  <c r="EK522" i="2"/>
  <c r="EL522" i="2"/>
  <c r="EM522" i="2"/>
  <c r="EN522" i="2"/>
  <c r="EO522" i="2"/>
  <c r="EP522" i="2"/>
  <c r="EQ522" i="2"/>
  <c r="ER522" i="2"/>
  <c r="ES522" i="2"/>
  <c r="ET522" i="2"/>
  <c r="DI523" i="2"/>
  <c r="DJ523" i="2"/>
  <c r="DK523" i="2"/>
  <c r="DL523" i="2"/>
  <c r="DM523" i="2"/>
  <c r="DN523" i="2"/>
  <c r="DO523" i="2"/>
  <c r="DP523" i="2"/>
  <c r="DQ523" i="2"/>
  <c r="DR523" i="2"/>
  <c r="DS523" i="2"/>
  <c r="DT523" i="2"/>
  <c r="DU523" i="2"/>
  <c r="DV523" i="2"/>
  <c r="DW523" i="2"/>
  <c r="DX523" i="2"/>
  <c r="DY523" i="2"/>
  <c r="DZ523" i="2"/>
  <c r="EA523" i="2"/>
  <c r="EB523" i="2"/>
  <c r="EC523" i="2"/>
  <c r="ED523" i="2"/>
  <c r="EE523" i="2"/>
  <c r="EF523" i="2"/>
  <c r="EG523" i="2"/>
  <c r="EH523" i="2"/>
  <c r="EI523" i="2"/>
  <c r="EJ523" i="2"/>
  <c r="EK523" i="2"/>
  <c r="EL523" i="2"/>
  <c r="EM523" i="2"/>
  <c r="EN523" i="2"/>
  <c r="EO523" i="2"/>
  <c r="EP523" i="2"/>
  <c r="EQ523" i="2"/>
  <c r="ER523" i="2"/>
  <c r="ES523" i="2"/>
  <c r="ET523" i="2"/>
  <c r="DI524" i="2"/>
  <c r="DJ524" i="2"/>
  <c r="DK524" i="2"/>
  <c r="DL524" i="2"/>
  <c r="DM524" i="2"/>
  <c r="DN524" i="2"/>
  <c r="DO524" i="2"/>
  <c r="DP524" i="2"/>
  <c r="DQ524" i="2"/>
  <c r="DR524" i="2"/>
  <c r="DS524" i="2"/>
  <c r="DT524" i="2"/>
  <c r="DU524" i="2"/>
  <c r="DV524" i="2"/>
  <c r="DW524" i="2"/>
  <c r="DX524" i="2"/>
  <c r="DY524" i="2"/>
  <c r="DZ524" i="2"/>
  <c r="EA524" i="2"/>
  <c r="EB524" i="2"/>
  <c r="EC524" i="2"/>
  <c r="ED524" i="2"/>
  <c r="EE524" i="2"/>
  <c r="EF524" i="2"/>
  <c r="EG524" i="2"/>
  <c r="EH524" i="2"/>
  <c r="EI524" i="2"/>
  <c r="EJ524" i="2"/>
  <c r="EK524" i="2"/>
  <c r="EL524" i="2"/>
  <c r="EM524" i="2"/>
  <c r="EN524" i="2"/>
  <c r="EO524" i="2"/>
  <c r="EP524" i="2"/>
  <c r="EQ524" i="2"/>
  <c r="ER524" i="2"/>
  <c r="ES524" i="2"/>
  <c r="ET524" i="2"/>
  <c r="DI525" i="2"/>
  <c r="DJ525" i="2"/>
  <c r="DK525" i="2"/>
  <c r="DL525" i="2"/>
  <c r="DM525" i="2"/>
  <c r="DN525" i="2"/>
  <c r="DO525" i="2"/>
  <c r="DP525" i="2"/>
  <c r="DQ525" i="2"/>
  <c r="DR525" i="2"/>
  <c r="DS525" i="2"/>
  <c r="DT525" i="2"/>
  <c r="DU525" i="2"/>
  <c r="DV525" i="2"/>
  <c r="DW525" i="2"/>
  <c r="DX525" i="2"/>
  <c r="DY525" i="2"/>
  <c r="DZ525" i="2"/>
  <c r="EA525" i="2"/>
  <c r="EB525" i="2"/>
  <c r="EC525" i="2"/>
  <c r="ED525" i="2"/>
  <c r="EE525" i="2"/>
  <c r="EF525" i="2"/>
  <c r="EG525" i="2"/>
  <c r="EH525" i="2"/>
  <c r="EI525" i="2"/>
  <c r="EJ525" i="2"/>
  <c r="EK525" i="2"/>
  <c r="EL525" i="2"/>
  <c r="EM525" i="2"/>
  <c r="EN525" i="2"/>
  <c r="EO525" i="2"/>
  <c r="EP525" i="2"/>
  <c r="EQ525" i="2"/>
  <c r="ER525" i="2"/>
  <c r="ES525" i="2"/>
  <c r="ET525" i="2"/>
  <c r="DI526" i="2"/>
  <c r="DJ526" i="2"/>
  <c r="DK526" i="2"/>
  <c r="DL526" i="2"/>
  <c r="DM526" i="2"/>
  <c r="DN526" i="2"/>
  <c r="DO526" i="2"/>
  <c r="DP526" i="2"/>
  <c r="DQ526" i="2"/>
  <c r="DR526" i="2"/>
  <c r="DS526" i="2"/>
  <c r="DT526" i="2"/>
  <c r="DU526" i="2"/>
  <c r="DV526" i="2"/>
  <c r="DW526" i="2"/>
  <c r="DX526" i="2"/>
  <c r="DY526" i="2"/>
  <c r="DZ526" i="2"/>
  <c r="EA526" i="2"/>
  <c r="EB526" i="2"/>
  <c r="EC526" i="2"/>
  <c r="ED526" i="2"/>
  <c r="EE526" i="2"/>
  <c r="EF526" i="2"/>
  <c r="EG526" i="2"/>
  <c r="EH526" i="2"/>
  <c r="EI526" i="2"/>
  <c r="EJ526" i="2"/>
  <c r="EK526" i="2"/>
  <c r="EL526" i="2"/>
  <c r="EM526" i="2"/>
  <c r="EN526" i="2"/>
  <c r="EO526" i="2"/>
  <c r="EP526" i="2"/>
  <c r="EQ526" i="2"/>
  <c r="ER526" i="2"/>
  <c r="ES526" i="2"/>
  <c r="ET526" i="2"/>
  <c r="DI527" i="2"/>
  <c r="DJ527" i="2"/>
  <c r="DK527" i="2"/>
  <c r="DL527" i="2"/>
  <c r="DM527" i="2"/>
  <c r="DN527" i="2"/>
  <c r="DO527" i="2"/>
  <c r="DP527" i="2"/>
  <c r="DQ527" i="2"/>
  <c r="DR527" i="2"/>
  <c r="DS527" i="2"/>
  <c r="DT527" i="2"/>
  <c r="DU527" i="2"/>
  <c r="DV527" i="2"/>
  <c r="DW527" i="2"/>
  <c r="DX527" i="2"/>
  <c r="DY527" i="2"/>
  <c r="DZ527" i="2"/>
  <c r="EA527" i="2"/>
  <c r="EB527" i="2"/>
  <c r="EC527" i="2"/>
  <c r="ED527" i="2"/>
  <c r="EE527" i="2"/>
  <c r="EF527" i="2"/>
  <c r="EG527" i="2"/>
  <c r="EH527" i="2"/>
  <c r="EI527" i="2"/>
  <c r="EJ527" i="2"/>
  <c r="EK527" i="2"/>
  <c r="EL527" i="2"/>
  <c r="EM527" i="2"/>
  <c r="EN527" i="2"/>
  <c r="EO527" i="2"/>
  <c r="EP527" i="2"/>
  <c r="EQ527" i="2"/>
  <c r="ER527" i="2"/>
  <c r="ES527" i="2"/>
  <c r="ET527" i="2"/>
  <c r="DI528" i="2"/>
  <c r="DJ528" i="2"/>
  <c r="DK528" i="2"/>
  <c r="DL528" i="2"/>
  <c r="DM528" i="2"/>
  <c r="DN528" i="2"/>
  <c r="DO528" i="2"/>
  <c r="DP528" i="2"/>
  <c r="DQ528" i="2"/>
  <c r="DR528" i="2"/>
  <c r="DS528" i="2"/>
  <c r="DT528" i="2"/>
  <c r="DU528" i="2"/>
  <c r="DV528" i="2"/>
  <c r="DW528" i="2"/>
  <c r="DX528" i="2"/>
  <c r="DY528" i="2"/>
  <c r="DZ528" i="2"/>
  <c r="EA528" i="2"/>
  <c r="EB528" i="2"/>
  <c r="EC528" i="2"/>
  <c r="ED528" i="2"/>
  <c r="EE528" i="2"/>
  <c r="EF528" i="2"/>
  <c r="EG528" i="2"/>
  <c r="EH528" i="2"/>
  <c r="EI528" i="2"/>
  <c r="EJ528" i="2"/>
  <c r="EK528" i="2"/>
  <c r="EL528" i="2"/>
  <c r="EM528" i="2"/>
  <c r="EN528" i="2"/>
  <c r="EO528" i="2"/>
  <c r="EP528" i="2"/>
  <c r="EQ528" i="2"/>
  <c r="ER528" i="2"/>
  <c r="ES528" i="2"/>
  <c r="ET528" i="2"/>
  <c r="DI529" i="2"/>
  <c r="DJ529" i="2"/>
  <c r="DK529" i="2"/>
  <c r="DL529" i="2"/>
  <c r="DM529" i="2"/>
  <c r="DN529" i="2"/>
  <c r="DO529" i="2"/>
  <c r="DP529" i="2"/>
  <c r="DQ529" i="2"/>
  <c r="DR529" i="2"/>
  <c r="DS529" i="2"/>
  <c r="DT529" i="2"/>
  <c r="DU529" i="2"/>
  <c r="DV529" i="2"/>
  <c r="DW529" i="2"/>
  <c r="DX529" i="2"/>
  <c r="DY529" i="2"/>
  <c r="DZ529" i="2"/>
  <c r="EA529" i="2"/>
  <c r="EB529" i="2"/>
  <c r="EC529" i="2"/>
  <c r="ED529" i="2"/>
  <c r="EE529" i="2"/>
  <c r="EF529" i="2"/>
  <c r="EG529" i="2"/>
  <c r="EH529" i="2"/>
  <c r="EI529" i="2"/>
  <c r="EJ529" i="2"/>
  <c r="EK529" i="2"/>
  <c r="EL529" i="2"/>
  <c r="EM529" i="2"/>
  <c r="EN529" i="2"/>
  <c r="EO529" i="2"/>
  <c r="EP529" i="2"/>
  <c r="EQ529" i="2"/>
  <c r="ER529" i="2"/>
  <c r="ES529" i="2"/>
  <c r="ET529" i="2"/>
  <c r="DI530" i="2"/>
  <c r="DJ530" i="2"/>
  <c r="DK530" i="2"/>
  <c r="DL530" i="2"/>
  <c r="DM530" i="2"/>
  <c r="DN530" i="2"/>
  <c r="DO530" i="2"/>
  <c r="DP530" i="2"/>
  <c r="DQ530" i="2"/>
  <c r="DR530" i="2"/>
  <c r="DS530" i="2"/>
  <c r="DT530" i="2"/>
  <c r="DU530" i="2"/>
  <c r="DV530" i="2"/>
  <c r="DW530" i="2"/>
  <c r="DX530" i="2"/>
  <c r="DY530" i="2"/>
  <c r="DZ530" i="2"/>
  <c r="EA530" i="2"/>
  <c r="EB530" i="2"/>
  <c r="EC530" i="2"/>
  <c r="ED530" i="2"/>
  <c r="EE530" i="2"/>
  <c r="EF530" i="2"/>
  <c r="EG530" i="2"/>
  <c r="EH530" i="2"/>
  <c r="EI530" i="2"/>
  <c r="EJ530" i="2"/>
  <c r="EK530" i="2"/>
  <c r="EL530" i="2"/>
  <c r="EM530" i="2"/>
  <c r="EN530" i="2"/>
  <c r="EO530" i="2"/>
  <c r="EP530" i="2"/>
  <c r="EQ530" i="2"/>
  <c r="ER530" i="2"/>
  <c r="ES530" i="2"/>
  <c r="ET530" i="2"/>
  <c r="DI531" i="2"/>
  <c r="DJ531" i="2"/>
  <c r="DK531" i="2"/>
  <c r="DL531" i="2"/>
  <c r="DM531" i="2"/>
  <c r="DN531" i="2"/>
  <c r="DO531" i="2"/>
  <c r="DP531" i="2"/>
  <c r="DQ531" i="2"/>
  <c r="DR531" i="2"/>
  <c r="DS531" i="2"/>
  <c r="DT531" i="2"/>
  <c r="DU531" i="2"/>
  <c r="DV531" i="2"/>
  <c r="DW531" i="2"/>
  <c r="DX531" i="2"/>
  <c r="DY531" i="2"/>
  <c r="DZ531" i="2"/>
  <c r="EA531" i="2"/>
  <c r="EB531" i="2"/>
  <c r="EC531" i="2"/>
  <c r="ED531" i="2"/>
  <c r="EE531" i="2"/>
  <c r="EF531" i="2"/>
  <c r="EG531" i="2"/>
  <c r="EH531" i="2"/>
  <c r="EI531" i="2"/>
  <c r="EJ531" i="2"/>
  <c r="EK531" i="2"/>
  <c r="EL531" i="2"/>
  <c r="EM531" i="2"/>
  <c r="EN531" i="2"/>
  <c r="EO531" i="2"/>
  <c r="EP531" i="2"/>
  <c r="EQ531" i="2"/>
  <c r="ER531" i="2"/>
  <c r="ES531" i="2"/>
  <c r="ET531" i="2"/>
  <c r="DI532" i="2"/>
  <c r="DJ532" i="2"/>
  <c r="DK532" i="2"/>
  <c r="DL532" i="2"/>
  <c r="DM532" i="2"/>
  <c r="DN532" i="2"/>
  <c r="DO532" i="2"/>
  <c r="DP532" i="2"/>
  <c r="DQ532" i="2"/>
  <c r="DR532" i="2"/>
  <c r="DS532" i="2"/>
  <c r="DT532" i="2"/>
  <c r="DU532" i="2"/>
  <c r="DV532" i="2"/>
  <c r="DW532" i="2"/>
  <c r="DX532" i="2"/>
  <c r="DY532" i="2"/>
  <c r="DZ532" i="2"/>
  <c r="EA532" i="2"/>
  <c r="EB532" i="2"/>
  <c r="EC532" i="2"/>
  <c r="ED532" i="2"/>
  <c r="EE532" i="2"/>
  <c r="EF532" i="2"/>
  <c r="EG532" i="2"/>
  <c r="EH532" i="2"/>
  <c r="EI532" i="2"/>
  <c r="EJ532" i="2"/>
  <c r="EK532" i="2"/>
  <c r="EL532" i="2"/>
  <c r="EM532" i="2"/>
  <c r="EN532" i="2"/>
  <c r="EO532" i="2"/>
  <c r="EP532" i="2"/>
  <c r="EQ532" i="2"/>
  <c r="ER532" i="2"/>
  <c r="ES532" i="2"/>
  <c r="ET532" i="2"/>
  <c r="DI533" i="2"/>
  <c r="DJ533" i="2"/>
  <c r="DK533" i="2"/>
  <c r="DL533" i="2"/>
  <c r="DM533" i="2"/>
  <c r="DN533" i="2"/>
  <c r="DO533" i="2"/>
  <c r="DP533" i="2"/>
  <c r="DQ533" i="2"/>
  <c r="DR533" i="2"/>
  <c r="DS533" i="2"/>
  <c r="DT533" i="2"/>
  <c r="DU533" i="2"/>
  <c r="DV533" i="2"/>
  <c r="DW533" i="2"/>
  <c r="DX533" i="2"/>
  <c r="DY533" i="2"/>
  <c r="DZ533" i="2"/>
  <c r="EA533" i="2"/>
  <c r="EB533" i="2"/>
  <c r="EC533" i="2"/>
  <c r="ED533" i="2"/>
  <c r="EE533" i="2"/>
  <c r="EF533" i="2"/>
  <c r="EG533" i="2"/>
  <c r="EH533" i="2"/>
  <c r="EI533" i="2"/>
  <c r="EJ533" i="2"/>
  <c r="EK533" i="2"/>
  <c r="EL533" i="2"/>
  <c r="EM533" i="2"/>
  <c r="EN533" i="2"/>
  <c r="EO533" i="2"/>
  <c r="EP533" i="2"/>
  <c r="EQ533" i="2"/>
  <c r="ER533" i="2"/>
  <c r="ES533" i="2"/>
  <c r="ET533" i="2"/>
  <c r="DI534" i="2"/>
  <c r="DJ534" i="2"/>
  <c r="DK534" i="2"/>
  <c r="DL534" i="2"/>
  <c r="DM534" i="2"/>
  <c r="DN534" i="2"/>
  <c r="DO534" i="2"/>
  <c r="DP534" i="2"/>
  <c r="DQ534" i="2"/>
  <c r="DR534" i="2"/>
  <c r="DS534" i="2"/>
  <c r="DT534" i="2"/>
  <c r="DU534" i="2"/>
  <c r="DV534" i="2"/>
  <c r="DW534" i="2"/>
  <c r="DX534" i="2"/>
  <c r="DY534" i="2"/>
  <c r="DZ534" i="2"/>
  <c r="EA534" i="2"/>
  <c r="EB534" i="2"/>
  <c r="EC534" i="2"/>
  <c r="ED534" i="2"/>
  <c r="EE534" i="2"/>
  <c r="EF534" i="2"/>
  <c r="EG534" i="2"/>
  <c r="EH534" i="2"/>
  <c r="EI534" i="2"/>
  <c r="EJ534" i="2"/>
  <c r="EK534" i="2"/>
  <c r="EL534" i="2"/>
  <c r="EM534" i="2"/>
  <c r="EN534" i="2"/>
  <c r="EO534" i="2"/>
  <c r="EP534" i="2"/>
  <c r="EQ534" i="2"/>
  <c r="ER534" i="2"/>
  <c r="ES534" i="2"/>
  <c r="ET534" i="2"/>
  <c r="DI535" i="2"/>
  <c r="DJ535" i="2"/>
  <c r="DK535" i="2"/>
  <c r="DL535" i="2"/>
  <c r="DM535" i="2"/>
  <c r="DN535" i="2"/>
  <c r="DO535" i="2"/>
  <c r="DP535" i="2"/>
  <c r="DQ535" i="2"/>
  <c r="DR535" i="2"/>
  <c r="DS535" i="2"/>
  <c r="DT535" i="2"/>
  <c r="DU535" i="2"/>
  <c r="DV535" i="2"/>
  <c r="DW535" i="2"/>
  <c r="DX535" i="2"/>
  <c r="DY535" i="2"/>
  <c r="DZ535" i="2"/>
  <c r="EA535" i="2"/>
  <c r="EB535" i="2"/>
  <c r="EC535" i="2"/>
  <c r="ED535" i="2"/>
  <c r="EE535" i="2"/>
  <c r="EF535" i="2"/>
  <c r="EG535" i="2"/>
  <c r="EH535" i="2"/>
  <c r="EI535" i="2"/>
  <c r="EJ535" i="2"/>
  <c r="EK535" i="2"/>
  <c r="EL535" i="2"/>
  <c r="EM535" i="2"/>
  <c r="EN535" i="2"/>
  <c r="EO535" i="2"/>
  <c r="EP535" i="2"/>
  <c r="EQ535" i="2"/>
  <c r="ER535" i="2"/>
  <c r="ES535" i="2"/>
  <c r="ET535" i="2"/>
  <c r="DI536" i="2"/>
  <c r="DJ536" i="2"/>
  <c r="DK536" i="2"/>
  <c r="DL536" i="2"/>
  <c r="DM536" i="2"/>
  <c r="DN536" i="2"/>
  <c r="DO536" i="2"/>
  <c r="DP536" i="2"/>
  <c r="DQ536" i="2"/>
  <c r="DR536" i="2"/>
  <c r="DS536" i="2"/>
  <c r="DT536" i="2"/>
  <c r="DU536" i="2"/>
  <c r="DV536" i="2"/>
  <c r="DW536" i="2"/>
  <c r="DX536" i="2"/>
  <c r="DY536" i="2"/>
  <c r="DZ536" i="2"/>
  <c r="EA536" i="2"/>
  <c r="EB536" i="2"/>
  <c r="EC536" i="2"/>
  <c r="ED536" i="2"/>
  <c r="EE536" i="2"/>
  <c r="EF536" i="2"/>
  <c r="EG536" i="2"/>
  <c r="EH536" i="2"/>
  <c r="EI536" i="2"/>
  <c r="EJ536" i="2"/>
  <c r="EK536" i="2"/>
  <c r="EL536" i="2"/>
  <c r="EM536" i="2"/>
  <c r="EN536" i="2"/>
  <c r="EO536" i="2"/>
  <c r="EP536" i="2"/>
  <c r="EQ536" i="2"/>
  <c r="ER536" i="2"/>
  <c r="ES536" i="2"/>
  <c r="ET536" i="2"/>
  <c r="DI537" i="2"/>
  <c r="DJ537" i="2"/>
  <c r="DK537" i="2"/>
  <c r="DL537" i="2"/>
  <c r="DM537" i="2"/>
  <c r="DN537" i="2"/>
  <c r="DO537" i="2"/>
  <c r="DP537" i="2"/>
  <c r="DQ537" i="2"/>
  <c r="DR537" i="2"/>
  <c r="DS537" i="2"/>
  <c r="DT537" i="2"/>
  <c r="DU537" i="2"/>
  <c r="DV537" i="2"/>
  <c r="DW537" i="2"/>
  <c r="DX537" i="2"/>
  <c r="DY537" i="2"/>
  <c r="DZ537" i="2"/>
  <c r="EA537" i="2"/>
  <c r="EB537" i="2"/>
  <c r="EC537" i="2"/>
  <c r="ED537" i="2"/>
  <c r="EE537" i="2"/>
  <c r="EF537" i="2"/>
  <c r="EG537" i="2"/>
  <c r="EH537" i="2"/>
  <c r="EI537" i="2"/>
  <c r="EJ537" i="2"/>
  <c r="EK537" i="2"/>
  <c r="EL537" i="2"/>
  <c r="EM537" i="2"/>
  <c r="EN537" i="2"/>
  <c r="EO537" i="2"/>
  <c r="EP537" i="2"/>
  <c r="EQ537" i="2"/>
  <c r="ER537" i="2"/>
  <c r="ES537" i="2"/>
  <c r="ET537" i="2"/>
  <c r="DI538" i="2"/>
  <c r="DJ538" i="2"/>
  <c r="DK538" i="2"/>
  <c r="DL538" i="2"/>
  <c r="DM538" i="2"/>
  <c r="DN538" i="2"/>
  <c r="DO538" i="2"/>
  <c r="DP538" i="2"/>
  <c r="DQ538" i="2"/>
  <c r="DR538" i="2"/>
  <c r="DS538" i="2"/>
  <c r="DT538" i="2"/>
  <c r="DU538" i="2"/>
  <c r="DV538" i="2"/>
  <c r="DW538" i="2"/>
  <c r="DX538" i="2"/>
  <c r="DY538" i="2"/>
  <c r="DZ538" i="2"/>
  <c r="EA538" i="2"/>
  <c r="EB538" i="2"/>
  <c r="EC538" i="2"/>
  <c r="ED538" i="2"/>
  <c r="EE538" i="2"/>
  <c r="EF538" i="2"/>
  <c r="EG538" i="2"/>
  <c r="EH538" i="2"/>
  <c r="EI538" i="2"/>
  <c r="EJ538" i="2"/>
  <c r="EK538" i="2"/>
  <c r="EL538" i="2"/>
  <c r="EM538" i="2"/>
  <c r="EN538" i="2"/>
  <c r="EO538" i="2"/>
  <c r="EP538" i="2"/>
  <c r="EQ538" i="2"/>
  <c r="ER538" i="2"/>
  <c r="ES538" i="2"/>
  <c r="ET538" i="2"/>
  <c r="DI539" i="2"/>
  <c r="DJ539" i="2"/>
  <c r="DK539" i="2"/>
  <c r="DL539" i="2"/>
  <c r="DM539" i="2"/>
  <c r="DN539" i="2"/>
  <c r="DO539" i="2"/>
  <c r="DP539" i="2"/>
  <c r="DQ539" i="2"/>
  <c r="DR539" i="2"/>
  <c r="DS539" i="2"/>
  <c r="DT539" i="2"/>
  <c r="DU539" i="2"/>
  <c r="DV539" i="2"/>
  <c r="DW539" i="2"/>
  <c r="DX539" i="2"/>
  <c r="DY539" i="2"/>
  <c r="DZ539" i="2"/>
  <c r="EA539" i="2"/>
  <c r="EB539" i="2"/>
  <c r="EC539" i="2"/>
  <c r="ED539" i="2"/>
  <c r="EE539" i="2"/>
  <c r="EF539" i="2"/>
  <c r="EG539" i="2"/>
  <c r="EH539" i="2"/>
  <c r="EI539" i="2"/>
  <c r="EJ539" i="2"/>
  <c r="EK539" i="2"/>
  <c r="EL539" i="2"/>
  <c r="EM539" i="2"/>
  <c r="EN539" i="2"/>
  <c r="EO539" i="2"/>
  <c r="EP539" i="2"/>
  <c r="EQ539" i="2"/>
  <c r="ER539" i="2"/>
  <c r="ES539" i="2"/>
  <c r="ET539" i="2"/>
  <c r="DI540" i="2"/>
  <c r="DJ540" i="2"/>
  <c r="DK540" i="2"/>
  <c r="DL540" i="2"/>
  <c r="DM540" i="2"/>
  <c r="DN540" i="2"/>
  <c r="DO540" i="2"/>
  <c r="DP540" i="2"/>
  <c r="DQ540" i="2"/>
  <c r="DR540" i="2"/>
  <c r="DS540" i="2"/>
  <c r="DT540" i="2"/>
  <c r="DU540" i="2"/>
  <c r="DV540" i="2"/>
  <c r="DW540" i="2"/>
  <c r="DX540" i="2"/>
  <c r="DY540" i="2"/>
  <c r="DZ540" i="2"/>
  <c r="EA540" i="2"/>
  <c r="EB540" i="2"/>
  <c r="EC540" i="2"/>
  <c r="ED540" i="2"/>
  <c r="EE540" i="2"/>
  <c r="EF540" i="2"/>
  <c r="EG540" i="2"/>
  <c r="EH540" i="2"/>
  <c r="EI540" i="2"/>
  <c r="EJ540" i="2"/>
  <c r="EK540" i="2"/>
  <c r="EL540" i="2"/>
  <c r="EM540" i="2"/>
  <c r="EN540" i="2"/>
  <c r="EO540" i="2"/>
  <c r="EP540" i="2"/>
  <c r="EQ540" i="2"/>
  <c r="ER540" i="2"/>
  <c r="ES540" i="2"/>
  <c r="ET540" i="2"/>
  <c r="DI541" i="2"/>
  <c r="DJ541" i="2"/>
  <c r="DK541" i="2"/>
  <c r="DL541" i="2"/>
  <c r="DM541" i="2"/>
  <c r="DN541" i="2"/>
  <c r="DO541" i="2"/>
  <c r="DP541" i="2"/>
  <c r="DQ541" i="2"/>
  <c r="DR541" i="2"/>
  <c r="DS541" i="2"/>
  <c r="DT541" i="2"/>
  <c r="DU541" i="2"/>
  <c r="DV541" i="2"/>
  <c r="DW541" i="2"/>
  <c r="DX541" i="2"/>
  <c r="DY541" i="2"/>
  <c r="DZ541" i="2"/>
  <c r="EA541" i="2"/>
  <c r="EB541" i="2"/>
  <c r="EC541" i="2"/>
  <c r="ED541" i="2"/>
  <c r="EE541" i="2"/>
  <c r="EF541" i="2"/>
  <c r="EG541" i="2"/>
  <c r="EH541" i="2"/>
  <c r="EI541" i="2"/>
  <c r="EJ541" i="2"/>
  <c r="EK541" i="2"/>
  <c r="EL541" i="2"/>
  <c r="EM541" i="2"/>
  <c r="EN541" i="2"/>
  <c r="EO541" i="2"/>
  <c r="EP541" i="2"/>
  <c r="EQ541" i="2"/>
  <c r="ER541" i="2"/>
  <c r="ES541" i="2"/>
  <c r="ET541" i="2"/>
  <c r="DI542" i="2"/>
  <c r="DJ542" i="2"/>
  <c r="DK542" i="2"/>
  <c r="DL542" i="2"/>
  <c r="DM542" i="2"/>
  <c r="DN542" i="2"/>
  <c r="DO542" i="2"/>
  <c r="DP542" i="2"/>
  <c r="DQ542" i="2"/>
  <c r="DR542" i="2"/>
  <c r="DS542" i="2"/>
  <c r="DT542" i="2"/>
  <c r="DU542" i="2"/>
  <c r="DV542" i="2"/>
  <c r="DW542" i="2"/>
  <c r="DX542" i="2"/>
  <c r="DY542" i="2"/>
  <c r="DZ542" i="2"/>
  <c r="EA542" i="2"/>
  <c r="EB542" i="2"/>
  <c r="EC542" i="2"/>
  <c r="ED542" i="2"/>
  <c r="EE542" i="2"/>
  <c r="EF542" i="2"/>
  <c r="EG542" i="2"/>
  <c r="EH542" i="2"/>
  <c r="EI542" i="2"/>
  <c r="EJ542" i="2"/>
  <c r="EK542" i="2"/>
  <c r="EL542" i="2"/>
  <c r="EM542" i="2"/>
  <c r="EN542" i="2"/>
  <c r="EO542" i="2"/>
  <c r="EP542" i="2"/>
  <c r="EQ542" i="2"/>
  <c r="ER542" i="2"/>
  <c r="ES542" i="2"/>
  <c r="ET542" i="2"/>
  <c r="DI543" i="2"/>
  <c r="DJ543" i="2"/>
  <c r="DK543" i="2"/>
  <c r="DL543" i="2"/>
  <c r="DM543" i="2"/>
  <c r="DN543" i="2"/>
  <c r="DO543" i="2"/>
  <c r="DP543" i="2"/>
  <c r="DQ543" i="2"/>
  <c r="DR543" i="2"/>
  <c r="DS543" i="2"/>
  <c r="DT543" i="2"/>
  <c r="DU543" i="2"/>
  <c r="DV543" i="2"/>
  <c r="DW543" i="2"/>
  <c r="DX543" i="2"/>
  <c r="DY543" i="2"/>
  <c r="DZ543" i="2"/>
  <c r="EA543" i="2"/>
  <c r="EB543" i="2"/>
  <c r="EC543" i="2"/>
  <c r="ED543" i="2"/>
  <c r="EE543" i="2"/>
  <c r="EF543" i="2"/>
  <c r="EG543" i="2"/>
  <c r="EH543" i="2"/>
  <c r="EI543" i="2"/>
  <c r="EJ543" i="2"/>
  <c r="EK543" i="2"/>
  <c r="EL543" i="2"/>
  <c r="EM543" i="2"/>
  <c r="EN543" i="2"/>
  <c r="EO543" i="2"/>
  <c r="EP543" i="2"/>
  <c r="EQ543" i="2"/>
  <c r="ER543" i="2"/>
  <c r="ES543" i="2"/>
  <c r="ET543" i="2"/>
  <c r="DI544" i="2"/>
  <c r="DJ544" i="2"/>
  <c r="DK544" i="2"/>
  <c r="DL544" i="2"/>
  <c r="DM544" i="2"/>
  <c r="DN544" i="2"/>
  <c r="DO544" i="2"/>
  <c r="DP544" i="2"/>
  <c r="DQ544" i="2"/>
  <c r="DR544" i="2"/>
  <c r="DS544" i="2"/>
  <c r="DT544" i="2"/>
  <c r="DU544" i="2"/>
  <c r="DV544" i="2"/>
  <c r="DW544" i="2"/>
  <c r="DX544" i="2"/>
  <c r="DY544" i="2"/>
  <c r="DZ544" i="2"/>
  <c r="EA544" i="2"/>
  <c r="EB544" i="2"/>
  <c r="EC544" i="2"/>
  <c r="ED544" i="2"/>
  <c r="EE544" i="2"/>
  <c r="EF544" i="2"/>
  <c r="EG544" i="2"/>
  <c r="EH544" i="2"/>
  <c r="EI544" i="2"/>
  <c r="EJ544" i="2"/>
  <c r="EK544" i="2"/>
  <c r="EL544" i="2"/>
  <c r="EM544" i="2"/>
  <c r="EN544" i="2"/>
  <c r="EO544" i="2"/>
  <c r="EP544" i="2"/>
  <c r="EQ544" i="2"/>
  <c r="ER544" i="2"/>
  <c r="ES544" i="2"/>
  <c r="ET544" i="2"/>
  <c r="DI545" i="2"/>
  <c r="DJ545" i="2"/>
  <c r="DK545" i="2"/>
  <c r="DL545" i="2"/>
  <c r="DM545" i="2"/>
  <c r="DN545" i="2"/>
  <c r="DO545" i="2"/>
  <c r="DP545" i="2"/>
  <c r="DQ545" i="2"/>
  <c r="DR545" i="2"/>
  <c r="DS545" i="2"/>
  <c r="DT545" i="2"/>
  <c r="DU545" i="2"/>
  <c r="DV545" i="2"/>
  <c r="DW545" i="2"/>
  <c r="DX545" i="2"/>
  <c r="DY545" i="2"/>
  <c r="DZ545" i="2"/>
  <c r="EA545" i="2"/>
  <c r="EB545" i="2"/>
  <c r="EC545" i="2"/>
  <c r="ED545" i="2"/>
  <c r="EE545" i="2"/>
  <c r="EF545" i="2"/>
  <c r="EG545" i="2"/>
  <c r="EH545" i="2"/>
  <c r="EI545" i="2"/>
  <c r="EJ545" i="2"/>
  <c r="EK545" i="2"/>
  <c r="EL545" i="2"/>
  <c r="EM545" i="2"/>
  <c r="EN545" i="2"/>
  <c r="EO545" i="2"/>
  <c r="EP545" i="2"/>
  <c r="EQ545" i="2"/>
  <c r="ER545" i="2"/>
  <c r="ES545" i="2"/>
  <c r="ET545" i="2"/>
  <c r="DI546" i="2"/>
  <c r="DJ546" i="2"/>
  <c r="DK546" i="2"/>
  <c r="DL546" i="2"/>
  <c r="DM546" i="2"/>
  <c r="DN546" i="2"/>
  <c r="DO546" i="2"/>
  <c r="DP546" i="2"/>
  <c r="DQ546" i="2"/>
  <c r="DR546" i="2"/>
  <c r="DS546" i="2"/>
  <c r="DT546" i="2"/>
  <c r="DU546" i="2"/>
  <c r="DV546" i="2"/>
  <c r="DW546" i="2"/>
  <c r="DX546" i="2"/>
  <c r="DY546" i="2"/>
  <c r="DZ546" i="2"/>
  <c r="EA546" i="2"/>
  <c r="EB546" i="2"/>
  <c r="EC546" i="2"/>
  <c r="ED546" i="2"/>
  <c r="EE546" i="2"/>
  <c r="EF546" i="2"/>
  <c r="EG546" i="2"/>
  <c r="EH546" i="2"/>
  <c r="EI546" i="2"/>
  <c r="EJ546" i="2"/>
  <c r="EK546" i="2"/>
  <c r="EL546" i="2"/>
  <c r="EM546" i="2"/>
  <c r="EN546" i="2"/>
  <c r="EO546" i="2"/>
  <c r="EP546" i="2"/>
  <c r="EQ546" i="2"/>
  <c r="ER546" i="2"/>
  <c r="ES546" i="2"/>
  <c r="ET546" i="2"/>
  <c r="DI547" i="2"/>
  <c r="DJ547" i="2"/>
  <c r="DK547" i="2"/>
  <c r="DL547" i="2"/>
  <c r="DM547" i="2"/>
  <c r="DN547" i="2"/>
  <c r="DO547" i="2"/>
  <c r="DP547" i="2"/>
  <c r="DQ547" i="2"/>
  <c r="DR547" i="2"/>
  <c r="DS547" i="2"/>
  <c r="DT547" i="2"/>
  <c r="DU547" i="2"/>
  <c r="DV547" i="2"/>
  <c r="DW547" i="2"/>
  <c r="DX547" i="2"/>
  <c r="DY547" i="2"/>
  <c r="DZ547" i="2"/>
  <c r="EA547" i="2"/>
  <c r="EB547" i="2"/>
  <c r="EC547" i="2"/>
  <c r="ED547" i="2"/>
  <c r="EE547" i="2"/>
  <c r="EF547" i="2"/>
  <c r="EG547" i="2"/>
  <c r="EH547" i="2"/>
  <c r="EI547" i="2"/>
  <c r="EJ547" i="2"/>
  <c r="EK547" i="2"/>
  <c r="EL547" i="2"/>
  <c r="EM547" i="2"/>
  <c r="EN547" i="2"/>
  <c r="EO547" i="2"/>
  <c r="EP547" i="2"/>
  <c r="EQ547" i="2"/>
  <c r="ER547" i="2"/>
  <c r="ES547" i="2"/>
  <c r="ET547" i="2"/>
  <c r="DI548" i="2"/>
  <c r="DJ548" i="2"/>
  <c r="DK548" i="2"/>
  <c r="DL548" i="2"/>
  <c r="DM548" i="2"/>
  <c r="DN548" i="2"/>
  <c r="DO548" i="2"/>
  <c r="DP548" i="2"/>
  <c r="DQ548" i="2"/>
  <c r="DR548" i="2"/>
  <c r="DS548" i="2"/>
  <c r="DT548" i="2"/>
  <c r="DU548" i="2"/>
  <c r="DV548" i="2"/>
  <c r="DW548" i="2"/>
  <c r="DX548" i="2"/>
  <c r="DY548" i="2"/>
  <c r="DZ548" i="2"/>
  <c r="EA548" i="2"/>
  <c r="EB548" i="2"/>
  <c r="EC548" i="2"/>
  <c r="ED548" i="2"/>
  <c r="EE548" i="2"/>
  <c r="EF548" i="2"/>
  <c r="EG548" i="2"/>
  <c r="EH548" i="2"/>
  <c r="EI548" i="2"/>
  <c r="EJ548" i="2"/>
  <c r="EK548" i="2"/>
  <c r="EL548" i="2"/>
  <c r="EM548" i="2"/>
  <c r="EN548" i="2"/>
  <c r="EO548" i="2"/>
  <c r="EP548" i="2"/>
  <c r="EQ548" i="2"/>
  <c r="ER548" i="2"/>
  <c r="ES548" i="2"/>
  <c r="ET548" i="2"/>
  <c r="DI549" i="2"/>
  <c r="DJ549" i="2"/>
  <c r="DK549" i="2"/>
  <c r="DL549" i="2"/>
  <c r="DM549" i="2"/>
  <c r="DN549" i="2"/>
  <c r="DO549" i="2"/>
  <c r="DP549" i="2"/>
  <c r="DQ549" i="2"/>
  <c r="DR549" i="2"/>
  <c r="DS549" i="2"/>
  <c r="DT549" i="2"/>
  <c r="DU549" i="2"/>
  <c r="DV549" i="2"/>
  <c r="DW549" i="2"/>
  <c r="DX549" i="2"/>
  <c r="DY549" i="2"/>
  <c r="DZ549" i="2"/>
  <c r="EA549" i="2"/>
  <c r="EB549" i="2"/>
  <c r="EC549" i="2"/>
  <c r="ED549" i="2"/>
  <c r="EE549" i="2"/>
  <c r="EF549" i="2"/>
  <c r="EG549" i="2"/>
  <c r="EH549" i="2"/>
  <c r="EI549" i="2"/>
  <c r="EJ549" i="2"/>
  <c r="EK549" i="2"/>
  <c r="EL549" i="2"/>
  <c r="EM549" i="2"/>
  <c r="EN549" i="2"/>
  <c r="EO549" i="2"/>
  <c r="EP549" i="2"/>
  <c r="EQ549" i="2"/>
  <c r="ER549" i="2"/>
  <c r="ES549" i="2"/>
  <c r="ET549" i="2"/>
  <c r="DI550" i="2"/>
  <c r="DJ550" i="2"/>
  <c r="DK550" i="2"/>
  <c r="DL550" i="2"/>
  <c r="DM550" i="2"/>
  <c r="DN550" i="2"/>
  <c r="DO550" i="2"/>
  <c r="DP550" i="2"/>
  <c r="DQ550" i="2"/>
  <c r="DR550" i="2"/>
  <c r="DS550" i="2"/>
  <c r="DT550" i="2"/>
  <c r="DU550" i="2"/>
  <c r="DV550" i="2"/>
  <c r="DW550" i="2"/>
  <c r="DX550" i="2"/>
  <c r="DY550" i="2"/>
  <c r="DZ550" i="2"/>
  <c r="EA550" i="2"/>
  <c r="EB550" i="2"/>
  <c r="EC550" i="2"/>
  <c r="ED550" i="2"/>
  <c r="EE550" i="2"/>
  <c r="EF550" i="2"/>
  <c r="EG550" i="2"/>
  <c r="EH550" i="2"/>
  <c r="EI550" i="2"/>
  <c r="EJ550" i="2"/>
  <c r="EK550" i="2"/>
  <c r="EL550" i="2"/>
  <c r="EM550" i="2"/>
  <c r="EN550" i="2"/>
  <c r="EO550" i="2"/>
  <c r="EP550" i="2"/>
  <c r="EQ550" i="2"/>
  <c r="ER550" i="2"/>
  <c r="ES550" i="2"/>
  <c r="ET550" i="2"/>
  <c r="DI551" i="2"/>
  <c r="DJ551" i="2"/>
  <c r="DK551" i="2"/>
  <c r="DL551" i="2"/>
  <c r="DM551" i="2"/>
  <c r="DN551" i="2"/>
  <c r="DO551" i="2"/>
  <c r="DP551" i="2"/>
  <c r="DQ551" i="2"/>
  <c r="DR551" i="2"/>
  <c r="DS551" i="2"/>
  <c r="DT551" i="2"/>
  <c r="DU551" i="2"/>
  <c r="DV551" i="2"/>
  <c r="DW551" i="2"/>
  <c r="DX551" i="2"/>
  <c r="DY551" i="2"/>
  <c r="DZ551" i="2"/>
  <c r="EA551" i="2"/>
  <c r="EB551" i="2"/>
  <c r="EC551" i="2"/>
  <c r="ED551" i="2"/>
  <c r="EE551" i="2"/>
  <c r="EF551" i="2"/>
  <c r="EG551" i="2"/>
  <c r="EH551" i="2"/>
  <c r="EI551" i="2"/>
  <c r="EJ551" i="2"/>
  <c r="EK551" i="2"/>
  <c r="EL551" i="2"/>
  <c r="EM551" i="2"/>
  <c r="EN551" i="2"/>
  <c r="EO551" i="2"/>
  <c r="EP551" i="2"/>
  <c r="EQ551" i="2"/>
  <c r="ER551" i="2"/>
  <c r="ES551" i="2"/>
  <c r="ET551" i="2"/>
  <c r="DI552" i="2"/>
  <c r="DJ552" i="2"/>
  <c r="DK552" i="2"/>
  <c r="DL552" i="2"/>
  <c r="DM552" i="2"/>
  <c r="DN552" i="2"/>
  <c r="DO552" i="2"/>
  <c r="DP552" i="2"/>
  <c r="DQ552" i="2"/>
  <c r="DR552" i="2"/>
  <c r="DS552" i="2"/>
  <c r="DT552" i="2"/>
  <c r="DU552" i="2"/>
  <c r="DV552" i="2"/>
  <c r="DW552" i="2"/>
  <c r="DX552" i="2"/>
  <c r="DY552" i="2"/>
  <c r="DZ552" i="2"/>
  <c r="EA552" i="2"/>
  <c r="EB552" i="2"/>
  <c r="EC552" i="2"/>
  <c r="ED552" i="2"/>
  <c r="EE552" i="2"/>
  <c r="EF552" i="2"/>
  <c r="EG552" i="2"/>
  <c r="EH552" i="2"/>
  <c r="EI552" i="2"/>
  <c r="EJ552" i="2"/>
  <c r="EK552" i="2"/>
  <c r="EL552" i="2"/>
  <c r="EM552" i="2"/>
  <c r="EN552" i="2"/>
  <c r="EO552" i="2"/>
  <c r="EP552" i="2"/>
  <c r="EQ552" i="2"/>
  <c r="ER552" i="2"/>
  <c r="ES552" i="2"/>
  <c r="ET552" i="2"/>
  <c r="DI553" i="2"/>
  <c r="DJ553" i="2"/>
  <c r="DK553" i="2"/>
  <c r="DL553" i="2"/>
  <c r="DM553" i="2"/>
  <c r="DN553" i="2"/>
  <c r="DO553" i="2"/>
  <c r="DP553" i="2"/>
  <c r="DQ553" i="2"/>
  <c r="DR553" i="2"/>
  <c r="DS553" i="2"/>
  <c r="DT553" i="2"/>
  <c r="DU553" i="2"/>
  <c r="DV553" i="2"/>
  <c r="DW553" i="2"/>
  <c r="DX553" i="2"/>
  <c r="DY553" i="2"/>
  <c r="DZ553" i="2"/>
  <c r="EA553" i="2"/>
  <c r="EB553" i="2"/>
  <c r="EC553" i="2"/>
  <c r="ED553" i="2"/>
  <c r="EE553" i="2"/>
  <c r="EF553" i="2"/>
  <c r="EG553" i="2"/>
  <c r="EH553" i="2"/>
  <c r="EI553" i="2"/>
  <c r="EJ553" i="2"/>
  <c r="EK553" i="2"/>
  <c r="EL553" i="2"/>
  <c r="EM553" i="2"/>
  <c r="EN553" i="2"/>
  <c r="EO553" i="2"/>
  <c r="EP553" i="2"/>
  <c r="EQ553" i="2"/>
  <c r="ER553" i="2"/>
  <c r="ES553" i="2"/>
  <c r="ET553" i="2"/>
  <c r="DI554" i="2"/>
  <c r="DJ554" i="2"/>
  <c r="DK554" i="2"/>
  <c r="DL554" i="2"/>
  <c r="DM554" i="2"/>
  <c r="DN554" i="2"/>
  <c r="DO554" i="2"/>
  <c r="DP554" i="2"/>
  <c r="DQ554" i="2"/>
  <c r="DR554" i="2"/>
  <c r="DS554" i="2"/>
  <c r="DT554" i="2"/>
  <c r="DU554" i="2"/>
  <c r="DV554" i="2"/>
  <c r="DW554" i="2"/>
  <c r="DX554" i="2"/>
  <c r="DY554" i="2"/>
  <c r="DZ554" i="2"/>
  <c r="EA554" i="2"/>
  <c r="EB554" i="2"/>
  <c r="EC554" i="2"/>
  <c r="ED554" i="2"/>
  <c r="EE554" i="2"/>
  <c r="EF554" i="2"/>
  <c r="EG554" i="2"/>
  <c r="EH554" i="2"/>
  <c r="EI554" i="2"/>
  <c r="EJ554" i="2"/>
  <c r="EK554" i="2"/>
  <c r="EL554" i="2"/>
  <c r="EM554" i="2"/>
  <c r="EN554" i="2"/>
  <c r="EO554" i="2"/>
  <c r="EP554" i="2"/>
  <c r="EQ554" i="2"/>
  <c r="ER554" i="2"/>
  <c r="ES554" i="2"/>
  <c r="ET554" i="2"/>
  <c r="DI555" i="2"/>
  <c r="DJ555" i="2"/>
  <c r="DK555" i="2"/>
  <c r="DL555" i="2"/>
  <c r="DM555" i="2"/>
  <c r="DN555" i="2"/>
  <c r="DO555" i="2"/>
  <c r="DP555" i="2"/>
  <c r="DQ555" i="2"/>
  <c r="DR555" i="2"/>
  <c r="DS555" i="2"/>
  <c r="DT555" i="2"/>
  <c r="DU555" i="2"/>
  <c r="DV555" i="2"/>
  <c r="DW555" i="2"/>
  <c r="DX555" i="2"/>
  <c r="DY555" i="2"/>
  <c r="DZ555" i="2"/>
  <c r="EA555" i="2"/>
  <c r="EB555" i="2"/>
  <c r="EC555" i="2"/>
  <c r="ED555" i="2"/>
  <c r="EE555" i="2"/>
  <c r="EF555" i="2"/>
  <c r="EG555" i="2"/>
  <c r="EH555" i="2"/>
  <c r="EI555" i="2"/>
  <c r="EJ555" i="2"/>
  <c r="EK555" i="2"/>
  <c r="EL555" i="2"/>
  <c r="EM555" i="2"/>
  <c r="EN555" i="2"/>
  <c r="EO555" i="2"/>
  <c r="EP555" i="2"/>
  <c r="EQ555" i="2"/>
  <c r="ER555" i="2"/>
  <c r="ES555" i="2"/>
  <c r="ET555" i="2"/>
  <c r="DI556" i="2"/>
  <c r="DJ556" i="2"/>
  <c r="DK556" i="2"/>
  <c r="DL556" i="2"/>
  <c r="DM556" i="2"/>
  <c r="DN556" i="2"/>
  <c r="DO556" i="2"/>
  <c r="DP556" i="2"/>
  <c r="DQ556" i="2"/>
  <c r="DR556" i="2"/>
  <c r="DS556" i="2"/>
  <c r="DT556" i="2"/>
  <c r="DU556" i="2"/>
  <c r="DV556" i="2"/>
  <c r="DW556" i="2"/>
  <c r="DX556" i="2"/>
  <c r="DY556" i="2"/>
  <c r="DZ556" i="2"/>
  <c r="EA556" i="2"/>
  <c r="EB556" i="2"/>
  <c r="EC556" i="2"/>
  <c r="ED556" i="2"/>
  <c r="EE556" i="2"/>
  <c r="EF556" i="2"/>
  <c r="EG556" i="2"/>
  <c r="EH556" i="2"/>
  <c r="EI556" i="2"/>
  <c r="EJ556" i="2"/>
  <c r="EK556" i="2"/>
  <c r="EL556" i="2"/>
  <c r="EM556" i="2"/>
  <c r="EN556" i="2"/>
  <c r="EO556" i="2"/>
  <c r="EP556" i="2"/>
  <c r="EQ556" i="2"/>
  <c r="ER556" i="2"/>
  <c r="ES556" i="2"/>
  <c r="ET556" i="2"/>
  <c r="DI557" i="2"/>
  <c r="DJ557" i="2"/>
  <c r="DK557" i="2"/>
  <c r="DL557" i="2"/>
  <c r="DM557" i="2"/>
  <c r="DN557" i="2"/>
  <c r="DO557" i="2"/>
  <c r="DP557" i="2"/>
  <c r="DQ557" i="2"/>
  <c r="DR557" i="2"/>
  <c r="DS557" i="2"/>
  <c r="DT557" i="2"/>
  <c r="DU557" i="2"/>
  <c r="DV557" i="2"/>
  <c r="DW557" i="2"/>
  <c r="DX557" i="2"/>
  <c r="DY557" i="2"/>
  <c r="DZ557" i="2"/>
  <c r="EA557" i="2"/>
  <c r="EB557" i="2"/>
  <c r="EC557" i="2"/>
  <c r="ED557" i="2"/>
  <c r="EE557" i="2"/>
  <c r="EF557" i="2"/>
  <c r="EG557" i="2"/>
  <c r="EH557" i="2"/>
  <c r="EI557" i="2"/>
  <c r="EJ557" i="2"/>
  <c r="EK557" i="2"/>
  <c r="EL557" i="2"/>
  <c r="EM557" i="2"/>
  <c r="EN557" i="2"/>
  <c r="EO557" i="2"/>
  <c r="EP557" i="2"/>
  <c r="EQ557" i="2"/>
  <c r="ER557" i="2"/>
  <c r="ES557" i="2"/>
  <c r="ET557" i="2"/>
  <c r="DI558" i="2"/>
  <c r="DJ558" i="2"/>
  <c r="DK558" i="2"/>
  <c r="DL558" i="2"/>
  <c r="DM558" i="2"/>
  <c r="DN558" i="2"/>
  <c r="DO558" i="2"/>
  <c r="DP558" i="2"/>
  <c r="DQ558" i="2"/>
  <c r="DR558" i="2"/>
  <c r="DS558" i="2"/>
  <c r="DT558" i="2"/>
  <c r="DU558" i="2"/>
  <c r="DV558" i="2"/>
  <c r="DW558" i="2"/>
  <c r="DX558" i="2"/>
  <c r="DY558" i="2"/>
  <c r="DZ558" i="2"/>
  <c r="EA558" i="2"/>
  <c r="EB558" i="2"/>
  <c r="EC558" i="2"/>
  <c r="ED558" i="2"/>
  <c r="EE558" i="2"/>
  <c r="EF558" i="2"/>
  <c r="EG558" i="2"/>
  <c r="EH558" i="2"/>
  <c r="EI558" i="2"/>
  <c r="EJ558" i="2"/>
  <c r="EK558" i="2"/>
  <c r="EL558" i="2"/>
  <c r="EM558" i="2"/>
  <c r="EN558" i="2"/>
  <c r="EO558" i="2"/>
  <c r="EP558" i="2"/>
  <c r="EQ558" i="2"/>
  <c r="ER558" i="2"/>
  <c r="ES558" i="2"/>
  <c r="ET558" i="2"/>
  <c r="DI559" i="2"/>
  <c r="DJ559" i="2"/>
  <c r="DK559" i="2"/>
  <c r="DL559" i="2"/>
  <c r="DM559" i="2"/>
  <c r="DN559" i="2"/>
  <c r="DO559" i="2"/>
  <c r="DP559" i="2"/>
  <c r="DQ559" i="2"/>
  <c r="DR559" i="2"/>
  <c r="DS559" i="2"/>
  <c r="DT559" i="2"/>
  <c r="DU559" i="2"/>
  <c r="DV559" i="2"/>
  <c r="DW559" i="2"/>
  <c r="DX559" i="2"/>
  <c r="DY559" i="2"/>
  <c r="DZ559" i="2"/>
  <c r="EA559" i="2"/>
  <c r="EB559" i="2"/>
  <c r="EC559" i="2"/>
  <c r="ED559" i="2"/>
  <c r="EE559" i="2"/>
  <c r="EF559" i="2"/>
  <c r="EG559" i="2"/>
  <c r="EH559" i="2"/>
  <c r="EI559" i="2"/>
  <c r="EJ559" i="2"/>
  <c r="EK559" i="2"/>
  <c r="EL559" i="2"/>
  <c r="EM559" i="2"/>
  <c r="EN559" i="2"/>
  <c r="EO559" i="2"/>
  <c r="EP559" i="2"/>
  <c r="EQ559" i="2"/>
  <c r="ER559" i="2"/>
  <c r="ES559" i="2"/>
  <c r="ET559" i="2"/>
  <c r="DI560" i="2"/>
  <c r="DJ560" i="2"/>
  <c r="DK560" i="2"/>
  <c r="DL560" i="2"/>
  <c r="DM560" i="2"/>
  <c r="DN560" i="2"/>
  <c r="DO560" i="2"/>
  <c r="DP560" i="2"/>
  <c r="DQ560" i="2"/>
  <c r="DR560" i="2"/>
  <c r="DS560" i="2"/>
  <c r="DT560" i="2"/>
  <c r="DU560" i="2"/>
  <c r="DV560" i="2"/>
  <c r="DW560" i="2"/>
  <c r="DX560" i="2"/>
  <c r="DY560" i="2"/>
  <c r="DZ560" i="2"/>
  <c r="EA560" i="2"/>
  <c r="EB560" i="2"/>
  <c r="EC560" i="2"/>
  <c r="ED560" i="2"/>
  <c r="EE560" i="2"/>
  <c r="EF560" i="2"/>
  <c r="EG560" i="2"/>
  <c r="EH560" i="2"/>
  <c r="EI560" i="2"/>
  <c r="EJ560" i="2"/>
  <c r="EK560" i="2"/>
  <c r="EL560" i="2"/>
  <c r="EM560" i="2"/>
  <c r="EN560" i="2"/>
  <c r="EO560" i="2"/>
  <c r="EP560" i="2"/>
  <c r="EQ560" i="2"/>
  <c r="ER560" i="2"/>
  <c r="ES560" i="2"/>
  <c r="ET560" i="2"/>
  <c r="DI561" i="2"/>
  <c r="DJ561" i="2"/>
  <c r="DK561" i="2"/>
  <c r="DL561" i="2"/>
  <c r="DM561" i="2"/>
  <c r="DN561" i="2"/>
  <c r="DO561" i="2"/>
  <c r="DP561" i="2"/>
  <c r="DQ561" i="2"/>
  <c r="DR561" i="2"/>
  <c r="DS561" i="2"/>
  <c r="DT561" i="2"/>
  <c r="DU561" i="2"/>
  <c r="DV561" i="2"/>
  <c r="DW561" i="2"/>
  <c r="DX561" i="2"/>
  <c r="DY561" i="2"/>
  <c r="DZ561" i="2"/>
  <c r="EA561" i="2"/>
  <c r="EB561" i="2"/>
  <c r="EC561" i="2"/>
  <c r="ED561" i="2"/>
  <c r="EE561" i="2"/>
  <c r="EF561" i="2"/>
  <c r="EG561" i="2"/>
  <c r="EH561" i="2"/>
  <c r="EI561" i="2"/>
  <c r="EJ561" i="2"/>
  <c r="EK561" i="2"/>
  <c r="EL561" i="2"/>
  <c r="EM561" i="2"/>
  <c r="EN561" i="2"/>
  <c r="EO561" i="2"/>
  <c r="EP561" i="2"/>
  <c r="EQ561" i="2"/>
  <c r="ER561" i="2"/>
  <c r="ES561" i="2"/>
  <c r="ET561" i="2"/>
  <c r="DI562" i="2"/>
  <c r="DJ562" i="2"/>
  <c r="DK562" i="2"/>
  <c r="DL562" i="2"/>
  <c r="DM562" i="2"/>
  <c r="DN562" i="2"/>
  <c r="DO562" i="2"/>
  <c r="DP562" i="2"/>
  <c r="DQ562" i="2"/>
  <c r="DR562" i="2"/>
  <c r="DS562" i="2"/>
  <c r="DT562" i="2"/>
  <c r="DU562" i="2"/>
  <c r="DV562" i="2"/>
  <c r="DW562" i="2"/>
  <c r="DX562" i="2"/>
  <c r="DY562" i="2"/>
  <c r="DZ562" i="2"/>
  <c r="EA562" i="2"/>
  <c r="EB562" i="2"/>
  <c r="EC562" i="2"/>
  <c r="ED562" i="2"/>
  <c r="EE562" i="2"/>
  <c r="EF562" i="2"/>
  <c r="EG562" i="2"/>
  <c r="EH562" i="2"/>
  <c r="EI562" i="2"/>
  <c r="EJ562" i="2"/>
  <c r="EK562" i="2"/>
  <c r="EL562" i="2"/>
  <c r="EM562" i="2"/>
  <c r="EN562" i="2"/>
  <c r="EO562" i="2"/>
  <c r="EP562" i="2"/>
  <c r="EQ562" i="2"/>
  <c r="ER562" i="2"/>
  <c r="ES562" i="2"/>
  <c r="ET562" i="2"/>
  <c r="DI563" i="2"/>
  <c r="DJ563" i="2"/>
  <c r="DK563" i="2"/>
  <c r="DL563" i="2"/>
  <c r="DM563" i="2"/>
  <c r="DN563" i="2"/>
  <c r="DO563" i="2"/>
  <c r="DP563" i="2"/>
  <c r="DQ563" i="2"/>
  <c r="DR563" i="2"/>
  <c r="DS563" i="2"/>
  <c r="DT563" i="2"/>
  <c r="DU563" i="2"/>
  <c r="DV563" i="2"/>
  <c r="DW563" i="2"/>
  <c r="DX563" i="2"/>
  <c r="DY563" i="2"/>
  <c r="DZ563" i="2"/>
  <c r="EA563" i="2"/>
  <c r="EB563" i="2"/>
  <c r="EC563" i="2"/>
  <c r="ED563" i="2"/>
  <c r="EE563" i="2"/>
  <c r="EF563" i="2"/>
  <c r="EG563" i="2"/>
  <c r="EH563" i="2"/>
  <c r="EI563" i="2"/>
  <c r="EJ563" i="2"/>
  <c r="EK563" i="2"/>
  <c r="EL563" i="2"/>
  <c r="EM563" i="2"/>
  <c r="EN563" i="2"/>
  <c r="EO563" i="2"/>
  <c r="EP563" i="2"/>
  <c r="EQ563" i="2"/>
  <c r="ER563" i="2"/>
  <c r="ES563" i="2"/>
  <c r="ET563" i="2"/>
  <c r="DI564" i="2"/>
  <c r="DJ564" i="2"/>
  <c r="DK564" i="2"/>
  <c r="DL564" i="2"/>
  <c r="DM564" i="2"/>
  <c r="DN564" i="2"/>
  <c r="DO564" i="2"/>
  <c r="DP564" i="2"/>
  <c r="DQ564" i="2"/>
  <c r="DR564" i="2"/>
  <c r="DS564" i="2"/>
  <c r="DT564" i="2"/>
  <c r="DU564" i="2"/>
  <c r="DV564" i="2"/>
  <c r="DW564" i="2"/>
  <c r="DX564" i="2"/>
  <c r="DY564" i="2"/>
  <c r="DZ564" i="2"/>
  <c r="EA564" i="2"/>
  <c r="EB564" i="2"/>
  <c r="EC564" i="2"/>
  <c r="ED564" i="2"/>
  <c r="EE564" i="2"/>
  <c r="EF564" i="2"/>
  <c r="EG564" i="2"/>
  <c r="EH564" i="2"/>
  <c r="EI564" i="2"/>
  <c r="EJ564" i="2"/>
  <c r="EK564" i="2"/>
  <c r="EL564" i="2"/>
  <c r="EM564" i="2"/>
  <c r="EN564" i="2"/>
  <c r="EO564" i="2"/>
  <c r="EP564" i="2"/>
  <c r="EQ564" i="2"/>
  <c r="ER564" i="2"/>
  <c r="ES564" i="2"/>
  <c r="ET564" i="2"/>
  <c r="DI565" i="2"/>
  <c r="DJ565" i="2"/>
  <c r="DK565" i="2"/>
  <c r="DL565" i="2"/>
  <c r="DM565" i="2"/>
  <c r="DN565" i="2"/>
  <c r="DO565" i="2"/>
  <c r="DP565" i="2"/>
  <c r="DQ565" i="2"/>
  <c r="DR565" i="2"/>
  <c r="DS565" i="2"/>
  <c r="DT565" i="2"/>
  <c r="DU565" i="2"/>
  <c r="DV565" i="2"/>
  <c r="DW565" i="2"/>
  <c r="DX565" i="2"/>
  <c r="DY565" i="2"/>
  <c r="DZ565" i="2"/>
  <c r="EA565" i="2"/>
  <c r="EB565" i="2"/>
  <c r="EC565" i="2"/>
  <c r="ED565" i="2"/>
  <c r="EE565" i="2"/>
  <c r="EF565" i="2"/>
  <c r="EG565" i="2"/>
  <c r="EH565" i="2"/>
  <c r="EI565" i="2"/>
  <c r="EJ565" i="2"/>
  <c r="EK565" i="2"/>
  <c r="EL565" i="2"/>
  <c r="EM565" i="2"/>
  <c r="EN565" i="2"/>
  <c r="EO565" i="2"/>
  <c r="EP565" i="2"/>
  <c r="EQ565" i="2"/>
  <c r="ER565" i="2"/>
  <c r="ES565" i="2"/>
  <c r="ET565" i="2"/>
  <c r="DI566" i="2"/>
  <c r="DJ566" i="2"/>
  <c r="DK566" i="2"/>
  <c r="DL566" i="2"/>
  <c r="DM566" i="2"/>
  <c r="DN566" i="2"/>
  <c r="DO566" i="2"/>
  <c r="DP566" i="2"/>
  <c r="DQ566" i="2"/>
  <c r="DR566" i="2"/>
  <c r="DS566" i="2"/>
  <c r="DT566" i="2"/>
  <c r="DU566" i="2"/>
  <c r="DV566" i="2"/>
  <c r="DW566" i="2"/>
  <c r="DX566" i="2"/>
  <c r="DY566" i="2"/>
  <c r="DZ566" i="2"/>
  <c r="EA566" i="2"/>
  <c r="EB566" i="2"/>
  <c r="EC566" i="2"/>
  <c r="ED566" i="2"/>
  <c r="EE566" i="2"/>
  <c r="EF566" i="2"/>
  <c r="EG566" i="2"/>
  <c r="EH566" i="2"/>
  <c r="EI566" i="2"/>
  <c r="EJ566" i="2"/>
  <c r="EK566" i="2"/>
  <c r="EL566" i="2"/>
  <c r="EM566" i="2"/>
  <c r="EN566" i="2"/>
  <c r="EO566" i="2"/>
  <c r="EP566" i="2"/>
  <c r="EQ566" i="2"/>
  <c r="ER566" i="2"/>
  <c r="ES566" i="2"/>
  <c r="ET566" i="2"/>
  <c r="DI567" i="2"/>
  <c r="DJ567" i="2"/>
  <c r="DK567" i="2"/>
  <c r="DL567" i="2"/>
  <c r="DM567" i="2"/>
  <c r="DN567" i="2"/>
  <c r="DO567" i="2"/>
  <c r="DP567" i="2"/>
  <c r="DQ567" i="2"/>
  <c r="DR567" i="2"/>
  <c r="DS567" i="2"/>
  <c r="DT567" i="2"/>
  <c r="DU567" i="2"/>
  <c r="DV567" i="2"/>
  <c r="DW567" i="2"/>
  <c r="DX567" i="2"/>
  <c r="DY567" i="2"/>
  <c r="DZ567" i="2"/>
  <c r="EA567" i="2"/>
  <c r="EB567" i="2"/>
  <c r="EC567" i="2"/>
  <c r="ED567" i="2"/>
  <c r="EE567" i="2"/>
  <c r="EF567" i="2"/>
  <c r="EG567" i="2"/>
  <c r="EH567" i="2"/>
  <c r="EI567" i="2"/>
  <c r="EJ567" i="2"/>
  <c r="EK567" i="2"/>
  <c r="EL567" i="2"/>
  <c r="EM567" i="2"/>
  <c r="EN567" i="2"/>
  <c r="EO567" i="2"/>
  <c r="EP567" i="2"/>
  <c r="EQ567" i="2"/>
  <c r="ER567" i="2"/>
  <c r="ES567" i="2"/>
  <c r="ET567" i="2"/>
  <c r="DI568" i="2"/>
  <c r="DJ568" i="2"/>
  <c r="DK568" i="2"/>
  <c r="DL568" i="2"/>
  <c r="DM568" i="2"/>
  <c r="DN568" i="2"/>
  <c r="DO568" i="2"/>
  <c r="DP568" i="2"/>
  <c r="DQ568" i="2"/>
  <c r="DR568" i="2"/>
  <c r="DS568" i="2"/>
  <c r="DT568" i="2"/>
  <c r="DU568" i="2"/>
  <c r="DV568" i="2"/>
  <c r="DW568" i="2"/>
  <c r="DX568" i="2"/>
  <c r="DY568" i="2"/>
  <c r="DZ568" i="2"/>
  <c r="EA568" i="2"/>
  <c r="EB568" i="2"/>
  <c r="EC568" i="2"/>
  <c r="ED568" i="2"/>
  <c r="EE568" i="2"/>
  <c r="EF568" i="2"/>
  <c r="EG568" i="2"/>
  <c r="EH568" i="2"/>
  <c r="EI568" i="2"/>
  <c r="EJ568" i="2"/>
  <c r="EK568" i="2"/>
  <c r="EL568" i="2"/>
  <c r="EM568" i="2"/>
  <c r="EN568" i="2"/>
  <c r="EO568" i="2"/>
  <c r="EP568" i="2"/>
  <c r="EQ568" i="2"/>
  <c r="ER568" i="2"/>
  <c r="ES568" i="2"/>
  <c r="ET568" i="2"/>
  <c r="DI569" i="2"/>
  <c r="DJ569" i="2"/>
  <c r="DK569" i="2"/>
  <c r="DL569" i="2"/>
  <c r="DM569" i="2"/>
  <c r="DN569" i="2"/>
  <c r="DO569" i="2"/>
  <c r="DP569" i="2"/>
  <c r="DQ569" i="2"/>
  <c r="DR569" i="2"/>
  <c r="DS569" i="2"/>
  <c r="DT569" i="2"/>
  <c r="DU569" i="2"/>
  <c r="DV569" i="2"/>
  <c r="DW569" i="2"/>
  <c r="DX569" i="2"/>
  <c r="DY569" i="2"/>
  <c r="DZ569" i="2"/>
  <c r="EA569" i="2"/>
  <c r="EB569" i="2"/>
  <c r="EC569" i="2"/>
  <c r="ED569" i="2"/>
  <c r="EE569" i="2"/>
  <c r="EF569" i="2"/>
  <c r="EG569" i="2"/>
  <c r="EH569" i="2"/>
  <c r="EI569" i="2"/>
  <c r="EJ569" i="2"/>
  <c r="EK569" i="2"/>
  <c r="EL569" i="2"/>
  <c r="EM569" i="2"/>
  <c r="EN569" i="2"/>
  <c r="EO569" i="2"/>
  <c r="EP569" i="2"/>
  <c r="EQ569" i="2"/>
  <c r="ER569" i="2"/>
  <c r="ES569" i="2"/>
  <c r="ET569" i="2"/>
  <c r="DI570" i="2"/>
  <c r="DJ570" i="2"/>
  <c r="DK570" i="2"/>
  <c r="DL570" i="2"/>
  <c r="DM570" i="2"/>
  <c r="DN570" i="2"/>
  <c r="DO570" i="2"/>
  <c r="DP570" i="2"/>
  <c r="DQ570" i="2"/>
  <c r="DR570" i="2"/>
  <c r="DS570" i="2"/>
  <c r="DT570" i="2"/>
  <c r="DU570" i="2"/>
  <c r="DV570" i="2"/>
  <c r="DW570" i="2"/>
  <c r="DX570" i="2"/>
  <c r="DY570" i="2"/>
  <c r="DZ570" i="2"/>
  <c r="EA570" i="2"/>
  <c r="EB570" i="2"/>
  <c r="EC570" i="2"/>
  <c r="ED570" i="2"/>
  <c r="EE570" i="2"/>
  <c r="EF570" i="2"/>
  <c r="EG570" i="2"/>
  <c r="EH570" i="2"/>
  <c r="EI570" i="2"/>
  <c r="EJ570" i="2"/>
  <c r="EK570" i="2"/>
  <c r="EL570" i="2"/>
  <c r="EM570" i="2"/>
  <c r="EN570" i="2"/>
  <c r="EO570" i="2"/>
  <c r="EP570" i="2"/>
  <c r="EQ570" i="2"/>
  <c r="ER570" i="2"/>
  <c r="ES570" i="2"/>
  <c r="ET570" i="2"/>
  <c r="DI571" i="2"/>
  <c r="DJ571" i="2"/>
  <c r="DK571" i="2"/>
  <c r="DL571" i="2"/>
  <c r="DM571" i="2"/>
  <c r="DN571" i="2"/>
  <c r="DO571" i="2"/>
  <c r="DP571" i="2"/>
  <c r="DQ571" i="2"/>
  <c r="DR571" i="2"/>
  <c r="DS571" i="2"/>
  <c r="DT571" i="2"/>
  <c r="DU571" i="2"/>
  <c r="DV571" i="2"/>
  <c r="DW571" i="2"/>
  <c r="DX571" i="2"/>
  <c r="DY571" i="2"/>
  <c r="DZ571" i="2"/>
  <c r="EA571" i="2"/>
  <c r="EB571" i="2"/>
  <c r="EC571" i="2"/>
  <c r="ED571" i="2"/>
  <c r="EE571" i="2"/>
  <c r="EF571" i="2"/>
  <c r="EG571" i="2"/>
  <c r="EH571" i="2"/>
  <c r="EI571" i="2"/>
  <c r="EJ571" i="2"/>
  <c r="EK571" i="2"/>
  <c r="EL571" i="2"/>
  <c r="EM571" i="2"/>
  <c r="EN571" i="2"/>
  <c r="EO571" i="2"/>
  <c r="EP571" i="2"/>
  <c r="EQ571" i="2"/>
  <c r="ER571" i="2"/>
  <c r="ES571" i="2"/>
  <c r="ET571" i="2"/>
  <c r="DI572" i="2"/>
  <c r="DJ572" i="2"/>
  <c r="DK572" i="2"/>
  <c r="DL572" i="2"/>
  <c r="DM572" i="2"/>
  <c r="DN572" i="2"/>
  <c r="DO572" i="2"/>
  <c r="DP572" i="2"/>
  <c r="DQ572" i="2"/>
  <c r="DR572" i="2"/>
  <c r="DS572" i="2"/>
  <c r="DT572" i="2"/>
  <c r="DU572" i="2"/>
  <c r="DV572" i="2"/>
  <c r="DW572" i="2"/>
  <c r="DX572" i="2"/>
  <c r="DY572" i="2"/>
  <c r="DZ572" i="2"/>
  <c r="EA572" i="2"/>
  <c r="EB572" i="2"/>
  <c r="EC572" i="2"/>
  <c r="ED572" i="2"/>
  <c r="EE572" i="2"/>
  <c r="EF572" i="2"/>
  <c r="EG572" i="2"/>
  <c r="EH572" i="2"/>
  <c r="EI572" i="2"/>
  <c r="EJ572" i="2"/>
  <c r="EK572" i="2"/>
  <c r="EL572" i="2"/>
  <c r="EM572" i="2"/>
  <c r="EN572" i="2"/>
  <c r="EO572" i="2"/>
  <c r="EP572" i="2"/>
  <c r="EQ572" i="2"/>
  <c r="ER572" i="2"/>
  <c r="ES572" i="2"/>
  <c r="ET572" i="2"/>
  <c r="DI573" i="2"/>
  <c r="DJ573" i="2"/>
  <c r="DK573" i="2"/>
  <c r="DL573" i="2"/>
  <c r="DM573" i="2"/>
  <c r="DN573" i="2"/>
  <c r="DO573" i="2"/>
  <c r="DP573" i="2"/>
  <c r="DQ573" i="2"/>
  <c r="DR573" i="2"/>
  <c r="DS573" i="2"/>
  <c r="DT573" i="2"/>
  <c r="DU573" i="2"/>
  <c r="DV573" i="2"/>
  <c r="DW573" i="2"/>
  <c r="DX573" i="2"/>
  <c r="DY573" i="2"/>
  <c r="DZ573" i="2"/>
  <c r="EA573" i="2"/>
  <c r="EB573" i="2"/>
  <c r="EC573" i="2"/>
  <c r="ED573" i="2"/>
  <c r="EE573" i="2"/>
  <c r="EF573" i="2"/>
  <c r="EG573" i="2"/>
  <c r="EH573" i="2"/>
  <c r="EI573" i="2"/>
  <c r="EJ573" i="2"/>
  <c r="EK573" i="2"/>
  <c r="EL573" i="2"/>
  <c r="EM573" i="2"/>
  <c r="EN573" i="2"/>
  <c r="EO573" i="2"/>
  <c r="EP573" i="2"/>
  <c r="EQ573" i="2"/>
  <c r="ER573" i="2"/>
  <c r="ES573" i="2"/>
  <c r="ET573" i="2"/>
  <c r="DI574" i="2"/>
  <c r="DJ574" i="2"/>
  <c r="DK574" i="2"/>
  <c r="DL574" i="2"/>
  <c r="DM574" i="2"/>
  <c r="DN574" i="2"/>
  <c r="DO574" i="2"/>
  <c r="DP574" i="2"/>
  <c r="DQ574" i="2"/>
  <c r="DR574" i="2"/>
  <c r="DS574" i="2"/>
  <c r="DT574" i="2"/>
  <c r="DU574" i="2"/>
  <c r="DV574" i="2"/>
  <c r="DW574" i="2"/>
  <c r="DX574" i="2"/>
  <c r="DY574" i="2"/>
  <c r="DZ574" i="2"/>
  <c r="EA574" i="2"/>
  <c r="EB574" i="2"/>
  <c r="EC574" i="2"/>
  <c r="ED574" i="2"/>
  <c r="EE574" i="2"/>
  <c r="EF574" i="2"/>
  <c r="EG574" i="2"/>
  <c r="EH574" i="2"/>
  <c r="EI574" i="2"/>
  <c r="EJ574" i="2"/>
  <c r="EK574" i="2"/>
  <c r="EL574" i="2"/>
  <c r="EM574" i="2"/>
  <c r="EN574" i="2"/>
  <c r="EO574" i="2"/>
  <c r="EP574" i="2"/>
  <c r="EQ574" i="2"/>
  <c r="ER574" i="2"/>
  <c r="ES574" i="2"/>
  <c r="ET574" i="2"/>
  <c r="DI575" i="2"/>
  <c r="DJ575" i="2"/>
  <c r="DK575" i="2"/>
  <c r="DL575" i="2"/>
  <c r="DM575" i="2"/>
  <c r="DN575" i="2"/>
  <c r="DO575" i="2"/>
  <c r="DP575" i="2"/>
  <c r="DQ575" i="2"/>
  <c r="DR575" i="2"/>
  <c r="DS575" i="2"/>
  <c r="DT575" i="2"/>
  <c r="DU575" i="2"/>
  <c r="DV575" i="2"/>
  <c r="DW575" i="2"/>
  <c r="DX575" i="2"/>
  <c r="DY575" i="2"/>
  <c r="DZ575" i="2"/>
  <c r="EA575" i="2"/>
  <c r="EB575" i="2"/>
  <c r="EC575" i="2"/>
  <c r="ED575" i="2"/>
  <c r="EE575" i="2"/>
  <c r="EF575" i="2"/>
  <c r="EG575" i="2"/>
  <c r="EH575" i="2"/>
  <c r="EI575" i="2"/>
  <c r="EJ575" i="2"/>
  <c r="EK575" i="2"/>
  <c r="EL575" i="2"/>
  <c r="EM575" i="2"/>
  <c r="EN575" i="2"/>
  <c r="EO575" i="2"/>
  <c r="EP575" i="2"/>
  <c r="EQ575" i="2"/>
  <c r="ER575" i="2"/>
  <c r="ES575" i="2"/>
  <c r="ET575" i="2"/>
  <c r="DI576" i="2"/>
  <c r="DJ576" i="2"/>
  <c r="DK576" i="2"/>
  <c r="DL576" i="2"/>
  <c r="DM576" i="2"/>
  <c r="DN576" i="2"/>
  <c r="DO576" i="2"/>
  <c r="DP576" i="2"/>
  <c r="DQ576" i="2"/>
  <c r="DR576" i="2"/>
  <c r="DS576" i="2"/>
  <c r="DT576" i="2"/>
  <c r="DU576" i="2"/>
  <c r="DV576" i="2"/>
  <c r="DW576" i="2"/>
  <c r="DX576" i="2"/>
  <c r="DY576" i="2"/>
  <c r="DZ576" i="2"/>
  <c r="EA576" i="2"/>
  <c r="EB576" i="2"/>
  <c r="EC576" i="2"/>
  <c r="ED576" i="2"/>
  <c r="EE576" i="2"/>
  <c r="EF576" i="2"/>
  <c r="EG576" i="2"/>
  <c r="EH576" i="2"/>
  <c r="EI576" i="2"/>
  <c r="EJ576" i="2"/>
  <c r="EK576" i="2"/>
  <c r="EL576" i="2"/>
  <c r="EM576" i="2"/>
  <c r="EN576" i="2"/>
  <c r="EO576" i="2"/>
  <c r="EP576" i="2"/>
  <c r="EQ576" i="2"/>
  <c r="ER576" i="2"/>
  <c r="ES576" i="2"/>
  <c r="ET576" i="2"/>
  <c r="DI577" i="2"/>
  <c r="DJ577" i="2"/>
  <c r="DK577" i="2"/>
  <c r="DL577" i="2"/>
  <c r="DM577" i="2"/>
  <c r="DN577" i="2"/>
  <c r="DO577" i="2"/>
  <c r="DP577" i="2"/>
  <c r="DQ577" i="2"/>
  <c r="DR577" i="2"/>
  <c r="DS577" i="2"/>
  <c r="DT577" i="2"/>
  <c r="DU577" i="2"/>
  <c r="DV577" i="2"/>
  <c r="DW577" i="2"/>
  <c r="DX577" i="2"/>
  <c r="DY577" i="2"/>
  <c r="DZ577" i="2"/>
  <c r="EA577" i="2"/>
  <c r="EB577" i="2"/>
  <c r="EC577" i="2"/>
  <c r="ED577" i="2"/>
  <c r="EE577" i="2"/>
  <c r="EF577" i="2"/>
  <c r="EG577" i="2"/>
  <c r="EH577" i="2"/>
  <c r="EI577" i="2"/>
  <c r="EJ577" i="2"/>
  <c r="EK577" i="2"/>
  <c r="EL577" i="2"/>
  <c r="EM577" i="2"/>
  <c r="EN577" i="2"/>
  <c r="EO577" i="2"/>
  <c r="EP577" i="2"/>
  <c r="EQ577" i="2"/>
  <c r="ER577" i="2"/>
  <c r="ES577" i="2"/>
  <c r="ET577" i="2"/>
  <c r="DI578" i="2"/>
  <c r="DJ578" i="2"/>
  <c r="DK578" i="2"/>
  <c r="DL578" i="2"/>
  <c r="DM578" i="2"/>
  <c r="DN578" i="2"/>
  <c r="DO578" i="2"/>
  <c r="DP578" i="2"/>
  <c r="DQ578" i="2"/>
  <c r="DR578" i="2"/>
  <c r="DS578" i="2"/>
  <c r="DT578" i="2"/>
  <c r="DU578" i="2"/>
  <c r="DV578" i="2"/>
  <c r="DW578" i="2"/>
  <c r="DX578" i="2"/>
  <c r="DY578" i="2"/>
  <c r="DZ578" i="2"/>
  <c r="EA578" i="2"/>
  <c r="EB578" i="2"/>
  <c r="EC578" i="2"/>
  <c r="ED578" i="2"/>
  <c r="EE578" i="2"/>
  <c r="EF578" i="2"/>
  <c r="EG578" i="2"/>
  <c r="EH578" i="2"/>
  <c r="EI578" i="2"/>
  <c r="EJ578" i="2"/>
  <c r="EK578" i="2"/>
  <c r="EL578" i="2"/>
  <c r="EM578" i="2"/>
  <c r="EN578" i="2"/>
  <c r="EO578" i="2"/>
  <c r="EP578" i="2"/>
  <c r="EQ578" i="2"/>
  <c r="ER578" i="2"/>
  <c r="ES578" i="2"/>
  <c r="ET578" i="2"/>
  <c r="DI579" i="2"/>
  <c r="DJ579" i="2"/>
  <c r="DK579" i="2"/>
  <c r="DL579" i="2"/>
  <c r="DM579" i="2"/>
  <c r="DN579" i="2"/>
  <c r="DO579" i="2"/>
  <c r="DP579" i="2"/>
  <c r="DQ579" i="2"/>
  <c r="DR579" i="2"/>
  <c r="DS579" i="2"/>
  <c r="DT579" i="2"/>
  <c r="DU579" i="2"/>
  <c r="DV579" i="2"/>
  <c r="DW579" i="2"/>
  <c r="DX579" i="2"/>
  <c r="DY579" i="2"/>
  <c r="DZ579" i="2"/>
  <c r="EA579" i="2"/>
  <c r="EB579" i="2"/>
  <c r="EC579" i="2"/>
  <c r="ED579" i="2"/>
  <c r="EE579" i="2"/>
  <c r="EF579" i="2"/>
  <c r="EG579" i="2"/>
  <c r="EH579" i="2"/>
  <c r="EI579" i="2"/>
  <c r="EJ579" i="2"/>
  <c r="EK579" i="2"/>
  <c r="EL579" i="2"/>
  <c r="EM579" i="2"/>
  <c r="EN579" i="2"/>
  <c r="EO579" i="2"/>
  <c r="EP579" i="2"/>
  <c r="EQ579" i="2"/>
  <c r="ER579" i="2"/>
  <c r="ES579" i="2"/>
  <c r="ET579" i="2"/>
  <c r="DI580" i="2"/>
  <c r="DJ580" i="2"/>
  <c r="DK580" i="2"/>
  <c r="DL580" i="2"/>
  <c r="DM580" i="2"/>
  <c r="DN580" i="2"/>
  <c r="DO580" i="2"/>
  <c r="DP580" i="2"/>
  <c r="DQ580" i="2"/>
  <c r="DR580" i="2"/>
  <c r="DS580" i="2"/>
  <c r="DT580" i="2"/>
  <c r="DU580" i="2"/>
  <c r="DV580" i="2"/>
  <c r="DW580" i="2"/>
  <c r="DX580" i="2"/>
  <c r="DY580" i="2"/>
  <c r="DZ580" i="2"/>
  <c r="EA580" i="2"/>
  <c r="EB580" i="2"/>
  <c r="EC580" i="2"/>
  <c r="ED580" i="2"/>
  <c r="EE580" i="2"/>
  <c r="EF580" i="2"/>
  <c r="EG580" i="2"/>
  <c r="EH580" i="2"/>
  <c r="EI580" i="2"/>
  <c r="EJ580" i="2"/>
  <c r="EK580" i="2"/>
  <c r="EL580" i="2"/>
  <c r="EM580" i="2"/>
  <c r="EN580" i="2"/>
  <c r="EO580" i="2"/>
  <c r="EP580" i="2"/>
  <c r="EQ580" i="2"/>
  <c r="ER580" i="2"/>
  <c r="ES580" i="2"/>
  <c r="ET580" i="2"/>
  <c r="DI581" i="2"/>
  <c r="DJ581" i="2"/>
  <c r="DK581" i="2"/>
  <c r="DL581" i="2"/>
  <c r="DM581" i="2"/>
  <c r="DN581" i="2"/>
  <c r="DO581" i="2"/>
  <c r="DP581" i="2"/>
  <c r="DQ581" i="2"/>
  <c r="DR581" i="2"/>
  <c r="DS581" i="2"/>
  <c r="DT581" i="2"/>
  <c r="DU581" i="2"/>
  <c r="DV581" i="2"/>
  <c r="DW581" i="2"/>
  <c r="DX581" i="2"/>
  <c r="DY581" i="2"/>
  <c r="DZ581" i="2"/>
  <c r="EA581" i="2"/>
  <c r="EB581" i="2"/>
  <c r="EC581" i="2"/>
  <c r="ED581" i="2"/>
  <c r="EE581" i="2"/>
  <c r="EF581" i="2"/>
  <c r="EG581" i="2"/>
  <c r="EH581" i="2"/>
  <c r="EI581" i="2"/>
  <c r="EJ581" i="2"/>
  <c r="EK581" i="2"/>
  <c r="EL581" i="2"/>
  <c r="EM581" i="2"/>
  <c r="EN581" i="2"/>
  <c r="EO581" i="2"/>
  <c r="EP581" i="2"/>
  <c r="EQ581" i="2"/>
  <c r="ER581" i="2"/>
  <c r="ES581" i="2"/>
  <c r="ET581" i="2"/>
  <c r="DI582" i="2"/>
  <c r="DJ582" i="2"/>
  <c r="DK582" i="2"/>
  <c r="DL582" i="2"/>
  <c r="DM582" i="2"/>
  <c r="DN582" i="2"/>
  <c r="DO582" i="2"/>
  <c r="DP582" i="2"/>
  <c r="DQ582" i="2"/>
  <c r="DR582" i="2"/>
  <c r="DS582" i="2"/>
  <c r="DT582" i="2"/>
  <c r="DU582" i="2"/>
  <c r="DV582" i="2"/>
  <c r="DW582" i="2"/>
  <c r="DX582" i="2"/>
  <c r="DY582" i="2"/>
  <c r="DZ582" i="2"/>
  <c r="EA582" i="2"/>
  <c r="EB582" i="2"/>
  <c r="EC582" i="2"/>
  <c r="ED582" i="2"/>
  <c r="EE582" i="2"/>
  <c r="EF582" i="2"/>
  <c r="EG582" i="2"/>
  <c r="EH582" i="2"/>
  <c r="EI582" i="2"/>
  <c r="EJ582" i="2"/>
  <c r="EK582" i="2"/>
  <c r="EL582" i="2"/>
  <c r="EM582" i="2"/>
  <c r="EN582" i="2"/>
  <c r="EO582" i="2"/>
  <c r="EP582" i="2"/>
  <c r="EQ582" i="2"/>
  <c r="ER582" i="2"/>
  <c r="ES582" i="2"/>
  <c r="ET582" i="2"/>
  <c r="DI583" i="2"/>
  <c r="DJ583" i="2"/>
  <c r="DK583" i="2"/>
  <c r="DL583" i="2"/>
  <c r="DM583" i="2"/>
  <c r="DN583" i="2"/>
  <c r="DO583" i="2"/>
  <c r="DP583" i="2"/>
  <c r="DQ583" i="2"/>
  <c r="DR583" i="2"/>
  <c r="DS583" i="2"/>
  <c r="DT583" i="2"/>
  <c r="DU583" i="2"/>
  <c r="DV583" i="2"/>
  <c r="DW583" i="2"/>
  <c r="DX583" i="2"/>
  <c r="DY583" i="2"/>
  <c r="DZ583" i="2"/>
  <c r="EA583" i="2"/>
  <c r="EB583" i="2"/>
  <c r="EC583" i="2"/>
  <c r="ED583" i="2"/>
  <c r="EE583" i="2"/>
  <c r="EF583" i="2"/>
  <c r="EG583" i="2"/>
  <c r="EH583" i="2"/>
  <c r="EI583" i="2"/>
  <c r="EJ583" i="2"/>
  <c r="EK583" i="2"/>
  <c r="EL583" i="2"/>
  <c r="EM583" i="2"/>
  <c r="EN583" i="2"/>
  <c r="EO583" i="2"/>
  <c r="EP583" i="2"/>
  <c r="EQ583" i="2"/>
  <c r="ER583" i="2"/>
  <c r="ES583" i="2"/>
  <c r="ET583" i="2"/>
  <c r="DI584" i="2"/>
  <c r="DJ584" i="2"/>
  <c r="DK584" i="2"/>
  <c r="DL584" i="2"/>
  <c r="DM584" i="2"/>
  <c r="DN584" i="2"/>
  <c r="DO584" i="2"/>
  <c r="DP584" i="2"/>
  <c r="DQ584" i="2"/>
  <c r="DR584" i="2"/>
  <c r="DS584" i="2"/>
  <c r="DT584" i="2"/>
  <c r="DU584" i="2"/>
  <c r="DV584" i="2"/>
  <c r="DW584" i="2"/>
  <c r="DX584" i="2"/>
  <c r="DY584" i="2"/>
  <c r="DZ584" i="2"/>
  <c r="EA584" i="2"/>
  <c r="EB584" i="2"/>
  <c r="EC584" i="2"/>
  <c r="ED584" i="2"/>
  <c r="EE584" i="2"/>
  <c r="EF584" i="2"/>
  <c r="EG584" i="2"/>
  <c r="EH584" i="2"/>
  <c r="EI584" i="2"/>
  <c r="EJ584" i="2"/>
  <c r="EK584" i="2"/>
  <c r="EL584" i="2"/>
  <c r="EM584" i="2"/>
  <c r="EN584" i="2"/>
  <c r="EO584" i="2"/>
  <c r="EP584" i="2"/>
  <c r="EQ584" i="2"/>
  <c r="ER584" i="2"/>
  <c r="ES584" i="2"/>
  <c r="ET584" i="2"/>
  <c r="DI585" i="2"/>
  <c r="DJ585" i="2"/>
  <c r="DK585" i="2"/>
  <c r="DL585" i="2"/>
  <c r="DM585" i="2"/>
  <c r="DN585" i="2"/>
  <c r="DO585" i="2"/>
  <c r="DP585" i="2"/>
  <c r="DQ585" i="2"/>
  <c r="DR585" i="2"/>
  <c r="DS585" i="2"/>
  <c r="DT585" i="2"/>
  <c r="DU585" i="2"/>
  <c r="DV585" i="2"/>
  <c r="DW585" i="2"/>
  <c r="DX585" i="2"/>
  <c r="DY585" i="2"/>
  <c r="DZ585" i="2"/>
  <c r="EA585" i="2"/>
  <c r="EB585" i="2"/>
  <c r="EC585" i="2"/>
  <c r="ED585" i="2"/>
  <c r="EE585" i="2"/>
  <c r="EF585" i="2"/>
  <c r="EG585" i="2"/>
  <c r="EH585" i="2"/>
  <c r="EI585" i="2"/>
  <c r="EJ585" i="2"/>
  <c r="EK585" i="2"/>
  <c r="EL585" i="2"/>
  <c r="EM585" i="2"/>
  <c r="EN585" i="2"/>
  <c r="EO585" i="2"/>
  <c r="EP585" i="2"/>
  <c r="EQ585" i="2"/>
  <c r="ER585" i="2"/>
  <c r="ES585" i="2"/>
  <c r="ET585" i="2"/>
  <c r="DI586" i="2"/>
  <c r="DJ586" i="2"/>
  <c r="DK586" i="2"/>
  <c r="DL586" i="2"/>
  <c r="DM586" i="2"/>
  <c r="DN586" i="2"/>
  <c r="DO586" i="2"/>
  <c r="DP586" i="2"/>
  <c r="DQ586" i="2"/>
  <c r="DR586" i="2"/>
  <c r="DS586" i="2"/>
  <c r="DT586" i="2"/>
  <c r="DU586" i="2"/>
  <c r="DV586" i="2"/>
  <c r="DW586" i="2"/>
  <c r="DX586" i="2"/>
  <c r="DY586" i="2"/>
  <c r="DZ586" i="2"/>
  <c r="EA586" i="2"/>
  <c r="EB586" i="2"/>
  <c r="EC586" i="2"/>
  <c r="ED586" i="2"/>
  <c r="EE586" i="2"/>
  <c r="EF586" i="2"/>
  <c r="EG586" i="2"/>
  <c r="EH586" i="2"/>
  <c r="EI586" i="2"/>
  <c r="EJ586" i="2"/>
  <c r="EK586" i="2"/>
  <c r="EL586" i="2"/>
  <c r="EM586" i="2"/>
  <c r="EN586" i="2"/>
  <c r="EO586" i="2"/>
  <c r="EP586" i="2"/>
  <c r="EQ586" i="2"/>
  <c r="ER586" i="2"/>
  <c r="ES586" i="2"/>
  <c r="ET586" i="2"/>
  <c r="DI587" i="2"/>
  <c r="DJ587" i="2"/>
  <c r="DK587" i="2"/>
  <c r="DL587" i="2"/>
  <c r="DM587" i="2"/>
  <c r="DN587" i="2"/>
  <c r="DO587" i="2"/>
  <c r="DP587" i="2"/>
  <c r="DQ587" i="2"/>
  <c r="DR587" i="2"/>
  <c r="DS587" i="2"/>
  <c r="DT587" i="2"/>
  <c r="DU587" i="2"/>
  <c r="DV587" i="2"/>
  <c r="DW587" i="2"/>
  <c r="DX587" i="2"/>
  <c r="DY587" i="2"/>
  <c r="DZ587" i="2"/>
  <c r="EA587" i="2"/>
  <c r="EB587" i="2"/>
  <c r="EC587" i="2"/>
  <c r="ED587" i="2"/>
  <c r="EE587" i="2"/>
  <c r="EF587" i="2"/>
  <c r="EG587" i="2"/>
  <c r="EH587" i="2"/>
  <c r="EI587" i="2"/>
  <c r="EJ587" i="2"/>
  <c r="EK587" i="2"/>
  <c r="EL587" i="2"/>
  <c r="EM587" i="2"/>
  <c r="EN587" i="2"/>
  <c r="EO587" i="2"/>
  <c r="EP587" i="2"/>
  <c r="EQ587" i="2"/>
  <c r="ER587" i="2"/>
  <c r="ES587" i="2"/>
  <c r="ET587" i="2"/>
  <c r="DI588" i="2"/>
  <c r="DJ588" i="2"/>
  <c r="DK588" i="2"/>
  <c r="DL588" i="2"/>
  <c r="DM588" i="2"/>
  <c r="DN588" i="2"/>
  <c r="DO588" i="2"/>
  <c r="DP588" i="2"/>
  <c r="DQ588" i="2"/>
  <c r="DR588" i="2"/>
  <c r="DS588" i="2"/>
  <c r="DT588" i="2"/>
  <c r="DU588" i="2"/>
  <c r="DV588" i="2"/>
  <c r="DW588" i="2"/>
  <c r="DX588" i="2"/>
  <c r="DY588" i="2"/>
  <c r="DZ588" i="2"/>
  <c r="EA588" i="2"/>
  <c r="EB588" i="2"/>
  <c r="EC588" i="2"/>
  <c r="ED588" i="2"/>
  <c r="EE588" i="2"/>
  <c r="EF588" i="2"/>
  <c r="EG588" i="2"/>
  <c r="EH588" i="2"/>
  <c r="EI588" i="2"/>
  <c r="EJ588" i="2"/>
  <c r="EK588" i="2"/>
  <c r="EL588" i="2"/>
  <c r="EM588" i="2"/>
  <c r="EN588" i="2"/>
  <c r="EO588" i="2"/>
  <c r="EP588" i="2"/>
  <c r="EQ588" i="2"/>
  <c r="ER588" i="2"/>
  <c r="ES588" i="2"/>
  <c r="ET588" i="2"/>
  <c r="DI589" i="2"/>
  <c r="DJ589" i="2"/>
  <c r="DK589" i="2"/>
  <c r="DL589" i="2"/>
  <c r="DM589" i="2"/>
  <c r="DN589" i="2"/>
  <c r="DO589" i="2"/>
  <c r="DP589" i="2"/>
  <c r="DQ589" i="2"/>
  <c r="DR589" i="2"/>
  <c r="DS589" i="2"/>
  <c r="DT589" i="2"/>
  <c r="DU589" i="2"/>
  <c r="DV589" i="2"/>
  <c r="DW589" i="2"/>
  <c r="DX589" i="2"/>
  <c r="DY589" i="2"/>
  <c r="DZ589" i="2"/>
  <c r="EA589" i="2"/>
  <c r="EB589" i="2"/>
  <c r="EC589" i="2"/>
  <c r="ED589" i="2"/>
  <c r="EE589" i="2"/>
  <c r="EF589" i="2"/>
  <c r="EG589" i="2"/>
  <c r="EH589" i="2"/>
  <c r="EI589" i="2"/>
  <c r="EJ589" i="2"/>
  <c r="EK589" i="2"/>
  <c r="EL589" i="2"/>
  <c r="EM589" i="2"/>
  <c r="EN589" i="2"/>
  <c r="EO589" i="2"/>
  <c r="EP589" i="2"/>
  <c r="EQ589" i="2"/>
  <c r="ER589" i="2"/>
  <c r="ES589" i="2"/>
  <c r="ET589" i="2"/>
  <c r="DI590" i="2"/>
  <c r="DJ590" i="2"/>
  <c r="DK590" i="2"/>
  <c r="DL590" i="2"/>
  <c r="DM590" i="2"/>
  <c r="DN590" i="2"/>
  <c r="DO590" i="2"/>
  <c r="DP590" i="2"/>
  <c r="DQ590" i="2"/>
  <c r="DR590" i="2"/>
  <c r="DS590" i="2"/>
  <c r="DT590" i="2"/>
  <c r="DU590" i="2"/>
  <c r="DV590" i="2"/>
  <c r="DW590" i="2"/>
  <c r="DX590" i="2"/>
  <c r="DY590" i="2"/>
  <c r="DZ590" i="2"/>
  <c r="EA590" i="2"/>
  <c r="EB590" i="2"/>
  <c r="EC590" i="2"/>
  <c r="ED590" i="2"/>
  <c r="EE590" i="2"/>
  <c r="EF590" i="2"/>
  <c r="EG590" i="2"/>
  <c r="EH590" i="2"/>
  <c r="EI590" i="2"/>
  <c r="EJ590" i="2"/>
  <c r="EK590" i="2"/>
  <c r="EL590" i="2"/>
  <c r="EM590" i="2"/>
  <c r="EN590" i="2"/>
  <c r="EO590" i="2"/>
  <c r="EP590" i="2"/>
  <c r="EQ590" i="2"/>
  <c r="ER590" i="2"/>
  <c r="ES590" i="2"/>
  <c r="ET590" i="2"/>
  <c r="DI591" i="2"/>
  <c r="DJ591" i="2"/>
  <c r="DK591" i="2"/>
  <c r="DL591" i="2"/>
  <c r="DM591" i="2"/>
  <c r="DN591" i="2"/>
  <c r="DO591" i="2"/>
  <c r="DP591" i="2"/>
  <c r="DQ591" i="2"/>
  <c r="DR591" i="2"/>
  <c r="DS591" i="2"/>
  <c r="DT591" i="2"/>
  <c r="DU591" i="2"/>
  <c r="DV591" i="2"/>
  <c r="DW591" i="2"/>
  <c r="DX591" i="2"/>
  <c r="DY591" i="2"/>
  <c r="DZ591" i="2"/>
  <c r="EA591" i="2"/>
  <c r="EB591" i="2"/>
  <c r="EC591" i="2"/>
  <c r="ED591" i="2"/>
  <c r="EE591" i="2"/>
  <c r="EF591" i="2"/>
  <c r="EG591" i="2"/>
  <c r="EH591" i="2"/>
  <c r="EI591" i="2"/>
  <c r="EJ591" i="2"/>
  <c r="EK591" i="2"/>
  <c r="EL591" i="2"/>
  <c r="EM591" i="2"/>
  <c r="EN591" i="2"/>
  <c r="EO591" i="2"/>
  <c r="EP591" i="2"/>
  <c r="EQ591" i="2"/>
  <c r="ER591" i="2"/>
  <c r="ES591" i="2"/>
  <c r="ET591" i="2"/>
  <c r="DI592" i="2"/>
  <c r="DJ592" i="2"/>
  <c r="DK592" i="2"/>
  <c r="DL592" i="2"/>
  <c r="DM592" i="2"/>
  <c r="DN592" i="2"/>
  <c r="DO592" i="2"/>
  <c r="DP592" i="2"/>
  <c r="DQ592" i="2"/>
  <c r="DR592" i="2"/>
  <c r="DS592" i="2"/>
  <c r="DT592" i="2"/>
  <c r="DU592" i="2"/>
  <c r="DV592" i="2"/>
  <c r="DW592" i="2"/>
  <c r="DX592" i="2"/>
  <c r="DY592" i="2"/>
  <c r="DZ592" i="2"/>
  <c r="EA592" i="2"/>
  <c r="EB592" i="2"/>
  <c r="EC592" i="2"/>
  <c r="ED592" i="2"/>
  <c r="EE592" i="2"/>
  <c r="EF592" i="2"/>
  <c r="EG592" i="2"/>
  <c r="EH592" i="2"/>
  <c r="EI592" i="2"/>
  <c r="EJ592" i="2"/>
  <c r="EK592" i="2"/>
  <c r="EL592" i="2"/>
  <c r="EM592" i="2"/>
  <c r="EN592" i="2"/>
  <c r="EO592" i="2"/>
  <c r="EP592" i="2"/>
  <c r="EQ592" i="2"/>
  <c r="ER592" i="2"/>
  <c r="ES592" i="2"/>
  <c r="ET592" i="2"/>
  <c r="DI593" i="2"/>
  <c r="DJ593" i="2"/>
  <c r="DK593" i="2"/>
  <c r="DL593" i="2"/>
  <c r="DM593" i="2"/>
  <c r="DN593" i="2"/>
  <c r="DO593" i="2"/>
  <c r="DP593" i="2"/>
  <c r="DQ593" i="2"/>
  <c r="DR593" i="2"/>
  <c r="DS593" i="2"/>
  <c r="DT593" i="2"/>
  <c r="DU593" i="2"/>
  <c r="DV593" i="2"/>
  <c r="DW593" i="2"/>
  <c r="DX593" i="2"/>
  <c r="DY593" i="2"/>
  <c r="DZ593" i="2"/>
  <c r="EA593" i="2"/>
  <c r="EB593" i="2"/>
  <c r="EC593" i="2"/>
  <c r="ED593" i="2"/>
  <c r="EE593" i="2"/>
  <c r="EF593" i="2"/>
  <c r="EG593" i="2"/>
  <c r="EH593" i="2"/>
  <c r="EI593" i="2"/>
  <c r="EJ593" i="2"/>
  <c r="EK593" i="2"/>
  <c r="EL593" i="2"/>
  <c r="EM593" i="2"/>
  <c r="EN593" i="2"/>
  <c r="EO593" i="2"/>
  <c r="EP593" i="2"/>
  <c r="EQ593" i="2"/>
  <c r="ER593" i="2"/>
  <c r="ES593" i="2"/>
  <c r="ET593" i="2"/>
  <c r="DI594" i="2"/>
  <c r="DJ594" i="2"/>
  <c r="DK594" i="2"/>
  <c r="DL594" i="2"/>
  <c r="DM594" i="2"/>
  <c r="DN594" i="2"/>
  <c r="DO594" i="2"/>
  <c r="DP594" i="2"/>
  <c r="DQ594" i="2"/>
  <c r="DR594" i="2"/>
  <c r="DS594" i="2"/>
  <c r="DT594" i="2"/>
  <c r="DU594" i="2"/>
  <c r="DV594" i="2"/>
  <c r="DW594" i="2"/>
  <c r="DX594" i="2"/>
  <c r="DY594" i="2"/>
  <c r="DZ594" i="2"/>
  <c r="EA594" i="2"/>
  <c r="EB594" i="2"/>
  <c r="EC594" i="2"/>
  <c r="ED594" i="2"/>
  <c r="EE594" i="2"/>
  <c r="EF594" i="2"/>
  <c r="EG594" i="2"/>
  <c r="EH594" i="2"/>
  <c r="EI594" i="2"/>
  <c r="EJ594" i="2"/>
  <c r="EK594" i="2"/>
  <c r="EL594" i="2"/>
  <c r="EM594" i="2"/>
  <c r="EN594" i="2"/>
  <c r="EO594" i="2"/>
  <c r="EP594" i="2"/>
  <c r="EQ594" i="2"/>
  <c r="ER594" i="2"/>
  <c r="ES594" i="2"/>
  <c r="ET594" i="2"/>
  <c r="DI595" i="2"/>
  <c r="DJ595" i="2"/>
  <c r="DK595" i="2"/>
  <c r="DL595" i="2"/>
  <c r="DM595" i="2"/>
  <c r="DN595" i="2"/>
  <c r="DO595" i="2"/>
  <c r="DP595" i="2"/>
  <c r="DQ595" i="2"/>
  <c r="DR595" i="2"/>
  <c r="DS595" i="2"/>
  <c r="DT595" i="2"/>
  <c r="DU595" i="2"/>
  <c r="DV595" i="2"/>
  <c r="DW595" i="2"/>
  <c r="DX595" i="2"/>
  <c r="DY595" i="2"/>
  <c r="DZ595" i="2"/>
  <c r="EA595" i="2"/>
  <c r="EB595" i="2"/>
  <c r="EC595" i="2"/>
  <c r="ED595" i="2"/>
  <c r="EE595" i="2"/>
  <c r="EF595" i="2"/>
  <c r="EG595" i="2"/>
  <c r="EH595" i="2"/>
  <c r="EI595" i="2"/>
  <c r="EJ595" i="2"/>
  <c r="EK595" i="2"/>
  <c r="EL595" i="2"/>
  <c r="EM595" i="2"/>
  <c r="EN595" i="2"/>
  <c r="EO595" i="2"/>
  <c r="EP595" i="2"/>
  <c r="EQ595" i="2"/>
  <c r="ER595" i="2"/>
  <c r="ES595" i="2"/>
  <c r="ET595" i="2"/>
  <c r="DI596" i="2"/>
  <c r="DJ596" i="2"/>
  <c r="DK596" i="2"/>
  <c r="DL596" i="2"/>
  <c r="DM596" i="2"/>
  <c r="DN596" i="2"/>
  <c r="DO596" i="2"/>
  <c r="DP596" i="2"/>
  <c r="DQ596" i="2"/>
  <c r="DR596" i="2"/>
  <c r="DS596" i="2"/>
  <c r="DT596" i="2"/>
  <c r="DU596" i="2"/>
  <c r="DV596" i="2"/>
  <c r="DW596" i="2"/>
  <c r="DX596" i="2"/>
  <c r="DY596" i="2"/>
  <c r="DZ596" i="2"/>
  <c r="EA596" i="2"/>
  <c r="EB596" i="2"/>
  <c r="EC596" i="2"/>
  <c r="ED596" i="2"/>
  <c r="EE596" i="2"/>
  <c r="EF596" i="2"/>
  <c r="EG596" i="2"/>
  <c r="EH596" i="2"/>
  <c r="EI596" i="2"/>
  <c r="EJ596" i="2"/>
  <c r="EK596" i="2"/>
  <c r="EL596" i="2"/>
  <c r="EM596" i="2"/>
  <c r="EN596" i="2"/>
  <c r="EO596" i="2"/>
  <c r="EP596" i="2"/>
  <c r="EQ596" i="2"/>
  <c r="ER596" i="2"/>
  <c r="ES596" i="2"/>
  <c r="ET596" i="2"/>
  <c r="DI597" i="2"/>
  <c r="DJ597" i="2"/>
  <c r="DK597" i="2"/>
  <c r="DL597" i="2"/>
  <c r="DM597" i="2"/>
  <c r="DN597" i="2"/>
  <c r="DO597" i="2"/>
  <c r="DP597" i="2"/>
  <c r="DQ597" i="2"/>
  <c r="DR597" i="2"/>
  <c r="DS597" i="2"/>
  <c r="DT597" i="2"/>
  <c r="DU597" i="2"/>
  <c r="DV597" i="2"/>
  <c r="DW597" i="2"/>
  <c r="DX597" i="2"/>
  <c r="DY597" i="2"/>
  <c r="DZ597" i="2"/>
  <c r="EA597" i="2"/>
  <c r="EB597" i="2"/>
  <c r="EC597" i="2"/>
  <c r="ED597" i="2"/>
  <c r="EE597" i="2"/>
  <c r="EF597" i="2"/>
  <c r="EG597" i="2"/>
  <c r="EH597" i="2"/>
  <c r="EI597" i="2"/>
  <c r="EJ597" i="2"/>
  <c r="EK597" i="2"/>
  <c r="EL597" i="2"/>
  <c r="EM597" i="2"/>
  <c r="EN597" i="2"/>
  <c r="EO597" i="2"/>
  <c r="EP597" i="2"/>
  <c r="EQ597" i="2"/>
  <c r="ER597" i="2"/>
  <c r="ES597" i="2"/>
  <c r="ET597" i="2"/>
  <c r="DI598" i="2"/>
  <c r="DJ598" i="2"/>
  <c r="DK598" i="2"/>
  <c r="DL598" i="2"/>
  <c r="DM598" i="2"/>
  <c r="DN598" i="2"/>
  <c r="DO598" i="2"/>
  <c r="DP598" i="2"/>
  <c r="DQ598" i="2"/>
  <c r="DR598" i="2"/>
  <c r="DS598" i="2"/>
  <c r="DT598" i="2"/>
  <c r="DU598" i="2"/>
  <c r="DV598" i="2"/>
  <c r="DW598" i="2"/>
  <c r="DX598" i="2"/>
  <c r="DY598" i="2"/>
  <c r="DZ598" i="2"/>
  <c r="EA598" i="2"/>
  <c r="EB598" i="2"/>
  <c r="EC598" i="2"/>
  <c r="ED598" i="2"/>
  <c r="EE598" i="2"/>
  <c r="EF598" i="2"/>
  <c r="EG598" i="2"/>
  <c r="EH598" i="2"/>
  <c r="EI598" i="2"/>
  <c r="EJ598" i="2"/>
  <c r="EK598" i="2"/>
  <c r="EL598" i="2"/>
  <c r="EM598" i="2"/>
  <c r="EN598" i="2"/>
  <c r="EO598" i="2"/>
  <c r="EP598" i="2"/>
  <c r="EQ598" i="2"/>
  <c r="ER598" i="2"/>
  <c r="ES598" i="2"/>
  <c r="ET598" i="2"/>
  <c r="DI599" i="2"/>
  <c r="DJ599" i="2"/>
  <c r="DK599" i="2"/>
  <c r="DL599" i="2"/>
  <c r="DM599" i="2"/>
  <c r="DN599" i="2"/>
  <c r="DO599" i="2"/>
  <c r="DP599" i="2"/>
  <c r="DQ599" i="2"/>
  <c r="DR599" i="2"/>
  <c r="DS599" i="2"/>
  <c r="DT599" i="2"/>
  <c r="DU599" i="2"/>
  <c r="DV599" i="2"/>
  <c r="DW599" i="2"/>
  <c r="DX599" i="2"/>
  <c r="DY599" i="2"/>
  <c r="DZ599" i="2"/>
  <c r="EA599" i="2"/>
  <c r="EB599" i="2"/>
  <c r="EC599" i="2"/>
  <c r="ED599" i="2"/>
  <c r="EE599" i="2"/>
  <c r="EF599" i="2"/>
  <c r="EG599" i="2"/>
  <c r="EH599" i="2"/>
  <c r="EI599" i="2"/>
  <c r="EJ599" i="2"/>
  <c r="EK599" i="2"/>
  <c r="EL599" i="2"/>
  <c r="EM599" i="2"/>
  <c r="EN599" i="2"/>
  <c r="EO599" i="2"/>
  <c r="EP599" i="2"/>
  <c r="EQ599" i="2"/>
  <c r="ER599" i="2"/>
  <c r="ES599" i="2"/>
  <c r="ET599" i="2"/>
  <c r="DI600" i="2"/>
  <c r="DJ600" i="2"/>
  <c r="DK600" i="2"/>
  <c r="DL600" i="2"/>
  <c r="DM600" i="2"/>
  <c r="DN600" i="2"/>
  <c r="DO600" i="2"/>
  <c r="DP600" i="2"/>
  <c r="DQ600" i="2"/>
  <c r="DR600" i="2"/>
  <c r="DS600" i="2"/>
  <c r="DT600" i="2"/>
  <c r="DU600" i="2"/>
  <c r="DV600" i="2"/>
  <c r="DW600" i="2"/>
  <c r="DX600" i="2"/>
  <c r="DY600" i="2"/>
  <c r="DZ600" i="2"/>
  <c r="EA600" i="2"/>
  <c r="EB600" i="2"/>
  <c r="EC600" i="2"/>
  <c r="ED600" i="2"/>
  <c r="EE600" i="2"/>
  <c r="EF600" i="2"/>
  <c r="EG600" i="2"/>
  <c r="EH600" i="2"/>
  <c r="EI600" i="2"/>
  <c r="EJ600" i="2"/>
  <c r="EK600" i="2"/>
  <c r="EL600" i="2"/>
  <c r="EM600" i="2"/>
  <c r="EN600" i="2"/>
  <c r="EO600" i="2"/>
  <c r="EP600" i="2"/>
  <c r="EQ600" i="2"/>
  <c r="ER600" i="2"/>
  <c r="ES600" i="2"/>
  <c r="ET600" i="2"/>
  <c r="DI601" i="2"/>
  <c r="DJ601" i="2"/>
  <c r="DK601" i="2"/>
  <c r="DL601" i="2"/>
  <c r="DM601" i="2"/>
  <c r="DN601" i="2"/>
  <c r="DO601" i="2"/>
  <c r="DP601" i="2"/>
  <c r="DQ601" i="2"/>
  <c r="DR601" i="2"/>
  <c r="DS601" i="2"/>
  <c r="DT601" i="2"/>
  <c r="DU601" i="2"/>
  <c r="DV601" i="2"/>
  <c r="DW601" i="2"/>
  <c r="DX601" i="2"/>
  <c r="DY601" i="2"/>
  <c r="DZ601" i="2"/>
  <c r="EA601" i="2"/>
  <c r="EB601" i="2"/>
  <c r="EC601" i="2"/>
  <c r="ED601" i="2"/>
  <c r="EE601" i="2"/>
  <c r="EF601" i="2"/>
  <c r="EG601" i="2"/>
  <c r="EH601" i="2"/>
  <c r="EI601" i="2"/>
  <c r="EJ601" i="2"/>
  <c r="EK601" i="2"/>
  <c r="EL601" i="2"/>
  <c r="EM601" i="2"/>
  <c r="EN601" i="2"/>
  <c r="EO601" i="2"/>
  <c r="EP601" i="2"/>
  <c r="EQ601" i="2"/>
  <c r="ER601" i="2"/>
  <c r="ES601" i="2"/>
  <c r="ET601" i="2"/>
  <c r="DI602" i="2"/>
  <c r="DJ602" i="2"/>
  <c r="DK602" i="2"/>
  <c r="DL602" i="2"/>
  <c r="DM602" i="2"/>
  <c r="DN602" i="2"/>
  <c r="DO602" i="2"/>
  <c r="DP602" i="2"/>
  <c r="DQ602" i="2"/>
  <c r="DR602" i="2"/>
  <c r="DS602" i="2"/>
  <c r="DT602" i="2"/>
  <c r="DU602" i="2"/>
  <c r="DV602" i="2"/>
  <c r="DW602" i="2"/>
  <c r="DX602" i="2"/>
  <c r="DY602" i="2"/>
  <c r="DZ602" i="2"/>
  <c r="EA602" i="2"/>
  <c r="EB602" i="2"/>
  <c r="EC602" i="2"/>
  <c r="ED602" i="2"/>
  <c r="EE602" i="2"/>
  <c r="EF602" i="2"/>
  <c r="EG602" i="2"/>
  <c r="EH602" i="2"/>
  <c r="EI602" i="2"/>
  <c r="EJ602" i="2"/>
  <c r="EK602" i="2"/>
  <c r="EL602" i="2"/>
  <c r="EM602" i="2"/>
  <c r="EN602" i="2"/>
  <c r="EO602" i="2"/>
  <c r="EP602" i="2"/>
  <c r="EQ602" i="2"/>
  <c r="ER602" i="2"/>
  <c r="ES602" i="2"/>
  <c r="ET602" i="2"/>
  <c r="DI603" i="2"/>
  <c r="DJ603" i="2"/>
  <c r="DK603" i="2"/>
  <c r="DL603" i="2"/>
  <c r="DM603" i="2"/>
  <c r="DN603" i="2"/>
  <c r="DO603" i="2"/>
  <c r="DP603" i="2"/>
  <c r="DQ603" i="2"/>
  <c r="DR603" i="2"/>
  <c r="DS603" i="2"/>
  <c r="DT603" i="2"/>
  <c r="DU603" i="2"/>
  <c r="DV603" i="2"/>
  <c r="DW603" i="2"/>
  <c r="DX603" i="2"/>
  <c r="DY603" i="2"/>
  <c r="DZ603" i="2"/>
  <c r="EA603" i="2"/>
  <c r="EB603" i="2"/>
  <c r="EC603" i="2"/>
  <c r="ED603" i="2"/>
  <c r="EE603" i="2"/>
  <c r="EF603" i="2"/>
  <c r="EG603" i="2"/>
  <c r="EH603" i="2"/>
  <c r="EI603" i="2"/>
  <c r="EJ603" i="2"/>
  <c r="EK603" i="2"/>
  <c r="EL603" i="2"/>
  <c r="EM603" i="2"/>
  <c r="EN603" i="2"/>
  <c r="EO603" i="2"/>
  <c r="EP603" i="2"/>
  <c r="EQ603" i="2"/>
  <c r="ER603" i="2"/>
  <c r="ES603" i="2"/>
  <c r="ET603" i="2"/>
  <c r="DI604" i="2"/>
  <c r="DJ604" i="2"/>
  <c r="DK604" i="2"/>
  <c r="DL604" i="2"/>
  <c r="DM604" i="2"/>
  <c r="DN604" i="2"/>
  <c r="DO604" i="2"/>
  <c r="DP604" i="2"/>
  <c r="DQ604" i="2"/>
  <c r="DR604" i="2"/>
  <c r="DS604" i="2"/>
  <c r="DT604" i="2"/>
  <c r="DU604" i="2"/>
  <c r="DV604" i="2"/>
  <c r="DW604" i="2"/>
  <c r="DX604" i="2"/>
  <c r="DY604" i="2"/>
  <c r="DZ604" i="2"/>
  <c r="EA604" i="2"/>
  <c r="EB604" i="2"/>
  <c r="EC604" i="2"/>
  <c r="ED604" i="2"/>
  <c r="EE604" i="2"/>
  <c r="EF604" i="2"/>
  <c r="EG604" i="2"/>
  <c r="EH604" i="2"/>
  <c r="EI604" i="2"/>
  <c r="EJ604" i="2"/>
  <c r="EK604" i="2"/>
  <c r="EL604" i="2"/>
  <c r="EM604" i="2"/>
  <c r="EN604" i="2"/>
  <c r="EO604" i="2"/>
  <c r="EP604" i="2"/>
  <c r="EQ604" i="2"/>
  <c r="ER604" i="2"/>
  <c r="ES604" i="2"/>
  <c r="ET604" i="2"/>
  <c r="DI605" i="2"/>
  <c r="DJ605" i="2"/>
  <c r="DK605" i="2"/>
  <c r="DL605" i="2"/>
  <c r="DM605" i="2"/>
  <c r="DN605" i="2"/>
  <c r="DO605" i="2"/>
  <c r="DP605" i="2"/>
  <c r="DQ605" i="2"/>
  <c r="DR605" i="2"/>
  <c r="DS605" i="2"/>
  <c r="DT605" i="2"/>
  <c r="DU605" i="2"/>
  <c r="DV605" i="2"/>
  <c r="DW605" i="2"/>
  <c r="DX605" i="2"/>
  <c r="DY605" i="2"/>
  <c r="DZ605" i="2"/>
  <c r="EA605" i="2"/>
  <c r="EB605" i="2"/>
  <c r="EC605" i="2"/>
  <c r="ED605" i="2"/>
  <c r="EE605" i="2"/>
  <c r="EF605" i="2"/>
  <c r="EG605" i="2"/>
  <c r="EH605" i="2"/>
  <c r="EI605" i="2"/>
  <c r="EJ605" i="2"/>
  <c r="EK605" i="2"/>
  <c r="EL605" i="2"/>
  <c r="EM605" i="2"/>
  <c r="EN605" i="2"/>
  <c r="EO605" i="2"/>
  <c r="EP605" i="2"/>
  <c r="EQ605" i="2"/>
  <c r="ER605" i="2"/>
  <c r="ES605" i="2"/>
  <c r="ET605" i="2"/>
  <c r="DI606" i="2"/>
  <c r="DJ606" i="2"/>
  <c r="DK606" i="2"/>
  <c r="DL606" i="2"/>
  <c r="DM606" i="2"/>
  <c r="DN606" i="2"/>
  <c r="DO606" i="2"/>
  <c r="DP606" i="2"/>
  <c r="DQ606" i="2"/>
  <c r="DR606" i="2"/>
  <c r="DS606" i="2"/>
  <c r="DT606" i="2"/>
  <c r="DU606" i="2"/>
  <c r="DV606" i="2"/>
  <c r="DW606" i="2"/>
  <c r="DX606" i="2"/>
  <c r="DY606" i="2"/>
  <c r="DZ606" i="2"/>
  <c r="EA606" i="2"/>
  <c r="EB606" i="2"/>
  <c r="EC606" i="2"/>
  <c r="ED606" i="2"/>
  <c r="EE606" i="2"/>
  <c r="EF606" i="2"/>
  <c r="EG606" i="2"/>
  <c r="EH606" i="2"/>
  <c r="EI606" i="2"/>
  <c r="EJ606" i="2"/>
  <c r="EK606" i="2"/>
  <c r="EL606" i="2"/>
  <c r="EM606" i="2"/>
  <c r="EN606" i="2"/>
  <c r="EO606" i="2"/>
  <c r="EP606" i="2"/>
  <c r="EQ606" i="2"/>
  <c r="ER606" i="2"/>
  <c r="ES606" i="2"/>
  <c r="ET606" i="2"/>
  <c r="DI607" i="2"/>
  <c r="DJ607" i="2"/>
  <c r="DK607" i="2"/>
  <c r="DL607" i="2"/>
  <c r="DM607" i="2"/>
  <c r="DN607" i="2"/>
  <c r="DO607" i="2"/>
  <c r="DP607" i="2"/>
  <c r="DQ607" i="2"/>
  <c r="DR607" i="2"/>
  <c r="DS607" i="2"/>
  <c r="DT607" i="2"/>
  <c r="DU607" i="2"/>
  <c r="DV607" i="2"/>
  <c r="DW607" i="2"/>
  <c r="DX607" i="2"/>
  <c r="DY607" i="2"/>
  <c r="DZ607" i="2"/>
  <c r="EA607" i="2"/>
  <c r="EB607" i="2"/>
  <c r="EC607" i="2"/>
  <c r="ED607" i="2"/>
  <c r="EE607" i="2"/>
  <c r="EF607" i="2"/>
  <c r="EG607" i="2"/>
  <c r="EH607" i="2"/>
  <c r="EI607" i="2"/>
  <c r="EJ607" i="2"/>
  <c r="EK607" i="2"/>
  <c r="EL607" i="2"/>
  <c r="EM607" i="2"/>
  <c r="EN607" i="2"/>
  <c r="EO607" i="2"/>
  <c r="EP607" i="2"/>
  <c r="EQ607" i="2"/>
  <c r="ER607" i="2"/>
  <c r="ES607" i="2"/>
  <c r="ET607" i="2"/>
  <c r="DI608" i="2"/>
  <c r="DJ608" i="2"/>
  <c r="DK608" i="2"/>
  <c r="DL608" i="2"/>
  <c r="DM608" i="2"/>
  <c r="DN608" i="2"/>
  <c r="DO608" i="2"/>
  <c r="DP608" i="2"/>
  <c r="DQ608" i="2"/>
  <c r="DR608" i="2"/>
  <c r="DS608" i="2"/>
  <c r="DT608" i="2"/>
  <c r="DU608" i="2"/>
  <c r="DV608" i="2"/>
  <c r="DW608" i="2"/>
  <c r="DX608" i="2"/>
  <c r="DY608" i="2"/>
  <c r="DZ608" i="2"/>
  <c r="EA608" i="2"/>
  <c r="EB608" i="2"/>
  <c r="EC608" i="2"/>
  <c r="ED608" i="2"/>
  <c r="EE608" i="2"/>
  <c r="EF608" i="2"/>
  <c r="EG608" i="2"/>
  <c r="EH608" i="2"/>
  <c r="EI608" i="2"/>
  <c r="EJ608" i="2"/>
  <c r="EK608" i="2"/>
  <c r="EL608" i="2"/>
  <c r="EM608" i="2"/>
  <c r="EN608" i="2"/>
  <c r="EO608" i="2"/>
  <c r="EP608" i="2"/>
  <c r="EQ608" i="2"/>
  <c r="ER608" i="2"/>
  <c r="ES608" i="2"/>
  <c r="ET608" i="2"/>
  <c r="DI609" i="2"/>
  <c r="DJ609" i="2"/>
  <c r="DK609" i="2"/>
  <c r="DL609" i="2"/>
  <c r="DM609" i="2"/>
  <c r="DN609" i="2"/>
  <c r="DO609" i="2"/>
  <c r="DP609" i="2"/>
  <c r="DQ609" i="2"/>
  <c r="DR609" i="2"/>
  <c r="DS609" i="2"/>
  <c r="DT609" i="2"/>
  <c r="DU609" i="2"/>
  <c r="DV609" i="2"/>
  <c r="DW609" i="2"/>
  <c r="DX609" i="2"/>
  <c r="DY609" i="2"/>
  <c r="DZ609" i="2"/>
  <c r="EA609" i="2"/>
  <c r="EB609" i="2"/>
  <c r="EC609" i="2"/>
  <c r="ED609" i="2"/>
  <c r="EE609" i="2"/>
  <c r="EF609" i="2"/>
  <c r="EG609" i="2"/>
  <c r="EH609" i="2"/>
  <c r="EI609" i="2"/>
  <c r="EJ609" i="2"/>
  <c r="EK609" i="2"/>
  <c r="EL609" i="2"/>
  <c r="EM609" i="2"/>
  <c r="EN609" i="2"/>
  <c r="EO609" i="2"/>
  <c r="EP609" i="2"/>
  <c r="EQ609" i="2"/>
  <c r="ER609" i="2"/>
  <c r="ES609" i="2"/>
  <c r="ET609" i="2"/>
  <c r="DI610" i="2"/>
  <c r="DJ610" i="2"/>
  <c r="DK610" i="2"/>
  <c r="DL610" i="2"/>
  <c r="DM610" i="2"/>
  <c r="DN610" i="2"/>
  <c r="DO610" i="2"/>
  <c r="DP610" i="2"/>
  <c r="DQ610" i="2"/>
  <c r="DR610" i="2"/>
  <c r="DS610" i="2"/>
  <c r="DT610" i="2"/>
  <c r="DU610" i="2"/>
  <c r="DV610" i="2"/>
  <c r="DW610" i="2"/>
  <c r="DX610" i="2"/>
  <c r="DY610" i="2"/>
  <c r="DZ610" i="2"/>
  <c r="EA610" i="2"/>
  <c r="EB610" i="2"/>
  <c r="EC610" i="2"/>
  <c r="ED610" i="2"/>
  <c r="EE610" i="2"/>
  <c r="EF610" i="2"/>
  <c r="EG610" i="2"/>
  <c r="EH610" i="2"/>
  <c r="EI610" i="2"/>
  <c r="EJ610" i="2"/>
  <c r="EK610" i="2"/>
  <c r="EL610" i="2"/>
  <c r="EM610" i="2"/>
  <c r="EN610" i="2"/>
  <c r="EO610" i="2"/>
  <c r="EP610" i="2"/>
  <c r="EQ610" i="2"/>
  <c r="ER610" i="2"/>
  <c r="ES610" i="2"/>
  <c r="ET610" i="2"/>
  <c r="DI611" i="2"/>
  <c r="DJ611" i="2"/>
  <c r="DK611" i="2"/>
  <c r="DL611" i="2"/>
  <c r="DM611" i="2"/>
  <c r="DN611" i="2"/>
  <c r="DO611" i="2"/>
  <c r="DP611" i="2"/>
  <c r="DQ611" i="2"/>
  <c r="DR611" i="2"/>
  <c r="DS611" i="2"/>
  <c r="DT611" i="2"/>
  <c r="DU611" i="2"/>
  <c r="DV611" i="2"/>
  <c r="DW611" i="2"/>
  <c r="DX611" i="2"/>
  <c r="DY611" i="2"/>
  <c r="DZ611" i="2"/>
  <c r="EA611" i="2"/>
  <c r="EB611" i="2"/>
  <c r="EC611" i="2"/>
  <c r="ED611" i="2"/>
  <c r="EE611" i="2"/>
  <c r="EF611" i="2"/>
  <c r="EG611" i="2"/>
  <c r="EH611" i="2"/>
  <c r="EI611" i="2"/>
  <c r="EJ611" i="2"/>
  <c r="EK611" i="2"/>
  <c r="EL611" i="2"/>
  <c r="EM611" i="2"/>
  <c r="EN611" i="2"/>
  <c r="EO611" i="2"/>
  <c r="EP611" i="2"/>
  <c r="EQ611" i="2"/>
  <c r="ER611" i="2"/>
  <c r="ES611" i="2"/>
  <c r="ET611" i="2"/>
  <c r="DI612" i="2"/>
  <c r="DJ612" i="2"/>
  <c r="DK612" i="2"/>
  <c r="DL612" i="2"/>
  <c r="DM612" i="2"/>
  <c r="DN612" i="2"/>
  <c r="DO612" i="2"/>
  <c r="DP612" i="2"/>
  <c r="DQ612" i="2"/>
  <c r="DR612" i="2"/>
  <c r="DS612" i="2"/>
  <c r="DT612" i="2"/>
  <c r="DU612" i="2"/>
  <c r="DV612" i="2"/>
  <c r="DW612" i="2"/>
  <c r="DX612" i="2"/>
  <c r="DY612" i="2"/>
  <c r="DZ612" i="2"/>
  <c r="EA612" i="2"/>
  <c r="EB612" i="2"/>
  <c r="EC612" i="2"/>
  <c r="ED612" i="2"/>
  <c r="EE612" i="2"/>
  <c r="EF612" i="2"/>
  <c r="EG612" i="2"/>
  <c r="EH612" i="2"/>
  <c r="EI612" i="2"/>
  <c r="EJ612" i="2"/>
  <c r="EK612" i="2"/>
  <c r="EL612" i="2"/>
  <c r="EM612" i="2"/>
  <c r="EN612" i="2"/>
  <c r="EO612" i="2"/>
  <c r="EP612" i="2"/>
  <c r="EQ612" i="2"/>
  <c r="ER612" i="2"/>
  <c r="ES612" i="2"/>
  <c r="ET612" i="2"/>
  <c r="DI613" i="2"/>
  <c r="DJ613" i="2"/>
  <c r="DK613" i="2"/>
  <c r="DL613" i="2"/>
  <c r="DM613" i="2"/>
  <c r="DN613" i="2"/>
  <c r="DO613" i="2"/>
  <c r="DP613" i="2"/>
  <c r="DQ613" i="2"/>
  <c r="DR613" i="2"/>
  <c r="DS613" i="2"/>
  <c r="DT613" i="2"/>
  <c r="DU613" i="2"/>
  <c r="DV613" i="2"/>
  <c r="DW613" i="2"/>
  <c r="DX613" i="2"/>
  <c r="DY613" i="2"/>
  <c r="DZ613" i="2"/>
  <c r="EA613" i="2"/>
  <c r="EB613" i="2"/>
  <c r="EC613" i="2"/>
  <c r="ED613" i="2"/>
  <c r="EE613" i="2"/>
  <c r="EF613" i="2"/>
  <c r="EG613" i="2"/>
  <c r="EH613" i="2"/>
  <c r="EI613" i="2"/>
  <c r="EJ613" i="2"/>
  <c r="EK613" i="2"/>
  <c r="EL613" i="2"/>
  <c r="EM613" i="2"/>
  <c r="EN613" i="2"/>
  <c r="EO613" i="2"/>
  <c r="EP613" i="2"/>
  <c r="EQ613" i="2"/>
  <c r="ER613" i="2"/>
  <c r="ES613" i="2"/>
  <c r="ET613" i="2"/>
  <c r="DI614" i="2"/>
  <c r="DJ614" i="2"/>
  <c r="DK614" i="2"/>
  <c r="DL614" i="2"/>
  <c r="DM614" i="2"/>
  <c r="DN614" i="2"/>
  <c r="DO614" i="2"/>
  <c r="DP614" i="2"/>
  <c r="DQ614" i="2"/>
  <c r="DR614" i="2"/>
  <c r="DS614" i="2"/>
  <c r="DT614" i="2"/>
  <c r="DU614" i="2"/>
  <c r="DV614" i="2"/>
  <c r="DW614" i="2"/>
  <c r="DX614" i="2"/>
  <c r="DY614" i="2"/>
  <c r="DZ614" i="2"/>
  <c r="EA614" i="2"/>
  <c r="EB614" i="2"/>
  <c r="EC614" i="2"/>
  <c r="ED614" i="2"/>
  <c r="EE614" i="2"/>
  <c r="EF614" i="2"/>
  <c r="EG614" i="2"/>
  <c r="EH614" i="2"/>
  <c r="EI614" i="2"/>
  <c r="EJ614" i="2"/>
  <c r="EK614" i="2"/>
  <c r="EL614" i="2"/>
  <c r="EM614" i="2"/>
  <c r="EN614" i="2"/>
  <c r="EO614" i="2"/>
  <c r="EP614" i="2"/>
  <c r="EQ614" i="2"/>
  <c r="ER614" i="2"/>
  <c r="ES614" i="2"/>
  <c r="ET614" i="2"/>
  <c r="DI615" i="2"/>
  <c r="DJ615" i="2"/>
  <c r="DK615" i="2"/>
  <c r="DL615" i="2"/>
  <c r="DM615" i="2"/>
  <c r="DN615" i="2"/>
  <c r="DO615" i="2"/>
  <c r="DP615" i="2"/>
  <c r="DQ615" i="2"/>
  <c r="DR615" i="2"/>
  <c r="DS615" i="2"/>
  <c r="DT615" i="2"/>
  <c r="DU615" i="2"/>
  <c r="DV615" i="2"/>
  <c r="DW615" i="2"/>
  <c r="DX615" i="2"/>
  <c r="DY615" i="2"/>
  <c r="DZ615" i="2"/>
  <c r="EA615" i="2"/>
  <c r="EB615" i="2"/>
  <c r="EC615" i="2"/>
  <c r="ED615" i="2"/>
  <c r="EE615" i="2"/>
  <c r="EF615" i="2"/>
  <c r="EG615" i="2"/>
  <c r="EH615" i="2"/>
  <c r="EI615" i="2"/>
  <c r="EJ615" i="2"/>
  <c r="EK615" i="2"/>
  <c r="EL615" i="2"/>
  <c r="EM615" i="2"/>
  <c r="EN615" i="2"/>
  <c r="EO615" i="2"/>
  <c r="EP615" i="2"/>
  <c r="EQ615" i="2"/>
  <c r="ER615" i="2"/>
  <c r="ES615" i="2"/>
  <c r="ET615" i="2"/>
  <c r="DI616" i="2"/>
  <c r="DJ616" i="2"/>
  <c r="DK616" i="2"/>
  <c r="DL616" i="2"/>
  <c r="DM616" i="2"/>
  <c r="DN616" i="2"/>
  <c r="DO616" i="2"/>
  <c r="DP616" i="2"/>
  <c r="DQ616" i="2"/>
  <c r="DR616" i="2"/>
  <c r="DS616" i="2"/>
  <c r="DT616" i="2"/>
  <c r="DU616" i="2"/>
  <c r="DV616" i="2"/>
  <c r="DW616" i="2"/>
  <c r="DX616" i="2"/>
  <c r="DY616" i="2"/>
  <c r="DZ616" i="2"/>
  <c r="EA616" i="2"/>
  <c r="EB616" i="2"/>
  <c r="EC616" i="2"/>
  <c r="ED616" i="2"/>
  <c r="EE616" i="2"/>
  <c r="EF616" i="2"/>
  <c r="EG616" i="2"/>
  <c r="EH616" i="2"/>
  <c r="EI616" i="2"/>
  <c r="EJ616" i="2"/>
  <c r="EK616" i="2"/>
  <c r="EL616" i="2"/>
  <c r="EM616" i="2"/>
  <c r="EN616" i="2"/>
  <c r="EO616" i="2"/>
  <c r="EP616" i="2"/>
  <c r="EQ616" i="2"/>
  <c r="ER616" i="2"/>
  <c r="ES616" i="2"/>
  <c r="ET616" i="2"/>
  <c r="DI617" i="2"/>
  <c r="DJ617" i="2"/>
  <c r="DK617" i="2"/>
  <c r="DL617" i="2"/>
  <c r="DM617" i="2"/>
  <c r="DN617" i="2"/>
  <c r="DO617" i="2"/>
  <c r="DP617" i="2"/>
  <c r="DQ617" i="2"/>
  <c r="DR617" i="2"/>
  <c r="DS617" i="2"/>
  <c r="DT617" i="2"/>
  <c r="DU617" i="2"/>
  <c r="DV617" i="2"/>
  <c r="DW617" i="2"/>
  <c r="DX617" i="2"/>
  <c r="DY617" i="2"/>
  <c r="DZ617" i="2"/>
  <c r="EA617" i="2"/>
  <c r="EB617" i="2"/>
  <c r="EC617" i="2"/>
  <c r="ED617" i="2"/>
  <c r="EE617" i="2"/>
  <c r="EF617" i="2"/>
  <c r="EG617" i="2"/>
  <c r="EH617" i="2"/>
  <c r="EI617" i="2"/>
  <c r="EJ617" i="2"/>
  <c r="EK617" i="2"/>
  <c r="EL617" i="2"/>
  <c r="EM617" i="2"/>
  <c r="EN617" i="2"/>
  <c r="EO617" i="2"/>
  <c r="EP617" i="2"/>
  <c r="EQ617" i="2"/>
  <c r="ER617" i="2"/>
  <c r="ES617" i="2"/>
  <c r="ET617" i="2"/>
  <c r="DI618" i="2"/>
  <c r="DJ618" i="2"/>
  <c r="DK618" i="2"/>
  <c r="DL618" i="2"/>
  <c r="DM618" i="2"/>
  <c r="DN618" i="2"/>
  <c r="DO618" i="2"/>
  <c r="DP618" i="2"/>
  <c r="DQ618" i="2"/>
  <c r="DR618" i="2"/>
  <c r="DS618" i="2"/>
  <c r="DT618" i="2"/>
  <c r="DU618" i="2"/>
  <c r="DV618" i="2"/>
  <c r="DW618" i="2"/>
  <c r="DX618" i="2"/>
  <c r="DY618" i="2"/>
  <c r="DZ618" i="2"/>
  <c r="EA618" i="2"/>
  <c r="EB618" i="2"/>
  <c r="EC618" i="2"/>
  <c r="ED618" i="2"/>
  <c r="EE618" i="2"/>
  <c r="EF618" i="2"/>
  <c r="EG618" i="2"/>
  <c r="EH618" i="2"/>
  <c r="EI618" i="2"/>
  <c r="EJ618" i="2"/>
  <c r="EK618" i="2"/>
  <c r="EL618" i="2"/>
  <c r="EM618" i="2"/>
  <c r="EN618" i="2"/>
  <c r="EO618" i="2"/>
  <c r="EP618" i="2"/>
  <c r="EQ618" i="2"/>
  <c r="ER618" i="2"/>
  <c r="ES618" i="2"/>
  <c r="ET618" i="2"/>
  <c r="DI619" i="2"/>
  <c r="DJ619" i="2"/>
  <c r="DK619" i="2"/>
  <c r="DL619" i="2"/>
  <c r="DM619" i="2"/>
  <c r="DN619" i="2"/>
  <c r="DO619" i="2"/>
  <c r="DP619" i="2"/>
  <c r="DQ619" i="2"/>
  <c r="DR619" i="2"/>
  <c r="DS619" i="2"/>
  <c r="DT619" i="2"/>
  <c r="DU619" i="2"/>
  <c r="DV619" i="2"/>
  <c r="DW619" i="2"/>
  <c r="DX619" i="2"/>
  <c r="DY619" i="2"/>
  <c r="DZ619" i="2"/>
  <c r="EA619" i="2"/>
  <c r="EB619" i="2"/>
  <c r="EC619" i="2"/>
  <c r="ED619" i="2"/>
  <c r="EE619" i="2"/>
  <c r="EF619" i="2"/>
  <c r="EG619" i="2"/>
  <c r="EH619" i="2"/>
  <c r="EI619" i="2"/>
  <c r="EJ619" i="2"/>
  <c r="EK619" i="2"/>
  <c r="EL619" i="2"/>
  <c r="EM619" i="2"/>
  <c r="EN619" i="2"/>
  <c r="EO619" i="2"/>
  <c r="EP619" i="2"/>
  <c r="EQ619" i="2"/>
  <c r="ER619" i="2"/>
  <c r="ES619" i="2"/>
  <c r="ET619" i="2"/>
  <c r="DI620" i="2"/>
  <c r="DJ620" i="2"/>
  <c r="DK620" i="2"/>
  <c r="DL620" i="2"/>
  <c r="DM620" i="2"/>
  <c r="DN620" i="2"/>
  <c r="DO620" i="2"/>
  <c r="DP620" i="2"/>
  <c r="DQ620" i="2"/>
  <c r="DR620" i="2"/>
  <c r="DS620" i="2"/>
  <c r="DT620" i="2"/>
  <c r="DU620" i="2"/>
  <c r="DV620" i="2"/>
  <c r="DW620" i="2"/>
  <c r="DX620" i="2"/>
  <c r="DY620" i="2"/>
  <c r="DZ620" i="2"/>
  <c r="EA620" i="2"/>
  <c r="EB620" i="2"/>
  <c r="EC620" i="2"/>
  <c r="ED620" i="2"/>
  <c r="EE620" i="2"/>
  <c r="EF620" i="2"/>
  <c r="EG620" i="2"/>
  <c r="EH620" i="2"/>
  <c r="EI620" i="2"/>
  <c r="EJ620" i="2"/>
  <c r="EK620" i="2"/>
  <c r="EL620" i="2"/>
  <c r="EM620" i="2"/>
  <c r="EN620" i="2"/>
  <c r="EO620" i="2"/>
  <c r="EP620" i="2"/>
  <c r="EQ620" i="2"/>
  <c r="ER620" i="2"/>
  <c r="ES620" i="2"/>
  <c r="ET620" i="2"/>
  <c r="DI621" i="2"/>
  <c r="DJ621" i="2"/>
  <c r="DK621" i="2"/>
  <c r="DL621" i="2"/>
  <c r="DM621" i="2"/>
  <c r="DN621" i="2"/>
  <c r="DO621" i="2"/>
  <c r="DP621" i="2"/>
  <c r="DQ621" i="2"/>
  <c r="DR621" i="2"/>
  <c r="DS621" i="2"/>
  <c r="DT621" i="2"/>
  <c r="DU621" i="2"/>
  <c r="DV621" i="2"/>
  <c r="DW621" i="2"/>
  <c r="DX621" i="2"/>
  <c r="DY621" i="2"/>
  <c r="DZ621" i="2"/>
  <c r="EA621" i="2"/>
  <c r="EB621" i="2"/>
  <c r="EC621" i="2"/>
  <c r="ED621" i="2"/>
  <c r="EE621" i="2"/>
  <c r="EF621" i="2"/>
  <c r="EG621" i="2"/>
  <c r="EH621" i="2"/>
  <c r="EI621" i="2"/>
  <c r="EJ621" i="2"/>
  <c r="EK621" i="2"/>
  <c r="EL621" i="2"/>
  <c r="EM621" i="2"/>
  <c r="EN621" i="2"/>
  <c r="EO621" i="2"/>
  <c r="EP621" i="2"/>
  <c r="EQ621" i="2"/>
  <c r="ER621" i="2"/>
  <c r="ES621" i="2"/>
  <c r="ET621" i="2"/>
  <c r="DI622" i="2"/>
  <c r="DJ622" i="2"/>
  <c r="DK622" i="2"/>
  <c r="DL622" i="2"/>
  <c r="DM622" i="2"/>
  <c r="DN622" i="2"/>
  <c r="DO622" i="2"/>
  <c r="DP622" i="2"/>
  <c r="DQ622" i="2"/>
  <c r="DR622" i="2"/>
  <c r="DS622" i="2"/>
  <c r="DT622" i="2"/>
  <c r="DU622" i="2"/>
  <c r="DV622" i="2"/>
  <c r="DW622" i="2"/>
  <c r="DX622" i="2"/>
  <c r="DY622" i="2"/>
  <c r="DZ622" i="2"/>
  <c r="EA622" i="2"/>
  <c r="EB622" i="2"/>
  <c r="EC622" i="2"/>
  <c r="ED622" i="2"/>
  <c r="EE622" i="2"/>
  <c r="EF622" i="2"/>
  <c r="EG622" i="2"/>
  <c r="EH622" i="2"/>
  <c r="EI622" i="2"/>
  <c r="EJ622" i="2"/>
  <c r="EK622" i="2"/>
  <c r="EL622" i="2"/>
  <c r="EM622" i="2"/>
  <c r="EN622" i="2"/>
  <c r="EO622" i="2"/>
  <c r="EP622" i="2"/>
  <c r="EQ622" i="2"/>
  <c r="ER622" i="2"/>
  <c r="ES622" i="2"/>
  <c r="ET622" i="2"/>
  <c r="DI623" i="2"/>
  <c r="DJ623" i="2"/>
  <c r="DK623" i="2"/>
  <c r="DL623" i="2"/>
  <c r="DM623" i="2"/>
  <c r="DN623" i="2"/>
  <c r="DO623" i="2"/>
  <c r="DP623" i="2"/>
  <c r="DQ623" i="2"/>
  <c r="DR623" i="2"/>
  <c r="DS623" i="2"/>
  <c r="DT623" i="2"/>
  <c r="DU623" i="2"/>
  <c r="DV623" i="2"/>
  <c r="DW623" i="2"/>
  <c r="DX623" i="2"/>
  <c r="DY623" i="2"/>
  <c r="DZ623" i="2"/>
  <c r="EA623" i="2"/>
  <c r="EB623" i="2"/>
  <c r="EC623" i="2"/>
  <c r="ED623" i="2"/>
  <c r="EE623" i="2"/>
  <c r="EF623" i="2"/>
  <c r="EG623" i="2"/>
  <c r="EH623" i="2"/>
  <c r="EI623" i="2"/>
  <c r="EJ623" i="2"/>
  <c r="EK623" i="2"/>
  <c r="EL623" i="2"/>
  <c r="EM623" i="2"/>
  <c r="EN623" i="2"/>
  <c r="EO623" i="2"/>
  <c r="EP623" i="2"/>
  <c r="EQ623" i="2"/>
  <c r="ER623" i="2"/>
  <c r="ES623" i="2"/>
  <c r="ET623" i="2"/>
  <c r="DI624" i="2"/>
  <c r="DJ624" i="2"/>
  <c r="DK624" i="2"/>
  <c r="DL624" i="2"/>
  <c r="DM624" i="2"/>
  <c r="DN624" i="2"/>
  <c r="DO624" i="2"/>
  <c r="DP624" i="2"/>
  <c r="DQ624" i="2"/>
  <c r="DR624" i="2"/>
  <c r="DS624" i="2"/>
  <c r="DT624" i="2"/>
  <c r="DU624" i="2"/>
  <c r="DV624" i="2"/>
  <c r="DW624" i="2"/>
  <c r="DX624" i="2"/>
  <c r="DY624" i="2"/>
  <c r="DZ624" i="2"/>
  <c r="EA624" i="2"/>
  <c r="EB624" i="2"/>
  <c r="EC624" i="2"/>
  <c r="ED624" i="2"/>
  <c r="EE624" i="2"/>
  <c r="EF624" i="2"/>
  <c r="EG624" i="2"/>
  <c r="EH624" i="2"/>
  <c r="EI624" i="2"/>
  <c r="EJ624" i="2"/>
  <c r="EK624" i="2"/>
  <c r="EL624" i="2"/>
  <c r="EM624" i="2"/>
  <c r="EN624" i="2"/>
  <c r="EO624" i="2"/>
  <c r="EP624" i="2"/>
  <c r="EQ624" i="2"/>
  <c r="ER624" i="2"/>
  <c r="ES624" i="2"/>
  <c r="ET624" i="2"/>
  <c r="DI625" i="2"/>
  <c r="DJ625" i="2"/>
  <c r="DK625" i="2"/>
  <c r="DL625" i="2"/>
  <c r="DM625" i="2"/>
  <c r="DN625" i="2"/>
  <c r="DO625" i="2"/>
  <c r="DP625" i="2"/>
  <c r="DQ625" i="2"/>
  <c r="DR625" i="2"/>
  <c r="DS625" i="2"/>
  <c r="DT625" i="2"/>
  <c r="DU625" i="2"/>
  <c r="DV625" i="2"/>
  <c r="DW625" i="2"/>
  <c r="DX625" i="2"/>
  <c r="DY625" i="2"/>
  <c r="DZ625" i="2"/>
  <c r="EA625" i="2"/>
  <c r="EB625" i="2"/>
  <c r="EC625" i="2"/>
  <c r="ED625" i="2"/>
  <c r="EE625" i="2"/>
  <c r="EF625" i="2"/>
  <c r="EG625" i="2"/>
  <c r="EH625" i="2"/>
  <c r="EI625" i="2"/>
  <c r="EJ625" i="2"/>
  <c r="EK625" i="2"/>
  <c r="EL625" i="2"/>
  <c r="EM625" i="2"/>
  <c r="EN625" i="2"/>
  <c r="EO625" i="2"/>
  <c r="EP625" i="2"/>
  <c r="EQ625" i="2"/>
  <c r="ER625" i="2"/>
  <c r="ES625" i="2"/>
  <c r="ET625" i="2"/>
  <c r="DI626" i="2"/>
  <c r="DJ626" i="2"/>
  <c r="DK626" i="2"/>
  <c r="DL626" i="2"/>
  <c r="DM626" i="2"/>
  <c r="DN626" i="2"/>
  <c r="DO626" i="2"/>
  <c r="DP626" i="2"/>
  <c r="DQ626" i="2"/>
  <c r="DR626" i="2"/>
  <c r="DS626" i="2"/>
  <c r="DT626" i="2"/>
  <c r="DU626" i="2"/>
  <c r="DV626" i="2"/>
  <c r="DW626" i="2"/>
  <c r="DX626" i="2"/>
  <c r="DY626" i="2"/>
  <c r="DZ626" i="2"/>
  <c r="EA626" i="2"/>
  <c r="EB626" i="2"/>
  <c r="EC626" i="2"/>
  <c r="ED626" i="2"/>
  <c r="EE626" i="2"/>
  <c r="EF626" i="2"/>
  <c r="EG626" i="2"/>
  <c r="EH626" i="2"/>
  <c r="EI626" i="2"/>
  <c r="EJ626" i="2"/>
  <c r="EK626" i="2"/>
  <c r="EL626" i="2"/>
  <c r="EM626" i="2"/>
  <c r="EN626" i="2"/>
  <c r="EO626" i="2"/>
  <c r="EP626" i="2"/>
  <c r="EQ626" i="2"/>
  <c r="ER626" i="2"/>
  <c r="ES626" i="2"/>
  <c r="ET626" i="2"/>
  <c r="DI627" i="2"/>
  <c r="DJ627" i="2"/>
  <c r="DK627" i="2"/>
  <c r="DL627" i="2"/>
  <c r="DM627" i="2"/>
  <c r="DN627" i="2"/>
  <c r="DO627" i="2"/>
  <c r="DP627" i="2"/>
  <c r="DQ627" i="2"/>
  <c r="DR627" i="2"/>
  <c r="DS627" i="2"/>
  <c r="DT627" i="2"/>
  <c r="DU627" i="2"/>
  <c r="DV627" i="2"/>
  <c r="DW627" i="2"/>
  <c r="DX627" i="2"/>
  <c r="DY627" i="2"/>
  <c r="DZ627" i="2"/>
  <c r="EA627" i="2"/>
  <c r="EB627" i="2"/>
  <c r="EC627" i="2"/>
  <c r="ED627" i="2"/>
  <c r="EE627" i="2"/>
  <c r="EF627" i="2"/>
  <c r="EG627" i="2"/>
  <c r="EH627" i="2"/>
  <c r="EI627" i="2"/>
  <c r="EJ627" i="2"/>
  <c r="EK627" i="2"/>
  <c r="EL627" i="2"/>
  <c r="EM627" i="2"/>
  <c r="EN627" i="2"/>
  <c r="EO627" i="2"/>
  <c r="EP627" i="2"/>
  <c r="EQ627" i="2"/>
  <c r="ER627" i="2"/>
  <c r="ES627" i="2"/>
  <c r="ET627" i="2"/>
  <c r="DI628" i="2"/>
  <c r="DJ628" i="2"/>
  <c r="DK628" i="2"/>
  <c r="DL628" i="2"/>
  <c r="DM628" i="2"/>
  <c r="DN628" i="2"/>
  <c r="DO628" i="2"/>
  <c r="DP628" i="2"/>
  <c r="DQ628" i="2"/>
  <c r="DR628" i="2"/>
  <c r="DS628" i="2"/>
  <c r="DT628" i="2"/>
  <c r="DU628" i="2"/>
  <c r="DV628" i="2"/>
  <c r="DW628" i="2"/>
  <c r="DX628" i="2"/>
  <c r="DY628" i="2"/>
  <c r="DZ628" i="2"/>
  <c r="EA628" i="2"/>
  <c r="EB628" i="2"/>
  <c r="EC628" i="2"/>
  <c r="ED628" i="2"/>
  <c r="EE628" i="2"/>
  <c r="EF628" i="2"/>
  <c r="EG628" i="2"/>
  <c r="EH628" i="2"/>
  <c r="EI628" i="2"/>
  <c r="EJ628" i="2"/>
  <c r="EK628" i="2"/>
  <c r="EL628" i="2"/>
  <c r="EM628" i="2"/>
  <c r="EN628" i="2"/>
  <c r="EO628" i="2"/>
  <c r="EP628" i="2"/>
  <c r="EQ628" i="2"/>
  <c r="ER628" i="2"/>
  <c r="ES628" i="2"/>
  <c r="ET628" i="2"/>
  <c r="DI629" i="2"/>
  <c r="DJ629" i="2"/>
  <c r="DK629" i="2"/>
  <c r="DL629" i="2"/>
  <c r="DM629" i="2"/>
  <c r="DN629" i="2"/>
  <c r="DO629" i="2"/>
  <c r="DP629" i="2"/>
  <c r="DQ629" i="2"/>
  <c r="DR629" i="2"/>
  <c r="DS629" i="2"/>
  <c r="DT629" i="2"/>
  <c r="DU629" i="2"/>
  <c r="DV629" i="2"/>
  <c r="DW629" i="2"/>
  <c r="DX629" i="2"/>
  <c r="DY629" i="2"/>
  <c r="DZ629" i="2"/>
  <c r="EA629" i="2"/>
  <c r="EB629" i="2"/>
  <c r="EC629" i="2"/>
  <c r="ED629" i="2"/>
  <c r="EE629" i="2"/>
  <c r="EF629" i="2"/>
  <c r="EG629" i="2"/>
  <c r="EH629" i="2"/>
  <c r="EI629" i="2"/>
  <c r="EJ629" i="2"/>
  <c r="EK629" i="2"/>
  <c r="EL629" i="2"/>
  <c r="EM629" i="2"/>
  <c r="EN629" i="2"/>
  <c r="EO629" i="2"/>
  <c r="EP629" i="2"/>
  <c r="EQ629" i="2"/>
  <c r="ER629" i="2"/>
  <c r="ES629" i="2"/>
  <c r="ET629" i="2"/>
  <c r="DI630" i="2"/>
  <c r="DJ630" i="2"/>
  <c r="DK630" i="2"/>
  <c r="DL630" i="2"/>
  <c r="DM630" i="2"/>
  <c r="DN630" i="2"/>
  <c r="DO630" i="2"/>
  <c r="DP630" i="2"/>
  <c r="DQ630" i="2"/>
  <c r="DR630" i="2"/>
  <c r="DS630" i="2"/>
  <c r="DT630" i="2"/>
  <c r="DU630" i="2"/>
  <c r="DV630" i="2"/>
  <c r="DW630" i="2"/>
  <c r="DX630" i="2"/>
  <c r="DY630" i="2"/>
  <c r="DZ630" i="2"/>
  <c r="EA630" i="2"/>
  <c r="EB630" i="2"/>
  <c r="EC630" i="2"/>
  <c r="ED630" i="2"/>
  <c r="EE630" i="2"/>
  <c r="EF630" i="2"/>
  <c r="EG630" i="2"/>
  <c r="EH630" i="2"/>
  <c r="EI630" i="2"/>
  <c r="EJ630" i="2"/>
  <c r="EK630" i="2"/>
  <c r="EL630" i="2"/>
  <c r="EM630" i="2"/>
  <c r="EN630" i="2"/>
  <c r="EO630" i="2"/>
  <c r="EP630" i="2"/>
  <c r="EQ630" i="2"/>
  <c r="ER630" i="2"/>
  <c r="ES630" i="2"/>
  <c r="ET630" i="2"/>
  <c r="DI631" i="2"/>
  <c r="DJ631" i="2"/>
  <c r="DK631" i="2"/>
  <c r="DL631" i="2"/>
  <c r="DM631" i="2"/>
  <c r="DN631" i="2"/>
  <c r="DO631" i="2"/>
  <c r="DP631" i="2"/>
  <c r="DQ631" i="2"/>
  <c r="DR631" i="2"/>
  <c r="DS631" i="2"/>
  <c r="DT631" i="2"/>
  <c r="DU631" i="2"/>
  <c r="DV631" i="2"/>
  <c r="DW631" i="2"/>
  <c r="DX631" i="2"/>
  <c r="DY631" i="2"/>
  <c r="DZ631" i="2"/>
  <c r="EA631" i="2"/>
  <c r="EB631" i="2"/>
  <c r="EC631" i="2"/>
  <c r="ED631" i="2"/>
  <c r="EE631" i="2"/>
  <c r="EF631" i="2"/>
  <c r="EG631" i="2"/>
  <c r="EH631" i="2"/>
  <c r="EI631" i="2"/>
  <c r="EJ631" i="2"/>
  <c r="EK631" i="2"/>
  <c r="EL631" i="2"/>
  <c r="EM631" i="2"/>
  <c r="EN631" i="2"/>
  <c r="EO631" i="2"/>
  <c r="EP631" i="2"/>
  <c r="EQ631" i="2"/>
  <c r="ER631" i="2"/>
  <c r="ES631" i="2"/>
  <c r="ET631" i="2"/>
  <c r="DI632" i="2"/>
  <c r="DJ632" i="2"/>
  <c r="DK632" i="2"/>
  <c r="DL632" i="2"/>
  <c r="DM632" i="2"/>
  <c r="DN632" i="2"/>
  <c r="DO632" i="2"/>
  <c r="DP632" i="2"/>
  <c r="DQ632" i="2"/>
  <c r="DR632" i="2"/>
  <c r="DS632" i="2"/>
  <c r="DT632" i="2"/>
  <c r="DU632" i="2"/>
  <c r="DV632" i="2"/>
  <c r="DW632" i="2"/>
  <c r="DX632" i="2"/>
  <c r="DY632" i="2"/>
  <c r="DZ632" i="2"/>
  <c r="EA632" i="2"/>
  <c r="EB632" i="2"/>
  <c r="EC632" i="2"/>
  <c r="ED632" i="2"/>
  <c r="EE632" i="2"/>
  <c r="EF632" i="2"/>
  <c r="EG632" i="2"/>
  <c r="EH632" i="2"/>
  <c r="EI632" i="2"/>
  <c r="EJ632" i="2"/>
  <c r="EK632" i="2"/>
  <c r="EL632" i="2"/>
  <c r="EM632" i="2"/>
  <c r="EN632" i="2"/>
  <c r="EO632" i="2"/>
  <c r="EP632" i="2"/>
  <c r="EQ632" i="2"/>
  <c r="ER632" i="2"/>
  <c r="ES632" i="2"/>
  <c r="ET632" i="2"/>
  <c r="DI633" i="2"/>
  <c r="DJ633" i="2"/>
  <c r="DK633" i="2"/>
  <c r="DL633" i="2"/>
  <c r="DM633" i="2"/>
  <c r="DN633" i="2"/>
  <c r="DO633" i="2"/>
  <c r="DP633" i="2"/>
  <c r="DQ633" i="2"/>
  <c r="DR633" i="2"/>
  <c r="DS633" i="2"/>
  <c r="DT633" i="2"/>
  <c r="DU633" i="2"/>
  <c r="DV633" i="2"/>
  <c r="DW633" i="2"/>
  <c r="DX633" i="2"/>
  <c r="DY633" i="2"/>
  <c r="DZ633" i="2"/>
  <c r="EA633" i="2"/>
  <c r="EB633" i="2"/>
  <c r="EC633" i="2"/>
  <c r="ED633" i="2"/>
  <c r="EE633" i="2"/>
  <c r="EF633" i="2"/>
  <c r="EG633" i="2"/>
  <c r="EH633" i="2"/>
  <c r="EI633" i="2"/>
  <c r="EJ633" i="2"/>
  <c r="EK633" i="2"/>
  <c r="EL633" i="2"/>
  <c r="EM633" i="2"/>
  <c r="EN633" i="2"/>
  <c r="EO633" i="2"/>
  <c r="EP633" i="2"/>
  <c r="EQ633" i="2"/>
  <c r="ER633" i="2"/>
  <c r="ES633" i="2"/>
  <c r="ET633" i="2"/>
  <c r="DI634" i="2"/>
  <c r="DJ634" i="2"/>
  <c r="DK634" i="2"/>
  <c r="DL634" i="2"/>
  <c r="DM634" i="2"/>
  <c r="DN634" i="2"/>
  <c r="DO634" i="2"/>
  <c r="DP634" i="2"/>
  <c r="DQ634" i="2"/>
  <c r="DR634" i="2"/>
  <c r="DS634" i="2"/>
  <c r="DT634" i="2"/>
  <c r="DU634" i="2"/>
  <c r="DV634" i="2"/>
  <c r="DW634" i="2"/>
  <c r="DX634" i="2"/>
  <c r="DY634" i="2"/>
  <c r="DZ634" i="2"/>
  <c r="EA634" i="2"/>
  <c r="EB634" i="2"/>
  <c r="EC634" i="2"/>
  <c r="ED634" i="2"/>
  <c r="EE634" i="2"/>
  <c r="EF634" i="2"/>
  <c r="EG634" i="2"/>
  <c r="EH634" i="2"/>
  <c r="EI634" i="2"/>
  <c r="EJ634" i="2"/>
  <c r="EK634" i="2"/>
  <c r="EL634" i="2"/>
  <c r="EM634" i="2"/>
  <c r="EN634" i="2"/>
  <c r="EO634" i="2"/>
  <c r="EP634" i="2"/>
  <c r="EQ634" i="2"/>
  <c r="ER634" i="2"/>
  <c r="ES634" i="2"/>
  <c r="ET634" i="2"/>
  <c r="DI635" i="2"/>
  <c r="DJ635" i="2"/>
  <c r="DK635" i="2"/>
  <c r="DL635" i="2"/>
  <c r="DM635" i="2"/>
  <c r="DN635" i="2"/>
  <c r="DO635" i="2"/>
  <c r="DP635" i="2"/>
  <c r="DQ635" i="2"/>
  <c r="DR635" i="2"/>
  <c r="DS635" i="2"/>
  <c r="DT635" i="2"/>
  <c r="DU635" i="2"/>
  <c r="DV635" i="2"/>
  <c r="DW635" i="2"/>
  <c r="DX635" i="2"/>
  <c r="DY635" i="2"/>
  <c r="DZ635" i="2"/>
  <c r="EA635" i="2"/>
  <c r="EB635" i="2"/>
  <c r="EC635" i="2"/>
  <c r="ED635" i="2"/>
  <c r="EE635" i="2"/>
  <c r="EF635" i="2"/>
  <c r="EG635" i="2"/>
  <c r="EH635" i="2"/>
  <c r="EI635" i="2"/>
  <c r="EJ635" i="2"/>
  <c r="EK635" i="2"/>
  <c r="EL635" i="2"/>
  <c r="EM635" i="2"/>
  <c r="EN635" i="2"/>
  <c r="EO635" i="2"/>
  <c r="EP635" i="2"/>
  <c r="EQ635" i="2"/>
  <c r="ER635" i="2"/>
  <c r="ES635" i="2"/>
  <c r="ET635" i="2"/>
  <c r="DI636" i="2"/>
  <c r="DJ636" i="2"/>
  <c r="DK636" i="2"/>
  <c r="DL636" i="2"/>
  <c r="DM636" i="2"/>
  <c r="DN636" i="2"/>
  <c r="DO636" i="2"/>
  <c r="DP636" i="2"/>
  <c r="DQ636" i="2"/>
  <c r="DR636" i="2"/>
  <c r="DS636" i="2"/>
  <c r="DT636" i="2"/>
  <c r="DU636" i="2"/>
  <c r="DV636" i="2"/>
  <c r="DW636" i="2"/>
  <c r="DX636" i="2"/>
  <c r="DY636" i="2"/>
  <c r="DZ636" i="2"/>
  <c r="EA636" i="2"/>
  <c r="EB636" i="2"/>
  <c r="EC636" i="2"/>
  <c r="ED636" i="2"/>
  <c r="EE636" i="2"/>
  <c r="EF636" i="2"/>
  <c r="EG636" i="2"/>
  <c r="EH636" i="2"/>
  <c r="EI636" i="2"/>
  <c r="EJ636" i="2"/>
  <c r="EK636" i="2"/>
  <c r="EL636" i="2"/>
  <c r="EM636" i="2"/>
  <c r="EN636" i="2"/>
  <c r="EO636" i="2"/>
  <c r="EP636" i="2"/>
  <c r="EQ636" i="2"/>
  <c r="ER636" i="2"/>
  <c r="ES636" i="2"/>
  <c r="ET636" i="2"/>
  <c r="DI637" i="2"/>
  <c r="DJ637" i="2"/>
  <c r="DK637" i="2"/>
  <c r="DL637" i="2"/>
  <c r="DM637" i="2"/>
  <c r="DN637" i="2"/>
  <c r="DO637" i="2"/>
  <c r="DP637" i="2"/>
  <c r="DQ637" i="2"/>
  <c r="DR637" i="2"/>
  <c r="DS637" i="2"/>
  <c r="DT637" i="2"/>
  <c r="DU637" i="2"/>
  <c r="DV637" i="2"/>
  <c r="DW637" i="2"/>
  <c r="DX637" i="2"/>
  <c r="DY637" i="2"/>
  <c r="DZ637" i="2"/>
  <c r="EA637" i="2"/>
  <c r="EB637" i="2"/>
  <c r="EC637" i="2"/>
  <c r="ED637" i="2"/>
  <c r="EE637" i="2"/>
  <c r="EF637" i="2"/>
  <c r="EG637" i="2"/>
  <c r="EH637" i="2"/>
  <c r="EI637" i="2"/>
  <c r="EJ637" i="2"/>
  <c r="EK637" i="2"/>
  <c r="EL637" i="2"/>
  <c r="EM637" i="2"/>
  <c r="EN637" i="2"/>
  <c r="EO637" i="2"/>
  <c r="EP637" i="2"/>
  <c r="EQ637" i="2"/>
  <c r="ER637" i="2"/>
  <c r="ES637" i="2"/>
  <c r="ET637" i="2"/>
  <c r="DI638" i="2"/>
  <c r="DJ638" i="2"/>
  <c r="DK638" i="2"/>
  <c r="DL638" i="2"/>
  <c r="DM638" i="2"/>
  <c r="DN638" i="2"/>
  <c r="DO638" i="2"/>
  <c r="DP638" i="2"/>
  <c r="DQ638" i="2"/>
  <c r="DR638" i="2"/>
  <c r="DS638" i="2"/>
  <c r="DT638" i="2"/>
  <c r="DU638" i="2"/>
  <c r="DV638" i="2"/>
  <c r="DW638" i="2"/>
  <c r="DX638" i="2"/>
  <c r="DY638" i="2"/>
  <c r="DZ638" i="2"/>
  <c r="EA638" i="2"/>
  <c r="EB638" i="2"/>
  <c r="EC638" i="2"/>
  <c r="ED638" i="2"/>
  <c r="EE638" i="2"/>
  <c r="EF638" i="2"/>
  <c r="EG638" i="2"/>
  <c r="EH638" i="2"/>
  <c r="EI638" i="2"/>
  <c r="EJ638" i="2"/>
  <c r="EK638" i="2"/>
  <c r="EL638" i="2"/>
  <c r="EM638" i="2"/>
  <c r="EN638" i="2"/>
  <c r="EO638" i="2"/>
  <c r="EP638" i="2"/>
  <c r="EQ638" i="2"/>
  <c r="ER638" i="2"/>
  <c r="ES638" i="2"/>
  <c r="ET638" i="2"/>
  <c r="DI639" i="2"/>
  <c r="DJ639" i="2"/>
  <c r="DK639" i="2"/>
  <c r="DL639" i="2"/>
  <c r="DM639" i="2"/>
  <c r="DN639" i="2"/>
  <c r="DO639" i="2"/>
  <c r="DP639" i="2"/>
  <c r="DQ639" i="2"/>
  <c r="DR639" i="2"/>
  <c r="DS639" i="2"/>
  <c r="DT639" i="2"/>
  <c r="DU639" i="2"/>
  <c r="DV639" i="2"/>
  <c r="DW639" i="2"/>
  <c r="DX639" i="2"/>
  <c r="DY639" i="2"/>
  <c r="DZ639" i="2"/>
  <c r="EA639" i="2"/>
  <c r="EB639" i="2"/>
  <c r="EC639" i="2"/>
  <c r="ED639" i="2"/>
  <c r="EE639" i="2"/>
  <c r="EF639" i="2"/>
  <c r="EG639" i="2"/>
  <c r="EH639" i="2"/>
  <c r="EI639" i="2"/>
  <c r="EJ639" i="2"/>
  <c r="EK639" i="2"/>
  <c r="EL639" i="2"/>
  <c r="EM639" i="2"/>
  <c r="EN639" i="2"/>
  <c r="EO639" i="2"/>
  <c r="EP639" i="2"/>
  <c r="EQ639" i="2"/>
  <c r="ER639" i="2"/>
  <c r="ES639" i="2"/>
  <c r="ET639" i="2"/>
  <c r="DI640" i="2"/>
  <c r="DJ640" i="2"/>
  <c r="DK640" i="2"/>
  <c r="DL640" i="2"/>
  <c r="DM640" i="2"/>
  <c r="DN640" i="2"/>
  <c r="DO640" i="2"/>
  <c r="DP640" i="2"/>
  <c r="DQ640" i="2"/>
  <c r="DR640" i="2"/>
  <c r="DS640" i="2"/>
  <c r="DT640" i="2"/>
  <c r="DU640" i="2"/>
  <c r="DV640" i="2"/>
  <c r="DW640" i="2"/>
  <c r="DX640" i="2"/>
  <c r="DY640" i="2"/>
  <c r="DZ640" i="2"/>
  <c r="EA640" i="2"/>
  <c r="EB640" i="2"/>
  <c r="EC640" i="2"/>
  <c r="ED640" i="2"/>
  <c r="EE640" i="2"/>
  <c r="EF640" i="2"/>
  <c r="EG640" i="2"/>
  <c r="EH640" i="2"/>
  <c r="EI640" i="2"/>
  <c r="EJ640" i="2"/>
  <c r="EK640" i="2"/>
  <c r="EL640" i="2"/>
  <c r="EM640" i="2"/>
  <c r="EN640" i="2"/>
  <c r="EO640" i="2"/>
  <c r="EP640" i="2"/>
  <c r="EQ640" i="2"/>
  <c r="ER640" i="2"/>
  <c r="ES640" i="2"/>
  <c r="ET640" i="2"/>
  <c r="DI641" i="2"/>
  <c r="DJ641" i="2"/>
  <c r="DK641" i="2"/>
  <c r="DL641" i="2"/>
  <c r="DM641" i="2"/>
  <c r="DN641" i="2"/>
  <c r="DO641" i="2"/>
  <c r="DP641" i="2"/>
  <c r="DQ641" i="2"/>
  <c r="DR641" i="2"/>
  <c r="DS641" i="2"/>
  <c r="DT641" i="2"/>
  <c r="DU641" i="2"/>
  <c r="DV641" i="2"/>
  <c r="DW641" i="2"/>
  <c r="DX641" i="2"/>
  <c r="DY641" i="2"/>
  <c r="DZ641" i="2"/>
  <c r="EA641" i="2"/>
  <c r="EB641" i="2"/>
  <c r="EC641" i="2"/>
  <c r="ED641" i="2"/>
  <c r="EE641" i="2"/>
  <c r="EF641" i="2"/>
  <c r="EG641" i="2"/>
  <c r="EH641" i="2"/>
  <c r="EI641" i="2"/>
  <c r="EJ641" i="2"/>
  <c r="EK641" i="2"/>
  <c r="EL641" i="2"/>
  <c r="EM641" i="2"/>
  <c r="EN641" i="2"/>
  <c r="EO641" i="2"/>
  <c r="EP641" i="2"/>
  <c r="EQ641" i="2"/>
  <c r="ER641" i="2"/>
  <c r="ES641" i="2"/>
  <c r="ET641" i="2"/>
  <c r="DI642" i="2"/>
  <c r="DJ642" i="2"/>
  <c r="DK642" i="2"/>
  <c r="DL642" i="2"/>
  <c r="DM642" i="2"/>
  <c r="DN642" i="2"/>
  <c r="DO642" i="2"/>
  <c r="DP642" i="2"/>
  <c r="DQ642" i="2"/>
  <c r="DR642" i="2"/>
  <c r="DS642" i="2"/>
  <c r="DT642" i="2"/>
  <c r="DU642" i="2"/>
  <c r="DV642" i="2"/>
  <c r="DW642" i="2"/>
  <c r="DX642" i="2"/>
  <c r="DY642" i="2"/>
  <c r="DZ642" i="2"/>
  <c r="EA642" i="2"/>
  <c r="EB642" i="2"/>
  <c r="EC642" i="2"/>
  <c r="ED642" i="2"/>
  <c r="EE642" i="2"/>
  <c r="EF642" i="2"/>
  <c r="EG642" i="2"/>
  <c r="EH642" i="2"/>
  <c r="EI642" i="2"/>
  <c r="EJ642" i="2"/>
  <c r="EK642" i="2"/>
  <c r="EL642" i="2"/>
  <c r="EM642" i="2"/>
  <c r="EN642" i="2"/>
  <c r="EO642" i="2"/>
  <c r="EP642" i="2"/>
  <c r="EQ642" i="2"/>
  <c r="ER642" i="2"/>
  <c r="ES642" i="2"/>
  <c r="ET642" i="2"/>
  <c r="DI643" i="2"/>
  <c r="DJ643" i="2"/>
  <c r="DK643" i="2"/>
  <c r="DL643" i="2"/>
  <c r="DM643" i="2"/>
  <c r="DN643" i="2"/>
  <c r="DO643" i="2"/>
  <c r="DP643" i="2"/>
  <c r="DQ643" i="2"/>
  <c r="DR643" i="2"/>
  <c r="DS643" i="2"/>
  <c r="DT643" i="2"/>
  <c r="DU643" i="2"/>
  <c r="DV643" i="2"/>
  <c r="DW643" i="2"/>
  <c r="DX643" i="2"/>
  <c r="DY643" i="2"/>
  <c r="DZ643" i="2"/>
  <c r="EA643" i="2"/>
  <c r="EB643" i="2"/>
  <c r="EC643" i="2"/>
  <c r="ED643" i="2"/>
  <c r="EE643" i="2"/>
  <c r="EF643" i="2"/>
  <c r="EG643" i="2"/>
  <c r="EH643" i="2"/>
  <c r="EI643" i="2"/>
  <c r="EJ643" i="2"/>
  <c r="EK643" i="2"/>
  <c r="EL643" i="2"/>
  <c r="EM643" i="2"/>
  <c r="EN643" i="2"/>
  <c r="EO643" i="2"/>
  <c r="EP643" i="2"/>
  <c r="EQ643" i="2"/>
  <c r="ER643" i="2"/>
  <c r="ES643" i="2"/>
  <c r="ET643" i="2"/>
  <c r="DI644" i="2"/>
  <c r="DJ644" i="2"/>
  <c r="DK644" i="2"/>
  <c r="DL644" i="2"/>
  <c r="DM644" i="2"/>
  <c r="DN644" i="2"/>
  <c r="DO644" i="2"/>
  <c r="DP644" i="2"/>
  <c r="DQ644" i="2"/>
  <c r="DR644" i="2"/>
  <c r="DS644" i="2"/>
  <c r="DT644" i="2"/>
  <c r="DU644" i="2"/>
  <c r="DV644" i="2"/>
  <c r="DW644" i="2"/>
  <c r="DX644" i="2"/>
  <c r="DY644" i="2"/>
  <c r="DZ644" i="2"/>
  <c r="EA644" i="2"/>
  <c r="EB644" i="2"/>
  <c r="EC644" i="2"/>
  <c r="ED644" i="2"/>
  <c r="EE644" i="2"/>
  <c r="EF644" i="2"/>
  <c r="EG644" i="2"/>
  <c r="EH644" i="2"/>
  <c r="EI644" i="2"/>
  <c r="EJ644" i="2"/>
  <c r="EK644" i="2"/>
  <c r="EL644" i="2"/>
  <c r="EM644" i="2"/>
  <c r="EN644" i="2"/>
  <c r="EO644" i="2"/>
  <c r="EP644" i="2"/>
  <c r="EQ644" i="2"/>
  <c r="ER644" i="2"/>
  <c r="ES644" i="2"/>
  <c r="ET644" i="2"/>
  <c r="DI645" i="2"/>
  <c r="DJ645" i="2"/>
  <c r="DK645" i="2"/>
  <c r="DL645" i="2"/>
  <c r="DM645" i="2"/>
  <c r="DN645" i="2"/>
  <c r="DO645" i="2"/>
  <c r="DP645" i="2"/>
  <c r="DQ645" i="2"/>
  <c r="DR645" i="2"/>
  <c r="DS645" i="2"/>
  <c r="DT645" i="2"/>
  <c r="DU645" i="2"/>
  <c r="DV645" i="2"/>
  <c r="DW645" i="2"/>
  <c r="DX645" i="2"/>
  <c r="DY645" i="2"/>
  <c r="DZ645" i="2"/>
  <c r="EA645" i="2"/>
  <c r="EB645" i="2"/>
  <c r="EC645" i="2"/>
  <c r="ED645" i="2"/>
  <c r="EE645" i="2"/>
  <c r="EF645" i="2"/>
  <c r="EG645" i="2"/>
  <c r="EH645" i="2"/>
  <c r="EI645" i="2"/>
  <c r="EJ645" i="2"/>
  <c r="EK645" i="2"/>
  <c r="EL645" i="2"/>
  <c r="EM645" i="2"/>
  <c r="EN645" i="2"/>
  <c r="EO645" i="2"/>
  <c r="EP645" i="2"/>
  <c r="EQ645" i="2"/>
  <c r="ER645" i="2"/>
  <c r="ES645" i="2"/>
  <c r="ET645" i="2"/>
  <c r="DI646" i="2"/>
  <c r="DJ646" i="2"/>
  <c r="DK646" i="2"/>
  <c r="DL646" i="2"/>
  <c r="DM646" i="2"/>
  <c r="DN646" i="2"/>
  <c r="DO646" i="2"/>
  <c r="DP646" i="2"/>
  <c r="DQ646" i="2"/>
  <c r="DR646" i="2"/>
  <c r="DS646" i="2"/>
  <c r="DT646" i="2"/>
  <c r="DU646" i="2"/>
  <c r="DV646" i="2"/>
  <c r="DW646" i="2"/>
  <c r="DX646" i="2"/>
  <c r="DY646" i="2"/>
  <c r="DZ646" i="2"/>
  <c r="EA646" i="2"/>
  <c r="EB646" i="2"/>
  <c r="EC646" i="2"/>
  <c r="ED646" i="2"/>
  <c r="EE646" i="2"/>
  <c r="EF646" i="2"/>
  <c r="EG646" i="2"/>
  <c r="EH646" i="2"/>
  <c r="EI646" i="2"/>
  <c r="EJ646" i="2"/>
  <c r="EK646" i="2"/>
  <c r="EL646" i="2"/>
  <c r="EM646" i="2"/>
  <c r="EN646" i="2"/>
  <c r="EO646" i="2"/>
  <c r="EP646" i="2"/>
  <c r="EQ646" i="2"/>
  <c r="ER646" i="2"/>
  <c r="ES646" i="2"/>
  <c r="ET646" i="2"/>
  <c r="DI647" i="2"/>
  <c r="DJ647" i="2"/>
  <c r="DK647" i="2"/>
  <c r="DL647" i="2"/>
  <c r="DM647" i="2"/>
  <c r="DN647" i="2"/>
  <c r="DO647" i="2"/>
  <c r="DP647" i="2"/>
  <c r="DQ647" i="2"/>
  <c r="DR647" i="2"/>
  <c r="DS647" i="2"/>
  <c r="DT647" i="2"/>
  <c r="DU647" i="2"/>
  <c r="DV647" i="2"/>
  <c r="DW647" i="2"/>
  <c r="DX647" i="2"/>
  <c r="DY647" i="2"/>
  <c r="DZ647" i="2"/>
  <c r="EA647" i="2"/>
  <c r="EB647" i="2"/>
  <c r="EC647" i="2"/>
  <c r="ED647" i="2"/>
  <c r="EE647" i="2"/>
  <c r="EF647" i="2"/>
  <c r="EG647" i="2"/>
  <c r="EH647" i="2"/>
  <c r="EI647" i="2"/>
  <c r="EJ647" i="2"/>
  <c r="EK647" i="2"/>
  <c r="EL647" i="2"/>
  <c r="EM647" i="2"/>
  <c r="EN647" i="2"/>
  <c r="EO647" i="2"/>
  <c r="EP647" i="2"/>
  <c r="EQ647" i="2"/>
  <c r="ER647" i="2"/>
  <c r="ES647" i="2"/>
  <c r="ET647" i="2"/>
  <c r="DI648" i="2"/>
  <c r="DJ648" i="2"/>
  <c r="DK648" i="2"/>
  <c r="DL648" i="2"/>
  <c r="DM648" i="2"/>
  <c r="DN648" i="2"/>
  <c r="DO648" i="2"/>
  <c r="DP648" i="2"/>
  <c r="DQ648" i="2"/>
  <c r="DR648" i="2"/>
  <c r="DS648" i="2"/>
  <c r="DT648" i="2"/>
  <c r="DU648" i="2"/>
  <c r="DV648" i="2"/>
  <c r="DW648" i="2"/>
  <c r="DX648" i="2"/>
  <c r="DY648" i="2"/>
  <c r="DZ648" i="2"/>
  <c r="EA648" i="2"/>
  <c r="EB648" i="2"/>
  <c r="EC648" i="2"/>
  <c r="ED648" i="2"/>
  <c r="EE648" i="2"/>
  <c r="EF648" i="2"/>
  <c r="EG648" i="2"/>
  <c r="EH648" i="2"/>
  <c r="EI648" i="2"/>
  <c r="EJ648" i="2"/>
  <c r="EK648" i="2"/>
  <c r="EL648" i="2"/>
  <c r="EM648" i="2"/>
  <c r="EN648" i="2"/>
  <c r="EO648" i="2"/>
  <c r="EP648" i="2"/>
  <c r="EQ648" i="2"/>
  <c r="ER648" i="2"/>
  <c r="ES648" i="2"/>
  <c r="ET648" i="2"/>
  <c r="DI649" i="2"/>
  <c r="DJ649" i="2"/>
  <c r="DK649" i="2"/>
  <c r="DL649" i="2"/>
  <c r="DM649" i="2"/>
  <c r="DN649" i="2"/>
  <c r="DO649" i="2"/>
  <c r="DP649" i="2"/>
  <c r="DQ649" i="2"/>
  <c r="DR649" i="2"/>
  <c r="DS649" i="2"/>
  <c r="DT649" i="2"/>
  <c r="DU649" i="2"/>
  <c r="DV649" i="2"/>
  <c r="DW649" i="2"/>
  <c r="DX649" i="2"/>
  <c r="DY649" i="2"/>
  <c r="DZ649" i="2"/>
  <c r="EA649" i="2"/>
  <c r="EB649" i="2"/>
  <c r="EC649" i="2"/>
  <c r="ED649" i="2"/>
  <c r="EE649" i="2"/>
  <c r="EF649" i="2"/>
  <c r="EG649" i="2"/>
  <c r="EH649" i="2"/>
  <c r="EI649" i="2"/>
  <c r="EJ649" i="2"/>
  <c r="EK649" i="2"/>
  <c r="EL649" i="2"/>
  <c r="EM649" i="2"/>
  <c r="EN649" i="2"/>
  <c r="EO649" i="2"/>
  <c r="EP649" i="2"/>
  <c r="EQ649" i="2"/>
  <c r="ER649" i="2"/>
  <c r="ES649" i="2"/>
  <c r="ET649" i="2"/>
  <c r="DI650" i="2"/>
  <c r="DJ650" i="2"/>
  <c r="DK650" i="2"/>
  <c r="DL650" i="2"/>
  <c r="DM650" i="2"/>
  <c r="DN650" i="2"/>
  <c r="DO650" i="2"/>
  <c r="DP650" i="2"/>
  <c r="DQ650" i="2"/>
  <c r="DR650" i="2"/>
  <c r="DS650" i="2"/>
  <c r="DT650" i="2"/>
  <c r="DU650" i="2"/>
  <c r="DV650" i="2"/>
  <c r="DW650" i="2"/>
  <c r="DX650" i="2"/>
  <c r="DY650" i="2"/>
  <c r="DZ650" i="2"/>
  <c r="EA650" i="2"/>
  <c r="EB650" i="2"/>
  <c r="EC650" i="2"/>
  <c r="ED650" i="2"/>
  <c r="EE650" i="2"/>
  <c r="EF650" i="2"/>
  <c r="EG650" i="2"/>
  <c r="EH650" i="2"/>
  <c r="EI650" i="2"/>
  <c r="EJ650" i="2"/>
  <c r="EK650" i="2"/>
  <c r="EL650" i="2"/>
  <c r="EM650" i="2"/>
  <c r="EN650" i="2"/>
  <c r="EO650" i="2"/>
  <c r="EP650" i="2"/>
  <c r="EQ650" i="2"/>
  <c r="ER650" i="2"/>
  <c r="ES650" i="2"/>
  <c r="ET650" i="2"/>
  <c r="DI651" i="2"/>
  <c r="DJ651" i="2"/>
  <c r="DK651" i="2"/>
  <c r="DL651" i="2"/>
  <c r="DM651" i="2"/>
  <c r="DN651" i="2"/>
  <c r="DO651" i="2"/>
  <c r="DP651" i="2"/>
  <c r="DQ651" i="2"/>
  <c r="DR651" i="2"/>
  <c r="DS651" i="2"/>
  <c r="DT651" i="2"/>
  <c r="DU651" i="2"/>
  <c r="DV651" i="2"/>
  <c r="DW651" i="2"/>
  <c r="DX651" i="2"/>
  <c r="DY651" i="2"/>
  <c r="DZ651" i="2"/>
  <c r="EA651" i="2"/>
  <c r="EB651" i="2"/>
  <c r="EC651" i="2"/>
  <c r="ED651" i="2"/>
  <c r="EE651" i="2"/>
  <c r="EF651" i="2"/>
  <c r="EG651" i="2"/>
  <c r="EH651" i="2"/>
  <c r="EI651" i="2"/>
  <c r="EJ651" i="2"/>
  <c r="EK651" i="2"/>
  <c r="EL651" i="2"/>
  <c r="EM651" i="2"/>
  <c r="EN651" i="2"/>
  <c r="EO651" i="2"/>
  <c r="EP651" i="2"/>
  <c r="EQ651" i="2"/>
  <c r="ER651" i="2"/>
  <c r="ES651" i="2"/>
  <c r="ET651" i="2"/>
  <c r="DI652" i="2"/>
  <c r="DJ652" i="2"/>
  <c r="DK652" i="2"/>
  <c r="DL652" i="2"/>
  <c r="DM652" i="2"/>
  <c r="DN652" i="2"/>
  <c r="DO652" i="2"/>
  <c r="DP652" i="2"/>
  <c r="DQ652" i="2"/>
  <c r="DR652" i="2"/>
  <c r="DS652" i="2"/>
  <c r="DT652" i="2"/>
  <c r="DU652" i="2"/>
  <c r="DV652" i="2"/>
  <c r="DW652" i="2"/>
  <c r="DX652" i="2"/>
  <c r="DY652" i="2"/>
  <c r="DZ652" i="2"/>
  <c r="EA652" i="2"/>
  <c r="EB652" i="2"/>
  <c r="EC652" i="2"/>
  <c r="ED652" i="2"/>
  <c r="EE652" i="2"/>
  <c r="EF652" i="2"/>
  <c r="EG652" i="2"/>
  <c r="EH652" i="2"/>
  <c r="EI652" i="2"/>
  <c r="EJ652" i="2"/>
  <c r="EK652" i="2"/>
  <c r="EL652" i="2"/>
  <c r="EM652" i="2"/>
  <c r="EN652" i="2"/>
  <c r="EO652" i="2"/>
  <c r="EP652" i="2"/>
  <c r="EQ652" i="2"/>
  <c r="ER652" i="2"/>
  <c r="ES652" i="2"/>
  <c r="ET652" i="2"/>
  <c r="DI653" i="2"/>
  <c r="DJ653" i="2"/>
  <c r="DK653" i="2"/>
  <c r="DL653" i="2"/>
  <c r="DM653" i="2"/>
  <c r="DN653" i="2"/>
  <c r="DO653" i="2"/>
  <c r="DP653" i="2"/>
  <c r="DQ653" i="2"/>
  <c r="DR653" i="2"/>
  <c r="DS653" i="2"/>
  <c r="DT653" i="2"/>
  <c r="DU653" i="2"/>
  <c r="DV653" i="2"/>
  <c r="DW653" i="2"/>
  <c r="DX653" i="2"/>
  <c r="DY653" i="2"/>
  <c r="DZ653" i="2"/>
  <c r="EA653" i="2"/>
  <c r="EB653" i="2"/>
  <c r="EC653" i="2"/>
  <c r="ED653" i="2"/>
  <c r="EE653" i="2"/>
  <c r="EF653" i="2"/>
  <c r="EG653" i="2"/>
  <c r="EH653" i="2"/>
  <c r="EI653" i="2"/>
  <c r="EJ653" i="2"/>
  <c r="EK653" i="2"/>
  <c r="EL653" i="2"/>
  <c r="EM653" i="2"/>
  <c r="EN653" i="2"/>
  <c r="EO653" i="2"/>
  <c r="EP653" i="2"/>
  <c r="EQ653" i="2"/>
  <c r="ER653" i="2"/>
  <c r="ES653" i="2"/>
  <c r="ET653" i="2"/>
  <c r="DI654" i="2"/>
  <c r="DJ654" i="2"/>
  <c r="DK654" i="2"/>
  <c r="DL654" i="2"/>
  <c r="DM654" i="2"/>
  <c r="DN654" i="2"/>
  <c r="DO654" i="2"/>
  <c r="DP654" i="2"/>
  <c r="DQ654" i="2"/>
  <c r="DR654" i="2"/>
  <c r="DS654" i="2"/>
  <c r="DT654" i="2"/>
  <c r="DU654" i="2"/>
  <c r="DV654" i="2"/>
  <c r="DW654" i="2"/>
  <c r="DX654" i="2"/>
  <c r="DY654" i="2"/>
  <c r="DZ654" i="2"/>
  <c r="EA654" i="2"/>
  <c r="EB654" i="2"/>
  <c r="EC654" i="2"/>
  <c r="ED654" i="2"/>
  <c r="EE654" i="2"/>
  <c r="EF654" i="2"/>
  <c r="EG654" i="2"/>
  <c r="EH654" i="2"/>
  <c r="EI654" i="2"/>
  <c r="EJ654" i="2"/>
  <c r="EK654" i="2"/>
  <c r="EL654" i="2"/>
  <c r="EM654" i="2"/>
  <c r="EN654" i="2"/>
  <c r="EO654" i="2"/>
  <c r="EP654" i="2"/>
  <c r="EQ654" i="2"/>
  <c r="ER654" i="2"/>
  <c r="ES654" i="2"/>
  <c r="ET654" i="2"/>
  <c r="DI655" i="2"/>
  <c r="DJ655" i="2"/>
  <c r="DK655" i="2"/>
  <c r="DL655" i="2"/>
  <c r="DM655" i="2"/>
  <c r="DN655" i="2"/>
  <c r="DO655" i="2"/>
  <c r="DP655" i="2"/>
  <c r="DQ655" i="2"/>
  <c r="DR655" i="2"/>
  <c r="DS655" i="2"/>
  <c r="DT655" i="2"/>
  <c r="DU655" i="2"/>
  <c r="DV655" i="2"/>
  <c r="DW655" i="2"/>
  <c r="DX655" i="2"/>
  <c r="DY655" i="2"/>
  <c r="DZ655" i="2"/>
  <c r="EA655" i="2"/>
  <c r="EB655" i="2"/>
  <c r="EC655" i="2"/>
  <c r="ED655" i="2"/>
  <c r="EE655" i="2"/>
  <c r="EF655" i="2"/>
  <c r="EG655" i="2"/>
  <c r="EH655" i="2"/>
  <c r="EI655" i="2"/>
  <c r="EJ655" i="2"/>
  <c r="EK655" i="2"/>
  <c r="EL655" i="2"/>
  <c r="EM655" i="2"/>
  <c r="EN655" i="2"/>
  <c r="EO655" i="2"/>
  <c r="EP655" i="2"/>
  <c r="EQ655" i="2"/>
  <c r="ER655" i="2"/>
  <c r="ES655" i="2"/>
  <c r="ET655" i="2"/>
  <c r="DI656" i="2"/>
  <c r="DJ656" i="2"/>
  <c r="DK656" i="2"/>
  <c r="DL656" i="2"/>
  <c r="DM656" i="2"/>
  <c r="DN656" i="2"/>
  <c r="DO656" i="2"/>
  <c r="DP656" i="2"/>
  <c r="DQ656" i="2"/>
  <c r="DR656" i="2"/>
  <c r="DS656" i="2"/>
  <c r="DT656" i="2"/>
  <c r="DU656" i="2"/>
  <c r="DV656" i="2"/>
  <c r="DW656" i="2"/>
  <c r="DX656" i="2"/>
  <c r="DY656" i="2"/>
  <c r="DZ656" i="2"/>
  <c r="EA656" i="2"/>
  <c r="EB656" i="2"/>
  <c r="EC656" i="2"/>
  <c r="ED656" i="2"/>
  <c r="EE656" i="2"/>
  <c r="EF656" i="2"/>
  <c r="EG656" i="2"/>
  <c r="EH656" i="2"/>
  <c r="EI656" i="2"/>
  <c r="EJ656" i="2"/>
  <c r="EK656" i="2"/>
  <c r="EL656" i="2"/>
  <c r="EM656" i="2"/>
  <c r="EN656" i="2"/>
  <c r="EO656" i="2"/>
  <c r="EP656" i="2"/>
  <c r="EQ656" i="2"/>
  <c r="ER656" i="2"/>
  <c r="ES656" i="2"/>
  <c r="ET656" i="2"/>
  <c r="DI657" i="2"/>
  <c r="DJ657" i="2"/>
  <c r="DK657" i="2"/>
  <c r="DL657" i="2"/>
  <c r="DM657" i="2"/>
  <c r="DN657" i="2"/>
  <c r="DO657" i="2"/>
  <c r="DP657" i="2"/>
  <c r="DQ657" i="2"/>
  <c r="DR657" i="2"/>
  <c r="DS657" i="2"/>
  <c r="DT657" i="2"/>
  <c r="DU657" i="2"/>
  <c r="DV657" i="2"/>
  <c r="DW657" i="2"/>
  <c r="DX657" i="2"/>
  <c r="DY657" i="2"/>
  <c r="DZ657" i="2"/>
  <c r="EA657" i="2"/>
  <c r="EB657" i="2"/>
  <c r="EC657" i="2"/>
  <c r="ED657" i="2"/>
  <c r="EE657" i="2"/>
  <c r="EF657" i="2"/>
  <c r="EG657" i="2"/>
  <c r="EH657" i="2"/>
  <c r="EI657" i="2"/>
  <c r="EJ657" i="2"/>
  <c r="EK657" i="2"/>
  <c r="EL657" i="2"/>
  <c r="EM657" i="2"/>
  <c r="EN657" i="2"/>
  <c r="EO657" i="2"/>
  <c r="EP657" i="2"/>
  <c r="EQ657" i="2"/>
  <c r="ER657" i="2"/>
  <c r="ES657" i="2"/>
  <c r="ET657" i="2"/>
  <c r="DI658" i="2"/>
  <c r="DJ658" i="2"/>
  <c r="DK658" i="2"/>
  <c r="DL658" i="2"/>
  <c r="DM658" i="2"/>
  <c r="DN658" i="2"/>
  <c r="DO658" i="2"/>
  <c r="DP658" i="2"/>
  <c r="DQ658" i="2"/>
  <c r="DR658" i="2"/>
  <c r="DS658" i="2"/>
  <c r="DT658" i="2"/>
  <c r="DU658" i="2"/>
  <c r="DV658" i="2"/>
  <c r="DW658" i="2"/>
  <c r="DX658" i="2"/>
  <c r="DY658" i="2"/>
  <c r="DZ658" i="2"/>
  <c r="EA658" i="2"/>
  <c r="EB658" i="2"/>
  <c r="EC658" i="2"/>
  <c r="ED658" i="2"/>
  <c r="EE658" i="2"/>
  <c r="EF658" i="2"/>
  <c r="EG658" i="2"/>
  <c r="EH658" i="2"/>
  <c r="EI658" i="2"/>
  <c r="EJ658" i="2"/>
  <c r="EK658" i="2"/>
  <c r="EL658" i="2"/>
  <c r="EM658" i="2"/>
  <c r="EN658" i="2"/>
  <c r="EO658" i="2"/>
  <c r="EP658" i="2"/>
  <c r="EQ658" i="2"/>
  <c r="ER658" i="2"/>
  <c r="ES658" i="2"/>
  <c r="ET658" i="2"/>
  <c r="DI659" i="2"/>
  <c r="DJ659" i="2"/>
  <c r="DK659" i="2"/>
  <c r="DL659" i="2"/>
  <c r="DM659" i="2"/>
  <c r="DN659" i="2"/>
  <c r="DO659" i="2"/>
  <c r="DP659" i="2"/>
  <c r="DQ659" i="2"/>
  <c r="DR659" i="2"/>
  <c r="DS659" i="2"/>
  <c r="DT659" i="2"/>
  <c r="DU659" i="2"/>
  <c r="DV659" i="2"/>
  <c r="DW659" i="2"/>
  <c r="DX659" i="2"/>
  <c r="DY659" i="2"/>
  <c r="DZ659" i="2"/>
  <c r="EA659" i="2"/>
  <c r="EB659" i="2"/>
  <c r="EC659" i="2"/>
  <c r="ED659" i="2"/>
  <c r="EE659" i="2"/>
  <c r="EF659" i="2"/>
  <c r="EG659" i="2"/>
  <c r="EH659" i="2"/>
  <c r="EI659" i="2"/>
  <c r="EJ659" i="2"/>
  <c r="EK659" i="2"/>
  <c r="EL659" i="2"/>
  <c r="EM659" i="2"/>
  <c r="EN659" i="2"/>
  <c r="EO659" i="2"/>
  <c r="EP659" i="2"/>
  <c r="EQ659" i="2"/>
  <c r="ER659" i="2"/>
  <c r="ES659" i="2"/>
  <c r="ET659" i="2"/>
  <c r="DI660" i="2"/>
  <c r="DJ660" i="2"/>
  <c r="DK660" i="2"/>
  <c r="DL660" i="2"/>
  <c r="DM660" i="2"/>
  <c r="DN660" i="2"/>
  <c r="DO660" i="2"/>
  <c r="DP660" i="2"/>
  <c r="DQ660" i="2"/>
  <c r="DR660" i="2"/>
  <c r="DS660" i="2"/>
  <c r="DT660" i="2"/>
  <c r="DU660" i="2"/>
  <c r="DV660" i="2"/>
  <c r="DW660" i="2"/>
  <c r="DX660" i="2"/>
  <c r="DY660" i="2"/>
  <c r="DZ660" i="2"/>
  <c r="EA660" i="2"/>
  <c r="EB660" i="2"/>
  <c r="EC660" i="2"/>
  <c r="ED660" i="2"/>
  <c r="EE660" i="2"/>
  <c r="EF660" i="2"/>
  <c r="EG660" i="2"/>
  <c r="EH660" i="2"/>
  <c r="EI660" i="2"/>
  <c r="EJ660" i="2"/>
  <c r="EK660" i="2"/>
  <c r="EL660" i="2"/>
  <c r="EM660" i="2"/>
  <c r="EN660" i="2"/>
  <c r="EO660" i="2"/>
  <c r="EP660" i="2"/>
  <c r="EQ660" i="2"/>
  <c r="ER660" i="2"/>
  <c r="ES660" i="2"/>
  <c r="ET660" i="2"/>
  <c r="DI661" i="2"/>
  <c r="DJ661" i="2"/>
  <c r="DK661" i="2"/>
  <c r="DL661" i="2"/>
  <c r="DM661" i="2"/>
  <c r="DN661" i="2"/>
  <c r="DO661" i="2"/>
  <c r="DP661" i="2"/>
  <c r="DQ661" i="2"/>
  <c r="DR661" i="2"/>
  <c r="DS661" i="2"/>
  <c r="DT661" i="2"/>
  <c r="DU661" i="2"/>
  <c r="DV661" i="2"/>
  <c r="DW661" i="2"/>
  <c r="DX661" i="2"/>
  <c r="DY661" i="2"/>
  <c r="DZ661" i="2"/>
  <c r="EA661" i="2"/>
  <c r="EB661" i="2"/>
  <c r="EC661" i="2"/>
  <c r="ED661" i="2"/>
  <c r="EE661" i="2"/>
  <c r="EF661" i="2"/>
  <c r="EG661" i="2"/>
  <c r="EH661" i="2"/>
  <c r="EI661" i="2"/>
  <c r="EJ661" i="2"/>
  <c r="EK661" i="2"/>
  <c r="EL661" i="2"/>
  <c r="EM661" i="2"/>
  <c r="EN661" i="2"/>
  <c r="EO661" i="2"/>
  <c r="EP661" i="2"/>
  <c r="EQ661" i="2"/>
  <c r="ER661" i="2"/>
  <c r="ES661" i="2"/>
  <c r="ET661" i="2"/>
  <c r="DI662" i="2"/>
  <c r="DJ662" i="2"/>
  <c r="DK662" i="2"/>
  <c r="DL662" i="2"/>
  <c r="DM662" i="2"/>
  <c r="DN662" i="2"/>
  <c r="DO662" i="2"/>
  <c r="DP662" i="2"/>
  <c r="DQ662" i="2"/>
  <c r="DR662" i="2"/>
  <c r="DS662" i="2"/>
  <c r="DT662" i="2"/>
  <c r="DU662" i="2"/>
  <c r="DV662" i="2"/>
  <c r="DW662" i="2"/>
  <c r="DX662" i="2"/>
  <c r="DY662" i="2"/>
  <c r="DZ662" i="2"/>
  <c r="EA662" i="2"/>
  <c r="EB662" i="2"/>
  <c r="EC662" i="2"/>
  <c r="ED662" i="2"/>
  <c r="EE662" i="2"/>
  <c r="EF662" i="2"/>
  <c r="EG662" i="2"/>
  <c r="EH662" i="2"/>
  <c r="EI662" i="2"/>
  <c r="EJ662" i="2"/>
  <c r="EK662" i="2"/>
  <c r="EL662" i="2"/>
  <c r="EM662" i="2"/>
  <c r="EN662" i="2"/>
  <c r="EO662" i="2"/>
  <c r="EP662" i="2"/>
  <c r="EQ662" i="2"/>
  <c r="ER662" i="2"/>
  <c r="ES662" i="2"/>
  <c r="ET662" i="2"/>
  <c r="DI663" i="2"/>
  <c r="DJ663" i="2"/>
  <c r="DK663" i="2"/>
  <c r="DL663" i="2"/>
  <c r="DM663" i="2"/>
  <c r="DN663" i="2"/>
  <c r="DO663" i="2"/>
  <c r="DP663" i="2"/>
  <c r="DQ663" i="2"/>
  <c r="DR663" i="2"/>
  <c r="DS663" i="2"/>
  <c r="DT663" i="2"/>
  <c r="DU663" i="2"/>
  <c r="DV663" i="2"/>
  <c r="DW663" i="2"/>
  <c r="DX663" i="2"/>
  <c r="DY663" i="2"/>
  <c r="DZ663" i="2"/>
  <c r="EA663" i="2"/>
  <c r="EB663" i="2"/>
  <c r="EC663" i="2"/>
  <c r="ED663" i="2"/>
  <c r="EE663" i="2"/>
  <c r="EF663" i="2"/>
  <c r="EG663" i="2"/>
  <c r="EH663" i="2"/>
  <c r="EI663" i="2"/>
  <c r="EJ663" i="2"/>
  <c r="EK663" i="2"/>
  <c r="EL663" i="2"/>
  <c r="EM663" i="2"/>
  <c r="EN663" i="2"/>
  <c r="EO663" i="2"/>
  <c r="EP663" i="2"/>
  <c r="EQ663" i="2"/>
  <c r="ER663" i="2"/>
  <c r="ES663" i="2"/>
  <c r="ET663" i="2"/>
  <c r="DI664" i="2"/>
  <c r="DJ664" i="2"/>
  <c r="DK664" i="2"/>
  <c r="DL664" i="2"/>
  <c r="DM664" i="2"/>
  <c r="DN664" i="2"/>
  <c r="DO664" i="2"/>
  <c r="DP664" i="2"/>
  <c r="DQ664" i="2"/>
  <c r="DR664" i="2"/>
  <c r="DS664" i="2"/>
  <c r="DT664" i="2"/>
  <c r="DU664" i="2"/>
  <c r="DV664" i="2"/>
  <c r="DW664" i="2"/>
  <c r="DX664" i="2"/>
  <c r="DY664" i="2"/>
  <c r="DZ664" i="2"/>
  <c r="EA664" i="2"/>
  <c r="EB664" i="2"/>
  <c r="EC664" i="2"/>
  <c r="ED664" i="2"/>
  <c r="EE664" i="2"/>
  <c r="EF664" i="2"/>
  <c r="EG664" i="2"/>
  <c r="EH664" i="2"/>
  <c r="EI664" i="2"/>
  <c r="EJ664" i="2"/>
  <c r="EK664" i="2"/>
  <c r="EL664" i="2"/>
  <c r="EM664" i="2"/>
  <c r="EN664" i="2"/>
  <c r="EO664" i="2"/>
  <c r="EP664" i="2"/>
  <c r="EQ664" i="2"/>
  <c r="ER664" i="2"/>
  <c r="ES664" i="2"/>
  <c r="ET664" i="2"/>
  <c r="DI665" i="2"/>
  <c r="DJ665" i="2"/>
  <c r="DK665" i="2"/>
  <c r="DL665" i="2"/>
  <c r="DM665" i="2"/>
  <c r="DN665" i="2"/>
  <c r="DO665" i="2"/>
  <c r="DP665" i="2"/>
  <c r="DQ665" i="2"/>
  <c r="DR665" i="2"/>
  <c r="DS665" i="2"/>
  <c r="DT665" i="2"/>
  <c r="DU665" i="2"/>
  <c r="DV665" i="2"/>
  <c r="DW665" i="2"/>
  <c r="DX665" i="2"/>
  <c r="DY665" i="2"/>
  <c r="DZ665" i="2"/>
  <c r="EA665" i="2"/>
  <c r="EB665" i="2"/>
  <c r="EC665" i="2"/>
  <c r="ED665" i="2"/>
  <c r="EE665" i="2"/>
  <c r="EF665" i="2"/>
  <c r="EG665" i="2"/>
  <c r="EH665" i="2"/>
  <c r="EI665" i="2"/>
  <c r="EJ665" i="2"/>
  <c r="EK665" i="2"/>
  <c r="EL665" i="2"/>
  <c r="EM665" i="2"/>
  <c r="EN665" i="2"/>
  <c r="EO665" i="2"/>
  <c r="EP665" i="2"/>
  <c r="EQ665" i="2"/>
  <c r="ER665" i="2"/>
  <c r="ES665" i="2"/>
  <c r="ET665" i="2"/>
  <c r="DI666" i="2"/>
  <c r="DJ666" i="2"/>
  <c r="DK666" i="2"/>
  <c r="DL666" i="2"/>
  <c r="DM666" i="2"/>
  <c r="DN666" i="2"/>
  <c r="DO666" i="2"/>
  <c r="DP666" i="2"/>
  <c r="DQ666" i="2"/>
  <c r="DR666" i="2"/>
  <c r="DS666" i="2"/>
  <c r="DT666" i="2"/>
  <c r="DU666" i="2"/>
  <c r="DV666" i="2"/>
  <c r="DW666" i="2"/>
  <c r="DX666" i="2"/>
  <c r="DY666" i="2"/>
  <c r="DZ666" i="2"/>
  <c r="EA666" i="2"/>
  <c r="EB666" i="2"/>
  <c r="EC666" i="2"/>
  <c r="ED666" i="2"/>
  <c r="EE666" i="2"/>
  <c r="EF666" i="2"/>
  <c r="EG666" i="2"/>
  <c r="EH666" i="2"/>
  <c r="EI666" i="2"/>
  <c r="EJ666" i="2"/>
  <c r="EK666" i="2"/>
  <c r="EL666" i="2"/>
  <c r="EM666" i="2"/>
  <c r="EN666" i="2"/>
  <c r="EO666" i="2"/>
  <c r="EP666" i="2"/>
  <c r="EQ666" i="2"/>
  <c r="ER666" i="2"/>
  <c r="ES666" i="2"/>
  <c r="ET666" i="2"/>
  <c r="DI667" i="2"/>
  <c r="DJ667" i="2"/>
  <c r="DK667" i="2"/>
  <c r="DL667" i="2"/>
  <c r="DM667" i="2"/>
  <c r="DN667" i="2"/>
  <c r="DO667" i="2"/>
  <c r="DP667" i="2"/>
  <c r="DQ667" i="2"/>
  <c r="DR667" i="2"/>
  <c r="DS667" i="2"/>
  <c r="DT667" i="2"/>
  <c r="DU667" i="2"/>
  <c r="DV667" i="2"/>
  <c r="DW667" i="2"/>
  <c r="DX667" i="2"/>
  <c r="DY667" i="2"/>
  <c r="DZ667" i="2"/>
  <c r="EA667" i="2"/>
  <c r="EB667" i="2"/>
  <c r="EC667" i="2"/>
  <c r="ED667" i="2"/>
  <c r="EE667" i="2"/>
  <c r="EF667" i="2"/>
  <c r="EG667" i="2"/>
  <c r="EH667" i="2"/>
  <c r="EI667" i="2"/>
  <c r="EJ667" i="2"/>
  <c r="EK667" i="2"/>
  <c r="EL667" i="2"/>
  <c r="EM667" i="2"/>
  <c r="EN667" i="2"/>
  <c r="EO667" i="2"/>
  <c r="EP667" i="2"/>
  <c r="EQ667" i="2"/>
  <c r="ER667" i="2"/>
  <c r="ES667" i="2"/>
  <c r="ET667" i="2"/>
  <c r="DI668" i="2"/>
  <c r="DJ668" i="2"/>
  <c r="DK668" i="2"/>
  <c r="DL668" i="2"/>
  <c r="DM668" i="2"/>
  <c r="DN668" i="2"/>
  <c r="DO668" i="2"/>
  <c r="DP668" i="2"/>
  <c r="DQ668" i="2"/>
  <c r="DR668" i="2"/>
  <c r="DS668" i="2"/>
  <c r="DT668" i="2"/>
  <c r="DU668" i="2"/>
  <c r="DV668" i="2"/>
  <c r="DW668" i="2"/>
  <c r="DX668" i="2"/>
  <c r="DY668" i="2"/>
  <c r="DZ668" i="2"/>
  <c r="EA668" i="2"/>
  <c r="EB668" i="2"/>
  <c r="EC668" i="2"/>
  <c r="ED668" i="2"/>
  <c r="EE668" i="2"/>
  <c r="EF668" i="2"/>
  <c r="EG668" i="2"/>
  <c r="EH668" i="2"/>
  <c r="EI668" i="2"/>
  <c r="EJ668" i="2"/>
  <c r="EK668" i="2"/>
  <c r="EL668" i="2"/>
  <c r="EM668" i="2"/>
  <c r="EN668" i="2"/>
  <c r="EO668" i="2"/>
  <c r="EP668" i="2"/>
  <c r="EQ668" i="2"/>
  <c r="ER668" i="2"/>
  <c r="ES668" i="2"/>
  <c r="ET668" i="2"/>
  <c r="DI669" i="2"/>
  <c r="DJ669" i="2"/>
  <c r="DK669" i="2"/>
  <c r="DL669" i="2"/>
  <c r="DM669" i="2"/>
  <c r="DN669" i="2"/>
  <c r="DO669" i="2"/>
  <c r="DP669" i="2"/>
  <c r="DQ669" i="2"/>
  <c r="DR669" i="2"/>
  <c r="DS669" i="2"/>
  <c r="DT669" i="2"/>
  <c r="DU669" i="2"/>
  <c r="DV669" i="2"/>
  <c r="DW669" i="2"/>
  <c r="DX669" i="2"/>
  <c r="DY669" i="2"/>
  <c r="DZ669" i="2"/>
  <c r="EA669" i="2"/>
  <c r="EB669" i="2"/>
  <c r="EC669" i="2"/>
  <c r="ED669" i="2"/>
  <c r="EE669" i="2"/>
  <c r="EF669" i="2"/>
  <c r="EG669" i="2"/>
  <c r="EH669" i="2"/>
  <c r="EI669" i="2"/>
  <c r="EJ669" i="2"/>
  <c r="EK669" i="2"/>
  <c r="EL669" i="2"/>
  <c r="EM669" i="2"/>
  <c r="EN669" i="2"/>
  <c r="EO669" i="2"/>
  <c r="EP669" i="2"/>
  <c r="EQ669" i="2"/>
  <c r="ER669" i="2"/>
  <c r="ES669" i="2"/>
  <c r="ET669" i="2"/>
  <c r="DI670" i="2"/>
  <c r="DJ670" i="2"/>
  <c r="DK670" i="2"/>
  <c r="DL670" i="2"/>
  <c r="DM670" i="2"/>
  <c r="DN670" i="2"/>
  <c r="DO670" i="2"/>
  <c r="DP670" i="2"/>
  <c r="DQ670" i="2"/>
  <c r="DR670" i="2"/>
  <c r="DS670" i="2"/>
  <c r="DT670" i="2"/>
  <c r="DU670" i="2"/>
  <c r="DV670" i="2"/>
  <c r="DW670" i="2"/>
  <c r="DX670" i="2"/>
  <c r="DY670" i="2"/>
  <c r="DZ670" i="2"/>
  <c r="EA670" i="2"/>
  <c r="EB670" i="2"/>
  <c r="EC670" i="2"/>
  <c r="ED670" i="2"/>
  <c r="EE670" i="2"/>
  <c r="EF670" i="2"/>
  <c r="EG670" i="2"/>
  <c r="EH670" i="2"/>
  <c r="EI670" i="2"/>
  <c r="EJ670" i="2"/>
  <c r="EK670" i="2"/>
  <c r="EL670" i="2"/>
  <c r="EM670" i="2"/>
  <c r="EN670" i="2"/>
  <c r="EO670" i="2"/>
  <c r="EP670" i="2"/>
  <c r="EQ670" i="2"/>
  <c r="ER670" i="2"/>
  <c r="ES670" i="2"/>
  <c r="ET670" i="2"/>
  <c r="DI671" i="2"/>
  <c r="DJ671" i="2"/>
  <c r="DK671" i="2"/>
  <c r="DL671" i="2"/>
  <c r="DM671" i="2"/>
  <c r="DN671" i="2"/>
  <c r="DO671" i="2"/>
  <c r="DP671" i="2"/>
  <c r="DQ671" i="2"/>
  <c r="DR671" i="2"/>
  <c r="DS671" i="2"/>
  <c r="DT671" i="2"/>
  <c r="DU671" i="2"/>
  <c r="DV671" i="2"/>
  <c r="DW671" i="2"/>
  <c r="DX671" i="2"/>
  <c r="DY671" i="2"/>
  <c r="DZ671" i="2"/>
  <c r="EA671" i="2"/>
  <c r="EB671" i="2"/>
  <c r="EC671" i="2"/>
  <c r="ED671" i="2"/>
  <c r="EE671" i="2"/>
  <c r="EF671" i="2"/>
  <c r="EG671" i="2"/>
  <c r="EH671" i="2"/>
  <c r="EI671" i="2"/>
  <c r="EJ671" i="2"/>
  <c r="EK671" i="2"/>
  <c r="EL671" i="2"/>
  <c r="EM671" i="2"/>
  <c r="EN671" i="2"/>
  <c r="EO671" i="2"/>
  <c r="EP671" i="2"/>
  <c r="EQ671" i="2"/>
  <c r="ER671" i="2"/>
  <c r="ES671" i="2"/>
  <c r="ET671" i="2"/>
  <c r="DI672" i="2"/>
  <c r="DJ672" i="2"/>
  <c r="DK672" i="2"/>
  <c r="DL672" i="2"/>
  <c r="DM672" i="2"/>
  <c r="DN672" i="2"/>
  <c r="DO672" i="2"/>
  <c r="DP672" i="2"/>
  <c r="DQ672" i="2"/>
  <c r="DR672" i="2"/>
  <c r="DS672" i="2"/>
  <c r="DT672" i="2"/>
  <c r="DU672" i="2"/>
  <c r="DV672" i="2"/>
  <c r="DW672" i="2"/>
  <c r="DX672" i="2"/>
  <c r="DY672" i="2"/>
  <c r="DZ672" i="2"/>
  <c r="EA672" i="2"/>
  <c r="EB672" i="2"/>
  <c r="EC672" i="2"/>
  <c r="ED672" i="2"/>
  <c r="EE672" i="2"/>
  <c r="EF672" i="2"/>
  <c r="EG672" i="2"/>
  <c r="EH672" i="2"/>
  <c r="EI672" i="2"/>
  <c r="EJ672" i="2"/>
  <c r="EK672" i="2"/>
  <c r="EL672" i="2"/>
  <c r="EM672" i="2"/>
  <c r="EN672" i="2"/>
  <c r="EO672" i="2"/>
  <c r="EP672" i="2"/>
  <c r="EQ672" i="2"/>
  <c r="ER672" i="2"/>
  <c r="ES672" i="2"/>
  <c r="ET672" i="2"/>
  <c r="DI673" i="2"/>
  <c r="DJ673" i="2"/>
  <c r="DK673" i="2"/>
  <c r="DL673" i="2"/>
  <c r="DM673" i="2"/>
  <c r="DN673" i="2"/>
  <c r="DO673" i="2"/>
  <c r="DP673" i="2"/>
  <c r="DQ673" i="2"/>
  <c r="DR673" i="2"/>
  <c r="DS673" i="2"/>
  <c r="DT673" i="2"/>
  <c r="DU673" i="2"/>
  <c r="DV673" i="2"/>
  <c r="DW673" i="2"/>
  <c r="DX673" i="2"/>
  <c r="DY673" i="2"/>
  <c r="DZ673" i="2"/>
  <c r="EA673" i="2"/>
  <c r="EB673" i="2"/>
  <c r="EC673" i="2"/>
  <c r="ED673" i="2"/>
  <c r="EE673" i="2"/>
  <c r="EF673" i="2"/>
  <c r="EG673" i="2"/>
  <c r="EH673" i="2"/>
  <c r="EI673" i="2"/>
  <c r="EJ673" i="2"/>
  <c r="EK673" i="2"/>
  <c r="EL673" i="2"/>
  <c r="EM673" i="2"/>
  <c r="EN673" i="2"/>
  <c r="EO673" i="2"/>
  <c r="EP673" i="2"/>
  <c r="EQ673" i="2"/>
  <c r="ER673" i="2"/>
  <c r="ES673" i="2"/>
  <c r="ET673" i="2"/>
  <c r="DI674" i="2"/>
  <c r="DJ674" i="2"/>
  <c r="DK674" i="2"/>
  <c r="DL674" i="2"/>
  <c r="DM674" i="2"/>
  <c r="DN674" i="2"/>
  <c r="DO674" i="2"/>
  <c r="DP674" i="2"/>
  <c r="DQ674" i="2"/>
  <c r="DR674" i="2"/>
  <c r="DS674" i="2"/>
  <c r="DT674" i="2"/>
  <c r="DU674" i="2"/>
  <c r="DV674" i="2"/>
  <c r="DW674" i="2"/>
  <c r="DX674" i="2"/>
  <c r="DY674" i="2"/>
  <c r="DZ674" i="2"/>
  <c r="EA674" i="2"/>
  <c r="EB674" i="2"/>
  <c r="EC674" i="2"/>
  <c r="ED674" i="2"/>
  <c r="EE674" i="2"/>
  <c r="EF674" i="2"/>
  <c r="EG674" i="2"/>
  <c r="EH674" i="2"/>
  <c r="EI674" i="2"/>
  <c r="EJ674" i="2"/>
  <c r="EK674" i="2"/>
  <c r="EL674" i="2"/>
  <c r="EM674" i="2"/>
  <c r="EN674" i="2"/>
  <c r="EO674" i="2"/>
  <c r="EP674" i="2"/>
  <c r="EQ674" i="2"/>
  <c r="ER674" i="2"/>
  <c r="ES674" i="2"/>
  <c r="ET674" i="2"/>
  <c r="DI675" i="2"/>
  <c r="DJ675" i="2"/>
  <c r="DK675" i="2"/>
  <c r="DL675" i="2"/>
  <c r="DM675" i="2"/>
  <c r="DN675" i="2"/>
  <c r="DO675" i="2"/>
  <c r="DP675" i="2"/>
  <c r="DQ675" i="2"/>
  <c r="DR675" i="2"/>
  <c r="DS675" i="2"/>
  <c r="DT675" i="2"/>
  <c r="DU675" i="2"/>
  <c r="DV675" i="2"/>
  <c r="DW675" i="2"/>
  <c r="DX675" i="2"/>
  <c r="DY675" i="2"/>
  <c r="DZ675" i="2"/>
  <c r="EA675" i="2"/>
  <c r="EB675" i="2"/>
  <c r="EC675" i="2"/>
  <c r="ED675" i="2"/>
  <c r="EE675" i="2"/>
  <c r="EF675" i="2"/>
  <c r="EG675" i="2"/>
  <c r="EH675" i="2"/>
  <c r="EI675" i="2"/>
  <c r="EJ675" i="2"/>
  <c r="EK675" i="2"/>
  <c r="EL675" i="2"/>
  <c r="EM675" i="2"/>
  <c r="EN675" i="2"/>
  <c r="EO675" i="2"/>
  <c r="EP675" i="2"/>
  <c r="EQ675" i="2"/>
  <c r="ER675" i="2"/>
  <c r="ES675" i="2"/>
  <c r="ET675" i="2"/>
  <c r="DI676" i="2"/>
  <c r="DJ676" i="2"/>
  <c r="DK676" i="2"/>
  <c r="DL676" i="2"/>
  <c r="DM676" i="2"/>
  <c r="DN676" i="2"/>
  <c r="DO676" i="2"/>
  <c r="DP676" i="2"/>
  <c r="DQ676" i="2"/>
  <c r="DR676" i="2"/>
  <c r="DS676" i="2"/>
  <c r="DT676" i="2"/>
  <c r="DU676" i="2"/>
  <c r="DV676" i="2"/>
  <c r="DW676" i="2"/>
  <c r="DX676" i="2"/>
  <c r="DY676" i="2"/>
  <c r="DZ676" i="2"/>
  <c r="EA676" i="2"/>
  <c r="EB676" i="2"/>
  <c r="EC676" i="2"/>
  <c r="ED676" i="2"/>
  <c r="EE676" i="2"/>
  <c r="EF676" i="2"/>
  <c r="EG676" i="2"/>
  <c r="EH676" i="2"/>
  <c r="EI676" i="2"/>
  <c r="EJ676" i="2"/>
  <c r="EK676" i="2"/>
  <c r="EL676" i="2"/>
  <c r="EM676" i="2"/>
  <c r="EN676" i="2"/>
  <c r="EO676" i="2"/>
  <c r="EP676" i="2"/>
  <c r="EQ676" i="2"/>
  <c r="ER676" i="2"/>
  <c r="ES676" i="2"/>
  <c r="ET676" i="2"/>
  <c r="DI677" i="2"/>
  <c r="DJ677" i="2"/>
  <c r="DK677" i="2"/>
  <c r="DL677" i="2"/>
  <c r="DM677" i="2"/>
  <c r="DN677" i="2"/>
  <c r="DO677" i="2"/>
  <c r="DP677" i="2"/>
  <c r="DQ677" i="2"/>
  <c r="DR677" i="2"/>
  <c r="DS677" i="2"/>
  <c r="DT677" i="2"/>
  <c r="DU677" i="2"/>
  <c r="DV677" i="2"/>
  <c r="DW677" i="2"/>
  <c r="DX677" i="2"/>
  <c r="DY677" i="2"/>
  <c r="DZ677" i="2"/>
  <c r="EA677" i="2"/>
  <c r="EB677" i="2"/>
  <c r="EC677" i="2"/>
  <c r="ED677" i="2"/>
  <c r="EE677" i="2"/>
  <c r="EF677" i="2"/>
  <c r="EG677" i="2"/>
  <c r="EH677" i="2"/>
  <c r="EI677" i="2"/>
  <c r="EJ677" i="2"/>
  <c r="EK677" i="2"/>
  <c r="EL677" i="2"/>
  <c r="EM677" i="2"/>
  <c r="EN677" i="2"/>
  <c r="EO677" i="2"/>
  <c r="EP677" i="2"/>
  <c r="EQ677" i="2"/>
  <c r="ER677" i="2"/>
  <c r="ES677" i="2"/>
  <c r="ET677" i="2"/>
  <c r="DI678" i="2"/>
  <c r="DJ678" i="2"/>
  <c r="DK678" i="2"/>
  <c r="DL678" i="2"/>
  <c r="DM678" i="2"/>
  <c r="DN678" i="2"/>
  <c r="DO678" i="2"/>
  <c r="DP678" i="2"/>
  <c r="DQ678" i="2"/>
  <c r="DR678" i="2"/>
  <c r="DS678" i="2"/>
  <c r="DT678" i="2"/>
  <c r="DU678" i="2"/>
  <c r="DV678" i="2"/>
  <c r="DW678" i="2"/>
  <c r="DX678" i="2"/>
  <c r="DY678" i="2"/>
  <c r="DZ678" i="2"/>
  <c r="EA678" i="2"/>
  <c r="EB678" i="2"/>
  <c r="EC678" i="2"/>
  <c r="ED678" i="2"/>
  <c r="EE678" i="2"/>
  <c r="EF678" i="2"/>
  <c r="EG678" i="2"/>
  <c r="EH678" i="2"/>
  <c r="EI678" i="2"/>
  <c r="EJ678" i="2"/>
  <c r="EK678" i="2"/>
  <c r="EL678" i="2"/>
  <c r="EM678" i="2"/>
  <c r="EN678" i="2"/>
  <c r="EO678" i="2"/>
  <c r="EP678" i="2"/>
  <c r="EQ678" i="2"/>
  <c r="ER678" i="2"/>
  <c r="ES678" i="2"/>
  <c r="ET678" i="2"/>
  <c r="DI679" i="2"/>
  <c r="DJ679" i="2"/>
  <c r="DK679" i="2"/>
  <c r="DL679" i="2"/>
  <c r="DM679" i="2"/>
  <c r="DN679" i="2"/>
  <c r="DO679" i="2"/>
  <c r="DP679" i="2"/>
  <c r="DQ679" i="2"/>
  <c r="DR679" i="2"/>
  <c r="DS679" i="2"/>
  <c r="DT679" i="2"/>
  <c r="DU679" i="2"/>
  <c r="DV679" i="2"/>
  <c r="DW679" i="2"/>
  <c r="DX679" i="2"/>
  <c r="DY679" i="2"/>
  <c r="DZ679" i="2"/>
  <c r="EA679" i="2"/>
  <c r="EB679" i="2"/>
  <c r="EC679" i="2"/>
  <c r="ED679" i="2"/>
  <c r="EE679" i="2"/>
  <c r="EF679" i="2"/>
  <c r="EG679" i="2"/>
  <c r="EH679" i="2"/>
  <c r="EI679" i="2"/>
  <c r="EJ679" i="2"/>
  <c r="EK679" i="2"/>
  <c r="EL679" i="2"/>
  <c r="EM679" i="2"/>
  <c r="EN679" i="2"/>
  <c r="EO679" i="2"/>
  <c r="EP679" i="2"/>
  <c r="EQ679" i="2"/>
  <c r="ER679" i="2"/>
  <c r="ES679" i="2"/>
  <c r="ET679" i="2"/>
  <c r="DI680" i="2"/>
  <c r="DJ680" i="2"/>
  <c r="DK680" i="2"/>
  <c r="DL680" i="2"/>
  <c r="DM680" i="2"/>
  <c r="DN680" i="2"/>
  <c r="DO680" i="2"/>
  <c r="DP680" i="2"/>
  <c r="DQ680" i="2"/>
  <c r="DR680" i="2"/>
  <c r="DS680" i="2"/>
  <c r="DT680" i="2"/>
  <c r="DU680" i="2"/>
  <c r="DV680" i="2"/>
  <c r="DW680" i="2"/>
  <c r="DX680" i="2"/>
  <c r="DY680" i="2"/>
  <c r="DZ680" i="2"/>
  <c r="EA680" i="2"/>
  <c r="EB680" i="2"/>
  <c r="EC680" i="2"/>
  <c r="ED680" i="2"/>
  <c r="EE680" i="2"/>
  <c r="EF680" i="2"/>
  <c r="EG680" i="2"/>
  <c r="EH680" i="2"/>
  <c r="EI680" i="2"/>
  <c r="EJ680" i="2"/>
  <c r="EK680" i="2"/>
  <c r="EL680" i="2"/>
  <c r="EM680" i="2"/>
  <c r="EN680" i="2"/>
  <c r="EO680" i="2"/>
  <c r="EP680" i="2"/>
  <c r="EQ680" i="2"/>
  <c r="ER680" i="2"/>
  <c r="ES680" i="2"/>
  <c r="ET680" i="2"/>
  <c r="DI681" i="2"/>
  <c r="DJ681" i="2"/>
  <c r="DK681" i="2"/>
  <c r="DL681" i="2"/>
  <c r="DM681" i="2"/>
  <c r="DN681" i="2"/>
  <c r="DO681" i="2"/>
  <c r="DP681" i="2"/>
  <c r="DQ681" i="2"/>
  <c r="DR681" i="2"/>
  <c r="DS681" i="2"/>
  <c r="DT681" i="2"/>
  <c r="DU681" i="2"/>
  <c r="DV681" i="2"/>
  <c r="DW681" i="2"/>
  <c r="DX681" i="2"/>
  <c r="DY681" i="2"/>
  <c r="DZ681" i="2"/>
  <c r="EA681" i="2"/>
  <c r="EB681" i="2"/>
  <c r="EC681" i="2"/>
  <c r="ED681" i="2"/>
  <c r="EE681" i="2"/>
  <c r="EF681" i="2"/>
  <c r="EG681" i="2"/>
  <c r="EH681" i="2"/>
  <c r="EI681" i="2"/>
  <c r="EJ681" i="2"/>
  <c r="EK681" i="2"/>
  <c r="EL681" i="2"/>
  <c r="EM681" i="2"/>
  <c r="EN681" i="2"/>
  <c r="EO681" i="2"/>
  <c r="EP681" i="2"/>
  <c r="EQ681" i="2"/>
  <c r="ER681" i="2"/>
  <c r="ES681" i="2"/>
  <c r="ET681" i="2"/>
  <c r="DI682" i="2"/>
  <c r="DJ682" i="2"/>
  <c r="DK682" i="2"/>
  <c r="DL682" i="2"/>
  <c r="DM682" i="2"/>
  <c r="DN682" i="2"/>
  <c r="DO682" i="2"/>
  <c r="DP682" i="2"/>
  <c r="DQ682" i="2"/>
  <c r="DR682" i="2"/>
  <c r="DS682" i="2"/>
  <c r="DT682" i="2"/>
  <c r="DU682" i="2"/>
  <c r="DV682" i="2"/>
  <c r="DW682" i="2"/>
  <c r="DX682" i="2"/>
  <c r="DY682" i="2"/>
  <c r="DZ682" i="2"/>
  <c r="EA682" i="2"/>
  <c r="EB682" i="2"/>
  <c r="EC682" i="2"/>
  <c r="ED682" i="2"/>
  <c r="EE682" i="2"/>
  <c r="EF682" i="2"/>
  <c r="EG682" i="2"/>
  <c r="EH682" i="2"/>
  <c r="EI682" i="2"/>
  <c r="EJ682" i="2"/>
  <c r="EK682" i="2"/>
  <c r="EL682" i="2"/>
  <c r="EM682" i="2"/>
  <c r="EN682" i="2"/>
  <c r="EO682" i="2"/>
  <c r="EP682" i="2"/>
  <c r="EQ682" i="2"/>
  <c r="ER682" i="2"/>
  <c r="ES682" i="2"/>
  <c r="ET682" i="2"/>
  <c r="DI683" i="2"/>
  <c r="DJ683" i="2"/>
  <c r="DK683" i="2"/>
  <c r="DL683" i="2"/>
  <c r="DM683" i="2"/>
  <c r="DN683" i="2"/>
  <c r="DO683" i="2"/>
  <c r="DP683" i="2"/>
  <c r="DQ683" i="2"/>
  <c r="DR683" i="2"/>
  <c r="DS683" i="2"/>
  <c r="DT683" i="2"/>
  <c r="DU683" i="2"/>
  <c r="DV683" i="2"/>
  <c r="DW683" i="2"/>
  <c r="DX683" i="2"/>
  <c r="DY683" i="2"/>
  <c r="DZ683" i="2"/>
  <c r="EA683" i="2"/>
  <c r="EB683" i="2"/>
  <c r="EC683" i="2"/>
  <c r="ED683" i="2"/>
  <c r="EE683" i="2"/>
  <c r="EF683" i="2"/>
  <c r="EG683" i="2"/>
  <c r="EH683" i="2"/>
  <c r="EI683" i="2"/>
  <c r="EJ683" i="2"/>
  <c r="EK683" i="2"/>
  <c r="EL683" i="2"/>
  <c r="EM683" i="2"/>
  <c r="EN683" i="2"/>
  <c r="EO683" i="2"/>
  <c r="EP683" i="2"/>
  <c r="EQ683" i="2"/>
  <c r="ER683" i="2"/>
  <c r="ES683" i="2"/>
  <c r="ET683" i="2"/>
  <c r="DI684" i="2"/>
  <c r="DJ684" i="2"/>
  <c r="DK684" i="2"/>
  <c r="DL684" i="2"/>
  <c r="DM684" i="2"/>
  <c r="DN684" i="2"/>
  <c r="DO684" i="2"/>
  <c r="DP684" i="2"/>
  <c r="DQ684" i="2"/>
  <c r="DR684" i="2"/>
  <c r="DS684" i="2"/>
  <c r="DT684" i="2"/>
  <c r="DU684" i="2"/>
  <c r="DV684" i="2"/>
  <c r="DW684" i="2"/>
  <c r="DX684" i="2"/>
  <c r="DY684" i="2"/>
  <c r="DZ684" i="2"/>
  <c r="EA684" i="2"/>
  <c r="EB684" i="2"/>
  <c r="EC684" i="2"/>
  <c r="ED684" i="2"/>
  <c r="EE684" i="2"/>
  <c r="EF684" i="2"/>
  <c r="EG684" i="2"/>
  <c r="EH684" i="2"/>
  <c r="EI684" i="2"/>
  <c r="EJ684" i="2"/>
  <c r="EK684" i="2"/>
  <c r="EL684" i="2"/>
  <c r="EM684" i="2"/>
  <c r="EN684" i="2"/>
  <c r="EO684" i="2"/>
  <c r="EP684" i="2"/>
  <c r="EQ684" i="2"/>
  <c r="ER684" i="2"/>
  <c r="ES684" i="2"/>
  <c r="ET684" i="2"/>
  <c r="DI685" i="2"/>
  <c r="DJ685" i="2"/>
  <c r="DK685" i="2"/>
  <c r="DL685" i="2"/>
  <c r="DM685" i="2"/>
  <c r="DN685" i="2"/>
  <c r="DO685" i="2"/>
  <c r="DP685" i="2"/>
  <c r="DQ685" i="2"/>
  <c r="DR685" i="2"/>
  <c r="DS685" i="2"/>
  <c r="DT685" i="2"/>
  <c r="DU685" i="2"/>
  <c r="DV685" i="2"/>
  <c r="DW685" i="2"/>
  <c r="DX685" i="2"/>
  <c r="DY685" i="2"/>
  <c r="DZ685" i="2"/>
  <c r="EA685" i="2"/>
  <c r="EB685" i="2"/>
  <c r="EC685" i="2"/>
  <c r="ED685" i="2"/>
  <c r="EE685" i="2"/>
  <c r="EF685" i="2"/>
  <c r="EG685" i="2"/>
  <c r="EH685" i="2"/>
  <c r="EI685" i="2"/>
  <c r="EJ685" i="2"/>
  <c r="EK685" i="2"/>
  <c r="EL685" i="2"/>
  <c r="EM685" i="2"/>
  <c r="EN685" i="2"/>
  <c r="EO685" i="2"/>
  <c r="EP685" i="2"/>
  <c r="EQ685" i="2"/>
  <c r="ER685" i="2"/>
  <c r="ES685" i="2"/>
  <c r="ET685" i="2"/>
  <c r="DI686" i="2"/>
  <c r="DJ686" i="2"/>
  <c r="DK686" i="2"/>
  <c r="DL686" i="2"/>
  <c r="DM686" i="2"/>
  <c r="DN686" i="2"/>
  <c r="DO686" i="2"/>
  <c r="DP686" i="2"/>
  <c r="DQ686" i="2"/>
  <c r="DR686" i="2"/>
  <c r="DS686" i="2"/>
  <c r="DT686" i="2"/>
  <c r="DU686" i="2"/>
  <c r="DV686" i="2"/>
  <c r="DW686" i="2"/>
  <c r="DX686" i="2"/>
  <c r="DY686" i="2"/>
  <c r="DZ686" i="2"/>
  <c r="EA686" i="2"/>
  <c r="EB686" i="2"/>
  <c r="EC686" i="2"/>
  <c r="ED686" i="2"/>
  <c r="EE686" i="2"/>
  <c r="EF686" i="2"/>
  <c r="EG686" i="2"/>
  <c r="EH686" i="2"/>
  <c r="EI686" i="2"/>
  <c r="EJ686" i="2"/>
  <c r="EK686" i="2"/>
  <c r="EL686" i="2"/>
  <c r="EM686" i="2"/>
  <c r="EN686" i="2"/>
  <c r="EO686" i="2"/>
  <c r="EP686" i="2"/>
  <c r="EQ686" i="2"/>
  <c r="ER686" i="2"/>
  <c r="ES686" i="2"/>
  <c r="ET686" i="2"/>
  <c r="DI687" i="2"/>
  <c r="DJ687" i="2"/>
  <c r="DK687" i="2"/>
  <c r="DL687" i="2"/>
  <c r="DM687" i="2"/>
  <c r="DN687" i="2"/>
  <c r="DO687" i="2"/>
  <c r="DP687" i="2"/>
  <c r="DQ687" i="2"/>
  <c r="DR687" i="2"/>
  <c r="DS687" i="2"/>
  <c r="DT687" i="2"/>
  <c r="DU687" i="2"/>
  <c r="DV687" i="2"/>
  <c r="DW687" i="2"/>
  <c r="DX687" i="2"/>
  <c r="DY687" i="2"/>
  <c r="DZ687" i="2"/>
  <c r="EA687" i="2"/>
  <c r="EB687" i="2"/>
  <c r="EC687" i="2"/>
  <c r="ED687" i="2"/>
  <c r="EE687" i="2"/>
  <c r="EF687" i="2"/>
  <c r="EG687" i="2"/>
  <c r="EH687" i="2"/>
  <c r="EI687" i="2"/>
  <c r="EJ687" i="2"/>
  <c r="EK687" i="2"/>
  <c r="EL687" i="2"/>
  <c r="EM687" i="2"/>
  <c r="EN687" i="2"/>
  <c r="EO687" i="2"/>
  <c r="EP687" i="2"/>
  <c r="EQ687" i="2"/>
  <c r="ER687" i="2"/>
  <c r="ES687" i="2"/>
  <c r="ET687" i="2"/>
  <c r="DI688" i="2"/>
  <c r="DJ688" i="2"/>
  <c r="DK688" i="2"/>
  <c r="DL688" i="2"/>
  <c r="DM688" i="2"/>
  <c r="DN688" i="2"/>
  <c r="DO688" i="2"/>
  <c r="DP688" i="2"/>
  <c r="DQ688" i="2"/>
  <c r="DR688" i="2"/>
  <c r="DS688" i="2"/>
  <c r="DT688" i="2"/>
  <c r="DU688" i="2"/>
  <c r="DV688" i="2"/>
  <c r="DW688" i="2"/>
  <c r="DX688" i="2"/>
  <c r="DY688" i="2"/>
  <c r="DZ688" i="2"/>
  <c r="EA688" i="2"/>
  <c r="EB688" i="2"/>
  <c r="EC688" i="2"/>
  <c r="ED688" i="2"/>
  <c r="EE688" i="2"/>
  <c r="EF688" i="2"/>
  <c r="EG688" i="2"/>
  <c r="EH688" i="2"/>
  <c r="EI688" i="2"/>
  <c r="EJ688" i="2"/>
  <c r="EK688" i="2"/>
  <c r="EL688" i="2"/>
  <c r="EM688" i="2"/>
  <c r="EN688" i="2"/>
  <c r="EO688" i="2"/>
  <c r="EP688" i="2"/>
  <c r="EQ688" i="2"/>
  <c r="ER688" i="2"/>
  <c r="ES688" i="2"/>
  <c r="ET688" i="2"/>
  <c r="DI689" i="2"/>
  <c r="DJ689" i="2"/>
  <c r="DK689" i="2"/>
  <c r="DL689" i="2"/>
  <c r="DM689" i="2"/>
  <c r="DN689" i="2"/>
  <c r="DO689" i="2"/>
  <c r="DP689" i="2"/>
  <c r="DQ689" i="2"/>
  <c r="DR689" i="2"/>
  <c r="DS689" i="2"/>
  <c r="DT689" i="2"/>
  <c r="DU689" i="2"/>
  <c r="DV689" i="2"/>
  <c r="DW689" i="2"/>
  <c r="DX689" i="2"/>
  <c r="DY689" i="2"/>
  <c r="DZ689" i="2"/>
  <c r="EA689" i="2"/>
  <c r="EB689" i="2"/>
  <c r="EC689" i="2"/>
  <c r="ED689" i="2"/>
  <c r="EE689" i="2"/>
  <c r="EF689" i="2"/>
  <c r="EG689" i="2"/>
  <c r="EH689" i="2"/>
  <c r="EI689" i="2"/>
  <c r="EJ689" i="2"/>
  <c r="EK689" i="2"/>
  <c r="EL689" i="2"/>
  <c r="EM689" i="2"/>
  <c r="EN689" i="2"/>
  <c r="EO689" i="2"/>
  <c r="EP689" i="2"/>
  <c r="EQ689" i="2"/>
  <c r="ER689" i="2"/>
  <c r="ES689" i="2"/>
  <c r="ET689" i="2"/>
  <c r="DI690" i="2"/>
  <c r="DJ690" i="2"/>
  <c r="DK690" i="2"/>
  <c r="DL690" i="2"/>
  <c r="DM690" i="2"/>
  <c r="DN690" i="2"/>
  <c r="DO690" i="2"/>
  <c r="DP690" i="2"/>
  <c r="DQ690" i="2"/>
  <c r="DR690" i="2"/>
  <c r="DS690" i="2"/>
  <c r="DT690" i="2"/>
  <c r="DU690" i="2"/>
  <c r="DV690" i="2"/>
  <c r="DW690" i="2"/>
  <c r="DX690" i="2"/>
  <c r="DY690" i="2"/>
  <c r="DZ690" i="2"/>
  <c r="EA690" i="2"/>
  <c r="EB690" i="2"/>
  <c r="EC690" i="2"/>
  <c r="ED690" i="2"/>
  <c r="EE690" i="2"/>
  <c r="EF690" i="2"/>
  <c r="EG690" i="2"/>
  <c r="EH690" i="2"/>
  <c r="EI690" i="2"/>
  <c r="EJ690" i="2"/>
  <c r="EK690" i="2"/>
  <c r="EL690" i="2"/>
  <c r="EM690" i="2"/>
  <c r="EN690" i="2"/>
  <c r="EO690" i="2"/>
  <c r="EP690" i="2"/>
  <c r="EQ690" i="2"/>
  <c r="ER690" i="2"/>
  <c r="ES690" i="2"/>
  <c r="ET690" i="2"/>
  <c r="DI691" i="2"/>
  <c r="DJ691" i="2"/>
  <c r="DK691" i="2"/>
  <c r="DL691" i="2"/>
  <c r="DM691" i="2"/>
  <c r="DN691" i="2"/>
  <c r="DO691" i="2"/>
  <c r="DP691" i="2"/>
  <c r="DQ691" i="2"/>
  <c r="DR691" i="2"/>
  <c r="DS691" i="2"/>
  <c r="DT691" i="2"/>
  <c r="DU691" i="2"/>
  <c r="DV691" i="2"/>
  <c r="DW691" i="2"/>
  <c r="DX691" i="2"/>
  <c r="DY691" i="2"/>
  <c r="DZ691" i="2"/>
  <c r="EA691" i="2"/>
  <c r="EB691" i="2"/>
  <c r="EC691" i="2"/>
  <c r="ED691" i="2"/>
  <c r="EE691" i="2"/>
  <c r="EF691" i="2"/>
  <c r="EG691" i="2"/>
  <c r="EH691" i="2"/>
  <c r="EI691" i="2"/>
  <c r="EJ691" i="2"/>
  <c r="EK691" i="2"/>
  <c r="EL691" i="2"/>
  <c r="EM691" i="2"/>
  <c r="EN691" i="2"/>
  <c r="EO691" i="2"/>
  <c r="EP691" i="2"/>
  <c r="EQ691" i="2"/>
  <c r="ER691" i="2"/>
  <c r="ES691" i="2"/>
  <c r="ET691" i="2"/>
  <c r="DI692" i="2"/>
  <c r="DJ692" i="2"/>
  <c r="DK692" i="2"/>
  <c r="DL692" i="2"/>
  <c r="DM692" i="2"/>
  <c r="DN692" i="2"/>
  <c r="DO692" i="2"/>
  <c r="DP692" i="2"/>
  <c r="DQ692" i="2"/>
  <c r="DR692" i="2"/>
  <c r="DS692" i="2"/>
  <c r="DT692" i="2"/>
  <c r="DU692" i="2"/>
  <c r="DV692" i="2"/>
  <c r="DW692" i="2"/>
  <c r="DX692" i="2"/>
  <c r="DY692" i="2"/>
  <c r="DZ692" i="2"/>
  <c r="EA692" i="2"/>
  <c r="EB692" i="2"/>
  <c r="EC692" i="2"/>
  <c r="ED692" i="2"/>
  <c r="EE692" i="2"/>
  <c r="EF692" i="2"/>
  <c r="EG692" i="2"/>
  <c r="EH692" i="2"/>
  <c r="EI692" i="2"/>
  <c r="EJ692" i="2"/>
  <c r="EK692" i="2"/>
  <c r="EL692" i="2"/>
  <c r="EM692" i="2"/>
  <c r="EN692" i="2"/>
  <c r="EO692" i="2"/>
  <c r="EP692" i="2"/>
  <c r="EQ692" i="2"/>
  <c r="ER692" i="2"/>
  <c r="ES692" i="2"/>
  <c r="ET692" i="2"/>
  <c r="DI693" i="2"/>
  <c r="DJ693" i="2"/>
  <c r="DK693" i="2"/>
  <c r="DL693" i="2"/>
  <c r="DM693" i="2"/>
  <c r="DN693" i="2"/>
  <c r="DO693" i="2"/>
  <c r="DP693" i="2"/>
  <c r="DQ693" i="2"/>
  <c r="DR693" i="2"/>
  <c r="DS693" i="2"/>
  <c r="DT693" i="2"/>
  <c r="DU693" i="2"/>
  <c r="DV693" i="2"/>
  <c r="DW693" i="2"/>
  <c r="DX693" i="2"/>
  <c r="DY693" i="2"/>
  <c r="DZ693" i="2"/>
  <c r="EA693" i="2"/>
  <c r="EB693" i="2"/>
  <c r="EC693" i="2"/>
  <c r="ED693" i="2"/>
  <c r="EE693" i="2"/>
  <c r="EF693" i="2"/>
  <c r="EG693" i="2"/>
  <c r="EH693" i="2"/>
  <c r="EI693" i="2"/>
  <c r="EJ693" i="2"/>
  <c r="EK693" i="2"/>
  <c r="EL693" i="2"/>
  <c r="EM693" i="2"/>
  <c r="EN693" i="2"/>
  <c r="EO693" i="2"/>
  <c r="EP693" i="2"/>
  <c r="EQ693" i="2"/>
  <c r="ER693" i="2"/>
  <c r="ES693" i="2"/>
  <c r="ET693" i="2"/>
  <c r="DI694" i="2"/>
  <c r="DJ694" i="2"/>
  <c r="DK694" i="2"/>
  <c r="DL694" i="2"/>
  <c r="DM694" i="2"/>
  <c r="DN694" i="2"/>
  <c r="DO694" i="2"/>
  <c r="DP694" i="2"/>
  <c r="DQ694" i="2"/>
  <c r="DR694" i="2"/>
  <c r="DS694" i="2"/>
  <c r="DT694" i="2"/>
  <c r="DU694" i="2"/>
  <c r="DV694" i="2"/>
  <c r="DW694" i="2"/>
  <c r="DX694" i="2"/>
  <c r="DY694" i="2"/>
  <c r="DZ694" i="2"/>
  <c r="EA694" i="2"/>
  <c r="EB694" i="2"/>
  <c r="EC694" i="2"/>
  <c r="ED694" i="2"/>
  <c r="EE694" i="2"/>
  <c r="EF694" i="2"/>
  <c r="EG694" i="2"/>
  <c r="EH694" i="2"/>
  <c r="EI694" i="2"/>
  <c r="EJ694" i="2"/>
  <c r="EK694" i="2"/>
  <c r="EL694" i="2"/>
  <c r="EM694" i="2"/>
  <c r="EN694" i="2"/>
  <c r="EO694" i="2"/>
  <c r="EP694" i="2"/>
  <c r="EQ694" i="2"/>
  <c r="ER694" i="2"/>
  <c r="ES694" i="2"/>
  <c r="ET694" i="2"/>
  <c r="DI695" i="2"/>
  <c r="DJ695" i="2"/>
  <c r="DK695" i="2"/>
  <c r="DL695" i="2"/>
  <c r="DM695" i="2"/>
  <c r="DN695" i="2"/>
  <c r="DO695" i="2"/>
  <c r="DP695" i="2"/>
  <c r="DQ695" i="2"/>
  <c r="DR695" i="2"/>
  <c r="DS695" i="2"/>
  <c r="DT695" i="2"/>
  <c r="DU695" i="2"/>
  <c r="DV695" i="2"/>
  <c r="DW695" i="2"/>
  <c r="DX695" i="2"/>
  <c r="DY695" i="2"/>
  <c r="DZ695" i="2"/>
  <c r="EA695" i="2"/>
  <c r="EB695" i="2"/>
  <c r="EC695" i="2"/>
  <c r="ED695" i="2"/>
  <c r="EE695" i="2"/>
  <c r="EF695" i="2"/>
  <c r="EG695" i="2"/>
  <c r="EH695" i="2"/>
  <c r="EI695" i="2"/>
  <c r="EJ695" i="2"/>
  <c r="EK695" i="2"/>
  <c r="EL695" i="2"/>
  <c r="EM695" i="2"/>
  <c r="EN695" i="2"/>
  <c r="EO695" i="2"/>
  <c r="EP695" i="2"/>
  <c r="EQ695" i="2"/>
  <c r="ER695" i="2"/>
  <c r="ES695" i="2"/>
  <c r="ET695" i="2"/>
  <c r="DI696" i="2"/>
  <c r="DJ696" i="2"/>
  <c r="DK696" i="2"/>
  <c r="DL696" i="2"/>
  <c r="DM696" i="2"/>
  <c r="DN696" i="2"/>
  <c r="DO696" i="2"/>
  <c r="DP696" i="2"/>
  <c r="DQ696" i="2"/>
  <c r="DR696" i="2"/>
  <c r="DS696" i="2"/>
  <c r="DT696" i="2"/>
  <c r="DU696" i="2"/>
  <c r="DV696" i="2"/>
  <c r="DW696" i="2"/>
  <c r="DX696" i="2"/>
  <c r="DY696" i="2"/>
  <c r="DZ696" i="2"/>
  <c r="EA696" i="2"/>
  <c r="EB696" i="2"/>
  <c r="EC696" i="2"/>
  <c r="ED696" i="2"/>
  <c r="EE696" i="2"/>
  <c r="EF696" i="2"/>
  <c r="EG696" i="2"/>
  <c r="EH696" i="2"/>
  <c r="EI696" i="2"/>
  <c r="EJ696" i="2"/>
  <c r="EK696" i="2"/>
  <c r="EL696" i="2"/>
  <c r="EM696" i="2"/>
  <c r="EN696" i="2"/>
  <c r="EO696" i="2"/>
  <c r="EP696" i="2"/>
  <c r="EQ696" i="2"/>
  <c r="ER696" i="2"/>
  <c r="ES696" i="2"/>
  <c r="ET696" i="2"/>
  <c r="DI697" i="2"/>
  <c r="DJ697" i="2"/>
  <c r="DK697" i="2"/>
  <c r="DL697" i="2"/>
  <c r="DM697" i="2"/>
  <c r="DN697" i="2"/>
  <c r="DO697" i="2"/>
  <c r="DP697" i="2"/>
  <c r="DQ697" i="2"/>
  <c r="DR697" i="2"/>
  <c r="DS697" i="2"/>
  <c r="DT697" i="2"/>
  <c r="DU697" i="2"/>
  <c r="DV697" i="2"/>
  <c r="DW697" i="2"/>
  <c r="DX697" i="2"/>
  <c r="DY697" i="2"/>
  <c r="DZ697" i="2"/>
  <c r="EA697" i="2"/>
  <c r="EB697" i="2"/>
  <c r="EC697" i="2"/>
  <c r="ED697" i="2"/>
  <c r="EE697" i="2"/>
  <c r="EF697" i="2"/>
  <c r="EG697" i="2"/>
  <c r="EH697" i="2"/>
  <c r="EI697" i="2"/>
  <c r="EJ697" i="2"/>
  <c r="EK697" i="2"/>
  <c r="EL697" i="2"/>
  <c r="EM697" i="2"/>
  <c r="EN697" i="2"/>
  <c r="EO697" i="2"/>
  <c r="EP697" i="2"/>
  <c r="EQ697" i="2"/>
  <c r="ER697" i="2"/>
  <c r="ES697" i="2"/>
  <c r="ET697" i="2"/>
  <c r="DI698" i="2"/>
  <c r="DJ698" i="2"/>
  <c r="DK698" i="2"/>
  <c r="DL698" i="2"/>
  <c r="DM698" i="2"/>
  <c r="DN698" i="2"/>
  <c r="DO698" i="2"/>
  <c r="DP698" i="2"/>
  <c r="DQ698" i="2"/>
  <c r="DR698" i="2"/>
  <c r="DS698" i="2"/>
  <c r="DT698" i="2"/>
  <c r="DU698" i="2"/>
  <c r="DV698" i="2"/>
  <c r="DW698" i="2"/>
  <c r="DX698" i="2"/>
  <c r="DY698" i="2"/>
  <c r="DZ698" i="2"/>
  <c r="EA698" i="2"/>
  <c r="EB698" i="2"/>
  <c r="EC698" i="2"/>
  <c r="ED698" i="2"/>
  <c r="EE698" i="2"/>
  <c r="EF698" i="2"/>
  <c r="EG698" i="2"/>
  <c r="EH698" i="2"/>
  <c r="EI698" i="2"/>
  <c r="EJ698" i="2"/>
  <c r="EK698" i="2"/>
  <c r="EL698" i="2"/>
  <c r="EM698" i="2"/>
  <c r="EN698" i="2"/>
  <c r="EO698" i="2"/>
  <c r="EP698" i="2"/>
  <c r="EQ698" i="2"/>
  <c r="ER698" i="2"/>
  <c r="ES698" i="2"/>
  <c r="ET698" i="2"/>
  <c r="DI699" i="2"/>
  <c r="DJ699" i="2"/>
  <c r="DK699" i="2"/>
  <c r="DL699" i="2"/>
  <c r="DM699" i="2"/>
  <c r="DN699" i="2"/>
  <c r="DO699" i="2"/>
  <c r="DP699" i="2"/>
  <c r="DQ699" i="2"/>
  <c r="DR699" i="2"/>
  <c r="DS699" i="2"/>
  <c r="DT699" i="2"/>
  <c r="DU699" i="2"/>
  <c r="DV699" i="2"/>
  <c r="DW699" i="2"/>
  <c r="DX699" i="2"/>
  <c r="DY699" i="2"/>
  <c r="DZ699" i="2"/>
  <c r="EA699" i="2"/>
  <c r="EB699" i="2"/>
  <c r="EC699" i="2"/>
  <c r="ED699" i="2"/>
  <c r="EE699" i="2"/>
  <c r="EF699" i="2"/>
  <c r="EG699" i="2"/>
  <c r="EH699" i="2"/>
  <c r="EI699" i="2"/>
  <c r="EJ699" i="2"/>
  <c r="EK699" i="2"/>
  <c r="EL699" i="2"/>
  <c r="EM699" i="2"/>
  <c r="EN699" i="2"/>
  <c r="EO699" i="2"/>
  <c r="EP699" i="2"/>
  <c r="EQ699" i="2"/>
  <c r="ER699" i="2"/>
  <c r="ES699" i="2"/>
  <c r="ET699" i="2"/>
  <c r="DI700" i="2"/>
  <c r="DJ700" i="2"/>
  <c r="DK700" i="2"/>
  <c r="DL700" i="2"/>
  <c r="DM700" i="2"/>
  <c r="DN700" i="2"/>
  <c r="DO700" i="2"/>
  <c r="DP700" i="2"/>
  <c r="DQ700" i="2"/>
  <c r="DR700" i="2"/>
  <c r="DS700" i="2"/>
  <c r="DT700" i="2"/>
  <c r="DU700" i="2"/>
  <c r="DV700" i="2"/>
  <c r="DW700" i="2"/>
  <c r="DX700" i="2"/>
  <c r="DY700" i="2"/>
  <c r="DZ700" i="2"/>
  <c r="EA700" i="2"/>
  <c r="EB700" i="2"/>
  <c r="EC700" i="2"/>
  <c r="ED700" i="2"/>
  <c r="EE700" i="2"/>
  <c r="EF700" i="2"/>
  <c r="EG700" i="2"/>
  <c r="EH700" i="2"/>
  <c r="EI700" i="2"/>
  <c r="EJ700" i="2"/>
  <c r="EK700" i="2"/>
  <c r="EL700" i="2"/>
  <c r="EM700" i="2"/>
  <c r="EN700" i="2"/>
  <c r="EO700" i="2"/>
  <c r="EP700" i="2"/>
  <c r="EQ700" i="2"/>
  <c r="ER700" i="2"/>
  <c r="ES700" i="2"/>
  <c r="ET700" i="2"/>
  <c r="DI701" i="2"/>
  <c r="DJ701" i="2"/>
  <c r="DK701" i="2"/>
  <c r="DL701" i="2"/>
  <c r="DM701" i="2"/>
  <c r="DN701" i="2"/>
  <c r="DO701" i="2"/>
  <c r="DP701" i="2"/>
  <c r="DQ701" i="2"/>
  <c r="DR701" i="2"/>
  <c r="DS701" i="2"/>
  <c r="DT701" i="2"/>
  <c r="DU701" i="2"/>
  <c r="DV701" i="2"/>
  <c r="DW701" i="2"/>
  <c r="DX701" i="2"/>
  <c r="DY701" i="2"/>
  <c r="DZ701" i="2"/>
  <c r="EA701" i="2"/>
  <c r="EB701" i="2"/>
  <c r="EC701" i="2"/>
  <c r="ED701" i="2"/>
  <c r="EE701" i="2"/>
  <c r="EF701" i="2"/>
  <c r="EG701" i="2"/>
  <c r="EH701" i="2"/>
  <c r="EI701" i="2"/>
  <c r="EJ701" i="2"/>
  <c r="EK701" i="2"/>
  <c r="EL701" i="2"/>
  <c r="EM701" i="2"/>
  <c r="EN701" i="2"/>
  <c r="EO701" i="2"/>
  <c r="EP701" i="2"/>
  <c r="EQ701" i="2"/>
  <c r="ER701" i="2"/>
  <c r="ES701" i="2"/>
  <c r="ET701" i="2"/>
  <c r="DI702" i="2"/>
  <c r="DJ702" i="2"/>
  <c r="DK702" i="2"/>
  <c r="DL702" i="2"/>
  <c r="DM702" i="2"/>
  <c r="DN702" i="2"/>
  <c r="DO702" i="2"/>
  <c r="DP702" i="2"/>
  <c r="DQ702" i="2"/>
  <c r="DR702" i="2"/>
  <c r="DS702" i="2"/>
  <c r="DT702" i="2"/>
  <c r="DU702" i="2"/>
  <c r="DV702" i="2"/>
  <c r="DW702" i="2"/>
  <c r="DX702" i="2"/>
  <c r="DY702" i="2"/>
  <c r="DZ702" i="2"/>
  <c r="EA702" i="2"/>
  <c r="EB702" i="2"/>
  <c r="EC702" i="2"/>
  <c r="ED702" i="2"/>
  <c r="EE702" i="2"/>
  <c r="EF702" i="2"/>
  <c r="EG702" i="2"/>
  <c r="EH702" i="2"/>
  <c r="EI702" i="2"/>
  <c r="EJ702" i="2"/>
  <c r="EK702" i="2"/>
  <c r="EL702" i="2"/>
  <c r="EM702" i="2"/>
  <c r="EN702" i="2"/>
  <c r="EO702" i="2"/>
  <c r="EP702" i="2"/>
  <c r="EQ702" i="2"/>
  <c r="ER702" i="2"/>
  <c r="ES702" i="2"/>
  <c r="ET702" i="2"/>
  <c r="DI703" i="2"/>
  <c r="DJ703" i="2"/>
  <c r="DK703" i="2"/>
  <c r="DL703" i="2"/>
  <c r="DM703" i="2"/>
  <c r="DN703" i="2"/>
  <c r="DO703" i="2"/>
  <c r="DP703" i="2"/>
  <c r="DQ703" i="2"/>
  <c r="DR703" i="2"/>
  <c r="DS703" i="2"/>
  <c r="DT703" i="2"/>
  <c r="DU703" i="2"/>
  <c r="DV703" i="2"/>
  <c r="DW703" i="2"/>
  <c r="DX703" i="2"/>
  <c r="DY703" i="2"/>
  <c r="DZ703" i="2"/>
  <c r="EA703" i="2"/>
  <c r="EB703" i="2"/>
  <c r="EC703" i="2"/>
  <c r="ED703" i="2"/>
  <c r="EE703" i="2"/>
  <c r="EF703" i="2"/>
  <c r="EG703" i="2"/>
  <c r="EH703" i="2"/>
  <c r="EI703" i="2"/>
  <c r="EJ703" i="2"/>
  <c r="EK703" i="2"/>
  <c r="EL703" i="2"/>
  <c r="EM703" i="2"/>
  <c r="EN703" i="2"/>
  <c r="EO703" i="2"/>
  <c r="EP703" i="2"/>
  <c r="EQ703" i="2"/>
  <c r="ER703" i="2"/>
  <c r="ES703" i="2"/>
  <c r="ET703" i="2"/>
  <c r="DI704" i="2"/>
  <c r="DJ704" i="2"/>
  <c r="DK704" i="2"/>
  <c r="DL704" i="2"/>
  <c r="DM704" i="2"/>
  <c r="DN704" i="2"/>
  <c r="DO704" i="2"/>
  <c r="DP704" i="2"/>
  <c r="DQ704" i="2"/>
  <c r="DR704" i="2"/>
  <c r="DS704" i="2"/>
  <c r="DT704" i="2"/>
  <c r="DU704" i="2"/>
  <c r="DV704" i="2"/>
  <c r="DW704" i="2"/>
  <c r="DX704" i="2"/>
  <c r="DY704" i="2"/>
  <c r="DZ704" i="2"/>
  <c r="EA704" i="2"/>
  <c r="EB704" i="2"/>
  <c r="EC704" i="2"/>
  <c r="ED704" i="2"/>
  <c r="EE704" i="2"/>
  <c r="EF704" i="2"/>
  <c r="EG704" i="2"/>
  <c r="EH704" i="2"/>
  <c r="EI704" i="2"/>
  <c r="EJ704" i="2"/>
  <c r="EK704" i="2"/>
  <c r="EL704" i="2"/>
  <c r="EM704" i="2"/>
  <c r="EN704" i="2"/>
  <c r="EO704" i="2"/>
  <c r="EP704" i="2"/>
  <c r="EQ704" i="2"/>
  <c r="ER704" i="2"/>
  <c r="ES704" i="2"/>
  <c r="ET704" i="2"/>
  <c r="DI705" i="2"/>
  <c r="DJ705" i="2"/>
  <c r="DK705" i="2"/>
  <c r="DL705" i="2"/>
  <c r="DM705" i="2"/>
  <c r="DN705" i="2"/>
  <c r="DO705" i="2"/>
  <c r="DP705" i="2"/>
  <c r="DQ705" i="2"/>
  <c r="DR705" i="2"/>
  <c r="DS705" i="2"/>
  <c r="DT705" i="2"/>
  <c r="DU705" i="2"/>
  <c r="DV705" i="2"/>
  <c r="DW705" i="2"/>
  <c r="DX705" i="2"/>
  <c r="DY705" i="2"/>
  <c r="DZ705" i="2"/>
  <c r="EA705" i="2"/>
  <c r="EB705" i="2"/>
  <c r="EC705" i="2"/>
  <c r="ED705" i="2"/>
  <c r="EE705" i="2"/>
  <c r="EF705" i="2"/>
  <c r="EG705" i="2"/>
  <c r="EH705" i="2"/>
  <c r="EI705" i="2"/>
  <c r="EJ705" i="2"/>
  <c r="EK705" i="2"/>
  <c r="EL705" i="2"/>
  <c r="EM705" i="2"/>
  <c r="EN705" i="2"/>
  <c r="EO705" i="2"/>
  <c r="EP705" i="2"/>
  <c r="EQ705" i="2"/>
  <c r="ER705" i="2"/>
  <c r="ES705" i="2"/>
  <c r="ET705" i="2"/>
  <c r="DI706" i="2"/>
  <c r="DJ706" i="2"/>
  <c r="DK706" i="2"/>
  <c r="DL706" i="2"/>
  <c r="DM706" i="2"/>
  <c r="DN706" i="2"/>
  <c r="DO706" i="2"/>
  <c r="DP706" i="2"/>
  <c r="DQ706" i="2"/>
  <c r="DR706" i="2"/>
  <c r="DS706" i="2"/>
  <c r="DT706" i="2"/>
  <c r="DU706" i="2"/>
  <c r="DV706" i="2"/>
  <c r="DW706" i="2"/>
  <c r="DX706" i="2"/>
  <c r="DY706" i="2"/>
  <c r="DZ706" i="2"/>
  <c r="EA706" i="2"/>
  <c r="EB706" i="2"/>
  <c r="EC706" i="2"/>
  <c r="ED706" i="2"/>
  <c r="EE706" i="2"/>
  <c r="EF706" i="2"/>
  <c r="EG706" i="2"/>
  <c r="EH706" i="2"/>
  <c r="EI706" i="2"/>
  <c r="EJ706" i="2"/>
  <c r="EK706" i="2"/>
  <c r="EL706" i="2"/>
  <c r="EM706" i="2"/>
  <c r="EN706" i="2"/>
  <c r="EO706" i="2"/>
  <c r="EP706" i="2"/>
  <c r="EQ706" i="2"/>
  <c r="ER706" i="2"/>
  <c r="ES706" i="2"/>
  <c r="ET706" i="2"/>
  <c r="DI707" i="2"/>
  <c r="DJ707" i="2"/>
  <c r="DK707" i="2"/>
  <c r="DL707" i="2"/>
  <c r="DM707" i="2"/>
  <c r="DN707" i="2"/>
  <c r="DO707" i="2"/>
  <c r="DP707" i="2"/>
  <c r="DQ707" i="2"/>
  <c r="DR707" i="2"/>
  <c r="DS707" i="2"/>
  <c r="DT707" i="2"/>
  <c r="DU707" i="2"/>
  <c r="DV707" i="2"/>
  <c r="DW707" i="2"/>
  <c r="DX707" i="2"/>
  <c r="DY707" i="2"/>
  <c r="DZ707" i="2"/>
  <c r="EA707" i="2"/>
  <c r="EB707" i="2"/>
  <c r="EC707" i="2"/>
  <c r="ED707" i="2"/>
  <c r="EE707" i="2"/>
  <c r="EF707" i="2"/>
  <c r="EG707" i="2"/>
  <c r="EH707" i="2"/>
  <c r="EI707" i="2"/>
  <c r="EJ707" i="2"/>
  <c r="EK707" i="2"/>
  <c r="EL707" i="2"/>
  <c r="EM707" i="2"/>
  <c r="EN707" i="2"/>
  <c r="EO707" i="2"/>
  <c r="EP707" i="2"/>
  <c r="EQ707" i="2"/>
  <c r="ER707" i="2"/>
  <c r="ES707" i="2"/>
  <c r="ET707" i="2"/>
  <c r="DI708" i="2"/>
  <c r="DJ708" i="2"/>
  <c r="DK708" i="2"/>
  <c r="DL708" i="2"/>
  <c r="DM708" i="2"/>
  <c r="DN708" i="2"/>
  <c r="DO708" i="2"/>
  <c r="DP708" i="2"/>
  <c r="DQ708" i="2"/>
  <c r="DR708" i="2"/>
  <c r="DS708" i="2"/>
  <c r="DT708" i="2"/>
  <c r="DU708" i="2"/>
  <c r="DV708" i="2"/>
  <c r="DW708" i="2"/>
  <c r="DX708" i="2"/>
  <c r="DY708" i="2"/>
  <c r="DZ708" i="2"/>
  <c r="EA708" i="2"/>
  <c r="EB708" i="2"/>
  <c r="EC708" i="2"/>
  <c r="ED708" i="2"/>
  <c r="EE708" i="2"/>
  <c r="EF708" i="2"/>
  <c r="EG708" i="2"/>
  <c r="EH708" i="2"/>
  <c r="EI708" i="2"/>
  <c r="EJ708" i="2"/>
  <c r="EK708" i="2"/>
  <c r="EL708" i="2"/>
  <c r="EM708" i="2"/>
  <c r="EN708" i="2"/>
  <c r="EO708" i="2"/>
  <c r="EP708" i="2"/>
  <c r="EQ708" i="2"/>
  <c r="ER708" i="2"/>
  <c r="ES708" i="2"/>
  <c r="ET708" i="2"/>
  <c r="DI709" i="2"/>
  <c r="DJ709" i="2"/>
  <c r="DK709" i="2"/>
  <c r="DL709" i="2"/>
  <c r="DM709" i="2"/>
  <c r="DN709" i="2"/>
  <c r="DO709" i="2"/>
  <c r="DP709" i="2"/>
  <c r="DQ709" i="2"/>
  <c r="DR709" i="2"/>
  <c r="DS709" i="2"/>
  <c r="DT709" i="2"/>
  <c r="DU709" i="2"/>
  <c r="DV709" i="2"/>
  <c r="DW709" i="2"/>
  <c r="DX709" i="2"/>
  <c r="DY709" i="2"/>
  <c r="DZ709" i="2"/>
  <c r="EA709" i="2"/>
  <c r="EB709" i="2"/>
  <c r="EC709" i="2"/>
  <c r="ED709" i="2"/>
  <c r="EE709" i="2"/>
  <c r="EF709" i="2"/>
  <c r="EG709" i="2"/>
  <c r="EH709" i="2"/>
  <c r="EI709" i="2"/>
  <c r="EJ709" i="2"/>
  <c r="EK709" i="2"/>
  <c r="EL709" i="2"/>
  <c r="EM709" i="2"/>
  <c r="EN709" i="2"/>
  <c r="EO709" i="2"/>
  <c r="EP709" i="2"/>
  <c r="EQ709" i="2"/>
  <c r="ER709" i="2"/>
  <c r="ES709" i="2"/>
  <c r="ET709" i="2"/>
  <c r="DI710" i="2"/>
  <c r="DJ710" i="2"/>
  <c r="DK710" i="2"/>
  <c r="DL710" i="2"/>
  <c r="DM710" i="2"/>
  <c r="DN710" i="2"/>
  <c r="DO710" i="2"/>
  <c r="DP710" i="2"/>
  <c r="DQ710" i="2"/>
  <c r="DR710" i="2"/>
  <c r="DS710" i="2"/>
  <c r="DT710" i="2"/>
  <c r="DU710" i="2"/>
  <c r="DV710" i="2"/>
  <c r="DW710" i="2"/>
  <c r="DX710" i="2"/>
  <c r="DY710" i="2"/>
  <c r="DZ710" i="2"/>
  <c r="EA710" i="2"/>
  <c r="EB710" i="2"/>
  <c r="EC710" i="2"/>
  <c r="ED710" i="2"/>
  <c r="EE710" i="2"/>
  <c r="EF710" i="2"/>
  <c r="EG710" i="2"/>
  <c r="EH710" i="2"/>
  <c r="EI710" i="2"/>
  <c r="EJ710" i="2"/>
  <c r="EK710" i="2"/>
  <c r="EL710" i="2"/>
  <c r="EM710" i="2"/>
  <c r="EN710" i="2"/>
  <c r="EO710" i="2"/>
  <c r="EP710" i="2"/>
  <c r="EQ710" i="2"/>
  <c r="ER710" i="2"/>
  <c r="ES710" i="2"/>
  <c r="ET710" i="2"/>
  <c r="DI711" i="2"/>
  <c r="DJ711" i="2"/>
  <c r="DK711" i="2"/>
  <c r="DL711" i="2"/>
  <c r="DM711" i="2"/>
  <c r="DN711" i="2"/>
  <c r="DO711" i="2"/>
  <c r="DP711" i="2"/>
  <c r="DQ711" i="2"/>
  <c r="DR711" i="2"/>
  <c r="DS711" i="2"/>
  <c r="DT711" i="2"/>
  <c r="DU711" i="2"/>
  <c r="DV711" i="2"/>
  <c r="DW711" i="2"/>
  <c r="DX711" i="2"/>
  <c r="DY711" i="2"/>
  <c r="DZ711" i="2"/>
  <c r="EA711" i="2"/>
  <c r="EB711" i="2"/>
  <c r="EC711" i="2"/>
  <c r="ED711" i="2"/>
  <c r="EE711" i="2"/>
  <c r="EF711" i="2"/>
  <c r="EG711" i="2"/>
  <c r="EH711" i="2"/>
  <c r="EI711" i="2"/>
  <c r="EJ711" i="2"/>
  <c r="EK711" i="2"/>
  <c r="EL711" i="2"/>
  <c r="EM711" i="2"/>
  <c r="EN711" i="2"/>
  <c r="EO711" i="2"/>
  <c r="EP711" i="2"/>
  <c r="EQ711" i="2"/>
  <c r="ER711" i="2"/>
  <c r="ES711" i="2"/>
  <c r="ET711" i="2"/>
  <c r="DI712" i="2"/>
  <c r="DJ712" i="2"/>
  <c r="DK712" i="2"/>
  <c r="DL712" i="2"/>
  <c r="DM712" i="2"/>
  <c r="DN712" i="2"/>
  <c r="DO712" i="2"/>
  <c r="DP712" i="2"/>
  <c r="DQ712" i="2"/>
  <c r="DR712" i="2"/>
  <c r="DS712" i="2"/>
  <c r="DT712" i="2"/>
  <c r="DU712" i="2"/>
  <c r="DV712" i="2"/>
  <c r="DW712" i="2"/>
  <c r="DX712" i="2"/>
  <c r="DY712" i="2"/>
  <c r="DZ712" i="2"/>
  <c r="EA712" i="2"/>
  <c r="EB712" i="2"/>
  <c r="EC712" i="2"/>
  <c r="ED712" i="2"/>
  <c r="EE712" i="2"/>
  <c r="EF712" i="2"/>
  <c r="EG712" i="2"/>
  <c r="EH712" i="2"/>
  <c r="EI712" i="2"/>
  <c r="EJ712" i="2"/>
  <c r="EK712" i="2"/>
  <c r="EL712" i="2"/>
  <c r="EM712" i="2"/>
  <c r="EN712" i="2"/>
  <c r="EO712" i="2"/>
  <c r="EP712" i="2"/>
  <c r="EQ712" i="2"/>
  <c r="ER712" i="2"/>
  <c r="ES712" i="2"/>
  <c r="ET712" i="2"/>
  <c r="DI713" i="2"/>
  <c r="DJ713" i="2"/>
  <c r="DK713" i="2"/>
  <c r="DL713" i="2"/>
  <c r="DM713" i="2"/>
  <c r="DN713" i="2"/>
  <c r="DO713" i="2"/>
  <c r="DP713" i="2"/>
  <c r="DQ713" i="2"/>
  <c r="DR713" i="2"/>
  <c r="DS713" i="2"/>
  <c r="DT713" i="2"/>
  <c r="DU713" i="2"/>
  <c r="DV713" i="2"/>
  <c r="DW713" i="2"/>
  <c r="DX713" i="2"/>
  <c r="DY713" i="2"/>
  <c r="DZ713" i="2"/>
  <c r="EA713" i="2"/>
  <c r="EB713" i="2"/>
  <c r="EC713" i="2"/>
  <c r="ED713" i="2"/>
  <c r="EE713" i="2"/>
  <c r="EF713" i="2"/>
  <c r="EG713" i="2"/>
  <c r="EH713" i="2"/>
  <c r="EI713" i="2"/>
  <c r="EJ713" i="2"/>
  <c r="EK713" i="2"/>
  <c r="EL713" i="2"/>
  <c r="EM713" i="2"/>
  <c r="EN713" i="2"/>
  <c r="EO713" i="2"/>
  <c r="EP713" i="2"/>
  <c r="EQ713" i="2"/>
  <c r="ER713" i="2"/>
  <c r="ES713" i="2"/>
  <c r="ET713" i="2"/>
  <c r="DI714" i="2"/>
  <c r="DJ714" i="2"/>
  <c r="DK714" i="2"/>
  <c r="DL714" i="2"/>
  <c r="DM714" i="2"/>
  <c r="DN714" i="2"/>
  <c r="DO714" i="2"/>
  <c r="DP714" i="2"/>
  <c r="DQ714" i="2"/>
  <c r="DR714" i="2"/>
  <c r="DS714" i="2"/>
  <c r="DT714" i="2"/>
  <c r="DU714" i="2"/>
  <c r="DV714" i="2"/>
  <c r="DW714" i="2"/>
  <c r="DX714" i="2"/>
  <c r="DY714" i="2"/>
  <c r="DZ714" i="2"/>
  <c r="EA714" i="2"/>
  <c r="EB714" i="2"/>
  <c r="EC714" i="2"/>
  <c r="ED714" i="2"/>
  <c r="EE714" i="2"/>
  <c r="EF714" i="2"/>
  <c r="EG714" i="2"/>
  <c r="EH714" i="2"/>
  <c r="EI714" i="2"/>
  <c r="EJ714" i="2"/>
  <c r="EK714" i="2"/>
  <c r="EL714" i="2"/>
  <c r="EM714" i="2"/>
  <c r="EN714" i="2"/>
  <c r="EO714" i="2"/>
  <c r="EP714" i="2"/>
  <c r="EQ714" i="2"/>
  <c r="ER714" i="2"/>
  <c r="ES714" i="2"/>
  <c r="ET714" i="2"/>
  <c r="DI715" i="2"/>
  <c r="DJ715" i="2"/>
  <c r="DK715" i="2"/>
  <c r="DL715" i="2"/>
  <c r="DM715" i="2"/>
  <c r="DN715" i="2"/>
  <c r="DO715" i="2"/>
  <c r="DP715" i="2"/>
  <c r="DQ715" i="2"/>
  <c r="DR715" i="2"/>
  <c r="DS715" i="2"/>
  <c r="DT715" i="2"/>
  <c r="DU715" i="2"/>
  <c r="DV715" i="2"/>
  <c r="DW715" i="2"/>
  <c r="DX715" i="2"/>
  <c r="DY715" i="2"/>
  <c r="DZ715" i="2"/>
  <c r="EA715" i="2"/>
  <c r="EB715" i="2"/>
  <c r="EC715" i="2"/>
  <c r="ED715" i="2"/>
  <c r="EE715" i="2"/>
  <c r="EF715" i="2"/>
  <c r="EG715" i="2"/>
  <c r="EH715" i="2"/>
  <c r="EI715" i="2"/>
  <c r="EJ715" i="2"/>
  <c r="EK715" i="2"/>
  <c r="EL715" i="2"/>
  <c r="EM715" i="2"/>
  <c r="EN715" i="2"/>
  <c r="EO715" i="2"/>
  <c r="EP715" i="2"/>
  <c r="EQ715" i="2"/>
  <c r="ER715" i="2"/>
  <c r="ES715" i="2"/>
  <c r="ET715" i="2"/>
  <c r="DI716" i="2"/>
  <c r="DJ716" i="2"/>
  <c r="DK716" i="2"/>
  <c r="DL716" i="2"/>
  <c r="DM716" i="2"/>
  <c r="DN716" i="2"/>
  <c r="DO716" i="2"/>
  <c r="DP716" i="2"/>
  <c r="DQ716" i="2"/>
  <c r="DR716" i="2"/>
  <c r="DS716" i="2"/>
  <c r="DT716" i="2"/>
  <c r="DU716" i="2"/>
  <c r="DV716" i="2"/>
  <c r="DW716" i="2"/>
  <c r="DX716" i="2"/>
  <c r="DY716" i="2"/>
  <c r="DZ716" i="2"/>
  <c r="EA716" i="2"/>
  <c r="EB716" i="2"/>
  <c r="EC716" i="2"/>
  <c r="ED716" i="2"/>
  <c r="EE716" i="2"/>
  <c r="EF716" i="2"/>
  <c r="EG716" i="2"/>
  <c r="EH716" i="2"/>
  <c r="EI716" i="2"/>
  <c r="EJ716" i="2"/>
  <c r="EK716" i="2"/>
  <c r="EL716" i="2"/>
  <c r="EM716" i="2"/>
  <c r="EN716" i="2"/>
  <c r="EO716" i="2"/>
  <c r="EP716" i="2"/>
  <c r="EQ716" i="2"/>
  <c r="ER716" i="2"/>
  <c r="ES716" i="2"/>
  <c r="ET716" i="2"/>
  <c r="DI717" i="2"/>
  <c r="DJ717" i="2"/>
  <c r="DK717" i="2"/>
  <c r="DL717" i="2"/>
  <c r="DM717" i="2"/>
  <c r="DN717" i="2"/>
  <c r="DO717" i="2"/>
  <c r="DP717" i="2"/>
  <c r="DQ717" i="2"/>
  <c r="DR717" i="2"/>
  <c r="DS717" i="2"/>
  <c r="DT717" i="2"/>
  <c r="DU717" i="2"/>
  <c r="DV717" i="2"/>
  <c r="DW717" i="2"/>
  <c r="DX717" i="2"/>
  <c r="DY717" i="2"/>
  <c r="DZ717" i="2"/>
  <c r="EA717" i="2"/>
  <c r="EB717" i="2"/>
  <c r="EC717" i="2"/>
  <c r="ED717" i="2"/>
  <c r="EE717" i="2"/>
  <c r="EF717" i="2"/>
  <c r="EG717" i="2"/>
  <c r="EH717" i="2"/>
  <c r="EI717" i="2"/>
  <c r="EJ717" i="2"/>
  <c r="EK717" i="2"/>
  <c r="EL717" i="2"/>
  <c r="EM717" i="2"/>
  <c r="EN717" i="2"/>
  <c r="EO717" i="2"/>
  <c r="EP717" i="2"/>
  <c r="EQ717" i="2"/>
  <c r="ER717" i="2"/>
  <c r="ES717" i="2"/>
  <c r="ET717" i="2"/>
  <c r="DI718" i="2"/>
  <c r="DJ718" i="2"/>
  <c r="DK718" i="2"/>
  <c r="DL718" i="2"/>
  <c r="DM718" i="2"/>
  <c r="DN718" i="2"/>
  <c r="DO718" i="2"/>
  <c r="DP718" i="2"/>
  <c r="DQ718" i="2"/>
  <c r="DR718" i="2"/>
  <c r="DS718" i="2"/>
  <c r="DT718" i="2"/>
  <c r="DU718" i="2"/>
  <c r="DV718" i="2"/>
  <c r="DW718" i="2"/>
  <c r="DX718" i="2"/>
  <c r="DY718" i="2"/>
  <c r="DZ718" i="2"/>
  <c r="EA718" i="2"/>
  <c r="EB718" i="2"/>
  <c r="EC718" i="2"/>
  <c r="ED718" i="2"/>
  <c r="EE718" i="2"/>
  <c r="EF718" i="2"/>
  <c r="EG718" i="2"/>
  <c r="EH718" i="2"/>
  <c r="EI718" i="2"/>
  <c r="EJ718" i="2"/>
  <c r="EK718" i="2"/>
  <c r="EL718" i="2"/>
  <c r="EM718" i="2"/>
  <c r="EN718" i="2"/>
  <c r="EO718" i="2"/>
  <c r="EP718" i="2"/>
  <c r="EQ718" i="2"/>
  <c r="ER718" i="2"/>
  <c r="ES718" i="2"/>
  <c r="ET718" i="2"/>
  <c r="DI719" i="2"/>
  <c r="DJ719" i="2"/>
  <c r="DK719" i="2"/>
  <c r="DL719" i="2"/>
  <c r="DM719" i="2"/>
  <c r="DN719" i="2"/>
  <c r="DO719" i="2"/>
  <c r="DP719" i="2"/>
  <c r="DQ719" i="2"/>
  <c r="DR719" i="2"/>
  <c r="DS719" i="2"/>
  <c r="DT719" i="2"/>
  <c r="DU719" i="2"/>
  <c r="DV719" i="2"/>
  <c r="DW719" i="2"/>
  <c r="DX719" i="2"/>
  <c r="DY719" i="2"/>
  <c r="DZ719" i="2"/>
  <c r="EA719" i="2"/>
  <c r="EB719" i="2"/>
  <c r="EC719" i="2"/>
  <c r="ED719" i="2"/>
  <c r="EE719" i="2"/>
  <c r="EF719" i="2"/>
  <c r="EG719" i="2"/>
  <c r="EH719" i="2"/>
  <c r="EI719" i="2"/>
  <c r="EJ719" i="2"/>
  <c r="EK719" i="2"/>
  <c r="EL719" i="2"/>
  <c r="EM719" i="2"/>
  <c r="EN719" i="2"/>
  <c r="EO719" i="2"/>
  <c r="EP719" i="2"/>
  <c r="EQ719" i="2"/>
  <c r="ER719" i="2"/>
  <c r="ES719" i="2"/>
  <c r="ET719" i="2"/>
  <c r="DI720" i="2"/>
  <c r="DJ720" i="2"/>
  <c r="DK720" i="2"/>
  <c r="DL720" i="2"/>
  <c r="DM720" i="2"/>
  <c r="DN720" i="2"/>
  <c r="DO720" i="2"/>
  <c r="DP720" i="2"/>
  <c r="DQ720" i="2"/>
  <c r="DR720" i="2"/>
  <c r="DS720" i="2"/>
  <c r="DT720" i="2"/>
  <c r="DU720" i="2"/>
  <c r="DV720" i="2"/>
  <c r="DW720" i="2"/>
  <c r="DX720" i="2"/>
  <c r="DY720" i="2"/>
  <c r="DZ720" i="2"/>
  <c r="EA720" i="2"/>
  <c r="EB720" i="2"/>
  <c r="EC720" i="2"/>
  <c r="ED720" i="2"/>
  <c r="EE720" i="2"/>
  <c r="EF720" i="2"/>
  <c r="EG720" i="2"/>
  <c r="EH720" i="2"/>
  <c r="EI720" i="2"/>
  <c r="EJ720" i="2"/>
  <c r="EK720" i="2"/>
  <c r="EL720" i="2"/>
  <c r="EM720" i="2"/>
  <c r="EN720" i="2"/>
  <c r="EO720" i="2"/>
  <c r="EP720" i="2"/>
  <c r="EQ720" i="2"/>
  <c r="ER720" i="2"/>
  <c r="ES720" i="2"/>
  <c r="ET720" i="2"/>
  <c r="DI721" i="2"/>
  <c r="DJ721" i="2"/>
  <c r="DK721" i="2"/>
  <c r="DL721" i="2"/>
  <c r="DM721" i="2"/>
  <c r="DN721" i="2"/>
  <c r="DO721" i="2"/>
  <c r="DP721" i="2"/>
  <c r="DQ721" i="2"/>
  <c r="DR721" i="2"/>
  <c r="DS721" i="2"/>
  <c r="DT721" i="2"/>
  <c r="DU721" i="2"/>
  <c r="DV721" i="2"/>
  <c r="DW721" i="2"/>
  <c r="DX721" i="2"/>
  <c r="DY721" i="2"/>
  <c r="DZ721" i="2"/>
  <c r="EA721" i="2"/>
  <c r="EB721" i="2"/>
  <c r="EC721" i="2"/>
  <c r="ED721" i="2"/>
  <c r="EE721" i="2"/>
  <c r="EF721" i="2"/>
  <c r="EG721" i="2"/>
  <c r="EH721" i="2"/>
  <c r="EI721" i="2"/>
  <c r="EJ721" i="2"/>
  <c r="EK721" i="2"/>
  <c r="EL721" i="2"/>
  <c r="EM721" i="2"/>
  <c r="EN721" i="2"/>
  <c r="EO721" i="2"/>
  <c r="EP721" i="2"/>
  <c r="EQ721" i="2"/>
  <c r="ER721" i="2"/>
  <c r="ES721" i="2"/>
  <c r="ET721" i="2"/>
  <c r="DI722" i="2"/>
  <c r="DJ722" i="2"/>
  <c r="DK722" i="2"/>
  <c r="DL722" i="2"/>
  <c r="DM722" i="2"/>
  <c r="DN722" i="2"/>
  <c r="DO722" i="2"/>
  <c r="DP722" i="2"/>
  <c r="DQ722" i="2"/>
  <c r="DR722" i="2"/>
  <c r="DS722" i="2"/>
  <c r="DT722" i="2"/>
  <c r="DU722" i="2"/>
  <c r="DV722" i="2"/>
  <c r="DW722" i="2"/>
  <c r="DX722" i="2"/>
  <c r="DY722" i="2"/>
  <c r="DZ722" i="2"/>
  <c r="EA722" i="2"/>
  <c r="EB722" i="2"/>
  <c r="EC722" i="2"/>
  <c r="ED722" i="2"/>
  <c r="EE722" i="2"/>
  <c r="EF722" i="2"/>
  <c r="EG722" i="2"/>
  <c r="EH722" i="2"/>
  <c r="EI722" i="2"/>
  <c r="EJ722" i="2"/>
  <c r="EK722" i="2"/>
  <c r="EL722" i="2"/>
  <c r="EM722" i="2"/>
  <c r="EN722" i="2"/>
  <c r="EO722" i="2"/>
  <c r="EP722" i="2"/>
  <c r="EQ722" i="2"/>
  <c r="ER722" i="2"/>
  <c r="ES722" i="2"/>
  <c r="ET722" i="2"/>
  <c r="DI723" i="2"/>
  <c r="DJ723" i="2"/>
  <c r="DK723" i="2"/>
  <c r="DL723" i="2"/>
  <c r="DM723" i="2"/>
  <c r="DN723" i="2"/>
  <c r="DO723" i="2"/>
  <c r="DP723" i="2"/>
  <c r="DQ723" i="2"/>
  <c r="DR723" i="2"/>
  <c r="DS723" i="2"/>
  <c r="DT723" i="2"/>
  <c r="DU723" i="2"/>
  <c r="DV723" i="2"/>
  <c r="DW723" i="2"/>
  <c r="DX723" i="2"/>
  <c r="DY723" i="2"/>
  <c r="DZ723" i="2"/>
  <c r="EA723" i="2"/>
  <c r="EB723" i="2"/>
  <c r="EC723" i="2"/>
  <c r="ED723" i="2"/>
  <c r="EE723" i="2"/>
  <c r="EF723" i="2"/>
  <c r="EG723" i="2"/>
  <c r="EH723" i="2"/>
  <c r="EI723" i="2"/>
  <c r="EJ723" i="2"/>
  <c r="EK723" i="2"/>
  <c r="EL723" i="2"/>
  <c r="EM723" i="2"/>
  <c r="EN723" i="2"/>
  <c r="EO723" i="2"/>
  <c r="EP723" i="2"/>
  <c r="EQ723" i="2"/>
  <c r="ER723" i="2"/>
  <c r="ES723" i="2"/>
  <c r="ET723" i="2"/>
  <c r="DI724" i="2"/>
  <c r="DJ724" i="2"/>
  <c r="DK724" i="2"/>
  <c r="DL724" i="2"/>
  <c r="DM724" i="2"/>
  <c r="DN724" i="2"/>
  <c r="DO724" i="2"/>
  <c r="DP724" i="2"/>
  <c r="DQ724" i="2"/>
  <c r="DR724" i="2"/>
  <c r="DS724" i="2"/>
  <c r="DT724" i="2"/>
  <c r="DU724" i="2"/>
  <c r="DV724" i="2"/>
  <c r="DW724" i="2"/>
  <c r="DX724" i="2"/>
  <c r="DY724" i="2"/>
  <c r="DZ724" i="2"/>
  <c r="EA724" i="2"/>
  <c r="EB724" i="2"/>
  <c r="EC724" i="2"/>
  <c r="ED724" i="2"/>
  <c r="EE724" i="2"/>
  <c r="EF724" i="2"/>
  <c r="EG724" i="2"/>
  <c r="EH724" i="2"/>
  <c r="EI724" i="2"/>
  <c r="EJ724" i="2"/>
  <c r="EK724" i="2"/>
  <c r="EL724" i="2"/>
  <c r="EM724" i="2"/>
  <c r="EN724" i="2"/>
  <c r="EO724" i="2"/>
  <c r="EP724" i="2"/>
  <c r="EQ724" i="2"/>
  <c r="ER724" i="2"/>
  <c r="ES724" i="2"/>
  <c r="ET724" i="2"/>
  <c r="DI725" i="2"/>
  <c r="DJ725" i="2"/>
  <c r="DK725" i="2"/>
  <c r="DL725" i="2"/>
  <c r="DM725" i="2"/>
  <c r="DN725" i="2"/>
  <c r="DO725" i="2"/>
  <c r="DP725" i="2"/>
  <c r="DQ725" i="2"/>
  <c r="DR725" i="2"/>
  <c r="DS725" i="2"/>
  <c r="DT725" i="2"/>
  <c r="DU725" i="2"/>
  <c r="DV725" i="2"/>
  <c r="DW725" i="2"/>
  <c r="DX725" i="2"/>
  <c r="DY725" i="2"/>
  <c r="DZ725" i="2"/>
  <c r="EA725" i="2"/>
  <c r="EB725" i="2"/>
  <c r="EC725" i="2"/>
  <c r="ED725" i="2"/>
  <c r="EE725" i="2"/>
  <c r="EF725" i="2"/>
  <c r="EG725" i="2"/>
  <c r="EH725" i="2"/>
  <c r="EI725" i="2"/>
  <c r="EJ725" i="2"/>
  <c r="EK725" i="2"/>
  <c r="EL725" i="2"/>
  <c r="EM725" i="2"/>
  <c r="EN725" i="2"/>
  <c r="EO725" i="2"/>
  <c r="EP725" i="2"/>
  <c r="EQ725" i="2"/>
  <c r="ER725" i="2"/>
  <c r="ES725" i="2"/>
  <c r="ET725" i="2"/>
  <c r="DI726" i="2"/>
  <c r="DJ726" i="2"/>
  <c r="DK726" i="2"/>
  <c r="DL726" i="2"/>
  <c r="DM726" i="2"/>
  <c r="DN726" i="2"/>
  <c r="DO726" i="2"/>
  <c r="DP726" i="2"/>
  <c r="DQ726" i="2"/>
  <c r="DR726" i="2"/>
  <c r="DS726" i="2"/>
  <c r="DT726" i="2"/>
  <c r="DU726" i="2"/>
  <c r="DV726" i="2"/>
  <c r="DW726" i="2"/>
  <c r="DX726" i="2"/>
  <c r="DY726" i="2"/>
  <c r="DZ726" i="2"/>
  <c r="EA726" i="2"/>
  <c r="EB726" i="2"/>
  <c r="EC726" i="2"/>
  <c r="ED726" i="2"/>
  <c r="EE726" i="2"/>
  <c r="EF726" i="2"/>
  <c r="EG726" i="2"/>
  <c r="EH726" i="2"/>
  <c r="EI726" i="2"/>
  <c r="EJ726" i="2"/>
  <c r="EK726" i="2"/>
  <c r="EL726" i="2"/>
  <c r="EM726" i="2"/>
  <c r="EN726" i="2"/>
  <c r="EO726" i="2"/>
  <c r="EP726" i="2"/>
  <c r="EQ726" i="2"/>
  <c r="ER726" i="2"/>
  <c r="ES726" i="2"/>
  <c r="ET726" i="2"/>
  <c r="DI727" i="2"/>
  <c r="DJ727" i="2"/>
  <c r="DK727" i="2"/>
  <c r="DL727" i="2"/>
  <c r="DM727" i="2"/>
  <c r="DN727" i="2"/>
  <c r="DO727" i="2"/>
  <c r="DP727" i="2"/>
  <c r="DQ727" i="2"/>
  <c r="DR727" i="2"/>
  <c r="DS727" i="2"/>
  <c r="DT727" i="2"/>
  <c r="DU727" i="2"/>
  <c r="DV727" i="2"/>
  <c r="DW727" i="2"/>
  <c r="DX727" i="2"/>
  <c r="DY727" i="2"/>
  <c r="DZ727" i="2"/>
  <c r="EA727" i="2"/>
  <c r="EB727" i="2"/>
  <c r="EC727" i="2"/>
  <c r="ED727" i="2"/>
  <c r="EE727" i="2"/>
  <c r="EF727" i="2"/>
  <c r="EG727" i="2"/>
  <c r="EH727" i="2"/>
  <c r="EI727" i="2"/>
  <c r="EJ727" i="2"/>
  <c r="EK727" i="2"/>
  <c r="EL727" i="2"/>
  <c r="EM727" i="2"/>
  <c r="EN727" i="2"/>
  <c r="EO727" i="2"/>
  <c r="EP727" i="2"/>
  <c r="EQ727" i="2"/>
  <c r="ER727" i="2"/>
  <c r="ES727" i="2"/>
  <c r="ET727" i="2"/>
  <c r="DI728" i="2"/>
  <c r="DJ728" i="2"/>
  <c r="DK728" i="2"/>
  <c r="DL728" i="2"/>
  <c r="DM728" i="2"/>
  <c r="DN728" i="2"/>
  <c r="DO728" i="2"/>
  <c r="DP728" i="2"/>
  <c r="DQ728" i="2"/>
  <c r="DR728" i="2"/>
  <c r="DS728" i="2"/>
  <c r="DT728" i="2"/>
  <c r="DU728" i="2"/>
  <c r="DV728" i="2"/>
  <c r="DW728" i="2"/>
  <c r="DX728" i="2"/>
  <c r="DY728" i="2"/>
  <c r="DZ728" i="2"/>
  <c r="EA728" i="2"/>
  <c r="EB728" i="2"/>
  <c r="EC728" i="2"/>
  <c r="ED728" i="2"/>
  <c r="EE728" i="2"/>
  <c r="EF728" i="2"/>
  <c r="EG728" i="2"/>
  <c r="EH728" i="2"/>
  <c r="EI728" i="2"/>
  <c r="EJ728" i="2"/>
  <c r="EK728" i="2"/>
  <c r="EL728" i="2"/>
  <c r="EM728" i="2"/>
  <c r="EN728" i="2"/>
  <c r="EO728" i="2"/>
  <c r="EP728" i="2"/>
  <c r="EQ728" i="2"/>
  <c r="ER728" i="2"/>
  <c r="ES728" i="2"/>
  <c r="ET728" i="2"/>
  <c r="DI729" i="2"/>
  <c r="DJ729" i="2"/>
  <c r="DK729" i="2"/>
  <c r="DL729" i="2"/>
  <c r="DM729" i="2"/>
  <c r="DN729" i="2"/>
  <c r="DO729" i="2"/>
  <c r="DP729" i="2"/>
  <c r="DQ729" i="2"/>
  <c r="DR729" i="2"/>
  <c r="DS729" i="2"/>
  <c r="DT729" i="2"/>
  <c r="DU729" i="2"/>
  <c r="DV729" i="2"/>
  <c r="DW729" i="2"/>
  <c r="DX729" i="2"/>
  <c r="DY729" i="2"/>
  <c r="DZ729" i="2"/>
  <c r="EA729" i="2"/>
  <c r="EB729" i="2"/>
  <c r="EC729" i="2"/>
  <c r="ED729" i="2"/>
  <c r="EE729" i="2"/>
  <c r="EF729" i="2"/>
  <c r="EG729" i="2"/>
  <c r="EH729" i="2"/>
  <c r="EI729" i="2"/>
  <c r="EJ729" i="2"/>
  <c r="EK729" i="2"/>
  <c r="EL729" i="2"/>
  <c r="EM729" i="2"/>
  <c r="EN729" i="2"/>
  <c r="EO729" i="2"/>
  <c r="EP729" i="2"/>
  <c r="EQ729" i="2"/>
  <c r="ER729" i="2"/>
  <c r="ES729" i="2"/>
  <c r="ET729" i="2"/>
  <c r="DI730" i="2"/>
  <c r="DJ730" i="2"/>
  <c r="DK730" i="2"/>
  <c r="DL730" i="2"/>
  <c r="DM730" i="2"/>
  <c r="DN730" i="2"/>
  <c r="DO730" i="2"/>
  <c r="DP730" i="2"/>
  <c r="DQ730" i="2"/>
  <c r="DR730" i="2"/>
  <c r="DS730" i="2"/>
  <c r="DT730" i="2"/>
  <c r="DU730" i="2"/>
  <c r="DV730" i="2"/>
  <c r="DW730" i="2"/>
  <c r="DX730" i="2"/>
  <c r="DY730" i="2"/>
  <c r="DZ730" i="2"/>
  <c r="EA730" i="2"/>
  <c r="EB730" i="2"/>
  <c r="EC730" i="2"/>
  <c r="ED730" i="2"/>
  <c r="EE730" i="2"/>
  <c r="EF730" i="2"/>
  <c r="EG730" i="2"/>
  <c r="EH730" i="2"/>
  <c r="EI730" i="2"/>
  <c r="EJ730" i="2"/>
  <c r="EK730" i="2"/>
  <c r="EL730" i="2"/>
  <c r="EM730" i="2"/>
  <c r="EN730" i="2"/>
  <c r="EO730" i="2"/>
  <c r="EP730" i="2"/>
  <c r="EQ730" i="2"/>
  <c r="ER730" i="2"/>
  <c r="ES730" i="2"/>
  <c r="ET730" i="2"/>
  <c r="DI731" i="2"/>
  <c r="DJ731" i="2"/>
  <c r="DK731" i="2"/>
  <c r="DL731" i="2"/>
  <c r="DM731" i="2"/>
  <c r="DN731" i="2"/>
  <c r="DO731" i="2"/>
  <c r="DP731" i="2"/>
  <c r="DQ731" i="2"/>
  <c r="DR731" i="2"/>
  <c r="DS731" i="2"/>
  <c r="DT731" i="2"/>
  <c r="DU731" i="2"/>
  <c r="DV731" i="2"/>
  <c r="DW731" i="2"/>
  <c r="DX731" i="2"/>
  <c r="DY731" i="2"/>
  <c r="DZ731" i="2"/>
  <c r="EA731" i="2"/>
  <c r="EB731" i="2"/>
  <c r="EC731" i="2"/>
  <c r="ED731" i="2"/>
  <c r="EE731" i="2"/>
  <c r="EF731" i="2"/>
  <c r="EG731" i="2"/>
  <c r="EH731" i="2"/>
  <c r="EI731" i="2"/>
  <c r="EJ731" i="2"/>
  <c r="EK731" i="2"/>
  <c r="EL731" i="2"/>
  <c r="EM731" i="2"/>
  <c r="EN731" i="2"/>
  <c r="EO731" i="2"/>
  <c r="EP731" i="2"/>
  <c r="EQ731" i="2"/>
  <c r="ER731" i="2"/>
  <c r="ES731" i="2"/>
  <c r="ET731" i="2"/>
  <c r="DI732" i="2"/>
  <c r="DJ732" i="2"/>
  <c r="DK732" i="2"/>
  <c r="DL732" i="2"/>
  <c r="DM732" i="2"/>
  <c r="DN732" i="2"/>
  <c r="DO732" i="2"/>
  <c r="DP732" i="2"/>
  <c r="DQ732" i="2"/>
  <c r="DR732" i="2"/>
  <c r="DS732" i="2"/>
  <c r="DT732" i="2"/>
  <c r="DU732" i="2"/>
  <c r="DV732" i="2"/>
  <c r="DW732" i="2"/>
  <c r="DX732" i="2"/>
  <c r="DY732" i="2"/>
  <c r="DZ732" i="2"/>
  <c r="EA732" i="2"/>
  <c r="EB732" i="2"/>
  <c r="EC732" i="2"/>
  <c r="ED732" i="2"/>
  <c r="EE732" i="2"/>
  <c r="EF732" i="2"/>
  <c r="EG732" i="2"/>
  <c r="EH732" i="2"/>
  <c r="EI732" i="2"/>
  <c r="EJ732" i="2"/>
  <c r="EK732" i="2"/>
  <c r="EL732" i="2"/>
  <c r="EM732" i="2"/>
  <c r="EN732" i="2"/>
  <c r="EO732" i="2"/>
  <c r="EP732" i="2"/>
  <c r="EQ732" i="2"/>
  <c r="ER732" i="2"/>
  <c r="ES732" i="2"/>
  <c r="ET732" i="2"/>
  <c r="DI733" i="2"/>
  <c r="DJ733" i="2"/>
  <c r="DK733" i="2"/>
  <c r="DL733" i="2"/>
  <c r="DM733" i="2"/>
  <c r="DN733" i="2"/>
  <c r="DO733" i="2"/>
  <c r="DP733" i="2"/>
  <c r="DQ733" i="2"/>
  <c r="DR733" i="2"/>
  <c r="DS733" i="2"/>
  <c r="DT733" i="2"/>
  <c r="DU733" i="2"/>
  <c r="DV733" i="2"/>
  <c r="DW733" i="2"/>
  <c r="DX733" i="2"/>
  <c r="DY733" i="2"/>
  <c r="DZ733" i="2"/>
  <c r="EA733" i="2"/>
  <c r="EB733" i="2"/>
  <c r="EC733" i="2"/>
  <c r="ED733" i="2"/>
  <c r="EE733" i="2"/>
  <c r="EF733" i="2"/>
  <c r="EG733" i="2"/>
  <c r="EH733" i="2"/>
  <c r="EI733" i="2"/>
  <c r="EJ733" i="2"/>
  <c r="EK733" i="2"/>
  <c r="EL733" i="2"/>
  <c r="EM733" i="2"/>
  <c r="EN733" i="2"/>
  <c r="EO733" i="2"/>
  <c r="EP733" i="2"/>
  <c r="EQ733" i="2"/>
  <c r="ER733" i="2"/>
  <c r="ES733" i="2"/>
  <c r="ET733" i="2"/>
  <c r="DI734" i="2"/>
  <c r="DJ734" i="2"/>
  <c r="DK734" i="2"/>
  <c r="DL734" i="2"/>
  <c r="DM734" i="2"/>
  <c r="DN734" i="2"/>
  <c r="DO734" i="2"/>
  <c r="DP734" i="2"/>
  <c r="DQ734" i="2"/>
  <c r="DR734" i="2"/>
  <c r="DS734" i="2"/>
  <c r="DT734" i="2"/>
  <c r="DU734" i="2"/>
  <c r="DV734" i="2"/>
  <c r="DW734" i="2"/>
  <c r="DX734" i="2"/>
  <c r="DY734" i="2"/>
  <c r="DZ734" i="2"/>
  <c r="EA734" i="2"/>
  <c r="EB734" i="2"/>
  <c r="EC734" i="2"/>
  <c r="ED734" i="2"/>
  <c r="EE734" i="2"/>
  <c r="EF734" i="2"/>
  <c r="EG734" i="2"/>
  <c r="EH734" i="2"/>
  <c r="EI734" i="2"/>
  <c r="EJ734" i="2"/>
  <c r="EK734" i="2"/>
  <c r="EL734" i="2"/>
  <c r="EM734" i="2"/>
  <c r="EN734" i="2"/>
  <c r="EO734" i="2"/>
  <c r="EP734" i="2"/>
  <c r="EQ734" i="2"/>
  <c r="ER734" i="2"/>
  <c r="ES734" i="2"/>
  <c r="ET734" i="2"/>
  <c r="DI735" i="2"/>
  <c r="DJ735" i="2"/>
  <c r="DK735" i="2"/>
  <c r="DL735" i="2"/>
  <c r="DM735" i="2"/>
  <c r="DN735" i="2"/>
  <c r="DO735" i="2"/>
  <c r="DP735" i="2"/>
  <c r="DQ735" i="2"/>
  <c r="DR735" i="2"/>
  <c r="DS735" i="2"/>
  <c r="DT735" i="2"/>
  <c r="DU735" i="2"/>
  <c r="DV735" i="2"/>
  <c r="DW735" i="2"/>
  <c r="DX735" i="2"/>
  <c r="DY735" i="2"/>
  <c r="DZ735" i="2"/>
  <c r="EA735" i="2"/>
  <c r="EB735" i="2"/>
  <c r="EC735" i="2"/>
  <c r="ED735" i="2"/>
  <c r="EE735" i="2"/>
  <c r="EF735" i="2"/>
  <c r="EG735" i="2"/>
  <c r="EH735" i="2"/>
  <c r="EI735" i="2"/>
  <c r="EJ735" i="2"/>
  <c r="EK735" i="2"/>
  <c r="EL735" i="2"/>
  <c r="EM735" i="2"/>
  <c r="EN735" i="2"/>
  <c r="EO735" i="2"/>
  <c r="EP735" i="2"/>
  <c r="EQ735" i="2"/>
  <c r="ER735" i="2"/>
  <c r="ES735" i="2"/>
  <c r="ET735" i="2"/>
  <c r="DI736" i="2"/>
  <c r="DJ736" i="2"/>
  <c r="DK736" i="2"/>
  <c r="DL736" i="2"/>
  <c r="DM736" i="2"/>
  <c r="DN736" i="2"/>
  <c r="DO736" i="2"/>
  <c r="DP736" i="2"/>
  <c r="DQ736" i="2"/>
  <c r="DR736" i="2"/>
  <c r="DS736" i="2"/>
  <c r="DT736" i="2"/>
  <c r="DU736" i="2"/>
  <c r="DV736" i="2"/>
  <c r="DW736" i="2"/>
  <c r="DX736" i="2"/>
  <c r="DY736" i="2"/>
  <c r="DZ736" i="2"/>
  <c r="EA736" i="2"/>
  <c r="EB736" i="2"/>
  <c r="EC736" i="2"/>
  <c r="ED736" i="2"/>
  <c r="EE736" i="2"/>
  <c r="EF736" i="2"/>
  <c r="EG736" i="2"/>
  <c r="EH736" i="2"/>
  <c r="EI736" i="2"/>
  <c r="EJ736" i="2"/>
  <c r="EK736" i="2"/>
  <c r="EL736" i="2"/>
  <c r="EM736" i="2"/>
  <c r="EN736" i="2"/>
  <c r="EO736" i="2"/>
  <c r="EP736" i="2"/>
  <c r="EQ736" i="2"/>
  <c r="ER736" i="2"/>
  <c r="ES736" i="2"/>
  <c r="ET736" i="2"/>
  <c r="DI737" i="2"/>
  <c r="DJ737" i="2"/>
  <c r="DK737" i="2"/>
  <c r="DL737" i="2"/>
  <c r="DM737" i="2"/>
  <c r="DN737" i="2"/>
  <c r="DO737" i="2"/>
  <c r="DP737" i="2"/>
  <c r="DQ737" i="2"/>
  <c r="DR737" i="2"/>
  <c r="DS737" i="2"/>
  <c r="DT737" i="2"/>
  <c r="DU737" i="2"/>
  <c r="DV737" i="2"/>
  <c r="DW737" i="2"/>
  <c r="DX737" i="2"/>
  <c r="DY737" i="2"/>
  <c r="DZ737" i="2"/>
  <c r="EA737" i="2"/>
  <c r="EB737" i="2"/>
  <c r="EC737" i="2"/>
  <c r="ED737" i="2"/>
  <c r="EE737" i="2"/>
  <c r="EF737" i="2"/>
  <c r="EG737" i="2"/>
  <c r="EH737" i="2"/>
  <c r="EI737" i="2"/>
  <c r="EJ737" i="2"/>
  <c r="EK737" i="2"/>
  <c r="EL737" i="2"/>
  <c r="EM737" i="2"/>
  <c r="EN737" i="2"/>
  <c r="EO737" i="2"/>
  <c r="EP737" i="2"/>
  <c r="EQ737" i="2"/>
  <c r="ER737" i="2"/>
  <c r="ES737" i="2"/>
  <c r="ET737" i="2"/>
  <c r="DI738" i="2"/>
  <c r="DJ738" i="2"/>
  <c r="DK738" i="2"/>
  <c r="DL738" i="2"/>
  <c r="DM738" i="2"/>
  <c r="DN738" i="2"/>
  <c r="DO738" i="2"/>
  <c r="DP738" i="2"/>
  <c r="DQ738" i="2"/>
  <c r="DR738" i="2"/>
  <c r="DS738" i="2"/>
  <c r="DT738" i="2"/>
  <c r="DU738" i="2"/>
  <c r="DV738" i="2"/>
  <c r="DW738" i="2"/>
  <c r="DX738" i="2"/>
  <c r="DY738" i="2"/>
  <c r="DZ738" i="2"/>
  <c r="EA738" i="2"/>
  <c r="EB738" i="2"/>
  <c r="EC738" i="2"/>
  <c r="ED738" i="2"/>
  <c r="EE738" i="2"/>
  <c r="EF738" i="2"/>
  <c r="EG738" i="2"/>
  <c r="EH738" i="2"/>
  <c r="EI738" i="2"/>
  <c r="EJ738" i="2"/>
  <c r="EK738" i="2"/>
  <c r="EL738" i="2"/>
  <c r="EM738" i="2"/>
  <c r="EN738" i="2"/>
  <c r="EO738" i="2"/>
  <c r="EP738" i="2"/>
  <c r="EQ738" i="2"/>
  <c r="ER738" i="2"/>
  <c r="ES738" i="2"/>
  <c r="ET738" i="2"/>
  <c r="DI739" i="2"/>
  <c r="DJ739" i="2"/>
  <c r="DK739" i="2"/>
  <c r="DL739" i="2"/>
  <c r="DM739" i="2"/>
  <c r="DN739" i="2"/>
  <c r="DO739" i="2"/>
  <c r="DP739" i="2"/>
  <c r="DQ739" i="2"/>
  <c r="DR739" i="2"/>
  <c r="DS739" i="2"/>
  <c r="DT739" i="2"/>
  <c r="DU739" i="2"/>
  <c r="DV739" i="2"/>
  <c r="DW739" i="2"/>
  <c r="DX739" i="2"/>
  <c r="DY739" i="2"/>
  <c r="DZ739" i="2"/>
  <c r="EA739" i="2"/>
  <c r="EB739" i="2"/>
  <c r="EC739" i="2"/>
  <c r="ED739" i="2"/>
  <c r="EE739" i="2"/>
  <c r="EF739" i="2"/>
  <c r="EG739" i="2"/>
  <c r="EH739" i="2"/>
  <c r="EI739" i="2"/>
  <c r="EJ739" i="2"/>
  <c r="EK739" i="2"/>
  <c r="EL739" i="2"/>
  <c r="EM739" i="2"/>
  <c r="EN739" i="2"/>
  <c r="EO739" i="2"/>
  <c r="EP739" i="2"/>
  <c r="EQ739" i="2"/>
  <c r="ER739" i="2"/>
  <c r="ES739" i="2"/>
  <c r="ET739" i="2"/>
  <c r="DI740" i="2"/>
  <c r="DJ740" i="2"/>
  <c r="DK740" i="2"/>
  <c r="DL740" i="2"/>
  <c r="DM740" i="2"/>
  <c r="DN740" i="2"/>
  <c r="DO740" i="2"/>
  <c r="DP740" i="2"/>
  <c r="DQ740" i="2"/>
  <c r="DR740" i="2"/>
  <c r="DS740" i="2"/>
  <c r="DT740" i="2"/>
  <c r="DU740" i="2"/>
  <c r="DV740" i="2"/>
  <c r="DW740" i="2"/>
  <c r="DX740" i="2"/>
  <c r="DY740" i="2"/>
  <c r="DZ740" i="2"/>
  <c r="EA740" i="2"/>
  <c r="EB740" i="2"/>
  <c r="EC740" i="2"/>
  <c r="ED740" i="2"/>
  <c r="EE740" i="2"/>
  <c r="EF740" i="2"/>
  <c r="EG740" i="2"/>
  <c r="EH740" i="2"/>
  <c r="EI740" i="2"/>
  <c r="EJ740" i="2"/>
  <c r="EK740" i="2"/>
  <c r="EL740" i="2"/>
  <c r="EM740" i="2"/>
  <c r="EN740" i="2"/>
  <c r="EO740" i="2"/>
  <c r="EP740" i="2"/>
  <c r="EQ740" i="2"/>
  <c r="ER740" i="2"/>
  <c r="ES740" i="2"/>
  <c r="ET740" i="2"/>
  <c r="DI741" i="2"/>
  <c r="DJ741" i="2"/>
  <c r="DK741" i="2"/>
  <c r="DL741" i="2"/>
  <c r="DM741" i="2"/>
  <c r="DN741" i="2"/>
  <c r="DO741" i="2"/>
  <c r="DP741" i="2"/>
  <c r="DQ741" i="2"/>
  <c r="DR741" i="2"/>
  <c r="DS741" i="2"/>
  <c r="DT741" i="2"/>
  <c r="DU741" i="2"/>
  <c r="DV741" i="2"/>
  <c r="DW741" i="2"/>
  <c r="DX741" i="2"/>
  <c r="DY741" i="2"/>
  <c r="DZ741" i="2"/>
  <c r="EA741" i="2"/>
  <c r="EB741" i="2"/>
  <c r="EC741" i="2"/>
  <c r="ED741" i="2"/>
  <c r="EE741" i="2"/>
  <c r="EF741" i="2"/>
  <c r="EG741" i="2"/>
  <c r="EH741" i="2"/>
  <c r="EI741" i="2"/>
  <c r="EJ741" i="2"/>
  <c r="EK741" i="2"/>
  <c r="EL741" i="2"/>
  <c r="EM741" i="2"/>
  <c r="EN741" i="2"/>
  <c r="EO741" i="2"/>
  <c r="EP741" i="2"/>
  <c r="EQ741" i="2"/>
  <c r="ER741" i="2"/>
  <c r="ES741" i="2"/>
  <c r="ET741" i="2"/>
  <c r="DI742" i="2"/>
  <c r="DJ742" i="2"/>
  <c r="DK742" i="2"/>
  <c r="DL742" i="2"/>
  <c r="DM742" i="2"/>
  <c r="DN742" i="2"/>
  <c r="DO742" i="2"/>
  <c r="DP742" i="2"/>
  <c r="DQ742" i="2"/>
  <c r="DR742" i="2"/>
  <c r="DS742" i="2"/>
  <c r="DT742" i="2"/>
  <c r="DU742" i="2"/>
  <c r="DV742" i="2"/>
  <c r="DW742" i="2"/>
  <c r="DX742" i="2"/>
  <c r="DY742" i="2"/>
  <c r="DZ742" i="2"/>
  <c r="EA742" i="2"/>
  <c r="EB742" i="2"/>
  <c r="EC742" i="2"/>
  <c r="ED742" i="2"/>
  <c r="EE742" i="2"/>
  <c r="EF742" i="2"/>
  <c r="EG742" i="2"/>
  <c r="EH742" i="2"/>
  <c r="EI742" i="2"/>
  <c r="EJ742" i="2"/>
  <c r="EK742" i="2"/>
  <c r="EL742" i="2"/>
  <c r="EM742" i="2"/>
  <c r="EN742" i="2"/>
  <c r="EO742" i="2"/>
  <c r="EP742" i="2"/>
  <c r="EQ742" i="2"/>
  <c r="ER742" i="2"/>
  <c r="ES742" i="2"/>
  <c r="ET742" i="2"/>
  <c r="DI743" i="2"/>
  <c r="DJ743" i="2"/>
  <c r="DK743" i="2"/>
  <c r="DL743" i="2"/>
  <c r="DM743" i="2"/>
  <c r="DN743" i="2"/>
  <c r="DO743" i="2"/>
  <c r="DP743" i="2"/>
  <c r="DQ743" i="2"/>
  <c r="DR743" i="2"/>
  <c r="DS743" i="2"/>
  <c r="DT743" i="2"/>
  <c r="DU743" i="2"/>
  <c r="DV743" i="2"/>
  <c r="DW743" i="2"/>
  <c r="DX743" i="2"/>
  <c r="DY743" i="2"/>
  <c r="DZ743" i="2"/>
  <c r="EA743" i="2"/>
  <c r="EB743" i="2"/>
  <c r="EC743" i="2"/>
  <c r="ED743" i="2"/>
  <c r="EE743" i="2"/>
  <c r="EF743" i="2"/>
  <c r="EG743" i="2"/>
  <c r="EH743" i="2"/>
  <c r="EI743" i="2"/>
  <c r="EJ743" i="2"/>
  <c r="EK743" i="2"/>
  <c r="EL743" i="2"/>
  <c r="EM743" i="2"/>
  <c r="EN743" i="2"/>
  <c r="EO743" i="2"/>
  <c r="EP743" i="2"/>
  <c r="EQ743" i="2"/>
  <c r="ER743" i="2"/>
  <c r="ES743" i="2"/>
  <c r="ET743" i="2"/>
  <c r="DI744" i="2"/>
  <c r="DJ744" i="2"/>
  <c r="DK744" i="2"/>
  <c r="DL744" i="2"/>
  <c r="DM744" i="2"/>
  <c r="DN744" i="2"/>
  <c r="DO744" i="2"/>
  <c r="DP744" i="2"/>
  <c r="DQ744" i="2"/>
  <c r="DR744" i="2"/>
  <c r="DS744" i="2"/>
  <c r="DT744" i="2"/>
  <c r="DU744" i="2"/>
  <c r="DV744" i="2"/>
  <c r="DW744" i="2"/>
  <c r="DX744" i="2"/>
  <c r="DY744" i="2"/>
  <c r="DZ744" i="2"/>
  <c r="EA744" i="2"/>
  <c r="EB744" i="2"/>
  <c r="EC744" i="2"/>
  <c r="ED744" i="2"/>
  <c r="EE744" i="2"/>
  <c r="EF744" i="2"/>
  <c r="EG744" i="2"/>
  <c r="EH744" i="2"/>
  <c r="EI744" i="2"/>
  <c r="EJ744" i="2"/>
  <c r="EK744" i="2"/>
  <c r="EL744" i="2"/>
  <c r="EM744" i="2"/>
  <c r="EN744" i="2"/>
  <c r="EO744" i="2"/>
  <c r="EP744" i="2"/>
  <c r="EQ744" i="2"/>
  <c r="ER744" i="2"/>
  <c r="ES744" i="2"/>
  <c r="ET744" i="2"/>
  <c r="DI745" i="2"/>
  <c r="DJ745" i="2"/>
  <c r="DK745" i="2"/>
  <c r="DL745" i="2"/>
  <c r="DM745" i="2"/>
  <c r="DN745" i="2"/>
  <c r="DO745" i="2"/>
  <c r="DP745" i="2"/>
  <c r="DQ745" i="2"/>
  <c r="DR745" i="2"/>
  <c r="DS745" i="2"/>
  <c r="DT745" i="2"/>
  <c r="DU745" i="2"/>
  <c r="DV745" i="2"/>
  <c r="DW745" i="2"/>
  <c r="DX745" i="2"/>
  <c r="DY745" i="2"/>
  <c r="DZ745" i="2"/>
  <c r="EA745" i="2"/>
  <c r="EB745" i="2"/>
  <c r="EC745" i="2"/>
  <c r="ED745" i="2"/>
  <c r="EE745" i="2"/>
  <c r="EF745" i="2"/>
  <c r="EG745" i="2"/>
  <c r="EH745" i="2"/>
  <c r="EI745" i="2"/>
  <c r="EJ745" i="2"/>
  <c r="EK745" i="2"/>
  <c r="EL745" i="2"/>
  <c r="EM745" i="2"/>
  <c r="EN745" i="2"/>
  <c r="EO745" i="2"/>
  <c r="EP745" i="2"/>
  <c r="EQ745" i="2"/>
  <c r="ER745" i="2"/>
  <c r="ES745" i="2"/>
  <c r="ET745" i="2"/>
  <c r="DI746" i="2"/>
  <c r="DJ746" i="2"/>
  <c r="DK746" i="2"/>
  <c r="DL746" i="2"/>
  <c r="DM746" i="2"/>
  <c r="DN746" i="2"/>
  <c r="DO746" i="2"/>
  <c r="DP746" i="2"/>
  <c r="DQ746" i="2"/>
  <c r="DR746" i="2"/>
  <c r="DS746" i="2"/>
  <c r="DT746" i="2"/>
  <c r="DU746" i="2"/>
  <c r="DV746" i="2"/>
  <c r="DW746" i="2"/>
  <c r="DX746" i="2"/>
  <c r="DY746" i="2"/>
  <c r="DZ746" i="2"/>
  <c r="EA746" i="2"/>
  <c r="EB746" i="2"/>
  <c r="EC746" i="2"/>
  <c r="ED746" i="2"/>
  <c r="EE746" i="2"/>
  <c r="EF746" i="2"/>
  <c r="EG746" i="2"/>
  <c r="EH746" i="2"/>
  <c r="EI746" i="2"/>
  <c r="EJ746" i="2"/>
  <c r="EK746" i="2"/>
  <c r="EL746" i="2"/>
  <c r="EM746" i="2"/>
  <c r="EN746" i="2"/>
  <c r="EO746" i="2"/>
  <c r="EP746" i="2"/>
  <c r="EQ746" i="2"/>
  <c r="ER746" i="2"/>
  <c r="ES746" i="2"/>
  <c r="ET746" i="2"/>
  <c r="DI747" i="2"/>
  <c r="DJ747" i="2"/>
  <c r="DK747" i="2"/>
  <c r="DL747" i="2"/>
  <c r="DM747" i="2"/>
  <c r="DN747" i="2"/>
  <c r="DO747" i="2"/>
  <c r="DP747" i="2"/>
  <c r="DQ747" i="2"/>
  <c r="DR747" i="2"/>
  <c r="DS747" i="2"/>
  <c r="DT747" i="2"/>
  <c r="DU747" i="2"/>
  <c r="DV747" i="2"/>
  <c r="DW747" i="2"/>
  <c r="DX747" i="2"/>
  <c r="DY747" i="2"/>
  <c r="DZ747" i="2"/>
  <c r="EA747" i="2"/>
  <c r="EB747" i="2"/>
  <c r="EC747" i="2"/>
  <c r="ED747" i="2"/>
  <c r="EE747" i="2"/>
  <c r="EF747" i="2"/>
  <c r="EG747" i="2"/>
  <c r="EH747" i="2"/>
  <c r="EI747" i="2"/>
  <c r="EJ747" i="2"/>
  <c r="EK747" i="2"/>
  <c r="EL747" i="2"/>
  <c r="EM747" i="2"/>
  <c r="EN747" i="2"/>
  <c r="EO747" i="2"/>
  <c r="EP747" i="2"/>
  <c r="EQ747" i="2"/>
  <c r="ER747" i="2"/>
  <c r="ES747" i="2"/>
  <c r="ET747" i="2"/>
  <c r="DI748" i="2"/>
  <c r="DJ748" i="2"/>
  <c r="DK748" i="2"/>
  <c r="DL748" i="2"/>
  <c r="DM748" i="2"/>
  <c r="DN748" i="2"/>
  <c r="DO748" i="2"/>
  <c r="DP748" i="2"/>
  <c r="DQ748" i="2"/>
  <c r="DR748" i="2"/>
  <c r="DS748" i="2"/>
  <c r="DT748" i="2"/>
  <c r="DU748" i="2"/>
  <c r="DV748" i="2"/>
  <c r="DW748" i="2"/>
  <c r="DX748" i="2"/>
  <c r="DY748" i="2"/>
  <c r="DZ748" i="2"/>
  <c r="EA748" i="2"/>
  <c r="EB748" i="2"/>
  <c r="EC748" i="2"/>
  <c r="ED748" i="2"/>
  <c r="EE748" i="2"/>
  <c r="EF748" i="2"/>
  <c r="EG748" i="2"/>
  <c r="EH748" i="2"/>
  <c r="EI748" i="2"/>
  <c r="EJ748" i="2"/>
  <c r="EK748" i="2"/>
  <c r="EL748" i="2"/>
  <c r="EM748" i="2"/>
  <c r="EN748" i="2"/>
  <c r="EO748" i="2"/>
  <c r="EP748" i="2"/>
  <c r="EQ748" i="2"/>
  <c r="ER748" i="2"/>
  <c r="ES748" i="2"/>
  <c r="ET748" i="2"/>
  <c r="DI749" i="2"/>
  <c r="DJ749" i="2"/>
  <c r="DK749" i="2"/>
  <c r="DL749" i="2"/>
  <c r="DM749" i="2"/>
  <c r="DN749" i="2"/>
  <c r="DO749" i="2"/>
  <c r="DP749" i="2"/>
  <c r="DQ749" i="2"/>
  <c r="DR749" i="2"/>
  <c r="DS749" i="2"/>
  <c r="DT749" i="2"/>
  <c r="DU749" i="2"/>
  <c r="DV749" i="2"/>
  <c r="DW749" i="2"/>
  <c r="DX749" i="2"/>
  <c r="DY749" i="2"/>
  <c r="DZ749" i="2"/>
  <c r="EA749" i="2"/>
  <c r="EB749" i="2"/>
  <c r="EC749" i="2"/>
  <c r="ED749" i="2"/>
  <c r="EE749" i="2"/>
  <c r="EF749" i="2"/>
  <c r="EG749" i="2"/>
  <c r="EH749" i="2"/>
  <c r="EI749" i="2"/>
  <c r="EJ749" i="2"/>
  <c r="EK749" i="2"/>
  <c r="EL749" i="2"/>
  <c r="EM749" i="2"/>
  <c r="EN749" i="2"/>
  <c r="EO749" i="2"/>
  <c r="EP749" i="2"/>
  <c r="EQ749" i="2"/>
  <c r="ER749" i="2"/>
  <c r="ES749" i="2"/>
  <c r="ET749" i="2"/>
  <c r="DI750" i="2"/>
  <c r="DJ750" i="2"/>
  <c r="DK750" i="2"/>
  <c r="DL750" i="2"/>
  <c r="DM750" i="2"/>
  <c r="DN750" i="2"/>
  <c r="DO750" i="2"/>
  <c r="DP750" i="2"/>
  <c r="DQ750" i="2"/>
  <c r="DR750" i="2"/>
  <c r="DS750" i="2"/>
  <c r="DT750" i="2"/>
  <c r="DU750" i="2"/>
  <c r="DV750" i="2"/>
  <c r="DW750" i="2"/>
  <c r="DX750" i="2"/>
  <c r="DY750" i="2"/>
  <c r="DZ750" i="2"/>
  <c r="EA750" i="2"/>
  <c r="EB750" i="2"/>
  <c r="EC750" i="2"/>
  <c r="ED750" i="2"/>
  <c r="EE750" i="2"/>
  <c r="EF750" i="2"/>
  <c r="EG750" i="2"/>
  <c r="EH750" i="2"/>
  <c r="EI750" i="2"/>
  <c r="EJ750" i="2"/>
  <c r="EK750" i="2"/>
  <c r="EL750" i="2"/>
  <c r="EM750" i="2"/>
  <c r="EN750" i="2"/>
  <c r="EO750" i="2"/>
  <c r="EP750" i="2"/>
  <c r="EQ750" i="2"/>
  <c r="ER750" i="2"/>
  <c r="ES750" i="2"/>
  <c r="ET750" i="2"/>
  <c r="DI751" i="2"/>
  <c r="DJ751" i="2"/>
  <c r="DK751" i="2"/>
  <c r="DL751" i="2"/>
  <c r="DM751" i="2"/>
  <c r="DN751" i="2"/>
  <c r="DO751" i="2"/>
  <c r="DP751" i="2"/>
  <c r="DQ751" i="2"/>
  <c r="DR751" i="2"/>
  <c r="DS751" i="2"/>
  <c r="DT751" i="2"/>
  <c r="DU751" i="2"/>
  <c r="DV751" i="2"/>
  <c r="DW751" i="2"/>
  <c r="DX751" i="2"/>
  <c r="DY751" i="2"/>
  <c r="DZ751" i="2"/>
  <c r="EA751" i="2"/>
  <c r="EB751" i="2"/>
  <c r="EC751" i="2"/>
  <c r="ED751" i="2"/>
  <c r="EE751" i="2"/>
  <c r="EF751" i="2"/>
  <c r="EG751" i="2"/>
  <c r="EH751" i="2"/>
  <c r="EI751" i="2"/>
  <c r="EJ751" i="2"/>
  <c r="EK751" i="2"/>
  <c r="EL751" i="2"/>
  <c r="EM751" i="2"/>
  <c r="EN751" i="2"/>
  <c r="EO751" i="2"/>
  <c r="EP751" i="2"/>
  <c r="EQ751" i="2"/>
  <c r="ER751" i="2"/>
  <c r="ES751" i="2"/>
  <c r="ET751" i="2"/>
  <c r="DI752" i="2"/>
  <c r="DJ752" i="2"/>
  <c r="DK752" i="2"/>
  <c r="DL752" i="2"/>
  <c r="DM752" i="2"/>
  <c r="DN752" i="2"/>
  <c r="DO752" i="2"/>
  <c r="DP752" i="2"/>
  <c r="DQ752" i="2"/>
  <c r="DR752" i="2"/>
  <c r="DS752" i="2"/>
  <c r="DT752" i="2"/>
  <c r="DU752" i="2"/>
  <c r="DV752" i="2"/>
  <c r="DW752" i="2"/>
  <c r="DX752" i="2"/>
  <c r="DY752" i="2"/>
  <c r="DZ752" i="2"/>
  <c r="EA752" i="2"/>
  <c r="EB752" i="2"/>
  <c r="EC752" i="2"/>
  <c r="ED752" i="2"/>
  <c r="EE752" i="2"/>
  <c r="EF752" i="2"/>
  <c r="EG752" i="2"/>
  <c r="EH752" i="2"/>
  <c r="EI752" i="2"/>
  <c r="EJ752" i="2"/>
  <c r="EK752" i="2"/>
  <c r="EL752" i="2"/>
  <c r="EM752" i="2"/>
  <c r="EN752" i="2"/>
  <c r="EO752" i="2"/>
  <c r="EP752" i="2"/>
  <c r="EQ752" i="2"/>
  <c r="ER752" i="2"/>
  <c r="ES752" i="2"/>
  <c r="ET752" i="2"/>
  <c r="DI753" i="2"/>
  <c r="DJ753" i="2"/>
  <c r="DK753" i="2"/>
  <c r="DL753" i="2"/>
  <c r="DM753" i="2"/>
  <c r="DN753" i="2"/>
  <c r="DO753" i="2"/>
  <c r="DP753" i="2"/>
  <c r="DQ753" i="2"/>
  <c r="DR753" i="2"/>
  <c r="DS753" i="2"/>
  <c r="DT753" i="2"/>
  <c r="DU753" i="2"/>
  <c r="DV753" i="2"/>
  <c r="DW753" i="2"/>
  <c r="DX753" i="2"/>
  <c r="DY753" i="2"/>
  <c r="DZ753" i="2"/>
  <c r="EA753" i="2"/>
  <c r="EB753" i="2"/>
  <c r="EC753" i="2"/>
  <c r="ED753" i="2"/>
  <c r="EE753" i="2"/>
  <c r="EF753" i="2"/>
  <c r="EG753" i="2"/>
  <c r="EH753" i="2"/>
  <c r="EI753" i="2"/>
  <c r="EJ753" i="2"/>
  <c r="EK753" i="2"/>
  <c r="EL753" i="2"/>
  <c r="EM753" i="2"/>
  <c r="EN753" i="2"/>
  <c r="EO753" i="2"/>
  <c r="EP753" i="2"/>
  <c r="EQ753" i="2"/>
  <c r="ER753" i="2"/>
  <c r="ES753" i="2"/>
  <c r="ET753" i="2"/>
  <c r="DI754" i="2"/>
  <c r="DJ754" i="2"/>
  <c r="DK754" i="2"/>
  <c r="DL754" i="2"/>
  <c r="DM754" i="2"/>
  <c r="DN754" i="2"/>
  <c r="DO754" i="2"/>
  <c r="DP754" i="2"/>
  <c r="DQ754" i="2"/>
  <c r="DR754" i="2"/>
  <c r="DS754" i="2"/>
  <c r="DT754" i="2"/>
  <c r="DU754" i="2"/>
  <c r="DV754" i="2"/>
  <c r="DW754" i="2"/>
  <c r="DX754" i="2"/>
  <c r="DY754" i="2"/>
  <c r="DZ754" i="2"/>
  <c r="EA754" i="2"/>
  <c r="EB754" i="2"/>
  <c r="EC754" i="2"/>
  <c r="ED754" i="2"/>
  <c r="EE754" i="2"/>
  <c r="EF754" i="2"/>
  <c r="EG754" i="2"/>
  <c r="EH754" i="2"/>
  <c r="EI754" i="2"/>
  <c r="EJ754" i="2"/>
  <c r="EK754" i="2"/>
  <c r="EL754" i="2"/>
  <c r="EM754" i="2"/>
  <c r="EN754" i="2"/>
  <c r="EO754" i="2"/>
  <c r="EP754" i="2"/>
  <c r="EQ754" i="2"/>
  <c r="ER754" i="2"/>
  <c r="ES754" i="2"/>
  <c r="ET754" i="2"/>
  <c r="DI755" i="2"/>
  <c r="DJ755" i="2"/>
  <c r="DK755" i="2"/>
  <c r="DL755" i="2"/>
  <c r="DM755" i="2"/>
  <c r="DN755" i="2"/>
  <c r="DO755" i="2"/>
  <c r="DP755" i="2"/>
  <c r="DQ755" i="2"/>
  <c r="DR755" i="2"/>
  <c r="DS755" i="2"/>
  <c r="DT755" i="2"/>
  <c r="DU755" i="2"/>
  <c r="DV755" i="2"/>
  <c r="DW755" i="2"/>
  <c r="DX755" i="2"/>
  <c r="DY755" i="2"/>
  <c r="DZ755" i="2"/>
  <c r="EA755" i="2"/>
  <c r="EB755" i="2"/>
  <c r="EC755" i="2"/>
  <c r="ED755" i="2"/>
  <c r="EE755" i="2"/>
  <c r="EF755" i="2"/>
  <c r="EG755" i="2"/>
  <c r="EH755" i="2"/>
  <c r="EI755" i="2"/>
  <c r="EJ755" i="2"/>
  <c r="EK755" i="2"/>
  <c r="EL755" i="2"/>
  <c r="EM755" i="2"/>
  <c r="EN755" i="2"/>
  <c r="EO755" i="2"/>
  <c r="EP755" i="2"/>
  <c r="EQ755" i="2"/>
  <c r="ER755" i="2"/>
  <c r="ES755" i="2"/>
  <c r="ET755" i="2"/>
  <c r="DI756" i="2"/>
  <c r="DJ756" i="2"/>
  <c r="DK756" i="2"/>
  <c r="DL756" i="2"/>
  <c r="DM756" i="2"/>
  <c r="DN756" i="2"/>
  <c r="DO756" i="2"/>
  <c r="DP756" i="2"/>
  <c r="DQ756" i="2"/>
  <c r="DR756" i="2"/>
  <c r="DS756" i="2"/>
  <c r="DT756" i="2"/>
  <c r="DU756" i="2"/>
  <c r="DV756" i="2"/>
  <c r="DW756" i="2"/>
  <c r="DX756" i="2"/>
  <c r="DY756" i="2"/>
  <c r="DZ756" i="2"/>
  <c r="EA756" i="2"/>
  <c r="EB756" i="2"/>
  <c r="EC756" i="2"/>
  <c r="ED756" i="2"/>
  <c r="EE756" i="2"/>
  <c r="EF756" i="2"/>
  <c r="EG756" i="2"/>
  <c r="EH756" i="2"/>
  <c r="EI756" i="2"/>
  <c r="EJ756" i="2"/>
  <c r="EK756" i="2"/>
  <c r="EL756" i="2"/>
  <c r="EM756" i="2"/>
  <c r="EN756" i="2"/>
  <c r="EO756" i="2"/>
  <c r="EP756" i="2"/>
  <c r="EQ756" i="2"/>
  <c r="ER756" i="2"/>
  <c r="ES756" i="2"/>
  <c r="ET756" i="2"/>
  <c r="DI757" i="2"/>
  <c r="DJ757" i="2"/>
  <c r="DK757" i="2"/>
  <c r="DL757" i="2"/>
  <c r="DM757" i="2"/>
  <c r="DN757" i="2"/>
  <c r="DO757" i="2"/>
  <c r="DP757" i="2"/>
  <c r="DQ757" i="2"/>
  <c r="DR757" i="2"/>
  <c r="DS757" i="2"/>
  <c r="DT757" i="2"/>
  <c r="DU757" i="2"/>
  <c r="DV757" i="2"/>
  <c r="DW757" i="2"/>
  <c r="DX757" i="2"/>
  <c r="DY757" i="2"/>
  <c r="DZ757" i="2"/>
  <c r="EA757" i="2"/>
  <c r="EB757" i="2"/>
  <c r="EC757" i="2"/>
  <c r="ED757" i="2"/>
  <c r="EE757" i="2"/>
  <c r="EF757" i="2"/>
  <c r="EG757" i="2"/>
  <c r="EH757" i="2"/>
  <c r="EI757" i="2"/>
  <c r="EJ757" i="2"/>
  <c r="EK757" i="2"/>
  <c r="EL757" i="2"/>
  <c r="EM757" i="2"/>
  <c r="EN757" i="2"/>
  <c r="EO757" i="2"/>
  <c r="EP757" i="2"/>
  <c r="EQ757" i="2"/>
  <c r="ER757" i="2"/>
  <c r="ES757" i="2"/>
  <c r="ET757" i="2"/>
  <c r="DI758" i="2"/>
  <c r="DJ758" i="2"/>
  <c r="DK758" i="2"/>
  <c r="DL758" i="2"/>
  <c r="DM758" i="2"/>
  <c r="DN758" i="2"/>
  <c r="DO758" i="2"/>
  <c r="DP758" i="2"/>
  <c r="DQ758" i="2"/>
  <c r="DR758" i="2"/>
  <c r="DS758" i="2"/>
  <c r="DT758" i="2"/>
  <c r="DU758" i="2"/>
  <c r="DV758" i="2"/>
  <c r="DW758" i="2"/>
  <c r="DX758" i="2"/>
  <c r="DY758" i="2"/>
  <c r="DZ758" i="2"/>
  <c r="EA758" i="2"/>
  <c r="EB758" i="2"/>
  <c r="EC758" i="2"/>
  <c r="ED758" i="2"/>
  <c r="EE758" i="2"/>
  <c r="EF758" i="2"/>
  <c r="EG758" i="2"/>
  <c r="EH758" i="2"/>
  <c r="EI758" i="2"/>
  <c r="EJ758" i="2"/>
  <c r="EK758" i="2"/>
  <c r="EL758" i="2"/>
  <c r="EM758" i="2"/>
  <c r="EN758" i="2"/>
  <c r="EO758" i="2"/>
  <c r="EP758" i="2"/>
  <c r="EQ758" i="2"/>
  <c r="ER758" i="2"/>
  <c r="ES758" i="2"/>
  <c r="ET758" i="2"/>
  <c r="DI759" i="2"/>
  <c r="DJ759" i="2"/>
  <c r="DK759" i="2"/>
  <c r="DL759" i="2"/>
  <c r="DM759" i="2"/>
  <c r="DN759" i="2"/>
  <c r="DO759" i="2"/>
  <c r="DP759" i="2"/>
  <c r="DQ759" i="2"/>
  <c r="DR759" i="2"/>
  <c r="DS759" i="2"/>
  <c r="DT759" i="2"/>
  <c r="DU759" i="2"/>
  <c r="DV759" i="2"/>
  <c r="DW759" i="2"/>
  <c r="DX759" i="2"/>
  <c r="DY759" i="2"/>
  <c r="DZ759" i="2"/>
  <c r="EA759" i="2"/>
  <c r="EB759" i="2"/>
  <c r="EC759" i="2"/>
  <c r="ED759" i="2"/>
  <c r="EE759" i="2"/>
  <c r="EF759" i="2"/>
  <c r="EG759" i="2"/>
  <c r="EH759" i="2"/>
  <c r="EI759" i="2"/>
  <c r="EJ759" i="2"/>
  <c r="EK759" i="2"/>
  <c r="EL759" i="2"/>
  <c r="EM759" i="2"/>
  <c r="EN759" i="2"/>
  <c r="EO759" i="2"/>
  <c r="EP759" i="2"/>
  <c r="EQ759" i="2"/>
  <c r="ER759" i="2"/>
  <c r="ES759" i="2"/>
  <c r="ET759" i="2"/>
  <c r="DI760" i="2"/>
  <c r="DJ760" i="2"/>
  <c r="DK760" i="2"/>
  <c r="DL760" i="2"/>
  <c r="DM760" i="2"/>
  <c r="DN760" i="2"/>
  <c r="DO760" i="2"/>
  <c r="DP760" i="2"/>
  <c r="DQ760" i="2"/>
  <c r="DR760" i="2"/>
  <c r="DS760" i="2"/>
  <c r="DT760" i="2"/>
  <c r="DU760" i="2"/>
  <c r="DV760" i="2"/>
  <c r="DW760" i="2"/>
  <c r="DX760" i="2"/>
  <c r="DY760" i="2"/>
  <c r="DZ760" i="2"/>
  <c r="EA760" i="2"/>
  <c r="EB760" i="2"/>
  <c r="EC760" i="2"/>
  <c r="ED760" i="2"/>
  <c r="EE760" i="2"/>
  <c r="EF760" i="2"/>
  <c r="EG760" i="2"/>
  <c r="EH760" i="2"/>
  <c r="EI760" i="2"/>
  <c r="EJ760" i="2"/>
  <c r="EK760" i="2"/>
  <c r="EL760" i="2"/>
  <c r="EM760" i="2"/>
  <c r="EN760" i="2"/>
  <c r="EO760" i="2"/>
  <c r="EP760" i="2"/>
  <c r="EQ760" i="2"/>
  <c r="ER760" i="2"/>
  <c r="ES760" i="2"/>
  <c r="ET760" i="2"/>
  <c r="DI761" i="2"/>
  <c r="DJ761" i="2"/>
  <c r="DK761" i="2"/>
  <c r="DL761" i="2"/>
  <c r="DM761" i="2"/>
  <c r="DN761" i="2"/>
  <c r="DO761" i="2"/>
  <c r="DP761" i="2"/>
  <c r="DQ761" i="2"/>
  <c r="DR761" i="2"/>
  <c r="DS761" i="2"/>
  <c r="DT761" i="2"/>
  <c r="DU761" i="2"/>
  <c r="DV761" i="2"/>
  <c r="DW761" i="2"/>
  <c r="DX761" i="2"/>
  <c r="DY761" i="2"/>
  <c r="DZ761" i="2"/>
  <c r="EA761" i="2"/>
  <c r="EB761" i="2"/>
  <c r="EC761" i="2"/>
  <c r="ED761" i="2"/>
  <c r="EE761" i="2"/>
  <c r="EF761" i="2"/>
  <c r="EG761" i="2"/>
  <c r="EH761" i="2"/>
  <c r="EI761" i="2"/>
  <c r="EJ761" i="2"/>
  <c r="EK761" i="2"/>
  <c r="EL761" i="2"/>
  <c r="EM761" i="2"/>
  <c r="EN761" i="2"/>
  <c r="EO761" i="2"/>
  <c r="EP761" i="2"/>
  <c r="EQ761" i="2"/>
  <c r="ER761" i="2"/>
  <c r="ES761" i="2"/>
  <c r="ET761" i="2"/>
  <c r="DI762" i="2"/>
  <c r="DJ762" i="2"/>
  <c r="DK762" i="2"/>
  <c r="DL762" i="2"/>
  <c r="DM762" i="2"/>
  <c r="DN762" i="2"/>
  <c r="DO762" i="2"/>
  <c r="DP762" i="2"/>
  <c r="DQ762" i="2"/>
  <c r="DR762" i="2"/>
  <c r="DS762" i="2"/>
  <c r="DT762" i="2"/>
  <c r="DU762" i="2"/>
  <c r="DV762" i="2"/>
  <c r="DW762" i="2"/>
  <c r="DX762" i="2"/>
  <c r="DY762" i="2"/>
  <c r="DZ762" i="2"/>
  <c r="EA762" i="2"/>
  <c r="EB762" i="2"/>
  <c r="EC762" i="2"/>
  <c r="ED762" i="2"/>
  <c r="EE762" i="2"/>
  <c r="EF762" i="2"/>
  <c r="EG762" i="2"/>
  <c r="EH762" i="2"/>
  <c r="EI762" i="2"/>
  <c r="EJ762" i="2"/>
  <c r="EK762" i="2"/>
  <c r="EL762" i="2"/>
  <c r="EM762" i="2"/>
  <c r="EN762" i="2"/>
  <c r="EO762" i="2"/>
  <c r="EP762" i="2"/>
  <c r="EQ762" i="2"/>
  <c r="ER762" i="2"/>
  <c r="ES762" i="2"/>
  <c r="ET762" i="2"/>
  <c r="DI763" i="2"/>
  <c r="DJ763" i="2"/>
  <c r="DK763" i="2"/>
  <c r="DL763" i="2"/>
  <c r="DM763" i="2"/>
  <c r="DN763" i="2"/>
  <c r="DO763" i="2"/>
  <c r="DP763" i="2"/>
  <c r="DQ763" i="2"/>
  <c r="DR763" i="2"/>
  <c r="DS763" i="2"/>
  <c r="DT763" i="2"/>
  <c r="DU763" i="2"/>
  <c r="DV763" i="2"/>
  <c r="DW763" i="2"/>
  <c r="DX763" i="2"/>
  <c r="DY763" i="2"/>
  <c r="DZ763" i="2"/>
  <c r="EA763" i="2"/>
  <c r="EB763" i="2"/>
  <c r="EC763" i="2"/>
  <c r="ED763" i="2"/>
  <c r="EE763" i="2"/>
  <c r="EF763" i="2"/>
  <c r="EG763" i="2"/>
  <c r="EH763" i="2"/>
  <c r="EI763" i="2"/>
  <c r="EJ763" i="2"/>
  <c r="EK763" i="2"/>
  <c r="EL763" i="2"/>
  <c r="EM763" i="2"/>
  <c r="EN763" i="2"/>
  <c r="EO763" i="2"/>
  <c r="EP763" i="2"/>
  <c r="EQ763" i="2"/>
  <c r="ER763" i="2"/>
  <c r="ES763" i="2"/>
  <c r="ET763" i="2"/>
  <c r="DI764" i="2"/>
  <c r="DJ764" i="2"/>
  <c r="DK764" i="2"/>
  <c r="DL764" i="2"/>
  <c r="DM764" i="2"/>
  <c r="DN764" i="2"/>
  <c r="DO764" i="2"/>
  <c r="DP764" i="2"/>
  <c r="DQ764" i="2"/>
  <c r="DR764" i="2"/>
  <c r="DS764" i="2"/>
  <c r="DT764" i="2"/>
  <c r="DU764" i="2"/>
  <c r="DV764" i="2"/>
  <c r="DW764" i="2"/>
  <c r="DX764" i="2"/>
  <c r="DY764" i="2"/>
  <c r="DZ764" i="2"/>
  <c r="EA764" i="2"/>
  <c r="EB764" i="2"/>
  <c r="EC764" i="2"/>
  <c r="ED764" i="2"/>
  <c r="EE764" i="2"/>
  <c r="EF764" i="2"/>
  <c r="EG764" i="2"/>
  <c r="EH764" i="2"/>
  <c r="EI764" i="2"/>
  <c r="EJ764" i="2"/>
  <c r="EK764" i="2"/>
  <c r="EL764" i="2"/>
  <c r="EM764" i="2"/>
  <c r="EN764" i="2"/>
  <c r="EO764" i="2"/>
  <c r="EP764" i="2"/>
  <c r="EQ764" i="2"/>
  <c r="ER764" i="2"/>
  <c r="ES764" i="2"/>
  <c r="ET764" i="2"/>
  <c r="DI765" i="2"/>
  <c r="DJ765" i="2"/>
  <c r="DK765" i="2"/>
  <c r="DL765" i="2"/>
  <c r="DM765" i="2"/>
  <c r="DN765" i="2"/>
  <c r="DO765" i="2"/>
  <c r="DP765" i="2"/>
  <c r="DQ765" i="2"/>
  <c r="DR765" i="2"/>
  <c r="DS765" i="2"/>
  <c r="DT765" i="2"/>
  <c r="DU765" i="2"/>
  <c r="DV765" i="2"/>
  <c r="DW765" i="2"/>
  <c r="DX765" i="2"/>
  <c r="DY765" i="2"/>
  <c r="DZ765" i="2"/>
  <c r="EA765" i="2"/>
  <c r="EB765" i="2"/>
  <c r="EC765" i="2"/>
  <c r="ED765" i="2"/>
  <c r="EE765" i="2"/>
  <c r="EF765" i="2"/>
  <c r="EG765" i="2"/>
  <c r="EH765" i="2"/>
  <c r="EI765" i="2"/>
  <c r="EJ765" i="2"/>
  <c r="EK765" i="2"/>
  <c r="EL765" i="2"/>
  <c r="EM765" i="2"/>
  <c r="EN765" i="2"/>
  <c r="EO765" i="2"/>
  <c r="EP765" i="2"/>
  <c r="EQ765" i="2"/>
  <c r="ER765" i="2"/>
  <c r="ES765" i="2"/>
  <c r="ET765" i="2"/>
  <c r="DI766" i="2"/>
  <c r="DJ766" i="2"/>
  <c r="DK766" i="2"/>
  <c r="DL766" i="2"/>
  <c r="DM766" i="2"/>
  <c r="DN766" i="2"/>
  <c r="DO766" i="2"/>
  <c r="DP766" i="2"/>
  <c r="DQ766" i="2"/>
  <c r="DR766" i="2"/>
  <c r="DS766" i="2"/>
  <c r="DT766" i="2"/>
  <c r="DU766" i="2"/>
  <c r="DV766" i="2"/>
  <c r="DW766" i="2"/>
  <c r="DX766" i="2"/>
  <c r="DY766" i="2"/>
  <c r="DZ766" i="2"/>
  <c r="EA766" i="2"/>
  <c r="EB766" i="2"/>
  <c r="EC766" i="2"/>
  <c r="ED766" i="2"/>
  <c r="EE766" i="2"/>
  <c r="EF766" i="2"/>
  <c r="EG766" i="2"/>
  <c r="EH766" i="2"/>
  <c r="EI766" i="2"/>
  <c r="EJ766" i="2"/>
  <c r="EK766" i="2"/>
  <c r="EL766" i="2"/>
  <c r="EM766" i="2"/>
  <c r="EN766" i="2"/>
  <c r="EO766" i="2"/>
  <c r="EP766" i="2"/>
  <c r="EQ766" i="2"/>
  <c r="ER766" i="2"/>
  <c r="ES766" i="2"/>
  <c r="ET766" i="2"/>
  <c r="DI767" i="2"/>
  <c r="DJ767" i="2"/>
  <c r="DK767" i="2"/>
  <c r="DL767" i="2"/>
  <c r="DM767" i="2"/>
  <c r="DN767" i="2"/>
  <c r="DO767" i="2"/>
  <c r="DP767" i="2"/>
  <c r="DQ767" i="2"/>
  <c r="DR767" i="2"/>
  <c r="DS767" i="2"/>
  <c r="DT767" i="2"/>
  <c r="DU767" i="2"/>
  <c r="DV767" i="2"/>
  <c r="DW767" i="2"/>
  <c r="DX767" i="2"/>
  <c r="DY767" i="2"/>
  <c r="DZ767" i="2"/>
  <c r="EA767" i="2"/>
  <c r="EB767" i="2"/>
  <c r="EC767" i="2"/>
  <c r="ED767" i="2"/>
  <c r="EE767" i="2"/>
  <c r="EF767" i="2"/>
  <c r="EG767" i="2"/>
  <c r="EH767" i="2"/>
  <c r="EI767" i="2"/>
  <c r="EJ767" i="2"/>
  <c r="EK767" i="2"/>
  <c r="EL767" i="2"/>
  <c r="EM767" i="2"/>
  <c r="EN767" i="2"/>
  <c r="EO767" i="2"/>
  <c r="EP767" i="2"/>
  <c r="EQ767" i="2"/>
  <c r="ER767" i="2"/>
  <c r="ES767" i="2"/>
  <c r="ET767" i="2"/>
  <c r="DI768" i="2"/>
  <c r="DJ768" i="2"/>
  <c r="DK768" i="2"/>
  <c r="DL768" i="2"/>
  <c r="DM768" i="2"/>
  <c r="DN768" i="2"/>
  <c r="DO768" i="2"/>
  <c r="DP768" i="2"/>
  <c r="DQ768" i="2"/>
  <c r="DR768" i="2"/>
  <c r="DS768" i="2"/>
  <c r="DT768" i="2"/>
  <c r="DU768" i="2"/>
  <c r="DV768" i="2"/>
  <c r="DW768" i="2"/>
  <c r="DX768" i="2"/>
  <c r="DY768" i="2"/>
  <c r="DZ768" i="2"/>
  <c r="EA768" i="2"/>
  <c r="EB768" i="2"/>
  <c r="EC768" i="2"/>
  <c r="ED768" i="2"/>
  <c r="EE768" i="2"/>
  <c r="EF768" i="2"/>
  <c r="EG768" i="2"/>
  <c r="EH768" i="2"/>
  <c r="EI768" i="2"/>
  <c r="EJ768" i="2"/>
  <c r="EK768" i="2"/>
  <c r="EL768" i="2"/>
  <c r="EM768" i="2"/>
  <c r="EN768" i="2"/>
  <c r="EO768" i="2"/>
  <c r="EP768" i="2"/>
  <c r="EQ768" i="2"/>
  <c r="ER768" i="2"/>
  <c r="ES768" i="2"/>
  <c r="ET768" i="2"/>
  <c r="DI769" i="2"/>
  <c r="DJ769" i="2"/>
  <c r="DK769" i="2"/>
  <c r="DL769" i="2"/>
  <c r="DM769" i="2"/>
  <c r="DN769" i="2"/>
  <c r="DO769" i="2"/>
  <c r="DP769" i="2"/>
  <c r="DQ769" i="2"/>
  <c r="DR769" i="2"/>
  <c r="DS769" i="2"/>
  <c r="DT769" i="2"/>
  <c r="DU769" i="2"/>
  <c r="DV769" i="2"/>
  <c r="DW769" i="2"/>
  <c r="DX769" i="2"/>
  <c r="DY769" i="2"/>
  <c r="DZ769" i="2"/>
  <c r="EA769" i="2"/>
  <c r="EB769" i="2"/>
  <c r="EC769" i="2"/>
  <c r="ED769" i="2"/>
  <c r="EE769" i="2"/>
  <c r="EF769" i="2"/>
  <c r="EG769" i="2"/>
  <c r="EH769" i="2"/>
  <c r="EI769" i="2"/>
  <c r="EJ769" i="2"/>
  <c r="EK769" i="2"/>
  <c r="EL769" i="2"/>
  <c r="EM769" i="2"/>
  <c r="EN769" i="2"/>
  <c r="EO769" i="2"/>
  <c r="EP769" i="2"/>
  <c r="EQ769" i="2"/>
  <c r="ER769" i="2"/>
  <c r="ES769" i="2"/>
  <c r="ET769" i="2"/>
  <c r="DI770" i="2"/>
  <c r="DJ770" i="2"/>
  <c r="DK770" i="2"/>
  <c r="DL770" i="2"/>
  <c r="DM770" i="2"/>
  <c r="DN770" i="2"/>
  <c r="DO770" i="2"/>
  <c r="DP770" i="2"/>
  <c r="DQ770" i="2"/>
  <c r="DR770" i="2"/>
  <c r="DS770" i="2"/>
  <c r="DT770" i="2"/>
  <c r="DU770" i="2"/>
  <c r="DV770" i="2"/>
  <c r="DW770" i="2"/>
  <c r="DX770" i="2"/>
  <c r="DY770" i="2"/>
  <c r="DZ770" i="2"/>
  <c r="EA770" i="2"/>
  <c r="EB770" i="2"/>
  <c r="EC770" i="2"/>
  <c r="ED770" i="2"/>
  <c r="EE770" i="2"/>
  <c r="EF770" i="2"/>
  <c r="EG770" i="2"/>
  <c r="EH770" i="2"/>
  <c r="EI770" i="2"/>
  <c r="EJ770" i="2"/>
  <c r="EK770" i="2"/>
  <c r="EL770" i="2"/>
  <c r="EM770" i="2"/>
  <c r="EN770" i="2"/>
  <c r="EO770" i="2"/>
  <c r="EP770" i="2"/>
  <c r="EQ770" i="2"/>
  <c r="ER770" i="2"/>
  <c r="ES770" i="2"/>
  <c r="ET770" i="2"/>
  <c r="DI771" i="2"/>
  <c r="DJ771" i="2"/>
  <c r="DK771" i="2"/>
  <c r="DL771" i="2"/>
  <c r="DM771" i="2"/>
  <c r="DN771" i="2"/>
  <c r="DO771" i="2"/>
  <c r="DP771" i="2"/>
  <c r="DQ771" i="2"/>
  <c r="DR771" i="2"/>
  <c r="DS771" i="2"/>
  <c r="DT771" i="2"/>
  <c r="DU771" i="2"/>
  <c r="DV771" i="2"/>
  <c r="DW771" i="2"/>
  <c r="DX771" i="2"/>
  <c r="DY771" i="2"/>
  <c r="DZ771" i="2"/>
  <c r="EA771" i="2"/>
  <c r="EB771" i="2"/>
  <c r="EC771" i="2"/>
  <c r="ED771" i="2"/>
  <c r="EE771" i="2"/>
  <c r="EF771" i="2"/>
  <c r="EG771" i="2"/>
  <c r="EH771" i="2"/>
  <c r="EI771" i="2"/>
  <c r="EJ771" i="2"/>
  <c r="EK771" i="2"/>
  <c r="EL771" i="2"/>
  <c r="EM771" i="2"/>
  <c r="EN771" i="2"/>
  <c r="EO771" i="2"/>
  <c r="EP771" i="2"/>
  <c r="EQ771" i="2"/>
  <c r="ER771" i="2"/>
  <c r="ES771" i="2"/>
  <c r="ET771" i="2"/>
  <c r="DI772" i="2"/>
  <c r="DJ772" i="2"/>
  <c r="DK772" i="2"/>
  <c r="DL772" i="2"/>
  <c r="DM772" i="2"/>
  <c r="DN772" i="2"/>
  <c r="DO772" i="2"/>
  <c r="DP772" i="2"/>
  <c r="DQ772" i="2"/>
  <c r="DR772" i="2"/>
  <c r="DS772" i="2"/>
  <c r="DT772" i="2"/>
  <c r="DU772" i="2"/>
  <c r="DV772" i="2"/>
  <c r="DW772" i="2"/>
  <c r="DX772" i="2"/>
  <c r="DY772" i="2"/>
  <c r="DZ772" i="2"/>
  <c r="EA772" i="2"/>
  <c r="EB772" i="2"/>
  <c r="EC772" i="2"/>
  <c r="ED772" i="2"/>
  <c r="EE772" i="2"/>
  <c r="EF772" i="2"/>
  <c r="EG772" i="2"/>
  <c r="EH772" i="2"/>
  <c r="EI772" i="2"/>
  <c r="EJ772" i="2"/>
  <c r="EK772" i="2"/>
  <c r="EL772" i="2"/>
  <c r="EM772" i="2"/>
  <c r="EN772" i="2"/>
  <c r="EO772" i="2"/>
  <c r="EP772" i="2"/>
  <c r="EQ772" i="2"/>
  <c r="ER772" i="2"/>
  <c r="ES772" i="2"/>
  <c r="ET772" i="2"/>
  <c r="DI773" i="2"/>
  <c r="DJ773" i="2"/>
  <c r="DK773" i="2"/>
  <c r="DL773" i="2"/>
  <c r="DM773" i="2"/>
  <c r="DN773" i="2"/>
  <c r="DO773" i="2"/>
  <c r="DP773" i="2"/>
  <c r="DQ773" i="2"/>
  <c r="DR773" i="2"/>
  <c r="DS773" i="2"/>
  <c r="DT773" i="2"/>
  <c r="DU773" i="2"/>
  <c r="DV773" i="2"/>
  <c r="DW773" i="2"/>
  <c r="DX773" i="2"/>
  <c r="DY773" i="2"/>
  <c r="DZ773" i="2"/>
  <c r="EA773" i="2"/>
  <c r="EB773" i="2"/>
  <c r="EC773" i="2"/>
  <c r="ED773" i="2"/>
  <c r="EE773" i="2"/>
  <c r="EF773" i="2"/>
  <c r="EG773" i="2"/>
  <c r="EH773" i="2"/>
  <c r="EI773" i="2"/>
  <c r="EJ773" i="2"/>
  <c r="EK773" i="2"/>
  <c r="EL773" i="2"/>
  <c r="EM773" i="2"/>
  <c r="EN773" i="2"/>
  <c r="EO773" i="2"/>
  <c r="EP773" i="2"/>
  <c r="EQ773" i="2"/>
  <c r="ER773" i="2"/>
  <c r="ES773" i="2"/>
  <c r="ET773" i="2"/>
  <c r="DI774" i="2"/>
  <c r="DJ774" i="2"/>
  <c r="DK774" i="2"/>
  <c r="DL774" i="2"/>
  <c r="DM774" i="2"/>
  <c r="DN774" i="2"/>
  <c r="DO774" i="2"/>
  <c r="DP774" i="2"/>
  <c r="DQ774" i="2"/>
  <c r="DR774" i="2"/>
  <c r="DS774" i="2"/>
  <c r="DT774" i="2"/>
  <c r="DU774" i="2"/>
  <c r="DV774" i="2"/>
  <c r="DW774" i="2"/>
  <c r="DX774" i="2"/>
  <c r="DY774" i="2"/>
  <c r="DZ774" i="2"/>
  <c r="EA774" i="2"/>
  <c r="EB774" i="2"/>
  <c r="EC774" i="2"/>
  <c r="ED774" i="2"/>
  <c r="EE774" i="2"/>
  <c r="EF774" i="2"/>
  <c r="EG774" i="2"/>
  <c r="EH774" i="2"/>
  <c r="EI774" i="2"/>
  <c r="EJ774" i="2"/>
  <c r="EK774" i="2"/>
  <c r="EL774" i="2"/>
  <c r="EM774" i="2"/>
  <c r="EN774" i="2"/>
  <c r="EO774" i="2"/>
  <c r="EP774" i="2"/>
  <c r="EQ774" i="2"/>
  <c r="ER774" i="2"/>
  <c r="ES774" i="2"/>
  <c r="ET774" i="2"/>
  <c r="DI775" i="2"/>
  <c r="DJ775" i="2"/>
  <c r="DK775" i="2"/>
  <c r="DL775" i="2"/>
  <c r="DM775" i="2"/>
  <c r="DN775" i="2"/>
  <c r="DO775" i="2"/>
  <c r="DP775" i="2"/>
  <c r="DQ775" i="2"/>
  <c r="DR775" i="2"/>
  <c r="DS775" i="2"/>
  <c r="DT775" i="2"/>
  <c r="DU775" i="2"/>
  <c r="DV775" i="2"/>
  <c r="DW775" i="2"/>
  <c r="DX775" i="2"/>
  <c r="DY775" i="2"/>
  <c r="DZ775" i="2"/>
  <c r="EA775" i="2"/>
  <c r="EB775" i="2"/>
  <c r="EC775" i="2"/>
  <c r="ED775" i="2"/>
  <c r="EE775" i="2"/>
  <c r="EF775" i="2"/>
  <c r="EG775" i="2"/>
  <c r="EH775" i="2"/>
  <c r="EI775" i="2"/>
  <c r="EJ775" i="2"/>
  <c r="EK775" i="2"/>
  <c r="EL775" i="2"/>
  <c r="EM775" i="2"/>
  <c r="EN775" i="2"/>
  <c r="EO775" i="2"/>
  <c r="EP775" i="2"/>
  <c r="EQ775" i="2"/>
  <c r="ER775" i="2"/>
  <c r="ES775" i="2"/>
  <c r="ET775" i="2"/>
  <c r="DI776" i="2"/>
  <c r="DJ776" i="2"/>
  <c r="DK776" i="2"/>
  <c r="DL776" i="2"/>
  <c r="DM776" i="2"/>
  <c r="DN776" i="2"/>
  <c r="DO776" i="2"/>
  <c r="DP776" i="2"/>
  <c r="DQ776" i="2"/>
  <c r="DR776" i="2"/>
  <c r="DS776" i="2"/>
  <c r="DT776" i="2"/>
  <c r="DU776" i="2"/>
  <c r="DV776" i="2"/>
  <c r="DW776" i="2"/>
  <c r="DX776" i="2"/>
  <c r="DY776" i="2"/>
  <c r="DZ776" i="2"/>
  <c r="EA776" i="2"/>
  <c r="EB776" i="2"/>
  <c r="EC776" i="2"/>
  <c r="ED776" i="2"/>
  <c r="EE776" i="2"/>
  <c r="EF776" i="2"/>
  <c r="EG776" i="2"/>
  <c r="EH776" i="2"/>
  <c r="EI776" i="2"/>
  <c r="EJ776" i="2"/>
  <c r="EK776" i="2"/>
  <c r="EL776" i="2"/>
  <c r="EM776" i="2"/>
  <c r="EN776" i="2"/>
  <c r="EO776" i="2"/>
  <c r="EP776" i="2"/>
  <c r="EQ776" i="2"/>
  <c r="ER776" i="2"/>
  <c r="ES776" i="2"/>
  <c r="ET776" i="2"/>
  <c r="DI777" i="2"/>
  <c r="DJ777" i="2"/>
  <c r="DK777" i="2"/>
  <c r="DL777" i="2"/>
  <c r="DM777" i="2"/>
  <c r="DN777" i="2"/>
  <c r="DO777" i="2"/>
  <c r="DP777" i="2"/>
  <c r="DQ777" i="2"/>
  <c r="DR777" i="2"/>
  <c r="DS777" i="2"/>
  <c r="DT777" i="2"/>
  <c r="DU777" i="2"/>
  <c r="DV777" i="2"/>
  <c r="DW777" i="2"/>
  <c r="DX777" i="2"/>
  <c r="DY777" i="2"/>
  <c r="DZ777" i="2"/>
  <c r="EA777" i="2"/>
  <c r="EB777" i="2"/>
  <c r="EC777" i="2"/>
  <c r="ED777" i="2"/>
  <c r="EE777" i="2"/>
  <c r="EF777" i="2"/>
  <c r="EG777" i="2"/>
  <c r="EH777" i="2"/>
  <c r="EI777" i="2"/>
  <c r="EJ777" i="2"/>
  <c r="EK777" i="2"/>
  <c r="EL777" i="2"/>
  <c r="EM777" i="2"/>
  <c r="EN777" i="2"/>
  <c r="EO777" i="2"/>
  <c r="EP777" i="2"/>
  <c r="EQ777" i="2"/>
  <c r="ER777" i="2"/>
  <c r="ES777" i="2"/>
  <c r="ET777" i="2"/>
  <c r="DI778" i="2"/>
  <c r="DJ778" i="2"/>
  <c r="DK778" i="2"/>
  <c r="DL778" i="2"/>
  <c r="DM778" i="2"/>
  <c r="DN778" i="2"/>
  <c r="DO778" i="2"/>
  <c r="DP778" i="2"/>
  <c r="DQ778" i="2"/>
  <c r="DR778" i="2"/>
  <c r="DS778" i="2"/>
  <c r="DT778" i="2"/>
  <c r="DU778" i="2"/>
  <c r="DV778" i="2"/>
  <c r="DW778" i="2"/>
  <c r="DX778" i="2"/>
  <c r="DY778" i="2"/>
  <c r="DZ778" i="2"/>
  <c r="EA778" i="2"/>
  <c r="EB778" i="2"/>
  <c r="EC778" i="2"/>
  <c r="ED778" i="2"/>
  <c r="EE778" i="2"/>
  <c r="EF778" i="2"/>
  <c r="EG778" i="2"/>
  <c r="EH778" i="2"/>
  <c r="EI778" i="2"/>
  <c r="EJ778" i="2"/>
  <c r="EK778" i="2"/>
  <c r="EL778" i="2"/>
  <c r="EM778" i="2"/>
  <c r="EN778" i="2"/>
  <c r="EO778" i="2"/>
  <c r="EP778" i="2"/>
  <c r="EQ778" i="2"/>
  <c r="ER778" i="2"/>
  <c r="ES778" i="2"/>
  <c r="ET778" i="2"/>
  <c r="DI779" i="2"/>
  <c r="DJ779" i="2"/>
  <c r="DK779" i="2"/>
  <c r="DL779" i="2"/>
  <c r="DM779" i="2"/>
  <c r="DN779" i="2"/>
  <c r="DO779" i="2"/>
  <c r="DP779" i="2"/>
  <c r="DQ779" i="2"/>
  <c r="DR779" i="2"/>
  <c r="DS779" i="2"/>
  <c r="DT779" i="2"/>
  <c r="DU779" i="2"/>
  <c r="DV779" i="2"/>
  <c r="DW779" i="2"/>
  <c r="DX779" i="2"/>
  <c r="DY779" i="2"/>
  <c r="DZ779" i="2"/>
  <c r="EA779" i="2"/>
  <c r="EB779" i="2"/>
  <c r="EC779" i="2"/>
  <c r="ED779" i="2"/>
  <c r="EE779" i="2"/>
  <c r="EF779" i="2"/>
  <c r="EG779" i="2"/>
  <c r="EH779" i="2"/>
  <c r="EI779" i="2"/>
  <c r="EJ779" i="2"/>
  <c r="EK779" i="2"/>
  <c r="EL779" i="2"/>
  <c r="EM779" i="2"/>
  <c r="EN779" i="2"/>
  <c r="EO779" i="2"/>
  <c r="EP779" i="2"/>
  <c r="EQ779" i="2"/>
  <c r="ER779" i="2"/>
  <c r="ES779" i="2"/>
  <c r="ET779" i="2"/>
  <c r="DI780" i="2"/>
  <c r="DJ780" i="2"/>
  <c r="DK780" i="2"/>
  <c r="DL780" i="2"/>
  <c r="DM780" i="2"/>
  <c r="DN780" i="2"/>
  <c r="DO780" i="2"/>
  <c r="DP780" i="2"/>
  <c r="DQ780" i="2"/>
  <c r="DR780" i="2"/>
  <c r="DS780" i="2"/>
  <c r="DT780" i="2"/>
  <c r="DU780" i="2"/>
  <c r="DV780" i="2"/>
  <c r="DW780" i="2"/>
  <c r="DX780" i="2"/>
  <c r="DY780" i="2"/>
  <c r="DZ780" i="2"/>
  <c r="EA780" i="2"/>
  <c r="EB780" i="2"/>
  <c r="EC780" i="2"/>
  <c r="ED780" i="2"/>
  <c r="EE780" i="2"/>
  <c r="EF780" i="2"/>
  <c r="EG780" i="2"/>
  <c r="EH780" i="2"/>
  <c r="EI780" i="2"/>
  <c r="EJ780" i="2"/>
  <c r="EK780" i="2"/>
  <c r="EL780" i="2"/>
  <c r="EM780" i="2"/>
  <c r="EN780" i="2"/>
  <c r="EO780" i="2"/>
  <c r="EP780" i="2"/>
  <c r="EQ780" i="2"/>
  <c r="ER780" i="2"/>
  <c r="ES780" i="2"/>
  <c r="ET780" i="2"/>
  <c r="DI781" i="2"/>
  <c r="DJ781" i="2"/>
  <c r="DK781" i="2"/>
  <c r="DL781" i="2"/>
  <c r="DM781" i="2"/>
  <c r="DN781" i="2"/>
  <c r="DO781" i="2"/>
  <c r="DP781" i="2"/>
  <c r="DQ781" i="2"/>
  <c r="DR781" i="2"/>
  <c r="DS781" i="2"/>
  <c r="DT781" i="2"/>
  <c r="DU781" i="2"/>
  <c r="DV781" i="2"/>
  <c r="DW781" i="2"/>
  <c r="DX781" i="2"/>
  <c r="DY781" i="2"/>
  <c r="DZ781" i="2"/>
  <c r="EA781" i="2"/>
  <c r="EB781" i="2"/>
  <c r="EC781" i="2"/>
  <c r="ED781" i="2"/>
  <c r="EE781" i="2"/>
  <c r="EF781" i="2"/>
  <c r="EG781" i="2"/>
  <c r="EH781" i="2"/>
  <c r="EI781" i="2"/>
  <c r="EJ781" i="2"/>
  <c r="EK781" i="2"/>
  <c r="EL781" i="2"/>
  <c r="EM781" i="2"/>
  <c r="EN781" i="2"/>
  <c r="EO781" i="2"/>
  <c r="EP781" i="2"/>
  <c r="EQ781" i="2"/>
  <c r="ER781" i="2"/>
  <c r="ES781" i="2"/>
  <c r="ET781" i="2"/>
  <c r="DI782" i="2"/>
  <c r="DJ782" i="2"/>
  <c r="DK782" i="2"/>
  <c r="DL782" i="2"/>
  <c r="DM782" i="2"/>
  <c r="DN782" i="2"/>
  <c r="DO782" i="2"/>
  <c r="DP782" i="2"/>
  <c r="DQ782" i="2"/>
  <c r="DR782" i="2"/>
  <c r="DS782" i="2"/>
  <c r="DT782" i="2"/>
  <c r="DU782" i="2"/>
  <c r="DV782" i="2"/>
  <c r="DW782" i="2"/>
  <c r="DX782" i="2"/>
  <c r="DY782" i="2"/>
  <c r="DZ782" i="2"/>
  <c r="EA782" i="2"/>
  <c r="EB782" i="2"/>
  <c r="EC782" i="2"/>
  <c r="ED782" i="2"/>
  <c r="EE782" i="2"/>
  <c r="EF782" i="2"/>
  <c r="EG782" i="2"/>
  <c r="EH782" i="2"/>
  <c r="EI782" i="2"/>
  <c r="EJ782" i="2"/>
  <c r="EK782" i="2"/>
  <c r="EL782" i="2"/>
  <c r="EM782" i="2"/>
  <c r="EN782" i="2"/>
  <c r="EO782" i="2"/>
  <c r="EP782" i="2"/>
  <c r="EQ782" i="2"/>
  <c r="ER782" i="2"/>
  <c r="ES782" i="2"/>
  <c r="ET782" i="2"/>
  <c r="DI783" i="2"/>
  <c r="DJ783" i="2"/>
  <c r="DK783" i="2"/>
  <c r="DL783" i="2"/>
  <c r="DM783" i="2"/>
  <c r="DN783" i="2"/>
  <c r="DO783" i="2"/>
  <c r="DP783" i="2"/>
  <c r="DQ783" i="2"/>
  <c r="DR783" i="2"/>
  <c r="DS783" i="2"/>
  <c r="DT783" i="2"/>
  <c r="DU783" i="2"/>
  <c r="DV783" i="2"/>
  <c r="DW783" i="2"/>
  <c r="DX783" i="2"/>
  <c r="DY783" i="2"/>
  <c r="DZ783" i="2"/>
  <c r="EA783" i="2"/>
  <c r="EB783" i="2"/>
  <c r="EC783" i="2"/>
  <c r="ED783" i="2"/>
  <c r="EE783" i="2"/>
  <c r="EF783" i="2"/>
  <c r="EG783" i="2"/>
  <c r="EH783" i="2"/>
  <c r="EI783" i="2"/>
  <c r="EJ783" i="2"/>
  <c r="EK783" i="2"/>
  <c r="EL783" i="2"/>
  <c r="EM783" i="2"/>
  <c r="EN783" i="2"/>
  <c r="EO783" i="2"/>
  <c r="EP783" i="2"/>
  <c r="EQ783" i="2"/>
  <c r="ER783" i="2"/>
  <c r="ES783" i="2"/>
  <c r="ET783" i="2"/>
  <c r="DI784" i="2"/>
  <c r="DJ784" i="2"/>
  <c r="DK784" i="2"/>
  <c r="DL784" i="2"/>
  <c r="DM784" i="2"/>
  <c r="DN784" i="2"/>
  <c r="DO784" i="2"/>
  <c r="DP784" i="2"/>
  <c r="DQ784" i="2"/>
  <c r="DR784" i="2"/>
  <c r="DS784" i="2"/>
  <c r="DT784" i="2"/>
  <c r="DU784" i="2"/>
  <c r="DV784" i="2"/>
  <c r="DW784" i="2"/>
  <c r="DX784" i="2"/>
  <c r="DY784" i="2"/>
  <c r="DZ784" i="2"/>
  <c r="EA784" i="2"/>
  <c r="EB784" i="2"/>
  <c r="EC784" i="2"/>
  <c r="ED784" i="2"/>
  <c r="EE784" i="2"/>
  <c r="EF784" i="2"/>
  <c r="EG784" i="2"/>
  <c r="EH784" i="2"/>
  <c r="EI784" i="2"/>
  <c r="EJ784" i="2"/>
  <c r="EK784" i="2"/>
  <c r="EL784" i="2"/>
  <c r="EM784" i="2"/>
  <c r="EN784" i="2"/>
  <c r="EO784" i="2"/>
  <c r="EP784" i="2"/>
  <c r="EQ784" i="2"/>
  <c r="ER784" i="2"/>
  <c r="ES784" i="2"/>
  <c r="ET784" i="2"/>
  <c r="DI785" i="2"/>
  <c r="DJ785" i="2"/>
  <c r="DK785" i="2"/>
  <c r="DL785" i="2"/>
  <c r="DM785" i="2"/>
  <c r="DN785" i="2"/>
  <c r="DO785" i="2"/>
  <c r="DP785" i="2"/>
  <c r="DQ785" i="2"/>
  <c r="DR785" i="2"/>
  <c r="DS785" i="2"/>
  <c r="DT785" i="2"/>
  <c r="DU785" i="2"/>
  <c r="DV785" i="2"/>
  <c r="DW785" i="2"/>
  <c r="DX785" i="2"/>
  <c r="DY785" i="2"/>
  <c r="DZ785" i="2"/>
  <c r="EA785" i="2"/>
  <c r="EB785" i="2"/>
  <c r="EC785" i="2"/>
  <c r="ED785" i="2"/>
  <c r="EE785" i="2"/>
  <c r="EF785" i="2"/>
  <c r="EG785" i="2"/>
  <c r="EH785" i="2"/>
  <c r="EI785" i="2"/>
  <c r="EJ785" i="2"/>
  <c r="EK785" i="2"/>
  <c r="EL785" i="2"/>
  <c r="EM785" i="2"/>
  <c r="EN785" i="2"/>
  <c r="EO785" i="2"/>
  <c r="EP785" i="2"/>
  <c r="EQ785" i="2"/>
  <c r="ER785" i="2"/>
  <c r="ES785" i="2"/>
  <c r="ET785" i="2"/>
  <c r="DI786" i="2"/>
  <c r="DJ786" i="2"/>
  <c r="DK786" i="2"/>
  <c r="DL786" i="2"/>
  <c r="DM786" i="2"/>
  <c r="DN786" i="2"/>
  <c r="DO786" i="2"/>
  <c r="DP786" i="2"/>
  <c r="DQ786" i="2"/>
  <c r="DR786" i="2"/>
  <c r="DS786" i="2"/>
  <c r="DT786" i="2"/>
  <c r="DU786" i="2"/>
  <c r="DV786" i="2"/>
  <c r="DW786" i="2"/>
  <c r="DX786" i="2"/>
  <c r="DY786" i="2"/>
  <c r="DZ786" i="2"/>
  <c r="EA786" i="2"/>
  <c r="EB786" i="2"/>
  <c r="EC786" i="2"/>
  <c r="ED786" i="2"/>
  <c r="EE786" i="2"/>
  <c r="EF786" i="2"/>
  <c r="EG786" i="2"/>
  <c r="EH786" i="2"/>
  <c r="EI786" i="2"/>
  <c r="EJ786" i="2"/>
  <c r="EK786" i="2"/>
  <c r="EL786" i="2"/>
  <c r="EM786" i="2"/>
  <c r="EN786" i="2"/>
  <c r="EO786" i="2"/>
  <c r="EP786" i="2"/>
  <c r="EQ786" i="2"/>
  <c r="ER786" i="2"/>
  <c r="ES786" i="2"/>
  <c r="ET786" i="2"/>
  <c r="DI787" i="2"/>
  <c r="DJ787" i="2"/>
  <c r="DK787" i="2"/>
  <c r="DL787" i="2"/>
  <c r="DM787" i="2"/>
  <c r="DN787" i="2"/>
  <c r="DO787" i="2"/>
  <c r="DP787" i="2"/>
  <c r="DQ787" i="2"/>
  <c r="DR787" i="2"/>
  <c r="DS787" i="2"/>
  <c r="DT787" i="2"/>
  <c r="DU787" i="2"/>
  <c r="DV787" i="2"/>
  <c r="DW787" i="2"/>
  <c r="DX787" i="2"/>
  <c r="DY787" i="2"/>
  <c r="DZ787" i="2"/>
  <c r="EA787" i="2"/>
  <c r="EB787" i="2"/>
  <c r="EC787" i="2"/>
  <c r="ED787" i="2"/>
  <c r="EE787" i="2"/>
  <c r="EF787" i="2"/>
  <c r="EG787" i="2"/>
  <c r="EH787" i="2"/>
  <c r="EI787" i="2"/>
  <c r="EJ787" i="2"/>
  <c r="EK787" i="2"/>
  <c r="EL787" i="2"/>
  <c r="EM787" i="2"/>
  <c r="EN787" i="2"/>
  <c r="EO787" i="2"/>
  <c r="EP787" i="2"/>
  <c r="EQ787" i="2"/>
  <c r="ER787" i="2"/>
  <c r="ES787" i="2"/>
  <c r="ET787" i="2"/>
  <c r="DI788" i="2"/>
  <c r="DJ788" i="2"/>
  <c r="DK788" i="2"/>
  <c r="DL788" i="2"/>
  <c r="DM788" i="2"/>
  <c r="DN788" i="2"/>
  <c r="DO788" i="2"/>
  <c r="DP788" i="2"/>
  <c r="DQ788" i="2"/>
  <c r="DR788" i="2"/>
  <c r="DS788" i="2"/>
  <c r="DT788" i="2"/>
  <c r="DU788" i="2"/>
  <c r="DV788" i="2"/>
  <c r="DW788" i="2"/>
  <c r="DX788" i="2"/>
  <c r="DY788" i="2"/>
  <c r="DZ788" i="2"/>
  <c r="EA788" i="2"/>
  <c r="EB788" i="2"/>
  <c r="EC788" i="2"/>
  <c r="ED788" i="2"/>
  <c r="EE788" i="2"/>
  <c r="EF788" i="2"/>
  <c r="EG788" i="2"/>
  <c r="EH788" i="2"/>
  <c r="EI788" i="2"/>
  <c r="EJ788" i="2"/>
  <c r="EK788" i="2"/>
  <c r="EL788" i="2"/>
  <c r="EM788" i="2"/>
  <c r="EN788" i="2"/>
  <c r="EO788" i="2"/>
  <c r="EP788" i="2"/>
  <c r="EQ788" i="2"/>
  <c r="ER788" i="2"/>
  <c r="ES788" i="2"/>
  <c r="ET788" i="2"/>
  <c r="DI789" i="2"/>
  <c r="DJ789" i="2"/>
  <c r="DK789" i="2"/>
  <c r="DL789" i="2"/>
  <c r="DM789" i="2"/>
  <c r="DN789" i="2"/>
  <c r="DO789" i="2"/>
  <c r="DP789" i="2"/>
  <c r="DQ789" i="2"/>
  <c r="DR789" i="2"/>
  <c r="DS789" i="2"/>
  <c r="DT789" i="2"/>
  <c r="DU789" i="2"/>
  <c r="DV789" i="2"/>
  <c r="DW789" i="2"/>
  <c r="DX789" i="2"/>
  <c r="DY789" i="2"/>
  <c r="DZ789" i="2"/>
  <c r="EA789" i="2"/>
  <c r="EB789" i="2"/>
  <c r="EC789" i="2"/>
  <c r="ED789" i="2"/>
  <c r="EE789" i="2"/>
  <c r="EF789" i="2"/>
  <c r="EG789" i="2"/>
  <c r="EH789" i="2"/>
  <c r="EI789" i="2"/>
  <c r="EJ789" i="2"/>
  <c r="EK789" i="2"/>
  <c r="EL789" i="2"/>
  <c r="EM789" i="2"/>
  <c r="EN789" i="2"/>
  <c r="EO789" i="2"/>
  <c r="EP789" i="2"/>
  <c r="EQ789" i="2"/>
  <c r="ER789" i="2"/>
  <c r="ES789" i="2"/>
  <c r="ET789" i="2"/>
  <c r="DI790" i="2"/>
  <c r="DJ790" i="2"/>
  <c r="DK790" i="2"/>
  <c r="DL790" i="2"/>
  <c r="DM790" i="2"/>
  <c r="DN790" i="2"/>
  <c r="DO790" i="2"/>
  <c r="DP790" i="2"/>
  <c r="DQ790" i="2"/>
  <c r="DR790" i="2"/>
  <c r="DS790" i="2"/>
  <c r="DT790" i="2"/>
  <c r="DU790" i="2"/>
  <c r="DV790" i="2"/>
  <c r="DW790" i="2"/>
  <c r="DX790" i="2"/>
  <c r="DY790" i="2"/>
  <c r="DZ790" i="2"/>
  <c r="EA790" i="2"/>
  <c r="EB790" i="2"/>
  <c r="EC790" i="2"/>
  <c r="ED790" i="2"/>
  <c r="EE790" i="2"/>
  <c r="EF790" i="2"/>
  <c r="EG790" i="2"/>
  <c r="EH790" i="2"/>
  <c r="EI790" i="2"/>
  <c r="EJ790" i="2"/>
  <c r="EK790" i="2"/>
  <c r="EL790" i="2"/>
  <c r="EM790" i="2"/>
  <c r="EN790" i="2"/>
  <c r="EO790" i="2"/>
  <c r="EP790" i="2"/>
  <c r="EQ790" i="2"/>
  <c r="ER790" i="2"/>
  <c r="ES790" i="2"/>
  <c r="ET790" i="2"/>
  <c r="DI791" i="2"/>
  <c r="DJ791" i="2"/>
  <c r="DK791" i="2"/>
  <c r="DL791" i="2"/>
  <c r="DM791" i="2"/>
  <c r="DN791" i="2"/>
  <c r="DO791" i="2"/>
  <c r="DP791" i="2"/>
  <c r="DQ791" i="2"/>
  <c r="DR791" i="2"/>
  <c r="DS791" i="2"/>
  <c r="DT791" i="2"/>
  <c r="DU791" i="2"/>
  <c r="DV791" i="2"/>
  <c r="DW791" i="2"/>
  <c r="DX791" i="2"/>
  <c r="DY791" i="2"/>
  <c r="DZ791" i="2"/>
  <c r="EA791" i="2"/>
  <c r="EB791" i="2"/>
  <c r="EC791" i="2"/>
  <c r="ED791" i="2"/>
  <c r="EE791" i="2"/>
  <c r="EF791" i="2"/>
  <c r="EG791" i="2"/>
  <c r="EH791" i="2"/>
  <c r="EI791" i="2"/>
  <c r="EJ791" i="2"/>
  <c r="EK791" i="2"/>
  <c r="EL791" i="2"/>
  <c r="EM791" i="2"/>
  <c r="EN791" i="2"/>
  <c r="EO791" i="2"/>
  <c r="EP791" i="2"/>
  <c r="EQ791" i="2"/>
  <c r="ER791" i="2"/>
  <c r="ES791" i="2"/>
  <c r="ET791" i="2"/>
  <c r="DI792" i="2"/>
  <c r="DJ792" i="2"/>
  <c r="DK792" i="2"/>
  <c r="DL792" i="2"/>
  <c r="DM792" i="2"/>
  <c r="DN792" i="2"/>
  <c r="DO792" i="2"/>
  <c r="DP792" i="2"/>
  <c r="DQ792" i="2"/>
  <c r="DR792" i="2"/>
  <c r="DS792" i="2"/>
  <c r="DT792" i="2"/>
  <c r="DU792" i="2"/>
  <c r="DV792" i="2"/>
  <c r="DW792" i="2"/>
  <c r="DX792" i="2"/>
  <c r="DY792" i="2"/>
  <c r="DZ792" i="2"/>
  <c r="EA792" i="2"/>
  <c r="EB792" i="2"/>
  <c r="EC792" i="2"/>
  <c r="ED792" i="2"/>
  <c r="EE792" i="2"/>
  <c r="EF792" i="2"/>
  <c r="EG792" i="2"/>
  <c r="EH792" i="2"/>
  <c r="EI792" i="2"/>
  <c r="EJ792" i="2"/>
  <c r="EK792" i="2"/>
  <c r="EL792" i="2"/>
  <c r="EM792" i="2"/>
  <c r="EN792" i="2"/>
  <c r="EO792" i="2"/>
  <c r="EP792" i="2"/>
  <c r="EQ792" i="2"/>
  <c r="ER792" i="2"/>
  <c r="ES792" i="2"/>
  <c r="ET792" i="2"/>
  <c r="DI793" i="2"/>
  <c r="DJ793" i="2"/>
  <c r="DK793" i="2"/>
  <c r="DL793" i="2"/>
  <c r="DM793" i="2"/>
  <c r="DN793" i="2"/>
  <c r="DO793" i="2"/>
  <c r="DP793" i="2"/>
  <c r="DQ793" i="2"/>
  <c r="DR793" i="2"/>
  <c r="DS793" i="2"/>
  <c r="DT793" i="2"/>
  <c r="DU793" i="2"/>
  <c r="DV793" i="2"/>
  <c r="DW793" i="2"/>
  <c r="DX793" i="2"/>
  <c r="DY793" i="2"/>
  <c r="DZ793" i="2"/>
  <c r="EA793" i="2"/>
  <c r="EB793" i="2"/>
  <c r="EC793" i="2"/>
  <c r="ED793" i="2"/>
  <c r="EE793" i="2"/>
  <c r="EF793" i="2"/>
  <c r="EG793" i="2"/>
  <c r="EH793" i="2"/>
  <c r="EI793" i="2"/>
  <c r="EJ793" i="2"/>
  <c r="EK793" i="2"/>
  <c r="EL793" i="2"/>
  <c r="EM793" i="2"/>
  <c r="EN793" i="2"/>
  <c r="EO793" i="2"/>
  <c r="EP793" i="2"/>
  <c r="EQ793" i="2"/>
  <c r="ER793" i="2"/>
  <c r="ES793" i="2"/>
  <c r="ET793" i="2"/>
  <c r="DI794" i="2"/>
  <c r="DJ794" i="2"/>
  <c r="DK794" i="2"/>
  <c r="DL794" i="2"/>
  <c r="DM794" i="2"/>
  <c r="DN794" i="2"/>
  <c r="DO794" i="2"/>
  <c r="DP794" i="2"/>
  <c r="DQ794" i="2"/>
  <c r="DR794" i="2"/>
  <c r="DS794" i="2"/>
  <c r="DT794" i="2"/>
  <c r="DU794" i="2"/>
  <c r="DV794" i="2"/>
  <c r="DW794" i="2"/>
  <c r="DX794" i="2"/>
  <c r="DY794" i="2"/>
  <c r="DZ794" i="2"/>
  <c r="EA794" i="2"/>
  <c r="EB794" i="2"/>
  <c r="EC794" i="2"/>
  <c r="ED794" i="2"/>
  <c r="EE794" i="2"/>
  <c r="EF794" i="2"/>
  <c r="EG794" i="2"/>
  <c r="EH794" i="2"/>
  <c r="EI794" i="2"/>
  <c r="EJ794" i="2"/>
  <c r="EK794" i="2"/>
  <c r="EL794" i="2"/>
  <c r="EM794" i="2"/>
  <c r="EN794" i="2"/>
  <c r="EO794" i="2"/>
  <c r="EP794" i="2"/>
  <c r="EQ794" i="2"/>
  <c r="ER794" i="2"/>
  <c r="ES794" i="2"/>
  <c r="ET794" i="2"/>
  <c r="DI795" i="2"/>
  <c r="DJ795" i="2"/>
  <c r="DK795" i="2"/>
  <c r="DL795" i="2"/>
  <c r="DM795" i="2"/>
  <c r="DN795" i="2"/>
  <c r="DO795" i="2"/>
  <c r="DP795" i="2"/>
  <c r="DQ795" i="2"/>
  <c r="DR795" i="2"/>
  <c r="DS795" i="2"/>
  <c r="DT795" i="2"/>
  <c r="DU795" i="2"/>
  <c r="DV795" i="2"/>
  <c r="DW795" i="2"/>
  <c r="DX795" i="2"/>
  <c r="DY795" i="2"/>
  <c r="DZ795" i="2"/>
  <c r="EA795" i="2"/>
  <c r="EB795" i="2"/>
  <c r="EC795" i="2"/>
  <c r="ED795" i="2"/>
  <c r="EE795" i="2"/>
  <c r="EF795" i="2"/>
  <c r="EG795" i="2"/>
  <c r="EH795" i="2"/>
  <c r="EI795" i="2"/>
  <c r="EJ795" i="2"/>
  <c r="EK795" i="2"/>
  <c r="EL795" i="2"/>
  <c r="EM795" i="2"/>
  <c r="EN795" i="2"/>
  <c r="EO795" i="2"/>
  <c r="EP795" i="2"/>
  <c r="EQ795" i="2"/>
  <c r="ER795" i="2"/>
  <c r="ES795" i="2"/>
  <c r="ET795" i="2"/>
  <c r="DI796" i="2"/>
  <c r="DJ796" i="2"/>
  <c r="DK796" i="2"/>
  <c r="DL796" i="2"/>
  <c r="DM796" i="2"/>
  <c r="DN796" i="2"/>
  <c r="DO796" i="2"/>
  <c r="DP796" i="2"/>
  <c r="DQ796" i="2"/>
  <c r="DR796" i="2"/>
  <c r="DS796" i="2"/>
  <c r="DT796" i="2"/>
  <c r="DU796" i="2"/>
  <c r="DV796" i="2"/>
  <c r="DW796" i="2"/>
  <c r="DX796" i="2"/>
  <c r="DY796" i="2"/>
  <c r="DZ796" i="2"/>
  <c r="EA796" i="2"/>
  <c r="EB796" i="2"/>
  <c r="EC796" i="2"/>
  <c r="ED796" i="2"/>
  <c r="EE796" i="2"/>
  <c r="EF796" i="2"/>
  <c r="EG796" i="2"/>
  <c r="EH796" i="2"/>
  <c r="EI796" i="2"/>
  <c r="EJ796" i="2"/>
  <c r="EK796" i="2"/>
  <c r="EL796" i="2"/>
  <c r="EM796" i="2"/>
  <c r="EN796" i="2"/>
  <c r="EO796" i="2"/>
  <c r="EP796" i="2"/>
  <c r="EQ796" i="2"/>
  <c r="ER796" i="2"/>
  <c r="ES796" i="2"/>
  <c r="ET796" i="2"/>
  <c r="DI797" i="2"/>
  <c r="DJ797" i="2"/>
  <c r="DK797" i="2"/>
  <c r="DL797" i="2"/>
  <c r="DM797" i="2"/>
  <c r="DN797" i="2"/>
  <c r="DO797" i="2"/>
  <c r="DP797" i="2"/>
  <c r="DQ797" i="2"/>
  <c r="DR797" i="2"/>
  <c r="DS797" i="2"/>
  <c r="DT797" i="2"/>
  <c r="DU797" i="2"/>
  <c r="DV797" i="2"/>
  <c r="DW797" i="2"/>
  <c r="DX797" i="2"/>
  <c r="DY797" i="2"/>
  <c r="DZ797" i="2"/>
  <c r="EA797" i="2"/>
  <c r="EB797" i="2"/>
  <c r="EC797" i="2"/>
  <c r="ED797" i="2"/>
  <c r="EE797" i="2"/>
  <c r="EF797" i="2"/>
  <c r="EG797" i="2"/>
  <c r="EH797" i="2"/>
  <c r="EI797" i="2"/>
  <c r="EJ797" i="2"/>
  <c r="EK797" i="2"/>
  <c r="EL797" i="2"/>
  <c r="EM797" i="2"/>
  <c r="EN797" i="2"/>
  <c r="EO797" i="2"/>
  <c r="EP797" i="2"/>
  <c r="EQ797" i="2"/>
  <c r="ER797" i="2"/>
  <c r="ES797" i="2"/>
  <c r="ET797" i="2"/>
  <c r="DI798" i="2"/>
  <c r="DJ798" i="2"/>
  <c r="DK798" i="2"/>
  <c r="DL798" i="2"/>
  <c r="DM798" i="2"/>
  <c r="DN798" i="2"/>
  <c r="DO798" i="2"/>
  <c r="DP798" i="2"/>
  <c r="DQ798" i="2"/>
  <c r="DR798" i="2"/>
  <c r="DS798" i="2"/>
  <c r="DT798" i="2"/>
  <c r="DU798" i="2"/>
  <c r="DV798" i="2"/>
  <c r="DW798" i="2"/>
  <c r="DX798" i="2"/>
  <c r="DY798" i="2"/>
  <c r="DZ798" i="2"/>
  <c r="EA798" i="2"/>
  <c r="EB798" i="2"/>
  <c r="EC798" i="2"/>
  <c r="ED798" i="2"/>
  <c r="EE798" i="2"/>
  <c r="EF798" i="2"/>
  <c r="EG798" i="2"/>
  <c r="EH798" i="2"/>
  <c r="EI798" i="2"/>
  <c r="EJ798" i="2"/>
  <c r="EK798" i="2"/>
  <c r="EL798" i="2"/>
  <c r="EM798" i="2"/>
  <c r="EN798" i="2"/>
  <c r="EO798" i="2"/>
  <c r="EP798" i="2"/>
  <c r="EQ798" i="2"/>
  <c r="ER798" i="2"/>
  <c r="ES798" i="2"/>
  <c r="ET798" i="2"/>
  <c r="DI799" i="2"/>
  <c r="DJ799" i="2"/>
  <c r="DK799" i="2"/>
  <c r="DL799" i="2"/>
  <c r="DM799" i="2"/>
  <c r="DN799" i="2"/>
  <c r="DO799" i="2"/>
  <c r="DP799" i="2"/>
  <c r="DQ799" i="2"/>
  <c r="DR799" i="2"/>
  <c r="DS799" i="2"/>
  <c r="DT799" i="2"/>
  <c r="DU799" i="2"/>
  <c r="DV799" i="2"/>
  <c r="DW799" i="2"/>
  <c r="DX799" i="2"/>
  <c r="DY799" i="2"/>
  <c r="DZ799" i="2"/>
  <c r="EA799" i="2"/>
  <c r="EB799" i="2"/>
  <c r="EC799" i="2"/>
  <c r="ED799" i="2"/>
  <c r="EE799" i="2"/>
  <c r="EF799" i="2"/>
  <c r="EG799" i="2"/>
  <c r="EH799" i="2"/>
  <c r="EI799" i="2"/>
  <c r="EJ799" i="2"/>
  <c r="EK799" i="2"/>
  <c r="EL799" i="2"/>
  <c r="EM799" i="2"/>
  <c r="EN799" i="2"/>
  <c r="EO799" i="2"/>
  <c r="EP799" i="2"/>
  <c r="EQ799" i="2"/>
  <c r="ER799" i="2"/>
  <c r="ES799" i="2"/>
  <c r="ET799" i="2"/>
  <c r="DI800" i="2"/>
  <c r="DJ800" i="2"/>
  <c r="DK800" i="2"/>
  <c r="DL800" i="2"/>
  <c r="DM800" i="2"/>
  <c r="DN800" i="2"/>
  <c r="DO800" i="2"/>
  <c r="DP800" i="2"/>
  <c r="DQ800" i="2"/>
  <c r="DR800" i="2"/>
  <c r="DS800" i="2"/>
  <c r="DT800" i="2"/>
  <c r="DU800" i="2"/>
  <c r="DV800" i="2"/>
  <c r="DW800" i="2"/>
  <c r="DX800" i="2"/>
  <c r="DY800" i="2"/>
  <c r="DZ800" i="2"/>
  <c r="EA800" i="2"/>
  <c r="EB800" i="2"/>
  <c r="EC800" i="2"/>
  <c r="ED800" i="2"/>
  <c r="EE800" i="2"/>
  <c r="EF800" i="2"/>
  <c r="EG800" i="2"/>
  <c r="EH800" i="2"/>
  <c r="EI800" i="2"/>
  <c r="EJ800" i="2"/>
  <c r="EK800" i="2"/>
  <c r="EL800" i="2"/>
  <c r="EM800" i="2"/>
  <c r="EN800" i="2"/>
  <c r="EO800" i="2"/>
  <c r="EP800" i="2"/>
  <c r="EQ800" i="2"/>
  <c r="ER800" i="2"/>
  <c r="ES800" i="2"/>
  <c r="ET800" i="2"/>
  <c r="DI801" i="2"/>
  <c r="DJ801" i="2"/>
  <c r="DK801" i="2"/>
  <c r="DL801" i="2"/>
  <c r="DM801" i="2"/>
  <c r="DN801" i="2"/>
  <c r="DO801" i="2"/>
  <c r="DP801" i="2"/>
  <c r="DQ801" i="2"/>
  <c r="DR801" i="2"/>
  <c r="DS801" i="2"/>
  <c r="DT801" i="2"/>
  <c r="DU801" i="2"/>
  <c r="DV801" i="2"/>
  <c r="DW801" i="2"/>
  <c r="DX801" i="2"/>
  <c r="DY801" i="2"/>
  <c r="DZ801" i="2"/>
  <c r="EA801" i="2"/>
  <c r="EB801" i="2"/>
  <c r="EC801" i="2"/>
  <c r="ED801" i="2"/>
  <c r="EE801" i="2"/>
  <c r="EF801" i="2"/>
  <c r="EG801" i="2"/>
  <c r="EH801" i="2"/>
  <c r="EI801" i="2"/>
  <c r="EJ801" i="2"/>
  <c r="EK801" i="2"/>
  <c r="EL801" i="2"/>
  <c r="EM801" i="2"/>
  <c r="EN801" i="2"/>
  <c r="EO801" i="2"/>
  <c r="EP801" i="2"/>
  <c r="EQ801" i="2"/>
  <c r="ER801" i="2"/>
  <c r="ES801" i="2"/>
  <c r="ET801" i="2"/>
  <c r="DI802" i="2"/>
  <c r="DJ802" i="2"/>
  <c r="DK802" i="2"/>
  <c r="DL802" i="2"/>
  <c r="DM802" i="2"/>
  <c r="DN802" i="2"/>
  <c r="DO802" i="2"/>
  <c r="DP802" i="2"/>
  <c r="DQ802" i="2"/>
  <c r="DR802" i="2"/>
  <c r="DS802" i="2"/>
  <c r="DT802" i="2"/>
  <c r="DU802" i="2"/>
  <c r="DV802" i="2"/>
  <c r="DW802" i="2"/>
  <c r="DX802" i="2"/>
  <c r="DY802" i="2"/>
  <c r="DZ802" i="2"/>
  <c r="EA802" i="2"/>
  <c r="EB802" i="2"/>
  <c r="EC802" i="2"/>
  <c r="ED802" i="2"/>
  <c r="EE802" i="2"/>
  <c r="EF802" i="2"/>
  <c r="EG802" i="2"/>
  <c r="EH802" i="2"/>
  <c r="EI802" i="2"/>
  <c r="EJ802" i="2"/>
  <c r="EK802" i="2"/>
  <c r="EL802" i="2"/>
  <c r="EM802" i="2"/>
  <c r="EN802" i="2"/>
  <c r="EO802" i="2"/>
  <c r="EP802" i="2"/>
  <c r="EQ802" i="2"/>
  <c r="ER802" i="2"/>
  <c r="ES802" i="2"/>
  <c r="ET802" i="2"/>
  <c r="DI803" i="2"/>
  <c r="DJ803" i="2"/>
  <c r="DK803" i="2"/>
  <c r="DL803" i="2"/>
  <c r="DM803" i="2"/>
  <c r="DN803" i="2"/>
  <c r="DO803" i="2"/>
  <c r="DP803" i="2"/>
  <c r="DQ803" i="2"/>
  <c r="DR803" i="2"/>
  <c r="DS803" i="2"/>
  <c r="DT803" i="2"/>
  <c r="DU803" i="2"/>
  <c r="DV803" i="2"/>
  <c r="DW803" i="2"/>
  <c r="DX803" i="2"/>
  <c r="DY803" i="2"/>
  <c r="DZ803" i="2"/>
  <c r="EA803" i="2"/>
  <c r="EB803" i="2"/>
  <c r="EC803" i="2"/>
  <c r="ED803" i="2"/>
  <c r="EE803" i="2"/>
  <c r="EF803" i="2"/>
  <c r="EG803" i="2"/>
  <c r="EH803" i="2"/>
  <c r="EI803" i="2"/>
  <c r="EJ803" i="2"/>
  <c r="EK803" i="2"/>
  <c r="EL803" i="2"/>
  <c r="EM803" i="2"/>
  <c r="EN803" i="2"/>
  <c r="EO803" i="2"/>
  <c r="EP803" i="2"/>
  <c r="EQ803" i="2"/>
  <c r="ER803" i="2"/>
  <c r="ES803" i="2"/>
  <c r="ET803" i="2"/>
  <c r="DI804" i="2"/>
  <c r="DJ804" i="2"/>
  <c r="DK804" i="2"/>
  <c r="DL804" i="2"/>
  <c r="DM804" i="2"/>
  <c r="DN804" i="2"/>
  <c r="DO804" i="2"/>
  <c r="DP804" i="2"/>
  <c r="DQ804" i="2"/>
  <c r="DR804" i="2"/>
  <c r="DS804" i="2"/>
  <c r="DT804" i="2"/>
  <c r="DU804" i="2"/>
  <c r="DV804" i="2"/>
  <c r="DW804" i="2"/>
  <c r="DX804" i="2"/>
  <c r="DY804" i="2"/>
  <c r="DZ804" i="2"/>
  <c r="EA804" i="2"/>
  <c r="EB804" i="2"/>
  <c r="EC804" i="2"/>
  <c r="ED804" i="2"/>
  <c r="EE804" i="2"/>
  <c r="EF804" i="2"/>
  <c r="EG804" i="2"/>
  <c r="EH804" i="2"/>
  <c r="EI804" i="2"/>
  <c r="EJ804" i="2"/>
  <c r="EK804" i="2"/>
  <c r="EL804" i="2"/>
  <c r="EM804" i="2"/>
  <c r="EN804" i="2"/>
  <c r="EO804" i="2"/>
  <c r="EP804" i="2"/>
  <c r="EQ804" i="2"/>
  <c r="ER804" i="2"/>
  <c r="ES804" i="2"/>
  <c r="ET804" i="2"/>
  <c r="DI805" i="2"/>
  <c r="DJ805" i="2"/>
  <c r="DK805" i="2"/>
  <c r="DL805" i="2"/>
  <c r="DM805" i="2"/>
  <c r="DN805" i="2"/>
  <c r="DO805" i="2"/>
  <c r="DP805" i="2"/>
  <c r="DQ805" i="2"/>
  <c r="DR805" i="2"/>
  <c r="DS805" i="2"/>
  <c r="DT805" i="2"/>
  <c r="DU805" i="2"/>
  <c r="DV805" i="2"/>
  <c r="DW805" i="2"/>
  <c r="DX805" i="2"/>
  <c r="DY805" i="2"/>
  <c r="DZ805" i="2"/>
  <c r="EA805" i="2"/>
  <c r="EB805" i="2"/>
  <c r="EC805" i="2"/>
  <c r="ED805" i="2"/>
  <c r="EE805" i="2"/>
  <c r="EF805" i="2"/>
  <c r="EG805" i="2"/>
  <c r="EH805" i="2"/>
  <c r="EI805" i="2"/>
  <c r="EJ805" i="2"/>
  <c r="EK805" i="2"/>
  <c r="EL805" i="2"/>
  <c r="EM805" i="2"/>
  <c r="EN805" i="2"/>
  <c r="EO805" i="2"/>
  <c r="EP805" i="2"/>
  <c r="EQ805" i="2"/>
  <c r="ER805" i="2"/>
  <c r="ES805" i="2"/>
  <c r="ET805" i="2"/>
  <c r="DI806" i="2"/>
  <c r="DJ806" i="2"/>
  <c r="DK806" i="2"/>
  <c r="DL806" i="2"/>
  <c r="DM806" i="2"/>
  <c r="DN806" i="2"/>
  <c r="DO806" i="2"/>
  <c r="DP806" i="2"/>
  <c r="DQ806" i="2"/>
  <c r="DR806" i="2"/>
  <c r="DS806" i="2"/>
  <c r="DT806" i="2"/>
  <c r="DU806" i="2"/>
  <c r="DV806" i="2"/>
  <c r="DW806" i="2"/>
  <c r="DX806" i="2"/>
  <c r="DY806" i="2"/>
  <c r="DZ806" i="2"/>
  <c r="EA806" i="2"/>
  <c r="EB806" i="2"/>
  <c r="EC806" i="2"/>
  <c r="ED806" i="2"/>
  <c r="EE806" i="2"/>
  <c r="EF806" i="2"/>
  <c r="EG806" i="2"/>
  <c r="EH806" i="2"/>
  <c r="EI806" i="2"/>
  <c r="EJ806" i="2"/>
  <c r="EK806" i="2"/>
  <c r="EL806" i="2"/>
  <c r="EM806" i="2"/>
  <c r="EN806" i="2"/>
  <c r="EO806" i="2"/>
  <c r="EP806" i="2"/>
  <c r="EQ806" i="2"/>
  <c r="ER806" i="2"/>
  <c r="ES806" i="2"/>
  <c r="ET806" i="2"/>
  <c r="DI807" i="2"/>
  <c r="DJ807" i="2"/>
  <c r="DK807" i="2"/>
  <c r="DL807" i="2"/>
  <c r="DM807" i="2"/>
  <c r="DN807" i="2"/>
  <c r="DO807" i="2"/>
  <c r="DP807" i="2"/>
  <c r="DQ807" i="2"/>
  <c r="DR807" i="2"/>
  <c r="DS807" i="2"/>
  <c r="DT807" i="2"/>
  <c r="DU807" i="2"/>
  <c r="DV807" i="2"/>
  <c r="DW807" i="2"/>
  <c r="DX807" i="2"/>
  <c r="DY807" i="2"/>
  <c r="DZ807" i="2"/>
  <c r="EA807" i="2"/>
  <c r="EB807" i="2"/>
  <c r="EC807" i="2"/>
  <c r="ED807" i="2"/>
  <c r="EE807" i="2"/>
  <c r="EF807" i="2"/>
  <c r="EG807" i="2"/>
  <c r="EH807" i="2"/>
  <c r="EI807" i="2"/>
  <c r="EJ807" i="2"/>
  <c r="EK807" i="2"/>
  <c r="EL807" i="2"/>
  <c r="EM807" i="2"/>
  <c r="EN807" i="2"/>
  <c r="EO807" i="2"/>
  <c r="EP807" i="2"/>
  <c r="EQ807" i="2"/>
  <c r="ER807" i="2"/>
  <c r="ES807" i="2"/>
  <c r="ET807" i="2"/>
  <c r="DI808" i="2"/>
  <c r="DJ808" i="2"/>
  <c r="DK808" i="2"/>
  <c r="DL808" i="2"/>
  <c r="DM808" i="2"/>
  <c r="DN808" i="2"/>
  <c r="DO808" i="2"/>
  <c r="DP808" i="2"/>
  <c r="DQ808" i="2"/>
  <c r="DR808" i="2"/>
  <c r="DS808" i="2"/>
  <c r="DT808" i="2"/>
  <c r="DU808" i="2"/>
  <c r="DV808" i="2"/>
  <c r="DW808" i="2"/>
  <c r="DX808" i="2"/>
  <c r="DY808" i="2"/>
  <c r="DZ808" i="2"/>
  <c r="EA808" i="2"/>
  <c r="EB808" i="2"/>
  <c r="EC808" i="2"/>
  <c r="ED808" i="2"/>
  <c r="EE808" i="2"/>
  <c r="EF808" i="2"/>
  <c r="EG808" i="2"/>
  <c r="EH808" i="2"/>
  <c r="EI808" i="2"/>
  <c r="EJ808" i="2"/>
  <c r="EK808" i="2"/>
  <c r="EL808" i="2"/>
  <c r="EM808" i="2"/>
  <c r="EN808" i="2"/>
  <c r="EO808" i="2"/>
  <c r="EP808" i="2"/>
  <c r="EQ808" i="2"/>
  <c r="ER808" i="2"/>
  <c r="ES808" i="2"/>
  <c r="ET808" i="2"/>
  <c r="DI809" i="2"/>
  <c r="DJ809" i="2"/>
  <c r="DK809" i="2"/>
  <c r="DL809" i="2"/>
  <c r="DM809" i="2"/>
  <c r="DN809" i="2"/>
  <c r="DO809" i="2"/>
  <c r="DP809" i="2"/>
  <c r="DQ809" i="2"/>
  <c r="DR809" i="2"/>
  <c r="DS809" i="2"/>
  <c r="DT809" i="2"/>
  <c r="DU809" i="2"/>
  <c r="DV809" i="2"/>
  <c r="DW809" i="2"/>
  <c r="DX809" i="2"/>
  <c r="DY809" i="2"/>
  <c r="DZ809" i="2"/>
  <c r="EA809" i="2"/>
  <c r="EB809" i="2"/>
  <c r="EC809" i="2"/>
  <c r="ED809" i="2"/>
  <c r="EE809" i="2"/>
  <c r="EF809" i="2"/>
  <c r="EG809" i="2"/>
  <c r="EH809" i="2"/>
  <c r="EI809" i="2"/>
  <c r="EJ809" i="2"/>
  <c r="EK809" i="2"/>
  <c r="EL809" i="2"/>
  <c r="EM809" i="2"/>
  <c r="EN809" i="2"/>
  <c r="EO809" i="2"/>
  <c r="EP809" i="2"/>
  <c r="EQ809" i="2"/>
  <c r="ER809" i="2"/>
  <c r="ES809" i="2"/>
  <c r="ET809" i="2"/>
  <c r="DI810" i="2"/>
  <c r="DJ810" i="2"/>
  <c r="DK810" i="2"/>
  <c r="DL810" i="2"/>
  <c r="DM810" i="2"/>
  <c r="DN810" i="2"/>
  <c r="DO810" i="2"/>
  <c r="DP810" i="2"/>
  <c r="DQ810" i="2"/>
  <c r="DR810" i="2"/>
  <c r="DS810" i="2"/>
  <c r="DT810" i="2"/>
  <c r="DU810" i="2"/>
  <c r="DV810" i="2"/>
  <c r="DW810" i="2"/>
  <c r="DX810" i="2"/>
  <c r="DY810" i="2"/>
  <c r="DZ810" i="2"/>
  <c r="EA810" i="2"/>
  <c r="EB810" i="2"/>
  <c r="EC810" i="2"/>
  <c r="ED810" i="2"/>
  <c r="EE810" i="2"/>
  <c r="EF810" i="2"/>
  <c r="EG810" i="2"/>
  <c r="EH810" i="2"/>
  <c r="EI810" i="2"/>
  <c r="EJ810" i="2"/>
  <c r="EK810" i="2"/>
  <c r="EL810" i="2"/>
  <c r="EM810" i="2"/>
  <c r="EN810" i="2"/>
  <c r="EO810" i="2"/>
  <c r="EP810" i="2"/>
  <c r="EQ810" i="2"/>
  <c r="ER810" i="2"/>
  <c r="ES810" i="2"/>
  <c r="ET810" i="2"/>
  <c r="DI811" i="2"/>
  <c r="DJ811" i="2"/>
  <c r="DK811" i="2"/>
  <c r="DL811" i="2"/>
  <c r="DM811" i="2"/>
  <c r="DN811" i="2"/>
  <c r="DO811" i="2"/>
  <c r="DP811" i="2"/>
  <c r="DQ811" i="2"/>
  <c r="DR811" i="2"/>
  <c r="DS811" i="2"/>
  <c r="DT811" i="2"/>
  <c r="DU811" i="2"/>
  <c r="DV811" i="2"/>
  <c r="DW811" i="2"/>
  <c r="DX811" i="2"/>
  <c r="DY811" i="2"/>
  <c r="DZ811" i="2"/>
  <c r="EA811" i="2"/>
  <c r="EB811" i="2"/>
  <c r="EC811" i="2"/>
  <c r="ED811" i="2"/>
  <c r="EE811" i="2"/>
  <c r="EF811" i="2"/>
  <c r="EG811" i="2"/>
  <c r="EH811" i="2"/>
  <c r="EI811" i="2"/>
  <c r="EJ811" i="2"/>
  <c r="EK811" i="2"/>
  <c r="EL811" i="2"/>
  <c r="EM811" i="2"/>
  <c r="EN811" i="2"/>
  <c r="EO811" i="2"/>
  <c r="EP811" i="2"/>
  <c r="EQ811" i="2"/>
  <c r="ER811" i="2"/>
  <c r="ES811" i="2"/>
  <c r="ET811" i="2"/>
  <c r="DI812" i="2"/>
  <c r="DJ812" i="2"/>
  <c r="DK812" i="2"/>
  <c r="DL812" i="2"/>
  <c r="DM812" i="2"/>
  <c r="DN812" i="2"/>
  <c r="DO812" i="2"/>
  <c r="DP812" i="2"/>
  <c r="DQ812" i="2"/>
  <c r="DR812" i="2"/>
  <c r="DS812" i="2"/>
  <c r="DT812" i="2"/>
  <c r="DU812" i="2"/>
  <c r="DV812" i="2"/>
  <c r="DW812" i="2"/>
  <c r="DX812" i="2"/>
  <c r="DY812" i="2"/>
  <c r="DZ812" i="2"/>
  <c r="EA812" i="2"/>
  <c r="EB812" i="2"/>
  <c r="EC812" i="2"/>
  <c r="ED812" i="2"/>
  <c r="EE812" i="2"/>
  <c r="EF812" i="2"/>
  <c r="EG812" i="2"/>
  <c r="EH812" i="2"/>
  <c r="EI812" i="2"/>
  <c r="EJ812" i="2"/>
  <c r="EK812" i="2"/>
  <c r="EL812" i="2"/>
  <c r="EM812" i="2"/>
  <c r="EN812" i="2"/>
  <c r="EO812" i="2"/>
  <c r="EP812" i="2"/>
  <c r="EQ812" i="2"/>
  <c r="ER812" i="2"/>
  <c r="ES812" i="2"/>
  <c r="ET812" i="2"/>
  <c r="DI813" i="2"/>
  <c r="DJ813" i="2"/>
  <c r="DK813" i="2"/>
  <c r="DL813" i="2"/>
  <c r="DM813" i="2"/>
  <c r="DN813" i="2"/>
  <c r="DO813" i="2"/>
  <c r="DP813" i="2"/>
  <c r="DQ813" i="2"/>
  <c r="DR813" i="2"/>
  <c r="DS813" i="2"/>
  <c r="DT813" i="2"/>
  <c r="DU813" i="2"/>
  <c r="DV813" i="2"/>
  <c r="DW813" i="2"/>
  <c r="DX813" i="2"/>
  <c r="DY813" i="2"/>
  <c r="DZ813" i="2"/>
  <c r="EA813" i="2"/>
  <c r="EB813" i="2"/>
  <c r="EC813" i="2"/>
  <c r="ED813" i="2"/>
  <c r="EE813" i="2"/>
  <c r="EF813" i="2"/>
  <c r="EG813" i="2"/>
  <c r="EH813" i="2"/>
  <c r="EI813" i="2"/>
  <c r="EJ813" i="2"/>
  <c r="EK813" i="2"/>
  <c r="EL813" i="2"/>
  <c r="EM813" i="2"/>
  <c r="EN813" i="2"/>
  <c r="EO813" i="2"/>
  <c r="EP813" i="2"/>
  <c r="EQ813" i="2"/>
  <c r="ER813" i="2"/>
  <c r="ES813" i="2"/>
  <c r="ET813" i="2"/>
  <c r="DI814" i="2"/>
  <c r="DJ814" i="2"/>
  <c r="DK814" i="2"/>
  <c r="DL814" i="2"/>
  <c r="DM814" i="2"/>
  <c r="DN814" i="2"/>
  <c r="DO814" i="2"/>
  <c r="DP814" i="2"/>
  <c r="DQ814" i="2"/>
  <c r="DR814" i="2"/>
  <c r="DS814" i="2"/>
  <c r="DT814" i="2"/>
  <c r="DU814" i="2"/>
  <c r="DV814" i="2"/>
  <c r="DW814" i="2"/>
  <c r="DX814" i="2"/>
  <c r="DY814" i="2"/>
  <c r="DZ814" i="2"/>
  <c r="EA814" i="2"/>
  <c r="EB814" i="2"/>
  <c r="EC814" i="2"/>
  <c r="ED814" i="2"/>
  <c r="EE814" i="2"/>
  <c r="EF814" i="2"/>
  <c r="EG814" i="2"/>
  <c r="EH814" i="2"/>
  <c r="EI814" i="2"/>
  <c r="EJ814" i="2"/>
  <c r="EK814" i="2"/>
  <c r="EL814" i="2"/>
  <c r="EM814" i="2"/>
  <c r="EN814" i="2"/>
  <c r="EO814" i="2"/>
  <c r="EP814" i="2"/>
  <c r="EQ814" i="2"/>
  <c r="ER814" i="2"/>
  <c r="ES814" i="2"/>
  <c r="ET814" i="2"/>
  <c r="DI815" i="2"/>
  <c r="DJ815" i="2"/>
  <c r="DK815" i="2"/>
  <c r="DL815" i="2"/>
  <c r="DM815" i="2"/>
  <c r="DN815" i="2"/>
  <c r="DO815" i="2"/>
  <c r="DP815" i="2"/>
  <c r="DQ815" i="2"/>
  <c r="DR815" i="2"/>
  <c r="DS815" i="2"/>
  <c r="DT815" i="2"/>
  <c r="DU815" i="2"/>
  <c r="DV815" i="2"/>
  <c r="DW815" i="2"/>
  <c r="DX815" i="2"/>
  <c r="DY815" i="2"/>
  <c r="DZ815" i="2"/>
  <c r="EA815" i="2"/>
  <c r="EB815" i="2"/>
  <c r="EC815" i="2"/>
  <c r="ED815" i="2"/>
  <c r="EE815" i="2"/>
  <c r="EF815" i="2"/>
  <c r="EG815" i="2"/>
  <c r="EH815" i="2"/>
  <c r="EI815" i="2"/>
  <c r="EJ815" i="2"/>
  <c r="EK815" i="2"/>
  <c r="EL815" i="2"/>
  <c r="EM815" i="2"/>
  <c r="EN815" i="2"/>
  <c r="EO815" i="2"/>
  <c r="EP815" i="2"/>
  <c r="EQ815" i="2"/>
  <c r="ER815" i="2"/>
  <c r="ES815" i="2"/>
  <c r="ET815" i="2"/>
  <c r="DI816" i="2"/>
  <c r="DJ816" i="2"/>
  <c r="DK816" i="2"/>
  <c r="DL816" i="2"/>
  <c r="DM816" i="2"/>
  <c r="DN816" i="2"/>
  <c r="DO816" i="2"/>
  <c r="DP816" i="2"/>
  <c r="DQ816" i="2"/>
  <c r="DR816" i="2"/>
  <c r="DS816" i="2"/>
  <c r="DT816" i="2"/>
  <c r="DU816" i="2"/>
  <c r="DV816" i="2"/>
  <c r="DW816" i="2"/>
  <c r="DX816" i="2"/>
  <c r="DY816" i="2"/>
  <c r="DZ816" i="2"/>
  <c r="EA816" i="2"/>
  <c r="EB816" i="2"/>
  <c r="EC816" i="2"/>
  <c r="ED816" i="2"/>
  <c r="EE816" i="2"/>
  <c r="EF816" i="2"/>
  <c r="EG816" i="2"/>
  <c r="EH816" i="2"/>
  <c r="EI816" i="2"/>
  <c r="EJ816" i="2"/>
  <c r="EK816" i="2"/>
  <c r="EL816" i="2"/>
  <c r="EM816" i="2"/>
  <c r="EN816" i="2"/>
  <c r="EO816" i="2"/>
  <c r="EP816" i="2"/>
  <c r="EQ816" i="2"/>
  <c r="ER816" i="2"/>
  <c r="ES816" i="2"/>
  <c r="ET816" i="2"/>
  <c r="DI817" i="2"/>
  <c r="DJ817" i="2"/>
  <c r="DK817" i="2"/>
  <c r="DL817" i="2"/>
  <c r="DM817" i="2"/>
  <c r="DN817" i="2"/>
  <c r="DO817" i="2"/>
  <c r="DP817" i="2"/>
  <c r="DQ817" i="2"/>
  <c r="DR817" i="2"/>
  <c r="DS817" i="2"/>
  <c r="DT817" i="2"/>
  <c r="DU817" i="2"/>
  <c r="DV817" i="2"/>
  <c r="DW817" i="2"/>
  <c r="DX817" i="2"/>
  <c r="DY817" i="2"/>
  <c r="DZ817" i="2"/>
  <c r="EA817" i="2"/>
  <c r="EB817" i="2"/>
  <c r="EC817" i="2"/>
  <c r="ED817" i="2"/>
  <c r="EE817" i="2"/>
  <c r="EF817" i="2"/>
  <c r="EG817" i="2"/>
  <c r="EH817" i="2"/>
  <c r="EI817" i="2"/>
  <c r="EJ817" i="2"/>
  <c r="EK817" i="2"/>
  <c r="EL817" i="2"/>
  <c r="EM817" i="2"/>
  <c r="EN817" i="2"/>
  <c r="EO817" i="2"/>
  <c r="EP817" i="2"/>
  <c r="EQ817" i="2"/>
  <c r="ER817" i="2"/>
  <c r="ES817" i="2"/>
  <c r="ET817" i="2"/>
  <c r="DI818" i="2"/>
  <c r="DJ818" i="2"/>
  <c r="DK818" i="2"/>
  <c r="DL818" i="2"/>
  <c r="DM818" i="2"/>
  <c r="DN818" i="2"/>
  <c r="DO818" i="2"/>
  <c r="DP818" i="2"/>
  <c r="DQ818" i="2"/>
  <c r="DR818" i="2"/>
  <c r="DS818" i="2"/>
  <c r="DT818" i="2"/>
  <c r="DU818" i="2"/>
  <c r="DV818" i="2"/>
  <c r="DW818" i="2"/>
  <c r="DX818" i="2"/>
  <c r="DY818" i="2"/>
  <c r="DZ818" i="2"/>
  <c r="EA818" i="2"/>
  <c r="EB818" i="2"/>
  <c r="EC818" i="2"/>
  <c r="ED818" i="2"/>
  <c r="EE818" i="2"/>
  <c r="EF818" i="2"/>
  <c r="EG818" i="2"/>
  <c r="EH818" i="2"/>
  <c r="EI818" i="2"/>
  <c r="EJ818" i="2"/>
  <c r="EK818" i="2"/>
  <c r="EL818" i="2"/>
  <c r="EM818" i="2"/>
  <c r="EN818" i="2"/>
  <c r="EO818" i="2"/>
  <c r="EP818" i="2"/>
  <c r="EQ818" i="2"/>
  <c r="ER818" i="2"/>
  <c r="ES818" i="2"/>
  <c r="ET818" i="2"/>
  <c r="DI819" i="2"/>
  <c r="DJ819" i="2"/>
  <c r="DK819" i="2"/>
  <c r="DL819" i="2"/>
  <c r="DM819" i="2"/>
  <c r="DN819" i="2"/>
  <c r="DO819" i="2"/>
  <c r="DP819" i="2"/>
  <c r="DQ819" i="2"/>
  <c r="DR819" i="2"/>
  <c r="DS819" i="2"/>
  <c r="DT819" i="2"/>
  <c r="DU819" i="2"/>
  <c r="DV819" i="2"/>
  <c r="DW819" i="2"/>
  <c r="DX819" i="2"/>
  <c r="DY819" i="2"/>
  <c r="DZ819" i="2"/>
  <c r="EA819" i="2"/>
  <c r="EB819" i="2"/>
  <c r="EC819" i="2"/>
  <c r="ED819" i="2"/>
  <c r="EE819" i="2"/>
  <c r="EF819" i="2"/>
  <c r="EG819" i="2"/>
  <c r="EH819" i="2"/>
  <c r="EI819" i="2"/>
  <c r="EJ819" i="2"/>
  <c r="EK819" i="2"/>
  <c r="EL819" i="2"/>
  <c r="EM819" i="2"/>
  <c r="EN819" i="2"/>
  <c r="EO819" i="2"/>
  <c r="EP819" i="2"/>
  <c r="EQ819" i="2"/>
  <c r="ER819" i="2"/>
  <c r="ES819" i="2"/>
  <c r="ET819" i="2"/>
  <c r="DI820" i="2"/>
  <c r="DJ820" i="2"/>
  <c r="DK820" i="2"/>
  <c r="DL820" i="2"/>
  <c r="DM820" i="2"/>
  <c r="DN820" i="2"/>
  <c r="DO820" i="2"/>
  <c r="DP820" i="2"/>
  <c r="DQ820" i="2"/>
  <c r="DR820" i="2"/>
  <c r="DS820" i="2"/>
  <c r="DT820" i="2"/>
  <c r="DU820" i="2"/>
  <c r="DV820" i="2"/>
  <c r="DW820" i="2"/>
  <c r="DX820" i="2"/>
  <c r="DY820" i="2"/>
  <c r="DZ820" i="2"/>
  <c r="EA820" i="2"/>
  <c r="EB820" i="2"/>
  <c r="EC820" i="2"/>
  <c r="ED820" i="2"/>
  <c r="EE820" i="2"/>
  <c r="EF820" i="2"/>
  <c r="EG820" i="2"/>
  <c r="EH820" i="2"/>
  <c r="EI820" i="2"/>
  <c r="EJ820" i="2"/>
  <c r="EK820" i="2"/>
  <c r="EL820" i="2"/>
  <c r="EM820" i="2"/>
  <c r="EN820" i="2"/>
  <c r="EO820" i="2"/>
  <c r="EP820" i="2"/>
  <c r="EQ820" i="2"/>
  <c r="ER820" i="2"/>
  <c r="ES820" i="2"/>
  <c r="ET820" i="2"/>
  <c r="DI821" i="2"/>
  <c r="DJ821" i="2"/>
  <c r="DK821" i="2"/>
  <c r="DL821" i="2"/>
  <c r="DM821" i="2"/>
  <c r="DN821" i="2"/>
  <c r="DO821" i="2"/>
  <c r="DP821" i="2"/>
  <c r="DQ821" i="2"/>
  <c r="DR821" i="2"/>
  <c r="DS821" i="2"/>
  <c r="DT821" i="2"/>
  <c r="DU821" i="2"/>
  <c r="DV821" i="2"/>
  <c r="DW821" i="2"/>
  <c r="DX821" i="2"/>
  <c r="DY821" i="2"/>
  <c r="DZ821" i="2"/>
  <c r="EA821" i="2"/>
  <c r="EB821" i="2"/>
  <c r="EC821" i="2"/>
  <c r="ED821" i="2"/>
  <c r="EE821" i="2"/>
  <c r="EF821" i="2"/>
  <c r="EG821" i="2"/>
  <c r="EH821" i="2"/>
  <c r="EI821" i="2"/>
  <c r="EJ821" i="2"/>
  <c r="EK821" i="2"/>
  <c r="EL821" i="2"/>
  <c r="EM821" i="2"/>
  <c r="EN821" i="2"/>
  <c r="EO821" i="2"/>
  <c r="EP821" i="2"/>
  <c r="EQ821" i="2"/>
  <c r="ER821" i="2"/>
  <c r="ES821" i="2"/>
  <c r="ET821" i="2"/>
  <c r="DI822" i="2"/>
  <c r="DJ822" i="2"/>
  <c r="DK822" i="2"/>
  <c r="DL822" i="2"/>
  <c r="DM822" i="2"/>
  <c r="DN822" i="2"/>
  <c r="DO822" i="2"/>
  <c r="DP822" i="2"/>
  <c r="DQ822" i="2"/>
  <c r="DR822" i="2"/>
  <c r="DS822" i="2"/>
  <c r="DT822" i="2"/>
  <c r="DU822" i="2"/>
  <c r="DV822" i="2"/>
  <c r="DW822" i="2"/>
  <c r="DX822" i="2"/>
  <c r="DY822" i="2"/>
  <c r="DZ822" i="2"/>
  <c r="EA822" i="2"/>
  <c r="EB822" i="2"/>
  <c r="EC822" i="2"/>
  <c r="ED822" i="2"/>
  <c r="EE822" i="2"/>
  <c r="EF822" i="2"/>
  <c r="EG822" i="2"/>
  <c r="EH822" i="2"/>
  <c r="EI822" i="2"/>
  <c r="EJ822" i="2"/>
  <c r="EK822" i="2"/>
  <c r="EL822" i="2"/>
  <c r="EM822" i="2"/>
  <c r="EN822" i="2"/>
  <c r="EO822" i="2"/>
  <c r="EP822" i="2"/>
  <c r="EQ822" i="2"/>
  <c r="ER822" i="2"/>
  <c r="ES822" i="2"/>
  <c r="ET822" i="2"/>
  <c r="DI823" i="2"/>
  <c r="DJ823" i="2"/>
  <c r="DK823" i="2"/>
  <c r="DL823" i="2"/>
  <c r="DM823" i="2"/>
  <c r="DN823" i="2"/>
  <c r="DO823" i="2"/>
  <c r="DP823" i="2"/>
  <c r="DQ823" i="2"/>
  <c r="DR823" i="2"/>
  <c r="DS823" i="2"/>
  <c r="DT823" i="2"/>
  <c r="DU823" i="2"/>
  <c r="DV823" i="2"/>
  <c r="DW823" i="2"/>
  <c r="DX823" i="2"/>
  <c r="DY823" i="2"/>
  <c r="DZ823" i="2"/>
  <c r="EA823" i="2"/>
  <c r="EB823" i="2"/>
  <c r="EC823" i="2"/>
  <c r="ED823" i="2"/>
  <c r="EE823" i="2"/>
  <c r="EF823" i="2"/>
  <c r="EG823" i="2"/>
  <c r="EH823" i="2"/>
  <c r="EI823" i="2"/>
  <c r="EJ823" i="2"/>
  <c r="EK823" i="2"/>
  <c r="EL823" i="2"/>
  <c r="EM823" i="2"/>
  <c r="EN823" i="2"/>
  <c r="EO823" i="2"/>
  <c r="EP823" i="2"/>
  <c r="EQ823" i="2"/>
  <c r="ER823" i="2"/>
  <c r="ES823" i="2"/>
  <c r="ET823" i="2"/>
  <c r="DI824" i="2"/>
  <c r="DJ824" i="2"/>
  <c r="DK824" i="2"/>
  <c r="DL824" i="2"/>
  <c r="DM824" i="2"/>
  <c r="DN824" i="2"/>
  <c r="DO824" i="2"/>
  <c r="DP824" i="2"/>
  <c r="DQ824" i="2"/>
  <c r="DR824" i="2"/>
  <c r="DS824" i="2"/>
  <c r="DT824" i="2"/>
  <c r="DU824" i="2"/>
  <c r="DV824" i="2"/>
  <c r="DW824" i="2"/>
  <c r="DX824" i="2"/>
  <c r="DY824" i="2"/>
  <c r="DZ824" i="2"/>
  <c r="EA824" i="2"/>
  <c r="EB824" i="2"/>
  <c r="EC824" i="2"/>
  <c r="ED824" i="2"/>
  <c r="EE824" i="2"/>
  <c r="EF824" i="2"/>
  <c r="EG824" i="2"/>
  <c r="EH824" i="2"/>
  <c r="EI824" i="2"/>
  <c r="EJ824" i="2"/>
  <c r="EK824" i="2"/>
  <c r="EL824" i="2"/>
  <c r="EM824" i="2"/>
  <c r="EN824" i="2"/>
  <c r="EO824" i="2"/>
  <c r="EP824" i="2"/>
  <c r="EQ824" i="2"/>
  <c r="ER824" i="2"/>
  <c r="ES824" i="2"/>
  <c r="ET824" i="2"/>
  <c r="DI825" i="2"/>
  <c r="DJ825" i="2"/>
  <c r="DK825" i="2"/>
  <c r="DL825" i="2"/>
  <c r="DM825" i="2"/>
  <c r="DN825" i="2"/>
  <c r="DO825" i="2"/>
  <c r="DP825" i="2"/>
  <c r="DQ825" i="2"/>
  <c r="DR825" i="2"/>
  <c r="DS825" i="2"/>
  <c r="DT825" i="2"/>
  <c r="DU825" i="2"/>
  <c r="DV825" i="2"/>
  <c r="DW825" i="2"/>
  <c r="DX825" i="2"/>
  <c r="DY825" i="2"/>
  <c r="DZ825" i="2"/>
  <c r="EA825" i="2"/>
  <c r="EB825" i="2"/>
  <c r="EC825" i="2"/>
  <c r="ED825" i="2"/>
  <c r="EE825" i="2"/>
  <c r="EF825" i="2"/>
  <c r="EG825" i="2"/>
  <c r="EH825" i="2"/>
  <c r="EI825" i="2"/>
  <c r="EJ825" i="2"/>
  <c r="EK825" i="2"/>
  <c r="EL825" i="2"/>
  <c r="EM825" i="2"/>
  <c r="EN825" i="2"/>
  <c r="EO825" i="2"/>
  <c r="EP825" i="2"/>
  <c r="EQ825" i="2"/>
  <c r="ER825" i="2"/>
  <c r="ES825" i="2"/>
  <c r="ET825" i="2"/>
  <c r="DI826" i="2"/>
  <c r="DJ826" i="2"/>
  <c r="DK826" i="2"/>
  <c r="DL826" i="2"/>
  <c r="DM826" i="2"/>
  <c r="DN826" i="2"/>
  <c r="DO826" i="2"/>
  <c r="DP826" i="2"/>
  <c r="DQ826" i="2"/>
  <c r="DR826" i="2"/>
  <c r="DS826" i="2"/>
  <c r="DT826" i="2"/>
  <c r="DU826" i="2"/>
  <c r="DV826" i="2"/>
  <c r="DW826" i="2"/>
  <c r="DX826" i="2"/>
  <c r="DY826" i="2"/>
  <c r="DZ826" i="2"/>
  <c r="EA826" i="2"/>
  <c r="EB826" i="2"/>
  <c r="EC826" i="2"/>
  <c r="ED826" i="2"/>
  <c r="EE826" i="2"/>
  <c r="EF826" i="2"/>
  <c r="EG826" i="2"/>
  <c r="EH826" i="2"/>
  <c r="EI826" i="2"/>
  <c r="EJ826" i="2"/>
  <c r="EK826" i="2"/>
  <c r="EL826" i="2"/>
  <c r="EM826" i="2"/>
  <c r="EN826" i="2"/>
  <c r="EO826" i="2"/>
  <c r="EP826" i="2"/>
  <c r="EQ826" i="2"/>
  <c r="ER826" i="2"/>
  <c r="ES826" i="2"/>
  <c r="ET826" i="2"/>
  <c r="DI827" i="2"/>
  <c r="DJ827" i="2"/>
  <c r="DK827" i="2"/>
  <c r="DL827" i="2"/>
  <c r="DM827" i="2"/>
  <c r="DN827" i="2"/>
  <c r="DO827" i="2"/>
  <c r="DP827" i="2"/>
  <c r="DQ827" i="2"/>
  <c r="DR827" i="2"/>
  <c r="DS827" i="2"/>
  <c r="DT827" i="2"/>
  <c r="DU827" i="2"/>
  <c r="DV827" i="2"/>
  <c r="DW827" i="2"/>
  <c r="DX827" i="2"/>
  <c r="DY827" i="2"/>
  <c r="DZ827" i="2"/>
  <c r="EA827" i="2"/>
  <c r="EB827" i="2"/>
  <c r="EC827" i="2"/>
  <c r="ED827" i="2"/>
  <c r="EE827" i="2"/>
  <c r="EF827" i="2"/>
  <c r="EG827" i="2"/>
  <c r="EH827" i="2"/>
  <c r="EI827" i="2"/>
  <c r="EJ827" i="2"/>
  <c r="EK827" i="2"/>
  <c r="EL827" i="2"/>
  <c r="EM827" i="2"/>
  <c r="EN827" i="2"/>
  <c r="EO827" i="2"/>
  <c r="EP827" i="2"/>
  <c r="EQ827" i="2"/>
  <c r="ER827" i="2"/>
  <c r="ES827" i="2"/>
  <c r="ET827" i="2"/>
  <c r="DI828" i="2"/>
  <c r="DJ828" i="2"/>
  <c r="DK828" i="2"/>
  <c r="DL828" i="2"/>
  <c r="DM828" i="2"/>
  <c r="DN828" i="2"/>
  <c r="DO828" i="2"/>
  <c r="DP828" i="2"/>
  <c r="DQ828" i="2"/>
  <c r="DR828" i="2"/>
  <c r="DS828" i="2"/>
  <c r="DT828" i="2"/>
  <c r="DU828" i="2"/>
  <c r="DV828" i="2"/>
  <c r="DW828" i="2"/>
  <c r="DX828" i="2"/>
  <c r="DY828" i="2"/>
  <c r="DZ828" i="2"/>
  <c r="EA828" i="2"/>
  <c r="EB828" i="2"/>
  <c r="EC828" i="2"/>
  <c r="ED828" i="2"/>
  <c r="EE828" i="2"/>
  <c r="EF828" i="2"/>
  <c r="EG828" i="2"/>
  <c r="EH828" i="2"/>
  <c r="EI828" i="2"/>
  <c r="EJ828" i="2"/>
  <c r="EK828" i="2"/>
  <c r="EL828" i="2"/>
  <c r="EM828" i="2"/>
  <c r="EN828" i="2"/>
  <c r="EO828" i="2"/>
  <c r="EP828" i="2"/>
  <c r="EQ828" i="2"/>
  <c r="ER828" i="2"/>
  <c r="ES828" i="2"/>
  <c r="ET828" i="2"/>
  <c r="DI829" i="2"/>
  <c r="DJ829" i="2"/>
  <c r="DK829" i="2"/>
  <c r="DL829" i="2"/>
  <c r="DM829" i="2"/>
  <c r="DN829" i="2"/>
  <c r="DO829" i="2"/>
  <c r="DP829" i="2"/>
  <c r="DQ829" i="2"/>
  <c r="DR829" i="2"/>
  <c r="DS829" i="2"/>
  <c r="DT829" i="2"/>
  <c r="DU829" i="2"/>
  <c r="DV829" i="2"/>
  <c r="DW829" i="2"/>
  <c r="DX829" i="2"/>
  <c r="DY829" i="2"/>
  <c r="DZ829" i="2"/>
  <c r="EA829" i="2"/>
  <c r="EB829" i="2"/>
  <c r="EC829" i="2"/>
  <c r="ED829" i="2"/>
  <c r="EE829" i="2"/>
  <c r="EF829" i="2"/>
  <c r="EG829" i="2"/>
  <c r="EH829" i="2"/>
  <c r="EI829" i="2"/>
  <c r="EJ829" i="2"/>
  <c r="EK829" i="2"/>
  <c r="EL829" i="2"/>
  <c r="EM829" i="2"/>
  <c r="EN829" i="2"/>
  <c r="EO829" i="2"/>
  <c r="EP829" i="2"/>
  <c r="EQ829" i="2"/>
  <c r="ER829" i="2"/>
  <c r="ES829" i="2"/>
  <c r="ET829" i="2"/>
  <c r="DI830" i="2"/>
  <c r="DJ830" i="2"/>
  <c r="DK830" i="2"/>
  <c r="DL830" i="2"/>
  <c r="DM830" i="2"/>
  <c r="DN830" i="2"/>
  <c r="DO830" i="2"/>
  <c r="DP830" i="2"/>
  <c r="DQ830" i="2"/>
  <c r="DR830" i="2"/>
  <c r="DS830" i="2"/>
  <c r="DT830" i="2"/>
  <c r="DU830" i="2"/>
  <c r="DV830" i="2"/>
  <c r="DW830" i="2"/>
  <c r="DX830" i="2"/>
  <c r="DY830" i="2"/>
  <c r="DZ830" i="2"/>
  <c r="EA830" i="2"/>
  <c r="EB830" i="2"/>
  <c r="EC830" i="2"/>
  <c r="ED830" i="2"/>
  <c r="EE830" i="2"/>
  <c r="EF830" i="2"/>
  <c r="EG830" i="2"/>
  <c r="EH830" i="2"/>
  <c r="EI830" i="2"/>
  <c r="EJ830" i="2"/>
  <c r="EK830" i="2"/>
  <c r="EL830" i="2"/>
  <c r="EM830" i="2"/>
  <c r="EN830" i="2"/>
  <c r="EO830" i="2"/>
  <c r="EP830" i="2"/>
  <c r="EQ830" i="2"/>
  <c r="ER830" i="2"/>
  <c r="ES830" i="2"/>
  <c r="ET830" i="2"/>
  <c r="DI831" i="2"/>
  <c r="DJ831" i="2"/>
  <c r="DK831" i="2"/>
  <c r="DL831" i="2"/>
  <c r="DM831" i="2"/>
  <c r="DN831" i="2"/>
  <c r="DO831" i="2"/>
  <c r="DP831" i="2"/>
  <c r="DQ831" i="2"/>
  <c r="DR831" i="2"/>
  <c r="DS831" i="2"/>
  <c r="DT831" i="2"/>
  <c r="DU831" i="2"/>
  <c r="DV831" i="2"/>
  <c r="DW831" i="2"/>
  <c r="DX831" i="2"/>
  <c r="DY831" i="2"/>
  <c r="DZ831" i="2"/>
  <c r="EA831" i="2"/>
  <c r="EB831" i="2"/>
  <c r="EC831" i="2"/>
  <c r="ED831" i="2"/>
  <c r="EE831" i="2"/>
  <c r="EF831" i="2"/>
  <c r="EG831" i="2"/>
  <c r="EH831" i="2"/>
  <c r="EI831" i="2"/>
  <c r="EJ831" i="2"/>
  <c r="EK831" i="2"/>
  <c r="EL831" i="2"/>
  <c r="EM831" i="2"/>
  <c r="EN831" i="2"/>
  <c r="EO831" i="2"/>
  <c r="EP831" i="2"/>
  <c r="EQ831" i="2"/>
  <c r="ER831" i="2"/>
  <c r="ES831" i="2"/>
  <c r="ET831" i="2"/>
  <c r="DI832" i="2"/>
  <c r="DJ832" i="2"/>
  <c r="DK832" i="2"/>
  <c r="DL832" i="2"/>
  <c r="DM832" i="2"/>
  <c r="DN832" i="2"/>
  <c r="DO832" i="2"/>
  <c r="DP832" i="2"/>
  <c r="DQ832" i="2"/>
  <c r="DR832" i="2"/>
  <c r="DS832" i="2"/>
  <c r="DT832" i="2"/>
  <c r="DU832" i="2"/>
  <c r="DV832" i="2"/>
  <c r="DW832" i="2"/>
  <c r="DX832" i="2"/>
  <c r="DY832" i="2"/>
  <c r="DZ832" i="2"/>
  <c r="EA832" i="2"/>
  <c r="EB832" i="2"/>
  <c r="EC832" i="2"/>
  <c r="ED832" i="2"/>
  <c r="EE832" i="2"/>
  <c r="EF832" i="2"/>
  <c r="EG832" i="2"/>
  <c r="EH832" i="2"/>
  <c r="EI832" i="2"/>
  <c r="EJ832" i="2"/>
  <c r="EK832" i="2"/>
  <c r="EL832" i="2"/>
  <c r="EM832" i="2"/>
  <c r="EN832" i="2"/>
  <c r="EO832" i="2"/>
  <c r="EP832" i="2"/>
  <c r="EQ832" i="2"/>
  <c r="ER832" i="2"/>
  <c r="ES832" i="2"/>
  <c r="ET832" i="2"/>
  <c r="DI833" i="2"/>
  <c r="DJ833" i="2"/>
  <c r="DK833" i="2"/>
  <c r="DL833" i="2"/>
  <c r="DM833" i="2"/>
  <c r="DN833" i="2"/>
  <c r="DO833" i="2"/>
  <c r="DP833" i="2"/>
  <c r="DQ833" i="2"/>
  <c r="DR833" i="2"/>
  <c r="DS833" i="2"/>
  <c r="DT833" i="2"/>
  <c r="DU833" i="2"/>
  <c r="DV833" i="2"/>
  <c r="DW833" i="2"/>
  <c r="DX833" i="2"/>
  <c r="DY833" i="2"/>
  <c r="DZ833" i="2"/>
  <c r="EA833" i="2"/>
  <c r="EB833" i="2"/>
  <c r="EC833" i="2"/>
  <c r="ED833" i="2"/>
  <c r="EE833" i="2"/>
  <c r="EF833" i="2"/>
  <c r="EG833" i="2"/>
  <c r="EH833" i="2"/>
  <c r="EI833" i="2"/>
  <c r="EJ833" i="2"/>
  <c r="EK833" i="2"/>
  <c r="EL833" i="2"/>
  <c r="EM833" i="2"/>
  <c r="EN833" i="2"/>
  <c r="EO833" i="2"/>
  <c r="EP833" i="2"/>
  <c r="EQ833" i="2"/>
  <c r="ER833" i="2"/>
  <c r="ES833" i="2"/>
  <c r="ET833" i="2"/>
  <c r="DI834" i="2"/>
  <c r="DJ834" i="2"/>
  <c r="DK834" i="2"/>
  <c r="DL834" i="2"/>
  <c r="DM834" i="2"/>
  <c r="DN834" i="2"/>
  <c r="DO834" i="2"/>
  <c r="DP834" i="2"/>
  <c r="DQ834" i="2"/>
  <c r="DR834" i="2"/>
  <c r="DS834" i="2"/>
  <c r="DT834" i="2"/>
  <c r="DU834" i="2"/>
  <c r="DV834" i="2"/>
  <c r="DW834" i="2"/>
  <c r="DX834" i="2"/>
  <c r="DY834" i="2"/>
  <c r="DZ834" i="2"/>
  <c r="EA834" i="2"/>
  <c r="EB834" i="2"/>
  <c r="EC834" i="2"/>
  <c r="ED834" i="2"/>
  <c r="EE834" i="2"/>
  <c r="EF834" i="2"/>
  <c r="EG834" i="2"/>
  <c r="EH834" i="2"/>
  <c r="EI834" i="2"/>
  <c r="EJ834" i="2"/>
  <c r="EK834" i="2"/>
  <c r="EL834" i="2"/>
  <c r="EM834" i="2"/>
  <c r="EN834" i="2"/>
  <c r="EO834" i="2"/>
  <c r="EP834" i="2"/>
  <c r="EQ834" i="2"/>
  <c r="ER834" i="2"/>
  <c r="ES834" i="2"/>
  <c r="ET834" i="2"/>
  <c r="DI835" i="2"/>
  <c r="DJ835" i="2"/>
  <c r="DK835" i="2"/>
  <c r="DL835" i="2"/>
  <c r="DM835" i="2"/>
  <c r="DN835" i="2"/>
  <c r="DO835" i="2"/>
  <c r="DP835" i="2"/>
  <c r="DQ835" i="2"/>
  <c r="DR835" i="2"/>
  <c r="DS835" i="2"/>
  <c r="DT835" i="2"/>
  <c r="DU835" i="2"/>
  <c r="DV835" i="2"/>
  <c r="DW835" i="2"/>
  <c r="DX835" i="2"/>
  <c r="DY835" i="2"/>
  <c r="DZ835" i="2"/>
  <c r="EA835" i="2"/>
  <c r="EB835" i="2"/>
  <c r="EC835" i="2"/>
  <c r="ED835" i="2"/>
  <c r="EE835" i="2"/>
  <c r="EF835" i="2"/>
  <c r="EG835" i="2"/>
  <c r="EH835" i="2"/>
  <c r="EI835" i="2"/>
  <c r="EJ835" i="2"/>
  <c r="EK835" i="2"/>
  <c r="EL835" i="2"/>
  <c r="EM835" i="2"/>
  <c r="EN835" i="2"/>
  <c r="EO835" i="2"/>
  <c r="EP835" i="2"/>
  <c r="EQ835" i="2"/>
  <c r="ER835" i="2"/>
  <c r="ES835" i="2"/>
  <c r="ET835" i="2"/>
  <c r="DI836" i="2"/>
  <c r="DJ836" i="2"/>
  <c r="DK836" i="2"/>
  <c r="DL836" i="2"/>
  <c r="DM836" i="2"/>
  <c r="DN836" i="2"/>
  <c r="DO836" i="2"/>
  <c r="DP836" i="2"/>
  <c r="DQ836" i="2"/>
  <c r="DR836" i="2"/>
  <c r="DS836" i="2"/>
  <c r="DT836" i="2"/>
  <c r="DU836" i="2"/>
  <c r="DV836" i="2"/>
  <c r="DW836" i="2"/>
  <c r="DX836" i="2"/>
  <c r="DY836" i="2"/>
  <c r="DZ836" i="2"/>
  <c r="EA836" i="2"/>
  <c r="EB836" i="2"/>
  <c r="EC836" i="2"/>
  <c r="ED836" i="2"/>
  <c r="EE836" i="2"/>
  <c r="EF836" i="2"/>
  <c r="EG836" i="2"/>
  <c r="EH836" i="2"/>
  <c r="EI836" i="2"/>
  <c r="EJ836" i="2"/>
  <c r="EK836" i="2"/>
  <c r="EL836" i="2"/>
  <c r="EM836" i="2"/>
  <c r="EN836" i="2"/>
  <c r="EO836" i="2"/>
  <c r="EP836" i="2"/>
  <c r="EQ836" i="2"/>
  <c r="ER836" i="2"/>
  <c r="ES836" i="2"/>
  <c r="ET836" i="2"/>
  <c r="DI837" i="2"/>
  <c r="DJ837" i="2"/>
  <c r="DK837" i="2"/>
  <c r="DL837" i="2"/>
  <c r="DM837" i="2"/>
  <c r="DN837" i="2"/>
  <c r="DO837" i="2"/>
  <c r="DP837" i="2"/>
  <c r="DQ837" i="2"/>
  <c r="DR837" i="2"/>
  <c r="DS837" i="2"/>
  <c r="DT837" i="2"/>
  <c r="DU837" i="2"/>
  <c r="DV837" i="2"/>
  <c r="DW837" i="2"/>
  <c r="DX837" i="2"/>
  <c r="DY837" i="2"/>
  <c r="DZ837" i="2"/>
  <c r="EA837" i="2"/>
  <c r="EB837" i="2"/>
  <c r="EC837" i="2"/>
  <c r="ED837" i="2"/>
  <c r="EE837" i="2"/>
  <c r="EF837" i="2"/>
  <c r="EG837" i="2"/>
  <c r="EH837" i="2"/>
  <c r="EI837" i="2"/>
  <c r="EJ837" i="2"/>
  <c r="EK837" i="2"/>
  <c r="EL837" i="2"/>
  <c r="EM837" i="2"/>
  <c r="EN837" i="2"/>
  <c r="EO837" i="2"/>
  <c r="EP837" i="2"/>
  <c r="EQ837" i="2"/>
  <c r="ER837" i="2"/>
  <c r="ES837" i="2"/>
  <c r="ET837" i="2"/>
  <c r="DI838" i="2"/>
  <c r="DJ838" i="2"/>
  <c r="DK838" i="2"/>
  <c r="DL838" i="2"/>
  <c r="DM838" i="2"/>
  <c r="DN838" i="2"/>
  <c r="DO838" i="2"/>
  <c r="DP838" i="2"/>
  <c r="DQ838" i="2"/>
  <c r="DR838" i="2"/>
  <c r="DS838" i="2"/>
  <c r="DT838" i="2"/>
  <c r="DU838" i="2"/>
  <c r="DV838" i="2"/>
  <c r="DW838" i="2"/>
  <c r="DX838" i="2"/>
  <c r="DY838" i="2"/>
  <c r="DZ838" i="2"/>
  <c r="EA838" i="2"/>
  <c r="EB838" i="2"/>
  <c r="EC838" i="2"/>
  <c r="ED838" i="2"/>
  <c r="EE838" i="2"/>
  <c r="EF838" i="2"/>
  <c r="EG838" i="2"/>
  <c r="EH838" i="2"/>
  <c r="EI838" i="2"/>
  <c r="EJ838" i="2"/>
  <c r="EK838" i="2"/>
  <c r="EL838" i="2"/>
  <c r="EM838" i="2"/>
  <c r="EN838" i="2"/>
  <c r="EO838" i="2"/>
  <c r="EP838" i="2"/>
  <c r="EQ838" i="2"/>
  <c r="ER838" i="2"/>
  <c r="ES838" i="2"/>
  <c r="ET838" i="2"/>
  <c r="DI839" i="2"/>
  <c r="DJ839" i="2"/>
  <c r="DK839" i="2"/>
  <c r="DL839" i="2"/>
  <c r="DM839" i="2"/>
  <c r="DN839" i="2"/>
  <c r="DO839" i="2"/>
  <c r="DP839" i="2"/>
  <c r="DQ839" i="2"/>
  <c r="DR839" i="2"/>
  <c r="DS839" i="2"/>
  <c r="DT839" i="2"/>
  <c r="DU839" i="2"/>
  <c r="DV839" i="2"/>
  <c r="DW839" i="2"/>
  <c r="DX839" i="2"/>
  <c r="DY839" i="2"/>
  <c r="DZ839" i="2"/>
  <c r="EA839" i="2"/>
  <c r="EB839" i="2"/>
  <c r="EC839" i="2"/>
  <c r="ED839" i="2"/>
  <c r="EE839" i="2"/>
  <c r="EF839" i="2"/>
  <c r="EG839" i="2"/>
  <c r="EH839" i="2"/>
  <c r="EI839" i="2"/>
  <c r="EJ839" i="2"/>
  <c r="EK839" i="2"/>
  <c r="EL839" i="2"/>
  <c r="EM839" i="2"/>
  <c r="EN839" i="2"/>
  <c r="EO839" i="2"/>
  <c r="EP839" i="2"/>
  <c r="EQ839" i="2"/>
  <c r="ER839" i="2"/>
  <c r="ES839" i="2"/>
  <c r="ET839" i="2"/>
  <c r="DI840" i="2"/>
  <c r="DJ840" i="2"/>
  <c r="DK840" i="2"/>
  <c r="DL840" i="2"/>
  <c r="DM840" i="2"/>
  <c r="DN840" i="2"/>
  <c r="DO840" i="2"/>
  <c r="DP840" i="2"/>
  <c r="DQ840" i="2"/>
  <c r="DR840" i="2"/>
  <c r="DS840" i="2"/>
  <c r="DT840" i="2"/>
  <c r="DU840" i="2"/>
  <c r="DV840" i="2"/>
  <c r="DW840" i="2"/>
  <c r="DX840" i="2"/>
  <c r="DY840" i="2"/>
  <c r="DZ840" i="2"/>
  <c r="EA840" i="2"/>
  <c r="EB840" i="2"/>
  <c r="EC840" i="2"/>
  <c r="ED840" i="2"/>
  <c r="EE840" i="2"/>
  <c r="EF840" i="2"/>
  <c r="EG840" i="2"/>
  <c r="EH840" i="2"/>
  <c r="EI840" i="2"/>
  <c r="EJ840" i="2"/>
  <c r="EK840" i="2"/>
  <c r="EL840" i="2"/>
  <c r="EM840" i="2"/>
  <c r="EN840" i="2"/>
  <c r="EO840" i="2"/>
  <c r="EP840" i="2"/>
  <c r="EQ840" i="2"/>
  <c r="ER840" i="2"/>
  <c r="ES840" i="2"/>
  <c r="ET840" i="2"/>
  <c r="DI841" i="2"/>
  <c r="DJ841" i="2"/>
  <c r="DK841" i="2"/>
  <c r="DL841" i="2"/>
  <c r="DM841" i="2"/>
  <c r="DN841" i="2"/>
  <c r="DO841" i="2"/>
  <c r="DP841" i="2"/>
  <c r="DQ841" i="2"/>
  <c r="DR841" i="2"/>
  <c r="DS841" i="2"/>
  <c r="DT841" i="2"/>
  <c r="DU841" i="2"/>
  <c r="DV841" i="2"/>
  <c r="DW841" i="2"/>
  <c r="DX841" i="2"/>
  <c r="DY841" i="2"/>
  <c r="DZ841" i="2"/>
  <c r="EA841" i="2"/>
  <c r="EB841" i="2"/>
  <c r="EC841" i="2"/>
  <c r="ED841" i="2"/>
  <c r="EE841" i="2"/>
  <c r="EF841" i="2"/>
  <c r="EG841" i="2"/>
  <c r="EH841" i="2"/>
  <c r="EI841" i="2"/>
  <c r="EJ841" i="2"/>
  <c r="EK841" i="2"/>
  <c r="EL841" i="2"/>
  <c r="EM841" i="2"/>
  <c r="EN841" i="2"/>
  <c r="EO841" i="2"/>
  <c r="EP841" i="2"/>
  <c r="EQ841" i="2"/>
  <c r="ER841" i="2"/>
  <c r="ES841" i="2"/>
  <c r="ET841" i="2"/>
  <c r="DI842" i="2"/>
  <c r="DJ842" i="2"/>
  <c r="DK842" i="2"/>
  <c r="DL842" i="2"/>
  <c r="DM842" i="2"/>
  <c r="DN842" i="2"/>
  <c r="DO842" i="2"/>
  <c r="DP842" i="2"/>
  <c r="DQ842" i="2"/>
  <c r="DR842" i="2"/>
  <c r="DS842" i="2"/>
  <c r="DT842" i="2"/>
  <c r="DU842" i="2"/>
  <c r="DV842" i="2"/>
  <c r="DW842" i="2"/>
  <c r="DX842" i="2"/>
  <c r="DY842" i="2"/>
  <c r="DZ842" i="2"/>
  <c r="EA842" i="2"/>
  <c r="EB842" i="2"/>
  <c r="EC842" i="2"/>
  <c r="ED842" i="2"/>
  <c r="EE842" i="2"/>
  <c r="EF842" i="2"/>
  <c r="EG842" i="2"/>
  <c r="EH842" i="2"/>
  <c r="EI842" i="2"/>
  <c r="EJ842" i="2"/>
  <c r="EK842" i="2"/>
  <c r="EL842" i="2"/>
  <c r="EM842" i="2"/>
  <c r="EN842" i="2"/>
  <c r="EO842" i="2"/>
  <c r="EP842" i="2"/>
  <c r="EQ842" i="2"/>
  <c r="ER842" i="2"/>
  <c r="ES842" i="2"/>
  <c r="ET842" i="2"/>
  <c r="DI843" i="2"/>
  <c r="DJ843" i="2"/>
  <c r="DK843" i="2"/>
  <c r="DL843" i="2"/>
  <c r="DM843" i="2"/>
  <c r="DN843" i="2"/>
  <c r="DO843" i="2"/>
  <c r="DP843" i="2"/>
  <c r="DQ843" i="2"/>
  <c r="DR843" i="2"/>
  <c r="DS843" i="2"/>
  <c r="DT843" i="2"/>
  <c r="DU843" i="2"/>
  <c r="DV843" i="2"/>
  <c r="DW843" i="2"/>
  <c r="DX843" i="2"/>
  <c r="DY843" i="2"/>
  <c r="DZ843" i="2"/>
  <c r="EA843" i="2"/>
  <c r="EB843" i="2"/>
  <c r="EC843" i="2"/>
  <c r="ED843" i="2"/>
  <c r="EE843" i="2"/>
  <c r="EF843" i="2"/>
  <c r="EG843" i="2"/>
  <c r="EH843" i="2"/>
  <c r="EI843" i="2"/>
  <c r="EJ843" i="2"/>
  <c r="EK843" i="2"/>
  <c r="EL843" i="2"/>
  <c r="EM843" i="2"/>
  <c r="EN843" i="2"/>
  <c r="EO843" i="2"/>
  <c r="EP843" i="2"/>
  <c r="EQ843" i="2"/>
  <c r="ER843" i="2"/>
  <c r="ES843" i="2"/>
  <c r="ET843" i="2"/>
  <c r="DI844" i="2"/>
  <c r="DJ844" i="2"/>
  <c r="DK844" i="2"/>
  <c r="DL844" i="2"/>
  <c r="DM844" i="2"/>
  <c r="DN844" i="2"/>
  <c r="DO844" i="2"/>
  <c r="DP844" i="2"/>
  <c r="DQ844" i="2"/>
  <c r="DR844" i="2"/>
  <c r="DS844" i="2"/>
  <c r="DT844" i="2"/>
  <c r="DU844" i="2"/>
  <c r="DV844" i="2"/>
  <c r="DW844" i="2"/>
  <c r="DX844" i="2"/>
  <c r="DY844" i="2"/>
  <c r="DZ844" i="2"/>
  <c r="EA844" i="2"/>
  <c r="EB844" i="2"/>
  <c r="EC844" i="2"/>
  <c r="ED844" i="2"/>
  <c r="EE844" i="2"/>
  <c r="EF844" i="2"/>
  <c r="EG844" i="2"/>
  <c r="EH844" i="2"/>
  <c r="EI844" i="2"/>
  <c r="EJ844" i="2"/>
  <c r="EK844" i="2"/>
  <c r="EL844" i="2"/>
  <c r="EM844" i="2"/>
  <c r="EN844" i="2"/>
  <c r="EO844" i="2"/>
  <c r="EP844" i="2"/>
  <c r="EQ844" i="2"/>
  <c r="ER844" i="2"/>
  <c r="ES844" i="2"/>
  <c r="ET844" i="2"/>
  <c r="DI845" i="2"/>
  <c r="DJ845" i="2"/>
  <c r="DK845" i="2"/>
  <c r="DL845" i="2"/>
  <c r="DM845" i="2"/>
  <c r="DN845" i="2"/>
  <c r="DO845" i="2"/>
  <c r="DP845" i="2"/>
  <c r="DQ845" i="2"/>
  <c r="DR845" i="2"/>
  <c r="DS845" i="2"/>
  <c r="DT845" i="2"/>
  <c r="DU845" i="2"/>
  <c r="DV845" i="2"/>
  <c r="DW845" i="2"/>
  <c r="DX845" i="2"/>
  <c r="DY845" i="2"/>
  <c r="DZ845" i="2"/>
  <c r="EA845" i="2"/>
  <c r="EB845" i="2"/>
  <c r="EC845" i="2"/>
  <c r="ED845" i="2"/>
  <c r="EE845" i="2"/>
  <c r="EF845" i="2"/>
  <c r="EG845" i="2"/>
  <c r="EH845" i="2"/>
  <c r="EI845" i="2"/>
  <c r="EJ845" i="2"/>
  <c r="EK845" i="2"/>
  <c r="EL845" i="2"/>
  <c r="EM845" i="2"/>
  <c r="EN845" i="2"/>
  <c r="EO845" i="2"/>
  <c r="EP845" i="2"/>
  <c r="EQ845" i="2"/>
  <c r="ER845" i="2"/>
  <c r="ES845" i="2"/>
  <c r="ET845" i="2"/>
  <c r="DI846" i="2"/>
  <c r="DJ846" i="2"/>
  <c r="DK846" i="2"/>
  <c r="DL846" i="2"/>
  <c r="DM846" i="2"/>
  <c r="DN846" i="2"/>
  <c r="DO846" i="2"/>
  <c r="DP846" i="2"/>
  <c r="DQ846" i="2"/>
  <c r="DR846" i="2"/>
  <c r="DS846" i="2"/>
  <c r="DT846" i="2"/>
  <c r="DU846" i="2"/>
  <c r="DV846" i="2"/>
  <c r="DW846" i="2"/>
  <c r="DX846" i="2"/>
  <c r="DY846" i="2"/>
  <c r="DZ846" i="2"/>
  <c r="EA846" i="2"/>
  <c r="EB846" i="2"/>
  <c r="EC846" i="2"/>
  <c r="ED846" i="2"/>
  <c r="EE846" i="2"/>
  <c r="EF846" i="2"/>
  <c r="EG846" i="2"/>
  <c r="EH846" i="2"/>
  <c r="EI846" i="2"/>
  <c r="EJ846" i="2"/>
  <c r="EK846" i="2"/>
  <c r="EL846" i="2"/>
  <c r="EM846" i="2"/>
  <c r="EN846" i="2"/>
  <c r="EO846" i="2"/>
  <c r="EP846" i="2"/>
  <c r="EQ846" i="2"/>
  <c r="ER846" i="2"/>
  <c r="ES846" i="2"/>
  <c r="ET846" i="2"/>
  <c r="DI847" i="2"/>
  <c r="DJ847" i="2"/>
  <c r="DK847" i="2"/>
  <c r="DL847" i="2"/>
  <c r="DM847" i="2"/>
  <c r="DN847" i="2"/>
  <c r="DO847" i="2"/>
  <c r="DP847" i="2"/>
  <c r="DQ847" i="2"/>
  <c r="DR847" i="2"/>
  <c r="DS847" i="2"/>
  <c r="DT847" i="2"/>
  <c r="DU847" i="2"/>
  <c r="DV847" i="2"/>
  <c r="DW847" i="2"/>
  <c r="DX847" i="2"/>
  <c r="DY847" i="2"/>
  <c r="DZ847" i="2"/>
  <c r="EA847" i="2"/>
  <c r="EB847" i="2"/>
  <c r="EC847" i="2"/>
  <c r="ED847" i="2"/>
  <c r="EE847" i="2"/>
  <c r="EF847" i="2"/>
  <c r="EG847" i="2"/>
  <c r="EH847" i="2"/>
  <c r="EI847" i="2"/>
  <c r="EJ847" i="2"/>
  <c r="EK847" i="2"/>
  <c r="EL847" i="2"/>
  <c r="EM847" i="2"/>
  <c r="EN847" i="2"/>
  <c r="EO847" i="2"/>
  <c r="EP847" i="2"/>
  <c r="EQ847" i="2"/>
  <c r="ER847" i="2"/>
  <c r="ES847" i="2"/>
  <c r="ET847" i="2"/>
  <c r="DI848" i="2"/>
  <c r="DJ848" i="2"/>
  <c r="DK848" i="2"/>
  <c r="DL848" i="2"/>
  <c r="DM848" i="2"/>
  <c r="DN848" i="2"/>
  <c r="DO848" i="2"/>
  <c r="DP848" i="2"/>
  <c r="DQ848" i="2"/>
  <c r="DR848" i="2"/>
  <c r="DS848" i="2"/>
  <c r="DT848" i="2"/>
  <c r="DU848" i="2"/>
  <c r="DV848" i="2"/>
  <c r="DW848" i="2"/>
  <c r="DX848" i="2"/>
  <c r="DY848" i="2"/>
  <c r="DZ848" i="2"/>
  <c r="EA848" i="2"/>
  <c r="EB848" i="2"/>
  <c r="EC848" i="2"/>
  <c r="ED848" i="2"/>
  <c r="EE848" i="2"/>
  <c r="EF848" i="2"/>
  <c r="EG848" i="2"/>
  <c r="EH848" i="2"/>
  <c r="EI848" i="2"/>
  <c r="EJ848" i="2"/>
  <c r="EK848" i="2"/>
  <c r="EL848" i="2"/>
  <c r="EM848" i="2"/>
  <c r="EN848" i="2"/>
  <c r="EO848" i="2"/>
  <c r="EP848" i="2"/>
  <c r="EQ848" i="2"/>
  <c r="ER848" i="2"/>
  <c r="ES848" i="2"/>
  <c r="ET848" i="2"/>
  <c r="DI849" i="2"/>
  <c r="DJ849" i="2"/>
  <c r="DK849" i="2"/>
  <c r="DL849" i="2"/>
  <c r="DM849" i="2"/>
  <c r="DN849" i="2"/>
  <c r="DO849" i="2"/>
  <c r="DP849" i="2"/>
  <c r="DQ849" i="2"/>
  <c r="DR849" i="2"/>
  <c r="DS849" i="2"/>
  <c r="DT849" i="2"/>
  <c r="DU849" i="2"/>
  <c r="DV849" i="2"/>
  <c r="DW849" i="2"/>
  <c r="DX849" i="2"/>
  <c r="DY849" i="2"/>
  <c r="DZ849" i="2"/>
  <c r="EA849" i="2"/>
  <c r="EB849" i="2"/>
  <c r="EC849" i="2"/>
  <c r="ED849" i="2"/>
  <c r="EE849" i="2"/>
  <c r="EF849" i="2"/>
  <c r="EG849" i="2"/>
  <c r="EH849" i="2"/>
  <c r="EI849" i="2"/>
  <c r="EJ849" i="2"/>
  <c r="EK849" i="2"/>
  <c r="EL849" i="2"/>
  <c r="EM849" i="2"/>
  <c r="EN849" i="2"/>
  <c r="EO849" i="2"/>
  <c r="EP849" i="2"/>
  <c r="EQ849" i="2"/>
  <c r="ER849" i="2"/>
  <c r="ES849" i="2"/>
  <c r="ET849" i="2"/>
  <c r="DI850" i="2"/>
  <c r="DJ850" i="2"/>
  <c r="DK850" i="2"/>
  <c r="DL850" i="2"/>
  <c r="DM850" i="2"/>
  <c r="DN850" i="2"/>
  <c r="DO850" i="2"/>
  <c r="DP850" i="2"/>
  <c r="DQ850" i="2"/>
  <c r="DR850" i="2"/>
  <c r="DS850" i="2"/>
  <c r="DT850" i="2"/>
  <c r="DU850" i="2"/>
  <c r="DV850" i="2"/>
  <c r="DW850" i="2"/>
  <c r="DX850" i="2"/>
  <c r="DY850" i="2"/>
  <c r="DZ850" i="2"/>
  <c r="EA850" i="2"/>
  <c r="EB850" i="2"/>
  <c r="EC850" i="2"/>
  <c r="ED850" i="2"/>
  <c r="EE850" i="2"/>
  <c r="EF850" i="2"/>
  <c r="EG850" i="2"/>
  <c r="EH850" i="2"/>
  <c r="EI850" i="2"/>
  <c r="EJ850" i="2"/>
  <c r="EK850" i="2"/>
  <c r="EL850" i="2"/>
  <c r="EM850" i="2"/>
  <c r="EN850" i="2"/>
  <c r="EO850" i="2"/>
  <c r="EP850" i="2"/>
  <c r="EQ850" i="2"/>
  <c r="ER850" i="2"/>
  <c r="ES850" i="2"/>
  <c r="ET850" i="2"/>
  <c r="DI851" i="2"/>
  <c r="DJ851" i="2"/>
  <c r="DK851" i="2"/>
  <c r="DL851" i="2"/>
  <c r="DM851" i="2"/>
  <c r="DN851" i="2"/>
  <c r="DO851" i="2"/>
  <c r="DP851" i="2"/>
  <c r="DQ851" i="2"/>
  <c r="DR851" i="2"/>
  <c r="DS851" i="2"/>
  <c r="DT851" i="2"/>
  <c r="DU851" i="2"/>
  <c r="DV851" i="2"/>
  <c r="DW851" i="2"/>
  <c r="DX851" i="2"/>
  <c r="DY851" i="2"/>
  <c r="DZ851" i="2"/>
  <c r="EA851" i="2"/>
  <c r="EB851" i="2"/>
  <c r="EC851" i="2"/>
  <c r="ED851" i="2"/>
  <c r="EE851" i="2"/>
  <c r="EF851" i="2"/>
  <c r="EG851" i="2"/>
  <c r="EH851" i="2"/>
  <c r="EI851" i="2"/>
  <c r="EJ851" i="2"/>
  <c r="EK851" i="2"/>
  <c r="EL851" i="2"/>
  <c r="EM851" i="2"/>
  <c r="EN851" i="2"/>
  <c r="EO851" i="2"/>
  <c r="EP851" i="2"/>
  <c r="EQ851" i="2"/>
  <c r="ER851" i="2"/>
  <c r="ES851" i="2"/>
  <c r="ET851" i="2"/>
  <c r="DI852" i="2"/>
  <c r="DJ852" i="2"/>
  <c r="DK852" i="2"/>
  <c r="DL852" i="2"/>
  <c r="DM852" i="2"/>
  <c r="DN852" i="2"/>
  <c r="DO852" i="2"/>
  <c r="DP852" i="2"/>
  <c r="DQ852" i="2"/>
  <c r="DR852" i="2"/>
  <c r="DS852" i="2"/>
  <c r="DT852" i="2"/>
  <c r="DU852" i="2"/>
  <c r="DV852" i="2"/>
  <c r="DW852" i="2"/>
  <c r="DX852" i="2"/>
  <c r="DY852" i="2"/>
  <c r="DZ852" i="2"/>
  <c r="EA852" i="2"/>
  <c r="EB852" i="2"/>
  <c r="EC852" i="2"/>
  <c r="ED852" i="2"/>
  <c r="EE852" i="2"/>
  <c r="EF852" i="2"/>
  <c r="EG852" i="2"/>
  <c r="EH852" i="2"/>
  <c r="EI852" i="2"/>
  <c r="EJ852" i="2"/>
  <c r="EK852" i="2"/>
  <c r="EL852" i="2"/>
  <c r="EM852" i="2"/>
  <c r="EN852" i="2"/>
  <c r="EO852" i="2"/>
  <c r="EP852" i="2"/>
  <c r="EQ852" i="2"/>
  <c r="ER852" i="2"/>
  <c r="ES852" i="2"/>
  <c r="ET852" i="2"/>
  <c r="DI853" i="2"/>
  <c r="DJ853" i="2"/>
  <c r="DK853" i="2"/>
  <c r="DL853" i="2"/>
  <c r="DM853" i="2"/>
  <c r="DN853" i="2"/>
  <c r="DO853" i="2"/>
  <c r="DP853" i="2"/>
  <c r="DQ853" i="2"/>
  <c r="DR853" i="2"/>
  <c r="DS853" i="2"/>
  <c r="DT853" i="2"/>
  <c r="DU853" i="2"/>
  <c r="DV853" i="2"/>
  <c r="DW853" i="2"/>
  <c r="DX853" i="2"/>
  <c r="DY853" i="2"/>
  <c r="DZ853" i="2"/>
  <c r="EA853" i="2"/>
  <c r="EB853" i="2"/>
  <c r="EC853" i="2"/>
  <c r="ED853" i="2"/>
  <c r="EE853" i="2"/>
  <c r="EF853" i="2"/>
  <c r="EG853" i="2"/>
  <c r="EH853" i="2"/>
  <c r="EI853" i="2"/>
  <c r="EJ853" i="2"/>
  <c r="EK853" i="2"/>
  <c r="EL853" i="2"/>
  <c r="EM853" i="2"/>
  <c r="EN853" i="2"/>
  <c r="EO853" i="2"/>
  <c r="EP853" i="2"/>
  <c r="EQ853" i="2"/>
  <c r="ER853" i="2"/>
  <c r="ES853" i="2"/>
  <c r="ET853" i="2"/>
  <c r="DI854" i="2"/>
  <c r="DJ854" i="2"/>
  <c r="DK854" i="2"/>
  <c r="DL854" i="2"/>
  <c r="DM854" i="2"/>
  <c r="DN854" i="2"/>
  <c r="DO854" i="2"/>
  <c r="DP854" i="2"/>
  <c r="DQ854" i="2"/>
  <c r="DR854" i="2"/>
  <c r="DS854" i="2"/>
  <c r="DT854" i="2"/>
  <c r="DU854" i="2"/>
  <c r="DV854" i="2"/>
  <c r="DW854" i="2"/>
  <c r="DX854" i="2"/>
  <c r="DY854" i="2"/>
  <c r="DZ854" i="2"/>
  <c r="EA854" i="2"/>
  <c r="EB854" i="2"/>
  <c r="EC854" i="2"/>
  <c r="ED854" i="2"/>
  <c r="EE854" i="2"/>
  <c r="EF854" i="2"/>
  <c r="EG854" i="2"/>
  <c r="EH854" i="2"/>
  <c r="EI854" i="2"/>
  <c r="EJ854" i="2"/>
  <c r="EK854" i="2"/>
  <c r="EL854" i="2"/>
  <c r="EM854" i="2"/>
  <c r="EN854" i="2"/>
  <c r="EO854" i="2"/>
  <c r="EP854" i="2"/>
  <c r="EQ854" i="2"/>
  <c r="ER854" i="2"/>
  <c r="ES854" i="2"/>
  <c r="ET854" i="2"/>
  <c r="DI855" i="2"/>
  <c r="DJ855" i="2"/>
  <c r="DK855" i="2"/>
  <c r="DL855" i="2"/>
  <c r="DM855" i="2"/>
  <c r="DN855" i="2"/>
  <c r="DO855" i="2"/>
  <c r="DP855" i="2"/>
  <c r="DQ855" i="2"/>
  <c r="DR855" i="2"/>
  <c r="DS855" i="2"/>
  <c r="DT855" i="2"/>
  <c r="DU855" i="2"/>
  <c r="DV855" i="2"/>
  <c r="DW855" i="2"/>
  <c r="DX855" i="2"/>
  <c r="DY855" i="2"/>
  <c r="DZ855" i="2"/>
  <c r="EA855" i="2"/>
  <c r="EB855" i="2"/>
  <c r="EC855" i="2"/>
  <c r="ED855" i="2"/>
  <c r="EE855" i="2"/>
  <c r="EF855" i="2"/>
  <c r="EG855" i="2"/>
  <c r="EH855" i="2"/>
  <c r="EI855" i="2"/>
  <c r="EJ855" i="2"/>
  <c r="EK855" i="2"/>
  <c r="EL855" i="2"/>
  <c r="EM855" i="2"/>
  <c r="EN855" i="2"/>
  <c r="EO855" i="2"/>
  <c r="EP855" i="2"/>
  <c r="EQ855" i="2"/>
  <c r="ER855" i="2"/>
  <c r="ES855" i="2"/>
  <c r="ET855" i="2"/>
  <c r="DI856" i="2"/>
  <c r="DJ856" i="2"/>
  <c r="DK856" i="2"/>
  <c r="DL856" i="2"/>
  <c r="DM856" i="2"/>
  <c r="DN856" i="2"/>
  <c r="DO856" i="2"/>
  <c r="DP856" i="2"/>
  <c r="DQ856" i="2"/>
  <c r="DR856" i="2"/>
  <c r="DS856" i="2"/>
  <c r="DT856" i="2"/>
  <c r="DU856" i="2"/>
  <c r="DV856" i="2"/>
  <c r="DW856" i="2"/>
  <c r="DX856" i="2"/>
  <c r="DY856" i="2"/>
  <c r="DZ856" i="2"/>
  <c r="EA856" i="2"/>
  <c r="EB856" i="2"/>
  <c r="EC856" i="2"/>
  <c r="ED856" i="2"/>
  <c r="EE856" i="2"/>
  <c r="EF856" i="2"/>
  <c r="EG856" i="2"/>
  <c r="EH856" i="2"/>
  <c r="EI856" i="2"/>
  <c r="EJ856" i="2"/>
  <c r="EK856" i="2"/>
  <c r="EL856" i="2"/>
  <c r="EM856" i="2"/>
  <c r="EN856" i="2"/>
  <c r="EO856" i="2"/>
  <c r="EP856" i="2"/>
  <c r="EQ856" i="2"/>
  <c r="ER856" i="2"/>
  <c r="ES856" i="2"/>
  <c r="ET856" i="2"/>
  <c r="DI857" i="2"/>
  <c r="DJ857" i="2"/>
  <c r="DK857" i="2"/>
  <c r="DL857" i="2"/>
  <c r="DM857" i="2"/>
  <c r="DN857" i="2"/>
  <c r="DO857" i="2"/>
  <c r="DP857" i="2"/>
  <c r="DQ857" i="2"/>
  <c r="DR857" i="2"/>
  <c r="DS857" i="2"/>
  <c r="DT857" i="2"/>
  <c r="DU857" i="2"/>
  <c r="DV857" i="2"/>
  <c r="DW857" i="2"/>
  <c r="DX857" i="2"/>
  <c r="DY857" i="2"/>
  <c r="DZ857" i="2"/>
  <c r="EA857" i="2"/>
  <c r="EB857" i="2"/>
  <c r="EC857" i="2"/>
  <c r="ED857" i="2"/>
  <c r="EE857" i="2"/>
  <c r="EF857" i="2"/>
  <c r="EG857" i="2"/>
  <c r="EH857" i="2"/>
  <c r="EI857" i="2"/>
  <c r="EJ857" i="2"/>
  <c r="EK857" i="2"/>
  <c r="EL857" i="2"/>
  <c r="EM857" i="2"/>
  <c r="EN857" i="2"/>
  <c r="EO857" i="2"/>
  <c r="EP857" i="2"/>
  <c r="EQ857" i="2"/>
  <c r="ER857" i="2"/>
  <c r="ES857" i="2"/>
  <c r="ET857" i="2"/>
  <c r="DI858" i="2"/>
  <c r="DJ858" i="2"/>
  <c r="DK858" i="2"/>
  <c r="DL858" i="2"/>
  <c r="DM858" i="2"/>
  <c r="DN858" i="2"/>
  <c r="DO858" i="2"/>
  <c r="DP858" i="2"/>
  <c r="DQ858" i="2"/>
  <c r="DR858" i="2"/>
  <c r="DS858" i="2"/>
  <c r="DT858" i="2"/>
  <c r="DU858" i="2"/>
  <c r="DV858" i="2"/>
  <c r="DW858" i="2"/>
  <c r="DX858" i="2"/>
  <c r="DY858" i="2"/>
  <c r="DZ858" i="2"/>
  <c r="EA858" i="2"/>
  <c r="EB858" i="2"/>
  <c r="EC858" i="2"/>
  <c r="ED858" i="2"/>
  <c r="EE858" i="2"/>
  <c r="EF858" i="2"/>
  <c r="EG858" i="2"/>
  <c r="EH858" i="2"/>
  <c r="EI858" i="2"/>
  <c r="EJ858" i="2"/>
  <c r="EK858" i="2"/>
  <c r="EL858" i="2"/>
  <c r="EM858" i="2"/>
  <c r="EN858" i="2"/>
  <c r="EO858" i="2"/>
  <c r="EP858" i="2"/>
  <c r="EQ858" i="2"/>
  <c r="ER858" i="2"/>
  <c r="ES858" i="2"/>
  <c r="ET858" i="2"/>
  <c r="DI859" i="2"/>
  <c r="DJ859" i="2"/>
  <c r="DK859" i="2"/>
  <c r="DL859" i="2"/>
  <c r="DM859" i="2"/>
  <c r="DN859" i="2"/>
  <c r="DO859" i="2"/>
  <c r="DP859" i="2"/>
  <c r="DQ859" i="2"/>
  <c r="DR859" i="2"/>
  <c r="DS859" i="2"/>
  <c r="DT859" i="2"/>
  <c r="DU859" i="2"/>
  <c r="DV859" i="2"/>
  <c r="DW859" i="2"/>
  <c r="DX859" i="2"/>
  <c r="DY859" i="2"/>
  <c r="DZ859" i="2"/>
  <c r="EA859" i="2"/>
  <c r="EB859" i="2"/>
  <c r="EC859" i="2"/>
  <c r="ED859" i="2"/>
  <c r="EE859" i="2"/>
  <c r="EF859" i="2"/>
  <c r="EG859" i="2"/>
  <c r="EH859" i="2"/>
  <c r="EI859" i="2"/>
  <c r="EJ859" i="2"/>
  <c r="EK859" i="2"/>
  <c r="EL859" i="2"/>
  <c r="EM859" i="2"/>
  <c r="EN859" i="2"/>
  <c r="EO859" i="2"/>
  <c r="EP859" i="2"/>
  <c r="EQ859" i="2"/>
  <c r="ER859" i="2"/>
  <c r="ES859" i="2"/>
  <c r="ET859" i="2"/>
  <c r="DI860" i="2"/>
  <c r="DJ860" i="2"/>
  <c r="DK860" i="2"/>
  <c r="DL860" i="2"/>
  <c r="DM860" i="2"/>
  <c r="DN860" i="2"/>
  <c r="DO860" i="2"/>
  <c r="DP860" i="2"/>
  <c r="DQ860" i="2"/>
  <c r="DR860" i="2"/>
  <c r="DS860" i="2"/>
  <c r="DT860" i="2"/>
  <c r="DU860" i="2"/>
  <c r="DV860" i="2"/>
  <c r="DW860" i="2"/>
  <c r="DX860" i="2"/>
  <c r="DY860" i="2"/>
  <c r="DZ860" i="2"/>
  <c r="EA860" i="2"/>
  <c r="EB860" i="2"/>
  <c r="EC860" i="2"/>
  <c r="ED860" i="2"/>
  <c r="EE860" i="2"/>
  <c r="EF860" i="2"/>
  <c r="EG860" i="2"/>
  <c r="EH860" i="2"/>
  <c r="EI860" i="2"/>
  <c r="EJ860" i="2"/>
  <c r="EK860" i="2"/>
  <c r="EL860" i="2"/>
  <c r="EM860" i="2"/>
  <c r="EN860" i="2"/>
  <c r="EO860" i="2"/>
  <c r="EP860" i="2"/>
  <c r="EQ860" i="2"/>
  <c r="ER860" i="2"/>
  <c r="ES860" i="2"/>
  <c r="ET860" i="2"/>
  <c r="DI861" i="2"/>
  <c r="DJ861" i="2"/>
  <c r="DK861" i="2"/>
  <c r="DL861" i="2"/>
  <c r="DM861" i="2"/>
  <c r="DN861" i="2"/>
  <c r="DO861" i="2"/>
  <c r="DP861" i="2"/>
  <c r="DQ861" i="2"/>
  <c r="DR861" i="2"/>
  <c r="DS861" i="2"/>
  <c r="DT861" i="2"/>
  <c r="DU861" i="2"/>
  <c r="DV861" i="2"/>
  <c r="DW861" i="2"/>
  <c r="DX861" i="2"/>
  <c r="DY861" i="2"/>
  <c r="DZ861" i="2"/>
  <c r="EA861" i="2"/>
  <c r="EB861" i="2"/>
  <c r="EC861" i="2"/>
  <c r="ED861" i="2"/>
  <c r="EE861" i="2"/>
  <c r="EF861" i="2"/>
  <c r="EG861" i="2"/>
  <c r="EH861" i="2"/>
  <c r="EI861" i="2"/>
  <c r="EJ861" i="2"/>
  <c r="EK861" i="2"/>
  <c r="EL861" i="2"/>
  <c r="EM861" i="2"/>
  <c r="EN861" i="2"/>
  <c r="EO861" i="2"/>
  <c r="EP861" i="2"/>
  <c r="EQ861" i="2"/>
  <c r="ER861" i="2"/>
  <c r="ES861" i="2"/>
  <c r="ET861" i="2"/>
  <c r="DI862" i="2"/>
  <c r="DJ862" i="2"/>
  <c r="DK862" i="2"/>
  <c r="DL862" i="2"/>
  <c r="DM862" i="2"/>
  <c r="DN862" i="2"/>
  <c r="DO862" i="2"/>
  <c r="DP862" i="2"/>
  <c r="DQ862" i="2"/>
  <c r="DR862" i="2"/>
  <c r="DS862" i="2"/>
  <c r="DT862" i="2"/>
  <c r="DU862" i="2"/>
  <c r="DV862" i="2"/>
  <c r="DW862" i="2"/>
  <c r="DX862" i="2"/>
  <c r="DY862" i="2"/>
  <c r="DZ862" i="2"/>
  <c r="EA862" i="2"/>
  <c r="EB862" i="2"/>
  <c r="EC862" i="2"/>
  <c r="ED862" i="2"/>
  <c r="EE862" i="2"/>
  <c r="EF862" i="2"/>
  <c r="EG862" i="2"/>
  <c r="EH862" i="2"/>
  <c r="EI862" i="2"/>
  <c r="EJ862" i="2"/>
  <c r="EK862" i="2"/>
  <c r="EL862" i="2"/>
  <c r="EM862" i="2"/>
  <c r="EN862" i="2"/>
  <c r="EO862" i="2"/>
  <c r="EP862" i="2"/>
  <c r="EQ862" i="2"/>
  <c r="ER862" i="2"/>
  <c r="ES862" i="2"/>
  <c r="ET862" i="2"/>
  <c r="DI863" i="2"/>
  <c r="DJ863" i="2"/>
  <c r="DK863" i="2"/>
  <c r="DL863" i="2"/>
  <c r="DM863" i="2"/>
  <c r="DN863" i="2"/>
  <c r="DO863" i="2"/>
  <c r="DP863" i="2"/>
  <c r="DQ863" i="2"/>
  <c r="DR863" i="2"/>
  <c r="DS863" i="2"/>
  <c r="DT863" i="2"/>
  <c r="DU863" i="2"/>
  <c r="DV863" i="2"/>
  <c r="DW863" i="2"/>
  <c r="DX863" i="2"/>
  <c r="DY863" i="2"/>
  <c r="DZ863" i="2"/>
  <c r="EA863" i="2"/>
  <c r="EB863" i="2"/>
  <c r="EC863" i="2"/>
  <c r="ED863" i="2"/>
  <c r="EE863" i="2"/>
  <c r="EF863" i="2"/>
  <c r="EG863" i="2"/>
  <c r="EH863" i="2"/>
  <c r="EI863" i="2"/>
  <c r="EJ863" i="2"/>
  <c r="EK863" i="2"/>
  <c r="EL863" i="2"/>
  <c r="EM863" i="2"/>
  <c r="EN863" i="2"/>
  <c r="EO863" i="2"/>
  <c r="EP863" i="2"/>
  <c r="EQ863" i="2"/>
  <c r="ER863" i="2"/>
  <c r="ES863" i="2"/>
  <c r="ET863" i="2"/>
  <c r="DI864" i="2"/>
  <c r="DJ864" i="2"/>
  <c r="DK864" i="2"/>
  <c r="DL864" i="2"/>
  <c r="DM864" i="2"/>
  <c r="DN864" i="2"/>
  <c r="DO864" i="2"/>
  <c r="DP864" i="2"/>
  <c r="DQ864" i="2"/>
  <c r="DR864" i="2"/>
  <c r="DS864" i="2"/>
  <c r="DT864" i="2"/>
  <c r="DU864" i="2"/>
  <c r="DV864" i="2"/>
  <c r="DW864" i="2"/>
  <c r="DX864" i="2"/>
  <c r="DY864" i="2"/>
  <c r="DZ864" i="2"/>
  <c r="EA864" i="2"/>
  <c r="EB864" i="2"/>
  <c r="EC864" i="2"/>
  <c r="ED864" i="2"/>
  <c r="EE864" i="2"/>
  <c r="EF864" i="2"/>
  <c r="EG864" i="2"/>
  <c r="EH864" i="2"/>
  <c r="EI864" i="2"/>
  <c r="EJ864" i="2"/>
  <c r="EK864" i="2"/>
  <c r="EL864" i="2"/>
  <c r="EM864" i="2"/>
  <c r="EN864" i="2"/>
  <c r="EO864" i="2"/>
  <c r="EP864" i="2"/>
  <c r="EQ864" i="2"/>
  <c r="ER864" i="2"/>
  <c r="ES864" i="2"/>
  <c r="ET864" i="2"/>
  <c r="DI865" i="2"/>
  <c r="DJ865" i="2"/>
  <c r="DK865" i="2"/>
  <c r="DL865" i="2"/>
  <c r="DM865" i="2"/>
  <c r="DN865" i="2"/>
  <c r="DO865" i="2"/>
  <c r="DP865" i="2"/>
  <c r="DQ865" i="2"/>
  <c r="DR865" i="2"/>
  <c r="DS865" i="2"/>
  <c r="DT865" i="2"/>
  <c r="DU865" i="2"/>
  <c r="DV865" i="2"/>
  <c r="DW865" i="2"/>
  <c r="DX865" i="2"/>
  <c r="DY865" i="2"/>
  <c r="DZ865" i="2"/>
  <c r="EA865" i="2"/>
  <c r="EB865" i="2"/>
  <c r="EC865" i="2"/>
  <c r="ED865" i="2"/>
  <c r="EE865" i="2"/>
  <c r="EF865" i="2"/>
  <c r="EG865" i="2"/>
  <c r="EH865" i="2"/>
  <c r="EI865" i="2"/>
  <c r="EJ865" i="2"/>
  <c r="EK865" i="2"/>
  <c r="EL865" i="2"/>
  <c r="EM865" i="2"/>
  <c r="EN865" i="2"/>
  <c r="EO865" i="2"/>
  <c r="EP865" i="2"/>
  <c r="EQ865" i="2"/>
  <c r="ER865" i="2"/>
  <c r="ES865" i="2"/>
  <c r="ET865" i="2"/>
  <c r="DI866" i="2"/>
  <c r="DJ866" i="2"/>
  <c r="DK866" i="2"/>
  <c r="DL866" i="2"/>
  <c r="DM866" i="2"/>
  <c r="DN866" i="2"/>
  <c r="DO866" i="2"/>
  <c r="DP866" i="2"/>
  <c r="DQ866" i="2"/>
  <c r="DR866" i="2"/>
  <c r="DS866" i="2"/>
  <c r="DT866" i="2"/>
  <c r="DU866" i="2"/>
  <c r="DV866" i="2"/>
  <c r="DW866" i="2"/>
  <c r="DX866" i="2"/>
  <c r="DY866" i="2"/>
  <c r="DZ866" i="2"/>
  <c r="EA866" i="2"/>
  <c r="EB866" i="2"/>
  <c r="EC866" i="2"/>
  <c r="ED866" i="2"/>
  <c r="EE866" i="2"/>
  <c r="EF866" i="2"/>
  <c r="EG866" i="2"/>
  <c r="EH866" i="2"/>
  <c r="EI866" i="2"/>
  <c r="EJ866" i="2"/>
  <c r="EK866" i="2"/>
  <c r="EL866" i="2"/>
  <c r="EM866" i="2"/>
  <c r="EN866" i="2"/>
  <c r="EO866" i="2"/>
  <c r="EP866" i="2"/>
  <c r="EQ866" i="2"/>
  <c r="ER866" i="2"/>
  <c r="ES866" i="2"/>
  <c r="ET866" i="2"/>
  <c r="DI867" i="2"/>
  <c r="DJ867" i="2"/>
  <c r="DK867" i="2"/>
  <c r="DL867" i="2"/>
  <c r="DM867" i="2"/>
  <c r="DN867" i="2"/>
  <c r="DO867" i="2"/>
  <c r="DP867" i="2"/>
  <c r="DQ867" i="2"/>
  <c r="DR867" i="2"/>
  <c r="DS867" i="2"/>
  <c r="DT867" i="2"/>
  <c r="DU867" i="2"/>
  <c r="DV867" i="2"/>
  <c r="DW867" i="2"/>
  <c r="DX867" i="2"/>
  <c r="DY867" i="2"/>
  <c r="DZ867" i="2"/>
  <c r="EA867" i="2"/>
  <c r="EB867" i="2"/>
  <c r="EC867" i="2"/>
  <c r="ED867" i="2"/>
  <c r="EE867" i="2"/>
  <c r="EF867" i="2"/>
  <c r="EG867" i="2"/>
  <c r="EH867" i="2"/>
  <c r="EI867" i="2"/>
  <c r="EJ867" i="2"/>
  <c r="EK867" i="2"/>
  <c r="EL867" i="2"/>
  <c r="EM867" i="2"/>
  <c r="EN867" i="2"/>
  <c r="EO867" i="2"/>
  <c r="EP867" i="2"/>
  <c r="EQ867" i="2"/>
  <c r="ER867" i="2"/>
  <c r="ES867" i="2"/>
  <c r="ET867" i="2"/>
  <c r="DI868" i="2"/>
  <c r="DJ868" i="2"/>
  <c r="DK868" i="2"/>
  <c r="DL868" i="2"/>
  <c r="DM868" i="2"/>
  <c r="DN868" i="2"/>
  <c r="DO868" i="2"/>
  <c r="DP868" i="2"/>
  <c r="DQ868" i="2"/>
  <c r="DR868" i="2"/>
  <c r="DS868" i="2"/>
  <c r="DT868" i="2"/>
  <c r="DU868" i="2"/>
  <c r="DV868" i="2"/>
  <c r="DW868" i="2"/>
  <c r="DX868" i="2"/>
  <c r="DY868" i="2"/>
  <c r="DZ868" i="2"/>
  <c r="EA868" i="2"/>
  <c r="EB868" i="2"/>
  <c r="EC868" i="2"/>
  <c r="ED868" i="2"/>
  <c r="EE868" i="2"/>
  <c r="EF868" i="2"/>
  <c r="EG868" i="2"/>
  <c r="EH868" i="2"/>
  <c r="EI868" i="2"/>
  <c r="EJ868" i="2"/>
  <c r="EK868" i="2"/>
  <c r="EL868" i="2"/>
  <c r="EM868" i="2"/>
  <c r="EN868" i="2"/>
  <c r="EO868" i="2"/>
  <c r="EP868" i="2"/>
  <c r="EQ868" i="2"/>
  <c r="ER868" i="2"/>
  <c r="ES868" i="2"/>
  <c r="ET868" i="2"/>
  <c r="DI869" i="2"/>
  <c r="DJ869" i="2"/>
  <c r="DK869" i="2"/>
  <c r="DL869" i="2"/>
  <c r="DM869" i="2"/>
  <c r="DN869" i="2"/>
  <c r="DO869" i="2"/>
  <c r="DP869" i="2"/>
  <c r="DQ869" i="2"/>
  <c r="DR869" i="2"/>
  <c r="DS869" i="2"/>
  <c r="DT869" i="2"/>
  <c r="DU869" i="2"/>
  <c r="DV869" i="2"/>
  <c r="DW869" i="2"/>
  <c r="DX869" i="2"/>
  <c r="DY869" i="2"/>
  <c r="DZ869" i="2"/>
  <c r="EA869" i="2"/>
  <c r="EB869" i="2"/>
  <c r="EC869" i="2"/>
  <c r="ED869" i="2"/>
  <c r="EE869" i="2"/>
  <c r="EF869" i="2"/>
  <c r="EG869" i="2"/>
  <c r="EH869" i="2"/>
  <c r="EI869" i="2"/>
  <c r="EJ869" i="2"/>
  <c r="EK869" i="2"/>
  <c r="EL869" i="2"/>
  <c r="EM869" i="2"/>
  <c r="EN869" i="2"/>
  <c r="EO869" i="2"/>
  <c r="EP869" i="2"/>
  <c r="EQ869" i="2"/>
  <c r="ER869" i="2"/>
  <c r="ES869" i="2"/>
  <c r="ET869" i="2"/>
  <c r="DI870" i="2"/>
  <c r="DJ870" i="2"/>
  <c r="DK870" i="2"/>
  <c r="DL870" i="2"/>
  <c r="DM870" i="2"/>
  <c r="DN870" i="2"/>
  <c r="DO870" i="2"/>
  <c r="DP870" i="2"/>
  <c r="DQ870" i="2"/>
  <c r="DR870" i="2"/>
  <c r="DS870" i="2"/>
  <c r="DT870" i="2"/>
  <c r="DU870" i="2"/>
  <c r="DV870" i="2"/>
  <c r="DW870" i="2"/>
  <c r="DX870" i="2"/>
  <c r="DY870" i="2"/>
  <c r="DZ870" i="2"/>
  <c r="EA870" i="2"/>
  <c r="EB870" i="2"/>
  <c r="EC870" i="2"/>
  <c r="ED870" i="2"/>
  <c r="EE870" i="2"/>
  <c r="EF870" i="2"/>
  <c r="EG870" i="2"/>
  <c r="EH870" i="2"/>
  <c r="EI870" i="2"/>
  <c r="EJ870" i="2"/>
  <c r="EK870" i="2"/>
  <c r="EL870" i="2"/>
  <c r="EM870" i="2"/>
  <c r="EN870" i="2"/>
  <c r="EO870" i="2"/>
  <c r="EP870" i="2"/>
  <c r="EQ870" i="2"/>
  <c r="ER870" i="2"/>
  <c r="ES870" i="2"/>
  <c r="ET870" i="2"/>
  <c r="DI871" i="2"/>
  <c r="DJ871" i="2"/>
  <c r="DK871" i="2"/>
  <c r="DL871" i="2"/>
  <c r="DM871" i="2"/>
  <c r="DN871" i="2"/>
  <c r="DO871" i="2"/>
  <c r="DP871" i="2"/>
  <c r="DQ871" i="2"/>
  <c r="DR871" i="2"/>
  <c r="DS871" i="2"/>
  <c r="DT871" i="2"/>
  <c r="DU871" i="2"/>
  <c r="DV871" i="2"/>
  <c r="DW871" i="2"/>
  <c r="DX871" i="2"/>
  <c r="DY871" i="2"/>
  <c r="DZ871" i="2"/>
  <c r="EA871" i="2"/>
  <c r="EB871" i="2"/>
  <c r="EC871" i="2"/>
  <c r="ED871" i="2"/>
  <c r="EE871" i="2"/>
  <c r="EF871" i="2"/>
  <c r="EG871" i="2"/>
  <c r="EH871" i="2"/>
  <c r="EI871" i="2"/>
  <c r="EJ871" i="2"/>
  <c r="EK871" i="2"/>
  <c r="EL871" i="2"/>
  <c r="EM871" i="2"/>
  <c r="EN871" i="2"/>
  <c r="EO871" i="2"/>
  <c r="EP871" i="2"/>
  <c r="EQ871" i="2"/>
  <c r="ER871" i="2"/>
  <c r="ES871" i="2"/>
  <c r="ET871" i="2"/>
  <c r="DI872" i="2"/>
  <c r="DJ872" i="2"/>
  <c r="DK872" i="2"/>
  <c r="DL872" i="2"/>
  <c r="DM872" i="2"/>
  <c r="DN872" i="2"/>
  <c r="DO872" i="2"/>
  <c r="DP872" i="2"/>
  <c r="DQ872" i="2"/>
  <c r="DR872" i="2"/>
  <c r="DS872" i="2"/>
  <c r="DT872" i="2"/>
  <c r="DU872" i="2"/>
  <c r="DV872" i="2"/>
  <c r="DW872" i="2"/>
  <c r="DX872" i="2"/>
  <c r="DY872" i="2"/>
  <c r="DZ872" i="2"/>
  <c r="EA872" i="2"/>
  <c r="EB872" i="2"/>
  <c r="EC872" i="2"/>
  <c r="ED872" i="2"/>
  <c r="EE872" i="2"/>
  <c r="EF872" i="2"/>
  <c r="EG872" i="2"/>
  <c r="EH872" i="2"/>
  <c r="EI872" i="2"/>
  <c r="EJ872" i="2"/>
  <c r="EK872" i="2"/>
  <c r="EL872" i="2"/>
  <c r="EM872" i="2"/>
  <c r="EN872" i="2"/>
  <c r="EO872" i="2"/>
  <c r="EP872" i="2"/>
  <c r="EQ872" i="2"/>
  <c r="ER872" i="2"/>
  <c r="ES872" i="2"/>
  <c r="ET872" i="2"/>
  <c r="DI873" i="2"/>
  <c r="DJ873" i="2"/>
  <c r="DK873" i="2"/>
  <c r="DL873" i="2"/>
  <c r="DM873" i="2"/>
  <c r="DN873" i="2"/>
  <c r="DO873" i="2"/>
  <c r="DP873" i="2"/>
  <c r="DQ873" i="2"/>
  <c r="DR873" i="2"/>
  <c r="DS873" i="2"/>
  <c r="DT873" i="2"/>
  <c r="DU873" i="2"/>
  <c r="DV873" i="2"/>
  <c r="DW873" i="2"/>
  <c r="DX873" i="2"/>
  <c r="DY873" i="2"/>
  <c r="DZ873" i="2"/>
  <c r="EA873" i="2"/>
  <c r="EB873" i="2"/>
  <c r="EC873" i="2"/>
  <c r="ED873" i="2"/>
  <c r="EE873" i="2"/>
  <c r="EF873" i="2"/>
  <c r="EG873" i="2"/>
  <c r="EH873" i="2"/>
  <c r="EI873" i="2"/>
  <c r="EJ873" i="2"/>
  <c r="EK873" i="2"/>
  <c r="EL873" i="2"/>
  <c r="EM873" i="2"/>
  <c r="EN873" i="2"/>
  <c r="EO873" i="2"/>
  <c r="EP873" i="2"/>
  <c r="EQ873" i="2"/>
  <c r="ER873" i="2"/>
  <c r="ES873" i="2"/>
  <c r="ET873" i="2"/>
  <c r="DI874" i="2"/>
  <c r="DJ874" i="2"/>
  <c r="DK874" i="2"/>
  <c r="DL874" i="2"/>
  <c r="DM874" i="2"/>
  <c r="DN874" i="2"/>
  <c r="DO874" i="2"/>
  <c r="DP874" i="2"/>
  <c r="DQ874" i="2"/>
  <c r="DR874" i="2"/>
  <c r="DS874" i="2"/>
  <c r="DT874" i="2"/>
  <c r="DU874" i="2"/>
  <c r="DV874" i="2"/>
  <c r="DW874" i="2"/>
  <c r="DX874" i="2"/>
  <c r="DY874" i="2"/>
  <c r="DZ874" i="2"/>
  <c r="EA874" i="2"/>
  <c r="EB874" i="2"/>
  <c r="EC874" i="2"/>
  <c r="ED874" i="2"/>
  <c r="EE874" i="2"/>
  <c r="EF874" i="2"/>
  <c r="EG874" i="2"/>
  <c r="EH874" i="2"/>
  <c r="EI874" i="2"/>
  <c r="EJ874" i="2"/>
  <c r="EK874" i="2"/>
  <c r="EL874" i="2"/>
  <c r="EM874" i="2"/>
  <c r="EN874" i="2"/>
  <c r="EO874" i="2"/>
  <c r="EP874" i="2"/>
  <c r="EQ874" i="2"/>
  <c r="ER874" i="2"/>
  <c r="ES874" i="2"/>
  <c r="ET874" i="2"/>
  <c r="DI875" i="2"/>
  <c r="DJ875" i="2"/>
  <c r="DK875" i="2"/>
  <c r="DL875" i="2"/>
  <c r="DM875" i="2"/>
  <c r="DN875" i="2"/>
  <c r="DO875" i="2"/>
  <c r="DP875" i="2"/>
  <c r="DQ875" i="2"/>
  <c r="DR875" i="2"/>
  <c r="DS875" i="2"/>
  <c r="DT875" i="2"/>
  <c r="DU875" i="2"/>
  <c r="DV875" i="2"/>
  <c r="DW875" i="2"/>
  <c r="DX875" i="2"/>
  <c r="DY875" i="2"/>
  <c r="DZ875" i="2"/>
  <c r="EA875" i="2"/>
  <c r="EB875" i="2"/>
  <c r="EC875" i="2"/>
  <c r="ED875" i="2"/>
  <c r="EE875" i="2"/>
  <c r="EF875" i="2"/>
  <c r="EG875" i="2"/>
  <c r="EH875" i="2"/>
  <c r="EI875" i="2"/>
  <c r="EJ875" i="2"/>
  <c r="EK875" i="2"/>
  <c r="EL875" i="2"/>
  <c r="EM875" i="2"/>
  <c r="EN875" i="2"/>
  <c r="EO875" i="2"/>
  <c r="EP875" i="2"/>
  <c r="EQ875" i="2"/>
  <c r="ER875" i="2"/>
  <c r="ES875" i="2"/>
  <c r="ET875" i="2"/>
  <c r="DI876" i="2"/>
  <c r="DJ876" i="2"/>
  <c r="DK876" i="2"/>
  <c r="DL876" i="2"/>
  <c r="DM876" i="2"/>
  <c r="DN876" i="2"/>
  <c r="DO876" i="2"/>
  <c r="DP876" i="2"/>
  <c r="DQ876" i="2"/>
  <c r="DR876" i="2"/>
  <c r="DS876" i="2"/>
  <c r="DT876" i="2"/>
  <c r="DU876" i="2"/>
  <c r="DV876" i="2"/>
  <c r="DW876" i="2"/>
  <c r="DX876" i="2"/>
  <c r="DY876" i="2"/>
  <c r="DZ876" i="2"/>
  <c r="EA876" i="2"/>
  <c r="EB876" i="2"/>
  <c r="EC876" i="2"/>
  <c r="ED876" i="2"/>
  <c r="EE876" i="2"/>
  <c r="EF876" i="2"/>
  <c r="EG876" i="2"/>
  <c r="EH876" i="2"/>
  <c r="EI876" i="2"/>
  <c r="EJ876" i="2"/>
  <c r="EK876" i="2"/>
  <c r="EL876" i="2"/>
  <c r="EM876" i="2"/>
  <c r="EN876" i="2"/>
  <c r="EO876" i="2"/>
  <c r="EP876" i="2"/>
  <c r="EQ876" i="2"/>
  <c r="ER876" i="2"/>
  <c r="ES876" i="2"/>
  <c r="ET876" i="2"/>
  <c r="DI877" i="2"/>
  <c r="DJ877" i="2"/>
  <c r="DK877" i="2"/>
  <c r="DL877" i="2"/>
  <c r="DM877" i="2"/>
  <c r="DN877" i="2"/>
  <c r="DO877" i="2"/>
  <c r="DP877" i="2"/>
  <c r="DQ877" i="2"/>
  <c r="DR877" i="2"/>
  <c r="DS877" i="2"/>
  <c r="DT877" i="2"/>
  <c r="DU877" i="2"/>
  <c r="DV877" i="2"/>
  <c r="DW877" i="2"/>
  <c r="DX877" i="2"/>
  <c r="DY877" i="2"/>
  <c r="DZ877" i="2"/>
  <c r="EA877" i="2"/>
  <c r="EB877" i="2"/>
  <c r="EC877" i="2"/>
  <c r="ED877" i="2"/>
  <c r="EE877" i="2"/>
  <c r="EF877" i="2"/>
  <c r="EG877" i="2"/>
  <c r="EH877" i="2"/>
  <c r="EI877" i="2"/>
  <c r="EJ877" i="2"/>
  <c r="EK877" i="2"/>
  <c r="EL877" i="2"/>
  <c r="EM877" i="2"/>
  <c r="EN877" i="2"/>
  <c r="EO877" i="2"/>
  <c r="EP877" i="2"/>
  <c r="EQ877" i="2"/>
  <c r="ER877" i="2"/>
  <c r="ES877" i="2"/>
  <c r="ET877" i="2"/>
  <c r="DI878" i="2"/>
  <c r="DJ878" i="2"/>
  <c r="DK878" i="2"/>
  <c r="DL878" i="2"/>
  <c r="DM878" i="2"/>
  <c r="DN878" i="2"/>
  <c r="DO878" i="2"/>
  <c r="DP878" i="2"/>
  <c r="DQ878" i="2"/>
  <c r="DR878" i="2"/>
  <c r="DS878" i="2"/>
  <c r="DT878" i="2"/>
  <c r="DU878" i="2"/>
  <c r="DV878" i="2"/>
  <c r="DW878" i="2"/>
  <c r="DX878" i="2"/>
  <c r="DY878" i="2"/>
  <c r="DZ878" i="2"/>
  <c r="EA878" i="2"/>
  <c r="EB878" i="2"/>
  <c r="EC878" i="2"/>
  <c r="ED878" i="2"/>
  <c r="EE878" i="2"/>
  <c r="EF878" i="2"/>
  <c r="EG878" i="2"/>
  <c r="EH878" i="2"/>
  <c r="EI878" i="2"/>
  <c r="EJ878" i="2"/>
  <c r="EK878" i="2"/>
  <c r="EL878" i="2"/>
  <c r="EM878" i="2"/>
  <c r="EN878" i="2"/>
  <c r="EO878" i="2"/>
  <c r="EP878" i="2"/>
  <c r="EQ878" i="2"/>
  <c r="ER878" i="2"/>
  <c r="ES878" i="2"/>
  <c r="ET878" i="2"/>
  <c r="DI879" i="2"/>
  <c r="DJ879" i="2"/>
  <c r="DK879" i="2"/>
  <c r="DL879" i="2"/>
  <c r="DM879" i="2"/>
  <c r="DN879" i="2"/>
  <c r="DO879" i="2"/>
  <c r="DP879" i="2"/>
  <c r="DQ879" i="2"/>
  <c r="DR879" i="2"/>
  <c r="DS879" i="2"/>
  <c r="DT879" i="2"/>
  <c r="DU879" i="2"/>
  <c r="DV879" i="2"/>
  <c r="DW879" i="2"/>
  <c r="DX879" i="2"/>
  <c r="DY879" i="2"/>
  <c r="DZ879" i="2"/>
  <c r="EA879" i="2"/>
  <c r="EB879" i="2"/>
  <c r="EC879" i="2"/>
  <c r="ED879" i="2"/>
  <c r="EE879" i="2"/>
  <c r="EF879" i="2"/>
  <c r="EG879" i="2"/>
  <c r="EH879" i="2"/>
  <c r="EI879" i="2"/>
  <c r="EJ879" i="2"/>
  <c r="EK879" i="2"/>
  <c r="EL879" i="2"/>
  <c r="EM879" i="2"/>
  <c r="EN879" i="2"/>
  <c r="EO879" i="2"/>
  <c r="EP879" i="2"/>
  <c r="EQ879" i="2"/>
  <c r="ER879" i="2"/>
  <c r="ES879" i="2"/>
  <c r="ET879" i="2"/>
  <c r="DI880" i="2"/>
  <c r="DJ880" i="2"/>
  <c r="DK880" i="2"/>
  <c r="DL880" i="2"/>
  <c r="DM880" i="2"/>
  <c r="DN880" i="2"/>
  <c r="DO880" i="2"/>
  <c r="DP880" i="2"/>
  <c r="DQ880" i="2"/>
  <c r="DR880" i="2"/>
  <c r="DS880" i="2"/>
  <c r="DT880" i="2"/>
  <c r="DU880" i="2"/>
  <c r="DV880" i="2"/>
  <c r="DW880" i="2"/>
  <c r="DX880" i="2"/>
  <c r="DY880" i="2"/>
  <c r="DZ880" i="2"/>
  <c r="EA880" i="2"/>
  <c r="EB880" i="2"/>
  <c r="EC880" i="2"/>
  <c r="ED880" i="2"/>
  <c r="EE880" i="2"/>
  <c r="EF880" i="2"/>
  <c r="EG880" i="2"/>
  <c r="EH880" i="2"/>
  <c r="EI880" i="2"/>
  <c r="EJ880" i="2"/>
  <c r="EK880" i="2"/>
  <c r="EL880" i="2"/>
  <c r="EM880" i="2"/>
  <c r="EN880" i="2"/>
  <c r="EO880" i="2"/>
  <c r="EP880" i="2"/>
  <c r="EQ880" i="2"/>
  <c r="ER880" i="2"/>
  <c r="ES880" i="2"/>
  <c r="ET880" i="2"/>
  <c r="DI881" i="2"/>
  <c r="DJ881" i="2"/>
  <c r="DK881" i="2"/>
  <c r="DL881" i="2"/>
  <c r="DM881" i="2"/>
  <c r="DN881" i="2"/>
  <c r="DO881" i="2"/>
  <c r="DP881" i="2"/>
  <c r="DQ881" i="2"/>
  <c r="DR881" i="2"/>
  <c r="DS881" i="2"/>
  <c r="DT881" i="2"/>
  <c r="DU881" i="2"/>
  <c r="DV881" i="2"/>
  <c r="DW881" i="2"/>
  <c r="DX881" i="2"/>
  <c r="DY881" i="2"/>
  <c r="DZ881" i="2"/>
  <c r="EA881" i="2"/>
  <c r="EB881" i="2"/>
  <c r="EC881" i="2"/>
  <c r="ED881" i="2"/>
  <c r="EE881" i="2"/>
  <c r="EF881" i="2"/>
  <c r="EG881" i="2"/>
  <c r="EH881" i="2"/>
  <c r="EI881" i="2"/>
  <c r="EJ881" i="2"/>
  <c r="EK881" i="2"/>
  <c r="EL881" i="2"/>
  <c r="EM881" i="2"/>
  <c r="EN881" i="2"/>
  <c r="EO881" i="2"/>
  <c r="EP881" i="2"/>
  <c r="EQ881" i="2"/>
  <c r="ER881" i="2"/>
  <c r="ES881" i="2"/>
  <c r="ET881" i="2"/>
  <c r="DI882" i="2"/>
  <c r="DJ882" i="2"/>
  <c r="DK882" i="2"/>
  <c r="DL882" i="2"/>
  <c r="DM882" i="2"/>
  <c r="DN882" i="2"/>
  <c r="DO882" i="2"/>
  <c r="DP882" i="2"/>
  <c r="DQ882" i="2"/>
  <c r="DR882" i="2"/>
  <c r="DS882" i="2"/>
  <c r="DT882" i="2"/>
  <c r="DU882" i="2"/>
  <c r="DV882" i="2"/>
  <c r="DW882" i="2"/>
  <c r="DX882" i="2"/>
  <c r="DY882" i="2"/>
  <c r="DZ882" i="2"/>
  <c r="EA882" i="2"/>
  <c r="EB882" i="2"/>
  <c r="EC882" i="2"/>
  <c r="ED882" i="2"/>
  <c r="EE882" i="2"/>
  <c r="EF882" i="2"/>
  <c r="EG882" i="2"/>
  <c r="EH882" i="2"/>
  <c r="EI882" i="2"/>
  <c r="EJ882" i="2"/>
  <c r="EK882" i="2"/>
  <c r="EL882" i="2"/>
  <c r="EM882" i="2"/>
  <c r="EN882" i="2"/>
  <c r="EO882" i="2"/>
  <c r="EP882" i="2"/>
  <c r="EQ882" i="2"/>
  <c r="ER882" i="2"/>
  <c r="ES882" i="2"/>
  <c r="ET882" i="2"/>
  <c r="DI883" i="2"/>
  <c r="DJ883" i="2"/>
  <c r="DK883" i="2"/>
  <c r="DL883" i="2"/>
  <c r="DM883" i="2"/>
  <c r="DN883" i="2"/>
  <c r="DO883" i="2"/>
  <c r="DP883" i="2"/>
  <c r="DQ883" i="2"/>
  <c r="DR883" i="2"/>
  <c r="DS883" i="2"/>
  <c r="DT883" i="2"/>
  <c r="DU883" i="2"/>
  <c r="DV883" i="2"/>
  <c r="DW883" i="2"/>
  <c r="DX883" i="2"/>
  <c r="DY883" i="2"/>
  <c r="DZ883" i="2"/>
  <c r="EA883" i="2"/>
  <c r="EB883" i="2"/>
  <c r="EC883" i="2"/>
  <c r="ED883" i="2"/>
  <c r="EE883" i="2"/>
  <c r="EF883" i="2"/>
  <c r="EG883" i="2"/>
  <c r="EH883" i="2"/>
  <c r="EI883" i="2"/>
  <c r="EJ883" i="2"/>
  <c r="EK883" i="2"/>
  <c r="EL883" i="2"/>
  <c r="EM883" i="2"/>
  <c r="EN883" i="2"/>
  <c r="EO883" i="2"/>
  <c r="EP883" i="2"/>
  <c r="EQ883" i="2"/>
  <c r="ER883" i="2"/>
  <c r="ES883" i="2"/>
  <c r="ET883" i="2"/>
  <c r="DI884" i="2"/>
  <c r="DJ884" i="2"/>
  <c r="DK884" i="2"/>
  <c r="DL884" i="2"/>
  <c r="DM884" i="2"/>
  <c r="DN884" i="2"/>
  <c r="DO884" i="2"/>
  <c r="DP884" i="2"/>
  <c r="DQ884" i="2"/>
  <c r="DR884" i="2"/>
  <c r="DS884" i="2"/>
  <c r="DT884" i="2"/>
  <c r="DU884" i="2"/>
  <c r="DV884" i="2"/>
  <c r="DW884" i="2"/>
  <c r="DX884" i="2"/>
  <c r="DY884" i="2"/>
  <c r="DZ884" i="2"/>
  <c r="EA884" i="2"/>
  <c r="EB884" i="2"/>
  <c r="EC884" i="2"/>
  <c r="ED884" i="2"/>
  <c r="EE884" i="2"/>
  <c r="EF884" i="2"/>
  <c r="EG884" i="2"/>
  <c r="EH884" i="2"/>
  <c r="EI884" i="2"/>
  <c r="EJ884" i="2"/>
  <c r="EK884" i="2"/>
  <c r="EL884" i="2"/>
  <c r="EM884" i="2"/>
  <c r="EN884" i="2"/>
  <c r="EO884" i="2"/>
  <c r="EP884" i="2"/>
  <c r="EQ884" i="2"/>
  <c r="ER884" i="2"/>
  <c r="ES884" i="2"/>
  <c r="ET884" i="2"/>
  <c r="DI885" i="2"/>
  <c r="DJ885" i="2"/>
  <c r="DK885" i="2"/>
  <c r="DL885" i="2"/>
  <c r="DM885" i="2"/>
  <c r="DN885" i="2"/>
  <c r="DO885" i="2"/>
  <c r="DP885" i="2"/>
  <c r="DQ885" i="2"/>
  <c r="DR885" i="2"/>
  <c r="DS885" i="2"/>
  <c r="DT885" i="2"/>
  <c r="DU885" i="2"/>
  <c r="DV885" i="2"/>
  <c r="DW885" i="2"/>
  <c r="DX885" i="2"/>
  <c r="DY885" i="2"/>
  <c r="DZ885" i="2"/>
  <c r="EA885" i="2"/>
  <c r="EB885" i="2"/>
  <c r="EC885" i="2"/>
  <c r="ED885" i="2"/>
  <c r="EE885" i="2"/>
  <c r="EF885" i="2"/>
  <c r="EG885" i="2"/>
  <c r="EH885" i="2"/>
  <c r="EI885" i="2"/>
  <c r="EJ885" i="2"/>
  <c r="EK885" i="2"/>
  <c r="EL885" i="2"/>
  <c r="EM885" i="2"/>
  <c r="EN885" i="2"/>
  <c r="EO885" i="2"/>
  <c r="EP885" i="2"/>
  <c r="EQ885" i="2"/>
  <c r="ER885" i="2"/>
  <c r="ES885" i="2"/>
  <c r="ET885" i="2"/>
  <c r="DI886" i="2"/>
  <c r="DJ886" i="2"/>
  <c r="DK886" i="2"/>
  <c r="DL886" i="2"/>
  <c r="DM886" i="2"/>
  <c r="DN886" i="2"/>
  <c r="DO886" i="2"/>
  <c r="DP886" i="2"/>
  <c r="DQ886" i="2"/>
  <c r="DR886" i="2"/>
  <c r="DS886" i="2"/>
  <c r="DT886" i="2"/>
  <c r="DU886" i="2"/>
  <c r="DV886" i="2"/>
  <c r="DW886" i="2"/>
  <c r="DX886" i="2"/>
  <c r="DY886" i="2"/>
  <c r="DZ886" i="2"/>
  <c r="EA886" i="2"/>
  <c r="EB886" i="2"/>
  <c r="EC886" i="2"/>
  <c r="ED886" i="2"/>
  <c r="EE886" i="2"/>
  <c r="EF886" i="2"/>
  <c r="EG886" i="2"/>
  <c r="EH886" i="2"/>
  <c r="EI886" i="2"/>
  <c r="EJ886" i="2"/>
  <c r="EK886" i="2"/>
  <c r="EL886" i="2"/>
  <c r="EM886" i="2"/>
  <c r="EN886" i="2"/>
  <c r="EO886" i="2"/>
  <c r="EP886" i="2"/>
  <c r="EQ886" i="2"/>
  <c r="ER886" i="2"/>
  <c r="ES886" i="2"/>
  <c r="ET886" i="2"/>
  <c r="DI887" i="2"/>
  <c r="DJ887" i="2"/>
  <c r="DK887" i="2"/>
  <c r="DL887" i="2"/>
  <c r="DM887" i="2"/>
  <c r="DN887" i="2"/>
  <c r="DO887" i="2"/>
  <c r="DP887" i="2"/>
  <c r="DQ887" i="2"/>
  <c r="DR887" i="2"/>
  <c r="DS887" i="2"/>
  <c r="DT887" i="2"/>
  <c r="DU887" i="2"/>
  <c r="DV887" i="2"/>
  <c r="DW887" i="2"/>
  <c r="DX887" i="2"/>
  <c r="DY887" i="2"/>
  <c r="DZ887" i="2"/>
  <c r="EA887" i="2"/>
  <c r="EB887" i="2"/>
  <c r="EC887" i="2"/>
  <c r="ED887" i="2"/>
  <c r="EE887" i="2"/>
  <c r="EF887" i="2"/>
  <c r="EG887" i="2"/>
  <c r="EH887" i="2"/>
  <c r="EI887" i="2"/>
  <c r="EJ887" i="2"/>
  <c r="EK887" i="2"/>
  <c r="EL887" i="2"/>
  <c r="EM887" i="2"/>
  <c r="EN887" i="2"/>
  <c r="EO887" i="2"/>
  <c r="EP887" i="2"/>
  <c r="EQ887" i="2"/>
  <c r="ER887" i="2"/>
  <c r="ES887" i="2"/>
  <c r="ET887" i="2"/>
  <c r="DI888" i="2"/>
  <c r="DJ888" i="2"/>
  <c r="DK888" i="2"/>
  <c r="DL888" i="2"/>
  <c r="DM888" i="2"/>
  <c r="DN888" i="2"/>
  <c r="DO888" i="2"/>
  <c r="DP888" i="2"/>
  <c r="DQ888" i="2"/>
  <c r="DR888" i="2"/>
  <c r="DS888" i="2"/>
  <c r="DT888" i="2"/>
  <c r="DU888" i="2"/>
  <c r="DV888" i="2"/>
  <c r="DW888" i="2"/>
  <c r="DX888" i="2"/>
  <c r="DY888" i="2"/>
  <c r="DZ888" i="2"/>
  <c r="EA888" i="2"/>
  <c r="EB888" i="2"/>
  <c r="EC888" i="2"/>
  <c r="ED888" i="2"/>
  <c r="EE888" i="2"/>
  <c r="EF888" i="2"/>
  <c r="EG888" i="2"/>
  <c r="EH888" i="2"/>
  <c r="EI888" i="2"/>
  <c r="EJ888" i="2"/>
  <c r="EK888" i="2"/>
  <c r="EL888" i="2"/>
  <c r="EM888" i="2"/>
  <c r="EN888" i="2"/>
  <c r="EO888" i="2"/>
  <c r="EP888" i="2"/>
  <c r="EQ888" i="2"/>
  <c r="ER888" i="2"/>
  <c r="ES888" i="2"/>
  <c r="ET888" i="2"/>
  <c r="DI889" i="2"/>
  <c r="DJ889" i="2"/>
  <c r="DK889" i="2"/>
  <c r="DL889" i="2"/>
  <c r="DM889" i="2"/>
  <c r="DN889" i="2"/>
  <c r="DO889" i="2"/>
  <c r="DP889" i="2"/>
  <c r="DQ889" i="2"/>
  <c r="DR889" i="2"/>
  <c r="DS889" i="2"/>
  <c r="DT889" i="2"/>
  <c r="DU889" i="2"/>
  <c r="DV889" i="2"/>
  <c r="DW889" i="2"/>
  <c r="DX889" i="2"/>
  <c r="DY889" i="2"/>
  <c r="DZ889" i="2"/>
  <c r="EA889" i="2"/>
  <c r="EB889" i="2"/>
  <c r="EC889" i="2"/>
  <c r="ED889" i="2"/>
  <c r="EE889" i="2"/>
  <c r="EF889" i="2"/>
  <c r="EG889" i="2"/>
  <c r="EH889" i="2"/>
  <c r="EI889" i="2"/>
  <c r="EJ889" i="2"/>
  <c r="EK889" i="2"/>
  <c r="EL889" i="2"/>
  <c r="EM889" i="2"/>
  <c r="EN889" i="2"/>
  <c r="EO889" i="2"/>
  <c r="EP889" i="2"/>
  <c r="EQ889" i="2"/>
  <c r="ER889" i="2"/>
  <c r="ES889" i="2"/>
  <c r="ET889" i="2"/>
  <c r="DI890" i="2"/>
  <c r="DJ890" i="2"/>
  <c r="DK890" i="2"/>
  <c r="DL890" i="2"/>
  <c r="DM890" i="2"/>
  <c r="DN890" i="2"/>
  <c r="DO890" i="2"/>
  <c r="DP890" i="2"/>
  <c r="DQ890" i="2"/>
  <c r="DR890" i="2"/>
  <c r="DS890" i="2"/>
  <c r="DT890" i="2"/>
  <c r="DU890" i="2"/>
  <c r="DV890" i="2"/>
  <c r="DW890" i="2"/>
  <c r="DX890" i="2"/>
  <c r="DY890" i="2"/>
  <c r="DZ890" i="2"/>
  <c r="EA890" i="2"/>
  <c r="EB890" i="2"/>
  <c r="EC890" i="2"/>
  <c r="ED890" i="2"/>
  <c r="EE890" i="2"/>
  <c r="EF890" i="2"/>
  <c r="EG890" i="2"/>
  <c r="EH890" i="2"/>
  <c r="EI890" i="2"/>
  <c r="EJ890" i="2"/>
  <c r="EK890" i="2"/>
  <c r="EL890" i="2"/>
  <c r="EM890" i="2"/>
  <c r="EN890" i="2"/>
  <c r="EO890" i="2"/>
  <c r="EP890" i="2"/>
  <c r="EQ890" i="2"/>
  <c r="ER890" i="2"/>
  <c r="ES890" i="2"/>
  <c r="ET890" i="2"/>
  <c r="DI891" i="2"/>
  <c r="DJ891" i="2"/>
  <c r="DK891" i="2"/>
  <c r="DL891" i="2"/>
  <c r="DM891" i="2"/>
  <c r="DN891" i="2"/>
  <c r="DO891" i="2"/>
  <c r="DP891" i="2"/>
  <c r="DQ891" i="2"/>
  <c r="DR891" i="2"/>
  <c r="DS891" i="2"/>
  <c r="DT891" i="2"/>
  <c r="DU891" i="2"/>
  <c r="DV891" i="2"/>
  <c r="DW891" i="2"/>
  <c r="DX891" i="2"/>
  <c r="DY891" i="2"/>
  <c r="DZ891" i="2"/>
  <c r="EA891" i="2"/>
  <c r="EB891" i="2"/>
  <c r="EC891" i="2"/>
  <c r="ED891" i="2"/>
  <c r="EE891" i="2"/>
  <c r="EF891" i="2"/>
  <c r="EG891" i="2"/>
  <c r="EH891" i="2"/>
  <c r="EI891" i="2"/>
  <c r="EJ891" i="2"/>
  <c r="EK891" i="2"/>
  <c r="EL891" i="2"/>
  <c r="EM891" i="2"/>
  <c r="EN891" i="2"/>
  <c r="EO891" i="2"/>
  <c r="EP891" i="2"/>
  <c r="EQ891" i="2"/>
  <c r="ER891" i="2"/>
  <c r="ES891" i="2"/>
  <c r="ET891" i="2"/>
  <c r="DI892" i="2"/>
  <c r="DJ892" i="2"/>
  <c r="DK892" i="2"/>
  <c r="DL892" i="2"/>
  <c r="DM892" i="2"/>
  <c r="DN892" i="2"/>
  <c r="DO892" i="2"/>
  <c r="DP892" i="2"/>
  <c r="DQ892" i="2"/>
  <c r="DR892" i="2"/>
  <c r="DS892" i="2"/>
  <c r="DT892" i="2"/>
  <c r="DU892" i="2"/>
  <c r="DV892" i="2"/>
  <c r="DW892" i="2"/>
  <c r="DX892" i="2"/>
  <c r="DY892" i="2"/>
  <c r="DZ892" i="2"/>
  <c r="EA892" i="2"/>
  <c r="EB892" i="2"/>
  <c r="EC892" i="2"/>
  <c r="ED892" i="2"/>
  <c r="EE892" i="2"/>
  <c r="EF892" i="2"/>
  <c r="EG892" i="2"/>
  <c r="EH892" i="2"/>
  <c r="EI892" i="2"/>
  <c r="EJ892" i="2"/>
  <c r="EK892" i="2"/>
  <c r="EL892" i="2"/>
  <c r="EM892" i="2"/>
  <c r="EN892" i="2"/>
  <c r="EO892" i="2"/>
  <c r="EP892" i="2"/>
  <c r="EQ892" i="2"/>
  <c r="ER892" i="2"/>
  <c r="ES892" i="2"/>
  <c r="ET892" i="2"/>
  <c r="DI893" i="2"/>
  <c r="DJ893" i="2"/>
  <c r="DK893" i="2"/>
  <c r="DL893" i="2"/>
  <c r="DM893" i="2"/>
  <c r="DN893" i="2"/>
  <c r="DO893" i="2"/>
  <c r="DP893" i="2"/>
  <c r="DQ893" i="2"/>
  <c r="DR893" i="2"/>
  <c r="DS893" i="2"/>
  <c r="DT893" i="2"/>
  <c r="DU893" i="2"/>
  <c r="DV893" i="2"/>
  <c r="DW893" i="2"/>
  <c r="DX893" i="2"/>
  <c r="DY893" i="2"/>
  <c r="DZ893" i="2"/>
  <c r="EA893" i="2"/>
  <c r="EB893" i="2"/>
  <c r="EC893" i="2"/>
  <c r="ED893" i="2"/>
  <c r="EE893" i="2"/>
  <c r="EF893" i="2"/>
  <c r="EG893" i="2"/>
  <c r="EH893" i="2"/>
  <c r="EI893" i="2"/>
  <c r="EJ893" i="2"/>
  <c r="EK893" i="2"/>
  <c r="EL893" i="2"/>
  <c r="EM893" i="2"/>
  <c r="EN893" i="2"/>
  <c r="EO893" i="2"/>
  <c r="EP893" i="2"/>
  <c r="EQ893" i="2"/>
  <c r="ER893" i="2"/>
  <c r="ES893" i="2"/>
  <c r="ET893" i="2"/>
  <c r="DI894" i="2"/>
  <c r="DJ894" i="2"/>
  <c r="DK894" i="2"/>
  <c r="DL894" i="2"/>
  <c r="DM894" i="2"/>
  <c r="DN894" i="2"/>
  <c r="DO894" i="2"/>
  <c r="DP894" i="2"/>
  <c r="DQ894" i="2"/>
  <c r="DR894" i="2"/>
  <c r="DS894" i="2"/>
  <c r="DT894" i="2"/>
  <c r="DU894" i="2"/>
  <c r="DV894" i="2"/>
  <c r="DW894" i="2"/>
  <c r="DX894" i="2"/>
  <c r="DY894" i="2"/>
  <c r="DZ894" i="2"/>
  <c r="EA894" i="2"/>
  <c r="EB894" i="2"/>
  <c r="EC894" i="2"/>
  <c r="ED894" i="2"/>
  <c r="EE894" i="2"/>
  <c r="EF894" i="2"/>
  <c r="EG894" i="2"/>
  <c r="EH894" i="2"/>
  <c r="EI894" i="2"/>
  <c r="EJ894" i="2"/>
  <c r="EK894" i="2"/>
  <c r="EL894" i="2"/>
  <c r="EM894" i="2"/>
  <c r="EN894" i="2"/>
  <c r="EO894" i="2"/>
  <c r="EP894" i="2"/>
  <c r="EQ894" i="2"/>
  <c r="ER894" i="2"/>
  <c r="ES894" i="2"/>
  <c r="ET894" i="2"/>
  <c r="DI895" i="2"/>
  <c r="DJ895" i="2"/>
  <c r="DK895" i="2"/>
  <c r="DL895" i="2"/>
  <c r="DM895" i="2"/>
  <c r="DN895" i="2"/>
  <c r="DO895" i="2"/>
  <c r="DP895" i="2"/>
  <c r="DQ895" i="2"/>
  <c r="DR895" i="2"/>
  <c r="DS895" i="2"/>
  <c r="DT895" i="2"/>
  <c r="DU895" i="2"/>
  <c r="DV895" i="2"/>
  <c r="DW895" i="2"/>
  <c r="DX895" i="2"/>
  <c r="DY895" i="2"/>
  <c r="DZ895" i="2"/>
  <c r="EA895" i="2"/>
  <c r="EB895" i="2"/>
  <c r="EC895" i="2"/>
  <c r="ED895" i="2"/>
  <c r="EE895" i="2"/>
  <c r="EF895" i="2"/>
  <c r="EG895" i="2"/>
  <c r="EH895" i="2"/>
  <c r="EI895" i="2"/>
  <c r="EJ895" i="2"/>
  <c r="EK895" i="2"/>
  <c r="EL895" i="2"/>
  <c r="EM895" i="2"/>
  <c r="EN895" i="2"/>
  <c r="EO895" i="2"/>
  <c r="EP895" i="2"/>
  <c r="EQ895" i="2"/>
  <c r="ER895" i="2"/>
  <c r="ES895" i="2"/>
  <c r="ET895" i="2"/>
  <c r="DI896" i="2"/>
  <c r="DJ896" i="2"/>
  <c r="DK896" i="2"/>
  <c r="DL896" i="2"/>
  <c r="DM896" i="2"/>
  <c r="DN896" i="2"/>
  <c r="DO896" i="2"/>
  <c r="DP896" i="2"/>
  <c r="DQ896" i="2"/>
  <c r="DR896" i="2"/>
  <c r="DS896" i="2"/>
  <c r="DT896" i="2"/>
  <c r="DU896" i="2"/>
  <c r="DV896" i="2"/>
  <c r="DW896" i="2"/>
  <c r="DX896" i="2"/>
  <c r="DY896" i="2"/>
  <c r="DZ896" i="2"/>
  <c r="EA896" i="2"/>
  <c r="EB896" i="2"/>
  <c r="EC896" i="2"/>
  <c r="ED896" i="2"/>
  <c r="EE896" i="2"/>
  <c r="EF896" i="2"/>
  <c r="EG896" i="2"/>
  <c r="EH896" i="2"/>
  <c r="EI896" i="2"/>
  <c r="EJ896" i="2"/>
  <c r="EK896" i="2"/>
  <c r="EL896" i="2"/>
  <c r="EM896" i="2"/>
  <c r="EN896" i="2"/>
  <c r="EO896" i="2"/>
  <c r="EP896" i="2"/>
  <c r="EQ896" i="2"/>
  <c r="ER896" i="2"/>
  <c r="ES896" i="2"/>
  <c r="ET896" i="2"/>
  <c r="DI897" i="2"/>
  <c r="DJ897" i="2"/>
  <c r="DK897" i="2"/>
  <c r="DL897" i="2"/>
  <c r="DM897" i="2"/>
  <c r="DN897" i="2"/>
  <c r="DO897" i="2"/>
  <c r="DP897" i="2"/>
  <c r="DQ897" i="2"/>
  <c r="DR897" i="2"/>
  <c r="DS897" i="2"/>
  <c r="DT897" i="2"/>
  <c r="DU897" i="2"/>
  <c r="DV897" i="2"/>
  <c r="DW897" i="2"/>
  <c r="DX897" i="2"/>
  <c r="DY897" i="2"/>
  <c r="DZ897" i="2"/>
  <c r="EA897" i="2"/>
  <c r="EB897" i="2"/>
  <c r="EC897" i="2"/>
  <c r="ED897" i="2"/>
  <c r="EE897" i="2"/>
  <c r="EF897" i="2"/>
  <c r="EG897" i="2"/>
  <c r="EH897" i="2"/>
  <c r="EI897" i="2"/>
  <c r="EJ897" i="2"/>
  <c r="EK897" i="2"/>
  <c r="EL897" i="2"/>
  <c r="EM897" i="2"/>
  <c r="EN897" i="2"/>
  <c r="EO897" i="2"/>
  <c r="EP897" i="2"/>
  <c r="EQ897" i="2"/>
  <c r="ER897" i="2"/>
  <c r="ES897" i="2"/>
  <c r="ET897" i="2"/>
  <c r="DI898" i="2"/>
  <c r="DJ898" i="2"/>
  <c r="DK898" i="2"/>
  <c r="DL898" i="2"/>
  <c r="DM898" i="2"/>
  <c r="DN898" i="2"/>
  <c r="DO898" i="2"/>
  <c r="DP898" i="2"/>
  <c r="DQ898" i="2"/>
  <c r="DR898" i="2"/>
  <c r="DS898" i="2"/>
  <c r="DT898" i="2"/>
  <c r="DU898" i="2"/>
  <c r="DV898" i="2"/>
  <c r="DW898" i="2"/>
  <c r="DX898" i="2"/>
  <c r="DY898" i="2"/>
  <c r="DZ898" i="2"/>
  <c r="EA898" i="2"/>
  <c r="EB898" i="2"/>
  <c r="EC898" i="2"/>
  <c r="ED898" i="2"/>
  <c r="EE898" i="2"/>
  <c r="EF898" i="2"/>
  <c r="EG898" i="2"/>
  <c r="EH898" i="2"/>
  <c r="EI898" i="2"/>
  <c r="EJ898" i="2"/>
  <c r="EK898" i="2"/>
  <c r="EL898" i="2"/>
  <c r="EM898" i="2"/>
  <c r="EN898" i="2"/>
  <c r="EO898" i="2"/>
  <c r="EP898" i="2"/>
  <c r="EQ898" i="2"/>
  <c r="ER898" i="2"/>
  <c r="ES898" i="2"/>
  <c r="ET898" i="2"/>
  <c r="DI899" i="2"/>
  <c r="DJ899" i="2"/>
  <c r="DK899" i="2"/>
  <c r="DL899" i="2"/>
  <c r="DM899" i="2"/>
  <c r="DN899" i="2"/>
  <c r="DO899" i="2"/>
  <c r="DP899" i="2"/>
  <c r="DQ899" i="2"/>
  <c r="DR899" i="2"/>
  <c r="DS899" i="2"/>
  <c r="DT899" i="2"/>
  <c r="DU899" i="2"/>
  <c r="DV899" i="2"/>
  <c r="DW899" i="2"/>
  <c r="DX899" i="2"/>
  <c r="DY899" i="2"/>
  <c r="DZ899" i="2"/>
  <c r="EA899" i="2"/>
  <c r="EB899" i="2"/>
  <c r="EC899" i="2"/>
  <c r="ED899" i="2"/>
  <c r="EE899" i="2"/>
  <c r="EF899" i="2"/>
  <c r="EG899" i="2"/>
  <c r="EH899" i="2"/>
  <c r="EI899" i="2"/>
  <c r="EJ899" i="2"/>
  <c r="EK899" i="2"/>
  <c r="EL899" i="2"/>
  <c r="EM899" i="2"/>
  <c r="EN899" i="2"/>
  <c r="EO899" i="2"/>
  <c r="EP899" i="2"/>
  <c r="EQ899" i="2"/>
  <c r="ER899" i="2"/>
  <c r="ES899" i="2"/>
  <c r="ET899" i="2"/>
  <c r="DI900" i="2"/>
  <c r="DJ900" i="2"/>
  <c r="DK900" i="2"/>
  <c r="DL900" i="2"/>
  <c r="DM900" i="2"/>
  <c r="DN900" i="2"/>
  <c r="DO900" i="2"/>
  <c r="DP900" i="2"/>
  <c r="DQ900" i="2"/>
  <c r="DR900" i="2"/>
  <c r="DS900" i="2"/>
  <c r="DT900" i="2"/>
  <c r="DU900" i="2"/>
  <c r="DV900" i="2"/>
  <c r="DW900" i="2"/>
  <c r="DX900" i="2"/>
  <c r="DY900" i="2"/>
  <c r="DZ900" i="2"/>
  <c r="EA900" i="2"/>
  <c r="EB900" i="2"/>
  <c r="EC900" i="2"/>
  <c r="ED900" i="2"/>
  <c r="EE900" i="2"/>
  <c r="EF900" i="2"/>
  <c r="EG900" i="2"/>
  <c r="EH900" i="2"/>
  <c r="EI900" i="2"/>
  <c r="EJ900" i="2"/>
  <c r="EK900" i="2"/>
  <c r="EL900" i="2"/>
  <c r="EM900" i="2"/>
  <c r="EN900" i="2"/>
  <c r="EO900" i="2"/>
  <c r="EP900" i="2"/>
  <c r="EQ900" i="2"/>
  <c r="ER900" i="2"/>
  <c r="ES900" i="2"/>
  <c r="ET900" i="2"/>
  <c r="DI901" i="2"/>
  <c r="DJ901" i="2"/>
  <c r="DK901" i="2"/>
  <c r="DL901" i="2"/>
  <c r="DM901" i="2"/>
  <c r="DN901" i="2"/>
  <c r="DO901" i="2"/>
  <c r="DP901" i="2"/>
  <c r="DQ901" i="2"/>
  <c r="DR901" i="2"/>
  <c r="DS901" i="2"/>
  <c r="DT901" i="2"/>
  <c r="DU901" i="2"/>
  <c r="DV901" i="2"/>
  <c r="DW901" i="2"/>
  <c r="DX901" i="2"/>
  <c r="DY901" i="2"/>
  <c r="DZ901" i="2"/>
  <c r="EA901" i="2"/>
  <c r="EB901" i="2"/>
  <c r="EC901" i="2"/>
  <c r="ED901" i="2"/>
  <c r="EE901" i="2"/>
  <c r="EF901" i="2"/>
  <c r="EG901" i="2"/>
  <c r="EH901" i="2"/>
  <c r="EI901" i="2"/>
  <c r="EJ901" i="2"/>
  <c r="EK901" i="2"/>
  <c r="EL901" i="2"/>
  <c r="EM901" i="2"/>
  <c r="EN901" i="2"/>
  <c r="EO901" i="2"/>
  <c r="EP901" i="2"/>
  <c r="EQ901" i="2"/>
  <c r="ER901" i="2"/>
  <c r="ES901" i="2"/>
  <c r="ET901" i="2"/>
  <c r="DI902" i="2"/>
  <c r="DJ902" i="2"/>
  <c r="DK902" i="2"/>
  <c r="DL902" i="2"/>
  <c r="DM902" i="2"/>
  <c r="DN902" i="2"/>
  <c r="DO902" i="2"/>
  <c r="DP902" i="2"/>
  <c r="DQ902" i="2"/>
  <c r="DR902" i="2"/>
  <c r="DS902" i="2"/>
  <c r="DT902" i="2"/>
  <c r="DU902" i="2"/>
  <c r="DV902" i="2"/>
  <c r="DW902" i="2"/>
  <c r="DX902" i="2"/>
  <c r="DY902" i="2"/>
  <c r="DZ902" i="2"/>
  <c r="EA902" i="2"/>
  <c r="EB902" i="2"/>
  <c r="EC902" i="2"/>
  <c r="ED902" i="2"/>
  <c r="EE902" i="2"/>
  <c r="EF902" i="2"/>
  <c r="EG902" i="2"/>
  <c r="EH902" i="2"/>
  <c r="EI902" i="2"/>
  <c r="EJ902" i="2"/>
  <c r="EK902" i="2"/>
  <c r="EL902" i="2"/>
  <c r="EM902" i="2"/>
  <c r="EN902" i="2"/>
  <c r="EO902" i="2"/>
  <c r="EP902" i="2"/>
  <c r="EQ902" i="2"/>
  <c r="ER902" i="2"/>
  <c r="ES902" i="2"/>
  <c r="ET902" i="2"/>
  <c r="DI903" i="2"/>
  <c r="DJ903" i="2"/>
  <c r="DK903" i="2"/>
  <c r="DL903" i="2"/>
  <c r="DM903" i="2"/>
  <c r="DN903" i="2"/>
  <c r="DO903" i="2"/>
  <c r="DP903" i="2"/>
  <c r="DQ903" i="2"/>
  <c r="DR903" i="2"/>
  <c r="DS903" i="2"/>
  <c r="DT903" i="2"/>
  <c r="DU903" i="2"/>
  <c r="DV903" i="2"/>
  <c r="DW903" i="2"/>
  <c r="DX903" i="2"/>
  <c r="DY903" i="2"/>
  <c r="DZ903" i="2"/>
  <c r="EA903" i="2"/>
  <c r="EB903" i="2"/>
  <c r="EC903" i="2"/>
  <c r="ED903" i="2"/>
  <c r="EE903" i="2"/>
  <c r="EF903" i="2"/>
  <c r="EG903" i="2"/>
  <c r="EH903" i="2"/>
  <c r="EI903" i="2"/>
  <c r="EJ903" i="2"/>
  <c r="EK903" i="2"/>
  <c r="EL903" i="2"/>
  <c r="EM903" i="2"/>
  <c r="EN903" i="2"/>
  <c r="EO903" i="2"/>
  <c r="EP903" i="2"/>
  <c r="EQ903" i="2"/>
  <c r="ER903" i="2"/>
  <c r="ES903" i="2"/>
  <c r="ET903" i="2"/>
  <c r="DI904" i="2"/>
  <c r="DJ904" i="2"/>
  <c r="DK904" i="2"/>
  <c r="DL904" i="2"/>
  <c r="DM904" i="2"/>
  <c r="DN904" i="2"/>
  <c r="DO904" i="2"/>
  <c r="DP904" i="2"/>
  <c r="DQ904" i="2"/>
  <c r="DR904" i="2"/>
  <c r="DS904" i="2"/>
  <c r="DT904" i="2"/>
  <c r="DU904" i="2"/>
  <c r="DV904" i="2"/>
  <c r="DW904" i="2"/>
  <c r="DX904" i="2"/>
  <c r="DY904" i="2"/>
  <c r="DZ904" i="2"/>
  <c r="EA904" i="2"/>
  <c r="EB904" i="2"/>
  <c r="EC904" i="2"/>
  <c r="ED904" i="2"/>
  <c r="EE904" i="2"/>
  <c r="EF904" i="2"/>
  <c r="EG904" i="2"/>
  <c r="EH904" i="2"/>
  <c r="EI904" i="2"/>
  <c r="EJ904" i="2"/>
  <c r="EK904" i="2"/>
  <c r="EL904" i="2"/>
  <c r="EM904" i="2"/>
  <c r="EN904" i="2"/>
  <c r="EO904" i="2"/>
  <c r="EP904" i="2"/>
  <c r="EQ904" i="2"/>
  <c r="ER904" i="2"/>
  <c r="ES904" i="2"/>
  <c r="ET904" i="2"/>
  <c r="DI905" i="2"/>
  <c r="DJ905" i="2"/>
  <c r="DK905" i="2"/>
  <c r="DL905" i="2"/>
  <c r="DM905" i="2"/>
  <c r="DN905" i="2"/>
  <c r="DO905" i="2"/>
  <c r="DP905" i="2"/>
  <c r="DQ905" i="2"/>
  <c r="DR905" i="2"/>
  <c r="DS905" i="2"/>
  <c r="DT905" i="2"/>
  <c r="DU905" i="2"/>
  <c r="DV905" i="2"/>
  <c r="DW905" i="2"/>
  <c r="DX905" i="2"/>
  <c r="DY905" i="2"/>
  <c r="DZ905" i="2"/>
  <c r="EA905" i="2"/>
  <c r="EB905" i="2"/>
  <c r="EC905" i="2"/>
  <c r="ED905" i="2"/>
  <c r="EE905" i="2"/>
  <c r="EF905" i="2"/>
  <c r="EG905" i="2"/>
  <c r="EH905" i="2"/>
  <c r="EI905" i="2"/>
  <c r="EJ905" i="2"/>
  <c r="EK905" i="2"/>
  <c r="EL905" i="2"/>
  <c r="EM905" i="2"/>
  <c r="EN905" i="2"/>
  <c r="EO905" i="2"/>
  <c r="EP905" i="2"/>
  <c r="EQ905" i="2"/>
  <c r="ER905" i="2"/>
  <c r="ES905" i="2"/>
  <c r="ET905" i="2"/>
  <c r="DI906" i="2"/>
  <c r="DJ906" i="2"/>
  <c r="DK906" i="2"/>
  <c r="DL906" i="2"/>
  <c r="DM906" i="2"/>
  <c r="DN906" i="2"/>
  <c r="DO906" i="2"/>
  <c r="DP906" i="2"/>
  <c r="DQ906" i="2"/>
  <c r="DR906" i="2"/>
  <c r="DS906" i="2"/>
  <c r="DT906" i="2"/>
  <c r="DU906" i="2"/>
  <c r="DV906" i="2"/>
  <c r="DW906" i="2"/>
  <c r="DX906" i="2"/>
  <c r="DY906" i="2"/>
  <c r="DZ906" i="2"/>
  <c r="EA906" i="2"/>
  <c r="EB906" i="2"/>
  <c r="EC906" i="2"/>
  <c r="ED906" i="2"/>
  <c r="EE906" i="2"/>
  <c r="EF906" i="2"/>
  <c r="EG906" i="2"/>
  <c r="EH906" i="2"/>
  <c r="EI906" i="2"/>
  <c r="EJ906" i="2"/>
  <c r="EK906" i="2"/>
  <c r="EL906" i="2"/>
  <c r="EM906" i="2"/>
  <c r="EN906" i="2"/>
  <c r="EO906" i="2"/>
  <c r="EP906" i="2"/>
  <c r="EQ906" i="2"/>
  <c r="ER906" i="2"/>
  <c r="ES906" i="2"/>
  <c r="ET906" i="2"/>
  <c r="DI907" i="2"/>
  <c r="DJ907" i="2"/>
  <c r="DK907" i="2"/>
  <c r="DL907" i="2"/>
  <c r="DM907" i="2"/>
  <c r="DN907" i="2"/>
  <c r="DO907" i="2"/>
  <c r="DP907" i="2"/>
  <c r="DQ907" i="2"/>
  <c r="DR907" i="2"/>
  <c r="DS907" i="2"/>
  <c r="DT907" i="2"/>
  <c r="DU907" i="2"/>
  <c r="DV907" i="2"/>
  <c r="DW907" i="2"/>
  <c r="DX907" i="2"/>
  <c r="DY907" i="2"/>
  <c r="DZ907" i="2"/>
  <c r="EA907" i="2"/>
  <c r="EB907" i="2"/>
  <c r="EC907" i="2"/>
  <c r="ED907" i="2"/>
  <c r="EE907" i="2"/>
  <c r="EF907" i="2"/>
  <c r="EG907" i="2"/>
  <c r="EH907" i="2"/>
  <c r="EI907" i="2"/>
  <c r="EJ907" i="2"/>
  <c r="EK907" i="2"/>
  <c r="EL907" i="2"/>
  <c r="EM907" i="2"/>
  <c r="EN907" i="2"/>
  <c r="EO907" i="2"/>
  <c r="EP907" i="2"/>
  <c r="EQ907" i="2"/>
  <c r="ER907" i="2"/>
  <c r="ES907" i="2"/>
  <c r="ET907" i="2"/>
  <c r="DI908" i="2"/>
  <c r="DJ908" i="2"/>
  <c r="DK908" i="2"/>
  <c r="DL908" i="2"/>
  <c r="DM908" i="2"/>
  <c r="DN908" i="2"/>
  <c r="DO908" i="2"/>
  <c r="DP908" i="2"/>
  <c r="DQ908" i="2"/>
  <c r="DR908" i="2"/>
  <c r="DS908" i="2"/>
  <c r="DT908" i="2"/>
  <c r="DU908" i="2"/>
  <c r="DV908" i="2"/>
  <c r="DW908" i="2"/>
  <c r="DX908" i="2"/>
  <c r="DY908" i="2"/>
  <c r="DZ908" i="2"/>
  <c r="EA908" i="2"/>
  <c r="EB908" i="2"/>
  <c r="EC908" i="2"/>
  <c r="ED908" i="2"/>
  <c r="EE908" i="2"/>
  <c r="EF908" i="2"/>
  <c r="EG908" i="2"/>
  <c r="EH908" i="2"/>
  <c r="EI908" i="2"/>
  <c r="EJ908" i="2"/>
  <c r="EK908" i="2"/>
  <c r="EL908" i="2"/>
  <c r="EM908" i="2"/>
  <c r="EN908" i="2"/>
  <c r="EO908" i="2"/>
  <c r="EP908" i="2"/>
  <c r="EQ908" i="2"/>
  <c r="ER908" i="2"/>
  <c r="ES908" i="2"/>
  <c r="ET908" i="2"/>
  <c r="DI909" i="2"/>
  <c r="DJ909" i="2"/>
  <c r="DK909" i="2"/>
  <c r="DL909" i="2"/>
  <c r="DM909" i="2"/>
  <c r="DN909" i="2"/>
  <c r="DO909" i="2"/>
  <c r="DP909" i="2"/>
  <c r="DQ909" i="2"/>
  <c r="DR909" i="2"/>
  <c r="DS909" i="2"/>
  <c r="DT909" i="2"/>
  <c r="DU909" i="2"/>
  <c r="DV909" i="2"/>
  <c r="DW909" i="2"/>
  <c r="DX909" i="2"/>
  <c r="DY909" i="2"/>
  <c r="DZ909" i="2"/>
  <c r="EA909" i="2"/>
  <c r="EB909" i="2"/>
  <c r="EC909" i="2"/>
  <c r="ED909" i="2"/>
  <c r="EE909" i="2"/>
  <c r="EF909" i="2"/>
  <c r="EG909" i="2"/>
  <c r="EH909" i="2"/>
  <c r="EI909" i="2"/>
  <c r="EJ909" i="2"/>
  <c r="EK909" i="2"/>
  <c r="EL909" i="2"/>
  <c r="EM909" i="2"/>
  <c r="EN909" i="2"/>
  <c r="EO909" i="2"/>
  <c r="EP909" i="2"/>
  <c r="EQ909" i="2"/>
  <c r="ER909" i="2"/>
  <c r="ES909" i="2"/>
  <c r="ET909" i="2"/>
  <c r="DI910" i="2"/>
  <c r="DJ910" i="2"/>
  <c r="DK910" i="2"/>
  <c r="DL910" i="2"/>
  <c r="DM910" i="2"/>
  <c r="DN910" i="2"/>
  <c r="DO910" i="2"/>
  <c r="DP910" i="2"/>
  <c r="DQ910" i="2"/>
  <c r="DR910" i="2"/>
  <c r="DS910" i="2"/>
  <c r="DT910" i="2"/>
  <c r="DU910" i="2"/>
  <c r="DV910" i="2"/>
  <c r="DW910" i="2"/>
  <c r="DX910" i="2"/>
  <c r="DY910" i="2"/>
  <c r="DZ910" i="2"/>
  <c r="EA910" i="2"/>
  <c r="EB910" i="2"/>
  <c r="EC910" i="2"/>
  <c r="ED910" i="2"/>
  <c r="EE910" i="2"/>
  <c r="EF910" i="2"/>
  <c r="EG910" i="2"/>
  <c r="EH910" i="2"/>
  <c r="EI910" i="2"/>
  <c r="EJ910" i="2"/>
  <c r="EK910" i="2"/>
  <c r="EL910" i="2"/>
  <c r="EM910" i="2"/>
  <c r="EN910" i="2"/>
  <c r="EO910" i="2"/>
  <c r="EP910" i="2"/>
  <c r="EQ910" i="2"/>
  <c r="ER910" i="2"/>
  <c r="ES910" i="2"/>
  <c r="ET910" i="2"/>
  <c r="DI911" i="2"/>
  <c r="DJ911" i="2"/>
  <c r="DK911" i="2"/>
  <c r="DL911" i="2"/>
  <c r="DM911" i="2"/>
  <c r="DN911" i="2"/>
  <c r="DO911" i="2"/>
  <c r="DP911" i="2"/>
  <c r="DQ911" i="2"/>
  <c r="DR911" i="2"/>
  <c r="DS911" i="2"/>
  <c r="DT911" i="2"/>
  <c r="DU911" i="2"/>
  <c r="DV911" i="2"/>
  <c r="DW911" i="2"/>
  <c r="DX911" i="2"/>
  <c r="DY911" i="2"/>
  <c r="DZ911" i="2"/>
  <c r="EA911" i="2"/>
  <c r="EB911" i="2"/>
  <c r="EC911" i="2"/>
  <c r="ED911" i="2"/>
  <c r="EE911" i="2"/>
  <c r="EF911" i="2"/>
  <c r="EG911" i="2"/>
  <c r="EH911" i="2"/>
  <c r="EI911" i="2"/>
  <c r="EJ911" i="2"/>
  <c r="EK911" i="2"/>
  <c r="EL911" i="2"/>
  <c r="EM911" i="2"/>
  <c r="EN911" i="2"/>
  <c r="EO911" i="2"/>
  <c r="EP911" i="2"/>
  <c r="EQ911" i="2"/>
  <c r="ER911" i="2"/>
  <c r="ES911" i="2"/>
  <c r="ET911" i="2"/>
  <c r="DI912" i="2"/>
  <c r="DJ912" i="2"/>
  <c r="DK912" i="2"/>
  <c r="DL912" i="2"/>
  <c r="DM912" i="2"/>
  <c r="DN912" i="2"/>
  <c r="DO912" i="2"/>
  <c r="DP912" i="2"/>
  <c r="DQ912" i="2"/>
  <c r="DR912" i="2"/>
  <c r="DS912" i="2"/>
  <c r="DT912" i="2"/>
  <c r="DU912" i="2"/>
  <c r="DV912" i="2"/>
  <c r="DW912" i="2"/>
  <c r="DX912" i="2"/>
  <c r="DY912" i="2"/>
  <c r="DZ912" i="2"/>
  <c r="EA912" i="2"/>
  <c r="EB912" i="2"/>
  <c r="EC912" i="2"/>
  <c r="ED912" i="2"/>
  <c r="EE912" i="2"/>
  <c r="EF912" i="2"/>
  <c r="EG912" i="2"/>
  <c r="EH912" i="2"/>
  <c r="EI912" i="2"/>
  <c r="EJ912" i="2"/>
  <c r="EK912" i="2"/>
  <c r="EL912" i="2"/>
  <c r="EM912" i="2"/>
  <c r="EN912" i="2"/>
  <c r="EO912" i="2"/>
  <c r="EP912" i="2"/>
  <c r="EQ912" i="2"/>
  <c r="ER912" i="2"/>
  <c r="ES912" i="2"/>
  <c r="ET912" i="2"/>
  <c r="DI913" i="2"/>
  <c r="DJ913" i="2"/>
  <c r="DK913" i="2"/>
  <c r="DL913" i="2"/>
  <c r="DM913" i="2"/>
  <c r="DN913" i="2"/>
  <c r="DO913" i="2"/>
  <c r="DP913" i="2"/>
  <c r="DQ913" i="2"/>
  <c r="DR913" i="2"/>
  <c r="DS913" i="2"/>
  <c r="DT913" i="2"/>
  <c r="DU913" i="2"/>
  <c r="DV913" i="2"/>
  <c r="DW913" i="2"/>
  <c r="DX913" i="2"/>
  <c r="DY913" i="2"/>
  <c r="DZ913" i="2"/>
  <c r="EA913" i="2"/>
  <c r="EB913" i="2"/>
  <c r="EC913" i="2"/>
  <c r="ED913" i="2"/>
  <c r="EE913" i="2"/>
  <c r="EF913" i="2"/>
  <c r="EG913" i="2"/>
  <c r="EH913" i="2"/>
  <c r="EI913" i="2"/>
  <c r="EJ913" i="2"/>
  <c r="EK913" i="2"/>
  <c r="EL913" i="2"/>
  <c r="EM913" i="2"/>
  <c r="EN913" i="2"/>
  <c r="EO913" i="2"/>
  <c r="EP913" i="2"/>
  <c r="EQ913" i="2"/>
  <c r="ER913" i="2"/>
  <c r="ES913" i="2"/>
  <c r="ET913" i="2"/>
  <c r="DI914" i="2"/>
  <c r="DJ914" i="2"/>
  <c r="DK914" i="2"/>
  <c r="DL914" i="2"/>
  <c r="DM914" i="2"/>
  <c r="DN914" i="2"/>
  <c r="DO914" i="2"/>
  <c r="DP914" i="2"/>
  <c r="DQ914" i="2"/>
  <c r="DR914" i="2"/>
  <c r="DS914" i="2"/>
  <c r="DT914" i="2"/>
  <c r="DU914" i="2"/>
  <c r="DV914" i="2"/>
  <c r="DW914" i="2"/>
  <c r="DX914" i="2"/>
  <c r="DY914" i="2"/>
  <c r="DZ914" i="2"/>
  <c r="EA914" i="2"/>
  <c r="EB914" i="2"/>
  <c r="EC914" i="2"/>
  <c r="ED914" i="2"/>
  <c r="EE914" i="2"/>
  <c r="EF914" i="2"/>
  <c r="EG914" i="2"/>
  <c r="EH914" i="2"/>
  <c r="EI914" i="2"/>
  <c r="EJ914" i="2"/>
  <c r="EK914" i="2"/>
  <c r="EL914" i="2"/>
  <c r="EM914" i="2"/>
  <c r="EN914" i="2"/>
  <c r="EO914" i="2"/>
  <c r="EP914" i="2"/>
  <c r="EQ914" i="2"/>
  <c r="ER914" i="2"/>
  <c r="ES914" i="2"/>
  <c r="ET914" i="2"/>
  <c r="DI915" i="2"/>
  <c r="DJ915" i="2"/>
  <c r="DK915" i="2"/>
  <c r="DL915" i="2"/>
  <c r="DM915" i="2"/>
  <c r="DN915" i="2"/>
  <c r="DO915" i="2"/>
  <c r="DP915" i="2"/>
  <c r="DQ915" i="2"/>
  <c r="DR915" i="2"/>
  <c r="DS915" i="2"/>
  <c r="DT915" i="2"/>
  <c r="DU915" i="2"/>
  <c r="DV915" i="2"/>
  <c r="DW915" i="2"/>
  <c r="DX915" i="2"/>
  <c r="DY915" i="2"/>
  <c r="DZ915" i="2"/>
  <c r="EA915" i="2"/>
  <c r="EB915" i="2"/>
  <c r="EC915" i="2"/>
  <c r="ED915" i="2"/>
  <c r="EE915" i="2"/>
  <c r="EF915" i="2"/>
  <c r="EG915" i="2"/>
  <c r="EH915" i="2"/>
  <c r="EI915" i="2"/>
  <c r="EJ915" i="2"/>
  <c r="EK915" i="2"/>
  <c r="EL915" i="2"/>
  <c r="EM915" i="2"/>
  <c r="EN915" i="2"/>
  <c r="EO915" i="2"/>
  <c r="EP915" i="2"/>
  <c r="EQ915" i="2"/>
  <c r="ER915" i="2"/>
  <c r="ES915" i="2"/>
  <c r="ET915" i="2"/>
  <c r="DI916" i="2"/>
  <c r="DJ916" i="2"/>
  <c r="DK916" i="2"/>
  <c r="DL916" i="2"/>
  <c r="DM916" i="2"/>
  <c r="DN916" i="2"/>
  <c r="DO916" i="2"/>
  <c r="DP916" i="2"/>
  <c r="DQ916" i="2"/>
  <c r="DR916" i="2"/>
  <c r="DS916" i="2"/>
  <c r="DT916" i="2"/>
  <c r="DU916" i="2"/>
  <c r="DV916" i="2"/>
  <c r="DW916" i="2"/>
  <c r="DX916" i="2"/>
  <c r="DY916" i="2"/>
  <c r="DZ916" i="2"/>
  <c r="EA916" i="2"/>
  <c r="EB916" i="2"/>
  <c r="EC916" i="2"/>
  <c r="ED916" i="2"/>
  <c r="EE916" i="2"/>
  <c r="EF916" i="2"/>
  <c r="EG916" i="2"/>
  <c r="EH916" i="2"/>
  <c r="EI916" i="2"/>
  <c r="EJ916" i="2"/>
  <c r="EK916" i="2"/>
  <c r="EL916" i="2"/>
  <c r="EM916" i="2"/>
  <c r="EN916" i="2"/>
  <c r="EO916" i="2"/>
  <c r="EP916" i="2"/>
  <c r="EQ916" i="2"/>
  <c r="ER916" i="2"/>
  <c r="ES916" i="2"/>
  <c r="ET916" i="2"/>
  <c r="DI917" i="2"/>
  <c r="DJ917" i="2"/>
  <c r="DK917" i="2"/>
  <c r="DL917" i="2"/>
  <c r="DM917" i="2"/>
  <c r="DN917" i="2"/>
  <c r="DO917" i="2"/>
  <c r="DP917" i="2"/>
  <c r="DQ917" i="2"/>
  <c r="DR917" i="2"/>
  <c r="DS917" i="2"/>
  <c r="DT917" i="2"/>
  <c r="DU917" i="2"/>
  <c r="DV917" i="2"/>
  <c r="DW917" i="2"/>
  <c r="DX917" i="2"/>
  <c r="DY917" i="2"/>
  <c r="DZ917" i="2"/>
  <c r="EA917" i="2"/>
  <c r="EB917" i="2"/>
  <c r="EC917" i="2"/>
  <c r="ED917" i="2"/>
  <c r="EE917" i="2"/>
  <c r="EF917" i="2"/>
  <c r="EG917" i="2"/>
  <c r="EH917" i="2"/>
  <c r="EI917" i="2"/>
  <c r="EJ917" i="2"/>
  <c r="EK917" i="2"/>
  <c r="EL917" i="2"/>
  <c r="EM917" i="2"/>
  <c r="EN917" i="2"/>
  <c r="EO917" i="2"/>
  <c r="EP917" i="2"/>
  <c r="EQ917" i="2"/>
  <c r="ER917" i="2"/>
  <c r="ES917" i="2"/>
  <c r="ET917" i="2"/>
  <c r="DI918" i="2"/>
  <c r="DJ918" i="2"/>
  <c r="DK918" i="2"/>
  <c r="DL918" i="2"/>
  <c r="DM918" i="2"/>
  <c r="DN918" i="2"/>
  <c r="DO918" i="2"/>
  <c r="DP918" i="2"/>
  <c r="DQ918" i="2"/>
  <c r="DR918" i="2"/>
  <c r="DS918" i="2"/>
  <c r="DT918" i="2"/>
  <c r="DU918" i="2"/>
  <c r="DV918" i="2"/>
  <c r="DW918" i="2"/>
  <c r="DX918" i="2"/>
  <c r="DY918" i="2"/>
  <c r="DZ918" i="2"/>
  <c r="EA918" i="2"/>
  <c r="EB918" i="2"/>
  <c r="EC918" i="2"/>
  <c r="ED918" i="2"/>
  <c r="EE918" i="2"/>
  <c r="EF918" i="2"/>
  <c r="EG918" i="2"/>
  <c r="EH918" i="2"/>
  <c r="EI918" i="2"/>
  <c r="EJ918" i="2"/>
  <c r="EK918" i="2"/>
  <c r="EL918" i="2"/>
  <c r="EM918" i="2"/>
  <c r="EN918" i="2"/>
  <c r="EO918" i="2"/>
  <c r="EP918" i="2"/>
  <c r="EQ918" i="2"/>
  <c r="ER918" i="2"/>
  <c r="ES918" i="2"/>
  <c r="ET918" i="2"/>
  <c r="DI919" i="2"/>
  <c r="DJ919" i="2"/>
  <c r="DK919" i="2"/>
  <c r="DL919" i="2"/>
  <c r="DM919" i="2"/>
  <c r="DN919" i="2"/>
  <c r="DO919" i="2"/>
  <c r="DP919" i="2"/>
  <c r="DQ919" i="2"/>
  <c r="DR919" i="2"/>
  <c r="DS919" i="2"/>
  <c r="DT919" i="2"/>
  <c r="DU919" i="2"/>
  <c r="DV919" i="2"/>
  <c r="DW919" i="2"/>
  <c r="DX919" i="2"/>
  <c r="DY919" i="2"/>
  <c r="DZ919" i="2"/>
  <c r="EA919" i="2"/>
  <c r="EB919" i="2"/>
  <c r="EC919" i="2"/>
  <c r="ED919" i="2"/>
  <c r="EE919" i="2"/>
  <c r="EF919" i="2"/>
  <c r="EG919" i="2"/>
  <c r="EH919" i="2"/>
  <c r="EI919" i="2"/>
  <c r="EJ919" i="2"/>
  <c r="EK919" i="2"/>
  <c r="EL919" i="2"/>
  <c r="EM919" i="2"/>
  <c r="EN919" i="2"/>
  <c r="EO919" i="2"/>
  <c r="EP919" i="2"/>
  <c r="EQ919" i="2"/>
  <c r="ER919" i="2"/>
  <c r="ES919" i="2"/>
  <c r="ET919" i="2"/>
  <c r="DI920" i="2"/>
  <c r="DJ920" i="2"/>
  <c r="DK920" i="2"/>
  <c r="DL920" i="2"/>
  <c r="DM920" i="2"/>
  <c r="DN920" i="2"/>
  <c r="DO920" i="2"/>
  <c r="DP920" i="2"/>
  <c r="DQ920" i="2"/>
  <c r="DR920" i="2"/>
  <c r="DS920" i="2"/>
  <c r="DT920" i="2"/>
  <c r="DU920" i="2"/>
  <c r="DV920" i="2"/>
  <c r="DW920" i="2"/>
  <c r="DX920" i="2"/>
  <c r="DY920" i="2"/>
  <c r="DZ920" i="2"/>
  <c r="EA920" i="2"/>
  <c r="EB920" i="2"/>
  <c r="EC920" i="2"/>
  <c r="ED920" i="2"/>
  <c r="EE920" i="2"/>
  <c r="EF920" i="2"/>
  <c r="EG920" i="2"/>
  <c r="EH920" i="2"/>
  <c r="EI920" i="2"/>
  <c r="EJ920" i="2"/>
  <c r="EK920" i="2"/>
  <c r="EL920" i="2"/>
  <c r="EM920" i="2"/>
  <c r="EN920" i="2"/>
  <c r="EO920" i="2"/>
  <c r="EP920" i="2"/>
  <c r="EQ920" i="2"/>
  <c r="ER920" i="2"/>
  <c r="ES920" i="2"/>
  <c r="ET920" i="2"/>
  <c r="DI921" i="2"/>
  <c r="DJ921" i="2"/>
  <c r="DK921" i="2"/>
  <c r="DL921" i="2"/>
  <c r="DM921" i="2"/>
  <c r="DN921" i="2"/>
  <c r="DO921" i="2"/>
  <c r="DP921" i="2"/>
  <c r="DQ921" i="2"/>
  <c r="DR921" i="2"/>
  <c r="DS921" i="2"/>
  <c r="DT921" i="2"/>
  <c r="DU921" i="2"/>
  <c r="DV921" i="2"/>
  <c r="DW921" i="2"/>
  <c r="DX921" i="2"/>
  <c r="DY921" i="2"/>
  <c r="DZ921" i="2"/>
  <c r="EA921" i="2"/>
  <c r="EB921" i="2"/>
  <c r="EC921" i="2"/>
  <c r="ED921" i="2"/>
  <c r="EE921" i="2"/>
  <c r="EF921" i="2"/>
  <c r="EG921" i="2"/>
  <c r="EH921" i="2"/>
  <c r="EI921" i="2"/>
  <c r="EJ921" i="2"/>
  <c r="EK921" i="2"/>
  <c r="EL921" i="2"/>
  <c r="EM921" i="2"/>
  <c r="EN921" i="2"/>
  <c r="EO921" i="2"/>
  <c r="EP921" i="2"/>
  <c r="EQ921" i="2"/>
  <c r="ER921" i="2"/>
  <c r="ES921" i="2"/>
  <c r="ET921" i="2"/>
  <c r="DI922" i="2"/>
  <c r="DJ922" i="2"/>
  <c r="DK922" i="2"/>
  <c r="DL922" i="2"/>
  <c r="DM922" i="2"/>
  <c r="DN922" i="2"/>
  <c r="DO922" i="2"/>
  <c r="DP922" i="2"/>
  <c r="DQ922" i="2"/>
  <c r="DR922" i="2"/>
  <c r="DS922" i="2"/>
  <c r="DT922" i="2"/>
  <c r="DU922" i="2"/>
  <c r="DV922" i="2"/>
  <c r="DW922" i="2"/>
  <c r="DX922" i="2"/>
  <c r="DY922" i="2"/>
  <c r="DZ922" i="2"/>
  <c r="EA922" i="2"/>
  <c r="EB922" i="2"/>
  <c r="EC922" i="2"/>
  <c r="ED922" i="2"/>
  <c r="EE922" i="2"/>
  <c r="EF922" i="2"/>
  <c r="EG922" i="2"/>
  <c r="EH922" i="2"/>
  <c r="EI922" i="2"/>
  <c r="EJ922" i="2"/>
  <c r="EK922" i="2"/>
  <c r="EL922" i="2"/>
  <c r="EM922" i="2"/>
  <c r="EN922" i="2"/>
  <c r="EO922" i="2"/>
  <c r="EP922" i="2"/>
  <c r="EQ922" i="2"/>
  <c r="ER922" i="2"/>
  <c r="ES922" i="2"/>
  <c r="ET922" i="2"/>
  <c r="DI923" i="2"/>
  <c r="DJ923" i="2"/>
  <c r="DK923" i="2"/>
  <c r="DL923" i="2"/>
  <c r="DM923" i="2"/>
  <c r="DN923" i="2"/>
  <c r="DO923" i="2"/>
  <c r="DP923" i="2"/>
  <c r="DQ923" i="2"/>
  <c r="DR923" i="2"/>
  <c r="DS923" i="2"/>
  <c r="DT923" i="2"/>
  <c r="DU923" i="2"/>
  <c r="DV923" i="2"/>
  <c r="DW923" i="2"/>
  <c r="DX923" i="2"/>
  <c r="DY923" i="2"/>
  <c r="DZ923" i="2"/>
  <c r="EA923" i="2"/>
  <c r="EB923" i="2"/>
  <c r="EC923" i="2"/>
  <c r="ED923" i="2"/>
  <c r="EE923" i="2"/>
  <c r="EF923" i="2"/>
  <c r="EG923" i="2"/>
  <c r="EH923" i="2"/>
  <c r="EI923" i="2"/>
  <c r="EJ923" i="2"/>
  <c r="EK923" i="2"/>
  <c r="EL923" i="2"/>
  <c r="EM923" i="2"/>
  <c r="EN923" i="2"/>
  <c r="EO923" i="2"/>
  <c r="EP923" i="2"/>
  <c r="EQ923" i="2"/>
  <c r="ER923" i="2"/>
  <c r="ES923" i="2"/>
  <c r="ET923" i="2"/>
  <c r="DI924" i="2"/>
  <c r="DJ924" i="2"/>
  <c r="DK924" i="2"/>
  <c r="DL924" i="2"/>
  <c r="DM924" i="2"/>
  <c r="DN924" i="2"/>
  <c r="DO924" i="2"/>
  <c r="DP924" i="2"/>
  <c r="DQ924" i="2"/>
  <c r="DR924" i="2"/>
  <c r="DS924" i="2"/>
  <c r="DT924" i="2"/>
  <c r="DU924" i="2"/>
  <c r="DV924" i="2"/>
  <c r="DW924" i="2"/>
  <c r="DX924" i="2"/>
  <c r="DY924" i="2"/>
  <c r="DZ924" i="2"/>
  <c r="EA924" i="2"/>
  <c r="EB924" i="2"/>
  <c r="EC924" i="2"/>
  <c r="ED924" i="2"/>
  <c r="EE924" i="2"/>
  <c r="EF924" i="2"/>
  <c r="EG924" i="2"/>
  <c r="EH924" i="2"/>
  <c r="EI924" i="2"/>
  <c r="EJ924" i="2"/>
  <c r="EK924" i="2"/>
  <c r="EL924" i="2"/>
  <c r="EM924" i="2"/>
  <c r="EN924" i="2"/>
  <c r="EO924" i="2"/>
  <c r="EP924" i="2"/>
  <c r="EQ924" i="2"/>
  <c r="ER924" i="2"/>
  <c r="ES924" i="2"/>
  <c r="ET924" i="2"/>
  <c r="DI925" i="2"/>
  <c r="DJ925" i="2"/>
  <c r="DK925" i="2"/>
  <c r="DL925" i="2"/>
  <c r="DM925" i="2"/>
  <c r="DN925" i="2"/>
  <c r="DO925" i="2"/>
  <c r="DP925" i="2"/>
  <c r="DQ925" i="2"/>
  <c r="DR925" i="2"/>
  <c r="DS925" i="2"/>
  <c r="DT925" i="2"/>
  <c r="DU925" i="2"/>
  <c r="DV925" i="2"/>
  <c r="DW925" i="2"/>
  <c r="DX925" i="2"/>
  <c r="DY925" i="2"/>
  <c r="DZ925" i="2"/>
  <c r="EA925" i="2"/>
  <c r="EB925" i="2"/>
  <c r="EC925" i="2"/>
  <c r="ED925" i="2"/>
  <c r="EE925" i="2"/>
  <c r="EF925" i="2"/>
  <c r="EG925" i="2"/>
  <c r="EH925" i="2"/>
  <c r="EI925" i="2"/>
  <c r="EJ925" i="2"/>
  <c r="EK925" i="2"/>
  <c r="EL925" i="2"/>
  <c r="EM925" i="2"/>
  <c r="EN925" i="2"/>
  <c r="EO925" i="2"/>
  <c r="EP925" i="2"/>
  <c r="EQ925" i="2"/>
  <c r="ER925" i="2"/>
  <c r="ES925" i="2"/>
  <c r="ET925" i="2"/>
  <c r="DI926" i="2"/>
  <c r="DJ926" i="2"/>
  <c r="DK926" i="2"/>
  <c r="DL926" i="2"/>
  <c r="DM926" i="2"/>
  <c r="DN926" i="2"/>
  <c r="DO926" i="2"/>
  <c r="DP926" i="2"/>
  <c r="DQ926" i="2"/>
  <c r="DR926" i="2"/>
  <c r="DS926" i="2"/>
  <c r="DT926" i="2"/>
  <c r="DU926" i="2"/>
  <c r="DV926" i="2"/>
  <c r="DW926" i="2"/>
  <c r="DX926" i="2"/>
  <c r="DY926" i="2"/>
  <c r="DZ926" i="2"/>
  <c r="EA926" i="2"/>
  <c r="EB926" i="2"/>
  <c r="EC926" i="2"/>
  <c r="ED926" i="2"/>
  <c r="EE926" i="2"/>
  <c r="EF926" i="2"/>
  <c r="EG926" i="2"/>
  <c r="EH926" i="2"/>
  <c r="EI926" i="2"/>
  <c r="EJ926" i="2"/>
  <c r="EK926" i="2"/>
  <c r="EL926" i="2"/>
  <c r="EM926" i="2"/>
  <c r="EN926" i="2"/>
  <c r="EO926" i="2"/>
  <c r="EP926" i="2"/>
  <c r="EQ926" i="2"/>
  <c r="ER926" i="2"/>
  <c r="ES926" i="2"/>
  <c r="ET926" i="2"/>
  <c r="DI927" i="2"/>
  <c r="DJ927" i="2"/>
  <c r="DK927" i="2"/>
  <c r="DL927" i="2"/>
  <c r="DM927" i="2"/>
  <c r="DN927" i="2"/>
  <c r="DO927" i="2"/>
  <c r="DP927" i="2"/>
  <c r="DQ927" i="2"/>
  <c r="DR927" i="2"/>
  <c r="DS927" i="2"/>
  <c r="DT927" i="2"/>
  <c r="DU927" i="2"/>
  <c r="DV927" i="2"/>
  <c r="DW927" i="2"/>
  <c r="DX927" i="2"/>
  <c r="DY927" i="2"/>
  <c r="DZ927" i="2"/>
  <c r="EA927" i="2"/>
  <c r="EB927" i="2"/>
  <c r="EC927" i="2"/>
  <c r="ED927" i="2"/>
  <c r="EE927" i="2"/>
  <c r="EF927" i="2"/>
  <c r="EG927" i="2"/>
  <c r="EH927" i="2"/>
  <c r="EI927" i="2"/>
  <c r="EJ927" i="2"/>
  <c r="EK927" i="2"/>
  <c r="EL927" i="2"/>
  <c r="EM927" i="2"/>
  <c r="EN927" i="2"/>
  <c r="EO927" i="2"/>
  <c r="EP927" i="2"/>
  <c r="EQ927" i="2"/>
  <c r="ER927" i="2"/>
  <c r="ES927" i="2"/>
  <c r="ET927" i="2"/>
  <c r="DI928" i="2"/>
  <c r="DJ928" i="2"/>
  <c r="DK928" i="2"/>
  <c r="DL928" i="2"/>
  <c r="DM928" i="2"/>
  <c r="DN928" i="2"/>
  <c r="DO928" i="2"/>
  <c r="DP928" i="2"/>
  <c r="DQ928" i="2"/>
  <c r="DR928" i="2"/>
  <c r="DS928" i="2"/>
  <c r="DT928" i="2"/>
  <c r="DU928" i="2"/>
  <c r="DV928" i="2"/>
  <c r="DW928" i="2"/>
  <c r="DX928" i="2"/>
  <c r="DY928" i="2"/>
  <c r="DZ928" i="2"/>
  <c r="EA928" i="2"/>
  <c r="EB928" i="2"/>
  <c r="EC928" i="2"/>
  <c r="ED928" i="2"/>
  <c r="EE928" i="2"/>
  <c r="EF928" i="2"/>
  <c r="EG928" i="2"/>
  <c r="EH928" i="2"/>
  <c r="EI928" i="2"/>
  <c r="EJ928" i="2"/>
  <c r="EK928" i="2"/>
  <c r="EL928" i="2"/>
  <c r="EM928" i="2"/>
  <c r="EN928" i="2"/>
  <c r="EO928" i="2"/>
  <c r="EP928" i="2"/>
  <c r="EQ928" i="2"/>
  <c r="ER928" i="2"/>
  <c r="ES928" i="2"/>
  <c r="ET928" i="2"/>
  <c r="DI929" i="2"/>
  <c r="DJ929" i="2"/>
  <c r="DK929" i="2"/>
  <c r="DL929" i="2"/>
  <c r="DM929" i="2"/>
  <c r="DN929" i="2"/>
  <c r="DO929" i="2"/>
  <c r="DP929" i="2"/>
  <c r="DQ929" i="2"/>
  <c r="DR929" i="2"/>
  <c r="DS929" i="2"/>
  <c r="DT929" i="2"/>
  <c r="DU929" i="2"/>
  <c r="DV929" i="2"/>
  <c r="DW929" i="2"/>
  <c r="DX929" i="2"/>
  <c r="DY929" i="2"/>
  <c r="DZ929" i="2"/>
  <c r="EA929" i="2"/>
  <c r="EB929" i="2"/>
  <c r="EC929" i="2"/>
  <c r="ED929" i="2"/>
  <c r="EE929" i="2"/>
  <c r="EF929" i="2"/>
  <c r="EG929" i="2"/>
  <c r="EH929" i="2"/>
  <c r="EI929" i="2"/>
  <c r="EJ929" i="2"/>
  <c r="EK929" i="2"/>
  <c r="EL929" i="2"/>
  <c r="EM929" i="2"/>
  <c r="EN929" i="2"/>
  <c r="EO929" i="2"/>
  <c r="EP929" i="2"/>
  <c r="EQ929" i="2"/>
  <c r="ER929" i="2"/>
  <c r="ES929" i="2"/>
  <c r="ET929" i="2"/>
  <c r="DI930" i="2"/>
  <c r="DJ930" i="2"/>
  <c r="DK930" i="2"/>
  <c r="DL930" i="2"/>
  <c r="DM930" i="2"/>
  <c r="DN930" i="2"/>
  <c r="DO930" i="2"/>
  <c r="DP930" i="2"/>
  <c r="DQ930" i="2"/>
  <c r="DR930" i="2"/>
  <c r="DS930" i="2"/>
  <c r="DT930" i="2"/>
  <c r="DU930" i="2"/>
  <c r="DV930" i="2"/>
  <c r="DW930" i="2"/>
  <c r="DX930" i="2"/>
  <c r="DY930" i="2"/>
  <c r="DZ930" i="2"/>
  <c r="EA930" i="2"/>
  <c r="EB930" i="2"/>
  <c r="EC930" i="2"/>
  <c r="ED930" i="2"/>
  <c r="EE930" i="2"/>
  <c r="EF930" i="2"/>
  <c r="EG930" i="2"/>
  <c r="EH930" i="2"/>
  <c r="EI930" i="2"/>
  <c r="EJ930" i="2"/>
  <c r="EK930" i="2"/>
  <c r="EL930" i="2"/>
  <c r="EM930" i="2"/>
  <c r="EN930" i="2"/>
  <c r="EO930" i="2"/>
  <c r="EP930" i="2"/>
  <c r="EQ930" i="2"/>
  <c r="ER930" i="2"/>
  <c r="ES930" i="2"/>
  <c r="ET930" i="2"/>
  <c r="DI931" i="2"/>
  <c r="DJ931" i="2"/>
  <c r="DK931" i="2"/>
  <c r="DL931" i="2"/>
  <c r="DM931" i="2"/>
  <c r="DN931" i="2"/>
  <c r="DO931" i="2"/>
  <c r="DP931" i="2"/>
  <c r="DQ931" i="2"/>
  <c r="DR931" i="2"/>
  <c r="DS931" i="2"/>
  <c r="DT931" i="2"/>
  <c r="DU931" i="2"/>
  <c r="DV931" i="2"/>
  <c r="DW931" i="2"/>
  <c r="DX931" i="2"/>
  <c r="DY931" i="2"/>
  <c r="DZ931" i="2"/>
  <c r="EA931" i="2"/>
  <c r="EB931" i="2"/>
  <c r="EC931" i="2"/>
  <c r="ED931" i="2"/>
  <c r="EE931" i="2"/>
  <c r="EF931" i="2"/>
  <c r="EG931" i="2"/>
  <c r="EH931" i="2"/>
  <c r="EI931" i="2"/>
  <c r="EJ931" i="2"/>
  <c r="EK931" i="2"/>
  <c r="EL931" i="2"/>
  <c r="EM931" i="2"/>
  <c r="EN931" i="2"/>
  <c r="EO931" i="2"/>
  <c r="EP931" i="2"/>
  <c r="EQ931" i="2"/>
  <c r="ER931" i="2"/>
  <c r="ES931" i="2"/>
  <c r="ET931" i="2"/>
  <c r="DI932" i="2"/>
  <c r="DJ932" i="2"/>
  <c r="DK932" i="2"/>
  <c r="DL932" i="2"/>
  <c r="DM932" i="2"/>
  <c r="DN932" i="2"/>
  <c r="DO932" i="2"/>
  <c r="DP932" i="2"/>
  <c r="DQ932" i="2"/>
  <c r="DR932" i="2"/>
  <c r="DS932" i="2"/>
  <c r="DT932" i="2"/>
  <c r="DU932" i="2"/>
  <c r="DV932" i="2"/>
  <c r="DW932" i="2"/>
  <c r="DX932" i="2"/>
  <c r="DY932" i="2"/>
  <c r="DZ932" i="2"/>
  <c r="EA932" i="2"/>
  <c r="EB932" i="2"/>
  <c r="EC932" i="2"/>
  <c r="ED932" i="2"/>
  <c r="EE932" i="2"/>
  <c r="EF932" i="2"/>
  <c r="EG932" i="2"/>
  <c r="EH932" i="2"/>
  <c r="EI932" i="2"/>
  <c r="EJ932" i="2"/>
  <c r="EK932" i="2"/>
  <c r="EL932" i="2"/>
  <c r="EM932" i="2"/>
  <c r="EN932" i="2"/>
  <c r="EO932" i="2"/>
  <c r="EP932" i="2"/>
  <c r="EQ932" i="2"/>
  <c r="ER932" i="2"/>
  <c r="ES932" i="2"/>
  <c r="ET932" i="2"/>
  <c r="DI933" i="2"/>
  <c r="DJ933" i="2"/>
  <c r="DK933" i="2"/>
  <c r="DL933" i="2"/>
  <c r="DM933" i="2"/>
  <c r="DN933" i="2"/>
  <c r="DO933" i="2"/>
  <c r="DP933" i="2"/>
  <c r="DQ933" i="2"/>
  <c r="DR933" i="2"/>
  <c r="DS933" i="2"/>
  <c r="DT933" i="2"/>
  <c r="DU933" i="2"/>
  <c r="DV933" i="2"/>
  <c r="DW933" i="2"/>
  <c r="DX933" i="2"/>
  <c r="DY933" i="2"/>
  <c r="DZ933" i="2"/>
  <c r="EA933" i="2"/>
  <c r="EB933" i="2"/>
  <c r="EC933" i="2"/>
  <c r="ED933" i="2"/>
  <c r="EE933" i="2"/>
  <c r="EF933" i="2"/>
  <c r="EG933" i="2"/>
  <c r="EH933" i="2"/>
  <c r="EI933" i="2"/>
  <c r="EJ933" i="2"/>
  <c r="EK933" i="2"/>
  <c r="EL933" i="2"/>
  <c r="EM933" i="2"/>
  <c r="EN933" i="2"/>
  <c r="EO933" i="2"/>
  <c r="EP933" i="2"/>
  <c r="EQ933" i="2"/>
  <c r="ER933" i="2"/>
  <c r="ES933" i="2"/>
  <c r="ET933" i="2"/>
  <c r="DI934" i="2"/>
  <c r="DJ934" i="2"/>
  <c r="DK934" i="2"/>
  <c r="DL934" i="2"/>
  <c r="DM934" i="2"/>
  <c r="DN934" i="2"/>
  <c r="DO934" i="2"/>
  <c r="DP934" i="2"/>
  <c r="DQ934" i="2"/>
  <c r="DR934" i="2"/>
  <c r="DS934" i="2"/>
  <c r="DT934" i="2"/>
  <c r="DU934" i="2"/>
  <c r="DV934" i="2"/>
  <c r="DW934" i="2"/>
  <c r="DX934" i="2"/>
  <c r="DY934" i="2"/>
  <c r="DZ934" i="2"/>
  <c r="EA934" i="2"/>
  <c r="EB934" i="2"/>
  <c r="EC934" i="2"/>
  <c r="ED934" i="2"/>
  <c r="EE934" i="2"/>
  <c r="EF934" i="2"/>
  <c r="EG934" i="2"/>
  <c r="EH934" i="2"/>
  <c r="EI934" i="2"/>
  <c r="EJ934" i="2"/>
  <c r="EK934" i="2"/>
  <c r="EL934" i="2"/>
  <c r="EM934" i="2"/>
  <c r="EN934" i="2"/>
  <c r="EO934" i="2"/>
  <c r="EP934" i="2"/>
  <c r="EQ934" i="2"/>
  <c r="ER934" i="2"/>
  <c r="ES934" i="2"/>
  <c r="ET934" i="2"/>
  <c r="DI935" i="2"/>
  <c r="DJ935" i="2"/>
  <c r="DK935" i="2"/>
  <c r="DL935" i="2"/>
  <c r="DM935" i="2"/>
  <c r="DN935" i="2"/>
  <c r="DO935" i="2"/>
  <c r="DP935" i="2"/>
  <c r="DQ935" i="2"/>
  <c r="DR935" i="2"/>
  <c r="DS935" i="2"/>
  <c r="DT935" i="2"/>
  <c r="DU935" i="2"/>
  <c r="DV935" i="2"/>
  <c r="DW935" i="2"/>
  <c r="DX935" i="2"/>
  <c r="DY935" i="2"/>
  <c r="DZ935" i="2"/>
  <c r="EA935" i="2"/>
  <c r="EB935" i="2"/>
  <c r="EC935" i="2"/>
  <c r="ED935" i="2"/>
  <c r="EE935" i="2"/>
  <c r="EF935" i="2"/>
  <c r="EG935" i="2"/>
  <c r="EH935" i="2"/>
  <c r="EI935" i="2"/>
  <c r="EJ935" i="2"/>
  <c r="EK935" i="2"/>
  <c r="EL935" i="2"/>
  <c r="EM935" i="2"/>
  <c r="EN935" i="2"/>
  <c r="EO935" i="2"/>
  <c r="EP935" i="2"/>
  <c r="EQ935" i="2"/>
  <c r="ER935" i="2"/>
  <c r="ES935" i="2"/>
  <c r="ET935" i="2"/>
  <c r="DI936" i="2"/>
  <c r="DJ936" i="2"/>
  <c r="DK936" i="2"/>
  <c r="DL936" i="2"/>
  <c r="DM936" i="2"/>
  <c r="DN936" i="2"/>
  <c r="DO936" i="2"/>
  <c r="DP936" i="2"/>
  <c r="DQ936" i="2"/>
  <c r="DR936" i="2"/>
  <c r="DS936" i="2"/>
  <c r="DT936" i="2"/>
  <c r="DU936" i="2"/>
  <c r="DV936" i="2"/>
  <c r="DW936" i="2"/>
  <c r="DX936" i="2"/>
  <c r="DY936" i="2"/>
  <c r="DZ936" i="2"/>
  <c r="EA936" i="2"/>
  <c r="EB936" i="2"/>
  <c r="EC936" i="2"/>
  <c r="ED936" i="2"/>
  <c r="EE936" i="2"/>
  <c r="EF936" i="2"/>
  <c r="EG936" i="2"/>
  <c r="EH936" i="2"/>
  <c r="EI936" i="2"/>
  <c r="EJ936" i="2"/>
  <c r="EK936" i="2"/>
  <c r="EL936" i="2"/>
  <c r="EM936" i="2"/>
  <c r="EN936" i="2"/>
  <c r="EO936" i="2"/>
  <c r="EP936" i="2"/>
  <c r="EQ936" i="2"/>
  <c r="ER936" i="2"/>
  <c r="ES936" i="2"/>
  <c r="ET936" i="2"/>
  <c r="DI937" i="2"/>
  <c r="DJ937" i="2"/>
  <c r="DK937" i="2"/>
  <c r="DL937" i="2"/>
  <c r="DM937" i="2"/>
  <c r="DN937" i="2"/>
  <c r="DO937" i="2"/>
  <c r="DP937" i="2"/>
  <c r="DQ937" i="2"/>
  <c r="DR937" i="2"/>
  <c r="DS937" i="2"/>
  <c r="DT937" i="2"/>
  <c r="DU937" i="2"/>
  <c r="DV937" i="2"/>
  <c r="DW937" i="2"/>
  <c r="DX937" i="2"/>
  <c r="DY937" i="2"/>
  <c r="DZ937" i="2"/>
  <c r="EA937" i="2"/>
  <c r="EB937" i="2"/>
  <c r="EC937" i="2"/>
  <c r="ED937" i="2"/>
  <c r="EE937" i="2"/>
  <c r="EF937" i="2"/>
  <c r="EG937" i="2"/>
  <c r="EH937" i="2"/>
  <c r="EI937" i="2"/>
  <c r="EJ937" i="2"/>
  <c r="EK937" i="2"/>
  <c r="EL937" i="2"/>
  <c r="EM937" i="2"/>
  <c r="EN937" i="2"/>
  <c r="EO937" i="2"/>
  <c r="EP937" i="2"/>
  <c r="EQ937" i="2"/>
  <c r="ER937" i="2"/>
  <c r="ES937" i="2"/>
  <c r="ET937" i="2"/>
  <c r="DI938" i="2"/>
  <c r="DJ938" i="2"/>
  <c r="DK938" i="2"/>
  <c r="DL938" i="2"/>
  <c r="DM938" i="2"/>
  <c r="DN938" i="2"/>
  <c r="DO938" i="2"/>
  <c r="DP938" i="2"/>
  <c r="DQ938" i="2"/>
  <c r="DR938" i="2"/>
  <c r="DS938" i="2"/>
  <c r="DT938" i="2"/>
  <c r="DU938" i="2"/>
  <c r="DV938" i="2"/>
  <c r="DW938" i="2"/>
  <c r="DX938" i="2"/>
  <c r="DY938" i="2"/>
  <c r="DZ938" i="2"/>
  <c r="EA938" i="2"/>
  <c r="EB938" i="2"/>
  <c r="EC938" i="2"/>
  <c r="ED938" i="2"/>
  <c r="EE938" i="2"/>
  <c r="EF938" i="2"/>
  <c r="EG938" i="2"/>
  <c r="EH938" i="2"/>
  <c r="EI938" i="2"/>
  <c r="EJ938" i="2"/>
  <c r="EK938" i="2"/>
  <c r="EL938" i="2"/>
  <c r="EM938" i="2"/>
  <c r="EN938" i="2"/>
  <c r="EO938" i="2"/>
  <c r="EP938" i="2"/>
  <c r="EQ938" i="2"/>
  <c r="ER938" i="2"/>
  <c r="ES938" i="2"/>
  <c r="ET938" i="2"/>
  <c r="DI939" i="2"/>
  <c r="DJ939" i="2"/>
  <c r="DK939" i="2"/>
  <c r="DL939" i="2"/>
  <c r="DM939" i="2"/>
  <c r="DN939" i="2"/>
  <c r="DO939" i="2"/>
  <c r="DP939" i="2"/>
  <c r="DQ939" i="2"/>
  <c r="DR939" i="2"/>
  <c r="DS939" i="2"/>
  <c r="DT939" i="2"/>
  <c r="DU939" i="2"/>
  <c r="DV939" i="2"/>
  <c r="DW939" i="2"/>
  <c r="DX939" i="2"/>
  <c r="DY939" i="2"/>
  <c r="DZ939" i="2"/>
  <c r="EA939" i="2"/>
  <c r="EB939" i="2"/>
  <c r="EC939" i="2"/>
  <c r="ED939" i="2"/>
  <c r="EE939" i="2"/>
  <c r="EF939" i="2"/>
  <c r="EG939" i="2"/>
  <c r="EH939" i="2"/>
  <c r="EI939" i="2"/>
  <c r="EJ939" i="2"/>
  <c r="EK939" i="2"/>
  <c r="EL939" i="2"/>
  <c r="EM939" i="2"/>
  <c r="EN939" i="2"/>
  <c r="EO939" i="2"/>
  <c r="EP939" i="2"/>
  <c r="EQ939" i="2"/>
  <c r="ER939" i="2"/>
  <c r="ES939" i="2"/>
  <c r="ET939" i="2"/>
  <c r="DI940" i="2"/>
  <c r="DJ940" i="2"/>
  <c r="DK940" i="2"/>
  <c r="DL940" i="2"/>
  <c r="DM940" i="2"/>
  <c r="DN940" i="2"/>
  <c r="DO940" i="2"/>
  <c r="DP940" i="2"/>
  <c r="DQ940" i="2"/>
  <c r="DR940" i="2"/>
  <c r="DS940" i="2"/>
  <c r="DT940" i="2"/>
  <c r="DU940" i="2"/>
  <c r="DV940" i="2"/>
  <c r="DW940" i="2"/>
  <c r="DX940" i="2"/>
  <c r="DY940" i="2"/>
  <c r="DZ940" i="2"/>
  <c r="EA940" i="2"/>
  <c r="EB940" i="2"/>
  <c r="EC940" i="2"/>
  <c r="ED940" i="2"/>
  <c r="EE940" i="2"/>
  <c r="EF940" i="2"/>
  <c r="EG940" i="2"/>
  <c r="EH940" i="2"/>
  <c r="EI940" i="2"/>
  <c r="EJ940" i="2"/>
  <c r="EK940" i="2"/>
  <c r="EL940" i="2"/>
  <c r="EM940" i="2"/>
  <c r="EN940" i="2"/>
  <c r="EO940" i="2"/>
  <c r="EP940" i="2"/>
  <c r="EQ940" i="2"/>
  <c r="ER940" i="2"/>
  <c r="ES940" i="2"/>
  <c r="ET940" i="2"/>
  <c r="DI941" i="2"/>
  <c r="DJ941" i="2"/>
  <c r="DK941" i="2"/>
  <c r="DL941" i="2"/>
  <c r="DM941" i="2"/>
  <c r="DN941" i="2"/>
  <c r="DO941" i="2"/>
  <c r="DP941" i="2"/>
  <c r="DQ941" i="2"/>
  <c r="DR941" i="2"/>
  <c r="DS941" i="2"/>
  <c r="DT941" i="2"/>
  <c r="DU941" i="2"/>
  <c r="DV941" i="2"/>
  <c r="DW941" i="2"/>
  <c r="DX941" i="2"/>
  <c r="DY941" i="2"/>
  <c r="DZ941" i="2"/>
  <c r="EA941" i="2"/>
  <c r="EB941" i="2"/>
  <c r="EC941" i="2"/>
  <c r="ED941" i="2"/>
  <c r="EE941" i="2"/>
  <c r="EF941" i="2"/>
  <c r="EG941" i="2"/>
  <c r="EH941" i="2"/>
  <c r="EI941" i="2"/>
  <c r="EJ941" i="2"/>
  <c r="EK941" i="2"/>
  <c r="EL941" i="2"/>
  <c r="EM941" i="2"/>
  <c r="EN941" i="2"/>
  <c r="EO941" i="2"/>
  <c r="EP941" i="2"/>
  <c r="EQ941" i="2"/>
  <c r="ER941" i="2"/>
  <c r="ES941" i="2"/>
  <c r="ET941" i="2"/>
  <c r="DI942" i="2"/>
  <c r="DJ942" i="2"/>
  <c r="DK942" i="2"/>
  <c r="DL942" i="2"/>
  <c r="DM942" i="2"/>
  <c r="DN942" i="2"/>
  <c r="DO942" i="2"/>
  <c r="DP942" i="2"/>
  <c r="DQ942" i="2"/>
  <c r="DR942" i="2"/>
  <c r="DS942" i="2"/>
  <c r="DT942" i="2"/>
  <c r="DU942" i="2"/>
  <c r="DV942" i="2"/>
  <c r="DW942" i="2"/>
  <c r="DX942" i="2"/>
  <c r="DY942" i="2"/>
  <c r="DZ942" i="2"/>
  <c r="EA942" i="2"/>
  <c r="EB942" i="2"/>
  <c r="EC942" i="2"/>
  <c r="ED942" i="2"/>
  <c r="EE942" i="2"/>
  <c r="EF942" i="2"/>
  <c r="EG942" i="2"/>
  <c r="EH942" i="2"/>
  <c r="EI942" i="2"/>
  <c r="EJ942" i="2"/>
  <c r="EK942" i="2"/>
  <c r="EL942" i="2"/>
  <c r="EM942" i="2"/>
  <c r="EN942" i="2"/>
  <c r="EO942" i="2"/>
  <c r="EP942" i="2"/>
  <c r="EQ942" i="2"/>
  <c r="ER942" i="2"/>
  <c r="ES942" i="2"/>
  <c r="ET942" i="2"/>
  <c r="DI943" i="2"/>
  <c r="DJ943" i="2"/>
  <c r="DK943" i="2"/>
  <c r="DL943" i="2"/>
  <c r="DM943" i="2"/>
  <c r="DN943" i="2"/>
  <c r="DO943" i="2"/>
  <c r="DP943" i="2"/>
  <c r="DQ943" i="2"/>
  <c r="DR943" i="2"/>
  <c r="DS943" i="2"/>
  <c r="DT943" i="2"/>
  <c r="DU943" i="2"/>
  <c r="DV943" i="2"/>
  <c r="DW943" i="2"/>
  <c r="DX943" i="2"/>
  <c r="DY943" i="2"/>
  <c r="DZ943" i="2"/>
  <c r="EA943" i="2"/>
  <c r="EB943" i="2"/>
  <c r="EC943" i="2"/>
  <c r="ED943" i="2"/>
  <c r="EE943" i="2"/>
  <c r="EF943" i="2"/>
  <c r="EG943" i="2"/>
  <c r="EH943" i="2"/>
  <c r="EI943" i="2"/>
  <c r="EJ943" i="2"/>
  <c r="EK943" i="2"/>
  <c r="EL943" i="2"/>
  <c r="EM943" i="2"/>
  <c r="EN943" i="2"/>
  <c r="EO943" i="2"/>
  <c r="EP943" i="2"/>
  <c r="EQ943" i="2"/>
  <c r="ER943" i="2"/>
  <c r="ES943" i="2"/>
  <c r="ET943" i="2"/>
  <c r="DI944" i="2"/>
  <c r="DJ944" i="2"/>
  <c r="DK944" i="2"/>
  <c r="DL944" i="2"/>
  <c r="DM944" i="2"/>
  <c r="DN944" i="2"/>
  <c r="DO944" i="2"/>
  <c r="DP944" i="2"/>
  <c r="DQ944" i="2"/>
  <c r="DR944" i="2"/>
  <c r="DS944" i="2"/>
  <c r="DT944" i="2"/>
  <c r="DU944" i="2"/>
  <c r="DV944" i="2"/>
  <c r="DW944" i="2"/>
  <c r="DX944" i="2"/>
  <c r="DY944" i="2"/>
  <c r="DZ944" i="2"/>
  <c r="EA944" i="2"/>
  <c r="EB944" i="2"/>
  <c r="EC944" i="2"/>
  <c r="ED944" i="2"/>
  <c r="EE944" i="2"/>
  <c r="EF944" i="2"/>
  <c r="EG944" i="2"/>
  <c r="EH944" i="2"/>
  <c r="EI944" i="2"/>
  <c r="EJ944" i="2"/>
  <c r="EK944" i="2"/>
  <c r="EL944" i="2"/>
  <c r="EM944" i="2"/>
  <c r="EN944" i="2"/>
  <c r="EO944" i="2"/>
  <c r="EP944" i="2"/>
  <c r="EQ944" i="2"/>
  <c r="ER944" i="2"/>
  <c r="ES944" i="2"/>
  <c r="ET944" i="2"/>
  <c r="DI945" i="2"/>
  <c r="DJ945" i="2"/>
  <c r="DK945" i="2"/>
  <c r="DL945" i="2"/>
  <c r="DM945" i="2"/>
  <c r="DN945" i="2"/>
  <c r="DO945" i="2"/>
  <c r="DP945" i="2"/>
  <c r="DQ945" i="2"/>
  <c r="DR945" i="2"/>
  <c r="DS945" i="2"/>
  <c r="DT945" i="2"/>
  <c r="DU945" i="2"/>
  <c r="DV945" i="2"/>
  <c r="DW945" i="2"/>
  <c r="DX945" i="2"/>
  <c r="DY945" i="2"/>
  <c r="DZ945" i="2"/>
  <c r="EA945" i="2"/>
  <c r="EB945" i="2"/>
  <c r="EC945" i="2"/>
  <c r="ED945" i="2"/>
  <c r="EE945" i="2"/>
  <c r="EF945" i="2"/>
  <c r="EG945" i="2"/>
  <c r="EH945" i="2"/>
  <c r="EI945" i="2"/>
  <c r="EJ945" i="2"/>
  <c r="EK945" i="2"/>
  <c r="EL945" i="2"/>
  <c r="EM945" i="2"/>
  <c r="EN945" i="2"/>
  <c r="EO945" i="2"/>
  <c r="EP945" i="2"/>
  <c r="EQ945" i="2"/>
  <c r="ER945" i="2"/>
  <c r="ES945" i="2"/>
  <c r="ET945" i="2"/>
  <c r="DI946" i="2"/>
  <c r="DJ946" i="2"/>
  <c r="DK946" i="2"/>
  <c r="DL946" i="2"/>
  <c r="DM946" i="2"/>
  <c r="DN946" i="2"/>
  <c r="DO946" i="2"/>
  <c r="DP946" i="2"/>
  <c r="DQ946" i="2"/>
  <c r="DR946" i="2"/>
  <c r="DS946" i="2"/>
  <c r="DT946" i="2"/>
  <c r="DU946" i="2"/>
  <c r="DV946" i="2"/>
  <c r="DW946" i="2"/>
  <c r="DX946" i="2"/>
  <c r="DY946" i="2"/>
  <c r="DZ946" i="2"/>
  <c r="EA946" i="2"/>
  <c r="EB946" i="2"/>
  <c r="EC946" i="2"/>
  <c r="ED946" i="2"/>
  <c r="EE946" i="2"/>
  <c r="EF946" i="2"/>
  <c r="EG946" i="2"/>
  <c r="EH946" i="2"/>
  <c r="EI946" i="2"/>
  <c r="EJ946" i="2"/>
  <c r="EK946" i="2"/>
  <c r="EL946" i="2"/>
  <c r="EM946" i="2"/>
  <c r="EN946" i="2"/>
  <c r="EO946" i="2"/>
  <c r="EP946" i="2"/>
  <c r="EQ946" i="2"/>
  <c r="ER946" i="2"/>
  <c r="ES946" i="2"/>
  <c r="ET946" i="2"/>
  <c r="DI947" i="2"/>
  <c r="DJ947" i="2"/>
  <c r="DK947" i="2"/>
  <c r="DL947" i="2"/>
  <c r="DM947" i="2"/>
  <c r="DN947" i="2"/>
  <c r="DO947" i="2"/>
  <c r="DP947" i="2"/>
  <c r="DQ947" i="2"/>
  <c r="DR947" i="2"/>
  <c r="DS947" i="2"/>
  <c r="DT947" i="2"/>
  <c r="DU947" i="2"/>
  <c r="DV947" i="2"/>
  <c r="DW947" i="2"/>
  <c r="DX947" i="2"/>
  <c r="DY947" i="2"/>
  <c r="DZ947" i="2"/>
  <c r="EA947" i="2"/>
  <c r="EB947" i="2"/>
  <c r="EC947" i="2"/>
  <c r="ED947" i="2"/>
  <c r="EE947" i="2"/>
  <c r="EF947" i="2"/>
  <c r="EG947" i="2"/>
  <c r="EH947" i="2"/>
  <c r="EI947" i="2"/>
  <c r="EJ947" i="2"/>
  <c r="EK947" i="2"/>
  <c r="EL947" i="2"/>
  <c r="EM947" i="2"/>
  <c r="EN947" i="2"/>
  <c r="EO947" i="2"/>
  <c r="EP947" i="2"/>
  <c r="EQ947" i="2"/>
  <c r="ER947" i="2"/>
  <c r="ES947" i="2"/>
  <c r="ET947" i="2"/>
  <c r="DI948" i="2"/>
  <c r="DJ948" i="2"/>
  <c r="DK948" i="2"/>
  <c r="DL948" i="2"/>
  <c r="DM948" i="2"/>
  <c r="DN948" i="2"/>
  <c r="DO948" i="2"/>
  <c r="DP948" i="2"/>
  <c r="DQ948" i="2"/>
  <c r="DR948" i="2"/>
  <c r="DS948" i="2"/>
  <c r="DT948" i="2"/>
  <c r="DU948" i="2"/>
  <c r="DV948" i="2"/>
  <c r="DW948" i="2"/>
  <c r="DX948" i="2"/>
  <c r="DY948" i="2"/>
  <c r="DZ948" i="2"/>
  <c r="EA948" i="2"/>
  <c r="EB948" i="2"/>
  <c r="EC948" i="2"/>
  <c r="ED948" i="2"/>
  <c r="EE948" i="2"/>
  <c r="EF948" i="2"/>
  <c r="EG948" i="2"/>
  <c r="EH948" i="2"/>
  <c r="EI948" i="2"/>
  <c r="EJ948" i="2"/>
  <c r="EK948" i="2"/>
  <c r="EL948" i="2"/>
  <c r="EM948" i="2"/>
  <c r="EN948" i="2"/>
  <c r="EO948" i="2"/>
  <c r="EP948" i="2"/>
  <c r="EQ948" i="2"/>
  <c r="ER948" i="2"/>
  <c r="ES948" i="2"/>
  <c r="ET948" i="2"/>
  <c r="DI949" i="2"/>
  <c r="DJ949" i="2"/>
  <c r="DK949" i="2"/>
  <c r="DL949" i="2"/>
  <c r="DM949" i="2"/>
  <c r="DN949" i="2"/>
  <c r="DO949" i="2"/>
  <c r="DP949" i="2"/>
  <c r="DQ949" i="2"/>
  <c r="DR949" i="2"/>
  <c r="DS949" i="2"/>
  <c r="DT949" i="2"/>
  <c r="DU949" i="2"/>
  <c r="DV949" i="2"/>
  <c r="DW949" i="2"/>
  <c r="DX949" i="2"/>
  <c r="DY949" i="2"/>
  <c r="DZ949" i="2"/>
  <c r="EA949" i="2"/>
  <c r="EB949" i="2"/>
  <c r="EC949" i="2"/>
  <c r="ED949" i="2"/>
  <c r="EE949" i="2"/>
  <c r="EF949" i="2"/>
  <c r="EG949" i="2"/>
  <c r="EH949" i="2"/>
  <c r="EI949" i="2"/>
  <c r="EJ949" i="2"/>
  <c r="EK949" i="2"/>
  <c r="EL949" i="2"/>
  <c r="EM949" i="2"/>
  <c r="EN949" i="2"/>
  <c r="EO949" i="2"/>
  <c r="EP949" i="2"/>
  <c r="EQ949" i="2"/>
  <c r="ER949" i="2"/>
  <c r="ES949" i="2"/>
  <c r="ET949" i="2"/>
  <c r="DI950" i="2"/>
  <c r="DJ950" i="2"/>
  <c r="DK950" i="2"/>
  <c r="DL950" i="2"/>
  <c r="DM950" i="2"/>
  <c r="DN950" i="2"/>
  <c r="DO950" i="2"/>
  <c r="DP950" i="2"/>
  <c r="DQ950" i="2"/>
  <c r="DR950" i="2"/>
  <c r="DS950" i="2"/>
  <c r="DT950" i="2"/>
  <c r="DU950" i="2"/>
  <c r="DV950" i="2"/>
  <c r="DW950" i="2"/>
  <c r="DX950" i="2"/>
  <c r="DY950" i="2"/>
  <c r="DZ950" i="2"/>
  <c r="EA950" i="2"/>
  <c r="EB950" i="2"/>
  <c r="EC950" i="2"/>
  <c r="ED950" i="2"/>
  <c r="EE950" i="2"/>
  <c r="EF950" i="2"/>
  <c r="EG950" i="2"/>
  <c r="EH950" i="2"/>
  <c r="EI950" i="2"/>
  <c r="EJ950" i="2"/>
  <c r="EK950" i="2"/>
  <c r="EL950" i="2"/>
  <c r="EM950" i="2"/>
  <c r="EN950" i="2"/>
  <c r="EO950" i="2"/>
  <c r="EP950" i="2"/>
  <c r="EQ950" i="2"/>
  <c r="ER950" i="2"/>
  <c r="ES950" i="2"/>
  <c r="ET950" i="2"/>
  <c r="DI951" i="2"/>
  <c r="DJ951" i="2"/>
  <c r="DK951" i="2"/>
  <c r="DL951" i="2"/>
  <c r="DM951" i="2"/>
  <c r="DN951" i="2"/>
  <c r="DO951" i="2"/>
  <c r="DP951" i="2"/>
  <c r="DQ951" i="2"/>
  <c r="DR951" i="2"/>
  <c r="DS951" i="2"/>
  <c r="DT951" i="2"/>
  <c r="DU951" i="2"/>
  <c r="DV951" i="2"/>
  <c r="DW951" i="2"/>
  <c r="DX951" i="2"/>
  <c r="DY951" i="2"/>
  <c r="DZ951" i="2"/>
  <c r="EA951" i="2"/>
  <c r="EB951" i="2"/>
  <c r="EC951" i="2"/>
  <c r="ED951" i="2"/>
  <c r="EE951" i="2"/>
  <c r="EF951" i="2"/>
  <c r="EG951" i="2"/>
  <c r="EH951" i="2"/>
  <c r="EI951" i="2"/>
  <c r="EJ951" i="2"/>
  <c r="EK951" i="2"/>
  <c r="EL951" i="2"/>
  <c r="EM951" i="2"/>
  <c r="EN951" i="2"/>
  <c r="EO951" i="2"/>
  <c r="EP951" i="2"/>
  <c r="EQ951" i="2"/>
  <c r="ER951" i="2"/>
  <c r="ES951" i="2"/>
  <c r="ET951" i="2"/>
  <c r="DI952" i="2"/>
  <c r="DJ952" i="2"/>
  <c r="DK952" i="2"/>
  <c r="DL952" i="2"/>
  <c r="DM952" i="2"/>
  <c r="DN952" i="2"/>
  <c r="DO952" i="2"/>
  <c r="DP952" i="2"/>
  <c r="DQ952" i="2"/>
  <c r="DR952" i="2"/>
  <c r="DS952" i="2"/>
  <c r="DT952" i="2"/>
  <c r="DU952" i="2"/>
  <c r="DV952" i="2"/>
  <c r="DW952" i="2"/>
  <c r="DX952" i="2"/>
  <c r="DY952" i="2"/>
  <c r="DZ952" i="2"/>
  <c r="EA952" i="2"/>
  <c r="EB952" i="2"/>
  <c r="EC952" i="2"/>
  <c r="ED952" i="2"/>
  <c r="EE952" i="2"/>
  <c r="EF952" i="2"/>
  <c r="EG952" i="2"/>
  <c r="EH952" i="2"/>
  <c r="EI952" i="2"/>
  <c r="EJ952" i="2"/>
  <c r="EK952" i="2"/>
  <c r="EL952" i="2"/>
  <c r="EM952" i="2"/>
  <c r="EN952" i="2"/>
  <c r="EO952" i="2"/>
  <c r="EP952" i="2"/>
  <c r="EQ952" i="2"/>
  <c r="ER952" i="2"/>
  <c r="ES952" i="2"/>
  <c r="ET952" i="2"/>
  <c r="DI953" i="2"/>
  <c r="DJ953" i="2"/>
  <c r="DK953" i="2"/>
  <c r="DL953" i="2"/>
  <c r="DM953" i="2"/>
  <c r="DN953" i="2"/>
  <c r="DO953" i="2"/>
  <c r="DP953" i="2"/>
  <c r="DQ953" i="2"/>
  <c r="DR953" i="2"/>
  <c r="DS953" i="2"/>
  <c r="DT953" i="2"/>
  <c r="DU953" i="2"/>
  <c r="DV953" i="2"/>
  <c r="DW953" i="2"/>
  <c r="DX953" i="2"/>
  <c r="DY953" i="2"/>
  <c r="DZ953" i="2"/>
  <c r="EA953" i="2"/>
  <c r="EB953" i="2"/>
  <c r="EC953" i="2"/>
  <c r="ED953" i="2"/>
  <c r="EE953" i="2"/>
  <c r="EF953" i="2"/>
  <c r="EG953" i="2"/>
  <c r="EH953" i="2"/>
  <c r="EI953" i="2"/>
  <c r="EJ953" i="2"/>
  <c r="EK953" i="2"/>
  <c r="EL953" i="2"/>
  <c r="EM953" i="2"/>
  <c r="EN953" i="2"/>
  <c r="EO953" i="2"/>
  <c r="EP953" i="2"/>
  <c r="EQ953" i="2"/>
  <c r="ER953" i="2"/>
  <c r="ES953" i="2"/>
  <c r="ET953" i="2"/>
  <c r="DI954" i="2"/>
  <c r="DJ954" i="2"/>
  <c r="DK954" i="2"/>
  <c r="DL954" i="2"/>
  <c r="DM954" i="2"/>
  <c r="DN954" i="2"/>
  <c r="DO954" i="2"/>
  <c r="DP954" i="2"/>
  <c r="DQ954" i="2"/>
  <c r="DR954" i="2"/>
  <c r="DS954" i="2"/>
  <c r="DT954" i="2"/>
  <c r="DU954" i="2"/>
  <c r="DV954" i="2"/>
  <c r="DW954" i="2"/>
  <c r="DX954" i="2"/>
  <c r="DY954" i="2"/>
  <c r="DZ954" i="2"/>
  <c r="EA954" i="2"/>
  <c r="EB954" i="2"/>
  <c r="EC954" i="2"/>
  <c r="ED954" i="2"/>
  <c r="EE954" i="2"/>
  <c r="EF954" i="2"/>
  <c r="EG954" i="2"/>
  <c r="EH954" i="2"/>
  <c r="EI954" i="2"/>
  <c r="EJ954" i="2"/>
  <c r="EK954" i="2"/>
  <c r="EL954" i="2"/>
  <c r="EM954" i="2"/>
  <c r="EN954" i="2"/>
  <c r="EO954" i="2"/>
  <c r="EP954" i="2"/>
  <c r="EQ954" i="2"/>
  <c r="ER954" i="2"/>
  <c r="ES954" i="2"/>
  <c r="ET954" i="2"/>
  <c r="DI955" i="2"/>
  <c r="DJ955" i="2"/>
  <c r="DK955" i="2"/>
  <c r="DL955" i="2"/>
  <c r="DM955" i="2"/>
  <c r="DN955" i="2"/>
  <c r="DO955" i="2"/>
  <c r="DP955" i="2"/>
  <c r="DQ955" i="2"/>
  <c r="DR955" i="2"/>
  <c r="DS955" i="2"/>
  <c r="DT955" i="2"/>
  <c r="DU955" i="2"/>
  <c r="DV955" i="2"/>
  <c r="DW955" i="2"/>
  <c r="DX955" i="2"/>
  <c r="DY955" i="2"/>
  <c r="DZ955" i="2"/>
  <c r="EA955" i="2"/>
  <c r="EB955" i="2"/>
  <c r="EC955" i="2"/>
  <c r="ED955" i="2"/>
  <c r="EE955" i="2"/>
  <c r="EF955" i="2"/>
  <c r="EG955" i="2"/>
  <c r="EH955" i="2"/>
  <c r="EI955" i="2"/>
  <c r="EJ955" i="2"/>
  <c r="EK955" i="2"/>
  <c r="EL955" i="2"/>
  <c r="EM955" i="2"/>
  <c r="EN955" i="2"/>
  <c r="EO955" i="2"/>
  <c r="EP955" i="2"/>
  <c r="EQ955" i="2"/>
  <c r="ER955" i="2"/>
  <c r="ES955" i="2"/>
  <c r="ET955" i="2"/>
  <c r="DI956" i="2"/>
  <c r="DJ956" i="2"/>
  <c r="DK956" i="2"/>
  <c r="DL956" i="2"/>
  <c r="DM956" i="2"/>
  <c r="DN956" i="2"/>
  <c r="DO956" i="2"/>
  <c r="DP956" i="2"/>
  <c r="DQ956" i="2"/>
  <c r="DR956" i="2"/>
  <c r="DS956" i="2"/>
  <c r="DT956" i="2"/>
  <c r="DU956" i="2"/>
  <c r="DV956" i="2"/>
  <c r="DW956" i="2"/>
  <c r="DX956" i="2"/>
  <c r="DY956" i="2"/>
  <c r="DZ956" i="2"/>
  <c r="EA956" i="2"/>
  <c r="EB956" i="2"/>
  <c r="EC956" i="2"/>
  <c r="ED956" i="2"/>
  <c r="EE956" i="2"/>
  <c r="EF956" i="2"/>
  <c r="EG956" i="2"/>
  <c r="EH956" i="2"/>
  <c r="EI956" i="2"/>
  <c r="EJ956" i="2"/>
  <c r="EK956" i="2"/>
  <c r="EL956" i="2"/>
  <c r="EM956" i="2"/>
  <c r="EN956" i="2"/>
  <c r="EO956" i="2"/>
  <c r="EP956" i="2"/>
  <c r="EQ956" i="2"/>
  <c r="ER956" i="2"/>
  <c r="ES956" i="2"/>
  <c r="ET956" i="2"/>
  <c r="DI957" i="2"/>
  <c r="DJ957" i="2"/>
  <c r="DK957" i="2"/>
  <c r="DL957" i="2"/>
  <c r="DM957" i="2"/>
  <c r="DN957" i="2"/>
  <c r="DO957" i="2"/>
  <c r="DP957" i="2"/>
  <c r="DQ957" i="2"/>
  <c r="DR957" i="2"/>
  <c r="DS957" i="2"/>
  <c r="DT957" i="2"/>
  <c r="DU957" i="2"/>
  <c r="DV957" i="2"/>
  <c r="DW957" i="2"/>
  <c r="DX957" i="2"/>
  <c r="DY957" i="2"/>
  <c r="DZ957" i="2"/>
  <c r="EA957" i="2"/>
  <c r="EB957" i="2"/>
  <c r="EC957" i="2"/>
  <c r="ED957" i="2"/>
  <c r="EE957" i="2"/>
  <c r="EF957" i="2"/>
  <c r="EG957" i="2"/>
  <c r="EH957" i="2"/>
  <c r="EI957" i="2"/>
  <c r="EJ957" i="2"/>
  <c r="EK957" i="2"/>
  <c r="EL957" i="2"/>
  <c r="EM957" i="2"/>
  <c r="EN957" i="2"/>
  <c r="EO957" i="2"/>
  <c r="EP957" i="2"/>
  <c r="EQ957" i="2"/>
  <c r="ER957" i="2"/>
  <c r="ES957" i="2"/>
  <c r="ET957" i="2"/>
  <c r="DI958" i="2"/>
  <c r="DJ958" i="2"/>
  <c r="DK958" i="2"/>
  <c r="DL958" i="2"/>
  <c r="DM958" i="2"/>
  <c r="DN958" i="2"/>
  <c r="DO958" i="2"/>
  <c r="DP958" i="2"/>
  <c r="DQ958" i="2"/>
  <c r="DR958" i="2"/>
  <c r="DS958" i="2"/>
  <c r="DT958" i="2"/>
  <c r="DU958" i="2"/>
  <c r="DV958" i="2"/>
  <c r="DW958" i="2"/>
  <c r="DX958" i="2"/>
  <c r="DY958" i="2"/>
  <c r="DZ958" i="2"/>
  <c r="EA958" i="2"/>
  <c r="EB958" i="2"/>
  <c r="EC958" i="2"/>
  <c r="ED958" i="2"/>
  <c r="EE958" i="2"/>
  <c r="EF958" i="2"/>
  <c r="EG958" i="2"/>
  <c r="EH958" i="2"/>
  <c r="EI958" i="2"/>
  <c r="EJ958" i="2"/>
  <c r="EK958" i="2"/>
  <c r="EL958" i="2"/>
  <c r="EM958" i="2"/>
  <c r="EN958" i="2"/>
  <c r="EO958" i="2"/>
  <c r="EP958" i="2"/>
  <c r="EQ958" i="2"/>
  <c r="ER958" i="2"/>
  <c r="ES958" i="2"/>
  <c r="ET958" i="2"/>
  <c r="DI959" i="2"/>
  <c r="DJ959" i="2"/>
  <c r="DK959" i="2"/>
  <c r="DL959" i="2"/>
  <c r="DM959" i="2"/>
  <c r="DN959" i="2"/>
  <c r="DO959" i="2"/>
  <c r="DP959" i="2"/>
  <c r="DQ959" i="2"/>
  <c r="DR959" i="2"/>
  <c r="DS959" i="2"/>
  <c r="DT959" i="2"/>
  <c r="DU959" i="2"/>
  <c r="DV959" i="2"/>
  <c r="DW959" i="2"/>
  <c r="DX959" i="2"/>
  <c r="DY959" i="2"/>
  <c r="DZ959" i="2"/>
  <c r="EA959" i="2"/>
  <c r="EB959" i="2"/>
  <c r="EC959" i="2"/>
  <c r="ED959" i="2"/>
  <c r="EE959" i="2"/>
  <c r="EF959" i="2"/>
  <c r="EG959" i="2"/>
  <c r="EH959" i="2"/>
  <c r="EI959" i="2"/>
  <c r="EJ959" i="2"/>
  <c r="EK959" i="2"/>
  <c r="EL959" i="2"/>
  <c r="EM959" i="2"/>
  <c r="EN959" i="2"/>
  <c r="EO959" i="2"/>
  <c r="EP959" i="2"/>
  <c r="EQ959" i="2"/>
  <c r="ER959" i="2"/>
  <c r="ES959" i="2"/>
  <c r="ET959" i="2"/>
  <c r="DI960" i="2"/>
  <c r="DJ960" i="2"/>
  <c r="DK960" i="2"/>
  <c r="DL960" i="2"/>
  <c r="DM960" i="2"/>
  <c r="DN960" i="2"/>
  <c r="DO960" i="2"/>
  <c r="DP960" i="2"/>
  <c r="DQ960" i="2"/>
  <c r="DR960" i="2"/>
  <c r="DS960" i="2"/>
  <c r="DT960" i="2"/>
  <c r="DU960" i="2"/>
  <c r="DV960" i="2"/>
  <c r="DW960" i="2"/>
  <c r="DX960" i="2"/>
  <c r="DY960" i="2"/>
  <c r="DZ960" i="2"/>
  <c r="EA960" i="2"/>
  <c r="EB960" i="2"/>
  <c r="EC960" i="2"/>
  <c r="ED960" i="2"/>
  <c r="EE960" i="2"/>
  <c r="EF960" i="2"/>
  <c r="EG960" i="2"/>
  <c r="EH960" i="2"/>
  <c r="EI960" i="2"/>
  <c r="EJ960" i="2"/>
  <c r="EK960" i="2"/>
  <c r="EL960" i="2"/>
  <c r="EM960" i="2"/>
  <c r="EN960" i="2"/>
  <c r="EO960" i="2"/>
  <c r="EP960" i="2"/>
  <c r="EQ960" i="2"/>
  <c r="ER960" i="2"/>
  <c r="ES960" i="2"/>
  <c r="ET960" i="2"/>
  <c r="DI961" i="2"/>
  <c r="DJ961" i="2"/>
  <c r="DK961" i="2"/>
  <c r="DL961" i="2"/>
  <c r="DM961" i="2"/>
  <c r="DN961" i="2"/>
  <c r="DO961" i="2"/>
  <c r="DP961" i="2"/>
  <c r="DQ961" i="2"/>
  <c r="DR961" i="2"/>
  <c r="DS961" i="2"/>
  <c r="DT961" i="2"/>
  <c r="DU961" i="2"/>
  <c r="DV961" i="2"/>
  <c r="DW961" i="2"/>
  <c r="DX961" i="2"/>
  <c r="DY961" i="2"/>
  <c r="DZ961" i="2"/>
  <c r="EA961" i="2"/>
  <c r="EB961" i="2"/>
  <c r="EC961" i="2"/>
  <c r="ED961" i="2"/>
  <c r="EE961" i="2"/>
  <c r="EF961" i="2"/>
  <c r="EG961" i="2"/>
  <c r="EH961" i="2"/>
  <c r="EI961" i="2"/>
  <c r="EJ961" i="2"/>
  <c r="EK961" i="2"/>
  <c r="EL961" i="2"/>
  <c r="EM961" i="2"/>
  <c r="EN961" i="2"/>
  <c r="EO961" i="2"/>
  <c r="EP961" i="2"/>
  <c r="EQ961" i="2"/>
  <c r="ER961" i="2"/>
  <c r="ES961" i="2"/>
  <c r="ET961" i="2"/>
  <c r="DI962" i="2"/>
  <c r="DJ962" i="2"/>
  <c r="DK962" i="2"/>
  <c r="DL962" i="2"/>
  <c r="DM962" i="2"/>
  <c r="DN962" i="2"/>
  <c r="DO962" i="2"/>
  <c r="DP962" i="2"/>
  <c r="DQ962" i="2"/>
  <c r="DR962" i="2"/>
  <c r="DS962" i="2"/>
  <c r="DT962" i="2"/>
  <c r="DU962" i="2"/>
  <c r="DV962" i="2"/>
  <c r="DW962" i="2"/>
  <c r="DX962" i="2"/>
  <c r="DY962" i="2"/>
  <c r="DZ962" i="2"/>
  <c r="EA962" i="2"/>
  <c r="EB962" i="2"/>
  <c r="EC962" i="2"/>
  <c r="ED962" i="2"/>
  <c r="EE962" i="2"/>
  <c r="EF962" i="2"/>
  <c r="EG962" i="2"/>
  <c r="EH962" i="2"/>
  <c r="EI962" i="2"/>
  <c r="EJ962" i="2"/>
  <c r="EK962" i="2"/>
  <c r="EL962" i="2"/>
  <c r="EM962" i="2"/>
  <c r="EN962" i="2"/>
  <c r="EO962" i="2"/>
  <c r="EP962" i="2"/>
  <c r="EQ962" i="2"/>
  <c r="ER962" i="2"/>
  <c r="ES962" i="2"/>
  <c r="ET962" i="2"/>
  <c r="DI963" i="2"/>
  <c r="DJ963" i="2"/>
  <c r="DK963" i="2"/>
  <c r="DL963" i="2"/>
  <c r="DM963" i="2"/>
  <c r="DN963" i="2"/>
  <c r="DO963" i="2"/>
  <c r="DP963" i="2"/>
  <c r="DQ963" i="2"/>
  <c r="DR963" i="2"/>
  <c r="DS963" i="2"/>
  <c r="DT963" i="2"/>
  <c r="DU963" i="2"/>
  <c r="DV963" i="2"/>
  <c r="DW963" i="2"/>
  <c r="DX963" i="2"/>
  <c r="DY963" i="2"/>
  <c r="DZ963" i="2"/>
  <c r="EA963" i="2"/>
  <c r="EB963" i="2"/>
  <c r="EC963" i="2"/>
  <c r="ED963" i="2"/>
  <c r="EE963" i="2"/>
  <c r="EF963" i="2"/>
  <c r="EG963" i="2"/>
  <c r="EH963" i="2"/>
  <c r="EI963" i="2"/>
  <c r="EJ963" i="2"/>
  <c r="EK963" i="2"/>
  <c r="EL963" i="2"/>
  <c r="EM963" i="2"/>
  <c r="EN963" i="2"/>
  <c r="EO963" i="2"/>
  <c r="EP963" i="2"/>
  <c r="EQ963" i="2"/>
  <c r="ER963" i="2"/>
  <c r="ES963" i="2"/>
  <c r="ET963" i="2"/>
  <c r="DI964" i="2"/>
  <c r="DJ964" i="2"/>
  <c r="DK964" i="2"/>
  <c r="DL964" i="2"/>
  <c r="DM964" i="2"/>
  <c r="DN964" i="2"/>
  <c r="DO964" i="2"/>
  <c r="DP964" i="2"/>
  <c r="DQ964" i="2"/>
  <c r="DR964" i="2"/>
  <c r="DS964" i="2"/>
  <c r="DT964" i="2"/>
  <c r="DU964" i="2"/>
  <c r="DV964" i="2"/>
  <c r="DW964" i="2"/>
  <c r="DX964" i="2"/>
  <c r="DY964" i="2"/>
  <c r="DZ964" i="2"/>
  <c r="EA964" i="2"/>
  <c r="EB964" i="2"/>
  <c r="EC964" i="2"/>
  <c r="ED964" i="2"/>
  <c r="EE964" i="2"/>
  <c r="EF964" i="2"/>
  <c r="EG964" i="2"/>
  <c r="EH964" i="2"/>
  <c r="EI964" i="2"/>
  <c r="EJ964" i="2"/>
  <c r="EK964" i="2"/>
  <c r="EL964" i="2"/>
  <c r="EM964" i="2"/>
  <c r="EN964" i="2"/>
  <c r="EO964" i="2"/>
  <c r="EP964" i="2"/>
  <c r="EQ964" i="2"/>
  <c r="ER964" i="2"/>
  <c r="ES964" i="2"/>
  <c r="ET964" i="2"/>
  <c r="DI965" i="2"/>
  <c r="DJ965" i="2"/>
  <c r="DK965" i="2"/>
  <c r="DL965" i="2"/>
  <c r="DM965" i="2"/>
  <c r="DN965" i="2"/>
  <c r="DO965" i="2"/>
  <c r="DP965" i="2"/>
  <c r="DQ965" i="2"/>
  <c r="DR965" i="2"/>
  <c r="DS965" i="2"/>
  <c r="DT965" i="2"/>
  <c r="DU965" i="2"/>
  <c r="DV965" i="2"/>
  <c r="DW965" i="2"/>
  <c r="DX965" i="2"/>
  <c r="DY965" i="2"/>
  <c r="DZ965" i="2"/>
  <c r="EA965" i="2"/>
  <c r="EB965" i="2"/>
  <c r="EC965" i="2"/>
  <c r="ED965" i="2"/>
  <c r="EE965" i="2"/>
  <c r="EF965" i="2"/>
  <c r="EG965" i="2"/>
  <c r="EH965" i="2"/>
  <c r="EI965" i="2"/>
  <c r="EJ965" i="2"/>
  <c r="EK965" i="2"/>
  <c r="EL965" i="2"/>
  <c r="EM965" i="2"/>
  <c r="EN965" i="2"/>
  <c r="EO965" i="2"/>
  <c r="EP965" i="2"/>
  <c r="EQ965" i="2"/>
  <c r="ER965" i="2"/>
  <c r="ES965" i="2"/>
  <c r="ET965" i="2"/>
  <c r="DI966" i="2"/>
  <c r="DJ966" i="2"/>
  <c r="DK966" i="2"/>
  <c r="DL966" i="2"/>
  <c r="DM966" i="2"/>
  <c r="DN966" i="2"/>
  <c r="DO966" i="2"/>
  <c r="DP966" i="2"/>
  <c r="DQ966" i="2"/>
  <c r="DR966" i="2"/>
  <c r="DS966" i="2"/>
  <c r="DT966" i="2"/>
  <c r="DU966" i="2"/>
  <c r="DV966" i="2"/>
  <c r="DW966" i="2"/>
  <c r="DX966" i="2"/>
  <c r="DY966" i="2"/>
  <c r="DZ966" i="2"/>
  <c r="EA966" i="2"/>
  <c r="EB966" i="2"/>
  <c r="EC966" i="2"/>
  <c r="ED966" i="2"/>
  <c r="EE966" i="2"/>
  <c r="EF966" i="2"/>
  <c r="EG966" i="2"/>
  <c r="EH966" i="2"/>
  <c r="EI966" i="2"/>
  <c r="EJ966" i="2"/>
  <c r="EK966" i="2"/>
  <c r="EL966" i="2"/>
  <c r="EM966" i="2"/>
  <c r="EN966" i="2"/>
  <c r="EO966" i="2"/>
  <c r="EP966" i="2"/>
  <c r="EQ966" i="2"/>
  <c r="ER966" i="2"/>
  <c r="ES966" i="2"/>
  <c r="ET966" i="2"/>
  <c r="DI967" i="2"/>
  <c r="DJ967" i="2"/>
  <c r="DK967" i="2"/>
  <c r="DL967" i="2"/>
  <c r="DM967" i="2"/>
  <c r="DN967" i="2"/>
  <c r="DO967" i="2"/>
  <c r="DP967" i="2"/>
  <c r="DQ967" i="2"/>
  <c r="DR967" i="2"/>
  <c r="DS967" i="2"/>
  <c r="DT967" i="2"/>
  <c r="DU967" i="2"/>
  <c r="DV967" i="2"/>
  <c r="DW967" i="2"/>
  <c r="DX967" i="2"/>
  <c r="DY967" i="2"/>
  <c r="DZ967" i="2"/>
  <c r="EA967" i="2"/>
  <c r="EB967" i="2"/>
  <c r="EC967" i="2"/>
  <c r="ED967" i="2"/>
  <c r="EE967" i="2"/>
  <c r="EF967" i="2"/>
  <c r="EG967" i="2"/>
  <c r="EH967" i="2"/>
  <c r="EI967" i="2"/>
  <c r="EJ967" i="2"/>
  <c r="EK967" i="2"/>
  <c r="EL967" i="2"/>
  <c r="EM967" i="2"/>
  <c r="EN967" i="2"/>
  <c r="EO967" i="2"/>
  <c r="EP967" i="2"/>
  <c r="EQ967" i="2"/>
  <c r="ER967" i="2"/>
  <c r="ES967" i="2"/>
  <c r="ET967" i="2"/>
  <c r="DI968" i="2"/>
  <c r="DJ968" i="2"/>
  <c r="DK968" i="2"/>
  <c r="DL968" i="2"/>
  <c r="DM968" i="2"/>
  <c r="DN968" i="2"/>
  <c r="DO968" i="2"/>
  <c r="DP968" i="2"/>
  <c r="DQ968" i="2"/>
  <c r="DR968" i="2"/>
  <c r="DS968" i="2"/>
  <c r="DT968" i="2"/>
  <c r="DU968" i="2"/>
  <c r="DV968" i="2"/>
  <c r="DW968" i="2"/>
  <c r="DX968" i="2"/>
  <c r="DY968" i="2"/>
  <c r="DZ968" i="2"/>
  <c r="EA968" i="2"/>
  <c r="EB968" i="2"/>
  <c r="EC968" i="2"/>
  <c r="ED968" i="2"/>
  <c r="EE968" i="2"/>
  <c r="EF968" i="2"/>
  <c r="EG968" i="2"/>
  <c r="EH968" i="2"/>
  <c r="EI968" i="2"/>
  <c r="EJ968" i="2"/>
  <c r="EK968" i="2"/>
  <c r="EL968" i="2"/>
  <c r="EM968" i="2"/>
  <c r="EN968" i="2"/>
  <c r="EO968" i="2"/>
  <c r="EP968" i="2"/>
  <c r="EQ968" i="2"/>
  <c r="ER968" i="2"/>
  <c r="ES968" i="2"/>
  <c r="ET968" i="2"/>
  <c r="DI969" i="2"/>
  <c r="DJ969" i="2"/>
  <c r="DK969" i="2"/>
  <c r="DL969" i="2"/>
  <c r="DM969" i="2"/>
  <c r="DN969" i="2"/>
  <c r="DO969" i="2"/>
  <c r="DP969" i="2"/>
  <c r="DQ969" i="2"/>
  <c r="DR969" i="2"/>
  <c r="DS969" i="2"/>
  <c r="DT969" i="2"/>
  <c r="DU969" i="2"/>
  <c r="DV969" i="2"/>
  <c r="DW969" i="2"/>
  <c r="DX969" i="2"/>
  <c r="DY969" i="2"/>
  <c r="DZ969" i="2"/>
  <c r="EA969" i="2"/>
  <c r="EB969" i="2"/>
  <c r="EC969" i="2"/>
  <c r="ED969" i="2"/>
  <c r="EE969" i="2"/>
  <c r="EF969" i="2"/>
  <c r="EG969" i="2"/>
  <c r="EH969" i="2"/>
  <c r="EI969" i="2"/>
  <c r="EJ969" i="2"/>
  <c r="EK969" i="2"/>
  <c r="EL969" i="2"/>
  <c r="EM969" i="2"/>
  <c r="EN969" i="2"/>
  <c r="EO969" i="2"/>
  <c r="EP969" i="2"/>
  <c r="EQ969" i="2"/>
  <c r="ER969" i="2"/>
  <c r="ES969" i="2"/>
  <c r="ET969" i="2"/>
  <c r="DI970" i="2"/>
  <c r="DJ970" i="2"/>
  <c r="DK970" i="2"/>
  <c r="DL970" i="2"/>
  <c r="DM970" i="2"/>
  <c r="DN970" i="2"/>
  <c r="DO970" i="2"/>
  <c r="DP970" i="2"/>
  <c r="DQ970" i="2"/>
  <c r="DR970" i="2"/>
  <c r="DS970" i="2"/>
  <c r="DT970" i="2"/>
  <c r="DU970" i="2"/>
  <c r="DV970" i="2"/>
  <c r="DW970" i="2"/>
  <c r="DX970" i="2"/>
  <c r="DY970" i="2"/>
  <c r="DZ970" i="2"/>
  <c r="EA970" i="2"/>
  <c r="EB970" i="2"/>
  <c r="EC970" i="2"/>
  <c r="ED970" i="2"/>
  <c r="EE970" i="2"/>
  <c r="EF970" i="2"/>
  <c r="EG970" i="2"/>
  <c r="EH970" i="2"/>
  <c r="EI970" i="2"/>
  <c r="EJ970" i="2"/>
  <c r="EK970" i="2"/>
  <c r="EL970" i="2"/>
  <c r="EM970" i="2"/>
  <c r="EN970" i="2"/>
  <c r="EO970" i="2"/>
  <c r="EP970" i="2"/>
  <c r="EQ970" i="2"/>
  <c r="ER970" i="2"/>
  <c r="ES970" i="2"/>
  <c r="ET970" i="2"/>
  <c r="DI971" i="2"/>
  <c r="DJ971" i="2"/>
  <c r="DK971" i="2"/>
  <c r="DL971" i="2"/>
  <c r="DM971" i="2"/>
  <c r="DN971" i="2"/>
  <c r="DO971" i="2"/>
  <c r="DP971" i="2"/>
  <c r="DQ971" i="2"/>
  <c r="DR971" i="2"/>
  <c r="DS971" i="2"/>
  <c r="DT971" i="2"/>
  <c r="DU971" i="2"/>
  <c r="DV971" i="2"/>
  <c r="DW971" i="2"/>
  <c r="DX971" i="2"/>
  <c r="DY971" i="2"/>
  <c r="DZ971" i="2"/>
  <c r="EA971" i="2"/>
  <c r="EB971" i="2"/>
  <c r="EC971" i="2"/>
  <c r="ED971" i="2"/>
  <c r="EE971" i="2"/>
  <c r="EF971" i="2"/>
  <c r="EG971" i="2"/>
  <c r="EH971" i="2"/>
  <c r="EI971" i="2"/>
  <c r="EJ971" i="2"/>
  <c r="EK971" i="2"/>
  <c r="EL971" i="2"/>
  <c r="EM971" i="2"/>
  <c r="EN971" i="2"/>
  <c r="EO971" i="2"/>
  <c r="EP971" i="2"/>
  <c r="EQ971" i="2"/>
  <c r="ER971" i="2"/>
  <c r="ES971" i="2"/>
  <c r="ET971" i="2"/>
  <c r="DI972" i="2"/>
  <c r="DJ972" i="2"/>
  <c r="DK972" i="2"/>
  <c r="DL972" i="2"/>
  <c r="DM972" i="2"/>
  <c r="DN972" i="2"/>
  <c r="DO972" i="2"/>
  <c r="DP972" i="2"/>
  <c r="DQ972" i="2"/>
  <c r="DR972" i="2"/>
  <c r="DS972" i="2"/>
  <c r="DT972" i="2"/>
  <c r="DU972" i="2"/>
  <c r="DV972" i="2"/>
  <c r="DW972" i="2"/>
  <c r="DX972" i="2"/>
  <c r="DY972" i="2"/>
  <c r="DZ972" i="2"/>
  <c r="EA972" i="2"/>
  <c r="EB972" i="2"/>
  <c r="EC972" i="2"/>
  <c r="ED972" i="2"/>
  <c r="EE972" i="2"/>
  <c r="EF972" i="2"/>
  <c r="EG972" i="2"/>
  <c r="EH972" i="2"/>
  <c r="EI972" i="2"/>
  <c r="EJ972" i="2"/>
  <c r="EK972" i="2"/>
  <c r="EL972" i="2"/>
  <c r="EM972" i="2"/>
  <c r="EN972" i="2"/>
  <c r="EO972" i="2"/>
  <c r="EP972" i="2"/>
  <c r="EQ972" i="2"/>
  <c r="ER972" i="2"/>
  <c r="ES972" i="2"/>
  <c r="ET972" i="2"/>
  <c r="DI973" i="2"/>
  <c r="DJ973" i="2"/>
  <c r="DK973" i="2"/>
  <c r="DL973" i="2"/>
  <c r="DM973" i="2"/>
  <c r="DN973" i="2"/>
  <c r="DO973" i="2"/>
  <c r="DP973" i="2"/>
  <c r="DQ973" i="2"/>
  <c r="DR973" i="2"/>
  <c r="DS973" i="2"/>
  <c r="DT973" i="2"/>
  <c r="DU973" i="2"/>
  <c r="DV973" i="2"/>
  <c r="DW973" i="2"/>
  <c r="DX973" i="2"/>
  <c r="DY973" i="2"/>
  <c r="DZ973" i="2"/>
  <c r="EA973" i="2"/>
  <c r="EB973" i="2"/>
  <c r="EC973" i="2"/>
  <c r="ED973" i="2"/>
  <c r="EE973" i="2"/>
  <c r="EF973" i="2"/>
  <c r="EG973" i="2"/>
  <c r="EH973" i="2"/>
  <c r="EI973" i="2"/>
  <c r="EJ973" i="2"/>
  <c r="EK973" i="2"/>
  <c r="EL973" i="2"/>
  <c r="EM973" i="2"/>
  <c r="EN973" i="2"/>
  <c r="EO973" i="2"/>
  <c r="EP973" i="2"/>
  <c r="EQ973" i="2"/>
  <c r="ER973" i="2"/>
  <c r="ES973" i="2"/>
  <c r="ET973" i="2"/>
  <c r="DI974" i="2"/>
  <c r="DJ974" i="2"/>
  <c r="DK974" i="2"/>
  <c r="DL974" i="2"/>
  <c r="DM974" i="2"/>
  <c r="DN974" i="2"/>
  <c r="DO974" i="2"/>
  <c r="DP974" i="2"/>
  <c r="DQ974" i="2"/>
  <c r="DR974" i="2"/>
  <c r="DS974" i="2"/>
  <c r="DT974" i="2"/>
  <c r="DU974" i="2"/>
  <c r="DV974" i="2"/>
  <c r="DW974" i="2"/>
  <c r="DX974" i="2"/>
  <c r="DY974" i="2"/>
  <c r="DZ974" i="2"/>
  <c r="EA974" i="2"/>
  <c r="EB974" i="2"/>
  <c r="EC974" i="2"/>
  <c r="ED974" i="2"/>
  <c r="EE974" i="2"/>
  <c r="EF974" i="2"/>
  <c r="EG974" i="2"/>
  <c r="EH974" i="2"/>
  <c r="EI974" i="2"/>
  <c r="EJ974" i="2"/>
  <c r="EK974" i="2"/>
  <c r="EL974" i="2"/>
  <c r="EM974" i="2"/>
  <c r="EN974" i="2"/>
  <c r="EO974" i="2"/>
  <c r="EP974" i="2"/>
  <c r="EQ974" i="2"/>
  <c r="ER974" i="2"/>
  <c r="ES974" i="2"/>
  <c r="ET974" i="2"/>
  <c r="DI975" i="2"/>
  <c r="DJ975" i="2"/>
  <c r="DK975" i="2"/>
  <c r="DL975" i="2"/>
  <c r="DM975" i="2"/>
  <c r="DN975" i="2"/>
  <c r="DO975" i="2"/>
  <c r="DP975" i="2"/>
  <c r="DQ975" i="2"/>
  <c r="DR975" i="2"/>
  <c r="DS975" i="2"/>
  <c r="DT975" i="2"/>
  <c r="DU975" i="2"/>
  <c r="DV975" i="2"/>
  <c r="DW975" i="2"/>
  <c r="DX975" i="2"/>
  <c r="DY975" i="2"/>
  <c r="DZ975" i="2"/>
  <c r="EA975" i="2"/>
  <c r="EB975" i="2"/>
  <c r="EC975" i="2"/>
  <c r="ED975" i="2"/>
  <c r="EE975" i="2"/>
  <c r="EF975" i="2"/>
  <c r="EG975" i="2"/>
  <c r="EH975" i="2"/>
  <c r="EI975" i="2"/>
  <c r="EJ975" i="2"/>
  <c r="EK975" i="2"/>
  <c r="EL975" i="2"/>
  <c r="EM975" i="2"/>
  <c r="EN975" i="2"/>
  <c r="EO975" i="2"/>
  <c r="EP975" i="2"/>
  <c r="EQ975" i="2"/>
  <c r="ER975" i="2"/>
  <c r="ES975" i="2"/>
  <c r="ET975" i="2"/>
  <c r="DI976" i="2"/>
  <c r="DJ976" i="2"/>
  <c r="DK976" i="2"/>
  <c r="DL976" i="2"/>
  <c r="DM976" i="2"/>
  <c r="DN976" i="2"/>
  <c r="DO976" i="2"/>
  <c r="DP976" i="2"/>
  <c r="DQ976" i="2"/>
  <c r="DR976" i="2"/>
  <c r="DS976" i="2"/>
  <c r="DT976" i="2"/>
  <c r="DU976" i="2"/>
  <c r="DV976" i="2"/>
  <c r="DW976" i="2"/>
  <c r="DX976" i="2"/>
  <c r="DY976" i="2"/>
  <c r="DZ976" i="2"/>
  <c r="EA976" i="2"/>
  <c r="EB976" i="2"/>
  <c r="EC976" i="2"/>
  <c r="ED976" i="2"/>
  <c r="EE976" i="2"/>
  <c r="EF976" i="2"/>
  <c r="EG976" i="2"/>
  <c r="EH976" i="2"/>
  <c r="EI976" i="2"/>
  <c r="EJ976" i="2"/>
  <c r="EK976" i="2"/>
  <c r="EL976" i="2"/>
  <c r="EM976" i="2"/>
  <c r="EN976" i="2"/>
  <c r="EO976" i="2"/>
  <c r="EP976" i="2"/>
  <c r="EQ976" i="2"/>
  <c r="ER976" i="2"/>
  <c r="ES976" i="2"/>
  <c r="ET976" i="2"/>
  <c r="DI977" i="2"/>
  <c r="DJ977" i="2"/>
  <c r="DK977" i="2"/>
  <c r="DL977" i="2"/>
  <c r="DM977" i="2"/>
  <c r="DN977" i="2"/>
  <c r="DO977" i="2"/>
  <c r="DP977" i="2"/>
  <c r="DQ977" i="2"/>
  <c r="DR977" i="2"/>
  <c r="DS977" i="2"/>
  <c r="DT977" i="2"/>
  <c r="DU977" i="2"/>
  <c r="DV977" i="2"/>
  <c r="DW977" i="2"/>
  <c r="DX977" i="2"/>
  <c r="DY977" i="2"/>
  <c r="DZ977" i="2"/>
  <c r="EA977" i="2"/>
  <c r="EB977" i="2"/>
  <c r="EC977" i="2"/>
  <c r="ED977" i="2"/>
  <c r="EE977" i="2"/>
  <c r="EF977" i="2"/>
  <c r="EG977" i="2"/>
  <c r="EH977" i="2"/>
  <c r="EI977" i="2"/>
  <c r="EJ977" i="2"/>
  <c r="EK977" i="2"/>
  <c r="EL977" i="2"/>
  <c r="EM977" i="2"/>
  <c r="EN977" i="2"/>
  <c r="EO977" i="2"/>
  <c r="EP977" i="2"/>
  <c r="EQ977" i="2"/>
  <c r="ER977" i="2"/>
  <c r="ES977" i="2"/>
  <c r="ET977" i="2"/>
  <c r="DI978" i="2"/>
  <c r="DJ978" i="2"/>
  <c r="DK978" i="2"/>
  <c r="DL978" i="2"/>
  <c r="DM978" i="2"/>
  <c r="DN978" i="2"/>
  <c r="DO978" i="2"/>
  <c r="DP978" i="2"/>
  <c r="DQ978" i="2"/>
  <c r="DR978" i="2"/>
  <c r="DS978" i="2"/>
  <c r="DT978" i="2"/>
  <c r="DU978" i="2"/>
  <c r="DV978" i="2"/>
  <c r="DW978" i="2"/>
  <c r="DX978" i="2"/>
  <c r="DY978" i="2"/>
  <c r="DZ978" i="2"/>
  <c r="EA978" i="2"/>
  <c r="EB978" i="2"/>
  <c r="EC978" i="2"/>
  <c r="ED978" i="2"/>
  <c r="EE978" i="2"/>
  <c r="EF978" i="2"/>
  <c r="EG978" i="2"/>
  <c r="EH978" i="2"/>
  <c r="EI978" i="2"/>
  <c r="EJ978" i="2"/>
  <c r="EK978" i="2"/>
  <c r="EL978" i="2"/>
  <c r="EM978" i="2"/>
  <c r="EN978" i="2"/>
  <c r="EO978" i="2"/>
  <c r="EP978" i="2"/>
  <c r="EQ978" i="2"/>
  <c r="ER978" i="2"/>
  <c r="ES978" i="2"/>
  <c r="ET978" i="2"/>
  <c r="DI979" i="2"/>
  <c r="DJ979" i="2"/>
  <c r="DK979" i="2"/>
  <c r="DL979" i="2"/>
  <c r="DM979" i="2"/>
  <c r="DN979" i="2"/>
  <c r="DO979" i="2"/>
  <c r="DP979" i="2"/>
  <c r="DQ979" i="2"/>
  <c r="DR979" i="2"/>
  <c r="DS979" i="2"/>
  <c r="DT979" i="2"/>
  <c r="DU979" i="2"/>
  <c r="DV979" i="2"/>
  <c r="DW979" i="2"/>
  <c r="DX979" i="2"/>
  <c r="DY979" i="2"/>
  <c r="DZ979" i="2"/>
  <c r="EA979" i="2"/>
  <c r="EB979" i="2"/>
  <c r="EC979" i="2"/>
  <c r="ED979" i="2"/>
  <c r="EE979" i="2"/>
  <c r="EF979" i="2"/>
  <c r="EG979" i="2"/>
  <c r="EH979" i="2"/>
  <c r="EI979" i="2"/>
  <c r="EJ979" i="2"/>
  <c r="EK979" i="2"/>
  <c r="EL979" i="2"/>
  <c r="EM979" i="2"/>
  <c r="EN979" i="2"/>
  <c r="EO979" i="2"/>
  <c r="EP979" i="2"/>
  <c r="EQ979" i="2"/>
  <c r="ER979" i="2"/>
  <c r="ES979" i="2"/>
  <c r="ET979" i="2"/>
  <c r="DI980" i="2"/>
  <c r="DJ980" i="2"/>
  <c r="DK980" i="2"/>
  <c r="DL980" i="2"/>
  <c r="DM980" i="2"/>
  <c r="DN980" i="2"/>
  <c r="DO980" i="2"/>
  <c r="DP980" i="2"/>
  <c r="DQ980" i="2"/>
  <c r="DR980" i="2"/>
  <c r="DS980" i="2"/>
  <c r="DT980" i="2"/>
  <c r="DU980" i="2"/>
  <c r="DV980" i="2"/>
  <c r="DW980" i="2"/>
  <c r="DX980" i="2"/>
  <c r="DY980" i="2"/>
  <c r="DZ980" i="2"/>
  <c r="EA980" i="2"/>
  <c r="EB980" i="2"/>
  <c r="EC980" i="2"/>
  <c r="ED980" i="2"/>
  <c r="EE980" i="2"/>
  <c r="EF980" i="2"/>
  <c r="EG980" i="2"/>
  <c r="EH980" i="2"/>
  <c r="EI980" i="2"/>
  <c r="EJ980" i="2"/>
  <c r="EK980" i="2"/>
  <c r="EL980" i="2"/>
  <c r="EM980" i="2"/>
  <c r="EN980" i="2"/>
  <c r="EO980" i="2"/>
  <c r="EP980" i="2"/>
  <c r="EQ980" i="2"/>
  <c r="ER980" i="2"/>
  <c r="ES980" i="2"/>
  <c r="ET980" i="2"/>
  <c r="DI981" i="2"/>
  <c r="DJ981" i="2"/>
  <c r="DK981" i="2"/>
  <c r="DL981" i="2"/>
  <c r="DM981" i="2"/>
  <c r="DN981" i="2"/>
  <c r="DO981" i="2"/>
  <c r="DP981" i="2"/>
  <c r="DQ981" i="2"/>
  <c r="DR981" i="2"/>
  <c r="DS981" i="2"/>
  <c r="DT981" i="2"/>
  <c r="DU981" i="2"/>
  <c r="DV981" i="2"/>
  <c r="DW981" i="2"/>
  <c r="DX981" i="2"/>
  <c r="DY981" i="2"/>
  <c r="DZ981" i="2"/>
  <c r="EA981" i="2"/>
  <c r="EB981" i="2"/>
  <c r="EC981" i="2"/>
  <c r="ED981" i="2"/>
  <c r="EE981" i="2"/>
  <c r="EF981" i="2"/>
  <c r="EG981" i="2"/>
  <c r="EH981" i="2"/>
  <c r="EI981" i="2"/>
  <c r="EJ981" i="2"/>
  <c r="EK981" i="2"/>
  <c r="EL981" i="2"/>
  <c r="EM981" i="2"/>
  <c r="EN981" i="2"/>
  <c r="EO981" i="2"/>
  <c r="EP981" i="2"/>
  <c r="EQ981" i="2"/>
  <c r="ER981" i="2"/>
  <c r="ES981" i="2"/>
  <c r="ET981" i="2"/>
  <c r="DI982" i="2"/>
  <c r="DJ982" i="2"/>
  <c r="DK982" i="2"/>
  <c r="DL982" i="2"/>
  <c r="DM982" i="2"/>
  <c r="DN982" i="2"/>
  <c r="DO982" i="2"/>
  <c r="DP982" i="2"/>
  <c r="DQ982" i="2"/>
  <c r="DR982" i="2"/>
  <c r="DS982" i="2"/>
  <c r="DT982" i="2"/>
  <c r="DU982" i="2"/>
  <c r="DV982" i="2"/>
  <c r="DW982" i="2"/>
  <c r="DX982" i="2"/>
  <c r="DY982" i="2"/>
  <c r="DZ982" i="2"/>
  <c r="EA982" i="2"/>
  <c r="EB982" i="2"/>
  <c r="EC982" i="2"/>
  <c r="ED982" i="2"/>
  <c r="EE982" i="2"/>
  <c r="EF982" i="2"/>
  <c r="EG982" i="2"/>
  <c r="EH982" i="2"/>
  <c r="EI982" i="2"/>
  <c r="EJ982" i="2"/>
  <c r="EK982" i="2"/>
  <c r="EL982" i="2"/>
  <c r="EM982" i="2"/>
  <c r="EN982" i="2"/>
  <c r="EO982" i="2"/>
  <c r="EP982" i="2"/>
  <c r="EQ982" i="2"/>
  <c r="ER982" i="2"/>
  <c r="ES982" i="2"/>
  <c r="ET982" i="2"/>
  <c r="DI983" i="2"/>
  <c r="DJ983" i="2"/>
  <c r="DK983" i="2"/>
  <c r="DL983" i="2"/>
  <c r="DM983" i="2"/>
  <c r="DN983" i="2"/>
  <c r="DO983" i="2"/>
  <c r="DP983" i="2"/>
  <c r="DQ983" i="2"/>
  <c r="DR983" i="2"/>
  <c r="DS983" i="2"/>
  <c r="DT983" i="2"/>
  <c r="DU983" i="2"/>
  <c r="DV983" i="2"/>
  <c r="DW983" i="2"/>
  <c r="DX983" i="2"/>
  <c r="DY983" i="2"/>
  <c r="DZ983" i="2"/>
  <c r="EA983" i="2"/>
  <c r="EB983" i="2"/>
  <c r="EC983" i="2"/>
  <c r="ED983" i="2"/>
  <c r="EE983" i="2"/>
  <c r="EF983" i="2"/>
  <c r="EG983" i="2"/>
  <c r="EH983" i="2"/>
  <c r="EI983" i="2"/>
  <c r="EJ983" i="2"/>
  <c r="EK983" i="2"/>
  <c r="EL983" i="2"/>
  <c r="EM983" i="2"/>
  <c r="EN983" i="2"/>
  <c r="EO983" i="2"/>
  <c r="EP983" i="2"/>
  <c r="EQ983" i="2"/>
  <c r="ER983" i="2"/>
  <c r="ES983" i="2"/>
  <c r="ET983" i="2"/>
  <c r="DI984" i="2"/>
  <c r="DJ984" i="2"/>
  <c r="DK984" i="2"/>
  <c r="DL984" i="2"/>
  <c r="DM984" i="2"/>
  <c r="DN984" i="2"/>
  <c r="DO984" i="2"/>
  <c r="DP984" i="2"/>
  <c r="DQ984" i="2"/>
  <c r="DR984" i="2"/>
  <c r="DS984" i="2"/>
  <c r="DT984" i="2"/>
  <c r="DU984" i="2"/>
  <c r="DV984" i="2"/>
  <c r="DW984" i="2"/>
  <c r="DX984" i="2"/>
  <c r="DY984" i="2"/>
  <c r="DZ984" i="2"/>
  <c r="EA984" i="2"/>
  <c r="EB984" i="2"/>
  <c r="EC984" i="2"/>
  <c r="ED984" i="2"/>
  <c r="EE984" i="2"/>
  <c r="EF984" i="2"/>
  <c r="EG984" i="2"/>
  <c r="EH984" i="2"/>
  <c r="EI984" i="2"/>
  <c r="EJ984" i="2"/>
  <c r="EK984" i="2"/>
  <c r="EL984" i="2"/>
  <c r="EM984" i="2"/>
  <c r="EN984" i="2"/>
  <c r="EO984" i="2"/>
  <c r="EP984" i="2"/>
  <c r="EQ984" i="2"/>
  <c r="ER984" i="2"/>
  <c r="ES984" i="2"/>
  <c r="ET984" i="2"/>
  <c r="DI985" i="2"/>
  <c r="DJ985" i="2"/>
  <c r="DK985" i="2"/>
  <c r="DL985" i="2"/>
  <c r="DM985" i="2"/>
  <c r="DN985" i="2"/>
  <c r="DO985" i="2"/>
  <c r="DP985" i="2"/>
  <c r="DQ985" i="2"/>
  <c r="DR985" i="2"/>
  <c r="DS985" i="2"/>
  <c r="DT985" i="2"/>
  <c r="DU985" i="2"/>
  <c r="DV985" i="2"/>
  <c r="DW985" i="2"/>
  <c r="DX985" i="2"/>
  <c r="DY985" i="2"/>
  <c r="DZ985" i="2"/>
  <c r="EA985" i="2"/>
  <c r="EB985" i="2"/>
  <c r="EC985" i="2"/>
  <c r="ED985" i="2"/>
  <c r="EE985" i="2"/>
  <c r="EF985" i="2"/>
  <c r="EG985" i="2"/>
  <c r="EH985" i="2"/>
  <c r="EI985" i="2"/>
  <c r="EJ985" i="2"/>
  <c r="EK985" i="2"/>
  <c r="EL985" i="2"/>
  <c r="EM985" i="2"/>
  <c r="EN985" i="2"/>
  <c r="EO985" i="2"/>
  <c r="EP985" i="2"/>
  <c r="EQ985" i="2"/>
  <c r="ER985" i="2"/>
  <c r="ES985" i="2"/>
  <c r="ET985" i="2"/>
  <c r="DI986" i="2"/>
  <c r="DJ986" i="2"/>
  <c r="DK986" i="2"/>
  <c r="DL986" i="2"/>
  <c r="DM986" i="2"/>
  <c r="DN986" i="2"/>
  <c r="DO986" i="2"/>
  <c r="DP986" i="2"/>
  <c r="DQ986" i="2"/>
  <c r="DR986" i="2"/>
  <c r="DS986" i="2"/>
  <c r="DT986" i="2"/>
  <c r="DU986" i="2"/>
  <c r="DV986" i="2"/>
  <c r="DW986" i="2"/>
  <c r="DX986" i="2"/>
  <c r="DY986" i="2"/>
  <c r="DZ986" i="2"/>
  <c r="EA986" i="2"/>
  <c r="EB986" i="2"/>
  <c r="EC986" i="2"/>
  <c r="ED986" i="2"/>
  <c r="EE986" i="2"/>
  <c r="EF986" i="2"/>
  <c r="EG986" i="2"/>
  <c r="EH986" i="2"/>
  <c r="EI986" i="2"/>
  <c r="EJ986" i="2"/>
  <c r="EK986" i="2"/>
  <c r="EL986" i="2"/>
  <c r="EM986" i="2"/>
  <c r="EN986" i="2"/>
  <c r="EO986" i="2"/>
  <c r="EP986" i="2"/>
  <c r="EQ986" i="2"/>
  <c r="ER986" i="2"/>
  <c r="ES986" i="2"/>
  <c r="ET986" i="2"/>
  <c r="DI987" i="2"/>
  <c r="DJ987" i="2"/>
  <c r="DK987" i="2"/>
  <c r="DL987" i="2"/>
  <c r="DM987" i="2"/>
  <c r="DN987" i="2"/>
  <c r="DO987" i="2"/>
  <c r="DP987" i="2"/>
  <c r="DQ987" i="2"/>
  <c r="DR987" i="2"/>
  <c r="DS987" i="2"/>
  <c r="DT987" i="2"/>
  <c r="DU987" i="2"/>
  <c r="DV987" i="2"/>
  <c r="DW987" i="2"/>
  <c r="DX987" i="2"/>
  <c r="DY987" i="2"/>
  <c r="DZ987" i="2"/>
  <c r="EA987" i="2"/>
  <c r="EB987" i="2"/>
  <c r="EC987" i="2"/>
  <c r="ED987" i="2"/>
  <c r="EE987" i="2"/>
  <c r="EF987" i="2"/>
  <c r="EG987" i="2"/>
  <c r="EH987" i="2"/>
  <c r="EI987" i="2"/>
  <c r="EJ987" i="2"/>
  <c r="EK987" i="2"/>
  <c r="EL987" i="2"/>
  <c r="EM987" i="2"/>
  <c r="EN987" i="2"/>
  <c r="EO987" i="2"/>
  <c r="EP987" i="2"/>
  <c r="EQ987" i="2"/>
  <c r="ER987" i="2"/>
  <c r="ES987" i="2"/>
  <c r="ET987" i="2"/>
  <c r="DI988" i="2"/>
  <c r="DJ988" i="2"/>
  <c r="DK988" i="2"/>
  <c r="DL988" i="2"/>
  <c r="DM988" i="2"/>
  <c r="DN988" i="2"/>
  <c r="DO988" i="2"/>
  <c r="DP988" i="2"/>
  <c r="DQ988" i="2"/>
  <c r="DR988" i="2"/>
  <c r="DS988" i="2"/>
  <c r="DT988" i="2"/>
  <c r="DU988" i="2"/>
  <c r="DV988" i="2"/>
  <c r="DW988" i="2"/>
  <c r="DX988" i="2"/>
  <c r="DY988" i="2"/>
  <c r="DZ988" i="2"/>
  <c r="EA988" i="2"/>
  <c r="EB988" i="2"/>
  <c r="EC988" i="2"/>
  <c r="ED988" i="2"/>
  <c r="EE988" i="2"/>
  <c r="EF988" i="2"/>
  <c r="EG988" i="2"/>
  <c r="EH988" i="2"/>
  <c r="EI988" i="2"/>
  <c r="EJ988" i="2"/>
  <c r="EK988" i="2"/>
  <c r="EL988" i="2"/>
  <c r="EM988" i="2"/>
  <c r="EN988" i="2"/>
  <c r="EO988" i="2"/>
  <c r="EP988" i="2"/>
  <c r="EQ988" i="2"/>
  <c r="ER988" i="2"/>
  <c r="ES988" i="2"/>
  <c r="ET988" i="2"/>
  <c r="DI989" i="2"/>
  <c r="DJ989" i="2"/>
  <c r="DK989" i="2"/>
  <c r="DL989" i="2"/>
  <c r="DM989" i="2"/>
  <c r="DN989" i="2"/>
  <c r="DO989" i="2"/>
  <c r="DP989" i="2"/>
  <c r="DQ989" i="2"/>
  <c r="DR989" i="2"/>
  <c r="DS989" i="2"/>
  <c r="DT989" i="2"/>
  <c r="DU989" i="2"/>
  <c r="DV989" i="2"/>
  <c r="DW989" i="2"/>
  <c r="DX989" i="2"/>
  <c r="DY989" i="2"/>
  <c r="DZ989" i="2"/>
  <c r="EA989" i="2"/>
  <c r="EB989" i="2"/>
  <c r="EC989" i="2"/>
  <c r="ED989" i="2"/>
  <c r="EE989" i="2"/>
  <c r="EF989" i="2"/>
  <c r="EG989" i="2"/>
  <c r="EH989" i="2"/>
  <c r="EI989" i="2"/>
  <c r="EJ989" i="2"/>
  <c r="EK989" i="2"/>
  <c r="EL989" i="2"/>
  <c r="EM989" i="2"/>
  <c r="EN989" i="2"/>
  <c r="EO989" i="2"/>
  <c r="EP989" i="2"/>
  <c r="EQ989" i="2"/>
  <c r="ER989" i="2"/>
  <c r="ES989" i="2"/>
  <c r="ET989" i="2"/>
  <c r="DI990" i="2"/>
  <c r="DJ990" i="2"/>
  <c r="DK990" i="2"/>
  <c r="DL990" i="2"/>
  <c r="DM990" i="2"/>
  <c r="DN990" i="2"/>
  <c r="DO990" i="2"/>
  <c r="DP990" i="2"/>
  <c r="DQ990" i="2"/>
  <c r="DR990" i="2"/>
  <c r="DS990" i="2"/>
  <c r="DT990" i="2"/>
  <c r="DU990" i="2"/>
  <c r="DV990" i="2"/>
  <c r="DW990" i="2"/>
  <c r="DX990" i="2"/>
  <c r="DY990" i="2"/>
  <c r="DZ990" i="2"/>
  <c r="EA990" i="2"/>
  <c r="EB990" i="2"/>
  <c r="EC990" i="2"/>
  <c r="ED990" i="2"/>
  <c r="EE990" i="2"/>
  <c r="EF990" i="2"/>
  <c r="EG990" i="2"/>
  <c r="EH990" i="2"/>
  <c r="EI990" i="2"/>
  <c r="EJ990" i="2"/>
  <c r="EK990" i="2"/>
  <c r="EL990" i="2"/>
  <c r="EM990" i="2"/>
  <c r="EN990" i="2"/>
  <c r="EO990" i="2"/>
  <c r="EP990" i="2"/>
  <c r="EQ990" i="2"/>
  <c r="ER990" i="2"/>
  <c r="ES990" i="2"/>
  <c r="ET990" i="2"/>
  <c r="DI991" i="2"/>
  <c r="DJ991" i="2"/>
  <c r="DK991" i="2"/>
  <c r="DL991" i="2"/>
  <c r="DM991" i="2"/>
  <c r="DN991" i="2"/>
  <c r="DO991" i="2"/>
  <c r="DP991" i="2"/>
  <c r="DQ991" i="2"/>
  <c r="DR991" i="2"/>
  <c r="DS991" i="2"/>
  <c r="DT991" i="2"/>
  <c r="DU991" i="2"/>
  <c r="DV991" i="2"/>
  <c r="DW991" i="2"/>
  <c r="DX991" i="2"/>
  <c r="DY991" i="2"/>
  <c r="DZ991" i="2"/>
  <c r="EA991" i="2"/>
  <c r="EB991" i="2"/>
  <c r="EC991" i="2"/>
  <c r="ED991" i="2"/>
  <c r="EE991" i="2"/>
  <c r="EF991" i="2"/>
  <c r="EG991" i="2"/>
  <c r="EH991" i="2"/>
  <c r="EI991" i="2"/>
  <c r="EJ991" i="2"/>
  <c r="EK991" i="2"/>
  <c r="EL991" i="2"/>
  <c r="EM991" i="2"/>
  <c r="EN991" i="2"/>
  <c r="EO991" i="2"/>
  <c r="EP991" i="2"/>
  <c r="EQ991" i="2"/>
  <c r="ER991" i="2"/>
  <c r="ES991" i="2"/>
  <c r="ET991" i="2"/>
  <c r="DI992" i="2"/>
  <c r="DJ992" i="2"/>
  <c r="DK992" i="2"/>
  <c r="DL992" i="2"/>
  <c r="DM992" i="2"/>
  <c r="DN992" i="2"/>
  <c r="DO992" i="2"/>
  <c r="DP992" i="2"/>
  <c r="DQ992" i="2"/>
  <c r="DR992" i="2"/>
  <c r="DS992" i="2"/>
  <c r="DT992" i="2"/>
  <c r="DU992" i="2"/>
  <c r="DV992" i="2"/>
  <c r="DW992" i="2"/>
  <c r="DX992" i="2"/>
  <c r="DY992" i="2"/>
  <c r="DZ992" i="2"/>
  <c r="EA992" i="2"/>
  <c r="EB992" i="2"/>
  <c r="EC992" i="2"/>
  <c r="ED992" i="2"/>
  <c r="EE992" i="2"/>
  <c r="EF992" i="2"/>
  <c r="EG992" i="2"/>
  <c r="EH992" i="2"/>
  <c r="EI992" i="2"/>
  <c r="EJ992" i="2"/>
  <c r="EK992" i="2"/>
  <c r="EL992" i="2"/>
  <c r="EM992" i="2"/>
  <c r="EN992" i="2"/>
  <c r="EO992" i="2"/>
  <c r="EP992" i="2"/>
  <c r="EQ992" i="2"/>
  <c r="ER992" i="2"/>
  <c r="ES992" i="2"/>
  <c r="ET992" i="2"/>
  <c r="DI993" i="2"/>
  <c r="DJ993" i="2"/>
  <c r="DK993" i="2"/>
  <c r="DL993" i="2"/>
  <c r="DM993" i="2"/>
  <c r="DN993" i="2"/>
  <c r="DO993" i="2"/>
  <c r="DP993" i="2"/>
  <c r="DQ993" i="2"/>
  <c r="DR993" i="2"/>
  <c r="DS993" i="2"/>
  <c r="DT993" i="2"/>
  <c r="DU993" i="2"/>
  <c r="DV993" i="2"/>
  <c r="DW993" i="2"/>
  <c r="DX993" i="2"/>
  <c r="DY993" i="2"/>
  <c r="DZ993" i="2"/>
  <c r="EA993" i="2"/>
  <c r="EB993" i="2"/>
  <c r="EC993" i="2"/>
  <c r="ED993" i="2"/>
  <c r="EE993" i="2"/>
  <c r="EF993" i="2"/>
  <c r="EG993" i="2"/>
  <c r="EH993" i="2"/>
  <c r="EI993" i="2"/>
  <c r="EJ993" i="2"/>
  <c r="EK993" i="2"/>
  <c r="EL993" i="2"/>
  <c r="EM993" i="2"/>
  <c r="EN993" i="2"/>
  <c r="EO993" i="2"/>
  <c r="EP993" i="2"/>
  <c r="EQ993" i="2"/>
  <c r="ER993" i="2"/>
  <c r="ES993" i="2"/>
  <c r="ET993" i="2"/>
  <c r="DI994" i="2"/>
  <c r="DJ994" i="2"/>
  <c r="DK994" i="2"/>
  <c r="DL994" i="2"/>
  <c r="DM994" i="2"/>
  <c r="DN994" i="2"/>
  <c r="DO994" i="2"/>
  <c r="DP994" i="2"/>
  <c r="DQ994" i="2"/>
  <c r="DR994" i="2"/>
  <c r="DS994" i="2"/>
  <c r="DT994" i="2"/>
  <c r="DU994" i="2"/>
  <c r="DV994" i="2"/>
  <c r="DW994" i="2"/>
  <c r="DX994" i="2"/>
  <c r="DY994" i="2"/>
  <c r="DZ994" i="2"/>
  <c r="EA994" i="2"/>
  <c r="EB994" i="2"/>
  <c r="EC994" i="2"/>
  <c r="ED994" i="2"/>
  <c r="EE994" i="2"/>
  <c r="EF994" i="2"/>
  <c r="EG994" i="2"/>
  <c r="EH994" i="2"/>
  <c r="EI994" i="2"/>
  <c r="EJ994" i="2"/>
  <c r="EK994" i="2"/>
  <c r="EL994" i="2"/>
  <c r="EM994" i="2"/>
  <c r="EN994" i="2"/>
  <c r="EO994" i="2"/>
  <c r="EP994" i="2"/>
  <c r="EQ994" i="2"/>
  <c r="ER994" i="2"/>
  <c r="ES994" i="2"/>
  <c r="ET994" i="2"/>
  <c r="DI995" i="2"/>
  <c r="DJ995" i="2"/>
  <c r="DK995" i="2"/>
  <c r="DL995" i="2"/>
  <c r="DM995" i="2"/>
  <c r="DN995" i="2"/>
  <c r="DO995" i="2"/>
  <c r="DP995" i="2"/>
  <c r="DQ995" i="2"/>
  <c r="DR995" i="2"/>
  <c r="DS995" i="2"/>
  <c r="DT995" i="2"/>
  <c r="DU995" i="2"/>
  <c r="DV995" i="2"/>
  <c r="DW995" i="2"/>
  <c r="DX995" i="2"/>
  <c r="DY995" i="2"/>
  <c r="DZ995" i="2"/>
  <c r="EA995" i="2"/>
  <c r="EB995" i="2"/>
  <c r="EC995" i="2"/>
  <c r="ED995" i="2"/>
  <c r="EE995" i="2"/>
  <c r="EF995" i="2"/>
  <c r="EG995" i="2"/>
  <c r="EH995" i="2"/>
  <c r="EI995" i="2"/>
  <c r="EJ995" i="2"/>
  <c r="EK995" i="2"/>
  <c r="EL995" i="2"/>
  <c r="EM995" i="2"/>
  <c r="EN995" i="2"/>
  <c r="EO995" i="2"/>
  <c r="EP995" i="2"/>
  <c r="EQ995" i="2"/>
  <c r="ER995" i="2"/>
  <c r="ES995" i="2"/>
  <c r="ET995" i="2"/>
  <c r="DI996" i="2"/>
  <c r="DJ996" i="2"/>
  <c r="DK996" i="2"/>
  <c r="DL996" i="2"/>
  <c r="DM996" i="2"/>
  <c r="DN996" i="2"/>
  <c r="DO996" i="2"/>
  <c r="DP996" i="2"/>
  <c r="DQ996" i="2"/>
  <c r="DR996" i="2"/>
  <c r="DS996" i="2"/>
  <c r="DT996" i="2"/>
  <c r="DU996" i="2"/>
  <c r="DV996" i="2"/>
  <c r="DW996" i="2"/>
  <c r="DX996" i="2"/>
  <c r="DY996" i="2"/>
  <c r="DZ996" i="2"/>
  <c r="EA996" i="2"/>
  <c r="EB996" i="2"/>
  <c r="EC996" i="2"/>
  <c r="ED996" i="2"/>
  <c r="EE996" i="2"/>
  <c r="EF996" i="2"/>
  <c r="EG996" i="2"/>
  <c r="EH996" i="2"/>
  <c r="EI996" i="2"/>
  <c r="EJ996" i="2"/>
  <c r="EK996" i="2"/>
  <c r="EL996" i="2"/>
  <c r="EM996" i="2"/>
  <c r="EN996" i="2"/>
  <c r="EO996" i="2"/>
  <c r="EP996" i="2"/>
  <c r="EQ996" i="2"/>
  <c r="ER996" i="2"/>
  <c r="ES996" i="2"/>
  <c r="ET996" i="2"/>
  <c r="DI997" i="2"/>
  <c r="DJ997" i="2"/>
  <c r="DK997" i="2"/>
  <c r="DL997" i="2"/>
  <c r="DM997" i="2"/>
  <c r="DN997" i="2"/>
  <c r="DO997" i="2"/>
  <c r="DP997" i="2"/>
  <c r="DQ997" i="2"/>
  <c r="DR997" i="2"/>
  <c r="DS997" i="2"/>
  <c r="DT997" i="2"/>
  <c r="DU997" i="2"/>
  <c r="DV997" i="2"/>
  <c r="DW997" i="2"/>
  <c r="DX997" i="2"/>
  <c r="DY997" i="2"/>
  <c r="DZ997" i="2"/>
  <c r="EA997" i="2"/>
  <c r="EB997" i="2"/>
  <c r="EC997" i="2"/>
  <c r="ED997" i="2"/>
  <c r="EE997" i="2"/>
  <c r="EF997" i="2"/>
  <c r="EG997" i="2"/>
  <c r="EH997" i="2"/>
  <c r="EI997" i="2"/>
  <c r="EJ997" i="2"/>
  <c r="EK997" i="2"/>
  <c r="EL997" i="2"/>
  <c r="EM997" i="2"/>
  <c r="EN997" i="2"/>
  <c r="EO997" i="2"/>
  <c r="EP997" i="2"/>
  <c r="EQ997" i="2"/>
  <c r="ER997" i="2"/>
  <c r="ES997" i="2"/>
  <c r="ET997" i="2"/>
  <c r="DI998" i="2"/>
  <c r="DJ998" i="2"/>
  <c r="DK998" i="2"/>
  <c r="DL998" i="2"/>
  <c r="DM998" i="2"/>
  <c r="DN998" i="2"/>
  <c r="DO998" i="2"/>
  <c r="DP998" i="2"/>
  <c r="DQ998" i="2"/>
  <c r="DR998" i="2"/>
  <c r="DS998" i="2"/>
  <c r="DT998" i="2"/>
  <c r="DU998" i="2"/>
  <c r="DV998" i="2"/>
  <c r="DW998" i="2"/>
  <c r="DX998" i="2"/>
  <c r="DY998" i="2"/>
  <c r="DZ998" i="2"/>
  <c r="EA998" i="2"/>
  <c r="EB998" i="2"/>
  <c r="EC998" i="2"/>
  <c r="ED998" i="2"/>
  <c r="EE998" i="2"/>
  <c r="EF998" i="2"/>
  <c r="EG998" i="2"/>
  <c r="EH998" i="2"/>
  <c r="EI998" i="2"/>
  <c r="EJ998" i="2"/>
  <c r="EK998" i="2"/>
  <c r="EL998" i="2"/>
  <c r="EM998" i="2"/>
  <c r="EN998" i="2"/>
  <c r="EO998" i="2"/>
  <c r="EP998" i="2"/>
  <c r="EQ998" i="2"/>
  <c r="ER998" i="2"/>
  <c r="ES998" i="2"/>
  <c r="ET998" i="2"/>
  <c r="DI999" i="2"/>
  <c r="DJ999" i="2"/>
  <c r="DK999" i="2"/>
  <c r="DL999" i="2"/>
  <c r="DM999" i="2"/>
  <c r="DN999" i="2"/>
  <c r="DO999" i="2"/>
  <c r="DP999" i="2"/>
  <c r="DQ999" i="2"/>
  <c r="DR999" i="2"/>
  <c r="DS999" i="2"/>
  <c r="DT999" i="2"/>
  <c r="DU999" i="2"/>
  <c r="DV999" i="2"/>
  <c r="DW999" i="2"/>
  <c r="DX999" i="2"/>
  <c r="DY999" i="2"/>
  <c r="DZ999" i="2"/>
  <c r="EA999" i="2"/>
  <c r="EB999" i="2"/>
  <c r="EC999" i="2"/>
  <c r="ED999" i="2"/>
  <c r="EE999" i="2"/>
  <c r="EF999" i="2"/>
  <c r="EG999" i="2"/>
  <c r="EH999" i="2"/>
  <c r="EI999" i="2"/>
  <c r="EJ999" i="2"/>
  <c r="EK999" i="2"/>
  <c r="EL999" i="2"/>
  <c r="EM999" i="2"/>
  <c r="EN999" i="2"/>
  <c r="EO999" i="2"/>
  <c r="EP999" i="2"/>
  <c r="EQ999" i="2"/>
  <c r="ER999" i="2"/>
  <c r="ES999" i="2"/>
  <c r="ET999" i="2"/>
  <c r="DI1000" i="2"/>
  <c r="DJ1000" i="2"/>
  <c r="DK1000" i="2"/>
  <c r="DL1000" i="2"/>
  <c r="DM1000" i="2"/>
  <c r="DN1000" i="2"/>
  <c r="DO1000" i="2"/>
  <c r="DP1000" i="2"/>
  <c r="DQ1000" i="2"/>
  <c r="DR1000" i="2"/>
  <c r="DS1000" i="2"/>
  <c r="DT1000" i="2"/>
  <c r="DU1000" i="2"/>
  <c r="DV1000" i="2"/>
  <c r="DW1000" i="2"/>
  <c r="DX1000" i="2"/>
  <c r="DY1000" i="2"/>
  <c r="DZ1000" i="2"/>
  <c r="EA1000" i="2"/>
  <c r="EB1000" i="2"/>
  <c r="EC1000" i="2"/>
  <c r="ED1000" i="2"/>
  <c r="EE1000" i="2"/>
  <c r="EF1000" i="2"/>
  <c r="EG1000" i="2"/>
  <c r="EH1000" i="2"/>
  <c r="EI1000" i="2"/>
  <c r="EJ1000" i="2"/>
  <c r="EK1000" i="2"/>
  <c r="EL1000" i="2"/>
  <c r="EM1000" i="2"/>
  <c r="EN1000" i="2"/>
  <c r="EO1000" i="2"/>
  <c r="EP1000" i="2"/>
  <c r="EQ1000" i="2"/>
  <c r="ER1000" i="2"/>
  <c r="ES1000" i="2"/>
  <c r="ET1000" i="2"/>
  <c r="DI1001" i="2"/>
  <c r="DJ1001" i="2"/>
  <c r="DK1001" i="2"/>
  <c r="DL1001" i="2"/>
  <c r="DM1001" i="2"/>
  <c r="DN1001" i="2"/>
  <c r="DO1001" i="2"/>
  <c r="DP1001" i="2"/>
  <c r="DQ1001" i="2"/>
  <c r="DR1001" i="2"/>
  <c r="DS1001" i="2"/>
  <c r="DT1001" i="2"/>
  <c r="DU1001" i="2"/>
  <c r="DV1001" i="2"/>
  <c r="DW1001" i="2"/>
  <c r="DX1001" i="2"/>
  <c r="DY1001" i="2"/>
  <c r="DZ1001" i="2"/>
  <c r="EA1001" i="2"/>
  <c r="EB1001" i="2"/>
  <c r="EC1001" i="2"/>
  <c r="ED1001" i="2"/>
  <c r="EE1001" i="2"/>
  <c r="EF1001" i="2"/>
  <c r="EG1001" i="2"/>
  <c r="EH1001" i="2"/>
  <c r="EI1001" i="2"/>
  <c r="EJ1001" i="2"/>
  <c r="EK1001" i="2"/>
  <c r="EL1001" i="2"/>
  <c r="EM1001" i="2"/>
  <c r="EN1001" i="2"/>
  <c r="EO1001" i="2"/>
  <c r="EP1001" i="2"/>
  <c r="EQ1001" i="2"/>
  <c r="ER1001" i="2"/>
  <c r="ES1001" i="2"/>
  <c r="ET1001" i="2"/>
  <c r="DI1002" i="2"/>
  <c r="DJ1002" i="2"/>
  <c r="DK1002" i="2"/>
  <c r="DL1002" i="2"/>
  <c r="DM1002" i="2"/>
  <c r="DN1002" i="2"/>
  <c r="DO1002" i="2"/>
  <c r="DP1002" i="2"/>
  <c r="DQ1002" i="2"/>
  <c r="DR1002" i="2"/>
  <c r="DS1002" i="2"/>
  <c r="DT1002" i="2"/>
  <c r="DU1002" i="2"/>
  <c r="DV1002" i="2"/>
  <c r="DW1002" i="2"/>
  <c r="DX1002" i="2"/>
  <c r="DY1002" i="2"/>
  <c r="DZ1002" i="2"/>
  <c r="EA1002" i="2"/>
  <c r="EB1002" i="2"/>
  <c r="EC1002" i="2"/>
  <c r="ED1002" i="2"/>
  <c r="EE1002" i="2"/>
  <c r="EF1002" i="2"/>
  <c r="EG1002" i="2"/>
  <c r="EH1002" i="2"/>
  <c r="EI1002" i="2"/>
  <c r="EJ1002" i="2"/>
  <c r="EK1002" i="2"/>
  <c r="EL1002" i="2"/>
  <c r="EM1002" i="2"/>
  <c r="EN1002" i="2"/>
  <c r="EO1002" i="2"/>
  <c r="EP1002" i="2"/>
  <c r="EQ1002" i="2"/>
  <c r="ER1002" i="2"/>
  <c r="ES1002" i="2"/>
  <c r="ET1002" i="2"/>
  <c r="DI1003" i="2"/>
  <c r="DJ1003" i="2"/>
  <c r="DK1003" i="2"/>
  <c r="DL1003" i="2"/>
  <c r="DM1003" i="2"/>
  <c r="DN1003" i="2"/>
  <c r="DO1003" i="2"/>
  <c r="DP1003" i="2"/>
  <c r="DQ1003" i="2"/>
  <c r="DR1003" i="2"/>
  <c r="DS1003" i="2"/>
  <c r="DT1003" i="2"/>
  <c r="DU1003" i="2"/>
  <c r="DV1003" i="2"/>
  <c r="DW1003" i="2"/>
  <c r="DX1003" i="2"/>
  <c r="DY1003" i="2"/>
  <c r="DZ1003" i="2"/>
  <c r="EA1003" i="2"/>
  <c r="EB1003" i="2"/>
  <c r="EC1003" i="2"/>
  <c r="ED1003" i="2"/>
  <c r="EE1003" i="2"/>
  <c r="EF1003" i="2"/>
  <c r="EG1003" i="2"/>
  <c r="EH1003" i="2"/>
  <c r="EI1003" i="2"/>
  <c r="EJ1003" i="2"/>
  <c r="EK1003" i="2"/>
  <c r="EL1003" i="2"/>
  <c r="EM1003" i="2"/>
  <c r="EN1003" i="2"/>
  <c r="EO1003" i="2"/>
  <c r="EP1003" i="2"/>
  <c r="EQ1003" i="2"/>
  <c r="ER1003" i="2"/>
  <c r="ES1003" i="2"/>
  <c r="ET1003" i="2"/>
  <c r="DI1004" i="2"/>
  <c r="DJ1004" i="2"/>
  <c r="DK1004" i="2"/>
  <c r="DL1004" i="2"/>
  <c r="DM1004" i="2"/>
  <c r="DN1004" i="2"/>
  <c r="DO1004" i="2"/>
  <c r="DP1004" i="2"/>
  <c r="DQ1004" i="2"/>
  <c r="DR1004" i="2"/>
  <c r="DS1004" i="2"/>
  <c r="DT1004" i="2"/>
  <c r="DU1004" i="2"/>
  <c r="DV1004" i="2"/>
  <c r="DW1004" i="2"/>
  <c r="DX1004" i="2"/>
  <c r="DY1004" i="2"/>
  <c r="DZ1004" i="2"/>
  <c r="EA1004" i="2"/>
  <c r="EB1004" i="2"/>
  <c r="EC1004" i="2"/>
  <c r="ED1004" i="2"/>
  <c r="EE1004" i="2"/>
  <c r="EF1004" i="2"/>
  <c r="EG1004" i="2"/>
  <c r="EH1004" i="2"/>
  <c r="EI1004" i="2"/>
  <c r="EJ1004" i="2"/>
  <c r="EK1004" i="2"/>
  <c r="EL1004" i="2"/>
  <c r="EM1004" i="2"/>
  <c r="EN1004" i="2"/>
  <c r="EO1004" i="2"/>
  <c r="EP1004" i="2"/>
  <c r="EQ1004" i="2"/>
  <c r="ER1004" i="2"/>
  <c r="ES1004" i="2"/>
  <c r="ET1004" i="2"/>
  <c r="DI1005" i="2"/>
  <c r="DJ1005" i="2"/>
  <c r="DK1005" i="2"/>
  <c r="DL1005" i="2"/>
  <c r="DM1005" i="2"/>
  <c r="DN1005" i="2"/>
  <c r="DO1005" i="2"/>
  <c r="DP1005" i="2"/>
  <c r="DQ1005" i="2"/>
  <c r="DR1005" i="2"/>
  <c r="DS1005" i="2"/>
  <c r="DT1005" i="2"/>
  <c r="DU1005" i="2"/>
  <c r="DV1005" i="2"/>
  <c r="DW1005" i="2"/>
  <c r="DX1005" i="2"/>
  <c r="DY1005" i="2"/>
  <c r="DZ1005" i="2"/>
  <c r="EA1005" i="2"/>
  <c r="EB1005" i="2"/>
  <c r="EC1005" i="2"/>
  <c r="ED1005" i="2"/>
  <c r="EE1005" i="2"/>
  <c r="EF1005" i="2"/>
  <c r="EG1005" i="2"/>
  <c r="EH1005" i="2"/>
  <c r="EI1005" i="2"/>
  <c r="EJ1005" i="2"/>
  <c r="EK1005" i="2"/>
  <c r="EL1005" i="2"/>
  <c r="EM1005" i="2"/>
  <c r="EN1005" i="2"/>
  <c r="EO1005" i="2"/>
  <c r="EP1005" i="2"/>
  <c r="EQ1005" i="2"/>
  <c r="ER1005" i="2"/>
  <c r="ES1005" i="2"/>
  <c r="ET1005" i="2"/>
  <c r="DI1006" i="2"/>
  <c r="DJ1006" i="2"/>
  <c r="DK1006" i="2"/>
  <c r="DL1006" i="2"/>
  <c r="DM1006" i="2"/>
  <c r="DN1006" i="2"/>
  <c r="DO1006" i="2"/>
  <c r="DP1006" i="2"/>
  <c r="DQ1006" i="2"/>
  <c r="DR1006" i="2"/>
  <c r="DS1006" i="2"/>
  <c r="DT1006" i="2"/>
  <c r="DU1006" i="2"/>
  <c r="DV1006" i="2"/>
  <c r="DW1006" i="2"/>
  <c r="DX1006" i="2"/>
  <c r="DY1006" i="2"/>
  <c r="DZ1006" i="2"/>
  <c r="EA1006" i="2"/>
  <c r="EB1006" i="2"/>
  <c r="EC1006" i="2"/>
  <c r="ED1006" i="2"/>
  <c r="EE1006" i="2"/>
  <c r="EF1006" i="2"/>
  <c r="EG1006" i="2"/>
  <c r="EH1006" i="2"/>
  <c r="EI1006" i="2"/>
  <c r="EJ1006" i="2"/>
  <c r="EK1006" i="2"/>
  <c r="EL1006" i="2"/>
  <c r="EM1006" i="2"/>
  <c r="EN1006" i="2"/>
  <c r="EO1006" i="2"/>
  <c r="EP1006" i="2"/>
  <c r="EQ1006" i="2"/>
  <c r="ER1006" i="2"/>
  <c r="ES1006" i="2"/>
  <c r="ET1006" i="2"/>
  <c r="DI1007" i="2"/>
  <c r="DJ1007" i="2"/>
  <c r="DK1007" i="2"/>
  <c r="DL1007" i="2"/>
  <c r="DM1007" i="2"/>
  <c r="DN1007" i="2"/>
  <c r="DO1007" i="2"/>
  <c r="DP1007" i="2"/>
  <c r="DQ1007" i="2"/>
  <c r="DR1007" i="2"/>
  <c r="DS1007" i="2"/>
  <c r="DT1007" i="2"/>
  <c r="DU1007" i="2"/>
  <c r="DV1007" i="2"/>
  <c r="DW1007" i="2"/>
  <c r="DX1007" i="2"/>
  <c r="DY1007" i="2"/>
  <c r="DZ1007" i="2"/>
  <c r="EA1007" i="2"/>
  <c r="EB1007" i="2"/>
  <c r="EC1007" i="2"/>
  <c r="ED1007" i="2"/>
  <c r="EE1007" i="2"/>
  <c r="EF1007" i="2"/>
  <c r="EG1007" i="2"/>
  <c r="EH1007" i="2"/>
  <c r="EI1007" i="2"/>
  <c r="EJ1007" i="2"/>
  <c r="EK1007" i="2"/>
  <c r="EL1007" i="2"/>
  <c r="EM1007" i="2"/>
  <c r="EN1007" i="2"/>
  <c r="EO1007" i="2"/>
  <c r="EP1007" i="2"/>
  <c r="EQ1007" i="2"/>
  <c r="ER1007" i="2"/>
  <c r="ES1007" i="2"/>
  <c r="ET1007" i="2"/>
  <c r="DI1008" i="2"/>
  <c r="DJ1008" i="2"/>
  <c r="DK1008" i="2"/>
  <c r="DL1008" i="2"/>
  <c r="DM1008" i="2"/>
  <c r="DN1008" i="2"/>
  <c r="DO1008" i="2"/>
  <c r="DP1008" i="2"/>
  <c r="DQ1008" i="2"/>
  <c r="DR1008" i="2"/>
  <c r="DS1008" i="2"/>
  <c r="DT1008" i="2"/>
  <c r="DU1008" i="2"/>
  <c r="DV1008" i="2"/>
  <c r="DW1008" i="2"/>
  <c r="DX1008" i="2"/>
  <c r="DY1008" i="2"/>
  <c r="DZ1008" i="2"/>
  <c r="EA1008" i="2"/>
  <c r="EB1008" i="2"/>
  <c r="EC1008" i="2"/>
  <c r="ED1008" i="2"/>
  <c r="EE1008" i="2"/>
  <c r="EF1008" i="2"/>
  <c r="EG1008" i="2"/>
  <c r="EH1008" i="2"/>
  <c r="EI1008" i="2"/>
  <c r="EJ1008" i="2"/>
  <c r="EK1008" i="2"/>
  <c r="EL1008" i="2"/>
  <c r="EM1008" i="2"/>
  <c r="EN1008" i="2"/>
  <c r="EO1008" i="2"/>
  <c r="EP1008" i="2"/>
  <c r="EQ1008" i="2"/>
  <c r="ER1008" i="2"/>
  <c r="ES1008" i="2"/>
  <c r="ET1008" i="2"/>
  <c r="DI1009" i="2"/>
  <c r="DJ1009" i="2"/>
  <c r="DK1009" i="2"/>
  <c r="DL1009" i="2"/>
  <c r="DM1009" i="2"/>
  <c r="DN1009" i="2"/>
  <c r="DO1009" i="2"/>
  <c r="DP1009" i="2"/>
  <c r="DQ1009" i="2"/>
  <c r="DR1009" i="2"/>
  <c r="DS1009" i="2"/>
  <c r="DT1009" i="2"/>
  <c r="DU1009" i="2"/>
  <c r="DV1009" i="2"/>
  <c r="DW1009" i="2"/>
  <c r="DX1009" i="2"/>
  <c r="DY1009" i="2"/>
  <c r="DZ1009" i="2"/>
  <c r="EA1009" i="2"/>
  <c r="EB1009" i="2"/>
  <c r="EC1009" i="2"/>
  <c r="ED1009" i="2"/>
  <c r="EE1009" i="2"/>
  <c r="EF1009" i="2"/>
  <c r="EG1009" i="2"/>
  <c r="EH1009" i="2"/>
  <c r="EI1009" i="2"/>
  <c r="EJ1009" i="2"/>
  <c r="EK1009" i="2"/>
  <c r="EL1009" i="2"/>
  <c r="EM1009" i="2"/>
  <c r="EN1009" i="2"/>
  <c r="EO1009" i="2"/>
  <c r="EP1009" i="2"/>
  <c r="EQ1009" i="2"/>
  <c r="ER1009" i="2"/>
  <c r="ES1009" i="2"/>
  <c r="ET1009" i="2"/>
  <c r="DI1010" i="2"/>
  <c r="DJ1010" i="2"/>
  <c r="DK1010" i="2"/>
  <c r="DL1010" i="2"/>
  <c r="DM1010" i="2"/>
  <c r="DN1010" i="2"/>
  <c r="DO1010" i="2"/>
  <c r="DP1010" i="2"/>
  <c r="DQ1010" i="2"/>
  <c r="DR1010" i="2"/>
  <c r="DS1010" i="2"/>
  <c r="DT1010" i="2"/>
  <c r="DU1010" i="2"/>
  <c r="DV1010" i="2"/>
  <c r="DW1010" i="2"/>
  <c r="DX1010" i="2"/>
  <c r="DY1010" i="2"/>
  <c r="DZ1010" i="2"/>
  <c r="EA1010" i="2"/>
  <c r="EB1010" i="2"/>
  <c r="EC1010" i="2"/>
  <c r="ED1010" i="2"/>
  <c r="EE1010" i="2"/>
  <c r="EF1010" i="2"/>
  <c r="EG1010" i="2"/>
  <c r="EH1010" i="2"/>
  <c r="EI1010" i="2"/>
  <c r="EJ1010" i="2"/>
  <c r="EK1010" i="2"/>
  <c r="EL1010" i="2"/>
  <c r="EM1010" i="2"/>
  <c r="EN1010" i="2"/>
  <c r="EO1010" i="2"/>
  <c r="EP1010" i="2"/>
  <c r="EQ1010" i="2"/>
  <c r="ER1010" i="2"/>
  <c r="ES1010" i="2"/>
  <c r="ET1010" i="2"/>
  <c r="DH1010" i="2"/>
  <c r="DG1010" i="2"/>
  <c r="DH1009" i="2"/>
  <c r="DG1009" i="2"/>
  <c r="DH1008" i="2"/>
  <c r="DG1008" i="2"/>
  <c r="DH1007" i="2"/>
  <c r="DG1007" i="2"/>
  <c r="DH1006" i="2"/>
  <c r="DG1006" i="2"/>
  <c r="DH1005" i="2"/>
  <c r="DG1005" i="2"/>
  <c r="DH1004" i="2"/>
  <c r="DG1004" i="2"/>
  <c r="DH1003" i="2"/>
  <c r="DG1003" i="2"/>
  <c r="DH1002" i="2"/>
  <c r="DG1002" i="2"/>
  <c r="DH1001" i="2"/>
  <c r="DG1001" i="2"/>
  <c r="DH1000" i="2"/>
  <c r="DG1000" i="2"/>
  <c r="DH999" i="2"/>
  <c r="DG999" i="2"/>
  <c r="DH998" i="2"/>
  <c r="DG998" i="2"/>
  <c r="DH997" i="2"/>
  <c r="DG997" i="2"/>
  <c r="DH996" i="2"/>
  <c r="DG996" i="2"/>
  <c r="DH995" i="2"/>
  <c r="DG995" i="2"/>
  <c r="DH994" i="2"/>
  <c r="DG994" i="2"/>
  <c r="DH993" i="2"/>
  <c r="DG993" i="2"/>
  <c r="DH992" i="2"/>
  <c r="DG992" i="2"/>
  <c r="DH991" i="2"/>
  <c r="DG991" i="2"/>
  <c r="DH990" i="2"/>
  <c r="DG990" i="2"/>
  <c r="DH989" i="2"/>
  <c r="DG989" i="2"/>
  <c r="DH988" i="2"/>
  <c r="DG988" i="2"/>
  <c r="DH987" i="2"/>
  <c r="DG987" i="2"/>
  <c r="DH986" i="2"/>
  <c r="DG986" i="2"/>
  <c r="DH985" i="2"/>
  <c r="DG985" i="2"/>
  <c r="DH984" i="2"/>
  <c r="DG984" i="2"/>
  <c r="DH983" i="2"/>
  <c r="DG983" i="2"/>
  <c r="DH982" i="2"/>
  <c r="DG982" i="2"/>
  <c r="DH981" i="2"/>
  <c r="DG981" i="2"/>
  <c r="DH980" i="2"/>
  <c r="DG980" i="2"/>
  <c r="DH979" i="2"/>
  <c r="DG979" i="2"/>
  <c r="DH978" i="2"/>
  <c r="DG978" i="2"/>
  <c r="DH977" i="2"/>
  <c r="DG977" i="2"/>
  <c r="DH976" i="2"/>
  <c r="DG976" i="2"/>
  <c r="DH975" i="2"/>
  <c r="DG975" i="2"/>
  <c r="DH974" i="2"/>
  <c r="DG974" i="2"/>
  <c r="DH973" i="2"/>
  <c r="DG973" i="2"/>
  <c r="DH972" i="2"/>
  <c r="DG972" i="2"/>
  <c r="DH971" i="2"/>
  <c r="DG971" i="2"/>
  <c r="DH970" i="2"/>
  <c r="DG970" i="2"/>
  <c r="DH969" i="2"/>
  <c r="DG969" i="2"/>
  <c r="DH968" i="2"/>
  <c r="DG968" i="2"/>
  <c r="DH967" i="2"/>
  <c r="DG967" i="2"/>
  <c r="DH966" i="2"/>
  <c r="DG966" i="2"/>
  <c r="DH965" i="2"/>
  <c r="DG965" i="2"/>
  <c r="DH964" i="2"/>
  <c r="DG964" i="2"/>
  <c r="DH963" i="2"/>
  <c r="DG963" i="2"/>
  <c r="DH962" i="2"/>
  <c r="DG962" i="2"/>
  <c r="DH961" i="2"/>
  <c r="DG961" i="2"/>
  <c r="DH960" i="2"/>
  <c r="DG960" i="2"/>
  <c r="DH959" i="2"/>
  <c r="DG959" i="2"/>
  <c r="DH958" i="2"/>
  <c r="DG958" i="2"/>
  <c r="DH957" i="2"/>
  <c r="DG957" i="2"/>
  <c r="DH956" i="2"/>
  <c r="DG956" i="2"/>
  <c r="DH955" i="2"/>
  <c r="DG955" i="2"/>
  <c r="DH954" i="2"/>
  <c r="DG954" i="2"/>
  <c r="DH953" i="2"/>
  <c r="DG953" i="2"/>
  <c r="DH952" i="2"/>
  <c r="DG952" i="2"/>
  <c r="DH951" i="2"/>
  <c r="DG951" i="2"/>
  <c r="DH950" i="2"/>
  <c r="DG950" i="2"/>
  <c r="DH949" i="2"/>
  <c r="DG949" i="2"/>
  <c r="DH948" i="2"/>
  <c r="DG948" i="2"/>
  <c r="DH947" i="2"/>
  <c r="DG947" i="2"/>
  <c r="DH946" i="2"/>
  <c r="DG946" i="2"/>
  <c r="DH945" i="2"/>
  <c r="DG945" i="2"/>
  <c r="DH944" i="2"/>
  <c r="DG944" i="2"/>
  <c r="DH943" i="2"/>
  <c r="DG943" i="2"/>
  <c r="DH942" i="2"/>
  <c r="DG942" i="2"/>
  <c r="DH941" i="2"/>
  <c r="DG941" i="2"/>
  <c r="DH940" i="2"/>
  <c r="DG940" i="2"/>
  <c r="DH939" i="2"/>
  <c r="DG939" i="2"/>
  <c r="DH938" i="2"/>
  <c r="DG938" i="2"/>
  <c r="DH937" i="2"/>
  <c r="DG937" i="2"/>
  <c r="DH936" i="2"/>
  <c r="DG936" i="2"/>
  <c r="DH935" i="2"/>
  <c r="DG935" i="2"/>
  <c r="DH934" i="2"/>
  <c r="DG934" i="2"/>
  <c r="DH933" i="2"/>
  <c r="DG933" i="2"/>
  <c r="DH932" i="2"/>
  <c r="DG932" i="2"/>
  <c r="DH931" i="2"/>
  <c r="DG931" i="2"/>
  <c r="DH930" i="2"/>
  <c r="DG930" i="2"/>
  <c r="DH929" i="2"/>
  <c r="DG929" i="2"/>
  <c r="DH928" i="2"/>
  <c r="DG928" i="2"/>
  <c r="DH927" i="2"/>
  <c r="DG927" i="2"/>
  <c r="DH926" i="2"/>
  <c r="DG926" i="2"/>
  <c r="DH925" i="2"/>
  <c r="DG925" i="2"/>
  <c r="DH924" i="2"/>
  <c r="DG924" i="2"/>
  <c r="DH923" i="2"/>
  <c r="DG923" i="2"/>
  <c r="DH922" i="2"/>
  <c r="DG922" i="2"/>
  <c r="DH921" i="2"/>
  <c r="DG921" i="2"/>
  <c r="DH920" i="2"/>
  <c r="DG920" i="2"/>
  <c r="DH919" i="2"/>
  <c r="DG919" i="2"/>
  <c r="DH918" i="2"/>
  <c r="DG918" i="2"/>
  <c r="DH917" i="2"/>
  <c r="DG917" i="2"/>
  <c r="DH916" i="2"/>
  <c r="DG916" i="2"/>
  <c r="DH915" i="2"/>
  <c r="DG915" i="2"/>
  <c r="DH914" i="2"/>
  <c r="DG914" i="2"/>
  <c r="DH913" i="2"/>
  <c r="DG913" i="2"/>
  <c r="DH912" i="2"/>
  <c r="DG912" i="2"/>
  <c r="DH911" i="2"/>
  <c r="DG911" i="2"/>
  <c r="DH910" i="2"/>
  <c r="DG910" i="2"/>
  <c r="DH909" i="2"/>
  <c r="DG909" i="2"/>
  <c r="DH908" i="2"/>
  <c r="DG908" i="2"/>
  <c r="DH907" i="2"/>
  <c r="DG907" i="2"/>
  <c r="DH906" i="2"/>
  <c r="DG906" i="2"/>
  <c r="DH905" i="2"/>
  <c r="DG905" i="2"/>
  <c r="DH904" i="2"/>
  <c r="DG904" i="2"/>
  <c r="DH903" i="2"/>
  <c r="DG903" i="2"/>
  <c r="DH902" i="2"/>
  <c r="DG902" i="2"/>
  <c r="DH901" i="2"/>
  <c r="DG901" i="2"/>
  <c r="DH900" i="2"/>
  <c r="DG900" i="2"/>
  <c r="DH899" i="2"/>
  <c r="DG899" i="2"/>
  <c r="DH898" i="2"/>
  <c r="DG898" i="2"/>
  <c r="DH897" i="2"/>
  <c r="DG897" i="2"/>
  <c r="DH896" i="2"/>
  <c r="DG896" i="2"/>
  <c r="DH895" i="2"/>
  <c r="DG895" i="2"/>
  <c r="DH894" i="2"/>
  <c r="DG894" i="2"/>
  <c r="DH893" i="2"/>
  <c r="DG893" i="2"/>
  <c r="DH892" i="2"/>
  <c r="DG892" i="2"/>
  <c r="DH891" i="2"/>
  <c r="DG891" i="2"/>
  <c r="DH890" i="2"/>
  <c r="DG890" i="2"/>
  <c r="DH889" i="2"/>
  <c r="DG889" i="2"/>
  <c r="DH888" i="2"/>
  <c r="DG888" i="2"/>
  <c r="DH887" i="2"/>
  <c r="DG887" i="2"/>
  <c r="DH886" i="2"/>
  <c r="DG886" i="2"/>
  <c r="DH885" i="2"/>
  <c r="DG885" i="2"/>
  <c r="DH884" i="2"/>
  <c r="DG884" i="2"/>
  <c r="DH883" i="2"/>
  <c r="DG883" i="2"/>
  <c r="DH882" i="2"/>
  <c r="DG882" i="2"/>
  <c r="DH881" i="2"/>
  <c r="DG881" i="2"/>
  <c r="DH880" i="2"/>
  <c r="DG880" i="2"/>
  <c r="DH879" i="2"/>
  <c r="DG879" i="2"/>
  <c r="DH878" i="2"/>
  <c r="DG878" i="2"/>
  <c r="DH877" i="2"/>
  <c r="DG877" i="2"/>
  <c r="DH876" i="2"/>
  <c r="DG876" i="2"/>
  <c r="DH875" i="2"/>
  <c r="DG875" i="2"/>
  <c r="DH874" i="2"/>
  <c r="DG874" i="2"/>
  <c r="DH873" i="2"/>
  <c r="DG873" i="2"/>
  <c r="DH872" i="2"/>
  <c r="DG872" i="2"/>
  <c r="DH871" i="2"/>
  <c r="DG871" i="2"/>
  <c r="DH870" i="2"/>
  <c r="DG870" i="2"/>
  <c r="DH869" i="2"/>
  <c r="DG869" i="2"/>
  <c r="DH868" i="2"/>
  <c r="DG868" i="2"/>
  <c r="DH867" i="2"/>
  <c r="DG867" i="2"/>
  <c r="DH866" i="2"/>
  <c r="DG866" i="2"/>
  <c r="DH865" i="2"/>
  <c r="DG865" i="2"/>
  <c r="DH864" i="2"/>
  <c r="DG864" i="2"/>
  <c r="DH863" i="2"/>
  <c r="DG863" i="2"/>
  <c r="DH862" i="2"/>
  <c r="DG862" i="2"/>
  <c r="DH861" i="2"/>
  <c r="DG861" i="2"/>
  <c r="DH860" i="2"/>
  <c r="DG860" i="2"/>
  <c r="DH859" i="2"/>
  <c r="DG859" i="2"/>
  <c r="DH858" i="2"/>
  <c r="DG858" i="2"/>
  <c r="DH857" i="2"/>
  <c r="DG857" i="2"/>
  <c r="DH856" i="2"/>
  <c r="DG856" i="2"/>
  <c r="DH855" i="2"/>
  <c r="DG855" i="2"/>
  <c r="DH854" i="2"/>
  <c r="DG854" i="2"/>
  <c r="DH853" i="2"/>
  <c r="DG853" i="2"/>
  <c r="DH852" i="2"/>
  <c r="DG852" i="2"/>
  <c r="DH851" i="2"/>
  <c r="DG851" i="2"/>
  <c r="DH850" i="2"/>
  <c r="DG850" i="2"/>
  <c r="DH849" i="2"/>
  <c r="DG849" i="2"/>
  <c r="DH848" i="2"/>
  <c r="DG848" i="2"/>
  <c r="DH847" i="2"/>
  <c r="DG847" i="2"/>
  <c r="DH846" i="2"/>
  <c r="DG846" i="2"/>
  <c r="DH845" i="2"/>
  <c r="DG845" i="2"/>
  <c r="DH844" i="2"/>
  <c r="DG844" i="2"/>
  <c r="DH843" i="2"/>
  <c r="DG843" i="2"/>
  <c r="DH842" i="2"/>
  <c r="DG842" i="2"/>
  <c r="DH841" i="2"/>
  <c r="DG841" i="2"/>
  <c r="DH840" i="2"/>
  <c r="DG840" i="2"/>
  <c r="DH839" i="2"/>
  <c r="DG839" i="2"/>
  <c r="DH838" i="2"/>
  <c r="DG838" i="2"/>
  <c r="DH837" i="2"/>
  <c r="DG837" i="2"/>
  <c r="DH836" i="2"/>
  <c r="DG836" i="2"/>
  <c r="DH835" i="2"/>
  <c r="DG835" i="2"/>
  <c r="DH834" i="2"/>
  <c r="DG834" i="2"/>
  <c r="DH833" i="2"/>
  <c r="DG833" i="2"/>
  <c r="DH832" i="2"/>
  <c r="DG832" i="2"/>
  <c r="DH831" i="2"/>
  <c r="DG831" i="2"/>
  <c r="DH830" i="2"/>
  <c r="DG830" i="2"/>
  <c r="DH829" i="2"/>
  <c r="DG829" i="2"/>
  <c r="DH828" i="2"/>
  <c r="DG828" i="2"/>
  <c r="DH827" i="2"/>
  <c r="DG827" i="2"/>
  <c r="DH826" i="2"/>
  <c r="DG826" i="2"/>
  <c r="DH825" i="2"/>
  <c r="DG825" i="2"/>
  <c r="DH824" i="2"/>
  <c r="DG824" i="2"/>
  <c r="DH823" i="2"/>
  <c r="DG823" i="2"/>
  <c r="DH822" i="2"/>
  <c r="DG822" i="2"/>
  <c r="DH821" i="2"/>
  <c r="DG821" i="2"/>
  <c r="DH820" i="2"/>
  <c r="DG820" i="2"/>
  <c r="DH819" i="2"/>
  <c r="DG819" i="2"/>
  <c r="DH818" i="2"/>
  <c r="DG818" i="2"/>
  <c r="DH817" i="2"/>
  <c r="DG817" i="2"/>
  <c r="DH816" i="2"/>
  <c r="DG816" i="2"/>
  <c r="DH815" i="2"/>
  <c r="DG815" i="2"/>
  <c r="DH814" i="2"/>
  <c r="DG814" i="2"/>
  <c r="DH813" i="2"/>
  <c r="DG813" i="2"/>
  <c r="DH812" i="2"/>
  <c r="DG812" i="2"/>
  <c r="DH811" i="2"/>
  <c r="DG811" i="2"/>
  <c r="DH810" i="2"/>
  <c r="DG810" i="2"/>
  <c r="DH809" i="2"/>
  <c r="DG809" i="2"/>
  <c r="DH808" i="2"/>
  <c r="DG808" i="2"/>
  <c r="DH807" i="2"/>
  <c r="DG807" i="2"/>
  <c r="DH806" i="2"/>
  <c r="DG806" i="2"/>
  <c r="DH805" i="2"/>
  <c r="DG805" i="2"/>
  <c r="DH804" i="2"/>
  <c r="DG804" i="2"/>
  <c r="DH803" i="2"/>
  <c r="DG803" i="2"/>
  <c r="DH802" i="2"/>
  <c r="DG802" i="2"/>
  <c r="DH801" i="2"/>
  <c r="DG801" i="2"/>
  <c r="DH800" i="2"/>
  <c r="DG800" i="2"/>
  <c r="DH799" i="2"/>
  <c r="DG799" i="2"/>
  <c r="DH798" i="2"/>
  <c r="DG798" i="2"/>
  <c r="DH797" i="2"/>
  <c r="DG797" i="2"/>
  <c r="DH796" i="2"/>
  <c r="DG796" i="2"/>
  <c r="DH795" i="2"/>
  <c r="DG795" i="2"/>
  <c r="DH794" i="2"/>
  <c r="DG794" i="2"/>
  <c r="DH793" i="2"/>
  <c r="DG793" i="2"/>
  <c r="DH792" i="2"/>
  <c r="DG792" i="2"/>
  <c r="DH791" i="2"/>
  <c r="DG791" i="2"/>
  <c r="DH790" i="2"/>
  <c r="DG790" i="2"/>
  <c r="DH789" i="2"/>
  <c r="DG789" i="2"/>
  <c r="DH788" i="2"/>
  <c r="DG788" i="2"/>
  <c r="DH787" i="2"/>
  <c r="DG787" i="2"/>
  <c r="DH786" i="2"/>
  <c r="DG786" i="2"/>
  <c r="DH785" i="2"/>
  <c r="DG785" i="2"/>
  <c r="DH784" i="2"/>
  <c r="DG784" i="2"/>
  <c r="DH783" i="2"/>
  <c r="DG783" i="2"/>
  <c r="DH782" i="2"/>
  <c r="DG782" i="2"/>
  <c r="DH781" i="2"/>
  <c r="DG781" i="2"/>
  <c r="DH780" i="2"/>
  <c r="DG780" i="2"/>
  <c r="DH779" i="2"/>
  <c r="DG779" i="2"/>
  <c r="DH778" i="2"/>
  <c r="DG778" i="2"/>
  <c r="DH777" i="2"/>
  <c r="DG777" i="2"/>
  <c r="DH776" i="2"/>
  <c r="DG776" i="2"/>
  <c r="DH775" i="2"/>
  <c r="DG775" i="2"/>
  <c r="DH774" i="2"/>
  <c r="DG774" i="2"/>
  <c r="DH773" i="2"/>
  <c r="DG773" i="2"/>
  <c r="DH772" i="2"/>
  <c r="DG772" i="2"/>
  <c r="DH771" i="2"/>
  <c r="DG771" i="2"/>
  <c r="DH770" i="2"/>
  <c r="DG770" i="2"/>
  <c r="DH769" i="2"/>
  <c r="DG769" i="2"/>
  <c r="DH768" i="2"/>
  <c r="DG768" i="2"/>
  <c r="DH767" i="2"/>
  <c r="DG767" i="2"/>
  <c r="DH766" i="2"/>
  <c r="DG766" i="2"/>
  <c r="DH765" i="2"/>
  <c r="DG765" i="2"/>
  <c r="DH764" i="2"/>
  <c r="DG764" i="2"/>
  <c r="DH763" i="2"/>
  <c r="DG763" i="2"/>
  <c r="DH762" i="2"/>
  <c r="DG762" i="2"/>
  <c r="DH761" i="2"/>
  <c r="DG761" i="2"/>
  <c r="DH760" i="2"/>
  <c r="DG760" i="2"/>
  <c r="DH759" i="2"/>
  <c r="DG759" i="2"/>
  <c r="DH758" i="2"/>
  <c r="DG758" i="2"/>
  <c r="DH757" i="2"/>
  <c r="DG757" i="2"/>
  <c r="DH756" i="2"/>
  <c r="DG756" i="2"/>
  <c r="DH755" i="2"/>
  <c r="DG755" i="2"/>
  <c r="DH754" i="2"/>
  <c r="DG754" i="2"/>
  <c r="DH753" i="2"/>
  <c r="DG753" i="2"/>
  <c r="DH752" i="2"/>
  <c r="DG752" i="2"/>
  <c r="DH751" i="2"/>
  <c r="DG751" i="2"/>
  <c r="DH750" i="2"/>
  <c r="DG750" i="2"/>
  <c r="DH749" i="2"/>
  <c r="DG749" i="2"/>
  <c r="DH748" i="2"/>
  <c r="DG748" i="2"/>
  <c r="DH747" i="2"/>
  <c r="DG747" i="2"/>
  <c r="DH746" i="2"/>
  <c r="DG746" i="2"/>
  <c r="DH745" i="2"/>
  <c r="DG745" i="2"/>
  <c r="DH744" i="2"/>
  <c r="DG744" i="2"/>
  <c r="DH743" i="2"/>
  <c r="DG743" i="2"/>
  <c r="DH742" i="2"/>
  <c r="DG742" i="2"/>
  <c r="DH741" i="2"/>
  <c r="DG741" i="2"/>
  <c r="DH740" i="2"/>
  <c r="DG740" i="2"/>
  <c r="DH739" i="2"/>
  <c r="DG739" i="2"/>
  <c r="DH738" i="2"/>
  <c r="DG738" i="2"/>
  <c r="DH737" i="2"/>
  <c r="DG737" i="2"/>
  <c r="DH736" i="2"/>
  <c r="DG736" i="2"/>
  <c r="DH735" i="2"/>
  <c r="DG735" i="2"/>
  <c r="DH734" i="2"/>
  <c r="DG734" i="2"/>
  <c r="DH733" i="2"/>
  <c r="DG733" i="2"/>
  <c r="DH732" i="2"/>
  <c r="DG732" i="2"/>
  <c r="DH731" i="2"/>
  <c r="DG731" i="2"/>
  <c r="DH730" i="2"/>
  <c r="DG730" i="2"/>
  <c r="DH729" i="2"/>
  <c r="DG729" i="2"/>
  <c r="DH728" i="2"/>
  <c r="DG728" i="2"/>
  <c r="DH727" i="2"/>
  <c r="DG727" i="2"/>
  <c r="DH726" i="2"/>
  <c r="DG726" i="2"/>
  <c r="DH725" i="2"/>
  <c r="DG725" i="2"/>
  <c r="DH724" i="2"/>
  <c r="DG724" i="2"/>
  <c r="DH723" i="2"/>
  <c r="DG723" i="2"/>
  <c r="DH722" i="2"/>
  <c r="DG722" i="2"/>
  <c r="DH721" i="2"/>
  <c r="DG721" i="2"/>
  <c r="DH720" i="2"/>
  <c r="DG720" i="2"/>
  <c r="DH719" i="2"/>
  <c r="DG719" i="2"/>
  <c r="DH718" i="2"/>
  <c r="DG718" i="2"/>
  <c r="DH717" i="2"/>
  <c r="DG717" i="2"/>
  <c r="DH716" i="2"/>
  <c r="DG716" i="2"/>
  <c r="DH715" i="2"/>
  <c r="DG715" i="2"/>
  <c r="DH714" i="2"/>
  <c r="DG714" i="2"/>
  <c r="DH713" i="2"/>
  <c r="DG713" i="2"/>
  <c r="DH712" i="2"/>
  <c r="DG712" i="2"/>
  <c r="DH711" i="2"/>
  <c r="DG711" i="2"/>
  <c r="DH710" i="2"/>
  <c r="DG710" i="2"/>
  <c r="DH709" i="2"/>
  <c r="DG709" i="2"/>
  <c r="DH708" i="2"/>
  <c r="DG708" i="2"/>
  <c r="DH707" i="2"/>
  <c r="DG707" i="2"/>
  <c r="DH706" i="2"/>
  <c r="DG706" i="2"/>
  <c r="DH705" i="2"/>
  <c r="DG705" i="2"/>
  <c r="DH704" i="2"/>
  <c r="DG704" i="2"/>
  <c r="DH703" i="2"/>
  <c r="DG703" i="2"/>
  <c r="DH702" i="2"/>
  <c r="DG702" i="2"/>
  <c r="DH701" i="2"/>
  <c r="DG701" i="2"/>
  <c r="DH700" i="2"/>
  <c r="DG700" i="2"/>
  <c r="DH699" i="2"/>
  <c r="DG699" i="2"/>
  <c r="DH698" i="2"/>
  <c r="DG698" i="2"/>
  <c r="DH697" i="2"/>
  <c r="DG697" i="2"/>
  <c r="DH696" i="2"/>
  <c r="DG696" i="2"/>
  <c r="DH695" i="2"/>
  <c r="DG695" i="2"/>
  <c r="DH694" i="2"/>
  <c r="DG694" i="2"/>
  <c r="DH693" i="2"/>
  <c r="DG693" i="2"/>
  <c r="DH692" i="2"/>
  <c r="DG692" i="2"/>
  <c r="DH691" i="2"/>
  <c r="DG691" i="2"/>
  <c r="DH690" i="2"/>
  <c r="DG690" i="2"/>
  <c r="DH689" i="2"/>
  <c r="DG689" i="2"/>
  <c r="DH688" i="2"/>
  <c r="DG688" i="2"/>
  <c r="DH687" i="2"/>
  <c r="DG687" i="2"/>
  <c r="DH686" i="2"/>
  <c r="DG686" i="2"/>
  <c r="DH685" i="2"/>
  <c r="DG685" i="2"/>
  <c r="DH684" i="2"/>
  <c r="DG684" i="2"/>
  <c r="DH683" i="2"/>
  <c r="DG683" i="2"/>
  <c r="DH682" i="2"/>
  <c r="DG682" i="2"/>
  <c r="DH681" i="2"/>
  <c r="DG681" i="2"/>
  <c r="DH680" i="2"/>
  <c r="DG680" i="2"/>
  <c r="DH679" i="2"/>
  <c r="DG679" i="2"/>
  <c r="DH678" i="2"/>
  <c r="DG678" i="2"/>
  <c r="DH677" i="2"/>
  <c r="DG677" i="2"/>
  <c r="DH676" i="2"/>
  <c r="DG676" i="2"/>
  <c r="DH675" i="2"/>
  <c r="DG675" i="2"/>
  <c r="DH674" i="2"/>
  <c r="DG674" i="2"/>
  <c r="DH673" i="2"/>
  <c r="DG673" i="2"/>
  <c r="DH672" i="2"/>
  <c r="DG672" i="2"/>
  <c r="DH671" i="2"/>
  <c r="DG671" i="2"/>
  <c r="DH670" i="2"/>
  <c r="DG670" i="2"/>
  <c r="DH669" i="2"/>
  <c r="DG669" i="2"/>
  <c r="DH668" i="2"/>
  <c r="DG668" i="2"/>
  <c r="DH667" i="2"/>
  <c r="DG667" i="2"/>
  <c r="DH666" i="2"/>
  <c r="DG666" i="2"/>
  <c r="DH665" i="2"/>
  <c r="DG665" i="2"/>
  <c r="DH664" i="2"/>
  <c r="DG664" i="2"/>
  <c r="DH663" i="2"/>
  <c r="DG663" i="2"/>
  <c r="DH662" i="2"/>
  <c r="DG662" i="2"/>
  <c r="DH661" i="2"/>
  <c r="DG661" i="2"/>
  <c r="DH660" i="2"/>
  <c r="DG660" i="2"/>
  <c r="DH659" i="2"/>
  <c r="DG659" i="2"/>
  <c r="DH658" i="2"/>
  <c r="DG658" i="2"/>
  <c r="DH657" i="2"/>
  <c r="DG657" i="2"/>
  <c r="DH656" i="2"/>
  <c r="DG656" i="2"/>
  <c r="DH655" i="2"/>
  <c r="DG655" i="2"/>
  <c r="DH654" i="2"/>
  <c r="DG654" i="2"/>
  <c r="DH653" i="2"/>
  <c r="DG653" i="2"/>
  <c r="DH652" i="2"/>
  <c r="DG652" i="2"/>
  <c r="DH651" i="2"/>
  <c r="DG651" i="2"/>
  <c r="DH650" i="2"/>
  <c r="DG650" i="2"/>
  <c r="DH649" i="2"/>
  <c r="DG649" i="2"/>
  <c r="DH648" i="2"/>
  <c r="DG648" i="2"/>
  <c r="DH647" i="2"/>
  <c r="DG647" i="2"/>
  <c r="DH646" i="2"/>
  <c r="DG646" i="2"/>
  <c r="DH645" i="2"/>
  <c r="DG645" i="2"/>
  <c r="DH644" i="2"/>
  <c r="DG644" i="2"/>
  <c r="DH643" i="2"/>
  <c r="DG643" i="2"/>
  <c r="DH642" i="2"/>
  <c r="DG642" i="2"/>
  <c r="DH641" i="2"/>
  <c r="DG641" i="2"/>
  <c r="DH640" i="2"/>
  <c r="DG640" i="2"/>
  <c r="DH639" i="2"/>
  <c r="DG639" i="2"/>
  <c r="DH638" i="2"/>
  <c r="DG638" i="2"/>
  <c r="DH637" i="2"/>
  <c r="DG637" i="2"/>
  <c r="DH636" i="2"/>
  <c r="DG636" i="2"/>
  <c r="DH635" i="2"/>
  <c r="DG635" i="2"/>
  <c r="DH634" i="2"/>
  <c r="DG634" i="2"/>
  <c r="DH633" i="2"/>
  <c r="DG633" i="2"/>
  <c r="DH632" i="2"/>
  <c r="DG632" i="2"/>
  <c r="DH631" i="2"/>
  <c r="DG631" i="2"/>
  <c r="DH630" i="2"/>
  <c r="DG630" i="2"/>
  <c r="DH629" i="2"/>
  <c r="DG629" i="2"/>
  <c r="DH628" i="2"/>
  <c r="DG628" i="2"/>
  <c r="DH627" i="2"/>
  <c r="DG627" i="2"/>
  <c r="DH626" i="2"/>
  <c r="DG626" i="2"/>
  <c r="DH625" i="2"/>
  <c r="DG625" i="2"/>
  <c r="DH624" i="2"/>
  <c r="DG624" i="2"/>
  <c r="DH623" i="2"/>
  <c r="DG623" i="2"/>
  <c r="DH622" i="2"/>
  <c r="DG622" i="2"/>
  <c r="DH621" i="2"/>
  <c r="DG621" i="2"/>
  <c r="DH620" i="2"/>
  <c r="DG620" i="2"/>
  <c r="DH619" i="2"/>
  <c r="DG619" i="2"/>
  <c r="DH618" i="2"/>
  <c r="DG618" i="2"/>
  <c r="DH617" i="2"/>
  <c r="DG617" i="2"/>
  <c r="DH616" i="2"/>
  <c r="DG616" i="2"/>
  <c r="DH615" i="2"/>
  <c r="DG615" i="2"/>
  <c r="DH614" i="2"/>
  <c r="DG614" i="2"/>
  <c r="DH613" i="2"/>
  <c r="DG613" i="2"/>
  <c r="DH612" i="2"/>
  <c r="DG612" i="2"/>
  <c r="DH611" i="2"/>
  <c r="DG611" i="2"/>
  <c r="DH610" i="2"/>
  <c r="DG610" i="2"/>
  <c r="DH609" i="2"/>
  <c r="DG609" i="2"/>
  <c r="DH608" i="2"/>
  <c r="DG608" i="2"/>
  <c r="DH607" i="2"/>
  <c r="DG607" i="2"/>
  <c r="DH606" i="2"/>
  <c r="DG606" i="2"/>
  <c r="DH605" i="2"/>
  <c r="DG605" i="2"/>
  <c r="DH604" i="2"/>
  <c r="DG604" i="2"/>
  <c r="DH603" i="2"/>
  <c r="DG603" i="2"/>
  <c r="DH602" i="2"/>
  <c r="DG602" i="2"/>
  <c r="DH601" i="2"/>
  <c r="DG601" i="2"/>
  <c r="DH600" i="2"/>
  <c r="DG600" i="2"/>
  <c r="DH599" i="2"/>
  <c r="DG599" i="2"/>
  <c r="DH598" i="2"/>
  <c r="DG598" i="2"/>
  <c r="DH597" i="2"/>
  <c r="DG597" i="2"/>
  <c r="DH596" i="2"/>
  <c r="DG596" i="2"/>
  <c r="DH595" i="2"/>
  <c r="DG595" i="2"/>
  <c r="DH594" i="2"/>
  <c r="DG594" i="2"/>
  <c r="DH593" i="2"/>
  <c r="DG593" i="2"/>
  <c r="DH592" i="2"/>
  <c r="DG592" i="2"/>
  <c r="DH591" i="2"/>
  <c r="DG591" i="2"/>
  <c r="DH590" i="2"/>
  <c r="DG590" i="2"/>
  <c r="DH589" i="2"/>
  <c r="DG589" i="2"/>
  <c r="DH588" i="2"/>
  <c r="DG588" i="2"/>
  <c r="DH587" i="2"/>
  <c r="DG587" i="2"/>
  <c r="DH586" i="2"/>
  <c r="DG586" i="2"/>
  <c r="DH585" i="2"/>
  <c r="DG585" i="2"/>
  <c r="DH584" i="2"/>
  <c r="DG584" i="2"/>
  <c r="DH583" i="2"/>
  <c r="DG583" i="2"/>
  <c r="DH582" i="2"/>
  <c r="DG582" i="2"/>
  <c r="DH581" i="2"/>
  <c r="DG581" i="2"/>
  <c r="DH580" i="2"/>
  <c r="DG580" i="2"/>
  <c r="DH579" i="2"/>
  <c r="DG579" i="2"/>
  <c r="DH578" i="2"/>
  <c r="DG578" i="2"/>
  <c r="DH577" i="2"/>
  <c r="DG577" i="2"/>
  <c r="DH576" i="2"/>
  <c r="DG576" i="2"/>
  <c r="DH575" i="2"/>
  <c r="DG575" i="2"/>
  <c r="DH574" i="2"/>
  <c r="DG574" i="2"/>
  <c r="DH573" i="2"/>
  <c r="DG573" i="2"/>
  <c r="DH572" i="2"/>
  <c r="DG572" i="2"/>
  <c r="DH571" i="2"/>
  <c r="DG571" i="2"/>
  <c r="DH570" i="2"/>
  <c r="DG570" i="2"/>
  <c r="DH569" i="2"/>
  <c r="DG569" i="2"/>
  <c r="DH568" i="2"/>
  <c r="DG568" i="2"/>
  <c r="DH567" i="2"/>
  <c r="DG567" i="2"/>
  <c r="DH566" i="2"/>
  <c r="DG566" i="2"/>
  <c r="DH565" i="2"/>
  <c r="DG565" i="2"/>
  <c r="DH564" i="2"/>
  <c r="DG564" i="2"/>
  <c r="DH563" i="2"/>
  <c r="DG563" i="2"/>
  <c r="DH562" i="2"/>
  <c r="DG562" i="2"/>
  <c r="DH561" i="2"/>
  <c r="DG561" i="2"/>
  <c r="DH560" i="2"/>
  <c r="DG560" i="2"/>
  <c r="DH559" i="2"/>
  <c r="DG559" i="2"/>
  <c r="DH558" i="2"/>
  <c r="DG558" i="2"/>
  <c r="DH557" i="2"/>
  <c r="DG557" i="2"/>
  <c r="DH556" i="2"/>
  <c r="DG556" i="2"/>
  <c r="DH555" i="2"/>
  <c r="DG555" i="2"/>
  <c r="DH554" i="2"/>
  <c r="DG554" i="2"/>
  <c r="DH553" i="2"/>
  <c r="DG553" i="2"/>
  <c r="DH552" i="2"/>
  <c r="DG552" i="2"/>
  <c r="DH551" i="2"/>
  <c r="DG551" i="2"/>
  <c r="DH550" i="2"/>
  <c r="DG550" i="2"/>
  <c r="DH549" i="2"/>
  <c r="DG549" i="2"/>
  <c r="DH548" i="2"/>
  <c r="DG548" i="2"/>
  <c r="DH547" i="2"/>
  <c r="DG547" i="2"/>
  <c r="DH546" i="2"/>
  <c r="DG546" i="2"/>
  <c r="DH545" i="2"/>
  <c r="DG545" i="2"/>
  <c r="DH544" i="2"/>
  <c r="DG544" i="2"/>
  <c r="DH543" i="2"/>
  <c r="DG543" i="2"/>
  <c r="DH542" i="2"/>
  <c r="DG542" i="2"/>
  <c r="DH541" i="2"/>
  <c r="DG541" i="2"/>
  <c r="DH540" i="2"/>
  <c r="DG540" i="2"/>
  <c r="DH539" i="2"/>
  <c r="DG539" i="2"/>
  <c r="DH538" i="2"/>
  <c r="DG538" i="2"/>
  <c r="DH537" i="2"/>
  <c r="DG537" i="2"/>
  <c r="DH536" i="2"/>
  <c r="DG536" i="2"/>
  <c r="DH535" i="2"/>
  <c r="DG535" i="2"/>
  <c r="DH534" i="2"/>
  <c r="DG534" i="2"/>
  <c r="DH533" i="2"/>
  <c r="DG533" i="2"/>
  <c r="DH532" i="2"/>
  <c r="DG532" i="2"/>
  <c r="DH531" i="2"/>
  <c r="DG531" i="2"/>
  <c r="DH530" i="2"/>
  <c r="DG530" i="2"/>
  <c r="DH529" i="2"/>
  <c r="DG529" i="2"/>
  <c r="DH528" i="2"/>
  <c r="DG528" i="2"/>
  <c r="DH527" i="2"/>
  <c r="DG527" i="2"/>
  <c r="DH526" i="2"/>
  <c r="DG526" i="2"/>
  <c r="DH525" i="2"/>
  <c r="DG525" i="2"/>
  <c r="DH524" i="2"/>
  <c r="DG524" i="2"/>
  <c r="DH523" i="2"/>
  <c r="DG523" i="2"/>
  <c r="DH522" i="2"/>
  <c r="DG522" i="2"/>
  <c r="DH521" i="2"/>
  <c r="DG521" i="2"/>
  <c r="DH520" i="2"/>
  <c r="DG520" i="2"/>
  <c r="DH519" i="2"/>
  <c r="DG519" i="2"/>
  <c r="DH518" i="2"/>
  <c r="DG518" i="2"/>
  <c r="DH517" i="2"/>
  <c r="DG517" i="2"/>
  <c r="DH516" i="2"/>
  <c r="DG516" i="2"/>
  <c r="DH515" i="2"/>
  <c r="DG515" i="2"/>
  <c r="DH514" i="2"/>
  <c r="DG514" i="2"/>
  <c r="DH513" i="2"/>
  <c r="DG513" i="2"/>
  <c r="DH512" i="2"/>
  <c r="DG512" i="2"/>
  <c r="DH511" i="2"/>
  <c r="DG511" i="2"/>
  <c r="DH510" i="2"/>
  <c r="DG510" i="2"/>
  <c r="DH509" i="2"/>
  <c r="DG509" i="2"/>
  <c r="DH508" i="2"/>
  <c r="DG508" i="2"/>
  <c r="DH507" i="2"/>
  <c r="DG507" i="2"/>
  <c r="DH506" i="2"/>
  <c r="DG506" i="2"/>
  <c r="DH505" i="2"/>
  <c r="DG505" i="2"/>
  <c r="DH504" i="2"/>
  <c r="DG504" i="2"/>
  <c r="DH503" i="2"/>
  <c r="DG503" i="2"/>
  <c r="DH502" i="2"/>
  <c r="DG502" i="2"/>
  <c r="DH501" i="2"/>
  <c r="DG501" i="2"/>
  <c r="DH500" i="2"/>
  <c r="DG500" i="2"/>
  <c r="DH499" i="2"/>
  <c r="DG499" i="2"/>
  <c r="DH498" i="2"/>
  <c r="DG498" i="2"/>
  <c r="DH497" i="2"/>
  <c r="DG497" i="2"/>
  <c r="DH496" i="2"/>
  <c r="DG496" i="2"/>
  <c r="DH495" i="2"/>
  <c r="DG495" i="2"/>
  <c r="DH494" i="2"/>
  <c r="DG494" i="2"/>
  <c r="DH493" i="2"/>
  <c r="DG493" i="2"/>
  <c r="DH492" i="2"/>
  <c r="DG492" i="2"/>
  <c r="DH491" i="2"/>
  <c r="DG491" i="2"/>
  <c r="DH490" i="2"/>
  <c r="DG490" i="2"/>
  <c r="DH489" i="2"/>
  <c r="DG489" i="2"/>
  <c r="DH488" i="2"/>
  <c r="DG488" i="2"/>
  <c r="DH487" i="2"/>
  <c r="DG487" i="2"/>
  <c r="DH486" i="2"/>
  <c r="DG486" i="2"/>
  <c r="DH485" i="2"/>
  <c r="DG485" i="2"/>
  <c r="DH484" i="2"/>
  <c r="DG484" i="2"/>
  <c r="DH483" i="2"/>
  <c r="DG483" i="2"/>
  <c r="DH482" i="2"/>
  <c r="DG482" i="2"/>
  <c r="DH481" i="2"/>
  <c r="DG481" i="2"/>
  <c r="DH480" i="2"/>
  <c r="DG480" i="2"/>
  <c r="DH479" i="2"/>
  <c r="DG479" i="2"/>
  <c r="DH478" i="2"/>
  <c r="DG478" i="2"/>
  <c r="DH477" i="2"/>
  <c r="DG477" i="2"/>
  <c r="DH476" i="2"/>
  <c r="DG476" i="2"/>
  <c r="DH475" i="2"/>
  <c r="DG475" i="2"/>
  <c r="DH474" i="2"/>
  <c r="DG474" i="2"/>
  <c r="DH473" i="2"/>
  <c r="DG473" i="2"/>
  <c r="DH472" i="2"/>
  <c r="DG472" i="2"/>
  <c r="DH471" i="2"/>
  <c r="DG471" i="2"/>
  <c r="DH470" i="2"/>
  <c r="DG470" i="2"/>
  <c r="DH469" i="2"/>
  <c r="DG469" i="2"/>
  <c r="DH468" i="2"/>
  <c r="DG468" i="2"/>
  <c r="DH467" i="2"/>
  <c r="DG467" i="2"/>
  <c r="DH466" i="2"/>
  <c r="DG466" i="2"/>
  <c r="DH465" i="2"/>
  <c r="DG465" i="2"/>
  <c r="DH464" i="2"/>
  <c r="DG464" i="2"/>
  <c r="DH463" i="2"/>
  <c r="DG463" i="2"/>
  <c r="DH462" i="2"/>
  <c r="DG462" i="2"/>
  <c r="DH461" i="2"/>
  <c r="DG461" i="2"/>
  <c r="DH460" i="2"/>
  <c r="DG460" i="2"/>
  <c r="DH459" i="2"/>
  <c r="DG459" i="2"/>
  <c r="DH458" i="2"/>
  <c r="DG458" i="2"/>
  <c r="DH457" i="2"/>
  <c r="DG457" i="2"/>
  <c r="DH456" i="2"/>
  <c r="DG456" i="2"/>
  <c r="DH455" i="2"/>
  <c r="DG455" i="2"/>
  <c r="DH454" i="2"/>
  <c r="DG454" i="2"/>
  <c r="DH453" i="2"/>
  <c r="DG453" i="2"/>
  <c r="DH452" i="2"/>
  <c r="DG452" i="2"/>
  <c r="DH451" i="2"/>
  <c r="DG451" i="2"/>
  <c r="DH450" i="2"/>
  <c r="DG450" i="2"/>
  <c r="DH449" i="2"/>
  <c r="DG449" i="2"/>
  <c r="DH448" i="2"/>
  <c r="DG448" i="2"/>
  <c r="DH447" i="2"/>
  <c r="DG447" i="2"/>
  <c r="DH446" i="2"/>
  <c r="DG446" i="2"/>
  <c r="DH445" i="2"/>
  <c r="DG445" i="2"/>
  <c r="DH444" i="2"/>
  <c r="DG444" i="2"/>
  <c r="DH443" i="2"/>
  <c r="DG443" i="2"/>
  <c r="DH442" i="2"/>
  <c r="DG442" i="2"/>
  <c r="DH441" i="2"/>
  <c r="DG441" i="2"/>
  <c r="DH440" i="2"/>
  <c r="DG440" i="2"/>
  <c r="DH439" i="2"/>
  <c r="DG439" i="2"/>
  <c r="DH438" i="2"/>
  <c r="DG438" i="2"/>
  <c r="DH437" i="2"/>
  <c r="DG437" i="2"/>
  <c r="DH436" i="2"/>
  <c r="DG436" i="2"/>
  <c r="DH435" i="2"/>
  <c r="DG435" i="2"/>
  <c r="DH434" i="2"/>
  <c r="DG434" i="2"/>
  <c r="DH433" i="2"/>
  <c r="DG433" i="2"/>
  <c r="DH432" i="2"/>
  <c r="DG432" i="2"/>
  <c r="DH431" i="2"/>
  <c r="DG431" i="2"/>
  <c r="DH430" i="2"/>
  <c r="DG430" i="2"/>
  <c r="DH429" i="2"/>
  <c r="DG429" i="2"/>
  <c r="DH428" i="2"/>
  <c r="DG428" i="2"/>
  <c r="DH427" i="2"/>
  <c r="DG427" i="2"/>
  <c r="DH426" i="2"/>
  <c r="DG426" i="2"/>
  <c r="DH425" i="2"/>
  <c r="DG425" i="2"/>
  <c r="DH424" i="2"/>
  <c r="DG424" i="2"/>
  <c r="DH423" i="2"/>
  <c r="DG423" i="2"/>
  <c r="DH422" i="2"/>
  <c r="DG422" i="2"/>
  <c r="DH421" i="2"/>
  <c r="DG421" i="2"/>
  <c r="DH420" i="2"/>
  <c r="DG420" i="2"/>
  <c r="DH419" i="2"/>
  <c r="DG419" i="2"/>
  <c r="DH418" i="2"/>
  <c r="DG418" i="2"/>
  <c r="DH417" i="2"/>
  <c r="DG417" i="2"/>
  <c r="DH416" i="2"/>
  <c r="DG416" i="2"/>
  <c r="DH415" i="2"/>
  <c r="DG415" i="2"/>
  <c r="DH414" i="2"/>
  <c r="DG414" i="2"/>
  <c r="DH413" i="2"/>
  <c r="DG413" i="2"/>
  <c r="DH412" i="2"/>
  <c r="DG412" i="2"/>
  <c r="DH411" i="2"/>
  <c r="DG411" i="2"/>
  <c r="DH410" i="2"/>
  <c r="DG410" i="2"/>
  <c r="DH409" i="2"/>
  <c r="DG409" i="2"/>
  <c r="DH408" i="2"/>
  <c r="DG408" i="2"/>
  <c r="DH407" i="2"/>
  <c r="DG407" i="2"/>
  <c r="DH406" i="2"/>
  <c r="DG406" i="2"/>
  <c r="DH405" i="2"/>
  <c r="DG405" i="2"/>
  <c r="DH404" i="2"/>
  <c r="DG404" i="2"/>
  <c r="DH403" i="2"/>
  <c r="DG403" i="2"/>
  <c r="DH402" i="2"/>
  <c r="DG402" i="2"/>
  <c r="DH401" i="2"/>
  <c r="DG401" i="2"/>
  <c r="DH400" i="2"/>
  <c r="DG400" i="2"/>
  <c r="DH399" i="2"/>
  <c r="DG399" i="2"/>
  <c r="DH398" i="2"/>
  <c r="DG398" i="2"/>
  <c r="DH397" i="2"/>
  <c r="DG397" i="2"/>
  <c r="DH396" i="2"/>
  <c r="DG396" i="2"/>
  <c r="DH395" i="2"/>
  <c r="DG395" i="2"/>
  <c r="DH394" i="2"/>
  <c r="DG394" i="2"/>
  <c r="DH393" i="2"/>
  <c r="DG393" i="2"/>
  <c r="DH392" i="2"/>
  <c r="DG392" i="2"/>
  <c r="DH391" i="2"/>
  <c r="DG391" i="2"/>
  <c r="DH390" i="2"/>
  <c r="DG390" i="2"/>
  <c r="DH389" i="2"/>
  <c r="DG389" i="2"/>
  <c r="DH388" i="2"/>
  <c r="DG388" i="2"/>
  <c r="DH387" i="2"/>
  <c r="DG387" i="2"/>
  <c r="DH386" i="2"/>
  <c r="DG386" i="2"/>
  <c r="DH385" i="2"/>
  <c r="DG385" i="2"/>
  <c r="DH384" i="2"/>
  <c r="DG384" i="2"/>
  <c r="DH383" i="2"/>
  <c r="DG383" i="2"/>
  <c r="DH382" i="2"/>
  <c r="DG382" i="2"/>
  <c r="DH381" i="2"/>
  <c r="DG381" i="2"/>
  <c r="DH380" i="2"/>
  <c r="DG380" i="2"/>
  <c r="DH379" i="2"/>
  <c r="DG379" i="2"/>
  <c r="DH378" i="2"/>
  <c r="DG378" i="2"/>
  <c r="DH377" i="2"/>
  <c r="DG377" i="2"/>
  <c r="DH376" i="2"/>
  <c r="DG376" i="2"/>
  <c r="DH375" i="2"/>
  <c r="DG375" i="2"/>
  <c r="DH374" i="2"/>
  <c r="DG374" i="2"/>
  <c r="DH373" i="2"/>
  <c r="DG373" i="2"/>
  <c r="DH372" i="2"/>
  <c r="DG372" i="2"/>
  <c r="DH371" i="2"/>
  <c r="DG371" i="2"/>
  <c r="DH370" i="2"/>
  <c r="DG370" i="2"/>
  <c r="DH369" i="2"/>
  <c r="DG369" i="2"/>
  <c r="DH368" i="2"/>
  <c r="DG368" i="2"/>
  <c r="DH367" i="2"/>
  <c r="DG367" i="2"/>
  <c r="DH366" i="2"/>
  <c r="DG366" i="2"/>
  <c r="DH365" i="2"/>
  <c r="DG365" i="2"/>
  <c r="DH364" i="2"/>
  <c r="DG364" i="2"/>
  <c r="DH363" i="2"/>
  <c r="DG363" i="2"/>
  <c r="DH362" i="2"/>
  <c r="DG362" i="2"/>
  <c r="DH361" i="2"/>
  <c r="DG361" i="2"/>
  <c r="DH360" i="2"/>
  <c r="DG360" i="2"/>
  <c r="DH359" i="2"/>
  <c r="DG359" i="2"/>
  <c r="DH358" i="2"/>
  <c r="DG358" i="2"/>
  <c r="DH357" i="2"/>
  <c r="DG357" i="2"/>
  <c r="DH356" i="2"/>
  <c r="DG356" i="2"/>
  <c r="DH355" i="2"/>
  <c r="DG355" i="2"/>
  <c r="DH354" i="2"/>
  <c r="DG354" i="2"/>
  <c r="DH353" i="2"/>
  <c r="DG353" i="2"/>
  <c r="DH352" i="2"/>
  <c r="DG352" i="2"/>
  <c r="DH351" i="2"/>
  <c r="DG351" i="2"/>
  <c r="DH350" i="2"/>
  <c r="DG350" i="2"/>
  <c r="DH349" i="2"/>
  <c r="DG349" i="2"/>
  <c r="DH348" i="2"/>
  <c r="DG348" i="2"/>
  <c r="DH347" i="2"/>
  <c r="DG347" i="2"/>
  <c r="DH346" i="2"/>
  <c r="DG346" i="2"/>
  <c r="DH345" i="2"/>
  <c r="DG345" i="2"/>
  <c r="DH344" i="2"/>
  <c r="DG344" i="2"/>
  <c r="DH343" i="2"/>
  <c r="DG343" i="2"/>
  <c r="DH342" i="2"/>
  <c r="DG342" i="2"/>
  <c r="DH341" i="2"/>
  <c r="DG341" i="2"/>
  <c r="DH340" i="2"/>
  <c r="DG340" i="2"/>
  <c r="DH339" i="2"/>
  <c r="DG339" i="2"/>
  <c r="DH338" i="2"/>
  <c r="DG338" i="2"/>
  <c r="DH337" i="2"/>
  <c r="DG337" i="2"/>
  <c r="DH336" i="2"/>
  <c r="DG336" i="2"/>
  <c r="DH335" i="2"/>
  <c r="DG335" i="2"/>
  <c r="DH334" i="2"/>
  <c r="DG334" i="2"/>
  <c r="DH333" i="2"/>
  <c r="DG333" i="2"/>
  <c r="DH332" i="2"/>
  <c r="DG332" i="2"/>
  <c r="DH331" i="2"/>
  <c r="DG331" i="2"/>
  <c r="DH330" i="2"/>
  <c r="DG330" i="2"/>
  <c r="DH329" i="2"/>
  <c r="DG329" i="2"/>
  <c r="DH328" i="2"/>
  <c r="DG328" i="2"/>
  <c r="DH327" i="2"/>
  <c r="DG327" i="2"/>
  <c r="DH326" i="2"/>
  <c r="DG326" i="2"/>
  <c r="DH325" i="2"/>
  <c r="DG325" i="2"/>
  <c r="DH324" i="2"/>
  <c r="DG324" i="2"/>
  <c r="DH323" i="2"/>
  <c r="DG323" i="2"/>
  <c r="DH322" i="2"/>
  <c r="DG322" i="2"/>
  <c r="DH321" i="2"/>
  <c r="DG321" i="2"/>
  <c r="DH320" i="2"/>
  <c r="DG320" i="2"/>
  <c r="DH319" i="2"/>
  <c r="DG319" i="2"/>
  <c r="DH318" i="2"/>
  <c r="DG318" i="2"/>
  <c r="DH317" i="2"/>
  <c r="DG317" i="2"/>
  <c r="DH316" i="2"/>
  <c r="DG316" i="2"/>
  <c r="DH315" i="2"/>
  <c r="DG315" i="2"/>
  <c r="DH314" i="2"/>
  <c r="DG314" i="2"/>
  <c r="DH313" i="2"/>
  <c r="DG313" i="2"/>
  <c r="DH312" i="2"/>
  <c r="DG312" i="2"/>
  <c r="DH311" i="2"/>
  <c r="DG311" i="2"/>
  <c r="DH310" i="2"/>
  <c r="DG310" i="2"/>
  <c r="DH309" i="2"/>
  <c r="DG309" i="2"/>
  <c r="DH308" i="2"/>
  <c r="DG308" i="2"/>
  <c r="DH307" i="2"/>
  <c r="DG307" i="2"/>
  <c r="DH306" i="2"/>
  <c r="DG306" i="2"/>
  <c r="DH305" i="2"/>
  <c r="DG305" i="2"/>
  <c r="DH304" i="2"/>
  <c r="DG304" i="2"/>
  <c r="DH303" i="2"/>
  <c r="DG303" i="2"/>
  <c r="DH302" i="2"/>
  <c r="DG302" i="2"/>
  <c r="DH301" i="2"/>
  <c r="DG301" i="2"/>
  <c r="DH300" i="2"/>
  <c r="DG300" i="2"/>
  <c r="DH299" i="2"/>
  <c r="DG299" i="2"/>
  <c r="DH298" i="2"/>
  <c r="DG298" i="2"/>
  <c r="DH297" i="2"/>
  <c r="DG297" i="2"/>
  <c r="DH296" i="2"/>
  <c r="DG296" i="2"/>
  <c r="DH295" i="2"/>
  <c r="DG295" i="2"/>
  <c r="DH294" i="2"/>
  <c r="DG294" i="2"/>
  <c r="DH293" i="2"/>
  <c r="DG293" i="2"/>
  <c r="DH292" i="2"/>
  <c r="DG292" i="2"/>
  <c r="DH291" i="2"/>
  <c r="DG291" i="2"/>
  <c r="DH290" i="2"/>
  <c r="DG290" i="2"/>
  <c r="DH289" i="2"/>
  <c r="DG289" i="2"/>
  <c r="DH288" i="2"/>
  <c r="DG288" i="2"/>
  <c r="DH287" i="2"/>
  <c r="DG287" i="2"/>
  <c r="DH286" i="2"/>
  <c r="DG286" i="2"/>
  <c r="DH285" i="2"/>
  <c r="DG285" i="2"/>
  <c r="DH284" i="2"/>
  <c r="DG284" i="2"/>
  <c r="DH283" i="2"/>
  <c r="DG283" i="2"/>
  <c r="DH282" i="2"/>
  <c r="DG282" i="2"/>
  <c r="DH281" i="2"/>
  <c r="DG281" i="2"/>
  <c r="DH280" i="2"/>
  <c r="DG280" i="2"/>
  <c r="DH279" i="2"/>
  <c r="DG279" i="2"/>
  <c r="DH278" i="2"/>
  <c r="DG278" i="2"/>
  <c r="DH277" i="2"/>
  <c r="DG277" i="2"/>
  <c r="DH276" i="2"/>
  <c r="DG276" i="2"/>
  <c r="DH275" i="2"/>
  <c r="DG275" i="2"/>
  <c r="DH274" i="2"/>
  <c r="DG274" i="2"/>
  <c r="DH273" i="2"/>
  <c r="DG273" i="2"/>
  <c r="DH272" i="2"/>
  <c r="DG272" i="2"/>
  <c r="DH271" i="2"/>
  <c r="DG271" i="2"/>
  <c r="DH270" i="2"/>
  <c r="DG270" i="2"/>
  <c r="DH269" i="2"/>
  <c r="DG269" i="2"/>
  <c r="DH268" i="2"/>
  <c r="DG268" i="2"/>
  <c r="DH267" i="2"/>
  <c r="DG267" i="2"/>
  <c r="DH266" i="2"/>
  <c r="DG266" i="2"/>
  <c r="DH265" i="2"/>
  <c r="DG265" i="2"/>
  <c r="DH264" i="2"/>
  <c r="DG264" i="2"/>
  <c r="DH263" i="2"/>
  <c r="DG263" i="2"/>
  <c r="DH262" i="2"/>
  <c r="DG262" i="2"/>
  <c r="DH261" i="2"/>
  <c r="DG261" i="2"/>
  <c r="DH260" i="2"/>
  <c r="DG260" i="2"/>
  <c r="DH259" i="2"/>
  <c r="DG259" i="2"/>
  <c r="DH258" i="2"/>
  <c r="DG258" i="2"/>
  <c r="DH257" i="2"/>
  <c r="DG257" i="2"/>
  <c r="DH256" i="2"/>
  <c r="DG256" i="2"/>
  <c r="DH255" i="2"/>
  <c r="DG255" i="2"/>
  <c r="DH254" i="2"/>
  <c r="DG254" i="2"/>
  <c r="DH253" i="2"/>
  <c r="DG253" i="2"/>
  <c r="DH252" i="2"/>
  <c r="DG252" i="2"/>
  <c r="DH251" i="2"/>
  <c r="DG251" i="2"/>
  <c r="DH250" i="2"/>
  <c r="DG250" i="2"/>
  <c r="DH249" i="2"/>
  <c r="DG249" i="2"/>
  <c r="DH248" i="2"/>
  <c r="DG248" i="2"/>
  <c r="DH247" i="2"/>
  <c r="DG247" i="2"/>
  <c r="DH246" i="2"/>
  <c r="DG246" i="2"/>
  <c r="DH245" i="2"/>
  <c r="DG245" i="2"/>
  <c r="DH244" i="2"/>
  <c r="DG244" i="2"/>
  <c r="DH243" i="2"/>
  <c r="DG243" i="2"/>
  <c r="DH242" i="2"/>
  <c r="DG242" i="2"/>
  <c r="DH241" i="2"/>
  <c r="DG241" i="2"/>
  <c r="DH240" i="2"/>
  <c r="DG240" i="2"/>
  <c r="DH239" i="2"/>
  <c r="DG239" i="2"/>
  <c r="DH238" i="2"/>
  <c r="DG238" i="2"/>
  <c r="DH237" i="2"/>
  <c r="DG237" i="2"/>
  <c r="DH236" i="2"/>
  <c r="DG236" i="2"/>
  <c r="DH235" i="2"/>
  <c r="DG235" i="2"/>
  <c r="DH234" i="2"/>
  <c r="DG234" i="2"/>
  <c r="DH233" i="2"/>
  <c r="DG233" i="2"/>
  <c r="DH232" i="2"/>
  <c r="DG232" i="2"/>
  <c r="DH231" i="2"/>
  <c r="DG231" i="2"/>
  <c r="DH230" i="2"/>
  <c r="DG230" i="2"/>
  <c r="DH229" i="2"/>
  <c r="DG229" i="2"/>
  <c r="DH228" i="2"/>
  <c r="DG228" i="2"/>
  <c r="DH227" i="2"/>
  <c r="DG227" i="2"/>
  <c r="DH226" i="2"/>
  <c r="DG226" i="2"/>
  <c r="DH225" i="2"/>
  <c r="DG225" i="2"/>
  <c r="DH224" i="2"/>
  <c r="DG224" i="2"/>
  <c r="DH223" i="2"/>
  <c r="DG223" i="2"/>
  <c r="DH222" i="2"/>
  <c r="DG222" i="2"/>
  <c r="DH221" i="2"/>
  <c r="DG221" i="2"/>
  <c r="DH220" i="2"/>
  <c r="DG220" i="2"/>
  <c r="DH219" i="2"/>
  <c r="DG219" i="2"/>
  <c r="DH218" i="2"/>
  <c r="DG218" i="2"/>
  <c r="DH217" i="2"/>
  <c r="DG217" i="2"/>
  <c r="DH216" i="2"/>
  <c r="DG216" i="2"/>
  <c r="DH215" i="2"/>
  <c r="DG215" i="2"/>
  <c r="DH214" i="2"/>
  <c r="DG214" i="2"/>
  <c r="DH213" i="2"/>
  <c r="DG213" i="2"/>
  <c r="DH212" i="2"/>
  <c r="DG212" i="2"/>
  <c r="DH211" i="2"/>
  <c r="DG211" i="2"/>
  <c r="DH210" i="2"/>
  <c r="DG210" i="2"/>
  <c r="DH209" i="2"/>
  <c r="DG209" i="2"/>
  <c r="DH208" i="2"/>
  <c r="DG208" i="2"/>
  <c r="DH207" i="2"/>
  <c r="DG207" i="2"/>
  <c r="DH206" i="2"/>
  <c r="DG206" i="2"/>
  <c r="DH205" i="2"/>
  <c r="DG205" i="2"/>
  <c r="DH204" i="2"/>
  <c r="DG204" i="2"/>
  <c r="DH203" i="2"/>
  <c r="DG203" i="2"/>
  <c r="DH202" i="2"/>
  <c r="DG202" i="2"/>
  <c r="DH201" i="2"/>
  <c r="DG201" i="2"/>
  <c r="DH200" i="2"/>
  <c r="DG200" i="2"/>
  <c r="DH199" i="2"/>
  <c r="DG199" i="2"/>
  <c r="DH198" i="2"/>
  <c r="DG198" i="2"/>
  <c r="DH197" i="2"/>
  <c r="DG197" i="2"/>
  <c r="DH196" i="2"/>
  <c r="DG196" i="2"/>
  <c r="DH195" i="2"/>
  <c r="DG195" i="2"/>
  <c r="DH194" i="2"/>
  <c r="DG194" i="2"/>
  <c r="DH193" i="2"/>
  <c r="DG193" i="2"/>
  <c r="DH192" i="2"/>
  <c r="DG192" i="2"/>
  <c r="DH191" i="2"/>
  <c r="DG191" i="2"/>
  <c r="DH190" i="2"/>
  <c r="DG190" i="2"/>
  <c r="DH189" i="2"/>
  <c r="DG189" i="2"/>
  <c r="DH188" i="2"/>
  <c r="DG188" i="2"/>
  <c r="DH187" i="2"/>
  <c r="DG187" i="2"/>
  <c r="DH186" i="2"/>
  <c r="DG186" i="2"/>
  <c r="DH185" i="2"/>
  <c r="DG185" i="2"/>
  <c r="DH184" i="2"/>
  <c r="DG184" i="2"/>
  <c r="DH183" i="2"/>
  <c r="DG183" i="2"/>
  <c r="DH182" i="2"/>
  <c r="DG182" i="2"/>
  <c r="DH181" i="2"/>
  <c r="DG181" i="2"/>
  <c r="DH180" i="2"/>
  <c r="DG180" i="2"/>
  <c r="DH179" i="2"/>
  <c r="DG179" i="2"/>
  <c r="DH178" i="2"/>
  <c r="DG178" i="2"/>
  <c r="DH177" i="2"/>
  <c r="DG177" i="2"/>
  <c r="DH176" i="2"/>
  <c r="DG176" i="2"/>
  <c r="DH175" i="2"/>
  <c r="DG175" i="2"/>
  <c r="DH174" i="2"/>
  <c r="DG174" i="2"/>
  <c r="DH173" i="2"/>
  <c r="DG173" i="2"/>
  <c r="DH172" i="2"/>
  <c r="DG172" i="2"/>
  <c r="DH171" i="2"/>
  <c r="DG171" i="2"/>
  <c r="DH170" i="2"/>
  <c r="DG170" i="2"/>
  <c r="DH169" i="2"/>
  <c r="DG169" i="2"/>
  <c r="DH168" i="2"/>
  <c r="DG168" i="2"/>
  <c r="DH167" i="2"/>
  <c r="DG167" i="2"/>
  <c r="DH166" i="2"/>
  <c r="DG166" i="2"/>
  <c r="DH165" i="2"/>
  <c r="DG165" i="2"/>
  <c r="DH164" i="2"/>
  <c r="DG164" i="2"/>
  <c r="DH163" i="2"/>
  <c r="DG163" i="2"/>
  <c r="DH162" i="2"/>
  <c r="DG162" i="2"/>
  <c r="DH161" i="2"/>
  <c r="DG161" i="2"/>
  <c r="DH160" i="2"/>
  <c r="DG160" i="2"/>
  <c r="DH159" i="2"/>
  <c r="DG159" i="2"/>
  <c r="DH158" i="2"/>
  <c r="DG158" i="2"/>
  <c r="DH157" i="2"/>
  <c r="DG157" i="2"/>
  <c r="DH156" i="2"/>
  <c r="DG156" i="2"/>
  <c r="DH155" i="2"/>
  <c r="DG155" i="2"/>
  <c r="DH154" i="2"/>
  <c r="DG154" i="2"/>
  <c r="DH153" i="2"/>
  <c r="DG153" i="2"/>
  <c r="DH152" i="2"/>
  <c r="DG152" i="2"/>
  <c r="DH151" i="2"/>
  <c r="DG151" i="2"/>
  <c r="DH150" i="2"/>
  <c r="DG150" i="2"/>
  <c r="DH149" i="2"/>
  <c r="DG149" i="2"/>
  <c r="DH148" i="2"/>
  <c r="DG148" i="2"/>
  <c r="DH147" i="2"/>
  <c r="DG147" i="2"/>
  <c r="DH146" i="2"/>
  <c r="DG146" i="2"/>
  <c r="DH145" i="2"/>
  <c r="DG145" i="2"/>
  <c r="DH144" i="2"/>
  <c r="DG144" i="2"/>
  <c r="DH143" i="2"/>
  <c r="DG143" i="2"/>
  <c r="DH142" i="2"/>
  <c r="DG142" i="2"/>
  <c r="DH141" i="2"/>
  <c r="DG141" i="2"/>
  <c r="DH140" i="2"/>
  <c r="DG140" i="2"/>
  <c r="DH139" i="2"/>
  <c r="DG139" i="2"/>
  <c r="DH138" i="2"/>
  <c r="DG138" i="2"/>
  <c r="DH137" i="2"/>
  <c r="DG137" i="2"/>
  <c r="DH136" i="2"/>
  <c r="DG136" i="2"/>
  <c r="DH135" i="2"/>
  <c r="DG135" i="2"/>
  <c r="DH134" i="2"/>
  <c r="DG134" i="2"/>
  <c r="DH133" i="2"/>
  <c r="DG133" i="2"/>
  <c r="DH132" i="2"/>
  <c r="DG132" i="2"/>
  <c r="DH131" i="2"/>
  <c r="DG131" i="2"/>
  <c r="DH130" i="2"/>
  <c r="DG130" i="2"/>
  <c r="DH129" i="2"/>
  <c r="DG129" i="2"/>
  <c r="DH128" i="2"/>
  <c r="DG128" i="2"/>
  <c r="DH127" i="2"/>
  <c r="DG127" i="2"/>
  <c r="DH126" i="2"/>
  <c r="DG126" i="2"/>
  <c r="DH125" i="2"/>
  <c r="DG125" i="2"/>
  <c r="DH124" i="2"/>
  <c r="DG124" i="2"/>
  <c r="DH123" i="2"/>
  <c r="DG123" i="2"/>
  <c r="DH122" i="2"/>
  <c r="DG122" i="2"/>
  <c r="DH121" i="2"/>
  <c r="DG121" i="2"/>
  <c r="DH120" i="2"/>
  <c r="DG120" i="2"/>
  <c r="DH119" i="2"/>
  <c r="DG119" i="2"/>
  <c r="DH118" i="2"/>
  <c r="DG118" i="2"/>
  <c r="DH117" i="2"/>
  <c r="DG117" i="2"/>
  <c r="DH116" i="2"/>
  <c r="DG116" i="2"/>
  <c r="DH115" i="2"/>
  <c r="DG115" i="2"/>
  <c r="DH114" i="2"/>
  <c r="DG114" i="2"/>
  <c r="DH113" i="2"/>
  <c r="DG113" i="2"/>
  <c r="DH112" i="2"/>
  <c r="DG112" i="2"/>
  <c r="DH111" i="2"/>
  <c r="DG111" i="2"/>
  <c r="DH110" i="2"/>
  <c r="DG110" i="2"/>
  <c r="DH109" i="2"/>
  <c r="DG109" i="2"/>
  <c r="DH108" i="2"/>
  <c r="DG108" i="2"/>
  <c r="DH107" i="2"/>
  <c r="DG107" i="2"/>
  <c r="DH106" i="2"/>
  <c r="DG106" i="2"/>
  <c r="DH105" i="2"/>
  <c r="DG105" i="2"/>
  <c r="DH104" i="2"/>
  <c r="DG104" i="2"/>
  <c r="DH103" i="2"/>
  <c r="DG103" i="2"/>
  <c r="DH102" i="2"/>
  <c r="DG102" i="2"/>
  <c r="DH101" i="2"/>
  <c r="DG101" i="2"/>
  <c r="DH100" i="2"/>
  <c r="DG100" i="2"/>
  <c r="DH99" i="2"/>
  <c r="DG99" i="2"/>
  <c r="DH98" i="2"/>
  <c r="DG98" i="2"/>
  <c r="DH97" i="2"/>
  <c r="DG97" i="2"/>
  <c r="DH96" i="2"/>
  <c r="DG96" i="2"/>
  <c r="DH95" i="2"/>
  <c r="DG95" i="2"/>
  <c r="DH94" i="2"/>
  <c r="DG94" i="2"/>
  <c r="DH93" i="2"/>
  <c r="DG93" i="2"/>
  <c r="DH92" i="2"/>
  <c r="DG92" i="2"/>
  <c r="DH91" i="2"/>
  <c r="DG91" i="2"/>
  <c r="DH90" i="2"/>
  <c r="DG90" i="2"/>
  <c r="DH89" i="2"/>
  <c r="DG89" i="2"/>
  <c r="DH88" i="2"/>
  <c r="DG88" i="2"/>
  <c r="DH87" i="2"/>
  <c r="DG87" i="2"/>
  <c r="DH86" i="2"/>
  <c r="DG86" i="2"/>
  <c r="DH85" i="2"/>
  <c r="DG85" i="2"/>
  <c r="DH84" i="2"/>
  <c r="DG84" i="2"/>
  <c r="DH83" i="2"/>
  <c r="DG83" i="2"/>
  <c r="DH82" i="2"/>
  <c r="DG82" i="2"/>
  <c r="DH81" i="2"/>
  <c r="DG81" i="2"/>
  <c r="DH80" i="2"/>
  <c r="DG80" i="2"/>
  <c r="DH79" i="2"/>
  <c r="DG79" i="2"/>
  <c r="DH78" i="2"/>
  <c r="DG78" i="2"/>
  <c r="DH77" i="2"/>
  <c r="DG77" i="2"/>
  <c r="DH76" i="2"/>
  <c r="DG76" i="2"/>
  <c r="DH75" i="2"/>
  <c r="DG75" i="2"/>
  <c r="DH74" i="2"/>
  <c r="DG74" i="2"/>
  <c r="DH73" i="2"/>
  <c r="DG73" i="2"/>
  <c r="DH72" i="2"/>
  <c r="DG72" i="2"/>
  <c r="DH71" i="2"/>
  <c r="DG71" i="2"/>
  <c r="DH70" i="2"/>
  <c r="DG70" i="2"/>
  <c r="DH69" i="2"/>
  <c r="DG69" i="2"/>
  <c r="DH68" i="2"/>
  <c r="DG68" i="2"/>
  <c r="DH67" i="2"/>
  <c r="DG67" i="2"/>
  <c r="DH66" i="2"/>
  <c r="DG66" i="2"/>
  <c r="DH65" i="2"/>
  <c r="DG65" i="2"/>
  <c r="DH64" i="2"/>
  <c r="DG64" i="2"/>
  <c r="DH63" i="2"/>
  <c r="DG63" i="2"/>
  <c r="DH62" i="2"/>
  <c r="DG62" i="2"/>
  <c r="DH61" i="2"/>
  <c r="DG61" i="2"/>
  <c r="DH60" i="2"/>
  <c r="DG60" i="2"/>
  <c r="DH59" i="2"/>
  <c r="DG59" i="2"/>
  <c r="DH58" i="2"/>
  <c r="DG58" i="2"/>
  <c r="DH57" i="2"/>
  <c r="DG57" i="2"/>
  <c r="DH56" i="2"/>
  <c r="DG56" i="2"/>
  <c r="DH55" i="2"/>
  <c r="DG55" i="2"/>
  <c r="DH54" i="2"/>
  <c r="DG54" i="2"/>
  <c r="DH53" i="2"/>
  <c r="DG53" i="2"/>
  <c r="DH52" i="2"/>
  <c r="DG52" i="2"/>
  <c r="DH51" i="2"/>
  <c r="DG51" i="2"/>
  <c r="DH50" i="2"/>
  <c r="DG50" i="2"/>
  <c r="DH49" i="2"/>
  <c r="DG49" i="2"/>
  <c r="DH48" i="2"/>
  <c r="DG48" i="2"/>
  <c r="DH47" i="2"/>
  <c r="DG47" i="2"/>
  <c r="DH46" i="2"/>
  <c r="DG46" i="2"/>
  <c r="DH45" i="2"/>
  <c r="DG45" i="2"/>
  <c r="DH44" i="2"/>
  <c r="DG44" i="2"/>
  <c r="DH43" i="2"/>
  <c r="DG43" i="2"/>
  <c r="DH42" i="2"/>
  <c r="DG42" i="2"/>
  <c r="DH41" i="2"/>
  <c r="DG41" i="2"/>
  <c r="DH40" i="2"/>
  <c r="DG40" i="2"/>
  <c r="DH39" i="2"/>
  <c r="DG39" i="2"/>
  <c r="DH38" i="2"/>
  <c r="DG38" i="2"/>
  <c r="DH37" i="2"/>
  <c r="DG37" i="2"/>
  <c r="DH36" i="2"/>
  <c r="DG36" i="2"/>
  <c r="DH35" i="2"/>
  <c r="DG35" i="2"/>
  <c r="DH34" i="2"/>
  <c r="DG34" i="2"/>
  <c r="DH33" i="2"/>
  <c r="DG33" i="2"/>
  <c r="DH32" i="2"/>
  <c r="DG32" i="2"/>
  <c r="DH31" i="2"/>
  <c r="DG31" i="2"/>
  <c r="DH30" i="2"/>
  <c r="DG30" i="2"/>
  <c r="DH29" i="2"/>
  <c r="DG29" i="2"/>
  <c r="DH28" i="2"/>
  <c r="DG28" i="2"/>
  <c r="DH27" i="2"/>
  <c r="DG27" i="2"/>
  <c r="DH26" i="2"/>
  <c r="DG26" i="2"/>
  <c r="DH25" i="2"/>
  <c r="DG25" i="2"/>
  <c r="DH24" i="2"/>
  <c r="DG24" i="2"/>
  <c r="DH23" i="2"/>
  <c r="DG23" i="2"/>
  <c r="DH22" i="2"/>
  <c r="DG22" i="2"/>
  <c r="DH21" i="2"/>
  <c r="DG21" i="2"/>
  <c r="DH20" i="2"/>
  <c r="DG20" i="2"/>
  <c r="DH19" i="2"/>
  <c r="DG19" i="2"/>
  <c r="DH18" i="2"/>
  <c r="DG18" i="2"/>
  <c r="DH17" i="2"/>
  <c r="DG17" i="2"/>
  <c r="DH16" i="2"/>
  <c r="DG16" i="2"/>
  <c r="DH15" i="2"/>
  <c r="DG15" i="2"/>
  <c r="DH14" i="2"/>
  <c r="DG14" i="2"/>
  <c r="DH13" i="2"/>
  <c r="DG13" i="2"/>
  <c r="DH12" i="2"/>
  <c r="DG12" i="2"/>
  <c r="DG11" i="2"/>
  <c r="DH11" i="2"/>
  <c r="AC14" i="3" s="1"/>
  <c r="AC11" i="3" l="1"/>
  <c r="AC15" i="3"/>
  <c r="AE11" i="3"/>
  <c r="AE15" i="3"/>
  <c r="AG11" i="3"/>
  <c r="AG15" i="3"/>
  <c r="AI11" i="3"/>
  <c r="AI15" i="3"/>
  <c r="AK11" i="3"/>
  <c r="AK15" i="3"/>
  <c r="AM11" i="3"/>
  <c r="AM15" i="3"/>
  <c r="AO11" i="3"/>
  <c r="AO15" i="3"/>
  <c r="AQ11" i="3"/>
  <c r="AQ15" i="3"/>
  <c r="AS11" i="3"/>
  <c r="AS15" i="3"/>
  <c r="AU11" i="3"/>
  <c r="AU15" i="3"/>
  <c r="AW11" i="3"/>
  <c r="AW15" i="3"/>
  <c r="AY11" i="3"/>
  <c r="AY15" i="3"/>
  <c r="BA11" i="3"/>
  <c r="BA15" i="3"/>
  <c r="BC11" i="3"/>
  <c r="BC15" i="3"/>
  <c r="BE11" i="3"/>
  <c r="BE15" i="3"/>
  <c r="BG11" i="3"/>
  <c r="BG15" i="3"/>
  <c r="BI11" i="3"/>
  <c r="BI15" i="3"/>
  <c r="BK11" i="3"/>
  <c r="BK15" i="3"/>
  <c r="BM11" i="3"/>
  <c r="BM15" i="3"/>
  <c r="BO11" i="3"/>
  <c r="BO15" i="3"/>
  <c r="AC12" i="3"/>
  <c r="AC16" i="3"/>
  <c r="AE12" i="3"/>
  <c r="AE16" i="3"/>
  <c r="AG12" i="3"/>
  <c r="AG16" i="3"/>
  <c r="AI12" i="3"/>
  <c r="AI16" i="3"/>
  <c r="AK12" i="3"/>
  <c r="AK16" i="3"/>
  <c r="AM12" i="3"/>
  <c r="AM16" i="3"/>
  <c r="AO12" i="3"/>
  <c r="AO16" i="3"/>
  <c r="AQ12" i="3"/>
  <c r="AQ16" i="3"/>
  <c r="AS12" i="3"/>
  <c r="AS16" i="3"/>
  <c r="AU12" i="3"/>
  <c r="AU16" i="3"/>
  <c r="AW12" i="3"/>
  <c r="AW16" i="3"/>
  <c r="AY12" i="3"/>
  <c r="AY16" i="3"/>
  <c r="BA12" i="3"/>
  <c r="BA16" i="3"/>
  <c r="BC12" i="3"/>
  <c r="BC16" i="3"/>
  <c r="BE12" i="3"/>
  <c r="BE16" i="3"/>
  <c r="BG12" i="3"/>
  <c r="BG16" i="3"/>
  <c r="BI12" i="3"/>
  <c r="BI16" i="3"/>
  <c r="BK12" i="3"/>
  <c r="BK16" i="3"/>
  <c r="BM12" i="3"/>
  <c r="BM16" i="3"/>
  <c r="BO12" i="3"/>
  <c r="BO16" i="3"/>
  <c r="AC13" i="3"/>
  <c r="AC17" i="3"/>
  <c r="AE13" i="3"/>
  <c r="AE17" i="3"/>
  <c r="AG13" i="3"/>
  <c r="AG17" i="3"/>
  <c r="AI13" i="3"/>
  <c r="AI17" i="3"/>
  <c r="AK13" i="3"/>
  <c r="AK17" i="3"/>
  <c r="AM13" i="3"/>
  <c r="AM17" i="3"/>
  <c r="AO13" i="3"/>
  <c r="AO17" i="3"/>
  <c r="AQ13" i="3"/>
  <c r="AQ17" i="3"/>
  <c r="AS13" i="3"/>
  <c r="AS17" i="3"/>
  <c r="AU13" i="3"/>
  <c r="AU17" i="3"/>
  <c r="AW13" i="3"/>
  <c r="AW17" i="3"/>
  <c r="AY13" i="3"/>
  <c r="AY17" i="3"/>
  <c r="BA13" i="3"/>
  <c r="BA17" i="3"/>
  <c r="BC13" i="3"/>
  <c r="BC17" i="3"/>
  <c r="BE13" i="3"/>
  <c r="BE17" i="3"/>
  <c r="BG13" i="3"/>
  <c r="BG17" i="3"/>
  <c r="BI13" i="3"/>
  <c r="BI17" i="3"/>
  <c r="BK13" i="3"/>
  <c r="BK17" i="3"/>
  <c r="BM13" i="3"/>
  <c r="BM17" i="3"/>
  <c r="BO13" i="3"/>
  <c r="BO17" i="3"/>
  <c r="AA1010" i="3"/>
  <c r="AA1009" i="3"/>
  <c r="AA1008" i="3"/>
  <c r="AA1007" i="3"/>
  <c r="AA1006" i="3"/>
  <c r="AA1005" i="3"/>
  <c r="AA1004" i="3"/>
  <c r="AA1003" i="3"/>
  <c r="AA1002"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8" i="3"/>
  <c r="AA897" i="3"/>
  <c r="AA896" i="3"/>
  <c r="AA895" i="3"/>
  <c r="AA894" i="3"/>
  <c r="AA893" i="3"/>
  <c r="AA892" i="3"/>
  <c r="AA891" i="3"/>
  <c r="AA890"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603" i="3"/>
  <c r="AA602" i="3"/>
  <c r="AA601" i="3"/>
  <c r="AA600" i="3"/>
  <c r="AA599" i="3"/>
  <c r="AA598" i="3"/>
  <c r="AA597" i="3"/>
  <c r="AA596" i="3"/>
  <c r="AA595" i="3"/>
  <c r="AA594" i="3"/>
  <c r="AA593" i="3"/>
  <c r="AA592"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9" i="3"/>
  <c r="AA388" i="3"/>
  <c r="AA387" i="3"/>
  <c r="AA386" i="3"/>
  <c r="AA385" i="3"/>
  <c r="AA384" i="3"/>
  <c r="AA383" i="3"/>
  <c r="AA382" i="3"/>
  <c r="AA381" i="3"/>
  <c r="AA380" i="3"/>
  <c r="AA379" i="3"/>
  <c r="AA378" i="3"/>
  <c r="AA377" i="3"/>
  <c r="AA376" i="3"/>
  <c r="AA375" i="3"/>
  <c r="AA374" i="3"/>
  <c r="AA373" i="3"/>
  <c r="AA372" i="3"/>
  <c r="AA371" i="3"/>
  <c r="AA370" i="3"/>
  <c r="AA369" i="3"/>
  <c r="AA368" i="3"/>
  <c r="AA367"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9" i="3" s="1"/>
  <c r="K8" i="3" s="1"/>
  <c r="BA12" i="2"/>
  <c r="Z1010" i="3"/>
  <c r="Z1009" i="3"/>
  <c r="Z1008" i="3"/>
  <c r="Z1007" i="3"/>
  <c r="Z1006" i="3"/>
  <c r="Z1005" i="3"/>
  <c r="Z1004" i="3"/>
  <c r="Z1003" i="3"/>
  <c r="Z1002" i="3"/>
  <c r="Z1001" i="3"/>
  <c r="Z1000" i="3"/>
  <c r="Z999" i="3"/>
  <c r="Z998" i="3"/>
  <c r="Z997" i="3"/>
  <c r="Z996" i="3"/>
  <c r="Z995" i="3"/>
  <c r="Z994" i="3"/>
  <c r="Z993" i="3"/>
  <c r="Z992" i="3"/>
  <c r="Z991" i="3"/>
  <c r="Z990" i="3"/>
  <c r="Z989" i="3"/>
  <c r="Z988" i="3"/>
  <c r="Z987" i="3"/>
  <c r="Z986" i="3"/>
  <c r="Z985" i="3"/>
  <c r="Z984" i="3"/>
  <c r="Z983" i="3"/>
  <c r="Z982" i="3"/>
  <c r="Z981" i="3"/>
  <c r="Z980" i="3"/>
  <c r="Z979" i="3"/>
  <c r="Z978" i="3"/>
  <c r="Z977" i="3"/>
  <c r="Z976" i="3"/>
  <c r="Z975" i="3"/>
  <c r="Z974" i="3"/>
  <c r="Z973" i="3"/>
  <c r="Z972" i="3"/>
  <c r="Z971" i="3"/>
  <c r="Z970" i="3"/>
  <c r="Z969" i="3"/>
  <c r="Z968" i="3"/>
  <c r="Z967" i="3"/>
  <c r="Z966" i="3"/>
  <c r="Z965" i="3"/>
  <c r="Z964" i="3"/>
  <c r="Z963" i="3"/>
  <c r="Z962" i="3"/>
  <c r="Z961" i="3"/>
  <c r="Z960" i="3"/>
  <c r="Z959" i="3"/>
  <c r="Z958" i="3"/>
  <c r="Z957" i="3"/>
  <c r="Z956" i="3"/>
  <c r="Z955" i="3"/>
  <c r="Z954" i="3"/>
  <c r="Z953" i="3"/>
  <c r="Z952" i="3"/>
  <c r="Z951" i="3"/>
  <c r="Z950" i="3"/>
  <c r="Z949" i="3"/>
  <c r="Z948" i="3"/>
  <c r="Z947" i="3"/>
  <c r="Z946" i="3"/>
  <c r="Z945" i="3"/>
  <c r="Z944" i="3"/>
  <c r="Z943" i="3"/>
  <c r="Z942" i="3"/>
  <c r="Z941" i="3"/>
  <c r="Z940" i="3"/>
  <c r="Z939" i="3"/>
  <c r="Z938" i="3"/>
  <c r="Z937" i="3"/>
  <c r="Z936" i="3"/>
  <c r="Z935" i="3"/>
  <c r="Z934" i="3"/>
  <c r="Z933" i="3"/>
  <c r="Z932" i="3"/>
  <c r="Z931" i="3"/>
  <c r="Z930" i="3"/>
  <c r="Z929" i="3"/>
  <c r="Z928" i="3"/>
  <c r="Z927" i="3"/>
  <c r="Z926" i="3"/>
  <c r="Z925" i="3"/>
  <c r="Z924" i="3"/>
  <c r="Z923" i="3"/>
  <c r="Z922" i="3"/>
  <c r="Z921" i="3"/>
  <c r="Z920" i="3"/>
  <c r="Z919" i="3"/>
  <c r="Z918" i="3"/>
  <c r="Z917" i="3"/>
  <c r="Z916" i="3"/>
  <c r="Z915" i="3"/>
  <c r="Z914" i="3"/>
  <c r="Z913" i="3"/>
  <c r="Z912" i="3"/>
  <c r="Z911" i="3"/>
  <c r="Z910" i="3"/>
  <c r="Z909" i="3"/>
  <c r="Z908" i="3"/>
  <c r="Z907" i="3"/>
  <c r="Z906" i="3"/>
  <c r="Z905" i="3"/>
  <c r="Z904" i="3"/>
  <c r="Z903" i="3"/>
  <c r="Z902" i="3"/>
  <c r="Z901" i="3"/>
  <c r="Z900" i="3"/>
  <c r="Z899" i="3"/>
  <c r="Z898" i="3"/>
  <c r="Z897" i="3"/>
  <c r="Z896" i="3"/>
  <c r="Z895" i="3"/>
  <c r="Z894" i="3"/>
  <c r="Z893" i="3"/>
  <c r="Z892" i="3"/>
  <c r="Z891" i="3"/>
  <c r="Z890" i="3"/>
  <c r="Z889" i="3"/>
  <c r="Z888" i="3"/>
  <c r="Z887" i="3"/>
  <c r="Z886" i="3"/>
  <c r="Z885" i="3"/>
  <c r="Z884" i="3"/>
  <c r="Z883" i="3"/>
  <c r="Z882" i="3"/>
  <c r="Z881" i="3"/>
  <c r="Z880" i="3"/>
  <c r="Z879" i="3"/>
  <c r="Z878" i="3"/>
  <c r="Z877" i="3"/>
  <c r="Z876" i="3"/>
  <c r="Z875" i="3"/>
  <c r="Z874" i="3"/>
  <c r="Z873" i="3"/>
  <c r="Z872" i="3"/>
  <c r="Z871" i="3"/>
  <c r="Z870" i="3"/>
  <c r="Z869" i="3"/>
  <c r="Z868" i="3"/>
  <c r="Z867" i="3"/>
  <c r="Z866" i="3"/>
  <c r="Z865" i="3"/>
  <c r="Z864" i="3"/>
  <c r="Z863" i="3"/>
  <c r="Z862" i="3"/>
  <c r="Z861" i="3"/>
  <c r="Z860" i="3"/>
  <c r="Z859" i="3"/>
  <c r="Z858" i="3"/>
  <c r="Z857" i="3"/>
  <c r="Z856" i="3"/>
  <c r="Z855" i="3"/>
  <c r="Z854" i="3"/>
  <c r="Z853" i="3"/>
  <c r="Z852" i="3"/>
  <c r="Z851" i="3"/>
  <c r="Z850" i="3"/>
  <c r="Z849" i="3"/>
  <c r="Z848" i="3"/>
  <c r="Z847" i="3"/>
  <c r="Z846" i="3"/>
  <c r="Z845" i="3"/>
  <c r="Z844" i="3"/>
  <c r="Z843" i="3"/>
  <c r="Z842" i="3"/>
  <c r="Z841" i="3"/>
  <c r="Z840" i="3"/>
  <c r="Z839" i="3"/>
  <c r="Z838" i="3"/>
  <c r="Z837" i="3"/>
  <c r="Z836" i="3"/>
  <c r="Z835" i="3"/>
  <c r="Z834" i="3"/>
  <c r="Z833" i="3"/>
  <c r="Z832" i="3"/>
  <c r="Z831" i="3"/>
  <c r="Z830" i="3"/>
  <c r="Z829" i="3"/>
  <c r="Z828" i="3"/>
  <c r="Z827" i="3"/>
  <c r="Z826" i="3"/>
  <c r="Z825" i="3"/>
  <c r="Z824" i="3"/>
  <c r="Z823" i="3"/>
  <c r="Z822" i="3"/>
  <c r="Z821" i="3"/>
  <c r="Z820" i="3"/>
  <c r="Z819" i="3"/>
  <c r="Z818" i="3"/>
  <c r="Z817" i="3"/>
  <c r="Z816" i="3"/>
  <c r="Z815" i="3"/>
  <c r="Z814" i="3"/>
  <c r="Z813" i="3"/>
  <c r="Z812" i="3"/>
  <c r="Z811" i="3"/>
  <c r="Z810" i="3"/>
  <c r="Z809" i="3"/>
  <c r="Z808" i="3"/>
  <c r="Z807" i="3"/>
  <c r="Z806" i="3"/>
  <c r="Z805" i="3"/>
  <c r="Z804" i="3"/>
  <c r="Z803" i="3"/>
  <c r="Z802" i="3"/>
  <c r="Z801" i="3"/>
  <c r="Z800" i="3"/>
  <c r="Z799" i="3"/>
  <c r="Z798" i="3"/>
  <c r="Z797" i="3"/>
  <c r="Z796" i="3"/>
  <c r="Z795" i="3"/>
  <c r="Z794" i="3"/>
  <c r="Z793" i="3"/>
  <c r="Z792" i="3"/>
  <c r="Z791" i="3"/>
  <c r="Z790" i="3"/>
  <c r="Z789" i="3"/>
  <c r="Z788" i="3"/>
  <c r="Z787" i="3"/>
  <c r="Z786" i="3"/>
  <c r="Z785" i="3"/>
  <c r="Z784" i="3"/>
  <c r="Z783" i="3"/>
  <c r="Z782" i="3"/>
  <c r="Z781" i="3"/>
  <c r="Z780" i="3"/>
  <c r="Z779" i="3"/>
  <c r="Z778" i="3"/>
  <c r="Z777" i="3"/>
  <c r="Z776" i="3"/>
  <c r="Z775" i="3"/>
  <c r="Z774" i="3"/>
  <c r="Z773" i="3"/>
  <c r="Z772" i="3"/>
  <c r="Z771" i="3"/>
  <c r="Z770" i="3"/>
  <c r="Z769" i="3"/>
  <c r="Z768" i="3"/>
  <c r="Z767" i="3"/>
  <c r="Z766" i="3"/>
  <c r="Z765" i="3"/>
  <c r="Z764" i="3"/>
  <c r="Z763" i="3"/>
  <c r="Z762" i="3"/>
  <c r="Z761" i="3"/>
  <c r="Z760" i="3"/>
  <c r="Z759" i="3"/>
  <c r="Z758" i="3"/>
  <c r="Z757" i="3"/>
  <c r="Z756" i="3"/>
  <c r="Z755" i="3"/>
  <c r="Z754" i="3"/>
  <c r="Z753" i="3"/>
  <c r="Z752" i="3"/>
  <c r="Z751" i="3"/>
  <c r="Z750" i="3"/>
  <c r="Z749" i="3"/>
  <c r="Z748" i="3"/>
  <c r="Z747" i="3"/>
  <c r="Z746" i="3"/>
  <c r="Z745" i="3"/>
  <c r="Z744" i="3"/>
  <c r="Z743" i="3"/>
  <c r="Z742" i="3"/>
  <c r="Z741" i="3"/>
  <c r="Z740" i="3"/>
  <c r="Z739" i="3"/>
  <c r="Z738" i="3"/>
  <c r="Z737" i="3"/>
  <c r="Z736" i="3"/>
  <c r="Z735" i="3"/>
  <c r="Z734" i="3"/>
  <c r="Z733" i="3"/>
  <c r="Z732" i="3"/>
  <c r="Z731" i="3"/>
  <c r="Z730" i="3"/>
  <c r="Z729" i="3"/>
  <c r="Z728" i="3"/>
  <c r="Z727" i="3"/>
  <c r="Z726" i="3"/>
  <c r="Z725" i="3"/>
  <c r="Z724" i="3"/>
  <c r="Z723" i="3"/>
  <c r="Z722" i="3"/>
  <c r="Z721" i="3"/>
  <c r="Z720" i="3"/>
  <c r="Z719" i="3"/>
  <c r="Z718" i="3"/>
  <c r="Z717" i="3"/>
  <c r="Z716" i="3"/>
  <c r="Z715" i="3"/>
  <c r="Z714" i="3"/>
  <c r="Z713" i="3"/>
  <c r="Z712" i="3"/>
  <c r="Z711" i="3"/>
  <c r="Z710" i="3"/>
  <c r="Z709" i="3"/>
  <c r="Z708" i="3"/>
  <c r="Z707" i="3"/>
  <c r="Z706" i="3"/>
  <c r="Z705" i="3"/>
  <c r="Z704" i="3"/>
  <c r="Z703" i="3"/>
  <c r="Z702" i="3"/>
  <c r="Z701" i="3"/>
  <c r="Z700" i="3"/>
  <c r="Z699" i="3"/>
  <c r="Z698" i="3"/>
  <c r="Z697" i="3"/>
  <c r="Z696" i="3"/>
  <c r="Z695" i="3"/>
  <c r="Z694" i="3"/>
  <c r="Z693" i="3"/>
  <c r="Z692" i="3"/>
  <c r="Z691" i="3"/>
  <c r="Z690" i="3"/>
  <c r="Z689" i="3"/>
  <c r="Z688" i="3"/>
  <c r="Z687" i="3"/>
  <c r="Z686" i="3"/>
  <c r="Z685" i="3"/>
  <c r="Z684" i="3"/>
  <c r="Z683" i="3"/>
  <c r="Z682" i="3"/>
  <c r="Z681" i="3"/>
  <c r="Z680" i="3"/>
  <c r="Z679" i="3"/>
  <c r="Z678" i="3"/>
  <c r="Z677" i="3"/>
  <c r="Z676" i="3"/>
  <c r="Z675" i="3"/>
  <c r="Z674" i="3"/>
  <c r="Z673" i="3"/>
  <c r="Z672" i="3"/>
  <c r="Z671" i="3"/>
  <c r="Z670" i="3"/>
  <c r="Z669" i="3"/>
  <c r="Z668" i="3"/>
  <c r="Z667" i="3"/>
  <c r="Z666" i="3"/>
  <c r="Z665" i="3"/>
  <c r="Z664" i="3"/>
  <c r="Z663" i="3"/>
  <c r="Z662" i="3"/>
  <c r="Z661" i="3"/>
  <c r="Z660" i="3"/>
  <c r="Z659" i="3"/>
  <c r="Z658" i="3"/>
  <c r="Z657" i="3"/>
  <c r="Z656" i="3"/>
  <c r="Z655" i="3"/>
  <c r="Z654" i="3"/>
  <c r="Z653" i="3"/>
  <c r="Z652" i="3"/>
  <c r="Z651" i="3"/>
  <c r="Z650" i="3"/>
  <c r="Z649" i="3"/>
  <c r="Z648" i="3"/>
  <c r="Z647" i="3"/>
  <c r="Z646" i="3"/>
  <c r="Z645" i="3"/>
  <c r="Z644" i="3"/>
  <c r="Z643" i="3"/>
  <c r="Z642" i="3"/>
  <c r="Z641" i="3"/>
  <c r="Z640" i="3"/>
  <c r="Z639" i="3"/>
  <c r="Z638" i="3"/>
  <c r="Z637" i="3"/>
  <c r="Z636" i="3"/>
  <c r="Z635" i="3"/>
  <c r="Z634" i="3"/>
  <c r="Z633" i="3"/>
  <c r="Z632" i="3"/>
  <c r="Z631" i="3"/>
  <c r="Z630" i="3"/>
  <c r="Z629" i="3"/>
  <c r="Z628" i="3"/>
  <c r="Z627" i="3"/>
  <c r="Z626" i="3"/>
  <c r="Z625" i="3"/>
  <c r="Z624" i="3"/>
  <c r="Z623" i="3"/>
  <c r="Z622" i="3"/>
  <c r="Z621" i="3"/>
  <c r="Z620" i="3"/>
  <c r="Z619" i="3"/>
  <c r="Z618" i="3"/>
  <c r="Z617" i="3"/>
  <c r="Z616" i="3"/>
  <c r="Z615" i="3"/>
  <c r="Z614" i="3"/>
  <c r="Z613" i="3"/>
  <c r="Z612" i="3"/>
  <c r="Z611" i="3"/>
  <c r="Z610" i="3"/>
  <c r="Z609" i="3"/>
  <c r="Z608" i="3"/>
  <c r="Z607" i="3"/>
  <c r="Z606" i="3"/>
  <c r="Z605" i="3"/>
  <c r="Z604" i="3"/>
  <c r="Z603" i="3"/>
  <c r="Z602" i="3"/>
  <c r="Z601" i="3"/>
  <c r="Z600" i="3"/>
  <c r="Z599" i="3"/>
  <c r="Z598" i="3"/>
  <c r="Z597" i="3"/>
  <c r="Z596" i="3"/>
  <c r="Z595" i="3"/>
  <c r="Z594" i="3"/>
  <c r="Z593" i="3"/>
  <c r="Z592" i="3"/>
  <c r="Z591" i="3"/>
  <c r="Z590" i="3"/>
  <c r="Z589" i="3"/>
  <c r="Z588" i="3"/>
  <c r="Z587" i="3"/>
  <c r="Z586" i="3"/>
  <c r="Z585" i="3"/>
  <c r="Z584" i="3"/>
  <c r="Z583" i="3"/>
  <c r="Z582" i="3"/>
  <c r="Z581" i="3"/>
  <c r="Z580" i="3"/>
  <c r="Z579" i="3"/>
  <c r="Z578" i="3"/>
  <c r="Z577" i="3"/>
  <c r="Z576" i="3"/>
  <c r="Z575" i="3"/>
  <c r="Z574" i="3"/>
  <c r="Z573" i="3"/>
  <c r="Z572" i="3"/>
  <c r="Z571" i="3"/>
  <c r="Z570" i="3"/>
  <c r="Z569" i="3"/>
  <c r="Z568" i="3"/>
  <c r="Z567" i="3"/>
  <c r="Z566" i="3"/>
  <c r="Z565" i="3"/>
  <c r="Z564" i="3"/>
  <c r="Z563" i="3"/>
  <c r="Z562" i="3"/>
  <c r="Z561" i="3"/>
  <c r="Z560" i="3"/>
  <c r="Z559" i="3"/>
  <c r="Z558" i="3"/>
  <c r="Z557" i="3"/>
  <c r="Z556" i="3"/>
  <c r="Z555" i="3"/>
  <c r="Z554" i="3"/>
  <c r="Z553" i="3"/>
  <c r="Z552" i="3"/>
  <c r="Z551" i="3"/>
  <c r="Z550" i="3"/>
  <c r="Z549" i="3"/>
  <c r="Z548" i="3"/>
  <c r="Z547" i="3"/>
  <c r="Z546" i="3"/>
  <c r="Z545" i="3"/>
  <c r="Z544" i="3"/>
  <c r="Z543" i="3"/>
  <c r="Z542" i="3"/>
  <c r="Z541" i="3"/>
  <c r="Z540" i="3"/>
  <c r="Z539" i="3"/>
  <c r="Z538" i="3"/>
  <c r="Z537" i="3"/>
  <c r="Z536" i="3"/>
  <c r="Z535" i="3"/>
  <c r="Z534" i="3"/>
  <c r="Z533" i="3"/>
  <c r="Z532" i="3"/>
  <c r="Z531" i="3"/>
  <c r="Z530" i="3"/>
  <c r="Z529" i="3"/>
  <c r="Z528" i="3"/>
  <c r="Z527" i="3"/>
  <c r="Z526" i="3"/>
  <c r="Z525" i="3"/>
  <c r="Z524" i="3"/>
  <c r="Z523" i="3"/>
  <c r="Z522" i="3"/>
  <c r="Z521" i="3"/>
  <c r="Z520" i="3"/>
  <c r="Z519" i="3"/>
  <c r="Z518" i="3"/>
  <c r="Z517" i="3"/>
  <c r="Z516" i="3"/>
  <c r="Z515" i="3"/>
  <c r="Z514" i="3"/>
  <c r="Z513" i="3"/>
  <c r="Z512" i="3"/>
  <c r="Z511" i="3"/>
  <c r="Z510" i="3"/>
  <c r="Z509" i="3"/>
  <c r="Z508" i="3"/>
  <c r="Z507" i="3"/>
  <c r="Z506" i="3"/>
  <c r="Z505" i="3"/>
  <c r="Z504" i="3"/>
  <c r="Z503" i="3"/>
  <c r="Z502" i="3"/>
  <c r="Z501" i="3"/>
  <c r="Z500" i="3"/>
  <c r="Z499" i="3"/>
  <c r="Z498" i="3"/>
  <c r="Z497" i="3"/>
  <c r="Z496" i="3"/>
  <c r="Z495" i="3"/>
  <c r="Z494" i="3"/>
  <c r="Z493" i="3"/>
  <c r="Z492" i="3"/>
  <c r="Z491" i="3"/>
  <c r="Z490" i="3"/>
  <c r="Z489" i="3"/>
  <c r="Z488" i="3"/>
  <c r="Z487" i="3"/>
  <c r="Z486" i="3"/>
  <c r="Z485" i="3"/>
  <c r="Z484" i="3"/>
  <c r="Z483" i="3"/>
  <c r="Z482" i="3"/>
  <c r="Z481" i="3"/>
  <c r="Z480" i="3"/>
  <c r="Z479" i="3"/>
  <c r="Z478" i="3"/>
  <c r="Z477" i="3"/>
  <c r="Z476" i="3"/>
  <c r="Z475" i="3"/>
  <c r="Z474" i="3"/>
  <c r="Z473" i="3"/>
  <c r="Z472" i="3"/>
  <c r="Z471" i="3"/>
  <c r="Z470" i="3"/>
  <c r="Z469" i="3"/>
  <c r="Z468" i="3"/>
  <c r="Z467" i="3"/>
  <c r="Z466" i="3"/>
  <c r="Z465" i="3"/>
  <c r="Z464" i="3"/>
  <c r="Z463" i="3"/>
  <c r="Z462" i="3"/>
  <c r="Z461" i="3"/>
  <c r="Z460" i="3"/>
  <c r="Z459" i="3"/>
  <c r="Z458" i="3"/>
  <c r="Z457" i="3"/>
  <c r="Z456" i="3"/>
  <c r="Z455" i="3"/>
  <c r="Z454" i="3"/>
  <c r="Z453" i="3"/>
  <c r="Z452" i="3"/>
  <c r="Z451" i="3"/>
  <c r="Z450" i="3"/>
  <c r="Z449" i="3"/>
  <c r="Z448" i="3"/>
  <c r="Z447" i="3"/>
  <c r="Z446" i="3"/>
  <c r="Z445" i="3"/>
  <c r="Z444" i="3"/>
  <c r="Z443" i="3"/>
  <c r="Z442" i="3"/>
  <c r="Z441" i="3"/>
  <c r="Z440" i="3"/>
  <c r="Z439" i="3"/>
  <c r="Z438" i="3"/>
  <c r="Z437" i="3"/>
  <c r="Z436" i="3"/>
  <c r="Z435" i="3"/>
  <c r="Z434" i="3"/>
  <c r="Z433" i="3"/>
  <c r="Z432" i="3"/>
  <c r="Z431" i="3"/>
  <c r="Z430" i="3"/>
  <c r="Z429" i="3"/>
  <c r="Z428" i="3"/>
  <c r="Z427" i="3"/>
  <c r="Z426" i="3"/>
  <c r="Z425" i="3"/>
  <c r="Z424" i="3"/>
  <c r="Z423" i="3"/>
  <c r="Z422" i="3"/>
  <c r="Z421" i="3"/>
  <c r="Z420" i="3"/>
  <c r="Z419" i="3"/>
  <c r="Z418" i="3"/>
  <c r="Z417" i="3"/>
  <c r="Z416" i="3"/>
  <c r="Z415" i="3"/>
  <c r="Z414" i="3"/>
  <c r="Z413" i="3"/>
  <c r="Z412" i="3"/>
  <c r="Z411" i="3"/>
  <c r="Z410" i="3"/>
  <c r="Z409" i="3"/>
  <c r="Z408" i="3"/>
  <c r="Z407" i="3"/>
  <c r="Z406" i="3"/>
  <c r="Z405" i="3"/>
  <c r="Z404" i="3"/>
  <c r="Z403" i="3"/>
  <c r="Z402" i="3"/>
  <c r="Z401" i="3"/>
  <c r="Z400" i="3"/>
  <c r="Z399" i="3"/>
  <c r="Z398" i="3"/>
  <c r="Z397" i="3"/>
  <c r="Z396" i="3"/>
  <c r="Z395" i="3"/>
  <c r="Z394" i="3"/>
  <c r="Z393" i="3"/>
  <c r="Z392" i="3"/>
  <c r="Z391" i="3"/>
  <c r="Z390" i="3"/>
  <c r="Z389" i="3"/>
  <c r="Z388" i="3"/>
  <c r="Z387" i="3"/>
  <c r="Z386" i="3"/>
  <c r="Z385" i="3"/>
  <c r="Z384" i="3"/>
  <c r="Z383" i="3"/>
  <c r="Z382" i="3"/>
  <c r="Z381" i="3"/>
  <c r="Z380" i="3"/>
  <c r="Z379" i="3"/>
  <c r="Z378" i="3"/>
  <c r="Z377" i="3"/>
  <c r="Z376" i="3"/>
  <c r="Z375" i="3"/>
  <c r="Z374" i="3"/>
  <c r="Z373" i="3"/>
  <c r="Z372" i="3"/>
  <c r="Z371" i="3"/>
  <c r="Z370" i="3"/>
  <c r="Z369" i="3"/>
  <c r="Z368" i="3"/>
  <c r="Z367" i="3"/>
  <c r="Z366" i="3"/>
  <c r="Z365" i="3"/>
  <c r="Z364" i="3"/>
  <c r="Z363" i="3"/>
  <c r="Z362" i="3"/>
  <c r="Z361" i="3"/>
  <c r="Z360" i="3"/>
  <c r="Z359" i="3"/>
  <c r="Z358" i="3"/>
  <c r="Z357" i="3"/>
  <c r="Z356" i="3"/>
  <c r="Z355" i="3"/>
  <c r="Z354" i="3"/>
  <c r="Z353" i="3"/>
  <c r="Z352" i="3"/>
  <c r="Z351" i="3"/>
  <c r="Z350" i="3"/>
  <c r="Z349" i="3"/>
  <c r="Z348" i="3"/>
  <c r="Z347" i="3"/>
  <c r="Z346" i="3"/>
  <c r="Z345" i="3"/>
  <c r="Z344" i="3"/>
  <c r="Z343" i="3"/>
  <c r="Z342" i="3"/>
  <c r="Z341" i="3"/>
  <c r="Z340" i="3"/>
  <c r="Z339" i="3"/>
  <c r="Z338" i="3"/>
  <c r="Z337" i="3"/>
  <c r="Z336" i="3"/>
  <c r="Z335" i="3"/>
  <c r="Z334" i="3"/>
  <c r="Z333" i="3"/>
  <c r="Z332" i="3"/>
  <c r="Z331" i="3"/>
  <c r="Z330" i="3"/>
  <c r="Z329" i="3"/>
  <c r="Z328" i="3"/>
  <c r="Z327" i="3"/>
  <c r="Z326" i="3"/>
  <c r="Z325" i="3"/>
  <c r="Z324" i="3"/>
  <c r="Z323" i="3"/>
  <c r="Z322" i="3"/>
  <c r="Z321" i="3"/>
  <c r="Z320" i="3"/>
  <c r="Z319" i="3"/>
  <c r="Z318" i="3"/>
  <c r="Z317" i="3"/>
  <c r="Z316" i="3"/>
  <c r="Z315" i="3"/>
  <c r="Z314" i="3"/>
  <c r="Z313" i="3"/>
  <c r="Z312" i="3"/>
  <c r="Z311" i="3"/>
  <c r="Z310" i="3"/>
  <c r="Z309" i="3"/>
  <c r="Z308" i="3"/>
  <c r="Z307" i="3"/>
  <c r="Z306" i="3"/>
  <c r="Z305" i="3"/>
  <c r="Z304" i="3"/>
  <c r="Z303" i="3"/>
  <c r="Z302" i="3"/>
  <c r="Z301" i="3"/>
  <c r="Z300" i="3"/>
  <c r="Z299" i="3"/>
  <c r="Z298" i="3"/>
  <c r="Z297" i="3"/>
  <c r="Z296" i="3"/>
  <c r="Z295" i="3"/>
  <c r="Z294" i="3"/>
  <c r="Z293" i="3"/>
  <c r="Z292" i="3"/>
  <c r="Z291" i="3"/>
  <c r="Z290" i="3"/>
  <c r="Z289" i="3"/>
  <c r="Z288" i="3"/>
  <c r="Z287" i="3"/>
  <c r="Z286" i="3"/>
  <c r="Z285" i="3"/>
  <c r="Z284" i="3"/>
  <c r="Z283" i="3"/>
  <c r="Z282" i="3"/>
  <c r="Z281" i="3"/>
  <c r="Z280" i="3"/>
  <c r="Z279" i="3"/>
  <c r="Z278" i="3"/>
  <c r="Z277" i="3"/>
  <c r="Z276" i="3"/>
  <c r="Z275" i="3"/>
  <c r="Z274" i="3"/>
  <c r="Z273" i="3"/>
  <c r="Z272" i="3"/>
  <c r="Z271" i="3"/>
  <c r="Z270" i="3"/>
  <c r="Z269" i="3"/>
  <c r="Z268" i="3"/>
  <c r="Z267" i="3"/>
  <c r="Z266" i="3"/>
  <c r="Z265" i="3"/>
  <c r="Z264" i="3"/>
  <c r="Z263" i="3"/>
  <c r="Z262" i="3"/>
  <c r="Z261" i="3"/>
  <c r="Z260" i="3"/>
  <c r="Z259" i="3"/>
  <c r="Z258" i="3"/>
  <c r="Z257" i="3"/>
  <c r="Z256" i="3"/>
  <c r="Z255" i="3"/>
  <c r="Z254" i="3"/>
  <c r="Z253" i="3"/>
  <c r="Z252" i="3"/>
  <c r="Z251" i="3"/>
  <c r="Z250" i="3"/>
  <c r="Z249" i="3"/>
  <c r="Z248" i="3"/>
  <c r="Z247" i="3"/>
  <c r="Z246" i="3"/>
  <c r="Z245" i="3"/>
  <c r="Z244" i="3"/>
  <c r="Z243" i="3"/>
  <c r="Z242" i="3"/>
  <c r="Z241" i="3"/>
  <c r="Z240" i="3"/>
  <c r="Z239" i="3"/>
  <c r="Z238" i="3"/>
  <c r="Z237" i="3"/>
  <c r="Z236" i="3"/>
  <c r="Z235" i="3"/>
  <c r="Z234" i="3"/>
  <c r="Z233" i="3"/>
  <c r="Z232" i="3"/>
  <c r="Z231" i="3"/>
  <c r="Z230" i="3"/>
  <c r="Z229" i="3"/>
  <c r="Z228" i="3"/>
  <c r="Z227" i="3"/>
  <c r="Z226" i="3"/>
  <c r="Z225" i="3"/>
  <c r="Z224" i="3"/>
  <c r="Z223" i="3"/>
  <c r="Z222" i="3"/>
  <c r="Z221" i="3"/>
  <c r="Z220" i="3"/>
  <c r="Z219" i="3"/>
  <c r="Z218" i="3"/>
  <c r="Z217" i="3"/>
  <c r="Z216" i="3"/>
  <c r="Z215" i="3"/>
  <c r="Z214" i="3"/>
  <c r="Z213" i="3"/>
  <c r="Z212" i="3"/>
  <c r="Z211" i="3"/>
  <c r="Z210" i="3"/>
  <c r="Z209" i="3"/>
  <c r="Z208" i="3"/>
  <c r="Z207" i="3"/>
  <c r="Z206" i="3"/>
  <c r="Z205" i="3"/>
  <c r="Z204" i="3"/>
  <c r="Z203" i="3"/>
  <c r="Z202" i="3"/>
  <c r="Z201" i="3"/>
  <c r="Z200" i="3"/>
  <c r="Z199" i="3"/>
  <c r="Z198" i="3"/>
  <c r="Z197" i="3"/>
  <c r="Z196" i="3"/>
  <c r="Z195" i="3"/>
  <c r="Z194" i="3"/>
  <c r="Z193" i="3"/>
  <c r="Z192" i="3"/>
  <c r="Z191" i="3"/>
  <c r="Z190" i="3"/>
  <c r="Z189" i="3"/>
  <c r="Z188" i="3"/>
  <c r="Z187" i="3"/>
  <c r="Z186" i="3"/>
  <c r="Z185" i="3"/>
  <c r="Z184" i="3"/>
  <c r="Z183" i="3"/>
  <c r="Z182" i="3"/>
  <c r="Z181" i="3"/>
  <c r="Z180" i="3"/>
  <c r="Z179" i="3"/>
  <c r="Z178" i="3"/>
  <c r="Z177" i="3"/>
  <c r="Z176" i="3"/>
  <c r="Z175" i="3"/>
  <c r="Z174" i="3"/>
  <c r="Z173" i="3"/>
  <c r="Z172" i="3"/>
  <c r="Z171" i="3"/>
  <c r="Z170" i="3"/>
  <c r="Z169" i="3"/>
  <c r="Z168"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Z135" i="3"/>
  <c r="Z134" i="3"/>
  <c r="Z133" i="3"/>
  <c r="Z132" i="3"/>
  <c r="Z131" i="3"/>
  <c r="Z130" i="3"/>
  <c r="Z129" i="3"/>
  <c r="Z128" i="3"/>
  <c r="Z127" i="3"/>
  <c r="Z126" i="3"/>
  <c r="Z125" i="3"/>
  <c r="Z124" i="3"/>
  <c r="Z123" i="3"/>
  <c r="Z122" i="3"/>
  <c r="Z121" i="3"/>
  <c r="Z120" i="3"/>
  <c r="Z119" i="3"/>
  <c r="Z118" i="3"/>
  <c r="Z117" i="3"/>
  <c r="Z116" i="3"/>
  <c r="Z115" i="3"/>
  <c r="Z114" i="3"/>
  <c r="Z113" i="3"/>
  <c r="Z112" i="3"/>
  <c r="Z111" i="3"/>
  <c r="Z110" i="3"/>
  <c r="Z109" i="3"/>
  <c r="Z108" i="3"/>
  <c r="Z107" i="3"/>
  <c r="Z106" i="3"/>
  <c r="Z105" i="3"/>
  <c r="Z104" i="3"/>
  <c r="Z103"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Z63" i="3"/>
  <c r="Z62" i="3"/>
  <c r="Z61" i="3"/>
  <c r="Z60" i="3"/>
  <c r="Z59" i="3"/>
  <c r="Z58" i="3"/>
  <c r="Z57" i="3"/>
  <c r="Z56" i="3"/>
  <c r="Z55" i="3"/>
  <c r="Z54" i="3"/>
  <c r="Z53" i="3"/>
  <c r="Z52" i="3"/>
  <c r="Z51" i="3"/>
  <c r="Z50" i="3"/>
  <c r="Z49" i="3"/>
  <c r="Z48" i="3"/>
  <c r="Z47" i="3"/>
  <c r="Z46" i="3"/>
  <c r="Z45" i="3"/>
  <c r="Z44" i="3"/>
  <c r="Z43" i="3"/>
  <c r="Z42" i="3"/>
  <c r="Z41" i="3"/>
  <c r="Z40" i="3"/>
  <c r="Z39" i="3"/>
  <c r="Z38" i="3"/>
  <c r="Z37" i="3"/>
  <c r="Z36" i="3"/>
  <c r="Z35" i="3"/>
  <c r="Z34" i="3"/>
  <c r="Z33" i="3"/>
  <c r="Z32" i="3"/>
  <c r="Z31" i="3"/>
  <c r="Z30" i="3"/>
  <c r="Z29" i="3"/>
  <c r="Z28" i="3"/>
  <c r="Z27" i="3"/>
  <c r="Z26" i="3"/>
  <c r="Z25" i="3"/>
  <c r="Z24" i="3"/>
  <c r="Z23" i="3"/>
  <c r="Z22" i="3"/>
  <c r="Z21" i="3"/>
  <c r="Z20" i="3"/>
  <c r="Z19" i="3"/>
  <c r="Z18" i="3"/>
  <c r="Z17" i="3"/>
  <c r="Z16" i="3"/>
  <c r="Z15" i="3"/>
  <c r="Z14" i="3"/>
  <c r="Z13" i="3"/>
  <c r="Z12" i="3"/>
  <c r="Z11" i="3"/>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1" i="2"/>
  <c r="DE1010" i="2"/>
  <c r="DE1009" i="2"/>
  <c r="DE1008" i="2"/>
  <c r="DE1007" i="2"/>
  <c r="DE1006" i="2"/>
  <c r="DE1005" i="2"/>
  <c r="DE1004" i="2"/>
  <c r="DE1003" i="2"/>
  <c r="DE1002" i="2"/>
  <c r="DE1001" i="2"/>
  <c r="DE1000" i="2"/>
  <c r="DE999" i="2"/>
  <c r="DE998" i="2"/>
  <c r="DE997" i="2"/>
  <c r="DE996" i="2"/>
  <c r="DE995" i="2"/>
  <c r="DE994" i="2"/>
  <c r="DE993" i="2"/>
  <c r="DE992" i="2"/>
  <c r="DE991" i="2"/>
  <c r="DE990" i="2"/>
  <c r="DE989" i="2"/>
  <c r="DE988" i="2"/>
  <c r="DE987" i="2"/>
  <c r="DE986" i="2"/>
  <c r="DE985" i="2"/>
  <c r="DE984" i="2"/>
  <c r="DE983" i="2"/>
  <c r="DE982" i="2"/>
  <c r="DE981" i="2"/>
  <c r="DE980" i="2"/>
  <c r="DE979" i="2"/>
  <c r="DE978" i="2"/>
  <c r="DE977" i="2"/>
  <c r="DE976" i="2"/>
  <c r="DE975" i="2"/>
  <c r="DE974" i="2"/>
  <c r="DE973" i="2"/>
  <c r="DE972" i="2"/>
  <c r="DE971" i="2"/>
  <c r="DE970" i="2"/>
  <c r="DE969" i="2"/>
  <c r="DE968" i="2"/>
  <c r="DE967" i="2"/>
  <c r="DE966" i="2"/>
  <c r="DE965" i="2"/>
  <c r="DE964" i="2"/>
  <c r="DE963" i="2"/>
  <c r="DE962" i="2"/>
  <c r="DE961" i="2"/>
  <c r="DE960" i="2"/>
  <c r="DE959" i="2"/>
  <c r="DE958" i="2"/>
  <c r="DE957" i="2"/>
  <c r="DE956" i="2"/>
  <c r="DE955" i="2"/>
  <c r="DE954" i="2"/>
  <c r="DE953" i="2"/>
  <c r="DE952" i="2"/>
  <c r="DE951" i="2"/>
  <c r="DE950" i="2"/>
  <c r="DE949" i="2"/>
  <c r="DE948" i="2"/>
  <c r="DE947" i="2"/>
  <c r="DE946" i="2"/>
  <c r="DE945" i="2"/>
  <c r="DE944" i="2"/>
  <c r="DE943" i="2"/>
  <c r="DE942" i="2"/>
  <c r="DE941" i="2"/>
  <c r="DE940" i="2"/>
  <c r="DE939" i="2"/>
  <c r="DE938" i="2"/>
  <c r="DE937" i="2"/>
  <c r="DE936" i="2"/>
  <c r="DE935" i="2"/>
  <c r="DE934" i="2"/>
  <c r="DE933" i="2"/>
  <c r="DE932" i="2"/>
  <c r="DE931" i="2"/>
  <c r="DE930" i="2"/>
  <c r="DE929" i="2"/>
  <c r="DE928" i="2"/>
  <c r="DE927" i="2"/>
  <c r="DE926" i="2"/>
  <c r="DE925" i="2"/>
  <c r="DE924" i="2"/>
  <c r="DE923" i="2"/>
  <c r="DE922" i="2"/>
  <c r="DE921" i="2"/>
  <c r="DE920" i="2"/>
  <c r="DE919" i="2"/>
  <c r="DE918" i="2"/>
  <c r="DE917" i="2"/>
  <c r="DE916" i="2"/>
  <c r="DE915" i="2"/>
  <c r="DE914" i="2"/>
  <c r="DE913" i="2"/>
  <c r="DE912" i="2"/>
  <c r="DE911" i="2"/>
  <c r="DE910" i="2"/>
  <c r="DE909" i="2"/>
  <c r="DE908" i="2"/>
  <c r="DE907" i="2"/>
  <c r="DE906" i="2"/>
  <c r="DE905" i="2"/>
  <c r="DE904" i="2"/>
  <c r="DE903" i="2"/>
  <c r="DE902" i="2"/>
  <c r="DE901" i="2"/>
  <c r="DE900" i="2"/>
  <c r="DE899" i="2"/>
  <c r="DE898" i="2"/>
  <c r="DE897" i="2"/>
  <c r="DE896" i="2"/>
  <c r="DE895" i="2"/>
  <c r="DE894" i="2"/>
  <c r="DE893" i="2"/>
  <c r="DE892" i="2"/>
  <c r="DE891" i="2"/>
  <c r="DE890" i="2"/>
  <c r="DE889" i="2"/>
  <c r="DE888" i="2"/>
  <c r="DE887" i="2"/>
  <c r="DE886" i="2"/>
  <c r="DE885" i="2"/>
  <c r="DE884" i="2"/>
  <c r="DE883" i="2"/>
  <c r="DE882" i="2"/>
  <c r="DE881" i="2"/>
  <c r="DE880" i="2"/>
  <c r="DE879" i="2"/>
  <c r="DE878" i="2"/>
  <c r="DE877" i="2"/>
  <c r="DE876" i="2"/>
  <c r="DE875" i="2"/>
  <c r="DE874" i="2"/>
  <c r="DE873" i="2"/>
  <c r="DE872" i="2"/>
  <c r="DE871" i="2"/>
  <c r="DE870" i="2"/>
  <c r="DE869" i="2"/>
  <c r="DE868" i="2"/>
  <c r="DE867" i="2"/>
  <c r="DE866" i="2"/>
  <c r="DE865" i="2"/>
  <c r="DE864" i="2"/>
  <c r="DE863" i="2"/>
  <c r="DE862" i="2"/>
  <c r="DE861" i="2"/>
  <c r="DE860" i="2"/>
  <c r="DE859" i="2"/>
  <c r="DE858" i="2"/>
  <c r="DE857" i="2"/>
  <c r="DE856" i="2"/>
  <c r="DE855" i="2"/>
  <c r="DE854" i="2"/>
  <c r="DE853" i="2"/>
  <c r="DE852" i="2"/>
  <c r="DE851" i="2"/>
  <c r="DE850" i="2"/>
  <c r="DE849" i="2"/>
  <c r="DE848" i="2"/>
  <c r="DE847" i="2"/>
  <c r="DE846" i="2"/>
  <c r="DE845" i="2"/>
  <c r="DE844" i="2"/>
  <c r="DE843" i="2"/>
  <c r="DE842" i="2"/>
  <c r="DE841" i="2"/>
  <c r="DE840" i="2"/>
  <c r="DE839" i="2"/>
  <c r="DE838" i="2"/>
  <c r="DE837" i="2"/>
  <c r="DE836" i="2"/>
  <c r="DE835" i="2"/>
  <c r="DE834" i="2"/>
  <c r="DE833" i="2"/>
  <c r="DE832" i="2"/>
  <c r="DE831" i="2"/>
  <c r="DE830" i="2"/>
  <c r="DE829" i="2"/>
  <c r="DE828" i="2"/>
  <c r="DE827" i="2"/>
  <c r="DE826" i="2"/>
  <c r="DE825" i="2"/>
  <c r="DE824" i="2"/>
  <c r="DE823" i="2"/>
  <c r="DE822" i="2"/>
  <c r="DE821" i="2"/>
  <c r="DE820" i="2"/>
  <c r="DE819" i="2"/>
  <c r="DE818" i="2"/>
  <c r="DE817" i="2"/>
  <c r="DE816" i="2"/>
  <c r="DE815" i="2"/>
  <c r="DE814" i="2"/>
  <c r="DE813" i="2"/>
  <c r="DE812" i="2"/>
  <c r="DE811" i="2"/>
  <c r="DE810" i="2"/>
  <c r="DE809" i="2"/>
  <c r="DE808" i="2"/>
  <c r="DE807" i="2"/>
  <c r="DE806" i="2"/>
  <c r="DE805" i="2"/>
  <c r="DE804" i="2"/>
  <c r="DE803" i="2"/>
  <c r="DE802" i="2"/>
  <c r="DE801" i="2"/>
  <c r="DE800" i="2"/>
  <c r="DE799" i="2"/>
  <c r="DE798" i="2"/>
  <c r="DE797" i="2"/>
  <c r="DE796" i="2"/>
  <c r="DE795" i="2"/>
  <c r="DE794" i="2"/>
  <c r="DE793" i="2"/>
  <c r="DE792" i="2"/>
  <c r="DE791" i="2"/>
  <c r="DE790" i="2"/>
  <c r="DE789" i="2"/>
  <c r="DE788" i="2"/>
  <c r="DE787" i="2"/>
  <c r="DE786" i="2"/>
  <c r="DE785" i="2"/>
  <c r="DE784" i="2"/>
  <c r="DE783" i="2"/>
  <c r="DE782" i="2"/>
  <c r="DE781" i="2"/>
  <c r="DE780" i="2"/>
  <c r="DE779" i="2"/>
  <c r="DE778" i="2"/>
  <c r="DE777" i="2"/>
  <c r="DE776" i="2"/>
  <c r="DE775" i="2"/>
  <c r="DE774" i="2"/>
  <c r="DE773" i="2"/>
  <c r="DE772" i="2"/>
  <c r="DE771" i="2"/>
  <c r="DE770" i="2"/>
  <c r="DE769" i="2"/>
  <c r="DE768" i="2"/>
  <c r="DE767" i="2"/>
  <c r="DE766" i="2"/>
  <c r="DE765" i="2"/>
  <c r="DE764" i="2"/>
  <c r="DE763" i="2"/>
  <c r="DE762" i="2"/>
  <c r="DE761" i="2"/>
  <c r="DE760" i="2"/>
  <c r="DE759" i="2"/>
  <c r="DE758" i="2"/>
  <c r="DE757" i="2"/>
  <c r="DE756" i="2"/>
  <c r="DE755" i="2"/>
  <c r="DE754" i="2"/>
  <c r="DE753" i="2"/>
  <c r="DE752" i="2"/>
  <c r="DE751" i="2"/>
  <c r="DE750" i="2"/>
  <c r="DE749" i="2"/>
  <c r="DE748" i="2"/>
  <c r="DE747" i="2"/>
  <c r="DE746" i="2"/>
  <c r="DE745" i="2"/>
  <c r="DE744" i="2"/>
  <c r="DE743" i="2"/>
  <c r="DE742" i="2"/>
  <c r="DE741" i="2"/>
  <c r="DE740" i="2"/>
  <c r="DE739" i="2"/>
  <c r="DE738" i="2"/>
  <c r="DE737" i="2"/>
  <c r="DE736" i="2"/>
  <c r="DE735" i="2"/>
  <c r="DE734" i="2"/>
  <c r="DE733" i="2"/>
  <c r="DE732" i="2"/>
  <c r="DE731" i="2"/>
  <c r="DE730" i="2"/>
  <c r="DE729" i="2"/>
  <c r="DE728" i="2"/>
  <c r="DE727" i="2"/>
  <c r="DE726" i="2"/>
  <c r="DE725" i="2"/>
  <c r="DE724" i="2"/>
  <c r="DE723" i="2"/>
  <c r="DE722" i="2"/>
  <c r="DE721" i="2"/>
  <c r="DE720" i="2"/>
  <c r="DE719" i="2"/>
  <c r="DE718" i="2"/>
  <c r="DE717" i="2"/>
  <c r="DE716" i="2"/>
  <c r="DE715" i="2"/>
  <c r="DE714" i="2"/>
  <c r="DE713" i="2"/>
  <c r="DE712" i="2"/>
  <c r="DE711" i="2"/>
  <c r="DE710" i="2"/>
  <c r="DE709" i="2"/>
  <c r="DE708" i="2"/>
  <c r="DE707" i="2"/>
  <c r="DE706" i="2"/>
  <c r="DE705" i="2"/>
  <c r="DE704" i="2"/>
  <c r="DE703" i="2"/>
  <c r="DE702" i="2"/>
  <c r="DE701" i="2"/>
  <c r="DE700" i="2"/>
  <c r="DE699" i="2"/>
  <c r="DE698" i="2"/>
  <c r="DE697" i="2"/>
  <c r="DE696" i="2"/>
  <c r="DE695" i="2"/>
  <c r="DE694" i="2"/>
  <c r="DE693" i="2"/>
  <c r="DE692" i="2"/>
  <c r="DE691" i="2"/>
  <c r="DE690" i="2"/>
  <c r="DE689" i="2"/>
  <c r="DE688" i="2"/>
  <c r="DE687" i="2"/>
  <c r="DE686" i="2"/>
  <c r="DE685" i="2"/>
  <c r="DE684" i="2"/>
  <c r="DE683" i="2"/>
  <c r="DE682" i="2"/>
  <c r="DE681" i="2"/>
  <c r="DE680" i="2"/>
  <c r="DE679" i="2"/>
  <c r="DE678" i="2"/>
  <c r="DE677" i="2"/>
  <c r="DE676" i="2"/>
  <c r="DE675" i="2"/>
  <c r="DE674" i="2"/>
  <c r="DE673" i="2"/>
  <c r="DE672" i="2"/>
  <c r="DE671" i="2"/>
  <c r="DE670" i="2"/>
  <c r="DE669" i="2"/>
  <c r="DE668" i="2"/>
  <c r="DE667" i="2"/>
  <c r="DE666" i="2"/>
  <c r="DE665" i="2"/>
  <c r="DE664" i="2"/>
  <c r="DE663" i="2"/>
  <c r="DE662" i="2"/>
  <c r="DE661" i="2"/>
  <c r="DE660" i="2"/>
  <c r="DE659" i="2"/>
  <c r="DE658" i="2"/>
  <c r="DE657" i="2"/>
  <c r="DE656" i="2"/>
  <c r="DE655" i="2"/>
  <c r="DE654" i="2"/>
  <c r="DE653" i="2"/>
  <c r="DE652" i="2"/>
  <c r="DE651" i="2"/>
  <c r="DE650" i="2"/>
  <c r="DE649" i="2"/>
  <c r="DE648" i="2"/>
  <c r="DE647" i="2"/>
  <c r="DE646" i="2"/>
  <c r="DE645" i="2"/>
  <c r="DE644" i="2"/>
  <c r="DE643" i="2"/>
  <c r="DE642" i="2"/>
  <c r="DE641" i="2"/>
  <c r="DE640" i="2"/>
  <c r="DE639" i="2"/>
  <c r="DE638" i="2"/>
  <c r="DE637" i="2"/>
  <c r="DE636" i="2"/>
  <c r="DE635" i="2"/>
  <c r="DE634" i="2"/>
  <c r="DE633" i="2"/>
  <c r="DE632" i="2"/>
  <c r="DE631" i="2"/>
  <c r="DE630" i="2"/>
  <c r="DE629" i="2"/>
  <c r="DE628" i="2"/>
  <c r="DE627" i="2"/>
  <c r="DE626" i="2"/>
  <c r="DE625" i="2"/>
  <c r="DE624" i="2"/>
  <c r="DE623" i="2"/>
  <c r="DE622" i="2"/>
  <c r="DE621" i="2"/>
  <c r="DE620" i="2"/>
  <c r="DE619" i="2"/>
  <c r="DE618" i="2"/>
  <c r="DE617" i="2"/>
  <c r="DE616" i="2"/>
  <c r="DE615" i="2"/>
  <c r="DE614" i="2"/>
  <c r="DE613" i="2"/>
  <c r="DE612" i="2"/>
  <c r="DE611" i="2"/>
  <c r="DE610" i="2"/>
  <c r="DE609" i="2"/>
  <c r="DE608" i="2"/>
  <c r="DE607" i="2"/>
  <c r="DE606" i="2"/>
  <c r="DE605" i="2"/>
  <c r="DE604" i="2"/>
  <c r="DE603" i="2"/>
  <c r="DE602" i="2"/>
  <c r="DE601" i="2"/>
  <c r="DE600" i="2"/>
  <c r="DE599" i="2"/>
  <c r="DE598" i="2"/>
  <c r="DE597" i="2"/>
  <c r="DE596" i="2"/>
  <c r="DE595" i="2"/>
  <c r="DE594" i="2"/>
  <c r="DE593" i="2"/>
  <c r="DE592" i="2"/>
  <c r="DE591" i="2"/>
  <c r="DE590" i="2"/>
  <c r="DE589" i="2"/>
  <c r="DE588" i="2"/>
  <c r="DE587" i="2"/>
  <c r="DE586" i="2"/>
  <c r="DE585" i="2"/>
  <c r="DE584" i="2"/>
  <c r="DE583" i="2"/>
  <c r="DE582" i="2"/>
  <c r="DE581" i="2"/>
  <c r="DE580" i="2"/>
  <c r="DE579" i="2"/>
  <c r="DE578" i="2"/>
  <c r="DE577" i="2"/>
  <c r="DE576" i="2"/>
  <c r="DE575" i="2"/>
  <c r="DE574" i="2"/>
  <c r="DE573" i="2"/>
  <c r="DE572" i="2"/>
  <c r="DE571" i="2"/>
  <c r="DE570" i="2"/>
  <c r="DE569" i="2"/>
  <c r="DE568" i="2"/>
  <c r="DE567" i="2"/>
  <c r="DE566" i="2"/>
  <c r="DE565" i="2"/>
  <c r="DE564" i="2"/>
  <c r="DE563" i="2"/>
  <c r="DE562" i="2"/>
  <c r="DE561" i="2"/>
  <c r="DE560" i="2"/>
  <c r="DE559" i="2"/>
  <c r="DE558" i="2"/>
  <c r="DE557" i="2"/>
  <c r="DE556" i="2"/>
  <c r="DE555" i="2"/>
  <c r="DE554" i="2"/>
  <c r="DE553" i="2"/>
  <c r="DE552" i="2"/>
  <c r="DE551" i="2"/>
  <c r="DE550" i="2"/>
  <c r="DE549" i="2"/>
  <c r="DE548" i="2"/>
  <c r="DE547" i="2"/>
  <c r="DE546" i="2"/>
  <c r="DE545" i="2"/>
  <c r="DE544" i="2"/>
  <c r="DE543" i="2"/>
  <c r="DE542" i="2"/>
  <c r="DE541" i="2"/>
  <c r="DE540" i="2"/>
  <c r="DE539" i="2"/>
  <c r="DE538" i="2"/>
  <c r="DE537" i="2"/>
  <c r="DE536" i="2"/>
  <c r="DE535" i="2"/>
  <c r="DE534" i="2"/>
  <c r="DE533" i="2"/>
  <c r="DE532" i="2"/>
  <c r="DE531" i="2"/>
  <c r="DE530" i="2"/>
  <c r="DE529" i="2"/>
  <c r="DE528" i="2"/>
  <c r="DE527" i="2"/>
  <c r="DE526" i="2"/>
  <c r="DE525" i="2"/>
  <c r="DE524" i="2"/>
  <c r="DE523" i="2"/>
  <c r="DE522" i="2"/>
  <c r="DE521" i="2"/>
  <c r="DE520" i="2"/>
  <c r="DE519" i="2"/>
  <c r="DE518" i="2"/>
  <c r="DE517" i="2"/>
  <c r="DE516" i="2"/>
  <c r="DE515" i="2"/>
  <c r="DE514" i="2"/>
  <c r="DE513" i="2"/>
  <c r="DE512" i="2"/>
  <c r="DE511" i="2"/>
  <c r="DE510" i="2"/>
  <c r="DE509" i="2"/>
  <c r="DE508" i="2"/>
  <c r="DE507" i="2"/>
  <c r="DE506" i="2"/>
  <c r="DE505" i="2"/>
  <c r="DE504" i="2"/>
  <c r="DE503" i="2"/>
  <c r="DE502" i="2"/>
  <c r="DE501" i="2"/>
  <c r="DE500" i="2"/>
  <c r="DE499" i="2"/>
  <c r="DE498" i="2"/>
  <c r="DE497" i="2"/>
  <c r="DE496" i="2"/>
  <c r="DE495" i="2"/>
  <c r="DE494" i="2"/>
  <c r="DE493" i="2"/>
  <c r="DE492" i="2"/>
  <c r="DE491" i="2"/>
  <c r="DE490" i="2"/>
  <c r="DE489" i="2"/>
  <c r="DE488" i="2"/>
  <c r="DE487" i="2"/>
  <c r="DE486" i="2"/>
  <c r="DE485" i="2"/>
  <c r="DE484" i="2"/>
  <c r="DE483" i="2"/>
  <c r="DE482" i="2"/>
  <c r="DE481" i="2"/>
  <c r="DE480" i="2"/>
  <c r="DE479" i="2"/>
  <c r="DE478" i="2"/>
  <c r="DE477" i="2"/>
  <c r="DE476" i="2"/>
  <c r="DE475" i="2"/>
  <c r="DE474" i="2"/>
  <c r="DE473" i="2"/>
  <c r="DE472" i="2"/>
  <c r="DE471" i="2"/>
  <c r="DE470" i="2"/>
  <c r="DE469" i="2"/>
  <c r="DE468" i="2"/>
  <c r="DE467" i="2"/>
  <c r="DE466" i="2"/>
  <c r="DE465" i="2"/>
  <c r="DE464" i="2"/>
  <c r="DE463" i="2"/>
  <c r="DE462" i="2"/>
  <c r="DE461" i="2"/>
  <c r="DE460" i="2"/>
  <c r="DE459" i="2"/>
  <c r="DE458" i="2"/>
  <c r="DE457" i="2"/>
  <c r="DE456" i="2"/>
  <c r="DE455" i="2"/>
  <c r="DE454" i="2"/>
  <c r="DE453" i="2"/>
  <c r="DE452" i="2"/>
  <c r="DE451" i="2"/>
  <c r="DE450" i="2"/>
  <c r="DE449" i="2"/>
  <c r="DE448" i="2"/>
  <c r="DE447" i="2"/>
  <c r="DE446" i="2"/>
  <c r="DE445" i="2"/>
  <c r="DE444" i="2"/>
  <c r="DE443" i="2"/>
  <c r="DE442" i="2"/>
  <c r="DE441" i="2"/>
  <c r="DE440" i="2"/>
  <c r="DE439" i="2"/>
  <c r="DE438" i="2"/>
  <c r="DE437" i="2"/>
  <c r="DE436" i="2"/>
  <c r="DE435" i="2"/>
  <c r="DE434" i="2"/>
  <c r="DE433" i="2"/>
  <c r="DE432" i="2"/>
  <c r="DE431" i="2"/>
  <c r="DE430" i="2"/>
  <c r="DE429" i="2"/>
  <c r="DE428" i="2"/>
  <c r="DE427" i="2"/>
  <c r="DE426" i="2"/>
  <c r="DE425" i="2"/>
  <c r="DE424" i="2"/>
  <c r="DE423" i="2"/>
  <c r="DE422" i="2"/>
  <c r="DE421" i="2"/>
  <c r="DE420" i="2"/>
  <c r="DE419" i="2"/>
  <c r="DE418" i="2"/>
  <c r="DE417" i="2"/>
  <c r="DE416" i="2"/>
  <c r="DE415" i="2"/>
  <c r="DE414" i="2"/>
  <c r="DE413" i="2"/>
  <c r="DE412" i="2"/>
  <c r="DE411" i="2"/>
  <c r="DE410" i="2"/>
  <c r="DE409" i="2"/>
  <c r="DE408" i="2"/>
  <c r="DE407" i="2"/>
  <c r="DE406" i="2"/>
  <c r="DE405" i="2"/>
  <c r="DE404" i="2"/>
  <c r="DE403" i="2"/>
  <c r="DE402" i="2"/>
  <c r="DE401" i="2"/>
  <c r="DE400" i="2"/>
  <c r="DE399" i="2"/>
  <c r="DE398" i="2"/>
  <c r="DE397" i="2"/>
  <c r="DE396" i="2"/>
  <c r="DE395" i="2"/>
  <c r="DE394" i="2"/>
  <c r="DE393" i="2"/>
  <c r="DE392" i="2"/>
  <c r="DE391" i="2"/>
  <c r="DE390" i="2"/>
  <c r="DE389" i="2"/>
  <c r="DE388" i="2"/>
  <c r="DE387" i="2"/>
  <c r="DE386" i="2"/>
  <c r="DE385" i="2"/>
  <c r="DE384" i="2"/>
  <c r="DE383" i="2"/>
  <c r="DE382" i="2"/>
  <c r="DE381" i="2"/>
  <c r="DE380" i="2"/>
  <c r="DE379" i="2"/>
  <c r="DE378" i="2"/>
  <c r="DE377" i="2"/>
  <c r="DE376" i="2"/>
  <c r="DE375" i="2"/>
  <c r="DE374" i="2"/>
  <c r="DE373" i="2"/>
  <c r="DE372" i="2"/>
  <c r="DE371" i="2"/>
  <c r="DE370" i="2"/>
  <c r="DE369" i="2"/>
  <c r="DE368" i="2"/>
  <c r="DE367" i="2"/>
  <c r="DE366" i="2"/>
  <c r="DE365" i="2"/>
  <c r="DE364" i="2"/>
  <c r="DE363" i="2"/>
  <c r="DE362" i="2"/>
  <c r="DE361" i="2"/>
  <c r="DE360" i="2"/>
  <c r="DE359" i="2"/>
  <c r="DE358" i="2"/>
  <c r="DE357" i="2"/>
  <c r="DE356" i="2"/>
  <c r="DE355" i="2"/>
  <c r="DE354" i="2"/>
  <c r="DE353" i="2"/>
  <c r="DE352" i="2"/>
  <c r="DE351" i="2"/>
  <c r="DE350" i="2"/>
  <c r="DE349" i="2"/>
  <c r="DE348" i="2"/>
  <c r="DE347" i="2"/>
  <c r="DE346" i="2"/>
  <c r="DE345" i="2"/>
  <c r="DE344" i="2"/>
  <c r="DE343" i="2"/>
  <c r="DE342" i="2"/>
  <c r="DE341" i="2"/>
  <c r="DE340" i="2"/>
  <c r="DE339" i="2"/>
  <c r="DE338" i="2"/>
  <c r="DE337" i="2"/>
  <c r="DE336" i="2"/>
  <c r="DE335" i="2"/>
  <c r="DE334" i="2"/>
  <c r="DE333" i="2"/>
  <c r="DE332" i="2"/>
  <c r="DE331" i="2"/>
  <c r="DE330" i="2"/>
  <c r="DE329" i="2"/>
  <c r="DE328" i="2"/>
  <c r="DE327" i="2"/>
  <c r="DE326" i="2"/>
  <c r="DE325" i="2"/>
  <c r="DE324" i="2"/>
  <c r="DE323" i="2"/>
  <c r="DE322" i="2"/>
  <c r="DE321" i="2"/>
  <c r="DE320" i="2"/>
  <c r="DE319" i="2"/>
  <c r="DE318" i="2"/>
  <c r="DE317" i="2"/>
  <c r="DE316" i="2"/>
  <c r="DE315" i="2"/>
  <c r="DE314" i="2"/>
  <c r="DE313" i="2"/>
  <c r="DE312" i="2"/>
  <c r="DE311" i="2"/>
  <c r="DE310" i="2"/>
  <c r="DE309" i="2"/>
  <c r="DE308" i="2"/>
  <c r="DE307" i="2"/>
  <c r="DE306" i="2"/>
  <c r="DE305" i="2"/>
  <c r="DE304" i="2"/>
  <c r="DE303" i="2"/>
  <c r="DE302" i="2"/>
  <c r="DE301" i="2"/>
  <c r="DE300" i="2"/>
  <c r="DE299" i="2"/>
  <c r="DE298" i="2"/>
  <c r="DE297" i="2"/>
  <c r="DE296" i="2"/>
  <c r="DE295" i="2"/>
  <c r="DE294" i="2"/>
  <c r="DE293" i="2"/>
  <c r="DE292" i="2"/>
  <c r="DE291" i="2"/>
  <c r="DE290" i="2"/>
  <c r="DE289" i="2"/>
  <c r="DE288" i="2"/>
  <c r="DE287" i="2"/>
  <c r="DE286" i="2"/>
  <c r="DE285" i="2"/>
  <c r="DE284" i="2"/>
  <c r="DE283" i="2"/>
  <c r="DE282" i="2"/>
  <c r="DE281" i="2"/>
  <c r="DE280" i="2"/>
  <c r="DE279" i="2"/>
  <c r="DE278" i="2"/>
  <c r="DE277" i="2"/>
  <c r="DE276" i="2"/>
  <c r="DE275" i="2"/>
  <c r="DE274" i="2"/>
  <c r="DE273" i="2"/>
  <c r="DE272" i="2"/>
  <c r="DE271" i="2"/>
  <c r="DE270" i="2"/>
  <c r="DE269" i="2"/>
  <c r="DE268" i="2"/>
  <c r="DE267" i="2"/>
  <c r="DE266" i="2"/>
  <c r="DE265" i="2"/>
  <c r="DE264" i="2"/>
  <c r="DE263" i="2"/>
  <c r="DE262" i="2"/>
  <c r="DE261" i="2"/>
  <c r="DE260" i="2"/>
  <c r="DE259" i="2"/>
  <c r="DE258" i="2"/>
  <c r="DE257" i="2"/>
  <c r="DE256" i="2"/>
  <c r="DE255" i="2"/>
  <c r="DE254" i="2"/>
  <c r="DE253" i="2"/>
  <c r="DE252" i="2"/>
  <c r="DE251" i="2"/>
  <c r="DE250" i="2"/>
  <c r="DE249" i="2"/>
  <c r="DE248" i="2"/>
  <c r="DE247" i="2"/>
  <c r="DE246" i="2"/>
  <c r="DE245" i="2"/>
  <c r="DE244" i="2"/>
  <c r="DE243" i="2"/>
  <c r="DE242" i="2"/>
  <c r="DE241" i="2"/>
  <c r="DE240" i="2"/>
  <c r="DE239" i="2"/>
  <c r="DE238" i="2"/>
  <c r="DE237" i="2"/>
  <c r="DE236" i="2"/>
  <c r="DE235" i="2"/>
  <c r="DE234" i="2"/>
  <c r="DE233" i="2"/>
  <c r="DE232" i="2"/>
  <c r="DE231" i="2"/>
  <c r="DE230" i="2"/>
  <c r="DE229" i="2"/>
  <c r="DE228" i="2"/>
  <c r="DE227" i="2"/>
  <c r="DE226" i="2"/>
  <c r="DE225" i="2"/>
  <c r="DE224" i="2"/>
  <c r="DE223" i="2"/>
  <c r="DE222" i="2"/>
  <c r="DE221" i="2"/>
  <c r="DE220" i="2"/>
  <c r="DE219" i="2"/>
  <c r="DE218" i="2"/>
  <c r="DE217" i="2"/>
  <c r="DE216" i="2"/>
  <c r="DE215" i="2"/>
  <c r="DE214" i="2"/>
  <c r="DE213" i="2"/>
  <c r="DE212" i="2"/>
  <c r="DE211" i="2"/>
  <c r="DE210" i="2"/>
  <c r="DE209" i="2"/>
  <c r="DE208" i="2"/>
  <c r="DE207" i="2"/>
  <c r="DE206" i="2"/>
  <c r="DE205" i="2"/>
  <c r="DE204" i="2"/>
  <c r="DE203" i="2"/>
  <c r="DE202" i="2"/>
  <c r="DE201" i="2"/>
  <c r="DE200" i="2"/>
  <c r="DE199" i="2"/>
  <c r="DE198" i="2"/>
  <c r="DE197" i="2"/>
  <c r="DE196" i="2"/>
  <c r="DE195" i="2"/>
  <c r="DE194" i="2"/>
  <c r="DE193" i="2"/>
  <c r="DE192" i="2"/>
  <c r="DE191" i="2"/>
  <c r="DE190" i="2"/>
  <c r="DE189" i="2"/>
  <c r="DE188" i="2"/>
  <c r="DE187" i="2"/>
  <c r="DE186" i="2"/>
  <c r="DE185" i="2"/>
  <c r="DE184" i="2"/>
  <c r="DE183" i="2"/>
  <c r="DE182" i="2"/>
  <c r="DE181" i="2"/>
  <c r="DE180" i="2"/>
  <c r="DE179" i="2"/>
  <c r="DE178" i="2"/>
  <c r="DE177" i="2"/>
  <c r="DE176" i="2"/>
  <c r="DE175" i="2"/>
  <c r="DE174" i="2"/>
  <c r="DE173" i="2"/>
  <c r="DE172" i="2"/>
  <c r="DE171" i="2"/>
  <c r="DE170" i="2"/>
  <c r="DE169" i="2"/>
  <c r="DE168" i="2"/>
  <c r="DE167" i="2"/>
  <c r="DE166" i="2"/>
  <c r="DE165" i="2"/>
  <c r="DE164" i="2"/>
  <c r="DE163" i="2"/>
  <c r="DE162" i="2"/>
  <c r="DE161" i="2"/>
  <c r="DE160" i="2"/>
  <c r="DE159" i="2"/>
  <c r="DE158" i="2"/>
  <c r="DE157" i="2"/>
  <c r="DE156" i="2"/>
  <c r="DE155" i="2"/>
  <c r="DE154" i="2"/>
  <c r="DE153" i="2"/>
  <c r="DE152" i="2"/>
  <c r="DE151" i="2"/>
  <c r="DE150" i="2"/>
  <c r="DE149" i="2"/>
  <c r="DE148" i="2"/>
  <c r="DE147" i="2"/>
  <c r="DE146" i="2"/>
  <c r="DE145" i="2"/>
  <c r="DE144" i="2"/>
  <c r="DE143" i="2"/>
  <c r="DE142" i="2"/>
  <c r="DE141" i="2"/>
  <c r="DE140" i="2"/>
  <c r="DE139" i="2"/>
  <c r="DE138" i="2"/>
  <c r="DE137" i="2"/>
  <c r="DE136" i="2"/>
  <c r="DE135" i="2"/>
  <c r="DE134" i="2"/>
  <c r="DE133" i="2"/>
  <c r="DE132" i="2"/>
  <c r="DE131" i="2"/>
  <c r="DE130" i="2"/>
  <c r="DE129" i="2"/>
  <c r="DE128" i="2"/>
  <c r="DE127" i="2"/>
  <c r="DE126" i="2"/>
  <c r="DE125" i="2"/>
  <c r="DE124" i="2"/>
  <c r="DE123" i="2"/>
  <c r="DE122" i="2"/>
  <c r="DE121" i="2"/>
  <c r="DE120" i="2"/>
  <c r="DE119" i="2"/>
  <c r="DE118" i="2"/>
  <c r="DE117" i="2"/>
  <c r="DE116" i="2"/>
  <c r="DE115" i="2"/>
  <c r="DE114" i="2"/>
  <c r="DE113" i="2"/>
  <c r="DE112" i="2"/>
  <c r="DE111" i="2"/>
  <c r="DE110" i="2"/>
  <c r="DE109" i="2"/>
  <c r="DE108" i="2"/>
  <c r="DE107" i="2"/>
  <c r="DE106" i="2"/>
  <c r="DE105" i="2"/>
  <c r="DE104" i="2"/>
  <c r="DE103" i="2"/>
  <c r="DE102" i="2"/>
  <c r="DE101" i="2"/>
  <c r="DE100" i="2"/>
  <c r="DE99" i="2"/>
  <c r="DE98" i="2"/>
  <c r="DE97" i="2"/>
  <c r="DE96" i="2"/>
  <c r="DE95" i="2"/>
  <c r="DE94" i="2"/>
  <c r="DE93" i="2"/>
  <c r="DE92" i="2"/>
  <c r="DE91" i="2"/>
  <c r="DE90" i="2"/>
  <c r="DE89" i="2"/>
  <c r="DE88" i="2"/>
  <c r="DE87" i="2"/>
  <c r="DE86" i="2"/>
  <c r="DE85" i="2"/>
  <c r="DE84" i="2"/>
  <c r="DE83" i="2"/>
  <c r="DE82" i="2"/>
  <c r="DE81" i="2"/>
  <c r="DE80" i="2"/>
  <c r="DE79" i="2"/>
  <c r="DE78" i="2"/>
  <c r="DE77" i="2"/>
  <c r="DE76" i="2"/>
  <c r="DE75" i="2"/>
  <c r="DE74" i="2"/>
  <c r="DE73" i="2"/>
  <c r="DE72" i="2"/>
  <c r="DE71" i="2"/>
  <c r="DE70" i="2"/>
  <c r="DE69" i="2"/>
  <c r="DE68" i="2"/>
  <c r="DE67" i="2"/>
  <c r="DE66" i="2"/>
  <c r="DE65" i="2"/>
  <c r="DE64" i="2"/>
  <c r="DE63" i="2"/>
  <c r="DE62" i="2"/>
  <c r="DE61" i="2"/>
  <c r="DE60" i="2"/>
  <c r="DE59" i="2"/>
  <c r="DE58" i="2"/>
  <c r="DE57" i="2"/>
  <c r="DE56" i="2"/>
  <c r="DE55" i="2"/>
  <c r="DE54" i="2"/>
  <c r="DE53" i="2"/>
  <c r="DE52" i="2"/>
  <c r="DE51" i="2"/>
  <c r="DE50" i="2"/>
  <c r="DE49" i="2"/>
  <c r="DE48" i="2"/>
  <c r="DE47" i="2"/>
  <c r="DE46" i="2"/>
  <c r="DE45" i="2"/>
  <c r="DE44" i="2"/>
  <c r="DE43" i="2"/>
  <c r="DE42" i="2"/>
  <c r="DE41" i="2"/>
  <c r="DE40" i="2"/>
  <c r="DE39" i="2"/>
  <c r="DE38" i="2"/>
  <c r="DE37" i="2"/>
  <c r="DE36" i="2"/>
  <c r="DE35" i="2"/>
  <c r="DE34" i="2"/>
  <c r="DE33" i="2"/>
  <c r="DE32" i="2"/>
  <c r="DE31" i="2"/>
  <c r="DE30" i="2"/>
  <c r="DE29" i="2"/>
  <c r="DE28" i="2"/>
  <c r="DE27" i="2"/>
  <c r="DE26" i="2"/>
  <c r="DE25" i="2"/>
  <c r="DE24" i="2"/>
  <c r="DE23" i="2"/>
  <c r="DE22" i="2"/>
  <c r="DE21" i="2"/>
  <c r="DE20" i="2"/>
  <c r="DE19" i="2"/>
  <c r="DE18" i="2"/>
  <c r="DE17" i="2"/>
  <c r="DE16" i="2"/>
  <c r="DE15" i="2"/>
  <c r="DC1010" i="2"/>
  <c r="DC1009" i="2"/>
  <c r="DC1008" i="2"/>
  <c r="DC1007" i="2"/>
  <c r="DC1006" i="2"/>
  <c r="DC1005" i="2"/>
  <c r="DC1004" i="2"/>
  <c r="DC1003" i="2"/>
  <c r="DC1002" i="2"/>
  <c r="DC1001" i="2"/>
  <c r="DC1000" i="2"/>
  <c r="DC999" i="2"/>
  <c r="DC998" i="2"/>
  <c r="DC997" i="2"/>
  <c r="DC996" i="2"/>
  <c r="DC995" i="2"/>
  <c r="DC994" i="2"/>
  <c r="DC993" i="2"/>
  <c r="DC992" i="2"/>
  <c r="DC991" i="2"/>
  <c r="DC990" i="2"/>
  <c r="DC989" i="2"/>
  <c r="DC988" i="2"/>
  <c r="DC987" i="2"/>
  <c r="DC986" i="2"/>
  <c r="DC985" i="2"/>
  <c r="DC984" i="2"/>
  <c r="DC983" i="2"/>
  <c r="DC982" i="2"/>
  <c r="DC981" i="2"/>
  <c r="DC980" i="2"/>
  <c r="DC979" i="2"/>
  <c r="DC978" i="2"/>
  <c r="DC977" i="2"/>
  <c r="DC976" i="2"/>
  <c r="DC975" i="2"/>
  <c r="DC974" i="2"/>
  <c r="DC973" i="2"/>
  <c r="DC972" i="2"/>
  <c r="DC971" i="2"/>
  <c r="DC970" i="2"/>
  <c r="DC969" i="2"/>
  <c r="DC968" i="2"/>
  <c r="DC967" i="2"/>
  <c r="DC966" i="2"/>
  <c r="DC965" i="2"/>
  <c r="DC964" i="2"/>
  <c r="DC963" i="2"/>
  <c r="DC962" i="2"/>
  <c r="DC961" i="2"/>
  <c r="DC960" i="2"/>
  <c r="DC959" i="2"/>
  <c r="DC958" i="2"/>
  <c r="DC957" i="2"/>
  <c r="DC956" i="2"/>
  <c r="DC955" i="2"/>
  <c r="DC954" i="2"/>
  <c r="DC953" i="2"/>
  <c r="DC952" i="2"/>
  <c r="DC951" i="2"/>
  <c r="DC950" i="2"/>
  <c r="DC949" i="2"/>
  <c r="DC948" i="2"/>
  <c r="DC947" i="2"/>
  <c r="DC946" i="2"/>
  <c r="DC945" i="2"/>
  <c r="DC944" i="2"/>
  <c r="DC943" i="2"/>
  <c r="DC942" i="2"/>
  <c r="DC941" i="2"/>
  <c r="DC940" i="2"/>
  <c r="DC939" i="2"/>
  <c r="DC938" i="2"/>
  <c r="DC937" i="2"/>
  <c r="DC936" i="2"/>
  <c r="DC935" i="2"/>
  <c r="DC934" i="2"/>
  <c r="DC933" i="2"/>
  <c r="DC932" i="2"/>
  <c r="DC931" i="2"/>
  <c r="DC930" i="2"/>
  <c r="DC929" i="2"/>
  <c r="DC928" i="2"/>
  <c r="DC927" i="2"/>
  <c r="DC926" i="2"/>
  <c r="DC925" i="2"/>
  <c r="DC924" i="2"/>
  <c r="DC923" i="2"/>
  <c r="DC922" i="2"/>
  <c r="DC921" i="2"/>
  <c r="DC920" i="2"/>
  <c r="DC919" i="2"/>
  <c r="DC918" i="2"/>
  <c r="DC917" i="2"/>
  <c r="DC916" i="2"/>
  <c r="DC915" i="2"/>
  <c r="DC914" i="2"/>
  <c r="DC913" i="2"/>
  <c r="DC912" i="2"/>
  <c r="DC911" i="2"/>
  <c r="DC910" i="2"/>
  <c r="DC909" i="2"/>
  <c r="DC908" i="2"/>
  <c r="DC907" i="2"/>
  <c r="DC906" i="2"/>
  <c r="DC905" i="2"/>
  <c r="DC904" i="2"/>
  <c r="DC903" i="2"/>
  <c r="DC902" i="2"/>
  <c r="DC901" i="2"/>
  <c r="DC900" i="2"/>
  <c r="DC899" i="2"/>
  <c r="DC898" i="2"/>
  <c r="DC897" i="2"/>
  <c r="DC896" i="2"/>
  <c r="DC895" i="2"/>
  <c r="DC894" i="2"/>
  <c r="DC893" i="2"/>
  <c r="DC892" i="2"/>
  <c r="DC891" i="2"/>
  <c r="DC890" i="2"/>
  <c r="DC889" i="2"/>
  <c r="DC888" i="2"/>
  <c r="DC887" i="2"/>
  <c r="DC886" i="2"/>
  <c r="DC885" i="2"/>
  <c r="DC884" i="2"/>
  <c r="DC883" i="2"/>
  <c r="DC882" i="2"/>
  <c r="DC881" i="2"/>
  <c r="DC880" i="2"/>
  <c r="DC879" i="2"/>
  <c r="DC878" i="2"/>
  <c r="DC877" i="2"/>
  <c r="DC876" i="2"/>
  <c r="DC875" i="2"/>
  <c r="DC874" i="2"/>
  <c r="DC873" i="2"/>
  <c r="DC872" i="2"/>
  <c r="DC871" i="2"/>
  <c r="DC870" i="2"/>
  <c r="DC869" i="2"/>
  <c r="DC868" i="2"/>
  <c r="DC867" i="2"/>
  <c r="DC866" i="2"/>
  <c r="DC865" i="2"/>
  <c r="DC864" i="2"/>
  <c r="DC863" i="2"/>
  <c r="DC862" i="2"/>
  <c r="DC861" i="2"/>
  <c r="DC860" i="2"/>
  <c r="DC859" i="2"/>
  <c r="DC858" i="2"/>
  <c r="DC857" i="2"/>
  <c r="DC856" i="2"/>
  <c r="DC855" i="2"/>
  <c r="DC854" i="2"/>
  <c r="DC853" i="2"/>
  <c r="DC852" i="2"/>
  <c r="DC851" i="2"/>
  <c r="DC850" i="2"/>
  <c r="DC849" i="2"/>
  <c r="DC848" i="2"/>
  <c r="DC847" i="2"/>
  <c r="DC846" i="2"/>
  <c r="DC845" i="2"/>
  <c r="DC844" i="2"/>
  <c r="DC843" i="2"/>
  <c r="DC842" i="2"/>
  <c r="DC841" i="2"/>
  <c r="DC840" i="2"/>
  <c r="DC839" i="2"/>
  <c r="DC838" i="2"/>
  <c r="DC837" i="2"/>
  <c r="DC836" i="2"/>
  <c r="DC835" i="2"/>
  <c r="DC834" i="2"/>
  <c r="DC833" i="2"/>
  <c r="DC832" i="2"/>
  <c r="DC831" i="2"/>
  <c r="DC830" i="2"/>
  <c r="DC829" i="2"/>
  <c r="DC828" i="2"/>
  <c r="DC827" i="2"/>
  <c r="DC826" i="2"/>
  <c r="DC825" i="2"/>
  <c r="DC824" i="2"/>
  <c r="DC823" i="2"/>
  <c r="DC822" i="2"/>
  <c r="DC821" i="2"/>
  <c r="DC820" i="2"/>
  <c r="DC819" i="2"/>
  <c r="DC818" i="2"/>
  <c r="DC817" i="2"/>
  <c r="DC816" i="2"/>
  <c r="DC815" i="2"/>
  <c r="DC814" i="2"/>
  <c r="DC813" i="2"/>
  <c r="DC812" i="2"/>
  <c r="DC811" i="2"/>
  <c r="DC810" i="2"/>
  <c r="DC809" i="2"/>
  <c r="DC808" i="2"/>
  <c r="DC807" i="2"/>
  <c r="DC806" i="2"/>
  <c r="DC805" i="2"/>
  <c r="DC804" i="2"/>
  <c r="DC803" i="2"/>
  <c r="DC802" i="2"/>
  <c r="DC801" i="2"/>
  <c r="DC800" i="2"/>
  <c r="DC799" i="2"/>
  <c r="DC798" i="2"/>
  <c r="DC797" i="2"/>
  <c r="DC796" i="2"/>
  <c r="DC795" i="2"/>
  <c r="DC794" i="2"/>
  <c r="DC793" i="2"/>
  <c r="DC792" i="2"/>
  <c r="DC791" i="2"/>
  <c r="DC790" i="2"/>
  <c r="DC789" i="2"/>
  <c r="DC788" i="2"/>
  <c r="DC787" i="2"/>
  <c r="DC786" i="2"/>
  <c r="DC785" i="2"/>
  <c r="DC784" i="2"/>
  <c r="DC783" i="2"/>
  <c r="DC782" i="2"/>
  <c r="DC781" i="2"/>
  <c r="DC780" i="2"/>
  <c r="DC779" i="2"/>
  <c r="DC778" i="2"/>
  <c r="DC777" i="2"/>
  <c r="DC776" i="2"/>
  <c r="DC775" i="2"/>
  <c r="DC774" i="2"/>
  <c r="DC773" i="2"/>
  <c r="DC772" i="2"/>
  <c r="DC771" i="2"/>
  <c r="DC770" i="2"/>
  <c r="DC769" i="2"/>
  <c r="DC768" i="2"/>
  <c r="DC767" i="2"/>
  <c r="DC766" i="2"/>
  <c r="DC765" i="2"/>
  <c r="DC764" i="2"/>
  <c r="DC763" i="2"/>
  <c r="DC762" i="2"/>
  <c r="DC761" i="2"/>
  <c r="DC760" i="2"/>
  <c r="DC759" i="2"/>
  <c r="DC758" i="2"/>
  <c r="DC757" i="2"/>
  <c r="DC756" i="2"/>
  <c r="DC755" i="2"/>
  <c r="DC754" i="2"/>
  <c r="DC753" i="2"/>
  <c r="DC752" i="2"/>
  <c r="DC751" i="2"/>
  <c r="DC750" i="2"/>
  <c r="DC749" i="2"/>
  <c r="DC748" i="2"/>
  <c r="DC747" i="2"/>
  <c r="DC746" i="2"/>
  <c r="DC745" i="2"/>
  <c r="DC744" i="2"/>
  <c r="DC743" i="2"/>
  <c r="DC742" i="2"/>
  <c r="DC741" i="2"/>
  <c r="DC740" i="2"/>
  <c r="DC739" i="2"/>
  <c r="DC738" i="2"/>
  <c r="DC737" i="2"/>
  <c r="DC736" i="2"/>
  <c r="DC735" i="2"/>
  <c r="DC734" i="2"/>
  <c r="DC733" i="2"/>
  <c r="DC732" i="2"/>
  <c r="DC731" i="2"/>
  <c r="DC730" i="2"/>
  <c r="DC729" i="2"/>
  <c r="DC728" i="2"/>
  <c r="DC727" i="2"/>
  <c r="DC726" i="2"/>
  <c r="DC725" i="2"/>
  <c r="DC724" i="2"/>
  <c r="DC723" i="2"/>
  <c r="DC722" i="2"/>
  <c r="DC721" i="2"/>
  <c r="DC720" i="2"/>
  <c r="DC719" i="2"/>
  <c r="DC718" i="2"/>
  <c r="DC717" i="2"/>
  <c r="DC716" i="2"/>
  <c r="DC715" i="2"/>
  <c r="DC714" i="2"/>
  <c r="DC713" i="2"/>
  <c r="DC712" i="2"/>
  <c r="DC711" i="2"/>
  <c r="DC710" i="2"/>
  <c r="DC709" i="2"/>
  <c r="DC708" i="2"/>
  <c r="DC707" i="2"/>
  <c r="DC706" i="2"/>
  <c r="DC705" i="2"/>
  <c r="DC704" i="2"/>
  <c r="DC703" i="2"/>
  <c r="DC702" i="2"/>
  <c r="DC701" i="2"/>
  <c r="DC700" i="2"/>
  <c r="DC699" i="2"/>
  <c r="DC698" i="2"/>
  <c r="DC697" i="2"/>
  <c r="DC696" i="2"/>
  <c r="DC695" i="2"/>
  <c r="DC694" i="2"/>
  <c r="DC693" i="2"/>
  <c r="DC692" i="2"/>
  <c r="DC691" i="2"/>
  <c r="DC690" i="2"/>
  <c r="DC689" i="2"/>
  <c r="DC688" i="2"/>
  <c r="DC687" i="2"/>
  <c r="DC686" i="2"/>
  <c r="DC685" i="2"/>
  <c r="DC684" i="2"/>
  <c r="DC683" i="2"/>
  <c r="DC682" i="2"/>
  <c r="DC681" i="2"/>
  <c r="DC680" i="2"/>
  <c r="DC679" i="2"/>
  <c r="DC678" i="2"/>
  <c r="DC677" i="2"/>
  <c r="DC676" i="2"/>
  <c r="DC675" i="2"/>
  <c r="DC674" i="2"/>
  <c r="DC673" i="2"/>
  <c r="DC672" i="2"/>
  <c r="DC671" i="2"/>
  <c r="DC670" i="2"/>
  <c r="DC669" i="2"/>
  <c r="DC668" i="2"/>
  <c r="DC667" i="2"/>
  <c r="DC666" i="2"/>
  <c r="DC665" i="2"/>
  <c r="DC664" i="2"/>
  <c r="DC663" i="2"/>
  <c r="DC662" i="2"/>
  <c r="DC661" i="2"/>
  <c r="DC660" i="2"/>
  <c r="DC659" i="2"/>
  <c r="DC658" i="2"/>
  <c r="DC657" i="2"/>
  <c r="DC656" i="2"/>
  <c r="DC655" i="2"/>
  <c r="DC654" i="2"/>
  <c r="DC653" i="2"/>
  <c r="DC652" i="2"/>
  <c r="DC651" i="2"/>
  <c r="DC650" i="2"/>
  <c r="DC649" i="2"/>
  <c r="DC648" i="2"/>
  <c r="DC647" i="2"/>
  <c r="DC646" i="2"/>
  <c r="DC645" i="2"/>
  <c r="DC644" i="2"/>
  <c r="DC643" i="2"/>
  <c r="DC642" i="2"/>
  <c r="DC641" i="2"/>
  <c r="DC640" i="2"/>
  <c r="DC639" i="2"/>
  <c r="DC638" i="2"/>
  <c r="DC637" i="2"/>
  <c r="DC636" i="2"/>
  <c r="DC635" i="2"/>
  <c r="DC634" i="2"/>
  <c r="DC633" i="2"/>
  <c r="DC632" i="2"/>
  <c r="DC631" i="2"/>
  <c r="DC630" i="2"/>
  <c r="DC629" i="2"/>
  <c r="DC628" i="2"/>
  <c r="DC627" i="2"/>
  <c r="DC626" i="2"/>
  <c r="DC625" i="2"/>
  <c r="DC624" i="2"/>
  <c r="DC623" i="2"/>
  <c r="DC622" i="2"/>
  <c r="DC621" i="2"/>
  <c r="DC620" i="2"/>
  <c r="DC619" i="2"/>
  <c r="DC618" i="2"/>
  <c r="DC617" i="2"/>
  <c r="DC616" i="2"/>
  <c r="DC615" i="2"/>
  <c r="DC614" i="2"/>
  <c r="DC613" i="2"/>
  <c r="DC612" i="2"/>
  <c r="DC611" i="2"/>
  <c r="DC610" i="2"/>
  <c r="DC609" i="2"/>
  <c r="DC608" i="2"/>
  <c r="DC607" i="2"/>
  <c r="DC606" i="2"/>
  <c r="DC605" i="2"/>
  <c r="DC604" i="2"/>
  <c r="DC603" i="2"/>
  <c r="DC602" i="2"/>
  <c r="DC601" i="2"/>
  <c r="DC600" i="2"/>
  <c r="DC599" i="2"/>
  <c r="DC598" i="2"/>
  <c r="DC597" i="2"/>
  <c r="DC596" i="2"/>
  <c r="DC595" i="2"/>
  <c r="DC594" i="2"/>
  <c r="DC593" i="2"/>
  <c r="DC592" i="2"/>
  <c r="DC591" i="2"/>
  <c r="DC590" i="2"/>
  <c r="DC589" i="2"/>
  <c r="DC588" i="2"/>
  <c r="DC587" i="2"/>
  <c r="DC586" i="2"/>
  <c r="DC585" i="2"/>
  <c r="DC584" i="2"/>
  <c r="DC583" i="2"/>
  <c r="DC582" i="2"/>
  <c r="DC581" i="2"/>
  <c r="DC580" i="2"/>
  <c r="DC579" i="2"/>
  <c r="DC578" i="2"/>
  <c r="DC577" i="2"/>
  <c r="DC576" i="2"/>
  <c r="DC575" i="2"/>
  <c r="DC574" i="2"/>
  <c r="DC573" i="2"/>
  <c r="DC572" i="2"/>
  <c r="DC571" i="2"/>
  <c r="DC570" i="2"/>
  <c r="DC569" i="2"/>
  <c r="DC568" i="2"/>
  <c r="DC567" i="2"/>
  <c r="DC566" i="2"/>
  <c r="DC565" i="2"/>
  <c r="DC564" i="2"/>
  <c r="DC563" i="2"/>
  <c r="DC562" i="2"/>
  <c r="DC561" i="2"/>
  <c r="DC560" i="2"/>
  <c r="DC559" i="2"/>
  <c r="DC558" i="2"/>
  <c r="DC557" i="2"/>
  <c r="DC556" i="2"/>
  <c r="DC555" i="2"/>
  <c r="DC554" i="2"/>
  <c r="DC553" i="2"/>
  <c r="DC552" i="2"/>
  <c r="DC551" i="2"/>
  <c r="DC550" i="2"/>
  <c r="DC549" i="2"/>
  <c r="DC548" i="2"/>
  <c r="DC547" i="2"/>
  <c r="DC546" i="2"/>
  <c r="DC545" i="2"/>
  <c r="DC544" i="2"/>
  <c r="DC543" i="2"/>
  <c r="DC542" i="2"/>
  <c r="DC541" i="2"/>
  <c r="DC540" i="2"/>
  <c r="DC539" i="2"/>
  <c r="DC538" i="2"/>
  <c r="DC537" i="2"/>
  <c r="DC536" i="2"/>
  <c r="DC535" i="2"/>
  <c r="DC534" i="2"/>
  <c r="DC533" i="2"/>
  <c r="DC532" i="2"/>
  <c r="DC531" i="2"/>
  <c r="DC530" i="2"/>
  <c r="DC529" i="2"/>
  <c r="DC528" i="2"/>
  <c r="DC527" i="2"/>
  <c r="DC526" i="2"/>
  <c r="DC525" i="2"/>
  <c r="DC524" i="2"/>
  <c r="DC523" i="2"/>
  <c r="DC522" i="2"/>
  <c r="DC521" i="2"/>
  <c r="DC520" i="2"/>
  <c r="DC519" i="2"/>
  <c r="DC518" i="2"/>
  <c r="DC517" i="2"/>
  <c r="DC516" i="2"/>
  <c r="DC515" i="2"/>
  <c r="DC514" i="2"/>
  <c r="DC513" i="2"/>
  <c r="DC512" i="2"/>
  <c r="DC511" i="2"/>
  <c r="DC510" i="2"/>
  <c r="DC509" i="2"/>
  <c r="DC508" i="2"/>
  <c r="DC507" i="2"/>
  <c r="DC506" i="2"/>
  <c r="DC505" i="2"/>
  <c r="DC504" i="2"/>
  <c r="DC503" i="2"/>
  <c r="DC502" i="2"/>
  <c r="DC501" i="2"/>
  <c r="DC500" i="2"/>
  <c r="DC499" i="2"/>
  <c r="DC498" i="2"/>
  <c r="DC497" i="2"/>
  <c r="DC496" i="2"/>
  <c r="DC495" i="2"/>
  <c r="DC494" i="2"/>
  <c r="DC493" i="2"/>
  <c r="DC492" i="2"/>
  <c r="DC491" i="2"/>
  <c r="DC490" i="2"/>
  <c r="DC489" i="2"/>
  <c r="DC488" i="2"/>
  <c r="DC487" i="2"/>
  <c r="DC486" i="2"/>
  <c r="DC485" i="2"/>
  <c r="DC484" i="2"/>
  <c r="DC483" i="2"/>
  <c r="DC482" i="2"/>
  <c r="DC481" i="2"/>
  <c r="DC480" i="2"/>
  <c r="DC479" i="2"/>
  <c r="DC478" i="2"/>
  <c r="DC477" i="2"/>
  <c r="DC476" i="2"/>
  <c r="DC475" i="2"/>
  <c r="DC474" i="2"/>
  <c r="DC473" i="2"/>
  <c r="DC472" i="2"/>
  <c r="DC471" i="2"/>
  <c r="DC470" i="2"/>
  <c r="DC469" i="2"/>
  <c r="DC468" i="2"/>
  <c r="DC467" i="2"/>
  <c r="DC466" i="2"/>
  <c r="DC465" i="2"/>
  <c r="DC464" i="2"/>
  <c r="DC463" i="2"/>
  <c r="DC462" i="2"/>
  <c r="DC461" i="2"/>
  <c r="DC460" i="2"/>
  <c r="DC459" i="2"/>
  <c r="DC458" i="2"/>
  <c r="DC457" i="2"/>
  <c r="DC456" i="2"/>
  <c r="DC455" i="2"/>
  <c r="DC454" i="2"/>
  <c r="DC453" i="2"/>
  <c r="DC452" i="2"/>
  <c r="DC451" i="2"/>
  <c r="DC450" i="2"/>
  <c r="DC449" i="2"/>
  <c r="DC448" i="2"/>
  <c r="DC447" i="2"/>
  <c r="DC446" i="2"/>
  <c r="DC445" i="2"/>
  <c r="DC444" i="2"/>
  <c r="DC443" i="2"/>
  <c r="DC442" i="2"/>
  <c r="DC441" i="2"/>
  <c r="DC440" i="2"/>
  <c r="DC439" i="2"/>
  <c r="DC438" i="2"/>
  <c r="DC437" i="2"/>
  <c r="DC436" i="2"/>
  <c r="DC435" i="2"/>
  <c r="DC434" i="2"/>
  <c r="DC433" i="2"/>
  <c r="DC432" i="2"/>
  <c r="DC431" i="2"/>
  <c r="DC430" i="2"/>
  <c r="DC429" i="2"/>
  <c r="DC428" i="2"/>
  <c r="DC427" i="2"/>
  <c r="DC426" i="2"/>
  <c r="DC425" i="2"/>
  <c r="DC424" i="2"/>
  <c r="DC423" i="2"/>
  <c r="DC422" i="2"/>
  <c r="DC421" i="2"/>
  <c r="DC420" i="2"/>
  <c r="DC419" i="2"/>
  <c r="DC418" i="2"/>
  <c r="DC417" i="2"/>
  <c r="DC416" i="2"/>
  <c r="DC415" i="2"/>
  <c r="DC414" i="2"/>
  <c r="DC413" i="2"/>
  <c r="DC412" i="2"/>
  <c r="DC411" i="2"/>
  <c r="DC410" i="2"/>
  <c r="DC409" i="2"/>
  <c r="DC408" i="2"/>
  <c r="DC407" i="2"/>
  <c r="DC406" i="2"/>
  <c r="DC405" i="2"/>
  <c r="DC404" i="2"/>
  <c r="DC403" i="2"/>
  <c r="DC402" i="2"/>
  <c r="DC401" i="2"/>
  <c r="DC400" i="2"/>
  <c r="DC399" i="2"/>
  <c r="DC398" i="2"/>
  <c r="DC397" i="2"/>
  <c r="DC396" i="2"/>
  <c r="DC395" i="2"/>
  <c r="DC394" i="2"/>
  <c r="DC393" i="2"/>
  <c r="DC392" i="2"/>
  <c r="DC391" i="2"/>
  <c r="DC390" i="2"/>
  <c r="DC389" i="2"/>
  <c r="DC388" i="2"/>
  <c r="DC387" i="2"/>
  <c r="DC386" i="2"/>
  <c r="DC385" i="2"/>
  <c r="DC384" i="2"/>
  <c r="DC383" i="2"/>
  <c r="DC382" i="2"/>
  <c r="DC381" i="2"/>
  <c r="DC380" i="2"/>
  <c r="DC379" i="2"/>
  <c r="DC378" i="2"/>
  <c r="DC377" i="2"/>
  <c r="DC376" i="2"/>
  <c r="DC375" i="2"/>
  <c r="DC374" i="2"/>
  <c r="DC373" i="2"/>
  <c r="DC372" i="2"/>
  <c r="DC371" i="2"/>
  <c r="DC370" i="2"/>
  <c r="DC369" i="2"/>
  <c r="DC368" i="2"/>
  <c r="DC367" i="2"/>
  <c r="DC366" i="2"/>
  <c r="DC365" i="2"/>
  <c r="DC364" i="2"/>
  <c r="DC363" i="2"/>
  <c r="DC362" i="2"/>
  <c r="DC361" i="2"/>
  <c r="DC360" i="2"/>
  <c r="DC359" i="2"/>
  <c r="DC358" i="2"/>
  <c r="DC357" i="2"/>
  <c r="DC356" i="2"/>
  <c r="DC355" i="2"/>
  <c r="DC354" i="2"/>
  <c r="DC353" i="2"/>
  <c r="DC352" i="2"/>
  <c r="DC351" i="2"/>
  <c r="DC350" i="2"/>
  <c r="DC349" i="2"/>
  <c r="DC348" i="2"/>
  <c r="DC347" i="2"/>
  <c r="DC346" i="2"/>
  <c r="DC345" i="2"/>
  <c r="DC344" i="2"/>
  <c r="DC343" i="2"/>
  <c r="DC342" i="2"/>
  <c r="DC341" i="2"/>
  <c r="DC340" i="2"/>
  <c r="DC339" i="2"/>
  <c r="DC338" i="2"/>
  <c r="DC337" i="2"/>
  <c r="DC336" i="2"/>
  <c r="DC335" i="2"/>
  <c r="DC334" i="2"/>
  <c r="DC333" i="2"/>
  <c r="DC332" i="2"/>
  <c r="DC331" i="2"/>
  <c r="DC330" i="2"/>
  <c r="DC329" i="2"/>
  <c r="DC328" i="2"/>
  <c r="DC327" i="2"/>
  <c r="DC326" i="2"/>
  <c r="DC325" i="2"/>
  <c r="DC324" i="2"/>
  <c r="DC323" i="2"/>
  <c r="DC322" i="2"/>
  <c r="DC321" i="2"/>
  <c r="DC320" i="2"/>
  <c r="DC319" i="2"/>
  <c r="DC318" i="2"/>
  <c r="DC317" i="2"/>
  <c r="DC316" i="2"/>
  <c r="DC315" i="2"/>
  <c r="DC314" i="2"/>
  <c r="DC313" i="2"/>
  <c r="DC312" i="2"/>
  <c r="DC311" i="2"/>
  <c r="DC310" i="2"/>
  <c r="DC309" i="2"/>
  <c r="DC308" i="2"/>
  <c r="DC307" i="2"/>
  <c r="DC306" i="2"/>
  <c r="DC305" i="2"/>
  <c r="DC304" i="2"/>
  <c r="DC303" i="2"/>
  <c r="DC302" i="2"/>
  <c r="DC301" i="2"/>
  <c r="DC300" i="2"/>
  <c r="DC299" i="2"/>
  <c r="DC298" i="2"/>
  <c r="DC297" i="2"/>
  <c r="DC296" i="2"/>
  <c r="DC295" i="2"/>
  <c r="DC294" i="2"/>
  <c r="DC293" i="2"/>
  <c r="DC292" i="2"/>
  <c r="DC291" i="2"/>
  <c r="DC290" i="2"/>
  <c r="DC289" i="2"/>
  <c r="DC288" i="2"/>
  <c r="DC287" i="2"/>
  <c r="DC286" i="2"/>
  <c r="DC285" i="2"/>
  <c r="DC284" i="2"/>
  <c r="DC283" i="2"/>
  <c r="DC282" i="2"/>
  <c r="DC281" i="2"/>
  <c r="DC280" i="2"/>
  <c r="DC279" i="2"/>
  <c r="DC278" i="2"/>
  <c r="DC277" i="2"/>
  <c r="DC276" i="2"/>
  <c r="DC275" i="2"/>
  <c r="DC274" i="2"/>
  <c r="DC273" i="2"/>
  <c r="DC272" i="2"/>
  <c r="DC271" i="2"/>
  <c r="DC270" i="2"/>
  <c r="DC269" i="2"/>
  <c r="DC268" i="2"/>
  <c r="DC267" i="2"/>
  <c r="DC266" i="2"/>
  <c r="DC265" i="2"/>
  <c r="DC264" i="2"/>
  <c r="DC263" i="2"/>
  <c r="DC262" i="2"/>
  <c r="DC261" i="2"/>
  <c r="DC260" i="2"/>
  <c r="DC259" i="2"/>
  <c r="DC258" i="2"/>
  <c r="DC257" i="2"/>
  <c r="DC256" i="2"/>
  <c r="DC255" i="2"/>
  <c r="DC254" i="2"/>
  <c r="DC253" i="2"/>
  <c r="DC252" i="2"/>
  <c r="DC251" i="2"/>
  <c r="DC250" i="2"/>
  <c r="DC249" i="2"/>
  <c r="DC248" i="2"/>
  <c r="DC247" i="2"/>
  <c r="DC246" i="2"/>
  <c r="DC245" i="2"/>
  <c r="DC244" i="2"/>
  <c r="DC243" i="2"/>
  <c r="DC242" i="2"/>
  <c r="DC241" i="2"/>
  <c r="DC240" i="2"/>
  <c r="DC239" i="2"/>
  <c r="DC238" i="2"/>
  <c r="DC237" i="2"/>
  <c r="DC236" i="2"/>
  <c r="DC235" i="2"/>
  <c r="DC234" i="2"/>
  <c r="DC233" i="2"/>
  <c r="DC232" i="2"/>
  <c r="DC231" i="2"/>
  <c r="DC230" i="2"/>
  <c r="DC229" i="2"/>
  <c r="DC228" i="2"/>
  <c r="DC227" i="2"/>
  <c r="DC226" i="2"/>
  <c r="DC225" i="2"/>
  <c r="DC224" i="2"/>
  <c r="DC223" i="2"/>
  <c r="DC222" i="2"/>
  <c r="DC221" i="2"/>
  <c r="DC220" i="2"/>
  <c r="DC219" i="2"/>
  <c r="DC218" i="2"/>
  <c r="DC217" i="2"/>
  <c r="DC216" i="2"/>
  <c r="DC215" i="2"/>
  <c r="DC214" i="2"/>
  <c r="DC213" i="2"/>
  <c r="DC212" i="2"/>
  <c r="DC211" i="2"/>
  <c r="DC210" i="2"/>
  <c r="DC209" i="2"/>
  <c r="DC208" i="2"/>
  <c r="DC207" i="2"/>
  <c r="DC206" i="2"/>
  <c r="DC205" i="2"/>
  <c r="DC204" i="2"/>
  <c r="DC203" i="2"/>
  <c r="DC202" i="2"/>
  <c r="DC201" i="2"/>
  <c r="DC200" i="2"/>
  <c r="DC199" i="2"/>
  <c r="DC198" i="2"/>
  <c r="DC197" i="2"/>
  <c r="DC196" i="2"/>
  <c r="DC195" i="2"/>
  <c r="DC194" i="2"/>
  <c r="DC193" i="2"/>
  <c r="DC192" i="2"/>
  <c r="DC191" i="2"/>
  <c r="DC190" i="2"/>
  <c r="DC189" i="2"/>
  <c r="DC188" i="2"/>
  <c r="DC187" i="2"/>
  <c r="DC186" i="2"/>
  <c r="DC185" i="2"/>
  <c r="DC184" i="2"/>
  <c r="DC183" i="2"/>
  <c r="DC182" i="2"/>
  <c r="DC181" i="2"/>
  <c r="DC180" i="2"/>
  <c r="DC179" i="2"/>
  <c r="DC178" i="2"/>
  <c r="DC177" i="2"/>
  <c r="DC176" i="2"/>
  <c r="DC175" i="2"/>
  <c r="DC174" i="2"/>
  <c r="DC173" i="2"/>
  <c r="DC172" i="2"/>
  <c r="DC171" i="2"/>
  <c r="DC170" i="2"/>
  <c r="DC169" i="2"/>
  <c r="DC168" i="2"/>
  <c r="DC167" i="2"/>
  <c r="DC166" i="2"/>
  <c r="DC165" i="2"/>
  <c r="DC164" i="2"/>
  <c r="DC163" i="2"/>
  <c r="DC162" i="2"/>
  <c r="DC161" i="2"/>
  <c r="DC160" i="2"/>
  <c r="DC159" i="2"/>
  <c r="DC158" i="2"/>
  <c r="DC157" i="2"/>
  <c r="DC156" i="2"/>
  <c r="DC155" i="2"/>
  <c r="DC154" i="2"/>
  <c r="DC153" i="2"/>
  <c r="DC152" i="2"/>
  <c r="DC151" i="2"/>
  <c r="DC150" i="2"/>
  <c r="DC149" i="2"/>
  <c r="DC148" i="2"/>
  <c r="DC147" i="2"/>
  <c r="DC146" i="2"/>
  <c r="DC145" i="2"/>
  <c r="DC144" i="2"/>
  <c r="DC143" i="2"/>
  <c r="DC142" i="2"/>
  <c r="DC141" i="2"/>
  <c r="DC140" i="2"/>
  <c r="DC139" i="2"/>
  <c r="DC138" i="2"/>
  <c r="DC137" i="2"/>
  <c r="DC136" i="2"/>
  <c r="DC135" i="2"/>
  <c r="DC134" i="2"/>
  <c r="DC133" i="2"/>
  <c r="DC132" i="2"/>
  <c r="DC131" i="2"/>
  <c r="DC130" i="2"/>
  <c r="DC129" i="2"/>
  <c r="DC128" i="2"/>
  <c r="DC127" i="2"/>
  <c r="DC126" i="2"/>
  <c r="DC125" i="2"/>
  <c r="DC124" i="2"/>
  <c r="DC123" i="2"/>
  <c r="DC122" i="2"/>
  <c r="DC121" i="2"/>
  <c r="DC120" i="2"/>
  <c r="DC119" i="2"/>
  <c r="DC118" i="2"/>
  <c r="DC117" i="2"/>
  <c r="DC116" i="2"/>
  <c r="DC115" i="2"/>
  <c r="DC114" i="2"/>
  <c r="DC113" i="2"/>
  <c r="DC112" i="2"/>
  <c r="DC111" i="2"/>
  <c r="DC110" i="2"/>
  <c r="DC109" i="2"/>
  <c r="DC108" i="2"/>
  <c r="DC107" i="2"/>
  <c r="DC106" i="2"/>
  <c r="DC105" i="2"/>
  <c r="DC104" i="2"/>
  <c r="DC103" i="2"/>
  <c r="DC102" i="2"/>
  <c r="DC101" i="2"/>
  <c r="DC100" i="2"/>
  <c r="DC99" i="2"/>
  <c r="DC98" i="2"/>
  <c r="DC97" i="2"/>
  <c r="DC96" i="2"/>
  <c r="DC95" i="2"/>
  <c r="DC94" i="2"/>
  <c r="DC93" i="2"/>
  <c r="DC92" i="2"/>
  <c r="DC91" i="2"/>
  <c r="DC90" i="2"/>
  <c r="DC89" i="2"/>
  <c r="DC88" i="2"/>
  <c r="DC87" i="2"/>
  <c r="DC86" i="2"/>
  <c r="DC85" i="2"/>
  <c r="DC84" i="2"/>
  <c r="DC83" i="2"/>
  <c r="DC82" i="2"/>
  <c r="DC81" i="2"/>
  <c r="DC80" i="2"/>
  <c r="DC79" i="2"/>
  <c r="DC78" i="2"/>
  <c r="DC77" i="2"/>
  <c r="DC76" i="2"/>
  <c r="DC75" i="2"/>
  <c r="DC74" i="2"/>
  <c r="DC73" i="2"/>
  <c r="DC72" i="2"/>
  <c r="DC71" i="2"/>
  <c r="DC70" i="2"/>
  <c r="DC69" i="2"/>
  <c r="DC68" i="2"/>
  <c r="DC67" i="2"/>
  <c r="DC66" i="2"/>
  <c r="DC65" i="2"/>
  <c r="DC64" i="2"/>
  <c r="DC63" i="2"/>
  <c r="DC62" i="2"/>
  <c r="DC61" i="2"/>
  <c r="DC60" i="2"/>
  <c r="DC59" i="2"/>
  <c r="DC58" i="2"/>
  <c r="DC57" i="2"/>
  <c r="DC56" i="2"/>
  <c r="DC55" i="2"/>
  <c r="DC54" i="2"/>
  <c r="DC53" i="2"/>
  <c r="DC52" i="2"/>
  <c r="DC51" i="2"/>
  <c r="DC50" i="2"/>
  <c r="DC49" i="2"/>
  <c r="DC48" i="2"/>
  <c r="DC47" i="2"/>
  <c r="DC46" i="2"/>
  <c r="DC45" i="2"/>
  <c r="DC44" i="2"/>
  <c r="DC43" i="2"/>
  <c r="DC42" i="2"/>
  <c r="DC41" i="2"/>
  <c r="DC40" i="2"/>
  <c r="DC39" i="2"/>
  <c r="DC38" i="2"/>
  <c r="DC37" i="2"/>
  <c r="DC36" i="2"/>
  <c r="DC35" i="2"/>
  <c r="DC34" i="2"/>
  <c r="DC33" i="2"/>
  <c r="DC32" i="2"/>
  <c r="DC31" i="2"/>
  <c r="DC30" i="2"/>
  <c r="DC29" i="2"/>
  <c r="DC28" i="2"/>
  <c r="DC27" i="2"/>
  <c r="DC26" i="2"/>
  <c r="DC25" i="2"/>
  <c r="DC24" i="2"/>
  <c r="DC23" i="2"/>
  <c r="DC22" i="2"/>
  <c r="DC21" i="2"/>
  <c r="DC20" i="2"/>
  <c r="DC19" i="2"/>
  <c r="DC18" i="2"/>
  <c r="DC17" i="2"/>
  <c r="DC16" i="2"/>
  <c r="DB1010" i="2"/>
  <c r="DB1009" i="2"/>
  <c r="DB1008" i="2"/>
  <c r="DB1007" i="2"/>
  <c r="DB1006" i="2"/>
  <c r="DB1005" i="2"/>
  <c r="DB1004" i="2"/>
  <c r="DB1003" i="2"/>
  <c r="DB1002" i="2"/>
  <c r="DB1001" i="2"/>
  <c r="DB1000" i="2"/>
  <c r="DB999" i="2"/>
  <c r="DB998" i="2"/>
  <c r="DB997" i="2"/>
  <c r="DB996" i="2"/>
  <c r="DB995" i="2"/>
  <c r="DB994" i="2"/>
  <c r="DB993" i="2"/>
  <c r="DB992" i="2"/>
  <c r="DB991" i="2"/>
  <c r="DB990" i="2"/>
  <c r="DB989" i="2"/>
  <c r="DB988" i="2"/>
  <c r="DB987" i="2"/>
  <c r="DB986" i="2"/>
  <c r="DB985" i="2"/>
  <c r="DB984" i="2"/>
  <c r="DB983" i="2"/>
  <c r="DB982" i="2"/>
  <c r="DB981" i="2"/>
  <c r="DB980" i="2"/>
  <c r="DB979" i="2"/>
  <c r="DB978" i="2"/>
  <c r="DB977" i="2"/>
  <c r="DB976" i="2"/>
  <c r="DB975" i="2"/>
  <c r="DB974" i="2"/>
  <c r="DB973" i="2"/>
  <c r="DB972" i="2"/>
  <c r="DB971" i="2"/>
  <c r="DB970" i="2"/>
  <c r="DB969" i="2"/>
  <c r="DB968" i="2"/>
  <c r="DB967" i="2"/>
  <c r="DB966" i="2"/>
  <c r="DB965" i="2"/>
  <c r="DB964" i="2"/>
  <c r="DB963" i="2"/>
  <c r="DB962" i="2"/>
  <c r="DB961" i="2"/>
  <c r="DB960" i="2"/>
  <c r="DB959" i="2"/>
  <c r="DB958" i="2"/>
  <c r="DB957" i="2"/>
  <c r="DB956" i="2"/>
  <c r="DB955" i="2"/>
  <c r="DB954" i="2"/>
  <c r="DB953" i="2"/>
  <c r="DB952" i="2"/>
  <c r="DB951" i="2"/>
  <c r="DB950" i="2"/>
  <c r="DB949" i="2"/>
  <c r="DB948" i="2"/>
  <c r="DB947" i="2"/>
  <c r="DB946" i="2"/>
  <c r="DB945" i="2"/>
  <c r="DB944" i="2"/>
  <c r="DB943" i="2"/>
  <c r="DB942" i="2"/>
  <c r="DB941" i="2"/>
  <c r="DB940" i="2"/>
  <c r="DB939" i="2"/>
  <c r="DB938" i="2"/>
  <c r="DB937" i="2"/>
  <c r="DB936" i="2"/>
  <c r="DB935" i="2"/>
  <c r="DB934" i="2"/>
  <c r="DB933" i="2"/>
  <c r="DB932" i="2"/>
  <c r="DB931" i="2"/>
  <c r="DB930" i="2"/>
  <c r="DB929" i="2"/>
  <c r="DB928" i="2"/>
  <c r="DB927" i="2"/>
  <c r="DB926" i="2"/>
  <c r="DB925" i="2"/>
  <c r="DB924" i="2"/>
  <c r="DB923" i="2"/>
  <c r="DB922" i="2"/>
  <c r="DB921" i="2"/>
  <c r="DB920" i="2"/>
  <c r="DB919" i="2"/>
  <c r="DB918" i="2"/>
  <c r="DB917" i="2"/>
  <c r="DB916" i="2"/>
  <c r="DB915" i="2"/>
  <c r="DB914" i="2"/>
  <c r="DB913" i="2"/>
  <c r="DB912" i="2"/>
  <c r="DB911" i="2"/>
  <c r="DB910" i="2"/>
  <c r="DB909" i="2"/>
  <c r="DB908" i="2"/>
  <c r="DB907" i="2"/>
  <c r="DB906" i="2"/>
  <c r="DB905" i="2"/>
  <c r="DB904" i="2"/>
  <c r="DB903" i="2"/>
  <c r="DB902" i="2"/>
  <c r="DB901" i="2"/>
  <c r="DB900" i="2"/>
  <c r="DB899" i="2"/>
  <c r="DB898" i="2"/>
  <c r="DB897" i="2"/>
  <c r="DB896" i="2"/>
  <c r="DB895" i="2"/>
  <c r="DB894" i="2"/>
  <c r="DB893" i="2"/>
  <c r="DB892" i="2"/>
  <c r="DB891" i="2"/>
  <c r="DB890" i="2"/>
  <c r="DB889" i="2"/>
  <c r="DB888" i="2"/>
  <c r="DB887" i="2"/>
  <c r="DB886" i="2"/>
  <c r="DB885" i="2"/>
  <c r="DB884" i="2"/>
  <c r="DB883" i="2"/>
  <c r="DB882" i="2"/>
  <c r="DB881" i="2"/>
  <c r="DB880" i="2"/>
  <c r="DB879" i="2"/>
  <c r="DB878" i="2"/>
  <c r="DB877" i="2"/>
  <c r="DB876" i="2"/>
  <c r="DB875" i="2"/>
  <c r="DB874" i="2"/>
  <c r="DB873" i="2"/>
  <c r="DB872" i="2"/>
  <c r="DB871" i="2"/>
  <c r="DB870" i="2"/>
  <c r="DB869" i="2"/>
  <c r="DB868" i="2"/>
  <c r="DB867" i="2"/>
  <c r="DB866" i="2"/>
  <c r="DB865" i="2"/>
  <c r="DB864" i="2"/>
  <c r="DB863" i="2"/>
  <c r="DB862" i="2"/>
  <c r="DB861" i="2"/>
  <c r="DB860" i="2"/>
  <c r="DB859" i="2"/>
  <c r="DB858" i="2"/>
  <c r="DB857" i="2"/>
  <c r="DB856" i="2"/>
  <c r="DB855" i="2"/>
  <c r="DB854" i="2"/>
  <c r="DB853" i="2"/>
  <c r="DB852" i="2"/>
  <c r="DB851" i="2"/>
  <c r="DB850" i="2"/>
  <c r="DB849" i="2"/>
  <c r="DB848" i="2"/>
  <c r="DB847" i="2"/>
  <c r="DB846" i="2"/>
  <c r="DB845" i="2"/>
  <c r="DB844" i="2"/>
  <c r="DB843" i="2"/>
  <c r="DB842" i="2"/>
  <c r="DB841" i="2"/>
  <c r="DB840" i="2"/>
  <c r="DB839" i="2"/>
  <c r="DB838" i="2"/>
  <c r="DB837" i="2"/>
  <c r="DB836" i="2"/>
  <c r="DB835" i="2"/>
  <c r="DB834" i="2"/>
  <c r="DB833" i="2"/>
  <c r="DB832" i="2"/>
  <c r="DB831" i="2"/>
  <c r="DB830" i="2"/>
  <c r="DB829" i="2"/>
  <c r="DB828" i="2"/>
  <c r="DB827" i="2"/>
  <c r="DB826" i="2"/>
  <c r="DB825" i="2"/>
  <c r="DB824" i="2"/>
  <c r="DB823" i="2"/>
  <c r="DB822" i="2"/>
  <c r="DB821" i="2"/>
  <c r="DB820" i="2"/>
  <c r="DB819" i="2"/>
  <c r="DB818" i="2"/>
  <c r="DB817" i="2"/>
  <c r="DB816" i="2"/>
  <c r="DB815" i="2"/>
  <c r="DB814" i="2"/>
  <c r="DB813" i="2"/>
  <c r="DB812" i="2"/>
  <c r="DB811" i="2"/>
  <c r="DB810" i="2"/>
  <c r="DB809" i="2"/>
  <c r="DB808" i="2"/>
  <c r="DB807" i="2"/>
  <c r="DB806" i="2"/>
  <c r="DB805" i="2"/>
  <c r="DB804" i="2"/>
  <c r="DB803" i="2"/>
  <c r="DB802" i="2"/>
  <c r="DB801" i="2"/>
  <c r="DB800" i="2"/>
  <c r="DB799" i="2"/>
  <c r="DB798" i="2"/>
  <c r="DB797" i="2"/>
  <c r="DB796" i="2"/>
  <c r="DB795" i="2"/>
  <c r="DB794" i="2"/>
  <c r="DB793" i="2"/>
  <c r="DB792" i="2"/>
  <c r="DB791" i="2"/>
  <c r="DB790" i="2"/>
  <c r="DB789" i="2"/>
  <c r="DB788" i="2"/>
  <c r="DB787" i="2"/>
  <c r="DB786" i="2"/>
  <c r="DB785" i="2"/>
  <c r="DB784" i="2"/>
  <c r="DB783" i="2"/>
  <c r="DB782" i="2"/>
  <c r="DB781" i="2"/>
  <c r="DB780" i="2"/>
  <c r="DB779" i="2"/>
  <c r="DB778" i="2"/>
  <c r="DB777" i="2"/>
  <c r="DB776" i="2"/>
  <c r="DB775" i="2"/>
  <c r="DB774" i="2"/>
  <c r="DB773" i="2"/>
  <c r="DB772" i="2"/>
  <c r="DB771" i="2"/>
  <c r="DB770" i="2"/>
  <c r="DB769" i="2"/>
  <c r="DB768" i="2"/>
  <c r="DB767" i="2"/>
  <c r="DB766" i="2"/>
  <c r="DB765" i="2"/>
  <c r="DB764" i="2"/>
  <c r="DB763" i="2"/>
  <c r="DB762" i="2"/>
  <c r="DB761" i="2"/>
  <c r="DB760" i="2"/>
  <c r="DB759" i="2"/>
  <c r="DB758" i="2"/>
  <c r="DB757" i="2"/>
  <c r="DB756" i="2"/>
  <c r="DB755" i="2"/>
  <c r="DB754" i="2"/>
  <c r="DB753" i="2"/>
  <c r="DB752" i="2"/>
  <c r="DB751" i="2"/>
  <c r="DB750" i="2"/>
  <c r="DB749" i="2"/>
  <c r="DB748" i="2"/>
  <c r="DB747" i="2"/>
  <c r="DB746" i="2"/>
  <c r="DB745" i="2"/>
  <c r="DB744" i="2"/>
  <c r="DB743" i="2"/>
  <c r="DB742" i="2"/>
  <c r="DB741" i="2"/>
  <c r="DB740" i="2"/>
  <c r="DB739" i="2"/>
  <c r="DB738" i="2"/>
  <c r="DB737" i="2"/>
  <c r="DB736" i="2"/>
  <c r="DB735" i="2"/>
  <c r="DB734" i="2"/>
  <c r="DB733" i="2"/>
  <c r="DB732" i="2"/>
  <c r="DB731" i="2"/>
  <c r="DB730" i="2"/>
  <c r="DB729" i="2"/>
  <c r="DB728" i="2"/>
  <c r="DB727" i="2"/>
  <c r="DB726" i="2"/>
  <c r="DB725" i="2"/>
  <c r="DB724" i="2"/>
  <c r="DB723" i="2"/>
  <c r="DB722" i="2"/>
  <c r="DB721" i="2"/>
  <c r="DB720" i="2"/>
  <c r="DB719" i="2"/>
  <c r="DB718" i="2"/>
  <c r="DB717" i="2"/>
  <c r="DB716" i="2"/>
  <c r="DB715" i="2"/>
  <c r="DB714" i="2"/>
  <c r="DB713" i="2"/>
  <c r="DB712" i="2"/>
  <c r="DB711" i="2"/>
  <c r="DB710" i="2"/>
  <c r="DB709" i="2"/>
  <c r="DB708" i="2"/>
  <c r="DB707" i="2"/>
  <c r="DB706" i="2"/>
  <c r="DB705" i="2"/>
  <c r="DB704" i="2"/>
  <c r="DB703" i="2"/>
  <c r="DB702" i="2"/>
  <c r="DB701" i="2"/>
  <c r="DB700" i="2"/>
  <c r="DB699" i="2"/>
  <c r="DB698" i="2"/>
  <c r="DB697" i="2"/>
  <c r="DB696" i="2"/>
  <c r="DB695" i="2"/>
  <c r="DB694" i="2"/>
  <c r="DB693" i="2"/>
  <c r="DB692" i="2"/>
  <c r="DB691" i="2"/>
  <c r="DB690" i="2"/>
  <c r="DB689" i="2"/>
  <c r="DB688" i="2"/>
  <c r="DB687" i="2"/>
  <c r="DB686" i="2"/>
  <c r="DB685" i="2"/>
  <c r="DB684" i="2"/>
  <c r="DB683" i="2"/>
  <c r="DB682" i="2"/>
  <c r="DB681" i="2"/>
  <c r="DB680" i="2"/>
  <c r="DB679" i="2"/>
  <c r="DB678" i="2"/>
  <c r="DB677" i="2"/>
  <c r="DB676" i="2"/>
  <c r="DB675" i="2"/>
  <c r="DB674" i="2"/>
  <c r="DB673" i="2"/>
  <c r="DB672" i="2"/>
  <c r="DB671" i="2"/>
  <c r="DB670" i="2"/>
  <c r="DB669" i="2"/>
  <c r="DB668" i="2"/>
  <c r="DB667" i="2"/>
  <c r="DB666" i="2"/>
  <c r="DB665" i="2"/>
  <c r="DB664" i="2"/>
  <c r="DB663" i="2"/>
  <c r="DB662" i="2"/>
  <c r="DB661" i="2"/>
  <c r="DB660" i="2"/>
  <c r="DB659" i="2"/>
  <c r="DB658" i="2"/>
  <c r="DB657" i="2"/>
  <c r="DB656" i="2"/>
  <c r="DB655" i="2"/>
  <c r="DB654" i="2"/>
  <c r="DB653" i="2"/>
  <c r="DB652" i="2"/>
  <c r="DB651" i="2"/>
  <c r="DB650" i="2"/>
  <c r="DB649" i="2"/>
  <c r="DB648" i="2"/>
  <c r="DB647" i="2"/>
  <c r="DB646" i="2"/>
  <c r="DB645" i="2"/>
  <c r="DB644" i="2"/>
  <c r="DB643" i="2"/>
  <c r="DB642" i="2"/>
  <c r="DB641" i="2"/>
  <c r="DB640" i="2"/>
  <c r="DB639" i="2"/>
  <c r="DB638" i="2"/>
  <c r="DB637" i="2"/>
  <c r="DB636" i="2"/>
  <c r="DB635" i="2"/>
  <c r="DB634" i="2"/>
  <c r="DB633" i="2"/>
  <c r="DB632" i="2"/>
  <c r="DB631" i="2"/>
  <c r="DB630" i="2"/>
  <c r="DB629" i="2"/>
  <c r="DB628" i="2"/>
  <c r="DB627" i="2"/>
  <c r="DB626" i="2"/>
  <c r="DB625" i="2"/>
  <c r="DB624" i="2"/>
  <c r="DB623" i="2"/>
  <c r="DB622" i="2"/>
  <c r="DB621" i="2"/>
  <c r="DB620" i="2"/>
  <c r="DB619" i="2"/>
  <c r="DB618" i="2"/>
  <c r="DB617" i="2"/>
  <c r="DB616" i="2"/>
  <c r="DB615" i="2"/>
  <c r="DB614" i="2"/>
  <c r="DB613" i="2"/>
  <c r="DB612" i="2"/>
  <c r="DB611" i="2"/>
  <c r="DB610" i="2"/>
  <c r="DB609" i="2"/>
  <c r="DB608" i="2"/>
  <c r="DB607" i="2"/>
  <c r="DB606" i="2"/>
  <c r="DB605" i="2"/>
  <c r="DB604" i="2"/>
  <c r="DB603" i="2"/>
  <c r="DB602" i="2"/>
  <c r="DB601" i="2"/>
  <c r="DB600" i="2"/>
  <c r="DB599" i="2"/>
  <c r="DB598" i="2"/>
  <c r="DB597" i="2"/>
  <c r="DB596" i="2"/>
  <c r="DB595" i="2"/>
  <c r="DB594" i="2"/>
  <c r="DB593" i="2"/>
  <c r="DB592" i="2"/>
  <c r="DB591" i="2"/>
  <c r="DB590" i="2"/>
  <c r="DB589" i="2"/>
  <c r="DB588" i="2"/>
  <c r="DB587" i="2"/>
  <c r="DB586" i="2"/>
  <c r="DB585" i="2"/>
  <c r="DB584" i="2"/>
  <c r="DB583" i="2"/>
  <c r="DB582" i="2"/>
  <c r="DB581" i="2"/>
  <c r="DB580" i="2"/>
  <c r="DB579" i="2"/>
  <c r="DB578" i="2"/>
  <c r="DB577" i="2"/>
  <c r="DB576" i="2"/>
  <c r="DB575" i="2"/>
  <c r="DB574" i="2"/>
  <c r="DB573" i="2"/>
  <c r="DB572" i="2"/>
  <c r="DB571" i="2"/>
  <c r="DB570" i="2"/>
  <c r="DB569" i="2"/>
  <c r="DB568" i="2"/>
  <c r="DB567" i="2"/>
  <c r="DB566" i="2"/>
  <c r="DB565" i="2"/>
  <c r="DB564" i="2"/>
  <c r="DB563" i="2"/>
  <c r="DB562" i="2"/>
  <c r="DB561" i="2"/>
  <c r="DB560" i="2"/>
  <c r="DB559" i="2"/>
  <c r="DB558" i="2"/>
  <c r="DB557" i="2"/>
  <c r="DB556" i="2"/>
  <c r="DB555" i="2"/>
  <c r="DB554" i="2"/>
  <c r="DB553" i="2"/>
  <c r="DB552" i="2"/>
  <c r="DB551" i="2"/>
  <c r="DB550" i="2"/>
  <c r="DB549" i="2"/>
  <c r="DB548" i="2"/>
  <c r="DB547" i="2"/>
  <c r="DB546" i="2"/>
  <c r="DB545" i="2"/>
  <c r="DB544" i="2"/>
  <c r="DB543" i="2"/>
  <c r="DB542" i="2"/>
  <c r="DB541" i="2"/>
  <c r="DB540" i="2"/>
  <c r="DB539" i="2"/>
  <c r="DB538" i="2"/>
  <c r="DB537" i="2"/>
  <c r="DB536" i="2"/>
  <c r="DB535" i="2"/>
  <c r="DB534" i="2"/>
  <c r="DB533" i="2"/>
  <c r="DB532" i="2"/>
  <c r="DB531" i="2"/>
  <c r="DB530" i="2"/>
  <c r="DB529" i="2"/>
  <c r="DB528" i="2"/>
  <c r="DB527" i="2"/>
  <c r="DB526" i="2"/>
  <c r="DB525" i="2"/>
  <c r="DB524" i="2"/>
  <c r="DB523" i="2"/>
  <c r="DB522" i="2"/>
  <c r="DB521" i="2"/>
  <c r="DB520" i="2"/>
  <c r="DB519" i="2"/>
  <c r="DB518" i="2"/>
  <c r="DB517" i="2"/>
  <c r="DB516" i="2"/>
  <c r="DB515" i="2"/>
  <c r="DB514" i="2"/>
  <c r="DB513" i="2"/>
  <c r="DB512" i="2"/>
  <c r="DB511" i="2"/>
  <c r="DB510" i="2"/>
  <c r="DB509" i="2"/>
  <c r="DB508" i="2"/>
  <c r="DB507" i="2"/>
  <c r="DB506" i="2"/>
  <c r="DB505" i="2"/>
  <c r="DB504" i="2"/>
  <c r="DB503" i="2"/>
  <c r="DB502" i="2"/>
  <c r="DB501" i="2"/>
  <c r="DB500" i="2"/>
  <c r="DB499" i="2"/>
  <c r="DB498" i="2"/>
  <c r="DB497" i="2"/>
  <c r="DB496" i="2"/>
  <c r="DB495" i="2"/>
  <c r="DB494" i="2"/>
  <c r="DB493" i="2"/>
  <c r="DB492" i="2"/>
  <c r="DB491" i="2"/>
  <c r="DB490" i="2"/>
  <c r="DB489" i="2"/>
  <c r="DB488" i="2"/>
  <c r="DB487" i="2"/>
  <c r="DB486" i="2"/>
  <c r="DB485" i="2"/>
  <c r="DB484" i="2"/>
  <c r="DB483" i="2"/>
  <c r="DB482" i="2"/>
  <c r="DB481" i="2"/>
  <c r="DB480" i="2"/>
  <c r="DB479" i="2"/>
  <c r="DB478" i="2"/>
  <c r="DB477" i="2"/>
  <c r="DB476" i="2"/>
  <c r="DB475" i="2"/>
  <c r="DB474" i="2"/>
  <c r="DB473" i="2"/>
  <c r="DB472" i="2"/>
  <c r="DB471" i="2"/>
  <c r="DB470" i="2"/>
  <c r="DB469" i="2"/>
  <c r="DB468" i="2"/>
  <c r="DB467" i="2"/>
  <c r="DB466" i="2"/>
  <c r="DB465" i="2"/>
  <c r="DB464" i="2"/>
  <c r="DB463" i="2"/>
  <c r="DB462" i="2"/>
  <c r="DB461" i="2"/>
  <c r="DB460" i="2"/>
  <c r="DB459" i="2"/>
  <c r="DB458" i="2"/>
  <c r="DB457" i="2"/>
  <c r="DB456" i="2"/>
  <c r="DB455" i="2"/>
  <c r="DB454" i="2"/>
  <c r="DB453" i="2"/>
  <c r="DB452" i="2"/>
  <c r="DB451" i="2"/>
  <c r="DB450" i="2"/>
  <c r="DB449" i="2"/>
  <c r="DB448" i="2"/>
  <c r="DB447" i="2"/>
  <c r="DB446" i="2"/>
  <c r="DB445" i="2"/>
  <c r="DB444" i="2"/>
  <c r="DB443" i="2"/>
  <c r="DB442" i="2"/>
  <c r="DB441" i="2"/>
  <c r="DB440" i="2"/>
  <c r="DB439" i="2"/>
  <c r="DB438" i="2"/>
  <c r="DB437" i="2"/>
  <c r="DB436" i="2"/>
  <c r="DB435" i="2"/>
  <c r="DB434" i="2"/>
  <c r="DB433" i="2"/>
  <c r="DB432" i="2"/>
  <c r="DB431" i="2"/>
  <c r="DB430" i="2"/>
  <c r="DB429" i="2"/>
  <c r="DB428" i="2"/>
  <c r="DB427" i="2"/>
  <c r="DB426" i="2"/>
  <c r="DB425" i="2"/>
  <c r="DB424" i="2"/>
  <c r="DB423" i="2"/>
  <c r="DB422" i="2"/>
  <c r="DB421" i="2"/>
  <c r="DB420" i="2"/>
  <c r="DB419" i="2"/>
  <c r="DB418" i="2"/>
  <c r="DB417" i="2"/>
  <c r="DB416" i="2"/>
  <c r="DB415" i="2"/>
  <c r="DB414" i="2"/>
  <c r="DB413" i="2"/>
  <c r="DB412" i="2"/>
  <c r="DB411" i="2"/>
  <c r="DB410" i="2"/>
  <c r="DB409" i="2"/>
  <c r="DB408" i="2"/>
  <c r="DB407" i="2"/>
  <c r="DB406" i="2"/>
  <c r="DB405" i="2"/>
  <c r="DB404" i="2"/>
  <c r="DB403" i="2"/>
  <c r="DB402" i="2"/>
  <c r="DB401" i="2"/>
  <c r="DB400" i="2"/>
  <c r="DB399" i="2"/>
  <c r="DB398" i="2"/>
  <c r="DB397" i="2"/>
  <c r="DB396" i="2"/>
  <c r="DB395" i="2"/>
  <c r="DB394" i="2"/>
  <c r="DB393" i="2"/>
  <c r="DB392" i="2"/>
  <c r="DB391" i="2"/>
  <c r="DB390" i="2"/>
  <c r="DB389" i="2"/>
  <c r="DB388" i="2"/>
  <c r="DB387" i="2"/>
  <c r="DB386" i="2"/>
  <c r="DB385" i="2"/>
  <c r="DB384" i="2"/>
  <c r="DB383" i="2"/>
  <c r="DB382" i="2"/>
  <c r="DB381" i="2"/>
  <c r="DB380" i="2"/>
  <c r="DB379" i="2"/>
  <c r="DB378" i="2"/>
  <c r="DB377" i="2"/>
  <c r="DB376" i="2"/>
  <c r="DB375" i="2"/>
  <c r="DB374" i="2"/>
  <c r="DB373" i="2"/>
  <c r="DB372" i="2"/>
  <c r="DB371" i="2"/>
  <c r="DB370" i="2"/>
  <c r="DB369" i="2"/>
  <c r="DB368" i="2"/>
  <c r="DB367" i="2"/>
  <c r="DB366" i="2"/>
  <c r="DB365" i="2"/>
  <c r="DB364" i="2"/>
  <c r="DB363" i="2"/>
  <c r="DB362" i="2"/>
  <c r="DB361" i="2"/>
  <c r="DB360" i="2"/>
  <c r="DB359" i="2"/>
  <c r="DB358" i="2"/>
  <c r="DB357" i="2"/>
  <c r="DB356" i="2"/>
  <c r="DB355" i="2"/>
  <c r="DB354" i="2"/>
  <c r="DB353" i="2"/>
  <c r="DB352" i="2"/>
  <c r="DB351" i="2"/>
  <c r="DB350" i="2"/>
  <c r="DB349" i="2"/>
  <c r="DB348" i="2"/>
  <c r="DB347" i="2"/>
  <c r="DB346" i="2"/>
  <c r="DB345" i="2"/>
  <c r="DB344" i="2"/>
  <c r="DB343" i="2"/>
  <c r="DB342" i="2"/>
  <c r="DB341" i="2"/>
  <c r="DB340" i="2"/>
  <c r="DB339" i="2"/>
  <c r="DB338" i="2"/>
  <c r="DB337" i="2"/>
  <c r="DB336" i="2"/>
  <c r="DB335" i="2"/>
  <c r="DB334" i="2"/>
  <c r="DB333" i="2"/>
  <c r="DB332" i="2"/>
  <c r="DB331" i="2"/>
  <c r="DB330" i="2"/>
  <c r="DB329" i="2"/>
  <c r="DB328" i="2"/>
  <c r="DB327" i="2"/>
  <c r="DB326" i="2"/>
  <c r="DB325" i="2"/>
  <c r="DB324" i="2"/>
  <c r="DB323" i="2"/>
  <c r="DB322" i="2"/>
  <c r="DB321" i="2"/>
  <c r="DB320" i="2"/>
  <c r="DB319" i="2"/>
  <c r="DB318" i="2"/>
  <c r="DB317" i="2"/>
  <c r="DB316" i="2"/>
  <c r="DB315" i="2"/>
  <c r="DB314" i="2"/>
  <c r="DB313" i="2"/>
  <c r="DB312" i="2"/>
  <c r="DB311" i="2"/>
  <c r="DB310" i="2"/>
  <c r="DB309" i="2"/>
  <c r="DB308" i="2"/>
  <c r="DB307" i="2"/>
  <c r="DB306" i="2"/>
  <c r="DB305" i="2"/>
  <c r="DB304" i="2"/>
  <c r="DB303" i="2"/>
  <c r="DB302" i="2"/>
  <c r="DB301" i="2"/>
  <c r="DB300" i="2"/>
  <c r="DB299" i="2"/>
  <c r="DB298" i="2"/>
  <c r="DB297" i="2"/>
  <c r="DB296" i="2"/>
  <c r="DB295" i="2"/>
  <c r="DB294" i="2"/>
  <c r="DB293" i="2"/>
  <c r="DB292" i="2"/>
  <c r="DB291" i="2"/>
  <c r="DB290" i="2"/>
  <c r="DB289" i="2"/>
  <c r="DB288" i="2"/>
  <c r="DB287" i="2"/>
  <c r="DB286" i="2"/>
  <c r="DB285" i="2"/>
  <c r="DB284" i="2"/>
  <c r="DB283" i="2"/>
  <c r="DB282" i="2"/>
  <c r="DB281" i="2"/>
  <c r="DB280" i="2"/>
  <c r="DB279" i="2"/>
  <c r="DB278" i="2"/>
  <c r="DB277" i="2"/>
  <c r="DB276" i="2"/>
  <c r="DB275" i="2"/>
  <c r="DB274" i="2"/>
  <c r="DB273" i="2"/>
  <c r="DB272" i="2"/>
  <c r="DB271" i="2"/>
  <c r="DB270" i="2"/>
  <c r="DB269" i="2"/>
  <c r="DB268" i="2"/>
  <c r="DB267" i="2"/>
  <c r="DB266" i="2"/>
  <c r="DB265" i="2"/>
  <c r="DB264" i="2"/>
  <c r="DB263" i="2"/>
  <c r="DB262" i="2"/>
  <c r="DB261" i="2"/>
  <c r="DB260" i="2"/>
  <c r="DB259" i="2"/>
  <c r="DB258" i="2"/>
  <c r="DB257" i="2"/>
  <c r="DB256" i="2"/>
  <c r="DB255" i="2"/>
  <c r="DB254" i="2"/>
  <c r="DB253" i="2"/>
  <c r="DB252" i="2"/>
  <c r="DB251" i="2"/>
  <c r="DB250" i="2"/>
  <c r="DB249" i="2"/>
  <c r="DB248" i="2"/>
  <c r="DB247" i="2"/>
  <c r="DB246" i="2"/>
  <c r="DB245" i="2"/>
  <c r="DB244" i="2"/>
  <c r="DB243" i="2"/>
  <c r="DB242" i="2"/>
  <c r="DB241" i="2"/>
  <c r="DB240" i="2"/>
  <c r="DB239" i="2"/>
  <c r="DB238" i="2"/>
  <c r="DB237" i="2"/>
  <c r="DB236" i="2"/>
  <c r="DB235" i="2"/>
  <c r="DB234" i="2"/>
  <c r="DB233" i="2"/>
  <c r="DB232" i="2"/>
  <c r="DB231" i="2"/>
  <c r="DB230" i="2"/>
  <c r="DB229" i="2"/>
  <c r="DB228" i="2"/>
  <c r="DB227" i="2"/>
  <c r="DB226" i="2"/>
  <c r="DB225" i="2"/>
  <c r="DB224" i="2"/>
  <c r="DB223" i="2"/>
  <c r="DB222" i="2"/>
  <c r="DB221" i="2"/>
  <c r="DB220" i="2"/>
  <c r="DB219" i="2"/>
  <c r="DB218" i="2"/>
  <c r="DB217" i="2"/>
  <c r="DB216" i="2"/>
  <c r="DB215" i="2"/>
  <c r="DB214" i="2"/>
  <c r="DB213" i="2"/>
  <c r="DB212" i="2"/>
  <c r="DB211" i="2"/>
  <c r="DB210" i="2"/>
  <c r="DB209" i="2"/>
  <c r="DB208" i="2"/>
  <c r="DB207" i="2"/>
  <c r="DB206" i="2"/>
  <c r="DB205" i="2"/>
  <c r="DB204" i="2"/>
  <c r="DB203" i="2"/>
  <c r="DB202" i="2"/>
  <c r="DB201" i="2"/>
  <c r="DB200" i="2"/>
  <c r="DB199" i="2"/>
  <c r="DB198" i="2"/>
  <c r="DB197" i="2"/>
  <c r="DB196" i="2"/>
  <c r="DB195" i="2"/>
  <c r="DB194" i="2"/>
  <c r="DB193" i="2"/>
  <c r="DB192" i="2"/>
  <c r="DB191" i="2"/>
  <c r="DB190" i="2"/>
  <c r="DB189" i="2"/>
  <c r="DB188" i="2"/>
  <c r="DB187" i="2"/>
  <c r="DB186" i="2"/>
  <c r="DB185" i="2"/>
  <c r="DB184" i="2"/>
  <c r="DB183" i="2"/>
  <c r="DB182" i="2"/>
  <c r="DB181" i="2"/>
  <c r="DB180" i="2"/>
  <c r="DB179" i="2"/>
  <c r="DB178" i="2"/>
  <c r="DB177" i="2"/>
  <c r="DB176" i="2"/>
  <c r="DB175" i="2"/>
  <c r="DB174" i="2"/>
  <c r="DB173" i="2"/>
  <c r="DB172" i="2"/>
  <c r="DB171" i="2"/>
  <c r="DB170" i="2"/>
  <c r="DB169" i="2"/>
  <c r="DB168" i="2"/>
  <c r="DB167" i="2"/>
  <c r="DB166" i="2"/>
  <c r="DB165" i="2"/>
  <c r="DB164" i="2"/>
  <c r="DB163" i="2"/>
  <c r="DB162" i="2"/>
  <c r="DB161" i="2"/>
  <c r="DB160" i="2"/>
  <c r="DB159" i="2"/>
  <c r="DB158" i="2"/>
  <c r="DB157" i="2"/>
  <c r="DB156" i="2"/>
  <c r="DB155" i="2"/>
  <c r="DB154" i="2"/>
  <c r="DB153" i="2"/>
  <c r="DB152" i="2"/>
  <c r="DB151" i="2"/>
  <c r="DB150" i="2"/>
  <c r="DB149" i="2"/>
  <c r="DB148" i="2"/>
  <c r="DB147" i="2"/>
  <c r="DB146" i="2"/>
  <c r="DB145" i="2"/>
  <c r="DB144" i="2"/>
  <c r="DB143" i="2"/>
  <c r="DB142" i="2"/>
  <c r="DB141" i="2"/>
  <c r="DB140" i="2"/>
  <c r="DB139" i="2"/>
  <c r="DB138" i="2"/>
  <c r="DB137" i="2"/>
  <c r="DB136" i="2"/>
  <c r="DB135" i="2"/>
  <c r="DB134" i="2"/>
  <c r="DB133" i="2"/>
  <c r="DB132" i="2"/>
  <c r="DB131" i="2"/>
  <c r="DB130" i="2"/>
  <c r="DB129" i="2"/>
  <c r="DB128" i="2"/>
  <c r="DB127" i="2"/>
  <c r="DB126" i="2"/>
  <c r="DB125" i="2"/>
  <c r="DB124" i="2"/>
  <c r="DB123" i="2"/>
  <c r="DB122" i="2"/>
  <c r="DB121" i="2"/>
  <c r="DB120" i="2"/>
  <c r="DB119" i="2"/>
  <c r="DB118" i="2"/>
  <c r="DB117" i="2"/>
  <c r="DB116" i="2"/>
  <c r="DB115" i="2"/>
  <c r="DB114" i="2"/>
  <c r="DB113" i="2"/>
  <c r="DB112" i="2"/>
  <c r="DB111" i="2"/>
  <c r="DB110" i="2"/>
  <c r="DB109" i="2"/>
  <c r="DB108" i="2"/>
  <c r="DB107" i="2"/>
  <c r="DB106" i="2"/>
  <c r="DB105" i="2"/>
  <c r="DB104" i="2"/>
  <c r="DB103" i="2"/>
  <c r="DB102" i="2"/>
  <c r="DB101" i="2"/>
  <c r="DB100" i="2"/>
  <c r="DB99" i="2"/>
  <c r="DB98" i="2"/>
  <c r="DB97" i="2"/>
  <c r="DB96" i="2"/>
  <c r="DB95" i="2"/>
  <c r="DB94" i="2"/>
  <c r="DB93" i="2"/>
  <c r="DB92" i="2"/>
  <c r="DB91" i="2"/>
  <c r="DB90" i="2"/>
  <c r="DB89" i="2"/>
  <c r="DB88" i="2"/>
  <c r="DB87" i="2"/>
  <c r="DB86" i="2"/>
  <c r="DB85"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8" i="2"/>
  <c r="DB47" i="2"/>
  <c r="DB46" i="2"/>
  <c r="DB45" i="2"/>
  <c r="DB44" i="2"/>
  <c r="DB43" i="2"/>
  <c r="DB42" i="2"/>
  <c r="DB41" i="2"/>
  <c r="DB40" i="2"/>
  <c r="DB39" i="2"/>
  <c r="DB38" i="2"/>
  <c r="DB37"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CQ1010" i="2"/>
  <c r="CO1010" i="2"/>
  <c r="CM1010" i="2"/>
  <c r="CK1010" i="2"/>
  <c r="CI1010" i="2"/>
  <c r="CG1010" i="2"/>
  <c r="CE1010" i="2"/>
  <c r="CC1010" i="2"/>
  <c r="CA1010" i="2"/>
  <c r="BY1010" i="2"/>
  <c r="BW1010" i="2"/>
  <c r="BU1010" i="2"/>
  <c r="BS1010" i="2"/>
  <c r="BQ1010" i="2"/>
  <c r="BO1010" i="2"/>
  <c r="BM1010" i="2"/>
  <c r="BK1010" i="2"/>
  <c r="BI1010" i="2"/>
  <c r="BG1010" i="2"/>
  <c r="BE1010" i="2"/>
  <c r="CQ1009" i="2"/>
  <c r="CO1009" i="2"/>
  <c r="CM1009" i="2"/>
  <c r="CK1009" i="2"/>
  <c r="CI1009" i="2"/>
  <c r="CG1009" i="2"/>
  <c r="CE1009" i="2"/>
  <c r="CC1009" i="2"/>
  <c r="CA1009" i="2"/>
  <c r="BY1009" i="2"/>
  <c r="BW1009" i="2"/>
  <c r="BU1009" i="2"/>
  <c r="BS1009" i="2"/>
  <c r="BQ1009" i="2"/>
  <c r="BO1009" i="2"/>
  <c r="BM1009" i="2"/>
  <c r="BK1009" i="2"/>
  <c r="BI1009" i="2"/>
  <c r="BG1009" i="2"/>
  <c r="BE1009" i="2"/>
  <c r="CQ1008" i="2"/>
  <c r="CO1008" i="2"/>
  <c r="CM1008" i="2"/>
  <c r="CK1008" i="2"/>
  <c r="CI1008" i="2"/>
  <c r="CG1008" i="2"/>
  <c r="CE1008" i="2"/>
  <c r="CC1008" i="2"/>
  <c r="CA1008" i="2"/>
  <c r="BY1008" i="2"/>
  <c r="BW1008" i="2"/>
  <c r="BU1008" i="2"/>
  <c r="BS1008" i="2"/>
  <c r="BQ1008" i="2"/>
  <c r="BO1008" i="2"/>
  <c r="BM1008" i="2"/>
  <c r="BK1008" i="2"/>
  <c r="BI1008" i="2"/>
  <c r="BG1008" i="2"/>
  <c r="BE1008" i="2"/>
  <c r="CQ1007" i="2"/>
  <c r="CO1007" i="2"/>
  <c r="CM1007" i="2"/>
  <c r="CK1007" i="2"/>
  <c r="CI1007" i="2"/>
  <c r="CG1007" i="2"/>
  <c r="CE1007" i="2"/>
  <c r="CC1007" i="2"/>
  <c r="CA1007" i="2"/>
  <c r="BY1007" i="2"/>
  <c r="BW1007" i="2"/>
  <c r="BU1007" i="2"/>
  <c r="BS1007" i="2"/>
  <c r="BQ1007" i="2"/>
  <c r="BO1007" i="2"/>
  <c r="BM1007" i="2"/>
  <c r="BK1007" i="2"/>
  <c r="BI1007" i="2"/>
  <c r="BG1007" i="2"/>
  <c r="BE1007" i="2"/>
  <c r="CQ1006" i="2"/>
  <c r="CO1006" i="2"/>
  <c r="CM1006" i="2"/>
  <c r="CK1006" i="2"/>
  <c r="CI1006" i="2"/>
  <c r="CG1006" i="2"/>
  <c r="CE1006" i="2"/>
  <c r="CC1006" i="2"/>
  <c r="CA1006" i="2"/>
  <c r="BY1006" i="2"/>
  <c r="BW1006" i="2"/>
  <c r="BU1006" i="2"/>
  <c r="BS1006" i="2"/>
  <c r="BQ1006" i="2"/>
  <c r="BO1006" i="2"/>
  <c r="BM1006" i="2"/>
  <c r="BK1006" i="2"/>
  <c r="BI1006" i="2"/>
  <c r="BG1006" i="2"/>
  <c r="BE1006" i="2"/>
  <c r="CQ1005" i="2"/>
  <c r="CO1005" i="2"/>
  <c r="CM1005" i="2"/>
  <c r="CK1005" i="2"/>
  <c r="CI1005" i="2"/>
  <c r="CG1005" i="2"/>
  <c r="CE1005" i="2"/>
  <c r="CC1005" i="2"/>
  <c r="CA1005" i="2"/>
  <c r="BY1005" i="2"/>
  <c r="BW1005" i="2"/>
  <c r="BU1005" i="2"/>
  <c r="BS1005" i="2"/>
  <c r="BQ1005" i="2"/>
  <c r="BO1005" i="2"/>
  <c r="BM1005" i="2"/>
  <c r="BK1005" i="2"/>
  <c r="BI1005" i="2"/>
  <c r="BG1005" i="2"/>
  <c r="BE1005" i="2"/>
  <c r="CQ1004" i="2"/>
  <c r="CO1004" i="2"/>
  <c r="CM1004" i="2"/>
  <c r="CK1004" i="2"/>
  <c r="CI1004" i="2"/>
  <c r="CG1004" i="2"/>
  <c r="CE1004" i="2"/>
  <c r="CC1004" i="2"/>
  <c r="CA1004" i="2"/>
  <c r="BY1004" i="2"/>
  <c r="BW1004" i="2"/>
  <c r="BU1004" i="2"/>
  <c r="BS1004" i="2"/>
  <c r="BQ1004" i="2"/>
  <c r="BO1004" i="2"/>
  <c r="BM1004" i="2"/>
  <c r="BK1004" i="2"/>
  <c r="BI1004" i="2"/>
  <c r="BG1004" i="2"/>
  <c r="BE1004" i="2"/>
  <c r="CQ1003" i="2"/>
  <c r="CO1003" i="2"/>
  <c r="CM1003" i="2"/>
  <c r="CK1003" i="2"/>
  <c r="CI1003" i="2"/>
  <c r="CG1003" i="2"/>
  <c r="CE1003" i="2"/>
  <c r="CC1003" i="2"/>
  <c r="CA1003" i="2"/>
  <c r="BY1003" i="2"/>
  <c r="BW1003" i="2"/>
  <c r="BU1003" i="2"/>
  <c r="BS1003" i="2"/>
  <c r="BQ1003" i="2"/>
  <c r="BO1003" i="2"/>
  <c r="BM1003" i="2"/>
  <c r="BK1003" i="2"/>
  <c r="BI1003" i="2"/>
  <c r="BG1003" i="2"/>
  <c r="BE1003" i="2"/>
  <c r="CQ1002" i="2"/>
  <c r="CO1002" i="2"/>
  <c r="CM1002" i="2"/>
  <c r="CK1002" i="2"/>
  <c r="CI1002" i="2"/>
  <c r="CG1002" i="2"/>
  <c r="CE1002" i="2"/>
  <c r="CC1002" i="2"/>
  <c r="CA1002" i="2"/>
  <c r="BY1002" i="2"/>
  <c r="BW1002" i="2"/>
  <c r="BU1002" i="2"/>
  <c r="BS1002" i="2"/>
  <c r="BQ1002" i="2"/>
  <c r="BO1002" i="2"/>
  <c r="BM1002" i="2"/>
  <c r="BK1002" i="2"/>
  <c r="BI1002" i="2"/>
  <c r="BG1002" i="2"/>
  <c r="BE1002" i="2"/>
  <c r="CQ1001" i="2"/>
  <c r="CO1001" i="2"/>
  <c r="CM1001" i="2"/>
  <c r="CK1001" i="2"/>
  <c r="CI1001" i="2"/>
  <c r="CG1001" i="2"/>
  <c r="CE1001" i="2"/>
  <c r="CC1001" i="2"/>
  <c r="CA1001" i="2"/>
  <c r="BY1001" i="2"/>
  <c r="BW1001" i="2"/>
  <c r="BU1001" i="2"/>
  <c r="BS1001" i="2"/>
  <c r="BQ1001" i="2"/>
  <c r="BO1001" i="2"/>
  <c r="BM1001" i="2"/>
  <c r="BK1001" i="2"/>
  <c r="BI1001" i="2"/>
  <c r="BG1001" i="2"/>
  <c r="BE1001" i="2"/>
  <c r="CQ1000" i="2"/>
  <c r="CO1000" i="2"/>
  <c r="CM1000" i="2"/>
  <c r="CK1000" i="2"/>
  <c r="CI1000" i="2"/>
  <c r="CG1000" i="2"/>
  <c r="CE1000" i="2"/>
  <c r="CC1000" i="2"/>
  <c r="CA1000" i="2"/>
  <c r="BY1000" i="2"/>
  <c r="BW1000" i="2"/>
  <c r="BU1000" i="2"/>
  <c r="BS1000" i="2"/>
  <c r="BQ1000" i="2"/>
  <c r="BO1000" i="2"/>
  <c r="BM1000" i="2"/>
  <c r="BK1000" i="2"/>
  <c r="BI1000" i="2"/>
  <c r="BG1000" i="2"/>
  <c r="BE1000" i="2"/>
  <c r="CQ999" i="2"/>
  <c r="CO999" i="2"/>
  <c r="CM999" i="2"/>
  <c r="CK999" i="2"/>
  <c r="CI999" i="2"/>
  <c r="CG999" i="2"/>
  <c r="CE999" i="2"/>
  <c r="CC999" i="2"/>
  <c r="CA999" i="2"/>
  <c r="BY999" i="2"/>
  <c r="BW999" i="2"/>
  <c r="BU999" i="2"/>
  <c r="BS999" i="2"/>
  <c r="BQ999" i="2"/>
  <c r="BO999" i="2"/>
  <c r="BM999" i="2"/>
  <c r="BK999" i="2"/>
  <c r="BI999" i="2"/>
  <c r="BG999" i="2"/>
  <c r="BE999" i="2"/>
  <c r="CQ998" i="2"/>
  <c r="CO998" i="2"/>
  <c r="CM998" i="2"/>
  <c r="CK998" i="2"/>
  <c r="CI998" i="2"/>
  <c r="CG998" i="2"/>
  <c r="CE998" i="2"/>
  <c r="CC998" i="2"/>
  <c r="CA998" i="2"/>
  <c r="BY998" i="2"/>
  <c r="BW998" i="2"/>
  <c r="BU998" i="2"/>
  <c r="BS998" i="2"/>
  <c r="BQ998" i="2"/>
  <c r="BO998" i="2"/>
  <c r="BM998" i="2"/>
  <c r="BK998" i="2"/>
  <c r="BI998" i="2"/>
  <c r="BG998" i="2"/>
  <c r="BE998" i="2"/>
  <c r="CQ997" i="2"/>
  <c r="CO997" i="2"/>
  <c r="CM997" i="2"/>
  <c r="CK997" i="2"/>
  <c r="CI997" i="2"/>
  <c r="CG997" i="2"/>
  <c r="CE997" i="2"/>
  <c r="CC997" i="2"/>
  <c r="CA997" i="2"/>
  <c r="BY997" i="2"/>
  <c r="BW997" i="2"/>
  <c r="BU997" i="2"/>
  <c r="BS997" i="2"/>
  <c r="BQ997" i="2"/>
  <c r="BO997" i="2"/>
  <c r="BM997" i="2"/>
  <c r="BK997" i="2"/>
  <c r="BI997" i="2"/>
  <c r="BG997" i="2"/>
  <c r="BE997" i="2"/>
  <c r="CQ996" i="2"/>
  <c r="CO996" i="2"/>
  <c r="CM996" i="2"/>
  <c r="CK996" i="2"/>
  <c r="CI996" i="2"/>
  <c r="CG996" i="2"/>
  <c r="CE996" i="2"/>
  <c r="CC996" i="2"/>
  <c r="CA996" i="2"/>
  <c r="BY996" i="2"/>
  <c r="BW996" i="2"/>
  <c r="BU996" i="2"/>
  <c r="BS996" i="2"/>
  <c r="BQ996" i="2"/>
  <c r="BO996" i="2"/>
  <c r="BM996" i="2"/>
  <c r="BK996" i="2"/>
  <c r="BI996" i="2"/>
  <c r="BG996" i="2"/>
  <c r="BE996" i="2"/>
  <c r="CQ995" i="2"/>
  <c r="CO995" i="2"/>
  <c r="CM995" i="2"/>
  <c r="CK995" i="2"/>
  <c r="CI995" i="2"/>
  <c r="CG995" i="2"/>
  <c r="CE995" i="2"/>
  <c r="CC995" i="2"/>
  <c r="CA995" i="2"/>
  <c r="BY995" i="2"/>
  <c r="BW995" i="2"/>
  <c r="BU995" i="2"/>
  <c r="BS995" i="2"/>
  <c r="BQ995" i="2"/>
  <c r="BO995" i="2"/>
  <c r="BM995" i="2"/>
  <c r="BK995" i="2"/>
  <c r="BI995" i="2"/>
  <c r="BG995" i="2"/>
  <c r="BE995" i="2"/>
  <c r="CQ994" i="2"/>
  <c r="CO994" i="2"/>
  <c r="CM994" i="2"/>
  <c r="CK994" i="2"/>
  <c r="CI994" i="2"/>
  <c r="CG994" i="2"/>
  <c r="CE994" i="2"/>
  <c r="CC994" i="2"/>
  <c r="CA994" i="2"/>
  <c r="BY994" i="2"/>
  <c r="BW994" i="2"/>
  <c r="BU994" i="2"/>
  <c r="BS994" i="2"/>
  <c r="BQ994" i="2"/>
  <c r="BO994" i="2"/>
  <c r="BM994" i="2"/>
  <c r="BK994" i="2"/>
  <c r="BI994" i="2"/>
  <c r="BG994" i="2"/>
  <c r="BE994" i="2"/>
  <c r="CQ993" i="2"/>
  <c r="CO993" i="2"/>
  <c r="CM993" i="2"/>
  <c r="CK993" i="2"/>
  <c r="CI993" i="2"/>
  <c r="CG993" i="2"/>
  <c r="CE993" i="2"/>
  <c r="CC993" i="2"/>
  <c r="CA993" i="2"/>
  <c r="BY993" i="2"/>
  <c r="BW993" i="2"/>
  <c r="BU993" i="2"/>
  <c r="BS993" i="2"/>
  <c r="BQ993" i="2"/>
  <c r="BO993" i="2"/>
  <c r="BM993" i="2"/>
  <c r="BK993" i="2"/>
  <c r="BI993" i="2"/>
  <c r="BG993" i="2"/>
  <c r="BE993" i="2"/>
  <c r="CQ992" i="2"/>
  <c r="CO992" i="2"/>
  <c r="CM992" i="2"/>
  <c r="CK992" i="2"/>
  <c r="CI992" i="2"/>
  <c r="CG992" i="2"/>
  <c r="CE992" i="2"/>
  <c r="CC992" i="2"/>
  <c r="CA992" i="2"/>
  <c r="BY992" i="2"/>
  <c r="BW992" i="2"/>
  <c r="BU992" i="2"/>
  <c r="BS992" i="2"/>
  <c r="BQ992" i="2"/>
  <c r="BO992" i="2"/>
  <c r="BM992" i="2"/>
  <c r="BK992" i="2"/>
  <c r="BI992" i="2"/>
  <c r="BG992" i="2"/>
  <c r="BE992" i="2"/>
  <c r="CQ991" i="2"/>
  <c r="CO991" i="2"/>
  <c r="CM991" i="2"/>
  <c r="CK991" i="2"/>
  <c r="CI991" i="2"/>
  <c r="CG991" i="2"/>
  <c r="CE991" i="2"/>
  <c r="CC991" i="2"/>
  <c r="CA991" i="2"/>
  <c r="BY991" i="2"/>
  <c r="BW991" i="2"/>
  <c r="BU991" i="2"/>
  <c r="BS991" i="2"/>
  <c r="BQ991" i="2"/>
  <c r="BO991" i="2"/>
  <c r="BM991" i="2"/>
  <c r="BK991" i="2"/>
  <c r="BI991" i="2"/>
  <c r="BG991" i="2"/>
  <c r="BE991" i="2"/>
  <c r="CQ990" i="2"/>
  <c r="CO990" i="2"/>
  <c r="CM990" i="2"/>
  <c r="CK990" i="2"/>
  <c r="CI990" i="2"/>
  <c r="CG990" i="2"/>
  <c r="CE990" i="2"/>
  <c r="CC990" i="2"/>
  <c r="CA990" i="2"/>
  <c r="BY990" i="2"/>
  <c r="BW990" i="2"/>
  <c r="BU990" i="2"/>
  <c r="BS990" i="2"/>
  <c r="BQ990" i="2"/>
  <c r="BO990" i="2"/>
  <c r="BM990" i="2"/>
  <c r="BK990" i="2"/>
  <c r="BI990" i="2"/>
  <c r="BG990" i="2"/>
  <c r="BE990" i="2"/>
  <c r="CQ989" i="2"/>
  <c r="CO989" i="2"/>
  <c r="CM989" i="2"/>
  <c r="CK989" i="2"/>
  <c r="CI989" i="2"/>
  <c r="CG989" i="2"/>
  <c r="CE989" i="2"/>
  <c r="CC989" i="2"/>
  <c r="CA989" i="2"/>
  <c r="BY989" i="2"/>
  <c r="BW989" i="2"/>
  <c r="BU989" i="2"/>
  <c r="BS989" i="2"/>
  <c r="BQ989" i="2"/>
  <c r="BO989" i="2"/>
  <c r="BM989" i="2"/>
  <c r="BK989" i="2"/>
  <c r="BI989" i="2"/>
  <c r="BG989" i="2"/>
  <c r="BE989" i="2"/>
  <c r="CQ988" i="2"/>
  <c r="CO988" i="2"/>
  <c r="CM988" i="2"/>
  <c r="CK988" i="2"/>
  <c r="CI988" i="2"/>
  <c r="CG988" i="2"/>
  <c r="CE988" i="2"/>
  <c r="CC988" i="2"/>
  <c r="CA988" i="2"/>
  <c r="BY988" i="2"/>
  <c r="BW988" i="2"/>
  <c r="BU988" i="2"/>
  <c r="BS988" i="2"/>
  <c r="BQ988" i="2"/>
  <c r="BO988" i="2"/>
  <c r="BM988" i="2"/>
  <c r="BK988" i="2"/>
  <c r="BI988" i="2"/>
  <c r="BG988" i="2"/>
  <c r="BE988" i="2"/>
  <c r="CQ987" i="2"/>
  <c r="CO987" i="2"/>
  <c r="CM987" i="2"/>
  <c r="CK987" i="2"/>
  <c r="CI987" i="2"/>
  <c r="CG987" i="2"/>
  <c r="CE987" i="2"/>
  <c r="CC987" i="2"/>
  <c r="CA987" i="2"/>
  <c r="BY987" i="2"/>
  <c r="BW987" i="2"/>
  <c r="BU987" i="2"/>
  <c r="BS987" i="2"/>
  <c r="BQ987" i="2"/>
  <c r="BO987" i="2"/>
  <c r="BM987" i="2"/>
  <c r="BK987" i="2"/>
  <c r="BI987" i="2"/>
  <c r="BG987" i="2"/>
  <c r="BE987" i="2"/>
  <c r="CQ986" i="2"/>
  <c r="CO986" i="2"/>
  <c r="CM986" i="2"/>
  <c r="CK986" i="2"/>
  <c r="CI986" i="2"/>
  <c r="CG986" i="2"/>
  <c r="CE986" i="2"/>
  <c r="CC986" i="2"/>
  <c r="CA986" i="2"/>
  <c r="BY986" i="2"/>
  <c r="BW986" i="2"/>
  <c r="BU986" i="2"/>
  <c r="BS986" i="2"/>
  <c r="BQ986" i="2"/>
  <c r="BO986" i="2"/>
  <c r="BM986" i="2"/>
  <c r="BK986" i="2"/>
  <c r="BI986" i="2"/>
  <c r="BG986" i="2"/>
  <c r="BE986" i="2"/>
  <c r="CQ985" i="2"/>
  <c r="CO985" i="2"/>
  <c r="CM985" i="2"/>
  <c r="CK985" i="2"/>
  <c r="CI985" i="2"/>
  <c r="CG985" i="2"/>
  <c r="CE985" i="2"/>
  <c r="CC985" i="2"/>
  <c r="CA985" i="2"/>
  <c r="BY985" i="2"/>
  <c r="BW985" i="2"/>
  <c r="BU985" i="2"/>
  <c r="BS985" i="2"/>
  <c r="BQ985" i="2"/>
  <c r="BO985" i="2"/>
  <c r="BM985" i="2"/>
  <c r="BK985" i="2"/>
  <c r="BI985" i="2"/>
  <c r="BG985" i="2"/>
  <c r="BE985" i="2"/>
  <c r="CQ984" i="2"/>
  <c r="CO984" i="2"/>
  <c r="CM984" i="2"/>
  <c r="CK984" i="2"/>
  <c r="CI984" i="2"/>
  <c r="CG984" i="2"/>
  <c r="CE984" i="2"/>
  <c r="CC984" i="2"/>
  <c r="CA984" i="2"/>
  <c r="BY984" i="2"/>
  <c r="BW984" i="2"/>
  <c r="BU984" i="2"/>
  <c r="BS984" i="2"/>
  <c r="BQ984" i="2"/>
  <c r="BO984" i="2"/>
  <c r="BM984" i="2"/>
  <c r="BK984" i="2"/>
  <c r="BI984" i="2"/>
  <c r="BG984" i="2"/>
  <c r="BE984" i="2"/>
  <c r="CQ983" i="2"/>
  <c r="CO983" i="2"/>
  <c r="CM983" i="2"/>
  <c r="CK983" i="2"/>
  <c r="CI983" i="2"/>
  <c r="CG983" i="2"/>
  <c r="CE983" i="2"/>
  <c r="CC983" i="2"/>
  <c r="CA983" i="2"/>
  <c r="BY983" i="2"/>
  <c r="BW983" i="2"/>
  <c r="BU983" i="2"/>
  <c r="BS983" i="2"/>
  <c r="BQ983" i="2"/>
  <c r="BO983" i="2"/>
  <c r="BM983" i="2"/>
  <c r="BK983" i="2"/>
  <c r="BI983" i="2"/>
  <c r="BG983" i="2"/>
  <c r="BE983" i="2"/>
  <c r="CQ982" i="2"/>
  <c r="CO982" i="2"/>
  <c r="CM982" i="2"/>
  <c r="CK982" i="2"/>
  <c r="CI982" i="2"/>
  <c r="CG982" i="2"/>
  <c r="CE982" i="2"/>
  <c r="CC982" i="2"/>
  <c r="CA982" i="2"/>
  <c r="BY982" i="2"/>
  <c r="BW982" i="2"/>
  <c r="BU982" i="2"/>
  <c r="BS982" i="2"/>
  <c r="BQ982" i="2"/>
  <c r="BO982" i="2"/>
  <c r="BM982" i="2"/>
  <c r="BK982" i="2"/>
  <c r="BI982" i="2"/>
  <c r="BG982" i="2"/>
  <c r="BE982" i="2"/>
  <c r="CQ981" i="2"/>
  <c r="CO981" i="2"/>
  <c r="CM981" i="2"/>
  <c r="CK981" i="2"/>
  <c r="CI981" i="2"/>
  <c r="CG981" i="2"/>
  <c r="CE981" i="2"/>
  <c r="CC981" i="2"/>
  <c r="CA981" i="2"/>
  <c r="BY981" i="2"/>
  <c r="BW981" i="2"/>
  <c r="BU981" i="2"/>
  <c r="BS981" i="2"/>
  <c r="BQ981" i="2"/>
  <c r="BO981" i="2"/>
  <c r="BM981" i="2"/>
  <c r="BK981" i="2"/>
  <c r="BI981" i="2"/>
  <c r="BG981" i="2"/>
  <c r="BE981" i="2"/>
  <c r="CQ980" i="2"/>
  <c r="CO980" i="2"/>
  <c r="CM980" i="2"/>
  <c r="CK980" i="2"/>
  <c r="CI980" i="2"/>
  <c r="CG980" i="2"/>
  <c r="CE980" i="2"/>
  <c r="CC980" i="2"/>
  <c r="CA980" i="2"/>
  <c r="BY980" i="2"/>
  <c r="BW980" i="2"/>
  <c r="BU980" i="2"/>
  <c r="BS980" i="2"/>
  <c r="BQ980" i="2"/>
  <c r="BO980" i="2"/>
  <c r="BM980" i="2"/>
  <c r="BK980" i="2"/>
  <c r="BI980" i="2"/>
  <c r="BG980" i="2"/>
  <c r="BE980" i="2"/>
  <c r="CQ979" i="2"/>
  <c r="CO979" i="2"/>
  <c r="CM979" i="2"/>
  <c r="CK979" i="2"/>
  <c r="CI979" i="2"/>
  <c r="CG979" i="2"/>
  <c r="CE979" i="2"/>
  <c r="CC979" i="2"/>
  <c r="CA979" i="2"/>
  <c r="BY979" i="2"/>
  <c r="BW979" i="2"/>
  <c r="BU979" i="2"/>
  <c r="BS979" i="2"/>
  <c r="BQ979" i="2"/>
  <c r="BO979" i="2"/>
  <c r="BM979" i="2"/>
  <c r="BK979" i="2"/>
  <c r="BI979" i="2"/>
  <c r="BG979" i="2"/>
  <c r="BE979" i="2"/>
  <c r="CQ978" i="2"/>
  <c r="CO978" i="2"/>
  <c r="CM978" i="2"/>
  <c r="CK978" i="2"/>
  <c r="CI978" i="2"/>
  <c r="CG978" i="2"/>
  <c r="CE978" i="2"/>
  <c r="CC978" i="2"/>
  <c r="CA978" i="2"/>
  <c r="BY978" i="2"/>
  <c r="BW978" i="2"/>
  <c r="BU978" i="2"/>
  <c r="BS978" i="2"/>
  <c r="BQ978" i="2"/>
  <c r="BO978" i="2"/>
  <c r="BM978" i="2"/>
  <c r="BK978" i="2"/>
  <c r="BI978" i="2"/>
  <c r="BG978" i="2"/>
  <c r="BE978" i="2"/>
  <c r="CQ977" i="2"/>
  <c r="CO977" i="2"/>
  <c r="CM977" i="2"/>
  <c r="CK977" i="2"/>
  <c r="CI977" i="2"/>
  <c r="CG977" i="2"/>
  <c r="CE977" i="2"/>
  <c r="CC977" i="2"/>
  <c r="CA977" i="2"/>
  <c r="BY977" i="2"/>
  <c r="BW977" i="2"/>
  <c r="BU977" i="2"/>
  <c r="BS977" i="2"/>
  <c r="BQ977" i="2"/>
  <c r="BO977" i="2"/>
  <c r="BM977" i="2"/>
  <c r="BK977" i="2"/>
  <c r="BI977" i="2"/>
  <c r="BG977" i="2"/>
  <c r="BE977" i="2"/>
  <c r="CQ976" i="2"/>
  <c r="CO976" i="2"/>
  <c r="CM976" i="2"/>
  <c r="CK976" i="2"/>
  <c r="CI976" i="2"/>
  <c r="CG976" i="2"/>
  <c r="CE976" i="2"/>
  <c r="CC976" i="2"/>
  <c r="CA976" i="2"/>
  <c r="BY976" i="2"/>
  <c r="BW976" i="2"/>
  <c r="BU976" i="2"/>
  <c r="BS976" i="2"/>
  <c r="BQ976" i="2"/>
  <c r="BO976" i="2"/>
  <c r="BM976" i="2"/>
  <c r="BK976" i="2"/>
  <c r="BI976" i="2"/>
  <c r="BG976" i="2"/>
  <c r="BE976" i="2"/>
  <c r="CQ975" i="2"/>
  <c r="CO975" i="2"/>
  <c r="CM975" i="2"/>
  <c r="CK975" i="2"/>
  <c r="CI975" i="2"/>
  <c r="CG975" i="2"/>
  <c r="CE975" i="2"/>
  <c r="CC975" i="2"/>
  <c r="CA975" i="2"/>
  <c r="BY975" i="2"/>
  <c r="BW975" i="2"/>
  <c r="BU975" i="2"/>
  <c r="BS975" i="2"/>
  <c r="BQ975" i="2"/>
  <c r="BO975" i="2"/>
  <c r="BM975" i="2"/>
  <c r="BK975" i="2"/>
  <c r="BI975" i="2"/>
  <c r="BG975" i="2"/>
  <c r="BE975" i="2"/>
  <c r="CQ974" i="2"/>
  <c r="CO974" i="2"/>
  <c r="CM974" i="2"/>
  <c r="CK974" i="2"/>
  <c r="CI974" i="2"/>
  <c r="CG974" i="2"/>
  <c r="CE974" i="2"/>
  <c r="CC974" i="2"/>
  <c r="CA974" i="2"/>
  <c r="BY974" i="2"/>
  <c r="BW974" i="2"/>
  <c r="BU974" i="2"/>
  <c r="BS974" i="2"/>
  <c r="BQ974" i="2"/>
  <c r="BO974" i="2"/>
  <c r="BM974" i="2"/>
  <c r="BK974" i="2"/>
  <c r="BI974" i="2"/>
  <c r="BG974" i="2"/>
  <c r="BE974" i="2"/>
  <c r="CQ973" i="2"/>
  <c r="CO973" i="2"/>
  <c r="CM973" i="2"/>
  <c r="CK973" i="2"/>
  <c r="CI973" i="2"/>
  <c r="CG973" i="2"/>
  <c r="CE973" i="2"/>
  <c r="CC973" i="2"/>
  <c r="CA973" i="2"/>
  <c r="BY973" i="2"/>
  <c r="BW973" i="2"/>
  <c r="BU973" i="2"/>
  <c r="BS973" i="2"/>
  <c r="BQ973" i="2"/>
  <c r="BO973" i="2"/>
  <c r="BM973" i="2"/>
  <c r="BK973" i="2"/>
  <c r="BI973" i="2"/>
  <c r="BG973" i="2"/>
  <c r="BE973" i="2"/>
  <c r="CQ972" i="2"/>
  <c r="CO972" i="2"/>
  <c r="CM972" i="2"/>
  <c r="CK972" i="2"/>
  <c r="CI972" i="2"/>
  <c r="CG972" i="2"/>
  <c r="CE972" i="2"/>
  <c r="CC972" i="2"/>
  <c r="CA972" i="2"/>
  <c r="BY972" i="2"/>
  <c r="BW972" i="2"/>
  <c r="BU972" i="2"/>
  <c r="BS972" i="2"/>
  <c r="BQ972" i="2"/>
  <c r="BO972" i="2"/>
  <c r="BM972" i="2"/>
  <c r="BK972" i="2"/>
  <c r="BI972" i="2"/>
  <c r="BG972" i="2"/>
  <c r="BE972" i="2"/>
  <c r="CQ971" i="2"/>
  <c r="CO971" i="2"/>
  <c r="CM971" i="2"/>
  <c r="CK971" i="2"/>
  <c r="CI971" i="2"/>
  <c r="CG971" i="2"/>
  <c r="CE971" i="2"/>
  <c r="CC971" i="2"/>
  <c r="CA971" i="2"/>
  <c r="BY971" i="2"/>
  <c r="BW971" i="2"/>
  <c r="BU971" i="2"/>
  <c r="BS971" i="2"/>
  <c r="BQ971" i="2"/>
  <c r="BO971" i="2"/>
  <c r="BM971" i="2"/>
  <c r="BK971" i="2"/>
  <c r="BI971" i="2"/>
  <c r="BG971" i="2"/>
  <c r="BE971" i="2"/>
  <c r="CQ970" i="2"/>
  <c r="CO970" i="2"/>
  <c r="CM970" i="2"/>
  <c r="CK970" i="2"/>
  <c r="CI970" i="2"/>
  <c r="CG970" i="2"/>
  <c r="CE970" i="2"/>
  <c r="CC970" i="2"/>
  <c r="CA970" i="2"/>
  <c r="BY970" i="2"/>
  <c r="BW970" i="2"/>
  <c r="BU970" i="2"/>
  <c r="BS970" i="2"/>
  <c r="BQ970" i="2"/>
  <c r="BO970" i="2"/>
  <c r="BM970" i="2"/>
  <c r="BK970" i="2"/>
  <c r="BI970" i="2"/>
  <c r="BG970" i="2"/>
  <c r="BE970" i="2"/>
  <c r="CQ969" i="2"/>
  <c r="CO969" i="2"/>
  <c r="CM969" i="2"/>
  <c r="CK969" i="2"/>
  <c r="CI969" i="2"/>
  <c r="CG969" i="2"/>
  <c r="CE969" i="2"/>
  <c r="CC969" i="2"/>
  <c r="CA969" i="2"/>
  <c r="BY969" i="2"/>
  <c r="BW969" i="2"/>
  <c r="BU969" i="2"/>
  <c r="BS969" i="2"/>
  <c r="BQ969" i="2"/>
  <c r="BO969" i="2"/>
  <c r="BM969" i="2"/>
  <c r="BK969" i="2"/>
  <c r="BI969" i="2"/>
  <c r="BG969" i="2"/>
  <c r="BE969" i="2"/>
  <c r="CQ968" i="2"/>
  <c r="CO968" i="2"/>
  <c r="CM968" i="2"/>
  <c r="CK968" i="2"/>
  <c r="CI968" i="2"/>
  <c r="CG968" i="2"/>
  <c r="CE968" i="2"/>
  <c r="CC968" i="2"/>
  <c r="CA968" i="2"/>
  <c r="BY968" i="2"/>
  <c r="BW968" i="2"/>
  <c r="BU968" i="2"/>
  <c r="BS968" i="2"/>
  <c r="BQ968" i="2"/>
  <c r="BO968" i="2"/>
  <c r="BM968" i="2"/>
  <c r="BK968" i="2"/>
  <c r="BI968" i="2"/>
  <c r="BG968" i="2"/>
  <c r="BE968" i="2"/>
  <c r="CQ967" i="2"/>
  <c r="CO967" i="2"/>
  <c r="CM967" i="2"/>
  <c r="CK967" i="2"/>
  <c r="CI967" i="2"/>
  <c r="CG967" i="2"/>
  <c r="CE967" i="2"/>
  <c r="CC967" i="2"/>
  <c r="CA967" i="2"/>
  <c r="BY967" i="2"/>
  <c r="BW967" i="2"/>
  <c r="BU967" i="2"/>
  <c r="BS967" i="2"/>
  <c r="BQ967" i="2"/>
  <c r="BO967" i="2"/>
  <c r="BM967" i="2"/>
  <c r="BK967" i="2"/>
  <c r="BI967" i="2"/>
  <c r="BG967" i="2"/>
  <c r="BE967" i="2"/>
  <c r="CQ966" i="2"/>
  <c r="CO966" i="2"/>
  <c r="CM966" i="2"/>
  <c r="CK966" i="2"/>
  <c r="CI966" i="2"/>
  <c r="CG966" i="2"/>
  <c r="CE966" i="2"/>
  <c r="CC966" i="2"/>
  <c r="CA966" i="2"/>
  <c r="BY966" i="2"/>
  <c r="BW966" i="2"/>
  <c r="BU966" i="2"/>
  <c r="BS966" i="2"/>
  <c r="BQ966" i="2"/>
  <c r="BO966" i="2"/>
  <c r="BM966" i="2"/>
  <c r="BK966" i="2"/>
  <c r="BI966" i="2"/>
  <c r="BG966" i="2"/>
  <c r="BE966" i="2"/>
  <c r="CQ965" i="2"/>
  <c r="CO965" i="2"/>
  <c r="CM965" i="2"/>
  <c r="CK965" i="2"/>
  <c r="CI965" i="2"/>
  <c r="CG965" i="2"/>
  <c r="CE965" i="2"/>
  <c r="CC965" i="2"/>
  <c r="CA965" i="2"/>
  <c r="BY965" i="2"/>
  <c r="BW965" i="2"/>
  <c r="BU965" i="2"/>
  <c r="BS965" i="2"/>
  <c r="BQ965" i="2"/>
  <c r="BO965" i="2"/>
  <c r="BM965" i="2"/>
  <c r="BK965" i="2"/>
  <c r="BI965" i="2"/>
  <c r="BG965" i="2"/>
  <c r="BE965" i="2"/>
  <c r="CQ964" i="2"/>
  <c r="CO964" i="2"/>
  <c r="CM964" i="2"/>
  <c r="CK964" i="2"/>
  <c r="CI964" i="2"/>
  <c r="CG964" i="2"/>
  <c r="CE964" i="2"/>
  <c r="CC964" i="2"/>
  <c r="CA964" i="2"/>
  <c r="BY964" i="2"/>
  <c r="BW964" i="2"/>
  <c r="BU964" i="2"/>
  <c r="BS964" i="2"/>
  <c r="BQ964" i="2"/>
  <c r="BO964" i="2"/>
  <c r="BM964" i="2"/>
  <c r="BK964" i="2"/>
  <c r="BI964" i="2"/>
  <c r="BG964" i="2"/>
  <c r="BE964" i="2"/>
  <c r="CQ963" i="2"/>
  <c r="CO963" i="2"/>
  <c r="CM963" i="2"/>
  <c r="CK963" i="2"/>
  <c r="CI963" i="2"/>
  <c r="CG963" i="2"/>
  <c r="CE963" i="2"/>
  <c r="CC963" i="2"/>
  <c r="CA963" i="2"/>
  <c r="BY963" i="2"/>
  <c r="BW963" i="2"/>
  <c r="BU963" i="2"/>
  <c r="BS963" i="2"/>
  <c r="BQ963" i="2"/>
  <c r="BO963" i="2"/>
  <c r="BM963" i="2"/>
  <c r="BK963" i="2"/>
  <c r="BI963" i="2"/>
  <c r="BG963" i="2"/>
  <c r="BE963" i="2"/>
  <c r="CQ962" i="2"/>
  <c r="CO962" i="2"/>
  <c r="CM962" i="2"/>
  <c r="CK962" i="2"/>
  <c r="CI962" i="2"/>
  <c r="CG962" i="2"/>
  <c r="CE962" i="2"/>
  <c r="CC962" i="2"/>
  <c r="CA962" i="2"/>
  <c r="BY962" i="2"/>
  <c r="BW962" i="2"/>
  <c r="BU962" i="2"/>
  <c r="BS962" i="2"/>
  <c r="BQ962" i="2"/>
  <c r="BO962" i="2"/>
  <c r="BM962" i="2"/>
  <c r="BK962" i="2"/>
  <c r="BI962" i="2"/>
  <c r="BG962" i="2"/>
  <c r="BE962" i="2"/>
  <c r="CQ961" i="2"/>
  <c r="CO961" i="2"/>
  <c r="CM961" i="2"/>
  <c r="CK961" i="2"/>
  <c r="CI961" i="2"/>
  <c r="CG961" i="2"/>
  <c r="CE961" i="2"/>
  <c r="CC961" i="2"/>
  <c r="CA961" i="2"/>
  <c r="BY961" i="2"/>
  <c r="BW961" i="2"/>
  <c r="BU961" i="2"/>
  <c r="BS961" i="2"/>
  <c r="BQ961" i="2"/>
  <c r="BO961" i="2"/>
  <c r="BM961" i="2"/>
  <c r="BK961" i="2"/>
  <c r="BI961" i="2"/>
  <c r="BG961" i="2"/>
  <c r="BE961" i="2"/>
  <c r="CQ960" i="2"/>
  <c r="CO960" i="2"/>
  <c r="CM960" i="2"/>
  <c r="CK960" i="2"/>
  <c r="CI960" i="2"/>
  <c r="CG960" i="2"/>
  <c r="CE960" i="2"/>
  <c r="CC960" i="2"/>
  <c r="CA960" i="2"/>
  <c r="BY960" i="2"/>
  <c r="BW960" i="2"/>
  <c r="BU960" i="2"/>
  <c r="BS960" i="2"/>
  <c r="BQ960" i="2"/>
  <c r="BO960" i="2"/>
  <c r="BM960" i="2"/>
  <c r="BK960" i="2"/>
  <c r="BI960" i="2"/>
  <c r="BG960" i="2"/>
  <c r="BE960" i="2"/>
  <c r="CQ959" i="2"/>
  <c r="CO959" i="2"/>
  <c r="CM959" i="2"/>
  <c r="CK959" i="2"/>
  <c r="CI959" i="2"/>
  <c r="CG959" i="2"/>
  <c r="CE959" i="2"/>
  <c r="CC959" i="2"/>
  <c r="CA959" i="2"/>
  <c r="BY959" i="2"/>
  <c r="BW959" i="2"/>
  <c r="BU959" i="2"/>
  <c r="BS959" i="2"/>
  <c r="BQ959" i="2"/>
  <c r="BO959" i="2"/>
  <c r="BM959" i="2"/>
  <c r="BK959" i="2"/>
  <c r="BI959" i="2"/>
  <c r="BG959" i="2"/>
  <c r="BE959" i="2"/>
  <c r="CQ958" i="2"/>
  <c r="CO958" i="2"/>
  <c r="CM958" i="2"/>
  <c r="CK958" i="2"/>
  <c r="CI958" i="2"/>
  <c r="CG958" i="2"/>
  <c r="CE958" i="2"/>
  <c r="CC958" i="2"/>
  <c r="CA958" i="2"/>
  <c r="BY958" i="2"/>
  <c r="BW958" i="2"/>
  <c r="BU958" i="2"/>
  <c r="BS958" i="2"/>
  <c r="BQ958" i="2"/>
  <c r="BO958" i="2"/>
  <c r="BM958" i="2"/>
  <c r="BK958" i="2"/>
  <c r="BI958" i="2"/>
  <c r="BG958" i="2"/>
  <c r="BE958" i="2"/>
  <c r="CQ957" i="2"/>
  <c r="CO957" i="2"/>
  <c r="CM957" i="2"/>
  <c r="CK957" i="2"/>
  <c r="CI957" i="2"/>
  <c r="CG957" i="2"/>
  <c r="CE957" i="2"/>
  <c r="CC957" i="2"/>
  <c r="CA957" i="2"/>
  <c r="BY957" i="2"/>
  <c r="BW957" i="2"/>
  <c r="BU957" i="2"/>
  <c r="BS957" i="2"/>
  <c r="BQ957" i="2"/>
  <c r="BO957" i="2"/>
  <c r="BM957" i="2"/>
  <c r="BK957" i="2"/>
  <c r="BI957" i="2"/>
  <c r="BG957" i="2"/>
  <c r="BE957" i="2"/>
  <c r="CQ956" i="2"/>
  <c r="CO956" i="2"/>
  <c r="CM956" i="2"/>
  <c r="CK956" i="2"/>
  <c r="CI956" i="2"/>
  <c r="CG956" i="2"/>
  <c r="CE956" i="2"/>
  <c r="CC956" i="2"/>
  <c r="CA956" i="2"/>
  <c r="BY956" i="2"/>
  <c r="BW956" i="2"/>
  <c r="BU956" i="2"/>
  <c r="BS956" i="2"/>
  <c r="BQ956" i="2"/>
  <c r="BO956" i="2"/>
  <c r="BM956" i="2"/>
  <c r="BK956" i="2"/>
  <c r="BI956" i="2"/>
  <c r="BG956" i="2"/>
  <c r="BE956" i="2"/>
  <c r="CQ955" i="2"/>
  <c r="CO955" i="2"/>
  <c r="CM955" i="2"/>
  <c r="CK955" i="2"/>
  <c r="CI955" i="2"/>
  <c r="CG955" i="2"/>
  <c r="CE955" i="2"/>
  <c r="CC955" i="2"/>
  <c r="CA955" i="2"/>
  <c r="BY955" i="2"/>
  <c r="BW955" i="2"/>
  <c r="BU955" i="2"/>
  <c r="BS955" i="2"/>
  <c r="BQ955" i="2"/>
  <c r="BO955" i="2"/>
  <c r="BM955" i="2"/>
  <c r="BK955" i="2"/>
  <c r="BI955" i="2"/>
  <c r="BG955" i="2"/>
  <c r="BE955" i="2"/>
  <c r="CQ954" i="2"/>
  <c r="CO954" i="2"/>
  <c r="CM954" i="2"/>
  <c r="CK954" i="2"/>
  <c r="CI954" i="2"/>
  <c r="CG954" i="2"/>
  <c r="CE954" i="2"/>
  <c r="CC954" i="2"/>
  <c r="CA954" i="2"/>
  <c r="BY954" i="2"/>
  <c r="BW954" i="2"/>
  <c r="BU954" i="2"/>
  <c r="BS954" i="2"/>
  <c r="BQ954" i="2"/>
  <c r="BO954" i="2"/>
  <c r="BM954" i="2"/>
  <c r="BK954" i="2"/>
  <c r="BI954" i="2"/>
  <c r="BG954" i="2"/>
  <c r="BE954" i="2"/>
  <c r="CQ953" i="2"/>
  <c r="CO953" i="2"/>
  <c r="CM953" i="2"/>
  <c r="CK953" i="2"/>
  <c r="CI953" i="2"/>
  <c r="CG953" i="2"/>
  <c r="CE953" i="2"/>
  <c r="CC953" i="2"/>
  <c r="CA953" i="2"/>
  <c r="BY953" i="2"/>
  <c r="BW953" i="2"/>
  <c r="BU953" i="2"/>
  <c r="BS953" i="2"/>
  <c r="BQ953" i="2"/>
  <c r="BO953" i="2"/>
  <c r="BM953" i="2"/>
  <c r="BK953" i="2"/>
  <c r="BI953" i="2"/>
  <c r="BG953" i="2"/>
  <c r="BE953" i="2"/>
  <c r="CQ952" i="2"/>
  <c r="CO952" i="2"/>
  <c r="CM952" i="2"/>
  <c r="CK952" i="2"/>
  <c r="CI952" i="2"/>
  <c r="CG952" i="2"/>
  <c r="CE952" i="2"/>
  <c r="CC952" i="2"/>
  <c r="CA952" i="2"/>
  <c r="BY952" i="2"/>
  <c r="BW952" i="2"/>
  <c r="BU952" i="2"/>
  <c r="BS952" i="2"/>
  <c r="BQ952" i="2"/>
  <c r="BO952" i="2"/>
  <c r="BM952" i="2"/>
  <c r="BK952" i="2"/>
  <c r="BI952" i="2"/>
  <c r="BG952" i="2"/>
  <c r="BE952" i="2"/>
  <c r="CQ951" i="2"/>
  <c r="CO951" i="2"/>
  <c r="CM951" i="2"/>
  <c r="CK951" i="2"/>
  <c r="CI951" i="2"/>
  <c r="CG951" i="2"/>
  <c r="CE951" i="2"/>
  <c r="CC951" i="2"/>
  <c r="CA951" i="2"/>
  <c r="BY951" i="2"/>
  <c r="BW951" i="2"/>
  <c r="BU951" i="2"/>
  <c r="BS951" i="2"/>
  <c r="BQ951" i="2"/>
  <c r="BO951" i="2"/>
  <c r="BM951" i="2"/>
  <c r="BK951" i="2"/>
  <c r="BI951" i="2"/>
  <c r="BG951" i="2"/>
  <c r="BE951" i="2"/>
  <c r="CQ950" i="2"/>
  <c r="CO950" i="2"/>
  <c r="CM950" i="2"/>
  <c r="CK950" i="2"/>
  <c r="CI950" i="2"/>
  <c r="CG950" i="2"/>
  <c r="CE950" i="2"/>
  <c r="CC950" i="2"/>
  <c r="CA950" i="2"/>
  <c r="BY950" i="2"/>
  <c r="BW950" i="2"/>
  <c r="BU950" i="2"/>
  <c r="BS950" i="2"/>
  <c r="BQ950" i="2"/>
  <c r="BO950" i="2"/>
  <c r="BM950" i="2"/>
  <c r="BK950" i="2"/>
  <c r="BI950" i="2"/>
  <c r="BG950" i="2"/>
  <c r="BE950" i="2"/>
  <c r="CQ949" i="2"/>
  <c r="CO949" i="2"/>
  <c r="CM949" i="2"/>
  <c r="CK949" i="2"/>
  <c r="CI949" i="2"/>
  <c r="CG949" i="2"/>
  <c r="CE949" i="2"/>
  <c r="CC949" i="2"/>
  <c r="CA949" i="2"/>
  <c r="BY949" i="2"/>
  <c r="BW949" i="2"/>
  <c r="BU949" i="2"/>
  <c r="BS949" i="2"/>
  <c r="BQ949" i="2"/>
  <c r="BO949" i="2"/>
  <c r="BM949" i="2"/>
  <c r="BK949" i="2"/>
  <c r="BI949" i="2"/>
  <c r="BG949" i="2"/>
  <c r="BE949" i="2"/>
  <c r="CQ948" i="2"/>
  <c r="CO948" i="2"/>
  <c r="CM948" i="2"/>
  <c r="CK948" i="2"/>
  <c r="CI948" i="2"/>
  <c r="CG948" i="2"/>
  <c r="CE948" i="2"/>
  <c r="CC948" i="2"/>
  <c r="CA948" i="2"/>
  <c r="BY948" i="2"/>
  <c r="BW948" i="2"/>
  <c r="BU948" i="2"/>
  <c r="BS948" i="2"/>
  <c r="BQ948" i="2"/>
  <c r="BO948" i="2"/>
  <c r="BM948" i="2"/>
  <c r="BK948" i="2"/>
  <c r="BI948" i="2"/>
  <c r="BG948" i="2"/>
  <c r="BE948" i="2"/>
  <c r="CQ947" i="2"/>
  <c r="CO947" i="2"/>
  <c r="CM947" i="2"/>
  <c r="CK947" i="2"/>
  <c r="CI947" i="2"/>
  <c r="CG947" i="2"/>
  <c r="CE947" i="2"/>
  <c r="CC947" i="2"/>
  <c r="CA947" i="2"/>
  <c r="BY947" i="2"/>
  <c r="BW947" i="2"/>
  <c r="BU947" i="2"/>
  <c r="BS947" i="2"/>
  <c r="BQ947" i="2"/>
  <c r="BO947" i="2"/>
  <c r="BM947" i="2"/>
  <c r="BK947" i="2"/>
  <c r="BI947" i="2"/>
  <c r="BG947" i="2"/>
  <c r="BE947" i="2"/>
  <c r="CQ946" i="2"/>
  <c r="CO946" i="2"/>
  <c r="CM946" i="2"/>
  <c r="CK946" i="2"/>
  <c r="CI946" i="2"/>
  <c r="CG946" i="2"/>
  <c r="CE946" i="2"/>
  <c r="CC946" i="2"/>
  <c r="CA946" i="2"/>
  <c r="BY946" i="2"/>
  <c r="BW946" i="2"/>
  <c r="BU946" i="2"/>
  <c r="BS946" i="2"/>
  <c r="BQ946" i="2"/>
  <c r="BO946" i="2"/>
  <c r="BM946" i="2"/>
  <c r="BK946" i="2"/>
  <c r="BI946" i="2"/>
  <c r="BG946" i="2"/>
  <c r="BE946" i="2"/>
  <c r="CQ945" i="2"/>
  <c r="CO945" i="2"/>
  <c r="CM945" i="2"/>
  <c r="CK945" i="2"/>
  <c r="CI945" i="2"/>
  <c r="CG945" i="2"/>
  <c r="CE945" i="2"/>
  <c r="CC945" i="2"/>
  <c r="CA945" i="2"/>
  <c r="BY945" i="2"/>
  <c r="BW945" i="2"/>
  <c r="BU945" i="2"/>
  <c r="BS945" i="2"/>
  <c r="BQ945" i="2"/>
  <c r="BO945" i="2"/>
  <c r="BM945" i="2"/>
  <c r="BK945" i="2"/>
  <c r="BI945" i="2"/>
  <c r="BG945" i="2"/>
  <c r="BE945" i="2"/>
  <c r="CQ944" i="2"/>
  <c r="CO944" i="2"/>
  <c r="CM944" i="2"/>
  <c r="CK944" i="2"/>
  <c r="CI944" i="2"/>
  <c r="CG944" i="2"/>
  <c r="CE944" i="2"/>
  <c r="CC944" i="2"/>
  <c r="CA944" i="2"/>
  <c r="BY944" i="2"/>
  <c r="BW944" i="2"/>
  <c r="BU944" i="2"/>
  <c r="BS944" i="2"/>
  <c r="BQ944" i="2"/>
  <c r="BO944" i="2"/>
  <c r="BM944" i="2"/>
  <c r="BK944" i="2"/>
  <c r="BI944" i="2"/>
  <c r="BG944" i="2"/>
  <c r="BE944" i="2"/>
  <c r="CQ943" i="2"/>
  <c r="CO943" i="2"/>
  <c r="CM943" i="2"/>
  <c r="CK943" i="2"/>
  <c r="CI943" i="2"/>
  <c r="CG943" i="2"/>
  <c r="CE943" i="2"/>
  <c r="CC943" i="2"/>
  <c r="CA943" i="2"/>
  <c r="BY943" i="2"/>
  <c r="BW943" i="2"/>
  <c r="BU943" i="2"/>
  <c r="BS943" i="2"/>
  <c r="BQ943" i="2"/>
  <c r="BO943" i="2"/>
  <c r="BM943" i="2"/>
  <c r="BK943" i="2"/>
  <c r="BI943" i="2"/>
  <c r="BG943" i="2"/>
  <c r="BE943" i="2"/>
  <c r="CQ942" i="2"/>
  <c r="CO942" i="2"/>
  <c r="CM942" i="2"/>
  <c r="CK942" i="2"/>
  <c r="CI942" i="2"/>
  <c r="CG942" i="2"/>
  <c r="CE942" i="2"/>
  <c r="CC942" i="2"/>
  <c r="CA942" i="2"/>
  <c r="BY942" i="2"/>
  <c r="BW942" i="2"/>
  <c r="BU942" i="2"/>
  <c r="BS942" i="2"/>
  <c r="BQ942" i="2"/>
  <c r="BO942" i="2"/>
  <c r="BM942" i="2"/>
  <c r="BK942" i="2"/>
  <c r="BI942" i="2"/>
  <c r="BG942" i="2"/>
  <c r="BE942" i="2"/>
  <c r="CQ941" i="2"/>
  <c r="CO941" i="2"/>
  <c r="CM941" i="2"/>
  <c r="CK941" i="2"/>
  <c r="CI941" i="2"/>
  <c r="CG941" i="2"/>
  <c r="CE941" i="2"/>
  <c r="CC941" i="2"/>
  <c r="CA941" i="2"/>
  <c r="BY941" i="2"/>
  <c r="BW941" i="2"/>
  <c r="BU941" i="2"/>
  <c r="BS941" i="2"/>
  <c r="BQ941" i="2"/>
  <c r="BO941" i="2"/>
  <c r="BM941" i="2"/>
  <c r="BK941" i="2"/>
  <c r="BI941" i="2"/>
  <c r="BG941" i="2"/>
  <c r="BE941" i="2"/>
  <c r="CQ940" i="2"/>
  <c r="CO940" i="2"/>
  <c r="CM940" i="2"/>
  <c r="CK940" i="2"/>
  <c r="CI940" i="2"/>
  <c r="CG940" i="2"/>
  <c r="CE940" i="2"/>
  <c r="CC940" i="2"/>
  <c r="CA940" i="2"/>
  <c r="BY940" i="2"/>
  <c r="BW940" i="2"/>
  <c r="BU940" i="2"/>
  <c r="BS940" i="2"/>
  <c r="BQ940" i="2"/>
  <c r="BO940" i="2"/>
  <c r="BM940" i="2"/>
  <c r="BK940" i="2"/>
  <c r="BI940" i="2"/>
  <c r="BG940" i="2"/>
  <c r="BE940" i="2"/>
  <c r="CQ939" i="2"/>
  <c r="CO939" i="2"/>
  <c r="CM939" i="2"/>
  <c r="CK939" i="2"/>
  <c r="CI939" i="2"/>
  <c r="CG939" i="2"/>
  <c r="CE939" i="2"/>
  <c r="CC939" i="2"/>
  <c r="CA939" i="2"/>
  <c r="BY939" i="2"/>
  <c r="BW939" i="2"/>
  <c r="BU939" i="2"/>
  <c r="BS939" i="2"/>
  <c r="BQ939" i="2"/>
  <c r="BO939" i="2"/>
  <c r="BM939" i="2"/>
  <c r="BK939" i="2"/>
  <c r="BI939" i="2"/>
  <c r="BG939" i="2"/>
  <c r="BE939" i="2"/>
  <c r="CQ938" i="2"/>
  <c r="CO938" i="2"/>
  <c r="CM938" i="2"/>
  <c r="CK938" i="2"/>
  <c r="CI938" i="2"/>
  <c r="CG938" i="2"/>
  <c r="CE938" i="2"/>
  <c r="CC938" i="2"/>
  <c r="CA938" i="2"/>
  <c r="BY938" i="2"/>
  <c r="BW938" i="2"/>
  <c r="BU938" i="2"/>
  <c r="BS938" i="2"/>
  <c r="BQ938" i="2"/>
  <c r="BO938" i="2"/>
  <c r="BM938" i="2"/>
  <c r="BK938" i="2"/>
  <c r="BI938" i="2"/>
  <c r="BG938" i="2"/>
  <c r="BE938" i="2"/>
  <c r="CQ937" i="2"/>
  <c r="CO937" i="2"/>
  <c r="CM937" i="2"/>
  <c r="CK937" i="2"/>
  <c r="CI937" i="2"/>
  <c r="CG937" i="2"/>
  <c r="CE937" i="2"/>
  <c r="CC937" i="2"/>
  <c r="CA937" i="2"/>
  <c r="BY937" i="2"/>
  <c r="BW937" i="2"/>
  <c r="BU937" i="2"/>
  <c r="BS937" i="2"/>
  <c r="BQ937" i="2"/>
  <c r="BO937" i="2"/>
  <c r="BM937" i="2"/>
  <c r="BK937" i="2"/>
  <c r="BI937" i="2"/>
  <c r="BG937" i="2"/>
  <c r="BE937" i="2"/>
  <c r="CQ936" i="2"/>
  <c r="CO936" i="2"/>
  <c r="CM936" i="2"/>
  <c r="CK936" i="2"/>
  <c r="CI936" i="2"/>
  <c r="CG936" i="2"/>
  <c r="CE936" i="2"/>
  <c r="CC936" i="2"/>
  <c r="CA936" i="2"/>
  <c r="BY936" i="2"/>
  <c r="BW936" i="2"/>
  <c r="BU936" i="2"/>
  <c r="BS936" i="2"/>
  <c r="BQ936" i="2"/>
  <c r="BO936" i="2"/>
  <c r="BM936" i="2"/>
  <c r="BK936" i="2"/>
  <c r="BI936" i="2"/>
  <c r="BG936" i="2"/>
  <c r="BE936" i="2"/>
  <c r="CQ935" i="2"/>
  <c r="CO935" i="2"/>
  <c r="CM935" i="2"/>
  <c r="CK935" i="2"/>
  <c r="CI935" i="2"/>
  <c r="CG935" i="2"/>
  <c r="CE935" i="2"/>
  <c r="CC935" i="2"/>
  <c r="CA935" i="2"/>
  <c r="BY935" i="2"/>
  <c r="BW935" i="2"/>
  <c r="BU935" i="2"/>
  <c r="BS935" i="2"/>
  <c r="BQ935" i="2"/>
  <c r="BO935" i="2"/>
  <c r="BM935" i="2"/>
  <c r="BK935" i="2"/>
  <c r="BI935" i="2"/>
  <c r="BG935" i="2"/>
  <c r="BE935" i="2"/>
  <c r="CQ934" i="2"/>
  <c r="CO934" i="2"/>
  <c r="CM934" i="2"/>
  <c r="CK934" i="2"/>
  <c r="CI934" i="2"/>
  <c r="CG934" i="2"/>
  <c r="CE934" i="2"/>
  <c r="CC934" i="2"/>
  <c r="CA934" i="2"/>
  <c r="BY934" i="2"/>
  <c r="BW934" i="2"/>
  <c r="BU934" i="2"/>
  <c r="BS934" i="2"/>
  <c r="BQ934" i="2"/>
  <c r="BO934" i="2"/>
  <c r="BM934" i="2"/>
  <c r="BK934" i="2"/>
  <c r="BI934" i="2"/>
  <c r="BG934" i="2"/>
  <c r="BE934" i="2"/>
  <c r="CQ933" i="2"/>
  <c r="CO933" i="2"/>
  <c r="CM933" i="2"/>
  <c r="CK933" i="2"/>
  <c r="CI933" i="2"/>
  <c r="CG933" i="2"/>
  <c r="CE933" i="2"/>
  <c r="CC933" i="2"/>
  <c r="CA933" i="2"/>
  <c r="BY933" i="2"/>
  <c r="BW933" i="2"/>
  <c r="BU933" i="2"/>
  <c r="BS933" i="2"/>
  <c r="BQ933" i="2"/>
  <c r="BO933" i="2"/>
  <c r="BM933" i="2"/>
  <c r="BK933" i="2"/>
  <c r="BI933" i="2"/>
  <c r="BG933" i="2"/>
  <c r="BE933" i="2"/>
  <c r="CQ932" i="2"/>
  <c r="CO932" i="2"/>
  <c r="CM932" i="2"/>
  <c r="CK932" i="2"/>
  <c r="CI932" i="2"/>
  <c r="CG932" i="2"/>
  <c r="CE932" i="2"/>
  <c r="CC932" i="2"/>
  <c r="CA932" i="2"/>
  <c r="BY932" i="2"/>
  <c r="BW932" i="2"/>
  <c r="BU932" i="2"/>
  <c r="BS932" i="2"/>
  <c r="BQ932" i="2"/>
  <c r="BO932" i="2"/>
  <c r="BM932" i="2"/>
  <c r="BK932" i="2"/>
  <c r="BI932" i="2"/>
  <c r="BG932" i="2"/>
  <c r="BE932" i="2"/>
  <c r="CQ931" i="2"/>
  <c r="CO931" i="2"/>
  <c r="CM931" i="2"/>
  <c r="CK931" i="2"/>
  <c r="CI931" i="2"/>
  <c r="CG931" i="2"/>
  <c r="CE931" i="2"/>
  <c r="CC931" i="2"/>
  <c r="CA931" i="2"/>
  <c r="BY931" i="2"/>
  <c r="BW931" i="2"/>
  <c r="BU931" i="2"/>
  <c r="BS931" i="2"/>
  <c r="BQ931" i="2"/>
  <c r="BO931" i="2"/>
  <c r="BM931" i="2"/>
  <c r="BK931" i="2"/>
  <c r="BI931" i="2"/>
  <c r="BG931" i="2"/>
  <c r="BE931" i="2"/>
  <c r="CQ930" i="2"/>
  <c r="CO930" i="2"/>
  <c r="CM930" i="2"/>
  <c r="CK930" i="2"/>
  <c r="CI930" i="2"/>
  <c r="CG930" i="2"/>
  <c r="CE930" i="2"/>
  <c r="CC930" i="2"/>
  <c r="CA930" i="2"/>
  <c r="BY930" i="2"/>
  <c r="BW930" i="2"/>
  <c r="BU930" i="2"/>
  <c r="BS930" i="2"/>
  <c r="BQ930" i="2"/>
  <c r="BO930" i="2"/>
  <c r="BM930" i="2"/>
  <c r="BK930" i="2"/>
  <c r="BI930" i="2"/>
  <c r="BG930" i="2"/>
  <c r="BE930" i="2"/>
  <c r="CQ929" i="2"/>
  <c r="CO929" i="2"/>
  <c r="CM929" i="2"/>
  <c r="CK929" i="2"/>
  <c r="CI929" i="2"/>
  <c r="CG929" i="2"/>
  <c r="CE929" i="2"/>
  <c r="CC929" i="2"/>
  <c r="CA929" i="2"/>
  <c r="BY929" i="2"/>
  <c r="BW929" i="2"/>
  <c r="BU929" i="2"/>
  <c r="BS929" i="2"/>
  <c r="BQ929" i="2"/>
  <c r="BO929" i="2"/>
  <c r="BM929" i="2"/>
  <c r="BK929" i="2"/>
  <c r="BI929" i="2"/>
  <c r="BG929" i="2"/>
  <c r="BE929" i="2"/>
  <c r="CQ928" i="2"/>
  <c r="CO928" i="2"/>
  <c r="CM928" i="2"/>
  <c r="CK928" i="2"/>
  <c r="CI928" i="2"/>
  <c r="CG928" i="2"/>
  <c r="CE928" i="2"/>
  <c r="CC928" i="2"/>
  <c r="CA928" i="2"/>
  <c r="BY928" i="2"/>
  <c r="BW928" i="2"/>
  <c r="BU928" i="2"/>
  <c r="BS928" i="2"/>
  <c r="BQ928" i="2"/>
  <c r="BO928" i="2"/>
  <c r="BM928" i="2"/>
  <c r="BK928" i="2"/>
  <c r="BI928" i="2"/>
  <c r="BG928" i="2"/>
  <c r="BE928" i="2"/>
  <c r="CQ927" i="2"/>
  <c r="CO927" i="2"/>
  <c r="CM927" i="2"/>
  <c r="CK927" i="2"/>
  <c r="CI927" i="2"/>
  <c r="CG927" i="2"/>
  <c r="CE927" i="2"/>
  <c r="CC927" i="2"/>
  <c r="CA927" i="2"/>
  <c r="BY927" i="2"/>
  <c r="BW927" i="2"/>
  <c r="BU927" i="2"/>
  <c r="BS927" i="2"/>
  <c r="BQ927" i="2"/>
  <c r="BO927" i="2"/>
  <c r="BM927" i="2"/>
  <c r="BK927" i="2"/>
  <c r="BI927" i="2"/>
  <c r="BG927" i="2"/>
  <c r="BE927" i="2"/>
  <c r="CQ926" i="2"/>
  <c r="CO926" i="2"/>
  <c r="CM926" i="2"/>
  <c r="CK926" i="2"/>
  <c r="CI926" i="2"/>
  <c r="CG926" i="2"/>
  <c r="CE926" i="2"/>
  <c r="CC926" i="2"/>
  <c r="CA926" i="2"/>
  <c r="BY926" i="2"/>
  <c r="BW926" i="2"/>
  <c r="BU926" i="2"/>
  <c r="BS926" i="2"/>
  <c r="BQ926" i="2"/>
  <c r="BO926" i="2"/>
  <c r="BM926" i="2"/>
  <c r="BK926" i="2"/>
  <c r="BI926" i="2"/>
  <c r="BG926" i="2"/>
  <c r="BE926" i="2"/>
  <c r="CQ925" i="2"/>
  <c r="CO925" i="2"/>
  <c r="CM925" i="2"/>
  <c r="CK925" i="2"/>
  <c r="CI925" i="2"/>
  <c r="CG925" i="2"/>
  <c r="CE925" i="2"/>
  <c r="CC925" i="2"/>
  <c r="CA925" i="2"/>
  <c r="BY925" i="2"/>
  <c r="BW925" i="2"/>
  <c r="BU925" i="2"/>
  <c r="BS925" i="2"/>
  <c r="BQ925" i="2"/>
  <c r="BO925" i="2"/>
  <c r="BM925" i="2"/>
  <c r="BK925" i="2"/>
  <c r="BI925" i="2"/>
  <c r="BG925" i="2"/>
  <c r="BE925" i="2"/>
  <c r="CQ924" i="2"/>
  <c r="CO924" i="2"/>
  <c r="CM924" i="2"/>
  <c r="CK924" i="2"/>
  <c r="CI924" i="2"/>
  <c r="CG924" i="2"/>
  <c r="CE924" i="2"/>
  <c r="CC924" i="2"/>
  <c r="CA924" i="2"/>
  <c r="BY924" i="2"/>
  <c r="BW924" i="2"/>
  <c r="BU924" i="2"/>
  <c r="BS924" i="2"/>
  <c r="BQ924" i="2"/>
  <c r="BO924" i="2"/>
  <c r="BM924" i="2"/>
  <c r="BK924" i="2"/>
  <c r="BI924" i="2"/>
  <c r="BG924" i="2"/>
  <c r="BE924" i="2"/>
  <c r="CQ923" i="2"/>
  <c r="CO923" i="2"/>
  <c r="CM923" i="2"/>
  <c r="CK923" i="2"/>
  <c r="CI923" i="2"/>
  <c r="CG923" i="2"/>
  <c r="CE923" i="2"/>
  <c r="CC923" i="2"/>
  <c r="CA923" i="2"/>
  <c r="BY923" i="2"/>
  <c r="BW923" i="2"/>
  <c r="BU923" i="2"/>
  <c r="BS923" i="2"/>
  <c r="BQ923" i="2"/>
  <c r="BO923" i="2"/>
  <c r="BM923" i="2"/>
  <c r="BK923" i="2"/>
  <c r="BI923" i="2"/>
  <c r="BG923" i="2"/>
  <c r="BE923" i="2"/>
  <c r="CQ922" i="2"/>
  <c r="CO922" i="2"/>
  <c r="CM922" i="2"/>
  <c r="CK922" i="2"/>
  <c r="CI922" i="2"/>
  <c r="CG922" i="2"/>
  <c r="CE922" i="2"/>
  <c r="CC922" i="2"/>
  <c r="CA922" i="2"/>
  <c r="BY922" i="2"/>
  <c r="BW922" i="2"/>
  <c r="BU922" i="2"/>
  <c r="BS922" i="2"/>
  <c r="BQ922" i="2"/>
  <c r="BO922" i="2"/>
  <c r="BM922" i="2"/>
  <c r="BK922" i="2"/>
  <c r="BI922" i="2"/>
  <c r="BG922" i="2"/>
  <c r="BE922" i="2"/>
  <c r="CQ921" i="2"/>
  <c r="CO921" i="2"/>
  <c r="CM921" i="2"/>
  <c r="CK921" i="2"/>
  <c r="CI921" i="2"/>
  <c r="CG921" i="2"/>
  <c r="CE921" i="2"/>
  <c r="CC921" i="2"/>
  <c r="CA921" i="2"/>
  <c r="BY921" i="2"/>
  <c r="BW921" i="2"/>
  <c r="BU921" i="2"/>
  <c r="BS921" i="2"/>
  <c r="BQ921" i="2"/>
  <c r="BO921" i="2"/>
  <c r="BM921" i="2"/>
  <c r="BK921" i="2"/>
  <c r="BI921" i="2"/>
  <c r="BG921" i="2"/>
  <c r="BE921" i="2"/>
  <c r="CQ920" i="2"/>
  <c r="CO920" i="2"/>
  <c r="CM920" i="2"/>
  <c r="CK920" i="2"/>
  <c r="CI920" i="2"/>
  <c r="CG920" i="2"/>
  <c r="CE920" i="2"/>
  <c r="CC920" i="2"/>
  <c r="CA920" i="2"/>
  <c r="BY920" i="2"/>
  <c r="BW920" i="2"/>
  <c r="BU920" i="2"/>
  <c r="BS920" i="2"/>
  <c r="BQ920" i="2"/>
  <c r="BO920" i="2"/>
  <c r="BM920" i="2"/>
  <c r="BK920" i="2"/>
  <c r="BI920" i="2"/>
  <c r="BG920" i="2"/>
  <c r="BE920" i="2"/>
  <c r="CQ919" i="2"/>
  <c r="CO919" i="2"/>
  <c r="CM919" i="2"/>
  <c r="CK919" i="2"/>
  <c r="CI919" i="2"/>
  <c r="CG919" i="2"/>
  <c r="CE919" i="2"/>
  <c r="CC919" i="2"/>
  <c r="CA919" i="2"/>
  <c r="BY919" i="2"/>
  <c r="BW919" i="2"/>
  <c r="BU919" i="2"/>
  <c r="BS919" i="2"/>
  <c r="BQ919" i="2"/>
  <c r="BO919" i="2"/>
  <c r="BM919" i="2"/>
  <c r="BK919" i="2"/>
  <c r="BI919" i="2"/>
  <c r="BG919" i="2"/>
  <c r="BE919" i="2"/>
  <c r="CQ918" i="2"/>
  <c r="CO918" i="2"/>
  <c r="CM918" i="2"/>
  <c r="CK918" i="2"/>
  <c r="CI918" i="2"/>
  <c r="CG918" i="2"/>
  <c r="CE918" i="2"/>
  <c r="CC918" i="2"/>
  <c r="CA918" i="2"/>
  <c r="BY918" i="2"/>
  <c r="BW918" i="2"/>
  <c r="BU918" i="2"/>
  <c r="BS918" i="2"/>
  <c r="BQ918" i="2"/>
  <c r="BO918" i="2"/>
  <c r="BM918" i="2"/>
  <c r="BK918" i="2"/>
  <c r="BI918" i="2"/>
  <c r="BG918" i="2"/>
  <c r="BE918" i="2"/>
  <c r="CQ917" i="2"/>
  <c r="CO917" i="2"/>
  <c r="CM917" i="2"/>
  <c r="CK917" i="2"/>
  <c r="CI917" i="2"/>
  <c r="CG917" i="2"/>
  <c r="CE917" i="2"/>
  <c r="CC917" i="2"/>
  <c r="CA917" i="2"/>
  <c r="BY917" i="2"/>
  <c r="BW917" i="2"/>
  <c r="BU917" i="2"/>
  <c r="BS917" i="2"/>
  <c r="BQ917" i="2"/>
  <c r="BO917" i="2"/>
  <c r="BM917" i="2"/>
  <c r="BK917" i="2"/>
  <c r="BI917" i="2"/>
  <c r="BG917" i="2"/>
  <c r="BE917" i="2"/>
  <c r="CQ916" i="2"/>
  <c r="CO916" i="2"/>
  <c r="CM916" i="2"/>
  <c r="CK916" i="2"/>
  <c r="CI916" i="2"/>
  <c r="CG916" i="2"/>
  <c r="CE916" i="2"/>
  <c r="CC916" i="2"/>
  <c r="CA916" i="2"/>
  <c r="BY916" i="2"/>
  <c r="BW916" i="2"/>
  <c r="BU916" i="2"/>
  <c r="BS916" i="2"/>
  <c r="BQ916" i="2"/>
  <c r="BO916" i="2"/>
  <c r="BM916" i="2"/>
  <c r="BK916" i="2"/>
  <c r="BI916" i="2"/>
  <c r="BG916" i="2"/>
  <c r="BE916" i="2"/>
  <c r="CQ915" i="2"/>
  <c r="CO915" i="2"/>
  <c r="CM915" i="2"/>
  <c r="CK915" i="2"/>
  <c r="CI915" i="2"/>
  <c r="CG915" i="2"/>
  <c r="CE915" i="2"/>
  <c r="CC915" i="2"/>
  <c r="CA915" i="2"/>
  <c r="BY915" i="2"/>
  <c r="BW915" i="2"/>
  <c r="BU915" i="2"/>
  <c r="BS915" i="2"/>
  <c r="BQ915" i="2"/>
  <c r="BO915" i="2"/>
  <c r="BM915" i="2"/>
  <c r="BK915" i="2"/>
  <c r="BI915" i="2"/>
  <c r="BG915" i="2"/>
  <c r="BE915" i="2"/>
  <c r="CQ914" i="2"/>
  <c r="CO914" i="2"/>
  <c r="CM914" i="2"/>
  <c r="CK914" i="2"/>
  <c r="CI914" i="2"/>
  <c r="CG914" i="2"/>
  <c r="CE914" i="2"/>
  <c r="CC914" i="2"/>
  <c r="CA914" i="2"/>
  <c r="BY914" i="2"/>
  <c r="BW914" i="2"/>
  <c r="BU914" i="2"/>
  <c r="BS914" i="2"/>
  <c r="BQ914" i="2"/>
  <c r="BO914" i="2"/>
  <c r="BM914" i="2"/>
  <c r="BK914" i="2"/>
  <c r="BI914" i="2"/>
  <c r="BG914" i="2"/>
  <c r="BE914" i="2"/>
  <c r="CQ913" i="2"/>
  <c r="CO913" i="2"/>
  <c r="CM913" i="2"/>
  <c r="CK913" i="2"/>
  <c r="CI913" i="2"/>
  <c r="CG913" i="2"/>
  <c r="CE913" i="2"/>
  <c r="CC913" i="2"/>
  <c r="CA913" i="2"/>
  <c r="BY913" i="2"/>
  <c r="BW913" i="2"/>
  <c r="BU913" i="2"/>
  <c r="BS913" i="2"/>
  <c r="BQ913" i="2"/>
  <c r="BO913" i="2"/>
  <c r="BM913" i="2"/>
  <c r="BK913" i="2"/>
  <c r="BI913" i="2"/>
  <c r="BG913" i="2"/>
  <c r="BE913" i="2"/>
  <c r="CQ912" i="2"/>
  <c r="CO912" i="2"/>
  <c r="CM912" i="2"/>
  <c r="CK912" i="2"/>
  <c r="CI912" i="2"/>
  <c r="CG912" i="2"/>
  <c r="CE912" i="2"/>
  <c r="CC912" i="2"/>
  <c r="CA912" i="2"/>
  <c r="BY912" i="2"/>
  <c r="BW912" i="2"/>
  <c r="BU912" i="2"/>
  <c r="BS912" i="2"/>
  <c r="BQ912" i="2"/>
  <c r="BO912" i="2"/>
  <c r="BM912" i="2"/>
  <c r="BK912" i="2"/>
  <c r="BI912" i="2"/>
  <c r="BG912" i="2"/>
  <c r="BE912" i="2"/>
  <c r="CQ911" i="2"/>
  <c r="CO911" i="2"/>
  <c r="CM911" i="2"/>
  <c r="CK911" i="2"/>
  <c r="CI911" i="2"/>
  <c r="CG911" i="2"/>
  <c r="CE911" i="2"/>
  <c r="CC911" i="2"/>
  <c r="CA911" i="2"/>
  <c r="BY911" i="2"/>
  <c r="BW911" i="2"/>
  <c r="BU911" i="2"/>
  <c r="BS911" i="2"/>
  <c r="BQ911" i="2"/>
  <c r="BO911" i="2"/>
  <c r="BM911" i="2"/>
  <c r="BK911" i="2"/>
  <c r="BI911" i="2"/>
  <c r="BG911" i="2"/>
  <c r="BE911" i="2"/>
  <c r="CQ910" i="2"/>
  <c r="CO910" i="2"/>
  <c r="CM910" i="2"/>
  <c r="CK910" i="2"/>
  <c r="CI910" i="2"/>
  <c r="CG910" i="2"/>
  <c r="CE910" i="2"/>
  <c r="CC910" i="2"/>
  <c r="CA910" i="2"/>
  <c r="BY910" i="2"/>
  <c r="BW910" i="2"/>
  <c r="BU910" i="2"/>
  <c r="BS910" i="2"/>
  <c r="BQ910" i="2"/>
  <c r="BO910" i="2"/>
  <c r="BM910" i="2"/>
  <c r="BK910" i="2"/>
  <c r="BI910" i="2"/>
  <c r="BG910" i="2"/>
  <c r="BE910" i="2"/>
  <c r="CQ909" i="2"/>
  <c r="CO909" i="2"/>
  <c r="CM909" i="2"/>
  <c r="CK909" i="2"/>
  <c r="CI909" i="2"/>
  <c r="CG909" i="2"/>
  <c r="CE909" i="2"/>
  <c r="CC909" i="2"/>
  <c r="CA909" i="2"/>
  <c r="BY909" i="2"/>
  <c r="BW909" i="2"/>
  <c r="BU909" i="2"/>
  <c r="BS909" i="2"/>
  <c r="BQ909" i="2"/>
  <c r="BO909" i="2"/>
  <c r="BM909" i="2"/>
  <c r="BK909" i="2"/>
  <c r="BI909" i="2"/>
  <c r="BG909" i="2"/>
  <c r="BE909" i="2"/>
  <c r="CQ908" i="2"/>
  <c r="CO908" i="2"/>
  <c r="CM908" i="2"/>
  <c r="CK908" i="2"/>
  <c r="CI908" i="2"/>
  <c r="CG908" i="2"/>
  <c r="CE908" i="2"/>
  <c r="CC908" i="2"/>
  <c r="CA908" i="2"/>
  <c r="BY908" i="2"/>
  <c r="BW908" i="2"/>
  <c r="BU908" i="2"/>
  <c r="BS908" i="2"/>
  <c r="BQ908" i="2"/>
  <c r="BO908" i="2"/>
  <c r="BM908" i="2"/>
  <c r="BK908" i="2"/>
  <c r="BI908" i="2"/>
  <c r="BG908" i="2"/>
  <c r="BE908" i="2"/>
  <c r="CQ907" i="2"/>
  <c r="CO907" i="2"/>
  <c r="CM907" i="2"/>
  <c r="CK907" i="2"/>
  <c r="CI907" i="2"/>
  <c r="CG907" i="2"/>
  <c r="CE907" i="2"/>
  <c r="CC907" i="2"/>
  <c r="CA907" i="2"/>
  <c r="BY907" i="2"/>
  <c r="BW907" i="2"/>
  <c r="BU907" i="2"/>
  <c r="BS907" i="2"/>
  <c r="BQ907" i="2"/>
  <c r="BO907" i="2"/>
  <c r="BM907" i="2"/>
  <c r="BK907" i="2"/>
  <c r="BI907" i="2"/>
  <c r="BG907" i="2"/>
  <c r="BE907" i="2"/>
  <c r="CQ906" i="2"/>
  <c r="CO906" i="2"/>
  <c r="CM906" i="2"/>
  <c r="CK906" i="2"/>
  <c r="CI906" i="2"/>
  <c r="CG906" i="2"/>
  <c r="CE906" i="2"/>
  <c r="CC906" i="2"/>
  <c r="CA906" i="2"/>
  <c r="BY906" i="2"/>
  <c r="BW906" i="2"/>
  <c r="BU906" i="2"/>
  <c r="BS906" i="2"/>
  <c r="BQ906" i="2"/>
  <c r="BO906" i="2"/>
  <c r="BM906" i="2"/>
  <c r="BK906" i="2"/>
  <c r="BI906" i="2"/>
  <c r="BG906" i="2"/>
  <c r="BE906" i="2"/>
  <c r="CQ905" i="2"/>
  <c r="CO905" i="2"/>
  <c r="CM905" i="2"/>
  <c r="CK905" i="2"/>
  <c r="CI905" i="2"/>
  <c r="CG905" i="2"/>
  <c r="CE905" i="2"/>
  <c r="CC905" i="2"/>
  <c r="CA905" i="2"/>
  <c r="BY905" i="2"/>
  <c r="BW905" i="2"/>
  <c r="BU905" i="2"/>
  <c r="BS905" i="2"/>
  <c r="BQ905" i="2"/>
  <c r="BO905" i="2"/>
  <c r="BM905" i="2"/>
  <c r="BK905" i="2"/>
  <c r="BI905" i="2"/>
  <c r="BG905" i="2"/>
  <c r="BE905" i="2"/>
  <c r="CQ904" i="2"/>
  <c r="CO904" i="2"/>
  <c r="CM904" i="2"/>
  <c r="CK904" i="2"/>
  <c r="CI904" i="2"/>
  <c r="CG904" i="2"/>
  <c r="CE904" i="2"/>
  <c r="CC904" i="2"/>
  <c r="CA904" i="2"/>
  <c r="BY904" i="2"/>
  <c r="BW904" i="2"/>
  <c r="BU904" i="2"/>
  <c r="BS904" i="2"/>
  <c r="BQ904" i="2"/>
  <c r="BO904" i="2"/>
  <c r="BM904" i="2"/>
  <c r="BK904" i="2"/>
  <c r="BI904" i="2"/>
  <c r="BG904" i="2"/>
  <c r="BE904" i="2"/>
  <c r="CQ903" i="2"/>
  <c r="CO903" i="2"/>
  <c r="CM903" i="2"/>
  <c r="CK903" i="2"/>
  <c r="CI903" i="2"/>
  <c r="CG903" i="2"/>
  <c r="CE903" i="2"/>
  <c r="CC903" i="2"/>
  <c r="CA903" i="2"/>
  <c r="BY903" i="2"/>
  <c r="BW903" i="2"/>
  <c r="BU903" i="2"/>
  <c r="BS903" i="2"/>
  <c r="BQ903" i="2"/>
  <c r="BO903" i="2"/>
  <c r="BM903" i="2"/>
  <c r="BK903" i="2"/>
  <c r="BI903" i="2"/>
  <c r="BG903" i="2"/>
  <c r="BE903" i="2"/>
  <c r="CQ902" i="2"/>
  <c r="CO902" i="2"/>
  <c r="CM902" i="2"/>
  <c r="CK902" i="2"/>
  <c r="CI902" i="2"/>
  <c r="CG902" i="2"/>
  <c r="CE902" i="2"/>
  <c r="CC902" i="2"/>
  <c r="CA902" i="2"/>
  <c r="BY902" i="2"/>
  <c r="BW902" i="2"/>
  <c r="BU902" i="2"/>
  <c r="BS902" i="2"/>
  <c r="BQ902" i="2"/>
  <c r="BO902" i="2"/>
  <c r="BM902" i="2"/>
  <c r="BK902" i="2"/>
  <c r="BI902" i="2"/>
  <c r="BG902" i="2"/>
  <c r="BE902" i="2"/>
  <c r="CQ901" i="2"/>
  <c r="CO901" i="2"/>
  <c r="CM901" i="2"/>
  <c r="CK901" i="2"/>
  <c r="CI901" i="2"/>
  <c r="CG901" i="2"/>
  <c r="CE901" i="2"/>
  <c r="CC901" i="2"/>
  <c r="CA901" i="2"/>
  <c r="BY901" i="2"/>
  <c r="BW901" i="2"/>
  <c r="BU901" i="2"/>
  <c r="BS901" i="2"/>
  <c r="BQ901" i="2"/>
  <c r="BO901" i="2"/>
  <c r="BM901" i="2"/>
  <c r="BK901" i="2"/>
  <c r="BI901" i="2"/>
  <c r="BG901" i="2"/>
  <c r="BE901" i="2"/>
  <c r="CQ900" i="2"/>
  <c r="CO900" i="2"/>
  <c r="CM900" i="2"/>
  <c r="CK900" i="2"/>
  <c r="CI900" i="2"/>
  <c r="CG900" i="2"/>
  <c r="CE900" i="2"/>
  <c r="CC900" i="2"/>
  <c r="CA900" i="2"/>
  <c r="BY900" i="2"/>
  <c r="BW900" i="2"/>
  <c r="BU900" i="2"/>
  <c r="BS900" i="2"/>
  <c r="BQ900" i="2"/>
  <c r="BO900" i="2"/>
  <c r="BM900" i="2"/>
  <c r="BK900" i="2"/>
  <c r="BI900" i="2"/>
  <c r="BG900" i="2"/>
  <c r="BE900" i="2"/>
  <c r="CQ899" i="2"/>
  <c r="CO899" i="2"/>
  <c r="CM899" i="2"/>
  <c r="CK899" i="2"/>
  <c r="CI899" i="2"/>
  <c r="CG899" i="2"/>
  <c r="CE899" i="2"/>
  <c r="CC899" i="2"/>
  <c r="CA899" i="2"/>
  <c r="BY899" i="2"/>
  <c r="BW899" i="2"/>
  <c r="BU899" i="2"/>
  <c r="BS899" i="2"/>
  <c r="BQ899" i="2"/>
  <c r="BO899" i="2"/>
  <c r="BM899" i="2"/>
  <c r="BK899" i="2"/>
  <c r="BI899" i="2"/>
  <c r="BG899" i="2"/>
  <c r="BE899" i="2"/>
  <c r="CQ898" i="2"/>
  <c r="CO898" i="2"/>
  <c r="CM898" i="2"/>
  <c r="CK898" i="2"/>
  <c r="CI898" i="2"/>
  <c r="CG898" i="2"/>
  <c r="CE898" i="2"/>
  <c r="CC898" i="2"/>
  <c r="CA898" i="2"/>
  <c r="BY898" i="2"/>
  <c r="BW898" i="2"/>
  <c r="BU898" i="2"/>
  <c r="BS898" i="2"/>
  <c r="BQ898" i="2"/>
  <c r="BO898" i="2"/>
  <c r="BM898" i="2"/>
  <c r="BK898" i="2"/>
  <c r="BI898" i="2"/>
  <c r="BG898" i="2"/>
  <c r="BE898" i="2"/>
  <c r="CQ897" i="2"/>
  <c r="CO897" i="2"/>
  <c r="CM897" i="2"/>
  <c r="CK897" i="2"/>
  <c r="CI897" i="2"/>
  <c r="CG897" i="2"/>
  <c r="CE897" i="2"/>
  <c r="CC897" i="2"/>
  <c r="CA897" i="2"/>
  <c r="BY897" i="2"/>
  <c r="BW897" i="2"/>
  <c r="BU897" i="2"/>
  <c r="BS897" i="2"/>
  <c r="BQ897" i="2"/>
  <c r="BO897" i="2"/>
  <c r="BM897" i="2"/>
  <c r="BK897" i="2"/>
  <c r="BI897" i="2"/>
  <c r="BG897" i="2"/>
  <c r="BE897" i="2"/>
  <c r="CQ896" i="2"/>
  <c r="CO896" i="2"/>
  <c r="CM896" i="2"/>
  <c r="CK896" i="2"/>
  <c r="CI896" i="2"/>
  <c r="CG896" i="2"/>
  <c r="CE896" i="2"/>
  <c r="CC896" i="2"/>
  <c r="CA896" i="2"/>
  <c r="BY896" i="2"/>
  <c r="BW896" i="2"/>
  <c r="BU896" i="2"/>
  <c r="BS896" i="2"/>
  <c r="BQ896" i="2"/>
  <c r="BO896" i="2"/>
  <c r="BM896" i="2"/>
  <c r="BK896" i="2"/>
  <c r="BI896" i="2"/>
  <c r="BG896" i="2"/>
  <c r="BE896" i="2"/>
  <c r="CQ895" i="2"/>
  <c r="CO895" i="2"/>
  <c r="CM895" i="2"/>
  <c r="CK895" i="2"/>
  <c r="CI895" i="2"/>
  <c r="CG895" i="2"/>
  <c r="CE895" i="2"/>
  <c r="CC895" i="2"/>
  <c r="CA895" i="2"/>
  <c r="BY895" i="2"/>
  <c r="BW895" i="2"/>
  <c r="BU895" i="2"/>
  <c r="BS895" i="2"/>
  <c r="BQ895" i="2"/>
  <c r="BO895" i="2"/>
  <c r="BM895" i="2"/>
  <c r="BK895" i="2"/>
  <c r="BI895" i="2"/>
  <c r="BG895" i="2"/>
  <c r="BE895" i="2"/>
  <c r="CQ894" i="2"/>
  <c r="CO894" i="2"/>
  <c r="CM894" i="2"/>
  <c r="CK894" i="2"/>
  <c r="CI894" i="2"/>
  <c r="CG894" i="2"/>
  <c r="CE894" i="2"/>
  <c r="CC894" i="2"/>
  <c r="CA894" i="2"/>
  <c r="BY894" i="2"/>
  <c r="BW894" i="2"/>
  <c r="BU894" i="2"/>
  <c r="BS894" i="2"/>
  <c r="BQ894" i="2"/>
  <c r="BO894" i="2"/>
  <c r="BM894" i="2"/>
  <c r="BK894" i="2"/>
  <c r="BI894" i="2"/>
  <c r="BG894" i="2"/>
  <c r="BE894" i="2"/>
  <c r="CQ893" i="2"/>
  <c r="CO893" i="2"/>
  <c r="CM893" i="2"/>
  <c r="CK893" i="2"/>
  <c r="CI893" i="2"/>
  <c r="CG893" i="2"/>
  <c r="CE893" i="2"/>
  <c r="CC893" i="2"/>
  <c r="CA893" i="2"/>
  <c r="BY893" i="2"/>
  <c r="BW893" i="2"/>
  <c r="BU893" i="2"/>
  <c r="BS893" i="2"/>
  <c r="BQ893" i="2"/>
  <c r="BO893" i="2"/>
  <c r="BM893" i="2"/>
  <c r="BK893" i="2"/>
  <c r="BI893" i="2"/>
  <c r="BG893" i="2"/>
  <c r="BE893" i="2"/>
  <c r="CQ892" i="2"/>
  <c r="CO892" i="2"/>
  <c r="CM892" i="2"/>
  <c r="CK892" i="2"/>
  <c r="CI892" i="2"/>
  <c r="CG892" i="2"/>
  <c r="CE892" i="2"/>
  <c r="CC892" i="2"/>
  <c r="CA892" i="2"/>
  <c r="BY892" i="2"/>
  <c r="BW892" i="2"/>
  <c r="BU892" i="2"/>
  <c r="BS892" i="2"/>
  <c r="BQ892" i="2"/>
  <c r="BO892" i="2"/>
  <c r="BM892" i="2"/>
  <c r="BK892" i="2"/>
  <c r="BI892" i="2"/>
  <c r="BG892" i="2"/>
  <c r="BE892" i="2"/>
  <c r="CQ891" i="2"/>
  <c r="CO891" i="2"/>
  <c r="CM891" i="2"/>
  <c r="CK891" i="2"/>
  <c r="CI891" i="2"/>
  <c r="CG891" i="2"/>
  <c r="CE891" i="2"/>
  <c r="CC891" i="2"/>
  <c r="CA891" i="2"/>
  <c r="BY891" i="2"/>
  <c r="BW891" i="2"/>
  <c r="BU891" i="2"/>
  <c r="BS891" i="2"/>
  <c r="BQ891" i="2"/>
  <c r="BO891" i="2"/>
  <c r="BM891" i="2"/>
  <c r="BK891" i="2"/>
  <c r="BI891" i="2"/>
  <c r="BG891" i="2"/>
  <c r="BE891" i="2"/>
  <c r="CQ890" i="2"/>
  <c r="CO890" i="2"/>
  <c r="CM890" i="2"/>
  <c r="CK890" i="2"/>
  <c r="CI890" i="2"/>
  <c r="CG890" i="2"/>
  <c r="CE890" i="2"/>
  <c r="CC890" i="2"/>
  <c r="CA890" i="2"/>
  <c r="BY890" i="2"/>
  <c r="BW890" i="2"/>
  <c r="BU890" i="2"/>
  <c r="BS890" i="2"/>
  <c r="BQ890" i="2"/>
  <c r="BO890" i="2"/>
  <c r="BM890" i="2"/>
  <c r="BK890" i="2"/>
  <c r="BI890" i="2"/>
  <c r="BG890" i="2"/>
  <c r="BE890" i="2"/>
  <c r="CQ889" i="2"/>
  <c r="CO889" i="2"/>
  <c r="CM889" i="2"/>
  <c r="CK889" i="2"/>
  <c r="CI889" i="2"/>
  <c r="CG889" i="2"/>
  <c r="CE889" i="2"/>
  <c r="CC889" i="2"/>
  <c r="CA889" i="2"/>
  <c r="BY889" i="2"/>
  <c r="BW889" i="2"/>
  <c r="BU889" i="2"/>
  <c r="BS889" i="2"/>
  <c r="BQ889" i="2"/>
  <c r="BO889" i="2"/>
  <c r="BM889" i="2"/>
  <c r="BK889" i="2"/>
  <c r="BI889" i="2"/>
  <c r="BG889" i="2"/>
  <c r="BE889" i="2"/>
  <c r="CQ888" i="2"/>
  <c r="CO888" i="2"/>
  <c r="CM888" i="2"/>
  <c r="CK888" i="2"/>
  <c r="CI888" i="2"/>
  <c r="CG888" i="2"/>
  <c r="CE888" i="2"/>
  <c r="CC888" i="2"/>
  <c r="CA888" i="2"/>
  <c r="BY888" i="2"/>
  <c r="BW888" i="2"/>
  <c r="BU888" i="2"/>
  <c r="BS888" i="2"/>
  <c r="BQ888" i="2"/>
  <c r="BO888" i="2"/>
  <c r="BM888" i="2"/>
  <c r="BK888" i="2"/>
  <c r="BI888" i="2"/>
  <c r="BG888" i="2"/>
  <c r="BE888" i="2"/>
  <c r="CQ887" i="2"/>
  <c r="CO887" i="2"/>
  <c r="CM887" i="2"/>
  <c r="CK887" i="2"/>
  <c r="CI887" i="2"/>
  <c r="CG887" i="2"/>
  <c r="CE887" i="2"/>
  <c r="CC887" i="2"/>
  <c r="CA887" i="2"/>
  <c r="BY887" i="2"/>
  <c r="BW887" i="2"/>
  <c r="BU887" i="2"/>
  <c r="BS887" i="2"/>
  <c r="BQ887" i="2"/>
  <c r="BO887" i="2"/>
  <c r="BM887" i="2"/>
  <c r="BK887" i="2"/>
  <c r="BI887" i="2"/>
  <c r="BG887" i="2"/>
  <c r="BE887" i="2"/>
  <c r="CQ886" i="2"/>
  <c r="CO886" i="2"/>
  <c r="CM886" i="2"/>
  <c r="CK886" i="2"/>
  <c r="CI886" i="2"/>
  <c r="CG886" i="2"/>
  <c r="CE886" i="2"/>
  <c r="CC886" i="2"/>
  <c r="CA886" i="2"/>
  <c r="BY886" i="2"/>
  <c r="BW886" i="2"/>
  <c r="BU886" i="2"/>
  <c r="BS886" i="2"/>
  <c r="BQ886" i="2"/>
  <c r="BO886" i="2"/>
  <c r="BM886" i="2"/>
  <c r="BK886" i="2"/>
  <c r="BI886" i="2"/>
  <c r="BG886" i="2"/>
  <c r="BE886" i="2"/>
  <c r="CQ885" i="2"/>
  <c r="CO885" i="2"/>
  <c r="CM885" i="2"/>
  <c r="CK885" i="2"/>
  <c r="CI885" i="2"/>
  <c r="CG885" i="2"/>
  <c r="CE885" i="2"/>
  <c r="CC885" i="2"/>
  <c r="CA885" i="2"/>
  <c r="BY885" i="2"/>
  <c r="BW885" i="2"/>
  <c r="BU885" i="2"/>
  <c r="BS885" i="2"/>
  <c r="BQ885" i="2"/>
  <c r="BO885" i="2"/>
  <c r="BM885" i="2"/>
  <c r="BK885" i="2"/>
  <c r="BI885" i="2"/>
  <c r="BG885" i="2"/>
  <c r="BE885" i="2"/>
  <c r="CQ884" i="2"/>
  <c r="CO884" i="2"/>
  <c r="CM884" i="2"/>
  <c r="CK884" i="2"/>
  <c r="CI884" i="2"/>
  <c r="CG884" i="2"/>
  <c r="CE884" i="2"/>
  <c r="CC884" i="2"/>
  <c r="CA884" i="2"/>
  <c r="BY884" i="2"/>
  <c r="BW884" i="2"/>
  <c r="BU884" i="2"/>
  <c r="BS884" i="2"/>
  <c r="BQ884" i="2"/>
  <c r="BO884" i="2"/>
  <c r="BM884" i="2"/>
  <c r="BK884" i="2"/>
  <c r="BI884" i="2"/>
  <c r="BG884" i="2"/>
  <c r="BE884" i="2"/>
  <c r="CQ883" i="2"/>
  <c r="CO883" i="2"/>
  <c r="CM883" i="2"/>
  <c r="CK883" i="2"/>
  <c r="CI883" i="2"/>
  <c r="CG883" i="2"/>
  <c r="CE883" i="2"/>
  <c r="CC883" i="2"/>
  <c r="CA883" i="2"/>
  <c r="BY883" i="2"/>
  <c r="BW883" i="2"/>
  <c r="BU883" i="2"/>
  <c r="BS883" i="2"/>
  <c r="BQ883" i="2"/>
  <c r="BO883" i="2"/>
  <c r="BM883" i="2"/>
  <c r="BK883" i="2"/>
  <c r="BI883" i="2"/>
  <c r="BG883" i="2"/>
  <c r="BE883" i="2"/>
  <c r="CQ882" i="2"/>
  <c r="CO882" i="2"/>
  <c r="CM882" i="2"/>
  <c r="CK882" i="2"/>
  <c r="CI882" i="2"/>
  <c r="CG882" i="2"/>
  <c r="CE882" i="2"/>
  <c r="CC882" i="2"/>
  <c r="CA882" i="2"/>
  <c r="BY882" i="2"/>
  <c r="BW882" i="2"/>
  <c r="BU882" i="2"/>
  <c r="BS882" i="2"/>
  <c r="BQ882" i="2"/>
  <c r="BO882" i="2"/>
  <c r="BM882" i="2"/>
  <c r="BK882" i="2"/>
  <c r="BI882" i="2"/>
  <c r="BG882" i="2"/>
  <c r="BE882" i="2"/>
  <c r="CQ881" i="2"/>
  <c r="CO881" i="2"/>
  <c r="CM881" i="2"/>
  <c r="CK881" i="2"/>
  <c r="CI881" i="2"/>
  <c r="CG881" i="2"/>
  <c r="CE881" i="2"/>
  <c r="CC881" i="2"/>
  <c r="CA881" i="2"/>
  <c r="BY881" i="2"/>
  <c r="BW881" i="2"/>
  <c r="BU881" i="2"/>
  <c r="BS881" i="2"/>
  <c r="BQ881" i="2"/>
  <c r="BO881" i="2"/>
  <c r="BM881" i="2"/>
  <c r="BK881" i="2"/>
  <c r="BI881" i="2"/>
  <c r="BG881" i="2"/>
  <c r="BE881" i="2"/>
  <c r="CQ880" i="2"/>
  <c r="CO880" i="2"/>
  <c r="CM880" i="2"/>
  <c r="CK880" i="2"/>
  <c r="CI880" i="2"/>
  <c r="CG880" i="2"/>
  <c r="CE880" i="2"/>
  <c r="CC880" i="2"/>
  <c r="CA880" i="2"/>
  <c r="BY880" i="2"/>
  <c r="BW880" i="2"/>
  <c r="BU880" i="2"/>
  <c r="BS880" i="2"/>
  <c r="BQ880" i="2"/>
  <c r="BO880" i="2"/>
  <c r="BM880" i="2"/>
  <c r="BK880" i="2"/>
  <c r="BI880" i="2"/>
  <c r="BG880" i="2"/>
  <c r="BE880" i="2"/>
  <c r="CQ879" i="2"/>
  <c r="CO879" i="2"/>
  <c r="CM879" i="2"/>
  <c r="CK879" i="2"/>
  <c r="CI879" i="2"/>
  <c r="CG879" i="2"/>
  <c r="CE879" i="2"/>
  <c r="CC879" i="2"/>
  <c r="CA879" i="2"/>
  <c r="BY879" i="2"/>
  <c r="BW879" i="2"/>
  <c r="BU879" i="2"/>
  <c r="BS879" i="2"/>
  <c r="BQ879" i="2"/>
  <c r="BO879" i="2"/>
  <c r="BM879" i="2"/>
  <c r="BK879" i="2"/>
  <c r="BI879" i="2"/>
  <c r="BG879" i="2"/>
  <c r="BE879" i="2"/>
  <c r="CQ878" i="2"/>
  <c r="CO878" i="2"/>
  <c r="CM878" i="2"/>
  <c r="CK878" i="2"/>
  <c r="CI878" i="2"/>
  <c r="CG878" i="2"/>
  <c r="CE878" i="2"/>
  <c r="CC878" i="2"/>
  <c r="CA878" i="2"/>
  <c r="BY878" i="2"/>
  <c r="BW878" i="2"/>
  <c r="BU878" i="2"/>
  <c r="BS878" i="2"/>
  <c r="BQ878" i="2"/>
  <c r="BO878" i="2"/>
  <c r="BM878" i="2"/>
  <c r="BK878" i="2"/>
  <c r="BI878" i="2"/>
  <c r="BG878" i="2"/>
  <c r="BE878" i="2"/>
  <c r="CQ877" i="2"/>
  <c r="CO877" i="2"/>
  <c r="CM877" i="2"/>
  <c r="CK877" i="2"/>
  <c r="CI877" i="2"/>
  <c r="CG877" i="2"/>
  <c r="CE877" i="2"/>
  <c r="CC877" i="2"/>
  <c r="CA877" i="2"/>
  <c r="BY877" i="2"/>
  <c r="BW877" i="2"/>
  <c r="BU877" i="2"/>
  <c r="BS877" i="2"/>
  <c r="BQ877" i="2"/>
  <c r="BO877" i="2"/>
  <c r="BM877" i="2"/>
  <c r="BK877" i="2"/>
  <c r="BI877" i="2"/>
  <c r="BG877" i="2"/>
  <c r="BE877" i="2"/>
  <c r="CQ876" i="2"/>
  <c r="CO876" i="2"/>
  <c r="CM876" i="2"/>
  <c r="CK876" i="2"/>
  <c r="CI876" i="2"/>
  <c r="CG876" i="2"/>
  <c r="CE876" i="2"/>
  <c r="CC876" i="2"/>
  <c r="CA876" i="2"/>
  <c r="BY876" i="2"/>
  <c r="BW876" i="2"/>
  <c r="BU876" i="2"/>
  <c r="BS876" i="2"/>
  <c r="BQ876" i="2"/>
  <c r="BO876" i="2"/>
  <c r="BM876" i="2"/>
  <c r="BK876" i="2"/>
  <c r="BI876" i="2"/>
  <c r="BG876" i="2"/>
  <c r="BE876" i="2"/>
  <c r="CQ875" i="2"/>
  <c r="CO875" i="2"/>
  <c r="CM875" i="2"/>
  <c r="CK875" i="2"/>
  <c r="CI875" i="2"/>
  <c r="CG875" i="2"/>
  <c r="CE875" i="2"/>
  <c r="CC875" i="2"/>
  <c r="CA875" i="2"/>
  <c r="BY875" i="2"/>
  <c r="BW875" i="2"/>
  <c r="BU875" i="2"/>
  <c r="BS875" i="2"/>
  <c r="BQ875" i="2"/>
  <c r="BO875" i="2"/>
  <c r="BM875" i="2"/>
  <c r="BK875" i="2"/>
  <c r="BI875" i="2"/>
  <c r="BG875" i="2"/>
  <c r="BE875" i="2"/>
  <c r="CQ874" i="2"/>
  <c r="CO874" i="2"/>
  <c r="CM874" i="2"/>
  <c r="CK874" i="2"/>
  <c r="CI874" i="2"/>
  <c r="CG874" i="2"/>
  <c r="CE874" i="2"/>
  <c r="CC874" i="2"/>
  <c r="CA874" i="2"/>
  <c r="BY874" i="2"/>
  <c r="BW874" i="2"/>
  <c r="BU874" i="2"/>
  <c r="BS874" i="2"/>
  <c r="BQ874" i="2"/>
  <c r="BO874" i="2"/>
  <c r="BM874" i="2"/>
  <c r="BK874" i="2"/>
  <c r="BI874" i="2"/>
  <c r="BG874" i="2"/>
  <c r="BE874" i="2"/>
  <c r="CQ873" i="2"/>
  <c r="CO873" i="2"/>
  <c r="CM873" i="2"/>
  <c r="CK873" i="2"/>
  <c r="CI873" i="2"/>
  <c r="CG873" i="2"/>
  <c r="CE873" i="2"/>
  <c r="CC873" i="2"/>
  <c r="CA873" i="2"/>
  <c r="BY873" i="2"/>
  <c r="BW873" i="2"/>
  <c r="BU873" i="2"/>
  <c r="BS873" i="2"/>
  <c r="BQ873" i="2"/>
  <c r="BO873" i="2"/>
  <c r="BM873" i="2"/>
  <c r="BK873" i="2"/>
  <c r="BI873" i="2"/>
  <c r="BG873" i="2"/>
  <c r="BE873" i="2"/>
  <c r="CQ872" i="2"/>
  <c r="CO872" i="2"/>
  <c r="CM872" i="2"/>
  <c r="CK872" i="2"/>
  <c r="CI872" i="2"/>
  <c r="CG872" i="2"/>
  <c r="CE872" i="2"/>
  <c r="CC872" i="2"/>
  <c r="CA872" i="2"/>
  <c r="BY872" i="2"/>
  <c r="BW872" i="2"/>
  <c r="BU872" i="2"/>
  <c r="BS872" i="2"/>
  <c r="BQ872" i="2"/>
  <c r="BO872" i="2"/>
  <c r="BM872" i="2"/>
  <c r="BK872" i="2"/>
  <c r="BI872" i="2"/>
  <c r="BG872" i="2"/>
  <c r="BE872" i="2"/>
  <c r="CQ871" i="2"/>
  <c r="CO871" i="2"/>
  <c r="CM871" i="2"/>
  <c r="CK871" i="2"/>
  <c r="CI871" i="2"/>
  <c r="CG871" i="2"/>
  <c r="CE871" i="2"/>
  <c r="CC871" i="2"/>
  <c r="CA871" i="2"/>
  <c r="BY871" i="2"/>
  <c r="BW871" i="2"/>
  <c r="BU871" i="2"/>
  <c r="BS871" i="2"/>
  <c r="BQ871" i="2"/>
  <c r="BO871" i="2"/>
  <c r="BM871" i="2"/>
  <c r="BK871" i="2"/>
  <c r="BI871" i="2"/>
  <c r="BG871" i="2"/>
  <c r="BE871" i="2"/>
  <c r="CQ870" i="2"/>
  <c r="CO870" i="2"/>
  <c r="CM870" i="2"/>
  <c r="CK870" i="2"/>
  <c r="CI870" i="2"/>
  <c r="CG870" i="2"/>
  <c r="CE870" i="2"/>
  <c r="CC870" i="2"/>
  <c r="CA870" i="2"/>
  <c r="BY870" i="2"/>
  <c r="BW870" i="2"/>
  <c r="BU870" i="2"/>
  <c r="BS870" i="2"/>
  <c r="BQ870" i="2"/>
  <c r="BO870" i="2"/>
  <c r="BM870" i="2"/>
  <c r="BK870" i="2"/>
  <c r="BI870" i="2"/>
  <c r="BG870" i="2"/>
  <c r="BE870" i="2"/>
  <c r="CQ869" i="2"/>
  <c r="CO869" i="2"/>
  <c r="CM869" i="2"/>
  <c r="CK869" i="2"/>
  <c r="CI869" i="2"/>
  <c r="CG869" i="2"/>
  <c r="CE869" i="2"/>
  <c r="CC869" i="2"/>
  <c r="CA869" i="2"/>
  <c r="BY869" i="2"/>
  <c r="BW869" i="2"/>
  <c r="BU869" i="2"/>
  <c r="BS869" i="2"/>
  <c r="BQ869" i="2"/>
  <c r="BO869" i="2"/>
  <c r="BM869" i="2"/>
  <c r="BK869" i="2"/>
  <c r="BI869" i="2"/>
  <c r="BG869" i="2"/>
  <c r="BE869" i="2"/>
  <c r="CQ868" i="2"/>
  <c r="CO868" i="2"/>
  <c r="CM868" i="2"/>
  <c r="CK868" i="2"/>
  <c r="CI868" i="2"/>
  <c r="CG868" i="2"/>
  <c r="CE868" i="2"/>
  <c r="CC868" i="2"/>
  <c r="CA868" i="2"/>
  <c r="BY868" i="2"/>
  <c r="BW868" i="2"/>
  <c r="BU868" i="2"/>
  <c r="BS868" i="2"/>
  <c r="BQ868" i="2"/>
  <c r="BO868" i="2"/>
  <c r="BM868" i="2"/>
  <c r="BK868" i="2"/>
  <c r="BI868" i="2"/>
  <c r="BG868" i="2"/>
  <c r="BE868" i="2"/>
  <c r="CQ867" i="2"/>
  <c r="CO867" i="2"/>
  <c r="CM867" i="2"/>
  <c r="CK867" i="2"/>
  <c r="CI867" i="2"/>
  <c r="CG867" i="2"/>
  <c r="CE867" i="2"/>
  <c r="CC867" i="2"/>
  <c r="CA867" i="2"/>
  <c r="BY867" i="2"/>
  <c r="BW867" i="2"/>
  <c r="BU867" i="2"/>
  <c r="BS867" i="2"/>
  <c r="BQ867" i="2"/>
  <c r="BO867" i="2"/>
  <c r="BM867" i="2"/>
  <c r="BK867" i="2"/>
  <c r="BI867" i="2"/>
  <c r="BG867" i="2"/>
  <c r="BE867" i="2"/>
  <c r="CQ866" i="2"/>
  <c r="CO866" i="2"/>
  <c r="CM866" i="2"/>
  <c r="CK866" i="2"/>
  <c r="CI866" i="2"/>
  <c r="CG866" i="2"/>
  <c r="CE866" i="2"/>
  <c r="CC866" i="2"/>
  <c r="CA866" i="2"/>
  <c r="BY866" i="2"/>
  <c r="BW866" i="2"/>
  <c r="BU866" i="2"/>
  <c r="BS866" i="2"/>
  <c r="BQ866" i="2"/>
  <c r="BO866" i="2"/>
  <c r="BM866" i="2"/>
  <c r="BK866" i="2"/>
  <c r="BI866" i="2"/>
  <c r="BG866" i="2"/>
  <c r="BE866" i="2"/>
  <c r="CQ865" i="2"/>
  <c r="CO865" i="2"/>
  <c r="CM865" i="2"/>
  <c r="CK865" i="2"/>
  <c r="CI865" i="2"/>
  <c r="CG865" i="2"/>
  <c r="CE865" i="2"/>
  <c r="CC865" i="2"/>
  <c r="CA865" i="2"/>
  <c r="BY865" i="2"/>
  <c r="BW865" i="2"/>
  <c r="BU865" i="2"/>
  <c r="BS865" i="2"/>
  <c r="BQ865" i="2"/>
  <c r="BO865" i="2"/>
  <c r="BM865" i="2"/>
  <c r="BK865" i="2"/>
  <c r="BI865" i="2"/>
  <c r="BG865" i="2"/>
  <c r="BE865" i="2"/>
  <c r="CQ864" i="2"/>
  <c r="CO864" i="2"/>
  <c r="CM864" i="2"/>
  <c r="CK864" i="2"/>
  <c r="CI864" i="2"/>
  <c r="CG864" i="2"/>
  <c r="CE864" i="2"/>
  <c r="CC864" i="2"/>
  <c r="CA864" i="2"/>
  <c r="BY864" i="2"/>
  <c r="BW864" i="2"/>
  <c r="BU864" i="2"/>
  <c r="BS864" i="2"/>
  <c r="BQ864" i="2"/>
  <c r="BO864" i="2"/>
  <c r="BM864" i="2"/>
  <c r="BK864" i="2"/>
  <c r="BI864" i="2"/>
  <c r="BG864" i="2"/>
  <c r="BE864" i="2"/>
  <c r="CQ863" i="2"/>
  <c r="CO863" i="2"/>
  <c r="CM863" i="2"/>
  <c r="CK863" i="2"/>
  <c r="CI863" i="2"/>
  <c r="CG863" i="2"/>
  <c r="CE863" i="2"/>
  <c r="CC863" i="2"/>
  <c r="CA863" i="2"/>
  <c r="BY863" i="2"/>
  <c r="BW863" i="2"/>
  <c r="BU863" i="2"/>
  <c r="BS863" i="2"/>
  <c r="BQ863" i="2"/>
  <c r="BO863" i="2"/>
  <c r="BM863" i="2"/>
  <c r="BK863" i="2"/>
  <c r="BI863" i="2"/>
  <c r="BG863" i="2"/>
  <c r="BE863" i="2"/>
  <c r="CQ862" i="2"/>
  <c r="CO862" i="2"/>
  <c r="CM862" i="2"/>
  <c r="CK862" i="2"/>
  <c r="CI862" i="2"/>
  <c r="CG862" i="2"/>
  <c r="CE862" i="2"/>
  <c r="CC862" i="2"/>
  <c r="CA862" i="2"/>
  <c r="BY862" i="2"/>
  <c r="BW862" i="2"/>
  <c r="BU862" i="2"/>
  <c r="BS862" i="2"/>
  <c r="BQ862" i="2"/>
  <c r="BO862" i="2"/>
  <c r="BM862" i="2"/>
  <c r="BK862" i="2"/>
  <c r="BI862" i="2"/>
  <c r="BG862" i="2"/>
  <c r="BE862" i="2"/>
  <c r="CQ861" i="2"/>
  <c r="CO861" i="2"/>
  <c r="CM861" i="2"/>
  <c r="CK861" i="2"/>
  <c r="CI861" i="2"/>
  <c r="CG861" i="2"/>
  <c r="CE861" i="2"/>
  <c r="CC861" i="2"/>
  <c r="CA861" i="2"/>
  <c r="BY861" i="2"/>
  <c r="BW861" i="2"/>
  <c r="BU861" i="2"/>
  <c r="BS861" i="2"/>
  <c r="BQ861" i="2"/>
  <c r="BO861" i="2"/>
  <c r="BM861" i="2"/>
  <c r="BK861" i="2"/>
  <c r="BI861" i="2"/>
  <c r="BG861" i="2"/>
  <c r="BE861" i="2"/>
  <c r="CQ860" i="2"/>
  <c r="CO860" i="2"/>
  <c r="CM860" i="2"/>
  <c r="CK860" i="2"/>
  <c r="CI860" i="2"/>
  <c r="CG860" i="2"/>
  <c r="CE860" i="2"/>
  <c r="CC860" i="2"/>
  <c r="CA860" i="2"/>
  <c r="BY860" i="2"/>
  <c r="BW860" i="2"/>
  <c r="BU860" i="2"/>
  <c r="BS860" i="2"/>
  <c r="BQ860" i="2"/>
  <c r="BO860" i="2"/>
  <c r="BM860" i="2"/>
  <c r="BK860" i="2"/>
  <c r="BI860" i="2"/>
  <c r="BG860" i="2"/>
  <c r="BE860" i="2"/>
  <c r="CQ859" i="2"/>
  <c r="CO859" i="2"/>
  <c r="CM859" i="2"/>
  <c r="CK859" i="2"/>
  <c r="CI859" i="2"/>
  <c r="CG859" i="2"/>
  <c r="CE859" i="2"/>
  <c r="CC859" i="2"/>
  <c r="CA859" i="2"/>
  <c r="BY859" i="2"/>
  <c r="BW859" i="2"/>
  <c r="BU859" i="2"/>
  <c r="BS859" i="2"/>
  <c r="BQ859" i="2"/>
  <c r="BO859" i="2"/>
  <c r="BM859" i="2"/>
  <c r="BK859" i="2"/>
  <c r="BI859" i="2"/>
  <c r="BG859" i="2"/>
  <c r="BE859" i="2"/>
  <c r="CQ858" i="2"/>
  <c r="CO858" i="2"/>
  <c r="CM858" i="2"/>
  <c r="CK858" i="2"/>
  <c r="CI858" i="2"/>
  <c r="CG858" i="2"/>
  <c r="CE858" i="2"/>
  <c r="CC858" i="2"/>
  <c r="CA858" i="2"/>
  <c r="BY858" i="2"/>
  <c r="BW858" i="2"/>
  <c r="BU858" i="2"/>
  <c r="BS858" i="2"/>
  <c r="BQ858" i="2"/>
  <c r="BO858" i="2"/>
  <c r="BM858" i="2"/>
  <c r="BK858" i="2"/>
  <c r="BI858" i="2"/>
  <c r="BG858" i="2"/>
  <c r="BE858" i="2"/>
  <c r="CQ857" i="2"/>
  <c r="CO857" i="2"/>
  <c r="CM857" i="2"/>
  <c r="CK857" i="2"/>
  <c r="CI857" i="2"/>
  <c r="CG857" i="2"/>
  <c r="CE857" i="2"/>
  <c r="CC857" i="2"/>
  <c r="CA857" i="2"/>
  <c r="BY857" i="2"/>
  <c r="BW857" i="2"/>
  <c r="BU857" i="2"/>
  <c r="BS857" i="2"/>
  <c r="BQ857" i="2"/>
  <c r="BO857" i="2"/>
  <c r="BM857" i="2"/>
  <c r="BK857" i="2"/>
  <c r="BI857" i="2"/>
  <c r="BG857" i="2"/>
  <c r="BE857" i="2"/>
  <c r="CQ856" i="2"/>
  <c r="CO856" i="2"/>
  <c r="CM856" i="2"/>
  <c r="CK856" i="2"/>
  <c r="CI856" i="2"/>
  <c r="CG856" i="2"/>
  <c r="CE856" i="2"/>
  <c r="CC856" i="2"/>
  <c r="CA856" i="2"/>
  <c r="BY856" i="2"/>
  <c r="BW856" i="2"/>
  <c r="BU856" i="2"/>
  <c r="BS856" i="2"/>
  <c r="BQ856" i="2"/>
  <c r="BO856" i="2"/>
  <c r="BM856" i="2"/>
  <c r="BK856" i="2"/>
  <c r="BI856" i="2"/>
  <c r="BG856" i="2"/>
  <c r="BE856" i="2"/>
  <c r="CQ855" i="2"/>
  <c r="CO855" i="2"/>
  <c r="CM855" i="2"/>
  <c r="CK855" i="2"/>
  <c r="CI855" i="2"/>
  <c r="CG855" i="2"/>
  <c r="CE855" i="2"/>
  <c r="CC855" i="2"/>
  <c r="CA855" i="2"/>
  <c r="BY855" i="2"/>
  <c r="BW855" i="2"/>
  <c r="BU855" i="2"/>
  <c r="BS855" i="2"/>
  <c r="BQ855" i="2"/>
  <c r="BO855" i="2"/>
  <c r="BM855" i="2"/>
  <c r="BK855" i="2"/>
  <c r="BI855" i="2"/>
  <c r="BG855" i="2"/>
  <c r="BE855" i="2"/>
  <c r="CQ854" i="2"/>
  <c r="CO854" i="2"/>
  <c r="CM854" i="2"/>
  <c r="CK854" i="2"/>
  <c r="CI854" i="2"/>
  <c r="CG854" i="2"/>
  <c r="CE854" i="2"/>
  <c r="CC854" i="2"/>
  <c r="CA854" i="2"/>
  <c r="BY854" i="2"/>
  <c r="BW854" i="2"/>
  <c r="BU854" i="2"/>
  <c r="BS854" i="2"/>
  <c r="BQ854" i="2"/>
  <c r="BO854" i="2"/>
  <c r="BM854" i="2"/>
  <c r="BK854" i="2"/>
  <c r="BI854" i="2"/>
  <c r="BG854" i="2"/>
  <c r="BE854" i="2"/>
  <c r="CQ853" i="2"/>
  <c r="CO853" i="2"/>
  <c r="CM853" i="2"/>
  <c r="CK853" i="2"/>
  <c r="CI853" i="2"/>
  <c r="CG853" i="2"/>
  <c r="CE853" i="2"/>
  <c r="CC853" i="2"/>
  <c r="CA853" i="2"/>
  <c r="BY853" i="2"/>
  <c r="BW853" i="2"/>
  <c r="BU853" i="2"/>
  <c r="BS853" i="2"/>
  <c r="BQ853" i="2"/>
  <c r="BO853" i="2"/>
  <c r="BM853" i="2"/>
  <c r="BK853" i="2"/>
  <c r="BI853" i="2"/>
  <c r="BG853" i="2"/>
  <c r="BE853" i="2"/>
  <c r="CQ852" i="2"/>
  <c r="CO852" i="2"/>
  <c r="CM852" i="2"/>
  <c r="CK852" i="2"/>
  <c r="CI852" i="2"/>
  <c r="CG852" i="2"/>
  <c r="CE852" i="2"/>
  <c r="CC852" i="2"/>
  <c r="CA852" i="2"/>
  <c r="BY852" i="2"/>
  <c r="BW852" i="2"/>
  <c r="BU852" i="2"/>
  <c r="BS852" i="2"/>
  <c r="BQ852" i="2"/>
  <c r="BO852" i="2"/>
  <c r="BM852" i="2"/>
  <c r="BK852" i="2"/>
  <c r="BI852" i="2"/>
  <c r="BG852" i="2"/>
  <c r="BE852" i="2"/>
  <c r="CQ851" i="2"/>
  <c r="CO851" i="2"/>
  <c r="CM851" i="2"/>
  <c r="CK851" i="2"/>
  <c r="CI851" i="2"/>
  <c r="CG851" i="2"/>
  <c r="CE851" i="2"/>
  <c r="CC851" i="2"/>
  <c r="CA851" i="2"/>
  <c r="BY851" i="2"/>
  <c r="BW851" i="2"/>
  <c r="BU851" i="2"/>
  <c r="BS851" i="2"/>
  <c r="BQ851" i="2"/>
  <c r="BO851" i="2"/>
  <c r="BM851" i="2"/>
  <c r="BK851" i="2"/>
  <c r="BI851" i="2"/>
  <c r="BG851" i="2"/>
  <c r="BE851" i="2"/>
  <c r="CQ850" i="2"/>
  <c r="CO850" i="2"/>
  <c r="CM850" i="2"/>
  <c r="CK850" i="2"/>
  <c r="CI850" i="2"/>
  <c r="CG850" i="2"/>
  <c r="CE850" i="2"/>
  <c r="CC850" i="2"/>
  <c r="CA850" i="2"/>
  <c r="BY850" i="2"/>
  <c r="BW850" i="2"/>
  <c r="BU850" i="2"/>
  <c r="BS850" i="2"/>
  <c r="BQ850" i="2"/>
  <c r="BO850" i="2"/>
  <c r="BM850" i="2"/>
  <c r="BK850" i="2"/>
  <c r="BI850" i="2"/>
  <c r="BG850" i="2"/>
  <c r="BE850" i="2"/>
  <c r="CQ849" i="2"/>
  <c r="CO849" i="2"/>
  <c r="CM849" i="2"/>
  <c r="CK849" i="2"/>
  <c r="CI849" i="2"/>
  <c r="CG849" i="2"/>
  <c r="CE849" i="2"/>
  <c r="CC849" i="2"/>
  <c r="CA849" i="2"/>
  <c r="BY849" i="2"/>
  <c r="BW849" i="2"/>
  <c r="BU849" i="2"/>
  <c r="BS849" i="2"/>
  <c r="BQ849" i="2"/>
  <c r="BO849" i="2"/>
  <c r="BM849" i="2"/>
  <c r="BK849" i="2"/>
  <c r="BI849" i="2"/>
  <c r="BG849" i="2"/>
  <c r="BE849" i="2"/>
  <c r="CQ848" i="2"/>
  <c r="CO848" i="2"/>
  <c r="CM848" i="2"/>
  <c r="CK848" i="2"/>
  <c r="CI848" i="2"/>
  <c r="CG848" i="2"/>
  <c r="CE848" i="2"/>
  <c r="CC848" i="2"/>
  <c r="CA848" i="2"/>
  <c r="BY848" i="2"/>
  <c r="BW848" i="2"/>
  <c r="BU848" i="2"/>
  <c r="BS848" i="2"/>
  <c r="BQ848" i="2"/>
  <c r="BO848" i="2"/>
  <c r="BM848" i="2"/>
  <c r="BK848" i="2"/>
  <c r="BI848" i="2"/>
  <c r="BG848" i="2"/>
  <c r="BE848" i="2"/>
  <c r="CQ847" i="2"/>
  <c r="CO847" i="2"/>
  <c r="CM847" i="2"/>
  <c r="CK847" i="2"/>
  <c r="CI847" i="2"/>
  <c r="CG847" i="2"/>
  <c r="CE847" i="2"/>
  <c r="CC847" i="2"/>
  <c r="CA847" i="2"/>
  <c r="BY847" i="2"/>
  <c r="BW847" i="2"/>
  <c r="BU847" i="2"/>
  <c r="BS847" i="2"/>
  <c r="BQ847" i="2"/>
  <c r="BO847" i="2"/>
  <c r="BM847" i="2"/>
  <c r="BK847" i="2"/>
  <c r="BI847" i="2"/>
  <c r="BG847" i="2"/>
  <c r="BE847" i="2"/>
  <c r="CQ846" i="2"/>
  <c r="CO846" i="2"/>
  <c r="CM846" i="2"/>
  <c r="CK846" i="2"/>
  <c r="CI846" i="2"/>
  <c r="CG846" i="2"/>
  <c r="CE846" i="2"/>
  <c r="CC846" i="2"/>
  <c r="CA846" i="2"/>
  <c r="BY846" i="2"/>
  <c r="BW846" i="2"/>
  <c r="BU846" i="2"/>
  <c r="BS846" i="2"/>
  <c r="BQ846" i="2"/>
  <c r="BO846" i="2"/>
  <c r="BM846" i="2"/>
  <c r="BK846" i="2"/>
  <c r="BI846" i="2"/>
  <c r="BG846" i="2"/>
  <c r="BE846" i="2"/>
  <c r="CQ845" i="2"/>
  <c r="CO845" i="2"/>
  <c r="CM845" i="2"/>
  <c r="CK845" i="2"/>
  <c r="CI845" i="2"/>
  <c r="CG845" i="2"/>
  <c r="CE845" i="2"/>
  <c r="CC845" i="2"/>
  <c r="CA845" i="2"/>
  <c r="BY845" i="2"/>
  <c r="BW845" i="2"/>
  <c r="BU845" i="2"/>
  <c r="BS845" i="2"/>
  <c r="BQ845" i="2"/>
  <c r="BO845" i="2"/>
  <c r="BM845" i="2"/>
  <c r="BK845" i="2"/>
  <c r="BI845" i="2"/>
  <c r="BG845" i="2"/>
  <c r="BE845" i="2"/>
  <c r="CQ844" i="2"/>
  <c r="CO844" i="2"/>
  <c r="CM844" i="2"/>
  <c r="CK844" i="2"/>
  <c r="CI844" i="2"/>
  <c r="CG844" i="2"/>
  <c r="CE844" i="2"/>
  <c r="CC844" i="2"/>
  <c r="CA844" i="2"/>
  <c r="BY844" i="2"/>
  <c r="BW844" i="2"/>
  <c r="BU844" i="2"/>
  <c r="BS844" i="2"/>
  <c r="BQ844" i="2"/>
  <c r="BO844" i="2"/>
  <c r="BM844" i="2"/>
  <c r="BK844" i="2"/>
  <c r="BI844" i="2"/>
  <c r="BG844" i="2"/>
  <c r="BE844" i="2"/>
  <c r="CQ843" i="2"/>
  <c r="CO843" i="2"/>
  <c r="CM843" i="2"/>
  <c r="CK843" i="2"/>
  <c r="CI843" i="2"/>
  <c r="CG843" i="2"/>
  <c r="CE843" i="2"/>
  <c r="CC843" i="2"/>
  <c r="CA843" i="2"/>
  <c r="BY843" i="2"/>
  <c r="BW843" i="2"/>
  <c r="BU843" i="2"/>
  <c r="BS843" i="2"/>
  <c r="BQ843" i="2"/>
  <c r="BO843" i="2"/>
  <c r="BM843" i="2"/>
  <c r="BK843" i="2"/>
  <c r="BI843" i="2"/>
  <c r="BG843" i="2"/>
  <c r="BE843" i="2"/>
  <c r="CQ842" i="2"/>
  <c r="CO842" i="2"/>
  <c r="CM842" i="2"/>
  <c r="CK842" i="2"/>
  <c r="CI842" i="2"/>
  <c r="CG842" i="2"/>
  <c r="CE842" i="2"/>
  <c r="CC842" i="2"/>
  <c r="CA842" i="2"/>
  <c r="BY842" i="2"/>
  <c r="BW842" i="2"/>
  <c r="BU842" i="2"/>
  <c r="BS842" i="2"/>
  <c r="BQ842" i="2"/>
  <c r="BO842" i="2"/>
  <c r="BM842" i="2"/>
  <c r="BK842" i="2"/>
  <c r="BI842" i="2"/>
  <c r="BG842" i="2"/>
  <c r="BE842" i="2"/>
  <c r="CQ841" i="2"/>
  <c r="CO841" i="2"/>
  <c r="CM841" i="2"/>
  <c r="CK841" i="2"/>
  <c r="CI841" i="2"/>
  <c r="CG841" i="2"/>
  <c r="CE841" i="2"/>
  <c r="CC841" i="2"/>
  <c r="CA841" i="2"/>
  <c r="BY841" i="2"/>
  <c r="BW841" i="2"/>
  <c r="BU841" i="2"/>
  <c r="BS841" i="2"/>
  <c r="BQ841" i="2"/>
  <c r="BO841" i="2"/>
  <c r="BM841" i="2"/>
  <c r="BK841" i="2"/>
  <c r="BI841" i="2"/>
  <c r="BG841" i="2"/>
  <c r="BE841" i="2"/>
  <c r="CQ840" i="2"/>
  <c r="CO840" i="2"/>
  <c r="CM840" i="2"/>
  <c r="CK840" i="2"/>
  <c r="CI840" i="2"/>
  <c r="CG840" i="2"/>
  <c r="CE840" i="2"/>
  <c r="CC840" i="2"/>
  <c r="CA840" i="2"/>
  <c r="BY840" i="2"/>
  <c r="BW840" i="2"/>
  <c r="BU840" i="2"/>
  <c r="BS840" i="2"/>
  <c r="BQ840" i="2"/>
  <c r="BO840" i="2"/>
  <c r="BM840" i="2"/>
  <c r="BK840" i="2"/>
  <c r="BI840" i="2"/>
  <c r="BG840" i="2"/>
  <c r="BE840" i="2"/>
  <c r="CQ839" i="2"/>
  <c r="CO839" i="2"/>
  <c r="CM839" i="2"/>
  <c r="CK839" i="2"/>
  <c r="CI839" i="2"/>
  <c r="CG839" i="2"/>
  <c r="CE839" i="2"/>
  <c r="CC839" i="2"/>
  <c r="CA839" i="2"/>
  <c r="BY839" i="2"/>
  <c r="BW839" i="2"/>
  <c r="BU839" i="2"/>
  <c r="BS839" i="2"/>
  <c r="BQ839" i="2"/>
  <c r="BO839" i="2"/>
  <c r="BM839" i="2"/>
  <c r="BK839" i="2"/>
  <c r="BI839" i="2"/>
  <c r="BG839" i="2"/>
  <c r="BE839" i="2"/>
  <c r="CQ838" i="2"/>
  <c r="CO838" i="2"/>
  <c r="CM838" i="2"/>
  <c r="CK838" i="2"/>
  <c r="CI838" i="2"/>
  <c r="CG838" i="2"/>
  <c r="CE838" i="2"/>
  <c r="CC838" i="2"/>
  <c r="CA838" i="2"/>
  <c r="BY838" i="2"/>
  <c r="BW838" i="2"/>
  <c r="BU838" i="2"/>
  <c r="BS838" i="2"/>
  <c r="BQ838" i="2"/>
  <c r="BO838" i="2"/>
  <c r="BM838" i="2"/>
  <c r="BK838" i="2"/>
  <c r="BI838" i="2"/>
  <c r="BG838" i="2"/>
  <c r="BE838" i="2"/>
  <c r="CQ837" i="2"/>
  <c r="CO837" i="2"/>
  <c r="CM837" i="2"/>
  <c r="CK837" i="2"/>
  <c r="CI837" i="2"/>
  <c r="CG837" i="2"/>
  <c r="CE837" i="2"/>
  <c r="CC837" i="2"/>
  <c r="CA837" i="2"/>
  <c r="BY837" i="2"/>
  <c r="BW837" i="2"/>
  <c r="BU837" i="2"/>
  <c r="BS837" i="2"/>
  <c r="BQ837" i="2"/>
  <c r="BO837" i="2"/>
  <c r="BM837" i="2"/>
  <c r="BK837" i="2"/>
  <c r="BI837" i="2"/>
  <c r="BG837" i="2"/>
  <c r="BE837" i="2"/>
  <c r="CQ836" i="2"/>
  <c r="CO836" i="2"/>
  <c r="CM836" i="2"/>
  <c r="CK836" i="2"/>
  <c r="CI836" i="2"/>
  <c r="CG836" i="2"/>
  <c r="CE836" i="2"/>
  <c r="CC836" i="2"/>
  <c r="CA836" i="2"/>
  <c r="BY836" i="2"/>
  <c r="BW836" i="2"/>
  <c r="BU836" i="2"/>
  <c r="BS836" i="2"/>
  <c r="BQ836" i="2"/>
  <c r="BO836" i="2"/>
  <c r="BM836" i="2"/>
  <c r="BK836" i="2"/>
  <c r="BI836" i="2"/>
  <c r="BG836" i="2"/>
  <c r="BE836" i="2"/>
  <c r="CQ835" i="2"/>
  <c r="CO835" i="2"/>
  <c r="CM835" i="2"/>
  <c r="CK835" i="2"/>
  <c r="CI835" i="2"/>
  <c r="CG835" i="2"/>
  <c r="CE835" i="2"/>
  <c r="CC835" i="2"/>
  <c r="CA835" i="2"/>
  <c r="BY835" i="2"/>
  <c r="BW835" i="2"/>
  <c r="BU835" i="2"/>
  <c r="BS835" i="2"/>
  <c r="BQ835" i="2"/>
  <c r="BO835" i="2"/>
  <c r="BM835" i="2"/>
  <c r="BK835" i="2"/>
  <c r="BI835" i="2"/>
  <c r="BG835" i="2"/>
  <c r="BE835" i="2"/>
  <c r="CQ834" i="2"/>
  <c r="CO834" i="2"/>
  <c r="CM834" i="2"/>
  <c r="CK834" i="2"/>
  <c r="CI834" i="2"/>
  <c r="CG834" i="2"/>
  <c r="CE834" i="2"/>
  <c r="CC834" i="2"/>
  <c r="CA834" i="2"/>
  <c r="BY834" i="2"/>
  <c r="BW834" i="2"/>
  <c r="BU834" i="2"/>
  <c r="BS834" i="2"/>
  <c r="BQ834" i="2"/>
  <c r="BO834" i="2"/>
  <c r="BM834" i="2"/>
  <c r="BK834" i="2"/>
  <c r="BI834" i="2"/>
  <c r="BG834" i="2"/>
  <c r="BE834" i="2"/>
  <c r="CQ833" i="2"/>
  <c r="CO833" i="2"/>
  <c r="CM833" i="2"/>
  <c r="CK833" i="2"/>
  <c r="CI833" i="2"/>
  <c r="CG833" i="2"/>
  <c r="CE833" i="2"/>
  <c r="CC833" i="2"/>
  <c r="CA833" i="2"/>
  <c r="BY833" i="2"/>
  <c r="BW833" i="2"/>
  <c r="BU833" i="2"/>
  <c r="BS833" i="2"/>
  <c r="BQ833" i="2"/>
  <c r="BO833" i="2"/>
  <c r="BM833" i="2"/>
  <c r="BK833" i="2"/>
  <c r="BI833" i="2"/>
  <c r="BG833" i="2"/>
  <c r="BE833" i="2"/>
  <c r="CQ832" i="2"/>
  <c r="CO832" i="2"/>
  <c r="CM832" i="2"/>
  <c r="CK832" i="2"/>
  <c r="CI832" i="2"/>
  <c r="CG832" i="2"/>
  <c r="CE832" i="2"/>
  <c r="CC832" i="2"/>
  <c r="CA832" i="2"/>
  <c r="BY832" i="2"/>
  <c r="BW832" i="2"/>
  <c r="BU832" i="2"/>
  <c r="BS832" i="2"/>
  <c r="BQ832" i="2"/>
  <c r="BO832" i="2"/>
  <c r="BM832" i="2"/>
  <c r="BK832" i="2"/>
  <c r="BI832" i="2"/>
  <c r="BG832" i="2"/>
  <c r="BE832" i="2"/>
  <c r="CQ831" i="2"/>
  <c r="CO831" i="2"/>
  <c r="CM831" i="2"/>
  <c r="CK831" i="2"/>
  <c r="CI831" i="2"/>
  <c r="CG831" i="2"/>
  <c r="CE831" i="2"/>
  <c r="CC831" i="2"/>
  <c r="CA831" i="2"/>
  <c r="BY831" i="2"/>
  <c r="BW831" i="2"/>
  <c r="BU831" i="2"/>
  <c r="BS831" i="2"/>
  <c r="BQ831" i="2"/>
  <c r="BO831" i="2"/>
  <c r="BM831" i="2"/>
  <c r="BK831" i="2"/>
  <c r="BI831" i="2"/>
  <c r="BG831" i="2"/>
  <c r="BE831" i="2"/>
  <c r="CQ830" i="2"/>
  <c r="CO830" i="2"/>
  <c r="CM830" i="2"/>
  <c r="CK830" i="2"/>
  <c r="CI830" i="2"/>
  <c r="CG830" i="2"/>
  <c r="CE830" i="2"/>
  <c r="CC830" i="2"/>
  <c r="CA830" i="2"/>
  <c r="BY830" i="2"/>
  <c r="BW830" i="2"/>
  <c r="BU830" i="2"/>
  <c r="BS830" i="2"/>
  <c r="BQ830" i="2"/>
  <c r="BO830" i="2"/>
  <c r="BM830" i="2"/>
  <c r="BK830" i="2"/>
  <c r="BI830" i="2"/>
  <c r="BG830" i="2"/>
  <c r="BE830" i="2"/>
  <c r="CQ829" i="2"/>
  <c r="CO829" i="2"/>
  <c r="CM829" i="2"/>
  <c r="CK829" i="2"/>
  <c r="CI829" i="2"/>
  <c r="CG829" i="2"/>
  <c r="CE829" i="2"/>
  <c r="CC829" i="2"/>
  <c r="CA829" i="2"/>
  <c r="BY829" i="2"/>
  <c r="BW829" i="2"/>
  <c r="BU829" i="2"/>
  <c r="BS829" i="2"/>
  <c r="BQ829" i="2"/>
  <c r="BO829" i="2"/>
  <c r="BM829" i="2"/>
  <c r="BK829" i="2"/>
  <c r="BI829" i="2"/>
  <c r="BG829" i="2"/>
  <c r="BE829" i="2"/>
  <c r="CQ828" i="2"/>
  <c r="CO828" i="2"/>
  <c r="CM828" i="2"/>
  <c r="CK828" i="2"/>
  <c r="CI828" i="2"/>
  <c r="CG828" i="2"/>
  <c r="CE828" i="2"/>
  <c r="CC828" i="2"/>
  <c r="CA828" i="2"/>
  <c r="BY828" i="2"/>
  <c r="BW828" i="2"/>
  <c r="BU828" i="2"/>
  <c r="BS828" i="2"/>
  <c r="BQ828" i="2"/>
  <c r="BO828" i="2"/>
  <c r="BM828" i="2"/>
  <c r="BK828" i="2"/>
  <c r="BI828" i="2"/>
  <c r="BG828" i="2"/>
  <c r="BE828" i="2"/>
  <c r="CQ827" i="2"/>
  <c r="CO827" i="2"/>
  <c r="CM827" i="2"/>
  <c r="CK827" i="2"/>
  <c r="CI827" i="2"/>
  <c r="CG827" i="2"/>
  <c r="CE827" i="2"/>
  <c r="CC827" i="2"/>
  <c r="CA827" i="2"/>
  <c r="BY827" i="2"/>
  <c r="BW827" i="2"/>
  <c r="BU827" i="2"/>
  <c r="BS827" i="2"/>
  <c r="BQ827" i="2"/>
  <c r="BO827" i="2"/>
  <c r="BM827" i="2"/>
  <c r="BK827" i="2"/>
  <c r="BI827" i="2"/>
  <c r="BG827" i="2"/>
  <c r="BE827" i="2"/>
  <c r="CQ826" i="2"/>
  <c r="CO826" i="2"/>
  <c r="CM826" i="2"/>
  <c r="CK826" i="2"/>
  <c r="CI826" i="2"/>
  <c r="CG826" i="2"/>
  <c r="CE826" i="2"/>
  <c r="CC826" i="2"/>
  <c r="CA826" i="2"/>
  <c r="BY826" i="2"/>
  <c r="BW826" i="2"/>
  <c r="BU826" i="2"/>
  <c r="BS826" i="2"/>
  <c r="BQ826" i="2"/>
  <c r="BO826" i="2"/>
  <c r="BM826" i="2"/>
  <c r="BK826" i="2"/>
  <c r="BI826" i="2"/>
  <c r="BG826" i="2"/>
  <c r="BE826" i="2"/>
  <c r="CQ825" i="2"/>
  <c r="CO825" i="2"/>
  <c r="CM825" i="2"/>
  <c r="CK825" i="2"/>
  <c r="CI825" i="2"/>
  <c r="CG825" i="2"/>
  <c r="CE825" i="2"/>
  <c r="CC825" i="2"/>
  <c r="CA825" i="2"/>
  <c r="BY825" i="2"/>
  <c r="BW825" i="2"/>
  <c r="BU825" i="2"/>
  <c r="BS825" i="2"/>
  <c r="BQ825" i="2"/>
  <c r="BO825" i="2"/>
  <c r="BM825" i="2"/>
  <c r="BK825" i="2"/>
  <c r="BI825" i="2"/>
  <c r="BG825" i="2"/>
  <c r="BE825" i="2"/>
  <c r="CQ824" i="2"/>
  <c r="CO824" i="2"/>
  <c r="CM824" i="2"/>
  <c r="CK824" i="2"/>
  <c r="CI824" i="2"/>
  <c r="CG824" i="2"/>
  <c r="CE824" i="2"/>
  <c r="CC824" i="2"/>
  <c r="CA824" i="2"/>
  <c r="BY824" i="2"/>
  <c r="BW824" i="2"/>
  <c r="BU824" i="2"/>
  <c r="BS824" i="2"/>
  <c r="BQ824" i="2"/>
  <c r="BO824" i="2"/>
  <c r="BM824" i="2"/>
  <c r="BK824" i="2"/>
  <c r="BI824" i="2"/>
  <c r="BG824" i="2"/>
  <c r="BE824" i="2"/>
  <c r="CQ823" i="2"/>
  <c r="CO823" i="2"/>
  <c r="CM823" i="2"/>
  <c r="CK823" i="2"/>
  <c r="CI823" i="2"/>
  <c r="CG823" i="2"/>
  <c r="CE823" i="2"/>
  <c r="CC823" i="2"/>
  <c r="CA823" i="2"/>
  <c r="BY823" i="2"/>
  <c r="BW823" i="2"/>
  <c r="BU823" i="2"/>
  <c r="BS823" i="2"/>
  <c r="BQ823" i="2"/>
  <c r="BO823" i="2"/>
  <c r="BM823" i="2"/>
  <c r="BK823" i="2"/>
  <c r="BI823" i="2"/>
  <c r="BG823" i="2"/>
  <c r="BE823" i="2"/>
  <c r="CQ822" i="2"/>
  <c r="CO822" i="2"/>
  <c r="CM822" i="2"/>
  <c r="CK822" i="2"/>
  <c r="CI822" i="2"/>
  <c r="CG822" i="2"/>
  <c r="CE822" i="2"/>
  <c r="CC822" i="2"/>
  <c r="CA822" i="2"/>
  <c r="BY822" i="2"/>
  <c r="BW822" i="2"/>
  <c r="BU822" i="2"/>
  <c r="BS822" i="2"/>
  <c r="BQ822" i="2"/>
  <c r="BO822" i="2"/>
  <c r="BM822" i="2"/>
  <c r="BK822" i="2"/>
  <c r="BI822" i="2"/>
  <c r="BG822" i="2"/>
  <c r="BE822" i="2"/>
  <c r="CQ821" i="2"/>
  <c r="CO821" i="2"/>
  <c r="CM821" i="2"/>
  <c r="CK821" i="2"/>
  <c r="CI821" i="2"/>
  <c r="CG821" i="2"/>
  <c r="CE821" i="2"/>
  <c r="CC821" i="2"/>
  <c r="CA821" i="2"/>
  <c r="BY821" i="2"/>
  <c r="BW821" i="2"/>
  <c r="BU821" i="2"/>
  <c r="BS821" i="2"/>
  <c r="BQ821" i="2"/>
  <c r="BO821" i="2"/>
  <c r="BM821" i="2"/>
  <c r="BK821" i="2"/>
  <c r="BI821" i="2"/>
  <c r="BG821" i="2"/>
  <c r="BE821" i="2"/>
  <c r="CQ820" i="2"/>
  <c r="CO820" i="2"/>
  <c r="CM820" i="2"/>
  <c r="CK820" i="2"/>
  <c r="CI820" i="2"/>
  <c r="CG820" i="2"/>
  <c r="CE820" i="2"/>
  <c r="CC820" i="2"/>
  <c r="CA820" i="2"/>
  <c r="BY820" i="2"/>
  <c r="BW820" i="2"/>
  <c r="BU820" i="2"/>
  <c r="BS820" i="2"/>
  <c r="BQ820" i="2"/>
  <c r="BO820" i="2"/>
  <c r="BM820" i="2"/>
  <c r="BK820" i="2"/>
  <c r="BI820" i="2"/>
  <c r="BG820" i="2"/>
  <c r="BE820" i="2"/>
  <c r="CQ819" i="2"/>
  <c r="CO819" i="2"/>
  <c r="CM819" i="2"/>
  <c r="CK819" i="2"/>
  <c r="CI819" i="2"/>
  <c r="CG819" i="2"/>
  <c r="CE819" i="2"/>
  <c r="CC819" i="2"/>
  <c r="CA819" i="2"/>
  <c r="BY819" i="2"/>
  <c r="BW819" i="2"/>
  <c r="BU819" i="2"/>
  <c r="BS819" i="2"/>
  <c r="BQ819" i="2"/>
  <c r="BO819" i="2"/>
  <c r="BM819" i="2"/>
  <c r="BK819" i="2"/>
  <c r="BI819" i="2"/>
  <c r="BG819" i="2"/>
  <c r="BE819" i="2"/>
  <c r="CQ818" i="2"/>
  <c r="CO818" i="2"/>
  <c r="CM818" i="2"/>
  <c r="CK818" i="2"/>
  <c r="CI818" i="2"/>
  <c r="CG818" i="2"/>
  <c r="CE818" i="2"/>
  <c r="CC818" i="2"/>
  <c r="CA818" i="2"/>
  <c r="BY818" i="2"/>
  <c r="BW818" i="2"/>
  <c r="BU818" i="2"/>
  <c r="BS818" i="2"/>
  <c r="BQ818" i="2"/>
  <c r="BO818" i="2"/>
  <c r="BM818" i="2"/>
  <c r="BK818" i="2"/>
  <c r="BI818" i="2"/>
  <c r="BG818" i="2"/>
  <c r="BE818" i="2"/>
  <c r="CQ817" i="2"/>
  <c r="CO817" i="2"/>
  <c r="CM817" i="2"/>
  <c r="CK817" i="2"/>
  <c r="CI817" i="2"/>
  <c r="CG817" i="2"/>
  <c r="CE817" i="2"/>
  <c r="CC817" i="2"/>
  <c r="CA817" i="2"/>
  <c r="BY817" i="2"/>
  <c r="BW817" i="2"/>
  <c r="BU817" i="2"/>
  <c r="BS817" i="2"/>
  <c r="BQ817" i="2"/>
  <c r="BO817" i="2"/>
  <c r="BM817" i="2"/>
  <c r="BK817" i="2"/>
  <c r="BI817" i="2"/>
  <c r="BG817" i="2"/>
  <c r="BE817" i="2"/>
  <c r="CQ816" i="2"/>
  <c r="CO816" i="2"/>
  <c r="CM816" i="2"/>
  <c r="CK816" i="2"/>
  <c r="CI816" i="2"/>
  <c r="CG816" i="2"/>
  <c r="CE816" i="2"/>
  <c r="CC816" i="2"/>
  <c r="CA816" i="2"/>
  <c r="BY816" i="2"/>
  <c r="BW816" i="2"/>
  <c r="BU816" i="2"/>
  <c r="BS816" i="2"/>
  <c r="BQ816" i="2"/>
  <c r="BO816" i="2"/>
  <c r="BM816" i="2"/>
  <c r="BK816" i="2"/>
  <c r="BI816" i="2"/>
  <c r="BG816" i="2"/>
  <c r="BE816" i="2"/>
  <c r="CQ815" i="2"/>
  <c r="CO815" i="2"/>
  <c r="CM815" i="2"/>
  <c r="CK815" i="2"/>
  <c r="CI815" i="2"/>
  <c r="CG815" i="2"/>
  <c r="CE815" i="2"/>
  <c r="CC815" i="2"/>
  <c r="CA815" i="2"/>
  <c r="BY815" i="2"/>
  <c r="BW815" i="2"/>
  <c r="BU815" i="2"/>
  <c r="BS815" i="2"/>
  <c r="BQ815" i="2"/>
  <c r="BO815" i="2"/>
  <c r="BM815" i="2"/>
  <c r="BK815" i="2"/>
  <c r="BI815" i="2"/>
  <c r="BG815" i="2"/>
  <c r="BE815" i="2"/>
  <c r="CQ814" i="2"/>
  <c r="CO814" i="2"/>
  <c r="CM814" i="2"/>
  <c r="CK814" i="2"/>
  <c r="CI814" i="2"/>
  <c r="CG814" i="2"/>
  <c r="CE814" i="2"/>
  <c r="CC814" i="2"/>
  <c r="CA814" i="2"/>
  <c r="BY814" i="2"/>
  <c r="BW814" i="2"/>
  <c r="BU814" i="2"/>
  <c r="BS814" i="2"/>
  <c r="BQ814" i="2"/>
  <c r="BO814" i="2"/>
  <c r="BM814" i="2"/>
  <c r="BK814" i="2"/>
  <c r="BI814" i="2"/>
  <c r="BG814" i="2"/>
  <c r="BE814" i="2"/>
  <c r="CQ813" i="2"/>
  <c r="CO813" i="2"/>
  <c r="CM813" i="2"/>
  <c r="CK813" i="2"/>
  <c r="CI813" i="2"/>
  <c r="CG813" i="2"/>
  <c r="CE813" i="2"/>
  <c r="CC813" i="2"/>
  <c r="CA813" i="2"/>
  <c r="BY813" i="2"/>
  <c r="BW813" i="2"/>
  <c r="BU813" i="2"/>
  <c r="BS813" i="2"/>
  <c r="BQ813" i="2"/>
  <c r="BO813" i="2"/>
  <c r="BM813" i="2"/>
  <c r="BK813" i="2"/>
  <c r="BI813" i="2"/>
  <c r="BG813" i="2"/>
  <c r="BE813" i="2"/>
  <c r="CQ812" i="2"/>
  <c r="CO812" i="2"/>
  <c r="CM812" i="2"/>
  <c r="CK812" i="2"/>
  <c r="CI812" i="2"/>
  <c r="CG812" i="2"/>
  <c r="CE812" i="2"/>
  <c r="CC812" i="2"/>
  <c r="CA812" i="2"/>
  <c r="BY812" i="2"/>
  <c r="BW812" i="2"/>
  <c r="BU812" i="2"/>
  <c r="BS812" i="2"/>
  <c r="BQ812" i="2"/>
  <c r="BO812" i="2"/>
  <c r="BM812" i="2"/>
  <c r="BK812" i="2"/>
  <c r="BI812" i="2"/>
  <c r="BG812" i="2"/>
  <c r="BE812" i="2"/>
  <c r="CQ811" i="2"/>
  <c r="CO811" i="2"/>
  <c r="CM811" i="2"/>
  <c r="CK811" i="2"/>
  <c r="CI811" i="2"/>
  <c r="CG811" i="2"/>
  <c r="CE811" i="2"/>
  <c r="CC811" i="2"/>
  <c r="CA811" i="2"/>
  <c r="BY811" i="2"/>
  <c r="BW811" i="2"/>
  <c r="BU811" i="2"/>
  <c r="BS811" i="2"/>
  <c r="BQ811" i="2"/>
  <c r="BO811" i="2"/>
  <c r="BM811" i="2"/>
  <c r="BK811" i="2"/>
  <c r="BI811" i="2"/>
  <c r="BG811" i="2"/>
  <c r="BE811" i="2"/>
  <c r="CQ810" i="2"/>
  <c r="CO810" i="2"/>
  <c r="CM810" i="2"/>
  <c r="CK810" i="2"/>
  <c r="CI810" i="2"/>
  <c r="CG810" i="2"/>
  <c r="CE810" i="2"/>
  <c r="CC810" i="2"/>
  <c r="CA810" i="2"/>
  <c r="BY810" i="2"/>
  <c r="BW810" i="2"/>
  <c r="BU810" i="2"/>
  <c r="BS810" i="2"/>
  <c r="BQ810" i="2"/>
  <c r="BO810" i="2"/>
  <c r="BM810" i="2"/>
  <c r="BK810" i="2"/>
  <c r="BI810" i="2"/>
  <c r="BG810" i="2"/>
  <c r="BE810" i="2"/>
  <c r="CQ809" i="2"/>
  <c r="CO809" i="2"/>
  <c r="CM809" i="2"/>
  <c r="CK809" i="2"/>
  <c r="CI809" i="2"/>
  <c r="CG809" i="2"/>
  <c r="CE809" i="2"/>
  <c r="CC809" i="2"/>
  <c r="CA809" i="2"/>
  <c r="BY809" i="2"/>
  <c r="BW809" i="2"/>
  <c r="BU809" i="2"/>
  <c r="BS809" i="2"/>
  <c r="BQ809" i="2"/>
  <c r="BO809" i="2"/>
  <c r="BM809" i="2"/>
  <c r="BK809" i="2"/>
  <c r="BI809" i="2"/>
  <c r="BG809" i="2"/>
  <c r="BE809" i="2"/>
  <c r="CQ808" i="2"/>
  <c r="CO808" i="2"/>
  <c r="CM808" i="2"/>
  <c r="CK808" i="2"/>
  <c r="CI808" i="2"/>
  <c r="CG808" i="2"/>
  <c r="CE808" i="2"/>
  <c r="CC808" i="2"/>
  <c r="CA808" i="2"/>
  <c r="BY808" i="2"/>
  <c r="BW808" i="2"/>
  <c r="BU808" i="2"/>
  <c r="BS808" i="2"/>
  <c r="BQ808" i="2"/>
  <c r="BO808" i="2"/>
  <c r="BM808" i="2"/>
  <c r="BK808" i="2"/>
  <c r="BI808" i="2"/>
  <c r="BG808" i="2"/>
  <c r="BE808" i="2"/>
  <c r="CQ807" i="2"/>
  <c r="CO807" i="2"/>
  <c r="CM807" i="2"/>
  <c r="CK807" i="2"/>
  <c r="CI807" i="2"/>
  <c r="CG807" i="2"/>
  <c r="CE807" i="2"/>
  <c r="CC807" i="2"/>
  <c r="CA807" i="2"/>
  <c r="BY807" i="2"/>
  <c r="BW807" i="2"/>
  <c r="BU807" i="2"/>
  <c r="BS807" i="2"/>
  <c r="BQ807" i="2"/>
  <c r="BO807" i="2"/>
  <c r="BM807" i="2"/>
  <c r="BK807" i="2"/>
  <c r="BI807" i="2"/>
  <c r="BG807" i="2"/>
  <c r="BE807" i="2"/>
  <c r="CQ806" i="2"/>
  <c r="CO806" i="2"/>
  <c r="CM806" i="2"/>
  <c r="CK806" i="2"/>
  <c r="CI806" i="2"/>
  <c r="CG806" i="2"/>
  <c r="CE806" i="2"/>
  <c r="CC806" i="2"/>
  <c r="CA806" i="2"/>
  <c r="BY806" i="2"/>
  <c r="BW806" i="2"/>
  <c r="BU806" i="2"/>
  <c r="BS806" i="2"/>
  <c r="BQ806" i="2"/>
  <c r="BO806" i="2"/>
  <c r="BM806" i="2"/>
  <c r="BK806" i="2"/>
  <c r="BI806" i="2"/>
  <c r="BG806" i="2"/>
  <c r="BE806" i="2"/>
  <c r="CQ805" i="2"/>
  <c r="CO805" i="2"/>
  <c r="CM805" i="2"/>
  <c r="CK805" i="2"/>
  <c r="CI805" i="2"/>
  <c r="CG805" i="2"/>
  <c r="CE805" i="2"/>
  <c r="CC805" i="2"/>
  <c r="CA805" i="2"/>
  <c r="BY805" i="2"/>
  <c r="BW805" i="2"/>
  <c r="BU805" i="2"/>
  <c r="BS805" i="2"/>
  <c r="BQ805" i="2"/>
  <c r="BO805" i="2"/>
  <c r="BM805" i="2"/>
  <c r="BK805" i="2"/>
  <c r="BI805" i="2"/>
  <c r="BG805" i="2"/>
  <c r="BE805" i="2"/>
  <c r="CQ804" i="2"/>
  <c r="CO804" i="2"/>
  <c r="CM804" i="2"/>
  <c r="CK804" i="2"/>
  <c r="CI804" i="2"/>
  <c r="CG804" i="2"/>
  <c r="CE804" i="2"/>
  <c r="CC804" i="2"/>
  <c r="CA804" i="2"/>
  <c r="BY804" i="2"/>
  <c r="BW804" i="2"/>
  <c r="BU804" i="2"/>
  <c r="BS804" i="2"/>
  <c r="BQ804" i="2"/>
  <c r="BO804" i="2"/>
  <c r="BM804" i="2"/>
  <c r="BK804" i="2"/>
  <c r="BI804" i="2"/>
  <c r="BG804" i="2"/>
  <c r="BE804" i="2"/>
  <c r="CQ803" i="2"/>
  <c r="CO803" i="2"/>
  <c r="CM803" i="2"/>
  <c r="CK803" i="2"/>
  <c r="CI803" i="2"/>
  <c r="CG803" i="2"/>
  <c r="CE803" i="2"/>
  <c r="CC803" i="2"/>
  <c r="CA803" i="2"/>
  <c r="BY803" i="2"/>
  <c r="BW803" i="2"/>
  <c r="BU803" i="2"/>
  <c r="BS803" i="2"/>
  <c r="BQ803" i="2"/>
  <c r="BO803" i="2"/>
  <c r="BM803" i="2"/>
  <c r="BK803" i="2"/>
  <c r="BI803" i="2"/>
  <c r="BG803" i="2"/>
  <c r="BE803" i="2"/>
  <c r="CQ802" i="2"/>
  <c r="CO802" i="2"/>
  <c r="CM802" i="2"/>
  <c r="CK802" i="2"/>
  <c r="CI802" i="2"/>
  <c r="CG802" i="2"/>
  <c r="CE802" i="2"/>
  <c r="CC802" i="2"/>
  <c r="CA802" i="2"/>
  <c r="BY802" i="2"/>
  <c r="BW802" i="2"/>
  <c r="BU802" i="2"/>
  <c r="BS802" i="2"/>
  <c r="BQ802" i="2"/>
  <c r="BO802" i="2"/>
  <c r="BM802" i="2"/>
  <c r="BK802" i="2"/>
  <c r="BI802" i="2"/>
  <c r="BG802" i="2"/>
  <c r="BE802" i="2"/>
  <c r="CQ801" i="2"/>
  <c r="CO801" i="2"/>
  <c r="CM801" i="2"/>
  <c r="CK801" i="2"/>
  <c r="CI801" i="2"/>
  <c r="CG801" i="2"/>
  <c r="CE801" i="2"/>
  <c r="CC801" i="2"/>
  <c r="CA801" i="2"/>
  <c r="BY801" i="2"/>
  <c r="BW801" i="2"/>
  <c r="BU801" i="2"/>
  <c r="BS801" i="2"/>
  <c r="BQ801" i="2"/>
  <c r="BO801" i="2"/>
  <c r="BM801" i="2"/>
  <c r="BK801" i="2"/>
  <c r="BI801" i="2"/>
  <c r="BG801" i="2"/>
  <c r="BE801" i="2"/>
  <c r="CQ800" i="2"/>
  <c r="CO800" i="2"/>
  <c r="CM800" i="2"/>
  <c r="CK800" i="2"/>
  <c r="CI800" i="2"/>
  <c r="CG800" i="2"/>
  <c r="CE800" i="2"/>
  <c r="CC800" i="2"/>
  <c r="CA800" i="2"/>
  <c r="BY800" i="2"/>
  <c r="BW800" i="2"/>
  <c r="BU800" i="2"/>
  <c r="BS800" i="2"/>
  <c r="BQ800" i="2"/>
  <c r="BO800" i="2"/>
  <c r="BM800" i="2"/>
  <c r="BK800" i="2"/>
  <c r="BI800" i="2"/>
  <c r="BG800" i="2"/>
  <c r="BE800" i="2"/>
  <c r="CQ799" i="2"/>
  <c r="CO799" i="2"/>
  <c r="CM799" i="2"/>
  <c r="CK799" i="2"/>
  <c r="CI799" i="2"/>
  <c r="CG799" i="2"/>
  <c r="CE799" i="2"/>
  <c r="CC799" i="2"/>
  <c r="CA799" i="2"/>
  <c r="BY799" i="2"/>
  <c r="BW799" i="2"/>
  <c r="BU799" i="2"/>
  <c r="BS799" i="2"/>
  <c r="BQ799" i="2"/>
  <c r="BO799" i="2"/>
  <c r="BM799" i="2"/>
  <c r="BK799" i="2"/>
  <c r="BI799" i="2"/>
  <c r="BG799" i="2"/>
  <c r="BE799" i="2"/>
  <c r="CQ798" i="2"/>
  <c r="CO798" i="2"/>
  <c r="CM798" i="2"/>
  <c r="CK798" i="2"/>
  <c r="CI798" i="2"/>
  <c r="CG798" i="2"/>
  <c r="CE798" i="2"/>
  <c r="CC798" i="2"/>
  <c r="CA798" i="2"/>
  <c r="BY798" i="2"/>
  <c r="BW798" i="2"/>
  <c r="BU798" i="2"/>
  <c r="BS798" i="2"/>
  <c r="BQ798" i="2"/>
  <c r="BO798" i="2"/>
  <c r="BM798" i="2"/>
  <c r="BK798" i="2"/>
  <c r="BI798" i="2"/>
  <c r="BG798" i="2"/>
  <c r="BE798" i="2"/>
  <c r="CQ797" i="2"/>
  <c r="CO797" i="2"/>
  <c r="CM797" i="2"/>
  <c r="CK797" i="2"/>
  <c r="CI797" i="2"/>
  <c r="CG797" i="2"/>
  <c r="CE797" i="2"/>
  <c r="CC797" i="2"/>
  <c r="CA797" i="2"/>
  <c r="BY797" i="2"/>
  <c r="BW797" i="2"/>
  <c r="BU797" i="2"/>
  <c r="BS797" i="2"/>
  <c r="BQ797" i="2"/>
  <c r="BO797" i="2"/>
  <c r="BM797" i="2"/>
  <c r="BK797" i="2"/>
  <c r="BI797" i="2"/>
  <c r="BG797" i="2"/>
  <c r="BE797" i="2"/>
  <c r="CQ796" i="2"/>
  <c r="CO796" i="2"/>
  <c r="CM796" i="2"/>
  <c r="CK796" i="2"/>
  <c r="CI796" i="2"/>
  <c r="CG796" i="2"/>
  <c r="CE796" i="2"/>
  <c r="CC796" i="2"/>
  <c r="CA796" i="2"/>
  <c r="BY796" i="2"/>
  <c r="BW796" i="2"/>
  <c r="BU796" i="2"/>
  <c r="BS796" i="2"/>
  <c r="BQ796" i="2"/>
  <c r="BO796" i="2"/>
  <c r="BM796" i="2"/>
  <c r="BK796" i="2"/>
  <c r="BI796" i="2"/>
  <c r="BG796" i="2"/>
  <c r="BE796" i="2"/>
  <c r="CQ795" i="2"/>
  <c r="CO795" i="2"/>
  <c r="CM795" i="2"/>
  <c r="CK795" i="2"/>
  <c r="CI795" i="2"/>
  <c r="CG795" i="2"/>
  <c r="CE795" i="2"/>
  <c r="CC795" i="2"/>
  <c r="CA795" i="2"/>
  <c r="BY795" i="2"/>
  <c r="BW795" i="2"/>
  <c r="BU795" i="2"/>
  <c r="BS795" i="2"/>
  <c r="BQ795" i="2"/>
  <c r="BO795" i="2"/>
  <c r="BM795" i="2"/>
  <c r="BK795" i="2"/>
  <c r="BI795" i="2"/>
  <c r="BG795" i="2"/>
  <c r="BE795" i="2"/>
  <c r="CQ794" i="2"/>
  <c r="CO794" i="2"/>
  <c r="CM794" i="2"/>
  <c r="CK794" i="2"/>
  <c r="CI794" i="2"/>
  <c r="CG794" i="2"/>
  <c r="CE794" i="2"/>
  <c r="CC794" i="2"/>
  <c r="CA794" i="2"/>
  <c r="BY794" i="2"/>
  <c r="BW794" i="2"/>
  <c r="BU794" i="2"/>
  <c r="BS794" i="2"/>
  <c r="BQ794" i="2"/>
  <c r="BO794" i="2"/>
  <c r="BM794" i="2"/>
  <c r="BK794" i="2"/>
  <c r="BI794" i="2"/>
  <c r="BG794" i="2"/>
  <c r="BE794" i="2"/>
  <c r="CQ793" i="2"/>
  <c r="CO793" i="2"/>
  <c r="CM793" i="2"/>
  <c r="CK793" i="2"/>
  <c r="CI793" i="2"/>
  <c r="CG793" i="2"/>
  <c r="CE793" i="2"/>
  <c r="CC793" i="2"/>
  <c r="CA793" i="2"/>
  <c r="BY793" i="2"/>
  <c r="BW793" i="2"/>
  <c r="BU793" i="2"/>
  <c r="BS793" i="2"/>
  <c r="BQ793" i="2"/>
  <c r="BO793" i="2"/>
  <c r="BM793" i="2"/>
  <c r="BK793" i="2"/>
  <c r="BI793" i="2"/>
  <c r="BG793" i="2"/>
  <c r="BE793" i="2"/>
  <c r="CQ792" i="2"/>
  <c r="CO792" i="2"/>
  <c r="CM792" i="2"/>
  <c r="CK792" i="2"/>
  <c r="CI792" i="2"/>
  <c r="CG792" i="2"/>
  <c r="CE792" i="2"/>
  <c r="CC792" i="2"/>
  <c r="CA792" i="2"/>
  <c r="BY792" i="2"/>
  <c r="BW792" i="2"/>
  <c r="BU792" i="2"/>
  <c r="BS792" i="2"/>
  <c r="BQ792" i="2"/>
  <c r="BO792" i="2"/>
  <c r="BM792" i="2"/>
  <c r="BK792" i="2"/>
  <c r="BI792" i="2"/>
  <c r="BG792" i="2"/>
  <c r="BE792" i="2"/>
  <c r="CQ791" i="2"/>
  <c r="CO791" i="2"/>
  <c r="CM791" i="2"/>
  <c r="CK791" i="2"/>
  <c r="CI791" i="2"/>
  <c r="CG791" i="2"/>
  <c r="CE791" i="2"/>
  <c r="CC791" i="2"/>
  <c r="CA791" i="2"/>
  <c r="BY791" i="2"/>
  <c r="BW791" i="2"/>
  <c r="BU791" i="2"/>
  <c r="BS791" i="2"/>
  <c r="BQ791" i="2"/>
  <c r="BO791" i="2"/>
  <c r="BM791" i="2"/>
  <c r="BK791" i="2"/>
  <c r="BI791" i="2"/>
  <c r="BG791" i="2"/>
  <c r="BE791" i="2"/>
  <c r="CQ790" i="2"/>
  <c r="CO790" i="2"/>
  <c r="CM790" i="2"/>
  <c r="CK790" i="2"/>
  <c r="CI790" i="2"/>
  <c r="CG790" i="2"/>
  <c r="CE790" i="2"/>
  <c r="CC790" i="2"/>
  <c r="CA790" i="2"/>
  <c r="BY790" i="2"/>
  <c r="BW790" i="2"/>
  <c r="BU790" i="2"/>
  <c r="BS790" i="2"/>
  <c r="BQ790" i="2"/>
  <c r="BO790" i="2"/>
  <c r="BM790" i="2"/>
  <c r="BK790" i="2"/>
  <c r="BI790" i="2"/>
  <c r="BG790" i="2"/>
  <c r="BE790" i="2"/>
  <c r="CQ789" i="2"/>
  <c r="CO789" i="2"/>
  <c r="CM789" i="2"/>
  <c r="CK789" i="2"/>
  <c r="CI789" i="2"/>
  <c r="CG789" i="2"/>
  <c r="CE789" i="2"/>
  <c r="CC789" i="2"/>
  <c r="CA789" i="2"/>
  <c r="BY789" i="2"/>
  <c r="BW789" i="2"/>
  <c r="BU789" i="2"/>
  <c r="BS789" i="2"/>
  <c r="BQ789" i="2"/>
  <c r="BO789" i="2"/>
  <c r="BM789" i="2"/>
  <c r="BK789" i="2"/>
  <c r="BI789" i="2"/>
  <c r="BG789" i="2"/>
  <c r="BE789" i="2"/>
  <c r="CQ788" i="2"/>
  <c r="CO788" i="2"/>
  <c r="CM788" i="2"/>
  <c r="CK788" i="2"/>
  <c r="CI788" i="2"/>
  <c r="CG788" i="2"/>
  <c r="CE788" i="2"/>
  <c r="CC788" i="2"/>
  <c r="CA788" i="2"/>
  <c r="BY788" i="2"/>
  <c r="BW788" i="2"/>
  <c r="BU788" i="2"/>
  <c r="BS788" i="2"/>
  <c r="BQ788" i="2"/>
  <c r="BO788" i="2"/>
  <c r="BM788" i="2"/>
  <c r="BK788" i="2"/>
  <c r="BI788" i="2"/>
  <c r="BG788" i="2"/>
  <c r="BE788" i="2"/>
  <c r="CQ787" i="2"/>
  <c r="CO787" i="2"/>
  <c r="CM787" i="2"/>
  <c r="CK787" i="2"/>
  <c r="CI787" i="2"/>
  <c r="CG787" i="2"/>
  <c r="CE787" i="2"/>
  <c r="CC787" i="2"/>
  <c r="CA787" i="2"/>
  <c r="BY787" i="2"/>
  <c r="BW787" i="2"/>
  <c r="BU787" i="2"/>
  <c r="BS787" i="2"/>
  <c r="BQ787" i="2"/>
  <c r="BO787" i="2"/>
  <c r="BM787" i="2"/>
  <c r="BK787" i="2"/>
  <c r="BI787" i="2"/>
  <c r="BG787" i="2"/>
  <c r="BE787" i="2"/>
  <c r="CQ786" i="2"/>
  <c r="CO786" i="2"/>
  <c r="CM786" i="2"/>
  <c r="CK786" i="2"/>
  <c r="CI786" i="2"/>
  <c r="CG786" i="2"/>
  <c r="CE786" i="2"/>
  <c r="CC786" i="2"/>
  <c r="CA786" i="2"/>
  <c r="BY786" i="2"/>
  <c r="BW786" i="2"/>
  <c r="BU786" i="2"/>
  <c r="BS786" i="2"/>
  <c r="BQ786" i="2"/>
  <c r="BO786" i="2"/>
  <c r="BM786" i="2"/>
  <c r="BK786" i="2"/>
  <c r="BI786" i="2"/>
  <c r="BG786" i="2"/>
  <c r="BE786" i="2"/>
  <c r="CQ785" i="2"/>
  <c r="CO785" i="2"/>
  <c r="CM785" i="2"/>
  <c r="CK785" i="2"/>
  <c r="CI785" i="2"/>
  <c r="CG785" i="2"/>
  <c r="CE785" i="2"/>
  <c r="CC785" i="2"/>
  <c r="CA785" i="2"/>
  <c r="BY785" i="2"/>
  <c r="BW785" i="2"/>
  <c r="BU785" i="2"/>
  <c r="BS785" i="2"/>
  <c r="BQ785" i="2"/>
  <c r="BO785" i="2"/>
  <c r="BM785" i="2"/>
  <c r="BK785" i="2"/>
  <c r="BI785" i="2"/>
  <c r="BG785" i="2"/>
  <c r="BE785" i="2"/>
  <c r="CQ784" i="2"/>
  <c r="CO784" i="2"/>
  <c r="CM784" i="2"/>
  <c r="CK784" i="2"/>
  <c r="CI784" i="2"/>
  <c r="CG784" i="2"/>
  <c r="CE784" i="2"/>
  <c r="CC784" i="2"/>
  <c r="CA784" i="2"/>
  <c r="BY784" i="2"/>
  <c r="BW784" i="2"/>
  <c r="BU784" i="2"/>
  <c r="BS784" i="2"/>
  <c r="BQ784" i="2"/>
  <c r="BO784" i="2"/>
  <c r="BM784" i="2"/>
  <c r="BK784" i="2"/>
  <c r="BI784" i="2"/>
  <c r="BG784" i="2"/>
  <c r="BE784" i="2"/>
  <c r="CQ783" i="2"/>
  <c r="CO783" i="2"/>
  <c r="CM783" i="2"/>
  <c r="CK783" i="2"/>
  <c r="CI783" i="2"/>
  <c r="CG783" i="2"/>
  <c r="CE783" i="2"/>
  <c r="CC783" i="2"/>
  <c r="CA783" i="2"/>
  <c r="BY783" i="2"/>
  <c r="BW783" i="2"/>
  <c r="BU783" i="2"/>
  <c r="BS783" i="2"/>
  <c r="BQ783" i="2"/>
  <c r="BO783" i="2"/>
  <c r="BM783" i="2"/>
  <c r="BK783" i="2"/>
  <c r="BI783" i="2"/>
  <c r="BG783" i="2"/>
  <c r="BE783" i="2"/>
  <c r="CQ782" i="2"/>
  <c r="CO782" i="2"/>
  <c r="CM782" i="2"/>
  <c r="CK782" i="2"/>
  <c r="CI782" i="2"/>
  <c r="CG782" i="2"/>
  <c r="CE782" i="2"/>
  <c r="CC782" i="2"/>
  <c r="CA782" i="2"/>
  <c r="BY782" i="2"/>
  <c r="BW782" i="2"/>
  <c r="BU782" i="2"/>
  <c r="BS782" i="2"/>
  <c r="BQ782" i="2"/>
  <c r="BO782" i="2"/>
  <c r="BM782" i="2"/>
  <c r="BK782" i="2"/>
  <c r="BI782" i="2"/>
  <c r="BG782" i="2"/>
  <c r="BE782" i="2"/>
  <c r="CQ781" i="2"/>
  <c r="CO781" i="2"/>
  <c r="CM781" i="2"/>
  <c r="CK781" i="2"/>
  <c r="CI781" i="2"/>
  <c r="CG781" i="2"/>
  <c r="CE781" i="2"/>
  <c r="CC781" i="2"/>
  <c r="CA781" i="2"/>
  <c r="BY781" i="2"/>
  <c r="BW781" i="2"/>
  <c r="BU781" i="2"/>
  <c r="BS781" i="2"/>
  <c r="BQ781" i="2"/>
  <c r="BO781" i="2"/>
  <c r="BM781" i="2"/>
  <c r="BK781" i="2"/>
  <c r="BI781" i="2"/>
  <c r="BG781" i="2"/>
  <c r="BE781" i="2"/>
  <c r="CQ780" i="2"/>
  <c r="CO780" i="2"/>
  <c r="CM780" i="2"/>
  <c r="CK780" i="2"/>
  <c r="CI780" i="2"/>
  <c r="CG780" i="2"/>
  <c r="CE780" i="2"/>
  <c r="CC780" i="2"/>
  <c r="CA780" i="2"/>
  <c r="BY780" i="2"/>
  <c r="BW780" i="2"/>
  <c r="BU780" i="2"/>
  <c r="BS780" i="2"/>
  <c r="BQ780" i="2"/>
  <c r="BO780" i="2"/>
  <c r="BM780" i="2"/>
  <c r="BK780" i="2"/>
  <c r="BI780" i="2"/>
  <c r="BG780" i="2"/>
  <c r="BE780" i="2"/>
  <c r="CQ779" i="2"/>
  <c r="CO779" i="2"/>
  <c r="CM779" i="2"/>
  <c r="CK779" i="2"/>
  <c r="CI779" i="2"/>
  <c r="CG779" i="2"/>
  <c r="CE779" i="2"/>
  <c r="CC779" i="2"/>
  <c r="CA779" i="2"/>
  <c r="BY779" i="2"/>
  <c r="BW779" i="2"/>
  <c r="BU779" i="2"/>
  <c r="BS779" i="2"/>
  <c r="BQ779" i="2"/>
  <c r="BO779" i="2"/>
  <c r="BM779" i="2"/>
  <c r="BK779" i="2"/>
  <c r="BI779" i="2"/>
  <c r="BG779" i="2"/>
  <c r="BE779" i="2"/>
  <c r="CQ778" i="2"/>
  <c r="CO778" i="2"/>
  <c r="CM778" i="2"/>
  <c r="CK778" i="2"/>
  <c r="CI778" i="2"/>
  <c r="CG778" i="2"/>
  <c r="CE778" i="2"/>
  <c r="CC778" i="2"/>
  <c r="CA778" i="2"/>
  <c r="BY778" i="2"/>
  <c r="BW778" i="2"/>
  <c r="BU778" i="2"/>
  <c r="BS778" i="2"/>
  <c r="BQ778" i="2"/>
  <c r="BO778" i="2"/>
  <c r="BM778" i="2"/>
  <c r="BK778" i="2"/>
  <c r="BI778" i="2"/>
  <c r="BG778" i="2"/>
  <c r="BE778" i="2"/>
  <c r="CQ777" i="2"/>
  <c r="CO777" i="2"/>
  <c r="CM777" i="2"/>
  <c r="CK777" i="2"/>
  <c r="CI777" i="2"/>
  <c r="CG777" i="2"/>
  <c r="CE777" i="2"/>
  <c r="CC777" i="2"/>
  <c r="CA777" i="2"/>
  <c r="BY777" i="2"/>
  <c r="BW777" i="2"/>
  <c r="BU777" i="2"/>
  <c r="BS777" i="2"/>
  <c r="BQ777" i="2"/>
  <c r="BO777" i="2"/>
  <c r="BM777" i="2"/>
  <c r="BK777" i="2"/>
  <c r="BI777" i="2"/>
  <c r="BG777" i="2"/>
  <c r="BE777" i="2"/>
  <c r="CQ776" i="2"/>
  <c r="CO776" i="2"/>
  <c r="CM776" i="2"/>
  <c r="CK776" i="2"/>
  <c r="CI776" i="2"/>
  <c r="CG776" i="2"/>
  <c r="CE776" i="2"/>
  <c r="CC776" i="2"/>
  <c r="CA776" i="2"/>
  <c r="BY776" i="2"/>
  <c r="BW776" i="2"/>
  <c r="BU776" i="2"/>
  <c r="BS776" i="2"/>
  <c r="BQ776" i="2"/>
  <c r="BO776" i="2"/>
  <c r="BM776" i="2"/>
  <c r="BK776" i="2"/>
  <c r="BI776" i="2"/>
  <c r="BG776" i="2"/>
  <c r="BE776" i="2"/>
  <c r="CQ775" i="2"/>
  <c r="CO775" i="2"/>
  <c r="CM775" i="2"/>
  <c r="CK775" i="2"/>
  <c r="CI775" i="2"/>
  <c r="CG775" i="2"/>
  <c r="CE775" i="2"/>
  <c r="CC775" i="2"/>
  <c r="CA775" i="2"/>
  <c r="BY775" i="2"/>
  <c r="BW775" i="2"/>
  <c r="BU775" i="2"/>
  <c r="BS775" i="2"/>
  <c r="BQ775" i="2"/>
  <c r="BO775" i="2"/>
  <c r="BM775" i="2"/>
  <c r="BK775" i="2"/>
  <c r="BI775" i="2"/>
  <c r="BG775" i="2"/>
  <c r="BE775" i="2"/>
  <c r="CQ774" i="2"/>
  <c r="CO774" i="2"/>
  <c r="CM774" i="2"/>
  <c r="CK774" i="2"/>
  <c r="CI774" i="2"/>
  <c r="CG774" i="2"/>
  <c r="CE774" i="2"/>
  <c r="CC774" i="2"/>
  <c r="CA774" i="2"/>
  <c r="BY774" i="2"/>
  <c r="BW774" i="2"/>
  <c r="BU774" i="2"/>
  <c r="BS774" i="2"/>
  <c r="BQ774" i="2"/>
  <c r="BO774" i="2"/>
  <c r="BM774" i="2"/>
  <c r="BK774" i="2"/>
  <c r="BI774" i="2"/>
  <c r="BG774" i="2"/>
  <c r="BE774" i="2"/>
  <c r="CQ773" i="2"/>
  <c r="CO773" i="2"/>
  <c r="CM773" i="2"/>
  <c r="CK773" i="2"/>
  <c r="CI773" i="2"/>
  <c r="CG773" i="2"/>
  <c r="CE773" i="2"/>
  <c r="CC773" i="2"/>
  <c r="CA773" i="2"/>
  <c r="BY773" i="2"/>
  <c r="BW773" i="2"/>
  <c r="BU773" i="2"/>
  <c r="BS773" i="2"/>
  <c r="BQ773" i="2"/>
  <c r="BO773" i="2"/>
  <c r="BM773" i="2"/>
  <c r="BK773" i="2"/>
  <c r="BI773" i="2"/>
  <c r="BG773" i="2"/>
  <c r="BE773" i="2"/>
  <c r="CQ772" i="2"/>
  <c r="CO772" i="2"/>
  <c r="CM772" i="2"/>
  <c r="CK772" i="2"/>
  <c r="CI772" i="2"/>
  <c r="CG772" i="2"/>
  <c r="CE772" i="2"/>
  <c r="CC772" i="2"/>
  <c r="CA772" i="2"/>
  <c r="BY772" i="2"/>
  <c r="BW772" i="2"/>
  <c r="BU772" i="2"/>
  <c r="BS772" i="2"/>
  <c r="BQ772" i="2"/>
  <c r="BO772" i="2"/>
  <c r="BM772" i="2"/>
  <c r="BK772" i="2"/>
  <c r="BI772" i="2"/>
  <c r="BG772" i="2"/>
  <c r="BE772" i="2"/>
  <c r="CQ771" i="2"/>
  <c r="CO771" i="2"/>
  <c r="CM771" i="2"/>
  <c r="CK771" i="2"/>
  <c r="CI771" i="2"/>
  <c r="CG771" i="2"/>
  <c r="CE771" i="2"/>
  <c r="CC771" i="2"/>
  <c r="CA771" i="2"/>
  <c r="BY771" i="2"/>
  <c r="BW771" i="2"/>
  <c r="BU771" i="2"/>
  <c r="BS771" i="2"/>
  <c r="BQ771" i="2"/>
  <c r="BO771" i="2"/>
  <c r="BM771" i="2"/>
  <c r="BK771" i="2"/>
  <c r="BI771" i="2"/>
  <c r="BG771" i="2"/>
  <c r="BE771" i="2"/>
  <c r="CQ770" i="2"/>
  <c r="CO770" i="2"/>
  <c r="CM770" i="2"/>
  <c r="CK770" i="2"/>
  <c r="CI770" i="2"/>
  <c r="CG770" i="2"/>
  <c r="CE770" i="2"/>
  <c r="CC770" i="2"/>
  <c r="CA770" i="2"/>
  <c r="BY770" i="2"/>
  <c r="BW770" i="2"/>
  <c r="BU770" i="2"/>
  <c r="BS770" i="2"/>
  <c r="BQ770" i="2"/>
  <c r="BO770" i="2"/>
  <c r="BM770" i="2"/>
  <c r="BK770" i="2"/>
  <c r="BI770" i="2"/>
  <c r="BG770" i="2"/>
  <c r="BE770" i="2"/>
  <c r="CQ769" i="2"/>
  <c r="CO769" i="2"/>
  <c r="CM769" i="2"/>
  <c r="CK769" i="2"/>
  <c r="CI769" i="2"/>
  <c r="CG769" i="2"/>
  <c r="CE769" i="2"/>
  <c r="CC769" i="2"/>
  <c r="CA769" i="2"/>
  <c r="BY769" i="2"/>
  <c r="BW769" i="2"/>
  <c r="BU769" i="2"/>
  <c r="BS769" i="2"/>
  <c r="BQ769" i="2"/>
  <c r="BO769" i="2"/>
  <c r="BM769" i="2"/>
  <c r="BK769" i="2"/>
  <c r="BI769" i="2"/>
  <c r="BG769" i="2"/>
  <c r="BE769" i="2"/>
  <c r="CQ768" i="2"/>
  <c r="CO768" i="2"/>
  <c r="CM768" i="2"/>
  <c r="CK768" i="2"/>
  <c r="CI768" i="2"/>
  <c r="CG768" i="2"/>
  <c r="CE768" i="2"/>
  <c r="CC768" i="2"/>
  <c r="CA768" i="2"/>
  <c r="BY768" i="2"/>
  <c r="BW768" i="2"/>
  <c r="BU768" i="2"/>
  <c r="BS768" i="2"/>
  <c r="BQ768" i="2"/>
  <c r="BO768" i="2"/>
  <c r="BM768" i="2"/>
  <c r="BK768" i="2"/>
  <c r="BI768" i="2"/>
  <c r="BG768" i="2"/>
  <c r="BE768" i="2"/>
  <c r="CQ767" i="2"/>
  <c r="CO767" i="2"/>
  <c r="CM767" i="2"/>
  <c r="CK767" i="2"/>
  <c r="CI767" i="2"/>
  <c r="CG767" i="2"/>
  <c r="CE767" i="2"/>
  <c r="CC767" i="2"/>
  <c r="CA767" i="2"/>
  <c r="BY767" i="2"/>
  <c r="BW767" i="2"/>
  <c r="BU767" i="2"/>
  <c r="BS767" i="2"/>
  <c r="BQ767" i="2"/>
  <c r="BO767" i="2"/>
  <c r="BM767" i="2"/>
  <c r="BK767" i="2"/>
  <c r="BI767" i="2"/>
  <c r="BG767" i="2"/>
  <c r="BE767" i="2"/>
  <c r="CQ766" i="2"/>
  <c r="CO766" i="2"/>
  <c r="CM766" i="2"/>
  <c r="CK766" i="2"/>
  <c r="CI766" i="2"/>
  <c r="CG766" i="2"/>
  <c r="CE766" i="2"/>
  <c r="CC766" i="2"/>
  <c r="CA766" i="2"/>
  <c r="BY766" i="2"/>
  <c r="BW766" i="2"/>
  <c r="BU766" i="2"/>
  <c r="BS766" i="2"/>
  <c r="BQ766" i="2"/>
  <c r="BO766" i="2"/>
  <c r="BM766" i="2"/>
  <c r="BK766" i="2"/>
  <c r="BI766" i="2"/>
  <c r="BG766" i="2"/>
  <c r="BE766" i="2"/>
  <c r="CQ765" i="2"/>
  <c r="CO765" i="2"/>
  <c r="CM765" i="2"/>
  <c r="CK765" i="2"/>
  <c r="CI765" i="2"/>
  <c r="CG765" i="2"/>
  <c r="CE765" i="2"/>
  <c r="CC765" i="2"/>
  <c r="CA765" i="2"/>
  <c r="BY765" i="2"/>
  <c r="BW765" i="2"/>
  <c r="BU765" i="2"/>
  <c r="BS765" i="2"/>
  <c r="BQ765" i="2"/>
  <c r="BO765" i="2"/>
  <c r="BM765" i="2"/>
  <c r="BK765" i="2"/>
  <c r="BI765" i="2"/>
  <c r="BG765" i="2"/>
  <c r="BE765" i="2"/>
  <c r="CQ764" i="2"/>
  <c r="CO764" i="2"/>
  <c r="CM764" i="2"/>
  <c r="CK764" i="2"/>
  <c r="CI764" i="2"/>
  <c r="CG764" i="2"/>
  <c r="CE764" i="2"/>
  <c r="CC764" i="2"/>
  <c r="CA764" i="2"/>
  <c r="BY764" i="2"/>
  <c r="BW764" i="2"/>
  <c r="BU764" i="2"/>
  <c r="BS764" i="2"/>
  <c r="BQ764" i="2"/>
  <c r="BO764" i="2"/>
  <c r="BM764" i="2"/>
  <c r="BK764" i="2"/>
  <c r="BI764" i="2"/>
  <c r="BG764" i="2"/>
  <c r="BE764" i="2"/>
  <c r="CQ763" i="2"/>
  <c r="CO763" i="2"/>
  <c r="CM763" i="2"/>
  <c r="CK763" i="2"/>
  <c r="CI763" i="2"/>
  <c r="CG763" i="2"/>
  <c r="CE763" i="2"/>
  <c r="CC763" i="2"/>
  <c r="CA763" i="2"/>
  <c r="BY763" i="2"/>
  <c r="BW763" i="2"/>
  <c r="BU763" i="2"/>
  <c r="BS763" i="2"/>
  <c r="BQ763" i="2"/>
  <c r="BO763" i="2"/>
  <c r="BM763" i="2"/>
  <c r="BK763" i="2"/>
  <c r="BI763" i="2"/>
  <c r="BG763" i="2"/>
  <c r="BE763" i="2"/>
  <c r="CQ762" i="2"/>
  <c r="CO762" i="2"/>
  <c r="CM762" i="2"/>
  <c r="CK762" i="2"/>
  <c r="CI762" i="2"/>
  <c r="CG762" i="2"/>
  <c r="CE762" i="2"/>
  <c r="CC762" i="2"/>
  <c r="CA762" i="2"/>
  <c r="BY762" i="2"/>
  <c r="BW762" i="2"/>
  <c r="BU762" i="2"/>
  <c r="BS762" i="2"/>
  <c r="BQ762" i="2"/>
  <c r="BO762" i="2"/>
  <c r="BM762" i="2"/>
  <c r="BK762" i="2"/>
  <c r="BI762" i="2"/>
  <c r="BG762" i="2"/>
  <c r="BE762" i="2"/>
  <c r="CQ761" i="2"/>
  <c r="CO761" i="2"/>
  <c r="CM761" i="2"/>
  <c r="CK761" i="2"/>
  <c r="CI761" i="2"/>
  <c r="CG761" i="2"/>
  <c r="CE761" i="2"/>
  <c r="CC761" i="2"/>
  <c r="CA761" i="2"/>
  <c r="BY761" i="2"/>
  <c r="BW761" i="2"/>
  <c r="BU761" i="2"/>
  <c r="BS761" i="2"/>
  <c r="BQ761" i="2"/>
  <c r="BO761" i="2"/>
  <c r="BM761" i="2"/>
  <c r="BK761" i="2"/>
  <c r="BI761" i="2"/>
  <c r="BG761" i="2"/>
  <c r="BE761" i="2"/>
  <c r="CQ760" i="2"/>
  <c r="CO760" i="2"/>
  <c r="CM760" i="2"/>
  <c r="CK760" i="2"/>
  <c r="CI760" i="2"/>
  <c r="CG760" i="2"/>
  <c r="CE760" i="2"/>
  <c r="CC760" i="2"/>
  <c r="CA760" i="2"/>
  <c r="BY760" i="2"/>
  <c r="BW760" i="2"/>
  <c r="BU760" i="2"/>
  <c r="BS760" i="2"/>
  <c r="BQ760" i="2"/>
  <c r="BO760" i="2"/>
  <c r="BM760" i="2"/>
  <c r="BK760" i="2"/>
  <c r="BI760" i="2"/>
  <c r="BG760" i="2"/>
  <c r="BE760" i="2"/>
  <c r="CQ759" i="2"/>
  <c r="CO759" i="2"/>
  <c r="CM759" i="2"/>
  <c r="CK759" i="2"/>
  <c r="CI759" i="2"/>
  <c r="CG759" i="2"/>
  <c r="CE759" i="2"/>
  <c r="CC759" i="2"/>
  <c r="CA759" i="2"/>
  <c r="BY759" i="2"/>
  <c r="BW759" i="2"/>
  <c r="BU759" i="2"/>
  <c r="BS759" i="2"/>
  <c r="BQ759" i="2"/>
  <c r="BO759" i="2"/>
  <c r="BM759" i="2"/>
  <c r="BK759" i="2"/>
  <c r="BI759" i="2"/>
  <c r="BG759" i="2"/>
  <c r="BE759" i="2"/>
  <c r="CQ758" i="2"/>
  <c r="CO758" i="2"/>
  <c r="CM758" i="2"/>
  <c r="CK758" i="2"/>
  <c r="CI758" i="2"/>
  <c r="CG758" i="2"/>
  <c r="CE758" i="2"/>
  <c r="CC758" i="2"/>
  <c r="CA758" i="2"/>
  <c r="BY758" i="2"/>
  <c r="BW758" i="2"/>
  <c r="BU758" i="2"/>
  <c r="BS758" i="2"/>
  <c r="BQ758" i="2"/>
  <c r="BO758" i="2"/>
  <c r="BM758" i="2"/>
  <c r="BK758" i="2"/>
  <c r="BI758" i="2"/>
  <c r="BG758" i="2"/>
  <c r="BE758" i="2"/>
  <c r="CQ757" i="2"/>
  <c r="CO757" i="2"/>
  <c r="CM757" i="2"/>
  <c r="CK757" i="2"/>
  <c r="CI757" i="2"/>
  <c r="CG757" i="2"/>
  <c r="CE757" i="2"/>
  <c r="CC757" i="2"/>
  <c r="CA757" i="2"/>
  <c r="BY757" i="2"/>
  <c r="BW757" i="2"/>
  <c r="BU757" i="2"/>
  <c r="BS757" i="2"/>
  <c r="BQ757" i="2"/>
  <c r="BO757" i="2"/>
  <c r="BM757" i="2"/>
  <c r="BK757" i="2"/>
  <c r="BI757" i="2"/>
  <c r="BG757" i="2"/>
  <c r="BE757" i="2"/>
  <c r="CQ756" i="2"/>
  <c r="CO756" i="2"/>
  <c r="CM756" i="2"/>
  <c r="CK756" i="2"/>
  <c r="CI756" i="2"/>
  <c r="CG756" i="2"/>
  <c r="CE756" i="2"/>
  <c r="CC756" i="2"/>
  <c r="CA756" i="2"/>
  <c r="BY756" i="2"/>
  <c r="BW756" i="2"/>
  <c r="BU756" i="2"/>
  <c r="BS756" i="2"/>
  <c r="BQ756" i="2"/>
  <c r="BO756" i="2"/>
  <c r="BM756" i="2"/>
  <c r="BK756" i="2"/>
  <c r="BI756" i="2"/>
  <c r="BG756" i="2"/>
  <c r="BE756" i="2"/>
  <c r="CQ755" i="2"/>
  <c r="CO755" i="2"/>
  <c r="CM755" i="2"/>
  <c r="CK755" i="2"/>
  <c r="CI755" i="2"/>
  <c r="CG755" i="2"/>
  <c r="CE755" i="2"/>
  <c r="CC755" i="2"/>
  <c r="CA755" i="2"/>
  <c r="BY755" i="2"/>
  <c r="BW755" i="2"/>
  <c r="BU755" i="2"/>
  <c r="BS755" i="2"/>
  <c r="BQ755" i="2"/>
  <c r="BO755" i="2"/>
  <c r="BM755" i="2"/>
  <c r="BK755" i="2"/>
  <c r="BI755" i="2"/>
  <c r="BG755" i="2"/>
  <c r="BE755" i="2"/>
  <c r="CQ754" i="2"/>
  <c r="CO754" i="2"/>
  <c r="CM754" i="2"/>
  <c r="CK754" i="2"/>
  <c r="CI754" i="2"/>
  <c r="CG754" i="2"/>
  <c r="CE754" i="2"/>
  <c r="CC754" i="2"/>
  <c r="CA754" i="2"/>
  <c r="BY754" i="2"/>
  <c r="BW754" i="2"/>
  <c r="BU754" i="2"/>
  <c r="BS754" i="2"/>
  <c r="BQ754" i="2"/>
  <c r="BO754" i="2"/>
  <c r="BM754" i="2"/>
  <c r="BK754" i="2"/>
  <c r="BI754" i="2"/>
  <c r="BG754" i="2"/>
  <c r="BE754" i="2"/>
  <c r="CQ753" i="2"/>
  <c r="CO753" i="2"/>
  <c r="CM753" i="2"/>
  <c r="CK753" i="2"/>
  <c r="CI753" i="2"/>
  <c r="CG753" i="2"/>
  <c r="CE753" i="2"/>
  <c r="CC753" i="2"/>
  <c r="CA753" i="2"/>
  <c r="BY753" i="2"/>
  <c r="BW753" i="2"/>
  <c r="BU753" i="2"/>
  <c r="BS753" i="2"/>
  <c r="BQ753" i="2"/>
  <c r="BO753" i="2"/>
  <c r="BM753" i="2"/>
  <c r="BK753" i="2"/>
  <c r="BI753" i="2"/>
  <c r="BG753" i="2"/>
  <c r="BE753" i="2"/>
  <c r="CQ752" i="2"/>
  <c r="CO752" i="2"/>
  <c r="CM752" i="2"/>
  <c r="CK752" i="2"/>
  <c r="CI752" i="2"/>
  <c r="CG752" i="2"/>
  <c r="CE752" i="2"/>
  <c r="CC752" i="2"/>
  <c r="CA752" i="2"/>
  <c r="BY752" i="2"/>
  <c r="BW752" i="2"/>
  <c r="BU752" i="2"/>
  <c r="BS752" i="2"/>
  <c r="BQ752" i="2"/>
  <c r="BO752" i="2"/>
  <c r="BM752" i="2"/>
  <c r="BK752" i="2"/>
  <c r="BI752" i="2"/>
  <c r="BG752" i="2"/>
  <c r="BE752" i="2"/>
  <c r="CQ751" i="2"/>
  <c r="CO751" i="2"/>
  <c r="CM751" i="2"/>
  <c r="CK751" i="2"/>
  <c r="CI751" i="2"/>
  <c r="CG751" i="2"/>
  <c r="CE751" i="2"/>
  <c r="CC751" i="2"/>
  <c r="CA751" i="2"/>
  <c r="BY751" i="2"/>
  <c r="BW751" i="2"/>
  <c r="BU751" i="2"/>
  <c r="BS751" i="2"/>
  <c r="BQ751" i="2"/>
  <c r="BO751" i="2"/>
  <c r="BM751" i="2"/>
  <c r="BK751" i="2"/>
  <c r="BI751" i="2"/>
  <c r="BG751" i="2"/>
  <c r="BE751" i="2"/>
  <c r="CQ750" i="2"/>
  <c r="CO750" i="2"/>
  <c r="CM750" i="2"/>
  <c r="CK750" i="2"/>
  <c r="CI750" i="2"/>
  <c r="CG750" i="2"/>
  <c r="CE750" i="2"/>
  <c r="CC750" i="2"/>
  <c r="CA750" i="2"/>
  <c r="BY750" i="2"/>
  <c r="BW750" i="2"/>
  <c r="BU750" i="2"/>
  <c r="BS750" i="2"/>
  <c r="BQ750" i="2"/>
  <c r="BO750" i="2"/>
  <c r="BM750" i="2"/>
  <c r="BK750" i="2"/>
  <c r="BI750" i="2"/>
  <c r="BG750" i="2"/>
  <c r="BE750" i="2"/>
  <c r="CQ749" i="2"/>
  <c r="CO749" i="2"/>
  <c r="CM749" i="2"/>
  <c r="CK749" i="2"/>
  <c r="CI749" i="2"/>
  <c r="CG749" i="2"/>
  <c r="CE749" i="2"/>
  <c r="CC749" i="2"/>
  <c r="CA749" i="2"/>
  <c r="BY749" i="2"/>
  <c r="BW749" i="2"/>
  <c r="BU749" i="2"/>
  <c r="BS749" i="2"/>
  <c r="BQ749" i="2"/>
  <c r="BO749" i="2"/>
  <c r="BM749" i="2"/>
  <c r="BK749" i="2"/>
  <c r="BI749" i="2"/>
  <c r="BG749" i="2"/>
  <c r="BE749" i="2"/>
  <c r="CQ748" i="2"/>
  <c r="CO748" i="2"/>
  <c r="CM748" i="2"/>
  <c r="CK748" i="2"/>
  <c r="CI748" i="2"/>
  <c r="CG748" i="2"/>
  <c r="CE748" i="2"/>
  <c r="CC748" i="2"/>
  <c r="CA748" i="2"/>
  <c r="BY748" i="2"/>
  <c r="BW748" i="2"/>
  <c r="BU748" i="2"/>
  <c r="BS748" i="2"/>
  <c r="BQ748" i="2"/>
  <c r="BO748" i="2"/>
  <c r="BM748" i="2"/>
  <c r="BK748" i="2"/>
  <c r="BI748" i="2"/>
  <c r="BG748" i="2"/>
  <c r="BE748" i="2"/>
  <c r="CQ747" i="2"/>
  <c r="CO747" i="2"/>
  <c r="CM747" i="2"/>
  <c r="CK747" i="2"/>
  <c r="CI747" i="2"/>
  <c r="CG747" i="2"/>
  <c r="CE747" i="2"/>
  <c r="CC747" i="2"/>
  <c r="CA747" i="2"/>
  <c r="BY747" i="2"/>
  <c r="BW747" i="2"/>
  <c r="BU747" i="2"/>
  <c r="BS747" i="2"/>
  <c r="BQ747" i="2"/>
  <c r="BO747" i="2"/>
  <c r="BM747" i="2"/>
  <c r="BK747" i="2"/>
  <c r="BI747" i="2"/>
  <c r="BG747" i="2"/>
  <c r="BE747" i="2"/>
  <c r="CQ746" i="2"/>
  <c r="CO746" i="2"/>
  <c r="CM746" i="2"/>
  <c r="CK746" i="2"/>
  <c r="CI746" i="2"/>
  <c r="CG746" i="2"/>
  <c r="CE746" i="2"/>
  <c r="CC746" i="2"/>
  <c r="CA746" i="2"/>
  <c r="BY746" i="2"/>
  <c r="BW746" i="2"/>
  <c r="BU746" i="2"/>
  <c r="BS746" i="2"/>
  <c r="BQ746" i="2"/>
  <c r="BO746" i="2"/>
  <c r="BM746" i="2"/>
  <c r="BK746" i="2"/>
  <c r="BI746" i="2"/>
  <c r="BG746" i="2"/>
  <c r="BE746" i="2"/>
  <c r="CQ745" i="2"/>
  <c r="CO745" i="2"/>
  <c r="CM745" i="2"/>
  <c r="CK745" i="2"/>
  <c r="CI745" i="2"/>
  <c r="CG745" i="2"/>
  <c r="CE745" i="2"/>
  <c r="CC745" i="2"/>
  <c r="CA745" i="2"/>
  <c r="BY745" i="2"/>
  <c r="BW745" i="2"/>
  <c r="BU745" i="2"/>
  <c r="BS745" i="2"/>
  <c r="BQ745" i="2"/>
  <c r="BO745" i="2"/>
  <c r="BM745" i="2"/>
  <c r="BK745" i="2"/>
  <c r="BI745" i="2"/>
  <c r="BG745" i="2"/>
  <c r="BE745" i="2"/>
  <c r="CQ744" i="2"/>
  <c r="CO744" i="2"/>
  <c r="CM744" i="2"/>
  <c r="CK744" i="2"/>
  <c r="CI744" i="2"/>
  <c r="CG744" i="2"/>
  <c r="CE744" i="2"/>
  <c r="CC744" i="2"/>
  <c r="CA744" i="2"/>
  <c r="BY744" i="2"/>
  <c r="BW744" i="2"/>
  <c r="BU744" i="2"/>
  <c r="BS744" i="2"/>
  <c r="BQ744" i="2"/>
  <c r="BO744" i="2"/>
  <c r="BM744" i="2"/>
  <c r="BK744" i="2"/>
  <c r="BI744" i="2"/>
  <c r="BG744" i="2"/>
  <c r="BE744" i="2"/>
  <c r="CQ743" i="2"/>
  <c r="CO743" i="2"/>
  <c r="CM743" i="2"/>
  <c r="CK743" i="2"/>
  <c r="CI743" i="2"/>
  <c r="CG743" i="2"/>
  <c r="CE743" i="2"/>
  <c r="CC743" i="2"/>
  <c r="CA743" i="2"/>
  <c r="BY743" i="2"/>
  <c r="BW743" i="2"/>
  <c r="BU743" i="2"/>
  <c r="BS743" i="2"/>
  <c r="BQ743" i="2"/>
  <c r="BO743" i="2"/>
  <c r="BM743" i="2"/>
  <c r="BK743" i="2"/>
  <c r="BI743" i="2"/>
  <c r="BG743" i="2"/>
  <c r="BE743" i="2"/>
  <c r="CQ742" i="2"/>
  <c r="CO742" i="2"/>
  <c r="CM742" i="2"/>
  <c r="CK742" i="2"/>
  <c r="CI742" i="2"/>
  <c r="CG742" i="2"/>
  <c r="CE742" i="2"/>
  <c r="CC742" i="2"/>
  <c r="CA742" i="2"/>
  <c r="BY742" i="2"/>
  <c r="BW742" i="2"/>
  <c r="BU742" i="2"/>
  <c r="BS742" i="2"/>
  <c r="BQ742" i="2"/>
  <c r="BO742" i="2"/>
  <c r="BM742" i="2"/>
  <c r="BK742" i="2"/>
  <c r="BI742" i="2"/>
  <c r="BG742" i="2"/>
  <c r="BE742" i="2"/>
  <c r="CQ741" i="2"/>
  <c r="CO741" i="2"/>
  <c r="CM741" i="2"/>
  <c r="CK741" i="2"/>
  <c r="CI741" i="2"/>
  <c r="CG741" i="2"/>
  <c r="CE741" i="2"/>
  <c r="CC741" i="2"/>
  <c r="CA741" i="2"/>
  <c r="BY741" i="2"/>
  <c r="BW741" i="2"/>
  <c r="BU741" i="2"/>
  <c r="BS741" i="2"/>
  <c r="BQ741" i="2"/>
  <c r="BO741" i="2"/>
  <c r="BM741" i="2"/>
  <c r="BK741" i="2"/>
  <c r="BI741" i="2"/>
  <c r="BG741" i="2"/>
  <c r="BE741" i="2"/>
  <c r="CQ740" i="2"/>
  <c r="CO740" i="2"/>
  <c r="CM740" i="2"/>
  <c r="CK740" i="2"/>
  <c r="CI740" i="2"/>
  <c r="CG740" i="2"/>
  <c r="CE740" i="2"/>
  <c r="CC740" i="2"/>
  <c r="CA740" i="2"/>
  <c r="BY740" i="2"/>
  <c r="BW740" i="2"/>
  <c r="BU740" i="2"/>
  <c r="BS740" i="2"/>
  <c r="BQ740" i="2"/>
  <c r="BO740" i="2"/>
  <c r="BM740" i="2"/>
  <c r="BK740" i="2"/>
  <c r="BI740" i="2"/>
  <c r="BG740" i="2"/>
  <c r="BE740" i="2"/>
  <c r="CQ739" i="2"/>
  <c r="CO739" i="2"/>
  <c r="CM739" i="2"/>
  <c r="CK739" i="2"/>
  <c r="CI739" i="2"/>
  <c r="CG739" i="2"/>
  <c r="CE739" i="2"/>
  <c r="CC739" i="2"/>
  <c r="CA739" i="2"/>
  <c r="BY739" i="2"/>
  <c r="BW739" i="2"/>
  <c r="BU739" i="2"/>
  <c r="BS739" i="2"/>
  <c r="BQ739" i="2"/>
  <c r="BO739" i="2"/>
  <c r="BM739" i="2"/>
  <c r="BK739" i="2"/>
  <c r="BI739" i="2"/>
  <c r="BG739" i="2"/>
  <c r="BE739" i="2"/>
  <c r="CQ738" i="2"/>
  <c r="CO738" i="2"/>
  <c r="CM738" i="2"/>
  <c r="CK738" i="2"/>
  <c r="CI738" i="2"/>
  <c r="CG738" i="2"/>
  <c r="CE738" i="2"/>
  <c r="CC738" i="2"/>
  <c r="CA738" i="2"/>
  <c r="BY738" i="2"/>
  <c r="BW738" i="2"/>
  <c r="BU738" i="2"/>
  <c r="BS738" i="2"/>
  <c r="BQ738" i="2"/>
  <c r="BO738" i="2"/>
  <c r="BM738" i="2"/>
  <c r="BK738" i="2"/>
  <c r="BI738" i="2"/>
  <c r="BG738" i="2"/>
  <c r="BE738" i="2"/>
  <c r="CQ737" i="2"/>
  <c r="CO737" i="2"/>
  <c r="CM737" i="2"/>
  <c r="CK737" i="2"/>
  <c r="CI737" i="2"/>
  <c r="CG737" i="2"/>
  <c r="CE737" i="2"/>
  <c r="CC737" i="2"/>
  <c r="CA737" i="2"/>
  <c r="BY737" i="2"/>
  <c r="BW737" i="2"/>
  <c r="BU737" i="2"/>
  <c r="BS737" i="2"/>
  <c r="BQ737" i="2"/>
  <c r="BO737" i="2"/>
  <c r="BM737" i="2"/>
  <c r="BK737" i="2"/>
  <c r="BI737" i="2"/>
  <c r="BG737" i="2"/>
  <c r="BE737" i="2"/>
  <c r="CQ736" i="2"/>
  <c r="CO736" i="2"/>
  <c r="CM736" i="2"/>
  <c r="CK736" i="2"/>
  <c r="CI736" i="2"/>
  <c r="CG736" i="2"/>
  <c r="CE736" i="2"/>
  <c r="CC736" i="2"/>
  <c r="CA736" i="2"/>
  <c r="BY736" i="2"/>
  <c r="BW736" i="2"/>
  <c r="BU736" i="2"/>
  <c r="BS736" i="2"/>
  <c r="BQ736" i="2"/>
  <c r="BO736" i="2"/>
  <c r="BM736" i="2"/>
  <c r="BK736" i="2"/>
  <c r="BI736" i="2"/>
  <c r="BG736" i="2"/>
  <c r="BE736" i="2"/>
  <c r="CQ735" i="2"/>
  <c r="CO735" i="2"/>
  <c r="CM735" i="2"/>
  <c r="CK735" i="2"/>
  <c r="CI735" i="2"/>
  <c r="CG735" i="2"/>
  <c r="CE735" i="2"/>
  <c r="CC735" i="2"/>
  <c r="CA735" i="2"/>
  <c r="BY735" i="2"/>
  <c r="BW735" i="2"/>
  <c r="BU735" i="2"/>
  <c r="BS735" i="2"/>
  <c r="BQ735" i="2"/>
  <c r="BO735" i="2"/>
  <c r="BM735" i="2"/>
  <c r="BK735" i="2"/>
  <c r="BI735" i="2"/>
  <c r="BG735" i="2"/>
  <c r="BE735" i="2"/>
  <c r="CQ734" i="2"/>
  <c r="CO734" i="2"/>
  <c r="CM734" i="2"/>
  <c r="CK734" i="2"/>
  <c r="CI734" i="2"/>
  <c r="CG734" i="2"/>
  <c r="CE734" i="2"/>
  <c r="CC734" i="2"/>
  <c r="CA734" i="2"/>
  <c r="BY734" i="2"/>
  <c r="BW734" i="2"/>
  <c r="BU734" i="2"/>
  <c r="BS734" i="2"/>
  <c r="BQ734" i="2"/>
  <c r="BO734" i="2"/>
  <c r="BM734" i="2"/>
  <c r="BK734" i="2"/>
  <c r="BI734" i="2"/>
  <c r="BG734" i="2"/>
  <c r="BE734" i="2"/>
  <c r="CQ733" i="2"/>
  <c r="CO733" i="2"/>
  <c r="CM733" i="2"/>
  <c r="CK733" i="2"/>
  <c r="CI733" i="2"/>
  <c r="CG733" i="2"/>
  <c r="CE733" i="2"/>
  <c r="CC733" i="2"/>
  <c r="CA733" i="2"/>
  <c r="BY733" i="2"/>
  <c r="BW733" i="2"/>
  <c r="BU733" i="2"/>
  <c r="BS733" i="2"/>
  <c r="BQ733" i="2"/>
  <c r="BO733" i="2"/>
  <c r="BM733" i="2"/>
  <c r="BK733" i="2"/>
  <c r="BI733" i="2"/>
  <c r="BG733" i="2"/>
  <c r="BE733" i="2"/>
  <c r="CQ732" i="2"/>
  <c r="CO732" i="2"/>
  <c r="CM732" i="2"/>
  <c r="CK732" i="2"/>
  <c r="CI732" i="2"/>
  <c r="CG732" i="2"/>
  <c r="CE732" i="2"/>
  <c r="CC732" i="2"/>
  <c r="CA732" i="2"/>
  <c r="BY732" i="2"/>
  <c r="BW732" i="2"/>
  <c r="BU732" i="2"/>
  <c r="BS732" i="2"/>
  <c r="BQ732" i="2"/>
  <c r="BO732" i="2"/>
  <c r="BM732" i="2"/>
  <c r="BK732" i="2"/>
  <c r="BI732" i="2"/>
  <c r="BG732" i="2"/>
  <c r="BE732" i="2"/>
  <c r="CQ731" i="2"/>
  <c r="CO731" i="2"/>
  <c r="CM731" i="2"/>
  <c r="CK731" i="2"/>
  <c r="CI731" i="2"/>
  <c r="CG731" i="2"/>
  <c r="CE731" i="2"/>
  <c r="CC731" i="2"/>
  <c r="CA731" i="2"/>
  <c r="BY731" i="2"/>
  <c r="BW731" i="2"/>
  <c r="BU731" i="2"/>
  <c r="BS731" i="2"/>
  <c r="BQ731" i="2"/>
  <c r="BO731" i="2"/>
  <c r="BM731" i="2"/>
  <c r="BK731" i="2"/>
  <c r="BI731" i="2"/>
  <c r="BG731" i="2"/>
  <c r="BE731" i="2"/>
  <c r="CQ730" i="2"/>
  <c r="CO730" i="2"/>
  <c r="CM730" i="2"/>
  <c r="CK730" i="2"/>
  <c r="CI730" i="2"/>
  <c r="CG730" i="2"/>
  <c r="CE730" i="2"/>
  <c r="CC730" i="2"/>
  <c r="CA730" i="2"/>
  <c r="BY730" i="2"/>
  <c r="BW730" i="2"/>
  <c r="BU730" i="2"/>
  <c r="BS730" i="2"/>
  <c r="BQ730" i="2"/>
  <c r="BO730" i="2"/>
  <c r="BM730" i="2"/>
  <c r="BK730" i="2"/>
  <c r="BI730" i="2"/>
  <c r="BG730" i="2"/>
  <c r="BE730" i="2"/>
  <c r="CQ729" i="2"/>
  <c r="CO729" i="2"/>
  <c r="CM729" i="2"/>
  <c r="CK729" i="2"/>
  <c r="CI729" i="2"/>
  <c r="CG729" i="2"/>
  <c r="CE729" i="2"/>
  <c r="CC729" i="2"/>
  <c r="CA729" i="2"/>
  <c r="BY729" i="2"/>
  <c r="BW729" i="2"/>
  <c r="BU729" i="2"/>
  <c r="BS729" i="2"/>
  <c r="BQ729" i="2"/>
  <c r="BO729" i="2"/>
  <c r="BM729" i="2"/>
  <c r="BK729" i="2"/>
  <c r="BI729" i="2"/>
  <c r="BG729" i="2"/>
  <c r="BE729" i="2"/>
  <c r="CQ728" i="2"/>
  <c r="CO728" i="2"/>
  <c r="CM728" i="2"/>
  <c r="CK728" i="2"/>
  <c r="CI728" i="2"/>
  <c r="CG728" i="2"/>
  <c r="CE728" i="2"/>
  <c r="CC728" i="2"/>
  <c r="CA728" i="2"/>
  <c r="BY728" i="2"/>
  <c r="BW728" i="2"/>
  <c r="BU728" i="2"/>
  <c r="BS728" i="2"/>
  <c r="BQ728" i="2"/>
  <c r="BO728" i="2"/>
  <c r="BM728" i="2"/>
  <c r="BK728" i="2"/>
  <c r="BI728" i="2"/>
  <c r="BG728" i="2"/>
  <c r="BE728" i="2"/>
  <c r="CQ727" i="2"/>
  <c r="CO727" i="2"/>
  <c r="CM727" i="2"/>
  <c r="CK727" i="2"/>
  <c r="CI727" i="2"/>
  <c r="CG727" i="2"/>
  <c r="CE727" i="2"/>
  <c r="CC727" i="2"/>
  <c r="CA727" i="2"/>
  <c r="BY727" i="2"/>
  <c r="BW727" i="2"/>
  <c r="BU727" i="2"/>
  <c r="BS727" i="2"/>
  <c r="BQ727" i="2"/>
  <c r="BO727" i="2"/>
  <c r="BM727" i="2"/>
  <c r="BK727" i="2"/>
  <c r="BI727" i="2"/>
  <c r="BG727" i="2"/>
  <c r="BE727" i="2"/>
  <c r="CQ726" i="2"/>
  <c r="CO726" i="2"/>
  <c r="CM726" i="2"/>
  <c r="CK726" i="2"/>
  <c r="CI726" i="2"/>
  <c r="CG726" i="2"/>
  <c r="CE726" i="2"/>
  <c r="CC726" i="2"/>
  <c r="CA726" i="2"/>
  <c r="BY726" i="2"/>
  <c r="BW726" i="2"/>
  <c r="BU726" i="2"/>
  <c r="BS726" i="2"/>
  <c r="BQ726" i="2"/>
  <c r="BO726" i="2"/>
  <c r="BM726" i="2"/>
  <c r="BK726" i="2"/>
  <c r="BI726" i="2"/>
  <c r="BG726" i="2"/>
  <c r="BE726" i="2"/>
  <c r="CQ725" i="2"/>
  <c r="CO725" i="2"/>
  <c r="CM725" i="2"/>
  <c r="CK725" i="2"/>
  <c r="CI725" i="2"/>
  <c r="CG725" i="2"/>
  <c r="CE725" i="2"/>
  <c r="CC725" i="2"/>
  <c r="CA725" i="2"/>
  <c r="BY725" i="2"/>
  <c r="BW725" i="2"/>
  <c r="BU725" i="2"/>
  <c r="BS725" i="2"/>
  <c r="BQ725" i="2"/>
  <c r="BO725" i="2"/>
  <c r="BM725" i="2"/>
  <c r="BK725" i="2"/>
  <c r="BI725" i="2"/>
  <c r="BG725" i="2"/>
  <c r="BE725" i="2"/>
  <c r="CQ724" i="2"/>
  <c r="CO724" i="2"/>
  <c r="CM724" i="2"/>
  <c r="CK724" i="2"/>
  <c r="CI724" i="2"/>
  <c r="CG724" i="2"/>
  <c r="CE724" i="2"/>
  <c r="CC724" i="2"/>
  <c r="CA724" i="2"/>
  <c r="BY724" i="2"/>
  <c r="BW724" i="2"/>
  <c r="BU724" i="2"/>
  <c r="BS724" i="2"/>
  <c r="BQ724" i="2"/>
  <c r="BO724" i="2"/>
  <c r="BM724" i="2"/>
  <c r="BK724" i="2"/>
  <c r="BI724" i="2"/>
  <c r="BG724" i="2"/>
  <c r="BE724" i="2"/>
  <c r="CQ723" i="2"/>
  <c r="CO723" i="2"/>
  <c r="CM723" i="2"/>
  <c r="CK723" i="2"/>
  <c r="CI723" i="2"/>
  <c r="CG723" i="2"/>
  <c r="CE723" i="2"/>
  <c r="CC723" i="2"/>
  <c r="CA723" i="2"/>
  <c r="BY723" i="2"/>
  <c r="BW723" i="2"/>
  <c r="BU723" i="2"/>
  <c r="BS723" i="2"/>
  <c r="BQ723" i="2"/>
  <c r="BO723" i="2"/>
  <c r="BM723" i="2"/>
  <c r="BK723" i="2"/>
  <c r="BI723" i="2"/>
  <c r="BG723" i="2"/>
  <c r="BE723" i="2"/>
  <c r="CQ722" i="2"/>
  <c r="CO722" i="2"/>
  <c r="CM722" i="2"/>
  <c r="CK722" i="2"/>
  <c r="CI722" i="2"/>
  <c r="CG722" i="2"/>
  <c r="CE722" i="2"/>
  <c r="CC722" i="2"/>
  <c r="CA722" i="2"/>
  <c r="BY722" i="2"/>
  <c r="BW722" i="2"/>
  <c r="BU722" i="2"/>
  <c r="BS722" i="2"/>
  <c r="BQ722" i="2"/>
  <c r="BO722" i="2"/>
  <c r="BM722" i="2"/>
  <c r="BK722" i="2"/>
  <c r="BI722" i="2"/>
  <c r="BG722" i="2"/>
  <c r="BE722" i="2"/>
  <c r="CQ721" i="2"/>
  <c r="CO721" i="2"/>
  <c r="CM721" i="2"/>
  <c r="CK721" i="2"/>
  <c r="CI721" i="2"/>
  <c r="CG721" i="2"/>
  <c r="CE721" i="2"/>
  <c r="CC721" i="2"/>
  <c r="CA721" i="2"/>
  <c r="BY721" i="2"/>
  <c r="BW721" i="2"/>
  <c r="BU721" i="2"/>
  <c r="BS721" i="2"/>
  <c r="BQ721" i="2"/>
  <c r="BO721" i="2"/>
  <c r="BM721" i="2"/>
  <c r="BK721" i="2"/>
  <c r="BI721" i="2"/>
  <c r="BG721" i="2"/>
  <c r="BE721" i="2"/>
  <c r="CQ720" i="2"/>
  <c r="CO720" i="2"/>
  <c r="CM720" i="2"/>
  <c r="CK720" i="2"/>
  <c r="CI720" i="2"/>
  <c r="CG720" i="2"/>
  <c r="CE720" i="2"/>
  <c r="CC720" i="2"/>
  <c r="CA720" i="2"/>
  <c r="BY720" i="2"/>
  <c r="BW720" i="2"/>
  <c r="BU720" i="2"/>
  <c r="BS720" i="2"/>
  <c r="BQ720" i="2"/>
  <c r="BO720" i="2"/>
  <c r="BM720" i="2"/>
  <c r="BK720" i="2"/>
  <c r="BI720" i="2"/>
  <c r="BG720" i="2"/>
  <c r="BE720" i="2"/>
  <c r="CQ719" i="2"/>
  <c r="CO719" i="2"/>
  <c r="CM719" i="2"/>
  <c r="CK719" i="2"/>
  <c r="CI719" i="2"/>
  <c r="CG719" i="2"/>
  <c r="CE719" i="2"/>
  <c r="CC719" i="2"/>
  <c r="CA719" i="2"/>
  <c r="BY719" i="2"/>
  <c r="BW719" i="2"/>
  <c r="BU719" i="2"/>
  <c r="BS719" i="2"/>
  <c r="BQ719" i="2"/>
  <c r="BO719" i="2"/>
  <c r="BM719" i="2"/>
  <c r="BK719" i="2"/>
  <c r="BI719" i="2"/>
  <c r="BG719" i="2"/>
  <c r="BE719" i="2"/>
  <c r="CQ718" i="2"/>
  <c r="CO718" i="2"/>
  <c r="CM718" i="2"/>
  <c r="CK718" i="2"/>
  <c r="CI718" i="2"/>
  <c r="CG718" i="2"/>
  <c r="CE718" i="2"/>
  <c r="CC718" i="2"/>
  <c r="CA718" i="2"/>
  <c r="BY718" i="2"/>
  <c r="BW718" i="2"/>
  <c r="BU718" i="2"/>
  <c r="BS718" i="2"/>
  <c r="BQ718" i="2"/>
  <c r="BO718" i="2"/>
  <c r="BM718" i="2"/>
  <c r="BK718" i="2"/>
  <c r="BI718" i="2"/>
  <c r="BG718" i="2"/>
  <c r="BE718" i="2"/>
  <c r="CQ717" i="2"/>
  <c r="CO717" i="2"/>
  <c r="CM717" i="2"/>
  <c r="CK717" i="2"/>
  <c r="CI717" i="2"/>
  <c r="CG717" i="2"/>
  <c r="CE717" i="2"/>
  <c r="CC717" i="2"/>
  <c r="CA717" i="2"/>
  <c r="BY717" i="2"/>
  <c r="BW717" i="2"/>
  <c r="BU717" i="2"/>
  <c r="BS717" i="2"/>
  <c r="BQ717" i="2"/>
  <c r="BO717" i="2"/>
  <c r="BM717" i="2"/>
  <c r="BK717" i="2"/>
  <c r="BI717" i="2"/>
  <c r="BG717" i="2"/>
  <c r="BE717" i="2"/>
  <c r="CQ716" i="2"/>
  <c r="CO716" i="2"/>
  <c r="CM716" i="2"/>
  <c r="CK716" i="2"/>
  <c r="CI716" i="2"/>
  <c r="CG716" i="2"/>
  <c r="CE716" i="2"/>
  <c r="CC716" i="2"/>
  <c r="CA716" i="2"/>
  <c r="BY716" i="2"/>
  <c r="BW716" i="2"/>
  <c r="BU716" i="2"/>
  <c r="BS716" i="2"/>
  <c r="BQ716" i="2"/>
  <c r="BO716" i="2"/>
  <c r="BM716" i="2"/>
  <c r="BK716" i="2"/>
  <c r="BI716" i="2"/>
  <c r="BG716" i="2"/>
  <c r="BE716" i="2"/>
  <c r="CQ715" i="2"/>
  <c r="CO715" i="2"/>
  <c r="CM715" i="2"/>
  <c r="CK715" i="2"/>
  <c r="CI715" i="2"/>
  <c r="CG715" i="2"/>
  <c r="CE715" i="2"/>
  <c r="CC715" i="2"/>
  <c r="CA715" i="2"/>
  <c r="BY715" i="2"/>
  <c r="BW715" i="2"/>
  <c r="BU715" i="2"/>
  <c r="BS715" i="2"/>
  <c r="BQ715" i="2"/>
  <c r="BO715" i="2"/>
  <c r="BM715" i="2"/>
  <c r="BK715" i="2"/>
  <c r="BI715" i="2"/>
  <c r="BG715" i="2"/>
  <c r="BE715" i="2"/>
  <c r="CQ714" i="2"/>
  <c r="CO714" i="2"/>
  <c r="CM714" i="2"/>
  <c r="CK714" i="2"/>
  <c r="CI714" i="2"/>
  <c r="CG714" i="2"/>
  <c r="CE714" i="2"/>
  <c r="CC714" i="2"/>
  <c r="CA714" i="2"/>
  <c r="BY714" i="2"/>
  <c r="BW714" i="2"/>
  <c r="BU714" i="2"/>
  <c r="BS714" i="2"/>
  <c r="BQ714" i="2"/>
  <c r="BO714" i="2"/>
  <c r="BM714" i="2"/>
  <c r="BK714" i="2"/>
  <c r="BI714" i="2"/>
  <c r="BG714" i="2"/>
  <c r="BE714" i="2"/>
  <c r="CQ713" i="2"/>
  <c r="CO713" i="2"/>
  <c r="CM713" i="2"/>
  <c r="CK713" i="2"/>
  <c r="CI713" i="2"/>
  <c r="CG713" i="2"/>
  <c r="CE713" i="2"/>
  <c r="CC713" i="2"/>
  <c r="CA713" i="2"/>
  <c r="BY713" i="2"/>
  <c r="BW713" i="2"/>
  <c r="BU713" i="2"/>
  <c r="BS713" i="2"/>
  <c r="BQ713" i="2"/>
  <c r="BO713" i="2"/>
  <c r="BM713" i="2"/>
  <c r="BK713" i="2"/>
  <c r="BI713" i="2"/>
  <c r="BG713" i="2"/>
  <c r="BE713" i="2"/>
  <c r="CQ712" i="2"/>
  <c r="CO712" i="2"/>
  <c r="CM712" i="2"/>
  <c r="CK712" i="2"/>
  <c r="CI712" i="2"/>
  <c r="CG712" i="2"/>
  <c r="CE712" i="2"/>
  <c r="CC712" i="2"/>
  <c r="CA712" i="2"/>
  <c r="BY712" i="2"/>
  <c r="BW712" i="2"/>
  <c r="BU712" i="2"/>
  <c r="BS712" i="2"/>
  <c r="BQ712" i="2"/>
  <c r="BO712" i="2"/>
  <c r="BM712" i="2"/>
  <c r="BK712" i="2"/>
  <c r="BI712" i="2"/>
  <c r="BG712" i="2"/>
  <c r="BE712" i="2"/>
  <c r="CQ711" i="2"/>
  <c r="CO711" i="2"/>
  <c r="CM711" i="2"/>
  <c r="CK711" i="2"/>
  <c r="CI711" i="2"/>
  <c r="CG711" i="2"/>
  <c r="CE711" i="2"/>
  <c r="CC711" i="2"/>
  <c r="CA711" i="2"/>
  <c r="BY711" i="2"/>
  <c r="BW711" i="2"/>
  <c r="BU711" i="2"/>
  <c r="BS711" i="2"/>
  <c r="BQ711" i="2"/>
  <c r="BO711" i="2"/>
  <c r="BM711" i="2"/>
  <c r="BK711" i="2"/>
  <c r="BI711" i="2"/>
  <c r="BG711" i="2"/>
  <c r="BE711" i="2"/>
  <c r="CQ710" i="2"/>
  <c r="CO710" i="2"/>
  <c r="CM710" i="2"/>
  <c r="CK710" i="2"/>
  <c r="CI710" i="2"/>
  <c r="CG710" i="2"/>
  <c r="CE710" i="2"/>
  <c r="CC710" i="2"/>
  <c r="CA710" i="2"/>
  <c r="BY710" i="2"/>
  <c r="BW710" i="2"/>
  <c r="BU710" i="2"/>
  <c r="BS710" i="2"/>
  <c r="BQ710" i="2"/>
  <c r="BO710" i="2"/>
  <c r="BM710" i="2"/>
  <c r="BK710" i="2"/>
  <c r="BI710" i="2"/>
  <c r="BG710" i="2"/>
  <c r="BE710" i="2"/>
  <c r="CQ709" i="2"/>
  <c r="CO709" i="2"/>
  <c r="CM709" i="2"/>
  <c r="CK709" i="2"/>
  <c r="CI709" i="2"/>
  <c r="CG709" i="2"/>
  <c r="CE709" i="2"/>
  <c r="CC709" i="2"/>
  <c r="CA709" i="2"/>
  <c r="BY709" i="2"/>
  <c r="BW709" i="2"/>
  <c r="BU709" i="2"/>
  <c r="BS709" i="2"/>
  <c r="BQ709" i="2"/>
  <c r="BO709" i="2"/>
  <c r="BM709" i="2"/>
  <c r="BK709" i="2"/>
  <c r="BI709" i="2"/>
  <c r="BG709" i="2"/>
  <c r="BE709" i="2"/>
  <c r="CQ708" i="2"/>
  <c r="CO708" i="2"/>
  <c r="CM708" i="2"/>
  <c r="CK708" i="2"/>
  <c r="CI708" i="2"/>
  <c r="CG708" i="2"/>
  <c r="CE708" i="2"/>
  <c r="CC708" i="2"/>
  <c r="CA708" i="2"/>
  <c r="BY708" i="2"/>
  <c r="BW708" i="2"/>
  <c r="BU708" i="2"/>
  <c r="BS708" i="2"/>
  <c r="BQ708" i="2"/>
  <c r="BO708" i="2"/>
  <c r="BM708" i="2"/>
  <c r="BK708" i="2"/>
  <c r="BI708" i="2"/>
  <c r="BG708" i="2"/>
  <c r="BE708" i="2"/>
  <c r="CQ707" i="2"/>
  <c r="CO707" i="2"/>
  <c r="CM707" i="2"/>
  <c r="CK707" i="2"/>
  <c r="CI707" i="2"/>
  <c r="CG707" i="2"/>
  <c r="CE707" i="2"/>
  <c r="CC707" i="2"/>
  <c r="CA707" i="2"/>
  <c r="BY707" i="2"/>
  <c r="BW707" i="2"/>
  <c r="BU707" i="2"/>
  <c r="BS707" i="2"/>
  <c r="BQ707" i="2"/>
  <c r="BO707" i="2"/>
  <c r="BM707" i="2"/>
  <c r="BK707" i="2"/>
  <c r="BI707" i="2"/>
  <c r="BG707" i="2"/>
  <c r="BE707" i="2"/>
  <c r="CQ706" i="2"/>
  <c r="CO706" i="2"/>
  <c r="CM706" i="2"/>
  <c r="CK706" i="2"/>
  <c r="CI706" i="2"/>
  <c r="CG706" i="2"/>
  <c r="CE706" i="2"/>
  <c r="CC706" i="2"/>
  <c r="CA706" i="2"/>
  <c r="BY706" i="2"/>
  <c r="BW706" i="2"/>
  <c r="BU706" i="2"/>
  <c r="BS706" i="2"/>
  <c r="BQ706" i="2"/>
  <c r="BO706" i="2"/>
  <c r="BM706" i="2"/>
  <c r="BK706" i="2"/>
  <c r="BI706" i="2"/>
  <c r="BG706" i="2"/>
  <c r="BE706" i="2"/>
  <c r="CQ705" i="2"/>
  <c r="CO705" i="2"/>
  <c r="CM705" i="2"/>
  <c r="CK705" i="2"/>
  <c r="CI705" i="2"/>
  <c r="CG705" i="2"/>
  <c r="CE705" i="2"/>
  <c r="CC705" i="2"/>
  <c r="CA705" i="2"/>
  <c r="BY705" i="2"/>
  <c r="BW705" i="2"/>
  <c r="BU705" i="2"/>
  <c r="BS705" i="2"/>
  <c r="BQ705" i="2"/>
  <c r="BO705" i="2"/>
  <c r="BM705" i="2"/>
  <c r="BK705" i="2"/>
  <c r="BI705" i="2"/>
  <c r="BG705" i="2"/>
  <c r="BE705" i="2"/>
  <c r="CQ704" i="2"/>
  <c r="CO704" i="2"/>
  <c r="CM704" i="2"/>
  <c r="CK704" i="2"/>
  <c r="CI704" i="2"/>
  <c r="CG704" i="2"/>
  <c r="CE704" i="2"/>
  <c r="CC704" i="2"/>
  <c r="CA704" i="2"/>
  <c r="BY704" i="2"/>
  <c r="BW704" i="2"/>
  <c r="BU704" i="2"/>
  <c r="BS704" i="2"/>
  <c r="BQ704" i="2"/>
  <c r="BO704" i="2"/>
  <c r="BM704" i="2"/>
  <c r="BK704" i="2"/>
  <c r="BI704" i="2"/>
  <c r="BG704" i="2"/>
  <c r="BE704" i="2"/>
  <c r="CQ703" i="2"/>
  <c r="CO703" i="2"/>
  <c r="CM703" i="2"/>
  <c r="CK703" i="2"/>
  <c r="CI703" i="2"/>
  <c r="CG703" i="2"/>
  <c r="CE703" i="2"/>
  <c r="CC703" i="2"/>
  <c r="CA703" i="2"/>
  <c r="BY703" i="2"/>
  <c r="BW703" i="2"/>
  <c r="BU703" i="2"/>
  <c r="BS703" i="2"/>
  <c r="BQ703" i="2"/>
  <c r="BO703" i="2"/>
  <c r="BM703" i="2"/>
  <c r="BK703" i="2"/>
  <c r="BI703" i="2"/>
  <c r="BG703" i="2"/>
  <c r="BE703" i="2"/>
  <c r="CQ702" i="2"/>
  <c r="CO702" i="2"/>
  <c r="CM702" i="2"/>
  <c r="CK702" i="2"/>
  <c r="CI702" i="2"/>
  <c r="CG702" i="2"/>
  <c r="CE702" i="2"/>
  <c r="CC702" i="2"/>
  <c r="CA702" i="2"/>
  <c r="BY702" i="2"/>
  <c r="BW702" i="2"/>
  <c r="BU702" i="2"/>
  <c r="BS702" i="2"/>
  <c r="BQ702" i="2"/>
  <c r="BO702" i="2"/>
  <c r="BM702" i="2"/>
  <c r="BK702" i="2"/>
  <c r="BI702" i="2"/>
  <c r="BG702" i="2"/>
  <c r="BE702" i="2"/>
  <c r="CQ701" i="2"/>
  <c r="CO701" i="2"/>
  <c r="CM701" i="2"/>
  <c r="CK701" i="2"/>
  <c r="CI701" i="2"/>
  <c r="CG701" i="2"/>
  <c r="CE701" i="2"/>
  <c r="CC701" i="2"/>
  <c r="CA701" i="2"/>
  <c r="BY701" i="2"/>
  <c r="BW701" i="2"/>
  <c r="BU701" i="2"/>
  <c r="BS701" i="2"/>
  <c r="BQ701" i="2"/>
  <c r="BO701" i="2"/>
  <c r="BM701" i="2"/>
  <c r="BK701" i="2"/>
  <c r="BI701" i="2"/>
  <c r="BG701" i="2"/>
  <c r="BE701" i="2"/>
  <c r="CQ700" i="2"/>
  <c r="CO700" i="2"/>
  <c r="CM700" i="2"/>
  <c r="CK700" i="2"/>
  <c r="CI700" i="2"/>
  <c r="CG700" i="2"/>
  <c r="CE700" i="2"/>
  <c r="CC700" i="2"/>
  <c r="CA700" i="2"/>
  <c r="BY700" i="2"/>
  <c r="BW700" i="2"/>
  <c r="BU700" i="2"/>
  <c r="BS700" i="2"/>
  <c r="BQ700" i="2"/>
  <c r="BO700" i="2"/>
  <c r="BM700" i="2"/>
  <c r="BK700" i="2"/>
  <c r="BI700" i="2"/>
  <c r="BG700" i="2"/>
  <c r="BE700" i="2"/>
  <c r="CQ699" i="2"/>
  <c r="CO699" i="2"/>
  <c r="CM699" i="2"/>
  <c r="CK699" i="2"/>
  <c r="CI699" i="2"/>
  <c r="CG699" i="2"/>
  <c r="CE699" i="2"/>
  <c r="CC699" i="2"/>
  <c r="CA699" i="2"/>
  <c r="BY699" i="2"/>
  <c r="BW699" i="2"/>
  <c r="BU699" i="2"/>
  <c r="BS699" i="2"/>
  <c r="BQ699" i="2"/>
  <c r="BO699" i="2"/>
  <c r="BM699" i="2"/>
  <c r="BK699" i="2"/>
  <c r="BI699" i="2"/>
  <c r="BG699" i="2"/>
  <c r="BE699" i="2"/>
  <c r="CQ698" i="2"/>
  <c r="CO698" i="2"/>
  <c r="CM698" i="2"/>
  <c r="CK698" i="2"/>
  <c r="CI698" i="2"/>
  <c r="CG698" i="2"/>
  <c r="CE698" i="2"/>
  <c r="CC698" i="2"/>
  <c r="CA698" i="2"/>
  <c r="BY698" i="2"/>
  <c r="BW698" i="2"/>
  <c r="BU698" i="2"/>
  <c r="BS698" i="2"/>
  <c r="BQ698" i="2"/>
  <c r="BO698" i="2"/>
  <c r="BM698" i="2"/>
  <c r="BK698" i="2"/>
  <c r="BI698" i="2"/>
  <c r="BG698" i="2"/>
  <c r="BE698" i="2"/>
  <c r="CQ697" i="2"/>
  <c r="CO697" i="2"/>
  <c r="CM697" i="2"/>
  <c r="CK697" i="2"/>
  <c r="CI697" i="2"/>
  <c r="CG697" i="2"/>
  <c r="CE697" i="2"/>
  <c r="CC697" i="2"/>
  <c r="CA697" i="2"/>
  <c r="BY697" i="2"/>
  <c r="BW697" i="2"/>
  <c r="BU697" i="2"/>
  <c r="BS697" i="2"/>
  <c r="BQ697" i="2"/>
  <c r="BO697" i="2"/>
  <c r="BM697" i="2"/>
  <c r="BK697" i="2"/>
  <c r="BI697" i="2"/>
  <c r="BG697" i="2"/>
  <c r="BE697" i="2"/>
  <c r="CQ696" i="2"/>
  <c r="CO696" i="2"/>
  <c r="CM696" i="2"/>
  <c r="CK696" i="2"/>
  <c r="CI696" i="2"/>
  <c r="CG696" i="2"/>
  <c r="CE696" i="2"/>
  <c r="CC696" i="2"/>
  <c r="CA696" i="2"/>
  <c r="BY696" i="2"/>
  <c r="BW696" i="2"/>
  <c r="BU696" i="2"/>
  <c r="BS696" i="2"/>
  <c r="BQ696" i="2"/>
  <c r="BO696" i="2"/>
  <c r="BM696" i="2"/>
  <c r="BK696" i="2"/>
  <c r="BI696" i="2"/>
  <c r="BG696" i="2"/>
  <c r="BE696" i="2"/>
  <c r="CQ695" i="2"/>
  <c r="CO695" i="2"/>
  <c r="CM695" i="2"/>
  <c r="CK695" i="2"/>
  <c r="CI695" i="2"/>
  <c r="CG695" i="2"/>
  <c r="CE695" i="2"/>
  <c r="CC695" i="2"/>
  <c r="CA695" i="2"/>
  <c r="BY695" i="2"/>
  <c r="BW695" i="2"/>
  <c r="BU695" i="2"/>
  <c r="BS695" i="2"/>
  <c r="BQ695" i="2"/>
  <c r="BO695" i="2"/>
  <c r="BM695" i="2"/>
  <c r="BK695" i="2"/>
  <c r="BI695" i="2"/>
  <c r="BG695" i="2"/>
  <c r="BE695" i="2"/>
  <c r="CQ694" i="2"/>
  <c r="CO694" i="2"/>
  <c r="CM694" i="2"/>
  <c r="CK694" i="2"/>
  <c r="CI694" i="2"/>
  <c r="CG694" i="2"/>
  <c r="CE694" i="2"/>
  <c r="CC694" i="2"/>
  <c r="CA694" i="2"/>
  <c r="BY694" i="2"/>
  <c r="BW694" i="2"/>
  <c r="BU694" i="2"/>
  <c r="BS694" i="2"/>
  <c r="BQ694" i="2"/>
  <c r="BO694" i="2"/>
  <c r="BM694" i="2"/>
  <c r="BK694" i="2"/>
  <c r="BI694" i="2"/>
  <c r="BG694" i="2"/>
  <c r="BE694" i="2"/>
  <c r="CQ693" i="2"/>
  <c r="CO693" i="2"/>
  <c r="CM693" i="2"/>
  <c r="CK693" i="2"/>
  <c r="CI693" i="2"/>
  <c r="CG693" i="2"/>
  <c r="CE693" i="2"/>
  <c r="CC693" i="2"/>
  <c r="CA693" i="2"/>
  <c r="BY693" i="2"/>
  <c r="BW693" i="2"/>
  <c r="BU693" i="2"/>
  <c r="BS693" i="2"/>
  <c r="BQ693" i="2"/>
  <c r="BO693" i="2"/>
  <c r="BM693" i="2"/>
  <c r="BK693" i="2"/>
  <c r="BI693" i="2"/>
  <c r="BG693" i="2"/>
  <c r="BE693" i="2"/>
  <c r="CQ692" i="2"/>
  <c r="CO692" i="2"/>
  <c r="CM692" i="2"/>
  <c r="CK692" i="2"/>
  <c r="CI692" i="2"/>
  <c r="CG692" i="2"/>
  <c r="CE692" i="2"/>
  <c r="CC692" i="2"/>
  <c r="CA692" i="2"/>
  <c r="BY692" i="2"/>
  <c r="BW692" i="2"/>
  <c r="BU692" i="2"/>
  <c r="BS692" i="2"/>
  <c r="BQ692" i="2"/>
  <c r="BO692" i="2"/>
  <c r="BM692" i="2"/>
  <c r="BK692" i="2"/>
  <c r="BI692" i="2"/>
  <c r="BG692" i="2"/>
  <c r="BE692" i="2"/>
  <c r="CQ691" i="2"/>
  <c r="CO691" i="2"/>
  <c r="CM691" i="2"/>
  <c r="CK691" i="2"/>
  <c r="CI691" i="2"/>
  <c r="CG691" i="2"/>
  <c r="CE691" i="2"/>
  <c r="CC691" i="2"/>
  <c r="CA691" i="2"/>
  <c r="BY691" i="2"/>
  <c r="BW691" i="2"/>
  <c r="BU691" i="2"/>
  <c r="BS691" i="2"/>
  <c r="BQ691" i="2"/>
  <c r="BO691" i="2"/>
  <c r="BM691" i="2"/>
  <c r="BK691" i="2"/>
  <c r="BI691" i="2"/>
  <c r="BG691" i="2"/>
  <c r="BE691" i="2"/>
  <c r="CQ690" i="2"/>
  <c r="CO690" i="2"/>
  <c r="CM690" i="2"/>
  <c r="CK690" i="2"/>
  <c r="CI690" i="2"/>
  <c r="CG690" i="2"/>
  <c r="CE690" i="2"/>
  <c r="CC690" i="2"/>
  <c r="CA690" i="2"/>
  <c r="BY690" i="2"/>
  <c r="BW690" i="2"/>
  <c r="BU690" i="2"/>
  <c r="BS690" i="2"/>
  <c r="BQ690" i="2"/>
  <c r="BO690" i="2"/>
  <c r="BM690" i="2"/>
  <c r="BK690" i="2"/>
  <c r="BI690" i="2"/>
  <c r="BG690" i="2"/>
  <c r="BE690" i="2"/>
  <c r="CQ689" i="2"/>
  <c r="CO689" i="2"/>
  <c r="CM689" i="2"/>
  <c r="CK689" i="2"/>
  <c r="CI689" i="2"/>
  <c r="CG689" i="2"/>
  <c r="CE689" i="2"/>
  <c r="CC689" i="2"/>
  <c r="CA689" i="2"/>
  <c r="BY689" i="2"/>
  <c r="BW689" i="2"/>
  <c r="BU689" i="2"/>
  <c r="BS689" i="2"/>
  <c r="BQ689" i="2"/>
  <c r="BO689" i="2"/>
  <c r="BM689" i="2"/>
  <c r="BK689" i="2"/>
  <c r="BI689" i="2"/>
  <c r="BG689" i="2"/>
  <c r="BE689" i="2"/>
  <c r="CQ688" i="2"/>
  <c r="CO688" i="2"/>
  <c r="CM688" i="2"/>
  <c r="CK688" i="2"/>
  <c r="CI688" i="2"/>
  <c r="CG688" i="2"/>
  <c r="CE688" i="2"/>
  <c r="CC688" i="2"/>
  <c r="CA688" i="2"/>
  <c r="BY688" i="2"/>
  <c r="BW688" i="2"/>
  <c r="BU688" i="2"/>
  <c r="BS688" i="2"/>
  <c r="BQ688" i="2"/>
  <c r="BO688" i="2"/>
  <c r="BM688" i="2"/>
  <c r="BK688" i="2"/>
  <c r="BI688" i="2"/>
  <c r="BG688" i="2"/>
  <c r="BE688" i="2"/>
  <c r="CQ687" i="2"/>
  <c r="CO687" i="2"/>
  <c r="CM687" i="2"/>
  <c r="CK687" i="2"/>
  <c r="CI687" i="2"/>
  <c r="CG687" i="2"/>
  <c r="CE687" i="2"/>
  <c r="CC687" i="2"/>
  <c r="CA687" i="2"/>
  <c r="BY687" i="2"/>
  <c r="BW687" i="2"/>
  <c r="BU687" i="2"/>
  <c r="BS687" i="2"/>
  <c r="BQ687" i="2"/>
  <c r="BO687" i="2"/>
  <c r="BM687" i="2"/>
  <c r="BK687" i="2"/>
  <c r="BI687" i="2"/>
  <c r="BG687" i="2"/>
  <c r="BE687" i="2"/>
  <c r="CQ686" i="2"/>
  <c r="CO686" i="2"/>
  <c r="CM686" i="2"/>
  <c r="CK686" i="2"/>
  <c r="CI686" i="2"/>
  <c r="CG686" i="2"/>
  <c r="CE686" i="2"/>
  <c r="CC686" i="2"/>
  <c r="CA686" i="2"/>
  <c r="BY686" i="2"/>
  <c r="BW686" i="2"/>
  <c r="BU686" i="2"/>
  <c r="BS686" i="2"/>
  <c r="BQ686" i="2"/>
  <c r="BO686" i="2"/>
  <c r="BM686" i="2"/>
  <c r="BK686" i="2"/>
  <c r="BI686" i="2"/>
  <c r="BG686" i="2"/>
  <c r="BE686" i="2"/>
  <c r="CQ685" i="2"/>
  <c r="CO685" i="2"/>
  <c r="CM685" i="2"/>
  <c r="CK685" i="2"/>
  <c r="CI685" i="2"/>
  <c r="CG685" i="2"/>
  <c r="CE685" i="2"/>
  <c r="CC685" i="2"/>
  <c r="CA685" i="2"/>
  <c r="BY685" i="2"/>
  <c r="BW685" i="2"/>
  <c r="BU685" i="2"/>
  <c r="BS685" i="2"/>
  <c r="BQ685" i="2"/>
  <c r="BO685" i="2"/>
  <c r="BM685" i="2"/>
  <c r="BK685" i="2"/>
  <c r="BI685" i="2"/>
  <c r="BG685" i="2"/>
  <c r="BE685" i="2"/>
  <c r="CQ684" i="2"/>
  <c r="CO684" i="2"/>
  <c r="CM684" i="2"/>
  <c r="CK684" i="2"/>
  <c r="CI684" i="2"/>
  <c r="CG684" i="2"/>
  <c r="CE684" i="2"/>
  <c r="CC684" i="2"/>
  <c r="CA684" i="2"/>
  <c r="BY684" i="2"/>
  <c r="BW684" i="2"/>
  <c r="BU684" i="2"/>
  <c r="BS684" i="2"/>
  <c r="BQ684" i="2"/>
  <c r="BO684" i="2"/>
  <c r="BM684" i="2"/>
  <c r="BK684" i="2"/>
  <c r="BI684" i="2"/>
  <c r="BG684" i="2"/>
  <c r="BE684" i="2"/>
  <c r="CQ683" i="2"/>
  <c r="CO683" i="2"/>
  <c r="CM683" i="2"/>
  <c r="CK683" i="2"/>
  <c r="CI683" i="2"/>
  <c r="CG683" i="2"/>
  <c r="CE683" i="2"/>
  <c r="CC683" i="2"/>
  <c r="CA683" i="2"/>
  <c r="BY683" i="2"/>
  <c r="BW683" i="2"/>
  <c r="BU683" i="2"/>
  <c r="BS683" i="2"/>
  <c r="BQ683" i="2"/>
  <c r="BO683" i="2"/>
  <c r="BM683" i="2"/>
  <c r="BK683" i="2"/>
  <c r="BI683" i="2"/>
  <c r="BG683" i="2"/>
  <c r="BE683" i="2"/>
  <c r="CQ682" i="2"/>
  <c r="CO682" i="2"/>
  <c r="CM682" i="2"/>
  <c r="CK682" i="2"/>
  <c r="CI682" i="2"/>
  <c r="CG682" i="2"/>
  <c r="CE682" i="2"/>
  <c r="CC682" i="2"/>
  <c r="CA682" i="2"/>
  <c r="BY682" i="2"/>
  <c r="BW682" i="2"/>
  <c r="BU682" i="2"/>
  <c r="BS682" i="2"/>
  <c r="BQ682" i="2"/>
  <c r="BO682" i="2"/>
  <c r="BM682" i="2"/>
  <c r="BK682" i="2"/>
  <c r="BI682" i="2"/>
  <c r="BG682" i="2"/>
  <c r="BE682" i="2"/>
  <c r="CQ681" i="2"/>
  <c r="CO681" i="2"/>
  <c r="CM681" i="2"/>
  <c r="CK681" i="2"/>
  <c r="CI681" i="2"/>
  <c r="CG681" i="2"/>
  <c r="CE681" i="2"/>
  <c r="CC681" i="2"/>
  <c r="CA681" i="2"/>
  <c r="BY681" i="2"/>
  <c r="BW681" i="2"/>
  <c r="BU681" i="2"/>
  <c r="BS681" i="2"/>
  <c r="BQ681" i="2"/>
  <c r="BO681" i="2"/>
  <c r="BM681" i="2"/>
  <c r="BK681" i="2"/>
  <c r="BI681" i="2"/>
  <c r="BG681" i="2"/>
  <c r="BE681" i="2"/>
  <c r="CQ680" i="2"/>
  <c r="CO680" i="2"/>
  <c r="CM680" i="2"/>
  <c r="CK680" i="2"/>
  <c r="CI680" i="2"/>
  <c r="CG680" i="2"/>
  <c r="CE680" i="2"/>
  <c r="CC680" i="2"/>
  <c r="CA680" i="2"/>
  <c r="BY680" i="2"/>
  <c r="BW680" i="2"/>
  <c r="BU680" i="2"/>
  <c r="BS680" i="2"/>
  <c r="BQ680" i="2"/>
  <c r="BO680" i="2"/>
  <c r="BM680" i="2"/>
  <c r="BK680" i="2"/>
  <c r="BI680" i="2"/>
  <c r="BG680" i="2"/>
  <c r="BE680" i="2"/>
  <c r="CQ679" i="2"/>
  <c r="CO679" i="2"/>
  <c r="CM679" i="2"/>
  <c r="CK679" i="2"/>
  <c r="CI679" i="2"/>
  <c r="CG679" i="2"/>
  <c r="CE679" i="2"/>
  <c r="CC679" i="2"/>
  <c r="CA679" i="2"/>
  <c r="BY679" i="2"/>
  <c r="BW679" i="2"/>
  <c r="BU679" i="2"/>
  <c r="BS679" i="2"/>
  <c r="BQ679" i="2"/>
  <c r="BO679" i="2"/>
  <c r="BM679" i="2"/>
  <c r="BK679" i="2"/>
  <c r="BI679" i="2"/>
  <c r="BG679" i="2"/>
  <c r="BE679" i="2"/>
  <c r="CQ678" i="2"/>
  <c r="CO678" i="2"/>
  <c r="CM678" i="2"/>
  <c r="CK678" i="2"/>
  <c r="CI678" i="2"/>
  <c r="CG678" i="2"/>
  <c r="CE678" i="2"/>
  <c r="CC678" i="2"/>
  <c r="CA678" i="2"/>
  <c r="BY678" i="2"/>
  <c r="BW678" i="2"/>
  <c r="BU678" i="2"/>
  <c r="BS678" i="2"/>
  <c r="BQ678" i="2"/>
  <c r="BO678" i="2"/>
  <c r="BM678" i="2"/>
  <c r="BK678" i="2"/>
  <c r="BI678" i="2"/>
  <c r="BG678" i="2"/>
  <c r="BE678" i="2"/>
  <c r="CQ677" i="2"/>
  <c r="CO677" i="2"/>
  <c r="CM677" i="2"/>
  <c r="CK677" i="2"/>
  <c r="CI677" i="2"/>
  <c r="CG677" i="2"/>
  <c r="CE677" i="2"/>
  <c r="CC677" i="2"/>
  <c r="CA677" i="2"/>
  <c r="BY677" i="2"/>
  <c r="BW677" i="2"/>
  <c r="BU677" i="2"/>
  <c r="BS677" i="2"/>
  <c r="BQ677" i="2"/>
  <c r="BO677" i="2"/>
  <c r="BM677" i="2"/>
  <c r="BK677" i="2"/>
  <c r="BI677" i="2"/>
  <c r="BG677" i="2"/>
  <c r="BE677" i="2"/>
  <c r="CQ676" i="2"/>
  <c r="CO676" i="2"/>
  <c r="CM676" i="2"/>
  <c r="CK676" i="2"/>
  <c r="CI676" i="2"/>
  <c r="CG676" i="2"/>
  <c r="CE676" i="2"/>
  <c r="CC676" i="2"/>
  <c r="CA676" i="2"/>
  <c r="BY676" i="2"/>
  <c r="BW676" i="2"/>
  <c r="BU676" i="2"/>
  <c r="BS676" i="2"/>
  <c r="BQ676" i="2"/>
  <c r="BO676" i="2"/>
  <c r="BM676" i="2"/>
  <c r="BK676" i="2"/>
  <c r="BI676" i="2"/>
  <c r="BG676" i="2"/>
  <c r="BE676" i="2"/>
  <c r="CQ675" i="2"/>
  <c r="CO675" i="2"/>
  <c r="CM675" i="2"/>
  <c r="CK675" i="2"/>
  <c r="CI675" i="2"/>
  <c r="CG675" i="2"/>
  <c r="CE675" i="2"/>
  <c r="CC675" i="2"/>
  <c r="CA675" i="2"/>
  <c r="BY675" i="2"/>
  <c r="BW675" i="2"/>
  <c r="BU675" i="2"/>
  <c r="BS675" i="2"/>
  <c r="BQ675" i="2"/>
  <c r="BO675" i="2"/>
  <c r="BM675" i="2"/>
  <c r="BK675" i="2"/>
  <c r="BI675" i="2"/>
  <c r="BG675" i="2"/>
  <c r="BE675" i="2"/>
  <c r="CQ674" i="2"/>
  <c r="CO674" i="2"/>
  <c r="CM674" i="2"/>
  <c r="CK674" i="2"/>
  <c r="CI674" i="2"/>
  <c r="CG674" i="2"/>
  <c r="CE674" i="2"/>
  <c r="CC674" i="2"/>
  <c r="CA674" i="2"/>
  <c r="BY674" i="2"/>
  <c r="BW674" i="2"/>
  <c r="BU674" i="2"/>
  <c r="BS674" i="2"/>
  <c r="BQ674" i="2"/>
  <c r="BO674" i="2"/>
  <c r="BM674" i="2"/>
  <c r="BK674" i="2"/>
  <c r="BI674" i="2"/>
  <c r="BG674" i="2"/>
  <c r="BE674" i="2"/>
  <c r="CQ673" i="2"/>
  <c r="CO673" i="2"/>
  <c r="CM673" i="2"/>
  <c r="CK673" i="2"/>
  <c r="CI673" i="2"/>
  <c r="CG673" i="2"/>
  <c r="CE673" i="2"/>
  <c r="CC673" i="2"/>
  <c r="CA673" i="2"/>
  <c r="BY673" i="2"/>
  <c r="BW673" i="2"/>
  <c r="BU673" i="2"/>
  <c r="BS673" i="2"/>
  <c r="BQ673" i="2"/>
  <c r="BO673" i="2"/>
  <c r="BM673" i="2"/>
  <c r="BK673" i="2"/>
  <c r="BI673" i="2"/>
  <c r="BG673" i="2"/>
  <c r="BE673" i="2"/>
  <c r="CQ672" i="2"/>
  <c r="CO672" i="2"/>
  <c r="CM672" i="2"/>
  <c r="CK672" i="2"/>
  <c r="CI672" i="2"/>
  <c r="CG672" i="2"/>
  <c r="CE672" i="2"/>
  <c r="CC672" i="2"/>
  <c r="CA672" i="2"/>
  <c r="BY672" i="2"/>
  <c r="BW672" i="2"/>
  <c r="BU672" i="2"/>
  <c r="BS672" i="2"/>
  <c r="BQ672" i="2"/>
  <c r="BO672" i="2"/>
  <c r="BM672" i="2"/>
  <c r="BK672" i="2"/>
  <c r="BI672" i="2"/>
  <c r="BG672" i="2"/>
  <c r="BE672" i="2"/>
  <c r="CQ671" i="2"/>
  <c r="CO671" i="2"/>
  <c r="CM671" i="2"/>
  <c r="CK671" i="2"/>
  <c r="CI671" i="2"/>
  <c r="CG671" i="2"/>
  <c r="CE671" i="2"/>
  <c r="CC671" i="2"/>
  <c r="CA671" i="2"/>
  <c r="BY671" i="2"/>
  <c r="BW671" i="2"/>
  <c r="BU671" i="2"/>
  <c r="BS671" i="2"/>
  <c r="BQ671" i="2"/>
  <c r="BO671" i="2"/>
  <c r="BM671" i="2"/>
  <c r="BK671" i="2"/>
  <c r="BI671" i="2"/>
  <c r="BG671" i="2"/>
  <c r="BE671" i="2"/>
  <c r="CQ670" i="2"/>
  <c r="CO670" i="2"/>
  <c r="CM670" i="2"/>
  <c r="CK670" i="2"/>
  <c r="CI670" i="2"/>
  <c r="CG670" i="2"/>
  <c r="CE670" i="2"/>
  <c r="CC670" i="2"/>
  <c r="CA670" i="2"/>
  <c r="BY670" i="2"/>
  <c r="BW670" i="2"/>
  <c r="BU670" i="2"/>
  <c r="BS670" i="2"/>
  <c r="BQ670" i="2"/>
  <c r="BO670" i="2"/>
  <c r="BM670" i="2"/>
  <c r="BK670" i="2"/>
  <c r="BI670" i="2"/>
  <c r="BG670" i="2"/>
  <c r="BE670" i="2"/>
  <c r="CQ669" i="2"/>
  <c r="CO669" i="2"/>
  <c r="CM669" i="2"/>
  <c r="CK669" i="2"/>
  <c r="CI669" i="2"/>
  <c r="CG669" i="2"/>
  <c r="CE669" i="2"/>
  <c r="CC669" i="2"/>
  <c r="CA669" i="2"/>
  <c r="BY669" i="2"/>
  <c r="BW669" i="2"/>
  <c r="BU669" i="2"/>
  <c r="BS669" i="2"/>
  <c r="BQ669" i="2"/>
  <c r="BO669" i="2"/>
  <c r="BM669" i="2"/>
  <c r="BK669" i="2"/>
  <c r="BI669" i="2"/>
  <c r="BG669" i="2"/>
  <c r="BE669" i="2"/>
  <c r="CQ668" i="2"/>
  <c r="CO668" i="2"/>
  <c r="CM668" i="2"/>
  <c r="CK668" i="2"/>
  <c r="CI668" i="2"/>
  <c r="CG668" i="2"/>
  <c r="CE668" i="2"/>
  <c r="CC668" i="2"/>
  <c r="CA668" i="2"/>
  <c r="BY668" i="2"/>
  <c r="BW668" i="2"/>
  <c r="BU668" i="2"/>
  <c r="BS668" i="2"/>
  <c r="BQ668" i="2"/>
  <c r="BO668" i="2"/>
  <c r="BM668" i="2"/>
  <c r="BK668" i="2"/>
  <c r="BI668" i="2"/>
  <c r="BG668" i="2"/>
  <c r="BE668" i="2"/>
  <c r="CQ667" i="2"/>
  <c r="CO667" i="2"/>
  <c r="CM667" i="2"/>
  <c r="CK667" i="2"/>
  <c r="CI667" i="2"/>
  <c r="CG667" i="2"/>
  <c r="CE667" i="2"/>
  <c r="CC667" i="2"/>
  <c r="CA667" i="2"/>
  <c r="BY667" i="2"/>
  <c r="BW667" i="2"/>
  <c r="BU667" i="2"/>
  <c r="BS667" i="2"/>
  <c r="BQ667" i="2"/>
  <c r="BO667" i="2"/>
  <c r="BM667" i="2"/>
  <c r="BK667" i="2"/>
  <c r="BI667" i="2"/>
  <c r="BG667" i="2"/>
  <c r="BE667" i="2"/>
  <c r="CQ666" i="2"/>
  <c r="CO666" i="2"/>
  <c r="CM666" i="2"/>
  <c r="CK666" i="2"/>
  <c r="CI666" i="2"/>
  <c r="CG666" i="2"/>
  <c r="CE666" i="2"/>
  <c r="CC666" i="2"/>
  <c r="CA666" i="2"/>
  <c r="BY666" i="2"/>
  <c r="BW666" i="2"/>
  <c r="BU666" i="2"/>
  <c r="BS666" i="2"/>
  <c r="BQ666" i="2"/>
  <c r="BO666" i="2"/>
  <c r="BM666" i="2"/>
  <c r="BK666" i="2"/>
  <c r="BI666" i="2"/>
  <c r="BG666" i="2"/>
  <c r="BE666" i="2"/>
  <c r="CQ665" i="2"/>
  <c r="CO665" i="2"/>
  <c r="CM665" i="2"/>
  <c r="CK665" i="2"/>
  <c r="CI665" i="2"/>
  <c r="CG665" i="2"/>
  <c r="CE665" i="2"/>
  <c r="CC665" i="2"/>
  <c r="CA665" i="2"/>
  <c r="BY665" i="2"/>
  <c r="BW665" i="2"/>
  <c r="BU665" i="2"/>
  <c r="BS665" i="2"/>
  <c r="BQ665" i="2"/>
  <c r="BO665" i="2"/>
  <c r="BM665" i="2"/>
  <c r="BK665" i="2"/>
  <c r="BI665" i="2"/>
  <c r="BG665" i="2"/>
  <c r="BE665" i="2"/>
  <c r="CQ664" i="2"/>
  <c r="CO664" i="2"/>
  <c r="CM664" i="2"/>
  <c r="CK664" i="2"/>
  <c r="CI664" i="2"/>
  <c r="CG664" i="2"/>
  <c r="CE664" i="2"/>
  <c r="CC664" i="2"/>
  <c r="CA664" i="2"/>
  <c r="BY664" i="2"/>
  <c r="BW664" i="2"/>
  <c r="BU664" i="2"/>
  <c r="BS664" i="2"/>
  <c r="BQ664" i="2"/>
  <c r="BO664" i="2"/>
  <c r="BM664" i="2"/>
  <c r="BK664" i="2"/>
  <c r="BI664" i="2"/>
  <c r="BG664" i="2"/>
  <c r="BE664" i="2"/>
  <c r="CQ663" i="2"/>
  <c r="CO663" i="2"/>
  <c r="CM663" i="2"/>
  <c r="CK663" i="2"/>
  <c r="CI663" i="2"/>
  <c r="CG663" i="2"/>
  <c r="CE663" i="2"/>
  <c r="CC663" i="2"/>
  <c r="CA663" i="2"/>
  <c r="BY663" i="2"/>
  <c r="BW663" i="2"/>
  <c r="BU663" i="2"/>
  <c r="BS663" i="2"/>
  <c r="BQ663" i="2"/>
  <c r="BO663" i="2"/>
  <c r="BM663" i="2"/>
  <c r="BK663" i="2"/>
  <c r="BI663" i="2"/>
  <c r="BG663" i="2"/>
  <c r="BE663" i="2"/>
  <c r="CQ662" i="2"/>
  <c r="CO662" i="2"/>
  <c r="CM662" i="2"/>
  <c r="CK662" i="2"/>
  <c r="CI662" i="2"/>
  <c r="CG662" i="2"/>
  <c r="CE662" i="2"/>
  <c r="CC662" i="2"/>
  <c r="CA662" i="2"/>
  <c r="BY662" i="2"/>
  <c r="BW662" i="2"/>
  <c r="BU662" i="2"/>
  <c r="BS662" i="2"/>
  <c r="BQ662" i="2"/>
  <c r="BO662" i="2"/>
  <c r="BM662" i="2"/>
  <c r="BK662" i="2"/>
  <c r="BI662" i="2"/>
  <c r="BG662" i="2"/>
  <c r="BE662" i="2"/>
  <c r="CQ661" i="2"/>
  <c r="CO661" i="2"/>
  <c r="CM661" i="2"/>
  <c r="CK661" i="2"/>
  <c r="CI661" i="2"/>
  <c r="CG661" i="2"/>
  <c r="CE661" i="2"/>
  <c r="CC661" i="2"/>
  <c r="CA661" i="2"/>
  <c r="BY661" i="2"/>
  <c r="BW661" i="2"/>
  <c r="BU661" i="2"/>
  <c r="BS661" i="2"/>
  <c r="BQ661" i="2"/>
  <c r="BO661" i="2"/>
  <c r="BM661" i="2"/>
  <c r="BK661" i="2"/>
  <c r="BI661" i="2"/>
  <c r="BG661" i="2"/>
  <c r="BE661" i="2"/>
  <c r="CQ660" i="2"/>
  <c r="CO660" i="2"/>
  <c r="CM660" i="2"/>
  <c r="CK660" i="2"/>
  <c r="CI660" i="2"/>
  <c r="CG660" i="2"/>
  <c r="CE660" i="2"/>
  <c r="CC660" i="2"/>
  <c r="CA660" i="2"/>
  <c r="BY660" i="2"/>
  <c r="BW660" i="2"/>
  <c r="BU660" i="2"/>
  <c r="BS660" i="2"/>
  <c r="BQ660" i="2"/>
  <c r="BO660" i="2"/>
  <c r="BM660" i="2"/>
  <c r="BK660" i="2"/>
  <c r="BI660" i="2"/>
  <c r="BG660" i="2"/>
  <c r="BE660" i="2"/>
  <c r="CQ659" i="2"/>
  <c r="CO659" i="2"/>
  <c r="CM659" i="2"/>
  <c r="CK659" i="2"/>
  <c r="CI659" i="2"/>
  <c r="CG659" i="2"/>
  <c r="CE659" i="2"/>
  <c r="CC659" i="2"/>
  <c r="CA659" i="2"/>
  <c r="BY659" i="2"/>
  <c r="BW659" i="2"/>
  <c r="BU659" i="2"/>
  <c r="BS659" i="2"/>
  <c r="BQ659" i="2"/>
  <c r="BO659" i="2"/>
  <c r="BM659" i="2"/>
  <c r="BK659" i="2"/>
  <c r="BI659" i="2"/>
  <c r="BG659" i="2"/>
  <c r="BE659" i="2"/>
  <c r="CQ658" i="2"/>
  <c r="CO658" i="2"/>
  <c r="CM658" i="2"/>
  <c r="CK658" i="2"/>
  <c r="CI658" i="2"/>
  <c r="CG658" i="2"/>
  <c r="CE658" i="2"/>
  <c r="CC658" i="2"/>
  <c r="CA658" i="2"/>
  <c r="BY658" i="2"/>
  <c r="BW658" i="2"/>
  <c r="BU658" i="2"/>
  <c r="BS658" i="2"/>
  <c r="BQ658" i="2"/>
  <c r="BO658" i="2"/>
  <c r="BM658" i="2"/>
  <c r="BK658" i="2"/>
  <c r="BI658" i="2"/>
  <c r="BG658" i="2"/>
  <c r="BE658" i="2"/>
  <c r="CQ657" i="2"/>
  <c r="CO657" i="2"/>
  <c r="CM657" i="2"/>
  <c r="CK657" i="2"/>
  <c r="CI657" i="2"/>
  <c r="CG657" i="2"/>
  <c r="CE657" i="2"/>
  <c r="CC657" i="2"/>
  <c r="CA657" i="2"/>
  <c r="BY657" i="2"/>
  <c r="BW657" i="2"/>
  <c r="BU657" i="2"/>
  <c r="BS657" i="2"/>
  <c r="BQ657" i="2"/>
  <c r="BO657" i="2"/>
  <c r="BM657" i="2"/>
  <c r="BK657" i="2"/>
  <c r="BI657" i="2"/>
  <c r="BG657" i="2"/>
  <c r="BE657" i="2"/>
  <c r="CQ656" i="2"/>
  <c r="CO656" i="2"/>
  <c r="CM656" i="2"/>
  <c r="CK656" i="2"/>
  <c r="CI656" i="2"/>
  <c r="CG656" i="2"/>
  <c r="CE656" i="2"/>
  <c r="CC656" i="2"/>
  <c r="CA656" i="2"/>
  <c r="BY656" i="2"/>
  <c r="BW656" i="2"/>
  <c r="BU656" i="2"/>
  <c r="BS656" i="2"/>
  <c r="BQ656" i="2"/>
  <c r="BO656" i="2"/>
  <c r="BM656" i="2"/>
  <c r="BK656" i="2"/>
  <c r="BI656" i="2"/>
  <c r="BG656" i="2"/>
  <c r="BE656" i="2"/>
  <c r="CQ655" i="2"/>
  <c r="CO655" i="2"/>
  <c r="CM655" i="2"/>
  <c r="CK655" i="2"/>
  <c r="CI655" i="2"/>
  <c r="CG655" i="2"/>
  <c r="CE655" i="2"/>
  <c r="CC655" i="2"/>
  <c r="CA655" i="2"/>
  <c r="BY655" i="2"/>
  <c r="BW655" i="2"/>
  <c r="BU655" i="2"/>
  <c r="BS655" i="2"/>
  <c r="BQ655" i="2"/>
  <c r="BO655" i="2"/>
  <c r="BM655" i="2"/>
  <c r="BK655" i="2"/>
  <c r="BI655" i="2"/>
  <c r="BG655" i="2"/>
  <c r="BE655" i="2"/>
  <c r="CQ654" i="2"/>
  <c r="CO654" i="2"/>
  <c r="CM654" i="2"/>
  <c r="CK654" i="2"/>
  <c r="CI654" i="2"/>
  <c r="CG654" i="2"/>
  <c r="CE654" i="2"/>
  <c r="CC654" i="2"/>
  <c r="CA654" i="2"/>
  <c r="BY654" i="2"/>
  <c r="BW654" i="2"/>
  <c r="BU654" i="2"/>
  <c r="BS654" i="2"/>
  <c r="BQ654" i="2"/>
  <c r="BO654" i="2"/>
  <c r="BM654" i="2"/>
  <c r="BK654" i="2"/>
  <c r="BI654" i="2"/>
  <c r="BG654" i="2"/>
  <c r="BE654" i="2"/>
  <c r="CQ653" i="2"/>
  <c r="CO653" i="2"/>
  <c r="CM653" i="2"/>
  <c r="CK653" i="2"/>
  <c r="CI653" i="2"/>
  <c r="CG653" i="2"/>
  <c r="CE653" i="2"/>
  <c r="CC653" i="2"/>
  <c r="CA653" i="2"/>
  <c r="BY653" i="2"/>
  <c r="BW653" i="2"/>
  <c r="BU653" i="2"/>
  <c r="BS653" i="2"/>
  <c r="BQ653" i="2"/>
  <c r="BO653" i="2"/>
  <c r="BM653" i="2"/>
  <c r="BK653" i="2"/>
  <c r="BI653" i="2"/>
  <c r="BG653" i="2"/>
  <c r="BE653" i="2"/>
  <c r="CQ652" i="2"/>
  <c r="CO652" i="2"/>
  <c r="CM652" i="2"/>
  <c r="CK652" i="2"/>
  <c r="CI652" i="2"/>
  <c r="CG652" i="2"/>
  <c r="CE652" i="2"/>
  <c r="CC652" i="2"/>
  <c r="CA652" i="2"/>
  <c r="BY652" i="2"/>
  <c r="BW652" i="2"/>
  <c r="BU652" i="2"/>
  <c r="BS652" i="2"/>
  <c r="BQ652" i="2"/>
  <c r="BO652" i="2"/>
  <c r="BM652" i="2"/>
  <c r="BK652" i="2"/>
  <c r="BI652" i="2"/>
  <c r="BG652" i="2"/>
  <c r="BE652" i="2"/>
  <c r="CQ651" i="2"/>
  <c r="CO651" i="2"/>
  <c r="CM651" i="2"/>
  <c r="CK651" i="2"/>
  <c r="CI651" i="2"/>
  <c r="CG651" i="2"/>
  <c r="CE651" i="2"/>
  <c r="CC651" i="2"/>
  <c r="CA651" i="2"/>
  <c r="BY651" i="2"/>
  <c r="BW651" i="2"/>
  <c r="BU651" i="2"/>
  <c r="BS651" i="2"/>
  <c r="BQ651" i="2"/>
  <c r="BO651" i="2"/>
  <c r="BM651" i="2"/>
  <c r="BK651" i="2"/>
  <c r="BI651" i="2"/>
  <c r="BG651" i="2"/>
  <c r="BE651" i="2"/>
  <c r="CQ650" i="2"/>
  <c r="CO650" i="2"/>
  <c r="CM650" i="2"/>
  <c r="CK650" i="2"/>
  <c r="CI650" i="2"/>
  <c r="CG650" i="2"/>
  <c r="CE650" i="2"/>
  <c r="CC650" i="2"/>
  <c r="CA650" i="2"/>
  <c r="BY650" i="2"/>
  <c r="BW650" i="2"/>
  <c r="BU650" i="2"/>
  <c r="BS650" i="2"/>
  <c r="BQ650" i="2"/>
  <c r="BO650" i="2"/>
  <c r="BM650" i="2"/>
  <c r="BK650" i="2"/>
  <c r="BI650" i="2"/>
  <c r="BG650" i="2"/>
  <c r="BE650" i="2"/>
  <c r="CQ649" i="2"/>
  <c r="CO649" i="2"/>
  <c r="CM649" i="2"/>
  <c r="CK649" i="2"/>
  <c r="CI649" i="2"/>
  <c r="CG649" i="2"/>
  <c r="CE649" i="2"/>
  <c r="CC649" i="2"/>
  <c r="CA649" i="2"/>
  <c r="BY649" i="2"/>
  <c r="BW649" i="2"/>
  <c r="BU649" i="2"/>
  <c r="BS649" i="2"/>
  <c r="BQ649" i="2"/>
  <c r="BO649" i="2"/>
  <c r="BM649" i="2"/>
  <c r="BK649" i="2"/>
  <c r="BI649" i="2"/>
  <c r="BG649" i="2"/>
  <c r="BE649" i="2"/>
  <c r="CQ648" i="2"/>
  <c r="CO648" i="2"/>
  <c r="CM648" i="2"/>
  <c r="CK648" i="2"/>
  <c r="CI648" i="2"/>
  <c r="CG648" i="2"/>
  <c r="CE648" i="2"/>
  <c r="CC648" i="2"/>
  <c r="CA648" i="2"/>
  <c r="BY648" i="2"/>
  <c r="BW648" i="2"/>
  <c r="BU648" i="2"/>
  <c r="BS648" i="2"/>
  <c r="BQ648" i="2"/>
  <c r="BO648" i="2"/>
  <c r="BM648" i="2"/>
  <c r="BK648" i="2"/>
  <c r="BI648" i="2"/>
  <c r="BG648" i="2"/>
  <c r="BE648" i="2"/>
  <c r="CQ647" i="2"/>
  <c r="CO647" i="2"/>
  <c r="CM647" i="2"/>
  <c r="CK647" i="2"/>
  <c r="CI647" i="2"/>
  <c r="CG647" i="2"/>
  <c r="CE647" i="2"/>
  <c r="CC647" i="2"/>
  <c r="CA647" i="2"/>
  <c r="BY647" i="2"/>
  <c r="BW647" i="2"/>
  <c r="BU647" i="2"/>
  <c r="BS647" i="2"/>
  <c r="BQ647" i="2"/>
  <c r="BO647" i="2"/>
  <c r="BM647" i="2"/>
  <c r="BK647" i="2"/>
  <c r="BI647" i="2"/>
  <c r="BG647" i="2"/>
  <c r="BE647" i="2"/>
  <c r="CQ646" i="2"/>
  <c r="CO646" i="2"/>
  <c r="CM646" i="2"/>
  <c r="CK646" i="2"/>
  <c r="CI646" i="2"/>
  <c r="CG646" i="2"/>
  <c r="CE646" i="2"/>
  <c r="CC646" i="2"/>
  <c r="CA646" i="2"/>
  <c r="BY646" i="2"/>
  <c r="BW646" i="2"/>
  <c r="BU646" i="2"/>
  <c r="BS646" i="2"/>
  <c r="BQ646" i="2"/>
  <c r="BO646" i="2"/>
  <c r="BM646" i="2"/>
  <c r="BK646" i="2"/>
  <c r="BI646" i="2"/>
  <c r="BG646" i="2"/>
  <c r="BE646" i="2"/>
  <c r="CQ645" i="2"/>
  <c r="CO645" i="2"/>
  <c r="CM645" i="2"/>
  <c r="CK645" i="2"/>
  <c r="CI645" i="2"/>
  <c r="CG645" i="2"/>
  <c r="CE645" i="2"/>
  <c r="CC645" i="2"/>
  <c r="CA645" i="2"/>
  <c r="BY645" i="2"/>
  <c r="BW645" i="2"/>
  <c r="BU645" i="2"/>
  <c r="BS645" i="2"/>
  <c r="BQ645" i="2"/>
  <c r="BO645" i="2"/>
  <c r="BM645" i="2"/>
  <c r="BK645" i="2"/>
  <c r="BI645" i="2"/>
  <c r="BG645" i="2"/>
  <c r="BE645" i="2"/>
  <c r="CQ644" i="2"/>
  <c r="CO644" i="2"/>
  <c r="CM644" i="2"/>
  <c r="CK644" i="2"/>
  <c r="CI644" i="2"/>
  <c r="CG644" i="2"/>
  <c r="CE644" i="2"/>
  <c r="CC644" i="2"/>
  <c r="CA644" i="2"/>
  <c r="BY644" i="2"/>
  <c r="BW644" i="2"/>
  <c r="BU644" i="2"/>
  <c r="BS644" i="2"/>
  <c r="BQ644" i="2"/>
  <c r="BO644" i="2"/>
  <c r="BM644" i="2"/>
  <c r="BK644" i="2"/>
  <c r="BI644" i="2"/>
  <c r="BG644" i="2"/>
  <c r="BE644" i="2"/>
  <c r="CQ643" i="2"/>
  <c r="CO643" i="2"/>
  <c r="CM643" i="2"/>
  <c r="CK643" i="2"/>
  <c r="CI643" i="2"/>
  <c r="CG643" i="2"/>
  <c r="CE643" i="2"/>
  <c r="CC643" i="2"/>
  <c r="CA643" i="2"/>
  <c r="BY643" i="2"/>
  <c r="BW643" i="2"/>
  <c r="BU643" i="2"/>
  <c r="BS643" i="2"/>
  <c r="BQ643" i="2"/>
  <c r="BO643" i="2"/>
  <c r="BM643" i="2"/>
  <c r="BK643" i="2"/>
  <c r="BI643" i="2"/>
  <c r="BG643" i="2"/>
  <c r="BE643" i="2"/>
  <c r="CQ642" i="2"/>
  <c r="CO642" i="2"/>
  <c r="CM642" i="2"/>
  <c r="CK642" i="2"/>
  <c r="CI642" i="2"/>
  <c r="CG642" i="2"/>
  <c r="CE642" i="2"/>
  <c r="CC642" i="2"/>
  <c r="CA642" i="2"/>
  <c r="BY642" i="2"/>
  <c r="BW642" i="2"/>
  <c r="BU642" i="2"/>
  <c r="BS642" i="2"/>
  <c r="BQ642" i="2"/>
  <c r="BO642" i="2"/>
  <c r="BM642" i="2"/>
  <c r="BK642" i="2"/>
  <c r="BI642" i="2"/>
  <c r="BG642" i="2"/>
  <c r="BE642" i="2"/>
  <c r="CQ641" i="2"/>
  <c r="CO641" i="2"/>
  <c r="CM641" i="2"/>
  <c r="CK641" i="2"/>
  <c r="CI641" i="2"/>
  <c r="CG641" i="2"/>
  <c r="CE641" i="2"/>
  <c r="CC641" i="2"/>
  <c r="CA641" i="2"/>
  <c r="BY641" i="2"/>
  <c r="BW641" i="2"/>
  <c r="BU641" i="2"/>
  <c r="BS641" i="2"/>
  <c r="BQ641" i="2"/>
  <c r="BO641" i="2"/>
  <c r="BM641" i="2"/>
  <c r="BK641" i="2"/>
  <c r="BI641" i="2"/>
  <c r="BG641" i="2"/>
  <c r="BE641" i="2"/>
  <c r="CQ640" i="2"/>
  <c r="CO640" i="2"/>
  <c r="CM640" i="2"/>
  <c r="CK640" i="2"/>
  <c r="CI640" i="2"/>
  <c r="CG640" i="2"/>
  <c r="CE640" i="2"/>
  <c r="CC640" i="2"/>
  <c r="CA640" i="2"/>
  <c r="BY640" i="2"/>
  <c r="BW640" i="2"/>
  <c r="BU640" i="2"/>
  <c r="BS640" i="2"/>
  <c r="BQ640" i="2"/>
  <c r="BO640" i="2"/>
  <c r="BM640" i="2"/>
  <c r="BK640" i="2"/>
  <c r="BI640" i="2"/>
  <c r="BG640" i="2"/>
  <c r="BE640" i="2"/>
  <c r="CQ639" i="2"/>
  <c r="CO639" i="2"/>
  <c r="CM639" i="2"/>
  <c r="CK639" i="2"/>
  <c r="CI639" i="2"/>
  <c r="CG639" i="2"/>
  <c r="CE639" i="2"/>
  <c r="CC639" i="2"/>
  <c r="CA639" i="2"/>
  <c r="BY639" i="2"/>
  <c r="BW639" i="2"/>
  <c r="BU639" i="2"/>
  <c r="BS639" i="2"/>
  <c r="BQ639" i="2"/>
  <c r="BO639" i="2"/>
  <c r="BM639" i="2"/>
  <c r="BK639" i="2"/>
  <c r="BI639" i="2"/>
  <c r="BG639" i="2"/>
  <c r="BE639" i="2"/>
  <c r="CQ638" i="2"/>
  <c r="CO638" i="2"/>
  <c r="CM638" i="2"/>
  <c r="CK638" i="2"/>
  <c r="CI638" i="2"/>
  <c r="CG638" i="2"/>
  <c r="CE638" i="2"/>
  <c r="CC638" i="2"/>
  <c r="CA638" i="2"/>
  <c r="BY638" i="2"/>
  <c r="BW638" i="2"/>
  <c r="BU638" i="2"/>
  <c r="BS638" i="2"/>
  <c r="BQ638" i="2"/>
  <c r="BO638" i="2"/>
  <c r="BM638" i="2"/>
  <c r="BK638" i="2"/>
  <c r="BI638" i="2"/>
  <c r="BG638" i="2"/>
  <c r="BE638" i="2"/>
  <c r="CQ637" i="2"/>
  <c r="CO637" i="2"/>
  <c r="CM637" i="2"/>
  <c r="CK637" i="2"/>
  <c r="CI637" i="2"/>
  <c r="CG637" i="2"/>
  <c r="CE637" i="2"/>
  <c r="CC637" i="2"/>
  <c r="CA637" i="2"/>
  <c r="BY637" i="2"/>
  <c r="BW637" i="2"/>
  <c r="BU637" i="2"/>
  <c r="BS637" i="2"/>
  <c r="BQ637" i="2"/>
  <c r="BO637" i="2"/>
  <c r="BM637" i="2"/>
  <c r="BK637" i="2"/>
  <c r="BI637" i="2"/>
  <c r="BG637" i="2"/>
  <c r="BE637" i="2"/>
  <c r="CQ636" i="2"/>
  <c r="CO636" i="2"/>
  <c r="CM636" i="2"/>
  <c r="CK636" i="2"/>
  <c r="CI636" i="2"/>
  <c r="CG636" i="2"/>
  <c r="CE636" i="2"/>
  <c r="CC636" i="2"/>
  <c r="CA636" i="2"/>
  <c r="BY636" i="2"/>
  <c r="BW636" i="2"/>
  <c r="BU636" i="2"/>
  <c r="BS636" i="2"/>
  <c r="BQ636" i="2"/>
  <c r="BO636" i="2"/>
  <c r="BM636" i="2"/>
  <c r="BK636" i="2"/>
  <c r="BI636" i="2"/>
  <c r="BG636" i="2"/>
  <c r="BE636" i="2"/>
  <c r="CQ635" i="2"/>
  <c r="CO635" i="2"/>
  <c r="CM635" i="2"/>
  <c r="CK635" i="2"/>
  <c r="CI635" i="2"/>
  <c r="CG635" i="2"/>
  <c r="CE635" i="2"/>
  <c r="CC635" i="2"/>
  <c r="CA635" i="2"/>
  <c r="BY635" i="2"/>
  <c r="BW635" i="2"/>
  <c r="BU635" i="2"/>
  <c r="BS635" i="2"/>
  <c r="BQ635" i="2"/>
  <c r="BO635" i="2"/>
  <c r="BM635" i="2"/>
  <c r="BK635" i="2"/>
  <c r="BI635" i="2"/>
  <c r="BG635" i="2"/>
  <c r="BE635" i="2"/>
  <c r="CQ634" i="2"/>
  <c r="CO634" i="2"/>
  <c r="CM634" i="2"/>
  <c r="CK634" i="2"/>
  <c r="CI634" i="2"/>
  <c r="CG634" i="2"/>
  <c r="CE634" i="2"/>
  <c r="CC634" i="2"/>
  <c r="CA634" i="2"/>
  <c r="BY634" i="2"/>
  <c r="BW634" i="2"/>
  <c r="BU634" i="2"/>
  <c r="BS634" i="2"/>
  <c r="BQ634" i="2"/>
  <c r="BO634" i="2"/>
  <c r="BM634" i="2"/>
  <c r="BK634" i="2"/>
  <c r="BI634" i="2"/>
  <c r="BG634" i="2"/>
  <c r="BE634" i="2"/>
  <c r="CQ633" i="2"/>
  <c r="CO633" i="2"/>
  <c r="CM633" i="2"/>
  <c r="CK633" i="2"/>
  <c r="CI633" i="2"/>
  <c r="CG633" i="2"/>
  <c r="CE633" i="2"/>
  <c r="CC633" i="2"/>
  <c r="CA633" i="2"/>
  <c r="BY633" i="2"/>
  <c r="BW633" i="2"/>
  <c r="BU633" i="2"/>
  <c r="BS633" i="2"/>
  <c r="BQ633" i="2"/>
  <c r="BO633" i="2"/>
  <c r="BM633" i="2"/>
  <c r="BK633" i="2"/>
  <c r="BI633" i="2"/>
  <c r="BG633" i="2"/>
  <c r="BE633" i="2"/>
  <c r="CQ632" i="2"/>
  <c r="CO632" i="2"/>
  <c r="CM632" i="2"/>
  <c r="CK632" i="2"/>
  <c r="CI632" i="2"/>
  <c r="CG632" i="2"/>
  <c r="CE632" i="2"/>
  <c r="CC632" i="2"/>
  <c r="CA632" i="2"/>
  <c r="BY632" i="2"/>
  <c r="BW632" i="2"/>
  <c r="BU632" i="2"/>
  <c r="BS632" i="2"/>
  <c r="BQ632" i="2"/>
  <c r="BO632" i="2"/>
  <c r="BM632" i="2"/>
  <c r="BK632" i="2"/>
  <c r="BI632" i="2"/>
  <c r="BG632" i="2"/>
  <c r="BE632" i="2"/>
  <c r="CQ631" i="2"/>
  <c r="CO631" i="2"/>
  <c r="CM631" i="2"/>
  <c r="CK631" i="2"/>
  <c r="CI631" i="2"/>
  <c r="CG631" i="2"/>
  <c r="CE631" i="2"/>
  <c r="CC631" i="2"/>
  <c r="CA631" i="2"/>
  <c r="BY631" i="2"/>
  <c r="BW631" i="2"/>
  <c r="BU631" i="2"/>
  <c r="BS631" i="2"/>
  <c r="BQ631" i="2"/>
  <c r="BO631" i="2"/>
  <c r="BM631" i="2"/>
  <c r="BK631" i="2"/>
  <c r="BI631" i="2"/>
  <c r="BG631" i="2"/>
  <c r="BE631" i="2"/>
  <c r="CQ630" i="2"/>
  <c r="CO630" i="2"/>
  <c r="CM630" i="2"/>
  <c r="CK630" i="2"/>
  <c r="CI630" i="2"/>
  <c r="CG630" i="2"/>
  <c r="CE630" i="2"/>
  <c r="CC630" i="2"/>
  <c r="CA630" i="2"/>
  <c r="BY630" i="2"/>
  <c r="BW630" i="2"/>
  <c r="BU630" i="2"/>
  <c r="BS630" i="2"/>
  <c r="BQ630" i="2"/>
  <c r="BO630" i="2"/>
  <c r="BM630" i="2"/>
  <c r="BK630" i="2"/>
  <c r="BI630" i="2"/>
  <c r="BG630" i="2"/>
  <c r="BE630" i="2"/>
  <c r="CQ629" i="2"/>
  <c r="CO629" i="2"/>
  <c r="CM629" i="2"/>
  <c r="CK629" i="2"/>
  <c r="CI629" i="2"/>
  <c r="CG629" i="2"/>
  <c r="CE629" i="2"/>
  <c r="CC629" i="2"/>
  <c r="CA629" i="2"/>
  <c r="BY629" i="2"/>
  <c r="BW629" i="2"/>
  <c r="BU629" i="2"/>
  <c r="BS629" i="2"/>
  <c r="BQ629" i="2"/>
  <c r="BO629" i="2"/>
  <c r="BM629" i="2"/>
  <c r="BK629" i="2"/>
  <c r="BI629" i="2"/>
  <c r="BG629" i="2"/>
  <c r="BE629" i="2"/>
  <c r="CQ628" i="2"/>
  <c r="CO628" i="2"/>
  <c r="CM628" i="2"/>
  <c r="CK628" i="2"/>
  <c r="CI628" i="2"/>
  <c r="CG628" i="2"/>
  <c r="CE628" i="2"/>
  <c r="CC628" i="2"/>
  <c r="CA628" i="2"/>
  <c r="BY628" i="2"/>
  <c r="BW628" i="2"/>
  <c r="BU628" i="2"/>
  <c r="BS628" i="2"/>
  <c r="BQ628" i="2"/>
  <c r="BO628" i="2"/>
  <c r="BM628" i="2"/>
  <c r="BK628" i="2"/>
  <c r="BI628" i="2"/>
  <c r="BG628" i="2"/>
  <c r="BE628" i="2"/>
  <c r="CQ627" i="2"/>
  <c r="CO627" i="2"/>
  <c r="CM627" i="2"/>
  <c r="CK627" i="2"/>
  <c r="CI627" i="2"/>
  <c r="CG627" i="2"/>
  <c r="CE627" i="2"/>
  <c r="CC627" i="2"/>
  <c r="CA627" i="2"/>
  <c r="BY627" i="2"/>
  <c r="BW627" i="2"/>
  <c r="BU627" i="2"/>
  <c r="BS627" i="2"/>
  <c r="BQ627" i="2"/>
  <c r="BO627" i="2"/>
  <c r="BM627" i="2"/>
  <c r="BK627" i="2"/>
  <c r="BI627" i="2"/>
  <c r="BG627" i="2"/>
  <c r="BE627" i="2"/>
  <c r="CQ626" i="2"/>
  <c r="CO626" i="2"/>
  <c r="CM626" i="2"/>
  <c r="CK626" i="2"/>
  <c r="CI626" i="2"/>
  <c r="CG626" i="2"/>
  <c r="CE626" i="2"/>
  <c r="CC626" i="2"/>
  <c r="CA626" i="2"/>
  <c r="BY626" i="2"/>
  <c r="BW626" i="2"/>
  <c r="BU626" i="2"/>
  <c r="BS626" i="2"/>
  <c r="BQ626" i="2"/>
  <c r="BO626" i="2"/>
  <c r="BM626" i="2"/>
  <c r="BK626" i="2"/>
  <c r="BI626" i="2"/>
  <c r="BG626" i="2"/>
  <c r="BE626" i="2"/>
  <c r="CQ625" i="2"/>
  <c r="CO625" i="2"/>
  <c r="CM625" i="2"/>
  <c r="CK625" i="2"/>
  <c r="CI625" i="2"/>
  <c r="CG625" i="2"/>
  <c r="CE625" i="2"/>
  <c r="CC625" i="2"/>
  <c r="CA625" i="2"/>
  <c r="BY625" i="2"/>
  <c r="BW625" i="2"/>
  <c r="BU625" i="2"/>
  <c r="BS625" i="2"/>
  <c r="BQ625" i="2"/>
  <c r="BO625" i="2"/>
  <c r="BM625" i="2"/>
  <c r="BK625" i="2"/>
  <c r="BI625" i="2"/>
  <c r="BG625" i="2"/>
  <c r="BE625" i="2"/>
  <c r="CQ624" i="2"/>
  <c r="CO624" i="2"/>
  <c r="CM624" i="2"/>
  <c r="CK624" i="2"/>
  <c r="CI624" i="2"/>
  <c r="CG624" i="2"/>
  <c r="CE624" i="2"/>
  <c r="CC624" i="2"/>
  <c r="CA624" i="2"/>
  <c r="BY624" i="2"/>
  <c r="BW624" i="2"/>
  <c r="BU624" i="2"/>
  <c r="BS624" i="2"/>
  <c r="BQ624" i="2"/>
  <c r="BO624" i="2"/>
  <c r="BM624" i="2"/>
  <c r="BK624" i="2"/>
  <c r="BI624" i="2"/>
  <c r="BG624" i="2"/>
  <c r="BE624" i="2"/>
  <c r="CQ623" i="2"/>
  <c r="CO623" i="2"/>
  <c r="CM623" i="2"/>
  <c r="CK623" i="2"/>
  <c r="CI623" i="2"/>
  <c r="CG623" i="2"/>
  <c r="CE623" i="2"/>
  <c r="CC623" i="2"/>
  <c r="CA623" i="2"/>
  <c r="BY623" i="2"/>
  <c r="BW623" i="2"/>
  <c r="BU623" i="2"/>
  <c r="BS623" i="2"/>
  <c r="BQ623" i="2"/>
  <c r="BO623" i="2"/>
  <c r="BM623" i="2"/>
  <c r="BK623" i="2"/>
  <c r="BI623" i="2"/>
  <c r="BG623" i="2"/>
  <c r="BE623" i="2"/>
  <c r="CQ622" i="2"/>
  <c r="CO622" i="2"/>
  <c r="CM622" i="2"/>
  <c r="CK622" i="2"/>
  <c r="CI622" i="2"/>
  <c r="CG622" i="2"/>
  <c r="CE622" i="2"/>
  <c r="CC622" i="2"/>
  <c r="CA622" i="2"/>
  <c r="BY622" i="2"/>
  <c r="BW622" i="2"/>
  <c r="BU622" i="2"/>
  <c r="BS622" i="2"/>
  <c r="BQ622" i="2"/>
  <c r="BO622" i="2"/>
  <c r="BM622" i="2"/>
  <c r="BK622" i="2"/>
  <c r="BI622" i="2"/>
  <c r="BG622" i="2"/>
  <c r="BE622" i="2"/>
  <c r="CQ621" i="2"/>
  <c r="CO621" i="2"/>
  <c r="CM621" i="2"/>
  <c r="CK621" i="2"/>
  <c r="CI621" i="2"/>
  <c r="CG621" i="2"/>
  <c r="CE621" i="2"/>
  <c r="CC621" i="2"/>
  <c r="CA621" i="2"/>
  <c r="BY621" i="2"/>
  <c r="BW621" i="2"/>
  <c r="BU621" i="2"/>
  <c r="BS621" i="2"/>
  <c r="BQ621" i="2"/>
  <c r="BO621" i="2"/>
  <c r="BM621" i="2"/>
  <c r="BK621" i="2"/>
  <c r="BI621" i="2"/>
  <c r="BG621" i="2"/>
  <c r="BE621" i="2"/>
  <c r="CQ620" i="2"/>
  <c r="CO620" i="2"/>
  <c r="CM620" i="2"/>
  <c r="CK620" i="2"/>
  <c r="CI620" i="2"/>
  <c r="CG620" i="2"/>
  <c r="CE620" i="2"/>
  <c r="CC620" i="2"/>
  <c r="CA620" i="2"/>
  <c r="BY620" i="2"/>
  <c r="BW620" i="2"/>
  <c r="BU620" i="2"/>
  <c r="BS620" i="2"/>
  <c r="BQ620" i="2"/>
  <c r="BO620" i="2"/>
  <c r="BM620" i="2"/>
  <c r="BK620" i="2"/>
  <c r="BI620" i="2"/>
  <c r="BG620" i="2"/>
  <c r="BE620" i="2"/>
  <c r="CQ619" i="2"/>
  <c r="CO619" i="2"/>
  <c r="CM619" i="2"/>
  <c r="CK619" i="2"/>
  <c r="CI619" i="2"/>
  <c r="CG619" i="2"/>
  <c r="CE619" i="2"/>
  <c r="CC619" i="2"/>
  <c r="CA619" i="2"/>
  <c r="BY619" i="2"/>
  <c r="BW619" i="2"/>
  <c r="BU619" i="2"/>
  <c r="BS619" i="2"/>
  <c r="BQ619" i="2"/>
  <c r="BO619" i="2"/>
  <c r="BM619" i="2"/>
  <c r="BK619" i="2"/>
  <c r="BI619" i="2"/>
  <c r="BG619" i="2"/>
  <c r="BE619" i="2"/>
  <c r="CQ618" i="2"/>
  <c r="CO618" i="2"/>
  <c r="CM618" i="2"/>
  <c r="CK618" i="2"/>
  <c r="CI618" i="2"/>
  <c r="CG618" i="2"/>
  <c r="CE618" i="2"/>
  <c r="CC618" i="2"/>
  <c r="CA618" i="2"/>
  <c r="BY618" i="2"/>
  <c r="BW618" i="2"/>
  <c r="BU618" i="2"/>
  <c r="BS618" i="2"/>
  <c r="BQ618" i="2"/>
  <c r="BO618" i="2"/>
  <c r="BM618" i="2"/>
  <c r="BK618" i="2"/>
  <c r="BI618" i="2"/>
  <c r="BG618" i="2"/>
  <c r="BE618" i="2"/>
  <c r="CQ617" i="2"/>
  <c r="CO617" i="2"/>
  <c r="CM617" i="2"/>
  <c r="CK617" i="2"/>
  <c r="CI617" i="2"/>
  <c r="CG617" i="2"/>
  <c r="CE617" i="2"/>
  <c r="CC617" i="2"/>
  <c r="CA617" i="2"/>
  <c r="BY617" i="2"/>
  <c r="BW617" i="2"/>
  <c r="BU617" i="2"/>
  <c r="BS617" i="2"/>
  <c r="BQ617" i="2"/>
  <c r="BO617" i="2"/>
  <c r="BM617" i="2"/>
  <c r="BK617" i="2"/>
  <c r="BI617" i="2"/>
  <c r="BG617" i="2"/>
  <c r="BE617" i="2"/>
  <c r="CQ616" i="2"/>
  <c r="CO616" i="2"/>
  <c r="CM616" i="2"/>
  <c r="CK616" i="2"/>
  <c r="CI616" i="2"/>
  <c r="CG616" i="2"/>
  <c r="CE616" i="2"/>
  <c r="CC616" i="2"/>
  <c r="CA616" i="2"/>
  <c r="BY616" i="2"/>
  <c r="BW616" i="2"/>
  <c r="BU616" i="2"/>
  <c r="BS616" i="2"/>
  <c r="BQ616" i="2"/>
  <c r="BO616" i="2"/>
  <c r="BM616" i="2"/>
  <c r="BK616" i="2"/>
  <c r="BI616" i="2"/>
  <c r="BG616" i="2"/>
  <c r="BE616" i="2"/>
  <c r="CQ615" i="2"/>
  <c r="CO615" i="2"/>
  <c r="CM615" i="2"/>
  <c r="CK615" i="2"/>
  <c r="CI615" i="2"/>
  <c r="CG615" i="2"/>
  <c r="CE615" i="2"/>
  <c r="CC615" i="2"/>
  <c r="CA615" i="2"/>
  <c r="BY615" i="2"/>
  <c r="BW615" i="2"/>
  <c r="BU615" i="2"/>
  <c r="BS615" i="2"/>
  <c r="BQ615" i="2"/>
  <c r="BO615" i="2"/>
  <c r="BM615" i="2"/>
  <c r="BK615" i="2"/>
  <c r="BI615" i="2"/>
  <c r="BG615" i="2"/>
  <c r="BE615" i="2"/>
  <c r="CQ614" i="2"/>
  <c r="CO614" i="2"/>
  <c r="CM614" i="2"/>
  <c r="CK614" i="2"/>
  <c r="CI614" i="2"/>
  <c r="CG614" i="2"/>
  <c r="CE614" i="2"/>
  <c r="CC614" i="2"/>
  <c r="CA614" i="2"/>
  <c r="BY614" i="2"/>
  <c r="BW614" i="2"/>
  <c r="BU614" i="2"/>
  <c r="BS614" i="2"/>
  <c r="BQ614" i="2"/>
  <c r="BO614" i="2"/>
  <c r="BM614" i="2"/>
  <c r="BK614" i="2"/>
  <c r="BI614" i="2"/>
  <c r="BG614" i="2"/>
  <c r="BE614" i="2"/>
  <c r="CQ613" i="2"/>
  <c r="CO613" i="2"/>
  <c r="CM613" i="2"/>
  <c r="CK613" i="2"/>
  <c r="CI613" i="2"/>
  <c r="CG613" i="2"/>
  <c r="CE613" i="2"/>
  <c r="CC613" i="2"/>
  <c r="CA613" i="2"/>
  <c r="BY613" i="2"/>
  <c r="BW613" i="2"/>
  <c r="BU613" i="2"/>
  <c r="BS613" i="2"/>
  <c r="BQ613" i="2"/>
  <c r="BO613" i="2"/>
  <c r="BM613" i="2"/>
  <c r="BK613" i="2"/>
  <c r="BI613" i="2"/>
  <c r="BG613" i="2"/>
  <c r="BE613" i="2"/>
  <c r="CQ612" i="2"/>
  <c r="CO612" i="2"/>
  <c r="CM612" i="2"/>
  <c r="CK612" i="2"/>
  <c r="CI612" i="2"/>
  <c r="CG612" i="2"/>
  <c r="CE612" i="2"/>
  <c r="CC612" i="2"/>
  <c r="CA612" i="2"/>
  <c r="BY612" i="2"/>
  <c r="BW612" i="2"/>
  <c r="BU612" i="2"/>
  <c r="BS612" i="2"/>
  <c r="BQ612" i="2"/>
  <c r="BO612" i="2"/>
  <c r="BM612" i="2"/>
  <c r="BK612" i="2"/>
  <c r="BI612" i="2"/>
  <c r="BG612" i="2"/>
  <c r="BE612" i="2"/>
  <c r="CQ611" i="2"/>
  <c r="CO611" i="2"/>
  <c r="CM611" i="2"/>
  <c r="CK611" i="2"/>
  <c r="CI611" i="2"/>
  <c r="CG611" i="2"/>
  <c r="CE611" i="2"/>
  <c r="CC611" i="2"/>
  <c r="CA611" i="2"/>
  <c r="BY611" i="2"/>
  <c r="BW611" i="2"/>
  <c r="BU611" i="2"/>
  <c r="BS611" i="2"/>
  <c r="BQ611" i="2"/>
  <c r="BO611" i="2"/>
  <c r="BM611" i="2"/>
  <c r="BK611" i="2"/>
  <c r="BI611" i="2"/>
  <c r="BG611" i="2"/>
  <c r="BE611" i="2"/>
  <c r="CQ610" i="2"/>
  <c r="CO610" i="2"/>
  <c r="CM610" i="2"/>
  <c r="CK610" i="2"/>
  <c r="CI610" i="2"/>
  <c r="CG610" i="2"/>
  <c r="CE610" i="2"/>
  <c r="CC610" i="2"/>
  <c r="CA610" i="2"/>
  <c r="BY610" i="2"/>
  <c r="BW610" i="2"/>
  <c r="BU610" i="2"/>
  <c r="BS610" i="2"/>
  <c r="BQ610" i="2"/>
  <c r="BO610" i="2"/>
  <c r="BM610" i="2"/>
  <c r="BK610" i="2"/>
  <c r="BI610" i="2"/>
  <c r="BG610" i="2"/>
  <c r="BE610" i="2"/>
  <c r="CQ609" i="2"/>
  <c r="CO609" i="2"/>
  <c r="CM609" i="2"/>
  <c r="CK609" i="2"/>
  <c r="CI609" i="2"/>
  <c r="CG609" i="2"/>
  <c r="CE609" i="2"/>
  <c r="CC609" i="2"/>
  <c r="CA609" i="2"/>
  <c r="BY609" i="2"/>
  <c r="BW609" i="2"/>
  <c r="BU609" i="2"/>
  <c r="BS609" i="2"/>
  <c r="BQ609" i="2"/>
  <c r="BO609" i="2"/>
  <c r="BM609" i="2"/>
  <c r="BK609" i="2"/>
  <c r="BI609" i="2"/>
  <c r="BG609" i="2"/>
  <c r="BE609" i="2"/>
  <c r="CQ608" i="2"/>
  <c r="CO608" i="2"/>
  <c r="CM608" i="2"/>
  <c r="CK608" i="2"/>
  <c r="CI608" i="2"/>
  <c r="CG608" i="2"/>
  <c r="CE608" i="2"/>
  <c r="CC608" i="2"/>
  <c r="CA608" i="2"/>
  <c r="BY608" i="2"/>
  <c r="BW608" i="2"/>
  <c r="BU608" i="2"/>
  <c r="BS608" i="2"/>
  <c r="BQ608" i="2"/>
  <c r="BO608" i="2"/>
  <c r="BM608" i="2"/>
  <c r="BK608" i="2"/>
  <c r="BI608" i="2"/>
  <c r="BG608" i="2"/>
  <c r="BE608" i="2"/>
  <c r="CQ607" i="2"/>
  <c r="CO607" i="2"/>
  <c r="CM607" i="2"/>
  <c r="CK607" i="2"/>
  <c r="CI607" i="2"/>
  <c r="CG607" i="2"/>
  <c r="CE607" i="2"/>
  <c r="CC607" i="2"/>
  <c r="CA607" i="2"/>
  <c r="BY607" i="2"/>
  <c r="BW607" i="2"/>
  <c r="BU607" i="2"/>
  <c r="BS607" i="2"/>
  <c r="BQ607" i="2"/>
  <c r="BO607" i="2"/>
  <c r="BM607" i="2"/>
  <c r="BK607" i="2"/>
  <c r="BI607" i="2"/>
  <c r="BG607" i="2"/>
  <c r="BE607" i="2"/>
  <c r="CQ606" i="2"/>
  <c r="CO606" i="2"/>
  <c r="CM606" i="2"/>
  <c r="CK606" i="2"/>
  <c r="CI606" i="2"/>
  <c r="CG606" i="2"/>
  <c r="CE606" i="2"/>
  <c r="CC606" i="2"/>
  <c r="CA606" i="2"/>
  <c r="BY606" i="2"/>
  <c r="BW606" i="2"/>
  <c r="BU606" i="2"/>
  <c r="BS606" i="2"/>
  <c r="BQ606" i="2"/>
  <c r="BO606" i="2"/>
  <c r="BM606" i="2"/>
  <c r="BK606" i="2"/>
  <c r="BI606" i="2"/>
  <c r="BG606" i="2"/>
  <c r="BE606" i="2"/>
  <c r="CQ605" i="2"/>
  <c r="CO605" i="2"/>
  <c r="CM605" i="2"/>
  <c r="CK605" i="2"/>
  <c r="CI605" i="2"/>
  <c r="CG605" i="2"/>
  <c r="CE605" i="2"/>
  <c r="CC605" i="2"/>
  <c r="CA605" i="2"/>
  <c r="BY605" i="2"/>
  <c r="BW605" i="2"/>
  <c r="BU605" i="2"/>
  <c r="BS605" i="2"/>
  <c r="BQ605" i="2"/>
  <c r="BO605" i="2"/>
  <c r="BM605" i="2"/>
  <c r="BK605" i="2"/>
  <c r="BI605" i="2"/>
  <c r="BG605" i="2"/>
  <c r="BE605" i="2"/>
  <c r="CQ604" i="2"/>
  <c r="CO604" i="2"/>
  <c r="CM604" i="2"/>
  <c r="CK604" i="2"/>
  <c r="CI604" i="2"/>
  <c r="CG604" i="2"/>
  <c r="CE604" i="2"/>
  <c r="CC604" i="2"/>
  <c r="CA604" i="2"/>
  <c r="BY604" i="2"/>
  <c r="BW604" i="2"/>
  <c r="BU604" i="2"/>
  <c r="BS604" i="2"/>
  <c r="BQ604" i="2"/>
  <c r="BO604" i="2"/>
  <c r="BM604" i="2"/>
  <c r="BK604" i="2"/>
  <c r="BI604" i="2"/>
  <c r="BG604" i="2"/>
  <c r="BE604" i="2"/>
  <c r="CQ603" i="2"/>
  <c r="CO603" i="2"/>
  <c r="CM603" i="2"/>
  <c r="CK603" i="2"/>
  <c r="CI603" i="2"/>
  <c r="CG603" i="2"/>
  <c r="CE603" i="2"/>
  <c r="CC603" i="2"/>
  <c r="CA603" i="2"/>
  <c r="BY603" i="2"/>
  <c r="BW603" i="2"/>
  <c r="BU603" i="2"/>
  <c r="BS603" i="2"/>
  <c r="BQ603" i="2"/>
  <c r="BO603" i="2"/>
  <c r="BM603" i="2"/>
  <c r="BK603" i="2"/>
  <c r="BI603" i="2"/>
  <c r="BG603" i="2"/>
  <c r="BE603" i="2"/>
  <c r="CQ602" i="2"/>
  <c r="CO602" i="2"/>
  <c r="CM602" i="2"/>
  <c r="CK602" i="2"/>
  <c r="CI602" i="2"/>
  <c r="CG602" i="2"/>
  <c r="CE602" i="2"/>
  <c r="CC602" i="2"/>
  <c r="CA602" i="2"/>
  <c r="BY602" i="2"/>
  <c r="BW602" i="2"/>
  <c r="BU602" i="2"/>
  <c r="BS602" i="2"/>
  <c r="BQ602" i="2"/>
  <c r="BO602" i="2"/>
  <c r="BM602" i="2"/>
  <c r="BK602" i="2"/>
  <c r="BI602" i="2"/>
  <c r="BG602" i="2"/>
  <c r="BE602" i="2"/>
  <c r="CQ601" i="2"/>
  <c r="CO601" i="2"/>
  <c r="CM601" i="2"/>
  <c r="CK601" i="2"/>
  <c r="CI601" i="2"/>
  <c r="CG601" i="2"/>
  <c r="CE601" i="2"/>
  <c r="CC601" i="2"/>
  <c r="CA601" i="2"/>
  <c r="BY601" i="2"/>
  <c r="BW601" i="2"/>
  <c r="BU601" i="2"/>
  <c r="BS601" i="2"/>
  <c r="BQ601" i="2"/>
  <c r="BO601" i="2"/>
  <c r="BM601" i="2"/>
  <c r="BK601" i="2"/>
  <c r="BI601" i="2"/>
  <c r="BG601" i="2"/>
  <c r="BE601" i="2"/>
  <c r="CQ600" i="2"/>
  <c r="CO600" i="2"/>
  <c r="CM600" i="2"/>
  <c r="CK600" i="2"/>
  <c r="CI600" i="2"/>
  <c r="CG600" i="2"/>
  <c r="CE600" i="2"/>
  <c r="CC600" i="2"/>
  <c r="CA600" i="2"/>
  <c r="BY600" i="2"/>
  <c r="BW600" i="2"/>
  <c r="BU600" i="2"/>
  <c r="BS600" i="2"/>
  <c r="BQ600" i="2"/>
  <c r="BO600" i="2"/>
  <c r="BM600" i="2"/>
  <c r="BK600" i="2"/>
  <c r="BI600" i="2"/>
  <c r="BG600" i="2"/>
  <c r="BE600" i="2"/>
  <c r="CQ599" i="2"/>
  <c r="CO599" i="2"/>
  <c r="CM599" i="2"/>
  <c r="CK599" i="2"/>
  <c r="CI599" i="2"/>
  <c r="CG599" i="2"/>
  <c r="CE599" i="2"/>
  <c r="CC599" i="2"/>
  <c r="CA599" i="2"/>
  <c r="BY599" i="2"/>
  <c r="BW599" i="2"/>
  <c r="BU599" i="2"/>
  <c r="BS599" i="2"/>
  <c r="BQ599" i="2"/>
  <c r="BO599" i="2"/>
  <c r="BM599" i="2"/>
  <c r="BK599" i="2"/>
  <c r="BI599" i="2"/>
  <c r="BG599" i="2"/>
  <c r="BE599" i="2"/>
  <c r="CQ598" i="2"/>
  <c r="CO598" i="2"/>
  <c r="CM598" i="2"/>
  <c r="CK598" i="2"/>
  <c r="CI598" i="2"/>
  <c r="CG598" i="2"/>
  <c r="CE598" i="2"/>
  <c r="CC598" i="2"/>
  <c r="CA598" i="2"/>
  <c r="BY598" i="2"/>
  <c r="BW598" i="2"/>
  <c r="BU598" i="2"/>
  <c r="BS598" i="2"/>
  <c r="BQ598" i="2"/>
  <c r="BO598" i="2"/>
  <c r="BM598" i="2"/>
  <c r="BK598" i="2"/>
  <c r="BI598" i="2"/>
  <c r="BG598" i="2"/>
  <c r="BE598" i="2"/>
  <c r="CQ597" i="2"/>
  <c r="CO597" i="2"/>
  <c r="CM597" i="2"/>
  <c r="CK597" i="2"/>
  <c r="CI597" i="2"/>
  <c r="CG597" i="2"/>
  <c r="CE597" i="2"/>
  <c r="CC597" i="2"/>
  <c r="CA597" i="2"/>
  <c r="BY597" i="2"/>
  <c r="BW597" i="2"/>
  <c r="BU597" i="2"/>
  <c r="BS597" i="2"/>
  <c r="BQ597" i="2"/>
  <c r="BO597" i="2"/>
  <c r="BM597" i="2"/>
  <c r="BK597" i="2"/>
  <c r="BI597" i="2"/>
  <c r="BG597" i="2"/>
  <c r="BE597" i="2"/>
  <c r="CQ596" i="2"/>
  <c r="CO596" i="2"/>
  <c r="CM596" i="2"/>
  <c r="CK596" i="2"/>
  <c r="CI596" i="2"/>
  <c r="CG596" i="2"/>
  <c r="CE596" i="2"/>
  <c r="CC596" i="2"/>
  <c r="CA596" i="2"/>
  <c r="BY596" i="2"/>
  <c r="BW596" i="2"/>
  <c r="BU596" i="2"/>
  <c r="BS596" i="2"/>
  <c r="BQ596" i="2"/>
  <c r="BO596" i="2"/>
  <c r="BM596" i="2"/>
  <c r="BK596" i="2"/>
  <c r="BI596" i="2"/>
  <c r="BG596" i="2"/>
  <c r="BE596" i="2"/>
  <c r="CQ595" i="2"/>
  <c r="CO595" i="2"/>
  <c r="CM595" i="2"/>
  <c r="CK595" i="2"/>
  <c r="CI595" i="2"/>
  <c r="CG595" i="2"/>
  <c r="CE595" i="2"/>
  <c r="CC595" i="2"/>
  <c r="CA595" i="2"/>
  <c r="BY595" i="2"/>
  <c r="BW595" i="2"/>
  <c r="BU595" i="2"/>
  <c r="BS595" i="2"/>
  <c r="BQ595" i="2"/>
  <c r="BO595" i="2"/>
  <c r="BM595" i="2"/>
  <c r="BK595" i="2"/>
  <c r="BI595" i="2"/>
  <c r="BG595" i="2"/>
  <c r="BE595" i="2"/>
  <c r="CQ594" i="2"/>
  <c r="CO594" i="2"/>
  <c r="CM594" i="2"/>
  <c r="CK594" i="2"/>
  <c r="CI594" i="2"/>
  <c r="CG594" i="2"/>
  <c r="CE594" i="2"/>
  <c r="CC594" i="2"/>
  <c r="CA594" i="2"/>
  <c r="BY594" i="2"/>
  <c r="BW594" i="2"/>
  <c r="BU594" i="2"/>
  <c r="BS594" i="2"/>
  <c r="BQ594" i="2"/>
  <c r="BO594" i="2"/>
  <c r="BM594" i="2"/>
  <c r="BK594" i="2"/>
  <c r="BI594" i="2"/>
  <c r="BG594" i="2"/>
  <c r="BE594" i="2"/>
  <c r="CQ593" i="2"/>
  <c r="CO593" i="2"/>
  <c r="CM593" i="2"/>
  <c r="CK593" i="2"/>
  <c r="CI593" i="2"/>
  <c r="CG593" i="2"/>
  <c r="CE593" i="2"/>
  <c r="CC593" i="2"/>
  <c r="CA593" i="2"/>
  <c r="BY593" i="2"/>
  <c r="BW593" i="2"/>
  <c r="BU593" i="2"/>
  <c r="BS593" i="2"/>
  <c r="BQ593" i="2"/>
  <c r="BO593" i="2"/>
  <c r="BM593" i="2"/>
  <c r="BK593" i="2"/>
  <c r="BI593" i="2"/>
  <c r="BG593" i="2"/>
  <c r="BE593" i="2"/>
  <c r="CQ592" i="2"/>
  <c r="CO592" i="2"/>
  <c r="CM592" i="2"/>
  <c r="CK592" i="2"/>
  <c r="CI592" i="2"/>
  <c r="CG592" i="2"/>
  <c r="CE592" i="2"/>
  <c r="CC592" i="2"/>
  <c r="CA592" i="2"/>
  <c r="BY592" i="2"/>
  <c r="BW592" i="2"/>
  <c r="BU592" i="2"/>
  <c r="BS592" i="2"/>
  <c r="BQ592" i="2"/>
  <c r="BO592" i="2"/>
  <c r="BM592" i="2"/>
  <c r="BK592" i="2"/>
  <c r="BI592" i="2"/>
  <c r="BG592" i="2"/>
  <c r="BE592" i="2"/>
  <c r="CQ591" i="2"/>
  <c r="CO591" i="2"/>
  <c r="CM591" i="2"/>
  <c r="CK591" i="2"/>
  <c r="CI591" i="2"/>
  <c r="CG591" i="2"/>
  <c r="CE591" i="2"/>
  <c r="CC591" i="2"/>
  <c r="CA591" i="2"/>
  <c r="BY591" i="2"/>
  <c r="BW591" i="2"/>
  <c r="BU591" i="2"/>
  <c r="BS591" i="2"/>
  <c r="BQ591" i="2"/>
  <c r="BO591" i="2"/>
  <c r="BM591" i="2"/>
  <c r="BK591" i="2"/>
  <c r="BI591" i="2"/>
  <c r="BG591" i="2"/>
  <c r="BE591" i="2"/>
  <c r="CQ590" i="2"/>
  <c r="CO590" i="2"/>
  <c r="CM590" i="2"/>
  <c r="CK590" i="2"/>
  <c r="CI590" i="2"/>
  <c r="CG590" i="2"/>
  <c r="CE590" i="2"/>
  <c r="CC590" i="2"/>
  <c r="CA590" i="2"/>
  <c r="BY590" i="2"/>
  <c r="BW590" i="2"/>
  <c r="BU590" i="2"/>
  <c r="BS590" i="2"/>
  <c r="BQ590" i="2"/>
  <c r="BO590" i="2"/>
  <c r="BM590" i="2"/>
  <c r="BK590" i="2"/>
  <c r="BI590" i="2"/>
  <c r="BG590" i="2"/>
  <c r="BE590" i="2"/>
  <c r="CQ589" i="2"/>
  <c r="CO589" i="2"/>
  <c r="CM589" i="2"/>
  <c r="CK589" i="2"/>
  <c r="CI589" i="2"/>
  <c r="CG589" i="2"/>
  <c r="CE589" i="2"/>
  <c r="CC589" i="2"/>
  <c r="CA589" i="2"/>
  <c r="BY589" i="2"/>
  <c r="BW589" i="2"/>
  <c r="BU589" i="2"/>
  <c r="BS589" i="2"/>
  <c r="BQ589" i="2"/>
  <c r="BO589" i="2"/>
  <c r="BM589" i="2"/>
  <c r="BK589" i="2"/>
  <c r="BI589" i="2"/>
  <c r="BG589" i="2"/>
  <c r="BE589" i="2"/>
  <c r="CQ588" i="2"/>
  <c r="CO588" i="2"/>
  <c r="CM588" i="2"/>
  <c r="CK588" i="2"/>
  <c r="CI588" i="2"/>
  <c r="CG588" i="2"/>
  <c r="CE588" i="2"/>
  <c r="CC588" i="2"/>
  <c r="CA588" i="2"/>
  <c r="BY588" i="2"/>
  <c r="BW588" i="2"/>
  <c r="BU588" i="2"/>
  <c r="BS588" i="2"/>
  <c r="BQ588" i="2"/>
  <c r="BO588" i="2"/>
  <c r="BM588" i="2"/>
  <c r="BK588" i="2"/>
  <c r="BI588" i="2"/>
  <c r="BG588" i="2"/>
  <c r="BE588" i="2"/>
  <c r="CQ587" i="2"/>
  <c r="CO587" i="2"/>
  <c r="CM587" i="2"/>
  <c r="CK587" i="2"/>
  <c r="CI587" i="2"/>
  <c r="CG587" i="2"/>
  <c r="CE587" i="2"/>
  <c r="CC587" i="2"/>
  <c r="CA587" i="2"/>
  <c r="BY587" i="2"/>
  <c r="BW587" i="2"/>
  <c r="BU587" i="2"/>
  <c r="BS587" i="2"/>
  <c r="BQ587" i="2"/>
  <c r="BO587" i="2"/>
  <c r="BM587" i="2"/>
  <c r="BK587" i="2"/>
  <c r="BI587" i="2"/>
  <c r="BG587" i="2"/>
  <c r="BE587" i="2"/>
  <c r="CQ586" i="2"/>
  <c r="CO586" i="2"/>
  <c r="CM586" i="2"/>
  <c r="CK586" i="2"/>
  <c r="CI586" i="2"/>
  <c r="CG586" i="2"/>
  <c r="CE586" i="2"/>
  <c r="CC586" i="2"/>
  <c r="CA586" i="2"/>
  <c r="BY586" i="2"/>
  <c r="BW586" i="2"/>
  <c r="BU586" i="2"/>
  <c r="BS586" i="2"/>
  <c r="BQ586" i="2"/>
  <c r="BO586" i="2"/>
  <c r="BM586" i="2"/>
  <c r="BK586" i="2"/>
  <c r="BI586" i="2"/>
  <c r="BG586" i="2"/>
  <c r="BE586" i="2"/>
  <c r="CQ585" i="2"/>
  <c r="CO585" i="2"/>
  <c r="CM585" i="2"/>
  <c r="CK585" i="2"/>
  <c r="CI585" i="2"/>
  <c r="CG585" i="2"/>
  <c r="CE585" i="2"/>
  <c r="CC585" i="2"/>
  <c r="CA585" i="2"/>
  <c r="BY585" i="2"/>
  <c r="BW585" i="2"/>
  <c r="BU585" i="2"/>
  <c r="BS585" i="2"/>
  <c r="BQ585" i="2"/>
  <c r="BO585" i="2"/>
  <c r="BM585" i="2"/>
  <c r="BK585" i="2"/>
  <c r="BI585" i="2"/>
  <c r="BG585" i="2"/>
  <c r="BE585" i="2"/>
  <c r="CQ584" i="2"/>
  <c r="CO584" i="2"/>
  <c r="CM584" i="2"/>
  <c r="CK584" i="2"/>
  <c r="CI584" i="2"/>
  <c r="CG584" i="2"/>
  <c r="CE584" i="2"/>
  <c r="CC584" i="2"/>
  <c r="CA584" i="2"/>
  <c r="BY584" i="2"/>
  <c r="BW584" i="2"/>
  <c r="BU584" i="2"/>
  <c r="BS584" i="2"/>
  <c r="BQ584" i="2"/>
  <c r="BO584" i="2"/>
  <c r="BM584" i="2"/>
  <c r="BK584" i="2"/>
  <c r="BI584" i="2"/>
  <c r="BG584" i="2"/>
  <c r="BE584" i="2"/>
  <c r="CQ583" i="2"/>
  <c r="CO583" i="2"/>
  <c r="CM583" i="2"/>
  <c r="CK583" i="2"/>
  <c r="CI583" i="2"/>
  <c r="CG583" i="2"/>
  <c r="CE583" i="2"/>
  <c r="CC583" i="2"/>
  <c r="CA583" i="2"/>
  <c r="BY583" i="2"/>
  <c r="BW583" i="2"/>
  <c r="BU583" i="2"/>
  <c r="BS583" i="2"/>
  <c r="BQ583" i="2"/>
  <c r="BO583" i="2"/>
  <c r="BM583" i="2"/>
  <c r="BK583" i="2"/>
  <c r="BI583" i="2"/>
  <c r="BG583" i="2"/>
  <c r="BE583" i="2"/>
  <c r="CQ582" i="2"/>
  <c r="CO582" i="2"/>
  <c r="CM582" i="2"/>
  <c r="CK582" i="2"/>
  <c r="CI582" i="2"/>
  <c r="CG582" i="2"/>
  <c r="CE582" i="2"/>
  <c r="CC582" i="2"/>
  <c r="CA582" i="2"/>
  <c r="BY582" i="2"/>
  <c r="BW582" i="2"/>
  <c r="BU582" i="2"/>
  <c r="BS582" i="2"/>
  <c r="BQ582" i="2"/>
  <c r="BO582" i="2"/>
  <c r="BM582" i="2"/>
  <c r="BK582" i="2"/>
  <c r="BI582" i="2"/>
  <c r="BG582" i="2"/>
  <c r="BE582" i="2"/>
  <c r="CQ581" i="2"/>
  <c r="CO581" i="2"/>
  <c r="CM581" i="2"/>
  <c r="CK581" i="2"/>
  <c r="CI581" i="2"/>
  <c r="CG581" i="2"/>
  <c r="CE581" i="2"/>
  <c r="CC581" i="2"/>
  <c r="CA581" i="2"/>
  <c r="BY581" i="2"/>
  <c r="BW581" i="2"/>
  <c r="BU581" i="2"/>
  <c r="BS581" i="2"/>
  <c r="BQ581" i="2"/>
  <c r="BO581" i="2"/>
  <c r="BM581" i="2"/>
  <c r="BK581" i="2"/>
  <c r="BI581" i="2"/>
  <c r="BG581" i="2"/>
  <c r="BE581" i="2"/>
  <c r="CQ580" i="2"/>
  <c r="CO580" i="2"/>
  <c r="CM580" i="2"/>
  <c r="CK580" i="2"/>
  <c r="CI580" i="2"/>
  <c r="CG580" i="2"/>
  <c r="CE580" i="2"/>
  <c r="CC580" i="2"/>
  <c r="CA580" i="2"/>
  <c r="BY580" i="2"/>
  <c r="BW580" i="2"/>
  <c r="BU580" i="2"/>
  <c r="BS580" i="2"/>
  <c r="BQ580" i="2"/>
  <c r="BO580" i="2"/>
  <c r="BM580" i="2"/>
  <c r="BK580" i="2"/>
  <c r="BI580" i="2"/>
  <c r="BG580" i="2"/>
  <c r="BE580" i="2"/>
  <c r="CQ579" i="2"/>
  <c r="CO579" i="2"/>
  <c r="CM579" i="2"/>
  <c r="CK579" i="2"/>
  <c r="CI579" i="2"/>
  <c r="CG579" i="2"/>
  <c r="CE579" i="2"/>
  <c r="CC579" i="2"/>
  <c r="CA579" i="2"/>
  <c r="BY579" i="2"/>
  <c r="BW579" i="2"/>
  <c r="BU579" i="2"/>
  <c r="BS579" i="2"/>
  <c r="BQ579" i="2"/>
  <c r="BO579" i="2"/>
  <c r="BM579" i="2"/>
  <c r="BK579" i="2"/>
  <c r="BI579" i="2"/>
  <c r="BG579" i="2"/>
  <c r="BE579" i="2"/>
  <c r="CQ578" i="2"/>
  <c r="CO578" i="2"/>
  <c r="CM578" i="2"/>
  <c r="CK578" i="2"/>
  <c r="CI578" i="2"/>
  <c r="CG578" i="2"/>
  <c r="CE578" i="2"/>
  <c r="CC578" i="2"/>
  <c r="CA578" i="2"/>
  <c r="BY578" i="2"/>
  <c r="BW578" i="2"/>
  <c r="BU578" i="2"/>
  <c r="BS578" i="2"/>
  <c r="BQ578" i="2"/>
  <c r="BO578" i="2"/>
  <c r="BM578" i="2"/>
  <c r="BK578" i="2"/>
  <c r="BI578" i="2"/>
  <c r="BG578" i="2"/>
  <c r="BE578" i="2"/>
  <c r="CQ577" i="2"/>
  <c r="CO577" i="2"/>
  <c r="CM577" i="2"/>
  <c r="CK577" i="2"/>
  <c r="CI577" i="2"/>
  <c r="CG577" i="2"/>
  <c r="CE577" i="2"/>
  <c r="CC577" i="2"/>
  <c r="CA577" i="2"/>
  <c r="BY577" i="2"/>
  <c r="BW577" i="2"/>
  <c r="BU577" i="2"/>
  <c r="BS577" i="2"/>
  <c r="BQ577" i="2"/>
  <c r="BO577" i="2"/>
  <c r="BM577" i="2"/>
  <c r="BK577" i="2"/>
  <c r="BI577" i="2"/>
  <c r="BG577" i="2"/>
  <c r="BE577" i="2"/>
  <c r="CQ576" i="2"/>
  <c r="CO576" i="2"/>
  <c r="CM576" i="2"/>
  <c r="CK576" i="2"/>
  <c r="CI576" i="2"/>
  <c r="CG576" i="2"/>
  <c r="CE576" i="2"/>
  <c r="CC576" i="2"/>
  <c r="CA576" i="2"/>
  <c r="BY576" i="2"/>
  <c r="BW576" i="2"/>
  <c r="BU576" i="2"/>
  <c r="BS576" i="2"/>
  <c r="BQ576" i="2"/>
  <c r="BO576" i="2"/>
  <c r="BM576" i="2"/>
  <c r="BK576" i="2"/>
  <c r="BI576" i="2"/>
  <c r="BG576" i="2"/>
  <c r="BE576" i="2"/>
  <c r="CQ575" i="2"/>
  <c r="CO575" i="2"/>
  <c r="CM575" i="2"/>
  <c r="CK575" i="2"/>
  <c r="CI575" i="2"/>
  <c r="CG575" i="2"/>
  <c r="CE575" i="2"/>
  <c r="CC575" i="2"/>
  <c r="CA575" i="2"/>
  <c r="BY575" i="2"/>
  <c r="BW575" i="2"/>
  <c r="BU575" i="2"/>
  <c r="BS575" i="2"/>
  <c r="BQ575" i="2"/>
  <c r="BO575" i="2"/>
  <c r="BM575" i="2"/>
  <c r="BK575" i="2"/>
  <c r="BI575" i="2"/>
  <c r="BG575" i="2"/>
  <c r="BE575" i="2"/>
  <c r="CQ574" i="2"/>
  <c r="CO574" i="2"/>
  <c r="CM574" i="2"/>
  <c r="CK574" i="2"/>
  <c r="CI574" i="2"/>
  <c r="CG574" i="2"/>
  <c r="CE574" i="2"/>
  <c r="CC574" i="2"/>
  <c r="CA574" i="2"/>
  <c r="BY574" i="2"/>
  <c r="BW574" i="2"/>
  <c r="BU574" i="2"/>
  <c r="BS574" i="2"/>
  <c r="BQ574" i="2"/>
  <c r="BO574" i="2"/>
  <c r="BM574" i="2"/>
  <c r="BK574" i="2"/>
  <c r="BI574" i="2"/>
  <c r="BG574" i="2"/>
  <c r="BE574" i="2"/>
  <c r="CQ573" i="2"/>
  <c r="CO573" i="2"/>
  <c r="CM573" i="2"/>
  <c r="CK573" i="2"/>
  <c r="CI573" i="2"/>
  <c r="CG573" i="2"/>
  <c r="CE573" i="2"/>
  <c r="CC573" i="2"/>
  <c r="CA573" i="2"/>
  <c r="BY573" i="2"/>
  <c r="BW573" i="2"/>
  <c r="BU573" i="2"/>
  <c r="BS573" i="2"/>
  <c r="BQ573" i="2"/>
  <c r="BO573" i="2"/>
  <c r="BM573" i="2"/>
  <c r="BK573" i="2"/>
  <c r="BI573" i="2"/>
  <c r="BG573" i="2"/>
  <c r="BE573" i="2"/>
  <c r="CQ572" i="2"/>
  <c r="CO572" i="2"/>
  <c r="CM572" i="2"/>
  <c r="CK572" i="2"/>
  <c r="CI572" i="2"/>
  <c r="CG572" i="2"/>
  <c r="CE572" i="2"/>
  <c r="CC572" i="2"/>
  <c r="CA572" i="2"/>
  <c r="BY572" i="2"/>
  <c r="BW572" i="2"/>
  <c r="BU572" i="2"/>
  <c r="BS572" i="2"/>
  <c r="BQ572" i="2"/>
  <c r="BO572" i="2"/>
  <c r="BM572" i="2"/>
  <c r="BK572" i="2"/>
  <c r="BI572" i="2"/>
  <c r="BG572" i="2"/>
  <c r="BE572" i="2"/>
  <c r="CQ571" i="2"/>
  <c r="CO571" i="2"/>
  <c r="CM571" i="2"/>
  <c r="CK571" i="2"/>
  <c r="CI571" i="2"/>
  <c r="CG571" i="2"/>
  <c r="CE571" i="2"/>
  <c r="CC571" i="2"/>
  <c r="CA571" i="2"/>
  <c r="BY571" i="2"/>
  <c r="BW571" i="2"/>
  <c r="BU571" i="2"/>
  <c r="BS571" i="2"/>
  <c r="BQ571" i="2"/>
  <c r="BO571" i="2"/>
  <c r="BM571" i="2"/>
  <c r="BK571" i="2"/>
  <c r="BI571" i="2"/>
  <c r="BG571" i="2"/>
  <c r="BE571" i="2"/>
  <c r="CQ570" i="2"/>
  <c r="CO570" i="2"/>
  <c r="CM570" i="2"/>
  <c r="CK570" i="2"/>
  <c r="CI570" i="2"/>
  <c r="CG570" i="2"/>
  <c r="CE570" i="2"/>
  <c r="CC570" i="2"/>
  <c r="CA570" i="2"/>
  <c r="BY570" i="2"/>
  <c r="BW570" i="2"/>
  <c r="BU570" i="2"/>
  <c r="BS570" i="2"/>
  <c r="BQ570" i="2"/>
  <c r="BO570" i="2"/>
  <c r="BM570" i="2"/>
  <c r="BK570" i="2"/>
  <c r="BI570" i="2"/>
  <c r="BG570" i="2"/>
  <c r="BE570" i="2"/>
  <c r="CQ569" i="2"/>
  <c r="CO569" i="2"/>
  <c r="CM569" i="2"/>
  <c r="CK569" i="2"/>
  <c r="CI569" i="2"/>
  <c r="CG569" i="2"/>
  <c r="CE569" i="2"/>
  <c r="CC569" i="2"/>
  <c r="CA569" i="2"/>
  <c r="BY569" i="2"/>
  <c r="BW569" i="2"/>
  <c r="BU569" i="2"/>
  <c r="BS569" i="2"/>
  <c r="BQ569" i="2"/>
  <c r="BO569" i="2"/>
  <c r="BM569" i="2"/>
  <c r="BK569" i="2"/>
  <c r="BI569" i="2"/>
  <c r="BG569" i="2"/>
  <c r="BE569" i="2"/>
  <c r="CQ568" i="2"/>
  <c r="CO568" i="2"/>
  <c r="CM568" i="2"/>
  <c r="CK568" i="2"/>
  <c r="CI568" i="2"/>
  <c r="CG568" i="2"/>
  <c r="CE568" i="2"/>
  <c r="CC568" i="2"/>
  <c r="CA568" i="2"/>
  <c r="BY568" i="2"/>
  <c r="BW568" i="2"/>
  <c r="BU568" i="2"/>
  <c r="BS568" i="2"/>
  <c r="BQ568" i="2"/>
  <c r="BO568" i="2"/>
  <c r="BM568" i="2"/>
  <c r="BK568" i="2"/>
  <c r="BI568" i="2"/>
  <c r="BG568" i="2"/>
  <c r="BE568" i="2"/>
  <c r="CQ567" i="2"/>
  <c r="CO567" i="2"/>
  <c r="CM567" i="2"/>
  <c r="CK567" i="2"/>
  <c r="CI567" i="2"/>
  <c r="CG567" i="2"/>
  <c r="CE567" i="2"/>
  <c r="CC567" i="2"/>
  <c r="CA567" i="2"/>
  <c r="BY567" i="2"/>
  <c r="BW567" i="2"/>
  <c r="BU567" i="2"/>
  <c r="BS567" i="2"/>
  <c r="BQ567" i="2"/>
  <c r="BO567" i="2"/>
  <c r="BM567" i="2"/>
  <c r="BK567" i="2"/>
  <c r="BI567" i="2"/>
  <c r="BG567" i="2"/>
  <c r="BE567" i="2"/>
  <c r="CQ566" i="2"/>
  <c r="CO566" i="2"/>
  <c r="CM566" i="2"/>
  <c r="CK566" i="2"/>
  <c r="CI566" i="2"/>
  <c r="CG566" i="2"/>
  <c r="CE566" i="2"/>
  <c r="CC566" i="2"/>
  <c r="CA566" i="2"/>
  <c r="BY566" i="2"/>
  <c r="BW566" i="2"/>
  <c r="BU566" i="2"/>
  <c r="BS566" i="2"/>
  <c r="BQ566" i="2"/>
  <c r="BO566" i="2"/>
  <c r="BM566" i="2"/>
  <c r="BK566" i="2"/>
  <c r="BI566" i="2"/>
  <c r="BG566" i="2"/>
  <c r="BE566" i="2"/>
  <c r="CQ565" i="2"/>
  <c r="CO565" i="2"/>
  <c r="CM565" i="2"/>
  <c r="CK565" i="2"/>
  <c r="CI565" i="2"/>
  <c r="CG565" i="2"/>
  <c r="CE565" i="2"/>
  <c r="CC565" i="2"/>
  <c r="CA565" i="2"/>
  <c r="BY565" i="2"/>
  <c r="BW565" i="2"/>
  <c r="BU565" i="2"/>
  <c r="BS565" i="2"/>
  <c r="BQ565" i="2"/>
  <c r="BO565" i="2"/>
  <c r="BM565" i="2"/>
  <c r="BK565" i="2"/>
  <c r="BI565" i="2"/>
  <c r="BG565" i="2"/>
  <c r="BE565" i="2"/>
  <c r="CQ564" i="2"/>
  <c r="CO564" i="2"/>
  <c r="CM564" i="2"/>
  <c r="CK564" i="2"/>
  <c r="CI564" i="2"/>
  <c r="CG564" i="2"/>
  <c r="CE564" i="2"/>
  <c r="CC564" i="2"/>
  <c r="CA564" i="2"/>
  <c r="BY564" i="2"/>
  <c r="BW564" i="2"/>
  <c r="BU564" i="2"/>
  <c r="BS564" i="2"/>
  <c r="BQ564" i="2"/>
  <c r="BO564" i="2"/>
  <c r="BM564" i="2"/>
  <c r="BK564" i="2"/>
  <c r="BI564" i="2"/>
  <c r="BG564" i="2"/>
  <c r="BE564" i="2"/>
  <c r="CQ563" i="2"/>
  <c r="CO563" i="2"/>
  <c r="CM563" i="2"/>
  <c r="CK563" i="2"/>
  <c r="CI563" i="2"/>
  <c r="CG563" i="2"/>
  <c r="CE563" i="2"/>
  <c r="CC563" i="2"/>
  <c r="CA563" i="2"/>
  <c r="BY563" i="2"/>
  <c r="BW563" i="2"/>
  <c r="BU563" i="2"/>
  <c r="BS563" i="2"/>
  <c r="BQ563" i="2"/>
  <c r="BO563" i="2"/>
  <c r="BM563" i="2"/>
  <c r="BK563" i="2"/>
  <c r="BI563" i="2"/>
  <c r="BG563" i="2"/>
  <c r="BE563" i="2"/>
  <c r="CQ562" i="2"/>
  <c r="CO562" i="2"/>
  <c r="CM562" i="2"/>
  <c r="CK562" i="2"/>
  <c r="CI562" i="2"/>
  <c r="CG562" i="2"/>
  <c r="CE562" i="2"/>
  <c r="CC562" i="2"/>
  <c r="CA562" i="2"/>
  <c r="BY562" i="2"/>
  <c r="BW562" i="2"/>
  <c r="BU562" i="2"/>
  <c r="BS562" i="2"/>
  <c r="BQ562" i="2"/>
  <c r="BO562" i="2"/>
  <c r="BM562" i="2"/>
  <c r="BK562" i="2"/>
  <c r="BI562" i="2"/>
  <c r="BG562" i="2"/>
  <c r="BE562" i="2"/>
  <c r="CQ561" i="2"/>
  <c r="CO561" i="2"/>
  <c r="CM561" i="2"/>
  <c r="CK561" i="2"/>
  <c r="CI561" i="2"/>
  <c r="CG561" i="2"/>
  <c r="CE561" i="2"/>
  <c r="CC561" i="2"/>
  <c r="CA561" i="2"/>
  <c r="BY561" i="2"/>
  <c r="BW561" i="2"/>
  <c r="BU561" i="2"/>
  <c r="BS561" i="2"/>
  <c r="BQ561" i="2"/>
  <c r="BO561" i="2"/>
  <c r="BM561" i="2"/>
  <c r="BK561" i="2"/>
  <c r="BI561" i="2"/>
  <c r="BG561" i="2"/>
  <c r="BE561" i="2"/>
  <c r="CQ560" i="2"/>
  <c r="CO560" i="2"/>
  <c r="CM560" i="2"/>
  <c r="CK560" i="2"/>
  <c r="CI560" i="2"/>
  <c r="CG560" i="2"/>
  <c r="CE560" i="2"/>
  <c r="CC560" i="2"/>
  <c r="CA560" i="2"/>
  <c r="BY560" i="2"/>
  <c r="BW560" i="2"/>
  <c r="BU560" i="2"/>
  <c r="BS560" i="2"/>
  <c r="BQ560" i="2"/>
  <c r="BO560" i="2"/>
  <c r="BM560" i="2"/>
  <c r="BK560" i="2"/>
  <c r="BI560" i="2"/>
  <c r="BG560" i="2"/>
  <c r="BE560" i="2"/>
  <c r="CQ559" i="2"/>
  <c r="CO559" i="2"/>
  <c r="CM559" i="2"/>
  <c r="CK559" i="2"/>
  <c r="CI559" i="2"/>
  <c r="CG559" i="2"/>
  <c r="CE559" i="2"/>
  <c r="CC559" i="2"/>
  <c r="CA559" i="2"/>
  <c r="BY559" i="2"/>
  <c r="BW559" i="2"/>
  <c r="BU559" i="2"/>
  <c r="BS559" i="2"/>
  <c r="BQ559" i="2"/>
  <c r="BO559" i="2"/>
  <c r="BM559" i="2"/>
  <c r="BK559" i="2"/>
  <c r="BI559" i="2"/>
  <c r="BG559" i="2"/>
  <c r="BE559" i="2"/>
  <c r="CQ558" i="2"/>
  <c r="CO558" i="2"/>
  <c r="CM558" i="2"/>
  <c r="CK558" i="2"/>
  <c r="CI558" i="2"/>
  <c r="CG558" i="2"/>
  <c r="CE558" i="2"/>
  <c r="CC558" i="2"/>
  <c r="CA558" i="2"/>
  <c r="BY558" i="2"/>
  <c r="BW558" i="2"/>
  <c r="BU558" i="2"/>
  <c r="BS558" i="2"/>
  <c r="BQ558" i="2"/>
  <c r="BO558" i="2"/>
  <c r="BM558" i="2"/>
  <c r="BK558" i="2"/>
  <c r="BI558" i="2"/>
  <c r="BG558" i="2"/>
  <c r="BE558" i="2"/>
  <c r="CQ557" i="2"/>
  <c r="CO557" i="2"/>
  <c r="CM557" i="2"/>
  <c r="CK557" i="2"/>
  <c r="CI557" i="2"/>
  <c r="CG557" i="2"/>
  <c r="CE557" i="2"/>
  <c r="CC557" i="2"/>
  <c r="CA557" i="2"/>
  <c r="BY557" i="2"/>
  <c r="BW557" i="2"/>
  <c r="BU557" i="2"/>
  <c r="BS557" i="2"/>
  <c r="BQ557" i="2"/>
  <c r="BO557" i="2"/>
  <c r="BM557" i="2"/>
  <c r="BK557" i="2"/>
  <c r="BI557" i="2"/>
  <c r="BG557" i="2"/>
  <c r="BE557" i="2"/>
  <c r="CQ556" i="2"/>
  <c r="CO556" i="2"/>
  <c r="CM556" i="2"/>
  <c r="CK556" i="2"/>
  <c r="CI556" i="2"/>
  <c r="CG556" i="2"/>
  <c r="CE556" i="2"/>
  <c r="CC556" i="2"/>
  <c r="CA556" i="2"/>
  <c r="BY556" i="2"/>
  <c r="BW556" i="2"/>
  <c r="BU556" i="2"/>
  <c r="BS556" i="2"/>
  <c r="BQ556" i="2"/>
  <c r="BO556" i="2"/>
  <c r="BM556" i="2"/>
  <c r="BK556" i="2"/>
  <c r="BI556" i="2"/>
  <c r="BG556" i="2"/>
  <c r="BE556" i="2"/>
  <c r="CQ555" i="2"/>
  <c r="CO555" i="2"/>
  <c r="CM555" i="2"/>
  <c r="CK555" i="2"/>
  <c r="CI555" i="2"/>
  <c r="CG555" i="2"/>
  <c r="CE555" i="2"/>
  <c r="CC555" i="2"/>
  <c r="CA555" i="2"/>
  <c r="BY555" i="2"/>
  <c r="BW555" i="2"/>
  <c r="BU555" i="2"/>
  <c r="BS555" i="2"/>
  <c r="BQ555" i="2"/>
  <c r="BO555" i="2"/>
  <c r="BM555" i="2"/>
  <c r="BK555" i="2"/>
  <c r="BI555" i="2"/>
  <c r="BG555" i="2"/>
  <c r="BE555" i="2"/>
  <c r="CQ554" i="2"/>
  <c r="CO554" i="2"/>
  <c r="CM554" i="2"/>
  <c r="CK554" i="2"/>
  <c r="CI554" i="2"/>
  <c r="CG554" i="2"/>
  <c r="CE554" i="2"/>
  <c r="CC554" i="2"/>
  <c r="CA554" i="2"/>
  <c r="BY554" i="2"/>
  <c r="BW554" i="2"/>
  <c r="BU554" i="2"/>
  <c r="BS554" i="2"/>
  <c r="BQ554" i="2"/>
  <c r="BO554" i="2"/>
  <c r="BM554" i="2"/>
  <c r="BK554" i="2"/>
  <c r="BI554" i="2"/>
  <c r="BG554" i="2"/>
  <c r="BE554" i="2"/>
  <c r="CQ553" i="2"/>
  <c r="CO553" i="2"/>
  <c r="CM553" i="2"/>
  <c r="CK553" i="2"/>
  <c r="CI553" i="2"/>
  <c r="CG553" i="2"/>
  <c r="CE553" i="2"/>
  <c r="CC553" i="2"/>
  <c r="CA553" i="2"/>
  <c r="BY553" i="2"/>
  <c r="BW553" i="2"/>
  <c r="BU553" i="2"/>
  <c r="BS553" i="2"/>
  <c r="BQ553" i="2"/>
  <c r="BO553" i="2"/>
  <c r="BM553" i="2"/>
  <c r="BK553" i="2"/>
  <c r="BI553" i="2"/>
  <c r="BG553" i="2"/>
  <c r="BE553" i="2"/>
  <c r="CQ552" i="2"/>
  <c r="CO552" i="2"/>
  <c r="CM552" i="2"/>
  <c r="CK552" i="2"/>
  <c r="CI552" i="2"/>
  <c r="CG552" i="2"/>
  <c r="CE552" i="2"/>
  <c r="CC552" i="2"/>
  <c r="CA552" i="2"/>
  <c r="BY552" i="2"/>
  <c r="BW552" i="2"/>
  <c r="BU552" i="2"/>
  <c r="BS552" i="2"/>
  <c r="BQ552" i="2"/>
  <c r="BO552" i="2"/>
  <c r="BM552" i="2"/>
  <c r="BK552" i="2"/>
  <c r="BI552" i="2"/>
  <c r="BG552" i="2"/>
  <c r="BE552" i="2"/>
  <c r="CQ551" i="2"/>
  <c r="CO551" i="2"/>
  <c r="CM551" i="2"/>
  <c r="CK551" i="2"/>
  <c r="CI551" i="2"/>
  <c r="CG551" i="2"/>
  <c r="CE551" i="2"/>
  <c r="CC551" i="2"/>
  <c r="CA551" i="2"/>
  <c r="BY551" i="2"/>
  <c r="BW551" i="2"/>
  <c r="BU551" i="2"/>
  <c r="BS551" i="2"/>
  <c r="BQ551" i="2"/>
  <c r="BO551" i="2"/>
  <c r="BM551" i="2"/>
  <c r="BK551" i="2"/>
  <c r="BI551" i="2"/>
  <c r="BG551" i="2"/>
  <c r="BE551" i="2"/>
  <c r="CQ550" i="2"/>
  <c r="CO550" i="2"/>
  <c r="CM550" i="2"/>
  <c r="CK550" i="2"/>
  <c r="CI550" i="2"/>
  <c r="CG550" i="2"/>
  <c r="CE550" i="2"/>
  <c r="CC550" i="2"/>
  <c r="CA550" i="2"/>
  <c r="BY550" i="2"/>
  <c r="BW550" i="2"/>
  <c r="BU550" i="2"/>
  <c r="BS550" i="2"/>
  <c r="BQ550" i="2"/>
  <c r="BO550" i="2"/>
  <c r="BM550" i="2"/>
  <c r="BK550" i="2"/>
  <c r="BI550" i="2"/>
  <c r="BG550" i="2"/>
  <c r="BE550" i="2"/>
  <c r="CQ549" i="2"/>
  <c r="CO549" i="2"/>
  <c r="CM549" i="2"/>
  <c r="CK549" i="2"/>
  <c r="CI549" i="2"/>
  <c r="CG549" i="2"/>
  <c r="CE549" i="2"/>
  <c r="CC549" i="2"/>
  <c r="CA549" i="2"/>
  <c r="BY549" i="2"/>
  <c r="BW549" i="2"/>
  <c r="BU549" i="2"/>
  <c r="BS549" i="2"/>
  <c r="BQ549" i="2"/>
  <c r="BO549" i="2"/>
  <c r="BM549" i="2"/>
  <c r="BK549" i="2"/>
  <c r="BI549" i="2"/>
  <c r="BG549" i="2"/>
  <c r="BE549" i="2"/>
  <c r="CQ548" i="2"/>
  <c r="CO548" i="2"/>
  <c r="CM548" i="2"/>
  <c r="CK548" i="2"/>
  <c r="CI548" i="2"/>
  <c r="CG548" i="2"/>
  <c r="CE548" i="2"/>
  <c r="CC548" i="2"/>
  <c r="CA548" i="2"/>
  <c r="BY548" i="2"/>
  <c r="BW548" i="2"/>
  <c r="BU548" i="2"/>
  <c r="BS548" i="2"/>
  <c r="BQ548" i="2"/>
  <c r="BO548" i="2"/>
  <c r="BM548" i="2"/>
  <c r="BK548" i="2"/>
  <c r="BI548" i="2"/>
  <c r="BG548" i="2"/>
  <c r="BE548" i="2"/>
  <c r="CQ547" i="2"/>
  <c r="CO547" i="2"/>
  <c r="CM547" i="2"/>
  <c r="CK547" i="2"/>
  <c r="CI547" i="2"/>
  <c r="CG547" i="2"/>
  <c r="CE547" i="2"/>
  <c r="CC547" i="2"/>
  <c r="CA547" i="2"/>
  <c r="BY547" i="2"/>
  <c r="BW547" i="2"/>
  <c r="BU547" i="2"/>
  <c r="BS547" i="2"/>
  <c r="BQ547" i="2"/>
  <c r="BO547" i="2"/>
  <c r="BM547" i="2"/>
  <c r="BK547" i="2"/>
  <c r="BI547" i="2"/>
  <c r="BG547" i="2"/>
  <c r="BE547" i="2"/>
  <c r="CQ546" i="2"/>
  <c r="CO546" i="2"/>
  <c r="CM546" i="2"/>
  <c r="CK546" i="2"/>
  <c r="CI546" i="2"/>
  <c r="CG546" i="2"/>
  <c r="CE546" i="2"/>
  <c r="CC546" i="2"/>
  <c r="CA546" i="2"/>
  <c r="BY546" i="2"/>
  <c r="BW546" i="2"/>
  <c r="BU546" i="2"/>
  <c r="BS546" i="2"/>
  <c r="BQ546" i="2"/>
  <c r="BO546" i="2"/>
  <c r="BM546" i="2"/>
  <c r="BK546" i="2"/>
  <c r="BI546" i="2"/>
  <c r="BG546" i="2"/>
  <c r="BE546" i="2"/>
  <c r="CQ545" i="2"/>
  <c r="CO545" i="2"/>
  <c r="CM545" i="2"/>
  <c r="CK545" i="2"/>
  <c r="CI545" i="2"/>
  <c r="CG545" i="2"/>
  <c r="CE545" i="2"/>
  <c r="CC545" i="2"/>
  <c r="CA545" i="2"/>
  <c r="BY545" i="2"/>
  <c r="BW545" i="2"/>
  <c r="BU545" i="2"/>
  <c r="BS545" i="2"/>
  <c r="BQ545" i="2"/>
  <c r="BO545" i="2"/>
  <c r="BM545" i="2"/>
  <c r="BK545" i="2"/>
  <c r="BI545" i="2"/>
  <c r="BG545" i="2"/>
  <c r="BE545" i="2"/>
  <c r="CQ544" i="2"/>
  <c r="CO544" i="2"/>
  <c r="CM544" i="2"/>
  <c r="CK544" i="2"/>
  <c r="CI544" i="2"/>
  <c r="CG544" i="2"/>
  <c r="CE544" i="2"/>
  <c r="CC544" i="2"/>
  <c r="CA544" i="2"/>
  <c r="BY544" i="2"/>
  <c r="BW544" i="2"/>
  <c r="BU544" i="2"/>
  <c r="BS544" i="2"/>
  <c r="BQ544" i="2"/>
  <c r="BO544" i="2"/>
  <c r="BM544" i="2"/>
  <c r="BK544" i="2"/>
  <c r="BI544" i="2"/>
  <c r="BG544" i="2"/>
  <c r="BE544" i="2"/>
  <c r="CQ543" i="2"/>
  <c r="CO543" i="2"/>
  <c r="CM543" i="2"/>
  <c r="CK543" i="2"/>
  <c r="CI543" i="2"/>
  <c r="CG543" i="2"/>
  <c r="CE543" i="2"/>
  <c r="CC543" i="2"/>
  <c r="CA543" i="2"/>
  <c r="BY543" i="2"/>
  <c r="BW543" i="2"/>
  <c r="BU543" i="2"/>
  <c r="BS543" i="2"/>
  <c r="BQ543" i="2"/>
  <c r="BO543" i="2"/>
  <c r="BM543" i="2"/>
  <c r="BK543" i="2"/>
  <c r="BI543" i="2"/>
  <c r="BG543" i="2"/>
  <c r="BE543" i="2"/>
  <c r="CQ542" i="2"/>
  <c r="CO542" i="2"/>
  <c r="CM542" i="2"/>
  <c r="CK542" i="2"/>
  <c r="CI542" i="2"/>
  <c r="CG542" i="2"/>
  <c r="CE542" i="2"/>
  <c r="CC542" i="2"/>
  <c r="CA542" i="2"/>
  <c r="BY542" i="2"/>
  <c r="BW542" i="2"/>
  <c r="BU542" i="2"/>
  <c r="BS542" i="2"/>
  <c r="BQ542" i="2"/>
  <c r="BO542" i="2"/>
  <c r="BM542" i="2"/>
  <c r="BK542" i="2"/>
  <c r="BI542" i="2"/>
  <c r="BG542" i="2"/>
  <c r="BE542" i="2"/>
  <c r="CQ541" i="2"/>
  <c r="CO541" i="2"/>
  <c r="CM541" i="2"/>
  <c r="CK541" i="2"/>
  <c r="CI541" i="2"/>
  <c r="CG541" i="2"/>
  <c r="CE541" i="2"/>
  <c r="CC541" i="2"/>
  <c r="CA541" i="2"/>
  <c r="BY541" i="2"/>
  <c r="BW541" i="2"/>
  <c r="BU541" i="2"/>
  <c r="BS541" i="2"/>
  <c r="BQ541" i="2"/>
  <c r="BO541" i="2"/>
  <c r="BM541" i="2"/>
  <c r="BK541" i="2"/>
  <c r="BI541" i="2"/>
  <c r="BG541" i="2"/>
  <c r="BE541" i="2"/>
  <c r="CQ540" i="2"/>
  <c r="CO540" i="2"/>
  <c r="CM540" i="2"/>
  <c r="CK540" i="2"/>
  <c r="CI540" i="2"/>
  <c r="CG540" i="2"/>
  <c r="CE540" i="2"/>
  <c r="CC540" i="2"/>
  <c r="CA540" i="2"/>
  <c r="BY540" i="2"/>
  <c r="BW540" i="2"/>
  <c r="BU540" i="2"/>
  <c r="BS540" i="2"/>
  <c r="BQ540" i="2"/>
  <c r="BO540" i="2"/>
  <c r="BM540" i="2"/>
  <c r="BK540" i="2"/>
  <c r="BI540" i="2"/>
  <c r="BG540" i="2"/>
  <c r="BE540" i="2"/>
  <c r="CQ539" i="2"/>
  <c r="CO539" i="2"/>
  <c r="CM539" i="2"/>
  <c r="CK539" i="2"/>
  <c r="CI539" i="2"/>
  <c r="CG539" i="2"/>
  <c r="CE539" i="2"/>
  <c r="CC539" i="2"/>
  <c r="CA539" i="2"/>
  <c r="BY539" i="2"/>
  <c r="BW539" i="2"/>
  <c r="BU539" i="2"/>
  <c r="BS539" i="2"/>
  <c r="BQ539" i="2"/>
  <c r="BO539" i="2"/>
  <c r="BM539" i="2"/>
  <c r="BK539" i="2"/>
  <c r="BI539" i="2"/>
  <c r="BG539" i="2"/>
  <c r="BE539" i="2"/>
  <c r="CQ538" i="2"/>
  <c r="CO538" i="2"/>
  <c r="CM538" i="2"/>
  <c r="CK538" i="2"/>
  <c r="CI538" i="2"/>
  <c r="CG538" i="2"/>
  <c r="CE538" i="2"/>
  <c r="CC538" i="2"/>
  <c r="CA538" i="2"/>
  <c r="BY538" i="2"/>
  <c r="BW538" i="2"/>
  <c r="BU538" i="2"/>
  <c r="BS538" i="2"/>
  <c r="BQ538" i="2"/>
  <c r="BO538" i="2"/>
  <c r="BM538" i="2"/>
  <c r="BK538" i="2"/>
  <c r="BI538" i="2"/>
  <c r="BG538" i="2"/>
  <c r="BE538" i="2"/>
  <c r="CQ537" i="2"/>
  <c r="CO537" i="2"/>
  <c r="CM537" i="2"/>
  <c r="CK537" i="2"/>
  <c r="CI537" i="2"/>
  <c r="CG537" i="2"/>
  <c r="CE537" i="2"/>
  <c r="CC537" i="2"/>
  <c r="CA537" i="2"/>
  <c r="BY537" i="2"/>
  <c r="BW537" i="2"/>
  <c r="BU537" i="2"/>
  <c r="BS537" i="2"/>
  <c r="BQ537" i="2"/>
  <c r="BO537" i="2"/>
  <c r="BM537" i="2"/>
  <c r="BK537" i="2"/>
  <c r="BI537" i="2"/>
  <c r="BG537" i="2"/>
  <c r="BE537" i="2"/>
  <c r="CQ536" i="2"/>
  <c r="CO536" i="2"/>
  <c r="CM536" i="2"/>
  <c r="CK536" i="2"/>
  <c r="CI536" i="2"/>
  <c r="CG536" i="2"/>
  <c r="CE536" i="2"/>
  <c r="CC536" i="2"/>
  <c r="CA536" i="2"/>
  <c r="BY536" i="2"/>
  <c r="BW536" i="2"/>
  <c r="BU536" i="2"/>
  <c r="BS536" i="2"/>
  <c r="BQ536" i="2"/>
  <c r="BO536" i="2"/>
  <c r="BM536" i="2"/>
  <c r="BK536" i="2"/>
  <c r="BI536" i="2"/>
  <c r="BG536" i="2"/>
  <c r="BE536" i="2"/>
  <c r="CQ535" i="2"/>
  <c r="CO535" i="2"/>
  <c r="CM535" i="2"/>
  <c r="CK535" i="2"/>
  <c r="CI535" i="2"/>
  <c r="CG535" i="2"/>
  <c r="CE535" i="2"/>
  <c r="CC535" i="2"/>
  <c r="CA535" i="2"/>
  <c r="BY535" i="2"/>
  <c r="BW535" i="2"/>
  <c r="BU535" i="2"/>
  <c r="BS535" i="2"/>
  <c r="BQ535" i="2"/>
  <c r="BO535" i="2"/>
  <c r="BM535" i="2"/>
  <c r="BK535" i="2"/>
  <c r="BI535" i="2"/>
  <c r="BG535" i="2"/>
  <c r="BE535" i="2"/>
  <c r="CQ534" i="2"/>
  <c r="CO534" i="2"/>
  <c r="CM534" i="2"/>
  <c r="CK534" i="2"/>
  <c r="CI534" i="2"/>
  <c r="CG534" i="2"/>
  <c r="CE534" i="2"/>
  <c r="CC534" i="2"/>
  <c r="CA534" i="2"/>
  <c r="BY534" i="2"/>
  <c r="BW534" i="2"/>
  <c r="BU534" i="2"/>
  <c r="BS534" i="2"/>
  <c r="BQ534" i="2"/>
  <c r="BO534" i="2"/>
  <c r="BM534" i="2"/>
  <c r="BK534" i="2"/>
  <c r="BI534" i="2"/>
  <c r="BG534" i="2"/>
  <c r="BE534" i="2"/>
  <c r="CQ533" i="2"/>
  <c r="CO533" i="2"/>
  <c r="CM533" i="2"/>
  <c r="CK533" i="2"/>
  <c r="CI533" i="2"/>
  <c r="CG533" i="2"/>
  <c r="CE533" i="2"/>
  <c r="CC533" i="2"/>
  <c r="CA533" i="2"/>
  <c r="BY533" i="2"/>
  <c r="BW533" i="2"/>
  <c r="BU533" i="2"/>
  <c r="BS533" i="2"/>
  <c r="BQ533" i="2"/>
  <c r="BO533" i="2"/>
  <c r="BM533" i="2"/>
  <c r="BK533" i="2"/>
  <c r="BI533" i="2"/>
  <c r="BG533" i="2"/>
  <c r="BE533" i="2"/>
  <c r="CQ532" i="2"/>
  <c r="CO532" i="2"/>
  <c r="CM532" i="2"/>
  <c r="CK532" i="2"/>
  <c r="CI532" i="2"/>
  <c r="CG532" i="2"/>
  <c r="CE532" i="2"/>
  <c r="CC532" i="2"/>
  <c r="CA532" i="2"/>
  <c r="BY532" i="2"/>
  <c r="BW532" i="2"/>
  <c r="BU532" i="2"/>
  <c r="BS532" i="2"/>
  <c r="BQ532" i="2"/>
  <c r="BO532" i="2"/>
  <c r="BM532" i="2"/>
  <c r="BK532" i="2"/>
  <c r="BI532" i="2"/>
  <c r="BG532" i="2"/>
  <c r="BE532" i="2"/>
  <c r="CQ531" i="2"/>
  <c r="CO531" i="2"/>
  <c r="CM531" i="2"/>
  <c r="CK531" i="2"/>
  <c r="CI531" i="2"/>
  <c r="CG531" i="2"/>
  <c r="CE531" i="2"/>
  <c r="CC531" i="2"/>
  <c r="CA531" i="2"/>
  <c r="BY531" i="2"/>
  <c r="BW531" i="2"/>
  <c r="BU531" i="2"/>
  <c r="BS531" i="2"/>
  <c r="BQ531" i="2"/>
  <c r="BO531" i="2"/>
  <c r="BM531" i="2"/>
  <c r="BK531" i="2"/>
  <c r="BI531" i="2"/>
  <c r="BG531" i="2"/>
  <c r="BE531" i="2"/>
  <c r="CQ530" i="2"/>
  <c r="CO530" i="2"/>
  <c r="CM530" i="2"/>
  <c r="CK530" i="2"/>
  <c r="CI530" i="2"/>
  <c r="CG530" i="2"/>
  <c r="CE530" i="2"/>
  <c r="CC530" i="2"/>
  <c r="CA530" i="2"/>
  <c r="BY530" i="2"/>
  <c r="BW530" i="2"/>
  <c r="BU530" i="2"/>
  <c r="BS530" i="2"/>
  <c r="BQ530" i="2"/>
  <c r="BO530" i="2"/>
  <c r="BM530" i="2"/>
  <c r="BK530" i="2"/>
  <c r="BI530" i="2"/>
  <c r="BG530" i="2"/>
  <c r="BE530" i="2"/>
  <c r="CQ529" i="2"/>
  <c r="CO529" i="2"/>
  <c r="CM529" i="2"/>
  <c r="CK529" i="2"/>
  <c r="CI529" i="2"/>
  <c r="CG529" i="2"/>
  <c r="CE529" i="2"/>
  <c r="CC529" i="2"/>
  <c r="CA529" i="2"/>
  <c r="BY529" i="2"/>
  <c r="BW529" i="2"/>
  <c r="BU529" i="2"/>
  <c r="BS529" i="2"/>
  <c r="BQ529" i="2"/>
  <c r="BO529" i="2"/>
  <c r="BM529" i="2"/>
  <c r="BK529" i="2"/>
  <c r="BI529" i="2"/>
  <c r="BG529" i="2"/>
  <c r="BE529" i="2"/>
  <c r="CQ528" i="2"/>
  <c r="CO528" i="2"/>
  <c r="CM528" i="2"/>
  <c r="CK528" i="2"/>
  <c r="CI528" i="2"/>
  <c r="CG528" i="2"/>
  <c r="CE528" i="2"/>
  <c r="CC528" i="2"/>
  <c r="CA528" i="2"/>
  <c r="BY528" i="2"/>
  <c r="BW528" i="2"/>
  <c r="BU528" i="2"/>
  <c r="BS528" i="2"/>
  <c r="BQ528" i="2"/>
  <c r="BO528" i="2"/>
  <c r="BM528" i="2"/>
  <c r="BK528" i="2"/>
  <c r="BI528" i="2"/>
  <c r="BG528" i="2"/>
  <c r="BE528" i="2"/>
  <c r="CQ527" i="2"/>
  <c r="CO527" i="2"/>
  <c r="CM527" i="2"/>
  <c r="CK527" i="2"/>
  <c r="CI527" i="2"/>
  <c r="CG527" i="2"/>
  <c r="CE527" i="2"/>
  <c r="CC527" i="2"/>
  <c r="CA527" i="2"/>
  <c r="BY527" i="2"/>
  <c r="BW527" i="2"/>
  <c r="BU527" i="2"/>
  <c r="BS527" i="2"/>
  <c r="BQ527" i="2"/>
  <c r="BO527" i="2"/>
  <c r="BM527" i="2"/>
  <c r="BK527" i="2"/>
  <c r="BI527" i="2"/>
  <c r="BG527" i="2"/>
  <c r="BE527" i="2"/>
  <c r="CQ526" i="2"/>
  <c r="CO526" i="2"/>
  <c r="CM526" i="2"/>
  <c r="CK526" i="2"/>
  <c r="CI526" i="2"/>
  <c r="CG526" i="2"/>
  <c r="CE526" i="2"/>
  <c r="CC526" i="2"/>
  <c r="CA526" i="2"/>
  <c r="BY526" i="2"/>
  <c r="BW526" i="2"/>
  <c r="BU526" i="2"/>
  <c r="BS526" i="2"/>
  <c r="BQ526" i="2"/>
  <c r="BO526" i="2"/>
  <c r="BM526" i="2"/>
  <c r="BK526" i="2"/>
  <c r="BI526" i="2"/>
  <c r="BG526" i="2"/>
  <c r="BE526" i="2"/>
  <c r="CQ525" i="2"/>
  <c r="CO525" i="2"/>
  <c r="CM525" i="2"/>
  <c r="CK525" i="2"/>
  <c r="CI525" i="2"/>
  <c r="CG525" i="2"/>
  <c r="CE525" i="2"/>
  <c r="CC525" i="2"/>
  <c r="CA525" i="2"/>
  <c r="BY525" i="2"/>
  <c r="BW525" i="2"/>
  <c r="BU525" i="2"/>
  <c r="BS525" i="2"/>
  <c r="BQ525" i="2"/>
  <c r="BO525" i="2"/>
  <c r="BM525" i="2"/>
  <c r="BK525" i="2"/>
  <c r="BI525" i="2"/>
  <c r="BG525" i="2"/>
  <c r="BE525" i="2"/>
  <c r="CQ524" i="2"/>
  <c r="CO524" i="2"/>
  <c r="CM524" i="2"/>
  <c r="CK524" i="2"/>
  <c r="CI524" i="2"/>
  <c r="CG524" i="2"/>
  <c r="CE524" i="2"/>
  <c r="CC524" i="2"/>
  <c r="CA524" i="2"/>
  <c r="BY524" i="2"/>
  <c r="BW524" i="2"/>
  <c r="BU524" i="2"/>
  <c r="BS524" i="2"/>
  <c r="BQ524" i="2"/>
  <c r="BO524" i="2"/>
  <c r="BM524" i="2"/>
  <c r="BK524" i="2"/>
  <c r="BI524" i="2"/>
  <c r="BG524" i="2"/>
  <c r="BE524" i="2"/>
  <c r="CQ523" i="2"/>
  <c r="CO523" i="2"/>
  <c r="CM523" i="2"/>
  <c r="CK523" i="2"/>
  <c r="CI523" i="2"/>
  <c r="CG523" i="2"/>
  <c r="CE523" i="2"/>
  <c r="CC523" i="2"/>
  <c r="CA523" i="2"/>
  <c r="BY523" i="2"/>
  <c r="BW523" i="2"/>
  <c r="BU523" i="2"/>
  <c r="BS523" i="2"/>
  <c r="BQ523" i="2"/>
  <c r="BO523" i="2"/>
  <c r="BM523" i="2"/>
  <c r="BK523" i="2"/>
  <c r="BI523" i="2"/>
  <c r="BG523" i="2"/>
  <c r="BE523" i="2"/>
  <c r="CQ522" i="2"/>
  <c r="CO522" i="2"/>
  <c r="CM522" i="2"/>
  <c r="CK522" i="2"/>
  <c r="CI522" i="2"/>
  <c r="CG522" i="2"/>
  <c r="CE522" i="2"/>
  <c r="CC522" i="2"/>
  <c r="CA522" i="2"/>
  <c r="BY522" i="2"/>
  <c r="BW522" i="2"/>
  <c r="BU522" i="2"/>
  <c r="BS522" i="2"/>
  <c r="BQ522" i="2"/>
  <c r="BO522" i="2"/>
  <c r="BM522" i="2"/>
  <c r="BK522" i="2"/>
  <c r="BI522" i="2"/>
  <c r="BG522" i="2"/>
  <c r="BE522" i="2"/>
  <c r="CQ521" i="2"/>
  <c r="CO521" i="2"/>
  <c r="CM521" i="2"/>
  <c r="CK521" i="2"/>
  <c r="CI521" i="2"/>
  <c r="CG521" i="2"/>
  <c r="CE521" i="2"/>
  <c r="CC521" i="2"/>
  <c r="CA521" i="2"/>
  <c r="BY521" i="2"/>
  <c r="BW521" i="2"/>
  <c r="BU521" i="2"/>
  <c r="BS521" i="2"/>
  <c r="BQ521" i="2"/>
  <c r="BO521" i="2"/>
  <c r="BM521" i="2"/>
  <c r="BK521" i="2"/>
  <c r="BI521" i="2"/>
  <c r="BG521" i="2"/>
  <c r="BE521" i="2"/>
  <c r="CQ520" i="2"/>
  <c r="CO520" i="2"/>
  <c r="CM520" i="2"/>
  <c r="CK520" i="2"/>
  <c r="CI520" i="2"/>
  <c r="CG520" i="2"/>
  <c r="CE520" i="2"/>
  <c r="CC520" i="2"/>
  <c r="CA520" i="2"/>
  <c r="BY520" i="2"/>
  <c r="BW520" i="2"/>
  <c r="BU520" i="2"/>
  <c r="BS520" i="2"/>
  <c r="BQ520" i="2"/>
  <c r="BO520" i="2"/>
  <c r="BM520" i="2"/>
  <c r="BK520" i="2"/>
  <c r="BI520" i="2"/>
  <c r="BG520" i="2"/>
  <c r="BE520" i="2"/>
  <c r="CQ519" i="2"/>
  <c r="CO519" i="2"/>
  <c r="CM519" i="2"/>
  <c r="CK519" i="2"/>
  <c r="CI519" i="2"/>
  <c r="CG519" i="2"/>
  <c r="CE519" i="2"/>
  <c r="CC519" i="2"/>
  <c r="CA519" i="2"/>
  <c r="BY519" i="2"/>
  <c r="BW519" i="2"/>
  <c r="BU519" i="2"/>
  <c r="BS519" i="2"/>
  <c r="BQ519" i="2"/>
  <c r="BO519" i="2"/>
  <c r="BM519" i="2"/>
  <c r="BK519" i="2"/>
  <c r="BI519" i="2"/>
  <c r="BG519" i="2"/>
  <c r="BE519" i="2"/>
  <c r="CQ518" i="2"/>
  <c r="CO518" i="2"/>
  <c r="CM518" i="2"/>
  <c r="CK518" i="2"/>
  <c r="CI518" i="2"/>
  <c r="CG518" i="2"/>
  <c r="CE518" i="2"/>
  <c r="CC518" i="2"/>
  <c r="CA518" i="2"/>
  <c r="BY518" i="2"/>
  <c r="BW518" i="2"/>
  <c r="BU518" i="2"/>
  <c r="BS518" i="2"/>
  <c r="BQ518" i="2"/>
  <c r="BO518" i="2"/>
  <c r="BM518" i="2"/>
  <c r="BK518" i="2"/>
  <c r="BI518" i="2"/>
  <c r="BG518" i="2"/>
  <c r="BE518" i="2"/>
  <c r="CQ517" i="2"/>
  <c r="CO517" i="2"/>
  <c r="CM517" i="2"/>
  <c r="CK517" i="2"/>
  <c r="CI517" i="2"/>
  <c r="CG517" i="2"/>
  <c r="CE517" i="2"/>
  <c r="CC517" i="2"/>
  <c r="CA517" i="2"/>
  <c r="BY517" i="2"/>
  <c r="BW517" i="2"/>
  <c r="BU517" i="2"/>
  <c r="BS517" i="2"/>
  <c r="BQ517" i="2"/>
  <c r="BO517" i="2"/>
  <c r="BM517" i="2"/>
  <c r="BK517" i="2"/>
  <c r="BI517" i="2"/>
  <c r="BG517" i="2"/>
  <c r="BE517" i="2"/>
  <c r="CQ516" i="2"/>
  <c r="CO516" i="2"/>
  <c r="CM516" i="2"/>
  <c r="CK516" i="2"/>
  <c r="CI516" i="2"/>
  <c r="CG516" i="2"/>
  <c r="CE516" i="2"/>
  <c r="CC516" i="2"/>
  <c r="CA516" i="2"/>
  <c r="BY516" i="2"/>
  <c r="BW516" i="2"/>
  <c r="BU516" i="2"/>
  <c r="BS516" i="2"/>
  <c r="BQ516" i="2"/>
  <c r="BO516" i="2"/>
  <c r="BM516" i="2"/>
  <c r="BK516" i="2"/>
  <c r="BI516" i="2"/>
  <c r="BG516" i="2"/>
  <c r="BE516" i="2"/>
  <c r="CQ515" i="2"/>
  <c r="CO515" i="2"/>
  <c r="CM515" i="2"/>
  <c r="CK515" i="2"/>
  <c r="CI515" i="2"/>
  <c r="CG515" i="2"/>
  <c r="CE515" i="2"/>
  <c r="CC515" i="2"/>
  <c r="CA515" i="2"/>
  <c r="BY515" i="2"/>
  <c r="BW515" i="2"/>
  <c r="BU515" i="2"/>
  <c r="BS515" i="2"/>
  <c r="BQ515" i="2"/>
  <c r="BO515" i="2"/>
  <c r="BM515" i="2"/>
  <c r="BK515" i="2"/>
  <c r="BI515" i="2"/>
  <c r="BG515" i="2"/>
  <c r="BE515" i="2"/>
  <c r="CQ514" i="2"/>
  <c r="CO514" i="2"/>
  <c r="CM514" i="2"/>
  <c r="CK514" i="2"/>
  <c r="CI514" i="2"/>
  <c r="CG514" i="2"/>
  <c r="CE514" i="2"/>
  <c r="CC514" i="2"/>
  <c r="CA514" i="2"/>
  <c r="BY514" i="2"/>
  <c r="BW514" i="2"/>
  <c r="BU514" i="2"/>
  <c r="BS514" i="2"/>
  <c r="BQ514" i="2"/>
  <c r="BO514" i="2"/>
  <c r="BM514" i="2"/>
  <c r="BK514" i="2"/>
  <c r="BI514" i="2"/>
  <c r="BG514" i="2"/>
  <c r="BE514" i="2"/>
  <c r="CQ513" i="2"/>
  <c r="CO513" i="2"/>
  <c r="CM513" i="2"/>
  <c r="CK513" i="2"/>
  <c r="CI513" i="2"/>
  <c r="CG513" i="2"/>
  <c r="CE513" i="2"/>
  <c r="CC513" i="2"/>
  <c r="CA513" i="2"/>
  <c r="BY513" i="2"/>
  <c r="BW513" i="2"/>
  <c r="BU513" i="2"/>
  <c r="BS513" i="2"/>
  <c r="BQ513" i="2"/>
  <c r="BO513" i="2"/>
  <c r="BM513" i="2"/>
  <c r="BK513" i="2"/>
  <c r="BI513" i="2"/>
  <c r="BG513" i="2"/>
  <c r="BE513" i="2"/>
  <c r="CQ512" i="2"/>
  <c r="CO512" i="2"/>
  <c r="CM512" i="2"/>
  <c r="CK512" i="2"/>
  <c r="CI512" i="2"/>
  <c r="CG512" i="2"/>
  <c r="CE512" i="2"/>
  <c r="CC512" i="2"/>
  <c r="CA512" i="2"/>
  <c r="BY512" i="2"/>
  <c r="BW512" i="2"/>
  <c r="BU512" i="2"/>
  <c r="BS512" i="2"/>
  <c r="BQ512" i="2"/>
  <c r="BO512" i="2"/>
  <c r="BM512" i="2"/>
  <c r="BK512" i="2"/>
  <c r="BI512" i="2"/>
  <c r="BG512" i="2"/>
  <c r="BE512" i="2"/>
  <c r="CQ511" i="2"/>
  <c r="CO511" i="2"/>
  <c r="CM511" i="2"/>
  <c r="CK511" i="2"/>
  <c r="CI511" i="2"/>
  <c r="CG511" i="2"/>
  <c r="CE511" i="2"/>
  <c r="CC511" i="2"/>
  <c r="CA511" i="2"/>
  <c r="BY511" i="2"/>
  <c r="BW511" i="2"/>
  <c r="BU511" i="2"/>
  <c r="BS511" i="2"/>
  <c r="BQ511" i="2"/>
  <c r="BO511" i="2"/>
  <c r="BM511" i="2"/>
  <c r="BK511" i="2"/>
  <c r="BI511" i="2"/>
  <c r="BG511" i="2"/>
  <c r="BE511" i="2"/>
  <c r="CQ510" i="2"/>
  <c r="CO510" i="2"/>
  <c r="CM510" i="2"/>
  <c r="CK510" i="2"/>
  <c r="CI510" i="2"/>
  <c r="CG510" i="2"/>
  <c r="CE510" i="2"/>
  <c r="CC510" i="2"/>
  <c r="CA510" i="2"/>
  <c r="BY510" i="2"/>
  <c r="BW510" i="2"/>
  <c r="BU510" i="2"/>
  <c r="BS510" i="2"/>
  <c r="BQ510" i="2"/>
  <c r="BO510" i="2"/>
  <c r="BM510" i="2"/>
  <c r="BK510" i="2"/>
  <c r="BI510" i="2"/>
  <c r="BG510" i="2"/>
  <c r="BE510" i="2"/>
  <c r="CQ509" i="2"/>
  <c r="CO509" i="2"/>
  <c r="CM509" i="2"/>
  <c r="CK509" i="2"/>
  <c r="CI509" i="2"/>
  <c r="CG509" i="2"/>
  <c r="CE509" i="2"/>
  <c r="CC509" i="2"/>
  <c r="CA509" i="2"/>
  <c r="BY509" i="2"/>
  <c r="BW509" i="2"/>
  <c r="BU509" i="2"/>
  <c r="BS509" i="2"/>
  <c r="BQ509" i="2"/>
  <c r="BO509" i="2"/>
  <c r="BM509" i="2"/>
  <c r="BK509" i="2"/>
  <c r="BI509" i="2"/>
  <c r="BG509" i="2"/>
  <c r="BE509" i="2"/>
  <c r="CQ508" i="2"/>
  <c r="CO508" i="2"/>
  <c r="CM508" i="2"/>
  <c r="CK508" i="2"/>
  <c r="CI508" i="2"/>
  <c r="CG508" i="2"/>
  <c r="CE508" i="2"/>
  <c r="CC508" i="2"/>
  <c r="CA508" i="2"/>
  <c r="BY508" i="2"/>
  <c r="BW508" i="2"/>
  <c r="BU508" i="2"/>
  <c r="BS508" i="2"/>
  <c r="BQ508" i="2"/>
  <c r="BO508" i="2"/>
  <c r="BM508" i="2"/>
  <c r="BK508" i="2"/>
  <c r="BI508" i="2"/>
  <c r="BG508" i="2"/>
  <c r="BE508" i="2"/>
  <c r="CQ507" i="2"/>
  <c r="CO507" i="2"/>
  <c r="CM507" i="2"/>
  <c r="CK507" i="2"/>
  <c r="CI507" i="2"/>
  <c r="CG507" i="2"/>
  <c r="CE507" i="2"/>
  <c r="CC507" i="2"/>
  <c r="CA507" i="2"/>
  <c r="BY507" i="2"/>
  <c r="BW507" i="2"/>
  <c r="BU507" i="2"/>
  <c r="BS507" i="2"/>
  <c r="BQ507" i="2"/>
  <c r="BO507" i="2"/>
  <c r="BM507" i="2"/>
  <c r="BK507" i="2"/>
  <c r="BI507" i="2"/>
  <c r="BG507" i="2"/>
  <c r="BE507" i="2"/>
  <c r="CQ506" i="2"/>
  <c r="CO506" i="2"/>
  <c r="CM506" i="2"/>
  <c r="CK506" i="2"/>
  <c r="CI506" i="2"/>
  <c r="CG506" i="2"/>
  <c r="CE506" i="2"/>
  <c r="CC506" i="2"/>
  <c r="CA506" i="2"/>
  <c r="BY506" i="2"/>
  <c r="BW506" i="2"/>
  <c r="BU506" i="2"/>
  <c r="BS506" i="2"/>
  <c r="BQ506" i="2"/>
  <c r="BO506" i="2"/>
  <c r="BM506" i="2"/>
  <c r="BK506" i="2"/>
  <c r="BI506" i="2"/>
  <c r="BG506" i="2"/>
  <c r="BE506" i="2"/>
  <c r="CQ505" i="2"/>
  <c r="CO505" i="2"/>
  <c r="CM505" i="2"/>
  <c r="CK505" i="2"/>
  <c r="CI505" i="2"/>
  <c r="CG505" i="2"/>
  <c r="CE505" i="2"/>
  <c r="CC505" i="2"/>
  <c r="CA505" i="2"/>
  <c r="BY505" i="2"/>
  <c r="BW505" i="2"/>
  <c r="BU505" i="2"/>
  <c r="BS505" i="2"/>
  <c r="BQ505" i="2"/>
  <c r="BO505" i="2"/>
  <c r="BM505" i="2"/>
  <c r="BK505" i="2"/>
  <c r="BI505" i="2"/>
  <c r="BG505" i="2"/>
  <c r="BE505" i="2"/>
  <c r="CQ504" i="2"/>
  <c r="CO504" i="2"/>
  <c r="CM504" i="2"/>
  <c r="CK504" i="2"/>
  <c r="CI504" i="2"/>
  <c r="CG504" i="2"/>
  <c r="CE504" i="2"/>
  <c r="CC504" i="2"/>
  <c r="CA504" i="2"/>
  <c r="BY504" i="2"/>
  <c r="BW504" i="2"/>
  <c r="BU504" i="2"/>
  <c r="BS504" i="2"/>
  <c r="BQ504" i="2"/>
  <c r="BO504" i="2"/>
  <c r="BM504" i="2"/>
  <c r="BK504" i="2"/>
  <c r="BI504" i="2"/>
  <c r="BG504" i="2"/>
  <c r="BE504" i="2"/>
  <c r="CQ503" i="2"/>
  <c r="CO503" i="2"/>
  <c r="CM503" i="2"/>
  <c r="CK503" i="2"/>
  <c r="CI503" i="2"/>
  <c r="CG503" i="2"/>
  <c r="CE503" i="2"/>
  <c r="CC503" i="2"/>
  <c r="CA503" i="2"/>
  <c r="BY503" i="2"/>
  <c r="BW503" i="2"/>
  <c r="BU503" i="2"/>
  <c r="BS503" i="2"/>
  <c r="BQ503" i="2"/>
  <c r="BO503" i="2"/>
  <c r="BM503" i="2"/>
  <c r="BK503" i="2"/>
  <c r="BI503" i="2"/>
  <c r="BG503" i="2"/>
  <c r="BE503" i="2"/>
  <c r="CQ502" i="2"/>
  <c r="CO502" i="2"/>
  <c r="CM502" i="2"/>
  <c r="CK502" i="2"/>
  <c r="CI502" i="2"/>
  <c r="CG502" i="2"/>
  <c r="CE502" i="2"/>
  <c r="CC502" i="2"/>
  <c r="CA502" i="2"/>
  <c r="BY502" i="2"/>
  <c r="BW502" i="2"/>
  <c r="BU502" i="2"/>
  <c r="BS502" i="2"/>
  <c r="BQ502" i="2"/>
  <c r="BO502" i="2"/>
  <c r="BM502" i="2"/>
  <c r="BK502" i="2"/>
  <c r="BI502" i="2"/>
  <c r="BG502" i="2"/>
  <c r="BE502" i="2"/>
  <c r="CQ501" i="2"/>
  <c r="CO501" i="2"/>
  <c r="CM501" i="2"/>
  <c r="CK501" i="2"/>
  <c r="CI501" i="2"/>
  <c r="CG501" i="2"/>
  <c r="CE501" i="2"/>
  <c r="CC501" i="2"/>
  <c r="CA501" i="2"/>
  <c r="BY501" i="2"/>
  <c r="BW501" i="2"/>
  <c r="BU501" i="2"/>
  <c r="BS501" i="2"/>
  <c r="BQ501" i="2"/>
  <c r="BO501" i="2"/>
  <c r="BM501" i="2"/>
  <c r="BK501" i="2"/>
  <c r="BI501" i="2"/>
  <c r="BG501" i="2"/>
  <c r="BE501" i="2"/>
  <c r="CQ500" i="2"/>
  <c r="CO500" i="2"/>
  <c r="CM500" i="2"/>
  <c r="CK500" i="2"/>
  <c r="CI500" i="2"/>
  <c r="CG500" i="2"/>
  <c r="CE500" i="2"/>
  <c r="CC500" i="2"/>
  <c r="CA500" i="2"/>
  <c r="BY500" i="2"/>
  <c r="BW500" i="2"/>
  <c r="BU500" i="2"/>
  <c r="BS500" i="2"/>
  <c r="BQ500" i="2"/>
  <c r="BO500" i="2"/>
  <c r="BM500" i="2"/>
  <c r="BK500" i="2"/>
  <c r="BI500" i="2"/>
  <c r="BG500" i="2"/>
  <c r="BE500" i="2"/>
  <c r="CQ499" i="2"/>
  <c r="CO499" i="2"/>
  <c r="CM499" i="2"/>
  <c r="CK499" i="2"/>
  <c r="CI499" i="2"/>
  <c r="CG499" i="2"/>
  <c r="CE499" i="2"/>
  <c r="CC499" i="2"/>
  <c r="CA499" i="2"/>
  <c r="BY499" i="2"/>
  <c r="BW499" i="2"/>
  <c r="BU499" i="2"/>
  <c r="BS499" i="2"/>
  <c r="BQ499" i="2"/>
  <c r="BO499" i="2"/>
  <c r="BM499" i="2"/>
  <c r="BK499" i="2"/>
  <c r="BI499" i="2"/>
  <c r="BG499" i="2"/>
  <c r="BE499" i="2"/>
  <c r="CQ498" i="2"/>
  <c r="CO498" i="2"/>
  <c r="CM498" i="2"/>
  <c r="CK498" i="2"/>
  <c r="CI498" i="2"/>
  <c r="CG498" i="2"/>
  <c r="CE498" i="2"/>
  <c r="CC498" i="2"/>
  <c r="CA498" i="2"/>
  <c r="BY498" i="2"/>
  <c r="BW498" i="2"/>
  <c r="BU498" i="2"/>
  <c r="BS498" i="2"/>
  <c r="BQ498" i="2"/>
  <c r="BO498" i="2"/>
  <c r="BM498" i="2"/>
  <c r="BK498" i="2"/>
  <c r="BI498" i="2"/>
  <c r="BG498" i="2"/>
  <c r="BE498" i="2"/>
  <c r="CQ497" i="2"/>
  <c r="CO497" i="2"/>
  <c r="CM497" i="2"/>
  <c r="CK497" i="2"/>
  <c r="CI497" i="2"/>
  <c r="CG497" i="2"/>
  <c r="CE497" i="2"/>
  <c r="CC497" i="2"/>
  <c r="CA497" i="2"/>
  <c r="BY497" i="2"/>
  <c r="BW497" i="2"/>
  <c r="BU497" i="2"/>
  <c r="BS497" i="2"/>
  <c r="BQ497" i="2"/>
  <c r="BO497" i="2"/>
  <c r="BM497" i="2"/>
  <c r="BK497" i="2"/>
  <c r="BI497" i="2"/>
  <c r="BG497" i="2"/>
  <c r="BE497" i="2"/>
  <c r="CQ496" i="2"/>
  <c r="CO496" i="2"/>
  <c r="CM496" i="2"/>
  <c r="CK496" i="2"/>
  <c r="CI496" i="2"/>
  <c r="CG496" i="2"/>
  <c r="CE496" i="2"/>
  <c r="CC496" i="2"/>
  <c r="CA496" i="2"/>
  <c r="BY496" i="2"/>
  <c r="BW496" i="2"/>
  <c r="BU496" i="2"/>
  <c r="BS496" i="2"/>
  <c r="BQ496" i="2"/>
  <c r="BO496" i="2"/>
  <c r="BM496" i="2"/>
  <c r="BK496" i="2"/>
  <c r="BI496" i="2"/>
  <c r="BG496" i="2"/>
  <c r="BE496" i="2"/>
  <c r="CQ495" i="2"/>
  <c r="CO495" i="2"/>
  <c r="CM495" i="2"/>
  <c r="CK495" i="2"/>
  <c r="CI495" i="2"/>
  <c r="CG495" i="2"/>
  <c r="CE495" i="2"/>
  <c r="CC495" i="2"/>
  <c r="CA495" i="2"/>
  <c r="BY495" i="2"/>
  <c r="BW495" i="2"/>
  <c r="BU495" i="2"/>
  <c r="BS495" i="2"/>
  <c r="BQ495" i="2"/>
  <c r="BO495" i="2"/>
  <c r="BM495" i="2"/>
  <c r="BK495" i="2"/>
  <c r="BI495" i="2"/>
  <c r="BG495" i="2"/>
  <c r="BE495" i="2"/>
  <c r="CQ494" i="2"/>
  <c r="CO494" i="2"/>
  <c r="CM494" i="2"/>
  <c r="CK494" i="2"/>
  <c r="CI494" i="2"/>
  <c r="CG494" i="2"/>
  <c r="CE494" i="2"/>
  <c r="CC494" i="2"/>
  <c r="CA494" i="2"/>
  <c r="BY494" i="2"/>
  <c r="BW494" i="2"/>
  <c r="BU494" i="2"/>
  <c r="BS494" i="2"/>
  <c r="BQ494" i="2"/>
  <c r="BO494" i="2"/>
  <c r="BM494" i="2"/>
  <c r="BK494" i="2"/>
  <c r="BI494" i="2"/>
  <c r="BG494" i="2"/>
  <c r="BE494" i="2"/>
  <c r="CQ493" i="2"/>
  <c r="CO493" i="2"/>
  <c r="CM493" i="2"/>
  <c r="CK493" i="2"/>
  <c r="CI493" i="2"/>
  <c r="CG493" i="2"/>
  <c r="CE493" i="2"/>
  <c r="CC493" i="2"/>
  <c r="CA493" i="2"/>
  <c r="BY493" i="2"/>
  <c r="BW493" i="2"/>
  <c r="BU493" i="2"/>
  <c r="BS493" i="2"/>
  <c r="BQ493" i="2"/>
  <c r="BO493" i="2"/>
  <c r="BM493" i="2"/>
  <c r="BK493" i="2"/>
  <c r="BI493" i="2"/>
  <c r="BG493" i="2"/>
  <c r="BE493" i="2"/>
  <c r="CQ492" i="2"/>
  <c r="CO492" i="2"/>
  <c r="CM492" i="2"/>
  <c r="CK492" i="2"/>
  <c r="CI492" i="2"/>
  <c r="CG492" i="2"/>
  <c r="CE492" i="2"/>
  <c r="CC492" i="2"/>
  <c r="CA492" i="2"/>
  <c r="BY492" i="2"/>
  <c r="BW492" i="2"/>
  <c r="BU492" i="2"/>
  <c r="BS492" i="2"/>
  <c r="BQ492" i="2"/>
  <c r="BO492" i="2"/>
  <c r="BM492" i="2"/>
  <c r="BK492" i="2"/>
  <c r="BI492" i="2"/>
  <c r="BG492" i="2"/>
  <c r="BE492" i="2"/>
  <c r="CQ491" i="2"/>
  <c r="CO491" i="2"/>
  <c r="CM491" i="2"/>
  <c r="CK491" i="2"/>
  <c r="CI491" i="2"/>
  <c r="CG491" i="2"/>
  <c r="CE491" i="2"/>
  <c r="CC491" i="2"/>
  <c r="CA491" i="2"/>
  <c r="BY491" i="2"/>
  <c r="BW491" i="2"/>
  <c r="BU491" i="2"/>
  <c r="BS491" i="2"/>
  <c r="BQ491" i="2"/>
  <c r="BO491" i="2"/>
  <c r="BM491" i="2"/>
  <c r="BK491" i="2"/>
  <c r="BI491" i="2"/>
  <c r="BG491" i="2"/>
  <c r="BE491" i="2"/>
  <c r="CQ490" i="2"/>
  <c r="CO490" i="2"/>
  <c r="CM490" i="2"/>
  <c r="CK490" i="2"/>
  <c r="CI490" i="2"/>
  <c r="CG490" i="2"/>
  <c r="CE490" i="2"/>
  <c r="CC490" i="2"/>
  <c r="CA490" i="2"/>
  <c r="BY490" i="2"/>
  <c r="BW490" i="2"/>
  <c r="BU490" i="2"/>
  <c r="BS490" i="2"/>
  <c r="BQ490" i="2"/>
  <c r="BO490" i="2"/>
  <c r="BM490" i="2"/>
  <c r="BK490" i="2"/>
  <c r="BI490" i="2"/>
  <c r="BG490" i="2"/>
  <c r="BE490" i="2"/>
  <c r="CQ489" i="2"/>
  <c r="CO489" i="2"/>
  <c r="CM489" i="2"/>
  <c r="CK489" i="2"/>
  <c r="CI489" i="2"/>
  <c r="CG489" i="2"/>
  <c r="CE489" i="2"/>
  <c r="CC489" i="2"/>
  <c r="CA489" i="2"/>
  <c r="BY489" i="2"/>
  <c r="BW489" i="2"/>
  <c r="BU489" i="2"/>
  <c r="BS489" i="2"/>
  <c r="BQ489" i="2"/>
  <c r="BO489" i="2"/>
  <c r="BM489" i="2"/>
  <c r="BK489" i="2"/>
  <c r="BI489" i="2"/>
  <c r="BG489" i="2"/>
  <c r="BE489" i="2"/>
  <c r="CQ488" i="2"/>
  <c r="CO488" i="2"/>
  <c r="CM488" i="2"/>
  <c r="CK488" i="2"/>
  <c r="CI488" i="2"/>
  <c r="CG488" i="2"/>
  <c r="CE488" i="2"/>
  <c r="CC488" i="2"/>
  <c r="CA488" i="2"/>
  <c r="BY488" i="2"/>
  <c r="BW488" i="2"/>
  <c r="BU488" i="2"/>
  <c r="BS488" i="2"/>
  <c r="BQ488" i="2"/>
  <c r="BO488" i="2"/>
  <c r="BM488" i="2"/>
  <c r="BK488" i="2"/>
  <c r="BI488" i="2"/>
  <c r="BG488" i="2"/>
  <c r="BE488" i="2"/>
  <c r="CQ487" i="2"/>
  <c r="CO487" i="2"/>
  <c r="CM487" i="2"/>
  <c r="CK487" i="2"/>
  <c r="CI487" i="2"/>
  <c r="CG487" i="2"/>
  <c r="CE487" i="2"/>
  <c r="CC487" i="2"/>
  <c r="CA487" i="2"/>
  <c r="BY487" i="2"/>
  <c r="BW487" i="2"/>
  <c r="BU487" i="2"/>
  <c r="BS487" i="2"/>
  <c r="BQ487" i="2"/>
  <c r="BO487" i="2"/>
  <c r="BM487" i="2"/>
  <c r="BK487" i="2"/>
  <c r="BI487" i="2"/>
  <c r="BG487" i="2"/>
  <c r="BE487" i="2"/>
  <c r="CQ486" i="2"/>
  <c r="CO486" i="2"/>
  <c r="CM486" i="2"/>
  <c r="CK486" i="2"/>
  <c r="CI486" i="2"/>
  <c r="CG486" i="2"/>
  <c r="CE486" i="2"/>
  <c r="CC486" i="2"/>
  <c r="CA486" i="2"/>
  <c r="BY486" i="2"/>
  <c r="BW486" i="2"/>
  <c r="BU486" i="2"/>
  <c r="BS486" i="2"/>
  <c r="BQ486" i="2"/>
  <c r="BO486" i="2"/>
  <c r="BM486" i="2"/>
  <c r="BK486" i="2"/>
  <c r="BI486" i="2"/>
  <c r="BG486" i="2"/>
  <c r="BE486" i="2"/>
  <c r="CQ485" i="2"/>
  <c r="CO485" i="2"/>
  <c r="CM485" i="2"/>
  <c r="CK485" i="2"/>
  <c r="CI485" i="2"/>
  <c r="CG485" i="2"/>
  <c r="CE485" i="2"/>
  <c r="CC485" i="2"/>
  <c r="CA485" i="2"/>
  <c r="BY485" i="2"/>
  <c r="BW485" i="2"/>
  <c r="BU485" i="2"/>
  <c r="BS485" i="2"/>
  <c r="BQ485" i="2"/>
  <c r="BO485" i="2"/>
  <c r="BM485" i="2"/>
  <c r="BK485" i="2"/>
  <c r="BI485" i="2"/>
  <c r="BG485" i="2"/>
  <c r="BE485" i="2"/>
  <c r="CQ484" i="2"/>
  <c r="CO484" i="2"/>
  <c r="CM484" i="2"/>
  <c r="CK484" i="2"/>
  <c r="CI484" i="2"/>
  <c r="CG484" i="2"/>
  <c r="CE484" i="2"/>
  <c r="CC484" i="2"/>
  <c r="CA484" i="2"/>
  <c r="BY484" i="2"/>
  <c r="BW484" i="2"/>
  <c r="BU484" i="2"/>
  <c r="BS484" i="2"/>
  <c r="BQ484" i="2"/>
  <c r="BO484" i="2"/>
  <c r="BM484" i="2"/>
  <c r="BK484" i="2"/>
  <c r="BI484" i="2"/>
  <c r="BG484" i="2"/>
  <c r="BE484" i="2"/>
  <c r="CQ483" i="2"/>
  <c r="CO483" i="2"/>
  <c r="CM483" i="2"/>
  <c r="CK483" i="2"/>
  <c r="CI483" i="2"/>
  <c r="CG483" i="2"/>
  <c r="CE483" i="2"/>
  <c r="CC483" i="2"/>
  <c r="CA483" i="2"/>
  <c r="BY483" i="2"/>
  <c r="BW483" i="2"/>
  <c r="BU483" i="2"/>
  <c r="BS483" i="2"/>
  <c r="BQ483" i="2"/>
  <c r="BO483" i="2"/>
  <c r="BM483" i="2"/>
  <c r="BK483" i="2"/>
  <c r="BI483" i="2"/>
  <c r="BG483" i="2"/>
  <c r="BE483" i="2"/>
  <c r="CQ482" i="2"/>
  <c r="CO482" i="2"/>
  <c r="CM482" i="2"/>
  <c r="CK482" i="2"/>
  <c r="CI482" i="2"/>
  <c r="CG482" i="2"/>
  <c r="CE482" i="2"/>
  <c r="CC482" i="2"/>
  <c r="CA482" i="2"/>
  <c r="BY482" i="2"/>
  <c r="BW482" i="2"/>
  <c r="BU482" i="2"/>
  <c r="BS482" i="2"/>
  <c r="BQ482" i="2"/>
  <c r="BO482" i="2"/>
  <c r="BM482" i="2"/>
  <c r="BK482" i="2"/>
  <c r="BI482" i="2"/>
  <c r="BG482" i="2"/>
  <c r="BE482" i="2"/>
  <c r="CQ481" i="2"/>
  <c r="CO481" i="2"/>
  <c r="CM481" i="2"/>
  <c r="CK481" i="2"/>
  <c r="CI481" i="2"/>
  <c r="CG481" i="2"/>
  <c r="CE481" i="2"/>
  <c r="CC481" i="2"/>
  <c r="CA481" i="2"/>
  <c r="BY481" i="2"/>
  <c r="BW481" i="2"/>
  <c r="BU481" i="2"/>
  <c r="BS481" i="2"/>
  <c r="BQ481" i="2"/>
  <c r="BO481" i="2"/>
  <c r="BM481" i="2"/>
  <c r="BK481" i="2"/>
  <c r="BI481" i="2"/>
  <c r="BG481" i="2"/>
  <c r="BE481" i="2"/>
  <c r="CQ480" i="2"/>
  <c r="CO480" i="2"/>
  <c r="CM480" i="2"/>
  <c r="CK480" i="2"/>
  <c r="CI480" i="2"/>
  <c r="CG480" i="2"/>
  <c r="CE480" i="2"/>
  <c r="CC480" i="2"/>
  <c r="CA480" i="2"/>
  <c r="BY480" i="2"/>
  <c r="BW480" i="2"/>
  <c r="BU480" i="2"/>
  <c r="BS480" i="2"/>
  <c r="BQ480" i="2"/>
  <c r="BO480" i="2"/>
  <c r="BM480" i="2"/>
  <c r="BK480" i="2"/>
  <c r="BI480" i="2"/>
  <c r="BG480" i="2"/>
  <c r="BE480" i="2"/>
  <c r="CQ479" i="2"/>
  <c r="CO479" i="2"/>
  <c r="CM479" i="2"/>
  <c r="CK479" i="2"/>
  <c r="CI479" i="2"/>
  <c r="CG479" i="2"/>
  <c r="CE479" i="2"/>
  <c r="CC479" i="2"/>
  <c r="CA479" i="2"/>
  <c r="BY479" i="2"/>
  <c r="BW479" i="2"/>
  <c r="BU479" i="2"/>
  <c r="BS479" i="2"/>
  <c r="BQ479" i="2"/>
  <c r="BO479" i="2"/>
  <c r="BM479" i="2"/>
  <c r="BK479" i="2"/>
  <c r="BI479" i="2"/>
  <c r="BG479" i="2"/>
  <c r="BE479" i="2"/>
  <c r="CQ478" i="2"/>
  <c r="CO478" i="2"/>
  <c r="CM478" i="2"/>
  <c r="CK478" i="2"/>
  <c r="CI478" i="2"/>
  <c r="CG478" i="2"/>
  <c r="CE478" i="2"/>
  <c r="CC478" i="2"/>
  <c r="CA478" i="2"/>
  <c r="BY478" i="2"/>
  <c r="BW478" i="2"/>
  <c r="BU478" i="2"/>
  <c r="BS478" i="2"/>
  <c r="BQ478" i="2"/>
  <c r="BO478" i="2"/>
  <c r="BM478" i="2"/>
  <c r="BK478" i="2"/>
  <c r="BI478" i="2"/>
  <c r="BG478" i="2"/>
  <c r="BE478" i="2"/>
  <c r="CQ477" i="2"/>
  <c r="CO477" i="2"/>
  <c r="CM477" i="2"/>
  <c r="CK477" i="2"/>
  <c r="CI477" i="2"/>
  <c r="CG477" i="2"/>
  <c r="CE477" i="2"/>
  <c r="CC477" i="2"/>
  <c r="CA477" i="2"/>
  <c r="BY477" i="2"/>
  <c r="BW477" i="2"/>
  <c r="BU477" i="2"/>
  <c r="BS477" i="2"/>
  <c r="BQ477" i="2"/>
  <c r="BO477" i="2"/>
  <c r="BM477" i="2"/>
  <c r="BK477" i="2"/>
  <c r="BI477" i="2"/>
  <c r="BG477" i="2"/>
  <c r="BE477" i="2"/>
  <c r="CQ476" i="2"/>
  <c r="CO476" i="2"/>
  <c r="CM476" i="2"/>
  <c r="CK476" i="2"/>
  <c r="CI476" i="2"/>
  <c r="CG476" i="2"/>
  <c r="CE476" i="2"/>
  <c r="CC476" i="2"/>
  <c r="CA476" i="2"/>
  <c r="BY476" i="2"/>
  <c r="BW476" i="2"/>
  <c r="BU476" i="2"/>
  <c r="BS476" i="2"/>
  <c r="BQ476" i="2"/>
  <c r="BO476" i="2"/>
  <c r="BM476" i="2"/>
  <c r="BK476" i="2"/>
  <c r="BI476" i="2"/>
  <c r="BG476" i="2"/>
  <c r="BE476" i="2"/>
  <c r="CQ475" i="2"/>
  <c r="CO475" i="2"/>
  <c r="CM475" i="2"/>
  <c r="CK475" i="2"/>
  <c r="CI475" i="2"/>
  <c r="CG475" i="2"/>
  <c r="CE475" i="2"/>
  <c r="CC475" i="2"/>
  <c r="CA475" i="2"/>
  <c r="BY475" i="2"/>
  <c r="BW475" i="2"/>
  <c r="BU475" i="2"/>
  <c r="BS475" i="2"/>
  <c r="BQ475" i="2"/>
  <c r="BO475" i="2"/>
  <c r="BM475" i="2"/>
  <c r="BK475" i="2"/>
  <c r="BI475" i="2"/>
  <c r="BG475" i="2"/>
  <c r="BE475" i="2"/>
  <c r="CQ474" i="2"/>
  <c r="CO474" i="2"/>
  <c r="CM474" i="2"/>
  <c r="CK474" i="2"/>
  <c r="CI474" i="2"/>
  <c r="CG474" i="2"/>
  <c r="CE474" i="2"/>
  <c r="CC474" i="2"/>
  <c r="CA474" i="2"/>
  <c r="BY474" i="2"/>
  <c r="BW474" i="2"/>
  <c r="BU474" i="2"/>
  <c r="BS474" i="2"/>
  <c r="BQ474" i="2"/>
  <c r="BO474" i="2"/>
  <c r="BM474" i="2"/>
  <c r="BK474" i="2"/>
  <c r="BI474" i="2"/>
  <c r="BG474" i="2"/>
  <c r="BE474" i="2"/>
  <c r="CQ473" i="2"/>
  <c r="CO473" i="2"/>
  <c r="CM473" i="2"/>
  <c r="CK473" i="2"/>
  <c r="CI473" i="2"/>
  <c r="CG473" i="2"/>
  <c r="CE473" i="2"/>
  <c r="CC473" i="2"/>
  <c r="CA473" i="2"/>
  <c r="BY473" i="2"/>
  <c r="BW473" i="2"/>
  <c r="BU473" i="2"/>
  <c r="BS473" i="2"/>
  <c r="BQ473" i="2"/>
  <c r="BO473" i="2"/>
  <c r="BM473" i="2"/>
  <c r="BK473" i="2"/>
  <c r="BI473" i="2"/>
  <c r="BG473" i="2"/>
  <c r="BE473" i="2"/>
  <c r="CQ472" i="2"/>
  <c r="CO472" i="2"/>
  <c r="CM472" i="2"/>
  <c r="CK472" i="2"/>
  <c r="CI472" i="2"/>
  <c r="CG472" i="2"/>
  <c r="CE472" i="2"/>
  <c r="CC472" i="2"/>
  <c r="CA472" i="2"/>
  <c r="BY472" i="2"/>
  <c r="BW472" i="2"/>
  <c r="BU472" i="2"/>
  <c r="BS472" i="2"/>
  <c r="BQ472" i="2"/>
  <c r="BO472" i="2"/>
  <c r="BM472" i="2"/>
  <c r="BK472" i="2"/>
  <c r="BI472" i="2"/>
  <c r="BG472" i="2"/>
  <c r="BE472" i="2"/>
  <c r="CQ471" i="2"/>
  <c r="CO471" i="2"/>
  <c r="CM471" i="2"/>
  <c r="CK471" i="2"/>
  <c r="CI471" i="2"/>
  <c r="CG471" i="2"/>
  <c r="CE471" i="2"/>
  <c r="CC471" i="2"/>
  <c r="CA471" i="2"/>
  <c r="BY471" i="2"/>
  <c r="BW471" i="2"/>
  <c r="BU471" i="2"/>
  <c r="BS471" i="2"/>
  <c r="BQ471" i="2"/>
  <c r="BO471" i="2"/>
  <c r="BM471" i="2"/>
  <c r="BK471" i="2"/>
  <c r="BI471" i="2"/>
  <c r="BG471" i="2"/>
  <c r="BE471" i="2"/>
  <c r="CQ470" i="2"/>
  <c r="CO470" i="2"/>
  <c r="CM470" i="2"/>
  <c r="CK470" i="2"/>
  <c r="CI470" i="2"/>
  <c r="CG470" i="2"/>
  <c r="CE470" i="2"/>
  <c r="CC470" i="2"/>
  <c r="CA470" i="2"/>
  <c r="BY470" i="2"/>
  <c r="BW470" i="2"/>
  <c r="BU470" i="2"/>
  <c r="BS470" i="2"/>
  <c r="BQ470" i="2"/>
  <c r="BO470" i="2"/>
  <c r="BM470" i="2"/>
  <c r="BK470" i="2"/>
  <c r="BI470" i="2"/>
  <c r="BG470" i="2"/>
  <c r="BE470" i="2"/>
  <c r="CQ469" i="2"/>
  <c r="CO469" i="2"/>
  <c r="CM469" i="2"/>
  <c r="CK469" i="2"/>
  <c r="CI469" i="2"/>
  <c r="CG469" i="2"/>
  <c r="CE469" i="2"/>
  <c r="CC469" i="2"/>
  <c r="CA469" i="2"/>
  <c r="BY469" i="2"/>
  <c r="BW469" i="2"/>
  <c r="BU469" i="2"/>
  <c r="BS469" i="2"/>
  <c r="BQ469" i="2"/>
  <c r="BO469" i="2"/>
  <c r="BM469" i="2"/>
  <c r="BK469" i="2"/>
  <c r="BI469" i="2"/>
  <c r="BG469" i="2"/>
  <c r="BE469" i="2"/>
  <c r="CQ468" i="2"/>
  <c r="CO468" i="2"/>
  <c r="CM468" i="2"/>
  <c r="CK468" i="2"/>
  <c r="CI468" i="2"/>
  <c r="CG468" i="2"/>
  <c r="CE468" i="2"/>
  <c r="CC468" i="2"/>
  <c r="CA468" i="2"/>
  <c r="BY468" i="2"/>
  <c r="BW468" i="2"/>
  <c r="BU468" i="2"/>
  <c r="BS468" i="2"/>
  <c r="BQ468" i="2"/>
  <c r="BO468" i="2"/>
  <c r="BM468" i="2"/>
  <c r="BK468" i="2"/>
  <c r="BI468" i="2"/>
  <c r="BG468" i="2"/>
  <c r="BE468" i="2"/>
  <c r="CQ467" i="2"/>
  <c r="CO467" i="2"/>
  <c r="CM467" i="2"/>
  <c r="CK467" i="2"/>
  <c r="CI467" i="2"/>
  <c r="CG467" i="2"/>
  <c r="CE467" i="2"/>
  <c r="CC467" i="2"/>
  <c r="CA467" i="2"/>
  <c r="BY467" i="2"/>
  <c r="BW467" i="2"/>
  <c r="BU467" i="2"/>
  <c r="BS467" i="2"/>
  <c r="BQ467" i="2"/>
  <c r="BO467" i="2"/>
  <c r="BM467" i="2"/>
  <c r="BK467" i="2"/>
  <c r="BI467" i="2"/>
  <c r="BG467" i="2"/>
  <c r="BE467" i="2"/>
  <c r="CQ466" i="2"/>
  <c r="CO466" i="2"/>
  <c r="CM466" i="2"/>
  <c r="CK466" i="2"/>
  <c r="CI466" i="2"/>
  <c r="CG466" i="2"/>
  <c r="CE466" i="2"/>
  <c r="CC466" i="2"/>
  <c r="CA466" i="2"/>
  <c r="BY466" i="2"/>
  <c r="BW466" i="2"/>
  <c r="BU466" i="2"/>
  <c r="BS466" i="2"/>
  <c r="BQ466" i="2"/>
  <c r="BO466" i="2"/>
  <c r="BM466" i="2"/>
  <c r="BK466" i="2"/>
  <c r="BI466" i="2"/>
  <c r="BG466" i="2"/>
  <c r="BE466" i="2"/>
  <c r="CQ465" i="2"/>
  <c r="CO465" i="2"/>
  <c r="CM465" i="2"/>
  <c r="CK465" i="2"/>
  <c r="CI465" i="2"/>
  <c r="CG465" i="2"/>
  <c r="CE465" i="2"/>
  <c r="CC465" i="2"/>
  <c r="CA465" i="2"/>
  <c r="BY465" i="2"/>
  <c r="BW465" i="2"/>
  <c r="BU465" i="2"/>
  <c r="BS465" i="2"/>
  <c r="BQ465" i="2"/>
  <c r="BO465" i="2"/>
  <c r="BM465" i="2"/>
  <c r="BK465" i="2"/>
  <c r="BI465" i="2"/>
  <c r="BG465" i="2"/>
  <c r="BE465" i="2"/>
  <c r="CQ464" i="2"/>
  <c r="CO464" i="2"/>
  <c r="CM464" i="2"/>
  <c r="CK464" i="2"/>
  <c r="CI464" i="2"/>
  <c r="CG464" i="2"/>
  <c r="CE464" i="2"/>
  <c r="CC464" i="2"/>
  <c r="CA464" i="2"/>
  <c r="BY464" i="2"/>
  <c r="BW464" i="2"/>
  <c r="BU464" i="2"/>
  <c r="BS464" i="2"/>
  <c r="BQ464" i="2"/>
  <c r="BO464" i="2"/>
  <c r="BM464" i="2"/>
  <c r="BK464" i="2"/>
  <c r="BI464" i="2"/>
  <c r="BG464" i="2"/>
  <c r="BE464" i="2"/>
  <c r="CQ463" i="2"/>
  <c r="CO463" i="2"/>
  <c r="CM463" i="2"/>
  <c r="CK463" i="2"/>
  <c r="CI463" i="2"/>
  <c r="CG463" i="2"/>
  <c r="CE463" i="2"/>
  <c r="CC463" i="2"/>
  <c r="CA463" i="2"/>
  <c r="BY463" i="2"/>
  <c r="BW463" i="2"/>
  <c r="BU463" i="2"/>
  <c r="BS463" i="2"/>
  <c r="BQ463" i="2"/>
  <c r="BO463" i="2"/>
  <c r="BM463" i="2"/>
  <c r="BK463" i="2"/>
  <c r="BI463" i="2"/>
  <c r="BG463" i="2"/>
  <c r="BE463" i="2"/>
  <c r="CQ462" i="2"/>
  <c r="CO462" i="2"/>
  <c r="CM462" i="2"/>
  <c r="CK462" i="2"/>
  <c r="CI462" i="2"/>
  <c r="CG462" i="2"/>
  <c r="CE462" i="2"/>
  <c r="CC462" i="2"/>
  <c r="CA462" i="2"/>
  <c r="BY462" i="2"/>
  <c r="BW462" i="2"/>
  <c r="BU462" i="2"/>
  <c r="BS462" i="2"/>
  <c r="BQ462" i="2"/>
  <c r="BO462" i="2"/>
  <c r="BM462" i="2"/>
  <c r="BK462" i="2"/>
  <c r="BI462" i="2"/>
  <c r="BG462" i="2"/>
  <c r="BE462" i="2"/>
  <c r="CQ461" i="2"/>
  <c r="CO461" i="2"/>
  <c r="CM461" i="2"/>
  <c r="CK461" i="2"/>
  <c r="CI461" i="2"/>
  <c r="CG461" i="2"/>
  <c r="CE461" i="2"/>
  <c r="CC461" i="2"/>
  <c r="CA461" i="2"/>
  <c r="BY461" i="2"/>
  <c r="BW461" i="2"/>
  <c r="BU461" i="2"/>
  <c r="BS461" i="2"/>
  <c r="BQ461" i="2"/>
  <c r="BO461" i="2"/>
  <c r="BM461" i="2"/>
  <c r="BK461" i="2"/>
  <c r="BI461" i="2"/>
  <c r="BG461" i="2"/>
  <c r="BE461" i="2"/>
  <c r="CQ460" i="2"/>
  <c r="CO460" i="2"/>
  <c r="CM460" i="2"/>
  <c r="CK460" i="2"/>
  <c r="CI460" i="2"/>
  <c r="CG460" i="2"/>
  <c r="CE460" i="2"/>
  <c r="CC460" i="2"/>
  <c r="CA460" i="2"/>
  <c r="BY460" i="2"/>
  <c r="BW460" i="2"/>
  <c r="BU460" i="2"/>
  <c r="BS460" i="2"/>
  <c r="BQ460" i="2"/>
  <c r="BO460" i="2"/>
  <c r="BM460" i="2"/>
  <c r="BK460" i="2"/>
  <c r="BI460" i="2"/>
  <c r="BG460" i="2"/>
  <c r="BE460" i="2"/>
  <c r="CQ459" i="2"/>
  <c r="CO459" i="2"/>
  <c r="CM459" i="2"/>
  <c r="CK459" i="2"/>
  <c r="CI459" i="2"/>
  <c r="CG459" i="2"/>
  <c r="CE459" i="2"/>
  <c r="CC459" i="2"/>
  <c r="CA459" i="2"/>
  <c r="BY459" i="2"/>
  <c r="BW459" i="2"/>
  <c r="BU459" i="2"/>
  <c r="BS459" i="2"/>
  <c r="BQ459" i="2"/>
  <c r="BO459" i="2"/>
  <c r="BM459" i="2"/>
  <c r="BK459" i="2"/>
  <c r="BI459" i="2"/>
  <c r="BG459" i="2"/>
  <c r="BE459" i="2"/>
  <c r="CQ458" i="2"/>
  <c r="CO458" i="2"/>
  <c r="CM458" i="2"/>
  <c r="CK458" i="2"/>
  <c r="CI458" i="2"/>
  <c r="CG458" i="2"/>
  <c r="CE458" i="2"/>
  <c r="CC458" i="2"/>
  <c r="CA458" i="2"/>
  <c r="BY458" i="2"/>
  <c r="BW458" i="2"/>
  <c r="BU458" i="2"/>
  <c r="BS458" i="2"/>
  <c r="BQ458" i="2"/>
  <c r="BO458" i="2"/>
  <c r="BM458" i="2"/>
  <c r="BK458" i="2"/>
  <c r="BI458" i="2"/>
  <c r="BG458" i="2"/>
  <c r="BE458" i="2"/>
  <c r="CQ457" i="2"/>
  <c r="CO457" i="2"/>
  <c r="CM457" i="2"/>
  <c r="CK457" i="2"/>
  <c r="CI457" i="2"/>
  <c r="CG457" i="2"/>
  <c r="CE457" i="2"/>
  <c r="CC457" i="2"/>
  <c r="CA457" i="2"/>
  <c r="BY457" i="2"/>
  <c r="BW457" i="2"/>
  <c r="BU457" i="2"/>
  <c r="BS457" i="2"/>
  <c r="BQ457" i="2"/>
  <c r="BO457" i="2"/>
  <c r="BM457" i="2"/>
  <c r="BK457" i="2"/>
  <c r="BI457" i="2"/>
  <c r="BG457" i="2"/>
  <c r="BE457" i="2"/>
  <c r="CQ456" i="2"/>
  <c r="CO456" i="2"/>
  <c r="CM456" i="2"/>
  <c r="CK456" i="2"/>
  <c r="CI456" i="2"/>
  <c r="CG456" i="2"/>
  <c r="CE456" i="2"/>
  <c r="CC456" i="2"/>
  <c r="CA456" i="2"/>
  <c r="BY456" i="2"/>
  <c r="BW456" i="2"/>
  <c r="BU456" i="2"/>
  <c r="BS456" i="2"/>
  <c r="BQ456" i="2"/>
  <c r="BO456" i="2"/>
  <c r="BM456" i="2"/>
  <c r="BK456" i="2"/>
  <c r="BI456" i="2"/>
  <c r="BG456" i="2"/>
  <c r="BE456" i="2"/>
  <c r="CQ455" i="2"/>
  <c r="CO455" i="2"/>
  <c r="CM455" i="2"/>
  <c r="CK455" i="2"/>
  <c r="CI455" i="2"/>
  <c r="CG455" i="2"/>
  <c r="CE455" i="2"/>
  <c r="CC455" i="2"/>
  <c r="CA455" i="2"/>
  <c r="BY455" i="2"/>
  <c r="BW455" i="2"/>
  <c r="BU455" i="2"/>
  <c r="BS455" i="2"/>
  <c r="BQ455" i="2"/>
  <c r="BO455" i="2"/>
  <c r="BM455" i="2"/>
  <c r="BK455" i="2"/>
  <c r="BI455" i="2"/>
  <c r="BG455" i="2"/>
  <c r="BE455" i="2"/>
  <c r="CQ454" i="2"/>
  <c r="CO454" i="2"/>
  <c r="CM454" i="2"/>
  <c r="CK454" i="2"/>
  <c r="CI454" i="2"/>
  <c r="CG454" i="2"/>
  <c r="CE454" i="2"/>
  <c r="CC454" i="2"/>
  <c r="CA454" i="2"/>
  <c r="BY454" i="2"/>
  <c r="BW454" i="2"/>
  <c r="BU454" i="2"/>
  <c r="BS454" i="2"/>
  <c r="BQ454" i="2"/>
  <c r="BO454" i="2"/>
  <c r="BM454" i="2"/>
  <c r="BK454" i="2"/>
  <c r="BI454" i="2"/>
  <c r="BG454" i="2"/>
  <c r="BE454" i="2"/>
  <c r="CQ453" i="2"/>
  <c r="CO453" i="2"/>
  <c r="CM453" i="2"/>
  <c r="CK453" i="2"/>
  <c r="CI453" i="2"/>
  <c r="CG453" i="2"/>
  <c r="CE453" i="2"/>
  <c r="CC453" i="2"/>
  <c r="CA453" i="2"/>
  <c r="BY453" i="2"/>
  <c r="BW453" i="2"/>
  <c r="BU453" i="2"/>
  <c r="BS453" i="2"/>
  <c r="BQ453" i="2"/>
  <c r="BO453" i="2"/>
  <c r="BM453" i="2"/>
  <c r="BK453" i="2"/>
  <c r="BI453" i="2"/>
  <c r="BG453" i="2"/>
  <c r="BE453" i="2"/>
  <c r="CQ452" i="2"/>
  <c r="CO452" i="2"/>
  <c r="CM452" i="2"/>
  <c r="CK452" i="2"/>
  <c r="CI452" i="2"/>
  <c r="CG452" i="2"/>
  <c r="CE452" i="2"/>
  <c r="CC452" i="2"/>
  <c r="CA452" i="2"/>
  <c r="BY452" i="2"/>
  <c r="BW452" i="2"/>
  <c r="BU452" i="2"/>
  <c r="BS452" i="2"/>
  <c r="BQ452" i="2"/>
  <c r="BO452" i="2"/>
  <c r="BM452" i="2"/>
  <c r="BK452" i="2"/>
  <c r="BI452" i="2"/>
  <c r="BG452" i="2"/>
  <c r="BE452" i="2"/>
  <c r="CQ451" i="2"/>
  <c r="CO451" i="2"/>
  <c r="CM451" i="2"/>
  <c r="CK451" i="2"/>
  <c r="CI451" i="2"/>
  <c r="CG451" i="2"/>
  <c r="CE451" i="2"/>
  <c r="CC451" i="2"/>
  <c r="CA451" i="2"/>
  <c r="BY451" i="2"/>
  <c r="BW451" i="2"/>
  <c r="BU451" i="2"/>
  <c r="BS451" i="2"/>
  <c r="BQ451" i="2"/>
  <c r="BO451" i="2"/>
  <c r="BM451" i="2"/>
  <c r="BK451" i="2"/>
  <c r="BI451" i="2"/>
  <c r="BG451" i="2"/>
  <c r="BE451" i="2"/>
  <c r="CQ450" i="2"/>
  <c r="CO450" i="2"/>
  <c r="CM450" i="2"/>
  <c r="CK450" i="2"/>
  <c r="CI450" i="2"/>
  <c r="CG450" i="2"/>
  <c r="CE450" i="2"/>
  <c r="CC450" i="2"/>
  <c r="CA450" i="2"/>
  <c r="BY450" i="2"/>
  <c r="BW450" i="2"/>
  <c r="BU450" i="2"/>
  <c r="BS450" i="2"/>
  <c r="BQ450" i="2"/>
  <c r="BO450" i="2"/>
  <c r="BM450" i="2"/>
  <c r="BK450" i="2"/>
  <c r="BI450" i="2"/>
  <c r="BG450" i="2"/>
  <c r="BE450" i="2"/>
  <c r="CQ449" i="2"/>
  <c r="CO449" i="2"/>
  <c r="CM449" i="2"/>
  <c r="CK449" i="2"/>
  <c r="CI449" i="2"/>
  <c r="CG449" i="2"/>
  <c r="CE449" i="2"/>
  <c r="CC449" i="2"/>
  <c r="CA449" i="2"/>
  <c r="BY449" i="2"/>
  <c r="BW449" i="2"/>
  <c r="BU449" i="2"/>
  <c r="BS449" i="2"/>
  <c r="BQ449" i="2"/>
  <c r="BO449" i="2"/>
  <c r="BM449" i="2"/>
  <c r="BK449" i="2"/>
  <c r="BI449" i="2"/>
  <c r="BG449" i="2"/>
  <c r="BE449" i="2"/>
  <c r="CQ448" i="2"/>
  <c r="CO448" i="2"/>
  <c r="CM448" i="2"/>
  <c r="CK448" i="2"/>
  <c r="CI448" i="2"/>
  <c r="CG448" i="2"/>
  <c r="CE448" i="2"/>
  <c r="CC448" i="2"/>
  <c r="CA448" i="2"/>
  <c r="BY448" i="2"/>
  <c r="BW448" i="2"/>
  <c r="BU448" i="2"/>
  <c r="BS448" i="2"/>
  <c r="BQ448" i="2"/>
  <c r="BO448" i="2"/>
  <c r="BM448" i="2"/>
  <c r="BK448" i="2"/>
  <c r="BI448" i="2"/>
  <c r="BG448" i="2"/>
  <c r="BE448" i="2"/>
  <c r="CQ447" i="2"/>
  <c r="CO447" i="2"/>
  <c r="CM447" i="2"/>
  <c r="CK447" i="2"/>
  <c r="CI447" i="2"/>
  <c r="CG447" i="2"/>
  <c r="CE447" i="2"/>
  <c r="CC447" i="2"/>
  <c r="CA447" i="2"/>
  <c r="BY447" i="2"/>
  <c r="BW447" i="2"/>
  <c r="BU447" i="2"/>
  <c r="BS447" i="2"/>
  <c r="BQ447" i="2"/>
  <c r="BO447" i="2"/>
  <c r="BM447" i="2"/>
  <c r="BK447" i="2"/>
  <c r="BI447" i="2"/>
  <c r="BG447" i="2"/>
  <c r="BE447" i="2"/>
  <c r="CQ446" i="2"/>
  <c r="CO446" i="2"/>
  <c r="CM446" i="2"/>
  <c r="CK446" i="2"/>
  <c r="CI446" i="2"/>
  <c r="CG446" i="2"/>
  <c r="CE446" i="2"/>
  <c r="CC446" i="2"/>
  <c r="CA446" i="2"/>
  <c r="BY446" i="2"/>
  <c r="BW446" i="2"/>
  <c r="BU446" i="2"/>
  <c r="BS446" i="2"/>
  <c r="BQ446" i="2"/>
  <c r="BO446" i="2"/>
  <c r="BM446" i="2"/>
  <c r="BK446" i="2"/>
  <c r="BI446" i="2"/>
  <c r="BG446" i="2"/>
  <c r="BE446" i="2"/>
  <c r="CQ445" i="2"/>
  <c r="CO445" i="2"/>
  <c r="CM445" i="2"/>
  <c r="CK445" i="2"/>
  <c r="CI445" i="2"/>
  <c r="CG445" i="2"/>
  <c r="CE445" i="2"/>
  <c r="CC445" i="2"/>
  <c r="CA445" i="2"/>
  <c r="BY445" i="2"/>
  <c r="BW445" i="2"/>
  <c r="BU445" i="2"/>
  <c r="BS445" i="2"/>
  <c r="BQ445" i="2"/>
  <c r="BO445" i="2"/>
  <c r="BM445" i="2"/>
  <c r="BK445" i="2"/>
  <c r="BI445" i="2"/>
  <c r="BG445" i="2"/>
  <c r="BE445" i="2"/>
  <c r="CQ444" i="2"/>
  <c r="CO444" i="2"/>
  <c r="CM444" i="2"/>
  <c r="CK444" i="2"/>
  <c r="CI444" i="2"/>
  <c r="CG444" i="2"/>
  <c r="CE444" i="2"/>
  <c r="CC444" i="2"/>
  <c r="CA444" i="2"/>
  <c r="BY444" i="2"/>
  <c r="BW444" i="2"/>
  <c r="BU444" i="2"/>
  <c r="BS444" i="2"/>
  <c r="BQ444" i="2"/>
  <c r="BO444" i="2"/>
  <c r="BM444" i="2"/>
  <c r="BK444" i="2"/>
  <c r="BI444" i="2"/>
  <c r="BG444" i="2"/>
  <c r="BE444" i="2"/>
  <c r="CQ443" i="2"/>
  <c r="CO443" i="2"/>
  <c r="CM443" i="2"/>
  <c r="CK443" i="2"/>
  <c r="CI443" i="2"/>
  <c r="CG443" i="2"/>
  <c r="CE443" i="2"/>
  <c r="CC443" i="2"/>
  <c r="CA443" i="2"/>
  <c r="BY443" i="2"/>
  <c r="BW443" i="2"/>
  <c r="BU443" i="2"/>
  <c r="BS443" i="2"/>
  <c r="BQ443" i="2"/>
  <c r="BO443" i="2"/>
  <c r="BM443" i="2"/>
  <c r="BK443" i="2"/>
  <c r="BI443" i="2"/>
  <c r="BG443" i="2"/>
  <c r="BE443" i="2"/>
  <c r="CQ442" i="2"/>
  <c r="CO442" i="2"/>
  <c r="CM442" i="2"/>
  <c r="CK442" i="2"/>
  <c r="CI442" i="2"/>
  <c r="CG442" i="2"/>
  <c r="CE442" i="2"/>
  <c r="CC442" i="2"/>
  <c r="CA442" i="2"/>
  <c r="BY442" i="2"/>
  <c r="BW442" i="2"/>
  <c r="BU442" i="2"/>
  <c r="BS442" i="2"/>
  <c r="BQ442" i="2"/>
  <c r="BO442" i="2"/>
  <c r="BM442" i="2"/>
  <c r="BK442" i="2"/>
  <c r="BI442" i="2"/>
  <c r="BG442" i="2"/>
  <c r="BE442" i="2"/>
  <c r="CQ441" i="2"/>
  <c r="CO441" i="2"/>
  <c r="CM441" i="2"/>
  <c r="CK441" i="2"/>
  <c r="CI441" i="2"/>
  <c r="CG441" i="2"/>
  <c r="CE441" i="2"/>
  <c r="CC441" i="2"/>
  <c r="CA441" i="2"/>
  <c r="BY441" i="2"/>
  <c r="BW441" i="2"/>
  <c r="BU441" i="2"/>
  <c r="BS441" i="2"/>
  <c r="BQ441" i="2"/>
  <c r="BO441" i="2"/>
  <c r="BM441" i="2"/>
  <c r="BK441" i="2"/>
  <c r="BI441" i="2"/>
  <c r="BG441" i="2"/>
  <c r="BE441" i="2"/>
  <c r="CQ440" i="2"/>
  <c r="CO440" i="2"/>
  <c r="CM440" i="2"/>
  <c r="CK440" i="2"/>
  <c r="CI440" i="2"/>
  <c r="CG440" i="2"/>
  <c r="CE440" i="2"/>
  <c r="CC440" i="2"/>
  <c r="CA440" i="2"/>
  <c r="BY440" i="2"/>
  <c r="BW440" i="2"/>
  <c r="BU440" i="2"/>
  <c r="BS440" i="2"/>
  <c r="BQ440" i="2"/>
  <c r="BO440" i="2"/>
  <c r="BM440" i="2"/>
  <c r="BK440" i="2"/>
  <c r="BI440" i="2"/>
  <c r="BG440" i="2"/>
  <c r="BE440" i="2"/>
  <c r="CQ439" i="2"/>
  <c r="CO439" i="2"/>
  <c r="CM439" i="2"/>
  <c r="CK439" i="2"/>
  <c r="CI439" i="2"/>
  <c r="CG439" i="2"/>
  <c r="CE439" i="2"/>
  <c r="CC439" i="2"/>
  <c r="CA439" i="2"/>
  <c r="BY439" i="2"/>
  <c r="BW439" i="2"/>
  <c r="BU439" i="2"/>
  <c r="BS439" i="2"/>
  <c r="BQ439" i="2"/>
  <c r="BO439" i="2"/>
  <c r="BM439" i="2"/>
  <c r="BK439" i="2"/>
  <c r="BI439" i="2"/>
  <c r="BG439" i="2"/>
  <c r="BE439" i="2"/>
  <c r="CQ438" i="2"/>
  <c r="CO438" i="2"/>
  <c r="CM438" i="2"/>
  <c r="CK438" i="2"/>
  <c r="CI438" i="2"/>
  <c r="CG438" i="2"/>
  <c r="CE438" i="2"/>
  <c r="CC438" i="2"/>
  <c r="CA438" i="2"/>
  <c r="BY438" i="2"/>
  <c r="BW438" i="2"/>
  <c r="BU438" i="2"/>
  <c r="BS438" i="2"/>
  <c r="BQ438" i="2"/>
  <c r="BO438" i="2"/>
  <c r="BM438" i="2"/>
  <c r="BK438" i="2"/>
  <c r="BI438" i="2"/>
  <c r="BG438" i="2"/>
  <c r="BE438" i="2"/>
  <c r="CQ437" i="2"/>
  <c r="CO437" i="2"/>
  <c r="CM437" i="2"/>
  <c r="CK437" i="2"/>
  <c r="CI437" i="2"/>
  <c r="CG437" i="2"/>
  <c r="CE437" i="2"/>
  <c r="CC437" i="2"/>
  <c r="CA437" i="2"/>
  <c r="BY437" i="2"/>
  <c r="BW437" i="2"/>
  <c r="BU437" i="2"/>
  <c r="BS437" i="2"/>
  <c r="BQ437" i="2"/>
  <c r="BO437" i="2"/>
  <c r="BM437" i="2"/>
  <c r="BK437" i="2"/>
  <c r="BI437" i="2"/>
  <c r="BG437" i="2"/>
  <c r="BE437" i="2"/>
  <c r="CQ436" i="2"/>
  <c r="CO436" i="2"/>
  <c r="CM436" i="2"/>
  <c r="CK436" i="2"/>
  <c r="CI436" i="2"/>
  <c r="CG436" i="2"/>
  <c r="CE436" i="2"/>
  <c r="CC436" i="2"/>
  <c r="CA436" i="2"/>
  <c r="BY436" i="2"/>
  <c r="BW436" i="2"/>
  <c r="BU436" i="2"/>
  <c r="BS436" i="2"/>
  <c r="BQ436" i="2"/>
  <c r="BO436" i="2"/>
  <c r="BM436" i="2"/>
  <c r="BK436" i="2"/>
  <c r="BI436" i="2"/>
  <c r="BG436" i="2"/>
  <c r="BE436" i="2"/>
  <c r="CQ435" i="2"/>
  <c r="CO435" i="2"/>
  <c r="CM435" i="2"/>
  <c r="CK435" i="2"/>
  <c r="CI435" i="2"/>
  <c r="CG435" i="2"/>
  <c r="CE435" i="2"/>
  <c r="CC435" i="2"/>
  <c r="CA435" i="2"/>
  <c r="BY435" i="2"/>
  <c r="BW435" i="2"/>
  <c r="BU435" i="2"/>
  <c r="BS435" i="2"/>
  <c r="BQ435" i="2"/>
  <c r="BO435" i="2"/>
  <c r="BM435" i="2"/>
  <c r="BK435" i="2"/>
  <c r="BI435" i="2"/>
  <c r="BG435" i="2"/>
  <c r="BE435" i="2"/>
  <c r="CQ434" i="2"/>
  <c r="CO434" i="2"/>
  <c r="CM434" i="2"/>
  <c r="CK434" i="2"/>
  <c r="CI434" i="2"/>
  <c r="CG434" i="2"/>
  <c r="CE434" i="2"/>
  <c r="CC434" i="2"/>
  <c r="CA434" i="2"/>
  <c r="BY434" i="2"/>
  <c r="BW434" i="2"/>
  <c r="BU434" i="2"/>
  <c r="BS434" i="2"/>
  <c r="BQ434" i="2"/>
  <c r="BO434" i="2"/>
  <c r="BM434" i="2"/>
  <c r="BK434" i="2"/>
  <c r="BI434" i="2"/>
  <c r="BG434" i="2"/>
  <c r="BE434" i="2"/>
  <c r="CQ433" i="2"/>
  <c r="CO433" i="2"/>
  <c r="CM433" i="2"/>
  <c r="CK433" i="2"/>
  <c r="CI433" i="2"/>
  <c r="CG433" i="2"/>
  <c r="CE433" i="2"/>
  <c r="CC433" i="2"/>
  <c r="CA433" i="2"/>
  <c r="BY433" i="2"/>
  <c r="BW433" i="2"/>
  <c r="BU433" i="2"/>
  <c r="BS433" i="2"/>
  <c r="BQ433" i="2"/>
  <c r="BO433" i="2"/>
  <c r="BM433" i="2"/>
  <c r="BK433" i="2"/>
  <c r="BI433" i="2"/>
  <c r="BG433" i="2"/>
  <c r="BE433" i="2"/>
  <c r="CQ432" i="2"/>
  <c r="CO432" i="2"/>
  <c r="CM432" i="2"/>
  <c r="CK432" i="2"/>
  <c r="CI432" i="2"/>
  <c r="CG432" i="2"/>
  <c r="CE432" i="2"/>
  <c r="CC432" i="2"/>
  <c r="CA432" i="2"/>
  <c r="BY432" i="2"/>
  <c r="BW432" i="2"/>
  <c r="BU432" i="2"/>
  <c r="BS432" i="2"/>
  <c r="BQ432" i="2"/>
  <c r="BO432" i="2"/>
  <c r="BM432" i="2"/>
  <c r="BK432" i="2"/>
  <c r="BI432" i="2"/>
  <c r="BG432" i="2"/>
  <c r="BE432" i="2"/>
  <c r="CQ431" i="2"/>
  <c r="CO431" i="2"/>
  <c r="CM431" i="2"/>
  <c r="CK431" i="2"/>
  <c r="CI431" i="2"/>
  <c r="CG431" i="2"/>
  <c r="CE431" i="2"/>
  <c r="CC431" i="2"/>
  <c r="CA431" i="2"/>
  <c r="BY431" i="2"/>
  <c r="BW431" i="2"/>
  <c r="BU431" i="2"/>
  <c r="BS431" i="2"/>
  <c r="BQ431" i="2"/>
  <c r="BO431" i="2"/>
  <c r="BM431" i="2"/>
  <c r="BK431" i="2"/>
  <c r="BI431" i="2"/>
  <c r="BG431" i="2"/>
  <c r="BE431" i="2"/>
  <c r="CQ430" i="2"/>
  <c r="CO430" i="2"/>
  <c r="CM430" i="2"/>
  <c r="CK430" i="2"/>
  <c r="CI430" i="2"/>
  <c r="CG430" i="2"/>
  <c r="CE430" i="2"/>
  <c r="CC430" i="2"/>
  <c r="CA430" i="2"/>
  <c r="BY430" i="2"/>
  <c r="BW430" i="2"/>
  <c r="BU430" i="2"/>
  <c r="BS430" i="2"/>
  <c r="BQ430" i="2"/>
  <c r="BO430" i="2"/>
  <c r="BM430" i="2"/>
  <c r="BK430" i="2"/>
  <c r="BI430" i="2"/>
  <c r="BG430" i="2"/>
  <c r="BE430" i="2"/>
  <c r="CQ429" i="2"/>
  <c r="CO429" i="2"/>
  <c r="CM429" i="2"/>
  <c r="CK429" i="2"/>
  <c r="CI429" i="2"/>
  <c r="CG429" i="2"/>
  <c r="CE429" i="2"/>
  <c r="CC429" i="2"/>
  <c r="CA429" i="2"/>
  <c r="BY429" i="2"/>
  <c r="BW429" i="2"/>
  <c r="BU429" i="2"/>
  <c r="BS429" i="2"/>
  <c r="BQ429" i="2"/>
  <c r="BO429" i="2"/>
  <c r="BM429" i="2"/>
  <c r="BK429" i="2"/>
  <c r="BI429" i="2"/>
  <c r="BG429" i="2"/>
  <c r="BE429" i="2"/>
  <c r="CQ428" i="2"/>
  <c r="CO428" i="2"/>
  <c r="CM428" i="2"/>
  <c r="CK428" i="2"/>
  <c r="CI428" i="2"/>
  <c r="CG428" i="2"/>
  <c r="CE428" i="2"/>
  <c r="CC428" i="2"/>
  <c r="CA428" i="2"/>
  <c r="BY428" i="2"/>
  <c r="BW428" i="2"/>
  <c r="BU428" i="2"/>
  <c r="BS428" i="2"/>
  <c r="BQ428" i="2"/>
  <c r="BO428" i="2"/>
  <c r="BM428" i="2"/>
  <c r="BK428" i="2"/>
  <c r="BI428" i="2"/>
  <c r="BG428" i="2"/>
  <c r="BE428" i="2"/>
  <c r="CQ427" i="2"/>
  <c r="CO427" i="2"/>
  <c r="CM427" i="2"/>
  <c r="CK427" i="2"/>
  <c r="CI427" i="2"/>
  <c r="CG427" i="2"/>
  <c r="CE427" i="2"/>
  <c r="CC427" i="2"/>
  <c r="CA427" i="2"/>
  <c r="BY427" i="2"/>
  <c r="BW427" i="2"/>
  <c r="BU427" i="2"/>
  <c r="BS427" i="2"/>
  <c r="BQ427" i="2"/>
  <c r="BO427" i="2"/>
  <c r="BM427" i="2"/>
  <c r="BK427" i="2"/>
  <c r="BI427" i="2"/>
  <c r="BG427" i="2"/>
  <c r="BE427" i="2"/>
  <c r="CQ426" i="2"/>
  <c r="CO426" i="2"/>
  <c r="CM426" i="2"/>
  <c r="CK426" i="2"/>
  <c r="CI426" i="2"/>
  <c r="CG426" i="2"/>
  <c r="CE426" i="2"/>
  <c r="CC426" i="2"/>
  <c r="CA426" i="2"/>
  <c r="BY426" i="2"/>
  <c r="BW426" i="2"/>
  <c r="BU426" i="2"/>
  <c r="BS426" i="2"/>
  <c r="BQ426" i="2"/>
  <c r="BO426" i="2"/>
  <c r="BM426" i="2"/>
  <c r="BK426" i="2"/>
  <c r="BI426" i="2"/>
  <c r="BG426" i="2"/>
  <c r="BE426" i="2"/>
  <c r="CQ425" i="2"/>
  <c r="CO425" i="2"/>
  <c r="CM425" i="2"/>
  <c r="CK425" i="2"/>
  <c r="CI425" i="2"/>
  <c r="CG425" i="2"/>
  <c r="CE425" i="2"/>
  <c r="CC425" i="2"/>
  <c r="CA425" i="2"/>
  <c r="BY425" i="2"/>
  <c r="BW425" i="2"/>
  <c r="BU425" i="2"/>
  <c r="BS425" i="2"/>
  <c r="BQ425" i="2"/>
  <c r="BO425" i="2"/>
  <c r="BM425" i="2"/>
  <c r="BK425" i="2"/>
  <c r="BI425" i="2"/>
  <c r="BG425" i="2"/>
  <c r="BE425" i="2"/>
  <c r="CQ424" i="2"/>
  <c r="CO424" i="2"/>
  <c r="CM424" i="2"/>
  <c r="CK424" i="2"/>
  <c r="CI424" i="2"/>
  <c r="CG424" i="2"/>
  <c r="CE424" i="2"/>
  <c r="CC424" i="2"/>
  <c r="CA424" i="2"/>
  <c r="BY424" i="2"/>
  <c r="BW424" i="2"/>
  <c r="BU424" i="2"/>
  <c r="BS424" i="2"/>
  <c r="BQ424" i="2"/>
  <c r="BO424" i="2"/>
  <c r="BM424" i="2"/>
  <c r="BK424" i="2"/>
  <c r="BI424" i="2"/>
  <c r="BG424" i="2"/>
  <c r="BE424" i="2"/>
  <c r="CQ423" i="2"/>
  <c r="CO423" i="2"/>
  <c r="CM423" i="2"/>
  <c r="CK423" i="2"/>
  <c r="CI423" i="2"/>
  <c r="CG423" i="2"/>
  <c r="CE423" i="2"/>
  <c r="CC423" i="2"/>
  <c r="CA423" i="2"/>
  <c r="BY423" i="2"/>
  <c r="BW423" i="2"/>
  <c r="BU423" i="2"/>
  <c r="BS423" i="2"/>
  <c r="BQ423" i="2"/>
  <c r="BO423" i="2"/>
  <c r="BM423" i="2"/>
  <c r="BK423" i="2"/>
  <c r="BI423" i="2"/>
  <c r="BG423" i="2"/>
  <c r="BE423" i="2"/>
  <c r="CQ422" i="2"/>
  <c r="CO422" i="2"/>
  <c r="CM422" i="2"/>
  <c r="CK422" i="2"/>
  <c r="CI422" i="2"/>
  <c r="CG422" i="2"/>
  <c r="CE422" i="2"/>
  <c r="CC422" i="2"/>
  <c r="CA422" i="2"/>
  <c r="BY422" i="2"/>
  <c r="BW422" i="2"/>
  <c r="BU422" i="2"/>
  <c r="BS422" i="2"/>
  <c r="BQ422" i="2"/>
  <c r="BO422" i="2"/>
  <c r="BM422" i="2"/>
  <c r="BK422" i="2"/>
  <c r="BI422" i="2"/>
  <c r="BG422" i="2"/>
  <c r="BE422" i="2"/>
  <c r="CQ421" i="2"/>
  <c r="CO421" i="2"/>
  <c r="CM421" i="2"/>
  <c r="CK421" i="2"/>
  <c r="CI421" i="2"/>
  <c r="CG421" i="2"/>
  <c r="CE421" i="2"/>
  <c r="CC421" i="2"/>
  <c r="CA421" i="2"/>
  <c r="BY421" i="2"/>
  <c r="BW421" i="2"/>
  <c r="BU421" i="2"/>
  <c r="BS421" i="2"/>
  <c r="BQ421" i="2"/>
  <c r="BO421" i="2"/>
  <c r="BM421" i="2"/>
  <c r="BK421" i="2"/>
  <c r="BI421" i="2"/>
  <c r="BG421" i="2"/>
  <c r="BE421" i="2"/>
  <c r="CQ420" i="2"/>
  <c r="CO420" i="2"/>
  <c r="CM420" i="2"/>
  <c r="CK420" i="2"/>
  <c r="CI420" i="2"/>
  <c r="CG420" i="2"/>
  <c r="CE420" i="2"/>
  <c r="CC420" i="2"/>
  <c r="CA420" i="2"/>
  <c r="BY420" i="2"/>
  <c r="BW420" i="2"/>
  <c r="BU420" i="2"/>
  <c r="BS420" i="2"/>
  <c r="BQ420" i="2"/>
  <c r="BO420" i="2"/>
  <c r="BM420" i="2"/>
  <c r="BK420" i="2"/>
  <c r="BI420" i="2"/>
  <c r="BG420" i="2"/>
  <c r="BE420" i="2"/>
  <c r="CQ419" i="2"/>
  <c r="CO419" i="2"/>
  <c r="CM419" i="2"/>
  <c r="CK419" i="2"/>
  <c r="CI419" i="2"/>
  <c r="CG419" i="2"/>
  <c r="CE419" i="2"/>
  <c r="CC419" i="2"/>
  <c r="CA419" i="2"/>
  <c r="BY419" i="2"/>
  <c r="BW419" i="2"/>
  <c r="BU419" i="2"/>
  <c r="BS419" i="2"/>
  <c r="BQ419" i="2"/>
  <c r="BO419" i="2"/>
  <c r="BM419" i="2"/>
  <c r="BK419" i="2"/>
  <c r="BI419" i="2"/>
  <c r="BG419" i="2"/>
  <c r="BE419" i="2"/>
  <c r="CQ418" i="2"/>
  <c r="CO418" i="2"/>
  <c r="CM418" i="2"/>
  <c r="CK418" i="2"/>
  <c r="CI418" i="2"/>
  <c r="CG418" i="2"/>
  <c r="CE418" i="2"/>
  <c r="CC418" i="2"/>
  <c r="CA418" i="2"/>
  <c r="BY418" i="2"/>
  <c r="BW418" i="2"/>
  <c r="BU418" i="2"/>
  <c r="BS418" i="2"/>
  <c r="BQ418" i="2"/>
  <c r="BO418" i="2"/>
  <c r="BM418" i="2"/>
  <c r="BK418" i="2"/>
  <c r="BI418" i="2"/>
  <c r="BG418" i="2"/>
  <c r="BE418" i="2"/>
  <c r="CQ417" i="2"/>
  <c r="CO417" i="2"/>
  <c r="CM417" i="2"/>
  <c r="CK417" i="2"/>
  <c r="CI417" i="2"/>
  <c r="CG417" i="2"/>
  <c r="CE417" i="2"/>
  <c r="CC417" i="2"/>
  <c r="CA417" i="2"/>
  <c r="BY417" i="2"/>
  <c r="BW417" i="2"/>
  <c r="BU417" i="2"/>
  <c r="BS417" i="2"/>
  <c r="BQ417" i="2"/>
  <c r="BO417" i="2"/>
  <c r="BM417" i="2"/>
  <c r="BK417" i="2"/>
  <c r="BI417" i="2"/>
  <c r="BG417" i="2"/>
  <c r="BE417" i="2"/>
  <c r="CQ416" i="2"/>
  <c r="CO416" i="2"/>
  <c r="CM416" i="2"/>
  <c r="CK416" i="2"/>
  <c r="CI416" i="2"/>
  <c r="CG416" i="2"/>
  <c r="CE416" i="2"/>
  <c r="CC416" i="2"/>
  <c r="CA416" i="2"/>
  <c r="BY416" i="2"/>
  <c r="BW416" i="2"/>
  <c r="BU416" i="2"/>
  <c r="BS416" i="2"/>
  <c r="BQ416" i="2"/>
  <c r="BO416" i="2"/>
  <c r="BM416" i="2"/>
  <c r="BK416" i="2"/>
  <c r="BI416" i="2"/>
  <c r="BG416" i="2"/>
  <c r="BE416" i="2"/>
  <c r="CQ415" i="2"/>
  <c r="CO415" i="2"/>
  <c r="CM415" i="2"/>
  <c r="CK415" i="2"/>
  <c r="CI415" i="2"/>
  <c r="CG415" i="2"/>
  <c r="CE415" i="2"/>
  <c r="CC415" i="2"/>
  <c r="CA415" i="2"/>
  <c r="BY415" i="2"/>
  <c r="BW415" i="2"/>
  <c r="BU415" i="2"/>
  <c r="BS415" i="2"/>
  <c r="BQ415" i="2"/>
  <c r="BO415" i="2"/>
  <c r="BM415" i="2"/>
  <c r="BK415" i="2"/>
  <c r="BI415" i="2"/>
  <c r="BG415" i="2"/>
  <c r="BE415" i="2"/>
  <c r="CQ414" i="2"/>
  <c r="CO414" i="2"/>
  <c r="CM414" i="2"/>
  <c r="CK414" i="2"/>
  <c r="CI414" i="2"/>
  <c r="CG414" i="2"/>
  <c r="CE414" i="2"/>
  <c r="CC414" i="2"/>
  <c r="CA414" i="2"/>
  <c r="BY414" i="2"/>
  <c r="BW414" i="2"/>
  <c r="BU414" i="2"/>
  <c r="BS414" i="2"/>
  <c r="BQ414" i="2"/>
  <c r="BO414" i="2"/>
  <c r="BM414" i="2"/>
  <c r="BK414" i="2"/>
  <c r="BI414" i="2"/>
  <c r="BG414" i="2"/>
  <c r="BE414" i="2"/>
  <c r="CQ413" i="2"/>
  <c r="CO413" i="2"/>
  <c r="CM413" i="2"/>
  <c r="CK413" i="2"/>
  <c r="CI413" i="2"/>
  <c r="CG413" i="2"/>
  <c r="CE413" i="2"/>
  <c r="CC413" i="2"/>
  <c r="CA413" i="2"/>
  <c r="BY413" i="2"/>
  <c r="BW413" i="2"/>
  <c r="BU413" i="2"/>
  <c r="BS413" i="2"/>
  <c r="BQ413" i="2"/>
  <c r="BO413" i="2"/>
  <c r="BM413" i="2"/>
  <c r="BK413" i="2"/>
  <c r="BI413" i="2"/>
  <c r="BG413" i="2"/>
  <c r="BE413" i="2"/>
  <c r="CQ412" i="2"/>
  <c r="CO412" i="2"/>
  <c r="CM412" i="2"/>
  <c r="CK412" i="2"/>
  <c r="CI412" i="2"/>
  <c r="CG412" i="2"/>
  <c r="CE412" i="2"/>
  <c r="CC412" i="2"/>
  <c r="CA412" i="2"/>
  <c r="BY412" i="2"/>
  <c r="BW412" i="2"/>
  <c r="BU412" i="2"/>
  <c r="BS412" i="2"/>
  <c r="BQ412" i="2"/>
  <c r="BO412" i="2"/>
  <c r="BM412" i="2"/>
  <c r="BK412" i="2"/>
  <c r="BI412" i="2"/>
  <c r="BG412" i="2"/>
  <c r="BE412" i="2"/>
  <c r="CQ411" i="2"/>
  <c r="CO411" i="2"/>
  <c r="CM411" i="2"/>
  <c r="CK411" i="2"/>
  <c r="CI411" i="2"/>
  <c r="CG411" i="2"/>
  <c r="CE411" i="2"/>
  <c r="CC411" i="2"/>
  <c r="CA411" i="2"/>
  <c r="BY411" i="2"/>
  <c r="BW411" i="2"/>
  <c r="BU411" i="2"/>
  <c r="BS411" i="2"/>
  <c r="BQ411" i="2"/>
  <c r="BO411" i="2"/>
  <c r="BM411" i="2"/>
  <c r="BK411" i="2"/>
  <c r="BI411" i="2"/>
  <c r="BG411" i="2"/>
  <c r="BE411" i="2"/>
  <c r="CQ410" i="2"/>
  <c r="CO410" i="2"/>
  <c r="CM410" i="2"/>
  <c r="CK410" i="2"/>
  <c r="CI410" i="2"/>
  <c r="CG410" i="2"/>
  <c r="CE410" i="2"/>
  <c r="CC410" i="2"/>
  <c r="CA410" i="2"/>
  <c r="BY410" i="2"/>
  <c r="BW410" i="2"/>
  <c r="BU410" i="2"/>
  <c r="BS410" i="2"/>
  <c r="BQ410" i="2"/>
  <c r="BO410" i="2"/>
  <c r="BM410" i="2"/>
  <c r="BK410" i="2"/>
  <c r="BI410" i="2"/>
  <c r="BG410" i="2"/>
  <c r="BE410" i="2"/>
  <c r="CQ409" i="2"/>
  <c r="CO409" i="2"/>
  <c r="CM409" i="2"/>
  <c r="CK409" i="2"/>
  <c r="CI409" i="2"/>
  <c r="CG409" i="2"/>
  <c r="CE409" i="2"/>
  <c r="CC409" i="2"/>
  <c r="CA409" i="2"/>
  <c r="BY409" i="2"/>
  <c r="BW409" i="2"/>
  <c r="BU409" i="2"/>
  <c r="BS409" i="2"/>
  <c r="BQ409" i="2"/>
  <c r="BO409" i="2"/>
  <c r="BM409" i="2"/>
  <c r="BK409" i="2"/>
  <c r="BI409" i="2"/>
  <c r="BG409" i="2"/>
  <c r="BE409" i="2"/>
  <c r="CQ408" i="2"/>
  <c r="CO408" i="2"/>
  <c r="CM408" i="2"/>
  <c r="CK408" i="2"/>
  <c r="CI408" i="2"/>
  <c r="CG408" i="2"/>
  <c r="CE408" i="2"/>
  <c r="CC408" i="2"/>
  <c r="CA408" i="2"/>
  <c r="BY408" i="2"/>
  <c r="BW408" i="2"/>
  <c r="BU408" i="2"/>
  <c r="BS408" i="2"/>
  <c r="BQ408" i="2"/>
  <c r="BO408" i="2"/>
  <c r="BM408" i="2"/>
  <c r="BK408" i="2"/>
  <c r="BI408" i="2"/>
  <c r="BG408" i="2"/>
  <c r="BE408" i="2"/>
  <c r="CQ407" i="2"/>
  <c r="CO407" i="2"/>
  <c r="CM407" i="2"/>
  <c r="CK407" i="2"/>
  <c r="CI407" i="2"/>
  <c r="CG407" i="2"/>
  <c r="CE407" i="2"/>
  <c r="CC407" i="2"/>
  <c r="CA407" i="2"/>
  <c r="BY407" i="2"/>
  <c r="BW407" i="2"/>
  <c r="BU407" i="2"/>
  <c r="BS407" i="2"/>
  <c r="BQ407" i="2"/>
  <c r="BO407" i="2"/>
  <c r="BM407" i="2"/>
  <c r="BK407" i="2"/>
  <c r="BI407" i="2"/>
  <c r="BG407" i="2"/>
  <c r="BE407" i="2"/>
  <c r="CQ406" i="2"/>
  <c r="CO406" i="2"/>
  <c r="CM406" i="2"/>
  <c r="CK406" i="2"/>
  <c r="CI406" i="2"/>
  <c r="CG406" i="2"/>
  <c r="CE406" i="2"/>
  <c r="CC406" i="2"/>
  <c r="CA406" i="2"/>
  <c r="BY406" i="2"/>
  <c r="BW406" i="2"/>
  <c r="BU406" i="2"/>
  <c r="BS406" i="2"/>
  <c r="BQ406" i="2"/>
  <c r="BO406" i="2"/>
  <c r="BM406" i="2"/>
  <c r="BK406" i="2"/>
  <c r="BI406" i="2"/>
  <c r="BG406" i="2"/>
  <c r="BE406" i="2"/>
  <c r="CQ405" i="2"/>
  <c r="CO405" i="2"/>
  <c r="CM405" i="2"/>
  <c r="CK405" i="2"/>
  <c r="CI405" i="2"/>
  <c r="CG405" i="2"/>
  <c r="CE405" i="2"/>
  <c r="CC405" i="2"/>
  <c r="CA405" i="2"/>
  <c r="BY405" i="2"/>
  <c r="BW405" i="2"/>
  <c r="BU405" i="2"/>
  <c r="BS405" i="2"/>
  <c r="BQ405" i="2"/>
  <c r="BO405" i="2"/>
  <c r="BM405" i="2"/>
  <c r="BK405" i="2"/>
  <c r="BI405" i="2"/>
  <c r="BG405" i="2"/>
  <c r="BE405" i="2"/>
  <c r="CQ404" i="2"/>
  <c r="CO404" i="2"/>
  <c r="CM404" i="2"/>
  <c r="CK404" i="2"/>
  <c r="CI404" i="2"/>
  <c r="CG404" i="2"/>
  <c r="CE404" i="2"/>
  <c r="CC404" i="2"/>
  <c r="CA404" i="2"/>
  <c r="BY404" i="2"/>
  <c r="BW404" i="2"/>
  <c r="BU404" i="2"/>
  <c r="BS404" i="2"/>
  <c r="BQ404" i="2"/>
  <c r="BO404" i="2"/>
  <c r="BM404" i="2"/>
  <c r="BK404" i="2"/>
  <c r="BI404" i="2"/>
  <c r="BG404" i="2"/>
  <c r="BE404" i="2"/>
  <c r="CQ403" i="2"/>
  <c r="CO403" i="2"/>
  <c r="CM403" i="2"/>
  <c r="CK403" i="2"/>
  <c r="CI403" i="2"/>
  <c r="CG403" i="2"/>
  <c r="CE403" i="2"/>
  <c r="CC403" i="2"/>
  <c r="CA403" i="2"/>
  <c r="BY403" i="2"/>
  <c r="BW403" i="2"/>
  <c r="BU403" i="2"/>
  <c r="BS403" i="2"/>
  <c r="BQ403" i="2"/>
  <c r="BO403" i="2"/>
  <c r="BM403" i="2"/>
  <c r="BK403" i="2"/>
  <c r="BI403" i="2"/>
  <c r="BG403" i="2"/>
  <c r="BE403" i="2"/>
  <c r="CQ402" i="2"/>
  <c r="CO402" i="2"/>
  <c r="CM402" i="2"/>
  <c r="CK402" i="2"/>
  <c r="CI402" i="2"/>
  <c r="CG402" i="2"/>
  <c r="CE402" i="2"/>
  <c r="CC402" i="2"/>
  <c r="CA402" i="2"/>
  <c r="BY402" i="2"/>
  <c r="BW402" i="2"/>
  <c r="BU402" i="2"/>
  <c r="BS402" i="2"/>
  <c r="BQ402" i="2"/>
  <c r="BO402" i="2"/>
  <c r="BM402" i="2"/>
  <c r="BK402" i="2"/>
  <c r="BI402" i="2"/>
  <c r="BG402" i="2"/>
  <c r="BE402" i="2"/>
  <c r="CQ401" i="2"/>
  <c r="CO401" i="2"/>
  <c r="CM401" i="2"/>
  <c r="CK401" i="2"/>
  <c r="CI401" i="2"/>
  <c r="CG401" i="2"/>
  <c r="CE401" i="2"/>
  <c r="CC401" i="2"/>
  <c r="CA401" i="2"/>
  <c r="BY401" i="2"/>
  <c r="BW401" i="2"/>
  <c r="BU401" i="2"/>
  <c r="BS401" i="2"/>
  <c r="BQ401" i="2"/>
  <c r="BO401" i="2"/>
  <c r="BM401" i="2"/>
  <c r="BK401" i="2"/>
  <c r="BI401" i="2"/>
  <c r="BG401" i="2"/>
  <c r="BE401" i="2"/>
  <c r="CQ400" i="2"/>
  <c r="CO400" i="2"/>
  <c r="CM400" i="2"/>
  <c r="CK400" i="2"/>
  <c r="CI400" i="2"/>
  <c r="CG400" i="2"/>
  <c r="CE400" i="2"/>
  <c r="CC400" i="2"/>
  <c r="CA400" i="2"/>
  <c r="BY400" i="2"/>
  <c r="BW400" i="2"/>
  <c r="BU400" i="2"/>
  <c r="BS400" i="2"/>
  <c r="BQ400" i="2"/>
  <c r="BO400" i="2"/>
  <c r="BM400" i="2"/>
  <c r="BK400" i="2"/>
  <c r="BI400" i="2"/>
  <c r="BG400" i="2"/>
  <c r="BE400" i="2"/>
  <c r="CQ399" i="2"/>
  <c r="CO399" i="2"/>
  <c r="CM399" i="2"/>
  <c r="CK399" i="2"/>
  <c r="CI399" i="2"/>
  <c r="CG399" i="2"/>
  <c r="CE399" i="2"/>
  <c r="CC399" i="2"/>
  <c r="CA399" i="2"/>
  <c r="BY399" i="2"/>
  <c r="BW399" i="2"/>
  <c r="BU399" i="2"/>
  <c r="BS399" i="2"/>
  <c r="BQ399" i="2"/>
  <c r="BO399" i="2"/>
  <c r="BM399" i="2"/>
  <c r="BK399" i="2"/>
  <c r="BI399" i="2"/>
  <c r="BG399" i="2"/>
  <c r="BE399" i="2"/>
  <c r="CQ398" i="2"/>
  <c r="CO398" i="2"/>
  <c r="CM398" i="2"/>
  <c r="CK398" i="2"/>
  <c r="CI398" i="2"/>
  <c r="CG398" i="2"/>
  <c r="CE398" i="2"/>
  <c r="CC398" i="2"/>
  <c r="CA398" i="2"/>
  <c r="BY398" i="2"/>
  <c r="BW398" i="2"/>
  <c r="BU398" i="2"/>
  <c r="BS398" i="2"/>
  <c r="BQ398" i="2"/>
  <c r="BO398" i="2"/>
  <c r="BM398" i="2"/>
  <c r="BK398" i="2"/>
  <c r="BI398" i="2"/>
  <c r="BG398" i="2"/>
  <c r="BE398" i="2"/>
  <c r="CQ397" i="2"/>
  <c r="CO397" i="2"/>
  <c r="CM397" i="2"/>
  <c r="CK397" i="2"/>
  <c r="CI397" i="2"/>
  <c r="CG397" i="2"/>
  <c r="CE397" i="2"/>
  <c r="CC397" i="2"/>
  <c r="CA397" i="2"/>
  <c r="BY397" i="2"/>
  <c r="BW397" i="2"/>
  <c r="BU397" i="2"/>
  <c r="BS397" i="2"/>
  <c r="BQ397" i="2"/>
  <c r="BO397" i="2"/>
  <c r="BM397" i="2"/>
  <c r="BK397" i="2"/>
  <c r="BI397" i="2"/>
  <c r="BG397" i="2"/>
  <c r="BE397" i="2"/>
  <c r="CQ396" i="2"/>
  <c r="CO396" i="2"/>
  <c r="CM396" i="2"/>
  <c r="CK396" i="2"/>
  <c r="CI396" i="2"/>
  <c r="CG396" i="2"/>
  <c r="CE396" i="2"/>
  <c r="CC396" i="2"/>
  <c r="CA396" i="2"/>
  <c r="BY396" i="2"/>
  <c r="BW396" i="2"/>
  <c r="BU396" i="2"/>
  <c r="BS396" i="2"/>
  <c r="BQ396" i="2"/>
  <c r="BO396" i="2"/>
  <c r="BM396" i="2"/>
  <c r="BK396" i="2"/>
  <c r="BI396" i="2"/>
  <c r="BG396" i="2"/>
  <c r="BE396" i="2"/>
  <c r="CQ395" i="2"/>
  <c r="CO395" i="2"/>
  <c r="CM395" i="2"/>
  <c r="CK395" i="2"/>
  <c r="CI395" i="2"/>
  <c r="CG395" i="2"/>
  <c r="CE395" i="2"/>
  <c r="CC395" i="2"/>
  <c r="CA395" i="2"/>
  <c r="BY395" i="2"/>
  <c r="BW395" i="2"/>
  <c r="BU395" i="2"/>
  <c r="BS395" i="2"/>
  <c r="BQ395" i="2"/>
  <c r="BO395" i="2"/>
  <c r="BM395" i="2"/>
  <c r="BK395" i="2"/>
  <c r="BI395" i="2"/>
  <c r="BG395" i="2"/>
  <c r="BE395" i="2"/>
  <c r="CQ394" i="2"/>
  <c r="CO394" i="2"/>
  <c r="CM394" i="2"/>
  <c r="CK394" i="2"/>
  <c r="CI394" i="2"/>
  <c r="CG394" i="2"/>
  <c r="CE394" i="2"/>
  <c r="CC394" i="2"/>
  <c r="CA394" i="2"/>
  <c r="BY394" i="2"/>
  <c r="BW394" i="2"/>
  <c r="BU394" i="2"/>
  <c r="BS394" i="2"/>
  <c r="BQ394" i="2"/>
  <c r="BO394" i="2"/>
  <c r="BM394" i="2"/>
  <c r="BK394" i="2"/>
  <c r="BI394" i="2"/>
  <c r="BG394" i="2"/>
  <c r="BE394" i="2"/>
  <c r="CQ393" i="2"/>
  <c r="CO393" i="2"/>
  <c r="CM393" i="2"/>
  <c r="CK393" i="2"/>
  <c r="CI393" i="2"/>
  <c r="CG393" i="2"/>
  <c r="CE393" i="2"/>
  <c r="CC393" i="2"/>
  <c r="CA393" i="2"/>
  <c r="BY393" i="2"/>
  <c r="BW393" i="2"/>
  <c r="BU393" i="2"/>
  <c r="BS393" i="2"/>
  <c r="BQ393" i="2"/>
  <c r="BO393" i="2"/>
  <c r="BM393" i="2"/>
  <c r="BK393" i="2"/>
  <c r="BI393" i="2"/>
  <c r="BG393" i="2"/>
  <c r="BE393" i="2"/>
  <c r="CQ392" i="2"/>
  <c r="CO392" i="2"/>
  <c r="CM392" i="2"/>
  <c r="CK392" i="2"/>
  <c r="CI392" i="2"/>
  <c r="CG392" i="2"/>
  <c r="CE392" i="2"/>
  <c r="CC392" i="2"/>
  <c r="CA392" i="2"/>
  <c r="BY392" i="2"/>
  <c r="BW392" i="2"/>
  <c r="BU392" i="2"/>
  <c r="BS392" i="2"/>
  <c r="BQ392" i="2"/>
  <c r="BO392" i="2"/>
  <c r="BM392" i="2"/>
  <c r="BK392" i="2"/>
  <c r="BI392" i="2"/>
  <c r="BG392" i="2"/>
  <c r="BE392" i="2"/>
  <c r="CQ391" i="2"/>
  <c r="CO391" i="2"/>
  <c r="CM391" i="2"/>
  <c r="CK391" i="2"/>
  <c r="CI391" i="2"/>
  <c r="CG391" i="2"/>
  <c r="CE391" i="2"/>
  <c r="CC391" i="2"/>
  <c r="CA391" i="2"/>
  <c r="BY391" i="2"/>
  <c r="BW391" i="2"/>
  <c r="BU391" i="2"/>
  <c r="BS391" i="2"/>
  <c r="BQ391" i="2"/>
  <c r="BO391" i="2"/>
  <c r="BM391" i="2"/>
  <c r="BK391" i="2"/>
  <c r="BI391" i="2"/>
  <c r="BG391" i="2"/>
  <c r="BE391" i="2"/>
  <c r="CQ390" i="2"/>
  <c r="CO390" i="2"/>
  <c r="CM390" i="2"/>
  <c r="CK390" i="2"/>
  <c r="CI390" i="2"/>
  <c r="CG390" i="2"/>
  <c r="CE390" i="2"/>
  <c r="CC390" i="2"/>
  <c r="CA390" i="2"/>
  <c r="BY390" i="2"/>
  <c r="BW390" i="2"/>
  <c r="BU390" i="2"/>
  <c r="BS390" i="2"/>
  <c r="BQ390" i="2"/>
  <c r="BO390" i="2"/>
  <c r="BM390" i="2"/>
  <c r="BK390" i="2"/>
  <c r="BI390" i="2"/>
  <c r="BG390" i="2"/>
  <c r="BE390" i="2"/>
  <c r="CQ389" i="2"/>
  <c r="CO389" i="2"/>
  <c r="CM389" i="2"/>
  <c r="CK389" i="2"/>
  <c r="CI389" i="2"/>
  <c r="CG389" i="2"/>
  <c r="CE389" i="2"/>
  <c r="CC389" i="2"/>
  <c r="CA389" i="2"/>
  <c r="BY389" i="2"/>
  <c r="BW389" i="2"/>
  <c r="BU389" i="2"/>
  <c r="BS389" i="2"/>
  <c r="BQ389" i="2"/>
  <c r="BO389" i="2"/>
  <c r="BM389" i="2"/>
  <c r="BK389" i="2"/>
  <c r="BI389" i="2"/>
  <c r="BG389" i="2"/>
  <c r="BE389" i="2"/>
  <c r="CQ388" i="2"/>
  <c r="CO388" i="2"/>
  <c r="CM388" i="2"/>
  <c r="CK388" i="2"/>
  <c r="CI388" i="2"/>
  <c r="CG388" i="2"/>
  <c r="CE388" i="2"/>
  <c r="CC388" i="2"/>
  <c r="CA388" i="2"/>
  <c r="BY388" i="2"/>
  <c r="BW388" i="2"/>
  <c r="BU388" i="2"/>
  <c r="BS388" i="2"/>
  <c r="BQ388" i="2"/>
  <c r="BO388" i="2"/>
  <c r="BM388" i="2"/>
  <c r="BK388" i="2"/>
  <c r="BI388" i="2"/>
  <c r="BG388" i="2"/>
  <c r="BE388" i="2"/>
  <c r="CQ387" i="2"/>
  <c r="CO387" i="2"/>
  <c r="CM387" i="2"/>
  <c r="CK387" i="2"/>
  <c r="CI387" i="2"/>
  <c r="CG387" i="2"/>
  <c r="CE387" i="2"/>
  <c r="CC387" i="2"/>
  <c r="CA387" i="2"/>
  <c r="BY387" i="2"/>
  <c r="BW387" i="2"/>
  <c r="BU387" i="2"/>
  <c r="BS387" i="2"/>
  <c r="BQ387" i="2"/>
  <c r="BO387" i="2"/>
  <c r="BM387" i="2"/>
  <c r="BK387" i="2"/>
  <c r="BI387" i="2"/>
  <c r="BG387" i="2"/>
  <c r="BE387" i="2"/>
  <c r="CQ386" i="2"/>
  <c r="CO386" i="2"/>
  <c r="CM386" i="2"/>
  <c r="CK386" i="2"/>
  <c r="CI386" i="2"/>
  <c r="CG386" i="2"/>
  <c r="CE386" i="2"/>
  <c r="CC386" i="2"/>
  <c r="CA386" i="2"/>
  <c r="BY386" i="2"/>
  <c r="BW386" i="2"/>
  <c r="BU386" i="2"/>
  <c r="BS386" i="2"/>
  <c r="BQ386" i="2"/>
  <c r="BO386" i="2"/>
  <c r="BM386" i="2"/>
  <c r="BK386" i="2"/>
  <c r="BI386" i="2"/>
  <c r="BG386" i="2"/>
  <c r="BE386" i="2"/>
  <c r="CQ385" i="2"/>
  <c r="CO385" i="2"/>
  <c r="CM385" i="2"/>
  <c r="CK385" i="2"/>
  <c r="CI385" i="2"/>
  <c r="CG385" i="2"/>
  <c r="CE385" i="2"/>
  <c r="CC385" i="2"/>
  <c r="CA385" i="2"/>
  <c r="BY385" i="2"/>
  <c r="BW385" i="2"/>
  <c r="BU385" i="2"/>
  <c r="BS385" i="2"/>
  <c r="BQ385" i="2"/>
  <c r="BO385" i="2"/>
  <c r="BM385" i="2"/>
  <c r="BK385" i="2"/>
  <c r="BI385" i="2"/>
  <c r="BG385" i="2"/>
  <c r="BE385" i="2"/>
  <c r="CQ384" i="2"/>
  <c r="CO384" i="2"/>
  <c r="CM384" i="2"/>
  <c r="CK384" i="2"/>
  <c r="CI384" i="2"/>
  <c r="CG384" i="2"/>
  <c r="CE384" i="2"/>
  <c r="CC384" i="2"/>
  <c r="CA384" i="2"/>
  <c r="BY384" i="2"/>
  <c r="BW384" i="2"/>
  <c r="BU384" i="2"/>
  <c r="BS384" i="2"/>
  <c r="BQ384" i="2"/>
  <c r="BO384" i="2"/>
  <c r="BM384" i="2"/>
  <c r="BK384" i="2"/>
  <c r="BI384" i="2"/>
  <c r="BG384" i="2"/>
  <c r="BE384" i="2"/>
  <c r="CQ383" i="2"/>
  <c r="CO383" i="2"/>
  <c r="CM383" i="2"/>
  <c r="CK383" i="2"/>
  <c r="CI383" i="2"/>
  <c r="CG383" i="2"/>
  <c r="CE383" i="2"/>
  <c r="CC383" i="2"/>
  <c r="CA383" i="2"/>
  <c r="BY383" i="2"/>
  <c r="BW383" i="2"/>
  <c r="BU383" i="2"/>
  <c r="BS383" i="2"/>
  <c r="BQ383" i="2"/>
  <c r="BO383" i="2"/>
  <c r="BM383" i="2"/>
  <c r="BK383" i="2"/>
  <c r="BI383" i="2"/>
  <c r="BG383" i="2"/>
  <c r="BE383" i="2"/>
  <c r="CQ382" i="2"/>
  <c r="CO382" i="2"/>
  <c r="CM382" i="2"/>
  <c r="CK382" i="2"/>
  <c r="CI382" i="2"/>
  <c r="CG382" i="2"/>
  <c r="CE382" i="2"/>
  <c r="CC382" i="2"/>
  <c r="CA382" i="2"/>
  <c r="BY382" i="2"/>
  <c r="BW382" i="2"/>
  <c r="BU382" i="2"/>
  <c r="BS382" i="2"/>
  <c r="BQ382" i="2"/>
  <c r="BO382" i="2"/>
  <c r="BM382" i="2"/>
  <c r="BK382" i="2"/>
  <c r="BI382" i="2"/>
  <c r="BG382" i="2"/>
  <c r="BE382" i="2"/>
  <c r="CQ381" i="2"/>
  <c r="CO381" i="2"/>
  <c r="CM381" i="2"/>
  <c r="CK381" i="2"/>
  <c r="CI381" i="2"/>
  <c r="CG381" i="2"/>
  <c r="CE381" i="2"/>
  <c r="CC381" i="2"/>
  <c r="CA381" i="2"/>
  <c r="BY381" i="2"/>
  <c r="BW381" i="2"/>
  <c r="BU381" i="2"/>
  <c r="BS381" i="2"/>
  <c r="BQ381" i="2"/>
  <c r="BO381" i="2"/>
  <c r="BM381" i="2"/>
  <c r="BK381" i="2"/>
  <c r="BI381" i="2"/>
  <c r="BG381" i="2"/>
  <c r="BE381" i="2"/>
  <c r="CQ380" i="2"/>
  <c r="CO380" i="2"/>
  <c r="CM380" i="2"/>
  <c r="CK380" i="2"/>
  <c r="CI380" i="2"/>
  <c r="CG380" i="2"/>
  <c r="CE380" i="2"/>
  <c r="CC380" i="2"/>
  <c r="CA380" i="2"/>
  <c r="BY380" i="2"/>
  <c r="BW380" i="2"/>
  <c r="BU380" i="2"/>
  <c r="BS380" i="2"/>
  <c r="BQ380" i="2"/>
  <c r="BO380" i="2"/>
  <c r="BM380" i="2"/>
  <c r="BK380" i="2"/>
  <c r="BI380" i="2"/>
  <c r="BG380" i="2"/>
  <c r="BE380" i="2"/>
  <c r="CQ379" i="2"/>
  <c r="CO379" i="2"/>
  <c r="CM379" i="2"/>
  <c r="CK379" i="2"/>
  <c r="CI379" i="2"/>
  <c r="CG379" i="2"/>
  <c r="CE379" i="2"/>
  <c r="CC379" i="2"/>
  <c r="CA379" i="2"/>
  <c r="BY379" i="2"/>
  <c r="BW379" i="2"/>
  <c r="BU379" i="2"/>
  <c r="BS379" i="2"/>
  <c r="BQ379" i="2"/>
  <c r="BO379" i="2"/>
  <c r="BM379" i="2"/>
  <c r="BK379" i="2"/>
  <c r="BI379" i="2"/>
  <c r="BG379" i="2"/>
  <c r="BE379" i="2"/>
  <c r="CQ378" i="2"/>
  <c r="CO378" i="2"/>
  <c r="CM378" i="2"/>
  <c r="CK378" i="2"/>
  <c r="CI378" i="2"/>
  <c r="CG378" i="2"/>
  <c r="CE378" i="2"/>
  <c r="CC378" i="2"/>
  <c r="CA378" i="2"/>
  <c r="BY378" i="2"/>
  <c r="BW378" i="2"/>
  <c r="BU378" i="2"/>
  <c r="BS378" i="2"/>
  <c r="BQ378" i="2"/>
  <c r="BO378" i="2"/>
  <c r="BM378" i="2"/>
  <c r="BK378" i="2"/>
  <c r="BI378" i="2"/>
  <c r="BG378" i="2"/>
  <c r="BE378" i="2"/>
  <c r="CQ377" i="2"/>
  <c r="CO377" i="2"/>
  <c r="CM377" i="2"/>
  <c r="CK377" i="2"/>
  <c r="CI377" i="2"/>
  <c r="CG377" i="2"/>
  <c r="CE377" i="2"/>
  <c r="CC377" i="2"/>
  <c r="CA377" i="2"/>
  <c r="BY377" i="2"/>
  <c r="BW377" i="2"/>
  <c r="BU377" i="2"/>
  <c r="BS377" i="2"/>
  <c r="BQ377" i="2"/>
  <c r="BO377" i="2"/>
  <c r="BM377" i="2"/>
  <c r="BK377" i="2"/>
  <c r="BI377" i="2"/>
  <c r="BG377" i="2"/>
  <c r="BE377" i="2"/>
  <c r="CQ376" i="2"/>
  <c r="CO376" i="2"/>
  <c r="CM376" i="2"/>
  <c r="CK376" i="2"/>
  <c r="CI376" i="2"/>
  <c r="CG376" i="2"/>
  <c r="CE376" i="2"/>
  <c r="CC376" i="2"/>
  <c r="CA376" i="2"/>
  <c r="BY376" i="2"/>
  <c r="BW376" i="2"/>
  <c r="BU376" i="2"/>
  <c r="BS376" i="2"/>
  <c r="BQ376" i="2"/>
  <c r="BO376" i="2"/>
  <c r="BM376" i="2"/>
  <c r="BK376" i="2"/>
  <c r="BI376" i="2"/>
  <c r="BG376" i="2"/>
  <c r="BE376" i="2"/>
  <c r="CQ375" i="2"/>
  <c r="CO375" i="2"/>
  <c r="CM375" i="2"/>
  <c r="CK375" i="2"/>
  <c r="CI375" i="2"/>
  <c r="CG375" i="2"/>
  <c r="CE375" i="2"/>
  <c r="CC375" i="2"/>
  <c r="CA375" i="2"/>
  <c r="BY375" i="2"/>
  <c r="BW375" i="2"/>
  <c r="BU375" i="2"/>
  <c r="BS375" i="2"/>
  <c r="BQ375" i="2"/>
  <c r="BO375" i="2"/>
  <c r="BM375" i="2"/>
  <c r="BK375" i="2"/>
  <c r="BI375" i="2"/>
  <c r="BG375" i="2"/>
  <c r="BE375" i="2"/>
  <c r="CQ374" i="2"/>
  <c r="CO374" i="2"/>
  <c r="CM374" i="2"/>
  <c r="CK374" i="2"/>
  <c r="CI374" i="2"/>
  <c r="CG374" i="2"/>
  <c r="CE374" i="2"/>
  <c r="CC374" i="2"/>
  <c r="CA374" i="2"/>
  <c r="BY374" i="2"/>
  <c r="BW374" i="2"/>
  <c r="BU374" i="2"/>
  <c r="BS374" i="2"/>
  <c r="BQ374" i="2"/>
  <c r="BO374" i="2"/>
  <c r="BM374" i="2"/>
  <c r="BK374" i="2"/>
  <c r="BI374" i="2"/>
  <c r="BG374" i="2"/>
  <c r="BE374" i="2"/>
  <c r="CQ373" i="2"/>
  <c r="CO373" i="2"/>
  <c r="CM373" i="2"/>
  <c r="CK373" i="2"/>
  <c r="CI373" i="2"/>
  <c r="CG373" i="2"/>
  <c r="CE373" i="2"/>
  <c r="CC373" i="2"/>
  <c r="CA373" i="2"/>
  <c r="BY373" i="2"/>
  <c r="BW373" i="2"/>
  <c r="BU373" i="2"/>
  <c r="BS373" i="2"/>
  <c r="BQ373" i="2"/>
  <c r="BO373" i="2"/>
  <c r="BM373" i="2"/>
  <c r="BK373" i="2"/>
  <c r="BI373" i="2"/>
  <c r="BG373" i="2"/>
  <c r="BE373" i="2"/>
  <c r="CQ372" i="2"/>
  <c r="CO372" i="2"/>
  <c r="CM372" i="2"/>
  <c r="CK372" i="2"/>
  <c r="CI372" i="2"/>
  <c r="CG372" i="2"/>
  <c r="CE372" i="2"/>
  <c r="CC372" i="2"/>
  <c r="CA372" i="2"/>
  <c r="BY372" i="2"/>
  <c r="BW372" i="2"/>
  <c r="BU372" i="2"/>
  <c r="BS372" i="2"/>
  <c r="BQ372" i="2"/>
  <c r="BO372" i="2"/>
  <c r="BM372" i="2"/>
  <c r="BK372" i="2"/>
  <c r="BI372" i="2"/>
  <c r="BG372" i="2"/>
  <c r="BE372" i="2"/>
  <c r="CQ371" i="2"/>
  <c r="CO371" i="2"/>
  <c r="CM371" i="2"/>
  <c r="CK371" i="2"/>
  <c r="CI371" i="2"/>
  <c r="CG371" i="2"/>
  <c r="CE371" i="2"/>
  <c r="CC371" i="2"/>
  <c r="CA371" i="2"/>
  <c r="BY371" i="2"/>
  <c r="BW371" i="2"/>
  <c r="BU371" i="2"/>
  <c r="BS371" i="2"/>
  <c r="BQ371" i="2"/>
  <c r="BO371" i="2"/>
  <c r="BM371" i="2"/>
  <c r="BK371" i="2"/>
  <c r="BI371" i="2"/>
  <c r="BG371" i="2"/>
  <c r="BE371" i="2"/>
  <c r="CQ370" i="2"/>
  <c r="CO370" i="2"/>
  <c r="CM370" i="2"/>
  <c r="CK370" i="2"/>
  <c r="CI370" i="2"/>
  <c r="CG370" i="2"/>
  <c r="CE370" i="2"/>
  <c r="CC370" i="2"/>
  <c r="CA370" i="2"/>
  <c r="BY370" i="2"/>
  <c r="BW370" i="2"/>
  <c r="BU370" i="2"/>
  <c r="BS370" i="2"/>
  <c r="BQ370" i="2"/>
  <c r="BO370" i="2"/>
  <c r="BM370" i="2"/>
  <c r="BK370" i="2"/>
  <c r="BI370" i="2"/>
  <c r="BG370" i="2"/>
  <c r="BE370" i="2"/>
  <c r="CQ369" i="2"/>
  <c r="CO369" i="2"/>
  <c r="CM369" i="2"/>
  <c r="CK369" i="2"/>
  <c r="CI369" i="2"/>
  <c r="CG369" i="2"/>
  <c r="CE369" i="2"/>
  <c r="CC369" i="2"/>
  <c r="CA369" i="2"/>
  <c r="BY369" i="2"/>
  <c r="BW369" i="2"/>
  <c r="BU369" i="2"/>
  <c r="BS369" i="2"/>
  <c r="BQ369" i="2"/>
  <c r="BO369" i="2"/>
  <c r="BM369" i="2"/>
  <c r="BK369" i="2"/>
  <c r="BI369" i="2"/>
  <c r="BG369" i="2"/>
  <c r="BE369" i="2"/>
  <c r="CQ368" i="2"/>
  <c r="CO368" i="2"/>
  <c r="CM368" i="2"/>
  <c r="CK368" i="2"/>
  <c r="CI368" i="2"/>
  <c r="CG368" i="2"/>
  <c r="CE368" i="2"/>
  <c r="CC368" i="2"/>
  <c r="CA368" i="2"/>
  <c r="BY368" i="2"/>
  <c r="BW368" i="2"/>
  <c r="BU368" i="2"/>
  <c r="BS368" i="2"/>
  <c r="BQ368" i="2"/>
  <c r="BO368" i="2"/>
  <c r="BM368" i="2"/>
  <c r="BK368" i="2"/>
  <c r="BI368" i="2"/>
  <c r="BG368" i="2"/>
  <c r="BE368" i="2"/>
  <c r="CQ367" i="2"/>
  <c r="CO367" i="2"/>
  <c r="CM367" i="2"/>
  <c r="CK367" i="2"/>
  <c r="CI367" i="2"/>
  <c r="CG367" i="2"/>
  <c r="CE367" i="2"/>
  <c r="CC367" i="2"/>
  <c r="CA367" i="2"/>
  <c r="BY367" i="2"/>
  <c r="BW367" i="2"/>
  <c r="BU367" i="2"/>
  <c r="BS367" i="2"/>
  <c r="BQ367" i="2"/>
  <c r="BO367" i="2"/>
  <c r="BM367" i="2"/>
  <c r="BK367" i="2"/>
  <c r="BI367" i="2"/>
  <c r="BG367" i="2"/>
  <c r="BE367" i="2"/>
  <c r="CQ366" i="2"/>
  <c r="CO366" i="2"/>
  <c r="CM366" i="2"/>
  <c r="CK366" i="2"/>
  <c r="CI366" i="2"/>
  <c r="CG366" i="2"/>
  <c r="CE366" i="2"/>
  <c r="CC366" i="2"/>
  <c r="CA366" i="2"/>
  <c r="BY366" i="2"/>
  <c r="BW366" i="2"/>
  <c r="BU366" i="2"/>
  <c r="BS366" i="2"/>
  <c r="BQ366" i="2"/>
  <c r="BO366" i="2"/>
  <c r="BM366" i="2"/>
  <c r="BK366" i="2"/>
  <c r="BI366" i="2"/>
  <c r="BG366" i="2"/>
  <c r="BE366" i="2"/>
  <c r="CQ365" i="2"/>
  <c r="CO365" i="2"/>
  <c r="CM365" i="2"/>
  <c r="CK365" i="2"/>
  <c r="CI365" i="2"/>
  <c r="CG365" i="2"/>
  <c r="CE365" i="2"/>
  <c r="CC365" i="2"/>
  <c r="CA365" i="2"/>
  <c r="BY365" i="2"/>
  <c r="BW365" i="2"/>
  <c r="BU365" i="2"/>
  <c r="BS365" i="2"/>
  <c r="BQ365" i="2"/>
  <c r="BO365" i="2"/>
  <c r="BM365" i="2"/>
  <c r="BK365" i="2"/>
  <c r="BI365" i="2"/>
  <c r="BG365" i="2"/>
  <c r="BE365" i="2"/>
  <c r="CQ364" i="2"/>
  <c r="CO364" i="2"/>
  <c r="CM364" i="2"/>
  <c r="CK364" i="2"/>
  <c r="CI364" i="2"/>
  <c r="CG364" i="2"/>
  <c r="CE364" i="2"/>
  <c r="CC364" i="2"/>
  <c r="CA364" i="2"/>
  <c r="BY364" i="2"/>
  <c r="BW364" i="2"/>
  <c r="BU364" i="2"/>
  <c r="BS364" i="2"/>
  <c r="BQ364" i="2"/>
  <c r="BO364" i="2"/>
  <c r="BM364" i="2"/>
  <c r="BK364" i="2"/>
  <c r="BI364" i="2"/>
  <c r="BG364" i="2"/>
  <c r="BE364" i="2"/>
  <c r="CQ363" i="2"/>
  <c r="CO363" i="2"/>
  <c r="CM363" i="2"/>
  <c r="CK363" i="2"/>
  <c r="CI363" i="2"/>
  <c r="CG363" i="2"/>
  <c r="CE363" i="2"/>
  <c r="CC363" i="2"/>
  <c r="CA363" i="2"/>
  <c r="BY363" i="2"/>
  <c r="BW363" i="2"/>
  <c r="BU363" i="2"/>
  <c r="BS363" i="2"/>
  <c r="BQ363" i="2"/>
  <c r="BO363" i="2"/>
  <c r="BM363" i="2"/>
  <c r="BK363" i="2"/>
  <c r="BI363" i="2"/>
  <c r="BG363" i="2"/>
  <c r="BE363" i="2"/>
  <c r="CQ362" i="2"/>
  <c r="CO362" i="2"/>
  <c r="CM362" i="2"/>
  <c r="CK362" i="2"/>
  <c r="CI362" i="2"/>
  <c r="CG362" i="2"/>
  <c r="CE362" i="2"/>
  <c r="CC362" i="2"/>
  <c r="CA362" i="2"/>
  <c r="BY362" i="2"/>
  <c r="BW362" i="2"/>
  <c r="BU362" i="2"/>
  <c r="BS362" i="2"/>
  <c r="BQ362" i="2"/>
  <c r="BO362" i="2"/>
  <c r="BM362" i="2"/>
  <c r="BK362" i="2"/>
  <c r="BI362" i="2"/>
  <c r="BG362" i="2"/>
  <c r="BE362" i="2"/>
  <c r="CQ361" i="2"/>
  <c r="CO361" i="2"/>
  <c r="CM361" i="2"/>
  <c r="CK361" i="2"/>
  <c r="CI361" i="2"/>
  <c r="CG361" i="2"/>
  <c r="CE361" i="2"/>
  <c r="CC361" i="2"/>
  <c r="CA361" i="2"/>
  <c r="BY361" i="2"/>
  <c r="BW361" i="2"/>
  <c r="BU361" i="2"/>
  <c r="BS361" i="2"/>
  <c r="BQ361" i="2"/>
  <c r="BO361" i="2"/>
  <c r="BM361" i="2"/>
  <c r="BK361" i="2"/>
  <c r="BI361" i="2"/>
  <c r="BG361" i="2"/>
  <c r="BE361" i="2"/>
  <c r="CQ360" i="2"/>
  <c r="CO360" i="2"/>
  <c r="CM360" i="2"/>
  <c r="CK360" i="2"/>
  <c r="CI360" i="2"/>
  <c r="CG360" i="2"/>
  <c r="CE360" i="2"/>
  <c r="CC360" i="2"/>
  <c r="CA360" i="2"/>
  <c r="BY360" i="2"/>
  <c r="BW360" i="2"/>
  <c r="BU360" i="2"/>
  <c r="BS360" i="2"/>
  <c r="BQ360" i="2"/>
  <c r="BO360" i="2"/>
  <c r="BM360" i="2"/>
  <c r="BK360" i="2"/>
  <c r="BI360" i="2"/>
  <c r="BG360" i="2"/>
  <c r="BE360" i="2"/>
  <c r="CQ359" i="2"/>
  <c r="CO359" i="2"/>
  <c r="CM359" i="2"/>
  <c r="CK359" i="2"/>
  <c r="CI359" i="2"/>
  <c r="CG359" i="2"/>
  <c r="CE359" i="2"/>
  <c r="CC359" i="2"/>
  <c r="CA359" i="2"/>
  <c r="BY359" i="2"/>
  <c r="BW359" i="2"/>
  <c r="BU359" i="2"/>
  <c r="BS359" i="2"/>
  <c r="BQ359" i="2"/>
  <c r="BO359" i="2"/>
  <c r="BM359" i="2"/>
  <c r="BK359" i="2"/>
  <c r="BI359" i="2"/>
  <c r="BG359" i="2"/>
  <c r="BE359" i="2"/>
  <c r="CQ358" i="2"/>
  <c r="CO358" i="2"/>
  <c r="CM358" i="2"/>
  <c r="CK358" i="2"/>
  <c r="CI358" i="2"/>
  <c r="CG358" i="2"/>
  <c r="CE358" i="2"/>
  <c r="CC358" i="2"/>
  <c r="CA358" i="2"/>
  <c r="BY358" i="2"/>
  <c r="BW358" i="2"/>
  <c r="BU358" i="2"/>
  <c r="BS358" i="2"/>
  <c r="BQ358" i="2"/>
  <c r="BO358" i="2"/>
  <c r="BM358" i="2"/>
  <c r="BK358" i="2"/>
  <c r="BI358" i="2"/>
  <c r="BG358" i="2"/>
  <c r="BE358" i="2"/>
  <c r="CQ357" i="2"/>
  <c r="CO357" i="2"/>
  <c r="CM357" i="2"/>
  <c r="CK357" i="2"/>
  <c r="CI357" i="2"/>
  <c r="CG357" i="2"/>
  <c r="CE357" i="2"/>
  <c r="CC357" i="2"/>
  <c r="CA357" i="2"/>
  <c r="BY357" i="2"/>
  <c r="BW357" i="2"/>
  <c r="BU357" i="2"/>
  <c r="BS357" i="2"/>
  <c r="BQ357" i="2"/>
  <c r="BO357" i="2"/>
  <c r="BM357" i="2"/>
  <c r="BK357" i="2"/>
  <c r="BI357" i="2"/>
  <c r="BG357" i="2"/>
  <c r="BE357" i="2"/>
  <c r="CQ356" i="2"/>
  <c r="CO356" i="2"/>
  <c r="CM356" i="2"/>
  <c r="CK356" i="2"/>
  <c r="CI356" i="2"/>
  <c r="CG356" i="2"/>
  <c r="CE356" i="2"/>
  <c r="CC356" i="2"/>
  <c r="CA356" i="2"/>
  <c r="BY356" i="2"/>
  <c r="BW356" i="2"/>
  <c r="BU356" i="2"/>
  <c r="BS356" i="2"/>
  <c r="BQ356" i="2"/>
  <c r="BO356" i="2"/>
  <c r="BM356" i="2"/>
  <c r="BK356" i="2"/>
  <c r="BI356" i="2"/>
  <c r="BG356" i="2"/>
  <c r="BE356" i="2"/>
  <c r="CQ355" i="2"/>
  <c r="CO355" i="2"/>
  <c r="CM355" i="2"/>
  <c r="CK355" i="2"/>
  <c r="CI355" i="2"/>
  <c r="CG355" i="2"/>
  <c r="CE355" i="2"/>
  <c r="CC355" i="2"/>
  <c r="CA355" i="2"/>
  <c r="BY355" i="2"/>
  <c r="BW355" i="2"/>
  <c r="BU355" i="2"/>
  <c r="BS355" i="2"/>
  <c r="BQ355" i="2"/>
  <c r="BO355" i="2"/>
  <c r="BM355" i="2"/>
  <c r="BK355" i="2"/>
  <c r="BI355" i="2"/>
  <c r="BG355" i="2"/>
  <c r="BE355" i="2"/>
  <c r="CQ354" i="2"/>
  <c r="CO354" i="2"/>
  <c r="CM354" i="2"/>
  <c r="CK354" i="2"/>
  <c r="CI354" i="2"/>
  <c r="CG354" i="2"/>
  <c r="CE354" i="2"/>
  <c r="CC354" i="2"/>
  <c r="CA354" i="2"/>
  <c r="BY354" i="2"/>
  <c r="BW354" i="2"/>
  <c r="BU354" i="2"/>
  <c r="BS354" i="2"/>
  <c r="BQ354" i="2"/>
  <c r="BO354" i="2"/>
  <c r="BM354" i="2"/>
  <c r="BK354" i="2"/>
  <c r="BI354" i="2"/>
  <c r="BG354" i="2"/>
  <c r="BE354" i="2"/>
  <c r="CQ353" i="2"/>
  <c r="CO353" i="2"/>
  <c r="CM353" i="2"/>
  <c r="CK353" i="2"/>
  <c r="CI353" i="2"/>
  <c r="CG353" i="2"/>
  <c r="CE353" i="2"/>
  <c r="CC353" i="2"/>
  <c r="CA353" i="2"/>
  <c r="BY353" i="2"/>
  <c r="BW353" i="2"/>
  <c r="BU353" i="2"/>
  <c r="BS353" i="2"/>
  <c r="BQ353" i="2"/>
  <c r="BO353" i="2"/>
  <c r="BM353" i="2"/>
  <c r="BK353" i="2"/>
  <c r="BI353" i="2"/>
  <c r="BG353" i="2"/>
  <c r="BE353" i="2"/>
  <c r="CQ352" i="2"/>
  <c r="CO352" i="2"/>
  <c r="CM352" i="2"/>
  <c r="CK352" i="2"/>
  <c r="CI352" i="2"/>
  <c r="CG352" i="2"/>
  <c r="CE352" i="2"/>
  <c r="CC352" i="2"/>
  <c r="CA352" i="2"/>
  <c r="BY352" i="2"/>
  <c r="BW352" i="2"/>
  <c r="BU352" i="2"/>
  <c r="BS352" i="2"/>
  <c r="BQ352" i="2"/>
  <c r="BO352" i="2"/>
  <c r="BM352" i="2"/>
  <c r="BK352" i="2"/>
  <c r="BI352" i="2"/>
  <c r="BG352" i="2"/>
  <c r="BE352" i="2"/>
  <c r="CQ351" i="2"/>
  <c r="CO351" i="2"/>
  <c r="CM351" i="2"/>
  <c r="CK351" i="2"/>
  <c r="CI351" i="2"/>
  <c r="CG351" i="2"/>
  <c r="CE351" i="2"/>
  <c r="CC351" i="2"/>
  <c r="CA351" i="2"/>
  <c r="BY351" i="2"/>
  <c r="BW351" i="2"/>
  <c r="BU351" i="2"/>
  <c r="BS351" i="2"/>
  <c r="BQ351" i="2"/>
  <c r="BO351" i="2"/>
  <c r="BM351" i="2"/>
  <c r="BK351" i="2"/>
  <c r="BI351" i="2"/>
  <c r="BG351" i="2"/>
  <c r="BE351" i="2"/>
  <c r="CQ350" i="2"/>
  <c r="CO350" i="2"/>
  <c r="CM350" i="2"/>
  <c r="CK350" i="2"/>
  <c r="CI350" i="2"/>
  <c r="CG350" i="2"/>
  <c r="CE350" i="2"/>
  <c r="CC350" i="2"/>
  <c r="CA350" i="2"/>
  <c r="BY350" i="2"/>
  <c r="BW350" i="2"/>
  <c r="BU350" i="2"/>
  <c r="BS350" i="2"/>
  <c r="BQ350" i="2"/>
  <c r="BO350" i="2"/>
  <c r="BM350" i="2"/>
  <c r="BK350" i="2"/>
  <c r="BI350" i="2"/>
  <c r="BG350" i="2"/>
  <c r="BE350" i="2"/>
  <c r="CQ349" i="2"/>
  <c r="CO349" i="2"/>
  <c r="CM349" i="2"/>
  <c r="CK349" i="2"/>
  <c r="CI349" i="2"/>
  <c r="CG349" i="2"/>
  <c r="CE349" i="2"/>
  <c r="CC349" i="2"/>
  <c r="CA349" i="2"/>
  <c r="BY349" i="2"/>
  <c r="BW349" i="2"/>
  <c r="BU349" i="2"/>
  <c r="BS349" i="2"/>
  <c r="BQ349" i="2"/>
  <c r="BO349" i="2"/>
  <c r="BM349" i="2"/>
  <c r="BK349" i="2"/>
  <c r="BI349" i="2"/>
  <c r="BG349" i="2"/>
  <c r="BE349" i="2"/>
  <c r="CQ348" i="2"/>
  <c r="CO348" i="2"/>
  <c r="CM348" i="2"/>
  <c r="CK348" i="2"/>
  <c r="CI348" i="2"/>
  <c r="CG348" i="2"/>
  <c r="CE348" i="2"/>
  <c r="CC348" i="2"/>
  <c r="CA348" i="2"/>
  <c r="BY348" i="2"/>
  <c r="BW348" i="2"/>
  <c r="BU348" i="2"/>
  <c r="BS348" i="2"/>
  <c r="BQ348" i="2"/>
  <c r="BO348" i="2"/>
  <c r="BM348" i="2"/>
  <c r="BK348" i="2"/>
  <c r="BI348" i="2"/>
  <c r="BG348" i="2"/>
  <c r="BE348" i="2"/>
  <c r="CQ347" i="2"/>
  <c r="CO347" i="2"/>
  <c r="CM347" i="2"/>
  <c r="CK347" i="2"/>
  <c r="CI347" i="2"/>
  <c r="CG347" i="2"/>
  <c r="CE347" i="2"/>
  <c r="CC347" i="2"/>
  <c r="CA347" i="2"/>
  <c r="BY347" i="2"/>
  <c r="BW347" i="2"/>
  <c r="BU347" i="2"/>
  <c r="BS347" i="2"/>
  <c r="BQ347" i="2"/>
  <c r="BO347" i="2"/>
  <c r="BM347" i="2"/>
  <c r="BK347" i="2"/>
  <c r="BI347" i="2"/>
  <c r="BG347" i="2"/>
  <c r="BE347" i="2"/>
  <c r="CQ346" i="2"/>
  <c r="CO346" i="2"/>
  <c r="CM346" i="2"/>
  <c r="CK346" i="2"/>
  <c r="CI346" i="2"/>
  <c r="CG346" i="2"/>
  <c r="CE346" i="2"/>
  <c r="CC346" i="2"/>
  <c r="CA346" i="2"/>
  <c r="BY346" i="2"/>
  <c r="BW346" i="2"/>
  <c r="BU346" i="2"/>
  <c r="BS346" i="2"/>
  <c r="BQ346" i="2"/>
  <c r="BO346" i="2"/>
  <c r="BM346" i="2"/>
  <c r="BK346" i="2"/>
  <c r="BI346" i="2"/>
  <c r="BG346" i="2"/>
  <c r="BE346" i="2"/>
  <c r="CQ345" i="2"/>
  <c r="CO345" i="2"/>
  <c r="CM345" i="2"/>
  <c r="CK345" i="2"/>
  <c r="CI345" i="2"/>
  <c r="CG345" i="2"/>
  <c r="CE345" i="2"/>
  <c r="CC345" i="2"/>
  <c r="CA345" i="2"/>
  <c r="BY345" i="2"/>
  <c r="BW345" i="2"/>
  <c r="BU345" i="2"/>
  <c r="BS345" i="2"/>
  <c r="BQ345" i="2"/>
  <c r="BO345" i="2"/>
  <c r="BM345" i="2"/>
  <c r="BK345" i="2"/>
  <c r="BI345" i="2"/>
  <c r="BG345" i="2"/>
  <c r="BE345" i="2"/>
  <c r="CQ344" i="2"/>
  <c r="CO344" i="2"/>
  <c r="CM344" i="2"/>
  <c r="CK344" i="2"/>
  <c r="CI344" i="2"/>
  <c r="CG344" i="2"/>
  <c r="CE344" i="2"/>
  <c r="CC344" i="2"/>
  <c r="CA344" i="2"/>
  <c r="BY344" i="2"/>
  <c r="BW344" i="2"/>
  <c r="BU344" i="2"/>
  <c r="BS344" i="2"/>
  <c r="BQ344" i="2"/>
  <c r="BO344" i="2"/>
  <c r="BM344" i="2"/>
  <c r="BK344" i="2"/>
  <c r="BI344" i="2"/>
  <c r="BG344" i="2"/>
  <c r="BE344" i="2"/>
  <c r="CQ343" i="2"/>
  <c r="CO343" i="2"/>
  <c r="CM343" i="2"/>
  <c r="CK343" i="2"/>
  <c r="CI343" i="2"/>
  <c r="CG343" i="2"/>
  <c r="CE343" i="2"/>
  <c r="CC343" i="2"/>
  <c r="CA343" i="2"/>
  <c r="BY343" i="2"/>
  <c r="BW343" i="2"/>
  <c r="BU343" i="2"/>
  <c r="BS343" i="2"/>
  <c r="BQ343" i="2"/>
  <c r="BO343" i="2"/>
  <c r="BM343" i="2"/>
  <c r="BK343" i="2"/>
  <c r="BI343" i="2"/>
  <c r="BG343" i="2"/>
  <c r="BE343" i="2"/>
  <c r="CQ342" i="2"/>
  <c r="CO342" i="2"/>
  <c r="CM342" i="2"/>
  <c r="CK342" i="2"/>
  <c r="CI342" i="2"/>
  <c r="CG342" i="2"/>
  <c r="CE342" i="2"/>
  <c r="CC342" i="2"/>
  <c r="CA342" i="2"/>
  <c r="BY342" i="2"/>
  <c r="BW342" i="2"/>
  <c r="BU342" i="2"/>
  <c r="BS342" i="2"/>
  <c r="BQ342" i="2"/>
  <c r="BO342" i="2"/>
  <c r="BM342" i="2"/>
  <c r="BK342" i="2"/>
  <c r="BI342" i="2"/>
  <c r="BG342" i="2"/>
  <c r="BE342" i="2"/>
  <c r="CQ341" i="2"/>
  <c r="CO341" i="2"/>
  <c r="CM341" i="2"/>
  <c r="CK341" i="2"/>
  <c r="CI341" i="2"/>
  <c r="CG341" i="2"/>
  <c r="CE341" i="2"/>
  <c r="CC341" i="2"/>
  <c r="CA341" i="2"/>
  <c r="BY341" i="2"/>
  <c r="BW341" i="2"/>
  <c r="BU341" i="2"/>
  <c r="BS341" i="2"/>
  <c r="BQ341" i="2"/>
  <c r="BO341" i="2"/>
  <c r="BM341" i="2"/>
  <c r="BK341" i="2"/>
  <c r="BI341" i="2"/>
  <c r="BG341" i="2"/>
  <c r="BE341" i="2"/>
  <c r="CQ340" i="2"/>
  <c r="CO340" i="2"/>
  <c r="CM340" i="2"/>
  <c r="CK340" i="2"/>
  <c r="CI340" i="2"/>
  <c r="CG340" i="2"/>
  <c r="CE340" i="2"/>
  <c r="CC340" i="2"/>
  <c r="CA340" i="2"/>
  <c r="BY340" i="2"/>
  <c r="BW340" i="2"/>
  <c r="BU340" i="2"/>
  <c r="BS340" i="2"/>
  <c r="BQ340" i="2"/>
  <c r="BO340" i="2"/>
  <c r="BM340" i="2"/>
  <c r="BK340" i="2"/>
  <c r="BI340" i="2"/>
  <c r="BG340" i="2"/>
  <c r="BE340" i="2"/>
  <c r="CQ339" i="2"/>
  <c r="CO339" i="2"/>
  <c r="CM339" i="2"/>
  <c r="CK339" i="2"/>
  <c r="CI339" i="2"/>
  <c r="CG339" i="2"/>
  <c r="CE339" i="2"/>
  <c r="CC339" i="2"/>
  <c r="CA339" i="2"/>
  <c r="BY339" i="2"/>
  <c r="BW339" i="2"/>
  <c r="BU339" i="2"/>
  <c r="BS339" i="2"/>
  <c r="BQ339" i="2"/>
  <c r="BO339" i="2"/>
  <c r="BM339" i="2"/>
  <c r="BK339" i="2"/>
  <c r="BI339" i="2"/>
  <c r="BG339" i="2"/>
  <c r="BE339" i="2"/>
  <c r="CQ338" i="2"/>
  <c r="CO338" i="2"/>
  <c r="CM338" i="2"/>
  <c r="CK338" i="2"/>
  <c r="CI338" i="2"/>
  <c r="CG338" i="2"/>
  <c r="CE338" i="2"/>
  <c r="CC338" i="2"/>
  <c r="CA338" i="2"/>
  <c r="BY338" i="2"/>
  <c r="BW338" i="2"/>
  <c r="BU338" i="2"/>
  <c r="BS338" i="2"/>
  <c r="BQ338" i="2"/>
  <c r="BO338" i="2"/>
  <c r="BM338" i="2"/>
  <c r="BK338" i="2"/>
  <c r="BI338" i="2"/>
  <c r="BG338" i="2"/>
  <c r="BE338" i="2"/>
  <c r="CQ337" i="2"/>
  <c r="CO337" i="2"/>
  <c r="CM337" i="2"/>
  <c r="CK337" i="2"/>
  <c r="CI337" i="2"/>
  <c r="CG337" i="2"/>
  <c r="CE337" i="2"/>
  <c r="CC337" i="2"/>
  <c r="CA337" i="2"/>
  <c r="BY337" i="2"/>
  <c r="BW337" i="2"/>
  <c r="BU337" i="2"/>
  <c r="BS337" i="2"/>
  <c r="BQ337" i="2"/>
  <c r="BO337" i="2"/>
  <c r="BM337" i="2"/>
  <c r="BK337" i="2"/>
  <c r="BI337" i="2"/>
  <c r="BG337" i="2"/>
  <c r="BE337" i="2"/>
  <c r="CQ336" i="2"/>
  <c r="CO336" i="2"/>
  <c r="CM336" i="2"/>
  <c r="CK336" i="2"/>
  <c r="CI336" i="2"/>
  <c r="CG336" i="2"/>
  <c r="CE336" i="2"/>
  <c r="CC336" i="2"/>
  <c r="CA336" i="2"/>
  <c r="BY336" i="2"/>
  <c r="BW336" i="2"/>
  <c r="BU336" i="2"/>
  <c r="BS336" i="2"/>
  <c r="BQ336" i="2"/>
  <c r="BO336" i="2"/>
  <c r="BM336" i="2"/>
  <c r="BK336" i="2"/>
  <c r="BI336" i="2"/>
  <c r="BG336" i="2"/>
  <c r="BE336" i="2"/>
  <c r="CQ335" i="2"/>
  <c r="CO335" i="2"/>
  <c r="CM335" i="2"/>
  <c r="CK335" i="2"/>
  <c r="CI335" i="2"/>
  <c r="CG335" i="2"/>
  <c r="CE335" i="2"/>
  <c r="CC335" i="2"/>
  <c r="CA335" i="2"/>
  <c r="BY335" i="2"/>
  <c r="BW335" i="2"/>
  <c r="BU335" i="2"/>
  <c r="BS335" i="2"/>
  <c r="BQ335" i="2"/>
  <c r="BO335" i="2"/>
  <c r="BM335" i="2"/>
  <c r="BK335" i="2"/>
  <c r="BI335" i="2"/>
  <c r="BG335" i="2"/>
  <c r="BE335" i="2"/>
  <c r="CQ334" i="2"/>
  <c r="CO334" i="2"/>
  <c r="CM334" i="2"/>
  <c r="CK334" i="2"/>
  <c r="CI334" i="2"/>
  <c r="CG334" i="2"/>
  <c r="CE334" i="2"/>
  <c r="CC334" i="2"/>
  <c r="CA334" i="2"/>
  <c r="BY334" i="2"/>
  <c r="BW334" i="2"/>
  <c r="BU334" i="2"/>
  <c r="BS334" i="2"/>
  <c r="BQ334" i="2"/>
  <c r="BO334" i="2"/>
  <c r="BM334" i="2"/>
  <c r="BK334" i="2"/>
  <c r="BI334" i="2"/>
  <c r="BG334" i="2"/>
  <c r="BE334" i="2"/>
  <c r="CQ333" i="2"/>
  <c r="CO333" i="2"/>
  <c r="CM333" i="2"/>
  <c r="CK333" i="2"/>
  <c r="CI333" i="2"/>
  <c r="CG333" i="2"/>
  <c r="CE333" i="2"/>
  <c r="CC333" i="2"/>
  <c r="CA333" i="2"/>
  <c r="BY333" i="2"/>
  <c r="BW333" i="2"/>
  <c r="BU333" i="2"/>
  <c r="BS333" i="2"/>
  <c r="BQ333" i="2"/>
  <c r="BO333" i="2"/>
  <c r="BM333" i="2"/>
  <c r="BK333" i="2"/>
  <c r="BI333" i="2"/>
  <c r="BG333" i="2"/>
  <c r="BE333" i="2"/>
  <c r="CQ332" i="2"/>
  <c r="CO332" i="2"/>
  <c r="CM332" i="2"/>
  <c r="CK332" i="2"/>
  <c r="CI332" i="2"/>
  <c r="CG332" i="2"/>
  <c r="CE332" i="2"/>
  <c r="CC332" i="2"/>
  <c r="CA332" i="2"/>
  <c r="BY332" i="2"/>
  <c r="BW332" i="2"/>
  <c r="BU332" i="2"/>
  <c r="BS332" i="2"/>
  <c r="BQ332" i="2"/>
  <c r="BO332" i="2"/>
  <c r="BM332" i="2"/>
  <c r="BK332" i="2"/>
  <c r="BI332" i="2"/>
  <c r="BG332" i="2"/>
  <c r="BE332" i="2"/>
  <c r="CQ331" i="2"/>
  <c r="CO331" i="2"/>
  <c r="CM331" i="2"/>
  <c r="CK331" i="2"/>
  <c r="CI331" i="2"/>
  <c r="CG331" i="2"/>
  <c r="CE331" i="2"/>
  <c r="CC331" i="2"/>
  <c r="CA331" i="2"/>
  <c r="BY331" i="2"/>
  <c r="BW331" i="2"/>
  <c r="BU331" i="2"/>
  <c r="BS331" i="2"/>
  <c r="BQ331" i="2"/>
  <c r="BO331" i="2"/>
  <c r="BM331" i="2"/>
  <c r="BK331" i="2"/>
  <c r="BI331" i="2"/>
  <c r="BG331" i="2"/>
  <c r="BE331" i="2"/>
  <c r="CQ330" i="2"/>
  <c r="CO330" i="2"/>
  <c r="CM330" i="2"/>
  <c r="CK330" i="2"/>
  <c r="CI330" i="2"/>
  <c r="CG330" i="2"/>
  <c r="CE330" i="2"/>
  <c r="CC330" i="2"/>
  <c r="CA330" i="2"/>
  <c r="BY330" i="2"/>
  <c r="BW330" i="2"/>
  <c r="BU330" i="2"/>
  <c r="BS330" i="2"/>
  <c r="BQ330" i="2"/>
  <c r="BO330" i="2"/>
  <c r="BM330" i="2"/>
  <c r="BK330" i="2"/>
  <c r="BI330" i="2"/>
  <c r="BG330" i="2"/>
  <c r="BE330" i="2"/>
  <c r="CQ329" i="2"/>
  <c r="CO329" i="2"/>
  <c r="CM329" i="2"/>
  <c r="CK329" i="2"/>
  <c r="CI329" i="2"/>
  <c r="CG329" i="2"/>
  <c r="CE329" i="2"/>
  <c r="CC329" i="2"/>
  <c r="CA329" i="2"/>
  <c r="BY329" i="2"/>
  <c r="BW329" i="2"/>
  <c r="BU329" i="2"/>
  <c r="BS329" i="2"/>
  <c r="BQ329" i="2"/>
  <c r="BO329" i="2"/>
  <c r="BM329" i="2"/>
  <c r="BK329" i="2"/>
  <c r="BI329" i="2"/>
  <c r="BG329" i="2"/>
  <c r="BE329" i="2"/>
  <c r="CQ328" i="2"/>
  <c r="CO328" i="2"/>
  <c r="CM328" i="2"/>
  <c r="CK328" i="2"/>
  <c r="CI328" i="2"/>
  <c r="CG328" i="2"/>
  <c r="CE328" i="2"/>
  <c r="CC328" i="2"/>
  <c r="CA328" i="2"/>
  <c r="BY328" i="2"/>
  <c r="BW328" i="2"/>
  <c r="BU328" i="2"/>
  <c r="BS328" i="2"/>
  <c r="BQ328" i="2"/>
  <c r="BO328" i="2"/>
  <c r="BM328" i="2"/>
  <c r="BK328" i="2"/>
  <c r="BI328" i="2"/>
  <c r="BG328" i="2"/>
  <c r="BE328" i="2"/>
  <c r="CQ327" i="2"/>
  <c r="CO327" i="2"/>
  <c r="CM327" i="2"/>
  <c r="CK327" i="2"/>
  <c r="CI327" i="2"/>
  <c r="CG327" i="2"/>
  <c r="CE327" i="2"/>
  <c r="CC327" i="2"/>
  <c r="CA327" i="2"/>
  <c r="BY327" i="2"/>
  <c r="BW327" i="2"/>
  <c r="BU327" i="2"/>
  <c r="BS327" i="2"/>
  <c r="BQ327" i="2"/>
  <c r="BO327" i="2"/>
  <c r="BM327" i="2"/>
  <c r="BK327" i="2"/>
  <c r="BI327" i="2"/>
  <c r="BG327" i="2"/>
  <c r="BE327" i="2"/>
  <c r="CQ326" i="2"/>
  <c r="CO326" i="2"/>
  <c r="CM326" i="2"/>
  <c r="CK326" i="2"/>
  <c r="CI326" i="2"/>
  <c r="CG326" i="2"/>
  <c r="CE326" i="2"/>
  <c r="CC326" i="2"/>
  <c r="CA326" i="2"/>
  <c r="BY326" i="2"/>
  <c r="BW326" i="2"/>
  <c r="BU326" i="2"/>
  <c r="BS326" i="2"/>
  <c r="BQ326" i="2"/>
  <c r="BO326" i="2"/>
  <c r="BM326" i="2"/>
  <c r="BK326" i="2"/>
  <c r="BI326" i="2"/>
  <c r="BG326" i="2"/>
  <c r="BE326" i="2"/>
  <c r="CQ325" i="2"/>
  <c r="CO325" i="2"/>
  <c r="CM325" i="2"/>
  <c r="CK325" i="2"/>
  <c r="CI325" i="2"/>
  <c r="CG325" i="2"/>
  <c r="CE325" i="2"/>
  <c r="CC325" i="2"/>
  <c r="CA325" i="2"/>
  <c r="BY325" i="2"/>
  <c r="BW325" i="2"/>
  <c r="BU325" i="2"/>
  <c r="BS325" i="2"/>
  <c r="BQ325" i="2"/>
  <c r="BO325" i="2"/>
  <c r="BM325" i="2"/>
  <c r="BK325" i="2"/>
  <c r="BI325" i="2"/>
  <c r="BG325" i="2"/>
  <c r="BE325" i="2"/>
  <c r="CQ324" i="2"/>
  <c r="CO324" i="2"/>
  <c r="CM324" i="2"/>
  <c r="CK324" i="2"/>
  <c r="CI324" i="2"/>
  <c r="CG324" i="2"/>
  <c r="CE324" i="2"/>
  <c r="CC324" i="2"/>
  <c r="CA324" i="2"/>
  <c r="BY324" i="2"/>
  <c r="BW324" i="2"/>
  <c r="BU324" i="2"/>
  <c r="BS324" i="2"/>
  <c r="BQ324" i="2"/>
  <c r="BO324" i="2"/>
  <c r="BM324" i="2"/>
  <c r="BK324" i="2"/>
  <c r="BI324" i="2"/>
  <c r="BG324" i="2"/>
  <c r="BE324" i="2"/>
  <c r="CQ323" i="2"/>
  <c r="CO323" i="2"/>
  <c r="CM323" i="2"/>
  <c r="CK323" i="2"/>
  <c r="CI323" i="2"/>
  <c r="CG323" i="2"/>
  <c r="CE323" i="2"/>
  <c r="CC323" i="2"/>
  <c r="CA323" i="2"/>
  <c r="BY323" i="2"/>
  <c r="BW323" i="2"/>
  <c r="BU323" i="2"/>
  <c r="BS323" i="2"/>
  <c r="BQ323" i="2"/>
  <c r="BO323" i="2"/>
  <c r="BM323" i="2"/>
  <c r="BK323" i="2"/>
  <c r="BI323" i="2"/>
  <c r="BG323" i="2"/>
  <c r="BE323" i="2"/>
  <c r="CQ322" i="2"/>
  <c r="CO322" i="2"/>
  <c r="CM322" i="2"/>
  <c r="CK322" i="2"/>
  <c r="CI322" i="2"/>
  <c r="CG322" i="2"/>
  <c r="CE322" i="2"/>
  <c r="CC322" i="2"/>
  <c r="CA322" i="2"/>
  <c r="BY322" i="2"/>
  <c r="BW322" i="2"/>
  <c r="BU322" i="2"/>
  <c r="BS322" i="2"/>
  <c r="BQ322" i="2"/>
  <c r="BO322" i="2"/>
  <c r="BM322" i="2"/>
  <c r="BK322" i="2"/>
  <c r="BI322" i="2"/>
  <c r="BG322" i="2"/>
  <c r="BE322" i="2"/>
  <c r="CQ321" i="2"/>
  <c r="CO321" i="2"/>
  <c r="CM321" i="2"/>
  <c r="CK321" i="2"/>
  <c r="CI321" i="2"/>
  <c r="CG321" i="2"/>
  <c r="CE321" i="2"/>
  <c r="CC321" i="2"/>
  <c r="CA321" i="2"/>
  <c r="BY321" i="2"/>
  <c r="BW321" i="2"/>
  <c r="BU321" i="2"/>
  <c r="BS321" i="2"/>
  <c r="BQ321" i="2"/>
  <c r="BO321" i="2"/>
  <c r="BM321" i="2"/>
  <c r="BK321" i="2"/>
  <c r="BI321" i="2"/>
  <c r="BG321" i="2"/>
  <c r="BE321" i="2"/>
  <c r="CQ320" i="2"/>
  <c r="CO320" i="2"/>
  <c r="CM320" i="2"/>
  <c r="CK320" i="2"/>
  <c r="CI320" i="2"/>
  <c r="CG320" i="2"/>
  <c r="CE320" i="2"/>
  <c r="CC320" i="2"/>
  <c r="CA320" i="2"/>
  <c r="BY320" i="2"/>
  <c r="BW320" i="2"/>
  <c r="BU320" i="2"/>
  <c r="BS320" i="2"/>
  <c r="BQ320" i="2"/>
  <c r="BO320" i="2"/>
  <c r="BM320" i="2"/>
  <c r="BK320" i="2"/>
  <c r="BI320" i="2"/>
  <c r="BG320" i="2"/>
  <c r="BE320" i="2"/>
  <c r="CQ319" i="2"/>
  <c r="CO319" i="2"/>
  <c r="CM319" i="2"/>
  <c r="CK319" i="2"/>
  <c r="CI319" i="2"/>
  <c r="CG319" i="2"/>
  <c r="CE319" i="2"/>
  <c r="CC319" i="2"/>
  <c r="CA319" i="2"/>
  <c r="BY319" i="2"/>
  <c r="BW319" i="2"/>
  <c r="BU319" i="2"/>
  <c r="BS319" i="2"/>
  <c r="BQ319" i="2"/>
  <c r="BO319" i="2"/>
  <c r="BM319" i="2"/>
  <c r="BK319" i="2"/>
  <c r="BI319" i="2"/>
  <c r="BG319" i="2"/>
  <c r="BE319" i="2"/>
  <c r="CQ318" i="2"/>
  <c r="CO318" i="2"/>
  <c r="CM318" i="2"/>
  <c r="CK318" i="2"/>
  <c r="CI318" i="2"/>
  <c r="CG318" i="2"/>
  <c r="CE318" i="2"/>
  <c r="CC318" i="2"/>
  <c r="CA318" i="2"/>
  <c r="BY318" i="2"/>
  <c r="BW318" i="2"/>
  <c r="BU318" i="2"/>
  <c r="BS318" i="2"/>
  <c r="BQ318" i="2"/>
  <c r="BO318" i="2"/>
  <c r="BM318" i="2"/>
  <c r="BK318" i="2"/>
  <c r="BI318" i="2"/>
  <c r="BG318" i="2"/>
  <c r="BE318" i="2"/>
  <c r="CQ317" i="2"/>
  <c r="CO317" i="2"/>
  <c r="CM317" i="2"/>
  <c r="CK317" i="2"/>
  <c r="CI317" i="2"/>
  <c r="CG317" i="2"/>
  <c r="CE317" i="2"/>
  <c r="CC317" i="2"/>
  <c r="CA317" i="2"/>
  <c r="BY317" i="2"/>
  <c r="BW317" i="2"/>
  <c r="BU317" i="2"/>
  <c r="BS317" i="2"/>
  <c r="BQ317" i="2"/>
  <c r="BO317" i="2"/>
  <c r="BM317" i="2"/>
  <c r="BK317" i="2"/>
  <c r="BI317" i="2"/>
  <c r="BG317" i="2"/>
  <c r="BE317" i="2"/>
  <c r="CQ316" i="2"/>
  <c r="CO316" i="2"/>
  <c r="CM316" i="2"/>
  <c r="CK316" i="2"/>
  <c r="CI316" i="2"/>
  <c r="CG316" i="2"/>
  <c r="CE316" i="2"/>
  <c r="CC316" i="2"/>
  <c r="CA316" i="2"/>
  <c r="BY316" i="2"/>
  <c r="BW316" i="2"/>
  <c r="BU316" i="2"/>
  <c r="BS316" i="2"/>
  <c r="BQ316" i="2"/>
  <c r="BO316" i="2"/>
  <c r="BM316" i="2"/>
  <c r="BK316" i="2"/>
  <c r="BI316" i="2"/>
  <c r="BG316" i="2"/>
  <c r="BE316" i="2"/>
  <c r="CQ315" i="2"/>
  <c r="CO315" i="2"/>
  <c r="CM315" i="2"/>
  <c r="CK315" i="2"/>
  <c r="CI315" i="2"/>
  <c r="CG315" i="2"/>
  <c r="CE315" i="2"/>
  <c r="CC315" i="2"/>
  <c r="CA315" i="2"/>
  <c r="BY315" i="2"/>
  <c r="BW315" i="2"/>
  <c r="BU315" i="2"/>
  <c r="BS315" i="2"/>
  <c r="BQ315" i="2"/>
  <c r="BO315" i="2"/>
  <c r="BM315" i="2"/>
  <c r="BK315" i="2"/>
  <c r="BI315" i="2"/>
  <c r="BG315" i="2"/>
  <c r="BE315" i="2"/>
  <c r="CQ314" i="2"/>
  <c r="CO314" i="2"/>
  <c r="CM314" i="2"/>
  <c r="CK314" i="2"/>
  <c r="CI314" i="2"/>
  <c r="CG314" i="2"/>
  <c r="CE314" i="2"/>
  <c r="CC314" i="2"/>
  <c r="CA314" i="2"/>
  <c r="BY314" i="2"/>
  <c r="BW314" i="2"/>
  <c r="BU314" i="2"/>
  <c r="BS314" i="2"/>
  <c r="BQ314" i="2"/>
  <c r="BO314" i="2"/>
  <c r="BM314" i="2"/>
  <c r="BK314" i="2"/>
  <c r="BI314" i="2"/>
  <c r="BG314" i="2"/>
  <c r="BE314" i="2"/>
  <c r="CQ313" i="2"/>
  <c r="CO313" i="2"/>
  <c r="CM313" i="2"/>
  <c r="CK313" i="2"/>
  <c r="CI313" i="2"/>
  <c r="CG313" i="2"/>
  <c r="CE313" i="2"/>
  <c r="CC313" i="2"/>
  <c r="CA313" i="2"/>
  <c r="BY313" i="2"/>
  <c r="BW313" i="2"/>
  <c r="BU313" i="2"/>
  <c r="BS313" i="2"/>
  <c r="BQ313" i="2"/>
  <c r="BO313" i="2"/>
  <c r="BM313" i="2"/>
  <c r="BK313" i="2"/>
  <c r="BI313" i="2"/>
  <c r="BG313" i="2"/>
  <c r="BE313" i="2"/>
  <c r="CQ312" i="2"/>
  <c r="CO312" i="2"/>
  <c r="CM312" i="2"/>
  <c r="CK312" i="2"/>
  <c r="CI312" i="2"/>
  <c r="CG312" i="2"/>
  <c r="CE312" i="2"/>
  <c r="CC312" i="2"/>
  <c r="CA312" i="2"/>
  <c r="BY312" i="2"/>
  <c r="BW312" i="2"/>
  <c r="BU312" i="2"/>
  <c r="BS312" i="2"/>
  <c r="BQ312" i="2"/>
  <c r="BO312" i="2"/>
  <c r="BM312" i="2"/>
  <c r="BK312" i="2"/>
  <c r="BI312" i="2"/>
  <c r="BG312" i="2"/>
  <c r="BE312" i="2"/>
  <c r="CQ311" i="2"/>
  <c r="CO311" i="2"/>
  <c r="CM311" i="2"/>
  <c r="CK311" i="2"/>
  <c r="CI311" i="2"/>
  <c r="CG311" i="2"/>
  <c r="CE311" i="2"/>
  <c r="CC311" i="2"/>
  <c r="CA311" i="2"/>
  <c r="BY311" i="2"/>
  <c r="BW311" i="2"/>
  <c r="BU311" i="2"/>
  <c r="BS311" i="2"/>
  <c r="BQ311" i="2"/>
  <c r="BO311" i="2"/>
  <c r="BM311" i="2"/>
  <c r="BK311" i="2"/>
  <c r="BI311" i="2"/>
  <c r="BG311" i="2"/>
  <c r="BE311" i="2"/>
  <c r="CQ310" i="2"/>
  <c r="CO310" i="2"/>
  <c r="CM310" i="2"/>
  <c r="CK310" i="2"/>
  <c r="CI310" i="2"/>
  <c r="CG310" i="2"/>
  <c r="CE310" i="2"/>
  <c r="CC310" i="2"/>
  <c r="CA310" i="2"/>
  <c r="BY310" i="2"/>
  <c r="BW310" i="2"/>
  <c r="BU310" i="2"/>
  <c r="BS310" i="2"/>
  <c r="BQ310" i="2"/>
  <c r="BO310" i="2"/>
  <c r="BM310" i="2"/>
  <c r="BK310" i="2"/>
  <c r="BI310" i="2"/>
  <c r="BG310" i="2"/>
  <c r="BE310" i="2"/>
  <c r="CQ309" i="2"/>
  <c r="CO309" i="2"/>
  <c r="CM309" i="2"/>
  <c r="CK309" i="2"/>
  <c r="CI309" i="2"/>
  <c r="CG309" i="2"/>
  <c r="CE309" i="2"/>
  <c r="CC309" i="2"/>
  <c r="CA309" i="2"/>
  <c r="BY309" i="2"/>
  <c r="BW309" i="2"/>
  <c r="BU309" i="2"/>
  <c r="BS309" i="2"/>
  <c r="BQ309" i="2"/>
  <c r="BO309" i="2"/>
  <c r="BM309" i="2"/>
  <c r="BK309" i="2"/>
  <c r="BI309" i="2"/>
  <c r="BG309" i="2"/>
  <c r="BE309" i="2"/>
  <c r="CQ308" i="2"/>
  <c r="CO308" i="2"/>
  <c r="CM308" i="2"/>
  <c r="CK308" i="2"/>
  <c r="CI308" i="2"/>
  <c r="CG308" i="2"/>
  <c r="CE308" i="2"/>
  <c r="CC308" i="2"/>
  <c r="CA308" i="2"/>
  <c r="BY308" i="2"/>
  <c r="BW308" i="2"/>
  <c r="BU308" i="2"/>
  <c r="BS308" i="2"/>
  <c r="BQ308" i="2"/>
  <c r="BO308" i="2"/>
  <c r="BM308" i="2"/>
  <c r="BK308" i="2"/>
  <c r="BI308" i="2"/>
  <c r="BG308" i="2"/>
  <c r="BE308" i="2"/>
  <c r="CQ307" i="2"/>
  <c r="CO307" i="2"/>
  <c r="CM307" i="2"/>
  <c r="CK307" i="2"/>
  <c r="CI307" i="2"/>
  <c r="CG307" i="2"/>
  <c r="CE307" i="2"/>
  <c r="CC307" i="2"/>
  <c r="CA307" i="2"/>
  <c r="BY307" i="2"/>
  <c r="BW307" i="2"/>
  <c r="BU307" i="2"/>
  <c r="BS307" i="2"/>
  <c r="BQ307" i="2"/>
  <c r="BO307" i="2"/>
  <c r="BM307" i="2"/>
  <c r="BK307" i="2"/>
  <c r="BI307" i="2"/>
  <c r="BG307" i="2"/>
  <c r="BE307" i="2"/>
  <c r="CQ306" i="2"/>
  <c r="CO306" i="2"/>
  <c r="CM306" i="2"/>
  <c r="CK306" i="2"/>
  <c r="CI306" i="2"/>
  <c r="CG306" i="2"/>
  <c r="CE306" i="2"/>
  <c r="CC306" i="2"/>
  <c r="CA306" i="2"/>
  <c r="BY306" i="2"/>
  <c r="BW306" i="2"/>
  <c r="BU306" i="2"/>
  <c r="BS306" i="2"/>
  <c r="BQ306" i="2"/>
  <c r="BO306" i="2"/>
  <c r="BM306" i="2"/>
  <c r="BK306" i="2"/>
  <c r="BI306" i="2"/>
  <c r="BG306" i="2"/>
  <c r="BE306" i="2"/>
  <c r="CQ305" i="2"/>
  <c r="CO305" i="2"/>
  <c r="CM305" i="2"/>
  <c r="CK305" i="2"/>
  <c r="CI305" i="2"/>
  <c r="CG305" i="2"/>
  <c r="CE305" i="2"/>
  <c r="CC305" i="2"/>
  <c r="CA305" i="2"/>
  <c r="BY305" i="2"/>
  <c r="BW305" i="2"/>
  <c r="BU305" i="2"/>
  <c r="BS305" i="2"/>
  <c r="BQ305" i="2"/>
  <c r="BO305" i="2"/>
  <c r="BM305" i="2"/>
  <c r="BK305" i="2"/>
  <c r="BI305" i="2"/>
  <c r="BG305" i="2"/>
  <c r="BE305" i="2"/>
  <c r="CQ304" i="2"/>
  <c r="CO304" i="2"/>
  <c r="CM304" i="2"/>
  <c r="CK304" i="2"/>
  <c r="CI304" i="2"/>
  <c r="CG304" i="2"/>
  <c r="CE304" i="2"/>
  <c r="CC304" i="2"/>
  <c r="CA304" i="2"/>
  <c r="BY304" i="2"/>
  <c r="BW304" i="2"/>
  <c r="BU304" i="2"/>
  <c r="BS304" i="2"/>
  <c r="BQ304" i="2"/>
  <c r="BO304" i="2"/>
  <c r="BM304" i="2"/>
  <c r="BK304" i="2"/>
  <c r="BI304" i="2"/>
  <c r="BG304" i="2"/>
  <c r="BE304" i="2"/>
  <c r="CQ303" i="2"/>
  <c r="CO303" i="2"/>
  <c r="CM303" i="2"/>
  <c r="CK303" i="2"/>
  <c r="CI303" i="2"/>
  <c r="CG303" i="2"/>
  <c r="CE303" i="2"/>
  <c r="CC303" i="2"/>
  <c r="CA303" i="2"/>
  <c r="BY303" i="2"/>
  <c r="BW303" i="2"/>
  <c r="BU303" i="2"/>
  <c r="BS303" i="2"/>
  <c r="BQ303" i="2"/>
  <c r="BO303" i="2"/>
  <c r="BM303" i="2"/>
  <c r="BK303" i="2"/>
  <c r="BI303" i="2"/>
  <c r="BG303" i="2"/>
  <c r="BE303" i="2"/>
  <c r="CQ302" i="2"/>
  <c r="CO302" i="2"/>
  <c r="CM302" i="2"/>
  <c r="CK302" i="2"/>
  <c r="CI302" i="2"/>
  <c r="CG302" i="2"/>
  <c r="CE302" i="2"/>
  <c r="CC302" i="2"/>
  <c r="CA302" i="2"/>
  <c r="BY302" i="2"/>
  <c r="BW302" i="2"/>
  <c r="BU302" i="2"/>
  <c r="BS302" i="2"/>
  <c r="BQ302" i="2"/>
  <c r="BO302" i="2"/>
  <c r="BM302" i="2"/>
  <c r="BK302" i="2"/>
  <c r="BI302" i="2"/>
  <c r="BG302" i="2"/>
  <c r="BE302" i="2"/>
  <c r="CQ301" i="2"/>
  <c r="CO301" i="2"/>
  <c r="CM301" i="2"/>
  <c r="CK301" i="2"/>
  <c r="CI301" i="2"/>
  <c r="CG301" i="2"/>
  <c r="CE301" i="2"/>
  <c r="CC301" i="2"/>
  <c r="CA301" i="2"/>
  <c r="BY301" i="2"/>
  <c r="BW301" i="2"/>
  <c r="BU301" i="2"/>
  <c r="BS301" i="2"/>
  <c r="BQ301" i="2"/>
  <c r="BO301" i="2"/>
  <c r="BM301" i="2"/>
  <c r="BK301" i="2"/>
  <c r="BI301" i="2"/>
  <c r="BG301" i="2"/>
  <c r="BE301" i="2"/>
  <c r="CQ300" i="2"/>
  <c r="CO300" i="2"/>
  <c r="CM300" i="2"/>
  <c r="CK300" i="2"/>
  <c r="CI300" i="2"/>
  <c r="CG300" i="2"/>
  <c r="CE300" i="2"/>
  <c r="CC300" i="2"/>
  <c r="CA300" i="2"/>
  <c r="BY300" i="2"/>
  <c r="BW300" i="2"/>
  <c r="BU300" i="2"/>
  <c r="BS300" i="2"/>
  <c r="BQ300" i="2"/>
  <c r="BO300" i="2"/>
  <c r="BM300" i="2"/>
  <c r="BK300" i="2"/>
  <c r="BI300" i="2"/>
  <c r="BG300" i="2"/>
  <c r="BE300" i="2"/>
  <c r="CQ299" i="2"/>
  <c r="CO299" i="2"/>
  <c r="CM299" i="2"/>
  <c r="CK299" i="2"/>
  <c r="CI299" i="2"/>
  <c r="CG299" i="2"/>
  <c r="CE299" i="2"/>
  <c r="CC299" i="2"/>
  <c r="CA299" i="2"/>
  <c r="BY299" i="2"/>
  <c r="BW299" i="2"/>
  <c r="BU299" i="2"/>
  <c r="BS299" i="2"/>
  <c r="BQ299" i="2"/>
  <c r="BO299" i="2"/>
  <c r="BM299" i="2"/>
  <c r="BK299" i="2"/>
  <c r="BI299" i="2"/>
  <c r="BG299" i="2"/>
  <c r="BE299" i="2"/>
  <c r="CQ298" i="2"/>
  <c r="CO298" i="2"/>
  <c r="CM298" i="2"/>
  <c r="CK298" i="2"/>
  <c r="CI298" i="2"/>
  <c r="CG298" i="2"/>
  <c r="CE298" i="2"/>
  <c r="CC298" i="2"/>
  <c r="CA298" i="2"/>
  <c r="BY298" i="2"/>
  <c r="BW298" i="2"/>
  <c r="BU298" i="2"/>
  <c r="BS298" i="2"/>
  <c r="BQ298" i="2"/>
  <c r="BO298" i="2"/>
  <c r="BM298" i="2"/>
  <c r="BK298" i="2"/>
  <c r="BI298" i="2"/>
  <c r="BG298" i="2"/>
  <c r="BE298" i="2"/>
  <c r="CQ297" i="2"/>
  <c r="CO297" i="2"/>
  <c r="CM297" i="2"/>
  <c r="CK297" i="2"/>
  <c r="CI297" i="2"/>
  <c r="CG297" i="2"/>
  <c r="CE297" i="2"/>
  <c r="CC297" i="2"/>
  <c r="CA297" i="2"/>
  <c r="BY297" i="2"/>
  <c r="BW297" i="2"/>
  <c r="BU297" i="2"/>
  <c r="BS297" i="2"/>
  <c r="BQ297" i="2"/>
  <c r="BO297" i="2"/>
  <c r="BM297" i="2"/>
  <c r="BK297" i="2"/>
  <c r="BI297" i="2"/>
  <c r="BG297" i="2"/>
  <c r="BE297" i="2"/>
  <c r="CQ296" i="2"/>
  <c r="CO296" i="2"/>
  <c r="CM296" i="2"/>
  <c r="CK296" i="2"/>
  <c r="CI296" i="2"/>
  <c r="CG296" i="2"/>
  <c r="CE296" i="2"/>
  <c r="CC296" i="2"/>
  <c r="CA296" i="2"/>
  <c r="BY296" i="2"/>
  <c r="BW296" i="2"/>
  <c r="BU296" i="2"/>
  <c r="BS296" i="2"/>
  <c r="BQ296" i="2"/>
  <c r="BO296" i="2"/>
  <c r="BM296" i="2"/>
  <c r="BK296" i="2"/>
  <c r="BI296" i="2"/>
  <c r="BG296" i="2"/>
  <c r="BE296" i="2"/>
  <c r="CQ295" i="2"/>
  <c r="CO295" i="2"/>
  <c r="CM295" i="2"/>
  <c r="CK295" i="2"/>
  <c r="CI295" i="2"/>
  <c r="CG295" i="2"/>
  <c r="CE295" i="2"/>
  <c r="CC295" i="2"/>
  <c r="CA295" i="2"/>
  <c r="BY295" i="2"/>
  <c r="BW295" i="2"/>
  <c r="BU295" i="2"/>
  <c r="BS295" i="2"/>
  <c r="BQ295" i="2"/>
  <c r="BO295" i="2"/>
  <c r="BM295" i="2"/>
  <c r="BK295" i="2"/>
  <c r="BI295" i="2"/>
  <c r="BG295" i="2"/>
  <c r="BE295" i="2"/>
  <c r="CQ294" i="2"/>
  <c r="CO294" i="2"/>
  <c r="CM294" i="2"/>
  <c r="CK294" i="2"/>
  <c r="CI294" i="2"/>
  <c r="CG294" i="2"/>
  <c r="CE294" i="2"/>
  <c r="CC294" i="2"/>
  <c r="CA294" i="2"/>
  <c r="BY294" i="2"/>
  <c r="BW294" i="2"/>
  <c r="BU294" i="2"/>
  <c r="BS294" i="2"/>
  <c r="BQ294" i="2"/>
  <c r="BO294" i="2"/>
  <c r="BM294" i="2"/>
  <c r="BK294" i="2"/>
  <c r="BI294" i="2"/>
  <c r="BG294" i="2"/>
  <c r="BE294" i="2"/>
  <c r="CQ293" i="2"/>
  <c r="CO293" i="2"/>
  <c r="CM293" i="2"/>
  <c r="CK293" i="2"/>
  <c r="CI293" i="2"/>
  <c r="CG293" i="2"/>
  <c r="CE293" i="2"/>
  <c r="CC293" i="2"/>
  <c r="CA293" i="2"/>
  <c r="BY293" i="2"/>
  <c r="BW293" i="2"/>
  <c r="BU293" i="2"/>
  <c r="BS293" i="2"/>
  <c r="BQ293" i="2"/>
  <c r="BO293" i="2"/>
  <c r="BM293" i="2"/>
  <c r="BK293" i="2"/>
  <c r="BI293" i="2"/>
  <c r="BG293" i="2"/>
  <c r="BE293" i="2"/>
  <c r="CQ292" i="2"/>
  <c r="CO292" i="2"/>
  <c r="CM292" i="2"/>
  <c r="CK292" i="2"/>
  <c r="CI292" i="2"/>
  <c r="CG292" i="2"/>
  <c r="CE292" i="2"/>
  <c r="CC292" i="2"/>
  <c r="CA292" i="2"/>
  <c r="BY292" i="2"/>
  <c r="BW292" i="2"/>
  <c r="BU292" i="2"/>
  <c r="BS292" i="2"/>
  <c r="BQ292" i="2"/>
  <c r="BO292" i="2"/>
  <c r="BM292" i="2"/>
  <c r="BK292" i="2"/>
  <c r="BI292" i="2"/>
  <c r="BG292" i="2"/>
  <c r="BE292" i="2"/>
  <c r="CQ291" i="2"/>
  <c r="CO291" i="2"/>
  <c r="CM291" i="2"/>
  <c r="CK291" i="2"/>
  <c r="CI291" i="2"/>
  <c r="CG291" i="2"/>
  <c r="CE291" i="2"/>
  <c r="CC291" i="2"/>
  <c r="CA291" i="2"/>
  <c r="BY291" i="2"/>
  <c r="BW291" i="2"/>
  <c r="BU291" i="2"/>
  <c r="BS291" i="2"/>
  <c r="BQ291" i="2"/>
  <c r="BO291" i="2"/>
  <c r="BM291" i="2"/>
  <c r="BK291" i="2"/>
  <c r="BI291" i="2"/>
  <c r="BG291" i="2"/>
  <c r="BE291" i="2"/>
  <c r="CQ290" i="2"/>
  <c r="CO290" i="2"/>
  <c r="CM290" i="2"/>
  <c r="CK290" i="2"/>
  <c r="CI290" i="2"/>
  <c r="CG290" i="2"/>
  <c r="CE290" i="2"/>
  <c r="CC290" i="2"/>
  <c r="CA290" i="2"/>
  <c r="BY290" i="2"/>
  <c r="BW290" i="2"/>
  <c r="BU290" i="2"/>
  <c r="BS290" i="2"/>
  <c r="BQ290" i="2"/>
  <c r="BO290" i="2"/>
  <c r="BM290" i="2"/>
  <c r="BK290" i="2"/>
  <c r="BI290" i="2"/>
  <c r="BG290" i="2"/>
  <c r="BE290" i="2"/>
  <c r="CQ289" i="2"/>
  <c r="CO289" i="2"/>
  <c r="CM289" i="2"/>
  <c r="CK289" i="2"/>
  <c r="CI289" i="2"/>
  <c r="CG289" i="2"/>
  <c r="CE289" i="2"/>
  <c r="CC289" i="2"/>
  <c r="CA289" i="2"/>
  <c r="BY289" i="2"/>
  <c r="BW289" i="2"/>
  <c r="BU289" i="2"/>
  <c r="BS289" i="2"/>
  <c r="BQ289" i="2"/>
  <c r="BO289" i="2"/>
  <c r="BM289" i="2"/>
  <c r="BK289" i="2"/>
  <c r="BI289" i="2"/>
  <c r="BG289" i="2"/>
  <c r="BE289" i="2"/>
  <c r="CQ288" i="2"/>
  <c r="CO288" i="2"/>
  <c r="CM288" i="2"/>
  <c r="CK288" i="2"/>
  <c r="CI288" i="2"/>
  <c r="CG288" i="2"/>
  <c r="CE288" i="2"/>
  <c r="CC288" i="2"/>
  <c r="CA288" i="2"/>
  <c r="BY288" i="2"/>
  <c r="BW288" i="2"/>
  <c r="BU288" i="2"/>
  <c r="BS288" i="2"/>
  <c r="BQ288" i="2"/>
  <c r="BO288" i="2"/>
  <c r="BM288" i="2"/>
  <c r="BK288" i="2"/>
  <c r="BI288" i="2"/>
  <c r="BG288" i="2"/>
  <c r="BE288" i="2"/>
  <c r="CQ287" i="2"/>
  <c r="CO287" i="2"/>
  <c r="CM287" i="2"/>
  <c r="CK287" i="2"/>
  <c r="CI287" i="2"/>
  <c r="CG287" i="2"/>
  <c r="CE287" i="2"/>
  <c r="CC287" i="2"/>
  <c r="CA287" i="2"/>
  <c r="BY287" i="2"/>
  <c r="BW287" i="2"/>
  <c r="BU287" i="2"/>
  <c r="BS287" i="2"/>
  <c r="BQ287" i="2"/>
  <c r="BO287" i="2"/>
  <c r="BM287" i="2"/>
  <c r="BK287" i="2"/>
  <c r="BI287" i="2"/>
  <c r="BG287" i="2"/>
  <c r="BE287" i="2"/>
  <c r="CQ286" i="2"/>
  <c r="CO286" i="2"/>
  <c r="CM286" i="2"/>
  <c r="CK286" i="2"/>
  <c r="CI286" i="2"/>
  <c r="CG286" i="2"/>
  <c r="CE286" i="2"/>
  <c r="CC286" i="2"/>
  <c r="CA286" i="2"/>
  <c r="BY286" i="2"/>
  <c r="BW286" i="2"/>
  <c r="BU286" i="2"/>
  <c r="BS286" i="2"/>
  <c r="BQ286" i="2"/>
  <c r="BO286" i="2"/>
  <c r="BM286" i="2"/>
  <c r="BK286" i="2"/>
  <c r="BI286" i="2"/>
  <c r="BG286" i="2"/>
  <c r="BE286" i="2"/>
  <c r="CQ285" i="2"/>
  <c r="CO285" i="2"/>
  <c r="CM285" i="2"/>
  <c r="CK285" i="2"/>
  <c r="CI285" i="2"/>
  <c r="CG285" i="2"/>
  <c r="CE285" i="2"/>
  <c r="CC285" i="2"/>
  <c r="CA285" i="2"/>
  <c r="BY285" i="2"/>
  <c r="BW285" i="2"/>
  <c r="BU285" i="2"/>
  <c r="BS285" i="2"/>
  <c r="BQ285" i="2"/>
  <c r="BO285" i="2"/>
  <c r="BM285" i="2"/>
  <c r="BK285" i="2"/>
  <c r="BI285" i="2"/>
  <c r="BG285" i="2"/>
  <c r="BE285" i="2"/>
  <c r="CQ284" i="2"/>
  <c r="CO284" i="2"/>
  <c r="CM284" i="2"/>
  <c r="CK284" i="2"/>
  <c r="CI284" i="2"/>
  <c r="CG284" i="2"/>
  <c r="CE284" i="2"/>
  <c r="CC284" i="2"/>
  <c r="CA284" i="2"/>
  <c r="BY284" i="2"/>
  <c r="BW284" i="2"/>
  <c r="BU284" i="2"/>
  <c r="BS284" i="2"/>
  <c r="BQ284" i="2"/>
  <c r="BO284" i="2"/>
  <c r="BM284" i="2"/>
  <c r="BK284" i="2"/>
  <c r="BI284" i="2"/>
  <c r="BG284" i="2"/>
  <c r="BE284" i="2"/>
  <c r="CQ283" i="2"/>
  <c r="CO283" i="2"/>
  <c r="CM283" i="2"/>
  <c r="CK283" i="2"/>
  <c r="CI283" i="2"/>
  <c r="CG283" i="2"/>
  <c r="CE283" i="2"/>
  <c r="CC283" i="2"/>
  <c r="CA283" i="2"/>
  <c r="BY283" i="2"/>
  <c r="BW283" i="2"/>
  <c r="BU283" i="2"/>
  <c r="BS283" i="2"/>
  <c r="BQ283" i="2"/>
  <c r="BO283" i="2"/>
  <c r="BM283" i="2"/>
  <c r="BK283" i="2"/>
  <c r="BI283" i="2"/>
  <c r="BG283" i="2"/>
  <c r="BE283" i="2"/>
  <c r="CQ282" i="2"/>
  <c r="CO282" i="2"/>
  <c r="CM282" i="2"/>
  <c r="CK282" i="2"/>
  <c r="CI282" i="2"/>
  <c r="CG282" i="2"/>
  <c r="CE282" i="2"/>
  <c r="CC282" i="2"/>
  <c r="CA282" i="2"/>
  <c r="BY282" i="2"/>
  <c r="BW282" i="2"/>
  <c r="BU282" i="2"/>
  <c r="BS282" i="2"/>
  <c r="BQ282" i="2"/>
  <c r="BO282" i="2"/>
  <c r="BM282" i="2"/>
  <c r="BK282" i="2"/>
  <c r="BI282" i="2"/>
  <c r="BG282" i="2"/>
  <c r="BE282" i="2"/>
  <c r="CQ281" i="2"/>
  <c r="CO281" i="2"/>
  <c r="CM281" i="2"/>
  <c r="CK281" i="2"/>
  <c r="CI281" i="2"/>
  <c r="CG281" i="2"/>
  <c r="CE281" i="2"/>
  <c r="CC281" i="2"/>
  <c r="CA281" i="2"/>
  <c r="BY281" i="2"/>
  <c r="BW281" i="2"/>
  <c r="BU281" i="2"/>
  <c r="BS281" i="2"/>
  <c r="BQ281" i="2"/>
  <c r="BO281" i="2"/>
  <c r="BM281" i="2"/>
  <c r="BK281" i="2"/>
  <c r="BI281" i="2"/>
  <c r="BG281" i="2"/>
  <c r="BE281" i="2"/>
  <c r="CQ280" i="2"/>
  <c r="CO280" i="2"/>
  <c r="CM280" i="2"/>
  <c r="CK280" i="2"/>
  <c r="CI280" i="2"/>
  <c r="CG280" i="2"/>
  <c r="CE280" i="2"/>
  <c r="CC280" i="2"/>
  <c r="CA280" i="2"/>
  <c r="BY280" i="2"/>
  <c r="BW280" i="2"/>
  <c r="BU280" i="2"/>
  <c r="BS280" i="2"/>
  <c r="BQ280" i="2"/>
  <c r="BO280" i="2"/>
  <c r="BM280" i="2"/>
  <c r="BK280" i="2"/>
  <c r="BI280" i="2"/>
  <c r="BG280" i="2"/>
  <c r="BE280" i="2"/>
  <c r="CQ279" i="2"/>
  <c r="CO279" i="2"/>
  <c r="CM279" i="2"/>
  <c r="CK279" i="2"/>
  <c r="CI279" i="2"/>
  <c r="CG279" i="2"/>
  <c r="CE279" i="2"/>
  <c r="CC279" i="2"/>
  <c r="CA279" i="2"/>
  <c r="BY279" i="2"/>
  <c r="BW279" i="2"/>
  <c r="BU279" i="2"/>
  <c r="BS279" i="2"/>
  <c r="BQ279" i="2"/>
  <c r="BO279" i="2"/>
  <c r="BM279" i="2"/>
  <c r="BK279" i="2"/>
  <c r="BI279" i="2"/>
  <c r="BG279" i="2"/>
  <c r="BE279" i="2"/>
  <c r="CQ278" i="2"/>
  <c r="CO278" i="2"/>
  <c r="CM278" i="2"/>
  <c r="CK278" i="2"/>
  <c r="CI278" i="2"/>
  <c r="CG278" i="2"/>
  <c r="CE278" i="2"/>
  <c r="CC278" i="2"/>
  <c r="CA278" i="2"/>
  <c r="BY278" i="2"/>
  <c r="BW278" i="2"/>
  <c r="BU278" i="2"/>
  <c r="BS278" i="2"/>
  <c r="BQ278" i="2"/>
  <c r="BO278" i="2"/>
  <c r="BM278" i="2"/>
  <c r="BK278" i="2"/>
  <c r="BI278" i="2"/>
  <c r="BG278" i="2"/>
  <c r="BE278" i="2"/>
  <c r="CQ277" i="2"/>
  <c r="CO277" i="2"/>
  <c r="CM277" i="2"/>
  <c r="CK277" i="2"/>
  <c r="CI277" i="2"/>
  <c r="CG277" i="2"/>
  <c r="CE277" i="2"/>
  <c r="CC277" i="2"/>
  <c r="CA277" i="2"/>
  <c r="BY277" i="2"/>
  <c r="BW277" i="2"/>
  <c r="BU277" i="2"/>
  <c r="BS277" i="2"/>
  <c r="BQ277" i="2"/>
  <c r="BO277" i="2"/>
  <c r="BM277" i="2"/>
  <c r="BK277" i="2"/>
  <c r="BI277" i="2"/>
  <c r="BG277" i="2"/>
  <c r="BE277" i="2"/>
  <c r="CQ276" i="2"/>
  <c r="CO276" i="2"/>
  <c r="CM276" i="2"/>
  <c r="CK276" i="2"/>
  <c r="CI276" i="2"/>
  <c r="CG276" i="2"/>
  <c r="CE276" i="2"/>
  <c r="CC276" i="2"/>
  <c r="CA276" i="2"/>
  <c r="BY276" i="2"/>
  <c r="BW276" i="2"/>
  <c r="BU276" i="2"/>
  <c r="BS276" i="2"/>
  <c r="BQ276" i="2"/>
  <c r="BO276" i="2"/>
  <c r="BM276" i="2"/>
  <c r="BK276" i="2"/>
  <c r="BI276" i="2"/>
  <c r="BG276" i="2"/>
  <c r="BE276" i="2"/>
  <c r="CQ275" i="2"/>
  <c r="CO275" i="2"/>
  <c r="CM275" i="2"/>
  <c r="CK275" i="2"/>
  <c r="CI275" i="2"/>
  <c r="CG275" i="2"/>
  <c r="CE275" i="2"/>
  <c r="CC275" i="2"/>
  <c r="CA275" i="2"/>
  <c r="BY275" i="2"/>
  <c r="BW275" i="2"/>
  <c r="BU275" i="2"/>
  <c r="BS275" i="2"/>
  <c r="BQ275" i="2"/>
  <c r="BO275" i="2"/>
  <c r="BM275" i="2"/>
  <c r="BK275" i="2"/>
  <c r="BI275" i="2"/>
  <c r="BG275" i="2"/>
  <c r="BE275" i="2"/>
  <c r="CQ274" i="2"/>
  <c r="CO274" i="2"/>
  <c r="CM274" i="2"/>
  <c r="CK274" i="2"/>
  <c r="CI274" i="2"/>
  <c r="CG274" i="2"/>
  <c r="CE274" i="2"/>
  <c r="CC274" i="2"/>
  <c r="CA274" i="2"/>
  <c r="BY274" i="2"/>
  <c r="BW274" i="2"/>
  <c r="BU274" i="2"/>
  <c r="BS274" i="2"/>
  <c r="BQ274" i="2"/>
  <c r="BO274" i="2"/>
  <c r="BM274" i="2"/>
  <c r="BK274" i="2"/>
  <c r="BI274" i="2"/>
  <c r="BG274" i="2"/>
  <c r="BE274" i="2"/>
  <c r="CQ273" i="2"/>
  <c r="CO273" i="2"/>
  <c r="CM273" i="2"/>
  <c r="CK273" i="2"/>
  <c r="CI273" i="2"/>
  <c r="CG273" i="2"/>
  <c r="CE273" i="2"/>
  <c r="CC273" i="2"/>
  <c r="CA273" i="2"/>
  <c r="BY273" i="2"/>
  <c r="BW273" i="2"/>
  <c r="BU273" i="2"/>
  <c r="BS273" i="2"/>
  <c r="BQ273" i="2"/>
  <c r="BO273" i="2"/>
  <c r="BM273" i="2"/>
  <c r="BK273" i="2"/>
  <c r="BI273" i="2"/>
  <c r="BG273" i="2"/>
  <c r="BE273" i="2"/>
  <c r="CQ272" i="2"/>
  <c r="CO272" i="2"/>
  <c r="CM272" i="2"/>
  <c r="CK272" i="2"/>
  <c r="CI272" i="2"/>
  <c r="CG272" i="2"/>
  <c r="CE272" i="2"/>
  <c r="CC272" i="2"/>
  <c r="CA272" i="2"/>
  <c r="BY272" i="2"/>
  <c r="BW272" i="2"/>
  <c r="BU272" i="2"/>
  <c r="BS272" i="2"/>
  <c r="BQ272" i="2"/>
  <c r="BO272" i="2"/>
  <c r="BM272" i="2"/>
  <c r="BK272" i="2"/>
  <c r="BI272" i="2"/>
  <c r="BG272" i="2"/>
  <c r="BE272" i="2"/>
  <c r="CQ271" i="2"/>
  <c r="CO271" i="2"/>
  <c r="CM271" i="2"/>
  <c r="CK271" i="2"/>
  <c r="CI271" i="2"/>
  <c r="CG271" i="2"/>
  <c r="CE271" i="2"/>
  <c r="CC271" i="2"/>
  <c r="CA271" i="2"/>
  <c r="BY271" i="2"/>
  <c r="BW271" i="2"/>
  <c r="BU271" i="2"/>
  <c r="BS271" i="2"/>
  <c r="BQ271" i="2"/>
  <c r="BO271" i="2"/>
  <c r="BM271" i="2"/>
  <c r="BK271" i="2"/>
  <c r="BI271" i="2"/>
  <c r="BG271" i="2"/>
  <c r="BE271" i="2"/>
  <c r="CQ270" i="2"/>
  <c r="CO270" i="2"/>
  <c r="CM270" i="2"/>
  <c r="CK270" i="2"/>
  <c r="CI270" i="2"/>
  <c r="CG270" i="2"/>
  <c r="CE270" i="2"/>
  <c r="CC270" i="2"/>
  <c r="CA270" i="2"/>
  <c r="BY270" i="2"/>
  <c r="BW270" i="2"/>
  <c r="BU270" i="2"/>
  <c r="BS270" i="2"/>
  <c r="BQ270" i="2"/>
  <c r="BO270" i="2"/>
  <c r="BM270" i="2"/>
  <c r="BK270" i="2"/>
  <c r="BI270" i="2"/>
  <c r="BG270" i="2"/>
  <c r="BE270" i="2"/>
  <c r="CQ269" i="2"/>
  <c r="CO269" i="2"/>
  <c r="CM269" i="2"/>
  <c r="CK269" i="2"/>
  <c r="CI269" i="2"/>
  <c r="CG269" i="2"/>
  <c r="CE269" i="2"/>
  <c r="CC269" i="2"/>
  <c r="CA269" i="2"/>
  <c r="BY269" i="2"/>
  <c r="BW269" i="2"/>
  <c r="BU269" i="2"/>
  <c r="BS269" i="2"/>
  <c r="BQ269" i="2"/>
  <c r="BO269" i="2"/>
  <c r="BM269" i="2"/>
  <c r="BK269" i="2"/>
  <c r="BI269" i="2"/>
  <c r="BG269" i="2"/>
  <c r="BE269" i="2"/>
  <c r="CQ268" i="2"/>
  <c r="CO268" i="2"/>
  <c r="CM268" i="2"/>
  <c r="CK268" i="2"/>
  <c r="CI268" i="2"/>
  <c r="CG268" i="2"/>
  <c r="CE268" i="2"/>
  <c r="CC268" i="2"/>
  <c r="CA268" i="2"/>
  <c r="BY268" i="2"/>
  <c r="BW268" i="2"/>
  <c r="BU268" i="2"/>
  <c r="BS268" i="2"/>
  <c r="BQ268" i="2"/>
  <c r="BO268" i="2"/>
  <c r="BM268" i="2"/>
  <c r="BK268" i="2"/>
  <c r="BI268" i="2"/>
  <c r="BG268" i="2"/>
  <c r="BE268" i="2"/>
  <c r="CQ267" i="2"/>
  <c r="CO267" i="2"/>
  <c r="CM267" i="2"/>
  <c r="CK267" i="2"/>
  <c r="CI267" i="2"/>
  <c r="CG267" i="2"/>
  <c r="CE267" i="2"/>
  <c r="CC267" i="2"/>
  <c r="CA267" i="2"/>
  <c r="BY267" i="2"/>
  <c r="BW267" i="2"/>
  <c r="BU267" i="2"/>
  <c r="BS267" i="2"/>
  <c r="BQ267" i="2"/>
  <c r="BO267" i="2"/>
  <c r="BM267" i="2"/>
  <c r="BK267" i="2"/>
  <c r="BI267" i="2"/>
  <c r="BG267" i="2"/>
  <c r="BE267" i="2"/>
  <c r="CQ266" i="2"/>
  <c r="CO266" i="2"/>
  <c r="CM266" i="2"/>
  <c r="CK266" i="2"/>
  <c r="CI266" i="2"/>
  <c r="CG266" i="2"/>
  <c r="CE266" i="2"/>
  <c r="CC266" i="2"/>
  <c r="CA266" i="2"/>
  <c r="BY266" i="2"/>
  <c r="BW266" i="2"/>
  <c r="BU266" i="2"/>
  <c r="BS266" i="2"/>
  <c r="BQ266" i="2"/>
  <c r="BO266" i="2"/>
  <c r="BM266" i="2"/>
  <c r="BK266" i="2"/>
  <c r="BI266" i="2"/>
  <c r="BG266" i="2"/>
  <c r="BE266" i="2"/>
  <c r="CQ265" i="2"/>
  <c r="CO265" i="2"/>
  <c r="CM265" i="2"/>
  <c r="CK265" i="2"/>
  <c r="CI265" i="2"/>
  <c r="CG265" i="2"/>
  <c r="CE265" i="2"/>
  <c r="CC265" i="2"/>
  <c r="CA265" i="2"/>
  <c r="BY265" i="2"/>
  <c r="BW265" i="2"/>
  <c r="BU265" i="2"/>
  <c r="BS265" i="2"/>
  <c r="BQ265" i="2"/>
  <c r="BO265" i="2"/>
  <c r="BM265" i="2"/>
  <c r="BK265" i="2"/>
  <c r="BI265" i="2"/>
  <c r="BG265" i="2"/>
  <c r="BE265" i="2"/>
  <c r="CQ264" i="2"/>
  <c r="CO264" i="2"/>
  <c r="CM264" i="2"/>
  <c r="CK264" i="2"/>
  <c r="CI264" i="2"/>
  <c r="CG264" i="2"/>
  <c r="CE264" i="2"/>
  <c r="CC264" i="2"/>
  <c r="CA264" i="2"/>
  <c r="BY264" i="2"/>
  <c r="BW264" i="2"/>
  <c r="BU264" i="2"/>
  <c r="BS264" i="2"/>
  <c r="BQ264" i="2"/>
  <c r="BO264" i="2"/>
  <c r="BM264" i="2"/>
  <c r="BK264" i="2"/>
  <c r="BI264" i="2"/>
  <c r="BG264" i="2"/>
  <c r="BE264" i="2"/>
  <c r="CQ263" i="2"/>
  <c r="CO263" i="2"/>
  <c r="CM263" i="2"/>
  <c r="CK263" i="2"/>
  <c r="CI263" i="2"/>
  <c r="CG263" i="2"/>
  <c r="CE263" i="2"/>
  <c r="CC263" i="2"/>
  <c r="CA263" i="2"/>
  <c r="BY263" i="2"/>
  <c r="BW263" i="2"/>
  <c r="BU263" i="2"/>
  <c r="BS263" i="2"/>
  <c r="BQ263" i="2"/>
  <c r="BO263" i="2"/>
  <c r="BM263" i="2"/>
  <c r="BK263" i="2"/>
  <c r="BI263" i="2"/>
  <c r="BG263" i="2"/>
  <c r="BE263" i="2"/>
  <c r="CQ262" i="2"/>
  <c r="CO262" i="2"/>
  <c r="CM262" i="2"/>
  <c r="CK262" i="2"/>
  <c r="CI262" i="2"/>
  <c r="CG262" i="2"/>
  <c r="CE262" i="2"/>
  <c r="CC262" i="2"/>
  <c r="CA262" i="2"/>
  <c r="BY262" i="2"/>
  <c r="BW262" i="2"/>
  <c r="BU262" i="2"/>
  <c r="BS262" i="2"/>
  <c r="BQ262" i="2"/>
  <c r="BO262" i="2"/>
  <c r="BM262" i="2"/>
  <c r="BK262" i="2"/>
  <c r="BI262" i="2"/>
  <c r="BG262" i="2"/>
  <c r="BE262" i="2"/>
  <c r="CQ261" i="2"/>
  <c r="CO261" i="2"/>
  <c r="CM261" i="2"/>
  <c r="CK261" i="2"/>
  <c r="CI261" i="2"/>
  <c r="CG261" i="2"/>
  <c r="CE261" i="2"/>
  <c r="CC261" i="2"/>
  <c r="CA261" i="2"/>
  <c r="BY261" i="2"/>
  <c r="BW261" i="2"/>
  <c r="BU261" i="2"/>
  <c r="BS261" i="2"/>
  <c r="BQ261" i="2"/>
  <c r="BO261" i="2"/>
  <c r="BM261" i="2"/>
  <c r="BK261" i="2"/>
  <c r="BI261" i="2"/>
  <c r="BG261" i="2"/>
  <c r="BE261" i="2"/>
  <c r="CQ260" i="2"/>
  <c r="CO260" i="2"/>
  <c r="CM260" i="2"/>
  <c r="CK260" i="2"/>
  <c r="CI260" i="2"/>
  <c r="CG260" i="2"/>
  <c r="CE260" i="2"/>
  <c r="CC260" i="2"/>
  <c r="CA260" i="2"/>
  <c r="BY260" i="2"/>
  <c r="BW260" i="2"/>
  <c r="BU260" i="2"/>
  <c r="BS260" i="2"/>
  <c r="BQ260" i="2"/>
  <c r="BO260" i="2"/>
  <c r="BM260" i="2"/>
  <c r="BK260" i="2"/>
  <c r="BI260" i="2"/>
  <c r="BG260" i="2"/>
  <c r="BE260" i="2"/>
  <c r="CQ259" i="2"/>
  <c r="CO259" i="2"/>
  <c r="CM259" i="2"/>
  <c r="CK259" i="2"/>
  <c r="CI259" i="2"/>
  <c r="CG259" i="2"/>
  <c r="CE259" i="2"/>
  <c r="CC259" i="2"/>
  <c r="CA259" i="2"/>
  <c r="BY259" i="2"/>
  <c r="BW259" i="2"/>
  <c r="BU259" i="2"/>
  <c r="BS259" i="2"/>
  <c r="BQ259" i="2"/>
  <c r="BO259" i="2"/>
  <c r="BM259" i="2"/>
  <c r="BK259" i="2"/>
  <c r="BI259" i="2"/>
  <c r="BG259" i="2"/>
  <c r="BE259" i="2"/>
  <c r="CQ258" i="2"/>
  <c r="CO258" i="2"/>
  <c r="CM258" i="2"/>
  <c r="CK258" i="2"/>
  <c r="CI258" i="2"/>
  <c r="CG258" i="2"/>
  <c r="CE258" i="2"/>
  <c r="CC258" i="2"/>
  <c r="CA258" i="2"/>
  <c r="BY258" i="2"/>
  <c r="BW258" i="2"/>
  <c r="BU258" i="2"/>
  <c r="BS258" i="2"/>
  <c r="BQ258" i="2"/>
  <c r="BO258" i="2"/>
  <c r="BM258" i="2"/>
  <c r="BK258" i="2"/>
  <c r="BI258" i="2"/>
  <c r="BG258" i="2"/>
  <c r="BE258" i="2"/>
  <c r="CQ257" i="2"/>
  <c r="CO257" i="2"/>
  <c r="CM257" i="2"/>
  <c r="CK257" i="2"/>
  <c r="CI257" i="2"/>
  <c r="CG257" i="2"/>
  <c r="CE257" i="2"/>
  <c r="CC257" i="2"/>
  <c r="CA257" i="2"/>
  <c r="BY257" i="2"/>
  <c r="BW257" i="2"/>
  <c r="BU257" i="2"/>
  <c r="BS257" i="2"/>
  <c r="BQ257" i="2"/>
  <c r="BO257" i="2"/>
  <c r="BM257" i="2"/>
  <c r="BK257" i="2"/>
  <c r="BI257" i="2"/>
  <c r="BG257" i="2"/>
  <c r="BE257" i="2"/>
  <c r="CQ256" i="2"/>
  <c r="CO256" i="2"/>
  <c r="CM256" i="2"/>
  <c r="CK256" i="2"/>
  <c r="CI256" i="2"/>
  <c r="CG256" i="2"/>
  <c r="CE256" i="2"/>
  <c r="CC256" i="2"/>
  <c r="CA256" i="2"/>
  <c r="BY256" i="2"/>
  <c r="BW256" i="2"/>
  <c r="BU256" i="2"/>
  <c r="BS256" i="2"/>
  <c r="BQ256" i="2"/>
  <c r="BO256" i="2"/>
  <c r="BM256" i="2"/>
  <c r="BK256" i="2"/>
  <c r="BI256" i="2"/>
  <c r="BG256" i="2"/>
  <c r="BE256" i="2"/>
  <c r="CQ255" i="2"/>
  <c r="CO255" i="2"/>
  <c r="CM255" i="2"/>
  <c r="CK255" i="2"/>
  <c r="CI255" i="2"/>
  <c r="CG255" i="2"/>
  <c r="CE255" i="2"/>
  <c r="CC255" i="2"/>
  <c r="CA255" i="2"/>
  <c r="BY255" i="2"/>
  <c r="BW255" i="2"/>
  <c r="BU255" i="2"/>
  <c r="BS255" i="2"/>
  <c r="BQ255" i="2"/>
  <c r="BO255" i="2"/>
  <c r="BM255" i="2"/>
  <c r="BK255" i="2"/>
  <c r="BI255" i="2"/>
  <c r="BG255" i="2"/>
  <c r="BE255" i="2"/>
  <c r="CQ254" i="2"/>
  <c r="CO254" i="2"/>
  <c r="CM254" i="2"/>
  <c r="CK254" i="2"/>
  <c r="CI254" i="2"/>
  <c r="CG254" i="2"/>
  <c r="CE254" i="2"/>
  <c r="CC254" i="2"/>
  <c r="CA254" i="2"/>
  <c r="BY254" i="2"/>
  <c r="BW254" i="2"/>
  <c r="BU254" i="2"/>
  <c r="BS254" i="2"/>
  <c r="BQ254" i="2"/>
  <c r="BO254" i="2"/>
  <c r="BM254" i="2"/>
  <c r="BK254" i="2"/>
  <c r="BI254" i="2"/>
  <c r="BG254" i="2"/>
  <c r="BE254" i="2"/>
  <c r="CQ253" i="2"/>
  <c r="CO253" i="2"/>
  <c r="CM253" i="2"/>
  <c r="CK253" i="2"/>
  <c r="CI253" i="2"/>
  <c r="CG253" i="2"/>
  <c r="CE253" i="2"/>
  <c r="CC253" i="2"/>
  <c r="CA253" i="2"/>
  <c r="BY253" i="2"/>
  <c r="BW253" i="2"/>
  <c r="BU253" i="2"/>
  <c r="BS253" i="2"/>
  <c r="BQ253" i="2"/>
  <c r="BO253" i="2"/>
  <c r="BM253" i="2"/>
  <c r="BK253" i="2"/>
  <c r="BI253" i="2"/>
  <c r="BG253" i="2"/>
  <c r="BE253" i="2"/>
  <c r="CQ252" i="2"/>
  <c r="CO252" i="2"/>
  <c r="CM252" i="2"/>
  <c r="CK252" i="2"/>
  <c r="CI252" i="2"/>
  <c r="CG252" i="2"/>
  <c r="CE252" i="2"/>
  <c r="CC252" i="2"/>
  <c r="CA252" i="2"/>
  <c r="BY252" i="2"/>
  <c r="BW252" i="2"/>
  <c r="BU252" i="2"/>
  <c r="BS252" i="2"/>
  <c r="BQ252" i="2"/>
  <c r="BO252" i="2"/>
  <c r="BM252" i="2"/>
  <c r="BK252" i="2"/>
  <c r="BI252" i="2"/>
  <c r="BG252" i="2"/>
  <c r="BE252" i="2"/>
  <c r="CQ251" i="2"/>
  <c r="CO251" i="2"/>
  <c r="CM251" i="2"/>
  <c r="CK251" i="2"/>
  <c r="CI251" i="2"/>
  <c r="CG251" i="2"/>
  <c r="CE251" i="2"/>
  <c r="CC251" i="2"/>
  <c r="CA251" i="2"/>
  <c r="BY251" i="2"/>
  <c r="BW251" i="2"/>
  <c r="BU251" i="2"/>
  <c r="BS251" i="2"/>
  <c r="BQ251" i="2"/>
  <c r="BO251" i="2"/>
  <c r="BM251" i="2"/>
  <c r="BK251" i="2"/>
  <c r="BI251" i="2"/>
  <c r="BG251" i="2"/>
  <c r="BE251" i="2"/>
  <c r="CQ250" i="2"/>
  <c r="CO250" i="2"/>
  <c r="CM250" i="2"/>
  <c r="CK250" i="2"/>
  <c r="CI250" i="2"/>
  <c r="CG250" i="2"/>
  <c r="CE250" i="2"/>
  <c r="CC250" i="2"/>
  <c r="CA250" i="2"/>
  <c r="BY250" i="2"/>
  <c r="BW250" i="2"/>
  <c r="BU250" i="2"/>
  <c r="BS250" i="2"/>
  <c r="BQ250" i="2"/>
  <c r="BO250" i="2"/>
  <c r="BM250" i="2"/>
  <c r="BK250" i="2"/>
  <c r="BI250" i="2"/>
  <c r="BG250" i="2"/>
  <c r="BE250" i="2"/>
  <c r="CQ249" i="2"/>
  <c r="CO249" i="2"/>
  <c r="CM249" i="2"/>
  <c r="CK249" i="2"/>
  <c r="CI249" i="2"/>
  <c r="CG249" i="2"/>
  <c r="CE249" i="2"/>
  <c r="CC249" i="2"/>
  <c r="CA249" i="2"/>
  <c r="BY249" i="2"/>
  <c r="BW249" i="2"/>
  <c r="BU249" i="2"/>
  <c r="BS249" i="2"/>
  <c r="BQ249" i="2"/>
  <c r="BO249" i="2"/>
  <c r="BM249" i="2"/>
  <c r="BK249" i="2"/>
  <c r="BI249" i="2"/>
  <c r="BG249" i="2"/>
  <c r="BE249" i="2"/>
  <c r="CQ248" i="2"/>
  <c r="CO248" i="2"/>
  <c r="CM248" i="2"/>
  <c r="CK248" i="2"/>
  <c r="CI248" i="2"/>
  <c r="CG248" i="2"/>
  <c r="CE248" i="2"/>
  <c r="CC248" i="2"/>
  <c r="CA248" i="2"/>
  <c r="BY248" i="2"/>
  <c r="BW248" i="2"/>
  <c r="BU248" i="2"/>
  <c r="BS248" i="2"/>
  <c r="BQ248" i="2"/>
  <c r="BO248" i="2"/>
  <c r="BM248" i="2"/>
  <c r="BK248" i="2"/>
  <c r="BI248" i="2"/>
  <c r="BG248" i="2"/>
  <c r="BE248" i="2"/>
  <c r="CQ247" i="2"/>
  <c r="CO247" i="2"/>
  <c r="CM247" i="2"/>
  <c r="CK247" i="2"/>
  <c r="CI247" i="2"/>
  <c r="CG247" i="2"/>
  <c r="CE247" i="2"/>
  <c r="CC247" i="2"/>
  <c r="CA247" i="2"/>
  <c r="BY247" i="2"/>
  <c r="BW247" i="2"/>
  <c r="BU247" i="2"/>
  <c r="BS247" i="2"/>
  <c r="BQ247" i="2"/>
  <c r="BO247" i="2"/>
  <c r="BM247" i="2"/>
  <c r="BK247" i="2"/>
  <c r="BI247" i="2"/>
  <c r="BG247" i="2"/>
  <c r="BE247" i="2"/>
  <c r="CQ246" i="2"/>
  <c r="CO246" i="2"/>
  <c r="CM246" i="2"/>
  <c r="CK246" i="2"/>
  <c r="CI246" i="2"/>
  <c r="CG246" i="2"/>
  <c r="CE246" i="2"/>
  <c r="CC246" i="2"/>
  <c r="CA246" i="2"/>
  <c r="BY246" i="2"/>
  <c r="BW246" i="2"/>
  <c r="BU246" i="2"/>
  <c r="BS246" i="2"/>
  <c r="BQ246" i="2"/>
  <c r="BO246" i="2"/>
  <c r="BM246" i="2"/>
  <c r="BK246" i="2"/>
  <c r="BI246" i="2"/>
  <c r="BG246" i="2"/>
  <c r="BE246" i="2"/>
  <c r="CQ245" i="2"/>
  <c r="CO245" i="2"/>
  <c r="CM245" i="2"/>
  <c r="CK245" i="2"/>
  <c r="CI245" i="2"/>
  <c r="CG245" i="2"/>
  <c r="CE245" i="2"/>
  <c r="CC245" i="2"/>
  <c r="CA245" i="2"/>
  <c r="BY245" i="2"/>
  <c r="BW245" i="2"/>
  <c r="BU245" i="2"/>
  <c r="BS245" i="2"/>
  <c r="BQ245" i="2"/>
  <c r="BO245" i="2"/>
  <c r="BM245" i="2"/>
  <c r="BK245" i="2"/>
  <c r="BI245" i="2"/>
  <c r="BG245" i="2"/>
  <c r="BE245" i="2"/>
  <c r="CQ244" i="2"/>
  <c r="CO244" i="2"/>
  <c r="CM244" i="2"/>
  <c r="CK244" i="2"/>
  <c r="CI244" i="2"/>
  <c r="CG244" i="2"/>
  <c r="CE244" i="2"/>
  <c r="CC244" i="2"/>
  <c r="CA244" i="2"/>
  <c r="BY244" i="2"/>
  <c r="BW244" i="2"/>
  <c r="BU244" i="2"/>
  <c r="BS244" i="2"/>
  <c r="BQ244" i="2"/>
  <c r="BO244" i="2"/>
  <c r="BM244" i="2"/>
  <c r="BK244" i="2"/>
  <c r="BI244" i="2"/>
  <c r="BG244" i="2"/>
  <c r="BE244" i="2"/>
  <c r="CQ243" i="2"/>
  <c r="CO243" i="2"/>
  <c r="CM243" i="2"/>
  <c r="CK243" i="2"/>
  <c r="CI243" i="2"/>
  <c r="CG243" i="2"/>
  <c r="CE243" i="2"/>
  <c r="CC243" i="2"/>
  <c r="CA243" i="2"/>
  <c r="BY243" i="2"/>
  <c r="BW243" i="2"/>
  <c r="BU243" i="2"/>
  <c r="BS243" i="2"/>
  <c r="BQ243" i="2"/>
  <c r="BO243" i="2"/>
  <c r="BM243" i="2"/>
  <c r="BK243" i="2"/>
  <c r="BI243" i="2"/>
  <c r="BG243" i="2"/>
  <c r="BE243" i="2"/>
  <c r="CQ242" i="2"/>
  <c r="CO242" i="2"/>
  <c r="CM242" i="2"/>
  <c r="CK242" i="2"/>
  <c r="CI242" i="2"/>
  <c r="CG242" i="2"/>
  <c r="CE242" i="2"/>
  <c r="CC242" i="2"/>
  <c r="CA242" i="2"/>
  <c r="BY242" i="2"/>
  <c r="BW242" i="2"/>
  <c r="BU242" i="2"/>
  <c r="BS242" i="2"/>
  <c r="BQ242" i="2"/>
  <c r="BO242" i="2"/>
  <c r="BM242" i="2"/>
  <c r="BK242" i="2"/>
  <c r="BI242" i="2"/>
  <c r="BG242" i="2"/>
  <c r="BE242" i="2"/>
  <c r="CQ241" i="2"/>
  <c r="CO241" i="2"/>
  <c r="CM241" i="2"/>
  <c r="CK241" i="2"/>
  <c r="CI241" i="2"/>
  <c r="CG241" i="2"/>
  <c r="CE241" i="2"/>
  <c r="CC241" i="2"/>
  <c r="CA241" i="2"/>
  <c r="BY241" i="2"/>
  <c r="BW241" i="2"/>
  <c r="BU241" i="2"/>
  <c r="BS241" i="2"/>
  <c r="BQ241" i="2"/>
  <c r="BO241" i="2"/>
  <c r="BM241" i="2"/>
  <c r="BK241" i="2"/>
  <c r="BI241" i="2"/>
  <c r="BG241" i="2"/>
  <c r="BE241" i="2"/>
  <c r="CQ240" i="2"/>
  <c r="CO240" i="2"/>
  <c r="CM240" i="2"/>
  <c r="CK240" i="2"/>
  <c r="CI240" i="2"/>
  <c r="CG240" i="2"/>
  <c r="CE240" i="2"/>
  <c r="CC240" i="2"/>
  <c r="CA240" i="2"/>
  <c r="BY240" i="2"/>
  <c r="BW240" i="2"/>
  <c r="BU240" i="2"/>
  <c r="BS240" i="2"/>
  <c r="BQ240" i="2"/>
  <c r="BO240" i="2"/>
  <c r="BM240" i="2"/>
  <c r="BK240" i="2"/>
  <c r="BI240" i="2"/>
  <c r="BG240" i="2"/>
  <c r="BE240" i="2"/>
  <c r="CQ239" i="2"/>
  <c r="CO239" i="2"/>
  <c r="CM239" i="2"/>
  <c r="CK239" i="2"/>
  <c r="CI239" i="2"/>
  <c r="CG239" i="2"/>
  <c r="CE239" i="2"/>
  <c r="CC239" i="2"/>
  <c r="CA239" i="2"/>
  <c r="BY239" i="2"/>
  <c r="BW239" i="2"/>
  <c r="BU239" i="2"/>
  <c r="BS239" i="2"/>
  <c r="BQ239" i="2"/>
  <c r="BO239" i="2"/>
  <c r="BM239" i="2"/>
  <c r="BK239" i="2"/>
  <c r="BI239" i="2"/>
  <c r="BG239" i="2"/>
  <c r="BE239" i="2"/>
  <c r="CQ238" i="2"/>
  <c r="CO238" i="2"/>
  <c r="CM238" i="2"/>
  <c r="CK238" i="2"/>
  <c r="CI238" i="2"/>
  <c r="CG238" i="2"/>
  <c r="CE238" i="2"/>
  <c r="CC238" i="2"/>
  <c r="CA238" i="2"/>
  <c r="BY238" i="2"/>
  <c r="BW238" i="2"/>
  <c r="BU238" i="2"/>
  <c r="BS238" i="2"/>
  <c r="BQ238" i="2"/>
  <c r="BO238" i="2"/>
  <c r="BM238" i="2"/>
  <c r="BK238" i="2"/>
  <c r="BI238" i="2"/>
  <c r="BG238" i="2"/>
  <c r="BE238" i="2"/>
  <c r="CQ237" i="2"/>
  <c r="CO237" i="2"/>
  <c r="CM237" i="2"/>
  <c r="CK237" i="2"/>
  <c r="CI237" i="2"/>
  <c r="CG237" i="2"/>
  <c r="CE237" i="2"/>
  <c r="CC237" i="2"/>
  <c r="CA237" i="2"/>
  <c r="BY237" i="2"/>
  <c r="BW237" i="2"/>
  <c r="BU237" i="2"/>
  <c r="BS237" i="2"/>
  <c r="BQ237" i="2"/>
  <c r="BO237" i="2"/>
  <c r="BM237" i="2"/>
  <c r="BK237" i="2"/>
  <c r="BI237" i="2"/>
  <c r="BG237" i="2"/>
  <c r="BE237" i="2"/>
  <c r="CQ236" i="2"/>
  <c r="CO236" i="2"/>
  <c r="CM236" i="2"/>
  <c r="CK236" i="2"/>
  <c r="CI236" i="2"/>
  <c r="CG236" i="2"/>
  <c r="CE236" i="2"/>
  <c r="CC236" i="2"/>
  <c r="CA236" i="2"/>
  <c r="BY236" i="2"/>
  <c r="BW236" i="2"/>
  <c r="BU236" i="2"/>
  <c r="BS236" i="2"/>
  <c r="BQ236" i="2"/>
  <c r="BO236" i="2"/>
  <c r="BM236" i="2"/>
  <c r="BK236" i="2"/>
  <c r="BI236" i="2"/>
  <c r="BG236" i="2"/>
  <c r="BE236" i="2"/>
  <c r="CQ235" i="2"/>
  <c r="CO235" i="2"/>
  <c r="CM235" i="2"/>
  <c r="CK235" i="2"/>
  <c r="CI235" i="2"/>
  <c r="CG235" i="2"/>
  <c r="CE235" i="2"/>
  <c r="CC235" i="2"/>
  <c r="CA235" i="2"/>
  <c r="BY235" i="2"/>
  <c r="BW235" i="2"/>
  <c r="BU235" i="2"/>
  <c r="BS235" i="2"/>
  <c r="BQ235" i="2"/>
  <c r="BO235" i="2"/>
  <c r="BM235" i="2"/>
  <c r="BK235" i="2"/>
  <c r="BI235" i="2"/>
  <c r="BG235" i="2"/>
  <c r="BE235" i="2"/>
  <c r="CQ234" i="2"/>
  <c r="CO234" i="2"/>
  <c r="CM234" i="2"/>
  <c r="CK234" i="2"/>
  <c r="CI234" i="2"/>
  <c r="CG234" i="2"/>
  <c r="CE234" i="2"/>
  <c r="CC234" i="2"/>
  <c r="CA234" i="2"/>
  <c r="BY234" i="2"/>
  <c r="BW234" i="2"/>
  <c r="BU234" i="2"/>
  <c r="BS234" i="2"/>
  <c r="BQ234" i="2"/>
  <c r="BO234" i="2"/>
  <c r="BM234" i="2"/>
  <c r="BK234" i="2"/>
  <c r="BI234" i="2"/>
  <c r="BG234" i="2"/>
  <c r="BE234" i="2"/>
  <c r="CQ233" i="2"/>
  <c r="CO233" i="2"/>
  <c r="CM233" i="2"/>
  <c r="CK233" i="2"/>
  <c r="CI233" i="2"/>
  <c r="CG233" i="2"/>
  <c r="CE233" i="2"/>
  <c r="CC233" i="2"/>
  <c r="CA233" i="2"/>
  <c r="BY233" i="2"/>
  <c r="BW233" i="2"/>
  <c r="BU233" i="2"/>
  <c r="BS233" i="2"/>
  <c r="BQ233" i="2"/>
  <c r="BO233" i="2"/>
  <c r="BM233" i="2"/>
  <c r="BK233" i="2"/>
  <c r="BI233" i="2"/>
  <c r="BG233" i="2"/>
  <c r="BE233" i="2"/>
  <c r="CQ232" i="2"/>
  <c r="CO232" i="2"/>
  <c r="CM232" i="2"/>
  <c r="CK232" i="2"/>
  <c r="CI232" i="2"/>
  <c r="CG232" i="2"/>
  <c r="CE232" i="2"/>
  <c r="CC232" i="2"/>
  <c r="CA232" i="2"/>
  <c r="BY232" i="2"/>
  <c r="BW232" i="2"/>
  <c r="BU232" i="2"/>
  <c r="BS232" i="2"/>
  <c r="BQ232" i="2"/>
  <c r="BO232" i="2"/>
  <c r="BM232" i="2"/>
  <c r="BK232" i="2"/>
  <c r="BI232" i="2"/>
  <c r="BG232" i="2"/>
  <c r="BE232" i="2"/>
  <c r="CQ231" i="2"/>
  <c r="CO231" i="2"/>
  <c r="CM231" i="2"/>
  <c r="CK231" i="2"/>
  <c r="CI231" i="2"/>
  <c r="CG231" i="2"/>
  <c r="CE231" i="2"/>
  <c r="CC231" i="2"/>
  <c r="CA231" i="2"/>
  <c r="BY231" i="2"/>
  <c r="BW231" i="2"/>
  <c r="BU231" i="2"/>
  <c r="BS231" i="2"/>
  <c r="BQ231" i="2"/>
  <c r="BO231" i="2"/>
  <c r="BM231" i="2"/>
  <c r="BK231" i="2"/>
  <c r="BI231" i="2"/>
  <c r="BG231" i="2"/>
  <c r="BE231" i="2"/>
  <c r="CQ230" i="2"/>
  <c r="CO230" i="2"/>
  <c r="CM230" i="2"/>
  <c r="CK230" i="2"/>
  <c r="CI230" i="2"/>
  <c r="CG230" i="2"/>
  <c r="CE230" i="2"/>
  <c r="CC230" i="2"/>
  <c r="CA230" i="2"/>
  <c r="BY230" i="2"/>
  <c r="BW230" i="2"/>
  <c r="BU230" i="2"/>
  <c r="BS230" i="2"/>
  <c r="BQ230" i="2"/>
  <c r="BO230" i="2"/>
  <c r="BM230" i="2"/>
  <c r="BK230" i="2"/>
  <c r="BI230" i="2"/>
  <c r="BG230" i="2"/>
  <c r="BE230" i="2"/>
  <c r="CQ229" i="2"/>
  <c r="CO229" i="2"/>
  <c r="CM229" i="2"/>
  <c r="CK229" i="2"/>
  <c r="CI229" i="2"/>
  <c r="CG229" i="2"/>
  <c r="CE229" i="2"/>
  <c r="CC229" i="2"/>
  <c r="CA229" i="2"/>
  <c r="BY229" i="2"/>
  <c r="BW229" i="2"/>
  <c r="BU229" i="2"/>
  <c r="BS229" i="2"/>
  <c r="BQ229" i="2"/>
  <c r="BO229" i="2"/>
  <c r="BM229" i="2"/>
  <c r="BK229" i="2"/>
  <c r="BI229" i="2"/>
  <c r="BG229" i="2"/>
  <c r="BE229" i="2"/>
  <c r="CQ228" i="2"/>
  <c r="CO228" i="2"/>
  <c r="CM228" i="2"/>
  <c r="CK228" i="2"/>
  <c r="CI228" i="2"/>
  <c r="CG228" i="2"/>
  <c r="CE228" i="2"/>
  <c r="CC228" i="2"/>
  <c r="CA228" i="2"/>
  <c r="BY228" i="2"/>
  <c r="BW228" i="2"/>
  <c r="BU228" i="2"/>
  <c r="BS228" i="2"/>
  <c r="BQ228" i="2"/>
  <c r="BO228" i="2"/>
  <c r="BM228" i="2"/>
  <c r="BK228" i="2"/>
  <c r="BI228" i="2"/>
  <c r="BG228" i="2"/>
  <c r="BE228" i="2"/>
  <c r="CQ227" i="2"/>
  <c r="CO227" i="2"/>
  <c r="CM227" i="2"/>
  <c r="CK227" i="2"/>
  <c r="CI227" i="2"/>
  <c r="CG227" i="2"/>
  <c r="CE227" i="2"/>
  <c r="CC227" i="2"/>
  <c r="CA227" i="2"/>
  <c r="BY227" i="2"/>
  <c r="BW227" i="2"/>
  <c r="BU227" i="2"/>
  <c r="BS227" i="2"/>
  <c r="BQ227" i="2"/>
  <c r="BO227" i="2"/>
  <c r="BM227" i="2"/>
  <c r="BK227" i="2"/>
  <c r="BI227" i="2"/>
  <c r="BG227" i="2"/>
  <c r="BE227" i="2"/>
  <c r="CQ226" i="2"/>
  <c r="CO226" i="2"/>
  <c r="CM226" i="2"/>
  <c r="CK226" i="2"/>
  <c r="CI226" i="2"/>
  <c r="CG226" i="2"/>
  <c r="CE226" i="2"/>
  <c r="CC226" i="2"/>
  <c r="CA226" i="2"/>
  <c r="BY226" i="2"/>
  <c r="BW226" i="2"/>
  <c r="BU226" i="2"/>
  <c r="BS226" i="2"/>
  <c r="BQ226" i="2"/>
  <c r="BO226" i="2"/>
  <c r="BM226" i="2"/>
  <c r="BK226" i="2"/>
  <c r="BI226" i="2"/>
  <c r="BG226" i="2"/>
  <c r="BE226" i="2"/>
  <c r="CQ225" i="2"/>
  <c r="CO225" i="2"/>
  <c r="CM225" i="2"/>
  <c r="CK225" i="2"/>
  <c r="CI225" i="2"/>
  <c r="CG225" i="2"/>
  <c r="CE225" i="2"/>
  <c r="CC225" i="2"/>
  <c r="CA225" i="2"/>
  <c r="BY225" i="2"/>
  <c r="BW225" i="2"/>
  <c r="BU225" i="2"/>
  <c r="BS225" i="2"/>
  <c r="BQ225" i="2"/>
  <c r="BO225" i="2"/>
  <c r="BM225" i="2"/>
  <c r="BK225" i="2"/>
  <c r="BI225" i="2"/>
  <c r="BG225" i="2"/>
  <c r="BE225" i="2"/>
  <c r="CQ224" i="2"/>
  <c r="CO224" i="2"/>
  <c r="CM224" i="2"/>
  <c r="CK224" i="2"/>
  <c r="CI224" i="2"/>
  <c r="CG224" i="2"/>
  <c r="CE224" i="2"/>
  <c r="CC224" i="2"/>
  <c r="CA224" i="2"/>
  <c r="BY224" i="2"/>
  <c r="BW224" i="2"/>
  <c r="BU224" i="2"/>
  <c r="BS224" i="2"/>
  <c r="BQ224" i="2"/>
  <c r="BO224" i="2"/>
  <c r="BM224" i="2"/>
  <c r="BK224" i="2"/>
  <c r="BI224" i="2"/>
  <c r="BG224" i="2"/>
  <c r="BE224" i="2"/>
  <c r="CQ223" i="2"/>
  <c r="CO223" i="2"/>
  <c r="CM223" i="2"/>
  <c r="CK223" i="2"/>
  <c r="CI223" i="2"/>
  <c r="CG223" i="2"/>
  <c r="CE223" i="2"/>
  <c r="CC223" i="2"/>
  <c r="CA223" i="2"/>
  <c r="BY223" i="2"/>
  <c r="BW223" i="2"/>
  <c r="BU223" i="2"/>
  <c r="BS223" i="2"/>
  <c r="BQ223" i="2"/>
  <c r="BO223" i="2"/>
  <c r="BM223" i="2"/>
  <c r="BK223" i="2"/>
  <c r="BI223" i="2"/>
  <c r="BG223" i="2"/>
  <c r="BE223" i="2"/>
  <c r="CQ222" i="2"/>
  <c r="CO222" i="2"/>
  <c r="CM222" i="2"/>
  <c r="CK222" i="2"/>
  <c r="CI222" i="2"/>
  <c r="CG222" i="2"/>
  <c r="CE222" i="2"/>
  <c r="CC222" i="2"/>
  <c r="CA222" i="2"/>
  <c r="BY222" i="2"/>
  <c r="BW222" i="2"/>
  <c r="BU222" i="2"/>
  <c r="BS222" i="2"/>
  <c r="BQ222" i="2"/>
  <c r="BO222" i="2"/>
  <c r="BM222" i="2"/>
  <c r="BK222" i="2"/>
  <c r="BI222" i="2"/>
  <c r="BG222" i="2"/>
  <c r="BE222" i="2"/>
  <c r="CQ221" i="2"/>
  <c r="CO221" i="2"/>
  <c r="CM221" i="2"/>
  <c r="CK221" i="2"/>
  <c r="CI221" i="2"/>
  <c r="CG221" i="2"/>
  <c r="CE221" i="2"/>
  <c r="CC221" i="2"/>
  <c r="CA221" i="2"/>
  <c r="BY221" i="2"/>
  <c r="BW221" i="2"/>
  <c r="BU221" i="2"/>
  <c r="BS221" i="2"/>
  <c r="BQ221" i="2"/>
  <c r="BO221" i="2"/>
  <c r="BM221" i="2"/>
  <c r="BK221" i="2"/>
  <c r="BI221" i="2"/>
  <c r="BG221" i="2"/>
  <c r="BE221" i="2"/>
  <c r="CQ220" i="2"/>
  <c r="CO220" i="2"/>
  <c r="CM220" i="2"/>
  <c r="CK220" i="2"/>
  <c r="CI220" i="2"/>
  <c r="CG220" i="2"/>
  <c r="CE220" i="2"/>
  <c r="CC220" i="2"/>
  <c r="CA220" i="2"/>
  <c r="BY220" i="2"/>
  <c r="BW220" i="2"/>
  <c r="BU220" i="2"/>
  <c r="BS220" i="2"/>
  <c r="BQ220" i="2"/>
  <c r="BO220" i="2"/>
  <c r="BM220" i="2"/>
  <c r="BK220" i="2"/>
  <c r="BI220" i="2"/>
  <c r="BG220" i="2"/>
  <c r="BE220" i="2"/>
  <c r="CQ219" i="2"/>
  <c r="CO219" i="2"/>
  <c r="CM219" i="2"/>
  <c r="CK219" i="2"/>
  <c r="CI219" i="2"/>
  <c r="CG219" i="2"/>
  <c r="CE219" i="2"/>
  <c r="CC219" i="2"/>
  <c r="CA219" i="2"/>
  <c r="BY219" i="2"/>
  <c r="BW219" i="2"/>
  <c r="BU219" i="2"/>
  <c r="BS219" i="2"/>
  <c r="BQ219" i="2"/>
  <c r="BO219" i="2"/>
  <c r="BM219" i="2"/>
  <c r="BK219" i="2"/>
  <c r="BI219" i="2"/>
  <c r="BG219" i="2"/>
  <c r="BE219" i="2"/>
  <c r="CQ218" i="2"/>
  <c r="CO218" i="2"/>
  <c r="CM218" i="2"/>
  <c r="CK218" i="2"/>
  <c r="CI218" i="2"/>
  <c r="CG218" i="2"/>
  <c r="CE218" i="2"/>
  <c r="CC218" i="2"/>
  <c r="CA218" i="2"/>
  <c r="BY218" i="2"/>
  <c r="BW218" i="2"/>
  <c r="BU218" i="2"/>
  <c r="BS218" i="2"/>
  <c r="BQ218" i="2"/>
  <c r="BO218" i="2"/>
  <c r="BM218" i="2"/>
  <c r="BK218" i="2"/>
  <c r="BI218" i="2"/>
  <c r="BG218" i="2"/>
  <c r="BE218" i="2"/>
  <c r="CQ217" i="2"/>
  <c r="CO217" i="2"/>
  <c r="CM217" i="2"/>
  <c r="CK217" i="2"/>
  <c r="CI217" i="2"/>
  <c r="CG217" i="2"/>
  <c r="CE217" i="2"/>
  <c r="CC217" i="2"/>
  <c r="CA217" i="2"/>
  <c r="BY217" i="2"/>
  <c r="BW217" i="2"/>
  <c r="BU217" i="2"/>
  <c r="BS217" i="2"/>
  <c r="BQ217" i="2"/>
  <c r="BO217" i="2"/>
  <c r="BM217" i="2"/>
  <c r="BK217" i="2"/>
  <c r="BI217" i="2"/>
  <c r="BG217" i="2"/>
  <c r="BE217" i="2"/>
  <c r="CQ216" i="2"/>
  <c r="CO216" i="2"/>
  <c r="CM216" i="2"/>
  <c r="CK216" i="2"/>
  <c r="CI216" i="2"/>
  <c r="CG216" i="2"/>
  <c r="CE216" i="2"/>
  <c r="CC216" i="2"/>
  <c r="CA216" i="2"/>
  <c r="BY216" i="2"/>
  <c r="BW216" i="2"/>
  <c r="BU216" i="2"/>
  <c r="BS216" i="2"/>
  <c r="BQ216" i="2"/>
  <c r="BO216" i="2"/>
  <c r="BM216" i="2"/>
  <c r="BK216" i="2"/>
  <c r="BI216" i="2"/>
  <c r="BG216" i="2"/>
  <c r="BE216" i="2"/>
  <c r="CQ215" i="2"/>
  <c r="CO215" i="2"/>
  <c r="CM215" i="2"/>
  <c r="CK215" i="2"/>
  <c r="CI215" i="2"/>
  <c r="CG215" i="2"/>
  <c r="CE215" i="2"/>
  <c r="CC215" i="2"/>
  <c r="CA215" i="2"/>
  <c r="BY215" i="2"/>
  <c r="BW215" i="2"/>
  <c r="BU215" i="2"/>
  <c r="BS215" i="2"/>
  <c r="BQ215" i="2"/>
  <c r="BO215" i="2"/>
  <c r="BM215" i="2"/>
  <c r="BK215" i="2"/>
  <c r="BI215" i="2"/>
  <c r="BG215" i="2"/>
  <c r="BE215" i="2"/>
  <c r="CQ214" i="2"/>
  <c r="CO214" i="2"/>
  <c r="CM214" i="2"/>
  <c r="CK214" i="2"/>
  <c r="CI214" i="2"/>
  <c r="CG214" i="2"/>
  <c r="CE214" i="2"/>
  <c r="CC214" i="2"/>
  <c r="CA214" i="2"/>
  <c r="BY214" i="2"/>
  <c r="BW214" i="2"/>
  <c r="BU214" i="2"/>
  <c r="BS214" i="2"/>
  <c r="BQ214" i="2"/>
  <c r="BO214" i="2"/>
  <c r="BM214" i="2"/>
  <c r="BK214" i="2"/>
  <c r="BI214" i="2"/>
  <c r="BG214" i="2"/>
  <c r="BE214" i="2"/>
  <c r="CQ213" i="2"/>
  <c r="CO213" i="2"/>
  <c r="CM213" i="2"/>
  <c r="CK213" i="2"/>
  <c r="CI213" i="2"/>
  <c r="CG213" i="2"/>
  <c r="CE213" i="2"/>
  <c r="CC213" i="2"/>
  <c r="CA213" i="2"/>
  <c r="BY213" i="2"/>
  <c r="BW213" i="2"/>
  <c r="BU213" i="2"/>
  <c r="BS213" i="2"/>
  <c r="BQ213" i="2"/>
  <c r="BO213" i="2"/>
  <c r="BM213" i="2"/>
  <c r="BK213" i="2"/>
  <c r="BI213" i="2"/>
  <c r="BG213" i="2"/>
  <c r="BE213" i="2"/>
  <c r="CQ212" i="2"/>
  <c r="CO212" i="2"/>
  <c r="CM212" i="2"/>
  <c r="CK212" i="2"/>
  <c r="CI212" i="2"/>
  <c r="CG212" i="2"/>
  <c r="CE212" i="2"/>
  <c r="CC212" i="2"/>
  <c r="CA212" i="2"/>
  <c r="BY212" i="2"/>
  <c r="BW212" i="2"/>
  <c r="BU212" i="2"/>
  <c r="BS212" i="2"/>
  <c r="BQ212" i="2"/>
  <c r="BO212" i="2"/>
  <c r="BM212" i="2"/>
  <c r="BK212" i="2"/>
  <c r="BI212" i="2"/>
  <c r="BG212" i="2"/>
  <c r="BE212" i="2"/>
  <c r="CQ211" i="2"/>
  <c r="CO211" i="2"/>
  <c r="CM211" i="2"/>
  <c r="CK211" i="2"/>
  <c r="CI211" i="2"/>
  <c r="CG211" i="2"/>
  <c r="CE211" i="2"/>
  <c r="CC211" i="2"/>
  <c r="CA211" i="2"/>
  <c r="BY211" i="2"/>
  <c r="BW211" i="2"/>
  <c r="BU211" i="2"/>
  <c r="BS211" i="2"/>
  <c r="BQ211" i="2"/>
  <c r="BO211" i="2"/>
  <c r="BM211" i="2"/>
  <c r="BK211" i="2"/>
  <c r="BI211" i="2"/>
  <c r="BG211" i="2"/>
  <c r="BE211" i="2"/>
  <c r="CQ210" i="2"/>
  <c r="CO210" i="2"/>
  <c r="CM210" i="2"/>
  <c r="CK210" i="2"/>
  <c r="CI210" i="2"/>
  <c r="CG210" i="2"/>
  <c r="CE210" i="2"/>
  <c r="CC210" i="2"/>
  <c r="CA210" i="2"/>
  <c r="BY210" i="2"/>
  <c r="BW210" i="2"/>
  <c r="BU210" i="2"/>
  <c r="BS210" i="2"/>
  <c r="BQ210" i="2"/>
  <c r="BO210" i="2"/>
  <c r="BM210" i="2"/>
  <c r="BK210" i="2"/>
  <c r="BI210" i="2"/>
  <c r="BG210" i="2"/>
  <c r="BE210" i="2"/>
  <c r="CQ209" i="2"/>
  <c r="CO209" i="2"/>
  <c r="CM209" i="2"/>
  <c r="CK209" i="2"/>
  <c r="CI209" i="2"/>
  <c r="CG209" i="2"/>
  <c r="CE209" i="2"/>
  <c r="CC209" i="2"/>
  <c r="CA209" i="2"/>
  <c r="BY209" i="2"/>
  <c r="BW209" i="2"/>
  <c r="BU209" i="2"/>
  <c r="BS209" i="2"/>
  <c r="BQ209" i="2"/>
  <c r="BO209" i="2"/>
  <c r="BM209" i="2"/>
  <c r="BK209" i="2"/>
  <c r="BI209" i="2"/>
  <c r="BG209" i="2"/>
  <c r="BE209" i="2"/>
  <c r="CQ208" i="2"/>
  <c r="CO208" i="2"/>
  <c r="CM208" i="2"/>
  <c r="CK208" i="2"/>
  <c r="CI208" i="2"/>
  <c r="CG208" i="2"/>
  <c r="CE208" i="2"/>
  <c r="CC208" i="2"/>
  <c r="CA208" i="2"/>
  <c r="BY208" i="2"/>
  <c r="BW208" i="2"/>
  <c r="BU208" i="2"/>
  <c r="BS208" i="2"/>
  <c r="BQ208" i="2"/>
  <c r="BO208" i="2"/>
  <c r="BM208" i="2"/>
  <c r="BK208" i="2"/>
  <c r="BI208" i="2"/>
  <c r="BG208" i="2"/>
  <c r="BE208" i="2"/>
  <c r="CQ207" i="2"/>
  <c r="CO207" i="2"/>
  <c r="CM207" i="2"/>
  <c r="CK207" i="2"/>
  <c r="CI207" i="2"/>
  <c r="CG207" i="2"/>
  <c r="CE207" i="2"/>
  <c r="CC207" i="2"/>
  <c r="CA207" i="2"/>
  <c r="BY207" i="2"/>
  <c r="BW207" i="2"/>
  <c r="BU207" i="2"/>
  <c r="BS207" i="2"/>
  <c r="BQ207" i="2"/>
  <c r="BO207" i="2"/>
  <c r="BM207" i="2"/>
  <c r="BK207" i="2"/>
  <c r="BI207" i="2"/>
  <c r="BG207" i="2"/>
  <c r="BE207" i="2"/>
  <c r="CQ206" i="2"/>
  <c r="CO206" i="2"/>
  <c r="CM206" i="2"/>
  <c r="CK206" i="2"/>
  <c r="CI206" i="2"/>
  <c r="CG206" i="2"/>
  <c r="CE206" i="2"/>
  <c r="CC206" i="2"/>
  <c r="CA206" i="2"/>
  <c r="BY206" i="2"/>
  <c r="BW206" i="2"/>
  <c r="BU206" i="2"/>
  <c r="BS206" i="2"/>
  <c r="BQ206" i="2"/>
  <c r="BO206" i="2"/>
  <c r="BM206" i="2"/>
  <c r="BK206" i="2"/>
  <c r="BI206" i="2"/>
  <c r="BG206" i="2"/>
  <c r="BE206" i="2"/>
  <c r="CQ205" i="2"/>
  <c r="CO205" i="2"/>
  <c r="CM205" i="2"/>
  <c r="CK205" i="2"/>
  <c r="CI205" i="2"/>
  <c r="CG205" i="2"/>
  <c r="CE205" i="2"/>
  <c r="CC205" i="2"/>
  <c r="CA205" i="2"/>
  <c r="BY205" i="2"/>
  <c r="BW205" i="2"/>
  <c r="BU205" i="2"/>
  <c r="BS205" i="2"/>
  <c r="BQ205" i="2"/>
  <c r="BO205" i="2"/>
  <c r="BM205" i="2"/>
  <c r="BK205" i="2"/>
  <c r="BI205" i="2"/>
  <c r="BG205" i="2"/>
  <c r="BE205" i="2"/>
  <c r="CQ204" i="2"/>
  <c r="CO204" i="2"/>
  <c r="CM204" i="2"/>
  <c r="CK204" i="2"/>
  <c r="CI204" i="2"/>
  <c r="CG204" i="2"/>
  <c r="CE204" i="2"/>
  <c r="CC204" i="2"/>
  <c r="CA204" i="2"/>
  <c r="BY204" i="2"/>
  <c r="BW204" i="2"/>
  <c r="BU204" i="2"/>
  <c r="BS204" i="2"/>
  <c r="BQ204" i="2"/>
  <c r="BO204" i="2"/>
  <c r="BM204" i="2"/>
  <c r="BK204" i="2"/>
  <c r="BI204" i="2"/>
  <c r="BG204" i="2"/>
  <c r="BE204" i="2"/>
  <c r="CQ203" i="2"/>
  <c r="CO203" i="2"/>
  <c r="CM203" i="2"/>
  <c r="CK203" i="2"/>
  <c r="CI203" i="2"/>
  <c r="CG203" i="2"/>
  <c r="CE203" i="2"/>
  <c r="CC203" i="2"/>
  <c r="CA203" i="2"/>
  <c r="BY203" i="2"/>
  <c r="BW203" i="2"/>
  <c r="BU203" i="2"/>
  <c r="BS203" i="2"/>
  <c r="BQ203" i="2"/>
  <c r="BO203" i="2"/>
  <c r="BM203" i="2"/>
  <c r="BK203" i="2"/>
  <c r="BI203" i="2"/>
  <c r="BG203" i="2"/>
  <c r="BE203" i="2"/>
  <c r="CQ202" i="2"/>
  <c r="CO202" i="2"/>
  <c r="CM202" i="2"/>
  <c r="CK202" i="2"/>
  <c r="CI202" i="2"/>
  <c r="CG202" i="2"/>
  <c r="CE202" i="2"/>
  <c r="CC202" i="2"/>
  <c r="CA202" i="2"/>
  <c r="BY202" i="2"/>
  <c r="BW202" i="2"/>
  <c r="BU202" i="2"/>
  <c r="BS202" i="2"/>
  <c r="BQ202" i="2"/>
  <c r="BO202" i="2"/>
  <c r="BM202" i="2"/>
  <c r="BK202" i="2"/>
  <c r="BI202" i="2"/>
  <c r="BG202" i="2"/>
  <c r="BE202" i="2"/>
  <c r="CQ201" i="2"/>
  <c r="CO201" i="2"/>
  <c r="CM201" i="2"/>
  <c r="CK201" i="2"/>
  <c r="CI201" i="2"/>
  <c r="CG201" i="2"/>
  <c r="CE201" i="2"/>
  <c r="CC201" i="2"/>
  <c r="CA201" i="2"/>
  <c r="BY201" i="2"/>
  <c r="BW201" i="2"/>
  <c r="BU201" i="2"/>
  <c r="BS201" i="2"/>
  <c r="BQ201" i="2"/>
  <c r="BO201" i="2"/>
  <c r="BM201" i="2"/>
  <c r="BK201" i="2"/>
  <c r="BI201" i="2"/>
  <c r="BG201" i="2"/>
  <c r="BE201" i="2"/>
  <c r="CQ200" i="2"/>
  <c r="CO200" i="2"/>
  <c r="CM200" i="2"/>
  <c r="CK200" i="2"/>
  <c r="CI200" i="2"/>
  <c r="CG200" i="2"/>
  <c r="CE200" i="2"/>
  <c r="CC200" i="2"/>
  <c r="CA200" i="2"/>
  <c r="BY200" i="2"/>
  <c r="BW200" i="2"/>
  <c r="BU200" i="2"/>
  <c r="BS200" i="2"/>
  <c r="BQ200" i="2"/>
  <c r="BO200" i="2"/>
  <c r="BM200" i="2"/>
  <c r="BK200" i="2"/>
  <c r="BI200" i="2"/>
  <c r="BG200" i="2"/>
  <c r="BE200" i="2"/>
  <c r="CQ199" i="2"/>
  <c r="CO199" i="2"/>
  <c r="CM199" i="2"/>
  <c r="CK199" i="2"/>
  <c r="CI199" i="2"/>
  <c r="CG199" i="2"/>
  <c r="CE199" i="2"/>
  <c r="CC199" i="2"/>
  <c r="CA199" i="2"/>
  <c r="BY199" i="2"/>
  <c r="BW199" i="2"/>
  <c r="BU199" i="2"/>
  <c r="BS199" i="2"/>
  <c r="BQ199" i="2"/>
  <c r="BO199" i="2"/>
  <c r="BM199" i="2"/>
  <c r="BK199" i="2"/>
  <c r="BI199" i="2"/>
  <c r="BG199" i="2"/>
  <c r="BE199" i="2"/>
  <c r="CQ198" i="2"/>
  <c r="CO198" i="2"/>
  <c r="CM198" i="2"/>
  <c r="CK198" i="2"/>
  <c r="CI198" i="2"/>
  <c r="CG198" i="2"/>
  <c r="CE198" i="2"/>
  <c r="CC198" i="2"/>
  <c r="CA198" i="2"/>
  <c r="BY198" i="2"/>
  <c r="BW198" i="2"/>
  <c r="BU198" i="2"/>
  <c r="BS198" i="2"/>
  <c r="BQ198" i="2"/>
  <c r="BO198" i="2"/>
  <c r="BM198" i="2"/>
  <c r="BK198" i="2"/>
  <c r="BI198" i="2"/>
  <c r="BG198" i="2"/>
  <c r="BE198" i="2"/>
  <c r="CQ197" i="2"/>
  <c r="CO197" i="2"/>
  <c r="CM197" i="2"/>
  <c r="CK197" i="2"/>
  <c r="CI197" i="2"/>
  <c r="CG197" i="2"/>
  <c r="CE197" i="2"/>
  <c r="CC197" i="2"/>
  <c r="CA197" i="2"/>
  <c r="BY197" i="2"/>
  <c r="BW197" i="2"/>
  <c r="BU197" i="2"/>
  <c r="BS197" i="2"/>
  <c r="BQ197" i="2"/>
  <c r="BO197" i="2"/>
  <c r="BM197" i="2"/>
  <c r="BK197" i="2"/>
  <c r="BI197" i="2"/>
  <c r="BG197" i="2"/>
  <c r="BE197" i="2"/>
  <c r="CQ196" i="2"/>
  <c r="CO196" i="2"/>
  <c r="CM196" i="2"/>
  <c r="CK196" i="2"/>
  <c r="CI196" i="2"/>
  <c r="CG196" i="2"/>
  <c r="CE196" i="2"/>
  <c r="CC196" i="2"/>
  <c r="CA196" i="2"/>
  <c r="BY196" i="2"/>
  <c r="BW196" i="2"/>
  <c r="BU196" i="2"/>
  <c r="BS196" i="2"/>
  <c r="BQ196" i="2"/>
  <c r="BO196" i="2"/>
  <c r="BM196" i="2"/>
  <c r="BK196" i="2"/>
  <c r="BI196" i="2"/>
  <c r="BG196" i="2"/>
  <c r="BE196" i="2"/>
  <c r="CQ195" i="2"/>
  <c r="CO195" i="2"/>
  <c r="CM195" i="2"/>
  <c r="CK195" i="2"/>
  <c r="CI195" i="2"/>
  <c r="CG195" i="2"/>
  <c r="CE195" i="2"/>
  <c r="CC195" i="2"/>
  <c r="CA195" i="2"/>
  <c r="BY195" i="2"/>
  <c r="BW195" i="2"/>
  <c r="BU195" i="2"/>
  <c r="BS195" i="2"/>
  <c r="BQ195" i="2"/>
  <c r="BO195" i="2"/>
  <c r="BM195" i="2"/>
  <c r="BK195" i="2"/>
  <c r="BI195" i="2"/>
  <c r="BG195" i="2"/>
  <c r="BE195" i="2"/>
  <c r="CQ194" i="2"/>
  <c r="CO194" i="2"/>
  <c r="CM194" i="2"/>
  <c r="CK194" i="2"/>
  <c r="CI194" i="2"/>
  <c r="CG194" i="2"/>
  <c r="CE194" i="2"/>
  <c r="CC194" i="2"/>
  <c r="CA194" i="2"/>
  <c r="BY194" i="2"/>
  <c r="BW194" i="2"/>
  <c r="BU194" i="2"/>
  <c r="BS194" i="2"/>
  <c r="BQ194" i="2"/>
  <c r="BO194" i="2"/>
  <c r="BM194" i="2"/>
  <c r="BK194" i="2"/>
  <c r="BI194" i="2"/>
  <c r="BG194" i="2"/>
  <c r="BE194" i="2"/>
  <c r="CQ193" i="2"/>
  <c r="CO193" i="2"/>
  <c r="CM193" i="2"/>
  <c r="CK193" i="2"/>
  <c r="CI193" i="2"/>
  <c r="CG193" i="2"/>
  <c r="CE193" i="2"/>
  <c r="CC193" i="2"/>
  <c r="CA193" i="2"/>
  <c r="BY193" i="2"/>
  <c r="BW193" i="2"/>
  <c r="BU193" i="2"/>
  <c r="BS193" i="2"/>
  <c r="BQ193" i="2"/>
  <c r="BO193" i="2"/>
  <c r="BM193" i="2"/>
  <c r="BK193" i="2"/>
  <c r="BI193" i="2"/>
  <c r="BG193" i="2"/>
  <c r="BE193" i="2"/>
  <c r="CQ192" i="2"/>
  <c r="CO192" i="2"/>
  <c r="CM192" i="2"/>
  <c r="CK192" i="2"/>
  <c r="CI192" i="2"/>
  <c r="CG192" i="2"/>
  <c r="CE192" i="2"/>
  <c r="CC192" i="2"/>
  <c r="CA192" i="2"/>
  <c r="BY192" i="2"/>
  <c r="BW192" i="2"/>
  <c r="BU192" i="2"/>
  <c r="BS192" i="2"/>
  <c r="BQ192" i="2"/>
  <c r="BO192" i="2"/>
  <c r="BM192" i="2"/>
  <c r="BK192" i="2"/>
  <c r="BI192" i="2"/>
  <c r="BG192" i="2"/>
  <c r="BE192" i="2"/>
  <c r="CQ191" i="2"/>
  <c r="CO191" i="2"/>
  <c r="CM191" i="2"/>
  <c r="CK191" i="2"/>
  <c r="CI191" i="2"/>
  <c r="CG191" i="2"/>
  <c r="CE191" i="2"/>
  <c r="CC191" i="2"/>
  <c r="CA191" i="2"/>
  <c r="BY191" i="2"/>
  <c r="BW191" i="2"/>
  <c r="BU191" i="2"/>
  <c r="BS191" i="2"/>
  <c r="BQ191" i="2"/>
  <c r="BO191" i="2"/>
  <c r="BM191" i="2"/>
  <c r="BK191" i="2"/>
  <c r="BI191" i="2"/>
  <c r="BG191" i="2"/>
  <c r="BE191" i="2"/>
  <c r="CQ190" i="2"/>
  <c r="CO190" i="2"/>
  <c r="CM190" i="2"/>
  <c r="CK190" i="2"/>
  <c r="CI190" i="2"/>
  <c r="CG190" i="2"/>
  <c r="CE190" i="2"/>
  <c r="CC190" i="2"/>
  <c r="CA190" i="2"/>
  <c r="BY190" i="2"/>
  <c r="BW190" i="2"/>
  <c r="BU190" i="2"/>
  <c r="BS190" i="2"/>
  <c r="BQ190" i="2"/>
  <c r="BO190" i="2"/>
  <c r="BM190" i="2"/>
  <c r="BK190" i="2"/>
  <c r="BI190" i="2"/>
  <c r="BG190" i="2"/>
  <c r="BE190" i="2"/>
  <c r="CQ189" i="2"/>
  <c r="CO189" i="2"/>
  <c r="CM189" i="2"/>
  <c r="CK189" i="2"/>
  <c r="CI189" i="2"/>
  <c r="CG189" i="2"/>
  <c r="CE189" i="2"/>
  <c r="CC189" i="2"/>
  <c r="CA189" i="2"/>
  <c r="BY189" i="2"/>
  <c r="BW189" i="2"/>
  <c r="BU189" i="2"/>
  <c r="BS189" i="2"/>
  <c r="BQ189" i="2"/>
  <c r="BO189" i="2"/>
  <c r="BM189" i="2"/>
  <c r="BK189" i="2"/>
  <c r="BI189" i="2"/>
  <c r="BG189" i="2"/>
  <c r="BE189" i="2"/>
  <c r="CQ188" i="2"/>
  <c r="CO188" i="2"/>
  <c r="CM188" i="2"/>
  <c r="CK188" i="2"/>
  <c r="CI188" i="2"/>
  <c r="CG188" i="2"/>
  <c r="CE188" i="2"/>
  <c r="CC188" i="2"/>
  <c r="CA188" i="2"/>
  <c r="BY188" i="2"/>
  <c r="BW188" i="2"/>
  <c r="BU188" i="2"/>
  <c r="BS188" i="2"/>
  <c r="BQ188" i="2"/>
  <c r="BO188" i="2"/>
  <c r="BM188" i="2"/>
  <c r="BK188" i="2"/>
  <c r="BI188" i="2"/>
  <c r="BG188" i="2"/>
  <c r="BE188" i="2"/>
  <c r="CQ187" i="2"/>
  <c r="CO187" i="2"/>
  <c r="CM187" i="2"/>
  <c r="CK187" i="2"/>
  <c r="CI187" i="2"/>
  <c r="CG187" i="2"/>
  <c r="CE187" i="2"/>
  <c r="CC187" i="2"/>
  <c r="CA187" i="2"/>
  <c r="BY187" i="2"/>
  <c r="BW187" i="2"/>
  <c r="BU187" i="2"/>
  <c r="BS187" i="2"/>
  <c r="BQ187" i="2"/>
  <c r="BO187" i="2"/>
  <c r="BM187" i="2"/>
  <c r="BK187" i="2"/>
  <c r="BI187" i="2"/>
  <c r="BG187" i="2"/>
  <c r="BE187" i="2"/>
  <c r="CQ186" i="2"/>
  <c r="CO186" i="2"/>
  <c r="CM186" i="2"/>
  <c r="CK186" i="2"/>
  <c r="CI186" i="2"/>
  <c r="CG186" i="2"/>
  <c r="CE186" i="2"/>
  <c r="CC186" i="2"/>
  <c r="CA186" i="2"/>
  <c r="BY186" i="2"/>
  <c r="BW186" i="2"/>
  <c r="BU186" i="2"/>
  <c r="BS186" i="2"/>
  <c r="BQ186" i="2"/>
  <c r="BO186" i="2"/>
  <c r="BM186" i="2"/>
  <c r="BK186" i="2"/>
  <c r="BI186" i="2"/>
  <c r="BG186" i="2"/>
  <c r="BE186" i="2"/>
  <c r="CQ185" i="2"/>
  <c r="CO185" i="2"/>
  <c r="CM185" i="2"/>
  <c r="CK185" i="2"/>
  <c r="CI185" i="2"/>
  <c r="CG185" i="2"/>
  <c r="CE185" i="2"/>
  <c r="CC185" i="2"/>
  <c r="CA185" i="2"/>
  <c r="BY185" i="2"/>
  <c r="BW185" i="2"/>
  <c r="BU185" i="2"/>
  <c r="BS185" i="2"/>
  <c r="BQ185" i="2"/>
  <c r="BO185" i="2"/>
  <c r="BM185" i="2"/>
  <c r="BK185" i="2"/>
  <c r="BI185" i="2"/>
  <c r="BG185" i="2"/>
  <c r="BE185" i="2"/>
  <c r="CQ184" i="2"/>
  <c r="CO184" i="2"/>
  <c r="CM184" i="2"/>
  <c r="CK184" i="2"/>
  <c r="CI184" i="2"/>
  <c r="CG184" i="2"/>
  <c r="CE184" i="2"/>
  <c r="CC184" i="2"/>
  <c r="CA184" i="2"/>
  <c r="BY184" i="2"/>
  <c r="BW184" i="2"/>
  <c r="BU184" i="2"/>
  <c r="BS184" i="2"/>
  <c r="BQ184" i="2"/>
  <c r="BO184" i="2"/>
  <c r="BM184" i="2"/>
  <c r="BK184" i="2"/>
  <c r="BI184" i="2"/>
  <c r="BG184" i="2"/>
  <c r="BE184" i="2"/>
  <c r="CQ183" i="2"/>
  <c r="CO183" i="2"/>
  <c r="CM183" i="2"/>
  <c r="CK183" i="2"/>
  <c r="CI183" i="2"/>
  <c r="CG183" i="2"/>
  <c r="CE183" i="2"/>
  <c r="CC183" i="2"/>
  <c r="CA183" i="2"/>
  <c r="BY183" i="2"/>
  <c r="BW183" i="2"/>
  <c r="BU183" i="2"/>
  <c r="BS183" i="2"/>
  <c r="BQ183" i="2"/>
  <c r="BO183" i="2"/>
  <c r="BM183" i="2"/>
  <c r="BK183" i="2"/>
  <c r="BI183" i="2"/>
  <c r="BG183" i="2"/>
  <c r="BE183" i="2"/>
  <c r="CQ182" i="2"/>
  <c r="CO182" i="2"/>
  <c r="CM182" i="2"/>
  <c r="CK182" i="2"/>
  <c r="CI182" i="2"/>
  <c r="CG182" i="2"/>
  <c r="CE182" i="2"/>
  <c r="CC182" i="2"/>
  <c r="CA182" i="2"/>
  <c r="BY182" i="2"/>
  <c r="BW182" i="2"/>
  <c r="BU182" i="2"/>
  <c r="BS182" i="2"/>
  <c r="BQ182" i="2"/>
  <c r="BO182" i="2"/>
  <c r="BM182" i="2"/>
  <c r="BK182" i="2"/>
  <c r="BI182" i="2"/>
  <c r="BG182" i="2"/>
  <c r="BE182" i="2"/>
  <c r="CQ181" i="2"/>
  <c r="CO181" i="2"/>
  <c r="CM181" i="2"/>
  <c r="CK181" i="2"/>
  <c r="CI181" i="2"/>
  <c r="CG181" i="2"/>
  <c r="CE181" i="2"/>
  <c r="CC181" i="2"/>
  <c r="CA181" i="2"/>
  <c r="BY181" i="2"/>
  <c r="BW181" i="2"/>
  <c r="BU181" i="2"/>
  <c r="BS181" i="2"/>
  <c r="BQ181" i="2"/>
  <c r="BO181" i="2"/>
  <c r="BM181" i="2"/>
  <c r="BK181" i="2"/>
  <c r="BI181" i="2"/>
  <c r="BG181" i="2"/>
  <c r="BE181" i="2"/>
  <c r="CQ180" i="2"/>
  <c r="CO180" i="2"/>
  <c r="CM180" i="2"/>
  <c r="CK180" i="2"/>
  <c r="CI180" i="2"/>
  <c r="CG180" i="2"/>
  <c r="CE180" i="2"/>
  <c r="CC180" i="2"/>
  <c r="CA180" i="2"/>
  <c r="BY180" i="2"/>
  <c r="BW180" i="2"/>
  <c r="BU180" i="2"/>
  <c r="BS180" i="2"/>
  <c r="BQ180" i="2"/>
  <c r="BO180" i="2"/>
  <c r="BM180" i="2"/>
  <c r="BK180" i="2"/>
  <c r="BI180" i="2"/>
  <c r="BG180" i="2"/>
  <c r="BE180" i="2"/>
  <c r="CQ179" i="2"/>
  <c r="CO179" i="2"/>
  <c r="CM179" i="2"/>
  <c r="CK179" i="2"/>
  <c r="CI179" i="2"/>
  <c r="CG179" i="2"/>
  <c r="CE179" i="2"/>
  <c r="CC179" i="2"/>
  <c r="CA179" i="2"/>
  <c r="BY179" i="2"/>
  <c r="BW179" i="2"/>
  <c r="BU179" i="2"/>
  <c r="BS179" i="2"/>
  <c r="BQ179" i="2"/>
  <c r="BO179" i="2"/>
  <c r="BM179" i="2"/>
  <c r="BK179" i="2"/>
  <c r="BI179" i="2"/>
  <c r="BG179" i="2"/>
  <c r="BE179" i="2"/>
  <c r="CQ178" i="2"/>
  <c r="CO178" i="2"/>
  <c r="CM178" i="2"/>
  <c r="CK178" i="2"/>
  <c r="CI178" i="2"/>
  <c r="CG178" i="2"/>
  <c r="CE178" i="2"/>
  <c r="CC178" i="2"/>
  <c r="CA178" i="2"/>
  <c r="BY178" i="2"/>
  <c r="BW178" i="2"/>
  <c r="BU178" i="2"/>
  <c r="BS178" i="2"/>
  <c r="BQ178" i="2"/>
  <c r="BO178" i="2"/>
  <c r="BM178" i="2"/>
  <c r="BK178" i="2"/>
  <c r="BI178" i="2"/>
  <c r="BG178" i="2"/>
  <c r="BE178" i="2"/>
  <c r="CQ177" i="2"/>
  <c r="CO177" i="2"/>
  <c r="CM177" i="2"/>
  <c r="CK177" i="2"/>
  <c r="CI177" i="2"/>
  <c r="CG177" i="2"/>
  <c r="CE177" i="2"/>
  <c r="CC177" i="2"/>
  <c r="CA177" i="2"/>
  <c r="BY177" i="2"/>
  <c r="BW177" i="2"/>
  <c r="BU177" i="2"/>
  <c r="BS177" i="2"/>
  <c r="BQ177" i="2"/>
  <c r="BO177" i="2"/>
  <c r="BM177" i="2"/>
  <c r="BK177" i="2"/>
  <c r="BI177" i="2"/>
  <c r="BG177" i="2"/>
  <c r="BE177" i="2"/>
  <c r="CQ176" i="2"/>
  <c r="CO176" i="2"/>
  <c r="CM176" i="2"/>
  <c r="CK176" i="2"/>
  <c r="CI176" i="2"/>
  <c r="CG176" i="2"/>
  <c r="CE176" i="2"/>
  <c r="CC176" i="2"/>
  <c r="CA176" i="2"/>
  <c r="BY176" i="2"/>
  <c r="BW176" i="2"/>
  <c r="BU176" i="2"/>
  <c r="BS176" i="2"/>
  <c r="BQ176" i="2"/>
  <c r="BO176" i="2"/>
  <c r="BM176" i="2"/>
  <c r="BK176" i="2"/>
  <c r="BI176" i="2"/>
  <c r="BG176" i="2"/>
  <c r="BE176" i="2"/>
  <c r="CQ175" i="2"/>
  <c r="CO175" i="2"/>
  <c r="CM175" i="2"/>
  <c r="CK175" i="2"/>
  <c r="CI175" i="2"/>
  <c r="CG175" i="2"/>
  <c r="CE175" i="2"/>
  <c r="CC175" i="2"/>
  <c r="CA175" i="2"/>
  <c r="BY175" i="2"/>
  <c r="BW175" i="2"/>
  <c r="BU175" i="2"/>
  <c r="BS175" i="2"/>
  <c r="BQ175" i="2"/>
  <c r="BO175" i="2"/>
  <c r="BM175" i="2"/>
  <c r="BK175" i="2"/>
  <c r="BI175" i="2"/>
  <c r="BG175" i="2"/>
  <c r="BE175" i="2"/>
  <c r="CQ174" i="2"/>
  <c r="CO174" i="2"/>
  <c r="CM174" i="2"/>
  <c r="CK174" i="2"/>
  <c r="CI174" i="2"/>
  <c r="CG174" i="2"/>
  <c r="CE174" i="2"/>
  <c r="CC174" i="2"/>
  <c r="CA174" i="2"/>
  <c r="BY174" i="2"/>
  <c r="BW174" i="2"/>
  <c r="BU174" i="2"/>
  <c r="BS174" i="2"/>
  <c r="BQ174" i="2"/>
  <c r="BO174" i="2"/>
  <c r="BM174" i="2"/>
  <c r="BK174" i="2"/>
  <c r="BI174" i="2"/>
  <c r="BG174" i="2"/>
  <c r="BE174" i="2"/>
  <c r="CQ173" i="2"/>
  <c r="CO173" i="2"/>
  <c r="CM173" i="2"/>
  <c r="CK173" i="2"/>
  <c r="CI173" i="2"/>
  <c r="CG173" i="2"/>
  <c r="CE173" i="2"/>
  <c r="CC173" i="2"/>
  <c r="CA173" i="2"/>
  <c r="BY173" i="2"/>
  <c r="BW173" i="2"/>
  <c r="BU173" i="2"/>
  <c r="BS173" i="2"/>
  <c r="BQ173" i="2"/>
  <c r="BO173" i="2"/>
  <c r="BM173" i="2"/>
  <c r="BK173" i="2"/>
  <c r="BI173" i="2"/>
  <c r="BG173" i="2"/>
  <c r="BE173" i="2"/>
  <c r="CQ172" i="2"/>
  <c r="CO172" i="2"/>
  <c r="CM172" i="2"/>
  <c r="CK172" i="2"/>
  <c r="CI172" i="2"/>
  <c r="CG172" i="2"/>
  <c r="CE172" i="2"/>
  <c r="CC172" i="2"/>
  <c r="CA172" i="2"/>
  <c r="BY172" i="2"/>
  <c r="BW172" i="2"/>
  <c r="BU172" i="2"/>
  <c r="BS172" i="2"/>
  <c r="BQ172" i="2"/>
  <c r="BO172" i="2"/>
  <c r="BM172" i="2"/>
  <c r="BK172" i="2"/>
  <c r="BI172" i="2"/>
  <c r="BG172" i="2"/>
  <c r="BE172" i="2"/>
  <c r="CQ171" i="2"/>
  <c r="CO171" i="2"/>
  <c r="CM171" i="2"/>
  <c r="CK171" i="2"/>
  <c r="CI171" i="2"/>
  <c r="CG171" i="2"/>
  <c r="CE171" i="2"/>
  <c r="CC171" i="2"/>
  <c r="CA171" i="2"/>
  <c r="BY171" i="2"/>
  <c r="BW171" i="2"/>
  <c r="BU171" i="2"/>
  <c r="BS171" i="2"/>
  <c r="BQ171" i="2"/>
  <c r="BO171" i="2"/>
  <c r="BM171" i="2"/>
  <c r="BK171" i="2"/>
  <c r="BI171" i="2"/>
  <c r="BG171" i="2"/>
  <c r="BE171" i="2"/>
  <c r="CQ170" i="2"/>
  <c r="CO170" i="2"/>
  <c r="CM170" i="2"/>
  <c r="CK170" i="2"/>
  <c r="CI170" i="2"/>
  <c r="CG170" i="2"/>
  <c r="CE170" i="2"/>
  <c r="CC170" i="2"/>
  <c r="CA170" i="2"/>
  <c r="BY170" i="2"/>
  <c r="BW170" i="2"/>
  <c r="BU170" i="2"/>
  <c r="BS170" i="2"/>
  <c r="BQ170" i="2"/>
  <c r="BO170" i="2"/>
  <c r="BM170" i="2"/>
  <c r="BK170" i="2"/>
  <c r="BI170" i="2"/>
  <c r="BG170" i="2"/>
  <c r="BE170" i="2"/>
  <c r="CQ169" i="2"/>
  <c r="CO169" i="2"/>
  <c r="CM169" i="2"/>
  <c r="CK169" i="2"/>
  <c r="CI169" i="2"/>
  <c r="CG169" i="2"/>
  <c r="CE169" i="2"/>
  <c r="CC169" i="2"/>
  <c r="CA169" i="2"/>
  <c r="BY169" i="2"/>
  <c r="BW169" i="2"/>
  <c r="BU169" i="2"/>
  <c r="BS169" i="2"/>
  <c r="BQ169" i="2"/>
  <c r="BO169" i="2"/>
  <c r="BM169" i="2"/>
  <c r="BK169" i="2"/>
  <c r="BI169" i="2"/>
  <c r="BG169" i="2"/>
  <c r="BE169" i="2"/>
  <c r="CQ168" i="2"/>
  <c r="CO168" i="2"/>
  <c r="CM168" i="2"/>
  <c r="CK168" i="2"/>
  <c r="CI168" i="2"/>
  <c r="CG168" i="2"/>
  <c r="CE168" i="2"/>
  <c r="CC168" i="2"/>
  <c r="CA168" i="2"/>
  <c r="BY168" i="2"/>
  <c r="BW168" i="2"/>
  <c r="BU168" i="2"/>
  <c r="BS168" i="2"/>
  <c r="BQ168" i="2"/>
  <c r="BO168" i="2"/>
  <c r="BM168" i="2"/>
  <c r="BK168" i="2"/>
  <c r="BI168" i="2"/>
  <c r="BG168" i="2"/>
  <c r="BE168" i="2"/>
  <c r="CQ167" i="2"/>
  <c r="CO167" i="2"/>
  <c r="CM167" i="2"/>
  <c r="CK167" i="2"/>
  <c r="CI167" i="2"/>
  <c r="CG167" i="2"/>
  <c r="CE167" i="2"/>
  <c r="CC167" i="2"/>
  <c r="CA167" i="2"/>
  <c r="BY167" i="2"/>
  <c r="BW167" i="2"/>
  <c r="BU167" i="2"/>
  <c r="BS167" i="2"/>
  <c r="BQ167" i="2"/>
  <c r="BO167" i="2"/>
  <c r="BM167" i="2"/>
  <c r="BK167" i="2"/>
  <c r="BI167" i="2"/>
  <c r="BG167" i="2"/>
  <c r="BE167" i="2"/>
  <c r="CQ166" i="2"/>
  <c r="CO166" i="2"/>
  <c r="CM166" i="2"/>
  <c r="CK166" i="2"/>
  <c r="CI166" i="2"/>
  <c r="CG166" i="2"/>
  <c r="CE166" i="2"/>
  <c r="CC166" i="2"/>
  <c r="CA166" i="2"/>
  <c r="BY166" i="2"/>
  <c r="BW166" i="2"/>
  <c r="BU166" i="2"/>
  <c r="BS166" i="2"/>
  <c r="BQ166" i="2"/>
  <c r="BO166" i="2"/>
  <c r="BM166" i="2"/>
  <c r="BK166" i="2"/>
  <c r="BI166" i="2"/>
  <c r="BG166" i="2"/>
  <c r="BE166" i="2"/>
  <c r="CQ165" i="2"/>
  <c r="CO165" i="2"/>
  <c r="CM165" i="2"/>
  <c r="CK165" i="2"/>
  <c r="CI165" i="2"/>
  <c r="CG165" i="2"/>
  <c r="CE165" i="2"/>
  <c r="CC165" i="2"/>
  <c r="CA165" i="2"/>
  <c r="BY165" i="2"/>
  <c r="BW165" i="2"/>
  <c r="BU165" i="2"/>
  <c r="BS165" i="2"/>
  <c r="BQ165" i="2"/>
  <c r="BO165" i="2"/>
  <c r="BM165" i="2"/>
  <c r="BK165" i="2"/>
  <c r="BI165" i="2"/>
  <c r="BG165" i="2"/>
  <c r="BE165" i="2"/>
  <c r="CQ164" i="2"/>
  <c r="CO164" i="2"/>
  <c r="CM164" i="2"/>
  <c r="CK164" i="2"/>
  <c r="CI164" i="2"/>
  <c r="CG164" i="2"/>
  <c r="CE164" i="2"/>
  <c r="CC164" i="2"/>
  <c r="CA164" i="2"/>
  <c r="BY164" i="2"/>
  <c r="BW164" i="2"/>
  <c r="BU164" i="2"/>
  <c r="BS164" i="2"/>
  <c r="BQ164" i="2"/>
  <c r="BO164" i="2"/>
  <c r="BM164" i="2"/>
  <c r="BK164" i="2"/>
  <c r="BI164" i="2"/>
  <c r="BG164" i="2"/>
  <c r="BE164" i="2"/>
  <c r="CQ163" i="2"/>
  <c r="CO163" i="2"/>
  <c r="CM163" i="2"/>
  <c r="CK163" i="2"/>
  <c r="CI163" i="2"/>
  <c r="CG163" i="2"/>
  <c r="CE163" i="2"/>
  <c r="CC163" i="2"/>
  <c r="CA163" i="2"/>
  <c r="BY163" i="2"/>
  <c r="BW163" i="2"/>
  <c r="BU163" i="2"/>
  <c r="BS163" i="2"/>
  <c r="BQ163" i="2"/>
  <c r="BO163" i="2"/>
  <c r="BM163" i="2"/>
  <c r="BK163" i="2"/>
  <c r="BI163" i="2"/>
  <c r="BG163" i="2"/>
  <c r="BE163" i="2"/>
  <c r="CQ162" i="2"/>
  <c r="CO162" i="2"/>
  <c r="CM162" i="2"/>
  <c r="CK162" i="2"/>
  <c r="CI162" i="2"/>
  <c r="CG162" i="2"/>
  <c r="CE162" i="2"/>
  <c r="CC162" i="2"/>
  <c r="CA162" i="2"/>
  <c r="BY162" i="2"/>
  <c r="BW162" i="2"/>
  <c r="BU162" i="2"/>
  <c r="BS162" i="2"/>
  <c r="BQ162" i="2"/>
  <c r="BO162" i="2"/>
  <c r="BM162" i="2"/>
  <c r="BK162" i="2"/>
  <c r="BI162" i="2"/>
  <c r="BG162" i="2"/>
  <c r="BE162" i="2"/>
  <c r="CQ161" i="2"/>
  <c r="CO161" i="2"/>
  <c r="CM161" i="2"/>
  <c r="CK161" i="2"/>
  <c r="CI161" i="2"/>
  <c r="CG161" i="2"/>
  <c r="CE161" i="2"/>
  <c r="CC161" i="2"/>
  <c r="CA161" i="2"/>
  <c r="BY161" i="2"/>
  <c r="BW161" i="2"/>
  <c r="BU161" i="2"/>
  <c r="BS161" i="2"/>
  <c r="BQ161" i="2"/>
  <c r="BO161" i="2"/>
  <c r="BM161" i="2"/>
  <c r="BK161" i="2"/>
  <c r="BI161" i="2"/>
  <c r="BG161" i="2"/>
  <c r="BE161" i="2"/>
  <c r="CQ160" i="2"/>
  <c r="CO160" i="2"/>
  <c r="CM160" i="2"/>
  <c r="CK160" i="2"/>
  <c r="CI160" i="2"/>
  <c r="CG160" i="2"/>
  <c r="CE160" i="2"/>
  <c r="CC160" i="2"/>
  <c r="CA160" i="2"/>
  <c r="BY160" i="2"/>
  <c r="BW160" i="2"/>
  <c r="BU160" i="2"/>
  <c r="BS160" i="2"/>
  <c r="BQ160" i="2"/>
  <c r="BO160" i="2"/>
  <c r="BM160" i="2"/>
  <c r="BK160" i="2"/>
  <c r="BI160" i="2"/>
  <c r="BG160" i="2"/>
  <c r="BE160" i="2"/>
  <c r="CQ159" i="2"/>
  <c r="CO159" i="2"/>
  <c r="CM159" i="2"/>
  <c r="CK159" i="2"/>
  <c r="CI159" i="2"/>
  <c r="CG159" i="2"/>
  <c r="CE159" i="2"/>
  <c r="CC159" i="2"/>
  <c r="CA159" i="2"/>
  <c r="BY159" i="2"/>
  <c r="BW159" i="2"/>
  <c r="BU159" i="2"/>
  <c r="BS159" i="2"/>
  <c r="BQ159" i="2"/>
  <c r="BO159" i="2"/>
  <c r="BM159" i="2"/>
  <c r="BK159" i="2"/>
  <c r="BI159" i="2"/>
  <c r="BG159" i="2"/>
  <c r="BE159" i="2"/>
  <c r="CQ158" i="2"/>
  <c r="CO158" i="2"/>
  <c r="CM158" i="2"/>
  <c r="CK158" i="2"/>
  <c r="CI158" i="2"/>
  <c r="CG158" i="2"/>
  <c r="CE158" i="2"/>
  <c r="CC158" i="2"/>
  <c r="CA158" i="2"/>
  <c r="BY158" i="2"/>
  <c r="BW158" i="2"/>
  <c r="BU158" i="2"/>
  <c r="BS158" i="2"/>
  <c r="BQ158" i="2"/>
  <c r="BO158" i="2"/>
  <c r="BM158" i="2"/>
  <c r="BK158" i="2"/>
  <c r="BI158" i="2"/>
  <c r="BG158" i="2"/>
  <c r="BE158" i="2"/>
  <c r="CQ157" i="2"/>
  <c r="CO157" i="2"/>
  <c r="CM157" i="2"/>
  <c r="CK157" i="2"/>
  <c r="CI157" i="2"/>
  <c r="CG157" i="2"/>
  <c r="CE157" i="2"/>
  <c r="CC157" i="2"/>
  <c r="CA157" i="2"/>
  <c r="BY157" i="2"/>
  <c r="BW157" i="2"/>
  <c r="BU157" i="2"/>
  <c r="BS157" i="2"/>
  <c r="BQ157" i="2"/>
  <c r="BO157" i="2"/>
  <c r="BM157" i="2"/>
  <c r="BK157" i="2"/>
  <c r="BI157" i="2"/>
  <c r="BG157" i="2"/>
  <c r="BE157" i="2"/>
  <c r="CQ156" i="2"/>
  <c r="CO156" i="2"/>
  <c r="CM156" i="2"/>
  <c r="CK156" i="2"/>
  <c r="CI156" i="2"/>
  <c r="CG156" i="2"/>
  <c r="CE156" i="2"/>
  <c r="CC156" i="2"/>
  <c r="CA156" i="2"/>
  <c r="BY156" i="2"/>
  <c r="BW156" i="2"/>
  <c r="BU156" i="2"/>
  <c r="BS156" i="2"/>
  <c r="BQ156" i="2"/>
  <c r="BO156" i="2"/>
  <c r="BM156" i="2"/>
  <c r="BK156" i="2"/>
  <c r="BI156" i="2"/>
  <c r="BG156" i="2"/>
  <c r="BE156" i="2"/>
  <c r="CQ155" i="2"/>
  <c r="CO155" i="2"/>
  <c r="CM155" i="2"/>
  <c r="CK155" i="2"/>
  <c r="CI155" i="2"/>
  <c r="CG155" i="2"/>
  <c r="CE155" i="2"/>
  <c r="CC155" i="2"/>
  <c r="CA155" i="2"/>
  <c r="BY155" i="2"/>
  <c r="BW155" i="2"/>
  <c r="BU155" i="2"/>
  <c r="BS155" i="2"/>
  <c r="BQ155" i="2"/>
  <c r="BO155" i="2"/>
  <c r="BM155" i="2"/>
  <c r="BK155" i="2"/>
  <c r="BI155" i="2"/>
  <c r="BG155" i="2"/>
  <c r="BE155" i="2"/>
  <c r="CQ154" i="2"/>
  <c r="CO154" i="2"/>
  <c r="CM154" i="2"/>
  <c r="CK154" i="2"/>
  <c r="CI154" i="2"/>
  <c r="CG154" i="2"/>
  <c r="CE154" i="2"/>
  <c r="CC154" i="2"/>
  <c r="CA154" i="2"/>
  <c r="BY154" i="2"/>
  <c r="BW154" i="2"/>
  <c r="BU154" i="2"/>
  <c r="BS154" i="2"/>
  <c r="BQ154" i="2"/>
  <c r="BO154" i="2"/>
  <c r="BM154" i="2"/>
  <c r="BK154" i="2"/>
  <c r="BI154" i="2"/>
  <c r="BG154" i="2"/>
  <c r="BE154" i="2"/>
  <c r="CQ153" i="2"/>
  <c r="CO153" i="2"/>
  <c r="CM153" i="2"/>
  <c r="CK153" i="2"/>
  <c r="CI153" i="2"/>
  <c r="CG153" i="2"/>
  <c r="CE153" i="2"/>
  <c r="CC153" i="2"/>
  <c r="CA153" i="2"/>
  <c r="BY153" i="2"/>
  <c r="BW153" i="2"/>
  <c r="BU153" i="2"/>
  <c r="BS153" i="2"/>
  <c r="BQ153" i="2"/>
  <c r="BO153" i="2"/>
  <c r="BM153" i="2"/>
  <c r="BK153" i="2"/>
  <c r="BI153" i="2"/>
  <c r="BG153" i="2"/>
  <c r="BE153" i="2"/>
  <c r="CQ152" i="2"/>
  <c r="CO152" i="2"/>
  <c r="CM152" i="2"/>
  <c r="CK152" i="2"/>
  <c r="CI152" i="2"/>
  <c r="CG152" i="2"/>
  <c r="CE152" i="2"/>
  <c r="CC152" i="2"/>
  <c r="CA152" i="2"/>
  <c r="BY152" i="2"/>
  <c r="BW152" i="2"/>
  <c r="BU152" i="2"/>
  <c r="BS152" i="2"/>
  <c r="BQ152" i="2"/>
  <c r="BO152" i="2"/>
  <c r="BM152" i="2"/>
  <c r="BK152" i="2"/>
  <c r="BI152" i="2"/>
  <c r="BG152" i="2"/>
  <c r="BE152" i="2"/>
  <c r="CQ151" i="2"/>
  <c r="CO151" i="2"/>
  <c r="CM151" i="2"/>
  <c r="CK151" i="2"/>
  <c r="CI151" i="2"/>
  <c r="CG151" i="2"/>
  <c r="CE151" i="2"/>
  <c r="CC151" i="2"/>
  <c r="CA151" i="2"/>
  <c r="BY151" i="2"/>
  <c r="BW151" i="2"/>
  <c r="BU151" i="2"/>
  <c r="BS151" i="2"/>
  <c r="BQ151" i="2"/>
  <c r="BO151" i="2"/>
  <c r="BM151" i="2"/>
  <c r="BK151" i="2"/>
  <c r="BI151" i="2"/>
  <c r="BG151" i="2"/>
  <c r="BE151" i="2"/>
  <c r="CQ150" i="2"/>
  <c r="CO150" i="2"/>
  <c r="CM150" i="2"/>
  <c r="CK150" i="2"/>
  <c r="CI150" i="2"/>
  <c r="CG150" i="2"/>
  <c r="CE150" i="2"/>
  <c r="CC150" i="2"/>
  <c r="CA150" i="2"/>
  <c r="BY150" i="2"/>
  <c r="BW150" i="2"/>
  <c r="BU150" i="2"/>
  <c r="BS150" i="2"/>
  <c r="BQ150" i="2"/>
  <c r="BO150" i="2"/>
  <c r="BM150" i="2"/>
  <c r="BK150" i="2"/>
  <c r="BI150" i="2"/>
  <c r="BG150" i="2"/>
  <c r="BE150" i="2"/>
  <c r="CQ149" i="2"/>
  <c r="CO149" i="2"/>
  <c r="CM149" i="2"/>
  <c r="CK149" i="2"/>
  <c r="CI149" i="2"/>
  <c r="CG149" i="2"/>
  <c r="CE149" i="2"/>
  <c r="CC149" i="2"/>
  <c r="CA149" i="2"/>
  <c r="BY149" i="2"/>
  <c r="BW149" i="2"/>
  <c r="BU149" i="2"/>
  <c r="BS149" i="2"/>
  <c r="BQ149" i="2"/>
  <c r="BO149" i="2"/>
  <c r="BM149" i="2"/>
  <c r="BK149" i="2"/>
  <c r="BI149" i="2"/>
  <c r="BG149" i="2"/>
  <c r="BE149" i="2"/>
  <c r="CQ148" i="2"/>
  <c r="CO148" i="2"/>
  <c r="CM148" i="2"/>
  <c r="CK148" i="2"/>
  <c r="CI148" i="2"/>
  <c r="CG148" i="2"/>
  <c r="CE148" i="2"/>
  <c r="CC148" i="2"/>
  <c r="CA148" i="2"/>
  <c r="BY148" i="2"/>
  <c r="BW148" i="2"/>
  <c r="BU148" i="2"/>
  <c r="BS148" i="2"/>
  <c r="BQ148" i="2"/>
  <c r="BO148" i="2"/>
  <c r="BM148" i="2"/>
  <c r="BK148" i="2"/>
  <c r="BI148" i="2"/>
  <c r="BG148" i="2"/>
  <c r="BE148" i="2"/>
  <c r="CQ147" i="2"/>
  <c r="CO147" i="2"/>
  <c r="CM147" i="2"/>
  <c r="CK147" i="2"/>
  <c r="CI147" i="2"/>
  <c r="CG147" i="2"/>
  <c r="CE147" i="2"/>
  <c r="CC147" i="2"/>
  <c r="CA147" i="2"/>
  <c r="BY147" i="2"/>
  <c r="BW147" i="2"/>
  <c r="BU147" i="2"/>
  <c r="BS147" i="2"/>
  <c r="BQ147" i="2"/>
  <c r="BO147" i="2"/>
  <c r="BM147" i="2"/>
  <c r="BK147" i="2"/>
  <c r="BI147" i="2"/>
  <c r="BG147" i="2"/>
  <c r="BE147" i="2"/>
  <c r="CQ146" i="2"/>
  <c r="CO146" i="2"/>
  <c r="CM146" i="2"/>
  <c r="CK146" i="2"/>
  <c r="CI146" i="2"/>
  <c r="CG146" i="2"/>
  <c r="CE146" i="2"/>
  <c r="CC146" i="2"/>
  <c r="CA146" i="2"/>
  <c r="BY146" i="2"/>
  <c r="BW146" i="2"/>
  <c r="BU146" i="2"/>
  <c r="BS146" i="2"/>
  <c r="BQ146" i="2"/>
  <c r="BO146" i="2"/>
  <c r="BM146" i="2"/>
  <c r="BK146" i="2"/>
  <c r="BI146" i="2"/>
  <c r="BG146" i="2"/>
  <c r="BE146" i="2"/>
  <c r="CQ145" i="2"/>
  <c r="CO145" i="2"/>
  <c r="CM145" i="2"/>
  <c r="CK145" i="2"/>
  <c r="CI145" i="2"/>
  <c r="CG145" i="2"/>
  <c r="CE145" i="2"/>
  <c r="CC145" i="2"/>
  <c r="CA145" i="2"/>
  <c r="BY145" i="2"/>
  <c r="BW145" i="2"/>
  <c r="BU145" i="2"/>
  <c r="BS145" i="2"/>
  <c r="BQ145" i="2"/>
  <c r="BO145" i="2"/>
  <c r="BM145" i="2"/>
  <c r="BK145" i="2"/>
  <c r="BI145" i="2"/>
  <c r="BG145" i="2"/>
  <c r="BE145" i="2"/>
  <c r="CQ144" i="2"/>
  <c r="CO144" i="2"/>
  <c r="CM144" i="2"/>
  <c r="CK144" i="2"/>
  <c r="CI144" i="2"/>
  <c r="CG144" i="2"/>
  <c r="CE144" i="2"/>
  <c r="CC144" i="2"/>
  <c r="CA144" i="2"/>
  <c r="BY144" i="2"/>
  <c r="BW144" i="2"/>
  <c r="BU144" i="2"/>
  <c r="BS144" i="2"/>
  <c r="BQ144" i="2"/>
  <c r="BO144" i="2"/>
  <c r="BM144" i="2"/>
  <c r="BK144" i="2"/>
  <c r="BI144" i="2"/>
  <c r="BG144" i="2"/>
  <c r="BE144" i="2"/>
  <c r="CQ143" i="2"/>
  <c r="CO143" i="2"/>
  <c r="CM143" i="2"/>
  <c r="CK143" i="2"/>
  <c r="CI143" i="2"/>
  <c r="CG143" i="2"/>
  <c r="CE143" i="2"/>
  <c r="CC143" i="2"/>
  <c r="CA143" i="2"/>
  <c r="BY143" i="2"/>
  <c r="BW143" i="2"/>
  <c r="BU143" i="2"/>
  <c r="BS143" i="2"/>
  <c r="BQ143" i="2"/>
  <c r="BO143" i="2"/>
  <c r="BM143" i="2"/>
  <c r="BK143" i="2"/>
  <c r="BI143" i="2"/>
  <c r="BG143" i="2"/>
  <c r="BE143" i="2"/>
  <c r="CQ142" i="2"/>
  <c r="CO142" i="2"/>
  <c r="CM142" i="2"/>
  <c r="CK142" i="2"/>
  <c r="CI142" i="2"/>
  <c r="CG142" i="2"/>
  <c r="CE142" i="2"/>
  <c r="CC142" i="2"/>
  <c r="CA142" i="2"/>
  <c r="BY142" i="2"/>
  <c r="BW142" i="2"/>
  <c r="BU142" i="2"/>
  <c r="BS142" i="2"/>
  <c r="BQ142" i="2"/>
  <c r="BO142" i="2"/>
  <c r="BM142" i="2"/>
  <c r="BK142" i="2"/>
  <c r="BI142" i="2"/>
  <c r="BG142" i="2"/>
  <c r="BE142" i="2"/>
  <c r="CQ141" i="2"/>
  <c r="CO141" i="2"/>
  <c r="CM141" i="2"/>
  <c r="CK141" i="2"/>
  <c r="CI141" i="2"/>
  <c r="CG141" i="2"/>
  <c r="CE141" i="2"/>
  <c r="CC141" i="2"/>
  <c r="CA141" i="2"/>
  <c r="BY141" i="2"/>
  <c r="BW141" i="2"/>
  <c r="BU141" i="2"/>
  <c r="BS141" i="2"/>
  <c r="BQ141" i="2"/>
  <c r="BO141" i="2"/>
  <c r="BM141" i="2"/>
  <c r="BK141" i="2"/>
  <c r="BI141" i="2"/>
  <c r="BG141" i="2"/>
  <c r="BE141" i="2"/>
  <c r="CQ140" i="2"/>
  <c r="CO140" i="2"/>
  <c r="CM140" i="2"/>
  <c r="CK140" i="2"/>
  <c r="CI140" i="2"/>
  <c r="CG140" i="2"/>
  <c r="CE140" i="2"/>
  <c r="CC140" i="2"/>
  <c r="CA140" i="2"/>
  <c r="BY140" i="2"/>
  <c r="BW140" i="2"/>
  <c r="BU140" i="2"/>
  <c r="BS140" i="2"/>
  <c r="BQ140" i="2"/>
  <c r="BO140" i="2"/>
  <c r="BM140" i="2"/>
  <c r="BK140" i="2"/>
  <c r="BI140" i="2"/>
  <c r="BG140" i="2"/>
  <c r="BE140" i="2"/>
  <c r="CQ139" i="2"/>
  <c r="CO139" i="2"/>
  <c r="CM139" i="2"/>
  <c r="CK139" i="2"/>
  <c r="CI139" i="2"/>
  <c r="CG139" i="2"/>
  <c r="CE139" i="2"/>
  <c r="CC139" i="2"/>
  <c r="CA139" i="2"/>
  <c r="BY139" i="2"/>
  <c r="BW139" i="2"/>
  <c r="BU139" i="2"/>
  <c r="BS139" i="2"/>
  <c r="BQ139" i="2"/>
  <c r="BO139" i="2"/>
  <c r="BM139" i="2"/>
  <c r="BK139" i="2"/>
  <c r="BI139" i="2"/>
  <c r="BG139" i="2"/>
  <c r="BE139" i="2"/>
  <c r="CQ138" i="2"/>
  <c r="CO138" i="2"/>
  <c r="CM138" i="2"/>
  <c r="CK138" i="2"/>
  <c r="CI138" i="2"/>
  <c r="CG138" i="2"/>
  <c r="CE138" i="2"/>
  <c r="CC138" i="2"/>
  <c r="CA138" i="2"/>
  <c r="BY138" i="2"/>
  <c r="BW138" i="2"/>
  <c r="BU138" i="2"/>
  <c r="BS138" i="2"/>
  <c r="BQ138" i="2"/>
  <c r="BO138" i="2"/>
  <c r="BM138" i="2"/>
  <c r="BK138" i="2"/>
  <c r="BI138" i="2"/>
  <c r="BG138" i="2"/>
  <c r="BE138" i="2"/>
  <c r="CQ137" i="2"/>
  <c r="CO137" i="2"/>
  <c r="CM137" i="2"/>
  <c r="CK137" i="2"/>
  <c r="CI137" i="2"/>
  <c r="CG137" i="2"/>
  <c r="CE137" i="2"/>
  <c r="CC137" i="2"/>
  <c r="CA137" i="2"/>
  <c r="BY137" i="2"/>
  <c r="BW137" i="2"/>
  <c r="BU137" i="2"/>
  <c r="BS137" i="2"/>
  <c r="BQ137" i="2"/>
  <c r="BO137" i="2"/>
  <c r="BM137" i="2"/>
  <c r="BK137" i="2"/>
  <c r="BI137" i="2"/>
  <c r="BG137" i="2"/>
  <c r="BE137" i="2"/>
  <c r="CQ136" i="2"/>
  <c r="CO136" i="2"/>
  <c r="CM136" i="2"/>
  <c r="CK136" i="2"/>
  <c r="CI136" i="2"/>
  <c r="CG136" i="2"/>
  <c r="CE136" i="2"/>
  <c r="CC136" i="2"/>
  <c r="CA136" i="2"/>
  <c r="BY136" i="2"/>
  <c r="BW136" i="2"/>
  <c r="BU136" i="2"/>
  <c r="BS136" i="2"/>
  <c r="BQ136" i="2"/>
  <c r="BO136" i="2"/>
  <c r="BM136" i="2"/>
  <c r="BK136" i="2"/>
  <c r="BI136" i="2"/>
  <c r="BG136" i="2"/>
  <c r="BE136" i="2"/>
  <c r="CQ135" i="2"/>
  <c r="CO135" i="2"/>
  <c r="CM135" i="2"/>
  <c r="CK135" i="2"/>
  <c r="CI135" i="2"/>
  <c r="CG135" i="2"/>
  <c r="CE135" i="2"/>
  <c r="CC135" i="2"/>
  <c r="CA135" i="2"/>
  <c r="BY135" i="2"/>
  <c r="BW135" i="2"/>
  <c r="BU135" i="2"/>
  <c r="BS135" i="2"/>
  <c r="BQ135" i="2"/>
  <c r="BO135" i="2"/>
  <c r="BM135" i="2"/>
  <c r="BK135" i="2"/>
  <c r="BI135" i="2"/>
  <c r="BG135" i="2"/>
  <c r="BE135" i="2"/>
  <c r="CQ134" i="2"/>
  <c r="CO134" i="2"/>
  <c r="CM134" i="2"/>
  <c r="CK134" i="2"/>
  <c r="CI134" i="2"/>
  <c r="CG134" i="2"/>
  <c r="CE134" i="2"/>
  <c r="CC134" i="2"/>
  <c r="CA134" i="2"/>
  <c r="BY134" i="2"/>
  <c r="BW134" i="2"/>
  <c r="BU134" i="2"/>
  <c r="BS134" i="2"/>
  <c r="BQ134" i="2"/>
  <c r="BO134" i="2"/>
  <c r="BM134" i="2"/>
  <c r="BK134" i="2"/>
  <c r="BI134" i="2"/>
  <c r="BG134" i="2"/>
  <c r="BE134" i="2"/>
  <c r="CQ133" i="2"/>
  <c r="CO133" i="2"/>
  <c r="CM133" i="2"/>
  <c r="CK133" i="2"/>
  <c r="CI133" i="2"/>
  <c r="CG133" i="2"/>
  <c r="CE133" i="2"/>
  <c r="CC133" i="2"/>
  <c r="CA133" i="2"/>
  <c r="BY133" i="2"/>
  <c r="BW133" i="2"/>
  <c r="BU133" i="2"/>
  <c r="BS133" i="2"/>
  <c r="BQ133" i="2"/>
  <c r="BO133" i="2"/>
  <c r="BM133" i="2"/>
  <c r="BK133" i="2"/>
  <c r="BI133" i="2"/>
  <c r="BG133" i="2"/>
  <c r="BE133" i="2"/>
  <c r="CQ132" i="2"/>
  <c r="CO132" i="2"/>
  <c r="CM132" i="2"/>
  <c r="CK132" i="2"/>
  <c r="CI132" i="2"/>
  <c r="CG132" i="2"/>
  <c r="CE132" i="2"/>
  <c r="CC132" i="2"/>
  <c r="CA132" i="2"/>
  <c r="BY132" i="2"/>
  <c r="BW132" i="2"/>
  <c r="BU132" i="2"/>
  <c r="BS132" i="2"/>
  <c r="BQ132" i="2"/>
  <c r="BO132" i="2"/>
  <c r="BM132" i="2"/>
  <c r="BK132" i="2"/>
  <c r="BI132" i="2"/>
  <c r="BG132" i="2"/>
  <c r="BE132" i="2"/>
  <c r="CQ131" i="2"/>
  <c r="CO131" i="2"/>
  <c r="CM131" i="2"/>
  <c r="CK131" i="2"/>
  <c r="CI131" i="2"/>
  <c r="CG131" i="2"/>
  <c r="CE131" i="2"/>
  <c r="CC131" i="2"/>
  <c r="CA131" i="2"/>
  <c r="BY131" i="2"/>
  <c r="BW131" i="2"/>
  <c r="BU131" i="2"/>
  <c r="BS131" i="2"/>
  <c r="BQ131" i="2"/>
  <c r="BO131" i="2"/>
  <c r="BM131" i="2"/>
  <c r="BK131" i="2"/>
  <c r="BI131" i="2"/>
  <c r="BG131" i="2"/>
  <c r="BE131" i="2"/>
  <c r="CQ130" i="2"/>
  <c r="CO130" i="2"/>
  <c r="CM130" i="2"/>
  <c r="CK130" i="2"/>
  <c r="CI130" i="2"/>
  <c r="CG130" i="2"/>
  <c r="CE130" i="2"/>
  <c r="CC130" i="2"/>
  <c r="CA130" i="2"/>
  <c r="BY130" i="2"/>
  <c r="BW130" i="2"/>
  <c r="BU130" i="2"/>
  <c r="BS130" i="2"/>
  <c r="BQ130" i="2"/>
  <c r="BO130" i="2"/>
  <c r="BM130" i="2"/>
  <c r="BK130" i="2"/>
  <c r="BI130" i="2"/>
  <c r="BG130" i="2"/>
  <c r="BE130" i="2"/>
  <c r="CQ129" i="2"/>
  <c r="CO129" i="2"/>
  <c r="CM129" i="2"/>
  <c r="CK129" i="2"/>
  <c r="CI129" i="2"/>
  <c r="CG129" i="2"/>
  <c r="CE129" i="2"/>
  <c r="CC129" i="2"/>
  <c r="CA129" i="2"/>
  <c r="BY129" i="2"/>
  <c r="BW129" i="2"/>
  <c r="BU129" i="2"/>
  <c r="BS129" i="2"/>
  <c r="BQ129" i="2"/>
  <c r="BO129" i="2"/>
  <c r="BM129" i="2"/>
  <c r="BK129" i="2"/>
  <c r="BI129" i="2"/>
  <c r="BG129" i="2"/>
  <c r="BE129" i="2"/>
  <c r="CQ128" i="2"/>
  <c r="CO128" i="2"/>
  <c r="CM128" i="2"/>
  <c r="CK128" i="2"/>
  <c r="CI128" i="2"/>
  <c r="CG128" i="2"/>
  <c r="CE128" i="2"/>
  <c r="CC128" i="2"/>
  <c r="CA128" i="2"/>
  <c r="BY128" i="2"/>
  <c r="BW128" i="2"/>
  <c r="BU128" i="2"/>
  <c r="BS128" i="2"/>
  <c r="BQ128" i="2"/>
  <c r="BO128" i="2"/>
  <c r="BM128" i="2"/>
  <c r="BK128" i="2"/>
  <c r="BI128" i="2"/>
  <c r="BG128" i="2"/>
  <c r="BE128" i="2"/>
  <c r="CQ127" i="2"/>
  <c r="CO127" i="2"/>
  <c r="CM127" i="2"/>
  <c r="CK127" i="2"/>
  <c r="CI127" i="2"/>
  <c r="CG127" i="2"/>
  <c r="CE127" i="2"/>
  <c r="CC127" i="2"/>
  <c r="CA127" i="2"/>
  <c r="BY127" i="2"/>
  <c r="BW127" i="2"/>
  <c r="BU127" i="2"/>
  <c r="BS127" i="2"/>
  <c r="BQ127" i="2"/>
  <c r="BO127" i="2"/>
  <c r="BM127" i="2"/>
  <c r="BK127" i="2"/>
  <c r="BI127" i="2"/>
  <c r="BG127" i="2"/>
  <c r="BE127" i="2"/>
  <c r="CQ126" i="2"/>
  <c r="CO126" i="2"/>
  <c r="CM126" i="2"/>
  <c r="CK126" i="2"/>
  <c r="CI126" i="2"/>
  <c r="CG126" i="2"/>
  <c r="CE126" i="2"/>
  <c r="CC126" i="2"/>
  <c r="CA126" i="2"/>
  <c r="BY126" i="2"/>
  <c r="BW126" i="2"/>
  <c r="BU126" i="2"/>
  <c r="BS126" i="2"/>
  <c r="BQ126" i="2"/>
  <c r="BO126" i="2"/>
  <c r="BM126" i="2"/>
  <c r="BK126" i="2"/>
  <c r="BI126" i="2"/>
  <c r="BG126" i="2"/>
  <c r="BE126" i="2"/>
  <c r="CQ125" i="2"/>
  <c r="CO125" i="2"/>
  <c r="CM125" i="2"/>
  <c r="CK125" i="2"/>
  <c r="CI125" i="2"/>
  <c r="CG125" i="2"/>
  <c r="CE125" i="2"/>
  <c r="CC125" i="2"/>
  <c r="CA125" i="2"/>
  <c r="BY125" i="2"/>
  <c r="BW125" i="2"/>
  <c r="BU125" i="2"/>
  <c r="BS125" i="2"/>
  <c r="BQ125" i="2"/>
  <c r="BO125" i="2"/>
  <c r="BM125" i="2"/>
  <c r="BK125" i="2"/>
  <c r="BI125" i="2"/>
  <c r="BG125" i="2"/>
  <c r="BE125" i="2"/>
  <c r="CQ124" i="2"/>
  <c r="CO124" i="2"/>
  <c r="CM124" i="2"/>
  <c r="CK124" i="2"/>
  <c r="CI124" i="2"/>
  <c r="CG124" i="2"/>
  <c r="CE124" i="2"/>
  <c r="CC124" i="2"/>
  <c r="CA124" i="2"/>
  <c r="BY124" i="2"/>
  <c r="BW124" i="2"/>
  <c r="BU124" i="2"/>
  <c r="BS124" i="2"/>
  <c r="BQ124" i="2"/>
  <c r="BO124" i="2"/>
  <c r="BM124" i="2"/>
  <c r="BK124" i="2"/>
  <c r="BI124" i="2"/>
  <c r="BG124" i="2"/>
  <c r="BE124" i="2"/>
  <c r="CQ123" i="2"/>
  <c r="CO123" i="2"/>
  <c r="CM123" i="2"/>
  <c r="CK123" i="2"/>
  <c r="CI123" i="2"/>
  <c r="CG123" i="2"/>
  <c r="CE123" i="2"/>
  <c r="CC123" i="2"/>
  <c r="CA123" i="2"/>
  <c r="BY123" i="2"/>
  <c r="BW123" i="2"/>
  <c r="BU123" i="2"/>
  <c r="BS123" i="2"/>
  <c r="BQ123" i="2"/>
  <c r="BO123" i="2"/>
  <c r="BM123" i="2"/>
  <c r="BK123" i="2"/>
  <c r="BI123" i="2"/>
  <c r="BG123" i="2"/>
  <c r="BE123" i="2"/>
  <c r="CQ122" i="2"/>
  <c r="CO122" i="2"/>
  <c r="CM122" i="2"/>
  <c r="CK122" i="2"/>
  <c r="CI122" i="2"/>
  <c r="CG122" i="2"/>
  <c r="CE122" i="2"/>
  <c r="CC122" i="2"/>
  <c r="CA122" i="2"/>
  <c r="BY122" i="2"/>
  <c r="BW122" i="2"/>
  <c r="BU122" i="2"/>
  <c r="BS122" i="2"/>
  <c r="BQ122" i="2"/>
  <c r="BO122" i="2"/>
  <c r="BM122" i="2"/>
  <c r="BK122" i="2"/>
  <c r="BI122" i="2"/>
  <c r="BG122" i="2"/>
  <c r="BE122" i="2"/>
  <c r="CQ121" i="2"/>
  <c r="CO121" i="2"/>
  <c r="CM121" i="2"/>
  <c r="CK121" i="2"/>
  <c r="CI121" i="2"/>
  <c r="CG121" i="2"/>
  <c r="CE121" i="2"/>
  <c r="CC121" i="2"/>
  <c r="CA121" i="2"/>
  <c r="BY121" i="2"/>
  <c r="BW121" i="2"/>
  <c r="BU121" i="2"/>
  <c r="BS121" i="2"/>
  <c r="BQ121" i="2"/>
  <c r="BO121" i="2"/>
  <c r="BM121" i="2"/>
  <c r="BK121" i="2"/>
  <c r="BI121" i="2"/>
  <c r="BG121" i="2"/>
  <c r="BE121" i="2"/>
  <c r="CQ120" i="2"/>
  <c r="CO120" i="2"/>
  <c r="CM120" i="2"/>
  <c r="CK120" i="2"/>
  <c r="CI120" i="2"/>
  <c r="CG120" i="2"/>
  <c r="CE120" i="2"/>
  <c r="CC120" i="2"/>
  <c r="CA120" i="2"/>
  <c r="BY120" i="2"/>
  <c r="BW120" i="2"/>
  <c r="BU120" i="2"/>
  <c r="BS120" i="2"/>
  <c r="BQ120" i="2"/>
  <c r="BO120" i="2"/>
  <c r="BM120" i="2"/>
  <c r="BK120" i="2"/>
  <c r="BI120" i="2"/>
  <c r="BG120" i="2"/>
  <c r="BE120" i="2"/>
  <c r="CQ119" i="2"/>
  <c r="CO119" i="2"/>
  <c r="CM119" i="2"/>
  <c r="CK119" i="2"/>
  <c r="CI119" i="2"/>
  <c r="CG119" i="2"/>
  <c r="CE119" i="2"/>
  <c r="CC119" i="2"/>
  <c r="CA119" i="2"/>
  <c r="BY119" i="2"/>
  <c r="BW119" i="2"/>
  <c r="BU119" i="2"/>
  <c r="BS119" i="2"/>
  <c r="BQ119" i="2"/>
  <c r="BO119" i="2"/>
  <c r="BM119" i="2"/>
  <c r="BK119" i="2"/>
  <c r="BI119" i="2"/>
  <c r="BG119" i="2"/>
  <c r="BE119" i="2"/>
  <c r="CQ118" i="2"/>
  <c r="CO118" i="2"/>
  <c r="CM118" i="2"/>
  <c r="CK118" i="2"/>
  <c r="CI118" i="2"/>
  <c r="CG118" i="2"/>
  <c r="CE118" i="2"/>
  <c r="CC118" i="2"/>
  <c r="CA118" i="2"/>
  <c r="BY118" i="2"/>
  <c r="BW118" i="2"/>
  <c r="BU118" i="2"/>
  <c r="BS118" i="2"/>
  <c r="BQ118" i="2"/>
  <c r="BO118" i="2"/>
  <c r="BM118" i="2"/>
  <c r="BK118" i="2"/>
  <c r="BI118" i="2"/>
  <c r="BG118" i="2"/>
  <c r="BE118" i="2"/>
  <c r="CQ117" i="2"/>
  <c r="CO117" i="2"/>
  <c r="CM117" i="2"/>
  <c r="CK117" i="2"/>
  <c r="CI117" i="2"/>
  <c r="CG117" i="2"/>
  <c r="CE117" i="2"/>
  <c r="CC117" i="2"/>
  <c r="CA117" i="2"/>
  <c r="BY117" i="2"/>
  <c r="BW117" i="2"/>
  <c r="BU117" i="2"/>
  <c r="BS117" i="2"/>
  <c r="BQ117" i="2"/>
  <c r="BO117" i="2"/>
  <c r="BM117" i="2"/>
  <c r="BK117" i="2"/>
  <c r="BI117" i="2"/>
  <c r="BG117" i="2"/>
  <c r="BE117" i="2"/>
  <c r="CQ116" i="2"/>
  <c r="CO116" i="2"/>
  <c r="CM116" i="2"/>
  <c r="CK116" i="2"/>
  <c r="CI116" i="2"/>
  <c r="CG116" i="2"/>
  <c r="CE116" i="2"/>
  <c r="CC116" i="2"/>
  <c r="CA116" i="2"/>
  <c r="BY116" i="2"/>
  <c r="BW116" i="2"/>
  <c r="BU116" i="2"/>
  <c r="BS116" i="2"/>
  <c r="BQ116" i="2"/>
  <c r="BO116" i="2"/>
  <c r="BM116" i="2"/>
  <c r="BK116" i="2"/>
  <c r="BI116" i="2"/>
  <c r="BG116" i="2"/>
  <c r="BE116" i="2"/>
  <c r="CQ115" i="2"/>
  <c r="CO115" i="2"/>
  <c r="CM115" i="2"/>
  <c r="CK115" i="2"/>
  <c r="CI115" i="2"/>
  <c r="CG115" i="2"/>
  <c r="CE115" i="2"/>
  <c r="CC115" i="2"/>
  <c r="CA115" i="2"/>
  <c r="BY115" i="2"/>
  <c r="BW115" i="2"/>
  <c r="BU115" i="2"/>
  <c r="BS115" i="2"/>
  <c r="BQ115" i="2"/>
  <c r="BO115" i="2"/>
  <c r="BM115" i="2"/>
  <c r="BK115" i="2"/>
  <c r="BI115" i="2"/>
  <c r="BG115" i="2"/>
  <c r="BE115" i="2"/>
  <c r="CQ114" i="2"/>
  <c r="CO114" i="2"/>
  <c r="CM114" i="2"/>
  <c r="CK114" i="2"/>
  <c r="CI114" i="2"/>
  <c r="CG114" i="2"/>
  <c r="CE114" i="2"/>
  <c r="CC114" i="2"/>
  <c r="CA114" i="2"/>
  <c r="BY114" i="2"/>
  <c r="BW114" i="2"/>
  <c r="BU114" i="2"/>
  <c r="BS114" i="2"/>
  <c r="BQ114" i="2"/>
  <c r="BO114" i="2"/>
  <c r="BM114" i="2"/>
  <c r="BK114" i="2"/>
  <c r="BI114" i="2"/>
  <c r="BG114" i="2"/>
  <c r="BE114" i="2"/>
  <c r="CQ113" i="2"/>
  <c r="CO113" i="2"/>
  <c r="CM113" i="2"/>
  <c r="CK113" i="2"/>
  <c r="CI113" i="2"/>
  <c r="CG113" i="2"/>
  <c r="CE113" i="2"/>
  <c r="CC113" i="2"/>
  <c r="CA113" i="2"/>
  <c r="BY113" i="2"/>
  <c r="BW113" i="2"/>
  <c r="BU113" i="2"/>
  <c r="BS113" i="2"/>
  <c r="BQ113" i="2"/>
  <c r="BO113" i="2"/>
  <c r="BM113" i="2"/>
  <c r="BK113" i="2"/>
  <c r="BI113" i="2"/>
  <c r="BG113" i="2"/>
  <c r="BE113" i="2"/>
  <c r="CQ112" i="2"/>
  <c r="CO112" i="2"/>
  <c r="CM112" i="2"/>
  <c r="CK112" i="2"/>
  <c r="CI112" i="2"/>
  <c r="CG112" i="2"/>
  <c r="CE112" i="2"/>
  <c r="CC112" i="2"/>
  <c r="CA112" i="2"/>
  <c r="BY112" i="2"/>
  <c r="BW112" i="2"/>
  <c r="BU112" i="2"/>
  <c r="BS112" i="2"/>
  <c r="BQ112" i="2"/>
  <c r="BO112" i="2"/>
  <c r="BM112" i="2"/>
  <c r="BK112" i="2"/>
  <c r="BI112" i="2"/>
  <c r="BG112" i="2"/>
  <c r="BE112" i="2"/>
  <c r="CQ111" i="2"/>
  <c r="CO111" i="2"/>
  <c r="CM111" i="2"/>
  <c r="CK111" i="2"/>
  <c r="CI111" i="2"/>
  <c r="CG111" i="2"/>
  <c r="CE111" i="2"/>
  <c r="CC111" i="2"/>
  <c r="CA111" i="2"/>
  <c r="BY111" i="2"/>
  <c r="BW111" i="2"/>
  <c r="BU111" i="2"/>
  <c r="BS111" i="2"/>
  <c r="BQ111" i="2"/>
  <c r="BO111" i="2"/>
  <c r="BM111" i="2"/>
  <c r="BK111" i="2"/>
  <c r="BI111" i="2"/>
  <c r="BG111" i="2"/>
  <c r="BE111" i="2"/>
  <c r="CQ110" i="2"/>
  <c r="CO110" i="2"/>
  <c r="CM110" i="2"/>
  <c r="CK110" i="2"/>
  <c r="CI110" i="2"/>
  <c r="CG110" i="2"/>
  <c r="CE110" i="2"/>
  <c r="CC110" i="2"/>
  <c r="CA110" i="2"/>
  <c r="BY110" i="2"/>
  <c r="BW110" i="2"/>
  <c r="BU110" i="2"/>
  <c r="BS110" i="2"/>
  <c r="BQ110" i="2"/>
  <c r="BO110" i="2"/>
  <c r="BM110" i="2"/>
  <c r="BK110" i="2"/>
  <c r="BI110" i="2"/>
  <c r="BG110" i="2"/>
  <c r="BE110" i="2"/>
  <c r="CQ109" i="2"/>
  <c r="CO109" i="2"/>
  <c r="CM109" i="2"/>
  <c r="CK109" i="2"/>
  <c r="CI109" i="2"/>
  <c r="CG109" i="2"/>
  <c r="CE109" i="2"/>
  <c r="CC109" i="2"/>
  <c r="CA109" i="2"/>
  <c r="BY109" i="2"/>
  <c r="BW109" i="2"/>
  <c r="BU109" i="2"/>
  <c r="BS109" i="2"/>
  <c r="BQ109" i="2"/>
  <c r="BO109" i="2"/>
  <c r="BM109" i="2"/>
  <c r="BK109" i="2"/>
  <c r="BI109" i="2"/>
  <c r="BG109" i="2"/>
  <c r="BE109" i="2"/>
  <c r="CQ108" i="2"/>
  <c r="CO108" i="2"/>
  <c r="CM108" i="2"/>
  <c r="CK108" i="2"/>
  <c r="CI108" i="2"/>
  <c r="CG108" i="2"/>
  <c r="CE108" i="2"/>
  <c r="CC108" i="2"/>
  <c r="CA108" i="2"/>
  <c r="BY108" i="2"/>
  <c r="BW108" i="2"/>
  <c r="BU108" i="2"/>
  <c r="BS108" i="2"/>
  <c r="BQ108" i="2"/>
  <c r="BO108" i="2"/>
  <c r="BM108" i="2"/>
  <c r="BK108" i="2"/>
  <c r="BI108" i="2"/>
  <c r="BG108" i="2"/>
  <c r="BE108" i="2"/>
  <c r="CQ107" i="2"/>
  <c r="CO107" i="2"/>
  <c r="CM107" i="2"/>
  <c r="CK107" i="2"/>
  <c r="CI107" i="2"/>
  <c r="CG107" i="2"/>
  <c r="CE107" i="2"/>
  <c r="CC107" i="2"/>
  <c r="CA107" i="2"/>
  <c r="BY107" i="2"/>
  <c r="BW107" i="2"/>
  <c r="BU107" i="2"/>
  <c r="BS107" i="2"/>
  <c r="BQ107" i="2"/>
  <c r="BO107" i="2"/>
  <c r="BM107" i="2"/>
  <c r="BK107" i="2"/>
  <c r="BI107" i="2"/>
  <c r="BG107" i="2"/>
  <c r="BE107" i="2"/>
  <c r="CQ106" i="2"/>
  <c r="CO106" i="2"/>
  <c r="CM106" i="2"/>
  <c r="CK106" i="2"/>
  <c r="CI106" i="2"/>
  <c r="CG106" i="2"/>
  <c r="CE106" i="2"/>
  <c r="CC106" i="2"/>
  <c r="CA106" i="2"/>
  <c r="BY106" i="2"/>
  <c r="BW106" i="2"/>
  <c r="BU106" i="2"/>
  <c r="BS106" i="2"/>
  <c r="BQ106" i="2"/>
  <c r="BO106" i="2"/>
  <c r="BM106" i="2"/>
  <c r="BK106" i="2"/>
  <c r="BI106" i="2"/>
  <c r="BG106" i="2"/>
  <c r="BE106" i="2"/>
  <c r="CQ105" i="2"/>
  <c r="CO105" i="2"/>
  <c r="CM105" i="2"/>
  <c r="CK105" i="2"/>
  <c r="CI105" i="2"/>
  <c r="CG105" i="2"/>
  <c r="CE105" i="2"/>
  <c r="CC105" i="2"/>
  <c r="CA105" i="2"/>
  <c r="BY105" i="2"/>
  <c r="BW105" i="2"/>
  <c r="BU105" i="2"/>
  <c r="BS105" i="2"/>
  <c r="BQ105" i="2"/>
  <c r="BO105" i="2"/>
  <c r="BM105" i="2"/>
  <c r="BK105" i="2"/>
  <c r="BI105" i="2"/>
  <c r="BG105" i="2"/>
  <c r="BE105" i="2"/>
  <c r="CQ104" i="2"/>
  <c r="CO104" i="2"/>
  <c r="CM104" i="2"/>
  <c r="CK104" i="2"/>
  <c r="CI104" i="2"/>
  <c r="CG104" i="2"/>
  <c r="CE104" i="2"/>
  <c r="CC104" i="2"/>
  <c r="CA104" i="2"/>
  <c r="BY104" i="2"/>
  <c r="BW104" i="2"/>
  <c r="BU104" i="2"/>
  <c r="BS104" i="2"/>
  <c r="BQ104" i="2"/>
  <c r="BO104" i="2"/>
  <c r="BM104" i="2"/>
  <c r="BK104" i="2"/>
  <c r="BI104" i="2"/>
  <c r="BG104" i="2"/>
  <c r="BE104" i="2"/>
  <c r="CQ103" i="2"/>
  <c r="CO103" i="2"/>
  <c r="CM103" i="2"/>
  <c r="CK103" i="2"/>
  <c r="CI103" i="2"/>
  <c r="CG103" i="2"/>
  <c r="CE103" i="2"/>
  <c r="CC103" i="2"/>
  <c r="CA103" i="2"/>
  <c r="BY103" i="2"/>
  <c r="BW103" i="2"/>
  <c r="BU103" i="2"/>
  <c r="BS103" i="2"/>
  <c r="BQ103" i="2"/>
  <c r="BO103" i="2"/>
  <c r="BM103" i="2"/>
  <c r="BK103" i="2"/>
  <c r="BI103" i="2"/>
  <c r="BG103" i="2"/>
  <c r="BE103" i="2"/>
  <c r="CQ102" i="2"/>
  <c r="CO102" i="2"/>
  <c r="CM102" i="2"/>
  <c r="CK102" i="2"/>
  <c r="CI102" i="2"/>
  <c r="CG102" i="2"/>
  <c r="CE102" i="2"/>
  <c r="CC102" i="2"/>
  <c r="CA102" i="2"/>
  <c r="BY102" i="2"/>
  <c r="BW102" i="2"/>
  <c r="BU102" i="2"/>
  <c r="BS102" i="2"/>
  <c r="BQ102" i="2"/>
  <c r="BO102" i="2"/>
  <c r="BM102" i="2"/>
  <c r="BK102" i="2"/>
  <c r="BI102" i="2"/>
  <c r="BG102" i="2"/>
  <c r="BE102" i="2"/>
  <c r="CQ101" i="2"/>
  <c r="CO101" i="2"/>
  <c r="CM101" i="2"/>
  <c r="CK101" i="2"/>
  <c r="CI101" i="2"/>
  <c r="CG101" i="2"/>
  <c r="CE101" i="2"/>
  <c r="CC101" i="2"/>
  <c r="CA101" i="2"/>
  <c r="BY101" i="2"/>
  <c r="BW101" i="2"/>
  <c r="BU101" i="2"/>
  <c r="BS101" i="2"/>
  <c r="BQ101" i="2"/>
  <c r="BO101" i="2"/>
  <c r="BM101" i="2"/>
  <c r="BK101" i="2"/>
  <c r="BI101" i="2"/>
  <c r="BG101" i="2"/>
  <c r="BE101" i="2"/>
  <c r="CQ100" i="2"/>
  <c r="CO100" i="2"/>
  <c r="CM100" i="2"/>
  <c r="CK100" i="2"/>
  <c r="CI100" i="2"/>
  <c r="CG100" i="2"/>
  <c r="CE100" i="2"/>
  <c r="CC100" i="2"/>
  <c r="CA100" i="2"/>
  <c r="BY100" i="2"/>
  <c r="BW100" i="2"/>
  <c r="BU100" i="2"/>
  <c r="BS100" i="2"/>
  <c r="BQ100" i="2"/>
  <c r="BO100" i="2"/>
  <c r="BM100" i="2"/>
  <c r="BK100" i="2"/>
  <c r="BI100" i="2"/>
  <c r="BG100" i="2"/>
  <c r="BE100" i="2"/>
  <c r="CQ99" i="2"/>
  <c r="CO99" i="2"/>
  <c r="CM99" i="2"/>
  <c r="CK99" i="2"/>
  <c r="CI99" i="2"/>
  <c r="CG99" i="2"/>
  <c r="CE99" i="2"/>
  <c r="CC99" i="2"/>
  <c r="CA99" i="2"/>
  <c r="BY99" i="2"/>
  <c r="BW99" i="2"/>
  <c r="BU99" i="2"/>
  <c r="BS99" i="2"/>
  <c r="BQ99" i="2"/>
  <c r="BO99" i="2"/>
  <c r="BM99" i="2"/>
  <c r="BK99" i="2"/>
  <c r="BI99" i="2"/>
  <c r="BG99" i="2"/>
  <c r="BE99" i="2"/>
  <c r="CQ98" i="2"/>
  <c r="CO98" i="2"/>
  <c r="CM98" i="2"/>
  <c r="CK98" i="2"/>
  <c r="CI98" i="2"/>
  <c r="CG98" i="2"/>
  <c r="CE98" i="2"/>
  <c r="CC98" i="2"/>
  <c r="CA98" i="2"/>
  <c r="BY98" i="2"/>
  <c r="BW98" i="2"/>
  <c r="BU98" i="2"/>
  <c r="BS98" i="2"/>
  <c r="BQ98" i="2"/>
  <c r="BO98" i="2"/>
  <c r="BM98" i="2"/>
  <c r="BK98" i="2"/>
  <c r="BI98" i="2"/>
  <c r="BG98" i="2"/>
  <c r="BE98" i="2"/>
  <c r="CQ97" i="2"/>
  <c r="CO97" i="2"/>
  <c r="CM97" i="2"/>
  <c r="CK97" i="2"/>
  <c r="CI97" i="2"/>
  <c r="CG97" i="2"/>
  <c r="CE97" i="2"/>
  <c r="CC97" i="2"/>
  <c r="CA97" i="2"/>
  <c r="BY97" i="2"/>
  <c r="BW97" i="2"/>
  <c r="BU97" i="2"/>
  <c r="BS97" i="2"/>
  <c r="BQ97" i="2"/>
  <c r="BO97" i="2"/>
  <c r="BM97" i="2"/>
  <c r="BK97" i="2"/>
  <c r="BI97" i="2"/>
  <c r="BG97" i="2"/>
  <c r="BE97" i="2"/>
  <c r="CQ96" i="2"/>
  <c r="CO96" i="2"/>
  <c r="CM96" i="2"/>
  <c r="CK96" i="2"/>
  <c r="CI96" i="2"/>
  <c r="CG96" i="2"/>
  <c r="CE96" i="2"/>
  <c r="CC96" i="2"/>
  <c r="CA96" i="2"/>
  <c r="BY96" i="2"/>
  <c r="BW96" i="2"/>
  <c r="BU96" i="2"/>
  <c r="BS96" i="2"/>
  <c r="BQ96" i="2"/>
  <c r="BO96" i="2"/>
  <c r="BM96" i="2"/>
  <c r="BK96" i="2"/>
  <c r="BI96" i="2"/>
  <c r="BG96" i="2"/>
  <c r="BE96" i="2"/>
  <c r="CQ95" i="2"/>
  <c r="CO95" i="2"/>
  <c r="CM95" i="2"/>
  <c r="CK95" i="2"/>
  <c r="CI95" i="2"/>
  <c r="CG95" i="2"/>
  <c r="CE95" i="2"/>
  <c r="CC95" i="2"/>
  <c r="CA95" i="2"/>
  <c r="BY95" i="2"/>
  <c r="BW95" i="2"/>
  <c r="BU95" i="2"/>
  <c r="BS95" i="2"/>
  <c r="BQ95" i="2"/>
  <c r="BO95" i="2"/>
  <c r="BM95" i="2"/>
  <c r="BK95" i="2"/>
  <c r="BI95" i="2"/>
  <c r="BG95" i="2"/>
  <c r="BE95" i="2"/>
  <c r="CQ94" i="2"/>
  <c r="CO94" i="2"/>
  <c r="CM94" i="2"/>
  <c r="CK94" i="2"/>
  <c r="CI94" i="2"/>
  <c r="CG94" i="2"/>
  <c r="CE94" i="2"/>
  <c r="CC94" i="2"/>
  <c r="CA94" i="2"/>
  <c r="BY94" i="2"/>
  <c r="BW94" i="2"/>
  <c r="BU94" i="2"/>
  <c r="BS94" i="2"/>
  <c r="BQ94" i="2"/>
  <c r="BO94" i="2"/>
  <c r="BM94" i="2"/>
  <c r="BK94" i="2"/>
  <c r="BI94" i="2"/>
  <c r="BG94" i="2"/>
  <c r="BE94" i="2"/>
  <c r="CQ93" i="2"/>
  <c r="CO93" i="2"/>
  <c r="CM93" i="2"/>
  <c r="CK93" i="2"/>
  <c r="CI93" i="2"/>
  <c r="CG93" i="2"/>
  <c r="CE93" i="2"/>
  <c r="CC93" i="2"/>
  <c r="CA93" i="2"/>
  <c r="BY93" i="2"/>
  <c r="BW93" i="2"/>
  <c r="BU93" i="2"/>
  <c r="BS93" i="2"/>
  <c r="BQ93" i="2"/>
  <c r="BO93" i="2"/>
  <c r="BM93" i="2"/>
  <c r="BK93" i="2"/>
  <c r="BI93" i="2"/>
  <c r="BG93" i="2"/>
  <c r="BE93" i="2"/>
  <c r="CQ92" i="2"/>
  <c r="CO92" i="2"/>
  <c r="CM92" i="2"/>
  <c r="CK92" i="2"/>
  <c r="CI92" i="2"/>
  <c r="CG92" i="2"/>
  <c r="CE92" i="2"/>
  <c r="CC92" i="2"/>
  <c r="CA92" i="2"/>
  <c r="BY92" i="2"/>
  <c r="BW92" i="2"/>
  <c r="BU92" i="2"/>
  <c r="BS92" i="2"/>
  <c r="BQ92" i="2"/>
  <c r="BO92" i="2"/>
  <c r="BM92" i="2"/>
  <c r="BK92" i="2"/>
  <c r="BI92" i="2"/>
  <c r="BG92" i="2"/>
  <c r="BE92" i="2"/>
  <c r="CQ91" i="2"/>
  <c r="CO91" i="2"/>
  <c r="CM91" i="2"/>
  <c r="CK91" i="2"/>
  <c r="CI91" i="2"/>
  <c r="CG91" i="2"/>
  <c r="CE91" i="2"/>
  <c r="CC91" i="2"/>
  <c r="CA91" i="2"/>
  <c r="BY91" i="2"/>
  <c r="BW91" i="2"/>
  <c r="BU91" i="2"/>
  <c r="BS91" i="2"/>
  <c r="BQ91" i="2"/>
  <c r="BO91" i="2"/>
  <c r="BM91" i="2"/>
  <c r="BK91" i="2"/>
  <c r="BI91" i="2"/>
  <c r="BG91" i="2"/>
  <c r="BE91" i="2"/>
  <c r="CQ90" i="2"/>
  <c r="CO90" i="2"/>
  <c r="CM90" i="2"/>
  <c r="CK90" i="2"/>
  <c r="CI90" i="2"/>
  <c r="CG90" i="2"/>
  <c r="CE90" i="2"/>
  <c r="CC90" i="2"/>
  <c r="CA90" i="2"/>
  <c r="BY90" i="2"/>
  <c r="BW90" i="2"/>
  <c r="BU90" i="2"/>
  <c r="BS90" i="2"/>
  <c r="BQ90" i="2"/>
  <c r="BO90" i="2"/>
  <c r="BM90" i="2"/>
  <c r="BK90" i="2"/>
  <c r="BI90" i="2"/>
  <c r="BG90" i="2"/>
  <c r="BE90" i="2"/>
  <c r="CQ89" i="2"/>
  <c r="CO89" i="2"/>
  <c r="CM89" i="2"/>
  <c r="CK89" i="2"/>
  <c r="CI89" i="2"/>
  <c r="CG89" i="2"/>
  <c r="CE89" i="2"/>
  <c r="CC89" i="2"/>
  <c r="CA89" i="2"/>
  <c r="BY89" i="2"/>
  <c r="BW89" i="2"/>
  <c r="BU89" i="2"/>
  <c r="BS89" i="2"/>
  <c r="BQ89" i="2"/>
  <c r="BO89" i="2"/>
  <c r="BM89" i="2"/>
  <c r="BK89" i="2"/>
  <c r="BI89" i="2"/>
  <c r="BG89" i="2"/>
  <c r="BE89" i="2"/>
  <c r="CQ88" i="2"/>
  <c r="CO88" i="2"/>
  <c r="CM88" i="2"/>
  <c r="CK88" i="2"/>
  <c r="CI88" i="2"/>
  <c r="CG88" i="2"/>
  <c r="CE88" i="2"/>
  <c r="CC88" i="2"/>
  <c r="CA88" i="2"/>
  <c r="BY88" i="2"/>
  <c r="BW88" i="2"/>
  <c r="BU88" i="2"/>
  <c r="BS88" i="2"/>
  <c r="BQ88" i="2"/>
  <c r="BO88" i="2"/>
  <c r="BM88" i="2"/>
  <c r="BK88" i="2"/>
  <c r="BI88" i="2"/>
  <c r="BG88" i="2"/>
  <c r="BE88" i="2"/>
  <c r="CQ87" i="2"/>
  <c r="CO87" i="2"/>
  <c r="CM87" i="2"/>
  <c r="CK87" i="2"/>
  <c r="CI87" i="2"/>
  <c r="CG87" i="2"/>
  <c r="CE87" i="2"/>
  <c r="CC87" i="2"/>
  <c r="CA87" i="2"/>
  <c r="BY87" i="2"/>
  <c r="BW87" i="2"/>
  <c r="BU87" i="2"/>
  <c r="BS87" i="2"/>
  <c r="BQ87" i="2"/>
  <c r="BO87" i="2"/>
  <c r="BM87" i="2"/>
  <c r="BK87" i="2"/>
  <c r="BI87" i="2"/>
  <c r="BG87" i="2"/>
  <c r="BE87" i="2"/>
  <c r="CQ86" i="2"/>
  <c r="CO86" i="2"/>
  <c r="CM86" i="2"/>
  <c r="CK86" i="2"/>
  <c r="CI86" i="2"/>
  <c r="CG86" i="2"/>
  <c r="CE86" i="2"/>
  <c r="CC86" i="2"/>
  <c r="CA86" i="2"/>
  <c r="BY86" i="2"/>
  <c r="BW86" i="2"/>
  <c r="BU86" i="2"/>
  <c r="BS86" i="2"/>
  <c r="BQ86" i="2"/>
  <c r="BO86" i="2"/>
  <c r="BM86" i="2"/>
  <c r="BK86" i="2"/>
  <c r="BI86" i="2"/>
  <c r="BG86" i="2"/>
  <c r="BE86" i="2"/>
  <c r="CQ85" i="2"/>
  <c r="CO85" i="2"/>
  <c r="CM85" i="2"/>
  <c r="CK85" i="2"/>
  <c r="CI85" i="2"/>
  <c r="CG85" i="2"/>
  <c r="CE85" i="2"/>
  <c r="CC85" i="2"/>
  <c r="CA85" i="2"/>
  <c r="BY85" i="2"/>
  <c r="BW85" i="2"/>
  <c r="BU85" i="2"/>
  <c r="BS85" i="2"/>
  <c r="BQ85" i="2"/>
  <c r="BO85" i="2"/>
  <c r="BM85" i="2"/>
  <c r="BK85" i="2"/>
  <c r="BI85" i="2"/>
  <c r="BG85" i="2"/>
  <c r="BE85" i="2"/>
  <c r="CQ84" i="2"/>
  <c r="CO84" i="2"/>
  <c r="CM84" i="2"/>
  <c r="CK84" i="2"/>
  <c r="CI84" i="2"/>
  <c r="CG84" i="2"/>
  <c r="CE84" i="2"/>
  <c r="CC84" i="2"/>
  <c r="CA84" i="2"/>
  <c r="BY84" i="2"/>
  <c r="BW84" i="2"/>
  <c r="BU84" i="2"/>
  <c r="BS84" i="2"/>
  <c r="BQ84" i="2"/>
  <c r="BO84" i="2"/>
  <c r="BM84" i="2"/>
  <c r="BK84" i="2"/>
  <c r="BI84" i="2"/>
  <c r="BG84" i="2"/>
  <c r="BE84" i="2"/>
  <c r="CQ83" i="2"/>
  <c r="CO83" i="2"/>
  <c r="CM83" i="2"/>
  <c r="CK83" i="2"/>
  <c r="CI83" i="2"/>
  <c r="CG83" i="2"/>
  <c r="CE83" i="2"/>
  <c r="CC83" i="2"/>
  <c r="CA83" i="2"/>
  <c r="BY83" i="2"/>
  <c r="BW83" i="2"/>
  <c r="BU83" i="2"/>
  <c r="BS83" i="2"/>
  <c r="BQ83" i="2"/>
  <c r="BO83" i="2"/>
  <c r="BM83" i="2"/>
  <c r="BK83" i="2"/>
  <c r="BI83" i="2"/>
  <c r="BG83" i="2"/>
  <c r="BE83" i="2"/>
  <c r="CQ82" i="2"/>
  <c r="CO82" i="2"/>
  <c r="CM82" i="2"/>
  <c r="CK82" i="2"/>
  <c r="CI82" i="2"/>
  <c r="CG82" i="2"/>
  <c r="CE82" i="2"/>
  <c r="CC82" i="2"/>
  <c r="CA82" i="2"/>
  <c r="BY82" i="2"/>
  <c r="BW82" i="2"/>
  <c r="BU82" i="2"/>
  <c r="BS82" i="2"/>
  <c r="BQ82" i="2"/>
  <c r="BO82" i="2"/>
  <c r="BM82" i="2"/>
  <c r="BK82" i="2"/>
  <c r="BI82" i="2"/>
  <c r="BG82" i="2"/>
  <c r="BE82" i="2"/>
  <c r="CQ81" i="2"/>
  <c r="CO81" i="2"/>
  <c r="CM81" i="2"/>
  <c r="CK81" i="2"/>
  <c r="CI81" i="2"/>
  <c r="CG81" i="2"/>
  <c r="CE81" i="2"/>
  <c r="CC81" i="2"/>
  <c r="CA81" i="2"/>
  <c r="BY81" i="2"/>
  <c r="BW81" i="2"/>
  <c r="BU81" i="2"/>
  <c r="BS81" i="2"/>
  <c r="BQ81" i="2"/>
  <c r="BO81" i="2"/>
  <c r="BM81" i="2"/>
  <c r="BK81" i="2"/>
  <c r="BI81" i="2"/>
  <c r="BG81" i="2"/>
  <c r="BE81" i="2"/>
  <c r="CQ80" i="2"/>
  <c r="CO80" i="2"/>
  <c r="CM80" i="2"/>
  <c r="CK80" i="2"/>
  <c r="CI80" i="2"/>
  <c r="CG80" i="2"/>
  <c r="CE80" i="2"/>
  <c r="CC80" i="2"/>
  <c r="CA80" i="2"/>
  <c r="BY80" i="2"/>
  <c r="BW80" i="2"/>
  <c r="BU80" i="2"/>
  <c r="BS80" i="2"/>
  <c r="BQ80" i="2"/>
  <c r="BO80" i="2"/>
  <c r="BM80" i="2"/>
  <c r="BK80" i="2"/>
  <c r="BI80" i="2"/>
  <c r="BG80" i="2"/>
  <c r="BE80" i="2"/>
  <c r="CQ79" i="2"/>
  <c r="CO79" i="2"/>
  <c r="CM79" i="2"/>
  <c r="CK79" i="2"/>
  <c r="CI79" i="2"/>
  <c r="CG79" i="2"/>
  <c r="CE79" i="2"/>
  <c r="CC79" i="2"/>
  <c r="CA79" i="2"/>
  <c r="BY79" i="2"/>
  <c r="BW79" i="2"/>
  <c r="BU79" i="2"/>
  <c r="BS79" i="2"/>
  <c r="BQ79" i="2"/>
  <c r="BO79" i="2"/>
  <c r="BM79" i="2"/>
  <c r="BK79" i="2"/>
  <c r="BI79" i="2"/>
  <c r="BG79" i="2"/>
  <c r="BE79" i="2"/>
  <c r="CQ78" i="2"/>
  <c r="CO78" i="2"/>
  <c r="CM78" i="2"/>
  <c r="CK78" i="2"/>
  <c r="CI78" i="2"/>
  <c r="CG78" i="2"/>
  <c r="CE78" i="2"/>
  <c r="CC78" i="2"/>
  <c r="CA78" i="2"/>
  <c r="BY78" i="2"/>
  <c r="BW78" i="2"/>
  <c r="BU78" i="2"/>
  <c r="BS78" i="2"/>
  <c r="BQ78" i="2"/>
  <c r="BO78" i="2"/>
  <c r="BM78" i="2"/>
  <c r="BK78" i="2"/>
  <c r="BI78" i="2"/>
  <c r="BG78" i="2"/>
  <c r="BE78" i="2"/>
  <c r="CQ77" i="2"/>
  <c r="CO77" i="2"/>
  <c r="CM77" i="2"/>
  <c r="CK77" i="2"/>
  <c r="CI77" i="2"/>
  <c r="CG77" i="2"/>
  <c r="CE77" i="2"/>
  <c r="CC77" i="2"/>
  <c r="CA77" i="2"/>
  <c r="BY77" i="2"/>
  <c r="BW77" i="2"/>
  <c r="BU77" i="2"/>
  <c r="BS77" i="2"/>
  <c r="BQ77" i="2"/>
  <c r="BO77" i="2"/>
  <c r="BM77" i="2"/>
  <c r="BK77" i="2"/>
  <c r="BI77" i="2"/>
  <c r="BG77" i="2"/>
  <c r="BE77" i="2"/>
  <c r="CQ76" i="2"/>
  <c r="CO76" i="2"/>
  <c r="CM76" i="2"/>
  <c r="CK76" i="2"/>
  <c r="CI76" i="2"/>
  <c r="CG76" i="2"/>
  <c r="CE76" i="2"/>
  <c r="CC76" i="2"/>
  <c r="CA76" i="2"/>
  <c r="BY76" i="2"/>
  <c r="BW76" i="2"/>
  <c r="BU76" i="2"/>
  <c r="BS76" i="2"/>
  <c r="BQ76" i="2"/>
  <c r="BO76" i="2"/>
  <c r="BM76" i="2"/>
  <c r="BK76" i="2"/>
  <c r="BI76" i="2"/>
  <c r="BG76" i="2"/>
  <c r="BE76" i="2"/>
  <c r="CQ75" i="2"/>
  <c r="CO75" i="2"/>
  <c r="CM75" i="2"/>
  <c r="CK75" i="2"/>
  <c r="CI75" i="2"/>
  <c r="CG75" i="2"/>
  <c r="CE75" i="2"/>
  <c r="CC75" i="2"/>
  <c r="CA75" i="2"/>
  <c r="BY75" i="2"/>
  <c r="BW75" i="2"/>
  <c r="BU75" i="2"/>
  <c r="BS75" i="2"/>
  <c r="BQ75" i="2"/>
  <c r="BO75" i="2"/>
  <c r="BM75" i="2"/>
  <c r="BK75" i="2"/>
  <c r="BI75" i="2"/>
  <c r="BG75" i="2"/>
  <c r="BE75" i="2"/>
  <c r="CQ74" i="2"/>
  <c r="CO74" i="2"/>
  <c r="CM74" i="2"/>
  <c r="CK74" i="2"/>
  <c r="CI74" i="2"/>
  <c r="CG74" i="2"/>
  <c r="CE74" i="2"/>
  <c r="CC74" i="2"/>
  <c r="CA74" i="2"/>
  <c r="BY74" i="2"/>
  <c r="BW74" i="2"/>
  <c r="BU74" i="2"/>
  <c r="BS74" i="2"/>
  <c r="BQ74" i="2"/>
  <c r="BO74" i="2"/>
  <c r="BM74" i="2"/>
  <c r="BK74" i="2"/>
  <c r="BI74" i="2"/>
  <c r="BG74" i="2"/>
  <c r="BE74" i="2"/>
  <c r="CQ73" i="2"/>
  <c r="CO73" i="2"/>
  <c r="CM73" i="2"/>
  <c r="CK73" i="2"/>
  <c r="CI73" i="2"/>
  <c r="CG73" i="2"/>
  <c r="CE73" i="2"/>
  <c r="CC73" i="2"/>
  <c r="CA73" i="2"/>
  <c r="BY73" i="2"/>
  <c r="BW73" i="2"/>
  <c r="BU73" i="2"/>
  <c r="BS73" i="2"/>
  <c r="BQ73" i="2"/>
  <c r="BO73" i="2"/>
  <c r="BM73" i="2"/>
  <c r="BK73" i="2"/>
  <c r="BI73" i="2"/>
  <c r="BG73" i="2"/>
  <c r="BE73" i="2"/>
  <c r="CQ72" i="2"/>
  <c r="CO72" i="2"/>
  <c r="CM72" i="2"/>
  <c r="CK72" i="2"/>
  <c r="CI72" i="2"/>
  <c r="CG72" i="2"/>
  <c r="CE72" i="2"/>
  <c r="CC72" i="2"/>
  <c r="CA72" i="2"/>
  <c r="BY72" i="2"/>
  <c r="BW72" i="2"/>
  <c r="BU72" i="2"/>
  <c r="BS72" i="2"/>
  <c r="BQ72" i="2"/>
  <c r="BO72" i="2"/>
  <c r="BM72" i="2"/>
  <c r="BK72" i="2"/>
  <c r="BI72" i="2"/>
  <c r="BG72" i="2"/>
  <c r="BE72" i="2"/>
  <c r="CQ71" i="2"/>
  <c r="CO71" i="2"/>
  <c r="CM71" i="2"/>
  <c r="CK71" i="2"/>
  <c r="CI71" i="2"/>
  <c r="CG71" i="2"/>
  <c r="CE71" i="2"/>
  <c r="CC71" i="2"/>
  <c r="CA71" i="2"/>
  <c r="BY71" i="2"/>
  <c r="BW71" i="2"/>
  <c r="BU71" i="2"/>
  <c r="BS71" i="2"/>
  <c r="BQ71" i="2"/>
  <c r="BO71" i="2"/>
  <c r="BM71" i="2"/>
  <c r="BK71" i="2"/>
  <c r="BI71" i="2"/>
  <c r="BG71" i="2"/>
  <c r="BE71" i="2"/>
  <c r="CQ70" i="2"/>
  <c r="CO70" i="2"/>
  <c r="CM70" i="2"/>
  <c r="CK70" i="2"/>
  <c r="CI70" i="2"/>
  <c r="CG70" i="2"/>
  <c r="CE70" i="2"/>
  <c r="CC70" i="2"/>
  <c r="CA70" i="2"/>
  <c r="BY70" i="2"/>
  <c r="BW70" i="2"/>
  <c r="BU70" i="2"/>
  <c r="BS70" i="2"/>
  <c r="BQ70" i="2"/>
  <c r="BO70" i="2"/>
  <c r="BM70" i="2"/>
  <c r="BK70" i="2"/>
  <c r="BI70" i="2"/>
  <c r="BG70" i="2"/>
  <c r="BE70" i="2"/>
  <c r="CQ69" i="2"/>
  <c r="CO69" i="2"/>
  <c r="CM69" i="2"/>
  <c r="CK69" i="2"/>
  <c r="CI69" i="2"/>
  <c r="CG69" i="2"/>
  <c r="CE69" i="2"/>
  <c r="CC69" i="2"/>
  <c r="CA69" i="2"/>
  <c r="BY69" i="2"/>
  <c r="BW69" i="2"/>
  <c r="BU69" i="2"/>
  <c r="BS69" i="2"/>
  <c r="BQ69" i="2"/>
  <c r="BO69" i="2"/>
  <c r="BM69" i="2"/>
  <c r="BK69" i="2"/>
  <c r="BI69" i="2"/>
  <c r="BG69" i="2"/>
  <c r="BE69" i="2"/>
  <c r="CQ68" i="2"/>
  <c r="CO68" i="2"/>
  <c r="CM68" i="2"/>
  <c r="CK68" i="2"/>
  <c r="CI68" i="2"/>
  <c r="CG68" i="2"/>
  <c r="CE68" i="2"/>
  <c r="CC68" i="2"/>
  <c r="CA68" i="2"/>
  <c r="BY68" i="2"/>
  <c r="BW68" i="2"/>
  <c r="BU68" i="2"/>
  <c r="BS68" i="2"/>
  <c r="BQ68" i="2"/>
  <c r="BO68" i="2"/>
  <c r="BM68" i="2"/>
  <c r="BK68" i="2"/>
  <c r="BI68" i="2"/>
  <c r="BG68" i="2"/>
  <c r="BE68" i="2"/>
  <c r="CQ67" i="2"/>
  <c r="CO67" i="2"/>
  <c r="CM67" i="2"/>
  <c r="CK67" i="2"/>
  <c r="CI67" i="2"/>
  <c r="CG67" i="2"/>
  <c r="CE67" i="2"/>
  <c r="CC67" i="2"/>
  <c r="CA67" i="2"/>
  <c r="BY67" i="2"/>
  <c r="BW67" i="2"/>
  <c r="BU67" i="2"/>
  <c r="BS67" i="2"/>
  <c r="BQ67" i="2"/>
  <c r="BO67" i="2"/>
  <c r="BM67" i="2"/>
  <c r="BK67" i="2"/>
  <c r="BI67" i="2"/>
  <c r="BG67" i="2"/>
  <c r="BE67" i="2"/>
  <c r="CQ66" i="2"/>
  <c r="CO66" i="2"/>
  <c r="CM66" i="2"/>
  <c r="CK66" i="2"/>
  <c r="CI66" i="2"/>
  <c r="CG66" i="2"/>
  <c r="CE66" i="2"/>
  <c r="CC66" i="2"/>
  <c r="CA66" i="2"/>
  <c r="BY66" i="2"/>
  <c r="BW66" i="2"/>
  <c r="BU66" i="2"/>
  <c r="BS66" i="2"/>
  <c r="BQ66" i="2"/>
  <c r="BO66" i="2"/>
  <c r="BM66" i="2"/>
  <c r="BK66" i="2"/>
  <c r="BI66" i="2"/>
  <c r="BG66" i="2"/>
  <c r="BE66" i="2"/>
  <c r="CQ65" i="2"/>
  <c r="CO65" i="2"/>
  <c r="CM65" i="2"/>
  <c r="CK65" i="2"/>
  <c r="CI65" i="2"/>
  <c r="CG65" i="2"/>
  <c r="CE65" i="2"/>
  <c r="CC65" i="2"/>
  <c r="CA65" i="2"/>
  <c r="BY65" i="2"/>
  <c r="BW65" i="2"/>
  <c r="BU65" i="2"/>
  <c r="BS65" i="2"/>
  <c r="BQ65" i="2"/>
  <c r="BO65" i="2"/>
  <c r="BM65" i="2"/>
  <c r="BK65" i="2"/>
  <c r="BI65" i="2"/>
  <c r="BG65" i="2"/>
  <c r="BE65" i="2"/>
  <c r="CQ64" i="2"/>
  <c r="CO64" i="2"/>
  <c r="CM64" i="2"/>
  <c r="CK64" i="2"/>
  <c r="CI64" i="2"/>
  <c r="CG64" i="2"/>
  <c r="CE64" i="2"/>
  <c r="CC64" i="2"/>
  <c r="CA64" i="2"/>
  <c r="BY64" i="2"/>
  <c r="BW64" i="2"/>
  <c r="BU64" i="2"/>
  <c r="BS64" i="2"/>
  <c r="BQ64" i="2"/>
  <c r="BO64" i="2"/>
  <c r="BM64" i="2"/>
  <c r="BK64" i="2"/>
  <c r="BI64" i="2"/>
  <c r="BG64" i="2"/>
  <c r="BE64" i="2"/>
  <c r="CQ63" i="2"/>
  <c r="CO63" i="2"/>
  <c r="CM63" i="2"/>
  <c r="CK63" i="2"/>
  <c r="CI63" i="2"/>
  <c r="CG63" i="2"/>
  <c r="CE63" i="2"/>
  <c r="CC63" i="2"/>
  <c r="CA63" i="2"/>
  <c r="BY63" i="2"/>
  <c r="BW63" i="2"/>
  <c r="BU63" i="2"/>
  <c r="BS63" i="2"/>
  <c r="BQ63" i="2"/>
  <c r="BO63" i="2"/>
  <c r="BM63" i="2"/>
  <c r="BK63" i="2"/>
  <c r="BI63" i="2"/>
  <c r="BG63" i="2"/>
  <c r="BE63" i="2"/>
  <c r="CQ62" i="2"/>
  <c r="CO62" i="2"/>
  <c r="CM62" i="2"/>
  <c r="CK62" i="2"/>
  <c r="CI62" i="2"/>
  <c r="CG62" i="2"/>
  <c r="CE62" i="2"/>
  <c r="CC62" i="2"/>
  <c r="CA62" i="2"/>
  <c r="BY62" i="2"/>
  <c r="BW62" i="2"/>
  <c r="BU62" i="2"/>
  <c r="BS62" i="2"/>
  <c r="BQ62" i="2"/>
  <c r="BO62" i="2"/>
  <c r="BM62" i="2"/>
  <c r="BK62" i="2"/>
  <c r="BI62" i="2"/>
  <c r="BG62" i="2"/>
  <c r="BE62" i="2"/>
  <c r="CQ61" i="2"/>
  <c r="CO61" i="2"/>
  <c r="CM61" i="2"/>
  <c r="CK61" i="2"/>
  <c r="CI61" i="2"/>
  <c r="CG61" i="2"/>
  <c r="CE61" i="2"/>
  <c r="CC61" i="2"/>
  <c r="CA61" i="2"/>
  <c r="BY61" i="2"/>
  <c r="BW61" i="2"/>
  <c r="BU61" i="2"/>
  <c r="BS61" i="2"/>
  <c r="BQ61" i="2"/>
  <c r="BO61" i="2"/>
  <c r="BM61" i="2"/>
  <c r="BK61" i="2"/>
  <c r="BI61" i="2"/>
  <c r="BG61" i="2"/>
  <c r="BE61" i="2"/>
  <c r="CQ60" i="2"/>
  <c r="CO60" i="2"/>
  <c r="CM60" i="2"/>
  <c r="CK60" i="2"/>
  <c r="CI60" i="2"/>
  <c r="CG60" i="2"/>
  <c r="CE60" i="2"/>
  <c r="CC60" i="2"/>
  <c r="CA60" i="2"/>
  <c r="BY60" i="2"/>
  <c r="BW60" i="2"/>
  <c r="BU60" i="2"/>
  <c r="BS60" i="2"/>
  <c r="BQ60" i="2"/>
  <c r="BO60" i="2"/>
  <c r="BM60" i="2"/>
  <c r="BK60" i="2"/>
  <c r="BI60" i="2"/>
  <c r="BG60" i="2"/>
  <c r="BE60" i="2"/>
  <c r="CQ59" i="2"/>
  <c r="CO59" i="2"/>
  <c r="CM59" i="2"/>
  <c r="CK59" i="2"/>
  <c r="CI59" i="2"/>
  <c r="CG59" i="2"/>
  <c r="CE59" i="2"/>
  <c r="CC59" i="2"/>
  <c r="CA59" i="2"/>
  <c r="BY59" i="2"/>
  <c r="BW59" i="2"/>
  <c r="BU59" i="2"/>
  <c r="BS59" i="2"/>
  <c r="BQ59" i="2"/>
  <c r="BO59" i="2"/>
  <c r="BM59" i="2"/>
  <c r="BK59" i="2"/>
  <c r="BI59" i="2"/>
  <c r="BG59" i="2"/>
  <c r="BE59" i="2"/>
  <c r="CQ58" i="2"/>
  <c r="CO58" i="2"/>
  <c r="CM58" i="2"/>
  <c r="CK58" i="2"/>
  <c r="CI58" i="2"/>
  <c r="CG58" i="2"/>
  <c r="CE58" i="2"/>
  <c r="CC58" i="2"/>
  <c r="CA58" i="2"/>
  <c r="BY58" i="2"/>
  <c r="BW58" i="2"/>
  <c r="BU58" i="2"/>
  <c r="BS58" i="2"/>
  <c r="BQ58" i="2"/>
  <c r="BO58" i="2"/>
  <c r="BM58" i="2"/>
  <c r="BK58" i="2"/>
  <c r="BI58" i="2"/>
  <c r="BG58" i="2"/>
  <c r="BE58" i="2"/>
  <c r="CQ57" i="2"/>
  <c r="CO57" i="2"/>
  <c r="CM57" i="2"/>
  <c r="CK57" i="2"/>
  <c r="CI57" i="2"/>
  <c r="CG57" i="2"/>
  <c r="CE57" i="2"/>
  <c r="CC57" i="2"/>
  <c r="CA57" i="2"/>
  <c r="BY57" i="2"/>
  <c r="BW57" i="2"/>
  <c r="BU57" i="2"/>
  <c r="BS57" i="2"/>
  <c r="BQ57" i="2"/>
  <c r="BO57" i="2"/>
  <c r="BM57" i="2"/>
  <c r="BK57" i="2"/>
  <c r="BI57" i="2"/>
  <c r="BG57" i="2"/>
  <c r="BE57" i="2"/>
  <c r="CQ56" i="2"/>
  <c r="CO56" i="2"/>
  <c r="CM56" i="2"/>
  <c r="CK56" i="2"/>
  <c r="CI56" i="2"/>
  <c r="CG56" i="2"/>
  <c r="CE56" i="2"/>
  <c r="CC56" i="2"/>
  <c r="CA56" i="2"/>
  <c r="BY56" i="2"/>
  <c r="BW56" i="2"/>
  <c r="BU56" i="2"/>
  <c r="BS56" i="2"/>
  <c r="BQ56" i="2"/>
  <c r="BO56" i="2"/>
  <c r="BM56" i="2"/>
  <c r="BK56" i="2"/>
  <c r="BI56" i="2"/>
  <c r="BG56" i="2"/>
  <c r="BE56" i="2"/>
  <c r="CQ55" i="2"/>
  <c r="CO55" i="2"/>
  <c r="CM55" i="2"/>
  <c r="CK55" i="2"/>
  <c r="CI55" i="2"/>
  <c r="CG55" i="2"/>
  <c r="CE55" i="2"/>
  <c r="CC55" i="2"/>
  <c r="CA55" i="2"/>
  <c r="BY55" i="2"/>
  <c r="BW55" i="2"/>
  <c r="BU55" i="2"/>
  <c r="BS55" i="2"/>
  <c r="BQ55" i="2"/>
  <c r="BO55" i="2"/>
  <c r="BM55" i="2"/>
  <c r="BK55" i="2"/>
  <c r="BI55" i="2"/>
  <c r="BG55" i="2"/>
  <c r="BE55" i="2"/>
  <c r="CQ54" i="2"/>
  <c r="CO54" i="2"/>
  <c r="CM54" i="2"/>
  <c r="CK54" i="2"/>
  <c r="CI54" i="2"/>
  <c r="CG54" i="2"/>
  <c r="CE54" i="2"/>
  <c r="CC54" i="2"/>
  <c r="CA54" i="2"/>
  <c r="BY54" i="2"/>
  <c r="BW54" i="2"/>
  <c r="BU54" i="2"/>
  <c r="BS54" i="2"/>
  <c r="BQ54" i="2"/>
  <c r="BO54" i="2"/>
  <c r="BM54" i="2"/>
  <c r="BK54" i="2"/>
  <c r="BI54" i="2"/>
  <c r="BG54" i="2"/>
  <c r="BE54" i="2"/>
  <c r="CQ53" i="2"/>
  <c r="CO53" i="2"/>
  <c r="CM53" i="2"/>
  <c r="CK53" i="2"/>
  <c r="CI53" i="2"/>
  <c r="CG53" i="2"/>
  <c r="CE53" i="2"/>
  <c r="CC53" i="2"/>
  <c r="CA53" i="2"/>
  <c r="BY53" i="2"/>
  <c r="BW53" i="2"/>
  <c r="BU53" i="2"/>
  <c r="BS53" i="2"/>
  <c r="BQ53" i="2"/>
  <c r="BO53" i="2"/>
  <c r="BM53" i="2"/>
  <c r="BK53" i="2"/>
  <c r="BI53" i="2"/>
  <c r="BG53" i="2"/>
  <c r="BE53" i="2"/>
  <c r="CQ52" i="2"/>
  <c r="CO52" i="2"/>
  <c r="CM52" i="2"/>
  <c r="CK52" i="2"/>
  <c r="CI52" i="2"/>
  <c r="CG52" i="2"/>
  <c r="CE52" i="2"/>
  <c r="CC52" i="2"/>
  <c r="CA52" i="2"/>
  <c r="BY52" i="2"/>
  <c r="BW52" i="2"/>
  <c r="BU52" i="2"/>
  <c r="BS52" i="2"/>
  <c r="BQ52" i="2"/>
  <c r="BO52" i="2"/>
  <c r="BM52" i="2"/>
  <c r="BK52" i="2"/>
  <c r="BI52" i="2"/>
  <c r="BG52" i="2"/>
  <c r="BE52" i="2"/>
  <c r="CQ51" i="2"/>
  <c r="CO51" i="2"/>
  <c r="CM51" i="2"/>
  <c r="CK51" i="2"/>
  <c r="CI51" i="2"/>
  <c r="CG51" i="2"/>
  <c r="CE51" i="2"/>
  <c r="CC51" i="2"/>
  <c r="CA51" i="2"/>
  <c r="BY51" i="2"/>
  <c r="BW51" i="2"/>
  <c r="BU51" i="2"/>
  <c r="BS51" i="2"/>
  <c r="BQ51" i="2"/>
  <c r="BO51" i="2"/>
  <c r="BM51" i="2"/>
  <c r="BK51" i="2"/>
  <c r="BI51" i="2"/>
  <c r="BG51" i="2"/>
  <c r="BE51" i="2"/>
  <c r="CQ50" i="2"/>
  <c r="CO50" i="2"/>
  <c r="CM50" i="2"/>
  <c r="CK50" i="2"/>
  <c r="CI50" i="2"/>
  <c r="CG50" i="2"/>
  <c r="CE50" i="2"/>
  <c r="CC50" i="2"/>
  <c r="CA50" i="2"/>
  <c r="BY50" i="2"/>
  <c r="BW50" i="2"/>
  <c r="BU50" i="2"/>
  <c r="BS50" i="2"/>
  <c r="BQ50" i="2"/>
  <c r="BO50" i="2"/>
  <c r="BM50" i="2"/>
  <c r="BK50" i="2"/>
  <c r="BI50" i="2"/>
  <c r="BG50" i="2"/>
  <c r="BE50" i="2"/>
  <c r="CQ49" i="2"/>
  <c r="CO49" i="2"/>
  <c r="CM49" i="2"/>
  <c r="CK49" i="2"/>
  <c r="CI49" i="2"/>
  <c r="CG49" i="2"/>
  <c r="CE49" i="2"/>
  <c r="CC49" i="2"/>
  <c r="CA49" i="2"/>
  <c r="BY49" i="2"/>
  <c r="BW49" i="2"/>
  <c r="BU49" i="2"/>
  <c r="BS49" i="2"/>
  <c r="BQ49" i="2"/>
  <c r="BO49" i="2"/>
  <c r="BM49" i="2"/>
  <c r="BK49" i="2"/>
  <c r="BI49" i="2"/>
  <c r="BG49" i="2"/>
  <c r="BE49" i="2"/>
  <c r="CQ48" i="2"/>
  <c r="CO48" i="2"/>
  <c r="CM48" i="2"/>
  <c r="CK48" i="2"/>
  <c r="CI48" i="2"/>
  <c r="CG48" i="2"/>
  <c r="CE48" i="2"/>
  <c r="CC48" i="2"/>
  <c r="CA48" i="2"/>
  <c r="BY48" i="2"/>
  <c r="BW48" i="2"/>
  <c r="BU48" i="2"/>
  <c r="BS48" i="2"/>
  <c r="BQ48" i="2"/>
  <c r="BO48" i="2"/>
  <c r="BM48" i="2"/>
  <c r="BK48" i="2"/>
  <c r="BI48" i="2"/>
  <c r="BG48" i="2"/>
  <c r="BE48" i="2"/>
  <c r="CQ47" i="2"/>
  <c r="CO47" i="2"/>
  <c r="CM47" i="2"/>
  <c r="CK47" i="2"/>
  <c r="CI47" i="2"/>
  <c r="CG47" i="2"/>
  <c r="CE47" i="2"/>
  <c r="CC47" i="2"/>
  <c r="CA47" i="2"/>
  <c r="BY47" i="2"/>
  <c r="BW47" i="2"/>
  <c r="BU47" i="2"/>
  <c r="BS47" i="2"/>
  <c r="BQ47" i="2"/>
  <c r="BO47" i="2"/>
  <c r="BM47" i="2"/>
  <c r="BK47" i="2"/>
  <c r="BI47" i="2"/>
  <c r="BG47" i="2"/>
  <c r="BE47" i="2"/>
  <c r="CQ46" i="2"/>
  <c r="CO46" i="2"/>
  <c r="CM46" i="2"/>
  <c r="CK46" i="2"/>
  <c r="CI46" i="2"/>
  <c r="CG46" i="2"/>
  <c r="CE46" i="2"/>
  <c r="CC46" i="2"/>
  <c r="CA46" i="2"/>
  <c r="BY46" i="2"/>
  <c r="BW46" i="2"/>
  <c r="BU46" i="2"/>
  <c r="BS46" i="2"/>
  <c r="BQ46" i="2"/>
  <c r="BO46" i="2"/>
  <c r="BM46" i="2"/>
  <c r="BK46" i="2"/>
  <c r="BI46" i="2"/>
  <c r="BG46" i="2"/>
  <c r="BE46" i="2"/>
  <c r="CQ45" i="2"/>
  <c r="CO45" i="2"/>
  <c r="CM45" i="2"/>
  <c r="CK45" i="2"/>
  <c r="CI45" i="2"/>
  <c r="CG45" i="2"/>
  <c r="CE45" i="2"/>
  <c r="CC45" i="2"/>
  <c r="CA45" i="2"/>
  <c r="BY45" i="2"/>
  <c r="BW45" i="2"/>
  <c r="BU45" i="2"/>
  <c r="BS45" i="2"/>
  <c r="BQ45" i="2"/>
  <c r="BO45" i="2"/>
  <c r="BM45" i="2"/>
  <c r="BK45" i="2"/>
  <c r="BI45" i="2"/>
  <c r="BG45" i="2"/>
  <c r="BE45" i="2"/>
  <c r="CQ44" i="2"/>
  <c r="CO44" i="2"/>
  <c r="CM44" i="2"/>
  <c r="CK44" i="2"/>
  <c r="CI44" i="2"/>
  <c r="CG44" i="2"/>
  <c r="CE44" i="2"/>
  <c r="CC44" i="2"/>
  <c r="CA44" i="2"/>
  <c r="BY44" i="2"/>
  <c r="BW44" i="2"/>
  <c r="BU44" i="2"/>
  <c r="BS44" i="2"/>
  <c r="BQ44" i="2"/>
  <c r="BO44" i="2"/>
  <c r="BM44" i="2"/>
  <c r="BK44" i="2"/>
  <c r="BI44" i="2"/>
  <c r="BG44" i="2"/>
  <c r="BE44" i="2"/>
  <c r="CQ43" i="2"/>
  <c r="CO43" i="2"/>
  <c r="CM43" i="2"/>
  <c r="CK43" i="2"/>
  <c r="CI43" i="2"/>
  <c r="CG43" i="2"/>
  <c r="CE43" i="2"/>
  <c r="CC43" i="2"/>
  <c r="CA43" i="2"/>
  <c r="BY43" i="2"/>
  <c r="BW43" i="2"/>
  <c r="BU43" i="2"/>
  <c r="BS43" i="2"/>
  <c r="BQ43" i="2"/>
  <c r="BO43" i="2"/>
  <c r="BM43" i="2"/>
  <c r="BK43" i="2"/>
  <c r="BI43" i="2"/>
  <c r="BG43" i="2"/>
  <c r="BE43" i="2"/>
  <c r="CQ42" i="2"/>
  <c r="CO42" i="2"/>
  <c r="CM42" i="2"/>
  <c r="CK42" i="2"/>
  <c r="CI42" i="2"/>
  <c r="CG42" i="2"/>
  <c r="CE42" i="2"/>
  <c r="CC42" i="2"/>
  <c r="CA42" i="2"/>
  <c r="BY42" i="2"/>
  <c r="BW42" i="2"/>
  <c r="BU42" i="2"/>
  <c r="BS42" i="2"/>
  <c r="BQ42" i="2"/>
  <c r="BO42" i="2"/>
  <c r="BM42" i="2"/>
  <c r="BK42" i="2"/>
  <c r="BI42" i="2"/>
  <c r="BG42" i="2"/>
  <c r="BE42" i="2"/>
  <c r="CQ41" i="2"/>
  <c r="CO41" i="2"/>
  <c r="CM41" i="2"/>
  <c r="CK41" i="2"/>
  <c r="CI41" i="2"/>
  <c r="CG41" i="2"/>
  <c r="CE41" i="2"/>
  <c r="CC41" i="2"/>
  <c r="CA41" i="2"/>
  <c r="BY41" i="2"/>
  <c r="BW41" i="2"/>
  <c r="BU41" i="2"/>
  <c r="BS41" i="2"/>
  <c r="BQ41" i="2"/>
  <c r="BO41" i="2"/>
  <c r="BM41" i="2"/>
  <c r="BK41" i="2"/>
  <c r="BI41" i="2"/>
  <c r="BG41" i="2"/>
  <c r="BE41" i="2"/>
  <c r="CQ40" i="2"/>
  <c r="CO40" i="2"/>
  <c r="CM40" i="2"/>
  <c r="CK40" i="2"/>
  <c r="CI40" i="2"/>
  <c r="CG40" i="2"/>
  <c r="CE40" i="2"/>
  <c r="CC40" i="2"/>
  <c r="CA40" i="2"/>
  <c r="BY40" i="2"/>
  <c r="BW40" i="2"/>
  <c r="BU40" i="2"/>
  <c r="BS40" i="2"/>
  <c r="BQ40" i="2"/>
  <c r="BO40" i="2"/>
  <c r="BM40" i="2"/>
  <c r="BK40" i="2"/>
  <c r="BI40" i="2"/>
  <c r="BG40" i="2"/>
  <c r="BE40" i="2"/>
  <c r="CQ39" i="2"/>
  <c r="CO39" i="2"/>
  <c r="CM39" i="2"/>
  <c r="CK39" i="2"/>
  <c r="CI39" i="2"/>
  <c r="CG39" i="2"/>
  <c r="CE39" i="2"/>
  <c r="CC39" i="2"/>
  <c r="CA39" i="2"/>
  <c r="BY39" i="2"/>
  <c r="BW39" i="2"/>
  <c r="BU39" i="2"/>
  <c r="BS39" i="2"/>
  <c r="BQ39" i="2"/>
  <c r="BO39" i="2"/>
  <c r="BM39" i="2"/>
  <c r="BK39" i="2"/>
  <c r="BI39" i="2"/>
  <c r="BG39" i="2"/>
  <c r="BE39" i="2"/>
  <c r="CQ38" i="2"/>
  <c r="CO38" i="2"/>
  <c r="CM38" i="2"/>
  <c r="CK38" i="2"/>
  <c r="CI38" i="2"/>
  <c r="CG38" i="2"/>
  <c r="CE38" i="2"/>
  <c r="CC38" i="2"/>
  <c r="CA38" i="2"/>
  <c r="BY38" i="2"/>
  <c r="BW38" i="2"/>
  <c r="BU38" i="2"/>
  <c r="BS38" i="2"/>
  <c r="BQ38" i="2"/>
  <c r="BO38" i="2"/>
  <c r="BM38" i="2"/>
  <c r="BK38" i="2"/>
  <c r="BI38" i="2"/>
  <c r="BG38" i="2"/>
  <c r="BE38" i="2"/>
  <c r="CQ37" i="2"/>
  <c r="CO37" i="2"/>
  <c r="CM37" i="2"/>
  <c r="CK37" i="2"/>
  <c r="CI37" i="2"/>
  <c r="CG37" i="2"/>
  <c r="CE37" i="2"/>
  <c r="CC37" i="2"/>
  <c r="CA37" i="2"/>
  <c r="BY37" i="2"/>
  <c r="BW37" i="2"/>
  <c r="BU37" i="2"/>
  <c r="BS37" i="2"/>
  <c r="BQ37" i="2"/>
  <c r="BO37" i="2"/>
  <c r="BM37" i="2"/>
  <c r="BK37" i="2"/>
  <c r="BI37" i="2"/>
  <c r="BG37" i="2"/>
  <c r="BE37" i="2"/>
  <c r="CQ36" i="2"/>
  <c r="CO36" i="2"/>
  <c r="CM36" i="2"/>
  <c r="CK36" i="2"/>
  <c r="CI36" i="2"/>
  <c r="CG36" i="2"/>
  <c r="CE36" i="2"/>
  <c r="CC36" i="2"/>
  <c r="CA36" i="2"/>
  <c r="BY36" i="2"/>
  <c r="BW36" i="2"/>
  <c r="BU36" i="2"/>
  <c r="BS36" i="2"/>
  <c r="BQ36" i="2"/>
  <c r="BO36" i="2"/>
  <c r="BM36" i="2"/>
  <c r="BK36" i="2"/>
  <c r="BI36" i="2"/>
  <c r="BG36" i="2"/>
  <c r="BE36" i="2"/>
  <c r="CQ35" i="2"/>
  <c r="CO35" i="2"/>
  <c r="CM35" i="2"/>
  <c r="CK35" i="2"/>
  <c r="CI35" i="2"/>
  <c r="CG35" i="2"/>
  <c r="CE35" i="2"/>
  <c r="CC35" i="2"/>
  <c r="CA35" i="2"/>
  <c r="BY35" i="2"/>
  <c r="BW35" i="2"/>
  <c r="BU35" i="2"/>
  <c r="BS35" i="2"/>
  <c r="BQ35" i="2"/>
  <c r="BO35" i="2"/>
  <c r="BM35" i="2"/>
  <c r="BK35" i="2"/>
  <c r="BI35" i="2"/>
  <c r="BG35" i="2"/>
  <c r="BE35" i="2"/>
  <c r="CQ34" i="2"/>
  <c r="CO34" i="2"/>
  <c r="CM34" i="2"/>
  <c r="CK34" i="2"/>
  <c r="CI34" i="2"/>
  <c r="CG34" i="2"/>
  <c r="CE34" i="2"/>
  <c r="CC34" i="2"/>
  <c r="CA34" i="2"/>
  <c r="BY34" i="2"/>
  <c r="BW34" i="2"/>
  <c r="BU34" i="2"/>
  <c r="BS34" i="2"/>
  <c r="BQ34" i="2"/>
  <c r="BO34" i="2"/>
  <c r="BM34" i="2"/>
  <c r="BK34" i="2"/>
  <c r="BI34" i="2"/>
  <c r="BG34" i="2"/>
  <c r="BE34" i="2"/>
  <c r="CQ33" i="2"/>
  <c r="CO33" i="2"/>
  <c r="CM33" i="2"/>
  <c r="CK33" i="2"/>
  <c r="CI33" i="2"/>
  <c r="CG33" i="2"/>
  <c r="CE33" i="2"/>
  <c r="CC33" i="2"/>
  <c r="CA33" i="2"/>
  <c r="BY33" i="2"/>
  <c r="BW33" i="2"/>
  <c r="BU33" i="2"/>
  <c r="BS33" i="2"/>
  <c r="BQ33" i="2"/>
  <c r="BO33" i="2"/>
  <c r="BM33" i="2"/>
  <c r="BK33" i="2"/>
  <c r="BI33" i="2"/>
  <c r="BG33" i="2"/>
  <c r="BE33" i="2"/>
  <c r="CQ32" i="2"/>
  <c r="CO32" i="2"/>
  <c r="CM32" i="2"/>
  <c r="CK32" i="2"/>
  <c r="CI32" i="2"/>
  <c r="CG32" i="2"/>
  <c r="CE32" i="2"/>
  <c r="CC32" i="2"/>
  <c r="CA32" i="2"/>
  <c r="BY32" i="2"/>
  <c r="BW32" i="2"/>
  <c r="BU32" i="2"/>
  <c r="BS32" i="2"/>
  <c r="BQ32" i="2"/>
  <c r="BO32" i="2"/>
  <c r="BM32" i="2"/>
  <c r="BK32" i="2"/>
  <c r="BI32" i="2"/>
  <c r="BG32" i="2"/>
  <c r="BE32" i="2"/>
  <c r="CQ31" i="2"/>
  <c r="CO31" i="2"/>
  <c r="CM31" i="2"/>
  <c r="CK31" i="2"/>
  <c r="CI31" i="2"/>
  <c r="CG31" i="2"/>
  <c r="CE31" i="2"/>
  <c r="CC31" i="2"/>
  <c r="CA31" i="2"/>
  <c r="BY31" i="2"/>
  <c r="BW31" i="2"/>
  <c r="BU31" i="2"/>
  <c r="BS31" i="2"/>
  <c r="BQ31" i="2"/>
  <c r="BO31" i="2"/>
  <c r="BM31" i="2"/>
  <c r="BK31" i="2"/>
  <c r="BI31" i="2"/>
  <c r="BG31" i="2"/>
  <c r="BE31" i="2"/>
  <c r="CQ30" i="2"/>
  <c r="CO30" i="2"/>
  <c r="CM30" i="2"/>
  <c r="CK30" i="2"/>
  <c r="CI30" i="2"/>
  <c r="CG30" i="2"/>
  <c r="CE30" i="2"/>
  <c r="CC30" i="2"/>
  <c r="CA30" i="2"/>
  <c r="BY30" i="2"/>
  <c r="BW30" i="2"/>
  <c r="BU30" i="2"/>
  <c r="BS30" i="2"/>
  <c r="BQ30" i="2"/>
  <c r="BO30" i="2"/>
  <c r="BM30" i="2"/>
  <c r="BK30" i="2"/>
  <c r="BI30" i="2"/>
  <c r="BG30" i="2"/>
  <c r="BE30" i="2"/>
  <c r="CQ29" i="2"/>
  <c r="CO29" i="2"/>
  <c r="CM29" i="2"/>
  <c r="CK29" i="2"/>
  <c r="CI29" i="2"/>
  <c r="CG29" i="2"/>
  <c r="CE29" i="2"/>
  <c r="CC29" i="2"/>
  <c r="CA29" i="2"/>
  <c r="BY29" i="2"/>
  <c r="BW29" i="2"/>
  <c r="BU29" i="2"/>
  <c r="BS29" i="2"/>
  <c r="BQ29" i="2"/>
  <c r="BO29" i="2"/>
  <c r="BM29" i="2"/>
  <c r="BK29" i="2"/>
  <c r="BI29" i="2"/>
  <c r="BG29" i="2"/>
  <c r="BE29" i="2"/>
  <c r="CQ28" i="2"/>
  <c r="CO28" i="2"/>
  <c r="CM28" i="2"/>
  <c r="CK28" i="2"/>
  <c r="CI28" i="2"/>
  <c r="CG28" i="2"/>
  <c r="CE28" i="2"/>
  <c r="CC28" i="2"/>
  <c r="CA28" i="2"/>
  <c r="BY28" i="2"/>
  <c r="BW28" i="2"/>
  <c r="BU28" i="2"/>
  <c r="BS28" i="2"/>
  <c r="BQ28" i="2"/>
  <c r="BO28" i="2"/>
  <c r="BM28" i="2"/>
  <c r="BK28" i="2"/>
  <c r="BI28" i="2"/>
  <c r="BG28" i="2"/>
  <c r="BE28" i="2"/>
  <c r="CQ27" i="2"/>
  <c r="CO27" i="2"/>
  <c r="CM27" i="2"/>
  <c r="CK27" i="2"/>
  <c r="CI27" i="2"/>
  <c r="CG27" i="2"/>
  <c r="CE27" i="2"/>
  <c r="CC27" i="2"/>
  <c r="CA27" i="2"/>
  <c r="BY27" i="2"/>
  <c r="BW27" i="2"/>
  <c r="BU27" i="2"/>
  <c r="BS27" i="2"/>
  <c r="BQ27" i="2"/>
  <c r="BO27" i="2"/>
  <c r="BM27" i="2"/>
  <c r="BK27" i="2"/>
  <c r="BI27" i="2"/>
  <c r="BG27" i="2"/>
  <c r="BE27" i="2"/>
  <c r="CQ26" i="2"/>
  <c r="CO26" i="2"/>
  <c r="CM26" i="2"/>
  <c r="CK26" i="2"/>
  <c r="CI26" i="2"/>
  <c r="CG26" i="2"/>
  <c r="CE26" i="2"/>
  <c r="CC26" i="2"/>
  <c r="CA26" i="2"/>
  <c r="BY26" i="2"/>
  <c r="BW26" i="2"/>
  <c r="BU26" i="2"/>
  <c r="BS26" i="2"/>
  <c r="BQ26" i="2"/>
  <c r="BO26" i="2"/>
  <c r="BM26" i="2"/>
  <c r="BK26" i="2"/>
  <c r="BI26" i="2"/>
  <c r="BG26" i="2"/>
  <c r="BE26" i="2"/>
  <c r="CQ25" i="2"/>
  <c r="CO25" i="2"/>
  <c r="CM25" i="2"/>
  <c r="CK25" i="2"/>
  <c r="CI25" i="2"/>
  <c r="CG25" i="2"/>
  <c r="CE25" i="2"/>
  <c r="CC25" i="2"/>
  <c r="CA25" i="2"/>
  <c r="BY25" i="2"/>
  <c r="BW25" i="2"/>
  <c r="BU25" i="2"/>
  <c r="BS25" i="2"/>
  <c r="BQ25" i="2"/>
  <c r="BO25" i="2"/>
  <c r="BM25" i="2"/>
  <c r="BK25" i="2"/>
  <c r="BI25" i="2"/>
  <c r="BG25" i="2"/>
  <c r="BE25" i="2"/>
  <c r="CQ24" i="2"/>
  <c r="CO24" i="2"/>
  <c r="CM24" i="2"/>
  <c r="CK24" i="2"/>
  <c r="CI24" i="2"/>
  <c r="CG24" i="2"/>
  <c r="CE24" i="2"/>
  <c r="CC24" i="2"/>
  <c r="CA24" i="2"/>
  <c r="BY24" i="2"/>
  <c r="BW24" i="2"/>
  <c r="BU24" i="2"/>
  <c r="BS24" i="2"/>
  <c r="BQ24" i="2"/>
  <c r="BO24" i="2"/>
  <c r="BM24" i="2"/>
  <c r="BK24" i="2"/>
  <c r="BI24" i="2"/>
  <c r="BG24" i="2"/>
  <c r="BE24" i="2"/>
  <c r="CQ23" i="2"/>
  <c r="CO23" i="2"/>
  <c r="CM23" i="2"/>
  <c r="CK23" i="2"/>
  <c r="CI23" i="2"/>
  <c r="CG23" i="2"/>
  <c r="CE23" i="2"/>
  <c r="CC23" i="2"/>
  <c r="CA23" i="2"/>
  <c r="BY23" i="2"/>
  <c r="BW23" i="2"/>
  <c r="BU23" i="2"/>
  <c r="BS23" i="2"/>
  <c r="BQ23" i="2"/>
  <c r="BO23" i="2"/>
  <c r="BM23" i="2"/>
  <c r="BK23" i="2"/>
  <c r="BI23" i="2"/>
  <c r="BG23" i="2"/>
  <c r="BE23" i="2"/>
  <c r="CQ22" i="2"/>
  <c r="CO22" i="2"/>
  <c r="CM22" i="2"/>
  <c r="CK22" i="2"/>
  <c r="CI22" i="2"/>
  <c r="CG22" i="2"/>
  <c r="CE22" i="2"/>
  <c r="CC22" i="2"/>
  <c r="CA22" i="2"/>
  <c r="BY22" i="2"/>
  <c r="BW22" i="2"/>
  <c r="BU22" i="2"/>
  <c r="BS22" i="2"/>
  <c r="BQ22" i="2"/>
  <c r="BO22" i="2"/>
  <c r="BM22" i="2"/>
  <c r="BK22" i="2"/>
  <c r="BI22" i="2"/>
  <c r="BG22" i="2"/>
  <c r="BE22" i="2"/>
  <c r="CQ21" i="2"/>
  <c r="CO21" i="2"/>
  <c r="CM21" i="2"/>
  <c r="CK21" i="2"/>
  <c r="CI21" i="2"/>
  <c r="CG21" i="2"/>
  <c r="CE21" i="2"/>
  <c r="CC21" i="2"/>
  <c r="CA21" i="2"/>
  <c r="BY21" i="2"/>
  <c r="BW21" i="2"/>
  <c r="BU21" i="2"/>
  <c r="BS21" i="2"/>
  <c r="BQ21" i="2"/>
  <c r="BO21" i="2"/>
  <c r="BM21" i="2"/>
  <c r="BK21" i="2"/>
  <c r="BI21" i="2"/>
  <c r="BG21" i="2"/>
  <c r="BE21" i="2"/>
  <c r="CQ20" i="2"/>
  <c r="CO20" i="2"/>
  <c r="CM20" i="2"/>
  <c r="CK20" i="2"/>
  <c r="CI20" i="2"/>
  <c r="CG20" i="2"/>
  <c r="CE20" i="2"/>
  <c r="CC20" i="2"/>
  <c r="CA20" i="2"/>
  <c r="BY20" i="2"/>
  <c r="BW20" i="2"/>
  <c r="BU20" i="2"/>
  <c r="BS20" i="2"/>
  <c r="BQ20" i="2"/>
  <c r="BO20" i="2"/>
  <c r="BM20" i="2"/>
  <c r="BK20" i="2"/>
  <c r="BI20" i="2"/>
  <c r="BG20" i="2"/>
  <c r="BE20" i="2"/>
  <c r="CQ19" i="2"/>
  <c r="CO19" i="2"/>
  <c r="CM19" i="2"/>
  <c r="CK19" i="2"/>
  <c r="CI19" i="2"/>
  <c r="CG19" i="2"/>
  <c r="CE19" i="2"/>
  <c r="CC19" i="2"/>
  <c r="CA19" i="2"/>
  <c r="BY19" i="2"/>
  <c r="BW19" i="2"/>
  <c r="BU19" i="2"/>
  <c r="BS19" i="2"/>
  <c r="BQ19" i="2"/>
  <c r="BO19" i="2"/>
  <c r="BM19" i="2"/>
  <c r="BK19" i="2"/>
  <c r="BI19" i="2"/>
  <c r="BG19" i="2"/>
  <c r="BE19" i="2"/>
  <c r="CQ18" i="2"/>
  <c r="CO18" i="2"/>
  <c r="CM18" i="2"/>
  <c r="CK18" i="2"/>
  <c r="CI18" i="2"/>
  <c r="CG18" i="2"/>
  <c r="CE18" i="2"/>
  <c r="CC18" i="2"/>
  <c r="CA18" i="2"/>
  <c r="BY18" i="2"/>
  <c r="BW18" i="2"/>
  <c r="BU18" i="2"/>
  <c r="BS18" i="2"/>
  <c r="BQ18" i="2"/>
  <c r="BO18" i="2"/>
  <c r="BM18" i="2"/>
  <c r="BK18" i="2"/>
  <c r="BI18" i="2"/>
  <c r="BG18" i="2"/>
  <c r="BE18" i="2"/>
  <c r="CQ17" i="2"/>
  <c r="CO17" i="2"/>
  <c r="CM17" i="2"/>
  <c r="CK17" i="2"/>
  <c r="CI17" i="2"/>
  <c r="CG17" i="2"/>
  <c r="CE17" i="2"/>
  <c r="CC17" i="2"/>
  <c r="CA17" i="2"/>
  <c r="BY17" i="2"/>
  <c r="BW17" i="2"/>
  <c r="BU17" i="2"/>
  <c r="BS17" i="2"/>
  <c r="BQ17" i="2"/>
  <c r="BO17" i="2"/>
  <c r="BM17" i="2"/>
  <c r="BK17" i="2"/>
  <c r="BI17" i="2"/>
  <c r="BG17" i="2"/>
  <c r="BE17" i="2"/>
  <c r="CQ16" i="2"/>
  <c r="CO16" i="2"/>
  <c r="CM16" i="2"/>
  <c r="CK16" i="2"/>
  <c r="CI16" i="2"/>
  <c r="CG16" i="2"/>
  <c r="CE16" i="2"/>
  <c r="CC16" i="2"/>
  <c r="CA16" i="2"/>
  <c r="BY16" i="2"/>
  <c r="BW16" i="2"/>
  <c r="BU16" i="2"/>
  <c r="BS16" i="2"/>
  <c r="BQ16" i="2"/>
  <c r="BO16" i="2"/>
  <c r="BM16" i="2"/>
  <c r="BK16" i="2"/>
  <c r="BI16" i="2"/>
  <c r="BG16" i="2"/>
  <c r="BE16" i="2"/>
  <c r="CQ15" i="2"/>
  <c r="CO15" i="2"/>
  <c r="CM15" i="2"/>
  <c r="CK15" i="2"/>
  <c r="CI15" i="2"/>
  <c r="CG15" i="2"/>
  <c r="CE15" i="2"/>
  <c r="CC15" i="2"/>
  <c r="CA15" i="2"/>
  <c r="BY15" i="2"/>
  <c r="BW15" i="2"/>
  <c r="BU15" i="2"/>
  <c r="BS15" i="2"/>
  <c r="BQ15" i="2"/>
  <c r="BO15" i="2"/>
  <c r="BM15" i="2"/>
  <c r="BK15" i="2"/>
  <c r="BI15" i="2"/>
  <c r="BG15" i="2"/>
  <c r="BE15" i="2"/>
  <c r="CQ14" i="2"/>
  <c r="CO14" i="2"/>
  <c r="CM14" i="2"/>
  <c r="CK14" i="2"/>
  <c r="CI14" i="2"/>
  <c r="CG14" i="2"/>
  <c r="CE14" i="2"/>
  <c r="CC14" i="2"/>
  <c r="CA14" i="2"/>
  <c r="BY14" i="2"/>
  <c r="BW14" i="2"/>
  <c r="BU14" i="2"/>
  <c r="BS14" i="2"/>
  <c r="BQ14" i="2"/>
  <c r="BO14" i="2"/>
  <c r="BM14" i="2"/>
  <c r="BK14" i="2"/>
  <c r="BI14" i="2"/>
  <c r="BG14" i="2"/>
  <c r="BE14" i="2"/>
  <c r="CQ13" i="2"/>
  <c r="CO13" i="2"/>
  <c r="CM13" i="2"/>
  <c r="CK13" i="2"/>
  <c r="CI13" i="2"/>
  <c r="CG13" i="2"/>
  <c r="CE13" i="2"/>
  <c r="CC13" i="2"/>
  <c r="CA13" i="2"/>
  <c r="BY13" i="2"/>
  <c r="BW13" i="2"/>
  <c r="BU13" i="2"/>
  <c r="BS13" i="2"/>
  <c r="BQ13" i="2"/>
  <c r="BO13" i="2"/>
  <c r="BM13" i="2"/>
  <c r="BK13" i="2"/>
  <c r="BI13" i="2"/>
  <c r="BG13" i="2"/>
  <c r="BE13" i="2"/>
  <c r="CQ12" i="2"/>
  <c r="CO12" i="2"/>
  <c r="CM12" i="2"/>
  <c r="CK12" i="2"/>
  <c r="CI12" i="2"/>
  <c r="CG12" i="2"/>
  <c r="CE12" i="2"/>
  <c r="CC12" i="2"/>
  <c r="CA12" i="2"/>
  <c r="BY12" i="2"/>
  <c r="BW12" i="2"/>
  <c r="BU12" i="2"/>
  <c r="BS12" i="2"/>
  <c r="BQ12" i="2"/>
  <c r="BO12" i="2"/>
  <c r="BM12" i="2"/>
  <c r="BK12" i="2"/>
  <c r="BI12" i="2"/>
  <c r="BG12" i="2"/>
  <c r="BE12"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C13" i="2"/>
  <c r="BC12" i="2"/>
  <c r="BC11" i="2"/>
  <c r="P11" i="3" l="1"/>
  <c r="Z9" i="3"/>
  <c r="J8" i="3" s="1"/>
  <c r="DE12" i="2"/>
  <c r="BA9" i="2"/>
  <c r="H8" i="2" s="1"/>
  <c r="DE14" i="2"/>
  <c r="DE11" i="2"/>
  <c r="DE13" i="2"/>
  <c r="DE9" i="2" l="1"/>
  <c r="H7" i="2" s="1"/>
  <c r="B4" i="5"/>
  <c r="B2" i="4"/>
  <c r="BV9" i="3"/>
  <c r="BV929" i="3" s="1"/>
  <c r="CA929" i="3" s="1"/>
  <c r="K4" i="5"/>
  <c r="K5" i="5"/>
  <c r="K3" i="5"/>
  <c r="CD1010" i="3"/>
  <c r="CD1009" i="3"/>
  <c r="CD1008" i="3"/>
  <c r="CD1007" i="3"/>
  <c r="CD1006" i="3"/>
  <c r="CD1005" i="3"/>
  <c r="CD1004" i="3"/>
  <c r="CD1003" i="3"/>
  <c r="CD1002" i="3"/>
  <c r="CD1001" i="3"/>
  <c r="CD1000" i="3"/>
  <c r="CD999" i="3"/>
  <c r="CD998" i="3"/>
  <c r="CD997" i="3"/>
  <c r="CD996" i="3"/>
  <c r="CD995" i="3"/>
  <c r="CD994" i="3"/>
  <c r="CD993" i="3"/>
  <c r="CD992" i="3"/>
  <c r="CD991" i="3"/>
  <c r="CD990" i="3"/>
  <c r="CD989" i="3"/>
  <c r="CD988" i="3"/>
  <c r="CD987" i="3"/>
  <c r="CD986" i="3"/>
  <c r="CD985" i="3"/>
  <c r="CD984" i="3"/>
  <c r="CD983" i="3"/>
  <c r="CD982" i="3"/>
  <c r="CD981" i="3"/>
  <c r="CD980" i="3"/>
  <c r="CD979" i="3"/>
  <c r="CD978" i="3"/>
  <c r="CD977" i="3"/>
  <c r="CD976" i="3"/>
  <c r="CD975" i="3"/>
  <c r="CD974" i="3"/>
  <c r="CD973" i="3"/>
  <c r="CD972" i="3"/>
  <c r="CD971" i="3"/>
  <c r="CD970" i="3"/>
  <c r="CD969" i="3"/>
  <c r="CD968" i="3"/>
  <c r="CD967" i="3"/>
  <c r="CD966" i="3"/>
  <c r="CD965" i="3"/>
  <c r="CD964" i="3"/>
  <c r="CD963" i="3"/>
  <c r="CD962" i="3"/>
  <c r="CD961" i="3"/>
  <c r="CD960" i="3"/>
  <c r="CD959" i="3"/>
  <c r="CD958" i="3"/>
  <c r="CD957" i="3"/>
  <c r="CD956" i="3"/>
  <c r="CD955" i="3"/>
  <c r="CD954" i="3"/>
  <c r="CD953" i="3"/>
  <c r="CD952" i="3"/>
  <c r="CD951" i="3"/>
  <c r="CD950" i="3"/>
  <c r="CD949" i="3"/>
  <c r="CD948" i="3"/>
  <c r="CD947" i="3"/>
  <c r="CD946" i="3"/>
  <c r="CD945" i="3"/>
  <c r="CD944" i="3"/>
  <c r="CD943" i="3"/>
  <c r="CD942" i="3"/>
  <c r="CD941" i="3"/>
  <c r="CD940" i="3"/>
  <c r="CD939" i="3"/>
  <c r="CD938" i="3"/>
  <c r="CD937" i="3"/>
  <c r="CD936" i="3"/>
  <c r="CD935" i="3"/>
  <c r="CD934" i="3"/>
  <c r="CD933" i="3"/>
  <c r="CD932" i="3"/>
  <c r="CD931" i="3"/>
  <c r="CD930" i="3"/>
  <c r="CD929" i="3"/>
  <c r="CD928" i="3"/>
  <c r="CD927" i="3"/>
  <c r="CD926" i="3"/>
  <c r="CD925" i="3"/>
  <c r="CD924" i="3"/>
  <c r="CD923" i="3"/>
  <c r="CD922" i="3"/>
  <c r="CD921" i="3"/>
  <c r="CD920" i="3"/>
  <c r="CD919" i="3"/>
  <c r="CD918" i="3"/>
  <c r="CD917" i="3"/>
  <c r="CD916" i="3"/>
  <c r="CD915" i="3"/>
  <c r="CD914" i="3"/>
  <c r="CD913" i="3"/>
  <c r="CD912" i="3"/>
  <c r="CD911" i="3"/>
  <c r="CD910" i="3"/>
  <c r="CD909" i="3"/>
  <c r="CD908" i="3"/>
  <c r="CD907" i="3"/>
  <c r="CD906" i="3"/>
  <c r="CD905" i="3"/>
  <c r="CD904" i="3"/>
  <c r="CD903" i="3"/>
  <c r="CD902" i="3"/>
  <c r="CD901" i="3"/>
  <c r="CD900" i="3"/>
  <c r="CD899" i="3"/>
  <c r="CD898" i="3"/>
  <c r="CD897" i="3"/>
  <c r="CD896" i="3"/>
  <c r="CD895" i="3"/>
  <c r="CD894" i="3"/>
  <c r="CD893" i="3"/>
  <c r="CD892" i="3"/>
  <c r="CD891" i="3"/>
  <c r="CD890" i="3"/>
  <c r="CD889" i="3"/>
  <c r="CD888" i="3"/>
  <c r="CD887" i="3"/>
  <c r="CD886" i="3"/>
  <c r="CD885" i="3"/>
  <c r="CD884" i="3"/>
  <c r="CD883" i="3"/>
  <c r="CD882" i="3"/>
  <c r="CD881" i="3"/>
  <c r="CD880" i="3"/>
  <c r="CD879" i="3"/>
  <c r="CD878" i="3"/>
  <c r="CD877" i="3"/>
  <c r="CD876" i="3"/>
  <c r="CD875" i="3"/>
  <c r="CD874" i="3"/>
  <c r="CD873" i="3"/>
  <c r="CD872" i="3"/>
  <c r="CD871" i="3"/>
  <c r="CD870" i="3"/>
  <c r="CD869" i="3"/>
  <c r="CD868" i="3"/>
  <c r="CD867" i="3"/>
  <c r="CD866" i="3"/>
  <c r="CD865" i="3"/>
  <c r="CD864" i="3"/>
  <c r="CD863" i="3"/>
  <c r="CD862" i="3"/>
  <c r="CD861" i="3"/>
  <c r="CD860" i="3"/>
  <c r="CD859" i="3"/>
  <c r="CD858" i="3"/>
  <c r="CD857" i="3"/>
  <c r="CD856" i="3"/>
  <c r="CD855" i="3"/>
  <c r="CD854" i="3"/>
  <c r="CD853" i="3"/>
  <c r="CD852" i="3"/>
  <c r="CD851" i="3"/>
  <c r="CD850" i="3"/>
  <c r="CD849" i="3"/>
  <c r="CD848" i="3"/>
  <c r="CD847" i="3"/>
  <c r="CD846" i="3"/>
  <c r="CD845" i="3"/>
  <c r="CD844" i="3"/>
  <c r="CD843" i="3"/>
  <c r="CD842" i="3"/>
  <c r="CD841" i="3"/>
  <c r="CD840" i="3"/>
  <c r="CD839" i="3"/>
  <c r="CD838" i="3"/>
  <c r="CD837" i="3"/>
  <c r="CD836" i="3"/>
  <c r="CD835" i="3"/>
  <c r="CD834" i="3"/>
  <c r="CD833" i="3"/>
  <c r="CD832" i="3"/>
  <c r="CD831" i="3"/>
  <c r="CD830" i="3"/>
  <c r="CD829" i="3"/>
  <c r="CD828" i="3"/>
  <c r="CD827" i="3"/>
  <c r="CD826" i="3"/>
  <c r="CD825" i="3"/>
  <c r="CD824" i="3"/>
  <c r="CD823" i="3"/>
  <c r="CD822" i="3"/>
  <c r="CD821" i="3"/>
  <c r="CD820" i="3"/>
  <c r="CD819" i="3"/>
  <c r="CD818" i="3"/>
  <c r="CD817" i="3"/>
  <c r="CD816" i="3"/>
  <c r="CD815" i="3"/>
  <c r="CD814" i="3"/>
  <c r="CD813" i="3"/>
  <c r="CD812" i="3"/>
  <c r="CD811" i="3"/>
  <c r="CD810" i="3"/>
  <c r="CD809" i="3"/>
  <c r="CD808" i="3"/>
  <c r="CD807" i="3"/>
  <c r="CD806" i="3"/>
  <c r="CD805" i="3"/>
  <c r="CD804" i="3"/>
  <c r="CD803" i="3"/>
  <c r="CD802" i="3"/>
  <c r="CD801" i="3"/>
  <c r="CD800" i="3"/>
  <c r="CD799" i="3"/>
  <c r="CD798" i="3"/>
  <c r="CD797" i="3"/>
  <c r="CD796" i="3"/>
  <c r="CD795" i="3"/>
  <c r="CD794" i="3"/>
  <c r="CD793" i="3"/>
  <c r="CD792" i="3"/>
  <c r="CD791" i="3"/>
  <c r="CD790" i="3"/>
  <c r="CD789" i="3"/>
  <c r="CD788" i="3"/>
  <c r="CD787" i="3"/>
  <c r="CD786" i="3"/>
  <c r="CD785" i="3"/>
  <c r="CD784" i="3"/>
  <c r="CD783" i="3"/>
  <c r="CD782" i="3"/>
  <c r="CD781" i="3"/>
  <c r="CD780" i="3"/>
  <c r="CD779" i="3"/>
  <c r="CD778" i="3"/>
  <c r="CD777" i="3"/>
  <c r="CD776" i="3"/>
  <c r="CD775" i="3"/>
  <c r="CD774" i="3"/>
  <c r="CD773" i="3"/>
  <c r="CD772" i="3"/>
  <c r="CD771" i="3"/>
  <c r="CD770" i="3"/>
  <c r="CD769" i="3"/>
  <c r="CD768" i="3"/>
  <c r="CD767" i="3"/>
  <c r="CD766" i="3"/>
  <c r="CD765" i="3"/>
  <c r="CD764" i="3"/>
  <c r="CD763" i="3"/>
  <c r="CD762" i="3"/>
  <c r="CD761" i="3"/>
  <c r="CD760" i="3"/>
  <c r="CD759" i="3"/>
  <c r="CD758" i="3"/>
  <c r="CD757" i="3"/>
  <c r="CD756" i="3"/>
  <c r="CD755" i="3"/>
  <c r="CD754" i="3"/>
  <c r="CD753" i="3"/>
  <c r="CD752" i="3"/>
  <c r="CD751" i="3"/>
  <c r="CD750" i="3"/>
  <c r="CD749" i="3"/>
  <c r="CD748" i="3"/>
  <c r="CD747" i="3"/>
  <c r="CD746" i="3"/>
  <c r="CD745" i="3"/>
  <c r="CD744" i="3"/>
  <c r="CD743" i="3"/>
  <c r="CD742" i="3"/>
  <c r="CD741" i="3"/>
  <c r="CD740" i="3"/>
  <c r="CD739" i="3"/>
  <c r="CD738" i="3"/>
  <c r="CD737" i="3"/>
  <c r="CD736" i="3"/>
  <c r="CD735" i="3"/>
  <c r="CD734" i="3"/>
  <c r="CD733" i="3"/>
  <c r="CD732" i="3"/>
  <c r="CD731" i="3"/>
  <c r="CD730" i="3"/>
  <c r="CD729" i="3"/>
  <c r="CD728" i="3"/>
  <c r="CD727" i="3"/>
  <c r="CD726" i="3"/>
  <c r="CD725" i="3"/>
  <c r="CD724" i="3"/>
  <c r="CD723" i="3"/>
  <c r="CD722" i="3"/>
  <c r="CD721" i="3"/>
  <c r="CD720" i="3"/>
  <c r="CD719" i="3"/>
  <c r="CD718" i="3"/>
  <c r="CD717" i="3"/>
  <c r="CD716" i="3"/>
  <c r="CD715" i="3"/>
  <c r="CD714" i="3"/>
  <c r="CD713" i="3"/>
  <c r="CD712" i="3"/>
  <c r="CD711" i="3"/>
  <c r="CD710" i="3"/>
  <c r="CD709" i="3"/>
  <c r="CD708" i="3"/>
  <c r="CD707" i="3"/>
  <c r="CD706" i="3"/>
  <c r="CD705" i="3"/>
  <c r="CD704" i="3"/>
  <c r="CD703" i="3"/>
  <c r="CD702" i="3"/>
  <c r="CD701" i="3"/>
  <c r="CD700" i="3"/>
  <c r="CD699" i="3"/>
  <c r="CD698" i="3"/>
  <c r="CD697" i="3"/>
  <c r="CD696" i="3"/>
  <c r="CD695" i="3"/>
  <c r="CD694" i="3"/>
  <c r="CD693" i="3"/>
  <c r="CD692" i="3"/>
  <c r="CD691" i="3"/>
  <c r="CD690" i="3"/>
  <c r="CD689" i="3"/>
  <c r="CD688" i="3"/>
  <c r="CD687" i="3"/>
  <c r="CD686" i="3"/>
  <c r="CD685" i="3"/>
  <c r="CD684" i="3"/>
  <c r="CD683" i="3"/>
  <c r="CD682" i="3"/>
  <c r="CD681" i="3"/>
  <c r="CD680" i="3"/>
  <c r="CD679" i="3"/>
  <c r="CD678" i="3"/>
  <c r="CD677" i="3"/>
  <c r="CD676" i="3"/>
  <c r="CD675" i="3"/>
  <c r="CD674" i="3"/>
  <c r="CD673" i="3"/>
  <c r="CD672" i="3"/>
  <c r="CD671" i="3"/>
  <c r="CD670" i="3"/>
  <c r="CD669" i="3"/>
  <c r="CD668" i="3"/>
  <c r="CD667" i="3"/>
  <c r="CD666" i="3"/>
  <c r="CD665" i="3"/>
  <c r="CD664" i="3"/>
  <c r="CD663" i="3"/>
  <c r="CD662" i="3"/>
  <c r="CD661" i="3"/>
  <c r="CD660" i="3"/>
  <c r="CD659" i="3"/>
  <c r="CD658" i="3"/>
  <c r="CD657" i="3"/>
  <c r="CD656" i="3"/>
  <c r="CD655" i="3"/>
  <c r="CD654" i="3"/>
  <c r="CD653" i="3"/>
  <c r="CD652" i="3"/>
  <c r="CD651" i="3"/>
  <c r="CD650" i="3"/>
  <c r="CD649" i="3"/>
  <c r="CD648" i="3"/>
  <c r="CD647" i="3"/>
  <c r="CD646" i="3"/>
  <c r="CD645" i="3"/>
  <c r="CD644" i="3"/>
  <c r="CD643" i="3"/>
  <c r="CD642" i="3"/>
  <c r="CD641" i="3"/>
  <c r="CD640" i="3"/>
  <c r="CD639" i="3"/>
  <c r="CD638" i="3"/>
  <c r="CD637" i="3"/>
  <c r="CD636" i="3"/>
  <c r="CD635" i="3"/>
  <c r="CD634" i="3"/>
  <c r="CD633" i="3"/>
  <c r="CD632" i="3"/>
  <c r="CD631" i="3"/>
  <c r="CD630" i="3"/>
  <c r="CD629" i="3"/>
  <c r="CD628" i="3"/>
  <c r="CD627" i="3"/>
  <c r="CD626" i="3"/>
  <c r="CD625" i="3"/>
  <c r="CD624" i="3"/>
  <c r="CD623" i="3"/>
  <c r="CD622" i="3"/>
  <c r="CD621" i="3"/>
  <c r="CD620" i="3"/>
  <c r="CD619" i="3"/>
  <c r="CD618" i="3"/>
  <c r="CD617" i="3"/>
  <c r="CD616" i="3"/>
  <c r="CD615" i="3"/>
  <c r="CD614" i="3"/>
  <c r="CD613" i="3"/>
  <c r="CD612" i="3"/>
  <c r="CD611" i="3"/>
  <c r="CD610" i="3"/>
  <c r="CD609" i="3"/>
  <c r="CD608" i="3"/>
  <c r="CD607" i="3"/>
  <c r="CD606" i="3"/>
  <c r="CD605" i="3"/>
  <c r="CD604" i="3"/>
  <c r="CD603" i="3"/>
  <c r="CD602" i="3"/>
  <c r="CD601" i="3"/>
  <c r="CD600" i="3"/>
  <c r="CD599" i="3"/>
  <c r="CD598" i="3"/>
  <c r="CD597" i="3"/>
  <c r="CD596" i="3"/>
  <c r="CD595" i="3"/>
  <c r="CD594" i="3"/>
  <c r="CD593" i="3"/>
  <c r="CD592" i="3"/>
  <c r="CD591" i="3"/>
  <c r="CD590" i="3"/>
  <c r="CD589" i="3"/>
  <c r="CD588" i="3"/>
  <c r="CD587" i="3"/>
  <c r="CD586" i="3"/>
  <c r="CD585" i="3"/>
  <c r="CD584" i="3"/>
  <c r="CD583" i="3"/>
  <c r="CD582" i="3"/>
  <c r="CD581" i="3"/>
  <c r="CD580" i="3"/>
  <c r="CD579" i="3"/>
  <c r="CD578" i="3"/>
  <c r="CD577" i="3"/>
  <c r="CD576" i="3"/>
  <c r="CD575" i="3"/>
  <c r="CD574" i="3"/>
  <c r="CD573" i="3"/>
  <c r="CD572" i="3"/>
  <c r="CD571" i="3"/>
  <c r="CD570" i="3"/>
  <c r="CD569" i="3"/>
  <c r="CD568" i="3"/>
  <c r="CD567" i="3"/>
  <c r="CD566" i="3"/>
  <c r="CD565" i="3"/>
  <c r="CD564" i="3"/>
  <c r="CD563" i="3"/>
  <c r="CD562" i="3"/>
  <c r="CD561" i="3"/>
  <c r="CD560" i="3"/>
  <c r="CD559" i="3"/>
  <c r="CD558" i="3"/>
  <c r="CD557" i="3"/>
  <c r="CD556" i="3"/>
  <c r="CD555" i="3"/>
  <c r="CD554" i="3"/>
  <c r="CD553" i="3"/>
  <c r="CD552" i="3"/>
  <c r="CD551" i="3"/>
  <c r="CD550" i="3"/>
  <c r="CD549" i="3"/>
  <c r="CD548" i="3"/>
  <c r="CD547" i="3"/>
  <c r="CD546" i="3"/>
  <c r="CD545" i="3"/>
  <c r="CD544" i="3"/>
  <c r="CD543" i="3"/>
  <c r="CD542" i="3"/>
  <c r="CD541" i="3"/>
  <c r="CD540" i="3"/>
  <c r="CD539" i="3"/>
  <c r="CD538" i="3"/>
  <c r="CD537" i="3"/>
  <c r="CD536" i="3"/>
  <c r="CD535" i="3"/>
  <c r="CD534" i="3"/>
  <c r="CD533" i="3"/>
  <c r="CD532" i="3"/>
  <c r="CD531" i="3"/>
  <c r="CD530" i="3"/>
  <c r="CD529" i="3"/>
  <c r="CD528" i="3"/>
  <c r="CD527" i="3"/>
  <c r="CD526" i="3"/>
  <c r="CD525" i="3"/>
  <c r="CD524" i="3"/>
  <c r="CD523" i="3"/>
  <c r="CD522" i="3"/>
  <c r="CD521" i="3"/>
  <c r="CD520" i="3"/>
  <c r="CD519" i="3"/>
  <c r="CD518" i="3"/>
  <c r="CD517" i="3"/>
  <c r="CD516" i="3"/>
  <c r="CD515" i="3"/>
  <c r="CD514" i="3"/>
  <c r="CD513" i="3"/>
  <c r="CD512" i="3"/>
  <c r="CD511" i="3"/>
  <c r="CD510" i="3"/>
  <c r="CD509" i="3"/>
  <c r="CD508" i="3"/>
  <c r="CD507" i="3"/>
  <c r="CD506" i="3"/>
  <c r="CD505" i="3"/>
  <c r="CD504" i="3"/>
  <c r="CD503" i="3"/>
  <c r="CD502" i="3"/>
  <c r="CD501" i="3"/>
  <c r="CD500" i="3"/>
  <c r="CD499" i="3"/>
  <c r="CD498" i="3"/>
  <c r="CD497" i="3"/>
  <c r="CD496" i="3"/>
  <c r="CD495" i="3"/>
  <c r="CD494" i="3"/>
  <c r="CD493" i="3"/>
  <c r="CD492" i="3"/>
  <c r="CD491" i="3"/>
  <c r="CD490" i="3"/>
  <c r="CD489" i="3"/>
  <c r="CD488" i="3"/>
  <c r="CD487" i="3"/>
  <c r="CD486" i="3"/>
  <c r="CD485" i="3"/>
  <c r="CD484" i="3"/>
  <c r="CD483" i="3"/>
  <c r="CD482" i="3"/>
  <c r="CD481" i="3"/>
  <c r="CD480" i="3"/>
  <c r="CD479" i="3"/>
  <c r="CD478" i="3"/>
  <c r="CD477" i="3"/>
  <c r="CD476" i="3"/>
  <c r="CD475" i="3"/>
  <c r="CD474" i="3"/>
  <c r="CD473" i="3"/>
  <c r="CD472" i="3"/>
  <c r="CD471" i="3"/>
  <c r="CD470" i="3"/>
  <c r="CD469" i="3"/>
  <c r="CD468" i="3"/>
  <c r="CD467" i="3"/>
  <c r="CD466" i="3"/>
  <c r="CD465" i="3"/>
  <c r="CD464" i="3"/>
  <c r="CD463" i="3"/>
  <c r="CD462" i="3"/>
  <c r="CD461" i="3"/>
  <c r="CD460" i="3"/>
  <c r="CD459" i="3"/>
  <c r="CD458" i="3"/>
  <c r="CD457" i="3"/>
  <c r="CD456" i="3"/>
  <c r="CD455" i="3"/>
  <c r="CD454" i="3"/>
  <c r="CD453" i="3"/>
  <c r="CD452" i="3"/>
  <c r="CD451" i="3"/>
  <c r="CD450" i="3"/>
  <c r="CD449" i="3"/>
  <c r="CD448" i="3"/>
  <c r="CD447" i="3"/>
  <c r="CD446" i="3"/>
  <c r="CD445" i="3"/>
  <c r="CD444" i="3"/>
  <c r="CD443" i="3"/>
  <c r="CD442" i="3"/>
  <c r="CD441" i="3"/>
  <c r="CD440" i="3"/>
  <c r="CD439" i="3"/>
  <c r="CD438" i="3"/>
  <c r="CD437" i="3"/>
  <c r="CD436" i="3"/>
  <c r="CD435" i="3"/>
  <c r="CD434" i="3"/>
  <c r="CD433" i="3"/>
  <c r="CD432" i="3"/>
  <c r="CD431" i="3"/>
  <c r="CD430" i="3"/>
  <c r="CD429" i="3"/>
  <c r="CD428" i="3"/>
  <c r="CD427" i="3"/>
  <c r="CD426" i="3"/>
  <c r="CD425" i="3"/>
  <c r="CD424" i="3"/>
  <c r="CD423" i="3"/>
  <c r="CD422" i="3"/>
  <c r="CD421" i="3"/>
  <c r="CD420" i="3"/>
  <c r="CD419" i="3"/>
  <c r="CD418" i="3"/>
  <c r="CD417" i="3"/>
  <c r="CD416" i="3"/>
  <c r="CD415" i="3"/>
  <c r="CD414" i="3"/>
  <c r="CD413" i="3"/>
  <c r="CD412" i="3"/>
  <c r="CD411" i="3"/>
  <c r="CD410" i="3"/>
  <c r="CD409" i="3"/>
  <c r="CD408" i="3"/>
  <c r="CD407" i="3"/>
  <c r="CD406" i="3"/>
  <c r="CD405" i="3"/>
  <c r="CD404" i="3"/>
  <c r="CD403" i="3"/>
  <c r="CD402" i="3"/>
  <c r="CD401" i="3"/>
  <c r="CD400" i="3"/>
  <c r="CD399" i="3"/>
  <c r="CD398" i="3"/>
  <c r="CD397" i="3"/>
  <c r="CD396" i="3"/>
  <c r="CD395" i="3"/>
  <c r="CD394" i="3"/>
  <c r="CD393" i="3"/>
  <c r="CD392" i="3"/>
  <c r="CD391" i="3"/>
  <c r="CD390" i="3"/>
  <c r="CD389" i="3"/>
  <c r="CD388" i="3"/>
  <c r="CD387" i="3"/>
  <c r="CD386" i="3"/>
  <c r="CD385" i="3"/>
  <c r="CD384" i="3"/>
  <c r="CD383" i="3"/>
  <c r="CD382" i="3"/>
  <c r="CD381" i="3"/>
  <c r="CD380" i="3"/>
  <c r="CD379" i="3"/>
  <c r="CD378" i="3"/>
  <c r="CD377" i="3"/>
  <c r="CD376" i="3"/>
  <c r="CD375" i="3"/>
  <c r="CD374" i="3"/>
  <c r="CD373" i="3"/>
  <c r="CD372" i="3"/>
  <c r="CD371" i="3"/>
  <c r="CD370" i="3"/>
  <c r="CD369" i="3"/>
  <c r="CD368" i="3"/>
  <c r="CD367" i="3"/>
  <c r="CD366" i="3"/>
  <c r="CD365" i="3"/>
  <c r="CD364" i="3"/>
  <c r="CD363" i="3"/>
  <c r="CD362" i="3"/>
  <c r="CD361" i="3"/>
  <c r="CD360" i="3"/>
  <c r="CD359" i="3"/>
  <c r="CD358" i="3"/>
  <c r="CD357" i="3"/>
  <c r="CD356" i="3"/>
  <c r="CD355" i="3"/>
  <c r="CD354" i="3"/>
  <c r="CD353" i="3"/>
  <c r="CD352" i="3"/>
  <c r="CD351" i="3"/>
  <c r="CD350" i="3"/>
  <c r="CD349" i="3"/>
  <c r="CD348" i="3"/>
  <c r="CD347" i="3"/>
  <c r="CD346" i="3"/>
  <c r="CD345" i="3"/>
  <c r="CD344" i="3"/>
  <c r="CD343" i="3"/>
  <c r="CD342" i="3"/>
  <c r="CD341" i="3"/>
  <c r="CD340" i="3"/>
  <c r="CD339" i="3"/>
  <c r="CD338" i="3"/>
  <c r="CD337" i="3"/>
  <c r="CD336" i="3"/>
  <c r="CD335" i="3"/>
  <c r="CD334" i="3"/>
  <c r="CD333" i="3"/>
  <c r="CD332" i="3"/>
  <c r="CD331" i="3"/>
  <c r="CD330" i="3"/>
  <c r="CD329" i="3"/>
  <c r="CD328" i="3"/>
  <c r="CD327" i="3"/>
  <c r="CD326" i="3"/>
  <c r="CD325" i="3"/>
  <c r="CD324" i="3"/>
  <c r="CD323" i="3"/>
  <c r="CD322" i="3"/>
  <c r="CD321" i="3"/>
  <c r="CD320" i="3"/>
  <c r="CD319" i="3"/>
  <c r="CD318" i="3"/>
  <c r="CD317" i="3"/>
  <c r="CD316" i="3"/>
  <c r="CD315" i="3"/>
  <c r="CD314" i="3"/>
  <c r="CD313" i="3"/>
  <c r="CD312" i="3"/>
  <c r="CD311" i="3"/>
  <c r="CD310" i="3"/>
  <c r="CD309" i="3"/>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3" i="3"/>
  <c r="CD232" i="3"/>
  <c r="CD231" i="3"/>
  <c r="CD230" i="3"/>
  <c r="CD229" i="3"/>
  <c r="CD228" i="3"/>
  <c r="CD227" i="3"/>
  <c r="CD226" i="3"/>
  <c r="CD225" i="3"/>
  <c r="CD224" i="3"/>
  <c r="CD223" i="3"/>
  <c r="CD222" i="3"/>
  <c r="CD221" i="3"/>
  <c r="CD220" i="3"/>
  <c r="CD219" i="3"/>
  <c r="CD218" i="3"/>
  <c r="CD217" i="3"/>
  <c r="CD216" i="3"/>
  <c r="CD215" i="3"/>
  <c r="CD214" i="3"/>
  <c r="CD213" i="3"/>
  <c r="CD212"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24" i="3"/>
  <c r="CD123" i="3"/>
  <c r="CD122" i="3"/>
  <c r="CD121" i="3"/>
  <c r="CD120" i="3"/>
  <c r="CD119" i="3"/>
  <c r="CD118" i="3"/>
  <c r="CD117" i="3"/>
  <c r="CD116" i="3"/>
  <c r="CD115" i="3"/>
  <c r="CD114"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3" i="3"/>
  <c r="CD82" i="3"/>
  <c r="CD81" i="3"/>
  <c r="CD80" i="3"/>
  <c r="CD79" i="3"/>
  <c r="CD78" i="3"/>
  <c r="CD77" i="3"/>
  <c r="CD76" i="3"/>
  <c r="CD75" i="3"/>
  <c r="CD74" i="3"/>
  <c r="CD73" i="3"/>
  <c r="CD72" i="3"/>
  <c r="CD71" i="3"/>
  <c r="CD70" i="3"/>
  <c r="CD69" i="3"/>
  <c r="CD68" i="3"/>
  <c r="CD67" i="3"/>
  <c r="CD66" i="3"/>
  <c r="CD65" i="3"/>
  <c r="CD64" i="3"/>
  <c r="CD63" i="3"/>
  <c r="CD62" i="3"/>
  <c r="CD61" i="3"/>
  <c r="CD60" i="3"/>
  <c r="CD59" i="3"/>
  <c r="CD58" i="3"/>
  <c r="CD57" i="3"/>
  <c r="CD56" i="3"/>
  <c r="CD55" i="3"/>
  <c r="CD54" i="3"/>
  <c r="CD53" i="3"/>
  <c r="CD52" i="3"/>
  <c r="CD51" i="3"/>
  <c r="CD50" i="3"/>
  <c r="CD49" i="3"/>
  <c r="CD48" i="3"/>
  <c r="CD47" i="3"/>
  <c r="CD46" i="3"/>
  <c r="CD45" i="3"/>
  <c r="CD44" i="3"/>
  <c r="CD43" i="3"/>
  <c r="CD42" i="3"/>
  <c r="CD41" i="3"/>
  <c r="CD40" i="3"/>
  <c r="CD39" i="3"/>
  <c r="CD38" i="3"/>
  <c r="CD37" i="3"/>
  <c r="CD36" i="3"/>
  <c r="CD35" i="3"/>
  <c r="CD34" i="3"/>
  <c r="CD33" i="3"/>
  <c r="CD32" i="3"/>
  <c r="CD31" i="3"/>
  <c r="CD30" i="3"/>
  <c r="CD29" i="3"/>
  <c r="CD28" i="3"/>
  <c r="CD27" i="3"/>
  <c r="CD26" i="3"/>
  <c r="CD25" i="3"/>
  <c r="CD24" i="3"/>
  <c r="CD23" i="3"/>
  <c r="CD22" i="3"/>
  <c r="CD21" i="3"/>
  <c r="CD20" i="3"/>
  <c r="CD19" i="3"/>
  <c r="I10" i="5"/>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I38" i="5" s="1"/>
  <c r="I39" i="5" s="1"/>
  <c r="I40" i="5" s="1"/>
  <c r="I41" i="5" s="1"/>
  <c r="I42" i="5" s="1"/>
  <c r="I43" i="5" s="1"/>
  <c r="I44" i="5" s="1"/>
  <c r="I45" i="5" s="1"/>
  <c r="I46" i="5" s="1"/>
  <c r="I47" i="5" s="1"/>
  <c r="I48" i="5" s="1"/>
  <c r="I49" i="5" s="1"/>
  <c r="BY1010" i="3"/>
  <c r="BX1010" i="3"/>
  <c r="BW1010" i="3"/>
  <c r="BY1009" i="3"/>
  <c r="BX1009" i="3"/>
  <c r="BW1009" i="3"/>
  <c r="BY1008" i="3"/>
  <c r="BX1008" i="3"/>
  <c r="BW1008" i="3"/>
  <c r="BY1007" i="3"/>
  <c r="BX1007" i="3"/>
  <c r="BW1007" i="3"/>
  <c r="BY1006" i="3"/>
  <c r="BX1006" i="3"/>
  <c r="BW1006" i="3"/>
  <c r="BY1005" i="3"/>
  <c r="BX1005" i="3"/>
  <c r="BW1005" i="3"/>
  <c r="BY1004" i="3"/>
  <c r="BX1004" i="3"/>
  <c r="BW1004" i="3"/>
  <c r="BY1003" i="3"/>
  <c r="BX1003" i="3"/>
  <c r="BW1003" i="3"/>
  <c r="BY1002" i="3"/>
  <c r="BX1002" i="3"/>
  <c r="BW1002" i="3"/>
  <c r="BY1001" i="3"/>
  <c r="BX1001" i="3"/>
  <c r="BW1001" i="3"/>
  <c r="BY1000" i="3"/>
  <c r="BX1000" i="3"/>
  <c r="BW1000" i="3"/>
  <c r="BY999" i="3"/>
  <c r="BX999" i="3"/>
  <c r="BW999" i="3"/>
  <c r="BY998" i="3"/>
  <c r="BX998" i="3"/>
  <c r="BW998" i="3"/>
  <c r="BY997" i="3"/>
  <c r="BX997" i="3"/>
  <c r="BW997" i="3"/>
  <c r="BY996" i="3"/>
  <c r="BX996" i="3"/>
  <c r="BW996" i="3"/>
  <c r="BY995" i="3"/>
  <c r="BX995" i="3"/>
  <c r="BW995" i="3"/>
  <c r="BY994" i="3"/>
  <c r="BX994" i="3"/>
  <c r="BW994" i="3"/>
  <c r="BY993" i="3"/>
  <c r="BX993" i="3"/>
  <c r="BW993" i="3"/>
  <c r="BY992" i="3"/>
  <c r="BX992" i="3"/>
  <c r="BW992" i="3"/>
  <c r="BY991" i="3"/>
  <c r="BX991" i="3"/>
  <c r="BW991" i="3"/>
  <c r="BY990" i="3"/>
  <c r="BX990" i="3"/>
  <c r="BW990" i="3"/>
  <c r="BY989" i="3"/>
  <c r="BX989" i="3"/>
  <c r="BW989" i="3"/>
  <c r="BY988" i="3"/>
  <c r="BX988" i="3"/>
  <c r="BW988" i="3"/>
  <c r="BY987" i="3"/>
  <c r="BX987" i="3"/>
  <c r="BW987" i="3"/>
  <c r="BY986" i="3"/>
  <c r="BX986" i="3"/>
  <c r="BW986" i="3"/>
  <c r="BY985" i="3"/>
  <c r="BX985" i="3"/>
  <c r="BW985" i="3"/>
  <c r="BY984" i="3"/>
  <c r="BX984" i="3"/>
  <c r="BW984" i="3"/>
  <c r="BY983" i="3"/>
  <c r="BX983" i="3"/>
  <c r="BW983" i="3"/>
  <c r="BY982" i="3"/>
  <c r="BX982" i="3"/>
  <c r="BW982" i="3"/>
  <c r="BY981" i="3"/>
  <c r="BX981" i="3"/>
  <c r="BW981" i="3"/>
  <c r="BY980" i="3"/>
  <c r="BX980" i="3"/>
  <c r="BW980" i="3"/>
  <c r="BY979" i="3"/>
  <c r="BX979" i="3"/>
  <c r="BW979" i="3"/>
  <c r="BY978" i="3"/>
  <c r="BX978" i="3"/>
  <c r="BW978" i="3"/>
  <c r="BY977" i="3"/>
  <c r="BX977" i="3"/>
  <c r="BW977" i="3"/>
  <c r="BY976" i="3"/>
  <c r="BX976" i="3"/>
  <c r="BW976" i="3"/>
  <c r="BY975" i="3"/>
  <c r="BX975" i="3"/>
  <c r="BW975" i="3"/>
  <c r="BY974" i="3"/>
  <c r="BX974" i="3"/>
  <c r="BW974" i="3"/>
  <c r="BY973" i="3"/>
  <c r="BX973" i="3"/>
  <c r="BW973" i="3"/>
  <c r="BY972" i="3"/>
  <c r="BX972" i="3"/>
  <c r="BW972" i="3"/>
  <c r="BY971" i="3"/>
  <c r="BX971" i="3"/>
  <c r="BW971" i="3"/>
  <c r="BY970" i="3"/>
  <c r="BX970" i="3"/>
  <c r="BW970" i="3"/>
  <c r="BY969" i="3"/>
  <c r="BX969" i="3"/>
  <c r="BW969" i="3"/>
  <c r="BY968" i="3"/>
  <c r="BX968" i="3"/>
  <c r="BW968" i="3"/>
  <c r="BY967" i="3"/>
  <c r="BX967" i="3"/>
  <c r="BW967" i="3"/>
  <c r="BY966" i="3"/>
  <c r="BX966" i="3"/>
  <c r="BW966" i="3"/>
  <c r="BY965" i="3"/>
  <c r="BX965" i="3"/>
  <c r="BW965" i="3"/>
  <c r="BY964" i="3"/>
  <c r="BX964" i="3"/>
  <c r="BW964" i="3"/>
  <c r="BY963" i="3"/>
  <c r="BX963" i="3"/>
  <c r="BW963" i="3"/>
  <c r="BY962" i="3"/>
  <c r="BX962" i="3"/>
  <c r="BW962" i="3"/>
  <c r="BY961" i="3"/>
  <c r="BX961" i="3"/>
  <c r="BW961" i="3"/>
  <c r="BY960" i="3"/>
  <c r="BX960" i="3"/>
  <c r="BW960" i="3"/>
  <c r="BY959" i="3"/>
  <c r="BX959" i="3"/>
  <c r="BW959" i="3"/>
  <c r="BY958" i="3"/>
  <c r="BX958" i="3"/>
  <c r="BW958" i="3"/>
  <c r="BY957" i="3"/>
  <c r="BX957" i="3"/>
  <c r="BW957" i="3"/>
  <c r="BY956" i="3"/>
  <c r="BX956" i="3"/>
  <c r="BW956" i="3"/>
  <c r="BY955" i="3"/>
  <c r="BX955" i="3"/>
  <c r="BW955" i="3"/>
  <c r="BY954" i="3"/>
  <c r="BX954" i="3"/>
  <c r="BW954" i="3"/>
  <c r="BY953" i="3"/>
  <c r="BX953" i="3"/>
  <c r="BW953" i="3"/>
  <c r="BY952" i="3"/>
  <c r="BX952" i="3"/>
  <c r="BW952" i="3"/>
  <c r="BY951" i="3"/>
  <c r="BX951" i="3"/>
  <c r="BW951" i="3"/>
  <c r="BY950" i="3"/>
  <c r="BX950" i="3"/>
  <c r="BW950" i="3"/>
  <c r="BY949" i="3"/>
  <c r="BX949" i="3"/>
  <c r="BW949" i="3"/>
  <c r="BY948" i="3"/>
  <c r="BX948" i="3"/>
  <c r="BW948" i="3"/>
  <c r="BY947" i="3"/>
  <c r="BX947" i="3"/>
  <c r="BW947" i="3"/>
  <c r="BY946" i="3"/>
  <c r="BX946" i="3"/>
  <c r="BW946" i="3"/>
  <c r="BY945" i="3"/>
  <c r="BX945" i="3"/>
  <c r="BW945" i="3"/>
  <c r="BY944" i="3"/>
  <c r="BX944" i="3"/>
  <c r="BW944" i="3"/>
  <c r="BY943" i="3"/>
  <c r="BX943" i="3"/>
  <c r="BW943" i="3"/>
  <c r="BY942" i="3"/>
  <c r="BX942" i="3"/>
  <c r="BW942" i="3"/>
  <c r="BY941" i="3"/>
  <c r="BX941" i="3"/>
  <c r="BW941" i="3"/>
  <c r="BY940" i="3"/>
  <c r="BX940" i="3"/>
  <c r="BW940" i="3"/>
  <c r="BY939" i="3"/>
  <c r="BX939" i="3"/>
  <c r="BW939" i="3"/>
  <c r="BY938" i="3"/>
  <c r="BX938" i="3"/>
  <c r="BW938" i="3"/>
  <c r="BY937" i="3"/>
  <c r="BX937" i="3"/>
  <c r="BW937" i="3"/>
  <c r="BY936" i="3"/>
  <c r="BX936" i="3"/>
  <c r="BW936" i="3"/>
  <c r="BY935" i="3"/>
  <c r="BX935" i="3"/>
  <c r="BW935" i="3"/>
  <c r="BY934" i="3"/>
  <c r="BX934" i="3"/>
  <c r="BW934" i="3"/>
  <c r="BY933" i="3"/>
  <c r="BX933" i="3"/>
  <c r="BW933" i="3"/>
  <c r="BY932" i="3"/>
  <c r="BX932" i="3"/>
  <c r="BW932" i="3"/>
  <c r="BY931" i="3"/>
  <c r="BX931" i="3"/>
  <c r="BW931" i="3"/>
  <c r="BY930" i="3"/>
  <c r="BX930" i="3"/>
  <c r="BW930" i="3"/>
  <c r="BY929" i="3"/>
  <c r="BX929" i="3"/>
  <c r="BW929" i="3"/>
  <c r="BY928" i="3"/>
  <c r="BX928" i="3"/>
  <c r="BW928" i="3"/>
  <c r="BY927" i="3"/>
  <c r="BX927" i="3"/>
  <c r="BW927" i="3"/>
  <c r="BY926" i="3"/>
  <c r="BX926" i="3"/>
  <c r="BW926" i="3"/>
  <c r="BY925" i="3"/>
  <c r="BX925" i="3"/>
  <c r="BW925" i="3"/>
  <c r="BY924" i="3"/>
  <c r="BX924" i="3"/>
  <c r="BW924" i="3"/>
  <c r="BY923" i="3"/>
  <c r="BX923" i="3"/>
  <c r="BW923" i="3"/>
  <c r="BY922" i="3"/>
  <c r="BX922" i="3"/>
  <c r="BW922" i="3"/>
  <c r="BY921" i="3"/>
  <c r="BX921" i="3"/>
  <c r="BW921" i="3"/>
  <c r="BY920" i="3"/>
  <c r="BX920" i="3"/>
  <c r="BW920" i="3"/>
  <c r="BY919" i="3"/>
  <c r="BX919" i="3"/>
  <c r="BW919" i="3"/>
  <c r="BY918" i="3"/>
  <c r="BX918" i="3"/>
  <c r="BW918" i="3"/>
  <c r="BY917" i="3"/>
  <c r="BX917" i="3"/>
  <c r="BW917" i="3"/>
  <c r="BY916" i="3"/>
  <c r="BX916" i="3"/>
  <c r="BW916" i="3"/>
  <c r="BY915" i="3"/>
  <c r="BX915" i="3"/>
  <c r="BW915" i="3"/>
  <c r="BY914" i="3"/>
  <c r="BX914" i="3"/>
  <c r="BW914" i="3"/>
  <c r="BY913" i="3"/>
  <c r="BX913" i="3"/>
  <c r="BW913" i="3"/>
  <c r="BY912" i="3"/>
  <c r="BX912" i="3"/>
  <c r="BW912" i="3"/>
  <c r="BY911" i="3"/>
  <c r="BX911" i="3"/>
  <c r="BW911" i="3"/>
  <c r="BY910" i="3"/>
  <c r="BX910" i="3"/>
  <c r="BW910" i="3"/>
  <c r="BY909" i="3"/>
  <c r="BX909" i="3"/>
  <c r="BW909" i="3"/>
  <c r="BY908" i="3"/>
  <c r="BX908" i="3"/>
  <c r="BW908" i="3"/>
  <c r="BY907" i="3"/>
  <c r="BX907" i="3"/>
  <c r="BW907" i="3"/>
  <c r="BY906" i="3"/>
  <c r="BX906" i="3"/>
  <c r="BW906" i="3"/>
  <c r="BY905" i="3"/>
  <c r="BX905" i="3"/>
  <c r="BW905" i="3"/>
  <c r="BY904" i="3"/>
  <c r="BX904" i="3"/>
  <c r="BW904" i="3"/>
  <c r="BY903" i="3"/>
  <c r="BX903" i="3"/>
  <c r="BW903" i="3"/>
  <c r="BY902" i="3"/>
  <c r="BX902" i="3"/>
  <c r="BW902" i="3"/>
  <c r="BY901" i="3"/>
  <c r="BX901" i="3"/>
  <c r="BW901" i="3"/>
  <c r="BY900" i="3"/>
  <c r="BX900" i="3"/>
  <c r="BW900" i="3"/>
  <c r="BY899" i="3"/>
  <c r="BX899" i="3"/>
  <c r="BW899" i="3"/>
  <c r="BY898" i="3"/>
  <c r="BX898" i="3"/>
  <c r="BW898" i="3"/>
  <c r="BY897" i="3"/>
  <c r="BX897" i="3"/>
  <c r="BW897" i="3"/>
  <c r="BY896" i="3"/>
  <c r="BX896" i="3"/>
  <c r="BW896" i="3"/>
  <c r="BY895" i="3"/>
  <c r="BX895" i="3"/>
  <c r="BW895" i="3"/>
  <c r="BY894" i="3"/>
  <c r="BX894" i="3"/>
  <c r="BW894" i="3"/>
  <c r="BY893" i="3"/>
  <c r="BX893" i="3"/>
  <c r="BW893" i="3"/>
  <c r="BY892" i="3"/>
  <c r="BX892" i="3"/>
  <c r="BW892" i="3"/>
  <c r="BY891" i="3"/>
  <c r="BX891" i="3"/>
  <c r="BW891" i="3"/>
  <c r="BY890" i="3"/>
  <c r="BX890" i="3"/>
  <c r="BW890" i="3"/>
  <c r="BY889" i="3"/>
  <c r="BX889" i="3"/>
  <c r="BW889" i="3"/>
  <c r="BY888" i="3"/>
  <c r="BX888" i="3"/>
  <c r="BW888" i="3"/>
  <c r="BY887" i="3"/>
  <c r="BX887" i="3"/>
  <c r="BW887" i="3"/>
  <c r="BY886" i="3"/>
  <c r="BX886" i="3"/>
  <c r="BW886" i="3"/>
  <c r="BY885" i="3"/>
  <c r="BX885" i="3"/>
  <c r="BW885" i="3"/>
  <c r="BY884" i="3"/>
  <c r="BX884" i="3"/>
  <c r="BW884" i="3"/>
  <c r="BY883" i="3"/>
  <c r="BX883" i="3"/>
  <c r="BW883" i="3"/>
  <c r="BY882" i="3"/>
  <c r="BX882" i="3"/>
  <c r="BW882" i="3"/>
  <c r="BY881" i="3"/>
  <c r="BX881" i="3"/>
  <c r="BW881" i="3"/>
  <c r="BY880" i="3"/>
  <c r="BX880" i="3"/>
  <c r="BW880" i="3"/>
  <c r="BY879" i="3"/>
  <c r="BX879" i="3"/>
  <c r="BW879" i="3"/>
  <c r="BY878" i="3"/>
  <c r="BX878" i="3"/>
  <c r="BW878" i="3"/>
  <c r="BY877" i="3"/>
  <c r="BX877" i="3"/>
  <c r="BW877" i="3"/>
  <c r="BY876" i="3"/>
  <c r="BX876" i="3"/>
  <c r="BW876" i="3"/>
  <c r="BY875" i="3"/>
  <c r="BX875" i="3"/>
  <c r="BW875" i="3"/>
  <c r="BY874" i="3"/>
  <c r="BX874" i="3"/>
  <c r="BW874" i="3"/>
  <c r="BY873" i="3"/>
  <c r="BX873" i="3"/>
  <c r="BW873" i="3"/>
  <c r="BY872" i="3"/>
  <c r="BX872" i="3"/>
  <c r="BW872" i="3"/>
  <c r="BY871" i="3"/>
  <c r="BX871" i="3"/>
  <c r="BW871" i="3"/>
  <c r="BY870" i="3"/>
  <c r="BX870" i="3"/>
  <c r="BW870" i="3"/>
  <c r="BY869" i="3"/>
  <c r="BX869" i="3"/>
  <c r="BW869" i="3"/>
  <c r="BY868" i="3"/>
  <c r="BX868" i="3"/>
  <c r="BW868" i="3"/>
  <c r="BY867" i="3"/>
  <c r="BX867" i="3"/>
  <c r="BW867" i="3"/>
  <c r="BY866" i="3"/>
  <c r="BX866" i="3"/>
  <c r="BW866" i="3"/>
  <c r="BY865" i="3"/>
  <c r="BX865" i="3"/>
  <c r="BW865" i="3"/>
  <c r="BY864" i="3"/>
  <c r="BX864" i="3"/>
  <c r="BW864" i="3"/>
  <c r="BY863" i="3"/>
  <c r="BX863" i="3"/>
  <c r="BW863" i="3"/>
  <c r="BY862" i="3"/>
  <c r="BX862" i="3"/>
  <c r="BW862" i="3"/>
  <c r="BY861" i="3"/>
  <c r="BX861" i="3"/>
  <c r="BW861" i="3"/>
  <c r="BY860" i="3"/>
  <c r="BX860" i="3"/>
  <c r="BW860" i="3"/>
  <c r="BY859" i="3"/>
  <c r="BX859" i="3"/>
  <c r="BW859" i="3"/>
  <c r="BY858" i="3"/>
  <c r="BX858" i="3"/>
  <c r="BW858" i="3"/>
  <c r="BY857" i="3"/>
  <c r="BX857" i="3"/>
  <c r="BW857" i="3"/>
  <c r="BY856" i="3"/>
  <c r="BX856" i="3"/>
  <c r="BW856" i="3"/>
  <c r="BY855" i="3"/>
  <c r="BX855" i="3"/>
  <c r="BW855" i="3"/>
  <c r="BY854" i="3"/>
  <c r="BX854" i="3"/>
  <c r="BW854" i="3"/>
  <c r="BY853" i="3"/>
  <c r="BX853" i="3"/>
  <c r="BW853" i="3"/>
  <c r="BY852" i="3"/>
  <c r="BX852" i="3"/>
  <c r="BW852" i="3"/>
  <c r="BY851" i="3"/>
  <c r="BX851" i="3"/>
  <c r="BW851" i="3"/>
  <c r="BY850" i="3"/>
  <c r="BX850" i="3"/>
  <c r="BW850" i="3"/>
  <c r="BY849" i="3"/>
  <c r="BX849" i="3"/>
  <c r="BW849" i="3"/>
  <c r="BY848" i="3"/>
  <c r="BX848" i="3"/>
  <c r="BW848" i="3"/>
  <c r="BY847" i="3"/>
  <c r="BX847" i="3"/>
  <c r="BW847" i="3"/>
  <c r="BY846" i="3"/>
  <c r="BX846" i="3"/>
  <c r="BW846" i="3"/>
  <c r="BY845" i="3"/>
  <c r="BX845" i="3"/>
  <c r="BW845" i="3"/>
  <c r="BY844" i="3"/>
  <c r="BX844" i="3"/>
  <c r="BW844" i="3"/>
  <c r="BY843" i="3"/>
  <c r="BX843" i="3"/>
  <c r="BW843" i="3"/>
  <c r="BY842" i="3"/>
  <c r="BX842" i="3"/>
  <c r="BW842" i="3"/>
  <c r="BY841" i="3"/>
  <c r="BX841" i="3"/>
  <c r="BW841" i="3"/>
  <c r="BY840" i="3"/>
  <c r="BX840" i="3"/>
  <c r="BW840" i="3"/>
  <c r="BY839" i="3"/>
  <c r="BX839" i="3"/>
  <c r="BW839" i="3"/>
  <c r="BY838" i="3"/>
  <c r="BX838" i="3"/>
  <c r="BW838" i="3"/>
  <c r="BY837" i="3"/>
  <c r="BX837" i="3"/>
  <c r="BW837" i="3"/>
  <c r="BY836" i="3"/>
  <c r="BX836" i="3"/>
  <c r="BW836" i="3"/>
  <c r="BY835" i="3"/>
  <c r="BX835" i="3"/>
  <c r="BW835" i="3"/>
  <c r="BY834" i="3"/>
  <c r="BX834" i="3"/>
  <c r="BW834" i="3"/>
  <c r="BY833" i="3"/>
  <c r="BX833" i="3"/>
  <c r="BW833" i="3"/>
  <c r="BY832" i="3"/>
  <c r="BX832" i="3"/>
  <c r="BW832" i="3"/>
  <c r="BY831" i="3"/>
  <c r="BX831" i="3"/>
  <c r="BW831" i="3"/>
  <c r="BY830" i="3"/>
  <c r="BX830" i="3"/>
  <c r="BW830" i="3"/>
  <c r="BY829" i="3"/>
  <c r="BX829" i="3"/>
  <c r="BW829" i="3"/>
  <c r="BY828" i="3"/>
  <c r="BX828" i="3"/>
  <c r="BW828" i="3"/>
  <c r="BY827" i="3"/>
  <c r="BX827" i="3"/>
  <c r="BW827" i="3"/>
  <c r="BY826" i="3"/>
  <c r="BX826" i="3"/>
  <c r="BW826" i="3"/>
  <c r="BY825" i="3"/>
  <c r="BX825" i="3"/>
  <c r="BW825" i="3"/>
  <c r="BY824" i="3"/>
  <c r="BX824" i="3"/>
  <c r="BW824" i="3"/>
  <c r="BY823" i="3"/>
  <c r="BX823" i="3"/>
  <c r="BW823" i="3"/>
  <c r="BY822" i="3"/>
  <c r="BX822" i="3"/>
  <c r="BW822" i="3"/>
  <c r="BY821" i="3"/>
  <c r="BX821" i="3"/>
  <c r="BW821" i="3"/>
  <c r="BY820" i="3"/>
  <c r="BX820" i="3"/>
  <c r="BW820" i="3"/>
  <c r="BY819" i="3"/>
  <c r="BX819" i="3"/>
  <c r="BW819" i="3"/>
  <c r="BY818" i="3"/>
  <c r="BX818" i="3"/>
  <c r="BW818" i="3"/>
  <c r="BY817" i="3"/>
  <c r="BX817" i="3"/>
  <c r="BW817" i="3"/>
  <c r="BY816" i="3"/>
  <c r="BX816" i="3"/>
  <c r="BW816" i="3"/>
  <c r="BY815" i="3"/>
  <c r="BX815" i="3"/>
  <c r="BW815" i="3"/>
  <c r="BY814" i="3"/>
  <c r="BX814" i="3"/>
  <c r="BW814" i="3"/>
  <c r="BY813" i="3"/>
  <c r="BX813" i="3"/>
  <c r="BW813" i="3"/>
  <c r="BY812" i="3"/>
  <c r="BX812" i="3"/>
  <c r="BW812" i="3"/>
  <c r="BY811" i="3"/>
  <c r="BX811" i="3"/>
  <c r="BW811" i="3"/>
  <c r="BY810" i="3"/>
  <c r="BX810" i="3"/>
  <c r="BW810" i="3"/>
  <c r="BY809" i="3"/>
  <c r="BX809" i="3"/>
  <c r="BW809" i="3"/>
  <c r="BY808" i="3"/>
  <c r="BX808" i="3"/>
  <c r="BW808" i="3"/>
  <c r="BY807" i="3"/>
  <c r="BX807" i="3"/>
  <c r="BW807" i="3"/>
  <c r="BY806" i="3"/>
  <c r="BX806" i="3"/>
  <c r="BW806" i="3"/>
  <c r="BY805" i="3"/>
  <c r="BX805" i="3"/>
  <c r="BW805" i="3"/>
  <c r="BY804" i="3"/>
  <c r="BX804" i="3"/>
  <c r="BW804" i="3"/>
  <c r="BY803" i="3"/>
  <c r="BX803" i="3"/>
  <c r="BW803" i="3"/>
  <c r="BY802" i="3"/>
  <c r="BX802" i="3"/>
  <c r="BW802" i="3"/>
  <c r="BY801" i="3"/>
  <c r="BX801" i="3"/>
  <c r="BW801" i="3"/>
  <c r="BY800" i="3"/>
  <c r="BX800" i="3"/>
  <c r="BW800" i="3"/>
  <c r="BY799" i="3"/>
  <c r="BX799" i="3"/>
  <c r="BW799" i="3"/>
  <c r="BY798" i="3"/>
  <c r="BX798" i="3"/>
  <c r="BW798" i="3"/>
  <c r="BY797" i="3"/>
  <c r="BX797" i="3"/>
  <c r="BW797" i="3"/>
  <c r="BY796" i="3"/>
  <c r="BX796" i="3"/>
  <c r="BW796" i="3"/>
  <c r="BY795" i="3"/>
  <c r="BX795" i="3"/>
  <c r="BW795" i="3"/>
  <c r="BY794" i="3"/>
  <c r="BX794" i="3"/>
  <c r="BW794" i="3"/>
  <c r="BY793" i="3"/>
  <c r="BX793" i="3"/>
  <c r="BW793" i="3"/>
  <c r="BY792" i="3"/>
  <c r="BX792" i="3"/>
  <c r="BW792" i="3"/>
  <c r="BY791" i="3"/>
  <c r="BX791" i="3"/>
  <c r="BW791" i="3"/>
  <c r="BY790" i="3"/>
  <c r="BX790" i="3"/>
  <c r="BW790" i="3"/>
  <c r="BY789" i="3"/>
  <c r="BX789" i="3"/>
  <c r="BW789" i="3"/>
  <c r="BY788" i="3"/>
  <c r="BX788" i="3"/>
  <c r="BW788" i="3"/>
  <c r="BY787" i="3"/>
  <c r="BX787" i="3"/>
  <c r="BW787" i="3"/>
  <c r="BY786" i="3"/>
  <c r="BX786" i="3"/>
  <c r="BW786" i="3"/>
  <c r="BY785" i="3"/>
  <c r="BX785" i="3"/>
  <c r="BW785" i="3"/>
  <c r="BY784" i="3"/>
  <c r="BX784" i="3"/>
  <c r="BW784" i="3"/>
  <c r="BY783" i="3"/>
  <c r="BX783" i="3"/>
  <c r="BW783" i="3"/>
  <c r="BY782" i="3"/>
  <c r="BX782" i="3"/>
  <c r="BW782" i="3"/>
  <c r="BY781" i="3"/>
  <c r="BX781" i="3"/>
  <c r="BW781" i="3"/>
  <c r="BY780" i="3"/>
  <c r="BX780" i="3"/>
  <c r="BW780" i="3"/>
  <c r="BY779" i="3"/>
  <c r="BX779" i="3"/>
  <c r="BW779" i="3"/>
  <c r="BY778" i="3"/>
  <c r="BX778" i="3"/>
  <c r="BW778" i="3"/>
  <c r="BY777" i="3"/>
  <c r="BX777" i="3"/>
  <c r="BW777" i="3"/>
  <c r="BY776" i="3"/>
  <c r="BX776" i="3"/>
  <c r="BW776" i="3"/>
  <c r="BY775" i="3"/>
  <c r="BX775" i="3"/>
  <c r="BW775" i="3"/>
  <c r="BY774" i="3"/>
  <c r="BX774" i="3"/>
  <c r="BW774" i="3"/>
  <c r="BY773" i="3"/>
  <c r="BX773" i="3"/>
  <c r="BW773" i="3"/>
  <c r="BY772" i="3"/>
  <c r="BX772" i="3"/>
  <c r="BW772" i="3"/>
  <c r="BY771" i="3"/>
  <c r="BX771" i="3"/>
  <c r="BW771" i="3"/>
  <c r="BY770" i="3"/>
  <c r="BX770" i="3"/>
  <c r="BW770" i="3"/>
  <c r="BY769" i="3"/>
  <c r="BX769" i="3"/>
  <c r="BW769" i="3"/>
  <c r="BY768" i="3"/>
  <c r="BX768" i="3"/>
  <c r="BW768" i="3"/>
  <c r="BY767" i="3"/>
  <c r="BX767" i="3"/>
  <c r="BW767" i="3"/>
  <c r="BY766" i="3"/>
  <c r="BX766" i="3"/>
  <c r="BW766" i="3"/>
  <c r="BY765" i="3"/>
  <c r="BX765" i="3"/>
  <c r="BW765" i="3"/>
  <c r="BY764" i="3"/>
  <c r="BX764" i="3"/>
  <c r="BW764" i="3"/>
  <c r="BY763" i="3"/>
  <c r="BX763" i="3"/>
  <c r="BW763" i="3"/>
  <c r="BY762" i="3"/>
  <c r="BX762" i="3"/>
  <c r="BW762" i="3"/>
  <c r="BY761" i="3"/>
  <c r="BX761" i="3"/>
  <c r="BW761" i="3"/>
  <c r="BY760" i="3"/>
  <c r="BX760" i="3"/>
  <c r="BW760" i="3"/>
  <c r="BY759" i="3"/>
  <c r="BX759" i="3"/>
  <c r="BW759" i="3"/>
  <c r="BY758" i="3"/>
  <c r="BX758" i="3"/>
  <c r="BW758" i="3"/>
  <c r="BY757" i="3"/>
  <c r="BX757" i="3"/>
  <c r="BW757" i="3"/>
  <c r="BY756" i="3"/>
  <c r="BX756" i="3"/>
  <c r="BW756" i="3"/>
  <c r="BY755" i="3"/>
  <c r="BX755" i="3"/>
  <c r="BW755" i="3"/>
  <c r="BY754" i="3"/>
  <c r="BX754" i="3"/>
  <c r="BW754" i="3"/>
  <c r="BY753" i="3"/>
  <c r="BX753" i="3"/>
  <c r="BW753" i="3"/>
  <c r="BY752" i="3"/>
  <c r="BX752" i="3"/>
  <c r="BW752" i="3"/>
  <c r="BY751" i="3"/>
  <c r="BX751" i="3"/>
  <c r="BW751" i="3"/>
  <c r="BY750" i="3"/>
  <c r="BX750" i="3"/>
  <c r="BW750" i="3"/>
  <c r="BY749" i="3"/>
  <c r="BX749" i="3"/>
  <c r="BW749" i="3"/>
  <c r="BY748" i="3"/>
  <c r="BX748" i="3"/>
  <c r="BW748" i="3"/>
  <c r="BY747" i="3"/>
  <c r="BX747" i="3"/>
  <c r="BW747" i="3"/>
  <c r="BY746" i="3"/>
  <c r="BX746" i="3"/>
  <c r="BW746" i="3"/>
  <c r="BY745" i="3"/>
  <c r="BX745" i="3"/>
  <c r="BW745" i="3"/>
  <c r="BY744" i="3"/>
  <c r="BX744" i="3"/>
  <c r="BW744" i="3"/>
  <c r="BY743" i="3"/>
  <c r="BX743" i="3"/>
  <c r="BW743" i="3"/>
  <c r="BY742" i="3"/>
  <c r="BX742" i="3"/>
  <c r="BW742" i="3"/>
  <c r="BY741" i="3"/>
  <c r="BX741" i="3"/>
  <c r="BW741" i="3"/>
  <c r="BY740" i="3"/>
  <c r="BX740" i="3"/>
  <c r="BW740" i="3"/>
  <c r="BY739" i="3"/>
  <c r="BX739" i="3"/>
  <c r="BW739" i="3"/>
  <c r="BY738" i="3"/>
  <c r="BX738" i="3"/>
  <c r="BW738" i="3"/>
  <c r="BY737" i="3"/>
  <c r="BX737" i="3"/>
  <c r="BW737" i="3"/>
  <c r="BY736" i="3"/>
  <c r="BX736" i="3"/>
  <c r="BW736" i="3"/>
  <c r="BY735" i="3"/>
  <c r="BX735" i="3"/>
  <c r="BW735" i="3"/>
  <c r="BY734" i="3"/>
  <c r="BX734" i="3"/>
  <c r="BW734" i="3"/>
  <c r="BY733" i="3"/>
  <c r="BX733" i="3"/>
  <c r="BW733" i="3"/>
  <c r="BY732" i="3"/>
  <c r="BX732" i="3"/>
  <c r="BW732" i="3"/>
  <c r="BY731" i="3"/>
  <c r="BX731" i="3"/>
  <c r="BW731" i="3"/>
  <c r="BY730" i="3"/>
  <c r="BX730" i="3"/>
  <c r="BW730" i="3"/>
  <c r="BY729" i="3"/>
  <c r="BX729" i="3"/>
  <c r="BW729" i="3"/>
  <c r="BY728" i="3"/>
  <c r="BX728" i="3"/>
  <c r="BW728" i="3"/>
  <c r="BY727" i="3"/>
  <c r="BX727" i="3"/>
  <c r="BW727" i="3"/>
  <c r="BY726" i="3"/>
  <c r="BX726" i="3"/>
  <c r="BW726" i="3"/>
  <c r="BY725" i="3"/>
  <c r="BX725" i="3"/>
  <c r="BW725" i="3"/>
  <c r="BY724" i="3"/>
  <c r="BX724" i="3"/>
  <c r="BW724" i="3"/>
  <c r="BY723" i="3"/>
  <c r="BX723" i="3"/>
  <c r="BW723" i="3"/>
  <c r="BY722" i="3"/>
  <c r="BX722" i="3"/>
  <c r="BW722" i="3"/>
  <c r="BY721" i="3"/>
  <c r="BX721" i="3"/>
  <c r="BW721" i="3"/>
  <c r="BY720" i="3"/>
  <c r="BX720" i="3"/>
  <c r="BW720" i="3"/>
  <c r="BY719" i="3"/>
  <c r="BX719" i="3"/>
  <c r="BW719" i="3"/>
  <c r="BY718" i="3"/>
  <c r="BX718" i="3"/>
  <c r="BW718" i="3"/>
  <c r="BY717" i="3"/>
  <c r="BX717" i="3"/>
  <c r="BW717" i="3"/>
  <c r="BY716" i="3"/>
  <c r="BX716" i="3"/>
  <c r="BW716" i="3"/>
  <c r="BY715" i="3"/>
  <c r="BX715" i="3"/>
  <c r="BW715" i="3"/>
  <c r="BY714" i="3"/>
  <c r="BX714" i="3"/>
  <c r="BW714" i="3"/>
  <c r="BY713" i="3"/>
  <c r="BX713" i="3"/>
  <c r="BW713" i="3"/>
  <c r="BY712" i="3"/>
  <c r="BX712" i="3"/>
  <c r="BW712" i="3"/>
  <c r="BY711" i="3"/>
  <c r="BX711" i="3"/>
  <c r="BW711" i="3"/>
  <c r="BY710" i="3"/>
  <c r="BX710" i="3"/>
  <c r="BW710" i="3"/>
  <c r="BY709" i="3"/>
  <c r="BX709" i="3"/>
  <c r="BW709" i="3"/>
  <c r="BY708" i="3"/>
  <c r="BX708" i="3"/>
  <c r="BW708" i="3"/>
  <c r="BY707" i="3"/>
  <c r="BX707" i="3"/>
  <c r="BW707" i="3"/>
  <c r="BY706" i="3"/>
  <c r="BX706" i="3"/>
  <c r="BW706" i="3"/>
  <c r="BY705" i="3"/>
  <c r="BX705" i="3"/>
  <c r="BW705" i="3"/>
  <c r="BY704" i="3"/>
  <c r="BX704" i="3"/>
  <c r="BW704" i="3"/>
  <c r="BY703" i="3"/>
  <c r="BX703" i="3"/>
  <c r="BW703" i="3"/>
  <c r="BY702" i="3"/>
  <c r="BX702" i="3"/>
  <c r="BW702" i="3"/>
  <c r="BY701" i="3"/>
  <c r="BX701" i="3"/>
  <c r="BW701" i="3"/>
  <c r="BY700" i="3"/>
  <c r="BX700" i="3"/>
  <c r="BW700" i="3"/>
  <c r="BY699" i="3"/>
  <c r="BX699" i="3"/>
  <c r="BW699" i="3"/>
  <c r="BY698" i="3"/>
  <c r="BX698" i="3"/>
  <c r="BW698" i="3"/>
  <c r="BY697" i="3"/>
  <c r="BX697" i="3"/>
  <c r="BW697" i="3"/>
  <c r="BY696" i="3"/>
  <c r="BX696" i="3"/>
  <c r="BW696" i="3"/>
  <c r="BY695" i="3"/>
  <c r="BX695" i="3"/>
  <c r="BW695" i="3"/>
  <c r="BY694" i="3"/>
  <c r="BX694" i="3"/>
  <c r="BW694" i="3"/>
  <c r="BY693" i="3"/>
  <c r="BX693" i="3"/>
  <c r="BW693" i="3"/>
  <c r="BY692" i="3"/>
  <c r="BX692" i="3"/>
  <c r="BW692" i="3"/>
  <c r="BY691" i="3"/>
  <c r="BX691" i="3"/>
  <c r="BW691" i="3"/>
  <c r="BY690" i="3"/>
  <c r="BX690" i="3"/>
  <c r="BW690" i="3"/>
  <c r="BY689" i="3"/>
  <c r="BX689" i="3"/>
  <c r="BW689" i="3"/>
  <c r="BY688" i="3"/>
  <c r="BX688" i="3"/>
  <c r="BW688" i="3"/>
  <c r="BY687" i="3"/>
  <c r="BX687" i="3"/>
  <c r="BW687" i="3"/>
  <c r="BY686" i="3"/>
  <c r="BX686" i="3"/>
  <c r="BW686" i="3"/>
  <c r="BY685" i="3"/>
  <c r="BX685" i="3"/>
  <c r="BW685" i="3"/>
  <c r="BY684" i="3"/>
  <c r="BX684" i="3"/>
  <c r="BW684" i="3"/>
  <c r="BY683" i="3"/>
  <c r="BX683" i="3"/>
  <c r="BW683" i="3"/>
  <c r="BY682" i="3"/>
  <c r="BX682" i="3"/>
  <c r="BW682" i="3"/>
  <c r="BY681" i="3"/>
  <c r="BX681" i="3"/>
  <c r="BW681" i="3"/>
  <c r="BY680" i="3"/>
  <c r="BX680" i="3"/>
  <c r="BW680" i="3"/>
  <c r="BY679" i="3"/>
  <c r="BX679" i="3"/>
  <c r="BW679" i="3"/>
  <c r="BY678" i="3"/>
  <c r="BX678" i="3"/>
  <c r="BW678" i="3"/>
  <c r="BY677" i="3"/>
  <c r="BX677" i="3"/>
  <c r="BW677" i="3"/>
  <c r="BY676" i="3"/>
  <c r="BX676" i="3"/>
  <c r="BW676" i="3"/>
  <c r="BY675" i="3"/>
  <c r="BX675" i="3"/>
  <c r="BW675" i="3"/>
  <c r="BY674" i="3"/>
  <c r="BX674" i="3"/>
  <c r="BW674" i="3"/>
  <c r="BY673" i="3"/>
  <c r="BX673" i="3"/>
  <c r="BW673" i="3"/>
  <c r="BY672" i="3"/>
  <c r="BX672" i="3"/>
  <c r="BW672" i="3"/>
  <c r="BY671" i="3"/>
  <c r="BX671" i="3"/>
  <c r="BW671" i="3"/>
  <c r="BY670" i="3"/>
  <c r="BX670" i="3"/>
  <c r="BW670" i="3"/>
  <c r="BY669" i="3"/>
  <c r="BX669" i="3"/>
  <c r="BW669" i="3"/>
  <c r="BY668" i="3"/>
  <c r="BX668" i="3"/>
  <c r="BW668" i="3"/>
  <c r="BY667" i="3"/>
  <c r="BX667" i="3"/>
  <c r="BW667" i="3"/>
  <c r="BY666" i="3"/>
  <c r="BX666" i="3"/>
  <c r="BW666" i="3"/>
  <c r="BY665" i="3"/>
  <c r="BX665" i="3"/>
  <c r="BW665" i="3"/>
  <c r="BY664" i="3"/>
  <c r="BX664" i="3"/>
  <c r="BW664" i="3"/>
  <c r="BY663" i="3"/>
  <c r="BX663" i="3"/>
  <c r="BW663" i="3"/>
  <c r="BY662" i="3"/>
  <c r="BX662" i="3"/>
  <c r="BW662" i="3"/>
  <c r="BY661" i="3"/>
  <c r="BX661" i="3"/>
  <c r="BW661" i="3"/>
  <c r="BY660" i="3"/>
  <c r="BX660" i="3"/>
  <c r="BW660" i="3"/>
  <c r="BY659" i="3"/>
  <c r="BX659" i="3"/>
  <c r="BW659" i="3"/>
  <c r="BY658" i="3"/>
  <c r="BX658" i="3"/>
  <c r="BW658" i="3"/>
  <c r="BY657" i="3"/>
  <c r="BX657" i="3"/>
  <c r="BW657" i="3"/>
  <c r="BY656" i="3"/>
  <c r="BX656" i="3"/>
  <c r="BW656" i="3"/>
  <c r="BY655" i="3"/>
  <c r="BX655" i="3"/>
  <c r="BW655" i="3"/>
  <c r="BY654" i="3"/>
  <c r="BX654" i="3"/>
  <c r="BW654" i="3"/>
  <c r="BY653" i="3"/>
  <c r="BX653" i="3"/>
  <c r="BW653" i="3"/>
  <c r="BY652" i="3"/>
  <c r="BX652" i="3"/>
  <c r="BW652" i="3"/>
  <c r="BY651" i="3"/>
  <c r="BX651" i="3"/>
  <c r="BW651" i="3"/>
  <c r="BY650" i="3"/>
  <c r="BX650" i="3"/>
  <c r="BW650" i="3"/>
  <c r="BY649" i="3"/>
  <c r="BX649" i="3"/>
  <c r="BW649" i="3"/>
  <c r="BY648" i="3"/>
  <c r="BX648" i="3"/>
  <c r="BW648" i="3"/>
  <c r="BY647" i="3"/>
  <c r="BX647" i="3"/>
  <c r="BW647" i="3"/>
  <c r="BY646" i="3"/>
  <c r="BX646" i="3"/>
  <c r="BW646" i="3"/>
  <c r="BY645" i="3"/>
  <c r="BX645" i="3"/>
  <c r="BW645" i="3"/>
  <c r="BY644" i="3"/>
  <c r="BX644" i="3"/>
  <c r="BW644" i="3"/>
  <c r="BY643" i="3"/>
  <c r="BX643" i="3"/>
  <c r="BW643" i="3"/>
  <c r="BY642" i="3"/>
  <c r="BX642" i="3"/>
  <c r="BW642" i="3"/>
  <c r="BY641" i="3"/>
  <c r="BX641" i="3"/>
  <c r="BW641" i="3"/>
  <c r="BY640" i="3"/>
  <c r="BX640" i="3"/>
  <c r="BW640" i="3"/>
  <c r="BY639" i="3"/>
  <c r="BX639" i="3"/>
  <c r="BW639" i="3"/>
  <c r="BY638" i="3"/>
  <c r="BX638" i="3"/>
  <c r="BW638" i="3"/>
  <c r="BY637" i="3"/>
  <c r="BX637" i="3"/>
  <c r="BW637" i="3"/>
  <c r="BY636" i="3"/>
  <c r="BX636" i="3"/>
  <c r="BW636" i="3"/>
  <c r="BY635" i="3"/>
  <c r="BX635" i="3"/>
  <c r="BW635" i="3"/>
  <c r="BY634" i="3"/>
  <c r="BX634" i="3"/>
  <c r="BW634" i="3"/>
  <c r="BY633" i="3"/>
  <c r="BX633" i="3"/>
  <c r="BW633" i="3"/>
  <c r="BY632" i="3"/>
  <c r="BX632" i="3"/>
  <c r="BW632" i="3"/>
  <c r="BY631" i="3"/>
  <c r="BX631" i="3"/>
  <c r="BW631" i="3"/>
  <c r="BY630" i="3"/>
  <c r="BX630" i="3"/>
  <c r="BW630" i="3"/>
  <c r="BY629" i="3"/>
  <c r="BX629" i="3"/>
  <c r="BW629" i="3"/>
  <c r="BY628" i="3"/>
  <c r="BX628" i="3"/>
  <c r="BW628" i="3"/>
  <c r="BY627" i="3"/>
  <c r="BX627" i="3"/>
  <c r="BW627" i="3"/>
  <c r="BY626" i="3"/>
  <c r="BX626" i="3"/>
  <c r="BW626" i="3"/>
  <c r="BY625" i="3"/>
  <c r="BX625" i="3"/>
  <c r="BW625" i="3"/>
  <c r="BY624" i="3"/>
  <c r="BX624" i="3"/>
  <c r="BW624" i="3"/>
  <c r="BY623" i="3"/>
  <c r="BX623" i="3"/>
  <c r="BW623" i="3"/>
  <c r="BY622" i="3"/>
  <c r="BX622" i="3"/>
  <c r="BW622" i="3"/>
  <c r="BY621" i="3"/>
  <c r="BX621" i="3"/>
  <c r="BW621" i="3"/>
  <c r="BY620" i="3"/>
  <c r="BX620" i="3"/>
  <c r="BW620" i="3"/>
  <c r="BY619" i="3"/>
  <c r="BX619" i="3"/>
  <c r="BW619" i="3"/>
  <c r="BY618" i="3"/>
  <c r="BX618" i="3"/>
  <c r="BW618" i="3"/>
  <c r="BY617" i="3"/>
  <c r="BX617" i="3"/>
  <c r="BW617" i="3"/>
  <c r="BY616" i="3"/>
  <c r="BX616" i="3"/>
  <c r="BW616" i="3"/>
  <c r="BY615" i="3"/>
  <c r="BX615" i="3"/>
  <c r="BW615" i="3"/>
  <c r="BY614" i="3"/>
  <c r="BX614" i="3"/>
  <c r="BW614" i="3"/>
  <c r="BY613" i="3"/>
  <c r="BX613" i="3"/>
  <c r="BW613" i="3"/>
  <c r="BY612" i="3"/>
  <c r="BX612" i="3"/>
  <c r="BW612" i="3"/>
  <c r="BY611" i="3"/>
  <c r="BX611" i="3"/>
  <c r="BW611" i="3"/>
  <c r="BY610" i="3"/>
  <c r="BX610" i="3"/>
  <c r="BW610" i="3"/>
  <c r="BY609" i="3"/>
  <c r="BX609" i="3"/>
  <c r="BW609" i="3"/>
  <c r="BY608" i="3"/>
  <c r="BX608" i="3"/>
  <c r="BW608" i="3"/>
  <c r="BY607" i="3"/>
  <c r="BX607" i="3"/>
  <c r="BW607" i="3"/>
  <c r="BY606" i="3"/>
  <c r="BX606" i="3"/>
  <c r="BW606" i="3"/>
  <c r="BY605" i="3"/>
  <c r="BX605" i="3"/>
  <c r="BW605" i="3"/>
  <c r="BY604" i="3"/>
  <c r="BX604" i="3"/>
  <c r="BW604" i="3"/>
  <c r="BY603" i="3"/>
  <c r="BX603" i="3"/>
  <c r="BW603" i="3"/>
  <c r="BY602" i="3"/>
  <c r="BX602" i="3"/>
  <c r="BW602" i="3"/>
  <c r="BY601" i="3"/>
  <c r="BX601" i="3"/>
  <c r="BW601" i="3"/>
  <c r="BY600" i="3"/>
  <c r="BX600" i="3"/>
  <c r="BW600" i="3"/>
  <c r="BY599" i="3"/>
  <c r="BX599" i="3"/>
  <c r="BW599" i="3"/>
  <c r="BY598" i="3"/>
  <c r="BX598" i="3"/>
  <c r="BW598" i="3"/>
  <c r="BY597" i="3"/>
  <c r="BX597" i="3"/>
  <c r="BW597" i="3"/>
  <c r="BY596" i="3"/>
  <c r="BX596" i="3"/>
  <c r="BW596" i="3"/>
  <c r="BY595" i="3"/>
  <c r="BX595" i="3"/>
  <c r="BW595" i="3"/>
  <c r="BY594" i="3"/>
  <c r="BX594" i="3"/>
  <c r="BW594" i="3"/>
  <c r="BY593" i="3"/>
  <c r="BX593" i="3"/>
  <c r="BW593" i="3"/>
  <c r="BY592" i="3"/>
  <c r="BX592" i="3"/>
  <c r="BW592" i="3"/>
  <c r="BY591" i="3"/>
  <c r="BX591" i="3"/>
  <c r="BW591" i="3"/>
  <c r="BY590" i="3"/>
  <c r="BX590" i="3"/>
  <c r="BW590" i="3"/>
  <c r="BY589" i="3"/>
  <c r="BX589" i="3"/>
  <c r="BW589" i="3"/>
  <c r="BY588" i="3"/>
  <c r="BX588" i="3"/>
  <c r="BW588" i="3"/>
  <c r="BY587" i="3"/>
  <c r="BX587" i="3"/>
  <c r="BW587" i="3"/>
  <c r="BY586" i="3"/>
  <c r="BX586" i="3"/>
  <c r="BW586" i="3"/>
  <c r="BY585" i="3"/>
  <c r="BX585" i="3"/>
  <c r="BW585" i="3"/>
  <c r="BY584" i="3"/>
  <c r="BX584" i="3"/>
  <c r="BW584" i="3"/>
  <c r="BY583" i="3"/>
  <c r="BX583" i="3"/>
  <c r="BW583" i="3"/>
  <c r="BY582" i="3"/>
  <c r="BX582" i="3"/>
  <c r="BW582" i="3"/>
  <c r="BY581" i="3"/>
  <c r="BX581" i="3"/>
  <c r="BW581" i="3"/>
  <c r="BY580" i="3"/>
  <c r="BX580" i="3"/>
  <c r="BW580" i="3"/>
  <c r="BY579" i="3"/>
  <c r="BX579" i="3"/>
  <c r="BW579" i="3"/>
  <c r="BY578" i="3"/>
  <c r="BX578" i="3"/>
  <c r="BW578" i="3"/>
  <c r="BY577" i="3"/>
  <c r="BX577" i="3"/>
  <c r="BW577" i="3"/>
  <c r="BY576" i="3"/>
  <c r="BX576" i="3"/>
  <c r="BW576" i="3"/>
  <c r="BY575" i="3"/>
  <c r="BX575" i="3"/>
  <c r="BW575" i="3"/>
  <c r="BY574" i="3"/>
  <c r="BX574" i="3"/>
  <c r="BW574" i="3"/>
  <c r="BY573" i="3"/>
  <c r="BX573" i="3"/>
  <c r="BW573" i="3"/>
  <c r="BY572" i="3"/>
  <c r="BX572" i="3"/>
  <c r="BW572" i="3"/>
  <c r="BY571" i="3"/>
  <c r="BX571" i="3"/>
  <c r="BW571" i="3"/>
  <c r="BY570" i="3"/>
  <c r="BX570" i="3"/>
  <c r="BW570" i="3"/>
  <c r="BY569" i="3"/>
  <c r="BX569" i="3"/>
  <c r="BW569" i="3"/>
  <c r="BY568" i="3"/>
  <c r="BX568" i="3"/>
  <c r="BW568" i="3"/>
  <c r="BY567" i="3"/>
  <c r="BX567" i="3"/>
  <c r="BW567" i="3"/>
  <c r="BY566" i="3"/>
  <c r="BX566" i="3"/>
  <c r="BW566" i="3"/>
  <c r="BY565" i="3"/>
  <c r="BX565" i="3"/>
  <c r="BW565" i="3"/>
  <c r="BY564" i="3"/>
  <c r="BX564" i="3"/>
  <c r="BW564" i="3"/>
  <c r="BY563" i="3"/>
  <c r="BX563" i="3"/>
  <c r="BW563" i="3"/>
  <c r="BY562" i="3"/>
  <c r="BX562" i="3"/>
  <c r="BW562" i="3"/>
  <c r="BY561" i="3"/>
  <c r="BX561" i="3"/>
  <c r="BW561" i="3"/>
  <c r="BY560" i="3"/>
  <c r="BX560" i="3"/>
  <c r="BW560" i="3"/>
  <c r="BY559" i="3"/>
  <c r="BX559" i="3"/>
  <c r="BW559" i="3"/>
  <c r="BY558" i="3"/>
  <c r="BX558" i="3"/>
  <c r="BW558" i="3"/>
  <c r="BY557" i="3"/>
  <c r="BX557" i="3"/>
  <c r="BW557" i="3"/>
  <c r="BY556" i="3"/>
  <c r="BX556" i="3"/>
  <c r="BW556" i="3"/>
  <c r="BY555" i="3"/>
  <c r="BX555" i="3"/>
  <c r="BW555" i="3"/>
  <c r="BY554" i="3"/>
  <c r="BX554" i="3"/>
  <c r="BW554" i="3"/>
  <c r="BY553" i="3"/>
  <c r="BX553" i="3"/>
  <c r="BW553" i="3"/>
  <c r="BY552" i="3"/>
  <c r="BX552" i="3"/>
  <c r="BW552" i="3"/>
  <c r="BY551" i="3"/>
  <c r="BX551" i="3"/>
  <c r="BW551" i="3"/>
  <c r="BY550" i="3"/>
  <c r="BX550" i="3"/>
  <c r="BW550" i="3"/>
  <c r="BY549" i="3"/>
  <c r="BX549" i="3"/>
  <c r="BW549" i="3"/>
  <c r="BY548" i="3"/>
  <c r="BX548" i="3"/>
  <c r="BW548" i="3"/>
  <c r="BY547" i="3"/>
  <c r="BX547" i="3"/>
  <c r="BW547" i="3"/>
  <c r="BY546" i="3"/>
  <c r="BX546" i="3"/>
  <c r="BW546" i="3"/>
  <c r="BY545" i="3"/>
  <c r="BX545" i="3"/>
  <c r="BW545" i="3"/>
  <c r="BY544" i="3"/>
  <c r="BX544" i="3"/>
  <c r="BW544" i="3"/>
  <c r="BY543" i="3"/>
  <c r="BX543" i="3"/>
  <c r="BW543" i="3"/>
  <c r="BY542" i="3"/>
  <c r="BX542" i="3"/>
  <c r="BW542" i="3"/>
  <c r="BY541" i="3"/>
  <c r="BX541" i="3"/>
  <c r="BW541" i="3"/>
  <c r="BY540" i="3"/>
  <c r="BX540" i="3"/>
  <c r="BW540" i="3"/>
  <c r="BY539" i="3"/>
  <c r="BX539" i="3"/>
  <c r="BW539" i="3"/>
  <c r="BY538" i="3"/>
  <c r="BX538" i="3"/>
  <c r="BW538" i="3"/>
  <c r="BY537" i="3"/>
  <c r="BX537" i="3"/>
  <c r="BW537" i="3"/>
  <c r="BY536" i="3"/>
  <c r="BX536" i="3"/>
  <c r="BW536" i="3"/>
  <c r="BY535" i="3"/>
  <c r="BX535" i="3"/>
  <c r="BW535" i="3"/>
  <c r="BY534" i="3"/>
  <c r="BX534" i="3"/>
  <c r="BW534" i="3"/>
  <c r="BY533" i="3"/>
  <c r="BX533" i="3"/>
  <c r="BW533" i="3"/>
  <c r="BY532" i="3"/>
  <c r="BX532" i="3"/>
  <c r="BW532" i="3"/>
  <c r="BY531" i="3"/>
  <c r="BX531" i="3"/>
  <c r="BW531" i="3"/>
  <c r="BY530" i="3"/>
  <c r="BX530" i="3"/>
  <c r="BW530" i="3"/>
  <c r="BY529" i="3"/>
  <c r="BX529" i="3"/>
  <c r="BW529" i="3"/>
  <c r="BY528" i="3"/>
  <c r="BX528" i="3"/>
  <c r="BW528" i="3"/>
  <c r="BY527" i="3"/>
  <c r="BX527" i="3"/>
  <c r="BW527" i="3"/>
  <c r="BY526" i="3"/>
  <c r="BX526" i="3"/>
  <c r="BW526" i="3"/>
  <c r="BY525" i="3"/>
  <c r="BX525" i="3"/>
  <c r="BW525" i="3"/>
  <c r="BY524" i="3"/>
  <c r="BX524" i="3"/>
  <c r="BW524" i="3"/>
  <c r="BY523" i="3"/>
  <c r="BX523" i="3"/>
  <c r="BW523" i="3"/>
  <c r="BY522" i="3"/>
  <c r="BX522" i="3"/>
  <c r="BW522" i="3"/>
  <c r="BY521" i="3"/>
  <c r="BX521" i="3"/>
  <c r="BW521" i="3"/>
  <c r="BY520" i="3"/>
  <c r="BX520" i="3"/>
  <c r="BW520" i="3"/>
  <c r="BY519" i="3"/>
  <c r="BX519" i="3"/>
  <c r="BW519" i="3"/>
  <c r="BY518" i="3"/>
  <c r="BX518" i="3"/>
  <c r="BW518" i="3"/>
  <c r="BY517" i="3"/>
  <c r="BX517" i="3"/>
  <c r="BW517" i="3"/>
  <c r="BY516" i="3"/>
  <c r="BX516" i="3"/>
  <c r="BW516" i="3"/>
  <c r="BY515" i="3"/>
  <c r="BX515" i="3"/>
  <c r="BW515" i="3"/>
  <c r="BY514" i="3"/>
  <c r="BX514" i="3"/>
  <c r="BW514" i="3"/>
  <c r="BY513" i="3"/>
  <c r="BX513" i="3"/>
  <c r="BW513" i="3"/>
  <c r="BY512" i="3"/>
  <c r="BX512" i="3"/>
  <c r="BW512" i="3"/>
  <c r="BY511" i="3"/>
  <c r="BX511" i="3"/>
  <c r="BW511" i="3"/>
  <c r="BY510" i="3"/>
  <c r="BX510" i="3"/>
  <c r="BW510" i="3"/>
  <c r="BY509" i="3"/>
  <c r="BX509" i="3"/>
  <c r="BW509" i="3"/>
  <c r="BY508" i="3"/>
  <c r="BX508" i="3"/>
  <c r="BW508" i="3"/>
  <c r="BY507" i="3"/>
  <c r="BX507" i="3"/>
  <c r="BW507" i="3"/>
  <c r="BY506" i="3"/>
  <c r="BX506" i="3"/>
  <c r="BW506" i="3"/>
  <c r="BY505" i="3"/>
  <c r="BX505" i="3"/>
  <c r="BW505" i="3"/>
  <c r="BY504" i="3"/>
  <c r="BX504" i="3"/>
  <c r="BW504" i="3"/>
  <c r="BY503" i="3"/>
  <c r="BX503" i="3"/>
  <c r="BW503" i="3"/>
  <c r="BY502" i="3"/>
  <c r="BX502" i="3"/>
  <c r="BW502" i="3"/>
  <c r="BY501" i="3"/>
  <c r="BX501" i="3"/>
  <c r="BW501" i="3"/>
  <c r="BY500" i="3"/>
  <c r="BX500" i="3"/>
  <c r="BW500" i="3"/>
  <c r="BY499" i="3"/>
  <c r="BX499" i="3"/>
  <c r="BW499" i="3"/>
  <c r="BY498" i="3"/>
  <c r="BX498" i="3"/>
  <c r="BW498" i="3"/>
  <c r="BY497" i="3"/>
  <c r="BX497" i="3"/>
  <c r="BW497" i="3"/>
  <c r="BY496" i="3"/>
  <c r="BX496" i="3"/>
  <c r="BW496" i="3"/>
  <c r="BY495" i="3"/>
  <c r="BX495" i="3"/>
  <c r="BW495" i="3"/>
  <c r="BY494" i="3"/>
  <c r="BX494" i="3"/>
  <c r="BW494" i="3"/>
  <c r="BY493" i="3"/>
  <c r="BX493" i="3"/>
  <c r="BW493" i="3"/>
  <c r="BY492" i="3"/>
  <c r="BX492" i="3"/>
  <c r="BW492" i="3"/>
  <c r="BY491" i="3"/>
  <c r="BX491" i="3"/>
  <c r="BW491" i="3"/>
  <c r="BY490" i="3"/>
  <c r="BX490" i="3"/>
  <c r="BW490" i="3"/>
  <c r="BY489" i="3"/>
  <c r="BX489" i="3"/>
  <c r="BW489" i="3"/>
  <c r="BY488" i="3"/>
  <c r="BX488" i="3"/>
  <c r="BW488" i="3"/>
  <c r="BY487" i="3"/>
  <c r="BX487" i="3"/>
  <c r="BW487" i="3"/>
  <c r="BY486" i="3"/>
  <c r="BX486" i="3"/>
  <c r="BW486" i="3"/>
  <c r="BY485" i="3"/>
  <c r="BX485" i="3"/>
  <c r="BW485" i="3"/>
  <c r="BY484" i="3"/>
  <c r="BX484" i="3"/>
  <c r="BW484" i="3"/>
  <c r="BY483" i="3"/>
  <c r="BX483" i="3"/>
  <c r="BW483" i="3"/>
  <c r="BY482" i="3"/>
  <c r="BX482" i="3"/>
  <c r="BW482" i="3"/>
  <c r="BY481" i="3"/>
  <c r="BX481" i="3"/>
  <c r="BW481" i="3"/>
  <c r="BY480" i="3"/>
  <c r="BX480" i="3"/>
  <c r="BW480" i="3"/>
  <c r="BY479" i="3"/>
  <c r="BX479" i="3"/>
  <c r="BW479" i="3"/>
  <c r="BY478" i="3"/>
  <c r="BX478" i="3"/>
  <c r="BW478" i="3"/>
  <c r="BY477" i="3"/>
  <c r="BX477" i="3"/>
  <c r="BW477" i="3"/>
  <c r="BY476" i="3"/>
  <c r="BX476" i="3"/>
  <c r="BW476" i="3"/>
  <c r="BY475" i="3"/>
  <c r="BX475" i="3"/>
  <c r="BW475" i="3"/>
  <c r="BY474" i="3"/>
  <c r="BX474" i="3"/>
  <c r="BW474" i="3"/>
  <c r="BY473" i="3"/>
  <c r="BX473" i="3"/>
  <c r="BW473" i="3"/>
  <c r="BY472" i="3"/>
  <c r="BX472" i="3"/>
  <c r="BW472" i="3"/>
  <c r="BY471" i="3"/>
  <c r="BX471" i="3"/>
  <c r="BW471" i="3"/>
  <c r="BY470" i="3"/>
  <c r="BX470" i="3"/>
  <c r="BW470" i="3"/>
  <c r="BY469" i="3"/>
  <c r="BX469" i="3"/>
  <c r="BW469" i="3"/>
  <c r="BY468" i="3"/>
  <c r="BX468" i="3"/>
  <c r="BW468" i="3"/>
  <c r="BY467" i="3"/>
  <c r="BX467" i="3"/>
  <c r="BW467" i="3"/>
  <c r="BY466" i="3"/>
  <c r="BX466" i="3"/>
  <c r="BW466" i="3"/>
  <c r="BY465" i="3"/>
  <c r="BX465" i="3"/>
  <c r="BW465" i="3"/>
  <c r="BY464" i="3"/>
  <c r="BX464" i="3"/>
  <c r="BW464" i="3"/>
  <c r="BY463" i="3"/>
  <c r="BX463" i="3"/>
  <c r="BW463" i="3"/>
  <c r="BY462" i="3"/>
  <c r="BX462" i="3"/>
  <c r="BW462" i="3"/>
  <c r="BY461" i="3"/>
  <c r="BX461" i="3"/>
  <c r="BW461" i="3"/>
  <c r="BY460" i="3"/>
  <c r="BX460" i="3"/>
  <c r="BW460" i="3"/>
  <c r="BY459" i="3"/>
  <c r="BX459" i="3"/>
  <c r="BW459" i="3"/>
  <c r="BY458" i="3"/>
  <c r="BX458" i="3"/>
  <c r="BW458" i="3"/>
  <c r="BY457" i="3"/>
  <c r="BX457" i="3"/>
  <c r="BW457" i="3"/>
  <c r="BY456" i="3"/>
  <c r="BX456" i="3"/>
  <c r="BW456" i="3"/>
  <c r="BY455" i="3"/>
  <c r="BX455" i="3"/>
  <c r="BW455" i="3"/>
  <c r="BY454" i="3"/>
  <c r="BX454" i="3"/>
  <c r="BW454" i="3"/>
  <c r="BY453" i="3"/>
  <c r="BX453" i="3"/>
  <c r="BW453" i="3"/>
  <c r="BY452" i="3"/>
  <c r="BX452" i="3"/>
  <c r="BW452" i="3"/>
  <c r="BY451" i="3"/>
  <c r="BX451" i="3"/>
  <c r="BW451" i="3"/>
  <c r="BY450" i="3"/>
  <c r="BX450" i="3"/>
  <c r="BW450" i="3"/>
  <c r="BY449" i="3"/>
  <c r="BX449" i="3"/>
  <c r="BW449" i="3"/>
  <c r="BY448" i="3"/>
  <c r="BX448" i="3"/>
  <c r="BW448" i="3"/>
  <c r="BY447" i="3"/>
  <c r="BX447" i="3"/>
  <c r="BW447" i="3"/>
  <c r="BY446" i="3"/>
  <c r="BX446" i="3"/>
  <c r="BW446" i="3"/>
  <c r="BY445" i="3"/>
  <c r="BX445" i="3"/>
  <c r="BW445" i="3"/>
  <c r="BY444" i="3"/>
  <c r="BX444" i="3"/>
  <c r="BW444" i="3"/>
  <c r="BY443" i="3"/>
  <c r="BX443" i="3"/>
  <c r="BW443" i="3"/>
  <c r="BY442" i="3"/>
  <c r="BX442" i="3"/>
  <c r="BW442" i="3"/>
  <c r="BY441" i="3"/>
  <c r="BX441" i="3"/>
  <c r="BW441" i="3"/>
  <c r="BY440" i="3"/>
  <c r="BX440" i="3"/>
  <c r="BW440" i="3"/>
  <c r="BY439" i="3"/>
  <c r="BX439" i="3"/>
  <c r="BW439" i="3"/>
  <c r="BY438" i="3"/>
  <c r="BX438" i="3"/>
  <c r="BW438" i="3"/>
  <c r="BY437" i="3"/>
  <c r="BX437" i="3"/>
  <c r="BW437" i="3"/>
  <c r="BY436" i="3"/>
  <c r="BX436" i="3"/>
  <c r="BW436" i="3"/>
  <c r="BY435" i="3"/>
  <c r="BX435" i="3"/>
  <c r="BW435" i="3"/>
  <c r="BY434" i="3"/>
  <c r="BX434" i="3"/>
  <c r="BW434" i="3"/>
  <c r="BY433" i="3"/>
  <c r="BX433" i="3"/>
  <c r="BW433" i="3"/>
  <c r="BY432" i="3"/>
  <c r="BX432" i="3"/>
  <c r="BW432" i="3"/>
  <c r="BY431" i="3"/>
  <c r="BX431" i="3"/>
  <c r="BW431" i="3"/>
  <c r="BY430" i="3"/>
  <c r="BX430" i="3"/>
  <c r="BW430" i="3"/>
  <c r="BY429" i="3"/>
  <c r="BX429" i="3"/>
  <c r="BW429" i="3"/>
  <c r="BY428" i="3"/>
  <c r="BX428" i="3"/>
  <c r="BW428" i="3"/>
  <c r="BY427" i="3"/>
  <c r="BX427" i="3"/>
  <c r="BW427" i="3"/>
  <c r="BY426" i="3"/>
  <c r="BX426" i="3"/>
  <c r="BW426" i="3"/>
  <c r="BY425" i="3"/>
  <c r="BX425" i="3"/>
  <c r="BW425" i="3"/>
  <c r="BY424" i="3"/>
  <c r="BX424" i="3"/>
  <c r="BW424" i="3"/>
  <c r="BY423" i="3"/>
  <c r="BX423" i="3"/>
  <c r="BW423" i="3"/>
  <c r="BY422" i="3"/>
  <c r="BX422" i="3"/>
  <c r="BW422" i="3"/>
  <c r="BY421" i="3"/>
  <c r="BX421" i="3"/>
  <c r="BW421" i="3"/>
  <c r="BY420" i="3"/>
  <c r="BX420" i="3"/>
  <c r="BW420" i="3"/>
  <c r="BY419" i="3"/>
  <c r="BX419" i="3"/>
  <c r="BW419" i="3"/>
  <c r="BY418" i="3"/>
  <c r="BX418" i="3"/>
  <c r="BW418" i="3"/>
  <c r="BY417" i="3"/>
  <c r="BX417" i="3"/>
  <c r="BW417" i="3"/>
  <c r="BY416" i="3"/>
  <c r="BX416" i="3"/>
  <c r="BW416" i="3"/>
  <c r="BY415" i="3"/>
  <c r="BX415" i="3"/>
  <c r="BW415" i="3"/>
  <c r="BY414" i="3"/>
  <c r="BX414" i="3"/>
  <c r="BW414" i="3"/>
  <c r="BY413" i="3"/>
  <c r="BX413" i="3"/>
  <c r="BW413" i="3"/>
  <c r="BY412" i="3"/>
  <c r="BX412" i="3"/>
  <c r="BW412" i="3"/>
  <c r="BY411" i="3"/>
  <c r="BX411" i="3"/>
  <c r="BW411" i="3"/>
  <c r="BY410" i="3"/>
  <c r="BX410" i="3"/>
  <c r="BW410" i="3"/>
  <c r="BY409" i="3"/>
  <c r="BX409" i="3"/>
  <c r="BW409" i="3"/>
  <c r="BY408" i="3"/>
  <c r="BX408" i="3"/>
  <c r="BW408" i="3"/>
  <c r="BY407" i="3"/>
  <c r="BX407" i="3"/>
  <c r="BW407" i="3"/>
  <c r="BY406" i="3"/>
  <c r="BX406" i="3"/>
  <c r="BW406" i="3"/>
  <c r="BY405" i="3"/>
  <c r="BX405" i="3"/>
  <c r="BW405" i="3"/>
  <c r="BY404" i="3"/>
  <c r="BX404" i="3"/>
  <c r="BW404" i="3"/>
  <c r="BY403" i="3"/>
  <c r="BX403" i="3"/>
  <c r="BW403" i="3"/>
  <c r="BY402" i="3"/>
  <c r="BX402" i="3"/>
  <c r="BW402" i="3"/>
  <c r="BY401" i="3"/>
  <c r="BX401" i="3"/>
  <c r="BW401" i="3"/>
  <c r="BY400" i="3"/>
  <c r="BX400" i="3"/>
  <c r="BW400" i="3"/>
  <c r="BY399" i="3"/>
  <c r="BX399" i="3"/>
  <c r="BW399" i="3"/>
  <c r="BY398" i="3"/>
  <c r="BX398" i="3"/>
  <c r="BW398" i="3"/>
  <c r="BY397" i="3"/>
  <c r="BX397" i="3"/>
  <c r="BW397" i="3"/>
  <c r="BY396" i="3"/>
  <c r="BX396" i="3"/>
  <c r="BW396" i="3"/>
  <c r="BY395" i="3"/>
  <c r="BX395" i="3"/>
  <c r="BW395" i="3"/>
  <c r="BY394" i="3"/>
  <c r="BX394" i="3"/>
  <c r="BW394" i="3"/>
  <c r="BY393" i="3"/>
  <c r="BX393" i="3"/>
  <c r="BW393" i="3"/>
  <c r="BY392" i="3"/>
  <c r="BX392" i="3"/>
  <c r="BW392" i="3"/>
  <c r="BY391" i="3"/>
  <c r="BX391" i="3"/>
  <c r="BW391" i="3"/>
  <c r="BY390" i="3"/>
  <c r="BX390" i="3"/>
  <c r="BW390" i="3"/>
  <c r="BY389" i="3"/>
  <c r="BX389" i="3"/>
  <c r="BW389" i="3"/>
  <c r="BY388" i="3"/>
  <c r="BX388" i="3"/>
  <c r="BW388" i="3"/>
  <c r="BY387" i="3"/>
  <c r="BX387" i="3"/>
  <c r="BW387" i="3"/>
  <c r="BY386" i="3"/>
  <c r="BX386" i="3"/>
  <c r="BW386" i="3"/>
  <c r="BY385" i="3"/>
  <c r="BX385" i="3"/>
  <c r="BW385" i="3"/>
  <c r="BY384" i="3"/>
  <c r="BX384" i="3"/>
  <c r="BW384" i="3"/>
  <c r="BY383" i="3"/>
  <c r="BX383" i="3"/>
  <c r="BW383" i="3"/>
  <c r="BY382" i="3"/>
  <c r="BX382" i="3"/>
  <c r="BW382" i="3"/>
  <c r="BY381" i="3"/>
  <c r="BX381" i="3"/>
  <c r="BW381" i="3"/>
  <c r="BY380" i="3"/>
  <c r="BX380" i="3"/>
  <c r="BW380" i="3"/>
  <c r="BY379" i="3"/>
  <c r="BX379" i="3"/>
  <c r="BW379" i="3"/>
  <c r="BY378" i="3"/>
  <c r="BX378" i="3"/>
  <c r="BW378" i="3"/>
  <c r="BY377" i="3"/>
  <c r="BX377" i="3"/>
  <c r="BW377" i="3"/>
  <c r="BY376" i="3"/>
  <c r="BX376" i="3"/>
  <c r="BW376" i="3"/>
  <c r="BY375" i="3"/>
  <c r="BX375" i="3"/>
  <c r="BW375" i="3"/>
  <c r="BY374" i="3"/>
  <c r="BX374" i="3"/>
  <c r="BW374" i="3"/>
  <c r="BY373" i="3"/>
  <c r="BX373" i="3"/>
  <c r="BW373" i="3"/>
  <c r="BY372" i="3"/>
  <c r="BX372" i="3"/>
  <c r="BW372" i="3"/>
  <c r="BY371" i="3"/>
  <c r="BX371" i="3"/>
  <c r="BW371" i="3"/>
  <c r="BY370" i="3"/>
  <c r="BX370" i="3"/>
  <c r="BW370" i="3"/>
  <c r="BY369" i="3"/>
  <c r="BX369" i="3"/>
  <c r="BW369" i="3"/>
  <c r="BY368" i="3"/>
  <c r="BX368" i="3"/>
  <c r="BW368" i="3"/>
  <c r="BY367" i="3"/>
  <c r="BX367" i="3"/>
  <c r="BW367" i="3"/>
  <c r="BY366" i="3"/>
  <c r="BX366" i="3"/>
  <c r="BW366" i="3"/>
  <c r="BY365" i="3"/>
  <c r="BX365" i="3"/>
  <c r="BW365" i="3"/>
  <c r="BY364" i="3"/>
  <c r="BX364" i="3"/>
  <c r="BW364" i="3"/>
  <c r="BY363" i="3"/>
  <c r="BX363" i="3"/>
  <c r="BW363" i="3"/>
  <c r="BY362" i="3"/>
  <c r="BX362" i="3"/>
  <c r="BW362" i="3"/>
  <c r="BY361" i="3"/>
  <c r="BX361" i="3"/>
  <c r="BW361" i="3"/>
  <c r="BY360" i="3"/>
  <c r="BX360" i="3"/>
  <c r="BW360" i="3"/>
  <c r="BY359" i="3"/>
  <c r="BX359" i="3"/>
  <c r="BW359" i="3"/>
  <c r="BY358" i="3"/>
  <c r="BX358" i="3"/>
  <c r="BW358" i="3"/>
  <c r="BY357" i="3"/>
  <c r="BX357" i="3"/>
  <c r="BW357" i="3"/>
  <c r="BY356" i="3"/>
  <c r="BX356" i="3"/>
  <c r="BW356" i="3"/>
  <c r="BY355" i="3"/>
  <c r="BX355" i="3"/>
  <c r="BW355" i="3"/>
  <c r="BY354" i="3"/>
  <c r="BX354" i="3"/>
  <c r="BW354" i="3"/>
  <c r="BY353" i="3"/>
  <c r="BX353" i="3"/>
  <c r="BW353" i="3"/>
  <c r="BY352" i="3"/>
  <c r="BX352" i="3"/>
  <c r="BW352" i="3"/>
  <c r="BY351" i="3"/>
  <c r="BX351" i="3"/>
  <c r="BW351" i="3"/>
  <c r="BY350" i="3"/>
  <c r="BX350" i="3"/>
  <c r="BW350" i="3"/>
  <c r="BY349" i="3"/>
  <c r="BX349" i="3"/>
  <c r="BW349" i="3"/>
  <c r="BY348" i="3"/>
  <c r="BX348" i="3"/>
  <c r="BW348" i="3"/>
  <c r="BY347" i="3"/>
  <c r="BX347" i="3"/>
  <c r="BW347" i="3"/>
  <c r="BY346" i="3"/>
  <c r="BX346" i="3"/>
  <c r="BW346" i="3"/>
  <c r="BY345" i="3"/>
  <c r="BX345" i="3"/>
  <c r="BW345" i="3"/>
  <c r="BY344" i="3"/>
  <c r="BX344" i="3"/>
  <c r="BW344" i="3"/>
  <c r="BY343" i="3"/>
  <c r="BX343" i="3"/>
  <c r="BW343" i="3"/>
  <c r="BY342" i="3"/>
  <c r="BX342" i="3"/>
  <c r="BW342" i="3"/>
  <c r="BY341" i="3"/>
  <c r="BX341" i="3"/>
  <c r="BW341" i="3"/>
  <c r="BY340" i="3"/>
  <c r="BX340" i="3"/>
  <c r="BW340" i="3"/>
  <c r="BY339" i="3"/>
  <c r="BX339" i="3"/>
  <c r="BW339" i="3"/>
  <c r="BY338" i="3"/>
  <c r="BX338" i="3"/>
  <c r="BW338" i="3"/>
  <c r="BY337" i="3"/>
  <c r="BX337" i="3"/>
  <c r="BW337" i="3"/>
  <c r="BY336" i="3"/>
  <c r="BX336" i="3"/>
  <c r="BW336" i="3"/>
  <c r="BY335" i="3"/>
  <c r="BX335" i="3"/>
  <c r="BW335" i="3"/>
  <c r="BY334" i="3"/>
  <c r="BX334" i="3"/>
  <c r="BW334" i="3"/>
  <c r="BY333" i="3"/>
  <c r="BX333" i="3"/>
  <c r="BW333" i="3"/>
  <c r="BY332" i="3"/>
  <c r="BX332" i="3"/>
  <c r="BW332" i="3"/>
  <c r="BY331" i="3"/>
  <c r="BX331" i="3"/>
  <c r="BW331" i="3"/>
  <c r="BY330" i="3"/>
  <c r="BX330" i="3"/>
  <c r="BW330" i="3"/>
  <c r="BY329" i="3"/>
  <c r="BX329" i="3"/>
  <c r="BW329" i="3"/>
  <c r="BY328" i="3"/>
  <c r="BX328" i="3"/>
  <c r="BW328" i="3"/>
  <c r="BY327" i="3"/>
  <c r="BX327" i="3"/>
  <c r="BW327" i="3"/>
  <c r="BY326" i="3"/>
  <c r="BX326" i="3"/>
  <c r="BW326" i="3"/>
  <c r="BY325" i="3"/>
  <c r="BX325" i="3"/>
  <c r="BW325" i="3"/>
  <c r="BY324" i="3"/>
  <c r="BX324" i="3"/>
  <c r="BW324" i="3"/>
  <c r="BY323" i="3"/>
  <c r="BX323" i="3"/>
  <c r="BW323" i="3"/>
  <c r="BY322" i="3"/>
  <c r="BX322" i="3"/>
  <c r="BW322" i="3"/>
  <c r="BY321" i="3"/>
  <c r="BX321" i="3"/>
  <c r="BW321" i="3"/>
  <c r="BY320" i="3"/>
  <c r="BX320" i="3"/>
  <c r="BW320" i="3"/>
  <c r="BY319" i="3"/>
  <c r="BX319" i="3"/>
  <c r="BW319" i="3"/>
  <c r="BY318" i="3"/>
  <c r="BX318" i="3"/>
  <c r="BW318" i="3"/>
  <c r="BY317" i="3"/>
  <c r="BX317" i="3"/>
  <c r="BW317" i="3"/>
  <c r="BY316" i="3"/>
  <c r="BX316" i="3"/>
  <c r="BW316" i="3"/>
  <c r="BY315" i="3"/>
  <c r="BX315" i="3"/>
  <c r="BW315" i="3"/>
  <c r="BY314" i="3"/>
  <c r="BX314" i="3"/>
  <c r="BW314" i="3"/>
  <c r="BY313" i="3"/>
  <c r="BX313" i="3"/>
  <c r="BW313" i="3"/>
  <c r="BY312" i="3"/>
  <c r="BX312" i="3"/>
  <c r="BW312" i="3"/>
  <c r="BY311" i="3"/>
  <c r="BX311" i="3"/>
  <c r="BW311" i="3"/>
  <c r="BY310" i="3"/>
  <c r="BX310" i="3"/>
  <c r="BW310" i="3"/>
  <c r="BY309" i="3"/>
  <c r="BX309" i="3"/>
  <c r="BW309" i="3"/>
  <c r="BY308" i="3"/>
  <c r="BX308" i="3"/>
  <c r="BW308" i="3"/>
  <c r="BY307" i="3"/>
  <c r="BX307" i="3"/>
  <c r="BW307" i="3"/>
  <c r="BY306" i="3"/>
  <c r="BX306" i="3"/>
  <c r="BW306" i="3"/>
  <c r="BY305" i="3"/>
  <c r="BX305" i="3"/>
  <c r="BW305" i="3"/>
  <c r="BY304" i="3"/>
  <c r="BX304" i="3"/>
  <c r="BW304" i="3"/>
  <c r="BY303" i="3"/>
  <c r="BX303" i="3"/>
  <c r="BW303" i="3"/>
  <c r="BY302" i="3"/>
  <c r="BX302" i="3"/>
  <c r="BW302" i="3"/>
  <c r="BY301" i="3"/>
  <c r="BX301" i="3"/>
  <c r="BW301" i="3"/>
  <c r="BY300" i="3"/>
  <c r="BX300" i="3"/>
  <c r="BW300" i="3"/>
  <c r="BY299" i="3"/>
  <c r="BX299" i="3"/>
  <c r="BW299" i="3"/>
  <c r="BY298" i="3"/>
  <c r="BX298" i="3"/>
  <c r="BW298" i="3"/>
  <c r="BY297" i="3"/>
  <c r="BX297" i="3"/>
  <c r="BW297" i="3"/>
  <c r="BY296" i="3"/>
  <c r="BX296" i="3"/>
  <c r="BW296" i="3"/>
  <c r="BY295" i="3"/>
  <c r="BX295" i="3"/>
  <c r="BW295" i="3"/>
  <c r="BY294" i="3"/>
  <c r="BX294" i="3"/>
  <c r="BW294" i="3"/>
  <c r="BY293" i="3"/>
  <c r="BX293" i="3"/>
  <c r="BW293" i="3"/>
  <c r="BY292" i="3"/>
  <c r="BX292" i="3"/>
  <c r="BW292" i="3"/>
  <c r="BY291" i="3"/>
  <c r="BX291" i="3"/>
  <c r="BW291" i="3"/>
  <c r="BY290" i="3"/>
  <c r="BX290" i="3"/>
  <c r="BW290" i="3"/>
  <c r="BY289" i="3"/>
  <c r="BX289" i="3"/>
  <c r="BW289" i="3"/>
  <c r="BY288" i="3"/>
  <c r="BX288" i="3"/>
  <c r="BW288" i="3"/>
  <c r="BY287" i="3"/>
  <c r="BX287" i="3"/>
  <c r="BW287" i="3"/>
  <c r="BY286" i="3"/>
  <c r="BX286" i="3"/>
  <c r="BW286" i="3"/>
  <c r="BY285" i="3"/>
  <c r="BX285" i="3"/>
  <c r="BW285" i="3"/>
  <c r="BY284" i="3"/>
  <c r="BX284" i="3"/>
  <c r="BW284" i="3"/>
  <c r="BY283" i="3"/>
  <c r="BX283" i="3"/>
  <c r="BW283" i="3"/>
  <c r="BY282" i="3"/>
  <c r="BX282" i="3"/>
  <c r="BW282" i="3"/>
  <c r="BY281" i="3"/>
  <c r="BX281" i="3"/>
  <c r="BW281" i="3"/>
  <c r="BY280" i="3"/>
  <c r="BX280" i="3"/>
  <c r="BW280" i="3"/>
  <c r="BY279" i="3"/>
  <c r="BX279" i="3"/>
  <c r="BW279" i="3"/>
  <c r="BY278" i="3"/>
  <c r="BX278" i="3"/>
  <c r="BW278" i="3"/>
  <c r="BY277" i="3"/>
  <c r="BX277" i="3"/>
  <c r="BW277" i="3"/>
  <c r="BY276" i="3"/>
  <c r="BX276" i="3"/>
  <c r="BW276" i="3"/>
  <c r="BY275" i="3"/>
  <c r="BX275" i="3"/>
  <c r="BW275" i="3"/>
  <c r="BY274" i="3"/>
  <c r="BX274" i="3"/>
  <c r="BW274" i="3"/>
  <c r="BY273" i="3"/>
  <c r="BX273" i="3"/>
  <c r="BW273" i="3"/>
  <c r="BY272" i="3"/>
  <c r="BX272" i="3"/>
  <c r="BW272" i="3"/>
  <c r="BY271" i="3"/>
  <c r="BX271" i="3"/>
  <c r="BW271" i="3"/>
  <c r="BY270" i="3"/>
  <c r="BX270" i="3"/>
  <c r="BW270" i="3"/>
  <c r="BY269" i="3"/>
  <c r="BX269" i="3"/>
  <c r="BW269" i="3"/>
  <c r="BY268" i="3"/>
  <c r="BX268" i="3"/>
  <c r="BW268" i="3"/>
  <c r="BY267" i="3"/>
  <c r="BX267" i="3"/>
  <c r="BW267" i="3"/>
  <c r="BY266" i="3"/>
  <c r="BX266" i="3"/>
  <c r="BW266" i="3"/>
  <c r="BY265" i="3"/>
  <c r="BX265" i="3"/>
  <c r="BW265" i="3"/>
  <c r="BY264" i="3"/>
  <c r="BX264" i="3"/>
  <c r="BW264" i="3"/>
  <c r="BY263" i="3"/>
  <c r="BX263" i="3"/>
  <c r="BW263" i="3"/>
  <c r="BY262" i="3"/>
  <c r="BX262" i="3"/>
  <c r="BW262" i="3"/>
  <c r="BY261" i="3"/>
  <c r="BX261" i="3"/>
  <c r="BW261" i="3"/>
  <c r="BY260" i="3"/>
  <c r="BX260" i="3"/>
  <c r="BW260" i="3"/>
  <c r="BY259" i="3"/>
  <c r="BX259" i="3"/>
  <c r="BW259" i="3"/>
  <c r="BY258" i="3"/>
  <c r="BX258" i="3"/>
  <c r="BW258" i="3"/>
  <c r="BY257" i="3"/>
  <c r="BX257" i="3"/>
  <c r="BW257" i="3"/>
  <c r="BY256" i="3"/>
  <c r="BX256" i="3"/>
  <c r="BW256" i="3"/>
  <c r="BY255" i="3"/>
  <c r="BX255" i="3"/>
  <c r="BW255" i="3"/>
  <c r="BY254" i="3"/>
  <c r="BX254" i="3"/>
  <c r="BW254" i="3"/>
  <c r="BY253" i="3"/>
  <c r="BX253" i="3"/>
  <c r="BW253" i="3"/>
  <c r="BY252" i="3"/>
  <c r="BX252" i="3"/>
  <c r="BW252" i="3"/>
  <c r="BY251" i="3"/>
  <c r="BX251" i="3"/>
  <c r="BW251" i="3"/>
  <c r="BY250" i="3"/>
  <c r="BX250" i="3"/>
  <c r="BW250" i="3"/>
  <c r="BY249" i="3"/>
  <c r="BX249" i="3"/>
  <c r="BW249" i="3"/>
  <c r="BY248" i="3"/>
  <c r="BX248" i="3"/>
  <c r="BW248" i="3"/>
  <c r="BY247" i="3"/>
  <c r="BX247" i="3"/>
  <c r="BW247" i="3"/>
  <c r="BY246" i="3"/>
  <c r="BX246" i="3"/>
  <c r="BW246" i="3"/>
  <c r="BY245" i="3"/>
  <c r="BX245" i="3"/>
  <c r="BW245" i="3"/>
  <c r="BY244" i="3"/>
  <c r="BX244" i="3"/>
  <c r="BW244" i="3"/>
  <c r="BY243" i="3"/>
  <c r="BX243" i="3"/>
  <c r="BW243" i="3"/>
  <c r="BY242" i="3"/>
  <c r="BX242" i="3"/>
  <c r="BW242" i="3"/>
  <c r="BY241" i="3"/>
  <c r="BX241" i="3"/>
  <c r="BW241" i="3"/>
  <c r="BY240" i="3"/>
  <c r="BX240" i="3"/>
  <c r="BW240" i="3"/>
  <c r="BY239" i="3"/>
  <c r="BX239" i="3"/>
  <c r="BW239" i="3"/>
  <c r="BY238" i="3"/>
  <c r="BX238" i="3"/>
  <c r="BW238" i="3"/>
  <c r="BY237" i="3"/>
  <c r="BX237" i="3"/>
  <c r="BW237" i="3"/>
  <c r="BY236" i="3"/>
  <c r="BX236" i="3"/>
  <c r="BW236" i="3"/>
  <c r="BY235" i="3"/>
  <c r="BX235" i="3"/>
  <c r="BW235" i="3"/>
  <c r="BY234" i="3"/>
  <c r="BX234" i="3"/>
  <c r="BW234" i="3"/>
  <c r="BY233" i="3"/>
  <c r="BX233" i="3"/>
  <c r="BW233" i="3"/>
  <c r="BY232" i="3"/>
  <c r="BX232" i="3"/>
  <c r="BW232" i="3"/>
  <c r="BY231" i="3"/>
  <c r="BX231" i="3"/>
  <c r="BW231" i="3"/>
  <c r="BY230" i="3"/>
  <c r="BX230" i="3"/>
  <c r="BW230" i="3"/>
  <c r="BY229" i="3"/>
  <c r="BX229" i="3"/>
  <c r="BW229" i="3"/>
  <c r="BY228" i="3"/>
  <c r="BX228" i="3"/>
  <c r="BW228" i="3"/>
  <c r="BY227" i="3"/>
  <c r="BX227" i="3"/>
  <c r="BW227" i="3"/>
  <c r="BY226" i="3"/>
  <c r="BX226" i="3"/>
  <c r="BW226" i="3"/>
  <c r="BY225" i="3"/>
  <c r="BX225" i="3"/>
  <c r="BW225" i="3"/>
  <c r="BY224" i="3"/>
  <c r="BX224" i="3"/>
  <c r="BW224" i="3"/>
  <c r="BY223" i="3"/>
  <c r="BX223" i="3"/>
  <c r="BW223" i="3"/>
  <c r="BY222" i="3"/>
  <c r="BX222" i="3"/>
  <c r="BW222" i="3"/>
  <c r="BY221" i="3"/>
  <c r="BX221" i="3"/>
  <c r="BW221" i="3"/>
  <c r="BY220" i="3"/>
  <c r="BX220" i="3"/>
  <c r="BW220" i="3"/>
  <c r="BY219" i="3"/>
  <c r="BX219" i="3"/>
  <c r="BW219" i="3"/>
  <c r="BY218" i="3"/>
  <c r="BX218" i="3"/>
  <c r="BW218" i="3"/>
  <c r="BY217" i="3"/>
  <c r="BX217" i="3"/>
  <c r="BW217" i="3"/>
  <c r="BY216" i="3"/>
  <c r="BX216" i="3"/>
  <c r="BW216" i="3"/>
  <c r="BY215" i="3"/>
  <c r="BX215" i="3"/>
  <c r="BW215" i="3"/>
  <c r="BY214" i="3"/>
  <c r="BX214" i="3"/>
  <c r="BW214" i="3"/>
  <c r="BY213" i="3"/>
  <c r="BX213" i="3"/>
  <c r="BW213" i="3"/>
  <c r="BY212" i="3"/>
  <c r="BX212" i="3"/>
  <c r="BW212" i="3"/>
  <c r="BY211" i="3"/>
  <c r="BX211" i="3"/>
  <c r="BW211" i="3"/>
  <c r="BY210" i="3"/>
  <c r="BX210" i="3"/>
  <c r="BW210" i="3"/>
  <c r="BY209" i="3"/>
  <c r="BX209" i="3"/>
  <c r="BW209" i="3"/>
  <c r="BY208" i="3"/>
  <c r="BX208" i="3"/>
  <c r="BW208" i="3"/>
  <c r="BY207" i="3"/>
  <c r="BX207" i="3"/>
  <c r="BW207" i="3"/>
  <c r="BY206" i="3"/>
  <c r="BX206" i="3"/>
  <c r="BW206" i="3"/>
  <c r="BY205" i="3"/>
  <c r="BX205" i="3"/>
  <c r="BW205" i="3"/>
  <c r="BY204" i="3"/>
  <c r="BX204" i="3"/>
  <c r="BW204" i="3"/>
  <c r="BY203" i="3"/>
  <c r="BX203" i="3"/>
  <c r="BW203" i="3"/>
  <c r="BY202" i="3"/>
  <c r="BX202" i="3"/>
  <c r="BW202" i="3"/>
  <c r="BY201" i="3"/>
  <c r="BX201" i="3"/>
  <c r="BW201" i="3"/>
  <c r="BY200" i="3"/>
  <c r="BX200" i="3"/>
  <c r="BW200" i="3"/>
  <c r="BY199" i="3"/>
  <c r="BX199" i="3"/>
  <c r="BW199" i="3"/>
  <c r="BY198" i="3"/>
  <c r="BX198" i="3"/>
  <c r="BW198" i="3"/>
  <c r="BY197" i="3"/>
  <c r="BX197" i="3"/>
  <c r="BW197" i="3"/>
  <c r="BY196" i="3"/>
  <c r="BX196" i="3"/>
  <c r="BW196" i="3"/>
  <c r="BY195" i="3"/>
  <c r="BX195" i="3"/>
  <c r="BW195" i="3"/>
  <c r="BY194" i="3"/>
  <c r="BX194" i="3"/>
  <c r="BW194" i="3"/>
  <c r="BY193" i="3"/>
  <c r="BX193" i="3"/>
  <c r="BW193" i="3"/>
  <c r="BY192" i="3"/>
  <c r="BX192" i="3"/>
  <c r="BW192" i="3"/>
  <c r="BY191" i="3"/>
  <c r="BX191" i="3"/>
  <c r="BW191" i="3"/>
  <c r="BY190" i="3"/>
  <c r="BX190" i="3"/>
  <c r="BW190" i="3"/>
  <c r="BY189" i="3"/>
  <c r="BX189" i="3"/>
  <c r="BW189" i="3"/>
  <c r="BY188" i="3"/>
  <c r="BX188" i="3"/>
  <c r="BW188" i="3"/>
  <c r="BY187" i="3"/>
  <c r="BX187" i="3"/>
  <c r="BW187" i="3"/>
  <c r="BY186" i="3"/>
  <c r="BX186" i="3"/>
  <c r="BW186" i="3"/>
  <c r="BY185" i="3"/>
  <c r="BX185" i="3"/>
  <c r="BW185" i="3"/>
  <c r="BY184" i="3"/>
  <c r="BX184" i="3"/>
  <c r="BW184" i="3"/>
  <c r="BY183" i="3"/>
  <c r="BX183" i="3"/>
  <c r="BW183" i="3"/>
  <c r="BY182" i="3"/>
  <c r="BX182" i="3"/>
  <c r="BW182" i="3"/>
  <c r="BY181" i="3"/>
  <c r="BX181" i="3"/>
  <c r="BW181" i="3"/>
  <c r="BY180" i="3"/>
  <c r="BX180" i="3"/>
  <c r="BW180" i="3"/>
  <c r="BY179" i="3"/>
  <c r="BX179" i="3"/>
  <c r="BW179" i="3"/>
  <c r="BY178" i="3"/>
  <c r="BX178" i="3"/>
  <c r="BW178" i="3"/>
  <c r="BY177" i="3"/>
  <c r="BX177" i="3"/>
  <c r="BW177" i="3"/>
  <c r="BY176" i="3"/>
  <c r="BX176" i="3"/>
  <c r="BW176" i="3"/>
  <c r="BY175" i="3"/>
  <c r="BX175" i="3"/>
  <c r="BW175" i="3"/>
  <c r="BY174" i="3"/>
  <c r="BX174" i="3"/>
  <c r="BW174" i="3"/>
  <c r="BY173" i="3"/>
  <c r="BX173" i="3"/>
  <c r="BW173" i="3"/>
  <c r="BY172" i="3"/>
  <c r="BX172" i="3"/>
  <c r="BW172" i="3"/>
  <c r="BY171" i="3"/>
  <c r="BX171" i="3"/>
  <c r="BW171" i="3"/>
  <c r="BY170" i="3"/>
  <c r="BX170" i="3"/>
  <c r="BW170" i="3"/>
  <c r="BY169" i="3"/>
  <c r="BX169" i="3"/>
  <c r="BW169" i="3"/>
  <c r="BY168" i="3"/>
  <c r="BX168" i="3"/>
  <c r="BW168" i="3"/>
  <c r="BY167" i="3"/>
  <c r="BX167" i="3"/>
  <c r="BW167" i="3"/>
  <c r="BY166" i="3"/>
  <c r="BX166" i="3"/>
  <c r="BW166" i="3"/>
  <c r="BY165" i="3"/>
  <c r="BX165" i="3"/>
  <c r="BW165" i="3"/>
  <c r="BY164" i="3"/>
  <c r="BX164" i="3"/>
  <c r="BW164" i="3"/>
  <c r="BY163" i="3"/>
  <c r="BX163" i="3"/>
  <c r="BW163" i="3"/>
  <c r="BY162" i="3"/>
  <c r="BX162" i="3"/>
  <c r="BW162" i="3"/>
  <c r="BY161" i="3"/>
  <c r="BX161" i="3"/>
  <c r="BW161" i="3"/>
  <c r="BY160" i="3"/>
  <c r="BX160" i="3"/>
  <c r="BW160" i="3"/>
  <c r="BY159" i="3"/>
  <c r="BX159" i="3"/>
  <c r="BW159" i="3"/>
  <c r="BY158" i="3"/>
  <c r="BX158" i="3"/>
  <c r="BW158" i="3"/>
  <c r="BY157" i="3"/>
  <c r="BX157" i="3"/>
  <c r="BW157" i="3"/>
  <c r="BY156" i="3"/>
  <c r="BX156" i="3"/>
  <c r="BW156" i="3"/>
  <c r="BY155" i="3"/>
  <c r="BX155" i="3"/>
  <c r="BW155" i="3"/>
  <c r="BY154" i="3"/>
  <c r="BX154" i="3"/>
  <c r="BW154" i="3"/>
  <c r="BY153" i="3"/>
  <c r="BX153" i="3"/>
  <c r="BW153" i="3"/>
  <c r="BY152" i="3"/>
  <c r="BX152" i="3"/>
  <c r="BW152" i="3"/>
  <c r="BY151" i="3"/>
  <c r="BX151" i="3"/>
  <c r="BW151" i="3"/>
  <c r="BY150" i="3"/>
  <c r="BX150" i="3"/>
  <c r="BW150" i="3"/>
  <c r="BY149" i="3"/>
  <c r="BX149" i="3"/>
  <c r="BW149" i="3"/>
  <c r="BY148" i="3"/>
  <c r="BX148" i="3"/>
  <c r="BW148" i="3"/>
  <c r="BY147" i="3"/>
  <c r="BX147" i="3"/>
  <c r="BW147" i="3"/>
  <c r="BY146" i="3"/>
  <c r="BX146" i="3"/>
  <c r="BW146" i="3"/>
  <c r="BY145" i="3"/>
  <c r="BX145" i="3"/>
  <c r="BW145" i="3"/>
  <c r="BY144" i="3"/>
  <c r="BX144" i="3"/>
  <c r="BW144" i="3"/>
  <c r="BY143" i="3"/>
  <c r="BX143" i="3"/>
  <c r="BW143" i="3"/>
  <c r="BY142" i="3"/>
  <c r="BX142" i="3"/>
  <c r="BW142" i="3"/>
  <c r="BY141" i="3"/>
  <c r="BX141" i="3"/>
  <c r="BW141" i="3"/>
  <c r="BY140" i="3"/>
  <c r="BX140" i="3"/>
  <c r="BW140" i="3"/>
  <c r="BY139" i="3"/>
  <c r="BX139" i="3"/>
  <c r="BW139" i="3"/>
  <c r="BY138" i="3"/>
  <c r="BX138" i="3"/>
  <c r="BW138" i="3"/>
  <c r="BY137" i="3"/>
  <c r="BX137" i="3"/>
  <c r="BW137" i="3"/>
  <c r="BY136" i="3"/>
  <c r="BX136" i="3"/>
  <c r="BW136" i="3"/>
  <c r="BY135" i="3"/>
  <c r="BX135" i="3"/>
  <c r="BW135" i="3"/>
  <c r="BY134" i="3"/>
  <c r="BX134" i="3"/>
  <c r="BW134" i="3"/>
  <c r="BY133" i="3"/>
  <c r="BX133" i="3"/>
  <c r="BW133" i="3"/>
  <c r="BY132" i="3"/>
  <c r="BX132" i="3"/>
  <c r="BW132" i="3"/>
  <c r="BY131" i="3"/>
  <c r="BX131" i="3"/>
  <c r="BW131" i="3"/>
  <c r="BY130" i="3"/>
  <c r="BX130" i="3"/>
  <c r="BW130" i="3"/>
  <c r="BY129" i="3"/>
  <c r="BX129" i="3"/>
  <c r="BW129" i="3"/>
  <c r="BY128" i="3"/>
  <c r="BX128" i="3"/>
  <c r="BW128" i="3"/>
  <c r="BY127" i="3"/>
  <c r="BX127" i="3"/>
  <c r="BW127" i="3"/>
  <c r="BY126" i="3"/>
  <c r="BX126" i="3"/>
  <c r="BW126" i="3"/>
  <c r="BY125" i="3"/>
  <c r="BX125" i="3"/>
  <c r="BW125" i="3"/>
  <c r="BY124" i="3"/>
  <c r="BX124" i="3"/>
  <c r="BW124" i="3"/>
  <c r="BY123" i="3"/>
  <c r="BX123" i="3"/>
  <c r="BW123" i="3"/>
  <c r="BY122" i="3"/>
  <c r="BX122" i="3"/>
  <c r="BW122" i="3"/>
  <c r="BY121" i="3"/>
  <c r="BX121" i="3"/>
  <c r="BW121" i="3"/>
  <c r="BY120" i="3"/>
  <c r="BX120" i="3"/>
  <c r="BW120" i="3"/>
  <c r="BY119" i="3"/>
  <c r="BX119" i="3"/>
  <c r="BW119" i="3"/>
  <c r="BY118" i="3"/>
  <c r="BX118" i="3"/>
  <c r="BW118" i="3"/>
  <c r="BY117" i="3"/>
  <c r="BX117" i="3"/>
  <c r="BW117" i="3"/>
  <c r="BY116" i="3"/>
  <c r="BX116" i="3"/>
  <c r="BW116" i="3"/>
  <c r="BY115" i="3"/>
  <c r="BX115" i="3"/>
  <c r="BW115" i="3"/>
  <c r="BY114" i="3"/>
  <c r="BX114" i="3"/>
  <c r="BW114" i="3"/>
  <c r="BY113" i="3"/>
  <c r="BX113" i="3"/>
  <c r="BW113" i="3"/>
  <c r="BY112" i="3"/>
  <c r="BX112" i="3"/>
  <c r="BW112" i="3"/>
  <c r="BY111" i="3"/>
  <c r="BX111" i="3"/>
  <c r="BW111" i="3"/>
  <c r="BY110" i="3"/>
  <c r="BX110" i="3"/>
  <c r="BW110" i="3"/>
  <c r="BY109" i="3"/>
  <c r="BX109" i="3"/>
  <c r="BW109" i="3"/>
  <c r="BY108" i="3"/>
  <c r="BX108" i="3"/>
  <c r="BW108" i="3"/>
  <c r="BY107" i="3"/>
  <c r="BX107" i="3"/>
  <c r="BW107" i="3"/>
  <c r="BY106" i="3"/>
  <c r="BX106" i="3"/>
  <c r="BW106" i="3"/>
  <c r="BY105" i="3"/>
  <c r="BX105" i="3"/>
  <c r="BW105" i="3"/>
  <c r="BY104" i="3"/>
  <c r="BX104" i="3"/>
  <c r="BW104" i="3"/>
  <c r="BY103" i="3"/>
  <c r="BX103" i="3"/>
  <c r="BW103" i="3"/>
  <c r="BY102" i="3"/>
  <c r="BX102" i="3"/>
  <c r="BW102" i="3"/>
  <c r="BY101" i="3"/>
  <c r="BX101" i="3"/>
  <c r="BW101" i="3"/>
  <c r="BY100" i="3"/>
  <c r="BX100" i="3"/>
  <c r="BW100" i="3"/>
  <c r="BY99" i="3"/>
  <c r="BX99" i="3"/>
  <c r="BW99" i="3"/>
  <c r="BY98" i="3"/>
  <c r="BX98" i="3"/>
  <c r="BW98" i="3"/>
  <c r="BY97" i="3"/>
  <c r="BX97" i="3"/>
  <c r="BW97" i="3"/>
  <c r="BY96" i="3"/>
  <c r="BX96" i="3"/>
  <c r="BW96" i="3"/>
  <c r="BY95" i="3"/>
  <c r="BX95" i="3"/>
  <c r="BW95" i="3"/>
  <c r="BY94" i="3"/>
  <c r="BX94" i="3"/>
  <c r="BW94" i="3"/>
  <c r="BY93" i="3"/>
  <c r="BX93" i="3"/>
  <c r="BW93" i="3"/>
  <c r="BY92" i="3"/>
  <c r="BX92" i="3"/>
  <c r="BW92" i="3"/>
  <c r="BY91" i="3"/>
  <c r="BX91" i="3"/>
  <c r="BW91" i="3"/>
  <c r="BY90" i="3"/>
  <c r="BX90" i="3"/>
  <c r="BW90" i="3"/>
  <c r="BY89" i="3"/>
  <c r="BX89" i="3"/>
  <c r="BW89" i="3"/>
  <c r="BY88" i="3"/>
  <c r="BX88" i="3"/>
  <c r="BW88" i="3"/>
  <c r="BY87" i="3"/>
  <c r="BX87" i="3"/>
  <c r="BW87" i="3"/>
  <c r="BY86" i="3"/>
  <c r="BX86" i="3"/>
  <c r="BW86" i="3"/>
  <c r="BY85" i="3"/>
  <c r="BX85" i="3"/>
  <c r="BW85" i="3"/>
  <c r="BY84" i="3"/>
  <c r="BX84" i="3"/>
  <c r="BW84" i="3"/>
  <c r="BY83" i="3"/>
  <c r="BX83" i="3"/>
  <c r="BW83" i="3"/>
  <c r="BY82" i="3"/>
  <c r="BX82" i="3"/>
  <c r="BW82" i="3"/>
  <c r="BY81" i="3"/>
  <c r="BX81" i="3"/>
  <c r="BW81" i="3"/>
  <c r="BY80" i="3"/>
  <c r="BX80" i="3"/>
  <c r="BW80" i="3"/>
  <c r="BY79" i="3"/>
  <c r="BX79" i="3"/>
  <c r="BW79" i="3"/>
  <c r="BY78" i="3"/>
  <c r="BX78" i="3"/>
  <c r="BW78" i="3"/>
  <c r="BY77" i="3"/>
  <c r="BX77" i="3"/>
  <c r="BW77" i="3"/>
  <c r="BY76" i="3"/>
  <c r="BX76" i="3"/>
  <c r="BW76" i="3"/>
  <c r="BY75" i="3"/>
  <c r="BX75" i="3"/>
  <c r="BW75" i="3"/>
  <c r="BY74" i="3"/>
  <c r="BX74" i="3"/>
  <c r="BW74" i="3"/>
  <c r="BY73" i="3"/>
  <c r="BX73" i="3"/>
  <c r="BW73" i="3"/>
  <c r="BY72" i="3"/>
  <c r="BX72" i="3"/>
  <c r="BW72" i="3"/>
  <c r="BY71" i="3"/>
  <c r="BX71" i="3"/>
  <c r="BW71" i="3"/>
  <c r="BY70" i="3"/>
  <c r="BX70" i="3"/>
  <c r="BW70" i="3"/>
  <c r="BY69" i="3"/>
  <c r="BX69" i="3"/>
  <c r="BW69" i="3"/>
  <c r="BY68" i="3"/>
  <c r="BX68" i="3"/>
  <c r="BW68" i="3"/>
  <c r="BY67" i="3"/>
  <c r="BX67" i="3"/>
  <c r="BW67" i="3"/>
  <c r="BY66" i="3"/>
  <c r="BX66" i="3"/>
  <c r="BW66" i="3"/>
  <c r="BY65" i="3"/>
  <c r="BX65" i="3"/>
  <c r="BW65" i="3"/>
  <c r="BY64" i="3"/>
  <c r="BX64" i="3"/>
  <c r="BW64" i="3"/>
  <c r="BY63" i="3"/>
  <c r="BX63" i="3"/>
  <c r="BW63" i="3"/>
  <c r="BY62" i="3"/>
  <c r="BX62" i="3"/>
  <c r="BW62" i="3"/>
  <c r="BY61" i="3"/>
  <c r="BX61" i="3"/>
  <c r="BW61" i="3"/>
  <c r="BY60" i="3"/>
  <c r="BX60" i="3"/>
  <c r="BW60" i="3"/>
  <c r="BY59" i="3"/>
  <c r="BX59" i="3"/>
  <c r="BW59" i="3"/>
  <c r="BY58" i="3"/>
  <c r="BX58" i="3"/>
  <c r="BW58" i="3"/>
  <c r="BY57" i="3"/>
  <c r="BX57" i="3"/>
  <c r="BW57" i="3"/>
  <c r="BY56" i="3"/>
  <c r="BX56" i="3"/>
  <c r="BW56" i="3"/>
  <c r="BY55" i="3"/>
  <c r="BX55" i="3"/>
  <c r="BW55" i="3"/>
  <c r="BY54" i="3"/>
  <c r="BX54" i="3"/>
  <c r="BW54" i="3"/>
  <c r="BY53" i="3"/>
  <c r="BX53" i="3"/>
  <c r="BW53" i="3"/>
  <c r="BY52" i="3"/>
  <c r="BX52" i="3"/>
  <c r="BW52" i="3"/>
  <c r="BY51" i="3"/>
  <c r="BX51" i="3"/>
  <c r="BW51" i="3"/>
  <c r="BY50" i="3"/>
  <c r="BX50" i="3"/>
  <c r="BW50" i="3"/>
  <c r="BY49" i="3"/>
  <c r="BX49" i="3"/>
  <c r="BW49" i="3"/>
  <c r="BY48" i="3"/>
  <c r="BX48" i="3"/>
  <c r="BW48" i="3"/>
  <c r="BY47" i="3"/>
  <c r="BX47" i="3"/>
  <c r="BW47" i="3"/>
  <c r="BY46" i="3"/>
  <c r="BX46" i="3"/>
  <c r="BW46" i="3"/>
  <c r="BY45" i="3"/>
  <c r="BX45" i="3"/>
  <c r="BW45" i="3"/>
  <c r="BY44" i="3"/>
  <c r="BX44" i="3"/>
  <c r="BW44" i="3"/>
  <c r="BY43" i="3"/>
  <c r="BX43" i="3"/>
  <c r="BW43" i="3"/>
  <c r="BY42" i="3"/>
  <c r="BX42" i="3"/>
  <c r="BW42" i="3"/>
  <c r="BY41" i="3"/>
  <c r="BX41" i="3"/>
  <c r="BW41" i="3"/>
  <c r="BY40" i="3"/>
  <c r="BX40" i="3"/>
  <c r="BW40" i="3"/>
  <c r="BY39" i="3"/>
  <c r="BX39" i="3"/>
  <c r="BW39" i="3"/>
  <c r="BY38" i="3"/>
  <c r="BX38" i="3"/>
  <c r="BW38" i="3"/>
  <c r="BY37" i="3"/>
  <c r="BX37" i="3"/>
  <c r="BW37" i="3"/>
  <c r="BY36" i="3"/>
  <c r="BX36" i="3"/>
  <c r="BW36" i="3"/>
  <c r="BY35" i="3"/>
  <c r="BX35" i="3"/>
  <c r="BW35" i="3"/>
  <c r="BY34" i="3"/>
  <c r="BX34" i="3"/>
  <c r="BW34" i="3"/>
  <c r="BY33" i="3"/>
  <c r="BX33" i="3"/>
  <c r="BW33" i="3"/>
  <c r="BY32" i="3"/>
  <c r="BX32" i="3"/>
  <c r="BW32" i="3"/>
  <c r="BY31" i="3"/>
  <c r="BX31" i="3"/>
  <c r="BW31" i="3"/>
  <c r="BY30" i="3"/>
  <c r="BX30" i="3"/>
  <c r="BW30" i="3"/>
  <c r="BY29" i="3"/>
  <c r="BX29" i="3"/>
  <c r="BW29" i="3"/>
  <c r="BY28" i="3"/>
  <c r="BX28" i="3"/>
  <c r="BW28" i="3"/>
  <c r="BY27" i="3"/>
  <c r="BX27" i="3"/>
  <c r="BW27" i="3"/>
  <c r="BY26" i="3"/>
  <c r="BX26" i="3"/>
  <c r="BW26" i="3"/>
  <c r="BY25" i="3"/>
  <c r="BX25" i="3"/>
  <c r="BW25" i="3"/>
  <c r="BY24" i="3"/>
  <c r="BX24" i="3"/>
  <c r="BW24" i="3"/>
  <c r="BY23" i="3"/>
  <c r="BX23" i="3"/>
  <c r="BW23" i="3"/>
  <c r="BY22" i="3"/>
  <c r="BX22" i="3"/>
  <c r="BW22" i="3"/>
  <c r="BY21" i="3"/>
  <c r="BX21" i="3"/>
  <c r="BW21" i="3"/>
  <c r="BY20" i="3"/>
  <c r="BX20" i="3"/>
  <c r="BW20" i="3"/>
  <c r="BY19" i="3"/>
  <c r="BX19" i="3"/>
  <c r="BW19" i="3"/>
  <c r="BY18" i="3"/>
  <c r="BY17" i="3"/>
  <c r="BY16" i="3"/>
  <c r="BY15" i="3"/>
  <c r="BY14" i="3"/>
  <c r="BY13" i="3"/>
  <c r="BY12" i="3"/>
  <c r="BY11" i="3"/>
  <c r="B11" i="3"/>
  <c r="D11" i="3" s="1"/>
  <c r="BR992" i="3"/>
  <c r="BT992" i="3" s="1"/>
  <c r="BR991" i="3"/>
  <c r="BT991" i="3" s="1"/>
  <c r="BR973" i="3"/>
  <c r="BT973" i="3" s="1"/>
  <c r="BR972" i="3"/>
  <c r="BT972" i="3" s="1"/>
  <c r="BR953" i="3"/>
  <c r="BT953" i="3" s="1"/>
  <c r="BQ935" i="3"/>
  <c r="BS935" i="3" s="1"/>
  <c r="BQ917" i="3"/>
  <c r="BS917" i="3" s="1"/>
  <c r="BQ915" i="3"/>
  <c r="BS915" i="3" s="1"/>
  <c r="BR897" i="3"/>
  <c r="BT897" i="3" s="1"/>
  <c r="BR896" i="3"/>
  <c r="BT896" i="3" s="1"/>
  <c r="BR877" i="3"/>
  <c r="BT877" i="3" s="1"/>
  <c r="BR860" i="3"/>
  <c r="BT860" i="3" s="1"/>
  <c r="BQ841" i="3"/>
  <c r="BS841" i="3" s="1"/>
  <c r="BR840" i="3"/>
  <c r="BT840" i="3" s="1"/>
  <c r="BQ813" i="3"/>
  <c r="BS813" i="3" s="1"/>
  <c r="BQ812" i="3"/>
  <c r="BS812" i="3" s="1"/>
  <c r="BR784" i="3"/>
  <c r="BT784" i="3" s="1"/>
  <c r="BQ784" i="3"/>
  <c r="BS784" i="3" s="1"/>
  <c r="BQ769" i="3"/>
  <c r="BS769" i="3" s="1"/>
  <c r="BQ756" i="3"/>
  <c r="BS756" i="3" s="1"/>
  <c r="BQ755" i="3"/>
  <c r="BS755" i="3" s="1"/>
  <c r="BQ741" i="3"/>
  <c r="BS741" i="3" s="1"/>
  <c r="BQ728" i="3"/>
  <c r="BS728" i="3" s="1"/>
  <c r="BQ713" i="3"/>
  <c r="BS713" i="3" s="1"/>
  <c r="BR712" i="3"/>
  <c r="BT712" i="3" s="1"/>
  <c r="BQ685" i="3"/>
  <c r="BS685" i="3" s="1"/>
  <c r="BQ684" i="3"/>
  <c r="BS684" i="3" s="1"/>
  <c r="BQ660" i="3"/>
  <c r="BS660" i="3" s="1"/>
  <c r="BQ659" i="3"/>
  <c r="BS659" i="3" s="1"/>
  <c r="BQ649" i="3"/>
  <c r="BS649" i="3" s="1"/>
  <c r="BQ641" i="3"/>
  <c r="BS641" i="3" s="1"/>
  <c r="BR640" i="3"/>
  <c r="BT640" i="3" s="1"/>
  <c r="BQ632" i="3"/>
  <c r="BS632" i="3" s="1"/>
  <c r="BQ624" i="3"/>
  <c r="BS624" i="3" s="1"/>
  <c r="BQ623" i="3"/>
  <c r="BS623" i="3" s="1"/>
  <c r="BQ617" i="3"/>
  <c r="BS617" i="3" s="1"/>
  <c r="BQ616" i="3"/>
  <c r="BS616" i="3" s="1"/>
  <c r="BR609" i="3"/>
  <c r="BT609" i="3" s="1"/>
  <c r="BQ609" i="3"/>
  <c r="BS609" i="3" s="1"/>
  <c r="BR601" i="3"/>
  <c r="BT601" i="3" s="1"/>
  <c r="BQ595" i="3"/>
  <c r="BS595" i="3" s="1"/>
  <c r="BQ588" i="3"/>
  <c r="BS588" i="3" s="1"/>
  <c r="BR587" i="3"/>
  <c r="BT587" i="3" s="1"/>
  <c r="BR581" i="3"/>
  <c r="BT581" i="3" s="1"/>
  <c r="BQ580" i="3"/>
  <c r="BS580" i="3" s="1"/>
  <c r="BR573" i="3"/>
  <c r="BT573" i="3" s="1"/>
  <c r="BQ560" i="3"/>
  <c r="BS560" i="3" s="1"/>
  <c r="BQ559" i="3"/>
  <c r="BS559" i="3" s="1"/>
  <c r="BQ553" i="3"/>
  <c r="BS553" i="3" s="1"/>
  <c r="BQ552" i="3"/>
  <c r="BS552" i="3" s="1"/>
  <c r="BR545" i="3"/>
  <c r="BT545" i="3" s="1"/>
  <c r="BQ545" i="3"/>
  <c r="BS545" i="3" s="1"/>
  <c r="BR537" i="3"/>
  <c r="BT537" i="3" s="1"/>
  <c r="BQ531" i="3"/>
  <c r="BS531" i="3" s="1"/>
  <c r="BQ524" i="3"/>
  <c r="BS524" i="3" s="1"/>
  <c r="BR523" i="3"/>
  <c r="BT523" i="3" s="1"/>
  <c r="BR517" i="3"/>
  <c r="BT517" i="3" s="1"/>
  <c r="BQ516" i="3"/>
  <c r="BS516" i="3" s="1"/>
  <c r="BR509" i="3"/>
  <c r="BT509" i="3" s="1"/>
  <c r="BQ496" i="3"/>
  <c r="BS496" i="3" s="1"/>
  <c r="BQ495" i="3"/>
  <c r="BS495" i="3" s="1"/>
  <c r="BQ489" i="3"/>
  <c r="BS489" i="3" s="1"/>
  <c r="BQ488" i="3"/>
  <c r="BS488" i="3" s="1"/>
  <c r="BR481" i="3"/>
  <c r="BT481" i="3" s="1"/>
  <c r="BQ481" i="3"/>
  <c r="BS481" i="3" s="1"/>
  <c r="BR473" i="3"/>
  <c r="BT473" i="3" s="1"/>
  <c r="BQ467" i="3"/>
  <c r="BS467" i="3" s="1"/>
  <c r="BQ460" i="3"/>
  <c r="BS460" i="3" s="1"/>
  <c r="BR459" i="3"/>
  <c r="BT459" i="3" s="1"/>
  <c r="BR453" i="3"/>
  <c r="BT453" i="3" s="1"/>
  <c r="BQ452" i="3"/>
  <c r="BS452" i="3" s="1"/>
  <c r="BR445" i="3"/>
  <c r="BT445" i="3" s="1"/>
  <c r="BQ432" i="3"/>
  <c r="BS432" i="3" s="1"/>
  <c r="BQ431" i="3"/>
  <c r="BS431" i="3" s="1"/>
  <c r="BQ425" i="3"/>
  <c r="BS425" i="3" s="1"/>
  <c r="BQ424" i="3"/>
  <c r="BS424" i="3" s="1"/>
  <c r="BR417" i="3"/>
  <c r="BT417" i="3" s="1"/>
  <c r="BQ417" i="3"/>
  <c r="BS417" i="3" s="1"/>
  <c r="BR409" i="3"/>
  <c r="BT409" i="3" s="1"/>
  <c r="BQ403" i="3"/>
  <c r="BS403" i="3" s="1"/>
  <c r="BQ396" i="3"/>
  <c r="BS396" i="3" s="1"/>
  <c r="BR395" i="3"/>
  <c r="BT395" i="3" s="1"/>
  <c r="BR389" i="3"/>
  <c r="BT389" i="3" s="1"/>
  <c r="BQ388" i="3"/>
  <c r="BS388" i="3" s="1"/>
  <c r="BR381" i="3"/>
  <c r="BT381" i="3" s="1"/>
  <c r="BQ368" i="3"/>
  <c r="BS368" i="3" s="1"/>
  <c r="BQ367" i="3"/>
  <c r="BS367" i="3" s="1"/>
  <c r="BQ361" i="3"/>
  <c r="BS361" i="3" s="1"/>
  <c r="BQ360" i="3"/>
  <c r="BS360" i="3" s="1"/>
  <c r="BR353" i="3"/>
  <c r="BT353" i="3" s="1"/>
  <c r="BQ353" i="3"/>
  <c r="BS353" i="3" s="1"/>
  <c r="BR345" i="3"/>
  <c r="BT345" i="3" s="1"/>
  <c r="BQ339" i="3"/>
  <c r="BS339" i="3" s="1"/>
  <c r="BQ332" i="3"/>
  <c r="BS332" i="3" s="1"/>
  <c r="BR331" i="3"/>
  <c r="BT331" i="3" s="1"/>
  <c r="BR325" i="3"/>
  <c r="BT325" i="3" s="1"/>
  <c r="BQ324" i="3"/>
  <c r="BS324" i="3" s="1"/>
  <c r="BR317" i="3"/>
  <c r="BT317" i="3" s="1"/>
  <c r="BQ304" i="3"/>
  <c r="BS304" i="3" s="1"/>
  <c r="BQ303" i="3"/>
  <c r="BS303" i="3" s="1"/>
  <c r="BQ297" i="3"/>
  <c r="BS297" i="3" s="1"/>
  <c r="BQ296" i="3"/>
  <c r="BS296" i="3" s="1"/>
  <c r="BR289" i="3"/>
  <c r="BT289" i="3" s="1"/>
  <c r="BQ289" i="3"/>
  <c r="BS289" i="3" s="1"/>
  <c r="BR281" i="3"/>
  <c r="BT281" i="3" s="1"/>
  <c r="BQ275" i="3"/>
  <c r="BS275" i="3" s="1"/>
  <c r="BQ268" i="3"/>
  <c r="BS268" i="3" s="1"/>
  <c r="BR267" i="3"/>
  <c r="BT267" i="3" s="1"/>
  <c r="BR261" i="3"/>
  <c r="BT261" i="3" s="1"/>
  <c r="BQ260" i="3"/>
  <c r="BS260" i="3" s="1"/>
  <c r="BR253" i="3"/>
  <c r="BT253" i="3" s="1"/>
  <c r="BQ240" i="3"/>
  <c r="BS240" i="3" s="1"/>
  <c r="BQ239" i="3"/>
  <c r="BS239" i="3" s="1"/>
  <c r="BQ233" i="3"/>
  <c r="BS233" i="3" s="1"/>
  <c r="BQ232" i="3"/>
  <c r="BS232" i="3" s="1"/>
  <c r="BR225" i="3"/>
  <c r="BT225" i="3" s="1"/>
  <c r="BQ225" i="3"/>
  <c r="BS225" i="3" s="1"/>
  <c r="BR217" i="3"/>
  <c r="BT217" i="3" s="1"/>
  <c r="BQ211" i="3"/>
  <c r="BS211" i="3" s="1"/>
  <c r="BQ204" i="3"/>
  <c r="BS204" i="3" s="1"/>
  <c r="BR203" i="3"/>
  <c r="BT203" i="3" s="1"/>
  <c r="BR200" i="3"/>
  <c r="BT200" i="3" s="1"/>
  <c r="BR199" i="3"/>
  <c r="BT199" i="3" s="1"/>
  <c r="BR197" i="3"/>
  <c r="BT197" i="3" s="1"/>
  <c r="BQ197" i="3"/>
  <c r="BS197" i="3" s="1"/>
  <c r="BR192" i="3"/>
  <c r="BT192" i="3" s="1"/>
  <c r="BR191" i="3"/>
  <c r="BT191" i="3" s="1"/>
  <c r="BR189" i="3"/>
  <c r="BT189" i="3" s="1"/>
  <c r="BQ189" i="3"/>
  <c r="BS189" i="3" s="1"/>
  <c r="BR184" i="3"/>
  <c r="BT184" i="3" s="1"/>
  <c r="BR183" i="3"/>
  <c r="BT183" i="3" s="1"/>
  <c r="BR181" i="3"/>
  <c r="BT181" i="3" s="1"/>
  <c r="BQ181" i="3"/>
  <c r="BS181" i="3" s="1"/>
  <c r="BR176" i="3"/>
  <c r="BT176" i="3" s="1"/>
  <c r="BR175" i="3"/>
  <c r="BT175" i="3" s="1"/>
  <c r="BR173" i="3"/>
  <c r="BT173" i="3" s="1"/>
  <c r="BQ173" i="3"/>
  <c r="BS173" i="3" s="1"/>
  <c r="BR168" i="3"/>
  <c r="BT168" i="3" s="1"/>
  <c r="BR167" i="3"/>
  <c r="BT167" i="3" s="1"/>
  <c r="BR165" i="3"/>
  <c r="BT165" i="3" s="1"/>
  <c r="BQ165" i="3"/>
  <c r="BS165" i="3" s="1"/>
  <c r="BR160" i="3"/>
  <c r="BT160" i="3" s="1"/>
  <c r="BR159" i="3"/>
  <c r="BT159" i="3" s="1"/>
  <c r="BR157" i="3"/>
  <c r="BT157" i="3" s="1"/>
  <c r="BQ157" i="3"/>
  <c r="BS157" i="3" s="1"/>
  <c r="BR152" i="3"/>
  <c r="BT152" i="3" s="1"/>
  <c r="BR151" i="3"/>
  <c r="BT151" i="3" s="1"/>
  <c r="BR149" i="3"/>
  <c r="BT149" i="3" s="1"/>
  <c r="BQ149" i="3"/>
  <c r="BS149" i="3" s="1"/>
  <c r="BR144" i="3"/>
  <c r="BT144" i="3" s="1"/>
  <c r="BR143" i="3"/>
  <c r="BT143" i="3" s="1"/>
  <c r="BR141" i="3"/>
  <c r="BT141" i="3" s="1"/>
  <c r="BQ141" i="3"/>
  <c r="BS141" i="3" s="1"/>
  <c r="BR136" i="3"/>
  <c r="BT136" i="3" s="1"/>
  <c r="BR135" i="3"/>
  <c r="BT135" i="3" s="1"/>
  <c r="BR133" i="3"/>
  <c r="BT133" i="3" s="1"/>
  <c r="BQ133" i="3"/>
  <c r="BS133" i="3" s="1"/>
  <c r="BR128" i="3"/>
  <c r="BT128" i="3" s="1"/>
  <c r="BR127" i="3"/>
  <c r="BT127" i="3" s="1"/>
  <c r="BR125" i="3"/>
  <c r="BT125" i="3" s="1"/>
  <c r="BQ125" i="3"/>
  <c r="BS125" i="3" s="1"/>
  <c r="BR120" i="3"/>
  <c r="BT120" i="3" s="1"/>
  <c r="BR119" i="3"/>
  <c r="BT119" i="3" s="1"/>
  <c r="BR117" i="3"/>
  <c r="BT117" i="3" s="1"/>
  <c r="BQ117" i="3"/>
  <c r="BS117" i="3" s="1"/>
  <c r="BR112" i="3"/>
  <c r="BT112" i="3" s="1"/>
  <c r="BR111" i="3"/>
  <c r="BT111" i="3" s="1"/>
  <c r="BR109" i="3"/>
  <c r="BT109" i="3" s="1"/>
  <c r="BQ109" i="3"/>
  <c r="BS109" i="3" s="1"/>
  <c r="BR104" i="3"/>
  <c r="BT104" i="3" s="1"/>
  <c r="BR103" i="3"/>
  <c r="BT103" i="3" s="1"/>
  <c r="BR101" i="3"/>
  <c r="BT101" i="3" s="1"/>
  <c r="BQ101" i="3"/>
  <c r="BS101" i="3" s="1"/>
  <c r="BR96" i="3"/>
  <c r="BT96" i="3" s="1"/>
  <c r="BR95" i="3"/>
  <c r="BT95" i="3" s="1"/>
  <c r="BR93" i="3"/>
  <c r="BT93" i="3" s="1"/>
  <c r="BQ93" i="3"/>
  <c r="BS93" i="3" s="1"/>
  <c r="BR88" i="3"/>
  <c r="BT88" i="3" s="1"/>
  <c r="BR87" i="3"/>
  <c r="BT87" i="3" s="1"/>
  <c r="BR85" i="3"/>
  <c r="BT85" i="3" s="1"/>
  <c r="BQ85" i="3"/>
  <c r="BS85" i="3" s="1"/>
  <c r="BR80" i="3"/>
  <c r="BT80" i="3" s="1"/>
  <c r="BR79" i="3"/>
  <c r="BT79" i="3" s="1"/>
  <c r="BR77" i="3"/>
  <c r="BT77" i="3" s="1"/>
  <c r="BQ77" i="3"/>
  <c r="BS77" i="3" s="1"/>
  <c r="BR72" i="3"/>
  <c r="BT72" i="3" s="1"/>
  <c r="BR71" i="3"/>
  <c r="BT71" i="3" s="1"/>
  <c r="BR69" i="3"/>
  <c r="BT69" i="3" s="1"/>
  <c r="BQ69" i="3"/>
  <c r="BS69" i="3" s="1"/>
  <c r="BR64" i="3"/>
  <c r="BT64" i="3" s="1"/>
  <c r="BR63" i="3"/>
  <c r="BT63" i="3" s="1"/>
  <c r="BR61" i="3"/>
  <c r="BT61" i="3" s="1"/>
  <c r="BQ61" i="3"/>
  <c r="BS61" i="3" s="1"/>
  <c r="BR56" i="3"/>
  <c r="BT56" i="3" s="1"/>
  <c r="BR55" i="3"/>
  <c r="BT55" i="3" s="1"/>
  <c r="BR53" i="3"/>
  <c r="BT53" i="3" s="1"/>
  <c r="BQ53" i="3"/>
  <c r="BS53" i="3" s="1"/>
  <c r="BR48" i="3"/>
  <c r="BT48" i="3" s="1"/>
  <c r="BR47" i="3"/>
  <c r="BT47" i="3" s="1"/>
  <c r="BR45" i="3"/>
  <c r="BT45" i="3" s="1"/>
  <c r="BQ45" i="3"/>
  <c r="BS45" i="3" s="1"/>
  <c r="BR40" i="3"/>
  <c r="BT40" i="3" s="1"/>
  <c r="BR39" i="3"/>
  <c r="BT39" i="3" s="1"/>
  <c r="BR37" i="3"/>
  <c r="BT37" i="3" s="1"/>
  <c r="BQ37" i="3"/>
  <c r="BS37" i="3" s="1"/>
  <c r="BR32" i="3"/>
  <c r="BT32" i="3" s="1"/>
  <c r="BR31" i="3"/>
  <c r="BT31" i="3" s="1"/>
  <c r="BR29" i="3"/>
  <c r="BT29" i="3" s="1"/>
  <c r="BQ29" i="3"/>
  <c r="BS29" i="3" s="1"/>
  <c r="BR24" i="3"/>
  <c r="BT24" i="3" s="1"/>
  <c r="BR23" i="3"/>
  <c r="BT23" i="3" s="1"/>
  <c r="BR21" i="3"/>
  <c r="BT21" i="3" s="1"/>
  <c r="BQ21" i="3"/>
  <c r="BS21" i="3" s="1"/>
  <c r="BR10" i="3"/>
  <c r="BQ10" i="3"/>
  <c r="CY1010" i="2"/>
  <c r="CX1010" i="2"/>
  <c r="CY1009" i="2"/>
  <c r="CX1009" i="2"/>
  <c r="CY1008" i="2"/>
  <c r="CX1008" i="2"/>
  <c r="CY1007" i="2"/>
  <c r="CX1007" i="2"/>
  <c r="CY1006" i="2"/>
  <c r="CX1006" i="2"/>
  <c r="CY1005" i="2"/>
  <c r="CX1005" i="2"/>
  <c r="CY1004" i="2"/>
  <c r="CX1004" i="2"/>
  <c r="CY1003" i="2"/>
  <c r="CX1003" i="2"/>
  <c r="CY1002" i="2"/>
  <c r="CX1002" i="2"/>
  <c r="CY1001" i="2"/>
  <c r="CX1001" i="2"/>
  <c r="CY1000" i="2"/>
  <c r="CX1000" i="2"/>
  <c r="CY999" i="2"/>
  <c r="CX999" i="2"/>
  <c r="CY998" i="2"/>
  <c r="CX998" i="2"/>
  <c r="CY997" i="2"/>
  <c r="CX997" i="2"/>
  <c r="CY996" i="2"/>
  <c r="CX996" i="2"/>
  <c r="CY995" i="2"/>
  <c r="CX995" i="2"/>
  <c r="CY994" i="2"/>
  <c r="CX994" i="2"/>
  <c r="CY993" i="2"/>
  <c r="CX993" i="2"/>
  <c r="CY992" i="2"/>
  <c r="CX992" i="2"/>
  <c r="CY991" i="2"/>
  <c r="CX991" i="2"/>
  <c r="CY990" i="2"/>
  <c r="CX990" i="2"/>
  <c r="CY989" i="2"/>
  <c r="CX989" i="2"/>
  <c r="CY988" i="2"/>
  <c r="CX988" i="2"/>
  <c r="CY987" i="2"/>
  <c r="CX987" i="2"/>
  <c r="CY986" i="2"/>
  <c r="CX986" i="2"/>
  <c r="CY985" i="2"/>
  <c r="CX985" i="2"/>
  <c r="CY984" i="2"/>
  <c r="CX984" i="2"/>
  <c r="CY983" i="2"/>
  <c r="CX983" i="2"/>
  <c r="CY982" i="2"/>
  <c r="CX982" i="2"/>
  <c r="CY981" i="2"/>
  <c r="CX981" i="2"/>
  <c r="CY980" i="2"/>
  <c r="CX980" i="2"/>
  <c r="CY979" i="2"/>
  <c r="CX979" i="2"/>
  <c r="CY978" i="2"/>
  <c r="CX978" i="2"/>
  <c r="CY977" i="2"/>
  <c r="CX977" i="2"/>
  <c r="CY976" i="2"/>
  <c r="CX976" i="2"/>
  <c r="CY975" i="2"/>
  <c r="CX975" i="2"/>
  <c r="CY974" i="2"/>
  <c r="CX974" i="2"/>
  <c r="CY973" i="2"/>
  <c r="CX973" i="2"/>
  <c r="CY972" i="2"/>
  <c r="CX972" i="2"/>
  <c r="CY971" i="2"/>
  <c r="CX971" i="2"/>
  <c r="CY970" i="2"/>
  <c r="CX970" i="2"/>
  <c r="CY969" i="2"/>
  <c r="CX969" i="2"/>
  <c r="CY968" i="2"/>
  <c r="CX968" i="2"/>
  <c r="CY967" i="2"/>
  <c r="CX967" i="2"/>
  <c r="CY966" i="2"/>
  <c r="CX966" i="2"/>
  <c r="CY965" i="2"/>
  <c r="CX965" i="2"/>
  <c r="CY964" i="2"/>
  <c r="CX964" i="2"/>
  <c r="CY963" i="2"/>
  <c r="CX963" i="2"/>
  <c r="CY962" i="2"/>
  <c r="CX962" i="2"/>
  <c r="CY961" i="2"/>
  <c r="CX961" i="2"/>
  <c r="CY960" i="2"/>
  <c r="CX960" i="2"/>
  <c r="CY959" i="2"/>
  <c r="CX959" i="2"/>
  <c r="CY958" i="2"/>
  <c r="CX958" i="2"/>
  <c r="CY957" i="2"/>
  <c r="CX957" i="2"/>
  <c r="CY956" i="2"/>
  <c r="CX956" i="2"/>
  <c r="CY955" i="2"/>
  <c r="CX955" i="2"/>
  <c r="CY954" i="2"/>
  <c r="CX954" i="2"/>
  <c r="CY953" i="2"/>
  <c r="CX953" i="2"/>
  <c r="CY952" i="2"/>
  <c r="CX952" i="2"/>
  <c r="CY951" i="2"/>
  <c r="CX951" i="2"/>
  <c r="CY950" i="2"/>
  <c r="CX950" i="2"/>
  <c r="CY949" i="2"/>
  <c r="CX949" i="2"/>
  <c r="CY948" i="2"/>
  <c r="CX948" i="2"/>
  <c r="CY947" i="2"/>
  <c r="CX947" i="2"/>
  <c r="CY946" i="2"/>
  <c r="CX946" i="2"/>
  <c r="CY945" i="2"/>
  <c r="CX945" i="2"/>
  <c r="CY944" i="2"/>
  <c r="CX944" i="2"/>
  <c r="CY943" i="2"/>
  <c r="CX943" i="2"/>
  <c r="CY942" i="2"/>
  <c r="CX942" i="2"/>
  <c r="CY941" i="2"/>
  <c r="CX941" i="2"/>
  <c r="CY940" i="2"/>
  <c r="CX940" i="2"/>
  <c r="CY939" i="2"/>
  <c r="CX939" i="2"/>
  <c r="CY938" i="2"/>
  <c r="CX938" i="2"/>
  <c r="CY937" i="2"/>
  <c r="CX937" i="2"/>
  <c r="CY936" i="2"/>
  <c r="CX936" i="2"/>
  <c r="CY935" i="2"/>
  <c r="CX935" i="2"/>
  <c r="CY934" i="2"/>
  <c r="CX934" i="2"/>
  <c r="CY933" i="2"/>
  <c r="CX933" i="2"/>
  <c r="CY932" i="2"/>
  <c r="CX932" i="2"/>
  <c r="CY931" i="2"/>
  <c r="CX931" i="2"/>
  <c r="CY930" i="2"/>
  <c r="CX930" i="2"/>
  <c r="CY929" i="2"/>
  <c r="CX929" i="2"/>
  <c r="CY928" i="2"/>
  <c r="CX928" i="2"/>
  <c r="CY927" i="2"/>
  <c r="CX927" i="2"/>
  <c r="CY926" i="2"/>
  <c r="CX926" i="2"/>
  <c r="CY925" i="2"/>
  <c r="CX925" i="2"/>
  <c r="CY924" i="2"/>
  <c r="CX924" i="2"/>
  <c r="CY923" i="2"/>
  <c r="CX923" i="2"/>
  <c r="CY922" i="2"/>
  <c r="CX922" i="2"/>
  <c r="CY921" i="2"/>
  <c r="CX921" i="2"/>
  <c r="CY920" i="2"/>
  <c r="CX920" i="2"/>
  <c r="CY919" i="2"/>
  <c r="CX919" i="2"/>
  <c r="CY918" i="2"/>
  <c r="CX918" i="2"/>
  <c r="CY917" i="2"/>
  <c r="CX917" i="2"/>
  <c r="CY916" i="2"/>
  <c r="CX916" i="2"/>
  <c r="CY915" i="2"/>
  <c r="CX915" i="2"/>
  <c r="CY914" i="2"/>
  <c r="CX914" i="2"/>
  <c r="CY913" i="2"/>
  <c r="CX913" i="2"/>
  <c r="CY912" i="2"/>
  <c r="CX912" i="2"/>
  <c r="CY911" i="2"/>
  <c r="CX911" i="2"/>
  <c r="CY910" i="2"/>
  <c r="CX910" i="2"/>
  <c r="CY909" i="2"/>
  <c r="CX909" i="2"/>
  <c r="CY908" i="2"/>
  <c r="CX908" i="2"/>
  <c r="CY907" i="2"/>
  <c r="CX907" i="2"/>
  <c r="CY906" i="2"/>
  <c r="CX906" i="2"/>
  <c r="CY905" i="2"/>
  <c r="CX905" i="2"/>
  <c r="CY904" i="2"/>
  <c r="CX904" i="2"/>
  <c r="CY903" i="2"/>
  <c r="CX903" i="2"/>
  <c r="CY902" i="2"/>
  <c r="CX902" i="2"/>
  <c r="CY901" i="2"/>
  <c r="CX901" i="2"/>
  <c r="CY900" i="2"/>
  <c r="CX900" i="2"/>
  <c r="CY899" i="2"/>
  <c r="CX899" i="2"/>
  <c r="CY898" i="2"/>
  <c r="CX898" i="2"/>
  <c r="CY897" i="2"/>
  <c r="CX897" i="2"/>
  <c r="CY896" i="2"/>
  <c r="CX896" i="2"/>
  <c r="CY895" i="2"/>
  <c r="CX895" i="2"/>
  <c r="CY894" i="2"/>
  <c r="CX894" i="2"/>
  <c r="CY893" i="2"/>
  <c r="CX893" i="2"/>
  <c r="CY892" i="2"/>
  <c r="CX892" i="2"/>
  <c r="CY891" i="2"/>
  <c r="CX891" i="2"/>
  <c r="CY890" i="2"/>
  <c r="CX890" i="2"/>
  <c r="CY889" i="2"/>
  <c r="CX889" i="2"/>
  <c r="CY888" i="2"/>
  <c r="CX888" i="2"/>
  <c r="CY887" i="2"/>
  <c r="CX887" i="2"/>
  <c r="CY886" i="2"/>
  <c r="CX886" i="2"/>
  <c r="CY885" i="2"/>
  <c r="CX885" i="2"/>
  <c r="CY884" i="2"/>
  <c r="CX884" i="2"/>
  <c r="CY883" i="2"/>
  <c r="CX883" i="2"/>
  <c r="CY882" i="2"/>
  <c r="CX882" i="2"/>
  <c r="CY881" i="2"/>
  <c r="CX881" i="2"/>
  <c r="CY880" i="2"/>
  <c r="CX880" i="2"/>
  <c r="CY879" i="2"/>
  <c r="CX879" i="2"/>
  <c r="CY878" i="2"/>
  <c r="CX878" i="2"/>
  <c r="CY877" i="2"/>
  <c r="CX877" i="2"/>
  <c r="CY876" i="2"/>
  <c r="CX876" i="2"/>
  <c r="CY875" i="2"/>
  <c r="CX875" i="2"/>
  <c r="CY874" i="2"/>
  <c r="CX874" i="2"/>
  <c r="CY873" i="2"/>
  <c r="CX873" i="2"/>
  <c r="CY872" i="2"/>
  <c r="CX872" i="2"/>
  <c r="CY871" i="2"/>
  <c r="CX871" i="2"/>
  <c r="CY870" i="2"/>
  <c r="CX870" i="2"/>
  <c r="CY869" i="2"/>
  <c r="CX869" i="2"/>
  <c r="CY868" i="2"/>
  <c r="CX868" i="2"/>
  <c r="CY867" i="2"/>
  <c r="CX867" i="2"/>
  <c r="CY866" i="2"/>
  <c r="CX866" i="2"/>
  <c r="CY865" i="2"/>
  <c r="CX865" i="2"/>
  <c r="CY864" i="2"/>
  <c r="CX864" i="2"/>
  <c r="CY863" i="2"/>
  <c r="CX863" i="2"/>
  <c r="CY862" i="2"/>
  <c r="CX862" i="2"/>
  <c r="CY861" i="2"/>
  <c r="CX861" i="2"/>
  <c r="CY860" i="2"/>
  <c r="CX860" i="2"/>
  <c r="CY859" i="2"/>
  <c r="CX859" i="2"/>
  <c r="CY858" i="2"/>
  <c r="CX858" i="2"/>
  <c r="CY857" i="2"/>
  <c r="CX857" i="2"/>
  <c r="CY856" i="2"/>
  <c r="CX856" i="2"/>
  <c r="CY855" i="2"/>
  <c r="CX855" i="2"/>
  <c r="CY854" i="2"/>
  <c r="CX854" i="2"/>
  <c r="CY853" i="2"/>
  <c r="CX853" i="2"/>
  <c r="CY852" i="2"/>
  <c r="CX852" i="2"/>
  <c r="CY851" i="2"/>
  <c r="CX851" i="2"/>
  <c r="CY850" i="2"/>
  <c r="CX850" i="2"/>
  <c r="CY849" i="2"/>
  <c r="CX849" i="2"/>
  <c r="CY848" i="2"/>
  <c r="CX848" i="2"/>
  <c r="CY847" i="2"/>
  <c r="CX847" i="2"/>
  <c r="CY846" i="2"/>
  <c r="CX846" i="2"/>
  <c r="CY845" i="2"/>
  <c r="CX845" i="2"/>
  <c r="CY844" i="2"/>
  <c r="CX844" i="2"/>
  <c r="CY843" i="2"/>
  <c r="CX843" i="2"/>
  <c r="CY842" i="2"/>
  <c r="CX842" i="2"/>
  <c r="CY841" i="2"/>
  <c r="CX841" i="2"/>
  <c r="CY840" i="2"/>
  <c r="CX840" i="2"/>
  <c r="CY839" i="2"/>
  <c r="CX839" i="2"/>
  <c r="CY838" i="2"/>
  <c r="CX838" i="2"/>
  <c r="CY837" i="2"/>
  <c r="CX837" i="2"/>
  <c r="CY836" i="2"/>
  <c r="CX836" i="2"/>
  <c r="CY835" i="2"/>
  <c r="CX835" i="2"/>
  <c r="CY834" i="2"/>
  <c r="CX834" i="2"/>
  <c r="CY833" i="2"/>
  <c r="CX833" i="2"/>
  <c r="CY832" i="2"/>
  <c r="CX832" i="2"/>
  <c r="CY831" i="2"/>
  <c r="CX831" i="2"/>
  <c r="CY830" i="2"/>
  <c r="CX830" i="2"/>
  <c r="CY829" i="2"/>
  <c r="CX829" i="2"/>
  <c r="CY828" i="2"/>
  <c r="CX828" i="2"/>
  <c r="CY827" i="2"/>
  <c r="CX827" i="2"/>
  <c r="CY826" i="2"/>
  <c r="CX826" i="2"/>
  <c r="CY825" i="2"/>
  <c r="CX825" i="2"/>
  <c r="CY824" i="2"/>
  <c r="CX824" i="2"/>
  <c r="CY823" i="2"/>
  <c r="CX823" i="2"/>
  <c r="CY822" i="2"/>
  <c r="CX822" i="2"/>
  <c r="CY821" i="2"/>
  <c r="CX821" i="2"/>
  <c r="CY820" i="2"/>
  <c r="CX820" i="2"/>
  <c r="CY819" i="2"/>
  <c r="CX819" i="2"/>
  <c r="CY818" i="2"/>
  <c r="CX818" i="2"/>
  <c r="CY817" i="2"/>
  <c r="CX817" i="2"/>
  <c r="CY816" i="2"/>
  <c r="CX816" i="2"/>
  <c r="CY815" i="2"/>
  <c r="CX815" i="2"/>
  <c r="CY814" i="2"/>
  <c r="CX814" i="2"/>
  <c r="CY813" i="2"/>
  <c r="CX813" i="2"/>
  <c r="CY812" i="2"/>
  <c r="CX812" i="2"/>
  <c r="CY811" i="2"/>
  <c r="CX811" i="2"/>
  <c r="CY810" i="2"/>
  <c r="CX810" i="2"/>
  <c r="CY809" i="2"/>
  <c r="CX809" i="2"/>
  <c r="CY808" i="2"/>
  <c r="CX808" i="2"/>
  <c r="CY807" i="2"/>
  <c r="CX807" i="2"/>
  <c r="CY806" i="2"/>
  <c r="CX806" i="2"/>
  <c r="CY805" i="2"/>
  <c r="CX805" i="2"/>
  <c r="CY804" i="2"/>
  <c r="CX804" i="2"/>
  <c r="CY803" i="2"/>
  <c r="CX803" i="2"/>
  <c r="CY802" i="2"/>
  <c r="CX802" i="2"/>
  <c r="CY801" i="2"/>
  <c r="CX801" i="2"/>
  <c r="CY800" i="2"/>
  <c r="CX800" i="2"/>
  <c r="CY799" i="2"/>
  <c r="CX799" i="2"/>
  <c r="CY798" i="2"/>
  <c r="CX798" i="2"/>
  <c r="CY797" i="2"/>
  <c r="CX797" i="2"/>
  <c r="CY796" i="2"/>
  <c r="CX796" i="2"/>
  <c r="CY795" i="2"/>
  <c r="CX795" i="2"/>
  <c r="CY794" i="2"/>
  <c r="CX794" i="2"/>
  <c r="CY793" i="2"/>
  <c r="CX793" i="2"/>
  <c r="CY792" i="2"/>
  <c r="CX792" i="2"/>
  <c r="CY791" i="2"/>
  <c r="CX791" i="2"/>
  <c r="CY790" i="2"/>
  <c r="CX790" i="2"/>
  <c r="CY789" i="2"/>
  <c r="CX789" i="2"/>
  <c r="CY788" i="2"/>
  <c r="CX788" i="2"/>
  <c r="CY787" i="2"/>
  <c r="CX787" i="2"/>
  <c r="CY786" i="2"/>
  <c r="CX786" i="2"/>
  <c r="CY785" i="2"/>
  <c r="CX785" i="2"/>
  <c r="CY784" i="2"/>
  <c r="CX784" i="2"/>
  <c r="CY783" i="2"/>
  <c r="CX783" i="2"/>
  <c r="CY782" i="2"/>
  <c r="CX782" i="2"/>
  <c r="CY781" i="2"/>
  <c r="CX781" i="2"/>
  <c r="CY780" i="2"/>
  <c r="CX780" i="2"/>
  <c r="CY779" i="2"/>
  <c r="CX779" i="2"/>
  <c r="CY778" i="2"/>
  <c r="CX778" i="2"/>
  <c r="CY777" i="2"/>
  <c r="CX777" i="2"/>
  <c r="CY776" i="2"/>
  <c r="CX776" i="2"/>
  <c r="CY775" i="2"/>
  <c r="CX775" i="2"/>
  <c r="CY774" i="2"/>
  <c r="CX774" i="2"/>
  <c r="CY773" i="2"/>
  <c r="CX773" i="2"/>
  <c r="CY772" i="2"/>
  <c r="CX772" i="2"/>
  <c r="CY771" i="2"/>
  <c r="CX771" i="2"/>
  <c r="CY770" i="2"/>
  <c r="CX770" i="2"/>
  <c r="CY769" i="2"/>
  <c r="CX769" i="2"/>
  <c r="CY768" i="2"/>
  <c r="CX768" i="2"/>
  <c r="CY767" i="2"/>
  <c r="CX767" i="2"/>
  <c r="CY766" i="2"/>
  <c r="CX766" i="2"/>
  <c r="CY765" i="2"/>
  <c r="CX765" i="2"/>
  <c r="CY764" i="2"/>
  <c r="CX764" i="2"/>
  <c r="CY763" i="2"/>
  <c r="CX763" i="2"/>
  <c r="CY762" i="2"/>
  <c r="CX762" i="2"/>
  <c r="CY761" i="2"/>
  <c r="CX761" i="2"/>
  <c r="CY760" i="2"/>
  <c r="CX760" i="2"/>
  <c r="CY759" i="2"/>
  <c r="CX759" i="2"/>
  <c r="CY758" i="2"/>
  <c r="CX758" i="2"/>
  <c r="CY757" i="2"/>
  <c r="CX757" i="2"/>
  <c r="CY756" i="2"/>
  <c r="CX756" i="2"/>
  <c r="CY755" i="2"/>
  <c r="CX755" i="2"/>
  <c r="CY754" i="2"/>
  <c r="CX754" i="2"/>
  <c r="CY753" i="2"/>
  <c r="CX753" i="2"/>
  <c r="CY752" i="2"/>
  <c r="CX752" i="2"/>
  <c r="CY751" i="2"/>
  <c r="CX751" i="2"/>
  <c r="CY750" i="2"/>
  <c r="CX750" i="2"/>
  <c r="CY749" i="2"/>
  <c r="CX749" i="2"/>
  <c r="CY748" i="2"/>
  <c r="CX748" i="2"/>
  <c r="CY747" i="2"/>
  <c r="CX747" i="2"/>
  <c r="CY746" i="2"/>
  <c r="CX746" i="2"/>
  <c r="CY745" i="2"/>
  <c r="CX745" i="2"/>
  <c r="CY744" i="2"/>
  <c r="CX744" i="2"/>
  <c r="CY743" i="2"/>
  <c r="CX743" i="2"/>
  <c r="CY742" i="2"/>
  <c r="CX742" i="2"/>
  <c r="CY741" i="2"/>
  <c r="CX741" i="2"/>
  <c r="CY740" i="2"/>
  <c r="CX740" i="2"/>
  <c r="CY739" i="2"/>
  <c r="CX739" i="2"/>
  <c r="CY738" i="2"/>
  <c r="CX738" i="2"/>
  <c r="CY737" i="2"/>
  <c r="CX737" i="2"/>
  <c r="CY736" i="2"/>
  <c r="CX736" i="2"/>
  <c r="CY735" i="2"/>
  <c r="CX735" i="2"/>
  <c r="CY734" i="2"/>
  <c r="CX734" i="2"/>
  <c r="CY733" i="2"/>
  <c r="CX733" i="2"/>
  <c r="CY732" i="2"/>
  <c r="CX732" i="2"/>
  <c r="CY731" i="2"/>
  <c r="CX731" i="2"/>
  <c r="CY730" i="2"/>
  <c r="CX730" i="2"/>
  <c r="CY729" i="2"/>
  <c r="CX729" i="2"/>
  <c r="CY728" i="2"/>
  <c r="CX728" i="2"/>
  <c r="CY727" i="2"/>
  <c r="CX727" i="2"/>
  <c r="CY726" i="2"/>
  <c r="CX726" i="2"/>
  <c r="CY725" i="2"/>
  <c r="CX725" i="2"/>
  <c r="CY724" i="2"/>
  <c r="CX724" i="2"/>
  <c r="CY723" i="2"/>
  <c r="CX723" i="2"/>
  <c r="CY722" i="2"/>
  <c r="CX722" i="2"/>
  <c r="CY721" i="2"/>
  <c r="CX721" i="2"/>
  <c r="CY720" i="2"/>
  <c r="CX720" i="2"/>
  <c r="CY719" i="2"/>
  <c r="CX719" i="2"/>
  <c r="CY718" i="2"/>
  <c r="CX718" i="2"/>
  <c r="CY717" i="2"/>
  <c r="CX717" i="2"/>
  <c r="CY716" i="2"/>
  <c r="CX716" i="2"/>
  <c r="CY715" i="2"/>
  <c r="CX715" i="2"/>
  <c r="CY714" i="2"/>
  <c r="CX714" i="2"/>
  <c r="CY713" i="2"/>
  <c r="CX713" i="2"/>
  <c r="CY712" i="2"/>
  <c r="CX712" i="2"/>
  <c r="CY711" i="2"/>
  <c r="CX711" i="2"/>
  <c r="CY710" i="2"/>
  <c r="CX710" i="2"/>
  <c r="CY709" i="2"/>
  <c r="CX709" i="2"/>
  <c r="CY708" i="2"/>
  <c r="CX708" i="2"/>
  <c r="CY707" i="2"/>
  <c r="CX707" i="2"/>
  <c r="CY706" i="2"/>
  <c r="CX706" i="2"/>
  <c r="CY705" i="2"/>
  <c r="CX705" i="2"/>
  <c r="CY704" i="2"/>
  <c r="CX704" i="2"/>
  <c r="CY703" i="2"/>
  <c r="CX703" i="2"/>
  <c r="CY702" i="2"/>
  <c r="CX702" i="2"/>
  <c r="CY701" i="2"/>
  <c r="CX701" i="2"/>
  <c r="CY700" i="2"/>
  <c r="CX700" i="2"/>
  <c r="CY699" i="2"/>
  <c r="CX699" i="2"/>
  <c r="CY698" i="2"/>
  <c r="CX698" i="2"/>
  <c r="CY697" i="2"/>
  <c r="CX697" i="2"/>
  <c r="CY696" i="2"/>
  <c r="CX696" i="2"/>
  <c r="CY695" i="2"/>
  <c r="CX695" i="2"/>
  <c r="CY694" i="2"/>
  <c r="CX694" i="2"/>
  <c r="CY693" i="2"/>
  <c r="CX693" i="2"/>
  <c r="CY692" i="2"/>
  <c r="CX692" i="2"/>
  <c r="CY691" i="2"/>
  <c r="CX691" i="2"/>
  <c r="CY690" i="2"/>
  <c r="CX690" i="2"/>
  <c r="CY689" i="2"/>
  <c r="CX689" i="2"/>
  <c r="CY688" i="2"/>
  <c r="CX688" i="2"/>
  <c r="CY687" i="2"/>
  <c r="CX687" i="2"/>
  <c r="CY686" i="2"/>
  <c r="CX686" i="2"/>
  <c r="CY685" i="2"/>
  <c r="CX685" i="2"/>
  <c r="CY684" i="2"/>
  <c r="CX684" i="2"/>
  <c r="CY683" i="2"/>
  <c r="CX683" i="2"/>
  <c r="CY682" i="2"/>
  <c r="CX682" i="2"/>
  <c r="CY681" i="2"/>
  <c r="CX681" i="2"/>
  <c r="CY680" i="2"/>
  <c r="CX680" i="2"/>
  <c r="CY679" i="2"/>
  <c r="CX679" i="2"/>
  <c r="CY678" i="2"/>
  <c r="CX678" i="2"/>
  <c r="CY677" i="2"/>
  <c r="CX677" i="2"/>
  <c r="CY676" i="2"/>
  <c r="CX676" i="2"/>
  <c r="CY675" i="2"/>
  <c r="CX675" i="2"/>
  <c r="CY674" i="2"/>
  <c r="CX674" i="2"/>
  <c r="CY673" i="2"/>
  <c r="CX673" i="2"/>
  <c r="CY672" i="2"/>
  <c r="CX672" i="2"/>
  <c r="CY671" i="2"/>
  <c r="CX671" i="2"/>
  <c r="CY670" i="2"/>
  <c r="CX670" i="2"/>
  <c r="CY669" i="2"/>
  <c r="CX669" i="2"/>
  <c r="CY668" i="2"/>
  <c r="CX668" i="2"/>
  <c r="CY667" i="2"/>
  <c r="CX667" i="2"/>
  <c r="CY666" i="2"/>
  <c r="CX666" i="2"/>
  <c r="CY665" i="2"/>
  <c r="CX665" i="2"/>
  <c r="CY664" i="2"/>
  <c r="CX664" i="2"/>
  <c r="CY663" i="2"/>
  <c r="CX663" i="2"/>
  <c r="CY662" i="2"/>
  <c r="CX662" i="2"/>
  <c r="CY661" i="2"/>
  <c r="CX661" i="2"/>
  <c r="CY660" i="2"/>
  <c r="CX660" i="2"/>
  <c r="CY659" i="2"/>
  <c r="CX659" i="2"/>
  <c r="CY658" i="2"/>
  <c r="CX658" i="2"/>
  <c r="CY657" i="2"/>
  <c r="CX657" i="2"/>
  <c r="CY656" i="2"/>
  <c r="CX656" i="2"/>
  <c r="CY655" i="2"/>
  <c r="CX655" i="2"/>
  <c r="CY654" i="2"/>
  <c r="CX654" i="2"/>
  <c r="CY653" i="2"/>
  <c r="CX653" i="2"/>
  <c r="CY652" i="2"/>
  <c r="CX652" i="2"/>
  <c r="CY651" i="2"/>
  <c r="CX651" i="2"/>
  <c r="CY650" i="2"/>
  <c r="CX650" i="2"/>
  <c r="CY649" i="2"/>
  <c r="CX649" i="2"/>
  <c r="CY648" i="2"/>
  <c r="CX648" i="2"/>
  <c r="CY647" i="2"/>
  <c r="CX647" i="2"/>
  <c r="CY646" i="2"/>
  <c r="CX646" i="2"/>
  <c r="CY645" i="2"/>
  <c r="CX645" i="2"/>
  <c r="CY644" i="2"/>
  <c r="CX644" i="2"/>
  <c r="CY643" i="2"/>
  <c r="CX643" i="2"/>
  <c r="CY642" i="2"/>
  <c r="CX642" i="2"/>
  <c r="CY641" i="2"/>
  <c r="CX641" i="2"/>
  <c r="CY640" i="2"/>
  <c r="CX640" i="2"/>
  <c r="CY639" i="2"/>
  <c r="CX639" i="2"/>
  <c r="CY638" i="2"/>
  <c r="CX638" i="2"/>
  <c r="CY637" i="2"/>
  <c r="CX637" i="2"/>
  <c r="CY636" i="2"/>
  <c r="CX636" i="2"/>
  <c r="CY635" i="2"/>
  <c r="CX635" i="2"/>
  <c r="CY634" i="2"/>
  <c r="CX634" i="2"/>
  <c r="CY633" i="2"/>
  <c r="CX633" i="2"/>
  <c r="CY632" i="2"/>
  <c r="CX632" i="2"/>
  <c r="CY631" i="2"/>
  <c r="CX631" i="2"/>
  <c r="CY630" i="2"/>
  <c r="CX630" i="2"/>
  <c r="CY629" i="2"/>
  <c r="CX629" i="2"/>
  <c r="CY628" i="2"/>
  <c r="CX628" i="2"/>
  <c r="CY627" i="2"/>
  <c r="CX627" i="2"/>
  <c r="CY626" i="2"/>
  <c r="CX626" i="2"/>
  <c r="CY625" i="2"/>
  <c r="CX625" i="2"/>
  <c r="CY624" i="2"/>
  <c r="CX624" i="2"/>
  <c r="CY623" i="2"/>
  <c r="CX623" i="2"/>
  <c r="CY622" i="2"/>
  <c r="CX622" i="2"/>
  <c r="CY621" i="2"/>
  <c r="CX621" i="2"/>
  <c r="CY620" i="2"/>
  <c r="CX620" i="2"/>
  <c r="CY619" i="2"/>
  <c r="CX619" i="2"/>
  <c r="CY618" i="2"/>
  <c r="CX618" i="2"/>
  <c r="CY617" i="2"/>
  <c r="CX617" i="2"/>
  <c r="CY616" i="2"/>
  <c r="CX616" i="2"/>
  <c r="CY615" i="2"/>
  <c r="CX615" i="2"/>
  <c r="CY614" i="2"/>
  <c r="CX614" i="2"/>
  <c r="CY613" i="2"/>
  <c r="CX613" i="2"/>
  <c r="CY612" i="2"/>
  <c r="CX612" i="2"/>
  <c r="CY611" i="2"/>
  <c r="CX611" i="2"/>
  <c r="CY610" i="2"/>
  <c r="CX610" i="2"/>
  <c r="CY609" i="2"/>
  <c r="CX609" i="2"/>
  <c r="CY608" i="2"/>
  <c r="CX608" i="2"/>
  <c r="CY607" i="2"/>
  <c r="CX607" i="2"/>
  <c r="CY606" i="2"/>
  <c r="CX606" i="2"/>
  <c r="CY605" i="2"/>
  <c r="CX605" i="2"/>
  <c r="CY604" i="2"/>
  <c r="CX604" i="2"/>
  <c r="CY603" i="2"/>
  <c r="CX603" i="2"/>
  <c r="CY602" i="2"/>
  <c r="CX602" i="2"/>
  <c r="CY601" i="2"/>
  <c r="CX601" i="2"/>
  <c r="CY600" i="2"/>
  <c r="CX600" i="2"/>
  <c r="CY599" i="2"/>
  <c r="CX599" i="2"/>
  <c r="CY598" i="2"/>
  <c r="CX598" i="2"/>
  <c r="CY597" i="2"/>
  <c r="CX597" i="2"/>
  <c r="CY596" i="2"/>
  <c r="CX596" i="2"/>
  <c r="CY595" i="2"/>
  <c r="CX595" i="2"/>
  <c r="CY594" i="2"/>
  <c r="CX594" i="2"/>
  <c r="CY593" i="2"/>
  <c r="CX593" i="2"/>
  <c r="CY592" i="2"/>
  <c r="CX592" i="2"/>
  <c r="CY591" i="2"/>
  <c r="CX591" i="2"/>
  <c r="CY590" i="2"/>
  <c r="CX590" i="2"/>
  <c r="CY589" i="2"/>
  <c r="CX589" i="2"/>
  <c r="CY588" i="2"/>
  <c r="CX588" i="2"/>
  <c r="CY587" i="2"/>
  <c r="CX587" i="2"/>
  <c r="CY586" i="2"/>
  <c r="CX586" i="2"/>
  <c r="CY585" i="2"/>
  <c r="CX585" i="2"/>
  <c r="CY584" i="2"/>
  <c r="CX584" i="2"/>
  <c r="CY583" i="2"/>
  <c r="CX583" i="2"/>
  <c r="CY582" i="2"/>
  <c r="CX582" i="2"/>
  <c r="CY581" i="2"/>
  <c r="CX581" i="2"/>
  <c r="CY580" i="2"/>
  <c r="CX580" i="2"/>
  <c r="CY579" i="2"/>
  <c r="CX579" i="2"/>
  <c r="CY578" i="2"/>
  <c r="CX578" i="2"/>
  <c r="CY577" i="2"/>
  <c r="CX577" i="2"/>
  <c r="CY576" i="2"/>
  <c r="CX576" i="2"/>
  <c r="CY575" i="2"/>
  <c r="CX575" i="2"/>
  <c r="CY574" i="2"/>
  <c r="CX574" i="2"/>
  <c r="CY573" i="2"/>
  <c r="CX573" i="2"/>
  <c r="CY572" i="2"/>
  <c r="CX572" i="2"/>
  <c r="CY571" i="2"/>
  <c r="CX571" i="2"/>
  <c r="CY570" i="2"/>
  <c r="CX570" i="2"/>
  <c r="CY569" i="2"/>
  <c r="CX569" i="2"/>
  <c r="CY568" i="2"/>
  <c r="CX568" i="2"/>
  <c r="CY567" i="2"/>
  <c r="CX567" i="2"/>
  <c r="CY566" i="2"/>
  <c r="CX566" i="2"/>
  <c r="CY565" i="2"/>
  <c r="CX565" i="2"/>
  <c r="CY564" i="2"/>
  <c r="CX564" i="2"/>
  <c r="CY563" i="2"/>
  <c r="CX563" i="2"/>
  <c r="CY562" i="2"/>
  <c r="CX562" i="2"/>
  <c r="CY561" i="2"/>
  <c r="CX561" i="2"/>
  <c r="CY560" i="2"/>
  <c r="CX560" i="2"/>
  <c r="CY559" i="2"/>
  <c r="CX559" i="2"/>
  <c r="CY558" i="2"/>
  <c r="CX558" i="2"/>
  <c r="CY557" i="2"/>
  <c r="CX557" i="2"/>
  <c r="CY556" i="2"/>
  <c r="CX556" i="2"/>
  <c r="CY555" i="2"/>
  <c r="CX555" i="2"/>
  <c r="CY554" i="2"/>
  <c r="CX554" i="2"/>
  <c r="CY553" i="2"/>
  <c r="CX553" i="2"/>
  <c r="CY552" i="2"/>
  <c r="CX552" i="2"/>
  <c r="CY551" i="2"/>
  <c r="CX551" i="2"/>
  <c r="CY550" i="2"/>
  <c r="CX550" i="2"/>
  <c r="CY549" i="2"/>
  <c r="CX549" i="2"/>
  <c r="CY548" i="2"/>
  <c r="CX548" i="2"/>
  <c r="CY547" i="2"/>
  <c r="CX547" i="2"/>
  <c r="CY546" i="2"/>
  <c r="CX546" i="2"/>
  <c r="CY545" i="2"/>
  <c r="CX545" i="2"/>
  <c r="CY544" i="2"/>
  <c r="CX544" i="2"/>
  <c r="CY543" i="2"/>
  <c r="CX543" i="2"/>
  <c r="CY542" i="2"/>
  <c r="CX542" i="2"/>
  <c r="CY541" i="2"/>
  <c r="CX541" i="2"/>
  <c r="CY540" i="2"/>
  <c r="CX540" i="2"/>
  <c r="CY539" i="2"/>
  <c r="CX539" i="2"/>
  <c r="CY538" i="2"/>
  <c r="CX538" i="2"/>
  <c r="CY537" i="2"/>
  <c r="CX537" i="2"/>
  <c r="CY536" i="2"/>
  <c r="CX536" i="2"/>
  <c r="CY535" i="2"/>
  <c r="CX535" i="2"/>
  <c r="CY534" i="2"/>
  <c r="CX534" i="2"/>
  <c r="CY533" i="2"/>
  <c r="CX533" i="2"/>
  <c r="CY532" i="2"/>
  <c r="CX532" i="2"/>
  <c r="CY531" i="2"/>
  <c r="CX531" i="2"/>
  <c r="CY530" i="2"/>
  <c r="CX530" i="2"/>
  <c r="CY529" i="2"/>
  <c r="CX529" i="2"/>
  <c r="CY528" i="2"/>
  <c r="CX528" i="2"/>
  <c r="CY527" i="2"/>
  <c r="CX527" i="2"/>
  <c r="CY526" i="2"/>
  <c r="CX526" i="2"/>
  <c r="CY525" i="2"/>
  <c r="CX525" i="2"/>
  <c r="CY524" i="2"/>
  <c r="CX524" i="2"/>
  <c r="CY523" i="2"/>
  <c r="CX523" i="2"/>
  <c r="CY522" i="2"/>
  <c r="CX522" i="2"/>
  <c r="CY521" i="2"/>
  <c r="CX521" i="2"/>
  <c r="CY520" i="2"/>
  <c r="CX520" i="2"/>
  <c r="CY519" i="2"/>
  <c r="CX519" i="2"/>
  <c r="CY518" i="2"/>
  <c r="CX518" i="2"/>
  <c r="CY517" i="2"/>
  <c r="CX517" i="2"/>
  <c r="CY516" i="2"/>
  <c r="CX516" i="2"/>
  <c r="CY515" i="2"/>
  <c r="CX515" i="2"/>
  <c r="CY514" i="2"/>
  <c r="CX514" i="2"/>
  <c r="CY513" i="2"/>
  <c r="CX513" i="2"/>
  <c r="CY512" i="2"/>
  <c r="CX512" i="2"/>
  <c r="CY511" i="2"/>
  <c r="CX511" i="2"/>
  <c r="CY510" i="2"/>
  <c r="CX510" i="2"/>
  <c r="CY509" i="2"/>
  <c r="CX509" i="2"/>
  <c r="CY508" i="2"/>
  <c r="CX508" i="2"/>
  <c r="CY507" i="2"/>
  <c r="CX507" i="2"/>
  <c r="CY506" i="2"/>
  <c r="CX506" i="2"/>
  <c r="CY505" i="2"/>
  <c r="CX505" i="2"/>
  <c r="CY504" i="2"/>
  <c r="CX504" i="2"/>
  <c r="CY503" i="2"/>
  <c r="CX503" i="2"/>
  <c r="CY502" i="2"/>
  <c r="CX502" i="2"/>
  <c r="CY501" i="2"/>
  <c r="CX501" i="2"/>
  <c r="CY500" i="2"/>
  <c r="CX500" i="2"/>
  <c r="CY499" i="2"/>
  <c r="CX499" i="2"/>
  <c r="CY498" i="2"/>
  <c r="CX498" i="2"/>
  <c r="CY497" i="2"/>
  <c r="CX497" i="2"/>
  <c r="CY496" i="2"/>
  <c r="CX496" i="2"/>
  <c r="CY495" i="2"/>
  <c r="CX495" i="2"/>
  <c r="CY494" i="2"/>
  <c r="CX494" i="2"/>
  <c r="CY493" i="2"/>
  <c r="CX493" i="2"/>
  <c r="CY492" i="2"/>
  <c r="CX492" i="2"/>
  <c r="CY491" i="2"/>
  <c r="CX491" i="2"/>
  <c r="CY490" i="2"/>
  <c r="CX490" i="2"/>
  <c r="CY489" i="2"/>
  <c r="CX489" i="2"/>
  <c r="CY488" i="2"/>
  <c r="CX488" i="2"/>
  <c r="CY487" i="2"/>
  <c r="CX487" i="2"/>
  <c r="CY486" i="2"/>
  <c r="CX486" i="2"/>
  <c r="CY485" i="2"/>
  <c r="CX485" i="2"/>
  <c r="CY484" i="2"/>
  <c r="CX484" i="2"/>
  <c r="CY483" i="2"/>
  <c r="CX483" i="2"/>
  <c r="CY482" i="2"/>
  <c r="CX482" i="2"/>
  <c r="CY481" i="2"/>
  <c r="CX481" i="2"/>
  <c r="CY480" i="2"/>
  <c r="CX480" i="2"/>
  <c r="CY479" i="2"/>
  <c r="CX479" i="2"/>
  <c r="CY478" i="2"/>
  <c r="CX478" i="2"/>
  <c r="CY477" i="2"/>
  <c r="CX477" i="2"/>
  <c r="CY476" i="2"/>
  <c r="CX476" i="2"/>
  <c r="CY475" i="2"/>
  <c r="CX475" i="2"/>
  <c r="CY474" i="2"/>
  <c r="CX474" i="2"/>
  <c r="CY473" i="2"/>
  <c r="CX473" i="2"/>
  <c r="CY472" i="2"/>
  <c r="CX472" i="2"/>
  <c r="CY471" i="2"/>
  <c r="CX471" i="2"/>
  <c r="CY470" i="2"/>
  <c r="CX470" i="2"/>
  <c r="CY469" i="2"/>
  <c r="CX469" i="2"/>
  <c r="CY468" i="2"/>
  <c r="CX468" i="2"/>
  <c r="CY467" i="2"/>
  <c r="CX467" i="2"/>
  <c r="CY466" i="2"/>
  <c r="CX466" i="2"/>
  <c r="CY465" i="2"/>
  <c r="CX465" i="2"/>
  <c r="CY464" i="2"/>
  <c r="CX464" i="2"/>
  <c r="CY463" i="2"/>
  <c r="CX463" i="2"/>
  <c r="CY462" i="2"/>
  <c r="CX462" i="2"/>
  <c r="CY461" i="2"/>
  <c r="CX461" i="2"/>
  <c r="CY460" i="2"/>
  <c r="CX460" i="2"/>
  <c r="CY459" i="2"/>
  <c r="CX459" i="2"/>
  <c r="CY458" i="2"/>
  <c r="CX458" i="2"/>
  <c r="CY457" i="2"/>
  <c r="CX457" i="2"/>
  <c r="CY456" i="2"/>
  <c r="CX456" i="2"/>
  <c r="CY455" i="2"/>
  <c r="CX455" i="2"/>
  <c r="CY454" i="2"/>
  <c r="CX454" i="2"/>
  <c r="CY453" i="2"/>
  <c r="CX453" i="2"/>
  <c r="CY452" i="2"/>
  <c r="CX452" i="2"/>
  <c r="CY451" i="2"/>
  <c r="CX451" i="2"/>
  <c r="CY450" i="2"/>
  <c r="CX450" i="2"/>
  <c r="CY449" i="2"/>
  <c r="CX449" i="2"/>
  <c r="CY448" i="2"/>
  <c r="CX448" i="2"/>
  <c r="CY447" i="2"/>
  <c r="CX447" i="2"/>
  <c r="CY446" i="2"/>
  <c r="CX446" i="2"/>
  <c r="CY445" i="2"/>
  <c r="CX445" i="2"/>
  <c r="CY444" i="2"/>
  <c r="CX444" i="2"/>
  <c r="CY443" i="2"/>
  <c r="CX443" i="2"/>
  <c r="CY442" i="2"/>
  <c r="CX442" i="2"/>
  <c r="CY441" i="2"/>
  <c r="CX441" i="2"/>
  <c r="CY440" i="2"/>
  <c r="CX440" i="2"/>
  <c r="CY439" i="2"/>
  <c r="CX439" i="2"/>
  <c r="CY438" i="2"/>
  <c r="CX438" i="2"/>
  <c r="CY437" i="2"/>
  <c r="CX437" i="2"/>
  <c r="CY436" i="2"/>
  <c r="CX436" i="2"/>
  <c r="CY435" i="2"/>
  <c r="CX435" i="2"/>
  <c r="CY434" i="2"/>
  <c r="CX434" i="2"/>
  <c r="CY433" i="2"/>
  <c r="CX433" i="2"/>
  <c r="CY432" i="2"/>
  <c r="CX432" i="2"/>
  <c r="CY431" i="2"/>
  <c r="CX431" i="2"/>
  <c r="CY430" i="2"/>
  <c r="CX430" i="2"/>
  <c r="CY429" i="2"/>
  <c r="CX429" i="2"/>
  <c r="CY428" i="2"/>
  <c r="CX428" i="2"/>
  <c r="CY427" i="2"/>
  <c r="CX427" i="2"/>
  <c r="CY426" i="2"/>
  <c r="CX426" i="2"/>
  <c r="CY425" i="2"/>
  <c r="CX425" i="2"/>
  <c r="CY424" i="2"/>
  <c r="CX424" i="2"/>
  <c r="CY423" i="2"/>
  <c r="CX423" i="2"/>
  <c r="CY422" i="2"/>
  <c r="CX422" i="2"/>
  <c r="CY421" i="2"/>
  <c r="CX421" i="2"/>
  <c r="CY420" i="2"/>
  <c r="CX420" i="2"/>
  <c r="CY419" i="2"/>
  <c r="CX419" i="2"/>
  <c r="CY418" i="2"/>
  <c r="CX418" i="2"/>
  <c r="CY417" i="2"/>
  <c r="CX417" i="2"/>
  <c r="CY416" i="2"/>
  <c r="CX416" i="2"/>
  <c r="CY415" i="2"/>
  <c r="CX415" i="2"/>
  <c r="CY414" i="2"/>
  <c r="CX414" i="2"/>
  <c r="CY413" i="2"/>
  <c r="CX413" i="2"/>
  <c r="CY412" i="2"/>
  <c r="CX412" i="2"/>
  <c r="CY411" i="2"/>
  <c r="CX411" i="2"/>
  <c r="CY410" i="2"/>
  <c r="CX410" i="2"/>
  <c r="CY409" i="2"/>
  <c r="CX409" i="2"/>
  <c r="CY408" i="2"/>
  <c r="CX408" i="2"/>
  <c r="CY407" i="2"/>
  <c r="CX407" i="2"/>
  <c r="CY406" i="2"/>
  <c r="CX406" i="2"/>
  <c r="CY405" i="2"/>
  <c r="CX405" i="2"/>
  <c r="CY404" i="2"/>
  <c r="CX404" i="2"/>
  <c r="CY403" i="2"/>
  <c r="CX403" i="2"/>
  <c r="CY402" i="2"/>
  <c r="CX402" i="2"/>
  <c r="CY401" i="2"/>
  <c r="CX401" i="2"/>
  <c r="CY400" i="2"/>
  <c r="CX400" i="2"/>
  <c r="CY399" i="2"/>
  <c r="CX399" i="2"/>
  <c r="CY398" i="2"/>
  <c r="CX398" i="2"/>
  <c r="CY397" i="2"/>
  <c r="CX397" i="2"/>
  <c r="CY396" i="2"/>
  <c r="CX396" i="2"/>
  <c r="CY395" i="2"/>
  <c r="CX395" i="2"/>
  <c r="CY394" i="2"/>
  <c r="CX394" i="2"/>
  <c r="CY393" i="2"/>
  <c r="CX393" i="2"/>
  <c r="CY392" i="2"/>
  <c r="CX392" i="2"/>
  <c r="CY391" i="2"/>
  <c r="CX391" i="2"/>
  <c r="CY390" i="2"/>
  <c r="CX390" i="2"/>
  <c r="CY389" i="2"/>
  <c r="CX389" i="2"/>
  <c r="CY388" i="2"/>
  <c r="CX388" i="2"/>
  <c r="CY387" i="2"/>
  <c r="CX387" i="2"/>
  <c r="CY386" i="2"/>
  <c r="CX386" i="2"/>
  <c r="CY385" i="2"/>
  <c r="CX385" i="2"/>
  <c r="CY384" i="2"/>
  <c r="CX384" i="2"/>
  <c r="CY383" i="2"/>
  <c r="CX383" i="2"/>
  <c r="CY382" i="2"/>
  <c r="CX382" i="2"/>
  <c r="CY381" i="2"/>
  <c r="CX381" i="2"/>
  <c r="CY380" i="2"/>
  <c r="CX380" i="2"/>
  <c r="CY379" i="2"/>
  <c r="CX379" i="2"/>
  <c r="CY378" i="2"/>
  <c r="CX378" i="2"/>
  <c r="CY377" i="2"/>
  <c r="CX377" i="2"/>
  <c r="CY376" i="2"/>
  <c r="CX376" i="2"/>
  <c r="CY375" i="2"/>
  <c r="CX375" i="2"/>
  <c r="CY374" i="2"/>
  <c r="CX374" i="2"/>
  <c r="CY373" i="2"/>
  <c r="CX373" i="2"/>
  <c r="CY372" i="2"/>
  <c r="CX372" i="2"/>
  <c r="CY371" i="2"/>
  <c r="CX371" i="2"/>
  <c r="CY370" i="2"/>
  <c r="CX370" i="2"/>
  <c r="CY369" i="2"/>
  <c r="CX369" i="2"/>
  <c r="CY368" i="2"/>
  <c r="CX368" i="2"/>
  <c r="CY367" i="2"/>
  <c r="CX367" i="2"/>
  <c r="CY366" i="2"/>
  <c r="CX366" i="2"/>
  <c r="CY365" i="2"/>
  <c r="CX365" i="2"/>
  <c r="CY364" i="2"/>
  <c r="CX364" i="2"/>
  <c r="CY363" i="2"/>
  <c r="CX363" i="2"/>
  <c r="CY362" i="2"/>
  <c r="CX362" i="2"/>
  <c r="CY361" i="2"/>
  <c r="CX361" i="2"/>
  <c r="CY360" i="2"/>
  <c r="CX360" i="2"/>
  <c r="CY359" i="2"/>
  <c r="CX359" i="2"/>
  <c r="CY358" i="2"/>
  <c r="CX358" i="2"/>
  <c r="CY357" i="2"/>
  <c r="CX357" i="2"/>
  <c r="CY356" i="2"/>
  <c r="CX356" i="2"/>
  <c r="CY355" i="2"/>
  <c r="CX355" i="2"/>
  <c r="CY354" i="2"/>
  <c r="CX354" i="2"/>
  <c r="CY353" i="2"/>
  <c r="CX353" i="2"/>
  <c r="CY352" i="2"/>
  <c r="CX352" i="2"/>
  <c r="CY351" i="2"/>
  <c r="CX351" i="2"/>
  <c r="CY350" i="2"/>
  <c r="CX350" i="2"/>
  <c r="CY349" i="2"/>
  <c r="CX349" i="2"/>
  <c r="CY348" i="2"/>
  <c r="CX348" i="2"/>
  <c r="CY347" i="2"/>
  <c r="CX347" i="2"/>
  <c r="CY346" i="2"/>
  <c r="CX346" i="2"/>
  <c r="CY345" i="2"/>
  <c r="CX345" i="2"/>
  <c r="CY344" i="2"/>
  <c r="CX344" i="2"/>
  <c r="CY343" i="2"/>
  <c r="CX343" i="2"/>
  <c r="CY342" i="2"/>
  <c r="CX342" i="2"/>
  <c r="CY341" i="2"/>
  <c r="CX341" i="2"/>
  <c r="CY340" i="2"/>
  <c r="CX340" i="2"/>
  <c r="CY339" i="2"/>
  <c r="CX339" i="2"/>
  <c r="CY338" i="2"/>
  <c r="CX338" i="2"/>
  <c r="CY337" i="2"/>
  <c r="CX337" i="2"/>
  <c r="CY336" i="2"/>
  <c r="CX336" i="2"/>
  <c r="CY335" i="2"/>
  <c r="CX335" i="2"/>
  <c r="CY334" i="2"/>
  <c r="CX334" i="2"/>
  <c r="CY333" i="2"/>
  <c r="CX333" i="2"/>
  <c r="CY332" i="2"/>
  <c r="CX332" i="2"/>
  <c r="CY331" i="2"/>
  <c r="CX331" i="2"/>
  <c r="CY330" i="2"/>
  <c r="CX330" i="2"/>
  <c r="CY329" i="2"/>
  <c r="CX329" i="2"/>
  <c r="CY328" i="2"/>
  <c r="CX328" i="2"/>
  <c r="CY327" i="2"/>
  <c r="CX327" i="2"/>
  <c r="CY326" i="2"/>
  <c r="CX326" i="2"/>
  <c r="CY325" i="2"/>
  <c r="CX325" i="2"/>
  <c r="CY324" i="2"/>
  <c r="CX324" i="2"/>
  <c r="CY323" i="2"/>
  <c r="CX323" i="2"/>
  <c r="CY322" i="2"/>
  <c r="CX322" i="2"/>
  <c r="CY321" i="2"/>
  <c r="CX321" i="2"/>
  <c r="CY320" i="2"/>
  <c r="CX320" i="2"/>
  <c r="CY319" i="2"/>
  <c r="CX319" i="2"/>
  <c r="CY318" i="2"/>
  <c r="CX318" i="2"/>
  <c r="CY317" i="2"/>
  <c r="CX317" i="2"/>
  <c r="CY316" i="2"/>
  <c r="CX316" i="2"/>
  <c r="CY315" i="2"/>
  <c r="CX315" i="2"/>
  <c r="CY314" i="2"/>
  <c r="CX314" i="2"/>
  <c r="CY313" i="2"/>
  <c r="CX313" i="2"/>
  <c r="CY312" i="2"/>
  <c r="CX312" i="2"/>
  <c r="CY311" i="2"/>
  <c r="CX311" i="2"/>
  <c r="CY310" i="2"/>
  <c r="CX310" i="2"/>
  <c r="CY309" i="2"/>
  <c r="CX309" i="2"/>
  <c r="CY308" i="2"/>
  <c r="CX308" i="2"/>
  <c r="CY307" i="2"/>
  <c r="CX307" i="2"/>
  <c r="CY306" i="2"/>
  <c r="CX306" i="2"/>
  <c r="CY305" i="2"/>
  <c r="CX305" i="2"/>
  <c r="CY304" i="2"/>
  <c r="CX304" i="2"/>
  <c r="CY303" i="2"/>
  <c r="CX303" i="2"/>
  <c r="CY302" i="2"/>
  <c r="CX302" i="2"/>
  <c r="CY301" i="2"/>
  <c r="CX301" i="2"/>
  <c r="CY300" i="2"/>
  <c r="CX300" i="2"/>
  <c r="CY299" i="2"/>
  <c r="CX299" i="2"/>
  <c r="CY298" i="2"/>
  <c r="CX298" i="2"/>
  <c r="CY297" i="2"/>
  <c r="CX297" i="2"/>
  <c r="CY296" i="2"/>
  <c r="CX296" i="2"/>
  <c r="CY295" i="2"/>
  <c r="CX295" i="2"/>
  <c r="CY294" i="2"/>
  <c r="CX294" i="2"/>
  <c r="CY293" i="2"/>
  <c r="CX293" i="2"/>
  <c r="CY292" i="2"/>
  <c r="CX292" i="2"/>
  <c r="CY291" i="2"/>
  <c r="CX291" i="2"/>
  <c r="CY290" i="2"/>
  <c r="CX290" i="2"/>
  <c r="CY289" i="2"/>
  <c r="CX289" i="2"/>
  <c r="CY288" i="2"/>
  <c r="CX288" i="2"/>
  <c r="CY287" i="2"/>
  <c r="CX287" i="2"/>
  <c r="CY286" i="2"/>
  <c r="CX286" i="2"/>
  <c r="CY285" i="2"/>
  <c r="CX285" i="2"/>
  <c r="CY284" i="2"/>
  <c r="CX284" i="2"/>
  <c r="CY283" i="2"/>
  <c r="CX283" i="2"/>
  <c r="CY282" i="2"/>
  <c r="CX282" i="2"/>
  <c r="CY281" i="2"/>
  <c r="CX281" i="2"/>
  <c r="CY280" i="2"/>
  <c r="CX280" i="2"/>
  <c r="CY279" i="2"/>
  <c r="CX279" i="2"/>
  <c r="CY278" i="2"/>
  <c r="CX278" i="2"/>
  <c r="CY277" i="2"/>
  <c r="CX277" i="2"/>
  <c r="CY276" i="2"/>
  <c r="CX276" i="2"/>
  <c r="CY275" i="2"/>
  <c r="CX275" i="2"/>
  <c r="CY274" i="2"/>
  <c r="CX274" i="2"/>
  <c r="CY273" i="2"/>
  <c r="CX273" i="2"/>
  <c r="CY272" i="2"/>
  <c r="CX272" i="2"/>
  <c r="CY271" i="2"/>
  <c r="CX271" i="2"/>
  <c r="CY270" i="2"/>
  <c r="CX270" i="2"/>
  <c r="CY269" i="2"/>
  <c r="CX269" i="2"/>
  <c r="CY268" i="2"/>
  <c r="CX268" i="2"/>
  <c r="CY267" i="2"/>
  <c r="CX267" i="2"/>
  <c r="CY266" i="2"/>
  <c r="CX266" i="2"/>
  <c r="CY265" i="2"/>
  <c r="CX265" i="2"/>
  <c r="CY264" i="2"/>
  <c r="CX264" i="2"/>
  <c r="CY263" i="2"/>
  <c r="CX263" i="2"/>
  <c r="CY262" i="2"/>
  <c r="CX262" i="2"/>
  <c r="CY261" i="2"/>
  <c r="CX261" i="2"/>
  <c r="CY260" i="2"/>
  <c r="CX260" i="2"/>
  <c r="CY259" i="2"/>
  <c r="CX259" i="2"/>
  <c r="CY258" i="2"/>
  <c r="CX258" i="2"/>
  <c r="CY257" i="2"/>
  <c r="CX257" i="2"/>
  <c r="CY256" i="2"/>
  <c r="CX256" i="2"/>
  <c r="CY255" i="2"/>
  <c r="CX255" i="2"/>
  <c r="CY254" i="2"/>
  <c r="CX254" i="2"/>
  <c r="CY253" i="2"/>
  <c r="CX253" i="2"/>
  <c r="CY252" i="2"/>
  <c r="CX252" i="2"/>
  <c r="CY251" i="2"/>
  <c r="CX251" i="2"/>
  <c r="CY250" i="2"/>
  <c r="CX250" i="2"/>
  <c r="CY249" i="2"/>
  <c r="CX249" i="2"/>
  <c r="CY248" i="2"/>
  <c r="CX248" i="2"/>
  <c r="CY247" i="2"/>
  <c r="CX247" i="2"/>
  <c r="CY246" i="2"/>
  <c r="CX246" i="2"/>
  <c r="CY245" i="2"/>
  <c r="CX245" i="2"/>
  <c r="CY244" i="2"/>
  <c r="CX244" i="2"/>
  <c r="CY243" i="2"/>
  <c r="CX243" i="2"/>
  <c r="CY242" i="2"/>
  <c r="CX242" i="2"/>
  <c r="CY241" i="2"/>
  <c r="CX241" i="2"/>
  <c r="CY240" i="2"/>
  <c r="CX240" i="2"/>
  <c r="CY239" i="2"/>
  <c r="CX239" i="2"/>
  <c r="CY238" i="2"/>
  <c r="CX238" i="2"/>
  <c r="CY237" i="2"/>
  <c r="CX237" i="2"/>
  <c r="CY236" i="2"/>
  <c r="CX236" i="2"/>
  <c r="CY235" i="2"/>
  <c r="CX235" i="2"/>
  <c r="CY234" i="2"/>
  <c r="CX234" i="2"/>
  <c r="CY233" i="2"/>
  <c r="CX233" i="2"/>
  <c r="CY232" i="2"/>
  <c r="CX232" i="2"/>
  <c r="CY231" i="2"/>
  <c r="CX231" i="2"/>
  <c r="CY230" i="2"/>
  <c r="CX230" i="2"/>
  <c r="CY229" i="2"/>
  <c r="CX229" i="2"/>
  <c r="CY228" i="2"/>
  <c r="CX228" i="2"/>
  <c r="CY227" i="2"/>
  <c r="CX227" i="2"/>
  <c r="CY226" i="2"/>
  <c r="CX226" i="2"/>
  <c r="CY225" i="2"/>
  <c r="CX225" i="2"/>
  <c r="CY224" i="2"/>
  <c r="CX224" i="2"/>
  <c r="CY223" i="2"/>
  <c r="CX223" i="2"/>
  <c r="CY222" i="2"/>
  <c r="CX222" i="2"/>
  <c r="CY221" i="2"/>
  <c r="CX221" i="2"/>
  <c r="CY220" i="2"/>
  <c r="CX220" i="2"/>
  <c r="CY219" i="2"/>
  <c r="CX219" i="2"/>
  <c r="CY218" i="2"/>
  <c r="CX218" i="2"/>
  <c r="CY217" i="2"/>
  <c r="CX217" i="2"/>
  <c r="CY216" i="2"/>
  <c r="CX216" i="2"/>
  <c r="CY215" i="2"/>
  <c r="CX215" i="2"/>
  <c r="CY214" i="2"/>
  <c r="CX214" i="2"/>
  <c r="CY213" i="2"/>
  <c r="CX213" i="2"/>
  <c r="CY212" i="2"/>
  <c r="CX212" i="2"/>
  <c r="CY211" i="2"/>
  <c r="CX211" i="2"/>
  <c r="CY210" i="2"/>
  <c r="CX210" i="2"/>
  <c r="CY209" i="2"/>
  <c r="CX209" i="2"/>
  <c r="CY208" i="2"/>
  <c r="CX208" i="2"/>
  <c r="CY207" i="2"/>
  <c r="CX207" i="2"/>
  <c r="CY206" i="2"/>
  <c r="CX206" i="2"/>
  <c r="CY205" i="2"/>
  <c r="CX205" i="2"/>
  <c r="CY204" i="2"/>
  <c r="CX204" i="2"/>
  <c r="CY203" i="2"/>
  <c r="CX203" i="2"/>
  <c r="CY202" i="2"/>
  <c r="CX202" i="2"/>
  <c r="CY201" i="2"/>
  <c r="CX201" i="2"/>
  <c r="CY200" i="2"/>
  <c r="CX200" i="2"/>
  <c r="CY199" i="2"/>
  <c r="CX199" i="2"/>
  <c r="CY198" i="2"/>
  <c r="CX198" i="2"/>
  <c r="CY197" i="2"/>
  <c r="CX197" i="2"/>
  <c r="CY196" i="2"/>
  <c r="CX196" i="2"/>
  <c r="CY195" i="2"/>
  <c r="CX195" i="2"/>
  <c r="CY194" i="2"/>
  <c r="CX194" i="2"/>
  <c r="CY193" i="2"/>
  <c r="CX193" i="2"/>
  <c r="CY192" i="2"/>
  <c r="CX192" i="2"/>
  <c r="CY191" i="2"/>
  <c r="CX191" i="2"/>
  <c r="CY190" i="2"/>
  <c r="CX190" i="2"/>
  <c r="CY189" i="2"/>
  <c r="CX189" i="2"/>
  <c r="CY188" i="2"/>
  <c r="CX188" i="2"/>
  <c r="CY187" i="2"/>
  <c r="CX187" i="2"/>
  <c r="CY186" i="2"/>
  <c r="CX186" i="2"/>
  <c r="CY185" i="2"/>
  <c r="CX185" i="2"/>
  <c r="CY184" i="2"/>
  <c r="CX184" i="2"/>
  <c r="CY183" i="2"/>
  <c r="CX183" i="2"/>
  <c r="CY182" i="2"/>
  <c r="CX182" i="2"/>
  <c r="CY181" i="2"/>
  <c r="CX181" i="2"/>
  <c r="CY180" i="2"/>
  <c r="CX180" i="2"/>
  <c r="CY179" i="2"/>
  <c r="CX179" i="2"/>
  <c r="CY178" i="2"/>
  <c r="CX178" i="2"/>
  <c r="CY177" i="2"/>
  <c r="CX177" i="2"/>
  <c r="CY176" i="2"/>
  <c r="CX176" i="2"/>
  <c r="CY175" i="2"/>
  <c r="CX175" i="2"/>
  <c r="CY174" i="2"/>
  <c r="CX174" i="2"/>
  <c r="CY173" i="2"/>
  <c r="CX173" i="2"/>
  <c r="CY172" i="2"/>
  <c r="CX172" i="2"/>
  <c r="CY171" i="2"/>
  <c r="CX171" i="2"/>
  <c r="CY170" i="2"/>
  <c r="CX170" i="2"/>
  <c r="CY169" i="2"/>
  <c r="CX169" i="2"/>
  <c r="CY168" i="2"/>
  <c r="CX168" i="2"/>
  <c r="CY167" i="2"/>
  <c r="CX167" i="2"/>
  <c r="CY166" i="2"/>
  <c r="CX166" i="2"/>
  <c r="CY165" i="2"/>
  <c r="CX165" i="2"/>
  <c r="CY164" i="2"/>
  <c r="CX164" i="2"/>
  <c r="CY163" i="2"/>
  <c r="CX163" i="2"/>
  <c r="CY162" i="2"/>
  <c r="CX162" i="2"/>
  <c r="CY161" i="2"/>
  <c r="CX161" i="2"/>
  <c r="CY160" i="2"/>
  <c r="CX160" i="2"/>
  <c r="CY159" i="2"/>
  <c r="CX159" i="2"/>
  <c r="CY158" i="2"/>
  <c r="CX158" i="2"/>
  <c r="CY157" i="2"/>
  <c r="CX157" i="2"/>
  <c r="CY156" i="2"/>
  <c r="CX156" i="2"/>
  <c r="CY155" i="2"/>
  <c r="CX155" i="2"/>
  <c r="CY154" i="2"/>
  <c r="CX154" i="2"/>
  <c r="CY153" i="2"/>
  <c r="CX153" i="2"/>
  <c r="CY152" i="2"/>
  <c r="CX152" i="2"/>
  <c r="CY151" i="2"/>
  <c r="CX151" i="2"/>
  <c r="CY150" i="2"/>
  <c r="CX150" i="2"/>
  <c r="CY149" i="2"/>
  <c r="CX149" i="2"/>
  <c r="CY148" i="2"/>
  <c r="CX148" i="2"/>
  <c r="CY147" i="2"/>
  <c r="CX147" i="2"/>
  <c r="CY146" i="2"/>
  <c r="CX146" i="2"/>
  <c r="CY145" i="2"/>
  <c r="CX145" i="2"/>
  <c r="CY144" i="2"/>
  <c r="CX144" i="2"/>
  <c r="CY143" i="2"/>
  <c r="CX143" i="2"/>
  <c r="CY142" i="2"/>
  <c r="CX142" i="2"/>
  <c r="CY141" i="2"/>
  <c r="CX141" i="2"/>
  <c r="CY140" i="2"/>
  <c r="CX140" i="2"/>
  <c r="CY139" i="2"/>
  <c r="CX139" i="2"/>
  <c r="CY138" i="2"/>
  <c r="CX138" i="2"/>
  <c r="CY137" i="2"/>
  <c r="CX137" i="2"/>
  <c r="CY136" i="2"/>
  <c r="CX136" i="2"/>
  <c r="CY135" i="2"/>
  <c r="CX135" i="2"/>
  <c r="CY134" i="2"/>
  <c r="CX134" i="2"/>
  <c r="CY133" i="2"/>
  <c r="CX133" i="2"/>
  <c r="CY132" i="2"/>
  <c r="CX132" i="2"/>
  <c r="CY131" i="2"/>
  <c r="CX131" i="2"/>
  <c r="CY130" i="2"/>
  <c r="CX130" i="2"/>
  <c r="CY129" i="2"/>
  <c r="CX129" i="2"/>
  <c r="CY128" i="2"/>
  <c r="CX128" i="2"/>
  <c r="CY127" i="2"/>
  <c r="CX127" i="2"/>
  <c r="CY126" i="2"/>
  <c r="CX126" i="2"/>
  <c r="CY125" i="2"/>
  <c r="CX125" i="2"/>
  <c r="CY124" i="2"/>
  <c r="CX124" i="2"/>
  <c r="CY123" i="2"/>
  <c r="CX123" i="2"/>
  <c r="CY122" i="2"/>
  <c r="CX122" i="2"/>
  <c r="CY121" i="2"/>
  <c r="CX121" i="2"/>
  <c r="CY120" i="2"/>
  <c r="CX120" i="2"/>
  <c r="CY119" i="2"/>
  <c r="CX119" i="2"/>
  <c r="CY118" i="2"/>
  <c r="CX118" i="2"/>
  <c r="CY117" i="2"/>
  <c r="CX117" i="2"/>
  <c r="CY116" i="2"/>
  <c r="CX116" i="2"/>
  <c r="CY115" i="2"/>
  <c r="CX115" i="2"/>
  <c r="CY114" i="2"/>
  <c r="CX114" i="2"/>
  <c r="CY113" i="2"/>
  <c r="CX113" i="2"/>
  <c r="CY112" i="2"/>
  <c r="CX112" i="2"/>
  <c r="CY111" i="2"/>
  <c r="CX111" i="2"/>
  <c r="CY110" i="2"/>
  <c r="CX110" i="2"/>
  <c r="CY109" i="2"/>
  <c r="CX109" i="2"/>
  <c r="CY108" i="2"/>
  <c r="CX108" i="2"/>
  <c r="CY107" i="2"/>
  <c r="CX107" i="2"/>
  <c r="CY106" i="2"/>
  <c r="CX106" i="2"/>
  <c r="CY105" i="2"/>
  <c r="CX105" i="2"/>
  <c r="CY104" i="2"/>
  <c r="CX104" i="2"/>
  <c r="CY103" i="2"/>
  <c r="CX103" i="2"/>
  <c r="CY102" i="2"/>
  <c r="CX102" i="2"/>
  <c r="CY101" i="2"/>
  <c r="CX101" i="2"/>
  <c r="CY100" i="2"/>
  <c r="CX100" i="2"/>
  <c r="CY99" i="2"/>
  <c r="CX99" i="2"/>
  <c r="CY98" i="2"/>
  <c r="CX98" i="2"/>
  <c r="CY97" i="2"/>
  <c r="CX97" i="2"/>
  <c r="CY96" i="2"/>
  <c r="CX96" i="2"/>
  <c r="CY95" i="2"/>
  <c r="CX95" i="2"/>
  <c r="CY94" i="2"/>
  <c r="CX94" i="2"/>
  <c r="CY93" i="2"/>
  <c r="CX93" i="2"/>
  <c r="CY92" i="2"/>
  <c r="CX92" i="2"/>
  <c r="CY91" i="2"/>
  <c r="CX91" i="2"/>
  <c r="CY90" i="2"/>
  <c r="CX90" i="2"/>
  <c r="CY89" i="2"/>
  <c r="CX89" i="2"/>
  <c r="CY88" i="2"/>
  <c r="CX88" i="2"/>
  <c r="CY87" i="2"/>
  <c r="CX87" i="2"/>
  <c r="CY86" i="2"/>
  <c r="CX86" i="2"/>
  <c r="CY85" i="2"/>
  <c r="CX85" i="2"/>
  <c r="CY84" i="2"/>
  <c r="CX84" i="2"/>
  <c r="CY83" i="2"/>
  <c r="CX83" i="2"/>
  <c r="CY82" i="2"/>
  <c r="CX82" i="2"/>
  <c r="CY81" i="2"/>
  <c r="CX81" i="2"/>
  <c r="CY80" i="2"/>
  <c r="CX80" i="2"/>
  <c r="CY79" i="2"/>
  <c r="CX79" i="2"/>
  <c r="CY78" i="2"/>
  <c r="CX78" i="2"/>
  <c r="CY77" i="2"/>
  <c r="CX77" i="2"/>
  <c r="CY76" i="2"/>
  <c r="CX76" i="2"/>
  <c r="CY75" i="2"/>
  <c r="CX75" i="2"/>
  <c r="CY74" i="2"/>
  <c r="CX74" i="2"/>
  <c r="CY73" i="2"/>
  <c r="CX73" i="2"/>
  <c r="CY72" i="2"/>
  <c r="CX72" i="2"/>
  <c r="CY71" i="2"/>
  <c r="CX71" i="2"/>
  <c r="CY70" i="2"/>
  <c r="CX70" i="2"/>
  <c r="CY69" i="2"/>
  <c r="CX69" i="2"/>
  <c r="CY68" i="2"/>
  <c r="CX68" i="2"/>
  <c r="CY67" i="2"/>
  <c r="CX67" i="2"/>
  <c r="CY66" i="2"/>
  <c r="CX66" i="2"/>
  <c r="CY65" i="2"/>
  <c r="CX65" i="2"/>
  <c r="CY64" i="2"/>
  <c r="CX64" i="2"/>
  <c r="CY63" i="2"/>
  <c r="CX63" i="2"/>
  <c r="CY62" i="2"/>
  <c r="CX62" i="2"/>
  <c r="CY61" i="2"/>
  <c r="CX61" i="2"/>
  <c r="CY60" i="2"/>
  <c r="CX60" i="2"/>
  <c r="CY59" i="2"/>
  <c r="CX59" i="2"/>
  <c r="CY58" i="2"/>
  <c r="CX58" i="2"/>
  <c r="CY57" i="2"/>
  <c r="CX57" i="2"/>
  <c r="CY56" i="2"/>
  <c r="CX56" i="2"/>
  <c r="CY55" i="2"/>
  <c r="CX55" i="2"/>
  <c r="CY54" i="2"/>
  <c r="CX54" i="2"/>
  <c r="CY53" i="2"/>
  <c r="CX53" i="2"/>
  <c r="CY52" i="2"/>
  <c r="CX52" i="2"/>
  <c r="CY51" i="2"/>
  <c r="CX51" i="2"/>
  <c r="CY50" i="2"/>
  <c r="CX50" i="2"/>
  <c r="CY49" i="2"/>
  <c r="CX49" i="2"/>
  <c r="CY48" i="2"/>
  <c r="CX48" i="2"/>
  <c r="CY47" i="2"/>
  <c r="CX47" i="2"/>
  <c r="CY46" i="2"/>
  <c r="CX46" i="2"/>
  <c r="CY45" i="2"/>
  <c r="CX45" i="2"/>
  <c r="CY44" i="2"/>
  <c r="CX44" i="2"/>
  <c r="CY43" i="2"/>
  <c r="CX43" i="2"/>
  <c r="CY42" i="2"/>
  <c r="CX42" i="2"/>
  <c r="CY41" i="2"/>
  <c r="CX41" i="2"/>
  <c r="CY40" i="2"/>
  <c r="CX40" i="2"/>
  <c r="CY39" i="2"/>
  <c r="CX39" i="2"/>
  <c r="CY38" i="2"/>
  <c r="CX38" i="2"/>
  <c r="CY37" i="2"/>
  <c r="CX37" i="2"/>
  <c r="CY36" i="2"/>
  <c r="CX36" i="2"/>
  <c r="CY35" i="2"/>
  <c r="CX35" i="2"/>
  <c r="CY34" i="2"/>
  <c r="CX34" i="2"/>
  <c r="CY33" i="2"/>
  <c r="CX33" i="2"/>
  <c r="CY32" i="2"/>
  <c r="CX32" i="2"/>
  <c r="CY31" i="2"/>
  <c r="CX31" i="2"/>
  <c r="CY30" i="2"/>
  <c r="CX30" i="2"/>
  <c r="CY29" i="2"/>
  <c r="CX29" i="2"/>
  <c r="CY28" i="2"/>
  <c r="CX28" i="2"/>
  <c r="CY27" i="2"/>
  <c r="CX27" i="2"/>
  <c r="CY26" i="2"/>
  <c r="CX26" i="2"/>
  <c r="CY25" i="2"/>
  <c r="CX25" i="2"/>
  <c r="CY24" i="2"/>
  <c r="CX24" i="2"/>
  <c r="CY23" i="2"/>
  <c r="CX23" i="2"/>
  <c r="CY22" i="2"/>
  <c r="CX22" i="2"/>
  <c r="CY21" i="2"/>
  <c r="CX21" i="2"/>
  <c r="CY20" i="2"/>
  <c r="CX20" i="2"/>
  <c r="CY19" i="2"/>
  <c r="CX19" i="2"/>
  <c r="CY18" i="2"/>
  <c r="CX18" i="2"/>
  <c r="CY17" i="2"/>
  <c r="CX17" i="2"/>
  <c r="CY16" i="2"/>
  <c r="CX16" i="2"/>
  <c r="CY15" i="2"/>
  <c r="CX15" i="2"/>
  <c r="CY14" i="2"/>
  <c r="CX14" i="2"/>
  <c r="CZ14" i="2" s="1"/>
  <c r="CY13" i="2"/>
  <c r="CX13" i="2"/>
  <c r="CY12" i="2"/>
  <c r="CX12" i="2"/>
  <c r="CZ12" i="2" s="1"/>
  <c r="CY11" i="2"/>
  <c r="AZ29" i="4" s="1"/>
  <c r="CZ1010" i="2"/>
  <c r="CZ1009" i="2"/>
  <c r="CZ1008" i="2"/>
  <c r="CZ1007" i="2"/>
  <c r="CZ1006" i="2"/>
  <c r="CZ1005" i="2"/>
  <c r="CZ1004" i="2"/>
  <c r="CZ1003" i="2"/>
  <c r="CZ1002" i="2"/>
  <c r="CZ1001" i="2"/>
  <c r="CZ1000" i="2"/>
  <c r="CZ999" i="2"/>
  <c r="CZ998" i="2"/>
  <c r="CZ997" i="2"/>
  <c r="CZ996" i="2"/>
  <c r="CZ995" i="2"/>
  <c r="CZ994" i="2"/>
  <c r="CZ993" i="2"/>
  <c r="CZ992" i="2"/>
  <c r="CZ991" i="2"/>
  <c r="CZ990" i="2"/>
  <c r="CZ989" i="2"/>
  <c r="CZ988" i="2"/>
  <c r="CZ987" i="2"/>
  <c r="CZ986" i="2"/>
  <c r="CZ985" i="2"/>
  <c r="CZ984" i="2"/>
  <c r="CZ983" i="2"/>
  <c r="CZ982" i="2"/>
  <c r="CZ981" i="2"/>
  <c r="CZ980" i="2"/>
  <c r="CZ979" i="2"/>
  <c r="CZ978" i="2"/>
  <c r="CZ977" i="2"/>
  <c r="CZ976" i="2"/>
  <c r="CZ975" i="2"/>
  <c r="CZ974" i="2"/>
  <c r="CZ973" i="2"/>
  <c r="CZ972" i="2"/>
  <c r="CZ971" i="2"/>
  <c r="CZ970" i="2"/>
  <c r="CZ969" i="2"/>
  <c r="CZ968" i="2"/>
  <c r="CZ967" i="2"/>
  <c r="CZ966" i="2"/>
  <c r="CZ965" i="2"/>
  <c r="CZ964" i="2"/>
  <c r="CZ963" i="2"/>
  <c r="CZ962" i="2"/>
  <c r="CZ961" i="2"/>
  <c r="CZ960" i="2"/>
  <c r="CZ959" i="2"/>
  <c r="CZ958" i="2"/>
  <c r="CZ957" i="2"/>
  <c r="CZ956" i="2"/>
  <c r="CZ955" i="2"/>
  <c r="CZ954" i="2"/>
  <c r="CZ953" i="2"/>
  <c r="CZ952" i="2"/>
  <c r="CZ951" i="2"/>
  <c r="CZ950" i="2"/>
  <c r="CZ949" i="2"/>
  <c r="CZ948" i="2"/>
  <c r="CZ947" i="2"/>
  <c r="CZ946" i="2"/>
  <c r="CZ945" i="2"/>
  <c r="CZ944" i="2"/>
  <c r="CZ943" i="2"/>
  <c r="CZ942" i="2"/>
  <c r="CZ941" i="2"/>
  <c r="CZ940" i="2"/>
  <c r="CZ939" i="2"/>
  <c r="CZ938" i="2"/>
  <c r="CZ937" i="2"/>
  <c r="CZ936" i="2"/>
  <c r="CZ935" i="2"/>
  <c r="CZ934" i="2"/>
  <c r="CZ933" i="2"/>
  <c r="CZ932" i="2"/>
  <c r="CZ931" i="2"/>
  <c r="CZ930" i="2"/>
  <c r="CZ929" i="2"/>
  <c r="CZ928" i="2"/>
  <c r="CZ927" i="2"/>
  <c r="CZ926" i="2"/>
  <c r="CZ925" i="2"/>
  <c r="CZ924" i="2"/>
  <c r="CZ923" i="2"/>
  <c r="CZ922" i="2"/>
  <c r="CZ921" i="2"/>
  <c r="CZ920" i="2"/>
  <c r="CZ919" i="2"/>
  <c r="CZ918" i="2"/>
  <c r="CZ917" i="2"/>
  <c r="CZ916" i="2"/>
  <c r="CZ915" i="2"/>
  <c r="CZ914" i="2"/>
  <c r="CZ913" i="2"/>
  <c r="CZ912" i="2"/>
  <c r="CZ911" i="2"/>
  <c r="CZ910" i="2"/>
  <c r="CZ909" i="2"/>
  <c r="CZ908" i="2"/>
  <c r="CZ907" i="2"/>
  <c r="CZ906" i="2"/>
  <c r="CZ905" i="2"/>
  <c r="CZ904" i="2"/>
  <c r="CZ903" i="2"/>
  <c r="CZ902" i="2"/>
  <c r="CZ901" i="2"/>
  <c r="CZ900" i="2"/>
  <c r="CZ899" i="2"/>
  <c r="CZ898" i="2"/>
  <c r="CZ897" i="2"/>
  <c r="CZ896" i="2"/>
  <c r="CZ895" i="2"/>
  <c r="CZ894" i="2"/>
  <c r="CZ893" i="2"/>
  <c r="CZ892" i="2"/>
  <c r="CZ891" i="2"/>
  <c r="CZ890" i="2"/>
  <c r="CZ889" i="2"/>
  <c r="CZ888" i="2"/>
  <c r="CZ887" i="2"/>
  <c r="CZ886" i="2"/>
  <c r="CZ885" i="2"/>
  <c r="CZ884" i="2"/>
  <c r="CZ883" i="2"/>
  <c r="CZ882" i="2"/>
  <c r="CZ881" i="2"/>
  <c r="CZ880" i="2"/>
  <c r="CZ879" i="2"/>
  <c r="CZ878" i="2"/>
  <c r="CZ877" i="2"/>
  <c r="CZ876" i="2"/>
  <c r="CZ875" i="2"/>
  <c r="CZ874" i="2"/>
  <c r="CZ873" i="2"/>
  <c r="CZ872" i="2"/>
  <c r="CZ871" i="2"/>
  <c r="CZ870" i="2"/>
  <c r="CZ869" i="2"/>
  <c r="CZ868" i="2"/>
  <c r="CZ867" i="2"/>
  <c r="CZ866" i="2"/>
  <c r="CZ865" i="2"/>
  <c r="CZ864" i="2"/>
  <c r="CZ863" i="2"/>
  <c r="CZ862" i="2"/>
  <c r="CZ861" i="2"/>
  <c r="CZ860" i="2"/>
  <c r="CZ859" i="2"/>
  <c r="CZ858" i="2"/>
  <c r="CZ857" i="2"/>
  <c r="CZ856" i="2"/>
  <c r="CZ855" i="2"/>
  <c r="CZ854" i="2"/>
  <c r="CZ853" i="2"/>
  <c r="CZ852" i="2"/>
  <c r="CZ851" i="2"/>
  <c r="CZ850" i="2"/>
  <c r="CZ849" i="2"/>
  <c r="CZ848" i="2"/>
  <c r="CZ847" i="2"/>
  <c r="CZ846" i="2"/>
  <c r="CZ845" i="2"/>
  <c r="CZ844" i="2"/>
  <c r="CZ843" i="2"/>
  <c r="CZ842" i="2"/>
  <c r="CZ841" i="2"/>
  <c r="CZ840" i="2"/>
  <c r="CZ839" i="2"/>
  <c r="CZ838" i="2"/>
  <c r="CZ837" i="2"/>
  <c r="CZ836" i="2"/>
  <c r="CZ835" i="2"/>
  <c r="CZ834" i="2"/>
  <c r="CZ833" i="2"/>
  <c r="CZ832" i="2"/>
  <c r="CZ831" i="2"/>
  <c r="CZ830" i="2"/>
  <c r="CZ829" i="2"/>
  <c r="CZ828" i="2"/>
  <c r="CZ827" i="2"/>
  <c r="CZ826" i="2"/>
  <c r="CZ825" i="2"/>
  <c r="CZ824" i="2"/>
  <c r="CZ823" i="2"/>
  <c r="CZ822" i="2"/>
  <c r="CZ821" i="2"/>
  <c r="CZ820" i="2"/>
  <c r="CZ819" i="2"/>
  <c r="CZ818" i="2"/>
  <c r="CZ817" i="2"/>
  <c r="CZ816" i="2"/>
  <c r="CZ815" i="2"/>
  <c r="CZ814" i="2"/>
  <c r="CZ813" i="2"/>
  <c r="CZ812" i="2"/>
  <c r="CZ811" i="2"/>
  <c r="CZ810" i="2"/>
  <c r="CZ809" i="2"/>
  <c r="CZ808" i="2"/>
  <c r="CZ807" i="2"/>
  <c r="CZ806" i="2"/>
  <c r="CZ805" i="2"/>
  <c r="CZ804" i="2"/>
  <c r="CZ803" i="2"/>
  <c r="CZ802" i="2"/>
  <c r="CZ801" i="2"/>
  <c r="CZ800" i="2"/>
  <c r="CZ799" i="2"/>
  <c r="CZ798" i="2"/>
  <c r="CZ797" i="2"/>
  <c r="CZ796" i="2"/>
  <c r="CZ795" i="2"/>
  <c r="CZ794" i="2"/>
  <c r="CZ793" i="2"/>
  <c r="CZ792" i="2"/>
  <c r="CZ791" i="2"/>
  <c r="CZ790" i="2"/>
  <c r="CZ789" i="2"/>
  <c r="CZ788" i="2"/>
  <c r="CZ787" i="2"/>
  <c r="CZ786" i="2"/>
  <c r="CZ785" i="2"/>
  <c r="CZ784" i="2"/>
  <c r="CZ783" i="2"/>
  <c r="CZ782" i="2"/>
  <c r="CZ781" i="2"/>
  <c r="CZ780" i="2"/>
  <c r="CZ779" i="2"/>
  <c r="CZ778" i="2"/>
  <c r="CZ777" i="2"/>
  <c r="CZ776" i="2"/>
  <c r="CZ775" i="2"/>
  <c r="CZ774" i="2"/>
  <c r="CZ773" i="2"/>
  <c r="CZ772" i="2"/>
  <c r="CZ771" i="2"/>
  <c r="CZ770" i="2"/>
  <c r="CZ769" i="2"/>
  <c r="CZ768" i="2"/>
  <c r="CZ767" i="2"/>
  <c r="CZ766" i="2"/>
  <c r="CZ765" i="2"/>
  <c r="CZ764" i="2"/>
  <c r="CZ763" i="2"/>
  <c r="CZ762" i="2"/>
  <c r="CZ761" i="2"/>
  <c r="CZ760" i="2"/>
  <c r="CZ759" i="2"/>
  <c r="CZ758" i="2"/>
  <c r="CZ757" i="2"/>
  <c r="CZ756" i="2"/>
  <c r="CZ755" i="2"/>
  <c r="CZ754" i="2"/>
  <c r="CZ753" i="2"/>
  <c r="CZ752" i="2"/>
  <c r="CZ751" i="2"/>
  <c r="CZ750" i="2"/>
  <c r="CZ749" i="2"/>
  <c r="CZ748" i="2"/>
  <c r="CZ747" i="2"/>
  <c r="CZ746" i="2"/>
  <c r="CZ745" i="2"/>
  <c r="CZ744" i="2"/>
  <c r="CZ743" i="2"/>
  <c r="CZ742" i="2"/>
  <c r="CZ741" i="2"/>
  <c r="CZ740" i="2"/>
  <c r="CZ739" i="2"/>
  <c r="CZ738" i="2"/>
  <c r="CZ737" i="2"/>
  <c r="CZ736" i="2"/>
  <c r="CZ735" i="2"/>
  <c r="CZ734" i="2"/>
  <c r="CZ733" i="2"/>
  <c r="CZ732" i="2"/>
  <c r="CZ731" i="2"/>
  <c r="CZ730" i="2"/>
  <c r="CZ729" i="2"/>
  <c r="CZ728" i="2"/>
  <c r="CZ727" i="2"/>
  <c r="CZ726" i="2"/>
  <c r="CZ725" i="2"/>
  <c r="CZ724" i="2"/>
  <c r="CZ723" i="2"/>
  <c r="CZ722" i="2"/>
  <c r="CZ721" i="2"/>
  <c r="CZ720" i="2"/>
  <c r="CZ719" i="2"/>
  <c r="CZ718" i="2"/>
  <c r="CZ717" i="2"/>
  <c r="CZ716" i="2"/>
  <c r="CZ715" i="2"/>
  <c r="CZ714" i="2"/>
  <c r="CZ713" i="2"/>
  <c r="CZ712" i="2"/>
  <c r="CZ711" i="2"/>
  <c r="CZ710" i="2"/>
  <c r="CZ709" i="2"/>
  <c r="CZ708" i="2"/>
  <c r="CZ707" i="2"/>
  <c r="CZ706" i="2"/>
  <c r="CZ705" i="2"/>
  <c r="CZ704" i="2"/>
  <c r="CZ703" i="2"/>
  <c r="CZ702" i="2"/>
  <c r="CZ701" i="2"/>
  <c r="CZ700" i="2"/>
  <c r="CZ699" i="2"/>
  <c r="CZ698" i="2"/>
  <c r="CZ697" i="2"/>
  <c r="CZ696" i="2"/>
  <c r="CZ695" i="2"/>
  <c r="CZ694" i="2"/>
  <c r="CZ693" i="2"/>
  <c r="CZ692" i="2"/>
  <c r="CZ691" i="2"/>
  <c r="CZ690" i="2"/>
  <c r="CZ689" i="2"/>
  <c r="CZ688" i="2"/>
  <c r="CZ687" i="2"/>
  <c r="CZ686" i="2"/>
  <c r="CZ685" i="2"/>
  <c r="CZ684" i="2"/>
  <c r="CZ683" i="2"/>
  <c r="CZ682" i="2"/>
  <c r="CZ681" i="2"/>
  <c r="CZ680" i="2"/>
  <c r="CZ679" i="2"/>
  <c r="CZ678" i="2"/>
  <c r="CZ677" i="2"/>
  <c r="CZ676" i="2"/>
  <c r="CZ675" i="2"/>
  <c r="CZ674" i="2"/>
  <c r="CZ673" i="2"/>
  <c r="CZ672" i="2"/>
  <c r="CZ671" i="2"/>
  <c r="CZ670" i="2"/>
  <c r="CZ669" i="2"/>
  <c r="CZ668" i="2"/>
  <c r="CZ667" i="2"/>
  <c r="CZ666" i="2"/>
  <c r="CZ665" i="2"/>
  <c r="CZ664" i="2"/>
  <c r="CZ663" i="2"/>
  <c r="CZ662" i="2"/>
  <c r="CZ661" i="2"/>
  <c r="CZ660" i="2"/>
  <c r="CZ659" i="2"/>
  <c r="CZ658" i="2"/>
  <c r="CZ657" i="2"/>
  <c r="CZ656" i="2"/>
  <c r="CZ655" i="2"/>
  <c r="CZ654" i="2"/>
  <c r="CZ653" i="2"/>
  <c r="CZ652" i="2"/>
  <c r="CZ651" i="2"/>
  <c r="CZ650" i="2"/>
  <c r="CZ649" i="2"/>
  <c r="CZ648" i="2"/>
  <c r="CZ647" i="2"/>
  <c r="CZ646" i="2"/>
  <c r="CZ645" i="2"/>
  <c r="CZ644" i="2"/>
  <c r="CZ643" i="2"/>
  <c r="CZ642" i="2"/>
  <c r="CZ641" i="2"/>
  <c r="CZ640" i="2"/>
  <c r="CZ639" i="2"/>
  <c r="CZ638" i="2"/>
  <c r="CZ637" i="2"/>
  <c r="CZ636" i="2"/>
  <c r="CZ635" i="2"/>
  <c r="CZ634" i="2"/>
  <c r="CZ633" i="2"/>
  <c r="CZ632" i="2"/>
  <c r="CZ631" i="2"/>
  <c r="CZ630" i="2"/>
  <c r="CZ629" i="2"/>
  <c r="CZ628" i="2"/>
  <c r="CZ627" i="2"/>
  <c r="CZ626" i="2"/>
  <c r="CZ625" i="2"/>
  <c r="CZ624" i="2"/>
  <c r="CZ623" i="2"/>
  <c r="CZ622" i="2"/>
  <c r="CZ621" i="2"/>
  <c r="CZ620" i="2"/>
  <c r="CZ619" i="2"/>
  <c r="CZ618" i="2"/>
  <c r="CZ617" i="2"/>
  <c r="CZ616" i="2"/>
  <c r="CZ615" i="2"/>
  <c r="CZ614" i="2"/>
  <c r="CZ613" i="2"/>
  <c r="CZ612" i="2"/>
  <c r="CZ611" i="2"/>
  <c r="CZ610" i="2"/>
  <c r="CZ609" i="2"/>
  <c r="CZ608" i="2"/>
  <c r="CZ607" i="2"/>
  <c r="CZ606" i="2"/>
  <c r="CZ605" i="2"/>
  <c r="CZ604" i="2"/>
  <c r="CZ603" i="2"/>
  <c r="CZ602" i="2"/>
  <c r="CZ601" i="2"/>
  <c r="CZ600" i="2"/>
  <c r="CZ599" i="2"/>
  <c r="CZ598" i="2"/>
  <c r="CZ597" i="2"/>
  <c r="CZ596" i="2"/>
  <c r="CZ595" i="2"/>
  <c r="CZ594" i="2"/>
  <c r="CZ593" i="2"/>
  <c r="CZ592" i="2"/>
  <c r="CZ591" i="2"/>
  <c r="CZ590" i="2"/>
  <c r="CZ589" i="2"/>
  <c r="CZ588" i="2"/>
  <c r="CZ587" i="2"/>
  <c r="CZ586" i="2"/>
  <c r="CZ585" i="2"/>
  <c r="CZ584" i="2"/>
  <c r="CZ583" i="2"/>
  <c r="CZ582" i="2"/>
  <c r="CZ581" i="2"/>
  <c r="CZ580" i="2"/>
  <c r="CZ579" i="2"/>
  <c r="CZ578" i="2"/>
  <c r="CZ577" i="2"/>
  <c r="CZ576" i="2"/>
  <c r="CZ575" i="2"/>
  <c r="CZ574" i="2"/>
  <c r="CZ573" i="2"/>
  <c r="CZ572" i="2"/>
  <c r="CZ571" i="2"/>
  <c r="CZ570" i="2"/>
  <c r="CZ569" i="2"/>
  <c r="CZ568" i="2"/>
  <c r="CZ567" i="2"/>
  <c r="CZ566" i="2"/>
  <c r="CZ565" i="2"/>
  <c r="CZ564" i="2"/>
  <c r="CZ563" i="2"/>
  <c r="CZ562" i="2"/>
  <c r="CZ561" i="2"/>
  <c r="CZ560" i="2"/>
  <c r="CZ559" i="2"/>
  <c r="CZ558" i="2"/>
  <c r="CZ557" i="2"/>
  <c r="CZ556" i="2"/>
  <c r="CZ555" i="2"/>
  <c r="CZ554" i="2"/>
  <c r="CZ553" i="2"/>
  <c r="CZ552" i="2"/>
  <c r="CZ551" i="2"/>
  <c r="CZ550" i="2"/>
  <c r="CZ549" i="2"/>
  <c r="CZ548" i="2"/>
  <c r="CZ547" i="2"/>
  <c r="CZ546" i="2"/>
  <c r="CZ545" i="2"/>
  <c r="CZ544" i="2"/>
  <c r="CZ543" i="2"/>
  <c r="CZ542" i="2"/>
  <c r="CZ541" i="2"/>
  <c r="CZ540" i="2"/>
  <c r="CZ539" i="2"/>
  <c r="CZ538" i="2"/>
  <c r="CZ537" i="2"/>
  <c r="CZ536" i="2"/>
  <c r="CZ535" i="2"/>
  <c r="CZ534" i="2"/>
  <c r="CZ533" i="2"/>
  <c r="CZ532" i="2"/>
  <c r="CZ531" i="2"/>
  <c r="CZ530" i="2"/>
  <c r="CZ529" i="2"/>
  <c r="CZ528" i="2"/>
  <c r="CZ527" i="2"/>
  <c r="CZ526" i="2"/>
  <c r="CZ525" i="2"/>
  <c r="CZ524" i="2"/>
  <c r="CZ523" i="2"/>
  <c r="CZ522" i="2"/>
  <c r="CZ521" i="2"/>
  <c r="CZ520" i="2"/>
  <c r="CZ519" i="2"/>
  <c r="CZ518" i="2"/>
  <c r="CZ517" i="2"/>
  <c r="CZ516" i="2"/>
  <c r="CZ515" i="2"/>
  <c r="CZ514" i="2"/>
  <c r="CZ513" i="2"/>
  <c r="CZ512" i="2"/>
  <c r="CZ511" i="2"/>
  <c r="CZ510" i="2"/>
  <c r="CZ509" i="2"/>
  <c r="CZ508" i="2"/>
  <c r="CZ507" i="2"/>
  <c r="CZ506" i="2"/>
  <c r="CZ505" i="2"/>
  <c r="CZ504" i="2"/>
  <c r="CZ503" i="2"/>
  <c r="CZ502" i="2"/>
  <c r="CZ501" i="2"/>
  <c r="CZ500" i="2"/>
  <c r="CZ499" i="2"/>
  <c r="CZ498" i="2"/>
  <c r="CZ497" i="2"/>
  <c r="CZ496" i="2"/>
  <c r="CZ495" i="2"/>
  <c r="CZ494" i="2"/>
  <c r="CZ493" i="2"/>
  <c r="CZ492" i="2"/>
  <c r="CZ491" i="2"/>
  <c r="CZ490" i="2"/>
  <c r="CZ489" i="2"/>
  <c r="CZ488" i="2"/>
  <c r="CZ487" i="2"/>
  <c r="CZ486" i="2"/>
  <c r="CZ485" i="2"/>
  <c r="CZ484" i="2"/>
  <c r="CZ483" i="2"/>
  <c r="CZ482" i="2"/>
  <c r="CZ481" i="2"/>
  <c r="CZ480" i="2"/>
  <c r="CZ479" i="2"/>
  <c r="CZ478" i="2"/>
  <c r="CZ477" i="2"/>
  <c r="CZ476" i="2"/>
  <c r="CZ475" i="2"/>
  <c r="CZ474" i="2"/>
  <c r="CZ473" i="2"/>
  <c r="CZ472" i="2"/>
  <c r="CZ471" i="2"/>
  <c r="CZ470" i="2"/>
  <c r="CZ469" i="2"/>
  <c r="CZ468" i="2"/>
  <c r="CZ467" i="2"/>
  <c r="CZ466" i="2"/>
  <c r="CZ465" i="2"/>
  <c r="CZ464" i="2"/>
  <c r="CZ463" i="2"/>
  <c r="CZ462" i="2"/>
  <c r="CZ461" i="2"/>
  <c r="CZ460" i="2"/>
  <c r="CZ459" i="2"/>
  <c r="CZ458" i="2"/>
  <c r="CZ457" i="2"/>
  <c r="CZ456" i="2"/>
  <c r="CZ455" i="2"/>
  <c r="CZ454" i="2"/>
  <c r="CZ453" i="2"/>
  <c r="CZ452" i="2"/>
  <c r="CZ451" i="2"/>
  <c r="CZ450" i="2"/>
  <c r="CZ449" i="2"/>
  <c r="CZ448" i="2"/>
  <c r="CZ447" i="2"/>
  <c r="CZ446" i="2"/>
  <c r="CZ445" i="2"/>
  <c r="CZ444" i="2"/>
  <c r="CZ443" i="2"/>
  <c r="CZ442" i="2"/>
  <c r="CZ441" i="2"/>
  <c r="CZ440" i="2"/>
  <c r="CZ439" i="2"/>
  <c r="CZ438" i="2"/>
  <c r="CZ437" i="2"/>
  <c r="CZ436" i="2"/>
  <c r="CZ435" i="2"/>
  <c r="CZ434" i="2"/>
  <c r="CZ433" i="2"/>
  <c r="CZ432" i="2"/>
  <c r="CZ431" i="2"/>
  <c r="CZ430" i="2"/>
  <c r="CZ429" i="2"/>
  <c r="CZ428" i="2"/>
  <c r="CZ427" i="2"/>
  <c r="CZ426" i="2"/>
  <c r="CZ425" i="2"/>
  <c r="CZ424" i="2"/>
  <c r="CZ423" i="2"/>
  <c r="CZ422" i="2"/>
  <c r="CZ421" i="2"/>
  <c r="CZ420" i="2"/>
  <c r="CZ419" i="2"/>
  <c r="CZ418" i="2"/>
  <c r="CZ417" i="2"/>
  <c r="CZ416" i="2"/>
  <c r="CZ415" i="2"/>
  <c r="CZ414" i="2"/>
  <c r="CZ413" i="2"/>
  <c r="CZ412" i="2"/>
  <c r="CZ411" i="2"/>
  <c r="CZ410" i="2"/>
  <c r="CZ409" i="2"/>
  <c r="CZ408" i="2"/>
  <c r="CZ407" i="2"/>
  <c r="CZ406" i="2"/>
  <c r="CZ405" i="2"/>
  <c r="CZ404" i="2"/>
  <c r="CZ403" i="2"/>
  <c r="CZ402" i="2"/>
  <c r="CZ401" i="2"/>
  <c r="CZ400" i="2"/>
  <c r="CZ399" i="2"/>
  <c r="CZ398" i="2"/>
  <c r="CZ397" i="2"/>
  <c r="CZ396" i="2"/>
  <c r="CZ395" i="2"/>
  <c r="CZ394" i="2"/>
  <c r="CZ393" i="2"/>
  <c r="CZ392" i="2"/>
  <c r="CZ391" i="2"/>
  <c r="CZ390" i="2"/>
  <c r="CZ389" i="2"/>
  <c r="CZ388" i="2"/>
  <c r="CZ387" i="2"/>
  <c r="CZ386" i="2"/>
  <c r="CZ385" i="2"/>
  <c r="CZ384" i="2"/>
  <c r="CZ383" i="2"/>
  <c r="CZ382" i="2"/>
  <c r="CZ381" i="2"/>
  <c r="CZ380" i="2"/>
  <c r="CZ379" i="2"/>
  <c r="CZ378" i="2"/>
  <c r="CZ377" i="2"/>
  <c r="CZ376" i="2"/>
  <c r="CZ375" i="2"/>
  <c r="CZ374" i="2"/>
  <c r="CZ373" i="2"/>
  <c r="CZ372" i="2"/>
  <c r="CZ371" i="2"/>
  <c r="CZ370" i="2"/>
  <c r="CZ369" i="2"/>
  <c r="CZ368" i="2"/>
  <c r="CZ367" i="2"/>
  <c r="CZ366" i="2"/>
  <c r="CZ365" i="2"/>
  <c r="CZ364" i="2"/>
  <c r="CZ363" i="2"/>
  <c r="CZ362" i="2"/>
  <c r="CZ361" i="2"/>
  <c r="CZ360" i="2"/>
  <c r="CZ359" i="2"/>
  <c r="CZ358" i="2"/>
  <c r="CZ357" i="2"/>
  <c r="CZ356" i="2"/>
  <c r="CZ355" i="2"/>
  <c r="CZ354" i="2"/>
  <c r="CZ353" i="2"/>
  <c r="CZ352" i="2"/>
  <c r="CZ351" i="2"/>
  <c r="CZ350" i="2"/>
  <c r="CZ349" i="2"/>
  <c r="CZ348" i="2"/>
  <c r="CZ347" i="2"/>
  <c r="CZ346" i="2"/>
  <c r="CZ345" i="2"/>
  <c r="CZ344" i="2"/>
  <c r="CZ343" i="2"/>
  <c r="CZ342" i="2"/>
  <c r="CZ341" i="2"/>
  <c r="CZ340" i="2"/>
  <c r="CZ339" i="2"/>
  <c r="CZ338" i="2"/>
  <c r="CZ337" i="2"/>
  <c r="CZ336" i="2"/>
  <c r="CZ335" i="2"/>
  <c r="CZ334" i="2"/>
  <c r="CZ333" i="2"/>
  <c r="CZ332" i="2"/>
  <c r="CZ331" i="2"/>
  <c r="CZ330" i="2"/>
  <c r="CZ329" i="2"/>
  <c r="CZ328" i="2"/>
  <c r="CZ327" i="2"/>
  <c r="CZ326" i="2"/>
  <c r="CZ325" i="2"/>
  <c r="CZ324" i="2"/>
  <c r="CZ323" i="2"/>
  <c r="CZ322" i="2"/>
  <c r="CZ321" i="2"/>
  <c r="CZ320" i="2"/>
  <c r="CZ319" i="2"/>
  <c r="CZ318" i="2"/>
  <c r="CZ317" i="2"/>
  <c r="CZ316" i="2"/>
  <c r="CZ315" i="2"/>
  <c r="CZ314" i="2"/>
  <c r="CZ313" i="2"/>
  <c r="CZ312" i="2"/>
  <c r="CZ311" i="2"/>
  <c r="CZ310" i="2"/>
  <c r="CZ309" i="2"/>
  <c r="CZ308" i="2"/>
  <c r="CZ307" i="2"/>
  <c r="CZ306" i="2"/>
  <c r="CZ305" i="2"/>
  <c r="CZ304" i="2"/>
  <c r="CZ303" i="2"/>
  <c r="CZ302" i="2"/>
  <c r="CZ301" i="2"/>
  <c r="CZ300" i="2"/>
  <c r="CZ299" i="2"/>
  <c r="CZ298" i="2"/>
  <c r="CZ297" i="2"/>
  <c r="CZ296" i="2"/>
  <c r="CZ295" i="2"/>
  <c r="CZ294" i="2"/>
  <c r="CZ293" i="2"/>
  <c r="CZ292" i="2"/>
  <c r="CZ291" i="2"/>
  <c r="CZ290" i="2"/>
  <c r="CZ289" i="2"/>
  <c r="CZ288" i="2"/>
  <c r="CZ287" i="2"/>
  <c r="CZ286" i="2"/>
  <c r="CZ285" i="2"/>
  <c r="CZ284" i="2"/>
  <c r="CZ283" i="2"/>
  <c r="CZ282" i="2"/>
  <c r="CZ281" i="2"/>
  <c r="CZ280" i="2"/>
  <c r="CZ279" i="2"/>
  <c r="CZ278" i="2"/>
  <c r="CZ277" i="2"/>
  <c r="CZ276" i="2"/>
  <c r="CZ275" i="2"/>
  <c r="CZ274" i="2"/>
  <c r="CZ273" i="2"/>
  <c r="CZ272" i="2"/>
  <c r="CZ271" i="2"/>
  <c r="CZ270" i="2"/>
  <c r="CZ269" i="2"/>
  <c r="CZ268" i="2"/>
  <c r="CZ267" i="2"/>
  <c r="CZ266" i="2"/>
  <c r="CZ265" i="2"/>
  <c r="CZ264" i="2"/>
  <c r="CZ263" i="2"/>
  <c r="CZ262" i="2"/>
  <c r="CZ261" i="2"/>
  <c r="CZ260" i="2"/>
  <c r="CZ259" i="2"/>
  <c r="CZ258" i="2"/>
  <c r="CZ257" i="2"/>
  <c r="CZ256" i="2"/>
  <c r="CZ255" i="2"/>
  <c r="CZ254" i="2"/>
  <c r="CZ253" i="2"/>
  <c r="CZ252" i="2"/>
  <c r="CZ251" i="2"/>
  <c r="CZ250" i="2"/>
  <c r="CZ249" i="2"/>
  <c r="CZ248" i="2"/>
  <c r="CZ247" i="2"/>
  <c r="CZ246" i="2"/>
  <c r="CZ245" i="2"/>
  <c r="CZ244" i="2"/>
  <c r="CZ243" i="2"/>
  <c r="CZ242" i="2"/>
  <c r="CZ241" i="2"/>
  <c r="CZ240" i="2"/>
  <c r="CZ239" i="2"/>
  <c r="CZ238" i="2"/>
  <c r="CZ237" i="2"/>
  <c r="CZ236" i="2"/>
  <c r="CZ235" i="2"/>
  <c r="CZ234" i="2"/>
  <c r="CZ233" i="2"/>
  <c r="CZ232" i="2"/>
  <c r="CZ231" i="2"/>
  <c r="CZ230" i="2"/>
  <c r="CZ229" i="2"/>
  <c r="CZ228" i="2"/>
  <c r="CZ227" i="2"/>
  <c r="CZ226" i="2"/>
  <c r="CZ225" i="2"/>
  <c r="CZ224" i="2"/>
  <c r="CZ223" i="2"/>
  <c r="CZ222" i="2"/>
  <c r="CZ221" i="2"/>
  <c r="CZ220" i="2"/>
  <c r="CZ219" i="2"/>
  <c r="CZ218" i="2"/>
  <c r="CZ217" i="2"/>
  <c r="CZ216" i="2"/>
  <c r="CZ215" i="2"/>
  <c r="CZ214" i="2"/>
  <c r="CZ213" i="2"/>
  <c r="CZ212" i="2"/>
  <c r="CZ211" i="2"/>
  <c r="CZ210" i="2"/>
  <c r="CZ209" i="2"/>
  <c r="CZ208" i="2"/>
  <c r="CZ207" i="2"/>
  <c r="CZ206" i="2"/>
  <c r="CZ205" i="2"/>
  <c r="CZ204" i="2"/>
  <c r="CZ203" i="2"/>
  <c r="CZ202" i="2"/>
  <c r="CZ201" i="2"/>
  <c r="CZ200" i="2"/>
  <c r="CZ199" i="2"/>
  <c r="CZ198" i="2"/>
  <c r="CZ197" i="2"/>
  <c r="CZ196" i="2"/>
  <c r="CZ195" i="2"/>
  <c r="CZ194" i="2"/>
  <c r="CZ193" i="2"/>
  <c r="CZ192" i="2"/>
  <c r="CZ191" i="2"/>
  <c r="CZ190" i="2"/>
  <c r="CZ189" i="2"/>
  <c r="CZ188" i="2"/>
  <c r="CZ187" i="2"/>
  <c r="CZ186" i="2"/>
  <c r="CZ185" i="2"/>
  <c r="CZ184" i="2"/>
  <c r="CZ183" i="2"/>
  <c r="CZ182" i="2"/>
  <c r="CZ181" i="2"/>
  <c r="CZ180" i="2"/>
  <c r="CZ179" i="2"/>
  <c r="CZ178" i="2"/>
  <c r="CZ177" i="2"/>
  <c r="CZ176" i="2"/>
  <c r="CZ175" i="2"/>
  <c r="CZ174" i="2"/>
  <c r="CZ173" i="2"/>
  <c r="CZ172" i="2"/>
  <c r="CZ171" i="2"/>
  <c r="CZ170" i="2"/>
  <c r="CZ169" i="2"/>
  <c r="CZ168" i="2"/>
  <c r="CZ167" i="2"/>
  <c r="CZ166" i="2"/>
  <c r="CZ165" i="2"/>
  <c r="CZ164" i="2"/>
  <c r="CZ163" i="2"/>
  <c r="CZ162" i="2"/>
  <c r="CZ161" i="2"/>
  <c r="CZ160" i="2"/>
  <c r="CZ159" i="2"/>
  <c r="CZ158" i="2"/>
  <c r="CZ157" i="2"/>
  <c r="CZ156" i="2"/>
  <c r="CZ155" i="2"/>
  <c r="CZ154" i="2"/>
  <c r="CZ153" i="2"/>
  <c r="CZ152" i="2"/>
  <c r="CZ151" i="2"/>
  <c r="CZ150" i="2"/>
  <c r="CZ149" i="2"/>
  <c r="CZ148" i="2"/>
  <c r="CZ147" i="2"/>
  <c r="CZ146" i="2"/>
  <c r="CZ145" i="2"/>
  <c r="CZ144" i="2"/>
  <c r="CZ143" i="2"/>
  <c r="CZ142" i="2"/>
  <c r="CZ141" i="2"/>
  <c r="CZ140" i="2"/>
  <c r="CZ139" i="2"/>
  <c r="CZ138" i="2"/>
  <c r="CZ137" i="2"/>
  <c r="CZ136" i="2"/>
  <c r="CZ135" i="2"/>
  <c r="CZ134" i="2"/>
  <c r="CZ133" i="2"/>
  <c r="CZ132" i="2"/>
  <c r="CZ131" i="2"/>
  <c r="CZ130" i="2"/>
  <c r="CZ129" i="2"/>
  <c r="CZ128" i="2"/>
  <c r="CZ127" i="2"/>
  <c r="CZ126" i="2"/>
  <c r="CZ125" i="2"/>
  <c r="CZ124" i="2"/>
  <c r="CZ123" i="2"/>
  <c r="CZ122" i="2"/>
  <c r="CZ121" i="2"/>
  <c r="CZ120" i="2"/>
  <c r="CZ119" i="2"/>
  <c r="CZ118" i="2"/>
  <c r="CZ117" i="2"/>
  <c r="CZ116" i="2"/>
  <c r="CZ115" i="2"/>
  <c r="CZ114" i="2"/>
  <c r="CZ113" i="2"/>
  <c r="CZ112" i="2"/>
  <c r="CZ111" i="2"/>
  <c r="CZ110" i="2"/>
  <c r="CZ109" i="2"/>
  <c r="CZ108" i="2"/>
  <c r="CZ107" i="2"/>
  <c r="CZ106" i="2"/>
  <c r="CZ105" i="2"/>
  <c r="CZ104" i="2"/>
  <c r="CZ103" i="2"/>
  <c r="CZ102" i="2"/>
  <c r="CZ101" i="2"/>
  <c r="CZ100" i="2"/>
  <c r="CZ99" i="2"/>
  <c r="CZ98" i="2"/>
  <c r="CZ97" i="2"/>
  <c r="CZ96" i="2"/>
  <c r="CZ95" i="2"/>
  <c r="CZ94" i="2"/>
  <c r="CZ93" i="2"/>
  <c r="CZ92" i="2"/>
  <c r="CZ91" i="2"/>
  <c r="CZ90" i="2"/>
  <c r="CZ89" i="2"/>
  <c r="CZ88" i="2"/>
  <c r="CZ87" i="2"/>
  <c r="CZ86" i="2"/>
  <c r="CZ85" i="2"/>
  <c r="CZ84" i="2"/>
  <c r="CZ83" i="2"/>
  <c r="CZ82" i="2"/>
  <c r="CZ81" i="2"/>
  <c r="CZ80" i="2"/>
  <c r="CZ79" i="2"/>
  <c r="CZ78" i="2"/>
  <c r="CZ77" i="2"/>
  <c r="CZ76" i="2"/>
  <c r="CZ75" i="2"/>
  <c r="CZ74" i="2"/>
  <c r="CZ73" i="2"/>
  <c r="CZ72" i="2"/>
  <c r="CZ71" i="2"/>
  <c r="CZ70" i="2"/>
  <c r="CZ69" i="2"/>
  <c r="CZ68" i="2"/>
  <c r="CZ67" i="2"/>
  <c r="CZ66" i="2"/>
  <c r="CZ65" i="2"/>
  <c r="CZ64" i="2"/>
  <c r="CZ63" i="2"/>
  <c r="CZ62" i="2"/>
  <c r="CZ61" i="2"/>
  <c r="CZ60" i="2"/>
  <c r="CZ59" i="2"/>
  <c r="CZ58" i="2"/>
  <c r="CZ57" i="2"/>
  <c r="CZ56" i="2"/>
  <c r="CZ55" i="2"/>
  <c r="CZ54" i="2"/>
  <c r="CZ53" i="2"/>
  <c r="CZ52" i="2"/>
  <c r="CZ51" i="2"/>
  <c r="CZ50" i="2"/>
  <c r="CZ49" i="2"/>
  <c r="CZ48" i="2"/>
  <c r="CZ47" i="2"/>
  <c r="CZ46" i="2"/>
  <c r="CZ45" i="2"/>
  <c r="CZ44" i="2"/>
  <c r="CZ43" i="2"/>
  <c r="CZ42" i="2"/>
  <c r="CZ41" i="2"/>
  <c r="CZ40" i="2"/>
  <c r="CZ39" i="2"/>
  <c r="CZ38" i="2"/>
  <c r="CZ37" i="2"/>
  <c r="CZ36" i="2"/>
  <c r="CZ35" i="2"/>
  <c r="CZ34" i="2"/>
  <c r="CZ33" i="2"/>
  <c r="CZ32" i="2"/>
  <c r="CZ31" i="2"/>
  <c r="CZ30" i="2"/>
  <c r="CZ29" i="2"/>
  <c r="CZ28" i="2"/>
  <c r="CZ27" i="2"/>
  <c r="CZ26" i="2"/>
  <c r="CZ25" i="2"/>
  <c r="CZ24" i="2"/>
  <c r="CZ23" i="2"/>
  <c r="CZ22" i="2"/>
  <c r="CZ21" i="2"/>
  <c r="CZ20" i="2"/>
  <c r="CZ19" i="2"/>
  <c r="CZ18" i="2"/>
  <c r="CZ17" i="2"/>
  <c r="CZ16" i="2"/>
  <c r="CZ15" i="2"/>
  <c r="DC15" i="2" s="1"/>
  <c r="DC10" i="2"/>
  <c r="DB10" i="2"/>
  <c r="B68" i="4"/>
  <c r="AZ26" i="4"/>
  <c r="AZ25" i="4"/>
  <c r="CT11" i="2"/>
  <c r="X1010" i="3"/>
  <c r="BQ1010" i="3" s="1"/>
  <c r="BS1010" i="3" s="1"/>
  <c r="X1009" i="3"/>
  <c r="X1008" i="3"/>
  <c r="X1007" i="3"/>
  <c r="X1006" i="3"/>
  <c r="X1005" i="3"/>
  <c r="X1004" i="3"/>
  <c r="X1003" i="3"/>
  <c r="X1002" i="3"/>
  <c r="BQ1002" i="3" s="1"/>
  <c r="BS1002" i="3" s="1"/>
  <c r="X1001" i="3"/>
  <c r="X1000" i="3"/>
  <c r="BQ1000" i="3" s="1"/>
  <c r="BS1000" i="3" s="1"/>
  <c r="X999" i="3"/>
  <c r="X998" i="3"/>
  <c r="X997" i="3"/>
  <c r="X996" i="3"/>
  <c r="X995" i="3"/>
  <c r="X994" i="3"/>
  <c r="X993" i="3"/>
  <c r="X992" i="3"/>
  <c r="BQ992" i="3" s="1"/>
  <c r="BS992" i="3" s="1"/>
  <c r="X991" i="3"/>
  <c r="BQ991" i="3" s="1"/>
  <c r="BS991" i="3" s="1"/>
  <c r="X990" i="3"/>
  <c r="X989" i="3"/>
  <c r="X988" i="3"/>
  <c r="X987" i="3"/>
  <c r="X986" i="3"/>
  <c r="X985" i="3"/>
  <c r="X984" i="3"/>
  <c r="X983" i="3"/>
  <c r="BR983" i="3" s="1"/>
  <c r="BT983" i="3" s="1"/>
  <c r="X982" i="3"/>
  <c r="X981" i="3"/>
  <c r="BQ981" i="3" s="1"/>
  <c r="BS981" i="3" s="1"/>
  <c r="X980" i="3"/>
  <c r="X979" i="3"/>
  <c r="X978" i="3"/>
  <c r="X977" i="3"/>
  <c r="X976" i="3"/>
  <c r="X975" i="3"/>
  <c r="X974" i="3"/>
  <c r="X973" i="3"/>
  <c r="BQ973" i="3" s="1"/>
  <c r="BS973" i="3" s="1"/>
  <c r="X972" i="3"/>
  <c r="BQ972" i="3" s="1"/>
  <c r="BS972" i="3" s="1"/>
  <c r="X971" i="3"/>
  <c r="X970" i="3"/>
  <c r="X969" i="3"/>
  <c r="X968" i="3"/>
  <c r="X967" i="3"/>
  <c r="X966" i="3"/>
  <c r="X965" i="3"/>
  <c r="X964" i="3"/>
  <c r="BQ964" i="3" s="1"/>
  <c r="BS964" i="3" s="1"/>
  <c r="X963" i="3"/>
  <c r="BR963" i="3" s="1"/>
  <c r="BT963" i="3" s="1"/>
  <c r="X962" i="3"/>
  <c r="X961" i="3"/>
  <c r="X960" i="3"/>
  <c r="X959" i="3"/>
  <c r="X958" i="3"/>
  <c r="X957" i="3"/>
  <c r="X956" i="3"/>
  <c r="X955" i="3"/>
  <c r="X954" i="3"/>
  <c r="BQ954" i="3" s="1"/>
  <c r="BS954" i="3" s="1"/>
  <c r="X953" i="3"/>
  <c r="BQ953" i="3" s="1"/>
  <c r="BS953" i="3" s="1"/>
  <c r="X952" i="3"/>
  <c r="X951" i="3"/>
  <c r="X950" i="3"/>
  <c r="X949" i="3"/>
  <c r="X948" i="3"/>
  <c r="X947" i="3"/>
  <c r="X946" i="3"/>
  <c r="X945" i="3"/>
  <c r="BQ945" i="3" s="1"/>
  <c r="BS945" i="3" s="1"/>
  <c r="X944" i="3"/>
  <c r="X943" i="3"/>
  <c r="BQ943" i="3" s="1"/>
  <c r="BS943" i="3" s="1"/>
  <c r="X942" i="3"/>
  <c r="X941" i="3"/>
  <c r="X940" i="3"/>
  <c r="X939" i="3"/>
  <c r="X938" i="3"/>
  <c r="X937" i="3"/>
  <c r="X936" i="3"/>
  <c r="X935" i="3"/>
  <c r="BR935" i="3" s="1"/>
  <c r="BT935" i="3" s="1"/>
  <c r="X934" i="3"/>
  <c r="X933" i="3"/>
  <c r="X932" i="3"/>
  <c r="X931" i="3"/>
  <c r="X930" i="3"/>
  <c r="X929" i="3"/>
  <c r="X928" i="3"/>
  <c r="X927" i="3"/>
  <c r="X926" i="3"/>
  <c r="X925" i="3"/>
  <c r="BR925" i="3" s="1"/>
  <c r="BT925" i="3" s="1"/>
  <c r="X924" i="3"/>
  <c r="X923" i="3"/>
  <c r="X922" i="3"/>
  <c r="X921" i="3"/>
  <c r="X920" i="3"/>
  <c r="X919" i="3"/>
  <c r="X918" i="3"/>
  <c r="X917" i="3"/>
  <c r="BR917" i="3" s="1"/>
  <c r="BT917" i="3" s="1"/>
  <c r="X916" i="3"/>
  <c r="X915" i="3"/>
  <c r="BR915" i="3" s="1"/>
  <c r="BT915" i="3" s="1"/>
  <c r="X914" i="3"/>
  <c r="X913" i="3"/>
  <c r="X912" i="3"/>
  <c r="X911" i="3"/>
  <c r="X910" i="3"/>
  <c r="X909" i="3"/>
  <c r="X908" i="3"/>
  <c r="X907" i="3"/>
  <c r="BR907" i="3" s="1"/>
  <c r="BT907" i="3" s="1"/>
  <c r="X906" i="3"/>
  <c r="BQ906" i="3" s="1"/>
  <c r="BS906" i="3" s="1"/>
  <c r="X905" i="3"/>
  <c r="X904" i="3"/>
  <c r="X903" i="3"/>
  <c r="X902" i="3"/>
  <c r="X901" i="3"/>
  <c r="X900" i="3"/>
  <c r="X899" i="3"/>
  <c r="X898" i="3"/>
  <c r="X897" i="3"/>
  <c r="BQ897" i="3" s="1"/>
  <c r="BS897" i="3" s="1"/>
  <c r="X896" i="3"/>
  <c r="BQ896" i="3" s="1"/>
  <c r="BS896" i="3" s="1"/>
  <c r="X895" i="3"/>
  <c r="X894" i="3"/>
  <c r="X893" i="3"/>
  <c r="X892" i="3"/>
  <c r="X891" i="3"/>
  <c r="X890" i="3"/>
  <c r="X889" i="3"/>
  <c r="X888" i="3"/>
  <c r="BQ888" i="3" s="1"/>
  <c r="BS888" i="3" s="1"/>
  <c r="X887" i="3"/>
  <c r="BR887" i="3" s="1"/>
  <c r="BT887" i="3" s="1"/>
  <c r="X886" i="3"/>
  <c r="X885" i="3"/>
  <c r="X884" i="3"/>
  <c r="X883" i="3"/>
  <c r="X882" i="3"/>
  <c r="X881" i="3"/>
  <c r="X880" i="3"/>
  <c r="X879" i="3"/>
  <c r="BR879" i="3" s="1"/>
  <c r="BT879" i="3" s="1"/>
  <c r="X878" i="3"/>
  <c r="X877" i="3"/>
  <c r="BQ877" i="3" s="1"/>
  <c r="BS877" i="3" s="1"/>
  <c r="X876" i="3"/>
  <c r="X875" i="3"/>
  <c r="X874" i="3"/>
  <c r="X873" i="3"/>
  <c r="X872" i="3"/>
  <c r="X871" i="3"/>
  <c r="X870" i="3"/>
  <c r="X869" i="3"/>
  <c r="BR869" i="3" s="1"/>
  <c r="BT869" i="3" s="1"/>
  <c r="X868" i="3"/>
  <c r="BQ868" i="3" s="1"/>
  <c r="BS868" i="3" s="1"/>
  <c r="X867" i="3"/>
  <c r="X866" i="3"/>
  <c r="X865" i="3"/>
  <c r="X864" i="3"/>
  <c r="X863" i="3"/>
  <c r="X862" i="3"/>
  <c r="X861" i="3"/>
  <c r="X860" i="3"/>
  <c r="BQ860" i="3" s="1"/>
  <c r="BS860" i="3" s="1"/>
  <c r="X859" i="3"/>
  <c r="X858" i="3"/>
  <c r="BQ858" i="3" s="1"/>
  <c r="BS858" i="3" s="1"/>
  <c r="X857" i="3"/>
  <c r="X856" i="3"/>
  <c r="X855" i="3"/>
  <c r="X854" i="3"/>
  <c r="X853" i="3"/>
  <c r="X852" i="3"/>
  <c r="X851" i="3"/>
  <c r="X850" i="3"/>
  <c r="BQ850" i="3" s="1"/>
  <c r="BS850" i="3" s="1"/>
  <c r="X849" i="3"/>
  <c r="BQ849" i="3" s="1"/>
  <c r="BS849" i="3" s="1"/>
  <c r="X848" i="3"/>
  <c r="X847" i="3"/>
  <c r="X846" i="3"/>
  <c r="X845" i="3"/>
  <c r="X844" i="3"/>
  <c r="X843" i="3"/>
  <c r="X842" i="3"/>
  <c r="X841" i="3"/>
  <c r="BR841" i="3" s="1"/>
  <c r="BT841" i="3" s="1"/>
  <c r="X840" i="3"/>
  <c r="BQ840" i="3" s="1"/>
  <c r="BS840" i="3" s="1"/>
  <c r="X839" i="3"/>
  <c r="X838" i="3"/>
  <c r="X837" i="3"/>
  <c r="X836" i="3"/>
  <c r="X835" i="3"/>
  <c r="X834" i="3"/>
  <c r="BQ834" i="3" s="1"/>
  <c r="BS834" i="3" s="1"/>
  <c r="X833" i="3"/>
  <c r="BR833" i="3" s="1"/>
  <c r="BT833" i="3" s="1"/>
  <c r="X832" i="3"/>
  <c r="X831" i="3"/>
  <c r="X830" i="3"/>
  <c r="X829" i="3"/>
  <c r="X828" i="3"/>
  <c r="X827" i="3"/>
  <c r="BR827" i="3" s="1"/>
  <c r="BT827" i="3" s="1"/>
  <c r="X826" i="3"/>
  <c r="BQ826" i="3" s="1"/>
  <c r="BS826" i="3" s="1"/>
  <c r="X825" i="3"/>
  <c r="X824" i="3"/>
  <c r="X823" i="3"/>
  <c r="X822" i="3"/>
  <c r="X821" i="3"/>
  <c r="X820" i="3"/>
  <c r="BR820" i="3" s="1"/>
  <c r="BT820" i="3" s="1"/>
  <c r="X819" i="3"/>
  <c r="BR819" i="3" s="1"/>
  <c r="BT819" i="3" s="1"/>
  <c r="X818" i="3"/>
  <c r="X817" i="3"/>
  <c r="X816" i="3"/>
  <c r="X815" i="3"/>
  <c r="X814" i="3"/>
  <c r="X813" i="3"/>
  <c r="BR813" i="3" s="1"/>
  <c r="BT813" i="3" s="1"/>
  <c r="X812" i="3"/>
  <c r="BR812" i="3" s="1"/>
  <c r="BT812" i="3" s="1"/>
  <c r="X811" i="3"/>
  <c r="X810" i="3"/>
  <c r="X809" i="3"/>
  <c r="X808" i="3"/>
  <c r="X807" i="3"/>
  <c r="X806" i="3"/>
  <c r="BR806" i="3" s="1"/>
  <c r="BT806" i="3" s="1"/>
  <c r="X805" i="3"/>
  <c r="BR805" i="3" s="1"/>
  <c r="BT805" i="3" s="1"/>
  <c r="X804" i="3"/>
  <c r="X803" i="3"/>
  <c r="X802" i="3"/>
  <c r="X801" i="3"/>
  <c r="X800" i="3"/>
  <c r="X799" i="3"/>
  <c r="X798" i="3"/>
  <c r="BQ798" i="3" s="1"/>
  <c r="BS798" i="3" s="1"/>
  <c r="X797" i="3"/>
  <c r="X796" i="3"/>
  <c r="X795" i="3"/>
  <c r="X794" i="3"/>
  <c r="X793" i="3"/>
  <c r="X792" i="3"/>
  <c r="BR792" i="3" s="1"/>
  <c r="BT792" i="3" s="1"/>
  <c r="X791" i="3"/>
  <c r="X790" i="3"/>
  <c r="BQ790" i="3" s="1"/>
  <c r="BS790" i="3" s="1"/>
  <c r="X789" i="3"/>
  <c r="X788" i="3"/>
  <c r="X787" i="3"/>
  <c r="X786" i="3"/>
  <c r="X785" i="3"/>
  <c r="X784" i="3"/>
  <c r="X783" i="3"/>
  <c r="X782" i="3"/>
  <c r="X781" i="3"/>
  <c r="X780" i="3"/>
  <c r="X779" i="3"/>
  <c r="X778" i="3"/>
  <c r="X777" i="3"/>
  <c r="BR777" i="3" s="1"/>
  <c r="BT777" i="3" s="1"/>
  <c r="X776" i="3"/>
  <c r="BQ776" i="3" s="1"/>
  <c r="BS776" i="3" s="1"/>
  <c r="X775" i="3"/>
  <c r="X774" i="3"/>
  <c r="X773" i="3"/>
  <c r="X772" i="3"/>
  <c r="X771" i="3"/>
  <c r="X770" i="3"/>
  <c r="BQ770" i="3" s="1"/>
  <c r="BS770" i="3" s="1"/>
  <c r="X769" i="3"/>
  <c r="BR769" i="3" s="1"/>
  <c r="BT769" i="3" s="1"/>
  <c r="X768" i="3"/>
  <c r="X767" i="3"/>
  <c r="X766" i="3"/>
  <c r="X765" i="3"/>
  <c r="X764" i="3"/>
  <c r="X763" i="3"/>
  <c r="BR763" i="3" s="1"/>
  <c r="BT763" i="3" s="1"/>
  <c r="X762" i="3"/>
  <c r="BQ762" i="3" s="1"/>
  <c r="BS762" i="3" s="1"/>
  <c r="X761" i="3"/>
  <c r="X760" i="3"/>
  <c r="X759" i="3"/>
  <c r="X758" i="3"/>
  <c r="X757" i="3"/>
  <c r="X756" i="3"/>
  <c r="BR756" i="3" s="1"/>
  <c r="BT756" i="3" s="1"/>
  <c r="X755" i="3"/>
  <c r="BR755" i="3" s="1"/>
  <c r="BT755" i="3" s="1"/>
  <c r="X754" i="3"/>
  <c r="X753" i="3"/>
  <c r="X752" i="3"/>
  <c r="X751" i="3"/>
  <c r="X750" i="3"/>
  <c r="X749" i="3"/>
  <c r="BR749" i="3" s="1"/>
  <c r="BT749" i="3" s="1"/>
  <c r="X748" i="3"/>
  <c r="BR748" i="3" s="1"/>
  <c r="BT748" i="3" s="1"/>
  <c r="X747" i="3"/>
  <c r="X746" i="3"/>
  <c r="X745" i="3"/>
  <c r="X744" i="3"/>
  <c r="X743" i="3"/>
  <c r="X742" i="3"/>
  <c r="BR742" i="3" s="1"/>
  <c r="BT742" i="3" s="1"/>
  <c r="X741" i="3"/>
  <c r="BR741" i="3" s="1"/>
  <c r="BT741" i="3" s="1"/>
  <c r="X740" i="3"/>
  <c r="X739" i="3"/>
  <c r="X738" i="3"/>
  <c r="X737" i="3"/>
  <c r="X736" i="3"/>
  <c r="X735" i="3"/>
  <c r="X734" i="3"/>
  <c r="BR734" i="3" s="1"/>
  <c r="BT734" i="3" s="1"/>
  <c r="X733" i="3"/>
  <c r="X732" i="3"/>
  <c r="X731" i="3"/>
  <c r="X730" i="3"/>
  <c r="X729" i="3"/>
  <c r="X728" i="3"/>
  <c r="BR728" i="3" s="1"/>
  <c r="BT728" i="3" s="1"/>
  <c r="X727" i="3"/>
  <c r="X726" i="3"/>
  <c r="BQ726" i="3" s="1"/>
  <c r="BS726" i="3" s="1"/>
  <c r="X725" i="3"/>
  <c r="X724" i="3"/>
  <c r="X723" i="3"/>
  <c r="X722" i="3"/>
  <c r="X721" i="3"/>
  <c r="X720" i="3"/>
  <c r="BR720" i="3" s="1"/>
  <c r="BT720" i="3" s="1"/>
  <c r="X719" i="3"/>
  <c r="X718" i="3"/>
  <c r="X717" i="3"/>
  <c r="X716" i="3"/>
  <c r="X715" i="3"/>
  <c r="X714" i="3"/>
  <c r="X713" i="3"/>
  <c r="BR713" i="3" s="1"/>
  <c r="BT713" i="3" s="1"/>
  <c r="X712" i="3"/>
  <c r="BQ712" i="3" s="1"/>
  <c r="BS712" i="3" s="1"/>
  <c r="X711" i="3"/>
  <c r="X710" i="3"/>
  <c r="X709" i="3"/>
  <c r="X708" i="3"/>
  <c r="X707" i="3"/>
  <c r="X706" i="3"/>
  <c r="BQ706" i="3" s="1"/>
  <c r="BS706" i="3" s="1"/>
  <c r="X705" i="3"/>
  <c r="BR705" i="3" s="1"/>
  <c r="BT705" i="3" s="1"/>
  <c r="X704" i="3"/>
  <c r="X703" i="3"/>
  <c r="X702" i="3"/>
  <c r="X701" i="3"/>
  <c r="X700" i="3"/>
  <c r="X699" i="3"/>
  <c r="BR699" i="3" s="1"/>
  <c r="BT699" i="3" s="1"/>
  <c r="X698" i="3"/>
  <c r="BQ698" i="3" s="1"/>
  <c r="BS698" i="3" s="1"/>
  <c r="X697" i="3"/>
  <c r="X696" i="3"/>
  <c r="X695" i="3"/>
  <c r="X694" i="3"/>
  <c r="X693" i="3"/>
  <c r="X692" i="3"/>
  <c r="BR692" i="3" s="1"/>
  <c r="BT692" i="3" s="1"/>
  <c r="X691" i="3"/>
  <c r="BR691" i="3" s="1"/>
  <c r="BT691" i="3" s="1"/>
  <c r="X690" i="3"/>
  <c r="X689" i="3"/>
  <c r="X688" i="3"/>
  <c r="X687" i="3"/>
  <c r="X686" i="3"/>
  <c r="X685" i="3"/>
  <c r="BR685" i="3" s="1"/>
  <c r="BT685" i="3" s="1"/>
  <c r="X684" i="3"/>
  <c r="BR684" i="3" s="1"/>
  <c r="BT684" i="3" s="1"/>
  <c r="X683" i="3"/>
  <c r="X682" i="3"/>
  <c r="X681" i="3"/>
  <c r="X680" i="3"/>
  <c r="X679" i="3"/>
  <c r="X678" i="3"/>
  <c r="BR678" i="3" s="1"/>
  <c r="BT678" i="3" s="1"/>
  <c r="X677" i="3"/>
  <c r="BR677" i="3" s="1"/>
  <c r="BT677" i="3" s="1"/>
  <c r="X676" i="3"/>
  <c r="X675" i="3"/>
  <c r="X674" i="3"/>
  <c r="X673" i="3"/>
  <c r="X672" i="3"/>
  <c r="X671" i="3"/>
  <c r="X670" i="3"/>
  <c r="BR670" i="3" s="1"/>
  <c r="BT670" i="3" s="1"/>
  <c r="X669" i="3"/>
  <c r="X668" i="3"/>
  <c r="X667" i="3"/>
  <c r="X666" i="3"/>
  <c r="X665" i="3"/>
  <c r="BR665" i="3" s="1"/>
  <c r="BT665" i="3" s="1"/>
  <c r="X664" i="3"/>
  <c r="BR664" i="3" s="1"/>
  <c r="BT664" i="3" s="1"/>
  <c r="X663" i="3"/>
  <c r="X662" i="3"/>
  <c r="X661" i="3"/>
  <c r="X660" i="3"/>
  <c r="BR660" i="3" s="1"/>
  <c r="BT660" i="3" s="1"/>
  <c r="X659" i="3"/>
  <c r="BR659" i="3" s="1"/>
  <c r="BT659" i="3" s="1"/>
  <c r="X658" i="3"/>
  <c r="X657" i="3"/>
  <c r="X656" i="3"/>
  <c r="BR656" i="3" s="1"/>
  <c r="BT656" i="3" s="1"/>
  <c r="X655" i="3"/>
  <c r="X654" i="3"/>
  <c r="BQ654" i="3" s="1"/>
  <c r="BS654" i="3" s="1"/>
  <c r="X653" i="3"/>
  <c r="X652" i="3"/>
  <c r="X651" i="3"/>
  <c r="BR651" i="3" s="1"/>
  <c r="BT651" i="3" s="1"/>
  <c r="X650" i="3"/>
  <c r="X649" i="3"/>
  <c r="BR649" i="3" s="1"/>
  <c r="BT649" i="3" s="1"/>
  <c r="X648" i="3"/>
  <c r="X647" i="3"/>
  <c r="X646" i="3"/>
  <c r="BR646" i="3" s="1"/>
  <c r="BT646" i="3" s="1"/>
  <c r="X645" i="3"/>
  <c r="BR645" i="3" s="1"/>
  <c r="BT645" i="3" s="1"/>
  <c r="X644" i="3"/>
  <c r="X643" i="3"/>
  <c r="X642" i="3"/>
  <c r="X641" i="3"/>
  <c r="BR641" i="3" s="1"/>
  <c r="BT641" i="3" s="1"/>
  <c r="X640" i="3"/>
  <c r="BQ640" i="3" s="1"/>
  <c r="BS640" i="3" s="1"/>
  <c r="X639" i="3"/>
  <c r="X638" i="3"/>
  <c r="X637" i="3"/>
  <c r="BR637" i="3" s="1"/>
  <c r="BT637" i="3" s="1"/>
  <c r="X636" i="3"/>
  <c r="X635" i="3"/>
  <c r="BR635" i="3" s="1"/>
  <c r="BT635" i="3" s="1"/>
  <c r="X634" i="3"/>
  <c r="X633" i="3"/>
  <c r="X632" i="3"/>
  <c r="BR632" i="3" s="1"/>
  <c r="BT632" i="3" s="1"/>
  <c r="X631" i="3"/>
  <c r="X630" i="3"/>
  <c r="BQ630" i="3" s="1"/>
  <c r="BS630" i="3" s="1"/>
  <c r="X629" i="3"/>
  <c r="X628" i="3"/>
  <c r="X627" i="3"/>
  <c r="BR627" i="3" s="1"/>
  <c r="BT627" i="3" s="1"/>
  <c r="X626" i="3"/>
  <c r="X625" i="3"/>
  <c r="X624" i="3"/>
  <c r="BR624" i="3" s="1"/>
  <c r="BT624" i="3" s="1"/>
  <c r="X623" i="3"/>
  <c r="BR623" i="3" s="1"/>
  <c r="BT623" i="3" s="1"/>
  <c r="X622" i="3"/>
  <c r="X621" i="3"/>
  <c r="X620" i="3"/>
  <c r="BR620" i="3" s="1"/>
  <c r="BT620" i="3" s="1"/>
  <c r="X619" i="3"/>
  <c r="BQ619" i="3" s="1"/>
  <c r="BS619" i="3" s="1"/>
  <c r="X618" i="3"/>
  <c r="X617" i="3"/>
  <c r="BR617" i="3" s="1"/>
  <c r="BT617" i="3" s="1"/>
  <c r="X616" i="3"/>
  <c r="BR616" i="3" s="1"/>
  <c r="BT616" i="3" s="1"/>
  <c r="X615" i="3"/>
  <c r="X614" i="3"/>
  <c r="X613" i="3"/>
  <c r="BQ613" i="3" s="1"/>
  <c r="BS613" i="3" s="1"/>
  <c r="X612" i="3"/>
  <c r="BR612" i="3" s="1"/>
  <c r="BT612" i="3" s="1"/>
  <c r="X611" i="3"/>
  <c r="X610" i="3"/>
  <c r="X609" i="3"/>
  <c r="X608" i="3"/>
  <c r="X607" i="3"/>
  <c r="X606" i="3"/>
  <c r="BR606" i="3" s="1"/>
  <c r="BT606" i="3" s="1"/>
  <c r="X605" i="3"/>
  <c r="BQ605" i="3" s="1"/>
  <c r="BS605" i="3" s="1"/>
  <c r="X604" i="3"/>
  <c r="X603" i="3"/>
  <c r="BR603" i="3" s="1"/>
  <c r="BT603" i="3" s="1"/>
  <c r="X602" i="3"/>
  <c r="X601" i="3"/>
  <c r="BQ601" i="3" s="1"/>
  <c r="BS601" i="3" s="1"/>
  <c r="X600" i="3"/>
  <c r="X599" i="3"/>
  <c r="BR599" i="3" s="1"/>
  <c r="BT599" i="3" s="1"/>
  <c r="X598" i="3"/>
  <c r="BR598" i="3" s="1"/>
  <c r="BT598" i="3" s="1"/>
  <c r="X597" i="3"/>
  <c r="X596" i="3"/>
  <c r="X595" i="3"/>
  <c r="BR595" i="3" s="1"/>
  <c r="BT595" i="3" s="1"/>
  <c r="X594" i="3"/>
  <c r="X593" i="3"/>
  <c r="X592" i="3"/>
  <c r="BR592" i="3" s="1"/>
  <c r="BT592" i="3" s="1"/>
  <c r="X591" i="3"/>
  <c r="BR591" i="3" s="1"/>
  <c r="BT591" i="3" s="1"/>
  <c r="X590" i="3"/>
  <c r="X589" i="3"/>
  <c r="X588" i="3"/>
  <c r="BR588" i="3" s="1"/>
  <c r="BT588" i="3" s="1"/>
  <c r="X587" i="3"/>
  <c r="BQ587" i="3" s="1"/>
  <c r="BS587" i="3" s="1"/>
  <c r="X586" i="3"/>
  <c r="X585" i="3"/>
  <c r="BR585" i="3" s="1"/>
  <c r="BT585" i="3" s="1"/>
  <c r="X584" i="3"/>
  <c r="BR584" i="3" s="1"/>
  <c r="BT584" i="3" s="1"/>
  <c r="X583" i="3"/>
  <c r="X582" i="3"/>
  <c r="X581" i="3"/>
  <c r="BQ581" i="3" s="1"/>
  <c r="BS581" i="3" s="1"/>
  <c r="X580" i="3"/>
  <c r="BR580" i="3" s="1"/>
  <c r="BT580" i="3" s="1"/>
  <c r="X579" i="3"/>
  <c r="X578" i="3"/>
  <c r="X577" i="3"/>
  <c r="BR577" i="3" s="1"/>
  <c r="BT577" i="3" s="1"/>
  <c r="X576" i="3"/>
  <c r="X575" i="3"/>
  <c r="X574" i="3"/>
  <c r="BR574" i="3" s="1"/>
  <c r="BT574" i="3" s="1"/>
  <c r="X573" i="3"/>
  <c r="BQ573" i="3" s="1"/>
  <c r="BS573" i="3" s="1"/>
  <c r="X572" i="3"/>
  <c r="X571" i="3"/>
  <c r="BR571" i="3" s="1"/>
  <c r="BT571" i="3" s="1"/>
  <c r="X570" i="3"/>
  <c r="X569" i="3"/>
  <c r="BQ569" i="3" s="1"/>
  <c r="BS569" i="3" s="1"/>
  <c r="X568" i="3"/>
  <c r="X567" i="3"/>
  <c r="BR567" i="3" s="1"/>
  <c r="BT567" i="3" s="1"/>
  <c r="X566" i="3"/>
  <c r="BR566" i="3" s="1"/>
  <c r="BT566" i="3" s="1"/>
  <c r="X565" i="3"/>
  <c r="X564" i="3"/>
  <c r="X563" i="3"/>
  <c r="BR563" i="3" s="1"/>
  <c r="BT563" i="3" s="1"/>
  <c r="X562" i="3"/>
  <c r="X561" i="3"/>
  <c r="X560" i="3"/>
  <c r="BR560" i="3" s="1"/>
  <c r="BT560" i="3" s="1"/>
  <c r="X559" i="3"/>
  <c r="BR559" i="3" s="1"/>
  <c r="BT559" i="3" s="1"/>
  <c r="X558" i="3"/>
  <c r="X557" i="3"/>
  <c r="X556" i="3"/>
  <c r="BR556" i="3" s="1"/>
  <c r="BT556" i="3" s="1"/>
  <c r="X555" i="3"/>
  <c r="BQ555" i="3" s="1"/>
  <c r="BS555" i="3" s="1"/>
  <c r="X554" i="3"/>
  <c r="X553" i="3"/>
  <c r="BR553" i="3" s="1"/>
  <c r="BT553" i="3" s="1"/>
  <c r="X552" i="3"/>
  <c r="BR552" i="3" s="1"/>
  <c r="BT552" i="3" s="1"/>
  <c r="X551" i="3"/>
  <c r="X550" i="3"/>
  <c r="X549" i="3"/>
  <c r="BQ549" i="3" s="1"/>
  <c r="BS549" i="3" s="1"/>
  <c r="X548" i="3"/>
  <c r="BR548" i="3" s="1"/>
  <c r="BT548" i="3" s="1"/>
  <c r="X547" i="3"/>
  <c r="X546" i="3"/>
  <c r="X545" i="3"/>
  <c r="X544" i="3"/>
  <c r="X543" i="3"/>
  <c r="X542" i="3"/>
  <c r="BR542" i="3" s="1"/>
  <c r="BT542" i="3" s="1"/>
  <c r="X541" i="3"/>
  <c r="BQ541" i="3" s="1"/>
  <c r="BS541" i="3" s="1"/>
  <c r="X540" i="3"/>
  <c r="X539" i="3"/>
  <c r="BR539" i="3" s="1"/>
  <c r="BT539" i="3" s="1"/>
  <c r="X538" i="3"/>
  <c r="X537" i="3"/>
  <c r="BQ537" i="3" s="1"/>
  <c r="BS537" i="3" s="1"/>
  <c r="X536" i="3"/>
  <c r="X535" i="3"/>
  <c r="BR535" i="3" s="1"/>
  <c r="BT535" i="3" s="1"/>
  <c r="X534" i="3"/>
  <c r="BR534" i="3" s="1"/>
  <c r="BT534" i="3" s="1"/>
  <c r="X533" i="3"/>
  <c r="X532" i="3"/>
  <c r="X531" i="3"/>
  <c r="BR531" i="3" s="1"/>
  <c r="BT531" i="3" s="1"/>
  <c r="X530" i="3"/>
  <c r="X529" i="3"/>
  <c r="X528" i="3"/>
  <c r="BR528" i="3" s="1"/>
  <c r="BT528" i="3" s="1"/>
  <c r="X527" i="3"/>
  <c r="BR527" i="3" s="1"/>
  <c r="BT527" i="3" s="1"/>
  <c r="X526" i="3"/>
  <c r="X525" i="3"/>
  <c r="X524" i="3"/>
  <c r="BR524" i="3" s="1"/>
  <c r="BT524" i="3" s="1"/>
  <c r="X523" i="3"/>
  <c r="BQ523" i="3" s="1"/>
  <c r="BS523" i="3" s="1"/>
  <c r="X522" i="3"/>
  <c r="X521" i="3"/>
  <c r="BR521" i="3" s="1"/>
  <c r="BT521" i="3" s="1"/>
  <c r="X520" i="3"/>
  <c r="BR520" i="3" s="1"/>
  <c r="BT520" i="3" s="1"/>
  <c r="X519" i="3"/>
  <c r="X518" i="3"/>
  <c r="X517" i="3"/>
  <c r="BQ517" i="3" s="1"/>
  <c r="BS517" i="3" s="1"/>
  <c r="X516" i="3"/>
  <c r="BR516" i="3" s="1"/>
  <c r="BT516" i="3" s="1"/>
  <c r="X515" i="3"/>
  <c r="X514" i="3"/>
  <c r="X513" i="3"/>
  <c r="BR513" i="3" s="1"/>
  <c r="BT513" i="3" s="1"/>
  <c r="X512" i="3"/>
  <c r="X511" i="3"/>
  <c r="X510" i="3"/>
  <c r="BR510" i="3" s="1"/>
  <c r="BT510" i="3" s="1"/>
  <c r="X509" i="3"/>
  <c r="BQ509" i="3" s="1"/>
  <c r="BS509" i="3" s="1"/>
  <c r="X508" i="3"/>
  <c r="X507" i="3"/>
  <c r="BR507" i="3" s="1"/>
  <c r="BT507" i="3" s="1"/>
  <c r="X506" i="3"/>
  <c r="X505" i="3"/>
  <c r="BQ505" i="3" s="1"/>
  <c r="BS505" i="3" s="1"/>
  <c r="X504" i="3"/>
  <c r="X503" i="3"/>
  <c r="BR503" i="3" s="1"/>
  <c r="BT503" i="3" s="1"/>
  <c r="X502" i="3"/>
  <c r="BR502" i="3" s="1"/>
  <c r="BT502" i="3" s="1"/>
  <c r="X501" i="3"/>
  <c r="X500" i="3"/>
  <c r="X499" i="3"/>
  <c r="BR499" i="3" s="1"/>
  <c r="BT499" i="3" s="1"/>
  <c r="X498" i="3"/>
  <c r="X497" i="3"/>
  <c r="X496" i="3"/>
  <c r="BR496" i="3" s="1"/>
  <c r="BT496" i="3" s="1"/>
  <c r="X495" i="3"/>
  <c r="BR495" i="3" s="1"/>
  <c r="BT495" i="3" s="1"/>
  <c r="X494" i="3"/>
  <c r="X493" i="3"/>
  <c r="X492" i="3"/>
  <c r="BR492" i="3" s="1"/>
  <c r="BT492" i="3" s="1"/>
  <c r="X491" i="3"/>
  <c r="BQ491" i="3" s="1"/>
  <c r="BS491" i="3" s="1"/>
  <c r="X490" i="3"/>
  <c r="X489" i="3"/>
  <c r="BR489" i="3" s="1"/>
  <c r="BT489" i="3" s="1"/>
  <c r="X488" i="3"/>
  <c r="BR488" i="3" s="1"/>
  <c r="BT488" i="3" s="1"/>
  <c r="X487" i="3"/>
  <c r="X486" i="3"/>
  <c r="X485" i="3"/>
  <c r="BQ485" i="3" s="1"/>
  <c r="BS485" i="3" s="1"/>
  <c r="X484" i="3"/>
  <c r="BR484" i="3" s="1"/>
  <c r="BT484" i="3" s="1"/>
  <c r="X483" i="3"/>
  <c r="X482" i="3"/>
  <c r="X481" i="3"/>
  <c r="X480" i="3"/>
  <c r="X479" i="3"/>
  <c r="X478" i="3"/>
  <c r="BR478" i="3" s="1"/>
  <c r="BT478" i="3" s="1"/>
  <c r="X477" i="3"/>
  <c r="BQ477" i="3" s="1"/>
  <c r="BS477" i="3" s="1"/>
  <c r="X476" i="3"/>
  <c r="X475" i="3"/>
  <c r="BR475" i="3" s="1"/>
  <c r="BT475" i="3" s="1"/>
  <c r="X474" i="3"/>
  <c r="X473" i="3"/>
  <c r="BQ473" i="3" s="1"/>
  <c r="BS473" i="3" s="1"/>
  <c r="X472" i="3"/>
  <c r="X471" i="3"/>
  <c r="BR471" i="3" s="1"/>
  <c r="BT471" i="3" s="1"/>
  <c r="X470" i="3"/>
  <c r="BR470" i="3" s="1"/>
  <c r="BT470" i="3" s="1"/>
  <c r="X469" i="3"/>
  <c r="X468" i="3"/>
  <c r="X467" i="3"/>
  <c r="BR467" i="3" s="1"/>
  <c r="BT467" i="3" s="1"/>
  <c r="X466" i="3"/>
  <c r="X465" i="3"/>
  <c r="X464" i="3"/>
  <c r="BR464" i="3" s="1"/>
  <c r="BT464" i="3" s="1"/>
  <c r="X463" i="3"/>
  <c r="BR463" i="3" s="1"/>
  <c r="BT463" i="3" s="1"/>
  <c r="X462" i="3"/>
  <c r="X461" i="3"/>
  <c r="X460" i="3"/>
  <c r="BR460" i="3" s="1"/>
  <c r="BT460" i="3" s="1"/>
  <c r="X459" i="3"/>
  <c r="BQ459" i="3" s="1"/>
  <c r="BS459" i="3" s="1"/>
  <c r="X458" i="3"/>
  <c r="X457" i="3"/>
  <c r="BR457" i="3" s="1"/>
  <c r="BT457" i="3" s="1"/>
  <c r="X456" i="3"/>
  <c r="BR456" i="3" s="1"/>
  <c r="BT456" i="3" s="1"/>
  <c r="X455" i="3"/>
  <c r="X454" i="3"/>
  <c r="X453" i="3"/>
  <c r="BQ453" i="3" s="1"/>
  <c r="BS453" i="3" s="1"/>
  <c r="X452" i="3"/>
  <c r="BR452" i="3" s="1"/>
  <c r="BT452" i="3" s="1"/>
  <c r="X451" i="3"/>
  <c r="X450" i="3"/>
  <c r="X449" i="3"/>
  <c r="BR449" i="3" s="1"/>
  <c r="BT449" i="3" s="1"/>
  <c r="X448" i="3"/>
  <c r="X447" i="3"/>
  <c r="X446" i="3"/>
  <c r="BR446" i="3" s="1"/>
  <c r="BT446" i="3" s="1"/>
  <c r="X445" i="3"/>
  <c r="BQ445" i="3" s="1"/>
  <c r="BS445" i="3" s="1"/>
  <c r="X444" i="3"/>
  <c r="X443" i="3"/>
  <c r="BR443" i="3" s="1"/>
  <c r="BT443" i="3" s="1"/>
  <c r="X442" i="3"/>
  <c r="X441" i="3"/>
  <c r="BQ441" i="3" s="1"/>
  <c r="BS441" i="3" s="1"/>
  <c r="X440" i="3"/>
  <c r="X439" i="3"/>
  <c r="BR439" i="3" s="1"/>
  <c r="BT439" i="3" s="1"/>
  <c r="X438" i="3"/>
  <c r="BR438" i="3" s="1"/>
  <c r="BT438" i="3" s="1"/>
  <c r="X437" i="3"/>
  <c r="X436" i="3"/>
  <c r="X435" i="3"/>
  <c r="BR435" i="3" s="1"/>
  <c r="BT435" i="3" s="1"/>
  <c r="X434" i="3"/>
  <c r="X433" i="3"/>
  <c r="X432" i="3"/>
  <c r="BR432" i="3" s="1"/>
  <c r="BT432" i="3" s="1"/>
  <c r="X431" i="3"/>
  <c r="BR431" i="3" s="1"/>
  <c r="BT431" i="3" s="1"/>
  <c r="X430" i="3"/>
  <c r="X429" i="3"/>
  <c r="X428" i="3"/>
  <c r="BR428" i="3" s="1"/>
  <c r="BT428" i="3" s="1"/>
  <c r="X427" i="3"/>
  <c r="BQ427" i="3" s="1"/>
  <c r="BS427" i="3" s="1"/>
  <c r="X426" i="3"/>
  <c r="X425" i="3"/>
  <c r="BR425" i="3" s="1"/>
  <c r="BT425" i="3" s="1"/>
  <c r="X424" i="3"/>
  <c r="BR424" i="3" s="1"/>
  <c r="BT424" i="3" s="1"/>
  <c r="X423" i="3"/>
  <c r="X422" i="3"/>
  <c r="X421" i="3"/>
  <c r="BQ421" i="3" s="1"/>
  <c r="BS421" i="3" s="1"/>
  <c r="X420" i="3"/>
  <c r="BR420" i="3" s="1"/>
  <c r="BT420" i="3" s="1"/>
  <c r="X419" i="3"/>
  <c r="X418" i="3"/>
  <c r="X417" i="3"/>
  <c r="X416" i="3"/>
  <c r="X415" i="3"/>
  <c r="X414" i="3"/>
  <c r="BR414" i="3" s="1"/>
  <c r="BT414" i="3" s="1"/>
  <c r="X413" i="3"/>
  <c r="BQ413" i="3" s="1"/>
  <c r="BS413" i="3" s="1"/>
  <c r="X412" i="3"/>
  <c r="X411" i="3"/>
  <c r="BR411" i="3" s="1"/>
  <c r="BT411" i="3" s="1"/>
  <c r="X410" i="3"/>
  <c r="X409" i="3"/>
  <c r="BQ409" i="3" s="1"/>
  <c r="BS409" i="3" s="1"/>
  <c r="X408" i="3"/>
  <c r="X407" i="3"/>
  <c r="BR407" i="3" s="1"/>
  <c r="BT407" i="3" s="1"/>
  <c r="X406" i="3"/>
  <c r="BR406" i="3" s="1"/>
  <c r="BT406" i="3" s="1"/>
  <c r="X405" i="3"/>
  <c r="X404" i="3"/>
  <c r="X403" i="3"/>
  <c r="BR403" i="3" s="1"/>
  <c r="BT403" i="3" s="1"/>
  <c r="X402" i="3"/>
  <c r="X401" i="3"/>
  <c r="X400" i="3"/>
  <c r="BR400" i="3" s="1"/>
  <c r="BT400" i="3" s="1"/>
  <c r="X399" i="3"/>
  <c r="BR399" i="3" s="1"/>
  <c r="BT399" i="3" s="1"/>
  <c r="X398" i="3"/>
  <c r="X397" i="3"/>
  <c r="X396" i="3"/>
  <c r="BR396" i="3" s="1"/>
  <c r="BT396" i="3" s="1"/>
  <c r="X395" i="3"/>
  <c r="BQ395" i="3" s="1"/>
  <c r="BS395" i="3" s="1"/>
  <c r="X394" i="3"/>
  <c r="X393" i="3"/>
  <c r="BR393" i="3" s="1"/>
  <c r="BT393" i="3" s="1"/>
  <c r="X392" i="3"/>
  <c r="BR392" i="3" s="1"/>
  <c r="BT392" i="3" s="1"/>
  <c r="X391" i="3"/>
  <c r="X390" i="3"/>
  <c r="X389" i="3"/>
  <c r="BQ389" i="3" s="1"/>
  <c r="BS389" i="3" s="1"/>
  <c r="X388" i="3"/>
  <c r="BR388" i="3" s="1"/>
  <c r="BT388" i="3" s="1"/>
  <c r="X387" i="3"/>
  <c r="X386" i="3"/>
  <c r="X385" i="3"/>
  <c r="BR385" i="3" s="1"/>
  <c r="BT385" i="3" s="1"/>
  <c r="X384" i="3"/>
  <c r="X383" i="3"/>
  <c r="X382" i="3"/>
  <c r="BR382" i="3" s="1"/>
  <c r="BT382" i="3" s="1"/>
  <c r="X381" i="3"/>
  <c r="BQ381" i="3" s="1"/>
  <c r="BS381" i="3" s="1"/>
  <c r="X380" i="3"/>
  <c r="X379" i="3"/>
  <c r="BR379" i="3" s="1"/>
  <c r="BT379" i="3" s="1"/>
  <c r="X378" i="3"/>
  <c r="X377" i="3"/>
  <c r="BQ377" i="3" s="1"/>
  <c r="BS377" i="3" s="1"/>
  <c r="X376" i="3"/>
  <c r="X375" i="3"/>
  <c r="BR375" i="3" s="1"/>
  <c r="BT375" i="3" s="1"/>
  <c r="X374" i="3"/>
  <c r="BR374" i="3" s="1"/>
  <c r="BT374" i="3" s="1"/>
  <c r="X373" i="3"/>
  <c r="X372" i="3"/>
  <c r="X371" i="3"/>
  <c r="BR371" i="3" s="1"/>
  <c r="BT371" i="3" s="1"/>
  <c r="X370" i="3"/>
  <c r="X369" i="3"/>
  <c r="X368" i="3"/>
  <c r="BR368" i="3" s="1"/>
  <c r="BT368" i="3" s="1"/>
  <c r="X367" i="3"/>
  <c r="BR367" i="3" s="1"/>
  <c r="BT367" i="3" s="1"/>
  <c r="X366" i="3"/>
  <c r="X365" i="3"/>
  <c r="X364" i="3"/>
  <c r="BR364" i="3" s="1"/>
  <c r="BT364" i="3" s="1"/>
  <c r="X363" i="3"/>
  <c r="BQ363" i="3" s="1"/>
  <c r="BS363" i="3" s="1"/>
  <c r="X362" i="3"/>
  <c r="X361" i="3"/>
  <c r="BR361" i="3" s="1"/>
  <c r="BT361" i="3" s="1"/>
  <c r="X360" i="3"/>
  <c r="BR360" i="3" s="1"/>
  <c r="BT360" i="3" s="1"/>
  <c r="X359" i="3"/>
  <c r="X358" i="3"/>
  <c r="X357" i="3"/>
  <c r="BQ357" i="3" s="1"/>
  <c r="BS357" i="3" s="1"/>
  <c r="X356" i="3"/>
  <c r="BR356" i="3" s="1"/>
  <c r="BT356" i="3" s="1"/>
  <c r="X355" i="3"/>
  <c r="X354" i="3"/>
  <c r="X353" i="3"/>
  <c r="X352" i="3"/>
  <c r="X351" i="3"/>
  <c r="X350" i="3"/>
  <c r="BR350" i="3" s="1"/>
  <c r="BT350" i="3" s="1"/>
  <c r="X349" i="3"/>
  <c r="BQ349" i="3" s="1"/>
  <c r="BS349" i="3" s="1"/>
  <c r="X348" i="3"/>
  <c r="X347" i="3"/>
  <c r="BR347" i="3" s="1"/>
  <c r="BT347" i="3" s="1"/>
  <c r="X346" i="3"/>
  <c r="X345" i="3"/>
  <c r="BQ345" i="3" s="1"/>
  <c r="BS345" i="3" s="1"/>
  <c r="X344" i="3"/>
  <c r="X343" i="3"/>
  <c r="BR343" i="3" s="1"/>
  <c r="BT343" i="3" s="1"/>
  <c r="X342" i="3"/>
  <c r="BR342" i="3" s="1"/>
  <c r="BT342" i="3" s="1"/>
  <c r="X341" i="3"/>
  <c r="X340" i="3"/>
  <c r="X339" i="3"/>
  <c r="BR339" i="3" s="1"/>
  <c r="BT339" i="3" s="1"/>
  <c r="X338" i="3"/>
  <c r="X337" i="3"/>
  <c r="X336" i="3"/>
  <c r="BR336" i="3" s="1"/>
  <c r="BT336" i="3" s="1"/>
  <c r="X335" i="3"/>
  <c r="BR335" i="3" s="1"/>
  <c r="BT335" i="3" s="1"/>
  <c r="X334" i="3"/>
  <c r="X333" i="3"/>
  <c r="X332" i="3"/>
  <c r="BR332" i="3" s="1"/>
  <c r="BT332" i="3" s="1"/>
  <c r="X331" i="3"/>
  <c r="BQ331" i="3" s="1"/>
  <c r="BS331" i="3" s="1"/>
  <c r="X330" i="3"/>
  <c r="X329" i="3"/>
  <c r="BR329" i="3" s="1"/>
  <c r="BT329" i="3" s="1"/>
  <c r="X328" i="3"/>
  <c r="BR328" i="3" s="1"/>
  <c r="BT328" i="3" s="1"/>
  <c r="X327" i="3"/>
  <c r="X326" i="3"/>
  <c r="X325" i="3"/>
  <c r="BQ325" i="3" s="1"/>
  <c r="BS325" i="3" s="1"/>
  <c r="X324" i="3"/>
  <c r="BR324" i="3" s="1"/>
  <c r="BT324" i="3" s="1"/>
  <c r="X323" i="3"/>
  <c r="X322" i="3"/>
  <c r="X321" i="3"/>
  <c r="BR321" i="3" s="1"/>
  <c r="BT321" i="3" s="1"/>
  <c r="X320" i="3"/>
  <c r="X319" i="3"/>
  <c r="X318" i="3"/>
  <c r="BR318" i="3" s="1"/>
  <c r="BT318" i="3" s="1"/>
  <c r="X317" i="3"/>
  <c r="BQ317" i="3" s="1"/>
  <c r="BS317" i="3" s="1"/>
  <c r="X316" i="3"/>
  <c r="X315" i="3"/>
  <c r="BR315" i="3" s="1"/>
  <c r="BT315" i="3" s="1"/>
  <c r="X314" i="3"/>
  <c r="X313" i="3"/>
  <c r="BQ313" i="3" s="1"/>
  <c r="BS313" i="3" s="1"/>
  <c r="X312" i="3"/>
  <c r="X311" i="3"/>
  <c r="BR311" i="3" s="1"/>
  <c r="BT311" i="3" s="1"/>
  <c r="X310" i="3"/>
  <c r="BR310" i="3" s="1"/>
  <c r="BT310" i="3" s="1"/>
  <c r="X309" i="3"/>
  <c r="X308" i="3"/>
  <c r="X307" i="3"/>
  <c r="BR307" i="3" s="1"/>
  <c r="BT307" i="3" s="1"/>
  <c r="X306" i="3"/>
  <c r="X305" i="3"/>
  <c r="X304" i="3"/>
  <c r="BR304" i="3" s="1"/>
  <c r="BT304" i="3" s="1"/>
  <c r="X303" i="3"/>
  <c r="BR303" i="3" s="1"/>
  <c r="BT303" i="3" s="1"/>
  <c r="X302" i="3"/>
  <c r="X301" i="3"/>
  <c r="X300" i="3"/>
  <c r="BR300" i="3" s="1"/>
  <c r="BT300" i="3" s="1"/>
  <c r="X299" i="3"/>
  <c r="BQ299" i="3" s="1"/>
  <c r="BS299" i="3" s="1"/>
  <c r="X298" i="3"/>
  <c r="X297" i="3"/>
  <c r="BR297" i="3" s="1"/>
  <c r="BT297" i="3" s="1"/>
  <c r="X296" i="3"/>
  <c r="BR296" i="3" s="1"/>
  <c r="BT296" i="3" s="1"/>
  <c r="X295" i="3"/>
  <c r="X294" i="3"/>
  <c r="X293" i="3"/>
  <c r="BQ293" i="3" s="1"/>
  <c r="BS293" i="3" s="1"/>
  <c r="X292" i="3"/>
  <c r="BR292" i="3" s="1"/>
  <c r="BT292" i="3" s="1"/>
  <c r="X291" i="3"/>
  <c r="X290" i="3"/>
  <c r="X289" i="3"/>
  <c r="X288" i="3"/>
  <c r="X287" i="3"/>
  <c r="X286" i="3"/>
  <c r="BR286" i="3" s="1"/>
  <c r="BT286" i="3" s="1"/>
  <c r="X285" i="3"/>
  <c r="BQ285" i="3" s="1"/>
  <c r="BS285" i="3" s="1"/>
  <c r="X284" i="3"/>
  <c r="X283" i="3"/>
  <c r="BR283" i="3" s="1"/>
  <c r="BT283" i="3" s="1"/>
  <c r="X282" i="3"/>
  <c r="X281" i="3"/>
  <c r="BQ281" i="3" s="1"/>
  <c r="BS281" i="3" s="1"/>
  <c r="X280" i="3"/>
  <c r="X279" i="3"/>
  <c r="BR279" i="3" s="1"/>
  <c r="BT279" i="3" s="1"/>
  <c r="X278" i="3"/>
  <c r="BR278" i="3" s="1"/>
  <c r="BT278" i="3" s="1"/>
  <c r="X277" i="3"/>
  <c r="X276" i="3"/>
  <c r="X275" i="3"/>
  <c r="BR275" i="3" s="1"/>
  <c r="BT275" i="3" s="1"/>
  <c r="X274" i="3"/>
  <c r="X273" i="3"/>
  <c r="X272" i="3"/>
  <c r="BR272" i="3" s="1"/>
  <c r="BT272" i="3" s="1"/>
  <c r="X271" i="3"/>
  <c r="BR271" i="3" s="1"/>
  <c r="BT271" i="3" s="1"/>
  <c r="X270" i="3"/>
  <c r="X269" i="3"/>
  <c r="X268" i="3"/>
  <c r="BR268" i="3" s="1"/>
  <c r="BT268" i="3" s="1"/>
  <c r="X267" i="3"/>
  <c r="BQ267" i="3" s="1"/>
  <c r="BS267" i="3" s="1"/>
  <c r="X266" i="3"/>
  <c r="X265" i="3"/>
  <c r="BR265" i="3" s="1"/>
  <c r="BT265" i="3" s="1"/>
  <c r="X264" i="3"/>
  <c r="BR264" i="3" s="1"/>
  <c r="BT264" i="3" s="1"/>
  <c r="X263" i="3"/>
  <c r="X262" i="3"/>
  <c r="X261" i="3"/>
  <c r="BQ261" i="3" s="1"/>
  <c r="BS261" i="3" s="1"/>
  <c r="X260" i="3"/>
  <c r="BR260" i="3" s="1"/>
  <c r="BT260" i="3" s="1"/>
  <c r="X259" i="3"/>
  <c r="X258" i="3"/>
  <c r="X257" i="3"/>
  <c r="BR257" i="3" s="1"/>
  <c r="BT257" i="3" s="1"/>
  <c r="X256" i="3"/>
  <c r="X255" i="3"/>
  <c r="X254" i="3"/>
  <c r="BR254" i="3" s="1"/>
  <c r="BT254" i="3" s="1"/>
  <c r="X253" i="3"/>
  <c r="BQ253" i="3" s="1"/>
  <c r="BS253" i="3" s="1"/>
  <c r="X252" i="3"/>
  <c r="X251" i="3"/>
  <c r="BR251" i="3" s="1"/>
  <c r="BT251" i="3" s="1"/>
  <c r="X250" i="3"/>
  <c r="X249" i="3"/>
  <c r="BQ249" i="3" s="1"/>
  <c r="BS249" i="3" s="1"/>
  <c r="X248" i="3"/>
  <c r="X247" i="3"/>
  <c r="BR247" i="3" s="1"/>
  <c r="BT247" i="3" s="1"/>
  <c r="X246" i="3"/>
  <c r="BR246" i="3" s="1"/>
  <c r="BT246" i="3" s="1"/>
  <c r="X245" i="3"/>
  <c r="X244" i="3"/>
  <c r="X243" i="3"/>
  <c r="BR243" i="3" s="1"/>
  <c r="BT243" i="3" s="1"/>
  <c r="X242" i="3"/>
  <c r="X241" i="3"/>
  <c r="X240" i="3"/>
  <c r="BR240" i="3" s="1"/>
  <c r="BT240" i="3" s="1"/>
  <c r="X239" i="3"/>
  <c r="BR239" i="3" s="1"/>
  <c r="BT239" i="3" s="1"/>
  <c r="X238" i="3"/>
  <c r="X237" i="3"/>
  <c r="X236" i="3"/>
  <c r="BR236" i="3" s="1"/>
  <c r="BT236" i="3" s="1"/>
  <c r="X235" i="3"/>
  <c r="BQ235" i="3" s="1"/>
  <c r="BS235" i="3" s="1"/>
  <c r="X234" i="3"/>
  <c r="X233" i="3"/>
  <c r="BR233" i="3" s="1"/>
  <c r="BT233" i="3" s="1"/>
  <c r="X232" i="3"/>
  <c r="BR232" i="3" s="1"/>
  <c r="BT232" i="3" s="1"/>
  <c r="X231" i="3"/>
  <c r="X230" i="3"/>
  <c r="X229" i="3"/>
  <c r="BQ229" i="3" s="1"/>
  <c r="BS229" i="3" s="1"/>
  <c r="X228" i="3"/>
  <c r="BR228" i="3" s="1"/>
  <c r="BT228" i="3" s="1"/>
  <c r="X227" i="3"/>
  <c r="X226" i="3"/>
  <c r="X225" i="3"/>
  <c r="X224" i="3"/>
  <c r="X223" i="3"/>
  <c r="X222" i="3"/>
  <c r="BR222" i="3" s="1"/>
  <c r="BT222" i="3" s="1"/>
  <c r="X221" i="3"/>
  <c r="BQ221" i="3" s="1"/>
  <c r="BS221" i="3" s="1"/>
  <c r="X220" i="3"/>
  <c r="X219" i="3"/>
  <c r="BR219" i="3" s="1"/>
  <c r="BT219" i="3" s="1"/>
  <c r="X218" i="3"/>
  <c r="X217" i="3"/>
  <c r="BQ217" i="3" s="1"/>
  <c r="BS217" i="3" s="1"/>
  <c r="X216" i="3"/>
  <c r="X215" i="3"/>
  <c r="BR215" i="3" s="1"/>
  <c r="BT215" i="3" s="1"/>
  <c r="X214" i="3"/>
  <c r="BR214" i="3" s="1"/>
  <c r="BT214" i="3" s="1"/>
  <c r="X213" i="3"/>
  <c r="X212" i="3"/>
  <c r="X211" i="3"/>
  <c r="BR211" i="3" s="1"/>
  <c r="BT211" i="3" s="1"/>
  <c r="X210" i="3"/>
  <c r="X209" i="3"/>
  <c r="X208" i="3"/>
  <c r="BR208" i="3" s="1"/>
  <c r="BT208" i="3" s="1"/>
  <c r="X207" i="3"/>
  <c r="BR207" i="3" s="1"/>
  <c r="BT207" i="3" s="1"/>
  <c r="X206" i="3"/>
  <c r="X205" i="3"/>
  <c r="X204" i="3"/>
  <c r="BR204" i="3" s="1"/>
  <c r="BT204" i="3" s="1"/>
  <c r="X203" i="3"/>
  <c r="BQ203" i="3" s="1"/>
  <c r="BS203" i="3" s="1"/>
  <c r="X202" i="3"/>
  <c r="X201" i="3"/>
  <c r="BR201" i="3" s="1"/>
  <c r="BT201" i="3" s="1"/>
  <c r="X200" i="3"/>
  <c r="BQ200" i="3" s="1"/>
  <c r="BS200" i="3" s="1"/>
  <c r="X199" i="3"/>
  <c r="BQ199" i="3" s="1"/>
  <c r="BS199" i="3" s="1"/>
  <c r="X198" i="3"/>
  <c r="BQ198" i="3" s="1"/>
  <c r="BS198" i="3" s="1"/>
  <c r="X197" i="3"/>
  <c r="X196" i="3"/>
  <c r="BQ196" i="3" s="1"/>
  <c r="BS196" i="3" s="1"/>
  <c r="X195" i="3"/>
  <c r="BQ195" i="3" s="1"/>
  <c r="BS195" i="3" s="1"/>
  <c r="X194" i="3"/>
  <c r="BQ194" i="3" s="1"/>
  <c r="BS194" i="3" s="1"/>
  <c r="X193" i="3"/>
  <c r="BR193" i="3" s="1"/>
  <c r="BT193" i="3" s="1"/>
  <c r="X192" i="3"/>
  <c r="BQ192" i="3" s="1"/>
  <c r="BS192" i="3" s="1"/>
  <c r="X191" i="3"/>
  <c r="BQ191" i="3" s="1"/>
  <c r="BS191" i="3" s="1"/>
  <c r="X190" i="3"/>
  <c r="BQ190" i="3" s="1"/>
  <c r="BS190" i="3" s="1"/>
  <c r="X189" i="3"/>
  <c r="X188" i="3"/>
  <c r="BQ188" i="3" s="1"/>
  <c r="BS188" i="3" s="1"/>
  <c r="X187" i="3"/>
  <c r="BR187" i="3" s="1"/>
  <c r="BT187" i="3" s="1"/>
  <c r="X186" i="3"/>
  <c r="BQ186" i="3" s="1"/>
  <c r="BS186" i="3" s="1"/>
  <c r="X185" i="3"/>
  <c r="BR185" i="3" s="1"/>
  <c r="BT185" i="3" s="1"/>
  <c r="X184" i="3"/>
  <c r="BQ184" i="3" s="1"/>
  <c r="BS184" i="3" s="1"/>
  <c r="X183" i="3"/>
  <c r="BQ183" i="3" s="1"/>
  <c r="BS183" i="3" s="1"/>
  <c r="X182" i="3"/>
  <c r="BQ182" i="3" s="1"/>
  <c r="BS182" i="3" s="1"/>
  <c r="X181" i="3"/>
  <c r="X180" i="3"/>
  <c r="BQ180" i="3" s="1"/>
  <c r="BS180" i="3" s="1"/>
  <c r="X179" i="3"/>
  <c r="BQ179" i="3" s="1"/>
  <c r="BS179" i="3" s="1"/>
  <c r="X178" i="3"/>
  <c r="BQ178" i="3" s="1"/>
  <c r="BS178" i="3" s="1"/>
  <c r="X177" i="3"/>
  <c r="BR177" i="3" s="1"/>
  <c r="BT177" i="3" s="1"/>
  <c r="X176" i="3"/>
  <c r="BQ176" i="3" s="1"/>
  <c r="BS176" i="3" s="1"/>
  <c r="X175" i="3"/>
  <c r="BQ175" i="3" s="1"/>
  <c r="BS175" i="3" s="1"/>
  <c r="X174" i="3"/>
  <c r="BQ174" i="3" s="1"/>
  <c r="BS174" i="3" s="1"/>
  <c r="X173" i="3"/>
  <c r="X172" i="3"/>
  <c r="BQ172" i="3" s="1"/>
  <c r="BS172" i="3" s="1"/>
  <c r="X171" i="3"/>
  <c r="BR171" i="3" s="1"/>
  <c r="BT171" i="3" s="1"/>
  <c r="X170" i="3"/>
  <c r="BQ170" i="3" s="1"/>
  <c r="BS170" i="3" s="1"/>
  <c r="X169" i="3"/>
  <c r="BR169" i="3" s="1"/>
  <c r="BT169" i="3" s="1"/>
  <c r="X168" i="3"/>
  <c r="BQ168" i="3" s="1"/>
  <c r="BS168" i="3" s="1"/>
  <c r="X167" i="3"/>
  <c r="BQ167" i="3" s="1"/>
  <c r="BS167" i="3" s="1"/>
  <c r="X166" i="3"/>
  <c r="BQ166" i="3" s="1"/>
  <c r="BS166" i="3" s="1"/>
  <c r="X165" i="3"/>
  <c r="X164" i="3"/>
  <c r="BQ164" i="3" s="1"/>
  <c r="BS164" i="3" s="1"/>
  <c r="X163" i="3"/>
  <c r="BR163" i="3" s="1"/>
  <c r="BT163" i="3" s="1"/>
  <c r="X162" i="3"/>
  <c r="BQ162" i="3" s="1"/>
  <c r="BS162" i="3" s="1"/>
  <c r="X161" i="3"/>
  <c r="BR161" i="3" s="1"/>
  <c r="BT161" i="3" s="1"/>
  <c r="X160" i="3"/>
  <c r="BQ160" i="3" s="1"/>
  <c r="BS160" i="3" s="1"/>
  <c r="X159" i="3"/>
  <c r="BQ159" i="3" s="1"/>
  <c r="BS159" i="3" s="1"/>
  <c r="X158" i="3"/>
  <c r="BQ158" i="3" s="1"/>
  <c r="BS158" i="3" s="1"/>
  <c r="X157" i="3"/>
  <c r="X156" i="3"/>
  <c r="BQ156" i="3" s="1"/>
  <c r="BS156" i="3" s="1"/>
  <c r="X155" i="3"/>
  <c r="BR155" i="3" s="1"/>
  <c r="BT155" i="3" s="1"/>
  <c r="X154" i="3"/>
  <c r="BQ154" i="3" s="1"/>
  <c r="BS154" i="3" s="1"/>
  <c r="X153" i="3"/>
  <c r="BR153" i="3" s="1"/>
  <c r="BT153" i="3" s="1"/>
  <c r="X152" i="3"/>
  <c r="BQ152" i="3" s="1"/>
  <c r="BS152" i="3" s="1"/>
  <c r="X151" i="3"/>
  <c r="BQ151" i="3" s="1"/>
  <c r="BS151" i="3" s="1"/>
  <c r="X150" i="3"/>
  <c r="BQ150" i="3" s="1"/>
  <c r="BS150" i="3" s="1"/>
  <c r="X149" i="3"/>
  <c r="X148" i="3"/>
  <c r="BQ148" i="3" s="1"/>
  <c r="BS148" i="3" s="1"/>
  <c r="X147" i="3"/>
  <c r="BR147" i="3" s="1"/>
  <c r="BT147" i="3" s="1"/>
  <c r="X146" i="3"/>
  <c r="BQ146" i="3" s="1"/>
  <c r="BS146" i="3" s="1"/>
  <c r="X145" i="3"/>
  <c r="BR145" i="3" s="1"/>
  <c r="BT145" i="3" s="1"/>
  <c r="X144" i="3"/>
  <c r="BQ144" i="3" s="1"/>
  <c r="BS144" i="3" s="1"/>
  <c r="X143" i="3"/>
  <c r="BQ143" i="3" s="1"/>
  <c r="BS143" i="3" s="1"/>
  <c r="X142" i="3"/>
  <c r="BQ142" i="3" s="1"/>
  <c r="BS142" i="3" s="1"/>
  <c r="X141" i="3"/>
  <c r="X140" i="3"/>
  <c r="BQ140" i="3" s="1"/>
  <c r="BS140" i="3" s="1"/>
  <c r="X139" i="3"/>
  <c r="BQ139" i="3" s="1"/>
  <c r="BS139" i="3" s="1"/>
  <c r="X138" i="3"/>
  <c r="BQ138" i="3" s="1"/>
  <c r="BS138" i="3" s="1"/>
  <c r="X137" i="3"/>
  <c r="BR137" i="3" s="1"/>
  <c r="BT137" i="3" s="1"/>
  <c r="X136" i="3"/>
  <c r="BQ136" i="3" s="1"/>
  <c r="BS136" i="3" s="1"/>
  <c r="X135" i="3"/>
  <c r="BQ135" i="3" s="1"/>
  <c r="BS135" i="3" s="1"/>
  <c r="X134" i="3"/>
  <c r="BQ134" i="3" s="1"/>
  <c r="BS134" i="3" s="1"/>
  <c r="X133" i="3"/>
  <c r="X132" i="3"/>
  <c r="BQ132" i="3" s="1"/>
  <c r="BS132" i="3" s="1"/>
  <c r="X131" i="3"/>
  <c r="BR131" i="3" s="1"/>
  <c r="BT131" i="3" s="1"/>
  <c r="X130" i="3"/>
  <c r="BQ130" i="3" s="1"/>
  <c r="BS130" i="3" s="1"/>
  <c r="X129" i="3"/>
  <c r="BR129" i="3" s="1"/>
  <c r="BT129" i="3" s="1"/>
  <c r="X128" i="3"/>
  <c r="BQ128" i="3" s="1"/>
  <c r="BS128" i="3" s="1"/>
  <c r="X127" i="3"/>
  <c r="BQ127" i="3" s="1"/>
  <c r="BS127" i="3" s="1"/>
  <c r="X126" i="3"/>
  <c r="BQ126" i="3" s="1"/>
  <c r="BS126" i="3" s="1"/>
  <c r="X125" i="3"/>
  <c r="X124" i="3"/>
  <c r="BQ124" i="3" s="1"/>
  <c r="BS124" i="3" s="1"/>
  <c r="X123" i="3"/>
  <c r="BR123" i="3" s="1"/>
  <c r="BT123" i="3" s="1"/>
  <c r="X122" i="3"/>
  <c r="BQ122" i="3" s="1"/>
  <c r="BS122" i="3" s="1"/>
  <c r="X121" i="3"/>
  <c r="BR121" i="3" s="1"/>
  <c r="BT121" i="3" s="1"/>
  <c r="X120" i="3"/>
  <c r="BQ120" i="3" s="1"/>
  <c r="BS120" i="3" s="1"/>
  <c r="X119" i="3"/>
  <c r="BQ119" i="3" s="1"/>
  <c r="BS119" i="3" s="1"/>
  <c r="X118" i="3"/>
  <c r="BQ118" i="3" s="1"/>
  <c r="BS118" i="3" s="1"/>
  <c r="X117" i="3"/>
  <c r="X116" i="3"/>
  <c r="BQ116" i="3" s="1"/>
  <c r="BS116" i="3" s="1"/>
  <c r="X115" i="3"/>
  <c r="BQ115" i="3" s="1"/>
  <c r="BS115" i="3" s="1"/>
  <c r="X114" i="3"/>
  <c r="BQ114" i="3" s="1"/>
  <c r="BS114" i="3" s="1"/>
  <c r="X113" i="3"/>
  <c r="BR113" i="3" s="1"/>
  <c r="BT113" i="3" s="1"/>
  <c r="X112" i="3"/>
  <c r="BQ112" i="3" s="1"/>
  <c r="BS112" i="3" s="1"/>
  <c r="X111" i="3"/>
  <c r="BQ111" i="3" s="1"/>
  <c r="BS111" i="3" s="1"/>
  <c r="X110" i="3"/>
  <c r="BQ110" i="3" s="1"/>
  <c r="BS110" i="3" s="1"/>
  <c r="X109" i="3"/>
  <c r="X108" i="3"/>
  <c r="BQ108" i="3" s="1"/>
  <c r="BS108" i="3" s="1"/>
  <c r="X107" i="3"/>
  <c r="BR107" i="3" s="1"/>
  <c r="BT107" i="3" s="1"/>
  <c r="X106" i="3"/>
  <c r="BQ106" i="3" s="1"/>
  <c r="BS106" i="3" s="1"/>
  <c r="X105" i="3"/>
  <c r="BR105" i="3" s="1"/>
  <c r="BT105" i="3" s="1"/>
  <c r="X104" i="3"/>
  <c r="BQ104" i="3" s="1"/>
  <c r="BS104" i="3" s="1"/>
  <c r="X103" i="3"/>
  <c r="BQ103" i="3" s="1"/>
  <c r="BS103" i="3" s="1"/>
  <c r="X102" i="3"/>
  <c r="BQ102" i="3" s="1"/>
  <c r="BS102" i="3" s="1"/>
  <c r="X101" i="3"/>
  <c r="X100" i="3"/>
  <c r="BQ100" i="3" s="1"/>
  <c r="BS100" i="3" s="1"/>
  <c r="X99" i="3"/>
  <c r="BR99" i="3" s="1"/>
  <c r="BT99" i="3" s="1"/>
  <c r="X98" i="3"/>
  <c r="BQ98" i="3" s="1"/>
  <c r="BS98" i="3" s="1"/>
  <c r="X97" i="3"/>
  <c r="BR97" i="3" s="1"/>
  <c r="BT97" i="3" s="1"/>
  <c r="X96" i="3"/>
  <c r="BQ96" i="3" s="1"/>
  <c r="BS96" i="3" s="1"/>
  <c r="X95" i="3"/>
  <c r="BQ95" i="3" s="1"/>
  <c r="BS95" i="3" s="1"/>
  <c r="X94" i="3"/>
  <c r="BQ94" i="3" s="1"/>
  <c r="BS94" i="3" s="1"/>
  <c r="X93" i="3"/>
  <c r="X92" i="3"/>
  <c r="BQ92" i="3" s="1"/>
  <c r="BS92" i="3" s="1"/>
  <c r="X91" i="3"/>
  <c r="BR91" i="3" s="1"/>
  <c r="BT91" i="3" s="1"/>
  <c r="X90" i="3"/>
  <c r="BQ90" i="3" s="1"/>
  <c r="BS90" i="3" s="1"/>
  <c r="X89" i="3"/>
  <c r="BR89" i="3" s="1"/>
  <c r="BT89" i="3" s="1"/>
  <c r="X88" i="3"/>
  <c r="BQ88" i="3" s="1"/>
  <c r="BS88" i="3" s="1"/>
  <c r="X87" i="3"/>
  <c r="BQ87" i="3" s="1"/>
  <c r="BS87" i="3" s="1"/>
  <c r="X86" i="3"/>
  <c r="BQ86" i="3" s="1"/>
  <c r="BS86" i="3" s="1"/>
  <c r="X85" i="3"/>
  <c r="X84" i="3"/>
  <c r="BQ84" i="3" s="1"/>
  <c r="BS84" i="3" s="1"/>
  <c r="X83" i="3"/>
  <c r="BQ83" i="3" s="1"/>
  <c r="BS83" i="3" s="1"/>
  <c r="X82" i="3"/>
  <c r="BQ82" i="3" s="1"/>
  <c r="BS82" i="3" s="1"/>
  <c r="X81" i="3"/>
  <c r="BR81" i="3" s="1"/>
  <c r="BT81" i="3" s="1"/>
  <c r="X80" i="3"/>
  <c r="BQ80" i="3" s="1"/>
  <c r="BS80" i="3" s="1"/>
  <c r="X79" i="3"/>
  <c r="BQ79" i="3" s="1"/>
  <c r="BS79" i="3" s="1"/>
  <c r="X78" i="3"/>
  <c r="BQ78" i="3" s="1"/>
  <c r="BS78" i="3" s="1"/>
  <c r="X77" i="3"/>
  <c r="X76" i="3"/>
  <c r="BQ76" i="3" s="1"/>
  <c r="BS76" i="3" s="1"/>
  <c r="X75" i="3"/>
  <c r="BR75" i="3" s="1"/>
  <c r="BT75" i="3" s="1"/>
  <c r="X74" i="3"/>
  <c r="BQ74" i="3" s="1"/>
  <c r="BS74" i="3" s="1"/>
  <c r="X73" i="3"/>
  <c r="BR73" i="3" s="1"/>
  <c r="BT73" i="3" s="1"/>
  <c r="X72" i="3"/>
  <c r="BQ72" i="3" s="1"/>
  <c r="BS72" i="3" s="1"/>
  <c r="X71" i="3"/>
  <c r="BQ71" i="3" s="1"/>
  <c r="BS71" i="3" s="1"/>
  <c r="X70" i="3"/>
  <c r="BQ70" i="3" s="1"/>
  <c r="BS70" i="3" s="1"/>
  <c r="X69" i="3"/>
  <c r="X68" i="3"/>
  <c r="BQ68" i="3" s="1"/>
  <c r="BS68" i="3" s="1"/>
  <c r="X67" i="3"/>
  <c r="BR67" i="3" s="1"/>
  <c r="BT67" i="3" s="1"/>
  <c r="X66" i="3"/>
  <c r="BQ66" i="3" s="1"/>
  <c r="BS66" i="3" s="1"/>
  <c r="X65" i="3"/>
  <c r="BR65" i="3" s="1"/>
  <c r="BT65" i="3" s="1"/>
  <c r="X64" i="3"/>
  <c r="BQ64" i="3" s="1"/>
  <c r="BS64" i="3" s="1"/>
  <c r="X63" i="3"/>
  <c r="BQ63" i="3" s="1"/>
  <c r="BS63" i="3" s="1"/>
  <c r="X62" i="3"/>
  <c r="BQ62" i="3" s="1"/>
  <c r="BS62" i="3" s="1"/>
  <c r="X61" i="3"/>
  <c r="X60" i="3"/>
  <c r="BQ60" i="3" s="1"/>
  <c r="BS60" i="3" s="1"/>
  <c r="X59" i="3"/>
  <c r="BR59" i="3" s="1"/>
  <c r="BT59" i="3" s="1"/>
  <c r="X58" i="3"/>
  <c r="BQ58" i="3" s="1"/>
  <c r="BS58" i="3" s="1"/>
  <c r="X57" i="3"/>
  <c r="BR57" i="3" s="1"/>
  <c r="BT57" i="3" s="1"/>
  <c r="X56" i="3"/>
  <c r="BQ56" i="3" s="1"/>
  <c r="BS56" i="3" s="1"/>
  <c r="X55" i="3"/>
  <c r="BQ55" i="3" s="1"/>
  <c r="BS55" i="3" s="1"/>
  <c r="X54" i="3"/>
  <c r="BQ54" i="3" s="1"/>
  <c r="BS54" i="3" s="1"/>
  <c r="X53" i="3"/>
  <c r="X52" i="3"/>
  <c r="BQ52" i="3" s="1"/>
  <c r="BS52" i="3" s="1"/>
  <c r="X51" i="3"/>
  <c r="BQ51" i="3" s="1"/>
  <c r="BS51" i="3" s="1"/>
  <c r="X50" i="3"/>
  <c r="BQ50" i="3" s="1"/>
  <c r="BS50" i="3" s="1"/>
  <c r="X49" i="3"/>
  <c r="BR49" i="3" s="1"/>
  <c r="BT49" i="3" s="1"/>
  <c r="X48" i="3"/>
  <c r="BQ48" i="3" s="1"/>
  <c r="BS48" i="3" s="1"/>
  <c r="X47" i="3"/>
  <c r="BQ47" i="3" s="1"/>
  <c r="BS47" i="3" s="1"/>
  <c r="X46" i="3"/>
  <c r="BQ46" i="3" s="1"/>
  <c r="BS46" i="3" s="1"/>
  <c r="X45" i="3"/>
  <c r="X44" i="3"/>
  <c r="BQ44" i="3" s="1"/>
  <c r="BS44" i="3" s="1"/>
  <c r="X43" i="3"/>
  <c r="BR43" i="3" s="1"/>
  <c r="BT43" i="3" s="1"/>
  <c r="X42" i="3"/>
  <c r="BQ42" i="3" s="1"/>
  <c r="BS42" i="3" s="1"/>
  <c r="X41" i="3"/>
  <c r="BR41" i="3" s="1"/>
  <c r="BT41" i="3" s="1"/>
  <c r="X40" i="3"/>
  <c r="BQ40" i="3" s="1"/>
  <c r="BS40" i="3" s="1"/>
  <c r="X39" i="3"/>
  <c r="BQ39" i="3" s="1"/>
  <c r="BS39" i="3" s="1"/>
  <c r="X38" i="3"/>
  <c r="BQ38" i="3" s="1"/>
  <c r="BS38" i="3" s="1"/>
  <c r="X37" i="3"/>
  <c r="X36" i="3"/>
  <c r="BQ36" i="3" s="1"/>
  <c r="BS36" i="3" s="1"/>
  <c r="X35" i="3"/>
  <c r="BQ35" i="3" s="1"/>
  <c r="BS35" i="3" s="1"/>
  <c r="X34" i="3"/>
  <c r="BQ34" i="3" s="1"/>
  <c r="BS34" i="3" s="1"/>
  <c r="X33" i="3"/>
  <c r="BR33" i="3" s="1"/>
  <c r="BT33" i="3" s="1"/>
  <c r="X32" i="3"/>
  <c r="BQ32" i="3" s="1"/>
  <c r="BS32" i="3" s="1"/>
  <c r="X31" i="3"/>
  <c r="BQ31" i="3" s="1"/>
  <c r="BS31" i="3" s="1"/>
  <c r="X30" i="3"/>
  <c r="BQ30" i="3" s="1"/>
  <c r="BS30" i="3" s="1"/>
  <c r="X29" i="3"/>
  <c r="X28" i="3"/>
  <c r="BQ28" i="3" s="1"/>
  <c r="BS28" i="3" s="1"/>
  <c r="X27" i="3"/>
  <c r="BR27" i="3" s="1"/>
  <c r="BT27" i="3" s="1"/>
  <c r="X26" i="3"/>
  <c r="BQ26" i="3" s="1"/>
  <c r="BS26" i="3" s="1"/>
  <c r="X25" i="3"/>
  <c r="BR25" i="3" s="1"/>
  <c r="BT25" i="3" s="1"/>
  <c r="X24" i="3"/>
  <c r="BQ24" i="3" s="1"/>
  <c r="BS24" i="3" s="1"/>
  <c r="X23" i="3"/>
  <c r="BQ23" i="3" s="1"/>
  <c r="BS23" i="3" s="1"/>
  <c r="X22" i="3"/>
  <c r="BQ22" i="3" s="1"/>
  <c r="BS22" i="3" s="1"/>
  <c r="X21" i="3"/>
  <c r="X20" i="3"/>
  <c r="BQ20" i="3" s="1"/>
  <c r="BS20" i="3" s="1"/>
  <c r="X19" i="3"/>
  <c r="BQ19" i="3" s="1"/>
  <c r="BS19" i="3" s="1"/>
  <c r="X18" i="3"/>
  <c r="X17" i="3"/>
  <c r="X16" i="3"/>
  <c r="X15" i="3"/>
  <c r="X14" i="3"/>
  <c r="X13" i="3"/>
  <c r="X12" i="3"/>
  <c r="X11" i="3"/>
  <c r="AB9" i="4"/>
  <c r="BR202" i="3" l="1"/>
  <c r="BT202" i="3" s="1"/>
  <c r="BQ202" i="3"/>
  <c r="BS202" i="3" s="1"/>
  <c r="BR262" i="3"/>
  <c r="BT262" i="3" s="1"/>
  <c r="BQ262" i="3"/>
  <c r="BS262" i="3" s="1"/>
  <c r="BR274" i="3"/>
  <c r="BT274" i="3" s="1"/>
  <c r="BQ274" i="3"/>
  <c r="BS274" i="3" s="1"/>
  <c r="BR282" i="3"/>
  <c r="BT282" i="3" s="1"/>
  <c r="BQ282" i="3"/>
  <c r="BS282" i="3" s="1"/>
  <c r="BR326" i="3"/>
  <c r="BT326" i="3" s="1"/>
  <c r="BQ326" i="3"/>
  <c r="BS326" i="3" s="1"/>
  <c r="BR386" i="3"/>
  <c r="BT386" i="3" s="1"/>
  <c r="BQ386" i="3"/>
  <c r="BS386" i="3" s="1"/>
  <c r="BR402" i="3"/>
  <c r="BT402" i="3" s="1"/>
  <c r="BQ402" i="3"/>
  <c r="BS402" i="3" s="1"/>
  <c r="BR410" i="3"/>
  <c r="BT410" i="3" s="1"/>
  <c r="BQ410" i="3"/>
  <c r="BS410" i="3" s="1"/>
  <c r="BR422" i="3"/>
  <c r="BT422" i="3" s="1"/>
  <c r="BQ422" i="3"/>
  <c r="BS422" i="3" s="1"/>
  <c r="BR434" i="3"/>
  <c r="BT434" i="3" s="1"/>
  <c r="BQ434" i="3"/>
  <c r="BS434" i="3" s="1"/>
  <c r="BR442" i="3"/>
  <c r="BT442" i="3" s="1"/>
  <c r="BQ442" i="3"/>
  <c r="BS442" i="3" s="1"/>
  <c r="BR482" i="3"/>
  <c r="BT482" i="3" s="1"/>
  <c r="BQ482" i="3"/>
  <c r="BS482" i="3" s="1"/>
  <c r="BR518" i="3"/>
  <c r="BT518" i="3" s="1"/>
  <c r="BQ518" i="3"/>
  <c r="BS518" i="3" s="1"/>
  <c r="BR530" i="3"/>
  <c r="BT530" i="3" s="1"/>
  <c r="BQ530" i="3"/>
  <c r="BS530" i="3" s="1"/>
  <c r="BR538" i="3"/>
  <c r="BT538" i="3" s="1"/>
  <c r="BQ538" i="3"/>
  <c r="BS538" i="3" s="1"/>
  <c r="BR550" i="3"/>
  <c r="BT550" i="3" s="1"/>
  <c r="BQ550" i="3"/>
  <c r="BS550" i="3" s="1"/>
  <c r="BR562" i="3"/>
  <c r="BT562" i="3" s="1"/>
  <c r="BQ562" i="3"/>
  <c r="BS562" i="3" s="1"/>
  <c r="BR570" i="3"/>
  <c r="BT570" i="3" s="1"/>
  <c r="BQ570" i="3"/>
  <c r="BS570" i="3" s="1"/>
  <c r="BR586" i="3"/>
  <c r="BT586" i="3" s="1"/>
  <c r="BQ586" i="3"/>
  <c r="BS586" i="3" s="1"/>
  <c r="BR622" i="3"/>
  <c r="BT622" i="3" s="1"/>
  <c r="BQ622" i="3"/>
  <c r="BS622" i="3" s="1"/>
  <c r="BQ658" i="3"/>
  <c r="BS658" i="3" s="1"/>
  <c r="BR658" i="3"/>
  <c r="BT658" i="3" s="1"/>
  <c r="BQ682" i="3"/>
  <c r="BS682" i="3" s="1"/>
  <c r="BR682" i="3"/>
  <c r="BT682" i="3" s="1"/>
  <c r="BR718" i="3"/>
  <c r="BT718" i="3" s="1"/>
  <c r="BQ718" i="3"/>
  <c r="BS718" i="3" s="1"/>
  <c r="BQ758" i="3"/>
  <c r="BS758" i="3" s="1"/>
  <c r="BR758" i="3"/>
  <c r="BT758" i="3" s="1"/>
  <c r="BR782" i="3"/>
  <c r="BT782" i="3" s="1"/>
  <c r="BQ782" i="3"/>
  <c r="BS782" i="3" s="1"/>
  <c r="BQ786" i="3"/>
  <c r="BS786" i="3" s="1"/>
  <c r="BR786" i="3"/>
  <c r="BT786" i="3" s="1"/>
  <c r="BQ794" i="3"/>
  <c r="BS794" i="3" s="1"/>
  <c r="BR794" i="3"/>
  <c r="BT794" i="3" s="1"/>
  <c r="BQ802" i="3"/>
  <c r="BS802" i="3" s="1"/>
  <c r="BR802" i="3"/>
  <c r="BT802" i="3" s="1"/>
  <c r="BQ810" i="3"/>
  <c r="BS810" i="3" s="1"/>
  <c r="BR810" i="3"/>
  <c r="BT810" i="3" s="1"/>
  <c r="BQ818" i="3"/>
  <c r="BS818" i="3" s="1"/>
  <c r="BR818" i="3"/>
  <c r="BT818" i="3" s="1"/>
  <c r="BQ822" i="3"/>
  <c r="BS822" i="3" s="1"/>
  <c r="BR822" i="3"/>
  <c r="BT822" i="3" s="1"/>
  <c r="BR830" i="3"/>
  <c r="BT830" i="3" s="1"/>
  <c r="BQ830" i="3"/>
  <c r="BS830" i="3" s="1"/>
  <c r="BR838" i="3"/>
  <c r="BT838" i="3" s="1"/>
  <c r="BQ838" i="3"/>
  <c r="BS838" i="3" s="1"/>
  <c r="BQ846" i="3"/>
  <c r="BS846" i="3" s="1"/>
  <c r="BR846" i="3"/>
  <c r="BT846" i="3" s="1"/>
  <c r="BQ870" i="3"/>
  <c r="BS870" i="3" s="1"/>
  <c r="BR870" i="3"/>
  <c r="BT870" i="3" s="1"/>
  <c r="BQ878" i="3"/>
  <c r="BS878" i="3" s="1"/>
  <c r="BR878" i="3"/>
  <c r="BT878" i="3" s="1"/>
  <c r="BQ890" i="3"/>
  <c r="BS890" i="3" s="1"/>
  <c r="BR890" i="3"/>
  <c r="BT890" i="3" s="1"/>
  <c r="BQ914" i="3"/>
  <c r="BS914" i="3" s="1"/>
  <c r="BR914" i="3"/>
  <c r="BT914" i="3" s="1"/>
  <c r="BQ926" i="3"/>
  <c r="BS926" i="3" s="1"/>
  <c r="BR926" i="3"/>
  <c r="BT926" i="3" s="1"/>
  <c r="BQ938" i="3"/>
  <c r="BS938" i="3" s="1"/>
  <c r="BR938" i="3"/>
  <c r="BT938" i="3" s="1"/>
  <c r="BQ946" i="3"/>
  <c r="BS946" i="3" s="1"/>
  <c r="BR946" i="3"/>
  <c r="BT946" i="3" s="1"/>
  <c r="BQ950" i="3"/>
  <c r="BS950" i="3" s="1"/>
  <c r="BR950" i="3"/>
  <c r="BT950" i="3" s="1"/>
  <c r="BQ962" i="3"/>
  <c r="BS962" i="3" s="1"/>
  <c r="BR962" i="3"/>
  <c r="BT962" i="3" s="1"/>
  <c r="BQ970" i="3"/>
  <c r="BS970" i="3" s="1"/>
  <c r="BR970" i="3"/>
  <c r="BT970" i="3" s="1"/>
  <c r="BQ978" i="3"/>
  <c r="BS978" i="3" s="1"/>
  <c r="BR978" i="3"/>
  <c r="BT978" i="3" s="1"/>
  <c r="BQ990" i="3"/>
  <c r="BS990" i="3" s="1"/>
  <c r="BR990" i="3"/>
  <c r="BT990" i="3" s="1"/>
  <c r="BR26" i="3"/>
  <c r="BT26" i="3" s="1"/>
  <c r="BR42" i="3"/>
  <c r="BT42" i="3" s="1"/>
  <c r="BR58" i="3"/>
  <c r="BT58" i="3" s="1"/>
  <c r="BR74" i="3"/>
  <c r="BT74" i="3" s="1"/>
  <c r="BR90" i="3"/>
  <c r="BT90" i="3" s="1"/>
  <c r="BR98" i="3"/>
  <c r="BT98" i="3" s="1"/>
  <c r="BR122" i="3"/>
  <c r="BT122" i="3" s="1"/>
  <c r="BR130" i="3"/>
  <c r="BT130" i="3" s="1"/>
  <c r="BR154" i="3"/>
  <c r="BT154" i="3" s="1"/>
  <c r="BR162" i="3"/>
  <c r="BT162" i="3" s="1"/>
  <c r="BR186" i="3"/>
  <c r="BT186" i="3" s="1"/>
  <c r="BR194" i="3"/>
  <c r="BT194" i="3" s="1"/>
  <c r="BQ246" i="3"/>
  <c r="BS246" i="3" s="1"/>
  <c r="BQ310" i="3"/>
  <c r="BS310" i="3" s="1"/>
  <c r="BQ374" i="3"/>
  <c r="BS374" i="3" s="1"/>
  <c r="BQ438" i="3"/>
  <c r="BS438" i="3" s="1"/>
  <c r="BQ502" i="3"/>
  <c r="BS502" i="3" s="1"/>
  <c r="BQ670" i="3"/>
  <c r="BS670" i="3" s="1"/>
  <c r="BR223" i="3"/>
  <c r="BT223" i="3" s="1"/>
  <c r="BQ223" i="3"/>
  <c r="BS223" i="3" s="1"/>
  <c r="BR231" i="3"/>
  <c r="BT231" i="3" s="1"/>
  <c r="BQ231" i="3"/>
  <c r="BS231" i="3" s="1"/>
  <c r="BR263" i="3"/>
  <c r="BT263" i="3" s="1"/>
  <c r="BQ263" i="3"/>
  <c r="BS263" i="3" s="1"/>
  <c r="BR319" i="3"/>
  <c r="BT319" i="3" s="1"/>
  <c r="BQ319" i="3"/>
  <c r="BS319" i="3" s="1"/>
  <c r="BR327" i="3"/>
  <c r="BT327" i="3" s="1"/>
  <c r="BQ327" i="3"/>
  <c r="BS327" i="3" s="1"/>
  <c r="BR359" i="3"/>
  <c r="BT359" i="3" s="1"/>
  <c r="BQ359" i="3"/>
  <c r="BS359" i="3" s="1"/>
  <c r="BR387" i="3"/>
  <c r="BT387" i="3" s="1"/>
  <c r="BQ387" i="3"/>
  <c r="BS387" i="3" s="1"/>
  <c r="BR391" i="3"/>
  <c r="BT391" i="3" s="1"/>
  <c r="BQ391" i="3"/>
  <c r="BS391" i="3" s="1"/>
  <c r="BR415" i="3"/>
  <c r="BT415" i="3" s="1"/>
  <c r="BQ415" i="3"/>
  <c r="BS415" i="3" s="1"/>
  <c r="BR423" i="3"/>
  <c r="BT423" i="3" s="1"/>
  <c r="BQ423" i="3"/>
  <c r="BS423" i="3" s="1"/>
  <c r="BR455" i="3"/>
  <c r="BT455" i="3" s="1"/>
  <c r="BQ455" i="3"/>
  <c r="BS455" i="3" s="1"/>
  <c r="BR487" i="3"/>
  <c r="BT487" i="3" s="1"/>
  <c r="BQ487" i="3"/>
  <c r="BS487" i="3" s="1"/>
  <c r="BR519" i="3"/>
  <c r="BT519" i="3" s="1"/>
  <c r="BQ519" i="3"/>
  <c r="BS519" i="3" s="1"/>
  <c r="BR547" i="3"/>
  <c r="BT547" i="3" s="1"/>
  <c r="BQ547" i="3"/>
  <c r="BS547" i="3" s="1"/>
  <c r="BR551" i="3"/>
  <c r="BT551" i="3" s="1"/>
  <c r="BQ551" i="3"/>
  <c r="BS551" i="3" s="1"/>
  <c r="BR575" i="3"/>
  <c r="BT575" i="3" s="1"/>
  <c r="BQ575" i="3"/>
  <c r="BS575" i="3" s="1"/>
  <c r="BR615" i="3"/>
  <c r="BT615" i="3" s="1"/>
  <c r="BQ615" i="3"/>
  <c r="BS615" i="3" s="1"/>
  <c r="BR647" i="3"/>
  <c r="BT647" i="3" s="1"/>
  <c r="BQ647" i="3"/>
  <c r="BS647" i="3" s="1"/>
  <c r="BR655" i="3"/>
  <c r="BT655" i="3" s="1"/>
  <c r="BQ655" i="3"/>
  <c r="BS655" i="3" s="1"/>
  <c r="BR671" i="3"/>
  <c r="BT671" i="3" s="1"/>
  <c r="BQ671" i="3"/>
  <c r="BS671" i="3" s="1"/>
  <c r="BR687" i="3"/>
  <c r="BT687" i="3" s="1"/>
  <c r="BQ687" i="3"/>
  <c r="BS687" i="3" s="1"/>
  <c r="BR695" i="3"/>
  <c r="BT695" i="3" s="1"/>
  <c r="BQ695" i="3"/>
  <c r="BS695" i="3" s="1"/>
  <c r="BR707" i="3"/>
  <c r="BT707" i="3" s="1"/>
  <c r="BQ707" i="3"/>
  <c r="BS707" i="3" s="1"/>
  <c r="BR727" i="3"/>
  <c r="BT727" i="3" s="1"/>
  <c r="BQ727" i="3"/>
  <c r="BS727" i="3" s="1"/>
  <c r="BR739" i="3"/>
  <c r="BT739" i="3" s="1"/>
  <c r="BQ739" i="3"/>
  <c r="BS739" i="3" s="1"/>
  <c r="BR751" i="3"/>
  <c r="BT751" i="3" s="1"/>
  <c r="BQ751" i="3"/>
  <c r="BS751" i="3" s="1"/>
  <c r="BR759" i="3"/>
  <c r="BT759" i="3" s="1"/>
  <c r="BQ759" i="3"/>
  <c r="BS759" i="3" s="1"/>
  <c r="BR775" i="3"/>
  <c r="BT775" i="3" s="1"/>
  <c r="BQ775" i="3"/>
  <c r="BS775" i="3" s="1"/>
  <c r="BR787" i="3"/>
  <c r="BT787" i="3" s="1"/>
  <c r="BQ787" i="3"/>
  <c r="BS787" i="3" s="1"/>
  <c r="BR799" i="3"/>
  <c r="BT799" i="3" s="1"/>
  <c r="BQ799" i="3"/>
  <c r="BS799" i="3" s="1"/>
  <c r="BR811" i="3"/>
  <c r="BT811" i="3" s="1"/>
  <c r="BQ811" i="3"/>
  <c r="BS811" i="3" s="1"/>
  <c r="BR823" i="3"/>
  <c r="BT823" i="3" s="1"/>
  <c r="BQ823" i="3"/>
  <c r="BS823" i="3" s="1"/>
  <c r="BR835" i="3"/>
  <c r="BT835" i="3" s="1"/>
  <c r="BQ835" i="3"/>
  <c r="BS835" i="3" s="1"/>
  <c r="BR851" i="3"/>
  <c r="BT851" i="3" s="1"/>
  <c r="BQ851" i="3"/>
  <c r="BS851" i="3" s="1"/>
  <c r="BR891" i="3"/>
  <c r="BT891" i="3" s="1"/>
  <c r="BQ891" i="3"/>
  <c r="BS891" i="3" s="1"/>
  <c r="BR903" i="3"/>
  <c r="BT903" i="3" s="1"/>
  <c r="BQ903" i="3"/>
  <c r="BS903" i="3" s="1"/>
  <c r="BR911" i="3"/>
  <c r="BT911" i="3" s="1"/>
  <c r="BQ911" i="3"/>
  <c r="BS911" i="3" s="1"/>
  <c r="BQ927" i="3"/>
  <c r="BS927" i="3" s="1"/>
  <c r="BR927" i="3"/>
  <c r="BT927" i="3" s="1"/>
  <c r="BR947" i="3"/>
  <c r="BT947" i="3" s="1"/>
  <c r="BQ947" i="3"/>
  <c r="BS947" i="3" s="1"/>
  <c r="BQ959" i="3"/>
  <c r="BS959" i="3" s="1"/>
  <c r="BR959" i="3"/>
  <c r="BT959" i="3" s="1"/>
  <c r="BR971" i="3"/>
  <c r="BT971" i="3" s="1"/>
  <c r="BQ971" i="3"/>
  <c r="BS971" i="3" s="1"/>
  <c r="BR979" i="3"/>
  <c r="BT979" i="3" s="1"/>
  <c r="BQ979" i="3"/>
  <c r="BS979" i="3" s="1"/>
  <c r="BR987" i="3"/>
  <c r="BT987" i="3" s="1"/>
  <c r="BQ987" i="3"/>
  <c r="BS987" i="3" s="1"/>
  <c r="BR995" i="3"/>
  <c r="BT995" i="3" s="1"/>
  <c r="BQ995" i="3"/>
  <c r="BS995" i="3" s="1"/>
  <c r="BR1007" i="3"/>
  <c r="BT1007" i="3" s="1"/>
  <c r="BQ1007" i="3"/>
  <c r="BS1007" i="3" s="1"/>
  <c r="BQ27" i="3"/>
  <c r="BS27" i="3" s="1"/>
  <c r="BQ59" i="3"/>
  <c r="BS59" i="3" s="1"/>
  <c r="BQ67" i="3"/>
  <c r="BS67" i="3" s="1"/>
  <c r="BQ91" i="3"/>
  <c r="BS91" i="3" s="1"/>
  <c r="BQ99" i="3"/>
  <c r="BS99" i="3" s="1"/>
  <c r="BQ123" i="3"/>
  <c r="BS123" i="3" s="1"/>
  <c r="BQ131" i="3"/>
  <c r="BS131" i="3" s="1"/>
  <c r="BQ155" i="3"/>
  <c r="BS155" i="3" s="1"/>
  <c r="BQ171" i="3"/>
  <c r="BS171" i="3" s="1"/>
  <c r="BQ187" i="3"/>
  <c r="BS187" i="3" s="1"/>
  <c r="BQ219" i="3"/>
  <c r="BS219" i="3" s="1"/>
  <c r="BQ247" i="3"/>
  <c r="BS247" i="3" s="1"/>
  <c r="BQ254" i="3"/>
  <c r="BS254" i="3" s="1"/>
  <c r="BQ318" i="3"/>
  <c r="BS318" i="3" s="1"/>
  <c r="BQ382" i="3"/>
  <c r="BS382" i="3" s="1"/>
  <c r="BQ503" i="3"/>
  <c r="BS503" i="3" s="1"/>
  <c r="BQ510" i="3"/>
  <c r="BS510" i="3" s="1"/>
  <c r="BQ603" i="3"/>
  <c r="BS603" i="3" s="1"/>
  <c r="BR770" i="3"/>
  <c r="BT770" i="3" s="1"/>
  <c r="BR798" i="3"/>
  <c r="BT798" i="3" s="1"/>
  <c r="BR206" i="3"/>
  <c r="BT206" i="3" s="1"/>
  <c r="BQ206" i="3"/>
  <c r="BS206" i="3" s="1"/>
  <c r="BR210" i="3"/>
  <c r="BT210" i="3" s="1"/>
  <c r="BQ210" i="3"/>
  <c r="BS210" i="3" s="1"/>
  <c r="BR218" i="3"/>
  <c r="BT218" i="3" s="1"/>
  <c r="BQ218" i="3"/>
  <c r="BS218" i="3" s="1"/>
  <c r="BR230" i="3"/>
  <c r="BT230" i="3" s="1"/>
  <c r="BQ230" i="3"/>
  <c r="BS230" i="3" s="1"/>
  <c r="BR238" i="3"/>
  <c r="BT238" i="3" s="1"/>
  <c r="BQ238" i="3"/>
  <c r="BS238" i="3" s="1"/>
  <c r="BR266" i="3"/>
  <c r="BT266" i="3" s="1"/>
  <c r="BQ266" i="3"/>
  <c r="BS266" i="3" s="1"/>
  <c r="BR290" i="3"/>
  <c r="BT290" i="3" s="1"/>
  <c r="BQ290" i="3"/>
  <c r="BS290" i="3" s="1"/>
  <c r="BR298" i="3"/>
  <c r="BT298" i="3" s="1"/>
  <c r="BQ298" i="3"/>
  <c r="BS298" i="3" s="1"/>
  <c r="BR302" i="3"/>
  <c r="BT302" i="3" s="1"/>
  <c r="BQ302" i="3"/>
  <c r="BS302" i="3" s="1"/>
  <c r="BR330" i="3"/>
  <c r="BT330" i="3" s="1"/>
  <c r="BQ330" i="3"/>
  <c r="BS330" i="3" s="1"/>
  <c r="BR358" i="3"/>
  <c r="BT358" i="3" s="1"/>
  <c r="BQ358" i="3"/>
  <c r="BS358" i="3" s="1"/>
  <c r="BR366" i="3"/>
  <c r="BT366" i="3" s="1"/>
  <c r="BQ366" i="3"/>
  <c r="BS366" i="3" s="1"/>
  <c r="BR394" i="3"/>
  <c r="BT394" i="3" s="1"/>
  <c r="BQ394" i="3"/>
  <c r="BS394" i="3" s="1"/>
  <c r="BR398" i="3"/>
  <c r="BT398" i="3" s="1"/>
  <c r="BQ398" i="3"/>
  <c r="BS398" i="3" s="1"/>
  <c r="BR426" i="3"/>
  <c r="BT426" i="3" s="1"/>
  <c r="BQ426" i="3"/>
  <c r="BS426" i="3" s="1"/>
  <c r="BR450" i="3"/>
  <c r="BT450" i="3" s="1"/>
  <c r="BQ450" i="3"/>
  <c r="BS450" i="3" s="1"/>
  <c r="BR458" i="3"/>
  <c r="BT458" i="3" s="1"/>
  <c r="BQ458" i="3"/>
  <c r="BS458" i="3" s="1"/>
  <c r="BR466" i="3"/>
  <c r="BT466" i="3" s="1"/>
  <c r="BQ466" i="3"/>
  <c r="BS466" i="3" s="1"/>
  <c r="BR474" i="3"/>
  <c r="BT474" i="3" s="1"/>
  <c r="BQ474" i="3"/>
  <c r="BS474" i="3" s="1"/>
  <c r="BR486" i="3"/>
  <c r="BT486" i="3" s="1"/>
  <c r="BQ486" i="3"/>
  <c r="BS486" i="3" s="1"/>
  <c r="BR494" i="3"/>
  <c r="BT494" i="3" s="1"/>
  <c r="BQ494" i="3"/>
  <c r="BS494" i="3" s="1"/>
  <c r="BR522" i="3"/>
  <c r="BT522" i="3" s="1"/>
  <c r="BQ522" i="3"/>
  <c r="BS522" i="3" s="1"/>
  <c r="BR546" i="3"/>
  <c r="BT546" i="3" s="1"/>
  <c r="BQ546" i="3"/>
  <c r="BS546" i="3" s="1"/>
  <c r="BR558" i="3"/>
  <c r="BT558" i="3" s="1"/>
  <c r="BQ558" i="3"/>
  <c r="BS558" i="3" s="1"/>
  <c r="BR582" i="3"/>
  <c r="BT582" i="3" s="1"/>
  <c r="BQ582" i="3"/>
  <c r="BS582" i="3" s="1"/>
  <c r="BR610" i="3"/>
  <c r="BT610" i="3" s="1"/>
  <c r="BQ610" i="3"/>
  <c r="BS610" i="3" s="1"/>
  <c r="BR618" i="3"/>
  <c r="BT618" i="3" s="1"/>
  <c r="BQ618" i="3"/>
  <c r="BS618" i="3" s="1"/>
  <c r="BR626" i="3"/>
  <c r="BT626" i="3" s="1"/>
  <c r="BQ626" i="3"/>
  <c r="BS626" i="3" s="1"/>
  <c r="BQ634" i="3"/>
  <c r="BS634" i="3" s="1"/>
  <c r="BR634" i="3"/>
  <c r="BT634" i="3" s="1"/>
  <c r="BQ642" i="3"/>
  <c r="BS642" i="3" s="1"/>
  <c r="BR642" i="3"/>
  <c r="BT642" i="3" s="1"/>
  <c r="BQ650" i="3"/>
  <c r="BS650" i="3" s="1"/>
  <c r="BR650" i="3"/>
  <c r="BT650" i="3" s="1"/>
  <c r="BR662" i="3"/>
  <c r="BT662" i="3" s="1"/>
  <c r="BQ662" i="3"/>
  <c r="BS662" i="3" s="1"/>
  <c r="BQ690" i="3"/>
  <c r="BS690" i="3" s="1"/>
  <c r="BR690" i="3"/>
  <c r="BT690" i="3" s="1"/>
  <c r="BQ694" i="3"/>
  <c r="BS694" i="3" s="1"/>
  <c r="BR694" i="3"/>
  <c r="BT694" i="3" s="1"/>
  <c r="BR702" i="3"/>
  <c r="BT702" i="3" s="1"/>
  <c r="BQ702" i="3"/>
  <c r="BS702" i="3" s="1"/>
  <c r="BQ714" i="3"/>
  <c r="BS714" i="3" s="1"/>
  <c r="BR714" i="3"/>
  <c r="BT714" i="3" s="1"/>
  <c r="BQ722" i="3"/>
  <c r="BS722" i="3" s="1"/>
  <c r="BR722" i="3"/>
  <c r="BT722" i="3" s="1"/>
  <c r="BQ730" i="3"/>
  <c r="BS730" i="3" s="1"/>
  <c r="BR730" i="3"/>
  <c r="BT730" i="3" s="1"/>
  <c r="BQ738" i="3"/>
  <c r="BS738" i="3" s="1"/>
  <c r="BR738" i="3"/>
  <c r="BT738" i="3" s="1"/>
  <c r="BR750" i="3"/>
  <c r="BT750" i="3" s="1"/>
  <c r="BQ750" i="3"/>
  <c r="BS750" i="3" s="1"/>
  <c r="BR766" i="3"/>
  <c r="BT766" i="3" s="1"/>
  <c r="BQ766" i="3"/>
  <c r="BS766" i="3" s="1"/>
  <c r="BQ778" i="3"/>
  <c r="BS778" i="3" s="1"/>
  <c r="BR778" i="3"/>
  <c r="BT778" i="3" s="1"/>
  <c r="BR814" i="3"/>
  <c r="BT814" i="3" s="1"/>
  <c r="BQ814" i="3"/>
  <c r="BS814" i="3" s="1"/>
  <c r="BQ842" i="3"/>
  <c r="BS842" i="3" s="1"/>
  <c r="BR842" i="3"/>
  <c r="BT842" i="3" s="1"/>
  <c r="BQ854" i="3"/>
  <c r="BS854" i="3" s="1"/>
  <c r="BR854" i="3"/>
  <c r="BT854" i="3" s="1"/>
  <c r="BQ862" i="3"/>
  <c r="BS862" i="3" s="1"/>
  <c r="BR862" i="3"/>
  <c r="BT862" i="3" s="1"/>
  <c r="BQ866" i="3"/>
  <c r="BS866" i="3" s="1"/>
  <c r="BR866" i="3"/>
  <c r="BT866" i="3" s="1"/>
  <c r="BQ874" i="3"/>
  <c r="BS874" i="3" s="1"/>
  <c r="BR874" i="3"/>
  <c r="BT874" i="3" s="1"/>
  <c r="BQ882" i="3"/>
  <c r="BS882" i="3" s="1"/>
  <c r="BR882" i="3"/>
  <c r="BT882" i="3" s="1"/>
  <c r="BQ886" i="3"/>
  <c r="BS886" i="3" s="1"/>
  <c r="BR886" i="3"/>
  <c r="BT886" i="3" s="1"/>
  <c r="BQ894" i="3"/>
  <c r="BS894" i="3" s="1"/>
  <c r="BR894" i="3"/>
  <c r="BT894" i="3" s="1"/>
  <c r="BQ898" i="3"/>
  <c r="BS898" i="3" s="1"/>
  <c r="BR898" i="3"/>
  <c r="BT898" i="3" s="1"/>
  <c r="BQ902" i="3"/>
  <c r="BS902" i="3" s="1"/>
  <c r="BR902" i="3"/>
  <c r="BT902" i="3" s="1"/>
  <c r="BQ910" i="3"/>
  <c r="BS910" i="3" s="1"/>
  <c r="BR910" i="3"/>
  <c r="BT910" i="3" s="1"/>
  <c r="BQ918" i="3"/>
  <c r="BS918" i="3" s="1"/>
  <c r="BR918" i="3"/>
  <c r="BT918" i="3" s="1"/>
  <c r="BQ922" i="3"/>
  <c r="BS922" i="3" s="1"/>
  <c r="BR922" i="3"/>
  <c r="BT922" i="3" s="1"/>
  <c r="BQ930" i="3"/>
  <c r="BS930" i="3" s="1"/>
  <c r="BR930" i="3"/>
  <c r="BT930" i="3" s="1"/>
  <c r="BQ934" i="3"/>
  <c r="BS934" i="3" s="1"/>
  <c r="BR934" i="3"/>
  <c r="BT934" i="3" s="1"/>
  <c r="BQ942" i="3"/>
  <c r="BS942" i="3" s="1"/>
  <c r="BR942" i="3"/>
  <c r="BT942" i="3" s="1"/>
  <c r="BQ958" i="3"/>
  <c r="BS958" i="3" s="1"/>
  <c r="BR958" i="3"/>
  <c r="BT958" i="3" s="1"/>
  <c r="BQ966" i="3"/>
  <c r="BS966" i="3" s="1"/>
  <c r="BR966" i="3"/>
  <c r="BT966" i="3" s="1"/>
  <c r="BQ974" i="3"/>
  <c r="BS974" i="3" s="1"/>
  <c r="BR974" i="3"/>
  <c r="BT974" i="3" s="1"/>
  <c r="BQ982" i="3"/>
  <c r="BS982" i="3" s="1"/>
  <c r="BR982" i="3"/>
  <c r="BT982" i="3" s="1"/>
  <c r="BQ986" i="3"/>
  <c r="BS986" i="3" s="1"/>
  <c r="BR986" i="3"/>
  <c r="BT986" i="3" s="1"/>
  <c r="BQ994" i="3"/>
  <c r="BS994" i="3" s="1"/>
  <c r="BR994" i="3"/>
  <c r="BT994" i="3" s="1"/>
  <c r="BQ998" i="3"/>
  <c r="BS998" i="3" s="1"/>
  <c r="BR998" i="3"/>
  <c r="BT998" i="3" s="1"/>
  <c r="BQ1006" i="3"/>
  <c r="BS1006" i="3" s="1"/>
  <c r="BR1006" i="3"/>
  <c r="BT1006" i="3" s="1"/>
  <c r="BR50" i="3"/>
  <c r="BT50" i="3" s="1"/>
  <c r="BR82" i="3"/>
  <c r="BT82" i="3" s="1"/>
  <c r="BR106" i="3"/>
  <c r="BT106" i="3" s="1"/>
  <c r="BR138" i="3"/>
  <c r="BT138" i="3" s="1"/>
  <c r="BR178" i="3"/>
  <c r="BT178" i="3" s="1"/>
  <c r="BQ566" i="3"/>
  <c r="BS566" i="3" s="1"/>
  <c r="BR698" i="3"/>
  <c r="BT698" i="3" s="1"/>
  <c r="BR726" i="3"/>
  <c r="BT726" i="3" s="1"/>
  <c r="BR1010" i="3"/>
  <c r="BT1010" i="3" s="1"/>
  <c r="BR259" i="3"/>
  <c r="BT259" i="3" s="1"/>
  <c r="BQ259" i="3"/>
  <c r="BS259" i="3" s="1"/>
  <c r="BR287" i="3"/>
  <c r="BT287" i="3" s="1"/>
  <c r="BQ287" i="3"/>
  <c r="BS287" i="3" s="1"/>
  <c r="BR355" i="3"/>
  <c r="BT355" i="3" s="1"/>
  <c r="BQ355" i="3"/>
  <c r="BS355" i="3" s="1"/>
  <c r="BR451" i="3"/>
  <c r="BT451" i="3" s="1"/>
  <c r="BQ451" i="3"/>
  <c r="BS451" i="3" s="1"/>
  <c r="BR479" i="3"/>
  <c r="BT479" i="3" s="1"/>
  <c r="BQ479" i="3"/>
  <c r="BS479" i="3" s="1"/>
  <c r="BR515" i="3"/>
  <c r="BT515" i="3" s="1"/>
  <c r="BQ515" i="3"/>
  <c r="BS515" i="3" s="1"/>
  <c r="BR543" i="3"/>
  <c r="BT543" i="3" s="1"/>
  <c r="BQ543" i="3"/>
  <c r="BS543" i="3" s="1"/>
  <c r="BR579" i="3"/>
  <c r="BT579" i="3" s="1"/>
  <c r="BQ579" i="3"/>
  <c r="BS579" i="3" s="1"/>
  <c r="BR583" i="3"/>
  <c r="BT583" i="3" s="1"/>
  <c r="BQ583" i="3"/>
  <c r="BS583" i="3" s="1"/>
  <c r="BR607" i="3"/>
  <c r="BT607" i="3" s="1"/>
  <c r="BQ607" i="3"/>
  <c r="BS607" i="3" s="1"/>
  <c r="BR639" i="3"/>
  <c r="BT639" i="3" s="1"/>
  <c r="BQ639" i="3"/>
  <c r="BS639" i="3" s="1"/>
  <c r="BR663" i="3"/>
  <c r="BT663" i="3" s="1"/>
  <c r="BQ663" i="3"/>
  <c r="BS663" i="3" s="1"/>
  <c r="BR675" i="3"/>
  <c r="BT675" i="3" s="1"/>
  <c r="BQ675" i="3"/>
  <c r="BS675" i="3" s="1"/>
  <c r="BR683" i="3"/>
  <c r="BT683" i="3" s="1"/>
  <c r="BQ683" i="3"/>
  <c r="BS683" i="3" s="1"/>
  <c r="BR711" i="3"/>
  <c r="BT711" i="3" s="1"/>
  <c r="BQ711" i="3"/>
  <c r="BS711" i="3" s="1"/>
  <c r="BR719" i="3"/>
  <c r="BT719" i="3" s="1"/>
  <c r="BQ719" i="3"/>
  <c r="BS719" i="3" s="1"/>
  <c r="BR731" i="3"/>
  <c r="BT731" i="3" s="1"/>
  <c r="BQ731" i="3"/>
  <c r="BS731" i="3" s="1"/>
  <c r="BR743" i="3"/>
  <c r="BT743" i="3" s="1"/>
  <c r="BQ743" i="3"/>
  <c r="BS743" i="3" s="1"/>
  <c r="BR767" i="3"/>
  <c r="BT767" i="3" s="1"/>
  <c r="BQ767" i="3"/>
  <c r="BS767" i="3" s="1"/>
  <c r="BR779" i="3"/>
  <c r="BT779" i="3" s="1"/>
  <c r="BQ779" i="3"/>
  <c r="BS779" i="3" s="1"/>
  <c r="BR791" i="3"/>
  <c r="BT791" i="3" s="1"/>
  <c r="BQ791" i="3"/>
  <c r="BS791" i="3" s="1"/>
  <c r="BR807" i="3"/>
  <c r="BT807" i="3" s="1"/>
  <c r="BQ807" i="3"/>
  <c r="BS807" i="3" s="1"/>
  <c r="BR815" i="3"/>
  <c r="BT815" i="3" s="1"/>
  <c r="BQ815" i="3"/>
  <c r="BS815" i="3" s="1"/>
  <c r="BR839" i="3"/>
  <c r="BT839" i="3" s="1"/>
  <c r="BQ839" i="3"/>
  <c r="BS839" i="3" s="1"/>
  <c r="BR847" i="3"/>
  <c r="BT847" i="3" s="1"/>
  <c r="BQ847" i="3"/>
  <c r="BS847" i="3" s="1"/>
  <c r="BR859" i="3"/>
  <c r="BT859" i="3" s="1"/>
  <c r="BQ859" i="3"/>
  <c r="BS859" i="3" s="1"/>
  <c r="BR867" i="3"/>
  <c r="BT867" i="3" s="1"/>
  <c r="BQ867" i="3"/>
  <c r="BS867" i="3" s="1"/>
  <c r="BR875" i="3"/>
  <c r="BT875" i="3" s="1"/>
  <c r="BQ875" i="3"/>
  <c r="BS875" i="3" s="1"/>
  <c r="BR883" i="3"/>
  <c r="BT883" i="3" s="1"/>
  <c r="BQ883" i="3"/>
  <c r="BS883" i="3" s="1"/>
  <c r="BQ895" i="3"/>
  <c r="BS895" i="3" s="1"/>
  <c r="BR895" i="3"/>
  <c r="BT895" i="3" s="1"/>
  <c r="BR919" i="3"/>
  <c r="BT919" i="3" s="1"/>
  <c r="BQ919" i="3"/>
  <c r="BS919" i="3" s="1"/>
  <c r="BQ43" i="3"/>
  <c r="BS43" i="3" s="1"/>
  <c r="BQ75" i="3"/>
  <c r="BS75" i="3" s="1"/>
  <c r="BQ107" i="3"/>
  <c r="BS107" i="3" s="1"/>
  <c r="BQ147" i="3"/>
  <c r="BS147" i="3" s="1"/>
  <c r="BQ163" i="3"/>
  <c r="BS163" i="3" s="1"/>
  <c r="BQ311" i="3"/>
  <c r="BS311" i="3" s="1"/>
  <c r="BQ347" i="3"/>
  <c r="BS347" i="3" s="1"/>
  <c r="BQ475" i="3"/>
  <c r="BS475" i="3" s="1"/>
  <c r="BQ539" i="3"/>
  <c r="BS539" i="3" s="1"/>
  <c r="BQ574" i="3"/>
  <c r="BS574" i="3" s="1"/>
  <c r="BR212" i="3"/>
  <c r="BT212" i="3" s="1"/>
  <c r="BQ212" i="3"/>
  <c r="BS212" i="3" s="1"/>
  <c r="BR216" i="3"/>
  <c r="BT216" i="3" s="1"/>
  <c r="BQ216" i="3"/>
  <c r="BS216" i="3" s="1"/>
  <c r="BR220" i="3"/>
  <c r="BT220" i="3" s="1"/>
  <c r="BQ220" i="3"/>
  <c r="BS220" i="3" s="1"/>
  <c r="BR224" i="3"/>
  <c r="BT224" i="3" s="1"/>
  <c r="BQ224" i="3"/>
  <c r="BS224" i="3" s="1"/>
  <c r="BR244" i="3"/>
  <c r="BT244" i="3" s="1"/>
  <c r="BQ244" i="3"/>
  <c r="BS244" i="3" s="1"/>
  <c r="BR248" i="3"/>
  <c r="BT248" i="3" s="1"/>
  <c r="BQ248" i="3"/>
  <c r="BS248" i="3" s="1"/>
  <c r="BR252" i="3"/>
  <c r="BT252" i="3" s="1"/>
  <c r="BQ252" i="3"/>
  <c r="BS252" i="3" s="1"/>
  <c r="BR256" i="3"/>
  <c r="BT256" i="3" s="1"/>
  <c r="BQ256" i="3"/>
  <c r="BS256" i="3" s="1"/>
  <c r="BR276" i="3"/>
  <c r="BT276" i="3" s="1"/>
  <c r="BQ276" i="3"/>
  <c r="BS276" i="3" s="1"/>
  <c r="BR280" i="3"/>
  <c r="BT280" i="3" s="1"/>
  <c r="BQ280" i="3"/>
  <c r="BS280" i="3" s="1"/>
  <c r="BR284" i="3"/>
  <c r="BT284" i="3" s="1"/>
  <c r="BQ284" i="3"/>
  <c r="BS284" i="3" s="1"/>
  <c r="BR288" i="3"/>
  <c r="BT288" i="3" s="1"/>
  <c r="BQ288" i="3"/>
  <c r="BS288" i="3" s="1"/>
  <c r="BR308" i="3"/>
  <c r="BT308" i="3" s="1"/>
  <c r="BQ308" i="3"/>
  <c r="BS308" i="3" s="1"/>
  <c r="BR312" i="3"/>
  <c r="BT312" i="3" s="1"/>
  <c r="BQ312" i="3"/>
  <c r="BS312" i="3" s="1"/>
  <c r="BR316" i="3"/>
  <c r="BT316" i="3" s="1"/>
  <c r="BQ316" i="3"/>
  <c r="BS316" i="3" s="1"/>
  <c r="BR320" i="3"/>
  <c r="BT320" i="3" s="1"/>
  <c r="BQ320" i="3"/>
  <c r="BS320" i="3" s="1"/>
  <c r="BR340" i="3"/>
  <c r="BT340" i="3" s="1"/>
  <c r="BQ340" i="3"/>
  <c r="BS340" i="3" s="1"/>
  <c r="BR344" i="3"/>
  <c r="BT344" i="3" s="1"/>
  <c r="BQ344" i="3"/>
  <c r="BS344" i="3" s="1"/>
  <c r="BR348" i="3"/>
  <c r="BT348" i="3" s="1"/>
  <c r="BQ348" i="3"/>
  <c r="BS348" i="3" s="1"/>
  <c r="BR352" i="3"/>
  <c r="BT352" i="3" s="1"/>
  <c r="BQ352" i="3"/>
  <c r="BS352" i="3" s="1"/>
  <c r="BR372" i="3"/>
  <c r="BT372" i="3" s="1"/>
  <c r="BQ372" i="3"/>
  <c r="BS372" i="3" s="1"/>
  <c r="BR376" i="3"/>
  <c r="BT376" i="3" s="1"/>
  <c r="BQ376" i="3"/>
  <c r="BS376" i="3" s="1"/>
  <c r="BR380" i="3"/>
  <c r="BT380" i="3" s="1"/>
  <c r="BQ380" i="3"/>
  <c r="BS380" i="3" s="1"/>
  <c r="BR384" i="3"/>
  <c r="BT384" i="3" s="1"/>
  <c r="BQ384" i="3"/>
  <c r="BS384" i="3" s="1"/>
  <c r="BR404" i="3"/>
  <c r="BT404" i="3" s="1"/>
  <c r="BQ404" i="3"/>
  <c r="BS404" i="3" s="1"/>
  <c r="BR408" i="3"/>
  <c r="BT408" i="3" s="1"/>
  <c r="BQ408" i="3"/>
  <c r="BS408" i="3" s="1"/>
  <c r="BR412" i="3"/>
  <c r="BT412" i="3" s="1"/>
  <c r="BQ412" i="3"/>
  <c r="BS412" i="3" s="1"/>
  <c r="BR416" i="3"/>
  <c r="BT416" i="3" s="1"/>
  <c r="BQ416" i="3"/>
  <c r="BS416" i="3" s="1"/>
  <c r="BR436" i="3"/>
  <c r="BT436" i="3" s="1"/>
  <c r="BQ436" i="3"/>
  <c r="BS436" i="3" s="1"/>
  <c r="BR440" i="3"/>
  <c r="BT440" i="3" s="1"/>
  <c r="BQ440" i="3"/>
  <c r="BS440" i="3" s="1"/>
  <c r="BR444" i="3"/>
  <c r="BT444" i="3" s="1"/>
  <c r="BQ444" i="3"/>
  <c r="BS444" i="3" s="1"/>
  <c r="BR448" i="3"/>
  <c r="BT448" i="3" s="1"/>
  <c r="BQ448" i="3"/>
  <c r="BS448" i="3" s="1"/>
  <c r="BR468" i="3"/>
  <c r="BT468" i="3" s="1"/>
  <c r="BQ468" i="3"/>
  <c r="BS468" i="3" s="1"/>
  <c r="BR472" i="3"/>
  <c r="BT472" i="3" s="1"/>
  <c r="BQ472" i="3"/>
  <c r="BS472" i="3" s="1"/>
  <c r="BR476" i="3"/>
  <c r="BT476" i="3" s="1"/>
  <c r="BQ476" i="3"/>
  <c r="BS476" i="3" s="1"/>
  <c r="BR480" i="3"/>
  <c r="BT480" i="3" s="1"/>
  <c r="BQ480" i="3"/>
  <c r="BS480" i="3" s="1"/>
  <c r="BR500" i="3"/>
  <c r="BT500" i="3" s="1"/>
  <c r="BQ500" i="3"/>
  <c r="BS500" i="3" s="1"/>
  <c r="BR504" i="3"/>
  <c r="BT504" i="3" s="1"/>
  <c r="BQ504" i="3"/>
  <c r="BS504" i="3" s="1"/>
  <c r="BR508" i="3"/>
  <c r="BT508" i="3" s="1"/>
  <c r="BQ508" i="3"/>
  <c r="BS508" i="3" s="1"/>
  <c r="BR512" i="3"/>
  <c r="BT512" i="3" s="1"/>
  <c r="BQ512" i="3"/>
  <c r="BS512" i="3" s="1"/>
  <c r="BR532" i="3"/>
  <c r="BT532" i="3" s="1"/>
  <c r="BQ532" i="3"/>
  <c r="BS532" i="3" s="1"/>
  <c r="BR536" i="3"/>
  <c r="BT536" i="3" s="1"/>
  <c r="BQ536" i="3"/>
  <c r="BS536" i="3" s="1"/>
  <c r="BR540" i="3"/>
  <c r="BT540" i="3" s="1"/>
  <c r="BQ540" i="3"/>
  <c r="BS540" i="3" s="1"/>
  <c r="BR544" i="3"/>
  <c r="BT544" i="3" s="1"/>
  <c r="BQ544" i="3"/>
  <c r="BS544" i="3" s="1"/>
  <c r="BR564" i="3"/>
  <c r="BT564" i="3" s="1"/>
  <c r="BQ564" i="3"/>
  <c r="BS564" i="3" s="1"/>
  <c r="BR568" i="3"/>
  <c r="BT568" i="3" s="1"/>
  <c r="BQ568" i="3"/>
  <c r="BS568" i="3" s="1"/>
  <c r="BR572" i="3"/>
  <c r="BT572" i="3" s="1"/>
  <c r="BQ572" i="3"/>
  <c r="BS572" i="3" s="1"/>
  <c r="BR576" i="3"/>
  <c r="BT576" i="3" s="1"/>
  <c r="BQ576" i="3"/>
  <c r="BS576" i="3" s="1"/>
  <c r="BR596" i="3"/>
  <c r="BT596" i="3" s="1"/>
  <c r="BQ596" i="3"/>
  <c r="BS596" i="3" s="1"/>
  <c r="BR600" i="3"/>
  <c r="BT600" i="3" s="1"/>
  <c r="BQ600" i="3"/>
  <c r="BS600" i="3" s="1"/>
  <c r="BR604" i="3"/>
  <c r="BT604" i="3" s="1"/>
  <c r="BQ604" i="3"/>
  <c r="BS604" i="3" s="1"/>
  <c r="BR608" i="3"/>
  <c r="BT608" i="3" s="1"/>
  <c r="BQ608" i="3"/>
  <c r="BS608" i="3" s="1"/>
  <c r="BR628" i="3"/>
  <c r="BT628" i="3" s="1"/>
  <c r="BQ628" i="3"/>
  <c r="BS628" i="3" s="1"/>
  <c r="BR636" i="3"/>
  <c r="BT636" i="3" s="1"/>
  <c r="BQ636" i="3"/>
  <c r="BS636" i="3" s="1"/>
  <c r="BR644" i="3"/>
  <c r="BT644" i="3" s="1"/>
  <c r="BQ644" i="3"/>
  <c r="BS644" i="3" s="1"/>
  <c r="BR648" i="3"/>
  <c r="BT648" i="3" s="1"/>
  <c r="BQ648" i="3"/>
  <c r="BS648" i="3" s="1"/>
  <c r="BR652" i="3"/>
  <c r="BT652" i="3" s="1"/>
  <c r="BQ652" i="3"/>
  <c r="BS652" i="3" s="1"/>
  <c r="BR668" i="3"/>
  <c r="BT668" i="3" s="1"/>
  <c r="BQ668" i="3"/>
  <c r="BS668" i="3" s="1"/>
  <c r="BR672" i="3"/>
  <c r="BT672" i="3" s="1"/>
  <c r="BQ672" i="3"/>
  <c r="BS672" i="3" s="1"/>
  <c r="BR676" i="3"/>
  <c r="BT676" i="3" s="1"/>
  <c r="BQ676" i="3"/>
  <c r="BS676" i="3" s="1"/>
  <c r="BQ680" i="3"/>
  <c r="BS680" i="3" s="1"/>
  <c r="BR680" i="3"/>
  <c r="BT680" i="3" s="1"/>
  <c r="BR688" i="3"/>
  <c r="BT688" i="3" s="1"/>
  <c r="BQ688" i="3"/>
  <c r="BS688" i="3" s="1"/>
  <c r="BR696" i="3"/>
  <c r="BT696" i="3" s="1"/>
  <c r="BQ696" i="3"/>
  <c r="BS696" i="3" s="1"/>
  <c r="BR700" i="3"/>
  <c r="BT700" i="3" s="1"/>
  <c r="BQ700" i="3"/>
  <c r="BS700" i="3" s="1"/>
  <c r="BR704" i="3"/>
  <c r="BT704" i="3" s="1"/>
  <c r="BQ704" i="3"/>
  <c r="BS704" i="3" s="1"/>
  <c r="BR708" i="3"/>
  <c r="BT708" i="3" s="1"/>
  <c r="BQ708" i="3"/>
  <c r="BS708" i="3" s="1"/>
  <c r="BR716" i="3"/>
  <c r="BT716" i="3" s="1"/>
  <c r="BQ716" i="3"/>
  <c r="BS716" i="3" s="1"/>
  <c r="BR724" i="3"/>
  <c r="BT724" i="3" s="1"/>
  <c r="BQ724" i="3"/>
  <c r="BS724" i="3" s="1"/>
  <c r="BR732" i="3"/>
  <c r="BT732" i="3" s="1"/>
  <c r="BQ732" i="3"/>
  <c r="BS732" i="3" s="1"/>
  <c r="BR736" i="3"/>
  <c r="BT736" i="3" s="1"/>
  <c r="BQ736" i="3"/>
  <c r="BS736" i="3" s="1"/>
  <c r="BR740" i="3"/>
  <c r="BT740" i="3" s="1"/>
  <c r="BQ740" i="3"/>
  <c r="BS740" i="3" s="1"/>
  <c r="BQ744" i="3"/>
  <c r="BS744" i="3" s="1"/>
  <c r="BR744" i="3"/>
  <c r="BT744" i="3" s="1"/>
  <c r="BR752" i="3"/>
  <c r="BT752" i="3" s="1"/>
  <c r="BQ752" i="3"/>
  <c r="BS752" i="3" s="1"/>
  <c r="BR760" i="3"/>
  <c r="BT760" i="3" s="1"/>
  <c r="BQ760" i="3"/>
  <c r="BS760" i="3" s="1"/>
  <c r="BR764" i="3"/>
  <c r="BT764" i="3" s="1"/>
  <c r="BQ764" i="3"/>
  <c r="BS764" i="3" s="1"/>
  <c r="BR768" i="3"/>
  <c r="BT768" i="3" s="1"/>
  <c r="BQ768" i="3"/>
  <c r="BS768" i="3" s="1"/>
  <c r="BR772" i="3"/>
  <c r="BT772" i="3" s="1"/>
  <c r="BQ772" i="3"/>
  <c r="BS772" i="3" s="1"/>
  <c r="BR780" i="3"/>
  <c r="BT780" i="3" s="1"/>
  <c r="BQ780" i="3"/>
  <c r="BS780" i="3" s="1"/>
  <c r="BR788" i="3"/>
  <c r="BT788" i="3" s="1"/>
  <c r="BQ788" i="3"/>
  <c r="BS788" i="3" s="1"/>
  <c r="BR796" i="3"/>
  <c r="BT796" i="3" s="1"/>
  <c r="BQ796" i="3"/>
  <c r="BS796" i="3" s="1"/>
  <c r="BR800" i="3"/>
  <c r="BT800" i="3" s="1"/>
  <c r="BQ800" i="3"/>
  <c r="BS800" i="3" s="1"/>
  <c r="BR804" i="3"/>
  <c r="BT804" i="3" s="1"/>
  <c r="BQ804" i="3"/>
  <c r="BS804" i="3" s="1"/>
  <c r="BQ808" i="3"/>
  <c r="BS808" i="3" s="1"/>
  <c r="BR808" i="3"/>
  <c r="BT808" i="3" s="1"/>
  <c r="BR816" i="3"/>
  <c r="BT816" i="3" s="1"/>
  <c r="BQ816" i="3"/>
  <c r="BS816" i="3" s="1"/>
  <c r="BR824" i="3"/>
  <c r="BT824" i="3" s="1"/>
  <c r="BQ824" i="3"/>
  <c r="BS824" i="3" s="1"/>
  <c r="BR828" i="3"/>
  <c r="BT828" i="3" s="1"/>
  <c r="BQ828" i="3"/>
  <c r="BS828" i="3" s="1"/>
  <c r="BR832" i="3"/>
  <c r="BT832" i="3" s="1"/>
  <c r="BQ832" i="3"/>
  <c r="BS832" i="3" s="1"/>
  <c r="BR836" i="3"/>
  <c r="BT836" i="3" s="1"/>
  <c r="BQ836" i="3"/>
  <c r="BS836" i="3" s="1"/>
  <c r="BQ844" i="3"/>
  <c r="BS844" i="3" s="1"/>
  <c r="BR844" i="3"/>
  <c r="BT844" i="3" s="1"/>
  <c r="BQ848" i="3"/>
  <c r="BS848" i="3" s="1"/>
  <c r="BR848" i="3"/>
  <c r="BT848" i="3" s="1"/>
  <c r="BQ852" i="3"/>
  <c r="BS852" i="3" s="1"/>
  <c r="BR852" i="3"/>
  <c r="BT852" i="3" s="1"/>
  <c r="BQ856" i="3"/>
  <c r="BS856" i="3" s="1"/>
  <c r="BR856" i="3"/>
  <c r="BT856" i="3" s="1"/>
  <c r="BQ864" i="3"/>
  <c r="BS864" i="3" s="1"/>
  <c r="BR864" i="3"/>
  <c r="BT864" i="3" s="1"/>
  <c r="BQ872" i="3"/>
  <c r="BS872" i="3" s="1"/>
  <c r="BR872" i="3"/>
  <c r="BT872" i="3" s="1"/>
  <c r="BQ876" i="3"/>
  <c r="BS876" i="3" s="1"/>
  <c r="BR876" i="3"/>
  <c r="BT876" i="3" s="1"/>
  <c r="BQ880" i="3"/>
  <c r="BS880" i="3" s="1"/>
  <c r="BR880" i="3"/>
  <c r="BT880" i="3" s="1"/>
  <c r="BQ884" i="3"/>
  <c r="BS884" i="3" s="1"/>
  <c r="BR884" i="3"/>
  <c r="BT884" i="3" s="1"/>
  <c r="BQ892" i="3"/>
  <c r="BS892" i="3" s="1"/>
  <c r="BR892" i="3"/>
  <c r="BT892" i="3" s="1"/>
  <c r="BQ900" i="3"/>
  <c r="BS900" i="3" s="1"/>
  <c r="BR900" i="3"/>
  <c r="BT900" i="3" s="1"/>
  <c r="BQ904" i="3"/>
  <c r="BS904" i="3" s="1"/>
  <c r="BR904" i="3"/>
  <c r="BT904" i="3" s="1"/>
  <c r="BQ908" i="3"/>
  <c r="BS908" i="3" s="1"/>
  <c r="BR908" i="3"/>
  <c r="BT908" i="3" s="1"/>
  <c r="BQ912" i="3"/>
  <c r="BS912" i="3" s="1"/>
  <c r="BR912" i="3"/>
  <c r="BT912" i="3" s="1"/>
  <c r="BQ916" i="3"/>
  <c r="BS916" i="3" s="1"/>
  <c r="BR916" i="3"/>
  <c r="BT916" i="3" s="1"/>
  <c r="BQ920" i="3"/>
  <c r="BS920" i="3" s="1"/>
  <c r="BR920" i="3"/>
  <c r="BT920" i="3" s="1"/>
  <c r="BQ924" i="3"/>
  <c r="BS924" i="3" s="1"/>
  <c r="BR924" i="3"/>
  <c r="BT924" i="3" s="1"/>
  <c r="BQ928" i="3"/>
  <c r="BS928" i="3" s="1"/>
  <c r="BR928" i="3"/>
  <c r="BT928" i="3" s="1"/>
  <c r="BQ932" i="3"/>
  <c r="BS932" i="3" s="1"/>
  <c r="BR932" i="3"/>
  <c r="BT932" i="3" s="1"/>
  <c r="BQ936" i="3"/>
  <c r="BS936" i="3" s="1"/>
  <c r="BR936" i="3"/>
  <c r="BT936" i="3" s="1"/>
  <c r="BQ940" i="3"/>
  <c r="BS940" i="3" s="1"/>
  <c r="BR940" i="3"/>
  <c r="BT940" i="3" s="1"/>
  <c r="BQ944" i="3"/>
  <c r="BS944" i="3" s="1"/>
  <c r="BR944" i="3"/>
  <c r="BT944" i="3" s="1"/>
  <c r="BQ948" i="3"/>
  <c r="BS948" i="3" s="1"/>
  <c r="BR948" i="3"/>
  <c r="BT948" i="3" s="1"/>
  <c r="BQ952" i="3"/>
  <c r="BS952" i="3" s="1"/>
  <c r="BR952" i="3"/>
  <c r="BT952" i="3" s="1"/>
  <c r="BQ956" i="3"/>
  <c r="BS956" i="3" s="1"/>
  <c r="BR956" i="3"/>
  <c r="BT956" i="3" s="1"/>
  <c r="BQ960" i="3"/>
  <c r="BS960" i="3" s="1"/>
  <c r="BR960" i="3"/>
  <c r="BT960" i="3" s="1"/>
  <c r="BQ968" i="3"/>
  <c r="BS968" i="3" s="1"/>
  <c r="BR968" i="3"/>
  <c r="BT968" i="3" s="1"/>
  <c r="BQ976" i="3"/>
  <c r="BS976" i="3" s="1"/>
  <c r="BR976" i="3"/>
  <c r="BT976" i="3" s="1"/>
  <c r="BQ980" i="3"/>
  <c r="BS980" i="3" s="1"/>
  <c r="BR980" i="3"/>
  <c r="BT980" i="3" s="1"/>
  <c r="BQ984" i="3"/>
  <c r="BS984" i="3" s="1"/>
  <c r="BR984" i="3"/>
  <c r="BT984" i="3" s="1"/>
  <c r="BQ988" i="3"/>
  <c r="BS988" i="3" s="1"/>
  <c r="BR988" i="3"/>
  <c r="BT988" i="3" s="1"/>
  <c r="BQ996" i="3"/>
  <c r="BS996" i="3" s="1"/>
  <c r="BR996" i="3"/>
  <c r="BT996" i="3" s="1"/>
  <c r="BQ1004" i="3"/>
  <c r="BS1004" i="3" s="1"/>
  <c r="BR1004" i="3"/>
  <c r="BT1004" i="3" s="1"/>
  <c r="BQ1008" i="3"/>
  <c r="BS1008" i="3" s="1"/>
  <c r="BR1008" i="3"/>
  <c r="BT1008" i="3" s="1"/>
  <c r="BR19" i="3"/>
  <c r="BT19" i="3" s="1"/>
  <c r="BR22" i="3"/>
  <c r="BT22" i="3" s="1"/>
  <c r="BQ25" i="3"/>
  <c r="BS25" i="3" s="1"/>
  <c r="BR30" i="3"/>
  <c r="BT30" i="3" s="1"/>
  <c r="BQ33" i="3"/>
  <c r="BS33" i="3" s="1"/>
  <c r="BR35" i="3"/>
  <c r="BT35" i="3" s="1"/>
  <c r="BR38" i="3"/>
  <c r="BT38" i="3" s="1"/>
  <c r="BQ41" i="3"/>
  <c r="BS41" i="3" s="1"/>
  <c r="BR46" i="3"/>
  <c r="BT46" i="3" s="1"/>
  <c r="BQ49" i="3"/>
  <c r="BS49" i="3" s="1"/>
  <c r="BR51" i="3"/>
  <c r="BT51" i="3" s="1"/>
  <c r="BR54" i="3"/>
  <c r="BT54" i="3" s="1"/>
  <c r="BQ57" i="3"/>
  <c r="BS57" i="3" s="1"/>
  <c r="BR62" i="3"/>
  <c r="BT62" i="3" s="1"/>
  <c r="BQ65" i="3"/>
  <c r="BS65" i="3" s="1"/>
  <c r="BR70" i="3"/>
  <c r="BT70" i="3" s="1"/>
  <c r="BQ73" i="3"/>
  <c r="BS73" i="3" s="1"/>
  <c r="BR78" i="3"/>
  <c r="BT78" i="3" s="1"/>
  <c r="BQ81" i="3"/>
  <c r="BS81" i="3" s="1"/>
  <c r="BR83" i="3"/>
  <c r="BT83" i="3" s="1"/>
  <c r="BR86" i="3"/>
  <c r="BT86" i="3" s="1"/>
  <c r="BQ89" i="3"/>
  <c r="BS89" i="3" s="1"/>
  <c r="BR94" i="3"/>
  <c r="BT94" i="3" s="1"/>
  <c r="BQ97" i="3"/>
  <c r="BS97" i="3" s="1"/>
  <c r="BR102" i="3"/>
  <c r="BT102" i="3" s="1"/>
  <c r="BQ105" i="3"/>
  <c r="BS105" i="3" s="1"/>
  <c r="BR110" i="3"/>
  <c r="BT110" i="3" s="1"/>
  <c r="BQ113" i="3"/>
  <c r="BS113" i="3" s="1"/>
  <c r="BR115" i="3"/>
  <c r="BT115" i="3" s="1"/>
  <c r="BR118" i="3"/>
  <c r="BT118" i="3" s="1"/>
  <c r="BQ121" i="3"/>
  <c r="BS121" i="3" s="1"/>
  <c r="BR126" i="3"/>
  <c r="BT126" i="3" s="1"/>
  <c r="BQ129" i="3"/>
  <c r="BS129" i="3" s="1"/>
  <c r="BR134" i="3"/>
  <c r="BT134" i="3" s="1"/>
  <c r="BQ137" i="3"/>
  <c r="BS137" i="3" s="1"/>
  <c r="BR139" i="3"/>
  <c r="BT139" i="3" s="1"/>
  <c r="BR142" i="3"/>
  <c r="BT142" i="3" s="1"/>
  <c r="BQ145" i="3"/>
  <c r="BS145" i="3" s="1"/>
  <c r="BR150" i="3"/>
  <c r="BT150" i="3" s="1"/>
  <c r="BQ153" i="3"/>
  <c r="BS153" i="3" s="1"/>
  <c r="BR158" i="3"/>
  <c r="BT158" i="3" s="1"/>
  <c r="BQ161" i="3"/>
  <c r="BS161" i="3" s="1"/>
  <c r="BR166" i="3"/>
  <c r="BT166" i="3" s="1"/>
  <c r="BQ169" i="3"/>
  <c r="BS169" i="3" s="1"/>
  <c r="BR174" i="3"/>
  <c r="BT174" i="3" s="1"/>
  <c r="BQ177" i="3"/>
  <c r="BS177" i="3" s="1"/>
  <c r="BR179" i="3"/>
  <c r="BT179" i="3" s="1"/>
  <c r="BR182" i="3"/>
  <c r="BT182" i="3" s="1"/>
  <c r="BQ185" i="3"/>
  <c r="BS185" i="3" s="1"/>
  <c r="BR190" i="3"/>
  <c r="BT190" i="3" s="1"/>
  <c r="BQ193" i="3"/>
  <c r="BS193" i="3" s="1"/>
  <c r="BR195" i="3"/>
  <c r="BT195" i="3" s="1"/>
  <c r="BR198" i="3"/>
  <c r="BT198" i="3" s="1"/>
  <c r="BQ201" i="3"/>
  <c r="BS201" i="3" s="1"/>
  <c r="BQ207" i="3"/>
  <c r="BS207" i="3" s="1"/>
  <c r="BQ214" i="3"/>
  <c r="BS214" i="3" s="1"/>
  <c r="BR221" i="3"/>
  <c r="BT221" i="3" s="1"/>
  <c r="BQ228" i="3"/>
  <c r="BS228" i="3" s="1"/>
  <c r="BR235" i="3"/>
  <c r="BT235" i="3" s="1"/>
  <c r="BQ243" i="3"/>
  <c r="BS243" i="3" s="1"/>
  <c r="BR249" i="3"/>
  <c r="BT249" i="3" s="1"/>
  <c r="BQ257" i="3"/>
  <c r="BS257" i="3" s="1"/>
  <c r="BQ264" i="3"/>
  <c r="BS264" i="3" s="1"/>
  <c r="BQ271" i="3"/>
  <c r="BS271" i="3" s="1"/>
  <c r="BQ278" i="3"/>
  <c r="BS278" i="3" s="1"/>
  <c r="BR285" i="3"/>
  <c r="BT285" i="3" s="1"/>
  <c r="BQ292" i="3"/>
  <c r="BS292" i="3" s="1"/>
  <c r="BR299" i="3"/>
  <c r="BT299" i="3" s="1"/>
  <c r="BQ307" i="3"/>
  <c r="BS307" i="3" s="1"/>
  <c r="BR313" i="3"/>
  <c r="BT313" i="3" s="1"/>
  <c r="BQ321" i="3"/>
  <c r="BS321" i="3" s="1"/>
  <c r="BQ328" i="3"/>
  <c r="BS328" i="3" s="1"/>
  <c r="BQ335" i="3"/>
  <c r="BS335" i="3" s="1"/>
  <c r="BQ342" i="3"/>
  <c r="BS342" i="3" s="1"/>
  <c r="BR349" i="3"/>
  <c r="BT349" i="3" s="1"/>
  <c r="BQ356" i="3"/>
  <c r="BS356" i="3" s="1"/>
  <c r="BR363" i="3"/>
  <c r="BT363" i="3" s="1"/>
  <c r="BQ371" i="3"/>
  <c r="BS371" i="3" s="1"/>
  <c r="BR377" i="3"/>
  <c r="BT377" i="3" s="1"/>
  <c r="BQ385" i="3"/>
  <c r="BS385" i="3" s="1"/>
  <c r="BQ392" i="3"/>
  <c r="BS392" i="3" s="1"/>
  <c r="BQ399" i="3"/>
  <c r="BS399" i="3" s="1"/>
  <c r="BQ406" i="3"/>
  <c r="BS406" i="3" s="1"/>
  <c r="BR413" i="3"/>
  <c r="BT413" i="3" s="1"/>
  <c r="BQ420" i="3"/>
  <c r="BS420" i="3" s="1"/>
  <c r="BR427" i="3"/>
  <c r="BT427" i="3" s="1"/>
  <c r="BQ435" i="3"/>
  <c r="BS435" i="3" s="1"/>
  <c r="BR441" i="3"/>
  <c r="BT441" i="3" s="1"/>
  <c r="BQ449" i="3"/>
  <c r="BS449" i="3" s="1"/>
  <c r="BQ456" i="3"/>
  <c r="BS456" i="3" s="1"/>
  <c r="BQ463" i="3"/>
  <c r="BS463" i="3" s="1"/>
  <c r="BQ470" i="3"/>
  <c r="BS470" i="3" s="1"/>
  <c r="BR477" i="3"/>
  <c r="BT477" i="3" s="1"/>
  <c r="BQ484" i="3"/>
  <c r="BS484" i="3" s="1"/>
  <c r="BR491" i="3"/>
  <c r="BT491" i="3" s="1"/>
  <c r="BQ499" i="3"/>
  <c r="BS499" i="3" s="1"/>
  <c r="BR505" i="3"/>
  <c r="BT505" i="3" s="1"/>
  <c r="BQ513" i="3"/>
  <c r="BS513" i="3" s="1"/>
  <c r="BQ520" i="3"/>
  <c r="BS520" i="3" s="1"/>
  <c r="BQ527" i="3"/>
  <c r="BS527" i="3" s="1"/>
  <c r="BQ534" i="3"/>
  <c r="BS534" i="3" s="1"/>
  <c r="BR541" i="3"/>
  <c r="BT541" i="3" s="1"/>
  <c r="BQ548" i="3"/>
  <c r="BS548" i="3" s="1"/>
  <c r="BR555" i="3"/>
  <c r="BT555" i="3" s="1"/>
  <c r="BQ563" i="3"/>
  <c r="BS563" i="3" s="1"/>
  <c r="BR569" i="3"/>
  <c r="BT569" i="3" s="1"/>
  <c r="BQ577" i="3"/>
  <c r="BS577" i="3" s="1"/>
  <c r="BQ584" i="3"/>
  <c r="BS584" i="3" s="1"/>
  <c r="BQ591" i="3"/>
  <c r="BS591" i="3" s="1"/>
  <c r="BQ598" i="3"/>
  <c r="BS598" i="3" s="1"/>
  <c r="BR605" i="3"/>
  <c r="BT605" i="3" s="1"/>
  <c r="BQ612" i="3"/>
  <c r="BS612" i="3" s="1"/>
  <c r="BR619" i="3"/>
  <c r="BT619" i="3" s="1"/>
  <c r="BQ627" i="3"/>
  <c r="BS627" i="3" s="1"/>
  <c r="BQ635" i="3"/>
  <c r="BS635" i="3" s="1"/>
  <c r="BQ645" i="3"/>
  <c r="BS645" i="3" s="1"/>
  <c r="BR654" i="3"/>
  <c r="BT654" i="3" s="1"/>
  <c r="BQ664" i="3"/>
  <c r="BS664" i="3" s="1"/>
  <c r="BQ677" i="3"/>
  <c r="BS677" i="3" s="1"/>
  <c r="BQ691" i="3"/>
  <c r="BS691" i="3" s="1"/>
  <c r="BQ705" i="3"/>
  <c r="BS705" i="3" s="1"/>
  <c r="BQ720" i="3"/>
  <c r="BS720" i="3" s="1"/>
  <c r="BQ734" i="3"/>
  <c r="BS734" i="3" s="1"/>
  <c r="BQ748" i="3"/>
  <c r="BS748" i="3" s="1"/>
  <c r="BR762" i="3"/>
  <c r="BT762" i="3" s="1"/>
  <c r="BR776" i="3"/>
  <c r="BT776" i="3" s="1"/>
  <c r="BR790" i="3"/>
  <c r="BT790" i="3" s="1"/>
  <c r="BQ805" i="3"/>
  <c r="BS805" i="3" s="1"/>
  <c r="BQ819" i="3"/>
  <c r="BS819" i="3" s="1"/>
  <c r="BQ833" i="3"/>
  <c r="BS833" i="3" s="1"/>
  <c r="BR849" i="3"/>
  <c r="BT849" i="3" s="1"/>
  <c r="BR868" i="3"/>
  <c r="BT868" i="3" s="1"/>
  <c r="BQ887" i="3"/>
  <c r="BS887" i="3" s="1"/>
  <c r="BR906" i="3"/>
  <c r="BT906" i="3" s="1"/>
  <c r="BQ925" i="3"/>
  <c r="BS925" i="3" s="1"/>
  <c r="BR943" i="3"/>
  <c r="BT943" i="3" s="1"/>
  <c r="BQ963" i="3"/>
  <c r="BS963" i="3" s="1"/>
  <c r="BR981" i="3"/>
  <c r="BT981" i="3" s="1"/>
  <c r="BR1000" i="3"/>
  <c r="BT1000" i="3" s="1"/>
  <c r="BR226" i="3"/>
  <c r="BT226" i="3" s="1"/>
  <c r="BQ226" i="3"/>
  <c r="BS226" i="3" s="1"/>
  <c r="BR234" i="3"/>
  <c r="BT234" i="3" s="1"/>
  <c r="BQ234" i="3"/>
  <c r="BS234" i="3" s="1"/>
  <c r="BR242" i="3"/>
  <c r="BT242" i="3" s="1"/>
  <c r="BQ242" i="3"/>
  <c r="BS242" i="3" s="1"/>
  <c r="BR250" i="3"/>
  <c r="BT250" i="3" s="1"/>
  <c r="BQ250" i="3"/>
  <c r="BS250" i="3" s="1"/>
  <c r="BR258" i="3"/>
  <c r="BT258" i="3" s="1"/>
  <c r="BQ258" i="3"/>
  <c r="BS258" i="3" s="1"/>
  <c r="BR270" i="3"/>
  <c r="BT270" i="3" s="1"/>
  <c r="BQ270" i="3"/>
  <c r="BS270" i="3" s="1"/>
  <c r="BR294" i="3"/>
  <c r="BT294" i="3" s="1"/>
  <c r="BQ294" i="3"/>
  <c r="BS294" i="3" s="1"/>
  <c r="BR306" i="3"/>
  <c r="BT306" i="3" s="1"/>
  <c r="BQ306" i="3"/>
  <c r="BS306" i="3" s="1"/>
  <c r="BR314" i="3"/>
  <c r="BT314" i="3" s="1"/>
  <c r="BQ314" i="3"/>
  <c r="BS314" i="3" s="1"/>
  <c r="BR322" i="3"/>
  <c r="BT322" i="3" s="1"/>
  <c r="BQ322" i="3"/>
  <c r="BS322" i="3" s="1"/>
  <c r="BR334" i="3"/>
  <c r="BT334" i="3" s="1"/>
  <c r="BQ334" i="3"/>
  <c r="BS334" i="3" s="1"/>
  <c r="BR338" i="3"/>
  <c r="BT338" i="3" s="1"/>
  <c r="BQ338" i="3"/>
  <c r="BS338" i="3" s="1"/>
  <c r="BR346" i="3"/>
  <c r="BT346" i="3" s="1"/>
  <c r="BQ346" i="3"/>
  <c r="BS346" i="3" s="1"/>
  <c r="BR354" i="3"/>
  <c r="BT354" i="3" s="1"/>
  <c r="BQ354" i="3"/>
  <c r="BS354" i="3" s="1"/>
  <c r="BR362" i="3"/>
  <c r="BT362" i="3" s="1"/>
  <c r="BQ362" i="3"/>
  <c r="BS362" i="3" s="1"/>
  <c r="BR370" i="3"/>
  <c r="BT370" i="3" s="1"/>
  <c r="BQ370" i="3"/>
  <c r="BS370" i="3" s="1"/>
  <c r="BR378" i="3"/>
  <c r="BT378" i="3" s="1"/>
  <c r="BQ378" i="3"/>
  <c r="BS378" i="3" s="1"/>
  <c r="BR390" i="3"/>
  <c r="BT390" i="3" s="1"/>
  <c r="BQ390" i="3"/>
  <c r="BS390" i="3" s="1"/>
  <c r="BR418" i="3"/>
  <c r="BT418" i="3" s="1"/>
  <c r="BQ418" i="3"/>
  <c r="BS418" i="3" s="1"/>
  <c r="BR430" i="3"/>
  <c r="BT430" i="3" s="1"/>
  <c r="BQ430" i="3"/>
  <c r="BS430" i="3" s="1"/>
  <c r="BR454" i="3"/>
  <c r="BT454" i="3" s="1"/>
  <c r="BQ454" i="3"/>
  <c r="BS454" i="3" s="1"/>
  <c r="BR462" i="3"/>
  <c r="BT462" i="3" s="1"/>
  <c r="BQ462" i="3"/>
  <c r="BS462" i="3" s="1"/>
  <c r="BR490" i="3"/>
  <c r="BT490" i="3" s="1"/>
  <c r="BQ490" i="3"/>
  <c r="BS490" i="3" s="1"/>
  <c r="BR498" i="3"/>
  <c r="BT498" i="3" s="1"/>
  <c r="BQ498" i="3"/>
  <c r="BS498" i="3" s="1"/>
  <c r="BR506" i="3"/>
  <c r="BT506" i="3" s="1"/>
  <c r="BQ506" i="3"/>
  <c r="BS506" i="3" s="1"/>
  <c r="BR514" i="3"/>
  <c r="BT514" i="3" s="1"/>
  <c r="BQ514" i="3"/>
  <c r="BS514" i="3" s="1"/>
  <c r="BR526" i="3"/>
  <c r="BT526" i="3" s="1"/>
  <c r="BQ526" i="3"/>
  <c r="BS526" i="3" s="1"/>
  <c r="BR554" i="3"/>
  <c r="BT554" i="3" s="1"/>
  <c r="BQ554" i="3"/>
  <c r="BS554" i="3" s="1"/>
  <c r="BR578" i="3"/>
  <c r="BT578" i="3" s="1"/>
  <c r="BQ578" i="3"/>
  <c r="BS578" i="3" s="1"/>
  <c r="BR590" i="3"/>
  <c r="BT590" i="3" s="1"/>
  <c r="BQ590" i="3"/>
  <c r="BS590" i="3" s="1"/>
  <c r="BR594" i="3"/>
  <c r="BT594" i="3" s="1"/>
  <c r="BQ594" i="3"/>
  <c r="BS594" i="3" s="1"/>
  <c r="BR602" i="3"/>
  <c r="BT602" i="3" s="1"/>
  <c r="BQ602" i="3"/>
  <c r="BS602" i="3" s="1"/>
  <c r="BR614" i="3"/>
  <c r="BT614" i="3" s="1"/>
  <c r="BQ614" i="3"/>
  <c r="BS614" i="3" s="1"/>
  <c r="BR638" i="3"/>
  <c r="BT638" i="3" s="1"/>
  <c r="BQ638" i="3"/>
  <c r="BS638" i="3" s="1"/>
  <c r="BQ666" i="3"/>
  <c r="BS666" i="3" s="1"/>
  <c r="BR666" i="3"/>
  <c r="BT666" i="3" s="1"/>
  <c r="BQ674" i="3"/>
  <c r="BS674" i="3" s="1"/>
  <c r="BR674" i="3"/>
  <c r="BT674" i="3" s="1"/>
  <c r="BR686" i="3"/>
  <c r="BT686" i="3" s="1"/>
  <c r="BQ686" i="3"/>
  <c r="BS686" i="3" s="1"/>
  <c r="BR710" i="3"/>
  <c r="BT710" i="3" s="1"/>
  <c r="BQ710" i="3"/>
  <c r="BS710" i="3" s="1"/>
  <c r="BQ746" i="3"/>
  <c r="BS746" i="3" s="1"/>
  <c r="BR746" i="3"/>
  <c r="BT746" i="3" s="1"/>
  <c r="BQ754" i="3"/>
  <c r="BS754" i="3" s="1"/>
  <c r="BR754" i="3"/>
  <c r="BT754" i="3" s="1"/>
  <c r="BR774" i="3"/>
  <c r="BT774" i="3" s="1"/>
  <c r="BQ774" i="3"/>
  <c r="BS774" i="3" s="1"/>
  <c r="BR34" i="3"/>
  <c r="BT34" i="3" s="1"/>
  <c r="BR66" i="3"/>
  <c r="BT66" i="3" s="1"/>
  <c r="BR114" i="3"/>
  <c r="BT114" i="3" s="1"/>
  <c r="BR146" i="3"/>
  <c r="BT146" i="3" s="1"/>
  <c r="BR170" i="3"/>
  <c r="BT170" i="3" s="1"/>
  <c r="BR630" i="3"/>
  <c r="BT630" i="3" s="1"/>
  <c r="BR826" i="3"/>
  <c r="BT826" i="3" s="1"/>
  <c r="BR858" i="3"/>
  <c r="BT858" i="3" s="1"/>
  <c r="BR227" i="3"/>
  <c r="BT227" i="3" s="1"/>
  <c r="BQ227" i="3"/>
  <c r="BS227" i="3" s="1"/>
  <c r="BR255" i="3"/>
  <c r="BT255" i="3" s="1"/>
  <c r="BQ255" i="3"/>
  <c r="BS255" i="3" s="1"/>
  <c r="BR291" i="3"/>
  <c r="BT291" i="3" s="1"/>
  <c r="BQ291" i="3"/>
  <c r="BS291" i="3" s="1"/>
  <c r="BR295" i="3"/>
  <c r="BT295" i="3" s="1"/>
  <c r="BQ295" i="3"/>
  <c r="BS295" i="3" s="1"/>
  <c r="BR323" i="3"/>
  <c r="BT323" i="3" s="1"/>
  <c r="BQ323" i="3"/>
  <c r="BS323" i="3" s="1"/>
  <c r="BR351" i="3"/>
  <c r="BT351" i="3" s="1"/>
  <c r="BQ351" i="3"/>
  <c r="BS351" i="3" s="1"/>
  <c r="BR383" i="3"/>
  <c r="BT383" i="3" s="1"/>
  <c r="BQ383" i="3"/>
  <c r="BS383" i="3" s="1"/>
  <c r="BR419" i="3"/>
  <c r="BT419" i="3" s="1"/>
  <c r="BQ419" i="3"/>
  <c r="BS419" i="3" s="1"/>
  <c r="BR447" i="3"/>
  <c r="BT447" i="3" s="1"/>
  <c r="BQ447" i="3"/>
  <c r="BS447" i="3" s="1"/>
  <c r="BR483" i="3"/>
  <c r="BT483" i="3" s="1"/>
  <c r="BQ483" i="3"/>
  <c r="BS483" i="3" s="1"/>
  <c r="BR511" i="3"/>
  <c r="BT511" i="3" s="1"/>
  <c r="BQ511" i="3"/>
  <c r="BS511" i="3" s="1"/>
  <c r="BR611" i="3"/>
  <c r="BT611" i="3" s="1"/>
  <c r="BQ611" i="3"/>
  <c r="BS611" i="3" s="1"/>
  <c r="BR631" i="3"/>
  <c r="BT631" i="3" s="1"/>
  <c r="BQ631" i="3"/>
  <c r="BS631" i="3" s="1"/>
  <c r="BR643" i="3"/>
  <c r="BT643" i="3" s="1"/>
  <c r="BQ643" i="3"/>
  <c r="BS643" i="3" s="1"/>
  <c r="BR667" i="3"/>
  <c r="BT667" i="3" s="1"/>
  <c r="BQ667" i="3"/>
  <c r="BS667" i="3" s="1"/>
  <c r="BR679" i="3"/>
  <c r="BT679" i="3" s="1"/>
  <c r="BQ679" i="3"/>
  <c r="BS679" i="3" s="1"/>
  <c r="BR703" i="3"/>
  <c r="BT703" i="3" s="1"/>
  <c r="BQ703" i="3"/>
  <c r="BS703" i="3" s="1"/>
  <c r="BR715" i="3"/>
  <c r="BT715" i="3" s="1"/>
  <c r="BQ715" i="3"/>
  <c r="BS715" i="3" s="1"/>
  <c r="BR723" i="3"/>
  <c r="BT723" i="3" s="1"/>
  <c r="BQ723" i="3"/>
  <c r="BS723" i="3" s="1"/>
  <c r="BR735" i="3"/>
  <c r="BT735" i="3" s="1"/>
  <c r="BQ735" i="3"/>
  <c r="BS735" i="3" s="1"/>
  <c r="BR747" i="3"/>
  <c r="BT747" i="3" s="1"/>
  <c r="BQ747" i="3"/>
  <c r="BS747" i="3" s="1"/>
  <c r="BR771" i="3"/>
  <c r="BT771" i="3" s="1"/>
  <c r="BQ771" i="3"/>
  <c r="BS771" i="3" s="1"/>
  <c r="BR783" i="3"/>
  <c r="BT783" i="3" s="1"/>
  <c r="BQ783" i="3"/>
  <c r="BS783" i="3" s="1"/>
  <c r="BR795" i="3"/>
  <c r="BT795" i="3" s="1"/>
  <c r="BQ795" i="3"/>
  <c r="BS795" i="3" s="1"/>
  <c r="BR803" i="3"/>
  <c r="BT803" i="3" s="1"/>
  <c r="BQ803" i="3"/>
  <c r="BS803" i="3" s="1"/>
  <c r="BR831" i="3"/>
  <c r="BT831" i="3" s="1"/>
  <c r="BQ831" i="3"/>
  <c r="BS831" i="3" s="1"/>
  <c r="BR843" i="3"/>
  <c r="BT843" i="3" s="1"/>
  <c r="BQ843" i="3"/>
  <c r="BS843" i="3" s="1"/>
  <c r="BR855" i="3"/>
  <c r="BT855" i="3" s="1"/>
  <c r="BQ855" i="3"/>
  <c r="BS855" i="3" s="1"/>
  <c r="BQ863" i="3"/>
  <c r="BS863" i="3" s="1"/>
  <c r="BR863" i="3"/>
  <c r="BT863" i="3" s="1"/>
  <c r="BR871" i="3"/>
  <c r="BT871" i="3" s="1"/>
  <c r="BQ871" i="3"/>
  <c r="BS871" i="3" s="1"/>
  <c r="BR899" i="3"/>
  <c r="BT899" i="3" s="1"/>
  <c r="BQ899" i="3"/>
  <c r="BS899" i="3" s="1"/>
  <c r="BR923" i="3"/>
  <c r="BT923" i="3" s="1"/>
  <c r="BQ923" i="3"/>
  <c r="BS923" i="3" s="1"/>
  <c r="BR931" i="3"/>
  <c r="BT931" i="3" s="1"/>
  <c r="BQ931" i="3"/>
  <c r="BS931" i="3" s="1"/>
  <c r="BR939" i="3"/>
  <c r="BT939" i="3" s="1"/>
  <c r="BQ939" i="3"/>
  <c r="BS939" i="3" s="1"/>
  <c r="BR951" i="3"/>
  <c r="BT951" i="3" s="1"/>
  <c r="BQ951" i="3"/>
  <c r="BS951" i="3" s="1"/>
  <c r="BR955" i="3"/>
  <c r="BT955" i="3" s="1"/>
  <c r="BQ955" i="3"/>
  <c r="BS955" i="3" s="1"/>
  <c r="BQ967" i="3"/>
  <c r="BS967" i="3" s="1"/>
  <c r="BR967" i="3"/>
  <c r="BT967" i="3" s="1"/>
  <c r="BR975" i="3"/>
  <c r="BT975" i="3" s="1"/>
  <c r="BQ975" i="3"/>
  <c r="BS975" i="3" s="1"/>
  <c r="BR999" i="3"/>
  <c r="BT999" i="3" s="1"/>
  <c r="BQ999" i="3"/>
  <c r="BS999" i="3" s="1"/>
  <c r="BR1003" i="3"/>
  <c r="BT1003" i="3" s="1"/>
  <c r="BQ1003" i="3"/>
  <c r="BS1003" i="3" s="1"/>
  <c r="BQ283" i="3"/>
  <c r="BS283" i="3" s="1"/>
  <c r="BQ375" i="3"/>
  <c r="BS375" i="3" s="1"/>
  <c r="BQ411" i="3"/>
  <c r="BS411" i="3" s="1"/>
  <c r="BQ439" i="3"/>
  <c r="BS439" i="3" s="1"/>
  <c r="BQ446" i="3"/>
  <c r="BS446" i="3" s="1"/>
  <c r="BQ567" i="3"/>
  <c r="BS567" i="3" s="1"/>
  <c r="BQ651" i="3"/>
  <c r="BS651" i="3" s="1"/>
  <c r="BQ699" i="3"/>
  <c r="BS699" i="3" s="1"/>
  <c r="BQ742" i="3"/>
  <c r="BS742" i="3" s="1"/>
  <c r="BQ827" i="3"/>
  <c r="BS827" i="3" s="1"/>
  <c r="BQ879" i="3"/>
  <c r="BS879" i="3" s="1"/>
  <c r="BR954" i="3"/>
  <c r="BT954" i="3" s="1"/>
  <c r="BQ205" i="3"/>
  <c r="BS205" i="3" s="1"/>
  <c r="BR205" i="3"/>
  <c r="BT205" i="3" s="1"/>
  <c r="BR209" i="3"/>
  <c r="BT209" i="3" s="1"/>
  <c r="BQ209" i="3"/>
  <c r="BS209" i="3" s="1"/>
  <c r="BQ213" i="3"/>
  <c r="BS213" i="3" s="1"/>
  <c r="BR213" i="3"/>
  <c r="BT213" i="3" s="1"/>
  <c r="BQ237" i="3"/>
  <c r="BS237" i="3" s="1"/>
  <c r="BR237" i="3"/>
  <c r="BT237" i="3" s="1"/>
  <c r="BR241" i="3"/>
  <c r="BT241" i="3" s="1"/>
  <c r="BQ241" i="3"/>
  <c r="BS241" i="3" s="1"/>
  <c r="BQ245" i="3"/>
  <c r="BS245" i="3" s="1"/>
  <c r="BR245" i="3"/>
  <c r="BT245" i="3" s="1"/>
  <c r="BQ269" i="3"/>
  <c r="BS269" i="3" s="1"/>
  <c r="BR269" i="3"/>
  <c r="BT269" i="3" s="1"/>
  <c r="BR273" i="3"/>
  <c r="BT273" i="3" s="1"/>
  <c r="BQ273" i="3"/>
  <c r="BS273" i="3" s="1"/>
  <c r="BQ277" i="3"/>
  <c r="BS277" i="3" s="1"/>
  <c r="BR277" i="3"/>
  <c r="BT277" i="3" s="1"/>
  <c r="BQ301" i="3"/>
  <c r="BS301" i="3" s="1"/>
  <c r="BR301" i="3"/>
  <c r="BT301" i="3" s="1"/>
  <c r="BR305" i="3"/>
  <c r="BT305" i="3" s="1"/>
  <c r="BQ305" i="3"/>
  <c r="BS305" i="3" s="1"/>
  <c r="BQ309" i="3"/>
  <c r="BS309" i="3" s="1"/>
  <c r="BR309" i="3"/>
  <c r="BT309" i="3" s="1"/>
  <c r="BQ333" i="3"/>
  <c r="BS333" i="3" s="1"/>
  <c r="BR333" i="3"/>
  <c r="BT333" i="3" s="1"/>
  <c r="BR337" i="3"/>
  <c r="BT337" i="3" s="1"/>
  <c r="BQ337" i="3"/>
  <c r="BS337" i="3" s="1"/>
  <c r="BQ341" i="3"/>
  <c r="BS341" i="3" s="1"/>
  <c r="BR341" i="3"/>
  <c r="BT341" i="3" s="1"/>
  <c r="BQ365" i="3"/>
  <c r="BS365" i="3" s="1"/>
  <c r="BR365" i="3"/>
  <c r="BT365" i="3" s="1"/>
  <c r="BR369" i="3"/>
  <c r="BT369" i="3" s="1"/>
  <c r="BQ369" i="3"/>
  <c r="BS369" i="3" s="1"/>
  <c r="BQ373" i="3"/>
  <c r="BS373" i="3" s="1"/>
  <c r="BR373" i="3"/>
  <c r="BT373" i="3" s="1"/>
  <c r="BQ397" i="3"/>
  <c r="BS397" i="3" s="1"/>
  <c r="BR397" i="3"/>
  <c r="BT397" i="3" s="1"/>
  <c r="BR401" i="3"/>
  <c r="BT401" i="3" s="1"/>
  <c r="BQ401" i="3"/>
  <c r="BS401" i="3" s="1"/>
  <c r="BQ405" i="3"/>
  <c r="BS405" i="3" s="1"/>
  <c r="BR405" i="3"/>
  <c r="BT405" i="3" s="1"/>
  <c r="BQ429" i="3"/>
  <c r="BS429" i="3" s="1"/>
  <c r="BR429" i="3"/>
  <c r="BT429" i="3" s="1"/>
  <c r="BR433" i="3"/>
  <c r="BT433" i="3" s="1"/>
  <c r="BQ433" i="3"/>
  <c r="BS433" i="3" s="1"/>
  <c r="BQ437" i="3"/>
  <c r="BS437" i="3" s="1"/>
  <c r="BR437" i="3"/>
  <c r="BT437" i="3" s="1"/>
  <c r="BQ461" i="3"/>
  <c r="BS461" i="3" s="1"/>
  <c r="BR461" i="3"/>
  <c r="BT461" i="3" s="1"/>
  <c r="BR465" i="3"/>
  <c r="BT465" i="3" s="1"/>
  <c r="BQ465" i="3"/>
  <c r="BS465" i="3" s="1"/>
  <c r="BQ469" i="3"/>
  <c r="BS469" i="3" s="1"/>
  <c r="BR469" i="3"/>
  <c r="BT469" i="3" s="1"/>
  <c r="BQ493" i="3"/>
  <c r="BS493" i="3" s="1"/>
  <c r="BR493" i="3"/>
  <c r="BT493" i="3" s="1"/>
  <c r="BR497" i="3"/>
  <c r="BT497" i="3" s="1"/>
  <c r="BQ497" i="3"/>
  <c r="BS497" i="3" s="1"/>
  <c r="BQ501" i="3"/>
  <c r="BS501" i="3" s="1"/>
  <c r="BR501" i="3"/>
  <c r="BT501" i="3" s="1"/>
  <c r="BQ525" i="3"/>
  <c r="BS525" i="3" s="1"/>
  <c r="BR525" i="3"/>
  <c r="BT525" i="3" s="1"/>
  <c r="BR529" i="3"/>
  <c r="BT529" i="3" s="1"/>
  <c r="BQ529" i="3"/>
  <c r="BS529" i="3" s="1"/>
  <c r="BQ533" i="3"/>
  <c r="BS533" i="3" s="1"/>
  <c r="BR533" i="3"/>
  <c r="BT533" i="3" s="1"/>
  <c r="BQ557" i="3"/>
  <c r="BS557" i="3" s="1"/>
  <c r="BR557" i="3"/>
  <c r="BT557" i="3" s="1"/>
  <c r="BR561" i="3"/>
  <c r="BT561" i="3" s="1"/>
  <c r="BQ561" i="3"/>
  <c r="BS561" i="3" s="1"/>
  <c r="BQ565" i="3"/>
  <c r="BS565" i="3" s="1"/>
  <c r="BR565" i="3"/>
  <c r="BT565" i="3" s="1"/>
  <c r="BQ589" i="3"/>
  <c r="BS589" i="3" s="1"/>
  <c r="BR589" i="3"/>
  <c r="BT589" i="3" s="1"/>
  <c r="BR593" i="3"/>
  <c r="BT593" i="3" s="1"/>
  <c r="BQ593" i="3"/>
  <c r="BS593" i="3" s="1"/>
  <c r="BQ597" i="3"/>
  <c r="BS597" i="3" s="1"/>
  <c r="BR597" i="3"/>
  <c r="BT597" i="3" s="1"/>
  <c r="BQ621" i="3"/>
  <c r="BS621" i="3" s="1"/>
  <c r="BR621" i="3"/>
  <c r="BT621" i="3" s="1"/>
  <c r="BR625" i="3"/>
  <c r="BT625" i="3" s="1"/>
  <c r="BQ625" i="3"/>
  <c r="BS625" i="3" s="1"/>
  <c r="BR629" i="3"/>
  <c r="BT629" i="3" s="1"/>
  <c r="BQ629" i="3"/>
  <c r="BS629" i="3" s="1"/>
  <c r="BR633" i="3"/>
  <c r="BT633" i="3" s="1"/>
  <c r="BQ633" i="3"/>
  <c r="BS633" i="3" s="1"/>
  <c r="BR653" i="3"/>
  <c r="BT653" i="3" s="1"/>
  <c r="BQ653" i="3"/>
  <c r="BS653" i="3" s="1"/>
  <c r="BR657" i="3"/>
  <c r="BT657" i="3" s="1"/>
  <c r="BQ657" i="3"/>
  <c r="BS657" i="3" s="1"/>
  <c r="BR661" i="3"/>
  <c r="BT661" i="3" s="1"/>
  <c r="BQ661" i="3"/>
  <c r="BS661" i="3" s="1"/>
  <c r="BR669" i="3"/>
  <c r="BT669" i="3" s="1"/>
  <c r="BQ669" i="3"/>
  <c r="BS669" i="3" s="1"/>
  <c r="BR673" i="3"/>
  <c r="BT673" i="3" s="1"/>
  <c r="BQ673" i="3"/>
  <c r="BS673" i="3" s="1"/>
  <c r="BR681" i="3"/>
  <c r="BT681" i="3" s="1"/>
  <c r="BQ681" i="3"/>
  <c r="BS681" i="3" s="1"/>
  <c r="BR689" i="3"/>
  <c r="BT689" i="3" s="1"/>
  <c r="BQ689" i="3"/>
  <c r="BS689" i="3" s="1"/>
  <c r="BR693" i="3"/>
  <c r="BT693" i="3" s="1"/>
  <c r="BQ693" i="3"/>
  <c r="BS693" i="3" s="1"/>
  <c r="BR697" i="3"/>
  <c r="BT697" i="3" s="1"/>
  <c r="BQ697" i="3"/>
  <c r="BS697" i="3" s="1"/>
  <c r="BR701" i="3"/>
  <c r="BT701" i="3" s="1"/>
  <c r="BQ701" i="3"/>
  <c r="BS701" i="3" s="1"/>
  <c r="BR709" i="3"/>
  <c r="BT709" i="3" s="1"/>
  <c r="BQ709" i="3"/>
  <c r="BS709" i="3" s="1"/>
  <c r="BR717" i="3"/>
  <c r="BT717" i="3" s="1"/>
  <c r="BQ717" i="3"/>
  <c r="BS717" i="3" s="1"/>
  <c r="BR721" i="3"/>
  <c r="BT721" i="3" s="1"/>
  <c r="BQ721" i="3"/>
  <c r="BS721" i="3" s="1"/>
  <c r="BR725" i="3"/>
  <c r="BT725" i="3" s="1"/>
  <c r="BQ725" i="3"/>
  <c r="BS725" i="3" s="1"/>
  <c r="BR729" i="3"/>
  <c r="BT729" i="3" s="1"/>
  <c r="BQ729" i="3"/>
  <c r="BS729" i="3" s="1"/>
  <c r="BR733" i="3"/>
  <c r="BT733" i="3" s="1"/>
  <c r="BQ733" i="3"/>
  <c r="BS733" i="3" s="1"/>
  <c r="BR737" i="3"/>
  <c r="BT737" i="3" s="1"/>
  <c r="BQ737" i="3"/>
  <c r="BS737" i="3" s="1"/>
  <c r="BR745" i="3"/>
  <c r="BT745" i="3" s="1"/>
  <c r="BQ745" i="3"/>
  <c r="BS745" i="3" s="1"/>
  <c r="BR753" i="3"/>
  <c r="BT753" i="3" s="1"/>
  <c r="BQ753" i="3"/>
  <c r="BS753" i="3" s="1"/>
  <c r="BR757" i="3"/>
  <c r="BT757" i="3" s="1"/>
  <c r="BQ757" i="3"/>
  <c r="BS757" i="3" s="1"/>
  <c r="BR761" i="3"/>
  <c r="BT761" i="3" s="1"/>
  <c r="BQ761" i="3"/>
  <c r="BS761" i="3" s="1"/>
  <c r="BR765" i="3"/>
  <c r="BT765" i="3" s="1"/>
  <c r="BQ765" i="3"/>
  <c r="BS765" i="3" s="1"/>
  <c r="BR773" i="3"/>
  <c r="BT773" i="3" s="1"/>
  <c r="BQ773" i="3"/>
  <c r="BS773" i="3" s="1"/>
  <c r="BR781" i="3"/>
  <c r="BT781" i="3" s="1"/>
  <c r="BQ781" i="3"/>
  <c r="BS781" i="3" s="1"/>
  <c r="BR785" i="3"/>
  <c r="BT785" i="3" s="1"/>
  <c r="BQ785" i="3"/>
  <c r="BS785" i="3" s="1"/>
  <c r="BR789" i="3"/>
  <c r="BT789" i="3" s="1"/>
  <c r="BQ789" i="3"/>
  <c r="BS789" i="3" s="1"/>
  <c r="BR793" i="3"/>
  <c r="BT793" i="3" s="1"/>
  <c r="BQ793" i="3"/>
  <c r="BS793" i="3" s="1"/>
  <c r="BR797" i="3"/>
  <c r="BT797" i="3" s="1"/>
  <c r="BQ797" i="3"/>
  <c r="BS797" i="3" s="1"/>
  <c r="BR801" i="3"/>
  <c r="BT801" i="3" s="1"/>
  <c r="BQ801" i="3"/>
  <c r="BS801" i="3" s="1"/>
  <c r="BR809" i="3"/>
  <c r="BT809" i="3" s="1"/>
  <c r="BQ809" i="3"/>
  <c r="BS809" i="3" s="1"/>
  <c r="BR817" i="3"/>
  <c r="BT817" i="3" s="1"/>
  <c r="BQ817" i="3"/>
  <c r="BS817" i="3" s="1"/>
  <c r="BR821" i="3"/>
  <c r="BT821" i="3" s="1"/>
  <c r="BQ821" i="3"/>
  <c r="BS821" i="3" s="1"/>
  <c r="BR825" i="3"/>
  <c r="BT825" i="3" s="1"/>
  <c r="BQ825" i="3"/>
  <c r="BS825" i="3" s="1"/>
  <c r="BR829" i="3"/>
  <c r="BT829" i="3" s="1"/>
  <c r="BQ829" i="3"/>
  <c r="BS829" i="3" s="1"/>
  <c r="BR837" i="3"/>
  <c r="BT837" i="3" s="1"/>
  <c r="BQ837" i="3"/>
  <c r="BS837" i="3" s="1"/>
  <c r="BQ845" i="3"/>
  <c r="BS845" i="3" s="1"/>
  <c r="BR845" i="3"/>
  <c r="BT845" i="3" s="1"/>
  <c r="BQ853" i="3"/>
  <c r="BS853" i="3" s="1"/>
  <c r="BR853" i="3"/>
  <c r="BT853" i="3" s="1"/>
  <c r="BQ857" i="3"/>
  <c r="BS857" i="3" s="1"/>
  <c r="BR857" i="3"/>
  <c r="BT857" i="3" s="1"/>
  <c r="BR861" i="3"/>
  <c r="BT861" i="3" s="1"/>
  <c r="BQ861" i="3"/>
  <c r="BS861" i="3" s="1"/>
  <c r="BQ865" i="3"/>
  <c r="BS865" i="3" s="1"/>
  <c r="BR865" i="3"/>
  <c r="BT865" i="3" s="1"/>
  <c r="BQ873" i="3"/>
  <c r="BS873" i="3" s="1"/>
  <c r="BR873" i="3"/>
  <c r="BT873" i="3" s="1"/>
  <c r="BQ881" i="3"/>
  <c r="BS881" i="3" s="1"/>
  <c r="BR881" i="3"/>
  <c r="BT881" i="3" s="1"/>
  <c r="BR885" i="3"/>
  <c r="BT885" i="3" s="1"/>
  <c r="BQ885" i="3"/>
  <c r="BS885" i="3" s="1"/>
  <c r="BQ889" i="3"/>
  <c r="BS889" i="3" s="1"/>
  <c r="BR889" i="3"/>
  <c r="BT889" i="3" s="1"/>
  <c r="BR893" i="3"/>
  <c r="BT893" i="3" s="1"/>
  <c r="BQ893" i="3"/>
  <c r="BS893" i="3" s="1"/>
  <c r="BR901" i="3"/>
  <c r="BT901" i="3" s="1"/>
  <c r="BQ901" i="3"/>
  <c r="BS901" i="3" s="1"/>
  <c r="BQ905" i="3"/>
  <c r="BS905" i="3" s="1"/>
  <c r="BR905" i="3"/>
  <c r="BT905" i="3" s="1"/>
  <c r="BQ909" i="3"/>
  <c r="BS909" i="3" s="1"/>
  <c r="BR909" i="3"/>
  <c r="BT909" i="3" s="1"/>
  <c r="BQ913" i="3"/>
  <c r="BS913" i="3" s="1"/>
  <c r="BR913" i="3"/>
  <c r="BT913" i="3" s="1"/>
  <c r="BQ921" i="3"/>
  <c r="BS921" i="3" s="1"/>
  <c r="BR921" i="3"/>
  <c r="BT921" i="3" s="1"/>
  <c r="BQ929" i="3"/>
  <c r="BS929" i="3" s="1"/>
  <c r="BR929" i="3"/>
  <c r="BT929" i="3" s="1"/>
  <c r="BR933" i="3"/>
  <c r="BT933" i="3" s="1"/>
  <c r="BQ933" i="3"/>
  <c r="BS933" i="3" s="1"/>
  <c r="BQ937" i="3"/>
  <c r="BS937" i="3" s="1"/>
  <c r="BR937" i="3"/>
  <c r="BT937" i="3" s="1"/>
  <c r="BQ941" i="3"/>
  <c r="BS941" i="3" s="1"/>
  <c r="BR941" i="3"/>
  <c r="BT941" i="3" s="1"/>
  <c r="BR949" i="3"/>
  <c r="BT949" i="3" s="1"/>
  <c r="BQ949" i="3"/>
  <c r="BS949" i="3" s="1"/>
  <c r="BQ957" i="3"/>
  <c r="BS957" i="3" s="1"/>
  <c r="BR957" i="3"/>
  <c r="BT957" i="3" s="1"/>
  <c r="BQ961" i="3"/>
  <c r="BS961" i="3" s="1"/>
  <c r="BR961" i="3"/>
  <c r="BT961" i="3" s="1"/>
  <c r="BR965" i="3"/>
  <c r="BT965" i="3" s="1"/>
  <c r="BQ965" i="3"/>
  <c r="BS965" i="3" s="1"/>
  <c r="BQ969" i="3"/>
  <c r="BS969" i="3" s="1"/>
  <c r="BR969" i="3"/>
  <c r="BT969" i="3" s="1"/>
  <c r="BQ977" i="3"/>
  <c r="BS977" i="3" s="1"/>
  <c r="BR977" i="3"/>
  <c r="BT977" i="3" s="1"/>
  <c r="BQ985" i="3"/>
  <c r="BS985" i="3" s="1"/>
  <c r="BR985" i="3"/>
  <c r="BT985" i="3" s="1"/>
  <c r="BR989" i="3"/>
  <c r="BT989" i="3" s="1"/>
  <c r="BQ989" i="3"/>
  <c r="BS989" i="3" s="1"/>
  <c r="BQ993" i="3"/>
  <c r="BS993" i="3" s="1"/>
  <c r="BR993" i="3"/>
  <c r="BT993" i="3" s="1"/>
  <c r="BR997" i="3"/>
  <c r="BT997" i="3" s="1"/>
  <c r="BQ997" i="3"/>
  <c r="BS997" i="3" s="1"/>
  <c r="BQ1001" i="3"/>
  <c r="BS1001" i="3" s="1"/>
  <c r="BR1001" i="3"/>
  <c r="BT1001" i="3" s="1"/>
  <c r="BQ1005" i="3"/>
  <c r="BS1005" i="3" s="1"/>
  <c r="BR1005" i="3"/>
  <c r="BT1005" i="3" s="1"/>
  <c r="BQ1009" i="3"/>
  <c r="BS1009" i="3" s="1"/>
  <c r="BR1009" i="3"/>
  <c r="BT1009" i="3" s="1"/>
  <c r="BR20" i="3"/>
  <c r="BT20" i="3" s="1"/>
  <c r="BR28" i="3"/>
  <c r="BT28" i="3" s="1"/>
  <c r="BR36" i="3"/>
  <c r="BT36" i="3" s="1"/>
  <c r="BR44" i="3"/>
  <c r="BT44" i="3" s="1"/>
  <c r="BR52" i="3"/>
  <c r="BT52" i="3" s="1"/>
  <c r="BR60" i="3"/>
  <c r="BT60" i="3" s="1"/>
  <c r="BR68" i="3"/>
  <c r="BT68" i="3" s="1"/>
  <c r="BR76" i="3"/>
  <c r="BT76" i="3" s="1"/>
  <c r="BR84" i="3"/>
  <c r="BT84" i="3" s="1"/>
  <c r="BR92" i="3"/>
  <c r="BT92" i="3" s="1"/>
  <c r="BR100" i="3"/>
  <c r="BT100" i="3" s="1"/>
  <c r="BR108" i="3"/>
  <c r="BT108" i="3" s="1"/>
  <c r="BR116" i="3"/>
  <c r="BT116" i="3" s="1"/>
  <c r="BR124" i="3"/>
  <c r="BT124" i="3" s="1"/>
  <c r="BR132" i="3"/>
  <c r="BT132" i="3" s="1"/>
  <c r="BR140" i="3"/>
  <c r="BT140" i="3" s="1"/>
  <c r="BR148" i="3"/>
  <c r="BT148" i="3" s="1"/>
  <c r="BR156" i="3"/>
  <c r="BT156" i="3" s="1"/>
  <c r="BR164" i="3"/>
  <c r="BT164" i="3" s="1"/>
  <c r="BR172" i="3"/>
  <c r="BT172" i="3" s="1"/>
  <c r="BR180" i="3"/>
  <c r="BT180" i="3" s="1"/>
  <c r="BR188" i="3"/>
  <c r="BT188" i="3" s="1"/>
  <c r="BR196" i="3"/>
  <c r="BT196" i="3" s="1"/>
  <c r="BQ208" i="3"/>
  <c r="BS208" i="3" s="1"/>
  <c r="BQ215" i="3"/>
  <c r="BS215" i="3" s="1"/>
  <c r="BQ222" i="3"/>
  <c r="BS222" i="3" s="1"/>
  <c r="BR229" i="3"/>
  <c r="BT229" i="3" s="1"/>
  <c r="BQ236" i="3"/>
  <c r="BS236" i="3" s="1"/>
  <c r="BQ251" i="3"/>
  <c r="BS251" i="3" s="1"/>
  <c r="BQ265" i="3"/>
  <c r="BS265" i="3" s="1"/>
  <c r="BQ272" i="3"/>
  <c r="BS272" i="3" s="1"/>
  <c r="BQ279" i="3"/>
  <c r="BS279" i="3" s="1"/>
  <c r="BQ286" i="3"/>
  <c r="BS286" i="3" s="1"/>
  <c r="BR293" i="3"/>
  <c r="BT293" i="3" s="1"/>
  <c r="BQ300" i="3"/>
  <c r="BS300" i="3" s="1"/>
  <c r="BQ315" i="3"/>
  <c r="BS315" i="3" s="1"/>
  <c r="BQ329" i="3"/>
  <c r="BS329" i="3" s="1"/>
  <c r="BQ336" i="3"/>
  <c r="BS336" i="3" s="1"/>
  <c r="BQ343" i="3"/>
  <c r="BS343" i="3" s="1"/>
  <c r="BQ350" i="3"/>
  <c r="BS350" i="3" s="1"/>
  <c r="BR357" i="3"/>
  <c r="BT357" i="3" s="1"/>
  <c r="BQ364" i="3"/>
  <c r="BS364" i="3" s="1"/>
  <c r="BQ379" i="3"/>
  <c r="BS379" i="3" s="1"/>
  <c r="BQ393" i="3"/>
  <c r="BS393" i="3" s="1"/>
  <c r="BQ400" i="3"/>
  <c r="BS400" i="3" s="1"/>
  <c r="BQ407" i="3"/>
  <c r="BS407" i="3" s="1"/>
  <c r="BQ414" i="3"/>
  <c r="BS414" i="3" s="1"/>
  <c r="BR421" i="3"/>
  <c r="BT421" i="3" s="1"/>
  <c r="BQ428" i="3"/>
  <c r="BS428" i="3" s="1"/>
  <c r="BQ443" i="3"/>
  <c r="BS443" i="3" s="1"/>
  <c r="BQ457" i="3"/>
  <c r="BS457" i="3" s="1"/>
  <c r="BQ464" i="3"/>
  <c r="BS464" i="3" s="1"/>
  <c r="BQ471" i="3"/>
  <c r="BS471" i="3" s="1"/>
  <c r="BQ478" i="3"/>
  <c r="BS478" i="3" s="1"/>
  <c r="BR485" i="3"/>
  <c r="BT485" i="3" s="1"/>
  <c r="BQ492" i="3"/>
  <c r="BS492" i="3" s="1"/>
  <c r="BQ507" i="3"/>
  <c r="BS507" i="3" s="1"/>
  <c r="BQ521" i="3"/>
  <c r="BS521" i="3" s="1"/>
  <c r="BQ528" i="3"/>
  <c r="BS528" i="3" s="1"/>
  <c r="BQ535" i="3"/>
  <c r="BS535" i="3" s="1"/>
  <c r="BQ542" i="3"/>
  <c r="BS542" i="3" s="1"/>
  <c r="BR549" i="3"/>
  <c r="BT549" i="3" s="1"/>
  <c r="BQ556" i="3"/>
  <c r="BS556" i="3" s="1"/>
  <c r="BQ571" i="3"/>
  <c r="BS571" i="3" s="1"/>
  <c r="BQ585" i="3"/>
  <c r="BS585" i="3" s="1"/>
  <c r="BQ592" i="3"/>
  <c r="BS592" i="3" s="1"/>
  <c r="BQ599" i="3"/>
  <c r="BS599" i="3" s="1"/>
  <c r="BQ606" i="3"/>
  <c r="BS606" i="3" s="1"/>
  <c r="BR613" i="3"/>
  <c r="BT613" i="3" s="1"/>
  <c r="BQ620" i="3"/>
  <c r="BS620" i="3" s="1"/>
  <c r="BQ637" i="3"/>
  <c r="BS637" i="3" s="1"/>
  <c r="BQ646" i="3"/>
  <c r="BS646" i="3" s="1"/>
  <c r="BQ656" i="3"/>
  <c r="BS656" i="3" s="1"/>
  <c r="BQ665" i="3"/>
  <c r="BS665" i="3" s="1"/>
  <c r="BQ678" i="3"/>
  <c r="BS678" i="3" s="1"/>
  <c r="BQ692" i="3"/>
  <c r="BS692" i="3" s="1"/>
  <c r="BR706" i="3"/>
  <c r="BT706" i="3" s="1"/>
  <c r="BQ749" i="3"/>
  <c r="BS749" i="3" s="1"/>
  <c r="BQ763" i="3"/>
  <c r="BS763" i="3" s="1"/>
  <c r="BQ777" i="3"/>
  <c r="BS777" i="3" s="1"/>
  <c r="BQ792" i="3"/>
  <c r="BS792" i="3" s="1"/>
  <c r="BQ806" i="3"/>
  <c r="BS806" i="3" s="1"/>
  <c r="BQ820" i="3"/>
  <c r="BS820" i="3" s="1"/>
  <c r="BR834" i="3"/>
  <c r="BT834" i="3" s="1"/>
  <c r="BR850" i="3"/>
  <c r="BT850" i="3" s="1"/>
  <c r="BQ869" i="3"/>
  <c r="BS869" i="3" s="1"/>
  <c r="BR888" i="3"/>
  <c r="BT888" i="3" s="1"/>
  <c r="BQ907" i="3"/>
  <c r="BS907" i="3" s="1"/>
  <c r="BR945" i="3"/>
  <c r="BT945" i="3" s="1"/>
  <c r="BR964" i="3"/>
  <c r="BT964" i="3" s="1"/>
  <c r="BQ983" i="3"/>
  <c r="BS983" i="3" s="1"/>
  <c r="BR1002" i="3"/>
  <c r="BT1002" i="3" s="1"/>
  <c r="E11" i="3"/>
  <c r="BW11" i="3"/>
  <c r="BV42" i="3"/>
  <c r="BV385" i="3"/>
  <c r="CA385" i="3" s="1"/>
  <c r="BV129" i="3"/>
  <c r="BV470" i="3"/>
  <c r="CA470" i="3" s="1"/>
  <c r="BV214" i="3"/>
  <c r="BV572" i="3"/>
  <c r="CA572" i="3" s="1"/>
  <c r="BV298" i="3"/>
  <c r="BV801" i="3"/>
  <c r="CB801" i="3" s="1"/>
  <c r="BV54" i="3"/>
  <c r="CA54" i="3" s="1"/>
  <c r="BV138" i="3"/>
  <c r="CB138" i="3" s="1"/>
  <c r="BV225" i="3"/>
  <c r="BV310" i="3"/>
  <c r="CA310" i="3" s="1"/>
  <c r="BV394" i="3"/>
  <c r="CA394" i="3" s="1"/>
  <c r="BV481" i="3"/>
  <c r="CB481" i="3" s="1"/>
  <c r="BV588" i="3"/>
  <c r="BV834" i="3"/>
  <c r="CB834" i="3" s="1"/>
  <c r="BV86" i="3"/>
  <c r="BV170" i="3"/>
  <c r="CB170" i="3" s="1"/>
  <c r="BV257" i="3"/>
  <c r="BV342" i="3"/>
  <c r="CA342" i="3" s="1"/>
  <c r="BV426" i="3"/>
  <c r="BV518" i="3"/>
  <c r="CB518" i="3" s="1"/>
  <c r="BV648" i="3"/>
  <c r="CA648" i="3" s="1"/>
  <c r="BV962" i="3"/>
  <c r="CB962" i="3" s="1"/>
  <c r="BV97" i="3"/>
  <c r="CB97" i="3" s="1"/>
  <c r="BV182" i="3"/>
  <c r="CA182" i="3" s="1"/>
  <c r="BV266" i="3"/>
  <c r="BV353" i="3"/>
  <c r="CB353" i="3" s="1"/>
  <c r="BV438" i="3"/>
  <c r="CB438" i="3" s="1"/>
  <c r="BV530" i="3"/>
  <c r="BV673" i="3"/>
  <c r="CB673" i="3" s="1"/>
  <c r="BV1010" i="3"/>
  <c r="CB1010" i="3" s="1"/>
  <c r="BV22" i="3"/>
  <c r="BV65" i="3"/>
  <c r="CA65" i="3" s="1"/>
  <c r="BV106" i="3"/>
  <c r="BV150" i="3"/>
  <c r="CA150" i="3" s="1"/>
  <c r="BV193" i="3"/>
  <c r="BV234" i="3"/>
  <c r="CB234" i="3" s="1"/>
  <c r="BV278" i="3"/>
  <c r="BV321" i="3"/>
  <c r="CB321" i="3" s="1"/>
  <c r="BV362" i="3"/>
  <c r="CB362" i="3" s="1"/>
  <c r="BV406" i="3"/>
  <c r="CA406" i="3" s="1"/>
  <c r="BV449" i="3"/>
  <c r="BV490" i="3"/>
  <c r="CB490" i="3" s="1"/>
  <c r="BV546" i="3"/>
  <c r="BV607" i="3"/>
  <c r="BV706" i="3"/>
  <c r="BV882" i="3"/>
  <c r="BV33" i="3"/>
  <c r="CB33" i="3" s="1"/>
  <c r="BV74" i="3"/>
  <c r="CA74" i="3" s="1"/>
  <c r="BV118" i="3"/>
  <c r="BV161" i="3"/>
  <c r="CA161" i="3" s="1"/>
  <c r="BV202" i="3"/>
  <c r="CB202" i="3" s="1"/>
  <c r="BV246" i="3"/>
  <c r="CA246" i="3" s="1"/>
  <c r="BV289" i="3"/>
  <c r="BV330" i="3"/>
  <c r="CB330" i="3" s="1"/>
  <c r="BV374" i="3"/>
  <c r="BV417" i="3"/>
  <c r="BV458" i="3"/>
  <c r="BV503" i="3"/>
  <c r="CB503" i="3" s="1"/>
  <c r="BV560" i="3"/>
  <c r="CB560" i="3" s="1"/>
  <c r="BV624" i="3"/>
  <c r="CA624" i="3" s="1"/>
  <c r="BV754" i="3"/>
  <c r="BV1008" i="3"/>
  <c r="CB1008" i="3" s="1"/>
  <c r="BV1004" i="3"/>
  <c r="CB1004" i="3" s="1"/>
  <c r="BV1000" i="3"/>
  <c r="CB1000" i="3" s="1"/>
  <c r="BV996" i="3"/>
  <c r="CB996" i="3" s="1"/>
  <c r="BV992" i="3"/>
  <c r="CB992" i="3" s="1"/>
  <c r="BV988" i="3"/>
  <c r="CB988" i="3" s="1"/>
  <c r="BV984" i="3"/>
  <c r="CB984" i="3" s="1"/>
  <c r="BV980" i="3"/>
  <c r="CB980" i="3" s="1"/>
  <c r="BV976" i="3"/>
  <c r="CB976" i="3" s="1"/>
  <c r="BV972" i="3"/>
  <c r="CB972" i="3" s="1"/>
  <c r="BV968" i="3"/>
  <c r="CB968" i="3" s="1"/>
  <c r="BV964" i="3"/>
  <c r="CB964" i="3" s="1"/>
  <c r="BV960" i="3"/>
  <c r="CB960" i="3" s="1"/>
  <c r="BV956" i="3"/>
  <c r="CB956" i="3" s="1"/>
  <c r="BV952" i="3"/>
  <c r="CB952" i="3" s="1"/>
  <c r="BV948" i="3"/>
  <c r="CB948" i="3" s="1"/>
  <c r="BV944" i="3"/>
  <c r="CB944" i="3" s="1"/>
  <c r="BV940" i="3"/>
  <c r="CB940" i="3" s="1"/>
  <c r="BV936" i="3"/>
  <c r="CB936" i="3" s="1"/>
  <c r="BV932" i="3"/>
  <c r="CB932" i="3" s="1"/>
  <c r="BV928" i="3"/>
  <c r="CB928" i="3" s="1"/>
  <c r="BV924" i="3"/>
  <c r="CB924" i="3" s="1"/>
  <c r="BV920" i="3"/>
  <c r="CB920" i="3" s="1"/>
  <c r="BV916" i="3"/>
  <c r="CB916" i="3" s="1"/>
  <c r="BV912" i="3"/>
  <c r="CB912" i="3" s="1"/>
  <c r="BV908" i="3"/>
  <c r="CB908" i="3" s="1"/>
  <c r="BV904" i="3"/>
  <c r="CB904" i="3" s="1"/>
  <c r="BV900" i="3"/>
  <c r="CB900" i="3" s="1"/>
  <c r="BV896" i="3"/>
  <c r="CB896" i="3" s="1"/>
  <c r="BV892" i="3"/>
  <c r="CB892" i="3" s="1"/>
  <c r="BV888" i="3"/>
  <c r="CB888" i="3" s="1"/>
  <c r="BV884" i="3"/>
  <c r="CB884" i="3" s="1"/>
  <c r="BV880" i="3"/>
  <c r="CB880" i="3" s="1"/>
  <c r="BV876" i="3"/>
  <c r="CB876" i="3" s="1"/>
  <c r="BV872" i="3"/>
  <c r="CB872" i="3" s="1"/>
  <c r="BV868" i="3"/>
  <c r="CA868" i="3" s="1"/>
  <c r="BV864" i="3"/>
  <c r="CA864" i="3" s="1"/>
  <c r="BV860" i="3"/>
  <c r="CB860" i="3" s="1"/>
  <c r="BV856" i="3"/>
  <c r="CA856" i="3" s="1"/>
  <c r="BV852" i="3"/>
  <c r="CA852" i="3" s="1"/>
  <c r="BV848" i="3"/>
  <c r="CA848" i="3" s="1"/>
  <c r="BV844" i="3"/>
  <c r="CA844" i="3" s="1"/>
  <c r="BV840" i="3"/>
  <c r="CA840" i="3" s="1"/>
  <c r="BV836" i="3"/>
  <c r="CA836" i="3" s="1"/>
  <c r="BV832" i="3"/>
  <c r="CB832" i="3" s="1"/>
  <c r="BV828" i="3"/>
  <c r="BV824" i="3"/>
  <c r="BV820" i="3"/>
  <c r="CA820" i="3" s="1"/>
  <c r="BV816" i="3"/>
  <c r="BV812" i="3"/>
  <c r="BV808" i="3"/>
  <c r="CB808" i="3" s="1"/>
  <c r="BV804" i="3"/>
  <c r="CA804" i="3" s="1"/>
  <c r="BV800" i="3"/>
  <c r="CA800" i="3" s="1"/>
  <c r="BV796" i="3"/>
  <c r="CB796" i="3" s="1"/>
  <c r="BV792" i="3"/>
  <c r="CA792" i="3" s="1"/>
  <c r="BV788" i="3"/>
  <c r="CA788" i="3" s="1"/>
  <c r="BV784" i="3"/>
  <c r="CA784" i="3" s="1"/>
  <c r="BV780" i="3"/>
  <c r="CA780" i="3" s="1"/>
  <c r="BV776" i="3"/>
  <c r="CA776" i="3" s="1"/>
  <c r="BV772" i="3"/>
  <c r="CA772" i="3" s="1"/>
  <c r="BV768" i="3"/>
  <c r="CB768" i="3" s="1"/>
  <c r="BV764" i="3"/>
  <c r="BV760" i="3"/>
  <c r="BV756" i="3"/>
  <c r="CA756" i="3" s="1"/>
  <c r="BV752" i="3"/>
  <c r="BV748" i="3"/>
  <c r="BV744" i="3"/>
  <c r="CB744" i="3" s="1"/>
  <c r="BV740" i="3"/>
  <c r="CA740" i="3" s="1"/>
  <c r="BV736" i="3"/>
  <c r="CA736" i="3" s="1"/>
  <c r="BV732" i="3"/>
  <c r="CB732" i="3" s="1"/>
  <c r="BV728" i="3"/>
  <c r="CA728" i="3" s="1"/>
  <c r="BV724" i="3"/>
  <c r="CA724" i="3" s="1"/>
  <c r="BV720" i="3"/>
  <c r="CA720" i="3" s="1"/>
  <c r="BV716" i="3"/>
  <c r="CA716" i="3" s="1"/>
  <c r="BV712" i="3"/>
  <c r="BV708" i="3"/>
  <c r="CA708" i="3" s="1"/>
  <c r="BV704" i="3"/>
  <c r="CB704" i="3" s="1"/>
  <c r="BV700" i="3"/>
  <c r="BV696" i="3"/>
  <c r="CB696" i="3" s="1"/>
  <c r="BV692" i="3"/>
  <c r="CA692" i="3" s="1"/>
  <c r="BV688" i="3"/>
  <c r="BV684" i="3"/>
  <c r="BV680" i="3"/>
  <c r="CA680" i="3" s="1"/>
  <c r="BV676" i="3"/>
  <c r="CA676" i="3" s="1"/>
  <c r="BV672" i="3"/>
  <c r="CA672" i="3" s="1"/>
  <c r="BV1007" i="3"/>
  <c r="CB1007" i="3" s="1"/>
  <c r="BV1003" i="3"/>
  <c r="BV999" i="3"/>
  <c r="CB999" i="3" s="1"/>
  <c r="BV995" i="3"/>
  <c r="CA995" i="3" s="1"/>
  <c r="BV991" i="3"/>
  <c r="CB991" i="3" s="1"/>
  <c r="BV987" i="3"/>
  <c r="CA987" i="3" s="1"/>
  <c r="BV983" i="3"/>
  <c r="CA983" i="3" s="1"/>
  <c r="BV979" i="3"/>
  <c r="CA979" i="3" s="1"/>
  <c r="BV975" i="3"/>
  <c r="CA975" i="3" s="1"/>
  <c r="BV971" i="3"/>
  <c r="BV967" i="3"/>
  <c r="CB967" i="3" s="1"/>
  <c r="BV963" i="3"/>
  <c r="BV959" i="3"/>
  <c r="CB959" i="3" s="1"/>
  <c r="BV955" i="3"/>
  <c r="CA955" i="3" s="1"/>
  <c r="BV951" i="3"/>
  <c r="CB951" i="3" s="1"/>
  <c r="BV947" i="3"/>
  <c r="BV943" i="3"/>
  <c r="CB943" i="3" s="1"/>
  <c r="BV939" i="3"/>
  <c r="BV935" i="3"/>
  <c r="CB935" i="3" s="1"/>
  <c r="BV931" i="3"/>
  <c r="CA931" i="3" s="1"/>
  <c r="BV927" i="3"/>
  <c r="CA927" i="3" s="1"/>
  <c r="BV923" i="3"/>
  <c r="CA923" i="3" s="1"/>
  <c r="BV919" i="3"/>
  <c r="CA919" i="3" s="1"/>
  <c r="BV915" i="3"/>
  <c r="CA915" i="3" s="1"/>
  <c r="BV911" i="3"/>
  <c r="CA911" i="3" s="1"/>
  <c r="BV907" i="3"/>
  <c r="BV903" i="3"/>
  <c r="CA903" i="3" s="1"/>
  <c r="BV899" i="3"/>
  <c r="CA899" i="3" s="1"/>
  <c r="BV895" i="3"/>
  <c r="CB895" i="3" s="1"/>
  <c r="BV891" i="3"/>
  <c r="CA891" i="3" s="1"/>
  <c r="BV887" i="3"/>
  <c r="CB887" i="3" s="1"/>
  <c r="BV883" i="3"/>
  <c r="CA883" i="3" s="1"/>
  <c r="BV879" i="3"/>
  <c r="CB879" i="3" s="1"/>
  <c r="BV875" i="3"/>
  <c r="BV871" i="3"/>
  <c r="CB871" i="3" s="1"/>
  <c r="BV867" i="3"/>
  <c r="BV863" i="3"/>
  <c r="CB863" i="3" s="1"/>
  <c r="BV859" i="3"/>
  <c r="BV855" i="3"/>
  <c r="CB855" i="3" s="1"/>
  <c r="BV851" i="3"/>
  <c r="CB851" i="3" s="1"/>
  <c r="BV847" i="3"/>
  <c r="CB847" i="3" s="1"/>
  <c r="BV843" i="3"/>
  <c r="BV839" i="3"/>
  <c r="CB839" i="3" s="1"/>
  <c r="BV835" i="3"/>
  <c r="CB835" i="3" s="1"/>
  <c r="BV831" i="3"/>
  <c r="CB831" i="3" s="1"/>
  <c r="BV827" i="3"/>
  <c r="CB827" i="3" s="1"/>
  <c r="BV823" i="3"/>
  <c r="CB823" i="3" s="1"/>
  <c r="BV819" i="3"/>
  <c r="CB819" i="3" s="1"/>
  <c r="BV815" i="3"/>
  <c r="CB815" i="3" s="1"/>
  <c r="BV811" i="3"/>
  <c r="CB811" i="3" s="1"/>
  <c r="BV807" i="3"/>
  <c r="CB807" i="3" s="1"/>
  <c r="BV803" i="3"/>
  <c r="BV799" i="3"/>
  <c r="CB799" i="3" s="1"/>
  <c r="BV795" i="3"/>
  <c r="CB795" i="3" s="1"/>
  <c r="BV791" i="3"/>
  <c r="CB791" i="3" s="1"/>
  <c r="BV787" i="3"/>
  <c r="CB787" i="3" s="1"/>
  <c r="BV783" i="3"/>
  <c r="CB783" i="3" s="1"/>
  <c r="BV779" i="3"/>
  <c r="CB779" i="3" s="1"/>
  <c r="BV775" i="3"/>
  <c r="CB775" i="3" s="1"/>
  <c r="BV771" i="3"/>
  <c r="CB771" i="3" s="1"/>
  <c r="BV767" i="3"/>
  <c r="CB767" i="3" s="1"/>
  <c r="BV763" i="3"/>
  <c r="CB763" i="3" s="1"/>
  <c r="BV759" i="3"/>
  <c r="CB759" i="3" s="1"/>
  <c r="BV755" i="3"/>
  <c r="CB755" i="3" s="1"/>
  <c r="BV751" i="3"/>
  <c r="CB751" i="3" s="1"/>
  <c r="BV747" i="3"/>
  <c r="BV743" i="3"/>
  <c r="CB743" i="3" s="1"/>
  <c r="BV739" i="3"/>
  <c r="BV735" i="3"/>
  <c r="CB735" i="3" s="1"/>
  <c r="BV731" i="3"/>
  <c r="BV727" i="3"/>
  <c r="CB727" i="3" s="1"/>
  <c r="BV723" i="3"/>
  <c r="CB723" i="3" s="1"/>
  <c r="BV719" i="3"/>
  <c r="CB719" i="3" s="1"/>
  <c r="BV715" i="3"/>
  <c r="BV711" i="3"/>
  <c r="CB711" i="3" s="1"/>
  <c r="BV707" i="3"/>
  <c r="BV703" i="3"/>
  <c r="CB703" i="3" s="1"/>
  <c r="BV699" i="3"/>
  <c r="BV695" i="3"/>
  <c r="CB695" i="3" s="1"/>
  <c r="BV691" i="3"/>
  <c r="CB691" i="3" s="1"/>
  <c r="BV687" i="3"/>
  <c r="CB687" i="3" s="1"/>
  <c r="BV683" i="3"/>
  <c r="CB683" i="3" s="1"/>
  <c r="BV679" i="3"/>
  <c r="CB679" i="3" s="1"/>
  <c r="BV675" i="3"/>
  <c r="CB675" i="3" s="1"/>
  <c r="BV671" i="3"/>
  <c r="CB671" i="3" s="1"/>
  <c r="BV1006" i="3"/>
  <c r="BV998" i="3"/>
  <c r="CB998" i="3" s="1"/>
  <c r="BV990" i="3"/>
  <c r="CB990" i="3" s="1"/>
  <c r="BV982" i="3"/>
  <c r="CB982" i="3" s="1"/>
  <c r="BV974" i="3"/>
  <c r="BV966" i="3"/>
  <c r="CB966" i="3" s="1"/>
  <c r="BV958" i="3"/>
  <c r="CB958" i="3" s="1"/>
  <c r="BV950" i="3"/>
  <c r="CB950" i="3" s="1"/>
  <c r="BV942" i="3"/>
  <c r="BV934" i="3"/>
  <c r="CB934" i="3" s="1"/>
  <c r="BV926" i="3"/>
  <c r="BV918" i="3"/>
  <c r="CB918" i="3" s="1"/>
  <c r="BV910" i="3"/>
  <c r="BV902" i="3"/>
  <c r="CB902" i="3" s="1"/>
  <c r="BV894" i="3"/>
  <c r="CB894" i="3" s="1"/>
  <c r="BV886" i="3"/>
  <c r="CB886" i="3" s="1"/>
  <c r="BV878" i="3"/>
  <c r="BV870" i="3"/>
  <c r="CA870" i="3" s="1"/>
  <c r="BV862" i="3"/>
  <c r="CA862" i="3" s="1"/>
  <c r="BV854" i="3"/>
  <c r="CB854" i="3" s="1"/>
  <c r="BV846" i="3"/>
  <c r="CA846" i="3" s="1"/>
  <c r="BV838" i="3"/>
  <c r="CA838" i="3" s="1"/>
  <c r="BV830" i="3"/>
  <c r="CB830" i="3" s="1"/>
  <c r="BV822" i="3"/>
  <c r="BV814" i="3"/>
  <c r="CA814" i="3" s="1"/>
  <c r="BV806" i="3"/>
  <c r="CA806" i="3" s="1"/>
  <c r="BV798" i="3"/>
  <c r="CA798" i="3" s="1"/>
  <c r="BV790" i="3"/>
  <c r="BV782" i="3"/>
  <c r="CB782" i="3" s="1"/>
  <c r="BV774" i="3"/>
  <c r="CA774" i="3" s="1"/>
  <c r="BV766" i="3"/>
  <c r="CA766" i="3" s="1"/>
  <c r="BV758" i="3"/>
  <c r="BV750" i="3"/>
  <c r="CA750" i="3" s="1"/>
  <c r="BV742" i="3"/>
  <c r="CA742" i="3" s="1"/>
  <c r="BV734" i="3"/>
  <c r="CB734" i="3" s="1"/>
  <c r="BV726" i="3"/>
  <c r="CA726" i="3" s="1"/>
  <c r="BV718" i="3"/>
  <c r="CA718" i="3" s="1"/>
  <c r="BV710" i="3"/>
  <c r="CA710" i="3" s="1"/>
  <c r="BV702" i="3"/>
  <c r="CA702" i="3" s="1"/>
  <c r="BV694" i="3"/>
  <c r="BV686" i="3"/>
  <c r="CA686" i="3" s="1"/>
  <c r="BV678" i="3"/>
  <c r="CA678" i="3" s="1"/>
  <c r="BV670" i="3"/>
  <c r="CA670" i="3" s="1"/>
  <c r="BV666" i="3"/>
  <c r="BV662" i="3"/>
  <c r="CB662" i="3" s="1"/>
  <c r="BV658" i="3"/>
  <c r="CB658" i="3" s="1"/>
  <c r="BV654" i="3"/>
  <c r="CB654" i="3" s="1"/>
  <c r="BV650" i="3"/>
  <c r="BV646" i="3"/>
  <c r="CA646" i="3" s="1"/>
  <c r="BV642" i="3"/>
  <c r="CB642" i="3" s="1"/>
  <c r="BV638" i="3"/>
  <c r="CA638" i="3" s="1"/>
  <c r="BV634" i="3"/>
  <c r="BV630" i="3"/>
  <c r="CA630" i="3" s="1"/>
  <c r="BV626" i="3"/>
  <c r="CB626" i="3" s="1"/>
  <c r="BV622" i="3"/>
  <c r="CA622" i="3" s="1"/>
  <c r="BV618" i="3"/>
  <c r="CB618" i="3" s="1"/>
  <c r="BV614" i="3"/>
  <c r="CA614" i="3" s="1"/>
  <c r="BV610" i="3"/>
  <c r="CB610" i="3" s="1"/>
  <c r="BV606" i="3"/>
  <c r="CA606" i="3" s="1"/>
  <c r="BV602" i="3"/>
  <c r="CA602" i="3" s="1"/>
  <c r="BV598" i="3"/>
  <c r="CB598" i="3" s="1"/>
  <c r="BV1005" i="3"/>
  <c r="CB1005" i="3" s="1"/>
  <c r="BV997" i="3"/>
  <c r="CB997" i="3" s="1"/>
  <c r="BV989" i="3"/>
  <c r="CB989" i="3" s="1"/>
  <c r="BV981" i="3"/>
  <c r="BV973" i="3"/>
  <c r="CB973" i="3" s="1"/>
  <c r="BV965" i="3"/>
  <c r="CA965" i="3" s="1"/>
  <c r="BV957" i="3"/>
  <c r="CB957" i="3" s="1"/>
  <c r="BV949" i="3"/>
  <c r="CB949" i="3" s="1"/>
  <c r="BV941" i="3"/>
  <c r="CB941" i="3" s="1"/>
  <c r="BV933" i="3"/>
  <c r="CB933" i="3" s="1"/>
  <c r="BV925" i="3"/>
  <c r="CB925" i="3" s="1"/>
  <c r="BV917" i="3"/>
  <c r="CB917" i="3" s="1"/>
  <c r="BV909" i="3"/>
  <c r="CB909" i="3" s="1"/>
  <c r="BV901" i="3"/>
  <c r="CA901" i="3" s="1"/>
  <c r="BV893" i="3"/>
  <c r="CB893" i="3" s="1"/>
  <c r="BV885" i="3"/>
  <c r="BV877" i="3"/>
  <c r="CB877" i="3" s="1"/>
  <c r="BV869" i="3"/>
  <c r="CA869" i="3" s="1"/>
  <c r="BV861" i="3"/>
  <c r="CA861" i="3" s="1"/>
  <c r="BV853" i="3"/>
  <c r="CB853" i="3" s="1"/>
  <c r="BV845" i="3"/>
  <c r="CB845" i="3" s="1"/>
  <c r="BV837" i="3"/>
  <c r="CB837" i="3" s="1"/>
  <c r="BV829" i="3"/>
  <c r="CB829" i="3" s="1"/>
  <c r="BV821" i="3"/>
  <c r="CB821" i="3" s="1"/>
  <c r="BV813" i="3"/>
  <c r="CB813" i="3" s="1"/>
  <c r="BV805" i="3"/>
  <c r="CB805" i="3" s="1"/>
  <c r="BV797" i="3"/>
  <c r="CB797" i="3" s="1"/>
  <c r="BV789" i="3"/>
  <c r="CB789" i="3" s="1"/>
  <c r="BV781" i="3"/>
  <c r="CB781" i="3" s="1"/>
  <c r="BV773" i="3"/>
  <c r="CB773" i="3" s="1"/>
  <c r="BV765" i="3"/>
  <c r="CB765" i="3" s="1"/>
  <c r="BV757" i="3"/>
  <c r="CB757" i="3" s="1"/>
  <c r="BV749" i="3"/>
  <c r="CB749" i="3" s="1"/>
  <c r="BV741" i="3"/>
  <c r="CB741" i="3" s="1"/>
  <c r="BV733" i="3"/>
  <c r="CB733" i="3" s="1"/>
  <c r="BV725" i="3"/>
  <c r="CB725" i="3" s="1"/>
  <c r="BV717" i="3"/>
  <c r="CB717" i="3" s="1"/>
  <c r="BV709" i="3"/>
  <c r="CB709" i="3" s="1"/>
  <c r="BV701" i="3"/>
  <c r="CB701" i="3" s="1"/>
  <c r="BV693" i="3"/>
  <c r="CB693" i="3" s="1"/>
  <c r="BV685" i="3"/>
  <c r="CB685" i="3" s="1"/>
  <c r="BV677" i="3"/>
  <c r="CB677" i="3" s="1"/>
  <c r="BV669" i="3"/>
  <c r="CB669" i="3" s="1"/>
  <c r="BV665" i="3"/>
  <c r="CB665" i="3" s="1"/>
  <c r="BV661" i="3"/>
  <c r="CB661" i="3" s="1"/>
  <c r="BV657" i="3"/>
  <c r="CA657" i="3" s="1"/>
  <c r="BV653" i="3"/>
  <c r="CA653" i="3" s="1"/>
  <c r="BV649" i="3"/>
  <c r="CA649" i="3" s="1"/>
  <c r="BV645" i="3"/>
  <c r="CA645" i="3" s="1"/>
  <c r="BV641" i="3"/>
  <c r="CA641" i="3" s="1"/>
  <c r="BV637" i="3"/>
  <c r="CA637" i="3" s="1"/>
  <c r="BV633" i="3"/>
  <c r="CB633" i="3" s="1"/>
  <c r="BV629" i="3"/>
  <c r="CA629" i="3" s="1"/>
  <c r="BV625" i="3"/>
  <c r="CA625" i="3" s="1"/>
  <c r="BV621" i="3"/>
  <c r="CA621" i="3" s="1"/>
  <c r="BV617" i="3"/>
  <c r="CA617" i="3" s="1"/>
  <c r="BV613" i="3"/>
  <c r="CA613" i="3" s="1"/>
  <c r="BV609" i="3"/>
  <c r="CA609" i="3" s="1"/>
  <c r="BV605" i="3"/>
  <c r="CA605" i="3" s="1"/>
  <c r="BV601" i="3"/>
  <c r="CB601" i="3" s="1"/>
  <c r="BV597" i="3"/>
  <c r="CA597" i="3" s="1"/>
  <c r="BV593" i="3"/>
  <c r="CA593" i="3" s="1"/>
  <c r="BV589" i="3"/>
  <c r="CA589" i="3" s="1"/>
  <c r="BV585" i="3"/>
  <c r="CA585" i="3" s="1"/>
  <c r="BV581" i="3"/>
  <c r="CA581" i="3" s="1"/>
  <c r="BV577" i="3"/>
  <c r="BV573" i="3"/>
  <c r="CA573" i="3" s="1"/>
  <c r="BV569" i="3"/>
  <c r="BV565" i="3"/>
  <c r="CA565" i="3" s="1"/>
  <c r="BV561" i="3"/>
  <c r="CA561" i="3" s="1"/>
  <c r="BV557" i="3"/>
  <c r="BV553" i="3"/>
  <c r="BV549" i="3"/>
  <c r="CB549" i="3" s="1"/>
  <c r="BV545" i="3"/>
  <c r="CB545" i="3" s="1"/>
  <c r="BV541" i="3"/>
  <c r="CB541" i="3" s="1"/>
  <c r="BV537" i="3"/>
  <c r="CB537" i="3" s="1"/>
  <c r="BV533" i="3"/>
  <c r="CA533" i="3" s="1"/>
  <c r="BV529" i="3"/>
  <c r="CB529" i="3" s="1"/>
  <c r="BV525" i="3"/>
  <c r="BV521" i="3"/>
  <c r="CB521" i="3" s="1"/>
  <c r="BV517" i="3"/>
  <c r="CA517" i="3" s="1"/>
  <c r="BV513" i="3"/>
  <c r="CB513" i="3" s="1"/>
  <c r="BV509" i="3"/>
  <c r="CB509" i="3" s="1"/>
  <c r="BV505" i="3"/>
  <c r="CA505" i="3" s="1"/>
  <c r="BV501" i="3"/>
  <c r="CB501" i="3" s="1"/>
  <c r="BV1002" i="3"/>
  <c r="CB1002" i="3" s="1"/>
  <c r="BV986" i="3"/>
  <c r="CB986" i="3" s="1"/>
  <c r="BV970" i="3"/>
  <c r="BV954" i="3"/>
  <c r="CB954" i="3" s="1"/>
  <c r="BV938" i="3"/>
  <c r="CB938" i="3" s="1"/>
  <c r="BV922" i="3"/>
  <c r="CB922" i="3" s="1"/>
  <c r="BV906" i="3"/>
  <c r="CB906" i="3" s="1"/>
  <c r="BV890" i="3"/>
  <c r="CB890" i="3" s="1"/>
  <c r="BV874" i="3"/>
  <c r="BV858" i="3"/>
  <c r="CA858" i="3" s="1"/>
  <c r="BV842" i="3"/>
  <c r="CB842" i="3" s="1"/>
  <c r="BV826" i="3"/>
  <c r="CB826" i="3" s="1"/>
  <c r="BV810" i="3"/>
  <c r="CA810" i="3" s="1"/>
  <c r="BV794" i="3"/>
  <c r="CA794" i="3" s="1"/>
  <c r="BV778" i="3"/>
  <c r="CA778" i="3" s="1"/>
  <c r="BV762" i="3"/>
  <c r="CB762" i="3" s="1"/>
  <c r="BV746" i="3"/>
  <c r="CB746" i="3" s="1"/>
  <c r="BV730" i="3"/>
  <c r="BV714" i="3"/>
  <c r="CA714" i="3" s="1"/>
  <c r="BV698" i="3"/>
  <c r="CB698" i="3" s="1"/>
  <c r="BV682" i="3"/>
  <c r="CA682" i="3" s="1"/>
  <c r="BV668" i="3"/>
  <c r="CB668" i="3" s="1"/>
  <c r="BV660" i="3"/>
  <c r="CB660" i="3" s="1"/>
  <c r="BV652" i="3"/>
  <c r="CA652" i="3" s="1"/>
  <c r="BV644" i="3"/>
  <c r="CA644" i="3" s="1"/>
  <c r="BV636" i="3"/>
  <c r="CA636" i="3" s="1"/>
  <c r="BV628" i="3"/>
  <c r="CB628" i="3" s="1"/>
  <c r="BV620" i="3"/>
  <c r="CA620" i="3" s="1"/>
  <c r="BV612" i="3"/>
  <c r="CB612" i="3" s="1"/>
  <c r="BV604" i="3"/>
  <c r="BV596" i="3"/>
  <c r="CB596" i="3" s="1"/>
  <c r="BV591" i="3"/>
  <c r="CA591" i="3" s="1"/>
  <c r="BV586" i="3"/>
  <c r="CA586" i="3" s="1"/>
  <c r="BV580" i="3"/>
  <c r="BV575" i="3"/>
  <c r="BV570" i="3"/>
  <c r="CB570" i="3" s="1"/>
  <c r="BV564" i="3"/>
  <c r="CB564" i="3" s="1"/>
  <c r="BV559" i="3"/>
  <c r="CA559" i="3" s="1"/>
  <c r="BV554" i="3"/>
  <c r="CA554" i="3" s="1"/>
  <c r="BV548" i="3"/>
  <c r="CA548" i="3" s="1"/>
  <c r="BV543" i="3"/>
  <c r="CA543" i="3" s="1"/>
  <c r="BV538" i="3"/>
  <c r="CA538" i="3" s="1"/>
  <c r="BV532" i="3"/>
  <c r="CA532" i="3" s="1"/>
  <c r="BV527" i="3"/>
  <c r="CB527" i="3" s="1"/>
  <c r="BV522" i="3"/>
  <c r="CA522" i="3" s="1"/>
  <c r="BV516" i="3"/>
  <c r="CA516" i="3" s="1"/>
  <c r="BV511" i="3"/>
  <c r="CA511" i="3" s="1"/>
  <c r="BV506" i="3"/>
  <c r="CA506" i="3" s="1"/>
  <c r="BV500" i="3"/>
  <c r="BV496" i="3"/>
  <c r="CB496" i="3" s="1"/>
  <c r="BV492" i="3"/>
  <c r="CA492" i="3" s="1"/>
  <c r="BV488" i="3"/>
  <c r="CB488" i="3" s="1"/>
  <c r="BV484" i="3"/>
  <c r="CA484" i="3" s="1"/>
  <c r="BV480" i="3"/>
  <c r="CA480" i="3" s="1"/>
  <c r="BV476" i="3"/>
  <c r="CA476" i="3" s="1"/>
  <c r="BV472" i="3"/>
  <c r="CB472" i="3" s="1"/>
  <c r="BV468" i="3"/>
  <c r="BV464" i="3"/>
  <c r="CB464" i="3" s="1"/>
  <c r="BV460" i="3"/>
  <c r="CA460" i="3" s="1"/>
  <c r="BV456" i="3"/>
  <c r="CB456" i="3" s="1"/>
  <c r="BV452" i="3"/>
  <c r="CA452" i="3" s="1"/>
  <c r="BV448" i="3"/>
  <c r="CA448" i="3" s="1"/>
  <c r="BV444" i="3"/>
  <c r="CA444" i="3" s="1"/>
  <c r="BV440" i="3"/>
  <c r="CB440" i="3" s="1"/>
  <c r="BV436" i="3"/>
  <c r="CB436" i="3" s="1"/>
  <c r="BV432" i="3"/>
  <c r="CB432" i="3" s="1"/>
  <c r="BV428" i="3"/>
  <c r="CA428" i="3" s="1"/>
  <c r="BV424" i="3"/>
  <c r="CB424" i="3" s="1"/>
  <c r="BV420" i="3"/>
  <c r="CA420" i="3" s="1"/>
  <c r="BV416" i="3"/>
  <c r="BV412" i="3"/>
  <c r="CA412" i="3" s="1"/>
  <c r="BV408" i="3"/>
  <c r="CB408" i="3" s="1"/>
  <c r="BV404" i="3"/>
  <c r="CB404" i="3" s="1"/>
  <c r="BV400" i="3"/>
  <c r="CB400" i="3" s="1"/>
  <c r="BV396" i="3"/>
  <c r="CA396" i="3" s="1"/>
  <c r="BV392" i="3"/>
  <c r="CB392" i="3" s="1"/>
  <c r="BV388" i="3"/>
  <c r="CA388" i="3" s="1"/>
  <c r="BV384" i="3"/>
  <c r="BV380" i="3"/>
  <c r="CA380" i="3" s="1"/>
  <c r="BV376" i="3"/>
  <c r="CB376" i="3" s="1"/>
  <c r="BV372" i="3"/>
  <c r="CA372" i="3" s="1"/>
  <c r="BV368" i="3"/>
  <c r="BV364" i="3"/>
  <c r="BV360" i="3"/>
  <c r="CB360" i="3" s="1"/>
  <c r="BV356" i="3"/>
  <c r="BV352" i="3"/>
  <c r="CB352" i="3" s="1"/>
  <c r="BV348" i="3"/>
  <c r="BV344" i="3"/>
  <c r="CB344" i="3" s="1"/>
  <c r="BV340" i="3"/>
  <c r="CA340" i="3" s="1"/>
  <c r="BV336" i="3"/>
  <c r="BV332" i="3"/>
  <c r="BV328" i="3"/>
  <c r="CB328" i="3" s="1"/>
  <c r="BV324" i="3"/>
  <c r="BV320" i="3"/>
  <c r="CB320" i="3" s="1"/>
  <c r="BV316" i="3"/>
  <c r="BV312" i="3"/>
  <c r="CB312" i="3" s="1"/>
  <c r="BV308" i="3"/>
  <c r="CA308" i="3" s="1"/>
  <c r="BV304" i="3"/>
  <c r="CB304" i="3" s="1"/>
  <c r="BV300" i="3"/>
  <c r="CB300" i="3" s="1"/>
  <c r="BV296" i="3"/>
  <c r="CB296" i="3" s="1"/>
  <c r="BV292" i="3"/>
  <c r="CB292" i="3" s="1"/>
  <c r="BV288" i="3"/>
  <c r="CA288" i="3" s="1"/>
  <c r="BV284" i="3"/>
  <c r="CB284" i="3" s="1"/>
  <c r="BV280" i="3"/>
  <c r="CB280" i="3" s="1"/>
  <c r="BV276" i="3"/>
  <c r="CA276" i="3" s="1"/>
  <c r="BV272" i="3"/>
  <c r="CB272" i="3" s="1"/>
  <c r="BV268" i="3"/>
  <c r="CB268" i="3" s="1"/>
  <c r="BV264" i="3"/>
  <c r="CB264" i="3" s="1"/>
  <c r="BV260" i="3"/>
  <c r="CB260" i="3" s="1"/>
  <c r="BV256" i="3"/>
  <c r="BV252" i="3"/>
  <c r="CB252" i="3" s="1"/>
  <c r="BV248" i="3"/>
  <c r="CA248" i="3" s="1"/>
  <c r="BV244" i="3"/>
  <c r="BV240" i="3"/>
  <c r="CB240" i="3" s="1"/>
  <c r="BV236" i="3"/>
  <c r="CA236" i="3" s="1"/>
  <c r="BV232" i="3"/>
  <c r="CA232" i="3" s="1"/>
  <c r="BV228" i="3"/>
  <c r="CA228" i="3" s="1"/>
  <c r="BV224" i="3"/>
  <c r="CA224" i="3" s="1"/>
  <c r="BV220" i="3"/>
  <c r="CA220" i="3" s="1"/>
  <c r="BV216" i="3"/>
  <c r="CA216" i="3" s="1"/>
  <c r="BV212" i="3"/>
  <c r="CB212" i="3" s="1"/>
  <c r="BV208" i="3"/>
  <c r="CA208" i="3" s="1"/>
  <c r="BV204" i="3"/>
  <c r="BV200" i="3"/>
  <c r="CA200" i="3" s="1"/>
  <c r="BV196" i="3"/>
  <c r="CB196" i="3" s="1"/>
  <c r="BV192" i="3"/>
  <c r="BV188" i="3"/>
  <c r="CB188" i="3" s="1"/>
  <c r="BV184" i="3"/>
  <c r="CA184" i="3" s="1"/>
  <c r="BV180" i="3"/>
  <c r="BV176" i="3"/>
  <c r="CB176" i="3" s="1"/>
  <c r="BV172" i="3"/>
  <c r="CA172" i="3" s="1"/>
  <c r="BV168" i="3"/>
  <c r="CA168" i="3" s="1"/>
  <c r="BV164" i="3"/>
  <c r="CA164" i="3" s="1"/>
  <c r="BV160" i="3"/>
  <c r="CA160" i="3" s="1"/>
  <c r="BV156" i="3"/>
  <c r="CA156" i="3" s="1"/>
  <c r="BV152" i="3"/>
  <c r="CA152" i="3" s="1"/>
  <c r="BV148" i="3"/>
  <c r="CB148" i="3" s="1"/>
  <c r="BV144" i="3"/>
  <c r="CA144" i="3" s="1"/>
  <c r="BV140" i="3"/>
  <c r="CB140" i="3" s="1"/>
  <c r="BV136" i="3"/>
  <c r="CA136" i="3" s="1"/>
  <c r="BV132" i="3"/>
  <c r="CB132" i="3" s="1"/>
  <c r="BV128" i="3"/>
  <c r="CA128" i="3" s="1"/>
  <c r="BV124" i="3"/>
  <c r="CA124" i="3" s="1"/>
  <c r="BV120" i="3"/>
  <c r="CA120" i="3" s="1"/>
  <c r="BV116" i="3"/>
  <c r="BV112" i="3"/>
  <c r="CA112" i="3" s="1"/>
  <c r="BV108" i="3"/>
  <c r="CA108" i="3" s="1"/>
  <c r="BV104" i="3"/>
  <c r="CA104" i="3" s="1"/>
  <c r="BV100" i="3"/>
  <c r="CA100" i="3" s="1"/>
  <c r="BV96" i="3"/>
  <c r="BV92" i="3"/>
  <c r="BV88" i="3"/>
  <c r="CA88" i="3" s="1"/>
  <c r="BV84" i="3"/>
  <c r="CB84" i="3" s="1"/>
  <c r="BV80" i="3"/>
  <c r="CB80" i="3" s="1"/>
  <c r="BV76" i="3"/>
  <c r="CA76" i="3" s="1"/>
  <c r="BV72" i="3"/>
  <c r="CB72" i="3" s="1"/>
  <c r="BV68" i="3"/>
  <c r="CA68" i="3" s="1"/>
  <c r="BV64" i="3"/>
  <c r="CA64" i="3" s="1"/>
  <c r="BV60" i="3"/>
  <c r="CB60" i="3" s="1"/>
  <c r="BV56" i="3"/>
  <c r="CB56" i="3" s="1"/>
  <c r="BV52" i="3"/>
  <c r="BV48" i="3"/>
  <c r="CA48" i="3" s="1"/>
  <c r="BV44" i="3"/>
  <c r="CB44" i="3" s="1"/>
  <c r="BV40" i="3"/>
  <c r="CB40" i="3" s="1"/>
  <c r="BV36" i="3"/>
  <c r="CB36" i="3" s="1"/>
  <c r="BV32" i="3"/>
  <c r="CB32" i="3" s="1"/>
  <c r="BV28" i="3"/>
  <c r="BV24" i="3"/>
  <c r="CB24" i="3" s="1"/>
  <c r="BV20" i="3"/>
  <c r="CA20" i="3" s="1"/>
  <c r="BV1001" i="3"/>
  <c r="BV985" i="3"/>
  <c r="CA985" i="3" s="1"/>
  <c r="BV969" i="3"/>
  <c r="BV953" i="3"/>
  <c r="CA953" i="3" s="1"/>
  <c r="BV937" i="3"/>
  <c r="BV921" i="3"/>
  <c r="CA921" i="3" s="1"/>
  <c r="BV905" i="3"/>
  <c r="BV889" i="3"/>
  <c r="CA889" i="3" s="1"/>
  <c r="BV873" i="3"/>
  <c r="CA873" i="3" s="1"/>
  <c r="BV857" i="3"/>
  <c r="CB857" i="3" s="1"/>
  <c r="BV841" i="3"/>
  <c r="CB841" i="3" s="1"/>
  <c r="BV825" i="3"/>
  <c r="CB825" i="3" s="1"/>
  <c r="BV809" i="3"/>
  <c r="BV793" i="3"/>
  <c r="CB793" i="3" s="1"/>
  <c r="BV777" i="3"/>
  <c r="CB777" i="3" s="1"/>
  <c r="BV761" i="3"/>
  <c r="CB761" i="3" s="1"/>
  <c r="BV745" i="3"/>
  <c r="CB745" i="3" s="1"/>
  <c r="BV729" i="3"/>
  <c r="CB729" i="3" s="1"/>
  <c r="BV713" i="3"/>
  <c r="BV697" i="3"/>
  <c r="CB697" i="3" s="1"/>
  <c r="BV681" i="3"/>
  <c r="BV667" i="3"/>
  <c r="CB667" i="3" s="1"/>
  <c r="BV659" i="3"/>
  <c r="BV651" i="3"/>
  <c r="CB651" i="3" s="1"/>
  <c r="BV643" i="3"/>
  <c r="CB643" i="3" s="1"/>
  <c r="BV635" i="3"/>
  <c r="CB635" i="3" s="1"/>
  <c r="BV627" i="3"/>
  <c r="BV619" i="3"/>
  <c r="CB619" i="3" s="1"/>
  <c r="BV611" i="3"/>
  <c r="CB611" i="3" s="1"/>
  <c r="BV603" i="3"/>
  <c r="CB603" i="3" s="1"/>
  <c r="BV595" i="3"/>
  <c r="CB595" i="3" s="1"/>
  <c r="BV590" i="3"/>
  <c r="CA590" i="3" s="1"/>
  <c r="BV584" i="3"/>
  <c r="CA584" i="3" s="1"/>
  <c r="BV579" i="3"/>
  <c r="CA579" i="3" s="1"/>
  <c r="BV574" i="3"/>
  <c r="CB574" i="3" s="1"/>
  <c r="BV568" i="3"/>
  <c r="CA568" i="3" s="1"/>
  <c r="BV563" i="3"/>
  <c r="CA563" i="3" s="1"/>
  <c r="BV558" i="3"/>
  <c r="CA558" i="3" s="1"/>
  <c r="BV552" i="3"/>
  <c r="CB552" i="3" s="1"/>
  <c r="BV547" i="3"/>
  <c r="CB547" i="3" s="1"/>
  <c r="BV542" i="3"/>
  <c r="CA542" i="3" s="1"/>
  <c r="BV536" i="3"/>
  <c r="CB536" i="3" s="1"/>
  <c r="BV531" i="3"/>
  <c r="BV526" i="3"/>
  <c r="CA526" i="3" s="1"/>
  <c r="BV520" i="3"/>
  <c r="CB520" i="3" s="1"/>
  <c r="BV515" i="3"/>
  <c r="CA515" i="3" s="1"/>
  <c r="BV510" i="3"/>
  <c r="CA510" i="3" s="1"/>
  <c r="BV504" i="3"/>
  <c r="CB504" i="3" s="1"/>
  <c r="BV499" i="3"/>
  <c r="BV495" i="3"/>
  <c r="CB495" i="3" s="1"/>
  <c r="BV491" i="3"/>
  <c r="CA491" i="3" s="1"/>
  <c r="BV487" i="3"/>
  <c r="CB487" i="3" s="1"/>
  <c r="BV483" i="3"/>
  <c r="CB483" i="3" s="1"/>
  <c r="BV479" i="3"/>
  <c r="CB479" i="3" s="1"/>
  <c r="BV475" i="3"/>
  <c r="CB475" i="3" s="1"/>
  <c r="BV471" i="3"/>
  <c r="CB471" i="3" s="1"/>
  <c r="BV467" i="3"/>
  <c r="CB467" i="3" s="1"/>
  <c r="BV463" i="3"/>
  <c r="CB463" i="3" s="1"/>
  <c r="BV459" i="3"/>
  <c r="CA459" i="3" s="1"/>
  <c r="BV455" i="3"/>
  <c r="CA455" i="3" s="1"/>
  <c r="BV451" i="3"/>
  <c r="CB451" i="3" s="1"/>
  <c r="BV447" i="3"/>
  <c r="CA447" i="3" s="1"/>
  <c r="BV443" i="3"/>
  <c r="CB443" i="3" s="1"/>
  <c r="BV439" i="3"/>
  <c r="CA439" i="3" s="1"/>
  <c r="BV435" i="3"/>
  <c r="CA435" i="3" s="1"/>
  <c r="BV431" i="3"/>
  <c r="CB431" i="3" s="1"/>
  <c r="BV427" i="3"/>
  <c r="CA427" i="3" s="1"/>
  <c r="BV423" i="3"/>
  <c r="CB423" i="3" s="1"/>
  <c r="BV419" i="3"/>
  <c r="BV415" i="3"/>
  <c r="CB415" i="3" s="1"/>
  <c r="BV411" i="3"/>
  <c r="BV407" i="3"/>
  <c r="CA407" i="3" s="1"/>
  <c r="BV403" i="3"/>
  <c r="CB403" i="3" s="1"/>
  <c r="BV399" i="3"/>
  <c r="CB399" i="3" s="1"/>
  <c r="BV395" i="3"/>
  <c r="CA395" i="3" s="1"/>
  <c r="BV391" i="3"/>
  <c r="CB391" i="3" s="1"/>
  <c r="BV387" i="3"/>
  <c r="CB387" i="3" s="1"/>
  <c r="BV383" i="3"/>
  <c r="CA383" i="3" s="1"/>
  <c r="BV379" i="3"/>
  <c r="BV375" i="3"/>
  <c r="CA375" i="3" s="1"/>
  <c r="BV371" i="3"/>
  <c r="CB371" i="3" s="1"/>
  <c r="BV367" i="3"/>
  <c r="CB367" i="3" s="1"/>
  <c r="BV363" i="3"/>
  <c r="CB363" i="3" s="1"/>
  <c r="BV359" i="3"/>
  <c r="CB359" i="3" s="1"/>
  <c r="BV355" i="3"/>
  <c r="CA355" i="3" s="1"/>
  <c r="BV351" i="3"/>
  <c r="CB351" i="3" s="1"/>
  <c r="BV347" i="3"/>
  <c r="CA347" i="3" s="1"/>
  <c r="BV343" i="3"/>
  <c r="CA343" i="3" s="1"/>
  <c r="BV339" i="3"/>
  <c r="BV335" i="3"/>
  <c r="CB335" i="3" s="1"/>
  <c r="BV331" i="3"/>
  <c r="CB331" i="3" s="1"/>
  <c r="BV327" i="3"/>
  <c r="CB327" i="3" s="1"/>
  <c r="BV323" i="3"/>
  <c r="CB323" i="3" s="1"/>
  <c r="BV319" i="3"/>
  <c r="CA319" i="3" s="1"/>
  <c r="BV315" i="3"/>
  <c r="CB315" i="3" s="1"/>
  <c r="BV311" i="3"/>
  <c r="CB311" i="3" s="1"/>
  <c r="BV307" i="3"/>
  <c r="CB307" i="3" s="1"/>
  <c r="BV303" i="3"/>
  <c r="CA303" i="3" s="1"/>
  <c r="BV299" i="3"/>
  <c r="CB299" i="3" s="1"/>
  <c r="BV295" i="3"/>
  <c r="CA295" i="3" s="1"/>
  <c r="BV291" i="3"/>
  <c r="CB291" i="3" s="1"/>
  <c r="BV287" i="3"/>
  <c r="CB287" i="3" s="1"/>
  <c r="BV283" i="3"/>
  <c r="CB283" i="3" s="1"/>
  <c r="BV279" i="3"/>
  <c r="CB279" i="3" s="1"/>
  <c r="BV275" i="3"/>
  <c r="BV271" i="3"/>
  <c r="CB271" i="3" s="1"/>
  <c r="BV267" i="3"/>
  <c r="CA267" i="3" s="1"/>
  <c r="BV263" i="3"/>
  <c r="CB263" i="3" s="1"/>
  <c r="BV259" i="3"/>
  <c r="CB259" i="3" s="1"/>
  <c r="BV255" i="3"/>
  <c r="CB255" i="3" s="1"/>
  <c r="BV251" i="3"/>
  <c r="CB251" i="3" s="1"/>
  <c r="BV247" i="3"/>
  <c r="CA247" i="3" s="1"/>
  <c r="BV243" i="3"/>
  <c r="CA243" i="3" s="1"/>
  <c r="BV239" i="3"/>
  <c r="CA239" i="3" s="1"/>
  <c r="BV235" i="3"/>
  <c r="CB235" i="3" s="1"/>
  <c r="BV231" i="3"/>
  <c r="CB231" i="3" s="1"/>
  <c r="BV227" i="3"/>
  <c r="CB227" i="3" s="1"/>
  <c r="BV223" i="3"/>
  <c r="CB223" i="3" s="1"/>
  <c r="BV219" i="3"/>
  <c r="CA219" i="3" s="1"/>
  <c r="BV215" i="3"/>
  <c r="CA215" i="3" s="1"/>
  <c r="BV211" i="3"/>
  <c r="CA211" i="3" s="1"/>
  <c r="BV207" i="3"/>
  <c r="CB207" i="3" s="1"/>
  <c r="BV203" i="3"/>
  <c r="CA203" i="3" s="1"/>
  <c r="BV199" i="3"/>
  <c r="CA199" i="3" s="1"/>
  <c r="BV195" i="3"/>
  <c r="CB195" i="3" s="1"/>
  <c r="BV191" i="3"/>
  <c r="CA191" i="3" s="1"/>
  <c r="BV187" i="3"/>
  <c r="CB187" i="3" s="1"/>
  <c r="BV183" i="3"/>
  <c r="CB183" i="3" s="1"/>
  <c r="BV179" i="3"/>
  <c r="CA179" i="3" s="1"/>
  <c r="BV175" i="3"/>
  <c r="CA175" i="3" s="1"/>
  <c r="BV171" i="3"/>
  <c r="CB171" i="3" s="1"/>
  <c r="BV167" i="3"/>
  <c r="CA167" i="3" s="1"/>
  <c r="BV163" i="3"/>
  <c r="BV159" i="3"/>
  <c r="CB159" i="3" s="1"/>
  <c r="BV155" i="3"/>
  <c r="CB155" i="3" s="1"/>
  <c r="BV151" i="3"/>
  <c r="CA151" i="3" s="1"/>
  <c r="BV147" i="3"/>
  <c r="CA147" i="3" s="1"/>
  <c r="BV143" i="3"/>
  <c r="CB143" i="3" s="1"/>
  <c r="BV139" i="3"/>
  <c r="BV135" i="3"/>
  <c r="CA135" i="3" s="1"/>
  <c r="BV131" i="3"/>
  <c r="BV127" i="3"/>
  <c r="CA127" i="3" s="1"/>
  <c r="BV123" i="3"/>
  <c r="CB123" i="3" s="1"/>
  <c r="BV119" i="3"/>
  <c r="CA119" i="3" s="1"/>
  <c r="BV115" i="3"/>
  <c r="CA115" i="3" s="1"/>
  <c r="BV111" i="3"/>
  <c r="CA111" i="3" s="1"/>
  <c r="BV107" i="3"/>
  <c r="CA107" i="3" s="1"/>
  <c r="BV103" i="3"/>
  <c r="CB103" i="3" s="1"/>
  <c r="BV99" i="3"/>
  <c r="CB99" i="3" s="1"/>
  <c r="BV95" i="3"/>
  <c r="CB95" i="3" s="1"/>
  <c r="BV91" i="3"/>
  <c r="BV87" i="3"/>
  <c r="CA87" i="3" s="1"/>
  <c r="BV83" i="3"/>
  <c r="CB83" i="3" s="1"/>
  <c r="BV79" i="3"/>
  <c r="CA79" i="3" s="1"/>
  <c r="BV75" i="3"/>
  <c r="CA75" i="3" s="1"/>
  <c r="BV71" i="3"/>
  <c r="CB71" i="3" s="1"/>
  <c r="BV67" i="3"/>
  <c r="BV63" i="3"/>
  <c r="CA63" i="3" s="1"/>
  <c r="BV59" i="3"/>
  <c r="BV55" i="3"/>
  <c r="CA55" i="3" s="1"/>
  <c r="BV51" i="3"/>
  <c r="CB51" i="3" s="1"/>
  <c r="BV47" i="3"/>
  <c r="CA47" i="3" s="1"/>
  <c r="BV43" i="3"/>
  <c r="CA43" i="3" s="1"/>
  <c r="BV39" i="3"/>
  <c r="CA39" i="3" s="1"/>
  <c r="BV35" i="3"/>
  <c r="CA35" i="3" s="1"/>
  <c r="BV31" i="3"/>
  <c r="CB31" i="3" s="1"/>
  <c r="BV27" i="3"/>
  <c r="BV23" i="3"/>
  <c r="CA23" i="3" s="1"/>
  <c r="BV19" i="3"/>
  <c r="CB19" i="3" s="1"/>
  <c r="BV1009" i="3"/>
  <c r="CA1009" i="3" s="1"/>
  <c r="BV977" i="3"/>
  <c r="CA977" i="3" s="1"/>
  <c r="BV945" i="3"/>
  <c r="CA945" i="3" s="1"/>
  <c r="BV913" i="3"/>
  <c r="CA913" i="3" s="1"/>
  <c r="BV881" i="3"/>
  <c r="CA881" i="3" s="1"/>
  <c r="BV849" i="3"/>
  <c r="CB849" i="3" s="1"/>
  <c r="BV817" i="3"/>
  <c r="CB817" i="3" s="1"/>
  <c r="BV785" i="3"/>
  <c r="CB785" i="3" s="1"/>
  <c r="BV753" i="3"/>
  <c r="CB753" i="3" s="1"/>
  <c r="BV721" i="3"/>
  <c r="CB721" i="3" s="1"/>
  <c r="BV689" i="3"/>
  <c r="CB689" i="3" s="1"/>
  <c r="BV663" i="3"/>
  <c r="CB663" i="3" s="1"/>
  <c r="BV647" i="3"/>
  <c r="CA647" i="3" s="1"/>
  <c r="BV631" i="3"/>
  <c r="CA631" i="3" s="1"/>
  <c r="BV615" i="3"/>
  <c r="CA615" i="3" s="1"/>
  <c r="BV599" i="3"/>
  <c r="CA599" i="3" s="1"/>
  <c r="BV587" i="3"/>
  <c r="CB587" i="3" s="1"/>
  <c r="BV576" i="3"/>
  <c r="CA576" i="3" s="1"/>
  <c r="BV566" i="3"/>
  <c r="CA566" i="3" s="1"/>
  <c r="BV555" i="3"/>
  <c r="CA555" i="3" s="1"/>
  <c r="BV544" i="3"/>
  <c r="CB544" i="3" s="1"/>
  <c r="BV534" i="3"/>
  <c r="CA534" i="3" s="1"/>
  <c r="BV523" i="3"/>
  <c r="CB523" i="3" s="1"/>
  <c r="BV512" i="3"/>
  <c r="CB512" i="3" s="1"/>
  <c r="BV502" i="3"/>
  <c r="CB502" i="3" s="1"/>
  <c r="BV493" i="3"/>
  <c r="CB493" i="3" s="1"/>
  <c r="BV485" i="3"/>
  <c r="CB485" i="3" s="1"/>
  <c r="BV477" i="3"/>
  <c r="CB477" i="3" s="1"/>
  <c r="BV469" i="3"/>
  <c r="CA469" i="3" s="1"/>
  <c r="BV461" i="3"/>
  <c r="CB461" i="3" s="1"/>
  <c r="BV453" i="3"/>
  <c r="CB453" i="3" s="1"/>
  <c r="BV445" i="3"/>
  <c r="CB445" i="3" s="1"/>
  <c r="BV437" i="3"/>
  <c r="CB437" i="3" s="1"/>
  <c r="BV429" i="3"/>
  <c r="CB429" i="3" s="1"/>
  <c r="BV421" i="3"/>
  <c r="CB421" i="3" s="1"/>
  <c r="BV413" i="3"/>
  <c r="CB413" i="3" s="1"/>
  <c r="BV405" i="3"/>
  <c r="CA405" i="3" s="1"/>
  <c r="BV397" i="3"/>
  <c r="CA397" i="3" s="1"/>
  <c r="BV389" i="3"/>
  <c r="CB389" i="3" s="1"/>
  <c r="BV381" i="3"/>
  <c r="CB381" i="3" s="1"/>
  <c r="BV373" i="3"/>
  <c r="CB373" i="3" s="1"/>
  <c r="BV365" i="3"/>
  <c r="CB365" i="3" s="1"/>
  <c r="BV357" i="3"/>
  <c r="CB357" i="3" s="1"/>
  <c r="BV349" i="3"/>
  <c r="BV341" i="3"/>
  <c r="CA341" i="3" s="1"/>
  <c r="BV333" i="3"/>
  <c r="CA333" i="3" s="1"/>
  <c r="BV325" i="3"/>
  <c r="CB325" i="3" s="1"/>
  <c r="BV317" i="3"/>
  <c r="CB317" i="3" s="1"/>
  <c r="BV309" i="3"/>
  <c r="CB309" i="3" s="1"/>
  <c r="BV301" i="3"/>
  <c r="BV293" i="3"/>
  <c r="CB293" i="3" s="1"/>
  <c r="BV285" i="3"/>
  <c r="CB285" i="3" s="1"/>
  <c r="BV277" i="3"/>
  <c r="CA277" i="3" s="1"/>
  <c r="BV269" i="3"/>
  <c r="CB269" i="3" s="1"/>
  <c r="BV261" i="3"/>
  <c r="CA261" i="3" s="1"/>
  <c r="BV253" i="3"/>
  <c r="BV245" i="3"/>
  <c r="CA245" i="3" s="1"/>
  <c r="BV237" i="3"/>
  <c r="CB237" i="3" s="1"/>
  <c r="BV229" i="3"/>
  <c r="CA229" i="3" s="1"/>
  <c r="BV221" i="3"/>
  <c r="CB221" i="3" s="1"/>
  <c r="BV213" i="3"/>
  <c r="CA213" i="3" s="1"/>
  <c r="BV205" i="3"/>
  <c r="BV197" i="3"/>
  <c r="CA197" i="3" s="1"/>
  <c r="BV189" i="3"/>
  <c r="CA189" i="3" s="1"/>
  <c r="BV181" i="3"/>
  <c r="CA181" i="3" s="1"/>
  <c r="BV173" i="3"/>
  <c r="CB173" i="3" s="1"/>
  <c r="BV165" i="3"/>
  <c r="CB165" i="3" s="1"/>
  <c r="BV157" i="3"/>
  <c r="CB157" i="3" s="1"/>
  <c r="BV149" i="3"/>
  <c r="CA149" i="3" s="1"/>
  <c r="BV141" i="3"/>
  <c r="CB141" i="3" s="1"/>
  <c r="BV133" i="3"/>
  <c r="CA133" i="3" s="1"/>
  <c r="BV125" i="3"/>
  <c r="CA125" i="3" s="1"/>
  <c r="BV117" i="3"/>
  <c r="CA117" i="3" s="1"/>
  <c r="BV109" i="3"/>
  <c r="BV101" i="3"/>
  <c r="CA101" i="3" s="1"/>
  <c r="BV93" i="3"/>
  <c r="CA93" i="3" s="1"/>
  <c r="BV85" i="3"/>
  <c r="CA85" i="3" s="1"/>
  <c r="BV77" i="3"/>
  <c r="CB77" i="3" s="1"/>
  <c r="BV69" i="3"/>
  <c r="CA69" i="3" s="1"/>
  <c r="BV61" i="3"/>
  <c r="CB61" i="3" s="1"/>
  <c r="BV53" i="3"/>
  <c r="CA53" i="3" s="1"/>
  <c r="BV45" i="3"/>
  <c r="CB45" i="3" s="1"/>
  <c r="BV37" i="3"/>
  <c r="CA37" i="3" s="1"/>
  <c r="BV29" i="3"/>
  <c r="CA29" i="3" s="1"/>
  <c r="BV21" i="3"/>
  <c r="CA21" i="3" s="1"/>
  <c r="BV25" i="3"/>
  <c r="BV34" i="3"/>
  <c r="CA34" i="3" s="1"/>
  <c r="BV46" i="3"/>
  <c r="CB46" i="3" s="1"/>
  <c r="BV57" i="3"/>
  <c r="CA57" i="3" s="1"/>
  <c r="BV66" i="3"/>
  <c r="CB66" i="3" s="1"/>
  <c r="BV78" i="3"/>
  <c r="CA78" i="3" s="1"/>
  <c r="BV89" i="3"/>
  <c r="CB89" i="3" s="1"/>
  <c r="BV98" i="3"/>
  <c r="CA98" i="3" s="1"/>
  <c r="BV110" i="3"/>
  <c r="CA110" i="3" s="1"/>
  <c r="BV121" i="3"/>
  <c r="CA121" i="3" s="1"/>
  <c r="BV130" i="3"/>
  <c r="CB130" i="3" s="1"/>
  <c r="BV142" i="3"/>
  <c r="CB142" i="3" s="1"/>
  <c r="BV153" i="3"/>
  <c r="CA153" i="3" s="1"/>
  <c r="BV162" i="3"/>
  <c r="CA162" i="3" s="1"/>
  <c r="BV174" i="3"/>
  <c r="CA174" i="3" s="1"/>
  <c r="BV185" i="3"/>
  <c r="CB185" i="3" s="1"/>
  <c r="BV194" i="3"/>
  <c r="CA194" i="3" s="1"/>
  <c r="BV206" i="3"/>
  <c r="CB206" i="3" s="1"/>
  <c r="BV217" i="3"/>
  <c r="CB217" i="3" s="1"/>
  <c r="BV226" i="3"/>
  <c r="CA226" i="3" s="1"/>
  <c r="BV238" i="3"/>
  <c r="CB238" i="3" s="1"/>
  <c r="BV249" i="3"/>
  <c r="CA249" i="3" s="1"/>
  <c r="BV258" i="3"/>
  <c r="CA258" i="3" s="1"/>
  <c r="BV270" i="3"/>
  <c r="CB270" i="3" s="1"/>
  <c r="BV281" i="3"/>
  <c r="BV290" i="3"/>
  <c r="CA290" i="3" s="1"/>
  <c r="BV302" i="3"/>
  <c r="CA302" i="3" s="1"/>
  <c r="BV313" i="3"/>
  <c r="CA313" i="3" s="1"/>
  <c r="BV322" i="3"/>
  <c r="CB322" i="3" s="1"/>
  <c r="BV334" i="3"/>
  <c r="CA334" i="3" s="1"/>
  <c r="BV345" i="3"/>
  <c r="CB345" i="3" s="1"/>
  <c r="BV354" i="3"/>
  <c r="CB354" i="3" s="1"/>
  <c r="BV366" i="3"/>
  <c r="CA366" i="3" s="1"/>
  <c r="BV377" i="3"/>
  <c r="CB377" i="3" s="1"/>
  <c r="BV386" i="3"/>
  <c r="CA386" i="3" s="1"/>
  <c r="BV398" i="3"/>
  <c r="CB398" i="3" s="1"/>
  <c r="BV409" i="3"/>
  <c r="CB409" i="3" s="1"/>
  <c r="BV418" i="3"/>
  <c r="CA418" i="3" s="1"/>
  <c r="BV430" i="3"/>
  <c r="CA430" i="3" s="1"/>
  <c r="BV441" i="3"/>
  <c r="CA441" i="3" s="1"/>
  <c r="BV450" i="3"/>
  <c r="CA450" i="3" s="1"/>
  <c r="BV462" i="3"/>
  <c r="CA462" i="3" s="1"/>
  <c r="BV473" i="3"/>
  <c r="CA473" i="3" s="1"/>
  <c r="BV482" i="3"/>
  <c r="CB482" i="3" s="1"/>
  <c r="BV494" i="3"/>
  <c r="CA494" i="3" s="1"/>
  <c r="BV507" i="3"/>
  <c r="CA507" i="3" s="1"/>
  <c r="BV519" i="3"/>
  <c r="BV535" i="3"/>
  <c r="CA535" i="3" s="1"/>
  <c r="BV550" i="3"/>
  <c r="CA550" i="3" s="1"/>
  <c r="BV562" i="3"/>
  <c r="CA562" i="3" s="1"/>
  <c r="BV578" i="3"/>
  <c r="CA578" i="3" s="1"/>
  <c r="BV592" i="3"/>
  <c r="CA592" i="3" s="1"/>
  <c r="BV608" i="3"/>
  <c r="CA608" i="3" s="1"/>
  <c r="BV632" i="3"/>
  <c r="CA632" i="3" s="1"/>
  <c r="BV655" i="3"/>
  <c r="BV674" i="3"/>
  <c r="CB674" i="3" s="1"/>
  <c r="BV722" i="3"/>
  <c r="CA722" i="3" s="1"/>
  <c r="BV769" i="3"/>
  <c r="CB769" i="3" s="1"/>
  <c r="BV802" i="3"/>
  <c r="CA802" i="3" s="1"/>
  <c r="BV850" i="3"/>
  <c r="CB850" i="3" s="1"/>
  <c r="BV897" i="3"/>
  <c r="CA897" i="3" s="1"/>
  <c r="BV930" i="3"/>
  <c r="CB930" i="3" s="1"/>
  <c r="BV978" i="3"/>
  <c r="BV26" i="3"/>
  <c r="CB26" i="3" s="1"/>
  <c r="BV38" i="3"/>
  <c r="CB38" i="3" s="1"/>
  <c r="BV49" i="3"/>
  <c r="BV58" i="3"/>
  <c r="CB58" i="3" s="1"/>
  <c r="BV70" i="3"/>
  <c r="CA70" i="3" s="1"/>
  <c r="BV81" i="3"/>
  <c r="CA81" i="3" s="1"/>
  <c r="BV90" i="3"/>
  <c r="CA90" i="3" s="1"/>
  <c r="BV102" i="3"/>
  <c r="CB102" i="3" s="1"/>
  <c r="BV113" i="3"/>
  <c r="CB113" i="3" s="1"/>
  <c r="BV122" i="3"/>
  <c r="CA122" i="3" s="1"/>
  <c r="BV134" i="3"/>
  <c r="CA134" i="3" s="1"/>
  <c r="BV145" i="3"/>
  <c r="CB145" i="3" s="1"/>
  <c r="BV154" i="3"/>
  <c r="CB154" i="3" s="1"/>
  <c r="BV166" i="3"/>
  <c r="CB166" i="3" s="1"/>
  <c r="BV177" i="3"/>
  <c r="CB177" i="3" s="1"/>
  <c r="BV186" i="3"/>
  <c r="CA186" i="3" s="1"/>
  <c r="BV198" i="3"/>
  <c r="CA198" i="3" s="1"/>
  <c r="BV209" i="3"/>
  <c r="CB209" i="3" s="1"/>
  <c r="BV218" i="3"/>
  <c r="CB218" i="3" s="1"/>
  <c r="BV230" i="3"/>
  <c r="CB230" i="3" s="1"/>
  <c r="BV241" i="3"/>
  <c r="BV250" i="3"/>
  <c r="CA250" i="3" s="1"/>
  <c r="BV262" i="3"/>
  <c r="CA262" i="3" s="1"/>
  <c r="BV273" i="3"/>
  <c r="CB273" i="3" s="1"/>
  <c r="BV282" i="3"/>
  <c r="CA282" i="3" s="1"/>
  <c r="BV294" i="3"/>
  <c r="CA294" i="3" s="1"/>
  <c r="BV305" i="3"/>
  <c r="CB305" i="3" s="1"/>
  <c r="BV314" i="3"/>
  <c r="CA314" i="3" s="1"/>
  <c r="BV326" i="3"/>
  <c r="CA326" i="3" s="1"/>
  <c r="BV337" i="3"/>
  <c r="CB337" i="3" s="1"/>
  <c r="BV346" i="3"/>
  <c r="CA346" i="3" s="1"/>
  <c r="BV358" i="3"/>
  <c r="CA358" i="3" s="1"/>
  <c r="BV369" i="3"/>
  <c r="CB369" i="3" s="1"/>
  <c r="BV378" i="3"/>
  <c r="CB378" i="3" s="1"/>
  <c r="BV390" i="3"/>
  <c r="CB390" i="3" s="1"/>
  <c r="BV401" i="3"/>
  <c r="CB401" i="3" s="1"/>
  <c r="BV410" i="3"/>
  <c r="CA410" i="3" s="1"/>
  <c r="BV422" i="3"/>
  <c r="CA422" i="3" s="1"/>
  <c r="BV433" i="3"/>
  <c r="BV442" i="3"/>
  <c r="CA442" i="3" s="1"/>
  <c r="BV454" i="3"/>
  <c r="CA454" i="3" s="1"/>
  <c r="BV465" i="3"/>
  <c r="CB465" i="3" s="1"/>
  <c r="BV474" i="3"/>
  <c r="CA474" i="3" s="1"/>
  <c r="BV486" i="3"/>
  <c r="CA486" i="3" s="1"/>
  <c r="BV497" i="3"/>
  <c r="CB497" i="3" s="1"/>
  <c r="BV508" i="3"/>
  <c r="CA508" i="3" s="1"/>
  <c r="BV524" i="3"/>
  <c r="CA524" i="3" s="1"/>
  <c r="BV539" i="3"/>
  <c r="BV551" i="3"/>
  <c r="CA551" i="3" s="1"/>
  <c r="BV567" i="3"/>
  <c r="CA567" i="3" s="1"/>
  <c r="BV582" i="3"/>
  <c r="CA582" i="3" s="1"/>
  <c r="BV594" i="3"/>
  <c r="CB594" i="3" s="1"/>
  <c r="BV616" i="3"/>
  <c r="CA616" i="3" s="1"/>
  <c r="BV639" i="3"/>
  <c r="CB639" i="3" s="1"/>
  <c r="BV656" i="3"/>
  <c r="BV690" i="3"/>
  <c r="CB690" i="3" s="1"/>
  <c r="BV737" i="3"/>
  <c r="CB737" i="3" s="1"/>
  <c r="BV770" i="3"/>
  <c r="CA770" i="3" s="1"/>
  <c r="BV818" i="3"/>
  <c r="CA818" i="3" s="1"/>
  <c r="BV865" i="3"/>
  <c r="CA865" i="3" s="1"/>
  <c r="BV898" i="3"/>
  <c r="CB898" i="3" s="1"/>
  <c r="BV946" i="3"/>
  <c r="CB946" i="3" s="1"/>
  <c r="BV993" i="3"/>
  <c r="CA993" i="3" s="1"/>
  <c r="BV30" i="3"/>
  <c r="CB30" i="3" s="1"/>
  <c r="BV41" i="3"/>
  <c r="CB41" i="3" s="1"/>
  <c r="BV50" i="3"/>
  <c r="CB50" i="3" s="1"/>
  <c r="BV62" i="3"/>
  <c r="BV73" i="3"/>
  <c r="CB73" i="3" s="1"/>
  <c r="BV82" i="3"/>
  <c r="CA82" i="3" s="1"/>
  <c r="BV94" i="3"/>
  <c r="CA94" i="3" s="1"/>
  <c r="BV105" i="3"/>
  <c r="CB105" i="3" s="1"/>
  <c r="BV114" i="3"/>
  <c r="CB114" i="3" s="1"/>
  <c r="BV126" i="3"/>
  <c r="CA126" i="3" s="1"/>
  <c r="BV137" i="3"/>
  <c r="CA137" i="3" s="1"/>
  <c r="BV146" i="3"/>
  <c r="CA146" i="3" s="1"/>
  <c r="BV158" i="3"/>
  <c r="CA158" i="3" s="1"/>
  <c r="BV169" i="3"/>
  <c r="CA169" i="3" s="1"/>
  <c r="BV178" i="3"/>
  <c r="CA178" i="3" s="1"/>
  <c r="BV190" i="3"/>
  <c r="CB190" i="3" s="1"/>
  <c r="BV201" i="3"/>
  <c r="CB201" i="3" s="1"/>
  <c r="BV210" i="3"/>
  <c r="CB210" i="3" s="1"/>
  <c r="BV222" i="3"/>
  <c r="CA222" i="3" s="1"/>
  <c r="BV233" i="3"/>
  <c r="CB233" i="3" s="1"/>
  <c r="BV242" i="3"/>
  <c r="CB242" i="3" s="1"/>
  <c r="BV254" i="3"/>
  <c r="CB254" i="3" s="1"/>
  <c r="BV265" i="3"/>
  <c r="CB265" i="3" s="1"/>
  <c r="BV274" i="3"/>
  <c r="CA274" i="3" s="1"/>
  <c r="BV286" i="3"/>
  <c r="CA286" i="3" s="1"/>
  <c r="BV297" i="3"/>
  <c r="CB297" i="3" s="1"/>
  <c r="BV306" i="3"/>
  <c r="CA306" i="3" s="1"/>
  <c r="BV318" i="3"/>
  <c r="CB318" i="3" s="1"/>
  <c r="BV329" i="3"/>
  <c r="CB329" i="3" s="1"/>
  <c r="BV338" i="3"/>
  <c r="CA338" i="3" s="1"/>
  <c r="BV350" i="3"/>
  <c r="CA350" i="3" s="1"/>
  <c r="BV361" i="3"/>
  <c r="BV370" i="3"/>
  <c r="CA370" i="3" s="1"/>
  <c r="BV382" i="3"/>
  <c r="CB382" i="3" s="1"/>
  <c r="BV393" i="3"/>
  <c r="CB393" i="3" s="1"/>
  <c r="BV402" i="3"/>
  <c r="CA402" i="3" s="1"/>
  <c r="BV414" i="3"/>
  <c r="CB414" i="3" s="1"/>
  <c r="BV425" i="3"/>
  <c r="CB425" i="3" s="1"/>
  <c r="BV434" i="3"/>
  <c r="CA434" i="3" s="1"/>
  <c r="BV446" i="3"/>
  <c r="CB446" i="3" s="1"/>
  <c r="BV457" i="3"/>
  <c r="CA457" i="3" s="1"/>
  <c r="BV466" i="3"/>
  <c r="CA466" i="3" s="1"/>
  <c r="BV478" i="3"/>
  <c r="CB478" i="3" s="1"/>
  <c r="BV489" i="3"/>
  <c r="BV498" i="3"/>
  <c r="CA498" i="3" s="1"/>
  <c r="BV514" i="3"/>
  <c r="CA514" i="3" s="1"/>
  <c r="BV528" i="3"/>
  <c r="CB528" i="3" s="1"/>
  <c r="BV540" i="3"/>
  <c r="BV556" i="3"/>
  <c r="BV571" i="3"/>
  <c r="CB571" i="3" s="1"/>
  <c r="BV583" i="3"/>
  <c r="CA583" i="3" s="1"/>
  <c r="BV600" i="3"/>
  <c r="CA600" i="3" s="1"/>
  <c r="BV623" i="3"/>
  <c r="CB623" i="3" s="1"/>
  <c r="BV640" i="3"/>
  <c r="CA640" i="3" s="1"/>
  <c r="BV664" i="3"/>
  <c r="CA664" i="3" s="1"/>
  <c r="BV705" i="3"/>
  <c r="BV738" i="3"/>
  <c r="CA738" i="3" s="1"/>
  <c r="BV786" i="3"/>
  <c r="CB786" i="3" s="1"/>
  <c r="BV833" i="3"/>
  <c r="CB833" i="3" s="1"/>
  <c r="BV866" i="3"/>
  <c r="CB866" i="3" s="1"/>
  <c r="BV914" i="3"/>
  <c r="CB914" i="3" s="1"/>
  <c r="BV961" i="3"/>
  <c r="CA961" i="3" s="1"/>
  <c r="BV994" i="3"/>
  <c r="CB994" i="3" s="1"/>
  <c r="CZ13" i="2"/>
  <c r="AZ31" i="4" s="1"/>
  <c r="AZ28" i="4"/>
  <c r="Z76" i="4"/>
  <c r="Z95" i="4"/>
  <c r="Z83" i="4"/>
  <c r="Z87" i="4"/>
  <c r="Z91" i="4"/>
  <c r="Z94" i="4"/>
  <c r="Z79" i="4"/>
  <c r="Z80" i="4"/>
  <c r="Z84" i="4"/>
  <c r="Z88" i="4"/>
  <c r="Z92" i="4"/>
  <c r="Z77" i="4"/>
  <c r="Z81" i="4"/>
  <c r="Z85" i="4"/>
  <c r="Z89" i="4"/>
  <c r="Z93" i="4"/>
  <c r="Z78" i="4"/>
  <c r="Z82" i="4"/>
  <c r="Z86" i="4"/>
  <c r="Z90" i="4"/>
  <c r="CA1005" i="3"/>
  <c r="CA989" i="3"/>
  <c r="CA957" i="3"/>
  <c r="CA941" i="3"/>
  <c r="CA893" i="3"/>
  <c r="CA877" i="3"/>
  <c r="CB648" i="3"/>
  <c r="CB637" i="3"/>
  <c r="CA413" i="3"/>
  <c r="CB605" i="3"/>
  <c r="CB47" i="3"/>
  <c r="CB111" i="3"/>
  <c r="CB127" i="3"/>
  <c r="CA183" i="3"/>
  <c r="CB191" i="3"/>
  <c r="CA311" i="3"/>
  <c r="CB355" i="3"/>
  <c r="CA367" i="3"/>
  <c r="CA431" i="3"/>
  <c r="CB439" i="3"/>
  <c r="CA495" i="3"/>
  <c r="CB579" i="3"/>
  <c r="CB975" i="3"/>
  <c r="CB927" i="3"/>
  <c r="CB919" i="3"/>
  <c r="CA24" i="3"/>
  <c r="CA40" i="3"/>
  <c r="CB48" i="3"/>
  <c r="CA56" i="3"/>
  <c r="CB64" i="3"/>
  <c r="CA72" i="3"/>
  <c r="CA80" i="3"/>
  <c r="CB88" i="3"/>
  <c r="CA96" i="3"/>
  <c r="CB96" i="3"/>
  <c r="CB104" i="3"/>
  <c r="CB112" i="3"/>
  <c r="CB120" i="3"/>
  <c r="CB128" i="3"/>
  <c r="CB136" i="3"/>
  <c r="CB144" i="3"/>
  <c r="CB152" i="3"/>
  <c r="CB168" i="3"/>
  <c r="CA176" i="3"/>
  <c r="CB184" i="3"/>
  <c r="CA192" i="3"/>
  <c r="CB192" i="3"/>
  <c r="CB200" i="3"/>
  <c r="CB208" i="3"/>
  <c r="CB216" i="3"/>
  <c r="CB232" i="3"/>
  <c r="CA240" i="3"/>
  <c r="CB248" i="3"/>
  <c r="CA256" i="3"/>
  <c r="CB256" i="3"/>
  <c r="CB288" i="3"/>
  <c r="CA304" i="3"/>
  <c r="CA312" i="3"/>
  <c r="CB336" i="3"/>
  <c r="CA336" i="3"/>
  <c r="CB368" i="3"/>
  <c r="CA368" i="3"/>
  <c r="CA376" i="3"/>
  <c r="CB384" i="3"/>
  <c r="CA384" i="3"/>
  <c r="CB416" i="3"/>
  <c r="CA416" i="3"/>
  <c r="CA440" i="3"/>
  <c r="CB448" i="3"/>
  <c r="CA464" i="3"/>
  <c r="CB480" i="3"/>
  <c r="CA496" i="3"/>
  <c r="CA504" i="3"/>
  <c r="CB548" i="3"/>
  <c r="CA560" i="3"/>
  <c r="CA580" i="3"/>
  <c r="CB580" i="3"/>
  <c r="CA588" i="3"/>
  <c r="CB588" i="3"/>
  <c r="CA604" i="3"/>
  <c r="CB604" i="3"/>
  <c r="CB636" i="3"/>
  <c r="CA668" i="3"/>
  <c r="CB676" i="3"/>
  <c r="CA684" i="3"/>
  <c r="CB684" i="3"/>
  <c r="CB692" i="3"/>
  <c r="CA700" i="3"/>
  <c r="CB700" i="3"/>
  <c r="CB708" i="3"/>
  <c r="CB716" i="3"/>
  <c r="CB724" i="3"/>
  <c r="CA732" i="3"/>
  <c r="CB740" i="3"/>
  <c r="CA748" i="3"/>
  <c r="CB748" i="3"/>
  <c r="CB756" i="3"/>
  <c r="CA764" i="3"/>
  <c r="CB764" i="3"/>
  <c r="CB772" i="3"/>
  <c r="CB780" i="3"/>
  <c r="CB788" i="3"/>
  <c r="CA796" i="3"/>
  <c r="CB804" i="3"/>
  <c r="CA812" i="3"/>
  <c r="CB812" i="3"/>
  <c r="CB820" i="3"/>
  <c r="CA828" i="3"/>
  <c r="CB828" i="3"/>
  <c r="CB836" i="3"/>
  <c r="CB844" i="3"/>
  <c r="CB852" i="3"/>
  <c r="CA860" i="3"/>
  <c r="CB868" i="3"/>
  <c r="CA1007" i="3"/>
  <c r="CA1004" i="3"/>
  <c r="CA988" i="3"/>
  <c r="CA972" i="3"/>
  <c r="CA964" i="3"/>
  <c r="CA956" i="3"/>
  <c r="CB945" i="3"/>
  <c r="CA943" i="3"/>
  <c r="CA932" i="3"/>
  <c r="CB929" i="3"/>
  <c r="CA924" i="3"/>
  <c r="CA916" i="3"/>
  <c r="CA908" i="3"/>
  <c r="CA900" i="3"/>
  <c r="CA895" i="3"/>
  <c r="CA876" i="3"/>
  <c r="CA863" i="3"/>
  <c r="CA673" i="3"/>
  <c r="CA635" i="3"/>
  <c r="CB592" i="3"/>
  <c r="CA488" i="3"/>
  <c r="CA31" i="3"/>
  <c r="CA95" i="3"/>
  <c r="CA143" i="3"/>
  <c r="CA159" i="3"/>
  <c r="CA207" i="3"/>
  <c r="CA255" i="3"/>
  <c r="CB303" i="3"/>
  <c r="CB319" i="3"/>
  <c r="CB383" i="3"/>
  <c r="CB447" i="3"/>
  <c r="CB515" i="3"/>
  <c r="CB535" i="3"/>
  <c r="CA33" i="3"/>
  <c r="CB57" i="3"/>
  <c r="CA97" i="3"/>
  <c r="CA129" i="3"/>
  <c r="CB129" i="3"/>
  <c r="CA165" i="3"/>
  <c r="CA185" i="3"/>
  <c r="CA193" i="3"/>
  <c r="CB193" i="3"/>
  <c r="CA201" i="3"/>
  <c r="CB225" i="3"/>
  <c r="CA225" i="3"/>
  <c r="CB229" i="3"/>
  <c r="CB245" i="3"/>
  <c r="CA257" i="3"/>
  <c r="CB257" i="3"/>
  <c r="CB261" i="3"/>
  <c r="CB277" i="3"/>
  <c r="CB289" i="3"/>
  <c r="CA289" i="3"/>
  <c r="CB313" i="3"/>
  <c r="CB341" i="3"/>
  <c r="CA357" i="3"/>
  <c r="CB385" i="3"/>
  <c r="CB405" i="3"/>
  <c r="CB441" i="3"/>
  <c r="CB449" i="3"/>
  <c r="CA449" i="3"/>
  <c r="CB457" i="3"/>
  <c r="CB469" i="3"/>
  <c r="CB517" i="3"/>
  <c r="CB525" i="3"/>
  <c r="CA525" i="3"/>
  <c r="CB533" i="3"/>
  <c r="CA557" i="3"/>
  <c r="CB557" i="3"/>
  <c r="CA982" i="3"/>
  <c r="CA918" i="3"/>
  <c r="CB891" i="3"/>
  <c r="CA855" i="3"/>
  <c r="CA847" i="3"/>
  <c r="CA823" i="3"/>
  <c r="CA815" i="3"/>
  <c r="CA799" i="3"/>
  <c r="CA791" i="3"/>
  <c r="CA767" i="3"/>
  <c r="CA759" i="3"/>
  <c r="CA727" i="3"/>
  <c r="CA719" i="3"/>
  <c r="CA695" i="3"/>
  <c r="CA687" i="3"/>
  <c r="CA671" i="3"/>
  <c r="CB621" i="3"/>
  <c r="CB589" i="3"/>
  <c r="CA264" i="3"/>
  <c r="CA71" i="3"/>
  <c r="CA103" i="3"/>
  <c r="CB343" i="3"/>
  <c r="CB375" i="3"/>
  <c r="CB507" i="3"/>
  <c r="CB555" i="3"/>
  <c r="CB22" i="3"/>
  <c r="CA22" i="3"/>
  <c r="CA30" i="3"/>
  <c r="CB42" i="3"/>
  <c r="CA42" i="3"/>
  <c r="CB54" i="3"/>
  <c r="CA86" i="3"/>
  <c r="CB86" i="3"/>
  <c r="CA102" i="3"/>
  <c r="CA106" i="3"/>
  <c r="CB106" i="3"/>
  <c r="CA114" i="3"/>
  <c r="CA118" i="3"/>
  <c r="CB118" i="3"/>
  <c r="CA142" i="3"/>
  <c r="CB150" i="3"/>
  <c r="CA202" i="3"/>
  <c r="CA214" i="3"/>
  <c r="CB214" i="3"/>
  <c r="CA230" i="3"/>
  <c r="CA242" i="3"/>
  <c r="CB258" i="3"/>
  <c r="CA266" i="3"/>
  <c r="CB266" i="3"/>
  <c r="CA270" i="3"/>
  <c r="CA278" i="3"/>
  <c r="CB278" i="3"/>
  <c r="CB286" i="3"/>
  <c r="CB290" i="3"/>
  <c r="CA298" i="3"/>
  <c r="CB298" i="3"/>
  <c r="CA354" i="3"/>
  <c r="CA362" i="3"/>
  <c r="CA374" i="3"/>
  <c r="CB374" i="3"/>
  <c r="CA390" i="3"/>
  <c r="CB394" i="3"/>
  <c r="CA398" i="3"/>
  <c r="CA414" i="3"/>
  <c r="CA426" i="3"/>
  <c r="CB426" i="3"/>
  <c r="CA438" i="3"/>
  <c r="CA458" i="3"/>
  <c r="CB458" i="3"/>
  <c r="CB470" i="3"/>
  <c r="CA482" i="3"/>
  <c r="CA502" i="3"/>
  <c r="CA518" i="3"/>
  <c r="CA546" i="3"/>
  <c r="CB546" i="3"/>
  <c r="CA570" i="3"/>
  <c r="CA594" i="3"/>
  <c r="CA598" i="3"/>
  <c r="CA610" i="3"/>
  <c r="CA618" i="3"/>
  <c r="CA626" i="3"/>
  <c r="CA634" i="3"/>
  <c r="CB634" i="3"/>
  <c r="CA642" i="3"/>
  <c r="CA650" i="3"/>
  <c r="CB650" i="3"/>
  <c r="CA658" i="3"/>
  <c r="CA666" i="3"/>
  <c r="CB666" i="3"/>
  <c r="CA674" i="3"/>
  <c r="CA690" i="3"/>
  <c r="CA694" i="3"/>
  <c r="CB694" i="3"/>
  <c r="CA698" i="3"/>
  <c r="CA706" i="3"/>
  <c r="CB706" i="3"/>
  <c r="CB718" i="3"/>
  <c r="CA730" i="3"/>
  <c r="CB730" i="3"/>
  <c r="CA754" i="3"/>
  <c r="CB754" i="3"/>
  <c r="CA758" i="3"/>
  <c r="CB758" i="3"/>
  <c r="CA762" i="3"/>
  <c r="CA790" i="3"/>
  <c r="CB790" i="3"/>
  <c r="CA822" i="3"/>
  <c r="CB822" i="3"/>
  <c r="CA826" i="3"/>
  <c r="CA850" i="3"/>
  <c r="CA854" i="3"/>
  <c r="CB858" i="3"/>
  <c r="CA968" i="3"/>
  <c r="CA944" i="3"/>
  <c r="CA829" i="3"/>
  <c r="CA765" i="3"/>
  <c r="CA733" i="3"/>
  <c r="CA669" i="3"/>
  <c r="CA651" i="3"/>
  <c r="CB597" i="3"/>
  <c r="CA509" i="3"/>
  <c r="C11" i="3"/>
  <c r="CT12" i="2"/>
  <c r="CT13" i="2"/>
  <c r="CT14" i="2"/>
  <c r="CT15" i="2"/>
  <c r="CT16" i="2"/>
  <c r="CT17" i="2"/>
  <c r="CT18" i="2"/>
  <c r="CT19" i="2"/>
  <c r="CT20" i="2"/>
  <c r="CT21" i="2"/>
  <c r="CT22" i="2"/>
  <c r="CT23" i="2"/>
  <c r="CT24" i="2"/>
  <c r="CT25" i="2"/>
  <c r="CT26" i="2"/>
  <c r="CT27" i="2"/>
  <c r="CT28" i="2"/>
  <c r="CT29" i="2"/>
  <c r="CT30" i="2"/>
  <c r="CT31" i="2"/>
  <c r="CT32" i="2"/>
  <c r="CT33" i="2"/>
  <c r="CT34" i="2"/>
  <c r="CT35" i="2"/>
  <c r="CT36" i="2"/>
  <c r="CT37" i="2"/>
  <c r="CT38" i="2"/>
  <c r="CT39" i="2"/>
  <c r="CT40" i="2"/>
  <c r="CT41" i="2"/>
  <c r="CT42" i="2"/>
  <c r="CT43" i="2"/>
  <c r="CT44" i="2"/>
  <c r="CT45" i="2"/>
  <c r="CT46" i="2"/>
  <c r="CT47" i="2"/>
  <c r="CT48" i="2"/>
  <c r="CT49" i="2"/>
  <c r="CT50" i="2"/>
  <c r="CT51" i="2"/>
  <c r="CT52" i="2"/>
  <c r="CT53" i="2"/>
  <c r="CT54" i="2"/>
  <c r="CT55" i="2"/>
  <c r="CT56" i="2"/>
  <c r="CT57" i="2"/>
  <c r="CT58" i="2"/>
  <c r="CT59" i="2"/>
  <c r="CT60" i="2"/>
  <c r="CT61" i="2"/>
  <c r="CT62" i="2"/>
  <c r="CT63" i="2"/>
  <c r="CT64" i="2"/>
  <c r="CT65" i="2"/>
  <c r="CT66" i="2"/>
  <c r="CT67" i="2"/>
  <c r="CT68" i="2"/>
  <c r="CT69" i="2"/>
  <c r="CT70" i="2"/>
  <c r="CT71" i="2"/>
  <c r="CT72" i="2"/>
  <c r="CT73" i="2"/>
  <c r="CT74" i="2"/>
  <c r="CT75" i="2"/>
  <c r="CT76" i="2"/>
  <c r="CT77" i="2"/>
  <c r="CT78" i="2"/>
  <c r="CT79" i="2"/>
  <c r="CT80" i="2"/>
  <c r="CT81" i="2"/>
  <c r="CT82" i="2"/>
  <c r="CT83" i="2"/>
  <c r="CT84" i="2"/>
  <c r="CT85" i="2"/>
  <c r="CT86" i="2"/>
  <c r="CT87" i="2"/>
  <c r="CT88" i="2"/>
  <c r="CT89" i="2"/>
  <c r="CT90" i="2"/>
  <c r="CT91" i="2"/>
  <c r="CT92" i="2"/>
  <c r="CT93" i="2"/>
  <c r="CT94" i="2"/>
  <c r="CT95" i="2"/>
  <c r="CT96" i="2"/>
  <c r="CT97" i="2"/>
  <c r="CT98" i="2"/>
  <c r="CT99" i="2"/>
  <c r="CT100" i="2"/>
  <c r="CT101" i="2"/>
  <c r="CT102" i="2"/>
  <c r="CT103" i="2"/>
  <c r="CT104" i="2"/>
  <c r="CT105" i="2"/>
  <c r="CT106" i="2"/>
  <c r="CT107" i="2"/>
  <c r="CT108" i="2"/>
  <c r="CT109" i="2"/>
  <c r="CT110" i="2"/>
  <c r="CT111" i="2"/>
  <c r="CT112" i="2"/>
  <c r="CT113" i="2"/>
  <c r="CT114" i="2"/>
  <c r="CT115" i="2"/>
  <c r="CT116" i="2"/>
  <c r="CT117" i="2"/>
  <c r="CT118" i="2"/>
  <c r="CT119" i="2"/>
  <c r="CT120" i="2"/>
  <c r="CT121" i="2"/>
  <c r="CT122" i="2"/>
  <c r="CT123" i="2"/>
  <c r="CT124" i="2"/>
  <c r="CT125" i="2"/>
  <c r="CT126" i="2"/>
  <c r="CT127" i="2"/>
  <c r="CT128" i="2"/>
  <c r="CT129" i="2"/>
  <c r="CT130" i="2"/>
  <c r="CT131" i="2"/>
  <c r="CT132" i="2"/>
  <c r="CT133" i="2"/>
  <c r="CT134" i="2"/>
  <c r="CT135" i="2"/>
  <c r="CT136" i="2"/>
  <c r="CT137" i="2"/>
  <c r="CT138" i="2"/>
  <c r="CT139" i="2"/>
  <c r="CT140" i="2"/>
  <c r="CT141" i="2"/>
  <c r="CT142" i="2"/>
  <c r="CT143" i="2"/>
  <c r="CT144" i="2"/>
  <c r="CT145" i="2"/>
  <c r="CT146" i="2"/>
  <c r="CT147" i="2"/>
  <c r="CT148" i="2"/>
  <c r="CT149" i="2"/>
  <c r="CT150" i="2"/>
  <c r="CT151" i="2"/>
  <c r="CT152" i="2"/>
  <c r="CT153" i="2"/>
  <c r="CT154" i="2"/>
  <c r="CT155" i="2"/>
  <c r="CT156" i="2"/>
  <c r="CT157" i="2"/>
  <c r="CT158" i="2"/>
  <c r="CT159" i="2"/>
  <c r="CT160" i="2"/>
  <c r="CT161" i="2"/>
  <c r="CT162" i="2"/>
  <c r="CT163" i="2"/>
  <c r="CT164" i="2"/>
  <c r="CT165" i="2"/>
  <c r="CT166" i="2"/>
  <c r="CT167" i="2"/>
  <c r="CT168" i="2"/>
  <c r="CT169" i="2"/>
  <c r="CT170" i="2"/>
  <c r="CT171" i="2"/>
  <c r="CT172" i="2"/>
  <c r="CT173" i="2"/>
  <c r="CT174" i="2"/>
  <c r="CT175" i="2"/>
  <c r="CT176" i="2"/>
  <c r="CT177" i="2"/>
  <c r="CT178" i="2"/>
  <c r="CT179" i="2"/>
  <c r="CT180" i="2"/>
  <c r="CT181" i="2"/>
  <c r="CT182" i="2"/>
  <c r="CT183" i="2"/>
  <c r="CT184" i="2"/>
  <c r="CT185" i="2"/>
  <c r="CT186" i="2"/>
  <c r="CT187" i="2"/>
  <c r="CT188" i="2"/>
  <c r="CT189" i="2"/>
  <c r="CT190" i="2"/>
  <c r="CT191" i="2"/>
  <c r="CT192" i="2"/>
  <c r="CT193" i="2"/>
  <c r="CT194" i="2"/>
  <c r="CT195" i="2"/>
  <c r="CT196" i="2"/>
  <c r="CT197" i="2"/>
  <c r="CT198" i="2"/>
  <c r="CT199" i="2"/>
  <c r="CT200" i="2"/>
  <c r="CT201" i="2"/>
  <c r="CT202" i="2"/>
  <c r="CT203" i="2"/>
  <c r="CT204" i="2"/>
  <c r="CT205" i="2"/>
  <c r="CT206" i="2"/>
  <c r="CT207" i="2"/>
  <c r="CT208" i="2"/>
  <c r="CT209" i="2"/>
  <c r="CT210" i="2"/>
  <c r="CT211" i="2"/>
  <c r="CT212" i="2"/>
  <c r="CT213" i="2"/>
  <c r="CT214" i="2"/>
  <c r="CT215" i="2"/>
  <c r="CT216" i="2"/>
  <c r="CT217" i="2"/>
  <c r="CT218" i="2"/>
  <c r="CT219" i="2"/>
  <c r="CT220" i="2"/>
  <c r="CT221" i="2"/>
  <c r="CT222" i="2"/>
  <c r="CT223" i="2"/>
  <c r="CT224" i="2"/>
  <c r="CT225" i="2"/>
  <c r="CT226" i="2"/>
  <c r="CT227" i="2"/>
  <c r="CT228" i="2"/>
  <c r="CT229" i="2"/>
  <c r="CT230" i="2"/>
  <c r="CT231" i="2"/>
  <c r="CT232" i="2"/>
  <c r="CT233" i="2"/>
  <c r="CT234" i="2"/>
  <c r="CT235" i="2"/>
  <c r="CT236" i="2"/>
  <c r="CT237" i="2"/>
  <c r="CT238" i="2"/>
  <c r="CT239" i="2"/>
  <c r="CT240" i="2"/>
  <c r="CT241" i="2"/>
  <c r="CT242" i="2"/>
  <c r="CT243" i="2"/>
  <c r="CT244" i="2"/>
  <c r="CT245" i="2"/>
  <c r="CT246" i="2"/>
  <c r="CT247" i="2"/>
  <c r="CT248" i="2"/>
  <c r="CT249" i="2"/>
  <c r="CT250" i="2"/>
  <c r="CT251" i="2"/>
  <c r="CT252" i="2"/>
  <c r="CT253" i="2"/>
  <c r="CT254" i="2"/>
  <c r="CT255" i="2"/>
  <c r="CT256" i="2"/>
  <c r="CT257" i="2"/>
  <c r="CT258" i="2"/>
  <c r="CT259" i="2"/>
  <c r="CT260" i="2"/>
  <c r="CT261" i="2"/>
  <c r="CT262" i="2"/>
  <c r="CT263" i="2"/>
  <c r="CT264" i="2"/>
  <c r="CT265" i="2"/>
  <c r="CT266" i="2"/>
  <c r="CT267" i="2"/>
  <c r="CT268" i="2"/>
  <c r="CT269" i="2"/>
  <c r="CT270" i="2"/>
  <c r="CT271" i="2"/>
  <c r="CT272" i="2"/>
  <c r="CT273" i="2"/>
  <c r="CT274" i="2"/>
  <c r="CT275" i="2"/>
  <c r="CT276" i="2"/>
  <c r="CT277" i="2"/>
  <c r="CT278" i="2"/>
  <c r="CT279" i="2"/>
  <c r="CT280" i="2"/>
  <c r="CT281" i="2"/>
  <c r="CT282" i="2"/>
  <c r="CT283" i="2"/>
  <c r="CT284" i="2"/>
  <c r="CT285" i="2"/>
  <c r="CT286" i="2"/>
  <c r="CT287" i="2"/>
  <c r="CT288" i="2"/>
  <c r="CT289" i="2"/>
  <c r="CT290" i="2"/>
  <c r="CT291" i="2"/>
  <c r="CT292" i="2"/>
  <c r="CT293" i="2"/>
  <c r="CT294" i="2"/>
  <c r="CT295" i="2"/>
  <c r="CT296" i="2"/>
  <c r="CT297" i="2"/>
  <c r="CT298" i="2"/>
  <c r="CT299" i="2"/>
  <c r="CT300" i="2"/>
  <c r="CT301" i="2"/>
  <c r="CT302" i="2"/>
  <c r="CT303" i="2"/>
  <c r="CT304" i="2"/>
  <c r="CT305" i="2"/>
  <c r="CT306" i="2"/>
  <c r="CT307" i="2"/>
  <c r="CT308" i="2"/>
  <c r="CT309" i="2"/>
  <c r="CT310" i="2"/>
  <c r="CT311" i="2"/>
  <c r="CT312" i="2"/>
  <c r="CT313" i="2"/>
  <c r="CT314" i="2"/>
  <c r="CT315" i="2"/>
  <c r="CT316" i="2"/>
  <c r="CT317" i="2"/>
  <c r="CT318" i="2"/>
  <c r="CT319" i="2"/>
  <c r="CT320" i="2"/>
  <c r="CT321" i="2"/>
  <c r="CT322" i="2"/>
  <c r="CT323" i="2"/>
  <c r="CT324" i="2"/>
  <c r="CT325" i="2"/>
  <c r="CT326" i="2"/>
  <c r="CT327" i="2"/>
  <c r="CT328" i="2"/>
  <c r="CT329" i="2"/>
  <c r="CT330" i="2"/>
  <c r="CT331" i="2"/>
  <c r="CT332" i="2"/>
  <c r="CT333" i="2"/>
  <c r="CT334" i="2"/>
  <c r="CT335" i="2"/>
  <c r="CT336" i="2"/>
  <c r="CT337" i="2"/>
  <c r="CT338" i="2"/>
  <c r="CT339" i="2"/>
  <c r="CT340" i="2"/>
  <c r="CT341" i="2"/>
  <c r="CT342" i="2"/>
  <c r="CT343" i="2"/>
  <c r="CT344" i="2"/>
  <c r="CT345" i="2"/>
  <c r="CT346" i="2"/>
  <c r="CT347" i="2"/>
  <c r="CT348" i="2"/>
  <c r="CT349" i="2"/>
  <c r="CT350" i="2"/>
  <c r="CT351" i="2"/>
  <c r="CT352" i="2"/>
  <c r="CT353" i="2"/>
  <c r="CT354" i="2"/>
  <c r="CT355" i="2"/>
  <c r="CT356" i="2"/>
  <c r="CT357" i="2"/>
  <c r="CT358" i="2"/>
  <c r="CT359" i="2"/>
  <c r="CT360" i="2"/>
  <c r="CT361" i="2"/>
  <c r="CT362" i="2"/>
  <c r="CT363" i="2"/>
  <c r="CT364" i="2"/>
  <c r="CT365" i="2"/>
  <c r="CT366" i="2"/>
  <c r="CT367" i="2"/>
  <c r="CT368" i="2"/>
  <c r="CT369" i="2"/>
  <c r="CT370" i="2"/>
  <c r="CT371" i="2"/>
  <c r="CT372" i="2"/>
  <c r="CT373" i="2"/>
  <c r="CT374" i="2"/>
  <c r="CT375" i="2"/>
  <c r="CT376" i="2"/>
  <c r="CT377" i="2"/>
  <c r="CT378" i="2"/>
  <c r="CT379" i="2"/>
  <c r="CT380" i="2"/>
  <c r="CT381" i="2"/>
  <c r="CT382" i="2"/>
  <c r="CT383" i="2"/>
  <c r="CT384" i="2"/>
  <c r="CT385" i="2"/>
  <c r="CT386" i="2"/>
  <c r="CT387" i="2"/>
  <c r="CT388" i="2"/>
  <c r="CT389" i="2"/>
  <c r="CT390" i="2"/>
  <c r="CT391" i="2"/>
  <c r="CT392" i="2"/>
  <c r="CT393" i="2"/>
  <c r="CT394" i="2"/>
  <c r="CT395" i="2"/>
  <c r="CT396" i="2"/>
  <c r="CT397" i="2"/>
  <c r="CT398" i="2"/>
  <c r="CT399" i="2"/>
  <c r="CT400" i="2"/>
  <c r="CT401" i="2"/>
  <c r="CT402" i="2"/>
  <c r="CT403" i="2"/>
  <c r="CT404" i="2"/>
  <c r="CT405" i="2"/>
  <c r="CT406" i="2"/>
  <c r="CT407" i="2"/>
  <c r="CT408" i="2"/>
  <c r="CT409" i="2"/>
  <c r="CT410" i="2"/>
  <c r="CT411" i="2"/>
  <c r="CT412" i="2"/>
  <c r="CT413" i="2"/>
  <c r="CT414" i="2"/>
  <c r="CT415" i="2"/>
  <c r="CT416" i="2"/>
  <c r="CT417" i="2"/>
  <c r="CT418" i="2"/>
  <c r="CT419" i="2"/>
  <c r="CT420" i="2"/>
  <c r="CT421" i="2"/>
  <c r="CT422" i="2"/>
  <c r="CT423" i="2"/>
  <c r="CT424" i="2"/>
  <c r="CT425" i="2"/>
  <c r="CT426" i="2"/>
  <c r="CT427" i="2"/>
  <c r="CT428" i="2"/>
  <c r="CT429" i="2"/>
  <c r="CT430" i="2"/>
  <c r="CT431" i="2"/>
  <c r="CT432" i="2"/>
  <c r="CT433" i="2"/>
  <c r="CT434" i="2"/>
  <c r="CT435" i="2"/>
  <c r="CT436" i="2"/>
  <c r="CT437" i="2"/>
  <c r="CT438" i="2"/>
  <c r="CT439" i="2"/>
  <c r="CT440" i="2"/>
  <c r="CT441" i="2"/>
  <c r="CT442" i="2"/>
  <c r="CT443" i="2"/>
  <c r="CT444" i="2"/>
  <c r="CT445" i="2"/>
  <c r="CT446" i="2"/>
  <c r="CT447" i="2"/>
  <c r="CT448" i="2"/>
  <c r="CT449" i="2"/>
  <c r="CT450" i="2"/>
  <c r="CT451" i="2"/>
  <c r="CT452" i="2"/>
  <c r="CT453" i="2"/>
  <c r="CT454" i="2"/>
  <c r="CT455" i="2"/>
  <c r="CT456" i="2"/>
  <c r="CT457" i="2"/>
  <c r="CT458" i="2"/>
  <c r="CT459" i="2"/>
  <c r="CT460" i="2"/>
  <c r="CT461" i="2"/>
  <c r="CT462" i="2"/>
  <c r="CT463" i="2"/>
  <c r="CT464" i="2"/>
  <c r="CT465" i="2"/>
  <c r="CT466" i="2"/>
  <c r="CT467" i="2"/>
  <c r="CT468" i="2"/>
  <c r="CT469" i="2"/>
  <c r="CT470" i="2"/>
  <c r="CT471" i="2"/>
  <c r="CT472" i="2"/>
  <c r="CT473" i="2"/>
  <c r="CT474" i="2"/>
  <c r="CT475" i="2"/>
  <c r="CT476" i="2"/>
  <c r="CT477" i="2"/>
  <c r="CT478" i="2"/>
  <c r="CT479" i="2"/>
  <c r="CT480" i="2"/>
  <c r="CT481" i="2"/>
  <c r="CT482" i="2"/>
  <c r="CT483" i="2"/>
  <c r="CT484" i="2"/>
  <c r="CT485" i="2"/>
  <c r="CT486" i="2"/>
  <c r="CT487" i="2"/>
  <c r="CT488" i="2"/>
  <c r="CT489" i="2"/>
  <c r="CT490" i="2"/>
  <c r="CT491" i="2"/>
  <c r="CT492" i="2"/>
  <c r="CT493" i="2"/>
  <c r="CT494" i="2"/>
  <c r="CT495" i="2"/>
  <c r="CT496" i="2"/>
  <c r="CT497" i="2"/>
  <c r="CT498" i="2"/>
  <c r="CT499" i="2"/>
  <c r="CT500" i="2"/>
  <c r="CT501" i="2"/>
  <c r="CT502" i="2"/>
  <c r="CT503" i="2"/>
  <c r="CT504" i="2"/>
  <c r="CT505" i="2"/>
  <c r="CT506" i="2"/>
  <c r="CT507" i="2"/>
  <c r="CT508" i="2"/>
  <c r="CT509" i="2"/>
  <c r="CT510" i="2"/>
  <c r="CT511" i="2"/>
  <c r="CT512" i="2"/>
  <c r="CT513" i="2"/>
  <c r="CT514" i="2"/>
  <c r="CT515" i="2"/>
  <c r="CT516" i="2"/>
  <c r="CT517" i="2"/>
  <c r="CT518" i="2"/>
  <c r="CT519" i="2"/>
  <c r="CT520" i="2"/>
  <c r="CT521" i="2"/>
  <c r="CT522" i="2"/>
  <c r="CT523" i="2"/>
  <c r="CT524" i="2"/>
  <c r="CT525" i="2"/>
  <c r="CT526" i="2"/>
  <c r="CT527" i="2"/>
  <c r="CT528" i="2"/>
  <c r="CT529" i="2"/>
  <c r="CT530" i="2"/>
  <c r="CT531" i="2"/>
  <c r="CT532" i="2"/>
  <c r="CT533" i="2"/>
  <c r="CT534" i="2"/>
  <c r="CT535" i="2"/>
  <c r="CT536" i="2"/>
  <c r="CT537" i="2"/>
  <c r="CT538" i="2"/>
  <c r="CT539" i="2"/>
  <c r="CT540" i="2"/>
  <c r="CT541" i="2"/>
  <c r="CT542" i="2"/>
  <c r="CT543" i="2"/>
  <c r="CT544" i="2"/>
  <c r="CT545" i="2"/>
  <c r="CT546" i="2"/>
  <c r="CT547" i="2"/>
  <c r="CT548" i="2"/>
  <c r="CT549" i="2"/>
  <c r="CT550" i="2"/>
  <c r="CT551" i="2"/>
  <c r="CT552" i="2"/>
  <c r="CT553" i="2"/>
  <c r="CT554" i="2"/>
  <c r="CT555" i="2"/>
  <c r="CT556" i="2"/>
  <c r="CT557" i="2"/>
  <c r="CT558" i="2"/>
  <c r="CT559" i="2"/>
  <c r="CT560" i="2"/>
  <c r="CT561" i="2"/>
  <c r="CT562" i="2"/>
  <c r="CT563" i="2"/>
  <c r="CT564" i="2"/>
  <c r="CT565" i="2"/>
  <c r="CT566" i="2"/>
  <c r="CT567" i="2"/>
  <c r="CT568" i="2"/>
  <c r="CT569" i="2"/>
  <c r="CT570" i="2"/>
  <c r="CT571" i="2"/>
  <c r="CT572" i="2"/>
  <c r="CT573" i="2"/>
  <c r="CT574" i="2"/>
  <c r="CT575" i="2"/>
  <c r="CT576" i="2"/>
  <c r="CT577" i="2"/>
  <c r="CT578" i="2"/>
  <c r="CT579" i="2"/>
  <c r="CT580" i="2"/>
  <c r="CT581" i="2"/>
  <c r="CT582" i="2"/>
  <c r="CT583" i="2"/>
  <c r="CT584" i="2"/>
  <c r="CT585" i="2"/>
  <c r="CT586" i="2"/>
  <c r="CT587" i="2"/>
  <c r="CT588" i="2"/>
  <c r="CT589" i="2"/>
  <c r="CT590" i="2"/>
  <c r="CT591" i="2"/>
  <c r="CT592" i="2"/>
  <c r="CT593" i="2"/>
  <c r="CT594" i="2"/>
  <c r="CT595" i="2"/>
  <c r="CT596" i="2"/>
  <c r="CT597" i="2"/>
  <c r="CT598" i="2"/>
  <c r="CT599" i="2"/>
  <c r="CT600" i="2"/>
  <c r="CT601" i="2"/>
  <c r="CT602" i="2"/>
  <c r="CT603" i="2"/>
  <c r="CT604" i="2"/>
  <c r="CT605" i="2"/>
  <c r="CT606" i="2"/>
  <c r="CT607" i="2"/>
  <c r="CT608" i="2"/>
  <c r="CT609" i="2"/>
  <c r="CT610" i="2"/>
  <c r="CT611" i="2"/>
  <c r="CT612" i="2"/>
  <c r="CT613" i="2"/>
  <c r="CT614" i="2"/>
  <c r="CT615" i="2"/>
  <c r="CT616" i="2"/>
  <c r="CT617" i="2"/>
  <c r="CT618" i="2"/>
  <c r="CT619" i="2"/>
  <c r="CT620" i="2"/>
  <c r="CT621" i="2"/>
  <c r="CT622" i="2"/>
  <c r="CT623" i="2"/>
  <c r="CT624" i="2"/>
  <c r="CT625" i="2"/>
  <c r="CT626" i="2"/>
  <c r="CT627" i="2"/>
  <c r="CT628" i="2"/>
  <c r="CT629" i="2"/>
  <c r="CT630" i="2"/>
  <c r="CT631" i="2"/>
  <c r="CT632" i="2"/>
  <c r="CT633" i="2"/>
  <c r="CT634" i="2"/>
  <c r="CT635" i="2"/>
  <c r="CT636" i="2"/>
  <c r="CT637" i="2"/>
  <c r="CT638" i="2"/>
  <c r="CT639" i="2"/>
  <c r="CT640" i="2"/>
  <c r="CT641" i="2"/>
  <c r="CT642" i="2"/>
  <c r="CT643" i="2"/>
  <c r="CT644" i="2"/>
  <c r="CT645" i="2"/>
  <c r="CT646" i="2"/>
  <c r="CT647" i="2"/>
  <c r="CT648" i="2"/>
  <c r="CT649" i="2"/>
  <c r="CT650" i="2"/>
  <c r="CT651" i="2"/>
  <c r="CT652" i="2"/>
  <c r="CT653" i="2"/>
  <c r="CT654" i="2"/>
  <c r="CT655" i="2"/>
  <c r="CT656" i="2"/>
  <c r="CT657" i="2"/>
  <c r="CT658" i="2"/>
  <c r="CT659" i="2"/>
  <c r="CT660" i="2"/>
  <c r="CT661" i="2"/>
  <c r="CT662" i="2"/>
  <c r="CT663" i="2"/>
  <c r="CT664" i="2"/>
  <c r="CT665" i="2"/>
  <c r="CT666" i="2"/>
  <c r="CT667" i="2"/>
  <c r="CT668" i="2"/>
  <c r="CT669" i="2"/>
  <c r="CT670" i="2"/>
  <c r="CT671" i="2"/>
  <c r="CT672" i="2"/>
  <c r="CT673" i="2"/>
  <c r="CT674" i="2"/>
  <c r="CT675" i="2"/>
  <c r="CT676" i="2"/>
  <c r="CT677" i="2"/>
  <c r="CT678" i="2"/>
  <c r="CT679" i="2"/>
  <c r="CT680" i="2"/>
  <c r="CT681" i="2"/>
  <c r="CT682" i="2"/>
  <c r="CT683" i="2"/>
  <c r="CT684" i="2"/>
  <c r="CT685" i="2"/>
  <c r="CT686" i="2"/>
  <c r="CT687" i="2"/>
  <c r="CT688" i="2"/>
  <c r="CT689" i="2"/>
  <c r="CT690" i="2"/>
  <c r="CT691" i="2"/>
  <c r="CT692" i="2"/>
  <c r="CT693" i="2"/>
  <c r="CT694" i="2"/>
  <c r="CT695" i="2"/>
  <c r="CT696" i="2"/>
  <c r="CT697" i="2"/>
  <c r="CT698" i="2"/>
  <c r="CT699" i="2"/>
  <c r="CT700" i="2"/>
  <c r="CT701" i="2"/>
  <c r="CT702" i="2"/>
  <c r="CT703" i="2"/>
  <c r="CT704" i="2"/>
  <c r="CT705" i="2"/>
  <c r="CT706" i="2"/>
  <c r="CT707" i="2"/>
  <c r="CT708" i="2"/>
  <c r="CT709" i="2"/>
  <c r="CT710" i="2"/>
  <c r="CT711" i="2"/>
  <c r="CT712" i="2"/>
  <c r="CT713" i="2"/>
  <c r="CT714" i="2"/>
  <c r="CT715" i="2"/>
  <c r="CT716" i="2"/>
  <c r="CT717" i="2"/>
  <c r="CT718" i="2"/>
  <c r="CT719" i="2"/>
  <c r="CT720" i="2"/>
  <c r="CT721" i="2"/>
  <c r="CT722" i="2"/>
  <c r="CT723" i="2"/>
  <c r="CT724" i="2"/>
  <c r="CT725" i="2"/>
  <c r="CT726" i="2"/>
  <c r="CT727" i="2"/>
  <c r="CT728" i="2"/>
  <c r="CT729" i="2"/>
  <c r="CT730" i="2"/>
  <c r="CT731" i="2"/>
  <c r="CT732" i="2"/>
  <c r="CT733" i="2"/>
  <c r="CT734" i="2"/>
  <c r="CT735" i="2"/>
  <c r="CT736" i="2"/>
  <c r="CT737" i="2"/>
  <c r="CT738" i="2"/>
  <c r="CT739" i="2"/>
  <c r="CT740" i="2"/>
  <c r="CT741" i="2"/>
  <c r="CT742" i="2"/>
  <c r="CT743" i="2"/>
  <c r="CT744" i="2"/>
  <c r="CT745" i="2"/>
  <c r="CT746" i="2"/>
  <c r="CT747" i="2"/>
  <c r="CT748" i="2"/>
  <c r="CT749" i="2"/>
  <c r="CT750" i="2"/>
  <c r="CT751" i="2"/>
  <c r="CT752" i="2"/>
  <c r="CT753" i="2"/>
  <c r="CT754" i="2"/>
  <c r="CT755" i="2"/>
  <c r="CT756" i="2"/>
  <c r="CT757" i="2"/>
  <c r="CT758" i="2"/>
  <c r="CT759" i="2"/>
  <c r="CT760" i="2"/>
  <c r="CT761" i="2"/>
  <c r="CT762" i="2"/>
  <c r="CT763" i="2"/>
  <c r="CT764" i="2"/>
  <c r="CT765" i="2"/>
  <c r="CT766" i="2"/>
  <c r="CT767" i="2"/>
  <c r="CT768" i="2"/>
  <c r="CT769" i="2"/>
  <c r="CT770" i="2"/>
  <c r="CT771" i="2"/>
  <c r="CT772" i="2"/>
  <c r="CT773" i="2"/>
  <c r="CT774" i="2"/>
  <c r="CT775" i="2"/>
  <c r="CT776" i="2"/>
  <c r="CT777" i="2"/>
  <c r="CT778" i="2"/>
  <c r="CT779" i="2"/>
  <c r="CT780" i="2"/>
  <c r="CT781" i="2"/>
  <c r="CT782" i="2"/>
  <c r="CT783" i="2"/>
  <c r="CT784" i="2"/>
  <c r="CT785" i="2"/>
  <c r="CT786" i="2"/>
  <c r="CT787" i="2"/>
  <c r="CT788" i="2"/>
  <c r="CT789" i="2"/>
  <c r="CT790" i="2"/>
  <c r="CT791" i="2"/>
  <c r="CT792" i="2"/>
  <c r="CT793" i="2"/>
  <c r="CT794" i="2"/>
  <c r="CT795" i="2"/>
  <c r="CT796" i="2"/>
  <c r="CT797" i="2"/>
  <c r="CT798" i="2"/>
  <c r="CT799" i="2"/>
  <c r="CT800" i="2"/>
  <c r="CT801" i="2"/>
  <c r="CT802" i="2"/>
  <c r="CT803" i="2"/>
  <c r="CT804" i="2"/>
  <c r="CT805" i="2"/>
  <c r="CT806" i="2"/>
  <c r="CT807" i="2"/>
  <c r="CT808" i="2"/>
  <c r="CT809" i="2"/>
  <c r="CT810" i="2"/>
  <c r="CT811" i="2"/>
  <c r="CT812" i="2"/>
  <c r="CT813" i="2"/>
  <c r="CT814" i="2"/>
  <c r="CT815" i="2"/>
  <c r="CT816" i="2"/>
  <c r="CT817" i="2"/>
  <c r="CT818" i="2"/>
  <c r="CT819" i="2"/>
  <c r="CT820" i="2"/>
  <c r="CT821" i="2"/>
  <c r="CT822" i="2"/>
  <c r="CT823" i="2"/>
  <c r="CT824" i="2"/>
  <c r="CT825" i="2"/>
  <c r="CT826" i="2"/>
  <c r="CT827" i="2"/>
  <c r="CT828" i="2"/>
  <c r="CT829" i="2"/>
  <c r="CT830" i="2"/>
  <c r="CT831" i="2"/>
  <c r="CT832" i="2"/>
  <c r="CT833" i="2"/>
  <c r="CT834" i="2"/>
  <c r="CT835" i="2"/>
  <c r="CT836" i="2"/>
  <c r="CT837" i="2"/>
  <c r="CT838" i="2"/>
  <c r="CT839" i="2"/>
  <c r="CT840" i="2"/>
  <c r="CT841" i="2"/>
  <c r="CT842" i="2"/>
  <c r="CT843" i="2"/>
  <c r="CT844" i="2"/>
  <c r="CT845" i="2"/>
  <c r="CT846" i="2"/>
  <c r="CT847" i="2"/>
  <c r="CT848" i="2"/>
  <c r="CT849" i="2"/>
  <c r="CT850" i="2"/>
  <c r="CT851" i="2"/>
  <c r="CT852" i="2"/>
  <c r="CT853" i="2"/>
  <c r="CT854" i="2"/>
  <c r="CT855" i="2"/>
  <c r="CT856" i="2"/>
  <c r="CT857" i="2"/>
  <c r="CT858" i="2"/>
  <c r="CT859" i="2"/>
  <c r="CT860" i="2"/>
  <c r="CT861" i="2"/>
  <c r="CT862" i="2"/>
  <c r="CT863" i="2"/>
  <c r="CT864" i="2"/>
  <c r="CT865" i="2"/>
  <c r="CT866" i="2"/>
  <c r="CT867" i="2"/>
  <c r="CT868" i="2"/>
  <c r="CT869" i="2"/>
  <c r="CT870" i="2"/>
  <c r="CT871" i="2"/>
  <c r="CT872" i="2"/>
  <c r="CT873" i="2"/>
  <c r="CT874" i="2"/>
  <c r="CT875" i="2"/>
  <c r="CT876" i="2"/>
  <c r="CT877" i="2"/>
  <c r="CT878" i="2"/>
  <c r="CT879" i="2"/>
  <c r="CT880" i="2"/>
  <c r="CT881" i="2"/>
  <c r="CT882" i="2"/>
  <c r="CT883" i="2"/>
  <c r="CT884" i="2"/>
  <c r="CT885" i="2"/>
  <c r="CT886" i="2"/>
  <c r="CT887" i="2"/>
  <c r="CT888" i="2"/>
  <c r="CT889" i="2"/>
  <c r="CT890" i="2"/>
  <c r="CT891" i="2"/>
  <c r="CT892" i="2"/>
  <c r="CT893" i="2"/>
  <c r="CT894" i="2"/>
  <c r="CT895" i="2"/>
  <c r="CT896" i="2"/>
  <c r="CT897" i="2"/>
  <c r="CT898" i="2"/>
  <c r="CT899" i="2"/>
  <c r="CT900" i="2"/>
  <c r="CT901" i="2"/>
  <c r="CT902" i="2"/>
  <c r="CT903" i="2"/>
  <c r="CT904" i="2"/>
  <c r="CT905" i="2"/>
  <c r="CT906" i="2"/>
  <c r="CT907" i="2"/>
  <c r="CT908" i="2"/>
  <c r="CT909" i="2"/>
  <c r="CT910" i="2"/>
  <c r="CT911" i="2"/>
  <c r="CT912" i="2"/>
  <c r="CT913" i="2"/>
  <c r="CT914" i="2"/>
  <c r="CT915" i="2"/>
  <c r="CT916" i="2"/>
  <c r="CT917" i="2"/>
  <c r="CT918" i="2"/>
  <c r="CT919" i="2"/>
  <c r="CT920" i="2"/>
  <c r="CT921" i="2"/>
  <c r="CT922" i="2"/>
  <c r="CT923" i="2"/>
  <c r="CT924" i="2"/>
  <c r="CT925" i="2"/>
  <c r="CT926" i="2"/>
  <c r="CT927" i="2"/>
  <c r="CT928" i="2"/>
  <c r="CT929" i="2"/>
  <c r="CT930" i="2"/>
  <c r="CT931" i="2"/>
  <c r="CT932" i="2"/>
  <c r="CT933" i="2"/>
  <c r="CT934" i="2"/>
  <c r="CT935" i="2"/>
  <c r="CT936" i="2"/>
  <c r="CT937" i="2"/>
  <c r="CT938" i="2"/>
  <c r="CT939" i="2"/>
  <c r="CT940" i="2"/>
  <c r="CT941" i="2"/>
  <c r="CT942" i="2"/>
  <c r="CT943" i="2"/>
  <c r="CT944" i="2"/>
  <c r="CT945" i="2"/>
  <c r="CT946" i="2"/>
  <c r="CT947" i="2"/>
  <c r="CT948" i="2"/>
  <c r="CT949" i="2"/>
  <c r="CT950" i="2"/>
  <c r="CT951" i="2"/>
  <c r="CT952" i="2"/>
  <c r="CT953" i="2"/>
  <c r="CT954" i="2"/>
  <c r="CT955" i="2"/>
  <c r="CT956" i="2"/>
  <c r="CT957" i="2"/>
  <c r="CT958" i="2"/>
  <c r="CT959" i="2"/>
  <c r="CT960" i="2"/>
  <c r="CT961" i="2"/>
  <c r="CT962" i="2"/>
  <c r="CT963" i="2"/>
  <c r="CT964" i="2"/>
  <c r="CT965" i="2"/>
  <c r="CT966" i="2"/>
  <c r="CT967" i="2"/>
  <c r="CT968" i="2"/>
  <c r="CT969" i="2"/>
  <c r="CT970" i="2"/>
  <c r="CT971" i="2"/>
  <c r="CT972" i="2"/>
  <c r="CT973" i="2"/>
  <c r="CT974" i="2"/>
  <c r="CT975" i="2"/>
  <c r="CT976" i="2"/>
  <c r="CT977" i="2"/>
  <c r="CT978" i="2"/>
  <c r="CT979" i="2"/>
  <c r="CT980" i="2"/>
  <c r="CT981" i="2"/>
  <c r="CT982" i="2"/>
  <c r="CT983" i="2"/>
  <c r="CT984" i="2"/>
  <c r="CT985" i="2"/>
  <c r="CT986" i="2"/>
  <c r="CT987" i="2"/>
  <c r="CT988" i="2"/>
  <c r="CT989" i="2"/>
  <c r="CT990" i="2"/>
  <c r="CT991" i="2"/>
  <c r="CT992" i="2"/>
  <c r="CT993" i="2"/>
  <c r="CT994" i="2"/>
  <c r="CT995" i="2"/>
  <c r="CT996" i="2"/>
  <c r="CT997" i="2"/>
  <c r="CT998" i="2"/>
  <c r="CT999" i="2"/>
  <c r="CT1000" i="2"/>
  <c r="CT1001" i="2"/>
  <c r="CT1002" i="2"/>
  <c r="CT1003" i="2"/>
  <c r="CT1004" i="2"/>
  <c r="CT1005" i="2"/>
  <c r="CT1006" i="2"/>
  <c r="CT1007" i="2"/>
  <c r="CT1008" i="2"/>
  <c r="CT1009" i="2"/>
  <c r="CT1010" i="2"/>
  <c r="B35" i="4"/>
  <c r="CA130" i="3" l="1"/>
  <c r="CA61" i="3"/>
  <c r="CA284" i="3"/>
  <c r="CB76" i="3"/>
  <c r="CA60" i="3"/>
  <c r="CA811" i="3"/>
  <c r="CA853" i="3"/>
  <c r="CA157" i="3"/>
  <c r="CA763" i="3"/>
  <c r="CB573" i="3"/>
  <c r="CA701" i="3"/>
  <c r="CA789" i="3"/>
  <c r="CA920" i="3"/>
  <c r="CA842" i="3"/>
  <c r="CB794" i="3"/>
  <c r="CA782" i="3"/>
  <c r="CB726" i="3"/>
  <c r="CA662" i="3"/>
  <c r="CB646" i="3"/>
  <c r="CB602" i="3"/>
  <c r="CB538" i="3"/>
  <c r="CA318" i="3"/>
  <c r="CA206" i="3"/>
  <c r="CB178" i="3"/>
  <c r="CB78" i="3"/>
  <c r="CB455" i="3"/>
  <c r="CB295" i="3"/>
  <c r="CA643" i="3"/>
  <c r="CA735" i="3"/>
  <c r="CA783" i="3"/>
  <c r="CB861" i="3"/>
  <c r="CA950" i="3"/>
  <c r="CB649" i="3"/>
  <c r="CA537" i="3"/>
  <c r="CA453" i="3"/>
  <c r="CB133" i="3"/>
  <c r="CB101" i="3"/>
  <c r="CA371" i="3"/>
  <c r="CA879" i="3"/>
  <c r="CB572" i="3"/>
  <c r="CB516" i="3"/>
  <c r="CA432" i="3"/>
  <c r="CA400" i="3"/>
  <c r="CB380" i="3"/>
  <c r="CA352" i="3"/>
  <c r="CA320" i="3"/>
  <c r="CA272" i="3"/>
  <c r="CB224" i="3"/>
  <c r="CB160" i="3"/>
  <c r="CA32" i="3"/>
  <c r="CB911" i="3"/>
  <c r="CB247" i="3"/>
  <c r="CA922" i="3"/>
  <c r="CA925" i="3"/>
  <c r="CB246" i="3"/>
  <c r="CB182" i="3"/>
  <c r="CB125" i="3"/>
  <c r="CA725" i="3"/>
  <c r="CA797" i="3"/>
  <c r="CB562" i="3"/>
  <c r="CA478" i="3"/>
  <c r="CB418" i="3"/>
  <c r="CB34" i="3"/>
  <c r="CB615" i="3"/>
  <c r="CB407" i="3"/>
  <c r="CB199" i="3"/>
  <c r="CB559" i="3"/>
  <c r="CB653" i="3"/>
  <c r="CA703" i="3"/>
  <c r="CA751" i="3"/>
  <c r="CA831" i="3"/>
  <c r="CA886" i="3"/>
  <c r="CB955" i="3"/>
  <c r="CB585" i="3"/>
  <c r="CB505" i="3"/>
  <c r="CA337" i="3"/>
  <c r="CB249" i="3"/>
  <c r="CA689" i="3"/>
  <c r="CA892" i="3"/>
  <c r="CA940" i="3"/>
  <c r="CA959" i="3"/>
  <c r="CA991" i="3"/>
  <c r="CA628" i="3"/>
  <c r="CA140" i="3"/>
  <c r="CB124" i="3"/>
  <c r="CB511" i="3"/>
  <c r="CB215" i="3"/>
  <c r="CA986" i="3"/>
  <c r="CA541" i="3"/>
  <c r="CB802" i="3"/>
  <c r="CA227" i="3"/>
  <c r="CA445" i="3"/>
  <c r="CB897" i="3"/>
  <c r="CB174" i="3"/>
  <c r="CB82" i="3"/>
  <c r="CB147" i="3"/>
  <c r="CB869" i="3"/>
  <c r="CB243" i="3"/>
  <c r="CA785" i="3"/>
  <c r="CB720" i="3"/>
  <c r="CA378" i="3"/>
  <c r="CA166" i="3"/>
  <c r="CA50" i="3"/>
  <c r="CB81" i="3"/>
  <c r="CA393" i="3"/>
  <c r="CB306" i="3"/>
  <c r="CA209" i="3"/>
  <c r="CA639" i="3"/>
  <c r="CA218" i="3"/>
  <c r="CB818" i="3"/>
  <c r="CB346" i="3"/>
  <c r="CA105" i="3"/>
  <c r="CB913" i="3"/>
  <c r="CA99" i="3"/>
  <c r="CB582" i="3"/>
  <c r="CB90" i="3"/>
  <c r="CA46" i="3"/>
  <c r="CB473" i="3"/>
  <c r="CA345" i="3"/>
  <c r="CA571" i="3"/>
  <c r="CB770" i="3"/>
  <c r="CB334" i="3"/>
  <c r="CB250" i="3"/>
  <c r="CB162" i="3"/>
  <c r="CA38" i="3"/>
  <c r="CA523" i="3"/>
  <c r="CA487" i="3"/>
  <c r="CA423" i="3"/>
  <c r="CA391" i="3"/>
  <c r="CA359" i="3"/>
  <c r="CA327" i="3"/>
  <c r="CA263" i="3"/>
  <c r="CB135" i="3"/>
  <c r="CB87" i="3"/>
  <c r="CB39" i="3"/>
  <c r="CB434" i="3"/>
  <c r="CB632" i="3"/>
  <c r="CA485" i="3"/>
  <c r="CA465" i="3"/>
  <c r="CA421" i="3"/>
  <c r="CA293" i="3"/>
  <c r="CB121" i="3"/>
  <c r="CB583" i="3"/>
  <c r="CB23" i="3"/>
  <c r="CA697" i="3"/>
  <c r="CA817" i="3"/>
  <c r="CB953" i="3"/>
  <c r="CB568" i="3"/>
  <c r="CA547" i="3"/>
  <c r="CA471" i="3"/>
  <c r="CA994" i="3"/>
  <c r="CB590" i="3"/>
  <c r="CB566" i="3"/>
  <c r="CB526" i="3"/>
  <c r="CB462" i="3"/>
  <c r="CB422" i="3"/>
  <c r="CB350" i="3"/>
  <c r="CB294" i="3"/>
  <c r="CB222" i="3"/>
  <c r="CB122" i="3"/>
  <c r="CB94" i="3"/>
  <c r="CB567" i="3"/>
  <c r="CB167" i="3"/>
  <c r="CA389" i="3"/>
  <c r="CA377" i="3"/>
  <c r="CA325" i="3"/>
  <c r="CA265" i="3"/>
  <c r="CB197" i="3"/>
  <c r="CB137" i="3"/>
  <c r="CB69" i="3"/>
  <c r="CB37" i="3"/>
  <c r="CB151" i="3"/>
  <c r="CB55" i="3"/>
  <c r="CA761" i="3"/>
  <c r="CA825" i="3"/>
  <c r="CB664" i="3"/>
  <c r="CA279" i="3"/>
  <c r="CA231" i="3"/>
  <c r="CB119" i="3"/>
  <c r="CA619" i="3"/>
  <c r="CA769" i="3"/>
  <c r="CA833" i="3"/>
  <c r="CB889" i="3"/>
  <c r="CA786" i="3"/>
  <c r="CA409" i="3"/>
  <c r="CA141" i="3"/>
  <c r="CA801" i="3"/>
  <c r="CA849" i="3"/>
  <c r="CA528" i="3"/>
  <c r="CB508" i="3"/>
  <c r="CA148" i="3"/>
  <c r="CA946" i="3"/>
  <c r="CB126" i="3"/>
  <c r="CB561" i="3"/>
  <c r="CA930" i="3"/>
  <c r="CB514" i="3"/>
  <c r="CA962" i="3"/>
  <c r="CA656" i="3"/>
  <c r="CB656" i="3"/>
  <c r="CA49" i="3"/>
  <c r="CB49" i="3"/>
  <c r="CA655" i="3"/>
  <c r="CB655" i="3"/>
  <c r="CB519" i="3"/>
  <c r="CA519" i="3"/>
  <c r="CB131" i="3"/>
  <c r="CA131" i="3"/>
  <c r="CB339" i="3"/>
  <c r="CA339" i="3"/>
  <c r="CB809" i="3"/>
  <c r="CA809" i="3"/>
  <c r="CA937" i="3"/>
  <c r="CB937" i="3"/>
  <c r="CA204" i="3"/>
  <c r="CB204" i="3"/>
  <c r="CA348" i="3"/>
  <c r="CB348" i="3"/>
  <c r="CA575" i="3"/>
  <c r="CB575" i="3"/>
  <c r="CA553" i="3"/>
  <c r="CB553" i="3"/>
  <c r="CB885" i="3"/>
  <c r="CA885" i="3"/>
  <c r="CB878" i="3"/>
  <c r="CA878" i="3"/>
  <c r="CB974" i="3"/>
  <c r="CA974" i="3"/>
  <c r="CB699" i="3"/>
  <c r="CA699" i="3"/>
  <c r="CB747" i="3"/>
  <c r="CA747" i="3"/>
  <c r="CB843" i="3"/>
  <c r="CA843" i="3"/>
  <c r="CA875" i="3"/>
  <c r="CB875" i="3"/>
  <c r="CA824" i="3"/>
  <c r="CB824" i="3"/>
  <c r="CB417" i="3"/>
  <c r="CA417" i="3"/>
  <c r="CA607" i="3"/>
  <c r="CB607" i="3"/>
  <c r="CA530" i="3"/>
  <c r="CB530" i="3"/>
  <c r="CA872" i="3"/>
  <c r="CA936" i="3"/>
  <c r="CA984" i="3"/>
  <c r="CB846" i="3"/>
  <c r="CB778" i="3"/>
  <c r="CB630" i="3"/>
  <c r="CB554" i="3"/>
  <c r="CB542" i="3"/>
  <c r="CB430" i="3"/>
  <c r="CB386" i="3"/>
  <c r="CB302" i="3"/>
  <c r="CA138" i="3"/>
  <c r="CB179" i="3"/>
  <c r="CA19" i="3"/>
  <c r="CA477" i="3"/>
  <c r="CA611" i="3"/>
  <c r="CA633" i="3"/>
  <c r="CA521" i="3"/>
  <c r="CA177" i="3"/>
  <c r="CB93" i="3"/>
  <c r="CA779" i="3"/>
  <c r="CB435" i="3"/>
  <c r="CA291" i="3"/>
  <c r="CA83" i="3"/>
  <c r="CA665" i="3"/>
  <c r="CA745" i="3"/>
  <c r="CB856" i="3"/>
  <c r="CA808" i="3"/>
  <c r="CB792" i="3"/>
  <c r="CA744" i="3"/>
  <c r="CB728" i="3"/>
  <c r="CA660" i="3"/>
  <c r="CB396" i="3"/>
  <c r="CA300" i="3"/>
  <c r="CB108" i="3"/>
  <c r="CA44" i="3"/>
  <c r="CB599" i="3"/>
  <c r="CA451" i="3"/>
  <c r="CA387" i="3"/>
  <c r="CA323" i="3"/>
  <c r="CA906" i="3"/>
  <c r="CA917" i="3"/>
  <c r="CA285" i="3"/>
  <c r="CA489" i="3"/>
  <c r="CB489" i="3"/>
  <c r="CA361" i="3"/>
  <c r="CB361" i="3"/>
  <c r="CB433" i="3"/>
  <c r="CA433" i="3"/>
  <c r="CB978" i="3"/>
  <c r="CA978" i="3"/>
  <c r="CA67" i="3"/>
  <c r="CB67" i="3"/>
  <c r="CB163" i="3"/>
  <c r="CA163" i="3"/>
  <c r="CB499" i="3"/>
  <c r="CA499" i="3"/>
  <c r="CB681" i="3"/>
  <c r="CA681" i="3"/>
  <c r="CB28" i="3"/>
  <c r="CA28" i="3"/>
  <c r="CA92" i="3"/>
  <c r="CB92" i="3"/>
  <c r="CA332" i="3"/>
  <c r="CB332" i="3"/>
  <c r="CA364" i="3"/>
  <c r="CB364" i="3"/>
  <c r="CB970" i="3"/>
  <c r="CA970" i="3"/>
  <c r="CB981" i="3"/>
  <c r="CA981" i="3"/>
  <c r="CB942" i="3"/>
  <c r="CA942" i="3"/>
  <c r="CB1006" i="3"/>
  <c r="CA1006" i="3"/>
  <c r="CB715" i="3"/>
  <c r="CA715" i="3"/>
  <c r="CA939" i="3"/>
  <c r="CB939" i="3"/>
  <c r="CA971" i="3"/>
  <c r="CB971" i="3"/>
  <c r="CA221" i="3"/>
  <c r="CA693" i="3"/>
  <c r="CA757" i="3"/>
  <c r="CA821" i="3"/>
  <c r="CA888" i="3"/>
  <c r="CA1000" i="3"/>
  <c r="CB814" i="3"/>
  <c r="CB750" i="3"/>
  <c r="CB714" i="3"/>
  <c r="CB686" i="3"/>
  <c r="CB614" i="3"/>
  <c r="CB578" i="3"/>
  <c r="CB474" i="3"/>
  <c r="CA446" i="3"/>
  <c r="CB406" i="3"/>
  <c r="CA170" i="3"/>
  <c r="CB134" i="3"/>
  <c r="CB211" i="3"/>
  <c r="CA51" i="3"/>
  <c r="CA520" i="3"/>
  <c r="CA663" i="3"/>
  <c r="CB923" i="3"/>
  <c r="CB987" i="3"/>
  <c r="CB617" i="3"/>
  <c r="CA217" i="3"/>
  <c r="CB189" i="3"/>
  <c r="CA89" i="3"/>
  <c r="CB29" i="3"/>
  <c r="CB563" i="3"/>
  <c r="CA467" i="3"/>
  <c r="CA403" i="3"/>
  <c r="CA195" i="3"/>
  <c r="CB840" i="3"/>
  <c r="CB776" i="3"/>
  <c r="CA696" i="3"/>
  <c r="CB680" i="3"/>
  <c r="CB532" i="3"/>
  <c r="CB524" i="3"/>
  <c r="CA512" i="3"/>
  <c r="CB492" i="3"/>
  <c r="CB476" i="3"/>
  <c r="CB460" i="3"/>
  <c r="CB444" i="3"/>
  <c r="CB412" i="3"/>
  <c r="CA252" i="3"/>
  <c r="CB236" i="3"/>
  <c r="CA188" i="3"/>
  <c r="CB172" i="3"/>
  <c r="CA683" i="3"/>
  <c r="CA483" i="3"/>
  <c r="CA259" i="3"/>
  <c r="CA949" i="3"/>
  <c r="CA253" i="3"/>
  <c r="CB253" i="3"/>
  <c r="CB349" i="3"/>
  <c r="CA349" i="3"/>
  <c r="CB275" i="3"/>
  <c r="CA275" i="3"/>
  <c r="CB419" i="3"/>
  <c r="CA419" i="3"/>
  <c r="CA1001" i="3"/>
  <c r="CB1001" i="3"/>
  <c r="CA316" i="3"/>
  <c r="CB316" i="3"/>
  <c r="CA569" i="3"/>
  <c r="CB569" i="3"/>
  <c r="CB910" i="3"/>
  <c r="CA910" i="3"/>
  <c r="CB731" i="3"/>
  <c r="CA731" i="3"/>
  <c r="CB859" i="3"/>
  <c r="CA859" i="3"/>
  <c r="CA907" i="3"/>
  <c r="CB907" i="3"/>
  <c r="CA1003" i="3"/>
  <c r="CB1003" i="3"/>
  <c r="CA712" i="3"/>
  <c r="CB712" i="3"/>
  <c r="CA760" i="3"/>
  <c r="CB760" i="3"/>
  <c r="CA381" i="3"/>
  <c r="CA904" i="3"/>
  <c r="CA952" i="3"/>
  <c r="CA866" i="3"/>
  <c r="CB262" i="3"/>
  <c r="CA234" i="3"/>
  <c r="CA190" i="3"/>
  <c r="CB74" i="3"/>
  <c r="CA827" i="3"/>
  <c r="CB115" i="3"/>
  <c r="CA601" i="3"/>
  <c r="CA481" i="3"/>
  <c r="CA305" i="3"/>
  <c r="CB65" i="3"/>
  <c r="CA307" i="3"/>
  <c r="CA317" i="3"/>
  <c r="CB624" i="3"/>
  <c r="CB873" i="3"/>
  <c r="CB993" i="3"/>
  <c r="CA596" i="3"/>
  <c r="CB428" i="3"/>
  <c r="CA268" i="3"/>
  <c r="CB220" i="3"/>
  <c r="CB156" i="3"/>
  <c r="CA795" i="3"/>
  <c r="CB35" i="3"/>
  <c r="CB584" i="3"/>
  <c r="CA741" i="3"/>
  <c r="CA912" i="3"/>
  <c r="CB310" i="3"/>
  <c r="CA990" i="3"/>
  <c r="CA429" i="3"/>
  <c r="CA45" i="3"/>
  <c r="CB491" i="3"/>
  <c r="CB267" i="3"/>
  <c r="CA235" i="3"/>
  <c r="CA737" i="3"/>
  <c r="CA777" i="3"/>
  <c r="CA552" i="3"/>
  <c r="CB484" i="3"/>
  <c r="CB340" i="3"/>
  <c r="CA84" i="3"/>
  <c r="CA835" i="3"/>
  <c r="CB901" i="3"/>
  <c r="CB466" i="3"/>
  <c r="CB640" i="3"/>
  <c r="CA880" i="3"/>
  <c r="CA1008" i="3"/>
  <c r="CA834" i="3"/>
  <c r="CB798" i="3"/>
  <c r="CA746" i="3"/>
  <c r="CB534" i="3"/>
  <c r="CA382" i="3"/>
  <c r="CB342" i="3"/>
  <c r="CA330" i="3"/>
  <c r="CA254" i="3"/>
  <c r="CA210" i="3"/>
  <c r="CA315" i="3"/>
  <c r="CA425" i="3"/>
  <c r="CB397" i="3"/>
  <c r="CA353" i="3"/>
  <c r="CA297" i="3"/>
  <c r="CB169" i="3"/>
  <c r="CA41" i="3"/>
  <c r="CB631" i="3"/>
  <c r="CB395" i="3"/>
  <c r="CA363" i="3"/>
  <c r="CB848" i="3"/>
  <c r="CA564" i="3"/>
  <c r="CB20" i="3"/>
  <c r="CA755" i="3"/>
  <c r="CA1010" i="3"/>
  <c r="CB670" i="3"/>
  <c r="CB522" i="3"/>
  <c r="CB338" i="3"/>
  <c r="CA976" i="3"/>
  <c r="CA830" i="3"/>
  <c r="CB810" i="3"/>
  <c r="CA734" i="3"/>
  <c r="CA654" i="3"/>
  <c r="CB606" i="3"/>
  <c r="CA574" i="3"/>
  <c r="CB550" i="3"/>
  <c r="CA490" i="3"/>
  <c r="CB454" i="3"/>
  <c r="CA322" i="3"/>
  <c r="CB641" i="3"/>
  <c r="CA113" i="3"/>
  <c r="CA77" i="3"/>
  <c r="CB427" i="3"/>
  <c r="CA123" i="3"/>
  <c r="CB961" i="3"/>
  <c r="CB784" i="3"/>
  <c r="CB388" i="3"/>
  <c r="CA292" i="3"/>
  <c r="CA212" i="3"/>
  <c r="CB543" i="3"/>
  <c r="CB347" i="3"/>
  <c r="CA25" i="3"/>
  <c r="CB25" i="3"/>
  <c r="CA109" i="3"/>
  <c r="CB109" i="3"/>
  <c r="CB301" i="3"/>
  <c r="CA301" i="3"/>
  <c r="CA27" i="3"/>
  <c r="CB27" i="3"/>
  <c r="CB91" i="3"/>
  <c r="CA91" i="3"/>
  <c r="CB139" i="3"/>
  <c r="CA139" i="3"/>
  <c r="CB627" i="3"/>
  <c r="CA627" i="3"/>
  <c r="CB713" i="3"/>
  <c r="CA713" i="3"/>
  <c r="CA905" i="3"/>
  <c r="CB905" i="3"/>
  <c r="CB52" i="3"/>
  <c r="CA52" i="3"/>
  <c r="CA180" i="3"/>
  <c r="CB180" i="3"/>
  <c r="CB926" i="3"/>
  <c r="CA926" i="3"/>
  <c r="CB739" i="3"/>
  <c r="CA739" i="3"/>
  <c r="CB803" i="3"/>
  <c r="CA803" i="3"/>
  <c r="CA867" i="3"/>
  <c r="CB867" i="3"/>
  <c r="CA688" i="3"/>
  <c r="CB688" i="3"/>
  <c r="CA752" i="3"/>
  <c r="CB752" i="3"/>
  <c r="CA816" i="3"/>
  <c r="CB816" i="3"/>
  <c r="CB608" i="3"/>
  <c r="CA709" i="3"/>
  <c r="CA837" i="3"/>
  <c r="CB738" i="3"/>
  <c r="CB722" i="3"/>
  <c r="CB326" i="3"/>
  <c r="CB198" i="3"/>
  <c r="CB158" i="3"/>
  <c r="CB110" i="3"/>
  <c r="CB70" i="3"/>
  <c r="CA595" i="3"/>
  <c r="CA623" i="3"/>
  <c r="CA443" i="3"/>
  <c r="CB931" i="3"/>
  <c r="CB979" i="3"/>
  <c r="CB995" i="3"/>
  <c r="CB657" i="3"/>
  <c r="CB593" i="3"/>
  <c r="CA545" i="3"/>
  <c r="CA513" i="3"/>
  <c r="CA497" i="3"/>
  <c r="CA369" i="3"/>
  <c r="CA269" i="3"/>
  <c r="CA237" i="3"/>
  <c r="CA73" i="3"/>
  <c r="CA675" i="3"/>
  <c r="CA187" i="3"/>
  <c r="CB107" i="3"/>
  <c r="CB75" i="3"/>
  <c r="CB43" i="3"/>
  <c r="CB644" i="3"/>
  <c r="CA436" i="3"/>
  <c r="CB276" i="3"/>
  <c r="CB228" i="3"/>
  <c r="CB164" i="3"/>
  <c r="CB100" i="3"/>
  <c r="CA36" i="3"/>
  <c r="CA771" i="3"/>
  <c r="CA851" i="3"/>
  <c r="CA299" i="3"/>
  <c r="CB203" i="3"/>
  <c r="CA171" i="3"/>
  <c r="CA155" i="3"/>
  <c r="CA1002" i="3"/>
  <c r="CA997" i="3"/>
  <c r="CB705" i="3"/>
  <c r="CA705" i="3"/>
  <c r="CA540" i="3"/>
  <c r="CB540" i="3"/>
  <c r="CA62" i="3"/>
  <c r="CB62" i="3"/>
  <c r="CB539" i="3"/>
  <c r="CA539" i="3"/>
  <c r="CA556" i="3"/>
  <c r="CB556" i="3"/>
  <c r="CB241" i="3"/>
  <c r="CA241" i="3"/>
  <c r="CB281" i="3"/>
  <c r="CA281" i="3"/>
  <c r="CA59" i="3"/>
  <c r="CB59" i="3"/>
  <c r="CB411" i="3"/>
  <c r="CA411" i="3"/>
  <c r="CB531" i="3"/>
  <c r="CA531" i="3"/>
  <c r="CB659" i="3"/>
  <c r="CA659" i="3"/>
  <c r="CA969" i="3"/>
  <c r="CB969" i="3"/>
  <c r="CA116" i="3"/>
  <c r="CB116" i="3"/>
  <c r="CA244" i="3"/>
  <c r="CB244" i="3"/>
  <c r="CA356" i="3"/>
  <c r="CB356" i="3"/>
  <c r="CA468" i="3"/>
  <c r="CB468" i="3"/>
  <c r="CA500" i="3"/>
  <c r="CB500" i="3"/>
  <c r="CB707" i="3"/>
  <c r="CA707" i="3"/>
  <c r="CA947" i="3"/>
  <c r="CB947" i="3"/>
  <c r="CA963" i="3"/>
  <c r="CB963" i="3"/>
  <c r="CB882" i="3"/>
  <c r="CA882" i="3"/>
  <c r="CB702" i="3"/>
  <c r="CB682" i="3"/>
  <c r="CB622" i="3"/>
  <c r="CB586" i="3"/>
  <c r="CB494" i="3"/>
  <c r="CB410" i="3"/>
  <c r="CA238" i="3"/>
  <c r="CB551" i="3"/>
  <c r="CA677" i="3"/>
  <c r="CA805" i="3"/>
  <c r="CA896" i="3"/>
  <c r="CA928" i="3"/>
  <c r="CA960" i="3"/>
  <c r="CA992" i="3"/>
  <c r="CB862" i="3"/>
  <c r="CB766" i="3"/>
  <c r="CB638" i="3"/>
  <c r="CB510" i="3"/>
  <c r="CB450" i="3"/>
  <c r="CB366" i="3"/>
  <c r="CB282" i="3"/>
  <c r="CA66" i="3"/>
  <c r="CA26" i="3"/>
  <c r="CA723" i="3"/>
  <c r="CA475" i="3"/>
  <c r="CA251" i="3"/>
  <c r="CA894" i="3"/>
  <c r="CB915" i="3"/>
  <c r="CA958" i="3"/>
  <c r="CB609" i="3"/>
  <c r="CA529" i="3"/>
  <c r="CA461" i="3"/>
  <c r="CA365" i="3"/>
  <c r="CB333" i="3"/>
  <c r="CA321" i="3"/>
  <c r="CA173" i="3"/>
  <c r="CB153" i="3"/>
  <c r="CA691" i="3"/>
  <c r="CB977" i="3"/>
  <c r="CB864" i="3"/>
  <c r="CB800" i="3"/>
  <c r="CB736" i="3"/>
  <c r="CB672" i="3"/>
  <c r="CA612" i="3"/>
  <c r="CB452" i="3"/>
  <c r="CB420" i="3"/>
  <c r="CB372" i="3"/>
  <c r="CA260" i="3"/>
  <c r="CA196" i="3"/>
  <c r="CA132" i="3"/>
  <c r="CB68" i="3"/>
  <c r="CB219" i="3"/>
  <c r="CB498" i="3"/>
  <c r="CA938" i="3"/>
  <c r="CB616" i="3"/>
  <c r="CB965" i="3"/>
  <c r="CA205" i="3"/>
  <c r="CB205" i="3"/>
  <c r="CB379" i="3"/>
  <c r="CA379" i="3"/>
  <c r="CA324" i="3"/>
  <c r="CB324" i="3"/>
  <c r="CB874" i="3"/>
  <c r="CA874" i="3"/>
  <c r="CA577" i="3"/>
  <c r="CB577" i="3"/>
  <c r="CA773" i="3"/>
  <c r="CB194" i="3"/>
  <c r="CA154" i="3"/>
  <c r="CA787" i="3"/>
  <c r="CA283" i="3"/>
  <c r="CB883" i="3"/>
  <c r="CB899" i="3"/>
  <c r="CB625" i="3"/>
  <c r="CA493" i="3"/>
  <c r="CA329" i="3"/>
  <c r="CB161" i="3"/>
  <c r="CA819" i="3"/>
  <c r="CA503" i="3"/>
  <c r="CB459" i="3"/>
  <c r="CA331" i="3"/>
  <c r="CA721" i="3"/>
  <c r="CA841" i="3"/>
  <c r="CA832" i="3"/>
  <c r="CA768" i="3"/>
  <c r="CA704" i="3"/>
  <c r="CB576" i="3"/>
  <c r="CA404" i="3"/>
  <c r="CB308" i="3"/>
  <c r="CA933" i="3"/>
  <c r="CA145" i="3"/>
  <c r="CA685" i="3"/>
  <c r="CA717" i="3"/>
  <c r="CA749" i="3"/>
  <c r="CA781" i="3"/>
  <c r="CA813" i="3"/>
  <c r="CA845" i="3"/>
  <c r="CB870" i="3"/>
  <c r="CB838" i="3"/>
  <c r="CB806" i="3"/>
  <c r="CB774" i="3"/>
  <c r="CB742" i="3"/>
  <c r="CB710" i="3"/>
  <c r="CB678" i="3"/>
  <c r="CB558" i="3"/>
  <c r="CB506" i="3"/>
  <c r="CB486" i="3"/>
  <c r="CB442" i="3"/>
  <c r="CB358" i="3"/>
  <c r="CB314" i="3"/>
  <c r="CB226" i="3"/>
  <c r="CB186" i="3"/>
  <c r="CB146" i="3"/>
  <c r="CB98" i="3"/>
  <c r="CA58" i="3"/>
  <c r="CA549" i="3"/>
  <c r="CA501" i="3"/>
  <c r="CA437" i="3"/>
  <c r="CA401" i="3"/>
  <c r="CA373" i="3"/>
  <c r="CA309" i="3"/>
  <c r="CA273" i="3"/>
  <c r="CA233" i="3"/>
  <c r="CB213" i="3"/>
  <c r="CB181" i="3"/>
  <c r="CB149" i="3"/>
  <c r="CB117" i="3"/>
  <c r="CB85" i="3"/>
  <c r="CB53" i="3"/>
  <c r="CB21" i="3"/>
  <c r="CA527" i="3"/>
  <c r="CA479" i="3"/>
  <c r="CA415" i="3"/>
  <c r="CA351" i="3"/>
  <c r="CA223" i="3"/>
  <c r="CB175" i="3"/>
  <c r="CB63" i="3"/>
  <c r="CA360" i="3"/>
  <c r="CA603" i="3"/>
  <c r="CB645" i="3"/>
  <c r="CA871" i="3"/>
  <c r="CB881" i="3"/>
  <c r="CB921" i="3"/>
  <c r="CA935" i="3"/>
  <c r="CA967" i="3"/>
  <c r="CA980" i="3"/>
  <c r="CB370" i="3"/>
  <c r="CA914" i="3"/>
  <c r="CA898" i="3"/>
  <c r="CA424" i="3"/>
  <c r="CA661" i="3"/>
  <c r="CB239" i="3"/>
  <c r="CB600" i="3"/>
  <c r="CA679" i="3"/>
  <c r="CA711" i="3"/>
  <c r="CA743" i="3"/>
  <c r="CA775" i="3"/>
  <c r="CA807" i="3"/>
  <c r="CA839" i="3"/>
  <c r="CB865" i="3"/>
  <c r="CB402" i="3"/>
  <c r="CB565" i="3"/>
  <c r="CB613" i="3"/>
  <c r="CA753" i="3"/>
  <c r="CA884" i="3"/>
  <c r="CA948" i="3"/>
  <c r="CB985" i="3"/>
  <c r="CA996" i="3"/>
  <c r="CB652" i="3"/>
  <c r="CB620" i="3"/>
  <c r="CA544" i="3"/>
  <c r="CA536" i="3"/>
  <c r="CA472" i="3"/>
  <c r="CA408" i="3"/>
  <c r="CA344" i="3"/>
  <c r="CA280" i="3"/>
  <c r="CB903" i="3"/>
  <c r="CB647" i="3"/>
  <c r="CB591" i="3"/>
  <c r="CA463" i="3"/>
  <c r="CA399" i="3"/>
  <c r="CA335" i="3"/>
  <c r="CA287" i="3"/>
  <c r="CA271" i="3"/>
  <c r="CB79" i="3"/>
  <c r="CA328" i="3"/>
  <c r="CA890" i="3"/>
  <c r="CA954" i="3"/>
  <c r="CA909" i="3"/>
  <c r="CA973" i="3"/>
  <c r="CA456" i="3"/>
  <c r="CA296" i="3"/>
  <c r="CA587" i="3"/>
  <c r="CB629" i="3"/>
  <c r="CA392" i="3"/>
  <c r="CA902" i="3"/>
  <c r="CA934" i="3"/>
  <c r="CA966" i="3"/>
  <c r="CA998" i="3"/>
  <c r="CA667" i="3"/>
  <c r="CB274" i="3"/>
  <c r="CB581" i="3"/>
  <c r="CA729" i="3"/>
  <c r="CA793" i="3"/>
  <c r="CA857" i="3"/>
  <c r="CA887" i="3"/>
  <c r="CA951" i="3"/>
  <c r="CA999" i="3"/>
  <c r="CB1009" i="3"/>
  <c r="CB983" i="3"/>
  <c r="CT8" i="2"/>
  <c r="AZ57" i="4" s="1"/>
  <c r="AZ10" i="4" s="1"/>
  <c r="AL9" i="4" s="1"/>
  <c r="S1010" i="3"/>
  <c r="R1010" i="3"/>
  <c r="S1009" i="3"/>
  <c r="R1009" i="3"/>
  <c r="S1008" i="3"/>
  <c r="R1008" i="3"/>
  <c r="S1007" i="3"/>
  <c r="R1007" i="3"/>
  <c r="S1006" i="3"/>
  <c r="R1006" i="3"/>
  <c r="S1005" i="3"/>
  <c r="R1005" i="3"/>
  <c r="S1004" i="3"/>
  <c r="R1004" i="3"/>
  <c r="S1003" i="3"/>
  <c r="R1003" i="3"/>
  <c r="S1002" i="3"/>
  <c r="R1002" i="3"/>
  <c r="S1001" i="3"/>
  <c r="R1001" i="3"/>
  <c r="S1000" i="3"/>
  <c r="R1000" i="3"/>
  <c r="S999" i="3"/>
  <c r="R999" i="3"/>
  <c r="S998" i="3"/>
  <c r="R998" i="3"/>
  <c r="S997" i="3"/>
  <c r="R997" i="3"/>
  <c r="S996" i="3"/>
  <c r="R996" i="3"/>
  <c r="S995" i="3"/>
  <c r="R995" i="3"/>
  <c r="S994" i="3"/>
  <c r="R994" i="3"/>
  <c r="S993" i="3"/>
  <c r="R993" i="3"/>
  <c r="S992" i="3"/>
  <c r="R992" i="3"/>
  <c r="S991" i="3"/>
  <c r="R991" i="3"/>
  <c r="S990" i="3"/>
  <c r="R990" i="3"/>
  <c r="S989" i="3"/>
  <c r="R989" i="3"/>
  <c r="S988" i="3"/>
  <c r="R988" i="3"/>
  <c r="S987" i="3"/>
  <c r="R987" i="3"/>
  <c r="S986" i="3"/>
  <c r="R986" i="3"/>
  <c r="S985" i="3"/>
  <c r="R985" i="3"/>
  <c r="S984" i="3"/>
  <c r="R984" i="3"/>
  <c r="S983" i="3"/>
  <c r="R983" i="3"/>
  <c r="S982" i="3"/>
  <c r="R982" i="3"/>
  <c r="S981" i="3"/>
  <c r="R981" i="3"/>
  <c r="S980" i="3"/>
  <c r="R980" i="3"/>
  <c r="S979" i="3"/>
  <c r="R979" i="3"/>
  <c r="S978" i="3"/>
  <c r="R978" i="3"/>
  <c r="S977" i="3"/>
  <c r="R977" i="3"/>
  <c r="S976" i="3"/>
  <c r="R976" i="3"/>
  <c r="S975" i="3"/>
  <c r="R975" i="3"/>
  <c r="S974" i="3"/>
  <c r="R974" i="3"/>
  <c r="S973" i="3"/>
  <c r="R973" i="3"/>
  <c r="S972" i="3"/>
  <c r="R972" i="3"/>
  <c r="S971" i="3"/>
  <c r="R971" i="3"/>
  <c r="S970" i="3"/>
  <c r="R970" i="3"/>
  <c r="S969" i="3"/>
  <c r="R969" i="3"/>
  <c r="S968" i="3"/>
  <c r="R968" i="3"/>
  <c r="S967" i="3"/>
  <c r="R967" i="3"/>
  <c r="S966" i="3"/>
  <c r="R966" i="3"/>
  <c r="S965" i="3"/>
  <c r="R965" i="3"/>
  <c r="S964" i="3"/>
  <c r="R964" i="3"/>
  <c r="S963" i="3"/>
  <c r="R963" i="3"/>
  <c r="S962" i="3"/>
  <c r="R962" i="3"/>
  <c r="S961" i="3"/>
  <c r="R961" i="3"/>
  <c r="S960" i="3"/>
  <c r="R960" i="3"/>
  <c r="S959" i="3"/>
  <c r="R959" i="3"/>
  <c r="S958" i="3"/>
  <c r="R958" i="3"/>
  <c r="S957" i="3"/>
  <c r="R957" i="3"/>
  <c r="S956" i="3"/>
  <c r="R956" i="3"/>
  <c r="S955" i="3"/>
  <c r="R955" i="3"/>
  <c r="S954" i="3"/>
  <c r="R954" i="3"/>
  <c r="S953" i="3"/>
  <c r="R953" i="3"/>
  <c r="S952" i="3"/>
  <c r="R952" i="3"/>
  <c r="S951" i="3"/>
  <c r="R951" i="3"/>
  <c r="S950" i="3"/>
  <c r="R950" i="3"/>
  <c r="S949" i="3"/>
  <c r="R949" i="3"/>
  <c r="S948" i="3"/>
  <c r="R948" i="3"/>
  <c r="S947" i="3"/>
  <c r="R947" i="3"/>
  <c r="S946" i="3"/>
  <c r="R946" i="3"/>
  <c r="S945" i="3"/>
  <c r="R945" i="3"/>
  <c r="S944" i="3"/>
  <c r="R944" i="3"/>
  <c r="S943" i="3"/>
  <c r="R943" i="3"/>
  <c r="S942" i="3"/>
  <c r="R942" i="3"/>
  <c r="S941" i="3"/>
  <c r="R941" i="3"/>
  <c r="S940" i="3"/>
  <c r="R940" i="3"/>
  <c r="S939" i="3"/>
  <c r="R939" i="3"/>
  <c r="S938" i="3"/>
  <c r="R938" i="3"/>
  <c r="S937" i="3"/>
  <c r="R937" i="3"/>
  <c r="S936" i="3"/>
  <c r="R936" i="3"/>
  <c r="S935" i="3"/>
  <c r="R935" i="3"/>
  <c r="S934" i="3"/>
  <c r="R934" i="3"/>
  <c r="S933" i="3"/>
  <c r="R933" i="3"/>
  <c r="S932" i="3"/>
  <c r="R932" i="3"/>
  <c r="S931" i="3"/>
  <c r="R931" i="3"/>
  <c r="S930" i="3"/>
  <c r="R930" i="3"/>
  <c r="S929" i="3"/>
  <c r="R929" i="3"/>
  <c r="S928" i="3"/>
  <c r="R928" i="3"/>
  <c r="S927" i="3"/>
  <c r="R927" i="3"/>
  <c r="S926" i="3"/>
  <c r="R926" i="3"/>
  <c r="S925" i="3"/>
  <c r="R925" i="3"/>
  <c r="S924" i="3"/>
  <c r="R924" i="3"/>
  <c r="S923" i="3"/>
  <c r="R923" i="3"/>
  <c r="S922" i="3"/>
  <c r="R922" i="3"/>
  <c r="S921" i="3"/>
  <c r="R921" i="3"/>
  <c r="S920" i="3"/>
  <c r="R920" i="3"/>
  <c r="S919" i="3"/>
  <c r="R919" i="3"/>
  <c r="S918" i="3"/>
  <c r="R918" i="3"/>
  <c r="S917" i="3"/>
  <c r="R917" i="3"/>
  <c r="S916" i="3"/>
  <c r="R916" i="3"/>
  <c r="S915" i="3"/>
  <c r="R915" i="3"/>
  <c r="S914" i="3"/>
  <c r="R914" i="3"/>
  <c r="S913" i="3"/>
  <c r="R913" i="3"/>
  <c r="S912" i="3"/>
  <c r="R912" i="3"/>
  <c r="S911" i="3"/>
  <c r="R911" i="3"/>
  <c r="S910" i="3"/>
  <c r="R910" i="3"/>
  <c r="S909" i="3"/>
  <c r="R909" i="3"/>
  <c r="S908" i="3"/>
  <c r="R908" i="3"/>
  <c r="S907" i="3"/>
  <c r="R907" i="3"/>
  <c r="S906" i="3"/>
  <c r="R906" i="3"/>
  <c r="S905" i="3"/>
  <c r="R905" i="3"/>
  <c r="S904" i="3"/>
  <c r="R904" i="3"/>
  <c r="S903" i="3"/>
  <c r="R903" i="3"/>
  <c r="S902" i="3"/>
  <c r="R902" i="3"/>
  <c r="S901" i="3"/>
  <c r="R901" i="3"/>
  <c r="S900" i="3"/>
  <c r="R900" i="3"/>
  <c r="S899" i="3"/>
  <c r="R899" i="3"/>
  <c r="S898" i="3"/>
  <c r="R898" i="3"/>
  <c r="S897" i="3"/>
  <c r="R897" i="3"/>
  <c r="S896" i="3"/>
  <c r="R896" i="3"/>
  <c r="S895" i="3"/>
  <c r="R895" i="3"/>
  <c r="S894" i="3"/>
  <c r="R894" i="3"/>
  <c r="S893" i="3"/>
  <c r="R893" i="3"/>
  <c r="S892" i="3"/>
  <c r="R892" i="3"/>
  <c r="S891" i="3"/>
  <c r="R891" i="3"/>
  <c r="S890" i="3"/>
  <c r="R890" i="3"/>
  <c r="S889" i="3"/>
  <c r="R889" i="3"/>
  <c r="S888" i="3"/>
  <c r="R888" i="3"/>
  <c r="S887" i="3"/>
  <c r="R887" i="3"/>
  <c r="S886" i="3"/>
  <c r="R886" i="3"/>
  <c r="S885" i="3"/>
  <c r="R885" i="3"/>
  <c r="S884" i="3"/>
  <c r="R884" i="3"/>
  <c r="S883" i="3"/>
  <c r="R883" i="3"/>
  <c r="S882" i="3"/>
  <c r="R882" i="3"/>
  <c r="S881" i="3"/>
  <c r="R881" i="3"/>
  <c r="S880" i="3"/>
  <c r="R880" i="3"/>
  <c r="S879" i="3"/>
  <c r="R879" i="3"/>
  <c r="S878" i="3"/>
  <c r="R878" i="3"/>
  <c r="S877" i="3"/>
  <c r="R877" i="3"/>
  <c r="S876" i="3"/>
  <c r="R876" i="3"/>
  <c r="S875" i="3"/>
  <c r="R875" i="3"/>
  <c r="S874" i="3"/>
  <c r="R874" i="3"/>
  <c r="S873" i="3"/>
  <c r="R873" i="3"/>
  <c r="S872" i="3"/>
  <c r="R872" i="3"/>
  <c r="S871" i="3"/>
  <c r="R871" i="3"/>
  <c r="S870" i="3"/>
  <c r="R870" i="3"/>
  <c r="S869" i="3"/>
  <c r="R869" i="3"/>
  <c r="S868" i="3"/>
  <c r="R868" i="3"/>
  <c r="S867" i="3"/>
  <c r="R867" i="3"/>
  <c r="S866" i="3"/>
  <c r="R866" i="3"/>
  <c r="S865" i="3"/>
  <c r="R865" i="3"/>
  <c r="S864" i="3"/>
  <c r="R864" i="3"/>
  <c r="S863" i="3"/>
  <c r="R863" i="3"/>
  <c r="S862" i="3"/>
  <c r="R862" i="3"/>
  <c r="S861" i="3"/>
  <c r="R861" i="3"/>
  <c r="S860" i="3"/>
  <c r="R860" i="3"/>
  <c r="S859" i="3"/>
  <c r="R859" i="3"/>
  <c r="S858" i="3"/>
  <c r="R858" i="3"/>
  <c r="S857" i="3"/>
  <c r="R857" i="3"/>
  <c r="S856" i="3"/>
  <c r="R856" i="3"/>
  <c r="S855" i="3"/>
  <c r="R855" i="3"/>
  <c r="S854" i="3"/>
  <c r="R854" i="3"/>
  <c r="S853" i="3"/>
  <c r="R853" i="3"/>
  <c r="S852" i="3"/>
  <c r="R852" i="3"/>
  <c r="S851" i="3"/>
  <c r="R851" i="3"/>
  <c r="S850" i="3"/>
  <c r="R850" i="3"/>
  <c r="S849" i="3"/>
  <c r="R849" i="3"/>
  <c r="S848" i="3"/>
  <c r="R848" i="3"/>
  <c r="S847" i="3"/>
  <c r="R847" i="3"/>
  <c r="S846" i="3"/>
  <c r="R846" i="3"/>
  <c r="S845" i="3"/>
  <c r="R845" i="3"/>
  <c r="S844" i="3"/>
  <c r="R844" i="3"/>
  <c r="S843" i="3"/>
  <c r="R843" i="3"/>
  <c r="S842" i="3"/>
  <c r="R842" i="3"/>
  <c r="S841" i="3"/>
  <c r="R841" i="3"/>
  <c r="S840" i="3"/>
  <c r="R840" i="3"/>
  <c r="S839" i="3"/>
  <c r="R839" i="3"/>
  <c r="S838" i="3"/>
  <c r="R838" i="3"/>
  <c r="S837" i="3"/>
  <c r="R837" i="3"/>
  <c r="S836" i="3"/>
  <c r="R836" i="3"/>
  <c r="S835" i="3"/>
  <c r="R835" i="3"/>
  <c r="S834" i="3"/>
  <c r="R834" i="3"/>
  <c r="S833" i="3"/>
  <c r="R833" i="3"/>
  <c r="S832" i="3"/>
  <c r="R832" i="3"/>
  <c r="S831" i="3"/>
  <c r="R831" i="3"/>
  <c r="S830" i="3"/>
  <c r="R830" i="3"/>
  <c r="S829" i="3"/>
  <c r="R829" i="3"/>
  <c r="S828" i="3"/>
  <c r="R828" i="3"/>
  <c r="S827" i="3"/>
  <c r="R827" i="3"/>
  <c r="S826" i="3"/>
  <c r="R826" i="3"/>
  <c r="S825" i="3"/>
  <c r="R825" i="3"/>
  <c r="S824" i="3"/>
  <c r="R824" i="3"/>
  <c r="S823" i="3"/>
  <c r="R823" i="3"/>
  <c r="S822" i="3"/>
  <c r="R822" i="3"/>
  <c r="S821" i="3"/>
  <c r="R821" i="3"/>
  <c r="S820" i="3"/>
  <c r="R820" i="3"/>
  <c r="S819" i="3"/>
  <c r="R819" i="3"/>
  <c r="S818" i="3"/>
  <c r="R818" i="3"/>
  <c r="S817" i="3"/>
  <c r="R817" i="3"/>
  <c r="S816" i="3"/>
  <c r="R816" i="3"/>
  <c r="S815" i="3"/>
  <c r="R815" i="3"/>
  <c r="S814" i="3"/>
  <c r="R814" i="3"/>
  <c r="S813" i="3"/>
  <c r="R813" i="3"/>
  <c r="S812" i="3"/>
  <c r="R812" i="3"/>
  <c r="S811" i="3"/>
  <c r="R811" i="3"/>
  <c r="S810" i="3"/>
  <c r="R810" i="3"/>
  <c r="S809" i="3"/>
  <c r="R809" i="3"/>
  <c r="S808" i="3"/>
  <c r="R808" i="3"/>
  <c r="S807" i="3"/>
  <c r="R807" i="3"/>
  <c r="S806" i="3"/>
  <c r="R806" i="3"/>
  <c r="S805" i="3"/>
  <c r="R805" i="3"/>
  <c r="S804" i="3"/>
  <c r="R804" i="3"/>
  <c r="S803" i="3"/>
  <c r="R803" i="3"/>
  <c r="S802" i="3"/>
  <c r="R802" i="3"/>
  <c r="S801" i="3"/>
  <c r="R801" i="3"/>
  <c r="S800" i="3"/>
  <c r="R800" i="3"/>
  <c r="S799" i="3"/>
  <c r="R799" i="3"/>
  <c r="S798" i="3"/>
  <c r="R798" i="3"/>
  <c r="S797" i="3"/>
  <c r="R797" i="3"/>
  <c r="S796" i="3"/>
  <c r="R796" i="3"/>
  <c r="S795" i="3"/>
  <c r="R795" i="3"/>
  <c r="S794" i="3"/>
  <c r="R794" i="3"/>
  <c r="S793" i="3"/>
  <c r="R793" i="3"/>
  <c r="S792" i="3"/>
  <c r="R792" i="3"/>
  <c r="S791" i="3"/>
  <c r="R791" i="3"/>
  <c r="S790" i="3"/>
  <c r="R790" i="3"/>
  <c r="S789" i="3"/>
  <c r="R789" i="3"/>
  <c r="S788" i="3"/>
  <c r="R788" i="3"/>
  <c r="S787" i="3"/>
  <c r="R787" i="3"/>
  <c r="S786" i="3"/>
  <c r="R786" i="3"/>
  <c r="S785" i="3"/>
  <c r="R785" i="3"/>
  <c r="S784" i="3"/>
  <c r="R784" i="3"/>
  <c r="S783" i="3"/>
  <c r="R783" i="3"/>
  <c r="S782" i="3"/>
  <c r="R782" i="3"/>
  <c r="S781" i="3"/>
  <c r="R781" i="3"/>
  <c r="S780" i="3"/>
  <c r="R780" i="3"/>
  <c r="S779" i="3"/>
  <c r="R779" i="3"/>
  <c r="S778" i="3"/>
  <c r="R778" i="3"/>
  <c r="S777" i="3"/>
  <c r="R777" i="3"/>
  <c r="S776" i="3"/>
  <c r="R776" i="3"/>
  <c r="S775" i="3"/>
  <c r="R775" i="3"/>
  <c r="S774" i="3"/>
  <c r="R774" i="3"/>
  <c r="S773" i="3"/>
  <c r="R773" i="3"/>
  <c r="S772" i="3"/>
  <c r="R772" i="3"/>
  <c r="S771" i="3"/>
  <c r="R771" i="3"/>
  <c r="S770" i="3"/>
  <c r="R770" i="3"/>
  <c r="S769" i="3"/>
  <c r="R769" i="3"/>
  <c r="S768" i="3"/>
  <c r="R768" i="3"/>
  <c r="S767" i="3"/>
  <c r="R767" i="3"/>
  <c r="S766" i="3"/>
  <c r="R766" i="3"/>
  <c r="S765" i="3"/>
  <c r="R765" i="3"/>
  <c r="S764" i="3"/>
  <c r="R764" i="3"/>
  <c r="S763" i="3"/>
  <c r="R763" i="3"/>
  <c r="S762" i="3"/>
  <c r="R762" i="3"/>
  <c r="S761" i="3"/>
  <c r="R761" i="3"/>
  <c r="S760" i="3"/>
  <c r="R760" i="3"/>
  <c r="S759" i="3"/>
  <c r="R759" i="3"/>
  <c r="S758" i="3"/>
  <c r="R758" i="3"/>
  <c r="S757" i="3"/>
  <c r="R757" i="3"/>
  <c r="S756" i="3"/>
  <c r="R756" i="3"/>
  <c r="S755" i="3"/>
  <c r="R755" i="3"/>
  <c r="S754" i="3"/>
  <c r="R754" i="3"/>
  <c r="S753" i="3"/>
  <c r="R753" i="3"/>
  <c r="S752" i="3"/>
  <c r="R752" i="3"/>
  <c r="S751" i="3"/>
  <c r="R751" i="3"/>
  <c r="S750" i="3"/>
  <c r="R750" i="3"/>
  <c r="S749" i="3"/>
  <c r="R749" i="3"/>
  <c r="S748" i="3"/>
  <c r="R748" i="3"/>
  <c r="S747" i="3"/>
  <c r="R747" i="3"/>
  <c r="S746" i="3"/>
  <c r="R746" i="3"/>
  <c r="S745" i="3"/>
  <c r="R745" i="3"/>
  <c r="S744" i="3"/>
  <c r="R744" i="3"/>
  <c r="S743" i="3"/>
  <c r="R743" i="3"/>
  <c r="S742" i="3"/>
  <c r="R742" i="3"/>
  <c r="S741" i="3"/>
  <c r="R741" i="3"/>
  <c r="S740" i="3"/>
  <c r="R740" i="3"/>
  <c r="S739" i="3"/>
  <c r="R739" i="3"/>
  <c r="S738" i="3"/>
  <c r="R738" i="3"/>
  <c r="S737" i="3"/>
  <c r="R737" i="3"/>
  <c r="S736" i="3"/>
  <c r="R736" i="3"/>
  <c r="S735" i="3"/>
  <c r="R735" i="3"/>
  <c r="S734" i="3"/>
  <c r="R734" i="3"/>
  <c r="S733" i="3"/>
  <c r="R733" i="3"/>
  <c r="S732" i="3"/>
  <c r="R732" i="3"/>
  <c r="S731" i="3"/>
  <c r="R731" i="3"/>
  <c r="S730" i="3"/>
  <c r="R730" i="3"/>
  <c r="S729" i="3"/>
  <c r="R729" i="3"/>
  <c r="S728" i="3"/>
  <c r="R728" i="3"/>
  <c r="S727" i="3"/>
  <c r="R727" i="3"/>
  <c r="S726" i="3"/>
  <c r="R726" i="3"/>
  <c r="S725" i="3"/>
  <c r="R725" i="3"/>
  <c r="S724" i="3"/>
  <c r="R724" i="3"/>
  <c r="S723" i="3"/>
  <c r="R723" i="3"/>
  <c r="S722" i="3"/>
  <c r="R722" i="3"/>
  <c r="S721" i="3"/>
  <c r="R721" i="3"/>
  <c r="S720" i="3"/>
  <c r="R720" i="3"/>
  <c r="S719" i="3"/>
  <c r="R719" i="3"/>
  <c r="S718" i="3"/>
  <c r="R718" i="3"/>
  <c r="S717" i="3"/>
  <c r="R717" i="3"/>
  <c r="S716" i="3"/>
  <c r="R716" i="3"/>
  <c r="S715" i="3"/>
  <c r="R715" i="3"/>
  <c r="S714" i="3"/>
  <c r="R714" i="3"/>
  <c r="S713" i="3"/>
  <c r="R713" i="3"/>
  <c r="S712" i="3"/>
  <c r="R712" i="3"/>
  <c r="S711" i="3"/>
  <c r="R711" i="3"/>
  <c r="S710" i="3"/>
  <c r="R710" i="3"/>
  <c r="S709" i="3"/>
  <c r="R709" i="3"/>
  <c r="S708" i="3"/>
  <c r="R708" i="3"/>
  <c r="S707" i="3"/>
  <c r="R707" i="3"/>
  <c r="S706" i="3"/>
  <c r="R706" i="3"/>
  <c r="S705" i="3"/>
  <c r="R705" i="3"/>
  <c r="S704" i="3"/>
  <c r="R704" i="3"/>
  <c r="S703" i="3"/>
  <c r="R703" i="3"/>
  <c r="S702" i="3"/>
  <c r="R702" i="3"/>
  <c r="S701" i="3"/>
  <c r="R701" i="3"/>
  <c r="S700" i="3"/>
  <c r="R700" i="3"/>
  <c r="S699" i="3"/>
  <c r="R699" i="3"/>
  <c r="S698" i="3"/>
  <c r="R698" i="3"/>
  <c r="S697" i="3"/>
  <c r="R697" i="3"/>
  <c r="S696" i="3"/>
  <c r="R696" i="3"/>
  <c r="S695" i="3"/>
  <c r="R695" i="3"/>
  <c r="S694" i="3"/>
  <c r="R694" i="3"/>
  <c r="S693" i="3"/>
  <c r="R693" i="3"/>
  <c r="S692" i="3"/>
  <c r="R692" i="3"/>
  <c r="S691" i="3"/>
  <c r="R691" i="3"/>
  <c r="S690" i="3"/>
  <c r="R690" i="3"/>
  <c r="S689" i="3"/>
  <c r="R689" i="3"/>
  <c r="S688" i="3"/>
  <c r="R688" i="3"/>
  <c r="S687" i="3"/>
  <c r="R687" i="3"/>
  <c r="S686" i="3"/>
  <c r="R686" i="3"/>
  <c r="S685" i="3"/>
  <c r="R685" i="3"/>
  <c r="S684" i="3"/>
  <c r="R684" i="3"/>
  <c r="S683" i="3"/>
  <c r="R683" i="3"/>
  <c r="S682" i="3"/>
  <c r="R682" i="3"/>
  <c r="S681" i="3"/>
  <c r="R681" i="3"/>
  <c r="S680" i="3"/>
  <c r="R680" i="3"/>
  <c r="S679" i="3"/>
  <c r="R679" i="3"/>
  <c r="S678" i="3"/>
  <c r="R678" i="3"/>
  <c r="S677" i="3"/>
  <c r="R677" i="3"/>
  <c r="S676" i="3"/>
  <c r="R676" i="3"/>
  <c r="S675" i="3"/>
  <c r="R675" i="3"/>
  <c r="S674" i="3"/>
  <c r="R674" i="3"/>
  <c r="S673" i="3"/>
  <c r="R673" i="3"/>
  <c r="S672" i="3"/>
  <c r="R672" i="3"/>
  <c r="S671" i="3"/>
  <c r="R671" i="3"/>
  <c r="S670" i="3"/>
  <c r="R670" i="3"/>
  <c r="S669" i="3"/>
  <c r="R669" i="3"/>
  <c r="S668" i="3"/>
  <c r="R668" i="3"/>
  <c r="S667" i="3"/>
  <c r="R667" i="3"/>
  <c r="S666" i="3"/>
  <c r="R666" i="3"/>
  <c r="S665" i="3"/>
  <c r="R665" i="3"/>
  <c r="S664" i="3"/>
  <c r="R664" i="3"/>
  <c r="S663" i="3"/>
  <c r="R663" i="3"/>
  <c r="S662" i="3"/>
  <c r="R662" i="3"/>
  <c r="S661" i="3"/>
  <c r="R661" i="3"/>
  <c r="S660" i="3"/>
  <c r="R660" i="3"/>
  <c r="S659" i="3"/>
  <c r="R659" i="3"/>
  <c r="S658" i="3"/>
  <c r="R658" i="3"/>
  <c r="S657" i="3"/>
  <c r="R657" i="3"/>
  <c r="S656" i="3"/>
  <c r="R656" i="3"/>
  <c r="S655" i="3"/>
  <c r="R655" i="3"/>
  <c r="S654" i="3"/>
  <c r="R654" i="3"/>
  <c r="S653" i="3"/>
  <c r="R653" i="3"/>
  <c r="S652" i="3"/>
  <c r="R652" i="3"/>
  <c r="S651" i="3"/>
  <c r="R651" i="3"/>
  <c r="S650" i="3"/>
  <c r="R650" i="3"/>
  <c r="S649" i="3"/>
  <c r="R649" i="3"/>
  <c r="S648" i="3"/>
  <c r="R648" i="3"/>
  <c r="S647" i="3"/>
  <c r="R647" i="3"/>
  <c r="S646" i="3"/>
  <c r="R646" i="3"/>
  <c r="S645" i="3"/>
  <c r="R645" i="3"/>
  <c r="S644" i="3"/>
  <c r="R644" i="3"/>
  <c r="S643" i="3"/>
  <c r="R643" i="3"/>
  <c r="S642" i="3"/>
  <c r="R642" i="3"/>
  <c r="S641" i="3"/>
  <c r="R641" i="3"/>
  <c r="S640" i="3"/>
  <c r="R640" i="3"/>
  <c r="S639" i="3"/>
  <c r="R639" i="3"/>
  <c r="S638" i="3"/>
  <c r="R638" i="3"/>
  <c r="S637" i="3"/>
  <c r="R637" i="3"/>
  <c r="S636" i="3"/>
  <c r="R636" i="3"/>
  <c r="S635" i="3"/>
  <c r="R635" i="3"/>
  <c r="S634" i="3"/>
  <c r="R634" i="3"/>
  <c r="S633" i="3"/>
  <c r="R633" i="3"/>
  <c r="S632" i="3"/>
  <c r="R632" i="3"/>
  <c r="S631" i="3"/>
  <c r="R631" i="3"/>
  <c r="S630" i="3"/>
  <c r="R630" i="3"/>
  <c r="S629" i="3"/>
  <c r="R629" i="3"/>
  <c r="S628" i="3"/>
  <c r="R628" i="3"/>
  <c r="S627" i="3"/>
  <c r="R627" i="3"/>
  <c r="S626" i="3"/>
  <c r="R626" i="3"/>
  <c r="S625" i="3"/>
  <c r="R625" i="3"/>
  <c r="S624" i="3"/>
  <c r="R624" i="3"/>
  <c r="S623" i="3"/>
  <c r="R623" i="3"/>
  <c r="S622" i="3"/>
  <c r="R622" i="3"/>
  <c r="S621" i="3"/>
  <c r="R621" i="3"/>
  <c r="S620" i="3"/>
  <c r="R620" i="3"/>
  <c r="S619" i="3"/>
  <c r="R619" i="3"/>
  <c r="S618" i="3"/>
  <c r="R618" i="3"/>
  <c r="S617" i="3"/>
  <c r="R617" i="3"/>
  <c r="S616" i="3"/>
  <c r="R616" i="3"/>
  <c r="S615" i="3"/>
  <c r="R615" i="3"/>
  <c r="S614" i="3"/>
  <c r="R614" i="3"/>
  <c r="S613" i="3"/>
  <c r="R613" i="3"/>
  <c r="S612" i="3"/>
  <c r="R612" i="3"/>
  <c r="S611" i="3"/>
  <c r="R611" i="3"/>
  <c r="S610" i="3"/>
  <c r="R610" i="3"/>
  <c r="S609" i="3"/>
  <c r="R609" i="3"/>
  <c r="S608" i="3"/>
  <c r="R608" i="3"/>
  <c r="S607" i="3"/>
  <c r="R607" i="3"/>
  <c r="S606" i="3"/>
  <c r="R606" i="3"/>
  <c r="S605" i="3"/>
  <c r="R605" i="3"/>
  <c r="S604" i="3"/>
  <c r="R604" i="3"/>
  <c r="S603" i="3"/>
  <c r="R603" i="3"/>
  <c r="S602" i="3"/>
  <c r="R602" i="3"/>
  <c r="S601" i="3"/>
  <c r="R601" i="3"/>
  <c r="S600" i="3"/>
  <c r="R600" i="3"/>
  <c r="S599" i="3"/>
  <c r="R599" i="3"/>
  <c r="S598" i="3"/>
  <c r="R598" i="3"/>
  <c r="S597" i="3"/>
  <c r="R597" i="3"/>
  <c r="S596" i="3"/>
  <c r="R596" i="3"/>
  <c r="S595" i="3"/>
  <c r="R595" i="3"/>
  <c r="S594" i="3"/>
  <c r="R594" i="3"/>
  <c r="S593" i="3"/>
  <c r="R593" i="3"/>
  <c r="S592" i="3"/>
  <c r="R592" i="3"/>
  <c r="S591" i="3"/>
  <c r="R591" i="3"/>
  <c r="S590" i="3"/>
  <c r="R590" i="3"/>
  <c r="S589" i="3"/>
  <c r="R589" i="3"/>
  <c r="S588" i="3"/>
  <c r="R588" i="3"/>
  <c r="S587" i="3"/>
  <c r="R587" i="3"/>
  <c r="S586" i="3"/>
  <c r="R586" i="3"/>
  <c r="S585" i="3"/>
  <c r="R585" i="3"/>
  <c r="S584" i="3"/>
  <c r="R584" i="3"/>
  <c r="S583" i="3"/>
  <c r="R583" i="3"/>
  <c r="S582" i="3"/>
  <c r="R582" i="3"/>
  <c r="S581" i="3"/>
  <c r="R581" i="3"/>
  <c r="S580" i="3"/>
  <c r="R580" i="3"/>
  <c r="S579" i="3"/>
  <c r="R579" i="3"/>
  <c r="S578" i="3"/>
  <c r="R578" i="3"/>
  <c r="S577" i="3"/>
  <c r="R577" i="3"/>
  <c r="S576" i="3"/>
  <c r="R576" i="3"/>
  <c r="S575" i="3"/>
  <c r="R575" i="3"/>
  <c r="S574" i="3"/>
  <c r="R574" i="3"/>
  <c r="S573" i="3"/>
  <c r="R573" i="3"/>
  <c r="S572" i="3"/>
  <c r="R572" i="3"/>
  <c r="S571" i="3"/>
  <c r="R571" i="3"/>
  <c r="S570" i="3"/>
  <c r="R570" i="3"/>
  <c r="S569" i="3"/>
  <c r="R569" i="3"/>
  <c r="S568" i="3"/>
  <c r="R568" i="3"/>
  <c r="S567" i="3"/>
  <c r="R567" i="3"/>
  <c r="S566" i="3"/>
  <c r="R566" i="3"/>
  <c r="S565" i="3"/>
  <c r="R565" i="3"/>
  <c r="S564" i="3"/>
  <c r="R564" i="3"/>
  <c r="S563" i="3"/>
  <c r="R563" i="3"/>
  <c r="S562" i="3"/>
  <c r="R562" i="3"/>
  <c r="S561" i="3"/>
  <c r="R561" i="3"/>
  <c r="S560" i="3"/>
  <c r="R560" i="3"/>
  <c r="S559" i="3"/>
  <c r="R559" i="3"/>
  <c r="S558" i="3"/>
  <c r="R558" i="3"/>
  <c r="S557" i="3"/>
  <c r="R557" i="3"/>
  <c r="S556" i="3"/>
  <c r="R556" i="3"/>
  <c r="S555" i="3"/>
  <c r="R555" i="3"/>
  <c r="S554" i="3"/>
  <c r="R554" i="3"/>
  <c r="S553" i="3"/>
  <c r="R553" i="3"/>
  <c r="S552" i="3"/>
  <c r="R552" i="3"/>
  <c r="S551" i="3"/>
  <c r="R551" i="3"/>
  <c r="S550" i="3"/>
  <c r="R550" i="3"/>
  <c r="S549" i="3"/>
  <c r="R549" i="3"/>
  <c r="S548" i="3"/>
  <c r="R548" i="3"/>
  <c r="S547" i="3"/>
  <c r="R547" i="3"/>
  <c r="S546" i="3"/>
  <c r="R546" i="3"/>
  <c r="S545" i="3"/>
  <c r="R545" i="3"/>
  <c r="S544" i="3"/>
  <c r="R544" i="3"/>
  <c r="S543" i="3"/>
  <c r="R543" i="3"/>
  <c r="S542" i="3"/>
  <c r="R542" i="3"/>
  <c r="S541" i="3"/>
  <c r="R541" i="3"/>
  <c r="S540" i="3"/>
  <c r="R540" i="3"/>
  <c r="S539" i="3"/>
  <c r="R539" i="3"/>
  <c r="S538" i="3"/>
  <c r="R538" i="3"/>
  <c r="S537" i="3"/>
  <c r="R537" i="3"/>
  <c r="S536" i="3"/>
  <c r="R536" i="3"/>
  <c r="S535" i="3"/>
  <c r="R535" i="3"/>
  <c r="S534" i="3"/>
  <c r="R534" i="3"/>
  <c r="S533" i="3"/>
  <c r="R533" i="3"/>
  <c r="S532" i="3"/>
  <c r="R532" i="3"/>
  <c r="S531" i="3"/>
  <c r="R531" i="3"/>
  <c r="S530" i="3"/>
  <c r="R530" i="3"/>
  <c r="S529" i="3"/>
  <c r="R529" i="3"/>
  <c r="S528" i="3"/>
  <c r="R528" i="3"/>
  <c r="S527" i="3"/>
  <c r="R527" i="3"/>
  <c r="S526" i="3"/>
  <c r="R526" i="3"/>
  <c r="S525" i="3"/>
  <c r="R525" i="3"/>
  <c r="S524" i="3"/>
  <c r="R524" i="3"/>
  <c r="S523" i="3"/>
  <c r="R523" i="3"/>
  <c r="S522" i="3"/>
  <c r="R522" i="3"/>
  <c r="S521" i="3"/>
  <c r="R521" i="3"/>
  <c r="S520" i="3"/>
  <c r="R520" i="3"/>
  <c r="S519" i="3"/>
  <c r="R519" i="3"/>
  <c r="S518" i="3"/>
  <c r="R518" i="3"/>
  <c r="S517" i="3"/>
  <c r="R517" i="3"/>
  <c r="S516" i="3"/>
  <c r="R516" i="3"/>
  <c r="S515" i="3"/>
  <c r="R515" i="3"/>
  <c r="S514" i="3"/>
  <c r="R514" i="3"/>
  <c r="S513" i="3"/>
  <c r="R513" i="3"/>
  <c r="S512" i="3"/>
  <c r="R512" i="3"/>
  <c r="S511" i="3"/>
  <c r="R511" i="3"/>
  <c r="S510" i="3"/>
  <c r="R510" i="3"/>
  <c r="S509" i="3"/>
  <c r="R509" i="3"/>
  <c r="S508" i="3"/>
  <c r="R508" i="3"/>
  <c r="S507" i="3"/>
  <c r="R507" i="3"/>
  <c r="S506" i="3"/>
  <c r="R506" i="3"/>
  <c r="S505" i="3"/>
  <c r="R505" i="3"/>
  <c r="S504" i="3"/>
  <c r="R504" i="3"/>
  <c r="S503" i="3"/>
  <c r="R503" i="3"/>
  <c r="S502" i="3"/>
  <c r="R502" i="3"/>
  <c r="S501" i="3"/>
  <c r="R501" i="3"/>
  <c r="S500" i="3"/>
  <c r="R500" i="3"/>
  <c r="S499" i="3"/>
  <c r="R499" i="3"/>
  <c r="S498" i="3"/>
  <c r="R498" i="3"/>
  <c r="S497" i="3"/>
  <c r="R497" i="3"/>
  <c r="S496" i="3"/>
  <c r="R496" i="3"/>
  <c r="S495" i="3"/>
  <c r="R495" i="3"/>
  <c r="S494" i="3"/>
  <c r="R494" i="3"/>
  <c r="S493" i="3"/>
  <c r="R493" i="3"/>
  <c r="S492" i="3"/>
  <c r="R492" i="3"/>
  <c r="S491" i="3"/>
  <c r="R491" i="3"/>
  <c r="S490" i="3"/>
  <c r="R490" i="3"/>
  <c r="S489" i="3"/>
  <c r="R489" i="3"/>
  <c r="S488" i="3"/>
  <c r="R488" i="3"/>
  <c r="S487" i="3"/>
  <c r="R487" i="3"/>
  <c r="S486" i="3"/>
  <c r="R486" i="3"/>
  <c r="S485" i="3"/>
  <c r="R485" i="3"/>
  <c r="S484" i="3"/>
  <c r="R484" i="3"/>
  <c r="S483" i="3"/>
  <c r="R483" i="3"/>
  <c r="S482" i="3"/>
  <c r="R482" i="3"/>
  <c r="S481" i="3"/>
  <c r="R481" i="3"/>
  <c r="S480" i="3"/>
  <c r="R480" i="3"/>
  <c r="S479" i="3"/>
  <c r="R479" i="3"/>
  <c r="S478" i="3"/>
  <c r="R478" i="3"/>
  <c r="S477" i="3"/>
  <c r="R477" i="3"/>
  <c r="S476" i="3"/>
  <c r="R476" i="3"/>
  <c r="S475" i="3"/>
  <c r="R475" i="3"/>
  <c r="S474" i="3"/>
  <c r="R474" i="3"/>
  <c r="S473" i="3"/>
  <c r="R473" i="3"/>
  <c r="S472" i="3"/>
  <c r="R472" i="3"/>
  <c r="S471" i="3"/>
  <c r="R471" i="3"/>
  <c r="S470" i="3"/>
  <c r="R470" i="3"/>
  <c r="S469" i="3"/>
  <c r="R469" i="3"/>
  <c r="S468" i="3"/>
  <c r="R468" i="3"/>
  <c r="S467" i="3"/>
  <c r="R467" i="3"/>
  <c r="S466" i="3"/>
  <c r="R466" i="3"/>
  <c r="S465" i="3"/>
  <c r="R465" i="3"/>
  <c r="S464" i="3"/>
  <c r="R464" i="3"/>
  <c r="S463" i="3"/>
  <c r="R463" i="3"/>
  <c r="S462" i="3"/>
  <c r="R462" i="3"/>
  <c r="S461" i="3"/>
  <c r="R461" i="3"/>
  <c r="S460" i="3"/>
  <c r="R460" i="3"/>
  <c r="S459" i="3"/>
  <c r="R459" i="3"/>
  <c r="S458" i="3"/>
  <c r="R458" i="3"/>
  <c r="S457" i="3"/>
  <c r="R457" i="3"/>
  <c r="S456" i="3"/>
  <c r="R456" i="3"/>
  <c r="S455" i="3"/>
  <c r="R455" i="3"/>
  <c r="S454" i="3"/>
  <c r="R454" i="3"/>
  <c r="S453" i="3"/>
  <c r="R453" i="3"/>
  <c r="S452" i="3"/>
  <c r="R452" i="3"/>
  <c r="S451" i="3"/>
  <c r="R451" i="3"/>
  <c r="S450" i="3"/>
  <c r="R450" i="3"/>
  <c r="S449" i="3"/>
  <c r="R449" i="3"/>
  <c r="S448" i="3"/>
  <c r="R448" i="3"/>
  <c r="S447" i="3"/>
  <c r="R447" i="3"/>
  <c r="S446" i="3"/>
  <c r="R446" i="3"/>
  <c r="S445" i="3"/>
  <c r="R445" i="3"/>
  <c r="S444" i="3"/>
  <c r="R444" i="3"/>
  <c r="S443" i="3"/>
  <c r="R443" i="3"/>
  <c r="S442" i="3"/>
  <c r="R442" i="3"/>
  <c r="S441" i="3"/>
  <c r="R441" i="3"/>
  <c r="S440" i="3"/>
  <c r="R440" i="3"/>
  <c r="S439" i="3"/>
  <c r="R439" i="3"/>
  <c r="S438" i="3"/>
  <c r="R438" i="3"/>
  <c r="S437" i="3"/>
  <c r="R437" i="3"/>
  <c r="S436" i="3"/>
  <c r="R436" i="3"/>
  <c r="S435" i="3"/>
  <c r="R435" i="3"/>
  <c r="S434" i="3"/>
  <c r="R434" i="3"/>
  <c r="S433" i="3"/>
  <c r="R433" i="3"/>
  <c r="S432" i="3"/>
  <c r="R432" i="3"/>
  <c r="S431" i="3"/>
  <c r="R431" i="3"/>
  <c r="S430" i="3"/>
  <c r="R430" i="3"/>
  <c r="S429" i="3"/>
  <c r="R429" i="3"/>
  <c r="S428" i="3"/>
  <c r="R428" i="3"/>
  <c r="S427" i="3"/>
  <c r="R427" i="3"/>
  <c r="S426" i="3"/>
  <c r="R426" i="3"/>
  <c r="S425" i="3"/>
  <c r="R425" i="3"/>
  <c r="S424" i="3"/>
  <c r="R424" i="3"/>
  <c r="S423" i="3"/>
  <c r="R423" i="3"/>
  <c r="S422" i="3"/>
  <c r="R422" i="3"/>
  <c r="S421" i="3"/>
  <c r="R421" i="3"/>
  <c r="S420" i="3"/>
  <c r="R420" i="3"/>
  <c r="S419" i="3"/>
  <c r="R419" i="3"/>
  <c r="S418" i="3"/>
  <c r="R418" i="3"/>
  <c r="S417" i="3"/>
  <c r="R417" i="3"/>
  <c r="S416" i="3"/>
  <c r="R416" i="3"/>
  <c r="S415" i="3"/>
  <c r="R415" i="3"/>
  <c r="S414" i="3"/>
  <c r="R414" i="3"/>
  <c r="S413" i="3"/>
  <c r="R413" i="3"/>
  <c r="S412" i="3"/>
  <c r="R412" i="3"/>
  <c r="S411" i="3"/>
  <c r="R411" i="3"/>
  <c r="S410" i="3"/>
  <c r="R410" i="3"/>
  <c r="S409" i="3"/>
  <c r="R409" i="3"/>
  <c r="S408" i="3"/>
  <c r="R408" i="3"/>
  <c r="S407" i="3"/>
  <c r="R407" i="3"/>
  <c r="S406" i="3"/>
  <c r="R406" i="3"/>
  <c r="S405" i="3"/>
  <c r="R405" i="3"/>
  <c r="S404" i="3"/>
  <c r="R404" i="3"/>
  <c r="S403" i="3"/>
  <c r="R403" i="3"/>
  <c r="S402" i="3"/>
  <c r="R402" i="3"/>
  <c r="S401" i="3"/>
  <c r="R401" i="3"/>
  <c r="S400" i="3"/>
  <c r="R400" i="3"/>
  <c r="S399" i="3"/>
  <c r="R399" i="3"/>
  <c r="S398" i="3"/>
  <c r="R398" i="3"/>
  <c r="S397" i="3"/>
  <c r="R397" i="3"/>
  <c r="S396" i="3"/>
  <c r="R396" i="3"/>
  <c r="S395" i="3"/>
  <c r="R395" i="3"/>
  <c r="S394" i="3"/>
  <c r="R394" i="3"/>
  <c r="S393" i="3"/>
  <c r="R393" i="3"/>
  <c r="S392" i="3"/>
  <c r="R392" i="3"/>
  <c r="S391" i="3"/>
  <c r="R391" i="3"/>
  <c r="S390" i="3"/>
  <c r="R390" i="3"/>
  <c r="S389" i="3"/>
  <c r="R389" i="3"/>
  <c r="S388" i="3"/>
  <c r="R388" i="3"/>
  <c r="S387" i="3"/>
  <c r="R387" i="3"/>
  <c r="S386" i="3"/>
  <c r="R386" i="3"/>
  <c r="S385" i="3"/>
  <c r="R385" i="3"/>
  <c r="S384" i="3"/>
  <c r="R384" i="3"/>
  <c r="S383" i="3"/>
  <c r="R383" i="3"/>
  <c r="S382" i="3"/>
  <c r="R382" i="3"/>
  <c r="S381" i="3"/>
  <c r="R381" i="3"/>
  <c r="S380" i="3"/>
  <c r="R380" i="3"/>
  <c r="S379" i="3"/>
  <c r="R379" i="3"/>
  <c r="S378" i="3"/>
  <c r="R378" i="3"/>
  <c r="S377" i="3"/>
  <c r="R377" i="3"/>
  <c r="S376" i="3"/>
  <c r="R376" i="3"/>
  <c r="S375" i="3"/>
  <c r="R375" i="3"/>
  <c r="S374" i="3"/>
  <c r="R374" i="3"/>
  <c r="S373" i="3"/>
  <c r="R373" i="3"/>
  <c r="S372" i="3"/>
  <c r="R372" i="3"/>
  <c r="S371" i="3"/>
  <c r="R371" i="3"/>
  <c r="S370" i="3"/>
  <c r="R370" i="3"/>
  <c r="S369" i="3"/>
  <c r="R369" i="3"/>
  <c r="S368" i="3"/>
  <c r="R368" i="3"/>
  <c r="S367" i="3"/>
  <c r="R367" i="3"/>
  <c r="S366" i="3"/>
  <c r="R366" i="3"/>
  <c r="S365" i="3"/>
  <c r="R365" i="3"/>
  <c r="S364" i="3"/>
  <c r="R364" i="3"/>
  <c r="S363" i="3"/>
  <c r="R363" i="3"/>
  <c r="S362" i="3"/>
  <c r="R362" i="3"/>
  <c r="S361" i="3"/>
  <c r="R361" i="3"/>
  <c r="S360" i="3"/>
  <c r="R360" i="3"/>
  <c r="S359" i="3"/>
  <c r="R359" i="3"/>
  <c r="S358" i="3"/>
  <c r="R358" i="3"/>
  <c r="S357" i="3"/>
  <c r="R357" i="3"/>
  <c r="S356" i="3"/>
  <c r="R356" i="3"/>
  <c r="S355" i="3"/>
  <c r="R355" i="3"/>
  <c r="S354" i="3"/>
  <c r="R354" i="3"/>
  <c r="S353" i="3"/>
  <c r="R353" i="3"/>
  <c r="S352" i="3"/>
  <c r="R352" i="3"/>
  <c r="S351" i="3"/>
  <c r="R351" i="3"/>
  <c r="S350" i="3"/>
  <c r="R350" i="3"/>
  <c r="S349" i="3"/>
  <c r="R349" i="3"/>
  <c r="S348" i="3"/>
  <c r="R348" i="3"/>
  <c r="S347" i="3"/>
  <c r="R347" i="3"/>
  <c r="S346" i="3"/>
  <c r="R346" i="3"/>
  <c r="S345" i="3"/>
  <c r="R345" i="3"/>
  <c r="S344" i="3"/>
  <c r="R344" i="3"/>
  <c r="S343" i="3"/>
  <c r="R343" i="3"/>
  <c r="S342" i="3"/>
  <c r="R342" i="3"/>
  <c r="S341" i="3"/>
  <c r="R341" i="3"/>
  <c r="S340" i="3"/>
  <c r="R340" i="3"/>
  <c r="S339" i="3"/>
  <c r="R339" i="3"/>
  <c r="S338" i="3"/>
  <c r="R338" i="3"/>
  <c r="S337" i="3"/>
  <c r="R337" i="3"/>
  <c r="S336" i="3"/>
  <c r="R336" i="3"/>
  <c r="S335" i="3"/>
  <c r="R335" i="3"/>
  <c r="S334" i="3"/>
  <c r="R334" i="3"/>
  <c r="S333" i="3"/>
  <c r="R333" i="3"/>
  <c r="S332" i="3"/>
  <c r="R332" i="3"/>
  <c r="S331" i="3"/>
  <c r="R331" i="3"/>
  <c r="S330" i="3"/>
  <c r="R330" i="3"/>
  <c r="S329" i="3"/>
  <c r="R329" i="3"/>
  <c r="S328" i="3"/>
  <c r="R328" i="3"/>
  <c r="S327" i="3"/>
  <c r="R327" i="3"/>
  <c r="S326" i="3"/>
  <c r="R326" i="3"/>
  <c r="S325" i="3"/>
  <c r="R325" i="3"/>
  <c r="S324" i="3"/>
  <c r="R324" i="3"/>
  <c r="S323" i="3"/>
  <c r="R323" i="3"/>
  <c r="S322" i="3"/>
  <c r="R322" i="3"/>
  <c r="S321" i="3"/>
  <c r="R321" i="3"/>
  <c r="S320" i="3"/>
  <c r="R320" i="3"/>
  <c r="S319" i="3"/>
  <c r="R319" i="3"/>
  <c r="S318" i="3"/>
  <c r="R318" i="3"/>
  <c r="S317" i="3"/>
  <c r="R317" i="3"/>
  <c r="S316" i="3"/>
  <c r="R316" i="3"/>
  <c r="S315" i="3"/>
  <c r="R315" i="3"/>
  <c r="S314" i="3"/>
  <c r="R314" i="3"/>
  <c r="S313" i="3"/>
  <c r="R313" i="3"/>
  <c r="S312" i="3"/>
  <c r="R312" i="3"/>
  <c r="S311" i="3"/>
  <c r="R311" i="3"/>
  <c r="S310" i="3"/>
  <c r="R310" i="3"/>
  <c r="S309" i="3"/>
  <c r="R309" i="3"/>
  <c r="S308" i="3"/>
  <c r="R308" i="3"/>
  <c r="S307" i="3"/>
  <c r="R307" i="3"/>
  <c r="S306" i="3"/>
  <c r="R306" i="3"/>
  <c r="S305" i="3"/>
  <c r="R305" i="3"/>
  <c r="S304" i="3"/>
  <c r="R304" i="3"/>
  <c r="S303" i="3"/>
  <c r="R303" i="3"/>
  <c r="S302" i="3"/>
  <c r="R302" i="3"/>
  <c r="S301" i="3"/>
  <c r="R301" i="3"/>
  <c r="S300" i="3"/>
  <c r="R300" i="3"/>
  <c r="S299" i="3"/>
  <c r="R299" i="3"/>
  <c r="S298" i="3"/>
  <c r="R298" i="3"/>
  <c r="S297" i="3"/>
  <c r="R297" i="3"/>
  <c r="S296" i="3"/>
  <c r="R296" i="3"/>
  <c r="S295" i="3"/>
  <c r="R295" i="3"/>
  <c r="S294" i="3"/>
  <c r="R294" i="3"/>
  <c r="S293" i="3"/>
  <c r="R293" i="3"/>
  <c r="S292" i="3"/>
  <c r="R292" i="3"/>
  <c r="S291" i="3"/>
  <c r="R291" i="3"/>
  <c r="S290" i="3"/>
  <c r="R290" i="3"/>
  <c r="S289" i="3"/>
  <c r="R289" i="3"/>
  <c r="S288" i="3"/>
  <c r="R288" i="3"/>
  <c r="S287" i="3"/>
  <c r="R287" i="3"/>
  <c r="S286" i="3"/>
  <c r="R286" i="3"/>
  <c r="S285" i="3"/>
  <c r="R285" i="3"/>
  <c r="S284" i="3"/>
  <c r="R284" i="3"/>
  <c r="S283" i="3"/>
  <c r="R283" i="3"/>
  <c r="S282" i="3"/>
  <c r="R282" i="3"/>
  <c r="S281" i="3"/>
  <c r="R281" i="3"/>
  <c r="S280" i="3"/>
  <c r="R280" i="3"/>
  <c r="S279" i="3"/>
  <c r="R279" i="3"/>
  <c r="S278" i="3"/>
  <c r="R278" i="3"/>
  <c r="S277" i="3"/>
  <c r="R277" i="3"/>
  <c r="S276" i="3"/>
  <c r="R276" i="3"/>
  <c r="S275" i="3"/>
  <c r="R275" i="3"/>
  <c r="S274" i="3"/>
  <c r="R274" i="3"/>
  <c r="S273" i="3"/>
  <c r="R273" i="3"/>
  <c r="S272" i="3"/>
  <c r="R272" i="3"/>
  <c r="S271" i="3"/>
  <c r="R271" i="3"/>
  <c r="S270" i="3"/>
  <c r="R270" i="3"/>
  <c r="S269" i="3"/>
  <c r="R269" i="3"/>
  <c r="S268" i="3"/>
  <c r="R268" i="3"/>
  <c r="S267" i="3"/>
  <c r="R267" i="3"/>
  <c r="S266" i="3"/>
  <c r="R266" i="3"/>
  <c r="S265" i="3"/>
  <c r="R265" i="3"/>
  <c r="S264" i="3"/>
  <c r="R264" i="3"/>
  <c r="S263" i="3"/>
  <c r="R263" i="3"/>
  <c r="S262" i="3"/>
  <c r="R262" i="3"/>
  <c r="S261" i="3"/>
  <c r="R261" i="3"/>
  <c r="S260" i="3"/>
  <c r="R260" i="3"/>
  <c r="S259" i="3"/>
  <c r="R259" i="3"/>
  <c r="S258" i="3"/>
  <c r="R258" i="3"/>
  <c r="S257" i="3"/>
  <c r="R257" i="3"/>
  <c r="S256" i="3"/>
  <c r="R256" i="3"/>
  <c r="S255" i="3"/>
  <c r="R255" i="3"/>
  <c r="S254" i="3"/>
  <c r="R254" i="3"/>
  <c r="S253" i="3"/>
  <c r="R253" i="3"/>
  <c r="S252" i="3"/>
  <c r="R252" i="3"/>
  <c r="S251" i="3"/>
  <c r="R251" i="3"/>
  <c r="S250" i="3"/>
  <c r="R250" i="3"/>
  <c r="S249" i="3"/>
  <c r="R249" i="3"/>
  <c r="S248" i="3"/>
  <c r="R248" i="3"/>
  <c r="S247" i="3"/>
  <c r="R247" i="3"/>
  <c r="S246" i="3"/>
  <c r="R246" i="3"/>
  <c r="S245" i="3"/>
  <c r="R245" i="3"/>
  <c r="S244" i="3"/>
  <c r="R244" i="3"/>
  <c r="S243" i="3"/>
  <c r="R243" i="3"/>
  <c r="S242" i="3"/>
  <c r="R242" i="3"/>
  <c r="S241" i="3"/>
  <c r="R241" i="3"/>
  <c r="S240" i="3"/>
  <c r="R240" i="3"/>
  <c r="S239" i="3"/>
  <c r="R239" i="3"/>
  <c r="S238" i="3"/>
  <c r="R238" i="3"/>
  <c r="S237" i="3"/>
  <c r="R237" i="3"/>
  <c r="S236" i="3"/>
  <c r="R236" i="3"/>
  <c r="S235" i="3"/>
  <c r="R235" i="3"/>
  <c r="S234" i="3"/>
  <c r="R234" i="3"/>
  <c r="S233" i="3"/>
  <c r="R233" i="3"/>
  <c r="S232" i="3"/>
  <c r="R232" i="3"/>
  <c r="S231" i="3"/>
  <c r="R231" i="3"/>
  <c r="S230" i="3"/>
  <c r="R230" i="3"/>
  <c r="S229" i="3"/>
  <c r="R229" i="3"/>
  <c r="S228" i="3"/>
  <c r="R228" i="3"/>
  <c r="S227" i="3"/>
  <c r="R227" i="3"/>
  <c r="S226" i="3"/>
  <c r="R226" i="3"/>
  <c r="S225" i="3"/>
  <c r="R225" i="3"/>
  <c r="S224" i="3"/>
  <c r="R224" i="3"/>
  <c r="S223" i="3"/>
  <c r="R223" i="3"/>
  <c r="S222" i="3"/>
  <c r="R222" i="3"/>
  <c r="S221" i="3"/>
  <c r="R221" i="3"/>
  <c r="S220" i="3"/>
  <c r="R220" i="3"/>
  <c r="S219" i="3"/>
  <c r="R219" i="3"/>
  <c r="S218" i="3"/>
  <c r="R218" i="3"/>
  <c r="S217" i="3"/>
  <c r="R217" i="3"/>
  <c r="S216" i="3"/>
  <c r="R216" i="3"/>
  <c r="S215" i="3"/>
  <c r="R215" i="3"/>
  <c r="S214" i="3"/>
  <c r="R214" i="3"/>
  <c r="S213" i="3"/>
  <c r="R213" i="3"/>
  <c r="S212" i="3"/>
  <c r="R212" i="3"/>
  <c r="S211" i="3"/>
  <c r="R211" i="3"/>
  <c r="S210" i="3"/>
  <c r="R210" i="3"/>
  <c r="S209" i="3"/>
  <c r="R209" i="3"/>
  <c r="S208" i="3"/>
  <c r="R208" i="3"/>
  <c r="S207" i="3"/>
  <c r="R207" i="3"/>
  <c r="S206" i="3"/>
  <c r="R206" i="3"/>
  <c r="S205" i="3"/>
  <c r="R205" i="3"/>
  <c r="S204" i="3"/>
  <c r="R204" i="3"/>
  <c r="S203" i="3"/>
  <c r="R203" i="3"/>
  <c r="S202" i="3"/>
  <c r="R202" i="3"/>
  <c r="S201" i="3"/>
  <c r="R201" i="3"/>
  <c r="S200" i="3"/>
  <c r="R200" i="3"/>
  <c r="S199" i="3"/>
  <c r="R199" i="3"/>
  <c r="S198" i="3"/>
  <c r="R198" i="3"/>
  <c r="S197" i="3"/>
  <c r="R197" i="3"/>
  <c r="S196" i="3"/>
  <c r="R196" i="3"/>
  <c r="S195" i="3"/>
  <c r="R195" i="3"/>
  <c r="S194" i="3"/>
  <c r="R194" i="3"/>
  <c r="S193" i="3"/>
  <c r="R193" i="3"/>
  <c r="S192" i="3"/>
  <c r="R192" i="3"/>
  <c r="S191" i="3"/>
  <c r="R191" i="3"/>
  <c r="S190" i="3"/>
  <c r="R190" i="3"/>
  <c r="S189" i="3"/>
  <c r="R189" i="3"/>
  <c r="S188" i="3"/>
  <c r="R188" i="3"/>
  <c r="S187" i="3"/>
  <c r="R187" i="3"/>
  <c r="S186" i="3"/>
  <c r="R186" i="3"/>
  <c r="S185" i="3"/>
  <c r="R185" i="3"/>
  <c r="S184" i="3"/>
  <c r="R184" i="3"/>
  <c r="S183" i="3"/>
  <c r="R183" i="3"/>
  <c r="S182" i="3"/>
  <c r="R182" i="3"/>
  <c r="S181" i="3"/>
  <c r="R181" i="3"/>
  <c r="S180" i="3"/>
  <c r="R180" i="3"/>
  <c r="S179" i="3"/>
  <c r="R179" i="3"/>
  <c r="S178" i="3"/>
  <c r="R178" i="3"/>
  <c r="S177" i="3"/>
  <c r="R177" i="3"/>
  <c r="S176" i="3"/>
  <c r="R176" i="3"/>
  <c r="S175" i="3"/>
  <c r="R175" i="3"/>
  <c r="S174" i="3"/>
  <c r="R174" i="3"/>
  <c r="S173" i="3"/>
  <c r="R173" i="3"/>
  <c r="S172" i="3"/>
  <c r="R172" i="3"/>
  <c r="S171" i="3"/>
  <c r="R171" i="3"/>
  <c r="S170" i="3"/>
  <c r="R170" i="3"/>
  <c r="S169" i="3"/>
  <c r="R169" i="3"/>
  <c r="S168" i="3"/>
  <c r="R168" i="3"/>
  <c r="S167" i="3"/>
  <c r="R167" i="3"/>
  <c r="S166" i="3"/>
  <c r="R166" i="3"/>
  <c r="S165" i="3"/>
  <c r="R165" i="3"/>
  <c r="S164" i="3"/>
  <c r="R164" i="3"/>
  <c r="S163" i="3"/>
  <c r="R163" i="3"/>
  <c r="S162" i="3"/>
  <c r="R162" i="3"/>
  <c r="S161" i="3"/>
  <c r="R161" i="3"/>
  <c r="S160" i="3"/>
  <c r="R160" i="3"/>
  <c r="S159" i="3"/>
  <c r="R159" i="3"/>
  <c r="S158" i="3"/>
  <c r="R158" i="3"/>
  <c r="S157" i="3"/>
  <c r="R157" i="3"/>
  <c r="S156" i="3"/>
  <c r="R156" i="3"/>
  <c r="S155" i="3"/>
  <c r="R155" i="3"/>
  <c r="S154" i="3"/>
  <c r="R154" i="3"/>
  <c r="S153" i="3"/>
  <c r="R153" i="3"/>
  <c r="S152" i="3"/>
  <c r="R152" i="3"/>
  <c r="S151" i="3"/>
  <c r="R151" i="3"/>
  <c r="S150" i="3"/>
  <c r="R150" i="3"/>
  <c r="S149" i="3"/>
  <c r="R149" i="3"/>
  <c r="S148" i="3"/>
  <c r="R148" i="3"/>
  <c r="S147" i="3"/>
  <c r="R147" i="3"/>
  <c r="S146" i="3"/>
  <c r="R146" i="3"/>
  <c r="S145" i="3"/>
  <c r="R145" i="3"/>
  <c r="S144" i="3"/>
  <c r="R144" i="3"/>
  <c r="S143" i="3"/>
  <c r="R143" i="3"/>
  <c r="S142" i="3"/>
  <c r="R142" i="3"/>
  <c r="S141" i="3"/>
  <c r="R141" i="3"/>
  <c r="S140" i="3"/>
  <c r="R140" i="3"/>
  <c r="S139" i="3"/>
  <c r="R139" i="3"/>
  <c r="S138" i="3"/>
  <c r="R138" i="3"/>
  <c r="S137" i="3"/>
  <c r="R137" i="3"/>
  <c r="S136" i="3"/>
  <c r="R136" i="3"/>
  <c r="S135" i="3"/>
  <c r="R135" i="3"/>
  <c r="S134" i="3"/>
  <c r="R134" i="3"/>
  <c r="S133" i="3"/>
  <c r="R133" i="3"/>
  <c r="S132" i="3"/>
  <c r="R132" i="3"/>
  <c r="S131" i="3"/>
  <c r="R131" i="3"/>
  <c r="S130" i="3"/>
  <c r="R130" i="3"/>
  <c r="S129" i="3"/>
  <c r="R129" i="3"/>
  <c r="S128" i="3"/>
  <c r="R128" i="3"/>
  <c r="S127" i="3"/>
  <c r="R127" i="3"/>
  <c r="S126" i="3"/>
  <c r="R126" i="3"/>
  <c r="S125" i="3"/>
  <c r="R125" i="3"/>
  <c r="S124" i="3"/>
  <c r="R124" i="3"/>
  <c r="S123" i="3"/>
  <c r="R123" i="3"/>
  <c r="S122" i="3"/>
  <c r="R122" i="3"/>
  <c r="S121" i="3"/>
  <c r="R121" i="3"/>
  <c r="S120" i="3"/>
  <c r="R120" i="3"/>
  <c r="S119" i="3"/>
  <c r="R119" i="3"/>
  <c r="S118" i="3"/>
  <c r="R118" i="3"/>
  <c r="S117" i="3"/>
  <c r="R117" i="3"/>
  <c r="S116" i="3"/>
  <c r="R116" i="3"/>
  <c r="S115" i="3"/>
  <c r="R115" i="3"/>
  <c r="S114" i="3"/>
  <c r="R114" i="3"/>
  <c r="S113" i="3"/>
  <c r="R113" i="3"/>
  <c r="S112" i="3"/>
  <c r="R112" i="3"/>
  <c r="S111" i="3"/>
  <c r="R111" i="3"/>
  <c r="S110" i="3"/>
  <c r="R110" i="3"/>
  <c r="S109" i="3"/>
  <c r="R109" i="3"/>
  <c r="S108" i="3"/>
  <c r="R108" i="3"/>
  <c r="S107" i="3"/>
  <c r="R107" i="3"/>
  <c r="S106" i="3"/>
  <c r="R106" i="3"/>
  <c r="S105" i="3"/>
  <c r="R105" i="3"/>
  <c r="S104" i="3"/>
  <c r="R104" i="3"/>
  <c r="S103" i="3"/>
  <c r="R103" i="3"/>
  <c r="S102" i="3"/>
  <c r="R102" i="3"/>
  <c r="S101" i="3"/>
  <c r="R101" i="3"/>
  <c r="S100" i="3"/>
  <c r="R100" i="3"/>
  <c r="S99" i="3"/>
  <c r="R99" i="3"/>
  <c r="S98" i="3"/>
  <c r="R98" i="3"/>
  <c r="S97" i="3"/>
  <c r="R97" i="3"/>
  <c r="S96" i="3"/>
  <c r="R96" i="3"/>
  <c r="S95" i="3"/>
  <c r="R95" i="3"/>
  <c r="S94" i="3"/>
  <c r="R94" i="3"/>
  <c r="S93" i="3"/>
  <c r="R93" i="3"/>
  <c r="S92" i="3"/>
  <c r="R92" i="3"/>
  <c r="S91" i="3"/>
  <c r="R91" i="3"/>
  <c r="S90" i="3"/>
  <c r="R90" i="3"/>
  <c r="S89" i="3"/>
  <c r="R89" i="3"/>
  <c r="S88" i="3"/>
  <c r="R88" i="3"/>
  <c r="S87" i="3"/>
  <c r="R87" i="3"/>
  <c r="S86" i="3"/>
  <c r="R86" i="3"/>
  <c r="S85" i="3"/>
  <c r="R85" i="3"/>
  <c r="S84" i="3"/>
  <c r="R84" i="3"/>
  <c r="S83" i="3"/>
  <c r="R83" i="3"/>
  <c r="S82" i="3"/>
  <c r="R82" i="3"/>
  <c r="S81" i="3"/>
  <c r="R81" i="3"/>
  <c r="S80" i="3"/>
  <c r="R80" i="3"/>
  <c r="S79" i="3"/>
  <c r="R79" i="3"/>
  <c r="S78" i="3"/>
  <c r="R78" i="3"/>
  <c r="S77" i="3"/>
  <c r="R77" i="3"/>
  <c r="S76" i="3"/>
  <c r="R76" i="3"/>
  <c r="S75" i="3"/>
  <c r="R75" i="3"/>
  <c r="S74" i="3"/>
  <c r="R74" i="3"/>
  <c r="S73" i="3"/>
  <c r="R73" i="3"/>
  <c r="S72" i="3"/>
  <c r="R72" i="3"/>
  <c r="S71" i="3"/>
  <c r="R71" i="3"/>
  <c r="S70" i="3"/>
  <c r="R70" i="3"/>
  <c r="S69" i="3"/>
  <c r="R69" i="3"/>
  <c r="S68" i="3"/>
  <c r="R68" i="3"/>
  <c r="S67" i="3"/>
  <c r="R67" i="3"/>
  <c r="S66" i="3"/>
  <c r="R66" i="3"/>
  <c r="S65" i="3"/>
  <c r="R65" i="3"/>
  <c r="S64" i="3"/>
  <c r="R64" i="3"/>
  <c r="S63" i="3"/>
  <c r="R63" i="3"/>
  <c r="S62" i="3"/>
  <c r="R62" i="3"/>
  <c r="S61" i="3"/>
  <c r="R61" i="3"/>
  <c r="S60" i="3"/>
  <c r="R60" i="3"/>
  <c r="S59" i="3"/>
  <c r="R59" i="3"/>
  <c r="S58" i="3"/>
  <c r="R58" i="3"/>
  <c r="S57" i="3"/>
  <c r="R57" i="3"/>
  <c r="S56" i="3"/>
  <c r="R56" i="3"/>
  <c r="S55" i="3"/>
  <c r="R55" i="3"/>
  <c r="S54" i="3"/>
  <c r="R54" i="3"/>
  <c r="S53" i="3"/>
  <c r="R53" i="3"/>
  <c r="S52" i="3"/>
  <c r="R52" i="3"/>
  <c r="S51" i="3"/>
  <c r="R51" i="3"/>
  <c r="S50" i="3"/>
  <c r="R50" i="3"/>
  <c r="S49" i="3"/>
  <c r="R49" i="3"/>
  <c r="S48" i="3"/>
  <c r="R48" i="3"/>
  <c r="S47" i="3"/>
  <c r="R47" i="3"/>
  <c r="S46" i="3"/>
  <c r="R46" i="3"/>
  <c r="S45" i="3"/>
  <c r="R45" i="3"/>
  <c r="S44" i="3"/>
  <c r="R44" i="3"/>
  <c r="S43" i="3"/>
  <c r="R43" i="3"/>
  <c r="S42" i="3"/>
  <c r="R42" i="3"/>
  <c r="S41" i="3"/>
  <c r="R41" i="3"/>
  <c r="S40" i="3"/>
  <c r="R40" i="3"/>
  <c r="S39" i="3"/>
  <c r="R39" i="3"/>
  <c r="S38" i="3"/>
  <c r="R38" i="3"/>
  <c r="S37" i="3"/>
  <c r="R37" i="3"/>
  <c r="S36" i="3"/>
  <c r="R36" i="3"/>
  <c r="S35" i="3"/>
  <c r="R35" i="3"/>
  <c r="S34" i="3"/>
  <c r="R34" i="3"/>
  <c r="S33" i="3"/>
  <c r="R33" i="3"/>
  <c r="S32" i="3"/>
  <c r="R32" i="3"/>
  <c r="S31" i="3"/>
  <c r="R31" i="3"/>
  <c r="S30" i="3"/>
  <c r="R30" i="3"/>
  <c r="S29" i="3"/>
  <c r="R29" i="3"/>
  <c r="S28" i="3"/>
  <c r="R28" i="3"/>
  <c r="S27" i="3"/>
  <c r="R27" i="3"/>
  <c r="S26" i="3"/>
  <c r="R26" i="3"/>
  <c r="S25" i="3"/>
  <c r="R25" i="3"/>
  <c r="S24" i="3"/>
  <c r="R24" i="3"/>
  <c r="S23" i="3"/>
  <c r="R23" i="3"/>
  <c r="S22" i="3"/>
  <c r="R22" i="3"/>
  <c r="S21" i="3"/>
  <c r="R21" i="3"/>
  <c r="S20" i="3"/>
  <c r="R20" i="3"/>
  <c r="S19" i="3"/>
  <c r="R19" i="3"/>
  <c r="R18" i="3"/>
  <c r="BX18" i="3" s="1"/>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B1010" i="2"/>
  <c r="E1010" i="2" s="1"/>
  <c r="B1009" i="2"/>
  <c r="E1009" i="2" s="1"/>
  <c r="B1008" i="2"/>
  <c r="E1008" i="2" s="1"/>
  <c r="B1007" i="2"/>
  <c r="E1007" i="2" s="1"/>
  <c r="B1006" i="2"/>
  <c r="E1006" i="2" s="1"/>
  <c r="B1005" i="2"/>
  <c r="E1005" i="2" s="1"/>
  <c r="B1004" i="2"/>
  <c r="E1004" i="2" s="1"/>
  <c r="B1003" i="2"/>
  <c r="E1003" i="2" s="1"/>
  <c r="B1002" i="2"/>
  <c r="E1002" i="2" s="1"/>
  <c r="B1001" i="2"/>
  <c r="E1001" i="2" s="1"/>
  <c r="B1000" i="2"/>
  <c r="E1000" i="2" s="1"/>
  <c r="B999" i="2"/>
  <c r="E999" i="2" s="1"/>
  <c r="B998" i="2"/>
  <c r="E998" i="2" s="1"/>
  <c r="B997" i="2"/>
  <c r="E997" i="2" s="1"/>
  <c r="B996" i="2"/>
  <c r="E996" i="2" s="1"/>
  <c r="B995" i="2"/>
  <c r="E995" i="2" s="1"/>
  <c r="B994" i="2"/>
  <c r="E994" i="2" s="1"/>
  <c r="B993" i="2"/>
  <c r="E993" i="2" s="1"/>
  <c r="B992" i="2"/>
  <c r="E992" i="2" s="1"/>
  <c r="B991" i="2"/>
  <c r="E991" i="2" s="1"/>
  <c r="B990" i="2"/>
  <c r="E990" i="2" s="1"/>
  <c r="B989" i="2"/>
  <c r="E989" i="2" s="1"/>
  <c r="B988" i="2"/>
  <c r="E988" i="2" s="1"/>
  <c r="B987" i="2"/>
  <c r="E987" i="2" s="1"/>
  <c r="B986" i="2"/>
  <c r="E986" i="2" s="1"/>
  <c r="B985" i="2"/>
  <c r="E985" i="2" s="1"/>
  <c r="B984" i="2"/>
  <c r="E984" i="2" s="1"/>
  <c r="B983" i="2"/>
  <c r="E983" i="2" s="1"/>
  <c r="B982" i="2"/>
  <c r="E982" i="2" s="1"/>
  <c r="B981" i="2"/>
  <c r="E981" i="2" s="1"/>
  <c r="B980" i="2"/>
  <c r="E980" i="2" s="1"/>
  <c r="B979" i="2"/>
  <c r="E979" i="2" s="1"/>
  <c r="B978" i="2"/>
  <c r="E978" i="2" s="1"/>
  <c r="B977" i="2"/>
  <c r="E977" i="2" s="1"/>
  <c r="B976" i="2"/>
  <c r="E976" i="2" s="1"/>
  <c r="B975" i="2"/>
  <c r="E975" i="2" s="1"/>
  <c r="B974" i="2"/>
  <c r="E974" i="2" s="1"/>
  <c r="B973" i="2"/>
  <c r="E973" i="2" s="1"/>
  <c r="B972" i="2"/>
  <c r="E972" i="2" s="1"/>
  <c r="B971" i="2"/>
  <c r="E971" i="2" s="1"/>
  <c r="B970" i="2"/>
  <c r="E970" i="2" s="1"/>
  <c r="B969" i="2"/>
  <c r="E969" i="2" s="1"/>
  <c r="B968" i="2"/>
  <c r="E968" i="2" s="1"/>
  <c r="B967" i="2"/>
  <c r="E967" i="2" s="1"/>
  <c r="B966" i="2"/>
  <c r="E966" i="2" s="1"/>
  <c r="B965" i="2"/>
  <c r="E965" i="2" s="1"/>
  <c r="B964" i="2"/>
  <c r="E964" i="2" s="1"/>
  <c r="B963" i="2"/>
  <c r="E963" i="2" s="1"/>
  <c r="B962" i="2"/>
  <c r="E962" i="2" s="1"/>
  <c r="B961" i="2"/>
  <c r="E961" i="2" s="1"/>
  <c r="B960" i="2"/>
  <c r="E960" i="2" s="1"/>
  <c r="B959" i="2"/>
  <c r="E959" i="2" s="1"/>
  <c r="B958" i="2"/>
  <c r="E958" i="2" s="1"/>
  <c r="B957" i="2"/>
  <c r="E957" i="2" s="1"/>
  <c r="B956" i="2"/>
  <c r="E956" i="2" s="1"/>
  <c r="B955" i="2"/>
  <c r="E955" i="2" s="1"/>
  <c r="B954" i="2"/>
  <c r="E954" i="2" s="1"/>
  <c r="B953" i="2"/>
  <c r="E953" i="2" s="1"/>
  <c r="B952" i="2"/>
  <c r="E952" i="2" s="1"/>
  <c r="B951" i="2"/>
  <c r="E951" i="2" s="1"/>
  <c r="B950" i="2"/>
  <c r="E950" i="2" s="1"/>
  <c r="B949" i="2"/>
  <c r="E949" i="2" s="1"/>
  <c r="B948" i="2"/>
  <c r="E948" i="2" s="1"/>
  <c r="B947" i="2"/>
  <c r="E947" i="2" s="1"/>
  <c r="B946" i="2"/>
  <c r="E946" i="2" s="1"/>
  <c r="B945" i="2"/>
  <c r="E945" i="2" s="1"/>
  <c r="B944" i="2"/>
  <c r="E944" i="2" s="1"/>
  <c r="B943" i="2"/>
  <c r="E943" i="2" s="1"/>
  <c r="B942" i="2"/>
  <c r="E942" i="2" s="1"/>
  <c r="B941" i="2"/>
  <c r="E941" i="2" s="1"/>
  <c r="B940" i="2"/>
  <c r="E940" i="2" s="1"/>
  <c r="B939" i="2"/>
  <c r="E939" i="2" s="1"/>
  <c r="B938" i="2"/>
  <c r="E938" i="2" s="1"/>
  <c r="B937" i="2"/>
  <c r="E937" i="2" s="1"/>
  <c r="B936" i="2"/>
  <c r="E936" i="2" s="1"/>
  <c r="B935" i="2"/>
  <c r="E935" i="2" s="1"/>
  <c r="B934" i="2"/>
  <c r="E934" i="2" s="1"/>
  <c r="B933" i="2"/>
  <c r="E933" i="2" s="1"/>
  <c r="B932" i="2"/>
  <c r="E932" i="2" s="1"/>
  <c r="B931" i="2"/>
  <c r="E931" i="2" s="1"/>
  <c r="B930" i="2"/>
  <c r="E930" i="2" s="1"/>
  <c r="B929" i="2"/>
  <c r="E929" i="2" s="1"/>
  <c r="B928" i="2"/>
  <c r="E928" i="2" s="1"/>
  <c r="B927" i="2"/>
  <c r="E927" i="2" s="1"/>
  <c r="B926" i="2"/>
  <c r="E926" i="2" s="1"/>
  <c r="B925" i="2"/>
  <c r="E925" i="2" s="1"/>
  <c r="B924" i="2"/>
  <c r="E924" i="2" s="1"/>
  <c r="B923" i="2"/>
  <c r="E923" i="2" s="1"/>
  <c r="B922" i="2"/>
  <c r="E922" i="2" s="1"/>
  <c r="B921" i="2"/>
  <c r="E921" i="2" s="1"/>
  <c r="B920" i="2"/>
  <c r="E920" i="2" s="1"/>
  <c r="B919" i="2"/>
  <c r="E919" i="2" s="1"/>
  <c r="B918" i="2"/>
  <c r="E918" i="2" s="1"/>
  <c r="B917" i="2"/>
  <c r="E917" i="2" s="1"/>
  <c r="B916" i="2"/>
  <c r="E916" i="2" s="1"/>
  <c r="B915" i="2"/>
  <c r="E915" i="2" s="1"/>
  <c r="B914" i="2"/>
  <c r="E914" i="2" s="1"/>
  <c r="B913" i="2"/>
  <c r="E913" i="2" s="1"/>
  <c r="B912" i="2"/>
  <c r="E912" i="2" s="1"/>
  <c r="B911" i="2"/>
  <c r="E911" i="2" s="1"/>
  <c r="B910" i="2"/>
  <c r="E910" i="2" s="1"/>
  <c r="B909" i="2"/>
  <c r="E909" i="2" s="1"/>
  <c r="B908" i="2"/>
  <c r="E908" i="2" s="1"/>
  <c r="B907" i="2"/>
  <c r="E907" i="2" s="1"/>
  <c r="B906" i="2"/>
  <c r="E906" i="2" s="1"/>
  <c r="B905" i="2"/>
  <c r="E905" i="2" s="1"/>
  <c r="B904" i="2"/>
  <c r="E904" i="2" s="1"/>
  <c r="B903" i="2"/>
  <c r="E903" i="2" s="1"/>
  <c r="B902" i="2"/>
  <c r="E902" i="2" s="1"/>
  <c r="B901" i="2"/>
  <c r="E901" i="2" s="1"/>
  <c r="B900" i="2"/>
  <c r="E900" i="2" s="1"/>
  <c r="B899" i="2"/>
  <c r="E899" i="2" s="1"/>
  <c r="B898" i="2"/>
  <c r="E898" i="2" s="1"/>
  <c r="B897" i="2"/>
  <c r="E897" i="2" s="1"/>
  <c r="B896" i="2"/>
  <c r="E896" i="2" s="1"/>
  <c r="B895" i="2"/>
  <c r="E895" i="2" s="1"/>
  <c r="B894" i="2"/>
  <c r="E894" i="2" s="1"/>
  <c r="B893" i="2"/>
  <c r="E893" i="2" s="1"/>
  <c r="B892" i="2"/>
  <c r="E892" i="2" s="1"/>
  <c r="B891" i="2"/>
  <c r="E891" i="2" s="1"/>
  <c r="B890" i="2"/>
  <c r="E890" i="2" s="1"/>
  <c r="B889" i="2"/>
  <c r="E889" i="2" s="1"/>
  <c r="B888" i="2"/>
  <c r="E888" i="2" s="1"/>
  <c r="B887" i="2"/>
  <c r="E887" i="2" s="1"/>
  <c r="B886" i="2"/>
  <c r="E886" i="2" s="1"/>
  <c r="B885" i="2"/>
  <c r="E885" i="2" s="1"/>
  <c r="B884" i="2"/>
  <c r="E884" i="2" s="1"/>
  <c r="B883" i="2"/>
  <c r="E883" i="2" s="1"/>
  <c r="B882" i="2"/>
  <c r="E882" i="2" s="1"/>
  <c r="B881" i="2"/>
  <c r="E881" i="2" s="1"/>
  <c r="B880" i="2"/>
  <c r="E880" i="2" s="1"/>
  <c r="B879" i="2"/>
  <c r="E879" i="2" s="1"/>
  <c r="B878" i="2"/>
  <c r="E878" i="2" s="1"/>
  <c r="B877" i="2"/>
  <c r="E877" i="2" s="1"/>
  <c r="B876" i="2"/>
  <c r="E876" i="2" s="1"/>
  <c r="B875" i="2"/>
  <c r="E875" i="2" s="1"/>
  <c r="B874" i="2"/>
  <c r="E874" i="2" s="1"/>
  <c r="B873" i="2"/>
  <c r="E873" i="2" s="1"/>
  <c r="B872" i="2"/>
  <c r="E872" i="2" s="1"/>
  <c r="B871" i="2"/>
  <c r="E871" i="2" s="1"/>
  <c r="B870" i="2"/>
  <c r="E870" i="2" s="1"/>
  <c r="B869" i="2"/>
  <c r="E869" i="2" s="1"/>
  <c r="B868" i="2"/>
  <c r="E868" i="2" s="1"/>
  <c r="B867" i="2"/>
  <c r="E867" i="2" s="1"/>
  <c r="B866" i="2"/>
  <c r="E866" i="2" s="1"/>
  <c r="B865" i="2"/>
  <c r="E865" i="2" s="1"/>
  <c r="B864" i="2"/>
  <c r="E864" i="2" s="1"/>
  <c r="B863" i="2"/>
  <c r="E863" i="2" s="1"/>
  <c r="B862" i="2"/>
  <c r="E862" i="2" s="1"/>
  <c r="B861" i="2"/>
  <c r="E861" i="2" s="1"/>
  <c r="B860" i="2"/>
  <c r="E860" i="2" s="1"/>
  <c r="B859" i="2"/>
  <c r="E859" i="2" s="1"/>
  <c r="B858" i="2"/>
  <c r="E858" i="2" s="1"/>
  <c r="B857" i="2"/>
  <c r="E857" i="2" s="1"/>
  <c r="B856" i="2"/>
  <c r="E856" i="2" s="1"/>
  <c r="B855" i="2"/>
  <c r="E855" i="2" s="1"/>
  <c r="B854" i="2"/>
  <c r="E854" i="2" s="1"/>
  <c r="B853" i="2"/>
  <c r="E853" i="2" s="1"/>
  <c r="B852" i="2"/>
  <c r="E852" i="2" s="1"/>
  <c r="B851" i="2"/>
  <c r="E851" i="2" s="1"/>
  <c r="B850" i="2"/>
  <c r="E850" i="2" s="1"/>
  <c r="B849" i="2"/>
  <c r="E849" i="2" s="1"/>
  <c r="B848" i="2"/>
  <c r="E848" i="2" s="1"/>
  <c r="B847" i="2"/>
  <c r="E847" i="2" s="1"/>
  <c r="B846" i="2"/>
  <c r="E846" i="2" s="1"/>
  <c r="B845" i="2"/>
  <c r="E845" i="2" s="1"/>
  <c r="B844" i="2"/>
  <c r="E844" i="2" s="1"/>
  <c r="B843" i="2"/>
  <c r="E843" i="2" s="1"/>
  <c r="B842" i="2"/>
  <c r="E842" i="2" s="1"/>
  <c r="B841" i="2"/>
  <c r="E841" i="2" s="1"/>
  <c r="B840" i="2"/>
  <c r="E840" i="2" s="1"/>
  <c r="B839" i="2"/>
  <c r="E839" i="2" s="1"/>
  <c r="B838" i="2"/>
  <c r="E838" i="2" s="1"/>
  <c r="B837" i="2"/>
  <c r="E837" i="2" s="1"/>
  <c r="B836" i="2"/>
  <c r="E836" i="2" s="1"/>
  <c r="B835" i="2"/>
  <c r="E835" i="2" s="1"/>
  <c r="B834" i="2"/>
  <c r="E834" i="2" s="1"/>
  <c r="B833" i="2"/>
  <c r="E833" i="2" s="1"/>
  <c r="B832" i="2"/>
  <c r="E832" i="2" s="1"/>
  <c r="B831" i="2"/>
  <c r="E831" i="2" s="1"/>
  <c r="B830" i="2"/>
  <c r="E830" i="2" s="1"/>
  <c r="B829" i="2"/>
  <c r="E829" i="2" s="1"/>
  <c r="B828" i="2"/>
  <c r="E828" i="2" s="1"/>
  <c r="B827" i="2"/>
  <c r="E827" i="2" s="1"/>
  <c r="B826" i="2"/>
  <c r="E826" i="2" s="1"/>
  <c r="B825" i="2"/>
  <c r="E825" i="2" s="1"/>
  <c r="B824" i="2"/>
  <c r="E824" i="2" s="1"/>
  <c r="B823" i="2"/>
  <c r="E823" i="2" s="1"/>
  <c r="B822" i="2"/>
  <c r="E822" i="2" s="1"/>
  <c r="B821" i="2"/>
  <c r="E821" i="2" s="1"/>
  <c r="B820" i="2"/>
  <c r="E820" i="2" s="1"/>
  <c r="B819" i="2"/>
  <c r="E819" i="2" s="1"/>
  <c r="B818" i="2"/>
  <c r="E818" i="2" s="1"/>
  <c r="B817" i="2"/>
  <c r="E817" i="2" s="1"/>
  <c r="B816" i="2"/>
  <c r="E816" i="2" s="1"/>
  <c r="B815" i="2"/>
  <c r="E815" i="2" s="1"/>
  <c r="B814" i="2"/>
  <c r="E814" i="2" s="1"/>
  <c r="B813" i="2"/>
  <c r="E813" i="2" s="1"/>
  <c r="B812" i="2"/>
  <c r="E812" i="2" s="1"/>
  <c r="B811" i="2"/>
  <c r="E811" i="2" s="1"/>
  <c r="B810" i="2"/>
  <c r="E810" i="2" s="1"/>
  <c r="B809" i="2"/>
  <c r="E809" i="2" s="1"/>
  <c r="B808" i="2"/>
  <c r="E808" i="2" s="1"/>
  <c r="B807" i="2"/>
  <c r="E807" i="2" s="1"/>
  <c r="B806" i="2"/>
  <c r="E806" i="2" s="1"/>
  <c r="B805" i="2"/>
  <c r="E805" i="2" s="1"/>
  <c r="B804" i="2"/>
  <c r="E804" i="2" s="1"/>
  <c r="B803" i="2"/>
  <c r="E803" i="2" s="1"/>
  <c r="B802" i="2"/>
  <c r="E802" i="2" s="1"/>
  <c r="B801" i="2"/>
  <c r="E801" i="2" s="1"/>
  <c r="B800" i="2"/>
  <c r="E800" i="2" s="1"/>
  <c r="B799" i="2"/>
  <c r="E799" i="2" s="1"/>
  <c r="B798" i="2"/>
  <c r="E798" i="2" s="1"/>
  <c r="B797" i="2"/>
  <c r="E797" i="2" s="1"/>
  <c r="B796" i="2"/>
  <c r="E796" i="2" s="1"/>
  <c r="B795" i="2"/>
  <c r="E795" i="2" s="1"/>
  <c r="B794" i="2"/>
  <c r="E794" i="2" s="1"/>
  <c r="B793" i="2"/>
  <c r="E793" i="2" s="1"/>
  <c r="B792" i="2"/>
  <c r="E792" i="2" s="1"/>
  <c r="B791" i="2"/>
  <c r="E791" i="2" s="1"/>
  <c r="B790" i="2"/>
  <c r="E790" i="2" s="1"/>
  <c r="B789" i="2"/>
  <c r="E789" i="2" s="1"/>
  <c r="B788" i="2"/>
  <c r="E788" i="2" s="1"/>
  <c r="B787" i="2"/>
  <c r="E787" i="2" s="1"/>
  <c r="B786" i="2"/>
  <c r="E786" i="2" s="1"/>
  <c r="B785" i="2"/>
  <c r="E785" i="2" s="1"/>
  <c r="B784" i="2"/>
  <c r="E784" i="2" s="1"/>
  <c r="B783" i="2"/>
  <c r="E783" i="2" s="1"/>
  <c r="B782" i="2"/>
  <c r="E782" i="2" s="1"/>
  <c r="B781" i="2"/>
  <c r="E781" i="2" s="1"/>
  <c r="B780" i="2"/>
  <c r="E780" i="2" s="1"/>
  <c r="B779" i="2"/>
  <c r="E779" i="2" s="1"/>
  <c r="B778" i="2"/>
  <c r="E778" i="2" s="1"/>
  <c r="B777" i="2"/>
  <c r="E777" i="2" s="1"/>
  <c r="B776" i="2"/>
  <c r="E776" i="2" s="1"/>
  <c r="B775" i="2"/>
  <c r="E775" i="2" s="1"/>
  <c r="B774" i="2"/>
  <c r="E774" i="2" s="1"/>
  <c r="B773" i="2"/>
  <c r="E773" i="2" s="1"/>
  <c r="B772" i="2"/>
  <c r="E772" i="2" s="1"/>
  <c r="B771" i="2"/>
  <c r="E771" i="2" s="1"/>
  <c r="B770" i="2"/>
  <c r="E770" i="2" s="1"/>
  <c r="B769" i="2"/>
  <c r="E769" i="2" s="1"/>
  <c r="B768" i="2"/>
  <c r="E768" i="2" s="1"/>
  <c r="B767" i="2"/>
  <c r="E767" i="2" s="1"/>
  <c r="B766" i="2"/>
  <c r="E766" i="2" s="1"/>
  <c r="B765" i="2"/>
  <c r="E765" i="2" s="1"/>
  <c r="B764" i="2"/>
  <c r="E764" i="2" s="1"/>
  <c r="B763" i="2"/>
  <c r="E763" i="2" s="1"/>
  <c r="B762" i="2"/>
  <c r="E762" i="2" s="1"/>
  <c r="B761" i="2"/>
  <c r="E761" i="2" s="1"/>
  <c r="B760" i="2"/>
  <c r="E760" i="2" s="1"/>
  <c r="B759" i="2"/>
  <c r="E759" i="2" s="1"/>
  <c r="B758" i="2"/>
  <c r="E758" i="2" s="1"/>
  <c r="B757" i="2"/>
  <c r="E757" i="2" s="1"/>
  <c r="B756" i="2"/>
  <c r="E756" i="2" s="1"/>
  <c r="B755" i="2"/>
  <c r="E755" i="2" s="1"/>
  <c r="B754" i="2"/>
  <c r="E754" i="2" s="1"/>
  <c r="B753" i="2"/>
  <c r="E753" i="2" s="1"/>
  <c r="B752" i="2"/>
  <c r="E752" i="2" s="1"/>
  <c r="B751" i="2"/>
  <c r="E751" i="2" s="1"/>
  <c r="B750" i="2"/>
  <c r="E750" i="2" s="1"/>
  <c r="B749" i="2"/>
  <c r="E749" i="2" s="1"/>
  <c r="B748" i="2"/>
  <c r="E748" i="2" s="1"/>
  <c r="B747" i="2"/>
  <c r="E747" i="2" s="1"/>
  <c r="B746" i="2"/>
  <c r="E746" i="2" s="1"/>
  <c r="B745" i="2"/>
  <c r="E745" i="2" s="1"/>
  <c r="B744" i="2"/>
  <c r="E744" i="2" s="1"/>
  <c r="B743" i="2"/>
  <c r="E743" i="2" s="1"/>
  <c r="B742" i="2"/>
  <c r="E742" i="2" s="1"/>
  <c r="B741" i="2"/>
  <c r="E741" i="2" s="1"/>
  <c r="B740" i="2"/>
  <c r="E740" i="2" s="1"/>
  <c r="B739" i="2"/>
  <c r="E739" i="2" s="1"/>
  <c r="B738" i="2"/>
  <c r="E738" i="2" s="1"/>
  <c r="B737" i="2"/>
  <c r="E737" i="2" s="1"/>
  <c r="B736" i="2"/>
  <c r="E736" i="2" s="1"/>
  <c r="B735" i="2"/>
  <c r="E735" i="2" s="1"/>
  <c r="B734" i="2"/>
  <c r="E734" i="2" s="1"/>
  <c r="B733" i="2"/>
  <c r="E733" i="2" s="1"/>
  <c r="B732" i="2"/>
  <c r="E732" i="2" s="1"/>
  <c r="B731" i="2"/>
  <c r="E731" i="2" s="1"/>
  <c r="B730" i="2"/>
  <c r="E730" i="2" s="1"/>
  <c r="B729" i="2"/>
  <c r="E729" i="2" s="1"/>
  <c r="B728" i="2"/>
  <c r="E728" i="2" s="1"/>
  <c r="B727" i="2"/>
  <c r="E727" i="2" s="1"/>
  <c r="B726" i="2"/>
  <c r="E726" i="2" s="1"/>
  <c r="B725" i="2"/>
  <c r="E725" i="2" s="1"/>
  <c r="B724" i="2"/>
  <c r="E724" i="2" s="1"/>
  <c r="B723" i="2"/>
  <c r="E723" i="2" s="1"/>
  <c r="B722" i="2"/>
  <c r="E722" i="2" s="1"/>
  <c r="B721" i="2"/>
  <c r="E721" i="2" s="1"/>
  <c r="B720" i="2"/>
  <c r="E720" i="2" s="1"/>
  <c r="B719" i="2"/>
  <c r="E719" i="2" s="1"/>
  <c r="B718" i="2"/>
  <c r="E718" i="2" s="1"/>
  <c r="B717" i="2"/>
  <c r="E717" i="2" s="1"/>
  <c r="B716" i="2"/>
  <c r="E716" i="2" s="1"/>
  <c r="B715" i="2"/>
  <c r="E715" i="2" s="1"/>
  <c r="B714" i="2"/>
  <c r="E714" i="2" s="1"/>
  <c r="B713" i="2"/>
  <c r="E713" i="2" s="1"/>
  <c r="B712" i="2"/>
  <c r="E712" i="2" s="1"/>
  <c r="B711" i="2"/>
  <c r="E711" i="2" s="1"/>
  <c r="B710" i="2"/>
  <c r="E710" i="2" s="1"/>
  <c r="B709" i="2"/>
  <c r="E709" i="2" s="1"/>
  <c r="B708" i="2"/>
  <c r="E708" i="2" s="1"/>
  <c r="B707" i="2"/>
  <c r="E707" i="2" s="1"/>
  <c r="B706" i="2"/>
  <c r="E706" i="2" s="1"/>
  <c r="B705" i="2"/>
  <c r="E705" i="2" s="1"/>
  <c r="B704" i="2"/>
  <c r="E704" i="2" s="1"/>
  <c r="B703" i="2"/>
  <c r="E703" i="2" s="1"/>
  <c r="B702" i="2"/>
  <c r="E702" i="2" s="1"/>
  <c r="B701" i="2"/>
  <c r="E701" i="2" s="1"/>
  <c r="B700" i="2"/>
  <c r="E700" i="2" s="1"/>
  <c r="B699" i="2"/>
  <c r="E699" i="2" s="1"/>
  <c r="B698" i="2"/>
  <c r="E698" i="2" s="1"/>
  <c r="B697" i="2"/>
  <c r="E697" i="2" s="1"/>
  <c r="B696" i="2"/>
  <c r="E696" i="2" s="1"/>
  <c r="B695" i="2"/>
  <c r="E695" i="2" s="1"/>
  <c r="B694" i="2"/>
  <c r="E694" i="2" s="1"/>
  <c r="B693" i="2"/>
  <c r="E693" i="2" s="1"/>
  <c r="B692" i="2"/>
  <c r="E692" i="2" s="1"/>
  <c r="B691" i="2"/>
  <c r="E691" i="2" s="1"/>
  <c r="B690" i="2"/>
  <c r="E690" i="2" s="1"/>
  <c r="B689" i="2"/>
  <c r="E689" i="2" s="1"/>
  <c r="B688" i="2"/>
  <c r="E688" i="2" s="1"/>
  <c r="B687" i="2"/>
  <c r="E687" i="2" s="1"/>
  <c r="B686" i="2"/>
  <c r="E686" i="2" s="1"/>
  <c r="B685" i="2"/>
  <c r="E685" i="2" s="1"/>
  <c r="B684" i="2"/>
  <c r="E684" i="2" s="1"/>
  <c r="B683" i="2"/>
  <c r="E683" i="2" s="1"/>
  <c r="B682" i="2"/>
  <c r="E682" i="2" s="1"/>
  <c r="B681" i="2"/>
  <c r="E681" i="2" s="1"/>
  <c r="B680" i="2"/>
  <c r="E680" i="2" s="1"/>
  <c r="B679" i="2"/>
  <c r="E679" i="2" s="1"/>
  <c r="B678" i="2"/>
  <c r="E678" i="2" s="1"/>
  <c r="B677" i="2"/>
  <c r="E677" i="2" s="1"/>
  <c r="B676" i="2"/>
  <c r="E676" i="2" s="1"/>
  <c r="B675" i="2"/>
  <c r="E675" i="2" s="1"/>
  <c r="B674" i="2"/>
  <c r="E674" i="2" s="1"/>
  <c r="B673" i="2"/>
  <c r="E673" i="2" s="1"/>
  <c r="B672" i="2"/>
  <c r="E672" i="2" s="1"/>
  <c r="B671" i="2"/>
  <c r="E671" i="2" s="1"/>
  <c r="B670" i="2"/>
  <c r="E670" i="2" s="1"/>
  <c r="B669" i="2"/>
  <c r="E669" i="2" s="1"/>
  <c r="B668" i="2"/>
  <c r="E668" i="2" s="1"/>
  <c r="B667" i="2"/>
  <c r="E667" i="2" s="1"/>
  <c r="B666" i="2"/>
  <c r="E666" i="2" s="1"/>
  <c r="B665" i="2"/>
  <c r="E665" i="2" s="1"/>
  <c r="B664" i="2"/>
  <c r="E664" i="2" s="1"/>
  <c r="B663" i="2"/>
  <c r="E663" i="2" s="1"/>
  <c r="B662" i="2"/>
  <c r="E662" i="2" s="1"/>
  <c r="B661" i="2"/>
  <c r="E661" i="2" s="1"/>
  <c r="B660" i="2"/>
  <c r="E660" i="2" s="1"/>
  <c r="B659" i="2"/>
  <c r="E659" i="2" s="1"/>
  <c r="B658" i="2"/>
  <c r="E658" i="2" s="1"/>
  <c r="B657" i="2"/>
  <c r="E657" i="2" s="1"/>
  <c r="B656" i="2"/>
  <c r="E656" i="2" s="1"/>
  <c r="B655" i="2"/>
  <c r="E655" i="2" s="1"/>
  <c r="B654" i="2"/>
  <c r="E654" i="2" s="1"/>
  <c r="B653" i="2"/>
  <c r="E653" i="2" s="1"/>
  <c r="B652" i="2"/>
  <c r="E652" i="2" s="1"/>
  <c r="B651" i="2"/>
  <c r="E651" i="2" s="1"/>
  <c r="B650" i="2"/>
  <c r="E650" i="2" s="1"/>
  <c r="B649" i="2"/>
  <c r="E649" i="2" s="1"/>
  <c r="B648" i="2"/>
  <c r="E648" i="2" s="1"/>
  <c r="B647" i="2"/>
  <c r="E647" i="2" s="1"/>
  <c r="B646" i="2"/>
  <c r="E646" i="2" s="1"/>
  <c r="B645" i="2"/>
  <c r="E645" i="2" s="1"/>
  <c r="B644" i="2"/>
  <c r="E644" i="2" s="1"/>
  <c r="B643" i="2"/>
  <c r="E643" i="2" s="1"/>
  <c r="B642" i="2"/>
  <c r="E642" i="2" s="1"/>
  <c r="B641" i="2"/>
  <c r="E641" i="2" s="1"/>
  <c r="B640" i="2"/>
  <c r="E640" i="2" s="1"/>
  <c r="B639" i="2"/>
  <c r="E639" i="2" s="1"/>
  <c r="B638" i="2"/>
  <c r="E638" i="2" s="1"/>
  <c r="B637" i="2"/>
  <c r="E637" i="2" s="1"/>
  <c r="B636" i="2"/>
  <c r="E636" i="2" s="1"/>
  <c r="B635" i="2"/>
  <c r="E635" i="2" s="1"/>
  <c r="B634" i="2"/>
  <c r="E634" i="2" s="1"/>
  <c r="B633" i="2"/>
  <c r="E633" i="2" s="1"/>
  <c r="B632" i="2"/>
  <c r="E632" i="2" s="1"/>
  <c r="B631" i="2"/>
  <c r="E631" i="2" s="1"/>
  <c r="B630" i="2"/>
  <c r="E630" i="2" s="1"/>
  <c r="B629" i="2"/>
  <c r="E629" i="2" s="1"/>
  <c r="B628" i="2"/>
  <c r="E628" i="2" s="1"/>
  <c r="B627" i="2"/>
  <c r="E627" i="2" s="1"/>
  <c r="B626" i="2"/>
  <c r="E626" i="2" s="1"/>
  <c r="B625" i="2"/>
  <c r="E625" i="2" s="1"/>
  <c r="B624" i="2"/>
  <c r="E624" i="2" s="1"/>
  <c r="B623" i="2"/>
  <c r="E623" i="2" s="1"/>
  <c r="B622" i="2"/>
  <c r="E622" i="2" s="1"/>
  <c r="B621" i="2"/>
  <c r="E621" i="2" s="1"/>
  <c r="B620" i="2"/>
  <c r="E620" i="2" s="1"/>
  <c r="B619" i="2"/>
  <c r="E619" i="2" s="1"/>
  <c r="B618" i="2"/>
  <c r="E618" i="2" s="1"/>
  <c r="B617" i="2"/>
  <c r="E617" i="2" s="1"/>
  <c r="B616" i="2"/>
  <c r="E616" i="2" s="1"/>
  <c r="B615" i="2"/>
  <c r="E615" i="2" s="1"/>
  <c r="B614" i="2"/>
  <c r="E614" i="2" s="1"/>
  <c r="B613" i="2"/>
  <c r="E613" i="2" s="1"/>
  <c r="B612" i="2"/>
  <c r="E612" i="2" s="1"/>
  <c r="B611" i="2"/>
  <c r="E611" i="2" s="1"/>
  <c r="B610" i="2"/>
  <c r="E610" i="2" s="1"/>
  <c r="B609" i="2"/>
  <c r="E609" i="2" s="1"/>
  <c r="B608" i="2"/>
  <c r="E608" i="2" s="1"/>
  <c r="B607" i="2"/>
  <c r="E607" i="2" s="1"/>
  <c r="B606" i="2"/>
  <c r="E606" i="2" s="1"/>
  <c r="B605" i="2"/>
  <c r="E605" i="2" s="1"/>
  <c r="B604" i="2"/>
  <c r="E604" i="2" s="1"/>
  <c r="B603" i="2"/>
  <c r="E603" i="2" s="1"/>
  <c r="B602" i="2"/>
  <c r="E602" i="2" s="1"/>
  <c r="B601" i="2"/>
  <c r="E601" i="2" s="1"/>
  <c r="B600" i="2"/>
  <c r="E600" i="2" s="1"/>
  <c r="B599" i="2"/>
  <c r="E599" i="2" s="1"/>
  <c r="B598" i="2"/>
  <c r="E598" i="2" s="1"/>
  <c r="B597" i="2"/>
  <c r="E597" i="2" s="1"/>
  <c r="B596" i="2"/>
  <c r="E596" i="2" s="1"/>
  <c r="B595" i="2"/>
  <c r="E595" i="2" s="1"/>
  <c r="B594" i="2"/>
  <c r="E594" i="2" s="1"/>
  <c r="B593" i="2"/>
  <c r="E593" i="2" s="1"/>
  <c r="B592" i="2"/>
  <c r="E592" i="2" s="1"/>
  <c r="B591" i="2"/>
  <c r="E591" i="2" s="1"/>
  <c r="B590" i="2"/>
  <c r="E590" i="2" s="1"/>
  <c r="B589" i="2"/>
  <c r="E589" i="2" s="1"/>
  <c r="B588" i="2"/>
  <c r="E588" i="2" s="1"/>
  <c r="B587" i="2"/>
  <c r="E587" i="2" s="1"/>
  <c r="B586" i="2"/>
  <c r="E586" i="2" s="1"/>
  <c r="B585" i="2"/>
  <c r="E585" i="2" s="1"/>
  <c r="B584" i="2"/>
  <c r="E584" i="2" s="1"/>
  <c r="B583" i="2"/>
  <c r="E583" i="2" s="1"/>
  <c r="B582" i="2"/>
  <c r="E582" i="2" s="1"/>
  <c r="B581" i="2"/>
  <c r="E581" i="2" s="1"/>
  <c r="B580" i="2"/>
  <c r="E580" i="2" s="1"/>
  <c r="B579" i="2"/>
  <c r="E579" i="2" s="1"/>
  <c r="B578" i="2"/>
  <c r="E578" i="2" s="1"/>
  <c r="B577" i="2"/>
  <c r="E577" i="2" s="1"/>
  <c r="B576" i="2"/>
  <c r="E576" i="2" s="1"/>
  <c r="B575" i="2"/>
  <c r="E575" i="2" s="1"/>
  <c r="B574" i="2"/>
  <c r="E574" i="2" s="1"/>
  <c r="B573" i="2"/>
  <c r="E573" i="2" s="1"/>
  <c r="B572" i="2"/>
  <c r="E572" i="2" s="1"/>
  <c r="B571" i="2"/>
  <c r="E571" i="2" s="1"/>
  <c r="B570" i="2"/>
  <c r="E570" i="2" s="1"/>
  <c r="B569" i="2"/>
  <c r="E569" i="2" s="1"/>
  <c r="B568" i="2"/>
  <c r="E568" i="2" s="1"/>
  <c r="B567" i="2"/>
  <c r="E567" i="2" s="1"/>
  <c r="B566" i="2"/>
  <c r="E566" i="2" s="1"/>
  <c r="B565" i="2"/>
  <c r="E565" i="2" s="1"/>
  <c r="B564" i="2"/>
  <c r="E564" i="2" s="1"/>
  <c r="B563" i="2"/>
  <c r="E563" i="2" s="1"/>
  <c r="B562" i="2"/>
  <c r="E562" i="2" s="1"/>
  <c r="B561" i="2"/>
  <c r="E561" i="2" s="1"/>
  <c r="B560" i="2"/>
  <c r="E560" i="2" s="1"/>
  <c r="B559" i="2"/>
  <c r="E559" i="2" s="1"/>
  <c r="B558" i="2"/>
  <c r="E558" i="2" s="1"/>
  <c r="B557" i="2"/>
  <c r="E557" i="2" s="1"/>
  <c r="B556" i="2"/>
  <c r="E556" i="2" s="1"/>
  <c r="B555" i="2"/>
  <c r="E555" i="2" s="1"/>
  <c r="B554" i="2"/>
  <c r="E554" i="2" s="1"/>
  <c r="B553" i="2"/>
  <c r="E553" i="2" s="1"/>
  <c r="B552" i="2"/>
  <c r="E552" i="2" s="1"/>
  <c r="B551" i="2"/>
  <c r="E551" i="2" s="1"/>
  <c r="B550" i="2"/>
  <c r="E550" i="2" s="1"/>
  <c r="B549" i="2"/>
  <c r="E549" i="2" s="1"/>
  <c r="B548" i="2"/>
  <c r="E548" i="2" s="1"/>
  <c r="B547" i="2"/>
  <c r="E547" i="2" s="1"/>
  <c r="B546" i="2"/>
  <c r="E546" i="2" s="1"/>
  <c r="B545" i="2"/>
  <c r="E545" i="2" s="1"/>
  <c r="B544" i="2"/>
  <c r="E544" i="2" s="1"/>
  <c r="B543" i="2"/>
  <c r="E543" i="2" s="1"/>
  <c r="B542" i="2"/>
  <c r="E542" i="2" s="1"/>
  <c r="B541" i="2"/>
  <c r="E541" i="2" s="1"/>
  <c r="B540" i="2"/>
  <c r="E540" i="2" s="1"/>
  <c r="B539" i="2"/>
  <c r="E539" i="2" s="1"/>
  <c r="B538" i="2"/>
  <c r="E538" i="2" s="1"/>
  <c r="B537" i="2"/>
  <c r="E537" i="2" s="1"/>
  <c r="B536" i="2"/>
  <c r="E536" i="2" s="1"/>
  <c r="B535" i="2"/>
  <c r="E535" i="2" s="1"/>
  <c r="B534" i="2"/>
  <c r="E534" i="2" s="1"/>
  <c r="B533" i="2"/>
  <c r="E533" i="2" s="1"/>
  <c r="B532" i="2"/>
  <c r="E532" i="2" s="1"/>
  <c r="B531" i="2"/>
  <c r="E531" i="2" s="1"/>
  <c r="B530" i="2"/>
  <c r="E530" i="2" s="1"/>
  <c r="B529" i="2"/>
  <c r="E529" i="2" s="1"/>
  <c r="B528" i="2"/>
  <c r="E528" i="2" s="1"/>
  <c r="B527" i="2"/>
  <c r="E527" i="2" s="1"/>
  <c r="B526" i="2"/>
  <c r="E526" i="2" s="1"/>
  <c r="B525" i="2"/>
  <c r="E525" i="2" s="1"/>
  <c r="B524" i="2"/>
  <c r="E524" i="2" s="1"/>
  <c r="B523" i="2"/>
  <c r="E523" i="2" s="1"/>
  <c r="B522" i="2"/>
  <c r="E522" i="2" s="1"/>
  <c r="B521" i="2"/>
  <c r="E521" i="2" s="1"/>
  <c r="B520" i="2"/>
  <c r="E520" i="2" s="1"/>
  <c r="B519" i="2"/>
  <c r="E519" i="2" s="1"/>
  <c r="B518" i="2"/>
  <c r="E518" i="2" s="1"/>
  <c r="B517" i="2"/>
  <c r="E517" i="2" s="1"/>
  <c r="B516" i="2"/>
  <c r="E516" i="2" s="1"/>
  <c r="B515" i="2"/>
  <c r="E515" i="2" s="1"/>
  <c r="B514" i="2"/>
  <c r="E514" i="2" s="1"/>
  <c r="B513" i="2"/>
  <c r="E513" i="2" s="1"/>
  <c r="B512" i="2"/>
  <c r="E512" i="2" s="1"/>
  <c r="B511" i="2"/>
  <c r="E511" i="2" s="1"/>
  <c r="B510" i="2"/>
  <c r="E510" i="2" s="1"/>
  <c r="B509" i="2"/>
  <c r="E509" i="2" s="1"/>
  <c r="B508" i="2"/>
  <c r="E508" i="2" s="1"/>
  <c r="B507" i="2"/>
  <c r="E507" i="2" s="1"/>
  <c r="B506" i="2"/>
  <c r="E506" i="2" s="1"/>
  <c r="B505" i="2"/>
  <c r="E505" i="2" s="1"/>
  <c r="B504" i="2"/>
  <c r="E504" i="2" s="1"/>
  <c r="B503" i="2"/>
  <c r="E503" i="2" s="1"/>
  <c r="B502" i="2"/>
  <c r="E502" i="2" s="1"/>
  <c r="B501" i="2"/>
  <c r="E501" i="2" s="1"/>
  <c r="B500" i="2"/>
  <c r="E500" i="2" s="1"/>
  <c r="B499" i="2"/>
  <c r="E499" i="2" s="1"/>
  <c r="B498" i="2"/>
  <c r="E498" i="2" s="1"/>
  <c r="B497" i="2"/>
  <c r="E497" i="2" s="1"/>
  <c r="B496" i="2"/>
  <c r="E496" i="2" s="1"/>
  <c r="B495" i="2"/>
  <c r="E495" i="2" s="1"/>
  <c r="B494" i="2"/>
  <c r="E494" i="2" s="1"/>
  <c r="B493" i="2"/>
  <c r="E493" i="2" s="1"/>
  <c r="B492" i="2"/>
  <c r="E492" i="2" s="1"/>
  <c r="B491" i="2"/>
  <c r="E491" i="2" s="1"/>
  <c r="B490" i="2"/>
  <c r="E490" i="2" s="1"/>
  <c r="B489" i="2"/>
  <c r="E489" i="2" s="1"/>
  <c r="B488" i="2"/>
  <c r="E488" i="2" s="1"/>
  <c r="B487" i="2"/>
  <c r="E487" i="2" s="1"/>
  <c r="B486" i="2"/>
  <c r="E486" i="2" s="1"/>
  <c r="B485" i="2"/>
  <c r="E485" i="2" s="1"/>
  <c r="B484" i="2"/>
  <c r="E484" i="2" s="1"/>
  <c r="B483" i="2"/>
  <c r="E483" i="2" s="1"/>
  <c r="B482" i="2"/>
  <c r="E482" i="2" s="1"/>
  <c r="B481" i="2"/>
  <c r="E481" i="2" s="1"/>
  <c r="B480" i="2"/>
  <c r="E480" i="2" s="1"/>
  <c r="B479" i="2"/>
  <c r="E479" i="2" s="1"/>
  <c r="B478" i="2"/>
  <c r="E478" i="2" s="1"/>
  <c r="B477" i="2"/>
  <c r="E477" i="2" s="1"/>
  <c r="B476" i="2"/>
  <c r="E476" i="2" s="1"/>
  <c r="B475" i="2"/>
  <c r="E475" i="2" s="1"/>
  <c r="B474" i="2"/>
  <c r="E474" i="2" s="1"/>
  <c r="B473" i="2"/>
  <c r="E473" i="2" s="1"/>
  <c r="B472" i="2"/>
  <c r="E472" i="2" s="1"/>
  <c r="B471" i="2"/>
  <c r="E471" i="2" s="1"/>
  <c r="B470" i="2"/>
  <c r="E470" i="2" s="1"/>
  <c r="B469" i="2"/>
  <c r="E469" i="2" s="1"/>
  <c r="B468" i="2"/>
  <c r="E468" i="2" s="1"/>
  <c r="B467" i="2"/>
  <c r="E467" i="2" s="1"/>
  <c r="B466" i="2"/>
  <c r="E466" i="2" s="1"/>
  <c r="B465" i="2"/>
  <c r="E465" i="2" s="1"/>
  <c r="B464" i="2"/>
  <c r="E464" i="2" s="1"/>
  <c r="B463" i="2"/>
  <c r="E463" i="2" s="1"/>
  <c r="B462" i="2"/>
  <c r="E462" i="2" s="1"/>
  <c r="B461" i="2"/>
  <c r="E461" i="2" s="1"/>
  <c r="B460" i="2"/>
  <c r="E460" i="2" s="1"/>
  <c r="B459" i="2"/>
  <c r="E459" i="2" s="1"/>
  <c r="B458" i="2"/>
  <c r="E458" i="2" s="1"/>
  <c r="B457" i="2"/>
  <c r="E457" i="2" s="1"/>
  <c r="B456" i="2"/>
  <c r="E456" i="2" s="1"/>
  <c r="B455" i="2"/>
  <c r="E455" i="2" s="1"/>
  <c r="B454" i="2"/>
  <c r="E454" i="2" s="1"/>
  <c r="B453" i="2"/>
  <c r="E453" i="2" s="1"/>
  <c r="B452" i="2"/>
  <c r="E452" i="2" s="1"/>
  <c r="B451" i="2"/>
  <c r="E451" i="2" s="1"/>
  <c r="B450" i="2"/>
  <c r="E450" i="2" s="1"/>
  <c r="B449" i="2"/>
  <c r="E449" i="2" s="1"/>
  <c r="B448" i="2"/>
  <c r="E448" i="2" s="1"/>
  <c r="B447" i="2"/>
  <c r="E447" i="2" s="1"/>
  <c r="B446" i="2"/>
  <c r="E446" i="2" s="1"/>
  <c r="B445" i="2"/>
  <c r="E445" i="2" s="1"/>
  <c r="B444" i="2"/>
  <c r="E444" i="2" s="1"/>
  <c r="B443" i="2"/>
  <c r="E443" i="2" s="1"/>
  <c r="B442" i="2"/>
  <c r="E442" i="2" s="1"/>
  <c r="B441" i="2"/>
  <c r="E441" i="2" s="1"/>
  <c r="B440" i="2"/>
  <c r="E440" i="2" s="1"/>
  <c r="B439" i="2"/>
  <c r="E439" i="2" s="1"/>
  <c r="B438" i="2"/>
  <c r="E438" i="2" s="1"/>
  <c r="B437" i="2"/>
  <c r="E437" i="2" s="1"/>
  <c r="B436" i="2"/>
  <c r="E436" i="2" s="1"/>
  <c r="B435" i="2"/>
  <c r="E435" i="2" s="1"/>
  <c r="B434" i="2"/>
  <c r="E434" i="2" s="1"/>
  <c r="B433" i="2"/>
  <c r="E433" i="2" s="1"/>
  <c r="B432" i="2"/>
  <c r="E432" i="2" s="1"/>
  <c r="B431" i="2"/>
  <c r="E431" i="2" s="1"/>
  <c r="B430" i="2"/>
  <c r="E430" i="2" s="1"/>
  <c r="B429" i="2"/>
  <c r="E429" i="2" s="1"/>
  <c r="B428" i="2"/>
  <c r="E428" i="2" s="1"/>
  <c r="B427" i="2"/>
  <c r="E427" i="2" s="1"/>
  <c r="B426" i="2"/>
  <c r="E426" i="2" s="1"/>
  <c r="B425" i="2"/>
  <c r="E425" i="2" s="1"/>
  <c r="B424" i="2"/>
  <c r="E424" i="2" s="1"/>
  <c r="B423" i="2"/>
  <c r="E423" i="2" s="1"/>
  <c r="B422" i="2"/>
  <c r="E422" i="2" s="1"/>
  <c r="B421" i="2"/>
  <c r="E421" i="2" s="1"/>
  <c r="B420" i="2"/>
  <c r="E420" i="2" s="1"/>
  <c r="B419" i="2"/>
  <c r="E419" i="2" s="1"/>
  <c r="B418" i="2"/>
  <c r="E418" i="2" s="1"/>
  <c r="B417" i="2"/>
  <c r="E417" i="2" s="1"/>
  <c r="B416" i="2"/>
  <c r="E416" i="2" s="1"/>
  <c r="B415" i="2"/>
  <c r="E415" i="2" s="1"/>
  <c r="B414" i="2"/>
  <c r="E414" i="2" s="1"/>
  <c r="B413" i="2"/>
  <c r="E413" i="2" s="1"/>
  <c r="B412" i="2"/>
  <c r="E412" i="2" s="1"/>
  <c r="B411" i="2"/>
  <c r="E411" i="2" s="1"/>
  <c r="B410" i="2"/>
  <c r="E410" i="2" s="1"/>
  <c r="B409" i="2"/>
  <c r="E409" i="2" s="1"/>
  <c r="B408" i="2"/>
  <c r="E408" i="2" s="1"/>
  <c r="B407" i="2"/>
  <c r="E407" i="2" s="1"/>
  <c r="B406" i="2"/>
  <c r="E406" i="2" s="1"/>
  <c r="B405" i="2"/>
  <c r="E405" i="2" s="1"/>
  <c r="B404" i="2"/>
  <c r="E404" i="2" s="1"/>
  <c r="B403" i="2"/>
  <c r="E403" i="2" s="1"/>
  <c r="B402" i="2"/>
  <c r="E402" i="2" s="1"/>
  <c r="B401" i="2"/>
  <c r="E401" i="2" s="1"/>
  <c r="B400" i="2"/>
  <c r="E400" i="2" s="1"/>
  <c r="B399" i="2"/>
  <c r="E399" i="2" s="1"/>
  <c r="B398" i="2"/>
  <c r="E398" i="2" s="1"/>
  <c r="B397" i="2"/>
  <c r="E397" i="2" s="1"/>
  <c r="B396" i="2"/>
  <c r="E396" i="2" s="1"/>
  <c r="B395" i="2"/>
  <c r="E395" i="2" s="1"/>
  <c r="B394" i="2"/>
  <c r="E394" i="2" s="1"/>
  <c r="B393" i="2"/>
  <c r="E393" i="2" s="1"/>
  <c r="B392" i="2"/>
  <c r="E392" i="2" s="1"/>
  <c r="B391" i="2"/>
  <c r="E391" i="2" s="1"/>
  <c r="B390" i="2"/>
  <c r="E390" i="2" s="1"/>
  <c r="B389" i="2"/>
  <c r="E389" i="2" s="1"/>
  <c r="B388" i="2"/>
  <c r="E388" i="2" s="1"/>
  <c r="B387" i="2"/>
  <c r="E387" i="2" s="1"/>
  <c r="B386" i="2"/>
  <c r="E386" i="2" s="1"/>
  <c r="B385" i="2"/>
  <c r="E385" i="2" s="1"/>
  <c r="B384" i="2"/>
  <c r="E384" i="2" s="1"/>
  <c r="B383" i="2"/>
  <c r="E383" i="2" s="1"/>
  <c r="B382" i="2"/>
  <c r="E382" i="2" s="1"/>
  <c r="B381" i="2"/>
  <c r="E381" i="2" s="1"/>
  <c r="B380" i="2"/>
  <c r="E380" i="2" s="1"/>
  <c r="B379" i="2"/>
  <c r="E379" i="2" s="1"/>
  <c r="B378" i="2"/>
  <c r="E378" i="2" s="1"/>
  <c r="B377" i="2"/>
  <c r="E377" i="2" s="1"/>
  <c r="B376" i="2"/>
  <c r="E376" i="2" s="1"/>
  <c r="B375" i="2"/>
  <c r="E375" i="2" s="1"/>
  <c r="B374" i="2"/>
  <c r="E374" i="2" s="1"/>
  <c r="B373" i="2"/>
  <c r="E373" i="2" s="1"/>
  <c r="B372" i="2"/>
  <c r="E372" i="2" s="1"/>
  <c r="B371" i="2"/>
  <c r="E371" i="2" s="1"/>
  <c r="B370" i="2"/>
  <c r="E370" i="2" s="1"/>
  <c r="B369" i="2"/>
  <c r="E369" i="2" s="1"/>
  <c r="B368" i="2"/>
  <c r="E368" i="2" s="1"/>
  <c r="B367" i="2"/>
  <c r="E367" i="2" s="1"/>
  <c r="B366" i="2"/>
  <c r="E366" i="2" s="1"/>
  <c r="B365" i="2"/>
  <c r="E365" i="2" s="1"/>
  <c r="B364" i="2"/>
  <c r="E364" i="2" s="1"/>
  <c r="B363" i="2"/>
  <c r="E363" i="2" s="1"/>
  <c r="B362" i="2"/>
  <c r="E362" i="2" s="1"/>
  <c r="B361" i="2"/>
  <c r="E361" i="2" s="1"/>
  <c r="B360" i="2"/>
  <c r="E360" i="2" s="1"/>
  <c r="B359" i="2"/>
  <c r="E359" i="2" s="1"/>
  <c r="B358" i="2"/>
  <c r="E358" i="2" s="1"/>
  <c r="B357" i="2"/>
  <c r="E357" i="2" s="1"/>
  <c r="B356" i="2"/>
  <c r="E356" i="2" s="1"/>
  <c r="B355" i="2"/>
  <c r="E355" i="2" s="1"/>
  <c r="B354" i="2"/>
  <c r="E354" i="2" s="1"/>
  <c r="B353" i="2"/>
  <c r="E353" i="2" s="1"/>
  <c r="B352" i="2"/>
  <c r="E352" i="2" s="1"/>
  <c r="B351" i="2"/>
  <c r="E351" i="2" s="1"/>
  <c r="B350" i="2"/>
  <c r="E350" i="2" s="1"/>
  <c r="B349" i="2"/>
  <c r="E349" i="2" s="1"/>
  <c r="B348" i="2"/>
  <c r="E348" i="2" s="1"/>
  <c r="B347" i="2"/>
  <c r="E347" i="2" s="1"/>
  <c r="B346" i="2"/>
  <c r="E346" i="2" s="1"/>
  <c r="B345" i="2"/>
  <c r="E345" i="2" s="1"/>
  <c r="B344" i="2"/>
  <c r="E344" i="2" s="1"/>
  <c r="B343" i="2"/>
  <c r="E343" i="2" s="1"/>
  <c r="B342" i="2"/>
  <c r="E342" i="2" s="1"/>
  <c r="B341" i="2"/>
  <c r="E341" i="2" s="1"/>
  <c r="B340" i="2"/>
  <c r="E340" i="2" s="1"/>
  <c r="B339" i="2"/>
  <c r="E339" i="2" s="1"/>
  <c r="B338" i="2"/>
  <c r="E338" i="2" s="1"/>
  <c r="B337" i="2"/>
  <c r="E337" i="2" s="1"/>
  <c r="B336" i="2"/>
  <c r="E336" i="2" s="1"/>
  <c r="B335" i="2"/>
  <c r="E335" i="2" s="1"/>
  <c r="B334" i="2"/>
  <c r="E334" i="2" s="1"/>
  <c r="B333" i="2"/>
  <c r="E333" i="2" s="1"/>
  <c r="B332" i="2"/>
  <c r="E332" i="2" s="1"/>
  <c r="B331" i="2"/>
  <c r="E331" i="2" s="1"/>
  <c r="B330" i="2"/>
  <c r="E330" i="2" s="1"/>
  <c r="B329" i="2"/>
  <c r="E329" i="2" s="1"/>
  <c r="B328" i="2"/>
  <c r="E328" i="2" s="1"/>
  <c r="B327" i="2"/>
  <c r="E327" i="2" s="1"/>
  <c r="B326" i="2"/>
  <c r="E326" i="2" s="1"/>
  <c r="B325" i="2"/>
  <c r="E325" i="2" s="1"/>
  <c r="B324" i="2"/>
  <c r="E324" i="2" s="1"/>
  <c r="B323" i="2"/>
  <c r="E323" i="2" s="1"/>
  <c r="B322" i="2"/>
  <c r="E322" i="2" s="1"/>
  <c r="B321" i="2"/>
  <c r="E321" i="2" s="1"/>
  <c r="B320" i="2"/>
  <c r="E320" i="2" s="1"/>
  <c r="B319" i="2"/>
  <c r="E319" i="2" s="1"/>
  <c r="B318" i="2"/>
  <c r="E318" i="2" s="1"/>
  <c r="B317" i="2"/>
  <c r="E317" i="2" s="1"/>
  <c r="B316" i="2"/>
  <c r="E316" i="2" s="1"/>
  <c r="B315" i="2"/>
  <c r="E315" i="2" s="1"/>
  <c r="B314" i="2"/>
  <c r="E314" i="2" s="1"/>
  <c r="B313" i="2"/>
  <c r="E313" i="2" s="1"/>
  <c r="B312" i="2"/>
  <c r="E312" i="2" s="1"/>
  <c r="B311" i="2"/>
  <c r="E311" i="2" s="1"/>
  <c r="B310" i="2"/>
  <c r="E310" i="2" s="1"/>
  <c r="B309" i="2"/>
  <c r="E309" i="2" s="1"/>
  <c r="B308" i="2"/>
  <c r="E308" i="2" s="1"/>
  <c r="B307" i="2"/>
  <c r="E307" i="2" s="1"/>
  <c r="B306" i="2"/>
  <c r="E306" i="2" s="1"/>
  <c r="B305" i="2"/>
  <c r="E305" i="2" s="1"/>
  <c r="B304" i="2"/>
  <c r="E304" i="2" s="1"/>
  <c r="B303" i="2"/>
  <c r="E303" i="2" s="1"/>
  <c r="B302" i="2"/>
  <c r="E302" i="2" s="1"/>
  <c r="B301" i="2"/>
  <c r="E301" i="2" s="1"/>
  <c r="B300" i="2"/>
  <c r="E300" i="2" s="1"/>
  <c r="B299" i="2"/>
  <c r="E299" i="2" s="1"/>
  <c r="B298" i="2"/>
  <c r="E298" i="2" s="1"/>
  <c r="B297" i="2"/>
  <c r="E297" i="2" s="1"/>
  <c r="B296" i="2"/>
  <c r="E296" i="2" s="1"/>
  <c r="B295" i="2"/>
  <c r="E295" i="2" s="1"/>
  <c r="B294" i="2"/>
  <c r="E294" i="2" s="1"/>
  <c r="B293" i="2"/>
  <c r="E293" i="2" s="1"/>
  <c r="B292" i="2"/>
  <c r="E292" i="2" s="1"/>
  <c r="B291" i="2"/>
  <c r="E291" i="2" s="1"/>
  <c r="B290" i="2"/>
  <c r="E290" i="2" s="1"/>
  <c r="B289" i="2"/>
  <c r="E289" i="2" s="1"/>
  <c r="B288" i="2"/>
  <c r="E288" i="2" s="1"/>
  <c r="B287" i="2"/>
  <c r="E287" i="2" s="1"/>
  <c r="B286" i="2"/>
  <c r="E286" i="2" s="1"/>
  <c r="B285" i="2"/>
  <c r="E285" i="2" s="1"/>
  <c r="B284" i="2"/>
  <c r="E284" i="2" s="1"/>
  <c r="B283" i="2"/>
  <c r="E283" i="2" s="1"/>
  <c r="B282" i="2"/>
  <c r="E282" i="2" s="1"/>
  <c r="B281" i="2"/>
  <c r="E281" i="2" s="1"/>
  <c r="B280" i="2"/>
  <c r="E280" i="2" s="1"/>
  <c r="B279" i="2"/>
  <c r="E279" i="2" s="1"/>
  <c r="B278" i="2"/>
  <c r="E278" i="2" s="1"/>
  <c r="B277" i="2"/>
  <c r="E277" i="2" s="1"/>
  <c r="B276" i="2"/>
  <c r="E276" i="2" s="1"/>
  <c r="B275" i="2"/>
  <c r="E275" i="2" s="1"/>
  <c r="B274" i="2"/>
  <c r="E274" i="2" s="1"/>
  <c r="B273" i="2"/>
  <c r="E273" i="2" s="1"/>
  <c r="B272" i="2"/>
  <c r="E272" i="2" s="1"/>
  <c r="B271" i="2"/>
  <c r="E271" i="2" s="1"/>
  <c r="B270" i="2"/>
  <c r="E270" i="2" s="1"/>
  <c r="B269" i="2"/>
  <c r="E269" i="2" s="1"/>
  <c r="B268" i="2"/>
  <c r="E268" i="2" s="1"/>
  <c r="B267" i="2"/>
  <c r="E267" i="2" s="1"/>
  <c r="B266" i="2"/>
  <c r="E266" i="2" s="1"/>
  <c r="B265" i="2"/>
  <c r="E265" i="2" s="1"/>
  <c r="B264" i="2"/>
  <c r="E264" i="2" s="1"/>
  <c r="B263" i="2"/>
  <c r="E263" i="2" s="1"/>
  <c r="B262" i="2"/>
  <c r="E262" i="2" s="1"/>
  <c r="B261" i="2"/>
  <c r="E261" i="2" s="1"/>
  <c r="B260" i="2"/>
  <c r="E260" i="2" s="1"/>
  <c r="B259" i="2"/>
  <c r="E259" i="2" s="1"/>
  <c r="B258" i="2"/>
  <c r="E258" i="2" s="1"/>
  <c r="B257" i="2"/>
  <c r="E257" i="2" s="1"/>
  <c r="B256" i="2"/>
  <c r="E256" i="2" s="1"/>
  <c r="B255" i="2"/>
  <c r="E255" i="2" s="1"/>
  <c r="B254" i="2"/>
  <c r="E254" i="2" s="1"/>
  <c r="B253" i="2"/>
  <c r="E253" i="2" s="1"/>
  <c r="B252" i="2"/>
  <c r="E252" i="2" s="1"/>
  <c r="B251" i="2"/>
  <c r="E251" i="2" s="1"/>
  <c r="B250" i="2"/>
  <c r="E250" i="2" s="1"/>
  <c r="B249" i="2"/>
  <c r="E249" i="2" s="1"/>
  <c r="B248" i="2"/>
  <c r="E248" i="2" s="1"/>
  <c r="B247" i="2"/>
  <c r="E247" i="2" s="1"/>
  <c r="B246" i="2"/>
  <c r="E246" i="2" s="1"/>
  <c r="B245" i="2"/>
  <c r="E245" i="2" s="1"/>
  <c r="B244" i="2"/>
  <c r="E244" i="2" s="1"/>
  <c r="B243" i="2"/>
  <c r="E243" i="2" s="1"/>
  <c r="B242" i="2"/>
  <c r="E242" i="2" s="1"/>
  <c r="B241" i="2"/>
  <c r="E241" i="2" s="1"/>
  <c r="B240" i="2"/>
  <c r="E240" i="2" s="1"/>
  <c r="B239" i="2"/>
  <c r="E239" i="2" s="1"/>
  <c r="B238" i="2"/>
  <c r="E238" i="2" s="1"/>
  <c r="B237" i="2"/>
  <c r="E237" i="2" s="1"/>
  <c r="B236" i="2"/>
  <c r="E236" i="2" s="1"/>
  <c r="B235" i="2"/>
  <c r="E235" i="2" s="1"/>
  <c r="B234" i="2"/>
  <c r="E234" i="2" s="1"/>
  <c r="B233" i="2"/>
  <c r="E233" i="2" s="1"/>
  <c r="B232" i="2"/>
  <c r="E232" i="2" s="1"/>
  <c r="B231" i="2"/>
  <c r="E231" i="2" s="1"/>
  <c r="B230" i="2"/>
  <c r="E230" i="2" s="1"/>
  <c r="B229" i="2"/>
  <c r="E229" i="2" s="1"/>
  <c r="B228" i="2"/>
  <c r="E228" i="2" s="1"/>
  <c r="B227" i="2"/>
  <c r="E227" i="2" s="1"/>
  <c r="B226" i="2"/>
  <c r="E226" i="2" s="1"/>
  <c r="B225" i="2"/>
  <c r="E225" i="2" s="1"/>
  <c r="B224" i="2"/>
  <c r="E224" i="2" s="1"/>
  <c r="B223" i="2"/>
  <c r="E223" i="2" s="1"/>
  <c r="B222" i="2"/>
  <c r="E222" i="2" s="1"/>
  <c r="B221" i="2"/>
  <c r="E221" i="2" s="1"/>
  <c r="B220" i="2"/>
  <c r="E220" i="2" s="1"/>
  <c r="B219" i="2"/>
  <c r="E219" i="2" s="1"/>
  <c r="B218" i="2"/>
  <c r="E218" i="2" s="1"/>
  <c r="B217" i="2"/>
  <c r="E217" i="2" s="1"/>
  <c r="B216" i="2"/>
  <c r="E216" i="2" s="1"/>
  <c r="B215" i="2"/>
  <c r="E215" i="2" s="1"/>
  <c r="B214" i="2"/>
  <c r="E214" i="2" s="1"/>
  <c r="B213" i="2"/>
  <c r="E213" i="2" s="1"/>
  <c r="B212" i="2"/>
  <c r="E212" i="2" s="1"/>
  <c r="B211" i="2"/>
  <c r="E211" i="2" s="1"/>
  <c r="B210" i="2"/>
  <c r="E210" i="2" s="1"/>
  <c r="B209" i="2"/>
  <c r="E209" i="2" s="1"/>
  <c r="B208" i="2"/>
  <c r="E208" i="2" s="1"/>
  <c r="B207" i="2"/>
  <c r="E207" i="2" s="1"/>
  <c r="B206" i="2"/>
  <c r="E206" i="2" s="1"/>
  <c r="B205" i="2"/>
  <c r="E205" i="2" s="1"/>
  <c r="B204" i="2"/>
  <c r="E204" i="2" s="1"/>
  <c r="B203" i="2"/>
  <c r="E203" i="2" s="1"/>
  <c r="B202" i="2"/>
  <c r="E202" i="2" s="1"/>
  <c r="B201" i="2"/>
  <c r="E201" i="2" s="1"/>
  <c r="B200" i="2"/>
  <c r="E200" i="2" s="1"/>
  <c r="B199" i="2"/>
  <c r="E199" i="2" s="1"/>
  <c r="B198" i="2"/>
  <c r="E198" i="2" s="1"/>
  <c r="B197" i="2"/>
  <c r="E197" i="2" s="1"/>
  <c r="B196" i="2"/>
  <c r="E196" i="2" s="1"/>
  <c r="B195" i="2"/>
  <c r="E195" i="2" s="1"/>
  <c r="B194" i="2"/>
  <c r="E194" i="2" s="1"/>
  <c r="B193" i="2"/>
  <c r="E193" i="2" s="1"/>
  <c r="B192" i="2"/>
  <c r="E192" i="2" s="1"/>
  <c r="B191" i="2"/>
  <c r="E191" i="2" s="1"/>
  <c r="B190" i="2"/>
  <c r="E190" i="2" s="1"/>
  <c r="B189" i="2"/>
  <c r="E189" i="2" s="1"/>
  <c r="B188" i="2"/>
  <c r="E188" i="2" s="1"/>
  <c r="B187" i="2"/>
  <c r="E187" i="2" s="1"/>
  <c r="B186" i="2"/>
  <c r="E186" i="2" s="1"/>
  <c r="B185" i="2"/>
  <c r="E185" i="2" s="1"/>
  <c r="B184" i="2"/>
  <c r="E184" i="2" s="1"/>
  <c r="B183" i="2"/>
  <c r="E183" i="2" s="1"/>
  <c r="B182" i="2"/>
  <c r="E182" i="2" s="1"/>
  <c r="B181" i="2"/>
  <c r="E181" i="2" s="1"/>
  <c r="B180" i="2"/>
  <c r="E180" i="2" s="1"/>
  <c r="B179" i="2"/>
  <c r="E179" i="2" s="1"/>
  <c r="B178" i="2"/>
  <c r="E178" i="2" s="1"/>
  <c r="B177" i="2"/>
  <c r="E177" i="2" s="1"/>
  <c r="B176" i="2"/>
  <c r="E176" i="2" s="1"/>
  <c r="B175" i="2"/>
  <c r="E175" i="2" s="1"/>
  <c r="B174" i="2"/>
  <c r="E174" i="2" s="1"/>
  <c r="B173" i="2"/>
  <c r="E173" i="2" s="1"/>
  <c r="B172" i="2"/>
  <c r="E172" i="2" s="1"/>
  <c r="B171" i="2"/>
  <c r="E171" i="2" s="1"/>
  <c r="B170" i="2"/>
  <c r="E170" i="2" s="1"/>
  <c r="B169" i="2"/>
  <c r="E169" i="2" s="1"/>
  <c r="B168" i="2"/>
  <c r="E168" i="2" s="1"/>
  <c r="B167" i="2"/>
  <c r="E167" i="2" s="1"/>
  <c r="B166" i="2"/>
  <c r="E166" i="2" s="1"/>
  <c r="B165" i="2"/>
  <c r="E165" i="2" s="1"/>
  <c r="B164" i="2"/>
  <c r="E164" i="2" s="1"/>
  <c r="B163" i="2"/>
  <c r="E163" i="2" s="1"/>
  <c r="B162" i="2"/>
  <c r="E162" i="2" s="1"/>
  <c r="B161" i="2"/>
  <c r="E161" i="2" s="1"/>
  <c r="B160" i="2"/>
  <c r="E160" i="2" s="1"/>
  <c r="B159" i="2"/>
  <c r="E159" i="2" s="1"/>
  <c r="B158" i="2"/>
  <c r="E158" i="2" s="1"/>
  <c r="B157" i="2"/>
  <c r="E157" i="2" s="1"/>
  <c r="B156" i="2"/>
  <c r="E156" i="2" s="1"/>
  <c r="B155" i="2"/>
  <c r="E155" i="2" s="1"/>
  <c r="B154" i="2"/>
  <c r="E154" i="2" s="1"/>
  <c r="B153" i="2"/>
  <c r="E153" i="2" s="1"/>
  <c r="B152" i="2"/>
  <c r="E152" i="2" s="1"/>
  <c r="B151" i="2"/>
  <c r="E151" i="2" s="1"/>
  <c r="B150" i="2"/>
  <c r="E150" i="2" s="1"/>
  <c r="B149" i="2"/>
  <c r="E149" i="2" s="1"/>
  <c r="B148" i="2"/>
  <c r="E148" i="2" s="1"/>
  <c r="B147" i="2"/>
  <c r="E147" i="2" s="1"/>
  <c r="B146" i="2"/>
  <c r="E146" i="2" s="1"/>
  <c r="B145" i="2"/>
  <c r="E145" i="2" s="1"/>
  <c r="B144" i="2"/>
  <c r="E144" i="2" s="1"/>
  <c r="B143" i="2"/>
  <c r="E143" i="2" s="1"/>
  <c r="B142" i="2"/>
  <c r="E142" i="2" s="1"/>
  <c r="B141" i="2"/>
  <c r="E141" i="2" s="1"/>
  <c r="B140" i="2"/>
  <c r="E140" i="2" s="1"/>
  <c r="B139" i="2"/>
  <c r="E139" i="2" s="1"/>
  <c r="B138" i="2"/>
  <c r="E138" i="2" s="1"/>
  <c r="B137" i="2"/>
  <c r="E137" i="2" s="1"/>
  <c r="B136" i="2"/>
  <c r="E136" i="2" s="1"/>
  <c r="B135" i="2"/>
  <c r="E135" i="2" s="1"/>
  <c r="B134" i="2"/>
  <c r="E134" i="2" s="1"/>
  <c r="B133" i="2"/>
  <c r="E133" i="2" s="1"/>
  <c r="B132" i="2"/>
  <c r="E132" i="2" s="1"/>
  <c r="B131" i="2"/>
  <c r="E131" i="2" s="1"/>
  <c r="B130" i="2"/>
  <c r="E130" i="2" s="1"/>
  <c r="B129" i="2"/>
  <c r="E129" i="2" s="1"/>
  <c r="B128" i="2"/>
  <c r="E128" i="2" s="1"/>
  <c r="B127" i="2"/>
  <c r="E127" i="2" s="1"/>
  <c r="B126" i="2"/>
  <c r="E126" i="2" s="1"/>
  <c r="B125" i="2"/>
  <c r="E125" i="2" s="1"/>
  <c r="B124" i="2"/>
  <c r="E124" i="2" s="1"/>
  <c r="B123" i="2"/>
  <c r="E123" i="2" s="1"/>
  <c r="B122" i="2"/>
  <c r="E122" i="2" s="1"/>
  <c r="B121" i="2"/>
  <c r="E121" i="2" s="1"/>
  <c r="B120" i="2"/>
  <c r="E120" i="2" s="1"/>
  <c r="B119" i="2"/>
  <c r="E119" i="2" s="1"/>
  <c r="B118" i="2"/>
  <c r="E118" i="2" s="1"/>
  <c r="B117" i="2"/>
  <c r="E117" i="2" s="1"/>
  <c r="B116" i="2"/>
  <c r="E116" i="2" s="1"/>
  <c r="B115" i="2"/>
  <c r="E115" i="2" s="1"/>
  <c r="B114" i="2"/>
  <c r="E114" i="2" s="1"/>
  <c r="B113" i="2"/>
  <c r="E113" i="2" s="1"/>
  <c r="B112" i="2"/>
  <c r="E112" i="2" s="1"/>
  <c r="B111" i="2"/>
  <c r="E111" i="2" s="1"/>
  <c r="B110" i="2"/>
  <c r="E110" i="2" s="1"/>
  <c r="B109" i="2"/>
  <c r="E109" i="2" s="1"/>
  <c r="B108" i="2"/>
  <c r="E108" i="2" s="1"/>
  <c r="B107" i="2"/>
  <c r="E107" i="2" s="1"/>
  <c r="B106" i="2"/>
  <c r="E106" i="2" s="1"/>
  <c r="B105" i="2"/>
  <c r="E105" i="2" s="1"/>
  <c r="B104" i="2"/>
  <c r="E104" i="2" s="1"/>
  <c r="B103" i="2"/>
  <c r="E103" i="2" s="1"/>
  <c r="B102" i="2"/>
  <c r="E102" i="2" s="1"/>
  <c r="B101" i="2"/>
  <c r="E101" i="2" s="1"/>
  <c r="B100" i="2"/>
  <c r="E100" i="2" s="1"/>
  <c r="B99" i="2"/>
  <c r="E99" i="2" s="1"/>
  <c r="B98" i="2"/>
  <c r="E98" i="2" s="1"/>
  <c r="B97" i="2"/>
  <c r="E97" i="2" s="1"/>
  <c r="B96" i="2"/>
  <c r="E96" i="2" s="1"/>
  <c r="B95" i="2"/>
  <c r="E95" i="2" s="1"/>
  <c r="B94" i="2"/>
  <c r="E94" i="2" s="1"/>
  <c r="B93" i="2"/>
  <c r="E93" i="2" s="1"/>
  <c r="B92" i="2"/>
  <c r="E92" i="2" s="1"/>
  <c r="B91" i="2"/>
  <c r="E91" i="2" s="1"/>
  <c r="B90" i="2"/>
  <c r="E90" i="2" s="1"/>
  <c r="B89" i="2"/>
  <c r="E89" i="2" s="1"/>
  <c r="B88" i="2"/>
  <c r="E88" i="2" s="1"/>
  <c r="B87" i="2"/>
  <c r="E87" i="2" s="1"/>
  <c r="B86" i="2"/>
  <c r="E86" i="2" s="1"/>
  <c r="B85" i="2"/>
  <c r="E85" i="2" s="1"/>
  <c r="B84" i="2"/>
  <c r="E84" i="2" s="1"/>
  <c r="B83" i="2"/>
  <c r="E83" i="2" s="1"/>
  <c r="B82" i="2"/>
  <c r="E82" i="2" s="1"/>
  <c r="B81" i="2"/>
  <c r="E81" i="2" s="1"/>
  <c r="B80" i="2"/>
  <c r="E80" i="2" s="1"/>
  <c r="B79" i="2"/>
  <c r="E79" i="2" s="1"/>
  <c r="B78" i="2"/>
  <c r="E78" i="2" s="1"/>
  <c r="B77" i="2"/>
  <c r="E77" i="2" s="1"/>
  <c r="B76" i="2"/>
  <c r="E76" i="2" s="1"/>
  <c r="B75" i="2"/>
  <c r="E75" i="2" s="1"/>
  <c r="B74" i="2"/>
  <c r="E74" i="2" s="1"/>
  <c r="B73" i="2"/>
  <c r="E73" i="2" s="1"/>
  <c r="B72" i="2"/>
  <c r="E72" i="2" s="1"/>
  <c r="B71" i="2"/>
  <c r="E71" i="2" s="1"/>
  <c r="B70" i="2"/>
  <c r="E70" i="2" s="1"/>
  <c r="B69" i="2"/>
  <c r="E69" i="2" s="1"/>
  <c r="B68" i="2"/>
  <c r="E68" i="2" s="1"/>
  <c r="B67" i="2"/>
  <c r="E67" i="2" s="1"/>
  <c r="B66" i="2"/>
  <c r="E66" i="2" s="1"/>
  <c r="B65" i="2"/>
  <c r="E65" i="2" s="1"/>
  <c r="B64" i="2"/>
  <c r="E64" i="2" s="1"/>
  <c r="B63" i="2"/>
  <c r="E63" i="2" s="1"/>
  <c r="B62" i="2"/>
  <c r="E62" i="2" s="1"/>
  <c r="B61" i="2"/>
  <c r="E61" i="2" s="1"/>
  <c r="B60" i="2"/>
  <c r="E60" i="2" s="1"/>
  <c r="B59" i="2"/>
  <c r="E59" i="2" s="1"/>
  <c r="B58" i="2"/>
  <c r="E58" i="2" s="1"/>
  <c r="B57" i="2"/>
  <c r="E57" i="2" s="1"/>
  <c r="B56" i="2"/>
  <c r="E56" i="2" s="1"/>
  <c r="B55" i="2"/>
  <c r="E55" i="2" s="1"/>
  <c r="B54" i="2"/>
  <c r="E54" i="2" s="1"/>
  <c r="B53" i="2"/>
  <c r="E53" i="2" s="1"/>
  <c r="B52" i="2"/>
  <c r="E52" i="2" s="1"/>
  <c r="B51" i="2"/>
  <c r="E51" i="2" s="1"/>
  <c r="B50" i="2"/>
  <c r="E50" i="2" s="1"/>
  <c r="B49" i="2"/>
  <c r="E49" i="2" s="1"/>
  <c r="B48" i="2"/>
  <c r="E48" i="2" s="1"/>
  <c r="B47" i="2"/>
  <c r="E47" i="2" s="1"/>
  <c r="B46" i="2"/>
  <c r="E46" i="2" s="1"/>
  <c r="B45" i="2"/>
  <c r="E45" i="2" s="1"/>
  <c r="B44" i="2"/>
  <c r="E44" i="2" s="1"/>
  <c r="B43" i="2"/>
  <c r="E43" i="2" s="1"/>
  <c r="B42" i="2"/>
  <c r="E42" i="2" s="1"/>
  <c r="B41" i="2"/>
  <c r="E41" i="2" s="1"/>
  <c r="B40" i="2"/>
  <c r="E40" i="2" s="1"/>
  <c r="B39" i="2"/>
  <c r="E39" i="2" s="1"/>
  <c r="B38" i="2"/>
  <c r="E38" i="2" s="1"/>
  <c r="B37" i="2"/>
  <c r="E37" i="2" s="1"/>
  <c r="B36" i="2"/>
  <c r="E36" i="2" s="1"/>
  <c r="B35" i="2"/>
  <c r="E35" i="2" s="1"/>
  <c r="B34" i="2"/>
  <c r="E34" i="2" s="1"/>
  <c r="B33" i="2"/>
  <c r="E33" i="2" s="1"/>
  <c r="B32" i="2"/>
  <c r="E32" i="2" s="1"/>
  <c r="B31" i="2"/>
  <c r="E31" i="2" s="1"/>
  <c r="B30" i="2"/>
  <c r="E30" i="2" s="1"/>
  <c r="B29" i="2"/>
  <c r="E29" i="2" s="1"/>
  <c r="B28" i="2"/>
  <c r="E28" i="2" s="1"/>
  <c r="B27" i="2"/>
  <c r="E27" i="2" s="1"/>
  <c r="B26" i="2"/>
  <c r="E26" i="2" s="1"/>
  <c r="B25" i="2"/>
  <c r="E25" i="2" s="1"/>
  <c r="B24" i="2"/>
  <c r="E24" i="2" s="1"/>
  <c r="B23" i="2"/>
  <c r="E23" i="2" s="1"/>
  <c r="B22" i="2"/>
  <c r="E22" i="2" s="1"/>
  <c r="B21" i="2"/>
  <c r="E21" i="2" s="1"/>
  <c r="B20" i="2"/>
  <c r="E20" i="2" s="1"/>
  <c r="B19" i="2"/>
  <c r="E19" i="2" s="1"/>
  <c r="B18" i="2"/>
  <c r="E18" i="2" s="1"/>
  <c r="B17" i="2"/>
  <c r="E17" i="2" s="1"/>
  <c r="B16" i="2"/>
  <c r="E16" i="2" s="1"/>
  <c r="B15" i="2"/>
  <c r="E15" i="2" s="1"/>
  <c r="B14" i="2"/>
  <c r="E14" i="2" s="1"/>
  <c r="B13" i="2"/>
  <c r="E13" i="2" s="1"/>
  <c r="B12" i="2"/>
  <c r="E12" i="2" s="1"/>
  <c r="CQ11" i="2"/>
  <c r="CO11" i="2"/>
  <c r="CM11" i="2"/>
  <c r="CK11" i="2"/>
  <c r="CI11" i="2"/>
  <c r="CG11" i="2"/>
  <c r="CE11" i="2"/>
  <c r="CC11" i="2"/>
  <c r="CA11" i="2"/>
  <c r="BY11" i="2"/>
  <c r="BW11" i="2"/>
  <c r="BU11" i="2"/>
  <c r="BS11" i="2"/>
  <c r="BQ11" i="2"/>
  <c r="BK11" i="2"/>
  <c r="BM11" i="2"/>
  <c r="BO11" i="2"/>
  <c r="BG11" i="2"/>
  <c r="BI11" i="2"/>
  <c r="BE11" i="2"/>
  <c r="AE6" i="3"/>
  <c r="AE5" i="3"/>
  <c r="AE4"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S18" i="3" l="1"/>
  <c r="P15" i="3"/>
  <c r="R15" i="3" s="1"/>
  <c r="BX15" i="3" s="1"/>
  <c r="P16" i="3"/>
  <c r="R16" i="3" s="1"/>
  <c r="BX16" i="3" s="1"/>
  <c r="P17" i="3"/>
  <c r="Q17" i="3" s="1"/>
  <c r="P14" i="3"/>
  <c r="R14" i="3" s="1"/>
  <c r="CX11" i="2"/>
  <c r="CZ11" i="2" s="1"/>
  <c r="AL55" i="4"/>
  <c r="AF5" i="3"/>
  <c r="AF4" i="3"/>
  <c r="P13" i="3"/>
  <c r="R13" i="3" s="1"/>
  <c r="B11" i="2"/>
  <c r="E11" i="2" s="1"/>
  <c r="P12" i="3"/>
  <c r="AF6" i="3"/>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U74" i="2" s="1"/>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U294" i="2" s="1"/>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U370" i="2" s="1"/>
  <c r="C371" i="2"/>
  <c r="C372" i="2"/>
  <c r="C373" i="2"/>
  <c r="C374" i="2"/>
  <c r="C375" i="2"/>
  <c r="C376" i="2"/>
  <c r="C377" i="2"/>
  <c r="C378" i="2"/>
  <c r="C379" i="2"/>
  <c r="C380" i="2"/>
  <c r="C381" i="2"/>
  <c r="CU381" i="2" s="1"/>
  <c r="C382" i="2"/>
  <c r="C383" i="2"/>
  <c r="C384" i="2"/>
  <c r="C385" i="2"/>
  <c r="C386" i="2"/>
  <c r="C387" i="2"/>
  <c r="C388" i="2"/>
  <c r="C389" i="2"/>
  <c r="C390" i="2"/>
  <c r="C391" i="2"/>
  <c r="C392" i="2"/>
  <c r="C393" i="2"/>
  <c r="C394" i="2"/>
  <c r="C395" i="2"/>
  <c r="C396" i="2"/>
  <c r="C397" i="2"/>
  <c r="C398" i="2"/>
  <c r="C399" i="2"/>
  <c r="C400" i="2"/>
  <c r="C401" i="2"/>
  <c r="C402" i="2"/>
  <c r="CU402" i="2" s="1"/>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U469" i="2" s="1"/>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U513" i="2" s="1"/>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U760" i="2" s="1"/>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U843" i="2" s="1"/>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U896" i="2" s="1"/>
  <c r="C897" i="2"/>
  <c r="C898" i="2"/>
  <c r="C899" i="2"/>
  <c r="C900" i="2"/>
  <c r="C901" i="2"/>
  <c r="C902" i="2"/>
  <c r="C903" i="2"/>
  <c r="C904" i="2"/>
  <c r="C905" i="2"/>
  <c r="C906" i="2"/>
  <c r="C907" i="2"/>
  <c r="CU907" i="2" s="1"/>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567" i="3"/>
  <c r="C631" i="3"/>
  <c r="C663" i="3"/>
  <c r="C691" i="3"/>
  <c r="C707" i="3"/>
  <c r="C723" i="3"/>
  <c r="C739" i="3"/>
  <c r="C755" i="3"/>
  <c r="C771" i="3"/>
  <c r="C787" i="3"/>
  <c r="C803" i="3"/>
  <c r="C819" i="3"/>
  <c r="C835" i="3"/>
  <c r="C847" i="3"/>
  <c r="C850" i="3"/>
  <c r="C854" i="3"/>
  <c r="C858" i="3"/>
  <c r="C862" i="3"/>
  <c r="C866" i="3"/>
  <c r="C870" i="3"/>
  <c r="C874" i="3"/>
  <c r="C878" i="3"/>
  <c r="C882" i="3"/>
  <c r="C886" i="3"/>
  <c r="C890" i="3"/>
  <c r="C894" i="3"/>
  <c r="C898" i="3"/>
  <c r="C902" i="3"/>
  <c r="C906" i="3"/>
  <c r="C910" i="3"/>
  <c r="C914" i="3"/>
  <c r="C918" i="3"/>
  <c r="C922" i="3"/>
  <c r="C926" i="3"/>
  <c r="C930" i="3"/>
  <c r="C934" i="3"/>
  <c r="C938" i="3"/>
  <c r="C942" i="3"/>
  <c r="C946" i="3"/>
  <c r="C950" i="3"/>
  <c r="C954" i="3"/>
  <c r="C958" i="3"/>
  <c r="C962" i="3"/>
  <c r="C966" i="3"/>
  <c r="C970" i="3"/>
  <c r="C974" i="3"/>
  <c r="C978" i="3"/>
  <c r="C982" i="3"/>
  <c r="C986" i="3"/>
  <c r="C990" i="3"/>
  <c r="C994" i="3"/>
  <c r="C998" i="3"/>
  <c r="C1002" i="3"/>
  <c r="C1006" i="3"/>
  <c r="C1010" i="3"/>
  <c r="B12" i="3"/>
  <c r="B13" i="3"/>
  <c r="B14" i="3"/>
  <c r="B15" i="3"/>
  <c r="B16" i="3"/>
  <c r="B17" i="3"/>
  <c r="B18" i="3"/>
  <c r="B19" i="3"/>
  <c r="U19" i="3" s="1"/>
  <c r="B20" i="3"/>
  <c r="U20" i="3" s="1"/>
  <c r="B21" i="3"/>
  <c r="U21" i="3" s="1"/>
  <c r="B22" i="3"/>
  <c r="U22" i="3" s="1"/>
  <c r="B23" i="3"/>
  <c r="U23" i="3" s="1"/>
  <c r="B24" i="3"/>
  <c r="U24" i="3" s="1"/>
  <c r="B25" i="3"/>
  <c r="U25" i="3" s="1"/>
  <c r="B26" i="3"/>
  <c r="U26" i="3" s="1"/>
  <c r="B27" i="3"/>
  <c r="U27" i="3" s="1"/>
  <c r="B28" i="3"/>
  <c r="U28" i="3" s="1"/>
  <c r="B29" i="3"/>
  <c r="U29" i="3" s="1"/>
  <c r="B30" i="3"/>
  <c r="U30" i="3" s="1"/>
  <c r="B31" i="3"/>
  <c r="U31" i="3" s="1"/>
  <c r="B32" i="3"/>
  <c r="U32" i="3" s="1"/>
  <c r="B33" i="3"/>
  <c r="U33" i="3" s="1"/>
  <c r="B34" i="3"/>
  <c r="U34" i="3" s="1"/>
  <c r="B35" i="3"/>
  <c r="U35" i="3" s="1"/>
  <c r="B36" i="3"/>
  <c r="U36" i="3" s="1"/>
  <c r="B37" i="3"/>
  <c r="U37" i="3" s="1"/>
  <c r="B38" i="3"/>
  <c r="U38" i="3" s="1"/>
  <c r="B39" i="3"/>
  <c r="U39" i="3" s="1"/>
  <c r="B40" i="3"/>
  <c r="U40" i="3" s="1"/>
  <c r="B41" i="3"/>
  <c r="U41" i="3" s="1"/>
  <c r="B42" i="3"/>
  <c r="U42" i="3" s="1"/>
  <c r="B43" i="3"/>
  <c r="U43" i="3" s="1"/>
  <c r="B44" i="3"/>
  <c r="U44" i="3" s="1"/>
  <c r="B45" i="3"/>
  <c r="U45" i="3" s="1"/>
  <c r="B46" i="3"/>
  <c r="U46" i="3" s="1"/>
  <c r="B47" i="3"/>
  <c r="U47" i="3" s="1"/>
  <c r="B48" i="3"/>
  <c r="U48" i="3" s="1"/>
  <c r="B49" i="3"/>
  <c r="U49" i="3" s="1"/>
  <c r="B50" i="3"/>
  <c r="U50" i="3" s="1"/>
  <c r="B51" i="3"/>
  <c r="U51" i="3" s="1"/>
  <c r="B52" i="3"/>
  <c r="U52" i="3" s="1"/>
  <c r="B53" i="3"/>
  <c r="U53" i="3" s="1"/>
  <c r="B54" i="3"/>
  <c r="U54" i="3" s="1"/>
  <c r="B55" i="3"/>
  <c r="U55" i="3" s="1"/>
  <c r="B56" i="3"/>
  <c r="U56" i="3" s="1"/>
  <c r="B57" i="3"/>
  <c r="U57" i="3" s="1"/>
  <c r="B58" i="3"/>
  <c r="U58" i="3" s="1"/>
  <c r="B59" i="3"/>
  <c r="U59" i="3" s="1"/>
  <c r="B60" i="3"/>
  <c r="U60" i="3" s="1"/>
  <c r="B61" i="3"/>
  <c r="U61" i="3" s="1"/>
  <c r="B62" i="3"/>
  <c r="U62" i="3" s="1"/>
  <c r="B63" i="3"/>
  <c r="U63" i="3" s="1"/>
  <c r="B64" i="3"/>
  <c r="U64" i="3" s="1"/>
  <c r="B65" i="3"/>
  <c r="U65" i="3" s="1"/>
  <c r="B66" i="3"/>
  <c r="U66" i="3" s="1"/>
  <c r="B67" i="3"/>
  <c r="U67" i="3" s="1"/>
  <c r="B68" i="3"/>
  <c r="U68" i="3" s="1"/>
  <c r="B69" i="3"/>
  <c r="U69" i="3" s="1"/>
  <c r="B70" i="3"/>
  <c r="U70" i="3" s="1"/>
  <c r="B71" i="3"/>
  <c r="U71" i="3" s="1"/>
  <c r="B72" i="3"/>
  <c r="U72" i="3" s="1"/>
  <c r="B73" i="3"/>
  <c r="U73" i="3" s="1"/>
  <c r="B74" i="3"/>
  <c r="U74" i="3" s="1"/>
  <c r="B75" i="3"/>
  <c r="U75" i="3" s="1"/>
  <c r="B76" i="3"/>
  <c r="U76" i="3" s="1"/>
  <c r="B77" i="3"/>
  <c r="U77" i="3" s="1"/>
  <c r="B78" i="3"/>
  <c r="U78" i="3" s="1"/>
  <c r="B79" i="3"/>
  <c r="U79" i="3" s="1"/>
  <c r="B80" i="3"/>
  <c r="U80" i="3" s="1"/>
  <c r="B81" i="3"/>
  <c r="U81" i="3" s="1"/>
  <c r="B82" i="3"/>
  <c r="U82" i="3" s="1"/>
  <c r="B83" i="3"/>
  <c r="U83" i="3" s="1"/>
  <c r="B84" i="3"/>
  <c r="U84" i="3" s="1"/>
  <c r="B85" i="3"/>
  <c r="U85" i="3" s="1"/>
  <c r="B86" i="3"/>
  <c r="U86" i="3" s="1"/>
  <c r="B87" i="3"/>
  <c r="U87" i="3" s="1"/>
  <c r="B88" i="3"/>
  <c r="U88" i="3" s="1"/>
  <c r="B89" i="3"/>
  <c r="U89" i="3" s="1"/>
  <c r="B90" i="3"/>
  <c r="U90" i="3" s="1"/>
  <c r="B91" i="3"/>
  <c r="U91" i="3" s="1"/>
  <c r="B92" i="3"/>
  <c r="U92" i="3" s="1"/>
  <c r="B93" i="3"/>
  <c r="U93" i="3" s="1"/>
  <c r="B94" i="3"/>
  <c r="U94" i="3" s="1"/>
  <c r="B95" i="3"/>
  <c r="U95" i="3" s="1"/>
  <c r="B96" i="3"/>
  <c r="U96" i="3" s="1"/>
  <c r="B97" i="3"/>
  <c r="U97" i="3" s="1"/>
  <c r="B98" i="3"/>
  <c r="U98" i="3" s="1"/>
  <c r="B99" i="3"/>
  <c r="U99" i="3" s="1"/>
  <c r="B100" i="3"/>
  <c r="U100" i="3" s="1"/>
  <c r="B101" i="3"/>
  <c r="U101" i="3" s="1"/>
  <c r="B102" i="3"/>
  <c r="U102" i="3" s="1"/>
  <c r="B103" i="3"/>
  <c r="U103" i="3" s="1"/>
  <c r="B104" i="3"/>
  <c r="U104" i="3" s="1"/>
  <c r="B105" i="3"/>
  <c r="U105" i="3" s="1"/>
  <c r="B106" i="3"/>
  <c r="U106" i="3" s="1"/>
  <c r="B107" i="3"/>
  <c r="U107" i="3" s="1"/>
  <c r="B108" i="3"/>
  <c r="U108" i="3" s="1"/>
  <c r="B109" i="3"/>
  <c r="U109" i="3" s="1"/>
  <c r="B110" i="3"/>
  <c r="U110" i="3" s="1"/>
  <c r="B111" i="3"/>
  <c r="U111" i="3" s="1"/>
  <c r="B112" i="3"/>
  <c r="U112" i="3" s="1"/>
  <c r="B113" i="3"/>
  <c r="U113" i="3" s="1"/>
  <c r="B114" i="3"/>
  <c r="U114" i="3" s="1"/>
  <c r="B115" i="3"/>
  <c r="U115" i="3" s="1"/>
  <c r="B116" i="3"/>
  <c r="U116" i="3" s="1"/>
  <c r="B117" i="3"/>
  <c r="U117" i="3" s="1"/>
  <c r="B118" i="3"/>
  <c r="U118" i="3" s="1"/>
  <c r="B119" i="3"/>
  <c r="U119" i="3" s="1"/>
  <c r="B120" i="3"/>
  <c r="U120" i="3" s="1"/>
  <c r="B121" i="3"/>
  <c r="U121" i="3" s="1"/>
  <c r="B122" i="3"/>
  <c r="U122" i="3" s="1"/>
  <c r="B123" i="3"/>
  <c r="U123" i="3" s="1"/>
  <c r="B124" i="3"/>
  <c r="U124" i="3" s="1"/>
  <c r="B125" i="3"/>
  <c r="U125" i="3" s="1"/>
  <c r="B126" i="3"/>
  <c r="U126" i="3" s="1"/>
  <c r="B127" i="3"/>
  <c r="U127" i="3" s="1"/>
  <c r="B128" i="3"/>
  <c r="U128" i="3" s="1"/>
  <c r="B129" i="3"/>
  <c r="U129" i="3" s="1"/>
  <c r="B130" i="3"/>
  <c r="U130" i="3" s="1"/>
  <c r="B131" i="3"/>
  <c r="U131" i="3" s="1"/>
  <c r="B132" i="3"/>
  <c r="U132" i="3" s="1"/>
  <c r="B133" i="3"/>
  <c r="U133" i="3" s="1"/>
  <c r="B134" i="3"/>
  <c r="U134" i="3" s="1"/>
  <c r="B135" i="3"/>
  <c r="U135" i="3" s="1"/>
  <c r="B136" i="3"/>
  <c r="U136" i="3" s="1"/>
  <c r="B137" i="3"/>
  <c r="U137" i="3" s="1"/>
  <c r="B138" i="3"/>
  <c r="U138" i="3" s="1"/>
  <c r="B139" i="3"/>
  <c r="U139" i="3" s="1"/>
  <c r="B140" i="3"/>
  <c r="U140" i="3" s="1"/>
  <c r="B141" i="3"/>
  <c r="U141" i="3" s="1"/>
  <c r="B142" i="3"/>
  <c r="U142" i="3" s="1"/>
  <c r="B143" i="3"/>
  <c r="U143" i="3" s="1"/>
  <c r="B144" i="3"/>
  <c r="U144" i="3" s="1"/>
  <c r="B145" i="3"/>
  <c r="U145" i="3" s="1"/>
  <c r="B146" i="3"/>
  <c r="U146" i="3" s="1"/>
  <c r="B147" i="3"/>
  <c r="U147" i="3" s="1"/>
  <c r="B148" i="3"/>
  <c r="U148" i="3" s="1"/>
  <c r="B149" i="3"/>
  <c r="U149" i="3" s="1"/>
  <c r="B150" i="3"/>
  <c r="U150" i="3" s="1"/>
  <c r="B151" i="3"/>
  <c r="U151" i="3" s="1"/>
  <c r="B152" i="3"/>
  <c r="U152" i="3" s="1"/>
  <c r="B153" i="3"/>
  <c r="U153" i="3" s="1"/>
  <c r="B154" i="3"/>
  <c r="U154" i="3" s="1"/>
  <c r="B155" i="3"/>
  <c r="U155" i="3" s="1"/>
  <c r="B156" i="3"/>
  <c r="U156" i="3" s="1"/>
  <c r="B157" i="3"/>
  <c r="U157" i="3" s="1"/>
  <c r="B158" i="3"/>
  <c r="U158" i="3" s="1"/>
  <c r="B159" i="3"/>
  <c r="U159" i="3" s="1"/>
  <c r="B160" i="3"/>
  <c r="U160" i="3" s="1"/>
  <c r="B161" i="3"/>
  <c r="U161" i="3" s="1"/>
  <c r="B162" i="3"/>
  <c r="U162" i="3" s="1"/>
  <c r="B163" i="3"/>
  <c r="U163" i="3" s="1"/>
  <c r="B164" i="3"/>
  <c r="U164" i="3" s="1"/>
  <c r="B165" i="3"/>
  <c r="U165" i="3" s="1"/>
  <c r="B166" i="3"/>
  <c r="U166" i="3" s="1"/>
  <c r="B167" i="3"/>
  <c r="U167" i="3" s="1"/>
  <c r="B168" i="3"/>
  <c r="U168" i="3" s="1"/>
  <c r="B169" i="3"/>
  <c r="U169" i="3" s="1"/>
  <c r="B170" i="3"/>
  <c r="U170" i="3" s="1"/>
  <c r="B171" i="3"/>
  <c r="U171" i="3" s="1"/>
  <c r="B172" i="3"/>
  <c r="U172" i="3" s="1"/>
  <c r="B173" i="3"/>
  <c r="U173" i="3" s="1"/>
  <c r="B174" i="3"/>
  <c r="U174" i="3" s="1"/>
  <c r="B175" i="3"/>
  <c r="U175" i="3" s="1"/>
  <c r="B176" i="3"/>
  <c r="U176" i="3" s="1"/>
  <c r="B177" i="3"/>
  <c r="U177" i="3" s="1"/>
  <c r="B178" i="3"/>
  <c r="U178" i="3" s="1"/>
  <c r="B179" i="3"/>
  <c r="U179" i="3" s="1"/>
  <c r="B180" i="3"/>
  <c r="U180" i="3" s="1"/>
  <c r="B181" i="3"/>
  <c r="U181" i="3" s="1"/>
  <c r="B182" i="3"/>
  <c r="U182" i="3" s="1"/>
  <c r="B183" i="3"/>
  <c r="U183" i="3" s="1"/>
  <c r="B184" i="3"/>
  <c r="U184" i="3" s="1"/>
  <c r="B185" i="3"/>
  <c r="U185" i="3" s="1"/>
  <c r="B186" i="3"/>
  <c r="U186" i="3" s="1"/>
  <c r="B187" i="3"/>
  <c r="U187" i="3" s="1"/>
  <c r="B188" i="3"/>
  <c r="U188" i="3" s="1"/>
  <c r="B189" i="3"/>
  <c r="U189" i="3" s="1"/>
  <c r="B190" i="3"/>
  <c r="U190" i="3" s="1"/>
  <c r="B191" i="3"/>
  <c r="U191" i="3" s="1"/>
  <c r="B192" i="3"/>
  <c r="U192" i="3" s="1"/>
  <c r="B193" i="3"/>
  <c r="U193" i="3" s="1"/>
  <c r="B194" i="3"/>
  <c r="U194" i="3" s="1"/>
  <c r="B195" i="3"/>
  <c r="U195" i="3" s="1"/>
  <c r="B196" i="3"/>
  <c r="U196" i="3" s="1"/>
  <c r="B197" i="3"/>
  <c r="U197" i="3" s="1"/>
  <c r="B198" i="3"/>
  <c r="U198" i="3" s="1"/>
  <c r="B199" i="3"/>
  <c r="U199" i="3" s="1"/>
  <c r="B200" i="3"/>
  <c r="U200" i="3" s="1"/>
  <c r="B201" i="3"/>
  <c r="U201" i="3" s="1"/>
  <c r="B202" i="3"/>
  <c r="U202" i="3" s="1"/>
  <c r="B203" i="3"/>
  <c r="U203" i="3" s="1"/>
  <c r="B204" i="3"/>
  <c r="U204" i="3" s="1"/>
  <c r="B205" i="3"/>
  <c r="U205" i="3" s="1"/>
  <c r="B206" i="3"/>
  <c r="U206" i="3" s="1"/>
  <c r="B207" i="3"/>
  <c r="U207" i="3" s="1"/>
  <c r="B208" i="3"/>
  <c r="U208" i="3" s="1"/>
  <c r="B209" i="3"/>
  <c r="U209" i="3" s="1"/>
  <c r="B210" i="3"/>
  <c r="U210" i="3" s="1"/>
  <c r="B211" i="3"/>
  <c r="U211" i="3" s="1"/>
  <c r="B212" i="3"/>
  <c r="U212" i="3" s="1"/>
  <c r="B213" i="3"/>
  <c r="U213" i="3" s="1"/>
  <c r="B214" i="3"/>
  <c r="U214" i="3" s="1"/>
  <c r="B215" i="3"/>
  <c r="U215" i="3" s="1"/>
  <c r="B216" i="3"/>
  <c r="U216" i="3" s="1"/>
  <c r="B217" i="3"/>
  <c r="U217" i="3" s="1"/>
  <c r="B218" i="3"/>
  <c r="U218" i="3" s="1"/>
  <c r="B219" i="3"/>
  <c r="U219" i="3" s="1"/>
  <c r="B220" i="3"/>
  <c r="U220" i="3" s="1"/>
  <c r="B221" i="3"/>
  <c r="U221" i="3" s="1"/>
  <c r="B222" i="3"/>
  <c r="U222" i="3" s="1"/>
  <c r="B223" i="3"/>
  <c r="U223" i="3" s="1"/>
  <c r="B224" i="3"/>
  <c r="U224" i="3" s="1"/>
  <c r="B225" i="3"/>
  <c r="U225" i="3" s="1"/>
  <c r="B226" i="3"/>
  <c r="U226" i="3" s="1"/>
  <c r="B227" i="3"/>
  <c r="U227" i="3" s="1"/>
  <c r="B228" i="3"/>
  <c r="U228" i="3" s="1"/>
  <c r="B229" i="3"/>
  <c r="U229" i="3" s="1"/>
  <c r="B230" i="3"/>
  <c r="U230" i="3" s="1"/>
  <c r="B231" i="3"/>
  <c r="U231" i="3" s="1"/>
  <c r="B232" i="3"/>
  <c r="U232" i="3" s="1"/>
  <c r="B233" i="3"/>
  <c r="U233" i="3" s="1"/>
  <c r="B234" i="3"/>
  <c r="U234" i="3" s="1"/>
  <c r="B235" i="3"/>
  <c r="U235" i="3" s="1"/>
  <c r="B236" i="3"/>
  <c r="U236" i="3" s="1"/>
  <c r="B237" i="3"/>
  <c r="U237" i="3" s="1"/>
  <c r="B238" i="3"/>
  <c r="U238" i="3" s="1"/>
  <c r="B239" i="3"/>
  <c r="U239" i="3" s="1"/>
  <c r="B240" i="3"/>
  <c r="U240" i="3" s="1"/>
  <c r="B241" i="3"/>
  <c r="U241" i="3" s="1"/>
  <c r="B242" i="3"/>
  <c r="U242" i="3" s="1"/>
  <c r="B243" i="3"/>
  <c r="U243" i="3" s="1"/>
  <c r="B244" i="3"/>
  <c r="U244" i="3" s="1"/>
  <c r="B245" i="3"/>
  <c r="U245" i="3" s="1"/>
  <c r="B246" i="3"/>
  <c r="U246" i="3" s="1"/>
  <c r="B247" i="3"/>
  <c r="U247" i="3" s="1"/>
  <c r="B248" i="3"/>
  <c r="U248" i="3" s="1"/>
  <c r="B249" i="3"/>
  <c r="U249" i="3" s="1"/>
  <c r="B250" i="3"/>
  <c r="U250" i="3" s="1"/>
  <c r="B251" i="3"/>
  <c r="U251" i="3" s="1"/>
  <c r="B252" i="3"/>
  <c r="U252" i="3" s="1"/>
  <c r="B253" i="3"/>
  <c r="U253" i="3" s="1"/>
  <c r="B254" i="3"/>
  <c r="U254" i="3" s="1"/>
  <c r="B255" i="3"/>
  <c r="U255" i="3" s="1"/>
  <c r="B256" i="3"/>
  <c r="U256" i="3" s="1"/>
  <c r="B257" i="3"/>
  <c r="U257" i="3" s="1"/>
  <c r="B258" i="3"/>
  <c r="U258" i="3" s="1"/>
  <c r="B259" i="3"/>
  <c r="U259" i="3" s="1"/>
  <c r="B260" i="3"/>
  <c r="U260" i="3" s="1"/>
  <c r="B261" i="3"/>
  <c r="U261" i="3" s="1"/>
  <c r="B262" i="3"/>
  <c r="U262" i="3" s="1"/>
  <c r="B263" i="3"/>
  <c r="U263" i="3" s="1"/>
  <c r="B264" i="3"/>
  <c r="U264" i="3" s="1"/>
  <c r="B265" i="3"/>
  <c r="U265" i="3" s="1"/>
  <c r="B266" i="3"/>
  <c r="U266" i="3" s="1"/>
  <c r="B267" i="3"/>
  <c r="U267" i="3" s="1"/>
  <c r="B268" i="3"/>
  <c r="U268" i="3" s="1"/>
  <c r="B269" i="3"/>
  <c r="U269" i="3" s="1"/>
  <c r="B270" i="3"/>
  <c r="U270" i="3" s="1"/>
  <c r="B271" i="3"/>
  <c r="U271" i="3" s="1"/>
  <c r="B272" i="3"/>
  <c r="U272" i="3" s="1"/>
  <c r="B273" i="3"/>
  <c r="U273" i="3" s="1"/>
  <c r="B274" i="3"/>
  <c r="U274" i="3" s="1"/>
  <c r="B275" i="3"/>
  <c r="U275" i="3" s="1"/>
  <c r="B276" i="3"/>
  <c r="U276" i="3" s="1"/>
  <c r="B277" i="3"/>
  <c r="U277" i="3" s="1"/>
  <c r="B278" i="3"/>
  <c r="U278" i="3" s="1"/>
  <c r="B279" i="3"/>
  <c r="U279" i="3" s="1"/>
  <c r="B280" i="3"/>
  <c r="U280" i="3" s="1"/>
  <c r="B281" i="3"/>
  <c r="U281" i="3" s="1"/>
  <c r="B282" i="3"/>
  <c r="U282" i="3" s="1"/>
  <c r="B283" i="3"/>
  <c r="U283" i="3" s="1"/>
  <c r="B284" i="3"/>
  <c r="U284" i="3" s="1"/>
  <c r="B285" i="3"/>
  <c r="U285" i="3" s="1"/>
  <c r="B286" i="3"/>
  <c r="U286" i="3" s="1"/>
  <c r="B287" i="3"/>
  <c r="U287" i="3" s="1"/>
  <c r="B288" i="3"/>
  <c r="U288" i="3" s="1"/>
  <c r="B289" i="3"/>
  <c r="U289" i="3" s="1"/>
  <c r="B290" i="3"/>
  <c r="U290" i="3" s="1"/>
  <c r="B291" i="3"/>
  <c r="U291" i="3" s="1"/>
  <c r="B292" i="3"/>
  <c r="U292" i="3" s="1"/>
  <c r="B293" i="3"/>
  <c r="U293" i="3" s="1"/>
  <c r="B294" i="3"/>
  <c r="U294" i="3" s="1"/>
  <c r="B295" i="3"/>
  <c r="U295" i="3" s="1"/>
  <c r="B296" i="3"/>
  <c r="U296" i="3" s="1"/>
  <c r="B297" i="3"/>
  <c r="U297" i="3" s="1"/>
  <c r="B298" i="3"/>
  <c r="U298" i="3" s="1"/>
  <c r="B299" i="3"/>
  <c r="U299" i="3" s="1"/>
  <c r="B300" i="3"/>
  <c r="U300" i="3" s="1"/>
  <c r="B301" i="3"/>
  <c r="U301" i="3" s="1"/>
  <c r="B302" i="3"/>
  <c r="U302" i="3" s="1"/>
  <c r="B303" i="3"/>
  <c r="U303" i="3" s="1"/>
  <c r="B304" i="3"/>
  <c r="U304" i="3" s="1"/>
  <c r="B305" i="3"/>
  <c r="U305" i="3" s="1"/>
  <c r="B306" i="3"/>
  <c r="U306" i="3" s="1"/>
  <c r="B307" i="3"/>
  <c r="U307" i="3" s="1"/>
  <c r="B308" i="3"/>
  <c r="U308" i="3" s="1"/>
  <c r="B309" i="3"/>
  <c r="U309" i="3" s="1"/>
  <c r="B310" i="3"/>
  <c r="U310" i="3" s="1"/>
  <c r="B311" i="3"/>
  <c r="U311" i="3" s="1"/>
  <c r="B312" i="3"/>
  <c r="U312" i="3" s="1"/>
  <c r="B313" i="3"/>
  <c r="U313" i="3" s="1"/>
  <c r="B314" i="3"/>
  <c r="U314" i="3" s="1"/>
  <c r="B315" i="3"/>
  <c r="U315" i="3" s="1"/>
  <c r="B316" i="3"/>
  <c r="U316" i="3" s="1"/>
  <c r="B317" i="3"/>
  <c r="U317" i="3" s="1"/>
  <c r="B318" i="3"/>
  <c r="U318" i="3" s="1"/>
  <c r="B319" i="3"/>
  <c r="U319" i="3" s="1"/>
  <c r="B320" i="3"/>
  <c r="U320" i="3" s="1"/>
  <c r="B321" i="3"/>
  <c r="U321" i="3" s="1"/>
  <c r="B322" i="3"/>
  <c r="U322" i="3" s="1"/>
  <c r="B323" i="3"/>
  <c r="U323" i="3" s="1"/>
  <c r="B324" i="3"/>
  <c r="U324" i="3" s="1"/>
  <c r="B325" i="3"/>
  <c r="U325" i="3" s="1"/>
  <c r="B326" i="3"/>
  <c r="U326" i="3" s="1"/>
  <c r="B327" i="3"/>
  <c r="U327" i="3" s="1"/>
  <c r="B328" i="3"/>
  <c r="U328" i="3" s="1"/>
  <c r="B329" i="3"/>
  <c r="U329" i="3" s="1"/>
  <c r="B330" i="3"/>
  <c r="U330" i="3" s="1"/>
  <c r="B331" i="3"/>
  <c r="U331" i="3" s="1"/>
  <c r="B332" i="3"/>
  <c r="U332" i="3" s="1"/>
  <c r="B333" i="3"/>
  <c r="U333" i="3" s="1"/>
  <c r="B334" i="3"/>
  <c r="U334" i="3" s="1"/>
  <c r="B335" i="3"/>
  <c r="U335" i="3" s="1"/>
  <c r="B336" i="3"/>
  <c r="U336" i="3" s="1"/>
  <c r="B337" i="3"/>
  <c r="U337" i="3" s="1"/>
  <c r="B338" i="3"/>
  <c r="U338" i="3" s="1"/>
  <c r="B339" i="3"/>
  <c r="U339" i="3" s="1"/>
  <c r="B340" i="3"/>
  <c r="U340" i="3" s="1"/>
  <c r="B341" i="3"/>
  <c r="U341" i="3" s="1"/>
  <c r="B342" i="3"/>
  <c r="U342" i="3" s="1"/>
  <c r="B343" i="3"/>
  <c r="U343" i="3" s="1"/>
  <c r="B344" i="3"/>
  <c r="U344" i="3" s="1"/>
  <c r="B345" i="3"/>
  <c r="U345" i="3" s="1"/>
  <c r="B346" i="3"/>
  <c r="U346" i="3" s="1"/>
  <c r="B347" i="3"/>
  <c r="U347" i="3" s="1"/>
  <c r="B348" i="3"/>
  <c r="U348" i="3" s="1"/>
  <c r="B349" i="3"/>
  <c r="U349" i="3" s="1"/>
  <c r="B350" i="3"/>
  <c r="U350" i="3" s="1"/>
  <c r="B351" i="3"/>
  <c r="U351" i="3" s="1"/>
  <c r="B352" i="3"/>
  <c r="U352" i="3" s="1"/>
  <c r="B353" i="3"/>
  <c r="U353" i="3" s="1"/>
  <c r="B354" i="3"/>
  <c r="U354" i="3" s="1"/>
  <c r="B355" i="3"/>
  <c r="U355" i="3" s="1"/>
  <c r="B356" i="3"/>
  <c r="U356" i="3" s="1"/>
  <c r="B357" i="3"/>
  <c r="U357" i="3" s="1"/>
  <c r="B358" i="3"/>
  <c r="U358" i="3" s="1"/>
  <c r="B359" i="3"/>
  <c r="U359" i="3" s="1"/>
  <c r="B360" i="3"/>
  <c r="U360" i="3" s="1"/>
  <c r="B361" i="3"/>
  <c r="U361" i="3" s="1"/>
  <c r="B362" i="3"/>
  <c r="U362" i="3" s="1"/>
  <c r="B363" i="3"/>
  <c r="U363" i="3" s="1"/>
  <c r="B364" i="3"/>
  <c r="U364" i="3" s="1"/>
  <c r="B365" i="3"/>
  <c r="U365" i="3" s="1"/>
  <c r="B366" i="3"/>
  <c r="U366" i="3" s="1"/>
  <c r="B367" i="3"/>
  <c r="U367" i="3" s="1"/>
  <c r="B368" i="3"/>
  <c r="U368" i="3" s="1"/>
  <c r="B369" i="3"/>
  <c r="U369" i="3" s="1"/>
  <c r="B370" i="3"/>
  <c r="U370" i="3" s="1"/>
  <c r="B371" i="3"/>
  <c r="U371" i="3" s="1"/>
  <c r="B372" i="3"/>
  <c r="U372" i="3" s="1"/>
  <c r="B373" i="3"/>
  <c r="U373" i="3" s="1"/>
  <c r="B374" i="3"/>
  <c r="U374" i="3" s="1"/>
  <c r="B375" i="3"/>
  <c r="U375" i="3" s="1"/>
  <c r="B376" i="3"/>
  <c r="U376" i="3" s="1"/>
  <c r="B377" i="3"/>
  <c r="U377" i="3" s="1"/>
  <c r="B378" i="3"/>
  <c r="U378" i="3" s="1"/>
  <c r="B379" i="3"/>
  <c r="U379" i="3" s="1"/>
  <c r="B380" i="3"/>
  <c r="U380" i="3" s="1"/>
  <c r="B381" i="3"/>
  <c r="U381" i="3" s="1"/>
  <c r="B382" i="3"/>
  <c r="U382" i="3" s="1"/>
  <c r="B383" i="3"/>
  <c r="U383" i="3" s="1"/>
  <c r="B384" i="3"/>
  <c r="U384" i="3" s="1"/>
  <c r="B385" i="3"/>
  <c r="U385" i="3" s="1"/>
  <c r="B386" i="3"/>
  <c r="U386" i="3" s="1"/>
  <c r="B387" i="3"/>
  <c r="U387" i="3" s="1"/>
  <c r="B388" i="3"/>
  <c r="U388" i="3" s="1"/>
  <c r="B389" i="3"/>
  <c r="U389" i="3" s="1"/>
  <c r="B390" i="3"/>
  <c r="U390" i="3" s="1"/>
  <c r="B391" i="3"/>
  <c r="U391" i="3" s="1"/>
  <c r="B392" i="3"/>
  <c r="U392" i="3" s="1"/>
  <c r="B393" i="3"/>
  <c r="U393" i="3" s="1"/>
  <c r="B394" i="3"/>
  <c r="U394" i="3" s="1"/>
  <c r="B395" i="3"/>
  <c r="U395" i="3" s="1"/>
  <c r="B396" i="3"/>
  <c r="U396" i="3" s="1"/>
  <c r="B397" i="3"/>
  <c r="U397" i="3" s="1"/>
  <c r="B398" i="3"/>
  <c r="U398" i="3" s="1"/>
  <c r="B399" i="3"/>
  <c r="U399" i="3" s="1"/>
  <c r="B400" i="3"/>
  <c r="U400" i="3" s="1"/>
  <c r="B401" i="3"/>
  <c r="U401" i="3" s="1"/>
  <c r="B402" i="3"/>
  <c r="U402" i="3" s="1"/>
  <c r="B403" i="3"/>
  <c r="U403" i="3" s="1"/>
  <c r="B404" i="3"/>
  <c r="U404" i="3" s="1"/>
  <c r="B405" i="3"/>
  <c r="U405" i="3" s="1"/>
  <c r="B406" i="3"/>
  <c r="U406" i="3" s="1"/>
  <c r="B407" i="3"/>
  <c r="U407" i="3" s="1"/>
  <c r="B408" i="3"/>
  <c r="U408" i="3" s="1"/>
  <c r="B409" i="3"/>
  <c r="U409" i="3" s="1"/>
  <c r="B410" i="3"/>
  <c r="U410" i="3" s="1"/>
  <c r="B411" i="3"/>
  <c r="U411" i="3" s="1"/>
  <c r="B412" i="3"/>
  <c r="U412" i="3" s="1"/>
  <c r="B413" i="3"/>
  <c r="U413" i="3" s="1"/>
  <c r="B414" i="3"/>
  <c r="U414" i="3" s="1"/>
  <c r="B415" i="3"/>
  <c r="U415" i="3" s="1"/>
  <c r="B416" i="3"/>
  <c r="U416" i="3" s="1"/>
  <c r="B417" i="3"/>
  <c r="U417" i="3" s="1"/>
  <c r="B418" i="3"/>
  <c r="U418" i="3" s="1"/>
  <c r="B419" i="3"/>
  <c r="U419" i="3" s="1"/>
  <c r="B420" i="3"/>
  <c r="U420" i="3" s="1"/>
  <c r="B421" i="3"/>
  <c r="U421" i="3" s="1"/>
  <c r="B422" i="3"/>
  <c r="U422" i="3" s="1"/>
  <c r="B423" i="3"/>
  <c r="U423" i="3" s="1"/>
  <c r="B424" i="3"/>
  <c r="U424" i="3" s="1"/>
  <c r="B425" i="3"/>
  <c r="U425" i="3" s="1"/>
  <c r="B426" i="3"/>
  <c r="U426" i="3" s="1"/>
  <c r="B427" i="3"/>
  <c r="U427" i="3" s="1"/>
  <c r="B428" i="3"/>
  <c r="U428" i="3" s="1"/>
  <c r="B429" i="3"/>
  <c r="U429" i="3" s="1"/>
  <c r="B430" i="3"/>
  <c r="U430" i="3" s="1"/>
  <c r="B431" i="3"/>
  <c r="U431" i="3" s="1"/>
  <c r="B432" i="3"/>
  <c r="U432" i="3" s="1"/>
  <c r="B433" i="3"/>
  <c r="U433" i="3" s="1"/>
  <c r="B434" i="3"/>
  <c r="U434" i="3" s="1"/>
  <c r="B435" i="3"/>
  <c r="U435" i="3" s="1"/>
  <c r="B436" i="3"/>
  <c r="U436" i="3" s="1"/>
  <c r="B437" i="3"/>
  <c r="U437" i="3" s="1"/>
  <c r="B438" i="3"/>
  <c r="U438" i="3" s="1"/>
  <c r="B439" i="3"/>
  <c r="U439" i="3" s="1"/>
  <c r="B440" i="3"/>
  <c r="U440" i="3" s="1"/>
  <c r="B441" i="3"/>
  <c r="U441" i="3" s="1"/>
  <c r="B442" i="3"/>
  <c r="B443" i="3"/>
  <c r="U443" i="3" s="1"/>
  <c r="B444" i="3"/>
  <c r="U444" i="3" s="1"/>
  <c r="B445" i="3"/>
  <c r="U445" i="3" s="1"/>
  <c r="B446" i="3"/>
  <c r="U446" i="3" s="1"/>
  <c r="B447" i="3"/>
  <c r="U447" i="3" s="1"/>
  <c r="B448" i="3"/>
  <c r="U448" i="3" s="1"/>
  <c r="B449" i="3"/>
  <c r="U449" i="3" s="1"/>
  <c r="B450" i="3"/>
  <c r="U450" i="3" s="1"/>
  <c r="B451" i="3"/>
  <c r="U451" i="3" s="1"/>
  <c r="B452" i="3"/>
  <c r="U452" i="3" s="1"/>
  <c r="B453" i="3"/>
  <c r="U453" i="3" s="1"/>
  <c r="B454" i="3"/>
  <c r="U454" i="3" s="1"/>
  <c r="B455" i="3"/>
  <c r="U455" i="3" s="1"/>
  <c r="B456" i="3"/>
  <c r="U456" i="3" s="1"/>
  <c r="B457" i="3"/>
  <c r="U457" i="3" s="1"/>
  <c r="B458" i="3"/>
  <c r="U458" i="3" s="1"/>
  <c r="B459" i="3"/>
  <c r="U459" i="3" s="1"/>
  <c r="B460" i="3"/>
  <c r="U460" i="3" s="1"/>
  <c r="B461" i="3"/>
  <c r="U461" i="3" s="1"/>
  <c r="B462" i="3"/>
  <c r="U462" i="3" s="1"/>
  <c r="B463" i="3"/>
  <c r="U463" i="3" s="1"/>
  <c r="B464" i="3"/>
  <c r="U464" i="3" s="1"/>
  <c r="B465" i="3"/>
  <c r="U465" i="3" s="1"/>
  <c r="B466" i="3"/>
  <c r="U466" i="3" s="1"/>
  <c r="B467" i="3"/>
  <c r="U467" i="3" s="1"/>
  <c r="B468" i="3"/>
  <c r="U468" i="3" s="1"/>
  <c r="B469" i="3"/>
  <c r="U469" i="3" s="1"/>
  <c r="B470" i="3"/>
  <c r="U470" i="3" s="1"/>
  <c r="B471" i="3"/>
  <c r="U471" i="3" s="1"/>
  <c r="B472" i="3"/>
  <c r="U472" i="3" s="1"/>
  <c r="B473" i="3"/>
  <c r="U473" i="3" s="1"/>
  <c r="B474" i="3"/>
  <c r="U474" i="3" s="1"/>
  <c r="B475" i="3"/>
  <c r="U475" i="3" s="1"/>
  <c r="B476" i="3"/>
  <c r="U476" i="3" s="1"/>
  <c r="B477" i="3"/>
  <c r="U477" i="3" s="1"/>
  <c r="B478" i="3"/>
  <c r="U478" i="3" s="1"/>
  <c r="B479" i="3"/>
  <c r="U479" i="3" s="1"/>
  <c r="B480" i="3"/>
  <c r="U480" i="3" s="1"/>
  <c r="B481" i="3"/>
  <c r="U481" i="3" s="1"/>
  <c r="B482" i="3"/>
  <c r="U482" i="3" s="1"/>
  <c r="B483" i="3"/>
  <c r="U483" i="3" s="1"/>
  <c r="B484" i="3"/>
  <c r="U484" i="3" s="1"/>
  <c r="B485" i="3"/>
  <c r="U485" i="3" s="1"/>
  <c r="B486" i="3"/>
  <c r="U486" i="3" s="1"/>
  <c r="B487" i="3"/>
  <c r="U487" i="3" s="1"/>
  <c r="B488" i="3"/>
  <c r="U488" i="3" s="1"/>
  <c r="B489" i="3"/>
  <c r="U489" i="3" s="1"/>
  <c r="B490" i="3"/>
  <c r="U490" i="3" s="1"/>
  <c r="B491" i="3"/>
  <c r="U491" i="3" s="1"/>
  <c r="B492" i="3"/>
  <c r="U492" i="3" s="1"/>
  <c r="B493" i="3"/>
  <c r="U493" i="3" s="1"/>
  <c r="B494" i="3"/>
  <c r="U494" i="3" s="1"/>
  <c r="B495" i="3"/>
  <c r="U495" i="3" s="1"/>
  <c r="B496" i="3"/>
  <c r="U496" i="3" s="1"/>
  <c r="B497" i="3"/>
  <c r="U497" i="3" s="1"/>
  <c r="B498" i="3"/>
  <c r="U498" i="3" s="1"/>
  <c r="B499" i="3"/>
  <c r="U499" i="3" s="1"/>
  <c r="B500" i="3"/>
  <c r="U500" i="3" s="1"/>
  <c r="B501" i="3"/>
  <c r="U501" i="3" s="1"/>
  <c r="B502" i="3"/>
  <c r="U502" i="3" s="1"/>
  <c r="B503" i="3"/>
  <c r="U503" i="3" s="1"/>
  <c r="B504" i="3"/>
  <c r="U504" i="3" s="1"/>
  <c r="B505" i="3"/>
  <c r="U505" i="3" s="1"/>
  <c r="B506" i="3"/>
  <c r="B507" i="3"/>
  <c r="U507" i="3" s="1"/>
  <c r="B508" i="3"/>
  <c r="U508" i="3" s="1"/>
  <c r="B509" i="3"/>
  <c r="U509" i="3" s="1"/>
  <c r="B510" i="3"/>
  <c r="U510" i="3" s="1"/>
  <c r="B511" i="3"/>
  <c r="U511" i="3" s="1"/>
  <c r="B512" i="3"/>
  <c r="U512" i="3" s="1"/>
  <c r="B513" i="3"/>
  <c r="U513" i="3" s="1"/>
  <c r="B514" i="3"/>
  <c r="U514" i="3" s="1"/>
  <c r="B515" i="3"/>
  <c r="U515" i="3" s="1"/>
  <c r="B516" i="3"/>
  <c r="U516" i="3" s="1"/>
  <c r="B517" i="3"/>
  <c r="U517" i="3" s="1"/>
  <c r="B518" i="3"/>
  <c r="C518" i="3" s="1"/>
  <c r="B519" i="3"/>
  <c r="U519" i="3" s="1"/>
  <c r="B520" i="3"/>
  <c r="U520" i="3" s="1"/>
  <c r="B521" i="3"/>
  <c r="U521" i="3" s="1"/>
  <c r="B522" i="3"/>
  <c r="U522" i="3" s="1"/>
  <c r="B523" i="3"/>
  <c r="U523" i="3" s="1"/>
  <c r="B524" i="3"/>
  <c r="B525" i="3"/>
  <c r="U525" i="3" s="1"/>
  <c r="B526" i="3"/>
  <c r="U526" i="3" s="1"/>
  <c r="B527" i="3"/>
  <c r="U527" i="3" s="1"/>
  <c r="B528" i="3"/>
  <c r="U528" i="3" s="1"/>
  <c r="B529" i="3"/>
  <c r="U529" i="3" s="1"/>
  <c r="B530" i="3"/>
  <c r="U530" i="3" s="1"/>
  <c r="B531" i="3"/>
  <c r="U531" i="3" s="1"/>
  <c r="B532" i="3"/>
  <c r="U532" i="3" s="1"/>
  <c r="B533" i="3"/>
  <c r="U533" i="3" s="1"/>
  <c r="B534" i="3"/>
  <c r="U534" i="3" s="1"/>
  <c r="B535" i="3"/>
  <c r="U535" i="3" s="1"/>
  <c r="B536" i="3"/>
  <c r="U536" i="3" s="1"/>
  <c r="B537" i="3"/>
  <c r="U537" i="3" s="1"/>
  <c r="B538" i="3"/>
  <c r="U538" i="3" s="1"/>
  <c r="B539" i="3"/>
  <c r="U539" i="3" s="1"/>
  <c r="B540" i="3"/>
  <c r="B541" i="3"/>
  <c r="U541" i="3" s="1"/>
  <c r="B542" i="3"/>
  <c r="U542" i="3" s="1"/>
  <c r="B543" i="3"/>
  <c r="U543" i="3" s="1"/>
  <c r="B544" i="3"/>
  <c r="U544" i="3" s="1"/>
  <c r="B545" i="3"/>
  <c r="U545" i="3" s="1"/>
  <c r="B546" i="3"/>
  <c r="U546" i="3" s="1"/>
  <c r="B547" i="3"/>
  <c r="U547" i="3" s="1"/>
  <c r="B548" i="3"/>
  <c r="U548" i="3" s="1"/>
  <c r="B549" i="3"/>
  <c r="U549" i="3" s="1"/>
  <c r="B550" i="3"/>
  <c r="U550" i="3" s="1"/>
  <c r="B551" i="3"/>
  <c r="U551" i="3" s="1"/>
  <c r="B552" i="3"/>
  <c r="U552" i="3" s="1"/>
  <c r="B553" i="3"/>
  <c r="U553" i="3" s="1"/>
  <c r="B554" i="3"/>
  <c r="U554" i="3" s="1"/>
  <c r="B555" i="3"/>
  <c r="U555" i="3" s="1"/>
  <c r="B556" i="3"/>
  <c r="B557" i="3"/>
  <c r="U557" i="3" s="1"/>
  <c r="B558" i="3"/>
  <c r="U558" i="3" s="1"/>
  <c r="B559" i="3"/>
  <c r="U559" i="3" s="1"/>
  <c r="B560" i="3"/>
  <c r="U560" i="3" s="1"/>
  <c r="B561" i="3"/>
  <c r="U561" i="3" s="1"/>
  <c r="B562" i="3"/>
  <c r="U562" i="3" s="1"/>
  <c r="B563" i="3"/>
  <c r="U563" i="3" s="1"/>
  <c r="B564" i="3"/>
  <c r="U564" i="3" s="1"/>
  <c r="B565" i="3"/>
  <c r="U565" i="3" s="1"/>
  <c r="B566" i="3"/>
  <c r="U566" i="3" s="1"/>
  <c r="B567" i="3"/>
  <c r="U567" i="3" s="1"/>
  <c r="B568" i="3"/>
  <c r="U568" i="3" s="1"/>
  <c r="B569" i="3"/>
  <c r="U569" i="3" s="1"/>
  <c r="B570" i="3"/>
  <c r="U570" i="3" s="1"/>
  <c r="B571" i="3"/>
  <c r="U571" i="3" s="1"/>
  <c r="B572" i="3"/>
  <c r="B573" i="3"/>
  <c r="U573" i="3" s="1"/>
  <c r="B574" i="3"/>
  <c r="U574" i="3" s="1"/>
  <c r="B575" i="3"/>
  <c r="U575" i="3" s="1"/>
  <c r="B576" i="3"/>
  <c r="U576" i="3" s="1"/>
  <c r="B577" i="3"/>
  <c r="U577" i="3" s="1"/>
  <c r="B578" i="3"/>
  <c r="U578" i="3" s="1"/>
  <c r="B579" i="3"/>
  <c r="U579" i="3" s="1"/>
  <c r="B580" i="3"/>
  <c r="U580" i="3" s="1"/>
  <c r="B581" i="3"/>
  <c r="U581" i="3" s="1"/>
  <c r="B582" i="3"/>
  <c r="U582" i="3" s="1"/>
  <c r="B583" i="3"/>
  <c r="U583" i="3" s="1"/>
  <c r="B584" i="3"/>
  <c r="U584" i="3" s="1"/>
  <c r="B585" i="3"/>
  <c r="U585" i="3" s="1"/>
  <c r="B586" i="3"/>
  <c r="U586" i="3" s="1"/>
  <c r="B587" i="3"/>
  <c r="U587" i="3" s="1"/>
  <c r="B588" i="3"/>
  <c r="B589" i="3"/>
  <c r="U589" i="3" s="1"/>
  <c r="B590" i="3"/>
  <c r="U590" i="3" s="1"/>
  <c r="B591" i="3"/>
  <c r="U591" i="3" s="1"/>
  <c r="B592" i="3"/>
  <c r="U592" i="3" s="1"/>
  <c r="B593" i="3"/>
  <c r="U593" i="3" s="1"/>
  <c r="B594" i="3"/>
  <c r="U594" i="3" s="1"/>
  <c r="B595" i="3"/>
  <c r="U595" i="3" s="1"/>
  <c r="B596" i="3"/>
  <c r="U596" i="3" s="1"/>
  <c r="B597" i="3"/>
  <c r="U597" i="3" s="1"/>
  <c r="B598" i="3"/>
  <c r="U598" i="3" s="1"/>
  <c r="B599" i="3"/>
  <c r="U599" i="3" s="1"/>
  <c r="B600" i="3"/>
  <c r="U600" i="3" s="1"/>
  <c r="B601" i="3"/>
  <c r="U601" i="3" s="1"/>
  <c r="B602" i="3"/>
  <c r="U602" i="3" s="1"/>
  <c r="B603" i="3"/>
  <c r="U603" i="3" s="1"/>
  <c r="B604" i="3"/>
  <c r="B605" i="3"/>
  <c r="U605" i="3" s="1"/>
  <c r="B606" i="3"/>
  <c r="U606" i="3" s="1"/>
  <c r="B607" i="3"/>
  <c r="U607" i="3" s="1"/>
  <c r="B608" i="3"/>
  <c r="U608" i="3" s="1"/>
  <c r="B609" i="3"/>
  <c r="U609" i="3" s="1"/>
  <c r="B610" i="3"/>
  <c r="U610" i="3" s="1"/>
  <c r="B611" i="3"/>
  <c r="U611" i="3" s="1"/>
  <c r="B612" i="3"/>
  <c r="U612" i="3" s="1"/>
  <c r="B613" i="3"/>
  <c r="U613" i="3" s="1"/>
  <c r="B614" i="3"/>
  <c r="U614" i="3" s="1"/>
  <c r="B615" i="3"/>
  <c r="U615" i="3" s="1"/>
  <c r="B616" i="3"/>
  <c r="U616" i="3" s="1"/>
  <c r="B617" i="3"/>
  <c r="U617" i="3" s="1"/>
  <c r="B618" i="3"/>
  <c r="U618" i="3" s="1"/>
  <c r="B619" i="3"/>
  <c r="U619" i="3" s="1"/>
  <c r="B620" i="3"/>
  <c r="B621" i="3"/>
  <c r="U621" i="3" s="1"/>
  <c r="B622" i="3"/>
  <c r="U622" i="3" s="1"/>
  <c r="B623" i="3"/>
  <c r="U623" i="3" s="1"/>
  <c r="B624" i="3"/>
  <c r="U624" i="3" s="1"/>
  <c r="B625" i="3"/>
  <c r="U625" i="3" s="1"/>
  <c r="B626" i="3"/>
  <c r="U626" i="3" s="1"/>
  <c r="B627" i="3"/>
  <c r="U627" i="3" s="1"/>
  <c r="B628" i="3"/>
  <c r="U628" i="3" s="1"/>
  <c r="B629" i="3"/>
  <c r="U629" i="3" s="1"/>
  <c r="B630" i="3"/>
  <c r="U630" i="3" s="1"/>
  <c r="B631" i="3"/>
  <c r="U631" i="3" s="1"/>
  <c r="B632" i="3"/>
  <c r="U632" i="3" s="1"/>
  <c r="B633" i="3"/>
  <c r="U633" i="3" s="1"/>
  <c r="B634" i="3"/>
  <c r="U634" i="3" s="1"/>
  <c r="B635" i="3"/>
  <c r="U635" i="3" s="1"/>
  <c r="B636" i="3"/>
  <c r="B637" i="3"/>
  <c r="U637" i="3" s="1"/>
  <c r="B638" i="3"/>
  <c r="U638" i="3" s="1"/>
  <c r="B639" i="3"/>
  <c r="U639" i="3" s="1"/>
  <c r="B640" i="3"/>
  <c r="U640" i="3" s="1"/>
  <c r="B641" i="3"/>
  <c r="U641" i="3" s="1"/>
  <c r="B642" i="3"/>
  <c r="U642" i="3" s="1"/>
  <c r="B643" i="3"/>
  <c r="U643" i="3" s="1"/>
  <c r="B644" i="3"/>
  <c r="B645" i="3"/>
  <c r="U645" i="3" s="1"/>
  <c r="B646" i="3"/>
  <c r="U646" i="3" s="1"/>
  <c r="B647" i="3"/>
  <c r="U647" i="3" s="1"/>
  <c r="B648" i="3"/>
  <c r="U648" i="3" s="1"/>
  <c r="B649" i="3"/>
  <c r="U649" i="3" s="1"/>
  <c r="B650" i="3"/>
  <c r="U650" i="3" s="1"/>
  <c r="B651" i="3"/>
  <c r="U651" i="3" s="1"/>
  <c r="B652" i="3"/>
  <c r="B653" i="3"/>
  <c r="U653" i="3" s="1"/>
  <c r="B654" i="3"/>
  <c r="U654" i="3" s="1"/>
  <c r="B655" i="3"/>
  <c r="U655" i="3" s="1"/>
  <c r="B656" i="3"/>
  <c r="U656" i="3" s="1"/>
  <c r="B657" i="3"/>
  <c r="U657" i="3" s="1"/>
  <c r="B658" i="3"/>
  <c r="U658" i="3" s="1"/>
  <c r="B659" i="3"/>
  <c r="U659" i="3" s="1"/>
  <c r="B660" i="3"/>
  <c r="B661" i="3"/>
  <c r="U661" i="3" s="1"/>
  <c r="B662" i="3"/>
  <c r="U662" i="3" s="1"/>
  <c r="B663" i="3"/>
  <c r="U663" i="3" s="1"/>
  <c r="B664" i="3"/>
  <c r="U664" i="3" s="1"/>
  <c r="B665" i="3"/>
  <c r="U665" i="3" s="1"/>
  <c r="B666" i="3"/>
  <c r="U666" i="3" s="1"/>
  <c r="B667" i="3"/>
  <c r="U667" i="3" s="1"/>
  <c r="B668" i="3"/>
  <c r="B669" i="3"/>
  <c r="U669" i="3" s="1"/>
  <c r="B670" i="3"/>
  <c r="U670" i="3" s="1"/>
  <c r="B671" i="3"/>
  <c r="U671" i="3" s="1"/>
  <c r="B672" i="3"/>
  <c r="U672" i="3" s="1"/>
  <c r="B673" i="3"/>
  <c r="U673" i="3" s="1"/>
  <c r="B674" i="3"/>
  <c r="U674" i="3" s="1"/>
  <c r="B675" i="3"/>
  <c r="U675" i="3" s="1"/>
  <c r="B676" i="3"/>
  <c r="B677" i="3"/>
  <c r="U677" i="3" s="1"/>
  <c r="B678" i="3"/>
  <c r="U678" i="3" s="1"/>
  <c r="B679" i="3"/>
  <c r="U679" i="3" s="1"/>
  <c r="B680" i="3"/>
  <c r="U680" i="3" s="1"/>
  <c r="B681" i="3"/>
  <c r="U681" i="3" s="1"/>
  <c r="B682" i="3"/>
  <c r="U682" i="3" s="1"/>
  <c r="B683" i="3"/>
  <c r="U683" i="3" s="1"/>
  <c r="B684" i="3"/>
  <c r="B685" i="3"/>
  <c r="U685" i="3" s="1"/>
  <c r="B686" i="3"/>
  <c r="U686" i="3" s="1"/>
  <c r="B687" i="3"/>
  <c r="U687" i="3" s="1"/>
  <c r="B688" i="3"/>
  <c r="B689" i="3"/>
  <c r="U689" i="3" s="1"/>
  <c r="B690" i="3"/>
  <c r="U690" i="3" s="1"/>
  <c r="B691" i="3"/>
  <c r="U691" i="3" s="1"/>
  <c r="B692" i="3"/>
  <c r="B693" i="3"/>
  <c r="U693" i="3" s="1"/>
  <c r="B694" i="3"/>
  <c r="U694" i="3" s="1"/>
  <c r="B695" i="3"/>
  <c r="U695" i="3" s="1"/>
  <c r="B696" i="3"/>
  <c r="B697" i="3"/>
  <c r="U697" i="3" s="1"/>
  <c r="B698" i="3"/>
  <c r="U698" i="3" s="1"/>
  <c r="B699" i="3"/>
  <c r="U699" i="3" s="1"/>
  <c r="B700" i="3"/>
  <c r="B701" i="3"/>
  <c r="U701" i="3" s="1"/>
  <c r="B702" i="3"/>
  <c r="U702" i="3" s="1"/>
  <c r="B703" i="3"/>
  <c r="U703" i="3" s="1"/>
  <c r="B704" i="3"/>
  <c r="B705" i="3"/>
  <c r="U705" i="3" s="1"/>
  <c r="B706" i="3"/>
  <c r="U706" i="3" s="1"/>
  <c r="B707" i="3"/>
  <c r="U707" i="3" s="1"/>
  <c r="B708" i="3"/>
  <c r="B709" i="3"/>
  <c r="U709" i="3" s="1"/>
  <c r="B710" i="3"/>
  <c r="U710" i="3" s="1"/>
  <c r="B711" i="3"/>
  <c r="U711" i="3" s="1"/>
  <c r="B712" i="3"/>
  <c r="B713" i="3"/>
  <c r="U713" i="3" s="1"/>
  <c r="B714" i="3"/>
  <c r="U714" i="3" s="1"/>
  <c r="B715" i="3"/>
  <c r="U715" i="3" s="1"/>
  <c r="B716" i="3"/>
  <c r="B717" i="3"/>
  <c r="U717" i="3" s="1"/>
  <c r="B718" i="3"/>
  <c r="U718" i="3" s="1"/>
  <c r="B719" i="3"/>
  <c r="U719" i="3" s="1"/>
  <c r="B720" i="3"/>
  <c r="B721" i="3"/>
  <c r="U721" i="3" s="1"/>
  <c r="B722" i="3"/>
  <c r="U722" i="3" s="1"/>
  <c r="B723" i="3"/>
  <c r="U723" i="3" s="1"/>
  <c r="B724" i="3"/>
  <c r="B725" i="3"/>
  <c r="U725" i="3" s="1"/>
  <c r="B726" i="3"/>
  <c r="U726" i="3" s="1"/>
  <c r="B727" i="3"/>
  <c r="U727" i="3" s="1"/>
  <c r="B728" i="3"/>
  <c r="B729" i="3"/>
  <c r="U729" i="3" s="1"/>
  <c r="B730" i="3"/>
  <c r="U730" i="3" s="1"/>
  <c r="B731" i="3"/>
  <c r="U731" i="3" s="1"/>
  <c r="B732" i="3"/>
  <c r="B733" i="3"/>
  <c r="U733" i="3" s="1"/>
  <c r="B734" i="3"/>
  <c r="U734" i="3" s="1"/>
  <c r="B735" i="3"/>
  <c r="U735" i="3" s="1"/>
  <c r="B736" i="3"/>
  <c r="B737" i="3"/>
  <c r="U737" i="3" s="1"/>
  <c r="B738" i="3"/>
  <c r="U738" i="3" s="1"/>
  <c r="B739" i="3"/>
  <c r="U739" i="3" s="1"/>
  <c r="B740" i="3"/>
  <c r="B741" i="3"/>
  <c r="U741" i="3" s="1"/>
  <c r="B742" i="3"/>
  <c r="U742" i="3" s="1"/>
  <c r="B743" i="3"/>
  <c r="U743" i="3" s="1"/>
  <c r="B744" i="3"/>
  <c r="B745" i="3"/>
  <c r="U745" i="3" s="1"/>
  <c r="B746" i="3"/>
  <c r="U746" i="3" s="1"/>
  <c r="B747" i="3"/>
  <c r="U747" i="3" s="1"/>
  <c r="B748" i="3"/>
  <c r="B749" i="3"/>
  <c r="U749" i="3" s="1"/>
  <c r="B750" i="3"/>
  <c r="U750" i="3" s="1"/>
  <c r="B751" i="3"/>
  <c r="U751" i="3" s="1"/>
  <c r="B752" i="3"/>
  <c r="B753" i="3"/>
  <c r="U753" i="3" s="1"/>
  <c r="B754" i="3"/>
  <c r="U754" i="3" s="1"/>
  <c r="B755" i="3"/>
  <c r="U755" i="3" s="1"/>
  <c r="B756" i="3"/>
  <c r="B757" i="3"/>
  <c r="U757" i="3" s="1"/>
  <c r="B758" i="3"/>
  <c r="U758" i="3" s="1"/>
  <c r="B759" i="3"/>
  <c r="U759" i="3" s="1"/>
  <c r="B760" i="3"/>
  <c r="B761" i="3"/>
  <c r="U761" i="3" s="1"/>
  <c r="B762" i="3"/>
  <c r="U762" i="3" s="1"/>
  <c r="B763" i="3"/>
  <c r="U763" i="3" s="1"/>
  <c r="B764" i="3"/>
  <c r="B765" i="3"/>
  <c r="U765" i="3" s="1"/>
  <c r="B766" i="3"/>
  <c r="U766" i="3" s="1"/>
  <c r="B767" i="3"/>
  <c r="U767" i="3" s="1"/>
  <c r="B768" i="3"/>
  <c r="B769" i="3"/>
  <c r="U769" i="3" s="1"/>
  <c r="B770" i="3"/>
  <c r="U770" i="3" s="1"/>
  <c r="B771" i="3"/>
  <c r="U771" i="3" s="1"/>
  <c r="B772" i="3"/>
  <c r="B773" i="3"/>
  <c r="U773" i="3" s="1"/>
  <c r="B774" i="3"/>
  <c r="U774" i="3" s="1"/>
  <c r="B775" i="3"/>
  <c r="U775" i="3" s="1"/>
  <c r="B776" i="3"/>
  <c r="B777" i="3"/>
  <c r="U777" i="3" s="1"/>
  <c r="B778" i="3"/>
  <c r="U778" i="3" s="1"/>
  <c r="B779" i="3"/>
  <c r="U779" i="3" s="1"/>
  <c r="B780" i="3"/>
  <c r="B781" i="3"/>
  <c r="U781" i="3" s="1"/>
  <c r="B782" i="3"/>
  <c r="U782" i="3" s="1"/>
  <c r="B783" i="3"/>
  <c r="U783" i="3" s="1"/>
  <c r="B784" i="3"/>
  <c r="B785" i="3"/>
  <c r="U785" i="3" s="1"/>
  <c r="B786" i="3"/>
  <c r="U786" i="3" s="1"/>
  <c r="B787" i="3"/>
  <c r="U787" i="3" s="1"/>
  <c r="B788" i="3"/>
  <c r="B789" i="3"/>
  <c r="U789" i="3" s="1"/>
  <c r="B790" i="3"/>
  <c r="U790" i="3" s="1"/>
  <c r="B791" i="3"/>
  <c r="U791" i="3" s="1"/>
  <c r="B792" i="3"/>
  <c r="B793" i="3"/>
  <c r="U793" i="3" s="1"/>
  <c r="B794" i="3"/>
  <c r="U794" i="3" s="1"/>
  <c r="B795" i="3"/>
  <c r="U795" i="3" s="1"/>
  <c r="B796" i="3"/>
  <c r="B797" i="3"/>
  <c r="U797" i="3" s="1"/>
  <c r="B798" i="3"/>
  <c r="U798" i="3" s="1"/>
  <c r="B799" i="3"/>
  <c r="U799" i="3" s="1"/>
  <c r="B800" i="3"/>
  <c r="B801" i="3"/>
  <c r="U801" i="3" s="1"/>
  <c r="B802" i="3"/>
  <c r="U802" i="3" s="1"/>
  <c r="B803" i="3"/>
  <c r="U803" i="3" s="1"/>
  <c r="B804" i="3"/>
  <c r="B805" i="3"/>
  <c r="U805" i="3" s="1"/>
  <c r="B806" i="3"/>
  <c r="U806" i="3" s="1"/>
  <c r="B807" i="3"/>
  <c r="U807" i="3" s="1"/>
  <c r="B808" i="3"/>
  <c r="B809" i="3"/>
  <c r="U809" i="3" s="1"/>
  <c r="B810" i="3"/>
  <c r="U810" i="3" s="1"/>
  <c r="B811" i="3"/>
  <c r="U811" i="3" s="1"/>
  <c r="B812" i="3"/>
  <c r="B813" i="3"/>
  <c r="U813" i="3" s="1"/>
  <c r="B814" i="3"/>
  <c r="U814" i="3" s="1"/>
  <c r="B815" i="3"/>
  <c r="U815" i="3" s="1"/>
  <c r="B816" i="3"/>
  <c r="B817" i="3"/>
  <c r="U817" i="3" s="1"/>
  <c r="B818" i="3"/>
  <c r="U818" i="3" s="1"/>
  <c r="B819" i="3"/>
  <c r="U819" i="3" s="1"/>
  <c r="B820" i="3"/>
  <c r="B821" i="3"/>
  <c r="U821" i="3" s="1"/>
  <c r="B822" i="3"/>
  <c r="U822" i="3" s="1"/>
  <c r="B823" i="3"/>
  <c r="U823" i="3" s="1"/>
  <c r="B824" i="3"/>
  <c r="B825" i="3"/>
  <c r="U825" i="3" s="1"/>
  <c r="B826" i="3"/>
  <c r="U826" i="3" s="1"/>
  <c r="B827" i="3"/>
  <c r="U827" i="3" s="1"/>
  <c r="B828" i="3"/>
  <c r="B829" i="3"/>
  <c r="U829" i="3" s="1"/>
  <c r="B830" i="3"/>
  <c r="U830" i="3" s="1"/>
  <c r="B831" i="3"/>
  <c r="U831" i="3" s="1"/>
  <c r="B832" i="3"/>
  <c r="B833" i="3"/>
  <c r="U833" i="3" s="1"/>
  <c r="B834" i="3"/>
  <c r="U834" i="3" s="1"/>
  <c r="B835" i="3"/>
  <c r="U835" i="3" s="1"/>
  <c r="B836" i="3"/>
  <c r="B837" i="3"/>
  <c r="U837" i="3" s="1"/>
  <c r="B838" i="3"/>
  <c r="U838" i="3" s="1"/>
  <c r="B839" i="3"/>
  <c r="U839" i="3" s="1"/>
  <c r="B840" i="3"/>
  <c r="B841" i="3"/>
  <c r="U841" i="3" s="1"/>
  <c r="B842" i="3"/>
  <c r="U842" i="3" s="1"/>
  <c r="B843" i="3"/>
  <c r="U843" i="3" s="1"/>
  <c r="B844" i="3"/>
  <c r="B845" i="3"/>
  <c r="U845" i="3" s="1"/>
  <c r="B846" i="3"/>
  <c r="C846" i="3" s="1"/>
  <c r="B847" i="3"/>
  <c r="U847" i="3" s="1"/>
  <c r="B848" i="3"/>
  <c r="B849" i="3"/>
  <c r="C849" i="3" s="1"/>
  <c r="B850" i="3"/>
  <c r="U850" i="3" s="1"/>
  <c r="B851" i="3"/>
  <c r="C851" i="3" s="1"/>
  <c r="B852" i="3"/>
  <c r="B853" i="3"/>
  <c r="C853" i="3" s="1"/>
  <c r="B854" i="3"/>
  <c r="U854" i="3" s="1"/>
  <c r="B855" i="3"/>
  <c r="C855" i="3" s="1"/>
  <c r="B856" i="3"/>
  <c r="B857" i="3"/>
  <c r="C857" i="3" s="1"/>
  <c r="B858" i="3"/>
  <c r="U858" i="3" s="1"/>
  <c r="B859" i="3"/>
  <c r="C859" i="3" s="1"/>
  <c r="B860" i="3"/>
  <c r="B861" i="3"/>
  <c r="C861" i="3" s="1"/>
  <c r="B862" i="3"/>
  <c r="U862" i="3" s="1"/>
  <c r="B863" i="3"/>
  <c r="C863" i="3" s="1"/>
  <c r="B864" i="3"/>
  <c r="B865" i="3"/>
  <c r="C865" i="3" s="1"/>
  <c r="B866" i="3"/>
  <c r="U866" i="3" s="1"/>
  <c r="B867" i="3"/>
  <c r="C867" i="3" s="1"/>
  <c r="B868" i="3"/>
  <c r="B869" i="3"/>
  <c r="C869" i="3" s="1"/>
  <c r="B870" i="3"/>
  <c r="U870" i="3" s="1"/>
  <c r="B871" i="3"/>
  <c r="C871" i="3" s="1"/>
  <c r="B872" i="3"/>
  <c r="B873" i="3"/>
  <c r="C873" i="3" s="1"/>
  <c r="B874" i="3"/>
  <c r="U874" i="3" s="1"/>
  <c r="B875" i="3"/>
  <c r="C875" i="3" s="1"/>
  <c r="B876" i="3"/>
  <c r="B877" i="3"/>
  <c r="C877" i="3" s="1"/>
  <c r="B878" i="3"/>
  <c r="U878" i="3" s="1"/>
  <c r="B879" i="3"/>
  <c r="C879" i="3" s="1"/>
  <c r="B880" i="3"/>
  <c r="B881" i="3"/>
  <c r="C881" i="3" s="1"/>
  <c r="B882" i="3"/>
  <c r="U882" i="3" s="1"/>
  <c r="B883" i="3"/>
  <c r="C883" i="3" s="1"/>
  <c r="B884" i="3"/>
  <c r="B885" i="3"/>
  <c r="C885" i="3" s="1"/>
  <c r="B886" i="3"/>
  <c r="U886" i="3" s="1"/>
  <c r="B887" i="3"/>
  <c r="C887" i="3" s="1"/>
  <c r="B888" i="3"/>
  <c r="B889" i="3"/>
  <c r="C889" i="3" s="1"/>
  <c r="B890" i="3"/>
  <c r="U890" i="3" s="1"/>
  <c r="B891" i="3"/>
  <c r="C891" i="3" s="1"/>
  <c r="B892" i="3"/>
  <c r="B893" i="3"/>
  <c r="C893" i="3" s="1"/>
  <c r="B894" i="3"/>
  <c r="U894" i="3" s="1"/>
  <c r="B895" i="3"/>
  <c r="C895" i="3" s="1"/>
  <c r="B896" i="3"/>
  <c r="B897" i="3"/>
  <c r="C897" i="3" s="1"/>
  <c r="B898" i="3"/>
  <c r="U898" i="3" s="1"/>
  <c r="B899" i="3"/>
  <c r="C899" i="3" s="1"/>
  <c r="B900" i="3"/>
  <c r="B901" i="3"/>
  <c r="C901" i="3" s="1"/>
  <c r="B902" i="3"/>
  <c r="U902" i="3" s="1"/>
  <c r="B903" i="3"/>
  <c r="C903" i="3" s="1"/>
  <c r="B904" i="3"/>
  <c r="B905" i="3"/>
  <c r="C905" i="3" s="1"/>
  <c r="B906" i="3"/>
  <c r="U906" i="3" s="1"/>
  <c r="B907" i="3"/>
  <c r="C907" i="3" s="1"/>
  <c r="B908" i="3"/>
  <c r="B909" i="3"/>
  <c r="C909" i="3" s="1"/>
  <c r="B910" i="3"/>
  <c r="U910" i="3" s="1"/>
  <c r="B911" i="3"/>
  <c r="C911" i="3" s="1"/>
  <c r="B912" i="3"/>
  <c r="B913" i="3"/>
  <c r="C913" i="3" s="1"/>
  <c r="B914" i="3"/>
  <c r="U914" i="3" s="1"/>
  <c r="B915" i="3"/>
  <c r="C915" i="3" s="1"/>
  <c r="B916" i="3"/>
  <c r="B917" i="3"/>
  <c r="C917" i="3" s="1"/>
  <c r="B918" i="3"/>
  <c r="U918" i="3" s="1"/>
  <c r="B919" i="3"/>
  <c r="C919" i="3" s="1"/>
  <c r="B920" i="3"/>
  <c r="C920" i="3" s="1"/>
  <c r="B921" i="3"/>
  <c r="C921" i="3" s="1"/>
  <c r="B922" i="3"/>
  <c r="U922" i="3" s="1"/>
  <c r="B923" i="3"/>
  <c r="C923" i="3" s="1"/>
  <c r="B924" i="3"/>
  <c r="B925" i="3"/>
  <c r="C925" i="3" s="1"/>
  <c r="B926" i="3"/>
  <c r="U926" i="3" s="1"/>
  <c r="B927" i="3"/>
  <c r="C927" i="3" s="1"/>
  <c r="B928" i="3"/>
  <c r="B929" i="3"/>
  <c r="C929" i="3" s="1"/>
  <c r="B930" i="3"/>
  <c r="U930" i="3" s="1"/>
  <c r="B931" i="3"/>
  <c r="C931" i="3" s="1"/>
  <c r="B932" i="3"/>
  <c r="C932" i="3" s="1"/>
  <c r="B933" i="3"/>
  <c r="C933" i="3" s="1"/>
  <c r="B934" i="3"/>
  <c r="U934" i="3" s="1"/>
  <c r="B935" i="3"/>
  <c r="C935" i="3" s="1"/>
  <c r="B936" i="3"/>
  <c r="C936" i="3" s="1"/>
  <c r="B937" i="3"/>
  <c r="C937" i="3" s="1"/>
  <c r="B938" i="3"/>
  <c r="U938" i="3" s="1"/>
  <c r="B939" i="3"/>
  <c r="C939" i="3" s="1"/>
  <c r="B940" i="3"/>
  <c r="B941" i="3"/>
  <c r="C941" i="3" s="1"/>
  <c r="B942" i="3"/>
  <c r="U942" i="3" s="1"/>
  <c r="B943" i="3"/>
  <c r="C943" i="3" s="1"/>
  <c r="B944" i="3"/>
  <c r="B945" i="3"/>
  <c r="C945" i="3" s="1"/>
  <c r="B946" i="3"/>
  <c r="U946" i="3" s="1"/>
  <c r="B947" i="3"/>
  <c r="C947" i="3" s="1"/>
  <c r="B948" i="3"/>
  <c r="C948" i="3" s="1"/>
  <c r="B949" i="3"/>
  <c r="C949" i="3" s="1"/>
  <c r="B950" i="3"/>
  <c r="U950" i="3" s="1"/>
  <c r="B951" i="3"/>
  <c r="C951" i="3" s="1"/>
  <c r="B952" i="3"/>
  <c r="C952" i="3" s="1"/>
  <c r="B953" i="3"/>
  <c r="C953" i="3" s="1"/>
  <c r="B954" i="3"/>
  <c r="U954" i="3" s="1"/>
  <c r="B955" i="3"/>
  <c r="C955" i="3" s="1"/>
  <c r="B956" i="3"/>
  <c r="B957" i="3"/>
  <c r="C957" i="3" s="1"/>
  <c r="B958" i="3"/>
  <c r="U958" i="3" s="1"/>
  <c r="B959" i="3"/>
  <c r="C959" i="3" s="1"/>
  <c r="B960" i="3"/>
  <c r="B961" i="3"/>
  <c r="C961" i="3" s="1"/>
  <c r="B962" i="3"/>
  <c r="U962" i="3" s="1"/>
  <c r="B963" i="3"/>
  <c r="C963" i="3" s="1"/>
  <c r="B964" i="3"/>
  <c r="C964" i="3" s="1"/>
  <c r="B965" i="3"/>
  <c r="C965" i="3" s="1"/>
  <c r="B966" i="3"/>
  <c r="U966" i="3" s="1"/>
  <c r="B967" i="3"/>
  <c r="C967" i="3" s="1"/>
  <c r="B968" i="3"/>
  <c r="C968" i="3" s="1"/>
  <c r="B969" i="3"/>
  <c r="C969" i="3" s="1"/>
  <c r="B970" i="3"/>
  <c r="U970" i="3" s="1"/>
  <c r="B971" i="3"/>
  <c r="C971" i="3" s="1"/>
  <c r="B972" i="3"/>
  <c r="B973" i="3"/>
  <c r="C973" i="3" s="1"/>
  <c r="B974" i="3"/>
  <c r="U974" i="3" s="1"/>
  <c r="B975" i="3"/>
  <c r="C975" i="3" s="1"/>
  <c r="B976" i="3"/>
  <c r="B977" i="3"/>
  <c r="C977" i="3" s="1"/>
  <c r="B978" i="3"/>
  <c r="U978" i="3" s="1"/>
  <c r="B979" i="3"/>
  <c r="C979" i="3" s="1"/>
  <c r="B980" i="3"/>
  <c r="C980" i="3" s="1"/>
  <c r="B981" i="3"/>
  <c r="C981" i="3" s="1"/>
  <c r="B982" i="3"/>
  <c r="U982" i="3" s="1"/>
  <c r="B983" i="3"/>
  <c r="C983" i="3" s="1"/>
  <c r="B984" i="3"/>
  <c r="C984" i="3" s="1"/>
  <c r="B985" i="3"/>
  <c r="C985" i="3" s="1"/>
  <c r="B986" i="3"/>
  <c r="U986" i="3" s="1"/>
  <c r="B987" i="3"/>
  <c r="C987" i="3" s="1"/>
  <c r="B988" i="3"/>
  <c r="B989" i="3"/>
  <c r="C989" i="3" s="1"/>
  <c r="B990" i="3"/>
  <c r="U990" i="3" s="1"/>
  <c r="B991" i="3"/>
  <c r="C991" i="3" s="1"/>
  <c r="B992" i="3"/>
  <c r="B993" i="3"/>
  <c r="C993" i="3" s="1"/>
  <c r="B994" i="3"/>
  <c r="U994" i="3" s="1"/>
  <c r="B995" i="3"/>
  <c r="C995" i="3" s="1"/>
  <c r="B996" i="3"/>
  <c r="C996" i="3" s="1"/>
  <c r="B997" i="3"/>
  <c r="C997" i="3" s="1"/>
  <c r="B998" i="3"/>
  <c r="U998" i="3" s="1"/>
  <c r="B999" i="3"/>
  <c r="C999" i="3" s="1"/>
  <c r="B1000" i="3"/>
  <c r="C1000" i="3" s="1"/>
  <c r="B1001" i="3"/>
  <c r="C1001" i="3" s="1"/>
  <c r="B1002" i="3"/>
  <c r="U1002" i="3" s="1"/>
  <c r="B1003" i="3"/>
  <c r="C1003" i="3" s="1"/>
  <c r="B1004" i="3"/>
  <c r="B1005" i="3"/>
  <c r="C1005" i="3" s="1"/>
  <c r="B1006" i="3"/>
  <c r="U1006" i="3" s="1"/>
  <c r="B1007" i="3"/>
  <c r="C1007" i="3" s="1"/>
  <c r="B1008" i="3"/>
  <c r="B1009" i="3"/>
  <c r="C1009" i="3" s="1"/>
  <c r="B1010" i="3"/>
  <c r="U1010" i="3" s="1"/>
  <c r="D12" i="3" l="1"/>
  <c r="BW12" i="3" s="1"/>
  <c r="AG4" i="3"/>
  <c r="Q4" i="3" s="1"/>
  <c r="U18" i="3"/>
  <c r="D18" i="3"/>
  <c r="AZ32" i="4"/>
  <c r="DC11" i="2"/>
  <c r="DC12" i="2"/>
  <c r="DC14" i="2"/>
  <c r="DC13" i="2"/>
  <c r="D74" i="2"/>
  <c r="Q15" i="3"/>
  <c r="Q16" i="3"/>
  <c r="R17" i="3"/>
  <c r="BX17" i="3" s="1"/>
  <c r="Q13" i="3"/>
  <c r="S15" i="3"/>
  <c r="S16" i="3"/>
  <c r="S17" i="3"/>
  <c r="U17" i="3"/>
  <c r="D17" i="3"/>
  <c r="U16" i="3"/>
  <c r="D16" i="3"/>
  <c r="U15" i="3"/>
  <c r="D15" i="3"/>
  <c r="Q14" i="3"/>
  <c r="U14" i="3"/>
  <c r="D14" i="3"/>
  <c r="BX14" i="3"/>
  <c r="S14" i="3"/>
  <c r="S13" i="3"/>
  <c r="BX13" i="3"/>
  <c r="D907" i="2"/>
  <c r="D896" i="2"/>
  <c r="D381" i="2"/>
  <c r="D370" i="2"/>
  <c r="D843" i="2"/>
  <c r="D760" i="2"/>
  <c r="D469" i="2"/>
  <c r="D402" i="2"/>
  <c r="D1009" i="2"/>
  <c r="CU1009" i="2"/>
  <c r="D989" i="2"/>
  <c r="CU989" i="2"/>
  <c r="D985" i="2"/>
  <c r="CU985" i="2"/>
  <c r="D981" i="2"/>
  <c r="CU981" i="2"/>
  <c r="D977" i="2"/>
  <c r="CU977" i="2"/>
  <c r="D973" i="2"/>
  <c r="CU973" i="2"/>
  <c r="D969" i="2"/>
  <c r="CU969" i="2"/>
  <c r="D965" i="2"/>
  <c r="CU965" i="2"/>
  <c r="D961" i="2"/>
  <c r="CU961" i="2"/>
  <c r="D957" i="2"/>
  <c r="CU957" i="2"/>
  <c r="D953" i="2"/>
  <c r="CU953" i="2"/>
  <c r="D949" i="2"/>
  <c r="CU949" i="2"/>
  <c r="D945" i="2"/>
  <c r="CU945" i="2"/>
  <c r="D941" i="2"/>
  <c r="CU941" i="2"/>
  <c r="D937" i="2"/>
  <c r="CU937" i="2"/>
  <c r="D933" i="2"/>
  <c r="CU933" i="2"/>
  <c r="D929" i="2"/>
  <c r="CU929" i="2"/>
  <c r="D921" i="2"/>
  <c r="CU921" i="2"/>
  <c r="D917" i="2"/>
  <c r="CU917" i="2"/>
  <c r="D913" i="2"/>
  <c r="CU913" i="2"/>
  <c r="D909" i="2"/>
  <c r="CU909" i="2"/>
  <c r="D906" i="2"/>
  <c r="CU906" i="2"/>
  <c r="D902" i="2"/>
  <c r="CU902" i="2"/>
  <c r="D898" i="2"/>
  <c r="CU898" i="2"/>
  <c r="D895" i="2"/>
  <c r="CU895" i="2"/>
  <c r="D891" i="2"/>
  <c r="CU891" i="2"/>
  <c r="D887" i="2"/>
  <c r="CU887" i="2"/>
  <c r="D883" i="2"/>
  <c r="CU883" i="2"/>
  <c r="D879" i="2"/>
  <c r="CU879" i="2"/>
  <c r="D875" i="2"/>
  <c r="CU875" i="2"/>
  <c r="D871" i="2"/>
  <c r="CU871" i="2"/>
  <c r="D867" i="2"/>
  <c r="CU867" i="2"/>
  <c r="D863" i="2"/>
  <c r="CU863" i="2"/>
  <c r="D859" i="2"/>
  <c r="CU859" i="2"/>
  <c r="D855" i="2"/>
  <c r="CU855" i="2"/>
  <c r="D851" i="2"/>
  <c r="CU851" i="2"/>
  <c r="D847" i="2"/>
  <c r="CU847" i="2"/>
  <c r="D840" i="2"/>
  <c r="CU840" i="2"/>
  <c r="D836" i="2"/>
  <c r="CU836" i="2"/>
  <c r="D832" i="2"/>
  <c r="CU832" i="2"/>
  <c r="D828" i="2"/>
  <c r="CU828" i="2"/>
  <c r="D824" i="2"/>
  <c r="CU824" i="2"/>
  <c r="D820" i="2"/>
  <c r="CU820" i="2"/>
  <c r="D816" i="2"/>
  <c r="CU816" i="2"/>
  <c r="D812" i="2"/>
  <c r="CU812" i="2"/>
  <c r="D808" i="2"/>
  <c r="CU808" i="2"/>
  <c r="D804" i="2"/>
  <c r="CU804" i="2"/>
  <c r="D800" i="2"/>
  <c r="CU800" i="2"/>
  <c r="D796" i="2"/>
  <c r="CU796" i="2"/>
  <c r="D792" i="2"/>
  <c r="CU792" i="2"/>
  <c r="D788" i="2"/>
  <c r="CU788" i="2"/>
  <c r="D784" i="2"/>
  <c r="CU784" i="2"/>
  <c r="D780" i="2"/>
  <c r="CU780" i="2"/>
  <c r="D776" i="2"/>
  <c r="CU776" i="2"/>
  <c r="D772" i="2"/>
  <c r="CU772" i="2"/>
  <c r="D768" i="2"/>
  <c r="CU768" i="2"/>
  <c r="D764" i="2"/>
  <c r="CU764" i="2"/>
  <c r="D757" i="2"/>
  <c r="CU757" i="2"/>
  <c r="D753" i="2"/>
  <c r="CU753" i="2"/>
  <c r="D749" i="2"/>
  <c r="CU749" i="2"/>
  <c r="CU737" i="2"/>
  <c r="D737" i="2"/>
  <c r="D733" i="2"/>
  <c r="CU733" i="2"/>
  <c r="D729" i="2"/>
  <c r="CU729" i="2"/>
  <c r="D725" i="2"/>
  <c r="CU725" i="2"/>
  <c r="D721" i="2"/>
  <c r="CU721" i="2"/>
  <c r="D717" i="2"/>
  <c r="CU717" i="2"/>
  <c r="D713" i="2"/>
  <c r="CU713" i="2"/>
  <c r="D709" i="2"/>
  <c r="CU709" i="2"/>
  <c r="D705" i="2"/>
  <c r="CU705" i="2"/>
  <c r="D701" i="2"/>
  <c r="CU701" i="2"/>
  <c r="D697" i="2"/>
  <c r="CU697" i="2"/>
  <c r="D693" i="2"/>
  <c r="CU693" i="2"/>
  <c r="D689" i="2"/>
  <c r="CU689" i="2"/>
  <c r="D685" i="2"/>
  <c r="CU685" i="2"/>
  <c r="D681" i="2"/>
  <c r="CU681" i="2"/>
  <c r="D677" i="2"/>
  <c r="CU677" i="2"/>
  <c r="D673" i="2"/>
  <c r="CU673" i="2"/>
  <c r="D669" i="2"/>
  <c r="CU669" i="2"/>
  <c r="D665" i="2"/>
  <c r="CU665" i="2"/>
  <c r="D661" i="2"/>
  <c r="CU661" i="2"/>
  <c r="D657" i="2"/>
  <c r="CU657" i="2"/>
  <c r="D653" i="2"/>
  <c r="CU653" i="2"/>
  <c r="D1008" i="2"/>
  <c r="CU1008" i="2"/>
  <c r="D1004" i="2"/>
  <c r="CU1004" i="2"/>
  <c r="D1000" i="2"/>
  <c r="CU1000" i="2"/>
  <c r="D996" i="2"/>
  <c r="CU996" i="2"/>
  <c r="D992" i="2"/>
  <c r="CU992" i="2"/>
  <c r="CU928" i="2"/>
  <c r="D928" i="2"/>
  <c r="D924" i="2"/>
  <c r="CU924" i="2"/>
  <c r="D744" i="2"/>
  <c r="CU744" i="2"/>
  <c r="D740" i="2"/>
  <c r="CU740" i="2"/>
  <c r="D648" i="2"/>
  <c r="CU648" i="2"/>
  <c r="D644" i="2"/>
  <c r="CU644" i="2"/>
  <c r="D640" i="2"/>
  <c r="CU640" i="2"/>
  <c r="D636" i="2"/>
  <c r="CU636" i="2"/>
  <c r="D632" i="2"/>
  <c r="CU632" i="2"/>
  <c r="D628" i="2"/>
  <c r="CU628" i="2"/>
  <c r="D624" i="2"/>
  <c r="CU624" i="2"/>
  <c r="D620" i="2"/>
  <c r="CU620" i="2"/>
  <c r="D616" i="2"/>
  <c r="CU616" i="2"/>
  <c r="D612" i="2"/>
  <c r="CU612" i="2"/>
  <c r="D608" i="2"/>
  <c r="CU608" i="2"/>
  <c r="D604" i="2"/>
  <c r="CU604" i="2"/>
  <c r="D600" i="2"/>
  <c r="CU600" i="2"/>
  <c r="D596" i="2"/>
  <c r="CU596" i="2"/>
  <c r="D592" i="2"/>
  <c r="CU592" i="2"/>
  <c r="D588" i="2"/>
  <c r="CU588" i="2"/>
  <c r="D584" i="2"/>
  <c r="CU584" i="2"/>
  <c r="D580" i="2"/>
  <c r="CU580" i="2"/>
  <c r="D576" i="2"/>
  <c r="CU576" i="2"/>
  <c r="D292" i="2"/>
  <c r="CU292" i="2"/>
  <c r="D288" i="2"/>
  <c r="CU288" i="2"/>
  <c r="D284" i="2"/>
  <c r="CU284" i="2"/>
  <c r="D280" i="2"/>
  <c r="CU280" i="2"/>
  <c r="D276" i="2"/>
  <c r="CU276" i="2"/>
  <c r="D272" i="2"/>
  <c r="CU272" i="2"/>
  <c r="D268" i="2"/>
  <c r="CU268" i="2"/>
  <c r="D264" i="2"/>
  <c r="CU264" i="2"/>
  <c r="D260" i="2"/>
  <c r="CU260" i="2"/>
  <c r="D256" i="2"/>
  <c r="CU256" i="2"/>
  <c r="D252" i="2"/>
  <c r="CU252" i="2"/>
  <c r="D248" i="2"/>
  <c r="CU248" i="2"/>
  <c r="D244" i="2"/>
  <c r="CU244" i="2"/>
  <c r="D240" i="2"/>
  <c r="CU240" i="2"/>
  <c r="D236" i="2"/>
  <c r="CU236" i="2"/>
  <c r="D232" i="2"/>
  <c r="CU232" i="2"/>
  <c r="D228" i="2"/>
  <c r="CU228" i="2"/>
  <c r="D224" i="2"/>
  <c r="CU224" i="2"/>
  <c r="D220" i="2"/>
  <c r="CU220" i="2"/>
  <c r="D216" i="2"/>
  <c r="CU216" i="2"/>
  <c r="D212" i="2"/>
  <c r="CU212" i="2"/>
  <c r="D208" i="2"/>
  <c r="CU208" i="2"/>
  <c r="D204" i="2"/>
  <c r="CU204" i="2"/>
  <c r="D200" i="2"/>
  <c r="CU200" i="2"/>
  <c r="CU991" i="2"/>
  <c r="D991" i="2"/>
  <c r="D987" i="2"/>
  <c r="CU987" i="2"/>
  <c r="D983" i="2"/>
  <c r="CU983" i="2"/>
  <c r="D979" i="2"/>
  <c r="CU979" i="2"/>
  <c r="D975" i="2"/>
  <c r="CU975" i="2"/>
  <c r="D971" i="2"/>
  <c r="CU971" i="2"/>
  <c r="D967" i="2"/>
  <c r="CU967" i="2"/>
  <c r="D963" i="2"/>
  <c r="CU963" i="2"/>
  <c r="D959" i="2"/>
  <c r="CU959" i="2"/>
  <c r="D955" i="2"/>
  <c r="CU955" i="2"/>
  <c r="D951" i="2"/>
  <c r="CU951" i="2"/>
  <c r="D947" i="2"/>
  <c r="CU947" i="2"/>
  <c r="D943" i="2"/>
  <c r="CU943" i="2"/>
  <c r="D939" i="2"/>
  <c r="CU939" i="2"/>
  <c r="D935" i="2"/>
  <c r="CU935" i="2"/>
  <c r="D931" i="2"/>
  <c r="CU931" i="2"/>
  <c r="CU923" i="2"/>
  <c r="D923" i="2"/>
  <c r="D919" i="2"/>
  <c r="CU919" i="2"/>
  <c r="D915" i="2"/>
  <c r="CU915" i="2"/>
  <c r="D911" i="2"/>
  <c r="CU911" i="2"/>
  <c r="D904" i="2"/>
  <c r="CU904" i="2"/>
  <c r="D900" i="2"/>
  <c r="CU900" i="2"/>
  <c r="D893" i="2"/>
  <c r="CU893" i="2"/>
  <c r="D889" i="2"/>
  <c r="CU889" i="2"/>
  <c r="D885" i="2"/>
  <c r="CU885" i="2"/>
  <c r="D881" i="2"/>
  <c r="CU881" i="2"/>
  <c r="D877" i="2"/>
  <c r="CU877" i="2"/>
  <c r="D873" i="2"/>
  <c r="CU873" i="2"/>
  <c r="D869" i="2"/>
  <c r="CU869" i="2"/>
  <c r="D865" i="2"/>
  <c r="CU865" i="2"/>
  <c r="D861" i="2"/>
  <c r="CU861" i="2"/>
  <c r="D857" i="2"/>
  <c r="CU857" i="2"/>
  <c r="D853" i="2"/>
  <c r="CU853" i="2"/>
  <c r="D849" i="2"/>
  <c r="CU849" i="2"/>
  <c r="D845" i="2"/>
  <c r="CU845" i="2"/>
  <c r="D842" i="2"/>
  <c r="CU842" i="2"/>
  <c r="D838" i="2"/>
  <c r="CU838" i="2"/>
  <c r="D834" i="2"/>
  <c r="CU834" i="2"/>
  <c r="D830" i="2"/>
  <c r="CU830" i="2"/>
  <c r="D826" i="2"/>
  <c r="CU826" i="2"/>
  <c r="D822" i="2"/>
  <c r="CU822" i="2"/>
  <c r="D818" i="2"/>
  <c r="CU818" i="2"/>
  <c r="D814" i="2"/>
  <c r="CU814" i="2"/>
  <c r="D810" i="2"/>
  <c r="CU810" i="2"/>
  <c r="D806" i="2"/>
  <c r="CU806" i="2"/>
  <c r="D802" i="2"/>
  <c r="CU802" i="2"/>
  <c r="D798" i="2"/>
  <c r="CU798" i="2"/>
  <c r="D794" i="2"/>
  <c r="CU794" i="2"/>
  <c r="D790" i="2"/>
  <c r="CU790" i="2"/>
  <c r="D786" i="2"/>
  <c r="CU786" i="2"/>
  <c r="D782" i="2"/>
  <c r="CU782" i="2"/>
  <c r="D778" i="2"/>
  <c r="CU778" i="2"/>
  <c r="D774" i="2"/>
  <c r="CU774" i="2"/>
  <c r="D770" i="2"/>
  <c r="CU770" i="2"/>
  <c r="D766" i="2"/>
  <c r="CU766" i="2"/>
  <c r="D762" i="2"/>
  <c r="CU762" i="2"/>
  <c r="D759" i="2"/>
  <c r="CU759" i="2"/>
  <c r="D755" i="2"/>
  <c r="CU755" i="2"/>
  <c r="D751" i="2"/>
  <c r="CU751" i="2"/>
  <c r="D747" i="2"/>
  <c r="CU747" i="2"/>
  <c r="D735" i="2"/>
  <c r="CU735" i="2"/>
  <c r="D731" i="2"/>
  <c r="CU731" i="2"/>
  <c r="D727" i="2"/>
  <c r="CU727" i="2"/>
  <c r="D723" i="2"/>
  <c r="CU723" i="2"/>
  <c r="D719" i="2"/>
  <c r="CU719" i="2"/>
  <c r="D715" i="2"/>
  <c r="CU715" i="2"/>
  <c r="D711" i="2"/>
  <c r="CU711" i="2"/>
  <c r="D707" i="2"/>
  <c r="CU707" i="2"/>
  <c r="D703" i="2"/>
  <c r="CU703" i="2"/>
  <c r="D699" i="2"/>
  <c r="CU699" i="2"/>
  <c r="D695" i="2"/>
  <c r="CU695" i="2"/>
  <c r="D691" i="2"/>
  <c r="CU691" i="2"/>
  <c r="D687" i="2"/>
  <c r="CU687" i="2"/>
  <c r="D683" i="2"/>
  <c r="CU683" i="2"/>
  <c r="D679" i="2"/>
  <c r="CU679" i="2"/>
  <c r="D675" i="2"/>
  <c r="CU675" i="2"/>
  <c r="D671" i="2"/>
  <c r="CU671" i="2"/>
  <c r="D667" i="2"/>
  <c r="CU667" i="2"/>
  <c r="D663" i="2"/>
  <c r="CU663" i="2"/>
  <c r="D659" i="2"/>
  <c r="CU659" i="2"/>
  <c r="D655" i="2"/>
  <c r="CU655" i="2"/>
  <c r="D651" i="2"/>
  <c r="CU651" i="2"/>
  <c r="D511" i="2"/>
  <c r="CU511" i="2"/>
  <c r="D507" i="2"/>
  <c r="CU507" i="2"/>
  <c r="D503" i="2"/>
  <c r="CU503" i="2"/>
  <c r="D499" i="2"/>
  <c r="CU499" i="2"/>
  <c r="D495" i="2"/>
  <c r="CU495" i="2"/>
  <c r="D491" i="2"/>
  <c r="CU491" i="2"/>
  <c r="D487" i="2"/>
  <c r="CU487" i="2"/>
  <c r="D483" i="2"/>
  <c r="CU483" i="2"/>
  <c r="D479" i="2"/>
  <c r="CU479" i="2"/>
  <c r="D475" i="2"/>
  <c r="CU475" i="2"/>
  <c r="D471" i="2"/>
  <c r="CU471" i="2"/>
  <c r="D468" i="2"/>
  <c r="CU468" i="2"/>
  <c r="D464" i="2"/>
  <c r="CU464" i="2"/>
  <c r="D460" i="2"/>
  <c r="CU460" i="2"/>
  <c r="D456" i="2"/>
  <c r="CU456" i="2"/>
  <c r="D452" i="2"/>
  <c r="CU452" i="2"/>
  <c r="D448" i="2"/>
  <c r="CU448" i="2"/>
  <c r="D444" i="2"/>
  <c r="CU444" i="2"/>
  <c r="D440" i="2"/>
  <c r="CU440" i="2"/>
  <c r="D436" i="2"/>
  <c r="CU436" i="2"/>
  <c r="D432" i="2"/>
  <c r="CU432" i="2"/>
  <c r="D428" i="2"/>
  <c r="CU428" i="2"/>
  <c r="D424" i="2"/>
  <c r="CU424" i="2"/>
  <c r="D420" i="2"/>
  <c r="CU420" i="2"/>
  <c r="D416" i="2"/>
  <c r="CU416" i="2"/>
  <c r="D412" i="2"/>
  <c r="CU412" i="2"/>
  <c r="D408" i="2"/>
  <c r="CU408" i="2"/>
  <c r="D404" i="2"/>
  <c r="CU404" i="2"/>
  <c r="D401" i="2"/>
  <c r="CU401" i="2"/>
  <c r="D397" i="2"/>
  <c r="CU397" i="2"/>
  <c r="D393" i="2"/>
  <c r="CU393" i="2"/>
  <c r="D389" i="2"/>
  <c r="CU389" i="2"/>
  <c r="D385" i="2"/>
  <c r="CU385" i="2"/>
  <c r="D378" i="2"/>
  <c r="CU378" i="2"/>
  <c r="D374" i="2"/>
  <c r="CU374" i="2"/>
  <c r="D367" i="2"/>
  <c r="CU367" i="2"/>
  <c r="D363" i="2"/>
  <c r="CU363" i="2"/>
  <c r="D359" i="2"/>
  <c r="CU359" i="2"/>
  <c r="D355" i="2"/>
  <c r="CU355" i="2"/>
  <c r="D351" i="2"/>
  <c r="CU351" i="2"/>
  <c r="D347" i="2"/>
  <c r="CU347" i="2"/>
  <c r="D343" i="2"/>
  <c r="CU343" i="2"/>
  <c r="D339" i="2"/>
  <c r="CU339" i="2"/>
  <c r="D335" i="2"/>
  <c r="CU335" i="2"/>
  <c r="D331" i="2"/>
  <c r="CU331" i="2"/>
  <c r="D327" i="2"/>
  <c r="CU327" i="2"/>
  <c r="D323" i="2"/>
  <c r="CU323" i="2"/>
  <c r="D319" i="2"/>
  <c r="CU319" i="2"/>
  <c r="D315" i="2"/>
  <c r="CU315" i="2"/>
  <c r="D311" i="2"/>
  <c r="CU311" i="2"/>
  <c r="D307" i="2"/>
  <c r="CU307" i="2"/>
  <c r="D303" i="2"/>
  <c r="CU303" i="2"/>
  <c r="D299" i="2"/>
  <c r="CU299" i="2"/>
  <c r="D295" i="2"/>
  <c r="CU295" i="2"/>
  <c r="D1010" i="2"/>
  <c r="CU1010" i="2"/>
  <c r="D1006" i="2"/>
  <c r="CU1006" i="2"/>
  <c r="D1002" i="2"/>
  <c r="CU1002" i="2"/>
  <c r="D998" i="2"/>
  <c r="CU998" i="2"/>
  <c r="D994" i="2"/>
  <c r="CU994" i="2"/>
  <c r="D926" i="2"/>
  <c r="CU926" i="2"/>
  <c r="CU746" i="2"/>
  <c r="D746" i="2"/>
  <c r="D742" i="2"/>
  <c r="CU742" i="2"/>
  <c r="D738" i="2"/>
  <c r="CU738" i="2"/>
  <c r="CU650" i="2"/>
  <c r="D650" i="2"/>
  <c r="D646" i="2"/>
  <c r="CU646" i="2"/>
  <c r="D642" i="2"/>
  <c r="CU642" i="2"/>
  <c r="D638" i="2"/>
  <c r="CU638" i="2"/>
  <c r="D634" i="2"/>
  <c r="CU634" i="2"/>
  <c r="D630" i="2"/>
  <c r="CU630" i="2"/>
  <c r="D626" i="2"/>
  <c r="CU626" i="2"/>
  <c r="D622" i="2"/>
  <c r="CU622" i="2"/>
  <c r="D618" i="2"/>
  <c r="CU618" i="2"/>
  <c r="D614" i="2"/>
  <c r="CU614" i="2"/>
  <c r="D610" i="2"/>
  <c r="CU610" i="2"/>
  <c r="D606" i="2"/>
  <c r="CU606" i="2"/>
  <c r="D602" i="2"/>
  <c r="CU602" i="2"/>
  <c r="D598" i="2"/>
  <c r="CU598" i="2"/>
  <c r="D594" i="2"/>
  <c r="CU594" i="2"/>
  <c r="D590" i="2"/>
  <c r="CU590" i="2"/>
  <c r="D586" i="2"/>
  <c r="CU586" i="2"/>
  <c r="D582" i="2"/>
  <c r="CU582" i="2"/>
  <c r="D578" i="2"/>
  <c r="CU578" i="2"/>
  <c r="D574" i="2"/>
  <c r="CU574" i="2"/>
  <c r="D570" i="2"/>
  <c r="CU570" i="2"/>
  <c r="D566" i="2"/>
  <c r="CU566" i="2"/>
  <c r="D562" i="2"/>
  <c r="CU562" i="2"/>
  <c r="D558" i="2"/>
  <c r="CU558" i="2"/>
  <c r="D554" i="2"/>
  <c r="CU554" i="2"/>
  <c r="D550" i="2"/>
  <c r="CU550" i="2"/>
  <c r="D546" i="2"/>
  <c r="CU546" i="2"/>
  <c r="D542" i="2"/>
  <c r="CU542" i="2"/>
  <c r="D538" i="2"/>
  <c r="CU538" i="2"/>
  <c r="D534" i="2"/>
  <c r="CU534" i="2"/>
  <c r="D530" i="2"/>
  <c r="CU530" i="2"/>
  <c r="D526" i="2"/>
  <c r="CU526" i="2"/>
  <c r="D522" i="2"/>
  <c r="CU522" i="2"/>
  <c r="D518" i="2"/>
  <c r="CU518" i="2"/>
  <c r="D514" i="2"/>
  <c r="CU514" i="2"/>
  <c r="D1005" i="2"/>
  <c r="CU1005" i="2"/>
  <c r="D1001" i="2"/>
  <c r="CU1001" i="2"/>
  <c r="D997" i="2"/>
  <c r="CU997" i="2"/>
  <c r="D993" i="2"/>
  <c r="CU993" i="2"/>
  <c r="D990" i="2"/>
  <c r="CU990" i="2"/>
  <c r="D986" i="2"/>
  <c r="CU986" i="2"/>
  <c r="D982" i="2"/>
  <c r="CU982" i="2"/>
  <c r="D978" i="2"/>
  <c r="CU978" i="2"/>
  <c r="D974" i="2"/>
  <c r="CU974" i="2"/>
  <c r="D970" i="2"/>
  <c r="CU970" i="2"/>
  <c r="D966" i="2"/>
  <c r="CU966" i="2"/>
  <c r="D962" i="2"/>
  <c r="CU962" i="2"/>
  <c r="D958" i="2"/>
  <c r="CU958" i="2"/>
  <c r="D954" i="2"/>
  <c r="CU954" i="2"/>
  <c r="D950" i="2"/>
  <c r="CU950" i="2"/>
  <c r="D946" i="2"/>
  <c r="CU946" i="2"/>
  <c r="D942" i="2"/>
  <c r="CU942" i="2"/>
  <c r="D938" i="2"/>
  <c r="CU938" i="2"/>
  <c r="D934" i="2"/>
  <c r="CU934" i="2"/>
  <c r="D930" i="2"/>
  <c r="CU930" i="2"/>
  <c r="D927" i="2"/>
  <c r="CU927" i="2"/>
  <c r="D920" i="2"/>
  <c r="CU920" i="2"/>
  <c r="D916" i="2"/>
  <c r="CU916" i="2"/>
  <c r="D912" i="2"/>
  <c r="CU912" i="2"/>
  <c r="D908" i="2"/>
  <c r="CU908" i="2"/>
  <c r="D905" i="2"/>
  <c r="CU905" i="2"/>
  <c r="D901" i="2"/>
  <c r="CU901" i="2"/>
  <c r="D897" i="2"/>
  <c r="CU897" i="2"/>
  <c r="D894" i="2"/>
  <c r="CU894" i="2"/>
  <c r="D890" i="2"/>
  <c r="CU890" i="2"/>
  <c r="D886" i="2"/>
  <c r="CU886" i="2"/>
  <c r="D882" i="2"/>
  <c r="CU882" i="2"/>
  <c r="D878" i="2"/>
  <c r="CU878" i="2"/>
  <c r="D874" i="2"/>
  <c r="CU874" i="2"/>
  <c r="D870" i="2"/>
  <c r="CU870" i="2"/>
  <c r="D866" i="2"/>
  <c r="CU866" i="2"/>
  <c r="D862" i="2"/>
  <c r="CU862" i="2"/>
  <c r="D858" i="2"/>
  <c r="CU858" i="2"/>
  <c r="D854" i="2"/>
  <c r="CU854" i="2"/>
  <c r="D850" i="2"/>
  <c r="CU850" i="2"/>
  <c r="D846" i="2"/>
  <c r="CU846" i="2"/>
  <c r="D839" i="2"/>
  <c r="CU839" i="2"/>
  <c r="D835" i="2"/>
  <c r="CU835" i="2"/>
  <c r="D831" i="2"/>
  <c r="CU831" i="2"/>
  <c r="D827" i="2"/>
  <c r="CU827" i="2"/>
  <c r="D823" i="2"/>
  <c r="CU823" i="2"/>
  <c r="D819" i="2"/>
  <c r="CU819" i="2"/>
  <c r="D815" i="2"/>
  <c r="CU815" i="2"/>
  <c r="D811" i="2"/>
  <c r="CU811" i="2"/>
  <c r="D807" i="2"/>
  <c r="CU807" i="2"/>
  <c r="D803" i="2"/>
  <c r="CU803" i="2"/>
  <c r="D799" i="2"/>
  <c r="CU799" i="2"/>
  <c r="D795" i="2"/>
  <c r="CU795" i="2"/>
  <c r="D791" i="2"/>
  <c r="CU791" i="2"/>
  <c r="D787" i="2"/>
  <c r="CU787" i="2"/>
  <c r="D783" i="2"/>
  <c r="CU783" i="2"/>
  <c r="D779" i="2"/>
  <c r="CU779" i="2"/>
  <c r="D775" i="2"/>
  <c r="CU775" i="2"/>
  <c r="D771" i="2"/>
  <c r="CU771" i="2"/>
  <c r="D767" i="2"/>
  <c r="CU767" i="2"/>
  <c r="D763" i="2"/>
  <c r="CU763" i="2"/>
  <c r="D756" i="2"/>
  <c r="CU756" i="2"/>
  <c r="D752" i="2"/>
  <c r="CU752" i="2"/>
  <c r="D748" i="2"/>
  <c r="CU748" i="2"/>
  <c r="D745" i="2"/>
  <c r="CU745" i="2"/>
  <c r="D741" i="2"/>
  <c r="CU741" i="2"/>
  <c r="D734" i="2"/>
  <c r="CU734" i="2"/>
  <c r="D730" i="2"/>
  <c r="CU730" i="2"/>
  <c r="D726" i="2"/>
  <c r="CU726" i="2"/>
  <c r="D722" i="2"/>
  <c r="CU722" i="2"/>
  <c r="D718" i="2"/>
  <c r="CU718" i="2"/>
  <c r="D714" i="2"/>
  <c r="CU714" i="2"/>
  <c r="D710" i="2"/>
  <c r="CU710" i="2"/>
  <c r="D706" i="2"/>
  <c r="CU706" i="2"/>
  <c r="D702" i="2"/>
  <c r="CU702" i="2"/>
  <c r="D698" i="2"/>
  <c r="CU698" i="2"/>
  <c r="D694" i="2"/>
  <c r="CU694" i="2"/>
  <c r="D690" i="2"/>
  <c r="CU690" i="2"/>
  <c r="D686" i="2"/>
  <c r="CU686" i="2"/>
  <c r="D682" i="2"/>
  <c r="CU682" i="2"/>
  <c r="D678" i="2"/>
  <c r="CU678" i="2"/>
  <c r="D674" i="2"/>
  <c r="CU674" i="2"/>
  <c r="D670" i="2"/>
  <c r="CU670" i="2"/>
  <c r="D666" i="2"/>
  <c r="CU666" i="2"/>
  <c r="D662" i="2"/>
  <c r="CU662" i="2"/>
  <c r="D658" i="2"/>
  <c r="CU658" i="2"/>
  <c r="D654" i="2"/>
  <c r="CU654" i="2"/>
  <c r="D647" i="2"/>
  <c r="CU647" i="2"/>
  <c r="D643" i="2"/>
  <c r="CU643" i="2"/>
  <c r="D639" i="2"/>
  <c r="CU639" i="2"/>
  <c r="D635" i="2"/>
  <c r="CU635" i="2"/>
  <c r="D631" i="2"/>
  <c r="CU631" i="2"/>
  <c r="D627" i="2"/>
  <c r="CU627" i="2"/>
  <c r="D623" i="2"/>
  <c r="CU623" i="2"/>
  <c r="D619" i="2"/>
  <c r="CU619" i="2"/>
  <c r="D615" i="2"/>
  <c r="CU615" i="2"/>
  <c r="D611" i="2"/>
  <c r="CU611" i="2"/>
  <c r="D607" i="2"/>
  <c r="CU607" i="2"/>
  <c r="D603" i="2"/>
  <c r="CU603" i="2"/>
  <c r="D599" i="2"/>
  <c r="CU599" i="2"/>
  <c r="D595" i="2"/>
  <c r="CU595" i="2"/>
  <c r="D591" i="2"/>
  <c r="CU591" i="2"/>
  <c r="D587" i="2"/>
  <c r="CU587" i="2"/>
  <c r="D583" i="2"/>
  <c r="CU583" i="2"/>
  <c r="D579" i="2"/>
  <c r="CU579" i="2"/>
  <c r="D575" i="2"/>
  <c r="CU575" i="2"/>
  <c r="D571" i="2"/>
  <c r="CU571" i="2"/>
  <c r="D567" i="2"/>
  <c r="CU567" i="2"/>
  <c r="D563" i="2"/>
  <c r="CU563" i="2"/>
  <c r="D559" i="2"/>
  <c r="CU559" i="2"/>
  <c r="D555" i="2"/>
  <c r="CU555" i="2"/>
  <c r="D551" i="2"/>
  <c r="CU551" i="2"/>
  <c r="D547" i="2"/>
  <c r="CU547" i="2"/>
  <c r="D543" i="2"/>
  <c r="CU543" i="2"/>
  <c r="D539" i="2"/>
  <c r="CU539" i="2"/>
  <c r="D535" i="2"/>
  <c r="CU535" i="2"/>
  <c r="D531" i="2"/>
  <c r="CU531" i="2"/>
  <c r="D527" i="2"/>
  <c r="CU527" i="2"/>
  <c r="D523" i="2"/>
  <c r="CU523" i="2"/>
  <c r="D519" i="2"/>
  <c r="CU519" i="2"/>
  <c r="D515" i="2"/>
  <c r="CU515" i="2"/>
  <c r="D512" i="2"/>
  <c r="CU512" i="2"/>
  <c r="D508" i="2"/>
  <c r="CU508" i="2"/>
  <c r="D504" i="2"/>
  <c r="CU504" i="2"/>
  <c r="D500" i="2"/>
  <c r="CU500" i="2"/>
  <c r="D496" i="2"/>
  <c r="CU496" i="2"/>
  <c r="D492" i="2"/>
  <c r="CU492" i="2"/>
  <c r="D488" i="2"/>
  <c r="CU488" i="2"/>
  <c r="D484" i="2"/>
  <c r="CU484" i="2"/>
  <c r="D480" i="2"/>
  <c r="CU480" i="2"/>
  <c r="D476" i="2"/>
  <c r="CU476" i="2"/>
  <c r="D472" i="2"/>
  <c r="CU472" i="2"/>
  <c r="D465" i="2"/>
  <c r="CU465" i="2"/>
  <c r="D461" i="2"/>
  <c r="CU461" i="2"/>
  <c r="D457" i="2"/>
  <c r="CU457" i="2"/>
  <c r="D453" i="2"/>
  <c r="CU453" i="2"/>
  <c r="D449" i="2"/>
  <c r="CU449" i="2"/>
  <c r="D445" i="2"/>
  <c r="CU445" i="2"/>
  <c r="D441" i="2"/>
  <c r="CU441" i="2"/>
  <c r="D437" i="2"/>
  <c r="CU437" i="2"/>
  <c r="D433" i="2"/>
  <c r="CU433" i="2"/>
  <c r="D429" i="2"/>
  <c r="CU429" i="2"/>
  <c r="D425" i="2"/>
  <c r="CU425" i="2"/>
  <c r="D421" i="2"/>
  <c r="CU421" i="2"/>
  <c r="D417" i="2"/>
  <c r="CU417" i="2"/>
  <c r="D413" i="2"/>
  <c r="CU413" i="2"/>
  <c r="D409" i="2"/>
  <c r="CU409" i="2"/>
  <c r="D405" i="2"/>
  <c r="CU405" i="2"/>
  <c r="D398" i="2"/>
  <c r="CU398" i="2"/>
  <c r="D394" i="2"/>
  <c r="CU394" i="2"/>
  <c r="D390" i="2"/>
  <c r="CU390" i="2"/>
  <c r="D386" i="2"/>
  <c r="CU386" i="2"/>
  <c r="D382" i="2"/>
  <c r="CU382" i="2"/>
  <c r="D379" i="2"/>
  <c r="CU379" i="2"/>
  <c r="D375" i="2"/>
  <c r="CU375" i="2"/>
  <c r="D371" i="2"/>
  <c r="CU371" i="2"/>
  <c r="D368" i="2"/>
  <c r="CU368" i="2"/>
  <c r="D364" i="2"/>
  <c r="CU364" i="2"/>
  <c r="D360" i="2"/>
  <c r="CU360" i="2"/>
  <c r="D356" i="2"/>
  <c r="CU356" i="2"/>
  <c r="D352" i="2"/>
  <c r="CU352" i="2"/>
  <c r="D348" i="2"/>
  <c r="CU348" i="2"/>
  <c r="D344" i="2"/>
  <c r="CU344" i="2"/>
  <c r="D340" i="2"/>
  <c r="CU340" i="2"/>
  <c r="D336" i="2"/>
  <c r="CU336" i="2"/>
  <c r="D332" i="2"/>
  <c r="CU332" i="2"/>
  <c r="D328" i="2"/>
  <c r="CU328" i="2"/>
  <c r="D324" i="2"/>
  <c r="CU324" i="2"/>
  <c r="D320" i="2"/>
  <c r="CU320" i="2"/>
  <c r="D316" i="2"/>
  <c r="CU316" i="2"/>
  <c r="D312" i="2"/>
  <c r="CU312" i="2"/>
  <c r="D308" i="2"/>
  <c r="CU308" i="2"/>
  <c r="D304" i="2"/>
  <c r="CU304" i="2"/>
  <c r="D300" i="2"/>
  <c r="CU300" i="2"/>
  <c r="D296" i="2"/>
  <c r="CU296" i="2"/>
  <c r="D293" i="2"/>
  <c r="CU293" i="2"/>
  <c r="D289" i="2"/>
  <c r="CU289" i="2"/>
  <c r="D285" i="2"/>
  <c r="CU285" i="2"/>
  <c r="D281" i="2"/>
  <c r="CU281" i="2"/>
  <c r="D277" i="2"/>
  <c r="CU277" i="2"/>
  <c r="D273" i="2"/>
  <c r="CU273" i="2"/>
  <c r="D269" i="2"/>
  <c r="CU269" i="2"/>
  <c r="D265" i="2"/>
  <c r="CU265" i="2"/>
  <c r="D261" i="2"/>
  <c r="CU261" i="2"/>
  <c r="D257" i="2"/>
  <c r="CU257" i="2"/>
  <c r="D253" i="2"/>
  <c r="CU253" i="2"/>
  <c r="D249" i="2"/>
  <c r="CU249" i="2"/>
  <c r="D245" i="2"/>
  <c r="CU245" i="2"/>
  <c r="D241" i="2"/>
  <c r="CU241" i="2"/>
  <c r="D237" i="2"/>
  <c r="CU237" i="2"/>
  <c r="D233" i="2"/>
  <c r="CU233" i="2"/>
  <c r="D229" i="2"/>
  <c r="CU229" i="2"/>
  <c r="D225" i="2"/>
  <c r="CU225" i="2"/>
  <c r="D221" i="2"/>
  <c r="CU221" i="2"/>
  <c r="D217" i="2"/>
  <c r="CU217" i="2"/>
  <c r="D213" i="2"/>
  <c r="CU213" i="2"/>
  <c r="D209" i="2"/>
  <c r="CU209" i="2"/>
  <c r="D205" i="2"/>
  <c r="CU205" i="2"/>
  <c r="D201" i="2"/>
  <c r="CU201" i="2"/>
  <c r="D197" i="2"/>
  <c r="CU197" i="2"/>
  <c r="D193" i="2"/>
  <c r="CU193" i="2"/>
  <c r="D189" i="2"/>
  <c r="CU189" i="2"/>
  <c r="D185" i="2"/>
  <c r="CU185" i="2"/>
  <c r="D181" i="2"/>
  <c r="CU181" i="2"/>
  <c r="D177" i="2"/>
  <c r="CU177" i="2"/>
  <c r="D173" i="2"/>
  <c r="CU173" i="2"/>
  <c r="D169" i="2"/>
  <c r="CU169" i="2"/>
  <c r="D165" i="2"/>
  <c r="CU165" i="2"/>
  <c r="D161" i="2"/>
  <c r="CU161" i="2"/>
  <c r="D157" i="2"/>
  <c r="CU157" i="2"/>
  <c r="D153" i="2"/>
  <c r="CU153" i="2"/>
  <c r="D149" i="2"/>
  <c r="CU149" i="2"/>
  <c r="D145" i="2"/>
  <c r="CU145" i="2"/>
  <c r="D141" i="2"/>
  <c r="CU141" i="2"/>
  <c r="D137" i="2"/>
  <c r="CU137" i="2"/>
  <c r="D133" i="2"/>
  <c r="CU133" i="2"/>
  <c r="D129" i="2"/>
  <c r="CU129" i="2"/>
  <c r="D125" i="2"/>
  <c r="CU125" i="2"/>
  <c r="D121" i="2"/>
  <c r="CU121" i="2"/>
  <c r="D117" i="2"/>
  <c r="CU117" i="2"/>
  <c r="D113" i="2"/>
  <c r="CU113" i="2"/>
  <c r="D109" i="2"/>
  <c r="CU109" i="2"/>
  <c r="D105" i="2"/>
  <c r="CU105" i="2"/>
  <c r="D101" i="2"/>
  <c r="CU101" i="2"/>
  <c r="D97" i="2"/>
  <c r="CU97" i="2"/>
  <c r="D93" i="2"/>
  <c r="CU93" i="2"/>
  <c r="D89" i="2"/>
  <c r="CU89" i="2"/>
  <c r="D85" i="2"/>
  <c r="CU85" i="2"/>
  <c r="D81" i="2"/>
  <c r="CU81" i="2"/>
  <c r="D77" i="2"/>
  <c r="CU77" i="2"/>
  <c r="D70" i="2"/>
  <c r="CU70" i="2"/>
  <c r="D66" i="2"/>
  <c r="CU66" i="2"/>
  <c r="D62" i="2"/>
  <c r="CU62" i="2"/>
  <c r="D58" i="2"/>
  <c r="CU58" i="2"/>
  <c r="D54" i="2"/>
  <c r="CU54" i="2"/>
  <c r="D50" i="2"/>
  <c r="CU50" i="2"/>
  <c r="D46" i="2"/>
  <c r="CU46" i="2"/>
  <c r="D42" i="2"/>
  <c r="CU42" i="2"/>
  <c r="D38" i="2"/>
  <c r="CU38" i="2"/>
  <c r="D34" i="2"/>
  <c r="CU34" i="2"/>
  <c r="D30" i="2"/>
  <c r="CU30" i="2"/>
  <c r="D26" i="2"/>
  <c r="CU26" i="2"/>
  <c r="D22" i="2"/>
  <c r="CU22" i="2"/>
  <c r="D18" i="2"/>
  <c r="CU18" i="2"/>
  <c r="D14" i="2"/>
  <c r="CU14" i="2"/>
  <c r="D196" i="2"/>
  <c r="CU196" i="2"/>
  <c r="D192" i="2"/>
  <c r="CU192" i="2"/>
  <c r="D188" i="2"/>
  <c r="CU188" i="2"/>
  <c r="D184" i="2"/>
  <c r="CU184" i="2"/>
  <c r="D180" i="2"/>
  <c r="CU180" i="2"/>
  <c r="D176" i="2"/>
  <c r="CU176" i="2"/>
  <c r="D172" i="2"/>
  <c r="CU172" i="2"/>
  <c r="D168" i="2"/>
  <c r="CU168" i="2"/>
  <c r="D164" i="2"/>
  <c r="CU164" i="2"/>
  <c r="D160" i="2"/>
  <c r="CU160" i="2"/>
  <c r="D156" i="2"/>
  <c r="CU156" i="2"/>
  <c r="D152" i="2"/>
  <c r="CU152" i="2"/>
  <c r="D148" i="2"/>
  <c r="CU148" i="2"/>
  <c r="D144" i="2"/>
  <c r="CU144" i="2"/>
  <c r="D140" i="2"/>
  <c r="CU140" i="2"/>
  <c r="D136" i="2"/>
  <c r="CU136" i="2"/>
  <c r="D132" i="2"/>
  <c r="CU132" i="2"/>
  <c r="D128" i="2"/>
  <c r="CU128" i="2"/>
  <c r="D124" i="2"/>
  <c r="CU124" i="2"/>
  <c r="D120" i="2"/>
  <c r="CU120" i="2"/>
  <c r="D116" i="2"/>
  <c r="CU116" i="2"/>
  <c r="D112" i="2"/>
  <c r="CU112" i="2"/>
  <c r="D108" i="2"/>
  <c r="CU108" i="2"/>
  <c r="D104" i="2"/>
  <c r="CU104" i="2"/>
  <c r="D100" i="2"/>
  <c r="CU100" i="2"/>
  <c r="D96" i="2"/>
  <c r="CU96" i="2"/>
  <c r="D92" i="2"/>
  <c r="CU92" i="2"/>
  <c r="D88" i="2"/>
  <c r="CU88" i="2"/>
  <c r="D84" i="2"/>
  <c r="CU84" i="2"/>
  <c r="D80" i="2"/>
  <c r="CU80" i="2"/>
  <c r="D76" i="2"/>
  <c r="CU76" i="2"/>
  <c r="D73" i="2"/>
  <c r="CU73" i="2"/>
  <c r="D69" i="2"/>
  <c r="CU69" i="2"/>
  <c r="D65" i="2"/>
  <c r="CU65" i="2"/>
  <c r="D61" i="2"/>
  <c r="CU61" i="2"/>
  <c r="D57" i="2"/>
  <c r="CU57" i="2"/>
  <c r="D53" i="2"/>
  <c r="CU53" i="2"/>
  <c r="D49" i="2"/>
  <c r="CU49" i="2"/>
  <c r="D45" i="2"/>
  <c r="CU45" i="2"/>
  <c r="D41" i="2"/>
  <c r="CU41" i="2"/>
  <c r="D37" i="2"/>
  <c r="CU37" i="2"/>
  <c r="D33" i="2"/>
  <c r="CU33" i="2"/>
  <c r="D29" i="2"/>
  <c r="CU29" i="2"/>
  <c r="D25" i="2"/>
  <c r="CU25" i="2"/>
  <c r="D21" i="2"/>
  <c r="CU21" i="2"/>
  <c r="D17" i="2"/>
  <c r="CU17" i="2"/>
  <c r="D13" i="2"/>
  <c r="CU13" i="2"/>
  <c r="D1007" i="2"/>
  <c r="CU1007" i="2"/>
  <c r="D1003" i="2"/>
  <c r="CU1003" i="2"/>
  <c r="D999" i="2"/>
  <c r="CU999" i="2"/>
  <c r="D995" i="2"/>
  <c r="CU995" i="2"/>
  <c r="D988" i="2"/>
  <c r="CU988" i="2"/>
  <c r="D984" i="2"/>
  <c r="CU984" i="2"/>
  <c r="D980" i="2"/>
  <c r="CU980" i="2"/>
  <c r="D976" i="2"/>
  <c r="CU976" i="2"/>
  <c r="D972" i="2"/>
  <c r="CU972" i="2"/>
  <c r="D968" i="2"/>
  <c r="CU968" i="2"/>
  <c r="D964" i="2"/>
  <c r="CU964" i="2"/>
  <c r="D960" i="2"/>
  <c r="CU960" i="2"/>
  <c r="D956" i="2"/>
  <c r="CU956" i="2"/>
  <c r="D952" i="2"/>
  <c r="CU952" i="2"/>
  <c r="D948" i="2"/>
  <c r="CU948" i="2"/>
  <c r="D944" i="2"/>
  <c r="CU944" i="2"/>
  <c r="D940" i="2"/>
  <c r="CU940" i="2"/>
  <c r="D936" i="2"/>
  <c r="CU936" i="2"/>
  <c r="D932" i="2"/>
  <c r="CU932" i="2"/>
  <c r="D925" i="2"/>
  <c r="CU925" i="2"/>
  <c r="D922" i="2"/>
  <c r="CU922" i="2"/>
  <c r="D918" i="2"/>
  <c r="CU918" i="2"/>
  <c r="D914" i="2"/>
  <c r="CU914" i="2"/>
  <c r="D910" i="2"/>
  <c r="CU910" i="2"/>
  <c r="D903" i="2"/>
  <c r="CU903" i="2"/>
  <c r="D899" i="2"/>
  <c r="CU899" i="2"/>
  <c r="D892" i="2"/>
  <c r="CU892" i="2"/>
  <c r="D888" i="2"/>
  <c r="CU888" i="2"/>
  <c r="D884" i="2"/>
  <c r="CU884" i="2"/>
  <c r="D880" i="2"/>
  <c r="CU880" i="2"/>
  <c r="D876" i="2"/>
  <c r="CU876" i="2"/>
  <c r="D872" i="2"/>
  <c r="CU872" i="2"/>
  <c r="D868" i="2"/>
  <c r="CU868" i="2"/>
  <c r="D864" i="2"/>
  <c r="CU864" i="2"/>
  <c r="D860" i="2"/>
  <c r="CU860" i="2"/>
  <c r="D856" i="2"/>
  <c r="CU856" i="2"/>
  <c r="D852" i="2"/>
  <c r="CU852" i="2"/>
  <c r="D848" i="2"/>
  <c r="CU848" i="2"/>
  <c r="D844" i="2"/>
  <c r="CU844" i="2"/>
  <c r="D841" i="2"/>
  <c r="CU841" i="2"/>
  <c r="D837" i="2"/>
  <c r="CU837" i="2"/>
  <c r="D833" i="2"/>
  <c r="CU833" i="2"/>
  <c r="D829" i="2"/>
  <c r="CU829" i="2"/>
  <c r="D825" i="2"/>
  <c r="CU825" i="2"/>
  <c r="D821" i="2"/>
  <c r="CU821" i="2"/>
  <c r="D817" i="2"/>
  <c r="CU817" i="2"/>
  <c r="D813" i="2"/>
  <c r="CU813" i="2"/>
  <c r="D809" i="2"/>
  <c r="CU809" i="2"/>
  <c r="D805" i="2"/>
  <c r="CU805" i="2"/>
  <c r="D801" i="2"/>
  <c r="CU801" i="2"/>
  <c r="D797" i="2"/>
  <c r="CU797" i="2"/>
  <c r="D793" i="2"/>
  <c r="CU793" i="2"/>
  <c r="D789" i="2"/>
  <c r="CU789" i="2"/>
  <c r="D785" i="2"/>
  <c r="CU785" i="2"/>
  <c r="D781" i="2"/>
  <c r="CU781" i="2"/>
  <c r="D777" i="2"/>
  <c r="CU777" i="2"/>
  <c r="D773" i="2"/>
  <c r="CU773" i="2"/>
  <c r="D769" i="2"/>
  <c r="CU769" i="2"/>
  <c r="D765" i="2"/>
  <c r="CU765" i="2"/>
  <c r="D761" i="2"/>
  <c r="CU761" i="2"/>
  <c r="D758" i="2"/>
  <c r="CU758" i="2"/>
  <c r="D754" i="2"/>
  <c r="CU754" i="2"/>
  <c r="D750" i="2"/>
  <c r="CU750" i="2"/>
  <c r="D743" i="2"/>
  <c r="CU743" i="2"/>
  <c r="D739" i="2"/>
  <c r="CU739" i="2"/>
  <c r="D736" i="2"/>
  <c r="CU736" i="2"/>
  <c r="D732" i="2"/>
  <c r="CU732" i="2"/>
  <c r="D728" i="2"/>
  <c r="CU728" i="2"/>
  <c r="D724" i="2"/>
  <c r="CU724" i="2"/>
  <c r="D720" i="2"/>
  <c r="CU720" i="2"/>
  <c r="D716" i="2"/>
  <c r="CU716" i="2"/>
  <c r="D712" i="2"/>
  <c r="CU712" i="2"/>
  <c r="D708" i="2"/>
  <c r="CU708" i="2"/>
  <c r="D704" i="2"/>
  <c r="CU704" i="2"/>
  <c r="D700" i="2"/>
  <c r="CU700" i="2"/>
  <c r="D696" i="2"/>
  <c r="CU696" i="2"/>
  <c r="D692" i="2"/>
  <c r="CU692" i="2"/>
  <c r="D688" i="2"/>
  <c r="CU688" i="2"/>
  <c r="D684" i="2"/>
  <c r="CU684" i="2"/>
  <c r="D680" i="2"/>
  <c r="CU680" i="2"/>
  <c r="D676" i="2"/>
  <c r="CU676" i="2"/>
  <c r="D672" i="2"/>
  <c r="CU672" i="2"/>
  <c r="D668" i="2"/>
  <c r="CU668" i="2"/>
  <c r="D664" i="2"/>
  <c r="CU664" i="2"/>
  <c r="D660" i="2"/>
  <c r="CU660" i="2"/>
  <c r="D656" i="2"/>
  <c r="CU656" i="2"/>
  <c r="D652" i="2"/>
  <c r="CU652" i="2"/>
  <c r="D649" i="2"/>
  <c r="CU649" i="2"/>
  <c r="D645" i="2"/>
  <c r="CU645" i="2"/>
  <c r="D641" i="2"/>
  <c r="CU641" i="2"/>
  <c r="D637" i="2"/>
  <c r="CU637" i="2"/>
  <c r="D633" i="2"/>
  <c r="CU633" i="2"/>
  <c r="D629" i="2"/>
  <c r="CU629" i="2"/>
  <c r="D625" i="2"/>
  <c r="CU625" i="2"/>
  <c r="D621" i="2"/>
  <c r="CU621" i="2"/>
  <c r="D617" i="2"/>
  <c r="CU617" i="2"/>
  <c r="D613" i="2"/>
  <c r="CU613" i="2"/>
  <c r="D609" i="2"/>
  <c r="CU609" i="2"/>
  <c r="D605" i="2"/>
  <c r="CU605" i="2"/>
  <c r="D601" i="2"/>
  <c r="CU601" i="2"/>
  <c r="D597" i="2"/>
  <c r="CU597" i="2"/>
  <c r="D593" i="2"/>
  <c r="CU593" i="2"/>
  <c r="D589" i="2"/>
  <c r="CU589" i="2"/>
  <c r="D585" i="2"/>
  <c r="CU585" i="2"/>
  <c r="D581" i="2"/>
  <c r="CU581" i="2"/>
  <c r="D577" i="2"/>
  <c r="CU577" i="2"/>
  <c r="D573" i="2"/>
  <c r="CU573" i="2"/>
  <c r="D569" i="2"/>
  <c r="CU569" i="2"/>
  <c r="D565" i="2"/>
  <c r="CU565" i="2"/>
  <c r="D561" i="2"/>
  <c r="CU561" i="2"/>
  <c r="D557" i="2"/>
  <c r="CU557" i="2"/>
  <c r="D553" i="2"/>
  <c r="CU553" i="2"/>
  <c r="D549" i="2"/>
  <c r="CU549" i="2"/>
  <c r="D545" i="2"/>
  <c r="CU545" i="2"/>
  <c r="D541" i="2"/>
  <c r="CU541" i="2"/>
  <c r="D537" i="2"/>
  <c r="CU537" i="2"/>
  <c r="D533" i="2"/>
  <c r="CU533" i="2"/>
  <c r="D529" i="2"/>
  <c r="CU529" i="2"/>
  <c r="D525" i="2"/>
  <c r="CU525" i="2"/>
  <c r="D521" i="2"/>
  <c r="CU521" i="2"/>
  <c r="D517" i="2"/>
  <c r="CU517" i="2"/>
  <c r="D513" i="2"/>
  <c r="D510" i="2"/>
  <c r="CU510" i="2"/>
  <c r="D506" i="2"/>
  <c r="CU506" i="2"/>
  <c r="D502" i="2"/>
  <c r="CU502" i="2"/>
  <c r="D498" i="2"/>
  <c r="CU498" i="2"/>
  <c r="D494" i="2"/>
  <c r="CU494" i="2"/>
  <c r="D490" i="2"/>
  <c r="CU490" i="2"/>
  <c r="D486" i="2"/>
  <c r="CU486" i="2"/>
  <c r="D482" i="2"/>
  <c r="CU482" i="2"/>
  <c r="D478" i="2"/>
  <c r="CU478" i="2"/>
  <c r="D474" i="2"/>
  <c r="CU474" i="2"/>
  <c r="D470" i="2"/>
  <c r="CU470" i="2"/>
  <c r="D467" i="2"/>
  <c r="CU467" i="2"/>
  <c r="D463" i="2"/>
  <c r="CU463" i="2"/>
  <c r="D459" i="2"/>
  <c r="CU459" i="2"/>
  <c r="D455" i="2"/>
  <c r="CU455" i="2"/>
  <c r="D451" i="2"/>
  <c r="CU451" i="2"/>
  <c r="D447" i="2"/>
  <c r="CU447" i="2"/>
  <c r="D443" i="2"/>
  <c r="CU443" i="2"/>
  <c r="D439" i="2"/>
  <c r="CU439" i="2"/>
  <c r="D435" i="2"/>
  <c r="CU435" i="2"/>
  <c r="D431" i="2"/>
  <c r="CU431" i="2"/>
  <c r="D427" i="2"/>
  <c r="CU427" i="2"/>
  <c r="D423" i="2"/>
  <c r="CU423" i="2"/>
  <c r="D419" i="2"/>
  <c r="CU419" i="2"/>
  <c r="D415" i="2"/>
  <c r="CU415" i="2"/>
  <c r="D411" i="2"/>
  <c r="CU411" i="2"/>
  <c r="D407" i="2"/>
  <c r="CU407" i="2"/>
  <c r="D403" i="2"/>
  <c r="CU403" i="2"/>
  <c r="D400" i="2"/>
  <c r="CU400" i="2"/>
  <c r="D396" i="2"/>
  <c r="CU396" i="2"/>
  <c r="D392" i="2"/>
  <c r="CU392" i="2"/>
  <c r="D388" i="2"/>
  <c r="CU388" i="2"/>
  <c r="D384" i="2"/>
  <c r="CU384" i="2"/>
  <c r="D377" i="2"/>
  <c r="CU377" i="2"/>
  <c r="D373" i="2"/>
  <c r="CU373" i="2"/>
  <c r="D366" i="2"/>
  <c r="CU366" i="2"/>
  <c r="D362" i="2"/>
  <c r="CU362" i="2"/>
  <c r="D358" i="2"/>
  <c r="CU358" i="2"/>
  <c r="D354" i="2"/>
  <c r="CU354" i="2"/>
  <c r="D350" i="2"/>
  <c r="CU350" i="2"/>
  <c r="D346" i="2"/>
  <c r="CU346" i="2"/>
  <c r="D342" i="2"/>
  <c r="CU342" i="2"/>
  <c r="D338" i="2"/>
  <c r="CU338" i="2"/>
  <c r="D334" i="2"/>
  <c r="CU334" i="2"/>
  <c r="D330" i="2"/>
  <c r="CU330" i="2"/>
  <c r="D326" i="2"/>
  <c r="CU326" i="2"/>
  <c r="D322" i="2"/>
  <c r="CU322" i="2"/>
  <c r="D318" i="2"/>
  <c r="CU318" i="2"/>
  <c r="D314" i="2"/>
  <c r="CU314" i="2"/>
  <c r="D310" i="2"/>
  <c r="CU310" i="2"/>
  <c r="D306" i="2"/>
  <c r="CU306" i="2"/>
  <c r="D302" i="2"/>
  <c r="CU302" i="2"/>
  <c r="D298" i="2"/>
  <c r="CU298" i="2"/>
  <c r="D294" i="2"/>
  <c r="D291" i="2"/>
  <c r="CU291" i="2"/>
  <c r="D287" i="2"/>
  <c r="CU287" i="2"/>
  <c r="D283" i="2"/>
  <c r="CU283" i="2"/>
  <c r="D279" i="2"/>
  <c r="CU279" i="2"/>
  <c r="D275" i="2"/>
  <c r="CU275" i="2"/>
  <c r="D271" i="2"/>
  <c r="CU271" i="2"/>
  <c r="D267" i="2"/>
  <c r="CU267" i="2"/>
  <c r="D263" i="2"/>
  <c r="CU263" i="2"/>
  <c r="D259" i="2"/>
  <c r="CU259" i="2"/>
  <c r="D255" i="2"/>
  <c r="CU255" i="2"/>
  <c r="D251" i="2"/>
  <c r="CU251" i="2"/>
  <c r="D247" i="2"/>
  <c r="CU247" i="2"/>
  <c r="D243" i="2"/>
  <c r="CU243" i="2"/>
  <c r="D239" i="2"/>
  <c r="CU239" i="2"/>
  <c r="D235" i="2"/>
  <c r="CU235" i="2"/>
  <c r="D231" i="2"/>
  <c r="CU231" i="2"/>
  <c r="D227" i="2"/>
  <c r="CU227" i="2"/>
  <c r="D223" i="2"/>
  <c r="CU223" i="2"/>
  <c r="D219" i="2"/>
  <c r="CU219" i="2"/>
  <c r="D215" i="2"/>
  <c r="CU215" i="2"/>
  <c r="D211" i="2"/>
  <c r="CU211" i="2"/>
  <c r="D207" i="2"/>
  <c r="CU207" i="2"/>
  <c r="D203" i="2"/>
  <c r="CU203" i="2"/>
  <c r="D199" i="2"/>
  <c r="CU199" i="2"/>
  <c r="D195" i="2"/>
  <c r="CU195" i="2"/>
  <c r="D191" i="2"/>
  <c r="CU191" i="2"/>
  <c r="D187" i="2"/>
  <c r="CU187" i="2"/>
  <c r="D183" i="2"/>
  <c r="CU183" i="2"/>
  <c r="D179" i="2"/>
  <c r="CU179" i="2"/>
  <c r="D175" i="2"/>
  <c r="CU175" i="2"/>
  <c r="D171" i="2"/>
  <c r="CU171" i="2"/>
  <c r="D167" i="2"/>
  <c r="CU167" i="2"/>
  <c r="D163" i="2"/>
  <c r="CU163" i="2"/>
  <c r="D159" i="2"/>
  <c r="CU159" i="2"/>
  <c r="D155" i="2"/>
  <c r="CU155" i="2"/>
  <c r="D151" i="2"/>
  <c r="CU151" i="2"/>
  <c r="D147" i="2"/>
  <c r="CU147" i="2"/>
  <c r="D143" i="2"/>
  <c r="CU143" i="2"/>
  <c r="D139" i="2"/>
  <c r="CU139" i="2"/>
  <c r="D135" i="2"/>
  <c r="CU135" i="2"/>
  <c r="D131" i="2"/>
  <c r="CU131" i="2"/>
  <c r="D127" i="2"/>
  <c r="CU127" i="2"/>
  <c r="D123" i="2"/>
  <c r="CU123" i="2"/>
  <c r="D119" i="2"/>
  <c r="CU119" i="2"/>
  <c r="D115" i="2"/>
  <c r="CU115" i="2"/>
  <c r="D111" i="2"/>
  <c r="CU111" i="2"/>
  <c r="D107" i="2"/>
  <c r="CU107" i="2"/>
  <c r="D103" i="2"/>
  <c r="CU103" i="2"/>
  <c r="D99" i="2"/>
  <c r="CU99" i="2"/>
  <c r="D95" i="2"/>
  <c r="CU95" i="2"/>
  <c r="D91" i="2"/>
  <c r="CU91" i="2"/>
  <c r="D87" i="2"/>
  <c r="CU87" i="2"/>
  <c r="D83" i="2"/>
  <c r="CU83" i="2"/>
  <c r="D79" i="2"/>
  <c r="CU79" i="2"/>
  <c r="D75" i="2"/>
  <c r="CU75" i="2"/>
  <c r="D72" i="2"/>
  <c r="CU72" i="2"/>
  <c r="D68" i="2"/>
  <c r="CU68" i="2"/>
  <c r="D64" i="2"/>
  <c r="CU64" i="2"/>
  <c r="D60" i="2"/>
  <c r="CU60" i="2"/>
  <c r="D56" i="2"/>
  <c r="CU56" i="2"/>
  <c r="D52" i="2"/>
  <c r="CU52" i="2"/>
  <c r="D48" i="2"/>
  <c r="CU48" i="2"/>
  <c r="D44" i="2"/>
  <c r="CU44" i="2"/>
  <c r="D40" i="2"/>
  <c r="CU40" i="2"/>
  <c r="D36" i="2"/>
  <c r="CU36" i="2"/>
  <c r="D32" i="2"/>
  <c r="CU32" i="2"/>
  <c r="D28" i="2"/>
  <c r="CU28" i="2"/>
  <c r="D24" i="2"/>
  <c r="CU24" i="2"/>
  <c r="D20" i="2"/>
  <c r="CU20" i="2"/>
  <c r="D16" i="2"/>
  <c r="CU16" i="2"/>
  <c r="D12" i="2"/>
  <c r="CU12" i="2"/>
  <c r="D572" i="2"/>
  <c r="CU572" i="2"/>
  <c r="D568" i="2"/>
  <c r="CU568" i="2"/>
  <c r="D564" i="2"/>
  <c r="CU564" i="2"/>
  <c r="D560" i="2"/>
  <c r="CU560" i="2"/>
  <c r="D556" i="2"/>
  <c r="CU556" i="2"/>
  <c r="D552" i="2"/>
  <c r="CU552" i="2"/>
  <c r="D548" i="2"/>
  <c r="CU548" i="2"/>
  <c r="D544" i="2"/>
  <c r="CU544" i="2"/>
  <c r="D540" i="2"/>
  <c r="CU540" i="2"/>
  <c r="D536" i="2"/>
  <c r="CU536" i="2"/>
  <c r="D532" i="2"/>
  <c r="CU532" i="2"/>
  <c r="D528" i="2"/>
  <c r="CU528" i="2"/>
  <c r="D524" i="2"/>
  <c r="CU524" i="2"/>
  <c r="D520" i="2"/>
  <c r="CU520" i="2"/>
  <c r="D516" i="2"/>
  <c r="CU516" i="2"/>
  <c r="D509" i="2"/>
  <c r="CU509" i="2"/>
  <c r="D505" i="2"/>
  <c r="CU505" i="2"/>
  <c r="D501" i="2"/>
  <c r="CU501" i="2"/>
  <c r="D497" i="2"/>
  <c r="CU497" i="2"/>
  <c r="D493" i="2"/>
  <c r="CU493" i="2"/>
  <c r="D489" i="2"/>
  <c r="CU489" i="2"/>
  <c r="D485" i="2"/>
  <c r="CU485" i="2"/>
  <c r="D481" i="2"/>
  <c r="CU481" i="2"/>
  <c r="D477" i="2"/>
  <c r="CU477" i="2"/>
  <c r="D473" i="2"/>
  <c r="CU473" i="2"/>
  <c r="D466" i="2"/>
  <c r="CU466" i="2"/>
  <c r="D462" i="2"/>
  <c r="CU462" i="2"/>
  <c r="D458" i="2"/>
  <c r="CU458" i="2"/>
  <c r="D454" i="2"/>
  <c r="CU454" i="2"/>
  <c r="D450" i="2"/>
  <c r="CU450" i="2"/>
  <c r="D446" i="2"/>
  <c r="CU446" i="2"/>
  <c r="D442" i="2"/>
  <c r="CU442" i="2"/>
  <c r="D438" i="2"/>
  <c r="CU438" i="2"/>
  <c r="D434" i="2"/>
  <c r="CU434" i="2"/>
  <c r="D430" i="2"/>
  <c r="CU430" i="2"/>
  <c r="D426" i="2"/>
  <c r="CU426" i="2"/>
  <c r="D422" i="2"/>
  <c r="CU422" i="2"/>
  <c r="D418" i="2"/>
  <c r="CU418" i="2"/>
  <c r="D414" i="2"/>
  <c r="CU414" i="2"/>
  <c r="D410" i="2"/>
  <c r="CU410" i="2"/>
  <c r="D406" i="2"/>
  <c r="CU406" i="2"/>
  <c r="D399" i="2"/>
  <c r="CU399" i="2"/>
  <c r="D395" i="2"/>
  <c r="CU395" i="2"/>
  <c r="D391" i="2"/>
  <c r="CU391" i="2"/>
  <c r="D387" i="2"/>
  <c r="CU387" i="2"/>
  <c r="D383" i="2"/>
  <c r="CU383" i="2"/>
  <c r="D380" i="2"/>
  <c r="CU380" i="2"/>
  <c r="D376" i="2"/>
  <c r="CU376" i="2"/>
  <c r="D372" i="2"/>
  <c r="CU372" i="2"/>
  <c r="D369" i="2"/>
  <c r="CU369" i="2"/>
  <c r="D365" i="2"/>
  <c r="CU365" i="2"/>
  <c r="D361" i="2"/>
  <c r="CU361" i="2"/>
  <c r="D357" i="2"/>
  <c r="CU357" i="2"/>
  <c r="D353" i="2"/>
  <c r="CU353" i="2"/>
  <c r="D349" i="2"/>
  <c r="CU349" i="2"/>
  <c r="D345" i="2"/>
  <c r="CU345" i="2"/>
  <c r="D341" i="2"/>
  <c r="CU341" i="2"/>
  <c r="D337" i="2"/>
  <c r="CU337" i="2"/>
  <c r="D333" i="2"/>
  <c r="CU333" i="2"/>
  <c r="D329" i="2"/>
  <c r="CU329" i="2"/>
  <c r="D325" i="2"/>
  <c r="CU325" i="2"/>
  <c r="D321" i="2"/>
  <c r="CU321" i="2"/>
  <c r="D317" i="2"/>
  <c r="CU317" i="2"/>
  <c r="D313" i="2"/>
  <c r="CU313" i="2"/>
  <c r="D309" i="2"/>
  <c r="CU309" i="2"/>
  <c r="D305" i="2"/>
  <c r="CU305" i="2"/>
  <c r="D301" i="2"/>
  <c r="CU301" i="2"/>
  <c r="D297" i="2"/>
  <c r="CU297" i="2"/>
  <c r="D290" i="2"/>
  <c r="CU290" i="2"/>
  <c r="D286" i="2"/>
  <c r="CU286" i="2"/>
  <c r="D282" i="2"/>
  <c r="CU282" i="2"/>
  <c r="D278" i="2"/>
  <c r="CU278" i="2"/>
  <c r="D274" i="2"/>
  <c r="CU274" i="2"/>
  <c r="D270" i="2"/>
  <c r="CU270" i="2"/>
  <c r="D266" i="2"/>
  <c r="CU266" i="2"/>
  <c r="D262" i="2"/>
  <c r="CU262" i="2"/>
  <c r="D258" i="2"/>
  <c r="CU258" i="2"/>
  <c r="D254" i="2"/>
  <c r="CU254" i="2"/>
  <c r="D250" i="2"/>
  <c r="CU250" i="2"/>
  <c r="D246" i="2"/>
  <c r="CU246" i="2"/>
  <c r="D242" i="2"/>
  <c r="CU242" i="2"/>
  <c r="D238" i="2"/>
  <c r="CU238" i="2"/>
  <c r="D234" i="2"/>
  <c r="CU234" i="2"/>
  <c r="D230" i="2"/>
  <c r="CU230" i="2"/>
  <c r="D226" i="2"/>
  <c r="CU226" i="2"/>
  <c r="D222" i="2"/>
  <c r="CU222" i="2"/>
  <c r="D218" i="2"/>
  <c r="CU218" i="2"/>
  <c r="D214" i="2"/>
  <c r="CU214" i="2"/>
  <c r="D210" i="2"/>
  <c r="CU210" i="2"/>
  <c r="D206" i="2"/>
  <c r="CU206" i="2"/>
  <c r="D202" i="2"/>
  <c r="CU202" i="2"/>
  <c r="D198" i="2"/>
  <c r="CU198" i="2"/>
  <c r="D194" i="2"/>
  <c r="CU194" i="2"/>
  <c r="D190" i="2"/>
  <c r="CU190" i="2"/>
  <c r="D186" i="2"/>
  <c r="CU186" i="2"/>
  <c r="D182" i="2"/>
  <c r="CU182" i="2"/>
  <c r="D178" i="2"/>
  <c r="CU178" i="2"/>
  <c r="D174" i="2"/>
  <c r="CU174" i="2"/>
  <c r="D170" i="2"/>
  <c r="CU170" i="2"/>
  <c r="D166" i="2"/>
  <c r="CU166" i="2"/>
  <c r="D162" i="2"/>
  <c r="CU162" i="2"/>
  <c r="D158" i="2"/>
  <c r="CU158" i="2"/>
  <c r="D154" i="2"/>
  <c r="CU154" i="2"/>
  <c r="D150" i="2"/>
  <c r="CU150" i="2"/>
  <c r="D146" i="2"/>
  <c r="CU146" i="2"/>
  <c r="D142" i="2"/>
  <c r="CU142" i="2"/>
  <c r="D138" i="2"/>
  <c r="CU138" i="2"/>
  <c r="D134" i="2"/>
  <c r="CU134" i="2"/>
  <c r="D130" i="2"/>
  <c r="CU130" i="2"/>
  <c r="D126" i="2"/>
  <c r="CU126" i="2"/>
  <c r="D122" i="2"/>
  <c r="CU122" i="2"/>
  <c r="D118" i="2"/>
  <c r="CU118" i="2"/>
  <c r="D114" i="2"/>
  <c r="CU114" i="2"/>
  <c r="D110" i="2"/>
  <c r="CU110" i="2"/>
  <c r="D106" i="2"/>
  <c r="CU106" i="2"/>
  <c r="D102" i="2"/>
  <c r="CU102" i="2"/>
  <c r="D98" i="2"/>
  <c r="CU98" i="2"/>
  <c r="D94" i="2"/>
  <c r="CU94" i="2"/>
  <c r="D90" i="2"/>
  <c r="CU90" i="2"/>
  <c r="D86" i="2"/>
  <c r="CU86" i="2"/>
  <c r="D82" i="2"/>
  <c r="CU82" i="2"/>
  <c r="D78" i="2"/>
  <c r="CU78" i="2"/>
  <c r="D71" i="2"/>
  <c r="CU71" i="2"/>
  <c r="D67" i="2"/>
  <c r="CU67" i="2"/>
  <c r="D63" i="2"/>
  <c r="CU63" i="2"/>
  <c r="D59" i="2"/>
  <c r="CU59" i="2"/>
  <c r="D55" i="2"/>
  <c r="CU55" i="2"/>
  <c r="D51" i="2"/>
  <c r="CU51" i="2"/>
  <c r="D47" i="2"/>
  <c r="CU47" i="2"/>
  <c r="D43" i="2"/>
  <c r="CU43" i="2"/>
  <c r="D39" i="2"/>
  <c r="CU39" i="2"/>
  <c r="D35" i="2"/>
  <c r="CU35" i="2"/>
  <c r="D31" i="2"/>
  <c r="CU31" i="2"/>
  <c r="D27" i="2"/>
  <c r="CU27" i="2"/>
  <c r="D23" i="2"/>
  <c r="CU23" i="2"/>
  <c r="D19" i="2"/>
  <c r="CU19" i="2"/>
  <c r="D15" i="2"/>
  <c r="CU15" i="2"/>
  <c r="C1008" i="3"/>
  <c r="U1008" i="3"/>
  <c r="C940" i="3"/>
  <c r="U940" i="3"/>
  <c r="C928" i="3"/>
  <c r="U928" i="3"/>
  <c r="C912" i="3"/>
  <c r="U912" i="3"/>
  <c r="C896" i="3"/>
  <c r="U896" i="3"/>
  <c r="C880" i="3"/>
  <c r="U880" i="3"/>
  <c r="C864" i="3"/>
  <c r="U864" i="3"/>
  <c r="C852" i="3"/>
  <c r="U852" i="3"/>
  <c r="C828" i="3"/>
  <c r="U828" i="3"/>
  <c r="C506" i="3"/>
  <c r="U506" i="3"/>
  <c r="C442" i="3"/>
  <c r="U442" i="3"/>
  <c r="U1007" i="3"/>
  <c r="U991" i="3"/>
  <c r="U975" i="3"/>
  <c r="U959" i="3"/>
  <c r="U943" i="3"/>
  <c r="U927" i="3"/>
  <c r="U911" i="3"/>
  <c r="U895" i="3"/>
  <c r="U879" i="3"/>
  <c r="U863" i="3"/>
  <c r="U997" i="3"/>
  <c r="U981" i="3"/>
  <c r="U965" i="3"/>
  <c r="U949" i="3"/>
  <c r="U933" i="3"/>
  <c r="U917" i="3"/>
  <c r="U901" i="3"/>
  <c r="U885" i="3"/>
  <c r="U869" i="3"/>
  <c r="U853" i="3"/>
  <c r="U1000" i="3"/>
  <c r="U968" i="3"/>
  <c r="U936" i="3"/>
  <c r="C988" i="3"/>
  <c r="U988" i="3"/>
  <c r="C976" i="3"/>
  <c r="U976" i="3"/>
  <c r="C960" i="3"/>
  <c r="U960" i="3"/>
  <c r="C924" i="3"/>
  <c r="U924" i="3"/>
  <c r="C908" i="3"/>
  <c r="U908" i="3"/>
  <c r="C892" i="3"/>
  <c r="U892" i="3"/>
  <c r="C884" i="3"/>
  <c r="U884" i="3"/>
  <c r="C868" i="3"/>
  <c r="U868" i="3"/>
  <c r="C856" i="3"/>
  <c r="U856" i="3"/>
  <c r="C836" i="3"/>
  <c r="U836" i="3"/>
  <c r="U1003" i="3"/>
  <c r="U987" i="3"/>
  <c r="U971" i="3"/>
  <c r="U955" i="3"/>
  <c r="U939" i="3"/>
  <c r="U923" i="3"/>
  <c r="U907" i="3"/>
  <c r="U891" i="3"/>
  <c r="U875" i="3"/>
  <c r="U859" i="3"/>
  <c r="U1009" i="3"/>
  <c r="U993" i="3"/>
  <c r="U977" i="3"/>
  <c r="U961" i="3"/>
  <c r="U945" i="3"/>
  <c r="U929" i="3"/>
  <c r="U913" i="3"/>
  <c r="U897" i="3"/>
  <c r="U881" i="3"/>
  <c r="U865" i="3"/>
  <c r="U849" i="3"/>
  <c r="U996" i="3"/>
  <c r="U964" i="3"/>
  <c r="U932" i="3"/>
  <c r="C992" i="3"/>
  <c r="U992" i="3"/>
  <c r="C956" i="3"/>
  <c r="U956" i="3"/>
  <c r="C944" i="3"/>
  <c r="U944" i="3"/>
  <c r="C900" i="3"/>
  <c r="U900" i="3"/>
  <c r="C876" i="3"/>
  <c r="U876" i="3"/>
  <c r="C860" i="3"/>
  <c r="U860" i="3"/>
  <c r="C848" i="3"/>
  <c r="U848" i="3"/>
  <c r="C840" i="3"/>
  <c r="U840" i="3"/>
  <c r="C832" i="3"/>
  <c r="U832" i="3"/>
  <c r="C824" i="3"/>
  <c r="U824" i="3"/>
  <c r="C820" i="3"/>
  <c r="U820" i="3"/>
  <c r="C816" i="3"/>
  <c r="U816" i="3"/>
  <c r="C812" i="3"/>
  <c r="U812" i="3"/>
  <c r="C808" i="3"/>
  <c r="U808" i="3"/>
  <c r="C804" i="3"/>
  <c r="U804" i="3"/>
  <c r="C800" i="3"/>
  <c r="U800" i="3"/>
  <c r="C796" i="3"/>
  <c r="U796" i="3"/>
  <c r="C792" i="3"/>
  <c r="U792" i="3"/>
  <c r="C788" i="3"/>
  <c r="U788" i="3"/>
  <c r="C784" i="3"/>
  <c r="U784" i="3"/>
  <c r="C780" i="3"/>
  <c r="U780" i="3"/>
  <c r="C776" i="3"/>
  <c r="U776" i="3"/>
  <c r="C772" i="3"/>
  <c r="U772" i="3"/>
  <c r="C768" i="3"/>
  <c r="U768" i="3"/>
  <c r="C764" i="3"/>
  <c r="U764" i="3"/>
  <c r="C760" i="3"/>
  <c r="U760" i="3"/>
  <c r="C756" i="3"/>
  <c r="U756" i="3"/>
  <c r="C752" i="3"/>
  <c r="U752" i="3"/>
  <c r="C748" i="3"/>
  <c r="U748" i="3"/>
  <c r="C744" i="3"/>
  <c r="U744" i="3"/>
  <c r="C740" i="3"/>
  <c r="U740" i="3"/>
  <c r="C736" i="3"/>
  <c r="U736" i="3"/>
  <c r="C732" i="3"/>
  <c r="U732" i="3"/>
  <c r="C728" i="3"/>
  <c r="U728" i="3"/>
  <c r="C724" i="3"/>
  <c r="U724" i="3"/>
  <c r="C720" i="3"/>
  <c r="U720" i="3"/>
  <c r="C716" i="3"/>
  <c r="U716" i="3"/>
  <c r="C712" i="3"/>
  <c r="U712" i="3"/>
  <c r="C708" i="3"/>
  <c r="U708" i="3"/>
  <c r="C704" i="3"/>
  <c r="U704" i="3"/>
  <c r="C700" i="3"/>
  <c r="U700" i="3"/>
  <c r="C696" i="3"/>
  <c r="U696" i="3"/>
  <c r="C692" i="3"/>
  <c r="U692" i="3"/>
  <c r="C688" i="3"/>
  <c r="U688" i="3"/>
  <c r="C684" i="3"/>
  <c r="U684" i="3"/>
  <c r="C676" i="3"/>
  <c r="U676" i="3"/>
  <c r="C668" i="3"/>
  <c r="U668" i="3"/>
  <c r="C660" i="3"/>
  <c r="U660" i="3"/>
  <c r="C652" i="3"/>
  <c r="U652" i="3"/>
  <c r="C644" i="3"/>
  <c r="U644" i="3"/>
  <c r="C636" i="3"/>
  <c r="U636" i="3"/>
  <c r="C620" i="3"/>
  <c r="U620" i="3"/>
  <c r="C604" i="3"/>
  <c r="U604" i="3"/>
  <c r="C588" i="3"/>
  <c r="U588" i="3"/>
  <c r="C572" i="3"/>
  <c r="U572" i="3"/>
  <c r="C556" i="3"/>
  <c r="U556" i="3"/>
  <c r="C540" i="3"/>
  <c r="U540" i="3"/>
  <c r="C524" i="3"/>
  <c r="U524" i="3"/>
  <c r="U999" i="3"/>
  <c r="U983" i="3"/>
  <c r="U967" i="3"/>
  <c r="U951" i="3"/>
  <c r="U935" i="3"/>
  <c r="U919" i="3"/>
  <c r="U903" i="3"/>
  <c r="U887" i="3"/>
  <c r="U871" i="3"/>
  <c r="U855" i="3"/>
  <c r="U1005" i="3"/>
  <c r="U989" i="3"/>
  <c r="U973" i="3"/>
  <c r="U957" i="3"/>
  <c r="U941" i="3"/>
  <c r="U925" i="3"/>
  <c r="U909" i="3"/>
  <c r="U893" i="3"/>
  <c r="U877" i="3"/>
  <c r="U861" i="3"/>
  <c r="U518" i="3"/>
  <c r="U984" i="3"/>
  <c r="U952" i="3"/>
  <c r="U920" i="3"/>
  <c r="AZ41" i="4"/>
  <c r="C1004" i="3"/>
  <c r="U1004" i="3"/>
  <c r="C972" i="3"/>
  <c r="U972" i="3"/>
  <c r="C916" i="3"/>
  <c r="U916" i="3"/>
  <c r="C904" i="3"/>
  <c r="U904" i="3"/>
  <c r="C888" i="3"/>
  <c r="U888" i="3"/>
  <c r="C872" i="3"/>
  <c r="U872" i="3"/>
  <c r="C844" i="3"/>
  <c r="U844" i="3"/>
  <c r="U995" i="3"/>
  <c r="U979" i="3"/>
  <c r="U963" i="3"/>
  <c r="U947" i="3"/>
  <c r="U931" i="3"/>
  <c r="U915" i="3"/>
  <c r="U899" i="3"/>
  <c r="U883" i="3"/>
  <c r="U867" i="3"/>
  <c r="U851" i="3"/>
  <c r="U846" i="3"/>
  <c r="U1001" i="3"/>
  <c r="U985" i="3"/>
  <c r="U969" i="3"/>
  <c r="U953" i="3"/>
  <c r="U937" i="3"/>
  <c r="U921" i="3"/>
  <c r="U905" i="3"/>
  <c r="U889" i="3"/>
  <c r="U873" i="3"/>
  <c r="U857" i="3"/>
  <c r="U980" i="3"/>
  <c r="U948" i="3"/>
  <c r="U12" i="3"/>
  <c r="R12" i="3"/>
  <c r="Q12" i="3"/>
  <c r="U11" i="3"/>
  <c r="BQ11" i="3" s="1"/>
  <c r="R11" i="3"/>
  <c r="U13" i="3"/>
  <c r="D13" i="3"/>
  <c r="C11" i="2"/>
  <c r="CU11" i="2" s="1"/>
  <c r="Q11" i="3"/>
  <c r="C837" i="3"/>
  <c r="C825" i="3"/>
  <c r="C813" i="3"/>
  <c r="C801" i="3"/>
  <c r="C789" i="3"/>
  <c r="C777" i="3"/>
  <c r="C765" i="3"/>
  <c r="C753" i="3"/>
  <c r="C741" i="3"/>
  <c r="C721" i="3"/>
  <c r="C709" i="3"/>
  <c r="C697" i="3"/>
  <c r="C685" i="3"/>
  <c r="C669" i="3"/>
  <c r="C657" i="3"/>
  <c r="C645" i="3"/>
  <c r="C633" i="3"/>
  <c r="C621" i="3"/>
  <c r="C609" i="3"/>
  <c r="C597" i="3"/>
  <c r="C585" i="3"/>
  <c r="C565" i="3"/>
  <c r="C553" i="3"/>
  <c r="C541" i="3"/>
  <c r="C529" i="3"/>
  <c r="C517" i="3"/>
  <c r="C505" i="3"/>
  <c r="C497" i="3"/>
  <c r="C489" i="3"/>
  <c r="C469" i="3"/>
  <c r="C457" i="3"/>
  <c r="C409" i="3"/>
  <c r="C397" i="3"/>
  <c r="C385" i="3"/>
  <c r="C369" i="3"/>
  <c r="C353" i="3"/>
  <c r="C337" i="3"/>
  <c r="C321" i="3"/>
  <c r="C305" i="3"/>
  <c r="C293" i="3"/>
  <c r="C281" i="3"/>
  <c r="C269" i="3"/>
  <c r="C257" i="3"/>
  <c r="C245" i="3"/>
  <c r="C233" i="3"/>
  <c r="C221" i="3"/>
  <c r="C201" i="3"/>
  <c r="C185" i="3"/>
  <c r="C173" i="3"/>
  <c r="C161" i="3"/>
  <c r="C149" i="3"/>
  <c r="C137" i="3"/>
  <c r="C125" i="3"/>
  <c r="C113" i="3"/>
  <c r="C101" i="3"/>
  <c r="C89" i="3"/>
  <c r="C77" i="3"/>
  <c r="C65" i="3"/>
  <c r="C53" i="3"/>
  <c r="C41" i="3"/>
  <c r="C33" i="3"/>
  <c r="C13" i="3"/>
  <c r="C680" i="3"/>
  <c r="C672" i="3"/>
  <c r="C664" i="3"/>
  <c r="C656" i="3"/>
  <c r="C648" i="3"/>
  <c r="C640" i="3"/>
  <c r="C632" i="3"/>
  <c r="C628" i="3"/>
  <c r="C624" i="3"/>
  <c r="C616" i="3"/>
  <c r="C612" i="3"/>
  <c r="C608" i="3"/>
  <c r="C600" i="3"/>
  <c r="C596" i="3"/>
  <c r="C592" i="3"/>
  <c r="C584" i="3"/>
  <c r="C580" i="3"/>
  <c r="C576" i="3"/>
  <c r="C568" i="3"/>
  <c r="C564" i="3"/>
  <c r="C560" i="3"/>
  <c r="C552" i="3"/>
  <c r="C548" i="3"/>
  <c r="C544" i="3"/>
  <c r="C536" i="3"/>
  <c r="C532" i="3"/>
  <c r="C528"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8" i="3"/>
  <c r="C104" i="3"/>
  <c r="C100" i="3"/>
  <c r="C96" i="3"/>
  <c r="C92" i="3"/>
  <c r="C88" i="3"/>
  <c r="C84" i="3"/>
  <c r="C80" i="3"/>
  <c r="C76" i="3"/>
  <c r="C72" i="3"/>
  <c r="C68" i="3"/>
  <c r="C64" i="3"/>
  <c r="C60" i="3"/>
  <c r="C56" i="3"/>
  <c r="C52" i="3"/>
  <c r="C48" i="3"/>
  <c r="C44" i="3"/>
  <c r="C40" i="3"/>
  <c r="C36" i="3"/>
  <c r="C32" i="3"/>
  <c r="C28" i="3"/>
  <c r="C24" i="3"/>
  <c r="C20" i="3"/>
  <c r="C16" i="3"/>
  <c r="C12" i="3"/>
  <c r="C839" i="3"/>
  <c r="C823" i="3"/>
  <c r="C807" i="3"/>
  <c r="C791" i="3"/>
  <c r="C775" i="3"/>
  <c r="C759" i="3"/>
  <c r="C743" i="3"/>
  <c r="C727" i="3"/>
  <c r="C711" i="3"/>
  <c r="C695" i="3"/>
  <c r="C671" i="3"/>
  <c r="C639" i="3"/>
  <c r="C583" i="3"/>
  <c r="C342" i="3"/>
  <c r="C841" i="3"/>
  <c r="C829" i="3"/>
  <c r="C817" i="3"/>
  <c r="C809" i="3"/>
  <c r="C797" i="3"/>
  <c r="C785" i="3"/>
  <c r="C773" i="3"/>
  <c r="C761" i="3"/>
  <c r="C749" i="3"/>
  <c r="C737" i="3"/>
  <c r="C729" i="3"/>
  <c r="C717" i="3"/>
  <c r="C705" i="3"/>
  <c r="C693" i="3"/>
  <c r="C681" i="3"/>
  <c r="C673" i="3"/>
  <c r="C661" i="3"/>
  <c r="C649" i="3"/>
  <c r="C637" i="3"/>
  <c r="C629" i="3"/>
  <c r="C617" i="3"/>
  <c r="C605" i="3"/>
  <c r="C593" i="3"/>
  <c r="C581" i="3"/>
  <c r="C573" i="3"/>
  <c r="C557" i="3"/>
  <c r="C545" i="3"/>
  <c r="C533" i="3"/>
  <c r="C521" i="3"/>
  <c r="C513" i="3"/>
  <c r="C501" i="3"/>
  <c r="C493" i="3"/>
  <c r="C481" i="3"/>
  <c r="C477" i="3"/>
  <c r="C465" i="3"/>
  <c r="C453" i="3"/>
  <c r="C445" i="3"/>
  <c r="C437" i="3"/>
  <c r="C429" i="3"/>
  <c r="C413" i="3"/>
  <c r="C401" i="3"/>
  <c r="C389" i="3"/>
  <c r="C377" i="3"/>
  <c r="C365" i="3"/>
  <c r="C357" i="3"/>
  <c r="C345" i="3"/>
  <c r="C333" i="3"/>
  <c r="C325" i="3"/>
  <c r="C313" i="3"/>
  <c r="C297" i="3"/>
  <c r="C289" i="3"/>
  <c r="C277" i="3"/>
  <c r="C265" i="3"/>
  <c r="C253" i="3"/>
  <c r="C241" i="3"/>
  <c r="C229" i="3"/>
  <c r="C217" i="3"/>
  <c r="C209" i="3"/>
  <c r="C197" i="3"/>
  <c r="C189" i="3"/>
  <c r="C181" i="3"/>
  <c r="C169" i="3"/>
  <c r="C157" i="3"/>
  <c r="C141" i="3"/>
  <c r="C133" i="3"/>
  <c r="C117" i="3"/>
  <c r="C105" i="3"/>
  <c r="C97" i="3"/>
  <c r="C85" i="3"/>
  <c r="C73" i="3"/>
  <c r="C61" i="3"/>
  <c r="C49" i="3"/>
  <c r="C37" i="3"/>
  <c r="C25" i="3"/>
  <c r="C17" i="3"/>
  <c r="C683" i="3"/>
  <c r="C675" i="3"/>
  <c r="C667" i="3"/>
  <c r="C659" i="3"/>
  <c r="C651" i="3"/>
  <c r="C643" i="3"/>
  <c r="C635" i="3"/>
  <c r="C627" i="3"/>
  <c r="C623" i="3"/>
  <c r="C619" i="3"/>
  <c r="C611" i="3"/>
  <c r="C607" i="3"/>
  <c r="C603" i="3"/>
  <c r="C595" i="3"/>
  <c r="C591" i="3"/>
  <c r="C587" i="3"/>
  <c r="C579" i="3"/>
  <c r="C575" i="3"/>
  <c r="C571" i="3"/>
  <c r="C563" i="3"/>
  <c r="C559" i="3"/>
  <c r="C555" i="3"/>
  <c r="C547" i="3"/>
  <c r="C543" i="3"/>
  <c r="C539"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C199" i="3"/>
  <c r="C195" i="3"/>
  <c r="C191" i="3"/>
  <c r="C187" i="3"/>
  <c r="C183" i="3"/>
  <c r="C179" i="3"/>
  <c r="C175" i="3"/>
  <c r="C171" i="3"/>
  <c r="C167" i="3"/>
  <c r="C163" i="3"/>
  <c r="C159" i="3"/>
  <c r="C155" i="3"/>
  <c r="C151" i="3"/>
  <c r="C147" i="3"/>
  <c r="C143" i="3"/>
  <c r="C139" i="3"/>
  <c r="C135" i="3"/>
  <c r="C131" i="3"/>
  <c r="C127" i="3"/>
  <c r="C123" i="3"/>
  <c r="C119" i="3"/>
  <c r="C115" i="3"/>
  <c r="C111" i="3"/>
  <c r="C107" i="3"/>
  <c r="C103" i="3"/>
  <c r="C99" i="3"/>
  <c r="C95" i="3"/>
  <c r="C91" i="3"/>
  <c r="C87" i="3"/>
  <c r="C83" i="3"/>
  <c r="C79" i="3"/>
  <c r="C75" i="3"/>
  <c r="C71" i="3"/>
  <c r="C67" i="3"/>
  <c r="C63" i="3"/>
  <c r="C59" i="3"/>
  <c r="C55" i="3"/>
  <c r="C51" i="3"/>
  <c r="C47" i="3"/>
  <c r="C43" i="3"/>
  <c r="C39" i="3"/>
  <c r="C35" i="3"/>
  <c r="C31" i="3"/>
  <c r="C27" i="3"/>
  <c r="C23" i="3"/>
  <c r="C19" i="3"/>
  <c r="C15" i="3"/>
  <c r="C843" i="3"/>
  <c r="C827" i="3"/>
  <c r="C811" i="3"/>
  <c r="C795" i="3"/>
  <c r="C779" i="3"/>
  <c r="C763" i="3"/>
  <c r="C747" i="3"/>
  <c r="C731" i="3"/>
  <c r="C715" i="3"/>
  <c r="C699" i="3"/>
  <c r="C679" i="3"/>
  <c r="C647" i="3"/>
  <c r="C599" i="3"/>
  <c r="C535" i="3"/>
  <c r="C421" i="3"/>
  <c r="C833" i="3"/>
  <c r="C821" i="3"/>
  <c r="C805" i="3"/>
  <c r="C793" i="3"/>
  <c r="C781" i="3"/>
  <c r="C769" i="3"/>
  <c r="C757" i="3"/>
  <c r="C745" i="3"/>
  <c r="C733" i="3"/>
  <c r="C725" i="3"/>
  <c r="C713" i="3"/>
  <c r="C701" i="3"/>
  <c r="C689" i="3"/>
  <c r="C677" i="3"/>
  <c r="C665" i="3"/>
  <c r="C653" i="3"/>
  <c r="C641" i="3"/>
  <c r="C625" i="3"/>
  <c r="C613" i="3"/>
  <c r="C601" i="3"/>
  <c r="C589" i="3"/>
  <c r="C577" i="3"/>
  <c r="C569" i="3"/>
  <c r="C561" i="3"/>
  <c r="C549" i="3"/>
  <c r="C537" i="3"/>
  <c r="C525" i="3"/>
  <c r="C509" i="3"/>
  <c r="C473" i="3"/>
  <c r="C461" i="3"/>
  <c r="C449" i="3"/>
  <c r="C441" i="3"/>
  <c r="C433" i="3"/>
  <c r="C425" i="3"/>
  <c r="C417" i="3"/>
  <c r="C405" i="3"/>
  <c r="C393" i="3"/>
  <c r="C381" i="3"/>
  <c r="C373" i="3"/>
  <c r="C361" i="3"/>
  <c r="C349" i="3"/>
  <c r="C341" i="3"/>
  <c r="C329" i="3"/>
  <c r="C317" i="3"/>
  <c r="C309" i="3"/>
  <c r="C301" i="3"/>
  <c r="C285" i="3"/>
  <c r="C273" i="3"/>
  <c r="C261" i="3"/>
  <c r="C249" i="3"/>
  <c r="C237" i="3"/>
  <c r="C225" i="3"/>
  <c r="C213" i="3"/>
  <c r="C205" i="3"/>
  <c r="C193" i="3"/>
  <c r="C177" i="3"/>
  <c r="C165" i="3"/>
  <c r="C153" i="3"/>
  <c r="C145" i="3"/>
  <c r="C129" i="3"/>
  <c r="C121" i="3"/>
  <c r="C109" i="3"/>
  <c r="C93" i="3"/>
  <c r="C81" i="3"/>
  <c r="C69" i="3"/>
  <c r="C57" i="3"/>
  <c r="C45" i="3"/>
  <c r="C29" i="3"/>
  <c r="C21"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4" i="3"/>
  <c r="C510" i="3"/>
  <c r="C502" i="3"/>
  <c r="C498" i="3"/>
  <c r="C494" i="3"/>
  <c r="C490" i="3"/>
  <c r="C486" i="3"/>
  <c r="C482" i="3"/>
  <c r="C478" i="3"/>
  <c r="C474" i="3"/>
  <c r="C470" i="3"/>
  <c r="C466" i="3"/>
  <c r="C462" i="3"/>
  <c r="C458" i="3"/>
  <c r="C454" i="3"/>
  <c r="C450" i="3"/>
  <c r="C446" i="3"/>
  <c r="C438" i="3"/>
  <c r="C434" i="3"/>
  <c r="C430" i="3"/>
  <c r="C426" i="3"/>
  <c r="C422" i="3"/>
  <c r="C418" i="3"/>
  <c r="C414" i="3"/>
  <c r="C410" i="3"/>
  <c r="C406" i="3"/>
  <c r="C402" i="3"/>
  <c r="C398" i="3"/>
  <c r="C394" i="3"/>
  <c r="C390" i="3"/>
  <c r="C386" i="3"/>
  <c r="C382" i="3"/>
  <c r="C378" i="3"/>
  <c r="C374" i="3"/>
  <c r="C370" i="3"/>
  <c r="C366" i="3"/>
  <c r="C362" i="3"/>
  <c r="C358" i="3"/>
  <c r="C354" i="3"/>
  <c r="C350" i="3"/>
  <c r="C346"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C142" i="3"/>
  <c r="C138" i="3"/>
  <c r="C134" i="3"/>
  <c r="C130" i="3"/>
  <c r="C126" i="3"/>
  <c r="C122" i="3"/>
  <c r="C118" i="3"/>
  <c r="C114" i="3"/>
  <c r="C110" i="3"/>
  <c r="C106" i="3"/>
  <c r="C102" i="3"/>
  <c r="C98" i="3"/>
  <c r="C94" i="3"/>
  <c r="C90" i="3"/>
  <c r="C86" i="3"/>
  <c r="C82" i="3"/>
  <c r="C78" i="3"/>
  <c r="C74" i="3"/>
  <c r="C70" i="3"/>
  <c r="C66" i="3"/>
  <c r="C62" i="3"/>
  <c r="C58" i="3"/>
  <c r="C54" i="3"/>
  <c r="C50" i="3"/>
  <c r="C46" i="3"/>
  <c r="C42" i="3"/>
  <c r="C38" i="3"/>
  <c r="C34" i="3"/>
  <c r="C30" i="3"/>
  <c r="C26" i="3"/>
  <c r="C22" i="3"/>
  <c r="C18" i="3"/>
  <c r="C14" i="3"/>
  <c r="C845" i="3"/>
  <c r="C831" i="3"/>
  <c r="C815" i="3"/>
  <c r="C799" i="3"/>
  <c r="C783" i="3"/>
  <c r="C767" i="3"/>
  <c r="C751" i="3"/>
  <c r="C735" i="3"/>
  <c r="C719" i="3"/>
  <c r="C703" i="3"/>
  <c r="C687" i="3"/>
  <c r="C655" i="3"/>
  <c r="C615" i="3"/>
  <c r="C551" i="3"/>
  <c r="C485" i="3"/>
  <c r="C399" i="3"/>
  <c r="E12" i="3" l="1"/>
  <c r="BW18" i="3"/>
  <c r="BV18" i="3" s="1"/>
  <c r="E18" i="3"/>
  <c r="BR18" i="3"/>
  <c r="BT18" i="3" s="1"/>
  <c r="BQ18" i="3"/>
  <c r="BS18" i="3" s="1"/>
  <c r="S12" i="3"/>
  <c r="BX12" i="3"/>
  <c r="BV12" i="3" s="1"/>
  <c r="S11" i="3"/>
  <c r="S6" i="3" s="1"/>
  <c r="BX11" i="3"/>
  <c r="BV11" i="3" s="1"/>
  <c r="BQ12" i="3"/>
  <c r="BR12" i="3"/>
  <c r="BT12" i="3" s="1"/>
  <c r="BW17" i="3"/>
  <c r="BV17" i="3" s="1"/>
  <c r="E17" i="3"/>
  <c r="BR17" i="3"/>
  <c r="BT17" i="3" s="1"/>
  <c r="BQ17" i="3"/>
  <c r="BW16" i="3"/>
  <c r="BV16" i="3" s="1"/>
  <c r="E16" i="3"/>
  <c r="BR16" i="3"/>
  <c r="BT16" i="3" s="1"/>
  <c r="BQ16" i="3"/>
  <c r="BW15" i="3"/>
  <c r="BV15" i="3" s="1"/>
  <c r="E15" i="3"/>
  <c r="BR15" i="3"/>
  <c r="BT15" i="3" s="1"/>
  <c r="BQ15" i="3"/>
  <c r="BW14" i="3"/>
  <c r="BV14" i="3" s="1"/>
  <c r="E14" i="3"/>
  <c r="BR14" i="3"/>
  <c r="BT14" i="3" s="1"/>
  <c r="BQ14" i="3"/>
  <c r="AK83" i="4"/>
  <c r="AK90" i="4"/>
  <c r="AK88" i="4"/>
  <c r="AK85" i="4"/>
  <c r="AK84" i="4"/>
  <c r="AK94" i="4"/>
  <c r="AK89" i="4"/>
  <c r="AK95" i="4"/>
  <c r="AK79" i="4"/>
  <c r="AK86" i="4"/>
  <c r="AK80" i="4"/>
  <c r="AK81" i="4"/>
  <c r="AK87" i="4"/>
  <c r="AK76" i="4"/>
  <c r="AK91" i="4"/>
  <c r="AK92" i="4"/>
  <c r="AK82" i="4"/>
  <c r="AK93" i="4"/>
  <c r="AK77" i="4"/>
  <c r="AK78" i="4"/>
  <c r="E13" i="3"/>
  <c r="BW13" i="3"/>
  <c r="BV13" i="3" s="1"/>
  <c r="BR13" i="3"/>
  <c r="BQ13" i="3"/>
  <c r="BR11" i="3"/>
  <c r="BT11" i="3" s="1"/>
  <c r="Q6" i="3"/>
  <c r="D11" i="2"/>
  <c r="CU8" i="2"/>
  <c r="AZ56" i="4" s="1"/>
  <c r="AZ7" i="4"/>
  <c r="AL44" i="4"/>
  <c r="AZ42" i="4"/>
  <c r="AZ43" i="4" s="1"/>
  <c r="AL48" i="4" s="1"/>
  <c r="C6" i="3"/>
  <c r="CA12" i="3" l="1"/>
  <c r="CB12" i="3" s="1"/>
  <c r="CD12" i="3"/>
  <c r="BT13" i="3"/>
  <c r="CD11" i="3"/>
  <c r="CA11" i="3"/>
  <c r="CB11" i="3" s="1"/>
  <c r="BS13" i="3"/>
  <c r="CB18" i="3"/>
  <c r="CD18" i="3"/>
  <c r="CA18" i="3"/>
  <c r="BS14" i="3"/>
  <c r="BS15" i="3"/>
  <c r="BS16" i="3"/>
  <c r="BS17" i="3"/>
  <c r="BS12" i="3"/>
  <c r="BS11" i="3"/>
  <c r="CD17" i="3"/>
  <c r="CA17" i="3"/>
  <c r="CB17" i="3" s="1"/>
  <c r="CD16" i="3"/>
  <c r="CA16" i="3"/>
  <c r="CB16" i="3" s="1"/>
  <c r="CD15" i="3"/>
  <c r="CA15" i="3"/>
  <c r="CB15" i="3" s="1"/>
  <c r="E6" i="3"/>
  <c r="CD14" i="3"/>
  <c r="CA14" i="3"/>
  <c r="CB14" i="3" s="1"/>
  <c r="CD13" i="3"/>
  <c r="CA13" i="3"/>
  <c r="N92" i="4"/>
  <c r="N88" i="4"/>
  <c r="N84" i="4"/>
  <c r="N80" i="4"/>
  <c r="N95" i="4"/>
  <c r="N91" i="4"/>
  <c r="N87" i="4"/>
  <c r="N83" i="4"/>
  <c r="N79" i="4"/>
  <c r="N94" i="4"/>
  <c r="N90" i="4"/>
  <c r="N86" i="4"/>
  <c r="N82" i="4"/>
  <c r="N78" i="4"/>
  <c r="N93" i="4"/>
  <c r="N89" i="4"/>
  <c r="N85" i="4"/>
  <c r="N81" i="4"/>
  <c r="N77" i="4"/>
  <c r="N76" i="4"/>
  <c r="AL41" i="4"/>
  <c r="AZ6" i="4"/>
  <c r="AZ11" i="4" s="1"/>
  <c r="AZ44" i="4"/>
  <c r="AY43" i="4"/>
  <c r="AB48" i="4" s="1"/>
  <c r="AL58" i="4"/>
  <c r="AZ58" i="4"/>
  <c r="AL62" i="4" s="1"/>
  <c r="C11" i="5" l="1"/>
  <c r="B11" i="5"/>
  <c r="F11" i="5"/>
  <c r="D11" i="5"/>
  <c r="E11" i="5"/>
  <c r="F12" i="5"/>
  <c r="C12" i="5"/>
  <c r="E12" i="5"/>
  <c r="D12" i="5"/>
  <c r="B12" i="5"/>
  <c r="CA8" i="3"/>
  <c r="CB13" i="3"/>
  <c r="CB8" i="3" s="1"/>
  <c r="F7" i="5" s="1"/>
  <c r="F33" i="5"/>
  <c r="D43" i="5"/>
  <c r="F32" i="5"/>
  <c r="B33" i="5"/>
  <c r="E30" i="5"/>
  <c r="B24" i="5"/>
  <c r="F17" i="5"/>
  <c r="E14" i="5"/>
  <c r="F40" i="5"/>
  <c r="B49" i="5"/>
  <c r="F16" i="5"/>
  <c r="E45" i="5"/>
  <c r="B14" i="5"/>
  <c r="C38" i="5"/>
  <c r="E16" i="5"/>
  <c r="E48" i="5"/>
  <c r="C27" i="5"/>
  <c r="F42" i="5"/>
  <c r="C20" i="5"/>
  <c r="D45" i="5"/>
  <c r="E39" i="5"/>
  <c r="C13" i="5"/>
  <c r="D38" i="5"/>
  <c r="F35" i="5"/>
  <c r="C10" i="5"/>
  <c r="D35" i="5"/>
  <c r="E34" i="5"/>
  <c r="B39" i="5"/>
  <c r="D24" i="5"/>
  <c r="F28" i="5"/>
  <c r="B32" i="5"/>
  <c r="D17" i="5"/>
  <c r="E25" i="5"/>
  <c r="B25" i="5"/>
  <c r="C49" i="5"/>
  <c r="F21" i="5"/>
  <c r="C14" i="5"/>
  <c r="D39" i="5"/>
  <c r="E36" i="5"/>
  <c r="B43" i="5"/>
  <c r="D28" i="5"/>
  <c r="F30" i="5"/>
  <c r="B36" i="5"/>
  <c r="D21" i="5"/>
  <c r="E27" i="5"/>
  <c r="B29" i="5"/>
  <c r="D14" i="5"/>
  <c r="F23" i="5"/>
  <c r="E29" i="5"/>
  <c r="B42" i="5"/>
  <c r="C34" i="5"/>
  <c r="E37" i="5"/>
  <c r="C39" i="5"/>
  <c r="E13" i="5"/>
  <c r="C22" i="5"/>
  <c r="E40" i="5"/>
  <c r="F34" i="5"/>
  <c r="B44" i="5"/>
  <c r="D29" i="5"/>
  <c r="B37" i="5"/>
  <c r="F27" i="5"/>
  <c r="E26" i="5"/>
  <c r="C47" i="5"/>
  <c r="C40" i="5"/>
  <c r="E49" i="5"/>
  <c r="F45" i="5"/>
  <c r="D23" i="5"/>
  <c r="B27" i="5"/>
  <c r="F22" i="5"/>
  <c r="C44" i="5"/>
  <c r="C37" i="5"/>
  <c r="D27" i="5"/>
  <c r="E38" i="5"/>
  <c r="B40" i="5"/>
  <c r="D18" i="5"/>
  <c r="B31" i="5"/>
  <c r="E21" i="5"/>
  <c r="F49" i="5"/>
  <c r="E46" i="5"/>
  <c r="C16" i="5"/>
  <c r="D34" i="5"/>
  <c r="E22" i="5"/>
  <c r="F48" i="5"/>
  <c r="C25" i="5"/>
  <c r="B30" i="5"/>
  <c r="D15" i="5"/>
  <c r="E24" i="5"/>
  <c r="B19" i="5"/>
  <c r="C43" i="5"/>
  <c r="F18" i="5"/>
  <c r="C36" i="5"/>
  <c r="E15" i="5"/>
  <c r="E47" i="5"/>
  <c r="C29" i="5"/>
  <c r="F43" i="5"/>
  <c r="C26" i="5"/>
  <c r="E10" i="5"/>
  <c r="E42" i="5"/>
  <c r="C15" i="5"/>
  <c r="D40" i="5"/>
  <c r="F36" i="5"/>
  <c r="B48" i="5"/>
  <c r="D33" i="5"/>
  <c r="E33" i="5"/>
  <c r="B41" i="5"/>
  <c r="D26" i="5"/>
  <c r="F29" i="5"/>
  <c r="C30" i="5"/>
  <c r="E44" i="5"/>
  <c r="C19" i="5"/>
  <c r="D44" i="5"/>
  <c r="F38" i="5"/>
  <c r="D37" i="5"/>
  <c r="E35" i="5"/>
  <c r="B45" i="5"/>
  <c r="D30" i="5"/>
  <c r="F31" i="5"/>
  <c r="D32" i="5"/>
  <c r="F24" i="5"/>
  <c r="C41" i="5"/>
  <c r="D48" i="5"/>
  <c r="B26" i="5"/>
  <c r="F41" i="5"/>
  <c r="D47" i="5"/>
  <c r="D22" i="5"/>
  <c r="D19" i="5"/>
  <c r="B23" i="5"/>
  <c r="B16" i="5"/>
  <c r="E17" i="5"/>
  <c r="F13" i="5"/>
  <c r="B38" i="5"/>
  <c r="E19" i="5"/>
  <c r="F15" i="5"/>
  <c r="C48" i="5"/>
  <c r="B47" i="5"/>
  <c r="D25" i="5"/>
  <c r="F25" i="5"/>
  <c r="D16" i="5"/>
  <c r="B17" i="5"/>
  <c r="B10" i="5"/>
  <c r="C23" i="5"/>
  <c r="D41" i="5"/>
  <c r="F47" i="5"/>
  <c r="B15" i="5"/>
  <c r="C32" i="5"/>
  <c r="D10" i="5"/>
  <c r="B46" i="5"/>
  <c r="D31" i="5"/>
  <c r="E32" i="5"/>
  <c r="B35" i="5"/>
  <c r="D20" i="5"/>
  <c r="F26" i="5"/>
  <c r="B28" i="5"/>
  <c r="D13" i="5"/>
  <c r="E23" i="5"/>
  <c r="B21" i="5"/>
  <c r="C45" i="5"/>
  <c r="F19" i="5"/>
  <c r="B18" i="5"/>
  <c r="C42" i="5"/>
  <c r="E18" i="5"/>
  <c r="CD8" i="3"/>
  <c r="I5" i="5" s="1"/>
  <c r="I7" i="5" s="1"/>
  <c r="F5" i="5" s="1"/>
  <c r="C31" i="5"/>
  <c r="F44" i="5"/>
  <c r="C24" i="5"/>
  <c r="D49" i="5"/>
  <c r="E41" i="5"/>
  <c r="C17" i="5"/>
  <c r="D42" i="5"/>
  <c r="F37" i="5"/>
  <c r="B22" i="5"/>
  <c r="C46" i="5"/>
  <c r="E20" i="5"/>
  <c r="C35" i="5"/>
  <c r="F14" i="5"/>
  <c r="F46" i="5"/>
  <c r="C28" i="5"/>
  <c r="E43" i="5"/>
  <c r="C21" i="5"/>
  <c r="D46" i="5"/>
  <c r="F39" i="5"/>
  <c r="C18" i="5"/>
  <c r="D36" i="5"/>
  <c r="E31" i="5"/>
  <c r="B34" i="5"/>
  <c r="F20" i="5"/>
  <c r="C33" i="5"/>
  <c r="E28" i="5"/>
  <c r="B20" i="5"/>
  <c r="B13" i="5"/>
  <c r="C95" i="4"/>
  <c r="C91" i="4"/>
  <c r="C87" i="4"/>
  <c r="C83" i="4"/>
  <c r="C79" i="4"/>
  <c r="C76" i="4"/>
  <c r="C94" i="4"/>
  <c r="C90" i="4"/>
  <c r="C86" i="4"/>
  <c r="C82" i="4"/>
  <c r="C78" i="4"/>
  <c r="C93" i="4"/>
  <c r="C89" i="4"/>
  <c r="C85" i="4"/>
  <c r="C81" i="4"/>
  <c r="C77" i="4"/>
  <c r="C92" i="4"/>
  <c r="C88" i="4"/>
  <c r="C84" i="4"/>
  <c r="C80" i="4"/>
  <c r="AZ12" i="4"/>
  <c r="AL20" i="4"/>
  <c r="AL12" i="4"/>
  <c r="AZ13" i="4"/>
  <c r="AB16" i="4" s="1"/>
  <c r="F10" i="5" l="1"/>
  <c r="AL16" i="4"/>
</calcChain>
</file>

<file path=xl/sharedStrings.xml><?xml version="1.0" encoding="utf-8"?>
<sst xmlns="http://schemas.openxmlformats.org/spreadsheetml/2006/main" count="273" uniqueCount="150">
  <si>
    <t>Price</t>
  </si>
  <si>
    <t>Sales</t>
  </si>
  <si>
    <t>Drink Name</t>
  </si>
  <si>
    <t>Qty</t>
  </si>
  <si>
    <t>Item</t>
  </si>
  <si>
    <t>Ingredient 1</t>
  </si>
  <si>
    <t>Cost</t>
  </si>
  <si>
    <t>Calc. Sale</t>
  </si>
  <si>
    <t>Profit %</t>
  </si>
  <si>
    <t>Item Name</t>
  </si>
  <si>
    <t>Abbreviation</t>
  </si>
  <si>
    <t>Size</t>
  </si>
  <si>
    <t>Min Qty</t>
  </si>
  <si>
    <t>Count 1</t>
  </si>
  <si>
    <t>Count 2</t>
  </si>
  <si>
    <t>Exact Usage</t>
  </si>
  <si>
    <t>Unit Usage</t>
  </si>
  <si>
    <t>Units</t>
  </si>
  <si>
    <t>Litres</t>
  </si>
  <si>
    <t>Spiced Gold Rum</t>
  </si>
  <si>
    <t>Spiced Gold</t>
  </si>
  <si>
    <t>Purchased</t>
  </si>
  <si>
    <t>Between Counts</t>
  </si>
  <si>
    <t>per Unit</t>
  </si>
  <si>
    <t>Rum &amp; Coke</t>
  </si>
  <si>
    <t>Stock List</t>
  </si>
  <si>
    <t>Total</t>
  </si>
  <si>
    <t>2 Litre Bottle of Coke</t>
  </si>
  <si>
    <t>Coke</t>
  </si>
  <si>
    <t>Ingredient 2</t>
  </si>
  <si>
    <t>Price/Calc</t>
  </si>
  <si>
    <t>Drinks List</t>
  </si>
  <si>
    <t>Default Markup</t>
  </si>
  <si>
    <t>Ingredient 3</t>
  </si>
  <si>
    <t>Ingredient 4</t>
  </si>
  <si>
    <t>Ingredient 5</t>
  </si>
  <si>
    <t>Ingredient 6</t>
  </si>
  <si>
    <t>Ingredient 7</t>
  </si>
  <si>
    <t>Ingredient 8</t>
  </si>
  <si>
    <t>Ingredient 9</t>
  </si>
  <si>
    <t>Ingredient 10</t>
  </si>
  <si>
    <t>Ingredient 11</t>
  </si>
  <si>
    <t>Ingredient 12</t>
  </si>
  <si>
    <t>Ingredient 13</t>
  </si>
  <si>
    <t>Ingredient 14</t>
  </si>
  <si>
    <t>Ingredient 15</t>
  </si>
  <si>
    <t>Ingredient 16</t>
  </si>
  <si>
    <t>Ingredient 17</t>
  </si>
  <si>
    <t>Ingredient 18</t>
  </si>
  <si>
    <t>Ingredient 19</t>
  </si>
  <si>
    <t>Ingredient 20</t>
  </si>
  <si>
    <t>As Per Drinks Sold</t>
  </si>
  <si>
    <t>As Per Stocktake</t>
  </si>
  <si>
    <t>Used/Calc</t>
  </si>
  <si>
    <t>As a Percentage</t>
  </si>
  <si>
    <t>Used according to stock take / used according to drinks sold. Should all be 100%, much over that could show wastage.</t>
  </si>
  <si>
    <t>Green</t>
  </si>
  <si>
    <t>Yellow</t>
  </si>
  <si>
    <t>Red</t>
  </si>
  <si>
    <t>Lowest from left to right</t>
  </si>
  <si>
    <t>Used</t>
  </si>
  <si>
    <t>Type</t>
  </si>
  <si>
    <t>Hot</t>
  </si>
  <si>
    <t>Cold</t>
  </si>
  <si>
    <t>Selling as percentage of default</t>
  </si>
  <si>
    <t>Cost According to Stocktake</t>
  </si>
  <si>
    <t>Cost According to Sales</t>
  </si>
  <si>
    <t>Stocktake</t>
  </si>
  <si>
    <t>Cost According to</t>
  </si>
  <si>
    <t>Actual</t>
  </si>
  <si>
    <t>Calculated</t>
  </si>
  <si>
    <t>Turnover as per Default Markup</t>
  </si>
  <si>
    <t>Turnover as per Selling Prices</t>
  </si>
  <si>
    <t>Turnover as per</t>
  </si>
  <si>
    <t>Selling Prices</t>
  </si>
  <si>
    <t>Selling/Default (%)</t>
  </si>
  <si>
    <t>Stock Used Report (Based on Sales Figures &amp; Stocktake Figures)</t>
  </si>
  <si>
    <t>Sales Report (Based on Selling Prices &amp; Potential if Default Values Used)</t>
  </si>
  <si>
    <t>Financial Report - Actual Selling Prices and Drinks Sold Compared to Usage Figure Selected</t>
  </si>
  <si>
    <t>Usage Based on Sales</t>
  </si>
  <si>
    <t>Usage Based on Stocktake</t>
  </si>
  <si>
    <t>Select Usage Option</t>
  </si>
  <si>
    <t>Cost of Stock</t>
  </si>
  <si>
    <t>Turnover</t>
  </si>
  <si>
    <t>Profit</t>
  </si>
  <si>
    <t>Loss</t>
  </si>
  <si>
    <t>As per Selection Above</t>
  </si>
  <si>
    <t>Turnover Less Cost of Sales</t>
  </si>
  <si>
    <t>HOT Drinks - Number Sold</t>
  </si>
  <si>
    <t>COLD Drinks - Number Sold</t>
  </si>
  <si>
    <t>HOT Drinks - Value Sold</t>
  </si>
  <si>
    <t>COLD Drinks - Value Sold</t>
  </si>
  <si>
    <t>HOT Drinks - Profit Made</t>
  </si>
  <si>
    <t>COLD Drinks - Profit Made</t>
  </si>
  <si>
    <t>A</t>
  </si>
  <si>
    <t>B</t>
  </si>
  <si>
    <t>Difference Between Hot &amp; Cold Drinks (number of drinks sold and value of drinks sold) - Usage Based on Sales</t>
  </si>
  <si>
    <t>Breakdown by Number of Drinks Sold</t>
  </si>
  <si>
    <t>Breakdown by Value Sold</t>
  </si>
  <si>
    <t>Breakdown by Profit Made</t>
  </si>
  <si>
    <t>Important Top 20 Lists</t>
  </si>
  <si>
    <t>Potential Wasted Products</t>
  </si>
  <si>
    <t>Potential Saved Products</t>
  </si>
  <si>
    <t>Most Sold Drinks</t>
  </si>
  <si>
    <t>Drinks with Highest Profits</t>
  </si>
  <si>
    <t>Based on Number Sold x Profit</t>
  </si>
  <si>
    <t>Based on Number Sold</t>
  </si>
  <si>
    <t>Rank</t>
  </si>
  <si>
    <t>Last Used (as per Stocktake)</t>
  </si>
  <si>
    <t>Last Used (as per Sales)</t>
  </si>
  <si>
    <t>Restore Minimum Qty</t>
  </si>
  <si>
    <t>C</t>
  </si>
  <si>
    <t>Unit Size</t>
  </si>
  <si>
    <t>Unit Price</t>
  </si>
  <si>
    <t>Line Price</t>
  </si>
  <si>
    <t>Stock Order List</t>
  </si>
  <si>
    <t>Select List to Order</t>
  </si>
  <si>
    <t>Total Order Value</t>
  </si>
  <si>
    <t>Page</t>
  </si>
  <si>
    <t>Your Business</t>
  </si>
  <si>
    <t>SSS10100 - Cocktail Calculator</t>
  </si>
  <si>
    <t>This spreadsheet was created by</t>
  </si>
  <si>
    <t>© Sumcor Ltd - Trading as Spreadsheet Solutions</t>
  </si>
  <si>
    <t>Coffee</t>
  </si>
  <si>
    <t>Tea</t>
  </si>
  <si>
    <t>1 Litre Orange Juice</t>
  </si>
  <si>
    <t>Orange Juice</t>
  </si>
  <si>
    <t>Milk</t>
  </si>
  <si>
    <t>Litres/KG</t>
  </si>
  <si>
    <t>Item List</t>
  </si>
  <si>
    <t>Enter the drink name below (no duplicates), select the type (hot or cold) and then enter the price charged. You can then add up to 20 ingredients per drink, by entering the quantity and selecting the ingredient. This will calculate the calculated sale price of the drink.
You can assign a default markup, so that you can compare your prices with the default price.
When you do a stocktake, complete the number of drinks sold (for each drink) so that you can compare useage.</t>
  </si>
  <si>
    <t>Keep a list of your ingredients below. Simply enter the ingredient name, abbreviation (which will be used on the drinks list), the size (litres for liquids, KG for solids), cost, and minimum quantity for re-order.
All of the green columns will calculate when you complete the red sections, and add any stocktake count in the yellow (before and after). IF you have purchased any drinks BETWEEN the two stocktake figures, enter that value too.</t>
  </si>
  <si>
    <t>Duplicates</t>
  </si>
  <si>
    <t>Vodka</t>
  </si>
  <si>
    <t>Vodka &amp; Orange Juice</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</si>
  <si>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</si>
  <si>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</si>
  <si>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</si>
  <si>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</si>
  <si>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</si>
  <si>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</si>
  <si>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</si>
  <si>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</si>
  <si>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</si>
  <si>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</si>
  <si>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company name will be locked. It is like that to ensure protection for this spreadsheet. If it is wrong, please contact us.</t>
  </si>
  <si>
    <t>If you get stuck, here is a demo video</t>
  </si>
  <si>
    <t>Watch the demo on YouTube</t>
  </si>
  <si>
    <t>There are no settings on this tab, please see other tabs for data entry.</t>
  </si>
  <si>
    <t>Thanks for trying the Cocktail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</si>
</sst>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_ ;[Red]\-#,##0.0\ "/>
    <numFmt numFmtId="165" formatCode="0.000"/>
    <numFmt numFmtId="166" formatCode="#,##0_ ;[Red]\-#,##0\ "/>
    <numFmt numFmtId="167" formatCode="#,##0.000_ ;[Red]\-#,##0.000\ "/>
  </numFmts>
  <fonts count="14" x14ac:knownFonts="1">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8"/>
      <color theme="1"/>
      <name val="Calibri"/>
      <family val="2"/>
      <scheme val="minor"/>
    </font>
    <font>
      <b/>
      <sz val="20"/>
      <color theme="0"/>
      <name val="Calibri"/>
      <family val="2"/>
      <scheme val="minor"/>
    </font>
    <font>
      <b/>
      <sz val="8"/>
      <color theme="0"/>
      <name val="Calibri"/>
      <family val="2"/>
      <scheme val="minor"/>
    </font>
    <font>
      <sz val="8"/>
      <name val="Calibri"/>
      <family val="2"/>
      <scheme val="minor"/>
    </font>
    <font>
      <sz val="8"/>
      <color theme="1"/>
      <name val="Calibri"/>
      <family val="2"/>
      <scheme val="minor"/>
    </font>
    <font>
      <b/>
      <u/>
      <sz val="11"/>
      <color theme="1"/>
      <name val="Calibri"/>
      <family val="2"/>
      <scheme val="minor"/>
    </font>
    <font>
      <b/>
      <sz val="16"/>
      <color theme="1"/>
      <name val="Calibri"/>
      <family val="2"/>
      <scheme val="minor"/>
    </font>
    <font>
      <b/>
      <sz val="16"/>
      <color theme="0"/>
      <name val="Calibri"/>
      <family val="2"/>
      <scheme val="minor"/>
    </font>
    <font>
      <u/>
      <sz val="11"/>
      <color theme="10"/>
      <name val="Calibri"/>
      <family val="2"/>
      <scheme val="minor"/>
    </font>
    <font>
      <b/>
      <sz val="10"/>
      <color theme="1"/>
      <name val="Calibri"/>
      <family val="2"/>
      <scheme val="minor"/>
    </font>
  </fonts>
  <fills count="13">
    <fill>
      <patternFill patternType="none"/>
    </fill>
    <fill>
      <patternFill patternType="gray125"/>
    </fill>
    <fill>
      <patternFill patternType="solid">
        <fgColor rgb="FFAF240D"/>
        <bgColor indexed="64"/>
      </patternFill>
    </fill>
    <fill>
      <patternFill patternType="solid">
        <fgColor rgb="FF2A713D"/>
        <bgColor indexed="64"/>
      </patternFill>
    </fill>
    <fill>
      <patternFill patternType="solid">
        <fgColor rgb="FFFFC000"/>
        <bgColor indexed="64"/>
      </patternFill>
    </fill>
    <fill>
      <patternFill patternType="solid">
        <fgColor theme="0"/>
        <bgColor indexed="64"/>
      </patternFill>
    </fill>
    <fill>
      <patternFill patternType="solid">
        <fgColor rgb="FF002060"/>
        <bgColor indexed="64"/>
      </patternFill>
    </fill>
    <fill>
      <patternFill patternType="solid">
        <fgColor rgb="FFFFEB84"/>
        <bgColor indexed="64"/>
      </patternFill>
    </fill>
    <fill>
      <patternFill patternType="solid">
        <fgColor rgb="FF63BE7B"/>
        <bgColor indexed="64"/>
      </patternFill>
    </fill>
    <fill>
      <patternFill patternType="solid">
        <fgColor rgb="FFF8696B"/>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311">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2" fillId="4" borderId="7"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3" fillId="4" borderId="2" xfId="0" applyFont="1" applyFill="1" applyBorder="1" applyAlignment="1" applyProtection="1">
      <alignment horizontal="center" shrinkToFit="1"/>
      <protection hidden="1"/>
    </xf>
    <xf numFmtId="0" fontId="3" fillId="4" borderId="1" xfId="0" applyFont="1" applyFill="1" applyBorder="1" applyAlignment="1" applyProtection="1">
      <alignment horizontal="center" shrinkToFit="1"/>
      <protection hidden="1"/>
    </xf>
    <xf numFmtId="0" fontId="3" fillId="4" borderId="3" xfId="0" applyFont="1" applyFill="1" applyBorder="1" applyAlignment="1" applyProtection="1">
      <alignment horizontal="center" shrinkToFit="1"/>
      <protection hidden="1"/>
    </xf>
    <xf numFmtId="167" fontId="0" fillId="0" borderId="2"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0" fillId="0" borderId="3" xfId="0" applyBorder="1" applyAlignment="1" applyProtection="1">
      <alignment shrinkToFit="1"/>
      <protection hidden="1"/>
    </xf>
    <xf numFmtId="8" fontId="0" fillId="0" borderId="1" xfId="0" applyNumberFormat="1" applyBorder="1" applyAlignment="1" applyProtection="1">
      <alignment shrinkToFit="1"/>
      <protection hidden="1"/>
    </xf>
    <xf numFmtId="167" fontId="0" fillId="0" borderId="10"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0" fontId="0" fillId="0" borderId="0" xfId="0" applyBorder="1" applyAlignment="1" applyProtection="1">
      <alignment shrinkToFit="1"/>
      <protection hidden="1"/>
    </xf>
    <xf numFmtId="8" fontId="0" fillId="0" borderId="11" xfId="0" applyNumberFormat="1" applyBorder="1" applyAlignment="1" applyProtection="1">
      <alignment shrinkToFit="1"/>
      <protection hidden="1"/>
    </xf>
    <xf numFmtId="167" fontId="0" fillId="0" borderId="4"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0" fontId="0" fillId="0" borderId="5" xfId="0"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2" xfId="0" applyBorder="1" applyAlignment="1" applyProtection="1">
      <alignment shrinkToFit="1"/>
      <protection hidden="1"/>
    </xf>
    <xf numFmtId="0" fontId="0" fillId="0" borderId="1" xfId="0" applyBorder="1" applyAlignment="1" applyProtection="1">
      <alignment shrinkToFit="1"/>
      <protection hidden="1"/>
    </xf>
    <xf numFmtId="0" fontId="0" fillId="0" borderId="10" xfId="0" applyBorder="1" applyAlignment="1" applyProtection="1">
      <alignment shrinkToFit="1"/>
      <protection hidden="1"/>
    </xf>
    <xf numFmtId="0" fontId="0" fillId="0" borderId="4" xfId="0" applyBorder="1" applyAlignment="1" applyProtection="1">
      <alignment shrinkToFit="1"/>
      <protection hidden="1"/>
    </xf>
    <xf numFmtId="0" fontId="0" fillId="5" borderId="0" xfId="0" applyFill="1" applyAlignment="1" applyProtection="1">
      <alignment shrinkToFit="1"/>
      <protection hidden="1"/>
    </xf>
    <xf numFmtId="0" fontId="4" fillId="5" borderId="0" xfId="0" applyFont="1" applyFill="1" applyAlignment="1" applyProtection="1">
      <alignment horizontal="center" shrinkToFit="1"/>
      <protection hidden="1"/>
    </xf>
    <xf numFmtId="8" fontId="2" fillId="5" borderId="9" xfId="0" applyNumberFormat="1" applyFont="1" applyFill="1" applyBorder="1" applyAlignment="1" applyProtection="1">
      <alignment horizontal="right" shrinkToFit="1"/>
      <protection hidden="1"/>
    </xf>
    <xf numFmtId="0" fontId="1" fillId="3" borderId="9" xfId="0" applyFont="1" applyFill="1" applyBorder="1" applyAlignment="1" applyProtection="1">
      <alignment horizontal="center" shrinkToFit="1"/>
      <protection hidden="1"/>
    </xf>
    <xf numFmtId="0" fontId="3" fillId="4" borderId="4" xfId="0" applyFont="1" applyFill="1" applyBorder="1" applyAlignment="1" applyProtection="1">
      <alignment horizontal="center" shrinkToFit="1"/>
      <protection locked="0"/>
    </xf>
    <xf numFmtId="0" fontId="3" fillId="4" borderId="6" xfId="0" applyFont="1" applyFill="1" applyBorder="1" applyAlignment="1" applyProtection="1">
      <alignment horizontal="center" shrinkToFit="1"/>
      <protection locked="0"/>
    </xf>
    <xf numFmtId="0" fontId="3" fillId="4" borderId="5" xfId="0" applyFont="1" applyFill="1" applyBorder="1" applyAlignment="1" applyProtection="1">
      <alignment horizontal="center" shrinkToFit="1"/>
      <protection locked="0"/>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164" fontId="0" fillId="0" borderId="2" xfId="0" applyNumberFormat="1" applyBorder="1" applyAlignment="1" applyProtection="1">
      <alignment shrinkToFit="1"/>
      <protection locked="0"/>
    </xf>
    <xf numFmtId="164" fontId="0" fillId="0" borderId="1" xfId="0" applyNumberFormat="1" applyBorder="1" applyAlignment="1" applyProtection="1">
      <alignment shrinkToFit="1"/>
      <protection locked="0"/>
    </xf>
    <xf numFmtId="166" fontId="0" fillId="0" borderId="7" xfId="0" applyNumberFormat="1" applyBorder="1" applyAlignment="1" applyProtection="1">
      <alignment shrinkToFit="1"/>
      <protection locked="0"/>
    </xf>
    <xf numFmtId="0" fontId="0" fillId="0" borderId="2" xfId="0" applyBorder="1" applyAlignment="1" applyProtection="1">
      <alignment shrinkToFit="1"/>
      <protection locked="0"/>
    </xf>
    <xf numFmtId="0" fontId="0" fillId="0" borderId="3" xfId="0" applyBorder="1" applyAlignment="1" applyProtection="1">
      <alignment shrinkToFit="1"/>
      <protection locked="0"/>
    </xf>
    <xf numFmtId="165" fontId="0" fillId="0" borderId="3" xfId="0" applyNumberFormat="1" applyBorder="1" applyAlignment="1" applyProtection="1">
      <alignment shrinkToFit="1"/>
      <protection locked="0"/>
    </xf>
    <xf numFmtId="8" fontId="0" fillId="0" borderId="3" xfId="0" applyNumberFormat="1" applyBorder="1" applyAlignment="1" applyProtection="1">
      <alignment shrinkToFit="1"/>
      <protection locked="0"/>
    </xf>
    <xf numFmtId="0" fontId="0" fillId="0" borderId="1" xfId="0" applyBorder="1" applyAlignment="1" applyProtection="1">
      <alignment shrinkToFit="1"/>
      <protection locked="0"/>
    </xf>
    <xf numFmtId="164" fontId="0" fillId="0" borderId="10" xfId="0" applyNumberFormat="1" applyBorder="1" applyAlignment="1" applyProtection="1">
      <alignment shrinkToFit="1"/>
      <protection locked="0"/>
    </xf>
    <xf numFmtId="164" fontId="0" fillId="0" borderId="11" xfId="0" applyNumberFormat="1" applyBorder="1" applyAlignment="1" applyProtection="1">
      <alignment shrinkToFit="1"/>
      <protection locked="0"/>
    </xf>
    <xf numFmtId="166" fontId="0" fillId="0" borderId="12" xfId="0" applyNumberFormat="1" applyBorder="1" applyAlignment="1" applyProtection="1">
      <alignment shrinkToFit="1"/>
      <protection locked="0"/>
    </xf>
    <xf numFmtId="0" fontId="0" fillId="0" borderId="10" xfId="0" applyBorder="1" applyAlignment="1" applyProtection="1">
      <alignment shrinkToFit="1"/>
      <protection locked="0"/>
    </xf>
    <xf numFmtId="0" fontId="0" fillId="0" borderId="0" xfId="0" applyBorder="1" applyAlignment="1" applyProtection="1">
      <alignment shrinkToFit="1"/>
      <protection locked="0"/>
    </xf>
    <xf numFmtId="165" fontId="0" fillId="0" borderId="0" xfId="0" applyNumberFormat="1" applyBorder="1" applyAlignment="1" applyProtection="1">
      <alignment shrinkToFit="1"/>
      <protection locked="0"/>
    </xf>
    <xf numFmtId="8" fontId="0" fillId="0" borderId="0" xfId="0" applyNumberFormat="1" applyBorder="1" applyAlignment="1" applyProtection="1">
      <alignment shrinkToFit="1"/>
      <protection locked="0"/>
    </xf>
    <xf numFmtId="0" fontId="0" fillId="0" borderId="11" xfId="0" applyBorder="1" applyAlignment="1" applyProtection="1">
      <alignment shrinkToFit="1"/>
      <protection locked="0"/>
    </xf>
    <xf numFmtId="0" fontId="6" fillId="3" borderId="4" xfId="0" applyFont="1" applyFill="1" applyBorder="1" applyAlignment="1" applyProtection="1">
      <alignment horizontal="center" vertical="center" shrinkToFit="1"/>
      <protection hidden="1"/>
    </xf>
    <xf numFmtId="167" fontId="0" fillId="0" borderId="3" xfId="0" applyNumberFormat="1" applyBorder="1" applyAlignment="1" applyProtection="1">
      <alignment shrinkToFit="1"/>
      <protection hidden="1"/>
    </xf>
    <xf numFmtId="167" fontId="0" fillId="0" borderId="0" xfId="0" applyNumberFormat="1" applyBorder="1" applyAlignment="1" applyProtection="1">
      <alignment shrinkToFit="1"/>
      <protection hidden="1"/>
    </xf>
    <xf numFmtId="167" fontId="0" fillId="0" borderId="5" xfId="0" applyNumberFormat="1" applyBorder="1" applyAlignment="1" applyProtection="1">
      <alignment shrinkToFit="1"/>
      <protection hidden="1"/>
    </xf>
    <xf numFmtId="10" fontId="0" fillId="0" borderId="1" xfId="0" applyNumberFormat="1" applyBorder="1" applyAlignment="1" applyProtection="1">
      <alignment shrinkToFit="1"/>
      <protection hidden="1"/>
    </xf>
    <xf numFmtId="10" fontId="0" fillId="0" borderId="11" xfId="0" applyNumberFormat="1" applyBorder="1" applyAlignment="1" applyProtection="1">
      <alignment shrinkToFit="1"/>
      <protection hidden="1"/>
    </xf>
    <xf numFmtId="10" fontId="0" fillId="0" borderId="6" xfId="0" applyNumberFormat="1" applyBorder="1" applyAlignment="1" applyProtection="1">
      <alignment shrinkToFit="1"/>
      <protection hidden="1"/>
    </xf>
    <xf numFmtId="167" fontId="0" fillId="0" borderId="1" xfId="0" applyNumberFormat="1" applyBorder="1" applyAlignment="1" applyProtection="1">
      <alignment shrinkToFit="1"/>
      <protection hidden="1"/>
    </xf>
    <xf numFmtId="167" fontId="0" fillId="0" borderId="11" xfId="0" applyNumberFormat="1" applyBorder="1" applyAlignment="1" applyProtection="1">
      <alignment shrinkToFit="1"/>
      <protection hidden="1"/>
    </xf>
    <xf numFmtId="167" fontId="0" fillId="0" borderId="6" xfId="0" applyNumberFormat="1" applyBorder="1" applyAlignment="1" applyProtection="1">
      <alignment shrinkToFit="1"/>
      <protection hidden="1"/>
    </xf>
    <xf numFmtId="0" fontId="1" fillId="3" borderId="7" xfId="0" applyFont="1" applyFill="1" applyBorder="1" applyAlignment="1" applyProtection="1">
      <alignment horizontal="center" shrinkToFit="1"/>
      <protection hidden="1"/>
    </xf>
    <xf numFmtId="10" fontId="0" fillId="0" borderId="7" xfId="0" applyNumberFormat="1" applyFill="1" applyBorder="1" applyAlignment="1" applyProtection="1">
      <alignment horizontal="right" shrinkToFit="1"/>
      <protection hidden="1"/>
    </xf>
    <xf numFmtId="10" fontId="0" fillId="0" borderId="12" xfId="0" applyNumberFormat="1" applyFill="1" applyBorder="1" applyAlignment="1" applyProtection="1">
      <alignment horizontal="right" shrinkToFit="1"/>
      <protection hidden="1"/>
    </xf>
    <xf numFmtId="10" fontId="0" fillId="0" borderId="8" xfId="0" applyNumberFormat="1" applyFill="1" applyBorder="1" applyAlignment="1" applyProtection="1">
      <alignment horizontal="right" shrinkToFit="1"/>
      <protection hidden="1"/>
    </xf>
    <xf numFmtId="0" fontId="1" fillId="3" borderId="12" xfId="0" applyFont="1"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0" fontId="2" fillId="7" borderId="9" xfId="0" applyFont="1" applyFill="1" applyBorder="1" applyAlignment="1" applyProtection="1">
      <alignment horizontal="center" shrinkToFit="1"/>
      <protection hidden="1"/>
    </xf>
    <xf numFmtId="0" fontId="2" fillId="8" borderId="9" xfId="0" applyFont="1" applyFill="1" applyBorder="1" applyAlignment="1" applyProtection="1">
      <alignment horizontal="center" shrinkToFit="1"/>
      <protection hidden="1"/>
    </xf>
    <xf numFmtId="0" fontId="2" fillId="9" borderId="9" xfId="0" applyFont="1" applyFill="1" applyBorder="1" applyAlignment="1" applyProtection="1">
      <alignment horizontal="center" shrinkToFit="1"/>
      <protection hidden="1"/>
    </xf>
    <xf numFmtId="10" fontId="0" fillId="5" borderId="9" xfId="0" applyNumberFormat="1" applyFill="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9" xfId="0"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2" xfId="0" applyNumberFormat="1" applyFill="1" applyBorder="1" applyAlignment="1" applyProtection="1">
      <alignment shrinkToFit="1"/>
      <protection hidden="1"/>
    </xf>
    <xf numFmtId="8" fontId="0" fillId="0" borderId="10" xfId="0" applyNumberFormat="1" applyFill="1" applyBorder="1" applyAlignment="1" applyProtection="1">
      <alignment shrinkToFit="1"/>
      <protection hidden="1"/>
    </xf>
    <xf numFmtId="8" fontId="0" fillId="0" borderId="4" xfId="0" applyNumberFormat="1" applyFill="1" applyBorder="1" applyAlignment="1" applyProtection="1">
      <alignment shrinkToFit="1"/>
      <protection hidden="1"/>
    </xf>
    <xf numFmtId="0" fontId="9" fillId="0" borderId="0" xfId="0" applyFont="1" applyAlignment="1" applyProtection="1">
      <alignment horizontal="center"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10" fontId="0" fillId="0" borderId="2"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0" fontId="0" fillId="0" borderId="3" xfId="0" applyBorder="1" applyAlignment="1" applyProtection="1">
      <alignment horizontal="center" shrinkToFit="1"/>
      <protection locked="0"/>
    </xf>
    <xf numFmtId="0" fontId="0" fillId="0" borderId="0" xfId="0" applyBorder="1" applyAlignment="1" applyProtection="1">
      <alignment horizontal="center" shrinkToFit="1"/>
      <protection locked="0"/>
    </xf>
    <xf numFmtId="8" fontId="0" fillId="0" borderId="7"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7"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10"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10" fontId="0" fillId="0" borderId="9" xfId="0" applyNumberFormat="1" applyBorder="1" applyAlignment="1" applyProtection="1">
      <alignment shrinkToFit="1"/>
      <protection hidden="1"/>
    </xf>
    <xf numFmtId="0" fontId="0" fillId="0" borderId="7" xfId="0" applyFont="1" applyBorder="1" applyAlignment="1" applyProtection="1">
      <alignment horizontal="center" shrinkToFit="1"/>
      <protection hidden="1"/>
    </xf>
    <xf numFmtId="0" fontId="0" fillId="0" borderId="8" xfId="0" applyFont="1" applyBorder="1" applyAlignment="1" applyProtection="1">
      <alignment horizontal="center" shrinkToFit="1"/>
      <protection hidden="1"/>
    </xf>
    <xf numFmtId="0" fontId="2" fillId="0" borderId="0" xfId="0" applyFont="1" applyAlignment="1" applyProtection="1">
      <alignment shrinkToFit="1"/>
      <protection hidden="1"/>
    </xf>
    <xf numFmtId="0" fontId="0" fillId="5" borderId="0" xfId="0" applyFill="1" applyBorder="1" applyAlignment="1" applyProtection="1">
      <alignment shrinkToFit="1"/>
      <protection hidden="1"/>
    </xf>
    <xf numFmtId="0" fontId="0" fillId="0" borderId="3"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Alignment="1" applyProtection="1">
      <alignment horizontal="center" shrinkToFit="1"/>
      <protection hidden="1"/>
    </xf>
    <xf numFmtId="0" fontId="2" fillId="0" borderId="0" xfId="0" applyFont="1" applyAlignment="1" applyProtection="1">
      <alignment horizontal="center" shrinkToFit="1"/>
      <protection hidden="1"/>
    </xf>
    <xf numFmtId="10" fontId="0" fillId="0" borderId="7" xfId="0" applyNumberFormat="1" applyBorder="1" applyAlignment="1" applyProtection="1">
      <alignment shrinkToFit="1"/>
      <protection hidden="1"/>
    </xf>
    <xf numFmtId="10" fontId="0" fillId="0" borderId="12" xfId="0" applyNumberFormat="1" applyBorder="1" applyAlignment="1" applyProtection="1">
      <alignment shrinkToFit="1"/>
      <protection hidden="1"/>
    </xf>
    <xf numFmtId="10" fontId="0" fillId="0" borderId="8" xfId="0" applyNumberFormat="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0" fillId="0" borderId="9" xfId="0" applyBorder="1" applyAlignment="1" applyProtection="1">
      <alignment horizontal="center" shrinkToFit="1"/>
      <protection locked="0"/>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2" fillId="5" borderId="0" xfId="0" applyFont="1" applyFill="1" applyAlignment="1" applyProtection="1">
      <alignment horizontal="center" shrinkToFit="1"/>
      <protection hidden="1"/>
    </xf>
    <xf numFmtId="0" fontId="0" fillId="0" borderId="3" xfId="0" applyBorder="1" applyAlignment="1" applyProtection="1">
      <alignment horizontal="left" shrinkToFit="1"/>
      <protection hidden="1"/>
    </xf>
    <xf numFmtId="0" fontId="0" fillId="0" borderId="0"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9" xfId="0" applyFill="1" applyBorder="1" applyAlignment="1" applyProtection="1">
      <alignment horizontal="center" shrinkToFit="1"/>
      <protection hidden="1"/>
    </xf>
    <xf numFmtId="0" fontId="2" fillId="4" borderId="8" xfId="0" applyFont="1" applyFill="1" applyBorder="1" applyAlignment="1" applyProtection="1">
      <alignment horizontal="center" shrinkToFit="1"/>
      <protection locked="0"/>
    </xf>
    <xf numFmtId="0" fontId="0" fillId="0" borderId="7" xfId="0" applyBorder="1" applyAlignment="1" applyProtection="1">
      <alignment shrinkToFit="1"/>
      <protection locked="0"/>
    </xf>
    <xf numFmtId="167" fontId="0" fillId="0" borderId="2" xfId="0" applyNumberFormat="1" applyBorder="1" applyAlignment="1" applyProtection="1">
      <alignment shrinkToFit="1"/>
      <protection locked="0"/>
    </xf>
    <xf numFmtId="167" fontId="0" fillId="0" borderId="3" xfId="0" applyNumberFormat="1" applyBorder="1" applyAlignment="1" applyProtection="1">
      <alignment shrinkToFit="1"/>
      <protection locked="0"/>
    </xf>
    <xf numFmtId="0" fontId="0" fillId="0" borderId="12" xfId="0" applyBorder="1" applyAlignment="1" applyProtection="1">
      <alignment shrinkToFit="1"/>
      <protection locked="0"/>
    </xf>
    <xf numFmtId="167" fontId="0" fillId="0" borderId="10" xfId="0" applyNumberFormat="1" applyBorder="1" applyAlignment="1" applyProtection="1">
      <alignment shrinkToFit="1"/>
      <protection locked="0"/>
    </xf>
    <xf numFmtId="167" fontId="0" fillId="0" borderId="0" xfId="0" applyNumberFormat="1" applyBorder="1" applyAlignment="1" applyProtection="1">
      <alignment shrinkToFit="1"/>
      <protection locked="0"/>
    </xf>
    <xf numFmtId="0" fontId="0" fillId="0" borderId="2" xfId="0" applyNumberForma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5" borderId="0" xfId="0" applyFill="1" applyAlignment="1" applyProtection="1">
      <alignment horizontal="center" shrinkToFit="1"/>
      <protection hidden="1"/>
    </xf>
    <xf numFmtId="0" fontId="0" fillId="0" borderId="7" xfId="0" applyNumberFormat="1" applyBorder="1" applyAlignment="1" applyProtection="1">
      <alignment shrinkToFit="1"/>
      <protection hidden="1"/>
    </xf>
    <xf numFmtId="0" fontId="0" fillId="0" borderId="11" xfId="0" applyNumberFormat="1" applyBorder="1" applyAlignment="1" applyProtection="1">
      <alignment shrinkToFit="1"/>
      <protection hidden="1"/>
    </xf>
    <xf numFmtId="0" fontId="0" fillId="0" borderId="6" xfId="0" applyNumberFormat="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1" fillId="11" borderId="2" xfId="1" applyFont="1" applyFill="1" applyBorder="1" applyAlignment="1" applyProtection="1">
      <alignment horizontal="center" vertical="center" shrinkToFit="1"/>
      <protection hidden="1"/>
    </xf>
    <xf numFmtId="0" fontId="11" fillId="11" borderId="3" xfId="1" applyFont="1" applyFill="1" applyBorder="1" applyAlignment="1" applyProtection="1">
      <alignment horizontal="center" vertical="center" shrinkToFit="1"/>
      <protection hidden="1"/>
    </xf>
    <xf numFmtId="0" fontId="11" fillId="11" borderId="1" xfId="1" applyFont="1" applyFill="1" applyBorder="1" applyAlignment="1" applyProtection="1">
      <alignment horizontal="center" vertical="center" shrinkToFit="1"/>
      <protection hidden="1"/>
    </xf>
    <xf numFmtId="0" fontId="11" fillId="11" borderId="4" xfId="1" applyFont="1" applyFill="1" applyBorder="1" applyAlignment="1" applyProtection="1">
      <alignment horizontal="center" vertical="center" shrinkToFit="1"/>
      <protection hidden="1"/>
    </xf>
    <xf numFmtId="0" fontId="11" fillId="11" borderId="5" xfId="1" applyFont="1" applyFill="1" applyBorder="1" applyAlignment="1" applyProtection="1">
      <alignment horizontal="center" vertical="center" shrinkToFit="1"/>
      <protection hidden="1"/>
    </xf>
    <xf numFmtId="0" fontId="11" fillId="11" borderId="6" xfId="1" applyFont="1" applyFill="1" applyBorder="1" applyAlignment="1" applyProtection="1">
      <alignment horizontal="center" vertical="center" shrinkToFit="1"/>
      <protection hidden="1"/>
    </xf>
    <xf numFmtId="0" fontId="1" fillId="10" borderId="13" xfId="0" applyFont="1" applyFill="1" applyBorder="1" applyAlignment="1" applyProtection="1">
      <alignment horizontal="center" shrinkToFit="1"/>
      <protection hidden="1"/>
    </xf>
    <xf numFmtId="0" fontId="1" fillId="10" borderId="15" xfId="0" applyFont="1" applyFill="1" applyBorder="1" applyAlignment="1" applyProtection="1">
      <alignment horizontal="center" shrinkToFit="1"/>
      <protection hidden="1"/>
    </xf>
    <xf numFmtId="0" fontId="1" fillId="10" borderId="14" xfId="0" applyFont="1" applyFill="1" applyBorder="1" applyAlignment="1" applyProtection="1">
      <alignment horizontal="center" shrinkToFit="1"/>
      <protection hidden="1"/>
    </xf>
    <xf numFmtId="0" fontId="13" fillId="5" borderId="0" xfId="0" applyFont="1" applyFill="1" applyAlignment="1" applyProtection="1">
      <alignment horizontal="center" vertical="center" shrinkToFit="1"/>
      <protection hidden="1"/>
    </xf>
    <xf numFmtId="0" fontId="2" fillId="5" borderId="13" xfId="0" applyFont="1" applyFill="1" applyBorder="1" applyAlignment="1" applyProtection="1">
      <alignment horizontal="center" shrinkToFit="1"/>
      <protection hidden="1"/>
    </xf>
    <xf numFmtId="0" fontId="2" fillId="5" borderId="15" xfId="0" applyFont="1" applyFill="1" applyBorder="1" applyAlignment="1" applyProtection="1">
      <alignment horizontal="center" shrinkToFit="1"/>
      <protection hidden="1"/>
    </xf>
    <xf numFmtId="0" fontId="2" fillId="5" borderId="14" xfId="0" applyFont="1" applyFill="1" applyBorder="1" applyAlignment="1" applyProtection="1">
      <alignment horizontal="center" shrinkToFi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0" fillId="0" borderId="13"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1"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5" fillId="2" borderId="2"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5" fillId="2" borderId="1" xfId="0" applyFont="1" applyFill="1" applyBorder="1" applyAlignment="1" applyProtection="1">
      <alignment horizontal="center" vertical="center"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10" fontId="0" fillId="0" borderId="13" xfId="0" applyNumberFormat="1" applyBorder="1" applyAlignment="1" applyProtection="1">
      <alignment horizontal="center" shrinkToFit="1"/>
      <protection locked="0"/>
    </xf>
    <xf numFmtId="10" fontId="0" fillId="0" borderId="14" xfId="0" applyNumberFormat="1" applyBorder="1" applyAlignment="1" applyProtection="1">
      <alignment horizontal="center" shrinkToFit="1"/>
      <protection locked="0"/>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12" xfId="0" applyFont="1" applyFill="1" applyBorder="1" applyAlignment="1" applyProtection="1">
      <alignment horizontal="left" vertical="center" wrapText="1"/>
      <protection hidden="1"/>
    </xf>
    <xf numFmtId="0" fontId="4" fillId="5" borderId="8" xfId="0" applyFont="1" applyFill="1" applyBorder="1" applyAlignment="1" applyProtection="1">
      <alignment horizontal="left" vertical="center" wrapText="1"/>
      <protection hidden="1"/>
    </xf>
    <xf numFmtId="0" fontId="8" fillId="5" borderId="5" xfId="0" applyFont="1"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1" fillId="6" borderId="13" xfId="0" applyFont="1" applyFill="1" applyBorder="1" applyAlignment="1" applyProtection="1">
      <alignment horizontal="center" vertical="center" shrinkToFit="1"/>
      <protection hidden="1"/>
    </xf>
    <xf numFmtId="0" fontId="1" fillId="6" borderId="15" xfId="0" applyFont="1" applyFill="1" applyBorder="1" applyAlignment="1" applyProtection="1">
      <alignment horizontal="center" vertical="center" shrinkToFit="1"/>
      <protection hidden="1"/>
    </xf>
    <xf numFmtId="0" fontId="1" fillId="6" borderId="14" xfId="0" applyFont="1" applyFill="1" applyBorder="1" applyAlignment="1" applyProtection="1">
      <alignment horizontal="center" vertical="center" shrinkToFit="1"/>
      <protection hidden="1"/>
    </xf>
    <xf numFmtId="0" fontId="0" fillId="0" borderId="10" xfId="0" applyBorder="1" applyAlignment="1" applyProtection="1">
      <alignment horizontal="left" shrinkToFit="1"/>
      <protection hidden="1"/>
    </xf>
    <xf numFmtId="0" fontId="0" fillId="0" borderId="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4" fillId="5" borderId="5" xfId="0" applyFont="1" applyFill="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1" xfId="0" applyBorder="1" applyAlignment="1" applyProtection="1">
      <alignment horizontal="left" shrinkToFit="1"/>
      <protection hidden="1"/>
    </xf>
    <xf numFmtId="0" fontId="11" fillId="3" borderId="2"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1" xfId="0" applyFont="1" applyFill="1" applyBorder="1" applyAlignment="1" applyProtection="1">
      <alignment horizontal="center" vertical="center" shrinkToFit="1"/>
      <protection hidden="1"/>
    </xf>
    <xf numFmtId="0" fontId="11" fillId="3" borderId="4"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10" fontId="10" fillId="0" borderId="2" xfId="0" applyNumberFormat="1" applyFont="1" applyBorder="1" applyAlignment="1" applyProtection="1">
      <alignment horizontal="center" vertical="center" shrinkToFit="1"/>
      <protection hidden="1"/>
    </xf>
    <xf numFmtId="0" fontId="10" fillId="0" borderId="3" xfId="0" applyFont="1" applyBorder="1" applyAlignment="1" applyProtection="1">
      <alignment horizontal="center" vertical="center" shrinkToFit="1"/>
      <protection hidden="1"/>
    </xf>
    <xf numFmtId="0" fontId="10" fillId="0" borderId="1" xfId="0" applyFont="1" applyBorder="1" applyAlignment="1" applyProtection="1">
      <alignment horizontal="center" vertical="center" shrinkToFit="1"/>
      <protection hidden="1"/>
    </xf>
    <xf numFmtId="0" fontId="10" fillId="0" borderId="4" xfId="0" applyFont="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hidden="1"/>
    </xf>
    <xf numFmtId="0" fontId="10" fillId="0" borderId="6" xfId="0" applyFont="1" applyBorder="1" applyAlignment="1" applyProtection="1">
      <alignment horizontal="center" vertical="center" shrinkToFit="1"/>
      <protection hidden="1"/>
    </xf>
    <xf numFmtId="8" fontId="10" fillId="0" borderId="2" xfId="0" applyNumberFormat="1" applyFont="1" applyBorder="1" applyAlignment="1" applyProtection="1">
      <alignment horizontal="center" vertical="center" shrinkToFit="1"/>
      <protection hidden="1"/>
    </xf>
    <xf numFmtId="0" fontId="0" fillId="0" borderId="13" xfId="0" applyFill="1" applyBorder="1" applyAlignment="1" applyProtection="1">
      <alignment horizontal="center" shrinkToFit="1"/>
      <protection locked="0"/>
    </xf>
    <xf numFmtId="0" fontId="0" fillId="0" borderId="15" xfId="0" applyFill="1" applyBorder="1" applyAlignment="1" applyProtection="1">
      <alignment horizontal="center" shrinkToFit="1"/>
      <protection locked="0"/>
    </xf>
    <xf numFmtId="0" fontId="0" fillId="0" borderId="14" xfId="0" applyFill="1" applyBorder="1" applyAlignment="1" applyProtection="1">
      <alignment horizontal="center" shrinkToFit="1"/>
      <protection locked="0"/>
    </xf>
    <xf numFmtId="8" fontId="10" fillId="0" borderId="2" xfId="0" applyNumberFormat="1" applyFont="1" applyFill="1" applyBorder="1" applyAlignment="1" applyProtection="1">
      <alignment horizontal="center" vertical="center" shrinkToFit="1"/>
      <protection hidden="1"/>
    </xf>
    <xf numFmtId="8" fontId="10" fillId="0" borderId="3" xfId="0" applyNumberFormat="1" applyFont="1" applyFill="1" applyBorder="1" applyAlignment="1" applyProtection="1">
      <alignment horizontal="center" vertical="center" shrinkToFit="1"/>
      <protection hidden="1"/>
    </xf>
    <xf numFmtId="8" fontId="10" fillId="0" borderId="1" xfId="0" applyNumberFormat="1" applyFont="1" applyFill="1" applyBorder="1" applyAlignment="1" applyProtection="1">
      <alignment horizontal="center" vertical="center" shrinkToFit="1"/>
      <protection hidden="1"/>
    </xf>
    <xf numFmtId="8" fontId="10" fillId="0" borderId="4" xfId="0" applyNumberFormat="1" applyFont="1" applyFill="1" applyBorder="1" applyAlignment="1" applyProtection="1">
      <alignment horizontal="center" vertical="center" shrinkToFit="1"/>
      <protection hidden="1"/>
    </xf>
    <xf numFmtId="8" fontId="10" fillId="0" borderId="5" xfId="0" applyNumberFormat="1" applyFont="1" applyFill="1" applyBorder="1" applyAlignment="1" applyProtection="1">
      <alignment horizontal="center" vertical="center" shrinkToFit="1"/>
      <protection hidden="1"/>
    </xf>
    <xf numFmtId="8" fontId="10" fillId="0" borderId="6" xfId="0" applyNumberFormat="1" applyFont="1" applyFill="1" applyBorder="1" applyAlignment="1" applyProtection="1">
      <alignment horizontal="center" vertical="center" shrinkToFit="1"/>
      <protection hidden="1"/>
    </xf>
    <xf numFmtId="0" fontId="4" fillId="5" borderId="15" xfId="0" applyFont="1" applyFill="1" applyBorder="1" applyAlignment="1" applyProtection="1">
      <alignment horizontal="center" shrinkToFit="1"/>
      <protection hidden="1"/>
    </xf>
    <xf numFmtId="10" fontId="10" fillId="0" borderId="2" xfId="0" applyNumberFormat="1" applyFont="1" applyFill="1" applyBorder="1" applyAlignment="1" applyProtection="1">
      <alignment horizontal="center" vertical="center" shrinkToFit="1"/>
      <protection hidden="1"/>
    </xf>
    <xf numFmtId="10" fontId="10" fillId="0" borderId="3" xfId="0" applyNumberFormat="1" applyFont="1" applyFill="1" applyBorder="1" applyAlignment="1" applyProtection="1">
      <alignment horizontal="center" vertical="center" shrinkToFit="1"/>
      <protection hidden="1"/>
    </xf>
    <xf numFmtId="10" fontId="10" fillId="0" borderId="1" xfId="0" applyNumberFormat="1" applyFont="1" applyFill="1" applyBorder="1" applyAlignment="1" applyProtection="1">
      <alignment horizontal="center" vertical="center" shrinkToFit="1"/>
      <protection hidden="1"/>
    </xf>
    <xf numFmtId="10" fontId="10" fillId="0" borderId="4" xfId="0" applyNumberFormat="1" applyFont="1" applyFill="1" applyBorder="1" applyAlignment="1" applyProtection="1">
      <alignment horizontal="center" vertical="center" shrinkToFit="1"/>
      <protection hidden="1"/>
    </xf>
    <xf numFmtId="10" fontId="10" fillId="0" borderId="5" xfId="0" applyNumberFormat="1" applyFont="1" applyFill="1" applyBorder="1" applyAlignment="1" applyProtection="1">
      <alignment horizontal="center" vertical="center" shrinkToFit="1"/>
      <protection hidden="1"/>
    </xf>
    <xf numFmtId="10" fontId="10" fillId="0" borderId="6" xfId="0" applyNumberFormat="1" applyFont="1" applyFill="1" applyBorder="1" applyAlignment="1" applyProtection="1">
      <alignment horizontal="center" vertical="center" shrinkToFit="1"/>
      <protection hidden="1"/>
    </xf>
    <xf numFmtId="0" fontId="4" fillId="5" borderId="3" xfId="0" applyFont="1" applyFill="1" applyBorder="1" applyAlignment="1" applyProtection="1">
      <alignment horizontal="center" shrinkToFit="1"/>
      <protection hidden="1"/>
    </xf>
    <xf numFmtId="0" fontId="2" fillId="5" borderId="3"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12" borderId="7" xfId="0" applyFill="1" applyBorder="1" applyAlignment="1" applyProtection="1">
      <alignment shrinkToFit="1"/>
      <protection hidden="1"/>
    </xf>
    <xf numFmtId="0" fontId="0" fillId="12" borderId="3" xfId="0" applyFill="1" applyBorder="1" applyAlignment="1" applyProtection="1">
      <alignment shrinkToFit="1"/>
      <protection hidden="1"/>
    </xf>
    <xf numFmtId="0" fontId="0" fillId="12" borderId="3" xfId="0" applyFill="1" applyBorder="1" applyAlignment="1" applyProtection="1">
      <alignment horizontal="center" shrinkToFit="1"/>
      <protection hidden="1"/>
    </xf>
    <xf numFmtId="8" fontId="0" fillId="12" borderId="3" xfId="0" applyNumberFormat="1" applyFill="1" applyBorder="1" applyAlignment="1" applyProtection="1">
      <alignment shrinkToFit="1"/>
      <protection hidden="1"/>
    </xf>
    <xf numFmtId="167" fontId="0" fillId="12" borderId="2" xfId="0" applyNumberFormat="1" applyFill="1" applyBorder="1" applyAlignment="1" applyProtection="1">
      <alignment shrinkToFit="1"/>
      <protection hidden="1"/>
    </xf>
    <xf numFmtId="0" fontId="0" fillId="12" borderId="1" xfId="0" applyFill="1" applyBorder="1" applyAlignment="1" applyProtection="1">
      <alignment shrinkToFit="1"/>
      <protection hidden="1"/>
    </xf>
    <xf numFmtId="167" fontId="0" fillId="12" borderId="3" xfId="0" applyNumberFormat="1" applyFill="1" applyBorder="1" applyAlignment="1" applyProtection="1">
      <alignment shrinkToFit="1"/>
      <protection hidden="1"/>
    </xf>
    <xf numFmtId="0" fontId="0" fillId="12" borderId="12" xfId="0" applyFill="1" applyBorder="1" applyAlignment="1" applyProtection="1">
      <alignment shrinkToFit="1"/>
      <protection hidden="1"/>
    </xf>
    <xf numFmtId="0" fontId="0" fillId="12" borderId="0" xfId="0" applyFill="1" applyBorder="1" applyAlignment="1" applyProtection="1">
      <alignment shrinkToFit="1"/>
      <protection hidden="1"/>
    </xf>
    <xf numFmtId="0" fontId="0" fillId="12" borderId="0" xfId="0" applyFill="1" applyBorder="1" applyAlignment="1" applyProtection="1">
      <alignment horizontal="center" shrinkToFit="1"/>
      <protection hidden="1"/>
    </xf>
    <xf numFmtId="8" fontId="0" fillId="12" borderId="0" xfId="0" applyNumberFormat="1" applyFill="1" applyBorder="1" applyAlignment="1" applyProtection="1">
      <alignment shrinkToFit="1"/>
      <protection hidden="1"/>
    </xf>
    <xf numFmtId="167" fontId="0" fillId="12" borderId="10" xfId="0" applyNumberFormat="1" applyFill="1" applyBorder="1" applyAlignment="1" applyProtection="1">
      <alignment shrinkToFit="1"/>
      <protection hidden="1"/>
    </xf>
    <xf numFmtId="0" fontId="0" fillId="12" borderId="11" xfId="0" applyFill="1" applyBorder="1" applyAlignment="1" applyProtection="1">
      <alignment shrinkToFit="1"/>
      <protection hidden="1"/>
    </xf>
    <xf numFmtId="167" fontId="0" fillId="12" borderId="0" xfId="0" applyNumberFormat="1" applyFill="1" applyBorder="1" applyAlignment="1" applyProtection="1">
      <alignment shrinkToFit="1"/>
      <protection hidden="1"/>
    </xf>
    <xf numFmtId="0" fontId="0" fillId="12" borderId="8" xfId="0" applyFill="1" applyBorder="1" applyAlignment="1" applyProtection="1">
      <alignment shrinkToFit="1"/>
      <protection hidden="1"/>
    </xf>
    <xf numFmtId="0" fontId="0" fillId="12" borderId="5" xfId="0" applyFill="1" applyBorder="1" applyAlignment="1" applyProtection="1">
      <alignment shrinkToFit="1"/>
      <protection hidden="1"/>
    </xf>
    <xf numFmtId="0" fontId="0" fillId="12" borderId="5" xfId="0" applyFill="1" applyBorder="1" applyAlignment="1" applyProtection="1">
      <alignment horizontal="center" shrinkToFit="1"/>
      <protection hidden="1"/>
    </xf>
    <xf numFmtId="8" fontId="0" fillId="12" borderId="5" xfId="0" applyNumberFormat="1" applyFill="1" applyBorder="1" applyAlignment="1" applyProtection="1">
      <alignment shrinkToFit="1"/>
      <protection hidden="1"/>
    </xf>
    <xf numFmtId="167" fontId="0" fillId="12" borderId="4" xfId="0" applyNumberFormat="1" applyFill="1" applyBorder="1" applyAlignment="1" applyProtection="1">
      <alignment shrinkToFit="1"/>
      <protection hidden="1"/>
    </xf>
    <xf numFmtId="0" fontId="0" fillId="12" borderId="6" xfId="0" applyFill="1" applyBorder="1" applyAlignment="1" applyProtection="1">
      <alignment shrinkToFit="1"/>
      <protection hidden="1"/>
    </xf>
    <xf numFmtId="167" fontId="0" fillId="12" borderId="5" xfId="0" applyNumberFormat="1" applyFill="1" applyBorder="1" applyAlignment="1" applyProtection="1">
      <alignment shrinkToFit="1"/>
      <protection hidden="1"/>
    </xf>
    <xf numFmtId="164" fontId="0" fillId="12" borderId="2" xfId="0" applyNumberFormat="1" applyFill="1" applyBorder="1" applyAlignment="1" applyProtection="1">
      <alignment shrinkToFit="1"/>
      <protection hidden="1"/>
    </xf>
    <xf numFmtId="164" fontId="0" fillId="12" borderId="1" xfId="0" applyNumberFormat="1" applyFill="1" applyBorder="1" applyAlignment="1" applyProtection="1">
      <alignment shrinkToFit="1"/>
      <protection hidden="1"/>
    </xf>
    <xf numFmtId="166" fontId="0" fillId="12" borderId="7" xfId="0" applyNumberFormat="1" applyFill="1" applyBorder="1" applyAlignment="1" applyProtection="1">
      <alignment shrinkToFit="1"/>
      <protection hidden="1"/>
    </xf>
    <xf numFmtId="0" fontId="0" fillId="12" borderId="2" xfId="0" applyFill="1" applyBorder="1" applyAlignment="1" applyProtection="1">
      <alignment shrinkToFit="1"/>
      <protection hidden="1"/>
    </xf>
    <xf numFmtId="165" fontId="0" fillId="12" borderId="3" xfId="0" applyNumberFormat="1" applyFill="1" applyBorder="1" applyAlignment="1" applyProtection="1">
      <alignment shrinkToFit="1"/>
      <protection hidden="1"/>
    </xf>
    <xf numFmtId="164" fontId="0" fillId="12" borderId="10" xfId="0" applyNumberFormat="1" applyFill="1" applyBorder="1" applyAlignment="1" applyProtection="1">
      <alignment shrinkToFit="1"/>
      <protection hidden="1"/>
    </xf>
    <xf numFmtId="164" fontId="0" fillId="12" borderId="11" xfId="0" applyNumberFormat="1" applyFill="1" applyBorder="1" applyAlignment="1" applyProtection="1">
      <alignment shrinkToFit="1"/>
      <protection hidden="1"/>
    </xf>
    <xf numFmtId="166" fontId="0" fillId="12" borderId="12" xfId="0" applyNumberFormat="1" applyFill="1" applyBorder="1" applyAlignment="1" applyProtection="1">
      <alignment shrinkToFit="1"/>
      <protection hidden="1"/>
    </xf>
    <xf numFmtId="0" fontId="0" fillId="12" borderId="10" xfId="0" applyFill="1" applyBorder="1" applyAlignment="1" applyProtection="1">
      <alignment shrinkToFit="1"/>
      <protection hidden="1"/>
    </xf>
    <xf numFmtId="165" fontId="0" fillId="12" borderId="0" xfId="0" applyNumberFormat="1" applyFill="1" applyBorder="1" applyAlignment="1" applyProtection="1">
      <alignment shrinkToFit="1"/>
      <protection hidden="1"/>
    </xf>
    <xf numFmtId="164" fontId="0" fillId="12" borderId="4" xfId="0" applyNumberFormat="1" applyFill="1" applyBorder="1" applyAlignment="1" applyProtection="1">
      <alignment shrinkToFit="1"/>
      <protection hidden="1"/>
    </xf>
    <xf numFmtId="164" fontId="0" fillId="12" borderId="6" xfId="0" applyNumberFormat="1" applyFill="1" applyBorder="1" applyAlignment="1" applyProtection="1">
      <alignment shrinkToFit="1"/>
      <protection hidden="1"/>
    </xf>
    <xf numFmtId="166" fontId="0" fillId="12" borderId="8" xfId="0" applyNumberFormat="1" applyFill="1" applyBorder="1" applyAlignment="1" applyProtection="1">
      <alignment shrinkToFit="1"/>
      <protection hidden="1"/>
    </xf>
    <xf numFmtId="0" fontId="0" fillId="12" borderId="4" xfId="0" applyFill="1" applyBorder="1" applyAlignment="1" applyProtection="1">
      <alignment shrinkToFit="1"/>
      <protection hidden="1"/>
    </xf>
    <xf numFmtId="165" fontId="0" fillId="12" borderId="5" xfId="0" applyNumberFormat="1" applyFill="1" applyBorder="1" applyAlignment="1" applyProtection="1">
      <alignment shrinkToFit="1"/>
      <protection hidden="1"/>
    </xf>
  </cellXfs>
  <cellStyles count="2">
    <cellStyle name="Hyperlink" xfId="1" builtinId="8"/>
    <cellStyle name="Normal" xfId="0" builtinId="0"/>
  </cellStyles>
  <dxfs count="13">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AF240D"/>
      <color rgb="FF2A713D"/>
      <color rgb="FF0000FF"/>
      <color rgb="FFF8696B"/>
      <color rgb="FF63BE7B"/>
      <color rgb="FFFFEB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of Used Stock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AF240D"/>
              </a:solidFill>
              <a:ln>
                <a:noFill/>
              </a:ln>
              <a:effectLst/>
            </c:spPr>
            <c:extLst>
              <c:ext xmlns:c16="http://schemas.microsoft.com/office/drawing/2014/chart" uri="{C3380CC4-5D6E-409C-BE32-E72D297353CC}">
                <c16:uniqueId val="{00000002-5C0D-4E4A-A7BC-C2746022D867}"/>
              </c:ext>
            </c:extLst>
          </c:dPt>
          <c:dPt>
            <c:idx val="1"/>
            <c:invertIfNegative val="0"/>
            <c:bubble3D val="0"/>
            <c:spPr>
              <a:solidFill>
                <a:srgbClr val="AF240D"/>
              </a:solidFill>
              <a:ln>
                <a:noFill/>
              </a:ln>
              <a:effectLst/>
            </c:spPr>
            <c:extLst>
              <c:ext xmlns:c16="http://schemas.microsoft.com/office/drawing/2014/chart" uri="{C3380CC4-5D6E-409C-BE32-E72D297353CC}">
                <c16:uniqueId val="{00000001-5C0D-4E4A-A7BC-C2746022D867}"/>
              </c:ext>
            </c:extLst>
          </c:dPt>
          <c:cat>
            <c:strRef>
              <c:f>'Stock Take Report'!$AY$41:$AY$42</c:f>
              <c:strCache>
                <c:ptCount val="2"/>
                <c:pt idx="0">
                  <c:v>Cost According to Stocktake</c:v>
                </c:pt>
                <c:pt idx="1">
                  <c:v>Cost According to Sales</c:v>
                </c:pt>
              </c:strCache>
            </c:strRef>
          </c:cat>
          <c:val>
            <c:numRef>
              <c:f>'Stock Take Report'!$AZ$41:$AZ$42</c:f>
              <c:numCache>
                <c:formatCode>"£"#,##0.00_);[Red]\("£"#,##0.00\)</c:formatCode>
                <c:ptCount val="2"/>
                <c:pt idx="0">
                  <c:v>8.6999999999999993</c:v>
                </c:pt>
                <c:pt idx="1">
                  <c:v>14.400000000000002</c:v>
                </c:pt>
              </c:numCache>
            </c:numRef>
          </c:val>
          <c:extLst>
            <c:ext xmlns:c16="http://schemas.microsoft.com/office/drawing/2014/chart" uri="{C3380CC4-5D6E-409C-BE32-E72D297353CC}">
              <c16:uniqueId val="{00000000-5C0D-4E4A-A7BC-C2746022D867}"/>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Actual Sales v Potential</a:t>
            </a:r>
            <a:r>
              <a:rPr lang="en-GB" baseline="0"/>
              <a:t> Sales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2A713D"/>
            </a:solidFill>
            <a:ln>
              <a:noFill/>
            </a:ln>
            <a:effectLst/>
          </c:spPr>
          <c:invertIfNegative val="0"/>
          <c:cat>
            <c:strRef>
              <c:f>'Stock Take Report'!$AY$56:$AY$57</c:f>
              <c:strCache>
                <c:ptCount val="2"/>
                <c:pt idx="0">
                  <c:v>Turnover as per Default Markup</c:v>
                </c:pt>
                <c:pt idx="1">
                  <c:v>Turnover as per Selling Prices</c:v>
                </c:pt>
              </c:strCache>
            </c:strRef>
          </c:cat>
          <c:val>
            <c:numRef>
              <c:f>'Stock Take Report'!$AZ$56:$AZ$57</c:f>
              <c:numCache>
                <c:formatCode>"£"#,##0.00_);[Red]\("£"#,##0.00\)</c:formatCode>
                <c:ptCount val="2"/>
                <c:pt idx="0">
                  <c:v>24.04</c:v>
                </c:pt>
                <c:pt idx="1">
                  <c:v>48</c:v>
                </c:pt>
              </c:numCache>
            </c:numRef>
          </c:val>
          <c:extLst>
            <c:ext xmlns:c16="http://schemas.microsoft.com/office/drawing/2014/chart" uri="{C3380CC4-5D6E-409C-BE32-E72D297353CC}">
              <c16:uniqueId val="{00000004-BA3E-4AB7-BC6C-F3D1F5F8B645}"/>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Financial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1-D7C2-499D-92F6-B3B2742BAA3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2-D7C2-499D-92F6-B3B2742BAA33}"/>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D7C2-499D-92F6-B3B2742BAA33}"/>
              </c:ext>
            </c:extLst>
          </c:dPt>
          <c:cat>
            <c:strRef>
              <c:f>'Stock Take Report'!$AY$11:$AY$13</c:f>
              <c:strCache>
                <c:ptCount val="3"/>
                <c:pt idx="0">
                  <c:v>Cost of Stock</c:v>
                </c:pt>
                <c:pt idx="1">
                  <c:v>Profit</c:v>
                </c:pt>
                <c:pt idx="2">
                  <c:v>Loss</c:v>
                </c:pt>
              </c:strCache>
            </c:strRef>
          </c:cat>
          <c:val>
            <c:numRef>
              <c:f>'Stock Take Report'!$AZ$11:$AZ$13</c:f>
              <c:numCache>
                <c:formatCode>"£"#,##0.00_);[Red]\("£"#,##0.00\)</c:formatCode>
                <c:ptCount val="3"/>
                <c:pt idx="0">
                  <c:v>14.400000000000002</c:v>
                </c:pt>
                <c:pt idx="1">
                  <c:v>33.599999999999994</c:v>
                </c:pt>
                <c:pt idx="2">
                  <c:v>0</c:v>
                </c:pt>
              </c:numCache>
            </c:numRef>
          </c:val>
          <c:extLst>
            <c:ext xmlns:c16="http://schemas.microsoft.com/office/drawing/2014/chart" uri="{C3380CC4-5D6E-409C-BE32-E72D297353CC}">
              <c16:uniqueId val="{00000000-D7C2-499D-92F6-B3B2742BAA3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0E12-4D10-9006-3D471A5EE604}"/>
              </c:ext>
            </c:extLst>
          </c:dPt>
          <c:dPt>
            <c:idx val="1"/>
            <c:bubble3D val="0"/>
            <c:spPr>
              <a:solidFill>
                <a:srgbClr val="0000FF"/>
              </a:solidFill>
              <a:ln w="19050">
                <a:noFill/>
              </a:ln>
              <a:effectLst/>
            </c:spPr>
            <c:extLst>
              <c:ext xmlns:c16="http://schemas.microsoft.com/office/drawing/2014/chart" uri="{C3380CC4-5D6E-409C-BE32-E72D297353CC}">
                <c16:uniqueId val="{00000002-0E12-4D10-9006-3D471A5EE604}"/>
              </c:ext>
            </c:extLst>
          </c:dPt>
          <c:cat>
            <c:strRef>
              <c:f>'Stock Take Report'!$AY$25:$AY$26</c:f>
              <c:strCache>
                <c:ptCount val="2"/>
                <c:pt idx="0">
                  <c:v>HOT Drinks - Number Sold</c:v>
                </c:pt>
                <c:pt idx="1">
                  <c:v>COLD Drinks - Number Sold</c:v>
                </c:pt>
              </c:strCache>
            </c:strRef>
          </c:cat>
          <c:val>
            <c:numRef>
              <c:f>'Stock Take Report'!$AZ$25:$AZ$26</c:f>
              <c:numCache>
                <c:formatCode>General</c:formatCode>
                <c:ptCount val="2"/>
                <c:pt idx="0">
                  <c:v>4</c:v>
                </c:pt>
                <c:pt idx="1">
                  <c:v>8</c:v>
                </c:pt>
              </c:numCache>
            </c:numRef>
          </c:val>
          <c:extLst>
            <c:ext xmlns:c16="http://schemas.microsoft.com/office/drawing/2014/chart" uri="{C3380CC4-5D6E-409C-BE32-E72D297353CC}">
              <c16:uniqueId val="{00000000-0E12-4D10-9006-3D471A5EE60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C487-4D1E-814D-39873B06D3DE}"/>
              </c:ext>
            </c:extLst>
          </c:dPt>
          <c:dPt>
            <c:idx val="1"/>
            <c:bubble3D val="0"/>
            <c:spPr>
              <a:solidFill>
                <a:srgbClr val="0000FF"/>
              </a:solidFill>
              <a:ln w="19050">
                <a:noFill/>
              </a:ln>
              <a:effectLst/>
            </c:spPr>
            <c:extLst>
              <c:ext xmlns:c16="http://schemas.microsoft.com/office/drawing/2014/chart" uri="{C3380CC4-5D6E-409C-BE32-E72D297353CC}">
                <c16:uniqueId val="{00000003-C487-4D1E-814D-39873B06D3DE}"/>
              </c:ext>
            </c:extLst>
          </c:dPt>
          <c:cat>
            <c:strRef>
              <c:f>'Stock Take Report'!$AY$28:$AY$29</c:f>
              <c:strCache>
                <c:ptCount val="2"/>
                <c:pt idx="0">
                  <c:v>HOT Drinks - Value Sold</c:v>
                </c:pt>
                <c:pt idx="1">
                  <c:v>COLD Drinks - Value Sold</c:v>
                </c:pt>
              </c:strCache>
            </c:strRef>
          </c:cat>
          <c:val>
            <c:numRef>
              <c:f>'Stock Take Report'!$AZ$28:$AZ$29</c:f>
              <c:numCache>
                <c:formatCode>"£"#,##0.00_);[Red]\("£"#,##0.00\)</c:formatCode>
                <c:ptCount val="2"/>
                <c:pt idx="0">
                  <c:v>8</c:v>
                </c:pt>
                <c:pt idx="1">
                  <c:v>40</c:v>
                </c:pt>
              </c:numCache>
            </c:numRef>
          </c:val>
          <c:extLst>
            <c:ext xmlns:c16="http://schemas.microsoft.com/office/drawing/2014/chart" uri="{C3380CC4-5D6E-409C-BE32-E72D297353CC}">
              <c16:uniqueId val="{00000004-C487-4D1E-814D-39873B06D3D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BC39-432A-8FF3-0AD96330DB5B}"/>
              </c:ext>
            </c:extLst>
          </c:dPt>
          <c:dPt>
            <c:idx val="1"/>
            <c:bubble3D val="0"/>
            <c:spPr>
              <a:solidFill>
                <a:srgbClr val="0000FF"/>
              </a:solidFill>
              <a:ln w="19050">
                <a:noFill/>
              </a:ln>
              <a:effectLst/>
            </c:spPr>
            <c:extLst>
              <c:ext xmlns:c16="http://schemas.microsoft.com/office/drawing/2014/chart" uri="{C3380CC4-5D6E-409C-BE32-E72D297353CC}">
                <c16:uniqueId val="{00000003-BC39-432A-8FF3-0AD96330DB5B}"/>
              </c:ext>
            </c:extLst>
          </c:dPt>
          <c:cat>
            <c:strRef>
              <c:f>'Stock Take Report'!$AY$31:$AY$32</c:f>
              <c:strCache>
                <c:ptCount val="2"/>
                <c:pt idx="0">
                  <c:v>HOT Drinks - Profit Made</c:v>
                </c:pt>
                <c:pt idx="1">
                  <c:v>COLD Drinks - Profit Made</c:v>
                </c:pt>
              </c:strCache>
            </c:strRef>
          </c:cat>
          <c:val>
            <c:numRef>
              <c:f>'Stock Take Report'!$AZ$31:$AZ$32</c:f>
              <c:numCache>
                <c:formatCode>"£"#,##0.00_);[Red]\("£"#,##0.00\)</c:formatCode>
                <c:ptCount val="2"/>
                <c:pt idx="0">
                  <c:v>6.5</c:v>
                </c:pt>
                <c:pt idx="1">
                  <c:v>29.479999999999997</c:v>
                </c:pt>
              </c:numCache>
            </c:numRef>
          </c:val>
          <c:extLst>
            <c:ext xmlns:c16="http://schemas.microsoft.com/office/drawing/2014/chart" uri="{C3380CC4-5D6E-409C-BE32-E72D297353CC}">
              <c16:uniqueId val="{00000004-BC39-432A-8FF3-0AD96330DB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100" TargetMode="External"/><Relationship Id="rId7" Type="http://schemas.openxmlformats.org/officeDocument/2006/relationships/hyperlink" Target="https://spreadsheetsolutions.biz/project/cocktail-calculator/?10100" TargetMode="External"/><Relationship Id="rId2" Type="http://schemas.openxmlformats.org/officeDocument/2006/relationships/image" Target="../media/image1.jpeg"/><Relationship Id="rId1" Type="http://schemas.openxmlformats.org/officeDocument/2006/relationships/hyperlink" Target="https://spreadsheetsolutions.biz/?10100" TargetMode="External"/><Relationship Id="rId6" Type="http://schemas.openxmlformats.org/officeDocument/2006/relationships/image" Target="../media/image3.jpg"/><Relationship Id="rId5" Type="http://schemas.openxmlformats.org/officeDocument/2006/relationships/hyperlink" Target="https://spreadsheetsolutions.biz/how-to-not-ruin-your-spreadsheet/?10100" TargetMode="External"/><Relationship Id="rId4"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1"/>
          <a:extLst>
            <a:ext uri="{FF2B5EF4-FFF2-40B4-BE49-F238E27FC236}">
              <a16:creationId xmlns:a16="http://schemas.microsoft.com/office/drawing/2014/main" id="{9B9B5BB5-9416-4930-A7F1-0D305002E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7715251"/>
          <a:ext cx="3905250" cy="117027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4" name="Picture 3">
          <a:hlinkClick xmlns:r="http://schemas.openxmlformats.org/officeDocument/2006/relationships" r:id="rId3"/>
          <a:extLst>
            <a:ext uri="{FF2B5EF4-FFF2-40B4-BE49-F238E27FC236}">
              <a16:creationId xmlns:a16="http://schemas.microsoft.com/office/drawing/2014/main" id="{5D644331-8669-4D92-8C7A-599ABCBF28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75809" y="9322948"/>
          <a:ext cx="4030981" cy="57543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5" name="Picture 4">
          <a:hlinkClick xmlns:r="http://schemas.openxmlformats.org/officeDocument/2006/relationships" r:id="rId5"/>
          <a:extLst>
            <a:ext uri="{FF2B5EF4-FFF2-40B4-BE49-F238E27FC236}">
              <a16:creationId xmlns:a16="http://schemas.microsoft.com/office/drawing/2014/main" id="{93D275FE-CB9E-4DA8-8C3A-6FD365DF545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0" y="9286875"/>
          <a:ext cx="4027170" cy="481542"/>
        </a:xfrm>
        <a:prstGeom prst="rect">
          <a:avLst/>
        </a:prstGeom>
      </xdr:spPr>
    </xdr:pic>
    <xdr:clientData/>
  </xdr:twoCellAnchor>
  <xdr:twoCellAnchor editAs="oneCell">
    <xdr:from>
      <xdr:col>1</xdr:col>
      <xdr:colOff>57150</xdr:colOff>
      <xdr:row>35</xdr:row>
      <xdr:rowOff>85725</xdr:rowOff>
    </xdr:from>
    <xdr:to>
      <xdr:col>21</xdr:col>
      <xdr:colOff>142875</xdr:colOff>
      <xdr:row>39</xdr:row>
      <xdr:rowOff>162520</xdr:rowOff>
    </xdr:to>
    <xdr:pic>
      <xdr:nvPicPr>
        <xdr:cNvPr id="6" name="Picture 5">
          <a:hlinkClick xmlns:r="http://schemas.openxmlformats.org/officeDocument/2006/relationships" r:id="rId7"/>
          <a:extLst>
            <a:ext uri="{FF2B5EF4-FFF2-40B4-BE49-F238E27FC236}">
              <a16:creationId xmlns:a16="http://schemas.microsoft.com/office/drawing/2014/main" id="{51445081-4FC3-43E2-9CC6-CC223A095A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7705725"/>
          <a:ext cx="3895725" cy="838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533400</xdr:colOff>
      <xdr:row>20</xdr:row>
      <xdr:rowOff>85725</xdr:rowOff>
    </xdr:from>
    <xdr:ext cx="3347904" cy="405432"/>
    <xdr:sp macro="" textlink="">
      <xdr:nvSpPr>
        <xdr:cNvPr id="2" name="TextBox 1">
          <a:extLst>
            <a:ext uri="{FF2B5EF4-FFF2-40B4-BE49-F238E27FC236}">
              <a16:creationId xmlns:a16="http://schemas.microsoft.com/office/drawing/2014/main" id="{D5E3F310-5E3B-6E8E-D8BF-65B7AA6DD04F}"/>
            </a:ext>
          </a:extLst>
        </xdr:cNvPr>
        <xdr:cNvSpPr txBox="1"/>
      </xdr:nvSpPr>
      <xdr:spPr>
        <a:xfrm>
          <a:off x="3962400" y="389572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409575</xdr:colOff>
      <xdr:row>20</xdr:row>
      <xdr:rowOff>95250</xdr:rowOff>
    </xdr:from>
    <xdr:ext cx="3347904" cy="405432"/>
    <xdr:sp macro="" textlink="">
      <xdr:nvSpPr>
        <xdr:cNvPr id="3" name="TextBox 2">
          <a:extLst>
            <a:ext uri="{FF2B5EF4-FFF2-40B4-BE49-F238E27FC236}">
              <a16:creationId xmlns:a16="http://schemas.microsoft.com/office/drawing/2014/main" id="{E5493887-13E7-6580-300C-7E68C558CC6B}"/>
            </a:ext>
          </a:extLst>
        </xdr:cNvPr>
        <xdr:cNvSpPr txBox="1"/>
      </xdr:nvSpPr>
      <xdr:spPr>
        <a:xfrm>
          <a:off x="3457575" y="3905250"/>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4762</xdr:rowOff>
    </xdr:from>
    <xdr:to>
      <xdr:col>25</xdr:col>
      <xdr:colOff>0</xdr:colOff>
      <xdr:row>49</xdr:row>
      <xdr:rowOff>0</xdr:rowOff>
    </xdr:to>
    <xdr:graphicFrame macro="">
      <xdr:nvGraphicFramePr>
        <xdr:cNvPr id="2" name="Chart 1">
          <a:extLst>
            <a:ext uri="{FF2B5EF4-FFF2-40B4-BE49-F238E27FC236}">
              <a16:creationId xmlns:a16="http://schemas.microsoft.com/office/drawing/2014/main" id="{3AA11DF0-CE28-46D7-A557-92FD1810DF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4762</xdr:rowOff>
    </xdr:from>
    <xdr:to>
      <xdr:col>25</xdr:col>
      <xdr:colOff>0</xdr:colOff>
      <xdr:row>63</xdr:row>
      <xdr:rowOff>0</xdr:rowOff>
    </xdr:to>
    <xdr:graphicFrame macro="">
      <xdr:nvGraphicFramePr>
        <xdr:cNvPr id="4" name="Chart 3">
          <a:extLst>
            <a:ext uri="{FF2B5EF4-FFF2-40B4-BE49-F238E27FC236}">
              <a16:creationId xmlns:a16="http://schemas.microsoft.com/office/drawing/2014/main" id="{CB5AF307-A795-49C6-9A4C-0F215A76A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xdr:row>
      <xdr:rowOff>4761</xdr:rowOff>
    </xdr:from>
    <xdr:to>
      <xdr:col>25</xdr:col>
      <xdr:colOff>0</xdr:colOff>
      <xdr:row>21</xdr:row>
      <xdr:rowOff>0</xdr:rowOff>
    </xdr:to>
    <xdr:graphicFrame macro="">
      <xdr:nvGraphicFramePr>
        <xdr:cNvPr id="5" name="Chart 4">
          <a:extLst>
            <a:ext uri="{FF2B5EF4-FFF2-40B4-BE49-F238E27FC236}">
              <a16:creationId xmlns:a16="http://schemas.microsoft.com/office/drawing/2014/main" id="{73958F4D-7BB8-42E3-93E8-BD9B8F61E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xdr:row>
      <xdr:rowOff>4762</xdr:rowOff>
    </xdr:from>
    <xdr:to>
      <xdr:col>15</xdr:col>
      <xdr:colOff>0</xdr:colOff>
      <xdr:row>32</xdr:row>
      <xdr:rowOff>0</xdr:rowOff>
    </xdr:to>
    <xdr:graphicFrame macro="">
      <xdr:nvGraphicFramePr>
        <xdr:cNvPr id="3" name="Chart 2">
          <a:extLst>
            <a:ext uri="{FF2B5EF4-FFF2-40B4-BE49-F238E27FC236}">
              <a16:creationId xmlns:a16="http://schemas.microsoft.com/office/drawing/2014/main" id="{55A9748C-B48E-4DC1-8DD6-98FD9DCF2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25</xdr:row>
      <xdr:rowOff>0</xdr:rowOff>
    </xdr:from>
    <xdr:to>
      <xdr:col>30</xdr:col>
      <xdr:colOff>0</xdr:colOff>
      <xdr:row>31</xdr:row>
      <xdr:rowOff>190499</xdr:rowOff>
    </xdr:to>
    <xdr:graphicFrame macro="">
      <xdr:nvGraphicFramePr>
        <xdr:cNvPr id="6" name="Chart 5">
          <a:extLst>
            <a:ext uri="{FF2B5EF4-FFF2-40B4-BE49-F238E27FC236}">
              <a16:creationId xmlns:a16="http://schemas.microsoft.com/office/drawing/2014/main" id="{2C328339-B860-4B91-ABD0-00D7BA37B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25</xdr:row>
      <xdr:rowOff>0</xdr:rowOff>
    </xdr:from>
    <xdr:to>
      <xdr:col>45</xdr:col>
      <xdr:colOff>0</xdr:colOff>
      <xdr:row>32</xdr:row>
      <xdr:rowOff>0</xdr:rowOff>
    </xdr:to>
    <xdr:graphicFrame macro="">
      <xdr:nvGraphicFramePr>
        <xdr:cNvPr id="7" name="Chart 6">
          <a:extLst>
            <a:ext uri="{FF2B5EF4-FFF2-40B4-BE49-F238E27FC236}">
              <a16:creationId xmlns:a16="http://schemas.microsoft.com/office/drawing/2014/main" id="{7D8DFE59-AE63-4A47-84BA-E3BDEE3E2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CkCwHFlP6o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C1EC1-CD65-4D67-B930-1259FBB9347C}">
  <sheetPr>
    <tabColor theme="1"/>
  </sheetPr>
  <dimension ref="A1:CA62"/>
  <sheetViews>
    <sheetView tabSelected="1" zoomScaleNormal="100" workbookViewId="0"/>
  </sheetViews>
  <sheetFormatPr defaultColWidth="0" defaultRowHeight="15" customHeight="1" zeroHeight="1" x14ac:dyDescent="0.25"/>
  <cols>
    <col min="1" max="46" width="2.85546875" style="1" customWidth="1"/>
    <col min="47" max="78" width="2.85546875" style="1" hidden="1" customWidth="1"/>
    <col min="79" max="79" width="22.85546875" style="1" hidden="1" customWidth="1"/>
    <col min="80" max="16384" width="2.85546875" style="1" hidden="1"/>
  </cols>
  <sheetData>
    <row r="1" spans="1:79"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row>
    <row r="2" spans="1:79" x14ac:dyDescent="0.25">
      <c r="A2" s="31"/>
      <c r="B2" s="195" t="s">
        <v>149</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7"/>
      <c r="AT2" s="31"/>
    </row>
    <row r="3" spans="1:79" x14ac:dyDescent="0.25">
      <c r="A3" s="31"/>
      <c r="B3" s="198"/>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31"/>
    </row>
    <row r="4" spans="1:79" x14ac:dyDescent="0.2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CA4" s="137" t="str">
        <f>IF('Intro &amp; Setup'!$H$16="", "", 'Intro &amp; Setup'!$H$16)</f>
        <v>Your Business</v>
      </c>
    </row>
    <row r="5" spans="1:79" x14ac:dyDescent="0.25">
      <c r="A5" s="31"/>
      <c r="B5" s="189" t="s">
        <v>135</v>
      </c>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1"/>
      <c r="AT5" s="31"/>
    </row>
    <row r="6" spans="1:79" x14ac:dyDescent="0.25">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row>
    <row r="7" spans="1:79" x14ac:dyDescent="0.25">
      <c r="A7" s="31"/>
      <c r="B7" s="201" t="s">
        <v>136</v>
      </c>
      <c r="C7" s="202"/>
      <c r="D7" s="202"/>
      <c r="E7" s="202"/>
      <c r="F7" s="202"/>
      <c r="G7" s="203"/>
      <c r="H7" s="186" t="s">
        <v>137</v>
      </c>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8"/>
      <c r="AT7" s="31"/>
    </row>
    <row r="8" spans="1:79" x14ac:dyDescent="0.25">
      <c r="A8" s="31"/>
      <c r="B8" s="189" t="s">
        <v>138</v>
      </c>
      <c r="C8" s="190"/>
      <c r="D8" s="190"/>
      <c r="E8" s="190"/>
      <c r="F8" s="190"/>
      <c r="G8" s="191"/>
      <c r="H8" s="186" t="s">
        <v>139</v>
      </c>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8"/>
      <c r="AT8" s="31"/>
    </row>
    <row r="9" spans="1:79" x14ac:dyDescent="0.25">
      <c r="A9" s="31"/>
      <c r="B9" s="186" t="s">
        <v>140</v>
      </c>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8"/>
      <c r="AT9" s="31"/>
    </row>
    <row r="10" spans="1:79" x14ac:dyDescent="0.25">
      <c r="A10" s="31"/>
      <c r="B10" s="186" t="s">
        <v>141</v>
      </c>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8"/>
      <c r="AT10" s="31"/>
    </row>
    <row r="11" spans="1:79" x14ac:dyDescent="0.25">
      <c r="A11" s="31"/>
      <c r="B11" s="186" t="s">
        <v>142</v>
      </c>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8"/>
      <c r="AT11" s="31"/>
    </row>
    <row r="12" spans="1:79"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row>
    <row r="13" spans="1:79"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row>
    <row r="14" spans="1:79" x14ac:dyDescent="0.25">
      <c r="A14" s="31"/>
      <c r="B14" s="189" t="s">
        <v>143</v>
      </c>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1"/>
      <c r="AT14" s="31"/>
    </row>
    <row r="15" spans="1:79"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row>
    <row r="16" spans="1:79" x14ac:dyDescent="0.25">
      <c r="A16" s="31"/>
      <c r="B16" s="170" t="s">
        <v>144</v>
      </c>
      <c r="C16" s="171"/>
      <c r="D16" s="171"/>
      <c r="E16" s="171"/>
      <c r="F16" s="171"/>
      <c r="G16" s="172"/>
      <c r="H16" s="192" t="s">
        <v>119</v>
      </c>
      <c r="I16" s="193"/>
      <c r="J16" s="193"/>
      <c r="K16" s="193"/>
      <c r="L16" s="193"/>
      <c r="M16" s="193"/>
      <c r="N16" s="193"/>
      <c r="O16" s="193"/>
      <c r="P16" s="193"/>
      <c r="Q16" s="194"/>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row>
    <row r="17" spans="1:46"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row>
    <row r="18" spans="1:46" x14ac:dyDescent="0.25">
      <c r="A18" s="31"/>
      <c r="B18" s="177" t="s">
        <v>145</v>
      </c>
      <c r="C18" s="178"/>
      <c r="D18" s="178"/>
      <c r="E18" s="178"/>
      <c r="F18" s="178"/>
      <c r="G18" s="178"/>
      <c r="H18" s="178"/>
      <c r="I18" s="178"/>
      <c r="J18" s="178"/>
      <c r="K18" s="178"/>
      <c r="L18" s="178"/>
      <c r="M18" s="178"/>
      <c r="N18" s="178"/>
      <c r="O18" s="178"/>
      <c r="P18" s="178"/>
      <c r="Q18" s="179"/>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row>
    <row r="19" spans="1:46" x14ac:dyDescent="0.25">
      <c r="A19" s="31"/>
      <c r="B19" s="180"/>
      <c r="C19" s="181"/>
      <c r="D19" s="181"/>
      <c r="E19" s="181"/>
      <c r="F19" s="181"/>
      <c r="G19" s="181"/>
      <c r="H19" s="181"/>
      <c r="I19" s="181"/>
      <c r="J19" s="181"/>
      <c r="K19" s="181"/>
      <c r="L19" s="181"/>
      <c r="M19" s="181"/>
      <c r="N19" s="181"/>
      <c r="O19" s="181"/>
      <c r="P19" s="181"/>
      <c r="Q19" s="182"/>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row>
    <row r="20" spans="1:46" x14ac:dyDescent="0.25">
      <c r="A20" s="31"/>
      <c r="B20" s="183"/>
      <c r="C20" s="184"/>
      <c r="D20" s="184"/>
      <c r="E20" s="184"/>
      <c r="F20" s="184"/>
      <c r="G20" s="184"/>
      <c r="H20" s="184"/>
      <c r="I20" s="184"/>
      <c r="J20" s="184"/>
      <c r="K20" s="184"/>
      <c r="L20" s="184"/>
      <c r="M20" s="184"/>
      <c r="N20" s="184"/>
      <c r="O20" s="184"/>
      <c r="P20" s="184"/>
      <c r="Q20" s="185"/>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row>
    <row r="21" spans="1:46"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row>
    <row r="22" spans="1:46" ht="1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row>
    <row r="23" spans="1:46" x14ac:dyDescent="0.25">
      <c r="A23" s="31"/>
      <c r="B23" s="174" t="s">
        <v>148</v>
      </c>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6"/>
      <c r="AT23" s="31"/>
    </row>
    <row r="24" spans="1:46"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row>
    <row r="25" spans="1:46"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row>
    <row r="26" spans="1:46"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row>
    <row r="27" spans="1:46"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row>
    <row r="28" spans="1:46"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row>
    <row r="29" spans="1:46"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row>
    <row r="30" spans="1:46" ht="1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row>
    <row r="31" spans="1:46"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row>
    <row r="32" spans="1:46"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row>
    <row r="33" spans="1:46"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row>
    <row r="34" spans="1:46"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row>
    <row r="35" spans="1:46" x14ac:dyDescent="0.25">
      <c r="A35" s="31"/>
      <c r="B35" s="170" t="s">
        <v>146</v>
      </c>
      <c r="C35" s="171"/>
      <c r="D35" s="171"/>
      <c r="E35" s="171"/>
      <c r="F35" s="171"/>
      <c r="G35" s="171"/>
      <c r="H35" s="171"/>
      <c r="I35" s="171"/>
      <c r="J35" s="171"/>
      <c r="K35" s="171"/>
      <c r="L35" s="171"/>
      <c r="M35" s="171"/>
      <c r="N35" s="171"/>
      <c r="O35" s="171"/>
      <c r="P35" s="171"/>
      <c r="Q35" s="171"/>
      <c r="R35" s="171"/>
      <c r="S35" s="171"/>
      <c r="T35" s="171"/>
      <c r="U35" s="171"/>
      <c r="V35" s="172"/>
      <c r="W35" s="31"/>
      <c r="X35" s="31"/>
      <c r="Y35" s="170" t="s">
        <v>121</v>
      </c>
      <c r="Z35" s="171"/>
      <c r="AA35" s="171"/>
      <c r="AB35" s="171"/>
      <c r="AC35" s="171"/>
      <c r="AD35" s="171"/>
      <c r="AE35" s="171"/>
      <c r="AF35" s="171"/>
      <c r="AG35" s="171"/>
      <c r="AH35" s="171"/>
      <c r="AI35" s="171"/>
      <c r="AJ35" s="171"/>
      <c r="AK35" s="171"/>
      <c r="AL35" s="171"/>
      <c r="AM35" s="171"/>
      <c r="AN35" s="171"/>
      <c r="AO35" s="171"/>
      <c r="AP35" s="171"/>
      <c r="AQ35" s="171"/>
      <c r="AR35" s="171"/>
      <c r="AS35" s="172"/>
      <c r="AT35" s="31"/>
    </row>
    <row r="36" spans="1:46" x14ac:dyDescent="0.25">
      <c r="A36" s="31"/>
      <c r="B36" s="155"/>
      <c r="C36" s="156"/>
      <c r="D36" s="156"/>
      <c r="E36" s="156"/>
      <c r="F36" s="156"/>
      <c r="G36" s="156"/>
      <c r="H36" s="156"/>
      <c r="I36" s="156"/>
      <c r="J36" s="156"/>
      <c r="K36" s="156"/>
      <c r="L36" s="156"/>
      <c r="M36" s="156"/>
      <c r="N36" s="156"/>
      <c r="O36" s="156"/>
      <c r="P36" s="156"/>
      <c r="Q36" s="156"/>
      <c r="R36" s="156"/>
      <c r="S36" s="156"/>
      <c r="T36" s="156"/>
      <c r="U36" s="156"/>
      <c r="V36" s="157"/>
      <c r="W36" s="31"/>
      <c r="X36" s="31"/>
      <c r="Y36" s="155"/>
      <c r="Z36" s="156"/>
      <c r="AA36" s="156"/>
      <c r="AB36" s="156"/>
      <c r="AC36" s="156"/>
      <c r="AD36" s="156"/>
      <c r="AE36" s="156"/>
      <c r="AF36" s="156"/>
      <c r="AG36" s="156"/>
      <c r="AH36" s="156"/>
      <c r="AI36" s="156"/>
      <c r="AJ36" s="156"/>
      <c r="AK36" s="156"/>
      <c r="AL36" s="156"/>
      <c r="AM36" s="156"/>
      <c r="AN36" s="156"/>
      <c r="AO36" s="156"/>
      <c r="AP36" s="156"/>
      <c r="AQ36" s="156"/>
      <c r="AR36" s="156"/>
      <c r="AS36" s="157"/>
      <c r="AT36" s="31"/>
    </row>
    <row r="37" spans="1:46" x14ac:dyDescent="0.25">
      <c r="A37" s="31"/>
      <c r="B37" s="158"/>
      <c r="C37" s="159"/>
      <c r="D37" s="159"/>
      <c r="E37" s="159"/>
      <c r="F37" s="159"/>
      <c r="G37" s="159"/>
      <c r="H37" s="159"/>
      <c r="I37" s="159"/>
      <c r="J37" s="159"/>
      <c r="K37" s="159"/>
      <c r="L37" s="159"/>
      <c r="M37" s="159"/>
      <c r="N37" s="159"/>
      <c r="O37" s="159"/>
      <c r="P37" s="159"/>
      <c r="Q37" s="159"/>
      <c r="R37" s="159"/>
      <c r="S37" s="159"/>
      <c r="T37" s="159"/>
      <c r="U37" s="159"/>
      <c r="V37" s="160"/>
      <c r="W37" s="31"/>
      <c r="X37" s="31"/>
      <c r="Y37" s="158"/>
      <c r="Z37" s="159"/>
      <c r="AA37" s="159"/>
      <c r="AB37" s="159"/>
      <c r="AC37" s="159"/>
      <c r="AD37" s="159"/>
      <c r="AE37" s="159"/>
      <c r="AF37" s="159"/>
      <c r="AG37" s="159"/>
      <c r="AH37" s="159"/>
      <c r="AI37" s="159"/>
      <c r="AJ37" s="159"/>
      <c r="AK37" s="159"/>
      <c r="AL37" s="159"/>
      <c r="AM37" s="159"/>
      <c r="AN37" s="159"/>
      <c r="AO37" s="159"/>
      <c r="AP37" s="159"/>
      <c r="AQ37" s="159"/>
      <c r="AR37" s="159"/>
      <c r="AS37" s="160"/>
      <c r="AT37" s="31"/>
    </row>
    <row r="38" spans="1:46" x14ac:dyDescent="0.25">
      <c r="A38" s="31"/>
      <c r="B38" s="158"/>
      <c r="C38" s="159"/>
      <c r="D38" s="159"/>
      <c r="E38" s="159"/>
      <c r="F38" s="159"/>
      <c r="G38" s="159"/>
      <c r="H38" s="159"/>
      <c r="I38" s="159"/>
      <c r="J38" s="159"/>
      <c r="K38" s="159"/>
      <c r="L38" s="159"/>
      <c r="M38" s="159"/>
      <c r="N38" s="159"/>
      <c r="O38" s="159"/>
      <c r="P38" s="159"/>
      <c r="Q38" s="159"/>
      <c r="R38" s="159"/>
      <c r="S38" s="159"/>
      <c r="T38" s="159"/>
      <c r="U38" s="159"/>
      <c r="V38" s="160"/>
      <c r="W38" s="31"/>
      <c r="X38" s="31"/>
      <c r="Y38" s="158"/>
      <c r="Z38" s="159"/>
      <c r="AA38" s="159"/>
      <c r="AB38" s="159"/>
      <c r="AC38" s="159"/>
      <c r="AD38" s="159"/>
      <c r="AE38" s="159"/>
      <c r="AF38" s="159"/>
      <c r="AG38" s="159"/>
      <c r="AH38" s="159"/>
      <c r="AI38" s="159"/>
      <c r="AJ38" s="159"/>
      <c r="AK38" s="159"/>
      <c r="AL38" s="159"/>
      <c r="AM38" s="159"/>
      <c r="AN38" s="159"/>
      <c r="AO38" s="159"/>
      <c r="AP38" s="159"/>
      <c r="AQ38" s="159"/>
      <c r="AR38" s="159"/>
      <c r="AS38" s="160"/>
      <c r="AT38" s="31"/>
    </row>
    <row r="39" spans="1:46" x14ac:dyDescent="0.25">
      <c r="A39" s="31"/>
      <c r="B39" s="158"/>
      <c r="C39" s="159"/>
      <c r="D39" s="159"/>
      <c r="E39" s="159"/>
      <c r="F39" s="159"/>
      <c r="G39" s="159"/>
      <c r="H39" s="159"/>
      <c r="I39" s="159"/>
      <c r="J39" s="159"/>
      <c r="K39" s="159"/>
      <c r="L39" s="159"/>
      <c r="M39" s="159"/>
      <c r="N39" s="159"/>
      <c r="O39" s="159"/>
      <c r="P39" s="159"/>
      <c r="Q39" s="159"/>
      <c r="R39" s="159"/>
      <c r="S39" s="159"/>
      <c r="T39" s="159"/>
      <c r="U39" s="159"/>
      <c r="V39" s="160"/>
      <c r="W39" s="31"/>
      <c r="X39" s="31"/>
      <c r="Y39" s="158"/>
      <c r="Z39" s="159"/>
      <c r="AA39" s="159"/>
      <c r="AB39" s="159"/>
      <c r="AC39" s="159"/>
      <c r="AD39" s="159"/>
      <c r="AE39" s="159"/>
      <c r="AF39" s="159"/>
      <c r="AG39" s="159"/>
      <c r="AH39" s="159"/>
      <c r="AI39" s="159"/>
      <c r="AJ39" s="159"/>
      <c r="AK39" s="159"/>
      <c r="AL39" s="159"/>
      <c r="AM39" s="159"/>
      <c r="AN39" s="159"/>
      <c r="AO39" s="159"/>
      <c r="AP39" s="159"/>
      <c r="AQ39" s="159"/>
      <c r="AR39" s="159"/>
      <c r="AS39" s="160"/>
      <c r="AT39" s="31"/>
    </row>
    <row r="40" spans="1:46" x14ac:dyDescent="0.25">
      <c r="A40" s="31"/>
      <c r="B40" s="161"/>
      <c r="C40" s="162"/>
      <c r="D40" s="162"/>
      <c r="E40" s="162"/>
      <c r="F40" s="162"/>
      <c r="G40" s="162"/>
      <c r="H40" s="162"/>
      <c r="I40" s="162"/>
      <c r="J40" s="162"/>
      <c r="K40" s="162"/>
      <c r="L40" s="162"/>
      <c r="M40" s="162"/>
      <c r="N40" s="162"/>
      <c r="O40" s="162"/>
      <c r="P40" s="162"/>
      <c r="Q40" s="162"/>
      <c r="R40" s="162"/>
      <c r="S40" s="162"/>
      <c r="T40" s="162"/>
      <c r="U40" s="162"/>
      <c r="V40" s="163"/>
      <c r="W40" s="31"/>
      <c r="X40" s="31"/>
      <c r="Y40" s="158"/>
      <c r="Z40" s="159"/>
      <c r="AA40" s="159"/>
      <c r="AB40" s="159"/>
      <c r="AC40" s="159"/>
      <c r="AD40" s="159"/>
      <c r="AE40" s="159"/>
      <c r="AF40" s="159"/>
      <c r="AG40" s="159"/>
      <c r="AH40" s="159"/>
      <c r="AI40" s="159"/>
      <c r="AJ40" s="159"/>
      <c r="AK40" s="159"/>
      <c r="AL40" s="159"/>
      <c r="AM40" s="159"/>
      <c r="AN40" s="159"/>
      <c r="AO40" s="159"/>
      <c r="AP40" s="159"/>
      <c r="AQ40" s="159"/>
      <c r="AR40" s="159"/>
      <c r="AS40" s="160"/>
      <c r="AT40" s="31"/>
    </row>
    <row r="41" spans="1:46"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158"/>
      <c r="Z41" s="159"/>
      <c r="AA41" s="159"/>
      <c r="AB41" s="159"/>
      <c r="AC41" s="159"/>
      <c r="AD41" s="159"/>
      <c r="AE41" s="159"/>
      <c r="AF41" s="159"/>
      <c r="AG41" s="159"/>
      <c r="AH41" s="159"/>
      <c r="AI41" s="159"/>
      <c r="AJ41" s="159"/>
      <c r="AK41" s="159"/>
      <c r="AL41" s="159"/>
      <c r="AM41" s="159"/>
      <c r="AN41" s="159"/>
      <c r="AO41" s="159"/>
      <c r="AP41" s="159"/>
      <c r="AQ41" s="159"/>
      <c r="AR41" s="159"/>
      <c r="AS41" s="160"/>
      <c r="AT41" s="31"/>
    </row>
    <row r="42" spans="1:46" x14ac:dyDescent="0.25">
      <c r="A42" s="31"/>
      <c r="B42" s="164" t="s">
        <v>147</v>
      </c>
      <c r="C42" s="165"/>
      <c r="D42" s="165"/>
      <c r="E42" s="165"/>
      <c r="F42" s="165"/>
      <c r="G42" s="165"/>
      <c r="H42" s="165"/>
      <c r="I42" s="165"/>
      <c r="J42" s="165"/>
      <c r="K42" s="165"/>
      <c r="L42" s="165"/>
      <c r="M42" s="165"/>
      <c r="N42" s="165"/>
      <c r="O42" s="165"/>
      <c r="P42" s="165"/>
      <c r="Q42" s="165"/>
      <c r="R42" s="165"/>
      <c r="S42" s="165"/>
      <c r="T42" s="165"/>
      <c r="U42" s="165"/>
      <c r="V42" s="166"/>
      <c r="W42" s="31"/>
      <c r="X42" s="31"/>
      <c r="Y42" s="161"/>
      <c r="Z42" s="162"/>
      <c r="AA42" s="162"/>
      <c r="AB42" s="162"/>
      <c r="AC42" s="162"/>
      <c r="AD42" s="162"/>
      <c r="AE42" s="162"/>
      <c r="AF42" s="162"/>
      <c r="AG42" s="162"/>
      <c r="AH42" s="162"/>
      <c r="AI42" s="162"/>
      <c r="AJ42" s="162"/>
      <c r="AK42" s="162"/>
      <c r="AL42" s="162"/>
      <c r="AM42" s="162"/>
      <c r="AN42" s="162"/>
      <c r="AO42" s="162"/>
      <c r="AP42" s="162"/>
      <c r="AQ42" s="162"/>
      <c r="AR42" s="162"/>
      <c r="AS42" s="163"/>
      <c r="AT42" s="31"/>
    </row>
    <row r="43" spans="1:46" x14ac:dyDescent="0.25">
      <c r="A43" s="31"/>
      <c r="B43" s="167"/>
      <c r="C43" s="168"/>
      <c r="D43" s="168"/>
      <c r="E43" s="168"/>
      <c r="F43" s="168"/>
      <c r="G43" s="168"/>
      <c r="H43" s="168"/>
      <c r="I43" s="168"/>
      <c r="J43" s="168"/>
      <c r="K43" s="168"/>
      <c r="L43" s="168"/>
      <c r="M43" s="168"/>
      <c r="N43" s="168"/>
      <c r="O43" s="168"/>
      <c r="P43" s="168"/>
      <c r="Q43" s="168"/>
      <c r="R43" s="168"/>
      <c r="S43" s="168"/>
      <c r="T43" s="168"/>
      <c r="U43" s="168"/>
      <c r="V43" s="169"/>
      <c r="W43" s="31"/>
      <c r="X43" s="31"/>
      <c r="Y43" s="170" t="s">
        <v>120</v>
      </c>
      <c r="Z43" s="171"/>
      <c r="AA43" s="171"/>
      <c r="AB43" s="171"/>
      <c r="AC43" s="171"/>
      <c r="AD43" s="171"/>
      <c r="AE43" s="171"/>
      <c r="AF43" s="171"/>
      <c r="AG43" s="171"/>
      <c r="AH43" s="171"/>
      <c r="AI43" s="171"/>
      <c r="AJ43" s="171"/>
      <c r="AK43" s="171"/>
      <c r="AL43" s="171"/>
      <c r="AM43" s="171"/>
      <c r="AN43" s="171"/>
      <c r="AO43" s="171"/>
      <c r="AP43" s="171"/>
      <c r="AQ43" s="171"/>
      <c r="AR43" s="171"/>
      <c r="AS43" s="172"/>
      <c r="AT43" s="31"/>
    </row>
    <row r="44" spans="1:46"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row>
    <row r="45" spans="1:46"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row>
    <row r="46" spans="1:46"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row>
    <row r="47" spans="1:46"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row>
    <row r="48" spans="1:46"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row>
    <row r="49" spans="1:46"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173" t="s">
        <v>122</v>
      </c>
      <c r="Z49" s="173"/>
      <c r="AA49" s="173"/>
      <c r="AB49" s="173"/>
      <c r="AC49" s="173"/>
      <c r="AD49" s="173"/>
      <c r="AE49" s="173"/>
      <c r="AF49" s="173"/>
      <c r="AG49" s="173"/>
      <c r="AH49" s="173"/>
      <c r="AI49" s="173"/>
      <c r="AJ49" s="173"/>
      <c r="AK49" s="173"/>
      <c r="AL49" s="173"/>
      <c r="AM49" s="173"/>
      <c r="AN49" s="173"/>
      <c r="AO49" s="173"/>
      <c r="AP49" s="173"/>
      <c r="AQ49" s="173"/>
      <c r="AR49" s="173"/>
      <c r="AS49" s="173"/>
      <c r="AT49" s="31"/>
    </row>
    <row r="50" spans="1:46"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row>
    <row r="60" spans="1:46" hidden="1" x14ac:dyDescent="0.25"/>
    <row r="61" spans="1:46" hidden="1" x14ac:dyDescent="0.25"/>
    <row r="62" spans="1:46" hidden="1" x14ac:dyDescent="0.25"/>
  </sheetData>
  <sheetProtection algorithmName="SHA-512" hashValue="BBLw48Ei4LOhHjvA64CeOjSfvxhJBh3WxFbWp/6DX9YeROSghltQcR5OgQRXZ8RNProzXBrr1A51qUVjL8BIyg==" saltValue="+pwIawjyTX4Oe/LSPhXtfw==" spinCount="100000" sheet="1" objects="1" scenarios="1"/>
  <mergeCells count="21">
    <mergeCell ref="B2:AS3"/>
    <mergeCell ref="B5:AS5"/>
    <mergeCell ref="B7:G7"/>
    <mergeCell ref="H7:AS7"/>
    <mergeCell ref="B8:G8"/>
    <mergeCell ref="H8:AS8"/>
    <mergeCell ref="B23:AS23"/>
    <mergeCell ref="B35:V35"/>
    <mergeCell ref="Y35:AS35"/>
    <mergeCell ref="B18:Q20"/>
    <mergeCell ref="B9:AS9"/>
    <mergeCell ref="B10:AS10"/>
    <mergeCell ref="B11:AS11"/>
    <mergeCell ref="B14:AS14"/>
    <mergeCell ref="B16:G16"/>
    <mergeCell ref="H16:Q16"/>
    <mergeCell ref="B36:V40"/>
    <mergeCell ref="Y36:AS42"/>
    <mergeCell ref="B42:V43"/>
    <mergeCell ref="Y43:AS43"/>
    <mergeCell ref="Y49:AS49"/>
  </mergeCells>
  <hyperlinks>
    <hyperlink ref="B42:V43" r:id="rId1" display="Watch the demo on YouTube" xr:uid="{F48EF8A3-03B7-426F-BF47-55B821DC5FA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D27-6C8B-42F6-A519-1C5F242FF0ED}">
  <sheetPr>
    <tabColor rgb="FFAF240D"/>
  </sheetPr>
  <dimension ref="A1:ET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5" width="11.42578125" style="1" customWidth="1"/>
    <col min="6" max="6" width="2.85546875" style="1" customWidth="1"/>
    <col min="7" max="7" width="8.5703125" style="1" customWidth="1"/>
    <col min="8" max="8" width="28.5703125" style="1" customWidth="1"/>
    <col min="9" max="9" width="8.5703125" style="1" customWidth="1"/>
    <col min="10" max="10" width="11.42578125" style="1" customWidth="1"/>
    <col min="11" max="11" width="8.5703125" style="1" customWidth="1"/>
    <col min="12" max="12" width="14.28515625" style="1" customWidth="1"/>
    <col min="13" max="13" width="8.5703125" style="1" customWidth="1"/>
    <col min="14" max="14" width="14.28515625" style="1" customWidth="1"/>
    <col min="15" max="15" width="8.5703125" style="1" customWidth="1"/>
    <col min="16" max="16" width="14.28515625" style="1" customWidth="1"/>
    <col min="17" max="17" width="8.5703125" style="1" customWidth="1"/>
    <col min="18" max="18" width="14.28515625" style="1" customWidth="1"/>
    <col min="19" max="19" width="8.5703125" style="1" customWidth="1"/>
    <col min="20" max="20" width="14.28515625" style="1" customWidth="1"/>
    <col min="21" max="21" width="8.5703125" style="1" customWidth="1"/>
    <col min="22" max="22" width="14.28515625" style="1" customWidth="1"/>
    <col min="23" max="23" width="8.5703125" style="1" customWidth="1"/>
    <col min="24" max="24" width="14.28515625" style="1" customWidth="1"/>
    <col min="25" max="25" width="8.5703125" style="1" customWidth="1"/>
    <col min="26" max="26" width="14.28515625" style="1" customWidth="1"/>
    <col min="27" max="27" width="8.5703125" style="1" customWidth="1"/>
    <col min="28" max="28" width="14.28515625" style="1" customWidth="1"/>
    <col min="29" max="29" width="8.5703125" style="1" customWidth="1"/>
    <col min="30" max="30" width="14.28515625" style="1" customWidth="1"/>
    <col min="31" max="31" width="8.5703125" style="1" customWidth="1"/>
    <col min="32" max="32" width="14.28515625" style="1" customWidth="1"/>
    <col min="33" max="33" width="8.5703125" style="1" customWidth="1"/>
    <col min="34" max="34" width="14.28515625" style="1" customWidth="1"/>
    <col min="35" max="35" width="8.5703125" style="1" customWidth="1"/>
    <col min="36" max="36" width="14.28515625" style="1" customWidth="1"/>
    <col min="37" max="37" width="8.5703125" style="1" customWidth="1"/>
    <col min="38" max="38" width="14.28515625" style="1" customWidth="1"/>
    <col min="39" max="39" width="8.5703125" style="1" customWidth="1"/>
    <col min="40" max="40" width="14.28515625" style="1" customWidth="1"/>
    <col min="41" max="41" width="8.5703125" style="1" customWidth="1"/>
    <col min="42" max="42" width="14.28515625" style="1" customWidth="1"/>
    <col min="43" max="43" width="8.5703125" style="1" customWidth="1"/>
    <col min="44" max="44" width="14.28515625" style="1" customWidth="1"/>
    <col min="45" max="45" width="8.5703125" style="1" customWidth="1"/>
    <col min="46" max="46" width="14.28515625" style="1" customWidth="1"/>
    <col min="47" max="47" width="8.5703125" style="1" customWidth="1"/>
    <col min="48" max="48" width="14.28515625" style="1" customWidth="1"/>
    <col min="49" max="49" width="8.5703125" style="1" customWidth="1"/>
    <col min="50" max="50" width="14.28515625" style="1" customWidth="1"/>
    <col min="51" max="51" width="2.85546875" style="1" customWidth="1"/>
    <col min="52" max="53" width="9.140625" style="1" hidden="1" customWidth="1"/>
    <col min="54" max="54" width="2.85546875" style="1" hidden="1" customWidth="1"/>
    <col min="55" max="55" width="14.28515625" style="1" hidden="1" customWidth="1"/>
    <col min="56" max="56" width="2.85546875" style="1" hidden="1" customWidth="1"/>
    <col min="57" max="57" width="8.5703125" style="1" hidden="1" customWidth="1"/>
    <col min="58" max="58" width="2.85546875" style="1" hidden="1" customWidth="1"/>
    <col min="59" max="59" width="8.5703125" style="1" hidden="1" customWidth="1"/>
    <col min="60" max="60" width="2.85546875" style="1" hidden="1" customWidth="1"/>
    <col min="61" max="61" width="8.5703125" style="1" hidden="1" customWidth="1"/>
    <col min="62" max="62" width="2.85546875" style="1" hidden="1" customWidth="1"/>
    <col min="63" max="63" width="8.5703125" style="1" hidden="1" customWidth="1"/>
    <col min="64" max="64" width="2.85546875" style="1" hidden="1" customWidth="1"/>
    <col min="65" max="65" width="8.5703125" style="1" hidden="1" customWidth="1"/>
    <col min="66" max="66" width="2.85546875" style="1" hidden="1" customWidth="1"/>
    <col min="67" max="67" width="8.5703125" style="1" hidden="1" customWidth="1"/>
    <col min="68" max="68" width="2.85546875" style="1" hidden="1" customWidth="1"/>
    <col min="69" max="69" width="8.5703125" style="1" hidden="1" customWidth="1"/>
    <col min="70" max="70" width="2.85546875" style="1" hidden="1" customWidth="1"/>
    <col min="71" max="71" width="8.5703125" style="1" hidden="1" customWidth="1"/>
    <col min="72" max="72" width="2.85546875" style="1" hidden="1" customWidth="1"/>
    <col min="73" max="73" width="8.5703125" style="1" hidden="1" customWidth="1"/>
    <col min="74" max="74" width="2.85546875" style="1" hidden="1" customWidth="1"/>
    <col min="75" max="75" width="8.5703125" style="1" hidden="1" customWidth="1"/>
    <col min="76" max="76" width="2.85546875" style="1" hidden="1" customWidth="1"/>
    <col min="77" max="77" width="8.5703125" style="1" hidden="1" customWidth="1"/>
    <col min="78" max="78" width="2.85546875" style="1" hidden="1" customWidth="1"/>
    <col min="79" max="79" width="8.5703125" style="1" hidden="1" customWidth="1"/>
    <col min="80" max="80" width="2.85546875" style="1" hidden="1" customWidth="1"/>
    <col min="81" max="81" width="8.5703125" style="1" hidden="1" customWidth="1"/>
    <col min="82" max="82" width="2.85546875" style="1" hidden="1" customWidth="1"/>
    <col min="83" max="83" width="8.5703125" style="1" hidden="1" customWidth="1"/>
    <col min="84" max="84" width="2.85546875" style="1" hidden="1" customWidth="1"/>
    <col min="85" max="85" width="8.5703125" style="1" hidden="1" customWidth="1"/>
    <col min="86" max="86" width="2.85546875" style="1" hidden="1" customWidth="1"/>
    <col min="87" max="87" width="8.5703125" style="1" hidden="1" customWidth="1"/>
    <col min="88" max="88" width="2.85546875" style="1" hidden="1" customWidth="1"/>
    <col min="89" max="89" width="8.5703125" style="1" hidden="1" customWidth="1"/>
    <col min="90" max="90" width="2.85546875" style="1" hidden="1" customWidth="1"/>
    <col min="91" max="91" width="8.5703125" style="1" hidden="1" customWidth="1"/>
    <col min="92" max="92" width="2.85546875" style="1" hidden="1" customWidth="1"/>
    <col min="93" max="93" width="8.5703125" style="1" hidden="1" customWidth="1"/>
    <col min="94" max="94" width="2.85546875" style="1" hidden="1" customWidth="1"/>
    <col min="95" max="95" width="8.5703125" style="1" hidden="1" customWidth="1"/>
    <col min="96" max="97" width="2.85546875" style="1" hidden="1" customWidth="1"/>
    <col min="98" max="99" width="11.42578125" style="1" hidden="1" customWidth="1"/>
    <col min="100" max="100" width="2.85546875" style="1" hidden="1" customWidth="1"/>
    <col min="101" max="101" width="3" style="1" hidden="1" customWidth="1"/>
    <col min="102" max="102" width="24.140625" style="1" hidden="1" customWidth="1"/>
    <col min="103" max="104" width="9.140625" style="1" hidden="1" customWidth="1"/>
    <col min="105" max="105" width="2.85546875" style="1" hidden="1" customWidth="1"/>
    <col min="106" max="107" width="21.42578125" style="1" hidden="1" customWidth="1"/>
    <col min="108" max="108" width="2.85546875" style="1" hidden="1" customWidth="1"/>
    <col min="109" max="109" width="8.5703125" style="1" hidden="1" customWidth="1"/>
    <col min="110" max="110" width="2.85546875" style="1" hidden="1" customWidth="1"/>
    <col min="111" max="111" width="8.5703125" style="1" hidden="1" customWidth="1"/>
    <col min="112" max="112" width="2.85546875" style="1" hidden="1" customWidth="1"/>
    <col min="113" max="113" width="8.5703125" style="1" hidden="1" customWidth="1"/>
    <col min="114" max="114" width="2.85546875" style="1" hidden="1" customWidth="1"/>
    <col min="115" max="115" width="8.5703125" style="1" hidden="1" customWidth="1"/>
    <col min="116" max="116" width="2.85546875" style="1" hidden="1" customWidth="1"/>
    <col min="117" max="117" width="8.5703125" style="1" hidden="1" customWidth="1"/>
    <col min="118" max="118" width="2.85546875" style="1" hidden="1" customWidth="1"/>
    <col min="119" max="119" width="8.5703125" style="1" hidden="1" customWidth="1"/>
    <col min="120" max="120" width="2.85546875" style="1" hidden="1" customWidth="1"/>
    <col min="121" max="121" width="8.5703125" style="1" hidden="1" customWidth="1"/>
    <col min="122" max="122" width="2.85546875" style="1" hidden="1" customWidth="1"/>
    <col min="123" max="123" width="8.5703125" style="1" hidden="1" customWidth="1"/>
    <col min="124" max="124" width="2.85546875" style="1" hidden="1" customWidth="1"/>
    <col min="125" max="125" width="8.5703125" style="1" hidden="1" customWidth="1"/>
    <col min="126" max="126" width="2.85546875" style="1" hidden="1" customWidth="1"/>
    <col min="127" max="127" width="8.5703125" style="1" hidden="1" customWidth="1"/>
    <col min="128" max="128" width="2.85546875" style="1" hidden="1" customWidth="1"/>
    <col min="129" max="129" width="8.5703125" style="1" hidden="1" customWidth="1"/>
    <col min="130" max="130" width="2.85546875" style="1" hidden="1" customWidth="1"/>
    <col min="131" max="131" width="8.5703125" style="1" hidden="1" customWidth="1"/>
    <col min="132" max="132" width="2.85546875" style="1" hidden="1" customWidth="1"/>
    <col min="133" max="133" width="8.5703125" style="1" hidden="1" customWidth="1"/>
    <col min="134" max="134" width="2.85546875" style="1" hidden="1" customWidth="1"/>
    <col min="135" max="135" width="8.5703125" style="1" hidden="1" customWidth="1"/>
    <col min="136" max="136" width="2.85546875" style="1" hidden="1" customWidth="1"/>
    <col min="137" max="137" width="8.5703125" style="1" hidden="1" customWidth="1"/>
    <col min="138" max="138" width="2.85546875" style="1" hidden="1" customWidth="1"/>
    <col min="139" max="139" width="8.5703125" style="1" hidden="1" customWidth="1"/>
    <col min="140" max="140" width="2.85546875" style="1" hidden="1" customWidth="1"/>
    <col min="141" max="141" width="8.5703125" style="1" hidden="1" customWidth="1"/>
    <col min="142" max="142" width="2.85546875" style="1" hidden="1" customWidth="1"/>
    <col min="143" max="143" width="8.5703125" style="1" hidden="1" customWidth="1"/>
    <col min="144" max="144" width="2.85546875" style="1" hidden="1" customWidth="1"/>
    <col min="145" max="145" width="8.5703125" style="1" hidden="1" customWidth="1"/>
    <col min="146" max="146" width="2.85546875" style="1" hidden="1" customWidth="1"/>
    <col min="147" max="147" width="8.5703125" style="1" hidden="1" customWidth="1"/>
    <col min="148" max="148" width="2.85546875" style="1" hidden="1" customWidth="1"/>
    <col min="149" max="149" width="8.5703125" style="1" hidden="1" customWidth="1"/>
    <col min="150" max="150" width="2.85546875" style="1" hidden="1" customWidth="1"/>
    <col min="151" max="16384" width="9.140625" style="1" hidden="1"/>
  </cols>
  <sheetData>
    <row r="1" spans="1:150"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row>
    <row r="2" spans="1:150" x14ac:dyDescent="0.25">
      <c r="A2" s="31"/>
      <c r="B2" s="206" t="s">
        <v>31</v>
      </c>
      <c r="C2" s="207"/>
      <c r="D2" s="207"/>
      <c r="E2" s="208"/>
      <c r="F2" s="31"/>
      <c r="G2" s="214" t="s">
        <v>130</v>
      </c>
      <c r="H2" s="215"/>
      <c r="I2" s="215"/>
      <c r="J2" s="215"/>
      <c r="K2" s="215"/>
      <c r="L2" s="215"/>
      <c r="M2" s="215"/>
      <c r="N2" s="216"/>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row>
    <row r="3" spans="1:150" x14ac:dyDescent="0.25">
      <c r="A3" s="31"/>
      <c r="B3" s="209"/>
      <c r="C3" s="210"/>
      <c r="D3" s="210"/>
      <c r="E3" s="211"/>
      <c r="F3" s="31"/>
      <c r="G3" s="217"/>
      <c r="H3" s="218"/>
      <c r="I3" s="218"/>
      <c r="J3" s="218"/>
      <c r="K3" s="218"/>
      <c r="L3" s="218"/>
      <c r="M3" s="218"/>
      <c r="N3" s="219"/>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BE3" s="88"/>
    </row>
    <row r="4" spans="1:150" x14ac:dyDescent="0.25">
      <c r="A4" s="31"/>
      <c r="B4" s="31"/>
      <c r="C4" s="31"/>
      <c r="D4" s="31"/>
      <c r="E4" s="31"/>
      <c r="F4" s="31"/>
      <c r="G4" s="217"/>
      <c r="H4" s="218"/>
      <c r="I4" s="218"/>
      <c r="J4" s="218"/>
      <c r="K4" s="218"/>
      <c r="L4" s="218"/>
      <c r="M4" s="218"/>
      <c r="N4" s="219"/>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BE4" s="75" t="s">
        <v>62</v>
      </c>
    </row>
    <row r="5" spans="1:150" x14ac:dyDescent="0.25">
      <c r="A5" s="31"/>
      <c r="B5" s="201" t="s">
        <v>32</v>
      </c>
      <c r="C5" s="203"/>
      <c r="D5" s="212">
        <v>1</v>
      </c>
      <c r="E5" s="213"/>
      <c r="F5" s="31"/>
      <c r="G5" s="217"/>
      <c r="H5" s="218"/>
      <c r="I5" s="218"/>
      <c r="J5" s="218"/>
      <c r="K5" s="218"/>
      <c r="L5" s="218"/>
      <c r="M5" s="218"/>
      <c r="N5" s="219"/>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BE5" s="77" t="s">
        <v>63</v>
      </c>
    </row>
    <row r="6" spans="1:150" x14ac:dyDescent="0.25">
      <c r="A6" s="31"/>
      <c r="B6" s="31"/>
      <c r="C6" s="31"/>
      <c r="D6" s="31"/>
      <c r="E6" s="31"/>
      <c r="F6" s="31"/>
      <c r="G6" s="220"/>
      <c r="H6" s="221"/>
      <c r="I6" s="221"/>
      <c r="J6" s="221"/>
      <c r="K6" s="221"/>
      <c r="L6" s="221"/>
      <c r="M6" s="221"/>
      <c r="N6" s="222"/>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row>
    <row r="7" spans="1:150" x14ac:dyDescent="0.25">
      <c r="A7" s="31"/>
      <c r="B7" s="31"/>
      <c r="C7" s="31"/>
      <c r="D7" s="31"/>
      <c r="E7" s="31"/>
      <c r="F7" s="31"/>
      <c r="G7" s="31"/>
      <c r="H7" s="151" t="str">
        <f>IF($DE$9=0, "", "Incorrect Ingredients")</f>
        <v/>
      </c>
      <c r="I7" s="31"/>
      <c r="J7" s="31"/>
      <c r="K7" s="32" t="s">
        <v>18</v>
      </c>
      <c r="L7" s="31"/>
      <c r="M7" s="32" t="s">
        <v>18</v>
      </c>
      <c r="N7" s="31"/>
      <c r="O7" s="32" t="s">
        <v>18</v>
      </c>
      <c r="P7" s="31"/>
      <c r="Q7" s="32" t="s">
        <v>18</v>
      </c>
      <c r="R7" s="31"/>
      <c r="S7" s="32" t="s">
        <v>18</v>
      </c>
      <c r="T7" s="31"/>
      <c r="U7" s="32" t="s">
        <v>18</v>
      </c>
      <c r="V7" s="31"/>
      <c r="W7" s="32" t="s">
        <v>18</v>
      </c>
      <c r="X7" s="31"/>
      <c r="Y7" s="32" t="s">
        <v>18</v>
      </c>
      <c r="Z7" s="31"/>
      <c r="AA7" s="32" t="s">
        <v>18</v>
      </c>
      <c r="AB7" s="31"/>
      <c r="AC7" s="32" t="s">
        <v>18</v>
      </c>
      <c r="AD7" s="31"/>
      <c r="AE7" s="32" t="s">
        <v>18</v>
      </c>
      <c r="AF7" s="31"/>
      <c r="AG7" s="32" t="s">
        <v>18</v>
      </c>
      <c r="AH7" s="31"/>
      <c r="AI7" s="32" t="s">
        <v>18</v>
      </c>
      <c r="AJ7" s="31"/>
      <c r="AK7" s="32" t="s">
        <v>18</v>
      </c>
      <c r="AL7" s="31"/>
      <c r="AM7" s="32" t="s">
        <v>18</v>
      </c>
      <c r="AN7" s="31"/>
      <c r="AO7" s="32" t="s">
        <v>18</v>
      </c>
      <c r="AP7" s="31"/>
      <c r="AQ7" s="32" t="s">
        <v>18</v>
      </c>
      <c r="AR7" s="31"/>
      <c r="AS7" s="32" t="s">
        <v>18</v>
      </c>
      <c r="AT7" s="31"/>
      <c r="AU7" s="32" t="s">
        <v>18</v>
      </c>
      <c r="AV7" s="31"/>
      <c r="AW7" s="32" t="s">
        <v>18</v>
      </c>
      <c r="AX7" s="31"/>
      <c r="AY7" s="31"/>
    </row>
    <row r="8" spans="1:150" x14ac:dyDescent="0.25">
      <c r="A8" s="31"/>
      <c r="B8" s="31"/>
      <c r="C8" s="31"/>
      <c r="D8" s="31"/>
      <c r="E8" s="31"/>
      <c r="F8" s="31"/>
      <c r="G8" s="31"/>
      <c r="H8" s="151" t="str">
        <f>IF($BA$9=0, "", "Duplicate Drink Names")</f>
        <v/>
      </c>
      <c r="I8" s="31"/>
      <c r="J8" s="31"/>
      <c r="K8" s="204" t="s">
        <v>5</v>
      </c>
      <c r="L8" s="205"/>
      <c r="M8" s="204" t="s">
        <v>29</v>
      </c>
      <c r="N8" s="205"/>
      <c r="O8" s="204" t="s">
        <v>33</v>
      </c>
      <c r="P8" s="205"/>
      <c r="Q8" s="204" t="s">
        <v>34</v>
      </c>
      <c r="R8" s="205"/>
      <c r="S8" s="204" t="s">
        <v>35</v>
      </c>
      <c r="T8" s="205"/>
      <c r="U8" s="204" t="s">
        <v>36</v>
      </c>
      <c r="V8" s="205"/>
      <c r="W8" s="204" t="s">
        <v>37</v>
      </c>
      <c r="X8" s="205"/>
      <c r="Y8" s="204" t="s">
        <v>38</v>
      </c>
      <c r="Z8" s="205"/>
      <c r="AA8" s="204" t="s">
        <v>39</v>
      </c>
      <c r="AB8" s="205"/>
      <c r="AC8" s="204" t="s">
        <v>40</v>
      </c>
      <c r="AD8" s="205"/>
      <c r="AE8" s="204" t="s">
        <v>41</v>
      </c>
      <c r="AF8" s="205"/>
      <c r="AG8" s="204" t="s">
        <v>42</v>
      </c>
      <c r="AH8" s="205"/>
      <c r="AI8" s="204" t="s">
        <v>43</v>
      </c>
      <c r="AJ8" s="205"/>
      <c r="AK8" s="204" t="s">
        <v>44</v>
      </c>
      <c r="AL8" s="205"/>
      <c r="AM8" s="204" t="s">
        <v>45</v>
      </c>
      <c r="AN8" s="205"/>
      <c r="AO8" s="204" t="s">
        <v>46</v>
      </c>
      <c r="AP8" s="205"/>
      <c r="AQ8" s="204" t="s">
        <v>47</v>
      </c>
      <c r="AR8" s="205"/>
      <c r="AS8" s="204" t="s">
        <v>48</v>
      </c>
      <c r="AT8" s="205"/>
      <c r="AU8" s="204" t="s">
        <v>49</v>
      </c>
      <c r="AV8" s="205"/>
      <c r="AW8" s="204" t="s">
        <v>50</v>
      </c>
      <c r="AX8" s="205"/>
      <c r="AY8" s="31"/>
      <c r="CT8" s="108">
        <f>SUM(CT$11:CT$1010)</f>
        <v>48</v>
      </c>
      <c r="CU8" s="108">
        <f>SUM(CU$11:CU$1010)</f>
        <v>24.04</v>
      </c>
    </row>
    <row r="9" spans="1:150" x14ac:dyDescent="0.25">
      <c r="A9" s="31"/>
      <c r="B9" s="3" t="s">
        <v>6</v>
      </c>
      <c r="C9" s="7" t="s">
        <v>7</v>
      </c>
      <c r="D9" s="7" t="s">
        <v>30</v>
      </c>
      <c r="E9" s="8" t="s">
        <v>8</v>
      </c>
      <c r="F9" s="31"/>
      <c r="G9" s="6" t="s">
        <v>1</v>
      </c>
      <c r="H9" s="5" t="s">
        <v>2</v>
      </c>
      <c r="I9" s="5" t="s">
        <v>61</v>
      </c>
      <c r="J9" s="5" t="s">
        <v>0</v>
      </c>
      <c r="K9" s="4" t="s">
        <v>3</v>
      </c>
      <c r="L9" s="2" t="s">
        <v>4</v>
      </c>
      <c r="M9" s="4" t="s">
        <v>3</v>
      </c>
      <c r="N9" s="2" t="s">
        <v>4</v>
      </c>
      <c r="O9" s="4" t="s">
        <v>3</v>
      </c>
      <c r="P9" s="2" t="s">
        <v>4</v>
      </c>
      <c r="Q9" s="4" t="s">
        <v>3</v>
      </c>
      <c r="R9" s="2" t="s">
        <v>4</v>
      </c>
      <c r="S9" s="4" t="s">
        <v>3</v>
      </c>
      <c r="T9" s="2" t="s">
        <v>4</v>
      </c>
      <c r="U9" s="4" t="s">
        <v>3</v>
      </c>
      <c r="V9" s="2" t="s">
        <v>4</v>
      </c>
      <c r="W9" s="4" t="s">
        <v>3</v>
      </c>
      <c r="X9" s="2" t="s">
        <v>4</v>
      </c>
      <c r="Y9" s="4" t="s">
        <v>3</v>
      </c>
      <c r="Z9" s="2" t="s">
        <v>4</v>
      </c>
      <c r="AA9" s="4" t="s">
        <v>3</v>
      </c>
      <c r="AB9" s="2" t="s">
        <v>4</v>
      </c>
      <c r="AC9" s="4" t="s">
        <v>3</v>
      </c>
      <c r="AD9" s="2" t="s">
        <v>4</v>
      </c>
      <c r="AE9" s="4" t="s">
        <v>3</v>
      </c>
      <c r="AF9" s="2" t="s">
        <v>4</v>
      </c>
      <c r="AG9" s="4" t="s">
        <v>3</v>
      </c>
      <c r="AH9" s="2" t="s">
        <v>4</v>
      </c>
      <c r="AI9" s="4" t="s">
        <v>3</v>
      </c>
      <c r="AJ9" s="2" t="s">
        <v>4</v>
      </c>
      <c r="AK9" s="4" t="s">
        <v>3</v>
      </c>
      <c r="AL9" s="2" t="s">
        <v>4</v>
      </c>
      <c r="AM9" s="4" t="s">
        <v>3</v>
      </c>
      <c r="AN9" s="2" t="s">
        <v>4</v>
      </c>
      <c r="AO9" s="4" t="s">
        <v>3</v>
      </c>
      <c r="AP9" s="2" t="s">
        <v>4</v>
      </c>
      <c r="AQ9" s="4" t="s">
        <v>3</v>
      </c>
      <c r="AR9" s="2" t="s">
        <v>4</v>
      </c>
      <c r="AS9" s="4" t="s">
        <v>3</v>
      </c>
      <c r="AT9" s="2" t="s">
        <v>4</v>
      </c>
      <c r="AU9" s="4" t="s">
        <v>3</v>
      </c>
      <c r="AV9" s="2" t="s">
        <v>4</v>
      </c>
      <c r="AW9" s="4" t="s">
        <v>3</v>
      </c>
      <c r="AX9" s="2" t="s">
        <v>4</v>
      </c>
      <c r="AY9" s="31"/>
      <c r="BA9" s="88">
        <f>COUNTIF($BA$11:$BA$1010, "X")</f>
        <v>0</v>
      </c>
      <c r="BC9" s="93" t="s">
        <v>129</v>
      </c>
      <c r="DE9" s="88">
        <f>COUNTIF($DE$11:$ER$1010, "X")</f>
        <v>0</v>
      </c>
    </row>
    <row r="10" spans="1:150" x14ac:dyDescent="0.25">
      <c r="A10" s="31"/>
      <c r="B10" s="9"/>
      <c r="C10" s="10"/>
      <c r="D10" s="10"/>
      <c r="E10" s="11"/>
      <c r="F10" s="31"/>
      <c r="G10" s="138"/>
      <c r="H10" s="39"/>
      <c r="I10" s="39"/>
      <c r="J10" s="39"/>
      <c r="K10" s="38"/>
      <c r="L10" s="40"/>
      <c r="M10" s="38"/>
      <c r="N10" s="40"/>
      <c r="O10" s="38"/>
      <c r="P10" s="40"/>
      <c r="Q10" s="38"/>
      <c r="R10" s="40"/>
      <c r="S10" s="38"/>
      <c r="T10" s="40"/>
      <c r="U10" s="38"/>
      <c r="V10" s="40"/>
      <c r="W10" s="38"/>
      <c r="X10" s="40"/>
      <c r="Y10" s="38"/>
      <c r="Z10" s="40"/>
      <c r="AA10" s="38"/>
      <c r="AB10" s="40"/>
      <c r="AC10" s="38"/>
      <c r="AD10" s="40"/>
      <c r="AE10" s="38"/>
      <c r="AF10" s="40"/>
      <c r="AG10" s="38"/>
      <c r="AH10" s="40"/>
      <c r="AI10" s="38"/>
      <c r="AJ10" s="40"/>
      <c r="AK10" s="38"/>
      <c r="AL10" s="40"/>
      <c r="AM10" s="38"/>
      <c r="AN10" s="40"/>
      <c r="AO10" s="38"/>
      <c r="AP10" s="40"/>
      <c r="AQ10" s="38"/>
      <c r="AR10" s="40"/>
      <c r="AS10" s="38"/>
      <c r="AT10" s="40"/>
      <c r="AU10" s="38"/>
      <c r="AV10" s="40"/>
      <c r="AW10" s="38"/>
      <c r="AX10" s="40"/>
      <c r="AY10" s="31"/>
      <c r="BA10" s="93" t="s">
        <v>132</v>
      </c>
      <c r="BC10" s="88"/>
      <c r="CT10" s="93" t="s">
        <v>69</v>
      </c>
      <c r="CU10" s="93" t="s">
        <v>70</v>
      </c>
      <c r="CX10" s="93" t="s">
        <v>79</v>
      </c>
      <c r="CY10" s="93" t="s">
        <v>1</v>
      </c>
      <c r="CZ10" s="93" t="s">
        <v>84</v>
      </c>
      <c r="DB10" s="93" t="str">
        <f>'Stock Take Report'!$Y$74</f>
        <v>Most Sold Drinks</v>
      </c>
      <c r="DC10" s="93" t="str">
        <f>'Stock Take Report'!$AJ$74</f>
        <v>Drinks with Highest Profits</v>
      </c>
    </row>
    <row r="11" spans="1:150" x14ac:dyDescent="0.25">
      <c r="A11" s="31"/>
      <c r="B11" s="90">
        <f>IF($H11="", "", SUM($BE11:$CR11))</f>
        <v>1.2</v>
      </c>
      <c r="C11" s="16">
        <f t="shared" ref="C11:C74" si="0">IF($B11="", "", ROUND($B11+($B11*$D$5), 2))</f>
        <v>2.4</v>
      </c>
      <c r="D11" s="96">
        <f t="shared" ref="D11:D74" si="1">IF($C11="", "", IFERROR(ROUND($J11/$C11, 4), ""))</f>
        <v>2.0832999999999999</v>
      </c>
      <c r="E11" s="61">
        <f>IFERROR(ROUND(($J11-$B11)/$B11, 4), "")</f>
        <v>3.1667000000000001</v>
      </c>
      <c r="F11" s="31"/>
      <c r="G11" s="139">
        <v>4</v>
      </c>
      <c r="H11" s="45" t="s">
        <v>24</v>
      </c>
      <c r="I11" s="99" t="s">
        <v>63</v>
      </c>
      <c r="J11" s="47">
        <v>5</v>
      </c>
      <c r="K11" s="140">
        <v>0.05</v>
      </c>
      <c r="L11" s="48" t="s">
        <v>20</v>
      </c>
      <c r="M11" s="141">
        <v>0.45</v>
      </c>
      <c r="N11" s="48" t="s">
        <v>28</v>
      </c>
      <c r="O11" s="141"/>
      <c r="P11" s="48"/>
      <c r="Q11" s="141"/>
      <c r="R11" s="48"/>
      <c r="S11" s="141"/>
      <c r="T11" s="48"/>
      <c r="U11" s="141"/>
      <c r="V11" s="48"/>
      <c r="W11" s="141"/>
      <c r="X11" s="48"/>
      <c r="Y11" s="141"/>
      <c r="Z11" s="48"/>
      <c r="AA11" s="141"/>
      <c r="AB11" s="48"/>
      <c r="AC11" s="141"/>
      <c r="AD11" s="48"/>
      <c r="AE11" s="141"/>
      <c r="AF11" s="48"/>
      <c r="AG11" s="141"/>
      <c r="AH11" s="48"/>
      <c r="AI11" s="141"/>
      <c r="AJ11" s="48"/>
      <c r="AK11" s="141"/>
      <c r="AL11" s="48"/>
      <c r="AM11" s="141"/>
      <c r="AN11" s="48"/>
      <c r="AO11" s="141"/>
      <c r="AP11" s="48"/>
      <c r="AQ11" s="141"/>
      <c r="AR11" s="48"/>
      <c r="AS11" s="141"/>
      <c r="AT11" s="48"/>
      <c r="AU11" s="141"/>
      <c r="AV11" s="48"/>
      <c r="AW11" s="141"/>
      <c r="AX11" s="48"/>
      <c r="AY11" s="31"/>
      <c r="BA11" s="75" t="str">
        <f>IF($H11="", "", IF(COUNTIF($H$11:$H$1010, $H11)&gt;1, "X", ""))</f>
        <v/>
      </c>
      <c r="BC11" s="75" t="str">
        <f>IF('Stock List'!$K11="", "", 'Stock List'!$K11)</f>
        <v>Spiced Gold</v>
      </c>
      <c r="BE11" s="89">
        <f>IFERROR(ROUND(((INDEX('Stock List'!$M$11:$M$1010, MATCH(L11, 'Stock List'!$K$11:$K$1010, 0))/INDEX('Stock List'!$L$11:$L$1010, MATCH(L11, 'Stock List'!$K$11:$K$1010, 0)))*K11), 2), 0)</f>
        <v>0.75</v>
      </c>
      <c r="BF11" s="17"/>
      <c r="BG11" s="16">
        <f>IFERROR(ROUND(((INDEX('Stock List'!$M$11:$M$1010, MATCH(N11, 'Stock List'!$K$11:$K$1010, 0))/INDEX('Stock List'!$L$11:$L$1010, MATCH(N11, 'Stock List'!$K$11:$K$1010, 0)))*M11), 2), 0)</f>
        <v>0.45</v>
      </c>
      <c r="BH11" s="17"/>
      <c r="BI11" s="16">
        <f>IFERROR(ROUND(((INDEX('Stock List'!$M$11:$M$1010, MATCH(P11, 'Stock List'!$K$11:$K$1010, 0))/INDEX('Stock List'!$L$11:$L$1010, MATCH(P11, 'Stock List'!$K$11:$K$1010, 0)))*O11), 2), 0)</f>
        <v>0</v>
      </c>
      <c r="BJ11" s="17"/>
      <c r="BK11" s="16">
        <f>IFERROR(ROUND(((INDEX('Stock List'!$M$11:$M$1010, MATCH(R11, 'Stock List'!$K$11:$K$1010, 0))/INDEX('Stock List'!$L$11:$L$1010, MATCH(R11, 'Stock List'!$K$11:$K$1010, 0)))*Q11), 2), 0)</f>
        <v>0</v>
      </c>
      <c r="BL11" s="17"/>
      <c r="BM11" s="16">
        <f>IFERROR(ROUND(((INDEX('Stock List'!$M$11:$M$1010, MATCH(T11, 'Stock List'!$K$11:$K$1010, 0))/INDEX('Stock List'!$L$11:$L$1010, MATCH(T11, 'Stock List'!$K$11:$K$1010, 0)))*S11), 2), 0)</f>
        <v>0</v>
      </c>
      <c r="BN11" s="17"/>
      <c r="BO11" s="16">
        <f>IFERROR(ROUND(((INDEX('Stock List'!$M$11:$M$1010, MATCH(V11, 'Stock List'!$K$11:$K$1010, 0))/INDEX('Stock List'!$L$11:$L$1010, MATCH(V11, 'Stock List'!$K$11:$K$1010, 0)))*U11), 2), 0)</f>
        <v>0</v>
      </c>
      <c r="BP11" s="17"/>
      <c r="BQ11" s="16">
        <f>IFERROR(ROUND(((INDEX('Stock List'!$M$11:$M$1010, MATCH(X11, 'Stock List'!$K$11:$K$1010, 0))/INDEX('Stock List'!$L$11:$L$1010, MATCH(X11, 'Stock List'!$K$11:$K$1010, 0)))*W11), 2), 0)</f>
        <v>0</v>
      </c>
      <c r="BR11" s="17"/>
      <c r="BS11" s="16">
        <f>IFERROR(ROUND(((INDEX('Stock List'!$M$11:$M$1010, MATCH(Z11, 'Stock List'!$K$11:$K$1010, 0))/INDEX('Stock List'!$L$11:$L$1010, MATCH(Z11, 'Stock List'!$K$11:$K$1010, 0)))*Y11), 2), 0)</f>
        <v>0</v>
      </c>
      <c r="BT11" s="17"/>
      <c r="BU11" s="16">
        <f>IFERROR(ROUND(((INDEX('Stock List'!$M$11:$M$1010, MATCH(AB11, 'Stock List'!$K$11:$K$1010, 0))/INDEX('Stock List'!$L$11:$L$1010, MATCH(AB11, 'Stock List'!$K$11:$K$1010, 0)))*AA11), 2), 0)</f>
        <v>0</v>
      </c>
      <c r="BV11" s="17"/>
      <c r="BW11" s="16">
        <f>IFERROR(ROUND(((INDEX('Stock List'!$M$11:$M$1010, MATCH(AD11, 'Stock List'!$K$11:$K$1010, 0))/INDEX('Stock List'!$L$11:$L$1010, MATCH(AD11, 'Stock List'!$K$11:$K$1010, 0)))*AC11), 2), 0)</f>
        <v>0</v>
      </c>
      <c r="BX11" s="17"/>
      <c r="BY11" s="16">
        <f>IFERROR(ROUND(((INDEX('Stock List'!$M$11:$M$1010, MATCH(AF11, 'Stock List'!$K$11:$K$1010, 0))/INDEX('Stock List'!$L$11:$L$1010, MATCH(AF11, 'Stock List'!$K$11:$K$1010, 0)))*AE11), 2), 0)</f>
        <v>0</v>
      </c>
      <c r="BZ11" s="17"/>
      <c r="CA11" s="16">
        <f>IFERROR(ROUND(((INDEX('Stock List'!$M$11:$M$1010, MATCH(AH11, 'Stock List'!$K$11:$K$1010, 0))/INDEX('Stock List'!$L$11:$L$1010, MATCH(AH11, 'Stock List'!$K$11:$K$1010, 0)))*AG11), 2), 0)</f>
        <v>0</v>
      </c>
      <c r="CB11" s="17"/>
      <c r="CC11" s="16">
        <f>IFERROR(ROUND(((INDEX('Stock List'!$M$11:$M$1010, MATCH(AJ11, 'Stock List'!$K$11:$K$1010, 0))/INDEX('Stock List'!$L$11:$L$1010, MATCH(AJ11, 'Stock List'!$K$11:$K$1010, 0)))*AI11), 2), 0)</f>
        <v>0</v>
      </c>
      <c r="CD11" s="17"/>
      <c r="CE11" s="16">
        <f>IFERROR(ROUND(((INDEX('Stock List'!$M$11:$M$1010, MATCH(AL11, 'Stock List'!$K$11:$K$1010, 0))/INDEX('Stock List'!$L$11:$L$1010, MATCH(AL11, 'Stock List'!$K$11:$K$1010, 0)))*AK11), 2), 0)</f>
        <v>0</v>
      </c>
      <c r="CF11" s="17"/>
      <c r="CG11" s="16">
        <f>IFERROR(ROUND(((INDEX('Stock List'!$M$11:$M$1010, MATCH(AN11, 'Stock List'!$K$11:$K$1010, 0))/INDEX('Stock List'!$L$11:$L$1010, MATCH(AN11, 'Stock List'!$K$11:$K$1010, 0)))*AM11), 2), 0)</f>
        <v>0</v>
      </c>
      <c r="CH11" s="17"/>
      <c r="CI11" s="16">
        <f>IFERROR(ROUND(((INDEX('Stock List'!$M$11:$M$1010, MATCH(AP11, 'Stock List'!$K$11:$K$1010, 0))/INDEX('Stock List'!$L$11:$L$1010, MATCH(AP11, 'Stock List'!$K$11:$K$1010, 0)))*AO11), 2), 0)</f>
        <v>0</v>
      </c>
      <c r="CJ11" s="17"/>
      <c r="CK11" s="16">
        <f>IFERROR(ROUND(((INDEX('Stock List'!$M$11:$M$1010, MATCH(AR11, 'Stock List'!$K$11:$K$1010, 0))/INDEX('Stock List'!$L$11:$L$1010, MATCH(AR11, 'Stock List'!$K$11:$K$1010, 0)))*AQ11), 2), 0)</f>
        <v>0</v>
      </c>
      <c r="CL11" s="17"/>
      <c r="CM11" s="16">
        <f>IFERROR(ROUND(((INDEX('Stock List'!$M$11:$M$1010, MATCH(AT11, 'Stock List'!$K$11:$K$1010, 0))/INDEX('Stock List'!$L$11:$L$1010, MATCH(AT11, 'Stock List'!$K$11:$K$1010, 0)))*AS11), 2), 0)</f>
        <v>0</v>
      </c>
      <c r="CN11" s="17"/>
      <c r="CO11" s="16">
        <f>IFERROR(ROUND(((INDEX('Stock List'!$M$11:$M$1010, MATCH(AV11, 'Stock List'!$K$11:$K$1010, 0))/INDEX('Stock List'!$L$11:$L$1010, MATCH(AV11, 'Stock List'!$K$11:$K$1010, 0)))*AU11), 2), 0)</f>
        <v>0</v>
      </c>
      <c r="CP11" s="17"/>
      <c r="CQ11" s="16">
        <f>IFERROR(ROUND(((INDEX('Stock List'!$M$11:$M$1010, MATCH(AX11, 'Stock List'!$K$11:$K$1010, 0))/INDEX('Stock List'!$L$11:$L$1010, MATCH(AX11, 'Stock List'!$K$11:$K$1010, 0)))*AW11), 2), 0)</f>
        <v>0</v>
      </c>
      <c r="CR11" s="28"/>
      <c r="CT11" s="89">
        <f>IF(OR($J11="", $G11=""), "", ROUND($J11*$G11, 2))</f>
        <v>20</v>
      </c>
      <c r="CU11" s="18">
        <f>IF(OR($C11="", $G11=""), "", ROUND($C11*$G11, 2))</f>
        <v>9.6</v>
      </c>
      <c r="CX11" s="89">
        <f>IF($H11="", "", SUM($BE11:$CR11)*$G11)</f>
        <v>4.8</v>
      </c>
      <c r="CY11" s="16">
        <f>IF($H11="", "", $J11*$G11)</f>
        <v>20</v>
      </c>
      <c r="CZ11" s="18">
        <f>IF($H11="", "", CY11-CX11)</f>
        <v>15.2</v>
      </c>
      <c r="DB11" s="75">
        <f>IF($H11="", "", COUNTIF($G$11:$G$1010, "&gt;"&amp;$G11)+1+COUNTIF($G$11:$G11, $G11)-1)</f>
        <v>1</v>
      </c>
      <c r="DC11" s="75">
        <f>IF($H11="", "", COUNTIF($CZ$11:$CZ$1010, "&gt;"&amp;$CZ11)+1+COUNTIF($CZ$11:$CZ11, $CZ11)-1)</f>
        <v>1</v>
      </c>
      <c r="DE11" s="145" t="str">
        <f>IF(L11="", "", IF(COUNTIF($BC$11:$BC$1010, L11)&gt;0, "", "X"))</f>
        <v/>
      </c>
      <c r="DF11" s="146"/>
      <c r="DG11" s="15">
        <f>IF(K11="", "", K11*$G11)</f>
        <v>0.2</v>
      </c>
      <c r="DH11" s="152" t="str">
        <f>IF(L11="", "", L11)</f>
        <v>Spiced Gold</v>
      </c>
      <c r="DI11" s="15">
        <f t="shared" ref="DI11:DI74" si="2">IF(M11="", "", M11*$G11)</f>
        <v>1.8</v>
      </c>
      <c r="DJ11" s="152" t="str">
        <f t="shared" ref="DJ11:DJ74" si="3">IF(N11="", "", N11)</f>
        <v>Coke</v>
      </c>
      <c r="DK11" s="15" t="str">
        <f t="shared" ref="DK11:DK74" si="4">IF(O11="", "", O11*$G11)</f>
        <v/>
      </c>
      <c r="DL11" s="152" t="str">
        <f t="shared" ref="DL11:DL74" si="5">IF(P11="", "", P11)</f>
        <v/>
      </c>
      <c r="DM11" s="15" t="str">
        <f t="shared" ref="DM11:DM74" si="6">IF(Q11="", "", Q11*$G11)</f>
        <v/>
      </c>
      <c r="DN11" s="152" t="str">
        <f t="shared" ref="DN11:DN74" si="7">IF(R11="", "", R11)</f>
        <v/>
      </c>
      <c r="DO11" s="15" t="str">
        <f t="shared" ref="DO11:DO74" si="8">IF(S11="", "", S11*$G11)</f>
        <v/>
      </c>
      <c r="DP11" s="152" t="str">
        <f t="shared" ref="DP11:DP74" si="9">IF(T11="", "", T11)</f>
        <v/>
      </c>
      <c r="DQ11" s="15" t="str">
        <f t="shared" ref="DQ11:DQ74" si="10">IF(U11="", "", U11*$G11)</f>
        <v/>
      </c>
      <c r="DR11" s="152" t="str">
        <f t="shared" ref="DR11:DR74" si="11">IF(V11="", "", V11)</f>
        <v/>
      </c>
      <c r="DS11" s="15" t="str">
        <f t="shared" ref="DS11:DS74" si="12">IF(W11="", "", W11*$G11)</f>
        <v/>
      </c>
      <c r="DT11" s="152" t="str">
        <f t="shared" ref="DT11:DT74" si="13">IF(X11="", "", X11)</f>
        <v/>
      </c>
      <c r="DU11" s="15" t="str">
        <f t="shared" ref="DU11:DU74" si="14">IF(Y11="", "", Y11*$G11)</f>
        <v/>
      </c>
      <c r="DV11" s="152" t="str">
        <f t="shared" ref="DV11:DV74" si="15">IF(Z11="", "", Z11)</f>
        <v/>
      </c>
      <c r="DW11" s="15" t="str">
        <f t="shared" ref="DW11:DW74" si="16">IF(AA11="", "", AA11*$G11)</f>
        <v/>
      </c>
      <c r="DX11" s="152" t="str">
        <f t="shared" ref="DX11:DX74" si="17">IF(AB11="", "", AB11)</f>
        <v/>
      </c>
      <c r="DY11" s="15" t="str">
        <f t="shared" ref="DY11:DY74" si="18">IF(AC11="", "", AC11*$G11)</f>
        <v/>
      </c>
      <c r="DZ11" s="152" t="str">
        <f t="shared" ref="DZ11:DZ74" si="19">IF(AD11="", "", AD11)</f>
        <v/>
      </c>
      <c r="EA11" s="15" t="str">
        <f t="shared" ref="EA11:EA74" si="20">IF(AE11="", "", AE11*$G11)</f>
        <v/>
      </c>
      <c r="EB11" s="152" t="str">
        <f t="shared" ref="EB11:EB74" si="21">IF(AF11="", "", AF11)</f>
        <v/>
      </c>
      <c r="EC11" s="15" t="str">
        <f t="shared" ref="EC11:EC74" si="22">IF(AG11="", "", AG11*$G11)</f>
        <v/>
      </c>
      <c r="ED11" s="152" t="str">
        <f t="shared" ref="ED11:ED74" si="23">IF(AH11="", "", AH11)</f>
        <v/>
      </c>
      <c r="EE11" s="15" t="str">
        <f t="shared" ref="EE11:EE74" si="24">IF(AI11="", "", AI11*$G11)</f>
        <v/>
      </c>
      <c r="EF11" s="152" t="str">
        <f t="shared" ref="EF11:EF74" si="25">IF(AJ11="", "", AJ11)</f>
        <v/>
      </c>
      <c r="EG11" s="15" t="str">
        <f t="shared" ref="EG11:EG74" si="26">IF(AK11="", "", AK11*$G11)</f>
        <v/>
      </c>
      <c r="EH11" s="152" t="str">
        <f t="shared" ref="EH11:EH74" si="27">IF(AL11="", "", AL11)</f>
        <v/>
      </c>
      <c r="EI11" s="15" t="str">
        <f t="shared" ref="EI11:EI74" si="28">IF(AM11="", "", AM11*$G11)</f>
        <v/>
      </c>
      <c r="EJ11" s="152" t="str">
        <f t="shared" ref="EJ11:EJ74" si="29">IF(AN11="", "", AN11)</f>
        <v/>
      </c>
      <c r="EK11" s="15" t="str">
        <f t="shared" ref="EK11:EK74" si="30">IF(AO11="", "", AO11*$G11)</f>
        <v/>
      </c>
      <c r="EL11" s="152" t="str">
        <f t="shared" ref="EL11:EL74" si="31">IF(AP11="", "", AP11)</f>
        <v/>
      </c>
      <c r="EM11" s="15" t="str">
        <f t="shared" ref="EM11:EM74" si="32">IF(AQ11="", "", AQ11*$G11)</f>
        <v/>
      </c>
      <c r="EN11" s="152" t="str">
        <f t="shared" ref="EN11:EN74" si="33">IF(AR11="", "", AR11)</f>
        <v/>
      </c>
      <c r="EO11" s="15" t="str">
        <f t="shared" ref="EO11:EO74" si="34">IF(AS11="", "", AS11*$G11)</f>
        <v/>
      </c>
      <c r="EP11" s="152" t="str">
        <f t="shared" ref="EP11:EP74" si="35">IF(AT11="", "", AT11)</f>
        <v/>
      </c>
      <c r="EQ11" s="15" t="str">
        <f t="shared" ref="EQ11:EQ74" si="36">IF(AU11="", "", AU11*$G11)</f>
        <v/>
      </c>
      <c r="ER11" s="152" t="str">
        <f t="shared" ref="ER11:ER74" si="37">IF(AV11="", "", AV11)</f>
        <v/>
      </c>
      <c r="ES11" s="15" t="str">
        <f t="shared" ref="ES11:ES74" si="38">IF(AW11="", "", AW11*$G11)</f>
        <v/>
      </c>
      <c r="ET11" s="152" t="str">
        <f t="shared" ref="ET11:ET74" si="39">IF(AX11="", "", AX11)</f>
        <v/>
      </c>
    </row>
    <row r="12" spans="1:150" x14ac:dyDescent="0.25">
      <c r="A12" s="31"/>
      <c r="B12" s="91">
        <f t="shared" ref="B12:B75" si="40">IF($H12="", "", SUM($BE12:$CR12))</f>
        <v>0.45</v>
      </c>
      <c r="C12" s="20">
        <f t="shared" si="0"/>
        <v>0.9</v>
      </c>
      <c r="D12" s="97">
        <f t="shared" si="1"/>
        <v>2.2222</v>
      </c>
      <c r="E12" s="62">
        <f t="shared" ref="E12:E75" si="41">IFERROR(ROUND(($J12-$B12)/$B12, 4), "")</f>
        <v>3.4443999999999999</v>
      </c>
      <c r="F12" s="31"/>
      <c r="G12" s="142">
        <v>2</v>
      </c>
      <c r="H12" s="53" t="s">
        <v>123</v>
      </c>
      <c r="I12" s="100" t="s">
        <v>62</v>
      </c>
      <c r="J12" s="55">
        <v>2</v>
      </c>
      <c r="K12" s="143">
        <v>0.05</v>
      </c>
      <c r="L12" s="56" t="s">
        <v>123</v>
      </c>
      <c r="M12" s="144">
        <v>0.1</v>
      </c>
      <c r="N12" s="56" t="s">
        <v>127</v>
      </c>
      <c r="O12" s="144"/>
      <c r="P12" s="56"/>
      <c r="Q12" s="144"/>
      <c r="R12" s="56"/>
      <c r="S12" s="144"/>
      <c r="T12" s="56"/>
      <c r="U12" s="144"/>
      <c r="V12" s="56"/>
      <c r="W12" s="144"/>
      <c r="X12" s="56"/>
      <c r="Y12" s="144"/>
      <c r="Z12" s="56"/>
      <c r="AA12" s="144"/>
      <c r="AB12" s="56"/>
      <c r="AC12" s="144"/>
      <c r="AD12" s="56"/>
      <c r="AE12" s="144"/>
      <c r="AF12" s="56"/>
      <c r="AG12" s="144"/>
      <c r="AH12" s="56"/>
      <c r="AI12" s="144"/>
      <c r="AJ12" s="56"/>
      <c r="AK12" s="144"/>
      <c r="AL12" s="56"/>
      <c r="AM12" s="144"/>
      <c r="AN12" s="56"/>
      <c r="AO12" s="144"/>
      <c r="AP12" s="56"/>
      <c r="AQ12" s="144"/>
      <c r="AR12" s="56"/>
      <c r="AS12" s="144"/>
      <c r="AT12" s="56"/>
      <c r="AU12" s="144"/>
      <c r="AV12" s="56"/>
      <c r="AW12" s="144"/>
      <c r="AX12" s="56"/>
      <c r="AY12" s="31"/>
      <c r="BA12" s="76" t="str">
        <f>IF($H12="", "", IF(COUNTIF($H$11:$H$1010, $H12)&gt;1, "X", ""))</f>
        <v/>
      </c>
      <c r="BC12" s="76" t="str">
        <f>IF('Stock List'!$K12="", "", 'Stock List'!$K12)</f>
        <v>Coke</v>
      </c>
      <c r="BE12" s="106">
        <f>IFERROR(ROUND(((INDEX('Stock List'!$M$11:$M$1010, MATCH(L12, 'Stock List'!$K$11:$K$1010, 0))/INDEX('Stock List'!$L$11:$L$1010, MATCH(L12, 'Stock List'!$K$11:$K$1010, 0)))*K12), 2), 0)</f>
        <v>0.4</v>
      </c>
      <c r="BF12" s="20"/>
      <c r="BG12" s="20">
        <f>IFERROR(ROUND(((INDEX('Stock List'!$M$11:$M$1010, MATCH(N12, 'Stock List'!$K$11:$K$1010, 0))/INDEX('Stock List'!$L$11:$L$1010, MATCH(N12, 'Stock List'!$K$11:$K$1010, 0)))*M12), 2), 0)</f>
        <v>0.05</v>
      </c>
      <c r="BH12" s="20"/>
      <c r="BI12" s="20">
        <f>IFERROR(ROUND(((INDEX('Stock List'!$M$11:$M$1010, MATCH(P12, 'Stock List'!$K$11:$K$1010, 0))/INDEX('Stock List'!$L$11:$L$1010, MATCH(P12, 'Stock List'!$K$11:$K$1010, 0)))*O12), 2), 0)</f>
        <v>0</v>
      </c>
      <c r="BJ12" s="20"/>
      <c r="BK12" s="20">
        <f>IFERROR(ROUND(((INDEX('Stock List'!$M$11:$M$1010, MATCH(R12, 'Stock List'!$K$11:$K$1010, 0))/INDEX('Stock List'!$L$11:$L$1010, MATCH(R12, 'Stock List'!$K$11:$K$1010, 0)))*Q12), 2), 0)</f>
        <v>0</v>
      </c>
      <c r="BL12" s="20"/>
      <c r="BM12" s="20">
        <f>IFERROR(ROUND(((INDEX('Stock List'!$M$11:$M$1010, MATCH(T12, 'Stock List'!$K$11:$K$1010, 0))/INDEX('Stock List'!$L$11:$L$1010, MATCH(T12, 'Stock List'!$K$11:$K$1010, 0)))*S12), 2), 0)</f>
        <v>0</v>
      </c>
      <c r="BN12" s="20"/>
      <c r="BO12" s="20">
        <f>IFERROR(ROUND(((INDEX('Stock List'!$M$11:$M$1010, MATCH(V12, 'Stock List'!$K$11:$K$1010, 0))/INDEX('Stock List'!$L$11:$L$1010, MATCH(V12, 'Stock List'!$K$11:$K$1010, 0)))*U12), 2), 0)</f>
        <v>0</v>
      </c>
      <c r="BP12" s="20"/>
      <c r="BQ12" s="20">
        <f>IFERROR(ROUND(((INDEX('Stock List'!$M$11:$M$1010, MATCH(X12, 'Stock List'!$K$11:$K$1010, 0))/INDEX('Stock List'!$L$11:$L$1010, MATCH(X12, 'Stock List'!$K$11:$K$1010, 0)))*W12), 2), 0)</f>
        <v>0</v>
      </c>
      <c r="BR12" s="20"/>
      <c r="BS12" s="20">
        <f>IFERROR(ROUND(((INDEX('Stock List'!$M$11:$M$1010, MATCH(Z12, 'Stock List'!$K$11:$K$1010, 0))/INDEX('Stock List'!$L$11:$L$1010, MATCH(Z12, 'Stock List'!$K$11:$K$1010, 0)))*Y12), 2), 0)</f>
        <v>0</v>
      </c>
      <c r="BT12" s="20"/>
      <c r="BU12" s="20">
        <f>IFERROR(ROUND(((INDEX('Stock List'!$M$11:$M$1010, MATCH(AB12, 'Stock List'!$K$11:$K$1010, 0))/INDEX('Stock List'!$L$11:$L$1010, MATCH(AB12, 'Stock List'!$K$11:$K$1010, 0)))*AA12), 2), 0)</f>
        <v>0</v>
      </c>
      <c r="BV12" s="20"/>
      <c r="BW12" s="20">
        <f>IFERROR(ROUND(((INDEX('Stock List'!$M$11:$M$1010, MATCH(AD12, 'Stock List'!$K$11:$K$1010, 0))/INDEX('Stock List'!$L$11:$L$1010, MATCH(AD12, 'Stock List'!$K$11:$K$1010, 0)))*AC12), 2), 0)</f>
        <v>0</v>
      </c>
      <c r="BX12" s="20"/>
      <c r="BY12" s="20">
        <f>IFERROR(ROUND(((INDEX('Stock List'!$M$11:$M$1010, MATCH(AF12, 'Stock List'!$K$11:$K$1010, 0))/INDEX('Stock List'!$L$11:$L$1010, MATCH(AF12, 'Stock List'!$K$11:$K$1010, 0)))*AE12), 2), 0)</f>
        <v>0</v>
      </c>
      <c r="BZ12" s="20"/>
      <c r="CA12" s="20">
        <f>IFERROR(ROUND(((INDEX('Stock List'!$M$11:$M$1010, MATCH(AH12, 'Stock List'!$K$11:$K$1010, 0))/INDEX('Stock List'!$L$11:$L$1010, MATCH(AH12, 'Stock List'!$K$11:$K$1010, 0)))*AG12), 2), 0)</f>
        <v>0</v>
      </c>
      <c r="CB12" s="20"/>
      <c r="CC12" s="20">
        <f>IFERROR(ROUND(((INDEX('Stock List'!$M$11:$M$1010, MATCH(AJ12, 'Stock List'!$K$11:$K$1010, 0))/INDEX('Stock List'!$L$11:$L$1010, MATCH(AJ12, 'Stock List'!$K$11:$K$1010, 0)))*AI12), 2), 0)</f>
        <v>0</v>
      </c>
      <c r="CD12" s="20"/>
      <c r="CE12" s="20">
        <f>IFERROR(ROUND(((INDEX('Stock List'!$M$11:$M$1010, MATCH(AL12, 'Stock List'!$K$11:$K$1010, 0))/INDEX('Stock List'!$L$11:$L$1010, MATCH(AL12, 'Stock List'!$K$11:$K$1010, 0)))*AK12), 2), 0)</f>
        <v>0</v>
      </c>
      <c r="CF12" s="20"/>
      <c r="CG12" s="20">
        <f>IFERROR(ROUND(((INDEX('Stock List'!$M$11:$M$1010, MATCH(AN12, 'Stock List'!$K$11:$K$1010, 0))/INDEX('Stock List'!$L$11:$L$1010, MATCH(AN12, 'Stock List'!$K$11:$K$1010, 0)))*AM12), 2), 0)</f>
        <v>0</v>
      </c>
      <c r="CH12" s="20"/>
      <c r="CI12" s="20">
        <f>IFERROR(ROUND(((INDEX('Stock List'!$M$11:$M$1010, MATCH(AP12, 'Stock List'!$K$11:$K$1010, 0))/INDEX('Stock List'!$L$11:$L$1010, MATCH(AP12, 'Stock List'!$K$11:$K$1010, 0)))*AO12), 2), 0)</f>
        <v>0</v>
      </c>
      <c r="CJ12" s="20"/>
      <c r="CK12" s="20">
        <f>IFERROR(ROUND(((INDEX('Stock List'!$M$11:$M$1010, MATCH(AR12, 'Stock List'!$K$11:$K$1010, 0))/INDEX('Stock List'!$L$11:$L$1010, MATCH(AR12, 'Stock List'!$K$11:$K$1010, 0)))*AQ12), 2), 0)</f>
        <v>0</v>
      </c>
      <c r="CL12" s="20"/>
      <c r="CM12" s="20">
        <f>IFERROR(ROUND(((INDEX('Stock List'!$M$11:$M$1010, MATCH(AT12, 'Stock List'!$K$11:$K$1010, 0))/INDEX('Stock List'!$L$11:$L$1010, MATCH(AT12, 'Stock List'!$K$11:$K$1010, 0)))*AS12), 2), 0)</f>
        <v>0</v>
      </c>
      <c r="CN12" s="20"/>
      <c r="CO12" s="20">
        <f>IFERROR(ROUND(((INDEX('Stock List'!$M$11:$M$1010, MATCH(AV12, 'Stock List'!$K$11:$K$1010, 0))/INDEX('Stock List'!$L$11:$L$1010, MATCH(AV12, 'Stock List'!$K$11:$K$1010, 0)))*AU12), 2), 0)</f>
        <v>0</v>
      </c>
      <c r="CP12" s="20"/>
      <c r="CQ12" s="20">
        <f>IFERROR(ROUND(((INDEX('Stock List'!$M$11:$M$1010, MATCH(AX12, 'Stock List'!$K$11:$K$1010, 0))/INDEX('Stock List'!$L$11:$L$1010, MATCH(AX12, 'Stock List'!$K$11:$K$1010, 0)))*AW12), 2), 0)</f>
        <v>0</v>
      </c>
      <c r="CR12" s="22"/>
      <c r="CT12" s="106">
        <f t="shared" ref="CT12:CT75" si="42">IF(OR($J12="", $G12=""), "", ROUND($J12*$G12, 2))</f>
        <v>4</v>
      </c>
      <c r="CU12" s="22">
        <f t="shared" ref="CU12:CU75" si="43">IF(OR($C12="", $G12=""), "", ROUND($C12*$G12, 2))</f>
        <v>1.8</v>
      </c>
      <c r="CX12" s="106">
        <f t="shared" ref="CX12:CX75" si="44">IF($H12="", "", SUM($BE12:$CR12)*$G12)</f>
        <v>0.9</v>
      </c>
      <c r="CY12" s="20">
        <f t="shared" ref="CY12:CY75" si="45">IF($H12="", "", $J12*$G12)</f>
        <v>4</v>
      </c>
      <c r="CZ12" s="22">
        <f t="shared" ref="CZ12:CZ75" si="46">IF($H12="", "", CY12-CX12)</f>
        <v>3.1</v>
      </c>
      <c r="DB12" s="76">
        <f>IF($H12="", "", COUNTIF($G$11:$G$1010, "&gt;"&amp;$G12)+1+COUNTIF($G$11:$G12, $G12)-1)</f>
        <v>3</v>
      </c>
      <c r="DC12" s="76">
        <f>IF($H12="", "", COUNTIF($CZ$11:$CZ$1010, "&gt;"&amp;$CZ12)+1+COUNTIF($CZ$11:$CZ12, $CZ12)-1)</f>
        <v>4</v>
      </c>
      <c r="DE12" s="147" t="str">
        <f t="shared" ref="DE12:DE75" si="47">IF(L12="", "", IF(COUNTIF($BC$11:$BC$1010, L12)&gt;0, "", "X"))</f>
        <v/>
      </c>
      <c r="DF12" s="148"/>
      <c r="DG12" s="19">
        <f t="shared" ref="DG12:DG75" si="48">IF(K12="", "", K12*$G12)</f>
        <v>0.1</v>
      </c>
      <c r="DH12" s="153" t="str">
        <f t="shared" ref="DH12:DH75" si="49">IF(L12="", "", L12)</f>
        <v>Coffee</v>
      </c>
      <c r="DI12" s="19">
        <f t="shared" si="2"/>
        <v>0.2</v>
      </c>
      <c r="DJ12" s="153" t="str">
        <f t="shared" si="3"/>
        <v>Milk</v>
      </c>
      <c r="DK12" s="19" t="str">
        <f t="shared" si="4"/>
        <v/>
      </c>
      <c r="DL12" s="153" t="str">
        <f t="shared" si="5"/>
        <v/>
      </c>
      <c r="DM12" s="19" t="str">
        <f t="shared" si="6"/>
        <v/>
      </c>
      <c r="DN12" s="153" t="str">
        <f t="shared" si="7"/>
        <v/>
      </c>
      <c r="DO12" s="19" t="str">
        <f t="shared" si="8"/>
        <v/>
      </c>
      <c r="DP12" s="153" t="str">
        <f t="shared" si="9"/>
        <v/>
      </c>
      <c r="DQ12" s="19" t="str">
        <f t="shared" si="10"/>
        <v/>
      </c>
      <c r="DR12" s="153" t="str">
        <f t="shared" si="11"/>
        <v/>
      </c>
      <c r="DS12" s="19" t="str">
        <f t="shared" si="12"/>
        <v/>
      </c>
      <c r="DT12" s="153" t="str">
        <f t="shared" si="13"/>
        <v/>
      </c>
      <c r="DU12" s="19" t="str">
        <f t="shared" si="14"/>
        <v/>
      </c>
      <c r="DV12" s="153" t="str">
        <f t="shared" si="15"/>
        <v/>
      </c>
      <c r="DW12" s="19" t="str">
        <f t="shared" si="16"/>
        <v/>
      </c>
      <c r="DX12" s="153" t="str">
        <f t="shared" si="17"/>
        <v/>
      </c>
      <c r="DY12" s="19" t="str">
        <f t="shared" si="18"/>
        <v/>
      </c>
      <c r="DZ12" s="153" t="str">
        <f t="shared" si="19"/>
        <v/>
      </c>
      <c r="EA12" s="19" t="str">
        <f t="shared" si="20"/>
        <v/>
      </c>
      <c r="EB12" s="153" t="str">
        <f t="shared" si="21"/>
        <v/>
      </c>
      <c r="EC12" s="19" t="str">
        <f t="shared" si="22"/>
        <v/>
      </c>
      <c r="ED12" s="153" t="str">
        <f t="shared" si="23"/>
        <v/>
      </c>
      <c r="EE12" s="19" t="str">
        <f t="shared" si="24"/>
        <v/>
      </c>
      <c r="EF12" s="153" t="str">
        <f t="shared" si="25"/>
        <v/>
      </c>
      <c r="EG12" s="19" t="str">
        <f t="shared" si="26"/>
        <v/>
      </c>
      <c r="EH12" s="153" t="str">
        <f t="shared" si="27"/>
        <v/>
      </c>
      <c r="EI12" s="19" t="str">
        <f t="shared" si="28"/>
        <v/>
      </c>
      <c r="EJ12" s="153" t="str">
        <f t="shared" si="29"/>
        <v/>
      </c>
      <c r="EK12" s="19" t="str">
        <f t="shared" si="30"/>
        <v/>
      </c>
      <c r="EL12" s="153" t="str">
        <f t="shared" si="31"/>
        <v/>
      </c>
      <c r="EM12" s="19" t="str">
        <f t="shared" si="32"/>
        <v/>
      </c>
      <c r="EN12" s="153" t="str">
        <f t="shared" si="33"/>
        <v/>
      </c>
      <c r="EO12" s="19" t="str">
        <f t="shared" si="34"/>
        <v/>
      </c>
      <c r="EP12" s="153" t="str">
        <f t="shared" si="35"/>
        <v/>
      </c>
      <c r="EQ12" s="19" t="str">
        <f t="shared" si="36"/>
        <v/>
      </c>
      <c r="ER12" s="153" t="str">
        <f t="shared" si="37"/>
        <v/>
      </c>
      <c r="ES12" s="19" t="str">
        <f t="shared" si="38"/>
        <v/>
      </c>
      <c r="ET12" s="153" t="str">
        <f t="shared" si="39"/>
        <v/>
      </c>
    </row>
    <row r="13" spans="1:150" x14ac:dyDescent="0.25">
      <c r="A13" s="31"/>
      <c r="B13" s="91">
        <f t="shared" si="40"/>
        <v>0.3</v>
      </c>
      <c r="C13" s="20">
        <f t="shared" si="0"/>
        <v>0.6</v>
      </c>
      <c r="D13" s="97">
        <f t="shared" si="1"/>
        <v>3.3332999999999999</v>
      </c>
      <c r="E13" s="62">
        <f t="shared" si="41"/>
        <v>5.6666999999999996</v>
      </c>
      <c r="F13" s="31"/>
      <c r="G13" s="142">
        <v>2</v>
      </c>
      <c r="H13" s="53" t="s">
        <v>124</v>
      </c>
      <c r="I13" s="100" t="s">
        <v>62</v>
      </c>
      <c r="J13" s="55">
        <v>2</v>
      </c>
      <c r="K13" s="143">
        <v>0.05</v>
      </c>
      <c r="L13" s="56" t="s">
        <v>124</v>
      </c>
      <c r="M13" s="144">
        <v>0.1</v>
      </c>
      <c r="N13" s="56" t="s">
        <v>127</v>
      </c>
      <c r="O13" s="144"/>
      <c r="P13" s="56"/>
      <c r="Q13" s="144"/>
      <c r="R13" s="56"/>
      <c r="S13" s="144"/>
      <c r="T13" s="56"/>
      <c r="U13" s="144"/>
      <c r="V13" s="56"/>
      <c r="W13" s="144"/>
      <c r="X13" s="56"/>
      <c r="Y13" s="144"/>
      <c r="Z13" s="56"/>
      <c r="AA13" s="144"/>
      <c r="AB13" s="56"/>
      <c r="AC13" s="144"/>
      <c r="AD13" s="56"/>
      <c r="AE13" s="144"/>
      <c r="AF13" s="56"/>
      <c r="AG13" s="144"/>
      <c r="AH13" s="56"/>
      <c r="AI13" s="144"/>
      <c r="AJ13" s="56"/>
      <c r="AK13" s="144"/>
      <c r="AL13" s="56"/>
      <c r="AM13" s="144"/>
      <c r="AN13" s="56"/>
      <c r="AO13" s="144"/>
      <c r="AP13" s="56"/>
      <c r="AQ13" s="144"/>
      <c r="AR13" s="56"/>
      <c r="AS13" s="144"/>
      <c r="AT13" s="56"/>
      <c r="AU13" s="144"/>
      <c r="AV13" s="56"/>
      <c r="AW13" s="144"/>
      <c r="AX13" s="56"/>
      <c r="AY13" s="31"/>
      <c r="BA13" s="76" t="str">
        <f t="shared" ref="BA13:BA75" si="50">IF($H13="", "", IF(COUNTIF($H$11:$H$1010, $H13)&gt;1, "X", ""))</f>
        <v/>
      </c>
      <c r="BC13" s="76" t="str">
        <f>IF('Stock List'!$K13="", "", 'Stock List'!$K13)</f>
        <v>Orange Juice</v>
      </c>
      <c r="BE13" s="106">
        <f>IFERROR(ROUND(((INDEX('Stock List'!$M$11:$M$1010, MATCH(L13, 'Stock List'!$K$11:$K$1010, 0))/INDEX('Stock List'!$L$11:$L$1010, MATCH(L13, 'Stock List'!$K$11:$K$1010, 0)))*K13), 2), 0)</f>
        <v>0.25</v>
      </c>
      <c r="BF13" s="20"/>
      <c r="BG13" s="20">
        <f>IFERROR(ROUND(((INDEX('Stock List'!$M$11:$M$1010, MATCH(N13, 'Stock List'!$K$11:$K$1010, 0))/INDEX('Stock List'!$L$11:$L$1010, MATCH(N13, 'Stock List'!$K$11:$K$1010, 0)))*M13), 2), 0)</f>
        <v>0.05</v>
      </c>
      <c r="BH13" s="20"/>
      <c r="BI13" s="20">
        <f>IFERROR(ROUND(((INDEX('Stock List'!$M$11:$M$1010, MATCH(P13, 'Stock List'!$K$11:$K$1010, 0))/INDEX('Stock List'!$L$11:$L$1010, MATCH(P13, 'Stock List'!$K$11:$K$1010, 0)))*O13), 2), 0)</f>
        <v>0</v>
      </c>
      <c r="BJ13" s="20"/>
      <c r="BK13" s="20">
        <f>IFERROR(ROUND(((INDEX('Stock List'!$M$11:$M$1010, MATCH(R13, 'Stock List'!$K$11:$K$1010, 0))/INDEX('Stock List'!$L$11:$L$1010, MATCH(R13, 'Stock List'!$K$11:$K$1010, 0)))*Q13), 2), 0)</f>
        <v>0</v>
      </c>
      <c r="BL13" s="20"/>
      <c r="BM13" s="20">
        <f>IFERROR(ROUND(((INDEX('Stock List'!$M$11:$M$1010, MATCH(T13, 'Stock List'!$K$11:$K$1010, 0))/INDEX('Stock List'!$L$11:$L$1010, MATCH(T13, 'Stock List'!$K$11:$K$1010, 0)))*S13), 2), 0)</f>
        <v>0</v>
      </c>
      <c r="BN13" s="20"/>
      <c r="BO13" s="20">
        <f>IFERROR(ROUND(((INDEX('Stock List'!$M$11:$M$1010, MATCH(V13, 'Stock List'!$K$11:$K$1010, 0))/INDEX('Stock List'!$L$11:$L$1010, MATCH(V13, 'Stock List'!$K$11:$K$1010, 0)))*U13), 2), 0)</f>
        <v>0</v>
      </c>
      <c r="BP13" s="20"/>
      <c r="BQ13" s="20">
        <f>IFERROR(ROUND(((INDEX('Stock List'!$M$11:$M$1010, MATCH(X13, 'Stock List'!$K$11:$K$1010, 0))/INDEX('Stock List'!$L$11:$L$1010, MATCH(X13, 'Stock List'!$K$11:$K$1010, 0)))*W13), 2), 0)</f>
        <v>0</v>
      </c>
      <c r="BR13" s="20"/>
      <c r="BS13" s="20">
        <f>IFERROR(ROUND(((INDEX('Stock List'!$M$11:$M$1010, MATCH(Z13, 'Stock List'!$K$11:$K$1010, 0))/INDEX('Stock List'!$L$11:$L$1010, MATCH(Z13, 'Stock List'!$K$11:$K$1010, 0)))*Y13), 2), 0)</f>
        <v>0</v>
      </c>
      <c r="BT13" s="20"/>
      <c r="BU13" s="20">
        <f>IFERROR(ROUND(((INDEX('Stock List'!$M$11:$M$1010, MATCH(AB13, 'Stock List'!$K$11:$K$1010, 0))/INDEX('Stock List'!$L$11:$L$1010, MATCH(AB13, 'Stock List'!$K$11:$K$1010, 0)))*AA13), 2), 0)</f>
        <v>0</v>
      </c>
      <c r="BV13" s="20"/>
      <c r="BW13" s="20">
        <f>IFERROR(ROUND(((INDEX('Stock List'!$M$11:$M$1010, MATCH(AD13, 'Stock List'!$K$11:$K$1010, 0))/INDEX('Stock List'!$L$11:$L$1010, MATCH(AD13, 'Stock List'!$K$11:$K$1010, 0)))*AC13), 2), 0)</f>
        <v>0</v>
      </c>
      <c r="BX13" s="20"/>
      <c r="BY13" s="20">
        <f>IFERROR(ROUND(((INDEX('Stock List'!$M$11:$M$1010, MATCH(AF13, 'Stock List'!$K$11:$K$1010, 0))/INDEX('Stock List'!$L$11:$L$1010, MATCH(AF13, 'Stock List'!$K$11:$K$1010, 0)))*AE13), 2), 0)</f>
        <v>0</v>
      </c>
      <c r="BZ13" s="20"/>
      <c r="CA13" s="20">
        <f>IFERROR(ROUND(((INDEX('Stock List'!$M$11:$M$1010, MATCH(AH13, 'Stock List'!$K$11:$K$1010, 0))/INDEX('Stock List'!$L$11:$L$1010, MATCH(AH13, 'Stock List'!$K$11:$K$1010, 0)))*AG13), 2), 0)</f>
        <v>0</v>
      </c>
      <c r="CB13" s="20"/>
      <c r="CC13" s="20">
        <f>IFERROR(ROUND(((INDEX('Stock List'!$M$11:$M$1010, MATCH(AJ13, 'Stock List'!$K$11:$K$1010, 0))/INDEX('Stock List'!$L$11:$L$1010, MATCH(AJ13, 'Stock List'!$K$11:$K$1010, 0)))*AI13), 2), 0)</f>
        <v>0</v>
      </c>
      <c r="CD13" s="20"/>
      <c r="CE13" s="20">
        <f>IFERROR(ROUND(((INDEX('Stock List'!$M$11:$M$1010, MATCH(AL13, 'Stock List'!$K$11:$K$1010, 0))/INDEX('Stock List'!$L$11:$L$1010, MATCH(AL13, 'Stock List'!$K$11:$K$1010, 0)))*AK13), 2), 0)</f>
        <v>0</v>
      </c>
      <c r="CF13" s="20"/>
      <c r="CG13" s="20">
        <f>IFERROR(ROUND(((INDEX('Stock List'!$M$11:$M$1010, MATCH(AN13, 'Stock List'!$K$11:$K$1010, 0))/INDEX('Stock List'!$L$11:$L$1010, MATCH(AN13, 'Stock List'!$K$11:$K$1010, 0)))*AM13), 2), 0)</f>
        <v>0</v>
      </c>
      <c r="CH13" s="20"/>
      <c r="CI13" s="20">
        <f>IFERROR(ROUND(((INDEX('Stock List'!$M$11:$M$1010, MATCH(AP13, 'Stock List'!$K$11:$K$1010, 0))/INDEX('Stock List'!$L$11:$L$1010, MATCH(AP13, 'Stock List'!$K$11:$K$1010, 0)))*AO13), 2), 0)</f>
        <v>0</v>
      </c>
      <c r="CJ13" s="20"/>
      <c r="CK13" s="20">
        <f>IFERROR(ROUND(((INDEX('Stock List'!$M$11:$M$1010, MATCH(AR13, 'Stock List'!$K$11:$K$1010, 0))/INDEX('Stock List'!$L$11:$L$1010, MATCH(AR13, 'Stock List'!$K$11:$K$1010, 0)))*AQ13), 2), 0)</f>
        <v>0</v>
      </c>
      <c r="CL13" s="20"/>
      <c r="CM13" s="20">
        <f>IFERROR(ROUND(((INDEX('Stock List'!$M$11:$M$1010, MATCH(AT13, 'Stock List'!$K$11:$K$1010, 0))/INDEX('Stock List'!$L$11:$L$1010, MATCH(AT13, 'Stock List'!$K$11:$K$1010, 0)))*AS13), 2), 0)</f>
        <v>0</v>
      </c>
      <c r="CN13" s="20"/>
      <c r="CO13" s="20">
        <f>IFERROR(ROUND(((INDEX('Stock List'!$M$11:$M$1010, MATCH(AV13, 'Stock List'!$K$11:$K$1010, 0))/INDEX('Stock List'!$L$11:$L$1010, MATCH(AV13, 'Stock List'!$K$11:$K$1010, 0)))*AU13), 2), 0)</f>
        <v>0</v>
      </c>
      <c r="CP13" s="20"/>
      <c r="CQ13" s="20">
        <f>IFERROR(ROUND(((INDEX('Stock List'!$M$11:$M$1010, MATCH(AX13, 'Stock List'!$K$11:$K$1010, 0))/INDEX('Stock List'!$L$11:$L$1010, MATCH(AX13, 'Stock List'!$K$11:$K$1010, 0)))*AW13), 2), 0)</f>
        <v>0</v>
      </c>
      <c r="CR13" s="22"/>
      <c r="CT13" s="106">
        <f t="shared" si="42"/>
        <v>4</v>
      </c>
      <c r="CU13" s="22">
        <f t="shared" si="43"/>
        <v>1.2</v>
      </c>
      <c r="CX13" s="106">
        <f t="shared" si="44"/>
        <v>0.6</v>
      </c>
      <c r="CY13" s="20">
        <f t="shared" si="45"/>
        <v>4</v>
      </c>
      <c r="CZ13" s="22">
        <f t="shared" si="46"/>
        <v>3.4</v>
      </c>
      <c r="DB13" s="76">
        <f>IF($H13="", "", COUNTIF($G$11:$G$1010, "&gt;"&amp;$G13)+1+COUNTIF($G$11:$G13, $G13)-1)</f>
        <v>4</v>
      </c>
      <c r="DC13" s="76">
        <f>IF($H13="", "", COUNTIF($CZ$11:$CZ$1010, "&gt;"&amp;$CZ13)+1+COUNTIF($CZ$11:$CZ13, $CZ13)-1)</f>
        <v>3</v>
      </c>
      <c r="DE13" s="147" t="str">
        <f t="shared" si="47"/>
        <v/>
      </c>
      <c r="DF13" s="148"/>
      <c r="DG13" s="19">
        <f t="shared" si="48"/>
        <v>0.1</v>
      </c>
      <c r="DH13" s="153" t="str">
        <f t="shared" si="49"/>
        <v>Tea</v>
      </c>
      <c r="DI13" s="19">
        <f t="shared" si="2"/>
        <v>0.2</v>
      </c>
      <c r="DJ13" s="153" t="str">
        <f t="shared" si="3"/>
        <v>Milk</v>
      </c>
      <c r="DK13" s="19" t="str">
        <f t="shared" si="4"/>
        <v/>
      </c>
      <c r="DL13" s="153" t="str">
        <f t="shared" si="5"/>
        <v/>
      </c>
      <c r="DM13" s="19" t="str">
        <f t="shared" si="6"/>
        <v/>
      </c>
      <c r="DN13" s="153" t="str">
        <f t="shared" si="7"/>
        <v/>
      </c>
      <c r="DO13" s="19" t="str">
        <f t="shared" si="8"/>
        <v/>
      </c>
      <c r="DP13" s="153" t="str">
        <f t="shared" si="9"/>
        <v/>
      </c>
      <c r="DQ13" s="19" t="str">
        <f t="shared" si="10"/>
        <v/>
      </c>
      <c r="DR13" s="153" t="str">
        <f t="shared" si="11"/>
        <v/>
      </c>
      <c r="DS13" s="19" t="str">
        <f t="shared" si="12"/>
        <v/>
      </c>
      <c r="DT13" s="153" t="str">
        <f t="shared" si="13"/>
        <v/>
      </c>
      <c r="DU13" s="19" t="str">
        <f t="shared" si="14"/>
        <v/>
      </c>
      <c r="DV13" s="153" t="str">
        <f t="shared" si="15"/>
        <v/>
      </c>
      <c r="DW13" s="19" t="str">
        <f t="shared" si="16"/>
        <v/>
      </c>
      <c r="DX13" s="153" t="str">
        <f t="shared" si="17"/>
        <v/>
      </c>
      <c r="DY13" s="19" t="str">
        <f t="shared" si="18"/>
        <v/>
      </c>
      <c r="DZ13" s="153" t="str">
        <f t="shared" si="19"/>
        <v/>
      </c>
      <c r="EA13" s="19" t="str">
        <f t="shared" si="20"/>
        <v/>
      </c>
      <c r="EB13" s="153" t="str">
        <f t="shared" si="21"/>
        <v/>
      </c>
      <c r="EC13" s="19" t="str">
        <f t="shared" si="22"/>
        <v/>
      </c>
      <c r="ED13" s="153" t="str">
        <f t="shared" si="23"/>
        <v/>
      </c>
      <c r="EE13" s="19" t="str">
        <f t="shared" si="24"/>
        <v/>
      </c>
      <c r="EF13" s="153" t="str">
        <f t="shared" si="25"/>
        <v/>
      </c>
      <c r="EG13" s="19" t="str">
        <f t="shared" si="26"/>
        <v/>
      </c>
      <c r="EH13" s="153" t="str">
        <f t="shared" si="27"/>
        <v/>
      </c>
      <c r="EI13" s="19" t="str">
        <f t="shared" si="28"/>
        <v/>
      </c>
      <c r="EJ13" s="153" t="str">
        <f t="shared" si="29"/>
        <v/>
      </c>
      <c r="EK13" s="19" t="str">
        <f t="shared" si="30"/>
        <v/>
      </c>
      <c r="EL13" s="153" t="str">
        <f t="shared" si="31"/>
        <v/>
      </c>
      <c r="EM13" s="19" t="str">
        <f t="shared" si="32"/>
        <v/>
      </c>
      <c r="EN13" s="153" t="str">
        <f t="shared" si="33"/>
        <v/>
      </c>
      <c r="EO13" s="19" t="str">
        <f t="shared" si="34"/>
        <v/>
      </c>
      <c r="EP13" s="153" t="str">
        <f t="shared" si="35"/>
        <v/>
      </c>
      <c r="EQ13" s="19" t="str">
        <f t="shared" si="36"/>
        <v/>
      </c>
      <c r="ER13" s="153" t="str">
        <f t="shared" si="37"/>
        <v/>
      </c>
      <c r="ES13" s="19" t="str">
        <f t="shared" si="38"/>
        <v/>
      </c>
      <c r="ET13" s="153" t="str">
        <f t="shared" si="39"/>
        <v/>
      </c>
    </row>
    <row r="14" spans="1:150" x14ac:dyDescent="0.25">
      <c r="A14" s="31"/>
      <c r="B14" s="91">
        <f t="shared" si="40"/>
        <v>1.4300000000000002</v>
      </c>
      <c r="C14" s="20">
        <f t="shared" si="0"/>
        <v>2.86</v>
      </c>
      <c r="D14" s="97">
        <f t="shared" si="1"/>
        <v>1.7483</v>
      </c>
      <c r="E14" s="62">
        <f t="shared" si="41"/>
        <v>2.4965000000000002</v>
      </c>
      <c r="F14" s="31"/>
      <c r="G14" s="142">
        <v>4</v>
      </c>
      <c r="H14" s="53" t="s">
        <v>134</v>
      </c>
      <c r="I14" s="100" t="s">
        <v>63</v>
      </c>
      <c r="J14" s="55">
        <v>5</v>
      </c>
      <c r="K14" s="143">
        <v>0.05</v>
      </c>
      <c r="L14" s="56" t="s">
        <v>133</v>
      </c>
      <c r="M14" s="144">
        <v>0.45</v>
      </c>
      <c r="N14" s="56" t="s">
        <v>126</v>
      </c>
      <c r="O14" s="144"/>
      <c r="P14" s="56"/>
      <c r="Q14" s="144"/>
      <c r="R14" s="56"/>
      <c r="S14" s="144"/>
      <c r="T14" s="56"/>
      <c r="U14" s="144"/>
      <c r="V14" s="56"/>
      <c r="W14" s="144"/>
      <c r="X14" s="56"/>
      <c r="Y14" s="144"/>
      <c r="Z14" s="56"/>
      <c r="AA14" s="144"/>
      <c r="AB14" s="56"/>
      <c r="AC14" s="144"/>
      <c r="AD14" s="56"/>
      <c r="AE14" s="144"/>
      <c r="AF14" s="56"/>
      <c r="AG14" s="144"/>
      <c r="AH14" s="56"/>
      <c r="AI14" s="144"/>
      <c r="AJ14" s="56"/>
      <c r="AK14" s="144"/>
      <c r="AL14" s="56"/>
      <c r="AM14" s="144"/>
      <c r="AN14" s="56"/>
      <c r="AO14" s="144"/>
      <c r="AP14" s="56"/>
      <c r="AQ14" s="144"/>
      <c r="AR14" s="56"/>
      <c r="AS14" s="144"/>
      <c r="AT14" s="56"/>
      <c r="AU14" s="144"/>
      <c r="AV14" s="56"/>
      <c r="AW14" s="144"/>
      <c r="AX14" s="56"/>
      <c r="AY14" s="31"/>
      <c r="BA14" s="76" t="str">
        <f t="shared" si="50"/>
        <v/>
      </c>
      <c r="BC14" s="76" t="str">
        <f>IF('Stock List'!$K14="", "", 'Stock List'!$K14)</f>
        <v>Vodka</v>
      </c>
      <c r="BE14" s="106">
        <f>IFERROR(ROUND(((INDEX('Stock List'!$M$11:$M$1010, MATCH(L14, 'Stock List'!$K$11:$K$1010, 0))/INDEX('Stock List'!$L$11:$L$1010, MATCH(L14, 'Stock List'!$K$11:$K$1010, 0)))*K14), 2), 0)</f>
        <v>0.75</v>
      </c>
      <c r="BF14" s="20"/>
      <c r="BG14" s="20">
        <f>IFERROR(ROUND(((INDEX('Stock List'!$M$11:$M$1010, MATCH(N14, 'Stock List'!$K$11:$K$1010, 0))/INDEX('Stock List'!$L$11:$L$1010, MATCH(N14, 'Stock List'!$K$11:$K$1010, 0)))*M14), 2), 0)</f>
        <v>0.68</v>
      </c>
      <c r="BH14" s="20"/>
      <c r="BI14" s="20">
        <f>IFERROR(ROUND(((INDEX('Stock List'!$M$11:$M$1010, MATCH(P14, 'Stock List'!$K$11:$K$1010, 0))/INDEX('Stock List'!$L$11:$L$1010, MATCH(P14, 'Stock List'!$K$11:$K$1010, 0)))*O14), 2), 0)</f>
        <v>0</v>
      </c>
      <c r="BJ14" s="20"/>
      <c r="BK14" s="20">
        <f>IFERROR(ROUND(((INDEX('Stock List'!$M$11:$M$1010, MATCH(R14, 'Stock List'!$K$11:$K$1010, 0))/INDEX('Stock List'!$L$11:$L$1010, MATCH(R14, 'Stock List'!$K$11:$K$1010, 0)))*Q14), 2), 0)</f>
        <v>0</v>
      </c>
      <c r="BL14" s="20"/>
      <c r="BM14" s="20">
        <f>IFERROR(ROUND(((INDEX('Stock List'!$M$11:$M$1010, MATCH(T14, 'Stock List'!$K$11:$K$1010, 0))/INDEX('Stock List'!$L$11:$L$1010, MATCH(T14, 'Stock List'!$K$11:$K$1010, 0)))*S14), 2), 0)</f>
        <v>0</v>
      </c>
      <c r="BN14" s="20"/>
      <c r="BO14" s="20">
        <f>IFERROR(ROUND(((INDEX('Stock List'!$M$11:$M$1010, MATCH(V14, 'Stock List'!$K$11:$K$1010, 0))/INDEX('Stock List'!$L$11:$L$1010, MATCH(V14, 'Stock List'!$K$11:$K$1010, 0)))*U14), 2), 0)</f>
        <v>0</v>
      </c>
      <c r="BP14" s="20"/>
      <c r="BQ14" s="20">
        <f>IFERROR(ROUND(((INDEX('Stock List'!$M$11:$M$1010, MATCH(X14, 'Stock List'!$K$11:$K$1010, 0))/INDEX('Stock List'!$L$11:$L$1010, MATCH(X14, 'Stock List'!$K$11:$K$1010, 0)))*W14), 2), 0)</f>
        <v>0</v>
      </c>
      <c r="BR14" s="20"/>
      <c r="BS14" s="20">
        <f>IFERROR(ROUND(((INDEX('Stock List'!$M$11:$M$1010, MATCH(Z14, 'Stock List'!$K$11:$K$1010, 0))/INDEX('Stock List'!$L$11:$L$1010, MATCH(Z14, 'Stock List'!$K$11:$K$1010, 0)))*Y14), 2), 0)</f>
        <v>0</v>
      </c>
      <c r="BT14" s="20"/>
      <c r="BU14" s="20">
        <f>IFERROR(ROUND(((INDEX('Stock List'!$M$11:$M$1010, MATCH(AB14, 'Stock List'!$K$11:$K$1010, 0))/INDEX('Stock List'!$L$11:$L$1010, MATCH(AB14, 'Stock List'!$K$11:$K$1010, 0)))*AA14), 2), 0)</f>
        <v>0</v>
      </c>
      <c r="BV14" s="20"/>
      <c r="BW14" s="20">
        <f>IFERROR(ROUND(((INDEX('Stock List'!$M$11:$M$1010, MATCH(AD14, 'Stock List'!$K$11:$K$1010, 0))/INDEX('Stock List'!$L$11:$L$1010, MATCH(AD14, 'Stock List'!$K$11:$K$1010, 0)))*AC14), 2), 0)</f>
        <v>0</v>
      </c>
      <c r="BX14" s="20"/>
      <c r="BY14" s="20">
        <f>IFERROR(ROUND(((INDEX('Stock List'!$M$11:$M$1010, MATCH(AF14, 'Stock List'!$K$11:$K$1010, 0))/INDEX('Stock List'!$L$11:$L$1010, MATCH(AF14, 'Stock List'!$K$11:$K$1010, 0)))*AE14), 2), 0)</f>
        <v>0</v>
      </c>
      <c r="BZ14" s="20"/>
      <c r="CA14" s="20">
        <f>IFERROR(ROUND(((INDEX('Stock List'!$M$11:$M$1010, MATCH(AH14, 'Stock List'!$K$11:$K$1010, 0))/INDEX('Stock List'!$L$11:$L$1010, MATCH(AH14, 'Stock List'!$K$11:$K$1010, 0)))*AG14), 2), 0)</f>
        <v>0</v>
      </c>
      <c r="CB14" s="20"/>
      <c r="CC14" s="20">
        <f>IFERROR(ROUND(((INDEX('Stock List'!$M$11:$M$1010, MATCH(AJ14, 'Stock List'!$K$11:$K$1010, 0))/INDEX('Stock List'!$L$11:$L$1010, MATCH(AJ14, 'Stock List'!$K$11:$K$1010, 0)))*AI14), 2), 0)</f>
        <v>0</v>
      </c>
      <c r="CD14" s="20"/>
      <c r="CE14" s="20">
        <f>IFERROR(ROUND(((INDEX('Stock List'!$M$11:$M$1010, MATCH(AL14, 'Stock List'!$K$11:$K$1010, 0))/INDEX('Stock List'!$L$11:$L$1010, MATCH(AL14, 'Stock List'!$K$11:$K$1010, 0)))*AK14), 2), 0)</f>
        <v>0</v>
      </c>
      <c r="CF14" s="20"/>
      <c r="CG14" s="20">
        <f>IFERROR(ROUND(((INDEX('Stock List'!$M$11:$M$1010, MATCH(AN14, 'Stock List'!$K$11:$K$1010, 0))/INDEX('Stock List'!$L$11:$L$1010, MATCH(AN14, 'Stock List'!$K$11:$K$1010, 0)))*AM14), 2), 0)</f>
        <v>0</v>
      </c>
      <c r="CH14" s="20"/>
      <c r="CI14" s="20">
        <f>IFERROR(ROUND(((INDEX('Stock List'!$M$11:$M$1010, MATCH(AP14, 'Stock List'!$K$11:$K$1010, 0))/INDEX('Stock List'!$L$11:$L$1010, MATCH(AP14, 'Stock List'!$K$11:$K$1010, 0)))*AO14), 2), 0)</f>
        <v>0</v>
      </c>
      <c r="CJ14" s="20"/>
      <c r="CK14" s="20">
        <f>IFERROR(ROUND(((INDEX('Stock List'!$M$11:$M$1010, MATCH(AR14, 'Stock List'!$K$11:$K$1010, 0))/INDEX('Stock List'!$L$11:$L$1010, MATCH(AR14, 'Stock List'!$K$11:$K$1010, 0)))*AQ14), 2), 0)</f>
        <v>0</v>
      </c>
      <c r="CL14" s="20"/>
      <c r="CM14" s="20">
        <f>IFERROR(ROUND(((INDEX('Stock List'!$M$11:$M$1010, MATCH(AT14, 'Stock List'!$K$11:$K$1010, 0))/INDEX('Stock List'!$L$11:$L$1010, MATCH(AT14, 'Stock List'!$K$11:$K$1010, 0)))*AS14), 2), 0)</f>
        <v>0</v>
      </c>
      <c r="CN14" s="20"/>
      <c r="CO14" s="20">
        <f>IFERROR(ROUND(((INDEX('Stock List'!$M$11:$M$1010, MATCH(AV14, 'Stock List'!$K$11:$K$1010, 0))/INDEX('Stock List'!$L$11:$L$1010, MATCH(AV14, 'Stock List'!$K$11:$K$1010, 0)))*AU14), 2), 0)</f>
        <v>0</v>
      </c>
      <c r="CP14" s="20"/>
      <c r="CQ14" s="20">
        <f>IFERROR(ROUND(((INDEX('Stock List'!$M$11:$M$1010, MATCH(AX14, 'Stock List'!$K$11:$K$1010, 0))/INDEX('Stock List'!$L$11:$L$1010, MATCH(AX14, 'Stock List'!$K$11:$K$1010, 0)))*AW14), 2), 0)</f>
        <v>0</v>
      </c>
      <c r="CR14" s="22"/>
      <c r="CT14" s="106">
        <f t="shared" si="42"/>
        <v>20</v>
      </c>
      <c r="CU14" s="22">
        <f t="shared" si="43"/>
        <v>11.44</v>
      </c>
      <c r="CX14" s="106">
        <f t="shared" si="44"/>
        <v>5.7200000000000006</v>
      </c>
      <c r="CY14" s="20">
        <f t="shared" si="45"/>
        <v>20</v>
      </c>
      <c r="CZ14" s="22">
        <f t="shared" si="46"/>
        <v>14.28</v>
      </c>
      <c r="DB14" s="76">
        <f>IF($H14="", "", COUNTIF($G$11:$G$1010, "&gt;"&amp;$G14)+1+COUNTIF($G$11:$G14, $G14)-1)</f>
        <v>2</v>
      </c>
      <c r="DC14" s="76">
        <f>IF($H14="", "", COUNTIF($CZ$11:$CZ$1010, "&gt;"&amp;$CZ14)+1+COUNTIF($CZ$11:$CZ14, $CZ14)-1)</f>
        <v>2</v>
      </c>
      <c r="DE14" s="147" t="str">
        <f t="shared" si="47"/>
        <v/>
      </c>
      <c r="DF14" s="148"/>
      <c r="DG14" s="19">
        <f t="shared" si="48"/>
        <v>0.2</v>
      </c>
      <c r="DH14" s="153" t="str">
        <f t="shared" si="49"/>
        <v>Vodka</v>
      </c>
      <c r="DI14" s="19">
        <f t="shared" si="2"/>
        <v>1.8</v>
      </c>
      <c r="DJ14" s="153" t="str">
        <f t="shared" si="3"/>
        <v>Orange Juice</v>
      </c>
      <c r="DK14" s="19" t="str">
        <f t="shared" si="4"/>
        <v/>
      </c>
      <c r="DL14" s="153" t="str">
        <f t="shared" si="5"/>
        <v/>
      </c>
      <c r="DM14" s="19" t="str">
        <f t="shared" si="6"/>
        <v/>
      </c>
      <c r="DN14" s="153" t="str">
        <f t="shared" si="7"/>
        <v/>
      </c>
      <c r="DO14" s="19" t="str">
        <f t="shared" si="8"/>
        <v/>
      </c>
      <c r="DP14" s="153" t="str">
        <f t="shared" si="9"/>
        <v/>
      </c>
      <c r="DQ14" s="19" t="str">
        <f t="shared" si="10"/>
        <v/>
      </c>
      <c r="DR14" s="153" t="str">
        <f t="shared" si="11"/>
        <v/>
      </c>
      <c r="DS14" s="19" t="str">
        <f t="shared" si="12"/>
        <v/>
      </c>
      <c r="DT14" s="153" t="str">
        <f t="shared" si="13"/>
        <v/>
      </c>
      <c r="DU14" s="19" t="str">
        <f t="shared" si="14"/>
        <v/>
      </c>
      <c r="DV14" s="153" t="str">
        <f t="shared" si="15"/>
        <v/>
      </c>
      <c r="DW14" s="19" t="str">
        <f t="shared" si="16"/>
        <v/>
      </c>
      <c r="DX14" s="153" t="str">
        <f t="shared" si="17"/>
        <v/>
      </c>
      <c r="DY14" s="19" t="str">
        <f t="shared" si="18"/>
        <v/>
      </c>
      <c r="DZ14" s="153" t="str">
        <f t="shared" si="19"/>
        <v/>
      </c>
      <c r="EA14" s="19" t="str">
        <f t="shared" si="20"/>
        <v/>
      </c>
      <c r="EB14" s="153" t="str">
        <f t="shared" si="21"/>
        <v/>
      </c>
      <c r="EC14" s="19" t="str">
        <f t="shared" si="22"/>
        <v/>
      </c>
      <c r="ED14" s="153" t="str">
        <f t="shared" si="23"/>
        <v/>
      </c>
      <c r="EE14" s="19" t="str">
        <f t="shared" si="24"/>
        <v/>
      </c>
      <c r="EF14" s="153" t="str">
        <f t="shared" si="25"/>
        <v/>
      </c>
      <c r="EG14" s="19" t="str">
        <f t="shared" si="26"/>
        <v/>
      </c>
      <c r="EH14" s="153" t="str">
        <f t="shared" si="27"/>
        <v/>
      </c>
      <c r="EI14" s="19" t="str">
        <f t="shared" si="28"/>
        <v/>
      </c>
      <c r="EJ14" s="153" t="str">
        <f t="shared" si="29"/>
        <v/>
      </c>
      <c r="EK14" s="19" t="str">
        <f t="shared" si="30"/>
        <v/>
      </c>
      <c r="EL14" s="153" t="str">
        <f t="shared" si="31"/>
        <v/>
      </c>
      <c r="EM14" s="19" t="str">
        <f t="shared" si="32"/>
        <v/>
      </c>
      <c r="EN14" s="153" t="str">
        <f t="shared" si="33"/>
        <v/>
      </c>
      <c r="EO14" s="19" t="str">
        <f t="shared" si="34"/>
        <v/>
      </c>
      <c r="EP14" s="153" t="str">
        <f t="shared" si="35"/>
        <v/>
      </c>
      <c r="EQ14" s="19" t="str">
        <f t="shared" si="36"/>
        <v/>
      </c>
      <c r="ER14" s="153" t="str">
        <f t="shared" si="37"/>
        <v/>
      </c>
      <c r="ES14" s="19" t="str">
        <f t="shared" si="38"/>
        <v/>
      </c>
      <c r="ET14" s="153" t="str">
        <f t="shared" si="39"/>
        <v/>
      </c>
    </row>
    <row r="15" spans="1:150" x14ac:dyDescent="0.25">
      <c r="A15" s="31"/>
      <c r="B15" s="91" t="str">
        <f t="shared" si="40"/>
        <v/>
      </c>
      <c r="C15" s="20" t="str">
        <f t="shared" si="0"/>
        <v/>
      </c>
      <c r="D15" s="97" t="str">
        <f t="shared" si="1"/>
        <v/>
      </c>
      <c r="E15" s="62" t="str">
        <f t="shared" si="41"/>
        <v/>
      </c>
      <c r="F15" s="31"/>
      <c r="G15" s="142"/>
      <c r="H15" s="53"/>
      <c r="I15" s="100"/>
      <c r="J15" s="55"/>
      <c r="K15" s="143"/>
      <c r="L15" s="56"/>
      <c r="M15" s="144"/>
      <c r="N15" s="56"/>
      <c r="O15" s="144"/>
      <c r="P15" s="56"/>
      <c r="Q15" s="144"/>
      <c r="R15" s="56"/>
      <c r="S15" s="144"/>
      <c r="T15" s="56"/>
      <c r="U15" s="144"/>
      <c r="V15" s="56"/>
      <c r="W15" s="144"/>
      <c r="X15" s="56"/>
      <c r="Y15" s="144"/>
      <c r="Z15" s="56"/>
      <c r="AA15" s="144"/>
      <c r="AB15" s="56"/>
      <c r="AC15" s="144"/>
      <c r="AD15" s="56"/>
      <c r="AE15" s="144"/>
      <c r="AF15" s="56"/>
      <c r="AG15" s="144"/>
      <c r="AH15" s="56"/>
      <c r="AI15" s="144"/>
      <c r="AJ15" s="56"/>
      <c r="AK15" s="144"/>
      <c r="AL15" s="56"/>
      <c r="AM15" s="144"/>
      <c r="AN15" s="56"/>
      <c r="AO15" s="144"/>
      <c r="AP15" s="56"/>
      <c r="AQ15" s="144"/>
      <c r="AR15" s="56"/>
      <c r="AS15" s="144"/>
      <c r="AT15" s="56"/>
      <c r="AU15" s="144"/>
      <c r="AV15" s="56"/>
      <c r="AW15" s="144"/>
      <c r="AX15" s="56"/>
      <c r="AY15" s="31"/>
      <c r="BA15" s="76" t="str">
        <f t="shared" si="50"/>
        <v/>
      </c>
      <c r="BC15" s="76" t="str">
        <f>IF('Stock List'!$K15="", "", 'Stock List'!$K15)</f>
        <v>Coffee</v>
      </c>
      <c r="BE15" s="106">
        <f>IFERROR(ROUND(((INDEX('Stock List'!$M$11:$M$1010, MATCH(L15, 'Stock List'!$K$11:$K$1010, 0))/INDEX('Stock List'!$L$11:$L$1010, MATCH(L15, 'Stock List'!$K$11:$K$1010, 0)))*K15), 2), 0)</f>
        <v>0</v>
      </c>
      <c r="BF15" s="20"/>
      <c r="BG15" s="20">
        <f>IFERROR(ROUND(((INDEX('Stock List'!$M$11:$M$1010, MATCH(N15, 'Stock List'!$K$11:$K$1010, 0))/INDEX('Stock List'!$L$11:$L$1010, MATCH(N15, 'Stock List'!$K$11:$K$1010, 0)))*M15), 2), 0)</f>
        <v>0</v>
      </c>
      <c r="BH15" s="20"/>
      <c r="BI15" s="20">
        <f>IFERROR(ROUND(((INDEX('Stock List'!$M$11:$M$1010, MATCH(P15, 'Stock List'!$K$11:$K$1010, 0))/INDEX('Stock List'!$L$11:$L$1010, MATCH(P15, 'Stock List'!$K$11:$K$1010, 0)))*O15), 2), 0)</f>
        <v>0</v>
      </c>
      <c r="BJ15" s="20"/>
      <c r="BK15" s="20">
        <f>IFERROR(ROUND(((INDEX('Stock List'!$M$11:$M$1010, MATCH(R15, 'Stock List'!$K$11:$K$1010, 0))/INDEX('Stock List'!$L$11:$L$1010, MATCH(R15, 'Stock List'!$K$11:$K$1010, 0)))*Q15), 2), 0)</f>
        <v>0</v>
      </c>
      <c r="BL15" s="20"/>
      <c r="BM15" s="20">
        <f>IFERROR(ROUND(((INDEX('Stock List'!$M$11:$M$1010, MATCH(T15, 'Stock List'!$K$11:$K$1010, 0))/INDEX('Stock List'!$L$11:$L$1010, MATCH(T15, 'Stock List'!$K$11:$K$1010, 0)))*S15), 2), 0)</f>
        <v>0</v>
      </c>
      <c r="BN15" s="20"/>
      <c r="BO15" s="20">
        <f>IFERROR(ROUND(((INDEX('Stock List'!$M$11:$M$1010, MATCH(V15, 'Stock List'!$K$11:$K$1010, 0))/INDEX('Stock List'!$L$11:$L$1010, MATCH(V15, 'Stock List'!$K$11:$K$1010, 0)))*U15), 2), 0)</f>
        <v>0</v>
      </c>
      <c r="BP15" s="20"/>
      <c r="BQ15" s="20">
        <f>IFERROR(ROUND(((INDEX('Stock List'!$M$11:$M$1010, MATCH(X15, 'Stock List'!$K$11:$K$1010, 0))/INDEX('Stock List'!$L$11:$L$1010, MATCH(X15, 'Stock List'!$K$11:$K$1010, 0)))*W15), 2), 0)</f>
        <v>0</v>
      </c>
      <c r="BR15" s="20"/>
      <c r="BS15" s="20">
        <f>IFERROR(ROUND(((INDEX('Stock List'!$M$11:$M$1010, MATCH(Z15, 'Stock List'!$K$11:$K$1010, 0))/INDEX('Stock List'!$L$11:$L$1010, MATCH(Z15, 'Stock List'!$K$11:$K$1010, 0)))*Y15), 2), 0)</f>
        <v>0</v>
      </c>
      <c r="BT15" s="20"/>
      <c r="BU15" s="20">
        <f>IFERROR(ROUND(((INDEX('Stock List'!$M$11:$M$1010, MATCH(AB15, 'Stock List'!$K$11:$K$1010, 0))/INDEX('Stock List'!$L$11:$L$1010, MATCH(AB15, 'Stock List'!$K$11:$K$1010, 0)))*AA15), 2), 0)</f>
        <v>0</v>
      </c>
      <c r="BV15" s="20"/>
      <c r="BW15" s="20">
        <f>IFERROR(ROUND(((INDEX('Stock List'!$M$11:$M$1010, MATCH(AD15, 'Stock List'!$K$11:$K$1010, 0))/INDEX('Stock List'!$L$11:$L$1010, MATCH(AD15, 'Stock List'!$K$11:$K$1010, 0)))*AC15), 2), 0)</f>
        <v>0</v>
      </c>
      <c r="BX15" s="20"/>
      <c r="BY15" s="20">
        <f>IFERROR(ROUND(((INDEX('Stock List'!$M$11:$M$1010, MATCH(AF15, 'Stock List'!$K$11:$K$1010, 0))/INDEX('Stock List'!$L$11:$L$1010, MATCH(AF15, 'Stock List'!$K$11:$K$1010, 0)))*AE15), 2), 0)</f>
        <v>0</v>
      </c>
      <c r="BZ15" s="20"/>
      <c r="CA15" s="20">
        <f>IFERROR(ROUND(((INDEX('Stock List'!$M$11:$M$1010, MATCH(AH15, 'Stock List'!$K$11:$K$1010, 0))/INDEX('Stock List'!$L$11:$L$1010, MATCH(AH15, 'Stock List'!$K$11:$K$1010, 0)))*AG15), 2), 0)</f>
        <v>0</v>
      </c>
      <c r="CB15" s="20"/>
      <c r="CC15" s="20">
        <f>IFERROR(ROUND(((INDEX('Stock List'!$M$11:$M$1010, MATCH(AJ15, 'Stock List'!$K$11:$K$1010, 0))/INDEX('Stock List'!$L$11:$L$1010, MATCH(AJ15, 'Stock List'!$K$11:$K$1010, 0)))*AI15), 2), 0)</f>
        <v>0</v>
      </c>
      <c r="CD15" s="20"/>
      <c r="CE15" s="20">
        <f>IFERROR(ROUND(((INDEX('Stock List'!$M$11:$M$1010, MATCH(AL15, 'Stock List'!$K$11:$K$1010, 0))/INDEX('Stock List'!$L$11:$L$1010, MATCH(AL15, 'Stock List'!$K$11:$K$1010, 0)))*AK15), 2), 0)</f>
        <v>0</v>
      </c>
      <c r="CF15" s="20"/>
      <c r="CG15" s="20">
        <f>IFERROR(ROUND(((INDEX('Stock List'!$M$11:$M$1010, MATCH(AN15, 'Stock List'!$K$11:$K$1010, 0))/INDEX('Stock List'!$L$11:$L$1010, MATCH(AN15, 'Stock List'!$K$11:$K$1010, 0)))*AM15), 2), 0)</f>
        <v>0</v>
      </c>
      <c r="CH15" s="20"/>
      <c r="CI15" s="20">
        <f>IFERROR(ROUND(((INDEX('Stock List'!$M$11:$M$1010, MATCH(AP15, 'Stock List'!$K$11:$K$1010, 0))/INDEX('Stock List'!$L$11:$L$1010, MATCH(AP15, 'Stock List'!$K$11:$K$1010, 0)))*AO15), 2), 0)</f>
        <v>0</v>
      </c>
      <c r="CJ15" s="20"/>
      <c r="CK15" s="20">
        <f>IFERROR(ROUND(((INDEX('Stock List'!$M$11:$M$1010, MATCH(AR15, 'Stock List'!$K$11:$K$1010, 0))/INDEX('Stock List'!$L$11:$L$1010, MATCH(AR15, 'Stock List'!$K$11:$K$1010, 0)))*AQ15), 2), 0)</f>
        <v>0</v>
      </c>
      <c r="CL15" s="20"/>
      <c r="CM15" s="20">
        <f>IFERROR(ROUND(((INDEX('Stock List'!$M$11:$M$1010, MATCH(AT15, 'Stock List'!$K$11:$K$1010, 0))/INDEX('Stock List'!$L$11:$L$1010, MATCH(AT15, 'Stock List'!$K$11:$K$1010, 0)))*AS15), 2), 0)</f>
        <v>0</v>
      </c>
      <c r="CN15" s="20"/>
      <c r="CO15" s="20">
        <f>IFERROR(ROUND(((INDEX('Stock List'!$M$11:$M$1010, MATCH(AV15, 'Stock List'!$K$11:$K$1010, 0))/INDEX('Stock List'!$L$11:$L$1010, MATCH(AV15, 'Stock List'!$K$11:$K$1010, 0)))*AU15), 2), 0)</f>
        <v>0</v>
      </c>
      <c r="CP15" s="20"/>
      <c r="CQ15" s="20">
        <f>IFERROR(ROUND(((INDEX('Stock List'!$M$11:$M$1010, MATCH(AX15, 'Stock List'!$K$11:$K$1010, 0))/INDEX('Stock List'!$L$11:$L$1010, MATCH(AX15, 'Stock List'!$K$11:$K$1010, 0)))*AW15), 2), 0)</f>
        <v>0</v>
      </c>
      <c r="CR15" s="22"/>
      <c r="CT15" s="106" t="str">
        <f t="shared" si="42"/>
        <v/>
      </c>
      <c r="CU15" s="22" t="str">
        <f t="shared" si="43"/>
        <v/>
      </c>
      <c r="CX15" s="106" t="str">
        <f t="shared" si="44"/>
        <v/>
      </c>
      <c r="CY15" s="20" t="str">
        <f t="shared" si="45"/>
        <v/>
      </c>
      <c r="CZ15" s="22" t="str">
        <f t="shared" si="46"/>
        <v/>
      </c>
      <c r="DB15" s="76" t="str">
        <f>IF($H15="", "", COUNTIF($G$11:$G$1010, "&gt;"&amp;$G15)+1+COUNTIF($G$11:$G15, $G15)-1)</f>
        <v/>
      </c>
      <c r="DC15" s="76" t="str">
        <f>IF($H15="", "", COUNTIF($CZ$11:$CZ$1010, "&gt;"&amp;$CZ15)+1+COUNTIF($CZ$11:$CZ15, $CZ15)-1)</f>
        <v/>
      </c>
      <c r="DE15" s="147" t="str">
        <f t="shared" si="47"/>
        <v/>
      </c>
      <c r="DF15" s="148"/>
      <c r="DG15" s="19" t="str">
        <f t="shared" si="48"/>
        <v/>
      </c>
      <c r="DH15" s="153" t="str">
        <f t="shared" si="49"/>
        <v/>
      </c>
      <c r="DI15" s="19" t="str">
        <f t="shared" si="2"/>
        <v/>
      </c>
      <c r="DJ15" s="153" t="str">
        <f t="shared" si="3"/>
        <v/>
      </c>
      <c r="DK15" s="19" t="str">
        <f t="shared" si="4"/>
        <v/>
      </c>
      <c r="DL15" s="153" t="str">
        <f t="shared" si="5"/>
        <v/>
      </c>
      <c r="DM15" s="19" t="str">
        <f t="shared" si="6"/>
        <v/>
      </c>
      <c r="DN15" s="153" t="str">
        <f t="shared" si="7"/>
        <v/>
      </c>
      <c r="DO15" s="19" t="str">
        <f t="shared" si="8"/>
        <v/>
      </c>
      <c r="DP15" s="153" t="str">
        <f t="shared" si="9"/>
        <v/>
      </c>
      <c r="DQ15" s="19" t="str">
        <f t="shared" si="10"/>
        <v/>
      </c>
      <c r="DR15" s="153" t="str">
        <f t="shared" si="11"/>
        <v/>
      </c>
      <c r="DS15" s="19" t="str">
        <f t="shared" si="12"/>
        <v/>
      </c>
      <c r="DT15" s="153" t="str">
        <f t="shared" si="13"/>
        <v/>
      </c>
      <c r="DU15" s="19" t="str">
        <f t="shared" si="14"/>
        <v/>
      </c>
      <c r="DV15" s="153" t="str">
        <f t="shared" si="15"/>
        <v/>
      </c>
      <c r="DW15" s="19" t="str">
        <f t="shared" si="16"/>
        <v/>
      </c>
      <c r="DX15" s="153" t="str">
        <f t="shared" si="17"/>
        <v/>
      </c>
      <c r="DY15" s="19" t="str">
        <f t="shared" si="18"/>
        <v/>
      </c>
      <c r="DZ15" s="153" t="str">
        <f t="shared" si="19"/>
        <v/>
      </c>
      <c r="EA15" s="19" t="str">
        <f t="shared" si="20"/>
        <v/>
      </c>
      <c r="EB15" s="153" t="str">
        <f t="shared" si="21"/>
        <v/>
      </c>
      <c r="EC15" s="19" t="str">
        <f t="shared" si="22"/>
        <v/>
      </c>
      <c r="ED15" s="153" t="str">
        <f t="shared" si="23"/>
        <v/>
      </c>
      <c r="EE15" s="19" t="str">
        <f t="shared" si="24"/>
        <v/>
      </c>
      <c r="EF15" s="153" t="str">
        <f t="shared" si="25"/>
        <v/>
      </c>
      <c r="EG15" s="19" t="str">
        <f t="shared" si="26"/>
        <v/>
      </c>
      <c r="EH15" s="153" t="str">
        <f t="shared" si="27"/>
        <v/>
      </c>
      <c r="EI15" s="19" t="str">
        <f t="shared" si="28"/>
        <v/>
      </c>
      <c r="EJ15" s="153" t="str">
        <f t="shared" si="29"/>
        <v/>
      </c>
      <c r="EK15" s="19" t="str">
        <f t="shared" si="30"/>
        <v/>
      </c>
      <c r="EL15" s="153" t="str">
        <f t="shared" si="31"/>
        <v/>
      </c>
      <c r="EM15" s="19" t="str">
        <f t="shared" si="32"/>
        <v/>
      </c>
      <c r="EN15" s="153" t="str">
        <f t="shared" si="33"/>
        <v/>
      </c>
      <c r="EO15" s="19" t="str">
        <f t="shared" si="34"/>
        <v/>
      </c>
      <c r="EP15" s="153" t="str">
        <f t="shared" si="35"/>
        <v/>
      </c>
      <c r="EQ15" s="19" t="str">
        <f t="shared" si="36"/>
        <v/>
      </c>
      <c r="ER15" s="153" t="str">
        <f t="shared" si="37"/>
        <v/>
      </c>
      <c r="ES15" s="19" t="str">
        <f t="shared" si="38"/>
        <v/>
      </c>
      <c r="ET15" s="153" t="str">
        <f t="shared" si="39"/>
        <v/>
      </c>
    </row>
    <row r="16" spans="1:150" x14ac:dyDescent="0.25">
      <c r="A16" s="31"/>
      <c r="B16" s="91" t="str">
        <f t="shared" si="40"/>
        <v/>
      </c>
      <c r="C16" s="20" t="str">
        <f t="shared" si="0"/>
        <v/>
      </c>
      <c r="D16" s="97" t="str">
        <f t="shared" si="1"/>
        <v/>
      </c>
      <c r="E16" s="62" t="str">
        <f t="shared" si="41"/>
        <v/>
      </c>
      <c r="F16" s="31"/>
      <c r="G16" s="142"/>
      <c r="H16" s="53"/>
      <c r="I16" s="100"/>
      <c r="J16" s="55"/>
      <c r="K16" s="143"/>
      <c r="L16" s="56"/>
      <c r="M16" s="144"/>
      <c r="N16" s="56"/>
      <c r="O16" s="144"/>
      <c r="P16" s="56"/>
      <c r="Q16" s="144"/>
      <c r="R16" s="56"/>
      <c r="S16" s="144"/>
      <c r="T16" s="56"/>
      <c r="U16" s="144"/>
      <c r="V16" s="56"/>
      <c r="W16" s="144"/>
      <c r="X16" s="56"/>
      <c r="Y16" s="144"/>
      <c r="Z16" s="56"/>
      <c r="AA16" s="144"/>
      <c r="AB16" s="56"/>
      <c r="AC16" s="144"/>
      <c r="AD16" s="56"/>
      <c r="AE16" s="144"/>
      <c r="AF16" s="56"/>
      <c r="AG16" s="144"/>
      <c r="AH16" s="56"/>
      <c r="AI16" s="144"/>
      <c r="AJ16" s="56"/>
      <c r="AK16" s="144"/>
      <c r="AL16" s="56"/>
      <c r="AM16" s="144"/>
      <c r="AN16" s="56"/>
      <c r="AO16" s="144"/>
      <c r="AP16" s="56"/>
      <c r="AQ16" s="144"/>
      <c r="AR16" s="56"/>
      <c r="AS16" s="144"/>
      <c r="AT16" s="56"/>
      <c r="AU16" s="144"/>
      <c r="AV16" s="56"/>
      <c r="AW16" s="144"/>
      <c r="AX16" s="56"/>
      <c r="AY16" s="31"/>
      <c r="BA16" s="76" t="str">
        <f t="shared" si="50"/>
        <v/>
      </c>
      <c r="BC16" s="76" t="str">
        <f>IF('Stock List'!$K16="", "", 'Stock List'!$K16)</f>
        <v>Milk</v>
      </c>
      <c r="BE16" s="106">
        <f>IFERROR(ROUND(((INDEX('Stock List'!$M$11:$M$1010, MATCH(L16, 'Stock List'!$K$11:$K$1010, 0))/INDEX('Stock List'!$L$11:$L$1010, MATCH(L16, 'Stock List'!$K$11:$K$1010, 0)))*K16), 2), 0)</f>
        <v>0</v>
      </c>
      <c r="BF16" s="20"/>
      <c r="BG16" s="20">
        <f>IFERROR(ROUND(((INDEX('Stock List'!$M$11:$M$1010, MATCH(N16, 'Stock List'!$K$11:$K$1010, 0))/INDEX('Stock List'!$L$11:$L$1010, MATCH(N16, 'Stock List'!$K$11:$K$1010, 0)))*M16), 2), 0)</f>
        <v>0</v>
      </c>
      <c r="BH16" s="20"/>
      <c r="BI16" s="20">
        <f>IFERROR(ROUND(((INDEX('Stock List'!$M$11:$M$1010, MATCH(P16, 'Stock List'!$K$11:$K$1010, 0))/INDEX('Stock List'!$L$11:$L$1010, MATCH(P16, 'Stock List'!$K$11:$K$1010, 0)))*O16), 2), 0)</f>
        <v>0</v>
      </c>
      <c r="BJ16" s="20"/>
      <c r="BK16" s="20">
        <f>IFERROR(ROUND(((INDEX('Stock List'!$M$11:$M$1010, MATCH(R16, 'Stock List'!$K$11:$K$1010, 0))/INDEX('Stock List'!$L$11:$L$1010, MATCH(R16, 'Stock List'!$K$11:$K$1010, 0)))*Q16), 2), 0)</f>
        <v>0</v>
      </c>
      <c r="BL16" s="20"/>
      <c r="BM16" s="20">
        <f>IFERROR(ROUND(((INDEX('Stock List'!$M$11:$M$1010, MATCH(T16, 'Stock List'!$K$11:$K$1010, 0))/INDEX('Stock List'!$L$11:$L$1010, MATCH(T16, 'Stock List'!$K$11:$K$1010, 0)))*S16), 2), 0)</f>
        <v>0</v>
      </c>
      <c r="BN16" s="20"/>
      <c r="BO16" s="20">
        <f>IFERROR(ROUND(((INDEX('Stock List'!$M$11:$M$1010, MATCH(V16, 'Stock List'!$K$11:$K$1010, 0))/INDEX('Stock List'!$L$11:$L$1010, MATCH(V16, 'Stock List'!$K$11:$K$1010, 0)))*U16), 2), 0)</f>
        <v>0</v>
      </c>
      <c r="BP16" s="20"/>
      <c r="BQ16" s="20">
        <f>IFERROR(ROUND(((INDEX('Stock List'!$M$11:$M$1010, MATCH(X16, 'Stock List'!$K$11:$K$1010, 0))/INDEX('Stock List'!$L$11:$L$1010, MATCH(X16, 'Stock List'!$K$11:$K$1010, 0)))*W16), 2), 0)</f>
        <v>0</v>
      </c>
      <c r="BR16" s="20"/>
      <c r="BS16" s="20">
        <f>IFERROR(ROUND(((INDEX('Stock List'!$M$11:$M$1010, MATCH(Z16, 'Stock List'!$K$11:$K$1010, 0))/INDEX('Stock List'!$L$11:$L$1010, MATCH(Z16, 'Stock List'!$K$11:$K$1010, 0)))*Y16), 2), 0)</f>
        <v>0</v>
      </c>
      <c r="BT16" s="20"/>
      <c r="BU16" s="20">
        <f>IFERROR(ROUND(((INDEX('Stock List'!$M$11:$M$1010, MATCH(AB16, 'Stock List'!$K$11:$K$1010, 0))/INDEX('Stock List'!$L$11:$L$1010, MATCH(AB16, 'Stock List'!$K$11:$K$1010, 0)))*AA16), 2), 0)</f>
        <v>0</v>
      </c>
      <c r="BV16" s="20"/>
      <c r="BW16" s="20">
        <f>IFERROR(ROUND(((INDEX('Stock List'!$M$11:$M$1010, MATCH(AD16, 'Stock List'!$K$11:$K$1010, 0))/INDEX('Stock List'!$L$11:$L$1010, MATCH(AD16, 'Stock List'!$K$11:$K$1010, 0)))*AC16), 2), 0)</f>
        <v>0</v>
      </c>
      <c r="BX16" s="20"/>
      <c r="BY16" s="20">
        <f>IFERROR(ROUND(((INDEX('Stock List'!$M$11:$M$1010, MATCH(AF16, 'Stock List'!$K$11:$K$1010, 0))/INDEX('Stock List'!$L$11:$L$1010, MATCH(AF16, 'Stock List'!$K$11:$K$1010, 0)))*AE16), 2), 0)</f>
        <v>0</v>
      </c>
      <c r="BZ16" s="20"/>
      <c r="CA16" s="20">
        <f>IFERROR(ROUND(((INDEX('Stock List'!$M$11:$M$1010, MATCH(AH16, 'Stock List'!$K$11:$K$1010, 0))/INDEX('Stock List'!$L$11:$L$1010, MATCH(AH16, 'Stock List'!$K$11:$K$1010, 0)))*AG16), 2), 0)</f>
        <v>0</v>
      </c>
      <c r="CB16" s="20"/>
      <c r="CC16" s="20">
        <f>IFERROR(ROUND(((INDEX('Stock List'!$M$11:$M$1010, MATCH(AJ16, 'Stock List'!$K$11:$K$1010, 0))/INDEX('Stock List'!$L$11:$L$1010, MATCH(AJ16, 'Stock List'!$K$11:$K$1010, 0)))*AI16), 2), 0)</f>
        <v>0</v>
      </c>
      <c r="CD16" s="20"/>
      <c r="CE16" s="20">
        <f>IFERROR(ROUND(((INDEX('Stock List'!$M$11:$M$1010, MATCH(AL16, 'Stock List'!$K$11:$K$1010, 0))/INDEX('Stock List'!$L$11:$L$1010, MATCH(AL16, 'Stock List'!$K$11:$K$1010, 0)))*AK16), 2), 0)</f>
        <v>0</v>
      </c>
      <c r="CF16" s="20"/>
      <c r="CG16" s="20">
        <f>IFERROR(ROUND(((INDEX('Stock List'!$M$11:$M$1010, MATCH(AN16, 'Stock List'!$K$11:$K$1010, 0))/INDEX('Stock List'!$L$11:$L$1010, MATCH(AN16, 'Stock List'!$K$11:$K$1010, 0)))*AM16), 2), 0)</f>
        <v>0</v>
      </c>
      <c r="CH16" s="20"/>
      <c r="CI16" s="20">
        <f>IFERROR(ROUND(((INDEX('Stock List'!$M$11:$M$1010, MATCH(AP16, 'Stock List'!$K$11:$K$1010, 0))/INDEX('Stock List'!$L$11:$L$1010, MATCH(AP16, 'Stock List'!$K$11:$K$1010, 0)))*AO16), 2), 0)</f>
        <v>0</v>
      </c>
      <c r="CJ16" s="20"/>
      <c r="CK16" s="20">
        <f>IFERROR(ROUND(((INDEX('Stock List'!$M$11:$M$1010, MATCH(AR16, 'Stock List'!$K$11:$K$1010, 0))/INDEX('Stock List'!$L$11:$L$1010, MATCH(AR16, 'Stock List'!$K$11:$K$1010, 0)))*AQ16), 2), 0)</f>
        <v>0</v>
      </c>
      <c r="CL16" s="20"/>
      <c r="CM16" s="20">
        <f>IFERROR(ROUND(((INDEX('Stock List'!$M$11:$M$1010, MATCH(AT16, 'Stock List'!$K$11:$K$1010, 0))/INDEX('Stock List'!$L$11:$L$1010, MATCH(AT16, 'Stock List'!$K$11:$K$1010, 0)))*AS16), 2), 0)</f>
        <v>0</v>
      </c>
      <c r="CN16" s="20"/>
      <c r="CO16" s="20">
        <f>IFERROR(ROUND(((INDEX('Stock List'!$M$11:$M$1010, MATCH(AV16, 'Stock List'!$K$11:$K$1010, 0))/INDEX('Stock List'!$L$11:$L$1010, MATCH(AV16, 'Stock List'!$K$11:$K$1010, 0)))*AU16), 2), 0)</f>
        <v>0</v>
      </c>
      <c r="CP16" s="20"/>
      <c r="CQ16" s="20">
        <f>IFERROR(ROUND(((INDEX('Stock List'!$M$11:$M$1010, MATCH(AX16, 'Stock List'!$K$11:$K$1010, 0))/INDEX('Stock List'!$L$11:$L$1010, MATCH(AX16, 'Stock List'!$K$11:$K$1010, 0)))*AW16), 2), 0)</f>
        <v>0</v>
      </c>
      <c r="CR16" s="22"/>
      <c r="CT16" s="106" t="str">
        <f t="shared" si="42"/>
        <v/>
      </c>
      <c r="CU16" s="22" t="str">
        <f t="shared" si="43"/>
        <v/>
      </c>
      <c r="CX16" s="106" t="str">
        <f t="shared" si="44"/>
        <v/>
      </c>
      <c r="CY16" s="20" t="str">
        <f t="shared" si="45"/>
        <v/>
      </c>
      <c r="CZ16" s="22" t="str">
        <f t="shared" si="46"/>
        <v/>
      </c>
      <c r="DB16" s="76" t="str">
        <f>IF($H16="", "", COUNTIF($G$11:$G$1010, "&gt;"&amp;$G16)+1+COUNTIF($G$11:$G16, $G16)-1)</f>
        <v/>
      </c>
      <c r="DC16" s="76" t="str">
        <f>IF($H16="", "", COUNTIF($CZ$11:$CZ$1010, "&gt;"&amp;$CZ16)+1+COUNTIF($CZ$11:$CZ16, $CZ16)-1)</f>
        <v/>
      </c>
      <c r="DE16" s="147" t="str">
        <f t="shared" si="47"/>
        <v/>
      </c>
      <c r="DF16" s="148"/>
      <c r="DG16" s="19" t="str">
        <f t="shared" si="48"/>
        <v/>
      </c>
      <c r="DH16" s="153" t="str">
        <f t="shared" si="49"/>
        <v/>
      </c>
      <c r="DI16" s="19" t="str">
        <f t="shared" si="2"/>
        <v/>
      </c>
      <c r="DJ16" s="153" t="str">
        <f t="shared" si="3"/>
        <v/>
      </c>
      <c r="DK16" s="19" t="str">
        <f t="shared" si="4"/>
        <v/>
      </c>
      <c r="DL16" s="153" t="str">
        <f t="shared" si="5"/>
        <v/>
      </c>
      <c r="DM16" s="19" t="str">
        <f t="shared" si="6"/>
        <v/>
      </c>
      <c r="DN16" s="153" t="str">
        <f t="shared" si="7"/>
        <v/>
      </c>
      <c r="DO16" s="19" t="str">
        <f t="shared" si="8"/>
        <v/>
      </c>
      <c r="DP16" s="153" t="str">
        <f t="shared" si="9"/>
        <v/>
      </c>
      <c r="DQ16" s="19" t="str">
        <f t="shared" si="10"/>
        <v/>
      </c>
      <c r="DR16" s="153" t="str">
        <f t="shared" si="11"/>
        <v/>
      </c>
      <c r="DS16" s="19" t="str">
        <f t="shared" si="12"/>
        <v/>
      </c>
      <c r="DT16" s="153" t="str">
        <f t="shared" si="13"/>
        <v/>
      </c>
      <c r="DU16" s="19" t="str">
        <f t="shared" si="14"/>
        <v/>
      </c>
      <c r="DV16" s="153" t="str">
        <f t="shared" si="15"/>
        <v/>
      </c>
      <c r="DW16" s="19" t="str">
        <f t="shared" si="16"/>
        <v/>
      </c>
      <c r="DX16" s="153" t="str">
        <f t="shared" si="17"/>
        <v/>
      </c>
      <c r="DY16" s="19" t="str">
        <f t="shared" si="18"/>
        <v/>
      </c>
      <c r="DZ16" s="153" t="str">
        <f t="shared" si="19"/>
        <v/>
      </c>
      <c r="EA16" s="19" t="str">
        <f t="shared" si="20"/>
        <v/>
      </c>
      <c r="EB16" s="153" t="str">
        <f t="shared" si="21"/>
        <v/>
      </c>
      <c r="EC16" s="19" t="str">
        <f t="shared" si="22"/>
        <v/>
      </c>
      <c r="ED16" s="153" t="str">
        <f t="shared" si="23"/>
        <v/>
      </c>
      <c r="EE16" s="19" t="str">
        <f t="shared" si="24"/>
        <v/>
      </c>
      <c r="EF16" s="153" t="str">
        <f t="shared" si="25"/>
        <v/>
      </c>
      <c r="EG16" s="19" t="str">
        <f t="shared" si="26"/>
        <v/>
      </c>
      <c r="EH16" s="153" t="str">
        <f t="shared" si="27"/>
        <v/>
      </c>
      <c r="EI16" s="19" t="str">
        <f t="shared" si="28"/>
        <v/>
      </c>
      <c r="EJ16" s="153" t="str">
        <f t="shared" si="29"/>
        <v/>
      </c>
      <c r="EK16" s="19" t="str">
        <f t="shared" si="30"/>
        <v/>
      </c>
      <c r="EL16" s="153" t="str">
        <f t="shared" si="31"/>
        <v/>
      </c>
      <c r="EM16" s="19" t="str">
        <f t="shared" si="32"/>
        <v/>
      </c>
      <c r="EN16" s="153" t="str">
        <f t="shared" si="33"/>
        <v/>
      </c>
      <c r="EO16" s="19" t="str">
        <f t="shared" si="34"/>
        <v/>
      </c>
      <c r="EP16" s="153" t="str">
        <f t="shared" si="35"/>
        <v/>
      </c>
      <c r="EQ16" s="19" t="str">
        <f t="shared" si="36"/>
        <v/>
      </c>
      <c r="ER16" s="153" t="str">
        <f t="shared" si="37"/>
        <v/>
      </c>
      <c r="ES16" s="19" t="str">
        <f t="shared" si="38"/>
        <v/>
      </c>
      <c r="ET16" s="153" t="str">
        <f t="shared" si="39"/>
        <v/>
      </c>
    </row>
    <row r="17" spans="1:150" x14ac:dyDescent="0.25">
      <c r="A17" s="31"/>
      <c r="B17" s="91" t="str">
        <f t="shared" si="40"/>
        <v/>
      </c>
      <c r="C17" s="20" t="str">
        <f t="shared" si="0"/>
        <v/>
      </c>
      <c r="D17" s="97" t="str">
        <f t="shared" si="1"/>
        <v/>
      </c>
      <c r="E17" s="62" t="str">
        <f t="shared" si="41"/>
        <v/>
      </c>
      <c r="F17" s="31"/>
      <c r="G17" s="142"/>
      <c r="H17" s="53"/>
      <c r="I17" s="100"/>
      <c r="J17" s="55"/>
      <c r="K17" s="143"/>
      <c r="L17" s="56"/>
      <c r="M17" s="144"/>
      <c r="N17" s="56"/>
      <c r="O17" s="144"/>
      <c r="P17" s="56"/>
      <c r="Q17" s="144"/>
      <c r="R17" s="56"/>
      <c r="S17" s="144"/>
      <c r="T17" s="56"/>
      <c r="U17" s="144"/>
      <c r="V17" s="56"/>
      <c r="W17" s="144"/>
      <c r="X17" s="56"/>
      <c r="Y17" s="144"/>
      <c r="Z17" s="56"/>
      <c r="AA17" s="144"/>
      <c r="AB17" s="56"/>
      <c r="AC17" s="144"/>
      <c r="AD17" s="56"/>
      <c r="AE17" s="144"/>
      <c r="AF17" s="56"/>
      <c r="AG17" s="144"/>
      <c r="AH17" s="56"/>
      <c r="AI17" s="144"/>
      <c r="AJ17" s="56"/>
      <c r="AK17" s="144"/>
      <c r="AL17" s="56"/>
      <c r="AM17" s="144"/>
      <c r="AN17" s="56"/>
      <c r="AO17" s="144"/>
      <c r="AP17" s="56"/>
      <c r="AQ17" s="144"/>
      <c r="AR17" s="56"/>
      <c r="AS17" s="144"/>
      <c r="AT17" s="56"/>
      <c r="AU17" s="144"/>
      <c r="AV17" s="56"/>
      <c r="AW17" s="144"/>
      <c r="AX17" s="56"/>
      <c r="AY17" s="31"/>
      <c r="BA17" s="76" t="str">
        <f t="shared" si="50"/>
        <v/>
      </c>
      <c r="BC17" s="76" t="str">
        <f>IF('Stock List'!$K17="", "", 'Stock List'!$K17)</f>
        <v>Tea</v>
      </c>
      <c r="BE17" s="106">
        <f>IFERROR(ROUND(((INDEX('Stock List'!$M$11:$M$1010, MATCH(L17, 'Stock List'!$K$11:$K$1010, 0))/INDEX('Stock List'!$L$11:$L$1010, MATCH(L17, 'Stock List'!$K$11:$K$1010, 0)))*K17), 2), 0)</f>
        <v>0</v>
      </c>
      <c r="BF17" s="20"/>
      <c r="BG17" s="20">
        <f>IFERROR(ROUND(((INDEX('Stock List'!$M$11:$M$1010, MATCH(N17, 'Stock List'!$K$11:$K$1010, 0))/INDEX('Stock List'!$L$11:$L$1010, MATCH(N17, 'Stock List'!$K$11:$K$1010, 0)))*M17), 2), 0)</f>
        <v>0</v>
      </c>
      <c r="BH17" s="20"/>
      <c r="BI17" s="20">
        <f>IFERROR(ROUND(((INDEX('Stock List'!$M$11:$M$1010, MATCH(P17, 'Stock List'!$K$11:$K$1010, 0))/INDEX('Stock List'!$L$11:$L$1010, MATCH(P17, 'Stock List'!$K$11:$K$1010, 0)))*O17), 2), 0)</f>
        <v>0</v>
      </c>
      <c r="BJ17" s="20"/>
      <c r="BK17" s="20">
        <f>IFERROR(ROUND(((INDEX('Stock List'!$M$11:$M$1010, MATCH(R17, 'Stock List'!$K$11:$K$1010, 0))/INDEX('Stock List'!$L$11:$L$1010, MATCH(R17, 'Stock List'!$K$11:$K$1010, 0)))*Q17), 2), 0)</f>
        <v>0</v>
      </c>
      <c r="BL17" s="20"/>
      <c r="BM17" s="20">
        <f>IFERROR(ROUND(((INDEX('Stock List'!$M$11:$M$1010, MATCH(T17, 'Stock List'!$K$11:$K$1010, 0))/INDEX('Stock List'!$L$11:$L$1010, MATCH(T17, 'Stock List'!$K$11:$K$1010, 0)))*S17), 2), 0)</f>
        <v>0</v>
      </c>
      <c r="BN17" s="20"/>
      <c r="BO17" s="20">
        <f>IFERROR(ROUND(((INDEX('Stock List'!$M$11:$M$1010, MATCH(V17, 'Stock List'!$K$11:$K$1010, 0))/INDEX('Stock List'!$L$11:$L$1010, MATCH(V17, 'Stock List'!$K$11:$K$1010, 0)))*U17), 2), 0)</f>
        <v>0</v>
      </c>
      <c r="BP17" s="20"/>
      <c r="BQ17" s="20">
        <f>IFERROR(ROUND(((INDEX('Stock List'!$M$11:$M$1010, MATCH(X17, 'Stock List'!$K$11:$K$1010, 0))/INDEX('Stock List'!$L$11:$L$1010, MATCH(X17, 'Stock List'!$K$11:$K$1010, 0)))*W17), 2), 0)</f>
        <v>0</v>
      </c>
      <c r="BR17" s="20"/>
      <c r="BS17" s="20">
        <f>IFERROR(ROUND(((INDEX('Stock List'!$M$11:$M$1010, MATCH(Z17, 'Stock List'!$K$11:$K$1010, 0))/INDEX('Stock List'!$L$11:$L$1010, MATCH(Z17, 'Stock List'!$K$11:$K$1010, 0)))*Y17), 2), 0)</f>
        <v>0</v>
      </c>
      <c r="BT17" s="20"/>
      <c r="BU17" s="20">
        <f>IFERROR(ROUND(((INDEX('Stock List'!$M$11:$M$1010, MATCH(AB17, 'Stock List'!$K$11:$K$1010, 0))/INDEX('Stock List'!$L$11:$L$1010, MATCH(AB17, 'Stock List'!$K$11:$K$1010, 0)))*AA17), 2), 0)</f>
        <v>0</v>
      </c>
      <c r="BV17" s="20"/>
      <c r="BW17" s="20">
        <f>IFERROR(ROUND(((INDEX('Stock List'!$M$11:$M$1010, MATCH(AD17, 'Stock List'!$K$11:$K$1010, 0))/INDEX('Stock List'!$L$11:$L$1010, MATCH(AD17, 'Stock List'!$K$11:$K$1010, 0)))*AC17), 2), 0)</f>
        <v>0</v>
      </c>
      <c r="BX17" s="20"/>
      <c r="BY17" s="20">
        <f>IFERROR(ROUND(((INDEX('Stock List'!$M$11:$M$1010, MATCH(AF17, 'Stock List'!$K$11:$K$1010, 0))/INDEX('Stock List'!$L$11:$L$1010, MATCH(AF17, 'Stock List'!$K$11:$K$1010, 0)))*AE17), 2), 0)</f>
        <v>0</v>
      </c>
      <c r="BZ17" s="20"/>
      <c r="CA17" s="20">
        <f>IFERROR(ROUND(((INDEX('Stock List'!$M$11:$M$1010, MATCH(AH17, 'Stock List'!$K$11:$K$1010, 0))/INDEX('Stock List'!$L$11:$L$1010, MATCH(AH17, 'Stock List'!$K$11:$K$1010, 0)))*AG17), 2), 0)</f>
        <v>0</v>
      </c>
      <c r="CB17" s="20"/>
      <c r="CC17" s="20">
        <f>IFERROR(ROUND(((INDEX('Stock List'!$M$11:$M$1010, MATCH(AJ17, 'Stock List'!$K$11:$K$1010, 0))/INDEX('Stock List'!$L$11:$L$1010, MATCH(AJ17, 'Stock List'!$K$11:$K$1010, 0)))*AI17), 2), 0)</f>
        <v>0</v>
      </c>
      <c r="CD17" s="20"/>
      <c r="CE17" s="20">
        <f>IFERROR(ROUND(((INDEX('Stock List'!$M$11:$M$1010, MATCH(AL17, 'Stock List'!$K$11:$K$1010, 0))/INDEX('Stock List'!$L$11:$L$1010, MATCH(AL17, 'Stock List'!$K$11:$K$1010, 0)))*AK17), 2), 0)</f>
        <v>0</v>
      </c>
      <c r="CF17" s="20"/>
      <c r="CG17" s="20">
        <f>IFERROR(ROUND(((INDEX('Stock List'!$M$11:$M$1010, MATCH(AN17, 'Stock List'!$K$11:$K$1010, 0))/INDEX('Stock List'!$L$11:$L$1010, MATCH(AN17, 'Stock List'!$K$11:$K$1010, 0)))*AM17), 2), 0)</f>
        <v>0</v>
      </c>
      <c r="CH17" s="20"/>
      <c r="CI17" s="20">
        <f>IFERROR(ROUND(((INDEX('Stock List'!$M$11:$M$1010, MATCH(AP17, 'Stock List'!$K$11:$K$1010, 0))/INDEX('Stock List'!$L$11:$L$1010, MATCH(AP17, 'Stock List'!$K$11:$K$1010, 0)))*AO17), 2), 0)</f>
        <v>0</v>
      </c>
      <c r="CJ17" s="20"/>
      <c r="CK17" s="20">
        <f>IFERROR(ROUND(((INDEX('Stock List'!$M$11:$M$1010, MATCH(AR17, 'Stock List'!$K$11:$K$1010, 0))/INDEX('Stock List'!$L$11:$L$1010, MATCH(AR17, 'Stock List'!$K$11:$K$1010, 0)))*AQ17), 2), 0)</f>
        <v>0</v>
      </c>
      <c r="CL17" s="20"/>
      <c r="CM17" s="20">
        <f>IFERROR(ROUND(((INDEX('Stock List'!$M$11:$M$1010, MATCH(AT17, 'Stock List'!$K$11:$K$1010, 0))/INDEX('Stock List'!$L$11:$L$1010, MATCH(AT17, 'Stock List'!$K$11:$K$1010, 0)))*AS17), 2), 0)</f>
        <v>0</v>
      </c>
      <c r="CN17" s="20"/>
      <c r="CO17" s="20">
        <f>IFERROR(ROUND(((INDEX('Stock List'!$M$11:$M$1010, MATCH(AV17, 'Stock List'!$K$11:$K$1010, 0))/INDEX('Stock List'!$L$11:$L$1010, MATCH(AV17, 'Stock List'!$K$11:$K$1010, 0)))*AU17), 2), 0)</f>
        <v>0</v>
      </c>
      <c r="CP17" s="20"/>
      <c r="CQ17" s="20">
        <f>IFERROR(ROUND(((INDEX('Stock List'!$M$11:$M$1010, MATCH(AX17, 'Stock List'!$K$11:$K$1010, 0))/INDEX('Stock List'!$L$11:$L$1010, MATCH(AX17, 'Stock List'!$K$11:$K$1010, 0)))*AW17), 2), 0)</f>
        <v>0</v>
      </c>
      <c r="CR17" s="22"/>
      <c r="CT17" s="106" t="str">
        <f t="shared" si="42"/>
        <v/>
      </c>
      <c r="CU17" s="22" t="str">
        <f t="shared" si="43"/>
        <v/>
      </c>
      <c r="CX17" s="106" t="str">
        <f t="shared" si="44"/>
        <v/>
      </c>
      <c r="CY17" s="20" t="str">
        <f t="shared" si="45"/>
        <v/>
      </c>
      <c r="CZ17" s="22" t="str">
        <f t="shared" si="46"/>
        <v/>
      </c>
      <c r="DB17" s="76" t="str">
        <f>IF($H17="", "", COUNTIF($G$11:$G$1010, "&gt;"&amp;$G17)+1+COUNTIF($G$11:$G17, $G17)-1)</f>
        <v/>
      </c>
      <c r="DC17" s="76" t="str">
        <f>IF($H17="", "", COUNTIF($CZ$11:$CZ$1010, "&gt;"&amp;$CZ17)+1+COUNTIF($CZ$11:$CZ17, $CZ17)-1)</f>
        <v/>
      </c>
      <c r="DE17" s="147" t="str">
        <f t="shared" si="47"/>
        <v/>
      </c>
      <c r="DF17" s="148"/>
      <c r="DG17" s="19" t="str">
        <f t="shared" si="48"/>
        <v/>
      </c>
      <c r="DH17" s="153" t="str">
        <f t="shared" si="49"/>
        <v/>
      </c>
      <c r="DI17" s="19" t="str">
        <f t="shared" si="2"/>
        <v/>
      </c>
      <c r="DJ17" s="153" t="str">
        <f t="shared" si="3"/>
        <v/>
      </c>
      <c r="DK17" s="19" t="str">
        <f t="shared" si="4"/>
        <v/>
      </c>
      <c r="DL17" s="153" t="str">
        <f t="shared" si="5"/>
        <v/>
      </c>
      <c r="DM17" s="19" t="str">
        <f t="shared" si="6"/>
        <v/>
      </c>
      <c r="DN17" s="153" t="str">
        <f t="shared" si="7"/>
        <v/>
      </c>
      <c r="DO17" s="19" t="str">
        <f t="shared" si="8"/>
        <v/>
      </c>
      <c r="DP17" s="153" t="str">
        <f t="shared" si="9"/>
        <v/>
      </c>
      <c r="DQ17" s="19" t="str">
        <f t="shared" si="10"/>
        <v/>
      </c>
      <c r="DR17" s="153" t="str">
        <f t="shared" si="11"/>
        <v/>
      </c>
      <c r="DS17" s="19" t="str">
        <f t="shared" si="12"/>
        <v/>
      </c>
      <c r="DT17" s="153" t="str">
        <f t="shared" si="13"/>
        <v/>
      </c>
      <c r="DU17" s="19" t="str">
        <f t="shared" si="14"/>
        <v/>
      </c>
      <c r="DV17" s="153" t="str">
        <f t="shared" si="15"/>
        <v/>
      </c>
      <c r="DW17" s="19" t="str">
        <f t="shared" si="16"/>
        <v/>
      </c>
      <c r="DX17" s="153" t="str">
        <f t="shared" si="17"/>
        <v/>
      </c>
      <c r="DY17" s="19" t="str">
        <f t="shared" si="18"/>
        <v/>
      </c>
      <c r="DZ17" s="153" t="str">
        <f t="shared" si="19"/>
        <v/>
      </c>
      <c r="EA17" s="19" t="str">
        <f t="shared" si="20"/>
        <v/>
      </c>
      <c r="EB17" s="153" t="str">
        <f t="shared" si="21"/>
        <v/>
      </c>
      <c r="EC17" s="19" t="str">
        <f t="shared" si="22"/>
        <v/>
      </c>
      <c r="ED17" s="153" t="str">
        <f t="shared" si="23"/>
        <v/>
      </c>
      <c r="EE17" s="19" t="str">
        <f t="shared" si="24"/>
        <v/>
      </c>
      <c r="EF17" s="153" t="str">
        <f t="shared" si="25"/>
        <v/>
      </c>
      <c r="EG17" s="19" t="str">
        <f t="shared" si="26"/>
        <v/>
      </c>
      <c r="EH17" s="153" t="str">
        <f t="shared" si="27"/>
        <v/>
      </c>
      <c r="EI17" s="19" t="str">
        <f t="shared" si="28"/>
        <v/>
      </c>
      <c r="EJ17" s="153" t="str">
        <f t="shared" si="29"/>
        <v/>
      </c>
      <c r="EK17" s="19" t="str">
        <f t="shared" si="30"/>
        <v/>
      </c>
      <c r="EL17" s="153" t="str">
        <f t="shared" si="31"/>
        <v/>
      </c>
      <c r="EM17" s="19" t="str">
        <f t="shared" si="32"/>
        <v/>
      </c>
      <c r="EN17" s="153" t="str">
        <f t="shared" si="33"/>
        <v/>
      </c>
      <c r="EO17" s="19" t="str">
        <f t="shared" si="34"/>
        <v/>
      </c>
      <c r="EP17" s="153" t="str">
        <f t="shared" si="35"/>
        <v/>
      </c>
      <c r="EQ17" s="19" t="str">
        <f t="shared" si="36"/>
        <v/>
      </c>
      <c r="ER17" s="153" t="str">
        <f t="shared" si="37"/>
        <v/>
      </c>
      <c r="ES17" s="19" t="str">
        <f t="shared" si="38"/>
        <v/>
      </c>
      <c r="ET17" s="153" t="str">
        <f t="shared" si="39"/>
        <v/>
      </c>
    </row>
    <row r="18" spans="1:150" x14ac:dyDescent="0.25">
      <c r="A18" s="31"/>
      <c r="B18" s="91" t="str">
        <f t="shared" si="40"/>
        <v/>
      </c>
      <c r="C18" s="20" t="str">
        <f t="shared" si="0"/>
        <v/>
      </c>
      <c r="D18" s="97" t="str">
        <f t="shared" si="1"/>
        <v/>
      </c>
      <c r="E18" s="62" t="str">
        <f t="shared" si="41"/>
        <v/>
      </c>
      <c r="F18" s="31"/>
      <c r="G18" s="142"/>
      <c r="H18" s="53"/>
      <c r="I18" s="100"/>
      <c r="J18" s="55"/>
      <c r="K18" s="143"/>
      <c r="L18" s="56"/>
      <c r="M18" s="144"/>
      <c r="N18" s="56"/>
      <c r="O18" s="144"/>
      <c r="P18" s="56"/>
      <c r="Q18" s="144"/>
      <c r="R18" s="56"/>
      <c r="S18" s="144"/>
      <c r="T18" s="56"/>
      <c r="U18" s="144"/>
      <c r="V18" s="56"/>
      <c r="W18" s="144"/>
      <c r="X18" s="56"/>
      <c r="Y18" s="144"/>
      <c r="Z18" s="56"/>
      <c r="AA18" s="144"/>
      <c r="AB18" s="56"/>
      <c r="AC18" s="144"/>
      <c r="AD18" s="56"/>
      <c r="AE18" s="144"/>
      <c r="AF18" s="56"/>
      <c r="AG18" s="144"/>
      <c r="AH18" s="56"/>
      <c r="AI18" s="144"/>
      <c r="AJ18" s="56"/>
      <c r="AK18" s="144"/>
      <c r="AL18" s="56"/>
      <c r="AM18" s="144"/>
      <c r="AN18" s="56"/>
      <c r="AO18" s="144"/>
      <c r="AP18" s="56"/>
      <c r="AQ18" s="144"/>
      <c r="AR18" s="56"/>
      <c r="AS18" s="144"/>
      <c r="AT18" s="56"/>
      <c r="AU18" s="144"/>
      <c r="AV18" s="56"/>
      <c r="AW18" s="144"/>
      <c r="AX18" s="56"/>
      <c r="AY18" s="31"/>
      <c r="BA18" s="76" t="str">
        <f t="shared" si="50"/>
        <v/>
      </c>
      <c r="BC18" s="76" t="str">
        <f>IF('Stock List'!$K18="", "", 'Stock List'!$K18)</f>
        <v/>
      </c>
      <c r="BE18" s="106">
        <f>IFERROR(ROUND(((INDEX('Stock List'!$M$11:$M$1010, MATCH(L18, 'Stock List'!$K$11:$K$1010, 0))/INDEX('Stock List'!$L$11:$L$1010, MATCH(L18, 'Stock List'!$K$11:$K$1010, 0)))*K18), 2), 0)</f>
        <v>0</v>
      </c>
      <c r="BF18" s="20"/>
      <c r="BG18" s="20">
        <f>IFERROR(ROUND(((INDEX('Stock List'!$M$11:$M$1010, MATCH(N18, 'Stock List'!$K$11:$K$1010, 0))/INDEX('Stock List'!$L$11:$L$1010, MATCH(N18, 'Stock List'!$K$11:$K$1010, 0)))*M18), 2), 0)</f>
        <v>0</v>
      </c>
      <c r="BH18" s="20"/>
      <c r="BI18" s="20">
        <f>IFERROR(ROUND(((INDEX('Stock List'!$M$11:$M$1010, MATCH(P18, 'Stock List'!$K$11:$K$1010, 0))/INDEX('Stock List'!$L$11:$L$1010, MATCH(P18, 'Stock List'!$K$11:$K$1010, 0)))*O18), 2), 0)</f>
        <v>0</v>
      </c>
      <c r="BJ18" s="20"/>
      <c r="BK18" s="20">
        <f>IFERROR(ROUND(((INDEX('Stock List'!$M$11:$M$1010, MATCH(R18, 'Stock List'!$K$11:$K$1010, 0))/INDEX('Stock List'!$L$11:$L$1010, MATCH(R18, 'Stock List'!$K$11:$K$1010, 0)))*Q18), 2), 0)</f>
        <v>0</v>
      </c>
      <c r="BL18" s="20"/>
      <c r="BM18" s="20">
        <f>IFERROR(ROUND(((INDEX('Stock List'!$M$11:$M$1010, MATCH(T18, 'Stock List'!$K$11:$K$1010, 0))/INDEX('Stock List'!$L$11:$L$1010, MATCH(T18, 'Stock List'!$K$11:$K$1010, 0)))*S18), 2), 0)</f>
        <v>0</v>
      </c>
      <c r="BN18" s="20"/>
      <c r="BO18" s="20">
        <f>IFERROR(ROUND(((INDEX('Stock List'!$M$11:$M$1010, MATCH(V18, 'Stock List'!$K$11:$K$1010, 0))/INDEX('Stock List'!$L$11:$L$1010, MATCH(V18, 'Stock List'!$K$11:$K$1010, 0)))*U18), 2), 0)</f>
        <v>0</v>
      </c>
      <c r="BP18" s="20"/>
      <c r="BQ18" s="20">
        <f>IFERROR(ROUND(((INDEX('Stock List'!$M$11:$M$1010, MATCH(X18, 'Stock List'!$K$11:$K$1010, 0))/INDEX('Stock List'!$L$11:$L$1010, MATCH(X18, 'Stock List'!$K$11:$K$1010, 0)))*W18), 2), 0)</f>
        <v>0</v>
      </c>
      <c r="BR18" s="20"/>
      <c r="BS18" s="20">
        <f>IFERROR(ROUND(((INDEX('Stock List'!$M$11:$M$1010, MATCH(Z18, 'Stock List'!$K$11:$K$1010, 0))/INDEX('Stock List'!$L$11:$L$1010, MATCH(Z18, 'Stock List'!$K$11:$K$1010, 0)))*Y18), 2), 0)</f>
        <v>0</v>
      </c>
      <c r="BT18" s="20"/>
      <c r="BU18" s="20">
        <f>IFERROR(ROUND(((INDEX('Stock List'!$M$11:$M$1010, MATCH(AB18, 'Stock List'!$K$11:$K$1010, 0))/INDEX('Stock List'!$L$11:$L$1010, MATCH(AB18, 'Stock List'!$K$11:$K$1010, 0)))*AA18), 2), 0)</f>
        <v>0</v>
      </c>
      <c r="BV18" s="20"/>
      <c r="BW18" s="20">
        <f>IFERROR(ROUND(((INDEX('Stock List'!$M$11:$M$1010, MATCH(AD18, 'Stock List'!$K$11:$K$1010, 0))/INDEX('Stock List'!$L$11:$L$1010, MATCH(AD18, 'Stock List'!$K$11:$K$1010, 0)))*AC18), 2), 0)</f>
        <v>0</v>
      </c>
      <c r="BX18" s="20"/>
      <c r="BY18" s="20">
        <f>IFERROR(ROUND(((INDEX('Stock List'!$M$11:$M$1010, MATCH(AF18, 'Stock List'!$K$11:$K$1010, 0))/INDEX('Stock List'!$L$11:$L$1010, MATCH(AF18, 'Stock List'!$K$11:$K$1010, 0)))*AE18), 2), 0)</f>
        <v>0</v>
      </c>
      <c r="BZ18" s="20"/>
      <c r="CA18" s="20">
        <f>IFERROR(ROUND(((INDEX('Stock List'!$M$11:$M$1010, MATCH(AH18, 'Stock List'!$K$11:$K$1010, 0))/INDEX('Stock List'!$L$11:$L$1010, MATCH(AH18, 'Stock List'!$K$11:$K$1010, 0)))*AG18), 2), 0)</f>
        <v>0</v>
      </c>
      <c r="CB18" s="20"/>
      <c r="CC18" s="20">
        <f>IFERROR(ROUND(((INDEX('Stock List'!$M$11:$M$1010, MATCH(AJ18, 'Stock List'!$K$11:$K$1010, 0))/INDEX('Stock List'!$L$11:$L$1010, MATCH(AJ18, 'Stock List'!$K$11:$K$1010, 0)))*AI18), 2), 0)</f>
        <v>0</v>
      </c>
      <c r="CD18" s="20"/>
      <c r="CE18" s="20">
        <f>IFERROR(ROUND(((INDEX('Stock List'!$M$11:$M$1010, MATCH(AL18, 'Stock List'!$K$11:$K$1010, 0))/INDEX('Stock List'!$L$11:$L$1010, MATCH(AL18, 'Stock List'!$K$11:$K$1010, 0)))*AK18), 2), 0)</f>
        <v>0</v>
      </c>
      <c r="CF18" s="20"/>
      <c r="CG18" s="20">
        <f>IFERROR(ROUND(((INDEX('Stock List'!$M$11:$M$1010, MATCH(AN18, 'Stock List'!$K$11:$K$1010, 0))/INDEX('Stock List'!$L$11:$L$1010, MATCH(AN18, 'Stock List'!$K$11:$K$1010, 0)))*AM18), 2), 0)</f>
        <v>0</v>
      </c>
      <c r="CH18" s="20"/>
      <c r="CI18" s="20">
        <f>IFERROR(ROUND(((INDEX('Stock List'!$M$11:$M$1010, MATCH(AP18, 'Stock List'!$K$11:$K$1010, 0))/INDEX('Stock List'!$L$11:$L$1010, MATCH(AP18, 'Stock List'!$K$11:$K$1010, 0)))*AO18), 2), 0)</f>
        <v>0</v>
      </c>
      <c r="CJ18" s="20"/>
      <c r="CK18" s="20">
        <f>IFERROR(ROUND(((INDEX('Stock List'!$M$11:$M$1010, MATCH(AR18, 'Stock List'!$K$11:$K$1010, 0))/INDEX('Stock List'!$L$11:$L$1010, MATCH(AR18, 'Stock List'!$K$11:$K$1010, 0)))*AQ18), 2), 0)</f>
        <v>0</v>
      </c>
      <c r="CL18" s="20"/>
      <c r="CM18" s="20">
        <f>IFERROR(ROUND(((INDEX('Stock List'!$M$11:$M$1010, MATCH(AT18, 'Stock List'!$K$11:$K$1010, 0))/INDEX('Stock List'!$L$11:$L$1010, MATCH(AT18, 'Stock List'!$K$11:$K$1010, 0)))*AS18), 2), 0)</f>
        <v>0</v>
      </c>
      <c r="CN18" s="20"/>
      <c r="CO18" s="20">
        <f>IFERROR(ROUND(((INDEX('Stock List'!$M$11:$M$1010, MATCH(AV18, 'Stock List'!$K$11:$K$1010, 0))/INDEX('Stock List'!$L$11:$L$1010, MATCH(AV18, 'Stock List'!$K$11:$K$1010, 0)))*AU18), 2), 0)</f>
        <v>0</v>
      </c>
      <c r="CP18" s="20"/>
      <c r="CQ18" s="20">
        <f>IFERROR(ROUND(((INDEX('Stock List'!$M$11:$M$1010, MATCH(AX18, 'Stock List'!$K$11:$K$1010, 0))/INDEX('Stock List'!$L$11:$L$1010, MATCH(AX18, 'Stock List'!$K$11:$K$1010, 0)))*AW18), 2), 0)</f>
        <v>0</v>
      </c>
      <c r="CR18" s="22"/>
      <c r="CT18" s="106" t="str">
        <f t="shared" si="42"/>
        <v/>
      </c>
      <c r="CU18" s="22" t="str">
        <f t="shared" si="43"/>
        <v/>
      </c>
      <c r="CX18" s="106" t="str">
        <f t="shared" si="44"/>
        <v/>
      </c>
      <c r="CY18" s="20" t="str">
        <f t="shared" si="45"/>
        <v/>
      </c>
      <c r="CZ18" s="22" t="str">
        <f t="shared" si="46"/>
        <v/>
      </c>
      <c r="DB18" s="76" t="str">
        <f>IF($H18="", "", COUNTIF($G$11:$G$1010, "&gt;"&amp;$G18)+1+COUNTIF($G$11:$G18, $G18)-1)</f>
        <v/>
      </c>
      <c r="DC18" s="76" t="str">
        <f>IF($H18="", "", COUNTIF($CZ$11:$CZ$1010, "&gt;"&amp;$CZ18)+1+COUNTIF($CZ$11:$CZ18, $CZ18)-1)</f>
        <v/>
      </c>
      <c r="DE18" s="147" t="str">
        <f t="shared" si="47"/>
        <v/>
      </c>
      <c r="DF18" s="148"/>
      <c r="DG18" s="19" t="str">
        <f t="shared" si="48"/>
        <v/>
      </c>
      <c r="DH18" s="153" t="str">
        <f t="shared" si="49"/>
        <v/>
      </c>
      <c r="DI18" s="19" t="str">
        <f t="shared" si="2"/>
        <v/>
      </c>
      <c r="DJ18" s="153" t="str">
        <f t="shared" si="3"/>
        <v/>
      </c>
      <c r="DK18" s="19" t="str">
        <f t="shared" si="4"/>
        <v/>
      </c>
      <c r="DL18" s="153" t="str">
        <f t="shared" si="5"/>
        <v/>
      </c>
      <c r="DM18" s="19" t="str">
        <f t="shared" si="6"/>
        <v/>
      </c>
      <c r="DN18" s="153" t="str">
        <f t="shared" si="7"/>
        <v/>
      </c>
      <c r="DO18" s="19" t="str">
        <f t="shared" si="8"/>
        <v/>
      </c>
      <c r="DP18" s="153" t="str">
        <f t="shared" si="9"/>
        <v/>
      </c>
      <c r="DQ18" s="19" t="str">
        <f t="shared" si="10"/>
        <v/>
      </c>
      <c r="DR18" s="153" t="str">
        <f t="shared" si="11"/>
        <v/>
      </c>
      <c r="DS18" s="19" t="str">
        <f t="shared" si="12"/>
        <v/>
      </c>
      <c r="DT18" s="153" t="str">
        <f t="shared" si="13"/>
        <v/>
      </c>
      <c r="DU18" s="19" t="str">
        <f t="shared" si="14"/>
        <v/>
      </c>
      <c r="DV18" s="153" t="str">
        <f t="shared" si="15"/>
        <v/>
      </c>
      <c r="DW18" s="19" t="str">
        <f t="shared" si="16"/>
        <v/>
      </c>
      <c r="DX18" s="153" t="str">
        <f t="shared" si="17"/>
        <v/>
      </c>
      <c r="DY18" s="19" t="str">
        <f t="shared" si="18"/>
        <v/>
      </c>
      <c r="DZ18" s="153" t="str">
        <f t="shared" si="19"/>
        <v/>
      </c>
      <c r="EA18" s="19" t="str">
        <f t="shared" si="20"/>
        <v/>
      </c>
      <c r="EB18" s="153" t="str">
        <f t="shared" si="21"/>
        <v/>
      </c>
      <c r="EC18" s="19" t="str">
        <f t="shared" si="22"/>
        <v/>
      </c>
      <c r="ED18" s="153" t="str">
        <f t="shared" si="23"/>
        <v/>
      </c>
      <c r="EE18" s="19" t="str">
        <f t="shared" si="24"/>
        <v/>
      </c>
      <c r="EF18" s="153" t="str">
        <f t="shared" si="25"/>
        <v/>
      </c>
      <c r="EG18" s="19" t="str">
        <f t="shared" si="26"/>
        <v/>
      </c>
      <c r="EH18" s="153" t="str">
        <f t="shared" si="27"/>
        <v/>
      </c>
      <c r="EI18" s="19" t="str">
        <f t="shared" si="28"/>
        <v/>
      </c>
      <c r="EJ18" s="153" t="str">
        <f t="shared" si="29"/>
        <v/>
      </c>
      <c r="EK18" s="19" t="str">
        <f t="shared" si="30"/>
        <v/>
      </c>
      <c r="EL18" s="153" t="str">
        <f t="shared" si="31"/>
        <v/>
      </c>
      <c r="EM18" s="19" t="str">
        <f t="shared" si="32"/>
        <v/>
      </c>
      <c r="EN18" s="153" t="str">
        <f t="shared" si="33"/>
        <v/>
      </c>
      <c r="EO18" s="19" t="str">
        <f t="shared" si="34"/>
        <v/>
      </c>
      <c r="EP18" s="153" t="str">
        <f t="shared" si="35"/>
        <v/>
      </c>
      <c r="EQ18" s="19" t="str">
        <f t="shared" si="36"/>
        <v/>
      </c>
      <c r="ER18" s="153" t="str">
        <f t="shared" si="37"/>
        <v/>
      </c>
      <c r="ES18" s="19" t="str">
        <f t="shared" si="38"/>
        <v/>
      </c>
      <c r="ET18" s="153" t="str">
        <f t="shared" si="39"/>
        <v/>
      </c>
    </row>
    <row r="19" spans="1:150" x14ac:dyDescent="0.25">
      <c r="A19" s="31"/>
      <c r="B19" s="91" t="str">
        <f t="shared" si="40"/>
        <v/>
      </c>
      <c r="C19" s="20" t="str">
        <f t="shared" si="0"/>
        <v/>
      </c>
      <c r="D19" s="97" t="str">
        <f t="shared" si="1"/>
        <v/>
      </c>
      <c r="E19" s="62" t="str">
        <f t="shared" si="41"/>
        <v/>
      </c>
      <c r="F19" s="31"/>
      <c r="G19" s="142"/>
      <c r="H19" s="53"/>
      <c r="I19" s="100"/>
      <c r="J19" s="55"/>
      <c r="K19" s="143"/>
      <c r="L19" s="56"/>
      <c r="M19" s="144"/>
      <c r="N19" s="56"/>
      <c r="O19" s="144"/>
      <c r="P19" s="56"/>
      <c r="Q19" s="144"/>
      <c r="R19" s="56"/>
      <c r="S19" s="144"/>
      <c r="T19" s="56"/>
      <c r="U19" s="144"/>
      <c r="V19" s="56"/>
      <c r="W19" s="144"/>
      <c r="X19" s="56"/>
      <c r="Y19" s="144"/>
      <c r="Z19" s="56"/>
      <c r="AA19" s="144"/>
      <c r="AB19" s="56"/>
      <c r="AC19" s="144"/>
      <c r="AD19" s="56"/>
      <c r="AE19" s="144"/>
      <c r="AF19" s="56"/>
      <c r="AG19" s="144"/>
      <c r="AH19" s="56"/>
      <c r="AI19" s="144"/>
      <c r="AJ19" s="56"/>
      <c r="AK19" s="144"/>
      <c r="AL19" s="56"/>
      <c r="AM19" s="144"/>
      <c r="AN19" s="56"/>
      <c r="AO19" s="144"/>
      <c r="AP19" s="56"/>
      <c r="AQ19" s="144"/>
      <c r="AR19" s="56"/>
      <c r="AS19" s="144"/>
      <c r="AT19" s="56"/>
      <c r="AU19" s="144"/>
      <c r="AV19" s="56"/>
      <c r="AW19" s="144"/>
      <c r="AX19" s="56"/>
      <c r="AY19" s="31"/>
      <c r="BA19" s="76" t="str">
        <f t="shared" si="50"/>
        <v/>
      </c>
      <c r="BC19" s="76" t="str">
        <f>IF('Stock List'!$K19="", "", 'Stock List'!$K19)</f>
        <v/>
      </c>
      <c r="BE19" s="106">
        <f>IFERROR(ROUND(((INDEX('Stock List'!$M$11:$M$1010, MATCH(L19, 'Stock List'!$K$11:$K$1010, 0))/INDEX('Stock List'!$L$11:$L$1010, MATCH(L19, 'Stock List'!$K$11:$K$1010, 0)))*K19), 2), 0)</f>
        <v>0</v>
      </c>
      <c r="BF19" s="20"/>
      <c r="BG19" s="20">
        <f>IFERROR(ROUND(((INDEX('Stock List'!$M$11:$M$1010, MATCH(N19, 'Stock List'!$K$11:$K$1010, 0))/INDEX('Stock List'!$L$11:$L$1010, MATCH(N19, 'Stock List'!$K$11:$K$1010, 0)))*M19), 2), 0)</f>
        <v>0</v>
      </c>
      <c r="BH19" s="20"/>
      <c r="BI19" s="20">
        <f>IFERROR(ROUND(((INDEX('Stock List'!$M$11:$M$1010, MATCH(P19, 'Stock List'!$K$11:$K$1010, 0))/INDEX('Stock List'!$L$11:$L$1010, MATCH(P19, 'Stock List'!$K$11:$K$1010, 0)))*O19), 2), 0)</f>
        <v>0</v>
      </c>
      <c r="BJ19" s="20"/>
      <c r="BK19" s="20">
        <f>IFERROR(ROUND(((INDEX('Stock List'!$M$11:$M$1010, MATCH(R19, 'Stock List'!$K$11:$K$1010, 0))/INDEX('Stock List'!$L$11:$L$1010, MATCH(R19, 'Stock List'!$K$11:$K$1010, 0)))*Q19), 2), 0)</f>
        <v>0</v>
      </c>
      <c r="BL19" s="20"/>
      <c r="BM19" s="20">
        <f>IFERROR(ROUND(((INDEX('Stock List'!$M$11:$M$1010, MATCH(T19, 'Stock List'!$K$11:$K$1010, 0))/INDEX('Stock List'!$L$11:$L$1010, MATCH(T19, 'Stock List'!$K$11:$K$1010, 0)))*S19), 2), 0)</f>
        <v>0</v>
      </c>
      <c r="BN19" s="20"/>
      <c r="BO19" s="20">
        <f>IFERROR(ROUND(((INDEX('Stock List'!$M$11:$M$1010, MATCH(V19, 'Stock List'!$K$11:$K$1010, 0))/INDEX('Stock List'!$L$11:$L$1010, MATCH(V19, 'Stock List'!$K$11:$K$1010, 0)))*U19), 2), 0)</f>
        <v>0</v>
      </c>
      <c r="BP19" s="20"/>
      <c r="BQ19" s="20">
        <f>IFERROR(ROUND(((INDEX('Stock List'!$M$11:$M$1010, MATCH(X19, 'Stock List'!$K$11:$K$1010, 0))/INDEX('Stock List'!$L$11:$L$1010, MATCH(X19, 'Stock List'!$K$11:$K$1010, 0)))*W19), 2), 0)</f>
        <v>0</v>
      </c>
      <c r="BR19" s="20"/>
      <c r="BS19" s="20">
        <f>IFERROR(ROUND(((INDEX('Stock List'!$M$11:$M$1010, MATCH(Z19, 'Stock List'!$K$11:$K$1010, 0))/INDEX('Stock List'!$L$11:$L$1010, MATCH(Z19, 'Stock List'!$K$11:$K$1010, 0)))*Y19), 2), 0)</f>
        <v>0</v>
      </c>
      <c r="BT19" s="20"/>
      <c r="BU19" s="20">
        <f>IFERROR(ROUND(((INDEX('Stock List'!$M$11:$M$1010, MATCH(AB19, 'Stock List'!$K$11:$K$1010, 0))/INDEX('Stock List'!$L$11:$L$1010, MATCH(AB19, 'Stock List'!$K$11:$K$1010, 0)))*AA19), 2), 0)</f>
        <v>0</v>
      </c>
      <c r="BV19" s="20"/>
      <c r="BW19" s="20">
        <f>IFERROR(ROUND(((INDEX('Stock List'!$M$11:$M$1010, MATCH(AD19, 'Stock List'!$K$11:$K$1010, 0))/INDEX('Stock List'!$L$11:$L$1010, MATCH(AD19, 'Stock List'!$K$11:$K$1010, 0)))*AC19), 2), 0)</f>
        <v>0</v>
      </c>
      <c r="BX19" s="20"/>
      <c r="BY19" s="20">
        <f>IFERROR(ROUND(((INDEX('Stock List'!$M$11:$M$1010, MATCH(AF19, 'Stock List'!$K$11:$K$1010, 0))/INDEX('Stock List'!$L$11:$L$1010, MATCH(AF19, 'Stock List'!$K$11:$K$1010, 0)))*AE19), 2), 0)</f>
        <v>0</v>
      </c>
      <c r="BZ19" s="20"/>
      <c r="CA19" s="20">
        <f>IFERROR(ROUND(((INDEX('Stock List'!$M$11:$M$1010, MATCH(AH19, 'Stock List'!$K$11:$K$1010, 0))/INDEX('Stock List'!$L$11:$L$1010, MATCH(AH19, 'Stock List'!$K$11:$K$1010, 0)))*AG19), 2), 0)</f>
        <v>0</v>
      </c>
      <c r="CB19" s="20"/>
      <c r="CC19" s="20">
        <f>IFERROR(ROUND(((INDEX('Stock List'!$M$11:$M$1010, MATCH(AJ19, 'Stock List'!$K$11:$K$1010, 0))/INDEX('Stock List'!$L$11:$L$1010, MATCH(AJ19, 'Stock List'!$K$11:$K$1010, 0)))*AI19), 2), 0)</f>
        <v>0</v>
      </c>
      <c r="CD19" s="20"/>
      <c r="CE19" s="20">
        <f>IFERROR(ROUND(((INDEX('Stock List'!$M$11:$M$1010, MATCH(AL19, 'Stock List'!$K$11:$K$1010, 0))/INDEX('Stock List'!$L$11:$L$1010, MATCH(AL19, 'Stock List'!$K$11:$K$1010, 0)))*AK19), 2), 0)</f>
        <v>0</v>
      </c>
      <c r="CF19" s="20"/>
      <c r="CG19" s="20">
        <f>IFERROR(ROUND(((INDEX('Stock List'!$M$11:$M$1010, MATCH(AN19, 'Stock List'!$K$11:$K$1010, 0))/INDEX('Stock List'!$L$11:$L$1010, MATCH(AN19, 'Stock List'!$K$11:$K$1010, 0)))*AM19), 2), 0)</f>
        <v>0</v>
      </c>
      <c r="CH19" s="20"/>
      <c r="CI19" s="20">
        <f>IFERROR(ROUND(((INDEX('Stock List'!$M$11:$M$1010, MATCH(AP19, 'Stock List'!$K$11:$K$1010, 0))/INDEX('Stock List'!$L$11:$L$1010, MATCH(AP19, 'Stock List'!$K$11:$K$1010, 0)))*AO19), 2), 0)</f>
        <v>0</v>
      </c>
      <c r="CJ19" s="20"/>
      <c r="CK19" s="20">
        <f>IFERROR(ROUND(((INDEX('Stock List'!$M$11:$M$1010, MATCH(AR19, 'Stock List'!$K$11:$K$1010, 0))/INDEX('Stock List'!$L$11:$L$1010, MATCH(AR19, 'Stock List'!$K$11:$K$1010, 0)))*AQ19), 2), 0)</f>
        <v>0</v>
      </c>
      <c r="CL19" s="20"/>
      <c r="CM19" s="20">
        <f>IFERROR(ROUND(((INDEX('Stock List'!$M$11:$M$1010, MATCH(AT19, 'Stock List'!$K$11:$K$1010, 0))/INDEX('Stock List'!$L$11:$L$1010, MATCH(AT19, 'Stock List'!$K$11:$K$1010, 0)))*AS19), 2), 0)</f>
        <v>0</v>
      </c>
      <c r="CN19" s="20"/>
      <c r="CO19" s="20">
        <f>IFERROR(ROUND(((INDEX('Stock List'!$M$11:$M$1010, MATCH(AV19, 'Stock List'!$K$11:$K$1010, 0))/INDEX('Stock List'!$L$11:$L$1010, MATCH(AV19, 'Stock List'!$K$11:$K$1010, 0)))*AU19), 2), 0)</f>
        <v>0</v>
      </c>
      <c r="CP19" s="20"/>
      <c r="CQ19" s="20">
        <f>IFERROR(ROUND(((INDEX('Stock List'!$M$11:$M$1010, MATCH(AX19, 'Stock List'!$K$11:$K$1010, 0))/INDEX('Stock List'!$L$11:$L$1010, MATCH(AX19, 'Stock List'!$K$11:$K$1010, 0)))*AW19), 2), 0)</f>
        <v>0</v>
      </c>
      <c r="CR19" s="22"/>
      <c r="CT19" s="106" t="str">
        <f t="shared" si="42"/>
        <v/>
      </c>
      <c r="CU19" s="22" t="str">
        <f t="shared" si="43"/>
        <v/>
      </c>
      <c r="CX19" s="106" t="str">
        <f t="shared" si="44"/>
        <v/>
      </c>
      <c r="CY19" s="20" t="str">
        <f t="shared" si="45"/>
        <v/>
      </c>
      <c r="CZ19" s="22" t="str">
        <f t="shared" si="46"/>
        <v/>
      </c>
      <c r="DB19" s="76" t="str">
        <f>IF($H19="", "", COUNTIF($G$11:$G$1010, "&gt;"&amp;$G19)+1+COUNTIF($G$11:$G19, $G19)-1)</f>
        <v/>
      </c>
      <c r="DC19" s="76" t="str">
        <f>IF($H19="", "", COUNTIF($CZ$11:$CZ$1010, "&gt;"&amp;$CZ19)+1+COUNTIF($CZ$11:$CZ19, $CZ19)-1)</f>
        <v/>
      </c>
      <c r="DE19" s="147" t="str">
        <f t="shared" si="47"/>
        <v/>
      </c>
      <c r="DF19" s="148"/>
      <c r="DG19" s="19" t="str">
        <f t="shared" si="48"/>
        <v/>
      </c>
      <c r="DH19" s="153" t="str">
        <f t="shared" si="49"/>
        <v/>
      </c>
      <c r="DI19" s="19" t="str">
        <f t="shared" si="2"/>
        <v/>
      </c>
      <c r="DJ19" s="153" t="str">
        <f t="shared" si="3"/>
        <v/>
      </c>
      <c r="DK19" s="19" t="str">
        <f t="shared" si="4"/>
        <v/>
      </c>
      <c r="DL19" s="153" t="str">
        <f t="shared" si="5"/>
        <v/>
      </c>
      <c r="DM19" s="19" t="str">
        <f t="shared" si="6"/>
        <v/>
      </c>
      <c r="DN19" s="153" t="str">
        <f t="shared" si="7"/>
        <v/>
      </c>
      <c r="DO19" s="19" t="str">
        <f t="shared" si="8"/>
        <v/>
      </c>
      <c r="DP19" s="153" t="str">
        <f t="shared" si="9"/>
        <v/>
      </c>
      <c r="DQ19" s="19" t="str">
        <f t="shared" si="10"/>
        <v/>
      </c>
      <c r="DR19" s="153" t="str">
        <f t="shared" si="11"/>
        <v/>
      </c>
      <c r="DS19" s="19" t="str">
        <f t="shared" si="12"/>
        <v/>
      </c>
      <c r="DT19" s="153" t="str">
        <f t="shared" si="13"/>
        <v/>
      </c>
      <c r="DU19" s="19" t="str">
        <f t="shared" si="14"/>
        <v/>
      </c>
      <c r="DV19" s="153" t="str">
        <f t="shared" si="15"/>
        <v/>
      </c>
      <c r="DW19" s="19" t="str">
        <f t="shared" si="16"/>
        <v/>
      </c>
      <c r="DX19" s="153" t="str">
        <f t="shared" si="17"/>
        <v/>
      </c>
      <c r="DY19" s="19" t="str">
        <f t="shared" si="18"/>
        <v/>
      </c>
      <c r="DZ19" s="153" t="str">
        <f t="shared" si="19"/>
        <v/>
      </c>
      <c r="EA19" s="19" t="str">
        <f t="shared" si="20"/>
        <v/>
      </c>
      <c r="EB19" s="153" t="str">
        <f t="shared" si="21"/>
        <v/>
      </c>
      <c r="EC19" s="19" t="str">
        <f t="shared" si="22"/>
        <v/>
      </c>
      <c r="ED19" s="153" t="str">
        <f t="shared" si="23"/>
        <v/>
      </c>
      <c r="EE19" s="19" t="str">
        <f t="shared" si="24"/>
        <v/>
      </c>
      <c r="EF19" s="153" t="str">
        <f t="shared" si="25"/>
        <v/>
      </c>
      <c r="EG19" s="19" t="str">
        <f t="shared" si="26"/>
        <v/>
      </c>
      <c r="EH19" s="153" t="str">
        <f t="shared" si="27"/>
        <v/>
      </c>
      <c r="EI19" s="19" t="str">
        <f t="shared" si="28"/>
        <v/>
      </c>
      <c r="EJ19" s="153" t="str">
        <f t="shared" si="29"/>
        <v/>
      </c>
      <c r="EK19" s="19" t="str">
        <f t="shared" si="30"/>
        <v/>
      </c>
      <c r="EL19" s="153" t="str">
        <f t="shared" si="31"/>
        <v/>
      </c>
      <c r="EM19" s="19" t="str">
        <f t="shared" si="32"/>
        <v/>
      </c>
      <c r="EN19" s="153" t="str">
        <f t="shared" si="33"/>
        <v/>
      </c>
      <c r="EO19" s="19" t="str">
        <f t="shared" si="34"/>
        <v/>
      </c>
      <c r="EP19" s="153" t="str">
        <f t="shared" si="35"/>
        <v/>
      </c>
      <c r="EQ19" s="19" t="str">
        <f t="shared" si="36"/>
        <v/>
      </c>
      <c r="ER19" s="153" t="str">
        <f t="shared" si="37"/>
        <v/>
      </c>
      <c r="ES19" s="19" t="str">
        <f t="shared" si="38"/>
        <v/>
      </c>
      <c r="ET19" s="153" t="str">
        <f t="shared" si="39"/>
        <v/>
      </c>
    </row>
    <row r="20" spans="1:150" x14ac:dyDescent="0.25">
      <c r="A20" s="31"/>
      <c r="B20" s="91" t="str">
        <f t="shared" si="40"/>
        <v/>
      </c>
      <c r="C20" s="20" t="str">
        <f t="shared" si="0"/>
        <v/>
      </c>
      <c r="D20" s="97" t="str">
        <f t="shared" si="1"/>
        <v/>
      </c>
      <c r="E20" s="62" t="str">
        <f t="shared" si="41"/>
        <v/>
      </c>
      <c r="F20" s="31"/>
      <c r="G20" s="142"/>
      <c r="H20" s="53"/>
      <c r="I20" s="100"/>
      <c r="J20" s="55"/>
      <c r="K20" s="143"/>
      <c r="L20" s="56"/>
      <c r="M20" s="144"/>
      <c r="N20" s="56"/>
      <c r="O20" s="144"/>
      <c r="P20" s="56"/>
      <c r="Q20" s="144"/>
      <c r="R20" s="56"/>
      <c r="S20" s="144"/>
      <c r="T20" s="56"/>
      <c r="U20" s="144"/>
      <c r="V20" s="56"/>
      <c r="W20" s="144"/>
      <c r="X20" s="56"/>
      <c r="Y20" s="144"/>
      <c r="Z20" s="56"/>
      <c r="AA20" s="144"/>
      <c r="AB20" s="56"/>
      <c r="AC20" s="144"/>
      <c r="AD20" s="56"/>
      <c r="AE20" s="144"/>
      <c r="AF20" s="56"/>
      <c r="AG20" s="144"/>
      <c r="AH20" s="56"/>
      <c r="AI20" s="144"/>
      <c r="AJ20" s="56"/>
      <c r="AK20" s="144"/>
      <c r="AL20" s="56"/>
      <c r="AM20" s="144"/>
      <c r="AN20" s="56"/>
      <c r="AO20" s="144"/>
      <c r="AP20" s="56"/>
      <c r="AQ20" s="144"/>
      <c r="AR20" s="56"/>
      <c r="AS20" s="144"/>
      <c r="AT20" s="56"/>
      <c r="AU20" s="144"/>
      <c r="AV20" s="56"/>
      <c r="AW20" s="144"/>
      <c r="AX20" s="56"/>
      <c r="AY20" s="31"/>
      <c r="BA20" s="76" t="str">
        <f t="shared" si="50"/>
        <v/>
      </c>
      <c r="BC20" s="76" t="str">
        <f>IF('Stock List'!$K20="", "", 'Stock List'!$K20)</f>
        <v/>
      </c>
      <c r="BE20" s="106">
        <f>IFERROR(ROUND(((INDEX('Stock List'!$M$11:$M$1010, MATCH(L20, 'Stock List'!$K$11:$K$1010, 0))/INDEX('Stock List'!$L$11:$L$1010, MATCH(L20, 'Stock List'!$K$11:$K$1010, 0)))*K20), 2), 0)</f>
        <v>0</v>
      </c>
      <c r="BF20" s="20"/>
      <c r="BG20" s="20">
        <f>IFERROR(ROUND(((INDEX('Stock List'!$M$11:$M$1010, MATCH(N20, 'Stock List'!$K$11:$K$1010, 0))/INDEX('Stock List'!$L$11:$L$1010, MATCH(N20, 'Stock List'!$K$11:$K$1010, 0)))*M20), 2), 0)</f>
        <v>0</v>
      </c>
      <c r="BH20" s="20"/>
      <c r="BI20" s="20">
        <f>IFERROR(ROUND(((INDEX('Stock List'!$M$11:$M$1010, MATCH(P20, 'Stock List'!$K$11:$K$1010, 0))/INDEX('Stock List'!$L$11:$L$1010, MATCH(P20, 'Stock List'!$K$11:$K$1010, 0)))*O20), 2), 0)</f>
        <v>0</v>
      </c>
      <c r="BJ20" s="20"/>
      <c r="BK20" s="20">
        <f>IFERROR(ROUND(((INDEX('Stock List'!$M$11:$M$1010, MATCH(R20, 'Stock List'!$K$11:$K$1010, 0))/INDEX('Stock List'!$L$11:$L$1010, MATCH(R20, 'Stock List'!$K$11:$K$1010, 0)))*Q20), 2), 0)</f>
        <v>0</v>
      </c>
      <c r="BL20" s="20"/>
      <c r="BM20" s="20">
        <f>IFERROR(ROUND(((INDEX('Stock List'!$M$11:$M$1010, MATCH(T20, 'Stock List'!$K$11:$K$1010, 0))/INDEX('Stock List'!$L$11:$L$1010, MATCH(T20, 'Stock List'!$K$11:$K$1010, 0)))*S20), 2), 0)</f>
        <v>0</v>
      </c>
      <c r="BN20" s="20"/>
      <c r="BO20" s="20">
        <f>IFERROR(ROUND(((INDEX('Stock List'!$M$11:$M$1010, MATCH(V20, 'Stock List'!$K$11:$K$1010, 0))/INDEX('Stock List'!$L$11:$L$1010, MATCH(V20, 'Stock List'!$K$11:$K$1010, 0)))*U20), 2), 0)</f>
        <v>0</v>
      </c>
      <c r="BP20" s="20"/>
      <c r="BQ20" s="20">
        <f>IFERROR(ROUND(((INDEX('Stock List'!$M$11:$M$1010, MATCH(X20, 'Stock List'!$K$11:$K$1010, 0))/INDEX('Stock List'!$L$11:$L$1010, MATCH(X20, 'Stock List'!$K$11:$K$1010, 0)))*W20), 2), 0)</f>
        <v>0</v>
      </c>
      <c r="BR20" s="20"/>
      <c r="BS20" s="20">
        <f>IFERROR(ROUND(((INDEX('Stock List'!$M$11:$M$1010, MATCH(Z20, 'Stock List'!$K$11:$K$1010, 0))/INDEX('Stock List'!$L$11:$L$1010, MATCH(Z20, 'Stock List'!$K$11:$K$1010, 0)))*Y20), 2), 0)</f>
        <v>0</v>
      </c>
      <c r="BT20" s="20"/>
      <c r="BU20" s="20">
        <f>IFERROR(ROUND(((INDEX('Stock List'!$M$11:$M$1010, MATCH(AB20, 'Stock List'!$K$11:$K$1010, 0))/INDEX('Stock List'!$L$11:$L$1010, MATCH(AB20, 'Stock List'!$K$11:$K$1010, 0)))*AA20), 2), 0)</f>
        <v>0</v>
      </c>
      <c r="BV20" s="20"/>
      <c r="BW20" s="20">
        <f>IFERROR(ROUND(((INDEX('Stock List'!$M$11:$M$1010, MATCH(AD20, 'Stock List'!$K$11:$K$1010, 0))/INDEX('Stock List'!$L$11:$L$1010, MATCH(AD20, 'Stock List'!$K$11:$K$1010, 0)))*AC20), 2), 0)</f>
        <v>0</v>
      </c>
      <c r="BX20" s="20"/>
      <c r="BY20" s="20">
        <f>IFERROR(ROUND(((INDEX('Stock List'!$M$11:$M$1010, MATCH(AF20, 'Stock List'!$K$11:$K$1010, 0))/INDEX('Stock List'!$L$11:$L$1010, MATCH(AF20, 'Stock List'!$K$11:$K$1010, 0)))*AE20), 2), 0)</f>
        <v>0</v>
      </c>
      <c r="BZ20" s="20"/>
      <c r="CA20" s="20">
        <f>IFERROR(ROUND(((INDEX('Stock List'!$M$11:$M$1010, MATCH(AH20, 'Stock List'!$K$11:$K$1010, 0))/INDEX('Stock List'!$L$11:$L$1010, MATCH(AH20, 'Stock List'!$K$11:$K$1010, 0)))*AG20), 2), 0)</f>
        <v>0</v>
      </c>
      <c r="CB20" s="20"/>
      <c r="CC20" s="20">
        <f>IFERROR(ROUND(((INDEX('Stock List'!$M$11:$M$1010, MATCH(AJ20, 'Stock List'!$K$11:$K$1010, 0))/INDEX('Stock List'!$L$11:$L$1010, MATCH(AJ20, 'Stock List'!$K$11:$K$1010, 0)))*AI20), 2), 0)</f>
        <v>0</v>
      </c>
      <c r="CD20" s="20"/>
      <c r="CE20" s="20">
        <f>IFERROR(ROUND(((INDEX('Stock List'!$M$11:$M$1010, MATCH(AL20, 'Stock List'!$K$11:$K$1010, 0))/INDEX('Stock List'!$L$11:$L$1010, MATCH(AL20, 'Stock List'!$K$11:$K$1010, 0)))*AK20), 2), 0)</f>
        <v>0</v>
      </c>
      <c r="CF20" s="20"/>
      <c r="CG20" s="20">
        <f>IFERROR(ROUND(((INDEX('Stock List'!$M$11:$M$1010, MATCH(AN20, 'Stock List'!$K$11:$K$1010, 0))/INDEX('Stock List'!$L$11:$L$1010, MATCH(AN20, 'Stock List'!$K$11:$K$1010, 0)))*AM20), 2), 0)</f>
        <v>0</v>
      </c>
      <c r="CH20" s="20"/>
      <c r="CI20" s="20">
        <f>IFERROR(ROUND(((INDEX('Stock List'!$M$11:$M$1010, MATCH(AP20, 'Stock List'!$K$11:$K$1010, 0))/INDEX('Stock List'!$L$11:$L$1010, MATCH(AP20, 'Stock List'!$K$11:$K$1010, 0)))*AO20), 2), 0)</f>
        <v>0</v>
      </c>
      <c r="CJ20" s="20"/>
      <c r="CK20" s="20">
        <f>IFERROR(ROUND(((INDEX('Stock List'!$M$11:$M$1010, MATCH(AR20, 'Stock List'!$K$11:$K$1010, 0))/INDEX('Stock List'!$L$11:$L$1010, MATCH(AR20, 'Stock List'!$K$11:$K$1010, 0)))*AQ20), 2), 0)</f>
        <v>0</v>
      </c>
      <c r="CL20" s="20"/>
      <c r="CM20" s="20">
        <f>IFERROR(ROUND(((INDEX('Stock List'!$M$11:$M$1010, MATCH(AT20, 'Stock List'!$K$11:$K$1010, 0))/INDEX('Stock List'!$L$11:$L$1010, MATCH(AT20, 'Stock List'!$K$11:$K$1010, 0)))*AS20), 2), 0)</f>
        <v>0</v>
      </c>
      <c r="CN20" s="20"/>
      <c r="CO20" s="20">
        <f>IFERROR(ROUND(((INDEX('Stock List'!$M$11:$M$1010, MATCH(AV20, 'Stock List'!$K$11:$K$1010, 0))/INDEX('Stock List'!$L$11:$L$1010, MATCH(AV20, 'Stock List'!$K$11:$K$1010, 0)))*AU20), 2), 0)</f>
        <v>0</v>
      </c>
      <c r="CP20" s="20"/>
      <c r="CQ20" s="20">
        <f>IFERROR(ROUND(((INDEX('Stock List'!$M$11:$M$1010, MATCH(AX20, 'Stock List'!$K$11:$K$1010, 0))/INDEX('Stock List'!$L$11:$L$1010, MATCH(AX20, 'Stock List'!$K$11:$K$1010, 0)))*AW20), 2), 0)</f>
        <v>0</v>
      </c>
      <c r="CR20" s="22"/>
      <c r="CT20" s="106" t="str">
        <f t="shared" si="42"/>
        <v/>
      </c>
      <c r="CU20" s="22" t="str">
        <f t="shared" si="43"/>
        <v/>
      </c>
      <c r="CX20" s="106" t="str">
        <f t="shared" si="44"/>
        <v/>
      </c>
      <c r="CY20" s="20" t="str">
        <f t="shared" si="45"/>
        <v/>
      </c>
      <c r="CZ20" s="22" t="str">
        <f t="shared" si="46"/>
        <v/>
      </c>
      <c r="DB20" s="76" t="str">
        <f>IF($H20="", "", COUNTIF($G$11:$G$1010, "&gt;"&amp;$G20)+1+COUNTIF($G$11:$G20, $G20)-1)</f>
        <v/>
      </c>
      <c r="DC20" s="76" t="str">
        <f>IF($H20="", "", COUNTIF($CZ$11:$CZ$1010, "&gt;"&amp;$CZ20)+1+COUNTIF($CZ$11:$CZ20, $CZ20)-1)</f>
        <v/>
      </c>
      <c r="DE20" s="147" t="str">
        <f t="shared" si="47"/>
        <v/>
      </c>
      <c r="DF20" s="148"/>
      <c r="DG20" s="19" t="str">
        <f t="shared" si="48"/>
        <v/>
      </c>
      <c r="DH20" s="153" t="str">
        <f t="shared" si="49"/>
        <v/>
      </c>
      <c r="DI20" s="19" t="str">
        <f t="shared" si="2"/>
        <v/>
      </c>
      <c r="DJ20" s="153" t="str">
        <f t="shared" si="3"/>
        <v/>
      </c>
      <c r="DK20" s="19" t="str">
        <f t="shared" si="4"/>
        <v/>
      </c>
      <c r="DL20" s="153" t="str">
        <f t="shared" si="5"/>
        <v/>
      </c>
      <c r="DM20" s="19" t="str">
        <f t="shared" si="6"/>
        <v/>
      </c>
      <c r="DN20" s="153" t="str">
        <f t="shared" si="7"/>
        <v/>
      </c>
      <c r="DO20" s="19" t="str">
        <f t="shared" si="8"/>
        <v/>
      </c>
      <c r="DP20" s="153" t="str">
        <f t="shared" si="9"/>
        <v/>
      </c>
      <c r="DQ20" s="19" t="str">
        <f t="shared" si="10"/>
        <v/>
      </c>
      <c r="DR20" s="153" t="str">
        <f t="shared" si="11"/>
        <v/>
      </c>
      <c r="DS20" s="19" t="str">
        <f t="shared" si="12"/>
        <v/>
      </c>
      <c r="DT20" s="153" t="str">
        <f t="shared" si="13"/>
        <v/>
      </c>
      <c r="DU20" s="19" t="str">
        <f t="shared" si="14"/>
        <v/>
      </c>
      <c r="DV20" s="153" t="str">
        <f t="shared" si="15"/>
        <v/>
      </c>
      <c r="DW20" s="19" t="str">
        <f t="shared" si="16"/>
        <v/>
      </c>
      <c r="DX20" s="153" t="str">
        <f t="shared" si="17"/>
        <v/>
      </c>
      <c r="DY20" s="19" t="str">
        <f t="shared" si="18"/>
        <v/>
      </c>
      <c r="DZ20" s="153" t="str">
        <f t="shared" si="19"/>
        <v/>
      </c>
      <c r="EA20" s="19" t="str">
        <f t="shared" si="20"/>
        <v/>
      </c>
      <c r="EB20" s="153" t="str">
        <f t="shared" si="21"/>
        <v/>
      </c>
      <c r="EC20" s="19" t="str">
        <f t="shared" si="22"/>
        <v/>
      </c>
      <c r="ED20" s="153" t="str">
        <f t="shared" si="23"/>
        <v/>
      </c>
      <c r="EE20" s="19" t="str">
        <f t="shared" si="24"/>
        <v/>
      </c>
      <c r="EF20" s="153" t="str">
        <f t="shared" si="25"/>
        <v/>
      </c>
      <c r="EG20" s="19" t="str">
        <f t="shared" si="26"/>
        <v/>
      </c>
      <c r="EH20" s="153" t="str">
        <f t="shared" si="27"/>
        <v/>
      </c>
      <c r="EI20" s="19" t="str">
        <f t="shared" si="28"/>
        <v/>
      </c>
      <c r="EJ20" s="153" t="str">
        <f t="shared" si="29"/>
        <v/>
      </c>
      <c r="EK20" s="19" t="str">
        <f t="shared" si="30"/>
        <v/>
      </c>
      <c r="EL20" s="153" t="str">
        <f t="shared" si="31"/>
        <v/>
      </c>
      <c r="EM20" s="19" t="str">
        <f t="shared" si="32"/>
        <v/>
      </c>
      <c r="EN20" s="153" t="str">
        <f t="shared" si="33"/>
        <v/>
      </c>
      <c r="EO20" s="19" t="str">
        <f t="shared" si="34"/>
        <v/>
      </c>
      <c r="EP20" s="153" t="str">
        <f t="shared" si="35"/>
        <v/>
      </c>
      <c r="EQ20" s="19" t="str">
        <f t="shared" si="36"/>
        <v/>
      </c>
      <c r="ER20" s="153" t="str">
        <f t="shared" si="37"/>
        <v/>
      </c>
      <c r="ES20" s="19" t="str">
        <f t="shared" si="38"/>
        <v/>
      </c>
      <c r="ET20" s="153" t="str">
        <f t="shared" si="39"/>
        <v/>
      </c>
    </row>
    <row r="21" spans="1:150" x14ac:dyDescent="0.25">
      <c r="A21" s="31"/>
      <c r="B21" s="91" t="str">
        <f t="shared" si="40"/>
        <v/>
      </c>
      <c r="C21" s="20" t="str">
        <f t="shared" si="0"/>
        <v/>
      </c>
      <c r="D21" s="97" t="str">
        <f t="shared" si="1"/>
        <v/>
      </c>
      <c r="E21" s="62" t="str">
        <f t="shared" si="41"/>
        <v/>
      </c>
      <c r="F21" s="31"/>
      <c r="G21" s="275"/>
      <c r="H21" s="276"/>
      <c r="I21" s="277"/>
      <c r="J21" s="278"/>
      <c r="K21" s="279"/>
      <c r="L21" s="280"/>
      <c r="M21" s="281"/>
      <c r="N21" s="280"/>
      <c r="O21" s="281"/>
      <c r="P21" s="280"/>
      <c r="Q21" s="281"/>
      <c r="R21" s="280"/>
      <c r="S21" s="281"/>
      <c r="T21" s="280"/>
      <c r="U21" s="281"/>
      <c r="V21" s="280"/>
      <c r="W21" s="281"/>
      <c r="X21" s="280"/>
      <c r="Y21" s="281"/>
      <c r="Z21" s="280"/>
      <c r="AA21" s="281"/>
      <c r="AB21" s="280"/>
      <c r="AC21" s="281"/>
      <c r="AD21" s="280"/>
      <c r="AE21" s="281"/>
      <c r="AF21" s="280"/>
      <c r="AG21" s="281"/>
      <c r="AH21" s="280"/>
      <c r="AI21" s="281"/>
      <c r="AJ21" s="280"/>
      <c r="AK21" s="281"/>
      <c r="AL21" s="280"/>
      <c r="AM21" s="281"/>
      <c r="AN21" s="280"/>
      <c r="AO21" s="281"/>
      <c r="AP21" s="280"/>
      <c r="AQ21" s="281"/>
      <c r="AR21" s="280"/>
      <c r="AS21" s="281"/>
      <c r="AT21" s="280"/>
      <c r="AU21" s="281"/>
      <c r="AV21" s="280"/>
      <c r="AW21" s="281"/>
      <c r="AX21" s="280"/>
      <c r="AY21" s="31"/>
      <c r="BA21" s="76" t="str">
        <f t="shared" si="50"/>
        <v/>
      </c>
      <c r="BC21" s="76" t="str">
        <f>IF('Stock List'!$K21="", "", 'Stock List'!$K21)</f>
        <v/>
      </c>
      <c r="BE21" s="106">
        <f>IFERROR(ROUND(((INDEX('Stock List'!$M$11:$M$1010, MATCH(L21, 'Stock List'!$K$11:$K$1010, 0))/INDEX('Stock List'!$L$11:$L$1010, MATCH(L21, 'Stock List'!$K$11:$K$1010, 0)))*K21), 2), 0)</f>
        <v>0</v>
      </c>
      <c r="BF21" s="20"/>
      <c r="BG21" s="20">
        <f>IFERROR(ROUND(((INDEX('Stock List'!$M$11:$M$1010, MATCH(N21, 'Stock List'!$K$11:$K$1010, 0))/INDEX('Stock List'!$L$11:$L$1010, MATCH(N21, 'Stock List'!$K$11:$K$1010, 0)))*M21), 2), 0)</f>
        <v>0</v>
      </c>
      <c r="BH21" s="20"/>
      <c r="BI21" s="20">
        <f>IFERROR(ROUND(((INDEX('Stock List'!$M$11:$M$1010, MATCH(P21, 'Stock List'!$K$11:$K$1010, 0))/INDEX('Stock List'!$L$11:$L$1010, MATCH(P21, 'Stock List'!$K$11:$K$1010, 0)))*O21), 2), 0)</f>
        <v>0</v>
      </c>
      <c r="BJ21" s="20"/>
      <c r="BK21" s="20">
        <f>IFERROR(ROUND(((INDEX('Stock List'!$M$11:$M$1010, MATCH(R21, 'Stock List'!$K$11:$K$1010, 0))/INDEX('Stock List'!$L$11:$L$1010, MATCH(R21, 'Stock List'!$K$11:$K$1010, 0)))*Q21), 2), 0)</f>
        <v>0</v>
      </c>
      <c r="BL21" s="20"/>
      <c r="BM21" s="20">
        <f>IFERROR(ROUND(((INDEX('Stock List'!$M$11:$M$1010, MATCH(T21, 'Stock List'!$K$11:$K$1010, 0))/INDEX('Stock List'!$L$11:$L$1010, MATCH(T21, 'Stock List'!$K$11:$K$1010, 0)))*S21), 2), 0)</f>
        <v>0</v>
      </c>
      <c r="BN21" s="20"/>
      <c r="BO21" s="20">
        <f>IFERROR(ROUND(((INDEX('Stock List'!$M$11:$M$1010, MATCH(V21, 'Stock List'!$K$11:$K$1010, 0))/INDEX('Stock List'!$L$11:$L$1010, MATCH(V21, 'Stock List'!$K$11:$K$1010, 0)))*U21), 2), 0)</f>
        <v>0</v>
      </c>
      <c r="BP21" s="20"/>
      <c r="BQ21" s="20">
        <f>IFERROR(ROUND(((INDEX('Stock List'!$M$11:$M$1010, MATCH(X21, 'Stock List'!$K$11:$K$1010, 0))/INDEX('Stock List'!$L$11:$L$1010, MATCH(X21, 'Stock List'!$K$11:$K$1010, 0)))*W21), 2), 0)</f>
        <v>0</v>
      </c>
      <c r="BR21" s="20"/>
      <c r="BS21" s="20">
        <f>IFERROR(ROUND(((INDEX('Stock List'!$M$11:$M$1010, MATCH(Z21, 'Stock List'!$K$11:$K$1010, 0))/INDEX('Stock List'!$L$11:$L$1010, MATCH(Z21, 'Stock List'!$K$11:$K$1010, 0)))*Y21), 2), 0)</f>
        <v>0</v>
      </c>
      <c r="BT21" s="20"/>
      <c r="BU21" s="20">
        <f>IFERROR(ROUND(((INDEX('Stock List'!$M$11:$M$1010, MATCH(AB21, 'Stock List'!$K$11:$K$1010, 0))/INDEX('Stock List'!$L$11:$L$1010, MATCH(AB21, 'Stock List'!$K$11:$K$1010, 0)))*AA21), 2), 0)</f>
        <v>0</v>
      </c>
      <c r="BV21" s="20"/>
      <c r="BW21" s="20">
        <f>IFERROR(ROUND(((INDEX('Stock List'!$M$11:$M$1010, MATCH(AD21, 'Stock List'!$K$11:$K$1010, 0))/INDEX('Stock List'!$L$11:$L$1010, MATCH(AD21, 'Stock List'!$K$11:$K$1010, 0)))*AC21), 2), 0)</f>
        <v>0</v>
      </c>
      <c r="BX21" s="20"/>
      <c r="BY21" s="20">
        <f>IFERROR(ROUND(((INDEX('Stock List'!$M$11:$M$1010, MATCH(AF21, 'Stock List'!$K$11:$K$1010, 0))/INDEX('Stock List'!$L$11:$L$1010, MATCH(AF21, 'Stock List'!$K$11:$K$1010, 0)))*AE21), 2), 0)</f>
        <v>0</v>
      </c>
      <c r="BZ21" s="20"/>
      <c r="CA21" s="20">
        <f>IFERROR(ROUND(((INDEX('Stock List'!$M$11:$M$1010, MATCH(AH21, 'Stock List'!$K$11:$K$1010, 0))/INDEX('Stock List'!$L$11:$L$1010, MATCH(AH21, 'Stock List'!$K$11:$K$1010, 0)))*AG21), 2), 0)</f>
        <v>0</v>
      </c>
      <c r="CB21" s="20"/>
      <c r="CC21" s="20">
        <f>IFERROR(ROUND(((INDEX('Stock List'!$M$11:$M$1010, MATCH(AJ21, 'Stock List'!$K$11:$K$1010, 0))/INDEX('Stock List'!$L$11:$L$1010, MATCH(AJ21, 'Stock List'!$K$11:$K$1010, 0)))*AI21), 2), 0)</f>
        <v>0</v>
      </c>
      <c r="CD21" s="20"/>
      <c r="CE21" s="20">
        <f>IFERROR(ROUND(((INDEX('Stock List'!$M$11:$M$1010, MATCH(AL21, 'Stock List'!$K$11:$K$1010, 0))/INDEX('Stock List'!$L$11:$L$1010, MATCH(AL21, 'Stock List'!$K$11:$K$1010, 0)))*AK21), 2), 0)</f>
        <v>0</v>
      </c>
      <c r="CF21" s="20"/>
      <c r="CG21" s="20">
        <f>IFERROR(ROUND(((INDEX('Stock List'!$M$11:$M$1010, MATCH(AN21, 'Stock List'!$K$11:$K$1010, 0))/INDEX('Stock List'!$L$11:$L$1010, MATCH(AN21, 'Stock List'!$K$11:$K$1010, 0)))*AM21), 2), 0)</f>
        <v>0</v>
      </c>
      <c r="CH21" s="20"/>
      <c r="CI21" s="20">
        <f>IFERROR(ROUND(((INDEX('Stock List'!$M$11:$M$1010, MATCH(AP21, 'Stock List'!$K$11:$K$1010, 0))/INDEX('Stock List'!$L$11:$L$1010, MATCH(AP21, 'Stock List'!$K$11:$K$1010, 0)))*AO21), 2), 0)</f>
        <v>0</v>
      </c>
      <c r="CJ21" s="20"/>
      <c r="CK21" s="20">
        <f>IFERROR(ROUND(((INDEX('Stock List'!$M$11:$M$1010, MATCH(AR21, 'Stock List'!$K$11:$K$1010, 0))/INDEX('Stock List'!$L$11:$L$1010, MATCH(AR21, 'Stock List'!$K$11:$K$1010, 0)))*AQ21), 2), 0)</f>
        <v>0</v>
      </c>
      <c r="CL21" s="20"/>
      <c r="CM21" s="20">
        <f>IFERROR(ROUND(((INDEX('Stock List'!$M$11:$M$1010, MATCH(AT21, 'Stock List'!$K$11:$K$1010, 0))/INDEX('Stock List'!$L$11:$L$1010, MATCH(AT21, 'Stock List'!$K$11:$K$1010, 0)))*AS21), 2), 0)</f>
        <v>0</v>
      </c>
      <c r="CN21" s="20"/>
      <c r="CO21" s="20">
        <f>IFERROR(ROUND(((INDEX('Stock List'!$M$11:$M$1010, MATCH(AV21, 'Stock List'!$K$11:$K$1010, 0))/INDEX('Stock List'!$L$11:$L$1010, MATCH(AV21, 'Stock List'!$K$11:$K$1010, 0)))*AU21), 2), 0)</f>
        <v>0</v>
      </c>
      <c r="CP21" s="20"/>
      <c r="CQ21" s="20">
        <f>IFERROR(ROUND(((INDEX('Stock List'!$M$11:$M$1010, MATCH(AX21, 'Stock List'!$K$11:$K$1010, 0))/INDEX('Stock List'!$L$11:$L$1010, MATCH(AX21, 'Stock List'!$K$11:$K$1010, 0)))*AW21), 2), 0)</f>
        <v>0</v>
      </c>
      <c r="CR21" s="22"/>
      <c r="CT21" s="106" t="str">
        <f t="shared" si="42"/>
        <v/>
      </c>
      <c r="CU21" s="22" t="str">
        <f t="shared" si="43"/>
        <v/>
      </c>
      <c r="CX21" s="106" t="str">
        <f t="shared" si="44"/>
        <v/>
      </c>
      <c r="CY21" s="20" t="str">
        <f t="shared" si="45"/>
        <v/>
      </c>
      <c r="CZ21" s="22" t="str">
        <f t="shared" si="46"/>
        <v/>
      </c>
      <c r="DB21" s="76" t="str">
        <f>IF($H21="", "", COUNTIF($G$11:$G$1010, "&gt;"&amp;$G21)+1+COUNTIF($G$11:$G21, $G21)-1)</f>
        <v/>
      </c>
      <c r="DC21" s="76" t="str">
        <f>IF($H21="", "", COUNTIF($CZ$11:$CZ$1010, "&gt;"&amp;$CZ21)+1+COUNTIF($CZ$11:$CZ21, $CZ21)-1)</f>
        <v/>
      </c>
      <c r="DE21" s="147" t="str">
        <f t="shared" si="47"/>
        <v/>
      </c>
      <c r="DF21" s="148"/>
      <c r="DG21" s="19" t="str">
        <f t="shared" si="48"/>
        <v/>
      </c>
      <c r="DH21" s="153" t="str">
        <f t="shared" si="49"/>
        <v/>
      </c>
      <c r="DI21" s="19" t="str">
        <f t="shared" si="2"/>
        <v/>
      </c>
      <c r="DJ21" s="153" t="str">
        <f t="shared" si="3"/>
        <v/>
      </c>
      <c r="DK21" s="19" t="str">
        <f t="shared" si="4"/>
        <v/>
      </c>
      <c r="DL21" s="153" t="str">
        <f t="shared" si="5"/>
        <v/>
      </c>
      <c r="DM21" s="19" t="str">
        <f t="shared" si="6"/>
        <v/>
      </c>
      <c r="DN21" s="153" t="str">
        <f t="shared" si="7"/>
        <v/>
      </c>
      <c r="DO21" s="19" t="str">
        <f t="shared" si="8"/>
        <v/>
      </c>
      <c r="DP21" s="153" t="str">
        <f t="shared" si="9"/>
        <v/>
      </c>
      <c r="DQ21" s="19" t="str">
        <f t="shared" si="10"/>
        <v/>
      </c>
      <c r="DR21" s="153" t="str">
        <f t="shared" si="11"/>
        <v/>
      </c>
      <c r="DS21" s="19" t="str">
        <f t="shared" si="12"/>
        <v/>
      </c>
      <c r="DT21" s="153" t="str">
        <f t="shared" si="13"/>
        <v/>
      </c>
      <c r="DU21" s="19" t="str">
        <f t="shared" si="14"/>
        <v/>
      </c>
      <c r="DV21" s="153" t="str">
        <f t="shared" si="15"/>
        <v/>
      </c>
      <c r="DW21" s="19" t="str">
        <f t="shared" si="16"/>
        <v/>
      </c>
      <c r="DX21" s="153" t="str">
        <f t="shared" si="17"/>
        <v/>
      </c>
      <c r="DY21" s="19" t="str">
        <f t="shared" si="18"/>
        <v/>
      </c>
      <c r="DZ21" s="153" t="str">
        <f t="shared" si="19"/>
        <v/>
      </c>
      <c r="EA21" s="19" t="str">
        <f t="shared" si="20"/>
        <v/>
      </c>
      <c r="EB21" s="153" t="str">
        <f t="shared" si="21"/>
        <v/>
      </c>
      <c r="EC21" s="19" t="str">
        <f t="shared" si="22"/>
        <v/>
      </c>
      <c r="ED21" s="153" t="str">
        <f t="shared" si="23"/>
        <v/>
      </c>
      <c r="EE21" s="19" t="str">
        <f t="shared" si="24"/>
        <v/>
      </c>
      <c r="EF21" s="153" t="str">
        <f t="shared" si="25"/>
        <v/>
      </c>
      <c r="EG21" s="19" t="str">
        <f t="shared" si="26"/>
        <v/>
      </c>
      <c r="EH21" s="153" t="str">
        <f t="shared" si="27"/>
        <v/>
      </c>
      <c r="EI21" s="19" t="str">
        <f t="shared" si="28"/>
        <v/>
      </c>
      <c r="EJ21" s="153" t="str">
        <f t="shared" si="29"/>
        <v/>
      </c>
      <c r="EK21" s="19" t="str">
        <f t="shared" si="30"/>
        <v/>
      </c>
      <c r="EL21" s="153" t="str">
        <f t="shared" si="31"/>
        <v/>
      </c>
      <c r="EM21" s="19" t="str">
        <f t="shared" si="32"/>
        <v/>
      </c>
      <c r="EN21" s="153" t="str">
        <f t="shared" si="33"/>
        <v/>
      </c>
      <c r="EO21" s="19" t="str">
        <f t="shared" si="34"/>
        <v/>
      </c>
      <c r="EP21" s="153" t="str">
        <f t="shared" si="35"/>
        <v/>
      </c>
      <c r="EQ21" s="19" t="str">
        <f t="shared" si="36"/>
        <v/>
      </c>
      <c r="ER21" s="153" t="str">
        <f t="shared" si="37"/>
        <v/>
      </c>
      <c r="ES21" s="19" t="str">
        <f t="shared" si="38"/>
        <v/>
      </c>
      <c r="ET21" s="153" t="str">
        <f t="shared" si="39"/>
        <v/>
      </c>
    </row>
    <row r="22" spans="1:150" x14ac:dyDescent="0.25">
      <c r="A22" s="31"/>
      <c r="B22" s="91" t="str">
        <f t="shared" si="40"/>
        <v/>
      </c>
      <c r="C22" s="20" t="str">
        <f t="shared" si="0"/>
        <v/>
      </c>
      <c r="D22" s="97" t="str">
        <f t="shared" si="1"/>
        <v/>
      </c>
      <c r="E22" s="62" t="str">
        <f t="shared" si="41"/>
        <v/>
      </c>
      <c r="F22" s="31"/>
      <c r="G22" s="282"/>
      <c r="H22" s="283"/>
      <c r="I22" s="284"/>
      <c r="J22" s="285"/>
      <c r="K22" s="286"/>
      <c r="L22" s="287"/>
      <c r="M22" s="288"/>
      <c r="N22" s="287"/>
      <c r="O22" s="288"/>
      <c r="P22" s="287"/>
      <c r="Q22" s="288"/>
      <c r="R22" s="287"/>
      <c r="S22" s="288"/>
      <c r="T22" s="287"/>
      <c r="U22" s="288"/>
      <c r="V22" s="287"/>
      <c r="W22" s="288"/>
      <c r="X22" s="287"/>
      <c r="Y22" s="288"/>
      <c r="Z22" s="287"/>
      <c r="AA22" s="288"/>
      <c r="AB22" s="287"/>
      <c r="AC22" s="288"/>
      <c r="AD22" s="287"/>
      <c r="AE22" s="288"/>
      <c r="AF22" s="287"/>
      <c r="AG22" s="288"/>
      <c r="AH22" s="287"/>
      <c r="AI22" s="288"/>
      <c r="AJ22" s="287"/>
      <c r="AK22" s="288"/>
      <c r="AL22" s="287"/>
      <c r="AM22" s="288"/>
      <c r="AN22" s="287"/>
      <c r="AO22" s="288"/>
      <c r="AP22" s="287"/>
      <c r="AQ22" s="288"/>
      <c r="AR22" s="287"/>
      <c r="AS22" s="288"/>
      <c r="AT22" s="287"/>
      <c r="AU22" s="288"/>
      <c r="AV22" s="287"/>
      <c r="AW22" s="288"/>
      <c r="AX22" s="287"/>
      <c r="AY22" s="31"/>
      <c r="BA22" s="76" t="str">
        <f t="shared" si="50"/>
        <v/>
      </c>
      <c r="BC22" s="76" t="str">
        <f>IF('Stock List'!$K22="", "", 'Stock List'!$K22)</f>
        <v/>
      </c>
      <c r="BE22" s="106">
        <f>IFERROR(ROUND(((INDEX('Stock List'!$M$11:$M$1010, MATCH(L22, 'Stock List'!$K$11:$K$1010, 0))/INDEX('Stock List'!$L$11:$L$1010, MATCH(L22, 'Stock List'!$K$11:$K$1010, 0)))*K22), 2), 0)</f>
        <v>0</v>
      </c>
      <c r="BF22" s="20"/>
      <c r="BG22" s="20">
        <f>IFERROR(ROUND(((INDEX('Stock List'!$M$11:$M$1010, MATCH(N22, 'Stock List'!$K$11:$K$1010, 0))/INDEX('Stock List'!$L$11:$L$1010, MATCH(N22, 'Stock List'!$K$11:$K$1010, 0)))*M22), 2), 0)</f>
        <v>0</v>
      </c>
      <c r="BH22" s="20"/>
      <c r="BI22" s="20">
        <f>IFERROR(ROUND(((INDEX('Stock List'!$M$11:$M$1010, MATCH(P22, 'Stock List'!$K$11:$K$1010, 0))/INDEX('Stock List'!$L$11:$L$1010, MATCH(P22, 'Stock List'!$K$11:$K$1010, 0)))*O22), 2), 0)</f>
        <v>0</v>
      </c>
      <c r="BJ22" s="20"/>
      <c r="BK22" s="20">
        <f>IFERROR(ROUND(((INDEX('Stock List'!$M$11:$M$1010, MATCH(R22, 'Stock List'!$K$11:$K$1010, 0))/INDEX('Stock List'!$L$11:$L$1010, MATCH(R22, 'Stock List'!$K$11:$K$1010, 0)))*Q22), 2), 0)</f>
        <v>0</v>
      </c>
      <c r="BL22" s="20"/>
      <c r="BM22" s="20">
        <f>IFERROR(ROUND(((INDEX('Stock List'!$M$11:$M$1010, MATCH(T22, 'Stock List'!$K$11:$K$1010, 0))/INDEX('Stock List'!$L$11:$L$1010, MATCH(T22, 'Stock List'!$K$11:$K$1010, 0)))*S22), 2), 0)</f>
        <v>0</v>
      </c>
      <c r="BN22" s="20"/>
      <c r="BO22" s="20">
        <f>IFERROR(ROUND(((INDEX('Stock List'!$M$11:$M$1010, MATCH(V22, 'Stock List'!$K$11:$K$1010, 0))/INDEX('Stock List'!$L$11:$L$1010, MATCH(V22, 'Stock List'!$K$11:$K$1010, 0)))*U22), 2), 0)</f>
        <v>0</v>
      </c>
      <c r="BP22" s="20"/>
      <c r="BQ22" s="20">
        <f>IFERROR(ROUND(((INDEX('Stock List'!$M$11:$M$1010, MATCH(X22, 'Stock List'!$K$11:$K$1010, 0))/INDEX('Stock List'!$L$11:$L$1010, MATCH(X22, 'Stock List'!$K$11:$K$1010, 0)))*W22), 2), 0)</f>
        <v>0</v>
      </c>
      <c r="BR22" s="20"/>
      <c r="BS22" s="20">
        <f>IFERROR(ROUND(((INDEX('Stock List'!$M$11:$M$1010, MATCH(Z22, 'Stock List'!$K$11:$K$1010, 0))/INDEX('Stock List'!$L$11:$L$1010, MATCH(Z22, 'Stock List'!$K$11:$K$1010, 0)))*Y22), 2), 0)</f>
        <v>0</v>
      </c>
      <c r="BT22" s="20"/>
      <c r="BU22" s="20">
        <f>IFERROR(ROUND(((INDEX('Stock List'!$M$11:$M$1010, MATCH(AB22, 'Stock List'!$K$11:$K$1010, 0))/INDEX('Stock List'!$L$11:$L$1010, MATCH(AB22, 'Stock List'!$K$11:$K$1010, 0)))*AA22), 2), 0)</f>
        <v>0</v>
      </c>
      <c r="BV22" s="20"/>
      <c r="BW22" s="20">
        <f>IFERROR(ROUND(((INDEX('Stock List'!$M$11:$M$1010, MATCH(AD22, 'Stock List'!$K$11:$K$1010, 0))/INDEX('Stock List'!$L$11:$L$1010, MATCH(AD22, 'Stock List'!$K$11:$K$1010, 0)))*AC22), 2), 0)</f>
        <v>0</v>
      </c>
      <c r="BX22" s="20"/>
      <c r="BY22" s="20">
        <f>IFERROR(ROUND(((INDEX('Stock List'!$M$11:$M$1010, MATCH(AF22, 'Stock List'!$K$11:$K$1010, 0))/INDEX('Stock List'!$L$11:$L$1010, MATCH(AF22, 'Stock List'!$K$11:$K$1010, 0)))*AE22), 2), 0)</f>
        <v>0</v>
      </c>
      <c r="BZ22" s="20"/>
      <c r="CA22" s="20">
        <f>IFERROR(ROUND(((INDEX('Stock List'!$M$11:$M$1010, MATCH(AH22, 'Stock List'!$K$11:$K$1010, 0))/INDEX('Stock List'!$L$11:$L$1010, MATCH(AH22, 'Stock List'!$K$11:$K$1010, 0)))*AG22), 2), 0)</f>
        <v>0</v>
      </c>
      <c r="CB22" s="20"/>
      <c r="CC22" s="20">
        <f>IFERROR(ROUND(((INDEX('Stock List'!$M$11:$M$1010, MATCH(AJ22, 'Stock List'!$K$11:$K$1010, 0))/INDEX('Stock List'!$L$11:$L$1010, MATCH(AJ22, 'Stock List'!$K$11:$K$1010, 0)))*AI22), 2), 0)</f>
        <v>0</v>
      </c>
      <c r="CD22" s="20"/>
      <c r="CE22" s="20">
        <f>IFERROR(ROUND(((INDEX('Stock List'!$M$11:$M$1010, MATCH(AL22, 'Stock List'!$K$11:$K$1010, 0))/INDEX('Stock List'!$L$11:$L$1010, MATCH(AL22, 'Stock List'!$K$11:$K$1010, 0)))*AK22), 2), 0)</f>
        <v>0</v>
      </c>
      <c r="CF22" s="20"/>
      <c r="CG22" s="20">
        <f>IFERROR(ROUND(((INDEX('Stock List'!$M$11:$M$1010, MATCH(AN22, 'Stock List'!$K$11:$K$1010, 0))/INDEX('Stock List'!$L$11:$L$1010, MATCH(AN22, 'Stock List'!$K$11:$K$1010, 0)))*AM22), 2), 0)</f>
        <v>0</v>
      </c>
      <c r="CH22" s="20"/>
      <c r="CI22" s="20">
        <f>IFERROR(ROUND(((INDEX('Stock List'!$M$11:$M$1010, MATCH(AP22, 'Stock List'!$K$11:$K$1010, 0))/INDEX('Stock List'!$L$11:$L$1010, MATCH(AP22, 'Stock List'!$K$11:$K$1010, 0)))*AO22), 2), 0)</f>
        <v>0</v>
      </c>
      <c r="CJ22" s="20"/>
      <c r="CK22" s="20">
        <f>IFERROR(ROUND(((INDEX('Stock List'!$M$11:$M$1010, MATCH(AR22, 'Stock List'!$K$11:$K$1010, 0))/INDEX('Stock List'!$L$11:$L$1010, MATCH(AR22, 'Stock List'!$K$11:$K$1010, 0)))*AQ22), 2), 0)</f>
        <v>0</v>
      </c>
      <c r="CL22" s="20"/>
      <c r="CM22" s="20">
        <f>IFERROR(ROUND(((INDEX('Stock List'!$M$11:$M$1010, MATCH(AT22, 'Stock List'!$K$11:$K$1010, 0))/INDEX('Stock List'!$L$11:$L$1010, MATCH(AT22, 'Stock List'!$K$11:$K$1010, 0)))*AS22), 2), 0)</f>
        <v>0</v>
      </c>
      <c r="CN22" s="20"/>
      <c r="CO22" s="20">
        <f>IFERROR(ROUND(((INDEX('Stock List'!$M$11:$M$1010, MATCH(AV22, 'Stock List'!$K$11:$K$1010, 0))/INDEX('Stock List'!$L$11:$L$1010, MATCH(AV22, 'Stock List'!$K$11:$K$1010, 0)))*AU22), 2), 0)</f>
        <v>0</v>
      </c>
      <c r="CP22" s="20"/>
      <c r="CQ22" s="20">
        <f>IFERROR(ROUND(((INDEX('Stock List'!$M$11:$M$1010, MATCH(AX22, 'Stock List'!$K$11:$K$1010, 0))/INDEX('Stock List'!$L$11:$L$1010, MATCH(AX22, 'Stock List'!$K$11:$K$1010, 0)))*AW22), 2), 0)</f>
        <v>0</v>
      </c>
      <c r="CR22" s="22"/>
      <c r="CT22" s="106" t="str">
        <f t="shared" si="42"/>
        <v/>
      </c>
      <c r="CU22" s="22" t="str">
        <f t="shared" si="43"/>
        <v/>
      </c>
      <c r="CX22" s="106" t="str">
        <f t="shared" si="44"/>
        <v/>
      </c>
      <c r="CY22" s="20" t="str">
        <f t="shared" si="45"/>
        <v/>
      </c>
      <c r="CZ22" s="22" t="str">
        <f t="shared" si="46"/>
        <v/>
      </c>
      <c r="DB22" s="76" t="str">
        <f>IF($H22="", "", COUNTIF($G$11:$G$1010, "&gt;"&amp;$G22)+1+COUNTIF($G$11:$G22, $G22)-1)</f>
        <v/>
      </c>
      <c r="DC22" s="76" t="str">
        <f>IF($H22="", "", COUNTIF($CZ$11:$CZ$1010, "&gt;"&amp;$CZ22)+1+COUNTIF($CZ$11:$CZ22, $CZ22)-1)</f>
        <v/>
      </c>
      <c r="DE22" s="147" t="str">
        <f t="shared" si="47"/>
        <v/>
      </c>
      <c r="DF22" s="148"/>
      <c r="DG22" s="19" t="str">
        <f t="shared" si="48"/>
        <v/>
      </c>
      <c r="DH22" s="153" t="str">
        <f t="shared" si="49"/>
        <v/>
      </c>
      <c r="DI22" s="19" t="str">
        <f t="shared" si="2"/>
        <v/>
      </c>
      <c r="DJ22" s="153" t="str">
        <f t="shared" si="3"/>
        <v/>
      </c>
      <c r="DK22" s="19" t="str">
        <f t="shared" si="4"/>
        <v/>
      </c>
      <c r="DL22" s="153" t="str">
        <f t="shared" si="5"/>
        <v/>
      </c>
      <c r="DM22" s="19" t="str">
        <f t="shared" si="6"/>
        <v/>
      </c>
      <c r="DN22" s="153" t="str">
        <f t="shared" si="7"/>
        <v/>
      </c>
      <c r="DO22" s="19" t="str">
        <f t="shared" si="8"/>
        <v/>
      </c>
      <c r="DP22" s="153" t="str">
        <f t="shared" si="9"/>
        <v/>
      </c>
      <c r="DQ22" s="19" t="str">
        <f t="shared" si="10"/>
        <v/>
      </c>
      <c r="DR22" s="153" t="str">
        <f t="shared" si="11"/>
        <v/>
      </c>
      <c r="DS22" s="19" t="str">
        <f t="shared" si="12"/>
        <v/>
      </c>
      <c r="DT22" s="153" t="str">
        <f t="shared" si="13"/>
        <v/>
      </c>
      <c r="DU22" s="19" t="str">
        <f t="shared" si="14"/>
        <v/>
      </c>
      <c r="DV22" s="153" t="str">
        <f t="shared" si="15"/>
        <v/>
      </c>
      <c r="DW22" s="19" t="str">
        <f t="shared" si="16"/>
        <v/>
      </c>
      <c r="DX22" s="153" t="str">
        <f t="shared" si="17"/>
        <v/>
      </c>
      <c r="DY22" s="19" t="str">
        <f t="shared" si="18"/>
        <v/>
      </c>
      <c r="DZ22" s="153" t="str">
        <f t="shared" si="19"/>
        <v/>
      </c>
      <c r="EA22" s="19" t="str">
        <f t="shared" si="20"/>
        <v/>
      </c>
      <c r="EB22" s="153" t="str">
        <f t="shared" si="21"/>
        <v/>
      </c>
      <c r="EC22" s="19" t="str">
        <f t="shared" si="22"/>
        <v/>
      </c>
      <c r="ED22" s="153" t="str">
        <f t="shared" si="23"/>
        <v/>
      </c>
      <c r="EE22" s="19" t="str">
        <f t="shared" si="24"/>
        <v/>
      </c>
      <c r="EF22" s="153" t="str">
        <f t="shared" si="25"/>
        <v/>
      </c>
      <c r="EG22" s="19" t="str">
        <f t="shared" si="26"/>
        <v/>
      </c>
      <c r="EH22" s="153" t="str">
        <f t="shared" si="27"/>
        <v/>
      </c>
      <c r="EI22" s="19" t="str">
        <f t="shared" si="28"/>
        <v/>
      </c>
      <c r="EJ22" s="153" t="str">
        <f t="shared" si="29"/>
        <v/>
      </c>
      <c r="EK22" s="19" t="str">
        <f t="shared" si="30"/>
        <v/>
      </c>
      <c r="EL22" s="153" t="str">
        <f t="shared" si="31"/>
        <v/>
      </c>
      <c r="EM22" s="19" t="str">
        <f t="shared" si="32"/>
        <v/>
      </c>
      <c r="EN22" s="153" t="str">
        <f t="shared" si="33"/>
        <v/>
      </c>
      <c r="EO22" s="19" t="str">
        <f t="shared" si="34"/>
        <v/>
      </c>
      <c r="EP22" s="153" t="str">
        <f t="shared" si="35"/>
        <v/>
      </c>
      <c r="EQ22" s="19" t="str">
        <f t="shared" si="36"/>
        <v/>
      </c>
      <c r="ER22" s="153" t="str">
        <f t="shared" si="37"/>
        <v/>
      </c>
      <c r="ES22" s="19" t="str">
        <f t="shared" si="38"/>
        <v/>
      </c>
      <c r="ET22" s="153" t="str">
        <f t="shared" si="39"/>
        <v/>
      </c>
    </row>
    <row r="23" spans="1:150" x14ac:dyDescent="0.25">
      <c r="A23" s="31"/>
      <c r="B23" s="91" t="str">
        <f t="shared" si="40"/>
        <v/>
      </c>
      <c r="C23" s="20" t="str">
        <f t="shared" si="0"/>
        <v/>
      </c>
      <c r="D23" s="97" t="str">
        <f t="shared" si="1"/>
        <v/>
      </c>
      <c r="E23" s="62" t="str">
        <f t="shared" si="41"/>
        <v/>
      </c>
      <c r="F23" s="31"/>
      <c r="G23" s="282"/>
      <c r="H23" s="283"/>
      <c r="I23" s="284"/>
      <c r="J23" s="285"/>
      <c r="K23" s="286"/>
      <c r="L23" s="287"/>
      <c r="M23" s="288"/>
      <c r="N23" s="287"/>
      <c r="O23" s="288"/>
      <c r="P23" s="287"/>
      <c r="Q23" s="288"/>
      <c r="R23" s="287"/>
      <c r="S23" s="288"/>
      <c r="T23" s="287"/>
      <c r="U23" s="288"/>
      <c r="V23" s="287"/>
      <c r="W23" s="288"/>
      <c r="X23" s="287"/>
      <c r="Y23" s="288"/>
      <c r="Z23" s="287"/>
      <c r="AA23" s="288"/>
      <c r="AB23" s="287"/>
      <c r="AC23" s="288"/>
      <c r="AD23" s="287"/>
      <c r="AE23" s="288"/>
      <c r="AF23" s="287"/>
      <c r="AG23" s="288"/>
      <c r="AH23" s="287"/>
      <c r="AI23" s="288"/>
      <c r="AJ23" s="287"/>
      <c r="AK23" s="288"/>
      <c r="AL23" s="287"/>
      <c r="AM23" s="288"/>
      <c r="AN23" s="287"/>
      <c r="AO23" s="288"/>
      <c r="AP23" s="287"/>
      <c r="AQ23" s="288"/>
      <c r="AR23" s="287"/>
      <c r="AS23" s="288"/>
      <c r="AT23" s="287"/>
      <c r="AU23" s="288"/>
      <c r="AV23" s="287"/>
      <c r="AW23" s="288"/>
      <c r="AX23" s="287"/>
      <c r="AY23" s="31"/>
      <c r="BA23" s="76" t="str">
        <f t="shared" si="50"/>
        <v/>
      </c>
      <c r="BC23" s="76" t="str">
        <f>IF('Stock List'!$K23="", "", 'Stock List'!$K23)</f>
        <v/>
      </c>
      <c r="BE23" s="106">
        <f>IFERROR(ROUND(((INDEX('Stock List'!$M$11:$M$1010, MATCH(L23, 'Stock List'!$K$11:$K$1010, 0))/INDEX('Stock List'!$L$11:$L$1010, MATCH(L23, 'Stock List'!$K$11:$K$1010, 0)))*K23), 2), 0)</f>
        <v>0</v>
      </c>
      <c r="BF23" s="20"/>
      <c r="BG23" s="20">
        <f>IFERROR(ROUND(((INDEX('Stock List'!$M$11:$M$1010, MATCH(N23, 'Stock List'!$K$11:$K$1010, 0))/INDEX('Stock List'!$L$11:$L$1010, MATCH(N23, 'Stock List'!$K$11:$K$1010, 0)))*M23), 2), 0)</f>
        <v>0</v>
      </c>
      <c r="BH23" s="20"/>
      <c r="BI23" s="20">
        <f>IFERROR(ROUND(((INDEX('Stock List'!$M$11:$M$1010, MATCH(P23, 'Stock List'!$K$11:$K$1010, 0))/INDEX('Stock List'!$L$11:$L$1010, MATCH(P23, 'Stock List'!$K$11:$K$1010, 0)))*O23), 2), 0)</f>
        <v>0</v>
      </c>
      <c r="BJ23" s="20"/>
      <c r="BK23" s="20">
        <f>IFERROR(ROUND(((INDEX('Stock List'!$M$11:$M$1010, MATCH(R23, 'Stock List'!$K$11:$K$1010, 0))/INDEX('Stock List'!$L$11:$L$1010, MATCH(R23, 'Stock List'!$K$11:$K$1010, 0)))*Q23), 2), 0)</f>
        <v>0</v>
      </c>
      <c r="BL23" s="20"/>
      <c r="BM23" s="20">
        <f>IFERROR(ROUND(((INDEX('Stock List'!$M$11:$M$1010, MATCH(T23, 'Stock List'!$K$11:$K$1010, 0))/INDEX('Stock List'!$L$11:$L$1010, MATCH(T23, 'Stock List'!$K$11:$K$1010, 0)))*S23), 2), 0)</f>
        <v>0</v>
      </c>
      <c r="BN23" s="20"/>
      <c r="BO23" s="20">
        <f>IFERROR(ROUND(((INDEX('Stock List'!$M$11:$M$1010, MATCH(V23, 'Stock List'!$K$11:$K$1010, 0))/INDEX('Stock List'!$L$11:$L$1010, MATCH(V23, 'Stock List'!$K$11:$K$1010, 0)))*U23), 2), 0)</f>
        <v>0</v>
      </c>
      <c r="BP23" s="20"/>
      <c r="BQ23" s="20">
        <f>IFERROR(ROUND(((INDEX('Stock List'!$M$11:$M$1010, MATCH(X23, 'Stock List'!$K$11:$K$1010, 0))/INDEX('Stock List'!$L$11:$L$1010, MATCH(X23, 'Stock List'!$K$11:$K$1010, 0)))*W23), 2), 0)</f>
        <v>0</v>
      </c>
      <c r="BR23" s="20"/>
      <c r="BS23" s="20">
        <f>IFERROR(ROUND(((INDEX('Stock List'!$M$11:$M$1010, MATCH(Z23, 'Stock List'!$K$11:$K$1010, 0))/INDEX('Stock List'!$L$11:$L$1010, MATCH(Z23, 'Stock List'!$K$11:$K$1010, 0)))*Y23), 2), 0)</f>
        <v>0</v>
      </c>
      <c r="BT23" s="20"/>
      <c r="BU23" s="20">
        <f>IFERROR(ROUND(((INDEX('Stock List'!$M$11:$M$1010, MATCH(AB23, 'Stock List'!$K$11:$K$1010, 0))/INDEX('Stock List'!$L$11:$L$1010, MATCH(AB23, 'Stock List'!$K$11:$K$1010, 0)))*AA23), 2), 0)</f>
        <v>0</v>
      </c>
      <c r="BV23" s="20"/>
      <c r="BW23" s="20">
        <f>IFERROR(ROUND(((INDEX('Stock List'!$M$11:$M$1010, MATCH(AD23, 'Stock List'!$K$11:$K$1010, 0))/INDEX('Stock List'!$L$11:$L$1010, MATCH(AD23, 'Stock List'!$K$11:$K$1010, 0)))*AC23), 2), 0)</f>
        <v>0</v>
      </c>
      <c r="BX23" s="20"/>
      <c r="BY23" s="20">
        <f>IFERROR(ROUND(((INDEX('Stock List'!$M$11:$M$1010, MATCH(AF23, 'Stock List'!$K$11:$K$1010, 0))/INDEX('Stock List'!$L$11:$L$1010, MATCH(AF23, 'Stock List'!$K$11:$K$1010, 0)))*AE23), 2), 0)</f>
        <v>0</v>
      </c>
      <c r="BZ23" s="20"/>
      <c r="CA23" s="20">
        <f>IFERROR(ROUND(((INDEX('Stock List'!$M$11:$M$1010, MATCH(AH23, 'Stock List'!$K$11:$K$1010, 0))/INDEX('Stock List'!$L$11:$L$1010, MATCH(AH23, 'Stock List'!$K$11:$K$1010, 0)))*AG23), 2), 0)</f>
        <v>0</v>
      </c>
      <c r="CB23" s="20"/>
      <c r="CC23" s="20">
        <f>IFERROR(ROUND(((INDEX('Stock List'!$M$11:$M$1010, MATCH(AJ23, 'Stock List'!$K$11:$K$1010, 0))/INDEX('Stock List'!$L$11:$L$1010, MATCH(AJ23, 'Stock List'!$K$11:$K$1010, 0)))*AI23), 2), 0)</f>
        <v>0</v>
      </c>
      <c r="CD23" s="20"/>
      <c r="CE23" s="20">
        <f>IFERROR(ROUND(((INDEX('Stock List'!$M$11:$M$1010, MATCH(AL23, 'Stock List'!$K$11:$K$1010, 0))/INDEX('Stock List'!$L$11:$L$1010, MATCH(AL23, 'Stock List'!$K$11:$K$1010, 0)))*AK23), 2), 0)</f>
        <v>0</v>
      </c>
      <c r="CF23" s="20"/>
      <c r="CG23" s="20">
        <f>IFERROR(ROUND(((INDEX('Stock List'!$M$11:$M$1010, MATCH(AN23, 'Stock List'!$K$11:$K$1010, 0))/INDEX('Stock List'!$L$11:$L$1010, MATCH(AN23, 'Stock List'!$K$11:$K$1010, 0)))*AM23), 2), 0)</f>
        <v>0</v>
      </c>
      <c r="CH23" s="20"/>
      <c r="CI23" s="20">
        <f>IFERROR(ROUND(((INDEX('Stock List'!$M$11:$M$1010, MATCH(AP23, 'Stock List'!$K$11:$K$1010, 0))/INDEX('Stock List'!$L$11:$L$1010, MATCH(AP23, 'Stock List'!$K$11:$K$1010, 0)))*AO23), 2), 0)</f>
        <v>0</v>
      </c>
      <c r="CJ23" s="20"/>
      <c r="CK23" s="20">
        <f>IFERROR(ROUND(((INDEX('Stock List'!$M$11:$M$1010, MATCH(AR23, 'Stock List'!$K$11:$K$1010, 0))/INDEX('Stock List'!$L$11:$L$1010, MATCH(AR23, 'Stock List'!$K$11:$K$1010, 0)))*AQ23), 2), 0)</f>
        <v>0</v>
      </c>
      <c r="CL23" s="20"/>
      <c r="CM23" s="20">
        <f>IFERROR(ROUND(((INDEX('Stock List'!$M$11:$M$1010, MATCH(AT23, 'Stock List'!$K$11:$K$1010, 0))/INDEX('Stock List'!$L$11:$L$1010, MATCH(AT23, 'Stock List'!$K$11:$K$1010, 0)))*AS23), 2), 0)</f>
        <v>0</v>
      </c>
      <c r="CN23" s="20"/>
      <c r="CO23" s="20">
        <f>IFERROR(ROUND(((INDEX('Stock List'!$M$11:$M$1010, MATCH(AV23, 'Stock List'!$K$11:$K$1010, 0))/INDEX('Stock List'!$L$11:$L$1010, MATCH(AV23, 'Stock List'!$K$11:$K$1010, 0)))*AU23), 2), 0)</f>
        <v>0</v>
      </c>
      <c r="CP23" s="20"/>
      <c r="CQ23" s="20">
        <f>IFERROR(ROUND(((INDEX('Stock List'!$M$11:$M$1010, MATCH(AX23, 'Stock List'!$K$11:$K$1010, 0))/INDEX('Stock List'!$L$11:$L$1010, MATCH(AX23, 'Stock List'!$K$11:$K$1010, 0)))*AW23), 2), 0)</f>
        <v>0</v>
      </c>
      <c r="CR23" s="22"/>
      <c r="CT23" s="106" t="str">
        <f t="shared" si="42"/>
        <v/>
      </c>
      <c r="CU23" s="22" t="str">
        <f t="shared" si="43"/>
        <v/>
      </c>
      <c r="CX23" s="106" t="str">
        <f t="shared" si="44"/>
        <v/>
      </c>
      <c r="CY23" s="20" t="str">
        <f t="shared" si="45"/>
        <v/>
      </c>
      <c r="CZ23" s="22" t="str">
        <f t="shared" si="46"/>
        <v/>
      </c>
      <c r="DB23" s="76" t="str">
        <f>IF($H23="", "", COUNTIF($G$11:$G$1010, "&gt;"&amp;$G23)+1+COUNTIF($G$11:$G23, $G23)-1)</f>
        <v/>
      </c>
      <c r="DC23" s="76" t="str">
        <f>IF($H23="", "", COUNTIF($CZ$11:$CZ$1010, "&gt;"&amp;$CZ23)+1+COUNTIF($CZ$11:$CZ23, $CZ23)-1)</f>
        <v/>
      </c>
      <c r="DE23" s="147" t="str">
        <f t="shared" si="47"/>
        <v/>
      </c>
      <c r="DF23" s="148"/>
      <c r="DG23" s="19" t="str">
        <f t="shared" si="48"/>
        <v/>
      </c>
      <c r="DH23" s="153" t="str">
        <f t="shared" si="49"/>
        <v/>
      </c>
      <c r="DI23" s="19" t="str">
        <f t="shared" si="2"/>
        <v/>
      </c>
      <c r="DJ23" s="153" t="str">
        <f t="shared" si="3"/>
        <v/>
      </c>
      <c r="DK23" s="19" t="str">
        <f t="shared" si="4"/>
        <v/>
      </c>
      <c r="DL23" s="153" t="str">
        <f t="shared" si="5"/>
        <v/>
      </c>
      <c r="DM23" s="19" t="str">
        <f t="shared" si="6"/>
        <v/>
      </c>
      <c r="DN23" s="153" t="str">
        <f t="shared" si="7"/>
        <v/>
      </c>
      <c r="DO23" s="19" t="str">
        <f t="shared" si="8"/>
        <v/>
      </c>
      <c r="DP23" s="153" t="str">
        <f t="shared" si="9"/>
        <v/>
      </c>
      <c r="DQ23" s="19" t="str">
        <f t="shared" si="10"/>
        <v/>
      </c>
      <c r="DR23" s="153" t="str">
        <f t="shared" si="11"/>
        <v/>
      </c>
      <c r="DS23" s="19" t="str">
        <f t="shared" si="12"/>
        <v/>
      </c>
      <c r="DT23" s="153" t="str">
        <f t="shared" si="13"/>
        <v/>
      </c>
      <c r="DU23" s="19" t="str">
        <f t="shared" si="14"/>
        <v/>
      </c>
      <c r="DV23" s="153" t="str">
        <f t="shared" si="15"/>
        <v/>
      </c>
      <c r="DW23" s="19" t="str">
        <f t="shared" si="16"/>
        <v/>
      </c>
      <c r="DX23" s="153" t="str">
        <f t="shared" si="17"/>
        <v/>
      </c>
      <c r="DY23" s="19" t="str">
        <f t="shared" si="18"/>
        <v/>
      </c>
      <c r="DZ23" s="153" t="str">
        <f t="shared" si="19"/>
        <v/>
      </c>
      <c r="EA23" s="19" t="str">
        <f t="shared" si="20"/>
        <v/>
      </c>
      <c r="EB23" s="153" t="str">
        <f t="shared" si="21"/>
        <v/>
      </c>
      <c r="EC23" s="19" t="str">
        <f t="shared" si="22"/>
        <v/>
      </c>
      <c r="ED23" s="153" t="str">
        <f t="shared" si="23"/>
        <v/>
      </c>
      <c r="EE23" s="19" t="str">
        <f t="shared" si="24"/>
        <v/>
      </c>
      <c r="EF23" s="153" t="str">
        <f t="shared" si="25"/>
        <v/>
      </c>
      <c r="EG23" s="19" t="str">
        <f t="shared" si="26"/>
        <v/>
      </c>
      <c r="EH23" s="153" t="str">
        <f t="shared" si="27"/>
        <v/>
      </c>
      <c r="EI23" s="19" t="str">
        <f t="shared" si="28"/>
        <v/>
      </c>
      <c r="EJ23" s="153" t="str">
        <f t="shared" si="29"/>
        <v/>
      </c>
      <c r="EK23" s="19" t="str">
        <f t="shared" si="30"/>
        <v/>
      </c>
      <c r="EL23" s="153" t="str">
        <f t="shared" si="31"/>
        <v/>
      </c>
      <c r="EM23" s="19" t="str">
        <f t="shared" si="32"/>
        <v/>
      </c>
      <c r="EN23" s="153" t="str">
        <f t="shared" si="33"/>
        <v/>
      </c>
      <c r="EO23" s="19" t="str">
        <f t="shared" si="34"/>
        <v/>
      </c>
      <c r="EP23" s="153" t="str">
        <f t="shared" si="35"/>
        <v/>
      </c>
      <c r="EQ23" s="19" t="str">
        <f t="shared" si="36"/>
        <v/>
      </c>
      <c r="ER23" s="153" t="str">
        <f t="shared" si="37"/>
        <v/>
      </c>
      <c r="ES23" s="19" t="str">
        <f t="shared" si="38"/>
        <v/>
      </c>
      <c r="ET23" s="153" t="str">
        <f t="shared" si="39"/>
        <v/>
      </c>
    </row>
    <row r="24" spans="1:150" x14ac:dyDescent="0.25">
      <c r="A24" s="31"/>
      <c r="B24" s="91" t="str">
        <f t="shared" si="40"/>
        <v/>
      </c>
      <c r="C24" s="20" t="str">
        <f t="shared" si="0"/>
        <v/>
      </c>
      <c r="D24" s="97" t="str">
        <f t="shared" si="1"/>
        <v/>
      </c>
      <c r="E24" s="62" t="str">
        <f t="shared" si="41"/>
        <v/>
      </c>
      <c r="F24" s="31"/>
      <c r="G24" s="282"/>
      <c r="H24" s="283"/>
      <c r="I24" s="284"/>
      <c r="J24" s="285"/>
      <c r="K24" s="286"/>
      <c r="L24" s="287"/>
      <c r="M24" s="288"/>
      <c r="N24" s="287"/>
      <c r="O24" s="288"/>
      <c r="P24" s="287"/>
      <c r="Q24" s="288"/>
      <c r="R24" s="287"/>
      <c r="S24" s="288"/>
      <c r="T24" s="287"/>
      <c r="U24" s="288"/>
      <c r="V24" s="287"/>
      <c r="W24" s="288"/>
      <c r="X24" s="287"/>
      <c r="Y24" s="288"/>
      <c r="Z24" s="287"/>
      <c r="AA24" s="288"/>
      <c r="AB24" s="287"/>
      <c r="AC24" s="288"/>
      <c r="AD24" s="287"/>
      <c r="AE24" s="288"/>
      <c r="AF24" s="287"/>
      <c r="AG24" s="288"/>
      <c r="AH24" s="287"/>
      <c r="AI24" s="288"/>
      <c r="AJ24" s="287"/>
      <c r="AK24" s="288"/>
      <c r="AL24" s="287"/>
      <c r="AM24" s="288"/>
      <c r="AN24" s="287"/>
      <c r="AO24" s="288"/>
      <c r="AP24" s="287"/>
      <c r="AQ24" s="288"/>
      <c r="AR24" s="287"/>
      <c r="AS24" s="288"/>
      <c r="AT24" s="287"/>
      <c r="AU24" s="288"/>
      <c r="AV24" s="287"/>
      <c r="AW24" s="288"/>
      <c r="AX24" s="287"/>
      <c r="AY24" s="31"/>
      <c r="BA24" s="76" t="str">
        <f t="shared" si="50"/>
        <v/>
      </c>
      <c r="BC24" s="76" t="str">
        <f>IF('Stock List'!$K24="", "", 'Stock List'!$K24)</f>
        <v/>
      </c>
      <c r="BE24" s="106">
        <f>IFERROR(ROUND(((INDEX('Stock List'!$M$11:$M$1010, MATCH(L24, 'Stock List'!$K$11:$K$1010, 0))/INDEX('Stock List'!$L$11:$L$1010, MATCH(L24, 'Stock List'!$K$11:$K$1010, 0)))*K24), 2), 0)</f>
        <v>0</v>
      </c>
      <c r="BF24" s="20"/>
      <c r="BG24" s="20">
        <f>IFERROR(ROUND(((INDEX('Stock List'!$M$11:$M$1010, MATCH(N24, 'Stock List'!$K$11:$K$1010, 0))/INDEX('Stock List'!$L$11:$L$1010, MATCH(N24, 'Stock List'!$K$11:$K$1010, 0)))*M24), 2), 0)</f>
        <v>0</v>
      </c>
      <c r="BH24" s="20"/>
      <c r="BI24" s="20">
        <f>IFERROR(ROUND(((INDEX('Stock List'!$M$11:$M$1010, MATCH(P24, 'Stock List'!$K$11:$K$1010, 0))/INDEX('Stock List'!$L$11:$L$1010, MATCH(P24, 'Stock List'!$K$11:$K$1010, 0)))*O24), 2), 0)</f>
        <v>0</v>
      </c>
      <c r="BJ24" s="20"/>
      <c r="BK24" s="20">
        <f>IFERROR(ROUND(((INDEX('Stock List'!$M$11:$M$1010, MATCH(R24, 'Stock List'!$K$11:$K$1010, 0))/INDEX('Stock List'!$L$11:$L$1010, MATCH(R24, 'Stock List'!$K$11:$K$1010, 0)))*Q24), 2), 0)</f>
        <v>0</v>
      </c>
      <c r="BL24" s="20"/>
      <c r="BM24" s="20">
        <f>IFERROR(ROUND(((INDEX('Stock List'!$M$11:$M$1010, MATCH(T24, 'Stock List'!$K$11:$K$1010, 0))/INDEX('Stock List'!$L$11:$L$1010, MATCH(T24, 'Stock List'!$K$11:$K$1010, 0)))*S24), 2), 0)</f>
        <v>0</v>
      </c>
      <c r="BN24" s="20"/>
      <c r="BO24" s="20">
        <f>IFERROR(ROUND(((INDEX('Stock List'!$M$11:$M$1010, MATCH(V24, 'Stock List'!$K$11:$K$1010, 0))/INDEX('Stock List'!$L$11:$L$1010, MATCH(V24, 'Stock List'!$K$11:$K$1010, 0)))*U24), 2), 0)</f>
        <v>0</v>
      </c>
      <c r="BP24" s="20"/>
      <c r="BQ24" s="20">
        <f>IFERROR(ROUND(((INDEX('Stock List'!$M$11:$M$1010, MATCH(X24, 'Stock List'!$K$11:$K$1010, 0))/INDEX('Stock List'!$L$11:$L$1010, MATCH(X24, 'Stock List'!$K$11:$K$1010, 0)))*W24), 2), 0)</f>
        <v>0</v>
      </c>
      <c r="BR24" s="20"/>
      <c r="BS24" s="20">
        <f>IFERROR(ROUND(((INDEX('Stock List'!$M$11:$M$1010, MATCH(Z24, 'Stock List'!$K$11:$K$1010, 0))/INDEX('Stock List'!$L$11:$L$1010, MATCH(Z24, 'Stock List'!$K$11:$K$1010, 0)))*Y24), 2), 0)</f>
        <v>0</v>
      </c>
      <c r="BT24" s="20"/>
      <c r="BU24" s="20">
        <f>IFERROR(ROUND(((INDEX('Stock List'!$M$11:$M$1010, MATCH(AB24, 'Stock List'!$K$11:$K$1010, 0))/INDEX('Stock List'!$L$11:$L$1010, MATCH(AB24, 'Stock List'!$K$11:$K$1010, 0)))*AA24), 2), 0)</f>
        <v>0</v>
      </c>
      <c r="BV24" s="20"/>
      <c r="BW24" s="20">
        <f>IFERROR(ROUND(((INDEX('Stock List'!$M$11:$M$1010, MATCH(AD24, 'Stock List'!$K$11:$K$1010, 0))/INDEX('Stock List'!$L$11:$L$1010, MATCH(AD24, 'Stock List'!$K$11:$K$1010, 0)))*AC24), 2), 0)</f>
        <v>0</v>
      </c>
      <c r="BX24" s="20"/>
      <c r="BY24" s="20">
        <f>IFERROR(ROUND(((INDEX('Stock List'!$M$11:$M$1010, MATCH(AF24, 'Stock List'!$K$11:$K$1010, 0))/INDEX('Stock List'!$L$11:$L$1010, MATCH(AF24, 'Stock List'!$K$11:$K$1010, 0)))*AE24), 2), 0)</f>
        <v>0</v>
      </c>
      <c r="BZ24" s="20"/>
      <c r="CA24" s="20">
        <f>IFERROR(ROUND(((INDEX('Stock List'!$M$11:$M$1010, MATCH(AH24, 'Stock List'!$K$11:$K$1010, 0))/INDEX('Stock List'!$L$11:$L$1010, MATCH(AH24, 'Stock List'!$K$11:$K$1010, 0)))*AG24), 2), 0)</f>
        <v>0</v>
      </c>
      <c r="CB24" s="20"/>
      <c r="CC24" s="20">
        <f>IFERROR(ROUND(((INDEX('Stock List'!$M$11:$M$1010, MATCH(AJ24, 'Stock List'!$K$11:$K$1010, 0))/INDEX('Stock List'!$L$11:$L$1010, MATCH(AJ24, 'Stock List'!$K$11:$K$1010, 0)))*AI24), 2), 0)</f>
        <v>0</v>
      </c>
      <c r="CD24" s="20"/>
      <c r="CE24" s="20">
        <f>IFERROR(ROUND(((INDEX('Stock List'!$M$11:$M$1010, MATCH(AL24, 'Stock List'!$K$11:$K$1010, 0))/INDEX('Stock List'!$L$11:$L$1010, MATCH(AL24, 'Stock List'!$K$11:$K$1010, 0)))*AK24), 2), 0)</f>
        <v>0</v>
      </c>
      <c r="CF24" s="20"/>
      <c r="CG24" s="20">
        <f>IFERROR(ROUND(((INDEX('Stock List'!$M$11:$M$1010, MATCH(AN24, 'Stock List'!$K$11:$K$1010, 0))/INDEX('Stock List'!$L$11:$L$1010, MATCH(AN24, 'Stock List'!$K$11:$K$1010, 0)))*AM24), 2), 0)</f>
        <v>0</v>
      </c>
      <c r="CH24" s="20"/>
      <c r="CI24" s="20">
        <f>IFERROR(ROUND(((INDEX('Stock List'!$M$11:$M$1010, MATCH(AP24, 'Stock List'!$K$11:$K$1010, 0))/INDEX('Stock List'!$L$11:$L$1010, MATCH(AP24, 'Stock List'!$K$11:$K$1010, 0)))*AO24), 2), 0)</f>
        <v>0</v>
      </c>
      <c r="CJ24" s="20"/>
      <c r="CK24" s="20">
        <f>IFERROR(ROUND(((INDEX('Stock List'!$M$11:$M$1010, MATCH(AR24, 'Stock List'!$K$11:$K$1010, 0))/INDEX('Stock List'!$L$11:$L$1010, MATCH(AR24, 'Stock List'!$K$11:$K$1010, 0)))*AQ24), 2), 0)</f>
        <v>0</v>
      </c>
      <c r="CL24" s="20"/>
      <c r="CM24" s="20">
        <f>IFERROR(ROUND(((INDEX('Stock List'!$M$11:$M$1010, MATCH(AT24, 'Stock List'!$K$11:$K$1010, 0))/INDEX('Stock List'!$L$11:$L$1010, MATCH(AT24, 'Stock List'!$K$11:$K$1010, 0)))*AS24), 2), 0)</f>
        <v>0</v>
      </c>
      <c r="CN24" s="20"/>
      <c r="CO24" s="20">
        <f>IFERROR(ROUND(((INDEX('Stock List'!$M$11:$M$1010, MATCH(AV24, 'Stock List'!$K$11:$K$1010, 0))/INDEX('Stock List'!$L$11:$L$1010, MATCH(AV24, 'Stock List'!$K$11:$K$1010, 0)))*AU24), 2), 0)</f>
        <v>0</v>
      </c>
      <c r="CP24" s="20"/>
      <c r="CQ24" s="20">
        <f>IFERROR(ROUND(((INDEX('Stock List'!$M$11:$M$1010, MATCH(AX24, 'Stock List'!$K$11:$K$1010, 0))/INDEX('Stock List'!$L$11:$L$1010, MATCH(AX24, 'Stock List'!$K$11:$K$1010, 0)))*AW24), 2), 0)</f>
        <v>0</v>
      </c>
      <c r="CR24" s="22"/>
      <c r="CT24" s="106" t="str">
        <f t="shared" si="42"/>
        <v/>
      </c>
      <c r="CU24" s="22" t="str">
        <f t="shared" si="43"/>
        <v/>
      </c>
      <c r="CX24" s="106" t="str">
        <f t="shared" si="44"/>
        <v/>
      </c>
      <c r="CY24" s="20" t="str">
        <f t="shared" si="45"/>
        <v/>
      </c>
      <c r="CZ24" s="22" t="str">
        <f t="shared" si="46"/>
        <v/>
      </c>
      <c r="DB24" s="76" t="str">
        <f>IF($H24="", "", COUNTIF($G$11:$G$1010, "&gt;"&amp;$G24)+1+COUNTIF($G$11:$G24, $G24)-1)</f>
        <v/>
      </c>
      <c r="DC24" s="76" t="str">
        <f>IF($H24="", "", COUNTIF($CZ$11:$CZ$1010, "&gt;"&amp;$CZ24)+1+COUNTIF($CZ$11:$CZ24, $CZ24)-1)</f>
        <v/>
      </c>
      <c r="DE24" s="147" t="str">
        <f t="shared" si="47"/>
        <v/>
      </c>
      <c r="DF24" s="148"/>
      <c r="DG24" s="19" t="str">
        <f t="shared" si="48"/>
        <v/>
      </c>
      <c r="DH24" s="153" t="str">
        <f t="shared" si="49"/>
        <v/>
      </c>
      <c r="DI24" s="19" t="str">
        <f t="shared" si="2"/>
        <v/>
      </c>
      <c r="DJ24" s="153" t="str">
        <f t="shared" si="3"/>
        <v/>
      </c>
      <c r="DK24" s="19" t="str">
        <f t="shared" si="4"/>
        <v/>
      </c>
      <c r="DL24" s="153" t="str">
        <f t="shared" si="5"/>
        <v/>
      </c>
      <c r="DM24" s="19" t="str">
        <f t="shared" si="6"/>
        <v/>
      </c>
      <c r="DN24" s="153" t="str">
        <f t="shared" si="7"/>
        <v/>
      </c>
      <c r="DO24" s="19" t="str">
        <f t="shared" si="8"/>
        <v/>
      </c>
      <c r="DP24" s="153" t="str">
        <f t="shared" si="9"/>
        <v/>
      </c>
      <c r="DQ24" s="19" t="str">
        <f t="shared" si="10"/>
        <v/>
      </c>
      <c r="DR24" s="153" t="str">
        <f t="shared" si="11"/>
        <v/>
      </c>
      <c r="DS24" s="19" t="str">
        <f t="shared" si="12"/>
        <v/>
      </c>
      <c r="DT24" s="153" t="str">
        <f t="shared" si="13"/>
        <v/>
      </c>
      <c r="DU24" s="19" t="str">
        <f t="shared" si="14"/>
        <v/>
      </c>
      <c r="DV24" s="153" t="str">
        <f t="shared" si="15"/>
        <v/>
      </c>
      <c r="DW24" s="19" t="str">
        <f t="shared" si="16"/>
        <v/>
      </c>
      <c r="DX24" s="153" t="str">
        <f t="shared" si="17"/>
        <v/>
      </c>
      <c r="DY24" s="19" t="str">
        <f t="shared" si="18"/>
        <v/>
      </c>
      <c r="DZ24" s="153" t="str">
        <f t="shared" si="19"/>
        <v/>
      </c>
      <c r="EA24" s="19" t="str">
        <f t="shared" si="20"/>
        <v/>
      </c>
      <c r="EB24" s="153" t="str">
        <f t="shared" si="21"/>
        <v/>
      </c>
      <c r="EC24" s="19" t="str">
        <f t="shared" si="22"/>
        <v/>
      </c>
      <c r="ED24" s="153" t="str">
        <f t="shared" si="23"/>
        <v/>
      </c>
      <c r="EE24" s="19" t="str">
        <f t="shared" si="24"/>
        <v/>
      </c>
      <c r="EF24" s="153" t="str">
        <f t="shared" si="25"/>
        <v/>
      </c>
      <c r="EG24" s="19" t="str">
        <f t="shared" si="26"/>
        <v/>
      </c>
      <c r="EH24" s="153" t="str">
        <f t="shared" si="27"/>
        <v/>
      </c>
      <c r="EI24" s="19" t="str">
        <f t="shared" si="28"/>
        <v/>
      </c>
      <c r="EJ24" s="153" t="str">
        <f t="shared" si="29"/>
        <v/>
      </c>
      <c r="EK24" s="19" t="str">
        <f t="shared" si="30"/>
        <v/>
      </c>
      <c r="EL24" s="153" t="str">
        <f t="shared" si="31"/>
        <v/>
      </c>
      <c r="EM24" s="19" t="str">
        <f t="shared" si="32"/>
        <v/>
      </c>
      <c r="EN24" s="153" t="str">
        <f t="shared" si="33"/>
        <v/>
      </c>
      <c r="EO24" s="19" t="str">
        <f t="shared" si="34"/>
        <v/>
      </c>
      <c r="EP24" s="153" t="str">
        <f t="shared" si="35"/>
        <v/>
      </c>
      <c r="EQ24" s="19" t="str">
        <f t="shared" si="36"/>
        <v/>
      </c>
      <c r="ER24" s="153" t="str">
        <f t="shared" si="37"/>
        <v/>
      </c>
      <c r="ES24" s="19" t="str">
        <f t="shared" si="38"/>
        <v/>
      </c>
      <c r="ET24" s="153" t="str">
        <f t="shared" si="39"/>
        <v/>
      </c>
    </row>
    <row r="25" spans="1:150" x14ac:dyDescent="0.25">
      <c r="A25" s="31"/>
      <c r="B25" s="91" t="str">
        <f t="shared" si="40"/>
        <v/>
      </c>
      <c r="C25" s="20" t="str">
        <f t="shared" si="0"/>
        <v/>
      </c>
      <c r="D25" s="97" t="str">
        <f t="shared" si="1"/>
        <v/>
      </c>
      <c r="E25" s="62" t="str">
        <f t="shared" si="41"/>
        <v/>
      </c>
      <c r="F25" s="31"/>
      <c r="G25" s="282"/>
      <c r="H25" s="283"/>
      <c r="I25" s="284"/>
      <c r="J25" s="285"/>
      <c r="K25" s="286"/>
      <c r="L25" s="287"/>
      <c r="M25" s="288"/>
      <c r="N25" s="287"/>
      <c r="O25" s="288"/>
      <c r="P25" s="287"/>
      <c r="Q25" s="288"/>
      <c r="R25" s="287"/>
      <c r="S25" s="288"/>
      <c r="T25" s="287"/>
      <c r="U25" s="288"/>
      <c r="V25" s="287"/>
      <c r="W25" s="288"/>
      <c r="X25" s="287"/>
      <c r="Y25" s="288"/>
      <c r="Z25" s="287"/>
      <c r="AA25" s="288"/>
      <c r="AB25" s="287"/>
      <c r="AC25" s="288"/>
      <c r="AD25" s="287"/>
      <c r="AE25" s="288"/>
      <c r="AF25" s="287"/>
      <c r="AG25" s="288"/>
      <c r="AH25" s="287"/>
      <c r="AI25" s="288"/>
      <c r="AJ25" s="287"/>
      <c r="AK25" s="288"/>
      <c r="AL25" s="287"/>
      <c r="AM25" s="288"/>
      <c r="AN25" s="287"/>
      <c r="AO25" s="288"/>
      <c r="AP25" s="287"/>
      <c r="AQ25" s="288"/>
      <c r="AR25" s="287"/>
      <c r="AS25" s="288"/>
      <c r="AT25" s="287"/>
      <c r="AU25" s="288"/>
      <c r="AV25" s="287"/>
      <c r="AW25" s="288"/>
      <c r="AX25" s="287"/>
      <c r="AY25" s="31"/>
      <c r="BA25" s="76" t="str">
        <f t="shared" si="50"/>
        <v/>
      </c>
      <c r="BC25" s="76" t="str">
        <f>IF('Stock List'!$K25="", "", 'Stock List'!$K25)</f>
        <v/>
      </c>
      <c r="BE25" s="106">
        <f>IFERROR(ROUND(((INDEX('Stock List'!$M$11:$M$1010, MATCH(L25, 'Stock List'!$K$11:$K$1010, 0))/INDEX('Stock List'!$L$11:$L$1010, MATCH(L25, 'Stock List'!$K$11:$K$1010, 0)))*K25), 2), 0)</f>
        <v>0</v>
      </c>
      <c r="BF25" s="20"/>
      <c r="BG25" s="20">
        <f>IFERROR(ROUND(((INDEX('Stock List'!$M$11:$M$1010, MATCH(N25, 'Stock List'!$K$11:$K$1010, 0))/INDEX('Stock List'!$L$11:$L$1010, MATCH(N25, 'Stock List'!$K$11:$K$1010, 0)))*M25), 2), 0)</f>
        <v>0</v>
      </c>
      <c r="BH25" s="20"/>
      <c r="BI25" s="20">
        <f>IFERROR(ROUND(((INDEX('Stock List'!$M$11:$M$1010, MATCH(P25, 'Stock List'!$K$11:$K$1010, 0))/INDEX('Stock List'!$L$11:$L$1010, MATCH(P25, 'Stock List'!$K$11:$K$1010, 0)))*O25), 2), 0)</f>
        <v>0</v>
      </c>
      <c r="BJ25" s="20"/>
      <c r="BK25" s="20">
        <f>IFERROR(ROUND(((INDEX('Stock List'!$M$11:$M$1010, MATCH(R25, 'Stock List'!$K$11:$K$1010, 0))/INDEX('Stock List'!$L$11:$L$1010, MATCH(R25, 'Stock List'!$K$11:$K$1010, 0)))*Q25), 2), 0)</f>
        <v>0</v>
      </c>
      <c r="BL25" s="20"/>
      <c r="BM25" s="20">
        <f>IFERROR(ROUND(((INDEX('Stock List'!$M$11:$M$1010, MATCH(T25, 'Stock List'!$K$11:$K$1010, 0))/INDEX('Stock List'!$L$11:$L$1010, MATCH(T25, 'Stock List'!$K$11:$K$1010, 0)))*S25), 2), 0)</f>
        <v>0</v>
      </c>
      <c r="BN25" s="20"/>
      <c r="BO25" s="20">
        <f>IFERROR(ROUND(((INDEX('Stock List'!$M$11:$M$1010, MATCH(V25, 'Stock List'!$K$11:$K$1010, 0))/INDEX('Stock List'!$L$11:$L$1010, MATCH(V25, 'Stock List'!$K$11:$K$1010, 0)))*U25), 2), 0)</f>
        <v>0</v>
      </c>
      <c r="BP25" s="20"/>
      <c r="BQ25" s="20">
        <f>IFERROR(ROUND(((INDEX('Stock List'!$M$11:$M$1010, MATCH(X25, 'Stock List'!$K$11:$K$1010, 0))/INDEX('Stock List'!$L$11:$L$1010, MATCH(X25, 'Stock List'!$K$11:$K$1010, 0)))*W25), 2), 0)</f>
        <v>0</v>
      </c>
      <c r="BR25" s="20"/>
      <c r="BS25" s="20">
        <f>IFERROR(ROUND(((INDEX('Stock List'!$M$11:$M$1010, MATCH(Z25, 'Stock List'!$K$11:$K$1010, 0))/INDEX('Stock List'!$L$11:$L$1010, MATCH(Z25, 'Stock List'!$K$11:$K$1010, 0)))*Y25), 2), 0)</f>
        <v>0</v>
      </c>
      <c r="BT25" s="20"/>
      <c r="BU25" s="20">
        <f>IFERROR(ROUND(((INDEX('Stock List'!$M$11:$M$1010, MATCH(AB25, 'Stock List'!$K$11:$K$1010, 0))/INDEX('Stock List'!$L$11:$L$1010, MATCH(AB25, 'Stock List'!$K$11:$K$1010, 0)))*AA25), 2), 0)</f>
        <v>0</v>
      </c>
      <c r="BV25" s="20"/>
      <c r="BW25" s="20">
        <f>IFERROR(ROUND(((INDEX('Stock List'!$M$11:$M$1010, MATCH(AD25, 'Stock List'!$K$11:$K$1010, 0))/INDEX('Stock List'!$L$11:$L$1010, MATCH(AD25, 'Stock List'!$K$11:$K$1010, 0)))*AC25), 2), 0)</f>
        <v>0</v>
      </c>
      <c r="BX25" s="20"/>
      <c r="BY25" s="20">
        <f>IFERROR(ROUND(((INDEX('Stock List'!$M$11:$M$1010, MATCH(AF25, 'Stock List'!$K$11:$K$1010, 0))/INDEX('Stock List'!$L$11:$L$1010, MATCH(AF25, 'Stock List'!$K$11:$K$1010, 0)))*AE25), 2), 0)</f>
        <v>0</v>
      </c>
      <c r="BZ25" s="20"/>
      <c r="CA25" s="20">
        <f>IFERROR(ROUND(((INDEX('Stock List'!$M$11:$M$1010, MATCH(AH25, 'Stock List'!$K$11:$K$1010, 0))/INDEX('Stock List'!$L$11:$L$1010, MATCH(AH25, 'Stock List'!$K$11:$K$1010, 0)))*AG25), 2), 0)</f>
        <v>0</v>
      </c>
      <c r="CB25" s="20"/>
      <c r="CC25" s="20">
        <f>IFERROR(ROUND(((INDEX('Stock List'!$M$11:$M$1010, MATCH(AJ25, 'Stock List'!$K$11:$K$1010, 0))/INDEX('Stock List'!$L$11:$L$1010, MATCH(AJ25, 'Stock List'!$K$11:$K$1010, 0)))*AI25), 2), 0)</f>
        <v>0</v>
      </c>
      <c r="CD25" s="20"/>
      <c r="CE25" s="20">
        <f>IFERROR(ROUND(((INDEX('Stock List'!$M$11:$M$1010, MATCH(AL25, 'Stock List'!$K$11:$K$1010, 0))/INDEX('Stock List'!$L$11:$L$1010, MATCH(AL25, 'Stock List'!$K$11:$K$1010, 0)))*AK25), 2), 0)</f>
        <v>0</v>
      </c>
      <c r="CF25" s="20"/>
      <c r="CG25" s="20">
        <f>IFERROR(ROUND(((INDEX('Stock List'!$M$11:$M$1010, MATCH(AN25, 'Stock List'!$K$11:$K$1010, 0))/INDEX('Stock List'!$L$11:$L$1010, MATCH(AN25, 'Stock List'!$K$11:$K$1010, 0)))*AM25), 2), 0)</f>
        <v>0</v>
      </c>
      <c r="CH25" s="20"/>
      <c r="CI25" s="20">
        <f>IFERROR(ROUND(((INDEX('Stock List'!$M$11:$M$1010, MATCH(AP25, 'Stock List'!$K$11:$K$1010, 0))/INDEX('Stock List'!$L$11:$L$1010, MATCH(AP25, 'Stock List'!$K$11:$K$1010, 0)))*AO25), 2), 0)</f>
        <v>0</v>
      </c>
      <c r="CJ25" s="20"/>
      <c r="CK25" s="20">
        <f>IFERROR(ROUND(((INDEX('Stock List'!$M$11:$M$1010, MATCH(AR25, 'Stock List'!$K$11:$K$1010, 0))/INDEX('Stock List'!$L$11:$L$1010, MATCH(AR25, 'Stock List'!$K$11:$K$1010, 0)))*AQ25), 2), 0)</f>
        <v>0</v>
      </c>
      <c r="CL25" s="20"/>
      <c r="CM25" s="20">
        <f>IFERROR(ROUND(((INDEX('Stock List'!$M$11:$M$1010, MATCH(AT25, 'Stock List'!$K$11:$K$1010, 0))/INDEX('Stock List'!$L$11:$L$1010, MATCH(AT25, 'Stock List'!$K$11:$K$1010, 0)))*AS25), 2), 0)</f>
        <v>0</v>
      </c>
      <c r="CN25" s="20"/>
      <c r="CO25" s="20">
        <f>IFERROR(ROUND(((INDEX('Stock List'!$M$11:$M$1010, MATCH(AV25, 'Stock List'!$K$11:$K$1010, 0))/INDEX('Stock List'!$L$11:$L$1010, MATCH(AV25, 'Stock List'!$K$11:$K$1010, 0)))*AU25), 2), 0)</f>
        <v>0</v>
      </c>
      <c r="CP25" s="20"/>
      <c r="CQ25" s="20">
        <f>IFERROR(ROUND(((INDEX('Stock List'!$M$11:$M$1010, MATCH(AX25, 'Stock List'!$K$11:$K$1010, 0))/INDEX('Stock List'!$L$11:$L$1010, MATCH(AX25, 'Stock List'!$K$11:$K$1010, 0)))*AW25), 2), 0)</f>
        <v>0</v>
      </c>
      <c r="CR25" s="22"/>
      <c r="CT25" s="106" t="str">
        <f t="shared" si="42"/>
        <v/>
      </c>
      <c r="CU25" s="22" t="str">
        <f t="shared" si="43"/>
        <v/>
      </c>
      <c r="CX25" s="106" t="str">
        <f t="shared" si="44"/>
        <v/>
      </c>
      <c r="CY25" s="20" t="str">
        <f t="shared" si="45"/>
        <v/>
      </c>
      <c r="CZ25" s="22" t="str">
        <f t="shared" si="46"/>
        <v/>
      </c>
      <c r="DB25" s="76" t="str">
        <f>IF($H25="", "", COUNTIF($G$11:$G$1010, "&gt;"&amp;$G25)+1+COUNTIF($G$11:$G25, $G25)-1)</f>
        <v/>
      </c>
      <c r="DC25" s="76" t="str">
        <f>IF($H25="", "", COUNTIF($CZ$11:$CZ$1010, "&gt;"&amp;$CZ25)+1+COUNTIF($CZ$11:$CZ25, $CZ25)-1)</f>
        <v/>
      </c>
      <c r="DE25" s="147" t="str">
        <f t="shared" si="47"/>
        <v/>
      </c>
      <c r="DF25" s="148"/>
      <c r="DG25" s="19" t="str">
        <f t="shared" si="48"/>
        <v/>
      </c>
      <c r="DH25" s="153" t="str">
        <f t="shared" si="49"/>
        <v/>
      </c>
      <c r="DI25" s="19" t="str">
        <f t="shared" si="2"/>
        <v/>
      </c>
      <c r="DJ25" s="153" t="str">
        <f t="shared" si="3"/>
        <v/>
      </c>
      <c r="DK25" s="19" t="str">
        <f t="shared" si="4"/>
        <v/>
      </c>
      <c r="DL25" s="153" t="str">
        <f t="shared" si="5"/>
        <v/>
      </c>
      <c r="DM25" s="19" t="str">
        <f t="shared" si="6"/>
        <v/>
      </c>
      <c r="DN25" s="153" t="str">
        <f t="shared" si="7"/>
        <v/>
      </c>
      <c r="DO25" s="19" t="str">
        <f t="shared" si="8"/>
        <v/>
      </c>
      <c r="DP25" s="153" t="str">
        <f t="shared" si="9"/>
        <v/>
      </c>
      <c r="DQ25" s="19" t="str">
        <f t="shared" si="10"/>
        <v/>
      </c>
      <c r="DR25" s="153" t="str">
        <f t="shared" si="11"/>
        <v/>
      </c>
      <c r="DS25" s="19" t="str">
        <f t="shared" si="12"/>
        <v/>
      </c>
      <c r="DT25" s="153" t="str">
        <f t="shared" si="13"/>
        <v/>
      </c>
      <c r="DU25" s="19" t="str">
        <f t="shared" si="14"/>
        <v/>
      </c>
      <c r="DV25" s="153" t="str">
        <f t="shared" si="15"/>
        <v/>
      </c>
      <c r="DW25" s="19" t="str">
        <f t="shared" si="16"/>
        <v/>
      </c>
      <c r="DX25" s="153" t="str">
        <f t="shared" si="17"/>
        <v/>
      </c>
      <c r="DY25" s="19" t="str">
        <f t="shared" si="18"/>
        <v/>
      </c>
      <c r="DZ25" s="153" t="str">
        <f t="shared" si="19"/>
        <v/>
      </c>
      <c r="EA25" s="19" t="str">
        <f t="shared" si="20"/>
        <v/>
      </c>
      <c r="EB25" s="153" t="str">
        <f t="shared" si="21"/>
        <v/>
      </c>
      <c r="EC25" s="19" t="str">
        <f t="shared" si="22"/>
        <v/>
      </c>
      <c r="ED25" s="153" t="str">
        <f t="shared" si="23"/>
        <v/>
      </c>
      <c r="EE25" s="19" t="str">
        <f t="shared" si="24"/>
        <v/>
      </c>
      <c r="EF25" s="153" t="str">
        <f t="shared" si="25"/>
        <v/>
      </c>
      <c r="EG25" s="19" t="str">
        <f t="shared" si="26"/>
        <v/>
      </c>
      <c r="EH25" s="153" t="str">
        <f t="shared" si="27"/>
        <v/>
      </c>
      <c r="EI25" s="19" t="str">
        <f t="shared" si="28"/>
        <v/>
      </c>
      <c r="EJ25" s="153" t="str">
        <f t="shared" si="29"/>
        <v/>
      </c>
      <c r="EK25" s="19" t="str">
        <f t="shared" si="30"/>
        <v/>
      </c>
      <c r="EL25" s="153" t="str">
        <f t="shared" si="31"/>
        <v/>
      </c>
      <c r="EM25" s="19" t="str">
        <f t="shared" si="32"/>
        <v/>
      </c>
      <c r="EN25" s="153" t="str">
        <f t="shared" si="33"/>
        <v/>
      </c>
      <c r="EO25" s="19" t="str">
        <f t="shared" si="34"/>
        <v/>
      </c>
      <c r="EP25" s="153" t="str">
        <f t="shared" si="35"/>
        <v/>
      </c>
      <c r="EQ25" s="19" t="str">
        <f t="shared" si="36"/>
        <v/>
      </c>
      <c r="ER25" s="153" t="str">
        <f t="shared" si="37"/>
        <v/>
      </c>
      <c r="ES25" s="19" t="str">
        <f t="shared" si="38"/>
        <v/>
      </c>
      <c r="ET25" s="153" t="str">
        <f t="shared" si="39"/>
        <v/>
      </c>
    </row>
    <row r="26" spans="1:150" x14ac:dyDescent="0.25">
      <c r="A26" s="31"/>
      <c r="B26" s="91" t="str">
        <f t="shared" si="40"/>
        <v/>
      </c>
      <c r="C26" s="20" t="str">
        <f t="shared" si="0"/>
        <v/>
      </c>
      <c r="D26" s="97" t="str">
        <f t="shared" si="1"/>
        <v/>
      </c>
      <c r="E26" s="62" t="str">
        <f t="shared" si="41"/>
        <v/>
      </c>
      <c r="F26" s="31"/>
      <c r="G26" s="282"/>
      <c r="H26" s="283"/>
      <c r="I26" s="284"/>
      <c r="J26" s="285"/>
      <c r="K26" s="286"/>
      <c r="L26" s="287"/>
      <c r="M26" s="288"/>
      <c r="N26" s="287"/>
      <c r="O26" s="288"/>
      <c r="P26" s="287"/>
      <c r="Q26" s="288"/>
      <c r="R26" s="287"/>
      <c r="S26" s="288"/>
      <c r="T26" s="287"/>
      <c r="U26" s="288"/>
      <c r="V26" s="287"/>
      <c r="W26" s="288"/>
      <c r="X26" s="287"/>
      <c r="Y26" s="288"/>
      <c r="Z26" s="287"/>
      <c r="AA26" s="288"/>
      <c r="AB26" s="287"/>
      <c r="AC26" s="288"/>
      <c r="AD26" s="287"/>
      <c r="AE26" s="288"/>
      <c r="AF26" s="287"/>
      <c r="AG26" s="288"/>
      <c r="AH26" s="287"/>
      <c r="AI26" s="288"/>
      <c r="AJ26" s="287"/>
      <c r="AK26" s="288"/>
      <c r="AL26" s="287"/>
      <c r="AM26" s="288"/>
      <c r="AN26" s="287"/>
      <c r="AO26" s="288"/>
      <c r="AP26" s="287"/>
      <c r="AQ26" s="288"/>
      <c r="AR26" s="287"/>
      <c r="AS26" s="288"/>
      <c r="AT26" s="287"/>
      <c r="AU26" s="288"/>
      <c r="AV26" s="287"/>
      <c r="AW26" s="288"/>
      <c r="AX26" s="287"/>
      <c r="AY26" s="31"/>
      <c r="BA26" s="76" t="str">
        <f t="shared" si="50"/>
        <v/>
      </c>
      <c r="BC26" s="76" t="str">
        <f>IF('Stock List'!$K26="", "", 'Stock List'!$K26)</f>
        <v/>
      </c>
      <c r="BE26" s="106">
        <f>IFERROR(ROUND(((INDEX('Stock List'!$M$11:$M$1010, MATCH(L26, 'Stock List'!$K$11:$K$1010, 0))/INDEX('Stock List'!$L$11:$L$1010, MATCH(L26, 'Stock List'!$K$11:$K$1010, 0)))*K26), 2), 0)</f>
        <v>0</v>
      </c>
      <c r="BF26" s="20"/>
      <c r="BG26" s="20">
        <f>IFERROR(ROUND(((INDEX('Stock List'!$M$11:$M$1010, MATCH(N26, 'Stock List'!$K$11:$K$1010, 0))/INDEX('Stock List'!$L$11:$L$1010, MATCH(N26, 'Stock List'!$K$11:$K$1010, 0)))*M26), 2), 0)</f>
        <v>0</v>
      </c>
      <c r="BH26" s="20"/>
      <c r="BI26" s="20">
        <f>IFERROR(ROUND(((INDEX('Stock List'!$M$11:$M$1010, MATCH(P26, 'Stock List'!$K$11:$K$1010, 0))/INDEX('Stock List'!$L$11:$L$1010, MATCH(P26, 'Stock List'!$K$11:$K$1010, 0)))*O26), 2), 0)</f>
        <v>0</v>
      </c>
      <c r="BJ26" s="20"/>
      <c r="BK26" s="20">
        <f>IFERROR(ROUND(((INDEX('Stock List'!$M$11:$M$1010, MATCH(R26, 'Stock List'!$K$11:$K$1010, 0))/INDEX('Stock List'!$L$11:$L$1010, MATCH(R26, 'Stock List'!$K$11:$K$1010, 0)))*Q26), 2), 0)</f>
        <v>0</v>
      </c>
      <c r="BL26" s="20"/>
      <c r="BM26" s="20">
        <f>IFERROR(ROUND(((INDEX('Stock List'!$M$11:$M$1010, MATCH(T26, 'Stock List'!$K$11:$K$1010, 0))/INDEX('Stock List'!$L$11:$L$1010, MATCH(T26, 'Stock List'!$K$11:$K$1010, 0)))*S26), 2), 0)</f>
        <v>0</v>
      </c>
      <c r="BN26" s="20"/>
      <c r="BO26" s="20">
        <f>IFERROR(ROUND(((INDEX('Stock List'!$M$11:$M$1010, MATCH(V26, 'Stock List'!$K$11:$K$1010, 0))/INDEX('Stock List'!$L$11:$L$1010, MATCH(V26, 'Stock List'!$K$11:$K$1010, 0)))*U26), 2), 0)</f>
        <v>0</v>
      </c>
      <c r="BP26" s="20"/>
      <c r="BQ26" s="20">
        <f>IFERROR(ROUND(((INDEX('Stock List'!$M$11:$M$1010, MATCH(X26, 'Stock List'!$K$11:$K$1010, 0))/INDEX('Stock List'!$L$11:$L$1010, MATCH(X26, 'Stock List'!$K$11:$K$1010, 0)))*W26), 2), 0)</f>
        <v>0</v>
      </c>
      <c r="BR26" s="20"/>
      <c r="BS26" s="20">
        <f>IFERROR(ROUND(((INDEX('Stock List'!$M$11:$M$1010, MATCH(Z26, 'Stock List'!$K$11:$K$1010, 0))/INDEX('Stock List'!$L$11:$L$1010, MATCH(Z26, 'Stock List'!$K$11:$K$1010, 0)))*Y26), 2), 0)</f>
        <v>0</v>
      </c>
      <c r="BT26" s="20"/>
      <c r="BU26" s="20">
        <f>IFERROR(ROUND(((INDEX('Stock List'!$M$11:$M$1010, MATCH(AB26, 'Stock List'!$K$11:$K$1010, 0))/INDEX('Stock List'!$L$11:$L$1010, MATCH(AB26, 'Stock List'!$K$11:$K$1010, 0)))*AA26), 2), 0)</f>
        <v>0</v>
      </c>
      <c r="BV26" s="20"/>
      <c r="BW26" s="20">
        <f>IFERROR(ROUND(((INDEX('Stock List'!$M$11:$M$1010, MATCH(AD26, 'Stock List'!$K$11:$K$1010, 0))/INDEX('Stock List'!$L$11:$L$1010, MATCH(AD26, 'Stock List'!$K$11:$K$1010, 0)))*AC26), 2), 0)</f>
        <v>0</v>
      </c>
      <c r="BX26" s="20"/>
      <c r="BY26" s="20">
        <f>IFERROR(ROUND(((INDEX('Stock List'!$M$11:$M$1010, MATCH(AF26, 'Stock List'!$K$11:$K$1010, 0))/INDEX('Stock List'!$L$11:$L$1010, MATCH(AF26, 'Stock List'!$K$11:$K$1010, 0)))*AE26), 2), 0)</f>
        <v>0</v>
      </c>
      <c r="BZ26" s="20"/>
      <c r="CA26" s="20">
        <f>IFERROR(ROUND(((INDEX('Stock List'!$M$11:$M$1010, MATCH(AH26, 'Stock List'!$K$11:$K$1010, 0))/INDEX('Stock List'!$L$11:$L$1010, MATCH(AH26, 'Stock List'!$K$11:$K$1010, 0)))*AG26), 2), 0)</f>
        <v>0</v>
      </c>
      <c r="CB26" s="20"/>
      <c r="CC26" s="20">
        <f>IFERROR(ROUND(((INDEX('Stock List'!$M$11:$M$1010, MATCH(AJ26, 'Stock List'!$K$11:$K$1010, 0))/INDEX('Stock List'!$L$11:$L$1010, MATCH(AJ26, 'Stock List'!$K$11:$K$1010, 0)))*AI26), 2), 0)</f>
        <v>0</v>
      </c>
      <c r="CD26" s="20"/>
      <c r="CE26" s="20">
        <f>IFERROR(ROUND(((INDEX('Stock List'!$M$11:$M$1010, MATCH(AL26, 'Stock List'!$K$11:$K$1010, 0))/INDEX('Stock List'!$L$11:$L$1010, MATCH(AL26, 'Stock List'!$K$11:$K$1010, 0)))*AK26), 2), 0)</f>
        <v>0</v>
      </c>
      <c r="CF26" s="20"/>
      <c r="CG26" s="20">
        <f>IFERROR(ROUND(((INDEX('Stock List'!$M$11:$M$1010, MATCH(AN26, 'Stock List'!$K$11:$K$1010, 0))/INDEX('Stock List'!$L$11:$L$1010, MATCH(AN26, 'Stock List'!$K$11:$K$1010, 0)))*AM26), 2), 0)</f>
        <v>0</v>
      </c>
      <c r="CH26" s="20"/>
      <c r="CI26" s="20">
        <f>IFERROR(ROUND(((INDEX('Stock List'!$M$11:$M$1010, MATCH(AP26, 'Stock List'!$K$11:$K$1010, 0))/INDEX('Stock List'!$L$11:$L$1010, MATCH(AP26, 'Stock List'!$K$11:$K$1010, 0)))*AO26), 2), 0)</f>
        <v>0</v>
      </c>
      <c r="CJ26" s="20"/>
      <c r="CK26" s="20">
        <f>IFERROR(ROUND(((INDEX('Stock List'!$M$11:$M$1010, MATCH(AR26, 'Stock List'!$K$11:$K$1010, 0))/INDEX('Stock List'!$L$11:$L$1010, MATCH(AR26, 'Stock List'!$K$11:$K$1010, 0)))*AQ26), 2), 0)</f>
        <v>0</v>
      </c>
      <c r="CL26" s="20"/>
      <c r="CM26" s="20">
        <f>IFERROR(ROUND(((INDEX('Stock List'!$M$11:$M$1010, MATCH(AT26, 'Stock List'!$K$11:$K$1010, 0))/INDEX('Stock List'!$L$11:$L$1010, MATCH(AT26, 'Stock List'!$K$11:$K$1010, 0)))*AS26), 2), 0)</f>
        <v>0</v>
      </c>
      <c r="CN26" s="20"/>
      <c r="CO26" s="20">
        <f>IFERROR(ROUND(((INDEX('Stock List'!$M$11:$M$1010, MATCH(AV26, 'Stock List'!$K$11:$K$1010, 0))/INDEX('Stock List'!$L$11:$L$1010, MATCH(AV26, 'Stock List'!$K$11:$K$1010, 0)))*AU26), 2), 0)</f>
        <v>0</v>
      </c>
      <c r="CP26" s="20"/>
      <c r="CQ26" s="20">
        <f>IFERROR(ROUND(((INDEX('Stock List'!$M$11:$M$1010, MATCH(AX26, 'Stock List'!$K$11:$K$1010, 0))/INDEX('Stock List'!$L$11:$L$1010, MATCH(AX26, 'Stock List'!$K$11:$K$1010, 0)))*AW26), 2), 0)</f>
        <v>0</v>
      </c>
      <c r="CR26" s="22"/>
      <c r="CT26" s="106" t="str">
        <f t="shared" si="42"/>
        <v/>
      </c>
      <c r="CU26" s="22" t="str">
        <f t="shared" si="43"/>
        <v/>
      </c>
      <c r="CX26" s="106" t="str">
        <f t="shared" si="44"/>
        <v/>
      </c>
      <c r="CY26" s="20" t="str">
        <f t="shared" si="45"/>
        <v/>
      </c>
      <c r="CZ26" s="22" t="str">
        <f t="shared" si="46"/>
        <v/>
      </c>
      <c r="DB26" s="76" t="str">
        <f>IF($H26="", "", COUNTIF($G$11:$G$1010, "&gt;"&amp;$G26)+1+COUNTIF($G$11:$G26, $G26)-1)</f>
        <v/>
      </c>
      <c r="DC26" s="76" t="str">
        <f>IF($H26="", "", COUNTIF($CZ$11:$CZ$1010, "&gt;"&amp;$CZ26)+1+COUNTIF($CZ$11:$CZ26, $CZ26)-1)</f>
        <v/>
      </c>
      <c r="DE26" s="147" t="str">
        <f t="shared" si="47"/>
        <v/>
      </c>
      <c r="DF26" s="148"/>
      <c r="DG26" s="19" t="str">
        <f t="shared" si="48"/>
        <v/>
      </c>
      <c r="DH26" s="153" t="str">
        <f t="shared" si="49"/>
        <v/>
      </c>
      <c r="DI26" s="19" t="str">
        <f t="shared" si="2"/>
        <v/>
      </c>
      <c r="DJ26" s="153" t="str">
        <f t="shared" si="3"/>
        <v/>
      </c>
      <c r="DK26" s="19" t="str">
        <f t="shared" si="4"/>
        <v/>
      </c>
      <c r="DL26" s="153" t="str">
        <f t="shared" si="5"/>
        <v/>
      </c>
      <c r="DM26" s="19" t="str">
        <f t="shared" si="6"/>
        <v/>
      </c>
      <c r="DN26" s="153" t="str">
        <f t="shared" si="7"/>
        <v/>
      </c>
      <c r="DO26" s="19" t="str">
        <f t="shared" si="8"/>
        <v/>
      </c>
      <c r="DP26" s="153" t="str">
        <f t="shared" si="9"/>
        <v/>
      </c>
      <c r="DQ26" s="19" t="str">
        <f t="shared" si="10"/>
        <v/>
      </c>
      <c r="DR26" s="153" t="str">
        <f t="shared" si="11"/>
        <v/>
      </c>
      <c r="DS26" s="19" t="str">
        <f t="shared" si="12"/>
        <v/>
      </c>
      <c r="DT26" s="153" t="str">
        <f t="shared" si="13"/>
        <v/>
      </c>
      <c r="DU26" s="19" t="str">
        <f t="shared" si="14"/>
        <v/>
      </c>
      <c r="DV26" s="153" t="str">
        <f t="shared" si="15"/>
        <v/>
      </c>
      <c r="DW26" s="19" t="str">
        <f t="shared" si="16"/>
        <v/>
      </c>
      <c r="DX26" s="153" t="str">
        <f t="shared" si="17"/>
        <v/>
      </c>
      <c r="DY26" s="19" t="str">
        <f t="shared" si="18"/>
        <v/>
      </c>
      <c r="DZ26" s="153" t="str">
        <f t="shared" si="19"/>
        <v/>
      </c>
      <c r="EA26" s="19" t="str">
        <f t="shared" si="20"/>
        <v/>
      </c>
      <c r="EB26" s="153" t="str">
        <f t="shared" si="21"/>
        <v/>
      </c>
      <c r="EC26" s="19" t="str">
        <f t="shared" si="22"/>
        <v/>
      </c>
      <c r="ED26" s="153" t="str">
        <f t="shared" si="23"/>
        <v/>
      </c>
      <c r="EE26" s="19" t="str">
        <f t="shared" si="24"/>
        <v/>
      </c>
      <c r="EF26" s="153" t="str">
        <f t="shared" si="25"/>
        <v/>
      </c>
      <c r="EG26" s="19" t="str">
        <f t="shared" si="26"/>
        <v/>
      </c>
      <c r="EH26" s="153" t="str">
        <f t="shared" si="27"/>
        <v/>
      </c>
      <c r="EI26" s="19" t="str">
        <f t="shared" si="28"/>
        <v/>
      </c>
      <c r="EJ26" s="153" t="str">
        <f t="shared" si="29"/>
        <v/>
      </c>
      <c r="EK26" s="19" t="str">
        <f t="shared" si="30"/>
        <v/>
      </c>
      <c r="EL26" s="153" t="str">
        <f t="shared" si="31"/>
        <v/>
      </c>
      <c r="EM26" s="19" t="str">
        <f t="shared" si="32"/>
        <v/>
      </c>
      <c r="EN26" s="153" t="str">
        <f t="shared" si="33"/>
        <v/>
      </c>
      <c r="EO26" s="19" t="str">
        <f t="shared" si="34"/>
        <v/>
      </c>
      <c r="EP26" s="153" t="str">
        <f t="shared" si="35"/>
        <v/>
      </c>
      <c r="EQ26" s="19" t="str">
        <f t="shared" si="36"/>
        <v/>
      </c>
      <c r="ER26" s="153" t="str">
        <f t="shared" si="37"/>
        <v/>
      </c>
      <c r="ES26" s="19" t="str">
        <f t="shared" si="38"/>
        <v/>
      </c>
      <c r="ET26" s="153" t="str">
        <f t="shared" si="39"/>
        <v/>
      </c>
    </row>
    <row r="27" spans="1:150" x14ac:dyDescent="0.25">
      <c r="A27" s="31"/>
      <c r="B27" s="91" t="str">
        <f t="shared" si="40"/>
        <v/>
      </c>
      <c r="C27" s="20" t="str">
        <f t="shared" si="0"/>
        <v/>
      </c>
      <c r="D27" s="97" t="str">
        <f t="shared" si="1"/>
        <v/>
      </c>
      <c r="E27" s="62" t="str">
        <f t="shared" si="41"/>
        <v/>
      </c>
      <c r="F27" s="31"/>
      <c r="G27" s="282"/>
      <c r="H27" s="283"/>
      <c r="I27" s="284"/>
      <c r="J27" s="285"/>
      <c r="K27" s="286"/>
      <c r="L27" s="287"/>
      <c r="M27" s="288"/>
      <c r="N27" s="287"/>
      <c r="O27" s="288"/>
      <c r="P27" s="287"/>
      <c r="Q27" s="288"/>
      <c r="R27" s="287"/>
      <c r="S27" s="288"/>
      <c r="T27" s="287"/>
      <c r="U27" s="288"/>
      <c r="V27" s="287"/>
      <c r="W27" s="288"/>
      <c r="X27" s="287"/>
      <c r="Y27" s="288"/>
      <c r="Z27" s="287"/>
      <c r="AA27" s="288"/>
      <c r="AB27" s="287"/>
      <c r="AC27" s="288"/>
      <c r="AD27" s="287"/>
      <c r="AE27" s="288"/>
      <c r="AF27" s="287"/>
      <c r="AG27" s="288"/>
      <c r="AH27" s="287"/>
      <c r="AI27" s="288"/>
      <c r="AJ27" s="287"/>
      <c r="AK27" s="288"/>
      <c r="AL27" s="287"/>
      <c r="AM27" s="288"/>
      <c r="AN27" s="287"/>
      <c r="AO27" s="288"/>
      <c r="AP27" s="287"/>
      <c r="AQ27" s="288"/>
      <c r="AR27" s="287"/>
      <c r="AS27" s="288"/>
      <c r="AT27" s="287"/>
      <c r="AU27" s="288"/>
      <c r="AV27" s="287"/>
      <c r="AW27" s="288"/>
      <c r="AX27" s="287"/>
      <c r="AY27" s="31"/>
      <c r="BA27" s="76" t="str">
        <f t="shared" si="50"/>
        <v/>
      </c>
      <c r="BC27" s="76" t="str">
        <f>IF('Stock List'!$K27="", "", 'Stock List'!$K27)</f>
        <v/>
      </c>
      <c r="BE27" s="106">
        <f>IFERROR(ROUND(((INDEX('Stock List'!$M$11:$M$1010, MATCH(L27, 'Stock List'!$K$11:$K$1010, 0))/INDEX('Stock List'!$L$11:$L$1010, MATCH(L27, 'Stock List'!$K$11:$K$1010, 0)))*K27), 2), 0)</f>
        <v>0</v>
      </c>
      <c r="BF27" s="20"/>
      <c r="BG27" s="20">
        <f>IFERROR(ROUND(((INDEX('Stock List'!$M$11:$M$1010, MATCH(N27, 'Stock List'!$K$11:$K$1010, 0))/INDEX('Stock List'!$L$11:$L$1010, MATCH(N27, 'Stock List'!$K$11:$K$1010, 0)))*M27), 2), 0)</f>
        <v>0</v>
      </c>
      <c r="BH27" s="20"/>
      <c r="BI27" s="20">
        <f>IFERROR(ROUND(((INDEX('Stock List'!$M$11:$M$1010, MATCH(P27, 'Stock List'!$K$11:$K$1010, 0))/INDEX('Stock List'!$L$11:$L$1010, MATCH(P27, 'Stock List'!$K$11:$K$1010, 0)))*O27), 2), 0)</f>
        <v>0</v>
      </c>
      <c r="BJ27" s="20"/>
      <c r="BK27" s="20">
        <f>IFERROR(ROUND(((INDEX('Stock List'!$M$11:$M$1010, MATCH(R27, 'Stock List'!$K$11:$K$1010, 0))/INDEX('Stock List'!$L$11:$L$1010, MATCH(R27, 'Stock List'!$K$11:$K$1010, 0)))*Q27), 2), 0)</f>
        <v>0</v>
      </c>
      <c r="BL27" s="20"/>
      <c r="BM27" s="20">
        <f>IFERROR(ROUND(((INDEX('Stock List'!$M$11:$M$1010, MATCH(T27, 'Stock List'!$K$11:$K$1010, 0))/INDEX('Stock List'!$L$11:$L$1010, MATCH(T27, 'Stock List'!$K$11:$K$1010, 0)))*S27), 2), 0)</f>
        <v>0</v>
      </c>
      <c r="BN27" s="20"/>
      <c r="BO27" s="20">
        <f>IFERROR(ROUND(((INDEX('Stock List'!$M$11:$M$1010, MATCH(V27, 'Stock List'!$K$11:$K$1010, 0))/INDEX('Stock List'!$L$11:$L$1010, MATCH(V27, 'Stock List'!$K$11:$K$1010, 0)))*U27), 2), 0)</f>
        <v>0</v>
      </c>
      <c r="BP27" s="20"/>
      <c r="BQ27" s="20">
        <f>IFERROR(ROUND(((INDEX('Stock List'!$M$11:$M$1010, MATCH(X27, 'Stock List'!$K$11:$K$1010, 0))/INDEX('Stock List'!$L$11:$L$1010, MATCH(X27, 'Stock List'!$K$11:$K$1010, 0)))*W27), 2), 0)</f>
        <v>0</v>
      </c>
      <c r="BR27" s="20"/>
      <c r="BS27" s="20">
        <f>IFERROR(ROUND(((INDEX('Stock List'!$M$11:$M$1010, MATCH(Z27, 'Stock List'!$K$11:$K$1010, 0))/INDEX('Stock List'!$L$11:$L$1010, MATCH(Z27, 'Stock List'!$K$11:$K$1010, 0)))*Y27), 2), 0)</f>
        <v>0</v>
      </c>
      <c r="BT27" s="20"/>
      <c r="BU27" s="20">
        <f>IFERROR(ROUND(((INDEX('Stock List'!$M$11:$M$1010, MATCH(AB27, 'Stock List'!$K$11:$K$1010, 0))/INDEX('Stock List'!$L$11:$L$1010, MATCH(AB27, 'Stock List'!$K$11:$K$1010, 0)))*AA27), 2), 0)</f>
        <v>0</v>
      </c>
      <c r="BV27" s="20"/>
      <c r="BW27" s="20">
        <f>IFERROR(ROUND(((INDEX('Stock List'!$M$11:$M$1010, MATCH(AD27, 'Stock List'!$K$11:$K$1010, 0))/INDEX('Stock List'!$L$11:$L$1010, MATCH(AD27, 'Stock List'!$K$11:$K$1010, 0)))*AC27), 2), 0)</f>
        <v>0</v>
      </c>
      <c r="BX27" s="20"/>
      <c r="BY27" s="20">
        <f>IFERROR(ROUND(((INDEX('Stock List'!$M$11:$M$1010, MATCH(AF27, 'Stock List'!$K$11:$K$1010, 0))/INDEX('Stock List'!$L$11:$L$1010, MATCH(AF27, 'Stock List'!$K$11:$K$1010, 0)))*AE27), 2), 0)</f>
        <v>0</v>
      </c>
      <c r="BZ27" s="20"/>
      <c r="CA27" s="20">
        <f>IFERROR(ROUND(((INDEX('Stock List'!$M$11:$M$1010, MATCH(AH27, 'Stock List'!$K$11:$K$1010, 0))/INDEX('Stock List'!$L$11:$L$1010, MATCH(AH27, 'Stock List'!$K$11:$K$1010, 0)))*AG27), 2), 0)</f>
        <v>0</v>
      </c>
      <c r="CB27" s="20"/>
      <c r="CC27" s="20">
        <f>IFERROR(ROUND(((INDEX('Stock List'!$M$11:$M$1010, MATCH(AJ27, 'Stock List'!$K$11:$K$1010, 0))/INDEX('Stock List'!$L$11:$L$1010, MATCH(AJ27, 'Stock List'!$K$11:$K$1010, 0)))*AI27), 2), 0)</f>
        <v>0</v>
      </c>
      <c r="CD27" s="20"/>
      <c r="CE27" s="20">
        <f>IFERROR(ROUND(((INDEX('Stock List'!$M$11:$M$1010, MATCH(AL27, 'Stock List'!$K$11:$K$1010, 0))/INDEX('Stock List'!$L$11:$L$1010, MATCH(AL27, 'Stock List'!$K$11:$K$1010, 0)))*AK27), 2), 0)</f>
        <v>0</v>
      </c>
      <c r="CF27" s="20"/>
      <c r="CG27" s="20">
        <f>IFERROR(ROUND(((INDEX('Stock List'!$M$11:$M$1010, MATCH(AN27, 'Stock List'!$K$11:$K$1010, 0))/INDEX('Stock List'!$L$11:$L$1010, MATCH(AN27, 'Stock List'!$K$11:$K$1010, 0)))*AM27), 2), 0)</f>
        <v>0</v>
      </c>
      <c r="CH27" s="20"/>
      <c r="CI27" s="20">
        <f>IFERROR(ROUND(((INDEX('Stock List'!$M$11:$M$1010, MATCH(AP27, 'Stock List'!$K$11:$K$1010, 0))/INDEX('Stock List'!$L$11:$L$1010, MATCH(AP27, 'Stock List'!$K$11:$K$1010, 0)))*AO27), 2), 0)</f>
        <v>0</v>
      </c>
      <c r="CJ27" s="20"/>
      <c r="CK27" s="20">
        <f>IFERROR(ROUND(((INDEX('Stock List'!$M$11:$M$1010, MATCH(AR27, 'Stock List'!$K$11:$K$1010, 0))/INDEX('Stock List'!$L$11:$L$1010, MATCH(AR27, 'Stock List'!$K$11:$K$1010, 0)))*AQ27), 2), 0)</f>
        <v>0</v>
      </c>
      <c r="CL27" s="20"/>
      <c r="CM27" s="20">
        <f>IFERROR(ROUND(((INDEX('Stock List'!$M$11:$M$1010, MATCH(AT27, 'Stock List'!$K$11:$K$1010, 0))/INDEX('Stock List'!$L$11:$L$1010, MATCH(AT27, 'Stock List'!$K$11:$K$1010, 0)))*AS27), 2), 0)</f>
        <v>0</v>
      </c>
      <c r="CN27" s="20"/>
      <c r="CO27" s="20">
        <f>IFERROR(ROUND(((INDEX('Stock List'!$M$11:$M$1010, MATCH(AV27, 'Stock List'!$K$11:$K$1010, 0))/INDEX('Stock List'!$L$11:$L$1010, MATCH(AV27, 'Stock List'!$K$11:$K$1010, 0)))*AU27), 2), 0)</f>
        <v>0</v>
      </c>
      <c r="CP27" s="20"/>
      <c r="CQ27" s="20">
        <f>IFERROR(ROUND(((INDEX('Stock List'!$M$11:$M$1010, MATCH(AX27, 'Stock List'!$K$11:$K$1010, 0))/INDEX('Stock List'!$L$11:$L$1010, MATCH(AX27, 'Stock List'!$K$11:$K$1010, 0)))*AW27), 2), 0)</f>
        <v>0</v>
      </c>
      <c r="CR27" s="22"/>
      <c r="CT27" s="106" t="str">
        <f t="shared" si="42"/>
        <v/>
      </c>
      <c r="CU27" s="22" t="str">
        <f t="shared" si="43"/>
        <v/>
      </c>
      <c r="CX27" s="106" t="str">
        <f t="shared" si="44"/>
        <v/>
      </c>
      <c r="CY27" s="20" t="str">
        <f t="shared" si="45"/>
        <v/>
      </c>
      <c r="CZ27" s="22" t="str">
        <f t="shared" si="46"/>
        <v/>
      </c>
      <c r="DB27" s="76" t="str">
        <f>IF($H27="", "", COUNTIF($G$11:$G$1010, "&gt;"&amp;$G27)+1+COUNTIF($G$11:$G27, $G27)-1)</f>
        <v/>
      </c>
      <c r="DC27" s="76" t="str">
        <f>IF($H27="", "", COUNTIF($CZ$11:$CZ$1010, "&gt;"&amp;$CZ27)+1+COUNTIF($CZ$11:$CZ27, $CZ27)-1)</f>
        <v/>
      </c>
      <c r="DE27" s="147" t="str">
        <f t="shared" si="47"/>
        <v/>
      </c>
      <c r="DF27" s="148"/>
      <c r="DG27" s="19" t="str">
        <f t="shared" si="48"/>
        <v/>
      </c>
      <c r="DH27" s="153" t="str">
        <f t="shared" si="49"/>
        <v/>
      </c>
      <c r="DI27" s="19" t="str">
        <f t="shared" si="2"/>
        <v/>
      </c>
      <c r="DJ27" s="153" t="str">
        <f t="shared" si="3"/>
        <v/>
      </c>
      <c r="DK27" s="19" t="str">
        <f t="shared" si="4"/>
        <v/>
      </c>
      <c r="DL27" s="153" t="str">
        <f t="shared" si="5"/>
        <v/>
      </c>
      <c r="DM27" s="19" t="str">
        <f t="shared" si="6"/>
        <v/>
      </c>
      <c r="DN27" s="153" t="str">
        <f t="shared" si="7"/>
        <v/>
      </c>
      <c r="DO27" s="19" t="str">
        <f t="shared" si="8"/>
        <v/>
      </c>
      <c r="DP27" s="153" t="str">
        <f t="shared" si="9"/>
        <v/>
      </c>
      <c r="DQ27" s="19" t="str">
        <f t="shared" si="10"/>
        <v/>
      </c>
      <c r="DR27" s="153" t="str">
        <f t="shared" si="11"/>
        <v/>
      </c>
      <c r="DS27" s="19" t="str">
        <f t="shared" si="12"/>
        <v/>
      </c>
      <c r="DT27" s="153" t="str">
        <f t="shared" si="13"/>
        <v/>
      </c>
      <c r="DU27" s="19" t="str">
        <f t="shared" si="14"/>
        <v/>
      </c>
      <c r="DV27" s="153" t="str">
        <f t="shared" si="15"/>
        <v/>
      </c>
      <c r="DW27" s="19" t="str">
        <f t="shared" si="16"/>
        <v/>
      </c>
      <c r="DX27" s="153" t="str">
        <f t="shared" si="17"/>
        <v/>
      </c>
      <c r="DY27" s="19" t="str">
        <f t="shared" si="18"/>
        <v/>
      </c>
      <c r="DZ27" s="153" t="str">
        <f t="shared" si="19"/>
        <v/>
      </c>
      <c r="EA27" s="19" t="str">
        <f t="shared" si="20"/>
        <v/>
      </c>
      <c r="EB27" s="153" t="str">
        <f t="shared" si="21"/>
        <v/>
      </c>
      <c r="EC27" s="19" t="str">
        <f t="shared" si="22"/>
        <v/>
      </c>
      <c r="ED27" s="153" t="str">
        <f t="shared" si="23"/>
        <v/>
      </c>
      <c r="EE27" s="19" t="str">
        <f t="shared" si="24"/>
        <v/>
      </c>
      <c r="EF27" s="153" t="str">
        <f t="shared" si="25"/>
        <v/>
      </c>
      <c r="EG27" s="19" t="str">
        <f t="shared" si="26"/>
        <v/>
      </c>
      <c r="EH27" s="153" t="str">
        <f t="shared" si="27"/>
        <v/>
      </c>
      <c r="EI27" s="19" t="str">
        <f t="shared" si="28"/>
        <v/>
      </c>
      <c r="EJ27" s="153" t="str">
        <f t="shared" si="29"/>
        <v/>
      </c>
      <c r="EK27" s="19" t="str">
        <f t="shared" si="30"/>
        <v/>
      </c>
      <c r="EL27" s="153" t="str">
        <f t="shared" si="31"/>
        <v/>
      </c>
      <c r="EM27" s="19" t="str">
        <f t="shared" si="32"/>
        <v/>
      </c>
      <c r="EN27" s="153" t="str">
        <f t="shared" si="33"/>
        <v/>
      </c>
      <c r="EO27" s="19" t="str">
        <f t="shared" si="34"/>
        <v/>
      </c>
      <c r="EP27" s="153" t="str">
        <f t="shared" si="35"/>
        <v/>
      </c>
      <c r="EQ27" s="19" t="str">
        <f t="shared" si="36"/>
        <v/>
      </c>
      <c r="ER27" s="153" t="str">
        <f t="shared" si="37"/>
        <v/>
      </c>
      <c r="ES27" s="19" t="str">
        <f t="shared" si="38"/>
        <v/>
      </c>
      <c r="ET27" s="153" t="str">
        <f t="shared" si="39"/>
        <v/>
      </c>
    </row>
    <row r="28" spans="1:150" x14ac:dyDescent="0.25">
      <c r="A28" s="31"/>
      <c r="B28" s="91" t="str">
        <f t="shared" si="40"/>
        <v/>
      </c>
      <c r="C28" s="20" t="str">
        <f t="shared" si="0"/>
        <v/>
      </c>
      <c r="D28" s="97" t="str">
        <f t="shared" si="1"/>
        <v/>
      </c>
      <c r="E28" s="62" t="str">
        <f t="shared" si="41"/>
        <v/>
      </c>
      <c r="F28" s="31"/>
      <c r="G28" s="282"/>
      <c r="H28" s="283"/>
      <c r="I28" s="284"/>
      <c r="J28" s="285"/>
      <c r="K28" s="286"/>
      <c r="L28" s="287"/>
      <c r="M28" s="288"/>
      <c r="N28" s="287"/>
      <c r="O28" s="288"/>
      <c r="P28" s="287"/>
      <c r="Q28" s="288"/>
      <c r="R28" s="287"/>
      <c r="S28" s="288"/>
      <c r="T28" s="287"/>
      <c r="U28" s="288"/>
      <c r="V28" s="287"/>
      <c r="W28" s="288"/>
      <c r="X28" s="287"/>
      <c r="Y28" s="288"/>
      <c r="Z28" s="287"/>
      <c r="AA28" s="288"/>
      <c r="AB28" s="287"/>
      <c r="AC28" s="288"/>
      <c r="AD28" s="287"/>
      <c r="AE28" s="288"/>
      <c r="AF28" s="287"/>
      <c r="AG28" s="288"/>
      <c r="AH28" s="287"/>
      <c r="AI28" s="288"/>
      <c r="AJ28" s="287"/>
      <c r="AK28" s="288"/>
      <c r="AL28" s="287"/>
      <c r="AM28" s="288"/>
      <c r="AN28" s="287"/>
      <c r="AO28" s="288"/>
      <c r="AP28" s="287"/>
      <c r="AQ28" s="288"/>
      <c r="AR28" s="287"/>
      <c r="AS28" s="288"/>
      <c r="AT28" s="287"/>
      <c r="AU28" s="288"/>
      <c r="AV28" s="287"/>
      <c r="AW28" s="288"/>
      <c r="AX28" s="287"/>
      <c r="AY28" s="31"/>
      <c r="BA28" s="76" t="str">
        <f t="shared" si="50"/>
        <v/>
      </c>
      <c r="BC28" s="76" t="str">
        <f>IF('Stock List'!$K28="", "", 'Stock List'!$K28)</f>
        <v/>
      </c>
      <c r="BE28" s="106">
        <f>IFERROR(ROUND(((INDEX('Stock List'!$M$11:$M$1010, MATCH(L28, 'Stock List'!$K$11:$K$1010, 0))/INDEX('Stock List'!$L$11:$L$1010, MATCH(L28, 'Stock List'!$K$11:$K$1010, 0)))*K28), 2), 0)</f>
        <v>0</v>
      </c>
      <c r="BF28" s="20"/>
      <c r="BG28" s="20">
        <f>IFERROR(ROUND(((INDEX('Stock List'!$M$11:$M$1010, MATCH(N28, 'Stock List'!$K$11:$K$1010, 0))/INDEX('Stock List'!$L$11:$L$1010, MATCH(N28, 'Stock List'!$K$11:$K$1010, 0)))*M28), 2), 0)</f>
        <v>0</v>
      </c>
      <c r="BH28" s="20"/>
      <c r="BI28" s="20">
        <f>IFERROR(ROUND(((INDEX('Stock List'!$M$11:$M$1010, MATCH(P28, 'Stock List'!$K$11:$K$1010, 0))/INDEX('Stock List'!$L$11:$L$1010, MATCH(P28, 'Stock List'!$K$11:$K$1010, 0)))*O28), 2), 0)</f>
        <v>0</v>
      </c>
      <c r="BJ28" s="20"/>
      <c r="BK28" s="20">
        <f>IFERROR(ROUND(((INDEX('Stock List'!$M$11:$M$1010, MATCH(R28, 'Stock List'!$K$11:$K$1010, 0))/INDEX('Stock List'!$L$11:$L$1010, MATCH(R28, 'Stock List'!$K$11:$K$1010, 0)))*Q28), 2), 0)</f>
        <v>0</v>
      </c>
      <c r="BL28" s="20"/>
      <c r="BM28" s="20">
        <f>IFERROR(ROUND(((INDEX('Stock List'!$M$11:$M$1010, MATCH(T28, 'Stock List'!$K$11:$K$1010, 0))/INDEX('Stock List'!$L$11:$L$1010, MATCH(T28, 'Stock List'!$K$11:$K$1010, 0)))*S28), 2), 0)</f>
        <v>0</v>
      </c>
      <c r="BN28" s="20"/>
      <c r="BO28" s="20">
        <f>IFERROR(ROUND(((INDEX('Stock List'!$M$11:$M$1010, MATCH(V28, 'Stock List'!$K$11:$K$1010, 0))/INDEX('Stock List'!$L$11:$L$1010, MATCH(V28, 'Stock List'!$K$11:$K$1010, 0)))*U28), 2), 0)</f>
        <v>0</v>
      </c>
      <c r="BP28" s="20"/>
      <c r="BQ28" s="20">
        <f>IFERROR(ROUND(((INDEX('Stock List'!$M$11:$M$1010, MATCH(X28, 'Stock List'!$K$11:$K$1010, 0))/INDEX('Stock List'!$L$11:$L$1010, MATCH(X28, 'Stock List'!$K$11:$K$1010, 0)))*W28), 2), 0)</f>
        <v>0</v>
      </c>
      <c r="BR28" s="20"/>
      <c r="BS28" s="20">
        <f>IFERROR(ROUND(((INDEX('Stock List'!$M$11:$M$1010, MATCH(Z28, 'Stock List'!$K$11:$K$1010, 0))/INDEX('Stock List'!$L$11:$L$1010, MATCH(Z28, 'Stock List'!$K$11:$K$1010, 0)))*Y28), 2), 0)</f>
        <v>0</v>
      </c>
      <c r="BT28" s="20"/>
      <c r="BU28" s="20">
        <f>IFERROR(ROUND(((INDEX('Stock List'!$M$11:$M$1010, MATCH(AB28, 'Stock List'!$K$11:$K$1010, 0))/INDEX('Stock List'!$L$11:$L$1010, MATCH(AB28, 'Stock List'!$K$11:$K$1010, 0)))*AA28), 2), 0)</f>
        <v>0</v>
      </c>
      <c r="BV28" s="20"/>
      <c r="BW28" s="20">
        <f>IFERROR(ROUND(((INDEX('Stock List'!$M$11:$M$1010, MATCH(AD28, 'Stock List'!$K$11:$K$1010, 0))/INDEX('Stock List'!$L$11:$L$1010, MATCH(AD28, 'Stock List'!$K$11:$K$1010, 0)))*AC28), 2), 0)</f>
        <v>0</v>
      </c>
      <c r="BX28" s="20"/>
      <c r="BY28" s="20">
        <f>IFERROR(ROUND(((INDEX('Stock List'!$M$11:$M$1010, MATCH(AF28, 'Stock List'!$K$11:$K$1010, 0))/INDEX('Stock List'!$L$11:$L$1010, MATCH(AF28, 'Stock List'!$K$11:$K$1010, 0)))*AE28), 2), 0)</f>
        <v>0</v>
      </c>
      <c r="BZ28" s="20"/>
      <c r="CA28" s="20">
        <f>IFERROR(ROUND(((INDEX('Stock List'!$M$11:$M$1010, MATCH(AH28, 'Stock List'!$K$11:$K$1010, 0))/INDEX('Stock List'!$L$11:$L$1010, MATCH(AH28, 'Stock List'!$K$11:$K$1010, 0)))*AG28), 2), 0)</f>
        <v>0</v>
      </c>
      <c r="CB28" s="20"/>
      <c r="CC28" s="20">
        <f>IFERROR(ROUND(((INDEX('Stock List'!$M$11:$M$1010, MATCH(AJ28, 'Stock List'!$K$11:$K$1010, 0))/INDEX('Stock List'!$L$11:$L$1010, MATCH(AJ28, 'Stock List'!$K$11:$K$1010, 0)))*AI28), 2), 0)</f>
        <v>0</v>
      </c>
      <c r="CD28" s="20"/>
      <c r="CE28" s="20">
        <f>IFERROR(ROUND(((INDEX('Stock List'!$M$11:$M$1010, MATCH(AL28, 'Stock List'!$K$11:$K$1010, 0))/INDEX('Stock List'!$L$11:$L$1010, MATCH(AL28, 'Stock List'!$K$11:$K$1010, 0)))*AK28), 2), 0)</f>
        <v>0</v>
      </c>
      <c r="CF28" s="20"/>
      <c r="CG28" s="20">
        <f>IFERROR(ROUND(((INDEX('Stock List'!$M$11:$M$1010, MATCH(AN28, 'Stock List'!$K$11:$K$1010, 0))/INDEX('Stock List'!$L$11:$L$1010, MATCH(AN28, 'Stock List'!$K$11:$K$1010, 0)))*AM28), 2), 0)</f>
        <v>0</v>
      </c>
      <c r="CH28" s="20"/>
      <c r="CI28" s="20">
        <f>IFERROR(ROUND(((INDEX('Stock List'!$M$11:$M$1010, MATCH(AP28, 'Stock List'!$K$11:$K$1010, 0))/INDEX('Stock List'!$L$11:$L$1010, MATCH(AP28, 'Stock List'!$K$11:$K$1010, 0)))*AO28), 2), 0)</f>
        <v>0</v>
      </c>
      <c r="CJ28" s="20"/>
      <c r="CK28" s="20">
        <f>IFERROR(ROUND(((INDEX('Stock List'!$M$11:$M$1010, MATCH(AR28, 'Stock List'!$K$11:$K$1010, 0))/INDEX('Stock List'!$L$11:$L$1010, MATCH(AR28, 'Stock List'!$K$11:$K$1010, 0)))*AQ28), 2), 0)</f>
        <v>0</v>
      </c>
      <c r="CL28" s="20"/>
      <c r="CM28" s="20">
        <f>IFERROR(ROUND(((INDEX('Stock List'!$M$11:$M$1010, MATCH(AT28, 'Stock List'!$K$11:$K$1010, 0))/INDEX('Stock List'!$L$11:$L$1010, MATCH(AT28, 'Stock List'!$K$11:$K$1010, 0)))*AS28), 2), 0)</f>
        <v>0</v>
      </c>
      <c r="CN28" s="20"/>
      <c r="CO28" s="20">
        <f>IFERROR(ROUND(((INDEX('Stock List'!$M$11:$M$1010, MATCH(AV28, 'Stock List'!$K$11:$K$1010, 0))/INDEX('Stock List'!$L$11:$L$1010, MATCH(AV28, 'Stock List'!$K$11:$K$1010, 0)))*AU28), 2), 0)</f>
        <v>0</v>
      </c>
      <c r="CP28" s="20"/>
      <c r="CQ28" s="20">
        <f>IFERROR(ROUND(((INDEX('Stock List'!$M$11:$M$1010, MATCH(AX28, 'Stock List'!$K$11:$K$1010, 0))/INDEX('Stock List'!$L$11:$L$1010, MATCH(AX28, 'Stock List'!$K$11:$K$1010, 0)))*AW28), 2), 0)</f>
        <v>0</v>
      </c>
      <c r="CR28" s="22"/>
      <c r="CT28" s="106" t="str">
        <f t="shared" si="42"/>
        <v/>
      </c>
      <c r="CU28" s="22" t="str">
        <f t="shared" si="43"/>
        <v/>
      </c>
      <c r="CX28" s="106" t="str">
        <f t="shared" si="44"/>
        <v/>
      </c>
      <c r="CY28" s="20" t="str">
        <f t="shared" si="45"/>
        <v/>
      </c>
      <c r="CZ28" s="22" t="str">
        <f t="shared" si="46"/>
        <v/>
      </c>
      <c r="DB28" s="76" t="str">
        <f>IF($H28="", "", COUNTIF($G$11:$G$1010, "&gt;"&amp;$G28)+1+COUNTIF($G$11:$G28, $G28)-1)</f>
        <v/>
      </c>
      <c r="DC28" s="76" t="str">
        <f>IF($H28="", "", COUNTIF($CZ$11:$CZ$1010, "&gt;"&amp;$CZ28)+1+COUNTIF($CZ$11:$CZ28, $CZ28)-1)</f>
        <v/>
      </c>
      <c r="DE28" s="147" t="str">
        <f t="shared" si="47"/>
        <v/>
      </c>
      <c r="DF28" s="148"/>
      <c r="DG28" s="19" t="str">
        <f t="shared" si="48"/>
        <v/>
      </c>
      <c r="DH28" s="153" t="str">
        <f t="shared" si="49"/>
        <v/>
      </c>
      <c r="DI28" s="19" t="str">
        <f t="shared" si="2"/>
        <v/>
      </c>
      <c r="DJ28" s="153" t="str">
        <f t="shared" si="3"/>
        <v/>
      </c>
      <c r="DK28" s="19" t="str">
        <f t="shared" si="4"/>
        <v/>
      </c>
      <c r="DL28" s="153" t="str">
        <f t="shared" si="5"/>
        <v/>
      </c>
      <c r="DM28" s="19" t="str">
        <f t="shared" si="6"/>
        <v/>
      </c>
      <c r="DN28" s="153" t="str">
        <f t="shared" si="7"/>
        <v/>
      </c>
      <c r="DO28" s="19" t="str">
        <f t="shared" si="8"/>
        <v/>
      </c>
      <c r="DP28" s="153" t="str">
        <f t="shared" si="9"/>
        <v/>
      </c>
      <c r="DQ28" s="19" t="str">
        <f t="shared" si="10"/>
        <v/>
      </c>
      <c r="DR28" s="153" t="str">
        <f t="shared" si="11"/>
        <v/>
      </c>
      <c r="DS28" s="19" t="str">
        <f t="shared" si="12"/>
        <v/>
      </c>
      <c r="DT28" s="153" t="str">
        <f t="shared" si="13"/>
        <v/>
      </c>
      <c r="DU28" s="19" t="str">
        <f t="shared" si="14"/>
        <v/>
      </c>
      <c r="DV28" s="153" t="str">
        <f t="shared" si="15"/>
        <v/>
      </c>
      <c r="DW28" s="19" t="str">
        <f t="shared" si="16"/>
        <v/>
      </c>
      <c r="DX28" s="153" t="str">
        <f t="shared" si="17"/>
        <v/>
      </c>
      <c r="DY28" s="19" t="str">
        <f t="shared" si="18"/>
        <v/>
      </c>
      <c r="DZ28" s="153" t="str">
        <f t="shared" si="19"/>
        <v/>
      </c>
      <c r="EA28" s="19" t="str">
        <f t="shared" si="20"/>
        <v/>
      </c>
      <c r="EB28" s="153" t="str">
        <f t="shared" si="21"/>
        <v/>
      </c>
      <c r="EC28" s="19" t="str">
        <f t="shared" si="22"/>
        <v/>
      </c>
      <c r="ED28" s="153" t="str">
        <f t="shared" si="23"/>
        <v/>
      </c>
      <c r="EE28" s="19" t="str">
        <f t="shared" si="24"/>
        <v/>
      </c>
      <c r="EF28" s="153" t="str">
        <f t="shared" si="25"/>
        <v/>
      </c>
      <c r="EG28" s="19" t="str">
        <f t="shared" si="26"/>
        <v/>
      </c>
      <c r="EH28" s="153" t="str">
        <f t="shared" si="27"/>
        <v/>
      </c>
      <c r="EI28" s="19" t="str">
        <f t="shared" si="28"/>
        <v/>
      </c>
      <c r="EJ28" s="153" t="str">
        <f t="shared" si="29"/>
        <v/>
      </c>
      <c r="EK28" s="19" t="str">
        <f t="shared" si="30"/>
        <v/>
      </c>
      <c r="EL28" s="153" t="str">
        <f t="shared" si="31"/>
        <v/>
      </c>
      <c r="EM28" s="19" t="str">
        <f t="shared" si="32"/>
        <v/>
      </c>
      <c r="EN28" s="153" t="str">
        <f t="shared" si="33"/>
        <v/>
      </c>
      <c r="EO28" s="19" t="str">
        <f t="shared" si="34"/>
        <v/>
      </c>
      <c r="EP28" s="153" t="str">
        <f t="shared" si="35"/>
        <v/>
      </c>
      <c r="EQ28" s="19" t="str">
        <f t="shared" si="36"/>
        <v/>
      </c>
      <c r="ER28" s="153" t="str">
        <f t="shared" si="37"/>
        <v/>
      </c>
      <c r="ES28" s="19" t="str">
        <f t="shared" si="38"/>
        <v/>
      </c>
      <c r="ET28" s="153" t="str">
        <f t="shared" si="39"/>
        <v/>
      </c>
    </row>
    <row r="29" spans="1:150" x14ac:dyDescent="0.25">
      <c r="A29" s="31"/>
      <c r="B29" s="91" t="str">
        <f t="shared" si="40"/>
        <v/>
      </c>
      <c r="C29" s="20" t="str">
        <f t="shared" si="0"/>
        <v/>
      </c>
      <c r="D29" s="97" t="str">
        <f t="shared" si="1"/>
        <v/>
      </c>
      <c r="E29" s="62" t="str">
        <f t="shared" si="41"/>
        <v/>
      </c>
      <c r="F29" s="31"/>
      <c r="G29" s="282"/>
      <c r="H29" s="283"/>
      <c r="I29" s="284"/>
      <c r="J29" s="285"/>
      <c r="K29" s="286"/>
      <c r="L29" s="287"/>
      <c r="M29" s="288"/>
      <c r="N29" s="287"/>
      <c r="O29" s="288"/>
      <c r="P29" s="287"/>
      <c r="Q29" s="288"/>
      <c r="R29" s="287"/>
      <c r="S29" s="288"/>
      <c r="T29" s="287"/>
      <c r="U29" s="288"/>
      <c r="V29" s="287"/>
      <c r="W29" s="288"/>
      <c r="X29" s="287"/>
      <c r="Y29" s="288"/>
      <c r="Z29" s="287"/>
      <c r="AA29" s="288"/>
      <c r="AB29" s="287"/>
      <c r="AC29" s="288"/>
      <c r="AD29" s="287"/>
      <c r="AE29" s="288"/>
      <c r="AF29" s="287"/>
      <c r="AG29" s="288"/>
      <c r="AH29" s="287"/>
      <c r="AI29" s="288"/>
      <c r="AJ29" s="287"/>
      <c r="AK29" s="288"/>
      <c r="AL29" s="287"/>
      <c r="AM29" s="288"/>
      <c r="AN29" s="287"/>
      <c r="AO29" s="288"/>
      <c r="AP29" s="287"/>
      <c r="AQ29" s="288"/>
      <c r="AR29" s="287"/>
      <c r="AS29" s="288"/>
      <c r="AT29" s="287"/>
      <c r="AU29" s="288"/>
      <c r="AV29" s="287"/>
      <c r="AW29" s="288"/>
      <c r="AX29" s="287"/>
      <c r="AY29" s="31"/>
      <c r="BA29" s="76" t="str">
        <f t="shared" si="50"/>
        <v/>
      </c>
      <c r="BC29" s="76" t="str">
        <f>IF('Stock List'!$K29="", "", 'Stock List'!$K29)</f>
        <v/>
      </c>
      <c r="BE29" s="106">
        <f>IFERROR(ROUND(((INDEX('Stock List'!$M$11:$M$1010, MATCH(L29, 'Stock List'!$K$11:$K$1010, 0))/INDEX('Stock List'!$L$11:$L$1010, MATCH(L29, 'Stock List'!$K$11:$K$1010, 0)))*K29), 2), 0)</f>
        <v>0</v>
      </c>
      <c r="BF29" s="20"/>
      <c r="BG29" s="20">
        <f>IFERROR(ROUND(((INDEX('Stock List'!$M$11:$M$1010, MATCH(N29, 'Stock List'!$K$11:$K$1010, 0))/INDEX('Stock List'!$L$11:$L$1010, MATCH(N29, 'Stock List'!$K$11:$K$1010, 0)))*M29), 2), 0)</f>
        <v>0</v>
      </c>
      <c r="BH29" s="20"/>
      <c r="BI29" s="20">
        <f>IFERROR(ROUND(((INDEX('Stock List'!$M$11:$M$1010, MATCH(P29, 'Stock List'!$K$11:$K$1010, 0))/INDEX('Stock List'!$L$11:$L$1010, MATCH(P29, 'Stock List'!$K$11:$K$1010, 0)))*O29), 2), 0)</f>
        <v>0</v>
      </c>
      <c r="BJ29" s="20"/>
      <c r="BK29" s="20">
        <f>IFERROR(ROUND(((INDEX('Stock List'!$M$11:$M$1010, MATCH(R29, 'Stock List'!$K$11:$K$1010, 0))/INDEX('Stock List'!$L$11:$L$1010, MATCH(R29, 'Stock List'!$K$11:$K$1010, 0)))*Q29), 2), 0)</f>
        <v>0</v>
      </c>
      <c r="BL29" s="20"/>
      <c r="BM29" s="20">
        <f>IFERROR(ROUND(((INDEX('Stock List'!$M$11:$M$1010, MATCH(T29, 'Stock List'!$K$11:$K$1010, 0))/INDEX('Stock List'!$L$11:$L$1010, MATCH(T29, 'Stock List'!$K$11:$K$1010, 0)))*S29), 2), 0)</f>
        <v>0</v>
      </c>
      <c r="BN29" s="20"/>
      <c r="BO29" s="20">
        <f>IFERROR(ROUND(((INDEX('Stock List'!$M$11:$M$1010, MATCH(V29, 'Stock List'!$K$11:$K$1010, 0))/INDEX('Stock List'!$L$11:$L$1010, MATCH(V29, 'Stock List'!$K$11:$K$1010, 0)))*U29), 2), 0)</f>
        <v>0</v>
      </c>
      <c r="BP29" s="20"/>
      <c r="BQ29" s="20">
        <f>IFERROR(ROUND(((INDEX('Stock List'!$M$11:$M$1010, MATCH(X29, 'Stock List'!$K$11:$K$1010, 0))/INDEX('Stock List'!$L$11:$L$1010, MATCH(X29, 'Stock List'!$K$11:$K$1010, 0)))*W29), 2), 0)</f>
        <v>0</v>
      </c>
      <c r="BR29" s="20"/>
      <c r="BS29" s="20">
        <f>IFERROR(ROUND(((INDEX('Stock List'!$M$11:$M$1010, MATCH(Z29, 'Stock List'!$K$11:$K$1010, 0))/INDEX('Stock List'!$L$11:$L$1010, MATCH(Z29, 'Stock List'!$K$11:$K$1010, 0)))*Y29), 2), 0)</f>
        <v>0</v>
      </c>
      <c r="BT29" s="20"/>
      <c r="BU29" s="20">
        <f>IFERROR(ROUND(((INDEX('Stock List'!$M$11:$M$1010, MATCH(AB29, 'Stock List'!$K$11:$K$1010, 0))/INDEX('Stock List'!$L$11:$L$1010, MATCH(AB29, 'Stock List'!$K$11:$K$1010, 0)))*AA29), 2), 0)</f>
        <v>0</v>
      </c>
      <c r="BV29" s="20"/>
      <c r="BW29" s="20">
        <f>IFERROR(ROUND(((INDEX('Stock List'!$M$11:$M$1010, MATCH(AD29, 'Stock List'!$K$11:$K$1010, 0))/INDEX('Stock List'!$L$11:$L$1010, MATCH(AD29, 'Stock List'!$K$11:$K$1010, 0)))*AC29), 2), 0)</f>
        <v>0</v>
      </c>
      <c r="BX29" s="20"/>
      <c r="BY29" s="20">
        <f>IFERROR(ROUND(((INDEX('Stock List'!$M$11:$M$1010, MATCH(AF29, 'Stock List'!$K$11:$K$1010, 0))/INDEX('Stock List'!$L$11:$L$1010, MATCH(AF29, 'Stock List'!$K$11:$K$1010, 0)))*AE29), 2), 0)</f>
        <v>0</v>
      </c>
      <c r="BZ29" s="20"/>
      <c r="CA29" s="20">
        <f>IFERROR(ROUND(((INDEX('Stock List'!$M$11:$M$1010, MATCH(AH29, 'Stock List'!$K$11:$K$1010, 0))/INDEX('Stock List'!$L$11:$L$1010, MATCH(AH29, 'Stock List'!$K$11:$K$1010, 0)))*AG29), 2), 0)</f>
        <v>0</v>
      </c>
      <c r="CB29" s="20"/>
      <c r="CC29" s="20">
        <f>IFERROR(ROUND(((INDEX('Stock List'!$M$11:$M$1010, MATCH(AJ29, 'Stock List'!$K$11:$K$1010, 0))/INDEX('Stock List'!$L$11:$L$1010, MATCH(AJ29, 'Stock List'!$K$11:$K$1010, 0)))*AI29), 2), 0)</f>
        <v>0</v>
      </c>
      <c r="CD29" s="20"/>
      <c r="CE29" s="20">
        <f>IFERROR(ROUND(((INDEX('Stock List'!$M$11:$M$1010, MATCH(AL29, 'Stock List'!$K$11:$K$1010, 0))/INDEX('Stock List'!$L$11:$L$1010, MATCH(AL29, 'Stock List'!$K$11:$K$1010, 0)))*AK29), 2), 0)</f>
        <v>0</v>
      </c>
      <c r="CF29" s="20"/>
      <c r="CG29" s="20">
        <f>IFERROR(ROUND(((INDEX('Stock List'!$M$11:$M$1010, MATCH(AN29, 'Stock List'!$K$11:$K$1010, 0))/INDEX('Stock List'!$L$11:$L$1010, MATCH(AN29, 'Stock List'!$K$11:$K$1010, 0)))*AM29), 2), 0)</f>
        <v>0</v>
      </c>
      <c r="CH29" s="20"/>
      <c r="CI29" s="20">
        <f>IFERROR(ROUND(((INDEX('Stock List'!$M$11:$M$1010, MATCH(AP29, 'Stock List'!$K$11:$K$1010, 0))/INDEX('Stock List'!$L$11:$L$1010, MATCH(AP29, 'Stock List'!$K$11:$K$1010, 0)))*AO29), 2), 0)</f>
        <v>0</v>
      </c>
      <c r="CJ29" s="20"/>
      <c r="CK29" s="20">
        <f>IFERROR(ROUND(((INDEX('Stock List'!$M$11:$M$1010, MATCH(AR29, 'Stock List'!$K$11:$K$1010, 0))/INDEX('Stock List'!$L$11:$L$1010, MATCH(AR29, 'Stock List'!$K$11:$K$1010, 0)))*AQ29), 2), 0)</f>
        <v>0</v>
      </c>
      <c r="CL29" s="20"/>
      <c r="CM29" s="20">
        <f>IFERROR(ROUND(((INDEX('Stock List'!$M$11:$M$1010, MATCH(AT29, 'Stock List'!$K$11:$K$1010, 0))/INDEX('Stock List'!$L$11:$L$1010, MATCH(AT29, 'Stock List'!$K$11:$K$1010, 0)))*AS29), 2), 0)</f>
        <v>0</v>
      </c>
      <c r="CN29" s="20"/>
      <c r="CO29" s="20">
        <f>IFERROR(ROUND(((INDEX('Stock List'!$M$11:$M$1010, MATCH(AV29, 'Stock List'!$K$11:$K$1010, 0))/INDEX('Stock List'!$L$11:$L$1010, MATCH(AV29, 'Stock List'!$K$11:$K$1010, 0)))*AU29), 2), 0)</f>
        <v>0</v>
      </c>
      <c r="CP29" s="20"/>
      <c r="CQ29" s="20">
        <f>IFERROR(ROUND(((INDEX('Stock List'!$M$11:$M$1010, MATCH(AX29, 'Stock List'!$K$11:$K$1010, 0))/INDEX('Stock List'!$L$11:$L$1010, MATCH(AX29, 'Stock List'!$K$11:$K$1010, 0)))*AW29), 2), 0)</f>
        <v>0</v>
      </c>
      <c r="CR29" s="22"/>
      <c r="CT29" s="106" t="str">
        <f t="shared" si="42"/>
        <v/>
      </c>
      <c r="CU29" s="22" t="str">
        <f t="shared" si="43"/>
        <v/>
      </c>
      <c r="CX29" s="106" t="str">
        <f t="shared" si="44"/>
        <v/>
      </c>
      <c r="CY29" s="20" t="str">
        <f t="shared" si="45"/>
        <v/>
      </c>
      <c r="CZ29" s="22" t="str">
        <f t="shared" si="46"/>
        <v/>
      </c>
      <c r="DB29" s="76" t="str">
        <f>IF($H29="", "", COUNTIF($G$11:$G$1010, "&gt;"&amp;$G29)+1+COUNTIF($G$11:$G29, $G29)-1)</f>
        <v/>
      </c>
      <c r="DC29" s="76" t="str">
        <f>IF($H29="", "", COUNTIF($CZ$11:$CZ$1010, "&gt;"&amp;$CZ29)+1+COUNTIF($CZ$11:$CZ29, $CZ29)-1)</f>
        <v/>
      </c>
      <c r="DE29" s="147" t="str">
        <f t="shared" si="47"/>
        <v/>
      </c>
      <c r="DF29" s="148"/>
      <c r="DG29" s="19" t="str">
        <f t="shared" si="48"/>
        <v/>
      </c>
      <c r="DH29" s="153" t="str">
        <f t="shared" si="49"/>
        <v/>
      </c>
      <c r="DI29" s="19" t="str">
        <f t="shared" si="2"/>
        <v/>
      </c>
      <c r="DJ29" s="153" t="str">
        <f t="shared" si="3"/>
        <v/>
      </c>
      <c r="DK29" s="19" t="str">
        <f t="shared" si="4"/>
        <v/>
      </c>
      <c r="DL29" s="153" t="str">
        <f t="shared" si="5"/>
        <v/>
      </c>
      <c r="DM29" s="19" t="str">
        <f t="shared" si="6"/>
        <v/>
      </c>
      <c r="DN29" s="153" t="str">
        <f t="shared" si="7"/>
        <v/>
      </c>
      <c r="DO29" s="19" t="str">
        <f t="shared" si="8"/>
        <v/>
      </c>
      <c r="DP29" s="153" t="str">
        <f t="shared" si="9"/>
        <v/>
      </c>
      <c r="DQ29" s="19" t="str">
        <f t="shared" si="10"/>
        <v/>
      </c>
      <c r="DR29" s="153" t="str">
        <f t="shared" si="11"/>
        <v/>
      </c>
      <c r="DS29" s="19" t="str">
        <f t="shared" si="12"/>
        <v/>
      </c>
      <c r="DT29" s="153" t="str">
        <f t="shared" si="13"/>
        <v/>
      </c>
      <c r="DU29" s="19" t="str">
        <f t="shared" si="14"/>
        <v/>
      </c>
      <c r="DV29" s="153" t="str">
        <f t="shared" si="15"/>
        <v/>
      </c>
      <c r="DW29" s="19" t="str">
        <f t="shared" si="16"/>
        <v/>
      </c>
      <c r="DX29" s="153" t="str">
        <f t="shared" si="17"/>
        <v/>
      </c>
      <c r="DY29" s="19" t="str">
        <f t="shared" si="18"/>
        <v/>
      </c>
      <c r="DZ29" s="153" t="str">
        <f t="shared" si="19"/>
        <v/>
      </c>
      <c r="EA29" s="19" t="str">
        <f t="shared" si="20"/>
        <v/>
      </c>
      <c r="EB29" s="153" t="str">
        <f t="shared" si="21"/>
        <v/>
      </c>
      <c r="EC29" s="19" t="str">
        <f t="shared" si="22"/>
        <v/>
      </c>
      <c r="ED29" s="153" t="str">
        <f t="shared" si="23"/>
        <v/>
      </c>
      <c r="EE29" s="19" t="str">
        <f t="shared" si="24"/>
        <v/>
      </c>
      <c r="EF29" s="153" t="str">
        <f t="shared" si="25"/>
        <v/>
      </c>
      <c r="EG29" s="19" t="str">
        <f t="shared" si="26"/>
        <v/>
      </c>
      <c r="EH29" s="153" t="str">
        <f t="shared" si="27"/>
        <v/>
      </c>
      <c r="EI29" s="19" t="str">
        <f t="shared" si="28"/>
        <v/>
      </c>
      <c r="EJ29" s="153" t="str">
        <f t="shared" si="29"/>
        <v/>
      </c>
      <c r="EK29" s="19" t="str">
        <f t="shared" si="30"/>
        <v/>
      </c>
      <c r="EL29" s="153" t="str">
        <f t="shared" si="31"/>
        <v/>
      </c>
      <c r="EM29" s="19" t="str">
        <f t="shared" si="32"/>
        <v/>
      </c>
      <c r="EN29" s="153" t="str">
        <f t="shared" si="33"/>
        <v/>
      </c>
      <c r="EO29" s="19" t="str">
        <f t="shared" si="34"/>
        <v/>
      </c>
      <c r="EP29" s="153" t="str">
        <f t="shared" si="35"/>
        <v/>
      </c>
      <c r="EQ29" s="19" t="str">
        <f t="shared" si="36"/>
        <v/>
      </c>
      <c r="ER29" s="153" t="str">
        <f t="shared" si="37"/>
        <v/>
      </c>
      <c r="ES29" s="19" t="str">
        <f t="shared" si="38"/>
        <v/>
      </c>
      <c r="ET29" s="153" t="str">
        <f t="shared" si="39"/>
        <v/>
      </c>
    </row>
    <row r="30" spans="1:150" x14ac:dyDescent="0.25">
      <c r="A30" s="31"/>
      <c r="B30" s="91" t="str">
        <f t="shared" si="40"/>
        <v/>
      </c>
      <c r="C30" s="20" t="str">
        <f t="shared" si="0"/>
        <v/>
      </c>
      <c r="D30" s="97" t="str">
        <f t="shared" si="1"/>
        <v/>
      </c>
      <c r="E30" s="62" t="str">
        <f t="shared" si="41"/>
        <v/>
      </c>
      <c r="F30" s="31"/>
      <c r="G30" s="282"/>
      <c r="H30" s="283"/>
      <c r="I30" s="284"/>
      <c r="J30" s="285"/>
      <c r="K30" s="286"/>
      <c r="L30" s="287"/>
      <c r="M30" s="288"/>
      <c r="N30" s="287"/>
      <c r="O30" s="288"/>
      <c r="P30" s="287"/>
      <c r="Q30" s="288"/>
      <c r="R30" s="287"/>
      <c r="S30" s="288"/>
      <c r="T30" s="287"/>
      <c r="U30" s="288"/>
      <c r="V30" s="287"/>
      <c r="W30" s="288"/>
      <c r="X30" s="287"/>
      <c r="Y30" s="288"/>
      <c r="Z30" s="287"/>
      <c r="AA30" s="288"/>
      <c r="AB30" s="287"/>
      <c r="AC30" s="288"/>
      <c r="AD30" s="287"/>
      <c r="AE30" s="288"/>
      <c r="AF30" s="287"/>
      <c r="AG30" s="288"/>
      <c r="AH30" s="287"/>
      <c r="AI30" s="288"/>
      <c r="AJ30" s="287"/>
      <c r="AK30" s="288"/>
      <c r="AL30" s="287"/>
      <c r="AM30" s="288"/>
      <c r="AN30" s="287"/>
      <c r="AO30" s="288"/>
      <c r="AP30" s="287"/>
      <c r="AQ30" s="288"/>
      <c r="AR30" s="287"/>
      <c r="AS30" s="288"/>
      <c r="AT30" s="287"/>
      <c r="AU30" s="288"/>
      <c r="AV30" s="287"/>
      <c r="AW30" s="288"/>
      <c r="AX30" s="287"/>
      <c r="AY30" s="31"/>
      <c r="BA30" s="76" t="str">
        <f t="shared" si="50"/>
        <v/>
      </c>
      <c r="BC30" s="76" t="str">
        <f>IF('Stock List'!$K30="", "", 'Stock List'!$K30)</f>
        <v/>
      </c>
      <c r="BE30" s="106">
        <f>IFERROR(ROUND(((INDEX('Stock List'!$M$11:$M$1010, MATCH(L30, 'Stock List'!$K$11:$K$1010, 0))/INDEX('Stock List'!$L$11:$L$1010, MATCH(L30, 'Stock List'!$K$11:$K$1010, 0)))*K30), 2), 0)</f>
        <v>0</v>
      </c>
      <c r="BF30" s="20"/>
      <c r="BG30" s="20">
        <f>IFERROR(ROUND(((INDEX('Stock List'!$M$11:$M$1010, MATCH(N30, 'Stock List'!$K$11:$K$1010, 0))/INDEX('Stock List'!$L$11:$L$1010, MATCH(N30, 'Stock List'!$K$11:$K$1010, 0)))*M30), 2), 0)</f>
        <v>0</v>
      </c>
      <c r="BH30" s="20"/>
      <c r="BI30" s="20">
        <f>IFERROR(ROUND(((INDEX('Stock List'!$M$11:$M$1010, MATCH(P30, 'Stock List'!$K$11:$K$1010, 0))/INDEX('Stock List'!$L$11:$L$1010, MATCH(P30, 'Stock List'!$K$11:$K$1010, 0)))*O30), 2), 0)</f>
        <v>0</v>
      </c>
      <c r="BJ30" s="20"/>
      <c r="BK30" s="20">
        <f>IFERROR(ROUND(((INDEX('Stock List'!$M$11:$M$1010, MATCH(R30, 'Stock List'!$K$11:$K$1010, 0))/INDEX('Stock List'!$L$11:$L$1010, MATCH(R30, 'Stock List'!$K$11:$K$1010, 0)))*Q30), 2), 0)</f>
        <v>0</v>
      </c>
      <c r="BL30" s="20"/>
      <c r="BM30" s="20">
        <f>IFERROR(ROUND(((INDEX('Stock List'!$M$11:$M$1010, MATCH(T30, 'Stock List'!$K$11:$K$1010, 0))/INDEX('Stock List'!$L$11:$L$1010, MATCH(T30, 'Stock List'!$K$11:$K$1010, 0)))*S30), 2), 0)</f>
        <v>0</v>
      </c>
      <c r="BN30" s="20"/>
      <c r="BO30" s="20">
        <f>IFERROR(ROUND(((INDEX('Stock List'!$M$11:$M$1010, MATCH(V30, 'Stock List'!$K$11:$K$1010, 0))/INDEX('Stock List'!$L$11:$L$1010, MATCH(V30, 'Stock List'!$K$11:$K$1010, 0)))*U30), 2), 0)</f>
        <v>0</v>
      </c>
      <c r="BP30" s="20"/>
      <c r="BQ30" s="20">
        <f>IFERROR(ROUND(((INDEX('Stock List'!$M$11:$M$1010, MATCH(X30, 'Stock List'!$K$11:$K$1010, 0))/INDEX('Stock List'!$L$11:$L$1010, MATCH(X30, 'Stock List'!$K$11:$K$1010, 0)))*W30), 2), 0)</f>
        <v>0</v>
      </c>
      <c r="BR30" s="20"/>
      <c r="BS30" s="20">
        <f>IFERROR(ROUND(((INDEX('Stock List'!$M$11:$M$1010, MATCH(Z30, 'Stock List'!$K$11:$K$1010, 0))/INDEX('Stock List'!$L$11:$L$1010, MATCH(Z30, 'Stock List'!$K$11:$K$1010, 0)))*Y30), 2), 0)</f>
        <v>0</v>
      </c>
      <c r="BT30" s="20"/>
      <c r="BU30" s="20">
        <f>IFERROR(ROUND(((INDEX('Stock List'!$M$11:$M$1010, MATCH(AB30, 'Stock List'!$K$11:$K$1010, 0))/INDEX('Stock List'!$L$11:$L$1010, MATCH(AB30, 'Stock List'!$K$11:$K$1010, 0)))*AA30), 2), 0)</f>
        <v>0</v>
      </c>
      <c r="BV30" s="20"/>
      <c r="BW30" s="20">
        <f>IFERROR(ROUND(((INDEX('Stock List'!$M$11:$M$1010, MATCH(AD30, 'Stock List'!$K$11:$K$1010, 0))/INDEX('Stock List'!$L$11:$L$1010, MATCH(AD30, 'Stock List'!$K$11:$K$1010, 0)))*AC30), 2), 0)</f>
        <v>0</v>
      </c>
      <c r="BX30" s="20"/>
      <c r="BY30" s="20">
        <f>IFERROR(ROUND(((INDEX('Stock List'!$M$11:$M$1010, MATCH(AF30, 'Stock List'!$K$11:$K$1010, 0))/INDEX('Stock List'!$L$11:$L$1010, MATCH(AF30, 'Stock List'!$K$11:$K$1010, 0)))*AE30), 2), 0)</f>
        <v>0</v>
      </c>
      <c r="BZ30" s="20"/>
      <c r="CA30" s="20">
        <f>IFERROR(ROUND(((INDEX('Stock List'!$M$11:$M$1010, MATCH(AH30, 'Stock List'!$K$11:$K$1010, 0))/INDEX('Stock List'!$L$11:$L$1010, MATCH(AH30, 'Stock List'!$K$11:$K$1010, 0)))*AG30), 2), 0)</f>
        <v>0</v>
      </c>
      <c r="CB30" s="20"/>
      <c r="CC30" s="20">
        <f>IFERROR(ROUND(((INDEX('Stock List'!$M$11:$M$1010, MATCH(AJ30, 'Stock List'!$K$11:$K$1010, 0))/INDEX('Stock List'!$L$11:$L$1010, MATCH(AJ30, 'Stock List'!$K$11:$K$1010, 0)))*AI30), 2), 0)</f>
        <v>0</v>
      </c>
      <c r="CD30" s="20"/>
      <c r="CE30" s="20">
        <f>IFERROR(ROUND(((INDEX('Stock List'!$M$11:$M$1010, MATCH(AL30, 'Stock List'!$K$11:$K$1010, 0))/INDEX('Stock List'!$L$11:$L$1010, MATCH(AL30, 'Stock List'!$K$11:$K$1010, 0)))*AK30), 2), 0)</f>
        <v>0</v>
      </c>
      <c r="CF30" s="20"/>
      <c r="CG30" s="20">
        <f>IFERROR(ROUND(((INDEX('Stock List'!$M$11:$M$1010, MATCH(AN30, 'Stock List'!$K$11:$K$1010, 0))/INDEX('Stock List'!$L$11:$L$1010, MATCH(AN30, 'Stock List'!$K$11:$K$1010, 0)))*AM30), 2), 0)</f>
        <v>0</v>
      </c>
      <c r="CH30" s="20"/>
      <c r="CI30" s="20">
        <f>IFERROR(ROUND(((INDEX('Stock List'!$M$11:$M$1010, MATCH(AP30, 'Stock List'!$K$11:$K$1010, 0))/INDEX('Stock List'!$L$11:$L$1010, MATCH(AP30, 'Stock List'!$K$11:$K$1010, 0)))*AO30), 2), 0)</f>
        <v>0</v>
      </c>
      <c r="CJ30" s="20"/>
      <c r="CK30" s="20">
        <f>IFERROR(ROUND(((INDEX('Stock List'!$M$11:$M$1010, MATCH(AR30, 'Stock List'!$K$11:$K$1010, 0))/INDEX('Stock List'!$L$11:$L$1010, MATCH(AR30, 'Stock List'!$K$11:$K$1010, 0)))*AQ30), 2), 0)</f>
        <v>0</v>
      </c>
      <c r="CL30" s="20"/>
      <c r="CM30" s="20">
        <f>IFERROR(ROUND(((INDEX('Stock List'!$M$11:$M$1010, MATCH(AT30, 'Stock List'!$K$11:$K$1010, 0))/INDEX('Stock List'!$L$11:$L$1010, MATCH(AT30, 'Stock List'!$K$11:$K$1010, 0)))*AS30), 2), 0)</f>
        <v>0</v>
      </c>
      <c r="CN30" s="20"/>
      <c r="CO30" s="20">
        <f>IFERROR(ROUND(((INDEX('Stock List'!$M$11:$M$1010, MATCH(AV30, 'Stock List'!$K$11:$K$1010, 0))/INDEX('Stock List'!$L$11:$L$1010, MATCH(AV30, 'Stock List'!$K$11:$K$1010, 0)))*AU30), 2), 0)</f>
        <v>0</v>
      </c>
      <c r="CP30" s="20"/>
      <c r="CQ30" s="20">
        <f>IFERROR(ROUND(((INDEX('Stock List'!$M$11:$M$1010, MATCH(AX30, 'Stock List'!$K$11:$K$1010, 0))/INDEX('Stock List'!$L$11:$L$1010, MATCH(AX30, 'Stock List'!$K$11:$K$1010, 0)))*AW30), 2), 0)</f>
        <v>0</v>
      </c>
      <c r="CR30" s="22"/>
      <c r="CT30" s="106" t="str">
        <f t="shared" si="42"/>
        <v/>
      </c>
      <c r="CU30" s="22" t="str">
        <f t="shared" si="43"/>
        <v/>
      </c>
      <c r="CX30" s="106" t="str">
        <f t="shared" si="44"/>
        <v/>
      </c>
      <c r="CY30" s="20" t="str">
        <f t="shared" si="45"/>
        <v/>
      </c>
      <c r="CZ30" s="22" t="str">
        <f t="shared" si="46"/>
        <v/>
      </c>
      <c r="DB30" s="76" t="str">
        <f>IF($H30="", "", COUNTIF($G$11:$G$1010, "&gt;"&amp;$G30)+1+COUNTIF($G$11:$G30, $G30)-1)</f>
        <v/>
      </c>
      <c r="DC30" s="76" t="str">
        <f>IF($H30="", "", COUNTIF($CZ$11:$CZ$1010, "&gt;"&amp;$CZ30)+1+COUNTIF($CZ$11:$CZ30, $CZ30)-1)</f>
        <v/>
      </c>
      <c r="DE30" s="147" t="str">
        <f t="shared" si="47"/>
        <v/>
      </c>
      <c r="DF30" s="148"/>
      <c r="DG30" s="19" t="str">
        <f t="shared" si="48"/>
        <v/>
      </c>
      <c r="DH30" s="153" t="str">
        <f t="shared" si="49"/>
        <v/>
      </c>
      <c r="DI30" s="19" t="str">
        <f t="shared" si="2"/>
        <v/>
      </c>
      <c r="DJ30" s="153" t="str">
        <f t="shared" si="3"/>
        <v/>
      </c>
      <c r="DK30" s="19" t="str">
        <f t="shared" si="4"/>
        <v/>
      </c>
      <c r="DL30" s="153" t="str">
        <f t="shared" si="5"/>
        <v/>
      </c>
      <c r="DM30" s="19" t="str">
        <f t="shared" si="6"/>
        <v/>
      </c>
      <c r="DN30" s="153" t="str">
        <f t="shared" si="7"/>
        <v/>
      </c>
      <c r="DO30" s="19" t="str">
        <f t="shared" si="8"/>
        <v/>
      </c>
      <c r="DP30" s="153" t="str">
        <f t="shared" si="9"/>
        <v/>
      </c>
      <c r="DQ30" s="19" t="str">
        <f t="shared" si="10"/>
        <v/>
      </c>
      <c r="DR30" s="153" t="str">
        <f t="shared" si="11"/>
        <v/>
      </c>
      <c r="DS30" s="19" t="str">
        <f t="shared" si="12"/>
        <v/>
      </c>
      <c r="DT30" s="153" t="str">
        <f t="shared" si="13"/>
        <v/>
      </c>
      <c r="DU30" s="19" t="str">
        <f t="shared" si="14"/>
        <v/>
      </c>
      <c r="DV30" s="153" t="str">
        <f t="shared" si="15"/>
        <v/>
      </c>
      <c r="DW30" s="19" t="str">
        <f t="shared" si="16"/>
        <v/>
      </c>
      <c r="DX30" s="153" t="str">
        <f t="shared" si="17"/>
        <v/>
      </c>
      <c r="DY30" s="19" t="str">
        <f t="shared" si="18"/>
        <v/>
      </c>
      <c r="DZ30" s="153" t="str">
        <f t="shared" si="19"/>
        <v/>
      </c>
      <c r="EA30" s="19" t="str">
        <f t="shared" si="20"/>
        <v/>
      </c>
      <c r="EB30" s="153" t="str">
        <f t="shared" si="21"/>
        <v/>
      </c>
      <c r="EC30" s="19" t="str">
        <f t="shared" si="22"/>
        <v/>
      </c>
      <c r="ED30" s="153" t="str">
        <f t="shared" si="23"/>
        <v/>
      </c>
      <c r="EE30" s="19" t="str">
        <f t="shared" si="24"/>
        <v/>
      </c>
      <c r="EF30" s="153" t="str">
        <f t="shared" si="25"/>
        <v/>
      </c>
      <c r="EG30" s="19" t="str">
        <f t="shared" si="26"/>
        <v/>
      </c>
      <c r="EH30" s="153" t="str">
        <f t="shared" si="27"/>
        <v/>
      </c>
      <c r="EI30" s="19" t="str">
        <f t="shared" si="28"/>
        <v/>
      </c>
      <c r="EJ30" s="153" t="str">
        <f t="shared" si="29"/>
        <v/>
      </c>
      <c r="EK30" s="19" t="str">
        <f t="shared" si="30"/>
        <v/>
      </c>
      <c r="EL30" s="153" t="str">
        <f t="shared" si="31"/>
        <v/>
      </c>
      <c r="EM30" s="19" t="str">
        <f t="shared" si="32"/>
        <v/>
      </c>
      <c r="EN30" s="153" t="str">
        <f t="shared" si="33"/>
        <v/>
      </c>
      <c r="EO30" s="19" t="str">
        <f t="shared" si="34"/>
        <v/>
      </c>
      <c r="EP30" s="153" t="str">
        <f t="shared" si="35"/>
        <v/>
      </c>
      <c r="EQ30" s="19" t="str">
        <f t="shared" si="36"/>
        <v/>
      </c>
      <c r="ER30" s="153" t="str">
        <f t="shared" si="37"/>
        <v/>
      </c>
      <c r="ES30" s="19" t="str">
        <f t="shared" si="38"/>
        <v/>
      </c>
      <c r="ET30" s="153" t="str">
        <f t="shared" si="39"/>
        <v/>
      </c>
    </row>
    <row r="31" spans="1:150" x14ac:dyDescent="0.25">
      <c r="A31" s="31"/>
      <c r="B31" s="91" t="str">
        <f t="shared" si="40"/>
        <v/>
      </c>
      <c r="C31" s="20" t="str">
        <f t="shared" si="0"/>
        <v/>
      </c>
      <c r="D31" s="97" t="str">
        <f t="shared" si="1"/>
        <v/>
      </c>
      <c r="E31" s="62" t="str">
        <f t="shared" si="41"/>
        <v/>
      </c>
      <c r="F31" s="31"/>
      <c r="G31" s="282"/>
      <c r="H31" s="283"/>
      <c r="I31" s="284"/>
      <c r="J31" s="285"/>
      <c r="K31" s="286"/>
      <c r="L31" s="287"/>
      <c r="M31" s="288"/>
      <c r="N31" s="287"/>
      <c r="O31" s="288"/>
      <c r="P31" s="287"/>
      <c r="Q31" s="288"/>
      <c r="R31" s="287"/>
      <c r="S31" s="288"/>
      <c r="T31" s="287"/>
      <c r="U31" s="288"/>
      <c r="V31" s="287"/>
      <c r="W31" s="288"/>
      <c r="X31" s="287"/>
      <c r="Y31" s="288"/>
      <c r="Z31" s="287"/>
      <c r="AA31" s="288"/>
      <c r="AB31" s="287"/>
      <c r="AC31" s="288"/>
      <c r="AD31" s="287"/>
      <c r="AE31" s="288"/>
      <c r="AF31" s="287"/>
      <c r="AG31" s="288"/>
      <c r="AH31" s="287"/>
      <c r="AI31" s="288"/>
      <c r="AJ31" s="287"/>
      <c r="AK31" s="288"/>
      <c r="AL31" s="287"/>
      <c r="AM31" s="288"/>
      <c r="AN31" s="287"/>
      <c r="AO31" s="288"/>
      <c r="AP31" s="287"/>
      <c r="AQ31" s="288"/>
      <c r="AR31" s="287"/>
      <c r="AS31" s="288"/>
      <c r="AT31" s="287"/>
      <c r="AU31" s="288"/>
      <c r="AV31" s="287"/>
      <c r="AW31" s="288"/>
      <c r="AX31" s="287"/>
      <c r="AY31" s="31"/>
      <c r="BA31" s="76" t="str">
        <f t="shared" si="50"/>
        <v/>
      </c>
      <c r="BC31" s="76" t="str">
        <f>IF('Stock List'!$K31="", "", 'Stock List'!$K31)</f>
        <v/>
      </c>
      <c r="BE31" s="106">
        <f>IFERROR(ROUND(((INDEX('Stock List'!$M$11:$M$1010, MATCH(L31, 'Stock List'!$K$11:$K$1010, 0))/INDEX('Stock List'!$L$11:$L$1010, MATCH(L31, 'Stock List'!$K$11:$K$1010, 0)))*K31), 2), 0)</f>
        <v>0</v>
      </c>
      <c r="BF31" s="20"/>
      <c r="BG31" s="20">
        <f>IFERROR(ROUND(((INDEX('Stock List'!$M$11:$M$1010, MATCH(N31, 'Stock List'!$K$11:$K$1010, 0))/INDEX('Stock List'!$L$11:$L$1010, MATCH(N31, 'Stock List'!$K$11:$K$1010, 0)))*M31), 2), 0)</f>
        <v>0</v>
      </c>
      <c r="BH31" s="20"/>
      <c r="BI31" s="20">
        <f>IFERROR(ROUND(((INDEX('Stock List'!$M$11:$M$1010, MATCH(P31, 'Stock List'!$K$11:$K$1010, 0))/INDEX('Stock List'!$L$11:$L$1010, MATCH(P31, 'Stock List'!$K$11:$K$1010, 0)))*O31), 2), 0)</f>
        <v>0</v>
      </c>
      <c r="BJ31" s="20"/>
      <c r="BK31" s="20">
        <f>IFERROR(ROUND(((INDEX('Stock List'!$M$11:$M$1010, MATCH(R31, 'Stock List'!$K$11:$K$1010, 0))/INDEX('Stock List'!$L$11:$L$1010, MATCH(R31, 'Stock List'!$K$11:$K$1010, 0)))*Q31), 2), 0)</f>
        <v>0</v>
      </c>
      <c r="BL31" s="20"/>
      <c r="BM31" s="20">
        <f>IFERROR(ROUND(((INDEX('Stock List'!$M$11:$M$1010, MATCH(T31, 'Stock List'!$K$11:$K$1010, 0))/INDEX('Stock List'!$L$11:$L$1010, MATCH(T31, 'Stock List'!$K$11:$K$1010, 0)))*S31), 2), 0)</f>
        <v>0</v>
      </c>
      <c r="BN31" s="20"/>
      <c r="BO31" s="20">
        <f>IFERROR(ROUND(((INDEX('Stock List'!$M$11:$M$1010, MATCH(V31, 'Stock List'!$K$11:$K$1010, 0))/INDEX('Stock List'!$L$11:$L$1010, MATCH(V31, 'Stock List'!$K$11:$K$1010, 0)))*U31), 2), 0)</f>
        <v>0</v>
      </c>
      <c r="BP31" s="20"/>
      <c r="BQ31" s="20">
        <f>IFERROR(ROUND(((INDEX('Stock List'!$M$11:$M$1010, MATCH(X31, 'Stock List'!$K$11:$K$1010, 0))/INDEX('Stock List'!$L$11:$L$1010, MATCH(X31, 'Stock List'!$K$11:$K$1010, 0)))*W31), 2), 0)</f>
        <v>0</v>
      </c>
      <c r="BR31" s="20"/>
      <c r="BS31" s="20">
        <f>IFERROR(ROUND(((INDEX('Stock List'!$M$11:$M$1010, MATCH(Z31, 'Stock List'!$K$11:$K$1010, 0))/INDEX('Stock List'!$L$11:$L$1010, MATCH(Z31, 'Stock List'!$K$11:$K$1010, 0)))*Y31), 2), 0)</f>
        <v>0</v>
      </c>
      <c r="BT31" s="20"/>
      <c r="BU31" s="20">
        <f>IFERROR(ROUND(((INDEX('Stock List'!$M$11:$M$1010, MATCH(AB31, 'Stock List'!$K$11:$K$1010, 0))/INDEX('Stock List'!$L$11:$L$1010, MATCH(AB31, 'Stock List'!$K$11:$K$1010, 0)))*AA31), 2), 0)</f>
        <v>0</v>
      </c>
      <c r="BV31" s="20"/>
      <c r="BW31" s="20">
        <f>IFERROR(ROUND(((INDEX('Stock List'!$M$11:$M$1010, MATCH(AD31, 'Stock List'!$K$11:$K$1010, 0))/INDEX('Stock List'!$L$11:$L$1010, MATCH(AD31, 'Stock List'!$K$11:$K$1010, 0)))*AC31), 2), 0)</f>
        <v>0</v>
      </c>
      <c r="BX31" s="20"/>
      <c r="BY31" s="20">
        <f>IFERROR(ROUND(((INDEX('Stock List'!$M$11:$M$1010, MATCH(AF31, 'Stock List'!$K$11:$K$1010, 0))/INDEX('Stock List'!$L$11:$L$1010, MATCH(AF31, 'Stock List'!$K$11:$K$1010, 0)))*AE31), 2), 0)</f>
        <v>0</v>
      </c>
      <c r="BZ31" s="20"/>
      <c r="CA31" s="20">
        <f>IFERROR(ROUND(((INDEX('Stock List'!$M$11:$M$1010, MATCH(AH31, 'Stock List'!$K$11:$K$1010, 0))/INDEX('Stock List'!$L$11:$L$1010, MATCH(AH31, 'Stock List'!$K$11:$K$1010, 0)))*AG31), 2), 0)</f>
        <v>0</v>
      </c>
      <c r="CB31" s="20"/>
      <c r="CC31" s="20">
        <f>IFERROR(ROUND(((INDEX('Stock List'!$M$11:$M$1010, MATCH(AJ31, 'Stock List'!$K$11:$K$1010, 0))/INDEX('Stock List'!$L$11:$L$1010, MATCH(AJ31, 'Stock List'!$K$11:$K$1010, 0)))*AI31), 2), 0)</f>
        <v>0</v>
      </c>
      <c r="CD31" s="20"/>
      <c r="CE31" s="20">
        <f>IFERROR(ROUND(((INDEX('Stock List'!$M$11:$M$1010, MATCH(AL31, 'Stock List'!$K$11:$K$1010, 0))/INDEX('Stock List'!$L$11:$L$1010, MATCH(AL31, 'Stock List'!$K$11:$K$1010, 0)))*AK31), 2), 0)</f>
        <v>0</v>
      </c>
      <c r="CF31" s="20"/>
      <c r="CG31" s="20">
        <f>IFERROR(ROUND(((INDEX('Stock List'!$M$11:$M$1010, MATCH(AN31, 'Stock List'!$K$11:$K$1010, 0))/INDEX('Stock List'!$L$11:$L$1010, MATCH(AN31, 'Stock List'!$K$11:$K$1010, 0)))*AM31), 2), 0)</f>
        <v>0</v>
      </c>
      <c r="CH31" s="20"/>
      <c r="CI31" s="20">
        <f>IFERROR(ROUND(((INDEX('Stock List'!$M$11:$M$1010, MATCH(AP31, 'Stock List'!$K$11:$K$1010, 0))/INDEX('Stock List'!$L$11:$L$1010, MATCH(AP31, 'Stock List'!$K$11:$K$1010, 0)))*AO31), 2), 0)</f>
        <v>0</v>
      </c>
      <c r="CJ31" s="20"/>
      <c r="CK31" s="20">
        <f>IFERROR(ROUND(((INDEX('Stock List'!$M$11:$M$1010, MATCH(AR31, 'Stock List'!$K$11:$K$1010, 0))/INDEX('Stock List'!$L$11:$L$1010, MATCH(AR31, 'Stock List'!$K$11:$K$1010, 0)))*AQ31), 2), 0)</f>
        <v>0</v>
      </c>
      <c r="CL31" s="20"/>
      <c r="CM31" s="20">
        <f>IFERROR(ROUND(((INDEX('Stock List'!$M$11:$M$1010, MATCH(AT31, 'Stock List'!$K$11:$K$1010, 0))/INDEX('Stock List'!$L$11:$L$1010, MATCH(AT31, 'Stock List'!$K$11:$K$1010, 0)))*AS31), 2), 0)</f>
        <v>0</v>
      </c>
      <c r="CN31" s="20"/>
      <c r="CO31" s="20">
        <f>IFERROR(ROUND(((INDEX('Stock List'!$M$11:$M$1010, MATCH(AV31, 'Stock List'!$K$11:$K$1010, 0))/INDEX('Stock List'!$L$11:$L$1010, MATCH(AV31, 'Stock List'!$K$11:$K$1010, 0)))*AU31), 2), 0)</f>
        <v>0</v>
      </c>
      <c r="CP31" s="20"/>
      <c r="CQ31" s="20">
        <f>IFERROR(ROUND(((INDEX('Stock List'!$M$11:$M$1010, MATCH(AX31, 'Stock List'!$K$11:$K$1010, 0))/INDEX('Stock List'!$L$11:$L$1010, MATCH(AX31, 'Stock List'!$K$11:$K$1010, 0)))*AW31), 2), 0)</f>
        <v>0</v>
      </c>
      <c r="CR31" s="22"/>
      <c r="CT31" s="106" t="str">
        <f t="shared" si="42"/>
        <v/>
      </c>
      <c r="CU31" s="22" t="str">
        <f t="shared" si="43"/>
        <v/>
      </c>
      <c r="CX31" s="106" t="str">
        <f t="shared" si="44"/>
        <v/>
      </c>
      <c r="CY31" s="20" t="str">
        <f t="shared" si="45"/>
        <v/>
      </c>
      <c r="CZ31" s="22" t="str">
        <f t="shared" si="46"/>
        <v/>
      </c>
      <c r="DB31" s="76" t="str">
        <f>IF($H31="", "", COUNTIF($G$11:$G$1010, "&gt;"&amp;$G31)+1+COUNTIF($G$11:$G31, $G31)-1)</f>
        <v/>
      </c>
      <c r="DC31" s="76" t="str">
        <f>IF($H31="", "", COUNTIF($CZ$11:$CZ$1010, "&gt;"&amp;$CZ31)+1+COUNTIF($CZ$11:$CZ31, $CZ31)-1)</f>
        <v/>
      </c>
      <c r="DE31" s="147" t="str">
        <f t="shared" si="47"/>
        <v/>
      </c>
      <c r="DF31" s="148"/>
      <c r="DG31" s="19" t="str">
        <f t="shared" si="48"/>
        <v/>
      </c>
      <c r="DH31" s="153" t="str">
        <f t="shared" si="49"/>
        <v/>
      </c>
      <c r="DI31" s="19" t="str">
        <f t="shared" si="2"/>
        <v/>
      </c>
      <c r="DJ31" s="153" t="str">
        <f t="shared" si="3"/>
        <v/>
      </c>
      <c r="DK31" s="19" t="str">
        <f t="shared" si="4"/>
        <v/>
      </c>
      <c r="DL31" s="153" t="str">
        <f t="shared" si="5"/>
        <v/>
      </c>
      <c r="DM31" s="19" t="str">
        <f t="shared" si="6"/>
        <v/>
      </c>
      <c r="DN31" s="153" t="str">
        <f t="shared" si="7"/>
        <v/>
      </c>
      <c r="DO31" s="19" t="str">
        <f t="shared" si="8"/>
        <v/>
      </c>
      <c r="DP31" s="153" t="str">
        <f t="shared" si="9"/>
        <v/>
      </c>
      <c r="DQ31" s="19" t="str">
        <f t="shared" si="10"/>
        <v/>
      </c>
      <c r="DR31" s="153" t="str">
        <f t="shared" si="11"/>
        <v/>
      </c>
      <c r="DS31" s="19" t="str">
        <f t="shared" si="12"/>
        <v/>
      </c>
      <c r="DT31" s="153" t="str">
        <f t="shared" si="13"/>
        <v/>
      </c>
      <c r="DU31" s="19" t="str">
        <f t="shared" si="14"/>
        <v/>
      </c>
      <c r="DV31" s="153" t="str">
        <f t="shared" si="15"/>
        <v/>
      </c>
      <c r="DW31" s="19" t="str">
        <f t="shared" si="16"/>
        <v/>
      </c>
      <c r="DX31" s="153" t="str">
        <f t="shared" si="17"/>
        <v/>
      </c>
      <c r="DY31" s="19" t="str">
        <f t="shared" si="18"/>
        <v/>
      </c>
      <c r="DZ31" s="153" t="str">
        <f t="shared" si="19"/>
        <v/>
      </c>
      <c r="EA31" s="19" t="str">
        <f t="shared" si="20"/>
        <v/>
      </c>
      <c r="EB31" s="153" t="str">
        <f t="shared" si="21"/>
        <v/>
      </c>
      <c r="EC31" s="19" t="str">
        <f t="shared" si="22"/>
        <v/>
      </c>
      <c r="ED31" s="153" t="str">
        <f t="shared" si="23"/>
        <v/>
      </c>
      <c r="EE31" s="19" t="str">
        <f t="shared" si="24"/>
        <v/>
      </c>
      <c r="EF31" s="153" t="str">
        <f t="shared" si="25"/>
        <v/>
      </c>
      <c r="EG31" s="19" t="str">
        <f t="shared" si="26"/>
        <v/>
      </c>
      <c r="EH31" s="153" t="str">
        <f t="shared" si="27"/>
        <v/>
      </c>
      <c r="EI31" s="19" t="str">
        <f t="shared" si="28"/>
        <v/>
      </c>
      <c r="EJ31" s="153" t="str">
        <f t="shared" si="29"/>
        <v/>
      </c>
      <c r="EK31" s="19" t="str">
        <f t="shared" si="30"/>
        <v/>
      </c>
      <c r="EL31" s="153" t="str">
        <f t="shared" si="31"/>
        <v/>
      </c>
      <c r="EM31" s="19" t="str">
        <f t="shared" si="32"/>
        <v/>
      </c>
      <c r="EN31" s="153" t="str">
        <f t="shared" si="33"/>
        <v/>
      </c>
      <c r="EO31" s="19" t="str">
        <f t="shared" si="34"/>
        <v/>
      </c>
      <c r="EP31" s="153" t="str">
        <f t="shared" si="35"/>
        <v/>
      </c>
      <c r="EQ31" s="19" t="str">
        <f t="shared" si="36"/>
        <v/>
      </c>
      <c r="ER31" s="153" t="str">
        <f t="shared" si="37"/>
        <v/>
      </c>
      <c r="ES31" s="19" t="str">
        <f t="shared" si="38"/>
        <v/>
      </c>
      <c r="ET31" s="153" t="str">
        <f t="shared" si="39"/>
        <v/>
      </c>
    </row>
    <row r="32" spans="1:150" x14ac:dyDescent="0.25">
      <c r="A32" s="31"/>
      <c r="B32" s="91" t="str">
        <f t="shared" si="40"/>
        <v/>
      </c>
      <c r="C32" s="20" t="str">
        <f t="shared" si="0"/>
        <v/>
      </c>
      <c r="D32" s="97" t="str">
        <f t="shared" si="1"/>
        <v/>
      </c>
      <c r="E32" s="62" t="str">
        <f t="shared" si="41"/>
        <v/>
      </c>
      <c r="F32" s="31"/>
      <c r="G32" s="282"/>
      <c r="H32" s="283"/>
      <c r="I32" s="284"/>
      <c r="J32" s="285"/>
      <c r="K32" s="286"/>
      <c r="L32" s="287"/>
      <c r="M32" s="288"/>
      <c r="N32" s="287"/>
      <c r="O32" s="288"/>
      <c r="P32" s="287"/>
      <c r="Q32" s="288"/>
      <c r="R32" s="287"/>
      <c r="S32" s="288"/>
      <c r="T32" s="287"/>
      <c r="U32" s="288"/>
      <c r="V32" s="287"/>
      <c r="W32" s="288"/>
      <c r="X32" s="287"/>
      <c r="Y32" s="288"/>
      <c r="Z32" s="287"/>
      <c r="AA32" s="288"/>
      <c r="AB32" s="287"/>
      <c r="AC32" s="288"/>
      <c r="AD32" s="287"/>
      <c r="AE32" s="288"/>
      <c r="AF32" s="287"/>
      <c r="AG32" s="288"/>
      <c r="AH32" s="287"/>
      <c r="AI32" s="288"/>
      <c r="AJ32" s="287"/>
      <c r="AK32" s="288"/>
      <c r="AL32" s="287"/>
      <c r="AM32" s="288"/>
      <c r="AN32" s="287"/>
      <c r="AO32" s="288"/>
      <c r="AP32" s="287"/>
      <c r="AQ32" s="288"/>
      <c r="AR32" s="287"/>
      <c r="AS32" s="288"/>
      <c r="AT32" s="287"/>
      <c r="AU32" s="288"/>
      <c r="AV32" s="287"/>
      <c r="AW32" s="288"/>
      <c r="AX32" s="287"/>
      <c r="AY32" s="31"/>
      <c r="BA32" s="76" t="str">
        <f t="shared" si="50"/>
        <v/>
      </c>
      <c r="BC32" s="76" t="str">
        <f>IF('Stock List'!$K32="", "", 'Stock List'!$K32)</f>
        <v/>
      </c>
      <c r="BE32" s="106">
        <f>IFERROR(ROUND(((INDEX('Stock List'!$M$11:$M$1010, MATCH(L32, 'Stock List'!$K$11:$K$1010, 0))/INDEX('Stock List'!$L$11:$L$1010, MATCH(L32, 'Stock List'!$K$11:$K$1010, 0)))*K32), 2), 0)</f>
        <v>0</v>
      </c>
      <c r="BF32" s="20"/>
      <c r="BG32" s="20">
        <f>IFERROR(ROUND(((INDEX('Stock List'!$M$11:$M$1010, MATCH(N32, 'Stock List'!$K$11:$K$1010, 0))/INDEX('Stock List'!$L$11:$L$1010, MATCH(N32, 'Stock List'!$K$11:$K$1010, 0)))*M32), 2), 0)</f>
        <v>0</v>
      </c>
      <c r="BH32" s="20"/>
      <c r="BI32" s="20">
        <f>IFERROR(ROUND(((INDEX('Stock List'!$M$11:$M$1010, MATCH(P32, 'Stock List'!$K$11:$K$1010, 0))/INDEX('Stock List'!$L$11:$L$1010, MATCH(P32, 'Stock List'!$K$11:$K$1010, 0)))*O32), 2), 0)</f>
        <v>0</v>
      </c>
      <c r="BJ32" s="20"/>
      <c r="BK32" s="20">
        <f>IFERROR(ROUND(((INDEX('Stock List'!$M$11:$M$1010, MATCH(R32, 'Stock List'!$K$11:$K$1010, 0))/INDEX('Stock List'!$L$11:$L$1010, MATCH(R32, 'Stock List'!$K$11:$K$1010, 0)))*Q32), 2), 0)</f>
        <v>0</v>
      </c>
      <c r="BL32" s="20"/>
      <c r="BM32" s="20">
        <f>IFERROR(ROUND(((INDEX('Stock List'!$M$11:$M$1010, MATCH(T32, 'Stock List'!$K$11:$K$1010, 0))/INDEX('Stock List'!$L$11:$L$1010, MATCH(T32, 'Stock List'!$K$11:$K$1010, 0)))*S32), 2), 0)</f>
        <v>0</v>
      </c>
      <c r="BN32" s="20"/>
      <c r="BO32" s="20">
        <f>IFERROR(ROUND(((INDEX('Stock List'!$M$11:$M$1010, MATCH(V32, 'Stock List'!$K$11:$K$1010, 0))/INDEX('Stock List'!$L$11:$L$1010, MATCH(V32, 'Stock List'!$K$11:$K$1010, 0)))*U32), 2), 0)</f>
        <v>0</v>
      </c>
      <c r="BP32" s="20"/>
      <c r="BQ32" s="20">
        <f>IFERROR(ROUND(((INDEX('Stock List'!$M$11:$M$1010, MATCH(X32, 'Stock List'!$K$11:$K$1010, 0))/INDEX('Stock List'!$L$11:$L$1010, MATCH(X32, 'Stock List'!$K$11:$K$1010, 0)))*W32), 2), 0)</f>
        <v>0</v>
      </c>
      <c r="BR32" s="20"/>
      <c r="BS32" s="20">
        <f>IFERROR(ROUND(((INDEX('Stock List'!$M$11:$M$1010, MATCH(Z32, 'Stock List'!$K$11:$K$1010, 0))/INDEX('Stock List'!$L$11:$L$1010, MATCH(Z32, 'Stock List'!$K$11:$K$1010, 0)))*Y32), 2), 0)</f>
        <v>0</v>
      </c>
      <c r="BT32" s="20"/>
      <c r="BU32" s="20">
        <f>IFERROR(ROUND(((INDEX('Stock List'!$M$11:$M$1010, MATCH(AB32, 'Stock List'!$K$11:$K$1010, 0))/INDEX('Stock List'!$L$11:$L$1010, MATCH(AB32, 'Stock List'!$K$11:$K$1010, 0)))*AA32), 2), 0)</f>
        <v>0</v>
      </c>
      <c r="BV32" s="20"/>
      <c r="BW32" s="20">
        <f>IFERROR(ROUND(((INDEX('Stock List'!$M$11:$M$1010, MATCH(AD32, 'Stock List'!$K$11:$K$1010, 0))/INDEX('Stock List'!$L$11:$L$1010, MATCH(AD32, 'Stock List'!$K$11:$K$1010, 0)))*AC32), 2), 0)</f>
        <v>0</v>
      </c>
      <c r="BX32" s="20"/>
      <c r="BY32" s="20">
        <f>IFERROR(ROUND(((INDEX('Stock List'!$M$11:$M$1010, MATCH(AF32, 'Stock List'!$K$11:$K$1010, 0))/INDEX('Stock List'!$L$11:$L$1010, MATCH(AF32, 'Stock List'!$K$11:$K$1010, 0)))*AE32), 2), 0)</f>
        <v>0</v>
      </c>
      <c r="BZ32" s="20"/>
      <c r="CA32" s="20">
        <f>IFERROR(ROUND(((INDEX('Stock List'!$M$11:$M$1010, MATCH(AH32, 'Stock List'!$K$11:$K$1010, 0))/INDEX('Stock List'!$L$11:$L$1010, MATCH(AH32, 'Stock List'!$K$11:$K$1010, 0)))*AG32), 2), 0)</f>
        <v>0</v>
      </c>
      <c r="CB32" s="20"/>
      <c r="CC32" s="20">
        <f>IFERROR(ROUND(((INDEX('Stock List'!$M$11:$M$1010, MATCH(AJ32, 'Stock List'!$K$11:$K$1010, 0))/INDEX('Stock List'!$L$11:$L$1010, MATCH(AJ32, 'Stock List'!$K$11:$K$1010, 0)))*AI32), 2), 0)</f>
        <v>0</v>
      </c>
      <c r="CD32" s="20"/>
      <c r="CE32" s="20">
        <f>IFERROR(ROUND(((INDEX('Stock List'!$M$11:$M$1010, MATCH(AL32, 'Stock List'!$K$11:$K$1010, 0))/INDEX('Stock List'!$L$11:$L$1010, MATCH(AL32, 'Stock List'!$K$11:$K$1010, 0)))*AK32), 2), 0)</f>
        <v>0</v>
      </c>
      <c r="CF32" s="20"/>
      <c r="CG32" s="20">
        <f>IFERROR(ROUND(((INDEX('Stock List'!$M$11:$M$1010, MATCH(AN32, 'Stock List'!$K$11:$K$1010, 0))/INDEX('Stock List'!$L$11:$L$1010, MATCH(AN32, 'Stock List'!$K$11:$K$1010, 0)))*AM32), 2), 0)</f>
        <v>0</v>
      </c>
      <c r="CH32" s="20"/>
      <c r="CI32" s="20">
        <f>IFERROR(ROUND(((INDEX('Stock List'!$M$11:$M$1010, MATCH(AP32, 'Stock List'!$K$11:$K$1010, 0))/INDEX('Stock List'!$L$11:$L$1010, MATCH(AP32, 'Stock List'!$K$11:$K$1010, 0)))*AO32), 2), 0)</f>
        <v>0</v>
      </c>
      <c r="CJ32" s="20"/>
      <c r="CK32" s="20">
        <f>IFERROR(ROUND(((INDEX('Stock List'!$M$11:$M$1010, MATCH(AR32, 'Stock List'!$K$11:$K$1010, 0))/INDEX('Stock List'!$L$11:$L$1010, MATCH(AR32, 'Stock List'!$K$11:$K$1010, 0)))*AQ32), 2), 0)</f>
        <v>0</v>
      </c>
      <c r="CL32" s="20"/>
      <c r="CM32" s="20">
        <f>IFERROR(ROUND(((INDEX('Stock List'!$M$11:$M$1010, MATCH(AT32, 'Stock List'!$K$11:$K$1010, 0))/INDEX('Stock List'!$L$11:$L$1010, MATCH(AT32, 'Stock List'!$K$11:$K$1010, 0)))*AS32), 2), 0)</f>
        <v>0</v>
      </c>
      <c r="CN32" s="20"/>
      <c r="CO32" s="20">
        <f>IFERROR(ROUND(((INDEX('Stock List'!$M$11:$M$1010, MATCH(AV32, 'Stock List'!$K$11:$K$1010, 0))/INDEX('Stock List'!$L$11:$L$1010, MATCH(AV32, 'Stock List'!$K$11:$K$1010, 0)))*AU32), 2), 0)</f>
        <v>0</v>
      </c>
      <c r="CP32" s="20"/>
      <c r="CQ32" s="20">
        <f>IFERROR(ROUND(((INDEX('Stock List'!$M$11:$M$1010, MATCH(AX32, 'Stock List'!$K$11:$K$1010, 0))/INDEX('Stock List'!$L$11:$L$1010, MATCH(AX32, 'Stock List'!$K$11:$K$1010, 0)))*AW32), 2), 0)</f>
        <v>0</v>
      </c>
      <c r="CR32" s="22"/>
      <c r="CT32" s="106" t="str">
        <f t="shared" si="42"/>
        <v/>
      </c>
      <c r="CU32" s="22" t="str">
        <f t="shared" si="43"/>
        <v/>
      </c>
      <c r="CX32" s="106" t="str">
        <f t="shared" si="44"/>
        <v/>
      </c>
      <c r="CY32" s="20" t="str">
        <f t="shared" si="45"/>
        <v/>
      </c>
      <c r="CZ32" s="22" t="str">
        <f t="shared" si="46"/>
        <v/>
      </c>
      <c r="DB32" s="76" t="str">
        <f>IF($H32="", "", COUNTIF($G$11:$G$1010, "&gt;"&amp;$G32)+1+COUNTIF($G$11:$G32, $G32)-1)</f>
        <v/>
      </c>
      <c r="DC32" s="76" t="str">
        <f>IF($H32="", "", COUNTIF($CZ$11:$CZ$1010, "&gt;"&amp;$CZ32)+1+COUNTIF($CZ$11:$CZ32, $CZ32)-1)</f>
        <v/>
      </c>
      <c r="DE32" s="147" t="str">
        <f t="shared" si="47"/>
        <v/>
      </c>
      <c r="DF32" s="148"/>
      <c r="DG32" s="19" t="str">
        <f t="shared" si="48"/>
        <v/>
      </c>
      <c r="DH32" s="153" t="str">
        <f t="shared" si="49"/>
        <v/>
      </c>
      <c r="DI32" s="19" t="str">
        <f t="shared" si="2"/>
        <v/>
      </c>
      <c r="DJ32" s="153" t="str">
        <f t="shared" si="3"/>
        <v/>
      </c>
      <c r="DK32" s="19" t="str">
        <f t="shared" si="4"/>
        <v/>
      </c>
      <c r="DL32" s="153" t="str">
        <f t="shared" si="5"/>
        <v/>
      </c>
      <c r="DM32" s="19" t="str">
        <f t="shared" si="6"/>
        <v/>
      </c>
      <c r="DN32" s="153" t="str">
        <f t="shared" si="7"/>
        <v/>
      </c>
      <c r="DO32" s="19" t="str">
        <f t="shared" si="8"/>
        <v/>
      </c>
      <c r="DP32" s="153" t="str">
        <f t="shared" si="9"/>
        <v/>
      </c>
      <c r="DQ32" s="19" t="str">
        <f t="shared" si="10"/>
        <v/>
      </c>
      <c r="DR32" s="153" t="str">
        <f t="shared" si="11"/>
        <v/>
      </c>
      <c r="DS32" s="19" t="str">
        <f t="shared" si="12"/>
        <v/>
      </c>
      <c r="DT32" s="153" t="str">
        <f t="shared" si="13"/>
        <v/>
      </c>
      <c r="DU32" s="19" t="str">
        <f t="shared" si="14"/>
        <v/>
      </c>
      <c r="DV32" s="153" t="str">
        <f t="shared" si="15"/>
        <v/>
      </c>
      <c r="DW32" s="19" t="str">
        <f t="shared" si="16"/>
        <v/>
      </c>
      <c r="DX32" s="153" t="str">
        <f t="shared" si="17"/>
        <v/>
      </c>
      <c r="DY32" s="19" t="str">
        <f t="shared" si="18"/>
        <v/>
      </c>
      <c r="DZ32" s="153" t="str">
        <f t="shared" si="19"/>
        <v/>
      </c>
      <c r="EA32" s="19" t="str">
        <f t="shared" si="20"/>
        <v/>
      </c>
      <c r="EB32" s="153" t="str">
        <f t="shared" si="21"/>
        <v/>
      </c>
      <c r="EC32" s="19" t="str">
        <f t="shared" si="22"/>
        <v/>
      </c>
      <c r="ED32" s="153" t="str">
        <f t="shared" si="23"/>
        <v/>
      </c>
      <c r="EE32" s="19" t="str">
        <f t="shared" si="24"/>
        <v/>
      </c>
      <c r="EF32" s="153" t="str">
        <f t="shared" si="25"/>
        <v/>
      </c>
      <c r="EG32" s="19" t="str">
        <f t="shared" si="26"/>
        <v/>
      </c>
      <c r="EH32" s="153" t="str">
        <f t="shared" si="27"/>
        <v/>
      </c>
      <c r="EI32" s="19" t="str">
        <f t="shared" si="28"/>
        <v/>
      </c>
      <c r="EJ32" s="153" t="str">
        <f t="shared" si="29"/>
        <v/>
      </c>
      <c r="EK32" s="19" t="str">
        <f t="shared" si="30"/>
        <v/>
      </c>
      <c r="EL32" s="153" t="str">
        <f t="shared" si="31"/>
        <v/>
      </c>
      <c r="EM32" s="19" t="str">
        <f t="shared" si="32"/>
        <v/>
      </c>
      <c r="EN32" s="153" t="str">
        <f t="shared" si="33"/>
        <v/>
      </c>
      <c r="EO32" s="19" t="str">
        <f t="shared" si="34"/>
        <v/>
      </c>
      <c r="EP32" s="153" t="str">
        <f t="shared" si="35"/>
        <v/>
      </c>
      <c r="EQ32" s="19" t="str">
        <f t="shared" si="36"/>
        <v/>
      </c>
      <c r="ER32" s="153" t="str">
        <f t="shared" si="37"/>
        <v/>
      </c>
      <c r="ES32" s="19" t="str">
        <f t="shared" si="38"/>
        <v/>
      </c>
      <c r="ET32" s="153" t="str">
        <f t="shared" si="39"/>
        <v/>
      </c>
    </row>
    <row r="33" spans="1:150" x14ac:dyDescent="0.25">
      <c r="A33" s="31"/>
      <c r="B33" s="91" t="str">
        <f t="shared" si="40"/>
        <v/>
      </c>
      <c r="C33" s="20" t="str">
        <f t="shared" si="0"/>
        <v/>
      </c>
      <c r="D33" s="97" t="str">
        <f t="shared" si="1"/>
        <v/>
      </c>
      <c r="E33" s="62" t="str">
        <f t="shared" si="41"/>
        <v/>
      </c>
      <c r="F33" s="31"/>
      <c r="G33" s="282"/>
      <c r="H33" s="283"/>
      <c r="I33" s="284"/>
      <c r="J33" s="285"/>
      <c r="K33" s="286"/>
      <c r="L33" s="287"/>
      <c r="M33" s="288"/>
      <c r="N33" s="287"/>
      <c r="O33" s="288"/>
      <c r="P33" s="287"/>
      <c r="Q33" s="288"/>
      <c r="R33" s="287"/>
      <c r="S33" s="288"/>
      <c r="T33" s="287"/>
      <c r="U33" s="288"/>
      <c r="V33" s="287"/>
      <c r="W33" s="288"/>
      <c r="X33" s="287"/>
      <c r="Y33" s="288"/>
      <c r="Z33" s="287"/>
      <c r="AA33" s="288"/>
      <c r="AB33" s="287"/>
      <c r="AC33" s="288"/>
      <c r="AD33" s="287"/>
      <c r="AE33" s="288"/>
      <c r="AF33" s="287"/>
      <c r="AG33" s="288"/>
      <c r="AH33" s="287"/>
      <c r="AI33" s="288"/>
      <c r="AJ33" s="287"/>
      <c r="AK33" s="288"/>
      <c r="AL33" s="287"/>
      <c r="AM33" s="288"/>
      <c r="AN33" s="287"/>
      <c r="AO33" s="288"/>
      <c r="AP33" s="287"/>
      <c r="AQ33" s="288"/>
      <c r="AR33" s="287"/>
      <c r="AS33" s="288"/>
      <c r="AT33" s="287"/>
      <c r="AU33" s="288"/>
      <c r="AV33" s="287"/>
      <c r="AW33" s="288"/>
      <c r="AX33" s="287"/>
      <c r="AY33" s="31"/>
      <c r="BA33" s="76" t="str">
        <f t="shared" si="50"/>
        <v/>
      </c>
      <c r="BC33" s="76" t="str">
        <f>IF('Stock List'!$K33="", "", 'Stock List'!$K33)</f>
        <v/>
      </c>
      <c r="BE33" s="106">
        <f>IFERROR(ROUND(((INDEX('Stock List'!$M$11:$M$1010, MATCH(L33, 'Stock List'!$K$11:$K$1010, 0))/INDEX('Stock List'!$L$11:$L$1010, MATCH(L33, 'Stock List'!$K$11:$K$1010, 0)))*K33), 2), 0)</f>
        <v>0</v>
      </c>
      <c r="BF33" s="20"/>
      <c r="BG33" s="20">
        <f>IFERROR(ROUND(((INDEX('Stock List'!$M$11:$M$1010, MATCH(N33, 'Stock List'!$K$11:$K$1010, 0))/INDEX('Stock List'!$L$11:$L$1010, MATCH(N33, 'Stock List'!$K$11:$K$1010, 0)))*M33), 2), 0)</f>
        <v>0</v>
      </c>
      <c r="BH33" s="20"/>
      <c r="BI33" s="20">
        <f>IFERROR(ROUND(((INDEX('Stock List'!$M$11:$M$1010, MATCH(P33, 'Stock List'!$K$11:$K$1010, 0))/INDEX('Stock List'!$L$11:$L$1010, MATCH(P33, 'Stock List'!$K$11:$K$1010, 0)))*O33), 2), 0)</f>
        <v>0</v>
      </c>
      <c r="BJ33" s="20"/>
      <c r="BK33" s="20">
        <f>IFERROR(ROUND(((INDEX('Stock List'!$M$11:$M$1010, MATCH(R33, 'Stock List'!$K$11:$K$1010, 0))/INDEX('Stock List'!$L$11:$L$1010, MATCH(R33, 'Stock List'!$K$11:$K$1010, 0)))*Q33), 2), 0)</f>
        <v>0</v>
      </c>
      <c r="BL33" s="20"/>
      <c r="BM33" s="20">
        <f>IFERROR(ROUND(((INDEX('Stock List'!$M$11:$M$1010, MATCH(T33, 'Stock List'!$K$11:$K$1010, 0))/INDEX('Stock List'!$L$11:$L$1010, MATCH(T33, 'Stock List'!$K$11:$K$1010, 0)))*S33), 2), 0)</f>
        <v>0</v>
      </c>
      <c r="BN33" s="20"/>
      <c r="BO33" s="20">
        <f>IFERROR(ROUND(((INDEX('Stock List'!$M$11:$M$1010, MATCH(V33, 'Stock List'!$K$11:$K$1010, 0))/INDEX('Stock List'!$L$11:$L$1010, MATCH(V33, 'Stock List'!$K$11:$K$1010, 0)))*U33), 2), 0)</f>
        <v>0</v>
      </c>
      <c r="BP33" s="20"/>
      <c r="BQ33" s="20">
        <f>IFERROR(ROUND(((INDEX('Stock List'!$M$11:$M$1010, MATCH(X33, 'Stock List'!$K$11:$K$1010, 0))/INDEX('Stock List'!$L$11:$L$1010, MATCH(X33, 'Stock List'!$K$11:$K$1010, 0)))*W33), 2), 0)</f>
        <v>0</v>
      </c>
      <c r="BR33" s="20"/>
      <c r="BS33" s="20">
        <f>IFERROR(ROUND(((INDEX('Stock List'!$M$11:$M$1010, MATCH(Z33, 'Stock List'!$K$11:$K$1010, 0))/INDEX('Stock List'!$L$11:$L$1010, MATCH(Z33, 'Stock List'!$K$11:$K$1010, 0)))*Y33), 2), 0)</f>
        <v>0</v>
      </c>
      <c r="BT33" s="20"/>
      <c r="BU33" s="20">
        <f>IFERROR(ROUND(((INDEX('Stock List'!$M$11:$M$1010, MATCH(AB33, 'Stock List'!$K$11:$K$1010, 0))/INDEX('Stock List'!$L$11:$L$1010, MATCH(AB33, 'Stock List'!$K$11:$K$1010, 0)))*AA33), 2), 0)</f>
        <v>0</v>
      </c>
      <c r="BV33" s="20"/>
      <c r="BW33" s="20">
        <f>IFERROR(ROUND(((INDEX('Stock List'!$M$11:$M$1010, MATCH(AD33, 'Stock List'!$K$11:$K$1010, 0))/INDEX('Stock List'!$L$11:$L$1010, MATCH(AD33, 'Stock List'!$K$11:$K$1010, 0)))*AC33), 2), 0)</f>
        <v>0</v>
      </c>
      <c r="BX33" s="20"/>
      <c r="BY33" s="20">
        <f>IFERROR(ROUND(((INDEX('Stock List'!$M$11:$M$1010, MATCH(AF33, 'Stock List'!$K$11:$K$1010, 0))/INDEX('Stock List'!$L$11:$L$1010, MATCH(AF33, 'Stock List'!$K$11:$K$1010, 0)))*AE33), 2), 0)</f>
        <v>0</v>
      </c>
      <c r="BZ33" s="20"/>
      <c r="CA33" s="20">
        <f>IFERROR(ROUND(((INDEX('Stock List'!$M$11:$M$1010, MATCH(AH33, 'Stock List'!$K$11:$K$1010, 0))/INDEX('Stock List'!$L$11:$L$1010, MATCH(AH33, 'Stock List'!$K$11:$K$1010, 0)))*AG33), 2), 0)</f>
        <v>0</v>
      </c>
      <c r="CB33" s="20"/>
      <c r="CC33" s="20">
        <f>IFERROR(ROUND(((INDEX('Stock List'!$M$11:$M$1010, MATCH(AJ33, 'Stock List'!$K$11:$K$1010, 0))/INDEX('Stock List'!$L$11:$L$1010, MATCH(AJ33, 'Stock List'!$K$11:$K$1010, 0)))*AI33), 2), 0)</f>
        <v>0</v>
      </c>
      <c r="CD33" s="20"/>
      <c r="CE33" s="20">
        <f>IFERROR(ROUND(((INDEX('Stock List'!$M$11:$M$1010, MATCH(AL33, 'Stock List'!$K$11:$K$1010, 0))/INDEX('Stock List'!$L$11:$L$1010, MATCH(AL33, 'Stock List'!$K$11:$K$1010, 0)))*AK33), 2), 0)</f>
        <v>0</v>
      </c>
      <c r="CF33" s="20"/>
      <c r="CG33" s="20">
        <f>IFERROR(ROUND(((INDEX('Stock List'!$M$11:$M$1010, MATCH(AN33, 'Stock List'!$K$11:$K$1010, 0))/INDEX('Stock List'!$L$11:$L$1010, MATCH(AN33, 'Stock List'!$K$11:$K$1010, 0)))*AM33), 2), 0)</f>
        <v>0</v>
      </c>
      <c r="CH33" s="20"/>
      <c r="CI33" s="20">
        <f>IFERROR(ROUND(((INDEX('Stock List'!$M$11:$M$1010, MATCH(AP33, 'Stock List'!$K$11:$K$1010, 0))/INDEX('Stock List'!$L$11:$L$1010, MATCH(AP33, 'Stock List'!$K$11:$K$1010, 0)))*AO33), 2), 0)</f>
        <v>0</v>
      </c>
      <c r="CJ33" s="20"/>
      <c r="CK33" s="20">
        <f>IFERROR(ROUND(((INDEX('Stock List'!$M$11:$M$1010, MATCH(AR33, 'Stock List'!$K$11:$K$1010, 0))/INDEX('Stock List'!$L$11:$L$1010, MATCH(AR33, 'Stock List'!$K$11:$K$1010, 0)))*AQ33), 2), 0)</f>
        <v>0</v>
      </c>
      <c r="CL33" s="20"/>
      <c r="CM33" s="20">
        <f>IFERROR(ROUND(((INDEX('Stock List'!$M$11:$M$1010, MATCH(AT33, 'Stock List'!$K$11:$K$1010, 0))/INDEX('Stock List'!$L$11:$L$1010, MATCH(AT33, 'Stock List'!$K$11:$K$1010, 0)))*AS33), 2), 0)</f>
        <v>0</v>
      </c>
      <c r="CN33" s="20"/>
      <c r="CO33" s="20">
        <f>IFERROR(ROUND(((INDEX('Stock List'!$M$11:$M$1010, MATCH(AV33, 'Stock List'!$K$11:$K$1010, 0))/INDEX('Stock List'!$L$11:$L$1010, MATCH(AV33, 'Stock List'!$K$11:$K$1010, 0)))*AU33), 2), 0)</f>
        <v>0</v>
      </c>
      <c r="CP33" s="20"/>
      <c r="CQ33" s="20">
        <f>IFERROR(ROUND(((INDEX('Stock List'!$M$11:$M$1010, MATCH(AX33, 'Stock List'!$K$11:$K$1010, 0))/INDEX('Stock List'!$L$11:$L$1010, MATCH(AX33, 'Stock List'!$K$11:$K$1010, 0)))*AW33), 2), 0)</f>
        <v>0</v>
      </c>
      <c r="CR33" s="22"/>
      <c r="CT33" s="106" t="str">
        <f t="shared" si="42"/>
        <v/>
      </c>
      <c r="CU33" s="22" t="str">
        <f t="shared" si="43"/>
        <v/>
      </c>
      <c r="CX33" s="106" t="str">
        <f t="shared" si="44"/>
        <v/>
      </c>
      <c r="CY33" s="20" t="str">
        <f t="shared" si="45"/>
        <v/>
      </c>
      <c r="CZ33" s="22" t="str">
        <f t="shared" si="46"/>
        <v/>
      </c>
      <c r="DB33" s="76" t="str">
        <f>IF($H33="", "", COUNTIF($G$11:$G$1010, "&gt;"&amp;$G33)+1+COUNTIF($G$11:$G33, $G33)-1)</f>
        <v/>
      </c>
      <c r="DC33" s="76" t="str">
        <f>IF($H33="", "", COUNTIF($CZ$11:$CZ$1010, "&gt;"&amp;$CZ33)+1+COUNTIF($CZ$11:$CZ33, $CZ33)-1)</f>
        <v/>
      </c>
      <c r="DE33" s="147" t="str">
        <f t="shared" si="47"/>
        <v/>
      </c>
      <c r="DF33" s="148"/>
      <c r="DG33" s="19" t="str">
        <f t="shared" si="48"/>
        <v/>
      </c>
      <c r="DH33" s="153" t="str">
        <f t="shared" si="49"/>
        <v/>
      </c>
      <c r="DI33" s="19" t="str">
        <f t="shared" si="2"/>
        <v/>
      </c>
      <c r="DJ33" s="153" t="str">
        <f t="shared" si="3"/>
        <v/>
      </c>
      <c r="DK33" s="19" t="str">
        <f t="shared" si="4"/>
        <v/>
      </c>
      <c r="DL33" s="153" t="str">
        <f t="shared" si="5"/>
        <v/>
      </c>
      <c r="DM33" s="19" t="str">
        <f t="shared" si="6"/>
        <v/>
      </c>
      <c r="DN33" s="153" t="str">
        <f t="shared" si="7"/>
        <v/>
      </c>
      <c r="DO33" s="19" t="str">
        <f t="shared" si="8"/>
        <v/>
      </c>
      <c r="DP33" s="153" t="str">
        <f t="shared" si="9"/>
        <v/>
      </c>
      <c r="DQ33" s="19" t="str">
        <f t="shared" si="10"/>
        <v/>
      </c>
      <c r="DR33" s="153" t="str">
        <f t="shared" si="11"/>
        <v/>
      </c>
      <c r="DS33" s="19" t="str">
        <f t="shared" si="12"/>
        <v/>
      </c>
      <c r="DT33" s="153" t="str">
        <f t="shared" si="13"/>
        <v/>
      </c>
      <c r="DU33" s="19" t="str">
        <f t="shared" si="14"/>
        <v/>
      </c>
      <c r="DV33" s="153" t="str">
        <f t="shared" si="15"/>
        <v/>
      </c>
      <c r="DW33" s="19" t="str">
        <f t="shared" si="16"/>
        <v/>
      </c>
      <c r="DX33" s="153" t="str">
        <f t="shared" si="17"/>
        <v/>
      </c>
      <c r="DY33" s="19" t="str">
        <f t="shared" si="18"/>
        <v/>
      </c>
      <c r="DZ33" s="153" t="str">
        <f t="shared" si="19"/>
        <v/>
      </c>
      <c r="EA33" s="19" t="str">
        <f t="shared" si="20"/>
        <v/>
      </c>
      <c r="EB33" s="153" t="str">
        <f t="shared" si="21"/>
        <v/>
      </c>
      <c r="EC33" s="19" t="str">
        <f t="shared" si="22"/>
        <v/>
      </c>
      <c r="ED33" s="153" t="str">
        <f t="shared" si="23"/>
        <v/>
      </c>
      <c r="EE33" s="19" t="str">
        <f t="shared" si="24"/>
        <v/>
      </c>
      <c r="EF33" s="153" t="str">
        <f t="shared" si="25"/>
        <v/>
      </c>
      <c r="EG33" s="19" t="str">
        <f t="shared" si="26"/>
        <v/>
      </c>
      <c r="EH33" s="153" t="str">
        <f t="shared" si="27"/>
        <v/>
      </c>
      <c r="EI33" s="19" t="str">
        <f t="shared" si="28"/>
        <v/>
      </c>
      <c r="EJ33" s="153" t="str">
        <f t="shared" si="29"/>
        <v/>
      </c>
      <c r="EK33" s="19" t="str">
        <f t="shared" si="30"/>
        <v/>
      </c>
      <c r="EL33" s="153" t="str">
        <f t="shared" si="31"/>
        <v/>
      </c>
      <c r="EM33" s="19" t="str">
        <f t="shared" si="32"/>
        <v/>
      </c>
      <c r="EN33" s="153" t="str">
        <f t="shared" si="33"/>
        <v/>
      </c>
      <c r="EO33" s="19" t="str">
        <f t="shared" si="34"/>
        <v/>
      </c>
      <c r="EP33" s="153" t="str">
        <f t="shared" si="35"/>
        <v/>
      </c>
      <c r="EQ33" s="19" t="str">
        <f t="shared" si="36"/>
        <v/>
      </c>
      <c r="ER33" s="153" t="str">
        <f t="shared" si="37"/>
        <v/>
      </c>
      <c r="ES33" s="19" t="str">
        <f t="shared" si="38"/>
        <v/>
      </c>
      <c r="ET33" s="153" t="str">
        <f t="shared" si="39"/>
        <v/>
      </c>
    </row>
    <row r="34" spans="1:150" x14ac:dyDescent="0.25">
      <c r="A34" s="31"/>
      <c r="B34" s="91" t="str">
        <f t="shared" si="40"/>
        <v/>
      </c>
      <c r="C34" s="20" t="str">
        <f t="shared" si="0"/>
        <v/>
      </c>
      <c r="D34" s="97" t="str">
        <f t="shared" si="1"/>
        <v/>
      </c>
      <c r="E34" s="62" t="str">
        <f t="shared" si="41"/>
        <v/>
      </c>
      <c r="F34" s="31"/>
      <c r="G34" s="282"/>
      <c r="H34" s="283"/>
      <c r="I34" s="284"/>
      <c r="J34" s="285"/>
      <c r="K34" s="286"/>
      <c r="L34" s="287"/>
      <c r="M34" s="288"/>
      <c r="N34" s="287"/>
      <c r="O34" s="288"/>
      <c r="P34" s="287"/>
      <c r="Q34" s="288"/>
      <c r="R34" s="287"/>
      <c r="S34" s="288"/>
      <c r="T34" s="287"/>
      <c r="U34" s="288"/>
      <c r="V34" s="287"/>
      <c r="W34" s="288"/>
      <c r="X34" s="287"/>
      <c r="Y34" s="288"/>
      <c r="Z34" s="287"/>
      <c r="AA34" s="288"/>
      <c r="AB34" s="287"/>
      <c r="AC34" s="288"/>
      <c r="AD34" s="287"/>
      <c r="AE34" s="288"/>
      <c r="AF34" s="287"/>
      <c r="AG34" s="288"/>
      <c r="AH34" s="287"/>
      <c r="AI34" s="288"/>
      <c r="AJ34" s="287"/>
      <c r="AK34" s="288"/>
      <c r="AL34" s="287"/>
      <c r="AM34" s="288"/>
      <c r="AN34" s="287"/>
      <c r="AO34" s="288"/>
      <c r="AP34" s="287"/>
      <c r="AQ34" s="288"/>
      <c r="AR34" s="287"/>
      <c r="AS34" s="288"/>
      <c r="AT34" s="287"/>
      <c r="AU34" s="288"/>
      <c r="AV34" s="287"/>
      <c r="AW34" s="288"/>
      <c r="AX34" s="287"/>
      <c r="AY34" s="31"/>
      <c r="BA34" s="76" t="str">
        <f t="shared" si="50"/>
        <v/>
      </c>
      <c r="BC34" s="76" t="str">
        <f>IF('Stock List'!$K34="", "", 'Stock List'!$K34)</f>
        <v/>
      </c>
      <c r="BE34" s="106">
        <f>IFERROR(ROUND(((INDEX('Stock List'!$M$11:$M$1010, MATCH(L34, 'Stock List'!$K$11:$K$1010, 0))/INDEX('Stock List'!$L$11:$L$1010, MATCH(L34, 'Stock List'!$K$11:$K$1010, 0)))*K34), 2), 0)</f>
        <v>0</v>
      </c>
      <c r="BF34" s="20"/>
      <c r="BG34" s="20">
        <f>IFERROR(ROUND(((INDEX('Stock List'!$M$11:$M$1010, MATCH(N34, 'Stock List'!$K$11:$K$1010, 0))/INDEX('Stock List'!$L$11:$L$1010, MATCH(N34, 'Stock List'!$K$11:$K$1010, 0)))*M34), 2), 0)</f>
        <v>0</v>
      </c>
      <c r="BH34" s="20"/>
      <c r="BI34" s="20">
        <f>IFERROR(ROUND(((INDEX('Stock List'!$M$11:$M$1010, MATCH(P34, 'Stock List'!$K$11:$K$1010, 0))/INDEX('Stock List'!$L$11:$L$1010, MATCH(P34, 'Stock List'!$K$11:$K$1010, 0)))*O34), 2), 0)</f>
        <v>0</v>
      </c>
      <c r="BJ34" s="20"/>
      <c r="BK34" s="20">
        <f>IFERROR(ROUND(((INDEX('Stock List'!$M$11:$M$1010, MATCH(R34, 'Stock List'!$K$11:$K$1010, 0))/INDEX('Stock List'!$L$11:$L$1010, MATCH(R34, 'Stock List'!$K$11:$K$1010, 0)))*Q34), 2), 0)</f>
        <v>0</v>
      </c>
      <c r="BL34" s="20"/>
      <c r="BM34" s="20">
        <f>IFERROR(ROUND(((INDEX('Stock List'!$M$11:$M$1010, MATCH(T34, 'Stock List'!$K$11:$K$1010, 0))/INDEX('Stock List'!$L$11:$L$1010, MATCH(T34, 'Stock List'!$K$11:$K$1010, 0)))*S34), 2), 0)</f>
        <v>0</v>
      </c>
      <c r="BN34" s="20"/>
      <c r="BO34" s="20">
        <f>IFERROR(ROUND(((INDEX('Stock List'!$M$11:$M$1010, MATCH(V34, 'Stock List'!$K$11:$K$1010, 0))/INDEX('Stock List'!$L$11:$L$1010, MATCH(V34, 'Stock List'!$K$11:$K$1010, 0)))*U34), 2), 0)</f>
        <v>0</v>
      </c>
      <c r="BP34" s="20"/>
      <c r="BQ34" s="20">
        <f>IFERROR(ROUND(((INDEX('Stock List'!$M$11:$M$1010, MATCH(X34, 'Stock List'!$K$11:$K$1010, 0))/INDEX('Stock List'!$L$11:$L$1010, MATCH(X34, 'Stock List'!$K$11:$K$1010, 0)))*W34), 2), 0)</f>
        <v>0</v>
      </c>
      <c r="BR34" s="20"/>
      <c r="BS34" s="20">
        <f>IFERROR(ROUND(((INDEX('Stock List'!$M$11:$M$1010, MATCH(Z34, 'Stock List'!$K$11:$K$1010, 0))/INDEX('Stock List'!$L$11:$L$1010, MATCH(Z34, 'Stock List'!$K$11:$K$1010, 0)))*Y34), 2), 0)</f>
        <v>0</v>
      </c>
      <c r="BT34" s="20"/>
      <c r="BU34" s="20">
        <f>IFERROR(ROUND(((INDEX('Stock List'!$M$11:$M$1010, MATCH(AB34, 'Stock List'!$K$11:$K$1010, 0))/INDEX('Stock List'!$L$11:$L$1010, MATCH(AB34, 'Stock List'!$K$11:$K$1010, 0)))*AA34), 2), 0)</f>
        <v>0</v>
      </c>
      <c r="BV34" s="20"/>
      <c r="BW34" s="20">
        <f>IFERROR(ROUND(((INDEX('Stock List'!$M$11:$M$1010, MATCH(AD34, 'Stock List'!$K$11:$K$1010, 0))/INDEX('Stock List'!$L$11:$L$1010, MATCH(AD34, 'Stock List'!$K$11:$K$1010, 0)))*AC34), 2), 0)</f>
        <v>0</v>
      </c>
      <c r="BX34" s="20"/>
      <c r="BY34" s="20">
        <f>IFERROR(ROUND(((INDEX('Stock List'!$M$11:$M$1010, MATCH(AF34, 'Stock List'!$K$11:$K$1010, 0))/INDEX('Stock List'!$L$11:$L$1010, MATCH(AF34, 'Stock List'!$K$11:$K$1010, 0)))*AE34), 2), 0)</f>
        <v>0</v>
      </c>
      <c r="BZ34" s="20"/>
      <c r="CA34" s="20">
        <f>IFERROR(ROUND(((INDEX('Stock List'!$M$11:$M$1010, MATCH(AH34, 'Stock List'!$K$11:$K$1010, 0))/INDEX('Stock List'!$L$11:$L$1010, MATCH(AH34, 'Stock List'!$K$11:$K$1010, 0)))*AG34), 2), 0)</f>
        <v>0</v>
      </c>
      <c r="CB34" s="20"/>
      <c r="CC34" s="20">
        <f>IFERROR(ROUND(((INDEX('Stock List'!$M$11:$M$1010, MATCH(AJ34, 'Stock List'!$K$11:$K$1010, 0))/INDEX('Stock List'!$L$11:$L$1010, MATCH(AJ34, 'Stock List'!$K$11:$K$1010, 0)))*AI34), 2), 0)</f>
        <v>0</v>
      </c>
      <c r="CD34" s="20"/>
      <c r="CE34" s="20">
        <f>IFERROR(ROUND(((INDEX('Stock List'!$M$11:$M$1010, MATCH(AL34, 'Stock List'!$K$11:$K$1010, 0))/INDEX('Stock List'!$L$11:$L$1010, MATCH(AL34, 'Stock List'!$K$11:$K$1010, 0)))*AK34), 2), 0)</f>
        <v>0</v>
      </c>
      <c r="CF34" s="20"/>
      <c r="CG34" s="20">
        <f>IFERROR(ROUND(((INDEX('Stock List'!$M$11:$M$1010, MATCH(AN34, 'Stock List'!$K$11:$K$1010, 0))/INDEX('Stock List'!$L$11:$L$1010, MATCH(AN34, 'Stock List'!$K$11:$K$1010, 0)))*AM34), 2), 0)</f>
        <v>0</v>
      </c>
      <c r="CH34" s="20"/>
      <c r="CI34" s="20">
        <f>IFERROR(ROUND(((INDEX('Stock List'!$M$11:$M$1010, MATCH(AP34, 'Stock List'!$K$11:$K$1010, 0))/INDEX('Stock List'!$L$11:$L$1010, MATCH(AP34, 'Stock List'!$K$11:$K$1010, 0)))*AO34), 2), 0)</f>
        <v>0</v>
      </c>
      <c r="CJ34" s="20"/>
      <c r="CK34" s="20">
        <f>IFERROR(ROUND(((INDEX('Stock List'!$M$11:$M$1010, MATCH(AR34, 'Stock List'!$K$11:$K$1010, 0))/INDEX('Stock List'!$L$11:$L$1010, MATCH(AR34, 'Stock List'!$K$11:$K$1010, 0)))*AQ34), 2), 0)</f>
        <v>0</v>
      </c>
      <c r="CL34" s="20"/>
      <c r="CM34" s="20">
        <f>IFERROR(ROUND(((INDEX('Stock List'!$M$11:$M$1010, MATCH(AT34, 'Stock List'!$K$11:$K$1010, 0))/INDEX('Stock List'!$L$11:$L$1010, MATCH(AT34, 'Stock List'!$K$11:$K$1010, 0)))*AS34), 2), 0)</f>
        <v>0</v>
      </c>
      <c r="CN34" s="20"/>
      <c r="CO34" s="20">
        <f>IFERROR(ROUND(((INDEX('Stock List'!$M$11:$M$1010, MATCH(AV34, 'Stock List'!$K$11:$K$1010, 0))/INDEX('Stock List'!$L$11:$L$1010, MATCH(AV34, 'Stock List'!$K$11:$K$1010, 0)))*AU34), 2), 0)</f>
        <v>0</v>
      </c>
      <c r="CP34" s="20"/>
      <c r="CQ34" s="20">
        <f>IFERROR(ROUND(((INDEX('Stock List'!$M$11:$M$1010, MATCH(AX34, 'Stock List'!$K$11:$K$1010, 0))/INDEX('Stock List'!$L$11:$L$1010, MATCH(AX34, 'Stock List'!$K$11:$K$1010, 0)))*AW34), 2), 0)</f>
        <v>0</v>
      </c>
      <c r="CR34" s="22"/>
      <c r="CT34" s="106" t="str">
        <f t="shared" si="42"/>
        <v/>
      </c>
      <c r="CU34" s="22" t="str">
        <f t="shared" si="43"/>
        <v/>
      </c>
      <c r="CX34" s="106" t="str">
        <f t="shared" si="44"/>
        <v/>
      </c>
      <c r="CY34" s="20" t="str">
        <f t="shared" si="45"/>
        <v/>
      </c>
      <c r="CZ34" s="22" t="str">
        <f t="shared" si="46"/>
        <v/>
      </c>
      <c r="DB34" s="76" t="str">
        <f>IF($H34="", "", COUNTIF($G$11:$G$1010, "&gt;"&amp;$G34)+1+COUNTIF($G$11:$G34, $G34)-1)</f>
        <v/>
      </c>
      <c r="DC34" s="76" t="str">
        <f>IF($H34="", "", COUNTIF($CZ$11:$CZ$1010, "&gt;"&amp;$CZ34)+1+COUNTIF($CZ$11:$CZ34, $CZ34)-1)</f>
        <v/>
      </c>
      <c r="DE34" s="147" t="str">
        <f t="shared" si="47"/>
        <v/>
      </c>
      <c r="DF34" s="148"/>
      <c r="DG34" s="19" t="str">
        <f t="shared" si="48"/>
        <v/>
      </c>
      <c r="DH34" s="153" t="str">
        <f t="shared" si="49"/>
        <v/>
      </c>
      <c r="DI34" s="19" t="str">
        <f t="shared" si="2"/>
        <v/>
      </c>
      <c r="DJ34" s="153" t="str">
        <f t="shared" si="3"/>
        <v/>
      </c>
      <c r="DK34" s="19" t="str">
        <f t="shared" si="4"/>
        <v/>
      </c>
      <c r="DL34" s="153" t="str">
        <f t="shared" si="5"/>
        <v/>
      </c>
      <c r="DM34" s="19" t="str">
        <f t="shared" si="6"/>
        <v/>
      </c>
      <c r="DN34" s="153" t="str">
        <f t="shared" si="7"/>
        <v/>
      </c>
      <c r="DO34" s="19" t="str">
        <f t="shared" si="8"/>
        <v/>
      </c>
      <c r="DP34" s="153" t="str">
        <f t="shared" si="9"/>
        <v/>
      </c>
      <c r="DQ34" s="19" t="str">
        <f t="shared" si="10"/>
        <v/>
      </c>
      <c r="DR34" s="153" t="str">
        <f t="shared" si="11"/>
        <v/>
      </c>
      <c r="DS34" s="19" t="str">
        <f t="shared" si="12"/>
        <v/>
      </c>
      <c r="DT34" s="153" t="str">
        <f t="shared" si="13"/>
        <v/>
      </c>
      <c r="DU34" s="19" t="str">
        <f t="shared" si="14"/>
        <v/>
      </c>
      <c r="DV34" s="153" t="str">
        <f t="shared" si="15"/>
        <v/>
      </c>
      <c r="DW34" s="19" t="str">
        <f t="shared" si="16"/>
        <v/>
      </c>
      <c r="DX34" s="153" t="str">
        <f t="shared" si="17"/>
        <v/>
      </c>
      <c r="DY34" s="19" t="str">
        <f t="shared" si="18"/>
        <v/>
      </c>
      <c r="DZ34" s="153" t="str">
        <f t="shared" si="19"/>
        <v/>
      </c>
      <c r="EA34" s="19" t="str">
        <f t="shared" si="20"/>
        <v/>
      </c>
      <c r="EB34" s="153" t="str">
        <f t="shared" si="21"/>
        <v/>
      </c>
      <c r="EC34" s="19" t="str">
        <f t="shared" si="22"/>
        <v/>
      </c>
      <c r="ED34" s="153" t="str">
        <f t="shared" si="23"/>
        <v/>
      </c>
      <c r="EE34" s="19" t="str">
        <f t="shared" si="24"/>
        <v/>
      </c>
      <c r="EF34" s="153" t="str">
        <f t="shared" si="25"/>
        <v/>
      </c>
      <c r="EG34" s="19" t="str">
        <f t="shared" si="26"/>
        <v/>
      </c>
      <c r="EH34" s="153" t="str">
        <f t="shared" si="27"/>
        <v/>
      </c>
      <c r="EI34" s="19" t="str">
        <f t="shared" si="28"/>
        <v/>
      </c>
      <c r="EJ34" s="153" t="str">
        <f t="shared" si="29"/>
        <v/>
      </c>
      <c r="EK34" s="19" t="str">
        <f t="shared" si="30"/>
        <v/>
      </c>
      <c r="EL34" s="153" t="str">
        <f t="shared" si="31"/>
        <v/>
      </c>
      <c r="EM34" s="19" t="str">
        <f t="shared" si="32"/>
        <v/>
      </c>
      <c r="EN34" s="153" t="str">
        <f t="shared" si="33"/>
        <v/>
      </c>
      <c r="EO34" s="19" t="str">
        <f t="shared" si="34"/>
        <v/>
      </c>
      <c r="EP34" s="153" t="str">
        <f t="shared" si="35"/>
        <v/>
      </c>
      <c r="EQ34" s="19" t="str">
        <f t="shared" si="36"/>
        <v/>
      </c>
      <c r="ER34" s="153" t="str">
        <f t="shared" si="37"/>
        <v/>
      </c>
      <c r="ES34" s="19" t="str">
        <f t="shared" si="38"/>
        <v/>
      </c>
      <c r="ET34" s="153" t="str">
        <f t="shared" si="39"/>
        <v/>
      </c>
    </row>
    <row r="35" spans="1:150" x14ac:dyDescent="0.25">
      <c r="A35" s="31"/>
      <c r="B35" s="91" t="str">
        <f t="shared" si="40"/>
        <v/>
      </c>
      <c r="C35" s="20" t="str">
        <f t="shared" si="0"/>
        <v/>
      </c>
      <c r="D35" s="97" t="str">
        <f t="shared" si="1"/>
        <v/>
      </c>
      <c r="E35" s="62" t="str">
        <f t="shared" si="41"/>
        <v/>
      </c>
      <c r="F35" s="31"/>
      <c r="G35" s="282"/>
      <c r="H35" s="283"/>
      <c r="I35" s="284"/>
      <c r="J35" s="285"/>
      <c r="K35" s="286"/>
      <c r="L35" s="287"/>
      <c r="M35" s="288"/>
      <c r="N35" s="287"/>
      <c r="O35" s="288"/>
      <c r="P35" s="287"/>
      <c r="Q35" s="288"/>
      <c r="R35" s="287"/>
      <c r="S35" s="288"/>
      <c r="T35" s="287"/>
      <c r="U35" s="288"/>
      <c r="V35" s="287"/>
      <c r="W35" s="288"/>
      <c r="X35" s="287"/>
      <c r="Y35" s="288"/>
      <c r="Z35" s="287"/>
      <c r="AA35" s="288"/>
      <c r="AB35" s="287"/>
      <c r="AC35" s="288"/>
      <c r="AD35" s="287"/>
      <c r="AE35" s="288"/>
      <c r="AF35" s="287"/>
      <c r="AG35" s="288"/>
      <c r="AH35" s="287"/>
      <c r="AI35" s="288"/>
      <c r="AJ35" s="287"/>
      <c r="AK35" s="288"/>
      <c r="AL35" s="287"/>
      <c r="AM35" s="288"/>
      <c r="AN35" s="287"/>
      <c r="AO35" s="288"/>
      <c r="AP35" s="287"/>
      <c r="AQ35" s="288"/>
      <c r="AR35" s="287"/>
      <c r="AS35" s="288"/>
      <c r="AT35" s="287"/>
      <c r="AU35" s="288"/>
      <c r="AV35" s="287"/>
      <c r="AW35" s="288"/>
      <c r="AX35" s="287"/>
      <c r="AY35" s="31"/>
      <c r="BA35" s="76" t="str">
        <f t="shared" si="50"/>
        <v/>
      </c>
      <c r="BC35" s="76" t="str">
        <f>IF('Stock List'!$K35="", "", 'Stock List'!$K35)</f>
        <v/>
      </c>
      <c r="BE35" s="106">
        <f>IFERROR(ROUND(((INDEX('Stock List'!$M$11:$M$1010, MATCH(L35, 'Stock List'!$K$11:$K$1010, 0))/INDEX('Stock List'!$L$11:$L$1010, MATCH(L35, 'Stock List'!$K$11:$K$1010, 0)))*K35), 2), 0)</f>
        <v>0</v>
      </c>
      <c r="BF35" s="20"/>
      <c r="BG35" s="20">
        <f>IFERROR(ROUND(((INDEX('Stock List'!$M$11:$M$1010, MATCH(N35, 'Stock List'!$K$11:$K$1010, 0))/INDEX('Stock List'!$L$11:$L$1010, MATCH(N35, 'Stock List'!$K$11:$K$1010, 0)))*M35), 2), 0)</f>
        <v>0</v>
      </c>
      <c r="BH35" s="20"/>
      <c r="BI35" s="20">
        <f>IFERROR(ROUND(((INDEX('Stock List'!$M$11:$M$1010, MATCH(P35, 'Stock List'!$K$11:$K$1010, 0))/INDEX('Stock List'!$L$11:$L$1010, MATCH(P35, 'Stock List'!$K$11:$K$1010, 0)))*O35), 2), 0)</f>
        <v>0</v>
      </c>
      <c r="BJ35" s="20"/>
      <c r="BK35" s="20">
        <f>IFERROR(ROUND(((INDEX('Stock List'!$M$11:$M$1010, MATCH(R35, 'Stock List'!$K$11:$K$1010, 0))/INDEX('Stock List'!$L$11:$L$1010, MATCH(R35, 'Stock List'!$K$11:$K$1010, 0)))*Q35), 2), 0)</f>
        <v>0</v>
      </c>
      <c r="BL35" s="20"/>
      <c r="BM35" s="20">
        <f>IFERROR(ROUND(((INDEX('Stock List'!$M$11:$M$1010, MATCH(T35, 'Stock List'!$K$11:$K$1010, 0))/INDEX('Stock List'!$L$11:$L$1010, MATCH(T35, 'Stock List'!$K$11:$K$1010, 0)))*S35), 2), 0)</f>
        <v>0</v>
      </c>
      <c r="BN35" s="20"/>
      <c r="BO35" s="20">
        <f>IFERROR(ROUND(((INDEX('Stock List'!$M$11:$M$1010, MATCH(V35, 'Stock List'!$K$11:$K$1010, 0))/INDEX('Stock List'!$L$11:$L$1010, MATCH(V35, 'Stock List'!$K$11:$K$1010, 0)))*U35), 2), 0)</f>
        <v>0</v>
      </c>
      <c r="BP35" s="20"/>
      <c r="BQ35" s="20">
        <f>IFERROR(ROUND(((INDEX('Stock List'!$M$11:$M$1010, MATCH(X35, 'Stock List'!$K$11:$K$1010, 0))/INDEX('Stock List'!$L$11:$L$1010, MATCH(X35, 'Stock List'!$K$11:$K$1010, 0)))*W35), 2), 0)</f>
        <v>0</v>
      </c>
      <c r="BR35" s="20"/>
      <c r="BS35" s="20">
        <f>IFERROR(ROUND(((INDEX('Stock List'!$M$11:$M$1010, MATCH(Z35, 'Stock List'!$K$11:$K$1010, 0))/INDEX('Stock List'!$L$11:$L$1010, MATCH(Z35, 'Stock List'!$K$11:$K$1010, 0)))*Y35), 2), 0)</f>
        <v>0</v>
      </c>
      <c r="BT35" s="20"/>
      <c r="BU35" s="20">
        <f>IFERROR(ROUND(((INDEX('Stock List'!$M$11:$M$1010, MATCH(AB35, 'Stock List'!$K$11:$K$1010, 0))/INDEX('Stock List'!$L$11:$L$1010, MATCH(AB35, 'Stock List'!$K$11:$K$1010, 0)))*AA35), 2), 0)</f>
        <v>0</v>
      </c>
      <c r="BV35" s="20"/>
      <c r="BW35" s="20">
        <f>IFERROR(ROUND(((INDEX('Stock List'!$M$11:$M$1010, MATCH(AD35, 'Stock List'!$K$11:$K$1010, 0))/INDEX('Stock List'!$L$11:$L$1010, MATCH(AD35, 'Stock List'!$K$11:$K$1010, 0)))*AC35), 2), 0)</f>
        <v>0</v>
      </c>
      <c r="BX35" s="20"/>
      <c r="BY35" s="20">
        <f>IFERROR(ROUND(((INDEX('Stock List'!$M$11:$M$1010, MATCH(AF35, 'Stock List'!$K$11:$K$1010, 0))/INDEX('Stock List'!$L$11:$L$1010, MATCH(AF35, 'Stock List'!$K$11:$K$1010, 0)))*AE35), 2), 0)</f>
        <v>0</v>
      </c>
      <c r="BZ35" s="20"/>
      <c r="CA35" s="20">
        <f>IFERROR(ROUND(((INDEX('Stock List'!$M$11:$M$1010, MATCH(AH35, 'Stock List'!$K$11:$K$1010, 0))/INDEX('Stock List'!$L$11:$L$1010, MATCH(AH35, 'Stock List'!$K$11:$K$1010, 0)))*AG35), 2), 0)</f>
        <v>0</v>
      </c>
      <c r="CB35" s="20"/>
      <c r="CC35" s="20">
        <f>IFERROR(ROUND(((INDEX('Stock List'!$M$11:$M$1010, MATCH(AJ35, 'Stock List'!$K$11:$K$1010, 0))/INDEX('Stock List'!$L$11:$L$1010, MATCH(AJ35, 'Stock List'!$K$11:$K$1010, 0)))*AI35), 2), 0)</f>
        <v>0</v>
      </c>
      <c r="CD35" s="20"/>
      <c r="CE35" s="20">
        <f>IFERROR(ROUND(((INDEX('Stock List'!$M$11:$M$1010, MATCH(AL35, 'Stock List'!$K$11:$K$1010, 0))/INDEX('Stock List'!$L$11:$L$1010, MATCH(AL35, 'Stock List'!$K$11:$K$1010, 0)))*AK35), 2), 0)</f>
        <v>0</v>
      </c>
      <c r="CF35" s="20"/>
      <c r="CG35" s="20">
        <f>IFERROR(ROUND(((INDEX('Stock List'!$M$11:$M$1010, MATCH(AN35, 'Stock List'!$K$11:$K$1010, 0))/INDEX('Stock List'!$L$11:$L$1010, MATCH(AN35, 'Stock List'!$K$11:$K$1010, 0)))*AM35), 2), 0)</f>
        <v>0</v>
      </c>
      <c r="CH35" s="20"/>
      <c r="CI35" s="20">
        <f>IFERROR(ROUND(((INDEX('Stock List'!$M$11:$M$1010, MATCH(AP35, 'Stock List'!$K$11:$K$1010, 0))/INDEX('Stock List'!$L$11:$L$1010, MATCH(AP35, 'Stock List'!$K$11:$K$1010, 0)))*AO35), 2), 0)</f>
        <v>0</v>
      </c>
      <c r="CJ35" s="20"/>
      <c r="CK35" s="20">
        <f>IFERROR(ROUND(((INDEX('Stock List'!$M$11:$M$1010, MATCH(AR35, 'Stock List'!$K$11:$K$1010, 0))/INDEX('Stock List'!$L$11:$L$1010, MATCH(AR35, 'Stock List'!$K$11:$K$1010, 0)))*AQ35), 2), 0)</f>
        <v>0</v>
      </c>
      <c r="CL35" s="20"/>
      <c r="CM35" s="20">
        <f>IFERROR(ROUND(((INDEX('Stock List'!$M$11:$M$1010, MATCH(AT35, 'Stock List'!$K$11:$K$1010, 0))/INDEX('Stock List'!$L$11:$L$1010, MATCH(AT35, 'Stock List'!$K$11:$K$1010, 0)))*AS35), 2), 0)</f>
        <v>0</v>
      </c>
      <c r="CN35" s="20"/>
      <c r="CO35" s="20">
        <f>IFERROR(ROUND(((INDEX('Stock List'!$M$11:$M$1010, MATCH(AV35, 'Stock List'!$K$11:$K$1010, 0))/INDEX('Stock List'!$L$11:$L$1010, MATCH(AV35, 'Stock List'!$K$11:$K$1010, 0)))*AU35), 2), 0)</f>
        <v>0</v>
      </c>
      <c r="CP35" s="20"/>
      <c r="CQ35" s="20">
        <f>IFERROR(ROUND(((INDEX('Stock List'!$M$11:$M$1010, MATCH(AX35, 'Stock List'!$K$11:$K$1010, 0))/INDEX('Stock List'!$L$11:$L$1010, MATCH(AX35, 'Stock List'!$K$11:$K$1010, 0)))*AW35), 2), 0)</f>
        <v>0</v>
      </c>
      <c r="CR35" s="22"/>
      <c r="CT35" s="106" t="str">
        <f t="shared" si="42"/>
        <v/>
      </c>
      <c r="CU35" s="22" t="str">
        <f t="shared" si="43"/>
        <v/>
      </c>
      <c r="CX35" s="106" t="str">
        <f t="shared" si="44"/>
        <v/>
      </c>
      <c r="CY35" s="20" t="str">
        <f t="shared" si="45"/>
        <v/>
      </c>
      <c r="CZ35" s="22" t="str">
        <f t="shared" si="46"/>
        <v/>
      </c>
      <c r="DB35" s="76" t="str">
        <f>IF($H35="", "", COUNTIF($G$11:$G$1010, "&gt;"&amp;$G35)+1+COUNTIF($G$11:$G35, $G35)-1)</f>
        <v/>
      </c>
      <c r="DC35" s="76" t="str">
        <f>IF($H35="", "", COUNTIF($CZ$11:$CZ$1010, "&gt;"&amp;$CZ35)+1+COUNTIF($CZ$11:$CZ35, $CZ35)-1)</f>
        <v/>
      </c>
      <c r="DE35" s="147" t="str">
        <f t="shared" si="47"/>
        <v/>
      </c>
      <c r="DF35" s="148"/>
      <c r="DG35" s="19" t="str">
        <f t="shared" si="48"/>
        <v/>
      </c>
      <c r="DH35" s="153" t="str">
        <f t="shared" si="49"/>
        <v/>
      </c>
      <c r="DI35" s="19" t="str">
        <f t="shared" si="2"/>
        <v/>
      </c>
      <c r="DJ35" s="153" t="str">
        <f t="shared" si="3"/>
        <v/>
      </c>
      <c r="DK35" s="19" t="str">
        <f t="shared" si="4"/>
        <v/>
      </c>
      <c r="DL35" s="153" t="str">
        <f t="shared" si="5"/>
        <v/>
      </c>
      <c r="DM35" s="19" t="str">
        <f t="shared" si="6"/>
        <v/>
      </c>
      <c r="DN35" s="153" t="str">
        <f t="shared" si="7"/>
        <v/>
      </c>
      <c r="DO35" s="19" t="str">
        <f t="shared" si="8"/>
        <v/>
      </c>
      <c r="DP35" s="153" t="str">
        <f t="shared" si="9"/>
        <v/>
      </c>
      <c r="DQ35" s="19" t="str">
        <f t="shared" si="10"/>
        <v/>
      </c>
      <c r="DR35" s="153" t="str">
        <f t="shared" si="11"/>
        <v/>
      </c>
      <c r="DS35" s="19" t="str">
        <f t="shared" si="12"/>
        <v/>
      </c>
      <c r="DT35" s="153" t="str">
        <f t="shared" si="13"/>
        <v/>
      </c>
      <c r="DU35" s="19" t="str">
        <f t="shared" si="14"/>
        <v/>
      </c>
      <c r="DV35" s="153" t="str">
        <f t="shared" si="15"/>
        <v/>
      </c>
      <c r="DW35" s="19" t="str">
        <f t="shared" si="16"/>
        <v/>
      </c>
      <c r="DX35" s="153" t="str">
        <f t="shared" si="17"/>
        <v/>
      </c>
      <c r="DY35" s="19" t="str">
        <f t="shared" si="18"/>
        <v/>
      </c>
      <c r="DZ35" s="153" t="str">
        <f t="shared" si="19"/>
        <v/>
      </c>
      <c r="EA35" s="19" t="str">
        <f t="shared" si="20"/>
        <v/>
      </c>
      <c r="EB35" s="153" t="str">
        <f t="shared" si="21"/>
        <v/>
      </c>
      <c r="EC35" s="19" t="str">
        <f t="shared" si="22"/>
        <v/>
      </c>
      <c r="ED35" s="153" t="str">
        <f t="shared" si="23"/>
        <v/>
      </c>
      <c r="EE35" s="19" t="str">
        <f t="shared" si="24"/>
        <v/>
      </c>
      <c r="EF35" s="153" t="str">
        <f t="shared" si="25"/>
        <v/>
      </c>
      <c r="EG35" s="19" t="str">
        <f t="shared" si="26"/>
        <v/>
      </c>
      <c r="EH35" s="153" t="str">
        <f t="shared" si="27"/>
        <v/>
      </c>
      <c r="EI35" s="19" t="str">
        <f t="shared" si="28"/>
        <v/>
      </c>
      <c r="EJ35" s="153" t="str">
        <f t="shared" si="29"/>
        <v/>
      </c>
      <c r="EK35" s="19" t="str">
        <f t="shared" si="30"/>
        <v/>
      </c>
      <c r="EL35" s="153" t="str">
        <f t="shared" si="31"/>
        <v/>
      </c>
      <c r="EM35" s="19" t="str">
        <f t="shared" si="32"/>
        <v/>
      </c>
      <c r="EN35" s="153" t="str">
        <f t="shared" si="33"/>
        <v/>
      </c>
      <c r="EO35" s="19" t="str">
        <f t="shared" si="34"/>
        <v/>
      </c>
      <c r="EP35" s="153" t="str">
        <f t="shared" si="35"/>
        <v/>
      </c>
      <c r="EQ35" s="19" t="str">
        <f t="shared" si="36"/>
        <v/>
      </c>
      <c r="ER35" s="153" t="str">
        <f t="shared" si="37"/>
        <v/>
      </c>
      <c r="ES35" s="19" t="str">
        <f t="shared" si="38"/>
        <v/>
      </c>
      <c r="ET35" s="153" t="str">
        <f t="shared" si="39"/>
        <v/>
      </c>
    </row>
    <row r="36" spans="1:150" x14ac:dyDescent="0.25">
      <c r="A36" s="31"/>
      <c r="B36" s="91" t="str">
        <f t="shared" si="40"/>
        <v/>
      </c>
      <c r="C36" s="20" t="str">
        <f t="shared" si="0"/>
        <v/>
      </c>
      <c r="D36" s="97" t="str">
        <f t="shared" si="1"/>
        <v/>
      </c>
      <c r="E36" s="62" t="str">
        <f t="shared" si="41"/>
        <v/>
      </c>
      <c r="F36" s="31"/>
      <c r="G36" s="282"/>
      <c r="H36" s="283"/>
      <c r="I36" s="284"/>
      <c r="J36" s="285"/>
      <c r="K36" s="286"/>
      <c r="L36" s="287"/>
      <c r="M36" s="288"/>
      <c r="N36" s="287"/>
      <c r="O36" s="288"/>
      <c r="P36" s="287"/>
      <c r="Q36" s="288"/>
      <c r="R36" s="287"/>
      <c r="S36" s="288"/>
      <c r="T36" s="287"/>
      <c r="U36" s="288"/>
      <c r="V36" s="287"/>
      <c r="W36" s="288"/>
      <c r="X36" s="287"/>
      <c r="Y36" s="288"/>
      <c r="Z36" s="287"/>
      <c r="AA36" s="288"/>
      <c r="AB36" s="287"/>
      <c r="AC36" s="288"/>
      <c r="AD36" s="287"/>
      <c r="AE36" s="288"/>
      <c r="AF36" s="287"/>
      <c r="AG36" s="288"/>
      <c r="AH36" s="287"/>
      <c r="AI36" s="288"/>
      <c r="AJ36" s="287"/>
      <c r="AK36" s="288"/>
      <c r="AL36" s="287"/>
      <c r="AM36" s="288"/>
      <c r="AN36" s="287"/>
      <c r="AO36" s="288"/>
      <c r="AP36" s="287"/>
      <c r="AQ36" s="288"/>
      <c r="AR36" s="287"/>
      <c r="AS36" s="288"/>
      <c r="AT36" s="287"/>
      <c r="AU36" s="288"/>
      <c r="AV36" s="287"/>
      <c r="AW36" s="288"/>
      <c r="AX36" s="287"/>
      <c r="AY36" s="31"/>
      <c r="BA36" s="76" t="str">
        <f t="shared" si="50"/>
        <v/>
      </c>
      <c r="BC36" s="76" t="str">
        <f>IF('Stock List'!$K36="", "", 'Stock List'!$K36)</f>
        <v/>
      </c>
      <c r="BE36" s="106">
        <f>IFERROR(ROUND(((INDEX('Stock List'!$M$11:$M$1010, MATCH(L36, 'Stock List'!$K$11:$K$1010, 0))/INDEX('Stock List'!$L$11:$L$1010, MATCH(L36, 'Stock List'!$K$11:$K$1010, 0)))*K36), 2), 0)</f>
        <v>0</v>
      </c>
      <c r="BF36" s="20"/>
      <c r="BG36" s="20">
        <f>IFERROR(ROUND(((INDEX('Stock List'!$M$11:$M$1010, MATCH(N36, 'Stock List'!$K$11:$K$1010, 0))/INDEX('Stock List'!$L$11:$L$1010, MATCH(N36, 'Stock List'!$K$11:$K$1010, 0)))*M36), 2), 0)</f>
        <v>0</v>
      </c>
      <c r="BH36" s="20"/>
      <c r="BI36" s="20">
        <f>IFERROR(ROUND(((INDEX('Stock List'!$M$11:$M$1010, MATCH(P36, 'Stock List'!$K$11:$K$1010, 0))/INDEX('Stock List'!$L$11:$L$1010, MATCH(P36, 'Stock List'!$K$11:$K$1010, 0)))*O36), 2), 0)</f>
        <v>0</v>
      </c>
      <c r="BJ36" s="20"/>
      <c r="BK36" s="20">
        <f>IFERROR(ROUND(((INDEX('Stock List'!$M$11:$M$1010, MATCH(R36, 'Stock List'!$K$11:$K$1010, 0))/INDEX('Stock List'!$L$11:$L$1010, MATCH(R36, 'Stock List'!$K$11:$K$1010, 0)))*Q36), 2), 0)</f>
        <v>0</v>
      </c>
      <c r="BL36" s="20"/>
      <c r="BM36" s="20">
        <f>IFERROR(ROUND(((INDEX('Stock List'!$M$11:$M$1010, MATCH(T36, 'Stock List'!$K$11:$K$1010, 0))/INDEX('Stock List'!$L$11:$L$1010, MATCH(T36, 'Stock List'!$K$11:$K$1010, 0)))*S36), 2), 0)</f>
        <v>0</v>
      </c>
      <c r="BN36" s="20"/>
      <c r="BO36" s="20">
        <f>IFERROR(ROUND(((INDEX('Stock List'!$M$11:$M$1010, MATCH(V36, 'Stock List'!$K$11:$K$1010, 0))/INDEX('Stock List'!$L$11:$L$1010, MATCH(V36, 'Stock List'!$K$11:$K$1010, 0)))*U36), 2), 0)</f>
        <v>0</v>
      </c>
      <c r="BP36" s="20"/>
      <c r="BQ36" s="20">
        <f>IFERROR(ROUND(((INDEX('Stock List'!$M$11:$M$1010, MATCH(X36, 'Stock List'!$K$11:$K$1010, 0))/INDEX('Stock List'!$L$11:$L$1010, MATCH(X36, 'Stock List'!$K$11:$K$1010, 0)))*W36), 2), 0)</f>
        <v>0</v>
      </c>
      <c r="BR36" s="20"/>
      <c r="BS36" s="20">
        <f>IFERROR(ROUND(((INDEX('Stock List'!$M$11:$M$1010, MATCH(Z36, 'Stock List'!$K$11:$K$1010, 0))/INDEX('Stock List'!$L$11:$L$1010, MATCH(Z36, 'Stock List'!$K$11:$K$1010, 0)))*Y36), 2), 0)</f>
        <v>0</v>
      </c>
      <c r="BT36" s="20"/>
      <c r="BU36" s="20">
        <f>IFERROR(ROUND(((INDEX('Stock List'!$M$11:$M$1010, MATCH(AB36, 'Stock List'!$K$11:$K$1010, 0))/INDEX('Stock List'!$L$11:$L$1010, MATCH(AB36, 'Stock List'!$K$11:$K$1010, 0)))*AA36), 2), 0)</f>
        <v>0</v>
      </c>
      <c r="BV36" s="20"/>
      <c r="BW36" s="20">
        <f>IFERROR(ROUND(((INDEX('Stock List'!$M$11:$M$1010, MATCH(AD36, 'Stock List'!$K$11:$K$1010, 0))/INDEX('Stock List'!$L$11:$L$1010, MATCH(AD36, 'Stock List'!$K$11:$K$1010, 0)))*AC36), 2), 0)</f>
        <v>0</v>
      </c>
      <c r="BX36" s="20"/>
      <c r="BY36" s="20">
        <f>IFERROR(ROUND(((INDEX('Stock List'!$M$11:$M$1010, MATCH(AF36, 'Stock List'!$K$11:$K$1010, 0))/INDEX('Stock List'!$L$11:$L$1010, MATCH(AF36, 'Stock List'!$K$11:$K$1010, 0)))*AE36), 2), 0)</f>
        <v>0</v>
      </c>
      <c r="BZ36" s="20"/>
      <c r="CA36" s="20">
        <f>IFERROR(ROUND(((INDEX('Stock List'!$M$11:$M$1010, MATCH(AH36, 'Stock List'!$K$11:$K$1010, 0))/INDEX('Stock List'!$L$11:$L$1010, MATCH(AH36, 'Stock List'!$K$11:$K$1010, 0)))*AG36), 2), 0)</f>
        <v>0</v>
      </c>
      <c r="CB36" s="20"/>
      <c r="CC36" s="20">
        <f>IFERROR(ROUND(((INDEX('Stock List'!$M$11:$M$1010, MATCH(AJ36, 'Stock List'!$K$11:$K$1010, 0))/INDEX('Stock List'!$L$11:$L$1010, MATCH(AJ36, 'Stock List'!$K$11:$K$1010, 0)))*AI36), 2), 0)</f>
        <v>0</v>
      </c>
      <c r="CD36" s="20"/>
      <c r="CE36" s="20">
        <f>IFERROR(ROUND(((INDEX('Stock List'!$M$11:$M$1010, MATCH(AL36, 'Stock List'!$K$11:$K$1010, 0))/INDEX('Stock List'!$L$11:$L$1010, MATCH(AL36, 'Stock List'!$K$11:$K$1010, 0)))*AK36), 2), 0)</f>
        <v>0</v>
      </c>
      <c r="CF36" s="20"/>
      <c r="CG36" s="20">
        <f>IFERROR(ROUND(((INDEX('Stock List'!$M$11:$M$1010, MATCH(AN36, 'Stock List'!$K$11:$K$1010, 0))/INDEX('Stock List'!$L$11:$L$1010, MATCH(AN36, 'Stock List'!$K$11:$K$1010, 0)))*AM36), 2), 0)</f>
        <v>0</v>
      </c>
      <c r="CH36" s="20"/>
      <c r="CI36" s="20">
        <f>IFERROR(ROUND(((INDEX('Stock List'!$M$11:$M$1010, MATCH(AP36, 'Stock List'!$K$11:$K$1010, 0))/INDEX('Stock List'!$L$11:$L$1010, MATCH(AP36, 'Stock List'!$K$11:$K$1010, 0)))*AO36), 2), 0)</f>
        <v>0</v>
      </c>
      <c r="CJ36" s="20"/>
      <c r="CK36" s="20">
        <f>IFERROR(ROUND(((INDEX('Stock List'!$M$11:$M$1010, MATCH(AR36, 'Stock List'!$K$11:$K$1010, 0))/INDEX('Stock List'!$L$11:$L$1010, MATCH(AR36, 'Stock List'!$K$11:$K$1010, 0)))*AQ36), 2), 0)</f>
        <v>0</v>
      </c>
      <c r="CL36" s="20"/>
      <c r="CM36" s="20">
        <f>IFERROR(ROUND(((INDEX('Stock List'!$M$11:$M$1010, MATCH(AT36, 'Stock List'!$K$11:$K$1010, 0))/INDEX('Stock List'!$L$11:$L$1010, MATCH(AT36, 'Stock List'!$K$11:$K$1010, 0)))*AS36), 2), 0)</f>
        <v>0</v>
      </c>
      <c r="CN36" s="20"/>
      <c r="CO36" s="20">
        <f>IFERROR(ROUND(((INDEX('Stock List'!$M$11:$M$1010, MATCH(AV36, 'Stock List'!$K$11:$K$1010, 0))/INDEX('Stock List'!$L$11:$L$1010, MATCH(AV36, 'Stock List'!$K$11:$K$1010, 0)))*AU36), 2), 0)</f>
        <v>0</v>
      </c>
      <c r="CP36" s="20"/>
      <c r="CQ36" s="20">
        <f>IFERROR(ROUND(((INDEX('Stock List'!$M$11:$M$1010, MATCH(AX36, 'Stock List'!$K$11:$K$1010, 0))/INDEX('Stock List'!$L$11:$L$1010, MATCH(AX36, 'Stock List'!$K$11:$K$1010, 0)))*AW36), 2), 0)</f>
        <v>0</v>
      </c>
      <c r="CR36" s="22"/>
      <c r="CT36" s="106" t="str">
        <f t="shared" si="42"/>
        <v/>
      </c>
      <c r="CU36" s="22" t="str">
        <f t="shared" si="43"/>
        <v/>
      </c>
      <c r="CX36" s="106" t="str">
        <f t="shared" si="44"/>
        <v/>
      </c>
      <c r="CY36" s="20" t="str">
        <f t="shared" si="45"/>
        <v/>
      </c>
      <c r="CZ36" s="22" t="str">
        <f t="shared" si="46"/>
        <v/>
      </c>
      <c r="DB36" s="76" t="str">
        <f>IF($H36="", "", COUNTIF($G$11:$G$1010, "&gt;"&amp;$G36)+1+COUNTIF($G$11:$G36, $G36)-1)</f>
        <v/>
      </c>
      <c r="DC36" s="76" t="str">
        <f>IF($H36="", "", COUNTIF($CZ$11:$CZ$1010, "&gt;"&amp;$CZ36)+1+COUNTIF($CZ$11:$CZ36, $CZ36)-1)</f>
        <v/>
      </c>
      <c r="DE36" s="147" t="str">
        <f t="shared" si="47"/>
        <v/>
      </c>
      <c r="DF36" s="148"/>
      <c r="DG36" s="19" t="str">
        <f t="shared" si="48"/>
        <v/>
      </c>
      <c r="DH36" s="153" t="str">
        <f t="shared" si="49"/>
        <v/>
      </c>
      <c r="DI36" s="19" t="str">
        <f t="shared" si="2"/>
        <v/>
      </c>
      <c r="DJ36" s="153" t="str">
        <f t="shared" si="3"/>
        <v/>
      </c>
      <c r="DK36" s="19" t="str">
        <f t="shared" si="4"/>
        <v/>
      </c>
      <c r="DL36" s="153" t="str">
        <f t="shared" si="5"/>
        <v/>
      </c>
      <c r="DM36" s="19" t="str">
        <f t="shared" si="6"/>
        <v/>
      </c>
      <c r="DN36" s="153" t="str">
        <f t="shared" si="7"/>
        <v/>
      </c>
      <c r="DO36" s="19" t="str">
        <f t="shared" si="8"/>
        <v/>
      </c>
      <c r="DP36" s="153" t="str">
        <f t="shared" si="9"/>
        <v/>
      </c>
      <c r="DQ36" s="19" t="str">
        <f t="shared" si="10"/>
        <v/>
      </c>
      <c r="DR36" s="153" t="str">
        <f t="shared" si="11"/>
        <v/>
      </c>
      <c r="DS36" s="19" t="str">
        <f t="shared" si="12"/>
        <v/>
      </c>
      <c r="DT36" s="153" t="str">
        <f t="shared" si="13"/>
        <v/>
      </c>
      <c r="DU36" s="19" t="str">
        <f t="shared" si="14"/>
        <v/>
      </c>
      <c r="DV36" s="153" t="str">
        <f t="shared" si="15"/>
        <v/>
      </c>
      <c r="DW36" s="19" t="str">
        <f t="shared" si="16"/>
        <v/>
      </c>
      <c r="DX36" s="153" t="str">
        <f t="shared" si="17"/>
        <v/>
      </c>
      <c r="DY36" s="19" t="str">
        <f t="shared" si="18"/>
        <v/>
      </c>
      <c r="DZ36" s="153" t="str">
        <f t="shared" si="19"/>
        <v/>
      </c>
      <c r="EA36" s="19" t="str">
        <f t="shared" si="20"/>
        <v/>
      </c>
      <c r="EB36" s="153" t="str">
        <f t="shared" si="21"/>
        <v/>
      </c>
      <c r="EC36" s="19" t="str">
        <f t="shared" si="22"/>
        <v/>
      </c>
      <c r="ED36" s="153" t="str">
        <f t="shared" si="23"/>
        <v/>
      </c>
      <c r="EE36" s="19" t="str">
        <f t="shared" si="24"/>
        <v/>
      </c>
      <c r="EF36" s="153" t="str">
        <f t="shared" si="25"/>
        <v/>
      </c>
      <c r="EG36" s="19" t="str">
        <f t="shared" si="26"/>
        <v/>
      </c>
      <c r="EH36" s="153" t="str">
        <f t="shared" si="27"/>
        <v/>
      </c>
      <c r="EI36" s="19" t="str">
        <f t="shared" si="28"/>
        <v/>
      </c>
      <c r="EJ36" s="153" t="str">
        <f t="shared" si="29"/>
        <v/>
      </c>
      <c r="EK36" s="19" t="str">
        <f t="shared" si="30"/>
        <v/>
      </c>
      <c r="EL36" s="153" t="str">
        <f t="shared" si="31"/>
        <v/>
      </c>
      <c r="EM36" s="19" t="str">
        <f t="shared" si="32"/>
        <v/>
      </c>
      <c r="EN36" s="153" t="str">
        <f t="shared" si="33"/>
        <v/>
      </c>
      <c r="EO36" s="19" t="str">
        <f t="shared" si="34"/>
        <v/>
      </c>
      <c r="EP36" s="153" t="str">
        <f t="shared" si="35"/>
        <v/>
      </c>
      <c r="EQ36" s="19" t="str">
        <f t="shared" si="36"/>
        <v/>
      </c>
      <c r="ER36" s="153" t="str">
        <f t="shared" si="37"/>
        <v/>
      </c>
      <c r="ES36" s="19" t="str">
        <f t="shared" si="38"/>
        <v/>
      </c>
      <c r="ET36" s="153" t="str">
        <f t="shared" si="39"/>
        <v/>
      </c>
    </row>
    <row r="37" spans="1:150" x14ac:dyDescent="0.25">
      <c r="A37" s="31"/>
      <c r="B37" s="91" t="str">
        <f t="shared" si="40"/>
        <v/>
      </c>
      <c r="C37" s="20" t="str">
        <f t="shared" si="0"/>
        <v/>
      </c>
      <c r="D37" s="97" t="str">
        <f t="shared" si="1"/>
        <v/>
      </c>
      <c r="E37" s="62" t="str">
        <f t="shared" si="41"/>
        <v/>
      </c>
      <c r="F37" s="31"/>
      <c r="G37" s="282"/>
      <c r="H37" s="283"/>
      <c r="I37" s="284"/>
      <c r="J37" s="285"/>
      <c r="K37" s="286"/>
      <c r="L37" s="287"/>
      <c r="M37" s="288"/>
      <c r="N37" s="287"/>
      <c r="O37" s="288"/>
      <c r="P37" s="287"/>
      <c r="Q37" s="288"/>
      <c r="R37" s="287"/>
      <c r="S37" s="288"/>
      <c r="T37" s="287"/>
      <c r="U37" s="288"/>
      <c r="V37" s="287"/>
      <c r="W37" s="288"/>
      <c r="X37" s="287"/>
      <c r="Y37" s="288"/>
      <c r="Z37" s="287"/>
      <c r="AA37" s="288"/>
      <c r="AB37" s="287"/>
      <c r="AC37" s="288"/>
      <c r="AD37" s="287"/>
      <c r="AE37" s="288"/>
      <c r="AF37" s="287"/>
      <c r="AG37" s="288"/>
      <c r="AH37" s="287"/>
      <c r="AI37" s="288"/>
      <c r="AJ37" s="287"/>
      <c r="AK37" s="288"/>
      <c r="AL37" s="287"/>
      <c r="AM37" s="288"/>
      <c r="AN37" s="287"/>
      <c r="AO37" s="288"/>
      <c r="AP37" s="287"/>
      <c r="AQ37" s="288"/>
      <c r="AR37" s="287"/>
      <c r="AS37" s="288"/>
      <c r="AT37" s="287"/>
      <c r="AU37" s="288"/>
      <c r="AV37" s="287"/>
      <c r="AW37" s="288"/>
      <c r="AX37" s="287"/>
      <c r="AY37" s="31"/>
      <c r="BA37" s="76" t="str">
        <f t="shared" si="50"/>
        <v/>
      </c>
      <c r="BC37" s="76" t="str">
        <f>IF('Stock List'!$K37="", "", 'Stock List'!$K37)</f>
        <v/>
      </c>
      <c r="BE37" s="106">
        <f>IFERROR(ROUND(((INDEX('Stock List'!$M$11:$M$1010, MATCH(L37, 'Stock List'!$K$11:$K$1010, 0))/INDEX('Stock List'!$L$11:$L$1010, MATCH(L37, 'Stock List'!$K$11:$K$1010, 0)))*K37), 2), 0)</f>
        <v>0</v>
      </c>
      <c r="BF37" s="20"/>
      <c r="BG37" s="20">
        <f>IFERROR(ROUND(((INDEX('Stock List'!$M$11:$M$1010, MATCH(N37, 'Stock List'!$K$11:$K$1010, 0))/INDEX('Stock List'!$L$11:$L$1010, MATCH(N37, 'Stock List'!$K$11:$K$1010, 0)))*M37), 2), 0)</f>
        <v>0</v>
      </c>
      <c r="BH37" s="20"/>
      <c r="BI37" s="20">
        <f>IFERROR(ROUND(((INDEX('Stock List'!$M$11:$M$1010, MATCH(P37, 'Stock List'!$K$11:$K$1010, 0))/INDEX('Stock List'!$L$11:$L$1010, MATCH(P37, 'Stock List'!$K$11:$K$1010, 0)))*O37), 2), 0)</f>
        <v>0</v>
      </c>
      <c r="BJ37" s="20"/>
      <c r="BK37" s="20">
        <f>IFERROR(ROUND(((INDEX('Stock List'!$M$11:$M$1010, MATCH(R37, 'Stock List'!$K$11:$K$1010, 0))/INDEX('Stock List'!$L$11:$L$1010, MATCH(R37, 'Stock List'!$K$11:$K$1010, 0)))*Q37), 2), 0)</f>
        <v>0</v>
      </c>
      <c r="BL37" s="20"/>
      <c r="BM37" s="20">
        <f>IFERROR(ROUND(((INDEX('Stock List'!$M$11:$M$1010, MATCH(T37, 'Stock List'!$K$11:$K$1010, 0))/INDEX('Stock List'!$L$11:$L$1010, MATCH(T37, 'Stock List'!$K$11:$K$1010, 0)))*S37), 2), 0)</f>
        <v>0</v>
      </c>
      <c r="BN37" s="20"/>
      <c r="BO37" s="20">
        <f>IFERROR(ROUND(((INDEX('Stock List'!$M$11:$M$1010, MATCH(V37, 'Stock List'!$K$11:$K$1010, 0))/INDEX('Stock List'!$L$11:$L$1010, MATCH(V37, 'Stock List'!$K$11:$K$1010, 0)))*U37), 2), 0)</f>
        <v>0</v>
      </c>
      <c r="BP37" s="20"/>
      <c r="BQ37" s="20">
        <f>IFERROR(ROUND(((INDEX('Stock List'!$M$11:$M$1010, MATCH(X37, 'Stock List'!$K$11:$K$1010, 0))/INDEX('Stock List'!$L$11:$L$1010, MATCH(X37, 'Stock List'!$K$11:$K$1010, 0)))*W37), 2), 0)</f>
        <v>0</v>
      </c>
      <c r="BR37" s="20"/>
      <c r="BS37" s="20">
        <f>IFERROR(ROUND(((INDEX('Stock List'!$M$11:$M$1010, MATCH(Z37, 'Stock List'!$K$11:$K$1010, 0))/INDEX('Stock List'!$L$11:$L$1010, MATCH(Z37, 'Stock List'!$K$11:$K$1010, 0)))*Y37), 2), 0)</f>
        <v>0</v>
      </c>
      <c r="BT37" s="20"/>
      <c r="BU37" s="20">
        <f>IFERROR(ROUND(((INDEX('Stock List'!$M$11:$M$1010, MATCH(AB37, 'Stock List'!$K$11:$K$1010, 0))/INDEX('Stock List'!$L$11:$L$1010, MATCH(AB37, 'Stock List'!$K$11:$K$1010, 0)))*AA37), 2), 0)</f>
        <v>0</v>
      </c>
      <c r="BV37" s="20"/>
      <c r="BW37" s="20">
        <f>IFERROR(ROUND(((INDEX('Stock List'!$M$11:$M$1010, MATCH(AD37, 'Stock List'!$K$11:$K$1010, 0))/INDEX('Stock List'!$L$11:$L$1010, MATCH(AD37, 'Stock List'!$K$11:$K$1010, 0)))*AC37), 2), 0)</f>
        <v>0</v>
      </c>
      <c r="BX37" s="20"/>
      <c r="BY37" s="20">
        <f>IFERROR(ROUND(((INDEX('Stock List'!$M$11:$M$1010, MATCH(AF37, 'Stock List'!$K$11:$K$1010, 0))/INDEX('Stock List'!$L$11:$L$1010, MATCH(AF37, 'Stock List'!$K$11:$K$1010, 0)))*AE37), 2), 0)</f>
        <v>0</v>
      </c>
      <c r="BZ37" s="20"/>
      <c r="CA37" s="20">
        <f>IFERROR(ROUND(((INDEX('Stock List'!$M$11:$M$1010, MATCH(AH37, 'Stock List'!$K$11:$K$1010, 0))/INDEX('Stock List'!$L$11:$L$1010, MATCH(AH37, 'Stock List'!$K$11:$K$1010, 0)))*AG37), 2), 0)</f>
        <v>0</v>
      </c>
      <c r="CB37" s="20"/>
      <c r="CC37" s="20">
        <f>IFERROR(ROUND(((INDEX('Stock List'!$M$11:$M$1010, MATCH(AJ37, 'Stock List'!$K$11:$K$1010, 0))/INDEX('Stock List'!$L$11:$L$1010, MATCH(AJ37, 'Stock List'!$K$11:$K$1010, 0)))*AI37), 2), 0)</f>
        <v>0</v>
      </c>
      <c r="CD37" s="20"/>
      <c r="CE37" s="20">
        <f>IFERROR(ROUND(((INDEX('Stock List'!$M$11:$M$1010, MATCH(AL37, 'Stock List'!$K$11:$K$1010, 0))/INDEX('Stock List'!$L$11:$L$1010, MATCH(AL37, 'Stock List'!$K$11:$K$1010, 0)))*AK37), 2), 0)</f>
        <v>0</v>
      </c>
      <c r="CF37" s="20"/>
      <c r="CG37" s="20">
        <f>IFERROR(ROUND(((INDEX('Stock List'!$M$11:$M$1010, MATCH(AN37, 'Stock List'!$K$11:$K$1010, 0))/INDEX('Stock List'!$L$11:$L$1010, MATCH(AN37, 'Stock List'!$K$11:$K$1010, 0)))*AM37), 2), 0)</f>
        <v>0</v>
      </c>
      <c r="CH37" s="20"/>
      <c r="CI37" s="20">
        <f>IFERROR(ROUND(((INDEX('Stock List'!$M$11:$M$1010, MATCH(AP37, 'Stock List'!$K$11:$K$1010, 0))/INDEX('Stock List'!$L$11:$L$1010, MATCH(AP37, 'Stock List'!$K$11:$K$1010, 0)))*AO37), 2), 0)</f>
        <v>0</v>
      </c>
      <c r="CJ37" s="20"/>
      <c r="CK37" s="20">
        <f>IFERROR(ROUND(((INDEX('Stock List'!$M$11:$M$1010, MATCH(AR37, 'Stock List'!$K$11:$K$1010, 0))/INDEX('Stock List'!$L$11:$L$1010, MATCH(AR37, 'Stock List'!$K$11:$K$1010, 0)))*AQ37), 2), 0)</f>
        <v>0</v>
      </c>
      <c r="CL37" s="20"/>
      <c r="CM37" s="20">
        <f>IFERROR(ROUND(((INDEX('Stock List'!$M$11:$M$1010, MATCH(AT37, 'Stock List'!$K$11:$K$1010, 0))/INDEX('Stock List'!$L$11:$L$1010, MATCH(AT37, 'Stock List'!$K$11:$K$1010, 0)))*AS37), 2), 0)</f>
        <v>0</v>
      </c>
      <c r="CN37" s="20"/>
      <c r="CO37" s="20">
        <f>IFERROR(ROUND(((INDEX('Stock List'!$M$11:$M$1010, MATCH(AV37, 'Stock List'!$K$11:$K$1010, 0))/INDEX('Stock List'!$L$11:$L$1010, MATCH(AV37, 'Stock List'!$K$11:$K$1010, 0)))*AU37), 2), 0)</f>
        <v>0</v>
      </c>
      <c r="CP37" s="20"/>
      <c r="CQ37" s="20">
        <f>IFERROR(ROUND(((INDEX('Stock List'!$M$11:$M$1010, MATCH(AX37, 'Stock List'!$K$11:$K$1010, 0))/INDEX('Stock List'!$L$11:$L$1010, MATCH(AX37, 'Stock List'!$K$11:$K$1010, 0)))*AW37), 2), 0)</f>
        <v>0</v>
      </c>
      <c r="CR37" s="22"/>
      <c r="CT37" s="106" t="str">
        <f t="shared" si="42"/>
        <v/>
      </c>
      <c r="CU37" s="22" t="str">
        <f t="shared" si="43"/>
        <v/>
      </c>
      <c r="CX37" s="106" t="str">
        <f t="shared" si="44"/>
        <v/>
      </c>
      <c r="CY37" s="20" t="str">
        <f t="shared" si="45"/>
        <v/>
      </c>
      <c r="CZ37" s="22" t="str">
        <f t="shared" si="46"/>
        <v/>
      </c>
      <c r="DB37" s="76" t="str">
        <f>IF($H37="", "", COUNTIF($G$11:$G$1010, "&gt;"&amp;$G37)+1+COUNTIF($G$11:$G37, $G37)-1)</f>
        <v/>
      </c>
      <c r="DC37" s="76" t="str">
        <f>IF($H37="", "", COUNTIF($CZ$11:$CZ$1010, "&gt;"&amp;$CZ37)+1+COUNTIF($CZ$11:$CZ37, $CZ37)-1)</f>
        <v/>
      </c>
      <c r="DE37" s="147" t="str">
        <f t="shared" si="47"/>
        <v/>
      </c>
      <c r="DF37" s="148"/>
      <c r="DG37" s="19" t="str">
        <f t="shared" si="48"/>
        <v/>
      </c>
      <c r="DH37" s="153" t="str">
        <f t="shared" si="49"/>
        <v/>
      </c>
      <c r="DI37" s="19" t="str">
        <f t="shared" si="2"/>
        <v/>
      </c>
      <c r="DJ37" s="153" t="str">
        <f t="shared" si="3"/>
        <v/>
      </c>
      <c r="DK37" s="19" t="str">
        <f t="shared" si="4"/>
        <v/>
      </c>
      <c r="DL37" s="153" t="str">
        <f t="shared" si="5"/>
        <v/>
      </c>
      <c r="DM37" s="19" t="str">
        <f t="shared" si="6"/>
        <v/>
      </c>
      <c r="DN37" s="153" t="str">
        <f t="shared" si="7"/>
        <v/>
      </c>
      <c r="DO37" s="19" t="str">
        <f t="shared" si="8"/>
        <v/>
      </c>
      <c r="DP37" s="153" t="str">
        <f t="shared" si="9"/>
        <v/>
      </c>
      <c r="DQ37" s="19" t="str">
        <f t="shared" si="10"/>
        <v/>
      </c>
      <c r="DR37" s="153" t="str">
        <f t="shared" si="11"/>
        <v/>
      </c>
      <c r="DS37" s="19" t="str">
        <f t="shared" si="12"/>
        <v/>
      </c>
      <c r="DT37" s="153" t="str">
        <f t="shared" si="13"/>
        <v/>
      </c>
      <c r="DU37" s="19" t="str">
        <f t="shared" si="14"/>
        <v/>
      </c>
      <c r="DV37" s="153" t="str">
        <f t="shared" si="15"/>
        <v/>
      </c>
      <c r="DW37" s="19" t="str">
        <f t="shared" si="16"/>
        <v/>
      </c>
      <c r="DX37" s="153" t="str">
        <f t="shared" si="17"/>
        <v/>
      </c>
      <c r="DY37" s="19" t="str">
        <f t="shared" si="18"/>
        <v/>
      </c>
      <c r="DZ37" s="153" t="str">
        <f t="shared" si="19"/>
        <v/>
      </c>
      <c r="EA37" s="19" t="str">
        <f t="shared" si="20"/>
        <v/>
      </c>
      <c r="EB37" s="153" t="str">
        <f t="shared" si="21"/>
        <v/>
      </c>
      <c r="EC37" s="19" t="str">
        <f t="shared" si="22"/>
        <v/>
      </c>
      <c r="ED37" s="153" t="str">
        <f t="shared" si="23"/>
        <v/>
      </c>
      <c r="EE37" s="19" t="str">
        <f t="shared" si="24"/>
        <v/>
      </c>
      <c r="EF37" s="153" t="str">
        <f t="shared" si="25"/>
        <v/>
      </c>
      <c r="EG37" s="19" t="str">
        <f t="shared" si="26"/>
        <v/>
      </c>
      <c r="EH37" s="153" t="str">
        <f t="shared" si="27"/>
        <v/>
      </c>
      <c r="EI37" s="19" t="str">
        <f t="shared" si="28"/>
        <v/>
      </c>
      <c r="EJ37" s="153" t="str">
        <f t="shared" si="29"/>
        <v/>
      </c>
      <c r="EK37" s="19" t="str">
        <f t="shared" si="30"/>
        <v/>
      </c>
      <c r="EL37" s="153" t="str">
        <f t="shared" si="31"/>
        <v/>
      </c>
      <c r="EM37" s="19" t="str">
        <f t="shared" si="32"/>
        <v/>
      </c>
      <c r="EN37" s="153" t="str">
        <f t="shared" si="33"/>
        <v/>
      </c>
      <c r="EO37" s="19" t="str">
        <f t="shared" si="34"/>
        <v/>
      </c>
      <c r="EP37" s="153" t="str">
        <f t="shared" si="35"/>
        <v/>
      </c>
      <c r="EQ37" s="19" t="str">
        <f t="shared" si="36"/>
        <v/>
      </c>
      <c r="ER37" s="153" t="str">
        <f t="shared" si="37"/>
        <v/>
      </c>
      <c r="ES37" s="19" t="str">
        <f t="shared" si="38"/>
        <v/>
      </c>
      <c r="ET37" s="153" t="str">
        <f t="shared" si="39"/>
        <v/>
      </c>
    </row>
    <row r="38" spans="1:150" x14ac:dyDescent="0.25">
      <c r="A38" s="31"/>
      <c r="B38" s="91" t="str">
        <f t="shared" si="40"/>
        <v/>
      </c>
      <c r="C38" s="20" t="str">
        <f t="shared" si="0"/>
        <v/>
      </c>
      <c r="D38" s="97" t="str">
        <f t="shared" si="1"/>
        <v/>
      </c>
      <c r="E38" s="62" t="str">
        <f t="shared" si="41"/>
        <v/>
      </c>
      <c r="F38" s="31"/>
      <c r="G38" s="282"/>
      <c r="H38" s="283"/>
      <c r="I38" s="284"/>
      <c r="J38" s="285"/>
      <c r="K38" s="286"/>
      <c r="L38" s="287"/>
      <c r="M38" s="288"/>
      <c r="N38" s="287"/>
      <c r="O38" s="288"/>
      <c r="P38" s="287"/>
      <c r="Q38" s="288"/>
      <c r="R38" s="287"/>
      <c r="S38" s="288"/>
      <c r="T38" s="287"/>
      <c r="U38" s="288"/>
      <c r="V38" s="287"/>
      <c r="W38" s="288"/>
      <c r="X38" s="287"/>
      <c r="Y38" s="288"/>
      <c r="Z38" s="287"/>
      <c r="AA38" s="288"/>
      <c r="AB38" s="287"/>
      <c r="AC38" s="288"/>
      <c r="AD38" s="287"/>
      <c r="AE38" s="288"/>
      <c r="AF38" s="287"/>
      <c r="AG38" s="288"/>
      <c r="AH38" s="287"/>
      <c r="AI38" s="288"/>
      <c r="AJ38" s="287"/>
      <c r="AK38" s="288"/>
      <c r="AL38" s="287"/>
      <c r="AM38" s="288"/>
      <c r="AN38" s="287"/>
      <c r="AO38" s="288"/>
      <c r="AP38" s="287"/>
      <c r="AQ38" s="288"/>
      <c r="AR38" s="287"/>
      <c r="AS38" s="288"/>
      <c r="AT38" s="287"/>
      <c r="AU38" s="288"/>
      <c r="AV38" s="287"/>
      <c r="AW38" s="288"/>
      <c r="AX38" s="287"/>
      <c r="AY38" s="31"/>
      <c r="BA38" s="76" t="str">
        <f t="shared" si="50"/>
        <v/>
      </c>
      <c r="BC38" s="76" t="str">
        <f>IF('Stock List'!$K38="", "", 'Stock List'!$K38)</f>
        <v/>
      </c>
      <c r="BE38" s="106">
        <f>IFERROR(ROUND(((INDEX('Stock List'!$M$11:$M$1010, MATCH(L38, 'Stock List'!$K$11:$K$1010, 0))/INDEX('Stock List'!$L$11:$L$1010, MATCH(L38, 'Stock List'!$K$11:$K$1010, 0)))*K38), 2), 0)</f>
        <v>0</v>
      </c>
      <c r="BF38" s="20"/>
      <c r="BG38" s="20">
        <f>IFERROR(ROUND(((INDEX('Stock List'!$M$11:$M$1010, MATCH(N38, 'Stock List'!$K$11:$K$1010, 0))/INDEX('Stock List'!$L$11:$L$1010, MATCH(N38, 'Stock List'!$K$11:$K$1010, 0)))*M38), 2), 0)</f>
        <v>0</v>
      </c>
      <c r="BH38" s="20"/>
      <c r="BI38" s="20">
        <f>IFERROR(ROUND(((INDEX('Stock List'!$M$11:$M$1010, MATCH(P38, 'Stock List'!$K$11:$K$1010, 0))/INDEX('Stock List'!$L$11:$L$1010, MATCH(P38, 'Stock List'!$K$11:$K$1010, 0)))*O38), 2), 0)</f>
        <v>0</v>
      </c>
      <c r="BJ38" s="20"/>
      <c r="BK38" s="20">
        <f>IFERROR(ROUND(((INDEX('Stock List'!$M$11:$M$1010, MATCH(R38, 'Stock List'!$K$11:$K$1010, 0))/INDEX('Stock List'!$L$11:$L$1010, MATCH(R38, 'Stock List'!$K$11:$K$1010, 0)))*Q38), 2), 0)</f>
        <v>0</v>
      </c>
      <c r="BL38" s="20"/>
      <c r="BM38" s="20">
        <f>IFERROR(ROUND(((INDEX('Stock List'!$M$11:$M$1010, MATCH(T38, 'Stock List'!$K$11:$K$1010, 0))/INDEX('Stock List'!$L$11:$L$1010, MATCH(T38, 'Stock List'!$K$11:$K$1010, 0)))*S38), 2), 0)</f>
        <v>0</v>
      </c>
      <c r="BN38" s="20"/>
      <c r="BO38" s="20">
        <f>IFERROR(ROUND(((INDEX('Stock List'!$M$11:$M$1010, MATCH(V38, 'Stock List'!$K$11:$K$1010, 0))/INDEX('Stock List'!$L$11:$L$1010, MATCH(V38, 'Stock List'!$K$11:$K$1010, 0)))*U38), 2), 0)</f>
        <v>0</v>
      </c>
      <c r="BP38" s="20"/>
      <c r="BQ38" s="20">
        <f>IFERROR(ROUND(((INDEX('Stock List'!$M$11:$M$1010, MATCH(X38, 'Stock List'!$K$11:$K$1010, 0))/INDEX('Stock List'!$L$11:$L$1010, MATCH(X38, 'Stock List'!$K$11:$K$1010, 0)))*W38), 2), 0)</f>
        <v>0</v>
      </c>
      <c r="BR38" s="20"/>
      <c r="BS38" s="20">
        <f>IFERROR(ROUND(((INDEX('Stock List'!$M$11:$M$1010, MATCH(Z38, 'Stock List'!$K$11:$K$1010, 0))/INDEX('Stock List'!$L$11:$L$1010, MATCH(Z38, 'Stock List'!$K$11:$K$1010, 0)))*Y38), 2), 0)</f>
        <v>0</v>
      </c>
      <c r="BT38" s="20"/>
      <c r="BU38" s="20">
        <f>IFERROR(ROUND(((INDEX('Stock List'!$M$11:$M$1010, MATCH(AB38, 'Stock List'!$K$11:$K$1010, 0))/INDEX('Stock List'!$L$11:$L$1010, MATCH(AB38, 'Stock List'!$K$11:$K$1010, 0)))*AA38), 2), 0)</f>
        <v>0</v>
      </c>
      <c r="BV38" s="20"/>
      <c r="BW38" s="20">
        <f>IFERROR(ROUND(((INDEX('Stock List'!$M$11:$M$1010, MATCH(AD38, 'Stock List'!$K$11:$K$1010, 0))/INDEX('Stock List'!$L$11:$L$1010, MATCH(AD38, 'Stock List'!$K$11:$K$1010, 0)))*AC38), 2), 0)</f>
        <v>0</v>
      </c>
      <c r="BX38" s="20"/>
      <c r="BY38" s="20">
        <f>IFERROR(ROUND(((INDEX('Stock List'!$M$11:$M$1010, MATCH(AF38, 'Stock List'!$K$11:$K$1010, 0))/INDEX('Stock List'!$L$11:$L$1010, MATCH(AF38, 'Stock List'!$K$11:$K$1010, 0)))*AE38), 2), 0)</f>
        <v>0</v>
      </c>
      <c r="BZ38" s="20"/>
      <c r="CA38" s="20">
        <f>IFERROR(ROUND(((INDEX('Stock List'!$M$11:$M$1010, MATCH(AH38, 'Stock List'!$K$11:$K$1010, 0))/INDEX('Stock List'!$L$11:$L$1010, MATCH(AH38, 'Stock List'!$K$11:$K$1010, 0)))*AG38), 2), 0)</f>
        <v>0</v>
      </c>
      <c r="CB38" s="20"/>
      <c r="CC38" s="20">
        <f>IFERROR(ROUND(((INDEX('Stock List'!$M$11:$M$1010, MATCH(AJ38, 'Stock List'!$K$11:$K$1010, 0))/INDEX('Stock List'!$L$11:$L$1010, MATCH(AJ38, 'Stock List'!$K$11:$K$1010, 0)))*AI38), 2), 0)</f>
        <v>0</v>
      </c>
      <c r="CD38" s="20"/>
      <c r="CE38" s="20">
        <f>IFERROR(ROUND(((INDEX('Stock List'!$M$11:$M$1010, MATCH(AL38, 'Stock List'!$K$11:$K$1010, 0))/INDEX('Stock List'!$L$11:$L$1010, MATCH(AL38, 'Stock List'!$K$11:$K$1010, 0)))*AK38), 2), 0)</f>
        <v>0</v>
      </c>
      <c r="CF38" s="20"/>
      <c r="CG38" s="20">
        <f>IFERROR(ROUND(((INDEX('Stock List'!$M$11:$M$1010, MATCH(AN38, 'Stock List'!$K$11:$K$1010, 0))/INDEX('Stock List'!$L$11:$L$1010, MATCH(AN38, 'Stock List'!$K$11:$K$1010, 0)))*AM38), 2), 0)</f>
        <v>0</v>
      </c>
      <c r="CH38" s="20"/>
      <c r="CI38" s="20">
        <f>IFERROR(ROUND(((INDEX('Stock List'!$M$11:$M$1010, MATCH(AP38, 'Stock List'!$K$11:$K$1010, 0))/INDEX('Stock List'!$L$11:$L$1010, MATCH(AP38, 'Stock List'!$K$11:$K$1010, 0)))*AO38), 2), 0)</f>
        <v>0</v>
      </c>
      <c r="CJ38" s="20"/>
      <c r="CK38" s="20">
        <f>IFERROR(ROUND(((INDEX('Stock List'!$M$11:$M$1010, MATCH(AR38, 'Stock List'!$K$11:$K$1010, 0))/INDEX('Stock List'!$L$11:$L$1010, MATCH(AR38, 'Stock List'!$K$11:$K$1010, 0)))*AQ38), 2), 0)</f>
        <v>0</v>
      </c>
      <c r="CL38" s="20"/>
      <c r="CM38" s="20">
        <f>IFERROR(ROUND(((INDEX('Stock List'!$M$11:$M$1010, MATCH(AT38, 'Stock List'!$K$11:$K$1010, 0))/INDEX('Stock List'!$L$11:$L$1010, MATCH(AT38, 'Stock List'!$K$11:$K$1010, 0)))*AS38), 2), 0)</f>
        <v>0</v>
      </c>
      <c r="CN38" s="20"/>
      <c r="CO38" s="20">
        <f>IFERROR(ROUND(((INDEX('Stock List'!$M$11:$M$1010, MATCH(AV38, 'Stock List'!$K$11:$K$1010, 0))/INDEX('Stock List'!$L$11:$L$1010, MATCH(AV38, 'Stock List'!$K$11:$K$1010, 0)))*AU38), 2), 0)</f>
        <v>0</v>
      </c>
      <c r="CP38" s="20"/>
      <c r="CQ38" s="20">
        <f>IFERROR(ROUND(((INDEX('Stock List'!$M$11:$M$1010, MATCH(AX38, 'Stock List'!$K$11:$K$1010, 0))/INDEX('Stock List'!$L$11:$L$1010, MATCH(AX38, 'Stock List'!$K$11:$K$1010, 0)))*AW38), 2), 0)</f>
        <v>0</v>
      </c>
      <c r="CR38" s="22"/>
      <c r="CT38" s="106" t="str">
        <f t="shared" si="42"/>
        <v/>
      </c>
      <c r="CU38" s="22" t="str">
        <f t="shared" si="43"/>
        <v/>
      </c>
      <c r="CX38" s="106" t="str">
        <f t="shared" si="44"/>
        <v/>
      </c>
      <c r="CY38" s="20" t="str">
        <f t="shared" si="45"/>
        <v/>
      </c>
      <c r="CZ38" s="22" t="str">
        <f t="shared" si="46"/>
        <v/>
      </c>
      <c r="DB38" s="76" t="str">
        <f>IF($H38="", "", COUNTIF($G$11:$G$1010, "&gt;"&amp;$G38)+1+COUNTIF($G$11:$G38, $G38)-1)</f>
        <v/>
      </c>
      <c r="DC38" s="76" t="str">
        <f>IF($H38="", "", COUNTIF($CZ$11:$CZ$1010, "&gt;"&amp;$CZ38)+1+COUNTIF($CZ$11:$CZ38, $CZ38)-1)</f>
        <v/>
      </c>
      <c r="DE38" s="147" t="str">
        <f t="shared" si="47"/>
        <v/>
      </c>
      <c r="DF38" s="148"/>
      <c r="DG38" s="19" t="str">
        <f t="shared" si="48"/>
        <v/>
      </c>
      <c r="DH38" s="153" t="str">
        <f t="shared" si="49"/>
        <v/>
      </c>
      <c r="DI38" s="19" t="str">
        <f t="shared" si="2"/>
        <v/>
      </c>
      <c r="DJ38" s="153" t="str">
        <f t="shared" si="3"/>
        <v/>
      </c>
      <c r="DK38" s="19" t="str">
        <f t="shared" si="4"/>
        <v/>
      </c>
      <c r="DL38" s="153" t="str">
        <f t="shared" si="5"/>
        <v/>
      </c>
      <c r="DM38" s="19" t="str">
        <f t="shared" si="6"/>
        <v/>
      </c>
      <c r="DN38" s="153" t="str">
        <f t="shared" si="7"/>
        <v/>
      </c>
      <c r="DO38" s="19" t="str">
        <f t="shared" si="8"/>
        <v/>
      </c>
      <c r="DP38" s="153" t="str">
        <f t="shared" si="9"/>
        <v/>
      </c>
      <c r="DQ38" s="19" t="str">
        <f t="shared" si="10"/>
        <v/>
      </c>
      <c r="DR38" s="153" t="str">
        <f t="shared" si="11"/>
        <v/>
      </c>
      <c r="DS38" s="19" t="str">
        <f t="shared" si="12"/>
        <v/>
      </c>
      <c r="DT38" s="153" t="str">
        <f t="shared" si="13"/>
        <v/>
      </c>
      <c r="DU38" s="19" t="str">
        <f t="shared" si="14"/>
        <v/>
      </c>
      <c r="DV38" s="153" t="str">
        <f t="shared" si="15"/>
        <v/>
      </c>
      <c r="DW38" s="19" t="str">
        <f t="shared" si="16"/>
        <v/>
      </c>
      <c r="DX38" s="153" t="str">
        <f t="shared" si="17"/>
        <v/>
      </c>
      <c r="DY38" s="19" t="str">
        <f t="shared" si="18"/>
        <v/>
      </c>
      <c r="DZ38" s="153" t="str">
        <f t="shared" si="19"/>
        <v/>
      </c>
      <c r="EA38" s="19" t="str">
        <f t="shared" si="20"/>
        <v/>
      </c>
      <c r="EB38" s="153" t="str">
        <f t="shared" si="21"/>
        <v/>
      </c>
      <c r="EC38" s="19" t="str">
        <f t="shared" si="22"/>
        <v/>
      </c>
      <c r="ED38" s="153" t="str">
        <f t="shared" si="23"/>
        <v/>
      </c>
      <c r="EE38" s="19" t="str">
        <f t="shared" si="24"/>
        <v/>
      </c>
      <c r="EF38" s="153" t="str">
        <f t="shared" si="25"/>
        <v/>
      </c>
      <c r="EG38" s="19" t="str">
        <f t="shared" si="26"/>
        <v/>
      </c>
      <c r="EH38" s="153" t="str">
        <f t="shared" si="27"/>
        <v/>
      </c>
      <c r="EI38" s="19" t="str">
        <f t="shared" si="28"/>
        <v/>
      </c>
      <c r="EJ38" s="153" t="str">
        <f t="shared" si="29"/>
        <v/>
      </c>
      <c r="EK38" s="19" t="str">
        <f t="shared" si="30"/>
        <v/>
      </c>
      <c r="EL38" s="153" t="str">
        <f t="shared" si="31"/>
        <v/>
      </c>
      <c r="EM38" s="19" t="str">
        <f t="shared" si="32"/>
        <v/>
      </c>
      <c r="EN38" s="153" t="str">
        <f t="shared" si="33"/>
        <v/>
      </c>
      <c r="EO38" s="19" t="str">
        <f t="shared" si="34"/>
        <v/>
      </c>
      <c r="EP38" s="153" t="str">
        <f t="shared" si="35"/>
        <v/>
      </c>
      <c r="EQ38" s="19" t="str">
        <f t="shared" si="36"/>
        <v/>
      </c>
      <c r="ER38" s="153" t="str">
        <f t="shared" si="37"/>
        <v/>
      </c>
      <c r="ES38" s="19" t="str">
        <f t="shared" si="38"/>
        <v/>
      </c>
      <c r="ET38" s="153" t="str">
        <f t="shared" si="39"/>
        <v/>
      </c>
    </row>
    <row r="39" spans="1:150" x14ac:dyDescent="0.25">
      <c r="A39" s="31"/>
      <c r="B39" s="91" t="str">
        <f t="shared" si="40"/>
        <v/>
      </c>
      <c r="C39" s="20" t="str">
        <f t="shared" si="0"/>
        <v/>
      </c>
      <c r="D39" s="97" t="str">
        <f t="shared" si="1"/>
        <v/>
      </c>
      <c r="E39" s="62" t="str">
        <f t="shared" si="41"/>
        <v/>
      </c>
      <c r="F39" s="31"/>
      <c r="G39" s="282"/>
      <c r="H39" s="283"/>
      <c r="I39" s="284"/>
      <c r="J39" s="285"/>
      <c r="K39" s="286"/>
      <c r="L39" s="287"/>
      <c r="M39" s="288"/>
      <c r="N39" s="287"/>
      <c r="O39" s="288"/>
      <c r="P39" s="287"/>
      <c r="Q39" s="288"/>
      <c r="R39" s="287"/>
      <c r="S39" s="288"/>
      <c r="T39" s="287"/>
      <c r="U39" s="288"/>
      <c r="V39" s="287"/>
      <c r="W39" s="288"/>
      <c r="X39" s="287"/>
      <c r="Y39" s="288"/>
      <c r="Z39" s="287"/>
      <c r="AA39" s="288"/>
      <c r="AB39" s="287"/>
      <c r="AC39" s="288"/>
      <c r="AD39" s="287"/>
      <c r="AE39" s="288"/>
      <c r="AF39" s="287"/>
      <c r="AG39" s="288"/>
      <c r="AH39" s="287"/>
      <c r="AI39" s="288"/>
      <c r="AJ39" s="287"/>
      <c r="AK39" s="288"/>
      <c r="AL39" s="287"/>
      <c r="AM39" s="288"/>
      <c r="AN39" s="287"/>
      <c r="AO39" s="288"/>
      <c r="AP39" s="287"/>
      <c r="AQ39" s="288"/>
      <c r="AR39" s="287"/>
      <c r="AS39" s="288"/>
      <c r="AT39" s="287"/>
      <c r="AU39" s="288"/>
      <c r="AV39" s="287"/>
      <c r="AW39" s="288"/>
      <c r="AX39" s="287"/>
      <c r="AY39" s="31"/>
      <c r="BA39" s="76" t="str">
        <f t="shared" si="50"/>
        <v/>
      </c>
      <c r="BC39" s="76" t="str">
        <f>IF('Stock List'!$K39="", "", 'Stock List'!$K39)</f>
        <v/>
      </c>
      <c r="BE39" s="106">
        <f>IFERROR(ROUND(((INDEX('Stock List'!$M$11:$M$1010, MATCH(L39, 'Stock List'!$K$11:$K$1010, 0))/INDEX('Stock List'!$L$11:$L$1010, MATCH(L39, 'Stock List'!$K$11:$K$1010, 0)))*K39), 2), 0)</f>
        <v>0</v>
      </c>
      <c r="BF39" s="20"/>
      <c r="BG39" s="20">
        <f>IFERROR(ROUND(((INDEX('Stock List'!$M$11:$M$1010, MATCH(N39, 'Stock List'!$K$11:$K$1010, 0))/INDEX('Stock List'!$L$11:$L$1010, MATCH(N39, 'Stock List'!$K$11:$K$1010, 0)))*M39), 2), 0)</f>
        <v>0</v>
      </c>
      <c r="BH39" s="20"/>
      <c r="BI39" s="20">
        <f>IFERROR(ROUND(((INDEX('Stock List'!$M$11:$M$1010, MATCH(P39, 'Stock List'!$K$11:$K$1010, 0))/INDEX('Stock List'!$L$11:$L$1010, MATCH(P39, 'Stock List'!$K$11:$K$1010, 0)))*O39), 2), 0)</f>
        <v>0</v>
      </c>
      <c r="BJ39" s="20"/>
      <c r="BK39" s="20">
        <f>IFERROR(ROUND(((INDEX('Stock List'!$M$11:$M$1010, MATCH(R39, 'Stock List'!$K$11:$K$1010, 0))/INDEX('Stock List'!$L$11:$L$1010, MATCH(R39, 'Stock List'!$K$11:$K$1010, 0)))*Q39), 2), 0)</f>
        <v>0</v>
      </c>
      <c r="BL39" s="20"/>
      <c r="BM39" s="20">
        <f>IFERROR(ROUND(((INDEX('Stock List'!$M$11:$M$1010, MATCH(T39, 'Stock List'!$K$11:$K$1010, 0))/INDEX('Stock List'!$L$11:$L$1010, MATCH(T39, 'Stock List'!$K$11:$K$1010, 0)))*S39), 2), 0)</f>
        <v>0</v>
      </c>
      <c r="BN39" s="20"/>
      <c r="BO39" s="20">
        <f>IFERROR(ROUND(((INDEX('Stock List'!$M$11:$M$1010, MATCH(V39, 'Stock List'!$K$11:$K$1010, 0))/INDEX('Stock List'!$L$11:$L$1010, MATCH(V39, 'Stock List'!$K$11:$K$1010, 0)))*U39), 2), 0)</f>
        <v>0</v>
      </c>
      <c r="BP39" s="20"/>
      <c r="BQ39" s="20">
        <f>IFERROR(ROUND(((INDEX('Stock List'!$M$11:$M$1010, MATCH(X39, 'Stock List'!$K$11:$K$1010, 0))/INDEX('Stock List'!$L$11:$L$1010, MATCH(X39, 'Stock List'!$K$11:$K$1010, 0)))*W39), 2), 0)</f>
        <v>0</v>
      </c>
      <c r="BR39" s="20"/>
      <c r="BS39" s="20">
        <f>IFERROR(ROUND(((INDEX('Stock List'!$M$11:$M$1010, MATCH(Z39, 'Stock List'!$K$11:$K$1010, 0))/INDEX('Stock List'!$L$11:$L$1010, MATCH(Z39, 'Stock List'!$K$11:$K$1010, 0)))*Y39), 2), 0)</f>
        <v>0</v>
      </c>
      <c r="BT39" s="20"/>
      <c r="BU39" s="20">
        <f>IFERROR(ROUND(((INDEX('Stock List'!$M$11:$M$1010, MATCH(AB39, 'Stock List'!$K$11:$K$1010, 0))/INDEX('Stock List'!$L$11:$L$1010, MATCH(AB39, 'Stock List'!$K$11:$K$1010, 0)))*AA39), 2), 0)</f>
        <v>0</v>
      </c>
      <c r="BV39" s="20"/>
      <c r="BW39" s="20">
        <f>IFERROR(ROUND(((INDEX('Stock List'!$M$11:$M$1010, MATCH(AD39, 'Stock List'!$K$11:$K$1010, 0))/INDEX('Stock List'!$L$11:$L$1010, MATCH(AD39, 'Stock List'!$K$11:$K$1010, 0)))*AC39), 2), 0)</f>
        <v>0</v>
      </c>
      <c r="BX39" s="20"/>
      <c r="BY39" s="20">
        <f>IFERROR(ROUND(((INDEX('Stock List'!$M$11:$M$1010, MATCH(AF39, 'Stock List'!$K$11:$K$1010, 0))/INDEX('Stock List'!$L$11:$L$1010, MATCH(AF39, 'Stock List'!$K$11:$K$1010, 0)))*AE39), 2), 0)</f>
        <v>0</v>
      </c>
      <c r="BZ39" s="20"/>
      <c r="CA39" s="20">
        <f>IFERROR(ROUND(((INDEX('Stock List'!$M$11:$M$1010, MATCH(AH39, 'Stock List'!$K$11:$K$1010, 0))/INDEX('Stock List'!$L$11:$L$1010, MATCH(AH39, 'Stock List'!$K$11:$K$1010, 0)))*AG39), 2), 0)</f>
        <v>0</v>
      </c>
      <c r="CB39" s="20"/>
      <c r="CC39" s="20">
        <f>IFERROR(ROUND(((INDEX('Stock List'!$M$11:$M$1010, MATCH(AJ39, 'Stock List'!$K$11:$K$1010, 0))/INDEX('Stock List'!$L$11:$L$1010, MATCH(AJ39, 'Stock List'!$K$11:$K$1010, 0)))*AI39), 2), 0)</f>
        <v>0</v>
      </c>
      <c r="CD39" s="20"/>
      <c r="CE39" s="20">
        <f>IFERROR(ROUND(((INDEX('Stock List'!$M$11:$M$1010, MATCH(AL39, 'Stock List'!$K$11:$K$1010, 0))/INDEX('Stock List'!$L$11:$L$1010, MATCH(AL39, 'Stock List'!$K$11:$K$1010, 0)))*AK39), 2), 0)</f>
        <v>0</v>
      </c>
      <c r="CF39" s="20"/>
      <c r="CG39" s="20">
        <f>IFERROR(ROUND(((INDEX('Stock List'!$M$11:$M$1010, MATCH(AN39, 'Stock List'!$K$11:$K$1010, 0))/INDEX('Stock List'!$L$11:$L$1010, MATCH(AN39, 'Stock List'!$K$11:$K$1010, 0)))*AM39), 2), 0)</f>
        <v>0</v>
      </c>
      <c r="CH39" s="20"/>
      <c r="CI39" s="20">
        <f>IFERROR(ROUND(((INDEX('Stock List'!$M$11:$M$1010, MATCH(AP39, 'Stock List'!$K$11:$K$1010, 0))/INDEX('Stock List'!$L$11:$L$1010, MATCH(AP39, 'Stock List'!$K$11:$K$1010, 0)))*AO39), 2), 0)</f>
        <v>0</v>
      </c>
      <c r="CJ39" s="20"/>
      <c r="CK39" s="20">
        <f>IFERROR(ROUND(((INDEX('Stock List'!$M$11:$M$1010, MATCH(AR39, 'Stock List'!$K$11:$K$1010, 0))/INDEX('Stock List'!$L$11:$L$1010, MATCH(AR39, 'Stock List'!$K$11:$K$1010, 0)))*AQ39), 2), 0)</f>
        <v>0</v>
      </c>
      <c r="CL39" s="20"/>
      <c r="CM39" s="20">
        <f>IFERROR(ROUND(((INDEX('Stock List'!$M$11:$M$1010, MATCH(AT39, 'Stock List'!$K$11:$K$1010, 0))/INDEX('Stock List'!$L$11:$L$1010, MATCH(AT39, 'Stock List'!$K$11:$K$1010, 0)))*AS39), 2), 0)</f>
        <v>0</v>
      </c>
      <c r="CN39" s="20"/>
      <c r="CO39" s="20">
        <f>IFERROR(ROUND(((INDEX('Stock List'!$M$11:$M$1010, MATCH(AV39, 'Stock List'!$K$11:$K$1010, 0))/INDEX('Stock List'!$L$11:$L$1010, MATCH(AV39, 'Stock List'!$K$11:$K$1010, 0)))*AU39), 2), 0)</f>
        <v>0</v>
      </c>
      <c r="CP39" s="20"/>
      <c r="CQ39" s="20">
        <f>IFERROR(ROUND(((INDEX('Stock List'!$M$11:$M$1010, MATCH(AX39, 'Stock List'!$K$11:$K$1010, 0))/INDEX('Stock List'!$L$11:$L$1010, MATCH(AX39, 'Stock List'!$K$11:$K$1010, 0)))*AW39), 2), 0)</f>
        <v>0</v>
      </c>
      <c r="CR39" s="22"/>
      <c r="CT39" s="106" t="str">
        <f t="shared" si="42"/>
        <v/>
      </c>
      <c r="CU39" s="22" t="str">
        <f t="shared" si="43"/>
        <v/>
      </c>
      <c r="CX39" s="106" t="str">
        <f t="shared" si="44"/>
        <v/>
      </c>
      <c r="CY39" s="20" t="str">
        <f t="shared" si="45"/>
        <v/>
      </c>
      <c r="CZ39" s="22" t="str">
        <f t="shared" si="46"/>
        <v/>
      </c>
      <c r="DB39" s="76" t="str">
        <f>IF($H39="", "", COUNTIF($G$11:$G$1010, "&gt;"&amp;$G39)+1+COUNTIF($G$11:$G39, $G39)-1)</f>
        <v/>
      </c>
      <c r="DC39" s="76" t="str">
        <f>IF($H39="", "", COUNTIF($CZ$11:$CZ$1010, "&gt;"&amp;$CZ39)+1+COUNTIF($CZ$11:$CZ39, $CZ39)-1)</f>
        <v/>
      </c>
      <c r="DE39" s="147" t="str">
        <f t="shared" si="47"/>
        <v/>
      </c>
      <c r="DF39" s="148"/>
      <c r="DG39" s="19" t="str">
        <f t="shared" si="48"/>
        <v/>
      </c>
      <c r="DH39" s="153" t="str">
        <f t="shared" si="49"/>
        <v/>
      </c>
      <c r="DI39" s="19" t="str">
        <f t="shared" si="2"/>
        <v/>
      </c>
      <c r="DJ39" s="153" t="str">
        <f t="shared" si="3"/>
        <v/>
      </c>
      <c r="DK39" s="19" t="str">
        <f t="shared" si="4"/>
        <v/>
      </c>
      <c r="DL39" s="153" t="str">
        <f t="shared" si="5"/>
        <v/>
      </c>
      <c r="DM39" s="19" t="str">
        <f t="shared" si="6"/>
        <v/>
      </c>
      <c r="DN39" s="153" t="str">
        <f t="shared" si="7"/>
        <v/>
      </c>
      <c r="DO39" s="19" t="str">
        <f t="shared" si="8"/>
        <v/>
      </c>
      <c r="DP39" s="153" t="str">
        <f t="shared" si="9"/>
        <v/>
      </c>
      <c r="DQ39" s="19" t="str">
        <f t="shared" si="10"/>
        <v/>
      </c>
      <c r="DR39" s="153" t="str">
        <f t="shared" si="11"/>
        <v/>
      </c>
      <c r="DS39" s="19" t="str">
        <f t="shared" si="12"/>
        <v/>
      </c>
      <c r="DT39" s="153" t="str">
        <f t="shared" si="13"/>
        <v/>
      </c>
      <c r="DU39" s="19" t="str">
        <f t="shared" si="14"/>
        <v/>
      </c>
      <c r="DV39" s="153" t="str">
        <f t="shared" si="15"/>
        <v/>
      </c>
      <c r="DW39" s="19" t="str">
        <f t="shared" si="16"/>
        <v/>
      </c>
      <c r="DX39" s="153" t="str">
        <f t="shared" si="17"/>
        <v/>
      </c>
      <c r="DY39" s="19" t="str">
        <f t="shared" si="18"/>
        <v/>
      </c>
      <c r="DZ39" s="153" t="str">
        <f t="shared" si="19"/>
        <v/>
      </c>
      <c r="EA39" s="19" t="str">
        <f t="shared" si="20"/>
        <v/>
      </c>
      <c r="EB39" s="153" t="str">
        <f t="shared" si="21"/>
        <v/>
      </c>
      <c r="EC39" s="19" t="str">
        <f t="shared" si="22"/>
        <v/>
      </c>
      <c r="ED39" s="153" t="str">
        <f t="shared" si="23"/>
        <v/>
      </c>
      <c r="EE39" s="19" t="str">
        <f t="shared" si="24"/>
        <v/>
      </c>
      <c r="EF39" s="153" t="str">
        <f t="shared" si="25"/>
        <v/>
      </c>
      <c r="EG39" s="19" t="str">
        <f t="shared" si="26"/>
        <v/>
      </c>
      <c r="EH39" s="153" t="str">
        <f t="shared" si="27"/>
        <v/>
      </c>
      <c r="EI39" s="19" t="str">
        <f t="shared" si="28"/>
        <v/>
      </c>
      <c r="EJ39" s="153" t="str">
        <f t="shared" si="29"/>
        <v/>
      </c>
      <c r="EK39" s="19" t="str">
        <f t="shared" si="30"/>
        <v/>
      </c>
      <c r="EL39" s="153" t="str">
        <f t="shared" si="31"/>
        <v/>
      </c>
      <c r="EM39" s="19" t="str">
        <f t="shared" si="32"/>
        <v/>
      </c>
      <c r="EN39" s="153" t="str">
        <f t="shared" si="33"/>
        <v/>
      </c>
      <c r="EO39" s="19" t="str">
        <f t="shared" si="34"/>
        <v/>
      </c>
      <c r="EP39" s="153" t="str">
        <f t="shared" si="35"/>
        <v/>
      </c>
      <c r="EQ39" s="19" t="str">
        <f t="shared" si="36"/>
        <v/>
      </c>
      <c r="ER39" s="153" t="str">
        <f t="shared" si="37"/>
        <v/>
      </c>
      <c r="ES39" s="19" t="str">
        <f t="shared" si="38"/>
        <v/>
      </c>
      <c r="ET39" s="153" t="str">
        <f t="shared" si="39"/>
        <v/>
      </c>
    </row>
    <row r="40" spans="1:150" x14ac:dyDescent="0.25">
      <c r="A40" s="31"/>
      <c r="B40" s="91" t="str">
        <f t="shared" si="40"/>
        <v/>
      </c>
      <c r="C40" s="20" t="str">
        <f t="shared" si="0"/>
        <v/>
      </c>
      <c r="D40" s="97" t="str">
        <f t="shared" si="1"/>
        <v/>
      </c>
      <c r="E40" s="62" t="str">
        <f t="shared" si="41"/>
        <v/>
      </c>
      <c r="F40" s="31"/>
      <c r="G40" s="282"/>
      <c r="H40" s="283"/>
      <c r="I40" s="284"/>
      <c r="J40" s="285"/>
      <c r="K40" s="286"/>
      <c r="L40" s="287"/>
      <c r="M40" s="288"/>
      <c r="N40" s="287"/>
      <c r="O40" s="288"/>
      <c r="P40" s="287"/>
      <c r="Q40" s="288"/>
      <c r="R40" s="287"/>
      <c r="S40" s="288"/>
      <c r="T40" s="287"/>
      <c r="U40" s="288"/>
      <c r="V40" s="287"/>
      <c r="W40" s="288"/>
      <c r="X40" s="287"/>
      <c r="Y40" s="288"/>
      <c r="Z40" s="287"/>
      <c r="AA40" s="288"/>
      <c r="AB40" s="287"/>
      <c r="AC40" s="288"/>
      <c r="AD40" s="287"/>
      <c r="AE40" s="288"/>
      <c r="AF40" s="287"/>
      <c r="AG40" s="288"/>
      <c r="AH40" s="287"/>
      <c r="AI40" s="288"/>
      <c r="AJ40" s="287"/>
      <c r="AK40" s="288"/>
      <c r="AL40" s="287"/>
      <c r="AM40" s="288"/>
      <c r="AN40" s="287"/>
      <c r="AO40" s="288"/>
      <c r="AP40" s="287"/>
      <c r="AQ40" s="288"/>
      <c r="AR40" s="287"/>
      <c r="AS40" s="288"/>
      <c r="AT40" s="287"/>
      <c r="AU40" s="288"/>
      <c r="AV40" s="287"/>
      <c r="AW40" s="288"/>
      <c r="AX40" s="287"/>
      <c r="AY40" s="31"/>
      <c r="BA40" s="76" t="str">
        <f t="shared" si="50"/>
        <v/>
      </c>
      <c r="BC40" s="76" t="str">
        <f>IF('Stock List'!$K40="", "", 'Stock List'!$K40)</f>
        <v/>
      </c>
      <c r="BE40" s="106">
        <f>IFERROR(ROUND(((INDEX('Stock List'!$M$11:$M$1010, MATCH(L40, 'Stock List'!$K$11:$K$1010, 0))/INDEX('Stock List'!$L$11:$L$1010, MATCH(L40, 'Stock List'!$K$11:$K$1010, 0)))*K40), 2), 0)</f>
        <v>0</v>
      </c>
      <c r="BF40" s="20"/>
      <c r="BG40" s="20">
        <f>IFERROR(ROUND(((INDEX('Stock List'!$M$11:$M$1010, MATCH(N40, 'Stock List'!$K$11:$K$1010, 0))/INDEX('Stock List'!$L$11:$L$1010, MATCH(N40, 'Stock List'!$K$11:$K$1010, 0)))*M40), 2), 0)</f>
        <v>0</v>
      </c>
      <c r="BH40" s="20"/>
      <c r="BI40" s="20">
        <f>IFERROR(ROUND(((INDEX('Stock List'!$M$11:$M$1010, MATCH(P40, 'Stock List'!$K$11:$K$1010, 0))/INDEX('Stock List'!$L$11:$L$1010, MATCH(P40, 'Stock List'!$K$11:$K$1010, 0)))*O40), 2), 0)</f>
        <v>0</v>
      </c>
      <c r="BJ40" s="20"/>
      <c r="BK40" s="20">
        <f>IFERROR(ROUND(((INDEX('Stock List'!$M$11:$M$1010, MATCH(R40, 'Stock List'!$K$11:$K$1010, 0))/INDEX('Stock List'!$L$11:$L$1010, MATCH(R40, 'Stock List'!$K$11:$K$1010, 0)))*Q40), 2), 0)</f>
        <v>0</v>
      </c>
      <c r="BL40" s="20"/>
      <c r="BM40" s="20">
        <f>IFERROR(ROUND(((INDEX('Stock List'!$M$11:$M$1010, MATCH(T40, 'Stock List'!$K$11:$K$1010, 0))/INDEX('Stock List'!$L$11:$L$1010, MATCH(T40, 'Stock List'!$K$11:$K$1010, 0)))*S40), 2), 0)</f>
        <v>0</v>
      </c>
      <c r="BN40" s="20"/>
      <c r="BO40" s="20">
        <f>IFERROR(ROUND(((INDEX('Stock List'!$M$11:$M$1010, MATCH(V40, 'Stock List'!$K$11:$K$1010, 0))/INDEX('Stock List'!$L$11:$L$1010, MATCH(V40, 'Stock List'!$K$11:$K$1010, 0)))*U40), 2), 0)</f>
        <v>0</v>
      </c>
      <c r="BP40" s="20"/>
      <c r="BQ40" s="20">
        <f>IFERROR(ROUND(((INDEX('Stock List'!$M$11:$M$1010, MATCH(X40, 'Stock List'!$K$11:$K$1010, 0))/INDEX('Stock List'!$L$11:$L$1010, MATCH(X40, 'Stock List'!$K$11:$K$1010, 0)))*W40), 2), 0)</f>
        <v>0</v>
      </c>
      <c r="BR40" s="20"/>
      <c r="BS40" s="20">
        <f>IFERROR(ROUND(((INDEX('Stock List'!$M$11:$M$1010, MATCH(Z40, 'Stock List'!$K$11:$K$1010, 0))/INDEX('Stock List'!$L$11:$L$1010, MATCH(Z40, 'Stock List'!$K$11:$K$1010, 0)))*Y40), 2), 0)</f>
        <v>0</v>
      </c>
      <c r="BT40" s="20"/>
      <c r="BU40" s="20">
        <f>IFERROR(ROUND(((INDEX('Stock List'!$M$11:$M$1010, MATCH(AB40, 'Stock List'!$K$11:$K$1010, 0))/INDEX('Stock List'!$L$11:$L$1010, MATCH(AB40, 'Stock List'!$K$11:$K$1010, 0)))*AA40), 2), 0)</f>
        <v>0</v>
      </c>
      <c r="BV40" s="20"/>
      <c r="BW40" s="20">
        <f>IFERROR(ROUND(((INDEX('Stock List'!$M$11:$M$1010, MATCH(AD40, 'Stock List'!$K$11:$K$1010, 0))/INDEX('Stock List'!$L$11:$L$1010, MATCH(AD40, 'Stock List'!$K$11:$K$1010, 0)))*AC40), 2), 0)</f>
        <v>0</v>
      </c>
      <c r="BX40" s="20"/>
      <c r="BY40" s="20">
        <f>IFERROR(ROUND(((INDEX('Stock List'!$M$11:$M$1010, MATCH(AF40, 'Stock List'!$K$11:$K$1010, 0))/INDEX('Stock List'!$L$11:$L$1010, MATCH(AF40, 'Stock List'!$K$11:$K$1010, 0)))*AE40), 2), 0)</f>
        <v>0</v>
      </c>
      <c r="BZ40" s="20"/>
      <c r="CA40" s="20">
        <f>IFERROR(ROUND(((INDEX('Stock List'!$M$11:$M$1010, MATCH(AH40, 'Stock List'!$K$11:$K$1010, 0))/INDEX('Stock List'!$L$11:$L$1010, MATCH(AH40, 'Stock List'!$K$11:$K$1010, 0)))*AG40), 2), 0)</f>
        <v>0</v>
      </c>
      <c r="CB40" s="20"/>
      <c r="CC40" s="20">
        <f>IFERROR(ROUND(((INDEX('Stock List'!$M$11:$M$1010, MATCH(AJ40, 'Stock List'!$K$11:$K$1010, 0))/INDEX('Stock List'!$L$11:$L$1010, MATCH(AJ40, 'Stock List'!$K$11:$K$1010, 0)))*AI40), 2), 0)</f>
        <v>0</v>
      </c>
      <c r="CD40" s="20"/>
      <c r="CE40" s="20">
        <f>IFERROR(ROUND(((INDEX('Stock List'!$M$11:$M$1010, MATCH(AL40, 'Stock List'!$K$11:$K$1010, 0))/INDEX('Stock List'!$L$11:$L$1010, MATCH(AL40, 'Stock List'!$K$11:$K$1010, 0)))*AK40), 2), 0)</f>
        <v>0</v>
      </c>
      <c r="CF40" s="20"/>
      <c r="CG40" s="20">
        <f>IFERROR(ROUND(((INDEX('Stock List'!$M$11:$M$1010, MATCH(AN40, 'Stock List'!$K$11:$K$1010, 0))/INDEX('Stock List'!$L$11:$L$1010, MATCH(AN40, 'Stock List'!$K$11:$K$1010, 0)))*AM40), 2), 0)</f>
        <v>0</v>
      </c>
      <c r="CH40" s="20"/>
      <c r="CI40" s="20">
        <f>IFERROR(ROUND(((INDEX('Stock List'!$M$11:$M$1010, MATCH(AP40, 'Stock List'!$K$11:$K$1010, 0))/INDEX('Stock List'!$L$11:$L$1010, MATCH(AP40, 'Stock List'!$K$11:$K$1010, 0)))*AO40), 2), 0)</f>
        <v>0</v>
      </c>
      <c r="CJ40" s="20"/>
      <c r="CK40" s="20">
        <f>IFERROR(ROUND(((INDEX('Stock List'!$M$11:$M$1010, MATCH(AR40, 'Stock List'!$K$11:$K$1010, 0))/INDEX('Stock List'!$L$11:$L$1010, MATCH(AR40, 'Stock List'!$K$11:$K$1010, 0)))*AQ40), 2), 0)</f>
        <v>0</v>
      </c>
      <c r="CL40" s="20"/>
      <c r="CM40" s="20">
        <f>IFERROR(ROUND(((INDEX('Stock List'!$M$11:$M$1010, MATCH(AT40, 'Stock List'!$K$11:$K$1010, 0))/INDEX('Stock List'!$L$11:$L$1010, MATCH(AT40, 'Stock List'!$K$11:$K$1010, 0)))*AS40), 2), 0)</f>
        <v>0</v>
      </c>
      <c r="CN40" s="20"/>
      <c r="CO40" s="20">
        <f>IFERROR(ROUND(((INDEX('Stock List'!$M$11:$M$1010, MATCH(AV40, 'Stock List'!$K$11:$K$1010, 0))/INDEX('Stock List'!$L$11:$L$1010, MATCH(AV40, 'Stock List'!$K$11:$K$1010, 0)))*AU40), 2), 0)</f>
        <v>0</v>
      </c>
      <c r="CP40" s="20"/>
      <c r="CQ40" s="20">
        <f>IFERROR(ROUND(((INDEX('Stock List'!$M$11:$M$1010, MATCH(AX40, 'Stock List'!$K$11:$K$1010, 0))/INDEX('Stock List'!$L$11:$L$1010, MATCH(AX40, 'Stock List'!$K$11:$K$1010, 0)))*AW40), 2), 0)</f>
        <v>0</v>
      </c>
      <c r="CR40" s="22"/>
      <c r="CT40" s="106" t="str">
        <f t="shared" si="42"/>
        <v/>
      </c>
      <c r="CU40" s="22" t="str">
        <f t="shared" si="43"/>
        <v/>
      </c>
      <c r="CX40" s="106" t="str">
        <f t="shared" si="44"/>
        <v/>
      </c>
      <c r="CY40" s="20" t="str">
        <f t="shared" si="45"/>
        <v/>
      </c>
      <c r="CZ40" s="22" t="str">
        <f t="shared" si="46"/>
        <v/>
      </c>
      <c r="DB40" s="76" t="str">
        <f>IF($H40="", "", COUNTIF($G$11:$G$1010, "&gt;"&amp;$G40)+1+COUNTIF($G$11:$G40, $G40)-1)</f>
        <v/>
      </c>
      <c r="DC40" s="76" t="str">
        <f>IF($H40="", "", COUNTIF($CZ$11:$CZ$1010, "&gt;"&amp;$CZ40)+1+COUNTIF($CZ$11:$CZ40, $CZ40)-1)</f>
        <v/>
      </c>
      <c r="DE40" s="147" t="str">
        <f t="shared" si="47"/>
        <v/>
      </c>
      <c r="DF40" s="148"/>
      <c r="DG40" s="19" t="str">
        <f t="shared" si="48"/>
        <v/>
      </c>
      <c r="DH40" s="153" t="str">
        <f t="shared" si="49"/>
        <v/>
      </c>
      <c r="DI40" s="19" t="str">
        <f t="shared" si="2"/>
        <v/>
      </c>
      <c r="DJ40" s="153" t="str">
        <f t="shared" si="3"/>
        <v/>
      </c>
      <c r="DK40" s="19" t="str">
        <f t="shared" si="4"/>
        <v/>
      </c>
      <c r="DL40" s="153" t="str">
        <f t="shared" si="5"/>
        <v/>
      </c>
      <c r="DM40" s="19" t="str">
        <f t="shared" si="6"/>
        <v/>
      </c>
      <c r="DN40" s="153" t="str">
        <f t="shared" si="7"/>
        <v/>
      </c>
      <c r="DO40" s="19" t="str">
        <f t="shared" si="8"/>
        <v/>
      </c>
      <c r="DP40" s="153" t="str">
        <f t="shared" si="9"/>
        <v/>
      </c>
      <c r="DQ40" s="19" t="str">
        <f t="shared" si="10"/>
        <v/>
      </c>
      <c r="DR40" s="153" t="str">
        <f t="shared" si="11"/>
        <v/>
      </c>
      <c r="DS40" s="19" t="str">
        <f t="shared" si="12"/>
        <v/>
      </c>
      <c r="DT40" s="153" t="str">
        <f t="shared" si="13"/>
        <v/>
      </c>
      <c r="DU40" s="19" t="str">
        <f t="shared" si="14"/>
        <v/>
      </c>
      <c r="DV40" s="153" t="str">
        <f t="shared" si="15"/>
        <v/>
      </c>
      <c r="DW40" s="19" t="str">
        <f t="shared" si="16"/>
        <v/>
      </c>
      <c r="DX40" s="153" t="str">
        <f t="shared" si="17"/>
        <v/>
      </c>
      <c r="DY40" s="19" t="str">
        <f t="shared" si="18"/>
        <v/>
      </c>
      <c r="DZ40" s="153" t="str">
        <f t="shared" si="19"/>
        <v/>
      </c>
      <c r="EA40" s="19" t="str">
        <f t="shared" si="20"/>
        <v/>
      </c>
      <c r="EB40" s="153" t="str">
        <f t="shared" si="21"/>
        <v/>
      </c>
      <c r="EC40" s="19" t="str">
        <f t="shared" si="22"/>
        <v/>
      </c>
      <c r="ED40" s="153" t="str">
        <f t="shared" si="23"/>
        <v/>
      </c>
      <c r="EE40" s="19" t="str">
        <f t="shared" si="24"/>
        <v/>
      </c>
      <c r="EF40" s="153" t="str">
        <f t="shared" si="25"/>
        <v/>
      </c>
      <c r="EG40" s="19" t="str">
        <f t="shared" si="26"/>
        <v/>
      </c>
      <c r="EH40" s="153" t="str">
        <f t="shared" si="27"/>
        <v/>
      </c>
      <c r="EI40" s="19" t="str">
        <f t="shared" si="28"/>
        <v/>
      </c>
      <c r="EJ40" s="153" t="str">
        <f t="shared" si="29"/>
        <v/>
      </c>
      <c r="EK40" s="19" t="str">
        <f t="shared" si="30"/>
        <v/>
      </c>
      <c r="EL40" s="153" t="str">
        <f t="shared" si="31"/>
        <v/>
      </c>
      <c r="EM40" s="19" t="str">
        <f t="shared" si="32"/>
        <v/>
      </c>
      <c r="EN40" s="153" t="str">
        <f t="shared" si="33"/>
        <v/>
      </c>
      <c r="EO40" s="19" t="str">
        <f t="shared" si="34"/>
        <v/>
      </c>
      <c r="EP40" s="153" t="str">
        <f t="shared" si="35"/>
        <v/>
      </c>
      <c r="EQ40" s="19" t="str">
        <f t="shared" si="36"/>
        <v/>
      </c>
      <c r="ER40" s="153" t="str">
        <f t="shared" si="37"/>
        <v/>
      </c>
      <c r="ES40" s="19" t="str">
        <f t="shared" si="38"/>
        <v/>
      </c>
      <c r="ET40" s="153" t="str">
        <f t="shared" si="39"/>
        <v/>
      </c>
    </row>
    <row r="41" spans="1:150" x14ac:dyDescent="0.25">
      <c r="A41" s="31"/>
      <c r="B41" s="91" t="str">
        <f t="shared" si="40"/>
        <v/>
      </c>
      <c r="C41" s="20" t="str">
        <f t="shared" si="0"/>
        <v/>
      </c>
      <c r="D41" s="97" t="str">
        <f t="shared" si="1"/>
        <v/>
      </c>
      <c r="E41" s="62" t="str">
        <f t="shared" si="41"/>
        <v/>
      </c>
      <c r="F41" s="31"/>
      <c r="G41" s="282"/>
      <c r="H41" s="283"/>
      <c r="I41" s="284"/>
      <c r="J41" s="285"/>
      <c r="K41" s="286"/>
      <c r="L41" s="287"/>
      <c r="M41" s="288"/>
      <c r="N41" s="287"/>
      <c r="O41" s="288"/>
      <c r="P41" s="287"/>
      <c r="Q41" s="288"/>
      <c r="R41" s="287"/>
      <c r="S41" s="288"/>
      <c r="T41" s="287"/>
      <c r="U41" s="288"/>
      <c r="V41" s="287"/>
      <c r="W41" s="288"/>
      <c r="X41" s="287"/>
      <c r="Y41" s="288"/>
      <c r="Z41" s="287"/>
      <c r="AA41" s="288"/>
      <c r="AB41" s="287"/>
      <c r="AC41" s="288"/>
      <c r="AD41" s="287"/>
      <c r="AE41" s="288"/>
      <c r="AF41" s="287"/>
      <c r="AG41" s="288"/>
      <c r="AH41" s="287"/>
      <c r="AI41" s="288"/>
      <c r="AJ41" s="287"/>
      <c r="AK41" s="288"/>
      <c r="AL41" s="287"/>
      <c r="AM41" s="288"/>
      <c r="AN41" s="287"/>
      <c r="AO41" s="288"/>
      <c r="AP41" s="287"/>
      <c r="AQ41" s="288"/>
      <c r="AR41" s="287"/>
      <c r="AS41" s="288"/>
      <c r="AT41" s="287"/>
      <c r="AU41" s="288"/>
      <c r="AV41" s="287"/>
      <c r="AW41" s="288"/>
      <c r="AX41" s="287"/>
      <c r="AY41" s="31"/>
      <c r="BA41" s="76" t="str">
        <f t="shared" si="50"/>
        <v/>
      </c>
      <c r="BC41" s="76" t="str">
        <f>IF('Stock List'!$K41="", "", 'Stock List'!$K41)</f>
        <v/>
      </c>
      <c r="BE41" s="106">
        <f>IFERROR(ROUND(((INDEX('Stock List'!$M$11:$M$1010, MATCH(L41, 'Stock List'!$K$11:$K$1010, 0))/INDEX('Stock List'!$L$11:$L$1010, MATCH(L41, 'Stock List'!$K$11:$K$1010, 0)))*K41), 2), 0)</f>
        <v>0</v>
      </c>
      <c r="BF41" s="20"/>
      <c r="BG41" s="20">
        <f>IFERROR(ROUND(((INDEX('Stock List'!$M$11:$M$1010, MATCH(N41, 'Stock List'!$K$11:$K$1010, 0))/INDEX('Stock List'!$L$11:$L$1010, MATCH(N41, 'Stock List'!$K$11:$K$1010, 0)))*M41), 2), 0)</f>
        <v>0</v>
      </c>
      <c r="BH41" s="20"/>
      <c r="BI41" s="20">
        <f>IFERROR(ROUND(((INDEX('Stock List'!$M$11:$M$1010, MATCH(P41, 'Stock List'!$K$11:$K$1010, 0))/INDEX('Stock List'!$L$11:$L$1010, MATCH(P41, 'Stock List'!$K$11:$K$1010, 0)))*O41), 2), 0)</f>
        <v>0</v>
      </c>
      <c r="BJ41" s="20"/>
      <c r="BK41" s="20">
        <f>IFERROR(ROUND(((INDEX('Stock List'!$M$11:$M$1010, MATCH(R41, 'Stock List'!$K$11:$K$1010, 0))/INDEX('Stock List'!$L$11:$L$1010, MATCH(R41, 'Stock List'!$K$11:$K$1010, 0)))*Q41), 2), 0)</f>
        <v>0</v>
      </c>
      <c r="BL41" s="20"/>
      <c r="BM41" s="20">
        <f>IFERROR(ROUND(((INDEX('Stock List'!$M$11:$M$1010, MATCH(T41, 'Stock List'!$K$11:$K$1010, 0))/INDEX('Stock List'!$L$11:$L$1010, MATCH(T41, 'Stock List'!$K$11:$K$1010, 0)))*S41), 2), 0)</f>
        <v>0</v>
      </c>
      <c r="BN41" s="20"/>
      <c r="BO41" s="20">
        <f>IFERROR(ROUND(((INDEX('Stock List'!$M$11:$M$1010, MATCH(V41, 'Stock List'!$K$11:$K$1010, 0))/INDEX('Stock List'!$L$11:$L$1010, MATCH(V41, 'Stock List'!$K$11:$K$1010, 0)))*U41), 2), 0)</f>
        <v>0</v>
      </c>
      <c r="BP41" s="20"/>
      <c r="BQ41" s="20">
        <f>IFERROR(ROUND(((INDEX('Stock List'!$M$11:$M$1010, MATCH(X41, 'Stock List'!$K$11:$K$1010, 0))/INDEX('Stock List'!$L$11:$L$1010, MATCH(X41, 'Stock List'!$K$11:$K$1010, 0)))*W41), 2), 0)</f>
        <v>0</v>
      </c>
      <c r="BR41" s="20"/>
      <c r="BS41" s="20">
        <f>IFERROR(ROUND(((INDEX('Stock List'!$M$11:$M$1010, MATCH(Z41, 'Stock List'!$K$11:$K$1010, 0))/INDEX('Stock List'!$L$11:$L$1010, MATCH(Z41, 'Stock List'!$K$11:$K$1010, 0)))*Y41), 2), 0)</f>
        <v>0</v>
      </c>
      <c r="BT41" s="20"/>
      <c r="BU41" s="20">
        <f>IFERROR(ROUND(((INDEX('Stock List'!$M$11:$M$1010, MATCH(AB41, 'Stock List'!$K$11:$K$1010, 0))/INDEX('Stock List'!$L$11:$L$1010, MATCH(AB41, 'Stock List'!$K$11:$K$1010, 0)))*AA41), 2), 0)</f>
        <v>0</v>
      </c>
      <c r="BV41" s="20"/>
      <c r="BW41" s="20">
        <f>IFERROR(ROUND(((INDEX('Stock List'!$M$11:$M$1010, MATCH(AD41, 'Stock List'!$K$11:$K$1010, 0))/INDEX('Stock List'!$L$11:$L$1010, MATCH(AD41, 'Stock List'!$K$11:$K$1010, 0)))*AC41), 2), 0)</f>
        <v>0</v>
      </c>
      <c r="BX41" s="20"/>
      <c r="BY41" s="20">
        <f>IFERROR(ROUND(((INDEX('Stock List'!$M$11:$M$1010, MATCH(AF41, 'Stock List'!$K$11:$K$1010, 0))/INDEX('Stock List'!$L$11:$L$1010, MATCH(AF41, 'Stock List'!$K$11:$K$1010, 0)))*AE41), 2), 0)</f>
        <v>0</v>
      </c>
      <c r="BZ41" s="20"/>
      <c r="CA41" s="20">
        <f>IFERROR(ROUND(((INDEX('Stock List'!$M$11:$M$1010, MATCH(AH41, 'Stock List'!$K$11:$K$1010, 0))/INDEX('Stock List'!$L$11:$L$1010, MATCH(AH41, 'Stock List'!$K$11:$K$1010, 0)))*AG41), 2), 0)</f>
        <v>0</v>
      </c>
      <c r="CB41" s="20"/>
      <c r="CC41" s="20">
        <f>IFERROR(ROUND(((INDEX('Stock List'!$M$11:$M$1010, MATCH(AJ41, 'Stock List'!$K$11:$K$1010, 0))/INDEX('Stock List'!$L$11:$L$1010, MATCH(AJ41, 'Stock List'!$K$11:$K$1010, 0)))*AI41), 2), 0)</f>
        <v>0</v>
      </c>
      <c r="CD41" s="20"/>
      <c r="CE41" s="20">
        <f>IFERROR(ROUND(((INDEX('Stock List'!$M$11:$M$1010, MATCH(AL41, 'Stock List'!$K$11:$K$1010, 0))/INDEX('Stock List'!$L$11:$L$1010, MATCH(AL41, 'Stock List'!$K$11:$K$1010, 0)))*AK41), 2), 0)</f>
        <v>0</v>
      </c>
      <c r="CF41" s="20"/>
      <c r="CG41" s="20">
        <f>IFERROR(ROUND(((INDEX('Stock List'!$M$11:$M$1010, MATCH(AN41, 'Stock List'!$K$11:$K$1010, 0))/INDEX('Stock List'!$L$11:$L$1010, MATCH(AN41, 'Stock List'!$K$11:$K$1010, 0)))*AM41), 2), 0)</f>
        <v>0</v>
      </c>
      <c r="CH41" s="20"/>
      <c r="CI41" s="20">
        <f>IFERROR(ROUND(((INDEX('Stock List'!$M$11:$M$1010, MATCH(AP41, 'Stock List'!$K$11:$K$1010, 0))/INDEX('Stock List'!$L$11:$L$1010, MATCH(AP41, 'Stock List'!$K$11:$K$1010, 0)))*AO41), 2), 0)</f>
        <v>0</v>
      </c>
      <c r="CJ41" s="20"/>
      <c r="CK41" s="20">
        <f>IFERROR(ROUND(((INDEX('Stock List'!$M$11:$M$1010, MATCH(AR41, 'Stock List'!$K$11:$K$1010, 0))/INDEX('Stock List'!$L$11:$L$1010, MATCH(AR41, 'Stock List'!$K$11:$K$1010, 0)))*AQ41), 2), 0)</f>
        <v>0</v>
      </c>
      <c r="CL41" s="20"/>
      <c r="CM41" s="20">
        <f>IFERROR(ROUND(((INDEX('Stock List'!$M$11:$M$1010, MATCH(AT41, 'Stock List'!$K$11:$K$1010, 0))/INDEX('Stock List'!$L$11:$L$1010, MATCH(AT41, 'Stock List'!$K$11:$K$1010, 0)))*AS41), 2), 0)</f>
        <v>0</v>
      </c>
      <c r="CN41" s="20"/>
      <c r="CO41" s="20">
        <f>IFERROR(ROUND(((INDEX('Stock List'!$M$11:$M$1010, MATCH(AV41, 'Stock List'!$K$11:$K$1010, 0))/INDEX('Stock List'!$L$11:$L$1010, MATCH(AV41, 'Stock List'!$K$11:$K$1010, 0)))*AU41), 2), 0)</f>
        <v>0</v>
      </c>
      <c r="CP41" s="20"/>
      <c r="CQ41" s="20">
        <f>IFERROR(ROUND(((INDEX('Stock List'!$M$11:$M$1010, MATCH(AX41, 'Stock List'!$K$11:$K$1010, 0))/INDEX('Stock List'!$L$11:$L$1010, MATCH(AX41, 'Stock List'!$K$11:$K$1010, 0)))*AW41), 2), 0)</f>
        <v>0</v>
      </c>
      <c r="CR41" s="22"/>
      <c r="CT41" s="106" t="str">
        <f t="shared" si="42"/>
        <v/>
      </c>
      <c r="CU41" s="22" t="str">
        <f t="shared" si="43"/>
        <v/>
      </c>
      <c r="CX41" s="106" t="str">
        <f t="shared" si="44"/>
        <v/>
      </c>
      <c r="CY41" s="20" t="str">
        <f t="shared" si="45"/>
        <v/>
      </c>
      <c r="CZ41" s="22" t="str">
        <f t="shared" si="46"/>
        <v/>
      </c>
      <c r="DB41" s="76" t="str">
        <f>IF($H41="", "", COUNTIF($G$11:$G$1010, "&gt;"&amp;$G41)+1+COUNTIF($G$11:$G41, $G41)-1)</f>
        <v/>
      </c>
      <c r="DC41" s="76" t="str">
        <f>IF($H41="", "", COUNTIF($CZ$11:$CZ$1010, "&gt;"&amp;$CZ41)+1+COUNTIF($CZ$11:$CZ41, $CZ41)-1)</f>
        <v/>
      </c>
      <c r="DE41" s="147" t="str">
        <f t="shared" si="47"/>
        <v/>
      </c>
      <c r="DF41" s="148"/>
      <c r="DG41" s="19" t="str">
        <f t="shared" si="48"/>
        <v/>
      </c>
      <c r="DH41" s="153" t="str">
        <f t="shared" si="49"/>
        <v/>
      </c>
      <c r="DI41" s="19" t="str">
        <f t="shared" si="2"/>
        <v/>
      </c>
      <c r="DJ41" s="153" t="str">
        <f t="shared" si="3"/>
        <v/>
      </c>
      <c r="DK41" s="19" t="str">
        <f t="shared" si="4"/>
        <v/>
      </c>
      <c r="DL41" s="153" t="str">
        <f t="shared" si="5"/>
        <v/>
      </c>
      <c r="DM41" s="19" t="str">
        <f t="shared" si="6"/>
        <v/>
      </c>
      <c r="DN41" s="153" t="str">
        <f t="shared" si="7"/>
        <v/>
      </c>
      <c r="DO41" s="19" t="str">
        <f t="shared" si="8"/>
        <v/>
      </c>
      <c r="DP41" s="153" t="str">
        <f t="shared" si="9"/>
        <v/>
      </c>
      <c r="DQ41" s="19" t="str">
        <f t="shared" si="10"/>
        <v/>
      </c>
      <c r="DR41" s="153" t="str">
        <f t="shared" si="11"/>
        <v/>
      </c>
      <c r="DS41" s="19" t="str">
        <f t="shared" si="12"/>
        <v/>
      </c>
      <c r="DT41" s="153" t="str">
        <f t="shared" si="13"/>
        <v/>
      </c>
      <c r="DU41" s="19" t="str">
        <f t="shared" si="14"/>
        <v/>
      </c>
      <c r="DV41" s="153" t="str">
        <f t="shared" si="15"/>
        <v/>
      </c>
      <c r="DW41" s="19" t="str">
        <f t="shared" si="16"/>
        <v/>
      </c>
      <c r="DX41" s="153" t="str">
        <f t="shared" si="17"/>
        <v/>
      </c>
      <c r="DY41" s="19" t="str">
        <f t="shared" si="18"/>
        <v/>
      </c>
      <c r="DZ41" s="153" t="str">
        <f t="shared" si="19"/>
        <v/>
      </c>
      <c r="EA41" s="19" t="str">
        <f t="shared" si="20"/>
        <v/>
      </c>
      <c r="EB41" s="153" t="str">
        <f t="shared" si="21"/>
        <v/>
      </c>
      <c r="EC41" s="19" t="str">
        <f t="shared" si="22"/>
        <v/>
      </c>
      <c r="ED41" s="153" t="str">
        <f t="shared" si="23"/>
        <v/>
      </c>
      <c r="EE41" s="19" t="str">
        <f t="shared" si="24"/>
        <v/>
      </c>
      <c r="EF41" s="153" t="str">
        <f t="shared" si="25"/>
        <v/>
      </c>
      <c r="EG41" s="19" t="str">
        <f t="shared" si="26"/>
        <v/>
      </c>
      <c r="EH41" s="153" t="str">
        <f t="shared" si="27"/>
        <v/>
      </c>
      <c r="EI41" s="19" t="str">
        <f t="shared" si="28"/>
        <v/>
      </c>
      <c r="EJ41" s="153" t="str">
        <f t="shared" si="29"/>
        <v/>
      </c>
      <c r="EK41" s="19" t="str">
        <f t="shared" si="30"/>
        <v/>
      </c>
      <c r="EL41" s="153" t="str">
        <f t="shared" si="31"/>
        <v/>
      </c>
      <c r="EM41" s="19" t="str">
        <f t="shared" si="32"/>
        <v/>
      </c>
      <c r="EN41" s="153" t="str">
        <f t="shared" si="33"/>
        <v/>
      </c>
      <c r="EO41" s="19" t="str">
        <f t="shared" si="34"/>
        <v/>
      </c>
      <c r="EP41" s="153" t="str">
        <f t="shared" si="35"/>
        <v/>
      </c>
      <c r="EQ41" s="19" t="str">
        <f t="shared" si="36"/>
        <v/>
      </c>
      <c r="ER41" s="153" t="str">
        <f t="shared" si="37"/>
        <v/>
      </c>
      <c r="ES41" s="19" t="str">
        <f t="shared" si="38"/>
        <v/>
      </c>
      <c r="ET41" s="153" t="str">
        <f t="shared" si="39"/>
        <v/>
      </c>
    </row>
    <row r="42" spans="1:150" x14ac:dyDescent="0.25">
      <c r="A42" s="31"/>
      <c r="B42" s="91" t="str">
        <f t="shared" si="40"/>
        <v/>
      </c>
      <c r="C42" s="20" t="str">
        <f t="shared" si="0"/>
        <v/>
      </c>
      <c r="D42" s="97" t="str">
        <f t="shared" si="1"/>
        <v/>
      </c>
      <c r="E42" s="62" t="str">
        <f t="shared" si="41"/>
        <v/>
      </c>
      <c r="F42" s="31"/>
      <c r="G42" s="282"/>
      <c r="H42" s="283"/>
      <c r="I42" s="284"/>
      <c r="J42" s="285"/>
      <c r="K42" s="286"/>
      <c r="L42" s="287"/>
      <c r="M42" s="288"/>
      <c r="N42" s="287"/>
      <c r="O42" s="288"/>
      <c r="P42" s="287"/>
      <c r="Q42" s="288"/>
      <c r="R42" s="287"/>
      <c r="S42" s="288"/>
      <c r="T42" s="287"/>
      <c r="U42" s="288"/>
      <c r="V42" s="287"/>
      <c r="W42" s="288"/>
      <c r="X42" s="287"/>
      <c r="Y42" s="288"/>
      <c r="Z42" s="287"/>
      <c r="AA42" s="288"/>
      <c r="AB42" s="287"/>
      <c r="AC42" s="288"/>
      <c r="AD42" s="287"/>
      <c r="AE42" s="288"/>
      <c r="AF42" s="287"/>
      <c r="AG42" s="288"/>
      <c r="AH42" s="287"/>
      <c r="AI42" s="288"/>
      <c r="AJ42" s="287"/>
      <c r="AK42" s="288"/>
      <c r="AL42" s="287"/>
      <c r="AM42" s="288"/>
      <c r="AN42" s="287"/>
      <c r="AO42" s="288"/>
      <c r="AP42" s="287"/>
      <c r="AQ42" s="288"/>
      <c r="AR42" s="287"/>
      <c r="AS42" s="288"/>
      <c r="AT42" s="287"/>
      <c r="AU42" s="288"/>
      <c r="AV42" s="287"/>
      <c r="AW42" s="288"/>
      <c r="AX42" s="287"/>
      <c r="AY42" s="31"/>
      <c r="BA42" s="76" t="str">
        <f t="shared" si="50"/>
        <v/>
      </c>
      <c r="BC42" s="76" t="str">
        <f>IF('Stock List'!$K42="", "", 'Stock List'!$K42)</f>
        <v/>
      </c>
      <c r="BE42" s="106">
        <f>IFERROR(ROUND(((INDEX('Stock List'!$M$11:$M$1010, MATCH(L42, 'Stock List'!$K$11:$K$1010, 0))/INDEX('Stock List'!$L$11:$L$1010, MATCH(L42, 'Stock List'!$K$11:$K$1010, 0)))*K42), 2), 0)</f>
        <v>0</v>
      </c>
      <c r="BF42" s="20"/>
      <c r="BG42" s="20">
        <f>IFERROR(ROUND(((INDEX('Stock List'!$M$11:$M$1010, MATCH(N42, 'Stock List'!$K$11:$K$1010, 0))/INDEX('Stock List'!$L$11:$L$1010, MATCH(N42, 'Stock List'!$K$11:$K$1010, 0)))*M42), 2), 0)</f>
        <v>0</v>
      </c>
      <c r="BH42" s="20"/>
      <c r="BI42" s="20">
        <f>IFERROR(ROUND(((INDEX('Stock List'!$M$11:$M$1010, MATCH(P42, 'Stock List'!$K$11:$K$1010, 0))/INDEX('Stock List'!$L$11:$L$1010, MATCH(P42, 'Stock List'!$K$11:$K$1010, 0)))*O42), 2), 0)</f>
        <v>0</v>
      </c>
      <c r="BJ42" s="20"/>
      <c r="BK42" s="20">
        <f>IFERROR(ROUND(((INDEX('Stock List'!$M$11:$M$1010, MATCH(R42, 'Stock List'!$K$11:$K$1010, 0))/INDEX('Stock List'!$L$11:$L$1010, MATCH(R42, 'Stock List'!$K$11:$K$1010, 0)))*Q42), 2), 0)</f>
        <v>0</v>
      </c>
      <c r="BL42" s="20"/>
      <c r="BM42" s="20">
        <f>IFERROR(ROUND(((INDEX('Stock List'!$M$11:$M$1010, MATCH(T42, 'Stock List'!$K$11:$K$1010, 0))/INDEX('Stock List'!$L$11:$L$1010, MATCH(T42, 'Stock List'!$K$11:$K$1010, 0)))*S42), 2), 0)</f>
        <v>0</v>
      </c>
      <c r="BN42" s="20"/>
      <c r="BO42" s="20">
        <f>IFERROR(ROUND(((INDEX('Stock List'!$M$11:$M$1010, MATCH(V42, 'Stock List'!$K$11:$K$1010, 0))/INDEX('Stock List'!$L$11:$L$1010, MATCH(V42, 'Stock List'!$K$11:$K$1010, 0)))*U42), 2), 0)</f>
        <v>0</v>
      </c>
      <c r="BP42" s="20"/>
      <c r="BQ42" s="20">
        <f>IFERROR(ROUND(((INDEX('Stock List'!$M$11:$M$1010, MATCH(X42, 'Stock List'!$K$11:$K$1010, 0))/INDEX('Stock List'!$L$11:$L$1010, MATCH(X42, 'Stock List'!$K$11:$K$1010, 0)))*W42), 2), 0)</f>
        <v>0</v>
      </c>
      <c r="BR42" s="20"/>
      <c r="BS42" s="20">
        <f>IFERROR(ROUND(((INDEX('Stock List'!$M$11:$M$1010, MATCH(Z42, 'Stock List'!$K$11:$K$1010, 0))/INDEX('Stock List'!$L$11:$L$1010, MATCH(Z42, 'Stock List'!$K$11:$K$1010, 0)))*Y42), 2), 0)</f>
        <v>0</v>
      </c>
      <c r="BT42" s="20"/>
      <c r="BU42" s="20">
        <f>IFERROR(ROUND(((INDEX('Stock List'!$M$11:$M$1010, MATCH(AB42, 'Stock List'!$K$11:$K$1010, 0))/INDEX('Stock List'!$L$11:$L$1010, MATCH(AB42, 'Stock List'!$K$11:$K$1010, 0)))*AA42), 2), 0)</f>
        <v>0</v>
      </c>
      <c r="BV42" s="20"/>
      <c r="BW42" s="20">
        <f>IFERROR(ROUND(((INDEX('Stock List'!$M$11:$M$1010, MATCH(AD42, 'Stock List'!$K$11:$K$1010, 0))/INDEX('Stock List'!$L$11:$L$1010, MATCH(AD42, 'Stock List'!$K$11:$K$1010, 0)))*AC42), 2), 0)</f>
        <v>0</v>
      </c>
      <c r="BX42" s="20"/>
      <c r="BY42" s="20">
        <f>IFERROR(ROUND(((INDEX('Stock List'!$M$11:$M$1010, MATCH(AF42, 'Stock List'!$K$11:$K$1010, 0))/INDEX('Stock List'!$L$11:$L$1010, MATCH(AF42, 'Stock List'!$K$11:$K$1010, 0)))*AE42), 2), 0)</f>
        <v>0</v>
      </c>
      <c r="BZ42" s="20"/>
      <c r="CA42" s="20">
        <f>IFERROR(ROUND(((INDEX('Stock List'!$M$11:$M$1010, MATCH(AH42, 'Stock List'!$K$11:$K$1010, 0))/INDEX('Stock List'!$L$11:$L$1010, MATCH(AH42, 'Stock List'!$K$11:$K$1010, 0)))*AG42), 2), 0)</f>
        <v>0</v>
      </c>
      <c r="CB42" s="20"/>
      <c r="CC42" s="20">
        <f>IFERROR(ROUND(((INDEX('Stock List'!$M$11:$M$1010, MATCH(AJ42, 'Stock List'!$K$11:$K$1010, 0))/INDEX('Stock List'!$L$11:$L$1010, MATCH(AJ42, 'Stock List'!$K$11:$K$1010, 0)))*AI42), 2), 0)</f>
        <v>0</v>
      </c>
      <c r="CD42" s="20"/>
      <c r="CE42" s="20">
        <f>IFERROR(ROUND(((INDEX('Stock List'!$M$11:$M$1010, MATCH(AL42, 'Stock List'!$K$11:$K$1010, 0))/INDEX('Stock List'!$L$11:$L$1010, MATCH(AL42, 'Stock List'!$K$11:$K$1010, 0)))*AK42), 2), 0)</f>
        <v>0</v>
      </c>
      <c r="CF42" s="20"/>
      <c r="CG42" s="20">
        <f>IFERROR(ROUND(((INDEX('Stock List'!$M$11:$M$1010, MATCH(AN42, 'Stock List'!$K$11:$K$1010, 0))/INDEX('Stock List'!$L$11:$L$1010, MATCH(AN42, 'Stock List'!$K$11:$K$1010, 0)))*AM42), 2), 0)</f>
        <v>0</v>
      </c>
      <c r="CH42" s="20"/>
      <c r="CI42" s="20">
        <f>IFERROR(ROUND(((INDEX('Stock List'!$M$11:$M$1010, MATCH(AP42, 'Stock List'!$K$11:$K$1010, 0))/INDEX('Stock List'!$L$11:$L$1010, MATCH(AP42, 'Stock List'!$K$11:$K$1010, 0)))*AO42), 2), 0)</f>
        <v>0</v>
      </c>
      <c r="CJ42" s="20"/>
      <c r="CK42" s="20">
        <f>IFERROR(ROUND(((INDEX('Stock List'!$M$11:$M$1010, MATCH(AR42, 'Stock List'!$K$11:$K$1010, 0))/INDEX('Stock List'!$L$11:$L$1010, MATCH(AR42, 'Stock List'!$K$11:$K$1010, 0)))*AQ42), 2), 0)</f>
        <v>0</v>
      </c>
      <c r="CL42" s="20"/>
      <c r="CM42" s="20">
        <f>IFERROR(ROUND(((INDEX('Stock List'!$M$11:$M$1010, MATCH(AT42, 'Stock List'!$K$11:$K$1010, 0))/INDEX('Stock List'!$L$11:$L$1010, MATCH(AT42, 'Stock List'!$K$11:$K$1010, 0)))*AS42), 2), 0)</f>
        <v>0</v>
      </c>
      <c r="CN42" s="20"/>
      <c r="CO42" s="20">
        <f>IFERROR(ROUND(((INDEX('Stock List'!$M$11:$M$1010, MATCH(AV42, 'Stock List'!$K$11:$K$1010, 0))/INDEX('Stock List'!$L$11:$L$1010, MATCH(AV42, 'Stock List'!$K$11:$K$1010, 0)))*AU42), 2), 0)</f>
        <v>0</v>
      </c>
      <c r="CP42" s="20"/>
      <c r="CQ42" s="20">
        <f>IFERROR(ROUND(((INDEX('Stock List'!$M$11:$M$1010, MATCH(AX42, 'Stock List'!$K$11:$K$1010, 0))/INDEX('Stock List'!$L$11:$L$1010, MATCH(AX42, 'Stock List'!$K$11:$K$1010, 0)))*AW42), 2), 0)</f>
        <v>0</v>
      </c>
      <c r="CR42" s="22"/>
      <c r="CT42" s="106" t="str">
        <f t="shared" si="42"/>
        <v/>
      </c>
      <c r="CU42" s="22" t="str">
        <f t="shared" si="43"/>
        <v/>
      </c>
      <c r="CX42" s="106" t="str">
        <f t="shared" si="44"/>
        <v/>
      </c>
      <c r="CY42" s="20" t="str">
        <f t="shared" si="45"/>
        <v/>
      </c>
      <c r="CZ42" s="22" t="str">
        <f t="shared" si="46"/>
        <v/>
      </c>
      <c r="DB42" s="76" t="str">
        <f>IF($H42="", "", COUNTIF($G$11:$G$1010, "&gt;"&amp;$G42)+1+COUNTIF($G$11:$G42, $G42)-1)</f>
        <v/>
      </c>
      <c r="DC42" s="76" t="str">
        <f>IF($H42="", "", COUNTIF($CZ$11:$CZ$1010, "&gt;"&amp;$CZ42)+1+COUNTIF($CZ$11:$CZ42, $CZ42)-1)</f>
        <v/>
      </c>
      <c r="DE42" s="147" t="str">
        <f t="shared" si="47"/>
        <v/>
      </c>
      <c r="DF42" s="148"/>
      <c r="DG42" s="19" t="str">
        <f t="shared" si="48"/>
        <v/>
      </c>
      <c r="DH42" s="153" t="str">
        <f t="shared" si="49"/>
        <v/>
      </c>
      <c r="DI42" s="19" t="str">
        <f t="shared" si="2"/>
        <v/>
      </c>
      <c r="DJ42" s="153" t="str">
        <f t="shared" si="3"/>
        <v/>
      </c>
      <c r="DK42" s="19" t="str">
        <f t="shared" si="4"/>
        <v/>
      </c>
      <c r="DL42" s="153" t="str">
        <f t="shared" si="5"/>
        <v/>
      </c>
      <c r="DM42" s="19" t="str">
        <f t="shared" si="6"/>
        <v/>
      </c>
      <c r="DN42" s="153" t="str">
        <f t="shared" si="7"/>
        <v/>
      </c>
      <c r="DO42" s="19" t="str">
        <f t="shared" si="8"/>
        <v/>
      </c>
      <c r="DP42" s="153" t="str">
        <f t="shared" si="9"/>
        <v/>
      </c>
      <c r="DQ42" s="19" t="str">
        <f t="shared" si="10"/>
        <v/>
      </c>
      <c r="DR42" s="153" t="str">
        <f t="shared" si="11"/>
        <v/>
      </c>
      <c r="DS42" s="19" t="str">
        <f t="shared" si="12"/>
        <v/>
      </c>
      <c r="DT42" s="153" t="str">
        <f t="shared" si="13"/>
        <v/>
      </c>
      <c r="DU42" s="19" t="str">
        <f t="shared" si="14"/>
        <v/>
      </c>
      <c r="DV42" s="153" t="str">
        <f t="shared" si="15"/>
        <v/>
      </c>
      <c r="DW42" s="19" t="str">
        <f t="shared" si="16"/>
        <v/>
      </c>
      <c r="DX42" s="153" t="str">
        <f t="shared" si="17"/>
        <v/>
      </c>
      <c r="DY42" s="19" t="str">
        <f t="shared" si="18"/>
        <v/>
      </c>
      <c r="DZ42" s="153" t="str">
        <f t="shared" si="19"/>
        <v/>
      </c>
      <c r="EA42" s="19" t="str">
        <f t="shared" si="20"/>
        <v/>
      </c>
      <c r="EB42" s="153" t="str">
        <f t="shared" si="21"/>
        <v/>
      </c>
      <c r="EC42" s="19" t="str">
        <f t="shared" si="22"/>
        <v/>
      </c>
      <c r="ED42" s="153" t="str">
        <f t="shared" si="23"/>
        <v/>
      </c>
      <c r="EE42" s="19" t="str">
        <f t="shared" si="24"/>
        <v/>
      </c>
      <c r="EF42" s="153" t="str">
        <f t="shared" si="25"/>
        <v/>
      </c>
      <c r="EG42" s="19" t="str">
        <f t="shared" si="26"/>
        <v/>
      </c>
      <c r="EH42" s="153" t="str">
        <f t="shared" si="27"/>
        <v/>
      </c>
      <c r="EI42" s="19" t="str">
        <f t="shared" si="28"/>
        <v/>
      </c>
      <c r="EJ42" s="153" t="str">
        <f t="shared" si="29"/>
        <v/>
      </c>
      <c r="EK42" s="19" t="str">
        <f t="shared" si="30"/>
        <v/>
      </c>
      <c r="EL42" s="153" t="str">
        <f t="shared" si="31"/>
        <v/>
      </c>
      <c r="EM42" s="19" t="str">
        <f t="shared" si="32"/>
        <v/>
      </c>
      <c r="EN42" s="153" t="str">
        <f t="shared" si="33"/>
        <v/>
      </c>
      <c r="EO42" s="19" t="str">
        <f t="shared" si="34"/>
        <v/>
      </c>
      <c r="EP42" s="153" t="str">
        <f t="shared" si="35"/>
        <v/>
      </c>
      <c r="EQ42" s="19" t="str">
        <f t="shared" si="36"/>
        <v/>
      </c>
      <c r="ER42" s="153" t="str">
        <f t="shared" si="37"/>
        <v/>
      </c>
      <c r="ES42" s="19" t="str">
        <f t="shared" si="38"/>
        <v/>
      </c>
      <c r="ET42" s="153" t="str">
        <f t="shared" si="39"/>
        <v/>
      </c>
    </row>
    <row r="43" spans="1:150" x14ac:dyDescent="0.25">
      <c r="A43" s="31"/>
      <c r="B43" s="91" t="str">
        <f t="shared" si="40"/>
        <v/>
      </c>
      <c r="C43" s="20" t="str">
        <f t="shared" si="0"/>
        <v/>
      </c>
      <c r="D43" s="97" t="str">
        <f t="shared" si="1"/>
        <v/>
      </c>
      <c r="E43" s="62" t="str">
        <f t="shared" si="41"/>
        <v/>
      </c>
      <c r="F43" s="31"/>
      <c r="G43" s="282"/>
      <c r="H43" s="283"/>
      <c r="I43" s="284"/>
      <c r="J43" s="285"/>
      <c r="K43" s="286"/>
      <c r="L43" s="287"/>
      <c r="M43" s="288"/>
      <c r="N43" s="287"/>
      <c r="O43" s="288"/>
      <c r="P43" s="287"/>
      <c r="Q43" s="288"/>
      <c r="R43" s="287"/>
      <c r="S43" s="288"/>
      <c r="T43" s="287"/>
      <c r="U43" s="288"/>
      <c r="V43" s="287"/>
      <c r="W43" s="288"/>
      <c r="X43" s="287"/>
      <c r="Y43" s="288"/>
      <c r="Z43" s="287"/>
      <c r="AA43" s="288"/>
      <c r="AB43" s="287"/>
      <c r="AC43" s="288"/>
      <c r="AD43" s="287"/>
      <c r="AE43" s="288"/>
      <c r="AF43" s="287"/>
      <c r="AG43" s="288"/>
      <c r="AH43" s="287"/>
      <c r="AI43" s="288"/>
      <c r="AJ43" s="287"/>
      <c r="AK43" s="288"/>
      <c r="AL43" s="287"/>
      <c r="AM43" s="288"/>
      <c r="AN43" s="287"/>
      <c r="AO43" s="288"/>
      <c r="AP43" s="287"/>
      <c r="AQ43" s="288"/>
      <c r="AR43" s="287"/>
      <c r="AS43" s="288"/>
      <c r="AT43" s="287"/>
      <c r="AU43" s="288"/>
      <c r="AV43" s="287"/>
      <c r="AW43" s="288"/>
      <c r="AX43" s="287"/>
      <c r="AY43" s="31"/>
      <c r="BA43" s="76" t="str">
        <f t="shared" si="50"/>
        <v/>
      </c>
      <c r="BC43" s="76" t="str">
        <f>IF('Stock List'!$K43="", "", 'Stock List'!$K43)</f>
        <v/>
      </c>
      <c r="BE43" s="106">
        <f>IFERROR(ROUND(((INDEX('Stock List'!$M$11:$M$1010, MATCH(L43, 'Stock List'!$K$11:$K$1010, 0))/INDEX('Stock List'!$L$11:$L$1010, MATCH(L43, 'Stock List'!$K$11:$K$1010, 0)))*K43), 2), 0)</f>
        <v>0</v>
      </c>
      <c r="BF43" s="20"/>
      <c r="BG43" s="20">
        <f>IFERROR(ROUND(((INDEX('Stock List'!$M$11:$M$1010, MATCH(N43, 'Stock List'!$K$11:$K$1010, 0))/INDEX('Stock List'!$L$11:$L$1010, MATCH(N43, 'Stock List'!$K$11:$K$1010, 0)))*M43), 2), 0)</f>
        <v>0</v>
      </c>
      <c r="BH43" s="20"/>
      <c r="BI43" s="20">
        <f>IFERROR(ROUND(((INDEX('Stock List'!$M$11:$M$1010, MATCH(P43, 'Stock List'!$K$11:$K$1010, 0))/INDEX('Stock List'!$L$11:$L$1010, MATCH(P43, 'Stock List'!$K$11:$K$1010, 0)))*O43), 2), 0)</f>
        <v>0</v>
      </c>
      <c r="BJ43" s="20"/>
      <c r="BK43" s="20">
        <f>IFERROR(ROUND(((INDEX('Stock List'!$M$11:$M$1010, MATCH(R43, 'Stock List'!$K$11:$K$1010, 0))/INDEX('Stock List'!$L$11:$L$1010, MATCH(R43, 'Stock List'!$K$11:$K$1010, 0)))*Q43), 2), 0)</f>
        <v>0</v>
      </c>
      <c r="BL43" s="20"/>
      <c r="BM43" s="20">
        <f>IFERROR(ROUND(((INDEX('Stock List'!$M$11:$M$1010, MATCH(T43, 'Stock List'!$K$11:$K$1010, 0))/INDEX('Stock List'!$L$11:$L$1010, MATCH(T43, 'Stock List'!$K$11:$K$1010, 0)))*S43), 2), 0)</f>
        <v>0</v>
      </c>
      <c r="BN43" s="20"/>
      <c r="BO43" s="20">
        <f>IFERROR(ROUND(((INDEX('Stock List'!$M$11:$M$1010, MATCH(V43, 'Stock List'!$K$11:$K$1010, 0))/INDEX('Stock List'!$L$11:$L$1010, MATCH(V43, 'Stock List'!$K$11:$K$1010, 0)))*U43), 2), 0)</f>
        <v>0</v>
      </c>
      <c r="BP43" s="20"/>
      <c r="BQ43" s="20">
        <f>IFERROR(ROUND(((INDEX('Stock List'!$M$11:$M$1010, MATCH(X43, 'Stock List'!$K$11:$K$1010, 0))/INDEX('Stock List'!$L$11:$L$1010, MATCH(X43, 'Stock List'!$K$11:$K$1010, 0)))*W43), 2), 0)</f>
        <v>0</v>
      </c>
      <c r="BR43" s="20"/>
      <c r="BS43" s="20">
        <f>IFERROR(ROUND(((INDEX('Stock List'!$M$11:$M$1010, MATCH(Z43, 'Stock List'!$K$11:$K$1010, 0))/INDEX('Stock List'!$L$11:$L$1010, MATCH(Z43, 'Stock List'!$K$11:$K$1010, 0)))*Y43), 2), 0)</f>
        <v>0</v>
      </c>
      <c r="BT43" s="20"/>
      <c r="BU43" s="20">
        <f>IFERROR(ROUND(((INDEX('Stock List'!$M$11:$M$1010, MATCH(AB43, 'Stock List'!$K$11:$K$1010, 0))/INDEX('Stock List'!$L$11:$L$1010, MATCH(AB43, 'Stock List'!$K$11:$K$1010, 0)))*AA43), 2), 0)</f>
        <v>0</v>
      </c>
      <c r="BV43" s="20"/>
      <c r="BW43" s="20">
        <f>IFERROR(ROUND(((INDEX('Stock List'!$M$11:$M$1010, MATCH(AD43, 'Stock List'!$K$11:$K$1010, 0))/INDEX('Stock List'!$L$11:$L$1010, MATCH(AD43, 'Stock List'!$K$11:$K$1010, 0)))*AC43), 2), 0)</f>
        <v>0</v>
      </c>
      <c r="BX43" s="20"/>
      <c r="BY43" s="20">
        <f>IFERROR(ROUND(((INDEX('Stock List'!$M$11:$M$1010, MATCH(AF43, 'Stock List'!$K$11:$K$1010, 0))/INDEX('Stock List'!$L$11:$L$1010, MATCH(AF43, 'Stock List'!$K$11:$K$1010, 0)))*AE43), 2), 0)</f>
        <v>0</v>
      </c>
      <c r="BZ43" s="20"/>
      <c r="CA43" s="20">
        <f>IFERROR(ROUND(((INDEX('Stock List'!$M$11:$M$1010, MATCH(AH43, 'Stock List'!$K$11:$K$1010, 0))/INDEX('Stock List'!$L$11:$L$1010, MATCH(AH43, 'Stock List'!$K$11:$K$1010, 0)))*AG43), 2), 0)</f>
        <v>0</v>
      </c>
      <c r="CB43" s="20"/>
      <c r="CC43" s="20">
        <f>IFERROR(ROUND(((INDEX('Stock List'!$M$11:$M$1010, MATCH(AJ43, 'Stock List'!$K$11:$K$1010, 0))/INDEX('Stock List'!$L$11:$L$1010, MATCH(AJ43, 'Stock List'!$K$11:$K$1010, 0)))*AI43), 2), 0)</f>
        <v>0</v>
      </c>
      <c r="CD43" s="20"/>
      <c r="CE43" s="20">
        <f>IFERROR(ROUND(((INDEX('Stock List'!$M$11:$M$1010, MATCH(AL43, 'Stock List'!$K$11:$K$1010, 0))/INDEX('Stock List'!$L$11:$L$1010, MATCH(AL43, 'Stock List'!$K$11:$K$1010, 0)))*AK43), 2), 0)</f>
        <v>0</v>
      </c>
      <c r="CF43" s="20"/>
      <c r="CG43" s="20">
        <f>IFERROR(ROUND(((INDEX('Stock List'!$M$11:$M$1010, MATCH(AN43, 'Stock List'!$K$11:$K$1010, 0))/INDEX('Stock List'!$L$11:$L$1010, MATCH(AN43, 'Stock List'!$K$11:$K$1010, 0)))*AM43), 2), 0)</f>
        <v>0</v>
      </c>
      <c r="CH43" s="20"/>
      <c r="CI43" s="20">
        <f>IFERROR(ROUND(((INDEX('Stock List'!$M$11:$M$1010, MATCH(AP43, 'Stock List'!$K$11:$K$1010, 0))/INDEX('Stock List'!$L$11:$L$1010, MATCH(AP43, 'Stock List'!$K$11:$K$1010, 0)))*AO43), 2), 0)</f>
        <v>0</v>
      </c>
      <c r="CJ43" s="20"/>
      <c r="CK43" s="20">
        <f>IFERROR(ROUND(((INDEX('Stock List'!$M$11:$M$1010, MATCH(AR43, 'Stock List'!$K$11:$K$1010, 0))/INDEX('Stock List'!$L$11:$L$1010, MATCH(AR43, 'Stock List'!$K$11:$K$1010, 0)))*AQ43), 2), 0)</f>
        <v>0</v>
      </c>
      <c r="CL43" s="20"/>
      <c r="CM43" s="20">
        <f>IFERROR(ROUND(((INDEX('Stock List'!$M$11:$M$1010, MATCH(AT43, 'Stock List'!$K$11:$K$1010, 0))/INDEX('Stock List'!$L$11:$L$1010, MATCH(AT43, 'Stock List'!$K$11:$K$1010, 0)))*AS43), 2), 0)</f>
        <v>0</v>
      </c>
      <c r="CN43" s="20"/>
      <c r="CO43" s="20">
        <f>IFERROR(ROUND(((INDEX('Stock List'!$M$11:$M$1010, MATCH(AV43, 'Stock List'!$K$11:$K$1010, 0))/INDEX('Stock List'!$L$11:$L$1010, MATCH(AV43, 'Stock List'!$K$11:$K$1010, 0)))*AU43), 2), 0)</f>
        <v>0</v>
      </c>
      <c r="CP43" s="20"/>
      <c r="CQ43" s="20">
        <f>IFERROR(ROUND(((INDEX('Stock List'!$M$11:$M$1010, MATCH(AX43, 'Stock List'!$K$11:$K$1010, 0))/INDEX('Stock List'!$L$11:$L$1010, MATCH(AX43, 'Stock List'!$K$11:$K$1010, 0)))*AW43), 2), 0)</f>
        <v>0</v>
      </c>
      <c r="CR43" s="22"/>
      <c r="CT43" s="106" t="str">
        <f t="shared" si="42"/>
        <v/>
      </c>
      <c r="CU43" s="22" t="str">
        <f t="shared" si="43"/>
        <v/>
      </c>
      <c r="CX43" s="106" t="str">
        <f t="shared" si="44"/>
        <v/>
      </c>
      <c r="CY43" s="20" t="str">
        <f t="shared" si="45"/>
        <v/>
      </c>
      <c r="CZ43" s="22" t="str">
        <f t="shared" si="46"/>
        <v/>
      </c>
      <c r="DB43" s="76" t="str">
        <f>IF($H43="", "", COUNTIF($G$11:$G$1010, "&gt;"&amp;$G43)+1+COUNTIF($G$11:$G43, $G43)-1)</f>
        <v/>
      </c>
      <c r="DC43" s="76" t="str">
        <f>IF($H43="", "", COUNTIF($CZ$11:$CZ$1010, "&gt;"&amp;$CZ43)+1+COUNTIF($CZ$11:$CZ43, $CZ43)-1)</f>
        <v/>
      </c>
      <c r="DE43" s="147" t="str">
        <f t="shared" si="47"/>
        <v/>
      </c>
      <c r="DF43" s="148"/>
      <c r="DG43" s="19" t="str">
        <f t="shared" si="48"/>
        <v/>
      </c>
      <c r="DH43" s="153" t="str">
        <f t="shared" si="49"/>
        <v/>
      </c>
      <c r="DI43" s="19" t="str">
        <f t="shared" si="2"/>
        <v/>
      </c>
      <c r="DJ43" s="153" t="str">
        <f t="shared" si="3"/>
        <v/>
      </c>
      <c r="DK43" s="19" t="str">
        <f t="shared" si="4"/>
        <v/>
      </c>
      <c r="DL43" s="153" t="str">
        <f t="shared" si="5"/>
        <v/>
      </c>
      <c r="DM43" s="19" t="str">
        <f t="shared" si="6"/>
        <v/>
      </c>
      <c r="DN43" s="153" t="str">
        <f t="shared" si="7"/>
        <v/>
      </c>
      <c r="DO43" s="19" t="str">
        <f t="shared" si="8"/>
        <v/>
      </c>
      <c r="DP43" s="153" t="str">
        <f t="shared" si="9"/>
        <v/>
      </c>
      <c r="DQ43" s="19" t="str">
        <f t="shared" si="10"/>
        <v/>
      </c>
      <c r="DR43" s="153" t="str">
        <f t="shared" si="11"/>
        <v/>
      </c>
      <c r="DS43" s="19" t="str">
        <f t="shared" si="12"/>
        <v/>
      </c>
      <c r="DT43" s="153" t="str">
        <f t="shared" si="13"/>
        <v/>
      </c>
      <c r="DU43" s="19" t="str">
        <f t="shared" si="14"/>
        <v/>
      </c>
      <c r="DV43" s="153" t="str">
        <f t="shared" si="15"/>
        <v/>
      </c>
      <c r="DW43" s="19" t="str">
        <f t="shared" si="16"/>
        <v/>
      </c>
      <c r="DX43" s="153" t="str">
        <f t="shared" si="17"/>
        <v/>
      </c>
      <c r="DY43" s="19" t="str">
        <f t="shared" si="18"/>
        <v/>
      </c>
      <c r="DZ43" s="153" t="str">
        <f t="shared" si="19"/>
        <v/>
      </c>
      <c r="EA43" s="19" t="str">
        <f t="shared" si="20"/>
        <v/>
      </c>
      <c r="EB43" s="153" t="str">
        <f t="shared" si="21"/>
        <v/>
      </c>
      <c r="EC43" s="19" t="str">
        <f t="shared" si="22"/>
        <v/>
      </c>
      <c r="ED43" s="153" t="str">
        <f t="shared" si="23"/>
        <v/>
      </c>
      <c r="EE43" s="19" t="str">
        <f t="shared" si="24"/>
        <v/>
      </c>
      <c r="EF43" s="153" t="str">
        <f t="shared" si="25"/>
        <v/>
      </c>
      <c r="EG43" s="19" t="str">
        <f t="shared" si="26"/>
        <v/>
      </c>
      <c r="EH43" s="153" t="str">
        <f t="shared" si="27"/>
        <v/>
      </c>
      <c r="EI43" s="19" t="str">
        <f t="shared" si="28"/>
        <v/>
      </c>
      <c r="EJ43" s="153" t="str">
        <f t="shared" si="29"/>
        <v/>
      </c>
      <c r="EK43" s="19" t="str">
        <f t="shared" si="30"/>
        <v/>
      </c>
      <c r="EL43" s="153" t="str">
        <f t="shared" si="31"/>
        <v/>
      </c>
      <c r="EM43" s="19" t="str">
        <f t="shared" si="32"/>
        <v/>
      </c>
      <c r="EN43" s="153" t="str">
        <f t="shared" si="33"/>
        <v/>
      </c>
      <c r="EO43" s="19" t="str">
        <f t="shared" si="34"/>
        <v/>
      </c>
      <c r="EP43" s="153" t="str">
        <f t="shared" si="35"/>
        <v/>
      </c>
      <c r="EQ43" s="19" t="str">
        <f t="shared" si="36"/>
        <v/>
      </c>
      <c r="ER43" s="153" t="str">
        <f t="shared" si="37"/>
        <v/>
      </c>
      <c r="ES43" s="19" t="str">
        <f t="shared" si="38"/>
        <v/>
      </c>
      <c r="ET43" s="153" t="str">
        <f t="shared" si="39"/>
        <v/>
      </c>
    </row>
    <row r="44" spans="1:150" x14ac:dyDescent="0.25">
      <c r="A44" s="31"/>
      <c r="B44" s="91" t="str">
        <f t="shared" si="40"/>
        <v/>
      </c>
      <c r="C44" s="20" t="str">
        <f t="shared" si="0"/>
        <v/>
      </c>
      <c r="D44" s="97" t="str">
        <f t="shared" si="1"/>
        <v/>
      </c>
      <c r="E44" s="62" t="str">
        <f t="shared" si="41"/>
        <v/>
      </c>
      <c r="F44" s="31"/>
      <c r="G44" s="282"/>
      <c r="H44" s="283"/>
      <c r="I44" s="284"/>
      <c r="J44" s="285"/>
      <c r="K44" s="286"/>
      <c r="L44" s="287"/>
      <c r="M44" s="288"/>
      <c r="N44" s="287"/>
      <c r="O44" s="288"/>
      <c r="P44" s="287"/>
      <c r="Q44" s="288"/>
      <c r="R44" s="287"/>
      <c r="S44" s="288"/>
      <c r="T44" s="287"/>
      <c r="U44" s="288"/>
      <c r="V44" s="287"/>
      <c r="W44" s="288"/>
      <c r="X44" s="287"/>
      <c r="Y44" s="288"/>
      <c r="Z44" s="287"/>
      <c r="AA44" s="288"/>
      <c r="AB44" s="287"/>
      <c r="AC44" s="288"/>
      <c r="AD44" s="287"/>
      <c r="AE44" s="288"/>
      <c r="AF44" s="287"/>
      <c r="AG44" s="288"/>
      <c r="AH44" s="287"/>
      <c r="AI44" s="288"/>
      <c r="AJ44" s="287"/>
      <c r="AK44" s="288"/>
      <c r="AL44" s="287"/>
      <c r="AM44" s="288"/>
      <c r="AN44" s="287"/>
      <c r="AO44" s="288"/>
      <c r="AP44" s="287"/>
      <c r="AQ44" s="288"/>
      <c r="AR44" s="287"/>
      <c r="AS44" s="288"/>
      <c r="AT44" s="287"/>
      <c r="AU44" s="288"/>
      <c r="AV44" s="287"/>
      <c r="AW44" s="288"/>
      <c r="AX44" s="287"/>
      <c r="AY44" s="31"/>
      <c r="BA44" s="76" t="str">
        <f t="shared" si="50"/>
        <v/>
      </c>
      <c r="BC44" s="76" t="str">
        <f>IF('Stock List'!$K44="", "", 'Stock List'!$K44)</f>
        <v/>
      </c>
      <c r="BE44" s="106">
        <f>IFERROR(ROUND(((INDEX('Stock List'!$M$11:$M$1010, MATCH(L44, 'Stock List'!$K$11:$K$1010, 0))/INDEX('Stock List'!$L$11:$L$1010, MATCH(L44, 'Stock List'!$K$11:$K$1010, 0)))*K44), 2), 0)</f>
        <v>0</v>
      </c>
      <c r="BF44" s="20"/>
      <c r="BG44" s="20">
        <f>IFERROR(ROUND(((INDEX('Stock List'!$M$11:$M$1010, MATCH(N44, 'Stock List'!$K$11:$K$1010, 0))/INDEX('Stock List'!$L$11:$L$1010, MATCH(N44, 'Stock List'!$K$11:$K$1010, 0)))*M44), 2), 0)</f>
        <v>0</v>
      </c>
      <c r="BH44" s="20"/>
      <c r="BI44" s="20">
        <f>IFERROR(ROUND(((INDEX('Stock List'!$M$11:$M$1010, MATCH(P44, 'Stock List'!$K$11:$K$1010, 0))/INDEX('Stock List'!$L$11:$L$1010, MATCH(P44, 'Stock List'!$K$11:$K$1010, 0)))*O44), 2), 0)</f>
        <v>0</v>
      </c>
      <c r="BJ44" s="20"/>
      <c r="BK44" s="20">
        <f>IFERROR(ROUND(((INDEX('Stock List'!$M$11:$M$1010, MATCH(R44, 'Stock List'!$K$11:$K$1010, 0))/INDEX('Stock List'!$L$11:$L$1010, MATCH(R44, 'Stock List'!$K$11:$K$1010, 0)))*Q44), 2), 0)</f>
        <v>0</v>
      </c>
      <c r="BL44" s="20"/>
      <c r="BM44" s="20">
        <f>IFERROR(ROUND(((INDEX('Stock List'!$M$11:$M$1010, MATCH(T44, 'Stock List'!$K$11:$K$1010, 0))/INDEX('Stock List'!$L$11:$L$1010, MATCH(T44, 'Stock List'!$K$11:$K$1010, 0)))*S44), 2), 0)</f>
        <v>0</v>
      </c>
      <c r="BN44" s="20"/>
      <c r="BO44" s="20">
        <f>IFERROR(ROUND(((INDEX('Stock List'!$M$11:$M$1010, MATCH(V44, 'Stock List'!$K$11:$K$1010, 0))/INDEX('Stock List'!$L$11:$L$1010, MATCH(V44, 'Stock List'!$K$11:$K$1010, 0)))*U44), 2), 0)</f>
        <v>0</v>
      </c>
      <c r="BP44" s="20"/>
      <c r="BQ44" s="20">
        <f>IFERROR(ROUND(((INDEX('Stock List'!$M$11:$M$1010, MATCH(X44, 'Stock List'!$K$11:$K$1010, 0))/INDEX('Stock List'!$L$11:$L$1010, MATCH(X44, 'Stock List'!$K$11:$K$1010, 0)))*W44), 2), 0)</f>
        <v>0</v>
      </c>
      <c r="BR44" s="20"/>
      <c r="BS44" s="20">
        <f>IFERROR(ROUND(((INDEX('Stock List'!$M$11:$M$1010, MATCH(Z44, 'Stock List'!$K$11:$K$1010, 0))/INDEX('Stock List'!$L$11:$L$1010, MATCH(Z44, 'Stock List'!$K$11:$K$1010, 0)))*Y44), 2), 0)</f>
        <v>0</v>
      </c>
      <c r="BT44" s="20"/>
      <c r="BU44" s="20">
        <f>IFERROR(ROUND(((INDEX('Stock List'!$M$11:$M$1010, MATCH(AB44, 'Stock List'!$K$11:$K$1010, 0))/INDEX('Stock List'!$L$11:$L$1010, MATCH(AB44, 'Stock List'!$K$11:$K$1010, 0)))*AA44), 2), 0)</f>
        <v>0</v>
      </c>
      <c r="BV44" s="20"/>
      <c r="BW44" s="20">
        <f>IFERROR(ROUND(((INDEX('Stock List'!$M$11:$M$1010, MATCH(AD44, 'Stock List'!$K$11:$K$1010, 0))/INDEX('Stock List'!$L$11:$L$1010, MATCH(AD44, 'Stock List'!$K$11:$K$1010, 0)))*AC44), 2), 0)</f>
        <v>0</v>
      </c>
      <c r="BX44" s="20"/>
      <c r="BY44" s="20">
        <f>IFERROR(ROUND(((INDEX('Stock List'!$M$11:$M$1010, MATCH(AF44, 'Stock List'!$K$11:$K$1010, 0))/INDEX('Stock List'!$L$11:$L$1010, MATCH(AF44, 'Stock List'!$K$11:$K$1010, 0)))*AE44), 2), 0)</f>
        <v>0</v>
      </c>
      <c r="BZ44" s="20"/>
      <c r="CA44" s="20">
        <f>IFERROR(ROUND(((INDEX('Stock List'!$M$11:$M$1010, MATCH(AH44, 'Stock List'!$K$11:$K$1010, 0))/INDEX('Stock List'!$L$11:$L$1010, MATCH(AH44, 'Stock List'!$K$11:$K$1010, 0)))*AG44), 2), 0)</f>
        <v>0</v>
      </c>
      <c r="CB44" s="20"/>
      <c r="CC44" s="20">
        <f>IFERROR(ROUND(((INDEX('Stock List'!$M$11:$M$1010, MATCH(AJ44, 'Stock List'!$K$11:$K$1010, 0))/INDEX('Stock List'!$L$11:$L$1010, MATCH(AJ44, 'Stock List'!$K$11:$K$1010, 0)))*AI44), 2), 0)</f>
        <v>0</v>
      </c>
      <c r="CD44" s="20"/>
      <c r="CE44" s="20">
        <f>IFERROR(ROUND(((INDEX('Stock List'!$M$11:$M$1010, MATCH(AL44, 'Stock List'!$K$11:$K$1010, 0))/INDEX('Stock List'!$L$11:$L$1010, MATCH(AL44, 'Stock List'!$K$11:$K$1010, 0)))*AK44), 2), 0)</f>
        <v>0</v>
      </c>
      <c r="CF44" s="20"/>
      <c r="CG44" s="20">
        <f>IFERROR(ROUND(((INDEX('Stock List'!$M$11:$M$1010, MATCH(AN44, 'Stock List'!$K$11:$K$1010, 0))/INDEX('Stock List'!$L$11:$L$1010, MATCH(AN44, 'Stock List'!$K$11:$K$1010, 0)))*AM44), 2), 0)</f>
        <v>0</v>
      </c>
      <c r="CH44" s="20"/>
      <c r="CI44" s="20">
        <f>IFERROR(ROUND(((INDEX('Stock List'!$M$11:$M$1010, MATCH(AP44, 'Stock List'!$K$11:$K$1010, 0))/INDEX('Stock List'!$L$11:$L$1010, MATCH(AP44, 'Stock List'!$K$11:$K$1010, 0)))*AO44), 2), 0)</f>
        <v>0</v>
      </c>
      <c r="CJ44" s="20"/>
      <c r="CK44" s="20">
        <f>IFERROR(ROUND(((INDEX('Stock List'!$M$11:$M$1010, MATCH(AR44, 'Stock List'!$K$11:$K$1010, 0))/INDEX('Stock List'!$L$11:$L$1010, MATCH(AR44, 'Stock List'!$K$11:$K$1010, 0)))*AQ44), 2), 0)</f>
        <v>0</v>
      </c>
      <c r="CL44" s="20"/>
      <c r="CM44" s="20">
        <f>IFERROR(ROUND(((INDEX('Stock List'!$M$11:$M$1010, MATCH(AT44, 'Stock List'!$K$11:$K$1010, 0))/INDEX('Stock List'!$L$11:$L$1010, MATCH(AT44, 'Stock List'!$K$11:$K$1010, 0)))*AS44), 2), 0)</f>
        <v>0</v>
      </c>
      <c r="CN44" s="20"/>
      <c r="CO44" s="20">
        <f>IFERROR(ROUND(((INDEX('Stock List'!$M$11:$M$1010, MATCH(AV44, 'Stock List'!$K$11:$K$1010, 0))/INDEX('Stock List'!$L$11:$L$1010, MATCH(AV44, 'Stock List'!$K$11:$K$1010, 0)))*AU44), 2), 0)</f>
        <v>0</v>
      </c>
      <c r="CP44" s="20"/>
      <c r="CQ44" s="20">
        <f>IFERROR(ROUND(((INDEX('Stock List'!$M$11:$M$1010, MATCH(AX44, 'Stock List'!$K$11:$K$1010, 0))/INDEX('Stock List'!$L$11:$L$1010, MATCH(AX44, 'Stock List'!$K$11:$K$1010, 0)))*AW44), 2), 0)</f>
        <v>0</v>
      </c>
      <c r="CR44" s="22"/>
      <c r="CT44" s="106" t="str">
        <f t="shared" si="42"/>
        <v/>
      </c>
      <c r="CU44" s="22" t="str">
        <f t="shared" si="43"/>
        <v/>
      </c>
      <c r="CX44" s="106" t="str">
        <f t="shared" si="44"/>
        <v/>
      </c>
      <c r="CY44" s="20" t="str">
        <f t="shared" si="45"/>
        <v/>
      </c>
      <c r="CZ44" s="22" t="str">
        <f t="shared" si="46"/>
        <v/>
      </c>
      <c r="DB44" s="76" t="str">
        <f>IF($H44="", "", COUNTIF($G$11:$G$1010, "&gt;"&amp;$G44)+1+COUNTIF($G$11:$G44, $G44)-1)</f>
        <v/>
      </c>
      <c r="DC44" s="76" t="str">
        <f>IF($H44="", "", COUNTIF($CZ$11:$CZ$1010, "&gt;"&amp;$CZ44)+1+COUNTIF($CZ$11:$CZ44, $CZ44)-1)</f>
        <v/>
      </c>
      <c r="DE44" s="147" t="str">
        <f t="shared" si="47"/>
        <v/>
      </c>
      <c r="DF44" s="148"/>
      <c r="DG44" s="19" t="str">
        <f t="shared" si="48"/>
        <v/>
      </c>
      <c r="DH44" s="153" t="str">
        <f t="shared" si="49"/>
        <v/>
      </c>
      <c r="DI44" s="19" t="str">
        <f t="shared" si="2"/>
        <v/>
      </c>
      <c r="DJ44" s="153" t="str">
        <f t="shared" si="3"/>
        <v/>
      </c>
      <c r="DK44" s="19" t="str">
        <f t="shared" si="4"/>
        <v/>
      </c>
      <c r="DL44" s="153" t="str">
        <f t="shared" si="5"/>
        <v/>
      </c>
      <c r="DM44" s="19" t="str">
        <f t="shared" si="6"/>
        <v/>
      </c>
      <c r="DN44" s="153" t="str">
        <f t="shared" si="7"/>
        <v/>
      </c>
      <c r="DO44" s="19" t="str">
        <f t="shared" si="8"/>
        <v/>
      </c>
      <c r="DP44" s="153" t="str">
        <f t="shared" si="9"/>
        <v/>
      </c>
      <c r="DQ44" s="19" t="str">
        <f t="shared" si="10"/>
        <v/>
      </c>
      <c r="DR44" s="153" t="str">
        <f t="shared" si="11"/>
        <v/>
      </c>
      <c r="DS44" s="19" t="str">
        <f t="shared" si="12"/>
        <v/>
      </c>
      <c r="DT44" s="153" t="str">
        <f t="shared" si="13"/>
        <v/>
      </c>
      <c r="DU44" s="19" t="str">
        <f t="shared" si="14"/>
        <v/>
      </c>
      <c r="DV44" s="153" t="str">
        <f t="shared" si="15"/>
        <v/>
      </c>
      <c r="DW44" s="19" t="str">
        <f t="shared" si="16"/>
        <v/>
      </c>
      <c r="DX44" s="153" t="str">
        <f t="shared" si="17"/>
        <v/>
      </c>
      <c r="DY44" s="19" t="str">
        <f t="shared" si="18"/>
        <v/>
      </c>
      <c r="DZ44" s="153" t="str">
        <f t="shared" si="19"/>
        <v/>
      </c>
      <c r="EA44" s="19" t="str">
        <f t="shared" si="20"/>
        <v/>
      </c>
      <c r="EB44" s="153" t="str">
        <f t="shared" si="21"/>
        <v/>
      </c>
      <c r="EC44" s="19" t="str">
        <f t="shared" si="22"/>
        <v/>
      </c>
      <c r="ED44" s="153" t="str">
        <f t="shared" si="23"/>
        <v/>
      </c>
      <c r="EE44" s="19" t="str">
        <f t="shared" si="24"/>
        <v/>
      </c>
      <c r="EF44" s="153" t="str">
        <f t="shared" si="25"/>
        <v/>
      </c>
      <c r="EG44" s="19" t="str">
        <f t="shared" si="26"/>
        <v/>
      </c>
      <c r="EH44" s="153" t="str">
        <f t="shared" si="27"/>
        <v/>
      </c>
      <c r="EI44" s="19" t="str">
        <f t="shared" si="28"/>
        <v/>
      </c>
      <c r="EJ44" s="153" t="str">
        <f t="shared" si="29"/>
        <v/>
      </c>
      <c r="EK44" s="19" t="str">
        <f t="shared" si="30"/>
        <v/>
      </c>
      <c r="EL44" s="153" t="str">
        <f t="shared" si="31"/>
        <v/>
      </c>
      <c r="EM44" s="19" t="str">
        <f t="shared" si="32"/>
        <v/>
      </c>
      <c r="EN44" s="153" t="str">
        <f t="shared" si="33"/>
        <v/>
      </c>
      <c r="EO44" s="19" t="str">
        <f t="shared" si="34"/>
        <v/>
      </c>
      <c r="EP44" s="153" t="str">
        <f t="shared" si="35"/>
        <v/>
      </c>
      <c r="EQ44" s="19" t="str">
        <f t="shared" si="36"/>
        <v/>
      </c>
      <c r="ER44" s="153" t="str">
        <f t="shared" si="37"/>
        <v/>
      </c>
      <c r="ES44" s="19" t="str">
        <f t="shared" si="38"/>
        <v/>
      </c>
      <c r="ET44" s="153" t="str">
        <f t="shared" si="39"/>
        <v/>
      </c>
    </row>
    <row r="45" spans="1:150" x14ac:dyDescent="0.25">
      <c r="A45" s="31"/>
      <c r="B45" s="91" t="str">
        <f t="shared" si="40"/>
        <v/>
      </c>
      <c r="C45" s="20" t="str">
        <f t="shared" si="0"/>
        <v/>
      </c>
      <c r="D45" s="97" t="str">
        <f t="shared" si="1"/>
        <v/>
      </c>
      <c r="E45" s="62" t="str">
        <f t="shared" si="41"/>
        <v/>
      </c>
      <c r="F45" s="31"/>
      <c r="G45" s="282"/>
      <c r="H45" s="283"/>
      <c r="I45" s="284"/>
      <c r="J45" s="285"/>
      <c r="K45" s="286"/>
      <c r="L45" s="287"/>
      <c r="M45" s="288"/>
      <c r="N45" s="287"/>
      <c r="O45" s="288"/>
      <c r="P45" s="287"/>
      <c r="Q45" s="288"/>
      <c r="R45" s="287"/>
      <c r="S45" s="288"/>
      <c r="T45" s="287"/>
      <c r="U45" s="288"/>
      <c r="V45" s="287"/>
      <c r="W45" s="288"/>
      <c r="X45" s="287"/>
      <c r="Y45" s="288"/>
      <c r="Z45" s="287"/>
      <c r="AA45" s="288"/>
      <c r="AB45" s="287"/>
      <c r="AC45" s="288"/>
      <c r="AD45" s="287"/>
      <c r="AE45" s="288"/>
      <c r="AF45" s="287"/>
      <c r="AG45" s="288"/>
      <c r="AH45" s="287"/>
      <c r="AI45" s="288"/>
      <c r="AJ45" s="287"/>
      <c r="AK45" s="288"/>
      <c r="AL45" s="287"/>
      <c r="AM45" s="288"/>
      <c r="AN45" s="287"/>
      <c r="AO45" s="288"/>
      <c r="AP45" s="287"/>
      <c r="AQ45" s="288"/>
      <c r="AR45" s="287"/>
      <c r="AS45" s="288"/>
      <c r="AT45" s="287"/>
      <c r="AU45" s="288"/>
      <c r="AV45" s="287"/>
      <c r="AW45" s="288"/>
      <c r="AX45" s="287"/>
      <c r="AY45" s="31"/>
      <c r="BA45" s="76" t="str">
        <f t="shared" si="50"/>
        <v/>
      </c>
      <c r="BC45" s="76" t="str">
        <f>IF('Stock List'!$K45="", "", 'Stock List'!$K45)</f>
        <v/>
      </c>
      <c r="BE45" s="106">
        <f>IFERROR(ROUND(((INDEX('Stock List'!$M$11:$M$1010, MATCH(L45, 'Stock List'!$K$11:$K$1010, 0))/INDEX('Stock List'!$L$11:$L$1010, MATCH(L45, 'Stock List'!$K$11:$K$1010, 0)))*K45), 2), 0)</f>
        <v>0</v>
      </c>
      <c r="BF45" s="20"/>
      <c r="BG45" s="20">
        <f>IFERROR(ROUND(((INDEX('Stock List'!$M$11:$M$1010, MATCH(N45, 'Stock List'!$K$11:$K$1010, 0))/INDEX('Stock List'!$L$11:$L$1010, MATCH(N45, 'Stock List'!$K$11:$K$1010, 0)))*M45), 2), 0)</f>
        <v>0</v>
      </c>
      <c r="BH45" s="20"/>
      <c r="BI45" s="20">
        <f>IFERROR(ROUND(((INDEX('Stock List'!$M$11:$M$1010, MATCH(P45, 'Stock List'!$K$11:$K$1010, 0))/INDEX('Stock List'!$L$11:$L$1010, MATCH(P45, 'Stock List'!$K$11:$K$1010, 0)))*O45), 2), 0)</f>
        <v>0</v>
      </c>
      <c r="BJ45" s="20"/>
      <c r="BK45" s="20">
        <f>IFERROR(ROUND(((INDEX('Stock List'!$M$11:$M$1010, MATCH(R45, 'Stock List'!$K$11:$K$1010, 0))/INDEX('Stock List'!$L$11:$L$1010, MATCH(R45, 'Stock List'!$K$11:$K$1010, 0)))*Q45), 2), 0)</f>
        <v>0</v>
      </c>
      <c r="BL45" s="20"/>
      <c r="BM45" s="20">
        <f>IFERROR(ROUND(((INDEX('Stock List'!$M$11:$M$1010, MATCH(T45, 'Stock List'!$K$11:$K$1010, 0))/INDEX('Stock List'!$L$11:$L$1010, MATCH(T45, 'Stock List'!$K$11:$K$1010, 0)))*S45), 2), 0)</f>
        <v>0</v>
      </c>
      <c r="BN45" s="20"/>
      <c r="BO45" s="20">
        <f>IFERROR(ROUND(((INDEX('Stock List'!$M$11:$M$1010, MATCH(V45, 'Stock List'!$K$11:$K$1010, 0))/INDEX('Stock List'!$L$11:$L$1010, MATCH(V45, 'Stock List'!$K$11:$K$1010, 0)))*U45), 2), 0)</f>
        <v>0</v>
      </c>
      <c r="BP45" s="20"/>
      <c r="BQ45" s="20">
        <f>IFERROR(ROUND(((INDEX('Stock List'!$M$11:$M$1010, MATCH(X45, 'Stock List'!$K$11:$K$1010, 0))/INDEX('Stock List'!$L$11:$L$1010, MATCH(X45, 'Stock List'!$K$11:$K$1010, 0)))*W45), 2), 0)</f>
        <v>0</v>
      </c>
      <c r="BR45" s="20"/>
      <c r="BS45" s="20">
        <f>IFERROR(ROUND(((INDEX('Stock List'!$M$11:$M$1010, MATCH(Z45, 'Stock List'!$K$11:$K$1010, 0))/INDEX('Stock List'!$L$11:$L$1010, MATCH(Z45, 'Stock List'!$K$11:$K$1010, 0)))*Y45), 2), 0)</f>
        <v>0</v>
      </c>
      <c r="BT45" s="20"/>
      <c r="BU45" s="20">
        <f>IFERROR(ROUND(((INDEX('Stock List'!$M$11:$M$1010, MATCH(AB45, 'Stock List'!$K$11:$K$1010, 0))/INDEX('Stock List'!$L$11:$L$1010, MATCH(AB45, 'Stock List'!$K$11:$K$1010, 0)))*AA45), 2), 0)</f>
        <v>0</v>
      </c>
      <c r="BV45" s="20"/>
      <c r="BW45" s="20">
        <f>IFERROR(ROUND(((INDEX('Stock List'!$M$11:$M$1010, MATCH(AD45, 'Stock List'!$K$11:$K$1010, 0))/INDEX('Stock List'!$L$11:$L$1010, MATCH(AD45, 'Stock List'!$K$11:$K$1010, 0)))*AC45), 2), 0)</f>
        <v>0</v>
      </c>
      <c r="BX45" s="20"/>
      <c r="BY45" s="20">
        <f>IFERROR(ROUND(((INDEX('Stock List'!$M$11:$M$1010, MATCH(AF45, 'Stock List'!$K$11:$K$1010, 0))/INDEX('Stock List'!$L$11:$L$1010, MATCH(AF45, 'Stock List'!$K$11:$K$1010, 0)))*AE45), 2), 0)</f>
        <v>0</v>
      </c>
      <c r="BZ45" s="20"/>
      <c r="CA45" s="20">
        <f>IFERROR(ROUND(((INDEX('Stock List'!$M$11:$M$1010, MATCH(AH45, 'Stock List'!$K$11:$K$1010, 0))/INDEX('Stock List'!$L$11:$L$1010, MATCH(AH45, 'Stock List'!$K$11:$K$1010, 0)))*AG45), 2), 0)</f>
        <v>0</v>
      </c>
      <c r="CB45" s="20"/>
      <c r="CC45" s="20">
        <f>IFERROR(ROUND(((INDEX('Stock List'!$M$11:$M$1010, MATCH(AJ45, 'Stock List'!$K$11:$K$1010, 0))/INDEX('Stock List'!$L$11:$L$1010, MATCH(AJ45, 'Stock List'!$K$11:$K$1010, 0)))*AI45), 2), 0)</f>
        <v>0</v>
      </c>
      <c r="CD45" s="20"/>
      <c r="CE45" s="20">
        <f>IFERROR(ROUND(((INDEX('Stock List'!$M$11:$M$1010, MATCH(AL45, 'Stock List'!$K$11:$K$1010, 0))/INDEX('Stock List'!$L$11:$L$1010, MATCH(AL45, 'Stock List'!$K$11:$K$1010, 0)))*AK45), 2), 0)</f>
        <v>0</v>
      </c>
      <c r="CF45" s="20"/>
      <c r="CG45" s="20">
        <f>IFERROR(ROUND(((INDEX('Stock List'!$M$11:$M$1010, MATCH(AN45, 'Stock List'!$K$11:$K$1010, 0))/INDEX('Stock List'!$L$11:$L$1010, MATCH(AN45, 'Stock List'!$K$11:$K$1010, 0)))*AM45), 2), 0)</f>
        <v>0</v>
      </c>
      <c r="CH45" s="20"/>
      <c r="CI45" s="20">
        <f>IFERROR(ROUND(((INDEX('Stock List'!$M$11:$M$1010, MATCH(AP45, 'Stock List'!$K$11:$K$1010, 0))/INDEX('Stock List'!$L$11:$L$1010, MATCH(AP45, 'Stock List'!$K$11:$K$1010, 0)))*AO45), 2), 0)</f>
        <v>0</v>
      </c>
      <c r="CJ45" s="20"/>
      <c r="CK45" s="20">
        <f>IFERROR(ROUND(((INDEX('Stock List'!$M$11:$M$1010, MATCH(AR45, 'Stock List'!$K$11:$K$1010, 0))/INDEX('Stock List'!$L$11:$L$1010, MATCH(AR45, 'Stock List'!$K$11:$K$1010, 0)))*AQ45), 2), 0)</f>
        <v>0</v>
      </c>
      <c r="CL45" s="20"/>
      <c r="CM45" s="20">
        <f>IFERROR(ROUND(((INDEX('Stock List'!$M$11:$M$1010, MATCH(AT45, 'Stock List'!$K$11:$K$1010, 0))/INDEX('Stock List'!$L$11:$L$1010, MATCH(AT45, 'Stock List'!$K$11:$K$1010, 0)))*AS45), 2), 0)</f>
        <v>0</v>
      </c>
      <c r="CN45" s="20"/>
      <c r="CO45" s="20">
        <f>IFERROR(ROUND(((INDEX('Stock List'!$M$11:$M$1010, MATCH(AV45, 'Stock List'!$K$11:$K$1010, 0))/INDEX('Stock List'!$L$11:$L$1010, MATCH(AV45, 'Stock List'!$K$11:$K$1010, 0)))*AU45), 2), 0)</f>
        <v>0</v>
      </c>
      <c r="CP45" s="20"/>
      <c r="CQ45" s="20">
        <f>IFERROR(ROUND(((INDEX('Stock List'!$M$11:$M$1010, MATCH(AX45, 'Stock List'!$K$11:$K$1010, 0))/INDEX('Stock List'!$L$11:$L$1010, MATCH(AX45, 'Stock List'!$K$11:$K$1010, 0)))*AW45), 2), 0)</f>
        <v>0</v>
      </c>
      <c r="CR45" s="22"/>
      <c r="CT45" s="106" t="str">
        <f t="shared" si="42"/>
        <v/>
      </c>
      <c r="CU45" s="22" t="str">
        <f t="shared" si="43"/>
        <v/>
      </c>
      <c r="CX45" s="106" t="str">
        <f t="shared" si="44"/>
        <v/>
      </c>
      <c r="CY45" s="20" t="str">
        <f t="shared" si="45"/>
        <v/>
      </c>
      <c r="CZ45" s="22" t="str">
        <f t="shared" si="46"/>
        <v/>
      </c>
      <c r="DB45" s="76" t="str">
        <f>IF($H45="", "", COUNTIF($G$11:$G$1010, "&gt;"&amp;$G45)+1+COUNTIF($G$11:$G45, $G45)-1)</f>
        <v/>
      </c>
      <c r="DC45" s="76" t="str">
        <f>IF($H45="", "", COUNTIF($CZ$11:$CZ$1010, "&gt;"&amp;$CZ45)+1+COUNTIF($CZ$11:$CZ45, $CZ45)-1)</f>
        <v/>
      </c>
      <c r="DE45" s="147" t="str">
        <f t="shared" si="47"/>
        <v/>
      </c>
      <c r="DF45" s="148"/>
      <c r="DG45" s="19" t="str">
        <f t="shared" si="48"/>
        <v/>
      </c>
      <c r="DH45" s="153" t="str">
        <f t="shared" si="49"/>
        <v/>
      </c>
      <c r="DI45" s="19" t="str">
        <f t="shared" si="2"/>
        <v/>
      </c>
      <c r="DJ45" s="153" t="str">
        <f t="shared" si="3"/>
        <v/>
      </c>
      <c r="DK45" s="19" t="str">
        <f t="shared" si="4"/>
        <v/>
      </c>
      <c r="DL45" s="153" t="str">
        <f t="shared" si="5"/>
        <v/>
      </c>
      <c r="DM45" s="19" t="str">
        <f t="shared" si="6"/>
        <v/>
      </c>
      <c r="DN45" s="153" t="str">
        <f t="shared" si="7"/>
        <v/>
      </c>
      <c r="DO45" s="19" t="str">
        <f t="shared" si="8"/>
        <v/>
      </c>
      <c r="DP45" s="153" t="str">
        <f t="shared" si="9"/>
        <v/>
      </c>
      <c r="DQ45" s="19" t="str">
        <f t="shared" si="10"/>
        <v/>
      </c>
      <c r="DR45" s="153" t="str">
        <f t="shared" si="11"/>
        <v/>
      </c>
      <c r="DS45" s="19" t="str">
        <f t="shared" si="12"/>
        <v/>
      </c>
      <c r="DT45" s="153" t="str">
        <f t="shared" si="13"/>
        <v/>
      </c>
      <c r="DU45" s="19" t="str">
        <f t="shared" si="14"/>
        <v/>
      </c>
      <c r="DV45" s="153" t="str">
        <f t="shared" si="15"/>
        <v/>
      </c>
      <c r="DW45" s="19" t="str">
        <f t="shared" si="16"/>
        <v/>
      </c>
      <c r="DX45" s="153" t="str">
        <f t="shared" si="17"/>
        <v/>
      </c>
      <c r="DY45" s="19" t="str">
        <f t="shared" si="18"/>
        <v/>
      </c>
      <c r="DZ45" s="153" t="str">
        <f t="shared" si="19"/>
        <v/>
      </c>
      <c r="EA45" s="19" t="str">
        <f t="shared" si="20"/>
        <v/>
      </c>
      <c r="EB45" s="153" t="str">
        <f t="shared" si="21"/>
        <v/>
      </c>
      <c r="EC45" s="19" t="str">
        <f t="shared" si="22"/>
        <v/>
      </c>
      <c r="ED45" s="153" t="str">
        <f t="shared" si="23"/>
        <v/>
      </c>
      <c r="EE45" s="19" t="str">
        <f t="shared" si="24"/>
        <v/>
      </c>
      <c r="EF45" s="153" t="str">
        <f t="shared" si="25"/>
        <v/>
      </c>
      <c r="EG45" s="19" t="str">
        <f t="shared" si="26"/>
        <v/>
      </c>
      <c r="EH45" s="153" t="str">
        <f t="shared" si="27"/>
        <v/>
      </c>
      <c r="EI45" s="19" t="str">
        <f t="shared" si="28"/>
        <v/>
      </c>
      <c r="EJ45" s="153" t="str">
        <f t="shared" si="29"/>
        <v/>
      </c>
      <c r="EK45" s="19" t="str">
        <f t="shared" si="30"/>
        <v/>
      </c>
      <c r="EL45" s="153" t="str">
        <f t="shared" si="31"/>
        <v/>
      </c>
      <c r="EM45" s="19" t="str">
        <f t="shared" si="32"/>
        <v/>
      </c>
      <c r="EN45" s="153" t="str">
        <f t="shared" si="33"/>
        <v/>
      </c>
      <c r="EO45" s="19" t="str">
        <f t="shared" si="34"/>
        <v/>
      </c>
      <c r="EP45" s="153" t="str">
        <f t="shared" si="35"/>
        <v/>
      </c>
      <c r="EQ45" s="19" t="str">
        <f t="shared" si="36"/>
        <v/>
      </c>
      <c r="ER45" s="153" t="str">
        <f t="shared" si="37"/>
        <v/>
      </c>
      <c r="ES45" s="19" t="str">
        <f t="shared" si="38"/>
        <v/>
      </c>
      <c r="ET45" s="153" t="str">
        <f t="shared" si="39"/>
        <v/>
      </c>
    </row>
    <row r="46" spans="1:150" x14ac:dyDescent="0.25">
      <c r="A46" s="31"/>
      <c r="B46" s="91" t="str">
        <f t="shared" si="40"/>
        <v/>
      </c>
      <c r="C46" s="20" t="str">
        <f t="shared" si="0"/>
        <v/>
      </c>
      <c r="D46" s="97" t="str">
        <f t="shared" si="1"/>
        <v/>
      </c>
      <c r="E46" s="62" t="str">
        <f t="shared" si="41"/>
        <v/>
      </c>
      <c r="F46" s="31"/>
      <c r="G46" s="282"/>
      <c r="H46" s="283"/>
      <c r="I46" s="284"/>
      <c r="J46" s="285"/>
      <c r="K46" s="286"/>
      <c r="L46" s="287"/>
      <c r="M46" s="288"/>
      <c r="N46" s="287"/>
      <c r="O46" s="288"/>
      <c r="P46" s="287"/>
      <c r="Q46" s="288"/>
      <c r="R46" s="287"/>
      <c r="S46" s="288"/>
      <c r="T46" s="287"/>
      <c r="U46" s="288"/>
      <c r="V46" s="287"/>
      <c r="W46" s="288"/>
      <c r="X46" s="287"/>
      <c r="Y46" s="288"/>
      <c r="Z46" s="287"/>
      <c r="AA46" s="288"/>
      <c r="AB46" s="287"/>
      <c r="AC46" s="288"/>
      <c r="AD46" s="287"/>
      <c r="AE46" s="288"/>
      <c r="AF46" s="287"/>
      <c r="AG46" s="288"/>
      <c r="AH46" s="287"/>
      <c r="AI46" s="288"/>
      <c r="AJ46" s="287"/>
      <c r="AK46" s="288"/>
      <c r="AL46" s="287"/>
      <c r="AM46" s="288"/>
      <c r="AN46" s="287"/>
      <c r="AO46" s="288"/>
      <c r="AP46" s="287"/>
      <c r="AQ46" s="288"/>
      <c r="AR46" s="287"/>
      <c r="AS46" s="288"/>
      <c r="AT46" s="287"/>
      <c r="AU46" s="288"/>
      <c r="AV46" s="287"/>
      <c r="AW46" s="288"/>
      <c r="AX46" s="287"/>
      <c r="AY46" s="31"/>
      <c r="BA46" s="76" t="str">
        <f t="shared" si="50"/>
        <v/>
      </c>
      <c r="BC46" s="76" t="str">
        <f>IF('Stock List'!$K46="", "", 'Stock List'!$K46)</f>
        <v/>
      </c>
      <c r="BE46" s="106">
        <f>IFERROR(ROUND(((INDEX('Stock List'!$M$11:$M$1010, MATCH(L46, 'Stock List'!$K$11:$K$1010, 0))/INDEX('Stock List'!$L$11:$L$1010, MATCH(L46, 'Stock List'!$K$11:$K$1010, 0)))*K46), 2), 0)</f>
        <v>0</v>
      </c>
      <c r="BF46" s="20"/>
      <c r="BG46" s="20">
        <f>IFERROR(ROUND(((INDEX('Stock List'!$M$11:$M$1010, MATCH(N46, 'Stock List'!$K$11:$K$1010, 0))/INDEX('Stock List'!$L$11:$L$1010, MATCH(N46, 'Stock List'!$K$11:$K$1010, 0)))*M46), 2), 0)</f>
        <v>0</v>
      </c>
      <c r="BH46" s="20"/>
      <c r="BI46" s="20">
        <f>IFERROR(ROUND(((INDEX('Stock List'!$M$11:$M$1010, MATCH(P46, 'Stock List'!$K$11:$K$1010, 0))/INDEX('Stock List'!$L$11:$L$1010, MATCH(P46, 'Stock List'!$K$11:$K$1010, 0)))*O46), 2), 0)</f>
        <v>0</v>
      </c>
      <c r="BJ46" s="20"/>
      <c r="BK46" s="20">
        <f>IFERROR(ROUND(((INDEX('Stock List'!$M$11:$M$1010, MATCH(R46, 'Stock List'!$K$11:$K$1010, 0))/INDEX('Stock List'!$L$11:$L$1010, MATCH(R46, 'Stock List'!$K$11:$K$1010, 0)))*Q46), 2), 0)</f>
        <v>0</v>
      </c>
      <c r="BL46" s="20"/>
      <c r="BM46" s="20">
        <f>IFERROR(ROUND(((INDEX('Stock List'!$M$11:$M$1010, MATCH(T46, 'Stock List'!$K$11:$K$1010, 0))/INDEX('Stock List'!$L$11:$L$1010, MATCH(T46, 'Stock List'!$K$11:$K$1010, 0)))*S46), 2), 0)</f>
        <v>0</v>
      </c>
      <c r="BN46" s="20"/>
      <c r="BO46" s="20">
        <f>IFERROR(ROUND(((INDEX('Stock List'!$M$11:$M$1010, MATCH(V46, 'Stock List'!$K$11:$K$1010, 0))/INDEX('Stock List'!$L$11:$L$1010, MATCH(V46, 'Stock List'!$K$11:$K$1010, 0)))*U46), 2), 0)</f>
        <v>0</v>
      </c>
      <c r="BP46" s="20"/>
      <c r="BQ46" s="20">
        <f>IFERROR(ROUND(((INDEX('Stock List'!$M$11:$M$1010, MATCH(X46, 'Stock List'!$K$11:$K$1010, 0))/INDEX('Stock List'!$L$11:$L$1010, MATCH(X46, 'Stock List'!$K$11:$K$1010, 0)))*W46), 2), 0)</f>
        <v>0</v>
      </c>
      <c r="BR46" s="20"/>
      <c r="BS46" s="20">
        <f>IFERROR(ROUND(((INDEX('Stock List'!$M$11:$M$1010, MATCH(Z46, 'Stock List'!$K$11:$K$1010, 0))/INDEX('Stock List'!$L$11:$L$1010, MATCH(Z46, 'Stock List'!$K$11:$K$1010, 0)))*Y46), 2), 0)</f>
        <v>0</v>
      </c>
      <c r="BT46" s="20"/>
      <c r="BU46" s="20">
        <f>IFERROR(ROUND(((INDEX('Stock List'!$M$11:$M$1010, MATCH(AB46, 'Stock List'!$K$11:$K$1010, 0))/INDEX('Stock List'!$L$11:$L$1010, MATCH(AB46, 'Stock List'!$K$11:$K$1010, 0)))*AA46), 2), 0)</f>
        <v>0</v>
      </c>
      <c r="BV46" s="20"/>
      <c r="BW46" s="20">
        <f>IFERROR(ROUND(((INDEX('Stock List'!$M$11:$M$1010, MATCH(AD46, 'Stock List'!$K$11:$K$1010, 0))/INDEX('Stock List'!$L$11:$L$1010, MATCH(AD46, 'Stock List'!$K$11:$K$1010, 0)))*AC46), 2), 0)</f>
        <v>0</v>
      </c>
      <c r="BX46" s="20"/>
      <c r="BY46" s="20">
        <f>IFERROR(ROUND(((INDEX('Stock List'!$M$11:$M$1010, MATCH(AF46, 'Stock List'!$K$11:$K$1010, 0))/INDEX('Stock List'!$L$11:$L$1010, MATCH(AF46, 'Stock List'!$K$11:$K$1010, 0)))*AE46), 2), 0)</f>
        <v>0</v>
      </c>
      <c r="BZ46" s="20"/>
      <c r="CA46" s="20">
        <f>IFERROR(ROUND(((INDEX('Stock List'!$M$11:$M$1010, MATCH(AH46, 'Stock List'!$K$11:$K$1010, 0))/INDEX('Stock List'!$L$11:$L$1010, MATCH(AH46, 'Stock List'!$K$11:$K$1010, 0)))*AG46), 2), 0)</f>
        <v>0</v>
      </c>
      <c r="CB46" s="20"/>
      <c r="CC46" s="20">
        <f>IFERROR(ROUND(((INDEX('Stock List'!$M$11:$M$1010, MATCH(AJ46, 'Stock List'!$K$11:$K$1010, 0))/INDEX('Stock List'!$L$11:$L$1010, MATCH(AJ46, 'Stock List'!$K$11:$K$1010, 0)))*AI46), 2), 0)</f>
        <v>0</v>
      </c>
      <c r="CD46" s="20"/>
      <c r="CE46" s="20">
        <f>IFERROR(ROUND(((INDEX('Stock List'!$M$11:$M$1010, MATCH(AL46, 'Stock List'!$K$11:$K$1010, 0))/INDEX('Stock List'!$L$11:$L$1010, MATCH(AL46, 'Stock List'!$K$11:$K$1010, 0)))*AK46), 2), 0)</f>
        <v>0</v>
      </c>
      <c r="CF46" s="20"/>
      <c r="CG46" s="20">
        <f>IFERROR(ROUND(((INDEX('Stock List'!$M$11:$M$1010, MATCH(AN46, 'Stock List'!$K$11:$K$1010, 0))/INDEX('Stock List'!$L$11:$L$1010, MATCH(AN46, 'Stock List'!$K$11:$K$1010, 0)))*AM46), 2), 0)</f>
        <v>0</v>
      </c>
      <c r="CH46" s="20"/>
      <c r="CI46" s="20">
        <f>IFERROR(ROUND(((INDEX('Stock List'!$M$11:$M$1010, MATCH(AP46, 'Stock List'!$K$11:$K$1010, 0))/INDEX('Stock List'!$L$11:$L$1010, MATCH(AP46, 'Stock List'!$K$11:$K$1010, 0)))*AO46), 2), 0)</f>
        <v>0</v>
      </c>
      <c r="CJ46" s="20"/>
      <c r="CK46" s="20">
        <f>IFERROR(ROUND(((INDEX('Stock List'!$M$11:$M$1010, MATCH(AR46, 'Stock List'!$K$11:$K$1010, 0))/INDEX('Stock List'!$L$11:$L$1010, MATCH(AR46, 'Stock List'!$K$11:$K$1010, 0)))*AQ46), 2), 0)</f>
        <v>0</v>
      </c>
      <c r="CL46" s="20"/>
      <c r="CM46" s="20">
        <f>IFERROR(ROUND(((INDEX('Stock List'!$M$11:$M$1010, MATCH(AT46, 'Stock List'!$K$11:$K$1010, 0))/INDEX('Stock List'!$L$11:$L$1010, MATCH(AT46, 'Stock List'!$K$11:$K$1010, 0)))*AS46), 2), 0)</f>
        <v>0</v>
      </c>
      <c r="CN46" s="20"/>
      <c r="CO46" s="20">
        <f>IFERROR(ROUND(((INDEX('Stock List'!$M$11:$M$1010, MATCH(AV46, 'Stock List'!$K$11:$K$1010, 0))/INDEX('Stock List'!$L$11:$L$1010, MATCH(AV46, 'Stock List'!$K$11:$K$1010, 0)))*AU46), 2), 0)</f>
        <v>0</v>
      </c>
      <c r="CP46" s="20"/>
      <c r="CQ46" s="20">
        <f>IFERROR(ROUND(((INDEX('Stock List'!$M$11:$M$1010, MATCH(AX46, 'Stock List'!$K$11:$K$1010, 0))/INDEX('Stock List'!$L$11:$L$1010, MATCH(AX46, 'Stock List'!$K$11:$K$1010, 0)))*AW46), 2), 0)</f>
        <v>0</v>
      </c>
      <c r="CR46" s="22"/>
      <c r="CT46" s="106" t="str">
        <f t="shared" si="42"/>
        <v/>
      </c>
      <c r="CU46" s="22" t="str">
        <f t="shared" si="43"/>
        <v/>
      </c>
      <c r="CX46" s="106" t="str">
        <f t="shared" si="44"/>
        <v/>
      </c>
      <c r="CY46" s="20" t="str">
        <f t="shared" si="45"/>
        <v/>
      </c>
      <c r="CZ46" s="22" t="str">
        <f t="shared" si="46"/>
        <v/>
      </c>
      <c r="DB46" s="76" t="str">
        <f>IF($H46="", "", COUNTIF($G$11:$G$1010, "&gt;"&amp;$G46)+1+COUNTIF($G$11:$G46, $G46)-1)</f>
        <v/>
      </c>
      <c r="DC46" s="76" t="str">
        <f>IF($H46="", "", COUNTIF($CZ$11:$CZ$1010, "&gt;"&amp;$CZ46)+1+COUNTIF($CZ$11:$CZ46, $CZ46)-1)</f>
        <v/>
      </c>
      <c r="DE46" s="147" t="str">
        <f t="shared" si="47"/>
        <v/>
      </c>
      <c r="DF46" s="148"/>
      <c r="DG46" s="19" t="str">
        <f t="shared" si="48"/>
        <v/>
      </c>
      <c r="DH46" s="153" t="str">
        <f t="shared" si="49"/>
        <v/>
      </c>
      <c r="DI46" s="19" t="str">
        <f t="shared" si="2"/>
        <v/>
      </c>
      <c r="DJ46" s="153" t="str">
        <f t="shared" si="3"/>
        <v/>
      </c>
      <c r="DK46" s="19" t="str">
        <f t="shared" si="4"/>
        <v/>
      </c>
      <c r="DL46" s="153" t="str">
        <f t="shared" si="5"/>
        <v/>
      </c>
      <c r="DM46" s="19" t="str">
        <f t="shared" si="6"/>
        <v/>
      </c>
      <c r="DN46" s="153" t="str">
        <f t="shared" si="7"/>
        <v/>
      </c>
      <c r="DO46" s="19" t="str">
        <f t="shared" si="8"/>
        <v/>
      </c>
      <c r="DP46" s="153" t="str">
        <f t="shared" si="9"/>
        <v/>
      </c>
      <c r="DQ46" s="19" t="str">
        <f t="shared" si="10"/>
        <v/>
      </c>
      <c r="DR46" s="153" t="str">
        <f t="shared" si="11"/>
        <v/>
      </c>
      <c r="DS46" s="19" t="str">
        <f t="shared" si="12"/>
        <v/>
      </c>
      <c r="DT46" s="153" t="str">
        <f t="shared" si="13"/>
        <v/>
      </c>
      <c r="DU46" s="19" t="str">
        <f t="shared" si="14"/>
        <v/>
      </c>
      <c r="DV46" s="153" t="str">
        <f t="shared" si="15"/>
        <v/>
      </c>
      <c r="DW46" s="19" t="str">
        <f t="shared" si="16"/>
        <v/>
      </c>
      <c r="DX46" s="153" t="str">
        <f t="shared" si="17"/>
        <v/>
      </c>
      <c r="DY46" s="19" t="str">
        <f t="shared" si="18"/>
        <v/>
      </c>
      <c r="DZ46" s="153" t="str">
        <f t="shared" si="19"/>
        <v/>
      </c>
      <c r="EA46" s="19" t="str">
        <f t="shared" si="20"/>
        <v/>
      </c>
      <c r="EB46" s="153" t="str">
        <f t="shared" si="21"/>
        <v/>
      </c>
      <c r="EC46" s="19" t="str">
        <f t="shared" si="22"/>
        <v/>
      </c>
      <c r="ED46" s="153" t="str">
        <f t="shared" si="23"/>
        <v/>
      </c>
      <c r="EE46" s="19" t="str">
        <f t="shared" si="24"/>
        <v/>
      </c>
      <c r="EF46" s="153" t="str">
        <f t="shared" si="25"/>
        <v/>
      </c>
      <c r="EG46" s="19" t="str">
        <f t="shared" si="26"/>
        <v/>
      </c>
      <c r="EH46" s="153" t="str">
        <f t="shared" si="27"/>
        <v/>
      </c>
      <c r="EI46" s="19" t="str">
        <f t="shared" si="28"/>
        <v/>
      </c>
      <c r="EJ46" s="153" t="str">
        <f t="shared" si="29"/>
        <v/>
      </c>
      <c r="EK46" s="19" t="str">
        <f t="shared" si="30"/>
        <v/>
      </c>
      <c r="EL46" s="153" t="str">
        <f t="shared" si="31"/>
        <v/>
      </c>
      <c r="EM46" s="19" t="str">
        <f t="shared" si="32"/>
        <v/>
      </c>
      <c r="EN46" s="153" t="str">
        <f t="shared" si="33"/>
        <v/>
      </c>
      <c r="EO46" s="19" t="str">
        <f t="shared" si="34"/>
        <v/>
      </c>
      <c r="EP46" s="153" t="str">
        <f t="shared" si="35"/>
        <v/>
      </c>
      <c r="EQ46" s="19" t="str">
        <f t="shared" si="36"/>
        <v/>
      </c>
      <c r="ER46" s="153" t="str">
        <f t="shared" si="37"/>
        <v/>
      </c>
      <c r="ES46" s="19" t="str">
        <f t="shared" si="38"/>
        <v/>
      </c>
      <c r="ET46" s="153" t="str">
        <f t="shared" si="39"/>
        <v/>
      </c>
    </row>
    <row r="47" spans="1:150" x14ac:dyDescent="0.25">
      <c r="A47" s="31"/>
      <c r="B47" s="91" t="str">
        <f t="shared" si="40"/>
        <v/>
      </c>
      <c r="C47" s="20" t="str">
        <f t="shared" si="0"/>
        <v/>
      </c>
      <c r="D47" s="97" t="str">
        <f t="shared" si="1"/>
        <v/>
      </c>
      <c r="E47" s="62" t="str">
        <f t="shared" si="41"/>
        <v/>
      </c>
      <c r="F47" s="31"/>
      <c r="G47" s="282"/>
      <c r="H47" s="283"/>
      <c r="I47" s="284"/>
      <c r="J47" s="285"/>
      <c r="K47" s="286"/>
      <c r="L47" s="287"/>
      <c r="M47" s="288"/>
      <c r="N47" s="287"/>
      <c r="O47" s="288"/>
      <c r="P47" s="287"/>
      <c r="Q47" s="288"/>
      <c r="R47" s="287"/>
      <c r="S47" s="288"/>
      <c r="T47" s="287"/>
      <c r="U47" s="288"/>
      <c r="V47" s="287"/>
      <c r="W47" s="288"/>
      <c r="X47" s="287"/>
      <c r="Y47" s="288"/>
      <c r="Z47" s="287"/>
      <c r="AA47" s="288"/>
      <c r="AB47" s="287"/>
      <c r="AC47" s="288"/>
      <c r="AD47" s="287"/>
      <c r="AE47" s="288"/>
      <c r="AF47" s="287"/>
      <c r="AG47" s="288"/>
      <c r="AH47" s="287"/>
      <c r="AI47" s="288"/>
      <c r="AJ47" s="287"/>
      <c r="AK47" s="288"/>
      <c r="AL47" s="287"/>
      <c r="AM47" s="288"/>
      <c r="AN47" s="287"/>
      <c r="AO47" s="288"/>
      <c r="AP47" s="287"/>
      <c r="AQ47" s="288"/>
      <c r="AR47" s="287"/>
      <c r="AS47" s="288"/>
      <c r="AT47" s="287"/>
      <c r="AU47" s="288"/>
      <c r="AV47" s="287"/>
      <c r="AW47" s="288"/>
      <c r="AX47" s="287"/>
      <c r="AY47" s="31"/>
      <c r="BA47" s="76" t="str">
        <f t="shared" si="50"/>
        <v/>
      </c>
      <c r="BC47" s="76" t="str">
        <f>IF('Stock List'!$K47="", "", 'Stock List'!$K47)</f>
        <v/>
      </c>
      <c r="BE47" s="106">
        <f>IFERROR(ROUND(((INDEX('Stock List'!$M$11:$M$1010, MATCH(L47, 'Stock List'!$K$11:$K$1010, 0))/INDEX('Stock List'!$L$11:$L$1010, MATCH(L47, 'Stock List'!$K$11:$K$1010, 0)))*K47), 2), 0)</f>
        <v>0</v>
      </c>
      <c r="BF47" s="20"/>
      <c r="BG47" s="20">
        <f>IFERROR(ROUND(((INDEX('Stock List'!$M$11:$M$1010, MATCH(N47, 'Stock List'!$K$11:$K$1010, 0))/INDEX('Stock List'!$L$11:$L$1010, MATCH(N47, 'Stock List'!$K$11:$K$1010, 0)))*M47), 2), 0)</f>
        <v>0</v>
      </c>
      <c r="BH47" s="20"/>
      <c r="BI47" s="20">
        <f>IFERROR(ROUND(((INDEX('Stock List'!$M$11:$M$1010, MATCH(P47, 'Stock List'!$K$11:$K$1010, 0))/INDEX('Stock List'!$L$11:$L$1010, MATCH(P47, 'Stock List'!$K$11:$K$1010, 0)))*O47), 2), 0)</f>
        <v>0</v>
      </c>
      <c r="BJ47" s="20"/>
      <c r="BK47" s="20">
        <f>IFERROR(ROUND(((INDEX('Stock List'!$M$11:$M$1010, MATCH(R47, 'Stock List'!$K$11:$K$1010, 0))/INDEX('Stock List'!$L$11:$L$1010, MATCH(R47, 'Stock List'!$K$11:$K$1010, 0)))*Q47), 2), 0)</f>
        <v>0</v>
      </c>
      <c r="BL47" s="20"/>
      <c r="BM47" s="20">
        <f>IFERROR(ROUND(((INDEX('Stock List'!$M$11:$M$1010, MATCH(T47, 'Stock List'!$K$11:$K$1010, 0))/INDEX('Stock List'!$L$11:$L$1010, MATCH(T47, 'Stock List'!$K$11:$K$1010, 0)))*S47), 2), 0)</f>
        <v>0</v>
      </c>
      <c r="BN47" s="20"/>
      <c r="BO47" s="20">
        <f>IFERROR(ROUND(((INDEX('Stock List'!$M$11:$M$1010, MATCH(V47, 'Stock List'!$K$11:$K$1010, 0))/INDEX('Stock List'!$L$11:$L$1010, MATCH(V47, 'Stock List'!$K$11:$K$1010, 0)))*U47), 2), 0)</f>
        <v>0</v>
      </c>
      <c r="BP47" s="20"/>
      <c r="BQ47" s="20">
        <f>IFERROR(ROUND(((INDEX('Stock List'!$M$11:$M$1010, MATCH(X47, 'Stock List'!$K$11:$K$1010, 0))/INDEX('Stock List'!$L$11:$L$1010, MATCH(X47, 'Stock List'!$K$11:$K$1010, 0)))*W47), 2), 0)</f>
        <v>0</v>
      </c>
      <c r="BR47" s="20"/>
      <c r="BS47" s="20">
        <f>IFERROR(ROUND(((INDEX('Stock List'!$M$11:$M$1010, MATCH(Z47, 'Stock List'!$K$11:$K$1010, 0))/INDEX('Stock List'!$L$11:$L$1010, MATCH(Z47, 'Stock List'!$K$11:$K$1010, 0)))*Y47), 2), 0)</f>
        <v>0</v>
      </c>
      <c r="BT47" s="20"/>
      <c r="BU47" s="20">
        <f>IFERROR(ROUND(((INDEX('Stock List'!$M$11:$M$1010, MATCH(AB47, 'Stock List'!$K$11:$K$1010, 0))/INDEX('Stock List'!$L$11:$L$1010, MATCH(AB47, 'Stock List'!$K$11:$K$1010, 0)))*AA47), 2), 0)</f>
        <v>0</v>
      </c>
      <c r="BV47" s="20"/>
      <c r="BW47" s="20">
        <f>IFERROR(ROUND(((INDEX('Stock List'!$M$11:$M$1010, MATCH(AD47, 'Stock List'!$K$11:$K$1010, 0))/INDEX('Stock List'!$L$11:$L$1010, MATCH(AD47, 'Stock List'!$K$11:$K$1010, 0)))*AC47), 2), 0)</f>
        <v>0</v>
      </c>
      <c r="BX47" s="20"/>
      <c r="BY47" s="20">
        <f>IFERROR(ROUND(((INDEX('Stock List'!$M$11:$M$1010, MATCH(AF47, 'Stock List'!$K$11:$K$1010, 0))/INDEX('Stock List'!$L$11:$L$1010, MATCH(AF47, 'Stock List'!$K$11:$K$1010, 0)))*AE47), 2), 0)</f>
        <v>0</v>
      </c>
      <c r="BZ47" s="20"/>
      <c r="CA47" s="20">
        <f>IFERROR(ROUND(((INDEX('Stock List'!$M$11:$M$1010, MATCH(AH47, 'Stock List'!$K$11:$K$1010, 0))/INDEX('Stock List'!$L$11:$L$1010, MATCH(AH47, 'Stock List'!$K$11:$K$1010, 0)))*AG47), 2), 0)</f>
        <v>0</v>
      </c>
      <c r="CB47" s="20"/>
      <c r="CC47" s="20">
        <f>IFERROR(ROUND(((INDEX('Stock List'!$M$11:$M$1010, MATCH(AJ47, 'Stock List'!$K$11:$K$1010, 0))/INDEX('Stock List'!$L$11:$L$1010, MATCH(AJ47, 'Stock List'!$K$11:$K$1010, 0)))*AI47), 2), 0)</f>
        <v>0</v>
      </c>
      <c r="CD47" s="20"/>
      <c r="CE47" s="20">
        <f>IFERROR(ROUND(((INDEX('Stock List'!$M$11:$M$1010, MATCH(AL47, 'Stock List'!$K$11:$K$1010, 0))/INDEX('Stock List'!$L$11:$L$1010, MATCH(AL47, 'Stock List'!$K$11:$K$1010, 0)))*AK47), 2), 0)</f>
        <v>0</v>
      </c>
      <c r="CF47" s="20"/>
      <c r="CG47" s="20">
        <f>IFERROR(ROUND(((INDEX('Stock List'!$M$11:$M$1010, MATCH(AN47, 'Stock List'!$K$11:$K$1010, 0))/INDEX('Stock List'!$L$11:$L$1010, MATCH(AN47, 'Stock List'!$K$11:$K$1010, 0)))*AM47), 2), 0)</f>
        <v>0</v>
      </c>
      <c r="CH47" s="20"/>
      <c r="CI47" s="20">
        <f>IFERROR(ROUND(((INDEX('Stock List'!$M$11:$M$1010, MATCH(AP47, 'Stock List'!$K$11:$K$1010, 0))/INDEX('Stock List'!$L$11:$L$1010, MATCH(AP47, 'Stock List'!$K$11:$K$1010, 0)))*AO47), 2), 0)</f>
        <v>0</v>
      </c>
      <c r="CJ47" s="20"/>
      <c r="CK47" s="20">
        <f>IFERROR(ROUND(((INDEX('Stock List'!$M$11:$M$1010, MATCH(AR47, 'Stock List'!$K$11:$K$1010, 0))/INDEX('Stock List'!$L$11:$L$1010, MATCH(AR47, 'Stock List'!$K$11:$K$1010, 0)))*AQ47), 2), 0)</f>
        <v>0</v>
      </c>
      <c r="CL47" s="20"/>
      <c r="CM47" s="20">
        <f>IFERROR(ROUND(((INDEX('Stock List'!$M$11:$M$1010, MATCH(AT47, 'Stock List'!$K$11:$K$1010, 0))/INDEX('Stock List'!$L$11:$L$1010, MATCH(AT47, 'Stock List'!$K$11:$K$1010, 0)))*AS47), 2), 0)</f>
        <v>0</v>
      </c>
      <c r="CN47" s="20"/>
      <c r="CO47" s="20">
        <f>IFERROR(ROUND(((INDEX('Stock List'!$M$11:$M$1010, MATCH(AV47, 'Stock List'!$K$11:$K$1010, 0))/INDEX('Stock List'!$L$11:$L$1010, MATCH(AV47, 'Stock List'!$K$11:$K$1010, 0)))*AU47), 2), 0)</f>
        <v>0</v>
      </c>
      <c r="CP47" s="20"/>
      <c r="CQ47" s="20">
        <f>IFERROR(ROUND(((INDEX('Stock List'!$M$11:$M$1010, MATCH(AX47, 'Stock List'!$K$11:$K$1010, 0))/INDEX('Stock List'!$L$11:$L$1010, MATCH(AX47, 'Stock List'!$K$11:$K$1010, 0)))*AW47), 2), 0)</f>
        <v>0</v>
      </c>
      <c r="CR47" s="22"/>
      <c r="CT47" s="106" t="str">
        <f t="shared" si="42"/>
        <v/>
      </c>
      <c r="CU47" s="22" t="str">
        <f t="shared" si="43"/>
        <v/>
      </c>
      <c r="CX47" s="106" t="str">
        <f t="shared" si="44"/>
        <v/>
      </c>
      <c r="CY47" s="20" t="str">
        <f t="shared" si="45"/>
        <v/>
      </c>
      <c r="CZ47" s="22" t="str">
        <f t="shared" si="46"/>
        <v/>
      </c>
      <c r="DB47" s="76" t="str">
        <f>IF($H47="", "", COUNTIF($G$11:$G$1010, "&gt;"&amp;$G47)+1+COUNTIF($G$11:$G47, $G47)-1)</f>
        <v/>
      </c>
      <c r="DC47" s="76" t="str">
        <f>IF($H47="", "", COUNTIF($CZ$11:$CZ$1010, "&gt;"&amp;$CZ47)+1+COUNTIF($CZ$11:$CZ47, $CZ47)-1)</f>
        <v/>
      </c>
      <c r="DE47" s="147" t="str">
        <f t="shared" si="47"/>
        <v/>
      </c>
      <c r="DF47" s="148"/>
      <c r="DG47" s="19" t="str">
        <f t="shared" si="48"/>
        <v/>
      </c>
      <c r="DH47" s="153" t="str">
        <f t="shared" si="49"/>
        <v/>
      </c>
      <c r="DI47" s="19" t="str">
        <f t="shared" si="2"/>
        <v/>
      </c>
      <c r="DJ47" s="153" t="str">
        <f t="shared" si="3"/>
        <v/>
      </c>
      <c r="DK47" s="19" t="str">
        <f t="shared" si="4"/>
        <v/>
      </c>
      <c r="DL47" s="153" t="str">
        <f t="shared" si="5"/>
        <v/>
      </c>
      <c r="DM47" s="19" t="str">
        <f t="shared" si="6"/>
        <v/>
      </c>
      <c r="DN47" s="153" t="str">
        <f t="shared" si="7"/>
        <v/>
      </c>
      <c r="DO47" s="19" t="str">
        <f t="shared" si="8"/>
        <v/>
      </c>
      <c r="DP47" s="153" t="str">
        <f t="shared" si="9"/>
        <v/>
      </c>
      <c r="DQ47" s="19" t="str">
        <f t="shared" si="10"/>
        <v/>
      </c>
      <c r="DR47" s="153" t="str">
        <f t="shared" si="11"/>
        <v/>
      </c>
      <c r="DS47" s="19" t="str">
        <f t="shared" si="12"/>
        <v/>
      </c>
      <c r="DT47" s="153" t="str">
        <f t="shared" si="13"/>
        <v/>
      </c>
      <c r="DU47" s="19" t="str">
        <f t="shared" si="14"/>
        <v/>
      </c>
      <c r="DV47" s="153" t="str">
        <f t="shared" si="15"/>
        <v/>
      </c>
      <c r="DW47" s="19" t="str">
        <f t="shared" si="16"/>
        <v/>
      </c>
      <c r="DX47" s="153" t="str">
        <f t="shared" si="17"/>
        <v/>
      </c>
      <c r="DY47" s="19" t="str">
        <f t="shared" si="18"/>
        <v/>
      </c>
      <c r="DZ47" s="153" t="str">
        <f t="shared" si="19"/>
        <v/>
      </c>
      <c r="EA47" s="19" t="str">
        <f t="shared" si="20"/>
        <v/>
      </c>
      <c r="EB47" s="153" t="str">
        <f t="shared" si="21"/>
        <v/>
      </c>
      <c r="EC47" s="19" t="str">
        <f t="shared" si="22"/>
        <v/>
      </c>
      <c r="ED47" s="153" t="str">
        <f t="shared" si="23"/>
        <v/>
      </c>
      <c r="EE47" s="19" t="str">
        <f t="shared" si="24"/>
        <v/>
      </c>
      <c r="EF47" s="153" t="str">
        <f t="shared" si="25"/>
        <v/>
      </c>
      <c r="EG47" s="19" t="str">
        <f t="shared" si="26"/>
        <v/>
      </c>
      <c r="EH47" s="153" t="str">
        <f t="shared" si="27"/>
        <v/>
      </c>
      <c r="EI47" s="19" t="str">
        <f t="shared" si="28"/>
        <v/>
      </c>
      <c r="EJ47" s="153" t="str">
        <f t="shared" si="29"/>
        <v/>
      </c>
      <c r="EK47" s="19" t="str">
        <f t="shared" si="30"/>
        <v/>
      </c>
      <c r="EL47" s="153" t="str">
        <f t="shared" si="31"/>
        <v/>
      </c>
      <c r="EM47" s="19" t="str">
        <f t="shared" si="32"/>
        <v/>
      </c>
      <c r="EN47" s="153" t="str">
        <f t="shared" si="33"/>
        <v/>
      </c>
      <c r="EO47" s="19" t="str">
        <f t="shared" si="34"/>
        <v/>
      </c>
      <c r="EP47" s="153" t="str">
        <f t="shared" si="35"/>
        <v/>
      </c>
      <c r="EQ47" s="19" t="str">
        <f t="shared" si="36"/>
        <v/>
      </c>
      <c r="ER47" s="153" t="str">
        <f t="shared" si="37"/>
        <v/>
      </c>
      <c r="ES47" s="19" t="str">
        <f t="shared" si="38"/>
        <v/>
      </c>
      <c r="ET47" s="153" t="str">
        <f t="shared" si="39"/>
        <v/>
      </c>
    </row>
    <row r="48" spans="1:150" x14ac:dyDescent="0.25">
      <c r="A48" s="31"/>
      <c r="B48" s="91" t="str">
        <f t="shared" si="40"/>
        <v/>
      </c>
      <c r="C48" s="20" t="str">
        <f t="shared" si="0"/>
        <v/>
      </c>
      <c r="D48" s="97" t="str">
        <f t="shared" si="1"/>
        <v/>
      </c>
      <c r="E48" s="62" t="str">
        <f t="shared" si="41"/>
        <v/>
      </c>
      <c r="F48" s="31"/>
      <c r="G48" s="282"/>
      <c r="H48" s="283"/>
      <c r="I48" s="284"/>
      <c r="J48" s="285"/>
      <c r="K48" s="286"/>
      <c r="L48" s="287"/>
      <c r="M48" s="288"/>
      <c r="N48" s="287"/>
      <c r="O48" s="288"/>
      <c r="P48" s="287"/>
      <c r="Q48" s="288"/>
      <c r="R48" s="287"/>
      <c r="S48" s="288"/>
      <c r="T48" s="287"/>
      <c r="U48" s="288"/>
      <c r="V48" s="287"/>
      <c r="W48" s="288"/>
      <c r="X48" s="287"/>
      <c r="Y48" s="288"/>
      <c r="Z48" s="287"/>
      <c r="AA48" s="288"/>
      <c r="AB48" s="287"/>
      <c r="AC48" s="288"/>
      <c r="AD48" s="287"/>
      <c r="AE48" s="288"/>
      <c r="AF48" s="287"/>
      <c r="AG48" s="288"/>
      <c r="AH48" s="287"/>
      <c r="AI48" s="288"/>
      <c r="AJ48" s="287"/>
      <c r="AK48" s="288"/>
      <c r="AL48" s="287"/>
      <c r="AM48" s="288"/>
      <c r="AN48" s="287"/>
      <c r="AO48" s="288"/>
      <c r="AP48" s="287"/>
      <c r="AQ48" s="288"/>
      <c r="AR48" s="287"/>
      <c r="AS48" s="288"/>
      <c r="AT48" s="287"/>
      <c r="AU48" s="288"/>
      <c r="AV48" s="287"/>
      <c r="AW48" s="288"/>
      <c r="AX48" s="287"/>
      <c r="AY48" s="31"/>
      <c r="BA48" s="76" t="str">
        <f t="shared" si="50"/>
        <v/>
      </c>
      <c r="BC48" s="76" t="str">
        <f>IF('Stock List'!$K48="", "", 'Stock List'!$K48)</f>
        <v/>
      </c>
      <c r="BE48" s="106">
        <f>IFERROR(ROUND(((INDEX('Stock List'!$M$11:$M$1010, MATCH(L48, 'Stock List'!$K$11:$K$1010, 0))/INDEX('Stock List'!$L$11:$L$1010, MATCH(L48, 'Stock List'!$K$11:$K$1010, 0)))*K48), 2), 0)</f>
        <v>0</v>
      </c>
      <c r="BF48" s="20"/>
      <c r="BG48" s="20">
        <f>IFERROR(ROUND(((INDEX('Stock List'!$M$11:$M$1010, MATCH(N48, 'Stock List'!$K$11:$K$1010, 0))/INDEX('Stock List'!$L$11:$L$1010, MATCH(N48, 'Stock List'!$K$11:$K$1010, 0)))*M48), 2), 0)</f>
        <v>0</v>
      </c>
      <c r="BH48" s="20"/>
      <c r="BI48" s="20">
        <f>IFERROR(ROUND(((INDEX('Stock List'!$M$11:$M$1010, MATCH(P48, 'Stock List'!$K$11:$K$1010, 0))/INDEX('Stock List'!$L$11:$L$1010, MATCH(P48, 'Stock List'!$K$11:$K$1010, 0)))*O48), 2), 0)</f>
        <v>0</v>
      </c>
      <c r="BJ48" s="20"/>
      <c r="BK48" s="20">
        <f>IFERROR(ROUND(((INDEX('Stock List'!$M$11:$M$1010, MATCH(R48, 'Stock List'!$K$11:$K$1010, 0))/INDEX('Stock List'!$L$11:$L$1010, MATCH(R48, 'Stock List'!$K$11:$K$1010, 0)))*Q48), 2), 0)</f>
        <v>0</v>
      </c>
      <c r="BL48" s="20"/>
      <c r="BM48" s="20">
        <f>IFERROR(ROUND(((INDEX('Stock List'!$M$11:$M$1010, MATCH(T48, 'Stock List'!$K$11:$K$1010, 0))/INDEX('Stock List'!$L$11:$L$1010, MATCH(T48, 'Stock List'!$K$11:$K$1010, 0)))*S48), 2), 0)</f>
        <v>0</v>
      </c>
      <c r="BN48" s="20"/>
      <c r="BO48" s="20">
        <f>IFERROR(ROUND(((INDEX('Stock List'!$M$11:$M$1010, MATCH(V48, 'Stock List'!$K$11:$K$1010, 0))/INDEX('Stock List'!$L$11:$L$1010, MATCH(V48, 'Stock List'!$K$11:$K$1010, 0)))*U48), 2), 0)</f>
        <v>0</v>
      </c>
      <c r="BP48" s="20"/>
      <c r="BQ48" s="20">
        <f>IFERROR(ROUND(((INDEX('Stock List'!$M$11:$M$1010, MATCH(X48, 'Stock List'!$K$11:$K$1010, 0))/INDEX('Stock List'!$L$11:$L$1010, MATCH(X48, 'Stock List'!$K$11:$K$1010, 0)))*W48), 2), 0)</f>
        <v>0</v>
      </c>
      <c r="BR48" s="20"/>
      <c r="BS48" s="20">
        <f>IFERROR(ROUND(((INDEX('Stock List'!$M$11:$M$1010, MATCH(Z48, 'Stock List'!$K$11:$K$1010, 0))/INDEX('Stock List'!$L$11:$L$1010, MATCH(Z48, 'Stock List'!$K$11:$K$1010, 0)))*Y48), 2), 0)</f>
        <v>0</v>
      </c>
      <c r="BT48" s="20"/>
      <c r="BU48" s="20">
        <f>IFERROR(ROUND(((INDEX('Stock List'!$M$11:$M$1010, MATCH(AB48, 'Stock List'!$K$11:$K$1010, 0))/INDEX('Stock List'!$L$11:$L$1010, MATCH(AB48, 'Stock List'!$K$11:$K$1010, 0)))*AA48), 2), 0)</f>
        <v>0</v>
      </c>
      <c r="BV48" s="20"/>
      <c r="BW48" s="20">
        <f>IFERROR(ROUND(((INDEX('Stock List'!$M$11:$M$1010, MATCH(AD48, 'Stock List'!$K$11:$K$1010, 0))/INDEX('Stock List'!$L$11:$L$1010, MATCH(AD48, 'Stock List'!$K$11:$K$1010, 0)))*AC48), 2), 0)</f>
        <v>0</v>
      </c>
      <c r="BX48" s="20"/>
      <c r="BY48" s="20">
        <f>IFERROR(ROUND(((INDEX('Stock List'!$M$11:$M$1010, MATCH(AF48, 'Stock List'!$K$11:$K$1010, 0))/INDEX('Stock List'!$L$11:$L$1010, MATCH(AF48, 'Stock List'!$K$11:$K$1010, 0)))*AE48), 2), 0)</f>
        <v>0</v>
      </c>
      <c r="BZ48" s="20"/>
      <c r="CA48" s="20">
        <f>IFERROR(ROUND(((INDEX('Stock List'!$M$11:$M$1010, MATCH(AH48, 'Stock List'!$K$11:$K$1010, 0))/INDEX('Stock List'!$L$11:$L$1010, MATCH(AH48, 'Stock List'!$K$11:$K$1010, 0)))*AG48), 2), 0)</f>
        <v>0</v>
      </c>
      <c r="CB48" s="20"/>
      <c r="CC48" s="20">
        <f>IFERROR(ROUND(((INDEX('Stock List'!$M$11:$M$1010, MATCH(AJ48, 'Stock List'!$K$11:$K$1010, 0))/INDEX('Stock List'!$L$11:$L$1010, MATCH(AJ48, 'Stock List'!$K$11:$K$1010, 0)))*AI48), 2), 0)</f>
        <v>0</v>
      </c>
      <c r="CD48" s="20"/>
      <c r="CE48" s="20">
        <f>IFERROR(ROUND(((INDEX('Stock List'!$M$11:$M$1010, MATCH(AL48, 'Stock List'!$K$11:$K$1010, 0))/INDEX('Stock List'!$L$11:$L$1010, MATCH(AL48, 'Stock List'!$K$11:$K$1010, 0)))*AK48), 2), 0)</f>
        <v>0</v>
      </c>
      <c r="CF48" s="20"/>
      <c r="CG48" s="20">
        <f>IFERROR(ROUND(((INDEX('Stock List'!$M$11:$M$1010, MATCH(AN48, 'Stock List'!$K$11:$K$1010, 0))/INDEX('Stock List'!$L$11:$L$1010, MATCH(AN48, 'Stock List'!$K$11:$K$1010, 0)))*AM48), 2), 0)</f>
        <v>0</v>
      </c>
      <c r="CH48" s="20"/>
      <c r="CI48" s="20">
        <f>IFERROR(ROUND(((INDEX('Stock List'!$M$11:$M$1010, MATCH(AP48, 'Stock List'!$K$11:$K$1010, 0))/INDEX('Stock List'!$L$11:$L$1010, MATCH(AP48, 'Stock List'!$K$11:$K$1010, 0)))*AO48), 2), 0)</f>
        <v>0</v>
      </c>
      <c r="CJ48" s="20"/>
      <c r="CK48" s="20">
        <f>IFERROR(ROUND(((INDEX('Stock List'!$M$11:$M$1010, MATCH(AR48, 'Stock List'!$K$11:$K$1010, 0))/INDEX('Stock List'!$L$11:$L$1010, MATCH(AR48, 'Stock List'!$K$11:$K$1010, 0)))*AQ48), 2), 0)</f>
        <v>0</v>
      </c>
      <c r="CL48" s="20"/>
      <c r="CM48" s="20">
        <f>IFERROR(ROUND(((INDEX('Stock List'!$M$11:$M$1010, MATCH(AT48, 'Stock List'!$K$11:$K$1010, 0))/INDEX('Stock List'!$L$11:$L$1010, MATCH(AT48, 'Stock List'!$K$11:$K$1010, 0)))*AS48), 2), 0)</f>
        <v>0</v>
      </c>
      <c r="CN48" s="20"/>
      <c r="CO48" s="20">
        <f>IFERROR(ROUND(((INDEX('Stock List'!$M$11:$M$1010, MATCH(AV48, 'Stock List'!$K$11:$K$1010, 0))/INDEX('Stock List'!$L$11:$L$1010, MATCH(AV48, 'Stock List'!$K$11:$K$1010, 0)))*AU48), 2), 0)</f>
        <v>0</v>
      </c>
      <c r="CP48" s="20"/>
      <c r="CQ48" s="20">
        <f>IFERROR(ROUND(((INDEX('Stock List'!$M$11:$M$1010, MATCH(AX48, 'Stock List'!$K$11:$K$1010, 0))/INDEX('Stock List'!$L$11:$L$1010, MATCH(AX48, 'Stock List'!$K$11:$K$1010, 0)))*AW48), 2), 0)</f>
        <v>0</v>
      </c>
      <c r="CR48" s="22"/>
      <c r="CT48" s="106" t="str">
        <f t="shared" si="42"/>
        <v/>
      </c>
      <c r="CU48" s="22" t="str">
        <f t="shared" si="43"/>
        <v/>
      </c>
      <c r="CX48" s="106" t="str">
        <f t="shared" si="44"/>
        <v/>
      </c>
      <c r="CY48" s="20" t="str">
        <f t="shared" si="45"/>
        <v/>
      </c>
      <c r="CZ48" s="22" t="str">
        <f t="shared" si="46"/>
        <v/>
      </c>
      <c r="DB48" s="76" t="str">
        <f>IF($H48="", "", COUNTIF($G$11:$G$1010, "&gt;"&amp;$G48)+1+COUNTIF($G$11:$G48, $G48)-1)</f>
        <v/>
      </c>
      <c r="DC48" s="76" t="str">
        <f>IF($H48="", "", COUNTIF($CZ$11:$CZ$1010, "&gt;"&amp;$CZ48)+1+COUNTIF($CZ$11:$CZ48, $CZ48)-1)</f>
        <v/>
      </c>
      <c r="DE48" s="147" t="str">
        <f t="shared" si="47"/>
        <v/>
      </c>
      <c r="DF48" s="148"/>
      <c r="DG48" s="19" t="str">
        <f t="shared" si="48"/>
        <v/>
      </c>
      <c r="DH48" s="153" t="str">
        <f t="shared" si="49"/>
        <v/>
      </c>
      <c r="DI48" s="19" t="str">
        <f t="shared" si="2"/>
        <v/>
      </c>
      <c r="DJ48" s="153" t="str">
        <f t="shared" si="3"/>
        <v/>
      </c>
      <c r="DK48" s="19" t="str">
        <f t="shared" si="4"/>
        <v/>
      </c>
      <c r="DL48" s="153" t="str">
        <f t="shared" si="5"/>
        <v/>
      </c>
      <c r="DM48" s="19" t="str">
        <f t="shared" si="6"/>
        <v/>
      </c>
      <c r="DN48" s="153" t="str">
        <f t="shared" si="7"/>
        <v/>
      </c>
      <c r="DO48" s="19" t="str">
        <f t="shared" si="8"/>
        <v/>
      </c>
      <c r="DP48" s="153" t="str">
        <f t="shared" si="9"/>
        <v/>
      </c>
      <c r="DQ48" s="19" t="str">
        <f t="shared" si="10"/>
        <v/>
      </c>
      <c r="DR48" s="153" t="str">
        <f t="shared" si="11"/>
        <v/>
      </c>
      <c r="DS48" s="19" t="str">
        <f t="shared" si="12"/>
        <v/>
      </c>
      <c r="DT48" s="153" t="str">
        <f t="shared" si="13"/>
        <v/>
      </c>
      <c r="DU48" s="19" t="str">
        <f t="shared" si="14"/>
        <v/>
      </c>
      <c r="DV48" s="153" t="str">
        <f t="shared" si="15"/>
        <v/>
      </c>
      <c r="DW48" s="19" t="str">
        <f t="shared" si="16"/>
        <v/>
      </c>
      <c r="DX48" s="153" t="str">
        <f t="shared" si="17"/>
        <v/>
      </c>
      <c r="DY48" s="19" t="str">
        <f t="shared" si="18"/>
        <v/>
      </c>
      <c r="DZ48" s="153" t="str">
        <f t="shared" si="19"/>
        <v/>
      </c>
      <c r="EA48" s="19" t="str">
        <f t="shared" si="20"/>
        <v/>
      </c>
      <c r="EB48" s="153" t="str">
        <f t="shared" si="21"/>
        <v/>
      </c>
      <c r="EC48" s="19" t="str">
        <f t="shared" si="22"/>
        <v/>
      </c>
      <c r="ED48" s="153" t="str">
        <f t="shared" si="23"/>
        <v/>
      </c>
      <c r="EE48" s="19" t="str">
        <f t="shared" si="24"/>
        <v/>
      </c>
      <c r="EF48" s="153" t="str">
        <f t="shared" si="25"/>
        <v/>
      </c>
      <c r="EG48" s="19" t="str">
        <f t="shared" si="26"/>
        <v/>
      </c>
      <c r="EH48" s="153" t="str">
        <f t="shared" si="27"/>
        <v/>
      </c>
      <c r="EI48" s="19" t="str">
        <f t="shared" si="28"/>
        <v/>
      </c>
      <c r="EJ48" s="153" t="str">
        <f t="shared" si="29"/>
        <v/>
      </c>
      <c r="EK48" s="19" t="str">
        <f t="shared" si="30"/>
        <v/>
      </c>
      <c r="EL48" s="153" t="str">
        <f t="shared" si="31"/>
        <v/>
      </c>
      <c r="EM48" s="19" t="str">
        <f t="shared" si="32"/>
        <v/>
      </c>
      <c r="EN48" s="153" t="str">
        <f t="shared" si="33"/>
        <v/>
      </c>
      <c r="EO48" s="19" t="str">
        <f t="shared" si="34"/>
        <v/>
      </c>
      <c r="EP48" s="153" t="str">
        <f t="shared" si="35"/>
        <v/>
      </c>
      <c r="EQ48" s="19" t="str">
        <f t="shared" si="36"/>
        <v/>
      </c>
      <c r="ER48" s="153" t="str">
        <f t="shared" si="37"/>
        <v/>
      </c>
      <c r="ES48" s="19" t="str">
        <f t="shared" si="38"/>
        <v/>
      </c>
      <c r="ET48" s="153" t="str">
        <f t="shared" si="39"/>
        <v/>
      </c>
    </row>
    <row r="49" spans="1:150" x14ac:dyDescent="0.25">
      <c r="A49" s="31"/>
      <c r="B49" s="91" t="str">
        <f t="shared" si="40"/>
        <v/>
      </c>
      <c r="C49" s="20" t="str">
        <f t="shared" si="0"/>
        <v/>
      </c>
      <c r="D49" s="97" t="str">
        <f t="shared" si="1"/>
        <v/>
      </c>
      <c r="E49" s="62" t="str">
        <f t="shared" si="41"/>
        <v/>
      </c>
      <c r="F49" s="31"/>
      <c r="G49" s="282"/>
      <c r="H49" s="283"/>
      <c r="I49" s="284"/>
      <c r="J49" s="285"/>
      <c r="K49" s="286"/>
      <c r="L49" s="287"/>
      <c r="M49" s="288"/>
      <c r="N49" s="287"/>
      <c r="O49" s="288"/>
      <c r="P49" s="287"/>
      <c r="Q49" s="288"/>
      <c r="R49" s="287"/>
      <c r="S49" s="288"/>
      <c r="T49" s="287"/>
      <c r="U49" s="288"/>
      <c r="V49" s="287"/>
      <c r="W49" s="288"/>
      <c r="X49" s="287"/>
      <c r="Y49" s="288"/>
      <c r="Z49" s="287"/>
      <c r="AA49" s="288"/>
      <c r="AB49" s="287"/>
      <c r="AC49" s="288"/>
      <c r="AD49" s="287"/>
      <c r="AE49" s="288"/>
      <c r="AF49" s="287"/>
      <c r="AG49" s="288"/>
      <c r="AH49" s="287"/>
      <c r="AI49" s="288"/>
      <c r="AJ49" s="287"/>
      <c r="AK49" s="288"/>
      <c r="AL49" s="287"/>
      <c r="AM49" s="288"/>
      <c r="AN49" s="287"/>
      <c r="AO49" s="288"/>
      <c r="AP49" s="287"/>
      <c r="AQ49" s="288"/>
      <c r="AR49" s="287"/>
      <c r="AS49" s="288"/>
      <c r="AT49" s="287"/>
      <c r="AU49" s="288"/>
      <c r="AV49" s="287"/>
      <c r="AW49" s="288"/>
      <c r="AX49" s="287"/>
      <c r="AY49" s="31"/>
      <c r="BA49" s="76" t="str">
        <f t="shared" si="50"/>
        <v/>
      </c>
      <c r="BC49" s="76" t="str">
        <f>IF('Stock List'!$K49="", "", 'Stock List'!$K49)</f>
        <v/>
      </c>
      <c r="BE49" s="106">
        <f>IFERROR(ROUND(((INDEX('Stock List'!$M$11:$M$1010, MATCH(L49, 'Stock List'!$K$11:$K$1010, 0))/INDEX('Stock List'!$L$11:$L$1010, MATCH(L49, 'Stock List'!$K$11:$K$1010, 0)))*K49), 2), 0)</f>
        <v>0</v>
      </c>
      <c r="BF49" s="20"/>
      <c r="BG49" s="20">
        <f>IFERROR(ROUND(((INDEX('Stock List'!$M$11:$M$1010, MATCH(N49, 'Stock List'!$K$11:$K$1010, 0))/INDEX('Stock List'!$L$11:$L$1010, MATCH(N49, 'Stock List'!$K$11:$K$1010, 0)))*M49), 2), 0)</f>
        <v>0</v>
      </c>
      <c r="BH49" s="20"/>
      <c r="BI49" s="20">
        <f>IFERROR(ROUND(((INDEX('Stock List'!$M$11:$M$1010, MATCH(P49, 'Stock List'!$K$11:$K$1010, 0))/INDEX('Stock List'!$L$11:$L$1010, MATCH(P49, 'Stock List'!$K$11:$K$1010, 0)))*O49), 2), 0)</f>
        <v>0</v>
      </c>
      <c r="BJ49" s="20"/>
      <c r="BK49" s="20">
        <f>IFERROR(ROUND(((INDEX('Stock List'!$M$11:$M$1010, MATCH(R49, 'Stock List'!$K$11:$K$1010, 0))/INDEX('Stock List'!$L$11:$L$1010, MATCH(R49, 'Stock List'!$K$11:$K$1010, 0)))*Q49), 2), 0)</f>
        <v>0</v>
      </c>
      <c r="BL49" s="20"/>
      <c r="BM49" s="20">
        <f>IFERROR(ROUND(((INDEX('Stock List'!$M$11:$M$1010, MATCH(T49, 'Stock List'!$K$11:$K$1010, 0))/INDEX('Stock List'!$L$11:$L$1010, MATCH(T49, 'Stock List'!$K$11:$K$1010, 0)))*S49), 2), 0)</f>
        <v>0</v>
      </c>
      <c r="BN49" s="20"/>
      <c r="BO49" s="20">
        <f>IFERROR(ROUND(((INDEX('Stock List'!$M$11:$M$1010, MATCH(V49, 'Stock List'!$K$11:$K$1010, 0))/INDEX('Stock List'!$L$11:$L$1010, MATCH(V49, 'Stock List'!$K$11:$K$1010, 0)))*U49), 2), 0)</f>
        <v>0</v>
      </c>
      <c r="BP49" s="20"/>
      <c r="BQ49" s="20">
        <f>IFERROR(ROUND(((INDEX('Stock List'!$M$11:$M$1010, MATCH(X49, 'Stock List'!$K$11:$K$1010, 0))/INDEX('Stock List'!$L$11:$L$1010, MATCH(X49, 'Stock List'!$K$11:$K$1010, 0)))*W49), 2), 0)</f>
        <v>0</v>
      </c>
      <c r="BR49" s="20"/>
      <c r="BS49" s="20">
        <f>IFERROR(ROUND(((INDEX('Stock List'!$M$11:$M$1010, MATCH(Z49, 'Stock List'!$K$11:$K$1010, 0))/INDEX('Stock List'!$L$11:$L$1010, MATCH(Z49, 'Stock List'!$K$11:$K$1010, 0)))*Y49), 2), 0)</f>
        <v>0</v>
      </c>
      <c r="BT49" s="20"/>
      <c r="BU49" s="20">
        <f>IFERROR(ROUND(((INDEX('Stock List'!$M$11:$M$1010, MATCH(AB49, 'Stock List'!$K$11:$K$1010, 0))/INDEX('Stock List'!$L$11:$L$1010, MATCH(AB49, 'Stock List'!$K$11:$K$1010, 0)))*AA49), 2), 0)</f>
        <v>0</v>
      </c>
      <c r="BV49" s="20"/>
      <c r="BW49" s="20">
        <f>IFERROR(ROUND(((INDEX('Stock List'!$M$11:$M$1010, MATCH(AD49, 'Stock List'!$K$11:$K$1010, 0))/INDEX('Stock List'!$L$11:$L$1010, MATCH(AD49, 'Stock List'!$K$11:$K$1010, 0)))*AC49), 2), 0)</f>
        <v>0</v>
      </c>
      <c r="BX49" s="20"/>
      <c r="BY49" s="20">
        <f>IFERROR(ROUND(((INDEX('Stock List'!$M$11:$M$1010, MATCH(AF49, 'Stock List'!$K$11:$K$1010, 0))/INDEX('Stock List'!$L$11:$L$1010, MATCH(AF49, 'Stock List'!$K$11:$K$1010, 0)))*AE49), 2), 0)</f>
        <v>0</v>
      </c>
      <c r="BZ49" s="20"/>
      <c r="CA49" s="20">
        <f>IFERROR(ROUND(((INDEX('Stock List'!$M$11:$M$1010, MATCH(AH49, 'Stock List'!$K$11:$K$1010, 0))/INDEX('Stock List'!$L$11:$L$1010, MATCH(AH49, 'Stock List'!$K$11:$K$1010, 0)))*AG49), 2), 0)</f>
        <v>0</v>
      </c>
      <c r="CB49" s="20"/>
      <c r="CC49" s="20">
        <f>IFERROR(ROUND(((INDEX('Stock List'!$M$11:$M$1010, MATCH(AJ49, 'Stock List'!$K$11:$K$1010, 0))/INDEX('Stock List'!$L$11:$L$1010, MATCH(AJ49, 'Stock List'!$K$11:$K$1010, 0)))*AI49), 2), 0)</f>
        <v>0</v>
      </c>
      <c r="CD49" s="20"/>
      <c r="CE49" s="20">
        <f>IFERROR(ROUND(((INDEX('Stock List'!$M$11:$M$1010, MATCH(AL49, 'Stock List'!$K$11:$K$1010, 0))/INDEX('Stock List'!$L$11:$L$1010, MATCH(AL49, 'Stock List'!$K$11:$K$1010, 0)))*AK49), 2), 0)</f>
        <v>0</v>
      </c>
      <c r="CF49" s="20"/>
      <c r="CG49" s="20">
        <f>IFERROR(ROUND(((INDEX('Stock List'!$M$11:$M$1010, MATCH(AN49, 'Stock List'!$K$11:$K$1010, 0))/INDEX('Stock List'!$L$11:$L$1010, MATCH(AN49, 'Stock List'!$K$11:$K$1010, 0)))*AM49), 2), 0)</f>
        <v>0</v>
      </c>
      <c r="CH49" s="20"/>
      <c r="CI49" s="20">
        <f>IFERROR(ROUND(((INDEX('Stock List'!$M$11:$M$1010, MATCH(AP49, 'Stock List'!$K$11:$K$1010, 0))/INDEX('Stock List'!$L$11:$L$1010, MATCH(AP49, 'Stock List'!$K$11:$K$1010, 0)))*AO49), 2), 0)</f>
        <v>0</v>
      </c>
      <c r="CJ49" s="20"/>
      <c r="CK49" s="20">
        <f>IFERROR(ROUND(((INDEX('Stock List'!$M$11:$M$1010, MATCH(AR49, 'Stock List'!$K$11:$K$1010, 0))/INDEX('Stock List'!$L$11:$L$1010, MATCH(AR49, 'Stock List'!$K$11:$K$1010, 0)))*AQ49), 2), 0)</f>
        <v>0</v>
      </c>
      <c r="CL49" s="20"/>
      <c r="CM49" s="20">
        <f>IFERROR(ROUND(((INDEX('Stock List'!$M$11:$M$1010, MATCH(AT49, 'Stock List'!$K$11:$K$1010, 0))/INDEX('Stock List'!$L$11:$L$1010, MATCH(AT49, 'Stock List'!$K$11:$K$1010, 0)))*AS49), 2), 0)</f>
        <v>0</v>
      </c>
      <c r="CN49" s="20"/>
      <c r="CO49" s="20">
        <f>IFERROR(ROUND(((INDEX('Stock List'!$M$11:$M$1010, MATCH(AV49, 'Stock List'!$K$11:$K$1010, 0))/INDEX('Stock List'!$L$11:$L$1010, MATCH(AV49, 'Stock List'!$K$11:$K$1010, 0)))*AU49), 2), 0)</f>
        <v>0</v>
      </c>
      <c r="CP49" s="20"/>
      <c r="CQ49" s="20">
        <f>IFERROR(ROUND(((INDEX('Stock List'!$M$11:$M$1010, MATCH(AX49, 'Stock List'!$K$11:$K$1010, 0))/INDEX('Stock List'!$L$11:$L$1010, MATCH(AX49, 'Stock List'!$K$11:$K$1010, 0)))*AW49), 2), 0)</f>
        <v>0</v>
      </c>
      <c r="CR49" s="22"/>
      <c r="CT49" s="106" t="str">
        <f t="shared" si="42"/>
        <v/>
      </c>
      <c r="CU49" s="22" t="str">
        <f t="shared" si="43"/>
        <v/>
      </c>
      <c r="CX49" s="106" t="str">
        <f t="shared" si="44"/>
        <v/>
      </c>
      <c r="CY49" s="20" t="str">
        <f t="shared" si="45"/>
        <v/>
      </c>
      <c r="CZ49" s="22" t="str">
        <f t="shared" si="46"/>
        <v/>
      </c>
      <c r="DB49" s="76" t="str">
        <f>IF($H49="", "", COUNTIF($G$11:$G$1010, "&gt;"&amp;$G49)+1+COUNTIF($G$11:$G49, $G49)-1)</f>
        <v/>
      </c>
      <c r="DC49" s="76" t="str">
        <f>IF($H49="", "", COUNTIF($CZ$11:$CZ$1010, "&gt;"&amp;$CZ49)+1+COUNTIF($CZ$11:$CZ49, $CZ49)-1)</f>
        <v/>
      </c>
      <c r="DE49" s="147" t="str">
        <f t="shared" si="47"/>
        <v/>
      </c>
      <c r="DF49" s="148"/>
      <c r="DG49" s="19" t="str">
        <f t="shared" si="48"/>
        <v/>
      </c>
      <c r="DH49" s="153" t="str">
        <f t="shared" si="49"/>
        <v/>
      </c>
      <c r="DI49" s="19" t="str">
        <f t="shared" si="2"/>
        <v/>
      </c>
      <c r="DJ49" s="153" t="str">
        <f t="shared" si="3"/>
        <v/>
      </c>
      <c r="DK49" s="19" t="str">
        <f t="shared" si="4"/>
        <v/>
      </c>
      <c r="DL49" s="153" t="str">
        <f t="shared" si="5"/>
        <v/>
      </c>
      <c r="DM49" s="19" t="str">
        <f t="shared" si="6"/>
        <v/>
      </c>
      <c r="DN49" s="153" t="str">
        <f t="shared" si="7"/>
        <v/>
      </c>
      <c r="DO49" s="19" t="str">
        <f t="shared" si="8"/>
        <v/>
      </c>
      <c r="DP49" s="153" t="str">
        <f t="shared" si="9"/>
        <v/>
      </c>
      <c r="DQ49" s="19" t="str">
        <f t="shared" si="10"/>
        <v/>
      </c>
      <c r="DR49" s="153" t="str">
        <f t="shared" si="11"/>
        <v/>
      </c>
      <c r="DS49" s="19" t="str">
        <f t="shared" si="12"/>
        <v/>
      </c>
      <c r="DT49" s="153" t="str">
        <f t="shared" si="13"/>
        <v/>
      </c>
      <c r="DU49" s="19" t="str">
        <f t="shared" si="14"/>
        <v/>
      </c>
      <c r="DV49" s="153" t="str">
        <f t="shared" si="15"/>
        <v/>
      </c>
      <c r="DW49" s="19" t="str">
        <f t="shared" si="16"/>
        <v/>
      </c>
      <c r="DX49" s="153" t="str">
        <f t="shared" si="17"/>
        <v/>
      </c>
      <c r="DY49" s="19" t="str">
        <f t="shared" si="18"/>
        <v/>
      </c>
      <c r="DZ49" s="153" t="str">
        <f t="shared" si="19"/>
        <v/>
      </c>
      <c r="EA49" s="19" t="str">
        <f t="shared" si="20"/>
        <v/>
      </c>
      <c r="EB49" s="153" t="str">
        <f t="shared" si="21"/>
        <v/>
      </c>
      <c r="EC49" s="19" t="str">
        <f t="shared" si="22"/>
        <v/>
      </c>
      <c r="ED49" s="153" t="str">
        <f t="shared" si="23"/>
        <v/>
      </c>
      <c r="EE49" s="19" t="str">
        <f t="shared" si="24"/>
        <v/>
      </c>
      <c r="EF49" s="153" t="str">
        <f t="shared" si="25"/>
        <v/>
      </c>
      <c r="EG49" s="19" t="str">
        <f t="shared" si="26"/>
        <v/>
      </c>
      <c r="EH49" s="153" t="str">
        <f t="shared" si="27"/>
        <v/>
      </c>
      <c r="EI49" s="19" t="str">
        <f t="shared" si="28"/>
        <v/>
      </c>
      <c r="EJ49" s="153" t="str">
        <f t="shared" si="29"/>
        <v/>
      </c>
      <c r="EK49" s="19" t="str">
        <f t="shared" si="30"/>
        <v/>
      </c>
      <c r="EL49" s="153" t="str">
        <f t="shared" si="31"/>
        <v/>
      </c>
      <c r="EM49" s="19" t="str">
        <f t="shared" si="32"/>
        <v/>
      </c>
      <c r="EN49" s="153" t="str">
        <f t="shared" si="33"/>
        <v/>
      </c>
      <c r="EO49" s="19" t="str">
        <f t="shared" si="34"/>
        <v/>
      </c>
      <c r="EP49" s="153" t="str">
        <f t="shared" si="35"/>
        <v/>
      </c>
      <c r="EQ49" s="19" t="str">
        <f t="shared" si="36"/>
        <v/>
      </c>
      <c r="ER49" s="153" t="str">
        <f t="shared" si="37"/>
        <v/>
      </c>
      <c r="ES49" s="19" t="str">
        <f t="shared" si="38"/>
        <v/>
      </c>
      <c r="ET49" s="153" t="str">
        <f t="shared" si="39"/>
        <v/>
      </c>
    </row>
    <row r="50" spans="1:150" x14ac:dyDescent="0.25">
      <c r="A50" s="31"/>
      <c r="B50" s="91" t="str">
        <f t="shared" si="40"/>
        <v/>
      </c>
      <c r="C50" s="20" t="str">
        <f t="shared" si="0"/>
        <v/>
      </c>
      <c r="D50" s="97" t="str">
        <f t="shared" si="1"/>
        <v/>
      </c>
      <c r="E50" s="62" t="str">
        <f t="shared" si="41"/>
        <v/>
      </c>
      <c r="F50" s="31"/>
      <c r="G50" s="282"/>
      <c r="H50" s="283"/>
      <c r="I50" s="284"/>
      <c r="J50" s="285"/>
      <c r="K50" s="286"/>
      <c r="L50" s="287"/>
      <c r="M50" s="288"/>
      <c r="N50" s="287"/>
      <c r="O50" s="288"/>
      <c r="P50" s="287"/>
      <c r="Q50" s="288"/>
      <c r="R50" s="287"/>
      <c r="S50" s="288"/>
      <c r="T50" s="287"/>
      <c r="U50" s="288"/>
      <c r="V50" s="287"/>
      <c r="W50" s="288"/>
      <c r="X50" s="287"/>
      <c r="Y50" s="288"/>
      <c r="Z50" s="287"/>
      <c r="AA50" s="288"/>
      <c r="AB50" s="287"/>
      <c r="AC50" s="288"/>
      <c r="AD50" s="287"/>
      <c r="AE50" s="288"/>
      <c r="AF50" s="287"/>
      <c r="AG50" s="288"/>
      <c r="AH50" s="287"/>
      <c r="AI50" s="288"/>
      <c r="AJ50" s="287"/>
      <c r="AK50" s="288"/>
      <c r="AL50" s="287"/>
      <c r="AM50" s="288"/>
      <c r="AN50" s="287"/>
      <c r="AO50" s="288"/>
      <c r="AP50" s="287"/>
      <c r="AQ50" s="288"/>
      <c r="AR50" s="287"/>
      <c r="AS50" s="288"/>
      <c r="AT50" s="287"/>
      <c r="AU50" s="288"/>
      <c r="AV50" s="287"/>
      <c r="AW50" s="288"/>
      <c r="AX50" s="287"/>
      <c r="AY50" s="31"/>
      <c r="BA50" s="76" t="str">
        <f t="shared" si="50"/>
        <v/>
      </c>
      <c r="BC50" s="76" t="str">
        <f>IF('Stock List'!$K50="", "", 'Stock List'!$K50)</f>
        <v/>
      </c>
      <c r="BE50" s="106">
        <f>IFERROR(ROUND(((INDEX('Stock List'!$M$11:$M$1010, MATCH(L50, 'Stock List'!$K$11:$K$1010, 0))/INDEX('Stock List'!$L$11:$L$1010, MATCH(L50, 'Stock List'!$K$11:$K$1010, 0)))*K50), 2), 0)</f>
        <v>0</v>
      </c>
      <c r="BF50" s="20"/>
      <c r="BG50" s="20">
        <f>IFERROR(ROUND(((INDEX('Stock List'!$M$11:$M$1010, MATCH(N50, 'Stock List'!$K$11:$K$1010, 0))/INDEX('Stock List'!$L$11:$L$1010, MATCH(N50, 'Stock List'!$K$11:$K$1010, 0)))*M50), 2), 0)</f>
        <v>0</v>
      </c>
      <c r="BH50" s="20"/>
      <c r="BI50" s="20">
        <f>IFERROR(ROUND(((INDEX('Stock List'!$M$11:$M$1010, MATCH(P50, 'Stock List'!$K$11:$K$1010, 0))/INDEX('Stock List'!$L$11:$L$1010, MATCH(P50, 'Stock List'!$K$11:$K$1010, 0)))*O50), 2), 0)</f>
        <v>0</v>
      </c>
      <c r="BJ50" s="20"/>
      <c r="BK50" s="20">
        <f>IFERROR(ROUND(((INDEX('Stock List'!$M$11:$M$1010, MATCH(R50, 'Stock List'!$K$11:$K$1010, 0))/INDEX('Stock List'!$L$11:$L$1010, MATCH(R50, 'Stock List'!$K$11:$K$1010, 0)))*Q50), 2), 0)</f>
        <v>0</v>
      </c>
      <c r="BL50" s="20"/>
      <c r="BM50" s="20">
        <f>IFERROR(ROUND(((INDEX('Stock List'!$M$11:$M$1010, MATCH(T50, 'Stock List'!$K$11:$K$1010, 0))/INDEX('Stock List'!$L$11:$L$1010, MATCH(T50, 'Stock List'!$K$11:$K$1010, 0)))*S50), 2), 0)</f>
        <v>0</v>
      </c>
      <c r="BN50" s="20"/>
      <c r="BO50" s="20">
        <f>IFERROR(ROUND(((INDEX('Stock List'!$M$11:$M$1010, MATCH(V50, 'Stock List'!$K$11:$K$1010, 0))/INDEX('Stock List'!$L$11:$L$1010, MATCH(V50, 'Stock List'!$K$11:$K$1010, 0)))*U50), 2), 0)</f>
        <v>0</v>
      </c>
      <c r="BP50" s="20"/>
      <c r="BQ50" s="20">
        <f>IFERROR(ROUND(((INDEX('Stock List'!$M$11:$M$1010, MATCH(X50, 'Stock List'!$K$11:$K$1010, 0))/INDEX('Stock List'!$L$11:$L$1010, MATCH(X50, 'Stock List'!$K$11:$K$1010, 0)))*W50), 2), 0)</f>
        <v>0</v>
      </c>
      <c r="BR50" s="20"/>
      <c r="BS50" s="20">
        <f>IFERROR(ROUND(((INDEX('Stock List'!$M$11:$M$1010, MATCH(Z50, 'Stock List'!$K$11:$K$1010, 0))/INDEX('Stock List'!$L$11:$L$1010, MATCH(Z50, 'Stock List'!$K$11:$K$1010, 0)))*Y50), 2), 0)</f>
        <v>0</v>
      </c>
      <c r="BT50" s="20"/>
      <c r="BU50" s="20">
        <f>IFERROR(ROUND(((INDEX('Stock List'!$M$11:$M$1010, MATCH(AB50, 'Stock List'!$K$11:$K$1010, 0))/INDEX('Stock List'!$L$11:$L$1010, MATCH(AB50, 'Stock List'!$K$11:$K$1010, 0)))*AA50), 2), 0)</f>
        <v>0</v>
      </c>
      <c r="BV50" s="20"/>
      <c r="BW50" s="20">
        <f>IFERROR(ROUND(((INDEX('Stock List'!$M$11:$M$1010, MATCH(AD50, 'Stock List'!$K$11:$K$1010, 0))/INDEX('Stock List'!$L$11:$L$1010, MATCH(AD50, 'Stock List'!$K$11:$K$1010, 0)))*AC50), 2), 0)</f>
        <v>0</v>
      </c>
      <c r="BX50" s="20"/>
      <c r="BY50" s="20">
        <f>IFERROR(ROUND(((INDEX('Stock List'!$M$11:$M$1010, MATCH(AF50, 'Stock List'!$K$11:$K$1010, 0))/INDEX('Stock List'!$L$11:$L$1010, MATCH(AF50, 'Stock List'!$K$11:$K$1010, 0)))*AE50), 2), 0)</f>
        <v>0</v>
      </c>
      <c r="BZ50" s="20"/>
      <c r="CA50" s="20">
        <f>IFERROR(ROUND(((INDEX('Stock List'!$M$11:$M$1010, MATCH(AH50, 'Stock List'!$K$11:$K$1010, 0))/INDEX('Stock List'!$L$11:$L$1010, MATCH(AH50, 'Stock List'!$K$11:$K$1010, 0)))*AG50), 2), 0)</f>
        <v>0</v>
      </c>
      <c r="CB50" s="20"/>
      <c r="CC50" s="20">
        <f>IFERROR(ROUND(((INDEX('Stock List'!$M$11:$M$1010, MATCH(AJ50, 'Stock List'!$K$11:$K$1010, 0))/INDEX('Stock List'!$L$11:$L$1010, MATCH(AJ50, 'Stock List'!$K$11:$K$1010, 0)))*AI50), 2), 0)</f>
        <v>0</v>
      </c>
      <c r="CD50" s="20"/>
      <c r="CE50" s="20">
        <f>IFERROR(ROUND(((INDEX('Stock List'!$M$11:$M$1010, MATCH(AL50, 'Stock List'!$K$11:$K$1010, 0))/INDEX('Stock List'!$L$11:$L$1010, MATCH(AL50, 'Stock List'!$K$11:$K$1010, 0)))*AK50), 2), 0)</f>
        <v>0</v>
      </c>
      <c r="CF50" s="20"/>
      <c r="CG50" s="20">
        <f>IFERROR(ROUND(((INDEX('Stock List'!$M$11:$M$1010, MATCH(AN50, 'Stock List'!$K$11:$K$1010, 0))/INDEX('Stock List'!$L$11:$L$1010, MATCH(AN50, 'Stock List'!$K$11:$K$1010, 0)))*AM50), 2), 0)</f>
        <v>0</v>
      </c>
      <c r="CH50" s="20"/>
      <c r="CI50" s="20">
        <f>IFERROR(ROUND(((INDEX('Stock List'!$M$11:$M$1010, MATCH(AP50, 'Stock List'!$K$11:$K$1010, 0))/INDEX('Stock List'!$L$11:$L$1010, MATCH(AP50, 'Stock List'!$K$11:$K$1010, 0)))*AO50), 2), 0)</f>
        <v>0</v>
      </c>
      <c r="CJ50" s="20"/>
      <c r="CK50" s="20">
        <f>IFERROR(ROUND(((INDEX('Stock List'!$M$11:$M$1010, MATCH(AR50, 'Stock List'!$K$11:$K$1010, 0))/INDEX('Stock List'!$L$11:$L$1010, MATCH(AR50, 'Stock List'!$K$11:$K$1010, 0)))*AQ50), 2), 0)</f>
        <v>0</v>
      </c>
      <c r="CL50" s="20"/>
      <c r="CM50" s="20">
        <f>IFERROR(ROUND(((INDEX('Stock List'!$M$11:$M$1010, MATCH(AT50, 'Stock List'!$K$11:$K$1010, 0))/INDEX('Stock List'!$L$11:$L$1010, MATCH(AT50, 'Stock List'!$K$11:$K$1010, 0)))*AS50), 2), 0)</f>
        <v>0</v>
      </c>
      <c r="CN50" s="20"/>
      <c r="CO50" s="20">
        <f>IFERROR(ROUND(((INDEX('Stock List'!$M$11:$M$1010, MATCH(AV50, 'Stock List'!$K$11:$K$1010, 0))/INDEX('Stock List'!$L$11:$L$1010, MATCH(AV50, 'Stock List'!$K$11:$K$1010, 0)))*AU50), 2), 0)</f>
        <v>0</v>
      </c>
      <c r="CP50" s="20"/>
      <c r="CQ50" s="20">
        <f>IFERROR(ROUND(((INDEX('Stock List'!$M$11:$M$1010, MATCH(AX50, 'Stock List'!$K$11:$K$1010, 0))/INDEX('Stock List'!$L$11:$L$1010, MATCH(AX50, 'Stock List'!$K$11:$K$1010, 0)))*AW50), 2), 0)</f>
        <v>0</v>
      </c>
      <c r="CR50" s="22"/>
      <c r="CT50" s="106" t="str">
        <f t="shared" si="42"/>
        <v/>
      </c>
      <c r="CU50" s="22" t="str">
        <f t="shared" si="43"/>
        <v/>
      </c>
      <c r="CX50" s="106" t="str">
        <f t="shared" si="44"/>
        <v/>
      </c>
      <c r="CY50" s="20" t="str">
        <f t="shared" si="45"/>
        <v/>
      </c>
      <c r="CZ50" s="22" t="str">
        <f t="shared" si="46"/>
        <v/>
      </c>
      <c r="DB50" s="76" t="str">
        <f>IF($H50="", "", COUNTIF($G$11:$G$1010, "&gt;"&amp;$G50)+1+COUNTIF($G$11:$G50, $G50)-1)</f>
        <v/>
      </c>
      <c r="DC50" s="76" t="str">
        <f>IF($H50="", "", COUNTIF($CZ$11:$CZ$1010, "&gt;"&amp;$CZ50)+1+COUNTIF($CZ$11:$CZ50, $CZ50)-1)</f>
        <v/>
      </c>
      <c r="DE50" s="147" t="str">
        <f t="shared" si="47"/>
        <v/>
      </c>
      <c r="DF50" s="148"/>
      <c r="DG50" s="19" t="str">
        <f t="shared" si="48"/>
        <v/>
      </c>
      <c r="DH50" s="153" t="str">
        <f t="shared" si="49"/>
        <v/>
      </c>
      <c r="DI50" s="19" t="str">
        <f t="shared" si="2"/>
        <v/>
      </c>
      <c r="DJ50" s="153" t="str">
        <f t="shared" si="3"/>
        <v/>
      </c>
      <c r="DK50" s="19" t="str">
        <f t="shared" si="4"/>
        <v/>
      </c>
      <c r="DL50" s="153" t="str">
        <f t="shared" si="5"/>
        <v/>
      </c>
      <c r="DM50" s="19" t="str">
        <f t="shared" si="6"/>
        <v/>
      </c>
      <c r="DN50" s="153" t="str">
        <f t="shared" si="7"/>
        <v/>
      </c>
      <c r="DO50" s="19" t="str">
        <f t="shared" si="8"/>
        <v/>
      </c>
      <c r="DP50" s="153" t="str">
        <f t="shared" si="9"/>
        <v/>
      </c>
      <c r="DQ50" s="19" t="str">
        <f t="shared" si="10"/>
        <v/>
      </c>
      <c r="DR50" s="153" t="str">
        <f t="shared" si="11"/>
        <v/>
      </c>
      <c r="DS50" s="19" t="str">
        <f t="shared" si="12"/>
        <v/>
      </c>
      <c r="DT50" s="153" t="str">
        <f t="shared" si="13"/>
        <v/>
      </c>
      <c r="DU50" s="19" t="str">
        <f t="shared" si="14"/>
        <v/>
      </c>
      <c r="DV50" s="153" t="str">
        <f t="shared" si="15"/>
        <v/>
      </c>
      <c r="DW50" s="19" t="str">
        <f t="shared" si="16"/>
        <v/>
      </c>
      <c r="DX50" s="153" t="str">
        <f t="shared" si="17"/>
        <v/>
      </c>
      <c r="DY50" s="19" t="str">
        <f t="shared" si="18"/>
        <v/>
      </c>
      <c r="DZ50" s="153" t="str">
        <f t="shared" si="19"/>
        <v/>
      </c>
      <c r="EA50" s="19" t="str">
        <f t="shared" si="20"/>
        <v/>
      </c>
      <c r="EB50" s="153" t="str">
        <f t="shared" si="21"/>
        <v/>
      </c>
      <c r="EC50" s="19" t="str">
        <f t="shared" si="22"/>
        <v/>
      </c>
      <c r="ED50" s="153" t="str">
        <f t="shared" si="23"/>
        <v/>
      </c>
      <c r="EE50" s="19" t="str">
        <f t="shared" si="24"/>
        <v/>
      </c>
      <c r="EF50" s="153" t="str">
        <f t="shared" si="25"/>
        <v/>
      </c>
      <c r="EG50" s="19" t="str">
        <f t="shared" si="26"/>
        <v/>
      </c>
      <c r="EH50" s="153" t="str">
        <f t="shared" si="27"/>
        <v/>
      </c>
      <c r="EI50" s="19" t="str">
        <f t="shared" si="28"/>
        <v/>
      </c>
      <c r="EJ50" s="153" t="str">
        <f t="shared" si="29"/>
        <v/>
      </c>
      <c r="EK50" s="19" t="str">
        <f t="shared" si="30"/>
        <v/>
      </c>
      <c r="EL50" s="153" t="str">
        <f t="shared" si="31"/>
        <v/>
      </c>
      <c r="EM50" s="19" t="str">
        <f t="shared" si="32"/>
        <v/>
      </c>
      <c r="EN50" s="153" t="str">
        <f t="shared" si="33"/>
        <v/>
      </c>
      <c r="EO50" s="19" t="str">
        <f t="shared" si="34"/>
        <v/>
      </c>
      <c r="EP50" s="153" t="str">
        <f t="shared" si="35"/>
        <v/>
      </c>
      <c r="EQ50" s="19" t="str">
        <f t="shared" si="36"/>
        <v/>
      </c>
      <c r="ER50" s="153" t="str">
        <f t="shared" si="37"/>
        <v/>
      </c>
      <c r="ES50" s="19" t="str">
        <f t="shared" si="38"/>
        <v/>
      </c>
      <c r="ET50" s="153" t="str">
        <f t="shared" si="39"/>
        <v/>
      </c>
    </row>
    <row r="51" spans="1:150" x14ac:dyDescent="0.25">
      <c r="A51" s="31"/>
      <c r="B51" s="91" t="str">
        <f t="shared" si="40"/>
        <v/>
      </c>
      <c r="C51" s="20" t="str">
        <f t="shared" si="0"/>
        <v/>
      </c>
      <c r="D51" s="97" t="str">
        <f t="shared" si="1"/>
        <v/>
      </c>
      <c r="E51" s="62" t="str">
        <f t="shared" si="41"/>
        <v/>
      </c>
      <c r="F51" s="31"/>
      <c r="G51" s="282"/>
      <c r="H51" s="283"/>
      <c r="I51" s="284"/>
      <c r="J51" s="285"/>
      <c r="K51" s="286"/>
      <c r="L51" s="287"/>
      <c r="M51" s="288"/>
      <c r="N51" s="287"/>
      <c r="O51" s="288"/>
      <c r="P51" s="287"/>
      <c r="Q51" s="288"/>
      <c r="R51" s="287"/>
      <c r="S51" s="288"/>
      <c r="T51" s="287"/>
      <c r="U51" s="288"/>
      <c r="V51" s="287"/>
      <c r="W51" s="288"/>
      <c r="X51" s="287"/>
      <c r="Y51" s="288"/>
      <c r="Z51" s="287"/>
      <c r="AA51" s="288"/>
      <c r="AB51" s="287"/>
      <c r="AC51" s="288"/>
      <c r="AD51" s="287"/>
      <c r="AE51" s="288"/>
      <c r="AF51" s="287"/>
      <c r="AG51" s="288"/>
      <c r="AH51" s="287"/>
      <c r="AI51" s="288"/>
      <c r="AJ51" s="287"/>
      <c r="AK51" s="288"/>
      <c r="AL51" s="287"/>
      <c r="AM51" s="288"/>
      <c r="AN51" s="287"/>
      <c r="AO51" s="288"/>
      <c r="AP51" s="287"/>
      <c r="AQ51" s="288"/>
      <c r="AR51" s="287"/>
      <c r="AS51" s="288"/>
      <c r="AT51" s="287"/>
      <c r="AU51" s="288"/>
      <c r="AV51" s="287"/>
      <c r="AW51" s="288"/>
      <c r="AX51" s="287"/>
      <c r="AY51" s="31"/>
      <c r="BA51" s="76" t="str">
        <f t="shared" si="50"/>
        <v/>
      </c>
      <c r="BC51" s="76" t="str">
        <f>IF('Stock List'!$K51="", "", 'Stock List'!$K51)</f>
        <v/>
      </c>
      <c r="BE51" s="106">
        <f>IFERROR(ROUND(((INDEX('Stock List'!$M$11:$M$1010, MATCH(L51, 'Stock List'!$K$11:$K$1010, 0))/INDEX('Stock List'!$L$11:$L$1010, MATCH(L51, 'Stock List'!$K$11:$K$1010, 0)))*K51), 2), 0)</f>
        <v>0</v>
      </c>
      <c r="BF51" s="20"/>
      <c r="BG51" s="20">
        <f>IFERROR(ROUND(((INDEX('Stock List'!$M$11:$M$1010, MATCH(N51, 'Stock List'!$K$11:$K$1010, 0))/INDEX('Stock List'!$L$11:$L$1010, MATCH(N51, 'Stock List'!$K$11:$K$1010, 0)))*M51), 2), 0)</f>
        <v>0</v>
      </c>
      <c r="BH51" s="20"/>
      <c r="BI51" s="20">
        <f>IFERROR(ROUND(((INDEX('Stock List'!$M$11:$M$1010, MATCH(P51, 'Stock List'!$K$11:$K$1010, 0))/INDEX('Stock List'!$L$11:$L$1010, MATCH(P51, 'Stock List'!$K$11:$K$1010, 0)))*O51), 2), 0)</f>
        <v>0</v>
      </c>
      <c r="BJ51" s="20"/>
      <c r="BK51" s="20">
        <f>IFERROR(ROUND(((INDEX('Stock List'!$M$11:$M$1010, MATCH(R51, 'Stock List'!$K$11:$K$1010, 0))/INDEX('Stock List'!$L$11:$L$1010, MATCH(R51, 'Stock List'!$K$11:$K$1010, 0)))*Q51), 2), 0)</f>
        <v>0</v>
      </c>
      <c r="BL51" s="20"/>
      <c r="BM51" s="20">
        <f>IFERROR(ROUND(((INDEX('Stock List'!$M$11:$M$1010, MATCH(T51, 'Stock List'!$K$11:$K$1010, 0))/INDEX('Stock List'!$L$11:$L$1010, MATCH(T51, 'Stock List'!$K$11:$K$1010, 0)))*S51), 2), 0)</f>
        <v>0</v>
      </c>
      <c r="BN51" s="20"/>
      <c r="BO51" s="20">
        <f>IFERROR(ROUND(((INDEX('Stock List'!$M$11:$M$1010, MATCH(V51, 'Stock List'!$K$11:$K$1010, 0))/INDEX('Stock List'!$L$11:$L$1010, MATCH(V51, 'Stock List'!$K$11:$K$1010, 0)))*U51), 2), 0)</f>
        <v>0</v>
      </c>
      <c r="BP51" s="20"/>
      <c r="BQ51" s="20">
        <f>IFERROR(ROUND(((INDEX('Stock List'!$M$11:$M$1010, MATCH(X51, 'Stock List'!$K$11:$K$1010, 0))/INDEX('Stock List'!$L$11:$L$1010, MATCH(X51, 'Stock List'!$K$11:$K$1010, 0)))*W51), 2), 0)</f>
        <v>0</v>
      </c>
      <c r="BR51" s="20"/>
      <c r="BS51" s="20">
        <f>IFERROR(ROUND(((INDEX('Stock List'!$M$11:$M$1010, MATCH(Z51, 'Stock List'!$K$11:$K$1010, 0))/INDEX('Stock List'!$L$11:$L$1010, MATCH(Z51, 'Stock List'!$K$11:$K$1010, 0)))*Y51), 2), 0)</f>
        <v>0</v>
      </c>
      <c r="BT51" s="20"/>
      <c r="BU51" s="20">
        <f>IFERROR(ROUND(((INDEX('Stock List'!$M$11:$M$1010, MATCH(AB51, 'Stock List'!$K$11:$K$1010, 0))/INDEX('Stock List'!$L$11:$L$1010, MATCH(AB51, 'Stock List'!$K$11:$K$1010, 0)))*AA51), 2), 0)</f>
        <v>0</v>
      </c>
      <c r="BV51" s="20"/>
      <c r="BW51" s="20">
        <f>IFERROR(ROUND(((INDEX('Stock List'!$M$11:$M$1010, MATCH(AD51, 'Stock List'!$K$11:$K$1010, 0))/INDEX('Stock List'!$L$11:$L$1010, MATCH(AD51, 'Stock List'!$K$11:$K$1010, 0)))*AC51), 2), 0)</f>
        <v>0</v>
      </c>
      <c r="BX51" s="20"/>
      <c r="BY51" s="20">
        <f>IFERROR(ROUND(((INDEX('Stock List'!$M$11:$M$1010, MATCH(AF51, 'Stock List'!$K$11:$K$1010, 0))/INDEX('Stock List'!$L$11:$L$1010, MATCH(AF51, 'Stock List'!$K$11:$K$1010, 0)))*AE51), 2), 0)</f>
        <v>0</v>
      </c>
      <c r="BZ51" s="20"/>
      <c r="CA51" s="20">
        <f>IFERROR(ROUND(((INDEX('Stock List'!$M$11:$M$1010, MATCH(AH51, 'Stock List'!$K$11:$K$1010, 0))/INDEX('Stock List'!$L$11:$L$1010, MATCH(AH51, 'Stock List'!$K$11:$K$1010, 0)))*AG51), 2), 0)</f>
        <v>0</v>
      </c>
      <c r="CB51" s="20"/>
      <c r="CC51" s="20">
        <f>IFERROR(ROUND(((INDEX('Stock List'!$M$11:$M$1010, MATCH(AJ51, 'Stock List'!$K$11:$K$1010, 0))/INDEX('Stock List'!$L$11:$L$1010, MATCH(AJ51, 'Stock List'!$K$11:$K$1010, 0)))*AI51), 2), 0)</f>
        <v>0</v>
      </c>
      <c r="CD51" s="20"/>
      <c r="CE51" s="20">
        <f>IFERROR(ROUND(((INDEX('Stock List'!$M$11:$M$1010, MATCH(AL51, 'Stock List'!$K$11:$K$1010, 0))/INDEX('Stock List'!$L$11:$L$1010, MATCH(AL51, 'Stock List'!$K$11:$K$1010, 0)))*AK51), 2), 0)</f>
        <v>0</v>
      </c>
      <c r="CF51" s="20"/>
      <c r="CG51" s="20">
        <f>IFERROR(ROUND(((INDEX('Stock List'!$M$11:$M$1010, MATCH(AN51, 'Stock List'!$K$11:$K$1010, 0))/INDEX('Stock List'!$L$11:$L$1010, MATCH(AN51, 'Stock List'!$K$11:$K$1010, 0)))*AM51), 2), 0)</f>
        <v>0</v>
      </c>
      <c r="CH51" s="20"/>
      <c r="CI51" s="20">
        <f>IFERROR(ROUND(((INDEX('Stock List'!$M$11:$M$1010, MATCH(AP51, 'Stock List'!$K$11:$K$1010, 0))/INDEX('Stock List'!$L$11:$L$1010, MATCH(AP51, 'Stock List'!$K$11:$K$1010, 0)))*AO51), 2), 0)</f>
        <v>0</v>
      </c>
      <c r="CJ51" s="20"/>
      <c r="CK51" s="20">
        <f>IFERROR(ROUND(((INDEX('Stock List'!$M$11:$M$1010, MATCH(AR51, 'Stock List'!$K$11:$K$1010, 0))/INDEX('Stock List'!$L$11:$L$1010, MATCH(AR51, 'Stock List'!$K$11:$K$1010, 0)))*AQ51), 2), 0)</f>
        <v>0</v>
      </c>
      <c r="CL51" s="20"/>
      <c r="CM51" s="20">
        <f>IFERROR(ROUND(((INDEX('Stock List'!$M$11:$M$1010, MATCH(AT51, 'Stock List'!$K$11:$K$1010, 0))/INDEX('Stock List'!$L$11:$L$1010, MATCH(AT51, 'Stock List'!$K$11:$K$1010, 0)))*AS51), 2), 0)</f>
        <v>0</v>
      </c>
      <c r="CN51" s="20"/>
      <c r="CO51" s="20">
        <f>IFERROR(ROUND(((INDEX('Stock List'!$M$11:$M$1010, MATCH(AV51, 'Stock List'!$K$11:$K$1010, 0))/INDEX('Stock List'!$L$11:$L$1010, MATCH(AV51, 'Stock List'!$K$11:$K$1010, 0)))*AU51), 2), 0)</f>
        <v>0</v>
      </c>
      <c r="CP51" s="20"/>
      <c r="CQ51" s="20">
        <f>IFERROR(ROUND(((INDEX('Stock List'!$M$11:$M$1010, MATCH(AX51, 'Stock List'!$K$11:$K$1010, 0))/INDEX('Stock List'!$L$11:$L$1010, MATCH(AX51, 'Stock List'!$K$11:$K$1010, 0)))*AW51), 2), 0)</f>
        <v>0</v>
      </c>
      <c r="CR51" s="22"/>
      <c r="CT51" s="106" t="str">
        <f t="shared" si="42"/>
        <v/>
      </c>
      <c r="CU51" s="22" t="str">
        <f t="shared" si="43"/>
        <v/>
      </c>
      <c r="CX51" s="106" t="str">
        <f t="shared" si="44"/>
        <v/>
      </c>
      <c r="CY51" s="20" t="str">
        <f t="shared" si="45"/>
        <v/>
      </c>
      <c r="CZ51" s="22" t="str">
        <f t="shared" si="46"/>
        <v/>
      </c>
      <c r="DB51" s="76" t="str">
        <f>IF($H51="", "", COUNTIF($G$11:$G$1010, "&gt;"&amp;$G51)+1+COUNTIF($G$11:$G51, $G51)-1)</f>
        <v/>
      </c>
      <c r="DC51" s="76" t="str">
        <f>IF($H51="", "", COUNTIF($CZ$11:$CZ$1010, "&gt;"&amp;$CZ51)+1+COUNTIF($CZ$11:$CZ51, $CZ51)-1)</f>
        <v/>
      </c>
      <c r="DE51" s="147" t="str">
        <f t="shared" si="47"/>
        <v/>
      </c>
      <c r="DF51" s="148"/>
      <c r="DG51" s="19" t="str">
        <f t="shared" si="48"/>
        <v/>
      </c>
      <c r="DH51" s="153" t="str">
        <f t="shared" si="49"/>
        <v/>
      </c>
      <c r="DI51" s="19" t="str">
        <f t="shared" si="2"/>
        <v/>
      </c>
      <c r="DJ51" s="153" t="str">
        <f t="shared" si="3"/>
        <v/>
      </c>
      <c r="DK51" s="19" t="str">
        <f t="shared" si="4"/>
        <v/>
      </c>
      <c r="DL51" s="153" t="str">
        <f t="shared" si="5"/>
        <v/>
      </c>
      <c r="DM51" s="19" t="str">
        <f t="shared" si="6"/>
        <v/>
      </c>
      <c r="DN51" s="153" t="str">
        <f t="shared" si="7"/>
        <v/>
      </c>
      <c r="DO51" s="19" t="str">
        <f t="shared" si="8"/>
        <v/>
      </c>
      <c r="DP51" s="153" t="str">
        <f t="shared" si="9"/>
        <v/>
      </c>
      <c r="DQ51" s="19" t="str">
        <f t="shared" si="10"/>
        <v/>
      </c>
      <c r="DR51" s="153" t="str">
        <f t="shared" si="11"/>
        <v/>
      </c>
      <c r="DS51" s="19" t="str">
        <f t="shared" si="12"/>
        <v/>
      </c>
      <c r="DT51" s="153" t="str">
        <f t="shared" si="13"/>
        <v/>
      </c>
      <c r="DU51" s="19" t="str">
        <f t="shared" si="14"/>
        <v/>
      </c>
      <c r="DV51" s="153" t="str">
        <f t="shared" si="15"/>
        <v/>
      </c>
      <c r="DW51" s="19" t="str">
        <f t="shared" si="16"/>
        <v/>
      </c>
      <c r="DX51" s="153" t="str">
        <f t="shared" si="17"/>
        <v/>
      </c>
      <c r="DY51" s="19" t="str">
        <f t="shared" si="18"/>
        <v/>
      </c>
      <c r="DZ51" s="153" t="str">
        <f t="shared" si="19"/>
        <v/>
      </c>
      <c r="EA51" s="19" t="str">
        <f t="shared" si="20"/>
        <v/>
      </c>
      <c r="EB51" s="153" t="str">
        <f t="shared" si="21"/>
        <v/>
      </c>
      <c r="EC51" s="19" t="str">
        <f t="shared" si="22"/>
        <v/>
      </c>
      <c r="ED51" s="153" t="str">
        <f t="shared" si="23"/>
        <v/>
      </c>
      <c r="EE51" s="19" t="str">
        <f t="shared" si="24"/>
        <v/>
      </c>
      <c r="EF51" s="153" t="str">
        <f t="shared" si="25"/>
        <v/>
      </c>
      <c r="EG51" s="19" t="str">
        <f t="shared" si="26"/>
        <v/>
      </c>
      <c r="EH51" s="153" t="str">
        <f t="shared" si="27"/>
        <v/>
      </c>
      <c r="EI51" s="19" t="str">
        <f t="shared" si="28"/>
        <v/>
      </c>
      <c r="EJ51" s="153" t="str">
        <f t="shared" si="29"/>
        <v/>
      </c>
      <c r="EK51" s="19" t="str">
        <f t="shared" si="30"/>
        <v/>
      </c>
      <c r="EL51" s="153" t="str">
        <f t="shared" si="31"/>
        <v/>
      </c>
      <c r="EM51" s="19" t="str">
        <f t="shared" si="32"/>
        <v/>
      </c>
      <c r="EN51" s="153" t="str">
        <f t="shared" si="33"/>
        <v/>
      </c>
      <c r="EO51" s="19" t="str">
        <f t="shared" si="34"/>
        <v/>
      </c>
      <c r="EP51" s="153" t="str">
        <f t="shared" si="35"/>
        <v/>
      </c>
      <c r="EQ51" s="19" t="str">
        <f t="shared" si="36"/>
        <v/>
      </c>
      <c r="ER51" s="153" t="str">
        <f t="shared" si="37"/>
        <v/>
      </c>
      <c r="ES51" s="19" t="str">
        <f t="shared" si="38"/>
        <v/>
      </c>
      <c r="ET51" s="153" t="str">
        <f t="shared" si="39"/>
        <v/>
      </c>
    </row>
    <row r="52" spans="1:150" x14ac:dyDescent="0.25">
      <c r="A52" s="31"/>
      <c r="B52" s="91" t="str">
        <f t="shared" si="40"/>
        <v/>
      </c>
      <c r="C52" s="20" t="str">
        <f t="shared" si="0"/>
        <v/>
      </c>
      <c r="D52" s="97" t="str">
        <f t="shared" si="1"/>
        <v/>
      </c>
      <c r="E52" s="62" t="str">
        <f t="shared" si="41"/>
        <v/>
      </c>
      <c r="F52" s="31"/>
      <c r="G52" s="282"/>
      <c r="H52" s="283"/>
      <c r="I52" s="284"/>
      <c r="J52" s="285"/>
      <c r="K52" s="286"/>
      <c r="L52" s="287"/>
      <c r="M52" s="288"/>
      <c r="N52" s="287"/>
      <c r="O52" s="288"/>
      <c r="P52" s="287"/>
      <c r="Q52" s="288"/>
      <c r="R52" s="287"/>
      <c r="S52" s="288"/>
      <c r="T52" s="287"/>
      <c r="U52" s="288"/>
      <c r="V52" s="287"/>
      <c r="W52" s="288"/>
      <c r="X52" s="287"/>
      <c r="Y52" s="288"/>
      <c r="Z52" s="287"/>
      <c r="AA52" s="288"/>
      <c r="AB52" s="287"/>
      <c r="AC52" s="288"/>
      <c r="AD52" s="287"/>
      <c r="AE52" s="288"/>
      <c r="AF52" s="287"/>
      <c r="AG52" s="288"/>
      <c r="AH52" s="287"/>
      <c r="AI52" s="288"/>
      <c r="AJ52" s="287"/>
      <c r="AK52" s="288"/>
      <c r="AL52" s="287"/>
      <c r="AM52" s="288"/>
      <c r="AN52" s="287"/>
      <c r="AO52" s="288"/>
      <c r="AP52" s="287"/>
      <c r="AQ52" s="288"/>
      <c r="AR52" s="287"/>
      <c r="AS52" s="288"/>
      <c r="AT52" s="287"/>
      <c r="AU52" s="288"/>
      <c r="AV52" s="287"/>
      <c r="AW52" s="288"/>
      <c r="AX52" s="287"/>
      <c r="AY52" s="31"/>
      <c r="BA52" s="76" t="str">
        <f t="shared" si="50"/>
        <v/>
      </c>
      <c r="BC52" s="76" t="str">
        <f>IF('Stock List'!$K52="", "", 'Stock List'!$K52)</f>
        <v/>
      </c>
      <c r="BE52" s="106">
        <f>IFERROR(ROUND(((INDEX('Stock List'!$M$11:$M$1010, MATCH(L52, 'Stock List'!$K$11:$K$1010, 0))/INDEX('Stock List'!$L$11:$L$1010, MATCH(L52, 'Stock List'!$K$11:$K$1010, 0)))*K52), 2), 0)</f>
        <v>0</v>
      </c>
      <c r="BF52" s="20"/>
      <c r="BG52" s="20">
        <f>IFERROR(ROUND(((INDEX('Stock List'!$M$11:$M$1010, MATCH(N52, 'Stock List'!$K$11:$K$1010, 0))/INDEX('Stock List'!$L$11:$L$1010, MATCH(N52, 'Stock List'!$K$11:$K$1010, 0)))*M52), 2), 0)</f>
        <v>0</v>
      </c>
      <c r="BH52" s="20"/>
      <c r="BI52" s="20">
        <f>IFERROR(ROUND(((INDEX('Stock List'!$M$11:$M$1010, MATCH(P52, 'Stock List'!$K$11:$K$1010, 0))/INDEX('Stock List'!$L$11:$L$1010, MATCH(P52, 'Stock List'!$K$11:$K$1010, 0)))*O52), 2), 0)</f>
        <v>0</v>
      </c>
      <c r="BJ52" s="20"/>
      <c r="BK52" s="20">
        <f>IFERROR(ROUND(((INDEX('Stock List'!$M$11:$M$1010, MATCH(R52, 'Stock List'!$K$11:$K$1010, 0))/INDEX('Stock List'!$L$11:$L$1010, MATCH(R52, 'Stock List'!$K$11:$K$1010, 0)))*Q52), 2), 0)</f>
        <v>0</v>
      </c>
      <c r="BL52" s="20"/>
      <c r="BM52" s="20">
        <f>IFERROR(ROUND(((INDEX('Stock List'!$M$11:$M$1010, MATCH(T52, 'Stock List'!$K$11:$K$1010, 0))/INDEX('Stock List'!$L$11:$L$1010, MATCH(T52, 'Stock List'!$K$11:$K$1010, 0)))*S52), 2), 0)</f>
        <v>0</v>
      </c>
      <c r="BN52" s="20"/>
      <c r="BO52" s="20">
        <f>IFERROR(ROUND(((INDEX('Stock List'!$M$11:$M$1010, MATCH(V52, 'Stock List'!$K$11:$K$1010, 0))/INDEX('Stock List'!$L$11:$L$1010, MATCH(V52, 'Stock List'!$K$11:$K$1010, 0)))*U52), 2), 0)</f>
        <v>0</v>
      </c>
      <c r="BP52" s="20"/>
      <c r="BQ52" s="20">
        <f>IFERROR(ROUND(((INDEX('Stock List'!$M$11:$M$1010, MATCH(X52, 'Stock List'!$K$11:$K$1010, 0))/INDEX('Stock List'!$L$11:$L$1010, MATCH(X52, 'Stock List'!$K$11:$K$1010, 0)))*W52), 2), 0)</f>
        <v>0</v>
      </c>
      <c r="BR52" s="20"/>
      <c r="BS52" s="20">
        <f>IFERROR(ROUND(((INDEX('Stock List'!$M$11:$M$1010, MATCH(Z52, 'Stock List'!$K$11:$K$1010, 0))/INDEX('Stock List'!$L$11:$L$1010, MATCH(Z52, 'Stock List'!$K$11:$K$1010, 0)))*Y52), 2), 0)</f>
        <v>0</v>
      </c>
      <c r="BT52" s="20"/>
      <c r="BU52" s="20">
        <f>IFERROR(ROUND(((INDEX('Stock List'!$M$11:$M$1010, MATCH(AB52, 'Stock List'!$K$11:$K$1010, 0))/INDEX('Stock List'!$L$11:$L$1010, MATCH(AB52, 'Stock List'!$K$11:$K$1010, 0)))*AA52), 2), 0)</f>
        <v>0</v>
      </c>
      <c r="BV52" s="20"/>
      <c r="BW52" s="20">
        <f>IFERROR(ROUND(((INDEX('Stock List'!$M$11:$M$1010, MATCH(AD52, 'Stock List'!$K$11:$K$1010, 0))/INDEX('Stock List'!$L$11:$L$1010, MATCH(AD52, 'Stock List'!$K$11:$K$1010, 0)))*AC52), 2), 0)</f>
        <v>0</v>
      </c>
      <c r="BX52" s="20"/>
      <c r="BY52" s="20">
        <f>IFERROR(ROUND(((INDEX('Stock List'!$M$11:$M$1010, MATCH(AF52, 'Stock List'!$K$11:$K$1010, 0))/INDEX('Stock List'!$L$11:$L$1010, MATCH(AF52, 'Stock List'!$K$11:$K$1010, 0)))*AE52), 2), 0)</f>
        <v>0</v>
      </c>
      <c r="BZ52" s="20"/>
      <c r="CA52" s="20">
        <f>IFERROR(ROUND(((INDEX('Stock List'!$M$11:$M$1010, MATCH(AH52, 'Stock List'!$K$11:$K$1010, 0))/INDEX('Stock List'!$L$11:$L$1010, MATCH(AH52, 'Stock List'!$K$11:$K$1010, 0)))*AG52), 2), 0)</f>
        <v>0</v>
      </c>
      <c r="CB52" s="20"/>
      <c r="CC52" s="20">
        <f>IFERROR(ROUND(((INDEX('Stock List'!$M$11:$M$1010, MATCH(AJ52, 'Stock List'!$K$11:$K$1010, 0))/INDEX('Stock List'!$L$11:$L$1010, MATCH(AJ52, 'Stock List'!$K$11:$K$1010, 0)))*AI52), 2), 0)</f>
        <v>0</v>
      </c>
      <c r="CD52" s="20"/>
      <c r="CE52" s="20">
        <f>IFERROR(ROUND(((INDEX('Stock List'!$M$11:$M$1010, MATCH(AL52, 'Stock List'!$K$11:$K$1010, 0))/INDEX('Stock List'!$L$11:$L$1010, MATCH(AL52, 'Stock List'!$K$11:$K$1010, 0)))*AK52), 2), 0)</f>
        <v>0</v>
      </c>
      <c r="CF52" s="20"/>
      <c r="CG52" s="20">
        <f>IFERROR(ROUND(((INDEX('Stock List'!$M$11:$M$1010, MATCH(AN52, 'Stock List'!$K$11:$K$1010, 0))/INDEX('Stock List'!$L$11:$L$1010, MATCH(AN52, 'Stock List'!$K$11:$K$1010, 0)))*AM52), 2), 0)</f>
        <v>0</v>
      </c>
      <c r="CH52" s="20"/>
      <c r="CI52" s="20">
        <f>IFERROR(ROUND(((INDEX('Stock List'!$M$11:$M$1010, MATCH(AP52, 'Stock List'!$K$11:$K$1010, 0))/INDEX('Stock List'!$L$11:$L$1010, MATCH(AP52, 'Stock List'!$K$11:$K$1010, 0)))*AO52), 2), 0)</f>
        <v>0</v>
      </c>
      <c r="CJ52" s="20"/>
      <c r="CK52" s="20">
        <f>IFERROR(ROUND(((INDEX('Stock List'!$M$11:$M$1010, MATCH(AR52, 'Stock List'!$K$11:$K$1010, 0))/INDEX('Stock List'!$L$11:$L$1010, MATCH(AR52, 'Stock List'!$K$11:$K$1010, 0)))*AQ52), 2), 0)</f>
        <v>0</v>
      </c>
      <c r="CL52" s="20"/>
      <c r="CM52" s="20">
        <f>IFERROR(ROUND(((INDEX('Stock List'!$M$11:$M$1010, MATCH(AT52, 'Stock List'!$K$11:$K$1010, 0))/INDEX('Stock List'!$L$11:$L$1010, MATCH(AT52, 'Stock List'!$K$11:$K$1010, 0)))*AS52), 2), 0)</f>
        <v>0</v>
      </c>
      <c r="CN52" s="20"/>
      <c r="CO52" s="20">
        <f>IFERROR(ROUND(((INDEX('Stock List'!$M$11:$M$1010, MATCH(AV52, 'Stock List'!$K$11:$K$1010, 0))/INDEX('Stock List'!$L$11:$L$1010, MATCH(AV52, 'Stock List'!$K$11:$K$1010, 0)))*AU52), 2), 0)</f>
        <v>0</v>
      </c>
      <c r="CP52" s="20"/>
      <c r="CQ52" s="20">
        <f>IFERROR(ROUND(((INDEX('Stock List'!$M$11:$M$1010, MATCH(AX52, 'Stock List'!$K$11:$K$1010, 0))/INDEX('Stock List'!$L$11:$L$1010, MATCH(AX52, 'Stock List'!$K$11:$K$1010, 0)))*AW52), 2), 0)</f>
        <v>0</v>
      </c>
      <c r="CR52" s="22"/>
      <c r="CT52" s="106" t="str">
        <f t="shared" si="42"/>
        <v/>
      </c>
      <c r="CU52" s="22" t="str">
        <f t="shared" si="43"/>
        <v/>
      </c>
      <c r="CX52" s="106" t="str">
        <f t="shared" si="44"/>
        <v/>
      </c>
      <c r="CY52" s="20" t="str">
        <f t="shared" si="45"/>
        <v/>
      </c>
      <c r="CZ52" s="22" t="str">
        <f t="shared" si="46"/>
        <v/>
      </c>
      <c r="DB52" s="76" t="str">
        <f>IF($H52="", "", COUNTIF($G$11:$G$1010, "&gt;"&amp;$G52)+1+COUNTIF($G$11:$G52, $G52)-1)</f>
        <v/>
      </c>
      <c r="DC52" s="76" t="str">
        <f>IF($H52="", "", COUNTIF($CZ$11:$CZ$1010, "&gt;"&amp;$CZ52)+1+COUNTIF($CZ$11:$CZ52, $CZ52)-1)</f>
        <v/>
      </c>
      <c r="DE52" s="147" t="str">
        <f t="shared" si="47"/>
        <v/>
      </c>
      <c r="DF52" s="148"/>
      <c r="DG52" s="19" t="str">
        <f t="shared" si="48"/>
        <v/>
      </c>
      <c r="DH52" s="153" t="str">
        <f t="shared" si="49"/>
        <v/>
      </c>
      <c r="DI52" s="19" t="str">
        <f t="shared" si="2"/>
        <v/>
      </c>
      <c r="DJ52" s="153" t="str">
        <f t="shared" si="3"/>
        <v/>
      </c>
      <c r="DK52" s="19" t="str">
        <f t="shared" si="4"/>
        <v/>
      </c>
      <c r="DL52" s="153" t="str">
        <f t="shared" si="5"/>
        <v/>
      </c>
      <c r="DM52" s="19" t="str">
        <f t="shared" si="6"/>
        <v/>
      </c>
      <c r="DN52" s="153" t="str">
        <f t="shared" si="7"/>
        <v/>
      </c>
      <c r="DO52" s="19" t="str">
        <f t="shared" si="8"/>
        <v/>
      </c>
      <c r="DP52" s="153" t="str">
        <f t="shared" si="9"/>
        <v/>
      </c>
      <c r="DQ52" s="19" t="str">
        <f t="shared" si="10"/>
        <v/>
      </c>
      <c r="DR52" s="153" t="str">
        <f t="shared" si="11"/>
        <v/>
      </c>
      <c r="DS52" s="19" t="str">
        <f t="shared" si="12"/>
        <v/>
      </c>
      <c r="DT52" s="153" t="str">
        <f t="shared" si="13"/>
        <v/>
      </c>
      <c r="DU52" s="19" t="str">
        <f t="shared" si="14"/>
        <v/>
      </c>
      <c r="DV52" s="153" t="str">
        <f t="shared" si="15"/>
        <v/>
      </c>
      <c r="DW52" s="19" t="str">
        <f t="shared" si="16"/>
        <v/>
      </c>
      <c r="DX52" s="153" t="str">
        <f t="shared" si="17"/>
        <v/>
      </c>
      <c r="DY52" s="19" t="str">
        <f t="shared" si="18"/>
        <v/>
      </c>
      <c r="DZ52" s="153" t="str">
        <f t="shared" si="19"/>
        <v/>
      </c>
      <c r="EA52" s="19" t="str">
        <f t="shared" si="20"/>
        <v/>
      </c>
      <c r="EB52" s="153" t="str">
        <f t="shared" si="21"/>
        <v/>
      </c>
      <c r="EC52" s="19" t="str">
        <f t="shared" si="22"/>
        <v/>
      </c>
      <c r="ED52" s="153" t="str">
        <f t="shared" si="23"/>
        <v/>
      </c>
      <c r="EE52" s="19" t="str">
        <f t="shared" si="24"/>
        <v/>
      </c>
      <c r="EF52" s="153" t="str">
        <f t="shared" si="25"/>
        <v/>
      </c>
      <c r="EG52" s="19" t="str">
        <f t="shared" si="26"/>
        <v/>
      </c>
      <c r="EH52" s="153" t="str">
        <f t="shared" si="27"/>
        <v/>
      </c>
      <c r="EI52" s="19" t="str">
        <f t="shared" si="28"/>
        <v/>
      </c>
      <c r="EJ52" s="153" t="str">
        <f t="shared" si="29"/>
        <v/>
      </c>
      <c r="EK52" s="19" t="str">
        <f t="shared" si="30"/>
        <v/>
      </c>
      <c r="EL52" s="153" t="str">
        <f t="shared" si="31"/>
        <v/>
      </c>
      <c r="EM52" s="19" t="str">
        <f t="shared" si="32"/>
        <v/>
      </c>
      <c r="EN52" s="153" t="str">
        <f t="shared" si="33"/>
        <v/>
      </c>
      <c r="EO52" s="19" t="str">
        <f t="shared" si="34"/>
        <v/>
      </c>
      <c r="EP52" s="153" t="str">
        <f t="shared" si="35"/>
        <v/>
      </c>
      <c r="EQ52" s="19" t="str">
        <f t="shared" si="36"/>
        <v/>
      </c>
      <c r="ER52" s="153" t="str">
        <f t="shared" si="37"/>
        <v/>
      </c>
      <c r="ES52" s="19" t="str">
        <f t="shared" si="38"/>
        <v/>
      </c>
      <c r="ET52" s="153" t="str">
        <f t="shared" si="39"/>
        <v/>
      </c>
    </row>
    <row r="53" spans="1:150" x14ac:dyDescent="0.25">
      <c r="A53" s="31"/>
      <c r="B53" s="91" t="str">
        <f t="shared" si="40"/>
        <v/>
      </c>
      <c r="C53" s="20" t="str">
        <f t="shared" si="0"/>
        <v/>
      </c>
      <c r="D53" s="97" t="str">
        <f t="shared" si="1"/>
        <v/>
      </c>
      <c r="E53" s="62" t="str">
        <f t="shared" si="41"/>
        <v/>
      </c>
      <c r="F53" s="31"/>
      <c r="G53" s="282"/>
      <c r="H53" s="283"/>
      <c r="I53" s="284"/>
      <c r="J53" s="285"/>
      <c r="K53" s="286"/>
      <c r="L53" s="287"/>
      <c r="M53" s="288"/>
      <c r="N53" s="287"/>
      <c r="O53" s="288"/>
      <c r="P53" s="287"/>
      <c r="Q53" s="288"/>
      <c r="R53" s="287"/>
      <c r="S53" s="288"/>
      <c r="T53" s="287"/>
      <c r="U53" s="288"/>
      <c r="V53" s="287"/>
      <c r="W53" s="288"/>
      <c r="X53" s="287"/>
      <c r="Y53" s="288"/>
      <c r="Z53" s="287"/>
      <c r="AA53" s="288"/>
      <c r="AB53" s="287"/>
      <c r="AC53" s="288"/>
      <c r="AD53" s="287"/>
      <c r="AE53" s="288"/>
      <c r="AF53" s="287"/>
      <c r="AG53" s="288"/>
      <c r="AH53" s="287"/>
      <c r="AI53" s="288"/>
      <c r="AJ53" s="287"/>
      <c r="AK53" s="288"/>
      <c r="AL53" s="287"/>
      <c r="AM53" s="288"/>
      <c r="AN53" s="287"/>
      <c r="AO53" s="288"/>
      <c r="AP53" s="287"/>
      <c r="AQ53" s="288"/>
      <c r="AR53" s="287"/>
      <c r="AS53" s="288"/>
      <c r="AT53" s="287"/>
      <c r="AU53" s="288"/>
      <c r="AV53" s="287"/>
      <c r="AW53" s="288"/>
      <c r="AX53" s="287"/>
      <c r="AY53" s="31"/>
      <c r="BA53" s="76" t="str">
        <f t="shared" si="50"/>
        <v/>
      </c>
      <c r="BC53" s="76" t="str">
        <f>IF('Stock List'!$K53="", "", 'Stock List'!$K53)</f>
        <v/>
      </c>
      <c r="BE53" s="106">
        <f>IFERROR(ROUND(((INDEX('Stock List'!$M$11:$M$1010, MATCH(L53, 'Stock List'!$K$11:$K$1010, 0))/INDEX('Stock List'!$L$11:$L$1010, MATCH(L53, 'Stock List'!$K$11:$K$1010, 0)))*K53), 2), 0)</f>
        <v>0</v>
      </c>
      <c r="BF53" s="20"/>
      <c r="BG53" s="20">
        <f>IFERROR(ROUND(((INDEX('Stock List'!$M$11:$M$1010, MATCH(N53, 'Stock List'!$K$11:$K$1010, 0))/INDEX('Stock List'!$L$11:$L$1010, MATCH(N53, 'Stock List'!$K$11:$K$1010, 0)))*M53), 2), 0)</f>
        <v>0</v>
      </c>
      <c r="BH53" s="20"/>
      <c r="BI53" s="20">
        <f>IFERROR(ROUND(((INDEX('Stock List'!$M$11:$M$1010, MATCH(P53, 'Stock List'!$K$11:$K$1010, 0))/INDEX('Stock List'!$L$11:$L$1010, MATCH(P53, 'Stock List'!$K$11:$K$1010, 0)))*O53), 2), 0)</f>
        <v>0</v>
      </c>
      <c r="BJ53" s="20"/>
      <c r="BK53" s="20">
        <f>IFERROR(ROUND(((INDEX('Stock List'!$M$11:$M$1010, MATCH(R53, 'Stock List'!$K$11:$K$1010, 0))/INDEX('Stock List'!$L$11:$L$1010, MATCH(R53, 'Stock List'!$K$11:$K$1010, 0)))*Q53), 2), 0)</f>
        <v>0</v>
      </c>
      <c r="BL53" s="20"/>
      <c r="BM53" s="20">
        <f>IFERROR(ROUND(((INDEX('Stock List'!$M$11:$M$1010, MATCH(T53, 'Stock List'!$K$11:$K$1010, 0))/INDEX('Stock List'!$L$11:$L$1010, MATCH(T53, 'Stock List'!$K$11:$K$1010, 0)))*S53), 2), 0)</f>
        <v>0</v>
      </c>
      <c r="BN53" s="20"/>
      <c r="BO53" s="20">
        <f>IFERROR(ROUND(((INDEX('Stock List'!$M$11:$M$1010, MATCH(V53, 'Stock List'!$K$11:$K$1010, 0))/INDEX('Stock List'!$L$11:$L$1010, MATCH(V53, 'Stock List'!$K$11:$K$1010, 0)))*U53), 2), 0)</f>
        <v>0</v>
      </c>
      <c r="BP53" s="20"/>
      <c r="BQ53" s="20">
        <f>IFERROR(ROUND(((INDEX('Stock List'!$M$11:$M$1010, MATCH(X53, 'Stock List'!$K$11:$K$1010, 0))/INDEX('Stock List'!$L$11:$L$1010, MATCH(X53, 'Stock List'!$K$11:$K$1010, 0)))*W53), 2), 0)</f>
        <v>0</v>
      </c>
      <c r="BR53" s="20"/>
      <c r="BS53" s="20">
        <f>IFERROR(ROUND(((INDEX('Stock List'!$M$11:$M$1010, MATCH(Z53, 'Stock List'!$K$11:$K$1010, 0))/INDEX('Stock List'!$L$11:$L$1010, MATCH(Z53, 'Stock List'!$K$11:$K$1010, 0)))*Y53), 2), 0)</f>
        <v>0</v>
      </c>
      <c r="BT53" s="20"/>
      <c r="BU53" s="20">
        <f>IFERROR(ROUND(((INDEX('Stock List'!$M$11:$M$1010, MATCH(AB53, 'Stock List'!$K$11:$K$1010, 0))/INDEX('Stock List'!$L$11:$L$1010, MATCH(AB53, 'Stock List'!$K$11:$K$1010, 0)))*AA53), 2), 0)</f>
        <v>0</v>
      </c>
      <c r="BV53" s="20"/>
      <c r="BW53" s="20">
        <f>IFERROR(ROUND(((INDEX('Stock List'!$M$11:$M$1010, MATCH(AD53, 'Stock List'!$K$11:$K$1010, 0))/INDEX('Stock List'!$L$11:$L$1010, MATCH(AD53, 'Stock List'!$K$11:$K$1010, 0)))*AC53), 2), 0)</f>
        <v>0</v>
      </c>
      <c r="BX53" s="20"/>
      <c r="BY53" s="20">
        <f>IFERROR(ROUND(((INDEX('Stock List'!$M$11:$M$1010, MATCH(AF53, 'Stock List'!$K$11:$K$1010, 0))/INDEX('Stock List'!$L$11:$L$1010, MATCH(AF53, 'Stock List'!$K$11:$K$1010, 0)))*AE53), 2), 0)</f>
        <v>0</v>
      </c>
      <c r="BZ53" s="20"/>
      <c r="CA53" s="20">
        <f>IFERROR(ROUND(((INDEX('Stock List'!$M$11:$M$1010, MATCH(AH53, 'Stock List'!$K$11:$K$1010, 0))/INDEX('Stock List'!$L$11:$L$1010, MATCH(AH53, 'Stock List'!$K$11:$K$1010, 0)))*AG53), 2), 0)</f>
        <v>0</v>
      </c>
      <c r="CB53" s="20"/>
      <c r="CC53" s="20">
        <f>IFERROR(ROUND(((INDEX('Stock List'!$M$11:$M$1010, MATCH(AJ53, 'Stock List'!$K$11:$K$1010, 0))/INDEX('Stock List'!$L$11:$L$1010, MATCH(AJ53, 'Stock List'!$K$11:$K$1010, 0)))*AI53), 2), 0)</f>
        <v>0</v>
      </c>
      <c r="CD53" s="20"/>
      <c r="CE53" s="20">
        <f>IFERROR(ROUND(((INDEX('Stock List'!$M$11:$M$1010, MATCH(AL53, 'Stock List'!$K$11:$K$1010, 0))/INDEX('Stock List'!$L$11:$L$1010, MATCH(AL53, 'Stock List'!$K$11:$K$1010, 0)))*AK53), 2), 0)</f>
        <v>0</v>
      </c>
      <c r="CF53" s="20"/>
      <c r="CG53" s="20">
        <f>IFERROR(ROUND(((INDEX('Stock List'!$M$11:$M$1010, MATCH(AN53, 'Stock List'!$K$11:$K$1010, 0))/INDEX('Stock List'!$L$11:$L$1010, MATCH(AN53, 'Stock List'!$K$11:$K$1010, 0)))*AM53), 2), 0)</f>
        <v>0</v>
      </c>
      <c r="CH53" s="20"/>
      <c r="CI53" s="20">
        <f>IFERROR(ROUND(((INDEX('Stock List'!$M$11:$M$1010, MATCH(AP53, 'Stock List'!$K$11:$K$1010, 0))/INDEX('Stock List'!$L$11:$L$1010, MATCH(AP53, 'Stock List'!$K$11:$K$1010, 0)))*AO53), 2), 0)</f>
        <v>0</v>
      </c>
      <c r="CJ53" s="20"/>
      <c r="CK53" s="20">
        <f>IFERROR(ROUND(((INDEX('Stock List'!$M$11:$M$1010, MATCH(AR53, 'Stock List'!$K$11:$K$1010, 0))/INDEX('Stock List'!$L$11:$L$1010, MATCH(AR53, 'Stock List'!$K$11:$K$1010, 0)))*AQ53), 2), 0)</f>
        <v>0</v>
      </c>
      <c r="CL53" s="20"/>
      <c r="CM53" s="20">
        <f>IFERROR(ROUND(((INDEX('Stock List'!$M$11:$M$1010, MATCH(AT53, 'Stock List'!$K$11:$K$1010, 0))/INDEX('Stock List'!$L$11:$L$1010, MATCH(AT53, 'Stock List'!$K$11:$K$1010, 0)))*AS53), 2), 0)</f>
        <v>0</v>
      </c>
      <c r="CN53" s="20"/>
      <c r="CO53" s="20">
        <f>IFERROR(ROUND(((INDEX('Stock List'!$M$11:$M$1010, MATCH(AV53, 'Stock List'!$K$11:$K$1010, 0))/INDEX('Stock List'!$L$11:$L$1010, MATCH(AV53, 'Stock List'!$K$11:$K$1010, 0)))*AU53), 2), 0)</f>
        <v>0</v>
      </c>
      <c r="CP53" s="20"/>
      <c r="CQ53" s="20">
        <f>IFERROR(ROUND(((INDEX('Stock List'!$M$11:$M$1010, MATCH(AX53, 'Stock List'!$K$11:$K$1010, 0))/INDEX('Stock List'!$L$11:$L$1010, MATCH(AX53, 'Stock List'!$K$11:$K$1010, 0)))*AW53), 2), 0)</f>
        <v>0</v>
      </c>
      <c r="CR53" s="22"/>
      <c r="CT53" s="106" t="str">
        <f t="shared" si="42"/>
        <v/>
      </c>
      <c r="CU53" s="22" t="str">
        <f t="shared" si="43"/>
        <v/>
      </c>
      <c r="CX53" s="106" t="str">
        <f t="shared" si="44"/>
        <v/>
      </c>
      <c r="CY53" s="20" t="str">
        <f t="shared" si="45"/>
        <v/>
      </c>
      <c r="CZ53" s="22" t="str">
        <f t="shared" si="46"/>
        <v/>
      </c>
      <c r="DB53" s="76" t="str">
        <f>IF($H53="", "", COUNTIF($G$11:$G$1010, "&gt;"&amp;$G53)+1+COUNTIF($G$11:$G53, $G53)-1)</f>
        <v/>
      </c>
      <c r="DC53" s="76" t="str">
        <f>IF($H53="", "", COUNTIF($CZ$11:$CZ$1010, "&gt;"&amp;$CZ53)+1+COUNTIF($CZ$11:$CZ53, $CZ53)-1)</f>
        <v/>
      </c>
      <c r="DE53" s="147" t="str">
        <f t="shared" si="47"/>
        <v/>
      </c>
      <c r="DF53" s="148"/>
      <c r="DG53" s="19" t="str">
        <f t="shared" si="48"/>
        <v/>
      </c>
      <c r="DH53" s="153" t="str">
        <f t="shared" si="49"/>
        <v/>
      </c>
      <c r="DI53" s="19" t="str">
        <f t="shared" si="2"/>
        <v/>
      </c>
      <c r="DJ53" s="153" t="str">
        <f t="shared" si="3"/>
        <v/>
      </c>
      <c r="DK53" s="19" t="str">
        <f t="shared" si="4"/>
        <v/>
      </c>
      <c r="DL53" s="153" t="str">
        <f t="shared" si="5"/>
        <v/>
      </c>
      <c r="DM53" s="19" t="str">
        <f t="shared" si="6"/>
        <v/>
      </c>
      <c r="DN53" s="153" t="str">
        <f t="shared" si="7"/>
        <v/>
      </c>
      <c r="DO53" s="19" t="str">
        <f t="shared" si="8"/>
        <v/>
      </c>
      <c r="DP53" s="153" t="str">
        <f t="shared" si="9"/>
        <v/>
      </c>
      <c r="DQ53" s="19" t="str">
        <f t="shared" si="10"/>
        <v/>
      </c>
      <c r="DR53" s="153" t="str">
        <f t="shared" si="11"/>
        <v/>
      </c>
      <c r="DS53" s="19" t="str">
        <f t="shared" si="12"/>
        <v/>
      </c>
      <c r="DT53" s="153" t="str">
        <f t="shared" si="13"/>
        <v/>
      </c>
      <c r="DU53" s="19" t="str">
        <f t="shared" si="14"/>
        <v/>
      </c>
      <c r="DV53" s="153" t="str">
        <f t="shared" si="15"/>
        <v/>
      </c>
      <c r="DW53" s="19" t="str">
        <f t="shared" si="16"/>
        <v/>
      </c>
      <c r="DX53" s="153" t="str">
        <f t="shared" si="17"/>
        <v/>
      </c>
      <c r="DY53" s="19" t="str">
        <f t="shared" si="18"/>
        <v/>
      </c>
      <c r="DZ53" s="153" t="str">
        <f t="shared" si="19"/>
        <v/>
      </c>
      <c r="EA53" s="19" t="str">
        <f t="shared" si="20"/>
        <v/>
      </c>
      <c r="EB53" s="153" t="str">
        <f t="shared" si="21"/>
        <v/>
      </c>
      <c r="EC53" s="19" t="str">
        <f t="shared" si="22"/>
        <v/>
      </c>
      <c r="ED53" s="153" t="str">
        <f t="shared" si="23"/>
        <v/>
      </c>
      <c r="EE53" s="19" t="str">
        <f t="shared" si="24"/>
        <v/>
      </c>
      <c r="EF53" s="153" t="str">
        <f t="shared" si="25"/>
        <v/>
      </c>
      <c r="EG53" s="19" t="str">
        <f t="shared" si="26"/>
        <v/>
      </c>
      <c r="EH53" s="153" t="str">
        <f t="shared" si="27"/>
        <v/>
      </c>
      <c r="EI53" s="19" t="str">
        <f t="shared" si="28"/>
        <v/>
      </c>
      <c r="EJ53" s="153" t="str">
        <f t="shared" si="29"/>
        <v/>
      </c>
      <c r="EK53" s="19" t="str">
        <f t="shared" si="30"/>
        <v/>
      </c>
      <c r="EL53" s="153" t="str">
        <f t="shared" si="31"/>
        <v/>
      </c>
      <c r="EM53" s="19" t="str">
        <f t="shared" si="32"/>
        <v/>
      </c>
      <c r="EN53" s="153" t="str">
        <f t="shared" si="33"/>
        <v/>
      </c>
      <c r="EO53" s="19" t="str">
        <f t="shared" si="34"/>
        <v/>
      </c>
      <c r="EP53" s="153" t="str">
        <f t="shared" si="35"/>
        <v/>
      </c>
      <c r="EQ53" s="19" t="str">
        <f t="shared" si="36"/>
        <v/>
      </c>
      <c r="ER53" s="153" t="str">
        <f t="shared" si="37"/>
        <v/>
      </c>
      <c r="ES53" s="19" t="str">
        <f t="shared" si="38"/>
        <v/>
      </c>
      <c r="ET53" s="153" t="str">
        <f t="shared" si="39"/>
        <v/>
      </c>
    </row>
    <row r="54" spans="1:150" x14ac:dyDescent="0.25">
      <c r="A54" s="31"/>
      <c r="B54" s="91" t="str">
        <f t="shared" si="40"/>
        <v/>
      </c>
      <c r="C54" s="20" t="str">
        <f t="shared" si="0"/>
        <v/>
      </c>
      <c r="D54" s="97" t="str">
        <f t="shared" si="1"/>
        <v/>
      </c>
      <c r="E54" s="62" t="str">
        <f t="shared" si="41"/>
        <v/>
      </c>
      <c r="F54" s="31"/>
      <c r="G54" s="282"/>
      <c r="H54" s="283"/>
      <c r="I54" s="284"/>
      <c r="J54" s="285"/>
      <c r="K54" s="286"/>
      <c r="L54" s="287"/>
      <c r="M54" s="288"/>
      <c r="N54" s="287"/>
      <c r="O54" s="288"/>
      <c r="P54" s="287"/>
      <c r="Q54" s="288"/>
      <c r="R54" s="287"/>
      <c r="S54" s="288"/>
      <c r="T54" s="287"/>
      <c r="U54" s="288"/>
      <c r="V54" s="287"/>
      <c r="W54" s="288"/>
      <c r="X54" s="287"/>
      <c r="Y54" s="288"/>
      <c r="Z54" s="287"/>
      <c r="AA54" s="288"/>
      <c r="AB54" s="287"/>
      <c r="AC54" s="288"/>
      <c r="AD54" s="287"/>
      <c r="AE54" s="288"/>
      <c r="AF54" s="287"/>
      <c r="AG54" s="288"/>
      <c r="AH54" s="287"/>
      <c r="AI54" s="288"/>
      <c r="AJ54" s="287"/>
      <c r="AK54" s="288"/>
      <c r="AL54" s="287"/>
      <c r="AM54" s="288"/>
      <c r="AN54" s="287"/>
      <c r="AO54" s="288"/>
      <c r="AP54" s="287"/>
      <c r="AQ54" s="288"/>
      <c r="AR54" s="287"/>
      <c r="AS54" s="288"/>
      <c r="AT54" s="287"/>
      <c r="AU54" s="288"/>
      <c r="AV54" s="287"/>
      <c r="AW54" s="288"/>
      <c r="AX54" s="287"/>
      <c r="AY54" s="31"/>
      <c r="BA54" s="76" t="str">
        <f t="shared" si="50"/>
        <v/>
      </c>
      <c r="BC54" s="76" t="str">
        <f>IF('Stock List'!$K54="", "", 'Stock List'!$K54)</f>
        <v/>
      </c>
      <c r="BE54" s="106">
        <f>IFERROR(ROUND(((INDEX('Stock List'!$M$11:$M$1010, MATCH(L54, 'Stock List'!$K$11:$K$1010, 0))/INDEX('Stock List'!$L$11:$L$1010, MATCH(L54, 'Stock List'!$K$11:$K$1010, 0)))*K54), 2), 0)</f>
        <v>0</v>
      </c>
      <c r="BF54" s="20"/>
      <c r="BG54" s="20">
        <f>IFERROR(ROUND(((INDEX('Stock List'!$M$11:$M$1010, MATCH(N54, 'Stock List'!$K$11:$K$1010, 0))/INDEX('Stock List'!$L$11:$L$1010, MATCH(N54, 'Stock List'!$K$11:$K$1010, 0)))*M54), 2), 0)</f>
        <v>0</v>
      </c>
      <c r="BH54" s="20"/>
      <c r="BI54" s="20">
        <f>IFERROR(ROUND(((INDEX('Stock List'!$M$11:$M$1010, MATCH(P54, 'Stock List'!$K$11:$K$1010, 0))/INDEX('Stock List'!$L$11:$L$1010, MATCH(P54, 'Stock List'!$K$11:$K$1010, 0)))*O54), 2), 0)</f>
        <v>0</v>
      </c>
      <c r="BJ54" s="20"/>
      <c r="BK54" s="20">
        <f>IFERROR(ROUND(((INDEX('Stock List'!$M$11:$M$1010, MATCH(R54, 'Stock List'!$K$11:$K$1010, 0))/INDEX('Stock List'!$L$11:$L$1010, MATCH(R54, 'Stock List'!$K$11:$K$1010, 0)))*Q54), 2), 0)</f>
        <v>0</v>
      </c>
      <c r="BL54" s="20"/>
      <c r="BM54" s="20">
        <f>IFERROR(ROUND(((INDEX('Stock List'!$M$11:$M$1010, MATCH(T54, 'Stock List'!$K$11:$K$1010, 0))/INDEX('Stock List'!$L$11:$L$1010, MATCH(T54, 'Stock List'!$K$11:$K$1010, 0)))*S54), 2), 0)</f>
        <v>0</v>
      </c>
      <c r="BN54" s="20"/>
      <c r="BO54" s="20">
        <f>IFERROR(ROUND(((INDEX('Stock List'!$M$11:$M$1010, MATCH(V54, 'Stock List'!$K$11:$K$1010, 0))/INDEX('Stock List'!$L$11:$L$1010, MATCH(V54, 'Stock List'!$K$11:$K$1010, 0)))*U54), 2), 0)</f>
        <v>0</v>
      </c>
      <c r="BP54" s="20"/>
      <c r="BQ54" s="20">
        <f>IFERROR(ROUND(((INDEX('Stock List'!$M$11:$M$1010, MATCH(X54, 'Stock List'!$K$11:$K$1010, 0))/INDEX('Stock List'!$L$11:$L$1010, MATCH(X54, 'Stock List'!$K$11:$K$1010, 0)))*W54), 2), 0)</f>
        <v>0</v>
      </c>
      <c r="BR54" s="20"/>
      <c r="BS54" s="20">
        <f>IFERROR(ROUND(((INDEX('Stock List'!$M$11:$M$1010, MATCH(Z54, 'Stock List'!$K$11:$K$1010, 0))/INDEX('Stock List'!$L$11:$L$1010, MATCH(Z54, 'Stock List'!$K$11:$K$1010, 0)))*Y54), 2), 0)</f>
        <v>0</v>
      </c>
      <c r="BT54" s="20"/>
      <c r="BU54" s="20">
        <f>IFERROR(ROUND(((INDEX('Stock List'!$M$11:$M$1010, MATCH(AB54, 'Stock List'!$K$11:$K$1010, 0))/INDEX('Stock List'!$L$11:$L$1010, MATCH(AB54, 'Stock List'!$K$11:$K$1010, 0)))*AA54), 2), 0)</f>
        <v>0</v>
      </c>
      <c r="BV54" s="20"/>
      <c r="BW54" s="20">
        <f>IFERROR(ROUND(((INDEX('Stock List'!$M$11:$M$1010, MATCH(AD54, 'Stock List'!$K$11:$K$1010, 0))/INDEX('Stock List'!$L$11:$L$1010, MATCH(AD54, 'Stock List'!$K$11:$K$1010, 0)))*AC54), 2), 0)</f>
        <v>0</v>
      </c>
      <c r="BX54" s="20"/>
      <c r="BY54" s="20">
        <f>IFERROR(ROUND(((INDEX('Stock List'!$M$11:$M$1010, MATCH(AF54, 'Stock List'!$K$11:$K$1010, 0))/INDEX('Stock List'!$L$11:$L$1010, MATCH(AF54, 'Stock List'!$K$11:$K$1010, 0)))*AE54), 2), 0)</f>
        <v>0</v>
      </c>
      <c r="BZ54" s="20"/>
      <c r="CA54" s="20">
        <f>IFERROR(ROUND(((INDEX('Stock List'!$M$11:$M$1010, MATCH(AH54, 'Stock List'!$K$11:$K$1010, 0))/INDEX('Stock List'!$L$11:$L$1010, MATCH(AH54, 'Stock List'!$K$11:$K$1010, 0)))*AG54), 2), 0)</f>
        <v>0</v>
      </c>
      <c r="CB54" s="20"/>
      <c r="CC54" s="20">
        <f>IFERROR(ROUND(((INDEX('Stock List'!$M$11:$M$1010, MATCH(AJ54, 'Stock List'!$K$11:$K$1010, 0))/INDEX('Stock List'!$L$11:$L$1010, MATCH(AJ54, 'Stock List'!$K$11:$K$1010, 0)))*AI54), 2), 0)</f>
        <v>0</v>
      </c>
      <c r="CD54" s="20"/>
      <c r="CE54" s="20">
        <f>IFERROR(ROUND(((INDEX('Stock List'!$M$11:$M$1010, MATCH(AL54, 'Stock List'!$K$11:$K$1010, 0))/INDEX('Stock List'!$L$11:$L$1010, MATCH(AL54, 'Stock List'!$K$11:$K$1010, 0)))*AK54), 2), 0)</f>
        <v>0</v>
      </c>
      <c r="CF54" s="20"/>
      <c r="CG54" s="20">
        <f>IFERROR(ROUND(((INDEX('Stock List'!$M$11:$M$1010, MATCH(AN54, 'Stock List'!$K$11:$K$1010, 0))/INDEX('Stock List'!$L$11:$L$1010, MATCH(AN54, 'Stock List'!$K$11:$K$1010, 0)))*AM54), 2), 0)</f>
        <v>0</v>
      </c>
      <c r="CH54" s="20"/>
      <c r="CI54" s="20">
        <f>IFERROR(ROUND(((INDEX('Stock List'!$M$11:$M$1010, MATCH(AP54, 'Stock List'!$K$11:$K$1010, 0))/INDEX('Stock List'!$L$11:$L$1010, MATCH(AP54, 'Stock List'!$K$11:$K$1010, 0)))*AO54), 2), 0)</f>
        <v>0</v>
      </c>
      <c r="CJ54" s="20"/>
      <c r="CK54" s="20">
        <f>IFERROR(ROUND(((INDEX('Stock List'!$M$11:$M$1010, MATCH(AR54, 'Stock List'!$K$11:$K$1010, 0))/INDEX('Stock List'!$L$11:$L$1010, MATCH(AR54, 'Stock List'!$K$11:$K$1010, 0)))*AQ54), 2), 0)</f>
        <v>0</v>
      </c>
      <c r="CL54" s="20"/>
      <c r="CM54" s="20">
        <f>IFERROR(ROUND(((INDEX('Stock List'!$M$11:$M$1010, MATCH(AT54, 'Stock List'!$K$11:$K$1010, 0))/INDEX('Stock List'!$L$11:$L$1010, MATCH(AT54, 'Stock List'!$K$11:$K$1010, 0)))*AS54), 2), 0)</f>
        <v>0</v>
      </c>
      <c r="CN54" s="20"/>
      <c r="CO54" s="20">
        <f>IFERROR(ROUND(((INDEX('Stock List'!$M$11:$M$1010, MATCH(AV54, 'Stock List'!$K$11:$K$1010, 0))/INDEX('Stock List'!$L$11:$L$1010, MATCH(AV54, 'Stock List'!$K$11:$K$1010, 0)))*AU54), 2), 0)</f>
        <v>0</v>
      </c>
      <c r="CP54" s="20"/>
      <c r="CQ54" s="20">
        <f>IFERROR(ROUND(((INDEX('Stock List'!$M$11:$M$1010, MATCH(AX54, 'Stock List'!$K$11:$K$1010, 0))/INDEX('Stock List'!$L$11:$L$1010, MATCH(AX54, 'Stock List'!$K$11:$K$1010, 0)))*AW54), 2), 0)</f>
        <v>0</v>
      </c>
      <c r="CR54" s="22"/>
      <c r="CT54" s="106" t="str">
        <f t="shared" si="42"/>
        <v/>
      </c>
      <c r="CU54" s="22" t="str">
        <f t="shared" si="43"/>
        <v/>
      </c>
      <c r="CX54" s="106" t="str">
        <f t="shared" si="44"/>
        <v/>
      </c>
      <c r="CY54" s="20" t="str">
        <f t="shared" si="45"/>
        <v/>
      </c>
      <c r="CZ54" s="22" t="str">
        <f t="shared" si="46"/>
        <v/>
      </c>
      <c r="DB54" s="76" t="str">
        <f>IF($H54="", "", COUNTIF($G$11:$G$1010, "&gt;"&amp;$G54)+1+COUNTIF($G$11:$G54, $G54)-1)</f>
        <v/>
      </c>
      <c r="DC54" s="76" t="str">
        <f>IF($H54="", "", COUNTIF($CZ$11:$CZ$1010, "&gt;"&amp;$CZ54)+1+COUNTIF($CZ$11:$CZ54, $CZ54)-1)</f>
        <v/>
      </c>
      <c r="DE54" s="147" t="str">
        <f t="shared" si="47"/>
        <v/>
      </c>
      <c r="DF54" s="148"/>
      <c r="DG54" s="19" t="str">
        <f t="shared" si="48"/>
        <v/>
      </c>
      <c r="DH54" s="153" t="str">
        <f t="shared" si="49"/>
        <v/>
      </c>
      <c r="DI54" s="19" t="str">
        <f t="shared" si="2"/>
        <v/>
      </c>
      <c r="DJ54" s="153" t="str">
        <f t="shared" si="3"/>
        <v/>
      </c>
      <c r="DK54" s="19" t="str">
        <f t="shared" si="4"/>
        <v/>
      </c>
      <c r="DL54" s="153" t="str">
        <f t="shared" si="5"/>
        <v/>
      </c>
      <c r="DM54" s="19" t="str">
        <f t="shared" si="6"/>
        <v/>
      </c>
      <c r="DN54" s="153" t="str">
        <f t="shared" si="7"/>
        <v/>
      </c>
      <c r="DO54" s="19" t="str">
        <f t="shared" si="8"/>
        <v/>
      </c>
      <c r="DP54" s="153" t="str">
        <f t="shared" si="9"/>
        <v/>
      </c>
      <c r="DQ54" s="19" t="str">
        <f t="shared" si="10"/>
        <v/>
      </c>
      <c r="DR54" s="153" t="str">
        <f t="shared" si="11"/>
        <v/>
      </c>
      <c r="DS54" s="19" t="str">
        <f t="shared" si="12"/>
        <v/>
      </c>
      <c r="DT54" s="153" t="str">
        <f t="shared" si="13"/>
        <v/>
      </c>
      <c r="DU54" s="19" t="str">
        <f t="shared" si="14"/>
        <v/>
      </c>
      <c r="DV54" s="153" t="str">
        <f t="shared" si="15"/>
        <v/>
      </c>
      <c r="DW54" s="19" t="str">
        <f t="shared" si="16"/>
        <v/>
      </c>
      <c r="DX54" s="153" t="str">
        <f t="shared" si="17"/>
        <v/>
      </c>
      <c r="DY54" s="19" t="str">
        <f t="shared" si="18"/>
        <v/>
      </c>
      <c r="DZ54" s="153" t="str">
        <f t="shared" si="19"/>
        <v/>
      </c>
      <c r="EA54" s="19" t="str">
        <f t="shared" si="20"/>
        <v/>
      </c>
      <c r="EB54" s="153" t="str">
        <f t="shared" si="21"/>
        <v/>
      </c>
      <c r="EC54" s="19" t="str">
        <f t="shared" si="22"/>
        <v/>
      </c>
      <c r="ED54" s="153" t="str">
        <f t="shared" si="23"/>
        <v/>
      </c>
      <c r="EE54" s="19" t="str">
        <f t="shared" si="24"/>
        <v/>
      </c>
      <c r="EF54" s="153" t="str">
        <f t="shared" si="25"/>
        <v/>
      </c>
      <c r="EG54" s="19" t="str">
        <f t="shared" si="26"/>
        <v/>
      </c>
      <c r="EH54" s="153" t="str">
        <f t="shared" si="27"/>
        <v/>
      </c>
      <c r="EI54" s="19" t="str">
        <f t="shared" si="28"/>
        <v/>
      </c>
      <c r="EJ54" s="153" t="str">
        <f t="shared" si="29"/>
        <v/>
      </c>
      <c r="EK54" s="19" t="str">
        <f t="shared" si="30"/>
        <v/>
      </c>
      <c r="EL54" s="153" t="str">
        <f t="shared" si="31"/>
        <v/>
      </c>
      <c r="EM54" s="19" t="str">
        <f t="shared" si="32"/>
        <v/>
      </c>
      <c r="EN54" s="153" t="str">
        <f t="shared" si="33"/>
        <v/>
      </c>
      <c r="EO54" s="19" t="str">
        <f t="shared" si="34"/>
        <v/>
      </c>
      <c r="EP54" s="153" t="str">
        <f t="shared" si="35"/>
        <v/>
      </c>
      <c r="EQ54" s="19" t="str">
        <f t="shared" si="36"/>
        <v/>
      </c>
      <c r="ER54" s="153" t="str">
        <f t="shared" si="37"/>
        <v/>
      </c>
      <c r="ES54" s="19" t="str">
        <f t="shared" si="38"/>
        <v/>
      </c>
      <c r="ET54" s="153" t="str">
        <f t="shared" si="39"/>
        <v/>
      </c>
    </row>
    <row r="55" spans="1:150" x14ac:dyDescent="0.25">
      <c r="A55" s="31"/>
      <c r="B55" s="91" t="str">
        <f t="shared" si="40"/>
        <v/>
      </c>
      <c r="C55" s="20" t="str">
        <f t="shared" si="0"/>
        <v/>
      </c>
      <c r="D55" s="97" t="str">
        <f t="shared" si="1"/>
        <v/>
      </c>
      <c r="E55" s="62" t="str">
        <f t="shared" si="41"/>
        <v/>
      </c>
      <c r="F55" s="31"/>
      <c r="G55" s="282"/>
      <c r="H55" s="283"/>
      <c r="I55" s="284"/>
      <c r="J55" s="285"/>
      <c r="K55" s="286"/>
      <c r="L55" s="287"/>
      <c r="M55" s="288"/>
      <c r="N55" s="287"/>
      <c r="O55" s="288"/>
      <c r="P55" s="287"/>
      <c r="Q55" s="288"/>
      <c r="R55" s="287"/>
      <c r="S55" s="288"/>
      <c r="T55" s="287"/>
      <c r="U55" s="288"/>
      <c r="V55" s="287"/>
      <c r="W55" s="288"/>
      <c r="X55" s="287"/>
      <c r="Y55" s="288"/>
      <c r="Z55" s="287"/>
      <c r="AA55" s="288"/>
      <c r="AB55" s="287"/>
      <c r="AC55" s="288"/>
      <c r="AD55" s="287"/>
      <c r="AE55" s="288"/>
      <c r="AF55" s="287"/>
      <c r="AG55" s="288"/>
      <c r="AH55" s="287"/>
      <c r="AI55" s="288"/>
      <c r="AJ55" s="287"/>
      <c r="AK55" s="288"/>
      <c r="AL55" s="287"/>
      <c r="AM55" s="288"/>
      <c r="AN55" s="287"/>
      <c r="AO55" s="288"/>
      <c r="AP55" s="287"/>
      <c r="AQ55" s="288"/>
      <c r="AR55" s="287"/>
      <c r="AS55" s="288"/>
      <c r="AT55" s="287"/>
      <c r="AU55" s="288"/>
      <c r="AV55" s="287"/>
      <c r="AW55" s="288"/>
      <c r="AX55" s="287"/>
      <c r="AY55" s="31"/>
      <c r="BA55" s="76" t="str">
        <f t="shared" si="50"/>
        <v/>
      </c>
      <c r="BC55" s="76" t="str">
        <f>IF('Stock List'!$K55="", "", 'Stock List'!$K55)</f>
        <v/>
      </c>
      <c r="BE55" s="106">
        <f>IFERROR(ROUND(((INDEX('Stock List'!$M$11:$M$1010, MATCH(L55, 'Stock List'!$K$11:$K$1010, 0))/INDEX('Stock List'!$L$11:$L$1010, MATCH(L55, 'Stock List'!$K$11:$K$1010, 0)))*K55), 2), 0)</f>
        <v>0</v>
      </c>
      <c r="BF55" s="20"/>
      <c r="BG55" s="20">
        <f>IFERROR(ROUND(((INDEX('Stock List'!$M$11:$M$1010, MATCH(N55, 'Stock List'!$K$11:$K$1010, 0))/INDEX('Stock List'!$L$11:$L$1010, MATCH(N55, 'Stock List'!$K$11:$K$1010, 0)))*M55), 2), 0)</f>
        <v>0</v>
      </c>
      <c r="BH55" s="20"/>
      <c r="BI55" s="20">
        <f>IFERROR(ROUND(((INDEX('Stock List'!$M$11:$M$1010, MATCH(P55, 'Stock List'!$K$11:$K$1010, 0))/INDEX('Stock List'!$L$11:$L$1010, MATCH(P55, 'Stock List'!$K$11:$K$1010, 0)))*O55), 2), 0)</f>
        <v>0</v>
      </c>
      <c r="BJ55" s="20"/>
      <c r="BK55" s="20">
        <f>IFERROR(ROUND(((INDEX('Stock List'!$M$11:$M$1010, MATCH(R55, 'Stock List'!$K$11:$K$1010, 0))/INDEX('Stock List'!$L$11:$L$1010, MATCH(R55, 'Stock List'!$K$11:$K$1010, 0)))*Q55), 2), 0)</f>
        <v>0</v>
      </c>
      <c r="BL55" s="20"/>
      <c r="BM55" s="20">
        <f>IFERROR(ROUND(((INDEX('Stock List'!$M$11:$M$1010, MATCH(T55, 'Stock List'!$K$11:$K$1010, 0))/INDEX('Stock List'!$L$11:$L$1010, MATCH(T55, 'Stock List'!$K$11:$K$1010, 0)))*S55), 2), 0)</f>
        <v>0</v>
      </c>
      <c r="BN55" s="20"/>
      <c r="BO55" s="20">
        <f>IFERROR(ROUND(((INDEX('Stock List'!$M$11:$M$1010, MATCH(V55, 'Stock List'!$K$11:$K$1010, 0))/INDEX('Stock List'!$L$11:$L$1010, MATCH(V55, 'Stock List'!$K$11:$K$1010, 0)))*U55), 2), 0)</f>
        <v>0</v>
      </c>
      <c r="BP55" s="20"/>
      <c r="BQ55" s="20">
        <f>IFERROR(ROUND(((INDEX('Stock List'!$M$11:$M$1010, MATCH(X55, 'Stock List'!$K$11:$K$1010, 0))/INDEX('Stock List'!$L$11:$L$1010, MATCH(X55, 'Stock List'!$K$11:$K$1010, 0)))*W55), 2), 0)</f>
        <v>0</v>
      </c>
      <c r="BR55" s="20"/>
      <c r="BS55" s="20">
        <f>IFERROR(ROUND(((INDEX('Stock List'!$M$11:$M$1010, MATCH(Z55, 'Stock List'!$K$11:$K$1010, 0))/INDEX('Stock List'!$L$11:$L$1010, MATCH(Z55, 'Stock List'!$K$11:$K$1010, 0)))*Y55), 2), 0)</f>
        <v>0</v>
      </c>
      <c r="BT55" s="20"/>
      <c r="BU55" s="20">
        <f>IFERROR(ROUND(((INDEX('Stock List'!$M$11:$M$1010, MATCH(AB55, 'Stock List'!$K$11:$K$1010, 0))/INDEX('Stock List'!$L$11:$L$1010, MATCH(AB55, 'Stock List'!$K$11:$K$1010, 0)))*AA55), 2), 0)</f>
        <v>0</v>
      </c>
      <c r="BV55" s="20"/>
      <c r="BW55" s="20">
        <f>IFERROR(ROUND(((INDEX('Stock List'!$M$11:$M$1010, MATCH(AD55, 'Stock List'!$K$11:$K$1010, 0))/INDEX('Stock List'!$L$11:$L$1010, MATCH(AD55, 'Stock List'!$K$11:$K$1010, 0)))*AC55), 2), 0)</f>
        <v>0</v>
      </c>
      <c r="BX55" s="20"/>
      <c r="BY55" s="20">
        <f>IFERROR(ROUND(((INDEX('Stock List'!$M$11:$M$1010, MATCH(AF55, 'Stock List'!$K$11:$K$1010, 0))/INDEX('Stock List'!$L$11:$L$1010, MATCH(AF55, 'Stock List'!$K$11:$K$1010, 0)))*AE55), 2), 0)</f>
        <v>0</v>
      </c>
      <c r="BZ55" s="20"/>
      <c r="CA55" s="20">
        <f>IFERROR(ROUND(((INDEX('Stock List'!$M$11:$M$1010, MATCH(AH55, 'Stock List'!$K$11:$K$1010, 0))/INDEX('Stock List'!$L$11:$L$1010, MATCH(AH55, 'Stock List'!$K$11:$K$1010, 0)))*AG55), 2), 0)</f>
        <v>0</v>
      </c>
      <c r="CB55" s="20"/>
      <c r="CC55" s="20">
        <f>IFERROR(ROUND(((INDEX('Stock List'!$M$11:$M$1010, MATCH(AJ55, 'Stock List'!$K$11:$K$1010, 0))/INDEX('Stock List'!$L$11:$L$1010, MATCH(AJ55, 'Stock List'!$K$11:$K$1010, 0)))*AI55), 2), 0)</f>
        <v>0</v>
      </c>
      <c r="CD55" s="20"/>
      <c r="CE55" s="20">
        <f>IFERROR(ROUND(((INDEX('Stock List'!$M$11:$M$1010, MATCH(AL55, 'Stock List'!$K$11:$K$1010, 0))/INDEX('Stock List'!$L$11:$L$1010, MATCH(AL55, 'Stock List'!$K$11:$K$1010, 0)))*AK55), 2), 0)</f>
        <v>0</v>
      </c>
      <c r="CF55" s="20"/>
      <c r="CG55" s="20">
        <f>IFERROR(ROUND(((INDEX('Stock List'!$M$11:$M$1010, MATCH(AN55, 'Stock List'!$K$11:$K$1010, 0))/INDEX('Stock List'!$L$11:$L$1010, MATCH(AN55, 'Stock List'!$K$11:$K$1010, 0)))*AM55), 2), 0)</f>
        <v>0</v>
      </c>
      <c r="CH55" s="20"/>
      <c r="CI55" s="20">
        <f>IFERROR(ROUND(((INDEX('Stock List'!$M$11:$M$1010, MATCH(AP55, 'Stock List'!$K$11:$K$1010, 0))/INDEX('Stock List'!$L$11:$L$1010, MATCH(AP55, 'Stock List'!$K$11:$K$1010, 0)))*AO55), 2), 0)</f>
        <v>0</v>
      </c>
      <c r="CJ55" s="20"/>
      <c r="CK55" s="20">
        <f>IFERROR(ROUND(((INDEX('Stock List'!$M$11:$M$1010, MATCH(AR55, 'Stock List'!$K$11:$K$1010, 0))/INDEX('Stock List'!$L$11:$L$1010, MATCH(AR55, 'Stock List'!$K$11:$K$1010, 0)))*AQ55), 2), 0)</f>
        <v>0</v>
      </c>
      <c r="CL55" s="20"/>
      <c r="CM55" s="20">
        <f>IFERROR(ROUND(((INDEX('Stock List'!$M$11:$M$1010, MATCH(AT55, 'Stock List'!$K$11:$K$1010, 0))/INDEX('Stock List'!$L$11:$L$1010, MATCH(AT55, 'Stock List'!$K$11:$K$1010, 0)))*AS55), 2), 0)</f>
        <v>0</v>
      </c>
      <c r="CN55" s="20"/>
      <c r="CO55" s="20">
        <f>IFERROR(ROUND(((INDEX('Stock List'!$M$11:$M$1010, MATCH(AV55, 'Stock List'!$K$11:$K$1010, 0))/INDEX('Stock List'!$L$11:$L$1010, MATCH(AV55, 'Stock List'!$K$11:$K$1010, 0)))*AU55), 2), 0)</f>
        <v>0</v>
      </c>
      <c r="CP55" s="20"/>
      <c r="CQ55" s="20">
        <f>IFERROR(ROUND(((INDEX('Stock List'!$M$11:$M$1010, MATCH(AX55, 'Stock List'!$K$11:$K$1010, 0))/INDEX('Stock List'!$L$11:$L$1010, MATCH(AX55, 'Stock List'!$K$11:$K$1010, 0)))*AW55), 2), 0)</f>
        <v>0</v>
      </c>
      <c r="CR55" s="22"/>
      <c r="CT55" s="106" t="str">
        <f t="shared" si="42"/>
        <v/>
      </c>
      <c r="CU55" s="22" t="str">
        <f t="shared" si="43"/>
        <v/>
      </c>
      <c r="CX55" s="106" t="str">
        <f t="shared" si="44"/>
        <v/>
      </c>
      <c r="CY55" s="20" t="str">
        <f t="shared" si="45"/>
        <v/>
      </c>
      <c r="CZ55" s="22" t="str">
        <f t="shared" si="46"/>
        <v/>
      </c>
      <c r="DB55" s="76" t="str">
        <f>IF($H55="", "", COUNTIF($G$11:$G$1010, "&gt;"&amp;$G55)+1+COUNTIF($G$11:$G55, $G55)-1)</f>
        <v/>
      </c>
      <c r="DC55" s="76" t="str">
        <f>IF($H55="", "", COUNTIF($CZ$11:$CZ$1010, "&gt;"&amp;$CZ55)+1+COUNTIF($CZ$11:$CZ55, $CZ55)-1)</f>
        <v/>
      </c>
      <c r="DE55" s="147" t="str">
        <f t="shared" si="47"/>
        <v/>
      </c>
      <c r="DF55" s="148"/>
      <c r="DG55" s="19" t="str">
        <f t="shared" si="48"/>
        <v/>
      </c>
      <c r="DH55" s="153" t="str">
        <f t="shared" si="49"/>
        <v/>
      </c>
      <c r="DI55" s="19" t="str">
        <f t="shared" si="2"/>
        <v/>
      </c>
      <c r="DJ55" s="153" t="str">
        <f t="shared" si="3"/>
        <v/>
      </c>
      <c r="DK55" s="19" t="str">
        <f t="shared" si="4"/>
        <v/>
      </c>
      <c r="DL55" s="153" t="str">
        <f t="shared" si="5"/>
        <v/>
      </c>
      <c r="DM55" s="19" t="str">
        <f t="shared" si="6"/>
        <v/>
      </c>
      <c r="DN55" s="153" t="str">
        <f t="shared" si="7"/>
        <v/>
      </c>
      <c r="DO55" s="19" t="str">
        <f t="shared" si="8"/>
        <v/>
      </c>
      <c r="DP55" s="153" t="str">
        <f t="shared" si="9"/>
        <v/>
      </c>
      <c r="DQ55" s="19" t="str">
        <f t="shared" si="10"/>
        <v/>
      </c>
      <c r="DR55" s="153" t="str">
        <f t="shared" si="11"/>
        <v/>
      </c>
      <c r="DS55" s="19" t="str">
        <f t="shared" si="12"/>
        <v/>
      </c>
      <c r="DT55" s="153" t="str">
        <f t="shared" si="13"/>
        <v/>
      </c>
      <c r="DU55" s="19" t="str">
        <f t="shared" si="14"/>
        <v/>
      </c>
      <c r="DV55" s="153" t="str">
        <f t="shared" si="15"/>
        <v/>
      </c>
      <c r="DW55" s="19" t="str">
        <f t="shared" si="16"/>
        <v/>
      </c>
      <c r="DX55" s="153" t="str">
        <f t="shared" si="17"/>
        <v/>
      </c>
      <c r="DY55" s="19" t="str">
        <f t="shared" si="18"/>
        <v/>
      </c>
      <c r="DZ55" s="153" t="str">
        <f t="shared" si="19"/>
        <v/>
      </c>
      <c r="EA55" s="19" t="str">
        <f t="shared" si="20"/>
        <v/>
      </c>
      <c r="EB55" s="153" t="str">
        <f t="shared" si="21"/>
        <v/>
      </c>
      <c r="EC55" s="19" t="str">
        <f t="shared" si="22"/>
        <v/>
      </c>
      <c r="ED55" s="153" t="str">
        <f t="shared" si="23"/>
        <v/>
      </c>
      <c r="EE55" s="19" t="str">
        <f t="shared" si="24"/>
        <v/>
      </c>
      <c r="EF55" s="153" t="str">
        <f t="shared" si="25"/>
        <v/>
      </c>
      <c r="EG55" s="19" t="str">
        <f t="shared" si="26"/>
        <v/>
      </c>
      <c r="EH55" s="153" t="str">
        <f t="shared" si="27"/>
        <v/>
      </c>
      <c r="EI55" s="19" t="str">
        <f t="shared" si="28"/>
        <v/>
      </c>
      <c r="EJ55" s="153" t="str">
        <f t="shared" si="29"/>
        <v/>
      </c>
      <c r="EK55" s="19" t="str">
        <f t="shared" si="30"/>
        <v/>
      </c>
      <c r="EL55" s="153" t="str">
        <f t="shared" si="31"/>
        <v/>
      </c>
      <c r="EM55" s="19" t="str">
        <f t="shared" si="32"/>
        <v/>
      </c>
      <c r="EN55" s="153" t="str">
        <f t="shared" si="33"/>
        <v/>
      </c>
      <c r="EO55" s="19" t="str">
        <f t="shared" si="34"/>
        <v/>
      </c>
      <c r="EP55" s="153" t="str">
        <f t="shared" si="35"/>
        <v/>
      </c>
      <c r="EQ55" s="19" t="str">
        <f t="shared" si="36"/>
        <v/>
      </c>
      <c r="ER55" s="153" t="str">
        <f t="shared" si="37"/>
        <v/>
      </c>
      <c r="ES55" s="19" t="str">
        <f t="shared" si="38"/>
        <v/>
      </c>
      <c r="ET55" s="153" t="str">
        <f t="shared" si="39"/>
        <v/>
      </c>
    </row>
    <row r="56" spans="1:150" x14ac:dyDescent="0.25">
      <c r="A56" s="31"/>
      <c r="B56" s="91" t="str">
        <f t="shared" si="40"/>
        <v/>
      </c>
      <c r="C56" s="20" t="str">
        <f t="shared" si="0"/>
        <v/>
      </c>
      <c r="D56" s="97" t="str">
        <f t="shared" si="1"/>
        <v/>
      </c>
      <c r="E56" s="62" t="str">
        <f t="shared" si="41"/>
        <v/>
      </c>
      <c r="F56" s="31"/>
      <c r="G56" s="282"/>
      <c r="H56" s="283"/>
      <c r="I56" s="284"/>
      <c r="J56" s="285"/>
      <c r="K56" s="286"/>
      <c r="L56" s="287"/>
      <c r="M56" s="288"/>
      <c r="N56" s="287"/>
      <c r="O56" s="288"/>
      <c r="P56" s="287"/>
      <c r="Q56" s="288"/>
      <c r="R56" s="287"/>
      <c r="S56" s="288"/>
      <c r="T56" s="287"/>
      <c r="U56" s="288"/>
      <c r="V56" s="287"/>
      <c r="W56" s="288"/>
      <c r="X56" s="287"/>
      <c r="Y56" s="288"/>
      <c r="Z56" s="287"/>
      <c r="AA56" s="288"/>
      <c r="AB56" s="287"/>
      <c r="AC56" s="288"/>
      <c r="AD56" s="287"/>
      <c r="AE56" s="288"/>
      <c r="AF56" s="287"/>
      <c r="AG56" s="288"/>
      <c r="AH56" s="287"/>
      <c r="AI56" s="288"/>
      <c r="AJ56" s="287"/>
      <c r="AK56" s="288"/>
      <c r="AL56" s="287"/>
      <c r="AM56" s="288"/>
      <c r="AN56" s="287"/>
      <c r="AO56" s="288"/>
      <c r="AP56" s="287"/>
      <c r="AQ56" s="288"/>
      <c r="AR56" s="287"/>
      <c r="AS56" s="288"/>
      <c r="AT56" s="287"/>
      <c r="AU56" s="288"/>
      <c r="AV56" s="287"/>
      <c r="AW56" s="288"/>
      <c r="AX56" s="287"/>
      <c r="AY56" s="31"/>
      <c r="BA56" s="76" t="str">
        <f t="shared" si="50"/>
        <v/>
      </c>
      <c r="BC56" s="76" t="str">
        <f>IF('Stock List'!$K56="", "", 'Stock List'!$K56)</f>
        <v/>
      </c>
      <c r="BE56" s="106">
        <f>IFERROR(ROUND(((INDEX('Stock List'!$M$11:$M$1010, MATCH(L56, 'Stock List'!$K$11:$K$1010, 0))/INDEX('Stock List'!$L$11:$L$1010, MATCH(L56, 'Stock List'!$K$11:$K$1010, 0)))*K56), 2), 0)</f>
        <v>0</v>
      </c>
      <c r="BF56" s="20"/>
      <c r="BG56" s="20">
        <f>IFERROR(ROUND(((INDEX('Stock List'!$M$11:$M$1010, MATCH(N56, 'Stock List'!$K$11:$K$1010, 0))/INDEX('Stock List'!$L$11:$L$1010, MATCH(N56, 'Stock List'!$K$11:$K$1010, 0)))*M56), 2), 0)</f>
        <v>0</v>
      </c>
      <c r="BH56" s="20"/>
      <c r="BI56" s="20">
        <f>IFERROR(ROUND(((INDEX('Stock List'!$M$11:$M$1010, MATCH(P56, 'Stock List'!$K$11:$K$1010, 0))/INDEX('Stock List'!$L$11:$L$1010, MATCH(P56, 'Stock List'!$K$11:$K$1010, 0)))*O56), 2), 0)</f>
        <v>0</v>
      </c>
      <c r="BJ56" s="20"/>
      <c r="BK56" s="20">
        <f>IFERROR(ROUND(((INDEX('Stock List'!$M$11:$M$1010, MATCH(R56, 'Stock List'!$K$11:$K$1010, 0))/INDEX('Stock List'!$L$11:$L$1010, MATCH(R56, 'Stock List'!$K$11:$K$1010, 0)))*Q56), 2), 0)</f>
        <v>0</v>
      </c>
      <c r="BL56" s="20"/>
      <c r="BM56" s="20">
        <f>IFERROR(ROUND(((INDEX('Stock List'!$M$11:$M$1010, MATCH(T56, 'Stock List'!$K$11:$K$1010, 0))/INDEX('Stock List'!$L$11:$L$1010, MATCH(T56, 'Stock List'!$K$11:$K$1010, 0)))*S56), 2), 0)</f>
        <v>0</v>
      </c>
      <c r="BN56" s="20"/>
      <c r="BO56" s="20">
        <f>IFERROR(ROUND(((INDEX('Stock List'!$M$11:$M$1010, MATCH(V56, 'Stock List'!$K$11:$K$1010, 0))/INDEX('Stock List'!$L$11:$L$1010, MATCH(V56, 'Stock List'!$K$11:$K$1010, 0)))*U56), 2), 0)</f>
        <v>0</v>
      </c>
      <c r="BP56" s="20"/>
      <c r="BQ56" s="20">
        <f>IFERROR(ROUND(((INDEX('Stock List'!$M$11:$M$1010, MATCH(X56, 'Stock List'!$K$11:$K$1010, 0))/INDEX('Stock List'!$L$11:$L$1010, MATCH(X56, 'Stock List'!$K$11:$K$1010, 0)))*W56), 2), 0)</f>
        <v>0</v>
      </c>
      <c r="BR56" s="20"/>
      <c r="BS56" s="20">
        <f>IFERROR(ROUND(((INDEX('Stock List'!$M$11:$M$1010, MATCH(Z56, 'Stock List'!$K$11:$K$1010, 0))/INDEX('Stock List'!$L$11:$L$1010, MATCH(Z56, 'Stock List'!$K$11:$K$1010, 0)))*Y56), 2), 0)</f>
        <v>0</v>
      </c>
      <c r="BT56" s="20"/>
      <c r="BU56" s="20">
        <f>IFERROR(ROUND(((INDEX('Stock List'!$M$11:$M$1010, MATCH(AB56, 'Stock List'!$K$11:$K$1010, 0))/INDEX('Stock List'!$L$11:$L$1010, MATCH(AB56, 'Stock List'!$K$11:$K$1010, 0)))*AA56), 2), 0)</f>
        <v>0</v>
      </c>
      <c r="BV56" s="20"/>
      <c r="BW56" s="20">
        <f>IFERROR(ROUND(((INDEX('Stock List'!$M$11:$M$1010, MATCH(AD56, 'Stock List'!$K$11:$K$1010, 0))/INDEX('Stock List'!$L$11:$L$1010, MATCH(AD56, 'Stock List'!$K$11:$K$1010, 0)))*AC56), 2), 0)</f>
        <v>0</v>
      </c>
      <c r="BX56" s="20"/>
      <c r="BY56" s="20">
        <f>IFERROR(ROUND(((INDEX('Stock List'!$M$11:$M$1010, MATCH(AF56, 'Stock List'!$K$11:$K$1010, 0))/INDEX('Stock List'!$L$11:$L$1010, MATCH(AF56, 'Stock List'!$K$11:$K$1010, 0)))*AE56), 2), 0)</f>
        <v>0</v>
      </c>
      <c r="BZ56" s="20"/>
      <c r="CA56" s="20">
        <f>IFERROR(ROUND(((INDEX('Stock List'!$M$11:$M$1010, MATCH(AH56, 'Stock List'!$K$11:$K$1010, 0))/INDEX('Stock List'!$L$11:$L$1010, MATCH(AH56, 'Stock List'!$K$11:$K$1010, 0)))*AG56), 2), 0)</f>
        <v>0</v>
      </c>
      <c r="CB56" s="20"/>
      <c r="CC56" s="20">
        <f>IFERROR(ROUND(((INDEX('Stock List'!$M$11:$M$1010, MATCH(AJ56, 'Stock List'!$K$11:$K$1010, 0))/INDEX('Stock List'!$L$11:$L$1010, MATCH(AJ56, 'Stock List'!$K$11:$K$1010, 0)))*AI56), 2), 0)</f>
        <v>0</v>
      </c>
      <c r="CD56" s="20"/>
      <c r="CE56" s="20">
        <f>IFERROR(ROUND(((INDEX('Stock List'!$M$11:$M$1010, MATCH(AL56, 'Stock List'!$K$11:$K$1010, 0))/INDEX('Stock List'!$L$11:$L$1010, MATCH(AL56, 'Stock List'!$K$11:$K$1010, 0)))*AK56), 2), 0)</f>
        <v>0</v>
      </c>
      <c r="CF56" s="20"/>
      <c r="CG56" s="20">
        <f>IFERROR(ROUND(((INDEX('Stock List'!$M$11:$M$1010, MATCH(AN56, 'Stock List'!$K$11:$K$1010, 0))/INDEX('Stock List'!$L$11:$L$1010, MATCH(AN56, 'Stock List'!$K$11:$K$1010, 0)))*AM56), 2), 0)</f>
        <v>0</v>
      </c>
      <c r="CH56" s="20"/>
      <c r="CI56" s="20">
        <f>IFERROR(ROUND(((INDEX('Stock List'!$M$11:$M$1010, MATCH(AP56, 'Stock List'!$K$11:$K$1010, 0))/INDEX('Stock List'!$L$11:$L$1010, MATCH(AP56, 'Stock List'!$K$11:$K$1010, 0)))*AO56), 2), 0)</f>
        <v>0</v>
      </c>
      <c r="CJ56" s="20"/>
      <c r="CK56" s="20">
        <f>IFERROR(ROUND(((INDEX('Stock List'!$M$11:$M$1010, MATCH(AR56, 'Stock List'!$K$11:$K$1010, 0))/INDEX('Stock List'!$L$11:$L$1010, MATCH(AR56, 'Stock List'!$K$11:$K$1010, 0)))*AQ56), 2), 0)</f>
        <v>0</v>
      </c>
      <c r="CL56" s="20"/>
      <c r="CM56" s="20">
        <f>IFERROR(ROUND(((INDEX('Stock List'!$M$11:$M$1010, MATCH(AT56, 'Stock List'!$K$11:$K$1010, 0))/INDEX('Stock List'!$L$11:$L$1010, MATCH(AT56, 'Stock List'!$K$11:$K$1010, 0)))*AS56), 2), 0)</f>
        <v>0</v>
      </c>
      <c r="CN56" s="20"/>
      <c r="CO56" s="20">
        <f>IFERROR(ROUND(((INDEX('Stock List'!$M$11:$M$1010, MATCH(AV56, 'Stock List'!$K$11:$K$1010, 0))/INDEX('Stock List'!$L$11:$L$1010, MATCH(AV56, 'Stock List'!$K$11:$K$1010, 0)))*AU56), 2), 0)</f>
        <v>0</v>
      </c>
      <c r="CP56" s="20"/>
      <c r="CQ56" s="20">
        <f>IFERROR(ROUND(((INDEX('Stock List'!$M$11:$M$1010, MATCH(AX56, 'Stock List'!$K$11:$K$1010, 0))/INDEX('Stock List'!$L$11:$L$1010, MATCH(AX56, 'Stock List'!$K$11:$K$1010, 0)))*AW56), 2), 0)</f>
        <v>0</v>
      </c>
      <c r="CR56" s="22"/>
      <c r="CT56" s="106" t="str">
        <f t="shared" si="42"/>
        <v/>
      </c>
      <c r="CU56" s="22" t="str">
        <f t="shared" si="43"/>
        <v/>
      </c>
      <c r="CX56" s="106" t="str">
        <f t="shared" si="44"/>
        <v/>
      </c>
      <c r="CY56" s="20" t="str">
        <f t="shared" si="45"/>
        <v/>
      </c>
      <c r="CZ56" s="22" t="str">
        <f t="shared" si="46"/>
        <v/>
      </c>
      <c r="DB56" s="76" t="str">
        <f>IF($H56="", "", COUNTIF($G$11:$G$1010, "&gt;"&amp;$G56)+1+COUNTIF($G$11:$G56, $G56)-1)</f>
        <v/>
      </c>
      <c r="DC56" s="76" t="str">
        <f>IF($H56="", "", COUNTIF($CZ$11:$CZ$1010, "&gt;"&amp;$CZ56)+1+COUNTIF($CZ$11:$CZ56, $CZ56)-1)</f>
        <v/>
      </c>
      <c r="DE56" s="147" t="str">
        <f t="shared" si="47"/>
        <v/>
      </c>
      <c r="DF56" s="148"/>
      <c r="DG56" s="19" t="str">
        <f t="shared" si="48"/>
        <v/>
      </c>
      <c r="DH56" s="153" t="str">
        <f t="shared" si="49"/>
        <v/>
      </c>
      <c r="DI56" s="19" t="str">
        <f t="shared" si="2"/>
        <v/>
      </c>
      <c r="DJ56" s="153" t="str">
        <f t="shared" si="3"/>
        <v/>
      </c>
      <c r="DK56" s="19" t="str">
        <f t="shared" si="4"/>
        <v/>
      </c>
      <c r="DL56" s="153" t="str">
        <f t="shared" si="5"/>
        <v/>
      </c>
      <c r="DM56" s="19" t="str">
        <f t="shared" si="6"/>
        <v/>
      </c>
      <c r="DN56" s="153" t="str">
        <f t="shared" si="7"/>
        <v/>
      </c>
      <c r="DO56" s="19" t="str">
        <f t="shared" si="8"/>
        <v/>
      </c>
      <c r="DP56" s="153" t="str">
        <f t="shared" si="9"/>
        <v/>
      </c>
      <c r="DQ56" s="19" t="str">
        <f t="shared" si="10"/>
        <v/>
      </c>
      <c r="DR56" s="153" t="str">
        <f t="shared" si="11"/>
        <v/>
      </c>
      <c r="DS56" s="19" t="str">
        <f t="shared" si="12"/>
        <v/>
      </c>
      <c r="DT56" s="153" t="str">
        <f t="shared" si="13"/>
        <v/>
      </c>
      <c r="DU56" s="19" t="str">
        <f t="shared" si="14"/>
        <v/>
      </c>
      <c r="DV56" s="153" t="str">
        <f t="shared" si="15"/>
        <v/>
      </c>
      <c r="DW56" s="19" t="str">
        <f t="shared" si="16"/>
        <v/>
      </c>
      <c r="DX56" s="153" t="str">
        <f t="shared" si="17"/>
        <v/>
      </c>
      <c r="DY56" s="19" t="str">
        <f t="shared" si="18"/>
        <v/>
      </c>
      <c r="DZ56" s="153" t="str">
        <f t="shared" si="19"/>
        <v/>
      </c>
      <c r="EA56" s="19" t="str">
        <f t="shared" si="20"/>
        <v/>
      </c>
      <c r="EB56" s="153" t="str">
        <f t="shared" si="21"/>
        <v/>
      </c>
      <c r="EC56" s="19" t="str">
        <f t="shared" si="22"/>
        <v/>
      </c>
      <c r="ED56" s="153" t="str">
        <f t="shared" si="23"/>
        <v/>
      </c>
      <c r="EE56" s="19" t="str">
        <f t="shared" si="24"/>
        <v/>
      </c>
      <c r="EF56" s="153" t="str">
        <f t="shared" si="25"/>
        <v/>
      </c>
      <c r="EG56" s="19" t="str">
        <f t="shared" si="26"/>
        <v/>
      </c>
      <c r="EH56" s="153" t="str">
        <f t="shared" si="27"/>
        <v/>
      </c>
      <c r="EI56" s="19" t="str">
        <f t="shared" si="28"/>
        <v/>
      </c>
      <c r="EJ56" s="153" t="str">
        <f t="shared" si="29"/>
        <v/>
      </c>
      <c r="EK56" s="19" t="str">
        <f t="shared" si="30"/>
        <v/>
      </c>
      <c r="EL56" s="153" t="str">
        <f t="shared" si="31"/>
        <v/>
      </c>
      <c r="EM56" s="19" t="str">
        <f t="shared" si="32"/>
        <v/>
      </c>
      <c r="EN56" s="153" t="str">
        <f t="shared" si="33"/>
        <v/>
      </c>
      <c r="EO56" s="19" t="str">
        <f t="shared" si="34"/>
        <v/>
      </c>
      <c r="EP56" s="153" t="str">
        <f t="shared" si="35"/>
        <v/>
      </c>
      <c r="EQ56" s="19" t="str">
        <f t="shared" si="36"/>
        <v/>
      </c>
      <c r="ER56" s="153" t="str">
        <f t="shared" si="37"/>
        <v/>
      </c>
      <c r="ES56" s="19" t="str">
        <f t="shared" si="38"/>
        <v/>
      </c>
      <c r="ET56" s="153" t="str">
        <f t="shared" si="39"/>
        <v/>
      </c>
    </row>
    <row r="57" spans="1:150" x14ac:dyDescent="0.25">
      <c r="A57" s="31"/>
      <c r="B57" s="91" t="str">
        <f t="shared" si="40"/>
        <v/>
      </c>
      <c r="C57" s="20" t="str">
        <f t="shared" si="0"/>
        <v/>
      </c>
      <c r="D57" s="97" t="str">
        <f t="shared" si="1"/>
        <v/>
      </c>
      <c r="E57" s="62" t="str">
        <f t="shared" si="41"/>
        <v/>
      </c>
      <c r="F57" s="31"/>
      <c r="G57" s="282"/>
      <c r="H57" s="283"/>
      <c r="I57" s="284"/>
      <c r="J57" s="285"/>
      <c r="K57" s="286"/>
      <c r="L57" s="287"/>
      <c r="M57" s="288"/>
      <c r="N57" s="287"/>
      <c r="O57" s="288"/>
      <c r="P57" s="287"/>
      <c r="Q57" s="288"/>
      <c r="R57" s="287"/>
      <c r="S57" s="288"/>
      <c r="T57" s="287"/>
      <c r="U57" s="288"/>
      <c r="V57" s="287"/>
      <c r="W57" s="288"/>
      <c r="X57" s="287"/>
      <c r="Y57" s="288"/>
      <c r="Z57" s="287"/>
      <c r="AA57" s="288"/>
      <c r="AB57" s="287"/>
      <c r="AC57" s="288"/>
      <c r="AD57" s="287"/>
      <c r="AE57" s="288"/>
      <c r="AF57" s="287"/>
      <c r="AG57" s="288"/>
      <c r="AH57" s="287"/>
      <c r="AI57" s="288"/>
      <c r="AJ57" s="287"/>
      <c r="AK57" s="288"/>
      <c r="AL57" s="287"/>
      <c r="AM57" s="288"/>
      <c r="AN57" s="287"/>
      <c r="AO57" s="288"/>
      <c r="AP57" s="287"/>
      <c r="AQ57" s="288"/>
      <c r="AR57" s="287"/>
      <c r="AS57" s="288"/>
      <c r="AT57" s="287"/>
      <c r="AU57" s="288"/>
      <c r="AV57" s="287"/>
      <c r="AW57" s="288"/>
      <c r="AX57" s="287"/>
      <c r="AY57" s="31"/>
      <c r="BA57" s="76" t="str">
        <f t="shared" si="50"/>
        <v/>
      </c>
      <c r="BC57" s="76" t="str">
        <f>IF('Stock List'!$K57="", "", 'Stock List'!$K57)</f>
        <v/>
      </c>
      <c r="BE57" s="106">
        <f>IFERROR(ROUND(((INDEX('Stock List'!$M$11:$M$1010, MATCH(L57, 'Stock List'!$K$11:$K$1010, 0))/INDEX('Stock List'!$L$11:$L$1010, MATCH(L57, 'Stock List'!$K$11:$K$1010, 0)))*K57), 2), 0)</f>
        <v>0</v>
      </c>
      <c r="BF57" s="20"/>
      <c r="BG57" s="20">
        <f>IFERROR(ROUND(((INDEX('Stock List'!$M$11:$M$1010, MATCH(N57, 'Stock List'!$K$11:$K$1010, 0))/INDEX('Stock List'!$L$11:$L$1010, MATCH(N57, 'Stock List'!$K$11:$K$1010, 0)))*M57), 2), 0)</f>
        <v>0</v>
      </c>
      <c r="BH57" s="20"/>
      <c r="BI57" s="20">
        <f>IFERROR(ROUND(((INDEX('Stock List'!$M$11:$M$1010, MATCH(P57, 'Stock List'!$K$11:$K$1010, 0))/INDEX('Stock List'!$L$11:$L$1010, MATCH(P57, 'Stock List'!$K$11:$K$1010, 0)))*O57), 2), 0)</f>
        <v>0</v>
      </c>
      <c r="BJ57" s="20"/>
      <c r="BK57" s="20">
        <f>IFERROR(ROUND(((INDEX('Stock List'!$M$11:$M$1010, MATCH(R57, 'Stock List'!$K$11:$K$1010, 0))/INDEX('Stock List'!$L$11:$L$1010, MATCH(R57, 'Stock List'!$K$11:$K$1010, 0)))*Q57), 2), 0)</f>
        <v>0</v>
      </c>
      <c r="BL57" s="20"/>
      <c r="BM57" s="20">
        <f>IFERROR(ROUND(((INDEX('Stock List'!$M$11:$M$1010, MATCH(T57, 'Stock List'!$K$11:$K$1010, 0))/INDEX('Stock List'!$L$11:$L$1010, MATCH(T57, 'Stock List'!$K$11:$K$1010, 0)))*S57), 2), 0)</f>
        <v>0</v>
      </c>
      <c r="BN57" s="20"/>
      <c r="BO57" s="20">
        <f>IFERROR(ROUND(((INDEX('Stock List'!$M$11:$M$1010, MATCH(V57, 'Stock List'!$K$11:$K$1010, 0))/INDEX('Stock List'!$L$11:$L$1010, MATCH(V57, 'Stock List'!$K$11:$K$1010, 0)))*U57), 2), 0)</f>
        <v>0</v>
      </c>
      <c r="BP57" s="20"/>
      <c r="BQ57" s="20">
        <f>IFERROR(ROUND(((INDEX('Stock List'!$M$11:$M$1010, MATCH(X57, 'Stock List'!$K$11:$K$1010, 0))/INDEX('Stock List'!$L$11:$L$1010, MATCH(X57, 'Stock List'!$K$11:$K$1010, 0)))*W57), 2), 0)</f>
        <v>0</v>
      </c>
      <c r="BR57" s="20"/>
      <c r="BS57" s="20">
        <f>IFERROR(ROUND(((INDEX('Stock List'!$M$11:$M$1010, MATCH(Z57, 'Stock List'!$K$11:$K$1010, 0))/INDEX('Stock List'!$L$11:$L$1010, MATCH(Z57, 'Stock List'!$K$11:$K$1010, 0)))*Y57), 2), 0)</f>
        <v>0</v>
      </c>
      <c r="BT57" s="20"/>
      <c r="BU57" s="20">
        <f>IFERROR(ROUND(((INDEX('Stock List'!$M$11:$M$1010, MATCH(AB57, 'Stock List'!$K$11:$K$1010, 0))/INDEX('Stock List'!$L$11:$L$1010, MATCH(AB57, 'Stock List'!$K$11:$K$1010, 0)))*AA57), 2), 0)</f>
        <v>0</v>
      </c>
      <c r="BV57" s="20"/>
      <c r="BW57" s="20">
        <f>IFERROR(ROUND(((INDEX('Stock List'!$M$11:$M$1010, MATCH(AD57, 'Stock List'!$K$11:$K$1010, 0))/INDEX('Stock List'!$L$11:$L$1010, MATCH(AD57, 'Stock List'!$K$11:$K$1010, 0)))*AC57), 2), 0)</f>
        <v>0</v>
      </c>
      <c r="BX57" s="20"/>
      <c r="BY57" s="20">
        <f>IFERROR(ROUND(((INDEX('Stock List'!$M$11:$M$1010, MATCH(AF57, 'Stock List'!$K$11:$K$1010, 0))/INDEX('Stock List'!$L$11:$L$1010, MATCH(AF57, 'Stock List'!$K$11:$K$1010, 0)))*AE57), 2), 0)</f>
        <v>0</v>
      </c>
      <c r="BZ57" s="20"/>
      <c r="CA57" s="20">
        <f>IFERROR(ROUND(((INDEX('Stock List'!$M$11:$M$1010, MATCH(AH57, 'Stock List'!$K$11:$K$1010, 0))/INDEX('Stock List'!$L$11:$L$1010, MATCH(AH57, 'Stock List'!$K$11:$K$1010, 0)))*AG57), 2), 0)</f>
        <v>0</v>
      </c>
      <c r="CB57" s="20"/>
      <c r="CC57" s="20">
        <f>IFERROR(ROUND(((INDEX('Stock List'!$M$11:$M$1010, MATCH(AJ57, 'Stock List'!$K$11:$K$1010, 0))/INDEX('Stock List'!$L$11:$L$1010, MATCH(AJ57, 'Stock List'!$K$11:$K$1010, 0)))*AI57), 2), 0)</f>
        <v>0</v>
      </c>
      <c r="CD57" s="20"/>
      <c r="CE57" s="20">
        <f>IFERROR(ROUND(((INDEX('Stock List'!$M$11:$M$1010, MATCH(AL57, 'Stock List'!$K$11:$K$1010, 0))/INDEX('Stock List'!$L$11:$L$1010, MATCH(AL57, 'Stock List'!$K$11:$K$1010, 0)))*AK57), 2), 0)</f>
        <v>0</v>
      </c>
      <c r="CF57" s="20"/>
      <c r="CG57" s="20">
        <f>IFERROR(ROUND(((INDEX('Stock List'!$M$11:$M$1010, MATCH(AN57, 'Stock List'!$K$11:$K$1010, 0))/INDEX('Stock List'!$L$11:$L$1010, MATCH(AN57, 'Stock List'!$K$11:$K$1010, 0)))*AM57), 2), 0)</f>
        <v>0</v>
      </c>
      <c r="CH57" s="20"/>
      <c r="CI57" s="20">
        <f>IFERROR(ROUND(((INDEX('Stock List'!$M$11:$M$1010, MATCH(AP57, 'Stock List'!$K$11:$K$1010, 0))/INDEX('Stock List'!$L$11:$L$1010, MATCH(AP57, 'Stock List'!$K$11:$K$1010, 0)))*AO57), 2), 0)</f>
        <v>0</v>
      </c>
      <c r="CJ57" s="20"/>
      <c r="CK57" s="20">
        <f>IFERROR(ROUND(((INDEX('Stock List'!$M$11:$M$1010, MATCH(AR57, 'Stock List'!$K$11:$K$1010, 0))/INDEX('Stock List'!$L$11:$L$1010, MATCH(AR57, 'Stock List'!$K$11:$K$1010, 0)))*AQ57), 2), 0)</f>
        <v>0</v>
      </c>
      <c r="CL57" s="20"/>
      <c r="CM57" s="20">
        <f>IFERROR(ROUND(((INDEX('Stock List'!$M$11:$M$1010, MATCH(AT57, 'Stock List'!$K$11:$K$1010, 0))/INDEX('Stock List'!$L$11:$L$1010, MATCH(AT57, 'Stock List'!$K$11:$K$1010, 0)))*AS57), 2), 0)</f>
        <v>0</v>
      </c>
      <c r="CN57" s="20"/>
      <c r="CO57" s="20">
        <f>IFERROR(ROUND(((INDEX('Stock List'!$M$11:$M$1010, MATCH(AV57, 'Stock List'!$K$11:$K$1010, 0))/INDEX('Stock List'!$L$11:$L$1010, MATCH(AV57, 'Stock List'!$K$11:$K$1010, 0)))*AU57), 2), 0)</f>
        <v>0</v>
      </c>
      <c r="CP57" s="20"/>
      <c r="CQ57" s="20">
        <f>IFERROR(ROUND(((INDEX('Stock List'!$M$11:$M$1010, MATCH(AX57, 'Stock List'!$K$11:$K$1010, 0))/INDEX('Stock List'!$L$11:$L$1010, MATCH(AX57, 'Stock List'!$K$11:$K$1010, 0)))*AW57), 2), 0)</f>
        <v>0</v>
      </c>
      <c r="CR57" s="22"/>
      <c r="CT57" s="106" t="str">
        <f t="shared" si="42"/>
        <v/>
      </c>
      <c r="CU57" s="22" t="str">
        <f t="shared" si="43"/>
        <v/>
      </c>
      <c r="CX57" s="106" t="str">
        <f t="shared" si="44"/>
        <v/>
      </c>
      <c r="CY57" s="20" t="str">
        <f t="shared" si="45"/>
        <v/>
      </c>
      <c r="CZ57" s="22" t="str">
        <f t="shared" si="46"/>
        <v/>
      </c>
      <c r="DB57" s="76" t="str">
        <f>IF($H57="", "", COUNTIF($G$11:$G$1010, "&gt;"&amp;$G57)+1+COUNTIF($G$11:$G57, $G57)-1)</f>
        <v/>
      </c>
      <c r="DC57" s="76" t="str">
        <f>IF($H57="", "", COUNTIF($CZ$11:$CZ$1010, "&gt;"&amp;$CZ57)+1+COUNTIF($CZ$11:$CZ57, $CZ57)-1)</f>
        <v/>
      </c>
      <c r="DE57" s="147" t="str">
        <f t="shared" si="47"/>
        <v/>
      </c>
      <c r="DF57" s="148"/>
      <c r="DG57" s="19" t="str">
        <f t="shared" si="48"/>
        <v/>
      </c>
      <c r="DH57" s="153" t="str">
        <f t="shared" si="49"/>
        <v/>
      </c>
      <c r="DI57" s="19" t="str">
        <f t="shared" si="2"/>
        <v/>
      </c>
      <c r="DJ57" s="153" t="str">
        <f t="shared" si="3"/>
        <v/>
      </c>
      <c r="DK57" s="19" t="str">
        <f t="shared" si="4"/>
        <v/>
      </c>
      <c r="DL57" s="153" t="str">
        <f t="shared" si="5"/>
        <v/>
      </c>
      <c r="DM57" s="19" t="str">
        <f t="shared" si="6"/>
        <v/>
      </c>
      <c r="DN57" s="153" t="str">
        <f t="shared" si="7"/>
        <v/>
      </c>
      <c r="DO57" s="19" t="str">
        <f t="shared" si="8"/>
        <v/>
      </c>
      <c r="DP57" s="153" t="str">
        <f t="shared" si="9"/>
        <v/>
      </c>
      <c r="DQ57" s="19" t="str">
        <f t="shared" si="10"/>
        <v/>
      </c>
      <c r="DR57" s="153" t="str">
        <f t="shared" si="11"/>
        <v/>
      </c>
      <c r="DS57" s="19" t="str">
        <f t="shared" si="12"/>
        <v/>
      </c>
      <c r="DT57" s="153" t="str">
        <f t="shared" si="13"/>
        <v/>
      </c>
      <c r="DU57" s="19" t="str">
        <f t="shared" si="14"/>
        <v/>
      </c>
      <c r="DV57" s="153" t="str">
        <f t="shared" si="15"/>
        <v/>
      </c>
      <c r="DW57" s="19" t="str">
        <f t="shared" si="16"/>
        <v/>
      </c>
      <c r="DX57" s="153" t="str">
        <f t="shared" si="17"/>
        <v/>
      </c>
      <c r="DY57" s="19" t="str">
        <f t="shared" si="18"/>
        <v/>
      </c>
      <c r="DZ57" s="153" t="str">
        <f t="shared" si="19"/>
        <v/>
      </c>
      <c r="EA57" s="19" t="str">
        <f t="shared" si="20"/>
        <v/>
      </c>
      <c r="EB57" s="153" t="str">
        <f t="shared" si="21"/>
        <v/>
      </c>
      <c r="EC57" s="19" t="str">
        <f t="shared" si="22"/>
        <v/>
      </c>
      <c r="ED57" s="153" t="str">
        <f t="shared" si="23"/>
        <v/>
      </c>
      <c r="EE57" s="19" t="str">
        <f t="shared" si="24"/>
        <v/>
      </c>
      <c r="EF57" s="153" t="str">
        <f t="shared" si="25"/>
        <v/>
      </c>
      <c r="EG57" s="19" t="str">
        <f t="shared" si="26"/>
        <v/>
      </c>
      <c r="EH57" s="153" t="str">
        <f t="shared" si="27"/>
        <v/>
      </c>
      <c r="EI57" s="19" t="str">
        <f t="shared" si="28"/>
        <v/>
      </c>
      <c r="EJ57" s="153" t="str">
        <f t="shared" si="29"/>
        <v/>
      </c>
      <c r="EK57" s="19" t="str">
        <f t="shared" si="30"/>
        <v/>
      </c>
      <c r="EL57" s="153" t="str">
        <f t="shared" si="31"/>
        <v/>
      </c>
      <c r="EM57" s="19" t="str">
        <f t="shared" si="32"/>
        <v/>
      </c>
      <c r="EN57" s="153" t="str">
        <f t="shared" si="33"/>
        <v/>
      </c>
      <c r="EO57" s="19" t="str">
        <f t="shared" si="34"/>
        <v/>
      </c>
      <c r="EP57" s="153" t="str">
        <f t="shared" si="35"/>
        <v/>
      </c>
      <c r="EQ57" s="19" t="str">
        <f t="shared" si="36"/>
        <v/>
      </c>
      <c r="ER57" s="153" t="str">
        <f t="shared" si="37"/>
        <v/>
      </c>
      <c r="ES57" s="19" t="str">
        <f t="shared" si="38"/>
        <v/>
      </c>
      <c r="ET57" s="153" t="str">
        <f t="shared" si="39"/>
        <v/>
      </c>
    </row>
    <row r="58" spans="1:150" x14ac:dyDescent="0.25">
      <c r="A58" s="31"/>
      <c r="B58" s="91" t="str">
        <f t="shared" si="40"/>
        <v/>
      </c>
      <c r="C58" s="20" t="str">
        <f t="shared" si="0"/>
        <v/>
      </c>
      <c r="D58" s="97" t="str">
        <f t="shared" si="1"/>
        <v/>
      </c>
      <c r="E58" s="62" t="str">
        <f t="shared" si="41"/>
        <v/>
      </c>
      <c r="F58" s="31"/>
      <c r="G58" s="282"/>
      <c r="H58" s="283"/>
      <c r="I58" s="284"/>
      <c r="J58" s="285"/>
      <c r="K58" s="286"/>
      <c r="L58" s="287"/>
      <c r="M58" s="288"/>
      <c r="N58" s="287"/>
      <c r="O58" s="288"/>
      <c r="P58" s="287"/>
      <c r="Q58" s="288"/>
      <c r="R58" s="287"/>
      <c r="S58" s="288"/>
      <c r="T58" s="287"/>
      <c r="U58" s="288"/>
      <c r="V58" s="287"/>
      <c r="W58" s="288"/>
      <c r="X58" s="287"/>
      <c r="Y58" s="288"/>
      <c r="Z58" s="287"/>
      <c r="AA58" s="288"/>
      <c r="AB58" s="287"/>
      <c r="AC58" s="288"/>
      <c r="AD58" s="287"/>
      <c r="AE58" s="288"/>
      <c r="AF58" s="287"/>
      <c r="AG58" s="288"/>
      <c r="AH58" s="287"/>
      <c r="AI58" s="288"/>
      <c r="AJ58" s="287"/>
      <c r="AK58" s="288"/>
      <c r="AL58" s="287"/>
      <c r="AM58" s="288"/>
      <c r="AN58" s="287"/>
      <c r="AO58" s="288"/>
      <c r="AP58" s="287"/>
      <c r="AQ58" s="288"/>
      <c r="AR58" s="287"/>
      <c r="AS58" s="288"/>
      <c r="AT58" s="287"/>
      <c r="AU58" s="288"/>
      <c r="AV58" s="287"/>
      <c r="AW58" s="288"/>
      <c r="AX58" s="287"/>
      <c r="AY58" s="31"/>
      <c r="BA58" s="76" t="str">
        <f t="shared" si="50"/>
        <v/>
      </c>
      <c r="BC58" s="76" t="str">
        <f>IF('Stock List'!$K58="", "", 'Stock List'!$K58)</f>
        <v/>
      </c>
      <c r="BE58" s="106">
        <f>IFERROR(ROUND(((INDEX('Stock List'!$M$11:$M$1010, MATCH(L58, 'Stock List'!$K$11:$K$1010, 0))/INDEX('Stock List'!$L$11:$L$1010, MATCH(L58, 'Stock List'!$K$11:$K$1010, 0)))*K58), 2), 0)</f>
        <v>0</v>
      </c>
      <c r="BF58" s="20"/>
      <c r="BG58" s="20">
        <f>IFERROR(ROUND(((INDEX('Stock List'!$M$11:$M$1010, MATCH(N58, 'Stock List'!$K$11:$K$1010, 0))/INDEX('Stock List'!$L$11:$L$1010, MATCH(N58, 'Stock List'!$K$11:$K$1010, 0)))*M58), 2), 0)</f>
        <v>0</v>
      </c>
      <c r="BH58" s="20"/>
      <c r="BI58" s="20">
        <f>IFERROR(ROUND(((INDEX('Stock List'!$M$11:$M$1010, MATCH(P58, 'Stock List'!$K$11:$K$1010, 0))/INDEX('Stock List'!$L$11:$L$1010, MATCH(P58, 'Stock List'!$K$11:$K$1010, 0)))*O58), 2), 0)</f>
        <v>0</v>
      </c>
      <c r="BJ58" s="20"/>
      <c r="BK58" s="20">
        <f>IFERROR(ROUND(((INDEX('Stock List'!$M$11:$M$1010, MATCH(R58, 'Stock List'!$K$11:$K$1010, 0))/INDEX('Stock List'!$L$11:$L$1010, MATCH(R58, 'Stock List'!$K$11:$K$1010, 0)))*Q58), 2), 0)</f>
        <v>0</v>
      </c>
      <c r="BL58" s="20"/>
      <c r="BM58" s="20">
        <f>IFERROR(ROUND(((INDEX('Stock List'!$M$11:$M$1010, MATCH(T58, 'Stock List'!$K$11:$K$1010, 0))/INDEX('Stock List'!$L$11:$L$1010, MATCH(T58, 'Stock List'!$K$11:$K$1010, 0)))*S58), 2), 0)</f>
        <v>0</v>
      </c>
      <c r="BN58" s="20"/>
      <c r="BO58" s="20">
        <f>IFERROR(ROUND(((INDEX('Stock List'!$M$11:$M$1010, MATCH(V58, 'Stock List'!$K$11:$K$1010, 0))/INDEX('Stock List'!$L$11:$L$1010, MATCH(V58, 'Stock List'!$K$11:$K$1010, 0)))*U58), 2), 0)</f>
        <v>0</v>
      </c>
      <c r="BP58" s="20"/>
      <c r="BQ58" s="20">
        <f>IFERROR(ROUND(((INDEX('Stock List'!$M$11:$M$1010, MATCH(X58, 'Stock List'!$K$11:$K$1010, 0))/INDEX('Stock List'!$L$11:$L$1010, MATCH(X58, 'Stock List'!$K$11:$K$1010, 0)))*W58), 2), 0)</f>
        <v>0</v>
      </c>
      <c r="BR58" s="20"/>
      <c r="BS58" s="20">
        <f>IFERROR(ROUND(((INDEX('Stock List'!$M$11:$M$1010, MATCH(Z58, 'Stock List'!$K$11:$K$1010, 0))/INDEX('Stock List'!$L$11:$L$1010, MATCH(Z58, 'Stock List'!$K$11:$K$1010, 0)))*Y58), 2), 0)</f>
        <v>0</v>
      </c>
      <c r="BT58" s="20"/>
      <c r="BU58" s="20">
        <f>IFERROR(ROUND(((INDEX('Stock List'!$M$11:$M$1010, MATCH(AB58, 'Stock List'!$K$11:$K$1010, 0))/INDEX('Stock List'!$L$11:$L$1010, MATCH(AB58, 'Stock List'!$K$11:$K$1010, 0)))*AA58), 2), 0)</f>
        <v>0</v>
      </c>
      <c r="BV58" s="20"/>
      <c r="BW58" s="20">
        <f>IFERROR(ROUND(((INDEX('Stock List'!$M$11:$M$1010, MATCH(AD58, 'Stock List'!$K$11:$K$1010, 0))/INDEX('Stock List'!$L$11:$L$1010, MATCH(AD58, 'Stock List'!$K$11:$K$1010, 0)))*AC58), 2), 0)</f>
        <v>0</v>
      </c>
      <c r="BX58" s="20"/>
      <c r="BY58" s="20">
        <f>IFERROR(ROUND(((INDEX('Stock List'!$M$11:$M$1010, MATCH(AF58, 'Stock List'!$K$11:$K$1010, 0))/INDEX('Stock List'!$L$11:$L$1010, MATCH(AF58, 'Stock List'!$K$11:$K$1010, 0)))*AE58), 2), 0)</f>
        <v>0</v>
      </c>
      <c r="BZ58" s="20"/>
      <c r="CA58" s="20">
        <f>IFERROR(ROUND(((INDEX('Stock List'!$M$11:$M$1010, MATCH(AH58, 'Stock List'!$K$11:$K$1010, 0))/INDEX('Stock List'!$L$11:$L$1010, MATCH(AH58, 'Stock List'!$K$11:$K$1010, 0)))*AG58), 2), 0)</f>
        <v>0</v>
      </c>
      <c r="CB58" s="20"/>
      <c r="CC58" s="20">
        <f>IFERROR(ROUND(((INDEX('Stock List'!$M$11:$M$1010, MATCH(AJ58, 'Stock List'!$K$11:$K$1010, 0))/INDEX('Stock List'!$L$11:$L$1010, MATCH(AJ58, 'Stock List'!$K$11:$K$1010, 0)))*AI58), 2), 0)</f>
        <v>0</v>
      </c>
      <c r="CD58" s="20"/>
      <c r="CE58" s="20">
        <f>IFERROR(ROUND(((INDEX('Stock List'!$M$11:$M$1010, MATCH(AL58, 'Stock List'!$K$11:$K$1010, 0))/INDEX('Stock List'!$L$11:$L$1010, MATCH(AL58, 'Stock List'!$K$11:$K$1010, 0)))*AK58), 2), 0)</f>
        <v>0</v>
      </c>
      <c r="CF58" s="20"/>
      <c r="CG58" s="20">
        <f>IFERROR(ROUND(((INDEX('Stock List'!$M$11:$M$1010, MATCH(AN58, 'Stock List'!$K$11:$K$1010, 0))/INDEX('Stock List'!$L$11:$L$1010, MATCH(AN58, 'Stock List'!$K$11:$K$1010, 0)))*AM58), 2), 0)</f>
        <v>0</v>
      </c>
      <c r="CH58" s="20"/>
      <c r="CI58" s="20">
        <f>IFERROR(ROUND(((INDEX('Stock List'!$M$11:$M$1010, MATCH(AP58, 'Stock List'!$K$11:$K$1010, 0))/INDEX('Stock List'!$L$11:$L$1010, MATCH(AP58, 'Stock List'!$K$11:$K$1010, 0)))*AO58), 2), 0)</f>
        <v>0</v>
      </c>
      <c r="CJ58" s="20"/>
      <c r="CK58" s="20">
        <f>IFERROR(ROUND(((INDEX('Stock List'!$M$11:$M$1010, MATCH(AR58, 'Stock List'!$K$11:$K$1010, 0))/INDEX('Stock List'!$L$11:$L$1010, MATCH(AR58, 'Stock List'!$K$11:$K$1010, 0)))*AQ58), 2), 0)</f>
        <v>0</v>
      </c>
      <c r="CL58" s="20"/>
      <c r="CM58" s="20">
        <f>IFERROR(ROUND(((INDEX('Stock List'!$M$11:$M$1010, MATCH(AT58, 'Stock List'!$K$11:$K$1010, 0))/INDEX('Stock List'!$L$11:$L$1010, MATCH(AT58, 'Stock List'!$K$11:$K$1010, 0)))*AS58), 2), 0)</f>
        <v>0</v>
      </c>
      <c r="CN58" s="20"/>
      <c r="CO58" s="20">
        <f>IFERROR(ROUND(((INDEX('Stock List'!$M$11:$M$1010, MATCH(AV58, 'Stock List'!$K$11:$K$1010, 0))/INDEX('Stock List'!$L$11:$L$1010, MATCH(AV58, 'Stock List'!$K$11:$K$1010, 0)))*AU58), 2), 0)</f>
        <v>0</v>
      </c>
      <c r="CP58" s="20"/>
      <c r="CQ58" s="20">
        <f>IFERROR(ROUND(((INDEX('Stock List'!$M$11:$M$1010, MATCH(AX58, 'Stock List'!$K$11:$K$1010, 0))/INDEX('Stock List'!$L$11:$L$1010, MATCH(AX58, 'Stock List'!$K$11:$K$1010, 0)))*AW58), 2), 0)</f>
        <v>0</v>
      </c>
      <c r="CR58" s="22"/>
      <c r="CT58" s="106" t="str">
        <f t="shared" si="42"/>
        <v/>
      </c>
      <c r="CU58" s="22" t="str">
        <f t="shared" si="43"/>
        <v/>
      </c>
      <c r="CX58" s="106" t="str">
        <f t="shared" si="44"/>
        <v/>
      </c>
      <c r="CY58" s="20" t="str">
        <f t="shared" si="45"/>
        <v/>
      </c>
      <c r="CZ58" s="22" t="str">
        <f t="shared" si="46"/>
        <v/>
      </c>
      <c r="DB58" s="76" t="str">
        <f>IF($H58="", "", COUNTIF($G$11:$G$1010, "&gt;"&amp;$G58)+1+COUNTIF($G$11:$G58, $G58)-1)</f>
        <v/>
      </c>
      <c r="DC58" s="76" t="str">
        <f>IF($H58="", "", COUNTIF($CZ$11:$CZ$1010, "&gt;"&amp;$CZ58)+1+COUNTIF($CZ$11:$CZ58, $CZ58)-1)</f>
        <v/>
      </c>
      <c r="DE58" s="147" t="str">
        <f t="shared" si="47"/>
        <v/>
      </c>
      <c r="DF58" s="148"/>
      <c r="DG58" s="19" t="str">
        <f t="shared" si="48"/>
        <v/>
      </c>
      <c r="DH58" s="153" t="str">
        <f t="shared" si="49"/>
        <v/>
      </c>
      <c r="DI58" s="19" t="str">
        <f t="shared" si="2"/>
        <v/>
      </c>
      <c r="DJ58" s="153" t="str">
        <f t="shared" si="3"/>
        <v/>
      </c>
      <c r="DK58" s="19" t="str">
        <f t="shared" si="4"/>
        <v/>
      </c>
      <c r="DL58" s="153" t="str">
        <f t="shared" si="5"/>
        <v/>
      </c>
      <c r="DM58" s="19" t="str">
        <f t="shared" si="6"/>
        <v/>
      </c>
      <c r="DN58" s="153" t="str">
        <f t="shared" si="7"/>
        <v/>
      </c>
      <c r="DO58" s="19" t="str">
        <f t="shared" si="8"/>
        <v/>
      </c>
      <c r="DP58" s="153" t="str">
        <f t="shared" si="9"/>
        <v/>
      </c>
      <c r="DQ58" s="19" t="str">
        <f t="shared" si="10"/>
        <v/>
      </c>
      <c r="DR58" s="153" t="str">
        <f t="shared" si="11"/>
        <v/>
      </c>
      <c r="DS58" s="19" t="str">
        <f t="shared" si="12"/>
        <v/>
      </c>
      <c r="DT58" s="153" t="str">
        <f t="shared" si="13"/>
        <v/>
      </c>
      <c r="DU58" s="19" t="str">
        <f t="shared" si="14"/>
        <v/>
      </c>
      <c r="DV58" s="153" t="str">
        <f t="shared" si="15"/>
        <v/>
      </c>
      <c r="DW58" s="19" t="str">
        <f t="shared" si="16"/>
        <v/>
      </c>
      <c r="DX58" s="153" t="str">
        <f t="shared" si="17"/>
        <v/>
      </c>
      <c r="DY58" s="19" t="str">
        <f t="shared" si="18"/>
        <v/>
      </c>
      <c r="DZ58" s="153" t="str">
        <f t="shared" si="19"/>
        <v/>
      </c>
      <c r="EA58" s="19" t="str">
        <f t="shared" si="20"/>
        <v/>
      </c>
      <c r="EB58" s="153" t="str">
        <f t="shared" si="21"/>
        <v/>
      </c>
      <c r="EC58" s="19" t="str">
        <f t="shared" si="22"/>
        <v/>
      </c>
      <c r="ED58" s="153" t="str">
        <f t="shared" si="23"/>
        <v/>
      </c>
      <c r="EE58" s="19" t="str">
        <f t="shared" si="24"/>
        <v/>
      </c>
      <c r="EF58" s="153" t="str">
        <f t="shared" si="25"/>
        <v/>
      </c>
      <c r="EG58" s="19" t="str">
        <f t="shared" si="26"/>
        <v/>
      </c>
      <c r="EH58" s="153" t="str">
        <f t="shared" si="27"/>
        <v/>
      </c>
      <c r="EI58" s="19" t="str">
        <f t="shared" si="28"/>
        <v/>
      </c>
      <c r="EJ58" s="153" t="str">
        <f t="shared" si="29"/>
        <v/>
      </c>
      <c r="EK58" s="19" t="str">
        <f t="shared" si="30"/>
        <v/>
      </c>
      <c r="EL58" s="153" t="str">
        <f t="shared" si="31"/>
        <v/>
      </c>
      <c r="EM58" s="19" t="str">
        <f t="shared" si="32"/>
        <v/>
      </c>
      <c r="EN58" s="153" t="str">
        <f t="shared" si="33"/>
        <v/>
      </c>
      <c r="EO58" s="19" t="str">
        <f t="shared" si="34"/>
        <v/>
      </c>
      <c r="EP58" s="153" t="str">
        <f t="shared" si="35"/>
        <v/>
      </c>
      <c r="EQ58" s="19" t="str">
        <f t="shared" si="36"/>
        <v/>
      </c>
      <c r="ER58" s="153" t="str">
        <f t="shared" si="37"/>
        <v/>
      </c>
      <c r="ES58" s="19" t="str">
        <f t="shared" si="38"/>
        <v/>
      </c>
      <c r="ET58" s="153" t="str">
        <f t="shared" si="39"/>
        <v/>
      </c>
    </row>
    <row r="59" spans="1:150" x14ac:dyDescent="0.25">
      <c r="A59" s="31"/>
      <c r="B59" s="91" t="str">
        <f t="shared" si="40"/>
        <v/>
      </c>
      <c r="C59" s="20" t="str">
        <f t="shared" si="0"/>
        <v/>
      </c>
      <c r="D59" s="97" t="str">
        <f t="shared" si="1"/>
        <v/>
      </c>
      <c r="E59" s="62" t="str">
        <f t="shared" si="41"/>
        <v/>
      </c>
      <c r="F59" s="31"/>
      <c r="G59" s="282"/>
      <c r="H59" s="283"/>
      <c r="I59" s="284"/>
      <c r="J59" s="285"/>
      <c r="K59" s="286"/>
      <c r="L59" s="287"/>
      <c r="M59" s="288"/>
      <c r="N59" s="287"/>
      <c r="O59" s="288"/>
      <c r="P59" s="287"/>
      <c r="Q59" s="288"/>
      <c r="R59" s="287"/>
      <c r="S59" s="288"/>
      <c r="T59" s="287"/>
      <c r="U59" s="288"/>
      <c r="V59" s="287"/>
      <c r="W59" s="288"/>
      <c r="X59" s="287"/>
      <c r="Y59" s="288"/>
      <c r="Z59" s="287"/>
      <c r="AA59" s="288"/>
      <c r="AB59" s="287"/>
      <c r="AC59" s="288"/>
      <c r="AD59" s="287"/>
      <c r="AE59" s="288"/>
      <c r="AF59" s="287"/>
      <c r="AG59" s="288"/>
      <c r="AH59" s="287"/>
      <c r="AI59" s="288"/>
      <c r="AJ59" s="287"/>
      <c r="AK59" s="288"/>
      <c r="AL59" s="287"/>
      <c r="AM59" s="288"/>
      <c r="AN59" s="287"/>
      <c r="AO59" s="288"/>
      <c r="AP59" s="287"/>
      <c r="AQ59" s="288"/>
      <c r="AR59" s="287"/>
      <c r="AS59" s="288"/>
      <c r="AT59" s="287"/>
      <c r="AU59" s="288"/>
      <c r="AV59" s="287"/>
      <c r="AW59" s="288"/>
      <c r="AX59" s="287"/>
      <c r="AY59" s="31"/>
      <c r="BA59" s="76" t="str">
        <f t="shared" si="50"/>
        <v/>
      </c>
      <c r="BC59" s="76" t="str">
        <f>IF('Stock List'!$K59="", "", 'Stock List'!$K59)</f>
        <v/>
      </c>
      <c r="BE59" s="106">
        <f>IFERROR(ROUND(((INDEX('Stock List'!$M$11:$M$1010, MATCH(L59, 'Stock List'!$K$11:$K$1010, 0))/INDEX('Stock List'!$L$11:$L$1010, MATCH(L59, 'Stock List'!$K$11:$K$1010, 0)))*K59), 2), 0)</f>
        <v>0</v>
      </c>
      <c r="BF59" s="20"/>
      <c r="BG59" s="20">
        <f>IFERROR(ROUND(((INDEX('Stock List'!$M$11:$M$1010, MATCH(N59, 'Stock List'!$K$11:$K$1010, 0))/INDEX('Stock List'!$L$11:$L$1010, MATCH(N59, 'Stock List'!$K$11:$K$1010, 0)))*M59), 2), 0)</f>
        <v>0</v>
      </c>
      <c r="BH59" s="20"/>
      <c r="BI59" s="20">
        <f>IFERROR(ROUND(((INDEX('Stock List'!$M$11:$M$1010, MATCH(P59, 'Stock List'!$K$11:$K$1010, 0))/INDEX('Stock List'!$L$11:$L$1010, MATCH(P59, 'Stock List'!$K$11:$K$1010, 0)))*O59), 2), 0)</f>
        <v>0</v>
      </c>
      <c r="BJ59" s="20"/>
      <c r="BK59" s="20">
        <f>IFERROR(ROUND(((INDEX('Stock List'!$M$11:$M$1010, MATCH(R59, 'Stock List'!$K$11:$K$1010, 0))/INDEX('Stock List'!$L$11:$L$1010, MATCH(R59, 'Stock List'!$K$11:$K$1010, 0)))*Q59), 2), 0)</f>
        <v>0</v>
      </c>
      <c r="BL59" s="20"/>
      <c r="BM59" s="20">
        <f>IFERROR(ROUND(((INDEX('Stock List'!$M$11:$M$1010, MATCH(T59, 'Stock List'!$K$11:$K$1010, 0))/INDEX('Stock List'!$L$11:$L$1010, MATCH(T59, 'Stock List'!$K$11:$K$1010, 0)))*S59), 2), 0)</f>
        <v>0</v>
      </c>
      <c r="BN59" s="20"/>
      <c r="BO59" s="20">
        <f>IFERROR(ROUND(((INDEX('Stock List'!$M$11:$M$1010, MATCH(V59, 'Stock List'!$K$11:$K$1010, 0))/INDEX('Stock List'!$L$11:$L$1010, MATCH(V59, 'Stock List'!$K$11:$K$1010, 0)))*U59), 2), 0)</f>
        <v>0</v>
      </c>
      <c r="BP59" s="20"/>
      <c r="BQ59" s="20">
        <f>IFERROR(ROUND(((INDEX('Stock List'!$M$11:$M$1010, MATCH(X59, 'Stock List'!$K$11:$K$1010, 0))/INDEX('Stock List'!$L$11:$L$1010, MATCH(X59, 'Stock List'!$K$11:$K$1010, 0)))*W59), 2), 0)</f>
        <v>0</v>
      </c>
      <c r="BR59" s="20"/>
      <c r="BS59" s="20">
        <f>IFERROR(ROUND(((INDEX('Stock List'!$M$11:$M$1010, MATCH(Z59, 'Stock List'!$K$11:$K$1010, 0))/INDEX('Stock List'!$L$11:$L$1010, MATCH(Z59, 'Stock List'!$K$11:$K$1010, 0)))*Y59), 2), 0)</f>
        <v>0</v>
      </c>
      <c r="BT59" s="20"/>
      <c r="BU59" s="20">
        <f>IFERROR(ROUND(((INDEX('Stock List'!$M$11:$M$1010, MATCH(AB59, 'Stock List'!$K$11:$K$1010, 0))/INDEX('Stock List'!$L$11:$L$1010, MATCH(AB59, 'Stock List'!$K$11:$K$1010, 0)))*AA59), 2), 0)</f>
        <v>0</v>
      </c>
      <c r="BV59" s="20"/>
      <c r="BW59" s="20">
        <f>IFERROR(ROUND(((INDEX('Stock List'!$M$11:$M$1010, MATCH(AD59, 'Stock List'!$K$11:$K$1010, 0))/INDEX('Stock List'!$L$11:$L$1010, MATCH(AD59, 'Stock List'!$K$11:$K$1010, 0)))*AC59), 2), 0)</f>
        <v>0</v>
      </c>
      <c r="BX59" s="20"/>
      <c r="BY59" s="20">
        <f>IFERROR(ROUND(((INDEX('Stock List'!$M$11:$M$1010, MATCH(AF59, 'Stock List'!$K$11:$K$1010, 0))/INDEX('Stock List'!$L$11:$L$1010, MATCH(AF59, 'Stock List'!$K$11:$K$1010, 0)))*AE59), 2), 0)</f>
        <v>0</v>
      </c>
      <c r="BZ59" s="20"/>
      <c r="CA59" s="20">
        <f>IFERROR(ROUND(((INDEX('Stock List'!$M$11:$M$1010, MATCH(AH59, 'Stock List'!$K$11:$K$1010, 0))/INDEX('Stock List'!$L$11:$L$1010, MATCH(AH59, 'Stock List'!$K$11:$K$1010, 0)))*AG59), 2), 0)</f>
        <v>0</v>
      </c>
      <c r="CB59" s="20"/>
      <c r="CC59" s="20">
        <f>IFERROR(ROUND(((INDEX('Stock List'!$M$11:$M$1010, MATCH(AJ59, 'Stock List'!$K$11:$K$1010, 0))/INDEX('Stock List'!$L$11:$L$1010, MATCH(AJ59, 'Stock List'!$K$11:$K$1010, 0)))*AI59), 2), 0)</f>
        <v>0</v>
      </c>
      <c r="CD59" s="20"/>
      <c r="CE59" s="20">
        <f>IFERROR(ROUND(((INDEX('Stock List'!$M$11:$M$1010, MATCH(AL59, 'Stock List'!$K$11:$K$1010, 0))/INDEX('Stock List'!$L$11:$L$1010, MATCH(AL59, 'Stock List'!$K$11:$K$1010, 0)))*AK59), 2), 0)</f>
        <v>0</v>
      </c>
      <c r="CF59" s="20"/>
      <c r="CG59" s="20">
        <f>IFERROR(ROUND(((INDEX('Stock List'!$M$11:$M$1010, MATCH(AN59, 'Stock List'!$K$11:$K$1010, 0))/INDEX('Stock List'!$L$11:$L$1010, MATCH(AN59, 'Stock List'!$K$11:$K$1010, 0)))*AM59), 2), 0)</f>
        <v>0</v>
      </c>
      <c r="CH59" s="20"/>
      <c r="CI59" s="20">
        <f>IFERROR(ROUND(((INDEX('Stock List'!$M$11:$M$1010, MATCH(AP59, 'Stock List'!$K$11:$K$1010, 0))/INDEX('Stock List'!$L$11:$L$1010, MATCH(AP59, 'Stock List'!$K$11:$K$1010, 0)))*AO59), 2), 0)</f>
        <v>0</v>
      </c>
      <c r="CJ59" s="20"/>
      <c r="CK59" s="20">
        <f>IFERROR(ROUND(((INDEX('Stock List'!$M$11:$M$1010, MATCH(AR59, 'Stock List'!$K$11:$K$1010, 0))/INDEX('Stock List'!$L$11:$L$1010, MATCH(AR59, 'Stock List'!$K$11:$K$1010, 0)))*AQ59), 2), 0)</f>
        <v>0</v>
      </c>
      <c r="CL59" s="20"/>
      <c r="CM59" s="20">
        <f>IFERROR(ROUND(((INDEX('Stock List'!$M$11:$M$1010, MATCH(AT59, 'Stock List'!$K$11:$K$1010, 0))/INDEX('Stock List'!$L$11:$L$1010, MATCH(AT59, 'Stock List'!$K$11:$K$1010, 0)))*AS59), 2), 0)</f>
        <v>0</v>
      </c>
      <c r="CN59" s="20"/>
      <c r="CO59" s="20">
        <f>IFERROR(ROUND(((INDEX('Stock List'!$M$11:$M$1010, MATCH(AV59, 'Stock List'!$K$11:$K$1010, 0))/INDEX('Stock List'!$L$11:$L$1010, MATCH(AV59, 'Stock List'!$K$11:$K$1010, 0)))*AU59), 2), 0)</f>
        <v>0</v>
      </c>
      <c r="CP59" s="20"/>
      <c r="CQ59" s="20">
        <f>IFERROR(ROUND(((INDEX('Stock List'!$M$11:$M$1010, MATCH(AX59, 'Stock List'!$K$11:$K$1010, 0))/INDEX('Stock List'!$L$11:$L$1010, MATCH(AX59, 'Stock List'!$K$11:$K$1010, 0)))*AW59), 2), 0)</f>
        <v>0</v>
      </c>
      <c r="CR59" s="22"/>
      <c r="CT59" s="106" t="str">
        <f t="shared" si="42"/>
        <v/>
      </c>
      <c r="CU59" s="22" t="str">
        <f t="shared" si="43"/>
        <v/>
      </c>
      <c r="CX59" s="106" t="str">
        <f t="shared" si="44"/>
        <v/>
      </c>
      <c r="CY59" s="20" t="str">
        <f t="shared" si="45"/>
        <v/>
      </c>
      <c r="CZ59" s="22" t="str">
        <f t="shared" si="46"/>
        <v/>
      </c>
      <c r="DB59" s="76" t="str">
        <f>IF($H59="", "", COUNTIF($G$11:$G$1010, "&gt;"&amp;$G59)+1+COUNTIF($G$11:$G59, $G59)-1)</f>
        <v/>
      </c>
      <c r="DC59" s="76" t="str">
        <f>IF($H59="", "", COUNTIF($CZ$11:$CZ$1010, "&gt;"&amp;$CZ59)+1+COUNTIF($CZ$11:$CZ59, $CZ59)-1)</f>
        <v/>
      </c>
      <c r="DE59" s="147" t="str">
        <f t="shared" si="47"/>
        <v/>
      </c>
      <c r="DF59" s="148"/>
      <c r="DG59" s="19" t="str">
        <f t="shared" si="48"/>
        <v/>
      </c>
      <c r="DH59" s="153" t="str">
        <f t="shared" si="49"/>
        <v/>
      </c>
      <c r="DI59" s="19" t="str">
        <f t="shared" si="2"/>
        <v/>
      </c>
      <c r="DJ59" s="153" t="str">
        <f t="shared" si="3"/>
        <v/>
      </c>
      <c r="DK59" s="19" t="str">
        <f t="shared" si="4"/>
        <v/>
      </c>
      <c r="DL59" s="153" t="str">
        <f t="shared" si="5"/>
        <v/>
      </c>
      <c r="DM59" s="19" t="str">
        <f t="shared" si="6"/>
        <v/>
      </c>
      <c r="DN59" s="153" t="str">
        <f t="shared" si="7"/>
        <v/>
      </c>
      <c r="DO59" s="19" t="str">
        <f t="shared" si="8"/>
        <v/>
      </c>
      <c r="DP59" s="153" t="str">
        <f t="shared" si="9"/>
        <v/>
      </c>
      <c r="DQ59" s="19" t="str">
        <f t="shared" si="10"/>
        <v/>
      </c>
      <c r="DR59" s="153" t="str">
        <f t="shared" si="11"/>
        <v/>
      </c>
      <c r="DS59" s="19" t="str">
        <f t="shared" si="12"/>
        <v/>
      </c>
      <c r="DT59" s="153" t="str">
        <f t="shared" si="13"/>
        <v/>
      </c>
      <c r="DU59" s="19" t="str">
        <f t="shared" si="14"/>
        <v/>
      </c>
      <c r="DV59" s="153" t="str">
        <f t="shared" si="15"/>
        <v/>
      </c>
      <c r="DW59" s="19" t="str">
        <f t="shared" si="16"/>
        <v/>
      </c>
      <c r="DX59" s="153" t="str">
        <f t="shared" si="17"/>
        <v/>
      </c>
      <c r="DY59" s="19" t="str">
        <f t="shared" si="18"/>
        <v/>
      </c>
      <c r="DZ59" s="153" t="str">
        <f t="shared" si="19"/>
        <v/>
      </c>
      <c r="EA59" s="19" t="str">
        <f t="shared" si="20"/>
        <v/>
      </c>
      <c r="EB59" s="153" t="str">
        <f t="shared" si="21"/>
        <v/>
      </c>
      <c r="EC59" s="19" t="str">
        <f t="shared" si="22"/>
        <v/>
      </c>
      <c r="ED59" s="153" t="str">
        <f t="shared" si="23"/>
        <v/>
      </c>
      <c r="EE59" s="19" t="str">
        <f t="shared" si="24"/>
        <v/>
      </c>
      <c r="EF59" s="153" t="str">
        <f t="shared" si="25"/>
        <v/>
      </c>
      <c r="EG59" s="19" t="str">
        <f t="shared" si="26"/>
        <v/>
      </c>
      <c r="EH59" s="153" t="str">
        <f t="shared" si="27"/>
        <v/>
      </c>
      <c r="EI59" s="19" t="str">
        <f t="shared" si="28"/>
        <v/>
      </c>
      <c r="EJ59" s="153" t="str">
        <f t="shared" si="29"/>
        <v/>
      </c>
      <c r="EK59" s="19" t="str">
        <f t="shared" si="30"/>
        <v/>
      </c>
      <c r="EL59" s="153" t="str">
        <f t="shared" si="31"/>
        <v/>
      </c>
      <c r="EM59" s="19" t="str">
        <f t="shared" si="32"/>
        <v/>
      </c>
      <c r="EN59" s="153" t="str">
        <f t="shared" si="33"/>
        <v/>
      </c>
      <c r="EO59" s="19" t="str">
        <f t="shared" si="34"/>
        <v/>
      </c>
      <c r="EP59" s="153" t="str">
        <f t="shared" si="35"/>
        <v/>
      </c>
      <c r="EQ59" s="19" t="str">
        <f t="shared" si="36"/>
        <v/>
      </c>
      <c r="ER59" s="153" t="str">
        <f t="shared" si="37"/>
        <v/>
      </c>
      <c r="ES59" s="19" t="str">
        <f t="shared" si="38"/>
        <v/>
      </c>
      <c r="ET59" s="153" t="str">
        <f t="shared" si="39"/>
        <v/>
      </c>
    </row>
    <row r="60" spans="1:150" x14ac:dyDescent="0.25">
      <c r="A60" s="31"/>
      <c r="B60" s="91" t="str">
        <f t="shared" si="40"/>
        <v/>
      </c>
      <c r="C60" s="20" t="str">
        <f t="shared" si="0"/>
        <v/>
      </c>
      <c r="D60" s="97" t="str">
        <f t="shared" si="1"/>
        <v/>
      </c>
      <c r="E60" s="62" t="str">
        <f t="shared" si="41"/>
        <v/>
      </c>
      <c r="F60" s="31"/>
      <c r="G60" s="282"/>
      <c r="H60" s="283"/>
      <c r="I60" s="284"/>
      <c r="J60" s="285"/>
      <c r="K60" s="286"/>
      <c r="L60" s="287"/>
      <c r="M60" s="288"/>
      <c r="N60" s="287"/>
      <c r="O60" s="288"/>
      <c r="P60" s="287"/>
      <c r="Q60" s="288"/>
      <c r="R60" s="287"/>
      <c r="S60" s="288"/>
      <c r="T60" s="287"/>
      <c r="U60" s="288"/>
      <c r="V60" s="287"/>
      <c r="W60" s="288"/>
      <c r="X60" s="287"/>
      <c r="Y60" s="288"/>
      <c r="Z60" s="287"/>
      <c r="AA60" s="288"/>
      <c r="AB60" s="287"/>
      <c r="AC60" s="288"/>
      <c r="AD60" s="287"/>
      <c r="AE60" s="288"/>
      <c r="AF60" s="287"/>
      <c r="AG60" s="288"/>
      <c r="AH60" s="287"/>
      <c r="AI60" s="288"/>
      <c r="AJ60" s="287"/>
      <c r="AK60" s="288"/>
      <c r="AL60" s="287"/>
      <c r="AM60" s="288"/>
      <c r="AN60" s="287"/>
      <c r="AO60" s="288"/>
      <c r="AP60" s="287"/>
      <c r="AQ60" s="288"/>
      <c r="AR60" s="287"/>
      <c r="AS60" s="288"/>
      <c r="AT60" s="287"/>
      <c r="AU60" s="288"/>
      <c r="AV60" s="287"/>
      <c r="AW60" s="288"/>
      <c r="AX60" s="287"/>
      <c r="AY60" s="31"/>
      <c r="BA60" s="76" t="str">
        <f t="shared" si="50"/>
        <v/>
      </c>
      <c r="BC60" s="76" t="str">
        <f>IF('Stock List'!$K60="", "", 'Stock List'!$K60)</f>
        <v/>
      </c>
      <c r="BE60" s="106">
        <f>IFERROR(ROUND(((INDEX('Stock List'!$M$11:$M$1010, MATCH(L60, 'Stock List'!$K$11:$K$1010, 0))/INDEX('Stock List'!$L$11:$L$1010, MATCH(L60, 'Stock List'!$K$11:$K$1010, 0)))*K60), 2), 0)</f>
        <v>0</v>
      </c>
      <c r="BF60" s="20"/>
      <c r="BG60" s="20">
        <f>IFERROR(ROUND(((INDEX('Stock List'!$M$11:$M$1010, MATCH(N60, 'Stock List'!$K$11:$K$1010, 0))/INDEX('Stock List'!$L$11:$L$1010, MATCH(N60, 'Stock List'!$K$11:$K$1010, 0)))*M60), 2), 0)</f>
        <v>0</v>
      </c>
      <c r="BH60" s="20"/>
      <c r="BI60" s="20">
        <f>IFERROR(ROUND(((INDEX('Stock List'!$M$11:$M$1010, MATCH(P60, 'Stock List'!$K$11:$K$1010, 0))/INDEX('Stock List'!$L$11:$L$1010, MATCH(P60, 'Stock List'!$K$11:$K$1010, 0)))*O60), 2), 0)</f>
        <v>0</v>
      </c>
      <c r="BJ60" s="20"/>
      <c r="BK60" s="20">
        <f>IFERROR(ROUND(((INDEX('Stock List'!$M$11:$M$1010, MATCH(R60, 'Stock List'!$K$11:$K$1010, 0))/INDEX('Stock List'!$L$11:$L$1010, MATCH(R60, 'Stock List'!$K$11:$K$1010, 0)))*Q60), 2), 0)</f>
        <v>0</v>
      </c>
      <c r="BL60" s="20"/>
      <c r="BM60" s="20">
        <f>IFERROR(ROUND(((INDEX('Stock List'!$M$11:$M$1010, MATCH(T60, 'Stock List'!$K$11:$K$1010, 0))/INDEX('Stock List'!$L$11:$L$1010, MATCH(T60, 'Stock List'!$K$11:$K$1010, 0)))*S60), 2), 0)</f>
        <v>0</v>
      </c>
      <c r="BN60" s="20"/>
      <c r="BO60" s="20">
        <f>IFERROR(ROUND(((INDEX('Stock List'!$M$11:$M$1010, MATCH(V60, 'Stock List'!$K$11:$K$1010, 0))/INDEX('Stock List'!$L$11:$L$1010, MATCH(V60, 'Stock List'!$K$11:$K$1010, 0)))*U60), 2), 0)</f>
        <v>0</v>
      </c>
      <c r="BP60" s="20"/>
      <c r="BQ60" s="20">
        <f>IFERROR(ROUND(((INDEX('Stock List'!$M$11:$M$1010, MATCH(X60, 'Stock List'!$K$11:$K$1010, 0))/INDEX('Stock List'!$L$11:$L$1010, MATCH(X60, 'Stock List'!$K$11:$K$1010, 0)))*W60), 2), 0)</f>
        <v>0</v>
      </c>
      <c r="BR60" s="20"/>
      <c r="BS60" s="20">
        <f>IFERROR(ROUND(((INDEX('Stock List'!$M$11:$M$1010, MATCH(Z60, 'Stock List'!$K$11:$K$1010, 0))/INDEX('Stock List'!$L$11:$L$1010, MATCH(Z60, 'Stock List'!$K$11:$K$1010, 0)))*Y60), 2), 0)</f>
        <v>0</v>
      </c>
      <c r="BT60" s="20"/>
      <c r="BU60" s="20">
        <f>IFERROR(ROUND(((INDEX('Stock List'!$M$11:$M$1010, MATCH(AB60, 'Stock List'!$K$11:$K$1010, 0))/INDEX('Stock List'!$L$11:$L$1010, MATCH(AB60, 'Stock List'!$K$11:$K$1010, 0)))*AA60), 2), 0)</f>
        <v>0</v>
      </c>
      <c r="BV60" s="20"/>
      <c r="BW60" s="20">
        <f>IFERROR(ROUND(((INDEX('Stock List'!$M$11:$M$1010, MATCH(AD60, 'Stock List'!$K$11:$K$1010, 0))/INDEX('Stock List'!$L$11:$L$1010, MATCH(AD60, 'Stock List'!$K$11:$K$1010, 0)))*AC60), 2), 0)</f>
        <v>0</v>
      </c>
      <c r="BX60" s="20"/>
      <c r="BY60" s="20">
        <f>IFERROR(ROUND(((INDEX('Stock List'!$M$11:$M$1010, MATCH(AF60, 'Stock List'!$K$11:$K$1010, 0))/INDEX('Stock List'!$L$11:$L$1010, MATCH(AF60, 'Stock List'!$K$11:$K$1010, 0)))*AE60), 2), 0)</f>
        <v>0</v>
      </c>
      <c r="BZ60" s="20"/>
      <c r="CA60" s="20">
        <f>IFERROR(ROUND(((INDEX('Stock List'!$M$11:$M$1010, MATCH(AH60, 'Stock List'!$K$11:$K$1010, 0))/INDEX('Stock List'!$L$11:$L$1010, MATCH(AH60, 'Stock List'!$K$11:$K$1010, 0)))*AG60), 2), 0)</f>
        <v>0</v>
      </c>
      <c r="CB60" s="20"/>
      <c r="CC60" s="20">
        <f>IFERROR(ROUND(((INDEX('Stock List'!$M$11:$M$1010, MATCH(AJ60, 'Stock List'!$K$11:$K$1010, 0))/INDEX('Stock List'!$L$11:$L$1010, MATCH(AJ60, 'Stock List'!$K$11:$K$1010, 0)))*AI60), 2), 0)</f>
        <v>0</v>
      </c>
      <c r="CD60" s="20"/>
      <c r="CE60" s="20">
        <f>IFERROR(ROUND(((INDEX('Stock List'!$M$11:$M$1010, MATCH(AL60, 'Stock List'!$K$11:$K$1010, 0))/INDEX('Stock List'!$L$11:$L$1010, MATCH(AL60, 'Stock List'!$K$11:$K$1010, 0)))*AK60), 2), 0)</f>
        <v>0</v>
      </c>
      <c r="CF60" s="20"/>
      <c r="CG60" s="20">
        <f>IFERROR(ROUND(((INDEX('Stock List'!$M$11:$M$1010, MATCH(AN60, 'Stock List'!$K$11:$K$1010, 0))/INDEX('Stock List'!$L$11:$L$1010, MATCH(AN60, 'Stock List'!$K$11:$K$1010, 0)))*AM60), 2), 0)</f>
        <v>0</v>
      </c>
      <c r="CH60" s="20"/>
      <c r="CI60" s="20">
        <f>IFERROR(ROUND(((INDEX('Stock List'!$M$11:$M$1010, MATCH(AP60, 'Stock List'!$K$11:$K$1010, 0))/INDEX('Stock List'!$L$11:$L$1010, MATCH(AP60, 'Stock List'!$K$11:$K$1010, 0)))*AO60), 2), 0)</f>
        <v>0</v>
      </c>
      <c r="CJ60" s="20"/>
      <c r="CK60" s="20">
        <f>IFERROR(ROUND(((INDEX('Stock List'!$M$11:$M$1010, MATCH(AR60, 'Stock List'!$K$11:$K$1010, 0))/INDEX('Stock List'!$L$11:$L$1010, MATCH(AR60, 'Stock List'!$K$11:$K$1010, 0)))*AQ60), 2), 0)</f>
        <v>0</v>
      </c>
      <c r="CL60" s="20"/>
      <c r="CM60" s="20">
        <f>IFERROR(ROUND(((INDEX('Stock List'!$M$11:$M$1010, MATCH(AT60, 'Stock List'!$K$11:$K$1010, 0))/INDEX('Stock List'!$L$11:$L$1010, MATCH(AT60, 'Stock List'!$K$11:$K$1010, 0)))*AS60), 2), 0)</f>
        <v>0</v>
      </c>
      <c r="CN60" s="20"/>
      <c r="CO60" s="20">
        <f>IFERROR(ROUND(((INDEX('Stock List'!$M$11:$M$1010, MATCH(AV60, 'Stock List'!$K$11:$K$1010, 0))/INDEX('Stock List'!$L$11:$L$1010, MATCH(AV60, 'Stock List'!$K$11:$K$1010, 0)))*AU60), 2), 0)</f>
        <v>0</v>
      </c>
      <c r="CP60" s="20"/>
      <c r="CQ60" s="20">
        <f>IFERROR(ROUND(((INDEX('Stock List'!$M$11:$M$1010, MATCH(AX60, 'Stock List'!$K$11:$K$1010, 0))/INDEX('Stock List'!$L$11:$L$1010, MATCH(AX60, 'Stock List'!$K$11:$K$1010, 0)))*AW60), 2), 0)</f>
        <v>0</v>
      </c>
      <c r="CR60" s="22"/>
      <c r="CT60" s="106" t="str">
        <f t="shared" si="42"/>
        <v/>
      </c>
      <c r="CU60" s="22" t="str">
        <f t="shared" si="43"/>
        <v/>
      </c>
      <c r="CX60" s="106" t="str">
        <f t="shared" si="44"/>
        <v/>
      </c>
      <c r="CY60" s="20" t="str">
        <f t="shared" si="45"/>
        <v/>
      </c>
      <c r="CZ60" s="22" t="str">
        <f t="shared" si="46"/>
        <v/>
      </c>
      <c r="DB60" s="76" t="str">
        <f>IF($H60="", "", COUNTIF($G$11:$G$1010, "&gt;"&amp;$G60)+1+COUNTIF($G$11:$G60, $G60)-1)</f>
        <v/>
      </c>
      <c r="DC60" s="76" t="str">
        <f>IF($H60="", "", COUNTIF($CZ$11:$CZ$1010, "&gt;"&amp;$CZ60)+1+COUNTIF($CZ$11:$CZ60, $CZ60)-1)</f>
        <v/>
      </c>
      <c r="DE60" s="147" t="str">
        <f t="shared" si="47"/>
        <v/>
      </c>
      <c r="DF60" s="148"/>
      <c r="DG60" s="19" t="str">
        <f t="shared" si="48"/>
        <v/>
      </c>
      <c r="DH60" s="153" t="str">
        <f t="shared" si="49"/>
        <v/>
      </c>
      <c r="DI60" s="19" t="str">
        <f t="shared" si="2"/>
        <v/>
      </c>
      <c r="DJ60" s="153" t="str">
        <f t="shared" si="3"/>
        <v/>
      </c>
      <c r="DK60" s="19" t="str">
        <f t="shared" si="4"/>
        <v/>
      </c>
      <c r="DL60" s="153" t="str">
        <f t="shared" si="5"/>
        <v/>
      </c>
      <c r="DM60" s="19" t="str">
        <f t="shared" si="6"/>
        <v/>
      </c>
      <c r="DN60" s="153" t="str">
        <f t="shared" si="7"/>
        <v/>
      </c>
      <c r="DO60" s="19" t="str">
        <f t="shared" si="8"/>
        <v/>
      </c>
      <c r="DP60" s="153" t="str">
        <f t="shared" si="9"/>
        <v/>
      </c>
      <c r="DQ60" s="19" t="str">
        <f t="shared" si="10"/>
        <v/>
      </c>
      <c r="DR60" s="153" t="str">
        <f t="shared" si="11"/>
        <v/>
      </c>
      <c r="DS60" s="19" t="str">
        <f t="shared" si="12"/>
        <v/>
      </c>
      <c r="DT60" s="153" t="str">
        <f t="shared" si="13"/>
        <v/>
      </c>
      <c r="DU60" s="19" t="str">
        <f t="shared" si="14"/>
        <v/>
      </c>
      <c r="DV60" s="153" t="str">
        <f t="shared" si="15"/>
        <v/>
      </c>
      <c r="DW60" s="19" t="str">
        <f t="shared" si="16"/>
        <v/>
      </c>
      <c r="DX60" s="153" t="str">
        <f t="shared" si="17"/>
        <v/>
      </c>
      <c r="DY60" s="19" t="str">
        <f t="shared" si="18"/>
        <v/>
      </c>
      <c r="DZ60" s="153" t="str">
        <f t="shared" si="19"/>
        <v/>
      </c>
      <c r="EA60" s="19" t="str">
        <f t="shared" si="20"/>
        <v/>
      </c>
      <c r="EB60" s="153" t="str">
        <f t="shared" si="21"/>
        <v/>
      </c>
      <c r="EC60" s="19" t="str">
        <f t="shared" si="22"/>
        <v/>
      </c>
      <c r="ED60" s="153" t="str">
        <f t="shared" si="23"/>
        <v/>
      </c>
      <c r="EE60" s="19" t="str">
        <f t="shared" si="24"/>
        <v/>
      </c>
      <c r="EF60" s="153" t="str">
        <f t="shared" si="25"/>
        <v/>
      </c>
      <c r="EG60" s="19" t="str">
        <f t="shared" si="26"/>
        <v/>
      </c>
      <c r="EH60" s="153" t="str">
        <f t="shared" si="27"/>
        <v/>
      </c>
      <c r="EI60" s="19" t="str">
        <f t="shared" si="28"/>
        <v/>
      </c>
      <c r="EJ60" s="153" t="str">
        <f t="shared" si="29"/>
        <v/>
      </c>
      <c r="EK60" s="19" t="str">
        <f t="shared" si="30"/>
        <v/>
      </c>
      <c r="EL60" s="153" t="str">
        <f t="shared" si="31"/>
        <v/>
      </c>
      <c r="EM60" s="19" t="str">
        <f t="shared" si="32"/>
        <v/>
      </c>
      <c r="EN60" s="153" t="str">
        <f t="shared" si="33"/>
        <v/>
      </c>
      <c r="EO60" s="19" t="str">
        <f t="shared" si="34"/>
        <v/>
      </c>
      <c r="EP60" s="153" t="str">
        <f t="shared" si="35"/>
        <v/>
      </c>
      <c r="EQ60" s="19" t="str">
        <f t="shared" si="36"/>
        <v/>
      </c>
      <c r="ER60" s="153" t="str">
        <f t="shared" si="37"/>
        <v/>
      </c>
      <c r="ES60" s="19" t="str">
        <f t="shared" si="38"/>
        <v/>
      </c>
      <c r="ET60" s="153" t="str">
        <f t="shared" si="39"/>
        <v/>
      </c>
    </row>
    <row r="61" spans="1:150" x14ac:dyDescent="0.25">
      <c r="A61" s="31"/>
      <c r="B61" s="91" t="str">
        <f t="shared" si="40"/>
        <v/>
      </c>
      <c r="C61" s="20" t="str">
        <f t="shared" si="0"/>
        <v/>
      </c>
      <c r="D61" s="97" t="str">
        <f t="shared" si="1"/>
        <v/>
      </c>
      <c r="E61" s="62" t="str">
        <f t="shared" si="41"/>
        <v/>
      </c>
      <c r="F61" s="31"/>
      <c r="G61" s="282"/>
      <c r="H61" s="283"/>
      <c r="I61" s="284"/>
      <c r="J61" s="285"/>
      <c r="K61" s="286"/>
      <c r="L61" s="287"/>
      <c r="M61" s="288"/>
      <c r="N61" s="287"/>
      <c r="O61" s="288"/>
      <c r="P61" s="287"/>
      <c r="Q61" s="288"/>
      <c r="R61" s="287"/>
      <c r="S61" s="288"/>
      <c r="T61" s="287"/>
      <c r="U61" s="288"/>
      <c r="V61" s="287"/>
      <c r="W61" s="288"/>
      <c r="X61" s="287"/>
      <c r="Y61" s="288"/>
      <c r="Z61" s="287"/>
      <c r="AA61" s="288"/>
      <c r="AB61" s="287"/>
      <c r="AC61" s="288"/>
      <c r="AD61" s="287"/>
      <c r="AE61" s="288"/>
      <c r="AF61" s="287"/>
      <c r="AG61" s="288"/>
      <c r="AH61" s="287"/>
      <c r="AI61" s="288"/>
      <c r="AJ61" s="287"/>
      <c r="AK61" s="288"/>
      <c r="AL61" s="287"/>
      <c r="AM61" s="288"/>
      <c r="AN61" s="287"/>
      <c r="AO61" s="288"/>
      <c r="AP61" s="287"/>
      <c r="AQ61" s="288"/>
      <c r="AR61" s="287"/>
      <c r="AS61" s="288"/>
      <c r="AT61" s="287"/>
      <c r="AU61" s="288"/>
      <c r="AV61" s="287"/>
      <c r="AW61" s="288"/>
      <c r="AX61" s="287"/>
      <c r="AY61" s="31"/>
      <c r="BA61" s="76" t="str">
        <f t="shared" si="50"/>
        <v/>
      </c>
      <c r="BC61" s="76" t="str">
        <f>IF('Stock List'!$K61="", "", 'Stock List'!$K61)</f>
        <v/>
      </c>
      <c r="BE61" s="106">
        <f>IFERROR(ROUND(((INDEX('Stock List'!$M$11:$M$1010, MATCH(L61, 'Stock List'!$K$11:$K$1010, 0))/INDEX('Stock List'!$L$11:$L$1010, MATCH(L61, 'Stock List'!$K$11:$K$1010, 0)))*K61), 2), 0)</f>
        <v>0</v>
      </c>
      <c r="BF61" s="20"/>
      <c r="BG61" s="20">
        <f>IFERROR(ROUND(((INDEX('Stock List'!$M$11:$M$1010, MATCH(N61, 'Stock List'!$K$11:$K$1010, 0))/INDEX('Stock List'!$L$11:$L$1010, MATCH(N61, 'Stock List'!$K$11:$K$1010, 0)))*M61), 2), 0)</f>
        <v>0</v>
      </c>
      <c r="BH61" s="20"/>
      <c r="BI61" s="20">
        <f>IFERROR(ROUND(((INDEX('Stock List'!$M$11:$M$1010, MATCH(P61, 'Stock List'!$K$11:$K$1010, 0))/INDEX('Stock List'!$L$11:$L$1010, MATCH(P61, 'Stock List'!$K$11:$K$1010, 0)))*O61), 2), 0)</f>
        <v>0</v>
      </c>
      <c r="BJ61" s="20"/>
      <c r="BK61" s="20">
        <f>IFERROR(ROUND(((INDEX('Stock List'!$M$11:$M$1010, MATCH(R61, 'Stock List'!$K$11:$K$1010, 0))/INDEX('Stock List'!$L$11:$L$1010, MATCH(R61, 'Stock List'!$K$11:$K$1010, 0)))*Q61), 2), 0)</f>
        <v>0</v>
      </c>
      <c r="BL61" s="20"/>
      <c r="BM61" s="20">
        <f>IFERROR(ROUND(((INDEX('Stock List'!$M$11:$M$1010, MATCH(T61, 'Stock List'!$K$11:$K$1010, 0))/INDEX('Stock List'!$L$11:$L$1010, MATCH(T61, 'Stock List'!$K$11:$K$1010, 0)))*S61), 2), 0)</f>
        <v>0</v>
      </c>
      <c r="BN61" s="20"/>
      <c r="BO61" s="20">
        <f>IFERROR(ROUND(((INDEX('Stock List'!$M$11:$M$1010, MATCH(V61, 'Stock List'!$K$11:$K$1010, 0))/INDEX('Stock List'!$L$11:$L$1010, MATCH(V61, 'Stock List'!$K$11:$K$1010, 0)))*U61), 2), 0)</f>
        <v>0</v>
      </c>
      <c r="BP61" s="20"/>
      <c r="BQ61" s="20">
        <f>IFERROR(ROUND(((INDEX('Stock List'!$M$11:$M$1010, MATCH(X61, 'Stock List'!$K$11:$K$1010, 0))/INDEX('Stock List'!$L$11:$L$1010, MATCH(X61, 'Stock List'!$K$11:$K$1010, 0)))*W61), 2), 0)</f>
        <v>0</v>
      </c>
      <c r="BR61" s="20"/>
      <c r="BS61" s="20">
        <f>IFERROR(ROUND(((INDEX('Stock List'!$M$11:$M$1010, MATCH(Z61, 'Stock List'!$K$11:$K$1010, 0))/INDEX('Stock List'!$L$11:$L$1010, MATCH(Z61, 'Stock List'!$K$11:$K$1010, 0)))*Y61), 2), 0)</f>
        <v>0</v>
      </c>
      <c r="BT61" s="20"/>
      <c r="BU61" s="20">
        <f>IFERROR(ROUND(((INDEX('Stock List'!$M$11:$M$1010, MATCH(AB61, 'Stock List'!$K$11:$K$1010, 0))/INDEX('Stock List'!$L$11:$L$1010, MATCH(AB61, 'Stock List'!$K$11:$K$1010, 0)))*AA61), 2), 0)</f>
        <v>0</v>
      </c>
      <c r="BV61" s="20"/>
      <c r="BW61" s="20">
        <f>IFERROR(ROUND(((INDEX('Stock List'!$M$11:$M$1010, MATCH(AD61, 'Stock List'!$K$11:$K$1010, 0))/INDEX('Stock List'!$L$11:$L$1010, MATCH(AD61, 'Stock List'!$K$11:$K$1010, 0)))*AC61), 2), 0)</f>
        <v>0</v>
      </c>
      <c r="BX61" s="20"/>
      <c r="BY61" s="20">
        <f>IFERROR(ROUND(((INDEX('Stock List'!$M$11:$M$1010, MATCH(AF61, 'Stock List'!$K$11:$K$1010, 0))/INDEX('Stock List'!$L$11:$L$1010, MATCH(AF61, 'Stock List'!$K$11:$K$1010, 0)))*AE61), 2), 0)</f>
        <v>0</v>
      </c>
      <c r="BZ61" s="20"/>
      <c r="CA61" s="20">
        <f>IFERROR(ROUND(((INDEX('Stock List'!$M$11:$M$1010, MATCH(AH61, 'Stock List'!$K$11:$K$1010, 0))/INDEX('Stock List'!$L$11:$L$1010, MATCH(AH61, 'Stock List'!$K$11:$K$1010, 0)))*AG61), 2), 0)</f>
        <v>0</v>
      </c>
      <c r="CB61" s="20"/>
      <c r="CC61" s="20">
        <f>IFERROR(ROUND(((INDEX('Stock List'!$M$11:$M$1010, MATCH(AJ61, 'Stock List'!$K$11:$K$1010, 0))/INDEX('Stock List'!$L$11:$L$1010, MATCH(AJ61, 'Stock List'!$K$11:$K$1010, 0)))*AI61), 2), 0)</f>
        <v>0</v>
      </c>
      <c r="CD61" s="20"/>
      <c r="CE61" s="20">
        <f>IFERROR(ROUND(((INDEX('Stock List'!$M$11:$M$1010, MATCH(AL61, 'Stock List'!$K$11:$K$1010, 0))/INDEX('Stock List'!$L$11:$L$1010, MATCH(AL61, 'Stock List'!$K$11:$K$1010, 0)))*AK61), 2), 0)</f>
        <v>0</v>
      </c>
      <c r="CF61" s="20"/>
      <c r="CG61" s="20">
        <f>IFERROR(ROUND(((INDEX('Stock List'!$M$11:$M$1010, MATCH(AN61, 'Stock List'!$K$11:$K$1010, 0))/INDEX('Stock List'!$L$11:$L$1010, MATCH(AN61, 'Stock List'!$K$11:$K$1010, 0)))*AM61), 2), 0)</f>
        <v>0</v>
      </c>
      <c r="CH61" s="20"/>
      <c r="CI61" s="20">
        <f>IFERROR(ROUND(((INDEX('Stock List'!$M$11:$M$1010, MATCH(AP61, 'Stock List'!$K$11:$K$1010, 0))/INDEX('Stock List'!$L$11:$L$1010, MATCH(AP61, 'Stock List'!$K$11:$K$1010, 0)))*AO61), 2), 0)</f>
        <v>0</v>
      </c>
      <c r="CJ61" s="20"/>
      <c r="CK61" s="20">
        <f>IFERROR(ROUND(((INDEX('Stock List'!$M$11:$M$1010, MATCH(AR61, 'Stock List'!$K$11:$K$1010, 0))/INDEX('Stock List'!$L$11:$L$1010, MATCH(AR61, 'Stock List'!$K$11:$K$1010, 0)))*AQ61), 2), 0)</f>
        <v>0</v>
      </c>
      <c r="CL61" s="20"/>
      <c r="CM61" s="20">
        <f>IFERROR(ROUND(((INDEX('Stock List'!$M$11:$M$1010, MATCH(AT61, 'Stock List'!$K$11:$K$1010, 0))/INDEX('Stock List'!$L$11:$L$1010, MATCH(AT61, 'Stock List'!$K$11:$K$1010, 0)))*AS61), 2), 0)</f>
        <v>0</v>
      </c>
      <c r="CN61" s="20"/>
      <c r="CO61" s="20">
        <f>IFERROR(ROUND(((INDEX('Stock List'!$M$11:$M$1010, MATCH(AV61, 'Stock List'!$K$11:$K$1010, 0))/INDEX('Stock List'!$L$11:$L$1010, MATCH(AV61, 'Stock List'!$K$11:$K$1010, 0)))*AU61), 2), 0)</f>
        <v>0</v>
      </c>
      <c r="CP61" s="20"/>
      <c r="CQ61" s="20">
        <f>IFERROR(ROUND(((INDEX('Stock List'!$M$11:$M$1010, MATCH(AX61, 'Stock List'!$K$11:$K$1010, 0))/INDEX('Stock List'!$L$11:$L$1010, MATCH(AX61, 'Stock List'!$K$11:$K$1010, 0)))*AW61), 2), 0)</f>
        <v>0</v>
      </c>
      <c r="CR61" s="22"/>
      <c r="CT61" s="106" t="str">
        <f t="shared" si="42"/>
        <v/>
      </c>
      <c r="CU61" s="22" t="str">
        <f t="shared" si="43"/>
        <v/>
      </c>
      <c r="CX61" s="106" t="str">
        <f t="shared" si="44"/>
        <v/>
      </c>
      <c r="CY61" s="20" t="str">
        <f t="shared" si="45"/>
        <v/>
      </c>
      <c r="CZ61" s="22" t="str">
        <f t="shared" si="46"/>
        <v/>
      </c>
      <c r="DB61" s="76" t="str">
        <f>IF($H61="", "", COUNTIF($G$11:$G$1010, "&gt;"&amp;$G61)+1+COUNTIF($G$11:$G61, $G61)-1)</f>
        <v/>
      </c>
      <c r="DC61" s="76" t="str">
        <f>IF($H61="", "", COUNTIF($CZ$11:$CZ$1010, "&gt;"&amp;$CZ61)+1+COUNTIF($CZ$11:$CZ61, $CZ61)-1)</f>
        <v/>
      </c>
      <c r="DE61" s="147" t="str">
        <f t="shared" si="47"/>
        <v/>
      </c>
      <c r="DF61" s="148"/>
      <c r="DG61" s="19" t="str">
        <f t="shared" si="48"/>
        <v/>
      </c>
      <c r="DH61" s="153" t="str">
        <f t="shared" si="49"/>
        <v/>
      </c>
      <c r="DI61" s="19" t="str">
        <f t="shared" si="2"/>
        <v/>
      </c>
      <c r="DJ61" s="153" t="str">
        <f t="shared" si="3"/>
        <v/>
      </c>
      <c r="DK61" s="19" t="str">
        <f t="shared" si="4"/>
        <v/>
      </c>
      <c r="DL61" s="153" t="str">
        <f t="shared" si="5"/>
        <v/>
      </c>
      <c r="DM61" s="19" t="str">
        <f t="shared" si="6"/>
        <v/>
      </c>
      <c r="DN61" s="153" t="str">
        <f t="shared" si="7"/>
        <v/>
      </c>
      <c r="DO61" s="19" t="str">
        <f t="shared" si="8"/>
        <v/>
      </c>
      <c r="DP61" s="153" t="str">
        <f t="shared" si="9"/>
        <v/>
      </c>
      <c r="DQ61" s="19" t="str">
        <f t="shared" si="10"/>
        <v/>
      </c>
      <c r="DR61" s="153" t="str">
        <f t="shared" si="11"/>
        <v/>
      </c>
      <c r="DS61" s="19" t="str">
        <f t="shared" si="12"/>
        <v/>
      </c>
      <c r="DT61" s="153" t="str">
        <f t="shared" si="13"/>
        <v/>
      </c>
      <c r="DU61" s="19" t="str">
        <f t="shared" si="14"/>
        <v/>
      </c>
      <c r="DV61" s="153" t="str">
        <f t="shared" si="15"/>
        <v/>
      </c>
      <c r="DW61" s="19" t="str">
        <f t="shared" si="16"/>
        <v/>
      </c>
      <c r="DX61" s="153" t="str">
        <f t="shared" si="17"/>
        <v/>
      </c>
      <c r="DY61" s="19" t="str">
        <f t="shared" si="18"/>
        <v/>
      </c>
      <c r="DZ61" s="153" t="str">
        <f t="shared" si="19"/>
        <v/>
      </c>
      <c r="EA61" s="19" t="str">
        <f t="shared" si="20"/>
        <v/>
      </c>
      <c r="EB61" s="153" t="str">
        <f t="shared" si="21"/>
        <v/>
      </c>
      <c r="EC61" s="19" t="str">
        <f t="shared" si="22"/>
        <v/>
      </c>
      <c r="ED61" s="153" t="str">
        <f t="shared" si="23"/>
        <v/>
      </c>
      <c r="EE61" s="19" t="str">
        <f t="shared" si="24"/>
        <v/>
      </c>
      <c r="EF61" s="153" t="str">
        <f t="shared" si="25"/>
        <v/>
      </c>
      <c r="EG61" s="19" t="str">
        <f t="shared" si="26"/>
        <v/>
      </c>
      <c r="EH61" s="153" t="str">
        <f t="shared" si="27"/>
        <v/>
      </c>
      <c r="EI61" s="19" t="str">
        <f t="shared" si="28"/>
        <v/>
      </c>
      <c r="EJ61" s="153" t="str">
        <f t="shared" si="29"/>
        <v/>
      </c>
      <c r="EK61" s="19" t="str">
        <f t="shared" si="30"/>
        <v/>
      </c>
      <c r="EL61" s="153" t="str">
        <f t="shared" si="31"/>
        <v/>
      </c>
      <c r="EM61" s="19" t="str">
        <f t="shared" si="32"/>
        <v/>
      </c>
      <c r="EN61" s="153" t="str">
        <f t="shared" si="33"/>
        <v/>
      </c>
      <c r="EO61" s="19" t="str">
        <f t="shared" si="34"/>
        <v/>
      </c>
      <c r="EP61" s="153" t="str">
        <f t="shared" si="35"/>
        <v/>
      </c>
      <c r="EQ61" s="19" t="str">
        <f t="shared" si="36"/>
        <v/>
      </c>
      <c r="ER61" s="153" t="str">
        <f t="shared" si="37"/>
        <v/>
      </c>
      <c r="ES61" s="19" t="str">
        <f t="shared" si="38"/>
        <v/>
      </c>
      <c r="ET61" s="153" t="str">
        <f t="shared" si="39"/>
        <v/>
      </c>
    </row>
    <row r="62" spans="1:150" x14ac:dyDescent="0.25">
      <c r="A62" s="31"/>
      <c r="B62" s="91" t="str">
        <f t="shared" si="40"/>
        <v/>
      </c>
      <c r="C62" s="20" t="str">
        <f t="shared" si="0"/>
        <v/>
      </c>
      <c r="D62" s="97" t="str">
        <f t="shared" si="1"/>
        <v/>
      </c>
      <c r="E62" s="62" t="str">
        <f t="shared" si="41"/>
        <v/>
      </c>
      <c r="F62" s="31"/>
      <c r="G62" s="282"/>
      <c r="H62" s="283"/>
      <c r="I62" s="284"/>
      <c r="J62" s="285"/>
      <c r="K62" s="286"/>
      <c r="L62" s="287"/>
      <c r="M62" s="288"/>
      <c r="N62" s="287"/>
      <c r="O62" s="288"/>
      <c r="P62" s="287"/>
      <c r="Q62" s="288"/>
      <c r="R62" s="287"/>
      <c r="S62" s="288"/>
      <c r="T62" s="287"/>
      <c r="U62" s="288"/>
      <c r="V62" s="287"/>
      <c r="W62" s="288"/>
      <c r="X62" s="287"/>
      <c r="Y62" s="288"/>
      <c r="Z62" s="287"/>
      <c r="AA62" s="288"/>
      <c r="AB62" s="287"/>
      <c r="AC62" s="288"/>
      <c r="AD62" s="287"/>
      <c r="AE62" s="288"/>
      <c r="AF62" s="287"/>
      <c r="AG62" s="288"/>
      <c r="AH62" s="287"/>
      <c r="AI62" s="288"/>
      <c r="AJ62" s="287"/>
      <c r="AK62" s="288"/>
      <c r="AL62" s="287"/>
      <c r="AM62" s="288"/>
      <c r="AN62" s="287"/>
      <c r="AO62" s="288"/>
      <c r="AP62" s="287"/>
      <c r="AQ62" s="288"/>
      <c r="AR62" s="287"/>
      <c r="AS62" s="288"/>
      <c r="AT62" s="287"/>
      <c r="AU62" s="288"/>
      <c r="AV62" s="287"/>
      <c r="AW62" s="288"/>
      <c r="AX62" s="287"/>
      <c r="AY62" s="31"/>
      <c r="BA62" s="76" t="str">
        <f t="shared" si="50"/>
        <v/>
      </c>
      <c r="BC62" s="76" t="str">
        <f>IF('Stock List'!$K62="", "", 'Stock List'!$K62)</f>
        <v/>
      </c>
      <c r="BE62" s="106">
        <f>IFERROR(ROUND(((INDEX('Stock List'!$M$11:$M$1010, MATCH(L62, 'Stock List'!$K$11:$K$1010, 0))/INDEX('Stock List'!$L$11:$L$1010, MATCH(L62, 'Stock List'!$K$11:$K$1010, 0)))*K62), 2), 0)</f>
        <v>0</v>
      </c>
      <c r="BF62" s="20"/>
      <c r="BG62" s="20">
        <f>IFERROR(ROUND(((INDEX('Stock List'!$M$11:$M$1010, MATCH(N62, 'Stock List'!$K$11:$K$1010, 0))/INDEX('Stock List'!$L$11:$L$1010, MATCH(N62, 'Stock List'!$K$11:$K$1010, 0)))*M62), 2), 0)</f>
        <v>0</v>
      </c>
      <c r="BH62" s="20"/>
      <c r="BI62" s="20">
        <f>IFERROR(ROUND(((INDEX('Stock List'!$M$11:$M$1010, MATCH(P62, 'Stock List'!$K$11:$K$1010, 0))/INDEX('Stock List'!$L$11:$L$1010, MATCH(P62, 'Stock List'!$K$11:$K$1010, 0)))*O62), 2), 0)</f>
        <v>0</v>
      </c>
      <c r="BJ62" s="20"/>
      <c r="BK62" s="20">
        <f>IFERROR(ROUND(((INDEX('Stock List'!$M$11:$M$1010, MATCH(R62, 'Stock List'!$K$11:$K$1010, 0))/INDEX('Stock List'!$L$11:$L$1010, MATCH(R62, 'Stock List'!$K$11:$K$1010, 0)))*Q62), 2), 0)</f>
        <v>0</v>
      </c>
      <c r="BL62" s="20"/>
      <c r="BM62" s="20">
        <f>IFERROR(ROUND(((INDEX('Stock List'!$M$11:$M$1010, MATCH(T62, 'Stock List'!$K$11:$K$1010, 0))/INDEX('Stock List'!$L$11:$L$1010, MATCH(T62, 'Stock List'!$K$11:$K$1010, 0)))*S62), 2), 0)</f>
        <v>0</v>
      </c>
      <c r="BN62" s="20"/>
      <c r="BO62" s="20">
        <f>IFERROR(ROUND(((INDEX('Stock List'!$M$11:$M$1010, MATCH(V62, 'Stock List'!$K$11:$K$1010, 0))/INDEX('Stock List'!$L$11:$L$1010, MATCH(V62, 'Stock List'!$K$11:$K$1010, 0)))*U62), 2), 0)</f>
        <v>0</v>
      </c>
      <c r="BP62" s="20"/>
      <c r="BQ62" s="20">
        <f>IFERROR(ROUND(((INDEX('Stock List'!$M$11:$M$1010, MATCH(X62, 'Stock List'!$K$11:$K$1010, 0))/INDEX('Stock List'!$L$11:$L$1010, MATCH(X62, 'Stock List'!$K$11:$K$1010, 0)))*W62), 2), 0)</f>
        <v>0</v>
      </c>
      <c r="BR62" s="20"/>
      <c r="BS62" s="20">
        <f>IFERROR(ROUND(((INDEX('Stock List'!$M$11:$M$1010, MATCH(Z62, 'Stock List'!$K$11:$K$1010, 0))/INDEX('Stock List'!$L$11:$L$1010, MATCH(Z62, 'Stock List'!$K$11:$K$1010, 0)))*Y62), 2), 0)</f>
        <v>0</v>
      </c>
      <c r="BT62" s="20"/>
      <c r="BU62" s="20">
        <f>IFERROR(ROUND(((INDEX('Stock List'!$M$11:$M$1010, MATCH(AB62, 'Stock List'!$K$11:$K$1010, 0))/INDEX('Stock List'!$L$11:$L$1010, MATCH(AB62, 'Stock List'!$K$11:$K$1010, 0)))*AA62), 2), 0)</f>
        <v>0</v>
      </c>
      <c r="BV62" s="20"/>
      <c r="BW62" s="20">
        <f>IFERROR(ROUND(((INDEX('Stock List'!$M$11:$M$1010, MATCH(AD62, 'Stock List'!$K$11:$K$1010, 0))/INDEX('Stock List'!$L$11:$L$1010, MATCH(AD62, 'Stock List'!$K$11:$K$1010, 0)))*AC62), 2), 0)</f>
        <v>0</v>
      </c>
      <c r="BX62" s="20"/>
      <c r="BY62" s="20">
        <f>IFERROR(ROUND(((INDEX('Stock List'!$M$11:$M$1010, MATCH(AF62, 'Stock List'!$K$11:$K$1010, 0))/INDEX('Stock List'!$L$11:$L$1010, MATCH(AF62, 'Stock List'!$K$11:$K$1010, 0)))*AE62), 2), 0)</f>
        <v>0</v>
      </c>
      <c r="BZ62" s="20"/>
      <c r="CA62" s="20">
        <f>IFERROR(ROUND(((INDEX('Stock List'!$M$11:$M$1010, MATCH(AH62, 'Stock List'!$K$11:$K$1010, 0))/INDEX('Stock List'!$L$11:$L$1010, MATCH(AH62, 'Stock List'!$K$11:$K$1010, 0)))*AG62), 2), 0)</f>
        <v>0</v>
      </c>
      <c r="CB62" s="20"/>
      <c r="CC62" s="20">
        <f>IFERROR(ROUND(((INDEX('Stock List'!$M$11:$M$1010, MATCH(AJ62, 'Stock List'!$K$11:$K$1010, 0))/INDEX('Stock List'!$L$11:$L$1010, MATCH(AJ62, 'Stock List'!$K$11:$K$1010, 0)))*AI62), 2), 0)</f>
        <v>0</v>
      </c>
      <c r="CD62" s="20"/>
      <c r="CE62" s="20">
        <f>IFERROR(ROUND(((INDEX('Stock List'!$M$11:$M$1010, MATCH(AL62, 'Stock List'!$K$11:$K$1010, 0))/INDEX('Stock List'!$L$11:$L$1010, MATCH(AL62, 'Stock List'!$K$11:$K$1010, 0)))*AK62), 2), 0)</f>
        <v>0</v>
      </c>
      <c r="CF62" s="20"/>
      <c r="CG62" s="20">
        <f>IFERROR(ROUND(((INDEX('Stock List'!$M$11:$M$1010, MATCH(AN62, 'Stock List'!$K$11:$K$1010, 0))/INDEX('Stock List'!$L$11:$L$1010, MATCH(AN62, 'Stock List'!$K$11:$K$1010, 0)))*AM62), 2), 0)</f>
        <v>0</v>
      </c>
      <c r="CH62" s="20"/>
      <c r="CI62" s="20">
        <f>IFERROR(ROUND(((INDEX('Stock List'!$M$11:$M$1010, MATCH(AP62, 'Stock List'!$K$11:$K$1010, 0))/INDEX('Stock List'!$L$11:$L$1010, MATCH(AP62, 'Stock List'!$K$11:$K$1010, 0)))*AO62), 2), 0)</f>
        <v>0</v>
      </c>
      <c r="CJ62" s="20"/>
      <c r="CK62" s="20">
        <f>IFERROR(ROUND(((INDEX('Stock List'!$M$11:$M$1010, MATCH(AR62, 'Stock List'!$K$11:$K$1010, 0))/INDEX('Stock List'!$L$11:$L$1010, MATCH(AR62, 'Stock List'!$K$11:$K$1010, 0)))*AQ62), 2), 0)</f>
        <v>0</v>
      </c>
      <c r="CL62" s="20"/>
      <c r="CM62" s="20">
        <f>IFERROR(ROUND(((INDEX('Stock List'!$M$11:$M$1010, MATCH(AT62, 'Stock List'!$K$11:$K$1010, 0))/INDEX('Stock List'!$L$11:$L$1010, MATCH(AT62, 'Stock List'!$K$11:$K$1010, 0)))*AS62), 2), 0)</f>
        <v>0</v>
      </c>
      <c r="CN62" s="20"/>
      <c r="CO62" s="20">
        <f>IFERROR(ROUND(((INDEX('Stock List'!$M$11:$M$1010, MATCH(AV62, 'Stock List'!$K$11:$K$1010, 0))/INDEX('Stock List'!$L$11:$L$1010, MATCH(AV62, 'Stock List'!$K$11:$K$1010, 0)))*AU62), 2), 0)</f>
        <v>0</v>
      </c>
      <c r="CP62" s="20"/>
      <c r="CQ62" s="20">
        <f>IFERROR(ROUND(((INDEX('Stock List'!$M$11:$M$1010, MATCH(AX62, 'Stock List'!$K$11:$K$1010, 0))/INDEX('Stock List'!$L$11:$L$1010, MATCH(AX62, 'Stock List'!$K$11:$K$1010, 0)))*AW62), 2), 0)</f>
        <v>0</v>
      </c>
      <c r="CR62" s="22"/>
      <c r="CT62" s="106" t="str">
        <f t="shared" si="42"/>
        <v/>
      </c>
      <c r="CU62" s="22" t="str">
        <f t="shared" si="43"/>
        <v/>
      </c>
      <c r="CX62" s="106" t="str">
        <f t="shared" si="44"/>
        <v/>
      </c>
      <c r="CY62" s="20" t="str">
        <f t="shared" si="45"/>
        <v/>
      </c>
      <c r="CZ62" s="22" t="str">
        <f t="shared" si="46"/>
        <v/>
      </c>
      <c r="DB62" s="76" t="str">
        <f>IF($H62="", "", COUNTIF($G$11:$G$1010, "&gt;"&amp;$G62)+1+COUNTIF($G$11:$G62, $G62)-1)</f>
        <v/>
      </c>
      <c r="DC62" s="76" t="str">
        <f>IF($H62="", "", COUNTIF($CZ$11:$CZ$1010, "&gt;"&amp;$CZ62)+1+COUNTIF($CZ$11:$CZ62, $CZ62)-1)</f>
        <v/>
      </c>
      <c r="DE62" s="147" t="str">
        <f t="shared" si="47"/>
        <v/>
      </c>
      <c r="DF62" s="148"/>
      <c r="DG62" s="19" t="str">
        <f t="shared" si="48"/>
        <v/>
      </c>
      <c r="DH62" s="153" t="str">
        <f t="shared" si="49"/>
        <v/>
      </c>
      <c r="DI62" s="19" t="str">
        <f t="shared" si="2"/>
        <v/>
      </c>
      <c r="DJ62" s="153" t="str">
        <f t="shared" si="3"/>
        <v/>
      </c>
      <c r="DK62" s="19" t="str">
        <f t="shared" si="4"/>
        <v/>
      </c>
      <c r="DL62" s="153" t="str">
        <f t="shared" si="5"/>
        <v/>
      </c>
      <c r="DM62" s="19" t="str">
        <f t="shared" si="6"/>
        <v/>
      </c>
      <c r="DN62" s="153" t="str">
        <f t="shared" si="7"/>
        <v/>
      </c>
      <c r="DO62" s="19" t="str">
        <f t="shared" si="8"/>
        <v/>
      </c>
      <c r="DP62" s="153" t="str">
        <f t="shared" si="9"/>
        <v/>
      </c>
      <c r="DQ62" s="19" t="str">
        <f t="shared" si="10"/>
        <v/>
      </c>
      <c r="DR62" s="153" t="str">
        <f t="shared" si="11"/>
        <v/>
      </c>
      <c r="DS62" s="19" t="str">
        <f t="shared" si="12"/>
        <v/>
      </c>
      <c r="DT62" s="153" t="str">
        <f t="shared" si="13"/>
        <v/>
      </c>
      <c r="DU62" s="19" t="str">
        <f t="shared" si="14"/>
        <v/>
      </c>
      <c r="DV62" s="153" t="str">
        <f t="shared" si="15"/>
        <v/>
      </c>
      <c r="DW62" s="19" t="str">
        <f t="shared" si="16"/>
        <v/>
      </c>
      <c r="DX62" s="153" t="str">
        <f t="shared" si="17"/>
        <v/>
      </c>
      <c r="DY62" s="19" t="str">
        <f t="shared" si="18"/>
        <v/>
      </c>
      <c r="DZ62" s="153" t="str">
        <f t="shared" si="19"/>
        <v/>
      </c>
      <c r="EA62" s="19" t="str">
        <f t="shared" si="20"/>
        <v/>
      </c>
      <c r="EB62" s="153" t="str">
        <f t="shared" si="21"/>
        <v/>
      </c>
      <c r="EC62" s="19" t="str">
        <f t="shared" si="22"/>
        <v/>
      </c>
      <c r="ED62" s="153" t="str">
        <f t="shared" si="23"/>
        <v/>
      </c>
      <c r="EE62" s="19" t="str">
        <f t="shared" si="24"/>
        <v/>
      </c>
      <c r="EF62" s="153" t="str">
        <f t="shared" si="25"/>
        <v/>
      </c>
      <c r="EG62" s="19" t="str">
        <f t="shared" si="26"/>
        <v/>
      </c>
      <c r="EH62" s="153" t="str">
        <f t="shared" si="27"/>
        <v/>
      </c>
      <c r="EI62" s="19" t="str">
        <f t="shared" si="28"/>
        <v/>
      </c>
      <c r="EJ62" s="153" t="str">
        <f t="shared" si="29"/>
        <v/>
      </c>
      <c r="EK62" s="19" t="str">
        <f t="shared" si="30"/>
        <v/>
      </c>
      <c r="EL62" s="153" t="str">
        <f t="shared" si="31"/>
        <v/>
      </c>
      <c r="EM62" s="19" t="str">
        <f t="shared" si="32"/>
        <v/>
      </c>
      <c r="EN62" s="153" t="str">
        <f t="shared" si="33"/>
        <v/>
      </c>
      <c r="EO62" s="19" t="str">
        <f t="shared" si="34"/>
        <v/>
      </c>
      <c r="EP62" s="153" t="str">
        <f t="shared" si="35"/>
        <v/>
      </c>
      <c r="EQ62" s="19" t="str">
        <f t="shared" si="36"/>
        <v/>
      </c>
      <c r="ER62" s="153" t="str">
        <f t="shared" si="37"/>
        <v/>
      </c>
      <c r="ES62" s="19" t="str">
        <f t="shared" si="38"/>
        <v/>
      </c>
      <c r="ET62" s="153" t="str">
        <f t="shared" si="39"/>
        <v/>
      </c>
    </row>
    <row r="63" spans="1:150" x14ac:dyDescent="0.25">
      <c r="A63" s="31"/>
      <c r="B63" s="91" t="str">
        <f t="shared" si="40"/>
        <v/>
      </c>
      <c r="C63" s="20" t="str">
        <f t="shared" si="0"/>
        <v/>
      </c>
      <c r="D63" s="97" t="str">
        <f t="shared" si="1"/>
        <v/>
      </c>
      <c r="E63" s="62" t="str">
        <f t="shared" si="41"/>
        <v/>
      </c>
      <c r="F63" s="31"/>
      <c r="G63" s="282"/>
      <c r="H63" s="283"/>
      <c r="I63" s="284"/>
      <c r="J63" s="285"/>
      <c r="K63" s="286"/>
      <c r="L63" s="287"/>
      <c r="M63" s="288"/>
      <c r="N63" s="287"/>
      <c r="O63" s="288"/>
      <c r="P63" s="287"/>
      <c r="Q63" s="288"/>
      <c r="R63" s="287"/>
      <c r="S63" s="288"/>
      <c r="T63" s="287"/>
      <c r="U63" s="288"/>
      <c r="V63" s="287"/>
      <c r="W63" s="288"/>
      <c r="X63" s="287"/>
      <c r="Y63" s="288"/>
      <c r="Z63" s="287"/>
      <c r="AA63" s="288"/>
      <c r="AB63" s="287"/>
      <c r="AC63" s="288"/>
      <c r="AD63" s="287"/>
      <c r="AE63" s="288"/>
      <c r="AF63" s="287"/>
      <c r="AG63" s="288"/>
      <c r="AH63" s="287"/>
      <c r="AI63" s="288"/>
      <c r="AJ63" s="287"/>
      <c r="AK63" s="288"/>
      <c r="AL63" s="287"/>
      <c r="AM63" s="288"/>
      <c r="AN63" s="287"/>
      <c r="AO63" s="288"/>
      <c r="AP63" s="287"/>
      <c r="AQ63" s="288"/>
      <c r="AR63" s="287"/>
      <c r="AS63" s="288"/>
      <c r="AT63" s="287"/>
      <c r="AU63" s="288"/>
      <c r="AV63" s="287"/>
      <c r="AW63" s="288"/>
      <c r="AX63" s="287"/>
      <c r="AY63" s="31"/>
      <c r="BA63" s="76" t="str">
        <f t="shared" si="50"/>
        <v/>
      </c>
      <c r="BC63" s="76" t="str">
        <f>IF('Stock List'!$K63="", "", 'Stock List'!$K63)</f>
        <v/>
      </c>
      <c r="BE63" s="106">
        <f>IFERROR(ROUND(((INDEX('Stock List'!$M$11:$M$1010, MATCH(L63, 'Stock List'!$K$11:$K$1010, 0))/INDEX('Stock List'!$L$11:$L$1010, MATCH(L63, 'Stock List'!$K$11:$K$1010, 0)))*K63), 2), 0)</f>
        <v>0</v>
      </c>
      <c r="BF63" s="20"/>
      <c r="BG63" s="20">
        <f>IFERROR(ROUND(((INDEX('Stock List'!$M$11:$M$1010, MATCH(N63, 'Stock List'!$K$11:$K$1010, 0))/INDEX('Stock List'!$L$11:$L$1010, MATCH(N63, 'Stock List'!$K$11:$K$1010, 0)))*M63), 2), 0)</f>
        <v>0</v>
      </c>
      <c r="BH63" s="20"/>
      <c r="BI63" s="20">
        <f>IFERROR(ROUND(((INDEX('Stock List'!$M$11:$M$1010, MATCH(P63, 'Stock List'!$K$11:$K$1010, 0))/INDEX('Stock List'!$L$11:$L$1010, MATCH(P63, 'Stock List'!$K$11:$K$1010, 0)))*O63), 2), 0)</f>
        <v>0</v>
      </c>
      <c r="BJ63" s="20"/>
      <c r="BK63" s="20">
        <f>IFERROR(ROUND(((INDEX('Stock List'!$M$11:$M$1010, MATCH(R63, 'Stock List'!$K$11:$K$1010, 0))/INDEX('Stock List'!$L$11:$L$1010, MATCH(R63, 'Stock List'!$K$11:$K$1010, 0)))*Q63), 2), 0)</f>
        <v>0</v>
      </c>
      <c r="BL63" s="20"/>
      <c r="BM63" s="20">
        <f>IFERROR(ROUND(((INDEX('Stock List'!$M$11:$M$1010, MATCH(T63, 'Stock List'!$K$11:$K$1010, 0))/INDEX('Stock List'!$L$11:$L$1010, MATCH(T63, 'Stock List'!$K$11:$K$1010, 0)))*S63), 2), 0)</f>
        <v>0</v>
      </c>
      <c r="BN63" s="20"/>
      <c r="BO63" s="20">
        <f>IFERROR(ROUND(((INDEX('Stock List'!$M$11:$M$1010, MATCH(V63, 'Stock List'!$K$11:$K$1010, 0))/INDEX('Stock List'!$L$11:$L$1010, MATCH(V63, 'Stock List'!$K$11:$K$1010, 0)))*U63), 2), 0)</f>
        <v>0</v>
      </c>
      <c r="BP63" s="20"/>
      <c r="BQ63" s="20">
        <f>IFERROR(ROUND(((INDEX('Stock List'!$M$11:$M$1010, MATCH(X63, 'Stock List'!$K$11:$K$1010, 0))/INDEX('Stock List'!$L$11:$L$1010, MATCH(X63, 'Stock List'!$K$11:$K$1010, 0)))*W63), 2), 0)</f>
        <v>0</v>
      </c>
      <c r="BR63" s="20"/>
      <c r="BS63" s="20">
        <f>IFERROR(ROUND(((INDEX('Stock List'!$M$11:$M$1010, MATCH(Z63, 'Stock List'!$K$11:$K$1010, 0))/INDEX('Stock List'!$L$11:$L$1010, MATCH(Z63, 'Stock List'!$K$11:$K$1010, 0)))*Y63), 2), 0)</f>
        <v>0</v>
      </c>
      <c r="BT63" s="20"/>
      <c r="BU63" s="20">
        <f>IFERROR(ROUND(((INDEX('Stock List'!$M$11:$M$1010, MATCH(AB63, 'Stock List'!$K$11:$K$1010, 0))/INDEX('Stock List'!$L$11:$L$1010, MATCH(AB63, 'Stock List'!$K$11:$K$1010, 0)))*AA63), 2), 0)</f>
        <v>0</v>
      </c>
      <c r="BV63" s="20"/>
      <c r="BW63" s="20">
        <f>IFERROR(ROUND(((INDEX('Stock List'!$M$11:$M$1010, MATCH(AD63, 'Stock List'!$K$11:$K$1010, 0))/INDEX('Stock List'!$L$11:$L$1010, MATCH(AD63, 'Stock List'!$K$11:$K$1010, 0)))*AC63), 2), 0)</f>
        <v>0</v>
      </c>
      <c r="BX63" s="20"/>
      <c r="BY63" s="20">
        <f>IFERROR(ROUND(((INDEX('Stock List'!$M$11:$M$1010, MATCH(AF63, 'Stock List'!$K$11:$K$1010, 0))/INDEX('Stock List'!$L$11:$L$1010, MATCH(AF63, 'Stock List'!$K$11:$K$1010, 0)))*AE63), 2), 0)</f>
        <v>0</v>
      </c>
      <c r="BZ63" s="20"/>
      <c r="CA63" s="20">
        <f>IFERROR(ROUND(((INDEX('Stock List'!$M$11:$M$1010, MATCH(AH63, 'Stock List'!$K$11:$K$1010, 0))/INDEX('Stock List'!$L$11:$L$1010, MATCH(AH63, 'Stock List'!$K$11:$K$1010, 0)))*AG63), 2), 0)</f>
        <v>0</v>
      </c>
      <c r="CB63" s="20"/>
      <c r="CC63" s="20">
        <f>IFERROR(ROUND(((INDEX('Stock List'!$M$11:$M$1010, MATCH(AJ63, 'Stock List'!$K$11:$K$1010, 0))/INDEX('Stock List'!$L$11:$L$1010, MATCH(AJ63, 'Stock List'!$K$11:$K$1010, 0)))*AI63), 2), 0)</f>
        <v>0</v>
      </c>
      <c r="CD63" s="20"/>
      <c r="CE63" s="20">
        <f>IFERROR(ROUND(((INDEX('Stock List'!$M$11:$M$1010, MATCH(AL63, 'Stock List'!$K$11:$K$1010, 0))/INDEX('Stock List'!$L$11:$L$1010, MATCH(AL63, 'Stock List'!$K$11:$K$1010, 0)))*AK63), 2), 0)</f>
        <v>0</v>
      </c>
      <c r="CF63" s="20"/>
      <c r="CG63" s="20">
        <f>IFERROR(ROUND(((INDEX('Stock List'!$M$11:$M$1010, MATCH(AN63, 'Stock List'!$K$11:$K$1010, 0))/INDEX('Stock List'!$L$11:$L$1010, MATCH(AN63, 'Stock List'!$K$11:$K$1010, 0)))*AM63), 2), 0)</f>
        <v>0</v>
      </c>
      <c r="CH63" s="20"/>
      <c r="CI63" s="20">
        <f>IFERROR(ROUND(((INDEX('Stock List'!$M$11:$M$1010, MATCH(AP63, 'Stock List'!$K$11:$K$1010, 0))/INDEX('Stock List'!$L$11:$L$1010, MATCH(AP63, 'Stock List'!$K$11:$K$1010, 0)))*AO63), 2), 0)</f>
        <v>0</v>
      </c>
      <c r="CJ63" s="20"/>
      <c r="CK63" s="20">
        <f>IFERROR(ROUND(((INDEX('Stock List'!$M$11:$M$1010, MATCH(AR63, 'Stock List'!$K$11:$K$1010, 0))/INDEX('Stock List'!$L$11:$L$1010, MATCH(AR63, 'Stock List'!$K$11:$K$1010, 0)))*AQ63), 2), 0)</f>
        <v>0</v>
      </c>
      <c r="CL63" s="20"/>
      <c r="CM63" s="20">
        <f>IFERROR(ROUND(((INDEX('Stock List'!$M$11:$M$1010, MATCH(AT63, 'Stock List'!$K$11:$K$1010, 0))/INDEX('Stock List'!$L$11:$L$1010, MATCH(AT63, 'Stock List'!$K$11:$K$1010, 0)))*AS63), 2), 0)</f>
        <v>0</v>
      </c>
      <c r="CN63" s="20"/>
      <c r="CO63" s="20">
        <f>IFERROR(ROUND(((INDEX('Stock List'!$M$11:$M$1010, MATCH(AV63, 'Stock List'!$K$11:$K$1010, 0))/INDEX('Stock List'!$L$11:$L$1010, MATCH(AV63, 'Stock List'!$K$11:$K$1010, 0)))*AU63), 2), 0)</f>
        <v>0</v>
      </c>
      <c r="CP63" s="20"/>
      <c r="CQ63" s="20">
        <f>IFERROR(ROUND(((INDEX('Stock List'!$M$11:$M$1010, MATCH(AX63, 'Stock List'!$K$11:$K$1010, 0))/INDEX('Stock List'!$L$11:$L$1010, MATCH(AX63, 'Stock List'!$K$11:$K$1010, 0)))*AW63), 2), 0)</f>
        <v>0</v>
      </c>
      <c r="CR63" s="22"/>
      <c r="CT63" s="106" t="str">
        <f t="shared" si="42"/>
        <v/>
      </c>
      <c r="CU63" s="22" t="str">
        <f t="shared" si="43"/>
        <v/>
      </c>
      <c r="CX63" s="106" t="str">
        <f t="shared" si="44"/>
        <v/>
      </c>
      <c r="CY63" s="20" t="str">
        <f t="shared" si="45"/>
        <v/>
      </c>
      <c r="CZ63" s="22" t="str">
        <f t="shared" si="46"/>
        <v/>
      </c>
      <c r="DB63" s="76" t="str">
        <f>IF($H63="", "", COUNTIF($G$11:$G$1010, "&gt;"&amp;$G63)+1+COUNTIF($G$11:$G63, $G63)-1)</f>
        <v/>
      </c>
      <c r="DC63" s="76" t="str">
        <f>IF($H63="", "", COUNTIF($CZ$11:$CZ$1010, "&gt;"&amp;$CZ63)+1+COUNTIF($CZ$11:$CZ63, $CZ63)-1)</f>
        <v/>
      </c>
      <c r="DE63" s="147" t="str">
        <f t="shared" si="47"/>
        <v/>
      </c>
      <c r="DF63" s="148"/>
      <c r="DG63" s="19" t="str">
        <f t="shared" si="48"/>
        <v/>
      </c>
      <c r="DH63" s="153" t="str">
        <f t="shared" si="49"/>
        <v/>
      </c>
      <c r="DI63" s="19" t="str">
        <f t="shared" si="2"/>
        <v/>
      </c>
      <c r="DJ63" s="153" t="str">
        <f t="shared" si="3"/>
        <v/>
      </c>
      <c r="DK63" s="19" t="str">
        <f t="shared" si="4"/>
        <v/>
      </c>
      <c r="DL63" s="153" t="str">
        <f t="shared" si="5"/>
        <v/>
      </c>
      <c r="DM63" s="19" t="str">
        <f t="shared" si="6"/>
        <v/>
      </c>
      <c r="DN63" s="153" t="str">
        <f t="shared" si="7"/>
        <v/>
      </c>
      <c r="DO63" s="19" t="str">
        <f t="shared" si="8"/>
        <v/>
      </c>
      <c r="DP63" s="153" t="str">
        <f t="shared" si="9"/>
        <v/>
      </c>
      <c r="DQ63" s="19" t="str">
        <f t="shared" si="10"/>
        <v/>
      </c>
      <c r="DR63" s="153" t="str">
        <f t="shared" si="11"/>
        <v/>
      </c>
      <c r="DS63" s="19" t="str">
        <f t="shared" si="12"/>
        <v/>
      </c>
      <c r="DT63" s="153" t="str">
        <f t="shared" si="13"/>
        <v/>
      </c>
      <c r="DU63" s="19" t="str">
        <f t="shared" si="14"/>
        <v/>
      </c>
      <c r="DV63" s="153" t="str">
        <f t="shared" si="15"/>
        <v/>
      </c>
      <c r="DW63" s="19" t="str">
        <f t="shared" si="16"/>
        <v/>
      </c>
      <c r="DX63" s="153" t="str">
        <f t="shared" si="17"/>
        <v/>
      </c>
      <c r="DY63" s="19" t="str">
        <f t="shared" si="18"/>
        <v/>
      </c>
      <c r="DZ63" s="153" t="str">
        <f t="shared" si="19"/>
        <v/>
      </c>
      <c r="EA63" s="19" t="str">
        <f t="shared" si="20"/>
        <v/>
      </c>
      <c r="EB63" s="153" t="str">
        <f t="shared" si="21"/>
        <v/>
      </c>
      <c r="EC63" s="19" t="str">
        <f t="shared" si="22"/>
        <v/>
      </c>
      <c r="ED63" s="153" t="str">
        <f t="shared" si="23"/>
        <v/>
      </c>
      <c r="EE63" s="19" t="str">
        <f t="shared" si="24"/>
        <v/>
      </c>
      <c r="EF63" s="153" t="str">
        <f t="shared" si="25"/>
        <v/>
      </c>
      <c r="EG63" s="19" t="str">
        <f t="shared" si="26"/>
        <v/>
      </c>
      <c r="EH63" s="153" t="str">
        <f t="shared" si="27"/>
        <v/>
      </c>
      <c r="EI63" s="19" t="str">
        <f t="shared" si="28"/>
        <v/>
      </c>
      <c r="EJ63" s="153" t="str">
        <f t="shared" si="29"/>
        <v/>
      </c>
      <c r="EK63" s="19" t="str">
        <f t="shared" si="30"/>
        <v/>
      </c>
      <c r="EL63" s="153" t="str">
        <f t="shared" si="31"/>
        <v/>
      </c>
      <c r="EM63" s="19" t="str">
        <f t="shared" si="32"/>
        <v/>
      </c>
      <c r="EN63" s="153" t="str">
        <f t="shared" si="33"/>
        <v/>
      </c>
      <c r="EO63" s="19" t="str">
        <f t="shared" si="34"/>
        <v/>
      </c>
      <c r="EP63" s="153" t="str">
        <f t="shared" si="35"/>
        <v/>
      </c>
      <c r="EQ63" s="19" t="str">
        <f t="shared" si="36"/>
        <v/>
      </c>
      <c r="ER63" s="153" t="str">
        <f t="shared" si="37"/>
        <v/>
      </c>
      <c r="ES63" s="19" t="str">
        <f t="shared" si="38"/>
        <v/>
      </c>
      <c r="ET63" s="153" t="str">
        <f t="shared" si="39"/>
        <v/>
      </c>
    </row>
    <row r="64" spans="1:150" x14ac:dyDescent="0.25">
      <c r="A64" s="31"/>
      <c r="B64" s="91" t="str">
        <f t="shared" si="40"/>
        <v/>
      </c>
      <c r="C64" s="20" t="str">
        <f t="shared" si="0"/>
        <v/>
      </c>
      <c r="D64" s="97" t="str">
        <f t="shared" si="1"/>
        <v/>
      </c>
      <c r="E64" s="62" t="str">
        <f t="shared" si="41"/>
        <v/>
      </c>
      <c r="F64" s="31"/>
      <c r="G64" s="282"/>
      <c r="H64" s="283"/>
      <c r="I64" s="284"/>
      <c r="J64" s="285"/>
      <c r="K64" s="286"/>
      <c r="L64" s="287"/>
      <c r="M64" s="288"/>
      <c r="N64" s="287"/>
      <c r="O64" s="288"/>
      <c r="P64" s="287"/>
      <c r="Q64" s="288"/>
      <c r="R64" s="287"/>
      <c r="S64" s="288"/>
      <c r="T64" s="287"/>
      <c r="U64" s="288"/>
      <c r="V64" s="287"/>
      <c r="W64" s="288"/>
      <c r="X64" s="287"/>
      <c r="Y64" s="288"/>
      <c r="Z64" s="287"/>
      <c r="AA64" s="288"/>
      <c r="AB64" s="287"/>
      <c r="AC64" s="288"/>
      <c r="AD64" s="287"/>
      <c r="AE64" s="288"/>
      <c r="AF64" s="287"/>
      <c r="AG64" s="288"/>
      <c r="AH64" s="287"/>
      <c r="AI64" s="288"/>
      <c r="AJ64" s="287"/>
      <c r="AK64" s="288"/>
      <c r="AL64" s="287"/>
      <c r="AM64" s="288"/>
      <c r="AN64" s="287"/>
      <c r="AO64" s="288"/>
      <c r="AP64" s="287"/>
      <c r="AQ64" s="288"/>
      <c r="AR64" s="287"/>
      <c r="AS64" s="288"/>
      <c r="AT64" s="287"/>
      <c r="AU64" s="288"/>
      <c r="AV64" s="287"/>
      <c r="AW64" s="288"/>
      <c r="AX64" s="287"/>
      <c r="AY64" s="31"/>
      <c r="BA64" s="76" t="str">
        <f t="shared" si="50"/>
        <v/>
      </c>
      <c r="BC64" s="76" t="str">
        <f>IF('Stock List'!$K64="", "", 'Stock List'!$K64)</f>
        <v/>
      </c>
      <c r="BE64" s="106">
        <f>IFERROR(ROUND(((INDEX('Stock List'!$M$11:$M$1010, MATCH(L64, 'Stock List'!$K$11:$K$1010, 0))/INDEX('Stock List'!$L$11:$L$1010, MATCH(L64, 'Stock List'!$K$11:$K$1010, 0)))*K64), 2), 0)</f>
        <v>0</v>
      </c>
      <c r="BF64" s="20"/>
      <c r="BG64" s="20">
        <f>IFERROR(ROUND(((INDEX('Stock List'!$M$11:$M$1010, MATCH(N64, 'Stock List'!$K$11:$K$1010, 0))/INDEX('Stock List'!$L$11:$L$1010, MATCH(N64, 'Stock List'!$K$11:$K$1010, 0)))*M64), 2), 0)</f>
        <v>0</v>
      </c>
      <c r="BH64" s="20"/>
      <c r="BI64" s="20">
        <f>IFERROR(ROUND(((INDEX('Stock List'!$M$11:$M$1010, MATCH(P64, 'Stock List'!$K$11:$K$1010, 0))/INDEX('Stock List'!$L$11:$L$1010, MATCH(P64, 'Stock List'!$K$11:$K$1010, 0)))*O64), 2), 0)</f>
        <v>0</v>
      </c>
      <c r="BJ64" s="20"/>
      <c r="BK64" s="20">
        <f>IFERROR(ROUND(((INDEX('Stock List'!$M$11:$M$1010, MATCH(R64, 'Stock List'!$K$11:$K$1010, 0))/INDEX('Stock List'!$L$11:$L$1010, MATCH(R64, 'Stock List'!$K$11:$K$1010, 0)))*Q64), 2), 0)</f>
        <v>0</v>
      </c>
      <c r="BL64" s="20"/>
      <c r="BM64" s="20">
        <f>IFERROR(ROUND(((INDEX('Stock List'!$M$11:$M$1010, MATCH(T64, 'Stock List'!$K$11:$K$1010, 0))/INDEX('Stock List'!$L$11:$L$1010, MATCH(T64, 'Stock List'!$K$11:$K$1010, 0)))*S64), 2), 0)</f>
        <v>0</v>
      </c>
      <c r="BN64" s="20"/>
      <c r="BO64" s="20">
        <f>IFERROR(ROUND(((INDEX('Stock List'!$M$11:$M$1010, MATCH(V64, 'Stock List'!$K$11:$K$1010, 0))/INDEX('Stock List'!$L$11:$L$1010, MATCH(V64, 'Stock List'!$K$11:$K$1010, 0)))*U64), 2), 0)</f>
        <v>0</v>
      </c>
      <c r="BP64" s="20"/>
      <c r="BQ64" s="20">
        <f>IFERROR(ROUND(((INDEX('Stock List'!$M$11:$M$1010, MATCH(X64, 'Stock List'!$K$11:$K$1010, 0))/INDEX('Stock List'!$L$11:$L$1010, MATCH(X64, 'Stock List'!$K$11:$K$1010, 0)))*W64), 2), 0)</f>
        <v>0</v>
      </c>
      <c r="BR64" s="20"/>
      <c r="BS64" s="20">
        <f>IFERROR(ROUND(((INDEX('Stock List'!$M$11:$M$1010, MATCH(Z64, 'Stock List'!$K$11:$K$1010, 0))/INDEX('Stock List'!$L$11:$L$1010, MATCH(Z64, 'Stock List'!$K$11:$K$1010, 0)))*Y64), 2), 0)</f>
        <v>0</v>
      </c>
      <c r="BT64" s="20"/>
      <c r="BU64" s="20">
        <f>IFERROR(ROUND(((INDEX('Stock List'!$M$11:$M$1010, MATCH(AB64, 'Stock List'!$K$11:$K$1010, 0))/INDEX('Stock List'!$L$11:$L$1010, MATCH(AB64, 'Stock List'!$K$11:$K$1010, 0)))*AA64), 2), 0)</f>
        <v>0</v>
      </c>
      <c r="BV64" s="20"/>
      <c r="BW64" s="20">
        <f>IFERROR(ROUND(((INDEX('Stock List'!$M$11:$M$1010, MATCH(AD64, 'Stock List'!$K$11:$K$1010, 0))/INDEX('Stock List'!$L$11:$L$1010, MATCH(AD64, 'Stock List'!$K$11:$K$1010, 0)))*AC64), 2), 0)</f>
        <v>0</v>
      </c>
      <c r="BX64" s="20"/>
      <c r="BY64" s="20">
        <f>IFERROR(ROUND(((INDEX('Stock List'!$M$11:$M$1010, MATCH(AF64, 'Stock List'!$K$11:$K$1010, 0))/INDEX('Stock List'!$L$11:$L$1010, MATCH(AF64, 'Stock List'!$K$11:$K$1010, 0)))*AE64), 2), 0)</f>
        <v>0</v>
      </c>
      <c r="BZ64" s="20"/>
      <c r="CA64" s="20">
        <f>IFERROR(ROUND(((INDEX('Stock List'!$M$11:$M$1010, MATCH(AH64, 'Stock List'!$K$11:$K$1010, 0))/INDEX('Stock List'!$L$11:$L$1010, MATCH(AH64, 'Stock List'!$K$11:$K$1010, 0)))*AG64), 2), 0)</f>
        <v>0</v>
      </c>
      <c r="CB64" s="20"/>
      <c r="CC64" s="20">
        <f>IFERROR(ROUND(((INDEX('Stock List'!$M$11:$M$1010, MATCH(AJ64, 'Stock List'!$K$11:$K$1010, 0))/INDEX('Stock List'!$L$11:$L$1010, MATCH(AJ64, 'Stock List'!$K$11:$K$1010, 0)))*AI64), 2), 0)</f>
        <v>0</v>
      </c>
      <c r="CD64" s="20"/>
      <c r="CE64" s="20">
        <f>IFERROR(ROUND(((INDEX('Stock List'!$M$11:$M$1010, MATCH(AL64, 'Stock List'!$K$11:$K$1010, 0))/INDEX('Stock List'!$L$11:$L$1010, MATCH(AL64, 'Stock List'!$K$11:$K$1010, 0)))*AK64), 2), 0)</f>
        <v>0</v>
      </c>
      <c r="CF64" s="20"/>
      <c r="CG64" s="20">
        <f>IFERROR(ROUND(((INDEX('Stock List'!$M$11:$M$1010, MATCH(AN64, 'Stock List'!$K$11:$K$1010, 0))/INDEX('Stock List'!$L$11:$L$1010, MATCH(AN64, 'Stock List'!$K$11:$K$1010, 0)))*AM64), 2), 0)</f>
        <v>0</v>
      </c>
      <c r="CH64" s="20"/>
      <c r="CI64" s="20">
        <f>IFERROR(ROUND(((INDEX('Stock List'!$M$11:$M$1010, MATCH(AP64, 'Stock List'!$K$11:$K$1010, 0))/INDEX('Stock List'!$L$11:$L$1010, MATCH(AP64, 'Stock List'!$K$11:$K$1010, 0)))*AO64), 2), 0)</f>
        <v>0</v>
      </c>
      <c r="CJ64" s="20"/>
      <c r="CK64" s="20">
        <f>IFERROR(ROUND(((INDEX('Stock List'!$M$11:$M$1010, MATCH(AR64, 'Stock List'!$K$11:$K$1010, 0))/INDEX('Stock List'!$L$11:$L$1010, MATCH(AR64, 'Stock List'!$K$11:$K$1010, 0)))*AQ64), 2), 0)</f>
        <v>0</v>
      </c>
      <c r="CL64" s="20"/>
      <c r="CM64" s="20">
        <f>IFERROR(ROUND(((INDEX('Stock List'!$M$11:$M$1010, MATCH(AT64, 'Stock List'!$K$11:$K$1010, 0))/INDEX('Stock List'!$L$11:$L$1010, MATCH(AT64, 'Stock List'!$K$11:$K$1010, 0)))*AS64), 2), 0)</f>
        <v>0</v>
      </c>
      <c r="CN64" s="20"/>
      <c r="CO64" s="20">
        <f>IFERROR(ROUND(((INDEX('Stock List'!$M$11:$M$1010, MATCH(AV64, 'Stock List'!$K$11:$K$1010, 0))/INDEX('Stock List'!$L$11:$L$1010, MATCH(AV64, 'Stock List'!$K$11:$K$1010, 0)))*AU64), 2), 0)</f>
        <v>0</v>
      </c>
      <c r="CP64" s="20"/>
      <c r="CQ64" s="20">
        <f>IFERROR(ROUND(((INDEX('Stock List'!$M$11:$M$1010, MATCH(AX64, 'Stock List'!$K$11:$K$1010, 0))/INDEX('Stock List'!$L$11:$L$1010, MATCH(AX64, 'Stock List'!$K$11:$K$1010, 0)))*AW64), 2), 0)</f>
        <v>0</v>
      </c>
      <c r="CR64" s="22"/>
      <c r="CT64" s="106" t="str">
        <f t="shared" si="42"/>
        <v/>
      </c>
      <c r="CU64" s="22" t="str">
        <f t="shared" si="43"/>
        <v/>
      </c>
      <c r="CX64" s="106" t="str">
        <f t="shared" si="44"/>
        <v/>
      </c>
      <c r="CY64" s="20" t="str">
        <f t="shared" si="45"/>
        <v/>
      </c>
      <c r="CZ64" s="22" t="str">
        <f t="shared" si="46"/>
        <v/>
      </c>
      <c r="DB64" s="76" t="str">
        <f>IF($H64="", "", COUNTIF($G$11:$G$1010, "&gt;"&amp;$G64)+1+COUNTIF($G$11:$G64, $G64)-1)</f>
        <v/>
      </c>
      <c r="DC64" s="76" t="str">
        <f>IF($H64="", "", COUNTIF($CZ$11:$CZ$1010, "&gt;"&amp;$CZ64)+1+COUNTIF($CZ$11:$CZ64, $CZ64)-1)</f>
        <v/>
      </c>
      <c r="DE64" s="147" t="str">
        <f t="shared" si="47"/>
        <v/>
      </c>
      <c r="DF64" s="148"/>
      <c r="DG64" s="19" t="str">
        <f t="shared" si="48"/>
        <v/>
      </c>
      <c r="DH64" s="153" t="str">
        <f t="shared" si="49"/>
        <v/>
      </c>
      <c r="DI64" s="19" t="str">
        <f t="shared" si="2"/>
        <v/>
      </c>
      <c r="DJ64" s="153" t="str">
        <f t="shared" si="3"/>
        <v/>
      </c>
      <c r="DK64" s="19" t="str">
        <f t="shared" si="4"/>
        <v/>
      </c>
      <c r="DL64" s="153" t="str">
        <f t="shared" si="5"/>
        <v/>
      </c>
      <c r="DM64" s="19" t="str">
        <f t="shared" si="6"/>
        <v/>
      </c>
      <c r="DN64" s="153" t="str">
        <f t="shared" si="7"/>
        <v/>
      </c>
      <c r="DO64" s="19" t="str">
        <f t="shared" si="8"/>
        <v/>
      </c>
      <c r="DP64" s="153" t="str">
        <f t="shared" si="9"/>
        <v/>
      </c>
      <c r="DQ64" s="19" t="str">
        <f t="shared" si="10"/>
        <v/>
      </c>
      <c r="DR64" s="153" t="str">
        <f t="shared" si="11"/>
        <v/>
      </c>
      <c r="DS64" s="19" t="str">
        <f t="shared" si="12"/>
        <v/>
      </c>
      <c r="DT64" s="153" t="str">
        <f t="shared" si="13"/>
        <v/>
      </c>
      <c r="DU64" s="19" t="str">
        <f t="shared" si="14"/>
        <v/>
      </c>
      <c r="DV64" s="153" t="str">
        <f t="shared" si="15"/>
        <v/>
      </c>
      <c r="DW64" s="19" t="str">
        <f t="shared" si="16"/>
        <v/>
      </c>
      <c r="DX64" s="153" t="str">
        <f t="shared" si="17"/>
        <v/>
      </c>
      <c r="DY64" s="19" t="str">
        <f t="shared" si="18"/>
        <v/>
      </c>
      <c r="DZ64" s="153" t="str">
        <f t="shared" si="19"/>
        <v/>
      </c>
      <c r="EA64" s="19" t="str">
        <f t="shared" si="20"/>
        <v/>
      </c>
      <c r="EB64" s="153" t="str">
        <f t="shared" si="21"/>
        <v/>
      </c>
      <c r="EC64" s="19" t="str">
        <f t="shared" si="22"/>
        <v/>
      </c>
      <c r="ED64" s="153" t="str">
        <f t="shared" si="23"/>
        <v/>
      </c>
      <c r="EE64" s="19" t="str">
        <f t="shared" si="24"/>
        <v/>
      </c>
      <c r="EF64" s="153" t="str">
        <f t="shared" si="25"/>
        <v/>
      </c>
      <c r="EG64" s="19" t="str">
        <f t="shared" si="26"/>
        <v/>
      </c>
      <c r="EH64" s="153" t="str">
        <f t="shared" si="27"/>
        <v/>
      </c>
      <c r="EI64" s="19" t="str">
        <f t="shared" si="28"/>
        <v/>
      </c>
      <c r="EJ64" s="153" t="str">
        <f t="shared" si="29"/>
        <v/>
      </c>
      <c r="EK64" s="19" t="str">
        <f t="shared" si="30"/>
        <v/>
      </c>
      <c r="EL64" s="153" t="str">
        <f t="shared" si="31"/>
        <v/>
      </c>
      <c r="EM64" s="19" t="str">
        <f t="shared" si="32"/>
        <v/>
      </c>
      <c r="EN64" s="153" t="str">
        <f t="shared" si="33"/>
        <v/>
      </c>
      <c r="EO64" s="19" t="str">
        <f t="shared" si="34"/>
        <v/>
      </c>
      <c r="EP64" s="153" t="str">
        <f t="shared" si="35"/>
        <v/>
      </c>
      <c r="EQ64" s="19" t="str">
        <f t="shared" si="36"/>
        <v/>
      </c>
      <c r="ER64" s="153" t="str">
        <f t="shared" si="37"/>
        <v/>
      </c>
      <c r="ES64" s="19" t="str">
        <f t="shared" si="38"/>
        <v/>
      </c>
      <c r="ET64" s="153" t="str">
        <f t="shared" si="39"/>
        <v/>
      </c>
    </row>
    <row r="65" spans="1:150" x14ac:dyDescent="0.25">
      <c r="A65" s="31"/>
      <c r="B65" s="91" t="str">
        <f t="shared" si="40"/>
        <v/>
      </c>
      <c r="C65" s="20" t="str">
        <f t="shared" si="0"/>
        <v/>
      </c>
      <c r="D65" s="97" t="str">
        <f t="shared" si="1"/>
        <v/>
      </c>
      <c r="E65" s="62" t="str">
        <f t="shared" si="41"/>
        <v/>
      </c>
      <c r="F65" s="31"/>
      <c r="G65" s="282"/>
      <c r="H65" s="283"/>
      <c r="I65" s="284"/>
      <c r="J65" s="285"/>
      <c r="K65" s="286"/>
      <c r="L65" s="287"/>
      <c r="M65" s="288"/>
      <c r="N65" s="287"/>
      <c r="O65" s="288"/>
      <c r="P65" s="287"/>
      <c r="Q65" s="288"/>
      <c r="R65" s="287"/>
      <c r="S65" s="288"/>
      <c r="T65" s="287"/>
      <c r="U65" s="288"/>
      <c r="V65" s="287"/>
      <c r="W65" s="288"/>
      <c r="X65" s="287"/>
      <c r="Y65" s="288"/>
      <c r="Z65" s="287"/>
      <c r="AA65" s="288"/>
      <c r="AB65" s="287"/>
      <c r="AC65" s="288"/>
      <c r="AD65" s="287"/>
      <c r="AE65" s="288"/>
      <c r="AF65" s="287"/>
      <c r="AG65" s="288"/>
      <c r="AH65" s="287"/>
      <c r="AI65" s="288"/>
      <c r="AJ65" s="287"/>
      <c r="AK65" s="288"/>
      <c r="AL65" s="287"/>
      <c r="AM65" s="288"/>
      <c r="AN65" s="287"/>
      <c r="AO65" s="288"/>
      <c r="AP65" s="287"/>
      <c r="AQ65" s="288"/>
      <c r="AR65" s="287"/>
      <c r="AS65" s="288"/>
      <c r="AT65" s="287"/>
      <c r="AU65" s="288"/>
      <c r="AV65" s="287"/>
      <c r="AW65" s="288"/>
      <c r="AX65" s="287"/>
      <c r="AY65" s="31"/>
      <c r="BA65" s="76" t="str">
        <f t="shared" si="50"/>
        <v/>
      </c>
      <c r="BC65" s="76" t="str">
        <f>IF('Stock List'!$K65="", "", 'Stock List'!$K65)</f>
        <v/>
      </c>
      <c r="BE65" s="106">
        <f>IFERROR(ROUND(((INDEX('Stock List'!$M$11:$M$1010, MATCH(L65, 'Stock List'!$K$11:$K$1010, 0))/INDEX('Stock List'!$L$11:$L$1010, MATCH(L65, 'Stock List'!$K$11:$K$1010, 0)))*K65), 2), 0)</f>
        <v>0</v>
      </c>
      <c r="BF65" s="20"/>
      <c r="BG65" s="20">
        <f>IFERROR(ROUND(((INDEX('Stock List'!$M$11:$M$1010, MATCH(N65, 'Stock List'!$K$11:$K$1010, 0))/INDEX('Stock List'!$L$11:$L$1010, MATCH(N65, 'Stock List'!$K$11:$K$1010, 0)))*M65), 2), 0)</f>
        <v>0</v>
      </c>
      <c r="BH65" s="20"/>
      <c r="BI65" s="20">
        <f>IFERROR(ROUND(((INDEX('Stock List'!$M$11:$M$1010, MATCH(P65, 'Stock List'!$K$11:$K$1010, 0))/INDEX('Stock List'!$L$11:$L$1010, MATCH(P65, 'Stock List'!$K$11:$K$1010, 0)))*O65), 2), 0)</f>
        <v>0</v>
      </c>
      <c r="BJ65" s="20"/>
      <c r="BK65" s="20">
        <f>IFERROR(ROUND(((INDEX('Stock List'!$M$11:$M$1010, MATCH(R65, 'Stock List'!$K$11:$K$1010, 0))/INDEX('Stock List'!$L$11:$L$1010, MATCH(R65, 'Stock List'!$K$11:$K$1010, 0)))*Q65), 2), 0)</f>
        <v>0</v>
      </c>
      <c r="BL65" s="20"/>
      <c r="BM65" s="20">
        <f>IFERROR(ROUND(((INDEX('Stock List'!$M$11:$M$1010, MATCH(T65, 'Stock List'!$K$11:$K$1010, 0))/INDEX('Stock List'!$L$11:$L$1010, MATCH(T65, 'Stock List'!$K$11:$K$1010, 0)))*S65), 2), 0)</f>
        <v>0</v>
      </c>
      <c r="BN65" s="20"/>
      <c r="BO65" s="20">
        <f>IFERROR(ROUND(((INDEX('Stock List'!$M$11:$M$1010, MATCH(V65, 'Stock List'!$K$11:$K$1010, 0))/INDEX('Stock List'!$L$11:$L$1010, MATCH(V65, 'Stock List'!$K$11:$K$1010, 0)))*U65), 2), 0)</f>
        <v>0</v>
      </c>
      <c r="BP65" s="20"/>
      <c r="BQ65" s="20">
        <f>IFERROR(ROUND(((INDEX('Stock List'!$M$11:$M$1010, MATCH(X65, 'Stock List'!$K$11:$K$1010, 0))/INDEX('Stock List'!$L$11:$L$1010, MATCH(X65, 'Stock List'!$K$11:$K$1010, 0)))*W65), 2), 0)</f>
        <v>0</v>
      </c>
      <c r="BR65" s="20"/>
      <c r="BS65" s="20">
        <f>IFERROR(ROUND(((INDEX('Stock List'!$M$11:$M$1010, MATCH(Z65, 'Stock List'!$K$11:$K$1010, 0))/INDEX('Stock List'!$L$11:$L$1010, MATCH(Z65, 'Stock List'!$K$11:$K$1010, 0)))*Y65), 2), 0)</f>
        <v>0</v>
      </c>
      <c r="BT65" s="20"/>
      <c r="BU65" s="20">
        <f>IFERROR(ROUND(((INDEX('Stock List'!$M$11:$M$1010, MATCH(AB65, 'Stock List'!$K$11:$K$1010, 0))/INDEX('Stock List'!$L$11:$L$1010, MATCH(AB65, 'Stock List'!$K$11:$K$1010, 0)))*AA65), 2), 0)</f>
        <v>0</v>
      </c>
      <c r="BV65" s="20"/>
      <c r="BW65" s="20">
        <f>IFERROR(ROUND(((INDEX('Stock List'!$M$11:$M$1010, MATCH(AD65, 'Stock List'!$K$11:$K$1010, 0))/INDEX('Stock List'!$L$11:$L$1010, MATCH(AD65, 'Stock List'!$K$11:$K$1010, 0)))*AC65), 2), 0)</f>
        <v>0</v>
      </c>
      <c r="BX65" s="20"/>
      <c r="BY65" s="20">
        <f>IFERROR(ROUND(((INDEX('Stock List'!$M$11:$M$1010, MATCH(AF65, 'Stock List'!$K$11:$K$1010, 0))/INDEX('Stock List'!$L$11:$L$1010, MATCH(AF65, 'Stock List'!$K$11:$K$1010, 0)))*AE65), 2), 0)</f>
        <v>0</v>
      </c>
      <c r="BZ65" s="20"/>
      <c r="CA65" s="20">
        <f>IFERROR(ROUND(((INDEX('Stock List'!$M$11:$M$1010, MATCH(AH65, 'Stock List'!$K$11:$K$1010, 0))/INDEX('Stock List'!$L$11:$L$1010, MATCH(AH65, 'Stock List'!$K$11:$K$1010, 0)))*AG65), 2), 0)</f>
        <v>0</v>
      </c>
      <c r="CB65" s="20"/>
      <c r="CC65" s="20">
        <f>IFERROR(ROUND(((INDEX('Stock List'!$M$11:$M$1010, MATCH(AJ65, 'Stock List'!$K$11:$K$1010, 0))/INDEX('Stock List'!$L$11:$L$1010, MATCH(AJ65, 'Stock List'!$K$11:$K$1010, 0)))*AI65), 2), 0)</f>
        <v>0</v>
      </c>
      <c r="CD65" s="20"/>
      <c r="CE65" s="20">
        <f>IFERROR(ROUND(((INDEX('Stock List'!$M$11:$M$1010, MATCH(AL65, 'Stock List'!$K$11:$K$1010, 0))/INDEX('Stock List'!$L$11:$L$1010, MATCH(AL65, 'Stock List'!$K$11:$K$1010, 0)))*AK65), 2), 0)</f>
        <v>0</v>
      </c>
      <c r="CF65" s="20"/>
      <c r="CG65" s="20">
        <f>IFERROR(ROUND(((INDEX('Stock List'!$M$11:$M$1010, MATCH(AN65, 'Stock List'!$K$11:$K$1010, 0))/INDEX('Stock List'!$L$11:$L$1010, MATCH(AN65, 'Stock List'!$K$11:$K$1010, 0)))*AM65), 2), 0)</f>
        <v>0</v>
      </c>
      <c r="CH65" s="20"/>
      <c r="CI65" s="20">
        <f>IFERROR(ROUND(((INDEX('Stock List'!$M$11:$M$1010, MATCH(AP65, 'Stock List'!$K$11:$K$1010, 0))/INDEX('Stock List'!$L$11:$L$1010, MATCH(AP65, 'Stock List'!$K$11:$K$1010, 0)))*AO65), 2), 0)</f>
        <v>0</v>
      </c>
      <c r="CJ65" s="20"/>
      <c r="CK65" s="20">
        <f>IFERROR(ROUND(((INDEX('Stock List'!$M$11:$M$1010, MATCH(AR65, 'Stock List'!$K$11:$K$1010, 0))/INDEX('Stock List'!$L$11:$L$1010, MATCH(AR65, 'Stock List'!$K$11:$K$1010, 0)))*AQ65), 2), 0)</f>
        <v>0</v>
      </c>
      <c r="CL65" s="20"/>
      <c r="CM65" s="20">
        <f>IFERROR(ROUND(((INDEX('Stock List'!$M$11:$M$1010, MATCH(AT65, 'Stock List'!$K$11:$K$1010, 0))/INDEX('Stock List'!$L$11:$L$1010, MATCH(AT65, 'Stock List'!$K$11:$K$1010, 0)))*AS65), 2), 0)</f>
        <v>0</v>
      </c>
      <c r="CN65" s="20"/>
      <c r="CO65" s="20">
        <f>IFERROR(ROUND(((INDEX('Stock List'!$M$11:$M$1010, MATCH(AV65, 'Stock List'!$K$11:$K$1010, 0))/INDEX('Stock List'!$L$11:$L$1010, MATCH(AV65, 'Stock List'!$K$11:$K$1010, 0)))*AU65), 2), 0)</f>
        <v>0</v>
      </c>
      <c r="CP65" s="20"/>
      <c r="CQ65" s="20">
        <f>IFERROR(ROUND(((INDEX('Stock List'!$M$11:$M$1010, MATCH(AX65, 'Stock List'!$K$11:$K$1010, 0))/INDEX('Stock List'!$L$11:$L$1010, MATCH(AX65, 'Stock List'!$K$11:$K$1010, 0)))*AW65), 2), 0)</f>
        <v>0</v>
      </c>
      <c r="CR65" s="22"/>
      <c r="CT65" s="106" t="str">
        <f t="shared" si="42"/>
        <v/>
      </c>
      <c r="CU65" s="22" t="str">
        <f t="shared" si="43"/>
        <v/>
      </c>
      <c r="CX65" s="106" t="str">
        <f t="shared" si="44"/>
        <v/>
      </c>
      <c r="CY65" s="20" t="str">
        <f t="shared" si="45"/>
        <v/>
      </c>
      <c r="CZ65" s="22" t="str">
        <f t="shared" si="46"/>
        <v/>
      </c>
      <c r="DB65" s="76" t="str">
        <f>IF($H65="", "", COUNTIF($G$11:$G$1010, "&gt;"&amp;$G65)+1+COUNTIF($G$11:$G65, $G65)-1)</f>
        <v/>
      </c>
      <c r="DC65" s="76" t="str">
        <f>IF($H65="", "", COUNTIF($CZ$11:$CZ$1010, "&gt;"&amp;$CZ65)+1+COUNTIF($CZ$11:$CZ65, $CZ65)-1)</f>
        <v/>
      </c>
      <c r="DE65" s="147" t="str">
        <f t="shared" si="47"/>
        <v/>
      </c>
      <c r="DF65" s="148"/>
      <c r="DG65" s="19" t="str">
        <f t="shared" si="48"/>
        <v/>
      </c>
      <c r="DH65" s="153" t="str">
        <f t="shared" si="49"/>
        <v/>
      </c>
      <c r="DI65" s="19" t="str">
        <f t="shared" si="2"/>
        <v/>
      </c>
      <c r="DJ65" s="153" t="str">
        <f t="shared" si="3"/>
        <v/>
      </c>
      <c r="DK65" s="19" t="str">
        <f t="shared" si="4"/>
        <v/>
      </c>
      <c r="DL65" s="153" t="str">
        <f t="shared" si="5"/>
        <v/>
      </c>
      <c r="DM65" s="19" t="str">
        <f t="shared" si="6"/>
        <v/>
      </c>
      <c r="DN65" s="153" t="str">
        <f t="shared" si="7"/>
        <v/>
      </c>
      <c r="DO65" s="19" t="str">
        <f t="shared" si="8"/>
        <v/>
      </c>
      <c r="DP65" s="153" t="str">
        <f t="shared" si="9"/>
        <v/>
      </c>
      <c r="DQ65" s="19" t="str">
        <f t="shared" si="10"/>
        <v/>
      </c>
      <c r="DR65" s="153" t="str">
        <f t="shared" si="11"/>
        <v/>
      </c>
      <c r="DS65" s="19" t="str">
        <f t="shared" si="12"/>
        <v/>
      </c>
      <c r="DT65" s="153" t="str">
        <f t="shared" si="13"/>
        <v/>
      </c>
      <c r="DU65" s="19" t="str">
        <f t="shared" si="14"/>
        <v/>
      </c>
      <c r="DV65" s="153" t="str">
        <f t="shared" si="15"/>
        <v/>
      </c>
      <c r="DW65" s="19" t="str">
        <f t="shared" si="16"/>
        <v/>
      </c>
      <c r="DX65" s="153" t="str">
        <f t="shared" si="17"/>
        <v/>
      </c>
      <c r="DY65" s="19" t="str">
        <f t="shared" si="18"/>
        <v/>
      </c>
      <c r="DZ65" s="153" t="str">
        <f t="shared" si="19"/>
        <v/>
      </c>
      <c r="EA65" s="19" t="str">
        <f t="shared" si="20"/>
        <v/>
      </c>
      <c r="EB65" s="153" t="str">
        <f t="shared" si="21"/>
        <v/>
      </c>
      <c r="EC65" s="19" t="str">
        <f t="shared" si="22"/>
        <v/>
      </c>
      <c r="ED65" s="153" t="str">
        <f t="shared" si="23"/>
        <v/>
      </c>
      <c r="EE65" s="19" t="str">
        <f t="shared" si="24"/>
        <v/>
      </c>
      <c r="EF65" s="153" t="str">
        <f t="shared" si="25"/>
        <v/>
      </c>
      <c r="EG65" s="19" t="str">
        <f t="shared" si="26"/>
        <v/>
      </c>
      <c r="EH65" s="153" t="str">
        <f t="shared" si="27"/>
        <v/>
      </c>
      <c r="EI65" s="19" t="str">
        <f t="shared" si="28"/>
        <v/>
      </c>
      <c r="EJ65" s="153" t="str">
        <f t="shared" si="29"/>
        <v/>
      </c>
      <c r="EK65" s="19" t="str">
        <f t="shared" si="30"/>
        <v/>
      </c>
      <c r="EL65" s="153" t="str">
        <f t="shared" si="31"/>
        <v/>
      </c>
      <c r="EM65" s="19" t="str">
        <f t="shared" si="32"/>
        <v/>
      </c>
      <c r="EN65" s="153" t="str">
        <f t="shared" si="33"/>
        <v/>
      </c>
      <c r="EO65" s="19" t="str">
        <f t="shared" si="34"/>
        <v/>
      </c>
      <c r="EP65" s="153" t="str">
        <f t="shared" si="35"/>
        <v/>
      </c>
      <c r="EQ65" s="19" t="str">
        <f t="shared" si="36"/>
        <v/>
      </c>
      <c r="ER65" s="153" t="str">
        <f t="shared" si="37"/>
        <v/>
      </c>
      <c r="ES65" s="19" t="str">
        <f t="shared" si="38"/>
        <v/>
      </c>
      <c r="ET65" s="153" t="str">
        <f t="shared" si="39"/>
        <v/>
      </c>
    </row>
    <row r="66" spans="1:150" x14ac:dyDescent="0.25">
      <c r="A66" s="31"/>
      <c r="B66" s="91" t="str">
        <f t="shared" si="40"/>
        <v/>
      </c>
      <c r="C66" s="20" t="str">
        <f t="shared" si="0"/>
        <v/>
      </c>
      <c r="D66" s="97" t="str">
        <f t="shared" si="1"/>
        <v/>
      </c>
      <c r="E66" s="62" t="str">
        <f t="shared" si="41"/>
        <v/>
      </c>
      <c r="F66" s="31"/>
      <c r="G66" s="282"/>
      <c r="H66" s="283"/>
      <c r="I66" s="284"/>
      <c r="J66" s="285"/>
      <c r="K66" s="286"/>
      <c r="L66" s="287"/>
      <c r="M66" s="288"/>
      <c r="N66" s="287"/>
      <c r="O66" s="288"/>
      <c r="P66" s="287"/>
      <c r="Q66" s="288"/>
      <c r="R66" s="287"/>
      <c r="S66" s="288"/>
      <c r="T66" s="287"/>
      <c r="U66" s="288"/>
      <c r="V66" s="287"/>
      <c r="W66" s="288"/>
      <c r="X66" s="287"/>
      <c r="Y66" s="288"/>
      <c r="Z66" s="287"/>
      <c r="AA66" s="288"/>
      <c r="AB66" s="287"/>
      <c r="AC66" s="288"/>
      <c r="AD66" s="287"/>
      <c r="AE66" s="288"/>
      <c r="AF66" s="287"/>
      <c r="AG66" s="288"/>
      <c r="AH66" s="287"/>
      <c r="AI66" s="288"/>
      <c r="AJ66" s="287"/>
      <c r="AK66" s="288"/>
      <c r="AL66" s="287"/>
      <c r="AM66" s="288"/>
      <c r="AN66" s="287"/>
      <c r="AO66" s="288"/>
      <c r="AP66" s="287"/>
      <c r="AQ66" s="288"/>
      <c r="AR66" s="287"/>
      <c r="AS66" s="288"/>
      <c r="AT66" s="287"/>
      <c r="AU66" s="288"/>
      <c r="AV66" s="287"/>
      <c r="AW66" s="288"/>
      <c r="AX66" s="287"/>
      <c r="AY66" s="31"/>
      <c r="BA66" s="76" t="str">
        <f t="shared" si="50"/>
        <v/>
      </c>
      <c r="BC66" s="76" t="str">
        <f>IF('Stock List'!$K66="", "", 'Stock List'!$K66)</f>
        <v/>
      </c>
      <c r="BE66" s="106">
        <f>IFERROR(ROUND(((INDEX('Stock List'!$M$11:$M$1010, MATCH(L66, 'Stock List'!$K$11:$K$1010, 0))/INDEX('Stock List'!$L$11:$L$1010, MATCH(L66, 'Stock List'!$K$11:$K$1010, 0)))*K66), 2), 0)</f>
        <v>0</v>
      </c>
      <c r="BF66" s="20"/>
      <c r="BG66" s="20">
        <f>IFERROR(ROUND(((INDEX('Stock List'!$M$11:$M$1010, MATCH(N66, 'Stock List'!$K$11:$K$1010, 0))/INDEX('Stock List'!$L$11:$L$1010, MATCH(N66, 'Stock List'!$K$11:$K$1010, 0)))*M66), 2), 0)</f>
        <v>0</v>
      </c>
      <c r="BH66" s="20"/>
      <c r="BI66" s="20">
        <f>IFERROR(ROUND(((INDEX('Stock List'!$M$11:$M$1010, MATCH(P66, 'Stock List'!$K$11:$K$1010, 0))/INDEX('Stock List'!$L$11:$L$1010, MATCH(P66, 'Stock List'!$K$11:$K$1010, 0)))*O66), 2), 0)</f>
        <v>0</v>
      </c>
      <c r="BJ66" s="20"/>
      <c r="BK66" s="20">
        <f>IFERROR(ROUND(((INDEX('Stock List'!$M$11:$M$1010, MATCH(R66, 'Stock List'!$K$11:$K$1010, 0))/INDEX('Stock List'!$L$11:$L$1010, MATCH(R66, 'Stock List'!$K$11:$K$1010, 0)))*Q66), 2), 0)</f>
        <v>0</v>
      </c>
      <c r="BL66" s="20"/>
      <c r="BM66" s="20">
        <f>IFERROR(ROUND(((INDEX('Stock List'!$M$11:$M$1010, MATCH(T66, 'Stock List'!$K$11:$K$1010, 0))/INDEX('Stock List'!$L$11:$L$1010, MATCH(T66, 'Stock List'!$K$11:$K$1010, 0)))*S66), 2), 0)</f>
        <v>0</v>
      </c>
      <c r="BN66" s="20"/>
      <c r="BO66" s="20">
        <f>IFERROR(ROUND(((INDEX('Stock List'!$M$11:$M$1010, MATCH(V66, 'Stock List'!$K$11:$K$1010, 0))/INDEX('Stock List'!$L$11:$L$1010, MATCH(V66, 'Stock List'!$K$11:$K$1010, 0)))*U66), 2), 0)</f>
        <v>0</v>
      </c>
      <c r="BP66" s="20"/>
      <c r="BQ66" s="20">
        <f>IFERROR(ROUND(((INDEX('Stock List'!$M$11:$M$1010, MATCH(X66, 'Stock List'!$K$11:$K$1010, 0))/INDEX('Stock List'!$L$11:$L$1010, MATCH(X66, 'Stock List'!$K$11:$K$1010, 0)))*W66), 2), 0)</f>
        <v>0</v>
      </c>
      <c r="BR66" s="20"/>
      <c r="BS66" s="20">
        <f>IFERROR(ROUND(((INDEX('Stock List'!$M$11:$M$1010, MATCH(Z66, 'Stock List'!$K$11:$K$1010, 0))/INDEX('Stock List'!$L$11:$L$1010, MATCH(Z66, 'Stock List'!$K$11:$K$1010, 0)))*Y66), 2), 0)</f>
        <v>0</v>
      </c>
      <c r="BT66" s="20"/>
      <c r="BU66" s="20">
        <f>IFERROR(ROUND(((INDEX('Stock List'!$M$11:$M$1010, MATCH(AB66, 'Stock List'!$K$11:$K$1010, 0))/INDEX('Stock List'!$L$11:$L$1010, MATCH(AB66, 'Stock List'!$K$11:$K$1010, 0)))*AA66), 2), 0)</f>
        <v>0</v>
      </c>
      <c r="BV66" s="20"/>
      <c r="BW66" s="20">
        <f>IFERROR(ROUND(((INDEX('Stock List'!$M$11:$M$1010, MATCH(AD66, 'Stock List'!$K$11:$K$1010, 0))/INDEX('Stock List'!$L$11:$L$1010, MATCH(AD66, 'Stock List'!$K$11:$K$1010, 0)))*AC66), 2), 0)</f>
        <v>0</v>
      </c>
      <c r="BX66" s="20"/>
      <c r="BY66" s="20">
        <f>IFERROR(ROUND(((INDEX('Stock List'!$M$11:$M$1010, MATCH(AF66, 'Stock List'!$K$11:$K$1010, 0))/INDEX('Stock List'!$L$11:$L$1010, MATCH(AF66, 'Stock List'!$K$11:$K$1010, 0)))*AE66), 2), 0)</f>
        <v>0</v>
      </c>
      <c r="BZ66" s="20"/>
      <c r="CA66" s="20">
        <f>IFERROR(ROUND(((INDEX('Stock List'!$M$11:$M$1010, MATCH(AH66, 'Stock List'!$K$11:$K$1010, 0))/INDEX('Stock List'!$L$11:$L$1010, MATCH(AH66, 'Stock List'!$K$11:$K$1010, 0)))*AG66), 2), 0)</f>
        <v>0</v>
      </c>
      <c r="CB66" s="20"/>
      <c r="CC66" s="20">
        <f>IFERROR(ROUND(((INDEX('Stock List'!$M$11:$M$1010, MATCH(AJ66, 'Stock List'!$K$11:$K$1010, 0))/INDEX('Stock List'!$L$11:$L$1010, MATCH(AJ66, 'Stock List'!$K$11:$K$1010, 0)))*AI66), 2), 0)</f>
        <v>0</v>
      </c>
      <c r="CD66" s="20"/>
      <c r="CE66" s="20">
        <f>IFERROR(ROUND(((INDEX('Stock List'!$M$11:$M$1010, MATCH(AL66, 'Stock List'!$K$11:$K$1010, 0))/INDEX('Stock List'!$L$11:$L$1010, MATCH(AL66, 'Stock List'!$K$11:$K$1010, 0)))*AK66), 2), 0)</f>
        <v>0</v>
      </c>
      <c r="CF66" s="20"/>
      <c r="CG66" s="20">
        <f>IFERROR(ROUND(((INDEX('Stock List'!$M$11:$M$1010, MATCH(AN66, 'Stock List'!$K$11:$K$1010, 0))/INDEX('Stock List'!$L$11:$L$1010, MATCH(AN66, 'Stock List'!$K$11:$K$1010, 0)))*AM66), 2), 0)</f>
        <v>0</v>
      </c>
      <c r="CH66" s="20"/>
      <c r="CI66" s="20">
        <f>IFERROR(ROUND(((INDEX('Stock List'!$M$11:$M$1010, MATCH(AP66, 'Stock List'!$K$11:$K$1010, 0))/INDEX('Stock List'!$L$11:$L$1010, MATCH(AP66, 'Stock List'!$K$11:$K$1010, 0)))*AO66), 2), 0)</f>
        <v>0</v>
      </c>
      <c r="CJ66" s="20"/>
      <c r="CK66" s="20">
        <f>IFERROR(ROUND(((INDEX('Stock List'!$M$11:$M$1010, MATCH(AR66, 'Stock List'!$K$11:$K$1010, 0))/INDEX('Stock List'!$L$11:$L$1010, MATCH(AR66, 'Stock List'!$K$11:$K$1010, 0)))*AQ66), 2), 0)</f>
        <v>0</v>
      </c>
      <c r="CL66" s="20"/>
      <c r="CM66" s="20">
        <f>IFERROR(ROUND(((INDEX('Stock List'!$M$11:$M$1010, MATCH(AT66, 'Stock List'!$K$11:$K$1010, 0))/INDEX('Stock List'!$L$11:$L$1010, MATCH(AT66, 'Stock List'!$K$11:$K$1010, 0)))*AS66), 2), 0)</f>
        <v>0</v>
      </c>
      <c r="CN66" s="20"/>
      <c r="CO66" s="20">
        <f>IFERROR(ROUND(((INDEX('Stock List'!$M$11:$M$1010, MATCH(AV66, 'Stock List'!$K$11:$K$1010, 0))/INDEX('Stock List'!$L$11:$L$1010, MATCH(AV66, 'Stock List'!$K$11:$K$1010, 0)))*AU66), 2), 0)</f>
        <v>0</v>
      </c>
      <c r="CP66" s="20"/>
      <c r="CQ66" s="20">
        <f>IFERROR(ROUND(((INDEX('Stock List'!$M$11:$M$1010, MATCH(AX66, 'Stock List'!$K$11:$K$1010, 0))/INDEX('Stock List'!$L$11:$L$1010, MATCH(AX66, 'Stock List'!$K$11:$K$1010, 0)))*AW66), 2), 0)</f>
        <v>0</v>
      </c>
      <c r="CR66" s="22"/>
      <c r="CT66" s="106" t="str">
        <f t="shared" si="42"/>
        <v/>
      </c>
      <c r="CU66" s="22" t="str">
        <f t="shared" si="43"/>
        <v/>
      </c>
      <c r="CX66" s="106" t="str">
        <f t="shared" si="44"/>
        <v/>
      </c>
      <c r="CY66" s="20" t="str">
        <f t="shared" si="45"/>
        <v/>
      </c>
      <c r="CZ66" s="22" t="str">
        <f t="shared" si="46"/>
        <v/>
      </c>
      <c r="DB66" s="76" t="str">
        <f>IF($H66="", "", COUNTIF($G$11:$G$1010, "&gt;"&amp;$G66)+1+COUNTIF($G$11:$G66, $G66)-1)</f>
        <v/>
      </c>
      <c r="DC66" s="76" t="str">
        <f>IF($H66="", "", COUNTIF($CZ$11:$CZ$1010, "&gt;"&amp;$CZ66)+1+COUNTIF($CZ$11:$CZ66, $CZ66)-1)</f>
        <v/>
      </c>
      <c r="DE66" s="147" t="str">
        <f t="shared" si="47"/>
        <v/>
      </c>
      <c r="DF66" s="148"/>
      <c r="DG66" s="19" t="str">
        <f t="shared" si="48"/>
        <v/>
      </c>
      <c r="DH66" s="153" t="str">
        <f t="shared" si="49"/>
        <v/>
      </c>
      <c r="DI66" s="19" t="str">
        <f t="shared" si="2"/>
        <v/>
      </c>
      <c r="DJ66" s="153" t="str">
        <f t="shared" si="3"/>
        <v/>
      </c>
      <c r="DK66" s="19" t="str">
        <f t="shared" si="4"/>
        <v/>
      </c>
      <c r="DL66" s="153" t="str">
        <f t="shared" si="5"/>
        <v/>
      </c>
      <c r="DM66" s="19" t="str">
        <f t="shared" si="6"/>
        <v/>
      </c>
      <c r="DN66" s="153" t="str">
        <f t="shared" si="7"/>
        <v/>
      </c>
      <c r="DO66" s="19" t="str">
        <f t="shared" si="8"/>
        <v/>
      </c>
      <c r="DP66" s="153" t="str">
        <f t="shared" si="9"/>
        <v/>
      </c>
      <c r="DQ66" s="19" t="str">
        <f t="shared" si="10"/>
        <v/>
      </c>
      <c r="DR66" s="153" t="str">
        <f t="shared" si="11"/>
        <v/>
      </c>
      <c r="DS66" s="19" t="str">
        <f t="shared" si="12"/>
        <v/>
      </c>
      <c r="DT66" s="153" t="str">
        <f t="shared" si="13"/>
        <v/>
      </c>
      <c r="DU66" s="19" t="str">
        <f t="shared" si="14"/>
        <v/>
      </c>
      <c r="DV66" s="153" t="str">
        <f t="shared" si="15"/>
        <v/>
      </c>
      <c r="DW66" s="19" t="str">
        <f t="shared" si="16"/>
        <v/>
      </c>
      <c r="DX66" s="153" t="str">
        <f t="shared" si="17"/>
        <v/>
      </c>
      <c r="DY66" s="19" t="str">
        <f t="shared" si="18"/>
        <v/>
      </c>
      <c r="DZ66" s="153" t="str">
        <f t="shared" si="19"/>
        <v/>
      </c>
      <c r="EA66" s="19" t="str">
        <f t="shared" si="20"/>
        <v/>
      </c>
      <c r="EB66" s="153" t="str">
        <f t="shared" si="21"/>
        <v/>
      </c>
      <c r="EC66" s="19" t="str">
        <f t="shared" si="22"/>
        <v/>
      </c>
      <c r="ED66" s="153" t="str">
        <f t="shared" si="23"/>
        <v/>
      </c>
      <c r="EE66" s="19" t="str">
        <f t="shared" si="24"/>
        <v/>
      </c>
      <c r="EF66" s="153" t="str">
        <f t="shared" si="25"/>
        <v/>
      </c>
      <c r="EG66" s="19" t="str">
        <f t="shared" si="26"/>
        <v/>
      </c>
      <c r="EH66" s="153" t="str">
        <f t="shared" si="27"/>
        <v/>
      </c>
      <c r="EI66" s="19" t="str">
        <f t="shared" si="28"/>
        <v/>
      </c>
      <c r="EJ66" s="153" t="str">
        <f t="shared" si="29"/>
        <v/>
      </c>
      <c r="EK66" s="19" t="str">
        <f t="shared" si="30"/>
        <v/>
      </c>
      <c r="EL66" s="153" t="str">
        <f t="shared" si="31"/>
        <v/>
      </c>
      <c r="EM66" s="19" t="str">
        <f t="shared" si="32"/>
        <v/>
      </c>
      <c r="EN66" s="153" t="str">
        <f t="shared" si="33"/>
        <v/>
      </c>
      <c r="EO66" s="19" t="str">
        <f t="shared" si="34"/>
        <v/>
      </c>
      <c r="EP66" s="153" t="str">
        <f t="shared" si="35"/>
        <v/>
      </c>
      <c r="EQ66" s="19" t="str">
        <f t="shared" si="36"/>
        <v/>
      </c>
      <c r="ER66" s="153" t="str">
        <f t="shared" si="37"/>
        <v/>
      </c>
      <c r="ES66" s="19" t="str">
        <f t="shared" si="38"/>
        <v/>
      </c>
      <c r="ET66" s="153" t="str">
        <f t="shared" si="39"/>
        <v/>
      </c>
    </row>
    <row r="67" spans="1:150" x14ac:dyDescent="0.25">
      <c r="A67" s="31"/>
      <c r="B67" s="91" t="str">
        <f t="shared" si="40"/>
        <v/>
      </c>
      <c r="C67" s="20" t="str">
        <f t="shared" si="0"/>
        <v/>
      </c>
      <c r="D67" s="97" t="str">
        <f t="shared" si="1"/>
        <v/>
      </c>
      <c r="E67" s="62" t="str">
        <f t="shared" si="41"/>
        <v/>
      </c>
      <c r="F67" s="31"/>
      <c r="G67" s="282"/>
      <c r="H67" s="283"/>
      <c r="I67" s="284"/>
      <c r="J67" s="285"/>
      <c r="K67" s="286"/>
      <c r="L67" s="287"/>
      <c r="M67" s="288"/>
      <c r="N67" s="287"/>
      <c r="O67" s="288"/>
      <c r="P67" s="287"/>
      <c r="Q67" s="288"/>
      <c r="R67" s="287"/>
      <c r="S67" s="288"/>
      <c r="T67" s="287"/>
      <c r="U67" s="288"/>
      <c r="V67" s="287"/>
      <c r="W67" s="288"/>
      <c r="X67" s="287"/>
      <c r="Y67" s="288"/>
      <c r="Z67" s="287"/>
      <c r="AA67" s="288"/>
      <c r="AB67" s="287"/>
      <c r="AC67" s="288"/>
      <c r="AD67" s="287"/>
      <c r="AE67" s="288"/>
      <c r="AF67" s="287"/>
      <c r="AG67" s="288"/>
      <c r="AH67" s="287"/>
      <c r="AI67" s="288"/>
      <c r="AJ67" s="287"/>
      <c r="AK67" s="288"/>
      <c r="AL67" s="287"/>
      <c r="AM67" s="288"/>
      <c r="AN67" s="287"/>
      <c r="AO67" s="288"/>
      <c r="AP67" s="287"/>
      <c r="AQ67" s="288"/>
      <c r="AR67" s="287"/>
      <c r="AS67" s="288"/>
      <c r="AT67" s="287"/>
      <c r="AU67" s="288"/>
      <c r="AV67" s="287"/>
      <c r="AW67" s="288"/>
      <c r="AX67" s="287"/>
      <c r="AY67" s="31"/>
      <c r="BA67" s="76" t="str">
        <f t="shared" si="50"/>
        <v/>
      </c>
      <c r="BC67" s="76" t="str">
        <f>IF('Stock List'!$K67="", "", 'Stock List'!$K67)</f>
        <v/>
      </c>
      <c r="BE67" s="106">
        <f>IFERROR(ROUND(((INDEX('Stock List'!$M$11:$M$1010, MATCH(L67, 'Stock List'!$K$11:$K$1010, 0))/INDEX('Stock List'!$L$11:$L$1010, MATCH(L67, 'Stock List'!$K$11:$K$1010, 0)))*K67), 2), 0)</f>
        <v>0</v>
      </c>
      <c r="BF67" s="20"/>
      <c r="BG67" s="20">
        <f>IFERROR(ROUND(((INDEX('Stock List'!$M$11:$M$1010, MATCH(N67, 'Stock List'!$K$11:$K$1010, 0))/INDEX('Stock List'!$L$11:$L$1010, MATCH(N67, 'Stock List'!$K$11:$K$1010, 0)))*M67), 2), 0)</f>
        <v>0</v>
      </c>
      <c r="BH67" s="20"/>
      <c r="BI67" s="20">
        <f>IFERROR(ROUND(((INDEX('Stock List'!$M$11:$M$1010, MATCH(P67, 'Stock List'!$K$11:$K$1010, 0))/INDEX('Stock List'!$L$11:$L$1010, MATCH(P67, 'Stock List'!$K$11:$K$1010, 0)))*O67), 2), 0)</f>
        <v>0</v>
      </c>
      <c r="BJ67" s="20"/>
      <c r="BK67" s="20">
        <f>IFERROR(ROUND(((INDEX('Stock List'!$M$11:$M$1010, MATCH(R67, 'Stock List'!$K$11:$K$1010, 0))/INDEX('Stock List'!$L$11:$L$1010, MATCH(R67, 'Stock List'!$K$11:$K$1010, 0)))*Q67), 2), 0)</f>
        <v>0</v>
      </c>
      <c r="BL67" s="20"/>
      <c r="BM67" s="20">
        <f>IFERROR(ROUND(((INDEX('Stock List'!$M$11:$M$1010, MATCH(T67, 'Stock List'!$K$11:$K$1010, 0))/INDEX('Stock List'!$L$11:$L$1010, MATCH(T67, 'Stock List'!$K$11:$K$1010, 0)))*S67), 2), 0)</f>
        <v>0</v>
      </c>
      <c r="BN67" s="20"/>
      <c r="BO67" s="20">
        <f>IFERROR(ROUND(((INDEX('Stock List'!$M$11:$M$1010, MATCH(V67, 'Stock List'!$K$11:$K$1010, 0))/INDEX('Stock List'!$L$11:$L$1010, MATCH(V67, 'Stock List'!$K$11:$K$1010, 0)))*U67), 2), 0)</f>
        <v>0</v>
      </c>
      <c r="BP67" s="20"/>
      <c r="BQ67" s="20">
        <f>IFERROR(ROUND(((INDEX('Stock List'!$M$11:$M$1010, MATCH(X67, 'Stock List'!$K$11:$K$1010, 0))/INDEX('Stock List'!$L$11:$L$1010, MATCH(X67, 'Stock List'!$K$11:$K$1010, 0)))*W67), 2), 0)</f>
        <v>0</v>
      </c>
      <c r="BR67" s="20"/>
      <c r="BS67" s="20">
        <f>IFERROR(ROUND(((INDEX('Stock List'!$M$11:$M$1010, MATCH(Z67, 'Stock List'!$K$11:$K$1010, 0))/INDEX('Stock List'!$L$11:$L$1010, MATCH(Z67, 'Stock List'!$K$11:$K$1010, 0)))*Y67), 2), 0)</f>
        <v>0</v>
      </c>
      <c r="BT67" s="20"/>
      <c r="BU67" s="20">
        <f>IFERROR(ROUND(((INDEX('Stock List'!$M$11:$M$1010, MATCH(AB67, 'Stock List'!$K$11:$K$1010, 0))/INDEX('Stock List'!$L$11:$L$1010, MATCH(AB67, 'Stock List'!$K$11:$K$1010, 0)))*AA67), 2), 0)</f>
        <v>0</v>
      </c>
      <c r="BV67" s="20"/>
      <c r="BW67" s="20">
        <f>IFERROR(ROUND(((INDEX('Stock List'!$M$11:$M$1010, MATCH(AD67, 'Stock List'!$K$11:$K$1010, 0))/INDEX('Stock List'!$L$11:$L$1010, MATCH(AD67, 'Stock List'!$K$11:$K$1010, 0)))*AC67), 2), 0)</f>
        <v>0</v>
      </c>
      <c r="BX67" s="20"/>
      <c r="BY67" s="20">
        <f>IFERROR(ROUND(((INDEX('Stock List'!$M$11:$M$1010, MATCH(AF67, 'Stock List'!$K$11:$K$1010, 0))/INDEX('Stock List'!$L$11:$L$1010, MATCH(AF67, 'Stock List'!$K$11:$K$1010, 0)))*AE67), 2), 0)</f>
        <v>0</v>
      </c>
      <c r="BZ67" s="20"/>
      <c r="CA67" s="20">
        <f>IFERROR(ROUND(((INDEX('Stock List'!$M$11:$M$1010, MATCH(AH67, 'Stock List'!$K$11:$K$1010, 0))/INDEX('Stock List'!$L$11:$L$1010, MATCH(AH67, 'Stock List'!$K$11:$K$1010, 0)))*AG67), 2), 0)</f>
        <v>0</v>
      </c>
      <c r="CB67" s="20"/>
      <c r="CC67" s="20">
        <f>IFERROR(ROUND(((INDEX('Stock List'!$M$11:$M$1010, MATCH(AJ67, 'Stock List'!$K$11:$K$1010, 0))/INDEX('Stock List'!$L$11:$L$1010, MATCH(AJ67, 'Stock List'!$K$11:$K$1010, 0)))*AI67), 2), 0)</f>
        <v>0</v>
      </c>
      <c r="CD67" s="20"/>
      <c r="CE67" s="20">
        <f>IFERROR(ROUND(((INDEX('Stock List'!$M$11:$M$1010, MATCH(AL67, 'Stock List'!$K$11:$K$1010, 0))/INDEX('Stock List'!$L$11:$L$1010, MATCH(AL67, 'Stock List'!$K$11:$K$1010, 0)))*AK67), 2), 0)</f>
        <v>0</v>
      </c>
      <c r="CF67" s="20"/>
      <c r="CG67" s="20">
        <f>IFERROR(ROUND(((INDEX('Stock List'!$M$11:$M$1010, MATCH(AN67, 'Stock List'!$K$11:$K$1010, 0))/INDEX('Stock List'!$L$11:$L$1010, MATCH(AN67, 'Stock List'!$K$11:$K$1010, 0)))*AM67), 2), 0)</f>
        <v>0</v>
      </c>
      <c r="CH67" s="20"/>
      <c r="CI67" s="20">
        <f>IFERROR(ROUND(((INDEX('Stock List'!$M$11:$M$1010, MATCH(AP67, 'Stock List'!$K$11:$K$1010, 0))/INDEX('Stock List'!$L$11:$L$1010, MATCH(AP67, 'Stock List'!$K$11:$K$1010, 0)))*AO67), 2), 0)</f>
        <v>0</v>
      </c>
      <c r="CJ67" s="20"/>
      <c r="CK67" s="20">
        <f>IFERROR(ROUND(((INDEX('Stock List'!$M$11:$M$1010, MATCH(AR67, 'Stock List'!$K$11:$K$1010, 0))/INDEX('Stock List'!$L$11:$L$1010, MATCH(AR67, 'Stock List'!$K$11:$K$1010, 0)))*AQ67), 2), 0)</f>
        <v>0</v>
      </c>
      <c r="CL67" s="20"/>
      <c r="CM67" s="20">
        <f>IFERROR(ROUND(((INDEX('Stock List'!$M$11:$M$1010, MATCH(AT67, 'Stock List'!$K$11:$K$1010, 0))/INDEX('Stock List'!$L$11:$L$1010, MATCH(AT67, 'Stock List'!$K$11:$K$1010, 0)))*AS67), 2), 0)</f>
        <v>0</v>
      </c>
      <c r="CN67" s="20"/>
      <c r="CO67" s="20">
        <f>IFERROR(ROUND(((INDEX('Stock List'!$M$11:$M$1010, MATCH(AV67, 'Stock List'!$K$11:$K$1010, 0))/INDEX('Stock List'!$L$11:$L$1010, MATCH(AV67, 'Stock List'!$K$11:$K$1010, 0)))*AU67), 2), 0)</f>
        <v>0</v>
      </c>
      <c r="CP67" s="20"/>
      <c r="CQ67" s="20">
        <f>IFERROR(ROUND(((INDEX('Stock List'!$M$11:$M$1010, MATCH(AX67, 'Stock List'!$K$11:$K$1010, 0))/INDEX('Stock List'!$L$11:$L$1010, MATCH(AX67, 'Stock List'!$K$11:$K$1010, 0)))*AW67), 2), 0)</f>
        <v>0</v>
      </c>
      <c r="CR67" s="22"/>
      <c r="CT67" s="106" t="str">
        <f t="shared" si="42"/>
        <v/>
      </c>
      <c r="CU67" s="22" t="str">
        <f t="shared" si="43"/>
        <v/>
      </c>
      <c r="CX67" s="106" t="str">
        <f t="shared" si="44"/>
        <v/>
      </c>
      <c r="CY67" s="20" t="str">
        <f t="shared" si="45"/>
        <v/>
      </c>
      <c r="CZ67" s="22" t="str">
        <f t="shared" si="46"/>
        <v/>
      </c>
      <c r="DB67" s="76" t="str">
        <f>IF($H67="", "", COUNTIF($G$11:$G$1010, "&gt;"&amp;$G67)+1+COUNTIF($G$11:$G67, $G67)-1)</f>
        <v/>
      </c>
      <c r="DC67" s="76" t="str">
        <f>IF($H67="", "", COUNTIF($CZ$11:$CZ$1010, "&gt;"&amp;$CZ67)+1+COUNTIF($CZ$11:$CZ67, $CZ67)-1)</f>
        <v/>
      </c>
      <c r="DE67" s="147" t="str">
        <f t="shared" si="47"/>
        <v/>
      </c>
      <c r="DF67" s="148"/>
      <c r="DG67" s="19" t="str">
        <f t="shared" si="48"/>
        <v/>
      </c>
      <c r="DH67" s="153" t="str">
        <f t="shared" si="49"/>
        <v/>
      </c>
      <c r="DI67" s="19" t="str">
        <f t="shared" si="2"/>
        <v/>
      </c>
      <c r="DJ67" s="153" t="str">
        <f t="shared" si="3"/>
        <v/>
      </c>
      <c r="DK67" s="19" t="str">
        <f t="shared" si="4"/>
        <v/>
      </c>
      <c r="DL67" s="153" t="str">
        <f t="shared" si="5"/>
        <v/>
      </c>
      <c r="DM67" s="19" t="str">
        <f t="shared" si="6"/>
        <v/>
      </c>
      <c r="DN67" s="153" t="str">
        <f t="shared" si="7"/>
        <v/>
      </c>
      <c r="DO67" s="19" t="str">
        <f t="shared" si="8"/>
        <v/>
      </c>
      <c r="DP67" s="153" t="str">
        <f t="shared" si="9"/>
        <v/>
      </c>
      <c r="DQ67" s="19" t="str">
        <f t="shared" si="10"/>
        <v/>
      </c>
      <c r="DR67" s="153" t="str">
        <f t="shared" si="11"/>
        <v/>
      </c>
      <c r="DS67" s="19" t="str">
        <f t="shared" si="12"/>
        <v/>
      </c>
      <c r="DT67" s="153" t="str">
        <f t="shared" si="13"/>
        <v/>
      </c>
      <c r="DU67" s="19" t="str">
        <f t="shared" si="14"/>
        <v/>
      </c>
      <c r="DV67" s="153" t="str">
        <f t="shared" si="15"/>
        <v/>
      </c>
      <c r="DW67" s="19" t="str">
        <f t="shared" si="16"/>
        <v/>
      </c>
      <c r="DX67" s="153" t="str">
        <f t="shared" si="17"/>
        <v/>
      </c>
      <c r="DY67" s="19" t="str">
        <f t="shared" si="18"/>
        <v/>
      </c>
      <c r="DZ67" s="153" t="str">
        <f t="shared" si="19"/>
        <v/>
      </c>
      <c r="EA67" s="19" t="str">
        <f t="shared" si="20"/>
        <v/>
      </c>
      <c r="EB67" s="153" t="str">
        <f t="shared" si="21"/>
        <v/>
      </c>
      <c r="EC67" s="19" t="str">
        <f t="shared" si="22"/>
        <v/>
      </c>
      <c r="ED67" s="153" t="str">
        <f t="shared" si="23"/>
        <v/>
      </c>
      <c r="EE67" s="19" t="str">
        <f t="shared" si="24"/>
        <v/>
      </c>
      <c r="EF67" s="153" t="str">
        <f t="shared" si="25"/>
        <v/>
      </c>
      <c r="EG67" s="19" t="str">
        <f t="shared" si="26"/>
        <v/>
      </c>
      <c r="EH67" s="153" t="str">
        <f t="shared" si="27"/>
        <v/>
      </c>
      <c r="EI67" s="19" t="str">
        <f t="shared" si="28"/>
        <v/>
      </c>
      <c r="EJ67" s="153" t="str">
        <f t="shared" si="29"/>
        <v/>
      </c>
      <c r="EK67" s="19" t="str">
        <f t="shared" si="30"/>
        <v/>
      </c>
      <c r="EL67" s="153" t="str">
        <f t="shared" si="31"/>
        <v/>
      </c>
      <c r="EM67" s="19" t="str">
        <f t="shared" si="32"/>
        <v/>
      </c>
      <c r="EN67" s="153" t="str">
        <f t="shared" si="33"/>
        <v/>
      </c>
      <c r="EO67" s="19" t="str">
        <f t="shared" si="34"/>
        <v/>
      </c>
      <c r="EP67" s="153" t="str">
        <f t="shared" si="35"/>
        <v/>
      </c>
      <c r="EQ67" s="19" t="str">
        <f t="shared" si="36"/>
        <v/>
      </c>
      <c r="ER67" s="153" t="str">
        <f t="shared" si="37"/>
        <v/>
      </c>
      <c r="ES67" s="19" t="str">
        <f t="shared" si="38"/>
        <v/>
      </c>
      <c r="ET67" s="153" t="str">
        <f t="shared" si="39"/>
        <v/>
      </c>
    </row>
    <row r="68" spans="1:150" x14ac:dyDescent="0.25">
      <c r="A68" s="31"/>
      <c r="B68" s="91" t="str">
        <f t="shared" si="40"/>
        <v/>
      </c>
      <c r="C68" s="20" t="str">
        <f t="shared" si="0"/>
        <v/>
      </c>
      <c r="D68" s="97" t="str">
        <f t="shared" si="1"/>
        <v/>
      </c>
      <c r="E68" s="62" t="str">
        <f t="shared" si="41"/>
        <v/>
      </c>
      <c r="F68" s="31"/>
      <c r="G68" s="282"/>
      <c r="H68" s="283"/>
      <c r="I68" s="284"/>
      <c r="J68" s="285"/>
      <c r="K68" s="286"/>
      <c r="L68" s="287"/>
      <c r="M68" s="288"/>
      <c r="N68" s="287"/>
      <c r="O68" s="288"/>
      <c r="P68" s="287"/>
      <c r="Q68" s="288"/>
      <c r="R68" s="287"/>
      <c r="S68" s="288"/>
      <c r="T68" s="287"/>
      <c r="U68" s="288"/>
      <c r="V68" s="287"/>
      <c r="W68" s="288"/>
      <c r="X68" s="287"/>
      <c r="Y68" s="288"/>
      <c r="Z68" s="287"/>
      <c r="AA68" s="288"/>
      <c r="AB68" s="287"/>
      <c r="AC68" s="288"/>
      <c r="AD68" s="287"/>
      <c r="AE68" s="288"/>
      <c r="AF68" s="287"/>
      <c r="AG68" s="288"/>
      <c r="AH68" s="287"/>
      <c r="AI68" s="288"/>
      <c r="AJ68" s="287"/>
      <c r="AK68" s="288"/>
      <c r="AL68" s="287"/>
      <c r="AM68" s="288"/>
      <c r="AN68" s="287"/>
      <c r="AO68" s="288"/>
      <c r="AP68" s="287"/>
      <c r="AQ68" s="288"/>
      <c r="AR68" s="287"/>
      <c r="AS68" s="288"/>
      <c r="AT68" s="287"/>
      <c r="AU68" s="288"/>
      <c r="AV68" s="287"/>
      <c r="AW68" s="288"/>
      <c r="AX68" s="287"/>
      <c r="AY68" s="31"/>
      <c r="BA68" s="76" t="str">
        <f t="shared" si="50"/>
        <v/>
      </c>
      <c r="BC68" s="76" t="str">
        <f>IF('Stock List'!$K68="", "", 'Stock List'!$K68)</f>
        <v/>
      </c>
      <c r="BE68" s="106">
        <f>IFERROR(ROUND(((INDEX('Stock List'!$M$11:$M$1010, MATCH(L68, 'Stock List'!$K$11:$K$1010, 0))/INDEX('Stock List'!$L$11:$L$1010, MATCH(L68, 'Stock List'!$K$11:$K$1010, 0)))*K68), 2), 0)</f>
        <v>0</v>
      </c>
      <c r="BF68" s="20"/>
      <c r="BG68" s="20">
        <f>IFERROR(ROUND(((INDEX('Stock List'!$M$11:$M$1010, MATCH(N68, 'Stock List'!$K$11:$K$1010, 0))/INDEX('Stock List'!$L$11:$L$1010, MATCH(N68, 'Stock List'!$K$11:$K$1010, 0)))*M68), 2), 0)</f>
        <v>0</v>
      </c>
      <c r="BH68" s="20"/>
      <c r="BI68" s="20">
        <f>IFERROR(ROUND(((INDEX('Stock List'!$M$11:$M$1010, MATCH(P68, 'Stock List'!$K$11:$K$1010, 0))/INDEX('Stock List'!$L$11:$L$1010, MATCH(P68, 'Stock List'!$K$11:$K$1010, 0)))*O68), 2), 0)</f>
        <v>0</v>
      </c>
      <c r="BJ68" s="20"/>
      <c r="BK68" s="20">
        <f>IFERROR(ROUND(((INDEX('Stock List'!$M$11:$M$1010, MATCH(R68, 'Stock List'!$K$11:$K$1010, 0))/INDEX('Stock List'!$L$11:$L$1010, MATCH(R68, 'Stock List'!$K$11:$K$1010, 0)))*Q68), 2), 0)</f>
        <v>0</v>
      </c>
      <c r="BL68" s="20"/>
      <c r="BM68" s="20">
        <f>IFERROR(ROUND(((INDEX('Stock List'!$M$11:$M$1010, MATCH(T68, 'Stock List'!$K$11:$K$1010, 0))/INDEX('Stock List'!$L$11:$L$1010, MATCH(T68, 'Stock List'!$K$11:$K$1010, 0)))*S68), 2), 0)</f>
        <v>0</v>
      </c>
      <c r="BN68" s="20"/>
      <c r="BO68" s="20">
        <f>IFERROR(ROUND(((INDEX('Stock List'!$M$11:$M$1010, MATCH(V68, 'Stock List'!$K$11:$K$1010, 0))/INDEX('Stock List'!$L$11:$L$1010, MATCH(V68, 'Stock List'!$K$11:$K$1010, 0)))*U68), 2), 0)</f>
        <v>0</v>
      </c>
      <c r="BP68" s="20"/>
      <c r="BQ68" s="20">
        <f>IFERROR(ROUND(((INDEX('Stock List'!$M$11:$M$1010, MATCH(X68, 'Stock List'!$K$11:$K$1010, 0))/INDEX('Stock List'!$L$11:$L$1010, MATCH(X68, 'Stock List'!$K$11:$K$1010, 0)))*W68), 2), 0)</f>
        <v>0</v>
      </c>
      <c r="BR68" s="20"/>
      <c r="BS68" s="20">
        <f>IFERROR(ROUND(((INDEX('Stock List'!$M$11:$M$1010, MATCH(Z68, 'Stock List'!$K$11:$K$1010, 0))/INDEX('Stock List'!$L$11:$L$1010, MATCH(Z68, 'Stock List'!$K$11:$K$1010, 0)))*Y68), 2), 0)</f>
        <v>0</v>
      </c>
      <c r="BT68" s="20"/>
      <c r="BU68" s="20">
        <f>IFERROR(ROUND(((INDEX('Stock List'!$M$11:$M$1010, MATCH(AB68, 'Stock List'!$K$11:$K$1010, 0))/INDEX('Stock List'!$L$11:$L$1010, MATCH(AB68, 'Stock List'!$K$11:$K$1010, 0)))*AA68), 2), 0)</f>
        <v>0</v>
      </c>
      <c r="BV68" s="20"/>
      <c r="BW68" s="20">
        <f>IFERROR(ROUND(((INDEX('Stock List'!$M$11:$M$1010, MATCH(AD68, 'Stock List'!$K$11:$K$1010, 0))/INDEX('Stock List'!$L$11:$L$1010, MATCH(AD68, 'Stock List'!$K$11:$K$1010, 0)))*AC68), 2), 0)</f>
        <v>0</v>
      </c>
      <c r="BX68" s="20"/>
      <c r="BY68" s="20">
        <f>IFERROR(ROUND(((INDEX('Stock List'!$M$11:$M$1010, MATCH(AF68, 'Stock List'!$K$11:$K$1010, 0))/INDEX('Stock List'!$L$11:$L$1010, MATCH(AF68, 'Stock List'!$K$11:$K$1010, 0)))*AE68), 2), 0)</f>
        <v>0</v>
      </c>
      <c r="BZ68" s="20"/>
      <c r="CA68" s="20">
        <f>IFERROR(ROUND(((INDEX('Stock List'!$M$11:$M$1010, MATCH(AH68, 'Stock List'!$K$11:$K$1010, 0))/INDEX('Stock List'!$L$11:$L$1010, MATCH(AH68, 'Stock List'!$K$11:$K$1010, 0)))*AG68), 2), 0)</f>
        <v>0</v>
      </c>
      <c r="CB68" s="20"/>
      <c r="CC68" s="20">
        <f>IFERROR(ROUND(((INDEX('Stock List'!$M$11:$M$1010, MATCH(AJ68, 'Stock List'!$K$11:$K$1010, 0))/INDEX('Stock List'!$L$11:$L$1010, MATCH(AJ68, 'Stock List'!$K$11:$K$1010, 0)))*AI68), 2), 0)</f>
        <v>0</v>
      </c>
      <c r="CD68" s="20"/>
      <c r="CE68" s="20">
        <f>IFERROR(ROUND(((INDEX('Stock List'!$M$11:$M$1010, MATCH(AL68, 'Stock List'!$K$11:$K$1010, 0))/INDEX('Stock List'!$L$11:$L$1010, MATCH(AL68, 'Stock List'!$K$11:$K$1010, 0)))*AK68), 2), 0)</f>
        <v>0</v>
      </c>
      <c r="CF68" s="20"/>
      <c r="CG68" s="20">
        <f>IFERROR(ROUND(((INDEX('Stock List'!$M$11:$M$1010, MATCH(AN68, 'Stock List'!$K$11:$K$1010, 0))/INDEX('Stock List'!$L$11:$L$1010, MATCH(AN68, 'Stock List'!$K$11:$K$1010, 0)))*AM68), 2), 0)</f>
        <v>0</v>
      </c>
      <c r="CH68" s="20"/>
      <c r="CI68" s="20">
        <f>IFERROR(ROUND(((INDEX('Stock List'!$M$11:$M$1010, MATCH(AP68, 'Stock List'!$K$11:$K$1010, 0))/INDEX('Stock List'!$L$11:$L$1010, MATCH(AP68, 'Stock List'!$K$11:$K$1010, 0)))*AO68), 2), 0)</f>
        <v>0</v>
      </c>
      <c r="CJ68" s="20"/>
      <c r="CK68" s="20">
        <f>IFERROR(ROUND(((INDEX('Stock List'!$M$11:$M$1010, MATCH(AR68, 'Stock List'!$K$11:$K$1010, 0))/INDEX('Stock List'!$L$11:$L$1010, MATCH(AR68, 'Stock List'!$K$11:$K$1010, 0)))*AQ68), 2), 0)</f>
        <v>0</v>
      </c>
      <c r="CL68" s="20"/>
      <c r="CM68" s="20">
        <f>IFERROR(ROUND(((INDEX('Stock List'!$M$11:$M$1010, MATCH(AT68, 'Stock List'!$K$11:$K$1010, 0))/INDEX('Stock List'!$L$11:$L$1010, MATCH(AT68, 'Stock List'!$K$11:$K$1010, 0)))*AS68), 2), 0)</f>
        <v>0</v>
      </c>
      <c r="CN68" s="20"/>
      <c r="CO68" s="20">
        <f>IFERROR(ROUND(((INDEX('Stock List'!$M$11:$M$1010, MATCH(AV68, 'Stock List'!$K$11:$K$1010, 0))/INDEX('Stock List'!$L$11:$L$1010, MATCH(AV68, 'Stock List'!$K$11:$K$1010, 0)))*AU68), 2), 0)</f>
        <v>0</v>
      </c>
      <c r="CP68" s="20"/>
      <c r="CQ68" s="20">
        <f>IFERROR(ROUND(((INDEX('Stock List'!$M$11:$M$1010, MATCH(AX68, 'Stock List'!$K$11:$K$1010, 0))/INDEX('Stock List'!$L$11:$L$1010, MATCH(AX68, 'Stock List'!$K$11:$K$1010, 0)))*AW68), 2), 0)</f>
        <v>0</v>
      </c>
      <c r="CR68" s="22"/>
      <c r="CT68" s="106" t="str">
        <f t="shared" si="42"/>
        <v/>
      </c>
      <c r="CU68" s="22" t="str">
        <f t="shared" si="43"/>
        <v/>
      </c>
      <c r="CX68" s="106" t="str">
        <f t="shared" si="44"/>
        <v/>
      </c>
      <c r="CY68" s="20" t="str">
        <f t="shared" si="45"/>
        <v/>
      </c>
      <c r="CZ68" s="22" t="str">
        <f t="shared" si="46"/>
        <v/>
      </c>
      <c r="DB68" s="76" t="str">
        <f>IF($H68="", "", COUNTIF($G$11:$G$1010, "&gt;"&amp;$G68)+1+COUNTIF($G$11:$G68, $G68)-1)</f>
        <v/>
      </c>
      <c r="DC68" s="76" t="str">
        <f>IF($H68="", "", COUNTIF($CZ$11:$CZ$1010, "&gt;"&amp;$CZ68)+1+COUNTIF($CZ$11:$CZ68, $CZ68)-1)</f>
        <v/>
      </c>
      <c r="DE68" s="147" t="str">
        <f t="shared" si="47"/>
        <v/>
      </c>
      <c r="DF68" s="148"/>
      <c r="DG68" s="19" t="str">
        <f t="shared" si="48"/>
        <v/>
      </c>
      <c r="DH68" s="153" t="str">
        <f t="shared" si="49"/>
        <v/>
      </c>
      <c r="DI68" s="19" t="str">
        <f t="shared" si="2"/>
        <v/>
      </c>
      <c r="DJ68" s="153" t="str">
        <f t="shared" si="3"/>
        <v/>
      </c>
      <c r="DK68" s="19" t="str">
        <f t="shared" si="4"/>
        <v/>
      </c>
      <c r="DL68" s="153" t="str">
        <f t="shared" si="5"/>
        <v/>
      </c>
      <c r="DM68" s="19" t="str">
        <f t="shared" si="6"/>
        <v/>
      </c>
      <c r="DN68" s="153" t="str">
        <f t="shared" si="7"/>
        <v/>
      </c>
      <c r="DO68" s="19" t="str">
        <f t="shared" si="8"/>
        <v/>
      </c>
      <c r="DP68" s="153" t="str">
        <f t="shared" si="9"/>
        <v/>
      </c>
      <c r="DQ68" s="19" t="str">
        <f t="shared" si="10"/>
        <v/>
      </c>
      <c r="DR68" s="153" t="str">
        <f t="shared" si="11"/>
        <v/>
      </c>
      <c r="DS68" s="19" t="str">
        <f t="shared" si="12"/>
        <v/>
      </c>
      <c r="DT68" s="153" t="str">
        <f t="shared" si="13"/>
        <v/>
      </c>
      <c r="DU68" s="19" t="str">
        <f t="shared" si="14"/>
        <v/>
      </c>
      <c r="DV68" s="153" t="str">
        <f t="shared" si="15"/>
        <v/>
      </c>
      <c r="DW68" s="19" t="str">
        <f t="shared" si="16"/>
        <v/>
      </c>
      <c r="DX68" s="153" t="str">
        <f t="shared" si="17"/>
        <v/>
      </c>
      <c r="DY68" s="19" t="str">
        <f t="shared" si="18"/>
        <v/>
      </c>
      <c r="DZ68" s="153" t="str">
        <f t="shared" si="19"/>
        <v/>
      </c>
      <c r="EA68" s="19" t="str">
        <f t="shared" si="20"/>
        <v/>
      </c>
      <c r="EB68" s="153" t="str">
        <f t="shared" si="21"/>
        <v/>
      </c>
      <c r="EC68" s="19" t="str">
        <f t="shared" si="22"/>
        <v/>
      </c>
      <c r="ED68" s="153" t="str">
        <f t="shared" si="23"/>
        <v/>
      </c>
      <c r="EE68" s="19" t="str">
        <f t="shared" si="24"/>
        <v/>
      </c>
      <c r="EF68" s="153" t="str">
        <f t="shared" si="25"/>
        <v/>
      </c>
      <c r="EG68" s="19" t="str">
        <f t="shared" si="26"/>
        <v/>
      </c>
      <c r="EH68" s="153" t="str">
        <f t="shared" si="27"/>
        <v/>
      </c>
      <c r="EI68" s="19" t="str">
        <f t="shared" si="28"/>
        <v/>
      </c>
      <c r="EJ68" s="153" t="str">
        <f t="shared" si="29"/>
        <v/>
      </c>
      <c r="EK68" s="19" t="str">
        <f t="shared" si="30"/>
        <v/>
      </c>
      <c r="EL68" s="153" t="str">
        <f t="shared" si="31"/>
        <v/>
      </c>
      <c r="EM68" s="19" t="str">
        <f t="shared" si="32"/>
        <v/>
      </c>
      <c r="EN68" s="153" t="str">
        <f t="shared" si="33"/>
        <v/>
      </c>
      <c r="EO68" s="19" t="str">
        <f t="shared" si="34"/>
        <v/>
      </c>
      <c r="EP68" s="153" t="str">
        <f t="shared" si="35"/>
        <v/>
      </c>
      <c r="EQ68" s="19" t="str">
        <f t="shared" si="36"/>
        <v/>
      </c>
      <c r="ER68" s="153" t="str">
        <f t="shared" si="37"/>
        <v/>
      </c>
      <c r="ES68" s="19" t="str">
        <f t="shared" si="38"/>
        <v/>
      </c>
      <c r="ET68" s="153" t="str">
        <f t="shared" si="39"/>
        <v/>
      </c>
    </row>
    <row r="69" spans="1:150" x14ac:dyDescent="0.25">
      <c r="A69" s="31"/>
      <c r="B69" s="91" t="str">
        <f t="shared" si="40"/>
        <v/>
      </c>
      <c r="C69" s="20" t="str">
        <f t="shared" si="0"/>
        <v/>
      </c>
      <c r="D69" s="97" t="str">
        <f t="shared" si="1"/>
        <v/>
      </c>
      <c r="E69" s="62" t="str">
        <f t="shared" si="41"/>
        <v/>
      </c>
      <c r="F69" s="31"/>
      <c r="G69" s="282"/>
      <c r="H69" s="283"/>
      <c r="I69" s="284"/>
      <c r="J69" s="285"/>
      <c r="K69" s="286"/>
      <c r="L69" s="287"/>
      <c r="M69" s="288"/>
      <c r="N69" s="287"/>
      <c r="O69" s="288"/>
      <c r="P69" s="287"/>
      <c r="Q69" s="288"/>
      <c r="R69" s="287"/>
      <c r="S69" s="288"/>
      <c r="T69" s="287"/>
      <c r="U69" s="288"/>
      <c r="V69" s="287"/>
      <c r="W69" s="288"/>
      <c r="X69" s="287"/>
      <c r="Y69" s="288"/>
      <c r="Z69" s="287"/>
      <c r="AA69" s="288"/>
      <c r="AB69" s="287"/>
      <c r="AC69" s="288"/>
      <c r="AD69" s="287"/>
      <c r="AE69" s="288"/>
      <c r="AF69" s="287"/>
      <c r="AG69" s="288"/>
      <c r="AH69" s="287"/>
      <c r="AI69" s="288"/>
      <c r="AJ69" s="287"/>
      <c r="AK69" s="288"/>
      <c r="AL69" s="287"/>
      <c r="AM69" s="288"/>
      <c r="AN69" s="287"/>
      <c r="AO69" s="288"/>
      <c r="AP69" s="287"/>
      <c r="AQ69" s="288"/>
      <c r="AR69" s="287"/>
      <c r="AS69" s="288"/>
      <c r="AT69" s="287"/>
      <c r="AU69" s="288"/>
      <c r="AV69" s="287"/>
      <c r="AW69" s="288"/>
      <c r="AX69" s="287"/>
      <c r="AY69" s="31"/>
      <c r="BA69" s="76" t="str">
        <f t="shared" si="50"/>
        <v/>
      </c>
      <c r="BC69" s="76" t="str">
        <f>IF('Stock List'!$K69="", "", 'Stock List'!$K69)</f>
        <v/>
      </c>
      <c r="BE69" s="106">
        <f>IFERROR(ROUND(((INDEX('Stock List'!$M$11:$M$1010, MATCH(L69, 'Stock List'!$K$11:$K$1010, 0))/INDEX('Stock List'!$L$11:$L$1010, MATCH(L69, 'Stock List'!$K$11:$K$1010, 0)))*K69), 2), 0)</f>
        <v>0</v>
      </c>
      <c r="BF69" s="20"/>
      <c r="BG69" s="20">
        <f>IFERROR(ROUND(((INDEX('Stock List'!$M$11:$M$1010, MATCH(N69, 'Stock List'!$K$11:$K$1010, 0))/INDEX('Stock List'!$L$11:$L$1010, MATCH(N69, 'Stock List'!$K$11:$K$1010, 0)))*M69), 2), 0)</f>
        <v>0</v>
      </c>
      <c r="BH69" s="20"/>
      <c r="BI69" s="20">
        <f>IFERROR(ROUND(((INDEX('Stock List'!$M$11:$M$1010, MATCH(P69, 'Stock List'!$K$11:$K$1010, 0))/INDEX('Stock List'!$L$11:$L$1010, MATCH(P69, 'Stock List'!$K$11:$K$1010, 0)))*O69), 2), 0)</f>
        <v>0</v>
      </c>
      <c r="BJ69" s="20"/>
      <c r="BK69" s="20">
        <f>IFERROR(ROUND(((INDEX('Stock List'!$M$11:$M$1010, MATCH(R69, 'Stock List'!$K$11:$K$1010, 0))/INDEX('Stock List'!$L$11:$L$1010, MATCH(R69, 'Stock List'!$K$11:$K$1010, 0)))*Q69), 2), 0)</f>
        <v>0</v>
      </c>
      <c r="BL69" s="20"/>
      <c r="BM69" s="20">
        <f>IFERROR(ROUND(((INDEX('Stock List'!$M$11:$M$1010, MATCH(T69, 'Stock List'!$K$11:$K$1010, 0))/INDEX('Stock List'!$L$11:$L$1010, MATCH(T69, 'Stock List'!$K$11:$K$1010, 0)))*S69), 2), 0)</f>
        <v>0</v>
      </c>
      <c r="BN69" s="20"/>
      <c r="BO69" s="20">
        <f>IFERROR(ROUND(((INDEX('Stock List'!$M$11:$M$1010, MATCH(V69, 'Stock List'!$K$11:$K$1010, 0))/INDEX('Stock List'!$L$11:$L$1010, MATCH(V69, 'Stock List'!$K$11:$K$1010, 0)))*U69), 2), 0)</f>
        <v>0</v>
      </c>
      <c r="BP69" s="20"/>
      <c r="BQ69" s="20">
        <f>IFERROR(ROUND(((INDEX('Stock List'!$M$11:$M$1010, MATCH(X69, 'Stock List'!$K$11:$K$1010, 0))/INDEX('Stock List'!$L$11:$L$1010, MATCH(X69, 'Stock List'!$K$11:$K$1010, 0)))*W69), 2), 0)</f>
        <v>0</v>
      </c>
      <c r="BR69" s="20"/>
      <c r="BS69" s="20">
        <f>IFERROR(ROUND(((INDEX('Stock List'!$M$11:$M$1010, MATCH(Z69, 'Stock List'!$K$11:$K$1010, 0))/INDEX('Stock List'!$L$11:$L$1010, MATCH(Z69, 'Stock List'!$K$11:$K$1010, 0)))*Y69), 2), 0)</f>
        <v>0</v>
      </c>
      <c r="BT69" s="20"/>
      <c r="BU69" s="20">
        <f>IFERROR(ROUND(((INDEX('Stock List'!$M$11:$M$1010, MATCH(AB69, 'Stock List'!$K$11:$K$1010, 0))/INDEX('Stock List'!$L$11:$L$1010, MATCH(AB69, 'Stock List'!$K$11:$K$1010, 0)))*AA69), 2), 0)</f>
        <v>0</v>
      </c>
      <c r="BV69" s="20"/>
      <c r="BW69" s="20">
        <f>IFERROR(ROUND(((INDEX('Stock List'!$M$11:$M$1010, MATCH(AD69, 'Stock List'!$K$11:$K$1010, 0))/INDEX('Stock List'!$L$11:$L$1010, MATCH(AD69, 'Stock List'!$K$11:$K$1010, 0)))*AC69), 2), 0)</f>
        <v>0</v>
      </c>
      <c r="BX69" s="20"/>
      <c r="BY69" s="20">
        <f>IFERROR(ROUND(((INDEX('Stock List'!$M$11:$M$1010, MATCH(AF69, 'Stock List'!$K$11:$K$1010, 0))/INDEX('Stock List'!$L$11:$L$1010, MATCH(AF69, 'Stock List'!$K$11:$K$1010, 0)))*AE69), 2), 0)</f>
        <v>0</v>
      </c>
      <c r="BZ69" s="20"/>
      <c r="CA69" s="20">
        <f>IFERROR(ROUND(((INDEX('Stock List'!$M$11:$M$1010, MATCH(AH69, 'Stock List'!$K$11:$K$1010, 0))/INDEX('Stock List'!$L$11:$L$1010, MATCH(AH69, 'Stock List'!$K$11:$K$1010, 0)))*AG69), 2), 0)</f>
        <v>0</v>
      </c>
      <c r="CB69" s="20"/>
      <c r="CC69" s="20">
        <f>IFERROR(ROUND(((INDEX('Stock List'!$M$11:$M$1010, MATCH(AJ69, 'Stock List'!$K$11:$K$1010, 0))/INDEX('Stock List'!$L$11:$L$1010, MATCH(AJ69, 'Stock List'!$K$11:$K$1010, 0)))*AI69), 2), 0)</f>
        <v>0</v>
      </c>
      <c r="CD69" s="20"/>
      <c r="CE69" s="20">
        <f>IFERROR(ROUND(((INDEX('Stock List'!$M$11:$M$1010, MATCH(AL69, 'Stock List'!$K$11:$K$1010, 0))/INDEX('Stock List'!$L$11:$L$1010, MATCH(AL69, 'Stock List'!$K$11:$K$1010, 0)))*AK69), 2), 0)</f>
        <v>0</v>
      </c>
      <c r="CF69" s="20"/>
      <c r="CG69" s="20">
        <f>IFERROR(ROUND(((INDEX('Stock List'!$M$11:$M$1010, MATCH(AN69, 'Stock List'!$K$11:$K$1010, 0))/INDEX('Stock List'!$L$11:$L$1010, MATCH(AN69, 'Stock List'!$K$11:$K$1010, 0)))*AM69), 2), 0)</f>
        <v>0</v>
      </c>
      <c r="CH69" s="20"/>
      <c r="CI69" s="20">
        <f>IFERROR(ROUND(((INDEX('Stock List'!$M$11:$M$1010, MATCH(AP69, 'Stock List'!$K$11:$K$1010, 0))/INDEX('Stock List'!$L$11:$L$1010, MATCH(AP69, 'Stock List'!$K$11:$K$1010, 0)))*AO69), 2), 0)</f>
        <v>0</v>
      </c>
      <c r="CJ69" s="20"/>
      <c r="CK69" s="20">
        <f>IFERROR(ROUND(((INDEX('Stock List'!$M$11:$M$1010, MATCH(AR69, 'Stock List'!$K$11:$K$1010, 0))/INDEX('Stock List'!$L$11:$L$1010, MATCH(AR69, 'Stock List'!$K$11:$K$1010, 0)))*AQ69), 2), 0)</f>
        <v>0</v>
      </c>
      <c r="CL69" s="20"/>
      <c r="CM69" s="20">
        <f>IFERROR(ROUND(((INDEX('Stock List'!$M$11:$M$1010, MATCH(AT69, 'Stock List'!$K$11:$K$1010, 0))/INDEX('Stock List'!$L$11:$L$1010, MATCH(AT69, 'Stock List'!$K$11:$K$1010, 0)))*AS69), 2), 0)</f>
        <v>0</v>
      </c>
      <c r="CN69" s="20"/>
      <c r="CO69" s="20">
        <f>IFERROR(ROUND(((INDEX('Stock List'!$M$11:$M$1010, MATCH(AV69, 'Stock List'!$K$11:$K$1010, 0))/INDEX('Stock List'!$L$11:$L$1010, MATCH(AV69, 'Stock List'!$K$11:$K$1010, 0)))*AU69), 2), 0)</f>
        <v>0</v>
      </c>
      <c r="CP69" s="20"/>
      <c r="CQ69" s="20">
        <f>IFERROR(ROUND(((INDEX('Stock List'!$M$11:$M$1010, MATCH(AX69, 'Stock List'!$K$11:$K$1010, 0))/INDEX('Stock List'!$L$11:$L$1010, MATCH(AX69, 'Stock List'!$K$11:$K$1010, 0)))*AW69), 2), 0)</f>
        <v>0</v>
      </c>
      <c r="CR69" s="22"/>
      <c r="CT69" s="106" t="str">
        <f t="shared" si="42"/>
        <v/>
      </c>
      <c r="CU69" s="22" t="str">
        <f t="shared" si="43"/>
        <v/>
      </c>
      <c r="CX69" s="106" t="str">
        <f t="shared" si="44"/>
        <v/>
      </c>
      <c r="CY69" s="20" t="str">
        <f t="shared" si="45"/>
        <v/>
      </c>
      <c r="CZ69" s="22" t="str">
        <f t="shared" si="46"/>
        <v/>
      </c>
      <c r="DB69" s="76" t="str">
        <f>IF($H69="", "", COUNTIF($G$11:$G$1010, "&gt;"&amp;$G69)+1+COUNTIF($G$11:$G69, $G69)-1)</f>
        <v/>
      </c>
      <c r="DC69" s="76" t="str">
        <f>IF($H69="", "", COUNTIF($CZ$11:$CZ$1010, "&gt;"&amp;$CZ69)+1+COUNTIF($CZ$11:$CZ69, $CZ69)-1)</f>
        <v/>
      </c>
      <c r="DE69" s="147" t="str">
        <f t="shared" si="47"/>
        <v/>
      </c>
      <c r="DF69" s="148"/>
      <c r="DG69" s="19" t="str">
        <f t="shared" si="48"/>
        <v/>
      </c>
      <c r="DH69" s="153" t="str">
        <f t="shared" si="49"/>
        <v/>
      </c>
      <c r="DI69" s="19" t="str">
        <f t="shared" si="2"/>
        <v/>
      </c>
      <c r="DJ69" s="153" t="str">
        <f t="shared" si="3"/>
        <v/>
      </c>
      <c r="DK69" s="19" t="str">
        <f t="shared" si="4"/>
        <v/>
      </c>
      <c r="DL69" s="153" t="str">
        <f t="shared" si="5"/>
        <v/>
      </c>
      <c r="DM69" s="19" t="str">
        <f t="shared" si="6"/>
        <v/>
      </c>
      <c r="DN69" s="153" t="str">
        <f t="shared" si="7"/>
        <v/>
      </c>
      <c r="DO69" s="19" t="str">
        <f t="shared" si="8"/>
        <v/>
      </c>
      <c r="DP69" s="153" t="str">
        <f t="shared" si="9"/>
        <v/>
      </c>
      <c r="DQ69" s="19" t="str">
        <f t="shared" si="10"/>
        <v/>
      </c>
      <c r="DR69" s="153" t="str">
        <f t="shared" si="11"/>
        <v/>
      </c>
      <c r="DS69" s="19" t="str">
        <f t="shared" si="12"/>
        <v/>
      </c>
      <c r="DT69" s="153" t="str">
        <f t="shared" si="13"/>
        <v/>
      </c>
      <c r="DU69" s="19" t="str">
        <f t="shared" si="14"/>
        <v/>
      </c>
      <c r="DV69" s="153" t="str">
        <f t="shared" si="15"/>
        <v/>
      </c>
      <c r="DW69" s="19" t="str">
        <f t="shared" si="16"/>
        <v/>
      </c>
      <c r="DX69" s="153" t="str">
        <f t="shared" si="17"/>
        <v/>
      </c>
      <c r="DY69" s="19" t="str">
        <f t="shared" si="18"/>
        <v/>
      </c>
      <c r="DZ69" s="153" t="str">
        <f t="shared" si="19"/>
        <v/>
      </c>
      <c r="EA69" s="19" t="str">
        <f t="shared" si="20"/>
        <v/>
      </c>
      <c r="EB69" s="153" t="str">
        <f t="shared" si="21"/>
        <v/>
      </c>
      <c r="EC69" s="19" t="str">
        <f t="shared" si="22"/>
        <v/>
      </c>
      <c r="ED69" s="153" t="str">
        <f t="shared" si="23"/>
        <v/>
      </c>
      <c r="EE69" s="19" t="str">
        <f t="shared" si="24"/>
        <v/>
      </c>
      <c r="EF69" s="153" t="str">
        <f t="shared" si="25"/>
        <v/>
      </c>
      <c r="EG69" s="19" t="str">
        <f t="shared" si="26"/>
        <v/>
      </c>
      <c r="EH69" s="153" t="str">
        <f t="shared" si="27"/>
        <v/>
      </c>
      <c r="EI69" s="19" t="str">
        <f t="shared" si="28"/>
        <v/>
      </c>
      <c r="EJ69" s="153" t="str">
        <f t="shared" si="29"/>
        <v/>
      </c>
      <c r="EK69" s="19" t="str">
        <f t="shared" si="30"/>
        <v/>
      </c>
      <c r="EL69" s="153" t="str">
        <f t="shared" si="31"/>
        <v/>
      </c>
      <c r="EM69" s="19" t="str">
        <f t="shared" si="32"/>
        <v/>
      </c>
      <c r="EN69" s="153" t="str">
        <f t="shared" si="33"/>
        <v/>
      </c>
      <c r="EO69" s="19" t="str">
        <f t="shared" si="34"/>
        <v/>
      </c>
      <c r="EP69" s="153" t="str">
        <f t="shared" si="35"/>
        <v/>
      </c>
      <c r="EQ69" s="19" t="str">
        <f t="shared" si="36"/>
        <v/>
      </c>
      <c r="ER69" s="153" t="str">
        <f t="shared" si="37"/>
        <v/>
      </c>
      <c r="ES69" s="19" t="str">
        <f t="shared" si="38"/>
        <v/>
      </c>
      <c r="ET69" s="153" t="str">
        <f t="shared" si="39"/>
        <v/>
      </c>
    </row>
    <row r="70" spans="1:150" x14ac:dyDescent="0.25">
      <c r="A70" s="31"/>
      <c r="B70" s="91" t="str">
        <f t="shared" si="40"/>
        <v/>
      </c>
      <c r="C70" s="20" t="str">
        <f t="shared" si="0"/>
        <v/>
      </c>
      <c r="D70" s="97" t="str">
        <f t="shared" si="1"/>
        <v/>
      </c>
      <c r="E70" s="62" t="str">
        <f t="shared" si="41"/>
        <v/>
      </c>
      <c r="F70" s="31"/>
      <c r="G70" s="282"/>
      <c r="H70" s="283"/>
      <c r="I70" s="284"/>
      <c r="J70" s="285"/>
      <c r="K70" s="286"/>
      <c r="L70" s="287"/>
      <c r="M70" s="288"/>
      <c r="N70" s="287"/>
      <c r="O70" s="288"/>
      <c r="P70" s="287"/>
      <c r="Q70" s="288"/>
      <c r="R70" s="287"/>
      <c r="S70" s="288"/>
      <c r="T70" s="287"/>
      <c r="U70" s="288"/>
      <c r="V70" s="287"/>
      <c r="W70" s="288"/>
      <c r="X70" s="287"/>
      <c r="Y70" s="288"/>
      <c r="Z70" s="287"/>
      <c r="AA70" s="288"/>
      <c r="AB70" s="287"/>
      <c r="AC70" s="288"/>
      <c r="AD70" s="287"/>
      <c r="AE70" s="288"/>
      <c r="AF70" s="287"/>
      <c r="AG70" s="288"/>
      <c r="AH70" s="287"/>
      <c r="AI70" s="288"/>
      <c r="AJ70" s="287"/>
      <c r="AK70" s="288"/>
      <c r="AL70" s="287"/>
      <c r="AM70" s="288"/>
      <c r="AN70" s="287"/>
      <c r="AO70" s="288"/>
      <c r="AP70" s="287"/>
      <c r="AQ70" s="288"/>
      <c r="AR70" s="287"/>
      <c r="AS70" s="288"/>
      <c r="AT70" s="287"/>
      <c r="AU70" s="288"/>
      <c r="AV70" s="287"/>
      <c r="AW70" s="288"/>
      <c r="AX70" s="287"/>
      <c r="AY70" s="31"/>
      <c r="BA70" s="76" t="str">
        <f t="shared" si="50"/>
        <v/>
      </c>
      <c r="BC70" s="76" t="str">
        <f>IF('Stock List'!$K70="", "", 'Stock List'!$K70)</f>
        <v/>
      </c>
      <c r="BE70" s="106">
        <f>IFERROR(ROUND(((INDEX('Stock List'!$M$11:$M$1010, MATCH(L70, 'Stock List'!$K$11:$K$1010, 0))/INDEX('Stock List'!$L$11:$L$1010, MATCH(L70, 'Stock List'!$K$11:$K$1010, 0)))*K70), 2), 0)</f>
        <v>0</v>
      </c>
      <c r="BF70" s="20"/>
      <c r="BG70" s="20">
        <f>IFERROR(ROUND(((INDEX('Stock List'!$M$11:$M$1010, MATCH(N70, 'Stock List'!$K$11:$K$1010, 0))/INDEX('Stock List'!$L$11:$L$1010, MATCH(N70, 'Stock List'!$K$11:$K$1010, 0)))*M70), 2), 0)</f>
        <v>0</v>
      </c>
      <c r="BH70" s="20"/>
      <c r="BI70" s="20">
        <f>IFERROR(ROUND(((INDEX('Stock List'!$M$11:$M$1010, MATCH(P70, 'Stock List'!$K$11:$K$1010, 0))/INDEX('Stock List'!$L$11:$L$1010, MATCH(P70, 'Stock List'!$K$11:$K$1010, 0)))*O70), 2), 0)</f>
        <v>0</v>
      </c>
      <c r="BJ70" s="20"/>
      <c r="BK70" s="20">
        <f>IFERROR(ROUND(((INDEX('Stock List'!$M$11:$M$1010, MATCH(R70, 'Stock List'!$K$11:$K$1010, 0))/INDEX('Stock List'!$L$11:$L$1010, MATCH(R70, 'Stock List'!$K$11:$K$1010, 0)))*Q70), 2), 0)</f>
        <v>0</v>
      </c>
      <c r="BL70" s="20"/>
      <c r="BM70" s="20">
        <f>IFERROR(ROUND(((INDEX('Stock List'!$M$11:$M$1010, MATCH(T70, 'Stock List'!$K$11:$K$1010, 0))/INDEX('Stock List'!$L$11:$L$1010, MATCH(T70, 'Stock List'!$K$11:$K$1010, 0)))*S70), 2), 0)</f>
        <v>0</v>
      </c>
      <c r="BN70" s="20"/>
      <c r="BO70" s="20">
        <f>IFERROR(ROUND(((INDEX('Stock List'!$M$11:$M$1010, MATCH(V70, 'Stock List'!$K$11:$K$1010, 0))/INDEX('Stock List'!$L$11:$L$1010, MATCH(V70, 'Stock List'!$K$11:$K$1010, 0)))*U70), 2), 0)</f>
        <v>0</v>
      </c>
      <c r="BP70" s="20"/>
      <c r="BQ70" s="20">
        <f>IFERROR(ROUND(((INDEX('Stock List'!$M$11:$M$1010, MATCH(X70, 'Stock List'!$K$11:$K$1010, 0))/INDEX('Stock List'!$L$11:$L$1010, MATCH(X70, 'Stock List'!$K$11:$K$1010, 0)))*W70), 2), 0)</f>
        <v>0</v>
      </c>
      <c r="BR70" s="20"/>
      <c r="BS70" s="20">
        <f>IFERROR(ROUND(((INDEX('Stock List'!$M$11:$M$1010, MATCH(Z70, 'Stock List'!$K$11:$K$1010, 0))/INDEX('Stock List'!$L$11:$L$1010, MATCH(Z70, 'Stock List'!$K$11:$K$1010, 0)))*Y70), 2), 0)</f>
        <v>0</v>
      </c>
      <c r="BT70" s="20"/>
      <c r="BU70" s="20">
        <f>IFERROR(ROUND(((INDEX('Stock List'!$M$11:$M$1010, MATCH(AB70, 'Stock List'!$K$11:$K$1010, 0))/INDEX('Stock List'!$L$11:$L$1010, MATCH(AB70, 'Stock List'!$K$11:$K$1010, 0)))*AA70), 2), 0)</f>
        <v>0</v>
      </c>
      <c r="BV70" s="20"/>
      <c r="BW70" s="20">
        <f>IFERROR(ROUND(((INDEX('Stock List'!$M$11:$M$1010, MATCH(AD70, 'Stock List'!$K$11:$K$1010, 0))/INDEX('Stock List'!$L$11:$L$1010, MATCH(AD70, 'Stock List'!$K$11:$K$1010, 0)))*AC70), 2), 0)</f>
        <v>0</v>
      </c>
      <c r="BX70" s="20"/>
      <c r="BY70" s="20">
        <f>IFERROR(ROUND(((INDEX('Stock List'!$M$11:$M$1010, MATCH(AF70, 'Stock List'!$K$11:$K$1010, 0))/INDEX('Stock List'!$L$11:$L$1010, MATCH(AF70, 'Stock List'!$K$11:$K$1010, 0)))*AE70), 2), 0)</f>
        <v>0</v>
      </c>
      <c r="BZ70" s="20"/>
      <c r="CA70" s="20">
        <f>IFERROR(ROUND(((INDEX('Stock List'!$M$11:$M$1010, MATCH(AH70, 'Stock List'!$K$11:$K$1010, 0))/INDEX('Stock List'!$L$11:$L$1010, MATCH(AH70, 'Stock List'!$K$11:$K$1010, 0)))*AG70), 2), 0)</f>
        <v>0</v>
      </c>
      <c r="CB70" s="20"/>
      <c r="CC70" s="20">
        <f>IFERROR(ROUND(((INDEX('Stock List'!$M$11:$M$1010, MATCH(AJ70, 'Stock List'!$K$11:$K$1010, 0))/INDEX('Stock List'!$L$11:$L$1010, MATCH(AJ70, 'Stock List'!$K$11:$K$1010, 0)))*AI70), 2), 0)</f>
        <v>0</v>
      </c>
      <c r="CD70" s="20"/>
      <c r="CE70" s="20">
        <f>IFERROR(ROUND(((INDEX('Stock List'!$M$11:$M$1010, MATCH(AL70, 'Stock List'!$K$11:$K$1010, 0))/INDEX('Stock List'!$L$11:$L$1010, MATCH(AL70, 'Stock List'!$K$11:$K$1010, 0)))*AK70), 2), 0)</f>
        <v>0</v>
      </c>
      <c r="CF70" s="20"/>
      <c r="CG70" s="20">
        <f>IFERROR(ROUND(((INDEX('Stock List'!$M$11:$M$1010, MATCH(AN70, 'Stock List'!$K$11:$K$1010, 0))/INDEX('Stock List'!$L$11:$L$1010, MATCH(AN70, 'Stock List'!$K$11:$K$1010, 0)))*AM70), 2), 0)</f>
        <v>0</v>
      </c>
      <c r="CH70" s="20"/>
      <c r="CI70" s="20">
        <f>IFERROR(ROUND(((INDEX('Stock List'!$M$11:$M$1010, MATCH(AP70, 'Stock List'!$K$11:$K$1010, 0))/INDEX('Stock List'!$L$11:$L$1010, MATCH(AP70, 'Stock List'!$K$11:$K$1010, 0)))*AO70), 2), 0)</f>
        <v>0</v>
      </c>
      <c r="CJ70" s="20"/>
      <c r="CK70" s="20">
        <f>IFERROR(ROUND(((INDEX('Stock List'!$M$11:$M$1010, MATCH(AR70, 'Stock List'!$K$11:$K$1010, 0))/INDEX('Stock List'!$L$11:$L$1010, MATCH(AR70, 'Stock List'!$K$11:$K$1010, 0)))*AQ70), 2), 0)</f>
        <v>0</v>
      </c>
      <c r="CL70" s="20"/>
      <c r="CM70" s="20">
        <f>IFERROR(ROUND(((INDEX('Stock List'!$M$11:$M$1010, MATCH(AT70, 'Stock List'!$K$11:$K$1010, 0))/INDEX('Stock List'!$L$11:$L$1010, MATCH(AT70, 'Stock List'!$K$11:$K$1010, 0)))*AS70), 2), 0)</f>
        <v>0</v>
      </c>
      <c r="CN70" s="20"/>
      <c r="CO70" s="20">
        <f>IFERROR(ROUND(((INDEX('Stock List'!$M$11:$M$1010, MATCH(AV70, 'Stock List'!$K$11:$K$1010, 0))/INDEX('Stock List'!$L$11:$L$1010, MATCH(AV70, 'Stock List'!$K$11:$K$1010, 0)))*AU70), 2), 0)</f>
        <v>0</v>
      </c>
      <c r="CP70" s="20"/>
      <c r="CQ70" s="20">
        <f>IFERROR(ROUND(((INDEX('Stock List'!$M$11:$M$1010, MATCH(AX70, 'Stock List'!$K$11:$K$1010, 0))/INDEX('Stock List'!$L$11:$L$1010, MATCH(AX70, 'Stock List'!$K$11:$K$1010, 0)))*AW70), 2), 0)</f>
        <v>0</v>
      </c>
      <c r="CR70" s="22"/>
      <c r="CT70" s="106" t="str">
        <f t="shared" si="42"/>
        <v/>
      </c>
      <c r="CU70" s="22" t="str">
        <f t="shared" si="43"/>
        <v/>
      </c>
      <c r="CX70" s="106" t="str">
        <f t="shared" si="44"/>
        <v/>
      </c>
      <c r="CY70" s="20" t="str">
        <f t="shared" si="45"/>
        <v/>
      </c>
      <c r="CZ70" s="22" t="str">
        <f t="shared" si="46"/>
        <v/>
      </c>
      <c r="DB70" s="76" t="str">
        <f>IF($H70="", "", COUNTIF($G$11:$G$1010, "&gt;"&amp;$G70)+1+COUNTIF($G$11:$G70, $G70)-1)</f>
        <v/>
      </c>
      <c r="DC70" s="76" t="str">
        <f>IF($H70="", "", COUNTIF($CZ$11:$CZ$1010, "&gt;"&amp;$CZ70)+1+COUNTIF($CZ$11:$CZ70, $CZ70)-1)</f>
        <v/>
      </c>
      <c r="DE70" s="147" t="str">
        <f t="shared" si="47"/>
        <v/>
      </c>
      <c r="DF70" s="148"/>
      <c r="DG70" s="19" t="str">
        <f t="shared" si="48"/>
        <v/>
      </c>
      <c r="DH70" s="153" t="str">
        <f t="shared" si="49"/>
        <v/>
      </c>
      <c r="DI70" s="19" t="str">
        <f t="shared" si="2"/>
        <v/>
      </c>
      <c r="DJ70" s="153" t="str">
        <f t="shared" si="3"/>
        <v/>
      </c>
      <c r="DK70" s="19" t="str">
        <f t="shared" si="4"/>
        <v/>
      </c>
      <c r="DL70" s="153" t="str">
        <f t="shared" si="5"/>
        <v/>
      </c>
      <c r="DM70" s="19" t="str">
        <f t="shared" si="6"/>
        <v/>
      </c>
      <c r="DN70" s="153" t="str">
        <f t="shared" si="7"/>
        <v/>
      </c>
      <c r="DO70" s="19" t="str">
        <f t="shared" si="8"/>
        <v/>
      </c>
      <c r="DP70" s="153" t="str">
        <f t="shared" si="9"/>
        <v/>
      </c>
      <c r="DQ70" s="19" t="str">
        <f t="shared" si="10"/>
        <v/>
      </c>
      <c r="DR70" s="153" t="str">
        <f t="shared" si="11"/>
        <v/>
      </c>
      <c r="DS70" s="19" t="str">
        <f t="shared" si="12"/>
        <v/>
      </c>
      <c r="DT70" s="153" t="str">
        <f t="shared" si="13"/>
        <v/>
      </c>
      <c r="DU70" s="19" t="str">
        <f t="shared" si="14"/>
        <v/>
      </c>
      <c r="DV70" s="153" t="str">
        <f t="shared" si="15"/>
        <v/>
      </c>
      <c r="DW70" s="19" t="str">
        <f t="shared" si="16"/>
        <v/>
      </c>
      <c r="DX70" s="153" t="str">
        <f t="shared" si="17"/>
        <v/>
      </c>
      <c r="DY70" s="19" t="str">
        <f t="shared" si="18"/>
        <v/>
      </c>
      <c r="DZ70" s="153" t="str">
        <f t="shared" si="19"/>
        <v/>
      </c>
      <c r="EA70" s="19" t="str">
        <f t="shared" si="20"/>
        <v/>
      </c>
      <c r="EB70" s="153" t="str">
        <f t="shared" si="21"/>
        <v/>
      </c>
      <c r="EC70" s="19" t="str">
        <f t="shared" si="22"/>
        <v/>
      </c>
      <c r="ED70" s="153" t="str">
        <f t="shared" si="23"/>
        <v/>
      </c>
      <c r="EE70" s="19" t="str">
        <f t="shared" si="24"/>
        <v/>
      </c>
      <c r="EF70" s="153" t="str">
        <f t="shared" si="25"/>
        <v/>
      </c>
      <c r="EG70" s="19" t="str">
        <f t="shared" si="26"/>
        <v/>
      </c>
      <c r="EH70" s="153" t="str">
        <f t="shared" si="27"/>
        <v/>
      </c>
      <c r="EI70" s="19" t="str">
        <f t="shared" si="28"/>
        <v/>
      </c>
      <c r="EJ70" s="153" t="str">
        <f t="shared" si="29"/>
        <v/>
      </c>
      <c r="EK70" s="19" t="str">
        <f t="shared" si="30"/>
        <v/>
      </c>
      <c r="EL70" s="153" t="str">
        <f t="shared" si="31"/>
        <v/>
      </c>
      <c r="EM70" s="19" t="str">
        <f t="shared" si="32"/>
        <v/>
      </c>
      <c r="EN70" s="153" t="str">
        <f t="shared" si="33"/>
        <v/>
      </c>
      <c r="EO70" s="19" t="str">
        <f t="shared" si="34"/>
        <v/>
      </c>
      <c r="EP70" s="153" t="str">
        <f t="shared" si="35"/>
        <v/>
      </c>
      <c r="EQ70" s="19" t="str">
        <f t="shared" si="36"/>
        <v/>
      </c>
      <c r="ER70" s="153" t="str">
        <f t="shared" si="37"/>
        <v/>
      </c>
      <c r="ES70" s="19" t="str">
        <f t="shared" si="38"/>
        <v/>
      </c>
      <c r="ET70" s="153" t="str">
        <f t="shared" si="39"/>
        <v/>
      </c>
    </row>
    <row r="71" spans="1:150" x14ac:dyDescent="0.25">
      <c r="A71" s="31"/>
      <c r="B71" s="91" t="str">
        <f t="shared" si="40"/>
        <v/>
      </c>
      <c r="C71" s="20" t="str">
        <f t="shared" si="0"/>
        <v/>
      </c>
      <c r="D71" s="97" t="str">
        <f t="shared" si="1"/>
        <v/>
      </c>
      <c r="E71" s="62" t="str">
        <f t="shared" si="41"/>
        <v/>
      </c>
      <c r="F71" s="31"/>
      <c r="G71" s="282"/>
      <c r="H71" s="283"/>
      <c r="I71" s="284"/>
      <c r="J71" s="285"/>
      <c r="K71" s="286"/>
      <c r="L71" s="287"/>
      <c r="M71" s="288"/>
      <c r="N71" s="287"/>
      <c r="O71" s="288"/>
      <c r="P71" s="287"/>
      <c r="Q71" s="288"/>
      <c r="R71" s="287"/>
      <c r="S71" s="288"/>
      <c r="T71" s="287"/>
      <c r="U71" s="288"/>
      <c r="V71" s="287"/>
      <c r="W71" s="288"/>
      <c r="X71" s="287"/>
      <c r="Y71" s="288"/>
      <c r="Z71" s="287"/>
      <c r="AA71" s="288"/>
      <c r="AB71" s="287"/>
      <c r="AC71" s="288"/>
      <c r="AD71" s="287"/>
      <c r="AE71" s="288"/>
      <c r="AF71" s="287"/>
      <c r="AG71" s="288"/>
      <c r="AH71" s="287"/>
      <c r="AI71" s="288"/>
      <c r="AJ71" s="287"/>
      <c r="AK71" s="288"/>
      <c r="AL71" s="287"/>
      <c r="AM71" s="288"/>
      <c r="AN71" s="287"/>
      <c r="AO71" s="288"/>
      <c r="AP71" s="287"/>
      <c r="AQ71" s="288"/>
      <c r="AR71" s="287"/>
      <c r="AS71" s="288"/>
      <c r="AT71" s="287"/>
      <c r="AU71" s="288"/>
      <c r="AV71" s="287"/>
      <c r="AW71" s="288"/>
      <c r="AX71" s="287"/>
      <c r="AY71" s="31"/>
      <c r="BA71" s="76" t="str">
        <f t="shared" si="50"/>
        <v/>
      </c>
      <c r="BC71" s="76" t="str">
        <f>IF('Stock List'!$K71="", "", 'Stock List'!$K71)</f>
        <v/>
      </c>
      <c r="BE71" s="106">
        <f>IFERROR(ROUND(((INDEX('Stock List'!$M$11:$M$1010, MATCH(L71, 'Stock List'!$K$11:$K$1010, 0))/INDEX('Stock List'!$L$11:$L$1010, MATCH(L71, 'Stock List'!$K$11:$K$1010, 0)))*K71), 2), 0)</f>
        <v>0</v>
      </c>
      <c r="BF71" s="20"/>
      <c r="BG71" s="20">
        <f>IFERROR(ROUND(((INDEX('Stock List'!$M$11:$M$1010, MATCH(N71, 'Stock List'!$K$11:$K$1010, 0))/INDEX('Stock List'!$L$11:$L$1010, MATCH(N71, 'Stock List'!$K$11:$K$1010, 0)))*M71), 2), 0)</f>
        <v>0</v>
      </c>
      <c r="BH71" s="20"/>
      <c r="BI71" s="20">
        <f>IFERROR(ROUND(((INDEX('Stock List'!$M$11:$M$1010, MATCH(P71, 'Stock List'!$K$11:$K$1010, 0))/INDEX('Stock List'!$L$11:$L$1010, MATCH(P71, 'Stock List'!$K$11:$K$1010, 0)))*O71), 2), 0)</f>
        <v>0</v>
      </c>
      <c r="BJ71" s="20"/>
      <c r="BK71" s="20">
        <f>IFERROR(ROUND(((INDEX('Stock List'!$M$11:$M$1010, MATCH(R71, 'Stock List'!$K$11:$K$1010, 0))/INDEX('Stock List'!$L$11:$L$1010, MATCH(R71, 'Stock List'!$K$11:$K$1010, 0)))*Q71), 2), 0)</f>
        <v>0</v>
      </c>
      <c r="BL71" s="20"/>
      <c r="BM71" s="20">
        <f>IFERROR(ROUND(((INDEX('Stock List'!$M$11:$M$1010, MATCH(T71, 'Stock List'!$K$11:$K$1010, 0))/INDEX('Stock List'!$L$11:$L$1010, MATCH(T71, 'Stock List'!$K$11:$K$1010, 0)))*S71), 2), 0)</f>
        <v>0</v>
      </c>
      <c r="BN71" s="20"/>
      <c r="BO71" s="20">
        <f>IFERROR(ROUND(((INDEX('Stock List'!$M$11:$M$1010, MATCH(V71, 'Stock List'!$K$11:$K$1010, 0))/INDEX('Stock List'!$L$11:$L$1010, MATCH(V71, 'Stock List'!$K$11:$K$1010, 0)))*U71), 2), 0)</f>
        <v>0</v>
      </c>
      <c r="BP71" s="20"/>
      <c r="BQ71" s="20">
        <f>IFERROR(ROUND(((INDEX('Stock List'!$M$11:$M$1010, MATCH(X71, 'Stock List'!$K$11:$K$1010, 0))/INDEX('Stock List'!$L$11:$L$1010, MATCH(X71, 'Stock List'!$K$11:$K$1010, 0)))*W71), 2), 0)</f>
        <v>0</v>
      </c>
      <c r="BR71" s="20"/>
      <c r="BS71" s="20">
        <f>IFERROR(ROUND(((INDEX('Stock List'!$M$11:$M$1010, MATCH(Z71, 'Stock List'!$K$11:$K$1010, 0))/INDEX('Stock List'!$L$11:$L$1010, MATCH(Z71, 'Stock List'!$K$11:$K$1010, 0)))*Y71), 2), 0)</f>
        <v>0</v>
      </c>
      <c r="BT71" s="20"/>
      <c r="BU71" s="20">
        <f>IFERROR(ROUND(((INDEX('Stock List'!$M$11:$M$1010, MATCH(AB71, 'Stock List'!$K$11:$K$1010, 0))/INDEX('Stock List'!$L$11:$L$1010, MATCH(AB71, 'Stock List'!$K$11:$K$1010, 0)))*AA71), 2), 0)</f>
        <v>0</v>
      </c>
      <c r="BV71" s="20"/>
      <c r="BW71" s="20">
        <f>IFERROR(ROUND(((INDEX('Stock List'!$M$11:$M$1010, MATCH(AD71, 'Stock List'!$K$11:$K$1010, 0))/INDEX('Stock List'!$L$11:$L$1010, MATCH(AD71, 'Stock List'!$K$11:$K$1010, 0)))*AC71), 2), 0)</f>
        <v>0</v>
      </c>
      <c r="BX71" s="20"/>
      <c r="BY71" s="20">
        <f>IFERROR(ROUND(((INDEX('Stock List'!$M$11:$M$1010, MATCH(AF71, 'Stock List'!$K$11:$K$1010, 0))/INDEX('Stock List'!$L$11:$L$1010, MATCH(AF71, 'Stock List'!$K$11:$K$1010, 0)))*AE71), 2), 0)</f>
        <v>0</v>
      </c>
      <c r="BZ71" s="20"/>
      <c r="CA71" s="20">
        <f>IFERROR(ROUND(((INDEX('Stock List'!$M$11:$M$1010, MATCH(AH71, 'Stock List'!$K$11:$K$1010, 0))/INDEX('Stock List'!$L$11:$L$1010, MATCH(AH71, 'Stock List'!$K$11:$K$1010, 0)))*AG71), 2), 0)</f>
        <v>0</v>
      </c>
      <c r="CB71" s="20"/>
      <c r="CC71" s="20">
        <f>IFERROR(ROUND(((INDEX('Stock List'!$M$11:$M$1010, MATCH(AJ71, 'Stock List'!$K$11:$K$1010, 0))/INDEX('Stock List'!$L$11:$L$1010, MATCH(AJ71, 'Stock List'!$K$11:$K$1010, 0)))*AI71), 2), 0)</f>
        <v>0</v>
      </c>
      <c r="CD71" s="20"/>
      <c r="CE71" s="20">
        <f>IFERROR(ROUND(((INDEX('Stock List'!$M$11:$M$1010, MATCH(AL71, 'Stock List'!$K$11:$K$1010, 0))/INDEX('Stock List'!$L$11:$L$1010, MATCH(AL71, 'Stock List'!$K$11:$K$1010, 0)))*AK71), 2), 0)</f>
        <v>0</v>
      </c>
      <c r="CF71" s="20"/>
      <c r="CG71" s="20">
        <f>IFERROR(ROUND(((INDEX('Stock List'!$M$11:$M$1010, MATCH(AN71, 'Stock List'!$K$11:$K$1010, 0))/INDEX('Stock List'!$L$11:$L$1010, MATCH(AN71, 'Stock List'!$K$11:$K$1010, 0)))*AM71), 2), 0)</f>
        <v>0</v>
      </c>
      <c r="CH71" s="20"/>
      <c r="CI71" s="20">
        <f>IFERROR(ROUND(((INDEX('Stock List'!$M$11:$M$1010, MATCH(AP71, 'Stock List'!$K$11:$K$1010, 0))/INDEX('Stock List'!$L$11:$L$1010, MATCH(AP71, 'Stock List'!$K$11:$K$1010, 0)))*AO71), 2), 0)</f>
        <v>0</v>
      </c>
      <c r="CJ71" s="20"/>
      <c r="CK71" s="20">
        <f>IFERROR(ROUND(((INDEX('Stock List'!$M$11:$M$1010, MATCH(AR71, 'Stock List'!$K$11:$K$1010, 0))/INDEX('Stock List'!$L$11:$L$1010, MATCH(AR71, 'Stock List'!$K$11:$K$1010, 0)))*AQ71), 2), 0)</f>
        <v>0</v>
      </c>
      <c r="CL71" s="20"/>
      <c r="CM71" s="20">
        <f>IFERROR(ROUND(((INDEX('Stock List'!$M$11:$M$1010, MATCH(AT71, 'Stock List'!$K$11:$K$1010, 0))/INDEX('Stock List'!$L$11:$L$1010, MATCH(AT71, 'Stock List'!$K$11:$K$1010, 0)))*AS71), 2), 0)</f>
        <v>0</v>
      </c>
      <c r="CN71" s="20"/>
      <c r="CO71" s="20">
        <f>IFERROR(ROUND(((INDEX('Stock List'!$M$11:$M$1010, MATCH(AV71, 'Stock List'!$K$11:$K$1010, 0))/INDEX('Stock List'!$L$11:$L$1010, MATCH(AV71, 'Stock List'!$K$11:$K$1010, 0)))*AU71), 2), 0)</f>
        <v>0</v>
      </c>
      <c r="CP71" s="20"/>
      <c r="CQ71" s="20">
        <f>IFERROR(ROUND(((INDEX('Stock List'!$M$11:$M$1010, MATCH(AX71, 'Stock List'!$K$11:$K$1010, 0))/INDEX('Stock List'!$L$11:$L$1010, MATCH(AX71, 'Stock List'!$K$11:$K$1010, 0)))*AW71), 2), 0)</f>
        <v>0</v>
      </c>
      <c r="CR71" s="22"/>
      <c r="CT71" s="106" t="str">
        <f t="shared" si="42"/>
        <v/>
      </c>
      <c r="CU71" s="22" t="str">
        <f t="shared" si="43"/>
        <v/>
      </c>
      <c r="CX71" s="106" t="str">
        <f t="shared" si="44"/>
        <v/>
      </c>
      <c r="CY71" s="20" t="str">
        <f t="shared" si="45"/>
        <v/>
      </c>
      <c r="CZ71" s="22" t="str">
        <f t="shared" si="46"/>
        <v/>
      </c>
      <c r="DB71" s="76" t="str">
        <f>IF($H71="", "", COUNTIF($G$11:$G$1010, "&gt;"&amp;$G71)+1+COUNTIF($G$11:$G71, $G71)-1)</f>
        <v/>
      </c>
      <c r="DC71" s="76" t="str">
        <f>IF($H71="", "", COUNTIF($CZ$11:$CZ$1010, "&gt;"&amp;$CZ71)+1+COUNTIF($CZ$11:$CZ71, $CZ71)-1)</f>
        <v/>
      </c>
      <c r="DE71" s="147" t="str">
        <f t="shared" si="47"/>
        <v/>
      </c>
      <c r="DF71" s="148"/>
      <c r="DG71" s="19" t="str">
        <f t="shared" si="48"/>
        <v/>
      </c>
      <c r="DH71" s="153" t="str">
        <f t="shared" si="49"/>
        <v/>
      </c>
      <c r="DI71" s="19" t="str">
        <f t="shared" si="2"/>
        <v/>
      </c>
      <c r="DJ71" s="153" t="str">
        <f t="shared" si="3"/>
        <v/>
      </c>
      <c r="DK71" s="19" t="str">
        <f t="shared" si="4"/>
        <v/>
      </c>
      <c r="DL71" s="153" t="str">
        <f t="shared" si="5"/>
        <v/>
      </c>
      <c r="DM71" s="19" t="str">
        <f t="shared" si="6"/>
        <v/>
      </c>
      <c r="DN71" s="153" t="str">
        <f t="shared" si="7"/>
        <v/>
      </c>
      <c r="DO71" s="19" t="str">
        <f t="shared" si="8"/>
        <v/>
      </c>
      <c r="DP71" s="153" t="str">
        <f t="shared" si="9"/>
        <v/>
      </c>
      <c r="DQ71" s="19" t="str">
        <f t="shared" si="10"/>
        <v/>
      </c>
      <c r="DR71" s="153" t="str">
        <f t="shared" si="11"/>
        <v/>
      </c>
      <c r="DS71" s="19" t="str">
        <f t="shared" si="12"/>
        <v/>
      </c>
      <c r="DT71" s="153" t="str">
        <f t="shared" si="13"/>
        <v/>
      </c>
      <c r="DU71" s="19" t="str">
        <f t="shared" si="14"/>
        <v/>
      </c>
      <c r="DV71" s="153" t="str">
        <f t="shared" si="15"/>
        <v/>
      </c>
      <c r="DW71" s="19" t="str">
        <f t="shared" si="16"/>
        <v/>
      </c>
      <c r="DX71" s="153" t="str">
        <f t="shared" si="17"/>
        <v/>
      </c>
      <c r="DY71" s="19" t="str">
        <f t="shared" si="18"/>
        <v/>
      </c>
      <c r="DZ71" s="153" t="str">
        <f t="shared" si="19"/>
        <v/>
      </c>
      <c r="EA71" s="19" t="str">
        <f t="shared" si="20"/>
        <v/>
      </c>
      <c r="EB71" s="153" t="str">
        <f t="shared" si="21"/>
        <v/>
      </c>
      <c r="EC71" s="19" t="str">
        <f t="shared" si="22"/>
        <v/>
      </c>
      <c r="ED71" s="153" t="str">
        <f t="shared" si="23"/>
        <v/>
      </c>
      <c r="EE71" s="19" t="str">
        <f t="shared" si="24"/>
        <v/>
      </c>
      <c r="EF71" s="153" t="str">
        <f t="shared" si="25"/>
        <v/>
      </c>
      <c r="EG71" s="19" t="str">
        <f t="shared" si="26"/>
        <v/>
      </c>
      <c r="EH71" s="153" t="str">
        <f t="shared" si="27"/>
        <v/>
      </c>
      <c r="EI71" s="19" t="str">
        <f t="shared" si="28"/>
        <v/>
      </c>
      <c r="EJ71" s="153" t="str">
        <f t="shared" si="29"/>
        <v/>
      </c>
      <c r="EK71" s="19" t="str">
        <f t="shared" si="30"/>
        <v/>
      </c>
      <c r="EL71" s="153" t="str">
        <f t="shared" si="31"/>
        <v/>
      </c>
      <c r="EM71" s="19" t="str">
        <f t="shared" si="32"/>
        <v/>
      </c>
      <c r="EN71" s="153" t="str">
        <f t="shared" si="33"/>
        <v/>
      </c>
      <c r="EO71" s="19" t="str">
        <f t="shared" si="34"/>
        <v/>
      </c>
      <c r="EP71" s="153" t="str">
        <f t="shared" si="35"/>
        <v/>
      </c>
      <c r="EQ71" s="19" t="str">
        <f t="shared" si="36"/>
        <v/>
      </c>
      <c r="ER71" s="153" t="str">
        <f t="shared" si="37"/>
        <v/>
      </c>
      <c r="ES71" s="19" t="str">
        <f t="shared" si="38"/>
        <v/>
      </c>
      <c r="ET71" s="153" t="str">
        <f t="shared" si="39"/>
        <v/>
      </c>
    </row>
    <row r="72" spans="1:150" x14ac:dyDescent="0.25">
      <c r="A72" s="31"/>
      <c r="B72" s="91" t="str">
        <f t="shared" si="40"/>
        <v/>
      </c>
      <c r="C72" s="20" t="str">
        <f t="shared" si="0"/>
        <v/>
      </c>
      <c r="D72" s="97" t="str">
        <f t="shared" si="1"/>
        <v/>
      </c>
      <c r="E72" s="62" t="str">
        <f t="shared" si="41"/>
        <v/>
      </c>
      <c r="F72" s="31"/>
      <c r="G72" s="282"/>
      <c r="H72" s="283"/>
      <c r="I72" s="284"/>
      <c r="J72" s="285"/>
      <c r="K72" s="286"/>
      <c r="L72" s="287"/>
      <c r="M72" s="288"/>
      <c r="N72" s="287"/>
      <c r="O72" s="288"/>
      <c r="P72" s="287"/>
      <c r="Q72" s="288"/>
      <c r="R72" s="287"/>
      <c r="S72" s="288"/>
      <c r="T72" s="287"/>
      <c r="U72" s="288"/>
      <c r="V72" s="287"/>
      <c r="W72" s="288"/>
      <c r="X72" s="287"/>
      <c r="Y72" s="288"/>
      <c r="Z72" s="287"/>
      <c r="AA72" s="288"/>
      <c r="AB72" s="287"/>
      <c r="AC72" s="288"/>
      <c r="AD72" s="287"/>
      <c r="AE72" s="288"/>
      <c r="AF72" s="287"/>
      <c r="AG72" s="288"/>
      <c r="AH72" s="287"/>
      <c r="AI72" s="288"/>
      <c r="AJ72" s="287"/>
      <c r="AK72" s="288"/>
      <c r="AL72" s="287"/>
      <c r="AM72" s="288"/>
      <c r="AN72" s="287"/>
      <c r="AO72" s="288"/>
      <c r="AP72" s="287"/>
      <c r="AQ72" s="288"/>
      <c r="AR72" s="287"/>
      <c r="AS72" s="288"/>
      <c r="AT72" s="287"/>
      <c r="AU72" s="288"/>
      <c r="AV72" s="287"/>
      <c r="AW72" s="288"/>
      <c r="AX72" s="287"/>
      <c r="AY72" s="31"/>
      <c r="BA72" s="76" t="str">
        <f t="shared" si="50"/>
        <v/>
      </c>
      <c r="BC72" s="76" t="str">
        <f>IF('Stock List'!$K72="", "", 'Stock List'!$K72)</f>
        <v/>
      </c>
      <c r="BE72" s="106">
        <f>IFERROR(ROUND(((INDEX('Stock List'!$M$11:$M$1010, MATCH(L72, 'Stock List'!$K$11:$K$1010, 0))/INDEX('Stock List'!$L$11:$L$1010, MATCH(L72, 'Stock List'!$K$11:$K$1010, 0)))*K72), 2), 0)</f>
        <v>0</v>
      </c>
      <c r="BF72" s="20"/>
      <c r="BG72" s="20">
        <f>IFERROR(ROUND(((INDEX('Stock List'!$M$11:$M$1010, MATCH(N72, 'Stock List'!$K$11:$K$1010, 0))/INDEX('Stock List'!$L$11:$L$1010, MATCH(N72, 'Stock List'!$K$11:$K$1010, 0)))*M72), 2), 0)</f>
        <v>0</v>
      </c>
      <c r="BH72" s="20"/>
      <c r="BI72" s="20">
        <f>IFERROR(ROUND(((INDEX('Stock List'!$M$11:$M$1010, MATCH(P72, 'Stock List'!$K$11:$K$1010, 0))/INDEX('Stock List'!$L$11:$L$1010, MATCH(P72, 'Stock List'!$K$11:$K$1010, 0)))*O72), 2), 0)</f>
        <v>0</v>
      </c>
      <c r="BJ72" s="20"/>
      <c r="BK72" s="20">
        <f>IFERROR(ROUND(((INDEX('Stock List'!$M$11:$M$1010, MATCH(R72, 'Stock List'!$K$11:$K$1010, 0))/INDEX('Stock List'!$L$11:$L$1010, MATCH(R72, 'Stock List'!$K$11:$K$1010, 0)))*Q72), 2), 0)</f>
        <v>0</v>
      </c>
      <c r="BL72" s="20"/>
      <c r="BM72" s="20">
        <f>IFERROR(ROUND(((INDEX('Stock List'!$M$11:$M$1010, MATCH(T72, 'Stock List'!$K$11:$K$1010, 0))/INDEX('Stock List'!$L$11:$L$1010, MATCH(T72, 'Stock List'!$K$11:$K$1010, 0)))*S72), 2), 0)</f>
        <v>0</v>
      </c>
      <c r="BN72" s="20"/>
      <c r="BO72" s="20">
        <f>IFERROR(ROUND(((INDEX('Stock List'!$M$11:$M$1010, MATCH(V72, 'Stock List'!$K$11:$K$1010, 0))/INDEX('Stock List'!$L$11:$L$1010, MATCH(V72, 'Stock List'!$K$11:$K$1010, 0)))*U72), 2), 0)</f>
        <v>0</v>
      </c>
      <c r="BP72" s="20"/>
      <c r="BQ72" s="20">
        <f>IFERROR(ROUND(((INDEX('Stock List'!$M$11:$M$1010, MATCH(X72, 'Stock List'!$K$11:$K$1010, 0))/INDEX('Stock List'!$L$11:$L$1010, MATCH(X72, 'Stock List'!$K$11:$K$1010, 0)))*W72), 2), 0)</f>
        <v>0</v>
      </c>
      <c r="BR72" s="20"/>
      <c r="BS72" s="20">
        <f>IFERROR(ROUND(((INDEX('Stock List'!$M$11:$M$1010, MATCH(Z72, 'Stock List'!$K$11:$K$1010, 0))/INDEX('Stock List'!$L$11:$L$1010, MATCH(Z72, 'Stock List'!$K$11:$K$1010, 0)))*Y72), 2), 0)</f>
        <v>0</v>
      </c>
      <c r="BT72" s="20"/>
      <c r="BU72" s="20">
        <f>IFERROR(ROUND(((INDEX('Stock List'!$M$11:$M$1010, MATCH(AB72, 'Stock List'!$K$11:$K$1010, 0))/INDEX('Stock List'!$L$11:$L$1010, MATCH(AB72, 'Stock List'!$K$11:$K$1010, 0)))*AA72), 2), 0)</f>
        <v>0</v>
      </c>
      <c r="BV72" s="20"/>
      <c r="BW72" s="20">
        <f>IFERROR(ROUND(((INDEX('Stock List'!$M$11:$M$1010, MATCH(AD72, 'Stock List'!$K$11:$K$1010, 0))/INDEX('Stock List'!$L$11:$L$1010, MATCH(AD72, 'Stock List'!$K$11:$K$1010, 0)))*AC72), 2), 0)</f>
        <v>0</v>
      </c>
      <c r="BX72" s="20"/>
      <c r="BY72" s="20">
        <f>IFERROR(ROUND(((INDEX('Stock List'!$M$11:$M$1010, MATCH(AF72, 'Stock List'!$K$11:$K$1010, 0))/INDEX('Stock List'!$L$11:$L$1010, MATCH(AF72, 'Stock List'!$K$11:$K$1010, 0)))*AE72), 2), 0)</f>
        <v>0</v>
      </c>
      <c r="BZ72" s="20"/>
      <c r="CA72" s="20">
        <f>IFERROR(ROUND(((INDEX('Stock List'!$M$11:$M$1010, MATCH(AH72, 'Stock List'!$K$11:$K$1010, 0))/INDEX('Stock List'!$L$11:$L$1010, MATCH(AH72, 'Stock List'!$K$11:$K$1010, 0)))*AG72), 2), 0)</f>
        <v>0</v>
      </c>
      <c r="CB72" s="20"/>
      <c r="CC72" s="20">
        <f>IFERROR(ROUND(((INDEX('Stock List'!$M$11:$M$1010, MATCH(AJ72, 'Stock List'!$K$11:$K$1010, 0))/INDEX('Stock List'!$L$11:$L$1010, MATCH(AJ72, 'Stock List'!$K$11:$K$1010, 0)))*AI72), 2), 0)</f>
        <v>0</v>
      </c>
      <c r="CD72" s="20"/>
      <c r="CE72" s="20">
        <f>IFERROR(ROUND(((INDEX('Stock List'!$M$11:$M$1010, MATCH(AL72, 'Stock List'!$K$11:$K$1010, 0))/INDEX('Stock List'!$L$11:$L$1010, MATCH(AL72, 'Stock List'!$K$11:$K$1010, 0)))*AK72), 2), 0)</f>
        <v>0</v>
      </c>
      <c r="CF72" s="20"/>
      <c r="CG72" s="20">
        <f>IFERROR(ROUND(((INDEX('Stock List'!$M$11:$M$1010, MATCH(AN72, 'Stock List'!$K$11:$K$1010, 0))/INDEX('Stock List'!$L$11:$L$1010, MATCH(AN72, 'Stock List'!$K$11:$K$1010, 0)))*AM72), 2), 0)</f>
        <v>0</v>
      </c>
      <c r="CH72" s="20"/>
      <c r="CI72" s="20">
        <f>IFERROR(ROUND(((INDEX('Stock List'!$M$11:$M$1010, MATCH(AP72, 'Stock List'!$K$11:$K$1010, 0))/INDEX('Stock List'!$L$11:$L$1010, MATCH(AP72, 'Stock List'!$K$11:$K$1010, 0)))*AO72), 2), 0)</f>
        <v>0</v>
      </c>
      <c r="CJ72" s="20"/>
      <c r="CK72" s="20">
        <f>IFERROR(ROUND(((INDEX('Stock List'!$M$11:$M$1010, MATCH(AR72, 'Stock List'!$K$11:$K$1010, 0))/INDEX('Stock List'!$L$11:$L$1010, MATCH(AR72, 'Stock List'!$K$11:$K$1010, 0)))*AQ72), 2), 0)</f>
        <v>0</v>
      </c>
      <c r="CL72" s="20"/>
      <c r="CM72" s="20">
        <f>IFERROR(ROUND(((INDEX('Stock List'!$M$11:$M$1010, MATCH(AT72, 'Stock List'!$K$11:$K$1010, 0))/INDEX('Stock List'!$L$11:$L$1010, MATCH(AT72, 'Stock List'!$K$11:$K$1010, 0)))*AS72), 2), 0)</f>
        <v>0</v>
      </c>
      <c r="CN72" s="20"/>
      <c r="CO72" s="20">
        <f>IFERROR(ROUND(((INDEX('Stock List'!$M$11:$M$1010, MATCH(AV72, 'Stock List'!$K$11:$K$1010, 0))/INDEX('Stock List'!$L$11:$L$1010, MATCH(AV72, 'Stock List'!$K$11:$K$1010, 0)))*AU72), 2), 0)</f>
        <v>0</v>
      </c>
      <c r="CP72" s="20"/>
      <c r="CQ72" s="20">
        <f>IFERROR(ROUND(((INDEX('Stock List'!$M$11:$M$1010, MATCH(AX72, 'Stock List'!$K$11:$K$1010, 0))/INDEX('Stock List'!$L$11:$L$1010, MATCH(AX72, 'Stock List'!$K$11:$K$1010, 0)))*AW72), 2), 0)</f>
        <v>0</v>
      </c>
      <c r="CR72" s="22"/>
      <c r="CT72" s="106" t="str">
        <f t="shared" si="42"/>
        <v/>
      </c>
      <c r="CU72" s="22" t="str">
        <f t="shared" si="43"/>
        <v/>
      </c>
      <c r="CX72" s="106" t="str">
        <f t="shared" si="44"/>
        <v/>
      </c>
      <c r="CY72" s="20" t="str">
        <f t="shared" si="45"/>
        <v/>
      </c>
      <c r="CZ72" s="22" t="str">
        <f t="shared" si="46"/>
        <v/>
      </c>
      <c r="DB72" s="76" t="str">
        <f>IF($H72="", "", COUNTIF($G$11:$G$1010, "&gt;"&amp;$G72)+1+COUNTIF($G$11:$G72, $G72)-1)</f>
        <v/>
      </c>
      <c r="DC72" s="76" t="str">
        <f>IF($H72="", "", COUNTIF($CZ$11:$CZ$1010, "&gt;"&amp;$CZ72)+1+COUNTIF($CZ$11:$CZ72, $CZ72)-1)</f>
        <v/>
      </c>
      <c r="DE72" s="147" t="str">
        <f t="shared" si="47"/>
        <v/>
      </c>
      <c r="DF72" s="148"/>
      <c r="DG72" s="19" t="str">
        <f t="shared" si="48"/>
        <v/>
      </c>
      <c r="DH72" s="153" t="str">
        <f t="shared" si="49"/>
        <v/>
      </c>
      <c r="DI72" s="19" t="str">
        <f t="shared" si="2"/>
        <v/>
      </c>
      <c r="DJ72" s="153" t="str">
        <f t="shared" si="3"/>
        <v/>
      </c>
      <c r="DK72" s="19" t="str">
        <f t="shared" si="4"/>
        <v/>
      </c>
      <c r="DL72" s="153" t="str">
        <f t="shared" si="5"/>
        <v/>
      </c>
      <c r="DM72" s="19" t="str">
        <f t="shared" si="6"/>
        <v/>
      </c>
      <c r="DN72" s="153" t="str">
        <f t="shared" si="7"/>
        <v/>
      </c>
      <c r="DO72" s="19" t="str">
        <f t="shared" si="8"/>
        <v/>
      </c>
      <c r="DP72" s="153" t="str">
        <f t="shared" si="9"/>
        <v/>
      </c>
      <c r="DQ72" s="19" t="str">
        <f t="shared" si="10"/>
        <v/>
      </c>
      <c r="DR72" s="153" t="str">
        <f t="shared" si="11"/>
        <v/>
      </c>
      <c r="DS72" s="19" t="str">
        <f t="shared" si="12"/>
        <v/>
      </c>
      <c r="DT72" s="153" t="str">
        <f t="shared" si="13"/>
        <v/>
      </c>
      <c r="DU72" s="19" t="str">
        <f t="shared" si="14"/>
        <v/>
      </c>
      <c r="DV72" s="153" t="str">
        <f t="shared" si="15"/>
        <v/>
      </c>
      <c r="DW72" s="19" t="str">
        <f t="shared" si="16"/>
        <v/>
      </c>
      <c r="DX72" s="153" t="str">
        <f t="shared" si="17"/>
        <v/>
      </c>
      <c r="DY72" s="19" t="str">
        <f t="shared" si="18"/>
        <v/>
      </c>
      <c r="DZ72" s="153" t="str">
        <f t="shared" si="19"/>
        <v/>
      </c>
      <c r="EA72" s="19" t="str">
        <f t="shared" si="20"/>
        <v/>
      </c>
      <c r="EB72" s="153" t="str">
        <f t="shared" si="21"/>
        <v/>
      </c>
      <c r="EC72" s="19" t="str">
        <f t="shared" si="22"/>
        <v/>
      </c>
      <c r="ED72" s="153" t="str">
        <f t="shared" si="23"/>
        <v/>
      </c>
      <c r="EE72" s="19" t="str">
        <f t="shared" si="24"/>
        <v/>
      </c>
      <c r="EF72" s="153" t="str">
        <f t="shared" si="25"/>
        <v/>
      </c>
      <c r="EG72" s="19" t="str">
        <f t="shared" si="26"/>
        <v/>
      </c>
      <c r="EH72" s="153" t="str">
        <f t="shared" si="27"/>
        <v/>
      </c>
      <c r="EI72" s="19" t="str">
        <f t="shared" si="28"/>
        <v/>
      </c>
      <c r="EJ72" s="153" t="str">
        <f t="shared" si="29"/>
        <v/>
      </c>
      <c r="EK72" s="19" t="str">
        <f t="shared" si="30"/>
        <v/>
      </c>
      <c r="EL72" s="153" t="str">
        <f t="shared" si="31"/>
        <v/>
      </c>
      <c r="EM72" s="19" t="str">
        <f t="shared" si="32"/>
        <v/>
      </c>
      <c r="EN72" s="153" t="str">
        <f t="shared" si="33"/>
        <v/>
      </c>
      <c r="EO72" s="19" t="str">
        <f t="shared" si="34"/>
        <v/>
      </c>
      <c r="EP72" s="153" t="str">
        <f t="shared" si="35"/>
        <v/>
      </c>
      <c r="EQ72" s="19" t="str">
        <f t="shared" si="36"/>
        <v/>
      </c>
      <c r="ER72" s="153" t="str">
        <f t="shared" si="37"/>
        <v/>
      </c>
      <c r="ES72" s="19" t="str">
        <f t="shared" si="38"/>
        <v/>
      </c>
      <c r="ET72" s="153" t="str">
        <f t="shared" si="39"/>
        <v/>
      </c>
    </row>
    <row r="73" spans="1:150" x14ac:dyDescent="0.25">
      <c r="A73" s="31"/>
      <c r="B73" s="91" t="str">
        <f t="shared" si="40"/>
        <v/>
      </c>
      <c r="C73" s="20" t="str">
        <f t="shared" si="0"/>
        <v/>
      </c>
      <c r="D73" s="97" t="str">
        <f t="shared" si="1"/>
        <v/>
      </c>
      <c r="E73" s="62" t="str">
        <f t="shared" si="41"/>
        <v/>
      </c>
      <c r="F73" s="31"/>
      <c r="G73" s="282"/>
      <c r="H73" s="283"/>
      <c r="I73" s="284"/>
      <c r="J73" s="285"/>
      <c r="K73" s="286"/>
      <c r="L73" s="287"/>
      <c r="M73" s="288"/>
      <c r="N73" s="287"/>
      <c r="O73" s="288"/>
      <c r="P73" s="287"/>
      <c r="Q73" s="288"/>
      <c r="R73" s="287"/>
      <c r="S73" s="288"/>
      <c r="T73" s="287"/>
      <c r="U73" s="288"/>
      <c r="V73" s="287"/>
      <c r="W73" s="288"/>
      <c r="X73" s="287"/>
      <c r="Y73" s="288"/>
      <c r="Z73" s="287"/>
      <c r="AA73" s="288"/>
      <c r="AB73" s="287"/>
      <c r="AC73" s="288"/>
      <c r="AD73" s="287"/>
      <c r="AE73" s="288"/>
      <c r="AF73" s="287"/>
      <c r="AG73" s="288"/>
      <c r="AH73" s="287"/>
      <c r="AI73" s="288"/>
      <c r="AJ73" s="287"/>
      <c r="AK73" s="288"/>
      <c r="AL73" s="287"/>
      <c r="AM73" s="288"/>
      <c r="AN73" s="287"/>
      <c r="AO73" s="288"/>
      <c r="AP73" s="287"/>
      <c r="AQ73" s="288"/>
      <c r="AR73" s="287"/>
      <c r="AS73" s="288"/>
      <c r="AT73" s="287"/>
      <c r="AU73" s="288"/>
      <c r="AV73" s="287"/>
      <c r="AW73" s="288"/>
      <c r="AX73" s="287"/>
      <c r="AY73" s="31"/>
      <c r="BA73" s="76" t="str">
        <f t="shared" si="50"/>
        <v/>
      </c>
      <c r="BC73" s="76" t="str">
        <f>IF('Stock List'!$K73="", "", 'Stock List'!$K73)</f>
        <v/>
      </c>
      <c r="BE73" s="106">
        <f>IFERROR(ROUND(((INDEX('Stock List'!$M$11:$M$1010, MATCH(L73, 'Stock List'!$K$11:$K$1010, 0))/INDEX('Stock List'!$L$11:$L$1010, MATCH(L73, 'Stock List'!$K$11:$K$1010, 0)))*K73), 2), 0)</f>
        <v>0</v>
      </c>
      <c r="BF73" s="20"/>
      <c r="BG73" s="20">
        <f>IFERROR(ROUND(((INDEX('Stock List'!$M$11:$M$1010, MATCH(N73, 'Stock List'!$K$11:$K$1010, 0))/INDEX('Stock List'!$L$11:$L$1010, MATCH(N73, 'Stock List'!$K$11:$K$1010, 0)))*M73), 2), 0)</f>
        <v>0</v>
      </c>
      <c r="BH73" s="20"/>
      <c r="BI73" s="20">
        <f>IFERROR(ROUND(((INDEX('Stock List'!$M$11:$M$1010, MATCH(P73, 'Stock List'!$K$11:$K$1010, 0))/INDEX('Stock List'!$L$11:$L$1010, MATCH(P73, 'Stock List'!$K$11:$K$1010, 0)))*O73), 2), 0)</f>
        <v>0</v>
      </c>
      <c r="BJ73" s="20"/>
      <c r="BK73" s="20">
        <f>IFERROR(ROUND(((INDEX('Stock List'!$M$11:$M$1010, MATCH(R73, 'Stock List'!$K$11:$K$1010, 0))/INDEX('Stock List'!$L$11:$L$1010, MATCH(R73, 'Stock List'!$K$11:$K$1010, 0)))*Q73), 2), 0)</f>
        <v>0</v>
      </c>
      <c r="BL73" s="20"/>
      <c r="BM73" s="20">
        <f>IFERROR(ROUND(((INDEX('Stock List'!$M$11:$M$1010, MATCH(T73, 'Stock List'!$K$11:$K$1010, 0))/INDEX('Stock List'!$L$11:$L$1010, MATCH(T73, 'Stock List'!$K$11:$K$1010, 0)))*S73), 2), 0)</f>
        <v>0</v>
      </c>
      <c r="BN73" s="20"/>
      <c r="BO73" s="20">
        <f>IFERROR(ROUND(((INDEX('Stock List'!$M$11:$M$1010, MATCH(V73, 'Stock List'!$K$11:$K$1010, 0))/INDEX('Stock List'!$L$11:$L$1010, MATCH(V73, 'Stock List'!$K$11:$K$1010, 0)))*U73), 2), 0)</f>
        <v>0</v>
      </c>
      <c r="BP73" s="20"/>
      <c r="BQ73" s="20">
        <f>IFERROR(ROUND(((INDEX('Stock List'!$M$11:$M$1010, MATCH(X73, 'Stock List'!$K$11:$K$1010, 0))/INDEX('Stock List'!$L$11:$L$1010, MATCH(X73, 'Stock List'!$K$11:$K$1010, 0)))*W73), 2), 0)</f>
        <v>0</v>
      </c>
      <c r="BR73" s="20"/>
      <c r="BS73" s="20">
        <f>IFERROR(ROUND(((INDEX('Stock List'!$M$11:$M$1010, MATCH(Z73, 'Stock List'!$K$11:$K$1010, 0))/INDEX('Stock List'!$L$11:$L$1010, MATCH(Z73, 'Stock List'!$K$11:$K$1010, 0)))*Y73), 2), 0)</f>
        <v>0</v>
      </c>
      <c r="BT73" s="20"/>
      <c r="BU73" s="20">
        <f>IFERROR(ROUND(((INDEX('Stock List'!$M$11:$M$1010, MATCH(AB73, 'Stock List'!$K$11:$K$1010, 0))/INDEX('Stock List'!$L$11:$L$1010, MATCH(AB73, 'Stock List'!$K$11:$K$1010, 0)))*AA73), 2), 0)</f>
        <v>0</v>
      </c>
      <c r="BV73" s="20"/>
      <c r="BW73" s="20">
        <f>IFERROR(ROUND(((INDEX('Stock List'!$M$11:$M$1010, MATCH(AD73, 'Stock List'!$K$11:$K$1010, 0))/INDEX('Stock List'!$L$11:$L$1010, MATCH(AD73, 'Stock List'!$K$11:$K$1010, 0)))*AC73), 2), 0)</f>
        <v>0</v>
      </c>
      <c r="BX73" s="20"/>
      <c r="BY73" s="20">
        <f>IFERROR(ROUND(((INDEX('Stock List'!$M$11:$M$1010, MATCH(AF73, 'Stock List'!$K$11:$K$1010, 0))/INDEX('Stock List'!$L$11:$L$1010, MATCH(AF73, 'Stock List'!$K$11:$K$1010, 0)))*AE73), 2), 0)</f>
        <v>0</v>
      </c>
      <c r="BZ73" s="20"/>
      <c r="CA73" s="20">
        <f>IFERROR(ROUND(((INDEX('Stock List'!$M$11:$M$1010, MATCH(AH73, 'Stock List'!$K$11:$K$1010, 0))/INDEX('Stock List'!$L$11:$L$1010, MATCH(AH73, 'Stock List'!$K$11:$K$1010, 0)))*AG73), 2), 0)</f>
        <v>0</v>
      </c>
      <c r="CB73" s="20"/>
      <c r="CC73" s="20">
        <f>IFERROR(ROUND(((INDEX('Stock List'!$M$11:$M$1010, MATCH(AJ73, 'Stock List'!$K$11:$K$1010, 0))/INDEX('Stock List'!$L$11:$L$1010, MATCH(AJ73, 'Stock List'!$K$11:$K$1010, 0)))*AI73), 2), 0)</f>
        <v>0</v>
      </c>
      <c r="CD73" s="20"/>
      <c r="CE73" s="20">
        <f>IFERROR(ROUND(((INDEX('Stock List'!$M$11:$M$1010, MATCH(AL73, 'Stock List'!$K$11:$K$1010, 0))/INDEX('Stock List'!$L$11:$L$1010, MATCH(AL73, 'Stock List'!$K$11:$K$1010, 0)))*AK73), 2), 0)</f>
        <v>0</v>
      </c>
      <c r="CF73" s="20"/>
      <c r="CG73" s="20">
        <f>IFERROR(ROUND(((INDEX('Stock List'!$M$11:$M$1010, MATCH(AN73, 'Stock List'!$K$11:$K$1010, 0))/INDEX('Stock List'!$L$11:$L$1010, MATCH(AN73, 'Stock List'!$K$11:$K$1010, 0)))*AM73), 2), 0)</f>
        <v>0</v>
      </c>
      <c r="CH73" s="20"/>
      <c r="CI73" s="20">
        <f>IFERROR(ROUND(((INDEX('Stock List'!$M$11:$M$1010, MATCH(AP73, 'Stock List'!$K$11:$K$1010, 0))/INDEX('Stock List'!$L$11:$L$1010, MATCH(AP73, 'Stock List'!$K$11:$K$1010, 0)))*AO73), 2), 0)</f>
        <v>0</v>
      </c>
      <c r="CJ73" s="20"/>
      <c r="CK73" s="20">
        <f>IFERROR(ROUND(((INDEX('Stock List'!$M$11:$M$1010, MATCH(AR73, 'Stock List'!$K$11:$K$1010, 0))/INDEX('Stock List'!$L$11:$L$1010, MATCH(AR73, 'Stock List'!$K$11:$K$1010, 0)))*AQ73), 2), 0)</f>
        <v>0</v>
      </c>
      <c r="CL73" s="20"/>
      <c r="CM73" s="20">
        <f>IFERROR(ROUND(((INDEX('Stock List'!$M$11:$M$1010, MATCH(AT73, 'Stock List'!$K$11:$K$1010, 0))/INDEX('Stock List'!$L$11:$L$1010, MATCH(AT73, 'Stock List'!$K$11:$K$1010, 0)))*AS73), 2), 0)</f>
        <v>0</v>
      </c>
      <c r="CN73" s="20"/>
      <c r="CO73" s="20">
        <f>IFERROR(ROUND(((INDEX('Stock List'!$M$11:$M$1010, MATCH(AV73, 'Stock List'!$K$11:$K$1010, 0))/INDEX('Stock List'!$L$11:$L$1010, MATCH(AV73, 'Stock List'!$K$11:$K$1010, 0)))*AU73), 2), 0)</f>
        <v>0</v>
      </c>
      <c r="CP73" s="20"/>
      <c r="CQ73" s="20">
        <f>IFERROR(ROUND(((INDEX('Stock List'!$M$11:$M$1010, MATCH(AX73, 'Stock List'!$K$11:$K$1010, 0))/INDEX('Stock List'!$L$11:$L$1010, MATCH(AX73, 'Stock List'!$K$11:$K$1010, 0)))*AW73), 2), 0)</f>
        <v>0</v>
      </c>
      <c r="CR73" s="22"/>
      <c r="CT73" s="106" t="str">
        <f t="shared" si="42"/>
        <v/>
      </c>
      <c r="CU73" s="22" t="str">
        <f t="shared" si="43"/>
        <v/>
      </c>
      <c r="CX73" s="106" t="str">
        <f t="shared" si="44"/>
        <v/>
      </c>
      <c r="CY73" s="20" t="str">
        <f t="shared" si="45"/>
        <v/>
      </c>
      <c r="CZ73" s="22" t="str">
        <f t="shared" si="46"/>
        <v/>
      </c>
      <c r="DB73" s="76" t="str">
        <f>IF($H73="", "", COUNTIF($G$11:$G$1010, "&gt;"&amp;$G73)+1+COUNTIF($G$11:$G73, $G73)-1)</f>
        <v/>
      </c>
      <c r="DC73" s="76" t="str">
        <f>IF($H73="", "", COUNTIF($CZ$11:$CZ$1010, "&gt;"&amp;$CZ73)+1+COUNTIF($CZ$11:$CZ73, $CZ73)-1)</f>
        <v/>
      </c>
      <c r="DE73" s="147" t="str">
        <f t="shared" si="47"/>
        <v/>
      </c>
      <c r="DF73" s="148"/>
      <c r="DG73" s="19" t="str">
        <f t="shared" si="48"/>
        <v/>
      </c>
      <c r="DH73" s="153" t="str">
        <f t="shared" si="49"/>
        <v/>
      </c>
      <c r="DI73" s="19" t="str">
        <f t="shared" si="2"/>
        <v/>
      </c>
      <c r="DJ73" s="153" t="str">
        <f t="shared" si="3"/>
        <v/>
      </c>
      <c r="DK73" s="19" t="str">
        <f t="shared" si="4"/>
        <v/>
      </c>
      <c r="DL73" s="153" t="str">
        <f t="shared" si="5"/>
        <v/>
      </c>
      <c r="DM73" s="19" t="str">
        <f t="shared" si="6"/>
        <v/>
      </c>
      <c r="DN73" s="153" t="str">
        <f t="shared" si="7"/>
        <v/>
      </c>
      <c r="DO73" s="19" t="str">
        <f t="shared" si="8"/>
        <v/>
      </c>
      <c r="DP73" s="153" t="str">
        <f t="shared" si="9"/>
        <v/>
      </c>
      <c r="DQ73" s="19" t="str">
        <f t="shared" si="10"/>
        <v/>
      </c>
      <c r="DR73" s="153" t="str">
        <f t="shared" si="11"/>
        <v/>
      </c>
      <c r="DS73" s="19" t="str">
        <f t="shared" si="12"/>
        <v/>
      </c>
      <c r="DT73" s="153" t="str">
        <f t="shared" si="13"/>
        <v/>
      </c>
      <c r="DU73" s="19" t="str">
        <f t="shared" si="14"/>
        <v/>
      </c>
      <c r="DV73" s="153" t="str">
        <f t="shared" si="15"/>
        <v/>
      </c>
      <c r="DW73" s="19" t="str">
        <f t="shared" si="16"/>
        <v/>
      </c>
      <c r="DX73" s="153" t="str">
        <f t="shared" si="17"/>
        <v/>
      </c>
      <c r="DY73" s="19" t="str">
        <f t="shared" si="18"/>
        <v/>
      </c>
      <c r="DZ73" s="153" t="str">
        <f t="shared" si="19"/>
        <v/>
      </c>
      <c r="EA73" s="19" t="str">
        <f t="shared" si="20"/>
        <v/>
      </c>
      <c r="EB73" s="153" t="str">
        <f t="shared" si="21"/>
        <v/>
      </c>
      <c r="EC73" s="19" t="str">
        <f t="shared" si="22"/>
        <v/>
      </c>
      <c r="ED73" s="153" t="str">
        <f t="shared" si="23"/>
        <v/>
      </c>
      <c r="EE73" s="19" t="str">
        <f t="shared" si="24"/>
        <v/>
      </c>
      <c r="EF73" s="153" t="str">
        <f t="shared" si="25"/>
        <v/>
      </c>
      <c r="EG73" s="19" t="str">
        <f t="shared" si="26"/>
        <v/>
      </c>
      <c r="EH73" s="153" t="str">
        <f t="shared" si="27"/>
        <v/>
      </c>
      <c r="EI73" s="19" t="str">
        <f t="shared" si="28"/>
        <v/>
      </c>
      <c r="EJ73" s="153" t="str">
        <f t="shared" si="29"/>
        <v/>
      </c>
      <c r="EK73" s="19" t="str">
        <f t="shared" si="30"/>
        <v/>
      </c>
      <c r="EL73" s="153" t="str">
        <f t="shared" si="31"/>
        <v/>
      </c>
      <c r="EM73" s="19" t="str">
        <f t="shared" si="32"/>
        <v/>
      </c>
      <c r="EN73" s="153" t="str">
        <f t="shared" si="33"/>
        <v/>
      </c>
      <c r="EO73" s="19" t="str">
        <f t="shared" si="34"/>
        <v/>
      </c>
      <c r="EP73" s="153" t="str">
        <f t="shared" si="35"/>
        <v/>
      </c>
      <c r="EQ73" s="19" t="str">
        <f t="shared" si="36"/>
        <v/>
      </c>
      <c r="ER73" s="153" t="str">
        <f t="shared" si="37"/>
        <v/>
      </c>
      <c r="ES73" s="19" t="str">
        <f t="shared" si="38"/>
        <v/>
      </c>
      <c r="ET73" s="153" t="str">
        <f t="shared" si="39"/>
        <v/>
      </c>
    </row>
    <row r="74" spans="1:150" x14ac:dyDescent="0.25">
      <c r="A74" s="31"/>
      <c r="B74" s="91" t="str">
        <f t="shared" si="40"/>
        <v/>
      </c>
      <c r="C74" s="20" t="str">
        <f t="shared" si="0"/>
        <v/>
      </c>
      <c r="D74" s="97" t="str">
        <f t="shared" si="1"/>
        <v/>
      </c>
      <c r="E74" s="62" t="str">
        <f t="shared" si="41"/>
        <v/>
      </c>
      <c r="F74" s="31"/>
      <c r="G74" s="282"/>
      <c r="H74" s="283"/>
      <c r="I74" s="284"/>
      <c r="J74" s="285"/>
      <c r="K74" s="286"/>
      <c r="L74" s="287"/>
      <c r="M74" s="288"/>
      <c r="N74" s="287"/>
      <c r="O74" s="288"/>
      <c r="P74" s="287"/>
      <c r="Q74" s="288"/>
      <c r="R74" s="287"/>
      <c r="S74" s="288"/>
      <c r="T74" s="287"/>
      <c r="U74" s="288"/>
      <c r="V74" s="287"/>
      <c r="W74" s="288"/>
      <c r="X74" s="287"/>
      <c r="Y74" s="288"/>
      <c r="Z74" s="287"/>
      <c r="AA74" s="288"/>
      <c r="AB74" s="287"/>
      <c r="AC74" s="288"/>
      <c r="AD74" s="287"/>
      <c r="AE74" s="288"/>
      <c r="AF74" s="287"/>
      <c r="AG74" s="288"/>
      <c r="AH74" s="287"/>
      <c r="AI74" s="288"/>
      <c r="AJ74" s="287"/>
      <c r="AK74" s="288"/>
      <c r="AL74" s="287"/>
      <c r="AM74" s="288"/>
      <c r="AN74" s="287"/>
      <c r="AO74" s="288"/>
      <c r="AP74" s="287"/>
      <c r="AQ74" s="288"/>
      <c r="AR74" s="287"/>
      <c r="AS74" s="288"/>
      <c r="AT74" s="287"/>
      <c r="AU74" s="288"/>
      <c r="AV74" s="287"/>
      <c r="AW74" s="288"/>
      <c r="AX74" s="287"/>
      <c r="AY74" s="31"/>
      <c r="BA74" s="76" t="str">
        <f t="shared" si="50"/>
        <v/>
      </c>
      <c r="BC74" s="76" t="str">
        <f>IF('Stock List'!$K74="", "", 'Stock List'!$K74)</f>
        <v/>
      </c>
      <c r="BE74" s="106">
        <f>IFERROR(ROUND(((INDEX('Stock List'!$M$11:$M$1010, MATCH(L74, 'Stock List'!$K$11:$K$1010, 0))/INDEX('Stock List'!$L$11:$L$1010, MATCH(L74, 'Stock List'!$K$11:$K$1010, 0)))*K74), 2), 0)</f>
        <v>0</v>
      </c>
      <c r="BF74" s="20"/>
      <c r="BG74" s="20">
        <f>IFERROR(ROUND(((INDEX('Stock List'!$M$11:$M$1010, MATCH(N74, 'Stock List'!$K$11:$K$1010, 0))/INDEX('Stock List'!$L$11:$L$1010, MATCH(N74, 'Stock List'!$K$11:$K$1010, 0)))*M74), 2), 0)</f>
        <v>0</v>
      </c>
      <c r="BH74" s="20"/>
      <c r="BI74" s="20">
        <f>IFERROR(ROUND(((INDEX('Stock List'!$M$11:$M$1010, MATCH(P74, 'Stock List'!$K$11:$K$1010, 0))/INDEX('Stock List'!$L$11:$L$1010, MATCH(P74, 'Stock List'!$K$11:$K$1010, 0)))*O74), 2), 0)</f>
        <v>0</v>
      </c>
      <c r="BJ74" s="20"/>
      <c r="BK74" s="20">
        <f>IFERROR(ROUND(((INDEX('Stock List'!$M$11:$M$1010, MATCH(R74, 'Stock List'!$K$11:$K$1010, 0))/INDEX('Stock List'!$L$11:$L$1010, MATCH(R74, 'Stock List'!$K$11:$K$1010, 0)))*Q74), 2), 0)</f>
        <v>0</v>
      </c>
      <c r="BL74" s="20"/>
      <c r="BM74" s="20">
        <f>IFERROR(ROUND(((INDEX('Stock List'!$M$11:$M$1010, MATCH(T74, 'Stock List'!$K$11:$K$1010, 0))/INDEX('Stock List'!$L$11:$L$1010, MATCH(T74, 'Stock List'!$K$11:$K$1010, 0)))*S74), 2), 0)</f>
        <v>0</v>
      </c>
      <c r="BN74" s="20"/>
      <c r="BO74" s="20">
        <f>IFERROR(ROUND(((INDEX('Stock List'!$M$11:$M$1010, MATCH(V74, 'Stock List'!$K$11:$K$1010, 0))/INDEX('Stock List'!$L$11:$L$1010, MATCH(V74, 'Stock List'!$K$11:$K$1010, 0)))*U74), 2), 0)</f>
        <v>0</v>
      </c>
      <c r="BP74" s="20"/>
      <c r="BQ74" s="20">
        <f>IFERROR(ROUND(((INDEX('Stock List'!$M$11:$M$1010, MATCH(X74, 'Stock List'!$K$11:$K$1010, 0))/INDEX('Stock List'!$L$11:$L$1010, MATCH(X74, 'Stock List'!$K$11:$K$1010, 0)))*W74), 2), 0)</f>
        <v>0</v>
      </c>
      <c r="BR74" s="20"/>
      <c r="BS74" s="20">
        <f>IFERROR(ROUND(((INDEX('Stock List'!$M$11:$M$1010, MATCH(Z74, 'Stock List'!$K$11:$K$1010, 0))/INDEX('Stock List'!$L$11:$L$1010, MATCH(Z74, 'Stock List'!$K$11:$K$1010, 0)))*Y74), 2), 0)</f>
        <v>0</v>
      </c>
      <c r="BT74" s="20"/>
      <c r="BU74" s="20">
        <f>IFERROR(ROUND(((INDEX('Stock List'!$M$11:$M$1010, MATCH(AB74, 'Stock List'!$K$11:$K$1010, 0))/INDEX('Stock List'!$L$11:$L$1010, MATCH(AB74, 'Stock List'!$K$11:$K$1010, 0)))*AA74), 2), 0)</f>
        <v>0</v>
      </c>
      <c r="BV74" s="20"/>
      <c r="BW74" s="20">
        <f>IFERROR(ROUND(((INDEX('Stock List'!$M$11:$M$1010, MATCH(AD74, 'Stock List'!$K$11:$K$1010, 0))/INDEX('Stock List'!$L$11:$L$1010, MATCH(AD74, 'Stock List'!$K$11:$K$1010, 0)))*AC74), 2), 0)</f>
        <v>0</v>
      </c>
      <c r="BX74" s="20"/>
      <c r="BY74" s="20">
        <f>IFERROR(ROUND(((INDEX('Stock List'!$M$11:$M$1010, MATCH(AF74, 'Stock List'!$K$11:$K$1010, 0))/INDEX('Stock List'!$L$11:$L$1010, MATCH(AF74, 'Stock List'!$K$11:$K$1010, 0)))*AE74), 2), 0)</f>
        <v>0</v>
      </c>
      <c r="BZ74" s="20"/>
      <c r="CA74" s="20">
        <f>IFERROR(ROUND(((INDEX('Stock List'!$M$11:$M$1010, MATCH(AH74, 'Stock List'!$K$11:$K$1010, 0))/INDEX('Stock List'!$L$11:$L$1010, MATCH(AH74, 'Stock List'!$K$11:$K$1010, 0)))*AG74), 2), 0)</f>
        <v>0</v>
      </c>
      <c r="CB74" s="20"/>
      <c r="CC74" s="20">
        <f>IFERROR(ROUND(((INDEX('Stock List'!$M$11:$M$1010, MATCH(AJ74, 'Stock List'!$K$11:$K$1010, 0))/INDEX('Stock List'!$L$11:$L$1010, MATCH(AJ74, 'Stock List'!$K$11:$K$1010, 0)))*AI74), 2), 0)</f>
        <v>0</v>
      </c>
      <c r="CD74" s="20"/>
      <c r="CE74" s="20">
        <f>IFERROR(ROUND(((INDEX('Stock List'!$M$11:$M$1010, MATCH(AL74, 'Stock List'!$K$11:$K$1010, 0))/INDEX('Stock List'!$L$11:$L$1010, MATCH(AL74, 'Stock List'!$K$11:$K$1010, 0)))*AK74), 2), 0)</f>
        <v>0</v>
      </c>
      <c r="CF74" s="20"/>
      <c r="CG74" s="20">
        <f>IFERROR(ROUND(((INDEX('Stock List'!$M$11:$M$1010, MATCH(AN74, 'Stock List'!$K$11:$K$1010, 0))/INDEX('Stock List'!$L$11:$L$1010, MATCH(AN74, 'Stock List'!$K$11:$K$1010, 0)))*AM74), 2), 0)</f>
        <v>0</v>
      </c>
      <c r="CH74" s="20"/>
      <c r="CI74" s="20">
        <f>IFERROR(ROUND(((INDEX('Stock List'!$M$11:$M$1010, MATCH(AP74, 'Stock List'!$K$11:$K$1010, 0))/INDEX('Stock List'!$L$11:$L$1010, MATCH(AP74, 'Stock List'!$K$11:$K$1010, 0)))*AO74), 2), 0)</f>
        <v>0</v>
      </c>
      <c r="CJ74" s="20"/>
      <c r="CK74" s="20">
        <f>IFERROR(ROUND(((INDEX('Stock List'!$M$11:$M$1010, MATCH(AR74, 'Stock List'!$K$11:$K$1010, 0))/INDEX('Stock List'!$L$11:$L$1010, MATCH(AR74, 'Stock List'!$K$11:$K$1010, 0)))*AQ74), 2), 0)</f>
        <v>0</v>
      </c>
      <c r="CL74" s="20"/>
      <c r="CM74" s="20">
        <f>IFERROR(ROUND(((INDEX('Stock List'!$M$11:$M$1010, MATCH(AT74, 'Stock List'!$K$11:$K$1010, 0))/INDEX('Stock List'!$L$11:$L$1010, MATCH(AT74, 'Stock List'!$K$11:$K$1010, 0)))*AS74), 2), 0)</f>
        <v>0</v>
      </c>
      <c r="CN74" s="20"/>
      <c r="CO74" s="20">
        <f>IFERROR(ROUND(((INDEX('Stock List'!$M$11:$M$1010, MATCH(AV74, 'Stock List'!$K$11:$K$1010, 0))/INDEX('Stock List'!$L$11:$L$1010, MATCH(AV74, 'Stock List'!$K$11:$K$1010, 0)))*AU74), 2), 0)</f>
        <v>0</v>
      </c>
      <c r="CP74" s="20"/>
      <c r="CQ74" s="20">
        <f>IFERROR(ROUND(((INDEX('Stock List'!$M$11:$M$1010, MATCH(AX74, 'Stock List'!$K$11:$K$1010, 0))/INDEX('Stock List'!$L$11:$L$1010, MATCH(AX74, 'Stock List'!$K$11:$K$1010, 0)))*AW74), 2), 0)</f>
        <v>0</v>
      </c>
      <c r="CR74" s="22"/>
      <c r="CT74" s="106" t="str">
        <f t="shared" si="42"/>
        <v/>
      </c>
      <c r="CU74" s="22" t="str">
        <f t="shared" si="43"/>
        <v/>
      </c>
      <c r="CX74" s="106" t="str">
        <f t="shared" si="44"/>
        <v/>
      </c>
      <c r="CY74" s="20" t="str">
        <f t="shared" si="45"/>
        <v/>
      </c>
      <c r="CZ74" s="22" t="str">
        <f t="shared" si="46"/>
        <v/>
      </c>
      <c r="DB74" s="76" t="str">
        <f>IF($H74="", "", COUNTIF($G$11:$G$1010, "&gt;"&amp;$G74)+1+COUNTIF($G$11:$G74, $G74)-1)</f>
        <v/>
      </c>
      <c r="DC74" s="76" t="str">
        <f>IF($H74="", "", COUNTIF($CZ$11:$CZ$1010, "&gt;"&amp;$CZ74)+1+COUNTIF($CZ$11:$CZ74, $CZ74)-1)</f>
        <v/>
      </c>
      <c r="DE74" s="147" t="str">
        <f t="shared" si="47"/>
        <v/>
      </c>
      <c r="DF74" s="148"/>
      <c r="DG74" s="19" t="str">
        <f t="shared" si="48"/>
        <v/>
      </c>
      <c r="DH74" s="153" t="str">
        <f t="shared" si="49"/>
        <v/>
      </c>
      <c r="DI74" s="19" t="str">
        <f t="shared" si="2"/>
        <v/>
      </c>
      <c r="DJ74" s="153" t="str">
        <f t="shared" si="3"/>
        <v/>
      </c>
      <c r="DK74" s="19" t="str">
        <f t="shared" si="4"/>
        <v/>
      </c>
      <c r="DL74" s="153" t="str">
        <f t="shared" si="5"/>
        <v/>
      </c>
      <c r="DM74" s="19" t="str">
        <f t="shared" si="6"/>
        <v/>
      </c>
      <c r="DN74" s="153" t="str">
        <f t="shared" si="7"/>
        <v/>
      </c>
      <c r="DO74" s="19" t="str">
        <f t="shared" si="8"/>
        <v/>
      </c>
      <c r="DP74" s="153" t="str">
        <f t="shared" si="9"/>
        <v/>
      </c>
      <c r="DQ74" s="19" t="str">
        <f t="shared" si="10"/>
        <v/>
      </c>
      <c r="DR74" s="153" t="str">
        <f t="shared" si="11"/>
        <v/>
      </c>
      <c r="DS74" s="19" t="str">
        <f t="shared" si="12"/>
        <v/>
      </c>
      <c r="DT74" s="153" t="str">
        <f t="shared" si="13"/>
        <v/>
      </c>
      <c r="DU74" s="19" t="str">
        <f t="shared" si="14"/>
        <v/>
      </c>
      <c r="DV74" s="153" t="str">
        <f t="shared" si="15"/>
        <v/>
      </c>
      <c r="DW74" s="19" t="str">
        <f t="shared" si="16"/>
        <v/>
      </c>
      <c r="DX74" s="153" t="str">
        <f t="shared" si="17"/>
        <v/>
      </c>
      <c r="DY74" s="19" t="str">
        <f t="shared" si="18"/>
        <v/>
      </c>
      <c r="DZ74" s="153" t="str">
        <f t="shared" si="19"/>
        <v/>
      </c>
      <c r="EA74" s="19" t="str">
        <f t="shared" si="20"/>
        <v/>
      </c>
      <c r="EB74" s="153" t="str">
        <f t="shared" si="21"/>
        <v/>
      </c>
      <c r="EC74" s="19" t="str">
        <f t="shared" si="22"/>
        <v/>
      </c>
      <c r="ED74" s="153" t="str">
        <f t="shared" si="23"/>
        <v/>
      </c>
      <c r="EE74" s="19" t="str">
        <f t="shared" si="24"/>
        <v/>
      </c>
      <c r="EF74" s="153" t="str">
        <f t="shared" si="25"/>
        <v/>
      </c>
      <c r="EG74" s="19" t="str">
        <f t="shared" si="26"/>
        <v/>
      </c>
      <c r="EH74" s="153" t="str">
        <f t="shared" si="27"/>
        <v/>
      </c>
      <c r="EI74" s="19" t="str">
        <f t="shared" si="28"/>
        <v/>
      </c>
      <c r="EJ74" s="153" t="str">
        <f t="shared" si="29"/>
        <v/>
      </c>
      <c r="EK74" s="19" t="str">
        <f t="shared" si="30"/>
        <v/>
      </c>
      <c r="EL74" s="153" t="str">
        <f t="shared" si="31"/>
        <v/>
      </c>
      <c r="EM74" s="19" t="str">
        <f t="shared" si="32"/>
        <v/>
      </c>
      <c r="EN74" s="153" t="str">
        <f t="shared" si="33"/>
        <v/>
      </c>
      <c r="EO74" s="19" t="str">
        <f t="shared" si="34"/>
        <v/>
      </c>
      <c r="EP74" s="153" t="str">
        <f t="shared" si="35"/>
        <v/>
      </c>
      <c r="EQ74" s="19" t="str">
        <f t="shared" si="36"/>
        <v/>
      </c>
      <c r="ER74" s="153" t="str">
        <f t="shared" si="37"/>
        <v/>
      </c>
      <c r="ES74" s="19" t="str">
        <f t="shared" si="38"/>
        <v/>
      </c>
      <c r="ET74" s="153" t="str">
        <f t="shared" si="39"/>
        <v/>
      </c>
    </row>
    <row r="75" spans="1:150" x14ac:dyDescent="0.25">
      <c r="A75" s="31"/>
      <c r="B75" s="91" t="str">
        <f t="shared" si="40"/>
        <v/>
      </c>
      <c r="C75" s="20" t="str">
        <f t="shared" ref="C75:C138" si="51">IF($B75="", "", ROUND($B75+($B75*$D$5), 2))</f>
        <v/>
      </c>
      <c r="D75" s="97" t="str">
        <f t="shared" ref="D75:D138" si="52">IF($C75="", "", IFERROR(ROUND($J75/$C75, 4), ""))</f>
        <v/>
      </c>
      <c r="E75" s="62" t="str">
        <f t="shared" si="41"/>
        <v/>
      </c>
      <c r="F75" s="31"/>
      <c r="G75" s="282"/>
      <c r="H75" s="283"/>
      <c r="I75" s="284"/>
      <c r="J75" s="285"/>
      <c r="K75" s="286"/>
      <c r="L75" s="287"/>
      <c r="M75" s="288"/>
      <c r="N75" s="287"/>
      <c r="O75" s="288"/>
      <c r="P75" s="287"/>
      <c r="Q75" s="288"/>
      <c r="R75" s="287"/>
      <c r="S75" s="288"/>
      <c r="T75" s="287"/>
      <c r="U75" s="288"/>
      <c r="V75" s="287"/>
      <c r="W75" s="288"/>
      <c r="X75" s="287"/>
      <c r="Y75" s="288"/>
      <c r="Z75" s="287"/>
      <c r="AA75" s="288"/>
      <c r="AB75" s="287"/>
      <c r="AC75" s="288"/>
      <c r="AD75" s="287"/>
      <c r="AE75" s="288"/>
      <c r="AF75" s="287"/>
      <c r="AG75" s="288"/>
      <c r="AH75" s="287"/>
      <c r="AI75" s="288"/>
      <c r="AJ75" s="287"/>
      <c r="AK75" s="288"/>
      <c r="AL75" s="287"/>
      <c r="AM75" s="288"/>
      <c r="AN75" s="287"/>
      <c r="AO75" s="288"/>
      <c r="AP75" s="287"/>
      <c r="AQ75" s="288"/>
      <c r="AR75" s="287"/>
      <c r="AS75" s="288"/>
      <c r="AT75" s="287"/>
      <c r="AU75" s="288"/>
      <c r="AV75" s="287"/>
      <c r="AW75" s="288"/>
      <c r="AX75" s="287"/>
      <c r="AY75" s="31"/>
      <c r="BA75" s="76" t="str">
        <f t="shared" si="50"/>
        <v/>
      </c>
      <c r="BC75" s="76" t="str">
        <f>IF('Stock List'!$K75="", "", 'Stock List'!$K75)</f>
        <v/>
      </c>
      <c r="BE75" s="106">
        <f>IFERROR(ROUND(((INDEX('Stock List'!$M$11:$M$1010, MATCH(L75, 'Stock List'!$K$11:$K$1010, 0))/INDEX('Stock List'!$L$11:$L$1010, MATCH(L75, 'Stock List'!$K$11:$K$1010, 0)))*K75), 2), 0)</f>
        <v>0</v>
      </c>
      <c r="BF75" s="20"/>
      <c r="BG75" s="20">
        <f>IFERROR(ROUND(((INDEX('Stock List'!$M$11:$M$1010, MATCH(N75, 'Stock List'!$K$11:$K$1010, 0))/INDEX('Stock List'!$L$11:$L$1010, MATCH(N75, 'Stock List'!$K$11:$K$1010, 0)))*M75), 2), 0)</f>
        <v>0</v>
      </c>
      <c r="BH75" s="20"/>
      <c r="BI75" s="20">
        <f>IFERROR(ROUND(((INDEX('Stock List'!$M$11:$M$1010, MATCH(P75, 'Stock List'!$K$11:$K$1010, 0))/INDEX('Stock List'!$L$11:$L$1010, MATCH(P75, 'Stock List'!$K$11:$K$1010, 0)))*O75), 2), 0)</f>
        <v>0</v>
      </c>
      <c r="BJ75" s="20"/>
      <c r="BK75" s="20">
        <f>IFERROR(ROUND(((INDEX('Stock List'!$M$11:$M$1010, MATCH(R75, 'Stock List'!$K$11:$K$1010, 0))/INDEX('Stock List'!$L$11:$L$1010, MATCH(R75, 'Stock List'!$K$11:$K$1010, 0)))*Q75), 2), 0)</f>
        <v>0</v>
      </c>
      <c r="BL75" s="20"/>
      <c r="BM75" s="20">
        <f>IFERROR(ROUND(((INDEX('Stock List'!$M$11:$M$1010, MATCH(T75, 'Stock List'!$K$11:$K$1010, 0))/INDEX('Stock List'!$L$11:$L$1010, MATCH(T75, 'Stock List'!$K$11:$K$1010, 0)))*S75), 2), 0)</f>
        <v>0</v>
      </c>
      <c r="BN75" s="20"/>
      <c r="BO75" s="20">
        <f>IFERROR(ROUND(((INDEX('Stock List'!$M$11:$M$1010, MATCH(V75, 'Stock List'!$K$11:$K$1010, 0))/INDEX('Stock List'!$L$11:$L$1010, MATCH(V75, 'Stock List'!$K$11:$K$1010, 0)))*U75), 2), 0)</f>
        <v>0</v>
      </c>
      <c r="BP75" s="20"/>
      <c r="BQ75" s="20">
        <f>IFERROR(ROUND(((INDEX('Stock List'!$M$11:$M$1010, MATCH(X75, 'Stock List'!$K$11:$K$1010, 0))/INDEX('Stock List'!$L$11:$L$1010, MATCH(X75, 'Stock List'!$K$11:$K$1010, 0)))*W75), 2), 0)</f>
        <v>0</v>
      </c>
      <c r="BR75" s="20"/>
      <c r="BS75" s="20">
        <f>IFERROR(ROUND(((INDEX('Stock List'!$M$11:$M$1010, MATCH(Z75, 'Stock List'!$K$11:$K$1010, 0))/INDEX('Stock List'!$L$11:$L$1010, MATCH(Z75, 'Stock List'!$K$11:$K$1010, 0)))*Y75), 2), 0)</f>
        <v>0</v>
      </c>
      <c r="BT75" s="20"/>
      <c r="BU75" s="20">
        <f>IFERROR(ROUND(((INDEX('Stock List'!$M$11:$M$1010, MATCH(AB75, 'Stock List'!$K$11:$K$1010, 0))/INDEX('Stock List'!$L$11:$L$1010, MATCH(AB75, 'Stock List'!$K$11:$K$1010, 0)))*AA75), 2), 0)</f>
        <v>0</v>
      </c>
      <c r="BV75" s="20"/>
      <c r="BW75" s="20">
        <f>IFERROR(ROUND(((INDEX('Stock List'!$M$11:$M$1010, MATCH(AD75, 'Stock List'!$K$11:$K$1010, 0))/INDEX('Stock List'!$L$11:$L$1010, MATCH(AD75, 'Stock List'!$K$11:$K$1010, 0)))*AC75), 2), 0)</f>
        <v>0</v>
      </c>
      <c r="BX75" s="20"/>
      <c r="BY75" s="20">
        <f>IFERROR(ROUND(((INDEX('Stock List'!$M$11:$M$1010, MATCH(AF75, 'Stock List'!$K$11:$K$1010, 0))/INDEX('Stock List'!$L$11:$L$1010, MATCH(AF75, 'Stock List'!$K$11:$K$1010, 0)))*AE75), 2), 0)</f>
        <v>0</v>
      </c>
      <c r="BZ75" s="20"/>
      <c r="CA75" s="20">
        <f>IFERROR(ROUND(((INDEX('Stock List'!$M$11:$M$1010, MATCH(AH75, 'Stock List'!$K$11:$K$1010, 0))/INDEX('Stock List'!$L$11:$L$1010, MATCH(AH75, 'Stock List'!$K$11:$K$1010, 0)))*AG75), 2), 0)</f>
        <v>0</v>
      </c>
      <c r="CB75" s="20"/>
      <c r="CC75" s="20">
        <f>IFERROR(ROUND(((INDEX('Stock List'!$M$11:$M$1010, MATCH(AJ75, 'Stock List'!$K$11:$K$1010, 0))/INDEX('Stock List'!$L$11:$L$1010, MATCH(AJ75, 'Stock List'!$K$11:$K$1010, 0)))*AI75), 2), 0)</f>
        <v>0</v>
      </c>
      <c r="CD75" s="20"/>
      <c r="CE75" s="20">
        <f>IFERROR(ROUND(((INDEX('Stock List'!$M$11:$M$1010, MATCH(AL75, 'Stock List'!$K$11:$K$1010, 0))/INDEX('Stock List'!$L$11:$L$1010, MATCH(AL75, 'Stock List'!$K$11:$K$1010, 0)))*AK75), 2), 0)</f>
        <v>0</v>
      </c>
      <c r="CF75" s="20"/>
      <c r="CG75" s="20">
        <f>IFERROR(ROUND(((INDEX('Stock List'!$M$11:$M$1010, MATCH(AN75, 'Stock List'!$K$11:$K$1010, 0))/INDEX('Stock List'!$L$11:$L$1010, MATCH(AN75, 'Stock List'!$K$11:$K$1010, 0)))*AM75), 2), 0)</f>
        <v>0</v>
      </c>
      <c r="CH75" s="20"/>
      <c r="CI75" s="20">
        <f>IFERROR(ROUND(((INDEX('Stock List'!$M$11:$M$1010, MATCH(AP75, 'Stock List'!$K$11:$K$1010, 0))/INDEX('Stock List'!$L$11:$L$1010, MATCH(AP75, 'Stock List'!$K$11:$K$1010, 0)))*AO75), 2), 0)</f>
        <v>0</v>
      </c>
      <c r="CJ75" s="20"/>
      <c r="CK75" s="20">
        <f>IFERROR(ROUND(((INDEX('Stock List'!$M$11:$M$1010, MATCH(AR75, 'Stock List'!$K$11:$K$1010, 0))/INDEX('Stock List'!$L$11:$L$1010, MATCH(AR75, 'Stock List'!$K$11:$K$1010, 0)))*AQ75), 2), 0)</f>
        <v>0</v>
      </c>
      <c r="CL75" s="20"/>
      <c r="CM75" s="20">
        <f>IFERROR(ROUND(((INDEX('Stock List'!$M$11:$M$1010, MATCH(AT75, 'Stock List'!$K$11:$K$1010, 0))/INDEX('Stock List'!$L$11:$L$1010, MATCH(AT75, 'Stock List'!$K$11:$K$1010, 0)))*AS75), 2), 0)</f>
        <v>0</v>
      </c>
      <c r="CN75" s="20"/>
      <c r="CO75" s="20">
        <f>IFERROR(ROUND(((INDEX('Stock List'!$M$11:$M$1010, MATCH(AV75, 'Stock List'!$K$11:$K$1010, 0))/INDEX('Stock List'!$L$11:$L$1010, MATCH(AV75, 'Stock List'!$K$11:$K$1010, 0)))*AU75), 2), 0)</f>
        <v>0</v>
      </c>
      <c r="CP75" s="20"/>
      <c r="CQ75" s="20">
        <f>IFERROR(ROUND(((INDEX('Stock List'!$M$11:$M$1010, MATCH(AX75, 'Stock List'!$K$11:$K$1010, 0))/INDEX('Stock List'!$L$11:$L$1010, MATCH(AX75, 'Stock List'!$K$11:$K$1010, 0)))*AW75), 2), 0)</f>
        <v>0</v>
      </c>
      <c r="CR75" s="22"/>
      <c r="CT75" s="106" t="str">
        <f t="shared" si="42"/>
        <v/>
      </c>
      <c r="CU75" s="22" t="str">
        <f t="shared" si="43"/>
        <v/>
      </c>
      <c r="CX75" s="106" t="str">
        <f t="shared" si="44"/>
        <v/>
      </c>
      <c r="CY75" s="20" t="str">
        <f t="shared" si="45"/>
        <v/>
      </c>
      <c r="CZ75" s="22" t="str">
        <f t="shared" si="46"/>
        <v/>
      </c>
      <c r="DB75" s="76" t="str">
        <f>IF($H75="", "", COUNTIF($G$11:$G$1010, "&gt;"&amp;$G75)+1+COUNTIF($G$11:$G75, $G75)-1)</f>
        <v/>
      </c>
      <c r="DC75" s="76" t="str">
        <f>IF($H75="", "", COUNTIF($CZ$11:$CZ$1010, "&gt;"&amp;$CZ75)+1+COUNTIF($CZ$11:$CZ75, $CZ75)-1)</f>
        <v/>
      </c>
      <c r="DE75" s="147" t="str">
        <f t="shared" si="47"/>
        <v/>
      </c>
      <c r="DF75" s="148"/>
      <c r="DG75" s="19" t="str">
        <f t="shared" si="48"/>
        <v/>
      </c>
      <c r="DH75" s="153" t="str">
        <f t="shared" si="49"/>
        <v/>
      </c>
      <c r="DI75" s="19" t="str">
        <f t="shared" ref="DI75:DI138" si="53">IF(M75="", "", M75*$G75)</f>
        <v/>
      </c>
      <c r="DJ75" s="153" t="str">
        <f t="shared" ref="DJ75:DJ138" si="54">IF(N75="", "", N75)</f>
        <v/>
      </c>
      <c r="DK75" s="19" t="str">
        <f t="shared" ref="DK75:DK138" si="55">IF(O75="", "", O75*$G75)</f>
        <v/>
      </c>
      <c r="DL75" s="153" t="str">
        <f t="shared" ref="DL75:DL138" si="56">IF(P75="", "", P75)</f>
        <v/>
      </c>
      <c r="DM75" s="19" t="str">
        <f t="shared" ref="DM75:DM138" si="57">IF(Q75="", "", Q75*$G75)</f>
        <v/>
      </c>
      <c r="DN75" s="153" t="str">
        <f t="shared" ref="DN75:DN138" si="58">IF(R75="", "", R75)</f>
        <v/>
      </c>
      <c r="DO75" s="19" t="str">
        <f t="shared" ref="DO75:DO138" si="59">IF(S75="", "", S75*$G75)</f>
        <v/>
      </c>
      <c r="DP75" s="153" t="str">
        <f t="shared" ref="DP75:DP138" si="60">IF(T75="", "", T75)</f>
        <v/>
      </c>
      <c r="DQ75" s="19" t="str">
        <f t="shared" ref="DQ75:DQ138" si="61">IF(U75="", "", U75*$G75)</f>
        <v/>
      </c>
      <c r="DR75" s="153" t="str">
        <f t="shared" ref="DR75:DR138" si="62">IF(V75="", "", V75)</f>
        <v/>
      </c>
      <c r="DS75" s="19" t="str">
        <f t="shared" ref="DS75:DS138" si="63">IF(W75="", "", W75*$G75)</f>
        <v/>
      </c>
      <c r="DT75" s="153" t="str">
        <f t="shared" ref="DT75:DT138" si="64">IF(X75="", "", X75)</f>
        <v/>
      </c>
      <c r="DU75" s="19" t="str">
        <f t="shared" ref="DU75:DU138" si="65">IF(Y75="", "", Y75*$G75)</f>
        <v/>
      </c>
      <c r="DV75" s="153" t="str">
        <f t="shared" ref="DV75:DV138" si="66">IF(Z75="", "", Z75)</f>
        <v/>
      </c>
      <c r="DW75" s="19" t="str">
        <f t="shared" ref="DW75:DW138" si="67">IF(AA75="", "", AA75*$G75)</f>
        <v/>
      </c>
      <c r="DX75" s="153" t="str">
        <f t="shared" ref="DX75:DX138" si="68">IF(AB75="", "", AB75)</f>
        <v/>
      </c>
      <c r="DY75" s="19" t="str">
        <f t="shared" ref="DY75:DY138" si="69">IF(AC75="", "", AC75*$G75)</f>
        <v/>
      </c>
      <c r="DZ75" s="153" t="str">
        <f t="shared" ref="DZ75:DZ138" si="70">IF(AD75="", "", AD75)</f>
        <v/>
      </c>
      <c r="EA75" s="19" t="str">
        <f t="shared" ref="EA75:EA138" si="71">IF(AE75="", "", AE75*$G75)</f>
        <v/>
      </c>
      <c r="EB75" s="153" t="str">
        <f t="shared" ref="EB75:EB138" si="72">IF(AF75="", "", AF75)</f>
        <v/>
      </c>
      <c r="EC75" s="19" t="str">
        <f t="shared" ref="EC75:EC138" si="73">IF(AG75="", "", AG75*$G75)</f>
        <v/>
      </c>
      <c r="ED75" s="153" t="str">
        <f t="shared" ref="ED75:ED138" si="74">IF(AH75="", "", AH75)</f>
        <v/>
      </c>
      <c r="EE75" s="19" t="str">
        <f t="shared" ref="EE75:EE138" si="75">IF(AI75="", "", AI75*$G75)</f>
        <v/>
      </c>
      <c r="EF75" s="153" t="str">
        <f t="shared" ref="EF75:EF138" si="76">IF(AJ75="", "", AJ75)</f>
        <v/>
      </c>
      <c r="EG75" s="19" t="str">
        <f t="shared" ref="EG75:EG138" si="77">IF(AK75="", "", AK75*$G75)</f>
        <v/>
      </c>
      <c r="EH75" s="153" t="str">
        <f t="shared" ref="EH75:EH138" si="78">IF(AL75="", "", AL75)</f>
        <v/>
      </c>
      <c r="EI75" s="19" t="str">
        <f t="shared" ref="EI75:EI138" si="79">IF(AM75="", "", AM75*$G75)</f>
        <v/>
      </c>
      <c r="EJ75" s="153" t="str">
        <f t="shared" ref="EJ75:EJ138" si="80">IF(AN75="", "", AN75)</f>
        <v/>
      </c>
      <c r="EK75" s="19" t="str">
        <f t="shared" ref="EK75:EK138" si="81">IF(AO75="", "", AO75*$G75)</f>
        <v/>
      </c>
      <c r="EL75" s="153" t="str">
        <f t="shared" ref="EL75:EL138" si="82">IF(AP75="", "", AP75)</f>
        <v/>
      </c>
      <c r="EM75" s="19" t="str">
        <f t="shared" ref="EM75:EM138" si="83">IF(AQ75="", "", AQ75*$G75)</f>
        <v/>
      </c>
      <c r="EN75" s="153" t="str">
        <f t="shared" ref="EN75:EN138" si="84">IF(AR75="", "", AR75)</f>
        <v/>
      </c>
      <c r="EO75" s="19" t="str">
        <f t="shared" ref="EO75:EO138" si="85">IF(AS75="", "", AS75*$G75)</f>
        <v/>
      </c>
      <c r="EP75" s="153" t="str">
        <f t="shared" ref="EP75:EP138" si="86">IF(AT75="", "", AT75)</f>
        <v/>
      </c>
      <c r="EQ75" s="19" t="str">
        <f t="shared" ref="EQ75:EQ138" si="87">IF(AU75="", "", AU75*$G75)</f>
        <v/>
      </c>
      <c r="ER75" s="153" t="str">
        <f t="shared" ref="ER75:ER138" si="88">IF(AV75="", "", AV75)</f>
        <v/>
      </c>
      <c r="ES75" s="19" t="str">
        <f t="shared" ref="ES75:ES138" si="89">IF(AW75="", "", AW75*$G75)</f>
        <v/>
      </c>
      <c r="ET75" s="153" t="str">
        <f t="shared" ref="ET75:ET138" si="90">IF(AX75="", "", AX75)</f>
        <v/>
      </c>
    </row>
    <row r="76" spans="1:150" x14ac:dyDescent="0.25">
      <c r="A76" s="31"/>
      <c r="B76" s="91" t="str">
        <f t="shared" ref="B76:B139" si="91">IF($H76="", "", SUM($BE76:$CR76))</f>
        <v/>
      </c>
      <c r="C76" s="20" t="str">
        <f t="shared" si="51"/>
        <v/>
      </c>
      <c r="D76" s="97" t="str">
        <f t="shared" si="52"/>
        <v/>
      </c>
      <c r="E76" s="62" t="str">
        <f t="shared" ref="E76:E139" si="92">IFERROR(ROUND(($J76-$B76)/$B76, 4), "")</f>
        <v/>
      </c>
      <c r="F76" s="31"/>
      <c r="G76" s="282"/>
      <c r="H76" s="283"/>
      <c r="I76" s="284"/>
      <c r="J76" s="285"/>
      <c r="K76" s="286"/>
      <c r="L76" s="287"/>
      <c r="M76" s="288"/>
      <c r="N76" s="287"/>
      <c r="O76" s="288"/>
      <c r="P76" s="287"/>
      <c r="Q76" s="288"/>
      <c r="R76" s="287"/>
      <c r="S76" s="288"/>
      <c r="T76" s="287"/>
      <c r="U76" s="288"/>
      <c r="V76" s="287"/>
      <c r="W76" s="288"/>
      <c r="X76" s="287"/>
      <c r="Y76" s="288"/>
      <c r="Z76" s="287"/>
      <c r="AA76" s="288"/>
      <c r="AB76" s="287"/>
      <c r="AC76" s="288"/>
      <c r="AD76" s="287"/>
      <c r="AE76" s="288"/>
      <c r="AF76" s="287"/>
      <c r="AG76" s="288"/>
      <c r="AH76" s="287"/>
      <c r="AI76" s="288"/>
      <c r="AJ76" s="287"/>
      <c r="AK76" s="288"/>
      <c r="AL76" s="287"/>
      <c r="AM76" s="288"/>
      <c r="AN76" s="287"/>
      <c r="AO76" s="288"/>
      <c r="AP76" s="287"/>
      <c r="AQ76" s="288"/>
      <c r="AR76" s="287"/>
      <c r="AS76" s="288"/>
      <c r="AT76" s="287"/>
      <c r="AU76" s="288"/>
      <c r="AV76" s="287"/>
      <c r="AW76" s="288"/>
      <c r="AX76" s="287"/>
      <c r="AY76" s="31"/>
      <c r="BA76" s="76" t="str">
        <f t="shared" ref="BA76:BA139" si="93">IF($H76="", "", IF(COUNTIF($H$11:$H$1010, $H76)&gt;1, "X", ""))</f>
        <v/>
      </c>
      <c r="BC76" s="76" t="str">
        <f>IF('Stock List'!$K76="", "", 'Stock List'!$K76)</f>
        <v/>
      </c>
      <c r="BE76" s="106">
        <f>IFERROR(ROUND(((INDEX('Stock List'!$M$11:$M$1010, MATCH(L76, 'Stock List'!$K$11:$K$1010, 0))/INDEX('Stock List'!$L$11:$L$1010, MATCH(L76, 'Stock List'!$K$11:$K$1010, 0)))*K76), 2), 0)</f>
        <v>0</v>
      </c>
      <c r="BF76" s="20"/>
      <c r="BG76" s="20">
        <f>IFERROR(ROUND(((INDEX('Stock List'!$M$11:$M$1010, MATCH(N76, 'Stock List'!$K$11:$K$1010, 0))/INDEX('Stock List'!$L$11:$L$1010, MATCH(N76, 'Stock List'!$K$11:$K$1010, 0)))*M76), 2), 0)</f>
        <v>0</v>
      </c>
      <c r="BH76" s="20"/>
      <c r="BI76" s="20">
        <f>IFERROR(ROUND(((INDEX('Stock List'!$M$11:$M$1010, MATCH(P76, 'Stock List'!$K$11:$K$1010, 0))/INDEX('Stock List'!$L$11:$L$1010, MATCH(P76, 'Stock List'!$K$11:$K$1010, 0)))*O76), 2), 0)</f>
        <v>0</v>
      </c>
      <c r="BJ76" s="20"/>
      <c r="BK76" s="20">
        <f>IFERROR(ROUND(((INDEX('Stock List'!$M$11:$M$1010, MATCH(R76, 'Stock List'!$K$11:$K$1010, 0))/INDEX('Stock List'!$L$11:$L$1010, MATCH(R76, 'Stock List'!$K$11:$K$1010, 0)))*Q76), 2), 0)</f>
        <v>0</v>
      </c>
      <c r="BL76" s="20"/>
      <c r="BM76" s="20">
        <f>IFERROR(ROUND(((INDEX('Stock List'!$M$11:$M$1010, MATCH(T76, 'Stock List'!$K$11:$K$1010, 0))/INDEX('Stock List'!$L$11:$L$1010, MATCH(T76, 'Stock List'!$K$11:$K$1010, 0)))*S76), 2), 0)</f>
        <v>0</v>
      </c>
      <c r="BN76" s="20"/>
      <c r="BO76" s="20">
        <f>IFERROR(ROUND(((INDEX('Stock List'!$M$11:$M$1010, MATCH(V76, 'Stock List'!$K$11:$K$1010, 0))/INDEX('Stock List'!$L$11:$L$1010, MATCH(V76, 'Stock List'!$K$11:$K$1010, 0)))*U76), 2), 0)</f>
        <v>0</v>
      </c>
      <c r="BP76" s="20"/>
      <c r="BQ76" s="20">
        <f>IFERROR(ROUND(((INDEX('Stock List'!$M$11:$M$1010, MATCH(X76, 'Stock List'!$K$11:$K$1010, 0))/INDEX('Stock List'!$L$11:$L$1010, MATCH(X76, 'Stock List'!$K$11:$K$1010, 0)))*W76), 2), 0)</f>
        <v>0</v>
      </c>
      <c r="BR76" s="20"/>
      <c r="BS76" s="20">
        <f>IFERROR(ROUND(((INDEX('Stock List'!$M$11:$M$1010, MATCH(Z76, 'Stock List'!$K$11:$K$1010, 0))/INDEX('Stock List'!$L$11:$L$1010, MATCH(Z76, 'Stock List'!$K$11:$K$1010, 0)))*Y76), 2), 0)</f>
        <v>0</v>
      </c>
      <c r="BT76" s="20"/>
      <c r="BU76" s="20">
        <f>IFERROR(ROUND(((INDEX('Stock List'!$M$11:$M$1010, MATCH(AB76, 'Stock List'!$K$11:$K$1010, 0))/INDEX('Stock List'!$L$11:$L$1010, MATCH(AB76, 'Stock List'!$K$11:$K$1010, 0)))*AA76), 2), 0)</f>
        <v>0</v>
      </c>
      <c r="BV76" s="20"/>
      <c r="BW76" s="20">
        <f>IFERROR(ROUND(((INDEX('Stock List'!$M$11:$M$1010, MATCH(AD76, 'Stock List'!$K$11:$K$1010, 0))/INDEX('Stock List'!$L$11:$L$1010, MATCH(AD76, 'Stock List'!$K$11:$K$1010, 0)))*AC76), 2), 0)</f>
        <v>0</v>
      </c>
      <c r="BX76" s="20"/>
      <c r="BY76" s="20">
        <f>IFERROR(ROUND(((INDEX('Stock List'!$M$11:$M$1010, MATCH(AF76, 'Stock List'!$K$11:$K$1010, 0))/INDEX('Stock List'!$L$11:$L$1010, MATCH(AF76, 'Stock List'!$K$11:$K$1010, 0)))*AE76), 2), 0)</f>
        <v>0</v>
      </c>
      <c r="BZ76" s="20"/>
      <c r="CA76" s="20">
        <f>IFERROR(ROUND(((INDEX('Stock List'!$M$11:$M$1010, MATCH(AH76, 'Stock List'!$K$11:$K$1010, 0))/INDEX('Stock List'!$L$11:$L$1010, MATCH(AH76, 'Stock List'!$K$11:$K$1010, 0)))*AG76), 2), 0)</f>
        <v>0</v>
      </c>
      <c r="CB76" s="20"/>
      <c r="CC76" s="20">
        <f>IFERROR(ROUND(((INDEX('Stock List'!$M$11:$M$1010, MATCH(AJ76, 'Stock List'!$K$11:$K$1010, 0))/INDEX('Stock List'!$L$11:$L$1010, MATCH(AJ76, 'Stock List'!$K$11:$K$1010, 0)))*AI76), 2), 0)</f>
        <v>0</v>
      </c>
      <c r="CD76" s="20"/>
      <c r="CE76" s="20">
        <f>IFERROR(ROUND(((INDEX('Stock List'!$M$11:$M$1010, MATCH(AL76, 'Stock List'!$K$11:$K$1010, 0))/INDEX('Stock List'!$L$11:$L$1010, MATCH(AL76, 'Stock List'!$K$11:$K$1010, 0)))*AK76), 2), 0)</f>
        <v>0</v>
      </c>
      <c r="CF76" s="20"/>
      <c r="CG76" s="20">
        <f>IFERROR(ROUND(((INDEX('Stock List'!$M$11:$M$1010, MATCH(AN76, 'Stock List'!$K$11:$K$1010, 0))/INDEX('Stock List'!$L$11:$L$1010, MATCH(AN76, 'Stock List'!$K$11:$K$1010, 0)))*AM76), 2), 0)</f>
        <v>0</v>
      </c>
      <c r="CH76" s="20"/>
      <c r="CI76" s="20">
        <f>IFERROR(ROUND(((INDEX('Stock List'!$M$11:$M$1010, MATCH(AP76, 'Stock List'!$K$11:$K$1010, 0))/INDEX('Stock List'!$L$11:$L$1010, MATCH(AP76, 'Stock List'!$K$11:$K$1010, 0)))*AO76), 2), 0)</f>
        <v>0</v>
      </c>
      <c r="CJ76" s="20"/>
      <c r="CK76" s="20">
        <f>IFERROR(ROUND(((INDEX('Stock List'!$M$11:$M$1010, MATCH(AR76, 'Stock List'!$K$11:$K$1010, 0))/INDEX('Stock List'!$L$11:$L$1010, MATCH(AR76, 'Stock List'!$K$11:$K$1010, 0)))*AQ76), 2), 0)</f>
        <v>0</v>
      </c>
      <c r="CL76" s="20"/>
      <c r="CM76" s="20">
        <f>IFERROR(ROUND(((INDEX('Stock List'!$M$11:$M$1010, MATCH(AT76, 'Stock List'!$K$11:$K$1010, 0))/INDEX('Stock List'!$L$11:$L$1010, MATCH(AT76, 'Stock List'!$K$11:$K$1010, 0)))*AS76), 2), 0)</f>
        <v>0</v>
      </c>
      <c r="CN76" s="20"/>
      <c r="CO76" s="20">
        <f>IFERROR(ROUND(((INDEX('Stock List'!$M$11:$M$1010, MATCH(AV76, 'Stock List'!$K$11:$K$1010, 0))/INDEX('Stock List'!$L$11:$L$1010, MATCH(AV76, 'Stock List'!$K$11:$K$1010, 0)))*AU76), 2), 0)</f>
        <v>0</v>
      </c>
      <c r="CP76" s="20"/>
      <c r="CQ76" s="20">
        <f>IFERROR(ROUND(((INDEX('Stock List'!$M$11:$M$1010, MATCH(AX76, 'Stock List'!$K$11:$K$1010, 0))/INDEX('Stock List'!$L$11:$L$1010, MATCH(AX76, 'Stock List'!$K$11:$K$1010, 0)))*AW76), 2), 0)</f>
        <v>0</v>
      </c>
      <c r="CR76" s="22"/>
      <c r="CT76" s="106" t="str">
        <f t="shared" ref="CT76:CT139" si="94">IF(OR($J76="", $G76=""), "", ROUND($J76*$G76, 2))</f>
        <v/>
      </c>
      <c r="CU76" s="22" t="str">
        <f t="shared" ref="CU76:CU139" si="95">IF(OR($C76="", $G76=""), "", ROUND($C76*$G76, 2))</f>
        <v/>
      </c>
      <c r="CX76" s="106" t="str">
        <f t="shared" ref="CX76:CX139" si="96">IF($H76="", "", SUM($BE76:$CR76)*$G76)</f>
        <v/>
      </c>
      <c r="CY76" s="20" t="str">
        <f t="shared" ref="CY76:CY139" si="97">IF($H76="", "", $J76*$G76)</f>
        <v/>
      </c>
      <c r="CZ76" s="22" t="str">
        <f t="shared" ref="CZ76:CZ139" si="98">IF($H76="", "", CY76-CX76)</f>
        <v/>
      </c>
      <c r="DB76" s="76" t="str">
        <f>IF($H76="", "", COUNTIF($G$11:$G$1010, "&gt;"&amp;$G76)+1+COUNTIF($G$11:$G76, $G76)-1)</f>
        <v/>
      </c>
      <c r="DC76" s="76" t="str">
        <f>IF($H76="", "", COUNTIF($CZ$11:$CZ$1010, "&gt;"&amp;$CZ76)+1+COUNTIF($CZ$11:$CZ76, $CZ76)-1)</f>
        <v/>
      </c>
      <c r="DE76" s="147" t="str">
        <f t="shared" ref="DE76:DE139" si="99">IF(L76="", "", IF(COUNTIF($BC$11:$BC$1010, L76)&gt;0, "", "X"))</f>
        <v/>
      </c>
      <c r="DF76" s="148"/>
      <c r="DG76" s="19" t="str">
        <f t="shared" ref="DG76:DG139" si="100">IF(K76="", "", K76*$G76)</f>
        <v/>
      </c>
      <c r="DH76" s="153" t="str">
        <f t="shared" ref="DH76:DH139" si="101">IF(L76="", "", L76)</f>
        <v/>
      </c>
      <c r="DI76" s="19" t="str">
        <f t="shared" si="53"/>
        <v/>
      </c>
      <c r="DJ76" s="153" t="str">
        <f t="shared" si="54"/>
        <v/>
      </c>
      <c r="DK76" s="19" t="str">
        <f t="shared" si="55"/>
        <v/>
      </c>
      <c r="DL76" s="153" t="str">
        <f t="shared" si="56"/>
        <v/>
      </c>
      <c r="DM76" s="19" t="str">
        <f t="shared" si="57"/>
        <v/>
      </c>
      <c r="DN76" s="153" t="str">
        <f t="shared" si="58"/>
        <v/>
      </c>
      <c r="DO76" s="19" t="str">
        <f t="shared" si="59"/>
        <v/>
      </c>
      <c r="DP76" s="153" t="str">
        <f t="shared" si="60"/>
        <v/>
      </c>
      <c r="DQ76" s="19" t="str">
        <f t="shared" si="61"/>
        <v/>
      </c>
      <c r="DR76" s="153" t="str">
        <f t="shared" si="62"/>
        <v/>
      </c>
      <c r="DS76" s="19" t="str">
        <f t="shared" si="63"/>
        <v/>
      </c>
      <c r="DT76" s="153" t="str">
        <f t="shared" si="64"/>
        <v/>
      </c>
      <c r="DU76" s="19" t="str">
        <f t="shared" si="65"/>
        <v/>
      </c>
      <c r="DV76" s="153" t="str">
        <f t="shared" si="66"/>
        <v/>
      </c>
      <c r="DW76" s="19" t="str">
        <f t="shared" si="67"/>
        <v/>
      </c>
      <c r="DX76" s="153" t="str">
        <f t="shared" si="68"/>
        <v/>
      </c>
      <c r="DY76" s="19" t="str">
        <f t="shared" si="69"/>
        <v/>
      </c>
      <c r="DZ76" s="153" t="str">
        <f t="shared" si="70"/>
        <v/>
      </c>
      <c r="EA76" s="19" t="str">
        <f t="shared" si="71"/>
        <v/>
      </c>
      <c r="EB76" s="153" t="str">
        <f t="shared" si="72"/>
        <v/>
      </c>
      <c r="EC76" s="19" t="str">
        <f t="shared" si="73"/>
        <v/>
      </c>
      <c r="ED76" s="153" t="str">
        <f t="shared" si="74"/>
        <v/>
      </c>
      <c r="EE76" s="19" t="str">
        <f t="shared" si="75"/>
        <v/>
      </c>
      <c r="EF76" s="153" t="str">
        <f t="shared" si="76"/>
        <v/>
      </c>
      <c r="EG76" s="19" t="str">
        <f t="shared" si="77"/>
        <v/>
      </c>
      <c r="EH76" s="153" t="str">
        <f t="shared" si="78"/>
        <v/>
      </c>
      <c r="EI76" s="19" t="str">
        <f t="shared" si="79"/>
        <v/>
      </c>
      <c r="EJ76" s="153" t="str">
        <f t="shared" si="80"/>
        <v/>
      </c>
      <c r="EK76" s="19" t="str">
        <f t="shared" si="81"/>
        <v/>
      </c>
      <c r="EL76" s="153" t="str">
        <f t="shared" si="82"/>
        <v/>
      </c>
      <c r="EM76" s="19" t="str">
        <f t="shared" si="83"/>
        <v/>
      </c>
      <c r="EN76" s="153" t="str">
        <f t="shared" si="84"/>
        <v/>
      </c>
      <c r="EO76" s="19" t="str">
        <f t="shared" si="85"/>
        <v/>
      </c>
      <c r="EP76" s="153" t="str">
        <f t="shared" si="86"/>
        <v/>
      </c>
      <c r="EQ76" s="19" t="str">
        <f t="shared" si="87"/>
        <v/>
      </c>
      <c r="ER76" s="153" t="str">
        <f t="shared" si="88"/>
        <v/>
      </c>
      <c r="ES76" s="19" t="str">
        <f t="shared" si="89"/>
        <v/>
      </c>
      <c r="ET76" s="153" t="str">
        <f t="shared" si="90"/>
        <v/>
      </c>
    </row>
    <row r="77" spans="1:150" x14ac:dyDescent="0.25">
      <c r="A77" s="31"/>
      <c r="B77" s="91" t="str">
        <f t="shared" si="91"/>
        <v/>
      </c>
      <c r="C77" s="20" t="str">
        <f t="shared" si="51"/>
        <v/>
      </c>
      <c r="D77" s="97" t="str">
        <f t="shared" si="52"/>
        <v/>
      </c>
      <c r="E77" s="62" t="str">
        <f t="shared" si="92"/>
        <v/>
      </c>
      <c r="F77" s="31"/>
      <c r="G77" s="282"/>
      <c r="H77" s="283"/>
      <c r="I77" s="284"/>
      <c r="J77" s="285"/>
      <c r="K77" s="286"/>
      <c r="L77" s="287"/>
      <c r="M77" s="288"/>
      <c r="N77" s="287"/>
      <c r="O77" s="288"/>
      <c r="P77" s="287"/>
      <c r="Q77" s="288"/>
      <c r="R77" s="287"/>
      <c r="S77" s="288"/>
      <c r="T77" s="287"/>
      <c r="U77" s="288"/>
      <c r="V77" s="287"/>
      <c r="W77" s="288"/>
      <c r="X77" s="287"/>
      <c r="Y77" s="288"/>
      <c r="Z77" s="287"/>
      <c r="AA77" s="288"/>
      <c r="AB77" s="287"/>
      <c r="AC77" s="288"/>
      <c r="AD77" s="287"/>
      <c r="AE77" s="288"/>
      <c r="AF77" s="287"/>
      <c r="AG77" s="288"/>
      <c r="AH77" s="287"/>
      <c r="AI77" s="288"/>
      <c r="AJ77" s="287"/>
      <c r="AK77" s="288"/>
      <c r="AL77" s="287"/>
      <c r="AM77" s="288"/>
      <c r="AN77" s="287"/>
      <c r="AO77" s="288"/>
      <c r="AP77" s="287"/>
      <c r="AQ77" s="288"/>
      <c r="AR77" s="287"/>
      <c r="AS77" s="288"/>
      <c r="AT77" s="287"/>
      <c r="AU77" s="288"/>
      <c r="AV77" s="287"/>
      <c r="AW77" s="288"/>
      <c r="AX77" s="287"/>
      <c r="AY77" s="31"/>
      <c r="BA77" s="76" t="str">
        <f t="shared" si="93"/>
        <v/>
      </c>
      <c r="BC77" s="76" t="str">
        <f>IF('Stock List'!$K77="", "", 'Stock List'!$K77)</f>
        <v/>
      </c>
      <c r="BE77" s="106">
        <f>IFERROR(ROUND(((INDEX('Stock List'!$M$11:$M$1010, MATCH(L77, 'Stock List'!$K$11:$K$1010, 0))/INDEX('Stock List'!$L$11:$L$1010, MATCH(L77, 'Stock List'!$K$11:$K$1010, 0)))*K77), 2), 0)</f>
        <v>0</v>
      </c>
      <c r="BF77" s="20"/>
      <c r="BG77" s="20">
        <f>IFERROR(ROUND(((INDEX('Stock List'!$M$11:$M$1010, MATCH(N77, 'Stock List'!$K$11:$K$1010, 0))/INDEX('Stock List'!$L$11:$L$1010, MATCH(N77, 'Stock List'!$K$11:$K$1010, 0)))*M77), 2), 0)</f>
        <v>0</v>
      </c>
      <c r="BH77" s="20"/>
      <c r="BI77" s="20">
        <f>IFERROR(ROUND(((INDEX('Stock List'!$M$11:$M$1010, MATCH(P77, 'Stock List'!$K$11:$K$1010, 0))/INDEX('Stock List'!$L$11:$L$1010, MATCH(P77, 'Stock List'!$K$11:$K$1010, 0)))*O77), 2), 0)</f>
        <v>0</v>
      </c>
      <c r="BJ77" s="20"/>
      <c r="BK77" s="20">
        <f>IFERROR(ROUND(((INDEX('Stock List'!$M$11:$M$1010, MATCH(R77, 'Stock List'!$K$11:$K$1010, 0))/INDEX('Stock List'!$L$11:$L$1010, MATCH(R77, 'Stock List'!$K$11:$K$1010, 0)))*Q77), 2), 0)</f>
        <v>0</v>
      </c>
      <c r="BL77" s="20"/>
      <c r="BM77" s="20">
        <f>IFERROR(ROUND(((INDEX('Stock List'!$M$11:$M$1010, MATCH(T77, 'Stock List'!$K$11:$K$1010, 0))/INDEX('Stock List'!$L$11:$L$1010, MATCH(T77, 'Stock List'!$K$11:$K$1010, 0)))*S77), 2), 0)</f>
        <v>0</v>
      </c>
      <c r="BN77" s="20"/>
      <c r="BO77" s="20">
        <f>IFERROR(ROUND(((INDEX('Stock List'!$M$11:$M$1010, MATCH(V77, 'Stock List'!$K$11:$K$1010, 0))/INDEX('Stock List'!$L$11:$L$1010, MATCH(V77, 'Stock List'!$K$11:$K$1010, 0)))*U77), 2), 0)</f>
        <v>0</v>
      </c>
      <c r="BP77" s="20"/>
      <c r="BQ77" s="20">
        <f>IFERROR(ROUND(((INDEX('Stock List'!$M$11:$M$1010, MATCH(X77, 'Stock List'!$K$11:$K$1010, 0))/INDEX('Stock List'!$L$11:$L$1010, MATCH(X77, 'Stock List'!$K$11:$K$1010, 0)))*W77), 2), 0)</f>
        <v>0</v>
      </c>
      <c r="BR77" s="20"/>
      <c r="BS77" s="20">
        <f>IFERROR(ROUND(((INDEX('Stock List'!$M$11:$M$1010, MATCH(Z77, 'Stock List'!$K$11:$K$1010, 0))/INDEX('Stock List'!$L$11:$L$1010, MATCH(Z77, 'Stock List'!$K$11:$K$1010, 0)))*Y77), 2), 0)</f>
        <v>0</v>
      </c>
      <c r="BT77" s="20"/>
      <c r="BU77" s="20">
        <f>IFERROR(ROUND(((INDEX('Stock List'!$M$11:$M$1010, MATCH(AB77, 'Stock List'!$K$11:$K$1010, 0))/INDEX('Stock List'!$L$11:$L$1010, MATCH(AB77, 'Stock List'!$K$11:$K$1010, 0)))*AA77), 2), 0)</f>
        <v>0</v>
      </c>
      <c r="BV77" s="20"/>
      <c r="BW77" s="20">
        <f>IFERROR(ROUND(((INDEX('Stock List'!$M$11:$M$1010, MATCH(AD77, 'Stock List'!$K$11:$K$1010, 0))/INDEX('Stock List'!$L$11:$L$1010, MATCH(AD77, 'Stock List'!$K$11:$K$1010, 0)))*AC77), 2), 0)</f>
        <v>0</v>
      </c>
      <c r="BX77" s="20"/>
      <c r="BY77" s="20">
        <f>IFERROR(ROUND(((INDEX('Stock List'!$M$11:$M$1010, MATCH(AF77, 'Stock List'!$K$11:$K$1010, 0))/INDEX('Stock List'!$L$11:$L$1010, MATCH(AF77, 'Stock List'!$K$11:$K$1010, 0)))*AE77), 2), 0)</f>
        <v>0</v>
      </c>
      <c r="BZ77" s="20"/>
      <c r="CA77" s="20">
        <f>IFERROR(ROUND(((INDEX('Stock List'!$M$11:$M$1010, MATCH(AH77, 'Stock List'!$K$11:$K$1010, 0))/INDEX('Stock List'!$L$11:$L$1010, MATCH(AH77, 'Stock List'!$K$11:$K$1010, 0)))*AG77), 2), 0)</f>
        <v>0</v>
      </c>
      <c r="CB77" s="20"/>
      <c r="CC77" s="20">
        <f>IFERROR(ROUND(((INDEX('Stock List'!$M$11:$M$1010, MATCH(AJ77, 'Stock List'!$K$11:$K$1010, 0))/INDEX('Stock List'!$L$11:$L$1010, MATCH(AJ77, 'Stock List'!$K$11:$K$1010, 0)))*AI77), 2), 0)</f>
        <v>0</v>
      </c>
      <c r="CD77" s="20"/>
      <c r="CE77" s="20">
        <f>IFERROR(ROUND(((INDEX('Stock List'!$M$11:$M$1010, MATCH(AL77, 'Stock List'!$K$11:$K$1010, 0))/INDEX('Stock List'!$L$11:$L$1010, MATCH(AL77, 'Stock List'!$K$11:$K$1010, 0)))*AK77), 2), 0)</f>
        <v>0</v>
      </c>
      <c r="CF77" s="20"/>
      <c r="CG77" s="20">
        <f>IFERROR(ROUND(((INDEX('Stock List'!$M$11:$M$1010, MATCH(AN77, 'Stock List'!$K$11:$K$1010, 0))/INDEX('Stock List'!$L$11:$L$1010, MATCH(AN77, 'Stock List'!$K$11:$K$1010, 0)))*AM77), 2), 0)</f>
        <v>0</v>
      </c>
      <c r="CH77" s="20"/>
      <c r="CI77" s="20">
        <f>IFERROR(ROUND(((INDEX('Stock List'!$M$11:$M$1010, MATCH(AP77, 'Stock List'!$K$11:$K$1010, 0))/INDEX('Stock List'!$L$11:$L$1010, MATCH(AP77, 'Stock List'!$K$11:$K$1010, 0)))*AO77), 2), 0)</f>
        <v>0</v>
      </c>
      <c r="CJ77" s="20"/>
      <c r="CK77" s="20">
        <f>IFERROR(ROUND(((INDEX('Stock List'!$M$11:$M$1010, MATCH(AR77, 'Stock List'!$K$11:$K$1010, 0))/INDEX('Stock List'!$L$11:$L$1010, MATCH(AR77, 'Stock List'!$K$11:$K$1010, 0)))*AQ77), 2), 0)</f>
        <v>0</v>
      </c>
      <c r="CL77" s="20"/>
      <c r="CM77" s="20">
        <f>IFERROR(ROUND(((INDEX('Stock List'!$M$11:$M$1010, MATCH(AT77, 'Stock List'!$K$11:$K$1010, 0))/INDEX('Stock List'!$L$11:$L$1010, MATCH(AT77, 'Stock List'!$K$11:$K$1010, 0)))*AS77), 2), 0)</f>
        <v>0</v>
      </c>
      <c r="CN77" s="20"/>
      <c r="CO77" s="20">
        <f>IFERROR(ROUND(((INDEX('Stock List'!$M$11:$M$1010, MATCH(AV77, 'Stock List'!$K$11:$K$1010, 0))/INDEX('Stock List'!$L$11:$L$1010, MATCH(AV77, 'Stock List'!$K$11:$K$1010, 0)))*AU77), 2), 0)</f>
        <v>0</v>
      </c>
      <c r="CP77" s="20"/>
      <c r="CQ77" s="20">
        <f>IFERROR(ROUND(((INDEX('Stock List'!$M$11:$M$1010, MATCH(AX77, 'Stock List'!$K$11:$K$1010, 0))/INDEX('Stock List'!$L$11:$L$1010, MATCH(AX77, 'Stock List'!$K$11:$K$1010, 0)))*AW77), 2), 0)</f>
        <v>0</v>
      </c>
      <c r="CR77" s="22"/>
      <c r="CT77" s="106" t="str">
        <f t="shared" si="94"/>
        <v/>
      </c>
      <c r="CU77" s="22" t="str">
        <f t="shared" si="95"/>
        <v/>
      </c>
      <c r="CX77" s="106" t="str">
        <f t="shared" si="96"/>
        <v/>
      </c>
      <c r="CY77" s="20" t="str">
        <f t="shared" si="97"/>
        <v/>
      </c>
      <c r="CZ77" s="22" t="str">
        <f t="shared" si="98"/>
        <v/>
      </c>
      <c r="DB77" s="76" t="str">
        <f>IF($H77="", "", COUNTIF($G$11:$G$1010, "&gt;"&amp;$G77)+1+COUNTIF($G$11:$G77, $G77)-1)</f>
        <v/>
      </c>
      <c r="DC77" s="76" t="str">
        <f>IF($H77="", "", COUNTIF($CZ$11:$CZ$1010, "&gt;"&amp;$CZ77)+1+COUNTIF($CZ$11:$CZ77, $CZ77)-1)</f>
        <v/>
      </c>
      <c r="DE77" s="147" t="str">
        <f t="shared" si="99"/>
        <v/>
      </c>
      <c r="DF77" s="148"/>
      <c r="DG77" s="19" t="str">
        <f t="shared" si="100"/>
        <v/>
      </c>
      <c r="DH77" s="153" t="str">
        <f t="shared" si="101"/>
        <v/>
      </c>
      <c r="DI77" s="19" t="str">
        <f t="shared" si="53"/>
        <v/>
      </c>
      <c r="DJ77" s="153" t="str">
        <f t="shared" si="54"/>
        <v/>
      </c>
      <c r="DK77" s="19" t="str">
        <f t="shared" si="55"/>
        <v/>
      </c>
      <c r="DL77" s="153" t="str">
        <f t="shared" si="56"/>
        <v/>
      </c>
      <c r="DM77" s="19" t="str">
        <f t="shared" si="57"/>
        <v/>
      </c>
      <c r="DN77" s="153" t="str">
        <f t="shared" si="58"/>
        <v/>
      </c>
      <c r="DO77" s="19" t="str">
        <f t="shared" si="59"/>
        <v/>
      </c>
      <c r="DP77" s="153" t="str">
        <f t="shared" si="60"/>
        <v/>
      </c>
      <c r="DQ77" s="19" t="str">
        <f t="shared" si="61"/>
        <v/>
      </c>
      <c r="DR77" s="153" t="str">
        <f t="shared" si="62"/>
        <v/>
      </c>
      <c r="DS77" s="19" t="str">
        <f t="shared" si="63"/>
        <v/>
      </c>
      <c r="DT77" s="153" t="str">
        <f t="shared" si="64"/>
        <v/>
      </c>
      <c r="DU77" s="19" t="str">
        <f t="shared" si="65"/>
        <v/>
      </c>
      <c r="DV77" s="153" t="str">
        <f t="shared" si="66"/>
        <v/>
      </c>
      <c r="DW77" s="19" t="str">
        <f t="shared" si="67"/>
        <v/>
      </c>
      <c r="DX77" s="153" t="str">
        <f t="shared" si="68"/>
        <v/>
      </c>
      <c r="DY77" s="19" t="str">
        <f t="shared" si="69"/>
        <v/>
      </c>
      <c r="DZ77" s="153" t="str">
        <f t="shared" si="70"/>
        <v/>
      </c>
      <c r="EA77" s="19" t="str">
        <f t="shared" si="71"/>
        <v/>
      </c>
      <c r="EB77" s="153" t="str">
        <f t="shared" si="72"/>
        <v/>
      </c>
      <c r="EC77" s="19" t="str">
        <f t="shared" si="73"/>
        <v/>
      </c>
      <c r="ED77" s="153" t="str">
        <f t="shared" si="74"/>
        <v/>
      </c>
      <c r="EE77" s="19" t="str">
        <f t="shared" si="75"/>
        <v/>
      </c>
      <c r="EF77" s="153" t="str">
        <f t="shared" si="76"/>
        <v/>
      </c>
      <c r="EG77" s="19" t="str">
        <f t="shared" si="77"/>
        <v/>
      </c>
      <c r="EH77" s="153" t="str">
        <f t="shared" si="78"/>
        <v/>
      </c>
      <c r="EI77" s="19" t="str">
        <f t="shared" si="79"/>
        <v/>
      </c>
      <c r="EJ77" s="153" t="str">
        <f t="shared" si="80"/>
        <v/>
      </c>
      <c r="EK77" s="19" t="str">
        <f t="shared" si="81"/>
        <v/>
      </c>
      <c r="EL77" s="153" t="str">
        <f t="shared" si="82"/>
        <v/>
      </c>
      <c r="EM77" s="19" t="str">
        <f t="shared" si="83"/>
        <v/>
      </c>
      <c r="EN77" s="153" t="str">
        <f t="shared" si="84"/>
        <v/>
      </c>
      <c r="EO77" s="19" t="str">
        <f t="shared" si="85"/>
        <v/>
      </c>
      <c r="EP77" s="153" t="str">
        <f t="shared" si="86"/>
        <v/>
      </c>
      <c r="EQ77" s="19" t="str">
        <f t="shared" si="87"/>
        <v/>
      </c>
      <c r="ER77" s="153" t="str">
        <f t="shared" si="88"/>
        <v/>
      </c>
      <c r="ES77" s="19" t="str">
        <f t="shared" si="89"/>
        <v/>
      </c>
      <c r="ET77" s="153" t="str">
        <f t="shared" si="90"/>
        <v/>
      </c>
    </row>
    <row r="78" spans="1:150" x14ac:dyDescent="0.25">
      <c r="A78" s="31"/>
      <c r="B78" s="91" t="str">
        <f t="shared" si="91"/>
        <v/>
      </c>
      <c r="C78" s="20" t="str">
        <f t="shared" si="51"/>
        <v/>
      </c>
      <c r="D78" s="97" t="str">
        <f t="shared" si="52"/>
        <v/>
      </c>
      <c r="E78" s="62" t="str">
        <f t="shared" si="92"/>
        <v/>
      </c>
      <c r="F78" s="31"/>
      <c r="G78" s="282"/>
      <c r="H78" s="283"/>
      <c r="I78" s="284"/>
      <c r="J78" s="285"/>
      <c r="K78" s="286"/>
      <c r="L78" s="287"/>
      <c r="M78" s="288"/>
      <c r="N78" s="287"/>
      <c r="O78" s="288"/>
      <c r="P78" s="287"/>
      <c r="Q78" s="288"/>
      <c r="R78" s="287"/>
      <c r="S78" s="288"/>
      <c r="T78" s="287"/>
      <c r="U78" s="288"/>
      <c r="V78" s="287"/>
      <c r="W78" s="288"/>
      <c r="X78" s="287"/>
      <c r="Y78" s="288"/>
      <c r="Z78" s="287"/>
      <c r="AA78" s="288"/>
      <c r="AB78" s="287"/>
      <c r="AC78" s="288"/>
      <c r="AD78" s="287"/>
      <c r="AE78" s="288"/>
      <c r="AF78" s="287"/>
      <c r="AG78" s="288"/>
      <c r="AH78" s="287"/>
      <c r="AI78" s="288"/>
      <c r="AJ78" s="287"/>
      <c r="AK78" s="288"/>
      <c r="AL78" s="287"/>
      <c r="AM78" s="288"/>
      <c r="AN78" s="287"/>
      <c r="AO78" s="288"/>
      <c r="AP78" s="287"/>
      <c r="AQ78" s="288"/>
      <c r="AR78" s="287"/>
      <c r="AS78" s="288"/>
      <c r="AT78" s="287"/>
      <c r="AU78" s="288"/>
      <c r="AV78" s="287"/>
      <c r="AW78" s="288"/>
      <c r="AX78" s="287"/>
      <c r="AY78" s="31"/>
      <c r="BA78" s="76" t="str">
        <f t="shared" si="93"/>
        <v/>
      </c>
      <c r="BC78" s="76" t="str">
        <f>IF('Stock List'!$K78="", "", 'Stock List'!$K78)</f>
        <v/>
      </c>
      <c r="BE78" s="106">
        <f>IFERROR(ROUND(((INDEX('Stock List'!$M$11:$M$1010, MATCH(L78, 'Stock List'!$K$11:$K$1010, 0))/INDEX('Stock List'!$L$11:$L$1010, MATCH(L78, 'Stock List'!$K$11:$K$1010, 0)))*K78), 2), 0)</f>
        <v>0</v>
      </c>
      <c r="BF78" s="20"/>
      <c r="BG78" s="20">
        <f>IFERROR(ROUND(((INDEX('Stock List'!$M$11:$M$1010, MATCH(N78, 'Stock List'!$K$11:$K$1010, 0))/INDEX('Stock List'!$L$11:$L$1010, MATCH(N78, 'Stock List'!$K$11:$K$1010, 0)))*M78), 2), 0)</f>
        <v>0</v>
      </c>
      <c r="BH78" s="20"/>
      <c r="BI78" s="20">
        <f>IFERROR(ROUND(((INDEX('Stock List'!$M$11:$M$1010, MATCH(P78, 'Stock List'!$K$11:$K$1010, 0))/INDEX('Stock List'!$L$11:$L$1010, MATCH(P78, 'Stock List'!$K$11:$K$1010, 0)))*O78), 2), 0)</f>
        <v>0</v>
      </c>
      <c r="BJ78" s="20"/>
      <c r="BK78" s="20">
        <f>IFERROR(ROUND(((INDEX('Stock List'!$M$11:$M$1010, MATCH(R78, 'Stock List'!$K$11:$K$1010, 0))/INDEX('Stock List'!$L$11:$L$1010, MATCH(R78, 'Stock List'!$K$11:$K$1010, 0)))*Q78), 2), 0)</f>
        <v>0</v>
      </c>
      <c r="BL78" s="20"/>
      <c r="BM78" s="20">
        <f>IFERROR(ROUND(((INDEX('Stock List'!$M$11:$M$1010, MATCH(T78, 'Stock List'!$K$11:$K$1010, 0))/INDEX('Stock List'!$L$11:$L$1010, MATCH(T78, 'Stock List'!$K$11:$K$1010, 0)))*S78), 2), 0)</f>
        <v>0</v>
      </c>
      <c r="BN78" s="20"/>
      <c r="BO78" s="20">
        <f>IFERROR(ROUND(((INDEX('Stock List'!$M$11:$M$1010, MATCH(V78, 'Stock List'!$K$11:$K$1010, 0))/INDEX('Stock List'!$L$11:$L$1010, MATCH(V78, 'Stock List'!$K$11:$K$1010, 0)))*U78), 2), 0)</f>
        <v>0</v>
      </c>
      <c r="BP78" s="20"/>
      <c r="BQ78" s="20">
        <f>IFERROR(ROUND(((INDEX('Stock List'!$M$11:$M$1010, MATCH(X78, 'Stock List'!$K$11:$K$1010, 0))/INDEX('Stock List'!$L$11:$L$1010, MATCH(X78, 'Stock List'!$K$11:$K$1010, 0)))*W78), 2), 0)</f>
        <v>0</v>
      </c>
      <c r="BR78" s="20"/>
      <c r="BS78" s="20">
        <f>IFERROR(ROUND(((INDEX('Stock List'!$M$11:$M$1010, MATCH(Z78, 'Stock List'!$K$11:$K$1010, 0))/INDEX('Stock List'!$L$11:$L$1010, MATCH(Z78, 'Stock List'!$K$11:$K$1010, 0)))*Y78), 2), 0)</f>
        <v>0</v>
      </c>
      <c r="BT78" s="20"/>
      <c r="BU78" s="20">
        <f>IFERROR(ROUND(((INDEX('Stock List'!$M$11:$M$1010, MATCH(AB78, 'Stock List'!$K$11:$K$1010, 0))/INDEX('Stock List'!$L$11:$L$1010, MATCH(AB78, 'Stock List'!$K$11:$K$1010, 0)))*AA78), 2), 0)</f>
        <v>0</v>
      </c>
      <c r="BV78" s="20"/>
      <c r="BW78" s="20">
        <f>IFERROR(ROUND(((INDEX('Stock List'!$M$11:$M$1010, MATCH(AD78, 'Stock List'!$K$11:$K$1010, 0))/INDEX('Stock List'!$L$11:$L$1010, MATCH(AD78, 'Stock List'!$K$11:$K$1010, 0)))*AC78), 2), 0)</f>
        <v>0</v>
      </c>
      <c r="BX78" s="20"/>
      <c r="BY78" s="20">
        <f>IFERROR(ROUND(((INDEX('Stock List'!$M$11:$M$1010, MATCH(AF78, 'Stock List'!$K$11:$K$1010, 0))/INDEX('Stock List'!$L$11:$L$1010, MATCH(AF78, 'Stock List'!$K$11:$K$1010, 0)))*AE78), 2), 0)</f>
        <v>0</v>
      </c>
      <c r="BZ78" s="20"/>
      <c r="CA78" s="20">
        <f>IFERROR(ROUND(((INDEX('Stock List'!$M$11:$M$1010, MATCH(AH78, 'Stock List'!$K$11:$K$1010, 0))/INDEX('Stock List'!$L$11:$L$1010, MATCH(AH78, 'Stock List'!$K$11:$K$1010, 0)))*AG78), 2), 0)</f>
        <v>0</v>
      </c>
      <c r="CB78" s="20"/>
      <c r="CC78" s="20">
        <f>IFERROR(ROUND(((INDEX('Stock List'!$M$11:$M$1010, MATCH(AJ78, 'Stock List'!$K$11:$K$1010, 0))/INDEX('Stock List'!$L$11:$L$1010, MATCH(AJ78, 'Stock List'!$K$11:$K$1010, 0)))*AI78), 2), 0)</f>
        <v>0</v>
      </c>
      <c r="CD78" s="20"/>
      <c r="CE78" s="20">
        <f>IFERROR(ROUND(((INDEX('Stock List'!$M$11:$M$1010, MATCH(AL78, 'Stock List'!$K$11:$K$1010, 0))/INDEX('Stock List'!$L$11:$L$1010, MATCH(AL78, 'Stock List'!$K$11:$K$1010, 0)))*AK78), 2), 0)</f>
        <v>0</v>
      </c>
      <c r="CF78" s="20"/>
      <c r="CG78" s="20">
        <f>IFERROR(ROUND(((INDEX('Stock List'!$M$11:$M$1010, MATCH(AN78, 'Stock List'!$K$11:$K$1010, 0))/INDEX('Stock List'!$L$11:$L$1010, MATCH(AN78, 'Stock List'!$K$11:$K$1010, 0)))*AM78), 2), 0)</f>
        <v>0</v>
      </c>
      <c r="CH78" s="20"/>
      <c r="CI78" s="20">
        <f>IFERROR(ROUND(((INDEX('Stock List'!$M$11:$M$1010, MATCH(AP78, 'Stock List'!$K$11:$K$1010, 0))/INDEX('Stock List'!$L$11:$L$1010, MATCH(AP78, 'Stock List'!$K$11:$K$1010, 0)))*AO78), 2), 0)</f>
        <v>0</v>
      </c>
      <c r="CJ78" s="20"/>
      <c r="CK78" s="20">
        <f>IFERROR(ROUND(((INDEX('Stock List'!$M$11:$M$1010, MATCH(AR78, 'Stock List'!$K$11:$K$1010, 0))/INDEX('Stock List'!$L$11:$L$1010, MATCH(AR78, 'Stock List'!$K$11:$K$1010, 0)))*AQ78), 2), 0)</f>
        <v>0</v>
      </c>
      <c r="CL78" s="20"/>
      <c r="CM78" s="20">
        <f>IFERROR(ROUND(((INDEX('Stock List'!$M$11:$M$1010, MATCH(AT78, 'Stock List'!$K$11:$K$1010, 0))/INDEX('Stock List'!$L$11:$L$1010, MATCH(AT78, 'Stock List'!$K$11:$K$1010, 0)))*AS78), 2), 0)</f>
        <v>0</v>
      </c>
      <c r="CN78" s="20"/>
      <c r="CO78" s="20">
        <f>IFERROR(ROUND(((INDEX('Stock List'!$M$11:$M$1010, MATCH(AV78, 'Stock List'!$K$11:$K$1010, 0))/INDEX('Stock List'!$L$11:$L$1010, MATCH(AV78, 'Stock List'!$K$11:$K$1010, 0)))*AU78), 2), 0)</f>
        <v>0</v>
      </c>
      <c r="CP78" s="20"/>
      <c r="CQ78" s="20">
        <f>IFERROR(ROUND(((INDEX('Stock List'!$M$11:$M$1010, MATCH(AX78, 'Stock List'!$K$11:$K$1010, 0))/INDEX('Stock List'!$L$11:$L$1010, MATCH(AX78, 'Stock List'!$K$11:$K$1010, 0)))*AW78), 2), 0)</f>
        <v>0</v>
      </c>
      <c r="CR78" s="22"/>
      <c r="CT78" s="106" t="str">
        <f t="shared" si="94"/>
        <v/>
      </c>
      <c r="CU78" s="22" t="str">
        <f t="shared" si="95"/>
        <v/>
      </c>
      <c r="CX78" s="106" t="str">
        <f t="shared" si="96"/>
        <v/>
      </c>
      <c r="CY78" s="20" t="str">
        <f t="shared" si="97"/>
        <v/>
      </c>
      <c r="CZ78" s="22" t="str">
        <f t="shared" si="98"/>
        <v/>
      </c>
      <c r="DB78" s="76" t="str">
        <f>IF($H78="", "", COUNTIF($G$11:$G$1010, "&gt;"&amp;$G78)+1+COUNTIF($G$11:$G78, $G78)-1)</f>
        <v/>
      </c>
      <c r="DC78" s="76" t="str">
        <f>IF($H78="", "", COUNTIF($CZ$11:$CZ$1010, "&gt;"&amp;$CZ78)+1+COUNTIF($CZ$11:$CZ78, $CZ78)-1)</f>
        <v/>
      </c>
      <c r="DE78" s="147" t="str">
        <f t="shared" si="99"/>
        <v/>
      </c>
      <c r="DF78" s="148"/>
      <c r="DG78" s="19" t="str">
        <f t="shared" si="100"/>
        <v/>
      </c>
      <c r="DH78" s="153" t="str">
        <f t="shared" si="101"/>
        <v/>
      </c>
      <c r="DI78" s="19" t="str">
        <f t="shared" si="53"/>
        <v/>
      </c>
      <c r="DJ78" s="153" t="str">
        <f t="shared" si="54"/>
        <v/>
      </c>
      <c r="DK78" s="19" t="str">
        <f t="shared" si="55"/>
        <v/>
      </c>
      <c r="DL78" s="153" t="str">
        <f t="shared" si="56"/>
        <v/>
      </c>
      <c r="DM78" s="19" t="str">
        <f t="shared" si="57"/>
        <v/>
      </c>
      <c r="DN78" s="153" t="str">
        <f t="shared" si="58"/>
        <v/>
      </c>
      <c r="DO78" s="19" t="str">
        <f t="shared" si="59"/>
        <v/>
      </c>
      <c r="DP78" s="153" t="str">
        <f t="shared" si="60"/>
        <v/>
      </c>
      <c r="DQ78" s="19" t="str">
        <f t="shared" si="61"/>
        <v/>
      </c>
      <c r="DR78" s="153" t="str">
        <f t="shared" si="62"/>
        <v/>
      </c>
      <c r="DS78" s="19" t="str">
        <f t="shared" si="63"/>
        <v/>
      </c>
      <c r="DT78" s="153" t="str">
        <f t="shared" si="64"/>
        <v/>
      </c>
      <c r="DU78" s="19" t="str">
        <f t="shared" si="65"/>
        <v/>
      </c>
      <c r="DV78" s="153" t="str">
        <f t="shared" si="66"/>
        <v/>
      </c>
      <c r="DW78" s="19" t="str">
        <f t="shared" si="67"/>
        <v/>
      </c>
      <c r="DX78" s="153" t="str">
        <f t="shared" si="68"/>
        <v/>
      </c>
      <c r="DY78" s="19" t="str">
        <f t="shared" si="69"/>
        <v/>
      </c>
      <c r="DZ78" s="153" t="str">
        <f t="shared" si="70"/>
        <v/>
      </c>
      <c r="EA78" s="19" t="str">
        <f t="shared" si="71"/>
        <v/>
      </c>
      <c r="EB78" s="153" t="str">
        <f t="shared" si="72"/>
        <v/>
      </c>
      <c r="EC78" s="19" t="str">
        <f t="shared" si="73"/>
        <v/>
      </c>
      <c r="ED78" s="153" t="str">
        <f t="shared" si="74"/>
        <v/>
      </c>
      <c r="EE78" s="19" t="str">
        <f t="shared" si="75"/>
        <v/>
      </c>
      <c r="EF78" s="153" t="str">
        <f t="shared" si="76"/>
        <v/>
      </c>
      <c r="EG78" s="19" t="str">
        <f t="shared" si="77"/>
        <v/>
      </c>
      <c r="EH78" s="153" t="str">
        <f t="shared" si="78"/>
        <v/>
      </c>
      <c r="EI78" s="19" t="str">
        <f t="shared" si="79"/>
        <v/>
      </c>
      <c r="EJ78" s="153" t="str">
        <f t="shared" si="80"/>
        <v/>
      </c>
      <c r="EK78" s="19" t="str">
        <f t="shared" si="81"/>
        <v/>
      </c>
      <c r="EL78" s="153" t="str">
        <f t="shared" si="82"/>
        <v/>
      </c>
      <c r="EM78" s="19" t="str">
        <f t="shared" si="83"/>
        <v/>
      </c>
      <c r="EN78" s="153" t="str">
        <f t="shared" si="84"/>
        <v/>
      </c>
      <c r="EO78" s="19" t="str">
        <f t="shared" si="85"/>
        <v/>
      </c>
      <c r="EP78" s="153" t="str">
        <f t="shared" si="86"/>
        <v/>
      </c>
      <c r="EQ78" s="19" t="str">
        <f t="shared" si="87"/>
        <v/>
      </c>
      <c r="ER78" s="153" t="str">
        <f t="shared" si="88"/>
        <v/>
      </c>
      <c r="ES78" s="19" t="str">
        <f t="shared" si="89"/>
        <v/>
      </c>
      <c r="ET78" s="153" t="str">
        <f t="shared" si="90"/>
        <v/>
      </c>
    </row>
    <row r="79" spans="1:150" x14ac:dyDescent="0.25">
      <c r="A79" s="31"/>
      <c r="B79" s="91" t="str">
        <f t="shared" si="91"/>
        <v/>
      </c>
      <c r="C79" s="20" t="str">
        <f t="shared" si="51"/>
        <v/>
      </c>
      <c r="D79" s="97" t="str">
        <f t="shared" si="52"/>
        <v/>
      </c>
      <c r="E79" s="62" t="str">
        <f t="shared" si="92"/>
        <v/>
      </c>
      <c r="F79" s="31"/>
      <c r="G79" s="282"/>
      <c r="H79" s="283"/>
      <c r="I79" s="284"/>
      <c r="J79" s="285"/>
      <c r="K79" s="286"/>
      <c r="L79" s="287"/>
      <c r="M79" s="288"/>
      <c r="N79" s="287"/>
      <c r="O79" s="288"/>
      <c r="P79" s="287"/>
      <c r="Q79" s="288"/>
      <c r="R79" s="287"/>
      <c r="S79" s="288"/>
      <c r="T79" s="287"/>
      <c r="U79" s="288"/>
      <c r="V79" s="287"/>
      <c r="W79" s="288"/>
      <c r="X79" s="287"/>
      <c r="Y79" s="288"/>
      <c r="Z79" s="287"/>
      <c r="AA79" s="288"/>
      <c r="AB79" s="287"/>
      <c r="AC79" s="288"/>
      <c r="AD79" s="287"/>
      <c r="AE79" s="288"/>
      <c r="AF79" s="287"/>
      <c r="AG79" s="288"/>
      <c r="AH79" s="287"/>
      <c r="AI79" s="288"/>
      <c r="AJ79" s="287"/>
      <c r="AK79" s="288"/>
      <c r="AL79" s="287"/>
      <c r="AM79" s="288"/>
      <c r="AN79" s="287"/>
      <c r="AO79" s="288"/>
      <c r="AP79" s="287"/>
      <c r="AQ79" s="288"/>
      <c r="AR79" s="287"/>
      <c r="AS79" s="288"/>
      <c r="AT79" s="287"/>
      <c r="AU79" s="288"/>
      <c r="AV79" s="287"/>
      <c r="AW79" s="288"/>
      <c r="AX79" s="287"/>
      <c r="AY79" s="31"/>
      <c r="BA79" s="76" t="str">
        <f t="shared" si="93"/>
        <v/>
      </c>
      <c r="BC79" s="76" t="str">
        <f>IF('Stock List'!$K79="", "", 'Stock List'!$K79)</f>
        <v/>
      </c>
      <c r="BE79" s="106">
        <f>IFERROR(ROUND(((INDEX('Stock List'!$M$11:$M$1010, MATCH(L79, 'Stock List'!$K$11:$K$1010, 0))/INDEX('Stock List'!$L$11:$L$1010, MATCH(L79, 'Stock List'!$K$11:$K$1010, 0)))*K79), 2), 0)</f>
        <v>0</v>
      </c>
      <c r="BF79" s="20"/>
      <c r="BG79" s="20">
        <f>IFERROR(ROUND(((INDEX('Stock List'!$M$11:$M$1010, MATCH(N79, 'Stock List'!$K$11:$K$1010, 0))/INDEX('Stock List'!$L$11:$L$1010, MATCH(N79, 'Stock List'!$K$11:$K$1010, 0)))*M79), 2), 0)</f>
        <v>0</v>
      </c>
      <c r="BH79" s="20"/>
      <c r="BI79" s="20">
        <f>IFERROR(ROUND(((INDEX('Stock List'!$M$11:$M$1010, MATCH(P79, 'Stock List'!$K$11:$K$1010, 0))/INDEX('Stock List'!$L$11:$L$1010, MATCH(P79, 'Stock List'!$K$11:$K$1010, 0)))*O79), 2), 0)</f>
        <v>0</v>
      </c>
      <c r="BJ79" s="20"/>
      <c r="BK79" s="20">
        <f>IFERROR(ROUND(((INDEX('Stock List'!$M$11:$M$1010, MATCH(R79, 'Stock List'!$K$11:$K$1010, 0))/INDEX('Stock List'!$L$11:$L$1010, MATCH(R79, 'Stock List'!$K$11:$K$1010, 0)))*Q79), 2), 0)</f>
        <v>0</v>
      </c>
      <c r="BL79" s="20"/>
      <c r="BM79" s="20">
        <f>IFERROR(ROUND(((INDEX('Stock List'!$M$11:$M$1010, MATCH(T79, 'Stock List'!$K$11:$K$1010, 0))/INDEX('Stock List'!$L$11:$L$1010, MATCH(T79, 'Stock List'!$K$11:$K$1010, 0)))*S79), 2), 0)</f>
        <v>0</v>
      </c>
      <c r="BN79" s="20"/>
      <c r="BO79" s="20">
        <f>IFERROR(ROUND(((INDEX('Stock List'!$M$11:$M$1010, MATCH(V79, 'Stock List'!$K$11:$K$1010, 0))/INDEX('Stock List'!$L$11:$L$1010, MATCH(V79, 'Stock List'!$K$11:$K$1010, 0)))*U79), 2), 0)</f>
        <v>0</v>
      </c>
      <c r="BP79" s="20"/>
      <c r="BQ79" s="20">
        <f>IFERROR(ROUND(((INDEX('Stock List'!$M$11:$M$1010, MATCH(X79, 'Stock List'!$K$11:$K$1010, 0))/INDEX('Stock List'!$L$11:$L$1010, MATCH(X79, 'Stock List'!$K$11:$K$1010, 0)))*W79), 2), 0)</f>
        <v>0</v>
      </c>
      <c r="BR79" s="20"/>
      <c r="BS79" s="20">
        <f>IFERROR(ROUND(((INDEX('Stock List'!$M$11:$M$1010, MATCH(Z79, 'Stock List'!$K$11:$K$1010, 0))/INDEX('Stock List'!$L$11:$L$1010, MATCH(Z79, 'Stock List'!$K$11:$K$1010, 0)))*Y79), 2), 0)</f>
        <v>0</v>
      </c>
      <c r="BT79" s="20"/>
      <c r="BU79" s="20">
        <f>IFERROR(ROUND(((INDEX('Stock List'!$M$11:$M$1010, MATCH(AB79, 'Stock List'!$K$11:$K$1010, 0))/INDEX('Stock List'!$L$11:$L$1010, MATCH(AB79, 'Stock List'!$K$11:$K$1010, 0)))*AA79), 2), 0)</f>
        <v>0</v>
      </c>
      <c r="BV79" s="20"/>
      <c r="BW79" s="20">
        <f>IFERROR(ROUND(((INDEX('Stock List'!$M$11:$M$1010, MATCH(AD79, 'Stock List'!$K$11:$K$1010, 0))/INDEX('Stock List'!$L$11:$L$1010, MATCH(AD79, 'Stock List'!$K$11:$K$1010, 0)))*AC79), 2), 0)</f>
        <v>0</v>
      </c>
      <c r="BX79" s="20"/>
      <c r="BY79" s="20">
        <f>IFERROR(ROUND(((INDEX('Stock List'!$M$11:$M$1010, MATCH(AF79, 'Stock List'!$K$11:$K$1010, 0))/INDEX('Stock List'!$L$11:$L$1010, MATCH(AF79, 'Stock List'!$K$11:$K$1010, 0)))*AE79), 2), 0)</f>
        <v>0</v>
      </c>
      <c r="BZ79" s="20"/>
      <c r="CA79" s="20">
        <f>IFERROR(ROUND(((INDEX('Stock List'!$M$11:$M$1010, MATCH(AH79, 'Stock List'!$K$11:$K$1010, 0))/INDEX('Stock List'!$L$11:$L$1010, MATCH(AH79, 'Stock List'!$K$11:$K$1010, 0)))*AG79), 2), 0)</f>
        <v>0</v>
      </c>
      <c r="CB79" s="20"/>
      <c r="CC79" s="20">
        <f>IFERROR(ROUND(((INDEX('Stock List'!$M$11:$M$1010, MATCH(AJ79, 'Stock List'!$K$11:$K$1010, 0))/INDEX('Stock List'!$L$11:$L$1010, MATCH(AJ79, 'Stock List'!$K$11:$K$1010, 0)))*AI79), 2), 0)</f>
        <v>0</v>
      </c>
      <c r="CD79" s="20"/>
      <c r="CE79" s="20">
        <f>IFERROR(ROUND(((INDEX('Stock List'!$M$11:$M$1010, MATCH(AL79, 'Stock List'!$K$11:$K$1010, 0))/INDEX('Stock List'!$L$11:$L$1010, MATCH(AL79, 'Stock List'!$K$11:$K$1010, 0)))*AK79), 2), 0)</f>
        <v>0</v>
      </c>
      <c r="CF79" s="20"/>
      <c r="CG79" s="20">
        <f>IFERROR(ROUND(((INDEX('Stock List'!$M$11:$M$1010, MATCH(AN79, 'Stock List'!$K$11:$K$1010, 0))/INDEX('Stock List'!$L$11:$L$1010, MATCH(AN79, 'Stock List'!$K$11:$K$1010, 0)))*AM79), 2), 0)</f>
        <v>0</v>
      </c>
      <c r="CH79" s="20"/>
      <c r="CI79" s="20">
        <f>IFERROR(ROUND(((INDEX('Stock List'!$M$11:$M$1010, MATCH(AP79, 'Stock List'!$K$11:$K$1010, 0))/INDEX('Stock List'!$L$11:$L$1010, MATCH(AP79, 'Stock List'!$K$11:$K$1010, 0)))*AO79), 2), 0)</f>
        <v>0</v>
      </c>
      <c r="CJ79" s="20"/>
      <c r="CK79" s="20">
        <f>IFERROR(ROUND(((INDEX('Stock List'!$M$11:$M$1010, MATCH(AR79, 'Stock List'!$K$11:$K$1010, 0))/INDEX('Stock List'!$L$11:$L$1010, MATCH(AR79, 'Stock List'!$K$11:$K$1010, 0)))*AQ79), 2), 0)</f>
        <v>0</v>
      </c>
      <c r="CL79" s="20"/>
      <c r="CM79" s="20">
        <f>IFERROR(ROUND(((INDEX('Stock List'!$M$11:$M$1010, MATCH(AT79, 'Stock List'!$K$11:$K$1010, 0))/INDEX('Stock List'!$L$11:$L$1010, MATCH(AT79, 'Stock List'!$K$11:$K$1010, 0)))*AS79), 2), 0)</f>
        <v>0</v>
      </c>
      <c r="CN79" s="20"/>
      <c r="CO79" s="20">
        <f>IFERROR(ROUND(((INDEX('Stock List'!$M$11:$M$1010, MATCH(AV79, 'Stock List'!$K$11:$K$1010, 0))/INDEX('Stock List'!$L$11:$L$1010, MATCH(AV79, 'Stock List'!$K$11:$K$1010, 0)))*AU79), 2), 0)</f>
        <v>0</v>
      </c>
      <c r="CP79" s="20"/>
      <c r="CQ79" s="20">
        <f>IFERROR(ROUND(((INDEX('Stock List'!$M$11:$M$1010, MATCH(AX79, 'Stock List'!$K$11:$K$1010, 0))/INDEX('Stock List'!$L$11:$L$1010, MATCH(AX79, 'Stock List'!$K$11:$K$1010, 0)))*AW79), 2), 0)</f>
        <v>0</v>
      </c>
      <c r="CR79" s="22"/>
      <c r="CT79" s="106" t="str">
        <f t="shared" si="94"/>
        <v/>
      </c>
      <c r="CU79" s="22" t="str">
        <f t="shared" si="95"/>
        <v/>
      </c>
      <c r="CX79" s="106" t="str">
        <f t="shared" si="96"/>
        <v/>
      </c>
      <c r="CY79" s="20" t="str">
        <f t="shared" si="97"/>
        <v/>
      </c>
      <c r="CZ79" s="22" t="str">
        <f t="shared" si="98"/>
        <v/>
      </c>
      <c r="DB79" s="76" t="str">
        <f>IF($H79="", "", COUNTIF($G$11:$G$1010, "&gt;"&amp;$G79)+1+COUNTIF($G$11:$G79, $G79)-1)</f>
        <v/>
      </c>
      <c r="DC79" s="76" t="str">
        <f>IF($H79="", "", COUNTIF($CZ$11:$CZ$1010, "&gt;"&amp;$CZ79)+1+COUNTIF($CZ$11:$CZ79, $CZ79)-1)</f>
        <v/>
      </c>
      <c r="DE79" s="147" t="str">
        <f t="shared" si="99"/>
        <v/>
      </c>
      <c r="DF79" s="148"/>
      <c r="DG79" s="19" t="str">
        <f t="shared" si="100"/>
        <v/>
      </c>
      <c r="DH79" s="153" t="str">
        <f t="shared" si="101"/>
        <v/>
      </c>
      <c r="DI79" s="19" t="str">
        <f t="shared" si="53"/>
        <v/>
      </c>
      <c r="DJ79" s="153" t="str">
        <f t="shared" si="54"/>
        <v/>
      </c>
      <c r="DK79" s="19" t="str">
        <f t="shared" si="55"/>
        <v/>
      </c>
      <c r="DL79" s="153" t="str">
        <f t="shared" si="56"/>
        <v/>
      </c>
      <c r="DM79" s="19" t="str">
        <f t="shared" si="57"/>
        <v/>
      </c>
      <c r="DN79" s="153" t="str">
        <f t="shared" si="58"/>
        <v/>
      </c>
      <c r="DO79" s="19" t="str">
        <f t="shared" si="59"/>
        <v/>
      </c>
      <c r="DP79" s="153" t="str">
        <f t="shared" si="60"/>
        <v/>
      </c>
      <c r="DQ79" s="19" t="str">
        <f t="shared" si="61"/>
        <v/>
      </c>
      <c r="DR79" s="153" t="str">
        <f t="shared" si="62"/>
        <v/>
      </c>
      <c r="DS79" s="19" t="str">
        <f t="shared" si="63"/>
        <v/>
      </c>
      <c r="DT79" s="153" t="str">
        <f t="shared" si="64"/>
        <v/>
      </c>
      <c r="DU79" s="19" t="str">
        <f t="shared" si="65"/>
        <v/>
      </c>
      <c r="DV79" s="153" t="str">
        <f t="shared" si="66"/>
        <v/>
      </c>
      <c r="DW79" s="19" t="str">
        <f t="shared" si="67"/>
        <v/>
      </c>
      <c r="DX79" s="153" t="str">
        <f t="shared" si="68"/>
        <v/>
      </c>
      <c r="DY79" s="19" t="str">
        <f t="shared" si="69"/>
        <v/>
      </c>
      <c r="DZ79" s="153" t="str">
        <f t="shared" si="70"/>
        <v/>
      </c>
      <c r="EA79" s="19" t="str">
        <f t="shared" si="71"/>
        <v/>
      </c>
      <c r="EB79" s="153" t="str">
        <f t="shared" si="72"/>
        <v/>
      </c>
      <c r="EC79" s="19" t="str">
        <f t="shared" si="73"/>
        <v/>
      </c>
      <c r="ED79" s="153" t="str">
        <f t="shared" si="74"/>
        <v/>
      </c>
      <c r="EE79" s="19" t="str">
        <f t="shared" si="75"/>
        <v/>
      </c>
      <c r="EF79" s="153" t="str">
        <f t="shared" si="76"/>
        <v/>
      </c>
      <c r="EG79" s="19" t="str">
        <f t="shared" si="77"/>
        <v/>
      </c>
      <c r="EH79" s="153" t="str">
        <f t="shared" si="78"/>
        <v/>
      </c>
      <c r="EI79" s="19" t="str">
        <f t="shared" si="79"/>
        <v/>
      </c>
      <c r="EJ79" s="153" t="str">
        <f t="shared" si="80"/>
        <v/>
      </c>
      <c r="EK79" s="19" t="str">
        <f t="shared" si="81"/>
        <v/>
      </c>
      <c r="EL79" s="153" t="str">
        <f t="shared" si="82"/>
        <v/>
      </c>
      <c r="EM79" s="19" t="str">
        <f t="shared" si="83"/>
        <v/>
      </c>
      <c r="EN79" s="153" t="str">
        <f t="shared" si="84"/>
        <v/>
      </c>
      <c r="EO79" s="19" t="str">
        <f t="shared" si="85"/>
        <v/>
      </c>
      <c r="EP79" s="153" t="str">
        <f t="shared" si="86"/>
        <v/>
      </c>
      <c r="EQ79" s="19" t="str">
        <f t="shared" si="87"/>
        <v/>
      </c>
      <c r="ER79" s="153" t="str">
        <f t="shared" si="88"/>
        <v/>
      </c>
      <c r="ES79" s="19" t="str">
        <f t="shared" si="89"/>
        <v/>
      </c>
      <c r="ET79" s="153" t="str">
        <f t="shared" si="90"/>
        <v/>
      </c>
    </row>
    <row r="80" spans="1:150" x14ac:dyDescent="0.25">
      <c r="A80" s="31"/>
      <c r="B80" s="91" t="str">
        <f t="shared" si="91"/>
        <v/>
      </c>
      <c r="C80" s="20" t="str">
        <f t="shared" si="51"/>
        <v/>
      </c>
      <c r="D80" s="97" t="str">
        <f t="shared" si="52"/>
        <v/>
      </c>
      <c r="E80" s="62" t="str">
        <f t="shared" si="92"/>
        <v/>
      </c>
      <c r="F80" s="31"/>
      <c r="G80" s="282"/>
      <c r="H80" s="283"/>
      <c r="I80" s="284"/>
      <c r="J80" s="285"/>
      <c r="K80" s="286"/>
      <c r="L80" s="287"/>
      <c r="M80" s="288"/>
      <c r="N80" s="287"/>
      <c r="O80" s="288"/>
      <c r="P80" s="287"/>
      <c r="Q80" s="288"/>
      <c r="R80" s="287"/>
      <c r="S80" s="288"/>
      <c r="T80" s="287"/>
      <c r="U80" s="288"/>
      <c r="V80" s="287"/>
      <c r="W80" s="288"/>
      <c r="X80" s="287"/>
      <c r="Y80" s="288"/>
      <c r="Z80" s="287"/>
      <c r="AA80" s="288"/>
      <c r="AB80" s="287"/>
      <c r="AC80" s="288"/>
      <c r="AD80" s="287"/>
      <c r="AE80" s="288"/>
      <c r="AF80" s="287"/>
      <c r="AG80" s="288"/>
      <c r="AH80" s="287"/>
      <c r="AI80" s="288"/>
      <c r="AJ80" s="287"/>
      <c r="AK80" s="288"/>
      <c r="AL80" s="287"/>
      <c r="AM80" s="288"/>
      <c r="AN80" s="287"/>
      <c r="AO80" s="288"/>
      <c r="AP80" s="287"/>
      <c r="AQ80" s="288"/>
      <c r="AR80" s="287"/>
      <c r="AS80" s="288"/>
      <c r="AT80" s="287"/>
      <c r="AU80" s="288"/>
      <c r="AV80" s="287"/>
      <c r="AW80" s="288"/>
      <c r="AX80" s="287"/>
      <c r="AY80" s="31"/>
      <c r="BA80" s="76" t="str">
        <f t="shared" si="93"/>
        <v/>
      </c>
      <c r="BC80" s="76" t="str">
        <f>IF('Stock List'!$K80="", "", 'Stock List'!$K80)</f>
        <v/>
      </c>
      <c r="BE80" s="106">
        <f>IFERROR(ROUND(((INDEX('Stock List'!$M$11:$M$1010, MATCH(L80, 'Stock List'!$K$11:$K$1010, 0))/INDEX('Stock List'!$L$11:$L$1010, MATCH(L80, 'Stock List'!$K$11:$K$1010, 0)))*K80), 2), 0)</f>
        <v>0</v>
      </c>
      <c r="BF80" s="20"/>
      <c r="BG80" s="20">
        <f>IFERROR(ROUND(((INDEX('Stock List'!$M$11:$M$1010, MATCH(N80, 'Stock List'!$K$11:$K$1010, 0))/INDEX('Stock List'!$L$11:$L$1010, MATCH(N80, 'Stock List'!$K$11:$K$1010, 0)))*M80), 2), 0)</f>
        <v>0</v>
      </c>
      <c r="BH80" s="20"/>
      <c r="BI80" s="20">
        <f>IFERROR(ROUND(((INDEX('Stock List'!$M$11:$M$1010, MATCH(P80, 'Stock List'!$K$11:$K$1010, 0))/INDEX('Stock List'!$L$11:$L$1010, MATCH(P80, 'Stock List'!$K$11:$K$1010, 0)))*O80), 2), 0)</f>
        <v>0</v>
      </c>
      <c r="BJ80" s="20"/>
      <c r="BK80" s="20">
        <f>IFERROR(ROUND(((INDEX('Stock List'!$M$11:$M$1010, MATCH(R80, 'Stock List'!$K$11:$K$1010, 0))/INDEX('Stock List'!$L$11:$L$1010, MATCH(R80, 'Stock List'!$K$11:$K$1010, 0)))*Q80), 2), 0)</f>
        <v>0</v>
      </c>
      <c r="BL80" s="20"/>
      <c r="BM80" s="20">
        <f>IFERROR(ROUND(((INDEX('Stock List'!$M$11:$M$1010, MATCH(T80, 'Stock List'!$K$11:$K$1010, 0))/INDEX('Stock List'!$L$11:$L$1010, MATCH(T80, 'Stock List'!$K$11:$K$1010, 0)))*S80), 2), 0)</f>
        <v>0</v>
      </c>
      <c r="BN80" s="20"/>
      <c r="BO80" s="20">
        <f>IFERROR(ROUND(((INDEX('Stock List'!$M$11:$M$1010, MATCH(V80, 'Stock List'!$K$11:$K$1010, 0))/INDEX('Stock List'!$L$11:$L$1010, MATCH(V80, 'Stock List'!$K$11:$K$1010, 0)))*U80), 2), 0)</f>
        <v>0</v>
      </c>
      <c r="BP80" s="20"/>
      <c r="BQ80" s="20">
        <f>IFERROR(ROUND(((INDEX('Stock List'!$M$11:$M$1010, MATCH(X80, 'Stock List'!$K$11:$K$1010, 0))/INDEX('Stock List'!$L$11:$L$1010, MATCH(X80, 'Stock List'!$K$11:$K$1010, 0)))*W80), 2), 0)</f>
        <v>0</v>
      </c>
      <c r="BR80" s="20"/>
      <c r="BS80" s="20">
        <f>IFERROR(ROUND(((INDEX('Stock List'!$M$11:$M$1010, MATCH(Z80, 'Stock List'!$K$11:$K$1010, 0))/INDEX('Stock List'!$L$11:$L$1010, MATCH(Z80, 'Stock List'!$K$11:$K$1010, 0)))*Y80), 2), 0)</f>
        <v>0</v>
      </c>
      <c r="BT80" s="20"/>
      <c r="BU80" s="20">
        <f>IFERROR(ROUND(((INDEX('Stock List'!$M$11:$M$1010, MATCH(AB80, 'Stock List'!$K$11:$K$1010, 0))/INDEX('Stock List'!$L$11:$L$1010, MATCH(AB80, 'Stock List'!$K$11:$K$1010, 0)))*AA80), 2), 0)</f>
        <v>0</v>
      </c>
      <c r="BV80" s="20"/>
      <c r="BW80" s="20">
        <f>IFERROR(ROUND(((INDEX('Stock List'!$M$11:$M$1010, MATCH(AD80, 'Stock List'!$K$11:$K$1010, 0))/INDEX('Stock List'!$L$11:$L$1010, MATCH(AD80, 'Stock List'!$K$11:$K$1010, 0)))*AC80), 2), 0)</f>
        <v>0</v>
      </c>
      <c r="BX80" s="20"/>
      <c r="BY80" s="20">
        <f>IFERROR(ROUND(((INDEX('Stock List'!$M$11:$M$1010, MATCH(AF80, 'Stock List'!$K$11:$K$1010, 0))/INDEX('Stock List'!$L$11:$L$1010, MATCH(AF80, 'Stock List'!$K$11:$K$1010, 0)))*AE80), 2), 0)</f>
        <v>0</v>
      </c>
      <c r="BZ80" s="20"/>
      <c r="CA80" s="20">
        <f>IFERROR(ROUND(((INDEX('Stock List'!$M$11:$M$1010, MATCH(AH80, 'Stock List'!$K$11:$K$1010, 0))/INDEX('Stock List'!$L$11:$L$1010, MATCH(AH80, 'Stock List'!$K$11:$K$1010, 0)))*AG80), 2), 0)</f>
        <v>0</v>
      </c>
      <c r="CB80" s="20"/>
      <c r="CC80" s="20">
        <f>IFERROR(ROUND(((INDEX('Stock List'!$M$11:$M$1010, MATCH(AJ80, 'Stock List'!$K$11:$K$1010, 0))/INDEX('Stock List'!$L$11:$L$1010, MATCH(AJ80, 'Stock List'!$K$11:$K$1010, 0)))*AI80), 2), 0)</f>
        <v>0</v>
      </c>
      <c r="CD80" s="20"/>
      <c r="CE80" s="20">
        <f>IFERROR(ROUND(((INDEX('Stock List'!$M$11:$M$1010, MATCH(AL80, 'Stock List'!$K$11:$K$1010, 0))/INDEX('Stock List'!$L$11:$L$1010, MATCH(AL80, 'Stock List'!$K$11:$K$1010, 0)))*AK80), 2), 0)</f>
        <v>0</v>
      </c>
      <c r="CF80" s="20"/>
      <c r="CG80" s="20">
        <f>IFERROR(ROUND(((INDEX('Stock List'!$M$11:$M$1010, MATCH(AN80, 'Stock List'!$K$11:$K$1010, 0))/INDEX('Stock List'!$L$11:$L$1010, MATCH(AN80, 'Stock List'!$K$11:$K$1010, 0)))*AM80), 2), 0)</f>
        <v>0</v>
      </c>
      <c r="CH80" s="20"/>
      <c r="CI80" s="20">
        <f>IFERROR(ROUND(((INDEX('Stock List'!$M$11:$M$1010, MATCH(AP80, 'Stock List'!$K$11:$K$1010, 0))/INDEX('Stock List'!$L$11:$L$1010, MATCH(AP80, 'Stock List'!$K$11:$K$1010, 0)))*AO80), 2), 0)</f>
        <v>0</v>
      </c>
      <c r="CJ80" s="20"/>
      <c r="CK80" s="20">
        <f>IFERROR(ROUND(((INDEX('Stock List'!$M$11:$M$1010, MATCH(AR80, 'Stock List'!$K$11:$K$1010, 0))/INDEX('Stock List'!$L$11:$L$1010, MATCH(AR80, 'Stock List'!$K$11:$K$1010, 0)))*AQ80), 2), 0)</f>
        <v>0</v>
      </c>
      <c r="CL80" s="20"/>
      <c r="CM80" s="20">
        <f>IFERROR(ROUND(((INDEX('Stock List'!$M$11:$M$1010, MATCH(AT80, 'Stock List'!$K$11:$K$1010, 0))/INDEX('Stock List'!$L$11:$L$1010, MATCH(AT80, 'Stock List'!$K$11:$K$1010, 0)))*AS80), 2), 0)</f>
        <v>0</v>
      </c>
      <c r="CN80" s="20"/>
      <c r="CO80" s="20">
        <f>IFERROR(ROUND(((INDEX('Stock List'!$M$11:$M$1010, MATCH(AV80, 'Stock List'!$K$11:$K$1010, 0))/INDEX('Stock List'!$L$11:$L$1010, MATCH(AV80, 'Stock List'!$K$11:$K$1010, 0)))*AU80), 2), 0)</f>
        <v>0</v>
      </c>
      <c r="CP80" s="20"/>
      <c r="CQ80" s="20">
        <f>IFERROR(ROUND(((INDEX('Stock List'!$M$11:$M$1010, MATCH(AX80, 'Stock List'!$K$11:$K$1010, 0))/INDEX('Stock List'!$L$11:$L$1010, MATCH(AX80, 'Stock List'!$K$11:$K$1010, 0)))*AW80), 2), 0)</f>
        <v>0</v>
      </c>
      <c r="CR80" s="22"/>
      <c r="CT80" s="106" t="str">
        <f t="shared" si="94"/>
        <v/>
      </c>
      <c r="CU80" s="22" t="str">
        <f t="shared" si="95"/>
        <v/>
      </c>
      <c r="CX80" s="106" t="str">
        <f t="shared" si="96"/>
        <v/>
      </c>
      <c r="CY80" s="20" t="str">
        <f t="shared" si="97"/>
        <v/>
      </c>
      <c r="CZ80" s="22" t="str">
        <f t="shared" si="98"/>
        <v/>
      </c>
      <c r="DB80" s="76" t="str">
        <f>IF($H80="", "", COUNTIF($G$11:$G$1010, "&gt;"&amp;$G80)+1+COUNTIF($G$11:$G80, $G80)-1)</f>
        <v/>
      </c>
      <c r="DC80" s="76" t="str">
        <f>IF($H80="", "", COUNTIF($CZ$11:$CZ$1010, "&gt;"&amp;$CZ80)+1+COUNTIF($CZ$11:$CZ80, $CZ80)-1)</f>
        <v/>
      </c>
      <c r="DE80" s="147" t="str">
        <f t="shared" si="99"/>
        <v/>
      </c>
      <c r="DF80" s="148"/>
      <c r="DG80" s="19" t="str">
        <f t="shared" si="100"/>
        <v/>
      </c>
      <c r="DH80" s="153" t="str">
        <f t="shared" si="101"/>
        <v/>
      </c>
      <c r="DI80" s="19" t="str">
        <f t="shared" si="53"/>
        <v/>
      </c>
      <c r="DJ80" s="153" t="str">
        <f t="shared" si="54"/>
        <v/>
      </c>
      <c r="DK80" s="19" t="str">
        <f t="shared" si="55"/>
        <v/>
      </c>
      <c r="DL80" s="153" t="str">
        <f t="shared" si="56"/>
        <v/>
      </c>
      <c r="DM80" s="19" t="str">
        <f t="shared" si="57"/>
        <v/>
      </c>
      <c r="DN80" s="153" t="str">
        <f t="shared" si="58"/>
        <v/>
      </c>
      <c r="DO80" s="19" t="str">
        <f t="shared" si="59"/>
        <v/>
      </c>
      <c r="DP80" s="153" t="str">
        <f t="shared" si="60"/>
        <v/>
      </c>
      <c r="DQ80" s="19" t="str">
        <f t="shared" si="61"/>
        <v/>
      </c>
      <c r="DR80" s="153" t="str">
        <f t="shared" si="62"/>
        <v/>
      </c>
      <c r="DS80" s="19" t="str">
        <f t="shared" si="63"/>
        <v/>
      </c>
      <c r="DT80" s="153" t="str">
        <f t="shared" si="64"/>
        <v/>
      </c>
      <c r="DU80" s="19" t="str">
        <f t="shared" si="65"/>
        <v/>
      </c>
      <c r="DV80" s="153" t="str">
        <f t="shared" si="66"/>
        <v/>
      </c>
      <c r="DW80" s="19" t="str">
        <f t="shared" si="67"/>
        <v/>
      </c>
      <c r="DX80" s="153" t="str">
        <f t="shared" si="68"/>
        <v/>
      </c>
      <c r="DY80" s="19" t="str">
        <f t="shared" si="69"/>
        <v/>
      </c>
      <c r="DZ80" s="153" t="str">
        <f t="shared" si="70"/>
        <v/>
      </c>
      <c r="EA80" s="19" t="str">
        <f t="shared" si="71"/>
        <v/>
      </c>
      <c r="EB80" s="153" t="str">
        <f t="shared" si="72"/>
        <v/>
      </c>
      <c r="EC80" s="19" t="str">
        <f t="shared" si="73"/>
        <v/>
      </c>
      <c r="ED80" s="153" t="str">
        <f t="shared" si="74"/>
        <v/>
      </c>
      <c r="EE80" s="19" t="str">
        <f t="shared" si="75"/>
        <v/>
      </c>
      <c r="EF80" s="153" t="str">
        <f t="shared" si="76"/>
        <v/>
      </c>
      <c r="EG80" s="19" t="str">
        <f t="shared" si="77"/>
        <v/>
      </c>
      <c r="EH80" s="153" t="str">
        <f t="shared" si="78"/>
        <v/>
      </c>
      <c r="EI80" s="19" t="str">
        <f t="shared" si="79"/>
        <v/>
      </c>
      <c r="EJ80" s="153" t="str">
        <f t="shared" si="80"/>
        <v/>
      </c>
      <c r="EK80" s="19" t="str">
        <f t="shared" si="81"/>
        <v/>
      </c>
      <c r="EL80" s="153" t="str">
        <f t="shared" si="82"/>
        <v/>
      </c>
      <c r="EM80" s="19" t="str">
        <f t="shared" si="83"/>
        <v/>
      </c>
      <c r="EN80" s="153" t="str">
        <f t="shared" si="84"/>
        <v/>
      </c>
      <c r="EO80" s="19" t="str">
        <f t="shared" si="85"/>
        <v/>
      </c>
      <c r="EP80" s="153" t="str">
        <f t="shared" si="86"/>
        <v/>
      </c>
      <c r="EQ80" s="19" t="str">
        <f t="shared" si="87"/>
        <v/>
      </c>
      <c r="ER80" s="153" t="str">
        <f t="shared" si="88"/>
        <v/>
      </c>
      <c r="ES80" s="19" t="str">
        <f t="shared" si="89"/>
        <v/>
      </c>
      <c r="ET80" s="153" t="str">
        <f t="shared" si="90"/>
        <v/>
      </c>
    </row>
    <row r="81" spans="1:150" x14ac:dyDescent="0.25">
      <c r="A81" s="31"/>
      <c r="B81" s="91" t="str">
        <f t="shared" si="91"/>
        <v/>
      </c>
      <c r="C81" s="20" t="str">
        <f t="shared" si="51"/>
        <v/>
      </c>
      <c r="D81" s="97" t="str">
        <f t="shared" si="52"/>
        <v/>
      </c>
      <c r="E81" s="62" t="str">
        <f t="shared" si="92"/>
        <v/>
      </c>
      <c r="F81" s="31"/>
      <c r="G81" s="282"/>
      <c r="H81" s="283"/>
      <c r="I81" s="284"/>
      <c r="J81" s="285"/>
      <c r="K81" s="286"/>
      <c r="L81" s="287"/>
      <c r="M81" s="288"/>
      <c r="N81" s="287"/>
      <c r="O81" s="288"/>
      <c r="P81" s="287"/>
      <c r="Q81" s="288"/>
      <c r="R81" s="287"/>
      <c r="S81" s="288"/>
      <c r="T81" s="287"/>
      <c r="U81" s="288"/>
      <c r="V81" s="287"/>
      <c r="W81" s="288"/>
      <c r="X81" s="287"/>
      <c r="Y81" s="288"/>
      <c r="Z81" s="287"/>
      <c r="AA81" s="288"/>
      <c r="AB81" s="287"/>
      <c r="AC81" s="288"/>
      <c r="AD81" s="287"/>
      <c r="AE81" s="288"/>
      <c r="AF81" s="287"/>
      <c r="AG81" s="288"/>
      <c r="AH81" s="287"/>
      <c r="AI81" s="288"/>
      <c r="AJ81" s="287"/>
      <c r="AK81" s="288"/>
      <c r="AL81" s="287"/>
      <c r="AM81" s="288"/>
      <c r="AN81" s="287"/>
      <c r="AO81" s="288"/>
      <c r="AP81" s="287"/>
      <c r="AQ81" s="288"/>
      <c r="AR81" s="287"/>
      <c r="AS81" s="288"/>
      <c r="AT81" s="287"/>
      <c r="AU81" s="288"/>
      <c r="AV81" s="287"/>
      <c r="AW81" s="288"/>
      <c r="AX81" s="287"/>
      <c r="AY81" s="31"/>
      <c r="BA81" s="76" t="str">
        <f t="shared" si="93"/>
        <v/>
      </c>
      <c r="BC81" s="76" t="str">
        <f>IF('Stock List'!$K81="", "", 'Stock List'!$K81)</f>
        <v/>
      </c>
      <c r="BE81" s="106">
        <f>IFERROR(ROUND(((INDEX('Stock List'!$M$11:$M$1010, MATCH(L81, 'Stock List'!$K$11:$K$1010, 0))/INDEX('Stock List'!$L$11:$L$1010, MATCH(L81, 'Stock List'!$K$11:$K$1010, 0)))*K81), 2), 0)</f>
        <v>0</v>
      </c>
      <c r="BF81" s="20"/>
      <c r="BG81" s="20">
        <f>IFERROR(ROUND(((INDEX('Stock List'!$M$11:$M$1010, MATCH(N81, 'Stock List'!$K$11:$K$1010, 0))/INDEX('Stock List'!$L$11:$L$1010, MATCH(N81, 'Stock List'!$K$11:$K$1010, 0)))*M81), 2), 0)</f>
        <v>0</v>
      </c>
      <c r="BH81" s="20"/>
      <c r="BI81" s="20">
        <f>IFERROR(ROUND(((INDEX('Stock List'!$M$11:$M$1010, MATCH(P81, 'Stock List'!$K$11:$K$1010, 0))/INDEX('Stock List'!$L$11:$L$1010, MATCH(P81, 'Stock List'!$K$11:$K$1010, 0)))*O81), 2), 0)</f>
        <v>0</v>
      </c>
      <c r="BJ81" s="20"/>
      <c r="BK81" s="20">
        <f>IFERROR(ROUND(((INDEX('Stock List'!$M$11:$M$1010, MATCH(R81, 'Stock List'!$K$11:$K$1010, 0))/INDEX('Stock List'!$L$11:$L$1010, MATCH(R81, 'Stock List'!$K$11:$K$1010, 0)))*Q81), 2), 0)</f>
        <v>0</v>
      </c>
      <c r="BL81" s="20"/>
      <c r="BM81" s="20">
        <f>IFERROR(ROUND(((INDEX('Stock List'!$M$11:$M$1010, MATCH(T81, 'Stock List'!$K$11:$K$1010, 0))/INDEX('Stock List'!$L$11:$L$1010, MATCH(T81, 'Stock List'!$K$11:$K$1010, 0)))*S81), 2), 0)</f>
        <v>0</v>
      </c>
      <c r="BN81" s="20"/>
      <c r="BO81" s="20">
        <f>IFERROR(ROUND(((INDEX('Stock List'!$M$11:$M$1010, MATCH(V81, 'Stock List'!$K$11:$K$1010, 0))/INDEX('Stock List'!$L$11:$L$1010, MATCH(V81, 'Stock List'!$K$11:$K$1010, 0)))*U81), 2), 0)</f>
        <v>0</v>
      </c>
      <c r="BP81" s="20"/>
      <c r="BQ81" s="20">
        <f>IFERROR(ROUND(((INDEX('Stock List'!$M$11:$M$1010, MATCH(X81, 'Stock List'!$K$11:$K$1010, 0))/INDEX('Stock List'!$L$11:$L$1010, MATCH(X81, 'Stock List'!$K$11:$K$1010, 0)))*W81), 2), 0)</f>
        <v>0</v>
      </c>
      <c r="BR81" s="20"/>
      <c r="BS81" s="20">
        <f>IFERROR(ROUND(((INDEX('Stock List'!$M$11:$M$1010, MATCH(Z81, 'Stock List'!$K$11:$K$1010, 0))/INDEX('Stock List'!$L$11:$L$1010, MATCH(Z81, 'Stock List'!$K$11:$K$1010, 0)))*Y81), 2), 0)</f>
        <v>0</v>
      </c>
      <c r="BT81" s="20"/>
      <c r="BU81" s="20">
        <f>IFERROR(ROUND(((INDEX('Stock List'!$M$11:$M$1010, MATCH(AB81, 'Stock List'!$K$11:$K$1010, 0))/INDEX('Stock List'!$L$11:$L$1010, MATCH(AB81, 'Stock List'!$K$11:$K$1010, 0)))*AA81), 2), 0)</f>
        <v>0</v>
      </c>
      <c r="BV81" s="20"/>
      <c r="BW81" s="20">
        <f>IFERROR(ROUND(((INDEX('Stock List'!$M$11:$M$1010, MATCH(AD81, 'Stock List'!$K$11:$K$1010, 0))/INDEX('Stock List'!$L$11:$L$1010, MATCH(AD81, 'Stock List'!$K$11:$K$1010, 0)))*AC81), 2), 0)</f>
        <v>0</v>
      </c>
      <c r="BX81" s="20"/>
      <c r="BY81" s="20">
        <f>IFERROR(ROUND(((INDEX('Stock List'!$M$11:$M$1010, MATCH(AF81, 'Stock List'!$K$11:$K$1010, 0))/INDEX('Stock List'!$L$11:$L$1010, MATCH(AF81, 'Stock List'!$K$11:$K$1010, 0)))*AE81), 2), 0)</f>
        <v>0</v>
      </c>
      <c r="BZ81" s="20"/>
      <c r="CA81" s="20">
        <f>IFERROR(ROUND(((INDEX('Stock List'!$M$11:$M$1010, MATCH(AH81, 'Stock List'!$K$11:$K$1010, 0))/INDEX('Stock List'!$L$11:$L$1010, MATCH(AH81, 'Stock List'!$K$11:$K$1010, 0)))*AG81), 2), 0)</f>
        <v>0</v>
      </c>
      <c r="CB81" s="20"/>
      <c r="CC81" s="20">
        <f>IFERROR(ROUND(((INDEX('Stock List'!$M$11:$M$1010, MATCH(AJ81, 'Stock List'!$K$11:$K$1010, 0))/INDEX('Stock List'!$L$11:$L$1010, MATCH(AJ81, 'Stock List'!$K$11:$K$1010, 0)))*AI81), 2), 0)</f>
        <v>0</v>
      </c>
      <c r="CD81" s="20"/>
      <c r="CE81" s="20">
        <f>IFERROR(ROUND(((INDEX('Stock List'!$M$11:$M$1010, MATCH(AL81, 'Stock List'!$K$11:$K$1010, 0))/INDEX('Stock List'!$L$11:$L$1010, MATCH(AL81, 'Stock List'!$K$11:$K$1010, 0)))*AK81), 2), 0)</f>
        <v>0</v>
      </c>
      <c r="CF81" s="20"/>
      <c r="CG81" s="20">
        <f>IFERROR(ROUND(((INDEX('Stock List'!$M$11:$M$1010, MATCH(AN81, 'Stock List'!$K$11:$K$1010, 0))/INDEX('Stock List'!$L$11:$L$1010, MATCH(AN81, 'Stock List'!$K$11:$K$1010, 0)))*AM81), 2), 0)</f>
        <v>0</v>
      </c>
      <c r="CH81" s="20"/>
      <c r="CI81" s="20">
        <f>IFERROR(ROUND(((INDEX('Stock List'!$M$11:$M$1010, MATCH(AP81, 'Stock List'!$K$11:$K$1010, 0))/INDEX('Stock List'!$L$11:$L$1010, MATCH(AP81, 'Stock List'!$K$11:$K$1010, 0)))*AO81), 2), 0)</f>
        <v>0</v>
      </c>
      <c r="CJ81" s="20"/>
      <c r="CK81" s="20">
        <f>IFERROR(ROUND(((INDEX('Stock List'!$M$11:$M$1010, MATCH(AR81, 'Stock List'!$K$11:$K$1010, 0))/INDEX('Stock List'!$L$11:$L$1010, MATCH(AR81, 'Stock List'!$K$11:$K$1010, 0)))*AQ81), 2), 0)</f>
        <v>0</v>
      </c>
      <c r="CL81" s="20"/>
      <c r="CM81" s="20">
        <f>IFERROR(ROUND(((INDEX('Stock List'!$M$11:$M$1010, MATCH(AT81, 'Stock List'!$K$11:$K$1010, 0))/INDEX('Stock List'!$L$11:$L$1010, MATCH(AT81, 'Stock List'!$K$11:$K$1010, 0)))*AS81), 2), 0)</f>
        <v>0</v>
      </c>
      <c r="CN81" s="20"/>
      <c r="CO81" s="20">
        <f>IFERROR(ROUND(((INDEX('Stock List'!$M$11:$M$1010, MATCH(AV81, 'Stock List'!$K$11:$K$1010, 0))/INDEX('Stock List'!$L$11:$L$1010, MATCH(AV81, 'Stock List'!$K$11:$K$1010, 0)))*AU81), 2), 0)</f>
        <v>0</v>
      </c>
      <c r="CP81" s="20"/>
      <c r="CQ81" s="20">
        <f>IFERROR(ROUND(((INDEX('Stock List'!$M$11:$M$1010, MATCH(AX81, 'Stock List'!$K$11:$K$1010, 0))/INDEX('Stock List'!$L$11:$L$1010, MATCH(AX81, 'Stock List'!$K$11:$K$1010, 0)))*AW81), 2), 0)</f>
        <v>0</v>
      </c>
      <c r="CR81" s="22"/>
      <c r="CT81" s="106" t="str">
        <f t="shared" si="94"/>
        <v/>
      </c>
      <c r="CU81" s="22" t="str">
        <f t="shared" si="95"/>
        <v/>
      </c>
      <c r="CX81" s="106" t="str">
        <f t="shared" si="96"/>
        <v/>
      </c>
      <c r="CY81" s="20" t="str">
        <f t="shared" si="97"/>
        <v/>
      </c>
      <c r="CZ81" s="22" t="str">
        <f t="shared" si="98"/>
        <v/>
      </c>
      <c r="DB81" s="76" t="str">
        <f>IF($H81="", "", COUNTIF($G$11:$G$1010, "&gt;"&amp;$G81)+1+COUNTIF($G$11:$G81, $G81)-1)</f>
        <v/>
      </c>
      <c r="DC81" s="76" t="str">
        <f>IF($H81="", "", COUNTIF($CZ$11:$CZ$1010, "&gt;"&amp;$CZ81)+1+COUNTIF($CZ$11:$CZ81, $CZ81)-1)</f>
        <v/>
      </c>
      <c r="DE81" s="147" t="str">
        <f t="shared" si="99"/>
        <v/>
      </c>
      <c r="DF81" s="148"/>
      <c r="DG81" s="19" t="str">
        <f t="shared" si="100"/>
        <v/>
      </c>
      <c r="DH81" s="153" t="str">
        <f t="shared" si="101"/>
        <v/>
      </c>
      <c r="DI81" s="19" t="str">
        <f t="shared" si="53"/>
        <v/>
      </c>
      <c r="DJ81" s="153" t="str">
        <f t="shared" si="54"/>
        <v/>
      </c>
      <c r="DK81" s="19" t="str">
        <f t="shared" si="55"/>
        <v/>
      </c>
      <c r="DL81" s="153" t="str">
        <f t="shared" si="56"/>
        <v/>
      </c>
      <c r="DM81" s="19" t="str">
        <f t="shared" si="57"/>
        <v/>
      </c>
      <c r="DN81" s="153" t="str">
        <f t="shared" si="58"/>
        <v/>
      </c>
      <c r="DO81" s="19" t="str">
        <f t="shared" si="59"/>
        <v/>
      </c>
      <c r="DP81" s="153" t="str">
        <f t="shared" si="60"/>
        <v/>
      </c>
      <c r="DQ81" s="19" t="str">
        <f t="shared" si="61"/>
        <v/>
      </c>
      <c r="DR81" s="153" t="str">
        <f t="shared" si="62"/>
        <v/>
      </c>
      <c r="DS81" s="19" t="str">
        <f t="shared" si="63"/>
        <v/>
      </c>
      <c r="DT81" s="153" t="str">
        <f t="shared" si="64"/>
        <v/>
      </c>
      <c r="DU81" s="19" t="str">
        <f t="shared" si="65"/>
        <v/>
      </c>
      <c r="DV81" s="153" t="str">
        <f t="shared" si="66"/>
        <v/>
      </c>
      <c r="DW81" s="19" t="str">
        <f t="shared" si="67"/>
        <v/>
      </c>
      <c r="DX81" s="153" t="str">
        <f t="shared" si="68"/>
        <v/>
      </c>
      <c r="DY81" s="19" t="str">
        <f t="shared" si="69"/>
        <v/>
      </c>
      <c r="DZ81" s="153" t="str">
        <f t="shared" si="70"/>
        <v/>
      </c>
      <c r="EA81" s="19" t="str">
        <f t="shared" si="71"/>
        <v/>
      </c>
      <c r="EB81" s="153" t="str">
        <f t="shared" si="72"/>
        <v/>
      </c>
      <c r="EC81" s="19" t="str">
        <f t="shared" si="73"/>
        <v/>
      </c>
      <c r="ED81" s="153" t="str">
        <f t="shared" si="74"/>
        <v/>
      </c>
      <c r="EE81" s="19" t="str">
        <f t="shared" si="75"/>
        <v/>
      </c>
      <c r="EF81" s="153" t="str">
        <f t="shared" si="76"/>
        <v/>
      </c>
      <c r="EG81" s="19" t="str">
        <f t="shared" si="77"/>
        <v/>
      </c>
      <c r="EH81" s="153" t="str">
        <f t="shared" si="78"/>
        <v/>
      </c>
      <c r="EI81" s="19" t="str">
        <f t="shared" si="79"/>
        <v/>
      </c>
      <c r="EJ81" s="153" t="str">
        <f t="shared" si="80"/>
        <v/>
      </c>
      <c r="EK81" s="19" t="str">
        <f t="shared" si="81"/>
        <v/>
      </c>
      <c r="EL81" s="153" t="str">
        <f t="shared" si="82"/>
        <v/>
      </c>
      <c r="EM81" s="19" t="str">
        <f t="shared" si="83"/>
        <v/>
      </c>
      <c r="EN81" s="153" t="str">
        <f t="shared" si="84"/>
        <v/>
      </c>
      <c r="EO81" s="19" t="str">
        <f t="shared" si="85"/>
        <v/>
      </c>
      <c r="EP81" s="153" t="str">
        <f t="shared" si="86"/>
        <v/>
      </c>
      <c r="EQ81" s="19" t="str">
        <f t="shared" si="87"/>
        <v/>
      </c>
      <c r="ER81" s="153" t="str">
        <f t="shared" si="88"/>
        <v/>
      </c>
      <c r="ES81" s="19" t="str">
        <f t="shared" si="89"/>
        <v/>
      </c>
      <c r="ET81" s="153" t="str">
        <f t="shared" si="90"/>
        <v/>
      </c>
    </row>
    <row r="82" spans="1:150" x14ac:dyDescent="0.25">
      <c r="A82" s="31"/>
      <c r="B82" s="91" t="str">
        <f t="shared" si="91"/>
        <v/>
      </c>
      <c r="C82" s="20" t="str">
        <f t="shared" si="51"/>
        <v/>
      </c>
      <c r="D82" s="97" t="str">
        <f t="shared" si="52"/>
        <v/>
      </c>
      <c r="E82" s="62" t="str">
        <f t="shared" si="92"/>
        <v/>
      </c>
      <c r="F82" s="31"/>
      <c r="G82" s="282"/>
      <c r="H82" s="283"/>
      <c r="I82" s="284"/>
      <c r="J82" s="285"/>
      <c r="K82" s="286"/>
      <c r="L82" s="287"/>
      <c r="M82" s="288"/>
      <c r="N82" s="287"/>
      <c r="O82" s="288"/>
      <c r="P82" s="287"/>
      <c r="Q82" s="288"/>
      <c r="R82" s="287"/>
      <c r="S82" s="288"/>
      <c r="T82" s="287"/>
      <c r="U82" s="288"/>
      <c r="V82" s="287"/>
      <c r="W82" s="288"/>
      <c r="X82" s="287"/>
      <c r="Y82" s="288"/>
      <c r="Z82" s="287"/>
      <c r="AA82" s="288"/>
      <c r="AB82" s="287"/>
      <c r="AC82" s="288"/>
      <c r="AD82" s="287"/>
      <c r="AE82" s="288"/>
      <c r="AF82" s="287"/>
      <c r="AG82" s="288"/>
      <c r="AH82" s="287"/>
      <c r="AI82" s="288"/>
      <c r="AJ82" s="287"/>
      <c r="AK82" s="288"/>
      <c r="AL82" s="287"/>
      <c r="AM82" s="288"/>
      <c r="AN82" s="287"/>
      <c r="AO82" s="288"/>
      <c r="AP82" s="287"/>
      <c r="AQ82" s="288"/>
      <c r="AR82" s="287"/>
      <c r="AS82" s="288"/>
      <c r="AT82" s="287"/>
      <c r="AU82" s="288"/>
      <c r="AV82" s="287"/>
      <c r="AW82" s="288"/>
      <c r="AX82" s="287"/>
      <c r="AY82" s="31"/>
      <c r="BA82" s="76" t="str">
        <f t="shared" si="93"/>
        <v/>
      </c>
      <c r="BC82" s="76" t="str">
        <f>IF('Stock List'!$K82="", "", 'Stock List'!$K82)</f>
        <v/>
      </c>
      <c r="BE82" s="106">
        <f>IFERROR(ROUND(((INDEX('Stock List'!$M$11:$M$1010, MATCH(L82, 'Stock List'!$K$11:$K$1010, 0))/INDEX('Stock List'!$L$11:$L$1010, MATCH(L82, 'Stock List'!$K$11:$K$1010, 0)))*K82), 2), 0)</f>
        <v>0</v>
      </c>
      <c r="BF82" s="20"/>
      <c r="BG82" s="20">
        <f>IFERROR(ROUND(((INDEX('Stock List'!$M$11:$M$1010, MATCH(N82, 'Stock List'!$K$11:$K$1010, 0))/INDEX('Stock List'!$L$11:$L$1010, MATCH(N82, 'Stock List'!$K$11:$K$1010, 0)))*M82), 2), 0)</f>
        <v>0</v>
      </c>
      <c r="BH82" s="20"/>
      <c r="BI82" s="20">
        <f>IFERROR(ROUND(((INDEX('Stock List'!$M$11:$M$1010, MATCH(P82, 'Stock List'!$K$11:$K$1010, 0))/INDEX('Stock List'!$L$11:$L$1010, MATCH(P82, 'Stock List'!$K$11:$K$1010, 0)))*O82), 2), 0)</f>
        <v>0</v>
      </c>
      <c r="BJ82" s="20"/>
      <c r="BK82" s="20">
        <f>IFERROR(ROUND(((INDEX('Stock List'!$M$11:$M$1010, MATCH(R82, 'Stock List'!$K$11:$K$1010, 0))/INDEX('Stock List'!$L$11:$L$1010, MATCH(R82, 'Stock List'!$K$11:$K$1010, 0)))*Q82), 2), 0)</f>
        <v>0</v>
      </c>
      <c r="BL82" s="20"/>
      <c r="BM82" s="20">
        <f>IFERROR(ROUND(((INDEX('Stock List'!$M$11:$M$1010, MATCH(T82, 'Stock List'!$K$11:$K$1010, 0))/INDEX('Stock List'!$L$11:$L$1010, MATCH(T82, 'Stock List'!$K$11:$K$1010, 0)))*S82), 2), 0)</f>
        <v>0</v>
      </c>
      <c r="BN82" s="20"/>
      <c r="BO82" s="20">
        <f>IFERROR(ROUND(((INDEX('Stock List'!$M$11:$M$1010, MATCH(V82, 'Stock List'!$K$11:$K$1010, 0))/INDEX('Stock List'!$L$11:$L$1010, MATCH(V82, 'Stock List'!$K$11:$K$1010, 0)))*U82), 2), 0)</f>
        <v>0</v>
      </c>
      <c r="BP82" s="20"/>
      <c r="BQ82" s="20">
        <f>IFERROR(ROUND(((INDEX('Stock List'!$M$11:$M$1010, MATCH(X82, 'Stock List'!$K$11:$K$1010, 0))/INDEX('Stock List'!$L$11:$L$1010, MATCH(X82, 'Stock List'!$K$11:$K$1010, 0)))*W82), 2), 0)</f>
        <v>0</v>
      </c>
      <c r="BR82" s="20"/>
      <c r="BS82" s="20">
        <f>IFERROR(ROUND(((INDEX('Stock List'!$M$11:$M$1010, MATCH(Z82, 'Stock List'!$K$11:$K$1010, 0))/INDEX('Stock List'!$L$11:$L$1010, MATCH(Z82, 'Stock List'!$K$11:$K$1010, 0)))*Y82), 2), 0)</f>
        <v>0</v>
      </c>
      <c r="BT82" s="20"/>
      <c r="BU82" s="20">
        <f>IFERROR(ROUND(((INDEX('Stock List'!$M$11:$M$1010, MATCH(AB82, 'Stock List'!$K$11:$K$1010, 0))/INDEX('Stock List'!$L$11:$L$1010, MATCH(AB82, 'Stock List'!$K$11:$K$1010, 0)))*AA82), 2), 0)</f>
        <v>0</v>
      </c>
      <c r="BV82" s="20"/>
      <c r="BW82" s="20">
        <f>IFERROR(ROUND(((INDEX('Stock List'!$M$11:$M$1010, MATCH(AD82, 'Stock List'!$K$11:$K$1010, 0))/INDEX('Stock List'!$L$11:$L$1010, MATCH(AD82, 'Stock List'!$K$11:$K$1010, 0)))*AC82), 2), 0)</f>
        <v>0</v>
      </c>
      <c r="BX82" s="20"/>
      <c r="BY82" s="20">
        <f>IFERROR(ROUND(((INDEX('Stock List'!$M$11:$M$1010, MATCH(AF82, 'Stock List'!$K$11:$K$1010, 0))/INDEX('Stock List'!$L$11:$L$1010, MATCH(AF82, 'Stock List'!$K$11:$K$1010, 0)))*AE82), 2), 0)</f>
        <v>0</v>
      </c>
      <c r="BZ82" s="20"/>
      <c r="CA82" s="20">
        <f>IFERROR(ROUND(((INDEX('Stock List'!$M$11:$M$1010, MATCH(AH82, 'Stock List'!$K$11:$K$1010, 0))/INDEX('Stock List'!$L$11:$L$1010, MATCH(AH82, 'Stock List'!$K$11:$K$1010, 0)))*AG82), 2), 0)</f>
        <v>0</v>
      </c>
      <c r="CB82" s="20"/>
      <c r="CC82" s="20">
        <f>IFERROR(ROUND(((INDEX('Stock List'!$M$11:$M$1010, MATCH(AJ82, 'Stock List'!$K$11:$K$1010, 0))/INDEX('Stock List'!$L$11:$L$1010, MATCH(AJ82, 'Stock List'!$K$11:$K$1010, 0)))*AI82), 2), 0)</f>
        <v>0</v>
      </c>
      <c r="CD82" s="20"/>
      <c r="CE82" s="20">
        <f>IFERROR(ROUND(((INDEX('Stock List'!$M$11:$M$1010, MATCH(AL82, 'Stock List'!$K$11:$K$1010, 0))/INDEX('Stock List'!$L$11:$L$1010, MATCH(AL82, 'Stock List'!$K$11:$K$1010, 0)))*AK82), 2), 0)</f>
        <v>0</v>
      </c>
      <c r="CF82" s="20"/>
      <c r="CG82" s="20">
        <f>IFERROR(ROUND(((INDEX('Stock List'!$M$11:$M$1010, MATCH(AN82, 'Stock List'!$K$11:$K$1010, 0))/INDEX('Stock List'!$L$11:$L$1010, MATCH(AN82, 'Stock List'!$K$11:$K$1010, 0)))*AM82), 2), 0)</f>
        <v>0</v>
      </c>
      <c r="CH82" s="20"/>
      <c r="CI82" s="20">
        <f>IFERROR(ROUND(((INDEX('Stock List'!$M$11:$M$1010, MATCH(AP82, 'Stock List'!$K$11:$K$1010, 0))/INDEX('Stock List'!$L$11:$L$1010, MATCH(AP82, 'Stock List'!$K$11:$K$1010, 0)))*AO82), 2), 0)</f>
        <v>0</v>
      </c>
      <c r="CJ82" s="20"/>
      <c r="CK82" s="20">
        <f>IFERROR(ROUND(((INDEX('Stock List'!$M$11:$M$1010, MATCH(AR82, 'Stock List'!$K$11:$K$1010, 0))/INDEX('Stock List'!$L$11:$L$1010, MATCH(AR82, 'Stock List'!$K$11:$K$1010, 0)))*AQ82), 2), 0)</f>
        <v>0</v>
      </c>
      <c r="CL82" s="20"/>
      <c r="CM82" s="20">
        <f>IFERROR(ROUND(((INDEX('Stock List'!$M$11:$M$1010, MATCH(AT82, 'Stock List'!$K$11:$K$1010, 0))/INDEX('Stock List'!$L$11:$L$1010, MATCH(AT82, 'Stock List'!$K$11:$K$1010, 0)))*AS82), 2), 0)</f>
        <v>0</v>
      </c>
      <c r="CN82" s="20"/>
      <c r="CO82" s="20">
        <f>IFERROR(ROUND(((INDEX('Stock List'!$M$11:$M$1010, MATCH(AV82, 'Stock List'!$K$11:$K$1010, 0))/INDEX('Stock List'!$L$11:$L$1010, MATCH(AV82, 'Stock List'!$K$11:$K$1010, 0)))*AU82), 2), 0)</f>
        <v>0</v>
      </c>
      <c r="CP82" s="20"/>
      <c r="CQ82" s="20">
        <f>IFERROR(ROUND(((INDEX('Stock List'!$M$11:$M$1010, MATCH(AX82, 'Stock List'!$K$11:$K$1010, 0))/INDEX('Stock List'!$L$11:$L$1010, MATCH(AX82, 'Stock List'!$K$11:$K$1010, 0)))*AW82), 2), 0)</f>
        <v>0</v>
      </c>
      <c r="CR82" s="22"/>
      <c r="CT82" s="106" t="str">
        <f t="shared" si="94"/>
        <v/>
      </c>
      <c r="CU82" s="22" t="str">
        <f t="shared" si="95"/>
        <v/>
      </c>
      <c r="CX82" s="106" t="str">
        <f t="shared" si="96"/>
        <v/>
      </c>
      <c r="CY82" s="20" t="str">
        <f t="shared" si="97"/>
        <v/>
      </c>
      <c r="CZ82" s="22" t="str">
        <f t="shared" si="98"/>
        <v/>
      </c>
      <c r="DB82" s="76" t="str">
        <f>IF($H82="", "", COUNTIF($G$11:$G$1010, "&gt;"&amp;$G82)+1+COUNTIF($G$11:$G82, $G82)-1)</f>
        <v/>
      </c>
      <c r="DC82" s="76" t="str">
        <f>IF($H82="", "", COUNTIF($CZ$11:$CZ$1010, "&gt;"&amp;$CZ82)+1+COUNTIF($CZ$11:$CZ82, $CZ82)-1)</f>
        <v/>
      </c>
      <c r="DE82" s="147" t="str">
        <f t="shared" si="99"/>
        <v/>
      </c>
      <c r="DF82" s="148"/>
      <c r="DG82" s="19" t="str">
        <f t="shared" si="100"/>
        <v/>
      </c>
      <c r="DH82" s="153" t="str">
        <f t="shared" si="101"/>
        <v/>
      </c>
      <c r="DI82" s="19" t="str">
        <f t="shared" si="53"/>
        <v/>
      </c>
      <c r="DJ82" s="153" t="str">
        <f t="shared" si="54"/>
        <v/>
      </c>
      <c r="DK82" s="19" t="str">
        <f t="shared" si="55"/>
        <v/>
      </c>
      <c r="DL82" s="153" t="str">
        <f t="shared" si="56"/>
        <v/>
      </c>
      <c r="DM82" s="19" t="str">
        <f t="shared" si="57"/>
        <v/>
      </c>
      <c r="DN82" s="153" t="str">
        <f t="shared" si="58"/>
        <v/>
      </c>
      <c r="DO82" s="19" t="str">
        <f t="shared" si="59"/>
        <v/>
      </c>
      <c r="DP82" s="153" t="str">
        <f t="shared" si="60"/>
        <v/>
      </c>
      <c r="DQ82" s="19" t="str">
        <f t="shared" si="61"/>
        <v/>
      </c>
      <c r="DR82" s="153" t="str">
        <f t="shared" si="62"/>
        <v/>
      </c>
      <c r="DS82" s="19" t="str">
        <f t="shared" si="63"/>
        <v/>
      </c>
      <c r="DT82" s="153" t="str">
        <f t="shared" si="64"/>
        <v/>
      </c>
      <c r="DU82" s="19" t="str">
        <f t="shared" si="65"/>
        <v/>
      </c>
      <c r="DV82" s="153" t="str">
        <f t="shared" si="66"/>
        <v/>
      </c>
      <c r="DW82" s="19" t="str">
        <f t="shared" si="67"/>
        <v/>
      </c>
      <c r="DX82" s="153" t="str">
        <f t="shared" si="68"/>
        <v/>
      </c>
      <c r="DY82" s="19" t="str">
        <f t="shared" si="69"/>
        <v/>
      </c>
      <c r="DZ82" s="153" t="str">
        <f t="shared" si="70"/>
        <v/>
      </c>
      <c r="EA82" s="19" t="str">
        <f t="shared" si="71"/>
        <v/>
      </c>
      <c r="EB82" s="153" t="str">
        <f t="shared" si="72"/>
        <v/>
      </c>
      <c r="EC82" s="19" t="str">
        <f t="shared" si="73"/>
        <v/>
      </c>
      <c r="ED82" s="153" t="str">
        <f t="shared" si="74"/>
        <v/>
      </c>
      <c r="EE82" s="19" t="str">
        <f t="shared" si="75"/>
        <v/>
      </c>
      <c r="EF82" s="153" t="str">
        <f t="shared" si="76"/>
        <v/>
      </c>
      <c r="EG82" s="19" t="str">
        <f t="shared" si="77"/>
        <v/>
      </c>
      <c r="EH82" s="153" t="str">
        <f t="shared" si="78"/>
        <v/>
      </c>
      <c r="EI82" s="19" t="str">
        <f t="shared" si="79"/>
        <v/>
      </c>
      <c r="EJ82" s="153" t="str">
        <f t="shared" si="80"/>
        <v/>
      </c>
      <c r="EK82" s="19" t="str">
        <f t="shared" si="81"/>
        <v/>
      </c>
      <c r="EL82" s="153" t="str">
        <f t="shared" si="82"/>
        <v/>
      </c>
      <c r="EM82" s="19" t="str">
        <f t="shared" si="83"/>
        <v/>
      </c>
      <c r="EN82" s="153" t="str">
        <f t="shared" si="84"/>
        <v/>
      </c>
      <c r="EO82" s="19" t="str">
        <f t="shared" si="85"/>
        <v/>
      </c>
      <c r="EP82" s="153" t="str">
        <f t="shared" si="86"/>
        <v/>
      </c>
      <c r="EQ82" s="19" t="str">
        <f t="shared" si="87"/>
        <v/>
      </c>
      <c r="ER82" s="153" t="str">
        <f t="shared" si="88"/>
        <v/>
      </c>
      <c r="ES82" s="19" t="str">
        <f t="shared" si="89"/>
        <v/>
      </c>
      <c r="ET82" s="153" t="str">
        <f t="shared" si="90"/>
        <v/>
      </c>
    </row>
    <row r="83" spans="1:150" x14ac:dyDescent="0.25">
      <c r="A83" s="31"/>
      <c r="B83" s="91" t="str">
        <f t="shared" si="91"/>
        <v/>
      </c>
      <c r="C83" s="20" t="str">
        <f t="shared" si="51"/>
        <v/>
      </c>
      <c r="D83" s="97" t="str">
        <f t="shared" si="52"/>
        <v/>
      </c>
      <c r="E83" s="62" t="str">
        <f t="shared" si="92"/>
        <v/>
      </c>
      <c r="F83" s="31"/>
      <c r="G83" s="282"/>
      <c r="H83" s="283"/>
      <c r="I83" s="284"/>
      <c r="J83" s="285"/>
      <c r="K83" s="286"/>
      <c r="L83" s="287"/>
      <c r="M83" s="288"/>
      <c r="N83" s="287"/>
      <c r="O83" s="288"/>
      <c r="P83" s="287"/>
      <c r="Q83" s="288"/>
      <c r="R83" s="287"/>
      <c r="S83" s="288"/>
      <c r="T83" s="287"/>
      <c r="U83" s="288"/>
      <c r="V83" s="287"/>
      <c r="W83" s="288"/>
      <c r="X83" s="287"/>
      <c r="Y83" s="288"/>
      <c r="Z83" s="287"/>
      <c r="AA83" s="288"/>
      <c r="AB83" s="287"/>
      <c r="AC83" s="288"/>
      <c r="AD83" s="287"/>
      <c r="AE83" s="288"/>
      <c r="AF83" s="287"/>
      <c r="AG83" s="288"/>
      <c r="AH83" s="287"/>
      <c r="AI83" s="288"/>
      <c r="AJ83" s="287"/>
      <c r="AK83" s="288"/>
      <c r="AL83" s="287"/>
      <c r="AM83" s="288"/>
      <c r="AN83" s="287"/>
      <c r="AO83" s="288"/>
      <c r="AP83" s="287"/>
      <c r="AQ83" s="288"/>
      <c r="AR83" s="287"/>
      <c r="AS83" s="288"/>
      <c r="AT83" s="287"/>
      <c r="AU83" s="288"/>
      <c r="AV83" s="287"/>
      <c r="AW83" s="288"/>
      <c r="AX83" s="287"/>
      <c r="AY83" s="31"/>
      <c r="BA83" s="76" t="str">
        <f t="shared" si="93"/>
        <v/>
      </c>
      <c r="BC83" s="76" t="str">
        <f>IF('Stock List'!$K83="", "", 'Stock List'!$K83)</f>
        <v/>
      </c>
      <c r="BE83" s="106">
        <f>IFERROR(ROUND(((INDEX('Stock List'!$M$11:$M$1010, MATCH(L83, 'Stock List'!$K$11:$K$1010, 0))/INDEX('Stock List'!$L$11:$L$1010, MATCH(L83, 'Stock List'!$K$11:$K$1010, 0)))*K83), 2), 0)</f>
        <v>0</v>
      </c>
      <c r="BF83" s="20"/>
      <c r="BG83" s="20">
        <f>IFERROR(ROUND(((INDEX('Stock List'!$M$11:$M$1010, MATCH(N83, 'Stock List'!$K$11:$K$1010, 0))/INDEX('Stock List'!$L$11:$L$1010, MATCH(N83, 'Stock List'!$K$11:$K$1010, 0)))*M83), 2), 0)</f>
        <v>0</v>
      </c>
      <c r="BH83" s="20"/>
      <c r="BI83" s="20">
        <f>IFERROR(ROUND(((INDEX('Stock List'!$M$11:$M$1010, MATCH(P83, 'Stock List'!$K$11:$K$1010, 0))/INDEX('Stock List'!$L$11:$L$1010, MATCH(P83, 'Stock List'!$K$11:$K$1010, 0)))*O83), 2), 0)</f>
        <v>0</v>
      </c>
      <c r="BJ83" s="20"/>
      <c r="BK83" s="20">
        <f>IFERROR(ROUND(((INDEX('Stock List'!$M$11:$M$1010, MATCH(R83, 'Stock List'!$K$11:$K$1010, 0))/INDEX('Stock List'!$L$11:$L$1010, MATCH(R83, 'Stock List'!$K$11:$K$1010, 0)))*Q83), 2), 0)</f>
        <v>0</v>
      </c>
      <c r="BL83" s="20"/>
      <c r="BM83" s="20">
        <f>IFERROR(ROUND(((INDEX('Stock List'!$M$11:$M$1010, MATCH(T83, 'Stock List'!$K$11:$K$1010, 0))/INDEX('Stock List'!$L$11:$L$1010, MATCH(T83, 'Stock List'!$K$11:$K$1010, 0)))*S83), 2), 0)</f>
        <v>0</v>
      </c>
      <c r="BN83" s="20"/>
      <c r="BO83" s="20">
        <f>IFERROR(ROUND(((INDEX('Stock List'!$M$11:$M$1010, MATCH(V83, 'Stock List'!$K$11:$K$1010, 0))/INDEX('Stock List'!$L$11:$L$1010, MATCH(V83, 'Stock List'!$K$11:$K$1010, 0)))*U83), 2), 0)</f>
        <v>0</v>
      </c>
      <c r="BP83" s="20"/>
      <c r="BQ83" s="20">
        <f>IFERROR(ROUND(((INDEX('Stock List'!$M$11:$M$1010, MATCH(X83, 'Stock List'!$K$11:$K$1010, 0))/INDEX('Stock List'!$L$11:$L$1010, MATCH(X83, 'Stock List'!$K$11:$K$1010, 0)))*W83), 2), 0)</f>
        <v>0</v>
      </c>
      <c r="BR83" s="20"/>
      <c r="BS83" s="20">
        <f>IFERROR(ROUND(((INDEX('Stock List'!$M$11:$M$1010, MATCH(Z83, 'Stock List'!$K$11:$K$1010, 0))/INDEX('Stock List'!$L$11:$L$1010, MATCH(Z83, 'Stock List'!$K$11:$K$1010, 0)))*Y83), 2), 0)</f>
        <v>0</v>
      </c>
      <c r="BT83" s="20"/>
      <c r="BU83" s="20">
        <f>IFERROR(ROUND(((INDEX('Stock List'!$M$11:$M$1010, MATCH(AB83, 'Stock List'!$K$11:$K$1010, 0))/INDEX('Stock List'!$L$11:$L$1010, MATCH(AB83, 'Stock List'!$K$11:$K$1010, 0)))*AA83), 2), 0)</f>
        <v>0</v>
      </c>
      <c r="BV83" s="20"/>
      <c r="BW83" s="20">
        <f>IFERROR(ROUND(((INDEX('Stock List'!$M$11:$M$1010, MATCH(AD83, 'Stock List'!$K$11:$K$1010, 0))/INDEX('Stock List'!$L$11:$L$1010, MATCH(AD83, 'Stock List'!$K$11:$K$1010, 0)))*AC83), 2), 0)</f>
        <v>0</v>
      </c>
      <c r="BX83" s="20"/>
      <c r="BY83" s="20">
        <f>IFERROR(ROUND(((INDEX('Stock List'!$M$11:$M$1010, MATCH(AF83, 'Stock List'!$K$11:$K$1010, 0))/INDEX('Stock List'!$L$11:$L$1010, MATCH(AF83, 'Stock List'!$K$11:$K$1010, 0)))*AE83), 2), 0)</f>
        <v>0</v>
      </c>
      <c r="BZ83" s="20"/>
      <c r="CA83" s="20">
        <f>IFERROR(ROUND(((INDEX('Stock List'!$M$11:$M$1010, MATCH(AH83, 'Stock List'!$K$11:$K$1010, 0))/INDEX('Stock List'!$L$11:$L$1010, MATCH(AH83, 'Stock List'!$K$11:$K$1010, 0)))*AG83), 2), 0)</f>
        <v>0</v>
      </c>
      <c r="CB83" s="20"/>
      <c r="CC83" s="20">
        <f>IFERROR(ROUND(((INDEX('Stock List'!$M$11:$M$1010, MATCH(AJ83, 'Stock List'!$K$11:$K$1010, 0))/INDEX('Stock List'!$L$11:$L$1010, MATCH(AJ83, 'Stock List'!$K$11:$K$1010, 0)))*AI83), 2), 0)</f>
        <v>0</v>
      </c>
      <c r="CD83" s="20"/>
      <c r="CE83" s="20">
        <f>IFERROR(ROUND(((INDEX('Stock List'!$M$11:$M$1010, MATCH(AL83, 'Stock List'!$K$11:$K$1010, 0))/INDEX('Stock List'!$L$11:$L$1010, MATCH(AL83, 'Stock List'!$K$11:$K$1010, 0)))*AK83), 2), 0)</f>
        <v>0</v>
      </c>
      <c r="CF83" s="20"/>
      <c r="CG83" s="20">
        <f>IFERROR(ROUND(((INDEX('Stock List'!$M$11:$M$1010, MATCH(AN83, 'Stock List'!$K$11:$K$1010, 0))/INDEX('Stock List'!$L$11:$L$1010, MATCH(AN83, 'Stock List'!$K$11:$K$1010, 0)))*AM83), 2), 0)</f>
        <v>0</v>
      </c>
      <c r="CH83" s="20"/>
      <c r="CI83" s="20">
        <f>IFERROR(ROUND(((INDEX('Stock List'!$M$11:$M$1010, MATCH(AP83, 'Stock List'!$K$11:$K$1010, 0))/INDEX('Stock List'!$L$11:$L$1010, MATCH(AP83, 'Stock List'!$K$11:$K$1010, 0)))*AO83), 2), 0)</f>
        <v>0</v>
      </c>
      <c r="CJ83" s="20"/>
      <c r="CK83" s="20">
        <f>IFERROR(ROUND(((INDEX('Stock List'!$M$11:$M$1010, MATCH(AR83, 'Stock List'!$K$11:$K$1010, 0))/INDEX('Stock List'!$L$11:$L$1010, MATCH(AR83, 'Stock List'!$K$11:$K$1010, 0)))*AQ83), 2), 0)</f>
        <v>0</v>
      </c>
      <c r="CL83" s="20"/>
      <c r="CM83" s="20">
        <f>IFERROR(ROUND(((INDEX('Stock List'!$M$11:$M$1010, MATCH(AT83, 'Stock List'!$K$11:$K$1010, 0))/INDEX('Stock List'!$L$11:$L$1010, MATCH(AT83, 'Stock List'!$K$11:$K$1010, 0)))*AS83), 2), 0)</f>
        <v>0</v>
      </c>
      <c r="CN83" s="20"/>
      <c r="CO83" s="20">
        <f>IFERROR(ROUND(((INDEX('Stock List'!$M$11:$M$1010, MATCH(AV83, 'Stock List'!$K$11:$K$1010, 0))/INDEX('Stock List'!$L$11:$L$1010, MATCH(AV83, 'Stock List'!$K$11:$K$1010, 0)))*AU83), 2), 0)</f>
        <v>0</v>
      </c>
      <c r="CP83" s="20"/>
      <c r="CQ83" s="20">
        <f>IFERROR(ROUND(((INDEX('Stock List'!$M$11:$M$1010, MATCH(AX83, 'Stock List'!$K$11:$K$1010, 0))/INDEX('Stock List'!$L$11:$L$1010, MATCH(AX83, 'Stock List'!$K$11:$K$1010, 0)))*AW83), 2), 0)</f>
        <v>0</v>
      </c>
      <c r="CR83" s="22"/>
      <c r="CT83" s="106" t="str">
        <f t="shared" si="94"/>
        <v/>
      </c>
      <c r="CU83" s="22" t="str">
        <f t="shared" si="95"/>
        <v/>
      </c>
      <c r="CX83" s="106" t="str">
        <f t="shared" si="96"/>
        <v/>
      </c>
      <c r="CY83" s="20" t="str">
        <f t="shared" si="97"/>
        <v/>
      </c>
      <c r="CZ83" s="22" t="str">
        <f t="shared" si="98"/>
        <v/>
      </c>
      <c r="DB83" s="76" t="str">
        <f>IF($H83="", "", COUNTIF($G$11:$G$1010, "&gt;"&amp;$G83)+1+COUNTIF($G$11:$G83, $G83)-1)</f>
        <v/>
      </c>
      <c r="DC83" s="76" t="str">
        <f>IF($H83="", "", COUNTIF($CZ$11:$CZ$1010, "&gt;"&amp;$CZ83)+1+COUNTIF($CZ$11:$CZ83, $CZ83)-1)</f>
        <v/>
      </c>
      <c r="DE83" s="147" t="str">
        <f t="shared" si="99"/>
        <v/>
      </c>
      <c r="DF83" s="148"/>
      <c r="DG83" s="19" t="str">
        <f t="shared" si="100"/>
        <v/>
      </c>
      <c r="DH83" s="153" t="str">
        <f t="shared" si="101"/>
        <v/>
      </c>
      <c r="DI83" s="19" t="str">
        <f t="shared" si="53"/>
        <v/>
      </c>
      <c r="DJ83" s="153" t="str">
        <f t="shared" si="54"/>
        <v/>
      </c>
      <c r="DK83" s="19" t="str">
        <f t="shared" si="55"/>
        <v/>
      </c>
      <c r="DL83" s="153" t="str">
        <f t="shared" si="56"/>
        <v/>
      </c>
      <c r="DM83" s="19" t="str">
        <f t="shared" si="57"/>
        <v/>
      </c>
      <c r="DN83" s="153" t="str">
        <f t="shared" si="58"/>
        <v/>
      </c>
      <c r="DO83" s="19" t="str">
        <f t="shared" si="59"/>
        <v/>
      </c>
      <c r="DP83" s="153" t="str">
        <f t="shared" si="60"/>
        <v/>
      </c>
      <c r="DQ83" s="19" t="str">
        <f t="shared" si="61"/>
        <v/>
      </c>
      <c r="DR83" s="153" t="str">
        <f t="shared" si="62"/>
        <v/>
      </c>
      <c r="DS83" s="19" t="str">
        <f t="shared" si="63"/>
        <v/>
      </c>
      <c r="DT83" s="153" t="str">
        <f t="shared" si="64"/>
        <v/>
      </c>
      <c r="DU83" s="19" t="str">
        <f t="shared" si="65"/>
        <v/>
      </c>
      <c r="DV83" s="153" t="str">
        <f t="shared" si="66"/>
        <v/>
      </c>
      <c r="DW83" s="19" t="str">
        <f t="shared" si="67"/>
        <v/>
      </c>
      <c r="DX83" s="153" t="str">
        <f t="shared" si="68"/>
        <v/>
      </c>
      <c r="DY83" s="19" t="str">
        <f t="shared" si="69"/>
        <v/>
      </c>
      <c r="DZ83" s="153" t="str">
        <f t="shared" si="70"/>
        <v/>
      </c>
      <c r="EA83" s="19" t="str">
        <f t="shared" si="71"/>
        <v/>
      </c>
      <c r="EB83" s="153" t="str">
        <f t="shared" si="72"/>
        <v/>
      </c>
      <c r="EC83" s="19" t="str">
        <f t="shared" si="73"/>
        <v/>
      </c>
      <c r="ED83" s="153" t="str">
        <f t="shared" si="74"/>
        <v/>
      </c>
      <c r="EE83" s="19" t="str">
        <f t="shared" si="75"/>
        <v/>
      </c>
      <c r="EF83" s="153" t="str">
        <f t="shared" si="76"/>
        <v/>
      </c>
      <c r="EG83" s="19" t="str">
        <f t="shared" si="77"/>
        <v/>
      </c>
      <c r="EH83" s="153" t="str">
        <f t="shared" si="78"/>
        <v/>
      </c>
      <c r="EI83" s="19" t="str">
        <f t="shared" si="79"/>
        <v/>
      </c>
      <c r="EJ83" s="153" t="str">
        <f t="shared" si="80"/>
        <v/>
      </c>
      <c r="EK83" s="19" t="str">
        <f t="shared" si="81"/>
        <v/>
      </c>
      <c r="EL83" s="153" t="str">
        <f t="shared" si="82"/>
        <v/>
      </c>
      <c r="EM83" s="19" t="str">
        <f t="shared" si="83"/>
        <v/>
      </c>
      <c r="EN83" s="153" t="str">
        <f t="shared" si="84"/>
        <v/>
      </c>
      <c r="EO83" s="19" t="str">
        <f t="shared" si="85"/>
        <v/>
      </c>
      <c r="EP83" s="153" t="str">
        <f t="shared" si="86"/>
        <v/>
      </c>
      <c r="EQ83" s="19" t="str">
        <f t="shared" si="87"/>
        <v/>
      </c>
      <c r="ER83" s="153" t="str">
        <f t="shared" si="88"/>
        <v/>
      </c>
      <c r="ES83" s="19" t="str">
        <f t="shared" si="89"/>
        <v/>
      </c>
      <c r="ET83" s="153" t="str">
        <f t="shared" si="90"/>
        <v/>
      </c>
    </row>
    <row r="84" spans="1:150" x14ac:dyDescent="0.25">
      <c r="A84" s="31"/>
      <c r="B84" s="91" t="str">
        <f t="shared" si="91"/>
        <v/>
      </c>
      <c r="C84" s="20" t="str">
        <f t="shared" si="51"/>
        <v/>
      </c>
      <c r="D84" s="97" t="str">
        <f t="shared" si="52"/>
        <v/>
      </c>
      <c r="E84" s="62" t="str">
        <f t="shared" si="92"/>
        <v/>
      </c>
      <c r="F84" s="31"/>
      <c r="G84" s="282"/>
      <c r="H84" s="283"/>
      <c r="I84" s="284"/>
      <c r="J84" s="285"/>
      <c r="K84" s="286"/>
      <c r="L84" s="287"/>
      <c r="M84" s="288"/>
      <c r="N84" s="287"/>
      <c r="O84" s="288"/>
      <c r="P84" s="287"/>
      <c r="Q84" s="288"/>
      <c r="R84" s="287"/>
      <c r="S84" s="288"/>
      <c r="T84" s="287"/>
      <c r="U84" s="288"/>
      <c r="V84" s="287"/>
      <c r="W84" s="288"/>
      <c r="X84" s="287"/>
      <c r="Y84" s="288"/>
      <c r="Z84" s="287"/>
      <c r="AA84" s="288"/>
      <c r="AB84" s="287"/>
      <c r="AC84" s="288"/>
      <c r="AD84" s="287"/>
      <c r="AE84" s="288"/>
      <c r="AF84" s="287"/>
      <c r="AG84" s="288"/>
      <c r="AH84" s="287"/>
      <c r="AI84" s="288"/>
      <c r="AJ84" s="287"/>
      <c r="AK84" s="288"/>
      <c r="AL84" s="287"/>
      <c r="AM84" s="288"/>
      <c r="AN84" s="287"/>
      <c r="AO84" s="288"/>
      <c r="AP84" s="287"/>
      <c r="AQ84" s="288"/>
      <c r="AR84" s="287"/>
      <c r="AS84" s="288"/>
      <c r="AT84" s="287"/>
      <c r="AU84" s="288"/>
      <c r="AV84" s="287"/>
      <c r="AW84" s="288"/>
      <c r="AX84" s="287"/>
      <c r="AY84" s="31"/>
      <c r="BA84" s="76" t="str">
        <f t="shared" si="93"/>
        <v/>
      </c>
      <c r="BC84" s="76" t="str">
        <f>IF('Stock List'!$K84="", "", 'Stock List'!$K84)</f>
        <v/>
      </c>
      <c r="BE84" s="106">
        <f>IFERROR(ROUND(((INDEX('Stock List'!$M$11:$M$1010, MATCH(L84, 'Stock List'!$K$11:$K$1010, 0))/INDEX('Stock List'!$L$11:$L$1010, MATCH(L84, 'Stock List'!$K$11:$K$1010, 0)))*K84), 2), 0)</f>
        <v>0</v>
      </c>
      <c r="BF84" s="20"/>
      <c r="BG84" s="20">
        <f>IFERROR(ROUND(((INDEX('Stock List'!$M$11:$M$1010, MATCH(N84, 'Stock List'!$K$11:$K$1010, 0))/INDEX('Stock List'!$L$11:$L$1010, MATCH(N84, 'Stock List'!$K$11:$K$1010, 0)))*M84), 2), 0)</f>
        <v>0</v>
      </c>
      <c r="BH84" s="20"/>
      <c r="BI84" s="20">
        <f>IFERROR(ROUND(((INDEX('Stock List'!$M$11:$M$1010, MATCH(P84, 'Stock List'!$K$11:$K$1010, 0))/INDEX('Stock List'!$L$11:$L$1010, MATCH(P84, 'Stock List'!$K$11:$K$1010, 0)))*O84), 2), 0)</f>
        <v>0</v>
      </c>
      <c r="BJ84" s="20"/>
      <c r="BK84" s="20">
        <f>IFERROR(ROUND(((INDEX('Stock List'!$M$11:$M$1010, MATCH(R84, 'Stock List'!$K$11:$K$1010, 0))/INDEX('Stock List'!$L$11:$L$1010, MATCH(R84, 'Stock List'!$K$11:$K$1010, 0)))*Q84), 2), 0)</f>
        <v>0</v>
      </c>
      <c r="BL84" s="20"/>
      <c r="BM84" s="20">
        <f>IFERROR(ROUND(((INDEX('Stock List'!$M$11:$M$1010, MATCH(T84, 'Stock List'!$K$11:$K$1010, 0))/INDEX('Stock List'!$L$11:$L$1010, MATCH(T84, 'Stock List'!$K$11:$K$1010, 0)))*S84), 2), 0)</f>
        <v>0</v>
      </c>
      <c r="BN84" s="20"/>
      <c r="BO84" s="20">
        <f>IFERROR(ROUND(((INDEX('Stock List'!$M$11:$M$1010, MATCH(V84, 'Stock List'!$K$11:$K$1010, 0))/INDEX('Stock List'!$L$11:$L$1010, MATCH(V84, 'Stock List'!$K$11:$K$1010, 0)))*U84), 2), 0)</f>
        <v>0</v>
      </c>
      <c r="BP84" s="20"/>
      <c r="BQ84" s="20">
        <f>IFERROR(ROUND(((INDEX('Stock List'!$M$11:$M$1010, MATCH(X84, 'Stock List'!$K$11:$K$1010, 0))/INDEX('Stock List'!$L$11:$L$1010, MATCH(X84, 'Stock List'!$K$11:$K$1010, 0)))*W84), 2), 0)</f>
        <v>0</v>
      </c>
      <c r="BR84" s="20"/>
      <c r="BS84" s="20">
        <f>IFERROR(ROUND(((INDEX('Stock List'!$M$11:$M$1010, MATCH(Z84, 'Stock List'!$K$11:$K$1010, 0))/INDEX('Stock List'!$L$11:$L$1010, MATCH(Z84, 'Stock List'!$K$11:$K$1010, 0)))*Y84), 2), 0)</f>
        <v>0</v>
      </c>
      <c r="BT84" s="20"/>
      <c r="BU84" s="20">
        <f>IFERROR(ROUND(((INDEX('Stock List'!$M$11:$M$1010, MATCH(AB84, 'Stock List'!$K$11:$K$1010, 0))/INDEX('Stock List'!$L$11:$L$1010, MATCH(AB84, 'Stock List'!$K$11:$K$1010, 0)))*AA84), 2), 0)</f>
        <v>0</v>
      </c>
      <c r="BV84" s="20"/>
      <c r="BW84" s="20">
        <f>IFERROR(ROUND(((INDEX('Stock List'!$M$11:$M$1010, MATCH(AD84, 'Stock List'!$K$11:$K$1010, 0))/INDEX('Stock List'!$L$11:$L$1010, MATCH(AD84, 'Stock List'!$K$11:$K$1010, 0)))*AC84), 2), 0)</f>
        <v>0</v>
      </c>
      <c r="BX84" s="20"/>
      <c r="BY84" s="20">
        <f>IFERROR(ROUND(((INDEX('Stock List'!$M$11:$M$1010, MATCH(AF84, 'Stock List'!$K$11:$K$1010, 0))/INDEX('Stock List'!$L$11:$L$1010, MATCH(AF84, 'Stock List'!$K$11:$K$1010, 0)))*AE84), 2), 0)</f>
        <v>0</v>
      </c>
      <c r="BZ84" s="20"/>
      <c r="CA84" s="20">
        <f>IFERROR(ROUND(((INDEX('Stock List'!$M$11:$M$1010, MATCH(AH84, 'Stock List'!$K$11:$K$1010, 0))/INDEX('Stock List'!$L$11:$L$1010, MATCH(AH84, 'Stock List'!$K$11:$K$1010, 0)))*AG84), 2), 0)</f>
        <v>0</v>
      </c>
      <c r="CB84" s="20"/>
      <c r="CC84" s="20">
        <f>IFERROR(ROUND(((INDEX('Stock List'!$M$11:$M$1010, MATCH(AJ84, 'Stock List'!$K$11:$K$1010, 0))/INDEX('Stock List'!$L$11:$L$1010, MATCH(AJ84, 'Stock List'!$K$11:$K$1010, 0)))*AI84), 2), 0)</f>
        <v>0</v>
      </c>
      <c r="CD84" s="20"/>
      <c r="CE84" s="20">
        <f>IFERROR(ROUND(((INDEX('Stock List'!$M$11:$M$1010, MATCH(AL84, 'Stock List'!$K$11:$K$1010, 0))/INDEX('Stock List'!$L$11:$L$1010, MATCH(AL84, 'Stock List'!$K$11:$K$1010, 0)))*AK84), 2), 0)</f>
        <v>0</v>
      </c>
      <c r="CF84" s="20"/>
      <c r="CG84" s="20">
        <f>IFERROR(ROUND(((INDEX('Stock List'!$M$11:$M$1010, MATCH(AN84, 'Stock List'!$K$11:$K$1010, 0))/INDEX('Stock List'!$L$11:$L$1010, MATCH(AN84, 'Stock List'!$K$11:$K$1010, 0)))*AM84), 2), 0)</f>
        <v>0</v>
      </c>
      <c r="CH84" s="20"/>
      <c r="CI84" s="20">
        <f>IFERROR(ROUND(((INDEX('Stock List'!$M$11:$M$1010, MATCH(AP84, 'Stock List'!$K$11:$K$1010, 0))/INDEX('Stock List'!$L$11:$L$1010, MATCH(AP84, 'Stock List'!$K$11:$K$1010, 0)))*AO84), 2), 0)</f>
        <v>0</v>
      </c>
      <c r="CJ84" s="20"/>
      <c r="CK84" s="20">
        <f>IFERROR(ROUND(((INDEX('Stock List'!$M$11:$M$1010, MATCH(AR84, 'Stock List'!$K$11:$K$1010, 0))/INDEX('Stock List'!$L$11:$L$1010, MATCH(AR84, 'Stock List'!$K$11:$K$1010, 0)))*AQ84), 2), 0)</f>
        <v>0</v>
      </c>
      <c r="CL84" s="20"/>
      <c r="CM84" s="20">
        <f>IFERROR(ROUND(((INDEX('Stock List'!$M$11:$M$1010, MATCH(AT84, 'Stock List'!$K$11:$K$1010, 0))/INDEX('Stock List'!$L$11:$L$1010, MATCH(AT84, 'Stock List'!$K$11:$K$1010, 0)))*AS84), 2), 0)</f>
        <v>0</v>
      </c>
      <c r="CN84" s="20"/>
      <c r="CO84" s="20">
        <f>IFERROR(ROUND(((INDEX('Stock List'!$M$11:$M$1010, MATCH(AV84, 'Stock List'!$K$11:$K$1010, 0))/INDEX('Stock List'!$L$11:$L$1010, MATCH(AV84, 'Stock List'!$K$11:$K$1010, 0)))*AU84), 2), 0)</f>
        <v>0</v>
      </c>
      <c r="CP84" s="20"/>
      <c r="CQ84" s="20">
        <f>IFERROR(ROUND(((INDEX('Stock List'!$M$11:$M$1010, MATCH(AX84, 'Stock List'!$K$11:$K$1010, 0))/INDEX('Stock List'!$L$11:$L$1010, MATCH(AX84, 'Stock List'!$K$11:$K$1010, 0)))*AW84), 2), 0)</f>
        <v>0</v>
      </c>
      <c r="CR84" s="22"/>
      <c r="CT84" s="106" t="str">
        <f t="shared" si="94"/>
        <v/>
      </c>
      <c r="CU84" s="22" t="str">
        <f t="shared" si="95"/>
        <v/>
      </c>
      <c r="CX84" s="106" t="str">
        <f t="shared" si="96"/>
        <v/>
      </c>
      <c r="CY84" s="20" t="str">
        <f t="shared" si="97"/>
        <v/>
      </c>
      <c r="CZ84" s="22" t="str">
        <f t="shared" si="98"/>
        <v/>
      </c>
      <c r="DB84" s="76" t="str">
        <f>IF($H84="", "", COUNTIF($G$11:$G$1010, "&gt;"&amp;$G84)+1+COUNTIF($G$11:$G84, $G84)-1)</f>
        <v/>
      </c>
      <c r="DC84" s="76" t="str">
        <f>IF($H84="", "", COUNTIF($CZ$11:$CZ$1010, "&gt;"&amp;$CZ84)+1+COUNTIF($CZ$11:$CZ84, $CZ84)-1)</f>
        <v/>
      </c>
      <c r="DE84" s="147" t="str">
        <f t="shared" si="99"/>
        <v/>
      </c>
      <c r="DF84" s="148"/>
      <c r="DG84" s="19" t="str">
        <f t="shared" si="100"/>
        <v/>
      </c>
      <c r="DH84" s="153" t="str">
        <f t="shared" si="101"/>
        <v/>
      </c>
      <c r="DI84" s="19" t="str">
        <f t="shared" si="53"/>
        <v/>
      </c>
      <c r="DJ84" s="153" t="str">
        <f t="shared" si="54"/>
        <v/>
      </c>
      <c r="DK84" s="19" t="str">
        <f t="shared" si="55"/>
        <v/>
      </c>
      <c r="DL84" s="153" t="str">
        <f t="shared" si="56"/>
        <v/>
      </c>
      <c r="DM84" s="19" t="str">
        <f t="shared" si="57"/>
        <v/>
      </c>
      <c r="DN84" s="153" t="str">
        <f t="shared" si="58"/>
        <v/>
      </c>
      <c r="DO84" s="19" t="str">
        <f t="shared" si="59"/>
        <v/>
      </c>
      <c r="DP84" s="153" t="str">
        <f t="shared" si="60"/>
        <v/>
      </c>
      <c r="DQ84" s="19" t="str">
        <f t="shared" si="61"/>
        <v/>
      </c>
      <c r="DR84" s="153" t="str">
        <f t="shared" si="62"/>
        <v/>
      </c>
      <c r="DS84" s="19" t="str">
        <f t="shared" si="63"/>
        <v/>
      </c>
      <c r="DT84" s="153" t="str">
        <f t="shared" si="64"/>
        <v/>
      </c>
      <c r="DU84" s="19" t="str">
        <f t="shared" si="65"/>
        <v/>
      </c>
      <c r="DV84" s="153" t="str">
        <f t="shared" si="66"/>
        <v/>
      </c>
      <c r="DW84" s="19" t="str">
        <f t="shared" si="67"/>
        <v/>
      </c>
      <c r="DX84" s="153" t="str">
        <f t="shared" si="68"/>
        <v/>
      </c>
      <c r="DY84" s="19" t="str">
        <f t="shared" si="69"/>
        <v/>
      </c>
      <c r="DZ84" s="153" t="str">
        <f t="shared" si="70"/>
        <v/>
      </c>
      <c r="EA84" s="19" t="str">
        <f t="shared" si="71"/>
        <v/>
      </c>
      <c r="EB84" s="153" t="str">
        <f t="shared" si="72"/>
        <v/>
      </c>
      <c r="EC84" s="19" t="str">
        <f t="shared" si="73"/>
        <v/>
      </c>
      <c r="ED84" s="153" t="str">
        <f t="shared" si="74"/>
        <v/>
      </c>
      <c r="EE84" s="19" t="str">
        <f t="shared" si="75"/>
        <v/>
      </c>
      <c r="EF84" s="153" t="str">
        <f t="shared" si="76"/>
        <v/>
      </c>
      <c r="EG84" s="19" t="str">
        <f t="shared" si="77"/>
        <v/>
      </c>
      <c r="EH84" s="153" t="str">
        <f t="shared" si="78"/>
        <v/>
      </c>
      <c r="EI84" s="19" t="str">
        <f t="shared" si="79"/>
        <v/>
      </c>
      <c r="EJ84" s="153" t="str">
        <f t="shared" si="80"/>
        <v/>
      </c>
      <c r="EK84" s="19" t="str">
        <f t="shared" si="81"/>
        <v/>
      </c>
      <c r="EL84" s="153" t="str">
        <f t="shared" si="82"/>
        <v/>
      </c>
      <c r="EM84" s="19" t="str">
        <f t="shared" si="83"/>
        <v/>
      </c>
      <c r="EN84" s="153" t="str">
        <f t="shared" si="84"/>
        <v/>
      </c>
      <c r="EO84" s="19" t="str">
        <f t="shared" si="85"/>
        <v/>
      </c>
      <c r="EP84" s="153" t="str">
        <f t="shared" si="86"/>
        <v/>
      </c>
      <c r="EQ84" s="19" t="str">
        <f t="shared" si="87"/>
        <v/>
      </c>
      <c r="ER84" s="153" t="str">
        <f t="shared" si="88"/>
        <v/>
      </c>
      <c r="ES84" s="19" t="str">
        <f t="shared" si="89"/>
        <v/>
      </c>
      <c r="ET84" s="153" t="str">
        <f t="shared" si="90"/>
        <v/>
      </c>
    </row>
    <row r="85" spans="1:150" x14ac:dyDescent="0.25">
      <c r="A85" s="31"/>
      <c r="B85" s="91" t="str">
        <f t="shared" si="91"/>
        <v/>
      </c>
      <c r="C85" s="20" t="str">
        <f t="shared" si="51"/>
        <v/>
      </c>
      <c r="D85" s="97" t="str">
        <f t="shared" si="52"/>
        <v/>
      </c>
      <c r="E85" s="62" t="str">
        <f t="shared" si="92"/>
        <v/>
      </c>
      <c r="F85" s="31"/>
      <c r="G85" s="282"/>
      <c r="H85" s="283"/>
      <c r="I85" s="284"/>
      <c r="J85" s="285"/>
      <c r="K85" s="286"/>
      <c r="L85" s="287"/>
      <c r="M85" s="288"/>
      <c r="N85" s="287"/>
      <c r="O85" s="288"/>
      <c r="P85" s="287"/>
      <c r="Q85" s="288"/>
      <c r="R85" s="287"/>
      <c r="S85" s="288"/>
      <c r="T85" s="287"/>
      <c r="U85" s="288"/>
      <c r="V85" s="287"/>
      <c r="W85" s="288"/>
      <c r="X85" s="287"/>
      <c r="Y85" s="288"/>
      <c r="Z85" s="287"/>
      <c r="AA85" s="288"/>
      <c r="AB85" s="287"/>
      <c r="AC85" s="288"/>
      <c r="AD85" s="287"/>
      <c r="AE85" s="288"/>
      <c r="AF85" s="287"/>
      <c r="AG85" s="288"/>
      <c r="AH85" s="287"/>
      <c r="AI85" s="288"/>
      <c r="AJ85" s="287"/>
      <c r="AK85" s="288"/>
      <c r="AL85" s="287"/>
      <c r="AM85" s="288"/>
      <c r="AN85" s="287"/>
      <c r="AO85" s="288"/>
      <c r="AP85" s="287"/>
      <c r="AQ85" s="288"/>
      <c r="AR85" s="287"/>
      <c r="AS85" s="288"/>
      <c r="AT85" s="287"/>
      <c r="AU85" s="288"/>
      <c r="AV85" s="287"/>
      <c r="AW85" s="288"/>
      <c r="AX85" s="287"/>
      <c r="AY85" s="31"/>
      <c r="BA85" s="76" t="str">
        <f t="shared" si="93"/>
        <v/>
      </c>
      <c r="BC85" s="76" t="str">
        <f>IF('Stock List'!$K85="", "", 'Stock List'!$K85)</f>
        <v/>
      </c>
      <c r="BE85" s="106">
        <f>IFERROR(ROUND(((INDEX('Stock List'!$M$11:$M$1010, MATCH(L85, 'Stock List'!$K$11:$K$1010, 0))/INDEX('Stock List'!$L$11:$L$1010, MATCH(L85, 'Stock List'!$K$11:$K$1010, 0)))*K85), 2), 0)</f>
        <v>0</v>
      </c>
      <c r="BF85" s="20"/>
      <c r="BG85" s="20">
        <f>IFERROR(ROUND(((INDEX('Stock List'!$M$11:$M$1010, MATCH(N85, 'Stock List'!$K$11:$K$1010, 0))/INDEX('Stock List'!$L$11:$L$1010, MATCH(N85, 'Stock List'!$K$11:$K$1010, 0)))*M85), 2), 0)</f>
        <v>0</v>
      </c>
      <c r="BH85" s="20"/>
      <c r="BI85" s="20">
        <f>IFERROR(ROUND(((INDEX('Stock List'!$M$11:$M$1010, MATCH(P85, 'Stock List'!$K$11:$K$1010, 0))/INDEX('Stock List'!$L$11:$L$1010, MATCH(P85, 'Stock List'!$K$11:$K$1010, 0)))*O85), 2), 0)</f>
        <v>0</v>
      </c>
      <c r="BJ85" s="20"/>
      <c r="BK85" s="20">
        <f>IFERROR(ROUND(((INDEX('Stock List'!$M$11:$M$1010, MATCH(R85, 'Stock List'!$K$11:$K$1010, 0))/INDEX('Stock List'!$L$11:$L$1010, MATCH(R85, 'Stock List'!$K$11:$K$1010, 0)))*Q85), 2), 0)</f>
        <v>0</v>
      </c>
      <c r="BL85" s="20"/>
      <c r="BM85" s="20">
        <f>IFERROR(ROUND(((INDEX('Stock List'!$M$11:$M$1010, MATCH(T85, 'Stock List'!$K$11:$K$1010, 0))/INDEX('Stock List'!$L$11:$L$1010, MATCH(T85, 'Stock List'!$K$11:$K$1010, 0)))*S85), 2), 0)</f>
        <v>0</v>
      </c>
      <c r="BN85" s="20"/>
      <c r="BO85" s="20">
        <f>IFERROR(ROUND(((INDEX('Stock List'!$M$11:$M$1010, MATCH(V85, 'Stock List'!$K$11:$K$1010, 0))/INDEX('Stock List'!$L$11:$L$1010, MATCH(V85, 'Stock List'!$K$11:$K$1010, 0)))*U85), 2), 0)</f>
        <v>0</v>
      </c>
      <c r="BP85" s="20"/>
      <c r="BQ85" s="20">
        <f>IFERROR(ROUND(((INDEX('Stock List'!$M$11:$M$1010, MATCH(X85, 'Stock List'!$K$11:$K$1010, 0))/INDEX('Stock List'!$L$11:$L$1010, MATCH(X85, 'Stock List'!$K$11:$K$1010, 0)))*W85), 2), 0)</f>
        <v>0</v>
      </c>
      <c r="BR85" s="20"/>
      <c r="BS85" s="20">
        <f>IFERROR(ROUND(((INDEX('Stock List'!$M$11:$M$1010, MATCH(Z85, 'Stock List'!$K$11:$K$1010, 0))/INDEX('Stock List'!$L$11:$L$1010, MATCH(Z85, 'Stock List'!$K$11:$K$1010, 0)))*Y85), 2), 0)</f>
        <v>0</v>
      </c>
      <c r="BT85" s="20"/>
      <c r="BU85" s="20">
        <f>IFERROR(ROUND(((INDEX('Stock List'!$M$11:$M$1010, MATCH(AB85, 'Stock List'!$K$11:$K$1010, 0))/INDEX('Stock List'!$L$11:$L$1010, MATCH(AB85, 'Stock List'!$K$11:$K$1010, 0)))*AA85), 2), 0)</f>
        <v>0</v>
      </c>
      <c r="BV85" s="20"/>
      <c r="BW85" s="20">
        <f>IFERROR(ROUND(((INDEX('Stock List'!$M$11:$M$1010, MATCH(AD85, 'Stock List'!$K$11:$K$1010, 0))/INDEX('Stock List'!$L$11:$L$1010, MATCH(AD85, 'Stock List'!$K$11:$K$1010, 0)))*AC85), 2), 0)</f>
        <v>0</v>
      </c>
      <c r="BX85" s="20"/>
      <c r="BY85" s="20">
        <f>IFERROR(ROUND(((INDEX('Stock List'!$M$11:$M$1010, MATCH(AF85, 'Stock List'!$K$11:$K$1010, 0))/INDEX('Stock List'!$L$11:$L$1010, MATCH(AF85, 'Stock List'!$K$11:$K$1010, 0)))*AE85), 2), 0)</f>
        <v>0</v>
      </c>
      <c r="BZ85" s="20"/>
      <c r="CA85" s="20">
        <f>IFERROR(ROUND(((INDEX('Stock List'!$M$11:$M$1010, MATCH(AH85, 'Stock List'!$K$11:$K$1010, 0))/INDEX('Stock List'!$L$11:$L$1010, MATCH(AH85, 'Stock List'!$K$11:$K$1010, 0)))*AG85), 2), 0)</f>
        <v>0</v>
      </c>
      <c r="CB85" s="20"/>
      <c r="CC85" s="20">
        <f>IFERROR(ROUND(((INDEX('Stock List'!$M$11:$M$1010, MATCH(AJ85, 'Stock List'!$K$11:$K$1010, 0))/INDEX('Stock List'!$L$11:$L$1010, MATCH(AJ85, 'Stock List'!$K$11:$K$1010, 0)))*AI85), 2), 0)</f>
        <v>0</v>
      </c>
      <c r="CD85" s="20"/>
      <c r="CE85" s="20">
        <f>IFERROR(ROUND(((INDEX('Stock List'!$M$11:$M$1010, MATCH(AL85, 'Stock List'!$K$11:$K$1010, 0))/INDEX('Stock List'!$L$11:$L$1010, MATCH(AL85, 'Stock List'!$K$11:$K$1010, 0)))*AK85), 2), 0)</f>
        <v>0</v>
      </c>
      <c r="CF85" s="20"/>
      <c r="CG85" s="20">
        <f>IFERROR(ROUND(((INDEX('Stock List'!$M$11:$M$1010, MATCH(AN85, 'Stock List'!$K$11:$K$1010, 0))/INDEX('Stock List'!$L$11:$L$1010, MATCH(AN85, 'Stock List'!$K$11:$K$1010, 0)))*AM85), 2), 0)</f>
        <v>0</v>
      </c>
      <c r="CH85" s="20"/>
      <c r="CI85" s="20">
        <f>IFERROR(ROUND(((INDEX('Stock List'!$M$11:$M$1010, MATCH(AP85, 'Stock List'!$K$11:$K$1010, 0))/INDEX('Stock List'!$L$11:$L$1010, MATCH(AP85, 'Stock List'!$K$11:$K$1010, 0)))*AO85), 2), 0)</f>
        <v>0</v>
      </c>
      <c r="CJ85" s="20"/>
      <c r="CK85" s="20">
        <f>IFERROR(ROUND(((INDEX('Stock List'!$M$11:$M$1010, MATCH(AR85, 'Stock List'!$K$11:$K$1010, 0))/INDEX('Stock List'!$L$11:$L$1010, MATCH(AR85, 'Stock List'!$K$11:$K$1010, 0)))*AQ85), 2), 0)</f>
        <v>0</v>
      </c>
      <c r="CL85" s="20"/>
      <c r="CM85" s="20">
        <f>IFERROR(ROUND(((INDEX('Stock List'!$M$11:$M$1010, MATCH(AT85, 'Stock List'!$K$11:$K$1010, 0))/INDEX('Stock List'!$L$11:$L$1010, MATCH(AT85, 'Stock List'!$K$11:$K$1010, 0)))*AS85), 2), 0)</f>
        <v>0</v>
      </c>
      <c r="CN85" s="20"/>
      <c r="CO85" s="20">
        <f>IFERROR(ROUND(((INDEX('Stock List'!$M$11:$M$1010, MATCH(AV85, 'Stock List'!$K$11:$K$1010, 0))/INDEX('Stock List'!$L$11:$L$1010, MATCH(AV85, 'Stock List'!$K$11:$K$1010, 0)))*AU85), 2), 0)</f>
        <v>0</v>
      </c>
      <c r="CP85" s="20"/>
      <c r="CQ85" s="20">
        <f>IFERROR(ROUND(((INDEX('Stock List'!$M$11:$M$1010, MATCH(AX85, 'Stock List'!$K$11:$K$1010, 0))/INDEX('Stock List'!$L$11:$L$1010, MATCH(AX85, 'Stock List'!$K$11:$K$1010, 0)))*AW85), 2), 0)</f>
        <v>0</v>
      </c>
      <c r="CR85" s="22"/>
      <c r="CT85" s="106" t="str">
        <f t="shared" si="94"/>
        <v/>
      </c>
      <c r="CU85" s="22" t="str">
        <f t="shared" si="95"/>
        <v/>
      </c>
      <c r="CX85" s="106" t="str">
        <f t="shared" si="96"/>
        <v/>
      </c>
      <c r="CY85" s="20" t="str">
        <f t="shared" si="97"/>
        <v/>
      </c>
      <c r="CZ85" s="22" t="str">
        <f t="shared" si="98"/>
        <v/>
      </c>
      <c r="DB85" s="76" t="str">
        <f>IF($H85="", "", COUNTIF($G$11:$G$1010, "&gt;"&amp;$G85)+1+COUNTIF($G$11:$G85, $G85)-1)</f>
        <v/>
      </c>
      <c r="DC85" s="76" t="str">
        <f>IF($H85="", "", COUNTIF($CZ$11:$CZ$1010, "&gt;"&amp;$CZ85)+1+COUNTIF($CZ$11:$CZ85, $CZ85)-1)</f>
        <v/>
      </c>
      <c r="DE85" s="147" t="str">
        <f t="shared" si="99"/>
        <v/>
      </c>
      <c r="DF85" s="148"/>
      <c r="DG85" s="19" t="str">
        <f t="shared" si="100"/>
        <v/>
      </c>
      <c r="DH85" s="153" t="str">
        <f t="shared" si="101"/>
        <v/>
      </c>
      <c r="DI85" s="19" t="str">
        <f t="shared" si="53"/>
        <v/>
      </c>
      <c r="DJ85" s="153" t="str">
        <f t="shared" si="54"/>
        <v/>
      </c>
      <c r="DK85" s="19" t="str">
        <f t="shared" si="55"/>
        <v/>
      </c>
      <c r="DL85" s="153" t="str">
        <f t="shared" si="56"/>
        <v/>
      </c>
      <c r="DM85" s="19" t="str">
        <f t="shared" si="57"/>
        <v/>
      </c>
      <c r="DN85" s="153" t="str">
        <f t="shared" si="58"/>
        <v/>
      </c>
      <c r="DO85" s="19" t="str">
        <f t="shared" si="59"/>
        <v/>
      </c>
      <c r="DP85" s="153" t="str">
        <f t="shared" si="60"/>
        <v/>
      </c>
      <c r="DQ85" s="19" t="str">
        <f t="shared" si="61"/>
        <v/>
      </c>
      <c r="DR85" s="153" t="str">
        <f t="shared" si="62"/>
        <v/>
      </c>
      <c r="DS85" s="19" t="str">
        <f t="shared" si="63"/>
        <v/>
      </c>
      <c r="DT85" s="153" t="str">
        <f t="shared" si="64"/>
        <v/>
      </c>
      <c r="DU85" s="19" t="str">
        <f t="shared" si="65"/>
        <v/>
      </c>
      <c r="DV85" s="153" t="str">
        <f t="shared" si="66"/>
        <v/>
      </c>
      <c r="DW85" s="19" t="str">
        <f t="shared" si="67"/>
        <v/>
      </c>
      <c r="DX85" s="153" t="str">
        <f t="shared" si="68"/>
        <v/>
      </c>
      <c r="DY85" s="19" t="str">
        <f t="shared" si="69"/>
        <v/>
      </c>
      <c r="DZ85" s="153" t="str">
        <f t="shared" si="70"/>
        <v/>
      </c>
      <c r="EA85" s="19" t="str">
        <f t="shared" si="71"/>
        <v/>
      </c>
      <c r="EB85" s="153" t="str">
        <f t="shared" si="72"/>
        <v/>
      </c>
      <c r="EC85" s="19" t="str">
        <f t="shared" si="73"/>
        <v/>
      </c>
      <c r="ED85" s="153" t="str">
        <f t="shared" si="74"/>
        <v/>
      </c>
      <c r="EE85" s="19" t="str">
        <f t="shared" si="75"/>
        <v/>
      </c>
      <c r="EF85" s="153" t="str">
        <f t="shared" si="76"/>
        <v/>
      </c>
      <c r="EG85" s="19" t="str">
        <f t="shared" si="77"/>
        <v/>
      </c>
      <c r="EH85" s="153" t="str">
        <f t="shared" si="78"/>
        <v/>
      </c>
      <c r="EI85" s="19" t="str">
        <f t="shared" si="79"/>
        <v/>
      </c>
      <c r="EJ85" s="153" t="str">
        <f t="shared" si="80"/>
        <v/>
      </c>
      <c r="EK85" s="19" t="str">
        <f t="shared" si="81"/>
        <v/>
      </c>
      <c r="EL85" s="153" t="str">
        <f t="shared" si="82"/>
        <v/>
      </c>
      <c r="EM85" s="19" t="str">
        <f t="shared" si="83"/>
        <v/>
      </c>
      <c r="EN85" s="153" t="str">
        <f t="shared" si="84"/>
        <v/>
      </c>
      <c r="EO85" s="19" t="str">
        <f t="shared" si="85"/>
        <v/>
      </c>
      <c r="EP85" s="153" t="str">
        <f t="shared" si="86"/>
        <v/>
      </c>
      <c r="EQ85" s="19" t="str">
        <f t="shared" si="87"/>
        <v/>
      </c>
      <c r="ER85" s="153" t="str">
        <f t="shared" si="88"/>
        <v/>
      </c>
      <c r="ES85" s="19" t="str">
        <f t="shared" si="89"/>
        <v/>
      </c>
      <c r="ET85" s="153" t="str">
        <f t="shared" si="90"/>
        <v/>
      </c>
    </row>
    <row r="86" spans="1:150" x14ac:dyDescent="0.25">
      <c r="A86" s="31"/>
      <c r="B86" s="91" t="str">
        <f t="shared" si="91"/>
        <v/>
      </c>
      <c r="C86" s="20" t="str">
        <f t="shared" si="51"/>
        <v/>
      </c>
      <c r="D86" s="97" t="str">
        <f t="shared" si="52"/>
        <v/>
      </c>
      <c r="E86" s="62" t="str">
        <f t="shared" si="92"/>
        <v/>
      </c>
      <c r="F86" s="31"/>
      <c r="G86" s="282"/>
      <c r="H86" s="283"/>
      <c r="I86" s="284"/>
      <c r="J86" s="285"/>
      <c r="K86" s="286"/>
      <c r="L86" s="287"/>
      <c r="M86" s="288"/>
      <c r="N86" s="287"/>
      <c r="O86" s="288"/>
      <c r="P86" s="287"/>
      <c r="Q86" s="288"/>
      <c r="R86" s="287"/>
      <c r="S86" s="288"/>
      <c r="T86" s="287"/>
      <c r="U86" s="288"/>
      <c r="V86" s="287"/>
      <c r="W86" s="288"/>
      <c r="X86" s="287"/>
      <c r="Y86" s="288"/>
      <c r="Z86" s="287"/>
      <c r="AA86" s="288"/>
      <c r="AB86" s="287"/>
      <c r="AC86" s="288"/>
      <c r="AD86" s="287"/>
      <c r="AE86" s="288"/>
      <c r="AF86" s="287"/>
      <c r="AG86" s="288"/>
      <c r="AH86" s="287"/>
      <c r="AI86" s="288"/>
      <c r="AJ86" s="287"/>
      <c r="AK86" s="288"/>
      <c r="AL86" s="287"/>
      <c r="AM86" s="288"/>
      <c r="AN86" s="287"/>
      <c r="AO86" s="288"/>
      <c r="AP86" s="287"/>
      <c r="AQ86" s="288"/>
      <c r="AR86" s="287"/>
      <c r="AS86" s="288"/>
      <c r="AT86" s="287"/>
      <c r="AU86" s="288"/>
      <c r="AV86" s="287"/>
      <c r="AW86" s="288"/>
      <c r="AX86" s="287"/>
      <c r="AY86" s="31"/>
      <c r="BA86" s="76" t="str">
        <f t="shared" si="93"/>
        <v/>
      </c>
      <c r="BC86" s="76" t="str">
        <f>IF('Stock List'!$K86="", "", 'Stock List'!$K86)</f>
        <v/>
      </c>
      <c r="BE86" s="106">
        <f>IFERROR(ROUND(((INDEX('Stock List'!$M$11:$M$1010, MATCH(L86, 'Stock List'!$K$11:$K$1010, 0))/INDEX('Stock List'!$L$11:$L$1010, MATCH(L86, 'Stock List'!$K$11:$K$1010, 0)))*K86), 2), 0)</f>
        <v>0</v>
      </c>
      <c r="BF86" s="20"/>
      <c r="BG86" s="20">
        <f>IFERROR(ROUND(((INDEX('Stock List'!$M$11:$M$1010, MATCH(N86, 'Stock List'!$K$11:$K$1010, 0))/INDEX('Stock List'!$L$11:$L$1010, MATCH(N86, 'Stock List'!$K$11:$K$1010, 0)))*M86), 2), 0)</f>
        <v>0</v>
      </c>
      <c r="BH86" s="20"/>
      <c r="BI86" s="20">
        <f>IFERROR(ROUND(((INDEX('Stock List'!$M$11:$M$1010, MATCH(P86, 'Stock List'!$K$11:$K$1010, 0))/INDEX('Stock List'!$L$11:$L$1010, MATCH(P86, 'Stock List'!$K$11:$K$1010, 0)))*O86), 2), 0)</f>
        <v>0</v>
      </c>
      <c r="BJ86" s="20"/>
      <c r="BK86" s="20">
        <f>IFERROR(ROUND(((INDEX('Stock List'!$M$11:$M$1010, MATCH(R86, 'Stock List'!$K$11:$K$1010, 0))/INDEX('Stock List'!$L$11:$L$1010, MATCH(R86, 'Stock List'!$K$11:$K$1010, 0)))*Q86), 2), 0)</f>
        <v>0</v>
      </c>
      <c r="BL86" s="20"/>
      <c r="BM86" s="20">
        <f>IFERROR(ROUND(((INDEX('Stock List'!$M$11:$M$1010, MATCH(T86, 'Stock List'!$K$11:$K$1010, 0))/INDEX('Stock List'!$L$11:$L$1010, MATCH(T86, 'Stock List'!$K$11:$K$1010, 0)))*S86), 2), 0)</f>
        <v>0</v>
      </c>
      <c r="BN86" s="20"/>
      <c r="BO86" s="20">
        <f>IFERROR(ROUND(((INDEX('Stock List'!$M$11:$M$1010, MATCH(V86, 'Stock List'!$K$11:$K$1010, 0))/INDEX('Stock List'!$L$11:$L$1010, MATCH(V86, 'Stock List'!$K$11:$K$1010, 0)))*U86), 2), 0)</f>
        <v>0</v>
      </c>
      <c r="BP86" s="20"/>
      <c r="BQ86" s="20">
        <f>IFERROR(ROUND(((INDEX('Stock List'!$M$11:$M$1010, MATCH(X86, 'Stock List'!$K$11:$K$1010, 0))/INDEX('Stock List'!$L$11:$L$1010, MATCH(X86, 'Stock List'!$K$11:$K$1010, 0)))*W86), 2), 0)</f>
        <v>0</v>
      </c>
      <c r="BR86" s="20"/>
      <c r="BS86" s="20">
        <f>IFERROR(ROUND(((INDEX('Stock List'!$M$11:$M$1010, MATCH(Z86, 'Stock List'!$K$11:$K$1010, 0))/INDEX('Stock List'!$L$11:$L$1010, MATCH(Z86, 'Stock List'!$K$11:$K$1010, 0)))*Y86), 2), 0)</f>
        <v>0</v>
      </c>
      <c r="BT86" s="20"/>
      <c r="BU86" s="20">
        <f>IFERROR(ROUND(((INDEX('Stock List'!$M$11:$M$1010, MATCH(AB86, 'Stock List'!$K$11:$K$1010, 0))/INDEX('Stock List'!$L$11:$L$1010, MATCH(AB86, 'Stock List'!$K$11:$K$1010, 0)))*AA86), 2), 0)</f>
        <v>0</v>
      </c>
      <c r="BV86" s="20"/>
      <c r="BW86" s="20">
        <f>IFERROR(ROUND(((INDEX('Stock List'!$M$11:$M$1010, MATCH(AD86, 'Stock List'!$K$11:$K$1010, 0))/INDEX('Stock List'!$L$11:$L$1010, MATCH(AD86, 'Stock List'!$K$11:$K$1010, 0)))*AC86), 2), 0)</f>
        <v>0</v>
      </c>
      <c r="BX86" s="20"/>
      <c r="BY86" s="20">
        <f>IFERROR(ROUND(((INDEX('Stock List'!$M$11:$M$1010, MATCH(AF86, 'Stock List'!$K$11:$K$1010, 0))/INDEX('Stock List'!$L$11:$L$1010, MATCH(AF86, 'Stock List'!$K$11:$K$1010, 0)))*AE86), 2), 0)</f>
        <v>0</v>
      </c>
      <c r="BZ86" s="20"/>
      <c r="CA86" s="20">
        <f>IFERROR(ROUND(((INDEX('Stock List'!$M$11:$M$1010, MATCH(AH86, 'Stock List'!$K$11:$K$1010, 0))/INDEX('Stock List'!$L$11:$L$1010, MATCH(AH86, 'Stock List'!$K$11:$K$1010, 0)))*AG86), 2), 0)</f>
        <v>0</v>
      </c>
      <c r="CB86" s="20"/>
      <c r="CC86" s="20">
        <f>IFERROR(ROUND(((INDEX('Stock List'!$M$11:$M$1010, MATCH(AJ86, 'Stock List'!$K$11:$K$1010, 0))/INDEX('Stock List'!$L$11:$L$1010, MATCH(AJ86, 'Stock List'!$K$11:$K$1010, 0)))*AI86), 2), 0)</f>
        <v>0</v>
      </c>
      <c r="CD86" s="20"/>
      <c r="CE86" s="20">
        <f>IFERROR(ROUND(((INDEX('Stock List'!$M$11:$M$1010, MATCH(AL86, 'Stock List'!$K$11:$K$1010, 0))/INDEX('Stock List'!$L$11:$L$1010, MATCH(AL86, 'Stock List'!$K$11:$K$1010, 0)))*AK86), 2), 0)</f>
        <v>0</v>
      </c>
      <c r="CF86" s="20"/>
      <c r="CG86" s="20">
        <f>IFERROR(ROUND(((INDEX('Stock List'!$M$11:$M$1010, MATCH(AN86, 'Stock List'!$K$11:$K$1010, 0))/INDEX('Stock List'!$L$11:$L$1010, MATCH(AN86, 'Stock List'!$K$11:$K$1010, 0)))*AM86), 2), 0)</f>
        <v>0</v>
      </c>
      <c r="CH86" s="20"/>
      <c r="CI86" s="20">
        <f>IFERROR(ROUND(((INDEX('Stock List'!$M$11:$M$1010, MATCH(AP86, 'Stock List'!$K$11:$K$1010, 0))/INDEX('Stock List'!$L$11:$L$1010, MATCH(AP86, 'Stock List'!$K$11:$K$1010, 0)))*AO86), 2), 0)</f>
        <v>0</v>
      </c>
      <c r="CJ86" s="20"/>
      <c r="CK86" s="20">
        <f>IFERROR(ROUND(((INDEX('Stock List'!$M$11:$M$1010, MATCH(AR86, 'Stock List'!$K$11:$K$1010, 0))/INDEX('Stock List'!$L$11:$L$1010, MATCH(AR86, 'Stock List'!$K$11:$K$1010, 0)))*AQ86), 2), 0)</f>
        <v>0</v>
      </c>
      <c r="CL86" s="20"/>
      <c r="CM86" s="20">
        <f>IFERROR(ROUND(((INDEX('Stock List'!$M$11:$M$1010, MATCH(AT86, 'Stock List'!$K$11:$K$1010, 0))/INDEX('Stock List'!$L$11:$L$1010, MATCH(AT86, 'Stock List'!$K$11:$K$1010, 0)))*AS86), 2), 0)</f>
        <v>0</v>
      </c>
      <c r="CN86" s="20"/>
      <c r="CO86" s="20">
        <f>IFERROR(ROUND(((INDEX('Stock List'!$M$11:$M$1010, MATCH(AV86, 'Stock List'!$K$11:$K$1010, 0))/INDEX('Stock List'!$L$11:$L$1010, MATCH(AV86, 'Stock List'!$K$11:$K$1010, 0)))*AU86), 2), 0)</f>
        <v>0</v>
      </c>
      <c r="CP86" s="20"/>
      <c r="CQ86" s="20">
        <f>IFERROR(ROUND(((INDEX('Stock List'!$M$11:$M$1010, MATCH(AX86, 'Stock List'!$K$11:$K$1010, 0))/INDEX('Stock List'!$L$11:$L$1010, MATCH(AX86, 'Stock List'!$K$11:$K$1010, 0)))*AW86), 2), 0)</f>
        <v>0</v>
      </c>
      <c r="CR86" s="22"/>
      <c r="CT86" s="106" t="str">
        <f t="shared" si="94"/>
        <v/>
      </c>
      <c r="CU86" s="22" t="str">
        <f t="shared" si="95"/>
        <v/>
      </c>
      <c r="CX86" s="106" t="str">
        <f t="shared" si="96"/>
        <v/>
      </c>
      <c r="CY86" s="20" t="str">
        <f t="shared" si="97"/>
        <v/>
      </c>
      <c r="CZ86" s="22" t="str">
        <f t="shared" si="98"/>
        <v/>
      </c>
      <c r="DB86" s="76" t="str">
        <f>IF($H86="", "", COUNTIF($G$11:$G$1010, "&gt;"&amp;$G86)+1+COUNTIF($G$11:$G86, $G86)-1)</f>
        <v/>
      </c>
      <c r="DC86" s="76" t="str">
        <f>IF($H86="", "", COUNTIF($CZ$11:$CZ$1010, "&gt;"&amp;$CZ86)+1+COUNTIF($CZ$11:$CZ86, $CZ86)-1)</f>
        <v/>
      </c>
      <c r="DE86" s="147" t="str">
        <f t="shared" si="99"/>
        <v/>
      </c>
      <c r="DF86" s="148"/>
      <c r="DG86" s="19" t="str">
        <f t="shared" si="100"/>
        <v/>
      </c>
      <c r="DH86" s="153" t="str">
        <f t="shared" si="101"/>
        <v/>
      </c>
      <c r="DI86" s="19" t="str">
        <f t="shared" si="53"/>
        <v/>
      </c>
      <c r="DJ86" s="153" t="str">
        <f t="shared" si="54"/>
        <v/>
      </c>
      <c r="DK86" s="19" t="str">
        <f t="shared" si="55"/>
        <v/>
      </c>
      <c r="DL86" s="153" t="str">
        <f t="shared" si="56"/>
        <v/>
      </c>
      <c r="DM86" s="19" t="str">
        <f t="shared" si="57"/>
        <v/>
      </c>
      <c r="DN86" s="153" t="str">
        <f t="shared" si="58"/>
        <v/>
      </c>
      <c r="DO86" s="19" t="str">
        <f t="shared" si="59"/>
        <v/>
      </c>
      <c r="DP86" s="153" t="str">
        <f t="shared" si="60"/>
        <v/>
      </c>
      <c r="DQ86" s="19" t="str">
        <f t="shared" si="61"/>
        <v/>
      </c>
      <c r="DR86" s="153" t="str">
        <f t="shared" si="62"/>
        <v/>
      </c>
      <c r="DS86" s="19" t="str">
        <f t="shared" si="63"/>
        <v/>
      </c>
      <c r="DT86" s="153" t="str">
        <f t="shared" si="64"/>
        <v/>
      </c>
      <c r="DU86" s="19" t="str">
        <f t="shared" si="65"/>
        <v/>
      </c>
      <c r="DV86" s="153" t="str">
        <f t="shared" si="66"/>
        <v/>
      </c>
      <c r="DW86" s="19" t="str">
        <f t="shared" si="67"/>
        <v/>
      </c>
      <c r="DX86" s="153" t="str">
        <f t="shared" si="68"/>
        <v/>
      </c>
      <c r="DY86" s="19" t="str">
        <f t="shared" si="69"/>
        <v/>
      </c>
      <c r="DZ86" s="153" t="str">
        <f t="shared" si="70"/>
        <v/>
      </c>
      <c r="EA86" s="19" t="str">
        <f t="shared" si="71"/>
        <v/>
      </c>
      <c r="EB86" s="153" t="str">
        <f t="shared" si="72"/>
        <v/>
      </c>
      <c r="EC86" s="19" t="str">
        <f t="shared" si="73"/>
        <v/>
      </c>
      <c r="ED86" s="153" t="str">
        <f t="shared" si="74"/>
        <v/>
      </c>
      <c r="EE86" s="19" t="str">
        <f t="shared" si="75"/>
        <v/>
      </c>
      <c r="EF86" s="153" t="str">
        <f t="shared" si="76"/>
        <v/>
      </c>
      <c r="EG86" s="19" t="str">
        <f t="shared" si="77"/>
        <v/>
      </c>
      <c r="EH86" s="153" t="str">
        <f t="shared" si="78"/>
        <v/>
      </c>
      <c r="EI86" s="19" t="str">
        <f t="shared" si="79"/>
        <v/>
      </c>
      <c r="EJ86" s="153" t="str">
        <f t="shared" si="80"/>
        <v/>
      </c>
      <c r="EK86" s="19" t="str">
        <f t="shared" si="81"/>
        <v/>
      </c>
      <c r="EL86" s="153" t="str">
        <f t="shared" si="82"/>
        <v/>
      </c>
      <c r="EM86" s="19" t="str">
        <f t="shared" si="83"/>
        <v/>
      </c>
      <c r="EN86" s="153" t="str">
        <f t="shared" si="84"/>
        <v/>
      </c>
      <c r="EO86" s="19" t="str">
        <f t="shared" si="85"/>
        <v/>
      </c>
      <c r="EP86" s="153" t="str">
        <f t="shared" si="86"/>
        <v/>
      </c>
      <c r="EQ86" s="19" t="str">
        <f t="shared" si="87"/>
        <v/>
      </c>
      <c r="ER86" s="153" t="str">
        <f t="shared" si="88"/>
        <v/>
      </c>
      <c r="ES86" s="19" t="str">
        <f t="shared" si="89"/>
        <v/>
      </c>
      <c r="ET86" s="153" t="str">
        <f t="shared" si="90"/>
        <v/>
      </c>
    </row>
    <row r="87" spans="1:150" x14ac:dyDescent="0.25">
      <c r="A87" s="31"/>
      <c r="B87" s="91" t="str">
        <f t="shared" si="91"/>
        <v/>
      </c>
      <c r="C87" s="20" t="str">
        <f t="shared" si="51"/>
        <v/>
      </c>
      <c r="D87" s="97" t="str">
        <f t="shared" si="52"/>
        <v/>
      </c>
      <c r="E87" s="62" t="str">
        <f t="shared" si="92"/>
        <v/>
      </c>
      <c r="F87" s="31"/>
      <c r="G87" s="282"/>
      <c r="H87" s="283"/>
      <c r="I87" s="284"/>
      <c r="J87" s="285"/>
      <c r="K87" s="286"/>
      <c r="L87" s="287"/>
      <c r="M87" s="288"/>
      <c r="N87" s="287"/>
      <c r="O87" s="288"/>
      <c r="P87" s="287"/>
      <c r="Q87" s="288"/>
      <c r="R87" s="287"/>
      <c r="S87" s="288"/>
      <c r="T87" s="287"/>
      <c r="U87" s="288"/>
      <c r="V87" s="287"/>
      <c r="W87" s="288"/>
      <c r="X87" s="287"/>
      <c r="Y87" s="288"/>
      <c r="Z87" s="287"/>
      <c r="AA87" s="288"/>
      <c r="AB87" s="287"/>
      <c r="AC87" s="288"/>
      <c r="AD87" s="287"/>
      <c r="AE87" s="288"/>
      <c r="AF87" s="287"/>
      <c r="AG87" s="288"/>
      <c r="AH87" s="287"/>
      <c r="AI87" s="288"/>
      <c r="AJ87" s="287"/>
      <c r="AK87" s="288"/>
      <c r="AL87" s="287"/>
      <c r="AM87" s="288"/>
      <c r="AN87" s="287"/>
      <c r="AO87" s="288"/>
      <c r="AP87" s="287"/>
      <c r="AQ87" s="288"/>
      <c r="AR87" s="287"/>
      <c r="AS87" s="288"/>
      <c r="AT87" s="287"/>
      <c r="AU87" s="288"/>
      <c r="AV87" s="287"/>
      <c r="AW87" s="288"/>
      <c r="AX87" s="287"/>
      <c r="AY87" s="31"/>
      <c r="BA87" s="76" t="str">
        <f t="shared" si="93"/>
        <v/>
      </c>
      <c r="BC87" s="76" t="str">
        <f>IF('Stock List'!$K87="", "", 'Stock List'!$K87)</f>
        <v/>
      </c>
      <c r="BE87" s="106">
        <f>IFERROR(ROUND(((INDEX('Stock List'!$M$11:$M$1010, MATCH(L87, 'Stock List'!$K$11:$K$1010, 0))/INDEX('Stock List'!$L$11:$L$1010, MATCH(L87, 'Stock List'!$K$11:$K$1010, 0)))*K87), 2), 0)</f>
        <v>0</v>
      </c>
      <c r="BF87" s="20"/>
      <c r="BG87" s="20">
        <f>IFERROR(ROUND(((INDEX('Stock List'!$M$11:$M$1010, MATCH(N87, 'Stock List'!$K$11:$K$1010, 0))/INDEX('Stock List'!$L$11:$L$1010, MATCH(N87, 'Stock List'!$K$11:$K$1010, 0)))*M87), 2), 0)</f>
        <v>0</v>
      </c>
      <c r="BH87" s="20"/>
      <c r="BI87" s="20">
        <f>IFERROR(ROUND(((INDEX('Stock List'!$M$11:$M$1010, MATCH(P87, 'Stock List'!$K$11:$K$1010, 0))/INDEX('Stock List'!$L$11:$L$1010, MATCH(P87, 'Stock List'!$K$11:$K$1010, 0)))*O87), 2), 0)</f>
        <v>0</v>
      </c>
      <c r="BJ87" s="20"/>
      <c r="BK87" s="20">
        <f>IFERROR(ROUND(((INDEX('Stock List'!$M$11:$M$1010, MATCH(R87, 'Stock List'!$K$11:$K$1010, 0))/INDEX('Stock List'!$L$11:$L$1010, MATCH(R87, 'Stock List'!$K$11:$K$1010, 0)))*Q87), 2), 0)</f>
        <v>0</v>
      </c>
      <c r="BL87" s="20"/>
      <c r="BM87" s="20">
        <f>IFERROR(ROUND(((INDEX('Stock List'!$M$11:$M$1010, MATCH(T87, 'Stock List'!$K$11:$K$1010, 0))/INDEX('Stock List'!$L$11:$L$1010, MATCH(T87, 'Stock List'!$K$11:$K$1010, 0)))*S87), 2), 0)</f>
        <v>0</v>
      </c>
      <c r="BN87" s="20"/>
      <c r="BO87" s="20">
        <f>IFERROR(ROUND(((INDEX('Stock List'!$M$11:$M$1010, MATCH(V87, 'Stock List'!$K$11:$K$1010, 0))/INDEX('Stock List'!$L$11:$L$1010, MATCH(V87, 'Stock List'!$K$11:$K$1010, 0)))*U87), 2), 0)</f>
        <v>0</v>
      </c>
      <c r="BP87" s="20"/>
      <c r="BQ87" s="20">
        <f>IFERROR(ROUND(((INDEX('Stock List'!$M$11:$M$1010, MATCH(X87, 'Stock List'!$K$11:$K$1010, 0))/INDEX('Stock List'!$L$11:$L$1010, MATCH(X87, 'Stock List'!$K$11:$K$1010, 0)))*W87), 2), 0)</f>
        <v>0</v>
      </c>
      <c r="BR87" s="20"/>
      <c r="BS87" s="20">
        <f>IFERROR(ROUND(((INDEX('Stock List'!$M$11:$M$1010, MATCH(Z87, 'Stock List'!$K$11:$K$1010, 0))/INDEX('Stock List'!$L$11:$L$1010, MATCH(Z87, 'Stock List'!$K$11:$K$1010, 0)))*Y87), 2), 0)</f>
        <v>0</v>
      </c>
      <c r="BT87" s="20"/>
      <c r="BU87" s="20">
        <f>IFERROR(ROUND(((INDEX('Stock List'!$M$11:$M$1010, MATCH(AB87, 'Stock List'!$K$11:$K$1010, 0))/INDEX('Stock List'!$L$11:$L$1010, MATCH(AB87, 'Stock List'!$K$11:$K$1010, 0)))*AA87), 2), 0)</f>
        <v>0</v>
      </c>
      <c r="BV87" s="20"/>
      <c r="BW87" s="20">
        <f>IFERROR(ROUND(((INDEX('Stock List'!$M$11:$M$1010, MATCH(AD87, 'Stock List'!$K$11:$K$1010, 0))/INDEX('Stock List'!$L$11:$L$1010, MATCH(AD87, 'Stock List'!$K$11:$K$1010, 0)))*AC87), 2), 0)</f>
        <v>0</v>
      </c>
      <c r="BX87" s="20"/>
      <c r="BY87" s="20">
        <f>IFERROR(ROUND(((INDEX('Stock List'!$M$11:$M$1010, MATCH(AF87, 'Stock List'!$K$11:$K$1010, 0))/INDEX('Stock List'!$L$11:$L$1010, MATCH(AF87, 'Stock List'!$K$11:$K$1010, 0)))*AE87), 2), 0)</f>
        <v>0</v>
      </c>
      <c r="BZ87" s="20"/>
      <c r="CA87" s="20">
        <f>IFERROR(ROUND(((INDEX('Stock List'!$M$11:$M$1010, MATCH(AH87, 'Stock List'!$K$11:$K$1010, 0))/INDEX('Stock List'!$L$11:$L$1010, MATCH(AH87, 'Stock List'!$K$11:$K$1010, 0)))*AG87), 2), 0)</f>
        <v>0</v>
      </c>
      <c r="CB87" s="20"/>
      <c r="CC87" s="20">
        <f>IFERROR(ROUND(((INDEX('Stock List'!$M$11:$M$1010, MATCH(AJ87, 'Stock List'!$K$11:$K$1010, 0))/INDEX('Stock List'!$L$11:$L$1010, MATCH(AJ87, 'Stock List'!$K$11:$K$1010, 0)))*AI87), 2), 0)</f>
        <v>0</v>
      </c>
      <c r="CD87" s="20"/>
      <c r="CE87" s="20">
        <f>IFERROR(ROUND(((INDEX('Stock List'!$M$11:$M$1010, MATCH(AL87, 'Stock List'!$K$11:$K$1010, 0))/INDEX('Stock List'!$L$11:$L$1010, MATCH(AL87, 'Stock List'!$K$11:$K$1010, 0)))*AK87), 2), 0)</f>
        <v>0</v>
      </c>
      <c r="CF87" s="20"/>
      <c r="CG87" s="20">
        <f>IFERROR(ROUND(((INDEX('Stock List'!$M$11:$M$1010, MATCH(AN87, 'Stock List'!$K$11:$K$1010, 0))/INDEX('Stock List'!$L$11:$L$1010, MATCH(AN87, 'Stock List'!$K$11:$K$1010, 0)))*AM87), 2), 0)</f>
        <v>0</v>
      </c>
      <c r="CH87" s="20"/>
      <c r="CI87" s="20">
        <f>IFERROR(ROUND(((INDEX('Stock List'!$M$11:$M$1010, MATCH(AP87, 'Stock List'!$K$11:$K$1010, 0))/INDEX('Stock List'!$L$11:$L$1010, MATCH(AP87, 'Stock List'!$K$11:$K$1010, 0)))*AO87), 2), 0)</f>
        <v>0</v>
      </c>
      <c r="CJ87" s="20"/>
      <c r="CK87" s="20">
        <f>IFERROR(ROUND(((INDEX('Stock List'!$M$11:$M$1010, MATCH(AR87, 'Stock List'!$K$11:$K$1010, 0))/INDEX('Stock List'!$L$11:$L$1010, MATCH(AR87, 'Stock List'!$K$11:$K$1010, 0)))*AQ87), 2), 0)</f>
        <v>0</v>
      </c>
      <c r="CL87" s="20"/>
      <c r="CM87" s="20">
        <f>IFERROR(ROUND(((INDEX('Stock List'!$M$11:$M$1010, MATCH(AT87, 'Stock List'!$K$11:$K$1010, 0))/INDEX('Stock List'!$L$11:$L$1010, MATCH(AT87, 'Stock List'!$K$11:$K$1010, 0)))*AS87), 2), 0)</f>
        <v>0</v>
      </c>
      <c r="CN87" s="20"/>
      <c r="CO87" s="20">
        <f>IFERROR(ROUND(((INDEX('Stock List'!$M$11:$M$1010, MATCH(AV87, 'Stock List'!$K$11:$K$1010, 0))/INDEX('Stock List'!$L$11:$L$1010, MATCH(AV87, 'Stock List'!$K$11:$K$1010, 0)))*AU87), 2), 0)</f>
        <v>0</v>
      </c>
      <c r="CP87" s="20"/>
      <c r="CQ87" s="20">
        <f>IFERROR(ROUND(((INDEX('Stock List'!$M$11:$M$1010, MATCH(AX87, 'Stock List'!$K$11:$K$1010, 0))/INDEX('Stock List'!$L$11:$L$1010, MATCH(AX87, 'Stock List'!$K$11:$K$1010, 0)))*AW87), 2), 0)</f>
        <v>0</v>
      </c>
      <c r="CR87" s="22"/>
      <c r="CT87" s="106" t="str">
        <f t="shared" si="94"/>
        <v/>
      </c>
      <c r="CU87" s="22" t="str">
        <f t="shared" si="95"/>
        <v/>
      </c>
      <c r="CX87" s="106" t="str">
        <f t="shared" si="96"/>
        <v/>
      </c>
      <c r="CY87" s="20" t="str">
        <f t="shared" si="97"/>
        <v/>
      </c>
      <c r="CZ87" s="22" t="str">
        <f t="shared" si="98"/>
        <v/>
      </c>
      <c r="DB87" s="76" t="str">
        <f>IF($H87="", "", COUNTIF($G$11:$G$1010, "&gt;"&amp;$G87)+1+COUNTIF($G$11:$G87, $G87)-1)</f>
        <v/>
      </c>
      <c r="DC87" s="76" t="str">
        <f>IF($H87="", "", COUNTIF($CZ$11:$CZ$1010, "&gt;"&amp;$CZ87)+1+COUNTIF($CZ$11:$CZ87, $CZ87)-1)</f>
        <v/>
      </c>
      <c r="DE87" s="147" t="str">
        <f t="shared" si="99"/>
        <v/>
      </c>
      <c r="DF87" s="148"/>
      <c r="DG87" s="19" t="str">
        <f t="shared" si="100"/>
        <v/>
      </c>
      <c r="DH87" s="153" t="str">
        <f t="shared" si="101"/>
        <v/>
      </c>
      <c r="DI87" s="19" t="str">
        <f t="shared" si="53"/>
        <v/>
      </c>
      <c r="DJ87" s="153" t="str">
        <f t="shared" si="54"/>
        <v/>
      </c>
      <c r="DK87" s="19" t="str">
        <f t="shared" si="55"/>
        <v/>
      </c>
      <c r="DL87" s="153" t="str">
        <f t="shared" si="56"/>
        <v/>
      </c>
      <c r="DM87" s="19" t="str">
        <f t="shared" si="57"/>
        <v/>
      </c>
      <c r="DN87" s="153" t="str">
        <f t="shared" si="58"/>
        <v/>
      </c>
      <c r="DO87" s="19" t="str">
        <f t="shared" si="59"/>
        <v/>
      </c>
      <c r="DP87" s="153" t="str">
        <f t="shared" si="60"/>
        <v/>
      </c>
      <c r="DQ87" s="19" t="str">
        <f t="shared" si="61"/>
        <v/>
      </c>
      <c r="DR87" s="153" t="str">
        <f t="shared" si="62"/>
        <v/>
      </c>
      <c r="DS87" s="19" t="str">
        <f t="shared" si="63"/>
        <v/>
      </c>
      <c r="DT87" s="153" t="str">
        <f t="shared" si="64"/>
        <v/>
      </c>
      <c r="DU87" s="19" t="str">
        <f t="shared" si="65"/>
        <v/>
      </c>
      <c r="DV87" s="153" t="str">
        <f t="shared" si="66"/>
        <v/>
      </c>
      <c r="DW87" s="19" t="str">
        <f t="shared" si="67"/>
        <v/>
      </c>
      <c r="DX87" s="153" t="str">
        <f t="shared" si="68"/>
        <v/>
      </c>
      <c r="DY87" s="19" t="str">
        <f t="shared" si="69"/>
        <v/>
      </c>
      <c r="DZ87" s="153" t="str">
        <f t="shared" si="70"/>
        <v/>
      </c>
      <c r="EA87" s="19" t="str">
        <f t="shared" si="71"/>
        <v/>
      </c>
      <c r="EB87" s="153" t="str">
        <f t="shared" si="72"/>
        <v/>
      </c>
      <c r="EC87" s="19" t="str">
        <f t="shared" si="73"/>
        <v/>
      </c>
      <c r="ED87" s="153" t="str">
        <f t="shared" si="74"/>
        <v/>
      </c>
      <c r="EE87" s="19" t="str">
        <f t="shared" si="75"/>
        <v/>
      </c>
      <c r="EF87" s="153" t="str">
        <f t="shared" si="76"/>
        <v/>
      </c>
      <c r="EG87" s="19" t="str">
        <f t="shared" si="77"/>
        <v/>
      </c>
      <c r="EH87" s="153" t="str">
        <f t="shared" si="78"/>
        <v/>
      </c>
      <c r="EI87" s="19" t="str">
        <f t="shared" si="79"/>
        <v/>
      </c>
      <c r="EJ87" s="153" t="str">
        <f t="shared" si="80"/>
        <v/>
      </c>
      <c r="EK87" s="19" t="str">
        <f t="shared" si="81"/>
        <v/>
      </c>
      <c r="EL87" s="153" t="str">
        <f t="shared" si="82"/>
        <v/>
      </c>
      <c r="EM87" s="19" t="str">
        <f t="shared" si="83"/>
        <v/>
      </c>
      <c r="EN87" s="153" t="str">
        <f t="shared" si="84"/>
        <v/>
      </c>
      <c r="EO87" s="19" t="str">
        <f t="shared" si="85"/>
        <v/>
      </c>
      <c r="EP87" s="153" t="str">
        <f t="shared" si="86"/>
        <v/>
      </c>
      <c r="EQ87" s="19" t="str">
        <f t="shared" si="87"/>
        <v/>
      </c>
      <c r="ER87" s="153" t="str">
        <f t="shared" si="88"/>
        <v/>
      </c>
      <c r="ES87" s="19" t="str">
        <f t="shared" si="89"/>
        <v/>
      </c>
      <c r="ET87" s="153" t="str">
        <f t="shared" si="90"/>
        <v/>
      </c>
    </row>
    <row r="88" spans="1:150" x14ac:dyDescent="0.25">
      <c r="A88" s="31"/>
      <c r="B88" s="91" t="str">
        <f t="shared" si="91"/>
        <v/>
      </c>
      <c r="C88" s="20" t="str">
        <f t="shared" si="51"/>
        <v/>
      </c>
      <c r="D88" s="97" t="str">
        <f t="shared" si="52"/>
        <v/>
      </c>
      <c r="E88" s="62" t="str">
        <f t="shared" si="92"/>
        <v/>
      </c>
      <c r="F88" s="31"/>
      <c r="G88" s="282"/>
      <c r="H88" s="283"/>
      <c r="I88" s="284"/>
      <c r="J88" s="285"/>
      <c r="K88" s="286"/>
      <c r="L88" s="287"/>
      <c r="M88" s="288"/>
      <c r="N88" s="287"/>
      <c r="O88" s="288"/>
      <c r="P88" s="287"/>
      <c r="Q88" s="288"/>
      <c r="R88" s="287"/>
      <c r="S88" s="288"/>
      <c r="T88" s="287"/>
      <c r="U88" s="288"/>
      <c r="V88" s="287"/>
      <c r="W88" s="288"/>
      <c r="X88" s="287"/>
      <c r="Y88" s="288"/>
      <c r="Z88" s="287"/>
      <c r="AA88" s="288"/>
      <c r="AB88" s="287"/>
      <c r="AC88" s="288"/>
      <c r="AD88" s="287"/>
      <c r="AE88" s="288"/>
      <c r="AF88" s="287"/>
      <c r="AG88" s="288"/>
      <c r="AH88" s="287"/>
      <c r="AI88" s="288"/>
      <c r="AJ88" s="287"/>
      <c r="AK88" s="288"/>
      <c r="AL88" s="287"/>
      <c r="AM88" s="288"/>
      <c r="AN88" s="287"/>
      <c r="AO88" s="288"/>
      <c r="AP88" s="287"/>
      <c r="AQ88" s="288"/>
      <c r="AR88" s="287"/>
      <c r="AS88" s="288"/>
      <c r="AT88" s="287"/>
      <c r="AU88" s="288"/>
      <c r="AV88" s="287"/>
      <c r="AW88" s="288"/>
      <c r="AX88" s="287"/>
      <c r="AY88" s="31"/>
      <c r="BA88" s="76" t="str">
        <f t="shared" si="93"/>
        <v/>
      </c>
      <c r="BC88" s="76" t="str">
        <f>IF('Stock List'!$K88="", "", 'Stock List'!$K88)</f>
        <v/>
      </c>
      <c r="BE88" s="106">
        <f>IFERROR(ROUND(((INDEX('Stock List'!$M$11:$M$1010, MATCH(L88, 'Stock List'!$K$11:$K$1010, 0))/INDEX('Stock List'!$L$11:$L$1010, MATCH(L88, 'Stock List'!$K$11:$K$1010, 0)))*K88), 2), 0)</f>
        <v>0</v>
      </c>
      <c r="BF88" s="20"/>
      <c r="BG88" s="20">
        <f>IFERROR(ROUND(((INDEX('Stock List'!$M$11:$M$1010, MATCH(N88, 'Stock List'!$K$11:$K$1010, 0))/INDEX('Stock List'!$L$11:$L$1010, MATCH(N88, 'Stock List'!$K$11:$K$1010, 0)))*M88), 2), 0)</f>
        <v>0</v>
      </c>
      <c r="BH88" s="20"/>
      <c r="BI88" s="20">
        <f>IFERROR(ROUND(((INDEX('Stock List'!$M$11:$M$1010, MATCH(P88, 'Stock List'!$K$11:$K$1010, 0))/INDEX('Stock List'!$L$11:$L$1010, MATCH(P88, 'Stock List'!$K$11:$K$1010, 0)))*O88), 2), 0)</f>
        <v>0</v>
      </c>
      <c r="BJ88" s="20"/>
      <c r="BK88" s="20">
        <f>IFERROR(ROUND(((INDEX('Stock List'!$M$11:$M$1010, MATCH(R88, 'Stock List'!$K$11:$K$1010, 0))/INDEX('Stock List'!$L$11:$L$1010, MATCH(R88, 'Stock List'!$K$11:$K$1010, 0)))*Q88), 2), 0)</f>
        <v>0</v>
      </c>
      <c r="BL88" s="20"/>
      <c r="BM88" s="20">
        <f>IFERROR(ROUND(((INDEX('Stock List'!$M$11:$M$1010, MATCH(T88, 'Stock List'!$K$11:$K$1010, 0))/INDEX('Stock List'!$L$11:$L$1010, MATCH(T88, 'Stock List'!$K$11:$K$1010, 0)))*S88), 2), 0)</f>
        <v>0</v>
      </c>
      <c r="BN88" s="20"/>
      <c r="BO88" s="20">
        <f>IFERROR(ROUND(((INDEX('Stock List'!$M$11:$M$1010, MATCH(V88, 'Stock List'!$K$11:$K$1010, 0))/INDEX('Stock List'!$L$11:$L$1010, MATCH(V88, 'Stock List'!$K$11:$K$1010, 0)))*U88), 2), 0)</f>
        <v>0</v>
      </c>
      <c r="BP88" s="20"/>
      <c r="BQ88" s="20">
        <f>IFERROR(ROUND(((INDEX('Stock List'!$M$11:$M$1010, MATCH(X88, 'Stock List'!$K$11:$K$1010, 0))/INDEX('Stock List'!$L$11:$L$1010, MATCH(X88, 'Stock List'!$K$11:$K$1010, 0)))*W88), 2), 0)</f>
        <v>0</v>
      </c>
      <c r="BR88" s="20"/>
      <c r="BS88" s="20">
        <f>IFERROR(ROUND(((INDEX('Stock List'!$M$11:$M$1010, MATCH(Z88, 'Stock List'!$K$11:$K$1010, 0))/INDEX('Stock List'!$L$11:$L$1010, MATCH(Z88, 'Stock List'!$K$11:$K$1010, 0)))*Y88), 2), 0)</f>
        <v>0</v>
      </c>
      <c r="BT88" s="20"/>
      <c r="BU88" s="20">
        <f>IFERROR(ROUND(((INDEX('Stock List'!$M$11:$M$1010, MATCH(AB88, 'Stock List'!$K$11:$K$1010, 0))/INDEX('Stock List'!$L$11:$L$1010, MATCH(AB88, 'Stock List'!$K$11:$K$1010, 0)))*AA88), 2), 0)</f>
        <v>0</v>
      </c>
      <c r="BV88" s="20"/>
      <c r="BW88" s="20">
        <f>IFERROR(ROUND(((INDEX('Stock List'!$M$11:$M$1010, MATCH(AD88, 'Stock List'!$K$11:$K$1010, 0))/INDEX('Stock List'!$L$11:$L$1010, MATCH(AD88, 'Stock List'!$K$11:$K$1010, 0)))*AC88), 2), 0)</f>
        <v>0</v>
      </c>
      <c r="BX88" s="20"/>
      <c r="BY88" s="20">
        <f>IFERROR(ROUND(((INDEX('Stock List'!$M$11:$M$1010, MATCH(AF88, 'Stock List'!$K$11:$K$1010, 0))/INDEX('Stock List'!$L$11:$L$1010, MATCH(AF88, 'Stock List'!$K$11:$K$1010, 0)))*AE88), 2), 0)</f>
        <v>0</v>
      </c>
      <c r="BZ88" s="20"/>
      <c r="CA88" s="20">
        <f>IFERROR(ROUND(((INDEX('Stock List'!$M$11:$M$1010, MATCH(AH88, 'Stock List'!$K$11:$K$1010, 0))/INDEX('Stock List'!$L$11:$L$1010, MATCH(AH88, 'Stock List'!$K$11:$K$1010, 0)))*AG88), 2), 0)</f>
        <v>0</v>
      </c>
      <c r="CB88" s="20"/>
      <c r="CC88" s="20">
        <f>IFERROR(ROUND(((INDEX('Stock List'!$M$11:$M$1010, MATCH(AJ88, 'Stock List'!$K$11:$K$1010, 0))/INDEX('Stock List'!$L$11:$L$1010, MATCH(AJ88, 'Stock List'!$K$11:$K$1010, 0)))*AI88), 2), 0)</f>
        <v>0</v>
      </c>
      <c r="CD88" s="20"/>
      <c r="CE88" s="20">
        <f>IFERROR(ROUND(((INDEX('Stock List'!$M$11:$M$1010, MATCH(AL88, 'Stock List'!$K$11:$K$1010, 0))/INDEX('Stock List'!$L$11:$L$1010, MATCH(AL88, 'Stock List'!$K$11:$K$1010, 0)))*AK88), 2), 0)</f>
        <v>0</v>
      </c>
      <c r="CF88" s="20"/>
      <c r="CG88" s="20">
        <f>IFERROR(ROUND(((INDEX('Stock List'!$M$11:$M$1010, MATCH(AN88, 'Stock List'!$K$11:$K$1010, 0))/INDEX('Stock List'!$L$11:$L$1010, MATCH(AN88, 'Stock List'!$K$11:$K$1010, 0)))*AM88), 2), 0)</f>
        <v>0</v>
      </c>
      <c r="CH88" s="20"/>
      <c r="CI88" s="20">
        <f>IFERROR(ROUND(((INDEX('Stock List'!$M$11:$M$1010, MATCH(AP88, 'Stock List'!$K$11:$K$1010, 0))/INDEX('Stock List'!$L$11:$L$1010, MATCH(AP88, 'Stock List'!$K$11:$K$1010, 0)))*AO88), 2), 0)</f>
        <v>0</v>
      </c>
      <c r="CJ88" s="20"/>
      <c r="CK88" s="20">
        <f>IFERROR(ROUND(((INDEX('Stock List'!$M$11:$M$1010, MATCH(AR88, 'Stock List'!$K$11:$K$1010, 0))/INDEX('Stock List'!$L$11:$L$1010, MATCH(AR88, 'Stock List'!$K$11:$K$1010, 0)))*AQ88), 2), 0)</f>
        <v>0</v>
      </c>
      <c r="CL88" s="20"/>
      <c r="CM88" s="20">
        <f>IFERROR(ROUND(((INDEX('Stock List'!$M$11:$M$1010, MATCH(AT88, 'Stock List'!$K$11:$K$1010, 0))/INDEX('Stock List'!$L$11:$L$1010, MATCH(AT88, 'Stock List'!$K$11:$K$1010, 0)))*AS88), 2), 0)</f>
        <v>0</v>
      </c>
      <c r="CN88" s="20"/>
      <c r="CO88" s="20">
        <f>IFERROR(ROUND(((INDEX('Stock List'!$M$11:$M$1010, MATCH(AV88, 'Stock List'!$K$11:$K$1010, 0))/INDEX('Stock List'!$L$11:$L$1010, MATCH(AV88, 'Stock List'!$K$11:$K$1010, 0)))*AU88), 2), 0)</f>
        <v>0</v>
      </c>
      <c r="CP88" s="20"/>
      <c r="CQ88" s="20">
        <f>IFERROR(ROUND(((INDEX('Stock List'!$M$11:$M$1010, MATCH(AX88, 'Stock List'!$K$11:$K$1010, 0))/INDEX('Stock List'!$L$11:$L$1010, MATCH(AX88, 'Stock List'!$K$11:$K$1010, 0)))*AW88), 2), 0)</f>
        <v>0</v>
      </c>
      <c r="CR88" s="22"/>
      <c r="CT88" s="106" t="str">
        <f t="shared" si="94"/>
        <v/>
      </c>
      <c r="CU88" s="22" t="str">
        <f t="shared" si="95"/>
        <v/>
      </c>
      <c r="CX88" s="106" t="str">
        <f t="shared" si="96"/>
        <v/>
      </c>
      <c r="CY88" s="20" t="str">
        <f t="shared" si="97"/>
        <v/>
      </c>
      <c r="CZ88" s="22" t="str">
        <f t="shared" si="98"/>
        <v/>
      </c>
      <c r="DB88" s="76" t="str">
        <f>IF($H88="", "", COUNTIF($G$11:$G$1010, "&gt;"&amp;$G88)+1+COUNTIF($G$11:$G88, $G88)-1)</f>
        <v/>
      </c>
      <c r="DC88" s="76" t="str">
        <f>IF($H88="", "", COUNTIF($CZ$11:$CZ$1010, "&gt;"&amp;$CZ88)+1+COUNTIF($CZ$11:$CZ88, $CZ88)-1)</f>
        <v/>
      </c>
      <c r="DE88" s="147" t="str">
        <f t="shared" si="99"/>
        <v/>
      </c>
      <c r="DF88" s="148"/>
      <c r="DG88" s="19" t="str">
        <f t="shared" si="100"/>
        <v/>
      </c>
      <c r="DH88" s="153" t="str">
        <f t="shared" si="101"/>
        <v/>
      </c>
      <c r="DI88" s="19" t="str">
        <f t="shared" si="53"/>
        <v/>
      </c>
      <c r="DJ88" s="153" t="str">
        <f t="shared" si="54"/>
        <v/>
      </c>
      <c r="DK88" s="19" t="str">
        <f t="shared" si="55"/>
        <v/>
      </c>
      <c r="DL88" s="153" t="str">
        <f t="shared" si="56"/>
        <v/>
      </c>
      <c r="DM88" s="19" t="str">
        <f t="shared" si="57"/>
        <v/>
      </c>
      <c r="DN88" s="153" t="str">
        <f t="shared" si="58"/>
        <v/>
      </c>
      <c r="DO88" s="19" t="str">
        <f t="shared" si="59"/>
        <v/>
      </c>
      <c r="DP88" s="153" t="str">
        <f t="shared" si="60"/>
        <v/>
      </c>
      <c r="DQ88" s="19" t="str">
        <f t="shared" si="61"/>
        <v/>
      </c>
      <c r="DR88" s="153" t="str">
        <f t="shared" si="62"/>
        <v/>
      </c>
      <c r="DS88" s="19" t="str">
        <f t="shared" si="63"/>
        <v/>
      </c>
      <c r="DT88" s="153" t="str">
        <f t="shared" si="64"/>
        <v/>
      </c>
      <c r="DU88" s="19" t="str">
        <f t="shared" si="65"/>
        <v/>
      </c>
      <c r="DV88" s="153" t="str">
        <f t="shared" si="66"/>
        <v/>
      </c>
      <c r="DW88" s="19" t="str">
        <f t="shared" si="67"/>
        <v/>
      </c>
      <c r="DX88" s="153" t="str">
        <f t="shared" si="68"/>
        <v/>
      </c>
      <c r="DY88" s="19" t="str">
        <f t="shared" si="69"/>
        <v/>
      </c>
      <c r="DZ88" s="153" t="str">
        <f t="shared" si="70"/>
        <v/>
      </c>
      <c r="EA88" s="19" t="str">
        <f t="shared" si="71"/>
        <v/>
      </c>
      <c r="EB88" s="153" t="str">
        <f t="shared" si="72"/>
        <v/>
      </c>
      <c r="EC88" s="19" t="str">
        <f t="shared" si="73"/>
        <v/>
      </c>
      <c r="ED88" s="153" t="str">
        <f t="shared" si="74"/>
        <v/>
      </c>
      <c r="EE88" s="19" t="str">
        <f t="shared" si="75"/>
        <v/>
      </c>
      <c r="EF88" s="153" t="str">
        <f t="shared" si="76"/>
        <v/>
      </c>
      <c r="EG88" s="19" t="str">
        <f t="shared" si="77"/>
        <v/>
      </c>
      <c r="EH88" s="153" t="str">
        <f t="shared" si="78"/>
        <v/>
      </c>
      <c r="EI88" s="19" t="str">
        <f t="shared" si="79"/>
        <v/>
      </c>
      <c r="EJ88" s="153" t="str">
        <f t="shared" si="80"/>
        <v/>
      </c>
      <c r="EK88" s="19" t="str">
        <f t="shared" si="81"/>
        <v/>
      </c>
      <c r="EL88" s="153" t="str">
        <f t="shared" si="82"/>
        <v/>
      </c>
      <c r="EM88" s="19" t="str">
        <f t="shared" si="83"/>
        <v/>
      </c>
      <c r="EN88" s="153" t="str">
        <f t="shared" si="84"/>
        <v/>
      </c>
      <c r="EO88" s="19" t="str">
        <f t="shared" si="85"/>
        <v/>
      </c>
      <c r="EP88" s="153" t="str">
        <f t="shared" si="86"/>
        <v/>
      </c>
      <c r="EQ88" s="19" t="str">
        <f t="shared" si="87"/>
        <v/>
      </c>
      <c r="ER88" s="153" t="str">
        <f t="shared" si="88"/>
        <v/>
      </c>
      <c r="ES88" s="19" t="str">
        <f t="shared" si="89"/>
        <v/>
      </c>
      <c r="ET88" s="153" t="str">
        <f t="shared" si="90"/>
        <v/>
      </c>
    </row>
    <row r="89" spans="1:150" x14ac:dyDescent="0.25">
      <c r="A89" s="31"/>
      <c r="B89" s="91" t="str">
        <f t="shared" si="91"/>
        <v/>
      </c>
      <c r="C89" s="20" t="str">
        <f t="shared" si="51"/>
        <v/>
      </c>
      <c r="D89" s="97" t="str">
        <f t="shared" si="52"/>
        <v/>
      </c>
      <c r="E89" s="62" t="str">
        <f t="shared" si="92"/>
        <v/>
      </c>
      <c r="F89" s="31"/>
      <c r="G89" s="282"/>
      <c r="H89" s="283"/>
      <c r="I89" s="284"/>
      <c r="J89" s="285"/>
      <c r="K89" s="286"/>
      <c r="L89" s="287"/>
      <c r="M89" s="288"/>
      <c r="N89" s="287"/>
      <c r="O89" s="288"/>
      <c r="P89" s="287"/>
      <c r="Q89" s="288"/>
      <c r="R89" s="287"/>
      <c r="S89" s="288"/>
      <c r="T89" s="287"/>
      <c r="U89" s="288"/>
      <c r="V89" s="287"/>
      <c r="W89" s="288"/>
      <c r="X89" s="287"/>
      <c r="Y89" s="288"/>
      <c r="Z89" s="287"/>
      <c r="AA89" s="288"/>
      <c r="AB89" s="287"/>
      <c r="AC89" s="288"/>
      <c r="AD89" s="287"/>
      <c r="AE89" s="288"/>
      <c r="AF89" s="287"/>
      <c r="AG89" s="288"/>
      <c r="AH89" s="287"/>
      <c r="AI89" s="288"/>
      <c r="AJ89" s="287"/>
      <c r="AK89" s="288"/>
      <c r="AL89" s="287"/>
      <c r="AM89" s="288"/>
      <c r="AN89" s="287"/>
      <c r="AO89" s="288"/>
      <c r="AP89" s="287"/>
      <c r="AQ89" s="288"/>
      <c r="AR89" s="287"/>
      <c r="AS89" s="288"/>
      <c r="AT89" s="287"/>
      <c r="AU89" s="288"/>
      <c r="AV89" s="287"/>
      <c r="AW89" s="288"/>
      <c r="AX89" s="287"/>
      <c r="AY89" s="31"/>
      <c r="BA89" s="76" t="str">
        <f t="shared" si="93"/>
        <v/>
      </c>
      <c r="BC89" s="76" t="str">
        <f>IF('Stock List'!$K89="", "", 'Stock List'!$K89)</f>
        <v/>
      </c>
      <c r="BE89" s="106">
        <f>IFERROR(ROUND(((INDEX('Stock List'!$M$11:$M$1010, MATCH(L89, 'Stock List'!$K$11:$K$1010, 0))/INDEX('Stock List'!$L$11:$L$1010, MATCH(L89, 'Stock List'!$K$11:$K$1010, 0)))*K89), 2), 0)</f>
        <v>0</v>
      </c>
      <c r="BF89" s="20"/>
      <c r="BG89" s="20">
        <f>IFERROR(ROUND(((INDEX('Stock List'!$M$11:$M$1010, MATCH(N89, 'Stock List'!$K$11:$K$1010, 0))/INDEX('Stock List'!$L$11:$L$1010, MATCH(N89, 'Stock List'!$K$11:$K$1010, 0)))*M89), 2), 0)</f>
        <v>0</v>
      </c>
      <c r="BH89" s="20"/>
      <c r="BI89" s="20">
        <f>IFERROR(ROUND(((INDEX('Stock List'!$M$11:$M$1010, MATCH(P89, 'Stock List'!$K$11:$K$1010, 0))/INDEX('Stock List'!$L$11:$L$1010, MATCH(P89, 'Stock List'!$K$11:$K$1010, 0)))*O89), 2), 0)</f>
        <v>0</v>
      </c>
      <c r="BJ89" s="20"/>
      <c r="BK89" s="20">
        <f>IFERROR(ROUND(((INDEX('Stock List'!$M$11:$M$1010, MATCH(R89, 'Stock List'!$K$11:$K$1010, 0))/INDEX('Stock List'!$L$11:$L$1010, MATCH(R89, 'Stock List'!$K$11:$K$1010, 0)))*Q89), 2), 0)</f>
        <v>0</v>
      </c>
      <c r="BL89" s="20"/>
      <c r="BM89" s="20">
        <f>IFERROR(ROUND(((INDEX('Stock List'!$M$11:$M$1010, MATCH(T89, 'Stock List'!$K$11:$K$1010, 0))/INDEX('Stock List'!$L$11:$L$1010, MATCH(T89, 'Stock List'!$K$11:$K$1010, 0)))*S89), 2), 0)</f>
        <v>0</v>
      </c>
      <c r="BN89" s="20"/>
      <c r="BO89" s="20">
        <f>IFERROR(ROUND(((INDEX('Stock List'!$M$11:$M$1010, MATCH(V89, 'Stock List'!$K$11:$K$1010, 0))/INDEX('Stock List'!$L$11:$L$1010, MATCH(V89, 'Stock List'!$K$11:$K$1010, 0)))*U89), 2), 0)</f>
        <v>0</v>
      </c>
      <c r="BP89" s="20"/>
      <c r="BQ89" s="20">
        <f>IFERROR(ROUND(((INDEX('Stock List'!$M$11:$M$1010, MATCH(X89, 'Stock List'!$K$11:$K$1010, 0))/INDEX('Stock List'!$L$11:$L$1010, MATCH(X89, 'Stock List'!$K$11:$K$1010, 0)))*W89), 2), 0)</f>
        <v>0</v>
      </c>
      <c r="BR89" s="20"/>
      <c r="BS89" s="20">
        <f>IFERROR(ROUND(((INDEX('Stock List'!$M$11:$M$1010, MATCH(Z89, 'Stock List'!$K$11:$K$1010, 0))/INDEX('Stock List'!$L$11:$L$1010, MATCH(Z89, 'Stock List'!$K$11:$K$1010, 0)))*Y89), 2), 0)</f>
        <v>0</v>
      </c>
      <c r="BT89" s="20"/>
      <c r="BU89" s="20">
        <f>IFERROR(ROUND(((INDEX('Stock List'!$M$11:$M$1010, MATCH(AB89, 'Stock List'!$K$11:$K$1010, 0))/INDEX('Stock List'!$L$11:$L$1010, MATCH(AB89, 'Stock List'!$K$11:$K$1010, 0)))*AA89), 2), 0)</f>
        <v>0</v>
      </c>
      <c r="BV89" s="20"/>
      <c r="BW89" s="20">
        <f>IFERROR(ROUND(((INDEX('Stock List'!$M$11:$M$1010, MATCH(AD89, 'Stock List'!$K$11:$K$1010, 0))/INDEX('Stock List'!$L$11:$L$1010, MATCH(AD89, 'Stock List'!$K$11:$K$1010, 0)))*AC89), 2), 0)</f>
        <v>0</v>
      </c>
      <c r="BX89" s="20"/>
      <c r="BY89" s="20">
        <f>IFERROR(ROUND(((INDEX('Stock List'!$M$11:$M$1010, MATCH(AF89, 'Stock List'!$K$11:$K$1010, 0))/INDEX('Stock List'!$L$11:$L$1010, MATCH(AF89, 'Stock List'!$K$11:$K$1010, 0)))*AE89), 2), 0)</f>
        <v>0</v>
      </c>
      <c r="BZ89" s="20"/>
      <c r="CA89" s="20">
        <f>IFERROR(ROUND(((INDEX('Stock List'!$M$11:$M$1010, MATCH(AH89, 'Stock List'!$K$11:$K$1010, 0))/INDEX('Stock List'!$L$11:$L$1010, MATCH(AH89, 'Stock List'!$K$11:$K$1010, 0)))*AG89), 2), 0)</f>
        <v>0</v>
      </c>
      <c r="CB89" s="20"/>
      <c r="CC89" s="20">
        <f>IFERROR(ROUND(((INDEX('Stock List'!$M$11:$M$1010, MATCH(AJ89, 'Stock List'!$K$11:$K$1010, 0))/INDEX('Stock List'!$L$11:$L$1010, MATCH(AJ89, 'Stock List'!$K$11:$K$1010, 0)))*AI89), 2), 0)</f>
        <v>0</v>
      </c>
      <c r="CD89" s="20"/>
      <c r="CE89" s="20">
        <f>IFERROR(ROUND(((INDEX('Stock List'!$M$11:$M$1010, MATCH(AL89, 'Stock List'!$K$11:$K$1010, 0))/INDEX('Stock List'!$L$11:$L$1010, MATCH(AL89, 'Stock List'!$K$11:$K$1010, 0)))*AK89), 2), 0)</f>
        <v>0</v>
      </c>
      <c r="CF89" s="20"/>
      <c r="CG89" s="20">
        <f>IFERROR(ROUND(((INDEX('Stock List'!$M$11:$M$1010, MATCH(AN89, 'Stock List'!$K$11:$K$1010, 0))/INDEX('Stock List'!$L$11:$L$1010, MATCH(AN89, 'Stock List'!$K$11:$K$1010, 0)))*AM89), 2), 0)</f>
        <v>0</v>
      </c>
      <c r="CH89" s="20"/>
      <c r="CI89" s="20">
        <f>IFERROR(ROUND(((INDEX('Stock List'!$M$11:$M$1010, MATCH(AP89, 'Stock List'!$K$11:$K$1010, 0))/INDEX('Stock List'!$L$11:$L$1010, MATCH(AP89, 'Stock List'!$K$11:$K$1010, 0)))*AO89), 2), 0)</f>
        <v>0</v>
      </c>
      <c r="CJ89" s="20"/>
      <c r="CK89" s="20">
        <f>IFERROR(ROUND(((INDEX('Stock List'!$M$11:$M$1010, MATCH(AR89, 'Stock List'!$K$11:$K$1010, 0))/INDEX('Stock List'!$L$11:$L$1010, MATCH(AR89, 'Stock List'!$K$11:$K$1010, 0)))*AQ89), 2), 0)</f>
        <v>0</v>
      </c>
      <c r="CL89" s="20"/>
      <c r="CM89" s="20">
        <f>IFERROR(ROUND(((INDEX('Stock List'!$M$11:$M$1010, MATCH(AT89, 'Stock List'!$K$11:$K$1010, 0))/INDEX('Stock List'!$L$11:$L$1010, MATCH(AT89, 'Stock List'!$K$11:$K$1010, 0)))*AS89), 2), 0)</f>
        <v>0</v>
      </c>
      <c r="CN89" s="20"/>
      <c r="CO89" s="20">
        <f>IFERROR(ROUND(((INDEX('Stock List'!$M$11:$M$1010, MATCH(AV89, 'Stock List'!$K$11:$K$1010, 0))/INDEX('Stock List'!$L$11:$L$1010, MATCH(AV89, 'Stock List'!$K$11:$K$1010, 0)))*AU89), 2), 0)</f>
        <v>0</v>
      </c>
      <c r="CP89" s="20"/>
      <c r="CQ89" s="20">
        <f>IFERROR(ROUND(((INDEX('Stock List'!$M$11:$M$1010, MATCH(AX89, 'Stock List'!$K$11:$K$1010, 0))/INDEX('Stock List'!$L$11:$L$1010, MATCH(AX89, 'Stock List'!$K$11:$K$1010, 0)))*AW89), 2), 0)</f>
        <v>0</v>
      </c>
      <c r="CR89" s="22"/>
      <c r="CT89" s="106" t="str">
        <f t="shared" si="94"/>
        <v/>
      </c>
      <c r="CU89" s="22" t="str">
        <f t="shared" si="95"/>
        <v/>
      </c>
      <c r="CX89" s="106" t="str">
        <f t="shared" si="96"/>
        <v/>
      </c>
      <c r="CY89" s="20" t="str">
        <f t="shared" si="97"/>
        <v/>
      </c>
      <c r="CZ89" s="22" t="str">
        <f t="shared" si="98"/>
        <v/>
      </c>
      <c r="DB89" s="76" t="str">
        <f>IF($H89="", "", COUNTIF($G$11:$G$1010, "&gt;"&amp;$G89)+1+COUNTIF($G$11:$G89, $G89)-1)</f>
        <v/>
      </c>
      <c r="DC89" s="76" t="str">
        <f>IF($H89="", "", COUNTIF($CZ$11:$CZ$1010, "&gt;"&amp;$CZ89)+1+COUNTIF($CZ$11:$CZ89, $CZ89)-1)</f>
        <v/>
      </c>
      <c r="DE89" s="147" t="str">
        <f t="shared" si="99"/>
        <v/>
      </c>
      <c r="DF89" s="148"/>
      <c r="DG89" s="19" t="str">
        <f t="shared" si="100"/>
        <v/>
      </c>
      <c r="DH89" s="153" t="str">
        <f t="shared" si="101"/>
        <v/>
      </c>
      <c r="DI89" s="19" t="str">
        <f t="shared" si="53"/>
        <v/>
      </c>
      <c r="DJ89" s="153" t="str">
        <f t="shared" si="54"/>
        <v/>
      </c>
      <c r="DK89" s="19" t="str">
        <f t="shared" si="55"/>
        <v/>
      </c>
      <c r="DL89" s="153" t="str">
        <f t="shared" si="56"/>
        <v/>
      </c>
      <c r="DM89" s="19" t="str">
        <f t="shared" si="57"/>
        <v/>
      </c>
      <c r="DN89" s="153" t="str">
        <f t="shared" si="58"/>
        <v/>
      </c>
      <c r="DO89" s="19" t="str">
        <f t="shared" si="59"/>
        <v/>
      </c>
      <c r="DP89" s="153" t="str">
        <f t="shared" si="60"/>
        <v/>
      </c>
      <c r="DQ89" s="19" t="str">
        <f t="shared" si="61"/>
        <v/>
      </c>
      <c r="DR89" s="153" t="str">
        <f t="shared" si="62"/>
        <v/>
      </c>
      <c r="DS89" s="19" t="str">
        <f t="shared" si="63"/>
        <v/>
      </c>
      <c r="DT89" s="153" t="str">
        <f t="shared" si="64"/>
        <v/>
      </c>
      <c r="DU89" s="19" t="str">
        <f t="shared" si="65"/>
        <v/>
      </c>
      <c r="DV89" s="153" t="str">
        <f t="shared" si="66"/>
        <v/>
      </c>
      <c r="DW89" s="19" t="str">
        <f t="shared" si="67"/>
        <v/>
      </c>
      <c r="DX89" s="153" t="str">
        <f t="shared" si="68"/>
        <v/>
      </c>
      <c r="DY89" s="19" t="str">
        <f t="shared" si="69"/>
        <v/>
      </c>
      <c r="DZ89" s="153" t="str">
        <f t="shared" si="70"/>
        <v/>
      </c>
      <c r="EA89" s="19" t="str">
        <f t="shared" si="71"/>
        <v/>
      </c>
      <c r="EB89" s="153" t="str">
        <f t="shared" si="72"/>
        <v/>
      </c>
      <c r="EC89" s="19" t="str">
        <f t="shared" si="73"/>
        <v/>
      </c>
      <c r="ED89" s="153" t="str">
        <f t="shared" si="74"/>
        <v/>
      </c>
      <c r="EE89" s="19" t="str">
        <f t="shared" si="75"/>
        <v/>
      </c>
      <c r="EF89" s="153" t="str">
        <f t="shared" si="76"/>
        <v/>
      </c>
      <c r="EG89" s="19" t="str">
        <f t="shared" si="77"/>
        <v/>
      </c>
      <c r="EH89" s="153" t="str">
        <f t="shared" si="78"/>
        <v/>
      </c>
      <c r="EI89" s="19" t="str">
        <f t="shared" si="79"/>
        <v/>
      </c>
      <c r="EJ89" s="153" t="str">
        <f t="shared" si="80"/>
        <v/>
      </c>
      <c r="EK89" s="19" t="str">
        <f t="shared" si="81"/>
        <v/>
      </c>
      <c r="EL89" s="153" t="str">
        <f t="shared" si="82"/>
        <v/>
      </c>
      <c r="EM89" s="19" t="str">
        <f t="shared" si="83"/>
        <v/>
      </c>
      <c r="EN89" s="153" t="str">
        <f t="shared" si="84"/>
        <v/>
      </c>
      <c r="EO89" s="19" t="str">
        <f t="shared" si="85"/>
        <v/>
      </c>
      <c r="EP89" s="153" t="str">
        <f t="shared" si="86"/>
        <v/>
      </c>
      <c r="EQ89" s="19" t="str">
        <f t="shared" si="87"/>
        <v/>
      </c>
      <c r="ER89" s="153" t="str">
        <f t="shared" si="88"/>
        <v/>
      </c>
      <c r="ES89" s="19" t="str">
        <f t="shared" si="89"/>
        <v/>
      </c>
      <c r="ET89" s="153" t="str">
        <f t="shared" si="90"/>
        <v/>
      </c>
    </row>
    <row r="90" spans="1:150" x14ac:dyDescent="0.25">
      <c r="A90" s="31"/>
      <c r="B90" s="91" t="str">
        <f t="shared" si="91"/>
        <v/>
      </c>
      <c r="C90" s="20" t="str">
        <f t="shared" si="51"/>
        <v/>
      </c>
      <c r="D90" s="97" t="str">
        <f t="shared" si="52"/>
        <v/>
      </c>
      <c r="E90" s="62" t="str">
        <f t="shared" si="92"/>
        <v/>
      </c>
      <c r="F90" s="31"/>
      <c r="G90" s="282"/>
      <c r="H90" s="283"/>
      <c r="I90" s="284"/>
      <c r="J90" s="285"/>
      <c r="K90" s="286"/>
      <c r="L90" s="287"/>
      <c r="M90" s="288"/>
      <c r="N90" s="287"/>
      <c r="O90" s="288"/>
      <c r="P90" s="287"/>
      <c r="Q90" s="288"/>
      <c r="R90" s="287"/>
      <c r="S90" s="288"/>
      <c r="T90" s="287"/>
      <c r="U90" s="288"/>
      <c r="V90" s="287"/>
      <c r="W90" s="288"/>
      <c r="X90" s="287"/>
      <c r="Y90" s="288"/>
      <c r="Z90" s="287"/>
      <c r="AA90" s="288"/>
      <c r="AB90" s="287"/>
      <c r="AC90" s="288"/>
      <c r="AD90" s="287"/>
      <c r="AE90" s="288"/>
      <c r="AF90" s="287"/>
      <c r="AG90" s="288"/>
      <c r="AH90" s="287"/>
      <c r="AI90" s="288"/>
      <c r="AJ90" s="287"/>
      <c r="AK90" s="288"/>
      <c r="AL90" s="287"/>
      <c r="AM90" s="288"/>
      <c r="AN90" s="287"/>
      <c r="AO90" s="288"/>
      <c r="AP90" s="287"/>
      <c r="AQ90" s="288"/>
      <c r="AR90" s="287"/>
      <c r="AS90" s="288"/>
      <c r="AT90" s="287"/>
      <c r="AU90" s="288"/>
      <c r="AV90" s="287"/>
      <c r="AW90" s="288"/>
      <c r="AX90" s="287"/>
      <c r="AY90" s="31"/>
      <c r="BA90" s="76" t="str">
        <f t="shared" si="93"/>
        <v/>
      </c>
      <c r="BC90" s="76" t="str">
        <f>IF('Stock List'!$K90="", "", 'Stock List'!$K90)</f>
        <v/>
      </c>
      <c r="BE90" s="106">
        <f>IFERROR(ROUND(((INDEX('Stock List'!$M$11:$M$1010, MATCH(L90, 'Stock List'!$K$11:$K$1010, 0))/INDEX('Stock List'!$L$11:$L$1010, MATCH(L90, 'Stock List'!$K$11:$K$1010, 0)))*K90), 2), 0)</f>
        <v>0</v>
      </c>
      <c r="BF90" s="20"/>
      <c r="BG90" s="20">
        <f>IFERROR(ROUND(((INDEX('Stock List'!$M$11:$M$1010, MATCH(N90, 'Stock List'!$K$11:$K$1010, 0))/INDEX('Stock List'!$L$11:$L$1010, MATCH(N90, 'Stock List'!$K$11:$K$1010, 0)))*M90), 2), 0)</f>
        <v>0</v>
      </c>
      <c r="BH90" s="20"/>
      <c r="BI90" s="20">
        <f>IFERROR(ROUND(((INDEX('Stock List'!$M$11:$M$1010, MATCH(P90, 'Stock List'!$K$11:$K$1010, 0))/INDEX('Stock List'!$L$11:$L$1010, MATCH(P90, 'Stock List'!$K$11:$K$1010, 0)))*O90), 2), 0)</f>
        <v>0</v>
      </c>
      <c r="BJ90" s="20"/>
      <c r="BK90" s="20">
        <f>IFERROR(ROUND(((INDEX('Stock List'!$M$11:$M$1010, MATCH(R90, 'Stock List'!$K$11:$K$1010, 0))/INDEX('Stock List'!$L$11:$L$1010, MATCH(R90, 'Stock List'!$K$11:$K$1010, 0)))*Q90), 2), 0)</f>
        <v>0</v>
      </c>
      <c r="BL90" s="20"/>
      <c r="BM90" s="20">
        <f>IFERROR(ROUND(((INDEX('Stock List'!$M$11:$M$1010, MATCH(T90, 'Stock List'!$K$11:$K$1010, 0))/INDEX('Stock List'!$L$11:$L$1010, MATCH(T90, 'Stock List'!$K$11:$K$1010, 0)))*S90), 2), 0)</f>
        <v>0</v>
      </c>
      <c r="BN90" s="20"/>
      <c r="BO90" s="20">
        <f>IFERROR(ROUND(((INDEX('Stock List'!$M$11:$M$1010, MATCH(V90, 'Stock List'!$K$11:$K$1010, 0))/INDEX('Stock List'!$L$11:$L$1010, MATCH(V90, 'Stock List'!$K$11:$K$1010, 0)))*U90), 2), 0)</f>
        <v>0</v>
      </c>
      <c r="BP90" s="20"/>
      <c r="BQ90" s="20">
        <f>IFERROR(ROUND(((INDEX('Stock List'!$M$11:$M$1010, MATCH(X90, 'Stock List'!$K$11:$K$1010, 0))/INDEX('Stock List'!$L$11:$L$1010, MATCH(X90, 'Stock List'!$K$11:$K$1010, 0)))*W90), 2), 0)</f>
        <v>0</v>
      </c>
      <c r="BR90" s="20"/>
      <c r="BS90" s="20">
        <f>IFERROR(ROUND(((INDEX('Stock List'!$M$11:$M$1010, MATCH(Z90, 'Stock List'!$K$11:$K$1010, 0))/INDEX('Stock List'!$L$11:$L$1010, MATCH(Z90, 'Stock List'!$K$11:$K$1010, 0)))*Y90), 2), 0)</f>
        <v>0</v>
      </c>
      <c r="BT90" s="20"/>
      <c r="BU90" s="20">
        <f>IFERROR(ROUND(((INDEX('Stock List'!$M$11:$M$1010, MATCH(AB90, 'Stock List'!$K$11:$K$1010, 0))/INDEX('Stock List'!$L$11:$L$1010, MATCH(AB90, 'Stock List'!$K$11:$K$1010, 0)))*AA90), 2), 0)</f>
        <v>0</v>
      </c>
      <c r="BV90" s="20"/>
      <c r="BW90" s="20">
        <f>IFERROR(ROUND(((INDEX('Stock List'!$M$11:$M$1010, MATCH(AD90, 'Stock List'!$K$11:$K$1010, 0))/INDEX('Stock List'!$L$11:$L$1010, MATCH(AD90, 'Stock List'!$K$11:$K$1010, 0)))*AC90), 2), 0)</f>
        <v>0</v>
      </c>
      <c r="BX90" s="20"/>
      <c r="BY90" s="20">
        <f>IFERROR(ROUND(((INDEX('Stock List'!$M$11:$M$1010, MATCH(AF90, 'Stock List'!$K$11:$K$1010, 0))/INDEX('Stock List'!$L$11:$L$1010, MATCH(AF90, 'Stock List'!$K$11:$K$1010, 0)))*AE90), 2), 0)</f>
        <v>0</v>
      </c>
      <c r="BZ90" s="20"/>
      <c r="CA90" s="20">
        <f>IFERROR(ROUND(((INDEX('Stock List'!$M$11:$M$1010, MATCH(AH90, 'Stock List'!$K$11:$K$1010, 0))/INDEX('Stock List'!$L$11:$L$1010, MATCH(AH90, 'Stock List'!$K$11:$K$1010, 0)))*AG90), 2), 0)</f>
        <v>0</v>
      </c>
      <c r="CB90" s="20"/>
      <c r="CC90" s="20">
        <f>IFERROR(ROUND(((INDEX('Stock List'!$M$11:$M$1010, MATCH(AJ90, 'Stock List'!$K$11:$K$1010, 0))/INDEX('Stock List'!$L$11:$L$1010, MATCH(AJ90, 'Stock List'!$K$11:$K$1010, 0)))*AI90), 2), 0)</f>
        <v>0</v>
      </c>
      <c r="CD90" s="20"/>
      <c r="CE90" s="20">
        <f>IFERROR(ROUND(((INDEX('Stock List'!$M$11:$M$1010, MATCH(AL90, 'Stock List'!$K$11:$K$1010, 0))/INDEX('Stock List'!$L$11:$L$1010, MATCH(AL90, 'Stock List'!$K$11:$K$1010, 0)))*AK90), 2), 0)</f>
        <v>0</v>
      </c>
      <c r="CF90" s="20"/>
      <c r="CG90" s="20">
        <f>IFERROR(ROUND(((INDEX('Stock List'!$M$11:$M$1010, MATCH(AN90, 'Stock List'!$K$11:$K$1010, 0))/INDEX('Stock List'!$L$11:$L$1010, MATCH(AN90, 'Stock List'!$K$11:$K$1010, 0)))*AM90), 2), 0)</f>
        <v>0</v>
      </c>
      <c r="CH90" s="20"/>
      <c r="CI90" s="20">
        <f>IFERROR(ROUND(((INDEX('Stock List'!$M$11:$M$1010, MATCH(AP90, 'Stock List'!$K$11:$K$1010, 0))/INDEX('Stock List'!$L$11:$L$1010, MATCH(AP90, 'Stock List'!$K$11:$K$1010, 0)))*AO90), 2), 0)</f>
        <v>0</v>
      </c>
      <c r="CJ90" s="20"/>
      <c r="CK90" s="20">
        <f>IFERROR(ROUND(((INDEX('Stock List'!$M$11:$M$1010, MATCH(AR90, 'Stock List'!$K$11:$K$1010, 0))/INDEX('Stock List'!$L$11:$L$1010, MATCH(AR90, 'Stock List'!$K$11:$K$1010, 0)))*AQ90), 2), 0)</f>
        <v>0</v>
      </c>
      <c r="CL90" s="20"/>
      <c r="CM90" s="20">
        <f>IFERROR(ROUND(((INDEX('Stock List'!$M$11:$M$1010, MATCH(AT90, 'Stock List'!$K$11:$K$1010, 0))/INDEX('Stock List'!$L$11:$L$1010, MATCH(AT90, 'Stock List'!$K$11:$K$1010, 0)))*AS90), 2), 0)</f>
        <v>0</v>
      </c>
      <c r="CN90" s="20"/>
      <c r="CO90" s="20">
        <f>IFERROR(ROUND(((INDEX('Stock List'!$M$11:$M$1010, MATCH(AV90, 'Stock List'!$K$11:$K$1010, 0))/INDEX('Stock List'!$L$11:$L$1010, MATCH(AV90, 'Stock List'!$K$11:$K$1010, 0)))*AU90), 2), 0)</f>
        <v>0</v>
      </c>
      <c r="CP90" s="20"/>
      <c r="CQ90" s="20">
        <f>IFERROR(ROUND(((INDEX('Stock List'!$M$11:$M$1010, MATCH(AX90, 'Stock List'!$K$11:$K$1010, 0))/INDEX('Stock List'!$L$11:$L$1010, MATCH(AX90, 'Stock List'!$K$11:$K$1010, 0)))*AW90), 2), 0)</f>
        <v>0</v>
      </c>
      <c r="CR90" s="22"/>
      <c r="CT90" s="106" t="str">
        <f t="shared" si="94"/>
        <v/>
      </c>
      <c r="CU90" s="22" t="str">
        <f t="shared" si="95"/>
        <v/>
      </c>
      <c r="CX90" s="106" t="str">
        <f t="shared" si="96"/>
        <v/>
      </c>
      <c r="CY90" s="20" t="str">
        <f t="shared" si="97"/>
        <v/>
      </c>
      <c r="CZ90" s="22" t="str">
        <f t="shared" si="98"/>
        <v/>
      </c>
      <c r="DB90" s="76" t="str">
        <f>IF($H90="", "", COUNTIF($G$11:$G$1010, "&gt;"&amp;$G90)+1+COUNTIF($G$11:$G90, $G90)-1)</f>
        <v/>
      </c>
      <c r="DC90" s="76" t="str">
        <f>IF($H90="", "", COUNTIF($CZ$11:$CZ$1010, "&gt;"&amp;$CZ90)+1+COUNTIF($CZ$11:$CZ90, $CZ90)-1)</f>
        <v/>
      </c>
      <c r="DE90" s="147" t="str">
        <f t="shared" si="99"/>
        <v/>
      </c>
      <c r="DF90" s="148"/>
      <c r="DG90" s="19" t="str">
        <f t="shared" si="100"/>
        <v/>
      </c>
      <c r="DH90" s="153" t="str">
        <f t="shared" si="101"/>
        <v/>
      </c>
      <c r="DI90" s="19" t="str">
        <f t="shared" si="53"/>
        <v/>
      </c>
      <c r="DJ90" s="153" t="str">
        <f t="shared" si="54"/>
        <v/>
      </c>
      <c r="DK90" s="19" t="str">
        <f t="shared" si="55"/>
        <v/>
      </c>
      <c r="DL90" s="153" t="str">
        <f t="shared" si="56"/>
        <v/>
      </c>
      <c r="DM90" s="19" t="str">
        <f t="shared" si="57"/>
        <v/>
      </c>
      <c r="DN90" s="153" t="str">
        <f t="shared" si="58"/>
        <v/>
      </c>
      <c r="DO90" s="19" t="str">
        <f t="shared" si="59"/>
        <v/>
      </c>
      <c r="DP90" s="153" t="str">
        <f t="shared" si="60"/>
        <v/>
      </c>
      <c r="DQ90" s="19" t="str">
        <f t="shared" si="61"/>
        <v/>
      </c>
      <c r="DR90" s="153" t="str">
        <f t="shared" si="62"/>
        <v/>
      </c>
      <c r="DS90" s="19" t="str">
        <f t="shared" si="63"/>
        <v/>
      </c>
      <c r="DT90" s="153" t="str">
        <f t="shared" si="64"/>
        <v/>
      </c>
      <c r="DU90" s="19" t="str">
        <f t="shared" si="65"/>
        <v/>
      </c>
      <c r="DV90" s="153" t="str">
        <f t="shared" si="66"/>
        <v/>
      </c>
      <c r="DW90" s="19" t="str">
        <f t="shared" si="67"/>
        <v/>
      </c>
      <c r="DX90" s="153" t="str">
        <f t="shared" si="68"/>
        <v/>
      </c>
      <c r="DY90" s="19" t="str">
        <f t="shared" si="69"/>
        <v/>
      </c>
      <c r="DZ90" s="153" t="str">
        <f t="shared" si="70"/>
        <v/>
      </c>
      <c r="EA90" s="19" t="str">
        <f t="shared" si="71"/>
        <v/>
      </c>
      <c r="EB90" s="153" t="str">
        <f t="shared" si="72"/>
        <v/>
      </c>
      <c r="EC90" s="19" t="str">
        <f t="shared" si="73"/>
        <v/>
      </c>
      <c r="ED90" s="153" t="str">
        <f t="shared" si="74"/>
        <v/>
      </c>
      <c r="EE90" s="19" t="str">
        <f t="shared" si="75"/>
        <v/>
      </c>
      <c r="EF90" s="153" t="str">
        <f t="shared" si="76"/>
        <v/>
      </c>
      <c r="EG90" s="19" t="str">
        <f t="shared" si="77"/>
        <v/>
      </c>
      <c r="EH90" s="153" t="str">
        <f t="shared" si="78"/>
        <v/>
      </c>
      <c r="EI90" s="19" t="str">
        <f t="shared" si="79"/>
        <v/>
      </c>
      <c r="EJ90" s="153" t="str">
        <f t="shared" si="80"/>
        <v/>
      </c>
      <c r="EK90" s="19" t="str">
        <f t="shared" si="81"/>
        <v/>
      </c>
      <c r="EL90" s="153" t="str">
        <f t="shared" si="82"/>
        <v/>
      </c>
      <c r="EM90" s="19" t="str">
        <f t="shared" si="83"/>
        <v/>
      </c>
      <c r="EN90" s="153" t="str">
        <f t="shared" si="84"/>
        <v/>
      </c>
      <c r="EO90" s="19" t="str">
        <f t="shared" si="85"/>
        <v/>
      </c>
      <c r="EP90" s="153" t="str">
        <f t="shared" si="86"/>
        <v/>
      </c>
      <c r="EQ90" s="19" t="str">
        <f t="shared" si="87"/>
        <v/>
      </c>
      <c r="ER90" s="153" t="str">
        <f t="shared" si="88"/>
        <v/>
      </c>
      <c r="ES90" s="19" t="str">
        <f t="shared" si="89"/>
        <v/>
      </c>
      <c r="ET90" s="153" t="str">
        <f t="shared" si="90"/>
        <v/>
      </c>
    </row>
    <row r="91" spans="1:150" x14ac:dyDescent="0.25">
      <c r="A91" s="31"/>
      <c r="B91" s="91" t="str">
        <f t="shared" si="91"/>
        <v/>
      </c>
      <c r="C91" s="20" t="str">
        <f t="shared" si="51"/>
        <v/>
      </c>
      <c r="D91" s="97" t="str">
        <f t="shared" si="52"/>
        <v/>
      </c>
      <c r="E91" s="62" t="str">
        <f t="shared" si="92"/>
        <v/>
      </c>
      <c r="F91" s="31"/>
      <c r="G91" s="282"/>
      <c r="H91" s="283"/>
      <c r="I91" s="284"/>
      <c r="J91" s="285"/>
      <c r="K91" s="286"/>
      <c r="L91" s="287"/>
      <c r="M91" s="288"/>
      <c r="N91" s="287"/>
      <c r="O91" s="288"/>
      <c r="P91" s="287"/>
      <c r="Q91" s="288"/>
      <c r="R91" s="287"/>
      <c r="S91" s="288"/>
      <c r="T91" s="287"/>
      <c r="U91" s="288"/>
      <c r="V91" s="287"/>
      <c r="W91" s="288"/>
      <c r="X91" s="287"/>
      <c r="Y91" s="288"/>
      <c r="Z91" s="287"/>
      <c r="AA91" s="288"/>
      <c r="AB91" s="287"/>
      <c r="AC91" s="288"/>
      <c r="AD91" s="287"/>
      <c r="AE91" s="288"/>
      <c r="AF91" s="287"/>
      <c r="AG91" s="288"/>
      <c r="AH91" s="287"/>
      <c r="AI91" s="288"/>
      <c r="AJ91" s="287"/>
      <c r="AK91" s="288"/>
      <c r="AL91" s="287"/>
      <c r="AM91" s="288"/>
      <c r="AN91" s="287"/>
      <c r="AO91" s="288"/>
      <c r="AP91" s="287"/>
      <c r="AQ91" s="288"/>
      <c r="AR91" s="287"/>
      <c r="AS91" s="288"/>
      <c r="AT91" s="287"/>
      <c r="AU91" s="288"/>
      <c r="AV91" s="287"/>
      <c r="AW91" s="288"/>
      <c r="AX91" s="287"/>
      <c r="AY91" s="31"/>
      <c r="BA91" s="76" t="str">
        <f t="shared" si="93"/>
        <v/>
      </c>
      <c r="BC91" s="76" t="str">
        <f>IF('Stock List'!$K91="", "", 'Stock List'!$K91)</f>
        <v/>
      </c>
      <c r="BE91" s="106">
        <f>IFERROR(ROUND(((INDEX('Stock List'!$M$11:$M$1010, MATCH(L91, 'Stock List'!$K$11:$K$1010, 0))/INDEX('Stock List'!$L$11:$L$1010, MATCH(L91, 'Stock List'!$K$11:$K$1010, 0)))*K91), 2), 0)</f>
        <v>0</v>
      </c>
      <c r="BF91" s="20"/>
      <c r="BG91" s="20">
        <f>IFERROR(ROUND(((INDEX('Stock List'!$M$11:$M$1010, MATCH(N91, 'Stock List'!$K$11:$K$1010, 0))/INDEX('Stock List'!$L$11:$L$1010, MATCH(N91, 'Stock List'!$K$11:$K$1010, 0)))*M91), 2), 0)</f>
        <v>0</v>
      </c>
      <c r="BH91" s="20"/>
      <c r="BI91" s="20">
        <f>IFERROR(ROUND(((INDEX('Stock List'!$M$11:$M$1010, MATCH(P91, 'Stock List'!$K$11:$K$1010, 0))/INDEX('Stock List'!$L$11:$L$1010, MATCH(P91, 'Stock List'!$K$11:$K$1010, 0)))*O91), 2), 0)</f>
        <v>0</v>
      </c>
      <c r="BJ91" s="20"/>
      <c r="BK91" s="20">
        <f>IFERROR(ROUND(((INDEX('Stock List'!$M$11:$M$1010, MATCH(R91, 'Stock List'!$K$11:$K$1010, 0))/INDEX('Stock List'!$L$11:$L$1010, MATCH(R91, 'Stock List'!$K$11:$K$1010, 0)))*Q91), 2), 0)</f>
        <v>0</v>
      </c>
      <c r="BL91" s="20"/>
      <c r="BM91" s="20">
        <f>IFERROR(ROUND(((INDEX('Stock List'!$M$11:$M$1010, MATCH(T91, 'Stock List'!$K$11:$K$1010, 0))/INDEX('Stock List'!$L$11:$L$1010, MATCH(T91, 'Stock List'!$K$11:$K$1010, 0)))*S91), 2), 0)</f>
        <v>0</v>
      </c>
      <c r="BN91" s="20"/>
      <c r="BO91" s="20">
        <f>IFERROR(ROUND(((INDEX('Stock List'!$M$11:$M$1010, MATCH(V91, 'Stock List'!$K$11:$K$1010, 0))/INDEX('Stock List'!$L$11:$L$1010, MATCH(V91, 'Stock List'!$K$11:$K$1010, 0)))*U91), 2), 0)</f>
        <v>0</v>
      </c>
      <c r="BP91" s="20"/>
      <c r="BQ91" s="20">
        <f>IFERROR(ROUND(((INDEX('Stock List'!$M$11:$M$1010, MATCH(X91, 'Stock List'!$K$11:$K$1010, 0))/INDEX('Stock List'!$L$11:$L$1010, MATCH(X91, 'Stock List'!$K$11:$K$1010, 0)))*W91), 2), 0)</f>
        <v>0</v>
      </c>
      <c r="BR91" s="20"/>
      <c r="BS91" s="20">
        <f>IFERROR(ROUND(((INDEX('Stock List'!$M$11:$M$1010, MATCH(Z91, 'Stock List'!$K$11:$K$1010, 0))/INDEX('Stock List'!$L$11:$L$1010, MATCH(Z91, 'Stock List'!$K$11:$K$1010, 0)))*Y91), 2), 0)</f>
        <v>0</v>
      </c>
      <c r="BT91" s="20"/>
      <c r="BU91" s="20">
        <f>IFERROR(ROUND(((INDEX('Stock List'!$M$11:$M$1010, MATCH(AB91, 'Stock List'!$K$11:$K$1010, 0))/INDEX('Stock List'!$L$11:$L$1010, MATCH(AB91, 'Stock List'!$K$11:$K$1010, 0)))*AA91), 2), 0)</f>
        <v>0</v>
      </c>
      <c r="BV91" s="20"/>
      <c r="BW91" s="20">
        <f>IFERROR(ROUND(((INDEX('Stock List'!$M$11:$M$1010, MATCH(AD91, 'Stock List'!$K$11:$K$1010, 0))/INDEX('Stock List'!$L$11:$L$1010, MATCH(AD91, 'Stock List'!$K$11:$K$1010, 0)))*AC91), 2), 0)</f>
        <v>0</v>
      </c>
      <c r="BX91" s="20"/>
      <c r="BY91" s="20">
        <f>IFERROR(ROUND(((INDEX('Stock List'!$M$11:$M$1010, MATCH(AF91, 'Stock List'!$K$11:$K$1010, 0))/INDEX('Stock List'!$L$11:$L$1010, MATCH(AF91, 'Stock List'!$K$11:$K$1010, 0)))*AE91), 2), 0)</f>
        <v>0</v>
      </c>
      <c r="BZ91" s="20"/>
      <c r="CA91" s="20">
        <f>IFERROR(ROUND(((INDEX('Stock List'!$M$11:$M$1010, MATCH(AH91, 'Stock List'!$K$11:$K$1010, 0))/INDEX('Stock List'!$L$11:$L$1010, MATCH(AH91, 'Stock List'!$K$11:$K$1010, 0)))*AG91), 2), 0)</f>
        <v>0</v>
      </c>
      <c r="CB91" s="20"/>
      <c r="CC91" s="20">
        <f>IFERROR(ROUND(((INDEX('Stock List'!$M$11:$M$1010, MATCH(AJ91, 'Stock List'!$K$11:$K$1010, 0))/INDEX('Stock List'!$L$11:$L$1010, MATCH(AJ91, 'Stock List'!$K$11:$K$1010, 0)))*AI91), 2), 0)</f>
        <v>0</v>
      </c>
      <c r="CD91" s="20"/>
      <c r="CE91" s="20">
        <f>IFERROR(ROUND(((INDEX('Stock List'!$M$11:$M$1010, MATCH(AL91, 'Stock List'!$K$11:$K$1010, 0))/INDEX('Stock List'!$L$11:$L$1010, MATCH(AL91, 'Stock List'!$K$11:$K$1010, 0)))*AK91), 2), 0)</f>
        <v>0</v>
      </c>
      <c r="CF91" s="20"/>
      <c r="CG91" s="20">
        <f>IFERROR(ROUND(((INDEX('Stock List'!$M$11:$M$1010, MATCH(AN91, 'Stock List'!$K$11:$K$1010, 0))/INDEX('Stock List'!$L$11:$L$1010, MATCH(AN91, 'Stock List'!$K$11:$K$1010, 0)))*AM91), 2), 0)</f>
        <v>0</v>
      </c>
      <c r="CH91" s="20"/>
      <c r="CI91" s="20">
        <f>IFERROR(ROUND(((INDEX('Stock List'!$M$11:$M$1010, MATCH(AP91, 'Stock List'!$K$11:$K$1010, 0))/INDEX('Stock List'!$L$11:$L$1010, MATCH(AP91, 'Stock List'!$K$11:$K$1010, 0)))*AO91), 2), 0)</f>
        <v>0</v>
      </c>
      <c r="CJ91" s="20"/>
      <c r="CK91" s="20">
        <f>IFERROR(ROUND(((INDEX('Stock List'!$M$11:$M$1010, MATCH(AR91, 'Stock List'!$K$11:$K$1010, 0))/INDEX('Stock List'!$L$11:$L$1010, MATCH(AR91, 'Stock List'!$K$11:$K$1010, 0)))*AQ91), 2), 0)</f>
        <v>0</v>
      </c>
      <c r="CL91" s="20"/>
      <c r="CM91" s="20">
        <f>IFERROR(ROUND(((INDEX('Stock List'!$M$11:$M$1010, MATCH(AT91, 'Stock List'!$K$11:$K$1010, 0))/INDEX('Stock List'!$L$11:$L$1010, MATCH(AT91, 'Stock List'!$K$11:$K$1010, 0)))*AS91), 2), 0)</f>
        <v>0</v>
      </c>
      <c r="CN91" s="20"/>
      <c r="CO91" s="20">
        <f>IFERROR(ROUND(((INDEX('Stock List'!$M$11:$M$1010, MATCH(AV91, 'Stock List'!$K$11:$K$1010, 0))/INDEX('Stock List'!$L$11:$L$1010, MATCH(AV91, 'Stock List'!$K$11:$K$1010, 0)))*AU91), 2), 0)</f>
        <v>0</v>
      </c>
      <c r="CP91" s="20"/>
      <c r="CQ91" s="20">
        <f>IFERROR(ROUND(((INDEX('Stock List'!$M$11:$M$1010, MATCH(AX91, 'Stock List'!$K$11:$K$1010, 0))/INDEX('Stock List'!$L$11:$L$1010, MATCH(AX91, 'Stock List'!$K$11:$K$1010, 0)))*AW91), 2), 0)</f>
        <v>0</v>
      </c>
      <c r="CR91" s="22"/>
      <c r="CT91" s="106" t="str">
        <f t="shared" si="94"/>
        <v/>
      </c>
      <c r="CU91" s="22" t="str">
        <f t="shared" si="95"/>
        <v/>
      </c>
      <c r="CX91" s="106" t="str">
        <f t="shared" si="96"/>
        <v/>
      </c>
      <c r="CY91" s="20" t="str">
        <f t="shared" si="97"/>
        <v/>
      </c>
      <c r="CZ91" s="22" t="str">
        <f t="shared" si="98"/>
        <v/>
      </c>
      <c r="DB91" s="76" t="str">
        <f>IF($H91="", "", COUNTIF($G$11:$G$1010, "&gt;"&amp;$G91)+1+COUNTIF($G$11:$G91, $G91)-1)</f>
        <v/>
      </c>
      <c r="DC91" s="76" t="str">
        <f>IF($H91="", "", COUNTIF($CZ$11:$CZ$1010, "&gt;"&amp;$CZ91)+1+COUNTIF($CZ$11:$CZ91, $CZ91)-1)</f>
        <v/>
      </c>
      <c r="DE91" s="147" t="str">
        <f t="shared" si="99"/>
        <v/>
      </c>
      <c r="DF91" s="148"/>
      <c r="DG91" s="19" t="str">
        <f t="shared" si="100"/>
        <v/>
      </c>
      <c r="DH91" s="153" t="str">
        <f t="shared" si="101"/>
        <v/>
      </c>
      <c r="DI91" s="19" t="str">
        <f t="shared" si="53"/>
        <v/>
      </c>
      <c r="DJ91" s="153" t="str">
        <f t="shared" si="54"/>
        <v/>
      </c>
      <c r="DK91" s="19" t="str">
        <f t="shared" si="55"/>
        <v/>
      </c>
      <c r="DL91" s="153" t="str">
        <f t="shared" si="56"/>
        <v/>
      </c>
      <c r="DM91" s="19" t="str">
        <f t="shared" si="57"/>
        <v/>
      </c>
      <c r="DN91" s="153" t="str">
        <f t="shared" si="58"/>
        <v/>
      </c>
      <c r="DO91" s="19" t="str">
        <f t="shared" si="59"/>
        <v/>
      </c>
      <c r="DP91" s="153" t="str">
        <f t="shared" si="60"/>
        <v/>
      </c>
      <c r="DQ91" s="19" t="str">
        <f t="shared" si="61"/>
        <v/>
      </c>
      <c r="DR91" s="153" t="str">
        <f t="shared" si="62"/>
        <v/>
      </c>
      <c r="DS91" s="19" t="str">
        <f t="shared" si="63"/>
        <v/>
      </c>
      <c r="DT91" s="153" t="str">
        <f t="shared" si="64"/>
        <v/>
      </c>
      <c r="DU91" s="19" t="str">
        <f t="shared" si="65"/>
        <v/>
      </c>
      <c r="DV91" s="153" t="str">
        <f t="shared" si="66"/>
        <v/>
      </c>
      <c r="DW91" s="19" t="str">
        <f t="shared" si="67"/>
        <v/>
      </c>
      <c r="DX91" s="153" t="str">
        <f t="shared" si="68"/>
        <v/>
      </c>
      <c r="DY91" s="19" t="str">
        <f t="shared" si="69"/>
        <v/>
      </c>
      <c r="DZ91" s="153" t="str">
        <f t="shared" si="70"/>
        <v/>
      </c>
      <c r="EA91" s="19" t="str">
        <f t="shared" si="71"/>
        <v/>
      </c>
      <c r="EB91" s="153" t="str">
        <f t="shared" si="72"/>
        <v/>
      </c>
      <c r="EC91" s="19" t="str">
        <f t="shared" si="73"/>
        <v/>
      </c>
      <c r="ED91" s="153" t="str">
        <f t="shared" si="74"/>
        <v/>
      </c>
      <c r="EE91" s="19" t="str">
        <f t="shared" si="75"/>
        <v/>
      </c>
      <c r="EF91" s="153" t="str">
        <f t="shared" si="76"/>
        <v/>
      </c>
      <c r="EG91" s="19" t="str">
        <f t="shared" si="77"/>
        <v/>
      </c>
      <c r="EH91" s="153" t="str">
        <f t="shared" si="78"/>
        <v/>
      </c>
      <c r="EI91" s="19" t="str">
        <f t="shared" si="79"/>
        <v/>
      </c>
      <c r="EJ91" s="153" t="str">
        <f t="shared" si="80"/>
        <v/>
      </c>
      <c r="EK91" s="19" t="str">
        <f t="shared" si="81"/>
        <v/>
      </c>
      <c r="EL91" s="153" t="str">
        <f t="shared" si="82"/>
        <v/>
      </c>
      <c r="EM91" s="19" t="str">
        <f t="shared" si="83"/>
        <v/>
      </c>
      <c r="EN91" s="153" t="str">
        <f t="shared" si="84"/>
        <v/>
      </c>
      <c r="EO91" s="19" t="str">
        <f t="shared" si="85"/>
        <v/>
      </c>
      <c r="EP91" s="153" t="str">
        <f t="shared" si="86"/>
        <v/>
      </c>
      <c r="EQ91" s="19" t="str">
        <f t="shared" si="87"/>
        <v/>
      </c>
      <c r="ER91" s="153" t="str">
        <f t="shared" si="88"/>
        <v/>
      </c>
      <c r="ES91" s="19" t="str">
        <f t="shared" si="89"/>
        <v/>
      </c>
      <c r="ET91" s="153" t="str">
        <f t="shared" si="90"/>
        <v/>
      </c>
    </row>
    <row r="92" spans="1:150" x14ac:dyDescent="0.25">
      <c r="A92" s="31"/>
      <c r="B92" s="91" t="str">
        <f t="shared" si="91"/>
        <v/>
      </c>
      <c r="C92" s="20" t="str">
        <f t="shared" si="51"/>
        <v/>
      </c>
      <c r="D92" s="97" t="str">
        <f t="shared" si="52"/>
        <v/>
      </c>
      <c r="E92" s="62" t="str">
        <f t="shared" si="92"/>
        <v/>
      </c>
      <c r="F92" s="31"/>
      <c r="G92" s="282"/>
      <c r="H92" s="283"/>
      <c r="I92" s="284"/>
      <c r="J92" s="285"/>
      <c r="K92" s="286"/>
      <c r="L92" s="287"/>
      <c r="M92" s="288"/>
      <c r="N92" s="287"/>
      <c r="O92" s="288"/>
      <c r="P92" s="287"/>
      <c r="Q92" s="288"/>
      <c r="R92" s="287"/>
      <c r="S92" s="288"/>
      <c r="T92" s="287"/>
      <c r="U92" s="288"/>
      <c r="V92" s="287"/>
      <c r="W92" s="288"/>
      <c r="X92" s="287"/>
      <c r="Y92" s="288"/>
      <c r="Z92" s="287"/>
      <c r="AA92" s="288"/>
      <c r="AB92" s="287"/>
      <c r="AC92" s="288"/>
      <c r="AD92" s="287"/>
      <c r="AE92" s="288"/>
      <c r="AF92" s="287"/>
      <c r="AG92" s="288"/>
      <c r="AH92" s="287"/>
      <c r="AI92" s="288"/>
      <c r="AJ92" s="287"/>
      <c r="AK92" s="288"/>
      <c r="AL92" s="287"/>
      <c r="AM92" s="288"/>
      <c r="AN92" s="287"/>
      <c r="AO92" s="288"/>
      <c r="AP92" s="287"/>
      <c r="AQ92" s="288"/>
      <c r="AR92" s="287"/>
      <c r="AS92" s="288"/>
      <c r="AT92" s="287"/>
      <c r="AU92" s="288"/>
      <c r="AV92" s="287"/>
      <c r="AW92" s="288"/>
      <c r="AX92" s="287"/>
      <c r="AY92" s="31"/>
      <c r="BA92" s="76" t="str">
        <f t="shared" si="93"/>
        <v/>
      </c>
      <c r="BC92" s="76" t="str">
        <f>IF('Stock List'!$K92="", "", 'Stock List'!$K92)</f>
        <v/>
      </c>
      <c r="BE92" s="106">
        <f>IFERROR(ROUND(((INDEX('Stock List'!$M$11:$M$1010, MATCH(L92, 'Stock List'!$K$11:$K$1010, 0))/INDEX('Stock List'!$L$11:$L$1010, MATCH(L92, 'Stock List'!$K$11:$K$1010, 0)))*K92), 2), 0)</f>
        <v>0</v>
      </c>
      <c r="BF92" s="20"/>
      <c r="BG92" s="20">
        <f>IFERROR(ROUND(((INDEX('Stock List'!$M$11:$M$1010, MATCH(N92, 'Stock List'!$K$11:$K$1010, 0))/INDEX('Stock List'!$L$11:$L$1010, MATCH(N92, 'Stock List'!$K$11:$K$1010, 0)))*M92), 2), 0)</f>
        <v>0</v>
      </c>
      <c r="BH92" s="20"/>
      <c r="BI92" s="20">
        <f>IFERROR(ROUND(((INDEX('Stock List'!$M$11:$M$1010, MATCH(P92, 'Stock List'!$K$11:$K$1010, 0))/INDEX('Stock List'!$L$11:$L$1010, MATCH(P92, 'Stock List'!$K$11:$K$1010, 0)))*O92), 2), 0)</f>
        <v>0</v>
      </c>
      <c r="BJ92" s="20"/>
      <c r="BK92" s="20">
        <f>IFERROR(ROUND(((INDEX('Stock List'!$M$11:$M$1010, MATCH(R92, 'Stock List'!$K$11:$K$1010, 0))/INDEX('Stock List'!$L$11:$L$1010, MATCH(R92, 'Stock List'!$K$11:$K$1010, 0)))*Q92), 2), 0)</f>
        <v>0</v>
      </c>
      <c r="BL92" s="20"/>
      <c r="BM92" s="20">
        <f>IFERROR(ROUND(((INDEX('Stock List'!$M$11:$M$1010, MATCH(T92, 'Stock List'!$K$11:$K$1010, 0))/INDEX('Stock List'!$L$11:$L$1010, MATCH(T92, 'Stock List'!$K$11:$K$1010, 0)))*S92), 2), 0)</f>
        <v>0</v>
      </c>
      <c r="BN92" s="20"/>
      <c r="BO92" s="20">
        <f>IFERROR(ROUND(((INDEX('Stock List'!$M$11:$M$1010, MATCH(V92, 'Stock List'!$K$11:$K$1010, 0))/INDEX('Stock List'!$L$11:$L$1010, MATCH(V92, 'Stock List'!$K$11:$K$1010, 0)))*U92), 2), 0)</f>
        <v>0</v>
      </c>
      <c r="BP92" s="20"/>
      <c r="BQ92" s="20">
        <f>IFERROR(ROUND(((INDEX('Stock List'!$M$11:$M$1010, MATCH(X92, 'Stock List'!$K$11:$K$1010, 0))/INDEX('Stock List'!$L$11:$L$1010, MATCH(X92, 'Stock List'!$K$11:$K$1010, 0)))*W92), 2), 0)</f>
        <v>0</v>
      </c>
      <c r="BR92" s="20"/>
      <c r="BS92" s="20">
        <f>IFERROR(ROUND(((INDEX('Stock List'!$M$11:$M$1010, MATCH(Z92, 'Stock List'!$K$11:$K$1010, 0))/INDEX('Stock List'!$L$11:$L$1010, MATCH(Z92, 'Stock List'!$K$11:$K$1010, 0)))*Y92), 2), 0)</f>
        <v>0</v>
      </c>
      <c r="BT92" s="20"/>
      <c r="BU92" s="20">
        <f>IFERROR(ROUND(((INDEX('Stock List'!$M$11:$M$1010, MATCH(AB92, 'Stock List'!$K$11:$K$1010, 0))/INDEX('Stock List'!$L$11:$L$1010, MATCH(AB92, 'Stock List'!$K$11:$K$1010, 0)))*AA92), 2), 0)</f>
        <v>0</v>
      </c>
      <c r="BV92" s="20"/>
      <c r="BW92" s="20">
        <f>IFERROR(ROUND(((INDEX('Stock List'!$M$11:$M$1010, MATCH(AD92, 'Stock List'!$K$11:$K$1010, 0))/INDEX('Stock List'!$L$11:$L$1010, MATCH(AD92, 'Stock List'!$K$11:$K$1010, 0)))*AC92), 2), 0)</f>
        <v>0</v>
      </c>
      <c r="BX92" s="20"/>
      <c r="BY92" s="20">
        <f>IFERROR(ROUND(((INDEX('Stock List'!$M$11:$M$1010, MATCH(AF92, 'Stock List'!$K$11:$K$1010, 0))/INDEX('Stock List'!$L$11:$L$1010, MATCH(AF92, 'Stock List'!$K$11:$K$1010, 0)))*AE92), 2), 0)</f>
        <v>0</v>
      </c>
      <c r="BZ92" s="20"/>
      <c r="CA92" s="20">
        <f>IFERROR(ROUND(((INDEX('Stock List'!$M$11:$M$1010, MATCH(AH92, 'Stock List'!$K$11:$K$1010, 0))/INDEX('Stock List'!$L$11:$L$1010, MATCH(AH92, 'Stock List'!$K$11:$K$1010, 0)))*AG92), 2), 0)</f>
        <v>0</v>
      </c>
      <c r="CB92" s="20"/>
      <c r="CC92" s="20">
        <f>IFERROR(ROUND(((INDEX('Stock List'!$M$11:$M$1010, MATCH(AJ92, 'Stock List'!$K$11:$K$1010, 0))/INDEX('Stock List'!$L$11:$L$1010, MATCH(AJ92, 'Stock List'!$K$11:$K$1010, 0)))*AI92), 2), 0)</f>
        <v>0</v>
      </c>
      <c r="CD92" s="20"/>
      <c r="CE92" s="20">
        <f>IFERROR(ROUND(((INDEX('Stock List'!$M$11:$M$1010, MATCH(AL92, 'Stock List'!$K$11:$K$1010, 0))/INDEX('Stock List'!$L$11:$L$1010, MATCH(AL92, 'Stock List'!$K$11:$K$1010, 0)))*AK92), 2), 0)</f>
        <v>0</v>
      </c>
      <c r="CF92" s="20"/>
      <c r="CG92" s="20">
        <f>IFERROR(ROUND(((INDEX('Stock List'!$M$11:$M$1010, MATCH(AN92, 'Stock List'!$K$11:$K$1010, 0))/INDEX('Stock List'!$L$11:$L$1010, MATCH(AN92, 'Stock List'!$K$11:$K$1010, 0)))*AM92), 2), 0)</f>
        <v>0</v>
      </c>
      <c r="CH92" s="20"/>
      <c r="CI92" s="20">
        <f>IFERROR(ROUND(((INDEX('Stock List'!$M$11:$M$1010, MATCH(AP92, 'Stock List'!$K$11:$K$1010, 0))/INDEX('Stock List'!$L$11:$L$1010, MATCH(AP92, 'Stock List'!$K$11:$K$1010, 0)))*AO92), 2), 0)</f>
        <v>0</v>
      </c>
      <c r="CJ92" s="20"/>
      <c r="CK92" s="20">
        <f>IFERROR(ROUND(((INDEX('Stock List'!$M$11:$M$1010, MATCH(AR92, 'Stock List'!$K$11:$K$1010, 0))/INDEX('Stock List'!$L$11:$L$1010, MATCH(AR92, 'Stock List'!$K$11:$K$1010, 0)))*AQ92), 2), 0)</f>
        <v>0</v>
      </c>
      <c r="CL92" s="20"/>
      <c r="CM92" s="20">
        <f>IFERROR(ROUND(((INDEX('Stock List'!$M$11:$M$1010, MATCH(AT92, 'Stock List'!$K$11:$K$1010, 0))/INDEX('Stock List'!$L$11:$L$1010, MATCH(AT92, 'Stock List'!$K$11:$K$1010, 0)))*AS92), 2), 0)</f>
        <v>0</v>
      </c>
      <c r="CN92" s="20"/>
      <c r="CO92" s="20">
        <f>IFERROR(ROUND(((INDEX('Stock List'!$M$11:$M$1010, MATCH(AV92, 'Stock List'!$K$11:$K$1010, 0))/INDEX('Stock List'!$L$11:$L$1010, MATCH(AV92, 'Stock List'!$K$11:$K$1010, 0)))*AU92), 2), 0)</f>
        <v>0</v>
      </c>
      <c r="CP92" s="20"/>
      <c r="CQ92" s="20">
        <f>IFERROR(ROUND(((INDEX('Stock List'!$M$11:$M$1010, MATCH(AX92, 'Stock List'!$K$11:$K$1010, 0))/INDEX('Stock List'!$L$11:$L$1010, MATCH(AX92, 'Stock List'!$K$11:$K$1010, 0)))*AW92), 2), 0)</f>
        <v>0</v>
      </c>
      <c r="CR92" s="22"/>
      <c r="CT92" s="106" t="str">
        <f t="shared" si="94"/>
        <v/>
      </c>
      <c r="CU92" s="22" t="str">
        <f t="shared" si="95"/>
        <v/>
      </c>
      <c r="CX92" s="106" t="str">
        <f t="shared" si="96"/>
        <v/>
      </c>
      <c r="CY92" s="20" t="str">
        <f t="shared" si="97"/>
        <v/>
      </c>
      <c r="CZ92" s="22" t="str">
        <f t="shared" si="98"/>
        <v/>
      </c>
      <c r="DB92" s="76" t="str">
        <f>IF($H92="", "", COUNTIF($G$11:$G$1010, "&gt;"&amp;$G92)+1+COUNTIF($G$11:$G92, $G92)-1)</f>
        <v/>
      </c>
      <c r="DC92" s="76" t="str">
        <f>IF($H92="", "", COUNTIF($CZ$11:$CZ$1010, "&gt;"&amp;$CZ92)+1+COUNTIF($CZ$11:$CZ92, $CZ92)-1)</f>
        <v/>
      </c>
      <c r="DE92" s="147" t="str">
        <f t="shared" si="99"/>
        <v/>
      </c>
      <c r="DF92" s="148"/>
      <c r="DG92" s="19" t="str">
        <f t="shared" si="100"/>
        <v/>
      </c>
      <c r="DH92" s="153" t="str">
        <f t="shared" si="101"/>
        <v/>
      </c>
      <c r="DI92" s="19" t="str">
        <f t="shared" si="53"/>
        <v/>
      </c>
      <c r="DJ92" s="153" t="str">
        <f t="shared" si="54"/>
        <v/>
      </c>
      <c r="DK92" s="19" t="str">
        <f t="shared" si="55"/>
        <v/>
      </c>
      <c r="DL92" s="153" t="str">
        <f t="shared" si="56"/>
        <v/>
      </c>
      <c r="DM92" s="19" t="str">
        <f t="shared" si="57"/>
        <v/>
      </c>
      <c r="DN92" s="153" t="str">
        <f t="shared" si="58"/>
        <v/>
      </c>
      <c r="DO92" s="19" t="str">
        <f t="shared" si="59"/>
        <v/>
      </c>
      <c r="DP92" s="153" t="str">
        <f t="shared" si="60"/>
        <v/>
      </c>
      <c r="DQ92" s="19" t="str">
        <f t="shared" si="61"/>
        <v/>
      </c>
      <c r="DR92" s="153" t="str">
        <f t="shared" si="62"/>
        <v/>
      </c>
      <c r="DS92" s="19" t="str">
        <f t="shared" si="63"/>
        <v/>
      </c>
      <c r="DT92" s="153" t="str">
        <f t="shared" si="64"/>
        <v/>
      </c>
      <c r="DU92" s="19" t="str">
        <f t="shared" si="65"/>
        <v/>
      </c>
      <c r="DV92" s="153" t="str">
        <f t="shared" si="66"/>
        <v/>
      </c>
      <c r="DW92" s="19" t="str">
        <f t="shared" si="67"/>
        <v/>
      </c>
      <c r="DX92" s="153" t="str">
        <f t="shared" si="68"/>
        <v/>
      </c>
      <c r="DY92" s="19" t="str">
        <f t="shared" si="69"/>
        <v/>
      </c>
      <c r="DZ92" s="153" t="str">
        <f t="shared" si="70"/>
        <v/>
      </c>
      <c r="EA92" s="19" t="str">
        <f t="shared" si="71"/>
        <v/>
      </c>
      <c r="EB92" s="153" t="str">
        <f t="shared" si="72"/>
        <v/>
      </c>
      <c r="EC92" s="19" t="str">
        <f t="shared" si="73"/>
        <v/>
      </c>
      <c r="ED92" s="153" t="str">
        <f t="shared" si="74"/>
        <v/>
      </c>
      <c r="EE92" s="19" t="str">
        <f t="shared" si="75"/>
        <v/>
      </c>
      <c r="EF92" s="153" t="str">
        <f t="shared" si="76"/>
        <v/>
      </c>
      <c r="EG92" s="19" t="str">
        <f t="shared" si="77"/>
        <v/>
      </c>
      <c r="EH92" s="153" t="str">
        <f t="shared" si="78"/>
        <v/>
      </c>
      <c r="EI92" s="19" t="str">
        <f t="shared" si="79"/>
        <v/>
      </c>
      <c r="EJ92" s="153" t="str">
        <f t="shared" si="80"/>
        <v/>
      </c>
      <c r="EK92" s="19" t="str">
        <f t="shared" si="81"/>
        <v/>
      </c>
      <c r="EL92" s="153" t="str">
        <f t="shared" si="82"/>
        <v/>
      </c>
      <c r="EM92" s="19" t="str">
        <f t="shared" si="83"/>
        <v/>
      </c>
      <c r="EN92" s="153" t="str">
        <f t="shared" si="84"/>
        <v/>
      </c>
      <c r="EO92" s="19" t="str">
        <f t="shared" si="85"/>
        <v/>
      </c>
      <c r="EP92" s="153" t="str">
        <f t="shared" si="86"/>
        <v/>
      </c>
      <c r="EQ92" s="19" t="str">
        <f t="shared" si="87"/>
        <v/>
      </c>
      <c r="ER92" s="153" t="str">
        <f t="shared" si="88"/>
        <v/>
      </c>
      <c r="ES92" s="19" t="str">
        <f t="shared" si="89"/>
        <v/>
      </c>
      <c r="ET92" s="153" t="str">
        <f t="shared" si="90"/>
        <v/>
      </c>
    </row>
    <row r="93" spans="1:150" x14ac:dyDescent="0.25">
      <c r="A93" s="31"/>
      <c r="B93" s="91" t="str">
        <f t="shared" si="91"/>
        <v/>
      </c>
      <c r="C93" s="20" t="str">
        <f t="shared" si="51"/>
        <v/>
      </c>
      <c r="D93" s="97" t="str">
        <f t="shared" si="52"/>
        <v/>
      </c>
      <c r="E93" s="62" t="str">
        <f t="shared" si="92"/>
        <v/>
      </c>
      <c r="F93" s="31"/>
      <c r="G93" s="282"/>
      <c r="H93" s="283"/>
      <c r="I93" s="284"/>
      <c r="J93" s="285"/>
      <c r="K93" s="286"/>
      <c r="L93" s="287"/>
      <c r="M93" s="288"/>
      <c r="N93" s="287"/>
      <c r="O93" s="288"/>
      <c r="P93" s="287"/>
      <c r="Q93" s="288"/>
      <c r="R93" s="287"/>
      <c r="S93" s="288"/>
      <c r="T93" s="287"/>
      <c r="U93" s="288"/>
      <c r="V93" s="287"/>
      <c r="W93" s="288"/>
      <c r="X93" s="287"/>
      <c r="Y93" s="288"/>
      <c r="Z93" s="287"/>
      <c r="AA93" s="288"/>
      <c r="AB93" s="287"/>
      <c r="AC93" s="288"/>
      <c r="AD93" s="287"/>
      <c r="AE93" s="288"/>
      <c r="AF93" s="287"/>
      <c r="AG93" s="288"/>
      <c r="AH93" s="287"/>
      <c r="AI93" s="288"/>
      <c r="AJ93" s="287"/>
      <c r="AK93" s="288"/>
      <c r="AL93" s="287"/>
      <c r="AM93" s="288"/>
      <c r="AN93" s="287"/>
      <c r="AO93" s="288"/>
      <c r="AP93" s="287"/>
      <c r="AQ93" s="288"/>
      <c r="AR93" s="287"/>
      <c r="AS93" s="288"/>
      <c r="AT93" s="287"/>
      <c r="AU93" s="288"/>
      <c r="AV93" s="287"/>
      <c r="AW93" s="288"/>
      <c r="AX93" s="287"/>
      <c r="AY93" s="31"/>
      <c r="BA93" s="76" t="str">
        <f t="shared" si="93"/>
        <v/>
      </c>
      <c r="BC93" s="76" t="str">
        <f>IF('Stock List'!$K93="", "", 'Stock List'!$K93)</f>
        <v/>
      </c>
      <c r="BE93" s="106">
        <f>IFERROR(ROUND(((INDEX('Stock List'!$M$11:$M$1010, MATCH(L93, 'Stock List'!$K$11:$K$1010, 0))/INDEX('Stock List'!$L$11:$L$1010, MATCH(L93, 'Stock List'!$K$11:$K$1010, 0)))*K93), 2), 0)</f>
        <v>0</v>
      </c>
      <c r="BF93" s="20"/>
      <c r="BG93" s="20">
        <f>IFERROR(ROUND(((INDEX('Stock List'!$M$11:$M$1010, MATCH(N93, 'Stock List'!$K$11:$K$1010, 0))/INDEX('Stock List'!$L$11:$L$1010, MATCH(N93, 'Stock List'!$K$11:$K$1010, 0)))*M93), 2), 0)</f>
        <v>0</v>
      </c>
      <c r="BH93" s="20"/>
      <c r="BI93" s="20">
        <f>IFERROR(ROUND(((INDEX('Stock List'!$M$11:$M$1010, MATCH(P93, 'Stock List'!$K$11:$K$1010, 0))/INDEX('Stock List'!$L$11:$L$1010, MATCH(P93, 'Stock List'!$K$11:$K$1010, 0)))*O93), 2), 0)</f>
        <v>0</v>
      </c>
      <c r="BJ93" s="20"/>
      <c r="BK93" s="20">
        <f>IFERROR(ROUND(((INDEX('Stock List'!$M$11:$M$1010, MATCH(R93, 'Stock List'!$K$11:$K$1010, 0))/INDEX('Stock List'!$L$11:$L$1010, MATCH(R93, 'Stock List'!$K$11:$K$1010, 0)))*Q93), 2), 0)</f>
        <v>0</v>
      </c>
      <c r="BL93" s="20"/>
      <c r="BM93" s="20">
        <f>IFERROR(ROUND(((INDEX('Stock List'!$M$11:$M$1010, MATCH(T93, 'Stock List'!$K$11:$K$1010, 0))/INDEX('Stock List'!$L$11:$L$1010, MATCH(T93, 'Stock List'!$K$11:$K$1010, 0)))*S93), 2), 0)</f>
        <v>0</v>
      </c>
      <c r="BN93" s="20"/>
      <c r="BO93" s="20">
        <f>IFERROR(ROUND(((INDEX('Stock List'!$M$11:$M$1010, MATCH(V93, 'Stock List'!$K$11:$K$1010, 0))/INDEX('Stock List'!$L$11:$L$1010, MATCH(V93, 'Stock List'!$K$11:$K$1010, 0)))*U93), 2), 0)</f>
        <v>0</v>
      </c>
      <c r="BP93" s="20"/>
      <c r="BQ93" s="20">
        <f>IFERROR(ROUND(((INDEX('Stock List'!$M$11:$M$1010, MATCH(X93, 'Stock List'!$K$11:$K$1010, 0))/INDEX('Stock List'!$L$11:$L$1010, MATCH(X93, 'Stock List'!$K$11:$K$1010, 0)))*W93), 2), 0)</f>
        <v>0</v>
      </c>
      <c r="BR93" s="20"/>
      <c r="BS93" s="20">
        <f>IFERROR(ROUND(((INDEX('Stock List'!$M$11:$M$1010, MATCH(Z93, 'Stock List'!$K$11:$K$1010, 0))/INDEX('Stock List'!$L$11:$L$1010, MATCH(Z93, 'Stock List'!$K$11:$K$1010, 0)))*Y93), 2), 0)</f>
        <v>0</v>
      </c>
      <c r="BT93" s="20"/>
      <c r="BU93" s="20">
        <f>IFERROR(ROUND(((INDEX('Stock List'!$M$11:$M$1010, MATCH(AB93, 'Stock List'!$K$11:$K$1010, 0))/INDEX('Stock List'!$L$11:$L$1010, MATCH(AB93, 'Stock List'!$K$11:$K$1010, 0)))*AA93), 2), 0)</f>
        <v>0</v>
      </c>
      <c r="BV93" s="20"/>
      <c r="BW93" s="20">
        <f>IFERROR(ROUND(((INDEX('Stock List'!$M$11:$M$1010, MATCH(AD93, 'Stock List'!$K$11:$K$1010, 0))/INDEX('Stock List'!$L$11:$L$1010, MATCH(AD93, 'Stock List'!$K$11:$K$1010, 0)))*AC93), 2), 0)</f>
        <v>0</v>
      </c>
      <c r="BX93" s="20"/>
      <c r="BY93" s="20">
        <f>IFERROR(ROUND(((INDEX('Stock List'!$M$11:$M$1010, MATCH(AF93, 'Stock List'!$K$11:$K$1010, 0))/INDEX('Stock List'!$L$11:$L$1010, MATCH(AF93, 'Stock List'!$K$11:$K$1010, 0)))*AE93), 2), 0)</f>
        <v>0</v>
      </c>
      <c r="BZ93" s="20"/>
      <c r="CA93" s="20">
        <f>IFERROR(ROUND(((INDEX('Stock List'!$M$11:$M$1010, MATCH(AH93, 'Stock List'!$K$11:$K$1010, 0))/INDEX('Stock List'!$L$11:$L$1010, MATCH(AH93, 'Stock List'!$K$11:$K$1010, 0)))*AG93), 2), 0)</f>
        <v>0</v>
      </c>
      <c r="CB93" s="20"/>
      <c r="CC93" s="20">
        <f>IFERROR(ROUND(((INDEX('Stock List'!$M$11:$M$1010, MATCH(AJ93, 'Stock List'!$K$11:$K$1010, 0))/INDEX('Stock List'!$L$11:$L$1010, MATCH(AJ93, 'Stock List'!$K$11:$K$1010, 0)))*AI93), 2), 0)</f>
        <v>0</v>
      </c>
      <c r="CD93" s="20"/>
      <c r="CE93" s="20">
        <f>IFERROR(ROUND(((INDEX('Stock List'!$M$11:$M$1010, MATCH(AL93, 'Stock List'!$K$11:$K$1010, 0))/INDEX('Stock List'!$L$11:$L$1010, MATCH(AL93, 'Stock List'!$K$11:$K$1010, 0)))*AK93), 2), 0)</f>
        <v>0</v>
      </c>
      <c r="CF93" s="20"/>
      <c r="CG93" s="20">
        <f>IFERROR(ROUND(((INDEX('Stock List'!$M$11:$M$1010, MATCH(AN93, 'Stock List'!$K$11:$K$1010, 0))/INDEX('Stock List'!$L$11:$L$1010, MATCH(AN93, 'Stock List'!$K$11:$K$1010, 0)))*AM93), 2), 0)</f>
        <v>0</v>
      </c>
      <c r="CH93" s="20"/>
      <c r="CI93" s="20">
        <f>IFERROR(ROUND(((INDEX('Stock List'!$M$11:$M$1010, MATCH(AP93, 'Stock List'!$K$11:$K$1010, 0))/INDEX('Stock List'!$L$11:$L$1010, MATCH(AP93, 'Stock List'!$K$11:$K$1010, 0)))*AO93), 2), 0)</f>
        <v>0</v>
      </c>
      <c r="CJ93" s="20"/>
      <c r="CK93" s="20">
        <f>IFERROR(ROUND(((INDEX('Stock List'!$M$11:$M$1010, MATCH(AR93, 'Stock List'!$K$11:$K$1010, 0))/INDEX('Stock List'!$L$11:$L$1010, MATCH(AR93, 'Stock List'!$K$11:$K$1010, 0)))*AQ93), 2), 0)</f>
        <v>0</v>
      </c>
      <c r="CL93" s="20"/>
      <c r="CM93" s="20">
        <f>IFERROR(ROUND(((INDEX('Stock List'!$M$11:$M$1010, MATCH(AT93, 'Stock List'!$K$11:$K$1010, 0))/INDEX('Stock List'!$L$11:$L$1010, MATCH(AT93, 'Stock List'!$K$11:$K$1010, 0)))*AS93), 2), 0)</f>
        <v>0</v>
      </c>
      <c r="CN93" s="20"/>
      <c r="CO93" s="20">
        <f>IFERROR(ROUND(((INDEX('Stock List'!$M$11:$M$1010, MATCH(AV93, 'Stock List'!$K$11:$K$1010, 0))/INDEX('Stock List'!$L$11:$L$1010, MATCH(AV93, 'Stock List'!$K$11:$K$1010, 0)))*AU93), 2), 0)</f>
        <v>0</v>
      </c>
      <c r="CP93" s="20"/>
      <c r="CQ93" s="20">
        <f>IFERROR(ROUND(((INDEX('Stock List'!$M$11:$M$1010, MATCH(AX93, 'Stock List'!$K$11:$K$1010, 0))/INDEX('Stock List'!$L$11:$L$1010, MATCH(AX93, 'Stock List'!$K$11:$K$1010, 0)))*AW93), 2), 0)</f>
        <v>0</v>
      </c>
      <c r="CR93" s="22"/>
      <c r="CT93" s="106" t="str">
        <f t="shared" si="94"/>
        <v/>
      </c>
      <c r="CU93" s="22" t="str">
        <f t="shared" si="95"/>
        <v/>
      </c>
      <c r="CX93" s="106" t="str">
        <f t="shared" si="96"/>
        <v/>
      </c>
      <c r="CY93" s="20" t="str">
        <f t="shared" si="97"/>
        <v/>
      </c>
      <c r="CZ93" s="22" t="str">
        <f t="shared" si="98"/>
        <v/>
      </c>
      <c r="DB93" s="76" t="str">
        <f>IF($H93="", "", COUNTIF($G$11:$G$1010, "&gt;"&amp;$G93)+1+COUNTIF($G$11:$G93, $G93)-1)</f>
        <v/>
      </c>
      <c r="DC93" s="76" t="str">
        <f>IF($H93="", "", COUNTIF($CZ$11:$CZ$1010, "&gt;"&amp;$CZ93)+1+COUNTIF($CZ$11:$CZ93, $CZ93)-1)</f>
        <v/>
      </c>
      <c r="DE93" s="147" t="str">
        <f t="shared" si="99"/>
        <v/>
      </c>
      <c r="DF93" s="148"/>
      <c r="DG93" s="19" t="str">
        <f t="shared" si="100"/>
        <v/>
      </c>
      <c r="DH93" s="153" t="str">
        <f t="shared" si="101"/>
        <v/>
      </c>
      <c r="DI93" s="19" t="str">
        <f t="shared" si="53"/>
        <v/>
      </c>
      <c r="DJ93" s="153" t="str">
        <f t="shared" si="54"/>
        <v/>
      </c>
      <c r="DK93" s="19" t="str">
        <f t="shared" si="55"/>
        <v/>
      </c>
      <c r="DL93" s="153" t="str">
        <f t="shared" si="56"/>
        <v/>
      </c>
      <c r="DM93" s="19" t="str">
        <f t="shared" si="57"/>
        <v/>
      </c>
      <c r="DN93" s="153" t="str">
        <f t="shared" si="58"/>
        <v/>
      </c>
      <c r="DO93" s="19" t="str">
        <f t="shared" si="59"/>
        <v/>
      </c>
      <c r="DP93" s="153" t="str">
        <f t="shared" si="60"/>
        <v/>
      </c>
      <c r="DQ93" s="19" t="str">
        <f t="shared" si="61"/>
        <v/>
      </c>
      <c r="DR93" s="153" t="str">
        <f t="shared" si="62"/>
        <v/>
      </c>
      <c r="DS93" s="19" t="str">
        <f t="shared" si="63"/>
        <v/>
      </c>
      <c r="DT93" s="153" t="str">
        <f t="shared" si="64"/>
        <v/>
      </c>
      <c r="DU93" s="19" t="str">
        <f t="shared" si="65"/>
        <v/>
      </c>
      <c r="DV93" s="153" t="str">
        <f t="shared" si="66"/>
        <v/>
      </c>
      <c r="DW93" s="19" t="str">
        <f t="shared" si="67"/>
        <v/>
      </c>
      <c r="DX93" s="153" t="str">
        <f t="shared" si="68"/>
        <v/>
      </c>
      <c r="DY93" s="19" t="str">
        <f t="shared" si="69"/>
        <v/>
      </c>
      <c r="DZ93" s="153" t="str">
        <f t="shared" si="70"/>
        <v/>
      </c>
      <c r="EA93" s="19" t="str">
        <f t="shared" si="71"/>
        <v/>
      </c>
      <c r="EB93" s="153" t="str">
        <f t="shared" si="72"/>
        <v/>
      </c>
      <c r="EC93" s="19" t="str">
        <f t="shared" si="73"/>
        <v/>
      </c>
      <c r="ED93" s="153" t="str">
        <f t="shared" si="74"/>
        <v/>
      </c>
      <c r="EE93" s="19" t="str">
        <f t="shared" si="75"/>
        <v/>
      </c>
      <c r="EF93" s="153" t="str">
        <f t="shared" si="76"/>
        <v/>
      </c>
      <c r="EG93" s="19" t="str">
        <f t="shared" si="77"/>
        <v/>
      </c>
      <c r="EH93" s="153" t="str">
        <f t="shared" si="78"/>
        <v/>
      </c>
      <c r="EI93" s="19" t="str">
        <f t="shared" si="79"/>
        <v/>
      </c>
      <c r="EJ93" s="153" t="str">
        <f t="shared" si="80"/>
        <v/>
      </c>
      <c r="EK93" s="19" t="str">
        <f t="shared" si="81"/>
        <v/>
      </c>
      <c r="EL93" s="153" t="str">
        <f t="shared" si="82"/>
        <v/>
      </c>
      <c r="EM93" s="19" t="str">
        <f t="shared" si="83"/>
        <v/>
      </c>
      <c r="EN93" s="153" t="str">
        <f t="shared" si="84"/>
        <v/>
      </c>
      <c r="EO93" s="19" t="str">
        <f t="shared" si="85"/>
        <v/>
      </c>
      <c r="EP93" s="153" t="str">
        <f t="shared" si="86"/>
        <v/>
      </c>
      <c r="EQ93" s="19" t="str">
        <f t="shared" si="87"/>
        <v/>
      </c>
      <c r="ER93" s="153" t="str">
        <f t="shared" si="88"/>
        <v/>
      </c>
      <c r="ES93" s="19" t="str">
        <f t="shared" si="89"/>
        <v/>
      </c>
      <c r="ET93" s="153" t="str">
        <f t="shared" si="90"/>
        <v/>
      </c>
    </row>
    <row r="94" spans="1:150" x14ac:dyDescent="0.25">
      <c r="A94" s="31"/>
      <c r="B94" s="91" t="str">
        <f t="shared" si="91"/>
        <v/>
      </c>
      <c r="C94" s="20" t="str">
        <f t="shared" si="51"/>
        <v/>
      </c>
      <c r="D94" s="97" t="str">
        <f t="shared" si="52"/>
        <v/>
      </c>
      <c r="E94" s="62" t="str">
        <f t="shared" si="92"/>
        <v/>
      </c>
      <c r="F94" s="31"/>
      <c r="G94" s="282"/>
      <c r="H94" s="283"/>
      <c r="I94" s="284"/>
      <c r="J94" s="285"/>
      <c r="K94" s="286"/>
      <c r="L94" s="287"/>
      <c r="M94" s="288"/>
      <c r="N94" s="287"/>
      <c r="O94" s="288"/>
      <c r="P94" s="287"/>
      <c r="Q94" s="288"/>
      <c r="R94" s="287"/>
      <c r="S94" s="288"/>
      <c r="T94" s="287"/>
      <c r="U94" s="288"/>
      <c r="V94" s="287"/>
      <c r="W94" s="288"/>
      <c r="X94" s="287"/>
      <c r="Y94" s="288"/>
      <c r="Z94" s="287"/>
      <c r="AA94" s="288"/>
      <c r="AB94" s="287"/>
      <c r="AC94" s="288"/>
      <c r="AD94" s="287"/>
      <c r="AE94" s="288"/>
      <c r="AF94" s="287"/>
      <c r="AG94" s="288"/>
      <c r="AH94" s="287"/>
      <c r="AI94" s="288"/>
      <c r="AJ94" s="287"/>
      <c r="AK94" s="288"/>
      <c r="AL94" s="287"/>
      <c r="AM94" s="288"/>
      <c r="AN94" s="287"/>
      <c r="AO94" s="288"/>
      <c r="AP94" s="287"/>
      <c r="AQ94" s="288"/>
      <c r="AR94" s="287"/>
      <c r="AS94" s="288"/>
      <c r="AT94" s="287"/>
      <c r="AU94" s="288"/>
      <c r="AV94" s="287"/>
      <c r="AW94" s="288"/>
      <c r="AX94" s="287"/>
      <c r="AY94" s="31"/>
      <c r="BA94" s="76" t="str">
        <f t="shared" si="93"/>
        <v/>
      </c>
      <c r="BC94" s="76" t="str">
        <f>IF('Stock List'!$K94="", "", 'Stock List'!$K94)</f>
        <v/>
      </c>
      <c r="BE94" s="106">
        <f>IFERROR(ROUND(((INDEX('Stock List'!$M$11:$M$1010, MATCH(L94, 'Stock List'!$K$11:$K$1010, 0))/INDEX('Stock List'!$L$11:$L$1010, MATCH(L94, 'Stock List'!$K$11:$K$1010, 0)))*K94), 2), 0)</f>
        <v>0</v>
      </c>
      <c r="BF94" s="20"/>
      <c r="BG94" s="20">
        <f>IFERROR(ROUND(((INDEX('Stock List'!$M$11:$M$1010, MATCH(N94, 'Stock List'!$K$11:$K$1010, 0))/INDEX('Stock List'!$L$11:$L$1010, MATCH(N94, 'Stock List'!$K$11:$K$1010, 0)))*M94), 2), 0)</f>
        <v>0</v>
      </c>
      <c r="BH94" s="20"/>
      <c r="BI94" s="20">
        <f>IFERROR(ROUND(((INDEX('Stock List'!$M$11:$M$1010, MATCH(P94, 'Stock List'!$K$11:$K$1010, 0))/INDEX('Stock List'!$L$11:$L$1010, MATCH(P94, 'Stock List'!$K$11:$K$1010, 0)))*O94), 2), 0)</f>
        <v>0</v>
      </c>
      <c r="BJ94" s="20"/>
      <c r="BK94" s="20">
        <f>IFERROR(ROUND(((INDEX('Stock List'!$M$11:$M$1010, MATCH(R94, 'Stock List'!$K$11:$K$1010, 0))/INDEX('Stock List'!$L$11:$L$1010, MATCH(R94, 'Stock List'!$K$11:$K$1010, 0)))*Q94), 2), 0)</f>
        <v>0</v>
      </c>
      <c r="BL94" s="20"/>
      <c r="BM94" s="20">
        <f>IFERROR(ROUND(((INDEX('Stock List'!$M$11:$M$1010, MATCH(T94, 'Stock List'!$K$11:$K$1010, 0))/INDEX('Stock List'!$L$11:$L$1010, MATCH(T94, 'Stock List'!$K$11:$K$1010, 0)))*S94), 2), 0)</f>
        <v>0</v>
      </c>
      <c r="BN94" s="20"/>
      <c r="BO94" s="20">
        <f>IFERROR(ROUND(((INDEX('Stock List'!$M$11:$M$1010, MATCH(V94, 'Stock List'!$K$11:$K$1010, 0))/INDEX('Stock List'!$L$11:$L$1010, MATCH(V94, 'Stock List'!$K$11:$K$1010, 0)))*U94), 2), 0)</f>
        <v>0</v>
      </c>
      <c r="BP94" s="20"/>
      <c r="BQ94" s="20">
        <f>IFERROR(ROUND(((INDEX('Stock List'!$M$11:$M$1010, MATCH(X94, 'Stock List'!$K$11:$K$1010, 0))/INDEX('Stock List'!$L$11:$L$1010, MATCH(X94, 'Stock List'!$K$11:$K$1010, 0)))*W94), 2), 0)</f>
        <v>0</v>
      </c>
      <c r="BR94" s="20"/>
      <c r="BS94" s="20">
        <f>IFERROR(ROUND(((INDEX('Stock List'!$M$11:$M$1010, MATCH(Z94, 'Stock List'!$K$11:$K$1010, 0))/INDEX('Stock List'!$L$11:$L$1010, MATCH(Z94, 'Stock List'!$K$11:$K$1010, 0)))*Y94), 2), 0)</f>
        <v>0</v>
      </c>
      <c r="BT94" s="20"/>
      <c r="BU94" s="20">
        <f>IFERROR(ROUND(((INDEX('Stock List'!$M$11:$M$1010, MATCH(AB94, 'Stock List'!$K$11:$K$1010, 0))/INDEX('Stock List'!$L$11:$L$1010, MATCH(AB94, 'Stock List'!$K$11:$K$1010, 0)))*AA94), 2), 0)</f>
        <v>0</v>
      </c>
      <c r="BV94" s="20"/>
      <c r="BW94" s="20">
        <f>IFERROR(ROUND(((INDEX('Stock List'!$M$11:$M$1010, MATCH(AD94, 'Stock List'!$K$11:$K$1010, 0))/INDEX('Stock List'!$L$11:$L$1010, MATCH(AD94, 'Stock List'!$K$11:$K$1010, 0)))*AC94), 2), 0)</f>
        <v>0</v>
      </c>
      <c r="BX94" s="20"/>
      <c r="BY94" s="20">
        <f>IFERROR(ROUND(((INDEX('Stock List'!$M$11:$M$1010, MATCH(AF94, 'Stock List'!$K$11:$K$1010, 0))/INDEX('Stock List'!$L$11:$L$1010, MATCH(AF94, 'Stock List'!$K$11:$K$1010, 0)))*AE94), 2), 0)</f>
        <v>0</v>
      </c>
      <c r="BZ94" s="20"/>
      <c r="CA94" s="20">
        <f>IFERROR(ROUND(((INDEX('Stock List'!$M$11:$M$1010, MATCH(AH94, 'Stock List'!$K$11:$K$1010, 0))/INDEX('Stock List'!$L$11:$L$1010, MATCH(AH94, 'Stock List'!$K$11:$K$1010, 0)))*AG94), 2), 0)</f>
        <v>0</v>
      </c>
      <c r="CB94" s="20"/>
      <c r="CC94" s="20">
        <f>IFERROR(ROUND(((INDEX('Stock List'!$M$11:$M$1010, MATCH(AJ94, 'Stock List'!$K$11:$K$1010, 0))/INDEX('Stock List'!$L$11:$L$1010, MATCH(AJ94, 'Stock List'!$K$11:$K$1010, 0)))*AI94), 2), 0)</f>
        <v>0</v>
      </c>
      <c r="CD94" s="20"/>
      <c r="CE94" s="20">
        <f>IFERROR(ROUND(((INDEX('Stock List'!$M$11:$M$1010, MATCH(AL94, 'Stock List'!$K$11:$K$1010, 0))/INDEX('Stock List'!$L$11:$L$1010, MATCH(AL94, 'Stock List'!$K$11:$K$1010, 0)))*AK94), 2), 0)</f>
        <v>0</v>
      </c>
      <c r="CF94" s="20"/>
      <c r="CG94" s="20">
        <f>IFERROR(ROUND(((INDEX('Stock List'!$M$11:$M$1010, MATCH(AN94, 'Stock List'!$K$11:$K$1010, 0))/INDEX('Stock List'!$L$11:$L$1010, MATCH(AN94, 'Stock List'!$K$11:$K$1010, 0)))*AM94), 2), 0)</f>
        <v>0</v>
      </c>
      <c r="CH94" s="20"/>
      <c r="CI94" s="20">
        <f>IFERROR(ROUND(((INDEX('Stock List'!$M$11:$M$1010, MATCH(AP94, 'Stock List'!$K$11:$K$1010, 0))/INDEX('Stock List'!$L$11:$L$1010, MATCH(AP94, 'Stock List'!$K$11:$K$1010, 0)))*AO94), 2), 0)</f>
        <v>0</v>
      </c>
      <c r="CJ94" s="20"/>
      <c r="CK94" s="20">
        <f>IFERROR(ROUND(((INDEX('Stock List'!$M$11:$M$1010, MATCH(AR94, 'Stock List'!$K$11:$K$1010, 0))/INDEX('Stock List'!$L$11:$L$1010, MATCH(AR94, 'Stock List'!$K$11:$K$1010, 0)))*AQ94), 2), 0)</f>
        <v>0</v>
      </c>
      <c r="CL94" s="20"/>
      <c r="CM94" s="20">
        <f>IFERROR(ROUND(((INDEX('Stock List'!$M$11:$M$1010, MATCH(AT94, 'Stock List'!$K$11:$K$1010, 0))/INDEX('Stock List'!$L$11:$L$1010, MATCH(AT94, 'Stock List'!$K$11:$K$1010, 0)))*AS94), 2), 0)</f>
        <v>0</v>
      </c>
      <c r="CN94" s="20"/>
      <c r="CO94" s="20">
        <f>IFERROR(ROUND(((INDEX('Stock List'!$M$11:$M$1010, MATCH(AV94, 'Stock List'!$K$11:$K$1010, 0))/INDEX('Stock List'!$L$11:$L$1010, MATCH(AV94, 'Stock List'!$K$11:$K$1010, 0)))*AU94), 2), 0)</f>
        <v>0</v>
      </c>
      <c r="CP94" s="20"/>
      <c r="CQ94" s="20">
        <f>IFERROR(ROUND(((INDEX('Stock List'!$M$11:$M$1010, MATCH(AX94, 'Stock List'!$K$11:$K$1010, 0))/INDEX('Stock List'!$L$11:$L$1010, MATCH(AX94, 'Stock List'!$K$11:$K$1010, 0)))*AW94), 2), 0)</f>
        <v>0</v>
      </c>
      <c r="CR94" s="22"/>
      <c r="CT94" s="106" t="str">
        <f t="shared" si="94"/>
        <v/>
      </c>
      <c r="CU94" s="22" t="str">
        <f t="shared" si="95"/>
        <v/>
      </c>
      <c r="CX94" s="106" t="str">
        <f t="shared" si="96"/>
        <v/>
      </c>
      <c r="CY94" s="20" t="str">
        <f t="shared" si="97"/>
        <v/>
      </c>
      <c r="CZ94" s="22" t="str">
        <f t="shared" si="98"/>
        <v/>
      </c>
      <c r="DB94" s="76" t="str">
        <f>IF($H94="", "", COUNTIF($G$11:$G$1010, "&gt;"&amp;$G94)+1+COUNTIF($G$11:$G94, $G94)-1)</f>
        <v/>
      </c>
      <c r="DC94" s="76" t="str">
        <f>IF($H94="", "", COUNTIF($CZ$11:$CZ$1010, "&gt;"&amp;$CZ94)+1+COUNTIF($CZ$11:$CZ94, $CZ94)-1)</f>
        <v/>
      </c>
      <c r="DE94" s="147" t="str">
        <f t="shared" si="99"/>
        <v/>
      </c>
      <c r="DF94" s="148"/>
      <c r="DG94" s="19" t="str">
        <f t="shared" si="100"/>
        <v/>
      </c>
      <c r="DH94" s="153" t="str">
        <f t="shared" si="101"/>
        <v/>
      </c>
      <c r="DI94" s="19" t="str">
        <f t="shared" si="53"/>
        <v/>
      </c>
      <c r="DJ94" s="153" t="str">
        <f t="shared" si="54"/>
        <v/>
      </c>
      <c r="DK94" s="19" t="str">
        <f t="shared" si="55"/>
        <v/>
      </c>
      <c r="DL94" s="153" t="str">
        <f t="shared" si="56"/>
        <v/>
      </c>
      <c r="DM94" s="19" t="str">
        <f t="shared" si="57"/>
        <v/>
      </c>
      <c r="DN94" s="153" t="str">
        <f t="shared" si="58"/>
        <v/>
      </c>
      <c r="DO94" s="19" t="str">
        <f t="shared" si="59"/>
        <v/>
      </c>
      <c r="DP94" s="153" t="str">
        <f t="shared" si="60"/>
        <v/>
      </c>
      <c r="DQ94" s="19" t="str">
        <f t="shared" si="61"/>
        <v/>
      </c>
      <c r="DR94" s="153" t="str">
        <f t="shared" si="62"/>
        <v/>
      </c>
      <c r="DS94" s="19" t="str">
        <f t="shared" si="63"/>
        <v/>
      </c>
      <c r="DT94" s="153" t="str">
        <f t="shared" si="64"/>
        <v/>
      </c>
      <c r="DU94" s="19" t="str">
        <f t="shared" si="65"/>
        <v/>
      </c>
      <c r="DV94" s="153" t="str">
        <f t="shared" si="66"/>
        <v/>
      </c>
      <c r="DW94" s="19" t="str">
        <f t="shared" si="67"/>
        <v/>
      </c>
      <c r="DX94" s="153" t="str">
        <f t="shared" si="68"/>
        <v/>
      </c>
      <c r="DY94" s="19" t="str">
        <f t="shared" si="69"/>
        <v/>
      </c>
      <c r="DZ94" s="153" t="str">
        <f t="shared" si="70"/>
        <v/>
      </c>
      <c r="EA94" s="19" t="str">
        <f t="shared" si="71"/>
        <v/>
      </c>
      <c r="EB94" s="153" t="str">
        <f t="shared" si="72"/>
        <v/>
      </c>
      <c r="EC94" s="19" t="str">
        <f t="shared" si="73"/>
        <v/>
      </c>
      <c r="ED94" s="153" t="str">
        <f t="shared" si="74"/>
        <v/>
      </c>
      <c r="EE94" s="19" t="str">
        <f t="shared" si="75"/>
        <v/>
      </c>
      <c r="EF94" s="153" t="str">
        <f t="shared" si="76"/>
        <v/>
      </c>
      <c r="EG94" s="19" t="str">
        <f t="shared" si="77"/>
        <v/>
      </c>
      <c r="EH94" s="153" t="str">
        <f t="shared" si="78"/>
        <v/>
      </c>
      <c r="EI94" s="19" t="str">
        <f t="shared" si="79"/>
        <v/>
      </c>
      <c r="EJ94" s="153" t="str">
        <f t="shared" si="80"/>
        <v/>
      </c>
      <c r="EK94" s="19" t="str">
        <f t="shared" si="81"/>
        <v/>
      </c>
      <c r="EL94" s="153" t="str">
        <f t="shared" si="82"/>
        <v/>
      </c>
      <c r="EM94" s="19" t="str">
        <f t="shared" si="83"/>
        <v/>
      </c>
      <c r="EN94" s="153" t="str">
        <f t="shared" si="84"/>
        <v/>
      </c>
      <c r="EO94" s="19" t="str">
        <f t="shared" si="85"/>
        <v/>
      </c>
      <c r="EP94" s="153" t="str">
        <f t="shared" si="86"/>
        <v/>
      </c>
      <c r="EQ94" s="19" t="str">
        <f t="shared" si="87"/>
        <v/>
      </c>
      <c r="ER94" s="153" t="str">
        <f t="shared" si="88"/>
        <v/>
      </c>
      <c r="ES94" s="19" t="str">
        <f t="shared" si="89"/>
        <v/>
      </c>
      <c r="ET94" s="153" t="str">
        <f t="shared" si="90"/>
        <v/>
      </c>
    </row>
    <row r="95" spans="1:150" x14ac:dyDescent="0.25">
      <c r="A95" s="31"/>
      <c r="B95" s="91" t="str">
        <f t="shared" si="91"/>
        <v/>
      </c>
      <c r="C95" s="20" t="str">
        <f t="shared" si="51"/>
        <v/>
      </c>
      <c r="D95" s="97" t="str">
        <f t="shared" si="52"/>
        <v/>
      </c>
      <c r="E95" s="62" t="str">
        <f t="shared" si="92"/>
        <v/>
      </c>
      <c r="F95" s="31"/>
      <c r="G95" s="282"/>
      <c r="H95" s="283"/>
      <c r="I95" s="284"/>
      <c r="J95" s="285"/>
      <c r="K95" s="286"/>
      <c r="L95" s="287"/>
      <c r="M95" s="288"/>
      <c r="N95" s="287"/>
      <c r="O95" s="288"/>
      <c r="P95" s="287"/>
      <c r="Q95" s="288"/>
      <c r="R95" s="287"/>
      <c r="S95" s="288"/>
      <c r="T95" s="287"/>
      <c r="U95" s="288"/>
      <c r="V95" s="287"/>
      <c r="W95" s="288"/>
      <c r="X95" s="287"/>
      <c r="Y95" s="288"/>
      <c r="Z95" s="287"/>
      <c r="AA95" s="288"/>
      <c r="AB95" s="287"/>
      <c r="AC95" s="288"/>
      <c r="AD95" s="287"/>
      <c r="AE95" s="288"/>
      <c r="AF95" s="287"/>
      <c r="AG95" s="288"/>
      <c r="AH95" s="287"/>
      <c r="AI95" s="288"/>
      <c r="AJ95" s="287"/>
      <c r="AK95" s="288"/>
      <c r="AL95" s="287"/>
      <c r="AM95" s="288"/>
      <c r="AN95" s="287"/>
      <c r="AO95" s="288"/>
      <c r="AP95" s="287"/>
      <c r="AQ95" s="288"/>
      <c r="AR95" s="287"/>
      <c r="AS95" s="288"/>
      <c r="AT95" s="287"/>
      <c r="AU95" s="288"/>
      <c r="AV95" s="287"/>
      <c r="AW95" s="288"/>
      <c r="AX95" s="287"/>
      <c r="AY95" s="31"/>
      <c r="BA95" s="76" t="str">
        <f t="shared" si="93"/>
        <v/>
      </c>
      <c r="BC95" s="76" t="str">
        <f>IF('Stock List'!$K95="", "", 'Stock List'!$K95)</f>
        <v/>
      </c>
      <c r="BE95" s="106">
        <f>IFERROR(ROUND(((INDEX('Stock List'!$M$11:$M$1010, MATCH(L95, 'Stock List'!$K$11:$K$1010, 0))/INDEX('Stock List'!$L$11:$L$1010, MATCH(L95, 'Stock List'!$K$11:$K$1010, 0)))*K95), 2), 0)</f>
        <v>0</v>
      </c>
      <c r="BF95" s="20"/>
      <c r="BG95" s="20">
        <f>IFERROR(ROUND(((INDEX('Stock List'!$M$11:$M$1010, MATCH(N95, 'Stock List'!$K$11:$K$1010, 0))/INDEX('Stock List'!$L$11:$L$1010, MATCH(N95, 'Stock List'!$K$11:$K$1010, 0)))*M95), 2), 0)</f>
        <v>0</v>
      </c>
      <c r="BH95" s="20"/>
      <c r="BI95" s="20">
        <f>IFERROR(ROUND(((INDEX('Stock List'!$M$11:$M$1010, MATCH(P95, 'Stock List'!$K$11:$K$1010, 0))/INDEX('Stock List'!$L$11:$L$1010, MATCH(P95, 'Stock List'!$K$11:$K$1010, 0)))*O95), 2), 0)</f>
        <v>0</v>
      </c>
      <c r="BJ95" s="20"/>
      <c r="BK95" s="20">
        <f>IFERROR(ROUND(((INDEX('Stock List'!$M$11:$M$1010, MATCH(R95, 'Stock List'!$K$11:$K$1010, 0))/INDEX('Stock List'!$L$11:$L$1010, MATCH(R95, 'Stock List'!$K$11:$K$1010, 0)))*Q95), 2), 0)</f>
        <v>0</v>
      </c>
      <c r="BL95" s="20"/>
      <c r="BM95" s="20">
        <f>IFERROR(ROUND(((INDEX('Stock List'!$M$11:$M$1010, MATCH(T95, 'Stock List'!$K$11:$K$1010, 0))/INDEX('Stock List'!$L$11:$L$1010, MATCH(T95, 'Stock List'!$K$11:$K$1010, 0)))*S95), 2), 0)</f>
        <v>0</v>
      </c>
      <c r="BN95" s="20"/>
      <c r="BO95" s="20">
        <f>IFERROR(ROUND(((INDEX('Stock List'!$M$11:$M$1010, MATCH(V95, 'Stock List'!$K$11:$K$1010, 0))/INDEX('Stock List'!$L$11:$L$1010, MATCH(V95, 'Stock List'!$K$11:$K$1010, 0)))*U95), 2), 0)</f>
        <v>0</v>
      </c>
      <c r="BP95" s="20"/>
      <c r="BQ95" s="20">
        <f>IFERROR(ROUND(((INDEX('Stock List'!$M$11:$M$1010, MATCH(X95, 'Stock List'!$K$11:$K$1010, 0))/INDEX('Stock List'!$L$11:$L$1010, MATCH(X95, 'Stock List'!$K$11:$K$1010, 0)))*W95), 2), 0)</f>
        <v>0</v>
      </c>
      <c r="BR95" s="20"/>
      <c r="BS95" s="20">
        <f>IFERROR(ROUND(((INDEX('Stock List'!$M$11:$M$1010, MATCH(Z95, 'Stock List'!$K$11:$K$1010, 0))/INDEX('Stock List'!$L$11:$L$1010, MATCH(Z95, 'Stock List'!$K$11:$K$1010, 0)))*Y95), 2), 0)</f>
        <v>0</v>
      </c>
      <c r="BT95" s="20"/>
      <c r="BU95" s="20">
        <f>IFERROR(ROUND(((INDEX('Stock List'!$M$11:$M$1010, MATCH(AB95, 'Stock List'!$K$11:$K$1010, 0))/INDEX('Stock List'!$L$11:$L$1010, MATCH(AB95, 'Stock List'!$K$11:$K$1010, 0)))*AA95), 2), 0)</f>
        <v>0</v>
      </c>
      <c r="BV95" s="20"/>
      <c r="BW95" s="20">
        <f>IFERROR(ROUND(((INDEX('Stock List'!$M$11:$M$1010, MATCH(AD95, 'Stock List'!$K$11:$K$1010, 0))/INDEX('Stock List'!$L$11:$L$1010, MATCH(AD95, 'Stock List'!$K$11:$K$1010, 0)))*AC95), 2), 0)</f>
        <v>0</v>
      </c>
      <c r="BX95" s="20"/>
      <c r="BY95" s="20">
        <f>IFERROR(ROUND(((INDEX('Stock List'!$M$11:$M$1010, MATCH(AF95, 'Stock List'!$K$11:$K$1010, 0))/INDEX('Stock List'!$L$11:$L$1010, MATCH(AF95, 'Stock List'!$K$11:$K$1010, 0)))*AE95), 2), 0)</f>
        <v>0</v>
      </c>
      <c r="BZ95" s="20"/>
      <c r="CA95" s="20">
        <f>IFERROR(ROUND(((INDEX('Stock List'!$M$11:$M$1010, MATCH(AH95, 'Stock List'!$K$11:$K$1010, 0))/INDEX('Stock List'!$L$11:$L$1010, MATCH(AH95, 'Stock List'!$K$11:$K$1010, 0)))*AG95), 2), 0)</f>
        <v>0</v>
      </c>
      <c r="CB95" s="20"/>
      <c r="CC95" s="20">
        <f>IFERROR(ROUND(((INDEX('Stock List'!$M$11:$M$1010, MATCH(AJ95, 'Stock List'!$K$11:$K$1010, 0))/INDEX('Stock List'!$L$11:$L$1010, MATCH(AJ95, 'Stock List'!$K$11:$K$1010, 0)))*AI95), 2), 0)</f>
        <v>0</v>
      </c>
      <c r="CD95" s="20"/>
      <c r="CE95" s="20">
        <f>IFERROR(ROUND(((INDEX('Stock List'!$M$11:$M$1010, MATCH(AL95, 'Stock List'!$K$11:$K$1010, 0))/INDEX('Stock List'!$L$11:$L$1010, MATCH(AL95, 'Stock List'!$K$11:$K$1010, 0)))*AK95), 2), 0)</f>
        <v>0</v>
      </c>
      <c r="CF95" s="20"/>
      <c r="CG95" s="20">
        <f>IFERROR(ROUND(((INDEX('Stock List'!$M$11:$M$1010, MATCH(AN95, 'Stock List'!$K$11:$K$1010, 0))/INDEX('Stock List'!$L$11:$L$1010, MATCH(AN95, 'Stock List'!$K$11:$K$1010, 0)))*AM95), 2), 0)</f>
        <v>0</v>
      </c>
      <c r="CH95" s="20"/>
      <c r="CI95" s="20">
        <f>IFERROR(ROUND(((INDEX('Stock List'!$M$11:$M$1010, MATCH(AP95, 'Stock List'!$K$11:$K$1010, 0))/INDEX('Stock List'!$L$11:$L$1010, MATCH(AP95, 'Stock List'!$K$11:$K$1010, 0)))*AO95), 2), 0)</f>
        <v>0</v>
      </c>
      <c r="CJ95" s="20"/>
      <c r="CK95" s="20">
        <f>IFERROR(ROUND(((INDEX('Stock List'!$M$11:$M$1010, MATCH(AR95, 'Stock List'!$K$11:$K$1010, 0))/INDEX('Stock List'!$L$11:$L$1010, MATCH(AR95, 'Stock List'!$K$11:$K$1010, 0)))*AQ95), 2), 0)</f>
        <v>0</v>
      </c>
      <c r="CL95" s="20"/>
      <c r="CM95" s="20">
        <f>IFERROR(ROUND(((INDEX('Stock List'!$M$11:$M$1010, MATCH(AT95, 'Stock List'!$K$11:$K$1010, 0))/INDEX('Stock List'!$L$11:$L$1010, MATCH(AT95, 'Stock List'!$K$11:$K$1010, 0)))*AS95), 2), 0)</f>
        <v>0</v>
      </c>
      <c r="CN95" s="20"/>
      <c r="CO95" s="20">
        <f>IFERROR(ROUND(((INDEX('Stock List'!$M$11:$M$1010, MATCH(AV95, 'Stock List'!$K$11:$K$1010, 0))/INDEX('Stock List'!$L$11:$L$1010, MATCH(AV95, 'Stock List'!$K$11:$K$1010, 0)))*AU95), 2), 0)</f>
        <v>0</v>
      </c>
      <c r="CP95" s="20"/>
      <c r="CQ95" s="20">
        <f>IFERROR(ROUND(((INDEX('Stock List'!$M$11:$M$1010, MATCH(AX95, 'Stock List'!$K$11:$K$1010, 0))/INDEX('Stock List'!$L$11:$L$1010, MATCH(AX95, 'Stock List'!$K$11:$K$1010, 0)))*AW95), 2), 0)</f>
        <v>0</v>
      </c>
      <c r="CR95" s="22"/>
      <c r="CT95" s="106" t="str">
        <f t="shared" si="94"/>
        <v/>
      </c>
      <c r="CU95" s="22" t="str">
        <f t="shared" si="95"/>
        <v/>
      </c>
      <c r="CX95" s="106" t="str">
        <f t="shared" si="96"/>
        <v/>
      </c>
      <c r="CY95" s="20" t="str">
        <f t="shared" si="97"/>
        <v/>
      </c>
      <c r="CZ95" s="22" t="str">
        <f t="shared" si="98"/>
        <v/>
      </c>
      <c r="DB95" s="76" t="str">
        <f>IF($H95="", "", COUNTIF($G$11:$G$1010, "&gt;"&amp;$G95)+1+COUNTIF($G$11:$G95, $G95)-1)</f>
        <v/>
      </c>
      <c r="DC95" s="76" t="str">
        <f>IF($H95="", "", COUNTIF($CZ$11:$CZ$1010, "&gt;"&amp;$CZ95)+1+COUNTIF($CZ$11:$CZ95, $CZ95)-1)</f>
        <v/>
      </c>
      <c r="DE95" s="147" t="str">
        <f t="shared" si="99"/>
        <v/>
      </c>
      <c r="DF95" s="148"/>
      <c r="DG95" s="19" t="str">
        <f t="shared" si="100"/>
        <v/>
      </c>
      <c r="DH95" s="153" t="str">
        <f t="shared" si="101"/>
        <v/>
      </c>
      <c r="DI95" s="19" t="str">
        <f t="shared" si="53"/>
        <v/>
      </c>
      <c r="DJ95" s="153" t="str">
        <f t="shared" si="54"/>
        <v/>
      </c>
      <c r="DK95" s="19" t="str">
        <f t="shared" si="55"/>
        <v/>
      </c>
      <c r="DL95" s="153" t="str">
        <f t="shared" si="56"/>
        <v/>
      </c>
      <c r="DM95" s="19" t="str">
        <f t="shared" si="57"/>
        <v/>
      </c>
      <c r="DN95" s="153" t="str">
        <f t="shared" si="58"/>
        <v/>
      </c>
      <c r="DO95" s="19" t="str">
        <f t="shared" si="59"/>
        <v/>
      </c>
      <c r="DP95" s="153" t="str">
        <f t="shared" si="60"/>
        <v/>
      </c>
      <c r="DQ95" s="19" t="str">
        <f t="shared" si="61"/>
        <v/>
      </c>
      <c r="DR95" s="153" t="str">
        <f t="shared" si="62"/>
        <v/>
      </c>
      <c r="DS95" s="19" t="str">
        <f t="shared" si="63"/>
        <v/>
      </c>
      <c r="DT95" s="153" t="str">
        <f t="shared" si="64"/>
        <v/>
      </c>
      <c r="DU95" s="19" t="str">
        <f t="shared" si="65"/>
        <v/>
      </c>
      <c r="DV95" s="153" t="str">
        <f t="shared" si="66"/>
        <v/>
      </c>
      <c r="DW95" s="19" t="str">
        <f t="shared" si="67"/>
        <v/>
      </c>
      <c r="DX95" s="153" t="str">
        <f t="shared" si="68"/>
        <v/>
      </c>
      <c r="DY95" s="19" t="str">
        <f t="shared" si="69"/>
        <v/>
      </c>
      <c r="DZ95" s="153" t="str">
        <f t="shared" si="70"/>
        <v/>
      </c>
      <c r="EA95" s="19" t="str">
        <f t="shared" si="71"/>
        <v/>
      </c>
      <c r="EB95" s="153" t="str">
        <f t="shared" si="72"/>
        <v/>
      </c>
      <c r="EC95" s="19" t="str">
        <f t="shared" si="73"/>
        <v/>
      </c>
      <c r="ED95" s="153" t="str">
        <f t="shared" si="74"/>
        <v/>
      </c>
      <c r="EE95" s="19" t="str">
        <f t="shared" si="75"/>
        <v/>
      </c>
      <c r="EF95" s="153" t="str">
        <f t="shared" si="76"/>
        <v/>
      </c>
      <c r="EG95" s="19" t="str">
        <f t="shared" si="77"/>
        <v/>
      </c>
      <c r="EH95" s="153" t="str">
        <f t="shared" si="78"/>
        <v/>
      </c>
      <c r="EI95" s="19" t="str">
        <f t="shared" si="79"/>
        <v/>
      </c>
      <c r="EJ95" s="153" t="str">
        <f t="shared" si="80"/>
        <v/>
      </c>
      <c r="EK95" s="19" t="str">
        <f t="shared" si="81"/>
        <v/>
      </c>
      <c r="EL95" s="153" t="str">
        <f t="shared" si="82"/>
        <v/>
      </c>
      <c r="EM95" s="19" t="str">
        <f t="shared" si="83"/>
        <v/>
      </c>
      <c r="EN95" s="153" t="str">
        <f t="shared" si="84"/>
        <v/>
      </c>
      <c r="EO95" s="19" t="str">
        <f t="shared" si="85"/>
        <v/>
      </c>
      <c r="EP95" s="153" t="str">
        <f t="shared" si="86"/>
        <v/>
      </c>
      <c r="EQ95" s="19" t="str">
        <f t="shared" si="87"/>
        <v/>
      </c>
      <c r="ER95" s="153" t="str">
        <f t="shared" si="88"/>
        <v/>
      </c>
      <c r="ES95" s="19" t="str">
        <f t="shared" si="89"/>
        <v/>
      </c>
      <c r="ET95" s="153" t="str">
        <f t="shared" si="90"/>
        <v/>
      </c>
    </row>
    <row r="96" spans="1:150" x14ac:dyDescent="0.25">
      <c r="A96" s="31"/>
      <c r="B96" s="91" t="str">
        <f t="shared" si="91"/>
        <v/>
      </c>
      <c r="C96" s="20" t="str">
        <f t="shared" si="51"/>
        <v/>
      </c>
      <c r="D96" s="97" t="str">
        <f t="shared" si="52"/>
        <v/>
      </c>
      <c r="E96" s="62" t="str">
        <f t="shared" si="92"/>
        <v/>
      </c>
      <c r="F96" s="31"/>
      <c r="G96" s="282"/>
      <c r="H96" s="283"/>
      <c r="I96" s="284"/>
      <c r="J96" s="285"/>
      <c r="K96" s="286"/>
      <c r="L96" s="287"/>
      <c r="M96" s="288"/>
      <c r="N96" s="287"/>
      <c r="O96" s="288"/>
      <c r="P96" s="287"/>
      <c r="Q96" s="288"/>
      <c r="R96" s="287"/>
      <c r="S96" s="288"/>
      <c r="T96" s="287"/>
      <c r="U96" s="288"/>
      <c r="V96" s="287"/>
      <c r="W96" s="288"/>
      <c r="X96" s="287"/>
      <c r="Y96" s="288"/>
      <c r="Z96" s="287"/>
      <c r="AA96" s="288"/>
      <c r="AB96" s="287"/>
      <c r="AC96" s="288"/>
      <c r="AD96" s="287"/>
      <c r="AE96" s="288"/>
      <c r="AF96" s="287"/>
      <c r="AG96" s="288"/>
      <c r="AH96" s="287"/>
      <c r="AI96" s="288"/>
      <c r="AJ96" s="287"/>
      <c r="AK96" s="288"/>
      <c r="AL96" s="287"/>
      <c r="AM96" s="288"/>
      <c r="AN96" s="287"/>
      <c r="AO96" s="288"/>
      <c r="AP96" s="287"/>
      <c r="AQ96" s="288"/>
      <c r="AR96" s="287"/>
      <c r="AS96" s="288"/>
      <c r="AT96" s="287"/>
      <c r="AU96" s="288"/>
      <c r="AV96" s="287"/>
      <c r="AW96" s="288"/>
      <c r="AX96" s="287"/>
      <c r="AY96" s="31"/>
      <c r="BA96" s="76" t="str">
        <f t="shared" si="93"/>
        <v/>
      </c>
      <c r="BC96" s="76" t="str">
        <f>IF('Stock List'!$K96="", "", 'Stock List'!$K96)</f>
        <v/>
      </c>
      <c r="BE96" s="106">
        <f>IFERROR(ROUND(((INDEX('Stock List'!$M$11:$M$1010, MATCH(L96, 'Stock List'!$K$11:$K$1010, 0))/INDEX('Stock List'!$L$11:$L$1010, MATCH(L96, 'Stock List'!$K$11:$K$1010, 0)))*K96), 2), 0)</f>
        <v>0</v>
      </c>
      <c r="BF96" s="20"/>
      <c r="BG96" s="20">
        <f>IFERROR(ROUND(((INDEX('Stock List'!$M$11:$M$1010, MATCH(N96, 'Stock List'!$K$11:$K$1010, 0))/INDEX('Stock List'!$L$11:$L$1010, MATCH(N96, 'Stock List'!$K$11:$K$1010, 0)))*M96), 2), 0)</f>
        <v>0</v>
      </c>
      <c r="BH96" s="20"/>
      <c r="BI96" s="20">
        <f>IFERROR(ROUND(((INDEX('Stock List'!$M$11:$M$1010, MATCH(P96, 'Stock List'!$K$11:$K$1010, 0))/INDEX('Stock List'!$L$11:$L$1010, MATCH(P96, 'Stock List'!$K$11:$K$1010, 0)))*O96), 2), 0)</f>
        <v>0</v>
      </c>
      <c r="BJ96" s="20"/>
      <c r="BK96" s="20">
        <f>IFERROR(ROUND(((INDEX('Stock List'!$M$11:$M$1010, MATCH(R96, 'Stock List'!$K$11:$K$1010, 0))/INDEX('Stock List'!$L$11:$L$1010, MATCH(R96, 'Stock List'!$K$11:$K$1010, 0)))*Q96), 2), 0)</f>
        <v>0</v>
      </c>
      <c r="BL96" s="20"/>
      <c r="BM96" s="20">
        <f>IFERROR(ROUND(((INDEX('Stock List'!$M$11:$M$1010, MATCH(T96, 'Stock List'!$K$11:$K$1010, 0))/INDEX('Stock List'!$L$11:$L$1010, MATCH(T96, 'Stock List'!$K$11:$K$1010, 0)))*S96), 2), 0)</f>
        <v>0</v>
      </c>
      <c r="BN96" s="20"/>
      <c r="BO96" s="20">
        <f>IFERROR(ROUND(((INDEX('Stock List'!$M$11:$M$1010, MATCH(V96, 'Stock List'!$K$11:$K$1010, 0))/INDEX('Stock List'!$L$11:$L$1010, MATCH(V96, 'Stock List'!$K$11:$K$1010, 0)))*U96), 2), 0)</f>
        <v>0</v>
      </c>
      <c r="BP96" s="20"/>
      <c r="BQ96" s="20">
        <f>IFERROR(ROUND(((INDEX('Stock List'!$M$11:$M$1010, MATCH(X96, 'Stock List'!$K$11:$K$1010, 0))/INDEX('Stock List'!$L$11:$L$1010, MATCH(X96, 'Stock List'!$K$11:$K$1010, 0)))*W96), 2), 0)</f>
        <v>0</v>
      </c>
      <c r="BR96" s="20"/>
      <c r="BS96" s="20">
        <f>IFERROR(ROUND(((INDEX('Stock List'!$M$11:$M$1010, MATCH(Z96, 'Stock List'!$K$11:$K$1010, 0))/INDEX('Stock List'!$L$11:$L$1010, MATCH(Z96, 'Stock List'!$K$11:$K$1010, 0)))*Y96), 2), 0)</f>
        <v>0</v>
      </c>
      <c r="BT96" s="20"/>
      <c r="BU96" s="20">
        <f>IFERROR(ROUND(((INDEX('Stock List'!$M$11:$M$1010, MATCH(AB96, 'Stock List'!$K$11:$K$1010, 0))/INDEX('Stock List'!$L$11:$L$1010, MATCH(AB96, 'Stock List'!$K$11:$K$1010, 0)))*AA96), 2), 0)</f>
        <v>0</v>
      </c>
      <c r="BV96" s="20"/>
      <c r="BW96" s="20">
        <f>IFERROR(ROUND(((INDEX('Stock List'!$M$11:$M$1010, MATCH(AD96, 'Stock List'!$K$11:$K$1010, 0))/INDEX('Stock List'!$L$11:$L$1010, MATCH(AD96, 'Stock List'!$K$11:$K$1010, 0)))*AC96), 2), 0)</f>
        <v>0</v>
      </c>
      <c r="BX96" s="20"/>
      <c r="BY96" s="20">
        <f>IFERROR(ROUND(((INDEX('Stock List'!$M$11:$M$1010, MATCH(AF96, 'Stock List'!$K$11:$K$1010, 0))/INDEX('Stock List'!$L$11:$L$1010, MATCH(AF96, 'Stock List'!$K$11:$K$1010, 0)))*AE96), 2), 0)</f>
        <v>0</v>
      </c>
      <c r="BZ96" s="20"/>
      <c r="CA96" s="20">
        <f>IFERROR(ROUND(((INDEX('Stock List'!$M$11:$M$1010, MATCH(AH96, 'Stock List'!$K$11:$K$1010, 0))/INDEX('Stock List'!$L$11:$L$1010, MATCH(AH96, 'Stock List'!$K$11:$K$1010, 0)))*AG96), 2), 0)</f>
        <v>0</v>
      </c>
      <c r="CB96" s="20"/>
      <c r="CC96" s="20">
        <f>IFERROR(ROUND(((INDEX('Stock List'!$M$11:$M$1010, MATCH(AJ96, 'Stock List'!$K$11:$K$1010, 0))/INDEX('Stock List'!$L$11:$L$1010, MATCH(AJ96, 'Stock List'!$K$11:$K$1010, 0)))*AI96), 2), 0)</f>
        <v>0</v>
      </c>
      <c r="CD96" s="20"/>
      <c r="CE96" s="20">
        <f>IFERROR(ROUND(((INDEX('Stock List'!$M$11:$M$1010, MATCH(AL96, 'Stock List'!$K$11:$K$1010, 0))/INDEX('Stock List'!$L$11:$L$1010, MATCH(AL96, 'Stock List'!$K$11:$K$1010, 0)))*AK96), 2), 0)</f>
        <v>0</v>
      </c>
      <c r="CF96" s="20"/>
      <c r="CG96" s="20">
        <f>IFERROR(ROUND(((INDEX('Stock List'!$M$11:$M$1010, MATCH(AN96, 'Stock List'!$K$11:$K$1010, 0))/INDEX('Stock List'!$L$11:$L$1010, MATCH(AN96, 'Stock List'!$K$11:$K$1010, 0)))*AM96), 2), 0)</f>
        <v>0</v>
      </c>
      <c r="CH96" s="20"/>
      <c r="CI96" s="20">
        <f>IFERROR(ROUND(((INDEX('Stock List'!$M$11:$M$1010, MATCH(AP96, 'Stock List'!$K$11:$K$1010, 0))/INDEX('Stock List'!$L$11:$L$1010, MATCH(AP96, 'Stock List'!$K$11:$K$1010, 0)))*AO96), 2), 0)</f>
        <v>0</v>
      </c>
      <c r="CJ96" s="20"/>
      <c r="CK96" s="20">
        <f>IFERROR(ROUND(((INDEX('Stock List'!$M$11:$M$1010, MATCH(AR96, 'Stock List'!$K$11:$K$1010, 0))/INDEX('Stock List'!$L$11:$L$1010, MATCH(AR96, 'Stock List'!$K$11:$K$1010, 0)))*AQ96), 2), 0)</f>
        <v>0</v>
      </c>
      <c r="CL96" s="20"/>
      <c r="CM96" s="20">
        <f>IFERROR(ROUND(((INDEX('Stock List'!$M$11:$M$1010, MATCH(AT96, 'Stock List'!$K$11:$K$1010, 0))/INDEX('Stock List'!$L$11:$L$1010, MATCH(AT96, 'Stock List'!$K$11:$K$1010, 0)))*AS96), 2), 0)</f>
        <v>0</v>
      </c>
      <c r="CN96" s="20"/>
      <c r="CO96" s="20">
        <f>IFERROR(ROUND(((INDEX('Stock List'!$M$11:$M$1010, MATCH(AV96, 'Stock List'!$K$11:$K$1010, 0))/INDEX('Stock List'!$L$11:$L$1010, MATCH(AV96, 'Stock List'!$K$11:$K$1010, 0)))*AU96), 2), 0)</f>
        <v>0</v>
      </c>
      <c r="CP96" s="20"/>
      <c r="CQ96" s="20">
        <f>IFERROR(ROUND(((INDEX('Stock List'!$M$11:$M$1010, MATCH(AX96, 'Stock List'!$K$11:$K$1010, 0))/INDEX('Stock List'!$L$11:$L$1010, MATCH(AX96, 'Stock List'!$K$11:$K$1010, 0)))*AW96), 2), 0)</f>
        <v>0</v>
      </c>
      <c r="CR96" s="22"/>
      <c r="CT96" s="106" t="str">
        <f t="shared" si="94"/>
        <v/>
      </c>
      <c r="CU96" s="22" t="str">
        <f t="shared" si="95"/>
        <v/>
      </c>
      <c r="CX96" s="106" t="str">
        <f t="shared" si="96"/>
        <v/>
      </c>
      <c r="CY96" s="20" t="str">
        <f t="shared" si="97"/>
        <v/>
      </c>
      <c r="CZ96" s="22" t="str">
        <f t="shared" si="98"/>
        <v/>
      </c>
      <c r="DB96" s="76" t="str">
        <f>IF($H96="", "", COUNTIF($G$11:$G$1010, "&gt;"&amp;$G96)+1+COUNTIF($G$11:$G96, $G96)-1)</f>
        <v/>
      </c>
      <c r="DC96" s="76" t="str">
        <f>IF($H96="", "", COUNTIF($CZ$11:$CZ$1010, "&gt;"&amp;$CZ96)+1+COUNTIF($CZ$11:$CZ96, $CZ96)-1)</f>
        <v/>
      </c>
      <c r="DE96" s="147" t="str">
        <f t="shared" si="99"/>
        <v/>
      </c>
      <c r="DF96" s="148"/>
      <c r="DG96" s="19" t="str">
        <f t="shared" si="100"/>
        <v/>
      </c>
      <c r="DH96" s="153" t="str">
        <f t="shared" si="101"/>
        <v/>
      </c>
      <c r="DI96" s="19" t="str">
        <f t="shared" si="53"/>
        <v/>
      </c>
      <c r="DJ96" s="153" t="str">
        <f t="shared" si="54"/>
        <v/>
      </c>
      <c r="DK96" s="19" t="str">
        <f t="shared" si="55"/>
        <v/>
      </c>
      <c r="DL96" s="153" t="str">
        <f t="shared" si="56"/>
        <v/>
      </c>
      <c r="DM96" s="19" t="str">
        <f t="shared" si="57"/>
        <v/>
      </c>
      <c r="DN96" s="153" t="str">
        <f t="shared" si="58"/>
        <v/>
      </c>
      <c r="DO96" s="19" t="str">
        <f t="shared" si="59"/>
        <v/>
      </c>
      <c r="DP96" s="153" t="str">
        <f t="shared" si="60"/>
        <v/>
      </c>
      <c r="DQ96" s="19" t="str">
        <f t="shared" si="61"/>
        <v/>
      </c>
      <c r="DR96" s="153" t="str">
        <f t="shared" si="62"/>
        <v/>
      </c>
      <c r="DS96" s="19" t="str">
        <f t="shared" si="63"/>
        <v/>
      </c>
      <c r="DT96" s="153" t="str">
        <f t="shared" si="64"/>
        <v/>
      </c>
      <c r="DU96" s="19" t="str">
        <f t="shared" si="65"/>
        <v/>
      </c>
      <c r="DV96" s="153" t="str">
        <f t="shared" si="66"/>
        <v/>
      </c>
      <c r="DW96" s="19" t="str">
        <f t="shared" si="67"/>
        <v/>
      </c>
      <c r="DX96" s="153" t="str">
        <f t="shared" si="68"/>
        <v/>
      </c>
      <c r="DY96" s="19" t="str">
        <f t="shared" si="69"/>
        <v/>
      </c>
      <c r="DZ96" s="153" t="str">
        <f t="shared" si="70"/>
        <v/>
      </c>
      <c r="EA96" s="19" t="str">
        <f t="shared" si="71"/>
        <v/>
      </c>
      <c r="EB96" s="153" t="str">
        <f t="shared" si="72"/>
        <v/>
      </c>
      <c r="EC96" s="19" t="str">
        <f t="shared" si="73"/>
        <v/>
      </c>
      <c r="ED96" s="153" t="str">
        <f t="shared" si="74"/>
        <v/>
      </c>
      <c r="EE96" s="19" t="str">
        <f t="shared" si="75"/>
        <v/>
      </c>
      <c r="EF96" s="153" t="str">
        <f t="shared" si="76"/>
        <v/>
      </c>
      <c r="EG96" s="19" t="str">
        <f t="shared" si="77"/>
        <v/>
      </c>
      <c r="EH96" s="153" t="str">
        <f t="shared" si="78"/>
        <v/>
      </c>
      <c r="EI96" s="19" t="str">
        <f t="shared" si="79"/>
        <v/>
      </c>
      <c r="EJ96" s="153" t="str">
        <f t="shared" si="80"/>
        <v/>
      </c>
      <c r="EK96" s="19" t="str">
        <f t="shared" si="81"/>
        <v/>
      </c>
      <c r="EL96" s="153" t="str">
        <f t="shared" si="82"/>
        <v/>
      </c>
      <c r="EM96" s="19" t="str">
        <f t="shared" si="83"/>
        <v/>
      </c>
      <c r="EN96" s="153" t="str">
        <f t="shared" si="84"/>
        <v/>
      </c>
      <c r="EO96" s="19" t="str">
        <f t="shared" si="85"/>
        <v/>
      </c>
      <c r="EP96" s="153" t="str">
        <f t="shared" si="86"/>
        <v/>
      </c>
      <c r="EQ96" s="19" t="str">
        <f t="shared" si="87"/>
        <v/>
      </c>
      <c r="ER96" s="153" t="str">
        <f t="shared" si="88"/>
        <v/>
      </c>
      <c r="ES96" s="19" t="str">
        <f t="shared" si="89"/>
        <v/>
      </c>
      <c r="ET96" s="153" t="str">
        <f t="shared" si="90"/>
        <v/>
      </c>
    </row>
    <row r="97" spans="1:150" x14ac:dyDescent="0.25">
      <c r="A97" s="31"/>
      <c r="B97" s="91" t="str">
        <f t="shared" si="91"/>
        <v/>
      </c>
      <c r="C97" s="20" t="str">
        <f t="shared" si="51"/>
        <v/>
      </c>
      <c r="D97" s="97" t="str">
        <f t="shared" si="52"/>
        <v/>
      </c>
      <c r="E97" s="62" t="str">
        <f t="shared" si="92"/>
        <v/>
      </c>
      <c r="F97" s="31"/>
      <c r="G97" s="282"/>
      <c r="H97" s="283"/>
      <c r="I97" s="284"/>
      <c r="J97" s="285"/>
      <c r="K97" s="286"/>
      <c r="L97" s="287"/>
      <c r="M97" s="288"/>
      <c r="N97" s="287"/>
      <c r="O97" s="288"/>
      <c r="P97" s="287"/>
      <c r="Q97" s="288"/>
      <c r="R97" s="287"/>
      <c r="S97" s="288"/>
      <c r="T97" s="287"/>
      <c r="U97" s="288"/>
      <c r="V97" s="287"/>
      <c r="W97" s="288"/>
      <c r="X97" s="287"/>
      <c r="Y97" s="288"/>
      <c r="Z97" s="287"/>
      <c r="AA97" s="288"/>
      <c r="AB97" s="287"/>
      <c r="AC97" s="288"/>
      <c r="AD97" s="287"/>
      <c r="AE97" s="288"/>
      <c r="AF97" s="287"/>
      <c r="AG97" s="288"/>
      <c r="AH97" s="287"/>
      <c r="AI97" s="288"/>
      <c r="AJ97" s="287"/>
      <c r="AK97" s="288"/>
      <c r="AL97" s="287"/>
      <c r="AM97" s="288"/>
      <c r="AN97" s="287"/>
      <c r="AO97" s="288"/>
      <c r="AP97" s="287"/>
      <c r="AQ97" s="288"/>
      <c r="AR97" s="287"/>
      <c r="AS97" s="288"/>
      <c r="AT97" s="287"/>
      <c r="AU97" s="288"/>
      <c r="AV97" s="287"/>
      <c r="AW97" s="288"/>
      <c r="AX97" s="287"/>
      <c r="AY97" s="31"/>
      <c r="BA97" s="76" t="str">
        <f t="shared" si="93"/>
        <v/>
      </c>
      <c r="BC97" s="76" t="str">
        <f>IF('Stock List'!$K97="", "", 'Stock List'!$K97)</f>
        <v/>
      </c>
      <c r="BE97" s="106">
        <f>IFERROR(ROUND(((INDEX('Stock List'!$M$11:$M$1010, MATCH(L97, 'Stock List'!$K$11:$K$1010, 0))/INDEX('Stock List'!$L$11:$L$1010, MATCH(L97, 'Stock List'!$K$11:$K$1010, 0)))*K97), 2), 0)</f>
        <v>0</v>
      </c>
      <c r="BF97" s="20"/>
      <c r="BG97" s="20">
        <f>IFERROR(ROUND(((INDEX('Stock List'!$M$11:$M$1010, MATCH(N97, 'Stock List'!$K$11:$K$1010, 0))/INDEX('Stock List'!$L$11:$L$1010, MATCH(N97, 'Stock List'!$K$11:$K$1010, 0)))*M97), 2), 0)</f>
        <v>0</v>
      </c>
      <c r="BH97" s="20"/>
      <c r="BI97" s="20">
        <f>IFERROR(ROUND(((INDEX('Stock List'!$M$11:$M$1010, MATCH(P97, 'Stock List'!$K$11:$K$1010, 0))/INDEX('Stock List'!$L$11:$L$1010, MATCH(P97, 'Stock List'!$K$11:$K$1010, 0)))*O97), 2), 0)</f>
        <v>0</v>
      </c>
      <c r="BJ97" s="20"/>
      <c r="BK97" s="20">
        <f>IFERROR(ROUND(((INDEX('Stock List'!$M$11:$M$1010, MATCH(R97, 'Stock List'!$K$11:$K$1010, 0))/INDEX('Stock List'!$L$11:$L$1010, MATCH(R97, 'Stock List'!$K$11:$K$1010, 0)))*Q97), 2), 0)</f>
        <v>0</v>
      </c>
      <c r="BL97" s="20"/>
      <c r="BM97" s="20">
        <f>IFERROR(ROUND(((INDEX('Stock List'!$M$11:$M$1010, MATCH(T97, 'Stock List'!$K$11:$K$1010, 0))/INDEX('Stock List'!$L$11:$L$1010, MATCH(T97, 'Stock List'!$K$11:$K$1010, 0)))*S97), 2), 0)</f>
        <v>0</v>
      </c>
      <c r="BN97" s="20"/>
      <c r="BO97" s="20">
        <f>IFERROR(ROUND(((INDEX('Stock List'!$M$11:$M$1010, MATCH(V97, 'Stock List'!$K$11:$K$1010, 0))/INDEX('Stock List'!$L$11:$L$1010, MATCH(V97, 'Stock List'!$K$11:$K$1010, 0)))*U97), 2), 0)</f>
        <v>0</v>
      </c>
      <c r="BP97" s="20"/>
      <c r="BQ97" s="20">
        <f>IFERROR(ROUND(((INDEX('Stock List'!$M$11:$M$1010, MATCH(X97, 'Stock List'!$K$11:$K$1010, 0))/INDEX('Stock List'!$L$11:$L$1010, MATCH(X97, 'Stock List'!$K$11:$K$1010, 0)))*W97), 2), 0)</f>
        <v>0</v>
      </c>
      <c r="BR97" s="20"/>
      <c r="BS97" s="20">
        <f>IFERROR(ROUND(((INDEX('Stock List'!$M$11:$M$1010, MATCH(Z97, 'Stock List'!$K$11:$K$1010, 0))/INDEX('Stock List'!$L$11:$L$1010, MATCH(Z97, 'Stock List'!$K$11:$K$1010, 0)))*Y97), 2), 0)</f>
        <v>0</v>
      </c>
      <c r="BT97" s="20"/>
      <c r="BU97" s="20">
        <f>IFERROR(ROUND(((INDEX('Stock List'!$M$11:$M$1010, MATCH(AB97, 'Stock List'!$K$11:$K$1010, 0))/INDEX('Stock List'!$L$11:$L$1010, MATCH(AB97, 'Stock List'!$K$11:$K$1010, 0)))*AA97), 2), 0)</f>
        <v>0</v>
      </c>
      <c r="BV97" s="20"/>
      <c r="BW97" s="20">
        <f>IFERROR(ROUND(((INDEX('Stock List'!$M$11:$M$1010, MATCH(AD97, 'Stock List'!$K$11:$K$1010, 0))/INDEX('Stock List'!$L$11:$L$1010, MATCH(AD97, 'Stock List'!$K$11:$K$1010, 0)))*AC97), 2), 0)</f>
        <v>0</v>
      </c>
      <c r="BX97" s="20"/>
      <c r="BY97" s="20">
        <f>IFERROR(ROUND(((INDEX('Stock List'!$M$11:$M$1010, MATCH(AF97, 'Stock List'!$K$11:$K$1010, 0))/INDEX('Stock List'!$L$11:$L$1010, MATCH(AF97, 'Stock List'!$K$11:$K$1010, 0)))*AE97), 2), 0)</f>
        <v>0</v>
      </c>
      <c r="BZ97" s="20"/>
      <c r="CA97" s="20">
        <f>IFERROR(ROUND(((INDEX('Stock List'!$M$11:$M$1010, MATCH(AH97, 'Stock List'!$K$11:$K$1010, 0))/INDEX('Stock List'!$L$11:$L$1010, MATCH(AH97, 'Stock List'!$K$11:$K$1010, 0)))*AG97), 2), 0)</f>
        <v>0</v>
      </c>
      <c r="CB97" s="20"/>
      <c r="CC97" s="20">
        <f>IFERROR(ROUND(((INDEX('Stock List'!$M$11:$M$1010, MATCH(AJ97, 'Stock List'!$K$11:$K$1010, 0))/INDEX('Stock List'!$L$11:$L$1010, MATCH(AJ97, 'Stock List'!$K$11:$K$1010, 0)))*AI97), 2), 0)</f>
        <v>0</v>
      </c>
      <c r="CD97" s="20"/>
      <c r="CE97" s="20">
        <f>IFERROR(ROUND(((INDEX('Stock List'!$M$11:$M$1010, MATCH(AL97, 'Stock List'!$K$11:$K$1010, 0))/INDEX('Stock List'!$L$11:$L$1010, MATCH(AL97, 'Stock List'!$K$11:$K$1010, 0)))*AK97), 2), 0)</f>
        <v>0</v>
      </c>
      <c r="CF97" s="20"/>
      <c r="CG97" s="20">
        <f>IFERROR(ROUND(((INDEX('Stock List'!$M$11:$M$1010, MATCH(AN97, 'Stock List'!$K$11:$K$1010, 0))/INDEX('Stock List'!$L$11:$L$1010, MATCH(AN97, 'Stock List'!$K$11:$K$1010, 0)))*AM97), 2), 0)</f>
        <v>0</v>
      </c>
      <c r="CH97" s="20"/>
      <c r="CI97" s="20">
        <f>IFERROR(ROUND(((INDEX('Stock List'!$M$11:$M$1010, MATCH(AP97, 'Stock List'!$K$11:$K$1010, 0))/INDEX('Stock List'!$L$11:$L$1010, MATCH(AP97, 'Stock List'!$K$11:$K$1010, 0)))*AO97), 2), 0)</f>
        <v>0</v>
      </c>
      <c r="CJ97" s="20"/>
      <c r="CK97" s="20">
        <f>IFERROR(ROUND(((INDEX('Stock List'!$M$11:$M$1010, MATCH(AR97, 'Stock List'!$K$11:$K$1010, 0))/INDEX('Stock List'!$L$11:$L$1010, MATCH(AR97, 'Stock List'!$K$11:$K$1010, 0)))*AQ97), 2), 0)</f>
        <v>0</v>
      </c>
      <c r="CL97" s="20"/>
      <c r="CM97" s="20">
        <f>IFERROR(ROUND(((INDEX('Stock List'!$M$11:$M$1010, MATCH(AT97, 'Stock List'!$K$11:$K$1010, 0))/INDEX('Stock List'!$L$11:$L$1010, MATCH(AT97, 'Stock List'!$K$11:$K$1010, 0)))*AS97), 2), 0)</f>
        <v>0</v>
      </c>
      <c r="CN97" s="20"/>
      <c r="CO97" s="20">
        <f>IFERROR(ROUND(((INDEX('Stock List'!$M$11:$M$1010, MATCH(AV97, 'Stock List'!$K$11:$K$1010, 0))/INDEX('Stock List'!$L$11:$L$1010, MATCH(AV97, 'Stock List'!$K$11:$K$1010, 0)))*AU97), 2), 0)</f>
        <v>0</v>
      </c>
      <c r="CP97" s="20"/>
      <c r="CQ97" s="20">
        <f>IFERROR(ROUND(((INDEX('Stock List'!$M$11:$M$1010, MATCH(AX97, 'Stock List'!$K$11:$K$1010, 0))/INDEX('Stock List'!$L$11:$L$1010, MATCH(AX97, 'Stock List'!$K$11:$K$1010, 0)))*AW97), 2), 0)</f>
        <v>0</v>
      </c>
      <c r="CR97" s="22"/>
      <c r="CT97" s="106" t="str">
        <f t="shared" si="94"/>
        <v/>
      </c>
      <c r="CU97" s="22" t="str">
        <f t="shared" si="95"/>
        <v/>
      </c>
      <c r="CX97" s="106" t="str">
        <f t="shared" si="96"/>
        <v/>
      </c>
      <c r="CY97" s="20" t="str">
        <f t="shared" si="97"/>
        <v/>
      </c>
      <c r="CZ97" s="22" t="str">
        <f t="shared" si="98"/>
        <v/>
      </c>
      <c r="DB97" s="76" t="str">
        <f>IF($H97="", "", COUNTIF($G$11:$G$1010, "&gt;"&amp;$G97)+1+COUNTIF($G$11:$G97, $G97)-1)</f>
        <v/>
      </c>
      <c r="DC97" s="76" t="str">
        <f>IF($H97="", "", COUNTIF($CZ$11:$CZ$1010, "&gt;"&amp;$CZ97)+1+COUNTIF($CZ$11:$CZ97, $CZ97)-1)</f>
        <v/>
      </c>
      <c r="DE97" s="147" t="str">
        <f t="shared" si="99"/>
        <v/>
      </c>
      <c r="DF97" s="148"/>
      <c r="DG97" s="19" t="str">
        <f t="shared" si="100"/>
        <v/>
      </c>
      <c r="DH97" s="153" t="str">
        <f t="shared" si="101"/>
        <v/>
      </c>
      <c r="DI97" s="19" t="str">
        <f t="shared" si="53"/>
        <v/>
      </c>
      <c r="DJ97" s="153" t="str">
        <f t="shared" si="54"/>
        <v/>
      </c>
      <c r="DK97" s="19" t="str">
        <f t="shared" si="55"/>
        <v/>
      </c>
      <c r="DL97" s="153" t="str">
        <f t="shared" si="56"/>
        <v/>
      </c>
      <c r="DM97" s="19" t="str">
        <f t="shared" si="57"/>
        <v/>
      </c>
      <c r="DN97" s="153" t="str">
        <f t="shared" si="58"/>
        <v/>
      </c>
      <c r="DO97" s="19" t="str">
        <f t="shared" si="59"/>
        <v/>
      </c>
      <c r="DP97" s="153" t="str">
        <f t="shared" si="60"/>
        <v/>
      </c>
      <c r="DQ97" s="19" t="str">
        <f t="shared" si="61"/>
        <v/>
      </c>
      <c r="DR97" s="153" t="str">
        <f t="shared" si="62"/>
        <v/>
      </c>
      <c r="DS97" s="19" t="str">
        <f t="shared" si="63"/>
        <v/>
      </c>
      <c r="DT97" s="153" t="str">
        <f t="shared" si="64"/>
        <v/>
      </c>
      <c r="DU97" s="19" t="str">
        <f t="shared" si="65"/>
        <v/>
      </c>
      <c r="DV97" s="153" t="str">
        <f t="shared" si="66"/>
        <v/>
      </c>
      <c r="DW97" s="19" t="str">
        <f t="shared" si="67"/>
        <v/>
      </c>
      <c r="DX97" s="153" t="str">
        <f t="shared" si="68"/>
        <v/>
      </c>
      <c r="DY97" s="19" t="str">
        <f t="shared" si="69"/>
        <v/>
      </c>
      <c r="DZ97" s="153" t="str">
        <f t="shared" si="70"/>
        <v/>
      </c>
      <c r="EA97" s="19" t="str">
        <f t="shared" si="71"/>
        <v/>
      </c>
      <c r="EB97" s="153" t="str">
        <f t="shared" si="72"/>
        <v/>
      </c>
      <c r="EC97" s="19" t="str">
        <f t="shared" si="73"/>
        <v/>
      </c>
      <c r="ED97" s="153" t="str">
        <f t="shared" si="74"/>
        <v/>
      </c>
      <c r="EE97" s="19" t="str">
        <f t="shared" si="75"/>
        <v/>
      </c>
      <c r="EF97" s="153" t="str">
        <f t="shared" si="76"/>
        <v/>
      </c>
      <c r="EG97" s="19" t="str">
        <f t="shared" si="77"/>
        <v/>
      </c>
      <c r="EH97" s="153" t="str">
        <f t="shared" si="78"/>
        <v/>
      </c>
      <c r="EI97" s="19" t="str">
        <f t="shared" si="79"/>
        <v/>
      </c>
      <c r="EJ97" s="153" t="str">
        <f t="shared" si="80"/>
        <v/>
      </c>
      <c r="EK97" s="19" t="str">
        <f t="shared" si="81"/>
        <v/>
      </c>
      <c r="EL97" s="153" t="str">
        <f t="shared" si="82"/>
        <v/>
      </c>
      <c r="EM97" s="19" t="str">
        <f t="shared" si="83"/>
        <v/>
      </c>
      <c r="EN97" s="153" t="str">
        <f t="shared" si="84"/>
        <v/>
      </c>
      <c r="EO97" s="19" t="str">
        <f t="shared" si="85"/>
        <v/>
      </c>
      <c r="EP97" s="153" t="str">
        <f t="shared" si="86"/>
        <v/>
      </c>
      <c r="EQ97" s="19" t="str">
        <f t="shared" si="87"/>
        <v/>
      </c>
      <c r="ER97" s="153" t="str">
        <f t="shared" si="88"/>
        <v/>
      </c>
      <c r="ES97" s="19" t="str">
        <f t="shared" si="89"/>
        <v/>
      </c>
      <c r="ET97" s="153" t="str">
        <f t="shared" si="90"/>
        <v/>
      </c>
    </row>
    <row r="98" spans="1:150" x14ac:dyDescent="0.25">
      <c r="A98" s="31"/>
      <c r="B98" s="91" t="str">
        <f t="shared" si="91"/>
        <v/>
      </c>
      <c r="C98" s="20" t="str">
        <f t="shared" si="51"/>
        <v/>
      </c>
      <c r="D98" s="97" t="str">
        <f t="shared" si="52"/>
        <v/>
      </c>
      <c r="E98" s="62" t="str">
        <f t="shared" si="92"/>
        <v/>
      </c>
      <c r="F98" s="31"/>
      <c r="G98" s="282"/>
      <c r="H98" s="283"/>
      <c r="I98" s="284"/>
      <c r="J98" s="285"/>
      <c r="K98" s="286"/>
      <c r="L98" s="287"/>
      <c r="M98" s="288"/>
      <c r="N98" s="287"/>
      <c r="O98" s="288"/>
      <c r="P98" s="287"/>
      <c r="Q98" s="288"/>
      <c r="R98" s="287"/>
      <c r="S98" s="288"/>
      <c r="T98" s="287"/>
      <c r="U98" s="288"/>
      <c r="V98" s="287"/>
      <c r="W98" s="288"/>
      <c r="X98" s="287"/>
      <c r="Y98" s="288"/>
      <c r="Z98" s="287"/>
      <c r="AA98" s="288"/>
      <c r="AB98" s="287"/>
      <c r="AC98" s="288"/>
      <c r="AD98" s="287"/>
      <c r="AE98" s="288"/>
      <c r="AF98" s="287"/>
      <c r="AG98" s="288"/>
      <c r="AH98" s="287"/>
      <c r="AI98" s="288"/>
      <c r="AJ98" s="287"/>
      <c r="AK98" s="288"/>
      <c r="AL98" s="287"/>
      <c r="AM98" s="288"/>
      <c r="AN98" s="287"/>
      <c r="AO98" s="288"/>
      <c r="AP98" s="287"/>
      <c r="AQ98" s="288"/>
      <c r="AR98" s="287"/>
      <c r="AS98" s="288"/>
      <c r="AT98" s="287"/>
      <c r="AU98" s="288"/>
      <c r="AV98" s="287"/>
      <c r="AW98" s="288"/>
      <c r="AX98" s="287"/>
      <c r="AY98" s="31"/>
      <c r="BA98" s="76" t="str">
        <f t="shared" si="93"/>
        <v/>
      </c>
      <c r="BC98" s="76" t="str">
        <f>IF('Stock List'!$K98="", "", 'Stock List'!$K98)</f>
        <v/>
      </c>
      <c r="BE98" s="106">
        <f>IFERROR(ROUND(((INDEX('Stock List'!$M$11:$M$1010, MATCH(L98, 'Stock List'!$K$11:$K$1010, 0))/INDEX('Stock List'!$L$11:$L$1010, MATCH(L98, 'Stock List'!$K$11:$K$1010, 0)))*K98), 2), 0)</f>
        <v>0</v>
      </c>
      <c r="BF98" s="20"/>
      <c r="BG98" s="20">
        <f>IFERROR(ROUND(((INDEX('Stock List'!$M$11:$M$1010, MATCH(N98, 'Stock List'!$K$11:$K$1010, 0))/INDEX('Stock List'!$L$11:$L$1010, MATCH(N98, 'Stock List'!$K$11:$K$1010, 0)))*M98), 2), 0)</f>
        <v>0</v>
      </c>
      <c r="BH98" s="20"/>
      <c r="BI98" s="20">
        <f>IFERROR(ROUND(((INDEX('Stock List'!$M$11:$M$1010, MATCH(P98, 'Stock List'!$K$11:$K$1010, 0))/INDEX('Stock List'!$L$11:$L$1010, MATCH(P98, 'Stock List'!$K$11:$K$1010, 0)))*O98), 2), 0)</f>
        <v>0</v>
      </c>
      <c r="BJ98" s="20"/>
      <c r="BK98" s="20">
        <f>IFERROR(ROUND(((INDEX('Stock List'!$M$11:$M$1010, MATCH(R98, 'Stock List'!$K$11:$K$1010, 0))/INDEX('Stock List'!$L$11:$L$1010, MATCH(R98, 'Stock List'!$K$11:$K$1010, 0)))*Q98), 2), 0)</f>
        <v>0</v>
      </c>
      <c r="BL98" s="20"/>
      <c r="BM98" s="20">
        <f>IFERROR(ROUND(((INDEX('Stock List'!$M$11:$M$1010, MATCH(T98, 'Stock List'!$K$11:$K$1010, 0))/INDEX('Stock List'!$L$11:$L$1010, MATCH(T98, 'Stock List'!$K$11:$K$1010, 0)))*S98), 2), 0)</f>
        <v>0</v>
      </c>
      <c r="BN98" s="20"/>
      <c r="BO98" s="20">
        <f>IFERROR(ROUND(((INDEX('Stock List'!$M$11:$M$1010, MATCH(V98, 'Stock List'!$K$11:$K$1010, 0))/INDEX('Stock List'!$L$11:$L$1010, MATCH(V98, 'Stock List'!$K$11:$K$1010, 0)))*U98), 2), 0)</f>
        <v>0</v>
      </c>
      <c r="BP98" s="20"/>
      <c r="BQ98" s="20">
        <f>IFERROR(ROUND(((INDEX('Stock List'!$M$11:$M$1010, MATCH(X98, 'Stock List'!$K$11:$K$1010, 0))/INDEX('Stock List'!$L$11:$L$1010, MATCH(X98, 'Stock List'!$K$11:$K$1010, 0)))*W98), 2), 0)</f>
        <v>0</v>
      </c>
      <c r="BR98" s="20"/>
      <c r="BS98" s="20">
        <f>IFERROR(ROUND(((INDEX('Stock List'!$M$11:$M$1010, MATCH(Z98, 'Stock List'!$K$11:$K$1010, 0))/INDEX('Stock List'!$L$11:$L$1010, MATCH(Z98, 'Stock List'!$K$11:$K$1010, 0)))*Y98), 2), 0)</f>
        <v>0</v>
      </c>
      <c r="BT98" s="20"/>
      <c r="BU98" s="20">
        <f>IFERROR(ROUND(((INDEX('Stock List'!$M$11:$M$1010, MATCH(AB98, 'Stock List'!$K$11:$K$1010, 0))/INDEX('Stock List'!$L$11:$L$1010, MATCH(AB98, 'Stock List'!$K$11:$K$1010, 0)))*AA98), 2), 0)</f>
        <v>0</v>
      </c>
      <c r="BV98" s="20"/>
      <c r="BW98" s="20">
        <f>IFERROR(ROUND(((INDEX('Stock List'!$M$11:$M$1010, MATCH(AD98, 'Stock List'!$K$11:$K$1010, 0))/INDEX('Stock List'!$L$11:$L$1010, MATCH(AD98, 'Stock List'!$K$11:$K$1010, 0)))*AC98), 2), 0)</f>
        <v>0</v>
      </c>
      <c r="BX98" s="20"/>
      <c r="BY98" s="20">
        <f>IFERROR(ROUND(((INDEX('Stock List'!$M$11:$M$1010, MATCH(AF98, 'Stock List'!$K$11:$K$1010, 0))/INDEX('Stock List'!$L$11:$L$1010, MATCH(AF98, 'Stock List'!$K$11:$K$1010, 0)))*AE98), 2), 0)</f>
        <v>0</v>
      </c>
      <c r="BZ98" s="20"/>
      <c r="CA98" s="20">
        <f>IFERROR(ROUND(((INDEX('Stock List'!$M$11:$M$1010, MATCH(AH98, 'Stock List'!$K$11:$K$1010, 0))/INDEX('Stock List'!$L$11:$L$1010, MATCH(AH98, 'Stock List'!$K$11:$K$1010, 0)))*AG98), 2), 0)</f>
        <v>0</v>
      </c>
      <c r="CB98" s="20"/>
      <c r="CC98" s="20">
        <f>IFERROR(ROUND(((INDEX('Stock List'!$M$11:$M$1010, MATCH(AJ98, 'Stock List'!$K$11:$K$1010, 0))/INDEX('Stock List'!$L$11:$L$1010, MATCH(AJ98, 'Stock List'!$K$11:$K$1010, 0)))*AI98), 2), 0)</f>
        <v>0</v>
      </c>
      <c r="CD98" s="20"/>
      <c r="CE98" s="20">
        <f>IFERROR(ROUND(((INDEX('Stock List'!$M$11:$M$1010, MATCH(AL98, 'Stock List'!$K$11:$K$1010, 0))/INDEX('Stock List'!$L$11:$L$1010, MATCH(AL98, 'Stock List'!$K$11:$K$1010, 0)))*AK98), 2), 0)</f>
        <v>0</v>
      </c>
      <c r="CF98" s="20"/>
      <c r="CG98" s="20">
        <f>IFERROR(ROUND(((INDEX('Stock List'!$M$11:$M$1010, MATCH(AN98, 'Stock List'!$K$11:$K$1010, 0))/INDEX('Stock List'!$L$11:$L$1010, MATCH(AN98, 'Stock List'!$K$11:$K$1010, 0)))*AM98), 2), 0)</f>
        <v>0</v>
      </c>
      <c r="CH98" s="20"/>
      <c r="CI98" s="20">
        <f>IFERROR(ROUND(((INDEX('Stock List'!$M$11:$M$1010, MATCH(AP98, 'Stock List'!$K$11:$K$1010, 0))/INDEX('Stock List'!$L$11:$L$1010, MATCH(AP98, 'Stock List'!$K$11:$K$1010, 0)))*AO98), 2), 0)</f>
        <v>0</v>
      </c>
      <c r="CJ98" s="20"/>
      <c r="CK98" s="20">
        <f>IFERROR(ROUND(((INDEX('Stock List'!$M$11:$M$1010, MATCH(AR98, 'Stock List'!$K$11:$K$1010, 0))/INDEX('Stock List'!$L$11:$L$1010, MATCH(AR98, 'Stock List'!$K$11:$K$1010, 0)))*AQ98), 2), 0)</f>
        <v>0</v>
      </c>
      <c r="CL98" s="20"/>
      <c r="CM98" s="20">
        <f>IFERROR(ROUND(((INDEX('Stock List'!$M$11:$M$1010, MATCH(AT98, 'Stock List'!$K$11:$K$1010, 0))/INDEX('Stock List'!$L$11:$L$1010, MATCH(AT98, 'Stock List'!$K$11:$K$1010, 0)))*AS98), 2), 0)</f>
        <v>0</v>
      </c>
      <c r="CN98" s="20"/>
      <c r="CO98" s="20">
        <f>IFERROR(ROUND(((INDEX('Stock List'!$M$11:$M$1010, MATCH(AV98, 'Stock List'!$K$11:$K$1010, 0))/INDEX('Stock List'!$L$11:$L$1010, MATCH(AV98, 'Stock List'!$K$11:$K$1010, 0)))*AU98), 2), 0)</f>
        <v>0</v>
      </c>
      <c r="CP98" s="20"/>
      <c r="CQ98" s="20">
        <f>IFERROR(ROUND(((INDEX('Stock List'!$M$11:$M$1010, MATCH(AX98, 'Stock List'!$K$11:$K$1010, 0))/INDEX('Stock List'!$L$11:$L$1010, MATCH(AX98, 'Stock List'!$K$11:$K$1010, 0)))*AW98), 2), 0)</f>
        <v>0</v>
      </c>
      <c r="CR98" s="22"/>
      <c r="CT98" s="106" t="str">
        <f t="shared" si="94"/>
        <v/>
      </c>
      <c r="CU98" s="22" t="str">
        <f t="shared" si="95"/>
        <v/>
      </c>
      <c r="CX98" s="106" t="str">
        <f t="shared" si="96"/>
        <v/>
      </c>
      <c r="CY98" s="20" t="str">
        <f t="shared" si="97"/>
        <v/>
      </c>
      <c r="CZ98" s="22" t="str">
        <f t="shared" si="98"/>
        <v/>
      </c>
      <c r="DB98" s="76" t="str">
        <f>IF($H98="", "", COUNTIF($G$11:$G$1010, "&gt;"&amp;$G98)+1+COUNTIF($G$11:$G98, $G98)-1)</f>
        <v/>
      </c>
      <c r="DC98" s="76" t="str">
        <f>IF($H98="", "", COUNTIF($CZ$11:$CZ$1010, "&gt;"&amp;$CZ98)+1+COUNTIF($CZ$11:$CZ98, $CZ98)-1)</f>
        <v/>
      </c>
      <c r="DE98" s="147" t="str">
        <f t="shared" si="99"/>
        <v/>
      </c>
      <c r="DF98" s="148"/>
      <c r="DG98" s="19" t="str">
        <f t="shared" si="100"/>
        <v/>
      </c>
      <c r="DH98" s="153" t="str">
        <f t="shared" si="101"/>
        <v/>
      </c>
      <c r="DI98" s="19" t="str">
        <f t="shared" si="53"/>
        <v/>
      </c>
      <c r="DJ98" s="153" t="str">
        <f t="shared" si="54"/>
        <v/>
      </c>
      <c r="DK98" s="19" t="str">
        <f t="shared" si="55"/>
        <v/>
      </c>
      <c r="DL98" s="153" t="str">
        <f t="shared" si="56"/>
        <v/>
      </c>
      <c r="DM98" s="19" t="str">
        <f t="shared" si="57"/>
        <v/>
      </c>
      <c r="DN98" s="153" t="str">
        <f t="shared" si="58"/>
        <v/>
      </c>
      <c r="DO98" s="19" t="str">
        <f t="shared" si="59"/>
        <v/>
      </c>
      <c r="DP98" s="153" t="str">
        <f t="shared" si="60"/>
        <v/>
      </c>
      <c r="DQ98" s="19" t="str">
        <f t="shared" si="61"/>
        <v/>
      </c>
      <c r="DR98" s="153" t="str">
        <f t="shared" si="62"/>
        <v/>
      </c>
      <c r="DS98" s="19" t="str">
        <f t="shared" si="63"/>
        <v/>
      </c>
      <c r="DT98" s="153" t="str">
        <f t="shared" si="64"/>
        <v/>
      </c>
      <c r="DU98" s="19" t="str">
        <f t="shared" si="65"/>
        <v/>
      </c>
      <c r="DV98" s="153" t="str">
        <f t="shared" si="66"/>
        <v/>
      </c>
      <c r="DW98" s="19" t="str">
        <f t="shared" si="67"/>
        <v/>
      </c>
      <c r="DX98" s="153" t="str">
        <f t="shared" si="68"/>
        <v/>
      </c>
      <c r="DY98" s="19" t="str">
        <f t="shared" si="69"/>
        <v/>
      </c>
      <c r="DZ98" s="153" t="str">
        <f t="shared" si="70"/>
        <v/>
      </c>
      <c r="EA98" s="19" t="str">
        <f t="shared" si="71"/>
        <v/>
      </c>
      <c r="EB98" s="153" t="str">
        <f t="shared" si="72"/>
        <v/>
      </c>
      <c r="EC98" s="19" t="str">
        <f t="shared" si="73"/>
        <v/>
      </c>
      <c r="ED98" s="153" t="str">
        <f t="shared" si="74"/>
        <v/>
      </c>
      <c r="EE98" s="19" t="str">
        <f t="shared" si="75"/>
        <v/>
      </c>
      <c r="EF98" s="153" t="str">
        <f t="shared" si="76"/>
        <v/>
      </c>
      <c r="EG98" s="19" t="str">
        <f t="shared" si="77"/>
        <v/>
      </c>
      <c r="EH98" s="153" t="str">
        <f t="shared" si="78"/>
        <v/>
      </c>
      <c r="EI98" s="19" t="str">
        <f t="shared" si="79"/>
        <v/>
      </c>
      <c r="EJ98" s="153" t="str">
        <f t="shared" si="80"/>
        <v/>
      </c>
      <c r="EK98" s="19" t="str">
        <f t="shared" si="81"/>
        <v/>
      </c>
      <c r="EL98" s="153" t="str">
        <f t="shared" si="82"/>
        <v/>
      </c>
      <c r="EM98" s="19" t="str">
        <f t="shared" si="83"/>
        <v/>
      </c>
      <c r="EN98" s="153" t="str">
        <f t="shared" si="84"/>
        <v/>
      </c>
      <c r="EO98" s="19" t="str">
        <f t="shared" si="85"/>
        <v/>
      </c>
      <c r="EP98" s="153" t="str">
        <f t="shared" si="86"/>
        <v/>
      </c>
      <c r="EQ98" s="19" t="str">
        <f t="shared" si="87"/>
        <v/>
      </c>
      <c r="ER98" s="153" t="str">
        <f t="shared" si="88"/>
        <v/>
      </c>
      <c r="ES98" s="19" t="str">
        <f t="shared" si="89"/>
        <v/>
      </c>
      <c r="ET98" s="153" t="str">
        <f t="shared" si="90"/>
        <v/>
      </c>
    </row>
    <row r="99" spans="1:150" x14ac:dyDescent="0.25">
      <c r="A99" s="31"/>
      <c r="B99" s="91" t="str">
        <f t="shared" si="91"/>
        <v/>
      </c>
      <c r="C99" s="20" t="str">
        <f t="shared" si="51"/>
        <v/>
      </c>
      <c r="D99" s="97" t="str">
        <f t="shared" si="52"/>
        <v/>
      </c>
      <c r="E99" s="62" t="str">
        <f t="shared" si="92"/>
        <v/>
      </c>
      <c r="F99" s="31"/>
      <c r="G99" s="282"/>
      <c r="H99" s="283"/>
      <c r="I99" s="284"/>
      <c r="J99" s="285"/>
      <c r="K99" s="286"/>
      <c r="L99" s="287"/>
      <c r="M99" s="288"/>
      <c r="N99" s="287"/>
      <c r="O99" s="288"/>
      <c r="P99" s="287"/>
      <c r="Q99" s="288"/>
      <c r="R99" s="287"/>
      <c r="S99" s="288"/>
      <c r="T99" s="287"/>
      <c r="U99" s="288"/>
      <c r="V99" s="287"/>
      <c r="W99" s="288"/>
      <c r="X99" s="287"/>
      <c r="Y99" s="288"/>
      <c r="Z99" s="287"/>
      <c r="AA99" s="288"/>
      <c r="AB99" s="287"/>
      <c r="AC99" s="288"/>
      <c r="AD99" s="287"/>
      <c r="AE99" s="288"/>
      <c r="AF99" s="287"/>
      <c r="AG99" s="288"/>
      <c r="AH99" s="287"/>
      <c r="AI99" s="288"/>
      <c r="AJ99" s="287"/>
      <c r="AK99" s="288"/>
      <c r="AL99" s="287"/>
      <c r="AM99" s="288"/>
      <c r="AN99" s="287"/>
      <c r="AO99" s="288"/>
      <c r="AP99" s="287"/>
      <c r="AQ99" s="288"/>
      <c r="AR99" s="287"/>
      <c r="AS99" s="288"/>
      <c r="AT99" s="287"/>
      <c r="AU99" s="288"/>
      <c r="AV99" s="287"/>
      <c r="AW99" s="288"/>
      <c r="AX99" s="287"/>
      <c r="AY99" s="31"/>
      <c r="BA99" s="76" t="str">
        <f t="shared" si="93"/>
        <v/>
      </c>
      <c r="BC99" s="76" t="str">
        <f>IF('Stock List'!$K99="", "", 'Stock List'!$K99)</f>
        <v/>
      </c>
      <c r="BE99" s="106">
        <f>IFERROR(ROUND(((INDEX('Stock List'!$M$11:$M$1010, MATCH(L99, 'Stock List'!$K$11:$K$1010, 0))/INDEX('Stock List'!$L$11:$L$1010, MATCH(L99, 'Stock List'!$K$11:$K$1010, 0)))*K99), 2), 0)</f>
        <v>0</v>
      </c>
      <c r="BF99" s="20"/>
      <c r="BG99" s="20">
        <f>IFERROR(ROUND(((INDEX('Stock List'!$M$11:$M$1010, MATCH(N99, 'Stock List'!$K$11:$K$1010, 0))/INDEX('Stock List'!$L$11:$L$1010, MATCH(N99, 'Stock List'!$K$11:$K$1010, 0)))*M99), 2), 0)</f>
        <v>0</v>
      </c>
      <c r="BH99" s="20"/>
      <c r="BI99" s="20">
        <f>IFERROR(ROUND(((INDEX('Stock List'!$M$11:$M$1010, MATCH(P99, 'Stock List'!$K$11:$K$1010, 0))/INDEX('Stock List'!$L$11:$L$1010, MATCH(P99, 'Stock List'!$K$11:$K$1010, 0)))*O99), 2), 0)</f>
        <v>0</v>
      </c>
      <c r="BJ99" s="20"/>
      <c r="BK99" s="20">
        <f>IFERROR(ROUND(((INDEX('Stock List'!$M$11:$M$1010, MATCH(R99, 'Stock List'!$K$11:$K$1010, 0))/INDEX('Stock List'!$L$11:$L$1010, MATCH(R99, 'Stock List'!$K$11:$K$1010, 0)))*Q99), 2), 0)</f>
        <v>0</v>
      </c>
      <c r="BL99" s="20"/>
      <c r="BM99" s="20">
        <f>IFERROR(ROUND(((INDEX('Stock List'!$M$11:$M$1010, MATCH(T99, 'Stock List'!$K$11:$K$1010, 0))/INDEX('Stock List'!$L$11:$L$1010, MATCH(T99, 'Stock List'!$K$11:$K$1010, 0)))*S99), 2), 0)</f>
        <v>0</v>
      </c>
      <c r="BN99" s="20"/>
      <c r="BO99" s="20">
        <f>IFERROR(ROUND(((INDEX('Stock List'!$M$11:$M$1010, MATCH(V99, 'Stock List'!$K$11:$K$1010, 0))/INDEX('Stock List'!$L$11:$L$1010, MATCH(V99, 'Stock List'!$K$11:$K$1010, 0)))*U99), 2), 0)</f>
        <v>0</v>
      </c>
      <c r="BP99" s="20"/>
      <c r="BQ99" s="20">
        <f>IFERROR(ROUND(((INDEX('Stock List'!$M$11:$M$1010, MATCH(X99, 'Stock List'!$K$11:$K$1010, 0))/INDEX('Stock List'!$L$11:$L$1010, MATCH(X99, 'Stock List'!$K$11:$K$1010, 0)))*W99), 2), 0)</f>
        <v>0</v>
      </c>
      <c r="BR99" s="20"/>
      <c r="BS99" s="20">
        <f>IFERROR(ROUND(((INDEX('Stock List'!$M$11:$M$1010, MATCH(Z99, 'Stock List'!$K$11:$K$1010, 0))/INDEX('Stock List'!$L$11:$L$1010, MATCH(Z99, 'Stock List'!$K$11:$K$1010, 0)))*Y99), 2), 0)</f>
        <v>0</v>
      </c>
      <c r="BT99" s="20"/>
      <c r="BU99" s="20">
        <f>IFERROR(ROUND(((INDEX('Stock List'!$M$11:$M$1010, MATCH(AB99, 'Stock List'!$K$11:$K$1010, 0))/INDEX('Stock List'!$L$11:$L$1010, MATCH(AB99, 'Stock List'!$K$11:$K$1010, 0)))*AA99), 2), 0)</f>
        <v>0</v>
      </c>
      <c r="BV99" s="20"/>
      <c r="BW99" s="20">
        <f>IFERROR(ROUND(((INDEX('Stock List'!$M$11:$M$1010, MATCH(AD99, 'Stock List'!$K$11:$K$1010, 0))/INDEX('Stock List'!$L$11:$L$1010, MATCH(AD99, 'Stock List'!$K$11:$K$1010, 0)))*AC99), 2), 0)</f>
        <v>0</v>
      </c>
      <c r="BX99" s="20"/>
      <c r="BY99" s="20">
        <f>IFERROR(ROUND(((INDEX('Stock List'!$M$11:$M$1010, MATCH(AF99, 'Stock List'!$K$11:$K$1010, 0))/INDEX('Stock List'!$L$11:$L$1010, MATCH(AF99, 'Stock List'!$K$11:$K$1010, 0)))*AE99), 2), 0)</f>
        <v>0</v>
      </c>
      <c r="BZ99" s="20"/>
      <c r="CA99" s="20">
        <f>IFERROR(ROUND(((INDEX('Stock List'!$M$11:$M$1010, MATCH(AH99, 'Stock List'!$K$11:$K$1010, 0))/INDEX('Stock List'!$L$11:$L$1010, MATCH(AH99, 'Stock List'!$K$11:$K$1010, 0)))*AG99), 2), 0)</f>
        <v>0</v>
      </c>
      <c r="CB99" s="20"/>
      <c r="CC99" s="20">
        <f>IFERROR(ROUND(((INDEX('Stock List'!$M$11:$M$1010, MATCH(AJ99, 'Stock List'!$K$11:$K$1010, 0))/INDEX('Stock List'!$L$11:$L$1010, MATCH(AJ99, 'Stock List'!$K$11:$K$1010, 0)))*AI99), 2), 0)</f>
        <v>0</v>
      </c>
      <c r="CD99" s="20"/>
      <c r="CE99" s="20">
        <f>IFERROR(ROUND(((INDEX('Stock List'!$M$11:$M$1010, MATCH(AL99, 'Stock List'!$K$11:$K$1010, 0))/INDEX('Stock List'!$L$11:$L$1010, MATCH(AL99, 'Stock List'!$K$11:$K$1010, 0)))*AK99), 2), 0)</f>
        <v>0</v>
      </c>
      <c r="CF99" s="20"/>
      <c r="CG99" s="20">
        <f>IFERROR(ROUND(((INDEX('Stock List'!$M$11:$M$1010, MATCH(AN99, 'Stock List'!$K$11:$K$1010, 0))/INDEX('Stock List'!$L$11:$L$1010, MATCH(AN99, 'Stock List'!$K$11:$K$1010, 0)))*AM99), 2), 0)</f>
        <v>0</v>
      </c>
      <c r="CH99" s="20"/>
      <c r="CI99" s="20">
        <f>IFERROR(ROUND(((INDEX('Stock List'!$M$11:$M$1010, MATCH(AP99, 'Stock List'!$K$11:$K$1010, 0))/INDEX('Stock List'!$L$11:$L$1010, MATCH(AP99, 'Stock List'!$K$11:$K$1010, 0)))*AO99), 2), 0)</f>
        <v>0</v>
      </c>
      <c r="CJ99" s="20"/>
      <c r="CK99" s="20">
        <f>IFERROR(ROUND(((INDEX('Stock List'!$M$11:$M$1010, MATCH(AR99, 'Stock List'!$K$11:$K$1010, 0))/INDEX('Stock List'!$L$11:$L$1010, MATCH(AR99, 'Stock List'!$K$11:$K$1010, 0)))*AQ99), 2), 0)</f>
        <v>0</v>
      </c>
      <c r="CL99" s="20"/>
      <c r="CM99" s="20">
        <f>IFERROR(ROUND(((INDEX('Stock List'!$M$11:$M$1010, MATCH(AT99, 'Stock List'!$K$11:$K$1010, 0))/INDEX('Stock List'!$L$11:$L$1010, MATCH(AT99, 'Stock List'!$K$11:$K$1010, 0)))*AS99), 2), 0)</f>
        <v>0</v>
      </c>
      <c r="CN99" s="20"/>
      <c r="CO99" s="20">
        <f>IFERROR(ROUND(((INDEX('Stock List'!$M$11:$M$1010, MATCH(AV99, 'Stock List'!$K$11:$K$1010, 0))/INDEX('Stock List'!$L$11:$L$1010, MATCH(AV99, 'Stock List'!$K$11:$K$1010, 0)))*AU99), 2), 0)</f>
        <v>0</v>
      </c>
      <c r="CP99" s="20"/>
      <c r="CQ99" s="20">
        <f>IFERROR(ROUND(((INDEX('Stock List'!$M$11:$M$1010, MATCH(AX99, 'Stock List'!$K$11:$K$1010, 0))/INDEX('Stock List'!$L$11:$L$1010, MATCH(AX99, 'Stock List'!$K$11:$K$1010, 0)))*AW99), 2), 0)</f>
        <v>0</v>
      </c>
      <c r="CR99" s="22"/>
      <c r="CT99" s="106" t="str">
        <f t="shared" si="94"/>
        <v/>
      </c>
      <c r="CU99" s="22" t="str">
        <f t="shared" si="95"/>
        <v/>
      </c>
      <c r="CX99" s="106" t="str">
        <f t="shared" si="96"/>
        <v/>
      </c>
      <c r="CY99" s="20" t="str">
        <f t="shared" si="97"/>
        <v/>
      </c>
      <c r="CZ99" s="22" t="str">
        <f t="shared" si="98"/>
        <v/>
      </c>
      <c r="DB99" s="76" t="str">
        <f>IF($H99="", "", COUNTIF($G$11:$G$1010, "&gt;"&amp;$G99)+1+COUNTIF($G$11:$G99, $G99)-1)</f>
        <v/>
      </c>
      <c r="DC99" s="76" t="str">
        <f>IF($H99="", "", COUNTIF($CZ$11:$CZ$1010, "&gt;"&amp;$CZ99)+1+COUNTIF($CZ$11:$CZ99, $CZ99)-1)</f>
        <v/>
      </c>
      <c r="DE99" s="147" t="str">
        <f t="shared" si="99"/>
        <v/>
      </c>
      <c r="DF99" s="148"/>
      <c r="DG99" s="19" t="str">
        <f t="shared" si="100"/>
        <v/>
      </c>
      <c r="DH99" s="153" t="str">
        <f t="shared" si="101"/>
        <v/>
      </c>
      <c r="DI99" s="19" t="str">
        <f t="shared" si="53"/>
        <v/>
      </c>
      <c r="DJ99" s="153" t="str">
        <f t="shared" si="54"/>
        <v/>
      </c>
      <c r="DK99" s="19" t="str">
        <f t="shared" si="55"/>
        <v/>
      </c>
      <c r="DL99" s="153" t="str">
        <f t="shared" si="56"/>
        <v/>
      </c>
      <c r="DM99" s="19" t="str">
        <f t="shared" si="57"/>
        <v/>
      </c>
      <c r="DN99" s="153" t="str">
        <f t="shared" si="58"/>
        <v/>
      </c>
      <c r="DO99" s="19" t="str">
        <f t="shared" si="59"/>
        <v/>
      </c>
      <c r="DP99" s="153" t="str">
        <f t="shared" si="60"/>
        <v/>
      </c>
      <c r="DQ99" s="19" t="str">
        <f t="shared" si="61"/>
        <v/>
      </c>
      <c r="DR99" s="153" t="str">
        <f t="shared" si="62"/>
        <v/>
      </c>
      <c r="DS99" s="19" t="str">
        <f t="shared" si="63"/>
        <v/>
      </c>
      <c r="DT99" s="153" t="str">
        <f t="shared" si="64"/>
        <v/>
      </c>
      <c r="DU99" s="19" t="str">
        <f t="shared" si="65"/>
        <v/>
      </c>
      <c r="DV99" s="153" t="str">
        <f t="shared" si="66"/>
        <v/>
      </c>
      <c r="DW99" s="19" t="str">
        <f t="shared" si="67"/>
        <v/>
      </c>
      <c r="DX99" s="153" t="str">
        <f t="shared" si="68"/>
        <v/>
      </c>
      <c r="DY99" s="19" t="str">
        <f t="shared" si="69"/>
        <v/>
      </c>
      <c r="DZ99" s="153" t="str">
        <f t="shared" si="70"/>
        <v/>
      </c>
      <c r="EA99" s="19" t="str">
        <f t="shared" si="71"/>
        <v/>
      </c>
      <c r="EB99" s="153" t="str">
        <f t="shared" si="72"/>
        <v/>
      </c>
      <c r="EC99" s="19" t="str">
        <f t="shared" si="73"/>
        <v/>
      </c>
      <c r="ED99" s="153" t="str">
        <f t="shared" si="74"/>
        <v/>
      </c>
      <c r="EE99" s="19" t="str">
        <f t="shared" si="75"/>
        <v/>
      </c>
      <c r="EF99" s="153" t="str">
        <f t="shared" si="76"/>
        <v/>
      </c>
      <c r="EG99" s="19" t="str">
        <f t="shared" si="77"/>
        <v/>
      </c>
      <c r="EH99" s="153" t="str">
        <f t="shared" si="78"/>
        <v/>
      </c>
      <c r="EI99" s="19" t="str">
        <f t="shared" si="79"/>
        <v/>
      </c>
      <c r="EJ99" s="153" t="str">
        <f t="shared" si="80"/>
        <v/>
      </c>
      <c r="EK99" s="19" t="str">
        <f t="shared" si="81"/>
        <v/>
      </c>
      <c r="EL99" s="153" t="str">
        <f t="shared" si="82"/>
        <v/>
      </c>
      <c r="EM99" s="19" t="str">
        <f t="shared" si="83"/>
        <v/>
      </c>
      <c r="EN99" s="153" t="str">
        <f t="shared" si="84"/>
        <v/>
      </c>
      <c r="EO99" s="19" t="str">
        <f t="shared" si="85"/>
        <v/>
      </c>
      <c r="EP99" s="153" t="str">
        <f t="shared" si="86"/>
        <v/>
      </c>
      <c r="EQ99" s="19" t="str">
        <f t="shared" si="87"/>
        <v/>
      </c>
      <c r="ER99" s="153" t="str">
        <f t="shared" si="88"/>
        <v/>
      </c>
      <c r="ES99" s="19" t="str">
        <f t="shared" si="89"/>
        <v/>
      </c>
      <c r="ET99" s="153" t="str">
        <f t="shared" si="90"/>
        <v/>
      </c>
    </row>
    <row r="100" spans="1:150" x14ac:dyDescent="0.25">
      <c r="A100" s="31"/>
      <c r="B100" s="91" t="str">
        <f t="shared" si="91"/>
        <v/>
      </c>
      <c r="C100" s="20" t="str">
        <f t="shared" si="51"/>
        <v/>
      </c>
      <c r="D100" s="97" t="str">
        <f t="shared" si="52"/>
        <v/>
      </c>
      <c r="E100" s="62" t="str">
        <f t="shared" si="92"/>
        <v/>
      </c>
      <c r="F100" s="31"/>
      <c r="G100" s="282"/>
      <c r="H100" s="283"/>
      <c r="I100" s="284"/>
      <c r="J100" s="285"/>
      <c r="K100" s="286"/>
      <c r="L100" s="287"/>
      <c r="M100" s="288"/>
      <c r="N100" s="287"/>
      <c r="O100" s="288"/>
      <c r="P100" s="287"/>
      <c r="Q100" s="288"/>
      <c r="R100" s="287"/>
      <c r="S100" s="288"/>
      <c r="T100" s="287"/>
      <c r="U100" s="288"/>
      <c r="V100" s="287"/>
      <c r="W100" s="288"/>
      <c r="X100" s="287"/>
      <c r="Y100" s="288"/>
      <c r="Z100" s="287"/>
      <c r="AA100" s="288"/>
      <c r="AB100" s="287"/>
      <c r="AC100" s="288"/>
      <c r="AD100" s="287"/>
      <c r="AE100" s="288"/>
      <c r="AF100" s="287"/>
      <c r="AG100" s="288"/>
      <c r="AH100" s="287"/>
      <c r="AI100" s="288"/>
      <c r="AJ100" s="287"/>
      <c r="AK100" s="288"/>
      <c r="AL100" s="287"/>
      <c r="AM100" s="288"/>
      <c r="AN100" s="287"/>
      <c r="AO100" s="288"/>
      <c r="AP100" s="287"/>
      <c r="AQ100" s="288"/>
      <c r="AR100" s="287"/>
      <c r="AS100" s="288"/>
      <c r="AT100" s="287"/>
      <c r="AU100" s="288"/>
      <c r="AV100" s="287"/>
      <c r="AW100" s="288"/>
      <c r="AX100" s="287"/>
      <c r="AY100" s="31"/>
      <c r="BA100" s="76" t="str">
        <f t="shared" si="93"/>
        <v/>
      </c>
      <c r="BC100" s="76" t="str">
        <f>IF('Stock List'!$K100="", "", 'Stock List'!$K100)</f>
        <v/>
      </c>
      <c r="BE100" s="106">
        <f>IFERROR(ROUND(((INDEX('Stock List'!$M$11:$M$1010, MATCH(L100, 'Stock List'!$K$11:$K$1010, 0))/INDEX('Stock List'!$L$11:$L$1010, MATCH(L100, 'Stock List'!$K$11:$K$1010, 0)))*K100), 2), 0)</f>
        <v>0</v>
      </c>
      <c r="BF100" s="20"/>
      <c r="BG100" s="20">
        <f>IFERROR(ROUND(((INDEX('Stock List'!$M$11:$M$1010, MATCH(N100, 'Stock List'!$K$11:$K$1010, 0))/INDEX('Stock List'!$L$11:$L$1010, MATCH(N100, 'Stock List'!$K$11:$K$1010, 0)))*M100), 2), 0)</f>
        <v>0</v>
      </c>
      <c r="BH100" s="20"/>
      <c r="BI100" s="20">
        <f>IFERROR(ROUND(((INDEX('Stock List'!$M$11:$M$1010, MATCH(P100, 'Stock List'!$K$11:$K$1010, 0))/INDEX('Stock List'!$L$11:$L$1010, MATCH(P100, 'Stock List'!$K$11:$K$1010, 0)))*O100), 2), 0)</f>
        <v>0</v>
      </c>
      <c r="BJ100" s="20"/>
      <c r="BK100" s="20">
        <f>IFERROR(ROUND(((INDEX('Stock List'!$M$11:$M$1010, MATCH(R100, 'Stock List'!$K$11:$K$1010, 0))/INDEX('Stock List'!$L$11:$L$1010, MATCH(R100, 'Stock List'!$K$11:$K$1010, 0)))*Q100), 2), 0)</f>
        <v>0</v>
      </c>
      <c r="BL100" s="20"/>
      <c r="BM100" s="20">
        <f>IFERROR(ROUND(((INDEX('Stock List'!$M$11:$M$1010, MATCH(T100, 'Stock List'!$K$11:$K$1010, 0))/INDEX('Stock List'!$L$11:$L$1010, MATCH(T100, 'Stock List'!$K$11:$K$1010, 0)))*S100), 2), 0)</f>
        <v>0</v>
      </c>
      <c r="BN100" s="20"/>
      <c r="BO100" s="20">
        <f>IFERROR(ROUND(((INDEX('Stock List'!$M$11:$M$1010, MATCH(V100, 'Stock List'!$K$11:$K$1010, 0))/INDEX('Stock List'!$L$11:$L$1010, MATCH(V100, 'Stock List'!$K$11:$K$1010, 0)))*U100), 2), 0)</f>
        <v>0</v>
      </c>
      <c r="BP100" s="20"/>
      <c r="BQ100" s="20">
        <f>IFERROR(ROUND(((INDEX('Stock List'!$M$11:$M$1010, MATCH(X100, 'Stock List'!$K$11:$K$1010, 0))/INDEX('Stock List'!$L$11:$L$1010, MATCH(X100, 'Stock List'!$K$11:$K$1010, 0)))*W100), 2), 0)</f>
        <v>0</v>
      </c>
      <c r="BR100" s="20"/>
      <c r="BS100" s="20">
        <f>IFERROR(ROUND(((INDEX('Stock List'!$M$11:$M$1010, MATCH(Z100, 'Stock List'!$K$11:$K$1010, 0))/INDEX('Stock List'!$L$11:$L$1010, MATCH(Z100, 'Stock List'!$K$11:$K$1010, 0)))*Y100), 2), 0)</f>
        <v>0</v>
      </c>
      <c r="BT100" s="20"/>
      <c r="BU100" s="20">
        <f>IFERROR(ROUND(((INDEX('Stock List'!$M$11:$M$1010, MATCH(AB100, 'Stock List'!$K$11:$K$1010, 0))/INDEX('Stock List'!$L$11:$L$1010, MATCH(AB100, 'Stock List'!$K$11:$K$1010, 0)))*AA100), 2), 0)</f>
        <v>0</v>
      </c>
      <c r="BV100" s="20"/>
      <c r="BW100" s="20">
        <f>IFERROR(ROUND(((INDEX('Stock List'!$M$11:$M$1010, MATCH(AD100, 'Stock List'!$K$11:$K$1010, 0))/INDEX('Stock List'!$L$11:$L$1010, MATCH(AD100, 'Stock List'!$K$11:$K$1010, 0)))*AC100), 2), 0)</f>
        <v>0</v>
      </c>
      <c r="BX100" s="20"/>
      <c r="BY100" s="20">
        <f>IFERROR(ROUND(((INDEX('Stock List'!$M$11:$M$1010, MATCH(AF100, 'Stock List'!$K$11:$K$1010, 0))/INDEX('Stock List'!$L$11:$L$1010, MATCH(AF100, 'Stock List'!$K$11:$K$1010, 0)))*AE100), 2), 0)</f>
        <v>0</v>
      </c>
      <c r="BZ100" s="20"/>
      <c r="CA100" s="20">
        <f>IFERROR(ROUND(((INDEX('Stock List'!$M$11:$M$1010, MATCH(AH100, 'Stock List'!$K$11:$K$1010, 0))/INDEX('Stock List'!$L$11:$L$1010, MATCH(AH100, 'Stock List'!$K$11:$K$1010, 0)))*AG100), 2), 0)</f>
        <v>0</v>
      </c>
      <c r="CB100" s="20"/>
      <c r="CC100" s="20">
        <f>IFERROR(ROUND(((INDEX('Stock List'!$M$11:$M$1010, MATCH(AJ100, 'Stock List'!$K$11:$K$1010, 0))/INDEX('Stock List'!$L$11:$L$1010, MATCH(AJ100, 'Stock List'!$K$11:$K$1010, 0)))*AI100), 2), 0)</f>
        <v>0</v>
      </c>
      <c r="CD100" s="20"/>
      <c r="CE100" s="20">
        <f>IFERROR(ROUND(((INDEX('Stock List'!$M$11:$M$1010, MATCH(AL100, 'Stock List'!$K$11:$K$1010, 0))/INDEX('Stock List'!$L$11:$L$1010, MATCH(AL100, 'Stock List'!$K$11:$K$1010, 0)))*AK100), 2), 0)</f>
        <v>0</v>
      </c>
      <c r="CF100" s="20"/>
      <c r="CG100" s="20">
        <f>IFERROR(ROUND(((INDEX('Stock List'!$M$11:$M$1010, MATCH(AN100, 'Stock List'!$K$11:$K$1010, 0))/INDEX('Stock List'!$L$11:$L$1010, MATCH(AN100, 'Stock List'!$K$11:$K$1010, 0)))*AM100), 2), 0)</f>
        <v>0</v>
      </c>
      <c r="CH100" s="20"/>
      <c r="CI100" s="20">
        <f>IFERROR(ROUND(((INDEX('Stock List'!$M$11:$M$1010, MATCH(AP100, 'Stock List'!$K$11:$K$1010, 0))/INDEX('Stock List'!$L$11:$L$1010, MATCH(AP100, 'Stock List'!$K$11:$K$1010, 0)))*AO100), 2), 0)</f>
        <v>0</v>
      </c>
      <c r="CJ100" s="20"/>
      <c r="CK100" s="20">
        <f>IFERROR(ROUND(((INDEX('Stock List'!$M$11:$M$1010, MATCH(AR100, 'Stock List'!$K$11:$K$1010, 0))/INDEX('Stock List'!$L$11:$L$1010, MATCH(AR100, 'Stock List'!$K$11:$K$1010, 0)))*AQ100), 2), 0)</f>
        <v>0</v>
      </c>
      <c r="CL100" s="20"/>
      <c r="CM100" s="20">
        <f>IFERROR(ROUND(((INDEX('Stock List'!$M$11:$M$1010, MATCH(AT100, 'Stock List'!$K$11:$K$1010, 0))/INDEX('Stock List'!$L$11:$L$1010, MATCH(AT100, 'Stock List'!$K$11:$K$1010, 0)))*AS100), 2), 0)</f>
        <v>0</v>
      </c>
      <c r="CN100" s="20"/>
      <c r="CO100" s="20">
        <f>IFERROR(ROUND(((INDEX('Stock List'!$M$11:$M$1010, MATCH(AV100, 'Stock List'!$K$11:$K$1010, 0))/INDEX('Stock List'!$L$11:$L$1010, MATCH(AV100, 'Stock List'!$K$11:$K$1010, 0)))*AU100), 2), 0)</f>
        <v>0</v>
      </c>
      <c r="CP100" s="20"/>
      <c r="CQ100" s="20">
        <f>IFERROR(ROUND(((INDEX('Stock List'!$M$11:$M$1010, MATCH(AX100, 'Stock List'!$K$11:$K$1010, 0))/INDEX('Stock List'!$L$11:$L$1010, MATCH(AX100, 'Stock List'!$K$11:$K$1010, 0)))*AW100), 2), 0)</f>
        <v>0</v>
      </c>
      <c r="CR100" s="22"/>
      <c r="CT100" s="106" t="str">
        <f t="shared" si="94"/>
        <v/>
      </c>
      <c r="CU100" s="22" t="str">
        <f t="shared" si="95"/>
        <v/>
      </c>
      <c r="CX100" s="106" t="str">
        <f t="shared" si="96"/>
        <v/>
      </c>
      <c r="CY100" s="20" t="str">
        <f t="shared" si="97"/>
        <v/>
      </c>
      <c r="CZ100" s="22" t="str">
        <f t="shared" si="98"/>
        <v/>
      </c>
      <c r="DB100" s="76" t="str">
        <f>IF($H100="", "", COUNTIF($G$11:$G$1010, "&gt;"&amp;$G100)+1+COUNTIF($G$11:$G100, $G100)-1)</f>
        <v/>
      </c>
      <c r="DC100" s="76" t="str">
        <f>IF($H100="", "", COUNTIF($CZ$11:$CZ$1010, "&gt;"&amp;$CZ100)+1+COUNTIF($CZ$11:$CZ100, $CZ100)-1)</f>
        <v/>
      </c>
      <c r="DE100" s="147" t="str">
        <f t="shared" si="99"/>
        <v/>
      </c>
      <c r="DF100" s="148"/>
      <c r="DG100" s="19" t="str">
        <f t="shared" si="100"/>
        <v/>
      </c>
      <c r="DH100" s="153" t="str">
        <f t="shared" si="101"/>
        <v/>
      </c>
      <c r="DI100" s="19" t="str">
        <f t="shared" si="53"/>
        <v/>
      </c>
      <c r="DJ100" s="153" t="str">
        <f t="shared" si="54"/>
        <v/>
      </c>
      <c r="DK100" s="19" t="str">
        <f t="shared" si="55"/>
        <v/>
      </c>
      <c r="DL100" s="153" t="str">
        <f t="shared" si="56"/>
        <v/>
      </c>
      <c r="DM100" s="19" t="str">
        <f t="shared" si="57"/>
        <v/>
      </c>
      <c r="DN100" s="153" t="str">
        <f t="shared" si="58"/>
        <v/>
      </c>
      <c r="DO100" s="19" t="str">
        <f t="shared" si="59"/>
        <v/>
      </c>
      <c r="DP100" s="153" t="str">
        <f t="shared" si="60"/>
        <v/>
      </c>
      <c r="DQ100" s="19" t="str">
        <f t="shared" si="61"/>
        <v/>
      </c>
      <c r="DR100" s="153" t="str">
        <f t="shared" si="62"/>
        <v/>
      </c>
      <c r="DS100" s="19" t="str">
        <f t="shared" si="63"/>
        <v/>
      </c>
      <c r="DT100" s="153" t="str">
        <f t="shared" si="64"/>
        <v/>
      </c>
      <c r="DU100" s="19" t="str">
        <f t="shared" si="65"/>
        <v/>
      </c>
      <c r="DV100" s="153" t="str">
        <f t="shared" si="66"/>
        <v/>
      </c>
      <c r="DW100" s="19" t="str">
        <f t="shared" si="67"/>
        <v/>
      </c>
      <c r="DX100" s="153" t="str">
        <f t="shared" si="68"/>
        <v/>
      </c>
      <c r="DY100" s="19" t="str">
        <f t="shared" si="69"/>
        <v/>
      </c>
      <c r="DZ100" s="153" t="str">
        <f t="shared" si="70"/>
        <v/>
      </c>
      <c r="EA100" s="19" t="str">
        <f t="shared" si="71"/>
        <v/>
      </c>
      <c r="EB100" s="153" t="str">
        <f t="shared" si="72"/>
        <v/>
      </c>
      <c r="EC100" s="19" t="str">
        <f t="shared" si="73"/>
        <v/>
      </c>
      <c r="ED100" s="153" t="str">
        <f t="shared" si="74"/>
        <v/>
      </c>
      <c r="EE100" s="19" t="str">
        <f t="shared" si="75"/>
        <v/>
      </c>
      <c r="EF100" s="153" t="str">
        <f t="shared" si="76"/>
        <v/>
      </c>
      <c r="EG100" s="19" t="str">
        <f t="shared" si="77"/>
        <v/>
      </c>
      <c r="EH100" s="153" t="str">
        <f t="shared" si="78"/>
        <v/>
      </c>
      <c r="EI100" s="19" t="str">
        <f t="shared" si="79"/>
        <v/>
      </c>
      <c r="EJ100" s="153" t="str">
        <f t="shared" si="80"/>
        <v/>
      </c>
      <c r="EK100" s="19" t="str">
        <f t="shared" si="81"/>
        <v/>
      </c>
      <c r="EL100" s="153" t="str">
        <f t="shared" si="82"/>
        <v/>
      </c>
      <c r="EM100" s="19" t="str">
        <f t="shared" si="83"/>
        <v/>
      </c>
      <c r="EN100" s="153" t="str">
        <f t="shared" si="84"/>
        <v/>
      </c>
      <c r="EO100" s="19" t="str">
        <f t="shared" si="85"/>
        <v/>
      </c>
      <c r="EP100" s="153" t="str">
        <f t="shared" si="86"/>
        <v/>
      </c>
      <c r="EQ100" s="19" t="str">
        <f t="shared" si="87"/>
        <v/>
      </c>
      <c r="ER100" s="153" t="str">
        <f t="shared" si="88"/>
        <v/>
      </c>
      <c r="ES100" s="19" t="str">
        <f t="shared" si="89"/>
        <v/>
      </c>
      <c r="ET100" s="153" t="str">
        <f t="shared" si="90"/>
        <v/>
      </c>
    </row>
    <row r="101" spans="1:150" x14ac:dyDescent="0.25">
      <c r="A101" s="31"/>
      <c r="B101" s="91" t="str">
        <f t="shared" si="91"/>
        <v/>
      </c>
      <c r="C101" s="20" t="str">
        <f t="shared" si="51"/>
        <v/>
      </c>
      <c r="D101" s="97" t="str">
        <f t="shared" si="52"/>
        <v/>
      </c>
      <c r="E101" s="62" t="str">
        <f t="shared" si="92"/>
        <v/>
      </c>
      <c r="F101" s="31"/>
      <c r="G101" s="282"/>
      <c r="H101" s="283"/>
      <c r="I101" s="284"/>
      <c r="J101" s="285"/>
      <c r="K101" s="286"/>
      <c r="L101" s="287"/>
      <c r="M101" s="288"/>
      <c r="N101" s="287"/>
      <c r="O101" s="288"/>
      <c r="P101" s="287"/>
      <c r="Q101" s="288"/>
      <c r="R101" s="287"/>
      <c r="S101" s="288"/>
      <c r="T101" s="287"/>
      <c r="U101" s="288"/>
      <c r="V101" s="287"/>
      <c r="W101" s="288"/>
      <c r="X101" s="287"/>
      <c r="Y101" s="288"/>
      <c r="Z101" s="287"/>
      <c r="AA101" s="288"/>
      <c r="AB101" s="287"/>
      <c r="AC101" s="288"/>
      <c r="AD101" s="287"/>
      <c r="AE101" s="288"/>
      <c r="AF101" s="287"/>
      <c r="AG101" s="288"/>
      <c r="AH101" s="287"/>
      <c r="AI101" s="288"/>
      <c r="AJ101" s="287"/>
      <c r="AK101" s="288"/>
      <c r="AL101" s="287"/>
      <c r="AM101" s="288"/>
      <c r="AN101" s="287"/>
      <c r="AO101" s="288"/>
      <c r="AP101" s="287"/>
      <c r="AQ101" s="288"/>
      <c r="AR101" s="287"/>
      <c r="AS101" s="288"/>
      <c r="AT101" s="287"/>
      <c r="AU101" s="288"/>
      <c r="AV101" s="287"/>
      <c r="AW101" s="288"/>
      <c r="AX101" s="287"/>
      <c r="AY101" s="31"/>
      <c r="BA101" s="76" t="str">
        <f t="shared" si="93"/>
        <v/>
      </c>
      <c r="BC101" s="76" t="str">
        <f>IF('Stock List'!$K101="", "", 'Stock List'!$K101)</f>
        <v/>
      </c>
      <c r="BE101" s="106">
        <f>IFERROR(ROUND(((INDEX('Stock List'!$M$11:$M$1010, MATCH(L101, 'Stock List'!$K$11:$K$1010, 0))/INDEX('Stock List'!$L$11:$L$1010, MATCH(L101, 'Stock List'!$K$11:$K$1010, 0)))*K101), 2), 0)</f>
        <v>0</v>
      </c>
      <c r="BF101" s="20"/>
      <c r="BG101" s="20">
        <f>IFERROR(ROUND(((INDEX('Stock List'!$M$11:$M$1010, MATCH(N101, 'Stock List'!$K$11:$K$1010, 0))/INDEX('Stock List'!$L$11:$L$1010, MATCH(N101, 'Stock List'!$K$11:$K$1010, 0)))*M101), 2), 0)</f>
        <v>0</v>
      </c>
      <c r="BH101" s="20"/>
      <c r="BI101" s="20">
        <f>IFERROR(ROUND(((INDEX('Stock List'!$M$11:$M$1010, MATCH(P101, 'Stock List'!$K$11:$K$1010, 0))/INDEX('Stock List'!$L$11:$L$1010, MATCH(P101, 'Stock List'!$K$11:$K$1010, 0)))*O101), 2), 0)</f>
        <v>0</v>
      </c>
      <c r="BJ101" s="20"/>
      <c r="BK101" s="20">
        <f>IFERROR(ROUND(((INDEX('Stock List'!$M$11:$M$1010, MATCH(R101, 'Stock List'!$K$11:$K$1010, 0))/INDEX('Stock List'!$L$11:$L$1010, MATCH(R101, 'Stock List'!$K$11:$K$1010, 0)))*Q101), 2), 0)</f>
        <v>0</v>
      </c>
      <c r="BL101" s="20"/>
      <c r="BM101" s="20">
        <f>IFERROR(ROUND(((INDEX('Stock List'!$M$11:$M$1010, MATCH(T101, 'Stock List'!$K$11:$K$1010, 0))/INDEX('Stock List'!$L$11:$L$1010, MATCH(T101, 'Stock List'!$K$11:$K$1010, 0)))*S101), 2), 0)</f>
        <v>0</v>
      </c>
      <c r="BN101" s="20"/>
      <c r="BO101" s="20">
        <f>IFERROR(ROUND(((INDEX('Stock List'!$M$11:$M$1010, MATCH(V101, 'Stock List'!$K$11:$K$1010, 0))/INDEX('Stock List'!$L$11:$L$1010, MATCH(V101, 'Stock List'!$K$11:$K$1010, 0)))*U101), 2), 0)</f>
        <v>0</v>
      </c>
      <c r="BP101" s="20"/>
      <c r="BQ101" s="20">
        <f>IFERROR(ROUND(((INDEX('Stock List'!$M$11:$M$1010, MATCH(X101, 'Stock List'!$K$11:$K$1010, 0))/INDEX('Stock List'!$L$11:$L$1010, MATCH(X101, 'Stock List'!$K$11:$K$1010, 0)))*W101), 2), 0)</f>
        <v>0</v>
      </c>
      <c r="BR101" s="20"/>
      <c r="BS101" s="20">
        <f>IFERROR(ROUND(((INDEX('Stock List'!$M$11:$M$1010, MATCH(Z101, 'Stock List'!$K$11:$K$1010, 0))/INDEX('Stock List'!$L$11:$L$1010, MATCH(Z101, 'Stock List'!$K$11:$K$1010, 0)))*Y101), 2), 0)</f>
        <v>0</v>
      </c>
      <c r="BT101" s="20"/>
      <c r="BU101" s="20">
        <f>IFERROR(ROUND(((INDEX('Stock List'!$M$11:$M$1010, MATCH(AB101, 'Stock List'!$K$11:$K$1010, 0))/INDEX('Stock List'!$L$11:$L$1010, MATCH(AB101, 'Stock List'!$K$11:$K$1010, 0)))*AA101), 2), 0)</f>
        <v>0</v>
      </c>
      <c r="BV101" s="20"/>
      <c r="BW101" s="20">
        <f>IFERROR(ROUND(((INDEX('Stock List'!$M$11:$M$1010, MATCH(AD101, 'Stock List'!$K$11:$K$1010, 0))/INDEX('Stock List'!$L$11:$L$1010, MATCH(AD101, 'Stock List'!$K$11:$K$1010, 0)))*AC101), 2), 0)</f>
        <v>0</v>
      </c>
      <c r="BX101" s="20"/>
      <c r="BY101" s="20">
        <f>IFERROR(ROUND(((INDEX('Stock List'!$M$11:$M$1010, MATCH(AF101, 'Stock List'!$K$11:$K$1010, 0))/INDEX('Stock List'!$L$11:$L$1010, MATCH(AF101, 'Stock List'!$K$11:$K$1010, 0)))*AE101), 2), 0)</f>
        <v>0</v>
      </c>
      <c r="BZ101" s="20"/>
      <c r="CA101" s="20">
        <f>IFERROR(ROUND(((INDEX('Stock List'!$M$11:$M$1010, MATCH(AH101, 'Stock List'!$K$11:$K$1010, 0))/INDEX('Stock List'!$L$11:$L$1010, MATCH(AH101, 'Stock List'!$K$11:$K$1010, 0)))*AG101), 2), 0)</f>
        <v>0</v>
      </c>
      <c r="CB101" s="20"/>
      <c r="CC101" s="20">
        <f>IFERROR(ROUND(((INDEX('Stock List'!$M$11:$M$1010, MATCH(AJ101, 'Stock List'!$K$11:$K$1010, 0))/INDEX('Stock List'!$L$11:$L$1010, MATCH(AJ101, 'Stock List'!$K$11:$K$1010, 0)))*AI101), 2), 0)</f>
        <v>0</v>
      </c>
      <c r="CD101" s="20"/>
      <c r="CE101" s="20">
        <f>IFERROR(ROUND(((INDEX('Stock List'!$M$11:$M$1010, MATCH(AL101, 'Stock List'!$K$11:$K$1010, 0))/INDEX('Stock List'!$L$11:$L$1010, MATCH(AL101, 'Stock List'!$K$11:$K$1010, 0)))*AK101), 2), 0)</f>
        <v>0</v>
      </c>
      <c r="CF101" s="20"/>
      <c r="CG101" s="20">
        <f>IFERROR(ROUND(((INDEX('Stock List'!$M$11:$M$1010, MATCH(AN101, 'Stock List'!$K$11:$K$1010, 0))/INDEX('Stock List'!$L$11:$L$1010, MATCH(AN101, 'Stock List'!$K$11:$K$1010, 0)))*AM101), 2), 0)</f>
        <v>0</v>
      </c>
      <c r="CH101" s="20"/>
      <c r="CI101" s="20">
        <f>IFERROR(ROUND(((INDEX('Stock List'!$M$11:$M$1010, MATCH(AP101, 'Stock List'!$K$11:$K$1010, 0))/INDEX('Stock List'!$L$11:$L$1010, MATCH(AP101, 'Stock List'!$K$11:$K$1010, 0)))*AO101), 2), 0)</f>
        <v>0</v>
      </c>
      <c r="CJ101" s="20"/>
      <c r="CK101" s="20">
        <f>IFERROR(ROUND(((INDEX('Stock List'!$M$11:$M$1010, MATCH(AR101, 'Stock List'!$K$11:$K$1010, 0))/INDEX('Stock List'!$L$11:$L$1010, MATCH(AR101, 'Stock List'!$K$11:$K$1010, 0)))*AQ101), 2), 0)</f>
        <v>0</v>
      </c>
      <c r="CL101" s="20"/>
      <c r="CM101" s="20">
        <f>IFERROR(ROUND(((INDEX('Stock List'!$M$11:$M$1010, MATCH(AT101, 'Stock List'!$K$11:$K$1010, 0))/INDEX('Stock List'!$L$11:$L$1010, MATCH(AT101, 'Stock List'!$K$11:$K$1010, 0)))*AS101), 2), 0)</f>
        <v>0</v>
      </c>
      <c r="CN101" s="20"/>
      <c r="CO101" s="20">
        <f>IFERROR(ROUND(((INDEX('Stock List'!$M$11:$M$1010, MATCH(AV101, 'Stock List'!$K$11:$K$1010, 0))/INDEX('Stock List'!$L$11:$L$1010, MATCH(AV101, 'Stock List'!$K$11:$K$1010, 0)))*AU101), 2), 0)</f>
        <v>0</v>
      </c>
      <c r="CP101" s="20"/>
      <c r="CQ101" s="20">
        <f>IFERROR(ROUND(((INDEX('Stock List'!$M$11:$M$1010, MATCH(AX101, 'Stock List'!$K$11:$K$1010, 0))/INDEX('Stock List'!$L$11:$L$1010, MATCH(AX101, 'Stock List'!$K$11:$K$1010, 0)))*AW101), 2), 0)</f>
        <v>0</v>
      </c>
      <c r="CR101" s="22"/>
      <c r="CT101" s="106" t="str">
        <f t="shared" si="94"/>
        <v/>
      </c>
      <c r="CU101" s="22" t="str">
        <f t="shared" si="95"/>
        <v/>
      </c>
      <c r="CX101" s="106" t="str">
        <f t="shared" si="96"/>
        <v/>
      </c>
      <c r="CY101" s="20" t="str">
        <f t="shared" si="97"/>
        <v/>
      </c>
      <c r="CZ101" s="22" t="str">
        <f t="shared" si="98"/>
        <v/>
      </c>
      <c r="DB101" s="76" t="str">
        <f>IF($H101="", "", COUNTIF($G$11:$G$1010, "&gt;"&amp;$G101)+1+COUNTIF($G$11:$G101, $G101)-1)</f>
        <v/>
      </c>
      <c r="DC101" s="76" t="str">
        <f>IF($H101="", "", COUNTIF($CZ$11:$CZ$1010, "&gt;"&amp;$CZ101)+1+COUNTIF($CZ$11:$CZ101, $CZ101)-1)</f>
        <v/>
      </c>
      <c r="DE101" s="147" t="str">
        <f t="shared" si="99"/>
        <v/>
      </c>
      <c r="DF101" s="148"/>
      <c r="DG101" s="19" t="str">
        <f t="shared" si="100"/>
        <v/>
      </c>
      <c r="DH101" s="153" t="str">
        <f t="shared" si="101"/>
        <v/>
      </c>
      <c r="DI101" s="19" t="str">
        <f t="shared" si="53"/>
        <v/>
      </c>
      <c r="DJ101" s="153" t="str">
        <f t="shared" si="54"/>
        <v/>
      </c>
      <c r="DK101" s="19" t="str">
        <f t="shared" si="55"/>
        <v/>
      </c>
      <c r="DL101" s="153" t="str">
        <f t="shared" si="56"/>
        <v/>
      </c>
      <c r="DM101" s="19" t="str">
        <f t="shared" si="57"/>
        <v/>
      </c>
      <c r="DN101" s="153" t="str">
        <f t="shared" si="58"/>
        <v/>
      </c>
      <c r="DO101" s="19" t="str">
        <f t="shared" si="59"/>
        <v/>
      </c>
      <c r="DP101" s="153" t="str">
        <f t="shared" si="60"/>
        <v/>
      </c>
      <c r="DQ101" s="19" t="str">
        <f t="shared" si="61"/>
        <v/>
      </c>
      <c r="DR101" s="153" t="str">
        <f t="shared" si="62"/>
        <v/>
      </c>
      <c r="DS101" s="19" t="str">
        <f t="shared" si="63"/>
        <v/>
      </c>
      <c r="DT101" s="153" t="str">
        <f t="shared" si="64"/>
        <v/>
      </c>
      <c r="DU101" s="19" t="str">
        <f t="shared" si="65"/>
        <v/>
      </c>
      <c r="DV101" s="153" t="str">
        <f t="shared" si="66"/>
        <v/>
      </c>
      <c r="DW101" s="19" t="str">
        <f t="shared" si="67"/>
        <v/>
      </c>
      <c r="DX101" s="153" t="str">
        <f t="shared" si="68"/>
        <v/>
      </c>
      <c r="DY101" s="19" t="str">
        <f t="shared" si="69"/>
        <v/>
      </c>
      <c r="DZ101" s="153" t="str">
        <f t="shared" si="70"/>
        <v/>
      </c>
      <c r="EA101" s="19" t="str">
        <f t="shared" si="71"/>
        <v/>
      </c>
      <c r="EB101" s="153" t="str">
        <f t="shared" si="72"/>
        <v/>
      </c>
      <c r="EC101" s="19" t="str">
        <f t="shared" si="73"/>
        <v/>
      </c>
      <c r="ED101" s="153" t="str">
        <f t="shared" si="74"/>
        <v/>
      </c>
      <c r="EE101" s="19" t="str">
        <f t="shared" si="75"/>
        <v/>
      </c>
      <c r="EF101" s="153" t="str">
        <f t="shared" si="76"/>
        <v/>
      </c>
      <c r="EG101" s="19" t="str">
        <f t="shared" si="77"/>
        <v/>
      </c>
      <c r="EH101" s="153" t="str">
        <f t="shared" si="78"/>
        <v/>
      </c>
      <c r="EI101" s="19" t="str">
        <f t="shared" si="79"/>
        <v/>
      </c>
      <c r="EJ101" s="153" t="str">
        <f t="shared" si="80"/>
        <v/>
      </c>
      <c r="EK101" s="19" t="str">
        <f t="shared" si="81"/>
        <v/>
      </c>
      <c r="EL101" s="153" t="str">
        <f t="shared" si="82"/>
        <v/>
      </c>
      <c r="EM101" s="19" t="str">
        <f t="shared" si="83"/>
        <v/>
      </c>
      <c r="EN101" s="153" t="str">
        <f t="shared" si="84"/>
        <v/>
      </c>
      <c r="EO101" s="19" t="str">
        <f t="shared" si="85"/>
        <v/>
      </c>
      <c r="EP101" s="153" t="str">
        <f t="shared" si="86"/>
        <v/>
      </c>
      <c r="EQ101" s="19" t="str">
        <f t="shared" si="87"/>
        <v/>
      </c>
      <c r="ER101" s="153" t="str">
        <f t="shared" si="88"/>
        <v/>
      </c>
      <c r="ES101" s="19" t="str">
        <f t="shared" si="89"/>
        <v/>
      </c>
      <c r="ET101" s="153" t="str">
        <f t="shared" si="90"/>
        <v/>
      </c>
    </row>
    <row r="102" spans="1:150" x14ac:dyDescent="0.25">
      <c r="A102" s="31"/>
      <c r="B102" s="91" t="str">
        <f t="shared" si="91"/>
        <v/>
      </c>
      <c r="C102" s="20" t="str">
        <f t="shared" si="51"/>
        <v/>
      </c>
      <c r="D102" s="97" t="str">
        <f t="shared" si="52"/>
        <v/>
      </c>
      <c r="E102" s="62" t="str">
        <f t="shared" si="92"/>
        <v/>
      </c>
      <c r="F102" s="31"/>
      <c r="G102" s="282"/>
      <c r="H102" s="283"/>
      <c r="I102" s="284"/>
      <c r="J102" s="285"/>
      <c r="K102" s="286"/>
      <c r="L102" s="287"/>
      <c r="M102" s="288"/>
      <c r="N102" s="287"/>
      <c r="O102" s="288"/>
      <c r="P102" s="287"/>
      <c r="Q102" s="288"/>
      <c r="R102" s="287"/>
      <c r="S102" s="288"/>
      <c r="T102" s="287"/>
      <c r="U102" s="288"/>
      <c r="V102" s="287"/>
      <c r="W102" s="288"/>
      <c r="X102" s="287"/>
      <c r="Y102" s="288"/>
      <c r="Z102" s="287"/>
      <c r="AA102" s="288"/>
      <c r="AB102" s="287"/>
      <c r="AC102" s="288"/>
      <c r="AD102" s="287"/>
      <c r="AE102" s="288"/>
      <c r="AF102" s="287"/>
      <c r="AG102" s="288"/>
      <c r="AH102" s="287"/>
      <c r="AI102" s="288"/>
      <c r="AJ102" s="287"/>
      <c r="AK102" s="288"/>
      <c r="AL102" s="287"/>
      <c r="AM102" s="288"/>
      <c r="AN102" s="287"/>
      <c r="AO102" s="288"/>
      <c r="AP102" s="287"/>
      <c r="AQ102" s="288"/>
      <c r="AR102" s="287"/>
      <c r="AS102" s="288"/>
      <c r="AT102" s="287"/>
      <c r="AU102" s="288"/>
      <c r="AV102" s="287"/>
      <c r="AW102" s="288"/>
      <c r="AX102" s="287"/>
      <c r="AY102" s="31"/>
      <c r="BA102" s="76" t="str">
        <f t="shared" si="93"/>
        <v/>
      </c>
      <c r="BC102" s="76" t="str">
        <f>IF('Stock List'!$K102="", "", 'Stock List'!$K102)</f>
        <v/>
      </c>
      <c r="BE102" s="106">
        <f>IFERROR(ROUND(((INDEX('Stock List'!$M$11:$M$1010, MATCH(L102, 'Stock List'!$K$11:$K$1010, 0))/INDEX('Stock List'!$L$11:$L$1010, MATCH(L102, 'Stock List'!$K$11:$K$1010, 0)))*K102), 2), 0)</f>
        <v>0</v>
      </c>
      <c r="BF102" s="20"/>
      <c r="BG102" s="20">
        <f>IFERROR(ROUND(((INDEX('Stock List'!$M$11:$M$1010, MATCH(N102, 'Stock List'!$K$11:$K$1010, 0))/INDEX('Stock List'!$L$11:$L$1010, MATCH(N102, 'Stock List'!$K$11:$K$1010, 0)))*M102), 2), 0)</f>
        <v>0</v>
      </c>
      <c r="BH102" s="20"/>
      <c r="BI102" s="20">
        <f>IFERROR(ROUND(((INDEX('Stock List'!$M$11:$M$1010, MATCH(P102, 'Stock List'!$K$11:$K$1010, 0))/INDEX('Stock List'!$L$11:$L$1010, MATCH(P102, 'Stock List'!$K$11:$K$1010, 0)))*O102), 2), 0)</f>
        <v>0</v>
      </c>
      <c r="BJ102" s="20"/>
      <c r="BK102" s="20">
        <f>IFERROR(ROUND(((INDEX('Stock List'!$M$11:$M$1010, MATCH(R102, 'Stock List'!$K$11:$K$1010, 0))/INDEX('Stock List'!$L$11:$L$1010, MATCH(R102, 'Stock List'!$K$11:$K$1010, 0)))*Q102), 2), 0)</f>
        <v>0</v>
      </c>
      <c r="BL102" s="20"/>
      <c r="BM102" s="20">
        <f>IFERROR(ROUND(((INDEX('Stock List'!$M$11:$M$1010, MATCH(T102, 'Stock List'!$K$11:$K$1010, 0))/INDEX('Stock List'!$L$11:$L$1010, MATCH(T102, 'Stock List'!$K$11:$K$1010, 0)))*S102), 2), 0)</f>
        <v>0</v>
      </c>
      <c r="BN102" s="20"/>
      <c r="BO102" s="20">
        <f>IFERROR(ROUND(((INDEX('Stock List'!$M$11:$M$1010, MATCH(V102, 'Stock List'!$K$11:$K$1010, 0))/INDEX('Stock List'!$L$11:$L$1010, MATCH(V102, 'Stock List'!$K$11:$K$1010, 0)))*U102), 2), 0)</f>
        <v>0</v>
      </c>
      <c r="BP102" s="20"/>
      <c r="BQ102" s="20">
        <f>IFERROR(ROUND(((INDEX('Stock List'!$M$11:$M$1010, MATCH(X102, 'Stock List'!$K$11:$K$1010, 0))/INDEX('Stock List'!$L$11:$L$1010, MATCH(X102, 'Stock List'!$K$11:$K$1010, 0)))*W102), 2), 0)</f>
        <v>0</v>
      </c>
      <c r="BR102" s="20"/>
      <c r="BS102" s="20">
        <f>IFERROR(ROUND(((INDEX('Stock List'!$M$11:$M$1010, MATCH(Z102, 'Stock List'!$K$11:$K$1010, 0))/INDEX('Stock List'!$L$11:$L$1010, MATCH(Z102, 'Stock List'!$K$11:$K$1010, 0)))*Y102), 2), 0)</f>
        <v>0</v>
      </c>
      <c r="BT102" s="20"/>
      <c r="BU102" s="20">
        <f>IFERROR(ROUND(((INDEX('Stock List'!$M$11:$M$1010, MATCH(AB102, 'Stock List'!$K$11:$K$1010, 0))/INDEX('Stock List'!$L$11:$L$1010, MATCH(AB102, 'Stock List'!$K$11:$K$1010, 0)))*AA102), 2), 0)</f>
        <v>0</v>
      </c>
      <c r="BV102" s="20"/>
      <c r="BW102" s="20">
        <f>IFERROR(ROUND(((INDEX('Stock List'!$M$11:$M$1010, MATCH(AD102, 'Stock List'!$K$11:$K$1010, 0))/INDEX('Stock List'!$L$11:$L$1010, MATCH(AD102, 'Stock List'!$K$11:$K$1010, 0)))*AC102), 2), 0)</f>
        <v>0</v>
      </c>
      <c r="BX102" s="20"/>
      <c r="BY102" s="20">
        <f>IFERROR(ROUND(((INDEX('Stock List'!$M$11:$M$1010, MATCH(AF102, 'Stock List'!$K$11:$K$1010, 0))/INDEX('Stock List'!$L$11:$L$1010, MATCH(AF102, 'Stock List'!$K$11:$K$1010, 0)))*AE102), 2), 0)</f>
        <v>0</v>
      </c>
      <c r="BZ102" s="20"/>
      <c r="CA102" s="20">
        <f>IFERROR(ROUND(((INDEX('Stock List'!$M$11:$M$1010, MATCH(AH102, 'Stock List'!$K$11:$K$1010, 0))/INDEX('Stock List'!$L$11:$L$1010, MATCH(AH102, 'Stock List'!$K$11:$K$1010, 0)))*AG102), 2), 0)</f>
        <v>0</v>
      </c>
      <c r="CB102" s="20"/>
      <c r="CC102" s="20">
        <f>IFERROR(ROUND(((INDEX('Stock List'!$M$11:$M$1010, MATCH(AJ102, 'Stock List'!$K$11:$K$1010, 0))/INDEX('Stock List'!$L$11:$L$1010, MATCH(AJ102, 'Stock List'!$K$11:$K$1010, 0)))*AI102), 2), 0)</f>
        <v>0</v>
      </c>
      <c r="CD102" s="20"/>
      <c r="CE102" s="20">
        <f>IFERROR(ROUND(((INDEX('Stock List'!$M$11:$M$1010, MATCH(AL102, 'Stock List'!$K$11:$K$1010, 0))/INDEX('Stock List'!$L$11:$L$1010, MATCH(AL102, 'Stock List'!$K$11:$K$1010, 0)))*AK102), 2), 0)</f>
        <v>0</v>
      </c>
      <c r="CF102" s="20"/>
      <c r="CG102" s="20">
        <f>IFERROR(ROUND(((INDEX('Stock List'!$M$11:$M$1010, MATCH(AN102, 'Stock List'!$K$11:$K$1010, 0))/INDEX('Stock List'!$L$11:$L$1010, MATCH(AN102, 'Stock List'!$K$11:$K$1010, 0)))*AM102), 2), 0)</f>
        <v>0</v>
      </c>
      <c r="CH102" s="20"/>
      <c r="CI102" s="20">
        <f>IFERROR(ROUND(((INDEX('Stock List'!$M$11:$M$1010, MATCH(AP102, 'Stock List'!$K$11:$K$1010, 0))/INDEX('Stock List'!$L$11:$L$1010, MATCH(AP102, 'Stock List'!$K$11:$K$1010, 0)))*AO102), 2), 0)</f>
        <v>0</v>
      </c>
      <c r="CJ102" s="20"/>
      <c r="CK102" s="20">
        <f>IFERROR(ROUND(((INDEX('Stock List'!$M$11:$M$1010, MATCH(AR102, 'Stock List'!$K$11:$K$1010, 0))/INDEX('Stock List'!$L$11:$L$1010, MATCH(AR102, 'Stock List'!$K$11:$K$1010, 0)))*AQ102), 2), 0)</f>
        <v>0</v>
      </c>
      <c r="CL102" s="20"/>
      <c r="CM102" s="20">
        <f>IFERROR(ROUND(((INDEX('Stock List'!$M$11:$M$1010, MATCH(AT102, 'Stock List'!$K$11:$K$1010, 0))/INDEX('Stock List'!$L$11:$L$1010, MATCH(AT102, 'Stock List'!$K$11:$K$1010, 0)))*AS102), 2), 0)</f>
        <v>0</v>
      </c>
      <c r="CN102" s="20"/>
      <c r="CO102" s="20">
        <f>IFERROR(ROUND(((INDEX('Stock List'!$M$11:$M$1010, MATCH(AV102, 'Stock List'!$K$11:$K$1010, 0))/INDEX('Stock List'!$L$11:$L$1010, MATCH(AV102, 'Stock List'!$K$11:$K$1010, 0)))*AU102), 2), 0)</f>
        <v>0</v>
      </c>
      <c r="CP102" s="20"/>
      <c r="CQ102" s="20">
        <f>IFERROR(ROUND(((INDEX('Stock List'!$M$11:$M$1010, MATCH(AX102, 'Stock List'!$K$11:$K$1010, 0))/INDEX('Stock List'!$L$11:$L$1010, MATCH(AX102, 'Stock List'!$K$11:$K$1010, 0)))*AW102), 2), 0)</f>
        <v>0</v>
      </c>
      <c r="CR102" s="22"/>
      <c r="CT102" s="106" t="str">
        <f t="shared" si="94"/>
        <v/>
      </c>
      <c r="CU102" s="22" t="str">
        <f t="shared" si="95"/>
        <v/>
      </c>
      <c r="CX102" s="106" t="str">
        <f t="shared" si="96"/>
        <v/>
      </c>
      <c r="CY102" s="20" t="str">
        <f t="shared" si="97"/>
        <v/>
      </c>
      <c r="CZ102" s="22" t="str">
        <f t="shared" si="98"/>
        <v/>
      </c>
      <c r="DB102" s="76" t="str">
        <f>IF($H102="", "", COUNTIF($G$11:$G$1010, "&gt;"&amp;$G102)+1+COUNTIF($G$11:$G102, $G102)-1)</f>
        <v/>
      </c>
      <c r="DC102" s="76" t="str">
        <f>IF($H102="", "", COUNTIF($CZ$11:$CZ$1010, "&gt;"&amp;$CZ102)+1+COUNTIF($CZ$11:$CZ102, $CZ102)-1)</f>
        <v/>
      </c>
      <c r="DE102" s="147" t="str">
        <f t="shared" si="99"/>
        <v/>
      </c>
      <c r="DF102" s="148"/>
      <c r="DG102" s="19" t="str">
        <f t="shared" si="100"/>
        <v/>
      </c>
      <c r="DH102" s="153" t="str">
        <f t="shared" si="101"/>
        <v/>
      </c>
      <c r="DI102" s="19" t="str">
        <f t="shared" si="53"/>
        <v/>
      </c>
      <c r="DJ102" s="153" t="str">
        <f t="shared" si="54"/>
        <v/>
      </c>
      <c r="DK102" s="19" t="str">
        <f t="shared" si="55"/>
        <v/>
      </c>
      <c r="DL102" s="153" t="str">
        <f t="shared" si="56"/>
        <v/>
      </c>
      <c r="DM102" s="19" t="str">
        <f t="shared" si="57"/>
        <v/>
      </c>
      <c r="DN102" s="153" t="str">
        <f t="shared" si="58"/>
        <v/>
      </c>
      <c r="DO102" s="19" t="str">
        <f t="shared" si="59"/>
        <v/>
      </c>
      <c r="DP102" s="153" t="str">
        <f t="shared" si="60"/>
        <v/>
      </c>
      <c r="DQ102" s="19" t="str">
        <f t="shared" si="61"/>
        <v/>
      </c>
      <c r="DR102" s="153" t="str">
        <f t="shared" si="62"/>
        <v/>
      </c>
      <c r="DS102" s="19" t="str">
        <f t="shared" si="63"/>
        <v/>
      </c>
      <c r="DT102" s="153" t="str">
        <f t="shared" si="64"/>
        <v/>
      </c>
      <c r="DU102" s="19" t="str">
        <f t="shared" si="65"/>
        <v/>
      </c>
      <c r="DV102" s="153" t="str">
        <f t="shared" si="66"/>
        <v/>
      </c>
      <c r="DW102" s="19" t="str">
        <f t="shared" si="67"/>
        <v/>
      </c>
      <c r="DX102" s="153" t="str">
        <f t="shared" si="68"/>
        <v/>
      </c>
      <c r="DY102" s="19" t="str">
        <f t="shared" si="69"/>
        <v/>
      </c>
      <c r="DZ102" s="153" t="str">
        <f t="shared" si="70"/>
        <v/>
      </c>
      <c r="EA102" s="19" t="str">
        <f t="shared" si="71"/>
        <v/>
      </c>
      <c r="EB102" s="153" t="str">
        <f t="shared" si="72"/>
        <v/>
      </c>
      <c r="EC102" s="19" t="str">
        <f t="shared" si="73"/>
        <v/>
      </c>
      <c r="ED102" s="153" t="str">
        <f t="shared" si="74"/>
        <v/>
      </c>
      <c r="EE102" s="19" t="str">
        <f t="shared" si="75"/>
        <v/>
      </c>
      <c r="EF102" s="153" t="str">
        <f t="shared" si="76"/>
        <v/>
      </c>
      <c r="EG102" s="19" t="str">
        <f t="shared" si="77"/>
        <v/>
      </c>
      <c r="EH102" s="153" t="str">
        <f t="shared" si="78"/>
        <v/>
      </c>
      <c r="EI102" s="19" t="str">
        <f t="shared" si="79"/>
        <v/>
      </c>
      <c r="EJ102" s="153" t="str">
        <f t="shared" si="80"/>
        <v/>
      </c>
      <c r="EK102" s="19" t="str">
        <f t="shared" si="81"/>
        <v/>
      </c>
      <c r="EL102" s="153" t="str">
        <f t="shared" si="82"/>
        <v/>
      </c>
      <c r="EM102" s="19" t="str">
        <f t="shared" si="83"/>
        <v/>
      </c>
      <c r="EN102" s="153" t="str">
        <f t="shared" si="84"/>
        <v/>
      </c>
      <c r="EO102" s="19" t="str">
        <f t="shared" si="85"/>
        <v/>
      </c>
      <c r="EP102" s="153" t="str">
        <f t="shared" si="86"/>
        <v/>
      </c>
      <c r="EQ102" s="19" t="str">
        <f t="shared" si="87"/>
        <v/>
      </c>
      <c r="ER102" s="153" t="str">
        <f t="shared" si="88"/>
        <v/>
      </c>
      <c r="ES102" s="19" t="str">
        <f t="shared" si="89"/>
        <v/>
      </c>
      <c r="ET102" s="153" t="str">
        <f t="shared" si="90"/>
        <v/>
      </c>
    </row>
    <row r="103" spans="1:150" x14ac:dyDescent="0.25">
      <c r="A103" s="31"/>
      <c r="B103" s="91" t="str">
        <f t="shared" si="91"/>
        <v/>
      </c>
      <c r="C103" s="20" t="str">
        <f t="shared" si="51"/>
        <v/>
      </c>
      <c r="D103" s="97" t="str">
        <f t="shared" si="52"/>
        <v/>
      </c>
      <c r="E103" s="62" t="str">
        <f t="shared" si="92"/>
        <v/>
      </c>
      <c r="F103" s="31"/>
      <c r="G103" s="282"/>
      <c r="H103" s="283"/>
      <c r="I103" s="284"/>
      <c r="J103" s="285"/>
      <c r="K103" s="286"/>
      <c r="L103" s="287"/>
      <c r="M103" s="288"/>
      <c r="N103" s="287"/>
      <c r="O103" s="288"/>
      <c r="P103" s="287"/>
      <c r="Q103" s="288"/>
      <c r="R103" s="287"/>
      <c r="S103" s="288"/>
      <c r="T103" s="287"/>
      <c r="U103" s="288"/>
      <c r="V103" s="287"/>
      <c r="W103" s="288"/>
      <c r="X103" s="287"/>
      <c r="Y103" s="288"/>
      <c r="Z103" s="287"/>
      <c r="AA103" s="288"/>
      <c r="AB103" s="287"/>
      <c r="AC103" s="288"/>
      <c r="AD103" s="287"/>
      <c r="AE103" s="288"/>
      <c r="AF103" s="287"/>
      <c r="AG103" s="288"/>
      <c r="AH103" s="287"/>
      <c r="AI103" s="288"/>
      <c r="AJ103" s="287"/>
      <c r="AK103" s="288"/>
      <c r="AL103" s="287"/>
      <c r="AM103" s="288"/>
      <c r="AN103" s="287"/>
      <c r="AO103" s="288"/>
      <c r="AP103" s="287"/>
      <c r="AQ103" s="288"/>
      <c r="AR103" s="287"/>
      <c r="AS103" s="288"/>
      <c r="AT103" s="287"/>
      <c r="AU103" s="288"/>
      <c r="AV103" s="287"/>
      <c r="AW103" s="288"/>
      <c r="AX103" s="287"/>
      <c r="AY103" s="31"/>
      <c r="BA103" s="76" t="str">
        <f t="shared" si="93"/>
        <v/>
      </c>
      <c r="BC103" s="76" t="str">
        <f>IF('Stock List'!$K103="", "", 'Stock List'!$K103)</f>
        <v/>
      </c>
      <c r="BE103" s="106">
        <f>IFERROR(ROUND(((INDEX('Stock List'!$M$11:$M$1010, MATCH(L103, 'Stock List'!$K$11:$K$1010, 0))/INDEX('Stock List'!$L$11:$L$1010, MATCH(L103, 'Stock List'!$K$11:$K$1010, 0)))*K103), 2), 0)</f>
        <v>0</v>
      </c>
      <c r="BF103" s="20"/>
      <c r="BG103" s="20">
        <f>IFERROR(ROUND(((INDEX('Stock List'!$M$11:$M$1010, MATCH(N103, 'Stock List'!$K$11:$K$1010, 0))/INDEX('Stock List'!$L$11:$L$1010, MATCH(N103, 'Stock List'!$K$11:$K$1010, 0)))*M103), 2), 0)</f>
        <v>0</v>
      </c>
      <c r="BH103" s="20"/>
      <c r="BI103" s="20">
        <f>IFERROR(ROUND(((INDEX('Stock List'!$M$11:$M$1010, MATCH(P103, 'Stock List'!$K$11:$K$1010, 0))/INDEX('Stock List'!$L$11:$L$1010, MATCH(P103, 'Stock List'!$K$11:$K$1010, 0)))*O103), 2), 0)</f>
        <v>0</v>
      </c>
      <c r="BJ103" s="20"/>
      <c r="BK103" s="20">
        <f>IFERROR(ROUND(((INDEX('Stock List'!$M$11:$M$1010, MATCH(R103, 'Stock List'!$K$11:$K$1010, 0))/INDEX('Stock List'!$L$11:$L$1010, MATCH(R103, 'Stock List'!$K$11:$K$1010, 0)))*Q103), 2), 0)</f>
        <v>0</v>
      </c>
      <c r="BL103" s="20"/>
      <c r="BM103" s="20">
        <f>IFERROR(ROUND(((INDEX('Stock List'!$M$11:$M$1010, MATCH(T103, 'Stock List'!$K$11:$K$1010, 0))/INDEX('Stock List'!$L$11:$L$1010, MATCH(T103, 'Stock List'!$K$11:$K$1010, 0)))*S103), 2), 0)</f>
        <v>0</v>
      </c>
      <c r="BN103" s="20"/>
      <c r="BO103" s="20">
        <f>IFERROR(ROUND(((INDEX('Stock List'!$M$11:$M$1010, MATCH(V103, 'Stock List'!$K$11:$K$1010, 0))/INDEX('Stock List'!$L$11:$L$1010, MATCH(V103, 'Stock List'!$K$11:$K$1010, 0)))*U103), 2), 0)</f>
        <v>0</v>
      </c>
      <c r="BP103" s="20"/>
      <c r="BQ103" s="20">
        <f>IFERROR(ROUND(((INDEX('Stock List'!$M$11:$M$1010, MATCH(X103, 'Stock List'!$K$11:$K$1010, 0))/INDEX('Stock List'!$L$11:$L$1010, MATCH(X103, 'Stock List'!$K$11:$K$1010, 0)))*W103), 2), 0)</f>
        <v>0</v>
      </c>
      <c r="BR103" s="20"/>
      <c r="BS103" s="20">
        <f>IFERROR(ROUND(((INDEX('Stock List'!$M$11:$M$1010, MATCH(Z103, 'Stock List'!$K$11:$K$1010, 0))/INDEX('Stock List'!$L$11:$L$1010, MATCH(Z103, 'Stock List'!$K$11:$K$1010, 0)))*Y103), 2), 0)</f>
        <v>0</v>
      </c>
      <c r="BT103" s="20"/>
      <c r="BU103" s="20">
        <f>IFERROR(ROUND(((INDEX('Stock List'!$M$11:$M$1010, MATCH(AB103, 'Stock List'!$K$11:$K$1010, 0))/INDEX('Stock List'!$L$11:$L$1010, MATCH(AB103, 'Stock List'!$K$11:$K$1010, 0)))*AA103), 2), 0)</f>
        <v>0</v>
      </c>
      <c r="BV103" s="20"/>
      <c r="BW103" s="20">
        <f>IFERROR(ROUND(((INDEX('Stock List'!$M$11:$M$1010, MATCH(AD103, 'Stock List'!$K$11:$K$1010, 0))/INDEX('Stock List'!$L$11:$L$1010, MATCH(AD103, 'Stock List'!$K$11:$K$1010, 0)))*AC103), 2), 0)</f>
        <v>0</v>
      </c>
      <c r="BX103" s="20"/>
      <c r="BY103" s="20">
        <f>IFERROR(ROUND(((INDEX('Stock List'!$M$11:$M$1010, MATCH(AF103, 'Stock List'!$K$11:$K$1010, 0))/INDEX('Stock List'!$L$11:$L$1010, MATCH(AF103, 'Stock List'!$K$11:$K$1010, 0)))*AE103), 2), 0)</f>
        <v>0</v>
      </c>
      <c r="BZ103" s="20"/>
      <c r="CA103" s="20">
        <f>IFERROR(ROUND(((INDEX('Stock List'!$M$11:$M$1010, MATCH(AH103, 'Stock List'!$K$11:$K$1010, 0))/INDEX('Stock List'!$L$11:$L$1010, MATCH(AH103, 'Stock List'!$K$11:$K$1010, 0)))*AG103), 2), 0)</f>
        <v>0</v>
      </c>
      <c r="CB103" s="20"/>
      <c r="CC103" s="20">
        <f>IFERROR(ROUND(((INDEX('Stock List'!$M$11:$M$1010, MATCH(AJ103, 'Stock List'!$K$11:$K$1010, 0))/INDEX('Stock List'!$L$11:$L$1010, MATCH(AJ103, 'Stock List'!$K$11:$K$1010, 0)))*AI103), 2), 0)</f>
        <v>0</v>
      </c>
      <c r="CD103" s="20"/>
      <c r="CE103" s="20">
        <f>IFERROR(ROUND(((INDEX('Stock List'!$M$11:$M$1010, MATCH(AL103, 'Stock List'!$K$11:$K$1010, 0))/INDEX('Stock List'!$L$11:$L$1010, MATCH(AL103, 'Stock List'!$K$11:$K$1010, 0)))*AK103), 2), 0)</f>
        <v>0</v>
      </c>
      <c r="CF103" s="20"/>
      <c r="CG103" s="20">
        <f>IFERROR(ROUND(((INDEX('Stock List'!$M$11:$M$1010, MATCH(AN103, 'Stock List'!$K$11:$K$1010, 0))/INDEX('Stock List'!$L$11:$L$1010, MATCH(AN103, 'Stock List'!$K$11:$K$1010, 0)))*AM103), 2), 0)</f>
        <v>0</v>
      </c>
      <c r="CH103" s="20"/>
      <c r="CI103" s="20">
        <f>IFERROR(ROUND(((INDEX('Stock List'!$M$11:$M$1010, MATCH(AP103, 'Stock List'!$K$11:$K$1010, 0))/INDEX('Stock List'!$L$11:$L$1010, MATCH(AP103, 'Stock List'!$K$11:$K$1010, 0)))*AO103), 2), 0)</f>
        <v>0</v>
      </c>
      <c r="CJ103" s="20"/>
      <c r="CK103" s="20">
        <f>IFERROR(ROUND(((INDEX('Stock List'!$M$11:$M$1010, MATCH(AR103, 'Stock List'!$K$11:$K$1010, 0))/INDEX('Stock List'!$L$11:$L$1010, MATCH(AR103, 'Stock List'!$K$11:$K$1010, 0)))*AQ103), 2), 0)</f>
        <v>0</v>
      </c>
      <c r="CL103" s="20"/>
      <c r="CM103" s="20">
        <f>IFERROR(ROUND(((INDEX('Stock List'!$M$11:$M$1010, MATCH(AT103, 'Stock List'!$K$11:$K$1010, 0))/INDEX('Stock List'!$L$11:$L$1010, MATCH(AT103, 'Stock List'!$K$11:$K$1010, 0)))*AS103), 2), 0)</f>
        <v>0</v>
      </c>
      <c r="CN103" s="20"/>
      <c r="CO103" s="20">
        <f>IFERROR(ROUND(((INDEX('Stock List'!$M$11:$M$1010, MATCH(AV103, 'Stock List'!$K$11:$K$1010, 0))/INDEX('Stock List'!$L$11:$L$1010, MATCH(AV103, 'Stock List'!$K$11:$K$1010, 0)))*AU103), 2), 0)</f>
        <v>0</v>
      </c>
      <c r="CP103" s="20"/>
      <c r="CQ103" s="20">
        <f>IFERROR(ROUND(((INDEX('Stock List'!$M$11:$M$1010, MATCH(AX103, 'Stock List'!$K$11:$K$1010, 0))/INDEX('Stock List'!$L$11:$L$1010, MATCH(AX103, 'Stock List'!$K$11:$K$1010, 0)))*AW103), 2), 0)</f>
        <v>0</v>
      </c>
      <c r="CR103" s="22"/>
      <c r="CT103" s="106" t="str">
        <f t="shared" si="94"/>
        <v/>
      </c>
      <c r="CU103" s="22" t="str">
        <f t="shared" si="95"/>
        <v/>
      </c>
      <c r="CX103" s="106" t="str">
        <f t="shared" si="96"/>
        <v/>
      </c>
      <c r="CY103" s="20" t="str">
        <f t="shared" si="97"/>
        <v/>
      </c>
      <c r="CZ103" s="22" t="str">
        <f t="shared" si="98"/>
        <v/>
      </c>
      <c r="DB103" s="76" t="str">
        <f>IF($H103="", "", COUNTIF($G$11:$G$1010, "&gt;"&amp;$G103)+1+COUNTIF($G$11:$G103, $G103)-1)</f>
        <v/>
      </c>
      <c r="DC103" s="76" t="str">
        <f>IF($H103="", "", COUNTIF($CZ$11:$CZ$1010, "&gt;"&amp;$CZ103)+1+COUNTIF($CZ$11:$CZ103, $CZ103)-1)</f>
        <v/>
      </c>
      <c r="DE103" s="147" t="str">
        <f t="shared" si="99"/>
        <v/>
      </c>
      <c r="DF103" s="148"/>
      <c r="DG103" s="19" t="str">
        <f t="shared" si="100"/>
        <v/>
      </c>
      <c r="DH103" s="153" t="str">
        <f t="shared" si="101"/>
        <v/>
      </c>
      <c r="DI103" s="19" t="str">
        <f t="shared" si="53"/>
        <v/>
      </c>
      <c r="DJ103" s="153" t="str">
        <f t="shared" si="54"/>
        <v/>
      </c>
      <c r="DK103" s="19" t="str">
        <f t="shared" si="55"/>
        <v/>
      </c>
      <c r="DL103" s="153" t="str">
        <f t="shared" si="56"/>
        <v/>
      </c>
      <c r="DM103" s="19" t="str">
        <f t="shared" si="57"/>
        <v/>
      </c>
      <c r="DN103" s="153" t="str">
        <f t="shared" si="58"/>
        <v/>
      </c>
      <c r="DO103" s="19" t="str">
        <f t="shared" si="59"/>
        <v/>
      </c>
      <c r="DP103" s="153" t="str">
        <f t="shared" si="60"/>
        <v/>
      </c>
      <c r="DQ103" s="19" t="str">
        <f t="shared" si="61"/>
        <v/>
      </c>
      <c r="DR103" s="153" t="str">
        <f t="shared" si="62"/>
        <v/>
      </c>
      <c r="DS103" s="19" t="str">
        <f t="shared" si="63"/>
        <v/>
      </c>
      <c r="DT103" s="153" t="str">
        <f t="shared" si="64"/>
        <v/>
      </c>
      <c r="DU103" s="19" t="str">
        <f t="shared" si="65"/>
        <v/>
      </c>
      <c r="DV103" s="153" t="str">
        <f t="shared" si="66"/>
        <v/>
      </c>
      <c r="DW103" s="19" t="str">
        <f t="shared" si="67"/>
        <v/>
      </c>
      <c r="DX103" s="153" t="str">
        <f t="shared" si="68"/>
        <v/>
      </c>
      <c r="DY103" s="19" t="str">
        <f t="shared" si="69"/>
        <v/>
      </c>
      <c r="DZ103" s="153" t="str">
        <f t="shared" si="70"/>
        <v/>
      </c>
      <c r="EA103" s="19" t="str">
        <f t="shared" si="71"/>
        <v/>
      </c>
      <c r="EB103" s="153" t="str">
        <f t="shared" si="72"/>
        <v/>
      </c>
      <c r="EC103" s="19" t="str">
        <f t="shared" si="73"/>
        <v/>
      </c>
      <c r="ED103" s="153" t="str">
        <f t="shared" si="74"/>
        <v/>
      </c>
      <c r="EE103" s="19" t="str">
        <f t="shared" si="75"/>
        <v/>
      </c>
      <c r="EF103" s="153" t="str">
        <f t="shared" si="76"/>
        <v/>
      </c>
      <c r="EG103" s="19" t="str">
        <f t="shared" si="77"/>
        <v/>
      </c>
      <c r="EH103" s="153" t="str">
        <f t="shared" si="78"/>
        <v/>
      </c>
      <c r="EI103" s="19" t="str">
        <f t="shared" si="79"/>
        <v/>
      </c>
      <c r="EJ103" s="153" t="str">
        <f t="shared" si="80"/>
        <v/>
      </c>
      <c r="EK103" s="19" t="str">
        <f t="shared" si="81"/>
        <v/>
      </c>
      <c r="EL103" s="153" t="str">
        <f t="shared" si="82"/>
        <v/>
      </c>
      <c r="EM103" s="19" t="str">
        <f t="shared" si="83"/>
        <v/>
      </c>
      <c r="EN103" s="153" t="str">
        <f t="shared" si="84"/>
        <v/>
      </c>
      <c r="EO103" s="19" t="str">
        <f t="shared" si="85"/>
        <v/>
      </c>
      <c r="EP103" s="153" t="str">
        <f t="shared" si="86"/>
        <v/>
      </c>
      <c r="EQ103" s="19" t="str">
        <f t="shared" si="87"/>
        <v/>
      </c>
      <c r="ER103" s="153" t="str">
        <f t="shared" si="88"/>
        <v/>
      </c>
      <c r="ES103" s="19" t="str">
        <f t="shared" si="89"/>
        <v/>
      </c>
      <c r="ET103" s="153" t="str">
        <f t="shared" si="90"/>
        <v/>
      </c>
    </row>
    <row r="104" spans="1:150" x14ac:dyDescent="0.25">
      <c r="A104" s="31"/>
      <c r="B104" s="91" t="str">
        <f t="shared" si="91"/>
        <v/>
      </c>
      <c r="C104" s="20" t="str">
        <f t="shared" si="51"/>
        <v/>
      </c>
      <c r="D104" s="97" t="str">
        <f t="shared" si="52"/>
        <v/>
      </c>
      <c r="E104" s="62" t="str">
        <f t="shared" si="92"/>
        <v/>
      </c>
      <c r="F104" s="31"/>
      <c r="G104" s="282"/>
      <c r="H104" s="283"/>
      <c r="I104" s="284"/>
      <c r="J104" s="285"/>
      <c r="K104" s="286"/>
      <c r="L104" s="287"/>
      <c r="M104" s="288"/>
      <c r="N104" s="287"/>
      <c r="O104" s="288"/>
      <c r="P104" s="287"/>
      <c r="Q104" s="288"/>
      <c r="R104" s="287"/>
      <c r="S104" s="288"/>
      <c r="T104" s="287"/>
      <c r="U104" s="288"/>
      <c r="V104" s="287"/>
      <c r="W104" s="288"/>
      <c r="X104" s="287"/>
      <c r="Y104" s="288"/>
      <c r="Z104" s="287"/>
      <c r="AA104" s="288"/>
      <c r="AB104" s="287"/>
      <c r="AC104" s="288"/>
      <c r="AD104" s="287"/>
      <c r="AE104" s="288"/>
      <c r="AF104" s="287"/>
      <c r="AG104" s="288"/>
      <c r="AH104" s="287"/>
      <c r="AI104" s="288"/>
      <c r="AJ104" s="287"/>
      <c r="AK104" s="288"/>
      <c r="AL104" s="287"/>
      <c r="AM104" s="288"/>
      <c r="AN104" s="287"/>
      <c r="AO104" s="288"/>
      <c r="AP104" s="287"/>
      <c r="AQ104" s="288"/>
      <c r="AR104" s="287"/>
      <c r="AS104" s="288"/>
      <c r="AT104" s="287"/>
      <c r="AU104" s="288"/>
      <c r="AV104" s="287"/>
      <c r="AW104" s="288"/>
      <c r="AX104" s="287"/>
      <c r="AY104" s="31"/>
      <c r="BA104" s="76" t="str">
        <f t="shared" si="93"/>
        <v/>
      </c>
      <c r="BC104" s="76" t="str">
        <f>IF('Stock List'!$K104="", "", 'Stock List'!$K104)</f>
        <v/>
      </c>
      <c r="BE104" s="106">
        <f>IFERROR(ROUND(((INDEX('Stock List'!$M$11:$M$1010, MATCH(L104, 'Stock List'!$K$11:$K$1010, 0))/INDEX('Stock List'!$L$11:$L$1010, MATCH(L104, 'Stock List'!$K$11:$K$1010, 0)))*K104), 2), 0)</f>
        <v>0</v>
      </c>
      <c r="BF104" s="20"/>
      <c r="BG104" s="20">
        <f>IFERROR(ROUND(((INDEX('Stock List'!$M$11:$M$1010, MATCH(N104, 'Stock List'!$K$11:$K$1010, 0))/INDEX('Stock List'!$L$11:$L$1010, MATCH(N104, 'Stock List'!$K$11:$K$1010, 0)))*M104), 2), 0)</f>
        <v>0</v>
      </c>
      <c r="BH104" s="20"/>
      <c r="BI104" s="20">
        <f>IFERROR(ROUND(((INDEX('Stock List'!$M$11:$M$1010, MATCH(P104, 'Stock List'!$K$11:$K$1010, 0))/INDEX('Stock List'!$L$11:$L$1010, MATCH(P104, 'Stock List'!$K$11:$K$1010, 0)))*O104), 2), 0)</f>
        <v>0</v>
      </c>
      <c r="BJ104" s="20"/>
      <c r="BK104" s="20">
        <f>IFERROR(ROUND(((INDEX('Stock List'!$M$11:$M$1010, MATCH(R104, 'Stock List'!$K$11:$K$1010, 0))/INDEX('Stock List'!$L$11:$L$1010, MATCH(R104, 'Stock List'!$K$11:$K$1010, 0)))*Q104), 2), 0)</f>
        <v>0</v>
      </c>
      <c r="BL104" s="20"/>
      <c r="BM104" s="20">
        <f>IFERROR(ROUND(((INDEX('Stock List'!$M$11:$M$1010, MATCH(T104, 'Stock List'!$K$11:$K$1010, 0))/INDEX('Stock List'!$L$11:$L$1010, MATCH(T104, 'Stock List'!$K$11:$K$1010, 0)))*S104), 2), 0)</f>
        <v>0</v>
      </c>
      <c r="BN104" s="20"/>
      <c r="BO104" s="20">
        <f>IFERROR(ROUND(((INDEX('Stock List'!$M$11:$M$1010, MATCH(V104, 'Stock List'!$K$11:$K$1010, 0))/INDEX('Stock List'!$L$11:$L$1010, MATCH(V104, 'Stock List'!$K$11:$K$1010, 0)))*U104), 2), 0)</f>
        <v>0</v>
      </c>
      <c r="BP104" s="20"/>
      <c r="BQ104" s="20">
        <f>IFERROR(ROUND(((INDEX('Stock List'!$M$11:$M$1010, MATCH(X104, 'Stock List'!$K$11:$K$1010, 0))/INDEX('Stock List'!$L$11:$L$1010, MATCH(X104, 'Stock List'!$K$11:$K$1010, 0)))*W104), 2), 0)</f>
        <v>0</v>
      </c>
      <c r="BR104" s="20"/>
      <c r="BS104" s="20">
        <f>IFERROR(ROUND(((INDEX('Stock List'!$M$11:$M$1010, MATCH(Z104, 'Stock List'!$K$11:$K$1010, 0))/INDEX('Stock List'!$L$11:$L$1010, MATCH(Z104, 'Stock List'!$K$11:$K$1010, 0)))*Y104), 2), 0)</f>
        <v>0</v>
      </c>
      <c r="BT104" s="20"/>
      <c r="BU104" s="20">
        <f>IFERROR(ROUND(((INDEX('Stock List'!$M$11:$M$1010, MATCH(AB104, 'Stock List'!$K$11:$K$1010, 0))/INDEX('Stock List'!$L$11:$L$1010, MATCH(AB104, 'Stock List'!$K$11:$K$1010, 0)))*AA104), 2), 0)</f>
        <v>0</v>
      </c>
      <c r="BV104" s="20"/>
      <c r="BW104" s="20">
        <f>IFERROR(ROUND(((INDEX('Stock List'!$M$11:$M$1010, MATCH(AD104, 'Stock List'!$K$11:$K$1010, 0))/INDEX('Stock List'!$L$11:$L$1010, MATCH(AD104, 'Stock List'!$K$11:$K$1010, 0)))*AC104), 2), 0)</f>
        <v>0</v>
      </c>
      <c r="BX104" s="20"/>
      <c r="BY104" s="20">
        <f>IFERROR(ROUND(((INDEX('Stock List'!$M$11:$M$1010, MATCH(AF104, 'Stock List'!$K$11:$K$1010, 0))/INDEX('Stock List'!$L$11:$L$1010, MATCH(AF104, 'Stock List'!$K$11:$K$1010, 0)))*AE104), 2), 0)</f>
        <v>0</v>
      </c>
      <c r="BZ104" s="20"/>
      <c r="CA104" s="20">
        <f>IFERROR(ROUND(((INDEX('Stock List'!$M$11:$M$1010, MATCH(AH104, 'Stock List'!$K$11:$K$1010, 0))/INDEX('Stock List'!$L$11:$L$1010, MATCH(AH104, 'Stock List'!$K$11:$K$1010, 0)))*AG104), 2), 0)</f>
        <v>0</v>
      </c>
      <c r="CB104" s="20"/>
      <c r="CC104" s="20">
        <f>IFERROR(ROUND(((INDEX('Stock List'!$M$11:$M$1010, MATCH(AJ104, 'Stock List'!$K$11:$K$1010, 0))/INDEX('Stock List'!$L$11:$L$1010, MATCH(AJ104, 'Stock List'!$K$11:$K$1010, 0)))*AI104), 2), 0)</f>
        <v>0</v>
      </c>
      <c r="CD104" s="20"/>
      <c r="CE104" s="20">
        <f>IFERROR(ROUND(((INDEX('Stock List'!$M$11:$M$1010, MATCH(AL104, 'Stock List'!$K$11:$K$1010, 0))/INDEX('Stock List'!$L$11:$L$1010, MATCH(AL104, 'Stock List'!$K$11:$K$1010, 0)))*AK104), 2), 0)</f>
        <v>0</v>
      </c>
      <c r="CF104" s="20"/>
      <c r="CG104" s="20">
        <f>IFERROR(ROUND(((INDEX('Stock List'!$M$11:$M$1010, MATCH(AN104, 'Stock List'!$K$11:$K$1010, 0))/INDEX('Stock List'!$L$11:$L$1010, MATCH(AN104, 'Stock List'!$K$11:$K$1010, 0)))*AM104), 2), 0)</f>
        <v>0</v>
      </c>
      <c r="CH104" s="20"/>
      <c r="CI104" s="20">
        <f>IFERROR(ROUND(((INDEX('Stock List'!$M$11:$M$1010, MATCH(AP104, 'Stock List'!$K$11:$K$1010, 0))/INDEX('Stock List'!$L$11:$L$1010, MATCH(AP104, 'Stock List'!$K$11:$K$1010, 0)))*AO104), 2), 0)</f>
        <v>0</v>
      </c>
      <c r="CJ104" s="20"/>
      <c r="CK104" s="20">
        <f>IFERROR(ROUND(((INDEX('Stock List'!$M$11:$M$1010, MATCH(AR104, 'Stock List'!$K$11:$K$1010, 0))/INDEX('Stock List'!$L$11:$L$1010, MATCH(AR104, 'Stock List'!$K$11:$K$1010, 0)))*AQ104), 2), 0)</f>
        <v>0</v>
      </c>
      <c r="CL104" s="20"/>
      <c r="CM104" s="20">
        <f>IFERROR(ROUND(((INDEX('Stock List'!$M$11:$M$1010, MATCH(AT104, 'Stock List'!$K$11:$K$1010, 0))/INDEX('Stock List'!$L$11:$L$1010, MATCH(AT104, 'Stock List'!$K$11:$K$1010, 0)))*AS104), 2), 0)</f>
        <v>0</v>
      </c>
      <c r="CN104" s="20"/>
      <c r="CO104" s="20">
        <f>IFERROR(ROUND(((INDEX('Stock List'!$M$11:$M$1010, MATCH(AV104, 'Stock List'!$K$11:$K$1010, 0))/INDEX('Stock List'!$L$11:$L$1010, MATCH(AV104, 'Stock List'!$K$11:$K$1010, 0)))*AU104), 2), 0)</f>
        <v>0</v>
      </c>
      <c r="CP104" s="20"/>
      <c r="CQ104" s="20">
        <f>IFERROR(ROUND(((INDEX('Stock List'!$M$11:$M$1010, MATCH(AX104, 'Stock List'!$K$11:$K$1010, 0))/INDEX('Stock List'!$L$11:$L$1010, MATCH(AX104, 'Stock List'!$K$11:$K$1010, 0)))*AW104), 2), 0)</f>
        <v>0</v>
      </c>
      <c r="CR104" s="22"/>
      <c r="CT104" s="106" t="str">
        <f t="shared" si="94"/>
        <v/>
      </c>
      <c r="CU104" s="22" t="str">
        <f t="shared" si="95"/>
        <v/>
      </c>
      <c r="CX104" s="106" t="str">
        <f t="shared" si="96"/>
        <v/>
      </c>
      <c r="CY104" s="20" t="str">
        <f t="shared" si="97"/>
        <v/>
      </c>
      <c r="CZ104" s="22" t="str">
        <f t="shared" si="98"/>
        <v/>
      </c>
      <c r="DB104" s="76" t="str">
        <f>IF($H104="", "", COUNTIF($G$11:$G$1010, "&gt;"&amp;$G104)+1+COUNTIF($G$11:$G104, $G104)-1)</f>
        <v/>
      </c>
      <c r="DC104" s="76" t="str">
        <f>IF($H104="", "", COUNTIF($CZ$11:$CZ$1010, "&gt;"&amp;$CZ104)+1+COUNTIF($CZ$11:$CZ104, $CZ104)-1)</f>
        <v/>
      </c>
      <c r="DE104" s="147" t="str">
        <f t="shared" si="99"/>
        <v/>
      </c>
      <c r="DF104" s="148"/>
      <c r="DG104" s="19" t="str">
        <f t="shared" si="100"/>
        <v/>
      </c>
      <c r="DH104" s="153" t="str">
        <f t="shared" si="101"/>
        <v/>
      </c>
      <c r="DI104" s="19" t="str">
        <f t="shared" si="53"/>
        <v/>
      </c>
      <c r="DJ104" s="153" t="str">
        <f t="shared" si="54"/>
        <v/>
      </c>
      <c r="DK104" s="19" t="str">
        <f t="shared" si="55"/>
        <v/>
      </c>
      <c r="DL104" s="153" t="str">
        <f t="shared" si="56"/>
        <v/>
      </c>
      <c r="DM104" s="19" t="str">
        <f t="shared" si="57"/>
        <v/>
      </c>
      <c r="DN104" s="153" t="str">
        <f t="shared" si="58"/>
        <v/>
      </c>
      <c r="DO104" s="19" t="str">
        <f t="shared" si="59"/>
        <v/>
      </c>
      <c r="DP104" s="153" t="str">
        <f t="shared" si="60"/>
        <v/>
      </c>
      <c r="DQ104" s="19" t="str">
        <f t="shared" si="61"/>
        <v/>
      </c>
      <c r="DR104" s="153" t="str">
        <f t="shared" si="62"/>
        <v/>
      </c>
      <c r="DS104" s="19" t="str">
        <f t="shared" si="63"/>
        <v/>
      </c>
      <c r="DT104" s="153" t="str">
        <f t="shared" si="64"/>
        <v/>
      </c>
      <c r="DU104" s="19" t="str">
        <f t="shared" si="65"/>
        <v/>
      </c>
      <c r="DV104" s="153" t="str">
        <f t="shared" si="66"/>
        <v/>
      </c>
      <c r="DW104" s="19" t="str">
        <f t="shared" si="67"/>
        <v/>
      </c>
      <c r="DX104" s="153" t="str">
        <f t="shared" si="68"/>
        <v/>
      </c>
      <c r="DY104" s="19" t="str">
        <f t="shared" si="69"/>
        <v/>
      </c>
      <c r="DZ104" s="153" t="str">
        <f t="shared" si="70"/>
        <v/>
      </c>
      <c r="EA104" s="19" t="str">
        <f t="shared" si="71"/>
        <v/>
      </c>
      <c r="EB104" s="153" t="str">
        <f t="shared" si="72"/>
        <v/>
      </c>
      <c r="EC104" s="19" t="str">
        <f t="shared" si="73"/>
        <v/>
      </c>
      <c r="ED104" s="153" t="str">
        <f t="shared" si="74"/>
        <v/>
      </c>
      <c r="EE104" s="19" t="str">
        <f t="shared" si="75"/>
        <v/>
      </c>
      <c r="EF104" s="153" t="str">
        <f t="shared" si="76"/>
        <v/>
      </c>
      <c r="EG104" s="19" t="str">
        <f t="shared" si="77"/>
        <v/>
      </c>
      <c r="EH104" s="153" t="str">
        <f t="shared" si="78"/>
        <v/>
      </c>
      <c r="EI104" s="19" t="str">
        <f t="shared" si="79"/>
        <v/>
      </c>
      <c r="EJ104" s="153" t="str">
        <f t="shared" si="80"/>
        <v/>
      </c>
      <c r="EK104" s="19" t="str">
        <f t="shared" si="81"/>
        <v/>
      </c>
      <c r="EL104" s="153" t="str">
        <f t="shared" si="82"/>
        <v/>
      </c>
      <c r="EM104" s="19" t="str">
        <f t="shared" si="83"/>
        <v/>
      </c>
      <c r="EN104" s="153" t="str">
        <f t="shared" si="84"/>
        <v/>
      </c>
      <c r="EO104" s="19" t="str">
        <f t="shared" si="85"/>
        <v/>
      </c>
      <c r="EP104" s="153" t="str">
        <f t="shared" si="86"/>
        <v/>
      </c>
      <c r="EQ104" s="19" t="str">
        <f t="shared" si="87"/>
        <v/>
      </c>
      <c r="ER104" s="153" t="str">
        <f t="shared" si="88"/>
        <v/>
      </c>
      <c r="ES104" s="19" t="str">
        <f t="shared" si="89"/>
        <v/>
      </c>
      <c r="ET104" s="153" t="str">
        <f t="shared" si="90"/>
        <v/>
      </c>
    </row>
    <row r="105" spans="1:150" x14ac:dyDescent="0.25">
      <c r="A105" s="31"/>
      <c r="B105" s="91" t="str">
        <f t="shared" si="91"/>
        <v/>
      </c>
      <c r="C105" s="20" t="str">
        <f t="shared" si="51"/>
        <v/>
      </c>
      <c r="D105" s="97" t="str">
        <f t="shared" si="52"/>
        <v/>
      </c>
      <c r="E105" s="62" t="str">
        <f t="shared" si="92"/>
        <v/>
      </c>
      <c r="F105" s="31"/>
      <c r="G105" s="282"/>
      <c r="H105" s="283"/>
      <c r="I105" s="284"/>
      <c r="J105" s="285"/>
      <c r="K105" s="286"/>
      <c r="L105" s="287"/>
      <c r="M105" s="288"/>
      <c r="N105" s="287"/>
      <c r="O105" s="288"/>
      <c r="P105" s="287"/>
      <c r="Q105" s="288"/>
      <c r="R105" s="287"/>
      <c r="S105" s="288"/>
      <c r="T105" s="287"/>
      <c r="U105" s="288"/>
      <c r="V105" s="287"/>
      <c r="W105" s="288"/>
      <c r="X105" s="287"/>
      <c r="Y105" s="288"/>
      <c r="Z105" s="287"/>
      <c r="AA105" s="288"/>
      <c r="AB105" s="287"/>
      <c r="AC105" s="288"/>
      <c r="AD105" s="287"/>
      <c r="AE105" s="288"/>
      <c r="AF105" s="287"/>
      <c r="AG105" s="288"/>
      <c r="AH105" s="287"/>
      <c r="AI105" s="288"/>
      <c r="AJ105" s="287"/>
      <c r="AK105" s="288"/>
      <c r="AL105" s="287"/>
      <c r="AM105" s="288"/>
      <c r="AN105" s="287"/>
      <c r="AO105" s="288"/>
      <c r="AP105" s="287"/>
      <c r="AQ105" s="288"/>
      <c r="AR105" s="287"/>
      <c r="AS105" s="288"/>
      <c r="AT105" s="287"/>
      <c r="AU105" s="288"/>
      <c r="AV105" s="287"/>
      <c r="AW105" s="288"/>
      <c r="AX105" s="287"/>
      <c r="AY105" s="31"/>
      <c r="BA105" s="76" t="str">
        <f t="shared" si="93"/>
        <v/>
      </c>
      <c r="BC105" s="76" t="str">
        <f>IF('Stock List'!$K105="", "", 'Stock List'!$K105)</f>
        <v/>
      </c>
      <c r="BE105" s="106">
        <f>IFERROR(ROUND(((INDEX('Stock List'!$M$11:$M$1010, MATCH(L105, 'Stock List'!$K$11:$K$1010, 0))/INDEX('Stock List'!$L$11:$L$1010, MATCH(L105, 'Stock List'!$K$11:$K$1010, 0)))*K105), 2), 0)</f>
        <v>0</v>
      </c>
      <c r="BF105" s="20"/>
      <c r="BG105" s="20">
        <f>IFERROR(ROUND(((INDEX('Stock List'!$M$11:$M$1010, MATCH(N105, 'Stock List'!$K$11:$K$1010, 0))/INDEX('Stock List'!$L$11:$L$1010, MATCH(N105, 'Stock List'!$K$11:$K$1010, 0)))*M105), 2), 0)</f>
        <v>0</v>
      </c>
      <c r="BH105" s="20"/>
      <c r="BI105" s="20">
        <f>IFERROR(ROUND(((INDEX('Stock List'!$M$11:$M$1010, MATCH(P105, 'Stock List'!$K$11:$K$1010, 0))/INDEX('Stock List'!$L$11:$L$1010, MATCH(P105, 'Stock List'!$K$11:$K$1010, 0)))*O105), 2), 0)</f>
        <v>0</v>
      </c>
      <c r="BJ105" s="20"/>
      <c r="BK105" s="20">
        <f>IFERROR(ROUND(((INDEX('Stock List'!$M$11:$M$1010, MATCH(R105, 'Stock List'!$K$11:$K$1010, 0))/INDEX('Stock List'!$L$11:$L$1010, MATCH(R105, 'Stock List'!$K$11:$K$1010, 0)))*Q105), 2), 0)</f>
        <v>0</v>
      </c>
      <c r="BL105" s="20"/>
      <c r="BM105" s="20">
        <f>IFERROR(ROUND(((INDEX('Stock List'!$M$11:$M$1010, MATCH(T105, 'Stock List'!$K$11:$K$1010, 0))/INDEX('Stock List'!$L$11:$L$1010, MATCH(T105, 'Stock List'!$K$11:$K$1010, 0)))*S105), 2), 0)</f>
        <v>0</v>
      </c>
      <c r="BN105" s="20"/>
      <c r="BO105" s="20">
        <f>IFERROR(ROUND(((INDEX('Stock List'!$M$11:$M$1010, MATCH(V105, 'Stock List'!$K$11:$K$1010, 0))/INDEX('Stock List'!$L$11:$L$1010, MATCH(V105, 'Stock List'!$K$11:$K$1010, 0)))*U105), 2), 0)</f>
        <v>0</v>
      </c>
      <c r="BP105" s="20"/>
      <c r="BQ105" s="20">
        <f>IFERROR(ROUND(((INDEX('Stock List'!$M$11:$M$1010, MATCH(X105, 'Stock List'!$K$11:$K$1010, 0))/INDEX('Stock List'!$L$11:$L$1010, MATCH(X105, 'Stock List'!$K$11:$K$1010, 0)))*W105), 2), 0)</f>
        <v>0</v>
      </c>
      <c r="BR105" s="20"/>
      <c r="BS105" s="20">
        <f>IFERROR(ROUND(((INDEX('Stock List'!$M$11:$M$1010, MATCH(Z105, 'Stock List'!$K$11:$K$1010, 0))/INDEX('Stock List'!$L$11:$L$1010, MATCH(Z105, 'Stock List'!$K$11:$K$1010, 0)))*Y105), 2), 0)</f>
        <v>0</v>
      </c>
      <c r="BT105" s="20"/>
      <c r="BU105" s="20">
        <f>IFERROR(ROUND(((INDEX('Stock List'!$M$11:$M$1010, MATCH(AB105, 'Stock List'!$K$11:$K$1010, 0))/INDEX('Stock List'!$L$11:$L$1010, MATCH(AB105, 'Stock List'!$K$11:$K$1010, 0)))*AA105), 2), 0)</f>
        <v>0</v>
      </c>
      <c r="BV105" s="20"/>
      <c r="BW105" s="20">
        <f>IFERROR(ROUND(((INDEX('Stock List'!$M$11:$M$1010, MATCH(AD105, 'Stock List'!$K$11:$K$1010, 0))/INDEX('Stock List'!$L$11:$L$1010, MATCH(AD105, 'Stock List'!$K$11:$K$1010, 0)))*AC105), 2), 0)</f>
        <v>0</v>
      </c>
      <c r="BX105" s="20"/>
      <c r="BY105" s="20">
        <f>IFERROR(ROUND(((INDEX('Stock List'!$M$11:$M$1010, MATCH(AF105, 'Stock List'!$K$11:$K$1010, 0))/INDEX('Stock List'!$L$11:$L$1010, MATCH(AF105, 'Stock List'!$K$11:$K$1010, 0)))*AE105), 2), 0)</f>
        <v>0</v>
      </c>
      <c r="BZ105" s="20"/>
      <c r="CA105" s="20">
        <f>IFERROR(ROUND(((INDEX('Stock List'!$M$11:$M$1010, MATCH(AH105, 'Stock List'!$K$11:$K$1010, 0))/INDEX('Stock List'!$L$11:$L$1010, MATCH(AH105, 'Stock List'!$K$11:$K$1010, 0)))*AG105), 2), 0)</f>
        <v>0</v>
      </c>
      <c r="CB105" s="20"/>
      <c r="CC105" s="20">
        <f>IFERROR(ROUND(((INDEX('Stock List'!$M$11:$M$1010, MATCH(AJ105, 'Stock List'!$K$11:$K$1010, 0))/INDEX('Stock List'!$L$11:$L$1010, MATCH(AJ105, 'Stock List'!$K$11:$K$1010, 0)))*AI105), 2), 0)</f>
        <v>0</v>
      </c>
      <c r="CD105" s="20"/>
      <c r="CE105" s="20">
        <f>IFERROR(ROUND(((INDEX('Stock List'!$M$11:$M$1010, MATCH(AL105, 'Stock List'!$K$11:$K$1010, 0))/INDEX('Stock List'!$L$11:$L$1010, MATCH(AL105, 'Stock List'!$K$11:$K$1010, 0)))*AK105), 2), 0)</f>
        <v>0</v>
      </c>
      <c r="CF105" s="20"/>
      <c r="CG105" s="20">
        <f>IFERROR(ROUND(((INDEX('Stock List'!$M$11:$M$1010, MATCH(AN105, 'Stock List'!$K$11:$K$1010, 0))/INDEX('Stock List'!$L$11:$L$1010, MATCH(AN105, 'Stock List'!$K$11:$K$1010, 0)))*AM105), 2), 0)</f>
        <v>0</v>
      </c>
      <c r="CH105" s="20"/>
      <c r="CI105" s="20">
        <f>IFERROR(ROUND(((INDEX('Stock List'!$M$11:$M$1010, MATCH(AP105, 'Stock List'!$K$11:$K$1010, 0))/INDEX('Stock List'!$L$11:$L$1010, MATCH(AP105, 'Stock List'!$K$11:$K$1010, 0)))*AO105), 2), 0)</f>
        <v>0</v>
      </c>
      <c r="CJ105" s="20"/>
      <c r="CK105" s="20">
        <f>IFERROR(ROUND(((INDEX('Stock List'!$M$11:$M$1010, MATCH(AR105, 'Stock List'!$K$11:$K$1010, 0))/INDEX('Stock List'!$L$11:$L$1010, MATCH(AR105, 'Stock List'!$K$11:$K$1010, 0)))*AQ105), 2), 0)</f>
        <v>0</v>
      </c>
      <c r="CL105" s="20"/>
      <c r="CM105" s="20">
        <f>IFERROR(ROUND(((INDEX('Stock List'!$M$11:$M$1010, MATCH(AT105, 'Stock List'!$K$11:$K$1010, 0))/INDEX('Stock List'!$L$11:$L$1010, MATCH(AT105, 'Stock List'!$K$11:$K$1010, 0)))*AS105), 2), 0)</f>
        <v>0</v>
      </c>
      <c r="CN105" s="20"/>
      <c r="CO105" s="20">
        <f>IFERROR(ROUND(((INDEX('Stock List'!$M$11:$M$1010, MATCH(AV105, 'Stock List'!$K$11:$K$1010, 0))/INDEX('Stock List'!$L$11:$L$1010, MATCH(AV105, 'Stock List'!$K$11:$K$1010, 0)))*AU105), 2), 0)</f>
        <v>0</v>
      </c>
      <c r="CP105" s="20"/>
      <c r="CQ105" s="20">
        <f>IFERROR(ROUND(((INDEX('Stock List'!$M$11:$M$1010, MATCH(AX105, 'Stock List'!$K$11:$K$1010, 0))/INDEX('Stock List'!$L$11:$L$1010, MATCH(AX105, 'Stock List'!$K$11:$K$1010, 0)))*AW105), 2), 0)</f>
        <v>0</v>
      </c>
      <c r="CR105" s="22"/>
      <c r="CT105" s="106" t="str">
        <f t="shared" si="94"/>
        <v/>
      </c>
      <c r="CU105" s="22" t="str">
        <f t="shared" si="95"/>
        <v/>
      </c>
      <c r="CX105" s="106" t="str">
        <f t="shared" si="96"/>
        <v/>
      </c>
      <c r="CY105" s="20" t="str">
        <f t="shared" si="97"/>
        <v/>
      </c>
      <c r="CZ105" s="22" t="str">
        <f t="shared" si="98"/>
        <v/>
      </c>
      <c r="DB105" s="76" t="str">
        <f>IF($H105="", "", COUNTIF($G$11:$G$1010, "&gt;"&amp;$G105)+1+COUNTIF($G$11:$G105, $G105)-1)</f>
        <v/>
      </c>
      <c r="DC105" s="76" t="str">
        <f>IF($H105="", "", COUNTIF($CZ$11:$CZ$1010, "&gt;"&amp;$CZ105)+1+COUNTIF($CZ$11:$CZ105, $CZ105)-1)</f>
        <v/>
      </c>
      <c r="DE105" s="147" t="str">
        <f t="shared" si="99"/>
        <v/>
      </c>
      <c r="DF105" s="148"/>
      <c r="DG105" s="19" t="str">
        <f t="shared" si="100"/>
        <v/>
      </c>
      <c r="DH105" s="153" t="str">
        <f t="shared" si="101"/>
        <v/>
      </c>
      <c r="DI105" s="19" t="str">
        <f t="shared" si="53"/>
        <v/>
      </c>
      <c r="DJ105" s="153" t="str">
        <f t="shared" si="54"/>
        <v/>
      </c>
      <c r="DK105" s="19" t="str">
        <f t="shared" si="55"/>
        <v/>
      </c>
      <c r="DL105" s="153" t="str">
        <f t="shared" si="56"/>
        <v/>
      </c>
      <c r="DM105" s="19" t="str">
        <f t="shared" si="57"/>
        <v/>
      </c>
      <c r="DN105" s="153" t="str">
        <f t="shared" si="58"/>
        <v/>
      </c>
      <c r="DO105" s="19" t="str">
        <f t="shared" si="59"/>
        <v/>
      </c>
      <c r="DP105" s="153" t="str">
        <f t="shared" si="60"/>
        <v/>
      </c>
      <c r="DQ105" s="19" t="str">
        <f t="shared" si="61"/>
        <v/>
      </c>
      <c r="DR105" s="153" t="str">
        <f t="shared" si="62"/>
        <v/>
      </c>
      <c r="DS105" s="19" t="str">
        <f t="shared" si="63"/>
        <v/>
      </c>
      <c r="DT105" s="153" t="str">
        <f t="shared" si="64"/>
        <v/>
      </c>
      <c r="DU105" s="19" t="str">
        <f t="shared" si="65"/>
        <v/>
      </c>
      <c r="DV105" s="153" t="str">
        <f t="shared" si="66"/>
        <v/>
      </c>
      <c r="DW105" s="19" t="str">
        <f t="shared" si="67"/>
        <v/>
      </c>
      <c r="DX105" s="153" t="str">
        <f t="shared" si="68"/>
        <v/>
      </c>
      <c r="DY105" s="19" t="str">
        <f t="shared" si="69"/>
        <v/>
      </c>
      <c r="DZ105" s="153" t="str">
        <f t="shared" si="70"/>
        <v/>
      </c>
      <c r="EA105" s="19" t="str">
        <f t="shared" si="71"/>
        <v/>
      </c>
      <c r="EB105" s="153" t="str">
        <f t="shared" si="72"/>
        <v/>
      </c>
      <c r="EC105" s="19" t="str">
        <f t="shared" si="73"/>
        <v/>
      </c>
      <c r="ED105" s="153" t="str">
        <f t="shared" si="74"/>
        <v/>
      </c>
      <c r="EE105" s="19" t="str">
        <f t="shared" si="75"/>
        <v/>
      </c>
      <c r="EF105" s="153" t="str">
        <f t="shared" si="76"/>
        <v/>
      </c>
      <c r="EG105" s="19" t="str">
        <f t="shared" si="77"/>
        <v/>
      </c>
      <c r="EH105" s="153" t="str">
        <f t="shared" si="78"/>
        <v/>
      </c>
      <c r="EI105" s="19" t="str">
        <f t="shared" si="79"/>
        <v/>
      </c>
      <c r="EJ105" s="153" t="str">
        <f t="shared" si="80"/>
        <v/>
      </c>
      <c r="EK105" s="19" t="str">
        <f t="shared" si="81"/>
        <v/>
      </c>
      <c r="EL105" s="153" t="str">
        <f t="shared" si="82"/>
        <v/>
      </c>
      <c r="EM105" s="19" t="str">
        <f t="shared" si="83"/>
        <v/>
      </c>
      <c r="EN105" s="153" t="str">
        <f t="shared" si="84"/>
        <v/>
      </c>
      <c r="EO105" s="19" t="str">
        <f t="shared" si="85"/>
        <v/>
      </c>
      <c r="EP105" s="153" t="str">
        <f t="shared" si="86"/>
        <v/>
      </c>
      <c r="EQ105" s="19" t="str">
        <f t="shared" si="87"/>
        <v/>
      </c>
      <c r="ER105" s="153" t="str">
        <f t="shared" si="88"/>
        <v/>
      </c>
      <c r="ES105" s="19" t="str">
        <f t="shared" si="89"/>
        <v/>
      </c>
      <c r="ET105" s="153" t="str">
        <f t="shared" si="90"/>
        <v/>
      </c>
    </row>
    <row r="106" spans="1:150" x14ac:dyDescent="0.25">
      <c r="A106" s="31"/>
      <c r="B106" s="91" t="str">
        <f t="shared" si="91"/>
        <v/>
      </c>
      <c r="C106" s="20" t="str">
        <f t="shared" si="51"/>
        <v/>
      </c>
      <c r="D106" s="97" t="str">
        <f t="shared" si="52"/>
        <v/>
      </c>
      <c r="E106" s="62" t="str">
        <f t="shared" si="92"/>
        <v/>
      </c>
      <c r="F106" s="31"/>
      <c r="G106" s="282"/>
      <c r="H106" s="283"/>
      <c r="I106" s="284"/>
      <c r="J106" s="285"/>
      <c r="K106" s="286"/>
      <c r="L106" s="287"/>
      <c r="M106" s="288"/>
      <c r="N106" s="287"/>
      <c r="O106" s="288"/>
      <c r="P106" s="287"/>
      <c r="Q106" s="288"/>
      <c r="R106" s="287"/>
      <c r="S106" s="288"/>
      <c r="T106" s="287"/>
      <c r="U106" s="288"/>
      <c r="V106" s="287"/>
      <c r="W106" s="288"/>
      <c r="X106" s="287"/>
      <c r="Y106" s="288"/>
      <c r="Z106" s="287"/>
      <c r="AA106" s="288"/>
      <c r="AB106" s="287"/>
      <c r="AC106" s="288"/>
      <c r="AD106" s="287"/>
      <c r="AE106" s="288"/>
      <c r="AF106" s="287"/>
      <c r="AG106" s="288"/>
      <c r="AH106" s="287"/>
      <c r="AI106" s="288"/>
      <c r="AJ106" s="287"/>
      <c r="AK106" s="288"/>
      <c r="AL106" s="287"/>
      <c r="AM106" s="288"/>
      <c r="AN106" s="287"/>
      <c r="AO106" s="288"/>
      <c r="AP106" s="287"/>
      <c r="AQ106" s="288"/>
      <c r="AR106" s="287"/>
      <c r="AS106" s="288"/>
      <c r="AT106" s="287"/>
      <c r="AU106" s="288"/>
      <c r="AV106" s="287"/>
      <c r="AW106" s="288"/>
      <c r="AX106" s="287"/>
      <c r="AY106" s="31"/>
      <c r="BA106" s="76" t="str">
        <f t="shared" si="93"/>
        <v/>
      </c>
      <c r="BC106" s="76" t="str">
        <f>IF('Stock List'!$K106="", "", 'Stock List'!$K106)</f>
        <v/>
      </c>
      <c r="BE106" s="106">
        <f>IFERROR(ROUND(((INDEX('Stock List'!$M$11:$M$1010, MATCH(L106, 'Stock List'!$K$11:$K$1010, 0))/INDEX('Stock List'!$L$11:$L$1010, MATCH(L106, 'Stock List'!$K$11:$K$1010, 0)))*K106), 2), 0)</f>
        <v>0</v>
      </c>
      <c r="BF106" s="20"/>
      <c r="BG106" s="20">
        <f>IFERROR(ROUND(((INDEX('Stock List'!$M$11:$M$1010, MATCH(N106, 'Stock List'!$K$11:$K$1010, 0))/INDEX('Stock List'!$L$11:$L$1010, MATCH(N106, 'Stock List'!$K$11:$K$1010, 0)))*M106), 2), 0)</f>
        <v>0</v>
      </c>
      <c r="BH106" s="20"/>
      <c r="BI106" s="20">
        <f>IFERROR(ROUND(((INDEX('Stock List'!$M$11:$M$1010, MATCH(P106, 'Stock List'!$K$11:$K$1010, 0))/INDEX('Stock List'!$L$11:$L$1010, MATCH(P106, 'Stock List'!$K$11:$K$1010, 0)))*O106), 2), 0)</f>
        <v>0</v>
      </c>
      <c r="BJ106" s="20"/>
      <c r="BK106" s="20">
        <f>IFERROR(ROUND(((INDEX('Stock List'!$M$11:$M$1010, MATCH(R106, 'Stock List'!$K$11:$K$1010, 0))/INDEX('Stock List'!$L$11:$L$1010, MATCH(R106, 'Stock List'!$K$11:$K$1010, 0)))*Q106), 2), 0)</f>
        <v>0</v>
      </c>
      <c r="BL106" s="20"/>
      <c r="BM106" s="20">
        <f>IFERROR(ROUND(((INDEX('Stock List'!$M$11:$M$1010, MATCH(T106, 'Stock List'!$K$11:$K$1010, 0))/INDEX('Stock List'!$L$11:$L$1010, MATCH(T106, 'Stock List'!$K$11:$K$1010, 0)))*S106), 2), 0)</f>
        <v>0</v>
      </c>
      <c r="BN106" s="20"/>
      <c r="BO106" s="20">
        <f>IFERROR(ROUND(((INDEX('Stock List'!$M$11:$M$1010, MATCH(V106, 'Stock List'!$K$11:$K$1010, 0))/INDEX('Stock List'!$L$11:$L$1010, MATCH(V106, 'Stock List'!$K$11:$K$1010, 0)))*U106), 2), 0)</f>
        <v>0</v>
      </c>
      <c r="BP106" s="20"/>
      <c r="BQ106" s="20">
        <f>IFERROR(ROUND(((INDEX('Stock List'!$M$11:$M$1010, MATCH(X106, 'Stock List'!$K$11:$K$1010, 0))/INDEX('Stock List'!$L$11:$L$1010, MATCH(X106, 'Stock List'!$K$11:$K$1010, 0)))*W106), 2), 0)</f>
        <v>0</v>
      </c>
      <c r="BR106" s="20"/>
      <c r="BS106" s="20">
        <f>IFERROR(ROUND(((INDEX('Stock List'!$M$11:$M$1010, MATCH(Z106, 'Stock List'!$K$11:$K$1010, 0))/INDEX('Stock List'!$L$11:$L$1010, MATCH(Z106, 'Stock List'!$K$11:$K$1010, 0)))*Y106), 2), 0)</f>
        <v>0</v>
      </c>
      <c r="BT106" s="20"/>
      <c r="BU106" s="20">
        <f>IFERROR(ROUND(((INDEX('Stock List'!$M$11:$M$1010, MATCH(AB106, 'Stock List'!$K$11:$K$1010, 0))/INDEX('Stock List'!$L$11:$L$1010, MATCH(AB106, 'Stock List'!$K$11:$K$1010, 0)))*AA106), 2), 0)</f>
        <v>0</v>
      </c>
      <c r="BV106" s="20"/>
      <c r="BW106" s="20">
        <f>IFERROR(ROUND(((INDEX('Stock List'!$M$11:$M$1010, MATCH(AD106, 'Stock List'!$K$11:$K$1010, 0))/INDEX('Stock List'!$L$11:$L$1010, MATCH(AD106, 'Stock List'!$K$11:$K$1010, 0)))*AC106), 2), 0)</f>
        <v>0</v>
      </c>
      <c r="BX106" s="20"/>
      <c r="BY106" s="20">
        <f>IFERROR(ROUND(((INDEX('Stock List'!$M$11:$M$1010, MATCH(AF106, 'Stock List'!$K$11:$K$1010, 0))/INDEX('Stock List'!$L$11:$L$1010, MATCH(AF106, 'Stock List'!$K$11:$K$1010, 0)))*AE106), 2), 0)</f>
        <v>0</v>
      </c>
      <c r="BZ106" s="20"/>
      <c r="CA106" s="20">
        <f>IFERROR(ROUND(((INDEX('Stock List'!$M$11:$M$1010, MATCH(AH106, 'Stock List'!$K$11:$K$1010, 0))/INDEX('Stock List'!$L$11:$L$1010, MATCH(AH106, 'Stock List'!$K$11:$K$1010, 0)))*AG106), 2), 0)</f>
        <v>0</v>
      </c>
      <c r="CB106" s="20"/>
      <c r="CC106" s="20">
        <f>IFERROR(ROUND(((INDEX('Stock List'!$M$11:$M$1010, MATCH(AJ106, 'Stock List'!$K$11:$K$1010, 0))/INDEX('Stock List'!$L$11:$L$1010, MATCH(AJ106, 'Stock List'!$K$11:$K$1010, 0)))*AI106), 2), 0)</f>
        <v>0</v>
      </c>
      <c r="CD106" s="20"/>
      <c r="CE106" s="20">
        <f>IFERROR(ROUND(((INDEX('Stock List'!$M$11:$M$1010, MATCH(AL106, 'Stock List'!$K$11:$K$1010, 0))/INDEX('Stock List'!$L$11:$L$1010, MATCH(AL106, 'Stock List'!$K$11:$K$1010, 0)))*AK106), 2), 0)</f>
        <v>0</v>
      </c>
      <c r="CF106" s="20"/>
      <c r="CG106" s="20">
        <f>IFERROR(ROUND(((INDEX('Stock List'!$M$11:$M$1010, MATCH(AN106, 'Stock List'!$K$11:$K$1010, 0))/INDEX('Stock List'!$L$11:$L$1010, MATCH(AN106, 'Stock List'!$K$11:$K$1010, 0)))*AM106), 2), 0)</f>
        <v>0</v>
      </c>
      <c r="CH106" s="20"/>
      <c r="CI106" s="20">
        <f>IFERROR(ROUND(((INDEX('Stock List'!$M$11:$M$1010, MATCH(AP106, 'Stock List'!$K$11:$K$1010, 0))/INDEX('Stock List'!$L$11:$L$1010, MATCH(AP106, 'Stock List'!$K$11:$K$1010, 0)))*AO106), 2), 0)</f>
        <v>0</v>
      </c>
      <c r="CJ106" s="20"/>
      <c r="CK106" s="20">
        <f>IFERROR(ROUND(((INDEX('Stock List'!$M$11:$M$1010, MATCH(AR106, 'Stock List'!$K$11:$K$1010, 0))/INDEX('Stock List'!$L$11:$L$1010, MATCH(AR106, 'Stock List'!$K$11:$K$1010, 0)))*AQ106), 2), 0)</f>
        <v>0</v>
      </c>
      <c r="CL106" s="20"/>
      <c r="CM106" s="20">
        <f>IFERROR(ROUND(((INDEX('Stock List'!$M$11:$M$1010, MATCH(AT106, 'Stock List'!$K$11:$K$1010, 0))/INDEX('Stock List'!$L$11:$L$1010, MATCH(AT106, 'Stock List'!$K$11:$K$1010, 0)))*AS106), 2), 0)</f>
        <v>0</v>
      </c>
      <c r="CN106" s="20"/>
      <c r="CO106" s="20">
        <f>IFERROR(ROUND(((INDEX('Stock List'!$M$11:$M$1010, MATCH(AV106, 'Stock List'!$K$11:$K$1010, 0))/INDEX('Stock List'!$L$11:$L$1010, MATCH(AV106, 'Stock List'!$K$11:$K$1010, 0)))*AU106), 2), 0)</f>
        <v>0</v>
      </c>
      <c r="CP106" s="20"/>
      <c r="CQ106" s="20">
        <f>IFERROR(ROUND(((INDEX('Stock List'!$M$11:$M$1010, MATCH(AX106, 'Stock List'!$K$11:$K$1010, 0))/INDEX('Stock List'!$L$11:$L$1010, MATCH(AX106, 'Stock List'!$K$11:$K$1010, 0)))*AW106), 2), 0)</f>
        <v>0</v>
      </c>
      <c r="CR106" s="22"/>
      <c r="CT106" s="106" t="str">
        <f t="shared" si="94"/>
        <v/>
      </c>
      <c r="CU106" s="22" t="str">
        <f t="shared" si="95"/>
        <v/>
      </c>
      <c r="CX106" s="106" t="str">
        <f t="shared" si="96"/>
        <v/>
      </c>
      <c r="CY106" s="20" t="str">
        <f t="shared" si="97"/>
        <v/>
      </c>
      <c r="CZ106" s="22" t="str">
        <f t="shared" si="98"/>
        <v/>
      </c>
      <c r="DB106" s="76" t="str">
        <f>IF($H106="", "", COUNTIF($G$11:$G$1010, "&gt;"&amp;$G106)+1+COUNTIF($G$11:$G106, $G106)-1)</f>
        <v/>
      </c>
      <c r="DC106" s="76" t="str">
        <f>IF($H106="", "", COUNTIF($CZ$11:$CZ$1010, "&gt;"&amp;$CZ106)+1+COUNTIF($CZ$11:$CZ106, $CZ106)-1)</f>
        <v/>
      </c>
      <c r="DE106" s="147" t="str">
        <f t="shared" si="99"/>
        <v/>
      </c>
      <c r="DF106" s="148"/>
      <c r="DG106" s="19" t="str">
        <f t="shared" si="100"/>
        <v/>
      </c>
      <c r="DH106" s="153" t="str">
        <f t="shared" si="101"/>
        <v/>
      </c>
      <c r="DI106" s="19" t="str">
        <f t="shared" si="53"/>
        <v/>
      </c>
      <c r="DJ106" s="153" t="str">
        <f t="shared" si="54"/>
        <v/>
      </c>
      <c r="DK106" s="19" t="str">
        <f t="shared" si="55"/>
        <v/>
      </c>
      <c r="DL106" s="153" t="str">
        <f t="shared" si="56"/>
        <v/>
      </c>
      <c r="DM106" s="19" t="str">
        <f t="shared" si="57"/>
        <v/>
      </c>
      <c r="DN106" s="153" t="str">
        <f t="shared" si="58"/>
        <v/>
      </c>
      <c r="DO106" s="19" t="str">
        <f t="shared" si="59"/>
        <v/>
      </c>
      <c r="DP106" s="153" t="str">
        <f t="shared" si="60"/>
        <v/>
      </c>
      <c r="DQ106" s="19" t="str">
        <f t="shared" si="61"/>
        <v/>
      </c>
      <c r="DR106" s="153" t="str">
        <f t="shared" si="62"/>
        <v/>
      </c>
      <c r="DS106" s="19" t="str">
        <f t="shared" si="63"/>
        <v/>
      </c>
      <c r="DT106" s="153" t="str">
        <f t="shared" si="64"/>
        <v/>
      </c>
      <c r="DU106" s="19" t="str">
        <f t="shared" si="65"/>
        <v/>
      </c>
      <c r="DV106" s="153" t="str">
        <f t="shared" si="66"/>
        <v/>
      </c>
      <c r="DW106" s="19" t="str">
        <f t="shared" si="67"/>
        <v/>
      </c>
      <c r="DX106" s="153" t="str">
        <f t="shared" si="68"/>
        <v/>
      </c>
      <c r="DY106" s="19" t="str">
        <f t="shared" si="69"/>
        <v/>
      </c>
      <c r="DZ106" s="153" t="str">
        <f t="shared" si="70"/>
        <v/>
      </c>
      <c r="EA106" s="19" t="str">
        <f t="shared" si="71"/>
        <v/>
      </c>
      <c r="EB106" s="153" t="str">
        <f t="shared" si="72"/>
        <v/>
      </c>
      <c r="EC106" s="19" t="str">
        <f t="shared" si="73"/>
        <v/>
      </c>
      <c r="ED106" s="153" t="str">
        <f t="shared" si="74"/>
        <v/>
      </c>
      <c r="EE106" s="19" t="str">
        <f t="shared" si="75"/>
        <v/>
      </c>
      <c r="EF106" s="153" t="str">
        <f t="shared" si="76"/>
        <v/>
      </c>
      <c r="EG106" s="19" t="str">
        <f t="shared" si="77"/>
        <v/>
      </c>
      <c r="EH106" s="153" t="str">
        <f t="shared" si="78"/>
        <v/>
      </c>
      <c r="EI106" s="19" t="str">
        <f t="shared" si="79"/>
        <v/>
      </c>
      <c r="EJ106" s="153" t="str">
        <f t="shared" si="80"/>
        <v/>
      </c>
      <c r="EK106" s="19" t="str">
        <f t="shared" si="81"/>
        <v/>
      </c>
      <c r="EL106" s="153" t="str">
        <f t="shared" si="82"/>
        <v/>
      </c>
      <c r="EM106" s="19" t="str">
        <f t="shared" si="83"/>
        <v/>
      </c>
      <c r="EN106" s="153" t="str">
        <f t="shared" si="84"/>
        <v/>
      </c>
      <c r="EO106" s="19" t="str">
        <f t="shared" si="85"/>
        <v/>
      </c>
      <c r="EP106" s="153" t="str">
        <f t="shared" si="86"/>
        <v/>
      </c>
      <c r="EQ106" s="19" t="str">
        <f t="shared" si="87"/>
        <v/>
      </c>
      <c r="ER106" s="153" t="str">
        <f t="shared" si="88"/>
        <v/>
      </c>
      <c r="ES106" s="19" t="str">
        <f t="shared" si="89"/>
        <v/>
      </c>
      <c r="ET106" s="153" t="str">
        <f t="shared" si="90"/>
        <v/>
      </c>
    </row>
    <row r="107" spans="1:150" x14ac:dyDescent="0.25">
      <c r="A107" s="31"/>
      <c r="B107" s="91" t="str">
        <f t="shared" si="91"/>
        <v/>
      </c>
      <c r="C107" s="20" t="str">
        <f t="shared" si="51"/>
        <v/>
      </c>
      <c r="D107" s="97" t="str">
        <f t="shared" si="52"/>
        <v/>
      </c>
      <c r="E107" s="62" t="str">
        <f t="shared" si="92"/>
        <v/>
      </c>
      <c r="F107" s="31"/>
      <c r="G107" s="282"/>
      <c r="H107" s="283"/>
      <c r="I107" s="284"/>
      <c r="J107" s="285"/>
      <c r="K107" s="286"/>
      <c r="L107" s="287"/>
      <c r="M107" s="288"/>
      <c r="N107" s="287"/>
      <c r="O107" s="288"/>
      <c r="P107" s="287"/>
      <c r="Q107" s="288"/>
      <c r="R107" s="287"/>
      <c r="S107" s="288"/>
      <c r="T107" s="287"/>
      <c r="U107" s="288"/>
      <c r="V107" s="287"/>
      <c r="W107" s="288"/>
      <c r="X107" s="287"/>
      <c r="Y107" s="288"/>
      <c r="Z107" s="287"/>
      <c r="AA107" s="288"/>
      <c r="AB107" s="287"/>
      <c r="AC107" s="288"/>
      <c r="AD107" s="287"/>
      <c r="AE107" s="288"/>
      <c r="AF107" s="287"/>
      <c r="AG107" s="288"/>
      <c r="AH107" s="287"/>
      <c r="AI107" s="288"/>
      <c r="AJ107" s="287"/>
      <c r="AK107" s="288"/>
      <c r="AL107" s="287"/>
      <c r="AM107" s="288"/>
      <c r="AN107" s="287"/>
      <c r="AO107" s="288"/>
      <c r="AP107" s="287"/>
      <c r="AQ107" s="288"/>
      <c r="AR107" s="287"/>
      <c r="AS107" s="288"/>
      <c r="AT107" s="287"/>
      <c r="AU107" s="288"/>
      <c r="AV107" s="287"/>
      <c r="AW107" s="288"/>
      <c r="AX107" s="287"/>
      <c r="AY107" s="31"/>
      <c r="BA107" s="76" t="str">
        <f t="shared" si="93"/>
        <v/>
      </c>
      <c r="BC107" s="76" t="str">
        <f>IF('Stock List'!$K107="", "", 'Stock List'!$K107)</f>
        <v/>
      </c>
      <c r="BE107" s="106">
        <f>IFERROR(ROUND(((INDEX('Stock List'!$M$11:$M$1010, MATCH(L107, 'Stock List'!$K$11:$K$1010, 0))/INDEX('Stock List'!$L$11:$L$1010, MATCH(L107, 'Stock List'!$K$11:$K$1010, 0)))*K107), 2), 0)</f>
        <v>0</v>
      </c>
      <c r="BF107" s="20"/>
      <c r="BG107" s="20">
        <f>IFERROR(ROUND(((INDEX('Stock List'!$M$11:$M$1010, MATCH(N107, 'Stock List'!$K$11:$K$1010, 0))/INDEX('Stock List'!$L$11:$L$1010, MATCH(N107, 'Stock List'!$K$11:$K$1010, 0)))*M107), 2), 0)</f>
        <v>0</v>
      </c>
      <c r="BH107" s="20"/>
      <c r="BI107" s="20">
        <f>IFERROR(ROUND(((INDEX('Stock List'!$M$11:$M$1010, MATCH(P107, 'Stock List'!$K$11:$K$1010, 0))/INDEX('Stock List'!$L$11:$L$1010, MATCH(P107, 'Stock List'!$K$11:$K$1010, 0)))*O107), 2), 0)</f>
        <v>0</v>
      </c>
      <c r="BJ107" s="20"/>
      <c r="BK107" s="20">
        <f>IFERROR(ROUND(((INDEX('Stock List'!$M$11:$M$1010, MATCH(R107, 'Stock List'!$K$11:$K$1010, 0))/INDEX('Stock List'!$L$11:$L$1010, MATCH(R107, 'Stock List'!$K$11:$K$1010, 0)))*Q107), 2), 0)</f>
        <v>0</v>
      </c>
      <c r="BL107" s="20"/>
      <c r="BM107" s="20">
        <f>IFERROR(ROUND(((INDEX('Stock List'!$M$11:$M$1010, MATCH(T107, 'Stock List'!$K$11:$K$1010, 0))/INDEX('Stock List'!$L$11:$L$1010, MATCH(T107, 'Stock List'!$K$11:$K$1010, 0)))*S107), 2), 0)</f>
        <v>0</v>
      </c>
      <c r="BN107" s="20"/>
      <c r="BO107" s="20">
        <f>IFERROR(ROUND(((INDEX('Stock List'!$M$11:$M$1010, MATCH(V107, 'Stock List'!$K$11:$K$1010, 0))/INDEX('Stock List'!$L$11:$L$1010, MATCH(V107, 'Stock List'!$K$11:$K$1010, 0)))*U107), 2), 0)</f>
        <v>0</v>
      </c>
      <c r="BP107" s="20"/>
      <c r="BQ107" s="20">
        <f>IFERROR(ROUND(((INDEX('Stock List'!$M$11:$M$1010, MATCH(X107, 'Stock List'!$K$11:$K$1010, 0))/INDEX('Stock List'!$L$11:$L$1010, MATCH(X107, 'Stock List'!$K$11:$K$1010, 0)))*W107), 2), 0)</f>
        <v>0</v>
      </c>
      <c r="BR107" s="20"/>
      <c r="BS107" s="20">
        <f>IFERROR(ROUND(((INDEX('Stock List'!$M$11:$M$1010, MATCH(Z107, 'Stock List'!$K$11:$K$1010, 0))/INDEX('Stock List'!$L$11:$L$1010, MATCH(Z107, 'Stock List'!$K$11:$K$1010, 0)))*Y107), 2), 0)</f>
        <v>0</v>
      </c>
      <c r="BT107" s="20"/>
      <c r="BU107" s="20">
        <f>IFERROR(ROUND(((INDEX('Stock List'!$M$11:$M$1010, MATCH(AB107, 'Stock List'!$K$11:$K$1010, 0))/INDEX('Stock List'!$L$11:$L$1010, MATCH(AB107, 'Stock List'!$K$11:$K$1010, 0)))*AA107), 2), 0)</f>
        <v>0</v>
      </c>
      <c r="BV107" s="20"/>
      <c r="BW107" s="20">
        <f>IFERROR(ROUND(((INDEX('Stock List'!$M$11:$M$1010, MATCH(AD107, 'Stock List'!$K$11:$K$1010, 0))/INDEX('Stock List'!$L$11:$L$1010, MATCH(AD107, 'Stock List'!$K$11:$K$1010, 0)))*AC107), 2), 0)</f>
        <v>0</v>
      </c>
      <c r="BX107" s="20"/>
      <c r="BY107" s="20">
        <f>IFERROR(ROUND(((INDEX('Stock List'!$M$11:$M$1010, MATCH(AF107, 'Stock List'!$K$11:$K$1010, 0))/INDEX('Stock List'!$L$11:$L$1010, MATCH(AF107, 'Stock List'!$K$11:$K$1010, 0)))*AE107), 2), 0)</f>
        <v>0</v>
      </c>
      <c r="BZ107" s="20"/>
      <c r="CA107" s="20">
        <f>IFERROR(ROUND(((INDEX('Stock List'!$M$11:$M$1010, MATCH(AH107, 'Stock List'!$K$11:$K$1010, 0))/INDEX('Stock List'!$L$11:$L$1010, MATCH(AH107, 'Stock List'!$K$11:$K$1010, 0)))*AG107), 2), 0)</f>
        <v>0</v>
      </c>
      <c r="CB107" s="20"/>
      <c r="CC107" s="20">
        <f>IFERROR(ROUND(((INDEX('Stock List'!$M$11:$M$1010, MATCH(AJ107, 'Stock List'!$K$11:$K$1010, 0))/INDEX('Stock List'!$L$11:$L$1010, MATCH(AJ107, 'Stock List'!$K$11:$K$1010, 0)))*AI107), 2), 0)</f>
        <v>0</v>
      </c>
      <c r="CD107" s="20"/>
      <c r="CE107" s="20">
        <f>IFERROR(ROUND(((INDEX('Stock List'!$M$11:$M$1010, MATCH(AL107, 'Stock List'!$K$11:$K$1010, 0))/INDEX('Stock List'!$L$11:$L$1010, MATCH(AL107, 'Stock List'!$K$11:$K$1010, 0)))*AK107), 2), 0)</f>
        <v>0</v>
      </c>
      <c r="CF107" s="20"/>
      <c r="CG107" s="20">
        <f>IFERROR(ROUND(((INDEX('Stock List'!$M$11:$M$1010, MATCH(AN107, 'Stock List'!$K$11:$K$1010, 0))/INDEX('Stock List'!$L$11:$L$1010, MATCH(AN107, 'Stock List'!$K$11:$K$1010, 0)))*AM107), 2), 0)</f>
        <v>0</v>
      </c>
      <c r="CH107" s="20"/>
      <c r="CI107" s="20">
        <f>IFERROR(ROUND(((INDEX('Stock List'!$M$11:$M$1010, MATCH(AP107, 'Stock List'!$K$11:$K$1010, 0))/INDEX('Stock List'!$L$11:$L$1010, MATCH(AP107, 'Stock List'!$K$11:$K$1010, 0)))*AO107), 2), 0)</f>
        <v>0</v>
      </c>
      <c r="CJ107" s="20"/>
      <c r="CK107" s="20">
        <f>IFERROR(ROUND(((INDEX('Stock List'!$M$11:$M$1010, MATCH(AR107, 'Stock List'!$K$11:$K$1010, 0))/INDEX('Stock List'!$L$11:$L$1010, MATCH(AR107, 'Stock List'!$K$11:$K$1010, 0)))*AQ107), 2), 0)</f>
        <v>0</v>
      </c>
      <c r="CL107" s="20"/>
      <c r="CM107" s="20">
        <f>IFERROR(ROUND(((INDEX('Stock List'!$M$11:$M$1010, MATCH(AT107, 'Stock List'!$K$11:$K$1010, 0))/INDEX('Stock List'!$L$11:$L$1010, MATCH(AT107, 'Stock List'!$K$11:$K$1010, 0)))*AS107), 2), 0)</f>
        <v>0</v>
      </c>
      <c r="CN107" s="20"/>
      <c r="CO107" s="20">
        <f>IFERROR(ROUND(((INDEX('Stock List'!$M$11:$M$1010, MATCH(AV107, 'Stock List'!$K$11:$K$1010, 0))/INDEX('Stock List'!$L$11:$L$1010, MATCH(AV107, 'Stock List'!$K$11:$K$1010, 0)))*AU107), 2), 0)</f>
        <v>0</v>
      </c>
      <c r="CP107" s="20"/>
      <c r="CQ107" s="20">
        <f>IFERROR(ROUND(((INDEX('Stock List'!$M$11:$M$1010, MATCH(AX107, 'Stock List'!$K$11:$K$1010, 0))/INDEX('Stock List'!$L$11:$L$1010, MATCH(AX107, 'Stock List'!$K$11:$K$1010, 0)))*AW107), 2), 0)</f>
        <v>0</v>
      </c>
      <c r="CR107" s="22"/>
      <c r="CT107" s="106" t="str">
        <f t="shared" si="94"/>
        <v/>
      </c>
      <c r="CU107" s="22" t="str">
        <f t="shared" si="95"/>
        <v/>
      </c>
      <c r="CX107" s="106" t="str">
        <f t="shared" si="96"/>
        <v/>
      </c>
      <c r="CY107" s="20" t="str">
        <f t="shared" si="97"/>
        <v/>
      </c>
      <c r="CZ107" s="22" t="str">
        <f t="shared" si="98"/>
        <v/>
      </c>
      <c r="DB107" s="76" t="str">
        <f>IF($H107="", "", COUNTIF($G$11:$G$1010, "&gt;"&amp;$G107)+1+COUNTIF($G$11:$G107, $G107)-1)</f>
        <v/>
      </c>
      <c r="DC107" s="76" t="str">
        <f>IF($H107="", "", COUNTIF($CZ$11:$CZ$1010, "&gt;"&amp;$CZ107)+1+COUNTIF($CZ$11:$CZ107, $CZ107)-1)</f>
        <v/>
      </c>
      <c r="DE107" s="147" t="str">
        <f t="shared" si="99"/>
        <v/>
      </c>
      <c r="DF107" s="148"/>
      <c r="DG107" s="19" t="str">
        <f t="shared" si="100"/>
        <v/>
      </c>
      <c r="DH107" s="153" t="str">
        <f t="shared" si="101"/>
        <v/>
      </c>
      <c r="DI107" s="19" t="str">
        <f t="shared" si="53"/>
        <v/>
      </c>
      <c r="DJ107" s="153" t="str">
        <f t="shared" si="54"/>
        <v/>
      </c>
      <c r="DK107" s="19" t="str">
        <f t="shared" si="55"/>
        <v/>
      </c>
      <c r="DL107" s="153" t="str">
        <f t="shared" si="56"/>
        <v/>
      </c>
      <c r="DM107" s="19" t="str">
        <f t="shared" si="57"/>
        <v/>
      </c>
      <c r="DN107" s="153" t="str">
        <f t="shared" si="58"/>
        <v/>
      </c>
      <c r="DO107" s="19" t="str">
        <f t="shared" si="59"/>
        <v/>
      </c>
      <c r="DP107" s="153" t="str">
        <f t="shared" si="60"/>
        <v/>
      </c>
      <c r="DQ107" s="19" t="str">
        <f t="shared" si="61"/>
        <v/>
      </c>
      <c r="DR107" s="153" t="str">
        <f t="shared" si="62"/>
        <v/>
      </c>
      <c r="DS107" s="19" t="str">
        <f t="shared" si="63"/>
        <v/>
      </c>
      <c r="DT107" s="153" t="str">
        <f t="shared" si="64"/>
        <v/>
      </c>
      <c r="DU107" s="19" t="str">
        <f t="shared" si="65"/>
        <v/>
      </c>
      <c r="DV107" s="153" t="str">
        <f t="shared" si="66"/>
        <v/>
      </c>
      <c r="DW107" s="19" t="str">
        <f t="shared" si="67"/>
        <v/>
      </c>
      <c r="DX107" s="153" t="str">
        <f t="shared" si="68"/>
        <v/>
      </c>
      <c r="DY107" s="19" t="str">
        <f t="shared" si="69"/>
        <v/>
      </c>
      <c r="DZ107" s="153" t="str">
        <f t="shared" si="70"/>
        <v/>
      </c>
      <c r="EA107" s="19" t="str">
        <f t="shared" si="71"/>
        <v/>
      </c>
      <c r="EB107" s="153" t="str">
        <f t="shared" si="72"/>
        <v/>
      </c>
      <c r="EC107" s="19" t="str">
        <f t="shared" si="73"/>
        <v/>
      </c>
      <c r="ED107" s="153" t="str">
        <f t="shared" si="74"/>
        <v/>
      </c>
      <c r="EE107" s="19" t="str">
        <f t="shared" si="75"/>
        <v/>
      </c>
      <c r="EF107" s="153" t="str">
        <f t="shared" si="76"/>
        <v/>
      </c>
      <c r="EG107" s="19" t="str">
        <f t="shared" si="77"/>
        <v/>
      </c>
      <c r="EH107" s="153" t="str">
        <f t="shared" si="78"/>
        <v/>
      </c>
      <c r="EI107" s="19" t="str">
        <f t="shared" si="79"/>
        <v/>
      </c>
      <c r="EJ107" s="153" t="str">
        <f t="shared" si="80"/>
        <v/>
      </c>
      <c r="EK107" s="19" t="str">
        <f t="shared" si="81"/>
        <v/>
      </c>
      <c r="EL107" s="153" t="str">
        <f t="shared" si="82"/>
        <v/>
      </c>
      <c r="EM107" s="19" t="str">
        <f t="shared" si="83"/>
        <v/>
      </c>
      <c r="EN107" s="153" t="str">
        <f t="shared" si="84"/>
        <v/>
      </c>
      <c r="EO107" s="19" t="str">
        <f t="shared" si="85"/>
        <v/>
      </c>
      <c r="EP107" s="153" t="str">
        <f t="shared" si="86"/>
        <v/>
      </c>
      <c r="EQ107" s="19" t="str">
        <f t="shared" si="87"/>
        <v/>
      </c>
      <c r="ER107" s="153" t="str">
        <f t="shared" si="88"/>
        <v/>
      </c>
      <c r="ES107" s="19" t="str">
        <f t="shared" si="89"/>
        <v/>
      </c>
      <c r="ET107" s="153" t="str">
        <f t="shared" si="90"/>
        <v/>
      </c>
    </row>
    <row r="108" spans="1:150" x14ac:dyDescent="0.25">
      <c r="A108" s="31"/>
      <c r="B108" s="91" t="str">
        <f t="shared" si="91"/>
        <v/>
      </c>
      <c r="C108" s="20" t="str">
        <f t="shared" si="51"/>
        <v/>
      </c>
      <c r="D108" s="97" t="str">
        <f t="shared" si="52"/>
        <v/>
      </c>
      <c r="E108" s="62" t="str">
        <f t="shared" si="92"/>
        <v/>
      </c>
      <c r="F108" s="31"/>
      <c r="G108" s="282"/>
      <c r="H108" s="283"/>
      <c r="I108" s="284"/>
      <c r="J108" s="285"/>
      <c r="K108" s="286"/>
      <c r="L108" s="287"/>
      <c r="M108" s="288"/>
      <c r="N108" s="287"/>
      <c r="O108" s="288"/>
      <c r="P108" s="287"/>
      <c r="Q108" s="288"/>
      <c r="R108" s="287"/>
      <c r="S108" s="288"/>
      <c r="T108" s="287"/>
      <c r="U108" s="288"/>
      <c r="V108" s="287"/>
      <c r="W108" s="288"/>
      <c r="X108" s="287"/>
      <c r="Y108" s="288"/>
      <c r="Z108" s="287"/>
      <c r="AA108" s="288"/>
      <c r="AB108" s="287"/>
      <c r="AC108" s="288"/>
      <c r="AD108" s="287"/>
      <c r="AE108" s="288"/>
      <c r="AF108" s="287"/>
      <c r="AG108" s="288"/>
      <c r="AH108" s="287"/>
      <c r="AI108" s="288"/>
      <c r="AJ108" s="287"/>
      <c r="AK108" s="288"/>
      <c r="AL108" s="287"/>
      <c r="AM108" s="288"/>
      <c r="AN108" s="287"/>
      <c r="AO108" s="288"/>
      <c r="AP108" s="287"/>
      <c r="AQ108" s="288"/>
      <c r="AR108" s="287"/>
      <c r="AS108" s="288"/>
      <c r="AT108" s="287"/>
      <c r="AU108" s="288"/>
      <c r="AV108" s="287"/>
      <c r="AW108" s="288"/>
      <c r="AX108" s="287"/>
      <c r="AY108" s="31"/>
      <c r="BA108" s="76" t="str">
        <f t="shared" si="93"/>
        <v/>
      </c>
      <c r="BC108" s="76" t="str">
        <f>IF('Stock List'!$K108="", "", 'Stock List'!$K108)</f>
        <v/>
      </c>
      <c r="BE108" s="106">
        <f>IFERROR(ROUND(((INDEX('Stock List'!$M$11:$M$1010, MATCH(L108, 'Stock List'!$K$11:$K$1010, 0))/INDEX('Stock List'!$L$11:$L$1010, MATCH(L108, 'Stock List'!$K$11:$K$1010, 0)))*K108), 2), 0)</f>
        <v>0</v>
      </c>
      <c r="BF108" s="20"/>
      <c r="BG108" s="20">
        <f>IFERROR(ROUND(((INDEX('Stock List'!$M$11:$M$1010, MATCH(N108, 'Stock List'!$K$11:$K$1010, 0))/INDEX('Stock List'!$L$11:$L$1010, MATCH(N108, 'Stock List'!$K$11:$K$1010, 0)))*M108), 2), 0)</f>
        <v>0</v>
      </c>
      <c r="BH108" s="20"/>
      <c r="BI108" s="20">
        <f>IFERROR(ROUND(((INDEX('Stock List'!$M$11:$M$1010, MATCH(P108, 'Stock List'!$K$11:$K$1010, 0))/INDEX('Stock List'!$L$11:$L$1010, MATCH(P108, 'Stock List'!$K$11:$K$1010, 0)))*O108), 2), 0)</f>
        <v>0</v>
      </c>
      <c r="BJ108" s="20"/>
      <c r="BK108" s="20">
        <f>IFERROR(ROUND(((INDEX('Stock List'!$M$11:$M$1010, MATCH(R108, 'Stock List'!$K$11:$K$1010, 0))/INDEX('Stock List'!$L$11:$L$1010, MATCH(R108, 'Stock List'!$K$11:$K$1010, 0)))*Q108), 2), 0)</f>
        <v>0</v>
      </c>
      <c r="BL108" s="20"/>
      <c r="BM108" s="20">
        <f>IFERROR(ROUND(((INDEX('Stock List'!$M$11:$M$1010, MATCH(T108, 'Stock List'!$K$11:$K$1010, 0))/INDEX('Stock List'!$L$11:$L$1010, MATCH(T108, 'Stock List'!$K$11:$K$1010, 0)))*S108), 2), 0)</f>
        <v>0</v>
      </c>
      <c r="BN108" s="20"/>
      <c r="BO108" s="20">
        <f>IFERROR(ROUND(((INDEX('Stock List'!$M$11:$M$1010, MATCH(V108, 'Stock List'!$K$11:$K$1010, 0))/INDEX('Stock List'!$L$11:$L$1010, MATCH(V108, 'Stock List'!$K$11:$K$1010, 0)))*U108), 2), 0)</f>
        <v>0</v>
      </c>
      <c r="BP108" s="20"/>
      <c r="BQ108" s="20">
        <f>IFERROR(ROUND(((INDEX('Stock List'!$M$11:$M$1010, MATCH(X108, 'Stock List'!$K$11:$K$1010, 0))/INDEX('Stock List'!$L$11:$L$1010, MATCH(X108, 'Stock List'!$K$11:$K$1010, 0)))*W108), 2), 0)</f>
        <v>0</v>
      </c>
      <c r="BR108" s="20"/>
      <c r="BS108" s="20">
        <f>IFERROR(ROUND(((INDEX('Stock List'!$M$11:$M$1010, MATCH(Z108, 'Stock List'!$K$11:$K$1010, 0))/INDEX('Stock List'!$L$11:$L$1010, MATCH(Z108, 'Stock List'!$K$11:$K$1010, 0)))*Y108), 2), 0)</f>
        <v>0</v>
      </c>
      <c r="BT108" s="20"/>
      <c r="BU108" s="20">
        <f>IFERROR(ROUND(((INDEX('Stock List'!$M$11:$M$1010, MATCH(AB108, 'Stock List'!$K$11:$K$1010, 0))/INDEX('Stock List'!$L$11:$L$1010, MATCH(AB108, 'Stock List'!$K$11:$K$1010, 0)))*AA108), 2), 0)</f>
        <v>0</v>
      </c>
      <c r="BV108" s="20"/>
      <c r="BW108" s="20">
        <f>IFERROR(ROUND(((INDEX('Stock List'!$M$11:$M$1010, MATCH(AD108, 'Stock List'!$K$11:$K$1010, 0))/INDEX('Stock List'!$L$11:$L$1010, MATCH(AD108, 'Stock List'!$K$11:$K$1010, 0)))*AC108), 2), 0)</f>
        <v>0</v>
      </c>
      <c r="BX108" s="20"/>
      <c r="BY108" s="20">
        <f>IFERROR(ROUND(((INDEX('Stock List'!$M$11:$M$1010, MATCH(AF108, 'Stock List'!$K$11:$K$1010, 0))/INDEX('Stock List'!$L$11:$L$1010, MATCH(AF108, 'Stock List'!$K$11:$K$1010, 0)))*AE108), 2), 0)</f>
        <v>0</v>
      </c>
      <c r="BZ108" s="20"/>
      <c r="CA108" s="20">
        <f>IFERROR(ROUND(((INDEX('Stock List'!$M$11:$M$1010, MATCH(AH108, 'Stock List'!$K$11:$K$1010, 0))/INDEX('Stock List'!$L$11:$L$1010, MATCH(AH108, 'Stock List'!$K$11:$K$1010, 0)))*AG108), 2), 0)</f>
        <v>0</v>
      </c>
      <c r="CB108" s="20"/>
      <c r="CC108" s="20">
        <f>IFERROR(ROUND(((INDEX('Stock List'!$M$11:$M$1010, MATCH(AJ108, 'Stock List'!$K$11:$K$1010, 0))/INDEX('Stock List'!$L$11:$L$1010, MATCH(AJ108, 'Stock List'!$K$11:$K$1010, 0)))*AI108), 2), 0)</f>
        <v>0</v>
      </c>
      <c r="CD108" s="20"/>
      <c r="CE108" s="20">
        <f>IFERROR(ROUND(((INDEX('Stock List'!$M$11:$M$1010, MATCH(AL108, 'Stock List'!$K$11:$K$1010, 0))/INDEX('Stock List'!$L$11:$L$1010, MATCH(AL108, 'Stock List'!$K$11:$K$1010, 0)))*AK108), 2), 0)</f>
        <v>0</v>
      </c>
      <c r="CF108" s="20"/>
      <c r="CG108" s="20">
        <f>IFERROR(ROUND(((INDEX('Stock List'!$M$11:$M$1010, MATCH(AN108, 'Stock List'!$K$11:$K$1010, 0))/INDEX('Stock List'!$L$11:$L$1010, MATCH(AN108, 'Stock List'!$K$11:$K$1010, 0)))*AM108), 2), 0)</f>
        <v>0</v>
      </c>
      <c r="CH108" s="20"/>
      <c r="CI108" s="20">
        <f>IFERROR(ROUND(((INDEX('Stock List'!$M$11:$M$1010, MATCH(AP108, 'Stock List'!$K$11:$K$1010, 0))/INDEX('Stock List'!$L$11:$L$1010, MATCH(AP108, 'Stock List'!$K$11:$K$1010, 0)))*AO108), 2), 0)</f>
        <v>0</v>
      </c>
      <c r="CJ108" s="20"/>
      <c r="CK108" s="20">
        <f>IFERROR(ROUND(((INDEX('Stock List'!$M$11:$M$1010, MATCH(AR108, 'Stock List'!$K$11:$K$1010, 0))/INDEX('Stock List'!$L$11:$L$1010, MATCH(AR108, 'Stock List'!$K$11:$K$1010, 0)))*AQ108), 2), 0)</f>
        <v>0</v>
      </c>
      <c r="CL108" s="20"/>
      <c r="CM108" s="20">
        <f>IFERROR(ROUND(((INDEX('Stock List'!$M$11:$M$1010, MATCH(AT108, 'Stock List'!$K$11:$K$1010, 0))/INDEX('Stock List'!$L$11:$L$1010, MATCH(AT108, 'Stock List'!$K$11:$K$1010, 0)))*AS108), 2), 0)</f>
        <v>0</v>
      </c>
      <c r="CN108" s="20"/>
      <c r="CO108" s="20">
        <f>IFERROR(ROUND(((INDEX('Stock List'!$M$11:$M$1010, MATCH(AV108, 'Stock List'!$K$11:$K$1010, 0))/INDEX('Stock List'!$L$11:$L$1010, MATCH(AV108, 'Stock List'!$K$11:$K$1010, 0)))*AU108), 2), 0)</f>
        <v>0</v>
      </c>
      <c r="CP108" s="20"/>
      <c r="CQ108" s="20">
        <f>IFERROR(ROUND(((INDEX('Stock List'!$M$11:$M$1010, MATCH(AX108, 'Stock List'!$K$11:$K$1010, 0))/INDEX('Stock List'!$L$11:$L$1010, MATCH(AX108, 'Stock List'!$K$11:$K$1010, 0)))*AW108), 2), 0)</f>
        <v>0</v>
      </c>
      <c r="CR108" s="22"/>
      <c r="CT108" s="106" t="str">
        <f t="shared" si="94"/>
        <v/>
      </c>
      <c r="CU108" s="22" t="str">
        <f t="shared" si="95"/>
        <v/>
      </c>
      <c r="CX108" s="106" t="str">
        <f t="shared" si="96"/>
        <v/>
      </c>
      <c r="CY108" s="20" t="str">
        <f t="shared" si="97"/>
        <v/>
      </c>
      <c r="CZ108" s="22" t="str">
        <f t="shared" si="98"/>
        <v/>
      </c>
      <c r="DB108" s="76" t="str">
        <f>IF($H108="", "", COUNTIF($G$11:$G$1010, "&gt;"&amp;$G108)+1+COUNTIF($G$11:$G108, $G108)-1)</f>
        <v/>
      </c>
      <c r="DC108" s="76" t="str">
        <f>IF($H108="", "", COUNTIF($CZ$11:$CZ$1010, "&gt;"&amp;$CZ108)+1+COUNTIF($CZ$11:$CZ108, $CZ108)-1)</f>
        <v/>
      </c>
      <c r="DE108" s="147" t="str">
        <f t="shared" si="99"/>
        <v/>
      </c>
      <c r="DF108" s="148"/>
      <c r="DG108" s="19" t="str">
        <f t="shared" si="100"/>
        <v/>
      </c>
      <c r="DH108" s="153" t="str">
        <f t="shared" si="101"/>
        <v/>
      </c>
      <c r="DI108" s="19" t="str">
        <f t="shared" si="53"/>
        <v/>
      </c>
      <c r="DJ108" s="153" t="str">
        <f t="shared" si="54"/>
        <v/>
      </c>
      <c r="DK108" s="19" t="str">
        <f t="shared" si="55"/>
        <v/>
      </c>
      <c r="DL108" s="153" t="str">
        <f t="shared" si="56"/>
        <v/>
      </c>
      <c r="DM108" s="19" t="str">
        <f t="shared" si="57"/>
        <v/>
      </c>
      <c r="DN108" s="153" t="str">
        <f t="shared" si="58"/>
        <v/>
      </c>
      <c r="DO108" s="19" t="str">
        <f t="shared" si="59"/>
        <v/>
      </c>
      <c r="DP108" s="153" t="str">
        <f t="shared" si="60"/>
        <v/>
      </c>
      <c r="DQ108" s="19" t="str">
        <f t="shared" si="61"/>
        <v/>
      </c>
      <c r="DR108" s="153" t="str">
        <f t="shared" si="62"/>
        <v/>
      </c>
      <c r="DS108" s="19" t="str">
        <f t="shared" si="63"/>
        <v/>
      </c>
      <c r="DT108" s="153" t="str">
        <f t="shared" si="64"/>
        <v/>
      </c>
      <c r="DU108" s="19" t="str">
        <f t="shared" si="65"/>
        <v/>
      </c>
      <c r="DV108" s="153" t="str">
        <f t="shared" si="66"/>
        <v/>
      </c>
      <c r="DW108" s="19" t="str">
        <f t="shared" si="67"/>
        <v/>
      </c>
      <c r="DX108" s="153" t="str">
        <f t="shared" si="68"/>
        <v/>
      </c>
      <c r="DY108" s="19" t="str">
        <f t="shared" si="69"/>
        <v/>
      </c>
      <c r="DZ108" s="153" t="str">
        <f t="shared" si="70"/>
        <v/>
      </c>
      <c r="EA108" s="19" t="str">
        <f t="shared" si="71"/>
        <v/>
      </c>
      <c r="EB108" s="153" t="str">
        <f t="shared" si="72"/>
        <v/>
      </c>
      <c r="EC108" s="19" t="str">
        <f t="shared" si="73"/>
        <v/>
      </c>
      <c r="ED108" s="153" t="str">
        <f t="shared" si="74"/>
        <v/>
      </c>
      <c r="EE108" s="19" t="str">
        <f t="shared" si="75"/>
        <v/>
      </c>
      <c r="EF108" s="153" t="str">
        <f t="shared" si="76"/>
        <v/>
      </c>
      <c r="EG108" s="19" t="str">
        <f t="shared" si="77"/>
        <v/>
      </c>
      <c r="EH108" s="153" t="str">
        <f t="shared" si="78"/>
        <v/>
      </c>
      <c r="EI108" s="19" t="str">
        <f t="shared" si="79"/>
        <v/>
      </c>
      <c r="EJ108" s="153" t="str">
        <f t="shared" si="80"/>
        <v/>
      </c>
      <c r="EK108" s="19" t="str">
        <f t="shared" si="81"/>
        <v/>
      </c>
      <c r="EL108" s="153" t="str">
        <f t="shared" si="82"/>
        <v/>
      </c>
      <c r="EM108" s="19" t="str">
        <f t="shared" si="83"/>
        <v/>
      </c>
      <c r="EN108" s="153" t="str">
        <f t="shared" si="84"/>
        <v/>
      </c>
      <c r="EO108" s="19" t="str">
        <f t="shared" si="85"/>
        <v/>
      </c>
      <c r="EP108" s="153" t="str">
        <f t="shared" si="86"/>
        <v/>
      </c>
      <c r="EQ108" s="19" t="str">
        <f t="shared" si="87"/>
        <v/>
      </c>
      <c r="ER108" s="153" t="str">
        <f t="shared" si="88"/>
        <v/>
      </c>
      <c r="ES108" s="19" t="str">
        <f t="shared" si="89"/>
        <v/>
      </c>
      <c r="ET108" s="153" t="str">
        <f t="shared" si="90"/>
        <v/>
      </c>
    </row>
    <row r="109" spans="1:150" x14ac:dyDescent="0.25">
      <c r="A109" s="31"/>
      <c r="B109" s="91" t="str">
        <f t="shared" si="91"/>
        <v/>
      </c>
      <c r="C109" s="20" t="str">
        <f t="shared" si="51"/>
        <v/>
      </c>
      <c r="D109" s="97" t="str">
        <f t="shared" si="52"/>
        <v/>
      </c>
      <c r="E109" s="62" t="str">
        <f t="shared" si="92"/>
        <v/>
      </c>
      <c r="F109" s="31"/>
      <c r="G109" s="282"/>
      <c r="H109" s="283"/>
      <c r="I109" s="284"/>
      <c r="J109" s="285"/>
      <c r="K109" s="286"/>
      <c r="L109" s="287"/>
      <c r="M109" s="288"/>
      <c r="N109" s="287"/>
      <c r="O109" s="288"/>
      <c r="P109" s="287"/>
      <c r="Q109" s="288"/>
      <c r="R109" s="287"/>
      <c r="S109" s="288"/>
      <c r="T109" s="287"/>
      <c r="U109" s="288"/>
      <c r="V109" s="287"/>
      <c r="W109" s="288"/>
      <c r="X109" s="287"/>
      <c r="Y109" s="288"/>
      <c r="Z109" s="287"/>
      <c r="AA109" s="288"/>
      <c r="AB109" s="287"/>
      <c r="AC109" s="288"/>
      <c r="AD109" s="287"/>
      <c r="AE109" s="288"/>
      <c r="AF109" s="287"/>
      <c r="AG109" s="288"/>
      <c r="AH109" s="287"/>
      <c r="AI109" s="288"/>
      <c r="AJ109" s="287"/>
      <c r="AK109" s="288"/>
      <c r="AL109" s="287"/>
      <c r="AM109" s="288"/>
      <c r="AN109" s="287"/>
      <c r="AO109" s="288"/>
      <c r="AP109" s="287"/>
      <c r="AQ109" s="288"/>
      <c r="AR109" s="287"/>
      <c r="AS109" s="288"/>
      <c r="AT109" s="287"/>
      <c r="AU109" s="288"/>
      <c r="AV109" s="287"/>
      <c r="AW109" s="288"/>
      <c r="AX109" s="287"/>
      <c r="AY109" s="31"/>
      <c r="BA109" s="76" t="str">
        <f t="shared" si="93"/>
        <v/>
      </c>
      <c r="BC109" s="76" t="str">
        <f>IF('Stock List'!$K109="", "", 'Stock List'!$K109)</f>
        <v/>
      </c>
      <c r="BE109" s="106">
        <f>IFERROR(ROUND(((INDEX('Stock List'!$M$11:$M$1010, MATCH(L109, 'Stock List'!$K$11:$K$1010, 0))/INDEX('Stock List'!$L$11:$L$1010, MATCH(L109, 'Stock List'!$K$11:$K$1010, 0)))*K109), 2), 0)</f>
        <v>0</v>
      </c>
      <c r="BF109" s="20"/>
      <c r="BG109" s="20">
        <f>IFERROR(ROUND(((INDEX('Stock List'!$M$11:$M$1010, MATCH(N109, 'Stock List'!$K$11:$K$1010, 0))/INDEX('Stock List'!$L$11:$L$1010, MATCH(N109, 'Stock List'!$K$11:$K$1010, 0)))*M109), 2), 0)</f>
        <v>0</v>
      </c>
      <c r="BH109" s="20"/>
      <c r="BI109" s="20">
        <f>IFERROR(ROUND(((INDEX('Stock List'!$M$11:$M$1010, MATCH(P109, 'Stock List'!$K$11:$K$1010, 0))/INDEX('Stock List'!$L$11:$L$1010, MATCH(P109, 'Stock List'!$K$11:$K$1010, 0)))*O109), 2), 0)</f>
        <v>0</v>
      </c>
      <c r="BJ109" s="20"/>
      <c r="BK109" s="20">
        <f>IFERROR(ROUND(((INDEX('Stock List'!$M$11:$M$1010, MATCH(R109, 'Stock List'!$K$11:$K$1010, 0))/INDEX('Stock List'!$L$11:$L$1010, MATCH(R109, 'Stock List'!$K$11:$K$1010, 0)))*Q109), 2), 0)</f>
        <v>0</v>
      </c>
      <c r="BL109" s="20"/>
      <c r="BM109" s="20">
        <f>IFERROR(ROUND(((INDEX('Stock List'!$M$11:$M$1010, MATCH(T109, 'Stock List'!$K$11:$K$1010, 0))/INDEX('Stock List'!$L$11:$L$1010, MATCH(T109, 'Stock List'!$K$11:$K$1010, 0)))*S109), 2), 0)</f>
        <v>0</v>
      </c>
      <c r="BN109" s="20"/>
      <c r="BO109" s="20">
        <f>IFERROR(ROUND(((INDEX('Stock List'!$M$11:$M$1010, MATCH(V109, 'Stock List'!$K$11:$K$1010, 0))/INDEX('Stock List'!$L$11:$L$1010, MATCH(V109, 'Stock List'!$K$11:$K$1010, 0)))*U109), 2), 0)</f>
        <v>0</v>
      </c>
      <c r="BP109" s="20"/>
      <c r="BQ109" s="20">
        <f>IFERROR(ROUND(((INDEX('Stock List'!$M$11:$M$1010, MATCH(X109, 'Stock List'!$K$11:$K$1010, 0))/INDEX('Stock List'!$L$11:$L$1010, MATCH(X109, 'Stock List'!$K$11:$K$1010, 0)))*W109), 2), 0)</f>
        <v>0</v>
      </c>
      <c r="BR109" s="20"/>
      <c r="BS109" s="20">
        <f>IFERROR(ROUND(((INDEX('Stock List'!$M$11:$M$1010, MATCH(Z109, 'Stock List'!$K$11:$K$1010, 0))/INDEX('Stock List'!$L$11:$L$1010, MATCH(Z109, 'Stock List'!$K$11:$K$1010, 0)))*Y109), 2), 0)</f>
        <v>0</v>
      </c>
      <c r="BT109" s="20"/>
      <c r="BU109" s="20">
        <f>IFERROR(ROUND(((INDEX('Stock List'!$M$11:$M$1010, MATCH(AB109, 'Stock List'!$K$11:$K$1010, 0))/INDEX('Stock List'!$L$11:$L$1010, MATCH(AB109, 'Stock List'!$K$11:$K$1010, 0)))*AA109), 2), 0)</f>
        <v>0</v>
      </c>
      <c r="BV109" s="20"/>
      <c r="BW109" s="20">
        <f>IFERROR(ROUND(((INDEX('Stock List'!$M$11:$M$1010, MATCH(AD109, 'Stock List'!$K$11:$K$1010, 0))/INDEX('Stock List'!$L$11:$L$1010, MATCH(AD109, 'Stock List'!$K$11:$K$1010, 0)))*AC109), 2), 0)</f>
        <v>0</v>
      </c>
      <c r="BX109" s="20"/>
      <c r="BY109" s="20">
        <f>IFERROR(ROUND(((INDEX('Stock List'!$M$11:$M$1010, MATCH(AF109, 'Stock List'!$K$11:$K$1010, 0))/INDEX('Stock List'!$L$11:$L$1010, MATCH(AF109, 'Stock List'!$K$11:$K$1010, 0)))*AE109), 2), 0)</f>
        <v>0</v>
      </c>
      <c r="BZ109" s="20"/>
      <c r="CA109" s="20">
        <f>IFERROR(ROUND(((INDEX('Stock List'!$M$11:$M$1010, MATCH(AH109, 'Stock List'!$K$11:$K$1010, 0))/INDEX('Stock List'!$L$11:$L$1010, MATCH(AH109, 'Stock List'!$K$11:$K$1010, 0)))*AG109), 2), 0)</f>
        <v>0</v>
      </c>
      <c r="CB109" s="20"/>
      <c r="CC109" s="20">
        <f>IFERROR(ROUND(((INDEX('Stock List'!$M$11:$M$1010, MATCH(AJ109, 'Stock List'!$K$11:$K$1010, 0))/INDEX('Stock List'!$L$11:$L$1010, MATCH(AJ109, 'Stock List'!$K$11:$K$1010, 0)))*AI109), 2), 0)</f>
        <v>0</v>
      </c>
      <c r="CD109" s="20"/>
      <c r="CE109" s="20">
        <f>IFERROR(ROUND(((INDEX('Stock List'!$M$11:$M$1010, MATCH(AL109, 'Stock List'!$K$11:$K$1010, 0))/INDEX('Stock List'!$L$11:$L$1010, MATCH(AL109, 'Stock List'!$K$11:$K$1010, 0)))*AK109), 2), 0)</f>
        <v>0</v>
      </c>
      <c r="CF109" s="20"/>
      <c r="CG109" s="20">
        <f>IFERROR(ROUND(((INDEX('Stock List'!$M$11:$M$1010, MATCH(AN109, 'Stock List'!$K$11:$K$1010, 0))/INDEX('Stock List'!$L$11:$L$1010, MATCH(AN109, 'Stock List'!$K$11:$K$1010, 0)))*AM109), 2), 0)</f>
        <v>0</v>
      </c>
      <c r="CH109" s="20"/>
      <c r="CI109" s="20">
        <f>IFERROR(ROUND(((INDEX('Stock List'!$M$11:$M$1010, MATCH(AP109, 'Stock List'!$K$11:$K$1010, 0))/INDEX('Stock List'!$L$11:$L$1010, MATCH(AP109, 'Stock List'!$K$11:$K$1010, 0)))*AO109), 2), 0)</f>
        <v>0</v>
      </c>
      <c r="CJ109" s="20"/>
      <c r="CK109" s="20">
        <f>IFERROR(ROUND(((INDEX('Stock List'!$M$11:$M$1010, MATCH(AR109, 'Stock List'!$K$11:$K$1010, 0))/INDEX('Stock List'!$L$11:$L$1010, MATCH(AR109, 'Stock List'!$K$11:$K$1010, 0)))*AQ109), 2), 0)</f>
        <v>0</v>
      </c>
      <c r="CL109" s="20"/>
      <c r="CM109" s="20">
        <f>IFERROR(ROUND(((INDEX('Stock List'!$M$11:$M$1010, MATCH(AT109, 'Stock List'!$K$11:$K$1010, 0))/INDEX('Stock List'!$L$11:$L$1010, MATCH(AT109, 'Stock List'!$K$11:$K$1010, 0)))*AS109), 2), 0)</f>
        <v>0</v>
      </c>
      <c r="CN109" s="20"/>
      <c r="CO109" s="20">
        <f>IFERROR(ROUND(((INDEX('Stock List'!$M$11:$M$1010, MATCH(AV109, 'Stock List'!$K$11:$K$1010, 0))/INDEX('Stock List'!$L$11:$L$1010, MATCH(AV109, 'Stock List'!$K$11:$K$1010, 0)))*AU109), 2), 0)</f>
        <v>0</v>
      </c>
      <c r="CP109" s="20"/>
      <c r="CQ109" s="20">
        <f>IFERROR(ROUND(((INDEX('Stock List'!$M$11:$M$1010, MATCH(AX109, 'Stock List'!$K$11:$K$1010, 0))/INDEX('Stock List'!$L$11:$L$1010, MATCH(AX109, 'Stock List'!$K$11:$K$1010, 0)))*AW109), 2), 0)</f>
        <v>0</v>
      </c>
      <c r="CR109" s="22"/>
      <c r="CT109" s="106" t="str">
        <f t="shared" si="94"/>
        <v/>
      </c>
      <c r="CU109" s="22" t="str">
        <f t="shared" si="95"/>
        <v/>
      </c>
      <c r="CX109" s="106" t="str">
        <f t="shared" si="96"/>
        <v/>
      </c>
      <c r="CY109" s="20" t="str">
        <f t="shared" si="97"/>
        <v/>
      </c>
      <c r="CZ109" s="22" t="str">
        <f t="shared" si="98"/>
        <v/>
      </c>
      <c r="DB109" s="76" t="str">
        <f>IF($H109="", "", COUNTIF($G$11:$G$1010, "&gt;"&amp;$G109)+1+COUNTIF($G$11:$G109, $G109)-1)</f>
        <v/>
      </c>
      <c r="DC109" s="76" t="str">
        <f>IF($H109="", "", COUNTIF($CZ$11:$CZ$1010, "&gt;"&amp;$CZ109)+1+COUNTIF($CZ$11:$CZ109, $CZ109)-1)</f>
        <v/>
      </c>
      <c r="DE109" s="147" t="str">
        <f t="shared" si="99"/>
        <v/>
      </c>
      <c r="DF109" s="148"/>
      <c r="DG109" s="19" t="str">
        <f t="shared" si="100"/>
        <v/>
      </c>
      <c r="DH109" s="153" t="str">
        <f t="shared" si="101"/>
        <v/>
      </c>
      <c r="DI109" s="19" t="str">
        <f t="shared" si="53"/>
        <v/>
      </c>
      <c r="DJ109" s="153" t="str">
        <f t="shared" si="54"/>
        <v/>
      </c>
      <c r="DK109" s="19" t="str">
        <f t="shared" si="55"/>
        <v/>
      </c>
      <c r="DL109" s="153" t="str">
        <f t="shared" si="56"/>
        <v/>
      </c>
      <c r="DM109" s="19" t="str">
        <f t="shared" si="57"/>
        <v/>
      </c>
      <c r="DN109" s="153" t="str">
        <f t="shared" si="58"/>
        <v/>
      </c>
      <c r="DO109" s="19" t="str">
        <f t="shared" si="59"/>
        <v/>
      </c>
      <c r="DP109" s="153" t="str">
        <f t="shared" si="60"/>
        <v/>
      </c>
      <c r="DQ109" s="19" t="str">
        <f t="shared" si="61"/>
        <v/>
      </c>
      <c r="DR109" s="153" t="str">
        <f t="shared" si="62"/>
        <v/>
      </c>
      <c r="DS109" s="19" t="str">
        <f t="shared" si="63"/>
        <v/>
      </c>
      <c r="DT109" s="153" t="str">
        <f t="shared" si="64"/>
        <v/>
      </c>
      <c r="DU109" s="19" t="str">
        <f t="shared" si="65"/>
        <v/>
      </c>
      <c r="DV109" s="153" t="str">
        <f t="shared" si="66"/>
        <v/>
      </c>
      <c r="DW109" s="19" t="str">
        <f t="shared" si="67"/>
        <v/>
      </c>
      <c r="DX109" s="153" t="str">
        <f t="shared" si="68"/>
        <v/>
      </c>
      <c r="DY109" s="19" t="str">
        <f t="shared" si="69"/>
        <v/>
      </c>
      <c r="DZ109" s="153" t="str">
        <f t="shared" si="70"/>
        <v/>
      </c>
      <c r="EA109" s="19" t="str">
        <f t="shared" si="71"/>
        <v/>
      </c>
      <c r="EB109" s="153" t="str">
        <f t="shared" si="72"/>
        <v/>
      </c>
      <c r="EC109" s="19" t="str">
        <f t="shared" si="73"/>
        <v/>
      </c>
      <c r="ED109" s="153" t="str">
        <f t="shared" si="74"/>
        <v/>
      </c>
      <c r="EE109" s="19" t="str">
        <f t="shared" si="75"/>
        <v/>
      </c>
      <c r="EF109" s="153" t="str">
        <f t="shared" si="76"/>
        <v/>
      </c>
      <c r="EG109" s="19" t="str">
        <f t="shared" si="77"/>
        <v/>
      </c>
      <c r="EH109" s="153" t="str">
        <f t="shared" si="78"/>
        <v/>
      </c>
      <c r="EI109" s="19" t="str">
        <f t="shared" si="79"/>
        <v/>
      </c>
      <c r="EJ109" s="153" t="str">
        <f t="shared" si="80"/>
        <v/>
      </c>
      <c r="EK109" s="19" t="str">
        <f t="shared" si="81"/>
        <v/>
      </c>
      <c r="EL109" s="153" t="str">
        <f t="shared" si="82"/>
        <v/>
      </c>
      <c r="EM109" s="19" t="str">
        <f t="shared" si="83"/>
        <v/>
      </c>
      <c r="EN109" s="153" t="str">
        <f t="shared" si="84"/>
        <v/>
      </c>
      <c r="EO109" s="19" t="str">
        <f t="shared" si="85"/>
        <v/>
      </c>
      <c r="EP109" s="153" t="str">
        <f t="shared" si="86"/>
        <v/>
      </c>
      <c r="EQ109" s="19" t="str">
        <f t="shared" si="87"/>
        <v/>
      </c>
      <c r="ER109" s="153" t="str">
        <f t="shared" si="88"/>
        <v/>
      </c>
      <c r="ES109" s="19" t="str">
        <f t="shared" si="89"/>
        <v/>
      </c>
      <c r="ET109" s="153" t="str">
        <f t="shared" si="90"/>
        <v/>
      </c>
    </row>
    <row r="110" spans="1:150" x14ac:dyDescent="0.25">
      <c r="A110" s="31"/>
      <c r="B110" s="91" t="str">
        <f t="shared" si="91"/>
        <v/>
      </c>
      <c r="C110" s="20" t="str">
        <f t="shared" si="51"/>
        <v/>
      </c>
      <c r="D110" s="97" t="str">
        <f t="shared" si="52"/>
        <v/>
      </c>
      <c r="E110" s="62" t="str">
        <f t="shared" si="92"/>
        <v/>
      </c>
      <c r="F110" s="31"/>
      <c r="G110" s="282"/>
      <c r="H110" s="283"/>
      <c r="I110" s="284"/>
      <c r="J110" s="285"/>
      <c r="K110" s="286"/>
      <c r="L110" s="287"/>
      <c r="M110" s="288"/>
      <c r="N110" s="287"/>
      <c r="O110" s="288"/>
      <c r="P110" s="287"/>
      <c r="Q110" s="288"/>
      <c r="R110" s="287"/>
      <c r="S110" s="288"/>
      <c r="T110" s="287"/>
      <c r="U110" s="288"/>
      <c r="V110" s="287"/>
      <c r="W110" s="288"/>
      <c r="X110" s="287"/>
      <c r="Y110" s="288"/>
      <c r="Z110" s="287"/>
      <c r="AA110" s="288"/>
      <c r="AB110" s="287"/>
      <c r="AC110" s="288"/>
      <c r="AD110" s="287"/>
      <c r="AE110" s="288"/>
      <c r="AF110" s="287"/>
      <c r="AG110" s="288"/>
      <c r="AH110" s="287"/>
      <c r="AI110" s="288"/>
      <c r="AJ110" s="287"/>
      <c r="AK110" s="288"/>
      <c r="AL110" s="287"/>
      <c r="AM110" s="288"/>
      <c r="AN110" s="287"/>
      <c r="AO110" s="288"/>
      <c r="AP110" s="287"/>
      <c r="AQ110" s="288"/>
      <c r="AR110" s="287"/>
      <c r="AS110" s="288"/>
      <c r="AT110" s="287"/>
      <c r="AU110" s="288"/>
      <c r="AV110" s="287"/>
      <c r="AW110" s="288"/>
      <c r="AX110" s="287"/>
      <c r="AY110" s="31"/>
      <c r="BA110" s="76" t="str">
        <f t="shared" si="93"/>
        <v/>
      </c>
      <c r="BC110" s="76" t="str">
        <f>IF('Stock List'!$K110="", "", 'Stock List'!$K110)</f>
        <v/>
      </c>
      <c r="BE110" s="106">
        <f>IFERROR(ROUND(((INDEX('Stock List'!$M$11:$M$1010, MATCH(L110, 'Stock List'!$K$11:$K$1010, 0))/INDEX('Stock List'!$L$11:$L$1010, MATCH(L110, 'Stock List'!$K$11:$K$1010, 0)))*K110), 2), 0)</f>
        <v>0</v>
      </c>
      <c r="BF110" s="20"/>
      <c r="BG110" s="20">
        <f>IFERROR(ROUND(((INDEX('Stock List'!$M$11:$M$1010, MATCH(N110, 'Stock List'!$K$11:$K$1010, 0))/INDEX('Stock List'!$L$11:$L$1010, MATCH(N110, 'Stock List'!$K$11:$K$1010, 0)))*M110), 2), 0)</f>
        <v>0</v>
      </c>
      <c r="BH110" s="20"/>
      <c r="BI110" s="20">
        <f>IFERROR(ROUND(((INDEX('Stock List'!$M$11:$M$1010, MATCH(P110, 'Stock List'!$K$11:$K$1010, 0))/INDEX('Stock List'!$L$11:$L$1010, MATCH(P110, 'Stock List'!$K$11:$K$1010, 0)))*O110), 2), 0)</f>
        <v>0</v>
      </c>
      <c r="BJ110" s="20"/>
      <c r="BK110" s="20">
        <f>IFERROR(ROUND(((INDEX('Stock List'!$M$11:$M$1010, MATCH(R110, 'Stock List'!$K$11:$K$1010, 0))/INDEX('Stock List'!$L$11:$L$1010, MATCH(R110, 'Stock List'!$K$11:$K$1010, 0)))*Q110), 2), 0)</f>
        <v>0</v>
      </c>
      <c r="BL110" s="20"/>
      <c r="BM110" s="20">
        <f>IFERROR(ROUND(((INDEX('Stock List'!$M$11:$M$1010, MATCH(T110, 'Stock List'!$K$11:$K$1010, 0))/INDEX('Stock List'!$L$11:$L$1010, MATCH(T110, 'Stock List'!$K$11:$K$1010, 0)))*S110), 2), 0)</f>
        <v>0</v>
      </c>
      <c r="BN110" s="20"/>
      <c r="BO110" s="20">
        <f>IFERROR(ROUND(((INDEX('Stock List'!$M$11:$M$1010, MATCH(V110, 'Stock List'!$K$11:$K$1010, 0))/INDEX('Stock List'!$L$11:$L$1010, MATCH(V110, 'Stock List'!$K$11:$K$1010, 0)))*U110), 2), 0)</f>
        <v>0</v>
      </c>
      <c r="BP110" s="20"/>
      <c r="BQ110" s="20">
        <f>IFERROR(ROUND(((INDEX('Stock List'!$M$11:$M$1010, MATCH(X110, 'Stock List'!$K$11:$K$1010, 0))/INDEX('Stock List'!$L$11:$L$1010, MATCH(X110, 'Stock List'!$K$11:$K$1010, 0)))*W110), 2), 0)</f>
        <v>0</v>
      </c>
      <c r="BR110" s="20"/>
      <c r="BS110" s="20">
        <f>IFERROR(ROUND(((INDEX('Stock List'!$M$11:$M$1010, MATCH(Z110, 'Stock List'!$K$11:$K$1010, 0))/INDEX('Stock List'!$L$11:$L$1010, MATCH(Z110, 'Stock List'!$K$11:$K$1010, 0)))*Y110), 2), 0)</f>
        <v>0</v>
      </c>
      <c r="BT110" s="20"/>
      <c r="BU110" s="20">
        <f>IFERROR(ROUND(((INDEX('Stock List'!$M$11:$M$1010, MATCH(AB110, 'Stock List'!$K$11:$K$1010, 0))/INDEX('Stock List'!$L$11:$L$1010, MATCH(AB110, 'Stock List'!$K$11:$K$1010, 0)))*AA110), 2), 0)</f>
        <v>0</v>
      </c>
      <c r="BV110" s="20"/>
      <c r="BW110" s="20">
        <f>IFERROR(ROUND(((INDEX('Stock List'!$M$11:$M$1010, MATCH(AD110, 'Stock List'!$K$11:$K$1010, 0))/INDEX('Stock List'!$L$11:$L$1010, MATCH(AD110, 'Stock List'!$K$11:$K$1010, 0)))*AC110), 2), 0)</f>
        <v>0</v>
      </c>
      <c r="BX110" s="20"/>
      <c r="BY110" s="20">
        <f>IFERROR(ROUND(((INDEX('Stock List'!$M$11:$M$1010, MATCH(AF110, 'Stock List'!$K$11:$K$1010, 0))/INDEX('Stock List'!$L$11:$L$1010, MATCH(AF110, 'Stock List'!$K$11:$K$1010, 0)))*AE110), 2), 0)</f>
        <v>0</v>
      </c>
      <c r="BZ110" s="20"/>
      <c r="CA110" s="20">
        <f>IFERROR(ROUND(((INDEX('Stock List'!$M$11:$M$1010, MATCH(AH110, 'Stock List'!$K$11:$K$1010, 0))/INDEX('Stock List'!$L$11:$L$1010, MATCH(AH110, 'Stock List'!$K$11:$K$1010, 0)))*AG110), 2), 0)</f>
        <v>0</v>
      </c>
      <c r="CB110" s="20"/>
      <c r="CC110" s="20">
        <f>IFERROR(ROUND(((INDEX('Stock List'!$M$11:$M$1010, MATCH(AJ110, 'Stock List'!$K$11:$K$1010, 0))/INDEX('Stock List'!$L$11:$L$1010, MATCH(AJ110, 'Stock List'!$K$11:$K$1010, 0)))*AI110), 2), 0)</f>
        <v>0</v>
      </c>
      <c r="CD110" s="20"/>
      <c r="CE110" s="20">
        <f>IFERROR(ROUND(((INDEX('Stock List'!$M$11:$M$1010, MATCH(AL110, 'Stock List'!$K$11:$K$1010, 0))/INDEX('Stock List'!$L$11:$L$1010, MATCH(AL110, 'Stock List'!$K$11:$K$1010, 0)))*AK110), 2), 0)</f>
        <v>0</v>
      </c>
      <c r="CF110" s="20"/>
      <c r="CG110" s="20">
        <f>IFERROR(ROUND(((INDEX('Stock List'!$M$11:$M$1010, MATCH(AN110, 'Stock List'!$K$11:$K$1010, 0))/INDEX('Stock List'!$L$11:$L$1010, MATCH(AN110, 'Stock List'!$K$11:$K$1010, 0)))*AM110), 2), 0)</f>
        <v>0</v>
      </c>
      <c r="CH110" s="20"/>
      <c r="CI110" s="20">
        <f>IFERROR(ROUND(((INDEX('Stock List'!$M$11:$M$1010, MATCH(AP110, 'Stock List'!$K$11:$K$1010, 0))/INDEX('Stock List'!$L$11:$L$1010, MATCH(AP110, 'Stock List'!$K$11:$K$1010, 0)))*AO110), 2), 0)</f>
        <v>0</v>
      </c>
      <c r="CJ110" s="20"/>
      <c r="CK110" s="20">
        <f>IFERROR(ROUND(((INDEX('Stock List'!$M$11:$M$1010, MATCH(AR110, 'Stock List'!$K$11:$K$1010, 0))/INDEX('Stock List'!$L$11:$L$1010, MATCH(AR110, 'Stock List'!$K$11:$K$1010, 0)))*AQ110), 2), 0)</f>
        <v>0</v>
      </c>
      <c r="CL110" s="20"/>
      <c r="CM110" s="20">
        <f>IFERROR(ROUND(((INDEX('Stock List'!$M$11:$M$1010, MATCH(AT110, 'Stock List'!$K$11:$K$1010, 0))/INDEX('Stock List'!$L$11:$L$1010, MATCH(AT110, 'Stock List'!$K$11:$K$1010, 0)))*AS110), 2), 0)</f>
        <v>0</v>
      </c>
      <c r="CN110" s="20"/>
      <c r="CO110" s="20">
        <f>IFERROR(ROUND(((INDEX('Stock List'!$M$11:$M$1010, MATCH(AV110, 'Stock List'!$K$11:$K$1010, 0))/INDEX('Stock List'!$L$11:$L$1010, MATCH(AV110, 'Stock List'!$K$11:$K$1010, 0)))*AU110), 2), 0)</f>
        <v>0</v>
      </c>
      <c r="CP110" s="20"/>
      <c r="CQ110" s="20">
        <f>IFERROR(ROUND(((INDEX('Stock List'!$M$11:$M$1010, MATCH(AX110, 'Stock List'!$K$11:$K$1010, 0))/INDEX('Stock List'!$L$11:$L$1010, MATCH(AX110, 'Stock List'!$K$11:$K$1010, 0)))*AW110), 2), 0)</f>
        <v>0</v>
      </c>
      <c r="CR110" s="22"/>
      <c r="CT110" s="106" t="str">
        <f t="shared" si="94"/>
        <v/>
      </c>
      <c r="CU110" s="22" t="str">
        <f t="shared" si="95"/>
        <v/>
      </c>
      <c r="CX110" s="106" t="str">
        <f t="shared" si="96"/>
        <v/>
      </c>
      <c r="CY110" s="20" t="str">
        <f t="shared" si="97"/>
        <v/>
      </c>
      <c r="CZ110" s="22" t="str">
        <f t="shared" si="98"/>
        <v/>
      </c>
      <c r="DB110" s="76" t="str">
        <f>IF($H110="", "", COUNTIF($G$11:$G$1010, "&gt;"&amp;$G110)+1+COUNTIF($G$11:$G110, $G110)-1)</f>
        <v/>
      </c>
      <c r="DC110" s="76" t="str">
        <f>IF($H110="", "", COUNTIF($CZ$11:$CZ$1010, "&gt;"&amp;$CZ110)+1+COUNTIF($CZ$11:$CZ110, $CZ110)-1)</f>
        <v/>
      </c>
      <c r="DE110" s="147" t="str">
        <f t="shared" si="99"/>
        <v/>
      </c>
      <c r="DF110" s="148"/>
      <c r="DG110" s="19" t="str">
        <f t="shared" si="100"/>
        <v/>
      </c>
      <c r="DH110" s="153" t="str">
        <f t="shared" si="101"/>
        <v/>
      </c>
      <c r="DI110" s="19" t="str">
        <f t="shared" si="53"/>
        <v/>
      </c>
      <c r="DJ110" s="153" t="str">
        <f t="shared" si="54"/>
        <v/>
      </c>
      <c r="DK110" s="19" t="str">
        <f t="shared" si="55"/>
        <v/>
      </c>
      <c r="DL110" s="153" t="str">
        <f t="shared" si="56"/>
        <v/>
      </c>
      <c r="DM110" s="19" t="str">
        <f t="shared" si="57"/>
        <v/>
      </c>
      <c r="DN110" s="153" t="str">
        <f t="shared" si="58"/>
        <v/>
      </c>
      <c r="DO110" s="19" t="str">
        <f t="shared" si="59"/>
        <v/>
      </c>
      <c r="DP110" s="153" t="str">
        <f t="shared" si="60"/>
        <v/>
      </c>
      <c r="DQ110" s="19" t="str">
        <f t="shared" si="61"/>
        <v/>
      </c>
      <c r="DR110" s="153" t="str">
        <f t="shared" si="62"/>
        <v/>
      </c>
      <c r="DS110" s="19" t="str">
        <f t="shared" si="63"/>
        <v/>
      </c>
      <c r="DT110" s="153" t="str">
        <f t="shared" si="64"/>
        <v/>
      </c>
      <c r="DU110" s="19" t="str">
        <f t="shared" si="65"/>
        <v/>
      </c>
      <c r="DV110" s="153" t="str">
        <f t="shared" si="66"/>
        <v/>
      </c>
      <c r="DW110" s="19" t="str">
        <f t="shared" si="67"/>
        <v/>
      </c>
      <c r="DX110" s="153" t="str">
        <f t="shared" si="68"/>
        <v/>
      </c>
      <c r="DY110" s="19" t="str">
        <f t="shared" si="69"/>
        <v/>
      </c>
      <c r="DZ110" s="153" t="str">
        <f t="shared" si="70"/>
        <v/>
      </c>
      <c r="EA110" s="19" t="str">
        <f t="shared" si="71"/>
        <v/>
      </c>
      <c r="EB110" s="153" t="str">
        <f t="shared" si="72"/>
        <v/>
      </c>
      <c r="EC110" s="19" t="str">
        <f t="shared" si="73"/>
        <v/>
      </c>
      <c r="ED110" s="153" t="str">
        <f t="shared" si="74"/>
        <v/>
      </c>
      <c r="EE110" s="19" t="str">
        <f t="shared" si="75"/>
        <v/>
      </c>
      <c r="EF110" s="153" t="str">
        <f t="shared" si="76"/>
        <v/>
      </c>
      <c r="EG110" s="19" t="str">
        <f t="shared" si="77"/>
        <v/>
      </c>
      <c r="EH110" s="153" t="str">
        <f t="shared" si="78"/>
        <v/>
      </c>
      <c r="EI110" s="19" t="str">
        <f t="shared" si="79"/>
        <v/>
      </c>
      <c r="EJ110" s="153" t="str">
        <f t="shared" si="80"/>
        <v/>
      </c>
      <c r="EK110" s="19" t="str">
        <f t="shared" si="81"/>
        <v/>
      </c>
      <c r="EL110" s="153" t="str">
        <f t="shared" si="82"/>
        <v/>
      </c>
      <c r="EM110" s="19" t="str">
        <f t="shared" si="83"/>
        <v/>
      </c>
      <c r="EN110" s="153" t="str">
        <f t="shared" si="84"/>
        <v/>
      </c>
      <c r="EO110" s="19" t="str">
        <f t="shared" si="85"/>
        <v/>
      </c>
      <c r="EP110" s="153" t="str">
        <f t="shared" si="86"/>
        <v/>
      </c>
      <c r="EQ110" s="19" t="str">
        <f t="shared" si="87"/>
        <v/>
      </c>
      <c r="ER110" s="153" t="str">
        <f t="shared" si="88"/>
        <v/>
      </c>
      <c r="ES110" s="19" t="str">
        <f t="shared" si="89"/>
        <v/>
      </c>
      <c r="ET110" s="153" t="str">
        <f t="shared" si="90"/>
        <v/>
      </c>
    </row>
    <row r="111" spans="1:150" x14ac:dyDescent="0.25">
      <c r="A111" s="31"/>
      <c r="B111" s="91" t="str">
        <f t="shared" si="91"/>
        <v/>
      </c>
      <c r="C111" s="20" t="str">
        <f t="shared" si="51"/>
        <v/>
      </c>
      <c r="D111" s="97" t="str">
        <f t="shared" si="52"/>
        <v/>
      </c>
      <c r="E111" s="62" t="str">
        <f t="shared" si="92"/>
        <v/>
      </c>
      <c r="F111" s="31"/>
      <c r="G111" s="282"/>
      <c r="H111" s="283"/>
      <c r="I111" s="284"/>
      <c r="J111" s="285"/>
      <c r="K111" s="286"/>
      <c r="L111" s="287"/>
      <c r="M111" s="288"/>
      <c r="N111" s="287"/>
      <c r="O111" s="288"/>
      <c r="P111" s="287"/>
      <c r="Q111" s="288"/>
      <c r="R111" s="287"/>
      <c r="S111" s="288"/>
      <c r="T111" s="287"/>
      <c r="U111" s="288"/>
      <c r="V111" s="287"/>
      <c r="W111" s="288"/>
      <c r="X111" s="287"/>
      <c r="Y111" s="288"/>
      <c r="Z111" s="287"/>
      <c r="AA111" s="288"/>
      <c r="AB111" s="287"/>
      <c r="AC111" s="288"/>
      <c r="AD111" s="287"/>
      <c r="AE111" s="288"/>
      <c r="AF111" s="287"/>
      <c r="AG111" s="288"/>
      <c r="AH111" s="287"/>
      <c r="AI111" s="288"/>
      <c r="AJ111" s="287"/>
      <c r="AK111" s="288"/>
      <c r="AL111" s="287"/>
      <c r="AM111" s="288"/>
      <c r="AN111" s="287"/>
      <c r="AO111" s="288"/>
      <c r="AP111" s="287"/>
      <c r="AQ111" s="288"/>
      <c r="AR111" s="287"/>
      <c r="AS111" s="288"/>
      <c r="AT111" s="287"/>
      <c r="AU111" s="288"/>
      <c r="AV111" s="287"/>
      <c r="AW111" s="288"/>
      <c r="AX111" s="287"/>
      <c r="AY111" s="31"/>
      <c r="BA111" s="76" t="str">
        <f t="shared" si="93"/>
        <v/>
      </c>
      <c r="BC111" s="76" t="str">
        <f>IF('Stock List'!$K111="", "", 'Stock List'!$K111)</f>
        <v/>
      </c>
      <c r="BE111" s="106">
        <f>IFERROR(ROUND(((INDEX('Stock List'!$M$11:$M$1010, MATCH(L111, 'Stock List'!$K$11:$K$1010, 0))/INDEX('Stock List'!$L$11:$L$1010, MATCH(L111, 'Stock List'!$K$11:$K$1010, 0)))*K111), 2), 0)</f>
        <v>0</v>
      </c>
      <c r="BF111" s="20"/>
      <c r="BG111" s="20">
        <f>IFERROR(ROUND(((INDEX('Stock List'!$M$11:$M$1010, MATCH(N111, 'Stock List'!$K$11:$K$1010, 0))/INDEX('Stock List'!$L$11:$L$1010, MATCH(N111, 'Stock List'!$K$11:$K$1010, 0)))*M111), 2), 0)</f>
        <v>0</v>
      </c>
      <c r="BH111" s="20"/>
      <c r="BI111" s="20">
        <f>IFERROR(ROUND(((INDEX('Stock List'!$M$11:$M$1010, MATCH(P111, 'Stock List'!$K$11:$K$1010, 0))/INDEX('Stock List'!$L$11:$L$1010, MATCH(P111, 'Stock List'!$K$11:$K$1010, 0)))*O111), 2), 0)</f>
        <v>0</v>
      </c>
      <c r="BJ111" s="20"/>
      <c r="BK111" s="20">
        <f>IFERROR(ROUND(((INDEX('Stock List'!$M$11:$M$1010, MATCH(R111, 'Stock List'!$K$11:$K$1010, 0))/INDEX('Stock List'!$L$11:$L$1010, MATCH(R111, 'Stock List'!$K$11:$K$1010, 0)))*Q111), 2), 0)</f>
        <v>0</v>
      </c>
      <c r="BL111" s="20"/>
      <c r="BM111" s="20">
        <f>IFERROR(ROUND(((INDEX('Stock List'!$M$11:$M$1010, MATCH(T111, 'Stock List'!$K$11:$K$1010, 0))/INDEX('Stock List'!$L$11:$L$1010, MATCH(T111, 'Stock List'!$K$11:$K$1010, 0)))*S111), 2), 0)</f>
        <v>0</v>
      </c>
      <c r="BN111" s="20"/>
      <c r="BO111" s="20">
        <f>IFERROR(ROUND(((INDEX('Stock List'!$M$11:$M$1010, MATCH(V111, 'Stock List'!$K$11:$K$1010, 0))/INDEX('Stock List'!$L$11:$L$1010, MATCH(V111, 'Stock List'!$K$11:$K$1010, 0)))*U111), 2), 0)</f>
        <v>0</v>
      </c>
      <c r="BP111" s="20"/>
      <c r="BQ111" s="20">
        <f>IFERROR(ROUND(((INDEX('Stock List'!$M$11:$M$1010, MATCH(X111, 'Stock List'!$K$11:$K$1010, 0))/INDEX('Stock List'!$L$11:$L$1010, MATCH(X111, 'Stock List'!$K$11:$K$1010, 0)))*W111), 2), 0)</f>
        <v>0</v>
      </c>
      <c r="BR111" s="20"/>
      <c r="BS111" s="20">
        <f>IFERROR(ROUND(((INDEX('Stock List'!$M$11:$M$1010, MATCH(Z111, 'Stock List'!$K$11:$K$1010, 0))/INDEX('Stock List'!$L$11:$L$1010, MATCH(Z111, 'Stock List'!$K$11:$K$1010, 0)))*Y111), 2), 0)</f>
        <v>0</v>
      </c>
      <c r="BT111" s="20"/>
      <c r="BU111" s="20">
        <f>IFERROR(ROUND(((INDEX('Stock List'!$M$11:$M$1010, MATCH(AB111, 'Stock List'!$K$11:$K$1010, 0))/INDEX('Stock List'!$L$11:$L$1010, MATCH(AB111, 'Stock List'!$K$11:$K$1010, 0)))*AA111), 2), 0)</f>
        <v>0</v>
      </c>
      <c r="BV111" s="20"/>
      <c r="BW111" s="20">
        <f>IFERROR(ROUND(((INDEX('Stock List'!$M$11:$M$1010, MATCH(AD111, 'Stock List'!$K$11:$K$1010, 0))/INDEX('Stock List'!$L$11:$L$1010, MATCH(AD111, 'Stock List'!$K$11:$K$1010, 0)))*AC111), 2), 0)</f>
        <v>0</v>
      </c>
      <c r="BX111" s="20"/>
      <c r="BY111" s="20">
        <f>IFERROR(ROUND(((INDEX('Stock List'!$M$11:$M$1010, MATCH(AF111, 'Stock List'!$K$11:$K$1010, 0))/INDEX('Stock List'!$L$11:$L$1010, MATCH(AF111, 'Stock List'!$K$11:$K$1010, 0)))*AE111), 2), 0)</f>
        <v>0</v>
      </c>
      <c r="BZ111" s="20"/>
      <c r="CA111" s="20">
        <f>IFERROR(ROUND(((INDEX('Stock List'!$M$11:$M$1010, MATCH(AH111, 'Stock List'!$K$11:$K$1010, 0))/INDEX('Stock List'!$L$11:$L$1010, MATCH(AH111, 'Stock List'!$K$11:$K$1010, 0)))*AG111), 2), 0)</f>
        <v>0</v>
      </c>
      <c r="CB111" s="20"/>
      <c r="CC111" s="20">
        <f>IFERROR(ROUND(((INDEX('Stock List'!$M$11:$M$1010, MATCH(AJ111, 'Stock List'!$K$11:$K$1010, 0))/INDEX('Stock List'!$L$11:$L$1010, MATCH(AJ111, 'Stock List'!$K$11:$K$1010, 0)))*AI111), 2), 0)</f>
        <v>0</v>
      </c>
      <c r="CD111" s="20"/>
      <c r="CE111" s="20">
        <f>IFERROR(ROUND(((INDEX('Stock List'!$M$11:$M$1010, MATCH(AL111, 'Stock List'!$K$11:$K$1010, 0))/INDEX('Stock List'!$L$11:$L$1010, MATCH(AL111, 'Stock List'!$K$11:$K$1010, 0)))*AK111), 2), 0)</f>
        <v>0</v>
      </c>
      <c r="CF111" s="20"/>
      <c r="CG111" s="20">
        <f>IFERROR(ROUND(((INDEX('Stock List'!$M$11:$M$1010, MATCH(AN111, 'Stock List'!$K$11:$K$1010, 0))/INDEX('Stock List'!$L$11:$L$1010, MATCH(AN111, 'Stock List'!$K$11:$K$1010, 0)))*AM111), 2), 0)</f>
        <v>0</v>
      </c>
      <c r="CH111" s="20"/>
      <c r="CI111" s="20">
        <f>IFERROR(ROUND(((INDEX('Stock List'!$M$11:$M$1010, MATCH(AP111, 'Stock List'!$K$11:$K$1010, 0))/INDEX('Stock List'!$L$11:$L$1010, MATCH(AP111, 'Stock List'!$K$11:$K$1010, 0)))*AO111), 2), 0)</f>
        <v>0</v>
      </c>
      <c r="CJ111" s="20"/>
      <c r="CK111" s="20">
        <f>IFERROR(ROUND(((INDEX('Stock List'!$M$11:$M$1010, MATCH(AR111, 'Stock List'!$K$11:$K$1010, 0))/INDEX('Stock List'!$L$11:$L$1010, MATCH(AR111, 'Stock List'!$K$11:$K$1010, 0)))*AQ111), 2), 0)</f>
        <v>0</v>
      </c>
      <c r="CL111" s="20"/>
      <c r="CM111" s="20">
        <f>IFERROR(ROUND(((INDEX('Stock List'!$M$11:$M$1010, MATCH(AT111, 'Stock List'!$K$11:$K$1010, 0))/INDEX('Stock List'!$L$11:$L$1010, MATCH(AT111, 'Stock List'!$K$11:$K$1010, 0)))*AS111), 2), 0)</f>
        <v>0</v>
      </c>
      <c r="CN111" s="20"/>
      <c r="CO111" s="20">
        <f>IFERROR(ROUND(((INDEX('Stock List'!$M$11:$M$1010, MATCH(AV111, 'Stock List'!$K$11:$K$1010, 0))/INDEX('Stock List'!$L$11:$L$1010, MATCH(AV111, 'Stock List'!$K$11:$K$1010, 0)))*AU111), 2), 0)</f>
        <v>0</v>
      </c>
      <c r="CP111" s="20"/>
      <c r="CQ111" s="20">
        <f>IFERROR(ROUND(((INDEX('Stock List'!$M$11:$M$1010, MATCH(AX111, 'Stock List'!$K$11:$K$1010, 0))/INDEX('Stock List'!$L$11:$L$1010, MATCH(AX111, 'Stock List'!$K$11:$K$1010, 0)))*AW111), 2), 0)</f>
        <v>0</v>
      </c>
      <c r="CR111" s="22"/>
      <c r="CT111" s="106" t="str">
        <f t="shared" si="94"/>
        <v/>
      </c>
      <c r="CU111" s="22" t="str">
        <f t="shared" si="95"/>
        <v/>
      </c>
      <c r="CX111" s="106" t="str">
        <f t="shared" si="96"/>
        <v/>
      </c>
      <c r="CY111" s="20" t="str">
        <f t="shared" si="97"/>
        <v/>
      </c>
      <c r="CZ111" s="22" t="str">
        <f t="shared" si="98"/>
        <v/>
      </c>
      <c r="DB111" s="76" t="str">
        <f>IF($H111="", "", COUNTIF($G$11:$G$1010, "&gt;"&amp;$G111)+1+COUNTIF($G$11:$G111, $G111)-1)</f>
        <v/>
      </c>
      <c r="DC111" s="76" t="str">
        <f>IF($H111="", "", COUNTIF($CZ$11:$CZ$1010, "&gt;"&amp;$CZ111)+1+COUNTIF($CZ$11:$CZ111, $CZ111)-1)</f>
        <v/>
      </c>
      <c r="DE111" s="147" t="str">
        <f t="shared" si="99"/>
        <v/>
      </c>
      <c r="DF111" s="148"/>
      <c r="DG111" s="19" t="str">
        <f t="shared" si="100"/>
        <v/>
      </c>
      <c r="DH111" s="153" t="str">
        <f t="shared" si="101"/>
        <v/>
      </c>
      <c r="DI111" s="19" t="str">
        <f t="shared" si="53"/>
        <v/>
      </c>
      <c r="DJ111" s="153" t="str">
        <f t="shared" si="54"/>
        <v/>
      </c>
      <c r="DK111" s="19" t="str">
        <f t="shared" si="55"/>
        <v/>
      </c>
      <c r="DL111" s="153" t="str">
        <f t="shared" si="56"/>
        <v/>
      </c>
      <c r="DM111" s="19" t="str">
        <f t="shared" si="57"/>
        <v/>
      </c>
      <c r="DN111" s="153" t="str">
        <f t="shared" si="58"/>
        <v/>
      </c>
      <c r="DO111" s="19" t="str">
        <f t="shared" si="59"/>
        <v/>
      </c>
      <c r="DP111" s="153" t="str">
        <f t="shared" si="60"/>
        <v/>
      </c>
      <c r="DQ111" s="19" t="str">
        <f t="shared" si="61"/>
        <v/>
      </c>
      <c r="DR111" s="153" t="str">
        <f t="shared" si="62"/>
        <v/>
      </c>
      <c r="DS111" s="19" t="str">
        <f t="shared" si="63"/>
        <v/>
      </c>
      <c r="DT111" s="153" t="str">
        <f t="shared" si="64"/>
        <v/>
      </c>
      <c r="DU111" s="19" t="str">
        <f t="shared" si="65"/>
        <v/>
      </c>
      <c r="DV111" s="153" t="str">
        <f t="shared" si="66"/>
        <v/>
      </c>
      <c r="DW111" s="19" t="str">
        <f t="shared" si="67"/>
        <v/>
      </c>
      <c r="DX111" s="153" t="str">
        <f t="shared" si="68"/>
        <v/>
      </c>
      <c r="DY111" s="19" t="str">
        <f t="shared" si="69"/>
        <v/>
      </c>
      <c r="DZ111" s="153" t="str">
        <f t="shared" si="70"/>
        <v/>
      </c>
      <c r="EA111" s="19" t="str">
        <f t="shared" si="71"/>
        <v/>
      </c>
      <c r="EB111" s="153" t="str">
        <f t="shared" si="72"/>
        <v/>
      </c>
      <c r="EC111" s="19" t="str">
        <f t="shared" si="73"/>
        <v/>
      </c>
      <c r="ED111" s="153" t="str">
        <f t="shared" si="74"/>
        <v/>
      </c>
      <c r="EE111" s="19" t="str">
        <f t="shared" si="75"/>
        <v/>
      </c>
      <c r="EF111" s="153" t="str">
        <f t="shared" si="76"/>
        <v/>
      </c>
      <c r="EG111" s="19" t="str">
        <f t="shared" si="77"/>
        <v/>
      </c>
      <c r="EH111" s="153" t="str">
        <f t="shared" si="78"/>
        <v/>
      </c>
      <c r="EI111" s="19" t="str">
        <f t="shared" si="79"/>
        <v/>
      </c>
      <c r="EJ111" s="153" t="str">
        <f t="shared" si="80"/>
        <v/>
      </c>
      <c r="EK111" s="19" t="str">
        <f t="shared" si="81"/>
        <v/>
      </c>
      <c r="EL111" s="153" t="str">
        <f t="shared" si="82"/>
        <v/>
      </c>
      <c r="EM111" s="19" t="str">
        <f t="shared" si="83"/>
        <v/>
      </c>
      <c r="EN111" s="153" t="str">
        <f t="shared" si="84"/>
        <v/>
      </c>
      <c r="EO111" s="19" t="str">
        <f t="shared" si="85"/>
        <v/>
      </c>
      <c r="EP111" s="153" t="str">
        <f t="shared" si="86"/>
        <v/>
      </c>
      <c r="EQ111" s="19" t="str">
        <f t="shared" si="87"/>
        <v/>
      </c>
      <c r="ER111" s="153" t="str">
        <f t="shared" si="88"/>
        <v/>
      </c>
      <c r="ES111" s="19" t="str">
        <f t="shared" si="89"/>
        <v/>
      </c>
      <c r="ET111" s="153" t="str">
        <f t="shared" si="90"/>
        <v/>
      </c>
    </row>
    <row r="112" spans="1:150" x14ac:dyDescent="0.25">
      <c r="A112" s="31"/>
      <c r="B112" s="91" t="str">
        <f t="shared" si="91"/>
        <v/>
      </c>
      <c r="C112" s="20" t="str">
        <f t="shared" si="51"/>
        <v/>
      </c>
      <c r="D112" s="97" t="str">
        <f t="shared" si="52"/>
        <v/>
      </c>
      <c r="E112" s="62" t="str">
        <f t="shared" si="92"/>
        <v/>
      </c>
      <c r="F112" s="31"/>
      <c r="G112" s="282"/>
      <c r="H112" s="283"/>
      <c r="I112" s="284"/>
      <c r="J112" s="285"/>
      <c r="K112" s="286"/>
      <c r="L112" s="287"/>
      <c r="M112" s="288"/>
      <c r="N112" s="287"/>
      <c r="O112" s="288"/>
      <c r="P112" s="287"/>
      <c r="Q112" s="288"/>
      <c r="R112" s="287"/>
      <c r="S112" s="288"/>
      <c r="T112" s="287"/>
      <c r="U112" s="288"/>
      <c r="V112" s="287"/>
      <c r="W112" s="288"/>
      <c r="X112" s="287"/>
      <c r="Y112" s="288"/>
      <c r="Z112" s="287"/>
      <c r="AA112" s="288"/>
      <c r="AB112" s="287"/>
      <c r="AC112" s="288"/>
      <c r="AD112" s="287"/>
      <c r="AE112" s="288"/>
      <c r="AF112" s="287"/>
      <c r="AG112" s="288"/>
      <c r="AH112" s="287"/>
      <c r="AI112" s="288"/>
      <c r="AJ112" s="287"/>
      <c r="AK112" s="288"/>
      <c r="AL112" s="287"/>
      <c r="AM112" s="288"/>
      <c r="AN112" s="287"/>
      <c r="AO112" s="288"/>
      <c r="AP112" s="287"/>
      <c r="AQ112" s="288"/>
      <c r="AR112" s="287"/>
      <c r="AS112" s="288"/>
      <c r="AT112" s="287"/>
      <c r="AU112" s="288"/>
      <c r="AV112" s="287"/>
      <c r="AW112" s="288"/>
      <c r="AX112" s="287"/>
      <c r="AY112" s="31"/>
      <c r="BA112" s="76" t="str">
        <f t="shared" si="93"/>
        <v/>
      </c>
      <c r="BC112" s="76" t="str">
        <f>IF('Stock List'!$K112="", "", 'Stock List'!$K112)</f>
        <v/>
      </c>
      <c r="BE112" s="106">
        <f>IFERROR(ROUND(((INDEX('Stock List'!$M$11:$M$1010, MATCH(L112, 'Stock List'!$K$11:$K$1010, 0))/INDEX('Stock List'!$L$11:$L$1010, MATCH(L112, 'Stock List'!$K$11:$K$1010, 0)))*K112), 2), 0)</f>
        <v>0</v>
      </c>
      <c r="BF112" s="20"/>
      <c r="BG112" s="20">
        <f>IFERROR(ROUND(((INDEX('Stock List'!$M$11:$M$1010, MATCH(N112, 'Stock List'!$K$11:$K$1010, 0))/INDEX('Stock List'!$L$11:$L$1010, MATCH(N112, 'Stock List'!$K$11:$K$1010, 0)))*M112), 2), 0)</f>
        <v>0</v>
      </c>
      <c r="BH112" s="20"/>
      <c r="BI112" s="20">
        <f>IFERROR(ROUND(((INDEX('Stock List'!$M$11:$M$1010, MATCH(P112, 'Stock List'!$K$11:$K$1010, 0))/INDEX('Stock List'!$L$11:$L$1010, MATCH(P112, 'Stock List'!$K$11:$K$1010, 0)))*O112), 2), 0)</f>
        <v>0</v>
      </c>
      <c r="BJ112" s="20"/>
      <c r="BK112" s="20">
        <f>IFERROR(ROUND(((INDEX('Stock List'!$M$11:$M$1010, MATCH(R112, 'Stock List'!$K$11:$K$1010, 0))/INDEX('Stock List'!$L$11:$L$1010, MATCH(R112, 'Stock List'!$K$11:$K$1010, 0)))*Q112), 2), 0)</f>
        <v>0</v>
      </c>
      <c r="BL112" s="20"/>
      <c r="BM112" s="20">
        <f>IFERROR(ROUND(((INDEX('Stock List'!$M$11:$M$1010, MATCH(T112, 'Stock List'!$K$11:$K$1010, 0))/INDEX('Stock List'!$L$11:$L$1010, MATCH(T112, 'Stock List'!$K$11:$K$1010, 0)))*S112), 2), 0)</f>
        <v>0</v>
      </c>
      <c r="BN112" s="20"/>
      <c r="BO112" s="20">
        <f>IFERROR(ROUND(((INDEX('Stock List'!$M$11:$M$1010, MATCH(V112, 'Stock List'!$K$11:$K$1010, 0))/INDEX('Stock List'!$L$11:$L$1010, MATCH(V112, 'Stock List'!$K$11:$K$1010, 0)))*U112), 2), 0)</f>
        <v>0</v>
      </c>
      <c r="BP112" s="20"/>
      <c r="BQ112" s="20">
        <f>IFERROR(ROUND(((INDEX('Stock List'!$M$11:$M$1010, MATCH(X112, 'Stock List'!$K$11:$K$1010, 0))/INDEX('Stock List'!$L$11:$L$1010, MATCH(X112, 'Stock List'!$K$11:$K$1010, 0)))*W112), 2), 0)</f>
        <v>0</v>
      </c>
      <c r="BR112" s="20"/>
      <c r="BS112" s="20">
        <f>IFERROR(ROUND(((INDEX('Stock List'!$M$11:$M$1010, MATCH(Z112, 'Stock List'!$K$11:$K$1010, 0))/INDEX('Stock List'!$L$11:$L$1010, MATCH(Z112, 'Stock List'!$K$11:$K$1010, 0)))*Y112), 2), 0)</f>
        <v>0</v>
      </c>
      <c r="BT112" s="20"/>
      <c r="BU112" s="20">
        <f>IFERROR(ROUND(((INDEX('Stock List'!$M$11:$M$1010, MATCH(AB112, 'Stock List'!$K$11:$K$1010, 0))/INDEX('Stock List'!$L$11:$L$1010, MATCH(AB112, 'Stock List'!$K$11:$K$1010, 0)))*AA112), 2), 0)</f>
        <v>0</v>
      </c>
      <c r="BV112" s="20"/>
      <c r="BW112" s="20">
        <f>IFERROR(ROUND(((INDEX('Stock List'!$M$11:$M$1010, MATCH(AD112, 'Stock List'!$K$11:$K$1010, 0))/INDEX('Stock List'!$L$11:$L$1010, MATCH(AD112, 'Stock List'!$K$11:$K$1010, 0)))*AC112), 2), 0)</f>
        <v>0</v>
      </c>
      <c r="BX112" s="20"/>
      <c r="BY112" s="20">
        <f>IFERROR(ROUND(((INDEX('Stock List'!$M$11:$M$1010, MATCH(AF112, 'Stock List'!$K$11:$K$1010, 0))/INDEX('Stock List'!$L$11:$L$1010, MATCH(AF112, 'Stock List'!$K$11:$K$1010, 0)))*AE112), 2), 0)</f>
        <v>0</v>
      </c>
      <c r="BZ112" s="20"/>
      <c r="CA112" s="20">
        <f>IFERROR(ROUND(((INDEX('Stock List'!$M$11:$M$1010, MATCH(AH112, 'Stock List'!$K$11:$K$1010, 0))/INDEX('Stock List'!$L$11:$L$1010, MATCH(AH112, 'Stock List'!$K$11:$K$1010, 0)))*AG112), 2), 0)</f>
        <v>0</v>
      </c>
      <c r="CB112" s="20"/>
      <c r="CC112" s="20">
        <f>IFERROR(ROUND(((INDEX('Stock List'!$M$11:$M$1010, MATCH(AJ112, 'Stock List'!$K$11:$K$1010, 0))/INDEX('Stock List'!$L$11:$L$1010, MATCH(AJ112, 'Stock List'!$K$11:$K$1010, 0)))*AI112), 2), 0)</f>
        <v>0</v>
      </c>
      <c r="CD112" s="20"/>
      <c r="CE112" s="20">
        <f>IFERROR(ROUND(((INDEX('Stock List'!$M$11:$M$1010, MATCH(AL112, 'Stock List'!$K$11:$K$1010, 0))/INDEX('Stock List'!$L$11:$L$1010, MATCH(AL112, 'Stock List'!$K$11:$K$1010, 0)))*AK112), 2), 0)</f>
        <v>0</v>
      </c>
      <c r="CF112" s="20"/>
      <c r="CG112" s="20">
        <f>IFERROR(ROUND(((INDEX('Stock List'!$M$11:$M$1010, MATCH(AN112, 'Stock List'!$K$11:$K$1010, 0))/INDEX('Stock List'!$L$11:$L$1010, MATCH(AN112, 'Stock List'!$K$11:$K$1010, 0)))*AM112), 2), 0)</f>
        <v>0</v>
      </c>
      <c r="CH112" s="20"/>
      <c r="CI112" s="20">
        <f>IFERROR(ROUND(((INDEX('Stock List'!$M$11:$M$1010, MATCH(AP112, 'Stock List'!$K$11:$K$1010, 0))/INDEX('Stock List'!$L$11:$L$1010, MATCH(AP112, 'Stock List'!$K$11:$K$1010, 0)))*AO112), 2), 0)</f>
        <v>0</v>
      </c>
      <c r="CJ112" s="20"/>
      <c r="CK112" s="20">
        <f>IFERROR(ROUND(((INDEX('Stock List'!$M$11:$M$1010, MATCH(AR112, 'Stock List'!$K$11:$K$1010, 0))/INDEX('Stock List'!$L$11:$L$1010, MATCH(AR112, 'Stock List'!$K$11:$K$1010, 0)))*AQ112), 2), 0)</f>
        <v>0</v>
      </c>
      <c r="CL112" s="20"/>
      <c r="CM112" s="20">
        <f>IFERROR(ROUND(((INDEX('Stock List'!$M$11:$M$1010, MATCH(AT112, 'Stock List'!$K$11:$K$1010, 0))/INDEX('Stock List'!$L$11:$L$1010, MATCH(AT112, 'Stock List'!$K$11:$K$1010, 0)))*AS112), 2), 0)</f>
        <v>0</v>
      </c>
      <c r="CN112" s="20"/>
      <c r="CO112" s="20">
        <f>IFERROR(ROUND(((INDEX('Stock List'!$M$11:$M$1010, MATCH(AV112, 'Stock List'!$K$11:$K$1010, 0))/INDEX('Stock List'!$L$11:$L$1010, MATCH(AV112, 'Stock List'!$K$11:$K$1010, 0)))*AU112), 2), 0)</f>
        <v>0</v>
      </c>
      <c r="CP112" s="20"/>
      <c r="CQ112" s="20">
        <f>IFERROR(ROUND(((INDEX('Stock List'!$M$11:$M$1010, MATCH(AX112, 'Stock List'!$K$11:$K$1010, 0))/INDEX('Stock List'!$L$11:$L$1010, MATCH(AX112, 'Stock List'!$K$11:$K$1010, 0)))*AW112), 2), 0)</f>
        <v>0</v>
      </c>
      <c r="CR112" s="22"/>
      <c r="CT112" s="106" t="str">
        <f t="shared" si="94"/>
        <v/>
      </c>
      <c r="CU112" s="22" t="str">
        <f t="shared" si="95"/>
        <v/>
      </c>
      <c r="CX112" s="106" t="str">
        <f t="shared" si="96"/>
        <v/>
      </c>
      <c r="CY112" s="20" t="str">
        <f t="shared" si="97"/>
        <v/>
      </c>
      <c r="CZ112" s="22" t="str">
        <f t="shared" si="98"/>
        <v/>
      </c>
      <c r="DB112" s="76" t="str">
        <f>IF($H112="", "", COUNTIF($G$11:$G$1010, "&gt;"&amp;$G112)+1+COUNTIF($G$11:$G112, $G112)-1)</f>
        <v/>
      </c>
      <c r="DC112" s="76" t="str">
        <f>IF($H112="", "", COUNTIF($CZ$11:$CZ$1010, "&gt;"&amp;$CZ112)+1+COUNTIF($CZ$11:$CZ112, $CZ112)-1)</f>
        <v/>
      </c>
      <c r="DE112" s="147" t="str">
        <f t="shared" si="99"/>
        <v/>
      </c>
      <c r="DF112" s="148"/>
      <c r="DG112" s="19" t="str">
        <f t="shared" si="100"/>
        <v/>
      </c>
      <c r="DH112" s="153" t="str">
        <f t="shared" si="101"/>
        <v/>
      </c>
      <c r="DI112" s="19" t="str">
        <f t="shared" si="53"/>
        <v/>
      </c>
      <c r="DJ112" s="153" t="str">
        <f t="shared" si="54"/>
        <v/>
      </c>
      <c r="DK112" s="19" t="str">
        <f t="shared" si="55"/>
        <v/>
      </c>
      <c r="DL112" s="153" t="str">
        <f t="shared" si="56"/>
        <v/>
      </c>
      <c r="DM112" s="19" t="str">
        <f t="shared" si="57"/>
        <v/>
      </c>
      <c r="DN112" s="153" t="str">
        <f t="shared" si="58"/>
        <v/>
      </c>
      <c r="DO112" s="19" t="str">
        <f t="shared" si="59"/>
        <v/>
      </c>
      <c r="DP112" s="153" t="str">
        <f t="shared" si="60"/>
        <v/>
      </c>
      <c r="DQ112" s="19" t="str">
        <f t="shared" si="61"/>
        <v/>
      </c>
      <c r="DR112" s="153" t="str">
        <f t="shared" si="62"/>
        <v/>
      </c>
      <c r="DS112" s="19" t="str">
        <f t="shared" si="63"/>
        <v/>
      </c>
      <c r="DT112" s="153" t="str">
        <f t="shared" si="64"/>
        <v/>
      </c>
      <c r="DU112" s="19" t="str">
        <f t="shared" si="65"/>
        <v/>
      </c>
      <c r="DV112" s="153" t="str">
        <f t="shared" si="66"/>
        <v/>
      </c>
      <c r="DW112" s="19" t="str">
        <f t="shared" si="67"/>
        <v/>
      </c>
      <c r="DX112" s="153" t="str">
        <f t="shared" si="68"/>
        <v/>
      </c>
      <c r="DY112" s="19" t="str">
        <f t="shared" si="69"/>
        <v/>
      </c>
      <c r="DZ112" s="153" t="str">
        <f t="shared" si="70"/>
        <v/>
      </c>
      <c r="EA112" s="19" t="str">
        <f t="shared" si="71"/>
        <v/>
      </c>
      <c r="EB112" s="153" t="str">
        <f t="shared" si="72"/>
        <v/>
      </c>
      <c r="EC112" s="19" t="str">
        <f t="shared" si="73"/>
        <v/>
      </c>
      <c r="ED112" s="153" t="str">
        <f t="shared" si="74"/>
        <v/>
      </c>
      <c r="EE112" s="19" t="str">
        <f t="shared" si="75"/>
        <v/>
      </c>
      <c r="EF112" s="153" t="str">
        <f t="shared" si="76"/>
        <v/>
      </c>
      <c r="EG112" s="19" t="str">
        <f t="shared" si="77"/>
        <v/>
      </c>
      <c r="EH112" s="153" t="str">
        <f t="shared" si="78"/>
        <v/>
      </c>
      <c r="EI112" s="19" t="str">
        <f t="shared" si="79"/>
        <v/>
      </c>
      <c r="EJ112" s="153" t="str">
        <f t="shared" si="80"/>
        <v/>
      </c>
      <c r="EK112" s="19" t="str">
        <f t="shared" si="81"/>
        <v/>
      </c>
      <c r="EL112" s="153" t="str">
        <f t="shared" si="82"/>
        <v/>
      </c>
      <c r="EM112" s="19" t="str">
        <f t="shared" si="83"/>
        <v/>
      </c>
      <c r="EN112" s="153" t="str">
        <f t="shared" si="84"/>
        <v/>
      </c>
      <c r="EO112" s="19" t="str">
        <f t="shared" si="85"/>
        <v/>
      </c>
      <c r="EP112" s="153" t="str">
        <f t="shared" si="86"/>
        <v/>
      </c>
      <c r="EQ112" s="19" t="str">
        <f t="shared" si="87"/>
        <v/>
      </c>
      <c r="ER112" s="153" t="str">
        <f t="shared" si="88"/>
        <v/>
      </c>
      <c r="ES112" s="19" t="str">
        <f t="shared" si="89"/>
        <v/>
      </c>
      <c r="ET112" s="153" t="str">
        <f t="shared" si="90"/>
        <v/>
      </c>
    </row>
    <row r="113" spans="1:150" x14ac:dyDescent="0.25">
      <c r="A113" s="31"/>
      <c r="B113" s="91" t="str">
        <f t="shared" si="91"/>
        <v/>
      </c>
      <c r="C113" s="20" t="str">
        <f t="shared" si="51"/>
        <v/>
      </c>
      <c r="D113" s="97" t="str">
        <f t="shared" si="52"/>
        <v/>
      </c>
      <c r="E113" s="62" t="str">
        <f t="shared" si="92"/>
        <v/>
      </c>
      <c r="F113" s="31"/>
      <c r="G113" s="282"/>
      <c r="H113" s="283"/>
      <c r="I113" s="284"/>
      <c r="J113" s="285"/>
      <c r="K113" s="286"/>
      <c r="L113" s="287"/>
      <c r="M113" s="288"/>
      <c r="N113" s="287"/>
      <c r="O113" s="288"/>
      <c r="P113" s="287"/>
      <c r="Q113" s="288"/>
      <c r="R113" s="287"/>
      <c r="S113" s="288"/>
      <c r="T113" s="287"/>
      <c r="U113" s="288"/>
      <c r="V113" s="287"/>
      <c r="W113" s="288"/>
      <c r="X113" s="287"/>
      <c r="Y113" s="288"/>
      <c r="Z113" s="287"/>
      <c r="AA113" s="288"/>
      <c r="AB113" s="287"/>
      <c r="AC113" s="288"/>
      <c r="AD113" s="287"/>
      <c r="AE113" s="288"/>
      <c r="AF113" s="287"/>
      <c r="AG113" s="288"/>
      <c r="AH113" s="287"/>
      <c r="AI113" s="288"/>
      <c r="AJ113" s="287"/>
      <c r="AK113" s="288"/>
      <c r="AL113" s="287"/>
      <c r="AM113" s="288"/>
      <c r="AN113" s="287"/>
      <c r="AO113" s="288"/>
      <c r="AP113" s="287"/>
      <c r="AQ113" s="288"/>
      <c r="AR113" s="287"/>
      <c r="AS113" s="288"/>
      <c r="AT113" s="287"/>
      <c r="AU113" s="288"/>
      <c r="AV113" s="287"/>
      <c r="AW113" s="288"/>
      <c r="AX113" s="287"/>
      <c r="AY113" s="31"/>
      <c r="BA113" s="76" t="str">
        <f t="shared" si="93"/>
        <v/>
      </c>
      <c r="BC113" s="76" t="str">
        <f>IF('Stock List'!$K113="", "", 'Stock List'!$K113)</f>
        <v/>
      </c>
      <c r="BE113" s="106">
        <f>IFERROR(ROUND(((INDEX('Stock List'!$M$11:$M$1010, MATCH(L113, 'Stock List'!$K$11:$K$1010, 0))/INDEX('Stock List'!$L$11:$L$1010, MATCH(L113, 'Stock List'!$K$11:$K$1010, 0)))*K113), 2), 0)</f>
        <v>0</v>
      </c>
      <c r="BF113" s="20"/>
      <c r="BG113" s="20">
        <f>IFERROR(ROUND(((INDEX('Stock List'!$M$11:$M$1010, MATCH(N113, 'Stock List'!$K$11:$K$1010, 0))/INDEX('Stock List'!$L$11:$L$1010, MATCH(N113, 'Stock List'!$K$11:$K$1010, 0)))*M113), 2), 0)</f>
        <v>0</v>
      </c>
      <c r="BH113" s="20"/>
      <c r="BI113" s="20">
        <f>IFERROR(ROUND(((INDEX('Stock List'!$M$11:$M$1010, MATCH(P113, 'Stock List'!$K$11:$K$1010, 0))/INDEX('Stock List'!$L$11:$L$1010, MATCH(P113, 'Stock List'!$K$11:$K$1010, 0)))*O113), 2), 0)</f>
        <v>0</v>
      </c>
      <c r="BJ113" s="20"/>
      <c r="BK113" s="20">
        <f>IFERROR(ROUND(((INDEX('Stock List'!$M$11:$M$1010, MATCH(R113, 'Stock List'!$K$11:$K$1010, 0))/INDEX('Stock List'!$L$11:$L$1010, MATCH(R113, 'Stock List'!$K$11:$K$1010, 0)))*Q113), 2), 0)</f>
        <v>0</v>
      </c>
      <c r="BL113" s="20"/>
      <c r="BM113" s="20">
        <f>IFERROR(ROUND(((INDEX('Stock List'!$M$11:$M$1010, MATCH(T113, 'Stock List'!$K$11:$K$1010, 0))/INDEX('Stock List'!$L$11:$L$1010, MATCH(T113, 'Stock List'!$K$11:$K$1010, 0)))*S113), 2), 0)</f>
        <v>0</v>
      </c>
      <c r="BN113" s="20"/>
      <c r="BO113" s="20">
        <f>IFERROR(ROUND(((INDEX('Stock List'!$M$11:$M$1010, MATCH(V113, 'Stock List'!$K$11:$K$1010, 0))/INDEX('Stock List'!$L$11:$L$1010, MATCH(V113, 'Stock List'!$K$11:$K$1010, 0)))*U113), 2), 0)</f>
        <v>0</v>
      </c>
      <c r="BP113" s="20"/>
      <c r="BQ113" s="20">
        <f>IFERROR(ROUND(((INDEX('Stock List'!$M$11:$M$1010, MATCH(X113, 'Stock List'!$K$11:$K$1010, 0))/INDEX('Stock List'!$L$11:$L$1010, MATCH(X113, 'Stock List'!$K$11:$K$1010, 0)))*W113), 2), 0)</f>
        <v>0</v>
      </c>
      <c r="BR113" s="20"/>
      <c r="BS113" s="20">
        <f>IFERROR(ROUND(((INDEX('Stock List'!$M$11:$M$1010, MATCH(Z113, 'Stock List'!$K$11:$K$1010, 0))/INDEX('Stock List'!$L$11:$L$1010, MATCH(Z113, 'Stock List'!$K$11:$K$1010, 0)))*Y113), 2), 0)</f>
        <v>0</v>
      </c>
      <c r="BT113" s="20"/>
      <c r="BU113" s="20">
        <f>IFERROR(ROUND(((INDEX('Stock List'!$M$11:$M$1010, MATCH(AB113, 'Stock List'!$K$11:$K$1010, 0))/INDEX('Stock List'!$L$11:$L$1010, MATCH(AB113, 'Stock List'!$K$11:$K$1010, 0)))*AA113), 2), 0)</f>
        <v>0</v>
      </c>
      <c r="BV113" s="20"/>
      <c r="BW113" s="20">
        <f>IFERROR(ROUND(((INDEX('Stock List'!$M$11:$M$1010, MATCH(AD113, 'Stock List'!$K$11:$K$1010, 0))/INDEX('Stock List'!$L$11:$L$1010, MATCH(AD113, 'Stock List'!$K$11:$K$1010, 0)))*AC113), 2), 0)</f>
        <v>0</v>
      </c>
      <c r="BX113" s="20"/>
      <c r="BY113" s="20">
        <f>IFERROR(ROUND(((INDEX('Stock List'!$M$11:$M$1010, MATCH(AF113, 'Stock List'!$K$11:$K$1010, 0))/INDEX('Stock List'!$L$11:$L$1010, MATCH(AF113, 'Stock List'!$K$11:$K$1010, 0)))*AE113), 2), 0)</f>
        <v>0</v>
      </c>
      <c r="BZ113" s="20"/>
      <c r="CA113" s="20">
        <f>IFERROR(ROUND(((INDEX('Stock List'!$M$11:$M$1010, MATCH(AH113, 'Stock List'!$K$11:$K$1010, 0))/INDEX('Stock List'!$L$11:$L$1010, MATCH(AH113, 'Stock List'!$K$11:$K$1010, 0)))*AG113), 2), 0)</f>
        <v>0</v>
      </c>
      <c r="CB113" s="20"/>
      <c r="CC113" s="20">
        <f>IFERROR(ROUND(((INDEX('Stock List'!$M$11:$M$1010, MATCH(AJ113, 'Stock List'!$K$11:$K$1010, 0))/INDEX('Stock List'!$L$11:$L$1010, MATCH(AJ113, 'Stock List'!$K$11:$K$1010, 0)))*AI113), 2), 0)</f>
        <v>0</v>
      </c>
      <c r="CD113" s="20"/>
      <c r="CE113" s="20">
        <f>IFERROR(ROUND(((INDEX('Stock List'!$M$11:$M$1010, MATCH(AL113, 'Stock List'!$K$11:$K$1010, 0))/INDEX('Stock List'!$L$11:$L$1010, MATCH(AL113, 'Stock List'!$K$11:$K$1010, 0)))*AK113), 2), 0)</f>
        <v>0</v>
      </c>
      <c r="CF113" s="20"/>
      <c r="CG113" s="20">
        <f>IFERROR(ROUND(((INDEX('Stock List'!$M$11:$M$1010, MATCH(AN113, 'Stock List'!$K$11:$K$1010, 0))/INDEX('Stock List'!$L$11:$L$1010, MATCH(AN113, 'Stock List'!$K$11:$K$1010, 0)))*AM113), 2), 0)</f>
        <v>0</v>
      </c>
      <c r="CH113" s="20"/>
      <c r="CI113" s="20">
        <f>IFERROR(ROUND(((INDEX('Stock List'!$M$11:$M$1010, MATCH(AP113, 'Stock List'!$K$11:$K$1010, 0))/INDEX('Stock List'!$L$11:$L$1010, MATCH(AP113, 'Stock List'!$K$11:$K$1010, 0)))*AO113), 2), 0)</f>
        <v>0</v>
      </c>
      <c r="CJ113" s="20"/>
      <c r="CK113" s="20">
        <f>IFERROR(ROUND(((INDEX('Stock List'!$M$11:$M$1010, MATCH(AR113, 'Stock List'!$K$11:$K$1010, 0))/INDEX('Stock List'!$L$11:$L$1010, MATCH(AR113, 'Stock List'!$K$11:$K$1010, 0)))*AQ113), 2), 0)</f>
        <v>0</v>
      </c>
      <c r="CL113" s="20"/>
      <c r="CM113" s="20">
        <f>IFERROR(ROUND(((INDEX('Stock List'!$M$11:$M$1010, MATCH(AT113, 'Stock List'!$K$11:$K$1010, 0))/INDEX('Stock List'!$L$11:$L$1010, MATCH(AT113, 'Stock List'!$K$11:$K$1010, 0)))*AS113), 2), 0)</f>
        <v>0</v>
      </c>
      <c r="CN113" s="20"/>
      <c r="CO113" s="20">
        <f>IFERROR(ROUND(((INDEX('Stock List'!$M$11:$M$1010, MATCH(AV113, 'Stock List'!$K$11:$K$1010, 0))/INDEX('Stock List'!$L$11:$L$1010, MATCH(AV113, 'Stock List'!$K$11:$K$1010, 0)))*AU113), 2), 0)</f>
        <v>0</v>
      </c>
      <c r="CP113" s="20"/>
      <c r="CQ113" s="20">
        <f>IFERROR(ROUND(((INDEX('Stock List'!$M$11:$M$1010, MATCH(AX113, 'Stock List'!$K$11:$K$1010, 0))/INDEX('Stock List'!$L$11:$L$1010, MATCH(AX113, 'Stock List'!$K$11:$K$1010, 0)))*AW113), 2), 0)</f>
        <v>0</v>
      </c>
      <c r="CR113" s="22"/>
      <c r="CT113" s="106" t="str">
        <f t="shared" si="94"/>
        <v/>
      </c>
      <c r="CU113" s="22" t="str">
        <f t="shared" si="95"/>
        <v/>
      </c>
      <c r="CX113" s="106" t="str">
        <f t="shared" si="96"/>
        <v/>
      </c>
      <c r="CY113" s="20" t="str">
        <f t="shared" si="97"/>
        <v/>
      </c>
      <c r="CZ113" s="22" t="str">
        <f t="shared" si="98"/>
        <v/>
      </c>
      <c r="DB113" s="76" t="str">
        <f>IF($H113="", "", COUNTIF($G$11:$G$1010, "&gt;"&amp;$G113)+1+COUNTIF($G$11:$G113, $G113)-1)</f>
        <v/>
      </c>
      <c r="DC113" s="76" t="str">
        <f>IF($H113="", "", COUNTIF($CZ$11:$CZ$1010, "&gt;"&amp;$CZ113)+1+COUNTIF($CZ$11:$CZ113, $CZ113)-1)</f>
        <v/>
      </c>
      <c r="DE113" s="147" t="str">
        <f t="shared" si="99"/>
        <v/>
      </c>
      <c r="DF113" s="148"/>
      <c r="DG113" s="19" t="str">
        <f t="shared" si="100"/>
        <v/>
      </c>
      <c r="DH113" s="153" t="str">
        <f t="shared" si="101"/>
        <v/>
      </c>
      <c r="DI113" s="19" t="str">
        <f t="shared" si="53"/>
        <v/>
      </c>
      <c r="DJ113" s="153" t="str">
        <f t="shared" si="54"/>
        <v/>
      </c>
      <c r="DK113" s="19" t="str">
        <f t="shared" si="55"/>
        <v/>
      </c>
      <c r="DL113" s="153" t="str">
        <f t="shared" si="56"/>
        <v/>
      </c>
      <c r="DM113" s="19" t="str">
        <f t="shared" si="57"/>
        <v/>
      </c>
      <c r="DN113" s="153" t="str">
        <f t="shared" si="58"/>
        <v/>
      </c>
      <c r="DO113" s="19" t="str">
        <f t="shared" si="59"/>
        <v/>
      </c>
      <c r="DP113" s="153" t="str">
        <f t="shared" si="60"/>
        <v/>
      </c>
      <c r="DQ113" s="19" t="str">
        <f t="shared" si="61"/>
        <v/>
      </c>
      <c r="DR113" s="153" t="str">
        <f t="shared" si="62"/>
        <v/>
      </c>
      <c r="DS113" s="19" t="str">
        <f t="shared" si="63"/>
        <v/>
      </c>
      <c r="DT113" s="153" t="str">
        <f t="shared" si="64"/>
        <v/>
      </c>
      <c r="DU113" s="19" t="str">
        <f t="shared" si="65"/>
        <v/>
      </c>
      <c r="DV113" s="153" t="str">
        <f t="shared" si="66"/>
        <v/>
      </c>
      <c r="DW113" s="19" t="str">
        <f t="shared" si="67"/>
        <v/>
      </c>
      <c r="DX113" s="153" t="str">
        <f t="shared" si="68"/>
        <v/>
      </c>
      <c r="DY113" s="19" t="str">
        <f t="shared" si="69"/>
        <v/>
      </c>
      <c r="DZ113" s="153" t="str">
        <f t="shared" si="70"/>
        <v/>
      </c>
      <c r="EA113" s="19" t="str">
        <f t="shared" si="71"/>
        <v/>
      </c>
      <c r="EB113" s="153" t="str">
        <f t="shared" si="72"/>
        <v/>
      </c>
      <c r="EC113" s="19" t="str">
        <f t="shared" si="73"/>
        <v/>
      </c>
      <c r="ED113" s="153" t="str">
        <f t="shared" si="74"/>
        <v/>
      </c>
      <c r="EE113" s="19" t="str">
        <f t="shared" si="75"/>
        <v/>
      </c>
      <c r="EF113" s="153" t="str">
        <f t="shared" si="76"/>
        <v/>
      </c>
      <c r="EG113" s="19" t="str">
        <f t="shared" si="77"/>
        <v/>
      </c>
      <c r="EH113" s="153" t="str">
        <f t="shared" si="78"/>
        <v/>
      </c>
      <c r="EI113" s="19" t="str">
        <f t="shared" si="79"/>
        <v/>
      </c>
      <c r="EJ113" s="153" t="str">
        <f t="shared" si="80"/>
        <v/>
      </c>
      <c r="EK113" s="19" t="str">
        <f t="shared" si="81"/>
        <v/>
      </c>
      <c r="EL113" s="153" t="str">
        <f t="shared" si="82"/>
        <v/>
      </c>
      <c r="EM113" s="19" t="str">
        <f t="shared" si="83"/>
        <v/>
      </c>
      <c r="EN113" s="153" t="str">
        <f t="shared" si="84"/>
        <v/>
      </c>
      <c r="EO113" s="19" t="str">
        <f t="shared" si="85"/>
        <v/>
      </c>
      <c r="EP113" s="153" t="str">
        <f t="shared" si="86"/>
        <v/>
      </c>
      <c r="EQ113" s="19" t="str">
        <f t="shared" si="87"/>
        <v/>
      </c>
      <c r="ER113" s="153" t="str">
        <f t="shared" si="88"/>
        <v/>
      </c>
      <c r="ES113" s="19" t="str">
        <f t="shared" si="89"/>
        <v/>
      </c>
      <c r="ET113" s="153" t="str">
        <f t="shared" si="90"/>
        <v/>
      </c>
    </row>
    <row r="114" spans="1:150" x14ac:dyDescent="0.25">
      <c r="A114" s="31"/>
      <c r="B114" s="91" t="str">
        <f t="shared" si="91"/>
        <v/>
      </c>
      <c r="C114" s="20" t="str">
        <f t="shared" si="51"/>
        <v/>
      </c>
      <c r="D114" s="97" t="str">
        <f t="shared" si="52"/>
        <v/>
      </c>
      <c r="E114" s="62" t="str">
        <f t="shared" si="92"/>
        <v/>
      </c>
      <c r="F114" s="31"/>
      <c r="G114" s="282"/>
      <c r="H114" s="283"/>
      <c r="I114" s="284"/>
      <c r="J114" s="285"/>
      <c r="K114" s="286"/>
      <c r="L114" s="287"/>
      <c r="M114" s="288"/>
      <c r="N114" s="287"/>
      <c r="O114" s="288"/>
      <c r="P114" s="287"/>
      <c r="Q114" s="288"/>
      <c r="R114" s="287"/>
      <c r="S114" s="288"/>
      <c r="T114" s="287"/>
      <c r="U114" s="288"/>
      <c r="V114" s="287"/>
      <c r="W114" s="288"/>
      <c r="X114" s="287"/>
      <c r="Y114" s="288"/>
      <c r="Z114" s="287"/>
      <c r="AA114" s="288"/>
      <c r="AB114" s="287"/>
      <c r="AC114" s="288"/>
      <c r="AD114" s="287"/>
      <c r="AE114" s="288"/>
      <c r="AF114" s="287"/>
      <c r="AG114" s="288"/>
      <c r="AH114" s="287"/>
      <c r="AI114" s="288"/>
      <c r="AJ114" s="287"/>
      <c r="AK114" s="288"/>
      <c r="AL114" s="287"/>
      <c r="AM114" s="288"/>
      <c r="AN114" s="287"/>
      <c r="AO114" s="288"/>
      <c r="AP114" s="287"/>
      <c r="AQ114" s="288"/>
      <c r="AR114" s="287"/>
      <c r="AS114" s="288"/>
      <c r="AT114" s="287"/>
      <c r="AU114" s="288"/>
      <c r="AV114" s="287"/>
      <c r="AW114" s="288"/>
      <c r="AX114" s="287"/>
      <c r="AY114" s="31"/>
      <c r="BA114" s="76" t="str">
        <f t="shared" si="93"/>
        <v/>
      </c>
      <c r="BC114" s="76" t="str">
        <f>IF('Stock List'!$K114="", "", 'Stock List'!$K114)</f>
        <v/>
      </c>
      <c r="BE114" s="106">
        <f>IFERROR(ROUND(((INDEX('Stock List'!$M$11:$M$1010, MATCH(L114, 'Stock List'!$K$11:$K$1010, 0))/INDEX('Stock List'!$L$11:$L$1010, MATCH(L114, 'Stock List'!$K$11:$K$1010, 0)))*K114), 2), 0)</f>
        <v>0</v>
      </c>
      <c r="BF114" s="20"/>
      <c r="BG114" s="20">
        <f>IFERROR(ROUND(((INDEX('Stock List'!$M$11:$M$1010, MATCH(N114, 'Stock List'!$K$11:$K$1010, 0))/INDEX('Stock List'!$L$11:$L$1010, MATCH(N114, 'Stock List'!$K$11:$K$1010, 0)))*M114), 2), 0)</f>
        <v>0</v>
      </c>
      <c r="BH114" s="20"/>
      <c r="BI114" s="20">
        <f>IFERROR(ROUND(((INDEX('Stock List'!$M$11:$M$1010, MATCH(P114, 'Stock List'!$K$11:$K$1010, 0))/INDEX('Stock List'!$L$11:$L$1010, MATCH(P114, 'Stock List'!$K$11:$K$1010, 0)))*O114), 2), 0)</f>
        <v>0</v>
      </c>
      <c r="BJ114" s="20"/>
      <c r="BK114" s="20">
        <f>IFERROR(ROUND(((INDEX('Stock List'!$M$11:$M$1010, MATCH(R114, 'Stock List'!$K$11:$K$1010, 0))/INDEX('Stock List'!$L$11:$L$1010, MATCH(R114, 'Stock List'!$K$11:$K$1010, 0)))*Q114), 2), 0)</f>
        <v>0</v>
      </c>
      <c r="BL114" s="20"/>
      <c r="BM114" s="20">
        <f>IFERROR(ROUND(((INDEX('Stock List'!$M$11:$M$1010, MATCH(T114, 'Stock List'!$K$11:$K$1010, 0))/INDEX('Stock List'!$L$11:$L$1010, MATCH(T114, 'Stock List'!$K$11:$K$1010, 0)))*S114), 2), 0)</f>
        <v>0</v>
      </c>
      <c r="BN114" s="20"/>
      <c r="BO114" s="20">
        <f>IFERROR(ROUND(((INDEX('Stock List'!$M$11:$M$1010, MATCH(V114, 'Stock List'!$K$11:$K$1010, 0))/INDEX('Stock List'!$L$11:$L$1010, MATCH(V114, 'Stock List'!$K$11:$K$1010, 0)))*U114), 2), 0)</f>
        <v>0</v>
      </c>
      <c r="BP114" s="20"/>
      <c r="BQ114" s="20">
        <f>IFERROR(ROUND(((INDEX('Stock List'!$M$11:$M$1010, MATCH(X114, 'Stock List'!$K$11:$K$1010, 0))/INDEX('Stock List'!$L$11:$L$1010, MATCH(X114, 'Stock List'!$K$11:$K$1010, 0)))*W114), 2), 0)</f>
        <v>0</v>
      </c>
      <c r="BR114" s="20"/>
      <c r="BS114" s="20">
        <f>IFERROR(ROUND(((INDEX('Stock List'!$M$11:$M$1010, MATCH(Z114, 'Stock List'!$K$11:$K$1010, 0))/INDEX('Stock List'!$L$11:$L$1010, MATCH(Z114, 'Stock List'!$K$11:$K$1010, 0)))*Y114), 2), 0)</f>
        <v>0</v>
      </c>
      <c r="BT114" s="20"/>
      <c r="BU114" s="20">
        <f>IFERROR(ROUND(((INDEX('Stock List'!$M$11:$M$1010, MATCH(AB114, 'Stock List'!$K$11:$K$1010, 0))/INDEX('Stock List'!$L$11:$L$1010, MATCH(AB114, 'Stock List'!$K$11:$K$1010, 0)))*AA114), 2), 0)</f>
        <v>0</v>
      </c>
      <c r="BV114" s="20"/>
      <c r="BW114" s="20">
        <f>IFERROR(ROUND(((INDEX('Stock List'!$M$11:$M$1010, MATCH(AD114, 'Stock List'!$K$11:$K$1010, 0))/INDEX('Stock List'!$L$11:$L$1010, MATCH(AD114, 'Stock List'!$K$11:$K$1010, 0)))*AC114), 2), 0)</f>
        <v>0</v>
      </c>
      <c r="BX114" s="20"/>
      <c r="BY114" s="20">
        <f>IFERROR(ROUND(((INDEX('Stock List'!$M$11:$M$1010, MATCH(AF114, 'Stock List'!$K$11:$K$1010, 0))/INDEX('Stock List'!$L$11:$L$1010, MATCH(AF114, 'Stock List'!$K$11:$K$1010, 0)))*AE114), 2), 0)</f>
        <v>0</v>
      </c>
      <c r="BZ114" s="20"/>
      <c r="CA114" s="20">
        <f>IFERROR(ROUND(((INDEX('Stock List'!$M$11:$M$1010, MATCH(AH114, 'Stock List'!$K$11:$K$1010, 0))/INDEX('Stock List'!$L$11:$L$1010, MATCH(AH114, 'Stock List'!$K$11:$K$1010, 0)))*AG114), 2), 0)</f>
        <v>0</v>
      </c>
      <c r="CB114" s="20"/>
      <c r="CC114" s="20">
        <f>IFERROR(ROUND(((INDEX('Stock List'!$M$11:$M$1010, MATCH(AJ114, 'Stock List'!$K$11:$K$1010, 0))/INDEX('Stock List'!$L$11:$L$1010, MATCH(AJ114, 'Stock List'!$K$11:$K$1010, 0)))*AI114), 2), 0)</f>
        <v>0</v>
      </c>
      <c r="CD114" s="20"/>
      <c r="CE114" s="20">
        <f>IFERROR(ROUND(((INDEX('Stock List'!$M$11:$M$1010, MATCH(AL114, 'Stock List'!$K$11:$K$1010, 0))/INDEX('Stock List'!$L$11:$L$1010, MATCH(AL114, 'Stock List'!$K$11:$K$1010, 0)))*AK114), 2), 0)</f>
        <v>0</v>
      </c>
      <c r="CF114" s="20"/>
      <c r="CG114" s="20">
        <f>IFERROR(ROUND(((INDEX('Stock List'!$M$11:$M$1010, MATCH(AN114, 'Stock List'!$K$11:$K$1010, 0))/INDEX('Stock List'!$L$11:$L$1010, MATCH(AN114, 'Stock List'!$K$11:$K$1010, 0)))*AM114), 2), 0)</f>
        <v>0</v>
      </c>
      <c r="CH114" s="20"/>
      <c r="CI114" s="20">
        <f>IFERROR(ROUND(((INDEX('Stock List'!$M$11:$M$1010, MATCH(AP114, 'Stock List'!$K$11:$K$1010, 0))/INDEX('Stock List'!$L$11:$L$1010, MATCH(AP114, 'Stock List'!$K$11:$K$1010, 0)))*AO114), 2), 0)</f>
        <v>0</v>
      </c>
      <c r="CJ114" s="20"/>
      <c r="CK114" s="20">
        <f>IFERROR(ROUND(((INDEX('Stock List'!$M$11:$M$1010, MATCH(AR114, 'Stock List'!$K$11:$K$1010, 0))/INDEX('Stock List'!$L$11:$L$1010, MATCH(AR114, 'Stock List'!$K$11:$K$1010, 0)))*AQ114), 2), 0)</f>
        <v>0</v>
      </c>
      <c r="CL114" s="20"/>
      <c r="CM114" s="20">
        <f>IFERROR(ROUND(((INDEX('Stock List'!$M$11:$M$1010, MATCH(AT114, 'Stock List'!$K$11:$K$1010, 0))/INDEX('Stock List'!$L$11:$L$1010, MATCH(AT114, 'Stock List'!$K$11:$K$1010, 0)))*AS114), 2), 0)</f>
        <v>0</v>
      </c>
      <c r="CN114" s="20"/>
      <c r="CO114" s="20">
        <f>IFERROR(ROUND(((INDEX('Stock List'!$M$11:$M$1010, MATCH(AV114, 'Stock List'!$K$11:$K$1010, 0))/INDEX('Stock List'!$L$11:$L$1010, MATCH(AV114, 'Stock List'!$K$11:$K$1010, 0)))*AU114), 2), 0)</f>
        <v>0</v>
      </c>
      <c r="CP114" s="20"/>
      <c r="CQ114" s="20">
        <f>IFERROR(ROUND(((INDEX('Stock List'!$M$11:$M$1010, MATCH(AX114, 'Stock List'!$K$11:$K$1010, 0))/INDEX('Stock List'!$L$11:$L$1010, MATCH(AX114, 'Stock List'!$K$11:$K$1010, 0)))*AW114), 2), 0)</f>
        <v>0</v>
      </c>
      <c r="CR114" s="22"/>
      <c r="CT114" s="106" t="str">
        <f t="shared" si="94"/>
        <v/>
      </c>
      <c r="CU114" s="22" t="str">
        <f t="shared" si="95"/>
        <v/>
      </c>
      <c r="CX114" s="106" t="str">
        <f t="shared" si="96"/>
        <v/>
      </c>
      <c r="CY114" s="20" t="str">
        <f t="shared" si="97"/>
        <v/>
      </c>
      <c r="CZ114" s="22" t="str">
        <f t="shared" si="98"/>
        <v/>
      </c>
      <c r="DB114" s="76" t="str">
        <f>IF($H114="", "", COUNTIF($G$11:$G$1010, "&gt;"&amp;$G114)+1+COUNTIF($G$11:$G114, $G114)-1)</f>
        <v/>
      </c>
      <c r="DC114" s="76" t="str">
        <f>IF($H114="", "", COUNTIF($CZ$11:$CZ$1010, "&gt;"&amp;$CZ114)+1+COUNTIF($CZ$11:$CZ114, $CZ114)-1)</f>
        <v/>
      </c>
      <c r="DE114" s="147" t="str">
        <f t="shared" si="99"/>
        <v/>
      </c>
      <c r="DF114" s="148"/>
      <c r="DG114" s="19" t="str">
        <f t="shared" si="100"/>
        <v/>
      </c>
      <c r="DH114" s="153" t="str">
        <f t="shared" si="101"/>
        <v/>
      </c>
      <c r="DI114" s="19" t="str">
        <f t="shared" si="53"/>
        <v/>
      </c>
      <c r="DJ114" s="153" t="str">
        <f t="shared" si="54"/>
        <v/>
      </c>
      <c r="DK114" s="19" t="str">
        <f t="shared" si="55"/>
        <v/>
      </c>
      <c r="DL114" s="153" t="str">
        <f t="shared" si="56"/>
        <v/>
      </c>
      <c r="DM114" s="19" t="str">
        <f t="shared" si="57"/>
        <v/>
      </c>
      <c r="DN114" s="153" t="str">
        <f t="shared" si="58"/>
        <v/>
      </c>
      <c r="DO114" s="19" t="str">
        <f t="shared" si="59"/>
        <v/>
      </c>
      <c r="DP114" s="153" t="str">
        <f t="shared" si="60"/>
        <v/>
      </c>
      <c r="DQ114" s="19" t="str">
        <f t="shared" si="61"/>
        <v/>
      </c>
      <c r="DR114" s="153" t="str">
        <f t="shared" si="62"/>
        <v/>
      </c>
      <c r="DS114" s="19" t="str">
        <f t="shared" si="63"/>
        <v/>
      </c>
      <c r="DT114" s="153" t="str">
        <f t="shared" si="64"/>
        <v/>
      </c>
      <c r="DU114" s="19" t="str">
        <f t="shared" si="65"/>
        <v/>
      </c>
      <c r="DV114" s="153" t="str">
        <f t="shared" si="66"/>
        <v/>
      </c>
      <c r="DW114" s="19" t="str">
        <f t="shared" si="67"/>
        <v/>
      </c>
      <c r="DX114" s="153" t="str">
        <f t="shared" si="68"/>
        <v/>
      </c>
      <c r="DY114" s="19" t="str">
        <f t="shared" si="69"/>
        <v/>
      </c>
      <c r="DZ114" s="153" t="str">
        <f t="shared" si="70"/>
        <v/>
      </c>
      <c r="EA114" s="19" t="str">
        <f t="shared" si="71"/>
        <v/>
      </c>
      <c r="EB114" s="153" t="str">
        <f t="shared" si="72"/>
        <v/>
      </c>
      <c r="EC114" s="19" t="str">
        <f t="shared" si="73"/>
        <v/>
      </c>
      <c r="ED114" s="153" t="str">
        <f t="shared" si="74"/>
        <v/>
      </c>
      <c r="EE114" s="19" t="str">
        <f t="shared" si="75"/>
        <v/>
      </c>
      <c r="EF114" s="153" t="str">
        <f t="shared" si="76"/>
        <v/>
      </c>
      <c r="EG114" s="19" t="str">
        <f t="shared" si="77"/>
        <v/>
      </c>
      <c r="EH114" s="153" t="str">
        <f t="shared" si="78"/>
        <v/>
      </c>
      <c r="EI114" s="19" t="str">
        <f t="shared" si="79"/>
        <v/>
      </c>
      <c r="EJ114" s="153" t="str">
        <f t="shared" si="80"/>
        <v/>
      </c>
      <c r="EK114" s="19" t="str">
        <f t="shared" si="81"/>
        <v/>
      </c>
      <c r="EL114" s="153" t="str">
        <f t="shared" si="82"/>
        <v/>
      </c>
      <c r="EM114" s="19" t="str">
        <f t="shared" si="83"/>
        <v/>
      </c>
      <c r="EN114" s="153" t="str">
        <f t="shared" si="84"/>
        <v/>
      </c>
      <c r="EO114" s="19" t="str">
        <f t="shared" si="85"/>
        <v/>
      </c>
      <c r="EP114" s="153" t="str">
        <f t="shared" si="86"/>
        <v/>
      </c>
      <c r="EQ114" s="19" t="str">
        <f t="shared" si="87"/>
        <v/>
      </c>
      <c r="ER114" s="153" t="str">
        <f t="shared" si="88"/>
        <v/>
      </c>
      <c r="ES114" s="19" t="str">
        <f t="shared" si="89"/>
        <v/>
      </c>
      <c r="ET114" s="153" t="str">
        <f t="shared" si="90"/>
        <v/>
      </c>
    </row>
    <row r="115" spans="1:150" x14ac:dyDescent="0.25">
      <c r="A115" s="31"/>
      <c r="B115" s="91" t="str">
        <f t="shared" si="91"/>
        <v/>
      </c>
      <c r="C115" s="20" t="str">
        <f t="shared" si="51"/>
        <v/>
      </c>
      <c r="D115" s="97" t="str">
        <f t="shared" si="52"/>
        <v/>
      </c>
      <c r="E115" s="62" t="str">
        <f t="shared" si="92"/>
        <v/>
      </c>
      <c r="F115" s="31"/>
      <c r="G115" s="282"/>
      <c r="H115" s="283"/>
      <c r="I115" s="284"/>
      <c r="J115" s="285"/>
      <c r="K115" s="286"/>
      <c r="L115" s="287"/>
      <c r="M115" s="288"/>
      <c r="N115" s="287"/>
      <c r="O115" s="288"/>
      <c r="P115" s="287"/>
      <c r="Q115" s="288"/>
      <c r="R115" s="287"/>
      <c r="S115" s="288"/>
      <c r="T115" s="287"/>
      <c r="U115" s="288"/>
      <c r="V115" s="287"/>
      <c r="W115" s="288"/>
      <c r="X115" s="287"/>
      <c r="Y115" s="288"/>
      <c r="Z115" s="287"/>
      <c r="AA115" s="288"/>
      <c r="AB115" s="287"/>
      <c r="AC115" s="288"/>
      <c r="AD115" s="287"/>
      <c r="AE115" s="288"/>
      <c r="AF115" s="287"/>
      <c r="AG115" s="288"/>
      <c r="AH115" s="287"/>
      <c r="AI115" s="288"/>
      <c r="AJ115" s="287"/>
      <c r="AK115" s="288"/>
      <c r="AL115" s="287"/>
      <c r="AM115" s="288"/>
      <c r="AN115" s="287"/>
      <c r="AO115" s="288"/>
      <c r="AP115" s="287"/>
      <c r="AQ115" s="288"/>
      <c r="AR115" s="287"/>
      <c r="AS115" s="288"/>
      <c r="AT115" s="287"/>
      <c r="AU115" s="288"/>
      <c r="AV115" s="287"/>
      <c r="AW115" s="288"/>
      <c r="AX115" s="287"/>
      <c r="AY115" s="31"/>
      <c r="BA115" s="76" t="str">
        <f t="shared" si="93"/>
        <v/>
      </c>
      <c r="BC115" s="76" t="str">
        <f>IF('Stock List'!$K115="", "", 'Stock List'!$K115)</f>
        <v/>
      </c>
      <c r="BE115" s="106">
        <f>IFERROR(ROUND(((INDEX('Stock List'!$M$11:$M$1010, MATCH(L115, 'Stock List'!$K$11:$K$1010, 0))/INDEX('Stock List'!$L$11:$L$1010, MATCH(L115, 'Stock List'!$K$11:$K$1010, 0)))*K115), 2), 0)</f>
        <v>0</v>
      </c>
      <c r="BF115" s="20"/>
      <c r="BG115" s="20">
        <f>IFERROR(ROUND(((INDEX('Stock List'!$M$11:$M$1010, MATCH(N115, 'Stock List'!$K$11:$K$1010, 0))/INDEX('Stock List'!$L$11:$L$1010, MATCH(N115, 'Stock List'!$K$11:$K$1010, 0)))*M115), 2), 0)</f>
        <v>0</v>
      </c>
      <c r="BH115" s="20"/>
      <c r="BI115" s="20">
        <f>IFERROR(ROUND(((INDEX('Stock List'!$M$11:$M$1010, MATCH(P115, 'Stock List'!$K$11:$K$1010, 0))/INDEX('Stock List'!$L$11:$L$1010, MATCH(P115, 'Stock List'!$K$11:$K$1010, 0)))*O115), 2), 0)</f>
        <v>0</v>
      </c>
      <c r="BJ115" s="20"/>
      <c r="BK115" s="20">
        <f>IFERROR(ROUND(((INDEX('Stock List'!$M$11:$M$1010, MATCH(R115, 'Stock List'!$K$11:$K$1010, 0))/INDEX('Stock List'!$L$11:$L$1010, MATCH(R115, 'Stock List'!$K$11:$K$1010, 0)))*Q115), 2), 0)</f>
        <v>0</v>
      </c>
      <c r="BL115" s="20"/>
      <c r="BM115" s="20">
        <f>IFERROR(ROUND(((INDEX('Stock List'!$M$11:$M$1010, MATCH(T115, 'Stock List'!$K$11:$K$1010, 0))/INDEX('Stock List'!$L$11:$L$1010, MATCH(T115, 'Stock List'!$K$11:$K$1010, 0)))*S115), 2), 0)</f>
        <v>0</v>
      </c>
      <c r="BN115" s="20"/>
      <c r="BO115" s="20">
        <f>IFERROR(ROUND(((INDEX('Stock List'!$M$11:$M$1010, MATCH(V115, 'Stock List'!$K$11:$K$1010, 0))/INDEX('Stock List'!$L$11:$L$1010, MATCH(V115, 'Stock List'!$K$11:$K$1010, 0)))*U115), 2), 0)</f>
        <v>0</v>
      </c>
      <c r="BP115" s="20"/>
      <c r="BQ115" s="20">
        <f>IFERROR(ROUND(((INDEX('Stock List'!$M$11:$M$1010, MATCH(X115, 'Stock List'!$K$11:$K$1010, 0))/INDEX('Stock List'!$L$11:$L$1010, MATCH(X115, 'Stock List'!$K$11:$K$1010, 0)))*W115), 2), 0)</f>
        <v>0</v>
      </c>
      <c r="BR115" s="20"/>
      <c r="BS115" s="20">
        <f>IFERROR(ROUND(((INDEX('Stock List'!$M$11:$M$1010, MATCH(Z115, 'Stock List'!$K$11:$K$1010, 0))/INDEX('Stock List'!$L$11:$L$1010, MATCH(Z115, 'Stock List'!$K$11:$K$1010, 0)))*Y115), 2), 0)</f>
        <v>0</v>
      </c>
      <c r="BT115" s="20"/>
      <c r="BU115" s="20">
        <f>IFERROR(ROUND(((INDEX('Stock List'!$M$11:$M$1010, MATCH(AB115, 'Stock List'!$K$11:$K$1010, 0))/INDEX('Stock List'!$L$11:$L$1010, MATCH(AB115, 'Stock List'!$K$11:$K$1010, 0)))*AA115), 2), 0)</f>
        <v>0</v>
      </c>
      <c r="BV115" s="20"/>
      <c r="BW115" s="20">
        <f>IFERROR(ROUND(((INDEX('Stock List'!$M$11:$M$1010, MATCH(AD115, 'Stock List'!$K$11:$K$1010, 0))/INDEX('Stock List'!$L$11:$L$1010, MATCH(AD115, 'Stock List'!$K$11:$K$1010, 0)))*AC115), 2), 0)</f>
        <v>0</v>
      </c>
      <c r="BX115" s="20"/>
      <c r="BY115" s="20">
        <f>IFERROR(ROUND(((INDEX('Stock List'!$M$11:$M$1010, MATCH(AF115, 'Stock List'!$K$11:$K$1010, 0))/INDEX('Stock List'!$L$11:$L$1010, MATCH(AF115, 'Stock List'!$K$11:$K$1010, 0)))*AE115), 2), 0)</f>
        <v>0</v>
      </c>
      <c r="BZ115" s="20"/>
      <c r="CA115" s="20">
        <f>IFERROR(ROUND(((INDEX('Stock List'!$M$11:$M$1010, MATCH(AH115, 'Stock List'!$K$11:$K$1010, 0))/INDEX('Stock List'!$L$11:$L$1010, MATCH(AH115, 'Stock List'!$K$11:$K$1010, 0)))*AG115), 2), 0)</f>
        <v>0</v>
      </c>
      <c r="CB115" s="20"/>
      <c r="CC115" s="20">
        <f>IFERROR(ROUND(((INDEX('Stock List'!$M$11:$M$1010, MATCH(AJ115, 'Stock List'!$K$11:$K$1010, 0))/INDEX('Stock List'!$L$11:$L$1010, MATCH(AJ115, 'Stock List'!$K$11:$K$1010, 0)))*AI115), 2), 0)</f>
        <v>0</v>
      </c>
      <c r="CD115" s="20"/>
      <c r="CE115" s="20">
        <f>IFERROR(ROUND(((INDEX('Stock List'!$M$11:$M$1010, MATCH(AL115, 'Stock List'!$K$11:$K$1010, 0))/INDEX('Stock List'!$L$11:$L$1010, MATCH(AL115, 'Stock List'!$K$11:$K$1010, 0)))*AK115), 2), 0)</f>
        <v>0</v>
      </c>
      <c r="CF115" s="20"/>
      <c r="CG115" s="20">
        <f>IFERROR(ROUND(((INDEX('Stock List'!$M$11:$M$1010, MATCH(AN115, 'Stock List'!$K$11:$K$1010, 0))/INDEX('Stock List'!$L$11:$L$1010, MATCH(AN115, 'Stock List'!$K$11:$K$1010, 0)))*AM115), 2), 0)</f>
        <v>0</v>
      </c>
      <c r="CH115" s="20"/>
      <c r="CI115" s="20">
        <f>IFERROR(ROUND(((INDEX('Stock List'!$M$11:$M$1010, MATCH(AP115, 'Stock List'!$K$11:$K$1010, 0))/INDEX('Stock List'!$L$11:$L$1010, MATCH(AP115, 'Stock List'!$K$11:$K$1010, 0)))*AO115), 2), 0)</f>
        <v>0</v>
      </c>
      <c r="CJ115" s="20"/>
      <c r="CK115" s="20">
        <f>IFERROR(ROUND(((INDEX('Stock List'!$M$11:$M$1010, MATCH(AR115, 'Stock List'!$K$11:$K$1010, 0))/INDEX('Stock List'!$L$11:$L$1010, MATCH(AR115, 'Stock List'!$K$11:$K$1010, 0)))*AQ115), 2), 0)</f>
        <v>0</v>
      </c>
      <c r="CL115" s="20"/>
      <c r="CM115" s="20">
        <f>IFERROR(ROUND(((INDEX('Stock List'!$M$11:$M$1010, MATCH(AT115, 'Stock List'!$K$11:$K$1010, 0))/INDEX('Stock List'!$L$11:$L$1010, MATCH(AT115, 'Stock List'!$K$11:$K$1010, 0)))*AS115), 2), 0)</f>
        <v>0</v>
      </c>
      <c r="CN115" s="20"/>
      <c r="CO115" s="20">
        <f>IFERROR(ROUND(((INDEX('Stock List'!$M$11:$M$1010, MATCH(AV115, 'Stock List'!$K$11:$K$1010, 0))/INDEX('Stock List'!$L$11:$L$1010, MATCH(AV115, 'Stock List'!$K$11:$K$1010, 0)))*AU115), 2), 0)</f>
        <v>0</v>
      </c>
      <c r="CP115" s="20"/>
      <c r="CQ115" s="20">
        <f>IFERROR(ROUND(((INDEX('Stock List'!$M$11:$M$1010, MATCH(AX115, 'Stock List'!$K$11:$K$1010, 0))/INDEX('Stock List'!$L$11:$L$1010, MATCH(AX115, 'Stock List'!$K$11:$K$1010, 0)))*AW115), 2), 0)</f>
        <v>0</v>
      </c>
      <c r="CR115" s="22"/>
      <c r="CT115" s="106" t="str">
        <f t="shared" si="94"/>
        <v/>
      </c>
      <c r="CU115" s="22" t="str">
        <f t="shared" si="95"/>
        <v/>
      </c>
      <c r="CX115" s="106" t="str">
        <f t="shared" si="96"/>
        <v/>
      </c>
      <c r="CY115" s="20" t="str">
        <f t="shared" si="97"/>
        <v/>
      </c>
      <c r="CZ115" s="22" t="str">
        <f t="shared" si="98"/>
        <v/>
      </c>
      <c r="DB115" s="76" t="str">
        <f>IF($H115="", "", COUNTIF($G$11:$G$1010, "&gt;"&amp;$G115)+1+COUNTIF($G$11:$G115, $G115)-1)</f>
        <v/>
      </c>
      <c r="DC115" s="76" t="str">
        <f>IF($H115="", "", COUNTIF($CZ$11:$CZ$1010, "&gt;"&amp;$CZ115)+1+COUNTIF($CZ$11:$CZ115, $CZ115)-1)</f>
        <v/>
      </c>
      <c r="DE115" s="147" t="str">
        <f t="shared" si="99"/>
        <v/>
      </c>
      <c r="DF115" s="148"/>
      <c r="DG115" s="19" t="str">
        <f t="shared" si="100"/>
        <v/>
      </c>
      <c r="DH115" s="153" t="str">
        <f t="shared" si="101"/>
        <v/>
      </c>
      <c r="DI115" s="19" t="str">
        <f t="shared" si="53"/>
        <v/>
      </c>
      <c r="DJ115" s="153" t="str">
        <f t="shared" si="54"/>
        <v/>
      </c>
      <c r="DK115" s="19" t="str">
        <f t="shared" si="55"/>
        <v/>
      </c>
      <c r="DL115" s="153" t="str">
        <f t="shared" si="56"/>
        <v/>
      </c>
      <c r="DM115" s="19" t="str">
        <f t="shared" si="57"/>
        <v/>
      </c>
      <c r="DN115" s="153" t="str">
        <f t="shared" si="58"/>
        <v/>
      </c>
      <c r="DO115" s="19" t="str">
        <f t="shared" si="59"/>
        <v/>
      </c>
      <c r="DP115" s="153" t="str">
        <f t="shared" si="60"/>
        <v/>
      </c>
      <c r="DQ115" s="19" t="str">
        <f t="shared" si="61"/>
        <v/>
      </c>
      <c r="DR115" s="153" t="str">
        <f t="shared" si="62"/>
        <v/>
      </c>
      <c r="DS115" s="19" t="str">
        <f t="shared" si="63"/>
        <v/>
      </c>
      <c r="DT115" s="153" t="str">
        <f t="shared" si="64"/>
        <v/>
      </c>
      <c r="DU115" s="19" t="str">
        <f t="shared" si="65"/>
        <v/>
      </c>
      <c r="DV115" s="153" t="str">
        <f t="shared" si="66"/>
        <v/>
      </c>
      <c r="DW115" s="19" t="str">
        <f t="shared" si="67"/>
        <v/>
      </c>
      <c r="DX115" s="153" t="str">
        <f t="shared" si="68"/>
        <v/>
      </c>
      <c r="DY115" s="19" t="str">
        <f t="shared" si="69"/>
        <v/>
      </c>
      <c r="DZ115" s="153" t="str">
        <f t="shared" si="70"/>
        <v/>
      </c>
      <c r="EA115" s="19" t="str">
        <f t="shared" si="71"/>
        <v/>
      </c>
      <c r="EB115" s="153" t="str">
        <f t="shared" si="72"/>
        <v/>
      </c>
      <c r="EC115" s="19" t="str">
        <f t="shared" si="73"/>
        <v/>
      </c>
      <c r="ED115" s="153" t="str">
        <f t="shared" si="74"/>
        <v/>
      </c>
      <c r="EE115" s="19" t="str">
        <f t="shared" si="75"/>
        <v/>
      </c>
      <c r="EF115" s="153" t="str">
        <f t="shared" si="76"/>
        <v/>
      </c>
      <c r="EG115" s="19" t="str">
        <f t="shared" si="77"/>
        <v/>
      </c>
      <c r="EH115" s="153" t="str">
        <f t="shared" si="78"/>
        <v/>
      </c>
      <c r="EI115" s="19" t="str">
        <f t="shared" si="79"/>
        <v/>
      </c>
      <c r="EJ115" s="153" t="str">
        <f t="shared" si="80"/>
        <v/>
      </c>
      <c r="EK115" s="19" t="str">
        <f t="shared" si="81"/>
        <v/>
      </c>
      <c r="EL115" s="153" t="str">
        <f t="shared" si="82"/>
        <v/>
      </c>
      <c r="EM115" s="19" t="str">
        <f t="shared" si="83"/>
        <v/>
      </c>
      <c r="EN115" s="153" t="str">
        <f t="shared" si="84"/>
        <v/>
      </c>
      <c r="EO115" s="19" t="str">
        <f t="shared" si="85"/>
        <v/>
      </c>
      <c r="EP115" s="153" t="str">
        <f t="shared" si="86"/>
        <v/>
      </c>
      <c r="EQ115" s="19" t="str">
        <f t="shared" si="87"/>
        <v/>
      </c>
      <c r="ER115" s="153" t="str">
        <f t="shared" si="88"/>
        <v/>
      </c>
      <c r="ES115" s="19" t="str">
        <f t="shared" si="89"/>
        <v/>
      </c>
      <c r="ET115" s="153" t="str">
        <f t="shared" si="90"/>
        <v/>
      </c>
    </row>
    <row r="116" spans="1:150" x14ac:dyDescent="0.25">
      <c r="A116" s="31"/>
      <c r="B116" s="91" t="str">
        <f t="shared" si="91"/>
        <v/>
      </c>
      <c r="C116" s="20" t="str">
        <f t="shared" si="51"/>
        <v/>
      </c>
      <c r="D116" s="97" t="str">
        <f t="shared" si="52"/>
        <v/>
      </c>
      <c r="E116" s="62" t="str">
        <f t="shared" si="92"/>
        <v/>
      </c>
      <c r="F116" s="31"/>
      <c r="G116" s="282"/>
      <c r="H116" s="283"/>
      <c r="I116" s="284"/>
      <c r="J116" s="285"/>
      <c r="K116" s="286"/>
      <c r="L116" s="287"/>
      <c r="M116" s="288"/>
      <c r="N116" s="287"/>
      <c r="O116" s="288"/>
      <c r="P116" s="287"/>
      <c r="Q116" s="288"/>
      <c r="R116" s="287"/>
      <c r="S116" s="288"/>
      <c r="T116" s="287"/>
      <c r="U116" s="288"/>
      <c r="V116" s="287"/>
      <c r="W116" s="288"/>
      <c r="X116" s="287"/>
      <c r="Y116" s="288"/>
      <c r="Z116" s="287"/>
      <c r="AA116" s="288"/>
      <c r="AB116" s="287"/>
      <c r="AC116" s="288"/>
      <c r="AD116" s="287"/>
      <c r="AE116" s="288"/>
      <c r="AF116" s="287"/>
      <c r="AG116" s="288"/>
      <c r="AH116" s="287"/>
      <c r="AI116" s="288"/>
      <c r="AJ116" s="287"/>
      <c r="AK116" s="288"/>
      <c r="AL116" s="287"/>
      <c r="AM116" s="288"/>
      <c r="AN116" s="287"/>
      <c r="AO116" s="288"/>
      <c r="AP116" s="287"/>
      <c r="AQ116" s="288"/>
      <c r="AR116" s="287"/>
      <c r="AS116" s="288"/>
      <c r="AT116" s="287"/>
      <c r="AU116" s="288"/>
      <c r="AV116" s="287"/>
      <c r="AW116" s="288"/>
      <c r="AX116" s="287"/>
      <c r="AY116" s="31"/>
      <c r="BA116" s="76" t="str">
        <f t="shared" si="93"/>
        <v/>
      </c>
      <c r="BC116" s="76" t="str">
        <f>IF('Stock List'!$K116="", "", 'Stock List'!$K116)</f>
        <v/>
      </c>
      <c r="BE116" s="106">
        <f>IFERROR(ROUND(((INDEX('Stock List'!$M$11:$M$1010, MATCH(L116, 'Stock List'!$K$11:$K$1010, 0))/INDEX('Stock List'!$L$11:$L$1010, MATCH(L116, 'Stock List'!$K$11:$K$1010, 0)))*K116), 2), 0)</f>
        <v>0</v>
      </c>
      <c r="BF116" s="20"/>
      <c r="BG116" s="20">
        <f>IFERROR(ROUND(((INDEX('Stock List'!$M$11:$M$1010, MATCH(N116, 'Stock List'!$K$11:$K$1010, 0))/INDEX('Stock List'!$L$11:$L$1010, MATCH(N116, 'Stock List'!$K$11:$K$1010, 0)))*M116), 2), 0)</f>
        <v>0</v>
      </c>
      <c r="BH116" s="20"/>
      <c r="BI116" s="20">
        <f>IFERROR(ROUND(((INDEX('Stock List'!$M$11:$M$1010, MATCH(P116, 'Stock List'!$K$11:$K$1010, 0))/INDEX('Stock List'!$L$11:$L$1010, MATCH(P116, 'Stock List'!$K$11:$K$1010, 0)))*O116), 2), 0)</f>
        <v>0</v>
      </c>
      <c r="BJ116" s="20"/>
      <c r="BK116" s="20">
        <f>IFERROR(ROUND(((INDEX('Stock List'!$M$11:$M$1010, MATCH(R116, 'Stock List'!$K$11:$K$1010, 0))/INDEX('Stock List'!$L$11:$L$1010, MATCH(R116, 'Stock List'!$K$11:$K$1010, 0)))*Q116), 2), 0)</f>
        <v>0</v>
      </c>
      <c r="BL116" s="20"/>
      <c r="BM116" s="20">
        <f>IFERROR(ROUND(((INDEX('Stock List'!$M$11:$M$1010, MATCH(T116, 'Stock List'!$K$11:$K$1010, 0))/INDEX('Stock List'!$L$11:$L$1010, MATCH(T116, 'Stock List'!$K$11:$K$1010, 0)))*S116), 2), 0)</f>
        <v>0</v>
      </c>
      <c r="BN116" s="20"/>
      <c r="BO116" s="20">
        <f>IFERROR(ROUND(((INDEX('Stock List'!$M$11:$M$1010, MATCH(V116, 'Stock List'!$K$11:$K$1010, 0))/INDEX('Stock List'!$L$11:$L$1010, MATCH(V116, 'Stock List'!$K$11:$K$1010, 0)))*U116), 2), 0)</f>
        <v>0</v>
      </c>
      <c r="BP116" s="20"/>
      <c r="BQ116" s="20">
        <f>IFERROR(ROUND(((INDEX('Stock List'!$M$11:$M$1010, MATCH(X116, 'Stock List'!$K$11:$K$1010, 0))/INDEX('Stock List'!$L$11:$L$1010, MATCH(X116, 'Stock List'!$K$11:$K$1010, 0)))*W116), 2), 0)</f>
        <v>0</v>
      </c>
      <c r="BR116" s="20"/>
      <c r="BS116" s="20">
        <f>IFERROR(ROUND(((INDEX('Stock List'!$M$11:$M$1010, MATCH(Z116, 'Stock List'!$K$11:$K$1010, 0))/INDEX('Stock List'!$L$11:$L$1010, MATCH(Z116, 'Stock List'!$K$11:$K$1010, 0)))*Y116), 2), 0)</f>
        <v>0</v>
      </c>
      <c r="BT116" s="20"/>
      <c r="BU116" s="20">
        <f>IFERROR(ROUND(((INDEX('Stock List'!$M$11:$M$1010, MATCH(AB116, 'Stock List'!$K$11:$K$1010, 0))/INDEX('Stock List'!$L$11:$L$1010, MATCH(AB116, 'Stock List'!$K$11:$K$1010, 0)))*AA116), 2), 0)</f>
        <v>0</v>
      </c>
      <c r="BV116" s="20"/>
      <c r="BW116" s="20">
        <f>IFERROR(ROUND(((INDEX('Stock List'!$M$11:$M$1010, MATCH(AD116, 'Stock List'!$K$11:$K$1010, 0))/INDEX('Stock List'!$L$11:$L$1010, MATCH(AD116, 'Stock List'!$K$11:$K$1010, 0)))*AC116), 2), 0)</f>
        <v>0</v>
      </c>
      <c r="BX116" s="20"/>
      <c r="BY116" s="20">
        <f>IFERROR(ROUND(((INDEX('Stock List'!$M$11:$M$1010, MATCH(AF116, 'Stock List'!$K$11:$K$1010, 0))/INDEX('Stock List'!$L$11:$L$1010, MATCH(AF116, 'Stock List'!$K$11:$K$1010, 0)))*AE116), 2), 0)</f>
        <v>0</v>
      </c>
      <c r="BZ116" s="20"/>
      <c r="CA116" s="20">
        <f>IFERROR(ROUND(((INDEX('Stock List'!$M$11:$M$1010, MATCH(AH116, 'Stock List'!$K$11:$K$1010, 0))/INDEX('Stock List'!$L$11:$L$1010, MATCH(AH116, 'Stock List'!$K$11:$K$1010, 0)))*AG116), 2), 0)</f>
        <v>0</v>
      </c>
      <c r="CB116" s="20"/>
      <c r="CC116" s="20">
        <f>IFERROR(ROUND(((INDEX('Stock List'!$M$11:$M$1010, MATCH(AJ116, 'Stock List'!$K$11:$K$1010, 0))/INDEX('Stock List'!$L$11:$L$1010, MATCH(AJ116, 'Stock List'!$K$11:$K$1010, 0)))*AI116), 2), 0)</f>
        <v>0</v>
      </c>
      <c r="CD116" s="20"/>
      <c r="CE116" s="20">
        <f>IFERROR(ROUND(((INDEX('Stock List'!$M$11:$M$1010, MATCH(AL116, 'Stock List'!$K$11:$K$1010, 0))/INDEX('Stock List'!$L$11:$L$1010, MATCH(AL116, 'Stock List'!$K$11:$K$1010, 0)))*AK116), 2), 0)</f>
        <v>0</v>
      </c>
      <c r="CF116" s="20"/>
      <c r="CG116" s="20">
        <f>IFERROR(ROUND(((INDEX('Stock List'!$M$11:$M$1010, MATCH(AN116, 'Stock List'!$K$11:$K$1010, 0))/INDEX('Stock List'!$L$11:$L$1010, MATCH(AN116, 'Stock List'!$K$11:$K$1010, 0)))*AM116), 2), 0)</f>
        <v>0</v>
      </c>
      <c r="CH116" s="20"/>
      <c r="CI116" s="20">
        <f>IFERROR(ROUND(((INDEX('Stock List'!$M$11:$M$1010, MATCH(AP116, 'Stock List'!$K$11:$K$1010, 0))/INDEX('Stock List'!$L$11:$L$1010, MATCH(AP116, 'Stock List'!$K$11:$K$1010, 0)))*AO116), 2), 0)</f>
        <v>0</v>
      </c>
      <c r="CJ116" s="20"/>
      <c r="CK116" s="20">
        <f>IFERROR(ROUND(((INDEX('Stock List'!$M$11:$M$1010, MATCH(AR116, 'Stock List'!$K$11:$K$1010, 0))/INDEX('Stock List'!$L$11:$L$1010, MATCH(AR116, 'Stock List'!$K$11:$K$1010, 0)))*AQ116), 2), 0)</f>
        <v>0</v>
      </c>
      <c r="CL116" s="20"/>
      <c r="CM116" s="20">
        <f>IFERROR(ROUND(((INDEX('Stock List'!$M$11:$M$1010, MATCH(AT116, 'Stock List'!$K$11:$K$1010, 0))/INDEX('Stock List'!$L$11:$L$1010, MATCH(AT116, 'Stock List'!$K$11:$K$1010, 0)))*AS116), 2), 0)</f>
        <v>0</v>
      </c>
      <c r="CN116" s="20"/>
      <c r="CO116" s="20">
        <f>IFERROR(ROUND(((INDEX('Stock List'!$M$11:$M$1010, MATCH(AV116, 'Stock List'!$K$11:$K$1010, 0))/INDEX('Stock List'!$L$11:$L$1010, MATCH(AV116, 'Stock List'!$K$11:$K$1010, 0)))*AU116), 2), 0)</f>
        <v>0</v>
      </c>
      <c r="CP116" s="20"/>
      <c r="CQ116" s="20">
        <f>IFERROR(ROUND(((INDEX('Stock List'!$M$11:$M$1010, MATCH(AX116, 'Stock List'!$K$11:$K$1010, 0))/INDEX('Stock List'!$L$11:$L$1010, MATCH(AX116, 'Stock List'!$K$11:$K$1010, 0)))*AW116), 2), 0)</f>
        <v>0</v>
      </c>
      <c r="CR116" s="22"/>
      <c r="CT116" s="106" t="str">
        <f t="shared" si="94"/>
        <v/>
      </c>
      <c r="CU116" s="22" t="str">
        <f t="shared" si="95"/>
        <v/>
      </c>
      <c r="CX116" s="106" t="str">
        <f t="shared" si="96"/>
        <v/>
      </c>
      <c r="CY116" s="20" t="str">
        <f t="shared" si="97"/>
        <v/>
      </c>
      <c r="CZ116" s="22" t="str">
        <f t="shared" si="98"/>
        <v/>
      </c>
      <c r="DB116" s="76" t="str">
        <f>IF($H116="", "", COUNTIF($G$11:$G$1010, "&gt;"&amp;$G116)+1+COUNTIF($G$11:$G116, $G116)-1)</f>
        <v/>
      </c>
      <c r="DC116" s="76" t="str">
        <f>IF($H116="", "", COUNTIF($CZ$11:$CZ$1010, "&gt;"&amp;$CZ116)+1+COUNTIF($CZ$11:$CZ116, $CZ116)-1)</f>
        <v/>
      </c>
      <c r="DE116" s="147" t="str">
        <f t="shared" si="99"/>
        <v/>
      </c>
      <c r="DF116" s="148"/>
      <c r="DG116" s="19" t="str">
        <f t="shared" si="100"/>
        <v/>
      </c>
      <c r="DH116" s="153" t="str">
        <f t="shared" si="101"/>
        <v/>
      </c>
      <c r="DI116" s="19" t="str">
        <f t="shared" si="53"/>
        <v/>
      </c>
      <c r="DJ116" s="153" t="str">
        <f t="shared" si="54"/>
        <v/>
      </c>
      <c r="DK116" s="19" t="str">
        <f t="shared" si="55"/>
        <v/>
      </c>
      <c r="DL116" s="153" t="str">
        <f t="shared" si="56"/>
        <v/>
      </c>
      <c r="DM116" s="19" t="str">
        <f t="shared" si="57"/>
        <v/>
      </c>
      <c r="DN116" s="153" t="str">
        <f t="shared" si="58"/>
        <v/>
      </c>
      <c r="DO116" s="19" t="str">
        <f t="shared" si="59"/>
        <v/>
      </c>
      <c r="DP116" s="153" t="str">
        <f t="shared" si="60"/>
        <v/>
      </c>
      <c r="DQ116" s="19" t="str">
        <f t="shared" si="61"/>
        <v/>
      </c>
      <c r="DR116" s="153" t="str">
        <f t="shared" si="62"/>
        <v/>
      </c>
      <c r="DS116" s="19" t="str">
        <f t="shared" si="63"/>
        <v/>
      </c>
      <c r="DT116" s="153" t="str">
        <f t="shared" si="64"/>
        <v/>
      </c>
      <c r="DU116" s="19" t="str">
        <f t="shared" si="65"/>
        <v/>
      </c>
      <c r="DV116" s="153" t="str">
        <f t="shared" si="66"/>
        <v/>
      </c>
      <c r="DW116" s="19" t="str">
        <f t="shared" si="67"/>
        <v/>
      </c>
      <c r="DX116" s="153" t="str">
        <f t="shared" si="68"/>
        <v/>
      </c>
      <c r="DY116" s="19" t="str">
        <f t="shared" si="69"/>
        <v/>
      </c>
      <c r="DZ116" s="153" t="str">
        <f t="shared" si="70"/>
        <v/>
      </c>
      <c r="EA116" s="19" t="str">
        <f t="shared" si="71"/>
        <v/>
      </c>
      <c r="EB116" s="153" t="str">
        <f t="shared" si="72"/>
        <v/>
      </c>
      <c r="EC116" s="19" t="str">
        <f t="shared" si="73"/>
        <v/>
      </c>
      <c r="ED116" s="153" t="str">
        <f t="shared" si="74"/>
        <v/>
      </c>
      <c r="EE116" s="19" t="str">
        <f t="shared" si="75"/>
        <v/>
      </c>
      <c r="EF116" s="153" t="str">
        <f t="shared" si="76"/>
        <v/>
      </c>
      <c r="EG116" s="19" t="str">
        <f t="shared" si="77"/>
        <v/>
      </c>
      <c r="EH116" s="153" t="str">
        <f t="shared" si="78"/>
        <v/>
      </c>
      <c r="EI116" s="19" t="str">
        <f t="shared" si="79"/>
        <v/>
      </c>
      <c r="EJ116" s="153" t="str">
        <f t="shared" si="80"/>
        <v/>
      </c>
      <c r="EK116" s="19" t="str">
        <f t="shared" si="81"/>
        <v/>
      </c>
      <c r="EL116" s="153" t="str">
        <f t="shared" si="82"/>
        <v/>
      </c>
      <c r="EM116" s="19" t="str">
        <f t="shared" si="83"/>
        <v/>
      </c>
      <c r="EN116" s="153" t="str">
        <f t="shared" si="84"/>
        <v/>
      </c>
      <c r="EO116" s="19" t="str">
        <f t="shared" si="85"/>
        <v/>
      </c>
      <c r="EP116" s="153" t="str">
        <f t="shared" si="86"/>
        <v/>
      </c>
      <c r="EQ116" s="19" t="str">
        <f t="shared" si="87"/>
        <v/>
      </c>
      <c r="ER116" s="153" t="str">
        <f t="shared" si="88"/>
        <v/>
      </c>
      <c r="ES116" s="19" t="str">
        <f t="shared" si="89"/>
        <v/>
      </c>
      <c r="ET116" s="153" t="str">
        <f t="shared" si="90"/>
        <v/>
      </c>
    </row>
    <row r="117" spans="1:150" x14ac:dyDescent="0.25">
      <c r="A117" s="31"/>
      <c r="B117" s="91" t="str">
        <f t="shared" si="91"/>
        <v/>
      </c>
      <c r="C117" s="20" t="str">
        <f t="shared" si="51"/>
        <v/>
      </c>
      <c r="D117" s="97" t="str">
        <f t="shared" si="52"/>
        <v/>
      </c>
      <c r="E117" s="62" t="str">
        <f t="shared" si="92"/>
        <v/>
      </c>
      <c r="F117" s="31"/>
      <c r="G117" s="282"/>
      <c r="H117" s="283"/>
      <c r="I117" s="284"/>
      <c r="J117" s="285"/>
      <c r="K117" s="286"/>
      <c r="L117" s="287"/>
      <c r="M117" s="288"/>
      <c r="N117" s="287"/>
      <c r="O117" s="288"/>
      <c r="P117" s="287"/>
      <c r="Q117" s="288"/>
      <c r="R117" s="287"/>
      <c r="S117" s="288"/>
      <c r="T117" s="287"/>
      <c r="U117" s="288"/>
      <c r="V117" s="287"/>
      <c r="W117" s="288"/>
      <c r="X117" s="287"/>
      <c r="Y117" s="288"/>
      <c r="Z117" s="287"/>
      <c r="AA117" s="288"/>
      <c r="AB117" s="287"/>
      <c r="AC117" s="288"/>
      <c r="AD117" s="287"/>
      <c r="AE117" s="288"/>
      <c r="AF117" s="287"/>
      <c r="AG117" s="288"/>
      <c r="AH117" s="287"/>
      <c r="AI117" s="288"/>
      <c r="AJ117" s="287"/>
      <c r="AK117" s="288"/>
      <c r="AL117" s="287"/>
      <c r="AM117" s="288"/>
      <c r="AN117" s="287"/>
      <c r="AO117" s="288"/>
      <c r="AP117" s="287"/>
      <c r="AQ117" s="288"/>
      <c r="AR117" s="287"/>
      <c r="AS117" s="288"/>
      <c r="AT117" s="287"/>
      <c r="AU117" s="288"/>
      <c r="AV117" s="287"/>
      <c r="AW117" s="288"/>
      <c r="AX117" s="287"/>
      <c r="AY117" s="31"/>
      <c r="BA117" s="76" t="str">
        <f t="shared" si="93"/>
        <v/>
      </c>
      <c r="BC117" s="76" t="str">
        <f>IF('Stock List'!$K117="", "", 'Stock List'!$K117)</f>
        <v/>
      </c>
      <c r="BE117" s="106">
        <f>IFERROR(ROUND(((INDEX('Stock List'!$M$11:$M$1010, MATCH(L117, 'Stock List'!$K$11:$K$1010, 0))/INDEX('Stock List'!$L$11:$L$1010, MATCH(L117, 'Stock List'!$K$11:$K$1010, 0)))*K117), 2), 0)</f>
        <v>0</v>
      </c>
      <c r="BF117" s="20"/>
      <c r="BG117" s="20">
        <f>IFERROR(ROUND(((INDEX('Stock List'!$M$11:$M$1010, MATCH(N117, 'Stock List'!$K$11:$K$1010, 0))/INDEX('Stock List'!$L$11:$L$1010, MATCH(N117, 'Stock List'!$K$11:$K$1010, 0)))*M117), 2), 0)</f>
        <v>0</v>
      </c>
      <c r="BH117" s="20"/>
      <c r="BI117" s="20">
        <f>IFERROR(ROUND(((INDEX('Stock List'!$M$11:$M$1010, MATCH(P117, 'Stock List'!$K$11:$K$1010, 0))/INDEX('Stock List'!$L$11:$L$1010, MATCH(P117, 'Stock List'!$K$11:$K$1010, 0)))*O117), 2), 0)</f>
        <v>0</v>
      </c>
      <c r="BJ117" s="20"/>
      <c r="BK117" s="20">
        <f>IFERROR(ROUND(((INDEX('Stock List'!$M$11:$M$1010, MATCH(R117, 'Stock List'!$K$11:$K$1010, 0))/INDEX('Stock List'!$L$11:$L$1010, MATCH(R117, 'Stock List'!$K$11:$K$1010, 0)))*Q117), 2), 0)</f>
        <v>0</v>
      </c>
      <c r="BL117" s="20"/>
      <c r="BM117" s="20">
        <f>IFERROR(ROUND(((INDEX('Stock List'!$M$11:$M$1010, MATCH(T117, 'Stock List'!$K$11:$K$1010, 0))/INDEX('Stock List'!$L$11:$L$1010, MATCH(T117, 'Stock List'!$K$11:$K$1010, 0)))*S117), 2), 0)</f>
        <v>0</v>
      </c>
      <c r="BN117" s="20"/>
      <c r="BO117" s="20">
        <f>IFERROR(ROUND(((INDEX('Stock List'!$M$11:$M$1010, MATCH(V117, 'Stock List'!$K$11:$K$1010, 0))/INDEX('Stock List'!$L$11:$L$1010, MATCH(V117, 'Stock List'!$K$11:$K$1010, 0)))*U117), 2), 0)</f>
        <v>0</v>
      </c>
      <c r="BP117" s="20"/>
      <c r="BQ117" s="20">
        <f>IFERROR(ROUND(((INDEX('Stock List'!$M$11:$M$1010, MATCH(X117, 'Stock List'!$K$11:$K$1010, 0))/INDEX('Stock List'!$L$11:$L$1010, MATCH(X117, 'Stock List'!$K$11:$K$1010, 0)))*W117), 2), 0)</f>
        <v>0</v>
      </c>
      <c r="BR117" s="20"/>
      <c r="BS117" s="20">
        <f>IFERROR(ROUND(((INDEX('Stock List'!$M$11:$M$1010, MATCH(Z117, 'Stock List'!$K$11:$K$1010, 0))/INDEX('Stock List'!$L$11:$L$1010, MATCH(Z117, 'Stock List'!$K$11:$K$1010, 0)))*Y117), 2), 0)</f>
        <v>0</v>
      </c>
      <c r="BT117" s="20"/>
      <c r="BU117" s="20">
        <f>IFERROR(ROUND(((INDEX('Stock List'!$M$11:$M$1010, MATCH(AB117, 'Stock List'!$K$11:$K$1010, 0))/INDEX('Stock List'!$L$11:$L$1010, MATCH(AB117, 'Stock List'!$K$11:$K$1010, 0)))*AA117), 2), 0)</f>
        <v>0</v>
      </c>
      <c r="BV117" s="20"/>
      <c r="BW117" s="20">
        <f>IFERROR(ROUND(((INDEX('Stock List'!$M$11:$M$1010, MATCH(AD117, 'Stock List'!$K$11:$K$1010, 0))/INDEX('Stock List'!$L$11:$L$1010, MATCH(AD117, 'Stock List'!$K$11:$K$1010, 0)))*AC117), 2), 0)</f>
        <v>0</v>
      </c>
      <c r="BX117" s="20"/>
      <c r="BY117" s="20">
        <f>IFERROR(ROUND(((INDEX('Stock List'!$M$11:$M$1010, MATCH(AF117, 'Stock List'!$K$11:$K$1010, 0))/INDEX('Stock List'!$L$11:$L$1010, MATCH(AF117, 'Stock List'!$K$11:$K$1010, 0)))*AE117), 2), 0)</f>
        <v>0</v>
      </c>
      <c r="BZ117" s="20"/>
      <c r="CA117" s="20">
        <f>IFERROR(ROUND(((INDEX('Stock List'!$M$11:$M$1010, MATCH(AH117, 'Stock List'!$K$11:$K$1010, 0))/INDEX('Stock List'!$L$11:$L$1010, MATCH(AH117, 'Stock List'!$K$11:$K$1010, 0)))*AG117), 2), 0)</f>
        <v>0</v>
      </c>
      <c r="CB117" s="20"/>
      <c r="CC117" s="20">
        <f>IFERROR(ROUND(((INDEX('Stock List'!$M$11:$M$1010, MATCH(AJ117, 'Stock List'!$K$11:$K$1010, 0))/INDEX('Stock List'!$L$11:$L$1010, MATCH(AJ117, 'Stock List'!$K$11:$K$1010, 0)))*AI117), 2), 0)</f>
        <v>0</v>
      </c>
      <c r="CD117" s="20"/>
      <c r="CE117" s="20">
        <f>IFERROR(ROUND(((INDEX('Stock List'!$M$11:$M$1010, MATCH(AL117, 'Stock List'!$K$11:$K$1010, 0))/INDEX('Stock List'!$L$11:$L$1010, MATCH(AL117, 'Stock List'!$K$11:$K$1010, 0)))*AK117), 2), 0)</f>
        <v>0</v>
      </c>
      <c r="CF117" s="20"/>
      <c r="CG117" s="20">
        <f>IFERROR(ROUND(((INDEX('Stock List'!$M$11:$M$1010, MATCH(AN117, 'Stock List'!$K$11:$K$1010, 0))/INDEX('Stock List'!$L$11:$L$1010, MATCH(AN117, 'Stock List'!$K$11:$K$1010, 0)))*AM117), 2), 0)</f>
        <v>0</v>
      </c>
      <c r="CH117" s="20"/>
      <c r="CI117" s="20">
        <f>IFERROR(ROUND(((INDEX('Stock List'!$M$11:$M$1010, MATCH(AP117, 'Stock List'!$K$11:$K$1010, 0))/INDEX('Stock List'!$L$11:$L$1010, MATCH(AP117, 'Stock List'!$K$11:$K$1010, 0)))*AO117), 2), 0)</f>
        <v>0</v>
      </c>
      <c r="CJ117" s="20"/>
      <c r="CK117" s="20">
        <f>IFERROR(ROUND(((INDEX('Stock List'!$M$11:$M$1010, MATCH(AR117, 'Stock List'!$K$11:$K$1010, 0))/INDEX('Stock List'!$L$11:$L$1010, MATCH(AR117, 'Stock List'!$K$11:$K$1010, 0)))*AQ117), 2), 0)</f>
        <v>0</v>
      </c>
      <c r="CL117" s="20"/>
      <c r="CM117" s="20">
        <f>IFERROR(ROUND(((INDEX('Stock List'!$M$11:$M$1010, MATCH(AT117, 'Stock List'!$K$11:$K$1010, 0))/INDEX('Stock List'!$L$11:$L$1010, MATCH(AT117, 'Stock List'!$K$11:$K$1010, 0)))*AS117), 2), 0)</f>
        <v>0</v>
      </c>
      <c r="CN117" s="20"/>
      <c r="CO117" s="20">
        <f>IFERROR(ROUND(((INDEX('Stock List'!$M$11:$M$1010, MATCH(AV117, 'Stock List'!$K$11:$K$1010, 0))/INDEX('Stock List'!$L$11:$L$1010, MATCH(AV117, 'Stock List'!$K$11:$K$1010, 0)))*AU117), 2), 0)</f>
        <v>0</v>
      </c>
      <c r="CP117" s="20"/>
      <c r="CQ117" s="20">
        <f>IFERROR(ROUND(((INDEX('Stock List'!$M$11:$M$1010, MATCH(AX117, 'Stock List'!$K$11:$K$1010, 0))/INDEX('Stock List'!$L$11:$L$1010, MATCH(AX117, 'Stock List'!$K$11:$K$1010, 0)))*AW117), 2), 0)</f>
        <v>0</v>
      </c>
      <c r="CR117" s="22"/>
      <c r="CT117" s="106" t="str">
        <f t="shared" si="94"/>
        <v/>
      </c>
      <c r="CU117" s="22" t="str">
        <f t="shared" si="95"/>
        <v/>
      </c>
      <c r="CX117" s="106" t="str">
        <f t="shared" si="96"/>
        <v/>
      </c>
      <c r="CY117" s="20" t="str">
        <f t="shared" si="97"/>
        <v/>
      </c>
      <c r="CZ117" s="22" t="str">
        <f t="shared" si="98"/>
        <v/>
      </c>
      <c r="DB117" s="76" t="str">
        <f>IF($H117="", "", COUNTIF($G$11:$G$1010, "&gt;"&amp;$G117)+1+COUNTIF($G$11:$G117, $G117)-1)</f>
        <v/>
      </c>
      <c r="DC117" s="76" t="str">
        <f>IF($H117="", "", COUNTIF($CZ$11:$CZ$1010, "&gt;"&amp;$CZ117)+1+COUNTIF($CZ$11:$CZ117, $CZ117)-1)</f>
        <v/>
      </c>
      <c r="DE117" s="147" t="str">
        <f t="shared" si="99"/>
        <v/>
      </c>
      <c r="DF117" s="148"/>
      <c r="DG117" s="19" t="str">
        <f t="shared" si="100"/>
        <v/>
      </c>
      <c r="DH117" s="153" t="str">
        <f t="shared" si="101"/>
        <v/>
      </c>
      <c r="DI117" s="19" t="str">
        <f t="shared" si="53"/>
        <v/>
      </c>
      <c r="DJ117" s="153" t="str">
        <f t="shared" si="54"/>
        <v/>
      </c>
      <c r="DK117" s="19" t="str">
        <f t="shared" si="55"/>
        <v/>
      </c>
      <c r="DL117" s="153" t="str">
        <f t="shared" si="56"/>
        <v/>
      </c>
      <c r="DM117" s="19" t="str">
        <f t="shared" si="57"/>
        <v/>
      </c>
      <c r="DN117" s="153" t="str">
        <f t="shared" si="58"/>
        <v/>
      </c>
      <c r="DO117" s="19" t="str">
        <f t="shared" si="59"/>
        <v/>
      </c>
      <c r="DP117" s="153" t="str">
        <f t="shared" si="60"/>
        <v/>
      </c>
      <c r="DQ117" s="19" t="str">
        <f t="shared" si="61"/>
        <v/>
      </c>
      <c r="DR117" s="153" t="str">
        <f t="shared" si="62"/>
        <v/>
      </c>
      <c r="DS117" s="19" t="str">
        <f t="shared" si="63"/>
        <v/>
      </c>
      <c r="DT117" s="153" t="str">
        <f t="shared" si="64"/>
        <v/>
      </c>
      <c r="DU117" s="19" t="str">
        <f t="shared" si="65"/>
        <v/>
      </c>
      <c r="DV117" s="153" t="str">
        <f t="shared" si="66"/>
        <v/>
      </c>
      <c r="DW117" s="19" t="str">
        <f t="shared" si="67"/>
        <v/>
      </c>
      <c r="DX117" s="153" t="str">
        <f t="shared" si="68"/>
        <v/>
      </c>
      <c r="DY117" s="19" t="str">
        <f t="shared" si="69"/>
        <v/>
      </c>
      <c r="DZ117" s="153" t="str">
        <f t="shared" si="70"/>
        <v/>
      </c>
      <c r="EA117" s="19" t="str">
        <f t="shared" si="71"/>
        <v/>
      </c>
      <c r="EB117" s="153" t="str">
        <f t="shared" si="72"/>
        <v/>
      </c>
      <c r="EC117" s="19" t="str">
        <f t="shared" si="73"/>
        <v/>
      </c>
      <c r="ED117" s="153" t="str">
        <f t="shared" si="74"/>
        <v/>
      </c>
      <c r="EE117" s="19" t="str">
        <f t="shared" si="75"/>
        <v/>
      </c>
      <c r="EF117" s="153" t="str">
        <f t="shared" si="76"/>
        <v/>
      </c>
      <c r="EG117" s="19" t="str">
        <f t="shared" si="77"/>
        <v/>
      </c>
      <c r="EH117" s="153" t="str">
        <f t="shared" si="78"/>
        <v/>
      </c>
      <c r="EI117" s="19" t="str">
        <f t="shared" si="79"/>
        <v/>
      </c>
      <c r="EJ117" s="153" t="str">
        <f t="shared" si="80"/>
        <v/>
      </c>
      <c r="EK117" s="19" t="str">
        <f t="shared" si="81"/>
        <v/>
      </c>
      <c r="EL117" s="153" t="str">
        <f t="shared" si="82"/>
        <v/>
      </c>
      <c r="EM117" s="19" t="str">
        <f t="shared" si="83"/>
        <v/>
      </c>
      <c r="EN117" s="153" t="str">
        <f t="shared" si="84"/>
        <v/>
      </c>
      <c r="EO117" s="19" t="str">
        <f t="shared" si="85"/>
        <v/>
      </c>
      <c r="EP117" s="153" t="str">
        <f t="shared" si="86"/>
        <v/>
      </c>
      <c r="EQ117" s="19" t="str">
        <f t="shared" si="87"/>
        <v/>
      </c>
      <c r="ER117" s="153" t="str">
        <f t="shared" si="88"/>
        <v/>
      </c>
      <c r="ES117" s="19" t="str">
        <f t="shared" si="89"/>
        <v/>
      </c>
      <c r="ET117" s="153" t="str">
        <f t="shared" si="90"/>
        <v/>
      </c>
    </row>
    <row r="118" spans="1:150" x14ac:dyDescent="0.25">
      <c r="A118" s="31"/>
      <c r="B118" s="91" t="str">
        <f t="shared" si="91"/>
        <v/>
      </c>
      <c r="C118" s="20" t="str">
        <f t="shared" si="51"/>
        <v/>
      </c>
      <c r="D118" s="97" t="str">
        <f t="shared" si="52"/>
        <v/>
      </c>
      <c r="E118" s="62" t="str">
        <f t="shared" si="92"/>
        <v/>
      </c>
      <c r="F118" s="31"/>
      <c r="G118" s="282"/>
      <c r="H118" s="283"/>
      <c r="I118" s="284"/>
      <c r="J118" s="285"/>
      <c r="K118" s="286"/>
      <c r="L118" s="287"/>
      <c r="M118" s="288"/>
      <c r="N118" s="287"/>
      <c r="O118" s="288"/>
      <c r="P118" s="287"/>
      <c r="Q118" s="288"/>
      <c r="R118" s="287"/>
      <c r="S118" s="288"/>
      <c r="T118" s="287"/>
      <c r="U118" s="288"/>
      <c r="V118" s="287"/>
      <c r="W118" s="288"/>
      <c r="X118" s="287"/>
      <c r="Y118" s="288"/>
      <c r="Z118" s="287"/>
      <c r="AA118" s="288"/>
      <c r="AB118" s="287"/>
      <c r="AC118" s="288"/>
      <c r="AD118" s="287"/>
      <c r="AE118" s="288"/>
      <c r="AF118" s="287"/>
      <c r="AG118" s="288"/>
      <c r="AH118" s="287"/>
      <c r="AI118" s="288"/>
      <c r="AJ118" s="287"/>
      <c r="AK118" s="288"/>
      <c r="AL118" s="287"/>
      <c r="AM118" s="288"/>
      <c r="AN118" s="287"/>
      <c r="AO118" s="288"/>
      <c r="AP118" s="287"/>
      <c r="AQ118" s="288"/>
      <c r="AR118" s="287"/>
      <c r="AS118" s="288"/>
      <c r="AT118" s="287"/>
      <c r="AU118" s="288"/>
      <c r="AV118" s="287"/>
      <c r="AW118" s="288"/>
      <c r="AX118" s="287"/>
      <c r="AY118" s="31"/>
      <c r="BA118" s="76" t="str">
        <f t="shared" si="93"/>
        <v/>
      </c>
      <c r="BC118" s="76" t="str">
        <f>IF('Stock List'!$K118="", "", 'Stock List'!$K118)</f>
        <v/>
      </c>
      <c r="BE118" s="106">
        <f>IFERROR(ROUND(((INDEX('Stock List'!$M$11:$M$1010, MATCH(L118, 'Stock List'!$K$11:$K$1010, 0))/INDEX('Stock List'!$L$11:$L$1010, MATCH(L118, 'Stock List'!$K$11:$K$1010, 0)))*K118), 2), 0)</f>
        <v>0</v>
      </c>
      <c r="BF118" s="20"/>
      <c r="BG118" s="20">
        <f>IFERROR(ROUND(((INDEX('Stock List'!$M$11:$M$1010, MATCH(N118, 'Stock List'!$K$11:$K$1010, 0))/INDEX('Stock List'!$L$11:$L$1010, MATCH(N118, 'Stock List'!$K$11:$K$1010, 0)))*M118), 2), 0)</f>
        <v>0</v>
      </c>
      <c r="BH118" s="20"/>
      <c r="BI118" s="20">
        <f>IFERROR(ROUND(((INDEX('Stock List'!$M$11:$M$1010, MATCH(P118, 'Stock List'!$K$11:$K$1010, 0))/INDEX('Stock List'!$L$11:$L$1010, MATCH(P118, 'Stock List'!$K$11:$K$1010, 0)))*O118), 2), 0)</f>
        <v>0</v>
      </c>
      <c r="BJ118" s="20"/>
      <c r="BK118" s="20">
        <f>IFERROR(ROUND(((INDEX('Stock List'!$M$11:$M$1010, MATCH(R118, 'Stock List'!$K$11:$K$1010, 0))/INDEX('Stock List'!$L$11:$L$1010, MATCH(R118, 'Stock List'!$K$11:$K$1010, 0)))*Q118), 2), 0)</f>
        <v>0</v>
      </c>
      <c r="BL118" s="20"/>
      <c r="BM118" s="20">
        <f>IFERROR(ROUND(((INDEX('Stock List'!$M$11:$M$1010, MATCH(T118, 'Stock List'!$K$11:$K$1010, 0))/INDEX('Stock List'!$L$11:$L$1010, MATCH(T118, 'Stock List'!$K$11:$K$1010, 0)))*S118), 2), 0)</f>
        <v>0</v>
      </c>
      <c r="BN118" s="20"/>
      <c r="BO118" s="20">
        <f>IFERROR(ROUND(((INDEX('Stock List'!$M$11:$M$1010, MATCH(V118, 'Stock List'!$K$11:$K$1010, 0))/INDEX('Stock List'!$L$11:$L$1010, MATCH(V118, 'Stock List'!$K$11:$K$1010, 0)))*U118), 2), 0)</f>
        <v>0</v>
      </c>
      <c r="BP118" s="20"/>
      <c r="BQ118" s="20">
        <f>IFERROR(ROUND(((INDEX('Stock List'!$M$11:$M$1010, MATCH(X118, 'Stock List'!$K$11:$K$1010, 0))/INDEX('Stock List'!$L$11:$L$1010, MATCH(X118, 'Stock List'!$K$11:$K$1010, 0)))*W118), 2), 0)</f>
        <v>0</v>
      </c>
      <c r="BR118" s="20"/>
      <c r="BS118" s="20">
        <f>IFERROR(ROUND(((INDEX('Stock List'!$M$11:$M$1010, MATCH(Z118, 'Stock List'!$K$11:$K$1010, 0))/INDEX('Stock List'!$L$11:$L$1010, MATCH(Z118, 'Stock List'!$K$11:$K$1010, 0)))*Y118), 2), 0)</f>
        <v>0</v>
      </c>
      <c r="BT118" s="20"/>
      <c r="BU118" s="20">
        <f>IFERROR(ROUND(((INDEX('Stock List'!$M$11:$M$1010, MATCH(AB118, 'Stock List'!$K$11:$K$1010, 0))/INDEX('Stock List'!$L$11:$L$1010, MATCH(AB118, 'Stock List'!$K$11:$K$1010, 0)))*AA118), 2), 0)</f>
        <v>0</v>
      </c>
      <c r="BV118" s="20"/>
      <c r="BW118" s="20">
        <f>IFERROR(ROUND(((INDEX('Stock List'!$M$11:$M$1010, MATCH(AD118, 'Stock List'!$K$11:$K$1010, 0))/INDEX('Stock List'!$L$11:$L$1010, MATCH(AD118, 'Stock List'!$K$11:$K$1010, 0)))*AC118), 2), 0)</f>
        <v>0</v>
      </c>
      <c r="BX118" s="20"/>
      <c r="BY118" s="20">
        <f>IFERROR(ROUND(((INDEX('Stock List'!$M$11:$M$1010, MATCH(AF118, 'Stock List'!$K$11:$K$1010, 0))/INDEX('Stock List'!$L$11:$L$1010, MATCH(AF118, 'Stock List'!$K$11:$K$1010, 0)))*AE118), 2), 0)</f>
        <v>0</v>
      </c>
      <c r="BZ118" s="20"/>
      <c r="CA118" s="20">
        <f>IFERROR(ROUND(((INDEX('Stock List'!$M$11:$M$1010, MATCH(AH118, 'Stock List'!$K$11:$K$1010, 0))/INDEX('Stock List'!$L$11:$L$1010, MATCH(AH118, 'Stock List'!$K$11:$K$1010, 0)))*AG118), 2), 0)</f>
        <v>0</v>
      </c>
      <c r="CB118" s="20"/>
      <c r="CC118" s="20">
        <f>IFERROR(ROUND(((INDEX('Stock List'!$M$11:$M$1010, MATCH(AJ118, 'Stock List'!$K$11:$K$1010, 0))/INDEX('Stock List'!$L$11:$L$1010, MATCH(AJ118, 'Stock List'!$K$11:$K$1010, 0)))*AI118), 2), 0)</f>
        <v>0</v>
      </c>
      <c r="CD118" s="20"/>
      <c r="CE118" s="20">
        <f>IFERROR(ROUND(((INDEX('Stock List'!$M$11:$M$1010, MATCH(AL118, 'Stock List'!$K$11:$K$1010, 0))/INDEX('Stock List'!$L$11:$L$1010, MATCH(AL118, 'Stock List'!$K$11:$K$1010, 0)))*AK118), 2), 0)</f>
        <v>0</v>
      </c>
      <c r="CF118" s="20"/>
      <c r="CG118" s="20">
        <f>IFERROR(ROUND(((INDEX('Stock List'!$M$11:$M$1010, MATCH(AN118, 'Stock List'!$K$11:$K$1010, 0))/INDEX('Stock List'!$L$11:$L$1010, MATCH(AN118, 'Stock List'!$K$11:$K$1010, 0)))*AM118), 2), 0)</f>
        <v>0</v>
      </c>
      <c r="CH118" s="20"/>
      <c r="CI118" s="20">
        <f>IFERROR(ROUND(((INDEX('Stock List'!$M$11:$M$1010, MATCH(AP118, 'Stock List'!$K$11:$K$1010, 0))/INDEX('Stock List'!$L$11:$L$1010, MATCH(AP118, 'Stock List'!$K$11:$K$1010, 0)))*AO118), 2), 0)</f>
        <v>0</v>
      </c>
      <c r="CJ118" s="20"/>
      <c r="CK118" s="20">
        <f>IFERROR(ROUND(((INDEX('Stock List'!$M$11:$M$1010, MATCH(AR118, 'Stock List'!$K$11:$K$1010, 0))/INDEX('Stock List'!$L$11:$L$1010, MATCH(AR118, 'Stock List'!$K$11:$K$1010, 0)))*AQ118), 2), 0)</f>
        <v>0</v>
      </c>
      <c r="CL118" s="20"/>
      <c r="CM118" s="20">
        <f>IFERROR(ROUND(((INDEX('Stock List'!$M$11:$M$1010, MATCH(AT118, 'Stock List'!$K$11:$K$1010, 0))/INDEX('Stock List'!$L$11:$L$1010, MATCH(AT118, 'Stock List'!$K$11:$K$1010, 0)))*AS118), 2), 0)</f>
        <v>0</v>
      </c>
      <c r="CN118" s="20"/>
      <c r="CO118" s="20">
        <f>IFERROR(ROUND(((INDEX('Stock List'!$M$11:$M$1010, MATCH(AV118, 'Stock List'!$K$11:$K$1010, 0))/INDEX('Stock List'!$L$11:$L$1010, MATCH(AV118, 'Stock List'!$K$11:$K$1010, 0)))*AU118), 2), 0)</f>
        <v>0</v>
      </c>
      <c r="CP118" s="20"/>
      <c r="CQ118" s="20">
        <f>IFERROR(ROUND(((INDEX('Stock List'!$M$11:$M$1010, MATCH(AX118, 'Stock List'!$K$11:$K$1010, 0))/INDEX('Stock List'!$L$11:$L$1010, MATCH(AX118, 'Stock List'!$K$11:$K$1010, 0)))*AW118), 2), 0)</f>
        <v>0</v>
      </c>
      <c r="CR118" s="22"/>
      <c r="CT118" s="106" t="str">
        <f t="shared" si="94"/>
        <v/>
      </c>
      <c r="CU118" s="22" t="str">
        <f t="shared" si="95"/>
        <v/>
      </c>
      <c r="CX118" s="106" t="str">
        <f t="shared" si="96"/>
        <v/>
      </c>
      <c r="CY118" s="20" t="str">
        <f t="shared" si="97"/>
        <v/>
      </c>
      <c r="CZ118" s="22" t="str">
        <f t="shared" si="98"/>
        <v/>
      </c>
      <c r="DB118" s="76" t="str">
        <f>IF($H118="", "", COUNTIF($G$11:$G$1010, "&gt;"&amp;$G118)+1+COUNTIF($G$11:$G118, $G118)-1)</f>
        <v/>
      </c>
      <c r="DC118" s="76" t="str">
        <f>IF($H118="", "", COUNTIF($CZ$11:$CZ$1010, "&gt;"&amp;$CZ118)+1+COUNTIF($CZ$11:$CZ118, $CZ118)-1)</f>
        <v/>
      </c>
      <c r="DE118" s="147" t="str">
        <f t="shared" si="99"/>
        <v/>
      </c>
      <c r="DF118" s="148"/>
      <c r="DG118" s="19" t="str">
        <f t="shared" si="100"/>
        <v/>
      </c>
      <c r="DH118" s="153" t="str">
        <f t="shared" si="101"/>
        <v/>
      </c>
      <c r="DI118" s="19" t="str">
        <f t="shared" si="53"/>
        <v/>
      </c>
      <c r="DJ118" s="153" t="str">
        <f t="shared" si="54"/>
        <v/>
      </c>
      <c r="DK118" s="19" t="str">
        <f t="shared" si="55"/>
        <v/>
      </c>
      <c r="DL118" s="153" t="str">
        <f t="shared" si="56"/>
        <v/>
      </c>
      <c r="DM118" s="19" t="str">
        <f t="shared" si="57"/>
        <v/>
      </c>
      <c r="DN118" s="153" t="str">
        <f t="shared" si="58"/>
        <v/>
      </c>
      <c r="DO118" s="19" t="str">
        <f t="shared" si="59"/>
        <v/>
      </c>
      <c r="DP118" s="153" t="str">
        <f t="shared" si="60"/>
        <v/>
      </c>
      <c r="DQ118" s="19" t="str">
        <f t="shared" si="61"/>
        <v/>
      </c>
      <c r="DR118" s="153" t="str">
        <f t="shared" si="62"/>
        <v/>
      </c>
      <c r="DS118" s="19" t="str">
        <f t="shared" si="63"/>
        <v/>
      </c>
      <c r="DT118" s="153" t="str">
        <f t="shared" si="64"/>
        <v/>
      </c>
      <c r="DU118" s="19" t="str">
        <f t="shared" si="65"/>
        <v/>
      </c>
      <c r="DV118" s="153" t="str">
        <f t="shared" si="66"/>
        <v/>
      </c>
      <c r="DW118" s="19" t="str">
        <f t="shared" si="67"/>
        <v/>
      </c>
      <c r="DX118" s="153" t="str">
        <f t="shared" si="68"/>
        <v/>
      </c>
      <c r="DY118" s="19" t="str">
        <f t="shared" si="69"/>
        <v/>
      </c>
      <c r="DZ118" s="153" t="str">
        <f t="shared" si="70"/>
        <v/>
      </c>
      <c r="EA118" s="19" t="str">
        <f t="shared" si="71"/>
        <v/>
      </c>
      <c r="EB118" s="153" t="str">
        <f t="shared" si="72"/>
        <v/>
      </c>
      <c r="EC118" s="19" t="str">
        <f t="shared" si="73"/>
        <v/>
      </c>
      <c r="ED118" s="153" t="str">
        <f t="shared" si="74"/>
        <v/>
      </c>
      <c r="EE118" s="19" t="str">
        <f t="shared" si="75"/>
        <v/>
      </c>
      <c r="EF118" s="153" t="str">
        <f t="shared" si="76"/>
        <v/>
      </c>
      <c r="EG118" s="19" t="str">
        <f t="shared" si="77"/>
        <v/>
      </c>
      <c r="EH118" s="153" t="str">
        <f t="shared" si="78"/>
        <v/>
      </c>
      <c r="EI118" s="19" t="str">
        <f t="shared" si="79"/>
        <v/>
      </c>
      <c r="EJ118" s="153" t="str">
        <f t="shared" si="80"/>
        <v/>
      </c>
      <c r="EK118" s="19" t="str">
        <f t="shared" si="81"/>
        <v/>
      </c>
      <c r="EL118" s="153" t="str">
        <f t="shared" si="82"/>
        <v/>
      </c>
      <c r="EM118" s="19" t="str">
        <f t="shared" si="83"/>
        <v/>
      </c>
      <c r="EN118" s="153" t="str">
        <f t="shared" si="84"/>
        <v/>
      </c>
      <c r="EO118" s="19" t="str">
        <f t="shared" si="85"/>
        <v/>
      </c>
      <c r="EP118" s="153" t="str">
        <f t="shared" si="86"/>
        <v/>
      </c>
      <c r="EQ118" s="19" t="str">
        <f t="shared" si="87"/>
        <v/>
      </c>
      <c r="ER118" s="153" t="str">
        <f t="shared" si="88"/>
        <v/>
      </c>
      <c r="ES118" s="19" t="str">
        <f t="shared" si="89"/>
        <v/>
      </c>
      <c r="ET118" s="153" t="str">
        <f t="shared" si="90"/>
        <v/>
      </c>
    </row>
    <row r="119" spans="1:150" x14ac:dyDescent="0.25">
      <c r="A119" s="31"/>
      <c r="B119" s="91" t="str">
        <f t="shared" si="91"/>
        <v/>
      </c>
      <c r="C119" s="20" t="str">
        <f t="shared" si="51"/>
        <v/>
      </c>
      <c r="D119" s="97" t="str">
        <f t="shared" si="52"/>
        <v/>
      </c>
      <c r="E119" s="62" t="str">
        <f t="shared" si="92"/>
        <v/>
      </c>
      <c r="F119" s="31"/>
      <c r="G119" s="282"/>
      <c r="H119" s="283"/>
      <c r="I119" s="284"/>
      <c r="J119" s="285"/>
      <c r="K119" s="286"/>
      <c r="L119" s="287"/>
      <c r="M119" s="288"/>
      <c r="N119" s="287"/>
      <c r="O119" s="288"/>
      <c r="P119" s="287"/>
      <c r="Q119" s="288"/>
      <c r="R119" s="287"/>
      <c r="S119" s="288"/>
      <c r="T119" s="287"/>
      <c r="U119" s="288"/>
      <c r="V119" s="287"/>
      <c r="W119" s="288"/>
      <c r="X119" s="287"/>
      <c r="Y119" s="288"/>
      <c r="Z119" s="287"/>
      <c r="AA119" s="288"/>
      <c r="AB119" s="287"/>
      <c r="AC119" s="288"/>
      <c r="AD119" s="287"/>
      <c r="AE119" s="288"/>
      <c r="AF119" s="287"/>
      <c r="AG119" s="288"/>
      <c r="AH119" s="287"/>
      <c r="AI119" s="288"/>
      <c r="AJ119" s="287"/>
      <c r="AK119" s="288"/>
      <c r="AL119" s="287"/>
      <c r="AM119" s="288"/>
      <c r="AN119" s="287"/>
      <c r="AO119" s="288"/>
      <c r="AP119" s="287"/>
      <c r="AQ119" s="288"/>
      <c r="AR119" s="287"/>
      <c r="AS119" s="288"/>
      <c r="AT119" s="287"/>
      <c r="AU119" s="288"/>
      <c r="AV119" s="287"/>
      <c r="AW119" s="288"/>
      <c r="AX119" s="287"/>
      <c r="AY119" s="31"/>
      <c r="BA119" s="76" t="str">
        <f t="shared" si="93"/>
        <v/>
      </c>
      <c r="BC119" s="76" t="str">
        <f>IF('Stock List'!$K119="", "", 'Stock List'!$K119)</f>
        <v/>
      </c>
      <c r="BE119" s="106">
        <f>IFERROR(ROUND(((INDEX('Stock List'!$M$11:$M$1010, MATCH(L119, 'Stock List'!$K$11:$K$1010, 0))/INDEX('Stock List'!$L$11:$L$1010, MATCH(L119, 'Stock List'!$K$11:$K$1010, 0)))*K119), 2), 0)</f>
        <v>0</v>
      </c>
      <c r="BF119" s="20"/>
      <c r="BG119" s="20">
        <f>IFERROR(ROUND(((INDEX('Stock List'!$M$11:$M$1010, MATCH(N119, 'Stock List'!$K$11:$K$1010, 0))/INDEX('Stock List'!$L$11:$L$1010, MATCH(N119, 'Stock List'!$K$11:$K$1010, 0)))*M119), 2), 0)</f>
        <v>0</v>
      </c>
      <c r="BH119" s="20"/>
      <c r="BI119" s="20">
        <f>IFERROR(ROUND(((INDEX('Stock List'!$M$11:$M$1010, MATCH(P119, 'Stock List'!$K$11:$K$1010, 0))/INDEX('Stock List'!$L$11:$L$1010, MATCH(P119, 'Stock List'!$K$11:$K$1010, 0)))*O119), 2), 0)</f>
        <v>0</v>
      </c>
      <c r="BJ119" s="20"/>
      <c r="BK119" s="20">
        <f>IFERROR(ROUND(((INDEX('Stock List'!$M$11:$M$1010, MATCH(R119, 'Stock List'!$K$11:$K$1010, 0))/INDEX('Stock List'!$L$11:$L$1010, MATCH(R119, 'Stock List'!$K$11:$K$1010, 0)))*Q119), 2), 0)</f>
        <v>0</v>
      </c>
      <c r="BL119" s="20"/>
      <c r="BM119" s="20">
        <f>IFERROR(ROUND(((INDEX('Stock List'!$M$11:$M$1010, MATCH(T119, 'Stock List'!$K$11:$K$1010, 0))/INDEX('Stock List'!$L$11:$L$1010, MATCH(T119, 'Stock List'!$K$11:$K$1010, 0)))*S119), 2), 0)</f>
        <v>0</v>
      </c>
      <c r="BN119" s="20"/>
      <c r="BO119" s="20">
        <f>IFERROR(ROUND(((INDEX('Stock List'!$M$11:$M$1010, MATCH(V119, 'Stock List'!$K$11:$K$1010, 0))/INDEX('Stock List'!$L$11:$L$1010, MATCH(V119, 'Stock List'!$K$11:$K$1010, 0)))*U119), 2), 0)</f>
        <v>0</v>
      </c>
      <c r="BP119" s="20"/>
      <c r="BQ119" s="20">
        <f>IFERROR(ROUND(((INDEX('Stock List'!$M$11:$M$1010, MATCH(X119, 'Stock List'!$K$11:$K$1010, 0))/INDEX('Stock List'!$L$11:$L$1010, MATCH(X119, 'Stock List'!$K$11:$K$1010, 0)))*W119), 2), 0)</f>
        <v>0</v>
      </c>
      <c r="BR119" s="20"/>
      <c r="BS119" s="20">
        <f>IFERROR(ROUND(((INDEX('Stock List'!$M$11:$M$1010, MATCH(Z119, 'Stock List'!$K$11:$K$1010, 0))/INDEX('Stock List'!$L$11:$L$1010, MATCH(Z119, 'Stock List'!$K$11:$K$1010, 0)))*Y119), 2), 0)</f>
        <v>0</v>
      </c>
      <c r="BT119" s="20"/>
      <c r="BU119" s="20">
        <f>IFERROR(ROUND(((INDEX('Stock List'!$M$11:$M$1010, MATCH(AB119, 'Stock List'!$K$11:$K$1010, 0))/INDEX('Stock List'!$L$11:$L$1010, MATCH(AB119, 'Stock List'!$K$11:$K$1010, 0)))*AA119), 2), 0)</f>
        <v>0</v>
      </c>
      <c r="BV119" s="20"/>
      <c r="BW119" s="20">
        <f>IFERROR(ROUND(((INDEX('Stock List'!$M$11:$M$1010, MATCH(AD119, 'Stock List'!$K$11:$K$1010, 0))/INDEX('Stock List'!$L$11:$L$1010, MATCH(AD119, 'Stock List'!$K$11:$K$1010, 0)))*AC119), 2), 0)</f>
        <v>0</v>
      </c>
      <c r="BX119" s="20"/>
      <c r="BY119" s="20">
        <f>IFERROR(ROUND(((INDEX('Stock List'!$M$11:$M$1010, MATCH(AF119, 'Stock List'!$K$11:$K$1010, 0))/INDEX('Stock List'!$L$11:$L$1010, MATCH(AF119, 'Stock List'!$K$11:$K$1010, 0)))*AE119), 2), 0)</f>
        <v>0</v>
      </c>
      <c r="BZ119" s="20"/>
      <c r="CA119" s="20">
        <f>IFERROR(ROUND(((INDEX('Stock List'!$M$11:$M$1010, MATCH(AH119, 'Stock List'!$K$11:$K$1010, 0))/INDEX('Stock List'!$L$11:$L$1010, MATCH(AH119, 'Stock List'!$K$11:$K$1010, 0)))*AG119), 2), 0)</f>
        <v>0</v>
      </c>
      <c r="CB119" s="20"/>
      <c r="CC119" s="20">
        <f>IFERROR(ROUND(((INDEX('Stock List'!$M$11:$M$1010, MATCH(AJ119, 'Stock List'!$K$11:$K$1010, 0))/INDEX('Stock List'!$L$11:$L$1010, MATCH(AJ119, 'Stock List'!$K$11:$K$1010, 0)))*AI119), 2), 0)</f>
        <v>0</v>
      </c>
      <c r="CD119" s="20"/>
      <c r="CE119" s="20">
        <f>IFERROR(ROUND(((INDEX('Stock List'!$M$11:$M$1010, MATCH(AL119, 'Stock List'!$K$11:$K$1010, 0))/INDEX('Stock List'!$L$11:$L$1010, MATCH(AL119, 'Stock List'!$K$11:$K$1010, 0)))*AK119), 2), 0)</f>
        <v>0</v>
      </c>
      <c r="CF119" s="20"/>
      <c r="CG119" s="20">
        <f>IFERROR(ROUND(((INDEX('Stock List'!$M$11:$M$1010, MATCH(AN119, 'Stock List'!$K$11:$K$1010, 0))/INDEX('Stock List'!$L$11:$L$1010, MATCH(AN119, 'Stock List'!$K$11:$K$1010, 0)))*AM119), 2), 0)</f>
        <v>0</v>
      </c>
      <c r="CH119" s="20"/>
      <c r="CI119" s="20">
        <f>IFERROR(ROUND(((INDEX('Stock List'!$M$11:$M$1010, MATCH(AP119, 'Stock List'!$K$11:$K$1010, 0))/INDEX('Stock List'!$L$11:$L$1010, MATCH(AP119, 'Stock List'!$K$11:$K$1010, 0)))*AO119), 2), 0)</f>
        <v>0</v>
      </c>
      <c r="CJ119" s="20"/>
      <c r="CK119" s="20">
        <f>IFERROR(ROUND(((INDEX('Stock List'!$M$11:$M$1010, MATCH(AR119, 'Stock List'!$K$11:$K$1010, 0))/INDEX('Stock List'!$L$11:$L$1010, MATCH(AR119, 'Stock List'!$K$11:$K$1010, 0)))*AQ119), 2), 0)</f>
        <v>0</v>
      </c>
      <c r="CL119" s="20"/>
      <c r="CM119" s="20">
        <f>IFERROR(ROUND(((INDEX('Stock List'!$M$11:$M$1010, MATCH(AT119, 'Stock List'!$K$11:$K$1010, 0))/INDEX('Stock List'!$L$11:$L$1010, MATCH(AT119, 'Stock List'!$K$11:$K$1010, 0)))*AS119), 2), 0)</f>
        <v>0</v>
      </c>
      <c r="CN119" s="20"/>
      <c r="CO119" s="20">
        <f>IFERROR(ROUND(((INDEX('Stock List'!$M$11:$M$1010, MATCH(AV119, 'Stock List'!$K$11:$K$1010, 0))/INDEX('Stock List'!$L$11:$L$1010, MATCH(AV119, 'Stock List'!$K$11:$K$1010, 0)))*AU119), 2), 0)</f>
        <v>0</v>
      </c>
      <c r="CP119" s="20"/>
      <c r="CQ119" s="20">
        <f>IFERROR(ROUND(((INDEX('Stock List'!$M$11:$M$1010, MATCH(AX119, 'Stock List'!$K$11:$K$1010, 0))/INDEX('Stock List'!$L$11:$L$1010, MATCH(AX119, 'Stock List'!$K$11:$K$1010, 0)))*AW119), 2), 0)</f>
        <v>0</v>
      </c>
      <c r="CR119" s="22"/>
      <c r="CT119" s="106" t="str">
        <f t="shared" si="94"/>
        <v/>
      </c>
      <c r="CU119" s="22" t="str">
        <f t="shared" si="95"/>
        <v/>
      </c>
      <c r="CX119" s="106" t="str">
        <f t="shared" si="96"/>
        <v/>
      </c>
      <c r="CY119" s="20" t="str">
        <f t="shared" si="97"/>
        <v/>
      </c>
      <c r="CZ119" s="22" t="str">
        <f t="shared" si="98"/>
        <v/>
      </c>
      <c r="DB119" s="76" t="str">
        <f>IF($H119="", "", COUNTIF($G$11:$G$1010, "&gt;"&amp;$G119)+1+COUNTIF($G$11:$G119, $G119)-1)</f>
        <v/>
      </c>
      <c r="DC119" s="76" t="str">
        <f>IF($H119="", "", COUNTIF($CZ$11:$CZ$1010, "&gt;"&amp;$CZ119)+1+COUNTIF($CZ$11:$CZ119, $CZ119)-1)</f>
        <v/>
      </c>
      <c r="DE119" s="147" t="str">
        <f t="shared" si="99"/>
        <v/>
      </c>
      <c r="DF119" s="148"/>
      <c r="DG119" s="19" t="str">
        <f t="shared" si="100"/>
        <v/>
      </c>
      <c r="DH119" s="153" t="str">
        <f t="shared" si="101"/>
        <v/>
      </c>
      <c r="DI119" s="19" t="str">
        <f t="shared" si="53"/>
        <v/>
      </c>
      <c r="DJ119" s="153" t="str">
        <f t="shared" si="54"/>
        <v/>
      </c>
      <c r="DK119" s="19" t="str">
        <f t="shared" si="55"/>
        <v/>
      </c>
      <c r="DL119" s="153" t="str">
        <f t="shared" si="56"/>
        <v/>
      </c>
      <c r="DM119" s="19" t="str">
        <f t="shared" si="57"/>
        <v/>
      </c>
      <c r="DN119" s="153" t="str">
        <f t="shared" si="58"/>
        <v/>
      </c>
      <c r="DO119" s="19" t="str">
        <f t="shared" si="59"/>
        <v/>
      </c>
      <c r="DP119" s="153" t="str">
        <f t="shared" si="60"/>
        <v/>
      </c>
      <c r="DQ119" s="19" t="str">
        <f t="shared" si="61"/>
        <v/>
      </c>
      <c r="DR119" s="153" t="str">
        <f t="shared" si="62"/>
        <v/>
      </c>
      <c r="DS119" s="19" t="str">
        <f t="shared" si="63"/>
        <v/>
      </c>
      <c r="DT119" s="153" t="str">
        <f t="shared" si="64"/>
        <v/>
      </c>
      <c r="DU119" s="19" t="str">
        <f t="shared" si="65"/>
        <v/>
      </c>
      <c r="DV119" s="153" t="str">
        <f t="shared" si="66"/>
        <v/>
      </c>
      <c r="DW119" s="19" t="str">
        <f t="shared" si="67"/>
        <v/>
      </c>
      <c r="DX119" s="153" t="str">
        <f t="shared" si="68"/>
        <v/>
      </c>
      <c r="DY119" s="19" t="str">
        <f t="shared" si="69"/>
        <v/>
      </c>
      <c r="DZ119" s="153" t="str">
        <f t="shared" si="70"/>
        <v/>
      </c>
      <c r="EA119" s="19" t="str">
        <f t="shared" si="71"/>
        <v/>
      </c>
      <c r="EB119" s="153" t="str">
        <f t="shared" si="72"/>
        <v/>
      </c>
      <c r="EC119" s="19" t="str">
        <f t="shared" si="73"/>
        <v/>
      </c>
      <c r="ED119" s="153" t="str">
        <f t="shared" si="74"/>
        <v/>
      </c>
      <c r="EE119" s="19" t="str">
        <f t="shared" si="75"/>
        <v/>
      </c>
      <c r="EF119" s="153" t="str">
        <f t="shared" si="76"/>
        <v/>
      </c>
      <c r="EG119" s="19" t="str">
        <f t="shared" si="77"/>
        <v/>
      </c>
      <c r="EH119" s="153" t="str">
        <f t="shared" si="78"/>
        <v/>
      </c>
      <c r="EI119" s="19" t="str">
        <f t="shared" si="79"/>
        <v/>
      </c>
      <c r="EJ119" s="153" t="str">
        <f t="shared" si="80"/>
        <v/>
      </c>
      <c r="EK119" s="19" t="str">
        <f t="shared" si="81"/>
        <v/>
      </c>
      <c r="EL119" s="153" t="str">
        <f t="shared" si="82"/>
        <v/>
      </c>
      <c r="EM119" s="19" t="str">
        <f t="shared" si="83"/>
        <v/>
      </c>
      <c r="EN119" s="153" t="str">
        <f t="shared" si="84"/>
        <v/>
      </c>
      <c r="EO119" s="19" t="str">
        <f t="shared" si="85"/>
        <v/>
      </c>
      <c r="EP119" s="153" t="str">
        <f t="shared" si="86"/>
        <v/>
      </c>
      <c r="EQ119" s="19" t="str">
        <f t="shared" si="87"/>
        <v/>
      </c>
      <c r="ER119" s="153" t="str">
        <f t="shared" si="88"/>
        <v/>
      </c>
      <c r="ES119" s="19" t="str">
        <f t="shared" si="89"/>
        <v/>
      </c>
      <c r="ET119" s="153" t="str">
        <f t="shared" si="90"/>
        <v/>
      </c>
    </row>
    <row r="120" spans="1:150" x14ac:dyDescent="0.25">
      <c r="A120" s="31"/>
      <c r="B120" s="91" t="str">
        <f t="shared" si="91"/>
        <v/>
      </c>
      <c r="C120" s="20" t="str">
        <f t="shared" si="51"/>
        <v/>
      </c>
      <c r="D120" s="97" t="str">
        <f t="shared" si="52"/>
        <v/>
      </c>
      <c r="E120" s="62" t="str">
        <f t="shared" si="92"/>
        <v/>
      </c>
      <c r="F120" s="31"/>
      <c r="G120" s="282"/>
      <c r="H120" s="283"/>
      <c r="I120" s="284"/>
      <c r="J120" s="285"/>
      <c r="K120" s="286"/>
      <c r="L120" s="287"/>
      <c r="M120" s="288"/>
      <c r="N120" s="287"/>
      <c r="O120" s="288"/>
      <c r="P120" s="287"/>
      <c r="Q120" s="288"/>
      <c r="R120" s="287"/>
      <c r="S120" s="288"/>
      <c r="T120" s="287"/>
      <c r="U120" s="288"/>
      <c r="V120" s="287"/>
      <c r="W120" s="288"/>
      <c r="X120" s="287"/>
      <c r="Y120" s="288"/>
      <c r="Z120" s="287"/>
      <c r="AA120" s="288"/>
      <c r="AB120" s="287"/>
      <c r="AC120" s="288"/>
      <c r="AD120" s="287"/>
      <c r="AE120" s="288"/>
      <c r="AF120" s="287"/>
      <c r="AG120" s="288"/>
      <c r="AH120" s="287"/>
      <c r="AI120" s="288"/>
      <c r="AJ120" s="287"/>
      <c r="AK120" s="288"/>
      <c r="AL120" s="287"/>
      <c r="AM120" s="288"/>
      <c r="AN120" s="287"/>
      <c r="AO120" s="288"/>
      <c r="AP120" s="287"/>
      <c r="AQ120" s="288"/>
      <c r="AR120" s="287"/>
      <c r="AS120" s="288"/>
      <c r="AT120" s="287"/>
      <c r="AU120" s="288"/>
      <c r="AV120" s="287"/>
      <c r="AW120" s="288"/>
      <c r="AX120" s="287"/>
      <c r="AY120" s="31"/>
      <c r="BA120" s="76" t="str">
        <f t="shared" si="93"/>
        <v/>
      </c>
      <c r="BC120" s="76" t="str">
        <f>IF('Stock List'!$K120="", "", 'Stock List'!$K120)</f>
        <v/>
      </c>
      <c r="BE120" s="106">
        <f>IFERROR(ROUND(((INDEX('Stock List'!$M$11:$M$1010, MATCH(L120, 'Stock List'!$K$11:$K$1010, 0))/INDEX('Stock List'!$L$11:$L$1010, MATCH(L120, 'Stock List'!$K$11:$K$1010, 0)))*K120), 2), 0)</f>
        <v>0</v>
      </c>
      <c r="BF120" s="20"/>
      <c r="BG120" s="20">
        <f>IFERROR(ROUND(((INDEX('Stock List'!$M$11:$M$1010, MATCH(N120, 'Stock List'!$K$11:$K$1010, 0))/INDEX('Stock List'!$L$11:$L$1010, MATCH(N120, 'Stock List'!$K$11:$K$1010, 0)))*M120), 2), 0)</f>
        <v>0</v>
      </c>
      <c r="BH120" s="20"/>
      <c r="BI120" s="20">
        <f>IFERROR(ROUND(((INDEX('Stock List'!$M$11:$M$1010, MATCH(P120, 'Stock List'!$K$11:$K$1010, 0))/INDEX('Stock List'!$L$11:$L$1010, MATCH(P120, 'Stock List'!$K$11:$K$1010, 0)))*O120), 2), 0)</f>
        <v>0</v>
      </c>
      <c r="BJ120" s="20"/>
      <c r="BK120" s="20">
        <f>IFERROR(ROUND(((INDEX('Stock List'!$M$11:$M$1010, MATCH(R120, 'Stock List'!$K$11:$K$1010, 0))/INDEX('Stock List'!$L$11:$L$1010, MATCH(R120, 'Stock List'!$K$11:$K$1010, 0)))*Q120), 2), 0)</f>
        <v>0</v>
      </c>
      <c r="BL120" s="20"/>
      <c r="BM120" s="20">
        <f>IFERROR(ROUND(((INDEX('Stock List'!$M$11:$M$1010, MATCH(T120, 'Stock List'!$K$11:$K$1010, 0))/INDEX('Stock List'!$L$11:$L$1010, MATCH(T120, 'Stock List'!$K$11:$K$1010, 0)))*S120), 2), 0)</f>
        <v>0</v>
      </c>
      <c r="BN120" s="20"/>
      <c r="BO120" s="20">
        <f>IFERROR(ROUND(((INDEX('Stock List'!$M$11:$M$1010, MATCH(V120, 'Stock List'!$K$11:$K$1010, 0))/INDEX('Stock List'!$L$11:$L$1010, MATCH(V120, 'Stock List'!$K$11:$K$1010, 0)))*U120), 2), 0)</f>
        <v>0</v>
      </c>
      <c r="BP120" s="20"/>
      <c r="BQ120" s="20">
        <f>IFERROR(ROUND(((INDEX('Stock List'!$M$11:$M$1010, MATCH(X120, 'Stock List'!$K$11:$K$1010, 0))/INDEX('Stock List'!$L$11:$L$1010, MATCH(X120, 'Stock List'!$K$11:$K$1010, 0)))*W120), 2), 0)</f>
        <v>0</v>
      </c>
      <c r="BR120" s="20"/>
      <c r="BS120" s="20">
        <f>IFERROR(ROUND(((INDEX('Stock List'!$M$11:$M$1010, MATCH(Z120, 'Stock List'!$K$11:$K$1010, 0))/INDEX('Stock List'!$L$11:$L$1010, MATCH(Z120, 'Stock List'!$K$11:$K$1010, 0)))*Y120), 2), 0)</f>
        <v>0</v>
      </c>
      <c r="BT120" s="20"/>
      <c r="BU120" s="20">
        <f>IFERROR(ROUND(((INDEX('Stock List'!$M$11:$M$1010, MATCH(AB120, 'Stock List'!$K$11:$K$1010, 0))/INDEX('Stock List'!$L$11:$L$1010, MATCH(AB120, 'Stock List'!$K$11:$K$1010, 0)))*AA120), 2), 0)</f>
        <v>0</v>
      </c>
      <c r="BV120" s="20"/>
      <c r="BW120" s="20">
        <f>IFERROR(ROUND(((INDEX('Stock List'!$M$11:$M$1010, MATCH(AD120, 'Stock List'!$K$11:$K$1010, 0))/INDEX('Stock List'!$L$11:$L$1010, MATCH(AD120, 'Stock List'!$K$11:$K$1010, 0)))*AC120), 2), 0)</f>
        <v>0</v>
      </c>
      <c r="BX120" s="20"/>
      <c r="BY120" s="20">
        <f>IFERROR(ROUND(((INDEX('Stock List'!$M$11:$M$1010, MATCH(AF120, 'Stock List'!$K$11:$K$1010, 0))/INDEX('Stock List'!$L$11:$L$1010, MATCH(AF120, 'Stock List'!$K$11:$K$1010, 0)))*AE120), 2), 0)</f>
        <v>0</v>
      </c>
      <c r="BZ120" s="20"/>
      <c r="CA120" s="20">
        <f>IFERROR(ROUND(((INDEX('Stock List'!$M$11:$M$1010, MATCH(AH120, 'Stock List'!$K$11:$K$1010, 0))/INDEX('Stock List'!$L$11:$L$1010, MATCH(AH120, 'Stock List'!$K$11:$K$1010, 0)))*AG120), 2), 0)</f>
        <v>0</v>
      </c>
      <c r="CB120" s="20"/>
      <c r="CC120" s="20">
        <f>IFERROR(ROUND(((INDEX('Stock List'!$M$11:$M$1010, MATCH(AJ120, 'Stock List'!$K$11:$K$1010, 0))/INDEX('Stock List'!$L$11:$L$1010, MATCH(AJ120, 'Stock List'!$K$11:$K$1010, 0)))*AI120), 2), 0)</f>
        <v>0</v>
      </c>
      <c r="CD120" s="20"/>
      <c r="CE120" s="20">
        <f>IFERROR(ROUND(((INDEX('Stock List'!$M$11:$M$1010, MATCH(AL120, 'Stock List'!$K$11:$K$1010, 0))/INDEX('Stock List'!$L$11:$L$1010, MATCH(AL120, 'Stock List'!$K$11:$K$1010, 0)))*AK120), 2), 0)</f>
        <v>0</v>
      </c>
      <c r="CF120" s="20"/>
      <c r="CG120" s="20">
        <f>IFERROR(ROUND(((INDEX('Stock List'!$M$11:$M$1010, MATCH(AN120, 'Stock List'!$K$11:$K$1010, 0))/INDEX('Stock List'!$L$11:$L$1010, MATCH(AN120, 'Stock List'!$K$11:$K$1010, 0)))*AM120), 2), 0)</f>
        <v>0</v>
      </c>
      <c r="CH120" s="20"/>
      <c r="CI120" s="20">
        <f>IFERROR(ROUND(((INDEX('Stock List'!$M$11:$M$1010, MATCH(AP120, 'Stock List'!$K$11:$K$1010, 0))/INDEX('Stock List'!$L$11:$L$1010, MATCH(AP120, 'Stock List'!$K$11:$K$1010, 0)))*AO120), 2), 0)</f>
        <v>0</v>
      </c>
      <c r="CJ120" s="20"/>
      <c r="CK120" s="20">
        <f>IFERROR(ROUND(((INDEX('Stock List'!$M$11:$M$1010, MATCH(AR120, 'Stock List'!$K$11:$K$1010, 0))/INDEX('Stock List'!$L$11:$L$1010, MATCH(AR120, 'Stock List'!$K$11:$K$1010, 0)))*AQ120), 2), 0)</f>
        <v>0</v>
      </c>
      <c r="CL120" s="20"/>
      <c r="CM120" s="20">
        <f>IFERROR(ROUND(((INDEX('Stock List'!$M$11:$M$1010, MATCH(AT120, 'Stock List'!$K$11:$K$1010, 0))/INDEX('Stock List'!$L$11:$L$1010, MATCH(AT120, 'Stock List'!$K$11:$K$1010, 0)))*AS120), 2), 0)</f>
        <v>0</v>
      </c>
      <c r="CN120" s="20"/>
      <c r="CO120" s="20">
        <f>IFERROR(ROUND(((INDEX('Stock List'!$M$11:$M$1010, MATCH(AV120, 'Stock List'!$K$11:$K$1010, 0))/INDEX('Stock List'!$L$11:$L$1010, MATCH(AV120, 'Stock List'!$K$11:$K$1010, 0)))*AU120), 2), 0)</f>
        <v>0</v>
      </c>
      <c r="CP120" s="20"/>
      <c r="CQ120" s="20">
        <f>IFERROR(ROUND(((INDEX('Stock List'!$M$11:$M$1010, MATCH(AX120, 'Stock List'!$K$11:$K$1010, 0))/INDEX('Stock List'!$L$11:$L$1010, MATCH(AX120, 'Stock List'!$K$11:$K$1010, 0)))*AW120), 2), 0)</f>
        <v>0</v>
      </c>
      <c r="CR120" s="22"/>
      <c r="CT120" s="106" t="str">
        <f t="shared" si="94"/>
        <v/>
      </c>
      <c r="CU120" s="22" t="str">
        <f t="shared" si="95"/>
        <v/>
      </c>
      <c r="CX120" s="106" t="str">
        <f t="shared" si="96"/>
        <v/>
      </c>
      <c r="CY120" s="20" t="str">
        <f t="shared" si="97"/>
        <v/>
      </c>
      <c r="CZ120" s="22" t="str">
        <f t="shared" si="98"/>
        <v/>
      </c>
      <c r="DB120" s="76" t="str">
        <f>IF($H120="", "", COUNTIF($G$11:$G$1010, "&gt;"&amp;$G120)+1+COUNTIF($G$11:$G120, $G120)-1)</f>
        <v/>
      </c>
      <c r="DC120" s="76" t="str">
        <f>IF($H120="", "", COUNTIF($CZ$11:$CZ$1010, "&gt;"&amp;$CZ120)+1+COUNTIF($CZ$11:$CZ120, $CZ120)-1)</f>
        <v/>
      </c>
      <c r="DE120" s="147" t="str">
        <f t="shared" si="99"/>
        <v/>
      </c>
      <c r="DF120" s="148"/>
      <c r="DG120" s="19" t="str">
        <f t="shared" si="100"/>
        <v/>
      </c>
      <c r="DH120" s="153" t="str">
        <f t="shared" si="101"/>
        <v/>
      </c>
      <c r="DI120" s="19" t="str">
        <f t="shared" si="53"/>
        <v/>
      </c>
      <c r="DJ120" s="153" t="str">
        <f t="shared" si="54"/>
        <v/>
      </c>
      <c r="DK120" s="19" t="str">
        <f t="shared" si="55"/>
        <v/>
      </c>
      <c r="DL120" s="153" t="str">
        <f t="shared" si="56"/>
        <v/>
      </c>
      <c r="DM120" s="19" t="str">
        <f t="shared" si="57"/>
        <v/>
      </c>
      <c r="DN120" s="153" t="str">
        <f t="shared" si="58"/>
        <v/>
      </c>
      <c r="DO120" s="19" t="str">
        <f t="shared" si="59"/>
        <v/>
      </c>
      <c r="DP120" s="153" t="str">
        <f t="shared" si="60"/>
        <v/>
      </c>
      <c r="DQ120" s="19" t="str">
        <f t="shared" si="61"/>
        <v/>
      </c>
      <c r="DR120" s="153" t="str">
        <f t="shared" si="62"/>
        <v/>
      </c>
      <c r="DS120" s="19" t="str">
        <f t="shared" si="63"/>
        <v/>
      </c>
      <c r="DT120" s="153" t="str">
        <f t="shared" si="64"/>
        <v/>
      </c>
      <c r="DU120" s="19" t="str">
        <f t="shared" si="65"/>
        <v/>
      </c>
      <c r="DV120" s="153" t="str">
        <f t="shared" si="66"/>
        <v/>
      </c>
      <c r="DW120" s="19" t="str">
        <f t="shared" si="67"/>
        <v/>
      </c>
      <c r="DX120" s="153" t="str">
        <f t="shared" si="68"/>
        <v/>
      </c>
      <c r="DY120" s="19" t="str">
        <f t="shared" si="69"/>
        <v/>
      </c>
      <c r="DZ120" s="153" t="str">
        <f t="shared" si="70"/>
        <v/>
      </c>
      <c r="EA120" s="19" t="str">
        <f t="shared" si="71"/>
        <v/>
      </c>
      <c r="EB120" s="153" t="str">
        <f t="shared" si="72"/>
        <v/>
      </c>
      <c r="EC120" s="19" t="str">
        <f t="shared" si="73"/>
        <v/>
      </c>
      <c r="ED120" s="153" t="str">
        <f t="shared" si="74"/>
        <v/>
      </c>
      <c r="EE120" s="19" t="str">
        <f t="shared" si="75"/>
        <v/>
      </c>
      <c r="EF120" s="153" t="str">
        <f t="shared" si="76"/>
        <v/>
      </c>
      <c r="EG120" s="19" t="str">
        <f t="shared" si="77"/>
        <v/>
      </c>
      <c r="EH120" s="153" t="str">
        <f t="shared" si="78"/>
        <v/>
      </c>
      <c r="EI120" s="19" t="str">
        <f t="shared" si="79"/>
        <v/>
      </c>
      <c r="EJ120" s="153" t="str">
        <f t="shared" si="80"/>
        <v/>
      </c>
      <c r="EK120" s="19" t="str">
        <f t="shared" si="81"/>
        <v/>
      </c>
      <c r="EL120" s="153" t="str">
        <f t="shared" si="82"/>
        <v/>
      </c>
      <c r="EM120" s="19" t="str">
        <f t="shared" si="83"/>
        <v/>
      </c>
      <c r="EN120" s="153" t="str">
        <f t="shared" si="84"/>
        <v/>
      </c>
      <c r="EO120" s="19" t="str">
        <f t="shared" si="85"/>
        <v/>
      </c>
      <c r="EP120" s="153" t="str">
        <f t="shared" si="86"/>
        <v/>
      </c>
      <c r="EQ120" s="19" t="str">
        <f t="shared" si="87"/>
        <v/>
      </c>
      <c r="ER120" s="153" t="str">
        <f t="shared" si="88"/>
        <v/>
      </c>
      <c r="ES120" s="19" t="str">
        <f t="shared" si="89"/>
        <v/>
      </c>
      <c r="ET120" s="153" t="str">
        <f t="shared" si="90"/>
        <v/>
      </c>
    </row>
    <row r="121" spans="1:150" x14ac:dyDescent="0.25">
      <c r="A121" s="31"/>
      <c r="B121" s="91" t="str">
        <f t="shared" si="91"/>
        <v/>
      </c>
      <c r="C121" s="20" t="str">
        <f t="shared" si="51"/>
        <v/>
      </c>
      <c r="D121" s="97" t="str">
        <f t="shared" si="52"/>
        <v/>
      </c>
      <c r="E121" s="62" t="str">
        <f t="shared" si="92"/>
        <v/>
      </c>
      <c r="F121" s="31"/>
      <c r="G121" s="282"/>
      <c r="H121" s="283"/>
      <c r="I121" s="284"/>
      <c r="J121" s="285"/>
      <c r="K121" s="286"/>
      <c r="L121" s="287"/>
      <c r="M121" s="288"/>
      <c r="N121" s="287"/>
      <c r="O121" s="288"/>
      <c r="P121" s="287"/>
      <c r="Q121" s="288"/>
      <c r="R121" s="287"/>
      <c r="S121" s="288"/>
      <c r="T121" s="287"/>
      <c r="U121" s="288"/>
      <c r="V121" s="287"/>
      <c r="W121" s="288"/>
      <c r="X121" s="287"/>
      <c r="Y121" s="288"/>
      <c r="Z121" s="287"/>
      <c r="AA121" s="288"/>
      <c r="AB121" s="287"/>
      <c r="AC121" s="288"/>
      <c r="AD121" s="287"/>
      <c r="AE121" s="288"/>
      <c r="AF121" s="287"/>
      <c r="AG121" s="288"/>
      <c r="AH121" s="287"/>
      <c r="AI121" s="288"/>
      <c r="AJ121" s="287"/>
      <c r="AK121" s="288"/>
      <c r="AL121" s="287"/>
      <c r="AM121" s="288"/>
      <c r="AN121" s="287"/>
      <c r="AO121" s="288"/>
      <c r="AP121" s="287"/>
      <c r="AQ121" s="288"/>
      <c r="AR121" s="287"/>
      <c r="AS121" s="288"/>
      <c r="AT121" s="287"/>
      <c r="AU121" s="288"/>
      <c r="AV121" s="287"/>
      <c r="AW121" s="288"/>
      <c r="AX121" s="287"/>
      <c r="AY121" s="31"/>
      <c r="BA121" s="76" t="str">
        <f t="shared" si="93"/>
        <v/>
      </c>
      <c r="BC121" s="76" t="str">
        <f>IF('Stock List'!$K121="", "", 'Stock List'!$K121)</f>
        <v/>
      </c>
      <c r="BE121" s="106">
        <f>IFERROR(ROUND(((INDEX('Stock List'!$M$11:$M$1010, MATCH(L121, 'Stock List'!$K$11:$K$1010, 0))/INDEX('Stock List'!$L$11:$L$1010, MATCH(L121, 'Stock List'!$K$11:$K$1010, 0)))*K121), 2), 0)</f>
        <v>0</v>
      </c>
      <c r="BF121" s="20"/>
      <c r="BG121" s="20">
        <f>IFERROR(ROUND(((INDEX('Stock List'!$M$11:$M$1010, MATCH(N121, 'Stock List'!$K$11:$K$1010, 0))/INDEX('Stock List'!$L$11:$L$1010, MATCH(N121, 'Stock List'!$K$11:$K$1010, 0)))*M121), 2), 0)</f>
        <v>0</v>
      </c>
      <c r="BH121" s="20"/>
      <c r="BI121" s="20">
        <f>IFERROR(ROUND(((INDEX('Stock List'!$M$11:$M$1010, MATCH(P121, 'Stock List'!$K$11:$K$1010, 0))/INDEX('Stock List'!$L$11:$L$1010, MATCH(P121, 'Stock List'!$K$11:$K$1010, 0)))*O121), 2), 0)</f>
        <v>0</v>
      </c>
      <c r="BJ121" s="20"/>
      <c r="BK121" s="20">
        <f>IFERROR(ROUND(((INDEX('Stock List'!$M$11:$M$1010, MATCH(R121, 'Stock List'!$K$11:$K$1010, 0))/INDEX('Stock List'!$L$11:$L$1010, MATCH(R121, 'Stock List'!$K$11:$K$1010, 0)))*Q121), 2), 0)</f>
        <v>0</v>
      </c>
      <c r="BL121" s="20"/>
      <c r="BM121" s="20">
        <f>IFERROR(ROUND(((INDEX('Stock List'!$M$11:$M$1010, MATCH(T121, 'Stock List'!$K$11:$K$1010, 0))/INDEX('Stock List'!$L$11:$L$1010, MATCH(T121, 'Stock List'!$K$11:$K$1010, 0)))*S121), 2), 0)</f>
        <v>0</v>
      </c>
      <c r="BN121" s="20"/>
      <c r="BO121" s="20">
        <f>IFERROR(ROUND(((INDEX('Stock List'!$M$11:$M$1010, MATCH(V121, 'Stock List'!$K$11:$K$1010, 0))/INDEX('Stock List'!$L$11:$L$1010, MATCH(V121, 'Stock List'!$K$11:$K$1010, 0)))*U121), 2), 0)</f>
        <v>0</v>
      </c>
      <c r="BP121" s="20"/>
      <c r="BQ121" s="20">
        <f>IFERROR(ROUND(((INDEX('Stock List'!$M$11:$M$1010, MATCH(X121, 'Stock List'!$K$11:$K$1010, 0))/INDEX('Stock List'!$L$11:$L$1010, MATCH(X121, 'Stock List'!$K$11:$K$1010, 0)))*W121), 2), 0)</f>
        <v>0</v>
      </c>
      <c r="BR121" s="20"/>
      <c r="BS121" s="20">
        <f>IFERROR(ROUND(((INDEX('Stock List'!$M$11:$M$1010, MATCH(Z121, 'Stock List'!$K$11:$K$1010, 0))/INDEX('Stock List'!$L$11:$L$1010, MATCH(Z121, 'Stock List'!$K$11:$K$1010, 0)))*Y121), 2), 0)</f>
        <v>0</v>
      </c>
      <c r="BT121" s="20"/>
      <c r="BU121" s="20">
        <f>IFERROR(ROUND(((INDEX('Stock List'!$M$11:$M$1010, MATCH(AB121, 'Stock List'!$K$11:$K$1010, 0))/INDEX('Stock List'!$L$11:$L$1010, MATCH(AB121, 'Stock List'!$K$11:$K$1010, 0)))*AA121), 2), 0)</f>
        <v>0</v>
      </c>
      <c r="BV121" s="20"/>
      <c r="BW121" s="20">
        <f>IFERROR(ROUND(((INDEX('Stock List'!$M$11:$M$1010, MATCH(AD121, 'Stock List'!$K$11:$K$1010, 0))/INDEX('Stock List'!$L$11:$L$1010, MATCH(AD121, 'Stock List'!$K$11:$K$1010, 0)))*AC121), 2), 0)</f>
        <v>0</v>
      </c>
      <c r="BX121" s="20"/>
      <c r="BY121" s="20">
        <f>IFERROR(ROUND(((INDEX('Stock List'!$M$11:$M$1010, MATCH(AF121, 'Stock List'!$K$11:$K$1010, 0))/INDEX('Stock List'!$L$11:$L$1010, MATCH(AF121, 'Stock List'!$K$11:$K$1010, 0)))*AE121), 2), 0)</f>
        <v>0</v>
      </c>
      <c r="BZ121" s="20"/>
      <c r="CA121" s="20">
        <f>IFERROR(ROUND(((INDEX('Stock List'!$M$11:$M$1010, MATCH(AH121, 'Stock List'!$K$11:$K$1010, 0))/INDEX('Stock List'!$L$11:$L$1010, MATCH(AH121, 'Stock List'!$K$11:$K$1010, 0)))*AG121), 2), 0)</f>
        <v>0</v>
      </c>
      <c r="CB121" s="20"/>
      <c r="CC121" s="20">
        <f>IFERROR(ROUND(((INDEX('Stock List'!$M$11:$M$1010, MATCH(AJ121, 'Stock List'!$K$11:$K$1010, 0))/INDEX('Stock List'!$L$11:$L$1010, MATCH(AJ121, 'Stock List'!$K$11:$K$1010, 0)))*AI121), 2), 0)</f>
        <v>0</v>
      </c>
      <c r="CD121" s="20"/>
      <c r="CE121" s="20">
        <f>IFERROR(ROUND(((INDEX('Stock List'!$M$11:$M$1010, MATCH(AL121, 'Stock List'!$K$11:$K$1010, 0))/INDEX('Stock List'!$L$11:$L$1010, MATCH(AL121, 'Stock List'!$K$11:$K$1010, 0)))*AK121), 2), 0)</f>
        <v>0</v>
      </c>
      <c r="CF121" s="20"/>
      <c r="CG121" s="20">
        <f>IFERROR(ROUND(((INDEX('Stock List'!$M$11:$M$1010, MATCH(AN121, 'Stock List'!$K$11:$K$1010, 0))/INDEX('Stock List'!$L$11:$L$1010, MATCH(AN121, 'Stock List'!$K$11:$K$1010, 0)))*AM121), 2), 0)</f>
        <v>0</v>
      </c>
      <c r="CH121" s="20"/>
      <c r="CI121" s="20">
        <f>IFERROR(ROUND(((INDEX('Stock List'!$M$11:$M$1010, MATCH(AP121, 'Stock List'!$K$11:$K$1010, 0))/INDEX('Stock List'!$L$11:$L$1010, MATCH(AP121, 'Stock List'!$K$11:$K$1010, 0)))*AO121), 2), 0)</f>
        <v>0</v>
      </c>
      <c r="CJ121" s="20"/>
      <c r="CK121" s="20">
        <f>IFERROR(ROUND(((INDEX('Stock List'!$M$11:$M$1010, MATCH(AR121, 'Stock List'!$K$11:$K$1010, 0))/INDEX('Stock List'!$L$11:$L$1010, MATCH(AR121, 'Stock List'!$K$11:$K$1010, 0)))*AQ121), 2), 0)</f>
        <v>0</v>
      </c>
      <c r="CL121" s="20"/>
      <c r="CM121" s="20">
        <f>IFERROR(ROUND(((INDEX('Stock List'!$M$11:$M$1010, MATCH(AT121, 'Stock List'!$K$11:$K$1010, 0))/INDEX('Stock List'!$L$11:$L$1010, MATCH(AT121, 'Stock List'!$K$11:$K$1010, 0)))*AS121), 2), 0)</f>
        <v>0</v>
      </c>
      <c r="CN121" s="20"/>
      <c r="CO121" s="20">
        <f>IFERROR(ROUND(((INDEX('Stock List'!$M$11:$M$1010, MATCH(AV121, 'Stock List'!$K$11:$K$1010, 0))/INDEX('Stock List'!$L$11:$L$1010, MATCH(AV121, 'Stock List'!$K$11:$K$1010, 0)))*AU121), 2), 0)</f>
        <v>0</v>
      </c>
      <c r="CP121" s="20"/>
      <c r="CQ121" s="20">
        <f>IFERROR(ROUND(((INDEX('Stock List'!$M$11:$M$1010, MATCH(AX121, 'Stock List'!$K$11:$K$1010, 0))/INDEX('Stock List'!$L$11:$L$1010, MATCH(AX121, 'Stock List'!$K$11:$K$1010, 0)))*AW121), 2), 0)</f>
        <v>0</v>
      </c>
      <c r="CR121" s="22"/>
      <c r="CT121" s="106" t="str">
        <f t="shared" si="94"/>
        <v/>
      </c>
      <c r="CU121" s="22" t="str">
        <f t="shared" si="95"/>
        <v/>
      </c>
      <c r="CX121" s="106" t="str">
        <f t="shared" si="96"/>
        <v/>
      </c>
      <c r="CY121" s="20" t="str">
        <f t="shared" si="97"/>
        <v/>
      </c>
      <c r="CZ121" s="22" t="str">
        <f t="shared" si="98"/>
        <v/>
      </c>
      <c r="DB121" s="76" t="str">
        <f>IF($H121="", "", COUNTIF($G$11:$G$1010, "&gt;"&amp;$G121)+1+COUNTIF($G$11:$G121, $G121)-1)</f>
        <v/>
      </c>
      <c r="DC121" s="76" t="str">
        <f>IF($H121="", "", COUNTIF($CZ$11:$CZ$1010, "&gt;"&amp;$CZ121)+1+COUNTIF($CZ$11:$CZ121, $CZ121)-1)</f>
        <v/>
      </c>
      <c r="DE121" s="147" t="str">
        <f t="shared" si="99"/>
        <v/>
      </c>
      <c r="DF121" s="148"/>
      <c r="DG121" s="19" t="str">
        <f t="shared" si="100"/>
        <v/>
      </c>
      <c r="DH121" s="153" t="str">
        <f t="shared" si="101"/>
        <v/>
      </c>
      <c r="DI121" s="19" t="str">
        <f t="shared" si="53"/>
        <v/>
      </c>
      <c r="DJ121" s="153" t="str">
        <f t="shared" si="54"/>
        <v/>
      </c>
      <c r="DK121" s="19" t="str">
        <f t="shared" si="55"/>
        <v/>
      </c>
      <c r="DL121" s="153" t="str">
        <f t="shared" si="56"/>
        <v/>
      </c>
      <c r="DM121" s="19" t="str">
        <f t="shared" si="57"/>
        <v/>
      </c>
      <c r="DN121" s="153" t="str">
        <f t="shared" si="58"/>
        <v/>
      </c>
      <c r="DO121" s="19" t="str">
        <f t="shared" si="59"/>
        <v/>
      </c>
      <c r="DP121" s="153" t="str">
        <f t="shared" si="60"/>
        <v/>
      </c>
      <c r="DQ121" s="19" t="str">
        <f t="shared" si="61"/>
        <v/>
      </c>
      <c r="DR121" s="153" t="str">
        <f t="shared" si="62"/>
        <v/>
      </c>
      <c r="DS121" s="19" t="str">
        <f t="shared" si="63"/>
        <v/>
      </c>
      <c r="DT121" s="153" t="str">
        <f t="shared" si="64"/>
        <v/>
      </c>
      <c r="DU121" s="19" t="str">
        <f t="shared" si="65"/>
        <v/>
      </c>
      <c r="DV121" s="153" t="str">
        <f t="shared" si="66"/>
        <v/>
      </c>
      <c r="DW121" s="19" t="str">
        <f t="shared" si="67"/>
        <v/>
      </c>
      <c r="DX121" s="153" t="str">
        <f t="shared" si="68"/>
        <v/>
      </c>
      <c r="DY121" s="19" t="str">
        <f t="shared" si="69"/>
        <v/>
      </c>
      <c r="DZ121" s="153" t="str">
        <f t="shared" si="70"/>
        <v/>
      </c>
      <c r="EA121" s="19" t="str">
        <f t="shared" si="71"/>
        <v/>
      </c>
      <c r="EB121" s="153" t="str">
        <f t="shared" si="72"/>
        <v/>
      </c>
      <c r="EC121" s="19" t="str">
        <f t="shared" si="73"/>
        <v/>
      </c>
      <c r="ED121" s="153" t="str">
        <f t="shared" si="74"/>
        <v/>
      </c>
      <c r="EE121" s="19" t="str">
        <f t="shared" si="75"/>
        <v/>
      </c>
      <c r="EF121" s="153" t="str">
        <f t="shared" si="76"/>
        <v/>
      </c>
      <c r="EG121" s="19" t="str">
        <f t="shared" si="77"/>
        <v/>
      </c>
      <c r="EH121" s="153" t="str">
        <f t="shared" si="78"/>
        <v/>
      </c>
      <c r="EI121" s="19" t="str">
        <f t="shared" si="79"/>
        <v/>
      </c>
      <c r="EJ121" s="153" t="str">
        <f t="shared" si="80"/>
        <v/>
      </c>
      <c r="EK121" s="19" t="str">
        <f t="shared" si="81"/>
        <v/>
      </c>
      <c r="EL121" s="153" t="str">
        <f t="shared" si="82"/>
        <v/>
      </c>
      <c r="EM121" s="19" t="str">
        <f t="shared" si="83"/>
        <v/>
      </c>
      <c r="EN121" s="153" t="str">
        <f t="shared" si="84"/>
        <v/>
      </c>
      <c r="EO121" s="19" t="str">
        <f t="shared" si="85"/>
        <v/>
      </c>
      <c r="EP121" s="153" t="str">
        <f t="shared" si="86"/>
        <v/>
      </c>
      <c r="EQ121" s="19" t="str">
        <f t="shared" si="87"/>
        <v/>
      </c>
      <c r="ER121" s="153" t="str">
        <f t="shared" si="88"/>
        <v/>
      </c>
      <c r="ES121" s="19" t="str">
        <f t="shared" si="89"/>
        <v/>
      </c>
      <c r="ET121" s="153" t="str">
        <f t="shared" si="90"/>
        <v/>
      </c>
    </row>
    <row r="122" spans="1:150" x14ac:dyDescent="0.25">
      <c r="A122" s="31"/>
      <c r="B122" s="91" t="str">
        <f t="shared" si="91"/>
        <v/>
      </c>
      <c r="C122" s="20" t="str">
        <f t="shared" si="51"/>
        <v/>
      </c>
      <c r="D122" s="97" t="str">
        <f t="shared" si="52"/>
        <v/>
      </c>
      <c r="E122" s="62" t="str">
        <f t="shared" si="92"/>
        <v/>
      </c>
      <c r="F122" s="31"/>
      <c r="G122" s="282"/>
      <c r="H122" s="283"/>
      <c r="I122" s="284"/>
      <c r="J122" s="285"/>
      <c r="K122" s="286"/>
      <c r="L122" s="287"/>
      <c r="M122" s="288"/>
      <c r="N122" s="287"/>
      <c r="O122" s="288"/>
      <c r="P122" s="287"/>
      <c r="Q122" s="288"/>
      <c r="R122" s="287"/>
      <c r="S122" s="288"/>
      <c r="T122" s="287"/>
      <c r="U122" s="288"/>
      <c r="V122" s="287"/>
      <c r="W122" s="288"/>
      <c r="X122" s="287"/>
      <c r="Y122" s="288"/>
      <c r="Z122" s="287"/>
      <c r="AA122" s="288"/>
      <c r="AB122" s="287"/>
      <c r="AC122" s="288"/>
      <c r="AD122" s="287"/>
      <c r="AE122" s="288"/>
      <c r="AF122" s="287"/>
      <c r="AG122" s="288"/>
      <c r="AH122" s="287"/>
      <c r="AI122" s="288"/>
      <c r="AJ122" s="287"/>
      <c r="AK122" s="288"/>
      <c r="AL122" s="287"/>
      <c r="AM122" s="288"/>
      <c r="AN122" s="287"/>
      <c r="AO122" s="288"/>
      <c r="AP122" s="287"/>
      <c r="AQ122" s="288"/>
      <c r="AR122" s="287"/>
      <c r="AS122" s="288"/>
      <c r="AT122" s="287"/>
      <c r="AU122" s="288"/>
      <c r="AV122" s="287"/>
      <c r="AW122" s="288"/>
      <c r="AX122" s="287"/>
      <c r="AY122" s="31"/>
      <c r="BA122" s="76" t="str">
        <f t="shared" si="93"/>
        <v/>
      </c>
      <c r="BC122" s="76" t="str">
        <f>IF('Stock List'!$K122="", "", 'Stock List'!$K122)</f>
        <v/>
      </c>
      <c r="BE122" s="106">
        <f>IFERROR(ROUND(((INDEX('Stock List'!$M$11:$M$1010, MATCH(L122, 'Stock List'!$K$11:$K$1010, 0))/INDEX('Stock List'!$L$11:$L$1010, MATCH(L122, 'Stock List'!$K$11:$K$1010, 0)))*K122), 2), 0)</f>
        <v>0</v>
      </c>
      <c r="BF122" s="20"/>
      <c r="BG122" s="20">
        <f>IFERROR(ROUND(((INDEX('Stock List'!$M$11:$M$1010, MATCH(N122, 'Stock List'!$K$11:$K$1010, 0))/INDEX('Stock List'!$L$11:$L$1010, MATCH(N122, 'Stock List'!$K$11:$K$1010, 0)))*M122), 2), 0)</f>
        <v>0</v>
      </c>
      <c r="BH122" s="20"/>
      <c r="BI122" s="20">
        <f>IFERROR(ROUND(((INDEX('Stock List'!$M$11:$M$1010, MATCH(P122, 'Stock List'!$K$11:$K$1010, 0))/INDEX('Stock List'!$L$11:$L$1010, MATCH(P122, 'Stock List'!$K$11:$K$1010, 0)))*O122), 2), 0)</f>
        <v>0</v>
      </c>
      <c r="BJ122" s="20"/>
      <c r="BK122" s="20">
        <f>IFERROR(ROUND(((INDEX('Stock List'!$M$11:$M$1010, MATCH(R122, 'Stock List'!$K$11:$K$1010, 0))/INDEX('Stock List'!$L$11:$L$1010, MATCH(R122, 'Stock List'!$K$11:$K$1010, 0)))*Q122), 2), 0)</f>
        <v>0</v>
      </c>
      <c r="BL122" s="20"/>
      <c r="BM122" s="20">
        <f>IFERROR(ROUND(((INDEX('Stock List'!$M$11:$M$1010, MATCH(T122, 'Stock List'!$K$11:$K$1010, 0))/INDEX('Stock List'!$L$11:$L$1010, MATCH(T122, 'Stock List'!$K$11:$K$1010, 0)))*S122), 2), 0)</f>
        <v>0</v>
      </c>
      <c r="BN122" s="20"/>
      <c r="BO122" s="20">
        <f>IFERROR(ROUND(((INDEX('Stock List'!$M$11:$M$1010, MATCH(V122, 'Stock List'!$K$11:$K$1010, 0))/INDEX('Stock List'!$L$11:$L$1010, MATCH(V122, 'Stock List'!$K$11:$K$1010, 0)))*U122), 2), 0)</f>
        <v>0</v>
      </c>
      <c r="BP122" s="20"/>
      <c r="BQ122" s="20">
        <f>IFERROR(ROUND(((INDEX('Stock List'!$M$11:$M$1010, MATCH(X122, 'Stock List'!$K$11:$K$1010, 0))/INDEX('Stock List'!$L$11:$L$1010, MATCH(X122, 'Stock List'!$K$11:$K$1010, 0)))*W122), 2), 0)</f>
        <v>0</v>
      </c>
      <c r="BR122" s="20"/>
      <c r="BS122" s="20">
        <f>IFERROR(ROUND(((INDEX('Stock List'!$M$11:$M$1010, MATCH(Z122, 'Stock List'!$K$11:$K$1010, 0))/INDEX('Stock List'!$L$11:$L$1010, MATCH(Z122, 'Stock List'!$K$11:$K$1010, 0)))*Y122), 2), 0)</f>
        <v>0</v>
      </c>
      <c r="BT122" s="20"/>
      <c r="BU122" s="20">
        <f>IFERROR(ROUND(((INDEX('Stock List'!$M$11:$M$1010, MATCH(AB122, 'Stock List'!$K$11:$K$1010, 0))/INDEX('Stock List'!$L$11:$L$1010, MATCH(AB122, 'Stock List'!$K$11:$K$1010, 0)))*AA122), 2), 0)</f>
        <v>0</v>
      </c>
      <c r="BV122" s="20"/>
      <c r="BW122" s="20">
        <f>IFERROR(ROUND(((INDEX('Stock List'!$M$11:$M$1010, MATCH(AD122, 'Stock List'!$K$11:$K$1010, 0))/INDEX('Stock List'!$L$11:$L$1010, MATCH(AD122, 'Stock List'!$K$11:$K$1010, 0)))*AC122), 2), 0)</f>
        <v>0</v>
      </c>
      <c r="BX122" s="20"/>
      <c r="BY122" s="20">
        <f>IFERROR(ROUND(((INDEX('Stock List'!$M$11:$M$1010, MATCH(AF122, 'Stock List'!$K$11:$K$1010, 0))/INDEX('Stock List'!$L$11:$L$1010, MATCH(AF122, 'Stock List'!$K$11:$K$1010, 0)))*AE122), 2), 0)</f>
        <v>0</v>
      </c>
      <c r="BZ122" s="20"/>
      <c r="CA122" s="20">
        <f>IFERROR(ROUND(((INDEX('Stock List'!$M$11:$M$1010, MATCH(AH122, 'Stock List'!$K$11:$K$1010, 0))/INDEX('Stock List'!$L$11:$L$1010, MATCH(AH122, 'Stock List'!$K$11:$K$1010, 0)))*AG122), 2), 0)</f>
        <v>0</v>
      </c>
      <c r="CB122" s="20"/>
      <c r="CC122" s="20">
        <f>IFERROR(ROUND(((INDEX('Stock List'!$M$11:$M$1010, MATCH(AJ122, 'Stock List'!$K$11:$K$1010, 0))/INDEX('Stock List'!$L$11:$L$1010, MATCH(AJ122, 'Stock List'!$K$11:$K$1010, 0)))*AI122), 2), 0)</f>
        <v>0</v>
      </c>
      <c r="CD122" s="20"/>
      <c r="CE122" s="20">
        <f>IFERROR(ROUND(((INDEX('Stock List'!$M$11:$M$1010, MATCH(AL122, 'Stock List'!$K$11:$K$1010, 0))/INDEX('Stock List'!$L$11:$L$1010, MATCH(AL122, 'Stock List'!$K$11:$K$1010, 0)))*AK122), 2), 0)</f>
        <v>0</v>
      </c>
      <c r="CF122" s="20"/>
      <c r="CG122" s="20">
        <f>IFERROR(ROUND(((INDEX('Stock List'!$M$11:$M$1010, MATCH(AN122, 'Stock List'!$K$11:$K$1010, 0))/INDEX('Stock List'!$L$11:$L$1010, MATCH(AN122, 'Stock List'!$K$11:$K$1010, 0)))*AM122), 2), 0)</f>
        <v>0</v>
      </c>
      <c r="CH122" s="20"/>
      <c r="CI122" s="20">
        <f>IFERROR(ROUND(((INDEX('Stock List'!$M$11:$M$1010, MATCH(AP122, 'Stock List'!$K$11:$K$1010, 0))/INDEX('Stock List'!$L$11:$L$1010, MATCH(AP122, 'Stock List'!$K$11:$K$1010, 0)))*AO122), 2), 0)</f>
        <v>0</v>
      </c>
      <c r="CJ122" s="20"/>
      <c r="CK122" s="20">
        <f>IFERROR(ROUND(((INDEX('Stock List'!$M$11:$M$1010, MATCH(AR122, 'Stock List'!$K$11:$K$1010, 0))/INDEX('Stock List'!$L$11:$L$1010, MATCH(AR122, 'Stock List'!$K$11:$K$1010, 0)))*AQ122), 2), 0)</f>
        <v>0</v>
      </c>
      <c r="CL122" s="20"/>
      <c r="CM122" s="20">
        <f>IFERROR(ROUND(((INDEX('Stock List'!$M$11:$M$1010, MATCH(AT122, 'Stock List'!$K$11:$K$1010, 0))/INDEX('Stock List'!$L$11:$L$1010, MATCH(AT122, 'Stock List'!$K$11:$K$1010, 0)))*AS122), 2), 0)</f>
        <v>0</v>
      </c>
      <c r="CN122" s="20"/>
      <c r="CO122" s="20">
        <f>IFERROR(ROUND(((INDEX('Stock List'!$M$11:$M$1010, MATCH(AV122, 'Stock List'!$K$11:$K$1010, 0))/INDEX('Stock List'!$L$11:$L$1010, MATCH(AV122, 'Stock List'!$K$11:$K$1010, 0)))*AU122), 2), 0)</f>
        <v>0</v>
      </c>
      <c r="CP122" s="20"/>
      <c r="CQ122" s="20">
        <f>IFERROR(ROUND(((INDEX('Stock List'!$M$11:$M$1010, MATCH(AX122, 'Stock List'!$K$11:$K$1010, 0))/INDEX('Stock List'!$L$11:$L$1010, MATCH(AX122, 'Stock List'!$K$11:$K$1010, 0)))*AW122), 2), 0)</f>
        <v>0</v>
      </c>
      <c r="CR122" s="22"/>
      <c r="CT122" s="106" t="str">
        <f t="shared" si="94"/>
        <v/>
      </c>
      <c r="CU122" s="22" t="str">
        <f t="shared" si="95"/>
        <v/>
      </c>
      <c r="CX122" s="106" t="str">
        <f t="shared" si="96"/>
        <v/>
      </c>
      <c r="CY122" s="20" t="str">
        <f t="shared" si="97"/>
        <v/>
      </c>
      <c r="CZ122" s="22" t="str">
        <f t="shared" si="98"/>
        <v/>
      </c>
      <c r="DB122" s="76" t="str">
        <f>IF($H122="", "", COUNTIF($G$11:$G$1010, "&gt;"&amp;$G122)+1+COUNTIF($G$11:$G122, $G122)-1)</f>
        <v/>
      </c>
      <c r="DC122" s="76" t="str">
        <f>IF($H122="", "", COUNTIF($CZ$11:$CZ$1010, "&gt;"&amp;$CZ122)+1+COUNTIF($CZ$11:$CZ122, $CZ122)-1)</f>
        <v/>
      </c>
      <c r="DE122" s="147" t="str">
        <f t="shared" si="99"/>
        <v/>
      </c>
      <c r="DF122" s="148"/>
      <c r="DG122" s="19" t="str">
        <f t="shared" si="100"/>
        <v/>
      </c>
      <c r="DH122" s="153" t="str">
        <f t="shared" si="101"/>
        <v/>
      </c>
      <c r="DI122" s="19" t="str">
        <f t="shared" si="53"/>
        <v/>
      </c>
      <c r="DJ122" s="153" t="str">
        <f t="shared" si="54"/>
        <v/>
      </c>
      <c r="DK122" s="19" t="str">
        <f t="shared" si="55"/>
        <v/>
      </c>
      <c r="DL122" s="153" t="str">
        <f t="shared" si="56"/>
        <v/>
      </c>
      <c r="DM122" s="19" t="str">
        <f t="shared" si="57"/>
        <v/>
      </c>
      <c r="DN122" s="153" t="str">
        <f t="shared" si="58"/>
        <v/>
      </c>
      <c r="DO122" s="19" t="str">
        <f t="shared" si="59"/>
        <v/>
      </c>
      <c r="DP122" s="153" t="str">
        <f t="shared" si="60"/>
        <v/>
      </c>
      <c r="DQ122" s="19" t="str">
        <f t="shared" si="61"/>
        <v/>
      </c>
      <c r="DR122" s="153" t="str">
        <f t="shared" si="62"/>
        <v/>
      </c>
      <c r="DS122" s="19" t="str">
        <f t="shared" si="63"/>
        <v/>
      </c>
      <c r="DT122" s="153" t="str">
        <f t="shared" si="64"/>
        <v/>
      </c>
      <c r="DU122" s="19" t="str">
        <f t="shared" si="65"/>
        <v/>
      </c>
      <c r="DV122" s="153" t="str">
        <f t="shared" si="66"/>
        <v/>
      </c>
      <c r="DW122" s="19" t="str">
        <f t="shared" si="67"/>
        <v/>
      </c>
      <c r="DX122" s="153" t="str">
        <f t="shared" si="68"/>
        <v/>
      </c>
      <c r="DY122" s="19" t="str">
        <f t="shared" si="69"/>
        <v/>
      </c>
      <c r="DZ122" s="153" t="str">
        <f t="shared" si="70"/>
        <v/>
      </c>
      <c r="EA122" s="19" t="str">
        <f t="shared" si="71"/>
        <v/>
      </c>
      <c r="EB122" s="153" t="str">
        <f t="shared" si="72"/>
        <v/>
      </c>
      <c r="EC122" s="19" t="str">
        <f t="shared" si="73"/>
        <v/>
      </c>
      <c r="ED122" s="153" t="str">
        <f t="shared" si="74"/>
        <v/>
      </c>
      <c r="EE122" s="19" t="str">
        <f t="shared" si="75"/>
        <v/>
      </c>
      <c r="EF122" s="153" t="str">
        <f t="shared" si="76"/>
        <v/>
      </c>
      <c r="EG122" s="19" t="str">
        <f t="shared" si="77"/>
        <v/>
      </c>
      <c r="EH122" s="153" t="str">
        <f t="shared" si="78"/>
        <v/>
      </c>
      <c r="EI122" s="19" t="str">
        <f t="shared" si="79"/>
        <v/>
      </c>
      <c r="EJ122" s="153" t="str">
        <f t="shared" si="80"/>
        <v/>
      </c>
      <c r="EK122" s="19" t="str">
        <f t="shared" si="81"/>
        <v/>
      </c>
      <c r="EL122" s="153" t="str">
        <f t="shared" si="82"/>
        <v/>
      </c>
      <c r="EM122" s="19" t="str">
        <f t="shared" si="83"/>
        <v/>
      </c>
      <c r="EN122" s="153" t="str">
        <f t="shared" si="84"/>
        <v/>
      </c>
      <c r="EO122" s="19" t="str">
        <f t="shared" si="85"/>
        <v/>
      </c>
      <c r="EP122" s="153" t="str">
        <f t="shared" si="86"/>
        <v/>
      </c>
      <c r="EQ122" s="19" t="str">
        <f t="shared" si="87"/>
        <v/>
      </c>
      <c r="ER122" s="153" t="str">
        <f t="shared" si="88"/>
        <v/>
      </c>
      <c r="ES122" s="19" t="str">
        <f t="shared" si="89"/>
        <v/>
      </c>
      <c r="ET122" s="153" t="str">
        <f t="shared" si="90"/>
        <v/>
      </c>
    </row>
    <row r="123" spans="1:150" x14ac:dyDescent="0.25">
      <c r="A123" s="31"/>
      <c r="B123" s="91" t="str">
        <f t="shared" si="91"/>
        <v/>
      </c>
      <c r="C123" s="20" t="str">
        <f t="shared" si="51"/>
        <v/>
      </c>
      <c r="D123" s="97" t="str">
        <f t="shared" si="52"/>
        <v/>
      </c>
      <c r="E123" s="62" t="str">
        <f t="shared" si="92"/>
        <v/>
      </c>
      <c r="F123" s="31"/>
      <c r="G123" s="282"/>
      <c r="H123" s="283"/>
      <c r="I123" s="284"/>
      <c r="J123" s="285"/>
      <c r="K123" s="286"/>
      <c r="L123" s="287"/>
      <c r="M123" s="288"/>
      <c r="N123" s="287"/>
      <c r="O123" s="288"/>
      <c r="P123" s="287"/>
      <c r="Q123" s="288"/>
      <c r="R123" s="287"/>
      <c r="S123" s="288"/>
      <c r="T123" s="287"/>
      <c r="U123" s="288"/>
      <c r="V123" s="287"/>
      <c r="W123" s="288"/>
      <c r="X123" s="287"/>
      <c r="Y123" s="288"/>
      <c r="Z123" s="287"/>
      <c r="AA123" s="288"/>
      <c r="AB123" s="287"/>
      <c r="AC123" s="288"/>
      <c r="AD123" s="287"/>
      <c r="AE123" s="288"/>
      <c r="AF123" s="287"/>
      <c r="AG123" s="288"/>
      <c r="AH123" s="287"/>
      <c r="AI123" s="288"/>
      <c r="AJ123" s="287"/>
      <c r="AK123" s="288"/>
      <c r="AL123" s="287"/>
      <c r="AM123" s="288"/>
      <c r="AN123" s="287"/>
      <c r="AO123" s="288"/>
      <c r="AP123" s="287"/>
      <c r="AQ123" s="288"/>
      <c r="AR123" s="287"/>
      <c r="AS123" s="288"/>
      <c r="AT123" s="287"/>
      <c r="AU123" s="288"/>
      <c r="AV123" s="287"/>
      <c r="AW123" s="288"/>
      <c r="AX123" s="287"/>
      <c r="AY123" s="31"/>
      <c r="BA123" s="76" t="str">
        <f t="shared" si="93"/>
        <v/>
      </c>
      <c r="BC123" s="76" t="str">
        <f>IF('Stock List'!$K123="", "", 'Stock List'!$K123)</f>
        <v/>
      </c>
      <c r="BE123" s="106">
        <f>IFERROR(ROUND(((INDEX('Stock List'!$M$11:$M$1010, MATCH(L123, 'Stock List'!$K$11:$K$1010, 0))/INDEX('Stock List'!$L$11:$L$1010, MATCH(L123, 'Stock List'!$K$11:$K$1010, 0)))*K123), 2), 0)</f>
        <v>0</v>
      </c>
      <c r="BF123" s="20"/>
      <c r="BG123" s="20">
        <f>IFERROR(ROUND(((INDEX('Stock List'!$M$11:$M$1010, MATCH(N123, 'Stock List'!$K$11:$K$1010, 0))/INDEX('Stock List'!$L$11:$L$1010, MATCH(N123, 'Stock List'!$K$11:$K$1010, 0)))*M123), 2), 0)</f>
        <v>0</v>
      </c>
      <c r="BH123" s="20"/>
      <c r="BI123" s="20">
        <f>IFERROR(ROUND(((INDEX('Stock List'!$M$11:$M$1010, MATCH(P123, 'Stock List'!$K$11:$K$1010, 0))/INDEX('Stock List'!$L$11:$L$1010, MATCH(P123, 'Stock List'!$K$11:$K$1010, 0)))*O123), 2), 0)</f>
        <v>0</v>
      </c>
      <c r="BJ123" s="20"/>
      <c r="BK123" s="20">
        <f>IFERROR(ROUND(((INDEX('Stock List'!$M$11:$M$1010, MATCH(R123, 'Stock List'!$K$11:$K$1010, 0))/INDEX('Stock List'!$L$11:$L$1010, MATCH(R123, 'Stock List'!$K$11:$K$1010, 0)))*Q123), 2), 0)</f>
        <v>0</v>
      </c>
      <c r="BL123" s="20"/>
      <c r="BM123" s="20">
        <f>IFERROR(ROUND(((INDEX('Stock List'!$M$11:$M$1010, MATCH(T123, 'Stock List'!$K$11:$K$1010, 0))/INDEX('Stock List'!$L$11:$L$1010, MATCH(T123, 'Stock List'!$K$11:$K$1010, 0)))*S123), 2), 0)</f>
        <v>0</v>
      </c>
      <c r="BN123" s="20"/>
      <c r="BO123" s="20">
        <f>IFERROR(ROUND(((INDEX('Stock List'!$M$11:$M$1010, MATCH(V123, 'Stock List'!$K$11:$K$1010, 0))/INDEX('Stock List'!$L$11:$L$1010, MATCH(V123, 'Stock List'!$K$11:$K$1010, 0)))*U123), 2), 0)</f>
        <v>0</v>
      </c>
      <c r="BP123" s="20"/>
      <c r="BQ123" s="20">
        <f>IFERROR(ROUND(((INDEX('Stock List'!$M$11:$M$1010, MATCH(X123, 'Stock List'!$K$11:$K$1010, 0))/INDEX('Stock List'!$L$11:$L$1010, MATCH(X123, 'Stock List'!$K$11:$K$1010, 0)))*W123), 2), 0)</f>
        <v>0</v>
      </c>
      <c r="BR123" s="20"/>
      <c r="BS123" s="20">
        <f>IFERROR(ROUND(((INDEX('Stock List'!$M$11:$M$1010, MATCH(Z123, 'Stock List'!$K$11:$K$1010, 0))/INDEX('Stock List'!$L$11:$L$1010, MATCH(Z123, 'Stock List'!$K$11:$K$1010, 0)))*Y123), 2), 0)</f>
        <v>0</v>
      </c>
      <c r="BT123" s="20"/>
      <c r="BU123" s="20">
        <f>IFERROR(ROUND(((INDEX('Stock List'!$M$11:$M$1010, MATCH(AB123, 'Stock List'!$K$11:$K$1010, 0))/INDEX('Stock List'!$L$11:$L$1010, MATCH(AB123, 'Stock List'!$K$11:$K$1010, 0)))*AA123), 2), 0)</f>
        <v>0</v>
      </c>
      <c r="BV123" s="20"/>
      <c r="BW123" s="20">
        <f>IFERROR(ROUND(((INDEX('Stock List'!$M$11:$M$1010, MATCH(AD123, 'Stock List'!$K$11:$K$1010, 0))/INDEX('Stock List'!$L$11:$L$1010, MATCH(AD123, 'Stock List'!$K$11:$K$1010, 0)))*AC123), 2), 0)</f>
        <v>0</v>
      </c>
      <c r="BX123" s="20"/>
      <c r="BY123" s="20">
        <f>IFERROR(ROUND(((INDEX('Stock List'!$M$11:$M$1010, MATCH(AF123, 'Stock List'!$K$11:$K$1010, 0))/INDEX('Stock List'!$L$11:$L$1010, MATCH(AF123, 'Stock List'!$K$11:$K$1010, 0)))*AE123), 2), 0)</f>
        <v>0</v>
      </c>
      <c r="BZ123" s="20"/>
      <c r="CA123" s="20">
        <f>IFERROR(ROUND(((INDEX('Stock List'!$M$11:$M$1010, MATCH(AH123, 'Stock List'!$K$11:$K$1010, 0))/INDEX('Stock List'!$L$11:$L$1010, MATCH(AH123, 'Stock List'!$K$11:$K$1010, 0)))*AG123), 2), 0)</f>
        <v>0</v>
      </c>
      <c r="CB123" s="20"/>
      <c r="CC123" s="20">
        <f>IFERROR(ROUND(((INDEX('Stock List'!$M$11:$M$1010, MATCH(AJ123, 'Stock List'!$K$11:$K$1010, 0))/INDEX('Stock List'!$L$11:$L$1010, MATCH(AJ123, 'Stock List'!$K$11:$K$1010, 0)))*AI123), 2), 0)</f>
        <v>0</v>
      </c>
      <c r="CD123" s="20"/>
      <c r="CE123" s="20">
        <f>IFERROR(ROUND(((INDEX('Stock List'!$M$11:$M$1010, MATCH(AL123, 'Stock List'!$K$11:$K$1010, 0))/INDEX('Stock List'!$L$11:$L$1010, MATCH(AL123, 'Stock List'!$K$11:$K$1010, 0)))*AK123), 2), 0)</f>
        <v>0</v>
      </c>
      <c r="CF123" s="20"/>
      <c r="CG123" s="20">
        <f>IFERROR(ROUND(((INDEX('Stock List'!$M$11:$M$1010, MATCH(AN123, 'Stock List'!$K$11:$K$1010, 0))/INDEX('Stock List'!$L$11:$L$1010, MATCH(AN123, 'Stock List'!$K$11:$K$1010, 0)))*AM123), 2), 0)</f>
        <v>0</v>
      </c>
      <c r="CH123" s="20"/>
      <c r="CI123" s="20">
        <f>IFERROR(ROUND(((INDEX('Stock List'!$M$11:$M$1010, MATCH(AP123, 'Stock List'!$K$11:$K$1010, 0))/INDEX('Stock List'!$L$11:$L$1010, MATCH(AP123, 'Stock List'!$K$11:$K$1010, 0)))*AO123), 2), 0)</f>
        <v>0</v>
      </c>
      <c r="CJ123" s="20"/>
      <c r="CK123" s="20">
        <f>IFERROR(ROUND(((INDEX('Stock List'!$M$11:$M$1010, MATCH(AR123, 'Stock List'!$K$11:$K$1010, 0))/INDEX('Stock List'!$L$11:$L$1010, MATCH(AR123, 'Stock List'!$K$11:$K$1010, 0)))*AQ123), 2), 0)</f>
        <v>0</v>
      </c>
      <c r="CL123" s="20"/>
      <c r="CM123" s="20">
        <f>IFERROR(ROUND(((INDEX('Stock List'!$M$11:$M$1010, MATCH(AT123, 'Stock List'!$K$11:$K$1010, 0))/INDEX('Stock List'!$L$11:$L$1010, MATCH(AT123, 'Stock List'!$K$11:$K$1010, 0)))*AS123), 2), 0)</f>
        <v>0</v>
      </c>
      <c r="CN123" s="20"/>
      <c r="CO123" s="20">
        <f>IFERROR(ROUND(((INDEX('Stock List'!$M$11:$M$1010, MATCH(AV123, 'Stock List'!$K$11:$K$1010, 0))/INDEX('Stock List'!$L$11:$L$1010, MATCH(AV123, 'Stock List'!$K$11:$K$1010, 0)))*AU123), 2), 0)</f>
        <v>0</v>
      </c>
      <c r="CP123" s="20"/>
      <c r="CQ123" s="20">
        <f>IFERROR(ROUND(((INDEX('Stock List'!$M$11:$M$1010, MATCH(AX123, 'Stock List'!$K$11:$K$1010, 0))/INDEX('Stock List'!$L$11:$L$1010, MATCH(AX123, 'Stock List'!$K$11:$K$1010, 0)))*AW123), 2), 0)</f>
        <v>0</v>
      </c>
      <c r="CR123" s="22"/>
      <c r="CT123" s="106" t="str">
        <f t="shared" si="94"/>
        <v/>
      </c>
      <c r="CU123" s="22" t="str">
        <f t="shared" si="95"/>
        <v/>
      </c>
      <c r="CX123" s="106" t="str">
        <f t="shared" si="96"/>
        <v/>
      </c>
      <c r="CY123" s="20" t="str">
        <f t="shared" si="97"/>
        <v/>
      </c>
      <c r="CZ123" s="22" t="str">
        <f t="shared" si="98"/>
        <v/>
      </c>
      <c r="DB123" s="76" t="str">
        <f>IF($H123="", "", COUNTIF($G$11:$G$1010, "&gt;"&amp;$G123)+1+COUNTIF($G$11:$G123, $G123)-1)</f>
        <v/>
      </c>
      <c r="DC123" s="76" t="str">
        <f>IF($H123="", "", COUNTIF($CZ$11:$CZ$1010, "&gt;"&amp;$CZ123)+1+COUNTIF($CZ$11:$CZ123, $CZ123)-1)</f>
        <v/>
      </c>
      <c r="DE123" s="147" t="str">
        <f t="shared" si="99"/>
        <v/>
      </c>
      <c r="DF123" s="148"/>
      <c r="DG123" s="19" t="str">
        <f t="shared" si="100"/>
        <v/>
      </c>
      <c r="DH123" s="153" t="str">
        <f t="shared" si="101"/>
        <v/>
      </c>
      <c r="DI123" s="19" t="str">
        <f t="shared" si="53"/>
        <v/>
      </c>
      <c r="DJ123" s="153" t="str">
        <f t="shared" si="54"/>
        <v/>
      </c>
      <c r="DK123" s="19" t="str">
        <f t="shared" si="55"/>
        <v/>
      </c>
      <c r="DL123" s="153" t="str">
        <f t="shared" si="56"/>
        <v/>
      </c>
      <c r="DM123" s="19" t="str">
        <f t="shared" si="57"/>
        <v/>
      </c>
      <c r="DN123" s="153" t="str">
        <f t="shared" si="58"/>
        <v/>
      </c>
      <c r="DO123" s="19" t="str">
        <f t="shared" si="59"/>
        <v/>
      </c>
      <c r="DP123" s="153" t="str">
        <f t="shared" si="60"/>
        <v/>
      </c>
      <c r="DQ123" s="19" t="str">
        <f t="shared" si="61"/>
        <v/>
      </c>
      <c r="DR123" s="153" t="str">
        <f t="shared" si="62"/>
        <v/>
      </c>
      <c r="DS123" s="19" t="str">
        <f t="shared" si="63"/>
        <v/>
      </c>
      <c r="DT123" s="153" t="str">
        <f t="shared" si="64"/>
        <v/>
      </c>
      <c r="DU123" s="19" t="str">
        <f t="shared" si="65"/>
        <v/>
      </c>
      <c r="DV123" s="153" t="str">
        <f t="shared" si="66"/>
        <v/>
      </c>
      <c r="DW123" s="19" t="str">
        <f t="shared" si="67"/>
        <v/>
      </c>
      <c r="DX123" s="153" t="str">
        <f t="shared" si="68"/>
        <v/>
      </c>
      <c r="DY123" s="19" t="str">
        <f t="shared" si="69"/>
        <v/>
      </c>
      <c r="DZ123" s="153" t="str">
        <f t="shared" si="70"/>
        <v/>
      </c>
      <c r="EA123" s="19" t="str">
        <f t="shared" si="71"/>
        <v/>
      </c>
      <c r="EB123" s="153" t="str">
        <f t="shared" si="72"/>
        <v/>
      </c>
      <c r="EC123" s="19" t="str">
        <f t="shared" si="73"/>
        <v/>
      </c>
      <c r="ED123" s="153" t="str">
        <f t="shared" si="74"/>
        <v/>
      </c>
      <c r="EE123" s="19" t="str">
        <f t="shared" si="75"/>
        <v/>
      </c>
      <c r="EF123" s="153" t="str">
        <f t="shared" si="76"/>
        <v/>
      </c>
      <c r="EG123" s="19" t="str">
        <f t="shared" si="77"/>
        <v/>
      </c>
      <c r="EH123" s="153" t="str">
        <f t="shared" si="78"/>
        <v/>
      </c>
      <c r="EI123" s="19" t="str">
        <f t="shared" si="79"/>
        <v/>
      </c>
      <c r="EJ123" s="153" t="str">
        <f t="shared" si="80"/>
        <v/>
      </c>
      <c r="EK123" s="19" t="str">
        <f t="shared" si="81"/>
        <v/>
      </c>
      <c r="EL123" s="153" t="str">
        <f t="shared" si="82"/>
        <v/>
      </c>
      <c r="EM123" s="19" t="str">
        <f t="shared" si="83"/>
        <v/>
      </c>
      <c r="EN123" s="153" t="str">
        <f t="shared" si="84"/>
        <v/>
      </c>
      <c r="EO123" s="19" t="str">
        <f t="shared" si="85"/>
        <v/>
      </c>
      <c r="EP123" s="153" t="str">
        <f t="shared" si="86"/>
        <v/>
      </c>
      <c r="EQ123" s="19" t="str">
        <f t="shared" si="87"/>
        <v/>
      </c>
      <c r="ER123" s="153" t="str">
        <f t="shared" si="88"/>
        <v/>
      </c>
      <c r="ES123" s="19" t="str">
        <f t="shared" si="89"/>
        <v/>
      </c>
      <c r="ET123" s="153" t="str">
        <f t="shared" si="90"/>
        <v/>
      </c>
    </row>
    <row r="124" spans="1:150" x14ac:dyDescent="0.25">
      <c r="A124" s="31"/>
      <c r="B124" s="91" t="str">
        <f t="shared" si="91"/>
        <v/>
      </c>
      <c r="C124" s="20" t="str">
        <f t="shared" si="51"/>
        <v/>
      </c>
      <c r="D124" s="97" t="str">
        <f t="shared" si="52"/>
        <v/>
      </c>
      <c r="E124" s="62" t="str">
        <f t="shared" si="92"/>
        <v/>
      </c>
      <c r="F124" s="31"/>
      <c r="G124" s="282"/>
      <c r="H124" s="283"/>
      <c r="I124" s="284"/>
      <c r="J124" s="285"/>
      <c r="K124" s="286"/>
      <c r="L124" s="287"/>
      <c r="M124" s="288"/>
      <c r="N124" s="287"/>
      <c r="O124" s="288"/>
      <c r="P124" s="287"/>
      <c r="Q124" s="288"/>
      <c r="R124" s="287"/>
      <c r="S124" s="288"/>
      <c r="T124" s="287"/>
      <c r="U124" s="288"/>
      <c r="V124" s="287"/>
      <c r="W124" s="288"/>
      <c r="X124" s="287"/>
      <c r="Y124" s="288"/>
      <c r="Z124" s="287"/>
      <c r="AA124" s="288"/>
      <c r="AB124" s="287"/>
      <c r="AC124" s="288"/>
      <c r="AD124" s="287"/>
      <c r="AE124" s="288"/>
      <c r="AF124" s="287"/>
      <c r="AG124" s="288"/>
      <c r="AH124" s="287"/>
      <c r="AI124" s="288"/>
      <c r="AJ124" s="287"/>
      <c r="AK124" s="288"/>
      <c r="AL124" s="287"/>
      <c r="AM124" s="288"/>
      <c r="AN124" s="287"/>
      <c r="AO124" s="288"/>
      <c r="AP124" s="287"/>
      <c r="AQ124" s="288"/>
      <c r="AR124" s="287"/>
      <c r="AS124" s="288"/>
      <c r="AT124" s="287"/>
      <c r="AU124" s="288"/>
      <c r="AV124" s="287"/>
      <c r="AW124" s="288"/>
      <c r="AX124" s="287"/>
      <c r="AY124" s="31"/>
      <c r="BA124" s="76" t="str">
        <f t="shared" si="93"/>
        <v/>
      </c>
      <c r="BC124" s="76" t="str">
        <f>IF('Stock List'!$K124="", "", 'Stock List'!$K124)</f>
        <v/>
      </c>
      <c r="BE124" s="106">
        <f>IFERROR(ROUND(((INDEX('Stock List'!$M$11:$M$1010, MATCH(L124, 'Stock List'!$K$11:$K$1010, 0))/INDEX('Stock List'!$L$11:$L$1010, MATCH(L124, 'Stock List'!$K$11:$K$1010, 0)))*K124), 2), 0)</f>
        <v>0</v>
      </c>
      <c r="BF124" s="20"/>
      <c r="BG124" s="20">
        <f>IFERROR(ROUND(((INDEX('Stock List'!$M$11:$M$1010, MATCH(N124, 'Stock List'!$K$11:$K$1010, 0))/INDEX('Stock List'!$L$11:$L$1010, MATCH(N124, 'Stock List'!$K$11:$K$1010, 0)))*M124), 2), 0)</f>
        <v>0</v>
      </c>
      <c r="BH124" s="20"/>
      <c r="BI124" s="20">
        <f>IFERROR(ROUND(((INDEX('Stock List'!$M$11:$M$1010, MATCH(P124, 'Stock List'!$K$11:$K$1010, 0))/INDEX('Stock List'!$L$11:$L$1010, MATCH(P124, 'Stock List'!$K$11:$K$1010, 0)))*O124), 2), 0)</f>
        <v>0</v>
      </c>
      <c r="BJ124" s="20"/>
      <c r="BK124" s="20">
        <f>IFERROR(ROUND(((INDEX('Stock List'!$M$11:$M$1010, MATCH(R124, 'Stock List'!$K$11:$K$1010, 0))/INDEX('Stock List'!$L$11:$L$1010, MATCH(R124, 'Stock List'!$K$11:$K$1010, 0)))*Q124), 2), 0)</f>
        <v>0</v>
      </c>
      <c r="BL124" s="20"/>
      <c r="BM124" s="20">
        <f>IFERROR(ROUND(((INDEX('Stock List'!$M$11:$M$1010, MATCH(T124, 'Stock List'!$K$11:$K$1010, 0))/INDEX('Stock List'!$L$11:$L$1010, MATCH(T124, 'Stock List'!$K$11:$K$1010, 0)))*S124), 2), 0)</f>
        <v>0</v>
      </c>
      <c r="BN124" s="20"/>
      <c r="BO124" s="20">
        <f>IFERROR(ROUND(((INDEX('Stock List'!$M$11:$M$1010, MATCH(V124, 'Stock List'!$K$11:$K$1010, 0))/INDEX('Stock List'!$L$11:$L$1010, MATCH(V124, 'Stock List'!$K$11:$K$1010, 0)))*U124), 2), 0)</f>
        <v>0</v>
      </c>
      <c r="BP124" s="20"/>
      <c r="BQ124" s="20">
        <f>IFERROR(ROUND(((INDEX('Stock List'!$M$11:$M$1010, MATCH(X124, 'Stock List'!$K$11:$K$1010, 0))/INDEX('Stock List'!$L$11:$L$1010, MATCH(X124, 'Stock List'!$K$11:$K$1010, 0)))*W124), 2), 0)</f>
        <v>0</v>
      </c>
      <c r="BR124" s="20"/>
      <c r="BS124" s="20">
        <f>IFERROR(ROUND(((INDEX('Stock List'!$M$11:$M$1010, MATCH(Z124, 'Stock List'!$K$11:$K$1010, 0))/INDEX('Stock List'!$L$11:$L$1010, MATCH(Z124, 'Stock List'!$K$11:$K$1010, 0)))*Y124), 2), 0)</f>
        <v>0</v>
      </c>
      <c r="BT124" s="20"/>
      <c r="BU124" s="20">
        <f>IFERROR(ROUND(((INDEX('Stock List'!$M$11:$M$1010, MATCH(AB124, 'Stock List'!$K$11:$K$1010, 0))/INDEX('Stock List'!$L$11:$L$1010, MATCH(AB124, 'Stock List'!$K$11:$K$1010, 0)))*AA124), 2), 0)</f>
        <v>0</v>
      </c>
      <c r="BV124" s="20"/>
      <c r="BW124" s="20">
        <f>IFERROR(ROUND(((INDEX('Stock List'!$M$11:$M$1010, MATCH(AD124, 'Stock List'!$K$11:$K$1010, 0))/INDEX('Stock List'!$L$11:$L$1010, MATCH(AD124, 'Stock List'!$K$11:$K$1010, 0)))*AC124), 2), 0)</f>
        <v>0</v>
      </c>
      <c r="BX124" s="20"/>
      <c r="BY124" s="20">
        <f>IFERROR(ROUND(((INDEX('Stock List'!$M$11:$M$1010, MATCH(AF124, 'Stock List'!$K$11:$K$1010, 0))/INDEX('Stock List'!$L$11:$L$1010, MATCH(AF124, 'Stock List'!$K$11:$K$1010, 0)))*AE124), 2), 0)</f>
        <v>0</v>
      </c>
      <c r="BZ124" s="20"/>
      <c r="CA124" s="20">
        <f>IFERROR(ROUND(((INDEX('Stock List'!$M$11:$M$1010, MATCH(AH124, 'Stock List'!$K$11:$K$1010, 0))/INDEX('Stock List'!$L$11:$L$1010, MATCH(AH124, 'Stock List'!$K$11:$K$1010, 0)))*AG124), 2), 0)</f>
        <v>0</v>
      </c>
      <c r="CB124" s="20"/>
      <c r="CC124" s="20">
        <f>IFERROR(ROUND(((INDEX('Stock List'!$M$11:$M$1010, MATCH(AJ124, 'Stock List'!$K$11:$K$1010, 0))/INDEX('Stock List'!$L$11:$L$1010, MATCH(AJ124, 'Stock List'!$K$11:$K$1010, 0)))*AI124), 2), 0)</f>
        <v>0</v>
      </c>
      <c r="CD124" s="20"/>
      <c r="CE124" s="20">
        <f>IFERROR(ROUND(((INDEX('Stock List'!$M$11:$M$1010, MATCH(AL124, 'Stock List'!$K$11:$K$1010, 0))/INDEX('Stock List'!$L$11:$L$1010, MATCH(AL124, 'Stock List'!$K$11:$K$1010, 0)))*AK124), 2), 0)</f>
        <v>0</v>
      </c>
      <c r="CF124" s="20"/>
      <c r="CG124" s="20">
        <f>IFERROR(ROUND(((INDEX('Stock List'!$M$11:$M$1010, MATCH(AN124, 'Stock List'!$K$11:$K$1010, 0))/INDEX('Stock List'!$L$11:$L$1010, MATCH(AN124, 'Stock List'!$K$11:$K$1010, 0)))*AM124), 2), 0)</f>
        <v>0</v>
      </c>
      <c r="CH124" s="20"/>
      <c r="CI124" s="20">
        <f>IFERROR(ROUND(((INDEX('Stock List'!$M$11:$M$1010, MATCH(AP124, 'Stock List'!$K$11:$K$1010, 0))/INDEX('Stock List'!$L$11:$L$1010, MATCH(AP124, 'Stock List'!$K$11:$K$1010, 0)))*AO124), 2), 0)</f>
        <v>0</v>
      </c>
      <c r="CJ124" s="20"/>
      <c r="CK124" s="20">
        <f>IFERROR(ROUND(((INDEX('Stock List'!$M$11:$M$1010, MATCH(AR124, 'Stock List'!$K$11:$K$1010, 0))/INDEX('Stock List'!$L$11:$L$1010, MATCH(AR124, 'Stock List'!$K$11:$K$1010, 0)))*AQ124), 2), 0)</f>
        <v>0</v>
      </c>
      <c r="CL124" s="20"/>
      <c r="CM124" s="20">
        <f>IFERROR(ROUND(((INDEX('Stock List'!$M$11:$M$1010, MATCH(AT124, 'Stock List'!$K$11:$K$1010, 0))/INDEX('Stock List'!$L$11:$L$1010, MATCH(AT124, 'Stock List'!$K$11:$K$1010, 0)))*AS124), 2), 0)</f>
        <v>0</v>
      </c>
      <c r="CN124" s="20"/>
      <c r="CO124" s="20">
        <f>IFERROR(ROUND(((INDEX('Stock List'!$M$11:$M$1010, MATCH(AV124, 'Stock List'!$K$11:$K$1010, 0))/INDEX('Stock List'!$L$11:$L$1010, MATCH(AV124, 'Stock List'!$K$11:$K$1010, 0)))*AU124), 2), 0)</f>
        <v>0</v>
      </c>
      <c r="CP124" s="20"/>
      <c r="CQ124" s="20">
        <f>IFERROR(ROUND(((INDEX('Stock List'!$M$11:$M$1010, MATCH(AX124, 'Stock List'!$K$11:$K$1010, 0))/INDEX('Stock List'!$L$11:$L$1010, MATCH(AX124, 'Stock List'!$K$11:$K$1010, 0)))*AW124), 2), 0)</f>
        <v>0</v>
      </c>
      <c r="CR124" s="22"/>
      <c r="CT124" s="106" t="str">
        <f t="shared" si="94"/>
        <v/>
      </c>
      <c r="CU124" s="22" t="str">
        <f t="shared" si="95"/>
        <v/>
      </c>
      <c r="CX124" s="106" t="str">
        <f t="shared" si="96"/>
        <v/>
      </c>
      <c r="CY124" s="20" t="str">
        <f t="shared" si="97"/>
        <v/>
      </c>
      <c r="CZ124" s="22" t="str">
        <f t="shared" si="98"/>
        <v/>
      </c>
      <c r="DB124" s="76" t="str">
        <f>IF($H124="", "", COUNTIF($G$11:$G$1010, "&gt;"&amp;$G124)+1+COUNTIF($G$11:$G124, $G124)-1)</f>
        <v/>
      </c>
      <c r="DC124" s="76" t="str">
        <f>IF($H124="", "", COUNTIF($CZ$11:$CZ$1010, "&gt;"&amp;$CZ124)+1+COUNTIF($CZ$11:$CZ124, $CZ124)-1)</f>
        <v/>
      </c>
      <c r="DE124" s="147" t="str">
        <f t="shared" si="99"/>
        <v/>
      </c>
      <c r="DF124" s="148"/>
      <c r="DG124" s="19" t="str">
        <f t="shared" si="100"/>
        <v/>
      </c>
      <c r="DH124" s="153" t="str">
        <f t="shared" si="101"/>
        <v/>
      </c>
      <c r="DI124" s="19" t="str">
        <f t="shared" si="53"/>
        <v/>
      </c>
      <c r="DJ124" s="153" t="str">
        <f t="shared" si="54"/>
        <v/>
      </c>
      <c r="DK124" s="19" t="str">
        <f t="shared" si="55"/>
        <v/>
      </c>
      <c r="DL124" s="153" t="str">
        <f t="shared" si="56"/>
        <v/>
      </c>
      <c r="DM124" s="19" t="str">
        <f t="shared" si="57"/>
        <v/>
      </c>
      <c r="DN124" s="153" t="str">
        <f t="shared" si="58"/>
        <v/>
      </c>
      <c r="DO124" s="19" t="str">
        <f t="shared" si="59"/>
        <v/>
      </c>
      <c r="DP124" s="153" t="str">
        <f t="shared" si="60"/>
        <v/>
      </c>
      <c r="DQ124" s="19" t="str">
        <f t="shared" si="61"/>
        <v/>
      </c>
      <c r="DR124" s="153" t="str">
        <f t="shared" si="62"/>
        <v/>
      </c>
      <c r="DS124" s="19" t="str">
        <f t="shared" si="63"/>
        <v/>
      </c>
      <c r="DT124" s="153" t="str">
        <f t="shared" si="64"/>
        <v/>
      </c>
      <c r="DU124" s="19" t="str">
        <f t="shared" si="65"/>
        <v/>
      </c>
      <c r="DV124" s="153" t="str">
        <f t="shared" si="66"/>
        <v/>
      </c>
      <c r="DW124" s="19" t="str">
        <f t="shared" si="67"/>
        <v/>
      </c>
      <c r="DX124" s="153" t="str">
        <f t="shared" si="68"/>
        <v/>
      </c>
      <c r="DY124" s="19" t="str">
        <f t="shared" si="69"/>
        <v/>
      </c>
      <c r="DZ124" s="153" t="str">
        <f t="shared" si="70"/>
        <v/>
      </c>
      <c r="EA124" s="19" t="str">
        <f t="shared" si="71"/>
        <v/>
      </c>
      <c r="EB124" s="153" t="str">
        <f t="shared" si="72"/>
        <v/>
      </c>
      <c r="EC124" s="19" t="str">
        <f t="shared" si="73"/>
        <v/>
      </c>
      <c r="ED124" s="153" t="str">
        <f t="shared" si="74"/>
        <v/>
      </c>
      <c r="EE124" s="19" t="str">
        <f t="shared" si="75"/>
        <v/>
      </c>
      <c r="EF124" s="153" t="str">
        <f t="shared" si="76"/>
        <v/>
      </c>
      <c r="EG124" s="19" t="str">
        <f t="shared" si="77"/>
        <v/>
      </c>
      <c r="EH124" s="153" t="str">
        <f t="shared" si="78"/>
        <v/>
      </c>
      <c r="EI124" s="19" t="str">
        <f t="shared" si="79"/>
        <v/>
      </c>
      <c r="EJ124" s="153" t="str">
        <f t="shared" si="80"/>
        <v/>
      </c>
      <c r="EK124" s="19" t="str">
        <f t="shared" si="81"/>
        <v/>
      </c>
      <c r="EL124" s="153" t="str">
        <f t="shared" si="82"/>
        <v/>
      </c>
      <c r="EM124" s="19" t="str">
        <f t="shared" si="83"/>
        <v/>
      </c>
      <c r="EN124" s="153" t="str">
        <f t="shared" si="84"/>
        <v/>
      </c>
      <c r="EO124" s="19" t="str">
        <f t="shared" si="85"/>
        <v/>
      </c>
      <c r="EP124" s="153" t="str">
        <f t="shared" si="86"/>
        <v/>
      </c>
      <c r="EQ124" s="19" t="str">
        <f t="shared" si="87"/>
        <v/>
      </c>
      <c r="ER124" s="153" t="str">
        <f t="shared" si="88"/>
        <v/>
      </c>
      <c r="ES124" s="19" t="str">
        <f t="shared" si="89"/>
        <v/>
      </c>
      <c r="ET124" s="153" t="str">
        <f t="shared" si="90"/>
        <v/>
      </c>
    </row>
    <row r="125" spans="1:150" x14ac:dyDescent="0.25">
      <c r="A125" s="31"/>
      <c r="B125" s="91" t="str">
        <f t="shared" si="91"/>
        <v/>
      </c>
      <c r="C125" s="20" t="str">
        <f t="shared" si="51"/>
        <v/>
      </c>
      <c r="D125" s="97" t="str">
        <f t="shared" si="52"/>
        <v/>
      </c>
      <c r="E125" s="62" t="str">
        <f t="shared" si="92"/>
        <v/>
      </c>
      <c r="F125" s="31"/>
      <c r="G125" s="282"/>
      <c r="H125" s="283"/>
      <c r="I125" s="284"/>
      <c r="J125" s="285"/>
      <c r="K125" s="286"/>
      <c r="L125" s="287"/>
      <c r="M125" s="288"/>
      <c r="N125" s="287"/>
      <c r="O125" s="288"/>
      <c r="P125" s="287"/>
      <c r="Q125" s="288"/>
      <c r="R125" s="287"/>
      <c r="S125" s="288"/>
      <c r="T125" s="287"/>
      <c r="U125" s="288"/>
      <c r="V125" s="287"/>
      <c r="W125" s="288"/>
      <c r="X125" s="287"/>
      <c r="Y125" s="288"/>
      <c r="Z125" s="287"/>
      <c r="AA125" s="288"/>
      <c r="AB125" s="287"/>
      <c r="AC125" s="288"/>
      <c r="AD125" s="287"/>
      <c r="AE125" s="288"/>
      <c r="AF125" s="287"/>
      <c r="AG125" s="288"/>
      <c r="AH125" s="287"/>
      <c r="AI125" s="288"/>
      <c r="AJ125" s="287"/>
      <c r="AK125" s="288"/>
      <c r="AL125" s="287"/>
      <c r="AM125" s="288"/>
      <c r="AN125" s="287"/>
      <c r="AO125" s="288"/>
      <c r="AP125" s="287"/>
      <c r="AQ125" s="288"/>
      <c r="AR125" s="287"/>
      <c r="AS125" s="288"/>
      <c r="AT125" s="287"/>
      <c r="AU125" s="288"/>
      <c r="AV125" s="287"/>
      <c r="AW125" s="288"/>
      <c r="AX125" s="287"/>
      <c r="AY125" s="31"/>
      <c r="BA125" s="76" t="str">
        <f t="shared" si="93"/>
        <v/>
      </c>
      <c r="BC125" s="76" t="str">
        <f>IF('Stock List'!$K125="", "", 'Stock List'!$K125)</f>
        <v/>
      </c>
      <c r="BE125" s="106">
        <f>IFERROR(ROUND(((INDEX('Stock List'!$M$11:$M$1010, MATCH(L125, 'Stock List'!$K$11:$K$1010, 0))/INDEX('Stock List'!$L$11:$L$1010, MATCH(L125, 'Stock List'!$K$11:$K$1010, 0)))*K125), 2), 0)</f>
        <v>0</v>
      </c>
      <c r="BF125" s="20"/>
      <c r="BG125" s="20">
        <f>IFERROR(ROUND(((INDEX('Stock List'!$M$11:$M$1010, MATCH(N125, 'Stock List'!$K$11:$K$1010, 0))/INDEX('Stock List'!$L$11:$L$1010, MATCH(N125, 'Stock List'!$K$11:$K$1010, 0)))*M125), 2), 0)</f>
        <v>0</v>
      </c>
      <c r="BH125" s="20"/>
      <c r="BI125" s="20">
        <f>IFERROR(ROUND(((INDEX('Stock List'!$M$11:$M$1010, MATCH(P125, 'Stock List'!$K$11:$K$1010, 0))/INDEX('Stock List'!$L$11:$L$1010, MATCH(P125, 'Stock List'!$K$11:$K$1010, 0)))*O125), 2), 0)</f>
        <v>0</v>
      </c>
      <c r="BJ125" s="20"/>
      <c r="BK125" s="20">
        <f>IFERROR(ROUND(((INDEX('Stock List'!$M$11:$M$1010, MATCH(R125, 'Stock List'!$K$11:$K$1010, 0))/INDEX('Stock List'!$L$11:$L$1010, MATCH(R125, 'Stock List'!$K$11:$K$1010, 0)))*Q125), 2), 0)</f>
        <v>0</v>
      </c>
      <c r="BL125" s="20"/>
      <c r="BM125" s="20">
        <f>IFERROR(ROUND(((INDEX('Stock List'!$M$11:$M$1010, MATCH(T125, 'Stock List'!$K$11:$K$1010, 0))/INDEX('Stock List'!$L$11:$L$1010, MATCH(T125, 'Stock List'!$K$11:$K$1010, 0)))*S125), 2), 0)</f>
        <v>0</v>
      </c>
      <c r="BN125" s="20"/>
      <c r="BO125" s="20">
        <f>IFERROR(ROUND(((INDEX('Stock List'!$M$11:$M$1010, MATCH(V125, 'Stock List'!$K$11:$K$1010, 0))/INDEX('Stock List'!$L$11:$L$1010, MATCH(V125, 'Stock List'!$K$11:$K$1010, 0)))*U125), 2), 0)</f>
        <v>0</v>
      </c>
      <c r="BP125" s="20"/>
      <c r="BQ125" s="20">
        <f>IFERROR(ROUND(((INDEX('Stock List'!$M$11:$M$1010, MATCH(X125, 'Stock List'!$K$11:$K$1010, 0))/INDEX('Stock List'!$L$11:$L$1010, MATCH(X125, 'Stock List'!$K$11:$K$1010, 0)))*W125), 2), 0)</f>
        <v>0</v>
      </c>
      <c r="BR125" s="20"/>
      <c r="BS125" s="20">
        <f>IFERROR(ROUND(((INDEX('Stock List'!$M$11:$M$1010, MATCH(Z125, 'Stock List'!$K$11:$K$1010, 0))/INDEX('Stock List'!$L$11:$L$1010, MATCH(Z125, 'Stock List'!$K$11:$K$1010, 0)))*Y125), 2), 0)</f>
        <v>0</v>
      </c>
      <c r="BT125" s="20"/>
      <c r="BU125" s="20">
        <f>IFERROR(ROUND(((INDEX('Stock List'!$M$11:$M$1010, MATCH(AB125, 'Stock List'!$K$11:$K$1010, 0))/INDEX('Stock List'!$L$11:$L$1010, MATCH(AB125, 'Stock List'!$K$11:$K$1010, 0)))*AA125), 2), 0)</f>
        <v>0</v>
      </c>
      <c r="BV125" s="20"/>
      <c r="BW125" s="20">
        <f>IFERROR(ROUND(((INDEX('Stock List'!$M$11:$M$1010, MATCH(AD125, 'Stock List'!$K$11:$K$1010, 0))/INDEX('Stock List'!$L$11:$L$1010, MATCH(AD125, 'Stock List'!$K$11:$K$1010, 0)))*AC125), 2), 0)</f>
        <v>0</v>
      </c>
      <c r="BX125" s="20"/>
      <c r="BY125" s="20">
        <f>IFERROR(ROUND(((INDEX('Stock List'!$M$11:$M$1010, MATCH(AF125, 'Stock List'!$K$11:$K$1010, 0))/INDEX('Stock List'!$L$11:$L$1010, MATCH(AF125, 'Stock List'!$K$11:$K$1010, 0)))*AE125), 2), 0)</f>
        <v>0</v>
      </c>
      <c r="BZ125" s="20"/>
      <c r="CA125" s="20">
        <f>IFERROR(ROUND(((INDEX('Stock List'!$M$11:$M$1010, MATCH(AH125, 'Stock List'!$K$11:$K$1010, 0))/INDEX('Stock List'!$L$11:$L$1010, MATCH(AH125, 'Stock List'!$K$11:$K$1010, 0)))*AG125), 2), 0)</f>
        <v>0</v>
      </c>
      <c r="CB125" s="20"/>
      <c r="CC125" s="20">
        <f>IFERROR(ROUND(((INDEX('Stock List'!$M$11:$M$1010, MATCH(AJ125, 'Stock List'!$K$11:$K$1010, 0))/INDEX('Stock List'!$L$11:$L$1010, MATCH(AJ125, 'Stock List'!$K$11:$K$1010, 0)))*AI125), 2), 0)</f>
        <v>0</v>
      </c>
      <c r="CD125" s="20"/>
      <c r="CE125" s="20">
        <f>IFERROR(ROUND(((INDEX('Stock List'!$M$11:$M$1010, MATCH(AL125, 'Stock List'!$K$11:$K$1010, 0))/INDEX('Stock List'!$L$11:$L$1010, MATCH(AL125, 'Stock List'!$K$11:$K$1010, 0)))*AK125), 2), 0)</f>
        <v>0</v>
      </c>
      <c r="CF125" s="20"/>
      <c r="CG125" s="20">
        <f>IFERROR(ROUND(((INDEX('Stock List'!$M$11:$M$1010, MATCH(AN125, 'Stock List'!$K$11:$K$1010, 0))/INDEX('Stock List'!$L$11:$L$1010, MATCH(AN125, 'Stock List'!$K$11:$K$1010, 0)))*AM125), 2), 0)</f>
        <v>0</v>
      </c>
      <c r="CH125" s="20"/>
      <c r="CI125" s="20">
        <f>IFERROR(ROUND(((INDEX('Stock List'!$M$11:$M$1010, MATCH(AP125, 'Stock List'!$K$11:$K$1010, 0))/INDEX('Stock List'!$L$11:$L$1010, MATCH(AP125, 'Stock List'!$K$11:$K$1010, 0)))*AO125), 2), 0)</f>
        <v>0</v>
      </c>
      <c r="CJ125" s="20"/>
      <c r="CK125" s="20">
        <f>IFERROR(ROUND(((INDEX('Stock List'!$M$11:$M$1010, MATCH(AR125, 'Stock List'!$K$11:$K$1010, 0))/INDEX('Stock List'!$L$11:$L$1010, MATCH(AR125, 'Stock List'!$K$11:$K$1010, 0)))*AQ125), 2), 0)</f>
        <v>0</v>
      </c>
      <c r="CL125" s="20"/>
      <c r="CM125" s="20">
        <f>IFERROR(ROUND(((INDEX('Stock List'!$M$11:$M$1010, MATCH(AT125, 'Stock List'!$K$11:$K$1010, 0))/INDEX('Stock List'!$L$11:$L$1010, MATCH(AT125, 'Stock List'!$K$11:$K$1010, 0)))*AS125), 2), 0)</f>
        <v>0</v>
      </c>
      <c r="CN125" s="20"/>
      <c r="CO125" s="20">
        <f>IFERROR(ROUND(((INDEX('Stock List'!$M$11:$M$1010, MATCH(AV125, 'Stock List'!$K$11:$K$1010, 0))/INDEX('Stock List'!$L$11:$L$1010, MATCH(AV125, 'Stock List'!$K$11:$K$1010, 0)))*AU125), 2), 0)</f>
        <v>0</v>
      </c>
      <c r="CP125" s="20"/>
      <c r="CQ125" s="20">
        <f>IFERROR(ROUND(((INDEX('Stock List'!$M$11:$M$1010, MATCH(AX125, 'Stock List'!$K$11:$K$1010, 0))/INDEX('Stock List'!$L$11:$L$1010, MATCH(AX125, 'Stock List'!$K$11:$K$1010, 0)))*AW125), 2), 0)</f>
        <v>0</v>
      </c>
      <c r="CR125" s="22"/>
      <c r="CT125" s="106" t="str">
        <f t="shared" si="94"/>
        <v/>
      </c>
      <c r="CU125" s="22" t="str">
        <f t="shared" si="95"/>
        <v/>
      </c>
      <c r="CX125" s="106" t="str">
        <f t="shared" si="96"/>
        <v/>
      </c>
      <c r="CY125" s="20" t="str">
        <f t="shared" si="97"/>
        <v/>
      </c>
      <c r="CZ125" s="22" t="str">
        <f t="shared" si="98"/>
        <v/>
      </c>
      <c r="DB125" s="76" t="str">
        <f>IF($H125="", "", COUNTIF($G$11:$G$1010, "&gt;"&amp;$G125)+1+COUNTIF($G$11:$G125, $G125)-1)</f>
        <v/>
      </c>
      <c r="DC125" s="76" t="str">
        <f>IF($H125="", "", COUNTIF($CZ$11:$CZ$1010, "&gt;"&amp;$CZ125)+1+COUNTIF($CZ$11:$CZ125, $CZ125)-1)</f>
        <v/>
      </c>
      <c r="DE125" s="147" t="str">
        <f t="shared" si="99"/>
        <v/>
      </c>
      <c r="DF125" s="148"/>
      <c r="DG125" s="19" t="str">
        <f t="shared" si="100"/>
        <v/>
      </c>
      <c r="DH125" s="153" t="str">
        <f t="shared" si="101"/>
        <v/>
      </c>
      <c r="DI125" s="19" t="str">
        <f t="shared" si="53"/>
        <v/>
      </c>
      <c r="DJ125" s="153" t="str">
        <f t="shared" si="54"/>
        <v/>
      </c>
      <c r="DK125" s="19" t="str">
        <f t="shared" si="55"/>
        <v/>
      </c>
      <c r="DL125" s="153" t="str">
        <f t="shared" si="56"/>
        <v/>
      </c>
      <c r="DM125" s="19" t="str">
        <f t="shared" si="57"/>
        <v/>
      </c>
      <c r="DN125" s="153" t="str">
        <f t="shared" si="58"/>
        <v/>
      </c>
      <c r="DO125" s="19" t="str">
        <f t="shared" si="59"/>
        <v/>
      </c>
      <c r="DP125" s="153" t="str">
        <f t="shared" si="60"/>
        <v/>
      </c>
      <c r="DQ125" s="19" t="str">
        <f t="shared" si="61"/>
        <v/>
      </c>
      <c r="DR125" s="153" t="str">
        <f t="shared" si="62"/>
        <v/>
      </c>
      <c r="DS125" s="19" t="str">
        <f t="shared" si="63"/>
        <v/>
      </c>
      <c r="DT125" s="153" t="str">
        <f t="shared" si="64"/>
        <v/>
      </c>
      <c r="DU125" s="19" t="str">
        <f t="shared" si="65"/>
        <v/>
      </c>
      <c r="DV125" s="153" t="str">
        <f t="shared" si="66"/>
        <v/>
      </c>
      <c r="DW125" s="19" t="str">
        <f t="shared" si="67"/>
        <v/>
      </c>
      <c r="DX125" s="153" t="str">
        <f t="shared" si="68"/>
        <v/>
      </c>
      <c r="DY125" s="19" t="str">
        <f t="shared" si="69"/>
        <v/>
      </c>
      <c r="DZ125" s="153" t="str">
        <f t="shared" si="70"/>
        <v/>
      </c>
      <c r="EA125" s="19" t="str">
        <f t="shared" si="71"/>
        <v/>
      </c>
      <c r="EB125" s="153" t="str">
        <f t="shared" si="72"/>
        <v/>
      </c>
      <c r="EC125" s="19" t="str">
        <f t="shared" si="73"/>
        <v/>
      </c>
      <c r="ED125" s="153" t="str">
        <f t="shared" si="74"/>
        <v/>
      </c>
      <c r="EE125" s="19" t="str">
        <f t="shared" si="75"/>
        <v/>
      </c>
      <c r="EF125" s="153" t="str">
        <f t="shared" si="76"/>
        <v/>
      </c>
      <c r="EG125" s="19" t="str">
        <f t="shared" si="77"/>
        <v/>
      </c>
      <c r="EH125" s="153" t="str">
        <f t="shared" si="78"/>
        <v/>
      </c>
      <c r="EI125" s="19" t="str">
        <f t="shared" si="79"/>
        <v/>
      </c>
      <c r="EJ125" s="153" t="str">
        <f t="shared" si="80"/>
        <v/>
      </c>
      <c r="EK125" s="19" t="str">
        <f t="shared" si="81"/>
        <v/>
      </c>
      <c r="EL125" s="153" t="str">
        <f t="shared" si="82"/>
        <v/>
      </c>
      <c r="EM125" s="19" t="str">
        <f t="shared" si="83"/>
        <v/>
      </c>
      <c r="EN125" s="153" t="str">
        <f t="shared" si="84"/>
        <v/>
      </c>
      <c r="EO125" s="19" t="str">
        <f t="shared" si="85"/>
        <v/>
      </c>
      <c r="EP125" s="153" t="str">
        <f t="shared" si="86"/>
        <v/>
      </c>
      <c r="EQ125" s="19" t="str">
        <f t="shared" si="87"/>
        <v/>
      </c>
      <c r="ER125" s="153" t="str">
        <f t="shared" si="88"/>
        <v/>
      </c>
      <c r="ES125" s="19" t="str">
        <f t="shared" si="89"/>
        <v/>
      </c>
      <c r="ET125" s="153" t="str">
        <f t="shared" si="90"/>
        <v/>
      </c>
    </row>
    <row r="126" spans="1:150" x14ac:dyDescent="0.25">
      <c r="A126" s="31"/>
      <c r="B126" s="91" t="str">
        <f t="shared" si="91"/>
        <v/>
      </c>
      <c r="C126" s="20" t="str">
        <f t="shared" si="51"/>
        <v/>
      </c>
      <c r="D126" s="97" t="str">
        <f t="shared" si="52"/>
        <v/>
      </c>
      <c r="E126" s="62" t="str">
        <f t="shared" si="92"/>
        <v/>
      </c>
      <c r="F126" s="31"/>
      <c r="G126" s="282"/>
      <c r="H126" s="283"/>
      <c r="I126" s="284"/>
      <c r="J126" s="285"/>
      <c r="K126" s="286"/>
      <c r="L126" s="287"/>
      <c r="M126" s="288"/>
      <c r="N126" s="287"/>
      <c r="O126" s="288"/>
      <c r="P126" s="287"/>
      <c r="Q126" s="288"/>
      <c r="R126" s="287"/>
      <c r="S126" s="288"/>
      <c r="T126" s="287"/>
      <c r="U126" s="288"/>
      <c r="V126" s="287"/>
      <c r="W126" s="288"/>
      <c r="X126" s="287"/>
      <c r="Y126" s="288"/>
      <c r="Z126" s="287"/>
      <c r="AA126" s="288"/>
      <c r="AB126" s="287"/>
      <c r="AC126" s="288"/>
      <c r="AD126" s="287"/>
      <c r="AE126" s="288"/>
      <c r="AF126" s="287"/>
      <c r="AG126" s="288"/>
      <c r="AH126" s="287"/>
      <c r="AI126" s="288"/>
      <c r="AJ126" s="287"/>
      <c r="AK126" s="288"/>
      <c r="AL126" s="287"/>
      <c r="AM126" s="288"/>
      <c r="AN126" s="287"/>
      <c r="AO126" s="288"/>
      <c r="AP126" s="287"/>
      <c r="AQ126" s="288"/>
      <c r="AR126" s="287"/>
      <c r="AS126" s="288"/>
      <c r="AT126" s="287"/>
      <c r="AU126" s="288"/>
      <c r="AV126" s="287"/>
      <c r="AW126" s="288"/>
      <c r="AX126" s="287"/>
      <c r="AY126" s="31"/>
      <c r="BA126" s="76" t="str">
        <f t="shared" si="93"/>
        <v/>
      </c>
      <c r="BC126" s="76" t="str">
        <f>IF('Stock List'!$K126="", "", 'Stock List'!$K126)</f>
        <v/>
      </c>
      <c r="BE126" s="106">
        <f>IFERROR(ROUND(((INDEX('Stock List'!$M$11:$M$1010, MATCH(L126, 'Stock List'!$K$11:$K$1010, 0))/INDEX('Stock List'!$L$11:$L$1010, MATCH(L126, 'Stock List'!$K$11:$K$1010, 0)))*K126), 2), 0)</f>
        <v>0</v>
      </c>
      <c r="BF126" s="20"/>
      <c r="BG126" s="20">
        <f>IFERROR(ROUND(((INDEX('Stock List'!$M$11:$M$1010, MATCH(N126, 'Stock List'!$K$11:$K$1010, 0))/INDEX('Stock List'!$L$11:$L$1010, MATCH(N126, 'Stock List'!$K$11:$K$1010, 0)))*M126), 2), 0)</f>
        <v>0</v>
      </c>
      <c r="BH126" s="20"/>
      <c r="BI126" s="20">
        <f>IFERROR(ROUND(((INDEX('Stock List'!$M$11:$M$1010, MATCH(P126, 'Stock List'!$K$11:$K$1010, 0))/INDEX('Stock List'!$L$11:$L$1010, MATCH(P126, 'Stock List'!$K$11:$K$1010, 0)))*O126), 2), 0)</f>
        <v>0</v>
      </c>
      <c r="BJ126" s="20"/>
      <c r="BK126" s="20">
        <f>IFERROR(ROUND(((INDEX('Stock List'!$M$11:$M$1010, MATCH(R126, 'Stock List'!$K$11:$K$1010, 0))/INDEX('Stock List'!$L$11:$L$1010, MATCH(R126, 'Stock List'!$K$11:$K$1010, 0)))*Q126), 2), 0)</f>
        <v>0</v>
      </c>
      <c r="BL126" s="20"/>
      <c r="BM126" s="20">
        <f>IFERROR(ROUND(((INDEX('Stock List'!$M$11:$M$1010, MATCH(T126, 'Stock List'!$K$11:$K$1010, 0))/INDEX('Stock List'!$L$11:$L$1010, MATCH(T126, 'Stock List'!$K$11:$K$1010, 0)))*S126), 2), 0)</f>
        <v>0</v>
      </c>
      <c r="BN126" s="20"/>
      <c r="BO126" s="20">
        <f>IFERROR(ROUND(((INDEX('Stock List'!$M$11:$M$1010, MATCH(V126, 'Stock List'!$K$11:$K$1010, 0))/INDEX('Stock List'!$L$11:$L$1010, MATCH(V126, 'Stock List'!$K$11:$K$1010, 0)))*U126), 2), 0)</f>
        <v>0</v>
      </c>
      <c r="BP126" s="20"/>
      <c r="BQ126" s="20">
        <f>IFERROR(ROUND(((INDEX('Stock List'!$M$11:$M$1010, MATCH(X126, 'Stock List'!$K$11:$K$1010, 0))/INDEX('Stock List'!$L$11:$L$1010, MATCH(X126, 'Stock List'!$K$11:$K$1010, 0)))*W126), 2), 0)</f>
        <v>0</v>
      </c>
      <c r="BR126" s="20"/>
      <c r="BS126" s="20">
        <f>IFERROR(ROUND(((INDEX('Stock List'!$M$11:$M$1010, MATCH(Z126, 'Stock List'!$K$11:$K$1010, 0))/INDEX('Stock List'!$L$11:$L$1010, MATCH(Z126, 'Stock List'!$K$11:$K$1010, 0)))*Y126), 2), 0)</f>
        <v>0</v>
      </c>
      <c r="BT126" s="20"/>
      <c r="BU126" s="20">
        <f>IFERROR(ROUND(((INDEX('Stock List'!$M$11:$M$1010, MATCH(AB126, 'Stock List'!$K$11:$K$1010, 0))/INDEX('Stock List'!$L$11:$L$1010, MATCH(AB126, 'Stock List'!$K$11:$K$1010, 0)))*AA126), 2), 0)</f>
        <v>0</v>
      </c>
      <c r="BV126" s="20"/>
      <c r="BW126" s="20">
        <f>IFERROR(ROUND(((INDEX('Stock List'!$M$11:$M$1010, MATCH(AD126, 'Stock List'!$K$11:$K$1010, 0))/INDEX('Stock List'!$L$11:$L$1010, MATCH(AD126, 'Stock List'!$K$11:$K$1010, 0)))*AC126), 2), 0)</f>
        <v>0</v>
      </c>
      <c r="BX126" s="20"/>
      <c r="BY126" s="20">
        <f>IFERROR(ROUND(((INDEX('Stock List'!$M$11:$M$1010, MATCH(AF126, 'Stock List'!$K$11:$K$1010, 0))/INDEX('Stock List'!$L$11:$L$1010, MATCH(AF126, 'Stock List'!$K$11:$K$1010, 0)))*AE126), 2), 0)</f>
        <v>0</v>
      </c>
      <c r="BZ126" s="20"/>
      <c r="CA126" s="20">
        <f>IFERROR(ROUND(((INDEX('Stock List'!$M$11:$M$1010, MATCH(AH126, 'Stock List'!$K$11:$K$1010, 0))/INDEX('Stock List'!$L$11:$L$1010, MATCH(AH126, 'Stock List'!$K$11:$K$1010, 0)))*AG126), 2), 0)</f>
        <v>0</v>
      </c>
      <c r="CB126" s="20"/>
      <c r="CC126" s="20">
        <f>IFERROR(ROUND(((INDEX('Stock List'!$M$11:$M$1010, MATCH(AJ126, 'Stock List'!$K$11:$K$1010, 0))/INDEX('Stock List'!$L$11:$L$1010, MATCH(AJ126, 'Stock List'!$K$11:$K$1010, 0)))*AI126), 2), 0)</f>
        <v>0</v>
      </c>
      <c r="CD126" s="20"/>
      <c r="CE126" s="20">
        <f>IFERROR(ROUND(((INDEX('Stock List'!$M$11:$M$1010, MATCH(AL126, 'Stock List'!$K$11:$K$1010, 0))/INDEX('Stock List'!$L$11:$L$1010, MATCH(AL126, 'Stock List'!$K$11:$K$1010, 0)))*AK126), 2), 0)</f>
        <v>0</v>
      </c>
      <c r="CF126" s="20"/>
      <c r="CG126" s="20">
        <f>IFERROR(ROUND(((INDEX('Stock List'!$M$11:$M$1010, MATCH(AN126, 'Stock List'!$K$11:$K$1010, 0))/INDEX('Stock List'!$L$11:$L$1010, MATCH(AN126, 'Stock List'!$K$11:$K$1010, 0)))*AM126), 2), 0)</f>
        <v>0</v>
      </c>
      <c r="CH126" s="20"/>
      <c r="CI126" s="20">
        <f>IFERROR(ROUND(((INDEX('Stock List'!$M$11:$M$1010, MATCH(AP126, 'Stock List'!$K$11:$K$1010, 0))/INDEX('Stock List'!$L$11:$L$1010, MATCH(AP126, 'Stock List'!$K$11:$K$1010, 0)))*AO126), 2), 0)</f>
        <v>0</v>
      </c>
      <c r="CJ126" s="20"/>
      <c r="CK126" s="20">
        <f>IFERROR(ROUND(((INDEX('Stock List'!$M$11:$M$1010, MATCH(AR126, 'Stock List'!$K$11:$K$1010, 0))/INDEX('Stock List'!$L$11:$L$1010, MATCH(AR126, 'Stock List'!$K$11:$K$1010, 0)))*AQ126), 2), 0)</f>
        <v>0</v>
      </c>
      <c r="CL126" s="20"/>
      <c r="CM126" s="20">
        <f>IFERROR(ROUND(((INDEX('Stock List'!$M$11:$M$1010, MATCH(AT126, 'Stock List'!$K$11:$K$1010, 0))/INDEX('Stock List'!$L$11:$L$1010, MATCH(AT126, 'Stock List'!$K$11:$K$1010, 0)))*AS126), 2), 0)</f>
        <v>0</v>
      </c>
      <c r="CN126" s="20"/>
      <c r="CO126" s="20">
        <f>IFERROR(ROUND(((INDEX('Stock List'!$M$11:$M$1010, MATCH(AV126, 'Stock List'!$K$11:$K$1010, 0))/INDEX('Stock List'!$L$11:$L$1010, MATCH(AV126, 'Stock List'!$K$11:$K$1010, 0)))*AU126), 2), 0)</f>
        <v>0</v>
      </c>
      <c r="CP126" s="20"/>
      <c r="CQ126" s="20">
        <f>IFERROR(ROUND(((INDEX('Stock List'!$M$11:$M$1010, MATCH(AX126, 'Stock List'!$K$11:$K$1010, 0))/INDEX('Stock List'!$L$11:$L$1010, MATCH(AX126, 'Stock List'!$K$11:$K$1010, 0)))*AW126), 2), 0)</f>
        <v>0</v>
      </c>
      <c r="CR126" s="22"/>
      <c r="CT126" s="106" t="str">
        <f t="shared" si="94"/>
        <v/>
      </c>
      <c r="CU126" s="22" t="str">
        <f t="shared" si="95"/>
        <v/>
      </c>
      <c r="CX126" s="106" t="str">
        <f t="shared" si="96"/>
        <v/>
      </c>
      <c r="CY126" s="20" t="str">
        <f t="shared" si="97"/>
        <v/>
      </c>
      <c r="CZ126" s="22" t="str">
        <f t="shared" si="98"/>
        <v/>
      </c>
      <c r="DB126" s="76" t="str">
        <f>IF($H126="", "", COUNTIF($G$11:$G$1010, "&gt;"&amp;$G126)+1+COUNTIF($G$11:$G126, $G126)-1)</f>
        <v/>
      </c>
      <c r="DC126" s="76" t="str">
        <f>IF($H126="", "", COUNTIF($CZ$11:$CZ$1010, "&gt;"&amp;$CZ126)+1+COUNTIF($CZ$11:$CZ126, $CZ126)-1)</f>
        <v/>
      </c>
      <c r="DE126" s="147" t="str">
        <f t="shared" si="99"/>
        <v/>
      </c>
      <c r="DF126" s="148"/>
      <c r="DG126" s="19" t="str">
        <f t="shared" si="100"/>
        <v/>
      </c>
      <c r="DH126" s="153" t="str">
        <f t="shared" si="101"/>
        <v/>
      </c>
      <c r="DI126" s="19" t="str">
        <f t="shared" si="53"/>
        <v/>
      </c>
      <c r="DJ126" s="153" t="str">
        <f t="shared" si="54"/>
        <v/>
      </c>
      <c r="DK126" s="19" t="str">
        <f t="shared" si="55"/>
        <v/>
      </c>
      <c r="DL126" s="153" t="str">
        <f t="shared" si="56"/>
        <v/>
      </c>
      <c r="DM126" s="19" t="str">
        <f t="shared" si="57"/>
        <v/>
      </c>
      <c r="DN126" s="153" t="str">
        <f t="shared" si="58"/>
        <v/>
      </c>
      <c r="DO126" s="19" t="str">
        <f t="shared" si="59"/>
        <v/>
      </c>
      <c r="DP126" s="153" t="str">
        <f t="shared" si="60"/>
        <v/>
      </c>
      <c r="DQ126" s="19" t="str">
        <f t="shared" si="61"/>
        <v/>
      </c>
      <c r="DR126" s="153" t="str">
        <f t="shared" si="62"/>
        <v/>
      </c>
      <c r="DS126" s="19" t="str">
        <f t="shared" si="63"/>
        <v/>
      </c>
      <c r="DT126" s="153" t="str">
        <f t="shared" si="64"/>
        <v/>
      </c>
      <c r="DU126" s="19" t="str">
        <f t="shared" si="65"/>
        <v/>
      </c>
      <c r="DV126" s="153" t="str">
        <f t="shared" si="66"/>
        <v/>
      </c>
      <c r="DW126" s="19" t="str">
        <f t="shared" si="67"/>
        <v/>
      </c>
      <c r="DX126" s="153" t="str">
        <f t="shared" si="68"/>
        <v/>
      </c>
      <c r="DY126" s="19" t="str">
        <f t="shared" si="69"/>
        <v/>
      </c>
      <c r="DZ126" s="153" t="str">
        <f t="shared" si="70"/>
        <v/>
      </c>
      <c r="EA126" s="19" t="str">
        <f t="shared" si="71"/>
        <v/>
      </c>
      <c r="EB126" s="153" t="str">
        <f t="shared" si="72"/>
        <v/>
      </c>
      <c r="EC126" s="19" t="str">
        <f t="shared" si="73"/>
        <v/>
      </c>
      <c r="ED126" s="153" t="str">
        <f t="shared" si="74"/>
        <v/>
      </c>
      <c r="EE126" s="19" t="str">
        <f t="shared" si="75"/>
        <v/>
      </c>
      <c r="EF126" s="153" t="str">
        <f t="shared" si="76"/>
        <v/>
      </c>
      <c r="EG126" s="19" t="str">
        <f t="shared" si="77"/>
        <v/>
      </c>
      <c r="EH126" s="153" t="str">
        <f t="shared" si="78"/>
        <v/>
      </c>
      <c r="EI126" s="19" t="str">
        <f t="shared" si="79"/>
        <v/>
      </c>
      <c r="EJ126" s="153" t="str">
        <f t="shared" si="80"/>
        <v/>
      </c>
      <c r="EK126" s="19" t="str">
        <f t="shared" si="81"/>
        <v/>
      </c>
      <c r="EL126" s="153" t="str">
        <f t="shared" si="82"/>
        <v/>
      </c>
      <c r="EM126" s="19" t="str">
        <f t="shared" si="83"/>
        <v/>
      </c>
      <c r="EN126" s="153" t="str">
        <f t="shared" si="84"/>
        <v/>
      </c>
      <c r="EO126" s="19" t="str">
        <f t="shared" si="85"/>
        <v/>
      </c>
      <c r="EP126" s="153" t="str">
        <f t="shared" si="86"/>
        <v/>
      </c>
      <c r="EQ126" s="19" t="str">
        <f t="shared" si="87"/>
        <v/>
      </c>
      <c r="ER126" s="153" t="str">
        <f t="shared" si="88"/>
        <v/>
      </c>
      <c r="ES126" s="19" t="str">
        <f t="shared" si="89"/>
        <v/>
      </c>
      <c r="ET126" s="153" t="str">
        <f t="shared" si="90"/>
        <v/>
      </c>
    </row>
    <row r="127" spans="1:150" x14ac:dyDescent="0.25">
      <c r="A127" s="31"/>
      <c r="B127" s="91" t="str">
        <f t="shared" si="91"/>
        <v/>
      </c>
      <c r="C127" s="20" t="str">
        <f t="shared" si="51"/>
        <v/>
      </c>
      <c r="D127" s="97" t="str">
        <f t="shared" si="52"/>
        <v/>
      </c>
      <c r="E127" s="62" t="str">
        <f t="shared" si="92"/>
        <v/>
      </c>
      <c r="F127" s="31"/>
      <c r="G127" s="282"/>
      <c r="H127" s="283"/>
      <c r="I127" s="284"/>
      <c r="J127" s="285"/>
      <c r="K127" s="286"/>
      <c r="L127" s="287"/>
      <c r="M127" s="288"/>
      <c r="N127" s="287"/>
      <c r="O127" s="288"/>
      <c r="P127" s="287"/>
      <c r="Q127" s="288"/>
      <c r="R127" s="287"/>
      <c r="S127" s="288"/>
      <c r="T127" s="287"/>
      <c r="U127" s="288"/>
      <c r="V127" s="287"/>
      <c r="W127" s="288"/>
      <c r="X127" s="287"/>
      <c r="Y127" s="288"/>
      <c r="Z127" s="287"/>
      <c r="AA127" s="288"/>
      <c r="AB127" s="287"/>
      <c r="AC127" s="288"/>
      <c r="AD127" s="287"/>
      <c r="AE127" s="288"/>
      <c r="AF127" s="287"/>
      <c r="AG127" s="288"/>
      <c r="AH127" s="287"/>
      <c r="AI127" s="288"/>
      <c r="AJ127" s="287"/>
      <c r="AK127" s="288"/>
      <c r="AL127" s="287"/>
      <c r="AM127" s="288"/>
      <c r="AN127" s="287"/>
      <c r="AO127" s="288"/>
      <c r="AP127" s="287"/>
      <c r="AQ127" s="288"/>
      <c r="AR127" s="287"/>
      <c r="AS127" s="288"/>
      <c r="AT127" s="287"/>
      <c r="AU127" s="288"/>
      <c r="AV127" s="287"/>
      <c r="AW127" s="288"/>
      <c r="AX127" s="287"/>
      <c r="AY127" s="31"/>
      <c r="BA127" s="76" t="str">
        <f t="shared" si="93"/>
        <v/>
      </c>
      <c r="BC127" s="76" t="str">
        <f>IF('Stock List'!$K127="", "", 'Stock List'!$K127)</f>
        <v/>
      </c>
      <c r="BE127" s="106">
        <f>IFERROR(ROUND(((INDEX('Stock List'!$M$11:$M$1010, MATCH(L127, 'Stock List'!$K$11:$K$1010, 0))/INDEX('Stock List'!$L$11:$L$1010, MATCH(L127, 'Stock List'!$K$11:$K$1010, 0)))*K127), 2), 0)</f>
        <v>0</v>
      </c>
      <c r="BF127" s="20"/>
      <c r="BG127" s="20">
        <f>IFERROR(ROUND(((INDEX('Stock List'!$M$11:$M$1010, MATCH(N127, 'Stock List'!$K$11:$K$1010, 0))/INDEX('Stock List'!$L$11:$L$1010, MATCH(N127, 'Stock List'!$K$11:$K$1010, 0)))*M127), 2), 0)</f>
        <v>0</v>
      </c>
      <c r="BH127" s="20"/>
      <c r="BI127" s="20">
        <f>IFERROR(ROUND(((INDEX('Stock List'!$M$11:$M$1010, MATCH(P127, 'Stock List'!$K$11:$K$1010, 0))/INDEX('Stock List'!$L$11:$L$1010, MATCH(P127, 'Stock List'!$K$11:$K$1010, 0)))*O127), 2), 0)</f>
        <v>0</v>
      </c>
      <c r="BJ127" s="20"/>
      <c r="BK127" s="20">
        <f>IFERROR(ROUND(((INDEX('Stock List'!$M$11:$M$1010, MATCH(R127, 'Stock List'!$K$11:$K$1010, 0))/INDEX('Stock List'!$L$11:$L$1010, MATCH(R127, 'Stock List'!$K$11:$K$1010, 0)))*Q127), 2), 0)</f>
        <v>0</v>
      </c>
      <c r="BL127" s="20"/>
      <c r="BM127" s="20">
        <f>IFERROR(ROUND(((INDEX('Stock List'!$M$11:$M$1010, MATCH(T127, 'Stock List'!$K$11:$K$1010, 0))/INDEX('Stock List'!$L$11:$L$1010, MATCH(T127, 'Stock List'!$K$11:$K$1010, 0)))*S127), 2), 0)</f>
        <v>0</v>
      </c>
      <c r="BN127" s="20"/>
      <c r="BO127" s="20">
        <f>IFERROR(ROUND(((INDEX('Stock List'!$M$11:$M$1010, MATCH(V127, 'Stock List'!$K$11:$K$1010, 0))/INDEX('Stock List'!$L$11:$L$1010, MATCH(V127, 'Stock List'!$K$11:$K$1010, 0)))*U127), 2), 0)</f>
        <v>0</v>
      </c>
      <c r="BP127" s="20"/>
      <c r="BQ127" s="20">
        <f>IFERROR(ROUND(((INDEX('Stock List'!$M$11:$M$1010, MATCH(X127, 'Stock List'!$K$11:$K$1010, 0))/INDEX('Stock List'!$L$11:$L$1010, MATCH(X127, 'Stock List'!$K$11:$K$1010, 0)))*W127), 2), 0)</f>
        <v>0</v>
      </c>
      <c r="BR127" s="20"/>
      <c r="BS127" s="20">
        <f>IFERROR(ROUND(((INDEX('Stock List'!$M$11:$M$1010, MATCH(Z127, 'Stock List'!$K$11:$K$1010, 0))/INDEX('Stock List'!$L$11:$L$1010, MATCH(Z127, 'Stock List'!$K$11:$K$1010, 0)))*Y127), 2), 0)</f>
        <v>0</v>
      </c>
      <c r="BT127" s="20"/>
      <c r="BU127" s="20">
        <f>IFERROR(ROUND(((INDEX('Stock List'!$M$11:$M$1010, MATCH(AB127, 'Stock List'!$K$11:$K$1010, 0))/INDEX('Stock List'!$L$11:$L$1010, MATCH(AB127, 'Stock List'!$K$11:$K$1010, 0)))*AA127), 2), 0)</f>
        <v>0</v>
      </c>
      <c r="BV127" s="20"/>
      <c r="BW127" s="20">
        <f>IFERROR(ROUND(((INDEX('Stock List'!$M$11:$M$1010, MATCH(AD127, 'Stock List'!$K$11:$K$1010, 0))/INDEX('Stock List'!$L$11:$L$1010, MATCH(AD127, 'Stock List'!$K$11:$K$1010, 0)))*AC127), 2), 0)</f>
        <v>0</v>
      </c>
      <c r="BX127" s="20"/>
      <c r="BY127" s="20">
        <f>IFERROR(ROUND(((INDEX('Stock List'!$M$11:$M$1010, MATCH(AF127, 'Stock List'!$K$11:$K$1010, 0))/INDEX('Stock List'!$L$11:$L$1010, MATCH(AF127, 'Stock List'!$K$11:$K$1010, 0)))*AE127), 2), 0)</f>
        <v>0</v>
      </c>
      <c r="BZ127" s="20"/>
      <c r="CA127" s="20">
        <f>IFERROR(ROUND(((INDEX('Stock List'!$M$11:$M$1010, MATCH(AH127, 'Stock List'!$K$11:$K$1010, 0))/INDEX('Stock List'!$L$11:$L$1010, MATCH(AH127, 'Stock List'!$K$11:$K$1010, 0)))*AG127), 2), 0)</f>
        <v>0</v>
      </c>
      <c r="CB127" s="20"/>
      <c r="CC127" s="20">
        <f>IFERROR(ROUND(((INDEX('Stock List'!$M$11:$M$1010, MATCH(AJ127, 'Stock List'!$K$11:$K$1010, 0))/INDEX('Stock List'!$L$11:$L$1010, MATCH(AJ127, 'Stock List'!$K$11:$K$1010, 0)))*AI127), 2), 0)</f>
        <v>0</v>
      </c>
      <c r="CD127" s="20"/>
      <c r="CE127" s="20">
        <f>IFERROR(ROUND(((INDEX('Stock List'!$M$11:$M$1010, MATCH(AL127, 'Stock List'!$K$11:$K$1010, 0))/INDEX('Stock List'!$L$11:$L$1010, MATCH(AL127, 'Stock List'!$K$11:$K$1010, 0)))*AK127), 2), 0)</f>
        <v>0</v>
      </c>
      <c r="CF127" s="20"/>
      <c r="CG127" s="20">
        <f>IFERROR(ROUND(((INDEX('Stock List'!$M$11:$M$1010, MATCH(AN127, 'Stock List'!$K$11:$K$1010, 0))/INDEX('Stock List'!$L$11:$L$1010, MATCH(AN127, 'Stock List'!$K$11:$K$1010, 0)))*AM127), 2), 0)</f>
        <v>0</v>
      </c>
      <c r="CH127" s="20"/>
      <c r="CI127" s="20">
        <f>IFERROR(ROUND(((INDEX('Stock List'!$M$11:$M$1010, MATCH(AP127, 'Stock List'!$K$11:$K$1010, 0))/INDEX('Stock List'!$L$11:$L$1010, MATCH(AP127, 'Stock List'!$K$11:$K$1010, 0)))*AO127), 2), 0)</f>
        <v>0</v>
      </c>
      <c r="CJ127" s="20"/>
      <c r="CK127" s="20">
        <f>IFERROR(ROUND(((INDEX('Stock List'!$M$11:$M$1010, MATCH(AR127, 'Stock List'!$K$11:$K$1010, 0))/INDEX('Stock List'!$L$11:$L$1010, MATCH(AR127, 'Stock List'!$K$11:$K$1010, 0)))*AQ127), 2), 0)</f>
        <v>0</v>
      </c>
      <c r="CL127" s="20"/>
      <c r="CM127" s="20">
        <f>IFERROR(ROUND(((INDEX('Stock List'!$M$11:$M$1010, MATCH(AT127, 'Stock List'!$K$11:$K$1010, 0))/INDEX('Stock List'!$L$11:$L$1010, MATCH(AT127, 'Stock List'!$K$11:$K$1010, 0)))*AS127), 2), 0)</f>
        <v>0</v>
      </c>
      <c r="CN127" s="20"/>
      <c r="CO127" s="20">
        <f>IFERROR(ROUND(((INDEX('Stock List'!$M$11:$M$1010, MATCH(AV127, 'Stock List'!$K$11:$K$1010, 0))/INDEX('Stock List'!$L$11:$L$1010, MATCH(AV127, 'Stock List'!$K$11:$K$1010, 0)))*AU127), 2), 0)</f>
        <v>0</v>
      </c>
      <c r="CP127" s="20"/>
      <c r="CQ127" s="20">
        <f>IFERROR(ROUND(((INDEX('Stock List'!$M$11:$M$1010, MATCH(AX127, 'Stock List'!$K$11:$K$1010, 0))/INDEX('Stock List'!$L$11:$L$1010, MATCH(AX127, 'Stock List'!$K$11:$K$1010, 0)))*AW127), 2), 0)</f>
        <v>0</v>
      </c>
      <c r="CR127" s="22"/>
      <c r="CT127" s="106" t="str">
        <f t="shared" si="94"/>
        <v/>
      </c>
      <c r="CU127" s="22" t="str">
        <f t="shared" si="95"/>
        <v/>
      </c>
      <c r="CX127" s="106" t="str">
        <f t="shared" si="96"/>
        <v/>
      </c>
      <c r="CY127" s="20" t="str">
        <f t="shared" si="97"/>
        <v/>
      </c>
      <c r="CZ127" s="22" t="str">
        <f t="shared" si="98"/>
        <v/>
      </c>
      <c r="DB127" s="76" t="str">
        <f>IF($H127="", "", COUNTIF($G$11:$G$1010, "&gt;"&amp;$G127)+1+COUNTIF($G$11:$G127, $G127)-1)</f>
        <v/>
      </c>
      <c r="DC127" s="76" t="str">
        <f>IF($H127="", "", COUNTIF($CZ$11:$CZ$1010, "&gt;"&amp;$CZ127)+1+COUNTIF($CZ$11:$CZ127, $CZ127)-1)</f>
        <v/>
      </c>
      <c r="DE127" s="147" t="str">
        <f t="shared" si="99"/>
        <v/>
      </c>
      <c r="DF127" s="148"/>
      <c r="DG127" s="19" t="str">
        <f t="shared" si="100"/>
        <v/>
      </c>
      <c r="DH127" s="153" t="str">
        <f t="shared" si="101"/>
        <v/>
      </c>
      <c r="DI127" s="19" t="str">
        <f t="shared" si="53"/>
        <v/>
      </c>
      <c r="DJ127" s="153" t="str">
        <f t="shared" si="54"/>
        <v/>
      </c>
      <c r="DK127" s="19" t="str">
        <f t="shared" si="55"/>
        <v/>
      </c>
      <c r="DL127" s="153" t="str">
        <f t="shared" si="56"/>
        <v/>
      </c>
      <c r="DM127" s="19" t="str">
        <f t="shared" si="57"/>
        <v/>
      </c>
      <c r="DN127" s="153" t="str">
        <f t="shared" si="58"/>
        <v/>
      </c>
      <c r="DO127" s="19" t="str">
        <f t="shared" si="59"/>
        <v/>
      </c>
      <c r="DP127" s="153" t="str">
        <f t="shared" si="60"/>
        <v/>
      </c>
      <c r="DQ127" s="19" t="str">
        <f t="shared" si="61"/>
        <v/>
      </c>
      <c r="DR127" s="153" t="str">
        <f t="shared" si="62"/>
        <v/>
      </c>
      <c r="DS127" s="19" t="str">
        <f t="shared" si="63"/>
        <v/>
      </c>
      <c r="DT127" s="153" t="str">
        <f t="shared" si="64"/>
        <v/>
      </c>
      <c r="DU127" s="19" t="str">
        <f t="shared" si="65"/>
        <v/>
      </c>
      <c r="DV127" s="153" t="str">
        <f t="shared" si="66"/>
        <v/>
      </c>
      <c r="DW127" s="19" t="str">
        <f t="shared" si="67"/>
        <v/>
      </c>
      <c r="DX127" s="153" t="str">
        <f t="shared" si="68"/>
        <v/>
      </c>
      <c r="DY127" s="19" t="str">
        <f t="shared" si="69"/>
        <v/>
      </c>
      <c r="DZ127" s="153" t="str">
        <f t="shared" si="70"/>
        <v/>
      </c>
      <c r="EA127" s="19" t="str">
        <f t="shared" si="71"/>
        <v/>
      </c>
      <c r="EB127" s="153" t="str">
        <f t="shared" si="72"/>
        <v/>
      </c>
      <c r="EC127" s="19" t="str">
        <f t="shared" si="73"/>
        <v/>
      </c>
      <c r="ED127" s="153" t="str">
        <f t="shared" si="74"/>
        <v/>
      </c>
      <c r="EE127" s="19" t="str">
        <f t="shared" si="75"/>
        <v/>
      </c>
      <c r="EF127" s="153" t="str">
        <f t="shared" si="76"/>
        <v/>
      </c>
      <c r="EG127" s="19" t="str">
        <f t="shared" si="77"/>
        <v/>
      </c>
      <c r="EH127" s="153" t="str">
        <f t="shared" si="78"/>
        <v/>
      </c>
      <c r="EI127" s="19" t="str">
        <f t="shared" si="79"/>
        <v/>
      </c>
      <c r="EJ127" s="153" t="str">
        <f t="shared" si="80"/>
        <v/>
      </c>
      <c r="EK127" s="19" t="str">
        <f t="shared" si="81"/>
        <v/>
      </c>
      <c r="EL127" s="153" t="str">
        <f t="shared" si="82"/>
        <v/>
      </c>
      <c r="EM127" s="19" t="str">
        <f t="shared" si="83"/>
        <v/>
      </c>
      <c r="EN127" s="153" t="str">
        <f t="shared" si="84"/>
        <v/>
      </c>
      <c r="EO127" s="19" t="str">
        <f t="shared" si="85"/>
        <v/>
      </c>
      <c r="EP127" s="153" t="str">
        <f t="shared" si="86"/>
        <v/>
      </c>
      <c r="EQ127" s="19" t="str">
        <f t="shared" si="87"/>
        <v/>
      </c>
      <c r="ER127" s="153" t="str">
        <f t="shared" si="88"/>
        <v/>
      </c>
      <c r="ES127" s="19" t="str">
        <f t="shared" si="89"/>
        <v/>
      </c>
      <c r="ET127" s="153" t="str">
        <f t="shared" si="90"/>
        <v/>
      </c>
    </row>
    <row r="128" spans="1:150" x14ac:dyDescent="0.25">
      <c r="A128" s="31"/>
      <c r="B128" s="91" t="str">
        <f t="shared" si="91"/>
        <v/>
      </c>
      <c r="C128" s="20" t="str">
        <f t="shared" si="51"/>
        <v/>
      </c>
      <c r="D128" s="97" t="str">
        <f t="shared" si="52"/>
        <v/>
      </c>
      <c r="E128" s="62" t="str">
        <f t="shared" si="92"/>
        <v/>
      </c>
      <c r="F128" s="31"/>
      <c r="G128" s="282"/>
      <c r="H128" s="283"/>
      <c r="I128" s="284"/>
      <c r="J128" s="285"/>
      <c r="K128" s="286"/>
      <c r="L128" s="287"/>
      <c r="M128" s="288"/>
      <c r="N128" s="287"/>
      <c r="O128" s="288"/>
      <c r="P128" s="287"/>
      <c r="Q128" s="288"/>
      <c r="R128" s="287"/>
      <c r="S128" s="288"/>
      <c r="T128" s="287"/>
      <c r="U128" s="288"/>
      <c r="V128" s="287"/>
      <c r="W128" s="288"/>
      <c r="X128" s="287"/>
      <c r="Y128" s="288"/>
      <c r="Z128" s="287"/>
      <c r="AA128" s="288"/>
      <c r="AB128" s="287"/>
      <c r="AC128" s="288"/>
      <c r="AD128" s="287"/>
      <c r="AE128" s="288"/>
      <c r="AF128" s="287"/>
      <c r="AG128" s="288"/>
      <c r="AH128" s="287"/>
      <c r="AI128" s="288"/>
      <c r="AJ128" s="287"/>
      <c r="AK128" s="288"/>
      <c r="AL128" s="287"/>
      <c r="AM128" s="288"/>
      <c r="AN128" s="287"/>
      <c r="AO128" s="288"/>
      <c r="AP128" s="287"/>
      <c r="AQ128" s="288"/>
      <c r="AR128" s="287"/>
      <c r="AS128" s="288"/>
      <c r="AT128" s="287"/>
      <c r="AU128" s="288"/>
      <c r="AV128" s="287"/>
      <c r="AW128" s="288"/>
      <c r="AX128" s="287"/>
      <c r="AY128" s="31"/>
      <c r="BA128" s="76" t="str">
        <f t="shared" si="93"/>
        <v/>
      </c>
      <c r="BC128" s="76" t="str">
        <f>IF('Stock List'!$K128="", "", 'Stock List'!$K128)</f>
        <v/>
      </c>
      <c r="BE128" s="106">
        <f>IFERROR(ROUND(((INDEX('Stock List'!$M$11:$M$1010, MATCH(L128, 'Stock List'!$K$11:$K$1010, 0))/INDEX('Stock List'!$L$11:$L$1010, MATCH(L128, 'Stock List'!$K$11:$K$1010, 0)))*K128), 2), 0)</f>
        <v>0</v>
      </c>
      <c r="BF128" s="20"/>
      <c r="BG128" s="20">
        <f>IFERROR(ROUND(((INDEX('Stock List'!$M$11:$M$1010, MATCH(N128, 'Stock List'!$K$11:$K$1010, 0))/INDEX('Stock List'!$L$11:$L$1010, MATCH(N128, 'Stock List'!$K$11:$K$1010, 0)))*M128), 2), 0)</f>
        <v>0</v>
      </c>
      <c r="BH128" s="20"/>
      <c r="BI128" s="20">
        <f>IFERROR(ROUND(((INDEX('Stock List'!$M$11:$M$1010, MATCH(P128, 'Stock List'!$K$11:$K$1010, 0))/INDEX('Stock List'!$L$11:$L$1010, MATCH(P128, 'Stock List'!$K$11:$K$1010, 0)))*O128), 2), 0)</f>
        <v>0</v>
      </c>
      <c r="BJ128" s="20"/>
      <c r="BK128" s="20">
        <f>IFERROR(ROUND(((INDEX('Stock List'!$M$11:$M$1010, MATCH(R128, 'Stock List'!$K$11:$K$1010, 0))/INDEX('Stock List'!$L$11:$L$1010, MATCH(R128, 'Stock List'!$K$11:$K$1010, 0)))*Q128), 2), 0)</f>
        <v>0</v>
      </c>
      <c r="BL128" s="20"/>
      <c r="BM128" s="20">
        <f>IFERROR(ROUND(((INDEX('Stock List'!$M$11:$M$1010, MATCH(T128, 'Stock List'!$K$11:$K$1010, 0))/INDEX('Stock List'!$L$11:$L$1010, MATCH(T128, 'Stock List'!$K$11:$K$1010, 0)))*S128), 2), 0)</f>
        <v>0</v>
      </c>
      <c r="BN128" s="20"/>
      <c r="BO128" s="20">
        <f>IFERROR(ROUND(((INDEX('Stock List'!$M$11:$M$1010, MATCH(V128, 'Stock List'!$K$11:$K$1010, 0))/INDEX('Stock List'!$L$11:$L$1010, MATCH(V128, 'Stock List'!$K$11:$K$1010, 0)))*U128), 2), 0)</f>
        <v>0</v>
      </c>
      <c r="BP128" s="20"/>
      <c r="BQ128" s="20">
        <f>IFERROR(ROUND(((INDEX('Stock List'!$M$11:$M$1010, MATCH(X128, 'Stock List'!$K$11:$K$1010, 0))/INDEX('Stock List'!$L$11:$L$1010, MATCH(X128, 'Stock List'!$K$11:$K$1010, 0)))*W128), 2), 0)</f>
        <v>0</v>
      </c>
      <c r="BR128" s="20"/>
      <c r="BS128" s="20">
        <f>IFERROR(ROUND(((INDEX('Stock List'!$M$11:$M$1010, MATCH(Z128, 'Stock List'!$K$11:$K$1010, 0))/INDEX('Stock List'!$L$11:$L$1010, MATCH(Z128, 'Stock List'!$K$11:$K$1010, 0)))*Y128), 2), 0)</f>
        <v>0</v>
      </c>
      <c r="BT128" s="20"/>
      <c r="BU128" s="20">
        <f>IFERROR(ROUND(((INDEX('Stock List'!$M$11:$M$1010, MATCH(AB128, 'Stock List'!$K$11:$K$1010, 0))/INDEX('Stock List'!$L$11:$L$1010, MATCH(AB128, 'Stock List'!$K$11:$K$1010, 0)))*AA128), 2), 0)</f>
        <v>0</v>
      </c>
      <c r="BV128" s="20"/>
      <c r="BW128" s="20">
        <f>IFERROR(ROUND(((INDEX('Stock List'!$M$11:$M$1010, MATCH(AD128, 'Stock List'!$K$11:$K$1010, 0))/INDEX('Stock List'!$L$11:$L$1010, MATCH(AD128, 'Stock List'!$K$11:$K$1010, 0)))*AC128), 2), 0)</f>
        <v>0</v>
      </c>
      <c r="BX128" s="20"/>
      <c r="BY128" s="20">
        <f>IFERROR(ROUND(((INDEX('Stock List'!$M$11:$M$1010, MATCH(AF128, 'Stock List'!$K$11:$K$1010, 0))/INDEX('Stock List'!$L$11:$L$1010, MATCH(AF128, 'Stock List'!$K$11:$K$1010, 0)))*AE128), 2), 0)</f>
        <v>0</v>
      </c>
      <c r="BZ128" s="20"/>
      <c r="CA128" s="20">
        <f>IFERROR(ROUND(((INDEX('Stock List'!$M$11:$M$1010, MATCH(AH128, 'Stock List'!$K$11:$K$1010, 0))/INDEX('Stock List'!$L$11:$L$1010, MATCH(AH128, 'Stock List'!$K$11:$K$1010, 0)))*AG128), 2), 0)</f>
        <v>0</v>
      </c>
      <c r="CB128" s="20"/>
      <c r="CC128" s="20">
        <f>IFERROR(ROUND(((INDEX('Stock List'!$M$11:$M$1010, MATCH(AJ128, 'Stock List'!$K$11:$K$1010, 0))/INDEX('Stock List'!$L$11:$L$1010, MATCH(AJ128, 'Stock List'!$K$11:$K$1010, 0)))*AI128), 2), 0)</f>
        <v>0</v>
      </c>
      <c r="CD128" s="20"/>
      <c r="CE128" s="20">
        <f>IFERROR(ROUND(((INDEX('Stock List'!$M$11:$M$1010, MATCH(AL128, 'Stock List'!$K$11:$K$1010, 0))/INDEX('Stock List'!$L$11:$L$1010, MATCH(AL128, 'Stock List'!$K$11:$K$1010, 0)))*AK128), 2), 0)</f>
        <v>0</v>
      </c>
      <c r="CF128" s="20"/>
      <c r="CG128" s="20">
        <f>IFERROR(ROUND(((INDEX('Stock List'!$M$11:$M$1010, MATCH(AN128, 'Stock List'!$K$11:$K$1010, 0))/INDEX('Stock List'!$L$11:$L$1010, MATCH(AN128, 'Stock List'!$K$11:$K$1010, 0)))*AM128), 2), 0)</f>
        <v>0</v>
      </c>
      <c r="CH128" s="20"/>
      <c r="CI128" s="20">
        <f>IFERROR(ROUND(((INDEX('Stock List'!$M$11:$M$1010, MATCH(AP128, 'Stock List'!$K$11:$K$1010, 0))/INDEX('Stock List'!$L$11:$L$1010, MATCH(AP128, 'Stock List'!$K$11:$K$1010, 0)))*AO128), 2), 0)</f>
        <v>0</v>
      </c>
      <c r="CJ128" s="20"/>
      <c r="CK128" s="20">
        <f>IFERROR(ROUND(((INDEX('Stock List'!$M$11:$M$1010, MATCH(AR128, 'Stock List'!$K$11:$K$1010, 0))/INDEX('Stock List'!$L$11:$L$1010, MATCH(AR128, 'Stock List'!$K$11:$K$1010, 0)))*AQ128), 2), 0)</f>
        <v>0</v>
      </c>
      <c r="CL128" s="20"/>
      <c r="CM128" s="20">
        <f>IFERROR(ROUND(((INDEX('Stock List'!$M$11:$M$1010, MATCH(AT128, 'Stock List'!$K$11:$K$1010, 0))/INDEX('Stock List'!$L$11:$L$1010, MATCH(AT128, 'Stock List'!$K$11:$K$1010, 0)))*AS128), 2), 0)</f>
        <v>0</v>
      </c>
      <c r="CN128" s="20"/>
      <c r="CO128" s="20">
        <f>IFERROR(ROUND(((INDEX('Stock List'!$M$11:$M$1010, MATCH(AV128, 'Stock List'!$K$11:$K$1010, 0))/INDEX('Stock List'!$L$11:$L$1010, MATCH(AV128, 'Stock List'!$K$11:$K$1010, 0)))*AU128), 2), 0)</f>
        <v>0</v>
      </c>
      <c r="CP128" s="20"/>
      <c r="CQ128" s="20">
        <f>IFERROR(ROUND(((INDEX('Stock List'!$M$11:$M$1010, MATCH(AX128, 'Stock List'!$K$11:$K$1010, 0))/INDEX('Stock List'!$L$11:$L$1010, MATCH(AX128, 'Stock List'!$K$11:$K$1010, 0)))*AW128), 2), 0)</f>
        <v>0</v>
      </c>
      <c r="CR128" s="22"/>
      <c r="CT128" s="106" t="str">
        <f t="shared" si="94"/>
        <v/>
      </c>
      <c r="CU128" s="22" t="str">
        <f t="shared" si="95"/>
        <v/>
      </c>
      <c r="CX128" s="106" t="str">
        <f t="shared" si="96"/>
        <v/>
      </c>
      <c r="CY128" s="20" t="str">
        <f t="shared" si="97"/>
        <v/>
      </c>
      <c r="CZ128" s="22" t="str">
        <f t="shared" si="98"/>
        <v/>
      </c>
      <c r="DB128" s="76" t="str">
        <f>IF($H128="", "", COUNTIF($G$11:$G$1010, "&gt;"&amp;$G128)+1+COUNTIF($G$11:$G128, $G128)-1)</f>
        <v/>
      </c>
      <c r="DC128" s="76" t="str">
        <f>IF($H128="", "", COUNTIF($CZ$11:$CZ$1010, "&gt;"&amp;$CZ128)+1+COUNTIF($CZ$11:$CZ128, $CZ128)-1)</f>
        <v/>
      </c>
      <c r="DE128" s="147" t="str">
        <f t="shared" si="99"/>
        <v/>
      </c>
      <c r="DF128" s="148"/>
      <c r="DG128" s="19" t="str">
        <f t="shared" si="100"/>
        <v/>
      </c>
      <c r="DH128" s="153" t="str">
        <f t="shared" si="101"/>
        <v/>
      </c>
      <c r="DI128" s="19" t="str">
        <f t="shared" si="53"/>
        <v/>
      </c>
      <c r="DJ128" s="153" t="str">
        <f t="shared" si="54"/>
        <v/>
      </c>
      <c r="DK128" s="19" t="str">
        <f t="shared" si="55"/>
        <v/>
      </c>
      <c r="DL128" s="153" t="str">
        <f t="shared" si="56"/>
        <v/>
      </c>
      <c r="DM128" s="19" t="str">
        <f t="shared" si="57"/>
        <v/>
      </c>
      <c r="DN128" s="153" t="str">
        <f t="shared" si="58"/>
        <v/>
      </c>
      <c r="DO128" s="19" t="str">
        <f t="shared" si="59"/>
        <v/>
      </c>
      <c r="DP128" s="153" t="str">
        <f t="shared" si="60"/>
        <v/>
      </c>
      <c r="DQ128" s="19" t="str">
        <f t="shared" si="61"/>
        <v/>
      </c>
      <c r="DR128" s="153" t="str">
        <f t="shared" si="62"/>
        <v/>
      </c>
      <c r="DS128" s="19" t="str">
        <f t="shared" si="63"/>
        <v/>
      </c>
      <c r="DT128" s="153" t="str">
        <f t="shared" si="64"/>
        <v/>
      </c>
      <c r="DU128" s="19" t="str">
        <f t="shared" si="65"/>
        <v/>
      </c>
      <c r="DV128" s="153" t="str">
        <f t="shared" si="66"/>
        <v/>
      </c>
      <c r="DW128" s="19" t="str">
        <f t="shared" si="67"/>
        <v/>
      </c>
      <c r="DX128" s="153" t="str">
        <f t="shared" si="68"/>
        <v/>
      </c>
      <c r="DY128" s="19" t="str">
        <f t="shared" si="69"/>
        <v/>
      </c>
      <c r="DZ128" s="153" t="str">
        <f t="shared" si="70"/>
        <v/>
      </c>
      <c r="EA128" s="19" t="str">
        <f t="shared" si="71"/>
        <v/>
      </c>
      <c r="EB128" s="153" t="str">
        <f t="shared" si="72"/>
        <v/>
      </c>
      <c r="EC128" s="19" t="str">
        <f t="shared" si="73"/>
        <v/>
      </c>
      <c r="ED128" s="153" t="str">
        <f t="shared" si="74"/>
        <v/>
      </c>
      <c r="EE128" s="19" t="str">
        <f t="shared" si="75"/>
        <v/>
      </c>
      <c r="EF128" s="153" t="str">
        <f t="shared" si="76"/>
        <v/>
      </c>
      <c r="EG128" s="19" t="str">
        <f t="shared" si="77"/>
        <v/>
      </c>
      <c r="EH128" s="153" t="str">
        <f t="shared" si="78"/>
        <v/>
      </c>
      <c r="EI128" s="19" t="str">
        <f t="shared" si="79"/>
        <v/>
      </c>
      <c r="EJ128" s="153" t="str">
        <f t="shared" si="80"/>
        <v/>
      </c>
      <c r="EK128" s="19" t="str">
        <f t="shared" si="81"/>
        <v/>
      </c>
      <c r="EL128" s="153" t="str">
        <f t="shared" si="82"/>
        <v/>
      </c>
      <c r="EM128" s="19" t="str">
        <f t="shared" si="83"/>
        <v/>
      </c>
      <c r="EN128" s="153" t="str">
        <f t="shared" si="84"/>
        <v/>
      </c>
      <c r="EO128" s="19" t="str">
        <f t="shared" si="85"/>
        <v/>
      </c>
      <c r="EP128" s="153" t="str">
        <f t="shared" si="86"/>
        <v/>
      </c>
      <c r="EQ128" s="19" t="str">
        <f t="shared" si="87"/>
        <v/>
      </c>
      <c r="ER128" s="153" t="str">
        <f t="shared" si="88"/>
        <v/>
      </c>
      <c r="ES128" s="19" t="str">
        <f t="shared" si="89"/>
        <v/>
      </c>
      <c r="ET128" s="153" t="str">
        <f t="shared" si="90"/>
        <v/>
      </c>
    </row>
    <row r="129" spans="1:150" x14ac:dyDescent="0.25">
      <c r="A129" s="31"/>
      <c r="B129" s="91" t="str">
        <f t="shared" si="91"/>
        <v/>
      </c>
      <c r="C129" s="20" t="str">
        <f t="shared" si="51"/>
        <v/>
      </c>
      <c r="D129" s="97" t="str">
        <f t="shared" si="52"/>
        <v/>
      </c>
      <c r="E129" s="62" t="str">
        <f t="shared" si="92"/>
        <v/>
      </c>
      <c r="F129" s="31"/>
      <c r="G129" s="282"/>
      <c r="H129" s="283"/>
      <c r="I129" s="284"/>
      <c r="J129" s="285"/>
      <c r="K129" s="286"/>
      <c r="L129" s="287"/>
      <c r="M129" s="288"/>
      <c r="N129" s="287"/>
      <c r="O129" s="288"/>
      <c r="P129" s="287"/>
      <c r="Q129" s="288"/>
      <c r="R129" s="287"/>
      <c r="S129" s="288"/>
      <c r="T129" s="287"/>
      <c r="U129" s="288"/>
      <c r="V129" s="287"/>
      <c r="W129" s="288"/>
      <c r="X129" s="287"/>
      <c r="Y129" s="288"/>
      <c r="Z129" s="287"/>
      <c r="AA129" s="288"/>
      <c r="AB129" s="287"/>
      <c r="AC129" s="288"/>
      <c r="AD129" s="287"/>
      <c r="AE129" s="288"/>
      <c r="AF129" s="287"/>
      <c r="AG129" s="288"/>
      <c r="AH129" s="287"/>
      <c r="AI129" s="288"/>
      <c r="AJ129" s="287"/>
      <c r="AK129" s="288"/>
      <c r="AL129" s="287"/>
      <c r="AM129" s="288"/>
      <c r="AN129" s="287"/>
      <c r="AO129" s="288"/>
      <c r="AP129" s="287"/>
      <c r="AQ129" s="288"/>
      <c r="AR129" s="287"/>
      <c r="AS129" s="288"/>
      <c r="AT129" s="287"/>
      <c r="AU129" s="288"/>
      <c r="AV129" s="287"/>
      <c r="AW129" s="288"/>
      <c r="AX129" s="287"/>
      <c r="AY129" s="31"/>
      <c r="BA129" s="76" t="str">
        <f t="shared" si="93"/>
        <v/>
      </c>
      <c r="BC129" s="76" t="str">
        <f>IF('Stock List'!$K129="", "", 'Stock List'!$K129)</f>
        <v/>
      </c>
      <c r="BE129" s="106">
        <f>IFERROR(ROUND(((INDEX('Stock List'!$M$11:$M$1010, MATCH(L129, 'Stock List'!$K$11:$K$1010, 0))/INDEX('Stock List'!$L$11:$L$1010, MATCH(L129, 'Stock List'!$K$11:$K$1010, 0)))*K129), 2), 0)</f>
        <v>0</v>
      </c>
      <c r="BF129" s="20"/>
      <c r="BG129" s="20">
        <f>IFERROR(ROUND(((INDEX('Stock List'!$M$11:$M$1010, MATCH(N129, 'Stock List'!$K$11:$K$1010, 0))/INDEX('Stock List'!$L$11:$L$1010, MATCH(N129, 'Stock List'!$K$11:$K$1010, 0)))*M129), 2), 0)</f>
        <v>0</v>
      </c>
      <c r="BH129" s="20"/>
      <c r="BI129" s="20">
        <f>IFERROR(ROUND(((INDEX('Stock List'!$M$11:$M$1010, MATCH(P129, 'Stock List'!$K$11:$K$1010, 0))/INDEX('Stock List'!$L$11:$L$1010, MATCH(P129, 'Stock List'!$K$11:$K$1010, 0)))*O129), 2), 0)</f>
        <v>0</v>
      </c>
      <c r="BJ129" s="20"/>
      <c r="BK129" s="20">
        <f>IFERROR(ROUND(((INDEX('Stock List'!$M$11:$M$1010, MATCH(R129, 'Stock List'!$K$11:$K$1010, 0))/INDEX('Stock List'!$L$11:$L$1010, MATCH(R129, 'Stock List'!$K$11:$K$1010, 0)))*Q129), 2), 0)</f>
        <v>0</v>
      </c>
      <c r="BL129" s="20"/>
      <c r="BM129" s="20">
        <f>IFERROR(ROUND(((INDEX('Stock List'!$M$11:$M$1010, MATCH(T129, 'Stock List'!$K$11:$K$1010, 0))/INDEX('Stock List'!$L$11:$L$1010, MATCH(T129, 'Stock List'!$K$11:$K$1010, 0)))*S129), 2), 0)</f>
        <v>0</v>
      </c>
      <c r="BN129" s="20"/>
      <c r="BO129" s="20">
        <f>IFERROR(ROUND(((INDEX('Stock List'!$M$11:$M$1010, MATCH(V129, 'Stock List'!$K$11:$K$1010, 0))/INDEX('Stock List'!$L$11:$L$1010, MATCH(V129, 'Stock List'!$K$11:$K$1010, 0)))*U129), 2), 0)</f>
        <v>0</v>
      </c>
      <c r="BP129" s="20"/>
      <c r="BQ129" s="20">
        <f>IFERROR(ROUND(((INDEX('Stock List'!$M$11:$M$1010, MATCH(X129, 'Stock List'!$K$11:$K$1010, 0))/INDEX('Stock List'!$L$11:$L$1010, MATCH(X129, 'Stock List'!$K$11:$K$1010, 0)))*W129), 2), 0)</f>
        <v>0</v>
      </c>
      <c r="BR129" s="20"/>
      <c r="BS129" s="20">
        <f>IFERROR(ROUND(((INDEX('Stock List'!$M$11:$M$1010, MATCH(Z129, 'Stock List'!$K$11:$K$1010, 0))/INDEX('Stock List'!$L$11:$L$1010, MATCH(Z129, 'Stock List'!$K$11:$K$1010, 0)))*Y129), 2), 0)</f>
        <v>0</v>
      </c>
      <c r="BT129" s="20"/>
      <c r="BU129" s="20">
        <f>IFERROR(ROUND(((INDEX('Stock List'!$M$11:$M$1010, MATCH(AB129, 'Stock List'!$K$11:$K$1010, 0))/INDEX('Stock List'!$L$11:$L$1010, MATCH(AB129, 'Stock List'!$K$11:$K$1010, 0)))*AA129), 2), 0)</f>
        <v>0</v>
      </c>
      <c r="BV129" s="20"/>
      <c r="BW129" s="20">
        <f>IFERROR(ROUND(((INDEX('Stock List'!$M$11:$M$1010, MATCH(AD129, 'Stock List'!$K$11:$K$1010, 0))/INDEX('Stock List'!$L$11:$L$1010, MATCH(AD129, 'Stock List'!$K$11:$K$1010, 0)))*AC129), 2), 0)</f>
        <v>0</v>
      </c>
      <c r="BX129" s="20"/>
      <c r="BY129" s="20">
        <f>IFERROR(ROUND(((INDEX('Stock List'!$M$11:$M$1010, MATCH(AF129, 'Stock List'!$K$11:$K$1010, 0))/INDEX('Stock List'!$L$11:$L$1010, MATCH(AF129, 'Stock List'!$K$11:$K$1010, 0)))*AE129), 2), 0)</f>
        <v>0</v>
      </c>
      <c r="BZ129" s="20"/>
      <c r="CA129" s="20">
        <f>IFERROR(ROUND(((INDEX('Stock List'!$M$11:$M$1010, MATCH(AH129, 'Stock List'!$K$11:$K$1010, 0))/INDEX('Stock List'!$L$11:$L$1010, MATCH(AH129, 'Stock List'!$K$11:$K$1010, 0)))*AG129), 2), 0)</f>
        <v>0</v>
      </c>
      <c r="CB129" s="20"/>
      <c r="CC129" s="20">
        <f>IFERROR(ROUND(((INDEX('Stock List'!$M$11:$M$1010, MATCH(AJ129, 'Stock List'!$K$11:$K$1010, 0))/INDEX('Stock List'!$L$11:$L$1010, MATCH(AJ129, 'Stock List'!$K$11:$K$1010, 0)))*AI129), 2), 0)</f>
        <v>0</v>
      </c>
      <c r="CD129" s="20"/>
      <c r="CE129" s="20">
        <f>IFERROR(ROUND(((INDEX('Stock List'!$M$11:$M$1010, MATCH(AL129, 'Stock List'!$K$11:$K$1010, 0))/INDEX('Stock List'!$L$11:$L$1010, MATCH(AL129, 'Stock List'!$K$11:$K$1010, 0)))*AK129), 2), 0)</f>
        <v>0</v>
      </c>
      <c r="CF129" s="20"/>
      <c r="CG129" s="20">
        <f>IFERROR(ROUND(((INDEX('Stock List'!$M$11:$M$1010, MATCH(AN129, 'Stock List'!$K$11:$K$1010, 0))/INDEX('Stock List'!$L$11:$L$1010, MATCH(AN129, 'Stock List'!$K$11:$K$1010, 0)))*AM129), 2), 0)</f>
        <v>0</v>
      </c>
      <c r="CH129" s="20"/>
      <c r="CI129" s="20">
        <f>IFERROR(ROUND(((INDEX('Stock List'!$M$11:$M$1010, MATCH(AP129, 'Stock List'!$K$11:$K$1010, 0))/INDEX('Stock List'!$L$11:$L$1010, MATCH(AP129, 'Stock List'!$K$11:$K$1010, 0)))*AO129), 2), 0)</f>
        <v>0</v>
      </c>
      <c r="CJ129" s="20"/>
      <c r="CK129" s="20">
        <f>IFERROR(ROUND(((INDEX('Stock List'!$M$11:$M$1010, MATCH(AR129, 'Stock List'!$K$11:$K$1010, 0))/INDEX('Stock List'!$L$11:$L$1010, MATCH(AR129, 'Stock List'!$K$11:$K$1010, 0)))*AQ129), 2), 0)</f>
        <v>0</v>
      </c>
      <c r="CL129" s="20"/>
      <c r="CM129" s="20">
        <f>IFERROR(ROUND(((INDEX('Stock List'!$M$11:$M$1010, MATCH(AT129, 'Stock List'!$K$11:$K$1010, 0))/INDEX('Stock List'!$L$11:$L$1010, MATCH(AT129, 'Stock List'!$K$11:$K$1010, 0)))*AS129), 2), 0)</f>
        <v>0</v>
      </c>
      <c r="CN129" s="20"/>
      <c r="CO129" s="20">
        <f>IFERROR(ROUND(((INDEX('Stock List'!$M$11:$M$1010, MATCH(AV129, 'Stock List'!$K$11:$K$1010, 0))/INDEX('Stock List'!$L$11:$L$1010, MATCH(AV129, 'Stock List'!$K$11:$K$1010, 0)))*AU129), 2), 0)</f>
        <v>0</v>
      </c>
      <c r="CP129" s="20"/>
      <c r="CQ129" s="20">
        <f>IFERROR(ROUND(((INDEX('Stock List'!$M$11:$M$1010, MATCH(AX129, 'Stock List'!$K$11:$K$1010, 0))/INDEX('Stock List'!$L$11:$L$1010, MATCH(AX129, 'Stock List'!$K$11:$K$1010, 0)))*AW129), 2), 0)</f>
        <v>0</v>
      </c>
      <c r="CR129" s="22"/>
      <c r="CT129" s="106" t="str">
        <f t="shared" si="94"/>
        <v/>
      </c>
      <c r="CU129" s="22" t="str">
        <f t="shared" si="95"/>
        <v/>
      </c>
      <c r="CX129" s="106" t="str">
        <f t="shared" si="96"/>
        <v/>
      </c>
      <c r="CY129" s="20" t="str">
        <f t="shared" si="97"/>
        <v/>
      </c>
      <c r="CZ129" s="22" t="str">
        <f t="shared" si="98"/>
        <v/>
      </c>
      <c r="DB129" s="76" t="str">
        <f>IF($H129="", "", COUNTIF($G$11:$G$1010, "&gt;"&amp;$G129)+1+COUNTIF($G$11:$G129, $G129)-1)</f>
        <v/>
      </c>
      <c r="DC129" s="76" t="str">
        <f>IF($H129="", "", COUNTIF($CZ$11:$CZ$1010, "&gt;"&amp;$CZ129)+1+COUNTIF($CZ$11:$CZ129, $CZ129)-1)</f>
        <v/>
      </c>
      <c r="DE129" s="147" t="str">
        <f t="shared" si="99"/>
        <v/>
      </c>
      <c r="DF129" s="148"/>
      <c r="DG129" s="19" t="str">
        <f t="shared" si="100"/>
        <v/>
      </c>
      <c r="DH129" s="153" t="str">
        <f t="shared" si="101"/>
        <v/>
      </c>
      <c r="DI129" s="19" t="str">
        <f t="shared" si="53"/>
        <v/>
      </c>
      <c r="DJ129" s="153" t="str">
        <f t="shared" si="54"/>
        <v/>
      </c>
      <c r="DK129" s="19" t="str">
        <f t="shared" si="55"/>
        <v/>
      </c>
      <c r="DL129" s="153" t="str">
        <f t="shared" si="56"/>
        <v/>
      </c>
      <c r="DM129" s="19" t="str">
        <f t="shared" si="57"/>
        <v/>
      </c>
      <c r="DN129" s="153" t="str">
        <f t="shared" si="58"/>
        <v/>
      </c>
      <c r="DO129" s="19" t="str">
        <f t="shared" si="59"/>
        <v/>
      </c>
      <c r="DP129" s="153" t="str">
        <f t="shared" si="60"/>
        <v/>
      </c>
      <c r="DQ129" s="19" t="str">
        <f t="shared" si="61"/>
        <v/>
      </c>
      <c r="DR129" s="153" t="str">
        <f t="shared" si="62"/>
        <v/>
      </c>
      <c r="DS129" s="19" t="str">
        <f t="shared" si="63"/>
        <v/>
      </c>
      <c r="DT129" s="153" t="str">
        <f t="shared" si="64"/>
        <v/>
      </c>
      <c r="DU129" s="19" t="str">
        <f t="shared" si="65"/>
        <v/>
      </c>
      <c r="DV129" s="153" t="str">
        <f t="shared" si="66"/>
        <v/>
      </c>
      <c r="DW129" s="19" t="str">
        <f t="shared" si="67"/>
        <v/>
      </c>
      <c r="DX129" s="153" t="str">
        <f t="shared" si="68"/>
        <v/>
      </c>
      <c r="DY129" s="19" t="str">
        <f t="shared" si="69"/>
        <v/>
      </c>
      <c r="DZ129" s="153" t="str">
        <f t="shared" si="70"/>
        <v/>
      </c>
      <c r="EA129" s="19" t="str">
        <f t="shared" si="71"/>
        <v/>
      </c>
      <c r="EB129" s="153" t="str">
        <f t="shared" si="72"/>
        <v/>
      </c>
      <c r="EC129" s="19" t="str">
        <f t="shared" si="73"/>
        <v/>
      </c>
      <c r="ED129" s="153" t="str">
        <f t="shared" si="74"/>
        <v/>
      </c>
      <c r="EE129" s="19" t="str">
        <f t="shared" si="75"/>
        <v/>
      </c>
      <c r="EF129" s="153" t="str">
        <f t="shared" si="76"/>
        <v/>
      </c>
      <c r="EG129" s="19" t="str">
        <f t="shared" si="77"/>
        <v/>
      </c>
      <c r="EH129" s="153" t="str">
        <f t="shared" si="78"/>
        <v/>
      </c>
      <c r="EI129" s="19" t="str">
        <f t="shared" si="79"/>
        <v/>
      </c>
      <c r="EJ129" s="153" t="str">
        <f t="shared" si="80"/>
        <v/>
      </c>
      <c r="EK129" s="19" t="str">
        <f t="shared" si="81"/>
        <v/>
      </c>
      <c r="EL129" s="153" t="str">
        <f t="shared" si="82"/>
        <v/>
      </c>
      <c r="EM129" s="19" t="str">
        <f t="shared" si="83"/>
        <v/>
      </c>
      <c r="EN129" s="153" t="str">
        <f t="shared" si="84"/>
        <v/>
      </c>
      <c r="EO129" s="19" t="str">
        <f t="shared" si="85"/>
        <v/>
      </c>
      <c r="EP129" s="153" t="str">
        <f t="shared" si="86"/>
        <v/>
      </c>
      <c r="EQ129" s="19" t="str">
        <f t="shared" si="87"/>
        <v/>
      </c>
      <c r="ER129" s="153" t="str">
        <f t="shared" si="88"/>
        <v/>
      </c>
      <c r="ES129" s="19" t="str">
        <f t="shared" si="89"/>
        <v/>
      </c>
      <c r="ET129" s="153" t="str">
        <f t="shared" si="90"/>
        <v/>
      </c>
    </row>
    <row r="130" spans="1:150" x14ac:dyDescent="0.25">
      <c r="A130" s="31"/>
      <c r="B130" s="91" t="str">
        <f t="shared" si="91"/>
        <v/>
      </c>
      <c r="C130" s="20" t="str">
        <f t="shared" si="51"/>
        <v/>
      </c>
      <c r="D130" s="97" t="str">
        <f t="shared" si="52"/>
        <v/>
      </c>
      <c r="E130" s="62" t="str">
        <f t="shared" si="92"/>
        <v/>
      </c>
      <c r="F130" s="31"/>
      <c r="G130" s="282"/>
      <c r="H130" s="283"/>
      <c r="I130" s="284"/>
      <c r="J130" s="285"/>
      <c r="K130" s="286"/>
      <c r="L130" s="287"/>
      <c r="M130" s="288"/>
      <c r="N130" s="287"/>
      <c r="O130" s="288"/>
      <c r="P130" s="287"/>
      <c r="Q130" s="288"/>
      <c r="R130" s="287"/>
      <c r="S130" s="288"/>
      <c r="T130" s="287"/>
      <c r="U130" s="288"/>
      <c r="V130" s="287"/>
      <c r="W130" s="288"/>
      <c r="X130" s="287"/>
      <c r="Y130" s="288"/>
      <c r="Z130" s="287"/>
      <c r="AA130" s="288"/>
      <c r="AB130" s="287"/>
      <c r="AC130" s="288"/>
      <c r="AD130" s="287"/>
      <c r="AE130" s="288"/>
      <c r="AF130" s="287"/>
      <c r="AG130" s="288"/>
      <c r="AH130" s="287"/>
      <c r="AI130" s="288"/>
      <c r="AJ130" s="287"/>
      <c r="AK130" s="288"/>
      <c r="AL130" s="287"/>
      <c r="AM130" s="288"/>
      <c r="AN130" s="287"/>
      <c r="AO130" s="288"/>
      <c r="AP130" s="287"/>
      <c r="AQ130" s="288"/>
      <c r="AR130" s="287"/>
      <c r="AS130" s="288"/>
      <c r="AT130" s="287"/>
      <c r="AU130" s="288"/>
      <c r="AV130" s="287"/>
      <c r="AW130" s="288"/>
      <c r="AX130" s="287"/>
      <c r="AY130" s="31"/>
      <c r="BA130" s="76" t="str">
        <f t="shared" si="93"/>
        <v/>
      </c>
      <c r="BC130" s="76" t="str">
        <f>IF('Stock List'!$K130="", "", 'Stock List'!$K130)</f>
        <v/>
      </c>
      <c r="BE130" s="106">
        <f>IFERROR(ROUND(((INDEX('Stock List'!$M$11:$M$1010, MATCH(L130, 'Stock List'!$K$11:$K$1010, 0))/INDEX('Stock List'!$L$11:$L$1010, MATCH(L130, 'Stock List'!$K$11:$K$1010, 0)))*K130), 2), 0)</f>
        <v>0</v>
      </c>
      <c r="BF130" s="20"/>
      <c r="BG130" s="20">
        <f>IFERROR(ROUND(((INDEX('Stock List'!$M$11:$M$1010, MATCH(N130, 'Stock List'!$K$11:$K$1010, 0))/INDEX('Stock List'!$L$11:$L$1010, MATCH(N130, 'Stock List'!$K$11:$K$1010, 0)))*M130), 2), 0)</f>
        <v>0</v>
      </c>
      <c r="BH130" s="20"/>
      <c r="BI130" s="20">
        <f>IFERROR(ROUND(((INDEX('Stock List'!$M$11:$M$1010, MATCH(P130, 'Stock List'!$K$11:$K$1010, 0))/INDEX('Stock List'!$L$11:$L$1010, MATCH(P130, 'Stock List'!$K$11:$K$1010, 0)))*O130), 2), 0)</f>
        <v>0</v>
      </c>
      <c r="BJ130" s="20"/>
      <c r="BK130" s="20">
        <f>IFERROR(ROUND(((INDEX('Stock List'!$M$11:$M$1010, MATCH(R130, 'Stock List'!$K$11:$K$1010, 0))/INDEX('Stock List'!$L$11:$L$1010, MATCH(R130, 'Stock List'!$K$11:$K$1010, 0)))*Q130), 2), 0)</f>
        <v>0</v>
      </c>
      <c r="BL130" s="20"/>
      <c r="BM130" s="20">
        <f>IFERROR(ROUND(((INDEX('Stock List'!$M$11:$M$1010, MATCH(T130, 'Stock List'!$K$11:$K$1010, 0))/INDEX('Stock List'!$L$11:$L$1010, MATCH(T130, 'Stock List'!$K$11:$K$1010, 0)))*S130), 2), 0)</f>
        <v>0</v>
      </c>
      <c r="BN130" s="20"/>
      <c r="BO130" s="20">
        <f>IFERROR(ROUND(((INDEX('Stock List'!$M$11:$M$1010, MATCH(V130, 'Stock List'!$K$11:$K$1010, 0))/INDEX('Stock List'!$L$11:$L$1010, MATCH(V130, 'Stock List'!$K$11:$K$1010, 0)))*U130), 2), 0)</f>
        <v>0</v>
      </c>
      <c r="BP130" s="20"/>
      <c r="BQ130" s="20">
        <f>IFERROR(ROUND(((INDEX('Stock List'!$M$11:$M$1010, MATCH(X130, 'Stock List'!$K$11:$K$1010, 0))/INDEX('Stock List'!$L$11:$L$1010, MATCH(X130, 'Stock List'!$K$11:$K$1010, 0)))*W130), 2), 0)</f>
        <v>0</v>
      </c>
      <c r="BR130" s="20"/>
      <c r="BS130" s="20">
        <f>IFERROR(ROUND(((INDEX('Stock List'!$M$11:$M$1010, MATCH(Z130, 'Stock List'!$K$11:$K$1010, 0))/INDEX('Stock List'!$L$11:$L$1010, MATCH(Z130, 'Stock List'!$K$11:$K$1010, 0)))*Y130), 2), 0)</f>
        <v>0</v>
      </c>
      <c r="BT130" s="20"/>
      <c r="BU130" s="20">
        <f>IFERROR(ROUND(((INDEX('Stock List'!$M$11:$M$1010, MATCH(AB130, 'Stock List'!$K$11:$K$1010, 0))/INDEX('Stock List'!$L$11:$L$1010, MATCH(AB130, 'Stock List'!$K$11:$K$1010, 0)))*AA130), 2), 0)</f>
        <v>0</v>
      </c>
      <c r="BV130" s="20"/>
      <c r="BW130" s="20">
        <f>IFERROR(ROUND(((INDEX('Stock List'!$M$11:$M$1010, MATCH(AD130, 'Stock List'!$K$11:$K$1010, 0))/INDEX('Stock List'!$L$11:$L$1010, MATCH(AD130, 'Stock List'!$K$11:$K$1010, 0)))*AC130), 2), 0)</f>
        <v>0</v>
      </c>
      <c r="BX130" s="20"/>
      <c r="BY130" s="20">
        <f>IFERROR(ROUND(((INDEX('Stock List'!$M$11:$M$1010, MATCH(AF130, 'Stock List'!$K$11:$K$1010, 0))/INDEX('Stock List'!$L$11:$L$1010, MATCH(AF130, 'Stock List'!$K$11:$K$1010, 0)))*AE130), 2), 0)</f>
        <v>0</v>
      </c>
      <c r="BZ130" s="20"/>
      <c r="CA130" s="20">
        <f>IFERROR(ROUND(((INDEX('Stock List'!$M$11:$M$1010, MATCH(AH130, 'Stock List'!$K$11:$K$1010, 0))/INDEX('Stock List'!$L$11:$L$1010, MATCH(AH130, 'Stock List'!$K$11:$K$1010, 0)))*AG130), 2), 0)</f>
        <v>0</v>
      </c>
      <c r="CB130" s="20"/>
      <c r="CC130" s="20">
        <f>IFERROR(ROUND(((INDEX('Stock List'!$M$11:$M$1010, MATCH(AJ130, 'Stock List'!$K$11:$K$1010, 0))/INDEX('Stock List'!$L$11:$L$1010, MATCH(AJ130, 'Stock List'!$K$11:$K$1010, 0)))*AI130), 2), 0)</f>
        <v>0</v>
      </c>
      <c r="CD130" s="20"/>
      <c r="CE130" s="20">
        <f>IFERROR(ROUND(((INDEX('Stock List'!$M$11:$M$1010, MATCH(AL130, 'Stock List'!$K$11:$K$1010, 0))/INDEX('Stock List'!$L$11:$L$1010, MATCH(AL130, 'Stock List'!$K$11:$K$1010, 0)))*AK130), 2), 0)</f>
        <v>0</v>
      </c>
      <c r="CF130" s="20"/>
      <c r="CG130" s="20">
        <f>IFERROR(ROUND(((INDEX('Stock List'!$M$11:$M$1010, MATCH(AN130, 'Stock List'!$K$11:$K$1010, 0))/INDEX('Stock List'!$L$11:$L$1010, MATCH(AN130, 'Stock List'!$K$11:$K$1010, 0)))*AM130), 2), 0)</f>
        <v>0</v>
      </c>
      <c r="CH130" s="20"/>
      <c r="CI130" s="20">
        <f>IFERROR(ROUND(((INDEX('Stock List'!$M$11:$M$1010, MATCH(AP130, 'Stock List'!$K$11:$K$1010, 0))/INDEX('Stock List'!$L$11:$L$1010, MATCH(AP130, 'Stock List'!$K$11:$K$1010, 0)))*AO130), 2), 0)</f>
        <v>0</v>
      </c>
      <c r="CJ130" s="20"/>
      <c r="CK130" s="20">
        <f>IFERROR(ROUND(((INDEX('Stock List'!$M$11:$M$1010, MATCH(AR130, 'Stock List'!$K$11:$K$1010, 0))/INDEX('Stock List'!$L$11:$L$1010, MATCH(AR130, 'Stock List'!$K$11:$K$1010, 0)))*AQ130), 2), 0)</f>
        <v>0</v>
      </c>
      <c r="CL130" s="20"/>
      <c r="CM130" s="20">
        <f>IFERROR(ROUND(((INDEX('Stock List'!$M$11:$M$1010, MATCH(AT130, 'Stock List'!$K$11:$K$1010, 0))/INDEX('Stock List'!$L$11:$L$1010, MATCH(AT130, 'Stock List'!$K$11:$K$1010, 0)))*AS130), 2), 0)</f>
        <v>0</v>
      </c>
      <c r="CN130" s="20"/>
      <c r="CO130" s="20">
        <f>IFERROR(ROUND(((INDEX('Stock List'!$M$11:$M$1010, MATCH(AV130, 'Stock List'!$K$11:$K$1010, 0))/INDEX('Stock List'!$L$11:$L$1010, MATCH(AV130, 'Stock List'!$K$11:$K$1010, 0)))*AU130), 2), 0)</f>
        <v>0</v>
      </c>
      <c r="CP130" s="20"/>
      <c r="CQ130" s="20">
        <f>IFERROR(ROUND(((INDEX('Stock List'!$M$11:$M$1010, MATCH(AX130, 'Stock List'!$K$11:$K$1010, 0))/INDEX('Stock List'!$L$11:$L$1010, MATCH(AX130, 'Stock List'!$K$11:$K$1010, 0)))*AW130), 2), 0)</f>
        <v>0</v>
      </c>
      <c r="CR130" s="22"/>
      <c r="CT130" s="106" t="str">
        <f t="shared" si="94"/>
        <v/>
      </c>
      <c r="CU130" s="22" t="str">
        <f t="shared" si="95"/>
        <v/>
      </c>
      <c r="CX130" s="106" t="str">
        <f t="shared" si="96"/>
        <v/>
      </c>
      <c r="CY130" s="20" t="str">
        <f t="shared" si="97"/>
        <v/>
      </c>
      <c r="CZ130" s="22" t="str">
        <f t="shared" si="98"/>
        <v/>
      </c>
      <c r="DB130" s="76" t="str">
        <f>IF($H130="", "", COUNTIF($G$11:$G$1010, "&gt;"&amp;$G130)+1+COUNTIF($G$11:$G130, $G130)-1)</f>
        <v/>
      </c>
      <c r="DC130" s="76" t="str">
        <f>IF($H130="", "", COUNTIF($CZ$11:$CZ$1010, "&gt;"&amp;$CZ130)+1+COUNTIF($CZ$11:$CZ130, $CZ130)-1)</f>
        <v/>
      </c>
      <c r="DE130" s="147" t="str">
        <f t="shared" si="99"/>
        <v/>
      </c>
      <c r="DF130" s="148"/>
      <c r="DG130" s="19" t="str">
        <f t="shared" si="100"/>
        <v/>
      </c>
      <c r="DH130" s="153" t="str">
        <f t="shared" si="101"/>
        <v/>
      </c>
      <c r="DI130" s="19" t="str">
        <f t="shared" si="53"/>
        <v/>
      </c>
      <c r="DJ130" s="153" t="str">
        <f t="shared" si="54"/>
        <v/>
      </c>
      <c r="DK130" s="19" t="str">
        <f t="shared" si="55"/>
        <v/>
      </c>
      <c r="DL130" s="153" t="str">
        <f t="shared" si="56"/>
        <v/>
      </c>
      <c r="DM130" s="19" t="str">
        <f t="shared" si="57"/>
        <v/>
      </c>
      <c r="DN130" s="153" t="str">
        <f t="shared" si="58"/>
        <v/>
      </c>
      <c r="DO130" s="19" t="str">
        <f t="shared" si="59"/>
        <v/>
      </c>
      <c r="DP130" s="153" t="str">
        <f t="shared" si="60"/>
        <v/>
      </c>
      <c r="DQ130" s="19" t="str">
        <f t="shared" si="61"/>
        <v/>
      </c>
      <c r="DR130" s="153" t="str">
        <f t="shared" si="62"/>
        <v/>
      </c>
      <c r="DS130" s="19" t="str">
        <f t="shared" si="63"/>
        <v/>
      </c>
      <c r="DT130" s="153" t="str">
        <f t="shared" si="64"/>
        <v/>
      </c>
      <c r="DU130" s="19" t="str">
        <f t="shared" si="65"/>
        <v/>
      </c>
      <c r="DV130" s="153" t="str">
        <f t="shared" si="66"/>
        <v/>
      </c>
      <c r="DW130" s="19" t="str">
        <f t="shared" si="67"/>
        <v/>
      </c>
      <c r="DX130" s="153" t="str">
        <f t="shared" si="68"/>
        <v/>
      </c>
      <c r="DY130" s="19" t="str">
        <f t="shared" si="69"/>
        <v/>
      </c>
      <c r="DZ130" s="153" t="str">
        <f t="shared" si="70"/>
        <v/>
      </c>
      <c r="EA130" s="19" t="str">
        <f t="shared" si="71"/>
        <v/>
      </c>
      <c r="EB130" s="153" t="str">
        <f t="shared" si="72"/>
        <v/>
      </c>
      <c r="EC130" s="19" t="str">
        <f t="shared" si="73"/>
        <v/>
      </c>
      <c r="ED130" s="153" t="str">
        <f t="shared" si="74"/>
        <v/>
      </c>
      <c r="EE130" s="19" t="str">
        <f t="shared" si="75"/>
        <v/>
      </c>
      <c r="EF130" s="153" t="str">
        <f t="shared" si="76"/>
        <v/>
      </c>
      <c r="EG130" s="19" t="str">
        <f t="shared" si="77"/>
        <v/>
      </c>
      <c r="EH130" s="153" t="str">
        <f t="shared" si="78"/>
        <v/>
      </c>
      <c r="EI130" s="19" t="str">
        <f t="shared" si="79"/>
        <v/>
      </c>
      <c r="EJ130" s="153" t="str">
        <f t="shared" si="80"/>
        <v/>
      </c>
      <c r="EK130" s="19" t="str">
        <f t="shared" si="81"/>
        <v/>
      </c>
      <c r="EL130" s="153" t="str">
        <f t="shared" si="82"/>
        <v/>
      </c>
      <c r="EM130" s="19" t="str">
        <f t="shared" si="83"/>
        <v/>
      </c>
      <c r="EN130" s="153" t="str">
        <f t="shared" si="84"/>
        <v/>
      </c>
      <c r="EO130" s="19" t="str">
        <f t="shared" si="85"/>
        <v/>
      </c>
      <c r="EP130" s="153" t="str">
        <f t="shared" si="86"/>
        <v/>
      </c>
      <c r="EQ130" s="19" t="str">
        <f t="shared" si="87"/>
        <v/>
      </c>
      <c r="ER130" s="153" t="str">
        <f t="shared" si="88"/>
        <v/>
      </c>
      <c r="ES130" s="19" t="str">
        <f t="shared" si="89"/>
        <v/>
      </c>
      <c r="ET130" s="153" t="str">
        <f t="shared" si="90"/>
        <v/>
      </c>
    </row>
    <row r="131" spans="1:150" x14ac:dyDescent="0.25">
      <c r="A131" s="31"/>
      <c r="B131" s="91" t="str">
        <f t="shared" si="91"/>
        <v/>
      </c>
      <c r="C131" s="20" t="str">
        <f t="shared" si="51"/>
        <v/>
      </c>
      <c r="D131" s="97" t="str">
        <f t="shared" si="52"/>
        <v/>
      </c>
      <c r="E131" s="62" t="str">
        <f t="shared" si="92"/>
        <v/>
      </c>
      <c r="F131" s="31"/>
      <c r="G131" s="282"/>
      <c r="H131" s="283"/>
      <c r="I131" s="284"/>
      <c r="J131" s="285"/>
      <c r="K131" s="286"/>
      <c r="L131" s="287"/>
      <c r="M131" s="288"/>
      <c r="N131" s="287"/>
      <c r="O131" s="288"/>
      <c r="P131" s="287"/>
      <c r="Q131" s="288"/>
      <c r="R131" s="287"/>
      <c r="S131" s="288"/>
      <c r="T131" s="287"/>
      <c r="U131" s="288"/>
      <c r="V131" s="287"/>
      <c r="W131" s="288"/>
      <c r="X131" s="287"/>
      <c r="Y131" s="288"/>
      <c r="Z131" s="287"/>
      <c r="AA131" s="288"/>
      <c r="AB131" s="287"/>
      <c r="AC131" s="288"/>
      <c r="AD131" s="287"/>
      <c r="AE131" s="288"/>
      <c r="AF131" s="287"/>
      <c r="AG131" s="288"/>
      <c r="AH131" s="287"/>
      <c r="AI131" s="288"/>
      <c r="AJ131" s="287"/>
      <c r="AK131" s="288"/>
      <c r="AL131" s="287"/>
      <c r="AM131" s="288"/>
      <c r="AN131" s="287"/>
      <c r="AO131" s="288"/>
      <c r="AP131" s="287"/>
      <c r="AQ131" s="288"/>
      <c r="AR131" s="287"/>
      <c r="AS131" s="288"/>
      <c r="AT131" s="287"/>
      <c r="AU131" s="288"/>
      <c r="AV131" s="287"/>
      <c r="AW131" s="288"/>
      <c r="AX131" s="287"/>
      <c r="AY131" s="31"/>
      <c r="BA131" s="76" t="str">
        <f t="shared" si="93"/>
        <v/>
      </c>
      <c r="BC131" s="76" t="str">
        <f>IF('Stock List'!$K131="", "", 'Stock List'!$K131)</f>
        <v/>
      </c>
      <c r="BE131" s="106">
        <f>IFERROR(ROUND(((INDEX('Stock List'!$M$11:$M$1010, MATCH(L131, 'Stock List'!$K$11:$K$1010, 0))/INDEX('Stock List'!$L$11:$L$1010, MATCH(L131, 'Stock List'!$K$11:$K$1010, 0)))*K131), 2), 0)</f>
        <v>0</v>
      </c>
      <c r="BF131" s="20"/>
      <c r="BG131" s="20">
        <f>IFERROR(ROUND(((INDEX('Stock List'!$M$11:$M$1010, MATCH(N131, 'Stock List'!$K$11:$K$1010, 0))/INDEX('Stock List'!$L$11:$L$1010, MATCH(N131, 'Stock List'!$K$11:$K$1010, 0)))*M131), 2), 0)</f>
        <v>0</v>
      </c>
      <c r="BH131" s="20"/>
      <c r="BI131" s="20">
        <f>IFERROR(ROUND(((INDEX('Stock List'!$M$11:$M$1010, MATCH(P131, 'Stock List'!$K$11:$K$1010, 0))/INDEX('Stock List'!$L$11:$L$1010, MATCH(P131, 'Stock List'!$K$11:$K$1010, 0)))*O131), 2), 0)</f>
        <v>0</v>
      </c>
      <c r="BJ131" s="20"/>
      <c r="BK131" s="20">
        <f>IFERROR(ROUND(((INDEX('Stock List'!$M$11:$M$1010, MATCH(R131, 'Stock List'!$K$11:$K$1010, 0))/INDEX('Stock List'!$L$11:$L$1010, MATCH(R131, 'Stock List'!$K$11:$K$1010, 0)))*Q131), 2), 0)</f>
        <v>0</v>
      </c>
      <c r="BL131" s="20"/>
      <c r="BM131" s="20">
        <f>IFERROR(ROUND(((INDEX('Stock List'!$M$11:$M$1010, MATCH(T131, 'Stock List'!$K$11:$K$1010, 0))/INDEX('Stock List'!$L$11:$L$1010, MATCH(T131, 'Stock List'!$K$11:$K$1010, 0)))*S131), 2), 0)</f>
        <v>0</v>
      </c>
      <c r="BN131" s="20"/>
      <c r="BO131" s="20">
        <f>IFERROR(ROUND(((INDEX('Stock List'!$M$11:$M$1010, MATCH(V131, 'Stock List'!$K$11:$K$1010, 0))/INDEX('Stock List'!$L$11:$L$1010, MATCH(V131, 'Stock List'!$K$11:$K$1010, 0)))*U131), 2), 0)</f>
        <v>0</v>
      </c>
      <c r="BP131" s="20"/>
      <c r="BQ131" s="20">
        <f>IFERROR(ROUND(((INDEX('Stock List'!$M$11:$M$1010, MATCH(X131, 'Stock List'!$K$11:$K$1010, 0))/INDEX('Stock List'!$L$11:$L$1010, MATCH(X131, 'Stock List'!$K$11:$K$1010, 0)))*W131), 2), 0)</f>
        <v>0</v>
      </c>
      <c r="BR131" s="20"/>
      <c r="BS131" s="20">
        <f>IFERROR(ROUND(((INDEX('Stock List'!$M$11:$M$1010, MATCH(Z131, 'Stock List'!$K$11:$K$1010, 0))/INDEX('Stock List'!$L$11:$L$1010, MATCH(Z131, 'Stock List'!$K$11:$K$1010, 0)))*Y131), 2), 0)</f>
        <v>0</v>
      </c>
      <c r="BT131" s="20"/>
      <c r="BU131" s="20">
        <f>IFERROR(ROUND(((INDEX('Stock List'!$M$11:$M$1010, MATCH(AB131, 'Stock List'!$K$11:$K$1010, 0))/INDEX('Stock List'!$L$11:$L$1010, MATCH(AB131, 'Stock List'!$K$11:$K$1010, 0)))*AA131), 2), 0)</f>
        <v>0</v>
      </c>
      <c r="BV131" s="20"/>
      <c r="BW131" s="20">
        <f>IFERROR(ROUND(((INDEX('Stock List'!$M$11:$M$1010, MATCH(AD131, 'Stock List'!$K$11:$K$1010, 0))/INDEX('Stock List'!$L$11:$L$1010, MATCH(AD131, 'Stock List'!$K$11:$K$1010, 0)))*AC131), 2), 0)</f>
        <v>0</v>
      </c>
      <c r="BX131" s="20"/>
      <c r="BY131" s="20">
        <f>IFERROR(ROUND(((INDEX('Stock List'!$M$11:$M$1010, MATCH(AF131, 'Stock List'!$K$11:$K$1010, 0))/INDEX('Stock List'!$L$11:$L$1010, MATCH(AF131, 'Stock List'!$K$11:$K$1010, 0)))*AE131), 2), 0)</f>
        <v>0</v>
      </c>
      <c r="BZ131" s="20"/>
      <c r="CA131" s="20">
        <f>IFERROR(ROUND(((INDEX('Stock List'!$M$11:$M$1010, MATCH(AH131, 'Stock List'!$K$11:$K$1010, 0))/INDEX('Stock List'!$L$11:$L$1010, MATCH(AH131, 'Stock List'!$K$11:$K$1010, 0)))*AG131), 2), 0)</f>
        <v>0</v>
      </c>
      <c r="CB131" s="20"/>
      <c r="CC131" s="20">
        <f>IFERROR(ROUND(((INDEX('Stock List'!$M$11:$M$1010, MATCH(AJ131, 'Stock List'!$K$11:$K$1010, 0))/INDEX('Stock List'!$L$11:$L$1010, MATCH(AJ131, 'Stock List'!$K$11:$K$1010, 0)))*AI131), 2), 0)</f>
        <v>0</v>
      </c>
      <c r="CD131" s="20"/>
      <c r="CE131" s="20">
        <f>IFERROR(ROUND(((INDEX('Stock List'!$M$11:$M$1010, MATCH(AL131, 'Stock List'!$K$11:$K$1010, 0))/INDEX('Stock List'!$L$11:$L$1010, MATCH(AL131, 'Stock List'!$K$11:$K$1010, 0)))*AK131), 2), 0)</f>
        <v>0</v>
      </c>
      <c r="CF131" s="20"/>
      <c r="CG131" s="20">
        <f>IFERROR(ROUND(((INDEX('Stock List'!$M$11:$M$1010, MATCH(AN131, 'Stock List'!$K$11:$K$1010, 0))/INDEX('Stock List'!$L$11:$L$1010, MATCH(AN131, 'Stock List'!$K$11:$K$1010, 0)))*AM131), 2), 0)</f>
        <v>0</v>
      </c>
      <c r="CH131" s="20"/>
      <c r="CI131" s="20">
        <f>IFERROR(ROUND(((INDEX('Stock List'!$M$11:$M$1010, MATCH(AP131, 'Stock List'!$K$11:$K$1010, 0))/INDEX('Stock List'!$L$11:$L$1010, MATCH(AP131, 'Stock List'!$K$11:$K$1010, 0)))*AO131), 2), 0)</f>
        <v>0</v>
      </c>
      <c r="CJ131" s="20"/>
      <c r="CK131" s="20">
        <f>IFERROR(ROUND(((INDEX('Stock List'!$M$11:$M$1010, MATCH(AR131, 'Stock List'!$K$11:$K$1010, 0))/INDEX('Stock List'!$L$11:$L$1010, MATCH(AR131, 'Stock List'!$K$11:$K$1010, 0)))*AQ131), 2), 0)</f>
        <v>0</v>
      </c>
      <c r="CL131" s="20"/>
      <c r="CM131" s="20">
        <f>IFERROR(ROUND(((INDEX('Stock List'!$M$11:$M$1010, MATCH(AT131, 'Stock List'!$K$11:$K$1010, 0))/INDEX('Stock List'!$L$11:$L$1010, MATCH(AT131, 'Stock List'!$K$11:$K$1010, 0)))*AS131), 2), 0)</f>
        <v>0</v>
      </c>
      <c r="CN131" s="20"/>
      <c r="CO131" s="20">
        <f>IFERROR(ROUND(((INDEX('Stock List'!$M$11:$M$1010, MATCH(AV131, 'Stock List'!$K$11:$K$1010, 0))/INDEX('Stock List'!$L$11:$L$1010, MATCH(AV131, 'Stock List'!$K$11:$K$1010, 0)))*AU131), 2), 0)</f>
        <v>0</v>
      </c>
      <c r="CP131" s="20"/>
      <c r="CQ131" s="20">
        <f>IFERROR(ROUND(((INDEX('Stock List'!$M$11:$M$1010, MATCH(AX131, 'Stock List'!$K$11:$K$1010, 0))/INDEX('Stock List'!$L$11:$L$1010, MATCH(AX131, 'Stock List'!$K$11:$K$1010, 0)))*AW131), 2), 0)</f>
        <v>0</v>
      </c>
      <c r="CR131" s="22"/>
      <c r="CT131" s="106" t="str">
        <f t="shared" si="94"/>
        <v/>
      </c>
      <c r="CU131" s="22" t="str">
        <f t="shared" si="95"/>
        <v/>
      </c>
      <c r="CX131" s="106" t="str">
        <f t="shared" si="96"/>
        <v/>
      </c>
      <c r="CY131" s="20" t="str">
        <f t="shared" si="97"/>
        <v/>
      </c>
      <c r="CZ131" s="22" t="str">
        <f t="shared" si="98"/>
        <v/>
      </c>
      <c r="DB131" s="76" t="str">
        <f>IF($H131="", "", COUNTIF($G$11:$G$1010, "&gt;"&amp;$G131)+1+COUNTIF($G$11:$G131, $G131)-1)</f>
        <v/>
      </c>
      <c r="DC131" s="76" t="str">
        <f>IF($H131="", "", COUNTIF($CZ$11:$CZ$1010, "&gt;"&amp;$CZ131)+1+COUNTIF($CZ$11:$CZ131, $CZ131)-1)</f>
        <v/>
      </c>
      <c r="DE131" s="147" t="str">
        <f t="shared" si="99"/>
        <v/>
      </c>
      <c r="DF131" s="148"/>
      <c r="DG131" s="19" t="str">
        <f t="shared" si="100"/>
        <v/>
      </c>
      <c r="DH131" s="153" t="str">
        <f t="shared" si="101"/>
        <v/>
      </c>
      <c r="DI131" s="19" t="str">
        <f t="shared" si="53"/>
        <v/>
      </c>
      <c r="DJ131" s="153" t="str">
        <f t="shared" si="54"/>
        <v/>
      </c>
      <c r="DK131" s="19" t="str">
        <f t="shared" si="55"/>
        <v/>
      </c>
      <c r="DL131" s="153" t="str">
        <f t="shared" si="56"/>
        <v/>
      </c>
      <c r="DM131" s="19" t="str">
        <f t="shared" si="57"/>
        <v/>
      </c>
      <c r="DN131" s="153" t="str">
        <f t="shared" si="58"/>
        <v/>
      </c>
      <c r="DO131" s="19" t="str">
        <f t="shared" si="59"/>
        <v/>
      </c>
      <c r="DP131" s="153" t="str">
        <f t="shared" si="60"/>
        <v/>
      </c>
      <c r="DQ131" s="19" t="str">
        <f t="shared" si="61"/>
        <v/>
      </c>
      <c r="DR131" s="153" t="str">
        <f t="shared" si="62"/>
        <v/>
      </c>
      <c r="DS131" s="19" t="str">
        <f t="shared" si="63"/>
        <v/>
      </c>
      <c r="DT131" s="153" t="str">
        <f t="shared" si="64"/>
        <v/>
      </c>
      <c r="DU131" s="19" t="str">
        <f t="shared" si="65"/>
        <v/>
      </c>
      <c r="DV131" s="153" t="str">
        <f t="shared" si="66"/>
        <v/>
      </c>
      <c r="DW131" s="19" t="str">
        <f t="shared" si="67"/>
        <v/>
      </c>
      <c r="DX131" s="153" t="str">
        <f t="shared" si="68"/>
        <v/>
      </c>
      <c r="DY131" s="19" t="str">
        <f t="shared" si="69"/>
        <v/>
      </c>
      <c r="DZ131" s="153" t="str">
        <f t="shared" si="70"/>
        <v/>
      </c>
      <c r="EA131" s="19" t="str">
        <f t="shared" si="71"/>
        <v/>
      </c>
      <c r="EB131" s="153" t="str">
        <f t="shared" si="72"/>
        <v/>
      </c>
      <c r="EC131" s="19" t="str">
        <f t="shared" si="73"/>
        <v/>
      </c>
      <c r="ED131" s="153" t="str">
        <f t="shared" si="74"/>
        <v/>
      </c>
      <c r="EE131" s="19" t="str">
        <f t="shared" si="75"/>
        <v/>
      </c>
      <c r="EF131" s="153" t="str">
        <f t="shared" si="76"/>
        <v/>
      </c>
      <c r="EG131" s="19" t="str">
        <f t="shared" si="77"/>
        <v/>
      </c>
      <c r="EH131" s="153" t="str">
        <f t="shared" si="78"/>
        <v/>
      </c>
      <c r="EI131" s="19" t="str">
        <f t="shared" si="79"/>
        <v/>
      </c>
      <c r="EJ131" s="153" t="str">
        <f t="shared" si="80"/>
        <v/>
      </c>
      <c r="EK131" s="19" t="str">
        <f t="shared" si="81"/>
        <v/>
      </c>
      <c r="EL131" s="153" t="str">
        <f t="shared" si="82"/>
        <v/>
      </c>
      <c r="EM131" s="19" t="str">
        <f t="shared" si="83"/>
        <v/>
      </c>
      <c r="EN131" s="153" t="str">
        <f t="shared" si="84"/>
        <v/>
      </c>
      <c r="EO131" s="19" t="str">
        <f t="shared" si="85"/>
        <v/>
      </c>
      <c r="EP131" s="153" t="str">
        <f t="shared" si="86"/>
        <v/>
      </c>
      <c r="EQ131" s="19" t="str">
        <f t="shared" si="87"/>
        <v/>
      </c>
      <c r="ER131" s="153" t="str">
        <f t="shared" si="88"/>
        <v/>
      </c>
      <c r="ES131" s="19" t="str">
        <f t="shared" si="89"/>
        <v/>
      </c>
      <c r="ET131" s="153" t="str">
        <f t="shared" si="90"/>
        <v/>
      </c>
    </row>
    <row r="132" spans="1:150" x14ac:dyDescent="0.25">
      <c r="A132" s="31"/>
      <c r="B132" s="91" t="str">
        <f t="shared" si="91"/>
        <v/>
      </c>
      <c r="C132" s="20" t="str">
        <f t="shared" si="51"/>
        <v/>
      </c>
      <c r="D132" s="97" t="str">
        <f t="shared" si="52"/>
        <v/>
      </c>
      <c r="E132" s="62" t="str">
        <f t="shared" si="92"/>
        <v/>
      </c>
      <c r="F132" s="31"/>
      <c r="G132" s="282"/>
      <c r="H132" s="283"/>
      <c r="I132" s="284"/>
      <c r="J132" s="285"/>
      <c r="K132" s="286"/>
      <c r="L132" s="287"/>
      <c r="M132" s="288"/>
      <c r="N132" s="287"/>
      <c r="O132" s="288"/>
      <c r="P132" s="287"/>
      <c r="Q132" s="288"/>
      <c r="R132" s="287"/>
      <c r="S132" s="288"/>
      <c r="T132" s="287"/>
      <c r="U132" s="288"/>
      <c r="V132" s="287"/>
      <c r="W132" s="288"/>
      <c r="X132" s="287"/>
      <c r="Y132" s="288"/>
      <c r="Z132" s="287"/>
      <c r="AA132" s="288"/>
      <c r="AB132" s="287"/>
      <c r="AC132" s="288"/>
      <c r="AD132" s="287"/>
      <c r="AE132" s="288"/>
      <c r="AF132" s="287"/>
      <c r="AG132" s="288"/>
      <c r="AH132" s="287"/>
      <c r="AI132" s="288"/>
      <c r="AJ132" s="287"/>
      <c r="AK132" s="288"/>
      <c r="AL132" s="287"/>
      <c r="AM132" s="288"/>
      <c r="AN132" s="287"/>
      <c r="AO132" s="288"/>
      <c r="AP132" s="287"/>
      <c r="AQ132" s="288"/>
      <c r="AR132" s="287"/>
      <c r="AS132" s="288"/>
      <c r="AT132" s="287"/>
      <c r="AU132" s="288"/>
      <c r="AV132" s="287"/>
      <c r="AW132" s="288"/>
      <c r="AX132" s="287"/>
      <c r="AY132" s="31"/>
      <c r="BA132" s="76" t="str">
        <f t="shared" si="93"/>
        <v/>
      </c>
      <c r="BC132" s="76" t="str">
        <f>IF('Stock List'!$K132="", "", 'Stock List'!$K132)</f>
        <v/>
      </c>
      <c r="BE132" s="106">
        <f>IFERROR(ROUND(((INDEX('Stock List'!$M$11:$M$1010, MATCH(L132, 'Stock List'!$K$11:$K$1010, 0))/INDEX('Stock List'!$L$11:$L$1010, MATCH(L132, 'Stock List'!$K$11:$K$1010, 0)))*K132), 2), 0)</f>
        <v>0</v>
      </c>
      <c r="BF132" s="20"/>
      <c r="BG132" s="20">
        <f>IFERROR(ROUND(((INDEX('Stock List'!$M$11:$M$1010, MATCH(N132, 'Stock List'!$K$11:$K$1010, 0))/INDEX('Stock List'!$L$11:$L$1010, MATCH(N132, 'Stock List'!$K$11:$K$1010, 0)))*M132), 2), 0)</f>
        <v>0</v>
      </c>
      <c r="BH132" s="20"/>
      <c r="BI132" s="20">
        <f>IFERROR(ROUND(((INDEX('Stock List'!$M$11:$M$1010, MATCH(P132, 'Stock List'!$K$11:$K$1010, 0))/INDEX('Stock List'!$L$11:$L$1010, MATCH(P132, 'Stock List'!$K$11:$K$1010, 0)))*O132), 2), 0)</f>
        <v>0</v>
      </c>
      <c r="BJ132" s="20"/>
      <c r="BK132" s="20">
        <f>IFERROR(ROUND(((INDEX('Stock List'!$M$11:$M$1010, MATCH(R132, 'Stock List'!$K$11:$K$1010, 0))/INDEX('Stock List'!$L$11:$L$1010, MATCH(R132, 'Stock List'!$K$11:$K$1010, 0)))*Q132), 2), 0)</f>
        <v>0</v>
      </c>
      <c r="BL132" s="20"/>
      <c r="BM132" s="20">
        <f>IFERROR(ROUND(((INDEX('Stock List'!$M$11:$M$1010, MATCH(T132, 'Stock List'!$K$11:$K$1010, 0))/INDEX('Stock List'!$L$11:$L$1010, MATCH(T132, 'Stock List'!$K$11:$K$1010, 0)))*S132), 2), 0)</f>
        <v>0</v>
      </c>
      <c r="BN132" s="20"/>
      <c r="BO132" s="20">
        <f>IFERROR(ROUND(((INDEX('Stock List'!$M$11:$M$1010, MATCH(V132, 'Stock List'!$K$11:$K$1010, 0))/INDEX('Stock List'!$L$11:$L$1010, MATCH(V132, 'Stock List'!$K$11:$K$1010, 0)))*U132), 2), 0)</f>
        <v>0</v>
      </c>
      <c r="BP132" s="20"/>
      <c r="BQ132" s="20">
        <f>IFERROR(ROUND(((INDEX('Stock List'!$M$11:$M$1010, MATCH(X132, 'Stock List'!$K$11:$K$1010, 0))/INDEX('Stock List'!$L$11:$L$1010, MATCH(X132, 'Stock List'!$K$11:$K$1010, 0)))*W132), 2), 0)</f>
        <v>0</v>
      </c>
      <c r="BR132" s="20"/>
      <c r="BS132" s="20">
        <f>IFERROR(ROUND(((INDEX('Stock List'!$M$11:$M$1010, MATCH(Z132, 'Stock List'!$K$11:$K$1010, 0))/INDEX('Stock List'!$L$11:$L$1010, MATCH(Z132, 'Stock List'!$K$11:$K$1010, 0)))*Y132), 2), 0)</f>
        <v>0</v>
      </c>
      <c r="BT132" s="20"/>
      <c r="BU132" s="20">
        <f>IFERROR(ROUND(((INDEX('Stock List'!$M$11:$M$1010, MATCH(AB132, 'Stock List'!$K$11:$K$1010, 0))/INDEX('Stock List'!$L$11:$L$1010, MATCH(AB132, 'Stock List'!$K$11:$K$1010, 0)))*AA132), 2), 0)</f>
        <v>0</v>
      </c>
      <c r="BV132" s="20"/>
      <c r="BW132" s="20">
        <f>IFERROR(ROUND(((INDEX('Stock List'!$M$11:$M$1010, MATCH(AD132, 'Stock List'!$K$11:$K$1010, 0))/INDEX('Stock List'!$L$11:$L$1010, MATCH(AD132, 'Stock List'!$K$11:$K$1010, 0)))*AC132), 2), 0)</f>
        <v>0</v>
      </c>
      <c r="BX132" s="20"/>
      <c r="BY132" s="20">
        <f>IFERROR(ROUND(((INDEX('Stock List'!$M$11:$M$1010, MATCH(AF132, 'Stock List'!$K$11:$K$1010, 0))/INDEX('Stock List'!$L$11:$L$1010, MATCH(AF132, 'Stock List'!$K$11:$K$1010, 0)))*AE132), 2), 0)</f>
        <v>0</v>
      </c>
      <c r="BZ132" s="20"/>
      <c r="CA132" s="20">
        <f>IFERROR(ROUND(((INDEX('Stock List'!$M$11:$M$1010, MATCH(AH132, 'Stock List'!$K$11:$K$1010, 0))/INDEX('Stock List'!$L$11:$L$1010, MATCH(AH132, 'Stock List'!$K$11:$K$1010, 0)))*AG132), 2), 0)</f>
        <v>0</v>
      </c>
      <c r="CB132" s="20"/>
      <c r="CC132" s="20">
        <f>IFERROR(ROUND(((INDEX('Stock List'!$M$11:$M$1010, MATCH(AJ132, 'Stock List'!$K$11:$K$1010, 0))/INDEX('Stock List'!$L$11:$L$1010, MATCH(AJ132, 'Stock List'!$K$11:$K$1010, 0)))*AI132), 2), 0)</f>
        <v>0</v>
      </c>
      <c r="CD132" s="20"/>
      <c r="CE132" s="20">
        <f>IFERROR(ROUND(((INDEX('Stock List'!$M$11:$M$1010, MATCH(AL132, 'Stock List'!$K$11:$K$1010, 0))/INDEX('Stock List'!$L$11:$L$1010, MATCH(AL132, 'Stock List'!$K$11:$K$1010, 0)))*AK132), 2), 0)</f>
        <v>0</v>
      </c>
      <c r="CF132" s="20"/>
      <c r="CG132" s="20">
        <f>IFERROR(ROUND(((INDEX('Stock List'!$M$11:$M$1010, MATCH(AN132, 'Stock List'!$K$11:$K$1010, 0))/INDEX('Stock List'!$L$11:$L$1010, MATCH(AN132, 'Stock List'!$K$11:$K$1010, 0)))*AM132), 2), 0)</f>
        <v>0</v>
      </c>
      <c r="CH132" s="20"/>
      <c r="CI132" s="20">
        <f>IFERROR(ROUND(((INDEX('Stock List'!$M$11:$M$1010, MATCH(AP132, 'Stock List'!$K$11:$K$1010, 0))/INDEX('Stock List'!$L$11:$L$1010, MATCH(AP132, 'Stock List'!$K$11:$K$1010, 0)))*AO132), 2), 0)</f>
        <v>0</v>
      </c>
      <c r="CJ132" s="20"/>
      <c r="CK132" s="20">
        <f>IFERROR(ROUND(((INDEX('Stock List'!$M$11:$M$1010, MATCH(AR132, 'Stock List'!$K$11:$K$1010, 0))/INDEX('Stock List'!$L$11:$L$1010, MATCH(AR132, 'Stock List'!$K$11:$K$1010, 0)))*AQ132), 2), 0)</f>
        <v>0</v>
      </c>
      <c r="CL132" s="20"/>
      <c r="CM132" s="20">
        <f>IFERROR(ROUND(((INDEX('Stock List'!$M$11:$M$1010, MATCH(AT132, 'Stock List'!$K$11:$K$1010, 0))/INDEX('Stock List'!$L$11:$L$1010, MATCH(AT132, 'Stock List'!$K$11:$K$1010, 0)))*AS132), 2), 0)</f>
        <v>0</v>
      </c>
      <c r="CN132" s="20"/>
      <c r="CO132" s="20">
        <f>IFERROR(ROUND(((INDEX('Stock List'!$M$11:$M$1010, MATCH(AV132, 'Stock List'!$K$11:$K$1010, 0))/INDEX('Stock List'!$L$11:$L$1010, MATCH(AV132, 'Stock List'!$K$11:$K$1010, 0)))*AU132), 2), 0)</f>
        <v>0</v>
      </c>
      <c r="CP132" s="20"/>
      <c r="CQ132" s="20">
        <f>IFERROR(ROUND(((INDEX('Stock List'!$M$11:$M$1010, MATCH(AX132, 'Stock List'!$K$11:$K$1010, 0))/INDEX('Stock List'!$L$11:$L$1010, MATCH(AX132, 'Stock List'!$K$11:$K$1010, 0)))*AW132), 2), 0)</f>
        <v>0</v>
      </c>
      <c r="CR132" s="22"/>
      <c r="CT132" s="106" t="str">
        <f t="shared" si="94"/>
        <v/>
      </c>
      <c r="CU132" s="22" t="str">
        <f t="shared" si="95"/>
        <v/>
      </c>
      <c r="CX132" s="106" t="str">
        <f t="shared" si="96"/>
        <v/>
      </c>
      <c r="CY132" s="20" t="str">
        <f t="shared" si="97"/>
        <v/>
      </c>
      <c r="CZ132" s="22" t="str">
        <f t="shared" si="98"/>
        <v/>
      </c>
      <c r="DB132" s="76" t="str">
        <f>IF($H132="", "", COUNTIF($G$11:$G$1010, "&gt;"&amp;$G132)+1+COUNTIF($G$11:$G132, $G132)-1)</f>
        <v/>
      </c>
      <c r="DC132" s="76" t="str">
        <f>IF($H132="", "", COUNTIF($CZ$11:$CZ$1010, "&gt;"&amp;$CZ132)+1+COUNTIF($CZ$11:$CZ132, $CZ132)-1)</f>
        <v/>
      </c>
      <c r="DE132" s="147" t="str">
        <f t="shared" si="99"/>
        <v/>
      </c>
      <c r="DF132" s="148"/>
      <c r="DG132" s="19" t="str">
        <f t="shared" si="100"/>
        <v/>
      </c>
      <c r="DH132" s="153" t="str">
        <f t="shared" si="101"/>
        <v/>
      </c>
      <c r="DI132" s="19" t="str">
        <f t="shared" si="53"/>
        <v/>
      </c>
      <c r="DJ132" s="153" t="str">
        <f t="shared" si="54"/>
        <v/>
      </c>
      <c r="DK132" s="19" t="str">
        <f t="shared" si="55"/>
        <v/>
      </c>
      <c r="DL132" s="153" t="str">
        <f t="shared" si="56"/>
        <v/>
      </c>
      <c r="DM132" s="19" t="str">
        <f t="shared" si="57"/>
        <v/>
      </c>
      <c r="DN132" s="153" t="str">
        <f t="shared" si="58"/>
        <v/>
      </c>
      <c r="DO132" s="19" t="str">
        <f t="shared" si="59"/>
        <v/>
      </c>
      <c r="DP132" s="153" t="str">
        <f t="shared" si="60"/>
        <v/>
      </c>
      <c r="DQ132" s="19" t="str">
        <f t="shared" si="61"/>
        <v/>
      </c>
      <c r="DR132" s="153" t="str">
        <f t="shared" si="62"/>
        <v/>
      </c>
      <c r="DS132" s="19" t="str">
        <f t="shared" si="63"/>
        <v/>
      </c>
      <c r="DT132" s="153" t="str">
        <f t="shared" si="64"/>
        <v/>
      </c>
      <c r="DU132" s="19" t="str">
        <f t="shared" si="65"/>
        <v/>
      </c>
      <c r="DV132" s="153" t="str">
        <f t="shared" si="66"/>
        <v/>
      </c>
      <c r="DW132" s="19" t="str">
        <f t="shared" si="67"/>
        <v/>
      </c>
      <c r="DX132" s="153" t="str">
        <f t="shared" si="68"/>
        <v/>
      </c>
      <c r="DY132" s="19" t="str">
        <f t="shared" si="69"/>
        <v/>
      </c>
      <c r="DZ132" s="153" t="str">
        <f t="shared" si="70"/>
        <v/>
      </c>
      <c r="EA132" s="19" t="str">
        <f t="shared" si="71"/>
        <v/>
      </c>
      <c r="EB132" s="153" t="str">
        <f t="shared" si="72"/>
        <v/>
      </c>
      <c r="EC132" s="19" t="str">
        <f t="shared" si="73"/>
        <v/>
      </c>
      <c r="ED132" s="153" t="str">
        <f t="shared" si="74"/>
        <v/>
      </c>
      <c r="EE132" s="19" t="str">
        <f t="shared" si="75"/>
        <v/>
      </c>
      <c r="EF132" s="153" t="str">
        <f t="shared" si="76"/>
        <v/>
      </c>
      <c r="EG132" s="19" t="str">
        <f t="shared" si="77"/>
        <v/>
      </c>
      <c r="EH132" s="153" t="str">
        <f t="shared" si="78"/>
        <v/>
      </c>
      <c r="EI132" s="19" t="str">
        <f t="shared" si="79"/>
        <v/>
      </c>
      <c r="EJ132" s="153" t="str">
        <f t="shared" si="80"/>
        <v/>
      </c>
      <c r="EK132" s="19" t="str">
        <f t="shared" si="81"/>
        <v/>
      </c>
      <c r="EL132" s="153" t="str">
        <f t="shared" si="82"/>
        <v/>
      </c>
      <c r="EM132" s="19" t="str">
        <f t="shared" si="83"/>
        <v/>
      </c>
      <c r="EN132" s="153" t="str">
        <f t="shared" si="84"/>
        <v/>
      </c>
      <c r="EO132" s="19" t="str">
        <f t="shared" si="85"/>
        <v/>
      </c>
      <c r="EP132" s="153" t="str">
        <f t="shared" si="86"/>
        <v/>
      </c>
      <c r="EQ132" s="19" t="str">
        <f t="shared" si="87"/>
        <v/>
      </c>
      <c r="ER132" s="153" t="str">
        <f t="shared" si="88"/>
        <v/>
      </c>
      <c r="ES132" s="19" t="str">
        <f t="shared" si="89"/>
        <v/>
      </c>
      <c r="ET132" s="153" t="str">
        <f t="shared" si="90"/>
        <v/>
      </c>
    </row>
    <row r="133" spans="1:150" x14ac:dyDescent="0.25">
      <c r="A133" s="31"/>
      <c r="B133" s="91" t="str">
        <f t="shared" si="91"/>
        <v/>
      </c>
      <c r="C133" s="20" t="str">
        <f t="shared" si="51"/>
        <v/>
      </c>
      <c r="D133" s="97" t="str">
        <f t="shared" si="52"/>
        <v/>
      </c>
      <c r="E133" s="62" t="str">
        <f t="shared" si="92"/>
        <v/>
      </c>
      <c r="F133" s="31"/>
      <c r="G133" s="282"/>
      <c r="H133" s="283"/>
      <c r="I133" s="284"/>
      <c r="J133" s="285"/>
      <c r="K133" s="286"/>
      <c r="L133" s="287"/>
      <c r="M133" s="288"/>
      <c r="N133" s="287"/>
      <c r="O133" s="288"/>
      <c r="P133" s="287"/>
      <c r="Q133" s="288"/>
      <c r="R133" s="287"/>
      <c r="S133" s="288"/>
      <c r="T133" s="287"/>
      <c r="U133" s="288"/>
      <c r="V133" s="287"/>
      <c r="W133" s="288"/>
      <c r="X133" s="287"/>
      <c r="Y133" s="288"/>
      <c r="Z133" s="287"/>
      <c r="AA133" s="288"/>
      <c r="AB133" s="287"/>
      <c r="AC133" s="288"/>
      <c r="AD133" s="287"/>
      <c r="AE133" s="288"/>
      <c r="AF133" s="287"/>
      <c r="AG133" s="288"/>
      <c r="AH133" s="287"/>
      <c r="AI133" s="288"/>
      <c r="AJ133" s="287"/>
      <c r="AK133" s="288"/>
      <c r="AL133" s="287"/>
      <c r="AM133" s="288"/>
      <c r="AN133" s="287"/>
      <c r="AO133" s="288"/>
      <c r="AP133" s="287"/>
      <c r="AQ133" s="288"/>
      <c r="AR133" s="287"/>
      <c r="AS133" s="288"/>
      <c r="AT133" s="287"/>
      <c r="AU133" s="288"/>
      <c r="AV133" s="287"/>
      <c r="AW133" s="288"/>
      <c r="AX133" s="287"/>
      <c r="AY133" s="31"/>
      <c r="BA133" s="76" t="str">
        <f t="shared" si="93"/>
        <v/>
      </c>
      <c r="BC133" s="76" t="str">
        <f>IF('Stock List'!$K133="", "", 'Stock List'!$K133)</f>
        <v/>
      </c>
      <c r="BE133" s="106">
        <f>IFERROR(ROUND(((INDEX('Stock List'!$M$11:$M$1010, MATCH(L133, 'Stock List'!$K$11:$K$1010, 0))/INDEX('Stock List'!$L$11:$L$1010, MATCH(L133, 'Stock List'!$K$11:$K$1010, 0)))*K133), 2), 0)</f>
        <v>0</v>
      </c>
      <c r="BF133" s="20"/>
      <c r="BG133" s="20">
        <f>IFERROR(ROUND(((INDEX('Stock List'!$M$11:$M$1010, MATCH(N133, 'Stock List'!$K$11:$K$1010, 0))/INDEX('Stock List'!$L$11:$L$1010, MATCH(N133, 'Stock List'!$K$11:$K$1010, 0)))*M133), 2), 0)</f>
        <v>0</v>
      </c>
      <c r="BH133" s="20"/>
      <c r="BI133" s="20">
        <f>IFERROR(ROUND(((INDEX('Stock List'!$M$11:$M$1010, MATCH(P133, 'Stock List'!$K$11:$K$1010, 0))/INDEX('Stock List'!$L$11:$L$1010, MATCH(P133, 'Stock List'!$K$11:$K$1010, 0)))*O133), 2), 0)</f>
        <v>0</v>
      </c>
      <c r="BJ133" s="20"/>
      <c r="BK133" s="20">
        <f>IFERROR(ROUND(((INDEX('Stock List'!$M$11:$M$1010, MATCH(R133, 'Stock List'!$K$11:$K$1010, 0))/INDEX('Stock List'!$L$11:$L$1010, MATCH(R133, 'Stock List'!$K$11:$K$1010, 0)))*Q133), 2), 0)</f>
        <v>0</v>
      </c>
      <c r="BL133" s="20"/>
      <c r="BM133" s="20">
        <f>IFERROR(ROUND(((INDEX('Stock List'!$M$11:$M$1010, MATCH(T133, 'Stock List'!$K$11:$K$1010, 0))/INDEX('Stock List'!$L$11:$L$1010, MATCH(T133, 'Stock List'!$K$11:$K$1010, 0)))*S133), 2), 0)</f>
        <v>0</v>
      </c>
      <c r="BN133" s="20"/>
      <c r="BO133" s="20">
        <f>IFERROR(ROUND(((INDEX('Stock List'!$M$11:$M$1010, MATCH(V133, 'Stock List'!$K$11:$K$1010, 0))/INDEX('Stock List'!$L$11:$L$1010, MATCH(V133, 'Stock List'!$K$11:$K$1010, 0)))*U133), 2), 0)</f>
        <v>0</v>
      </c>
      <c r="BP133" s="20"/>
      <c r="BQ133" s="20">
        <f>IFERROR(ROUND(((INDEX('Stock List'!$M$11:$M$1010, MATCH(X133, 'Stock List'!$K$11:$K$1010, 0))/INDEX('Stock List'!$L$11:$L$1010, MATCH(X133, 'Stock List'!$K$11:$K$1010, 0)))*W133), 2), 0)</f>
        <v>0</v>
      </c>
      <c r="BR133" s="20"/>
      <c r="BS133" s="20">
        <f>IFERROR(ROUND(((INDEX('Stock List'!$M$11:$M$1010, MATCH(Z133, 'Stock List'!$K$11:$K$1010, 0))/INDEX('Stock List'!$L$11:$L$1010, MATCH(Z133, 'Stock List'!$K$11:$K$1010, 0)))*Y133), 2), 0)</f>
        <v>0</v>
      </c>
      <c r="BT133" s="20"/>
      <c r="BU133" s="20">
        <f>IFERROR(ROUND(((INDEX('Stock List'!$M$11:$M$1010, MATCH(AB133, 'Stock List'!$K$11:$K$1010, 0))/INDEX('Stock List'!$L$11:$L$1010, MATCH(AB133, 'Stock List'!$K$11:$K$1010, 0)))*AA133), 2), 0)</f>
        <v>0</v>
      </c>
      <c r="BV133" s="20"/>
      <c r="BW133" s="20">
        <f>IFERROR(ROUND(((INDEX('Stock List'!$M$11:$M$1010, MATCH(AD133, 'Stock List'!$K$11:$K$1010, 0))/INDEX('Stock List'!$L$11:$L$1010, MATCH(AD133, 'Stock List'!$K$11:$K$1010, 0)))*AC133), 2), 0)</f>
        <v>0</v>
      </c>
      <c r="BX133" s="20"/>
      <c r="BY133" s="20">
        <f>IFERROR(ROUND(((INDEX('Stock List'!$M$11:$M$1010, MATCH(AF133, 'Stock List'!$K$11:$K$1010, 0))/INDEX('Stock List'!$L$11:$L$1010, MATCH(AF133, 'Stock List'!$K$11:$K$1010, 0)))*AE133), 2), 0)</f>
        <v>0</v>
      </c>
      <c r="BZ133" s="20"/>
      <c r="CA133" s="20">
        <f>IFERROR(ROUND(((INDEX('Stock List'!$M$11:$M$1010, MATCH(AH133, 'Stock List'!$K$11:$K$1010, 0))/INDEX('Stock List'!$L$11:$L$1010, MATCH(AH133, 'Stock List'!$K$11:$K$1010, 0)))*AG133), 2), 0)</f>
        <v>0</v>
      </c>
      <c r="CB133" s="20"/>
      <c r="CC133" s="20">
        <f>IFERROR(ROUND(((INDEX('Stock List'!$M$11:$M$1010, MATCH(AJ133, 'Stock List'!$K$11:$K$1010, 0))/INDEX('Stock List'!$L$11:$L$1010, MATCH(AJ133, 'Stock List'!$K$11:$K$1010, 0)))*AI133), 2), 0)</f>
        <v>0</v>
      </c>
      <c r="CD133" s="20"/>
      <c r="CE133" s="20">
        <f>IFERROR(ROUND(((INDEX('Stock List'!$M$11:$M$1010, MATCH(AL133, 'Stock List'!$K$11:$K$1010, 0))/INDEX('Stock List'!$L$11:$L$1010, MATCH(AL133, 'Stock List'!$K$11:$K$1010, 0)))*AK133), 2), 0)</f>
        <v>0</v>
      </c>
      <c r="CF133" s="20"/>
      <c r="CG133" s="20">
        <f>IFERROR(ROUND(((INDEX('Stock List'!$M$11:$M$1010, MATCH(AN133, 'Stock List'!$K$11:$K$1010, 0))/INDEX('Stock List'!$L$11:$L$1010, MATCH(AN133, 'Stock List'!$K$11:$K$1010, 0)))*AM133), 2), 0)</f>
        <v>0</v>
      </c>
      <c r="CH133" s="20"/>
      <c r="CI133" s="20">
        <f>IFERROR(ROUND(((INDEX('Stock List'!$M$11:$M$1010, MATCH(AP133, 'Stock List'!$K$11:$K$1010, 0))/INDEX('Stock List'!$L$11:$L$1010, MATCH(AP133, 'Stock List'!$K$11:$K$1010, 0)))*AO133), 2), 0)</f>
        <v>0</v>
      </c>
      <c r="CJ133" s="20"/>
      <c r="CK133" s="20">
        <f>IFERROR(ROUND(((INDEX('Stock List'!$M$11:$M$1010, MATCH(AR133, 'Stock List'!$K$11:$K$1010, 0))/INDEX('Stock List'!$L$11:$L$1010, MATCH(AR133, 'Stock List'!$K$11:$K$1010, 0)))*AQ133), 2), 0)</f>
        <v>0</v>
      </c>
      <c r="CL133" s="20"/>
      <c r="CM133" s="20">
        <f>IFERROR(ROUND(((INDEX('Stock List'!$M$11:$M$1010, MATCH(AT133, 'Stock List'!$K$11:$K$1010, 0))/INDEX('Stock List'!$L$11:$L$1010, MATCH(AT133, 'Stock List'!$K$11:$K$1010, 0)))*AS133), 2), 0)</f>
        <v>0</v>
      </c>
      <c r="CN133" s="20"/>
      <c r="CO133" s="20">
        <f>IFERROR(ROUND(((INDEX('Stock List'!$M$11:$M$1010, MATCH(AV133, 'Stock List'!$K$11:$K$1010, 0))/INDEX('Stock List'!$L$11:$L$1010, MATCH(AV133, 'Stock List'!$K$11:$K$1010, 0)))*AU133), 2), 0)</f>
        <v>0</v>
      </c>
      <c r="CP133" s="20"/>
      <c r="CQ133" s="20">
        <f>IFERROR(ROUND(((INDEX('Stock List'!$M$11:$M$1010, MATCH(AX133, 'Stock List'!$K$11:$K$1010, 0))/INDEX('Stock List'!$L$11:$L$1010, MATCH(AX133, 'Stock List'!$K$11:$K$1010, 0)))*AW133), 2), 0)</f>
        <v>0</v>
      </c>
      <c r="CR133" s="22"/>
      <c r="CT133" s="106" t="str">
        <f t="shared" si="94"/>
        <v/>
      </c>
      <c r="CU133" s="22" t="str">
        <f t="shared" si="95"/>
        <v/>
      </c>
      <c r="CX133" s="106" t="str">
        <f t="shared" si="96"/>
        <v/>
      </c>
      <c r="CY133" s="20" t="str">
        <f t="shared" si="97"/>
        <v/>
      </c>
      <c r="CZ133" s="22" t="str">
        <f t="shared" si="98"/>
        <v/>
      </c>
      <c r="DB133" s="76" t="str">
        <f>IF($H133="", "", COUNTIF($G$11:$G$1010, "&gt;"&amp;$G133)+1+COUNTIF($G$11:$G133, $G133)-1)</f>
        <v/>
      </c>
      <c r="DC133" s="76" t="str">
        <f>IF($H133="", "", COUNTIF($CZ$11:$CZ$1010, "&gt;"&amp;$CZ133)+1+COUNTIF($CZ$11:$CZ133, $CZ133)-1)</f>
        <v/>
      </c>
      <c r="DE133" s="147" t="str">
        <f t="shared" si="99"/>
        <v/>
      </c>
      <c r="DF133" s="148"/>
      <c r="DG133" s="19" t="str">
        <f t="shared" si="100"/>
        <v/>
      </c>
      <c r="DH133" s="153" t="str">
        <f t="shared" si="101"/>
        <v/>
      </c>
      <c r="DI133" s="19" t="str">
        <f t="shared" si="53"/>
        <v/>
      </c>
      <c r="DJ133" s="153" t="str">
        <f t="shared" si="54"/>
        <v/>
      </c>
      <c r="DK133" s="19" t="str">
        <f t="shared" si="55"/>
        <v/>
      </c>
      <c r="DL133" s="153" t="str">
        <f t="shared" si="56"/>
        <v/>
      </c>
      <c r="DM133" s="19" t="str">
        <f t="shared" si="57"/>
        <v/>
      </c>
      <c r="DN133" s="153" t="str">
        <f t="shared" si="58"/>
        <v/>
      </c>
      <c r="DO133" s="19" t="str">
        <f t="shared" si="59"/>
        <v/>
      </c>
      <c r="DP133" s="153" t="str">
        <f t="shared" si="60"/>
        <v/>
      </c>
      <c r="DQ133" s="19" t="str">
        <f t="shared" si="61"/>
        <v/>
      </c>
      <c r="DR133" s="153" t="str">
        <f t="shared" si="62"/>
        <v/>
      </c>
      <c r="DS133" s="19" t="str">
        <f t="shared" si="63"/>
        <v/>
      </c>
      <c r="DT133" s="153" t="str">
        <f t="shared" si="64"/>
        <v/>
      </c>
      <c r="DU133" s="19" t="str">
        <f t="shared" si="65"/>
        <v/>
      </c>
      <c r="DV133" s="153" t="str">
        <f t="shared" si="66"/>
        <v/>
      </c>
      <c r="DW133" s="19" t="str">
        <f t="shared" si="67"/>
        <v/>
      </c>
      <c r="DX133" s="153" t="str">
        <f t="shared" si="68"/>
        <v/>
      </c>
      <c r="DY133" s="19" t="str">
        <f t="shared" si="69"/>
        <v/>
      </c>
      <c r="DZ133" s="153" t="str">
        <f t="shared" si="70"/>
        <v/>
      </c>
      <c r="EA133" s="19" t="str">
        <f t="shared" si="71"/>
        <v/>
      </c>
      <c r="EB133" s="153" t="str">
        <f t="shared" si="72"/>
        <v/>
      </c>
      <c r="EC133" s="19" t="str">
        <f t="shared" si="73"/>
        <v/>
      </c>
      <c r="ED133" s="153" t="str">
        <f t="shared" si="74"/>
        <v/>
      </c>
      <c r="EE133" s="19" t="str">
        <f t="shared" si="75"/>
        <v/>
      </c>
      <c r="EF133" s="153" t="str">
        <f t="shared" si="76"/>
        <v/>
      </c>
      <c r="EG133" s="19" t="str">
        <f t="shared" si="77"/>
        <v/>
      </c>
      <c r="EH133" s="153" t="str">
        <f t="shared" si="78"/>
        <v/>
      </c>
      <c r="EI133" s="19" t="str">
        <f t="shared" si="79"/>
        <v/>
      </c>
      <c r="EJ133" s="153" t="str">
        <f t="shared" si="80"/>
        <v/>
      </c>
      <c r="EK133" s="19" t="str">
        <f t="shared" si="81"/>
        <v/>
      </c>
      <c r="EL133" s="153" t="str">
        <f t="shared" si="82"/>
        <v/>
      </c>
      <c r="EM133" s="19" t="str">
        <f t="shared" si="83"/>
        <v/>
      </c>
      <c r="EN133" s="153" t="str">
        <f t="shared" si="84"/>
        <v/>
      </c>
      <c r="EO133" s="19" t="str">
        <f t="shared" si="85"/>
        <v/>
      </c>
      <c r="EP133" s="153" t="str">
        <f t="shared" si="86"/>
        <v/>
      </c>
      <c r="EQ133" s="19" t="str">
        <f t="shared" si="87"/>
        <v/>
      </c>
      <c r="ER133" s="153" t="str">
        <f t="shared" si="88"/>
        <v/>
      </c>
      <c r="ES133" s="19" t="str">
        <f t="shared" si="89"/>
        <v/>
      </c>
      <c r="ET133" s="153" t="str">
        <f t="shared" si="90"/>
        <v/>
      </c>
    </row>
    <row r="134" spans="1:150" x14ac:dyDescent="0.25">
      <c r="A134" s="31"/>
      <c r="B134" s="91" t="str">
        <f t="shared" si="91"/>
        <v/>
      </c>
      <c r="C134" s="20" t="str">
        <f t="shared" si="51"/>
        <v/>
      </c>
      <c r="D134" s="97" t="str">
        <f t="shared" si="52"/>
        <v/>
      </c>
      <c r="E134" s="62" t="str">
        <f t="shared" si="92"/>
        <v/>
      </c>
      <c r="F134" s="31"/>
      <c r="G134" s="282"/>
      <c r="H134" s="283"/>
      <c r="I134" s="284"/>
      <c r="J134" s="285"/>
      <c r="K134" s="286"/>
      <c r="L134" s="287"/>
      <c r="M134" s="288"/>
      <c r="N134" s="287"/>
      <c r="O134" s="288"/>
      <c r="P134" s="287"/>
      <c r="Q134" s="288"/>
      <c r="R134" s="287"/>
      <c r="S134" s="288"/>
      <c r="T134" s="287"/>
      <c r="U134" s="288"/>
      <c r="V134" s="287"/>
      <c r="W134" s="288"/>
      <c r="X134" s="287"/>
      <c r="Y134" s="288"/>
      <c r="Z134" s="287"/>
      <c r="AA134" s="288"/>
      <c r="AB134" s="287"/>
      <c r="AC134" s="288"/>
      <c r="AD134" s="287"/>
      <c r="AE134" s="288"/>
      <c r="AF134" s="287"/>
      <c r="AG134" s="288"/>
      <c r="AH134" s="287"/>
      <c r="AI134" s="288"/>
      <c r="AJ134" s="287"/>
      <c r="AK134" s="288"/>
      <c r="AL134" s="287"/>
      <c r="AM134" s="288"/>
      <c r="AN134" s="287"/>
      <c r="AO134" s="288"/>
      <c r="AP134" s="287"/>
      <c r="AQ134" s="288"/>
      <c r="AR134" s="287"/>
      <c r="AS134" s="288"/>
      <c r="AT134" s="287"/>
      <c r="AU134" s="288"/>
      <c r="AV134" s="287"/>
      <c r="AW134" s="288"/>
      <c r="AX134" s="287"/>
      <c r="AY134" s="31"/>
      <c r="BA134" s="76" t="str">
        <f t="shared" si="93"/>
        <v/>
      </c>
      <c r="BC134" s="76" t="str">
        <f>IF('Stock List'!$K134="", "", 'Stock List'!$K134)</f>
        <v/>
      </c>
      <c r="BE134" s="106">
        <f>IFERROR(ROUND(((INDEX('Stock List'!$M$11:$M$1010, MATCH(L134, 'Stock List'!$K$11:$K$1010, 0))/INDEX('Stock List'!$L$11:$L$1010, MATCH(L134, 'Stock List'!$K$11:$K$1010, 0)))*K134), 2), 0)</f>
        <v>0</v>
      </c>
      <c r="BF134" s="20"/>
      <c r="BG134" s="20">
        <f>IFERROR(ROUND(((INDEX('Stock List'!$M$11:$M$1010, MATCH(N134, 'Stock List'!$K$11:$K$1010, 0))/INDEX('Stock List'!$L$11:$L$1010, MATCH(N134, 'Stock List'!$K$11:$K$1010, 0)))*M134), 2), 0)</f>
        <v>0</v>
      </c>
      <c r="BH134" s="20"/>
      <c r="BI134" s="20">
        <f>IFERROR(ROUND(((INDEX('Stock List'!$M$11:$M$1010, MATCH(P134, 'Stock List'!$K$11:$K$1010, 0))/INDEX('Stock List'!$L$11:$L$1010, MATCH(P134, 'Stock List'!$K$11:$K$1010, 0)))*O134), 2), 0)</f>
        <v>0</v>
      </c>
      <c r="BJ134" s="20"/>
      <c r="BK134" s="20">
        <f>IFERROR(ROUND(((INDEX('Stock List'!$M$11:$M$1010, MATCH(R134, 'Stock List'!$K$11:$K$1010, 0))/INDEX('Stock List'!$L$11:$L$1010, MATCH(R134, 'Stock List'!$K$11:$K$1010, 0)))*Q134), 2), 0)</f>
        <v>0</v>
      </c>
      <c r="BL134" s="20"/>
      <c r="BM134" s="20">
        <f>IFERROR(ROUND(((INDEX('Stock List'!$M$11:$M$1010, MATCH(T134, 'Stock List'!$K$11:$K$1010, 0))/INDEX('Stock List'!$L$11:$L$1010, MATCH(T134, 'Stock List'!$K$11:$K$1010, 0)))*S134), 2), 0)</f>
        <v>0</v>
      </c>
      <c r="BN134" s="20"/>
      <c r="BO134" s="20">
        <f>IFERROR(ROUND(((INDEX('Stock List'!$M$11:$M$1010, MATCH(V134, 'Stock List'!$K$11:$K$1010, 0))/INDEX('Stock List'!$L$11:$L$1010, MATCH(V134, 'Stock List'!$K$11:$K$1010, 0)))*U134), 2), 0)</f>
        <v>0</v>
      </c>
      <c r="BP134" s="20"/>
      <c r="BQ134" s="20">
        <f>IFERROR(ROUND(((INDEX('Stock List'!$M$11:$M$1010, MATCH(X134, 'Stock List'!$K$11:$K$1010, 0))/INDEX('Stock List'!$L$11:$L$1010, MATCH(X134, 'Stock List'!$K$11:$K$1010, 0)))*W134), 2), 0)</f>
        <v>0</v>
      </c>
      <c r="BR134" s="20"/>
      <c r="BS134" s="20">
        <f>IFERROR(ROUND(((INDEX('Stock List'!$M$11:$M$1010, MATCH(Z134, 'Stock List'!$K$11:$K$1010, 0))/INDEX('Stock List'!$L$11:$L$1010, MATCH(Z134, 'Stock List'!$K$11:$K$1010, 0)))*Y134), 2), 0)</f>
        <v>0</v>
      </c>
      <c r="BT134" s="20"/>
      <c r="BU134" s="20">
        <f>IFERROR(ROUND(((INDEX('Stock List'!$M$11:$M$1010, MATCH(AB134, 'Stock List'!$K$11:$K$1010, 0))/INDEX('Stock List'!$L$11:$L$1010, MATCH(AB134, 'Stock List'!$K$11:$K$1010, 0)))*AA134), 2), 0)</f>
        <v>0</v>
      </c>
      <c r="BV134" s="20"/>
      <c r="BW134" s="20">
        <f>IFERROR(ROUND(((INDEX('Stock List'!$M$11:$M$1010, MATCH(AD134, 'Stock List'!$K$11:$K$1010, 0))/INDEX('Stock List'!$L$11:$L$1010, MATCH(AD134, 'Stock List'!$K$11:$K$1010, 0)))*AC134), 2), 0)</f>
        <v>0</v>
      </c>
      <c r="BX134" s="20"/>
      <c r="BY134" s="20">
        <f>IFERROR(ROUND(((INDEX('Stock List'!$M$11:$M$1010, MATCH(AF134, 'Stock List'!$K$11:$K$1010, 0))/INDEX('Stock List'!$L$11:$L$1010, MATCH(AF134, 'Stock List'!$K$11:$K$1010, 0)))*AE134), 2), 0)</f>
        <v>0</v>
      </c>
      <c r="BZ134" s="20"/>
      <c r="CA134" s="20">
        <f>IFERROR(ROUND(((INDEX('Stock List'!$M$11:$M$1010, MATCH(AH134, 'Stock List'!$K$11:$K$1010, 0))/INDEX('Stock List'!$L$11:$L$1010, MATCH(AH134, 'Stock List'!$K$11:$K$1010, 0)))*AG134), 2), 0)</f>
        <v>0</v>
      </c>
      <c r="CB134" s="20"/>
      <c r="CC134" s="20">
        <f>IFERROR(ROUND(((INDEX('Stock List'!$M$11:$M$1010, MATCH(AJ134, 'Stock List'!$K$11:$K$1010, 0))/INDEX('Stock List'!$L$11:$L$1010, MATCH(AJ134, 'Stock List'!$K$11:$K$1010, 0)))*AI134), 2), 0)</f>
        <v>0</v>
      </c>
      <c r="CD134" s="20"/>
      <c r="CE134" s="20">
        <f>IFERROR(ROUND(((INDEX('Stock List'!$M$11:$M$1010, MATCH(AL134, 'Stock List'!$K$11:$K$1010, 0))/INDEX('Stock List'!$L$11:$L$1010, MATCH(AL134, 'Stock List'!$K$11:$K$1010, 0)))*AK134), 2), 0)</f>
        <v>0</v>
      </c>
      <c r="CF134" s="20"/>
      <c r="CG134" s="20">
        <f>IFERROR(ROUND(((INDEX('Stock List'!$M$11:$M$1010, MATCH(AN134, 'Stock List'!$K$11:$K$1010, 0))/INDEX('Stock List'!$L$11:$L$1010, MATCH(AN134, 'Stock List'!$K$11:$K$1010, 0)))*AM134), 2), 0)</f>
        <v>0</v>
      </c>
      <c r="CH134" s="20"/>
      <c r="CI134" s="20">
        <f>IFERROR(ROUND(((INDEX('Stock List'!$M$11:$M$1010, MATCH(AP134, 'Stock List'!$K$11:$K$1010, 0))/INDEX('Stock List'!$L$11:$L$1010, MATCH(AP134, 'Stock List'!$K$11:$K$1010, 0)))*AO134), 2), 0)</f>
        <v>0</v>
      </c>
      <c r="CJ134" s="20"/>
      <c r="CK134" s="20">
        <f>IFERROR(ROUND(((INDEX('Stock List'!$M$11:$M$1010, MATCH(AR134, 'Stock List'!$K$11:$K$1010, 0))/INDEX('Stock List'!$L$11:$L$1010, MATCH(AR134, 'Stock List'!$K$11:$K$1010, 0)))*AQ134), 2), 0)</f>
        <v>0</v>
      </c>
      <c r="CL134" s="20"/>
      <c r="CM134" s="20">
        <f>IFERROR(ROUND(((INDEX('Stock List'!$M$11:$M$1010, MATCH(AT134, 'Stock List'!$K$11:$K$1010, 0))/INDEX('Stock List'!$L$11:$L$1010, MATCH(AT134, 'Stock List'!$K$11:$K$1010, 0)))*AS134), 2), 0)</f>
        <v>0</v>
      </c>
      <c r="CN134" s="20"/>
      <c r="CO134" s="20">
        <f>IFERROR(ROUND(((INDEX('Stock List'!$M$11:$M$1010, MATCH(AV134, 'Stock List'!$K$11:$K$1010, 0))/INDEX('Stock List'!$L$11:$L$1010, MATCH(AV134, 'Stock List'!$K$11:$K$1010, 0)))*AU134), 2), 0)</f>
        <v>0</v>
      </c>
      <c r="CP134" s="20"/>
      <c r="CQ134" s="20">
        <f>IFERROR(ROUND(((INDEX('Stock List'!$M$11:$M$1010, MATCH(AX134, 'Stock List'!$K$11:$K$1010, 0))/INDEX('Stock List'!$L$11:$L$1010, MATCH(AX134, 'Stock List'!$K$11:$K$1010, 0)))*AW134), 2), 0)</f>
        <v>0</v>
      </c>
      <c r="CR134" s="22"/>
      <c r="CT134" s="106" t="str">
        <f t="shared" si="94"/>
        <v/>
      </c>
      <c r="CU134" s="22" t="str">
        <f t="shared" si="95"/>
        <v/>
      </c>
      <c r="CX134" s="106" t="str">
        <f t="shared" si="96"/>
        <v/>
      </c>
      <c r="CY134" s="20" t="str">
        <f t="shared" si="97"/>
        <v/>
      </c>
      <c r="CZ134" s="22" t="str">
        <f t="shared" si="98"/>
        <v/>
      </c>
      <c r="DB134" s="76" t="str">
        <f>IF($H134="", "", COUNTIF($G$11:$G$1010, "&gt;"&amp;$G134)+1+COUNTIF($G$11:$G134, $G134)-1)</f>
        <v/>
      </c>
      <c r="DC134" s="76" t="str">
        <f>IF($H134="", "", COUNTIF($CZ$11:$CZ$1010, "&gt;"&amp;$CZ134)+1+COUNTIF($CZ$11:$CZ134, $CZ134)-1)</f>
        <v/>
      </c>
      <c r="DE134" s="147" t="str">
        <f t="shared" si="99"/>
        <v/>
      </c>
      <c r="DF134" s="148"/>
      <c r="DG134" s="19" t="str">
        <f t="shared" si="100"/>
        <v/>
      </c>
      <c r="DH134" s="153" t="str">
        <f t="shared" si="101"/>
        <v/>
      </c>
      <c r="DI134" s="19" t="str">
        <f t="shared" si="53"/>
        <v/>
      </c>
      <c r="DJ134" s="153" t="str">
        <f t="shared" si="54"/>
        <v/>
      </c>
      <c r="DK134" s="19" t="str">
        <f t="shared" si="55"/>
        <v/>
      </c>
      <c r="DL134" s="153" t="str">
        <f t="shared" si="56"/>
        <v/>
      </c>
      <c r="DM134" s="19" t="str">
        <f t="shared" si="57"/>
        <v/>
      </c>
      <c r="DN134" s="153" t="str">
        <f t="shared" si="58"/>
        <v/>
      </c>
      <c r="DO134" s="19" t="str">
        <f t="shared" si="59"/>
        <v/>
      </c>
      <c r="DP134" s="153" t="str">
        <f t="shared" si="60"/>
        <v/>
      </c>
      <c r="DQ134" s="19" t="str">
        <f t="shared" si="61"/>
        <v/>
      </c>
      <c r="DR134" s="153" t="str">
        <f t="shared" si="62"/>
        <v/>
      </c>
      <c r="DS134" s="19" t="str">
        <f t="shared" si="63"/>
        <v/>
      </c>
      <c r="DT134" s="153" t="str">
        <f t="shared" si="64"/>
        <v/>
      </c>
      <c r="DU134" s="19" t="str">
        <f t="shared" si="65"/>
        <v/>
      </c>
      <c r="DV134" s="153" t="str">
        <f t="shared" si="66"/>
        <v/>
      </c>
      <c r="DW134" s="19" t="str">
        <f t="shared" si="67"/>
        <v/>
      </c>
      <c r="DX134" s="153" t="str">
        <f t="shared" si="68"/>
        <v/>
      </c>
      <c r="DY134" s="19" t="str">
        <f t="shared" si="69"/>
        <v/>
      </c>
      <c r="DZ134" s="153" t="str">
        <f t="shared" si="70"/>
        <v/>
      </c>
      <c r="EA134" s="19" t="str">
        <f t="shared" si="71"/>
        <v/>
      </c>
      <c r="EB134" s="153" t="str">
        <f t="shared" si="72"/>
        <v/>
      </c>
      <c r="EC134" s="19" t="str">
        <f t="shared" si="73"/>
        <v/>
      </c>
      <c r="ED134" s="153" t="str">
        <f t="shared" si="74"/>
        <v/>
      </c>
      <c r="EE134" s="19" t="str">
        <f t="shared" si="75"/>
        <v/>
      </c>
      <c r="EF134" s="153" t="str">
        <f t="shared" si="76"/>
        <v/>
      </c>
      <c r="EG134" s="19" t="str">
        <f t="shared" si="77"/>
        <v/>
      </c>
      <c r="EH134" s="153" t="str">
        <f t="shared" si="78"/>
        <v/>
      </c>
      <c r="EI134" s="19" t="str">
        <f t="shared" si="79"/>
        <v/>
      </c>
      <c r="EJ134" s="153" t="str">
        <f t="shared" si="80"/>
        <v/>
      </c>
      <c r="EK134" s="19" t="str">
        <f t="shared" si="81"/>
        <v/>
      </c>
      <c r="EL134" s="153" t="str">
        <f t="shared" si="82"/>
        <v/>
      </c>
      <c r="EM134" s="19" t="str">
        <f t="shared" si="83"/>
        <v/>
      </c>
      <c r="EN134" s="153" t="str">
        <f t="shared" si="84"/>
        <v/>
      </c>
      <c r="EO134" s="19" t="str">
        <f t="shared" si="85"/>
        <v/>
      </c>
      <c r="EP134" s="153" t="str">
        <f t="shared" si="86"/>
        <v/>
      </c>
      <c r="EQ134" s="19" t="str">
        <f t="shared" si="87"/>
        <v/>
      </c>
      <c r="ER134" s="153" t="str">
        <f t="shared" si="88"/>
        <v/>
      </c>
      <c r="ES134" s="19" t="str">
        <f t="shared" si="89"/>
        <v/>
      </c>
      <c r="ET134" s="153" t="str">
        <f t="shared" si="90"/>
        <v/>
      </c>
    </row>
    <row r="135" spans="1:150" x14ac:dyDescent="0.25">
      <c r="A135" s="31"/>
      <c r="B135" s="91" t="str">
        <f t="shared" si="91"/>
        <v/>
      </c>
      <c r="C135" s="20" t="str">
        <f t="shared" si="51"/>
        <v/>
      </c>
      <c r="D135" s="97" t="str">
        <f t="shared" si="52"/>
        <v/>
      </c>
      <c r="E135" s="62" t="str">
        <f t="shared" si="92"/>
        <v/>
      </c>
      <c r="F135" s="31"/>
      <c r="G135" s="282"/>
      <c r="H135" s="283"/>
      <c r="I135" s="284"/>
      <c r="J135" s="285"/>
      <c r="K135" s="286"/>
      <c r="L135" s="287"/>
      <c r="M135" s="288"/>
      <c r="N135" s="287"/>
      <c r="O135" s="288"/>
      <c r="P135" s="287"/>
      <c r="Q135" s="288"/>
      <c r="R135" s="287"/>
      <c r="S135" s="288"/>
      <c r="T135" s="287"/>
      <c r="U135" s="288"/>
      <c r="V135" s="287"/>
      <c r="W135" s="288"/>
      <c r="X135" s="287"/>
      <c r="Y135" s="288"/>
      <c r="Z135" s="287"/>
      <c r="AA135" s="288"/>
      <c r="AB135" s="287"/>
      <c r="AC135" s="288"/>
      <c r="AD135" s="287"/>
      <c r="AE135" s="288"/>
      <c r="AF135" s="287"/>
      <c r="AG135" s="288"/>
      <c r="AH135" s="287"/>
      <c r="AI135" s="288"/>
      <c r="AJ135" s="287"/>
      <c r="AK135" s="288"/>
      <c r="AL135" s="287"/>
      <c r="AM135" s="288"/>
      <c r="AN135" s="287"/>
      <c r="AO135" s="288"/>
      <c r="AP135" s="287"/>
      <c r="AQ135" s="288"/>
      <c r="AR135" s="287"/>
      <c r="AS135" s="288"/>
      <c r="AT135" s="287"/>
      <c r="AU135" s="288"/>
      <c r="AV135" s="287"/>
      <c r="AW135" s="288"/>
      <c r="AX135" s="287"/>
      <c r="AY135" s="31"/>
      <c r="BA135" s="76" t="str">
        <f t="shared" si="93"/>
        <v/>
      </c>
      <c r="BC135" s="76" t="str">
        <f>IF('Stock List'!$K135="", "", 'Stock List'!$K135)</f>
        <v/>
      </c>
      <c r="BE135" s="106">
        <f>IFERROR(ROUND(((INDEX('Stock List'!$M$11:$M$1010, MATCH(L135, 'Stock List'!$K$11:$K$1010, 0))/INDEX('Stock List'!$L$11:$L$1010, MATCH(L135, 'Stock List'!$K$11:$K$1010, 0)))*K135), 2), 0)</f>
        <v>0</v>
      </c>
      <c r="BF135" s="20"/>
      <c r="BG135" s="20">
        <f>IFERROR(ROUND(((INDEX('Stock List'!$M$11:$M$1010, MATCH(N135, 'Stock List'!$K$11:$K$1010, 0))/INDEX('Stock List'!$L$11:$L$1010, MATCH(N135, 'Stock List'!$K$11:$K$1010, 0)))*M135), 2), 0)</f>
        <v>0</v>
      </c>
      <c r="BH135" s="20"/>
      <c r="BI135" s="20">
        <f>IFERROR(ROUND(((INDEX('Stock List'!$M$11:$M$1010, MATCH(P135, 'Stock List'!$K$11:$K$1010, 0))/INDEX('Stock List'!$L$11:$L$1010, MATCH(P135, 'Stock List'!$K$11:$K$1010, 0)))*O135), 2), 0)</f>
        <v>0</v>
      </c>
      <c r="BJ135" s="20"/>
      <c r="BK135" s="20">
        <f>IFERROR(ROUND(((INDEX('Stock List'!$M$11:$M$1010, MATCH(R135, 'Stock List'!$K$11:$K$1010, 0))/INDEX('Stock List'!$L$11:$L$1010, MATCH(R135, 'Stock List'!$K$11:$K$1010, 0)))*Q135), 2), 0)</f>
        <v>0</v>
      </c>
      <c r="BL135" s="20"/>
      <c r="BM135" s="20">
        <f>IFERROR(ROUND(((INDEX('Stock List'!$M$11:$M$1010, MATCH(T135, 'Stock List'!$K$11:$K$1010, 0))/INDEX('Stock List'!$L$11:$L$1010, MATCH(T135, 'Stock List'!$K$11:$K$1010, 0)))*S135), 2), 0)</f>
        <v>0</v>
      </c>
      <c r="BN135" s="20"/>
      <c r="BO135" s="20">
        <f>IFERROR(ROUND(((INDEX('Stock List'!$M$11:$M$1010, MATCH(V135, 'Stock List'!$K$11:$K$1010, 0))/INDEX('Stock List'!$L$11:$L$1010, MATCH(V135, 'Stock List'!$K$11:$K$1010, 0)))*U135), 2), 0)</f>
        <v>0</v>
      </c>
      <c r="BP135" s="20"/>
      <c r="BQ135" s="20">
        <f>IFERROR(ROUND(((INDEX('Stock List'!$M$11:$M$1010, MATCH(X135, 'Stock List'!$K$11:$K$1010, 0))/INDEX('Stock List'!$L$11:$L$1010, MATCH(X135, 'Stock List'!$K$11:$K$1010, 0)))*W135), 2), 0)</f>
        <v>0</v>
      </c>
      <c r="BR135" s="20"/>
      <c r="BS135" s="20">
        <f>IFERROR(ROUND(((INDEX('Stock List'!$M$11:$M$1010, MATCH(Z135, 'Stock List'!$K$11:$K$1010, 0))/INDEX('Stock List'!$L$11:$L$1010, MATCH(Z135, 'Stock List'!$K$11:$K$1010, 0)))*Y135), 2), 0)</f>
        <v>0</v>
      </c>
      <c r="BT135" s="20"/>
      <c r="BU135" s="20">
        <f>IFERROR(ROUND(((INDEX('Stock List'!$M$11:$M$1010, MATCH(AB135, 'Stock List'!$K$11:$K$1010, 0))/INDEX('Stock List'!$L$11:$L$1010, MATCH(AB135, 'Stock List'!$K$11:$K$1010, 0)))*AA135), 2), 0)</f>
        <v>0</v>
      </c>
      <c r="BV135" s="20"/>
      <c r="BW135" s="20">
        <f>IFERROR(ROUND(((INDEX('Stock List'!$M$11:$M$1010, MATCH(AD135, 'Stock List'!$K$11:$K$1010, 0))/INDEX('Stock List'!$L$11:$L$1010, MATCH(AD135, 'Stock List'!$K$11:$K$1010, 0)))*AC135), 2), 0)</f>
        <v>0</v>
      </c>
      <c r="BX135" s="20"/>
      <c r="BY135" s="20">
        <f>IFERROR(ROUND(((INDEX('Stock List'!$M$11:$M$1010, MATCH(AF135, 'Stock List'!$K$11:$K$1010, 0))/INDEX('Stock List'!$L$11:$L$1010, MATCH(AF135, 'Stock List'!$K$11:$K$1010, 0)))*AE135), 2), 0)</f>
        <v>0</v>
      </c>
      <c r="BZ135" s="20"/>
      <c r="CA135" s="20">
        <f>IFERROR(ROUND(((INDEX('Stock List'!$M$11:$M$1010, MATCH(AH135, 'Stock List'!$K$11:$K$1010, 0))/INDEX('Stock List'!$L$11:$L$1010, MATCH(AH135, 'Stock List'!$K$11:$K$1010, 0)))*AG135), 2), 0)</f>
        <v>0</v>
      </c>
      <c r="CB135" s="20"/>
      <c r="CC135" s="20">
        <f>IFERROR(ROUND(((INDEX('Stock List'!$M$11:$M$1010, MATCH(AJ135, 'Stock List'!$K$11:$K$1010, 0))/INDEX('Stock List'!$L$11:$L$1010, MATCH(AJ135, 'Stock List'!$K$11:$K$1010, 0)))*AI135), 2), 0)</f>
        <v>0</v>
      </c>
      <c r="CD135" s="20"/>
      <c r="CE135" s="20">
        <f>IFERROR(ROUND(((INDEX('Stock List'!$M$11:$M$1010, MATCH(AL135, 'Stock List'!$K$11:$K$1010, 0))/INDEX('Stock List'!$L$11:$L$1010, MATCH(AL135, 'Stock List'!$K$11:$K$1010, 0)))*AK135), 2), 0)</f>
        <v>0</v>
      </c>
      <c r="CF135" s="20"/>
      <c r="CG135" s="20">
        <f>IFERROR(ROUND(((INDEX('Stock List'!$M$11:$M$1010, MATCH(AN135, 'Stock List'!$K$11:$K$1010, 0))/INDEX('Stock List'!$L$11:$L$1010, MATCH(AN135, 'Stock List'!$K$11:$K$1010, 0)))*AM135), 2), 0)</f>
        <v>0</v>
      </c>
      <c r="CH135" s="20"/>
      <c r="CI135" s="20">
        <f>IFERROR(ROUND(((INDEX('Stock List'!$M$11:$M$1010, MATCH(AP135, 'Stock List'!$K$11:$K$1010, 0))/INDEX('Stock List'!$L$11:$L$1010, MATCH(AP135, 'Stock List'!$K$11:$K$1010, 0)))*AO135), 2), 0)</f>
        <v>0</v>
      </c>
      <c r="CJ135" s="20"/>
      <c r="CK135" s="20">
        <f>IFERROR(ROUND(((INDEX('Stock List'!$M$11:$M$1010, MATCH(AR135, 'Stock List'!$K$11:$K$1010, 0))/INDEX('Stock List'!$L$11:$L$1010, MATCH(AR135, 'Stock List'!$K$11:$K$1010, 0)))*AQ135), 2), 0)</f>
        <v>0</v>
      </c>
      <c r="CL135" s="20"/>
      <c r="CM135" s="20">
        <f>IFERROR(ROUND(((INDEX('Stock List'!$M$11:$M$1010, MATCH(AT135, 'Stock List'!$K$11:$K$1010, 0))/INDEX('Stock List'!$L$11:$L$1010, MATCH(AT135, 'Stock List'!$K$11:$K$1010, 0)))*AS135), 2), 0)</f>
        <v>0</v>
      </c>
      <c r="CN135" s="20"/>
      <c r="CO135" s="20">
        <f>IFERROR(ROUND(((INDEX('Stock List'!$M$11:$M$1010, MATCH(AV135, 'Stock List'!$K$11:$K$1010, 0))/INDEX('Stock List'!$L$11:$L$1010, MATCH(AV135, 'Stock List'!$K$11:$K$1010, 0)))*AU135), 2), 0)</f>
        <v>0</v>
      </c>
      <c r="CP135" s="20"/>
      <c r="CQ135" s="20">
        <f>IFERROR(ROUND(((INDEX('Stock List'!$M$11:$M$1010, MATCH(AX135, 'Stock List'!$K$11:$K$1010, 0))/INDEX('Stock List'!$L$11:$L$1010, MATCH(AX135, 'Stock List'!$K$11:$K$1010, 0)))*AW135), 2), 0)</f>
        <v>0</v>
      </c>
      <c r="CR135" s="22"/>
      <c r="CT135" s="106" t="str">
        <f t="shared" si="94"/>
        <v/>
      </c>
      <c r="CU135" s="22" t="str">
        <f t="shared" si="95"/>
        <v/>
      </c>
      <c r="CX135" s="106" t="str">
        <f t="shared" si="96"/>
        <v/>
      </c>
      <c r="CY135" s="20" t="str">
        <f t="shared" si="97"/>
        <v/>
      </c>
      <c r="CZ135" s="22" t="str">
        <f t="shared" si="98"/>
        <v/>
      </c>
      <c r="DB135" s="76" t="str">
        <f>IF($H135="", "", COUNTIF($G$11:$G$1010, "&gt;"&amp;$G135)+1+COUNTIF($G$11:$G135, $G135)-1)</f>
        <v/>
      </c>
      <c r="DC135" s="76" t="str">
        <f>IF($H135="", "", COUNTIF($CZ$11:$CZ$1010, "&gt;"&amp;$CZ135)+1+COUNTIF($CZ$11:$CZ135, $CZ135)-1)</f>
        <v/>
      </c>
      <c r="DE135" s="147" t="str">
        <f t="shared" si="99"/>
        <v/>
      </c>
      <c r="DF135" s="148"/>
      <c r="DG135" s="19" t="str">
        <f t="shared" si="100"/>
        <v/>
      </c>
      <c r="DH135" s="153" t="str">
        <f t="shared" si="101"/>
        <v/>
      </c>
      <c r="DI135" s="19" t="str">
        <f t="shared" si="53"/>
        <v/>
      </c>
      <c r="DJ135" s="153" t="str">
        <f t="shared" si="54"/>
        <v/>
      </c>
      <c r="DK135" s="19" t="str">
        <f t="shared" si="55"/>
        <v/>
      </c>
      <c r="DL135" s="153" t="str">
        <f t="shared" si="56"/>
        <v/>
      </c>
      <c r="DM135" s="19" t="str">
        <f t="shared" si="57"/>
        <v/>
      </c>
      <c r="DN135" s="153" t="str">
        <f t="shared" si="58"/>
        <v/>
      </c>
      <c r="DO135" s="19" t="str">
        <f t="shared" si="59"/>
        <v/>
      </c>
      <c r="DP135" s="153" t="str">
        <f t="shared" si="60"/>
        <v/>
      </c>
      <c r="DQ135" s="19" t="str">
        <f t="shared" si="61"/>
        <v/>
      </c>
      <c r="DR135" s="153" t="str">
        <f t="shared" si="62"/>
        <v/>
      </c>
      <c r="DS135" s="19" t="str">
        <f t="shared" si="63"/>
        <v/>
      </c>
      <c r="DT135" s="153" t="str">
        <f t="shared" si="64"/>
        <v/>
      </c>
      <c r="DU135" s="19" t="str">
        <f t="shared" si="65"/>
        <v/>
      </c>
      <c r="DV135" s="153" t="str">
        <f t="shared" si="66"/>
        <v/>
      </c>
      <c r="DW135" s="19" t="str">
        <f t="shared" si="67"/>
        <v/>
      </c>
      <c r="DX135" s="153" t="str">
        <f t="shared" si="68"/>
        <v/>
      </c>
      <c r="DY135" s="19" t="str">
        <f t="shared" si="69"/>
        <v/>
      </c>
      <c r="DZ135" s="153" t="str">
        <f t="shared" si="70"/>
        <v/>
      </c>
      <c r="EA135" s="19" t="str">
        <f t="shared" si="71"/>
        <v/>
      </c>
      <c r="EB135" s="153" t="str">
        <f t="shared" si="72"/>
        <v/>
      </c>
      <c r="EC135" s="19" t="str">
        <f t="shared" si="73"/>
        <v/>
      </c>
      <c r="ED135" s="153" t="str">
        <f t="shared" si="74"/>
        <v/>
      </c>
      <c r="EE135" s="19" t="str">
        <f t="shared" si="75"/>
        <v/>
      </c>
      <c r="EF135" s="153" t="str">
        <f t="shared" si="76"/>
        <v/>
      </c>
      <c r="EG135" s="19" t="str">
        <f t="shared" si="77"/>
        <v/>
      </c>
      <c r="EH135" s="153" t="str">
        <f t="shared" si="78"/>
        <v/>
      </c>
      <c r="EI135" s="19" t="str">
        <f t="shared" si="79"/>
        <v/>
      </c>
      <c r="EJ135" s="153" t="str">
        <f t="shared" si="80"/>
        <v/>
      </c>
      <c r="EK135" s="19" t="str">
        <f t="shared" si="81"/>
        <v/>
      </c>
      <c r="EL135" s="153" t="str">
        <f t="shared" si="82"/>
        <v/>
      </c>
      <c r="EM135" s="19" t="str">
        <f t="shared" si="83"/>
        <v/>
      </c>
      <c r="EN135" s="153" t="str">
        <f t="shared" si="84"/>
        <v/>
      </c>
      <c r="EO135" s="19" t="str">
        <f t="shared" si="85"/>
        <v/>
      </c>
      <c r="EP135" s="153" t="str">
        <f t="shared" si="86"/>
        <v/>
      </c>
      <c r="EQ135" s="19" t="str">
        <f t="shared" si="87"/>
        <v/>
      </c>
      <c r="ER135" s="153" t="str">
        <f t="shared" si="88"/>
        <v/>
      </c>
      <c r="ES135" s="19" t="str">
        <f t="shared" si="89"/>
        <v/>
      </c>
      <c r="ET135" s="153" t="str">
        <f t="shared" si="90"/>
        <v/>
      </c>
    </row>
    <row r="136" spans="1:150" x14ac:dyDescent="0.25">
      <c r="A136" s="31"/>
      <c r="B136" s="91" t="str">
        <f t="shared" si="91"/>
        <v/>
      </c>
      <c r="C136" s="20" t="str">
        <f t="shared" si="51"/>
        <v/>
      </c>
      <c r="D136" s="97" t="str">
        <f t="shared" si="52"/>
        <v/>
      </c>
      <c r="E136" s="62" t="str">
        <f t="shared" si="92"/>
        <v/>
      </c>
      <c r="F136" s="31"/>
      <c r="G136" s="282"/>
      <c r="H136" s="283"/>
      <c r="I136" s="284"/>
      <c r="J136" s="285"/>
      <c r="K136" s="286"/>
      <c r="L136" s="287"/>
      <c r="M136" s="288"/>
      <c r="N136" s="287"/>
      <c r="O136" s="288"/>
      <c r="P136" s="287"/>
      <c r="Q136" s="288"/>
      <c r="R136" s="287"/>
      <c r="S136" s="288"/>
      <c r="T136" s="287"/>
      <c r="U136" s="288"/>
      <c r="V136" s="287"/>
      <c r="W136" s="288"/>
      <c r="X136" s="287"/>
      <c r="Y136" s="288"/>
      <c r="Z136" s="287"/>
      <c r="AA136" s="288"/>
      <c r="AB136" s="287"/>
      <c r="AC136" s="288"/>
      <c r="AD136" s="287"/>
      <c r="AE136" s="288"/>
      <c r="AF136" s="287"/>
      <c r="AG136" s="288"/>
      <c r="AH136" s="287"/>
      <c r="AI136" s="288"/>
      <c r="AJ136" s="287"/>
      <c r="AK136" s="288"/>
      <c r="AL136" s="287"/>
      <c r="AM136" s="288"/>
      <c r="AN136" s="287"/>
      <c r="AO136" s="288"/>
      <c r="AP136" s="287"/>
      <c r="AQ136" s="288"/>
      <c r="AR136" s="287"/>
      <c r="AS136" s="288"/>
      <c r="AT136" s="287"/>
      <c r="AU136" s="288"/>
      <c r="AV136" s="287"/>
      <c r="AW136" s="288"/>
      <c r="AX136" s="287"/>
      <c r="AY136" s="31"/>
      <c r="BA136" s="76" t="str">
        <f t="shared" si="93"/>
        <v/>
      </c>
      <c r="BC136" s="76" t="str">
        <f>IF('Stock List'!$K136="", "", 'Stock List'!$K136)</f>
        <v/>
      </c>
      <c r="BE136" s="106">
        <f>IFERROR(ROUND(((INDEX('Stock List'!$M$11:$M$1010, MATCH(L136, 'Stock List'!$K$11:$K$1010, 0))/INDEX('Stock List'!$L$11:$L$1010, MATCH(L136, 'Stock List'!$K$11:$K$1010, 0)))*K136), 2), 0)</f>
        <v>0</v>
      </c>
      <c r="BF136" s="20"/>
      <c r="BG136" s="20">
        <f>IFERROR(ROUND(((INDEX('Stock List'!$M$11:$M$1010, MATCH(N136, 'Stock List'!$K$11:$K$1010, 0))/INDEX('Stock List'!$L$11:$L$1010, MATCH(N136, 'Stock List'!$K$11:$K$1010, 0)))*M136), 2), 0)</f>
        <v>0</v>
      </c>
      <c r="BH136" s="20"/>
      <c r="BI136" s="20">
        <f>IFERROR(ROUND(((INDEX('Stock List'!$M$11:$M$1010, MATCH(P136, 'Stock List'!$K$11:$K$1010, 0))/INDEX('Stock List'!$L$11:$L$1010, MATCH(P136, 'Stock List'!$K$11:$K$1010, 0)))*O136), 2), 0)</f>
        <v>0</v>
      </c>
      <c r="BJ136" s="20"/>
      <c r="BK136" s="20">
        <f>IFERROR(ROUND(((INDEX('Stock List'!$M$11:$M$1010, MATCH(R136, 'Stock List'!$K$11:$K$1010, 0))/INDEX('Stock List'!$L$11:$L$1010, MATCH(R136, 'Stock List'!$K$11:$K$1010, 0)))*Q136), 2), 0)</f>
        <v>0</v>
      </c>
      <c r="BL136" s="20"/>
      <c r="BM136" s="20">
        <f>IFERROR(ROUND(((INDEX('Stock List'!$M$11:$M$1010, MATCH(T136, 'Stock List'!$K$11:$K$1010, 0))/INDEX('Stock List'!$L$11:$L$1010, MATCH(T136, 'Stock List'!$K$11:$K$1010, 0)))*S136), 2), 0)</f>
        <v>0</v>
      </c>
      <c r="BN136" s="20"/>
      <c r="BO136" s="20">
        <f>IFERROR(ROUND(((INDEX('Stock List'!$M$11:$M$1010, MATCH(V136, 'Stock List'!$K$11:$K$1010, 0))/INDEX('Stock List'!$L$11:$L$1010, MATCH(V136, 'Stock List'!$K$11:$K$1010, 0)))*U136), 2), 0)</f>
        <v>0</v>
      </c>
      <c r="BP136" s="20"/>
      <c r="BQ136" s="20">
        <f>IFERROR(ROUND(((INDEX('Stock List'!$M$11:$M$1010, MATCH(X136, 'Stock List'!$K$11:$K$1010, 0))/INDEX('Stock List'!$L$11:$L$1010, MATCH(X136, 'Stock List'!$K$11:$K$1010, 0)))*W136), 2), 0)</f>
        <v>0</v>
      </c>
      <c r="BR136" s="20"/>
      <c r="BS136" s="20">
        <f>IFERROR(ROUND(((INDEX('Stock List'!$M$11:$M$1010, MATCH(Z136, 'Stock List'!$K$11:$K$1010, 0))/INDEX('Stock List'!$L$11:$L$1010, MATCH(Z136, 'Stock List'!$K$11:$K$1010, 0)))*Y136), 2), 0)</f>
        <v>0</v>
      </c>
      <c r="BT136" s="20"/>
      <c r="BU136" s="20">
        <f>IFERROR(ROUND(((INDEX('Stock List'!$M$11:$M$1010, MATCH(AB136, 'Stock List'!$K$11:$K$1010, 0))/INDEX('Stock List'!$L$11:$L$1010, MATCH(AB136, 'Stock List'!$K$11:$K$1010, 0)))*AA136), 2), 0)</f>
        <v>0</v>
      </c>
      <c r="BV136" s="20"/>
      <c r="BW136" s="20">
        <f>IFERROR(ROUND(((INDEX('Stock List'!$M$11:$M$1010, MATCH(AD136, 'Stock List'!$K$11:$K$1010, 0))/INDEX('Stock List'!$L$11:$L$1010, MATCH(AD136, 'Stock List'!$K$11:$K$1010, 0)))*AC136), 2), 0)</f>
        <v>0</v>
      </c>
      <c r="BX136" s="20"/>
      <c r="BY136" s="20">
        <f>IFERROR(ROUND(((INDEX('Stock List'!$M$11:$M$1010, MATCH(AF136, 'Stock List'!$K$11:$K$1010, 0))/INDEX('Stock List'!$L$11:$L$1010, MATCH(AF136, 'Stock List'!$K$11:$K$1010, 0)))*AE136), 2), 0)</f>
        <v>0</v>
      </c>
      <c r="BZ136" s="20"/>
      <c r="CA136" s="20">
        <f>IFERROR(ROUND(((INDEX('Stock List'!$M$11:$M$1010, MATCH(AH136, 'Stock List'!$K$11:$K$1010, 0))/INDEX('Stock List'!$L$11:$L$1010, MATCH(AH136, 'Stock List'!$K$11:$K$1010, 0)))*AG136), 2), 0)</f>
        <v>0</v>
      </c>
      <c r="CB136" s="20"/>
      <c r="CC136" s="20">
        <f>IFERROR(ROUND(((INDEX('Stock List'!$M$11:$M$1010, MATCH(AJ136, 'Stock List'!$K$11:$K$1010, 0))/INDEX('Stock List'!$L$11:$L$1010, MATCH(AJ136, 'Stock List'!$K$11:$K$1010, 0)))*AI136), 2), 0)</f>
        <v>0</v>
      </c>
      <c r="CD136" s="20"/>
      <c r="CE136" s="20">
        <f>IFERROR(ROUND(((INDEX('Stock List'!$M$11:$M$1010, MATCH(AL136, 'Stock List'!$K$11:$K$1010, 0))/INDEX('Stock List'!$L$11:$L$1010, MATCH(AL136, 'Stock List'!$K$11:$K$1010, 0)))*AK136), 2), 0)</f>
        <v>0</v>
      </c>
      <c r="CF136" s="20"/>
      <c r="CG136" s="20">
        <f>IFERROR(ROUND(((INDEX('Stock List'!$M$11:$M$1010, MATCH(AN136, 'Stock List'!$K$11:$K$1010, 0))/INDEX('Stock List'!$L$11:$L$1010, MATCH(AN136, 'Stock List'!$K$11:$K$1010, 0)))*AM136), 2), 0)</f>
        <v>0</v>
      </c>
      <c r="CH136" s="20"/>
      <c r="CI136" s="20">
        <f>IFERROR(ROUND(((INDEX('Stock List'!$M$11:$M$1010, MATCH(AP136, 'Stock List'!$K$11:$K$1010, 0))/INDEX('Stock List'!$L$11:$L$1010, MATCH(AP136, 'Stock List'!$K$11:$K$1010, 0)))*AO136), 2), 0)</f>
        <v>0</v>
      </c>
      <c r="CJ136" s="20"/>
      <c r="CK136" s="20">
        <f>IFERROR(ROUND(((INDEX('Stock List'!$M$11:$M$1010, MATCH(AR136, 'Stock List'!$K$11:$K$1010, 0))/INDEX('Stock List'!$L$11:$L$1010, MATCH(AR136, 'Stock List'!$K$11:$K$1010, 0)))*AQ136), 2), 0)</f>
        <v>0</v>
      </c>
      <c r="CL136" s="20"/>
      <c r="CM136" s="20">
        <f>IFERROR(ROUND(((INDEX('Stock List'!$M$11:$M$1010, MATCH(AT136, 'Stock List'!$K$11:$K$1010, 0))/INDEX('Stock List'!$L$11:$L$1010, MATCH(AT136, 'Stock List'!$K$11:$K$1010, 0)))*AS136), 2), 0)</f>
        <v>0</v>
      </c>
      <c r="CN136" s="20"/>
      <c r="CO136" s="20">
        <f>IFERROR(ROUND(((INDEX('Stock List'!$M$11:$M$1010, MATCH(AV136, 'Stock List'!$K$11:$K$1010, 0))/INDEX('Stock List'!$L$11:$L$1010, MATCH(AV136, 'Stock List'!$K$11:$K$1010, 0)))*AU136), 2), 0)</f>
        <v>0</v>
      </c>
      <c r="CP136" s="20"/>
      <c r="CQ136" s="20">
        <f>IFERROR(ROUND(((INDEX('Stock List'!$M$11:$M$1010, MATCH(AX136, 'Stock List'!$K$11:$K$1010, 0))/INDEX('Stock List'!$L$11:$L$1010, MATCH(AX136, 'Stock List'!$K$11:$K$1010, 0)))*AW136), 2), 0)</f>
        <v>0</v>
      </c>
      <c r="CR136" s="22"/>
      <c r="CT136" s="106" t="str">
        <f t="shared" si="94"/>
        <v/>
      </c>
      <c r="CU136" s="22" t="str">
        <f t="shared" si="95"/>
        <v/>
      </c>
      <c r="CX136" s="106" t="str">
        <f t="shared" si="96"/>
        <v/>
      </c>
      <c r="CY136" s="20" t="str">
        <f t="shared" si="97"/>
        <v/>
      </c>
      <c r="CZ136" s="22" t="str">
        <f t="shared" si="98"/>
        <v/>
      </c>
      <c r="DB136" s="76" t="str">
        <f>IF($H136="", "", COUNTIF($G$11:$G$1010, "&gt;"&amp;$G136)+1+COUNTIF($G$11:$G136, $G136)-1)</f>
        <v/>
      </c>
      <c r="DC136" s="76" t="str">
        <f>IF($H136="", "", COUNTIF($CZ$11:$CZ$1010, "&gt;"&amp;$CZ136)+1+COUNTIF($CZ$11:$CZ136, $CZ136)-1)</f>
        <v/>
      </c>
      <c r="DE136" s="147" t="str">
        <f t="shared" si="99"/>
        <v/>
      </c>
      <c r="DF136" s="148"/>
      <c r="DG136" s="19" t="str">
        <f t="shared" si="100"/>
        <v/>
      </c>
      <c r="DH136" s="153" t="str">
        <f t="shared" si="101"/>
        <v/>
      </c>
      <c r="DI136" s="19" t="str">
        <f t="shared" si="53"/>
        <v/>
      </c>
      <c r="DJ136" s="153" t="str">
        <f t="shared" si="54"/>
        <v/>
      </c>
      <c r="DK136" s="19" t="str">
        <f t="shared" si="55"/>
        <v/>
      </c>
      <c r="DL136" s="153" t="str">
        <f t="shared" si="56"/>
        <v/>
      </c>
      <c r="DM136" s="19" t="str">
        <f t="shared" si="57"/>
        <v/>
      </c>
      <c r="DN136" s="153" t="str">
        <f t="shared" si="58"/>
        <v/>
      </c>
      <c r="DO136" s="19" t="str">
        <f t="shared" si="59"/>
        <v/>
      </c>
      <c r="DP136" s="153" t="str">
        <f t="shared" si="60"/>
        <v/>
      </c>
      <c r="DQ136" s="19" t="str">
        <f t="shared" si="61"/>
        <v/>
      </c>
      <c r="DR136" s="153" t="str">
        <f t="shared" si="62"/>
        <v/>
      </c>
      <c r="DS136" s="19" t="str">
        <f t="shared" si="63"/>
        <v/>
      </c>
      <c r="DT136" s="153" t="str">
        <f t="shared" si="64"/>
        <v/>
      </c>
      <c r="DU136" s="19" t="str">
        <f t="shared" si="65"/>
        <v/>
      </c>
      <c r="DV136" s="153" t="str">
        <f t="shared" si="66"/>
        <v/>
      </c>
      <c r="DW136" s="19" t="str">
        <f t="shared" si="67"/>
        <v/>
      </c>
      <c r="DX136" s="153" t="str">
        <f t="shared" si="68"/>
        <v/>
      </c>
      <c r="DY136" s="19" t="str">
        <f t="shared" si="69"/>
        <v/>
      </c>
      <c r="DZ136" s="153" t="str">
        <f t="shared" si="70"/>
        <v/>
      </c>
      <c r="EA136" s="19" t="str">
        <f t="shared" si="71"/>
        <v/>
      </c>
      <c r="EB136" s="153" t="str">
        <f t="shared" si="72"/>
        <v/>
      </c>
      <c r="EC136" s="19" t="str">
        <f t="shared" si="73"/>
        <v/>
      </c>
      <c r="ED136" s="153" t="str">
        <f t="shared" si="74"/>
        <v/>
      </c>
      <c r="EE136" s="19" t="str">
        <f t="shared" si="75"/>
        <v/>
      </c>
      <c r="EF136" s="153" t="str">
        <f t="shared" si="76"/>
        <v/>
      </c>
      <c r="EG136" s="19" t="str">
        <f t="shared" si="77"/>
        <v/>
      </c>
      <c r="EH136" s="153" t="str">
        <f t="shared" si="78"/>
        <v/>
      </c>
      <c r="EI136" s="19" t="str">
        <f t="shared" si="79"/>
        <v/>
      </c>
      <c r="EJ136" s="153" t="str">
        <f t="shared" si="80"/>
        <v/>
      </c>
      <c r="EK136" s="19" t="str">
        <f t="shared" si="81"/>
        <v/>
      </c>
      <c r="EL136" s="153" t="str">
        <f t="shared" si="82"/>
        <v/>
      </c>
      <c r="EM136" s="19" t="str">
        <f t="shared" si="83"/>
        <v/>
      </c>
      <c r="EN136" s="153" t="str">
        <f t="shared" si="84"/>
        <v/>
      </c>
      <c r="EO136" s="19" t="str">
        <f t="shared" si="85"/>
        <v/>
      </c>
      <c r="EP136" s="153" t="str">
        <f t="shared" si="86"/>
        <v/>
      </c>
      <c r="EQ136" s="19" t="str">
        <f t="shared" si="87"/>
        <v/>
      </c>
      <c r="ER136" s="153" t="str">
        <f t="shared" si="88"/>
        <v/>
      </c>
      <c r="ES136" s="19" t="str">
        <f t="shared" si="89"/>
        <v/>
      </c>
      <c r="ET136" s="153" t="str">
        <f t="shared" si="90"/>
        <v/>
      </c>
    </row>
    <row r="137" spans="1:150" x14ac:dyDescent="0.25">
      <c r="A137" s="31"/>
      <c r="B137" s="91" t="str">
        <f t="shared" si="91"/>
        <v/>
      </c>
      <c r="C137" s="20" t="str">
        <f t="shared" si="51"/>
        <v/>
      </c>
      <c r="D137" s="97" t="str">
        <f t="shared" si="52"/>
        <v/>
      </c>
      <c r="E137" s="62" t="str">
        <f t="shared" si="92"/>
        <v/>
      </c>
      <c r="F137" s="31"/>
      <c r="G137" s="282"/>
      <c r="H137" s="283"/>
      <c r="I137" s="284"/>
      <c r="J137" s="285"/>
      <c r="K137" s="286"/>
      <c r="L137" s="287"/>
      <c r="M137" s="288"/>
      <c r="N137" s="287"/>
      <c r="O137" s="288"/>
      <c r="P137" s="287"/>
      <c r="Q137" s="288"/>
      <c r="R137" s="287"/>
      <c r="S137" s="288"/>
      <c r="T137" s="287"/>
      <c r="U137" s="288"/>
      <c r="V137" s="287"/>
      <c r="W137" s="288"/>
      <c r="X137" s="287"/>
      <c r="Y137" s="288"/>
      <c r="Z137" s="287"/>
      <c r="AA137" s="288"/>
      <c r="AB137" s="287"/>
      <c r="AC137" s="288"/>
      <c r="AD137" s="287"/>
      <c r="AE137" s="288"/>
      <c r="AF137" s="287"/>
      <c r="AG137" s="288"/>
      <c r="AH137" s="287"/>
      <c r="AI137" s="288"/>
      <c r="AJ137" s="287"/>
      <c r="AK137" s="288"/>
      <c r="AL137" s="287"/>
      <c r="AM137" s="288"/>
      <c r="AN137" s="287"/>
      <c r="AO137" s="288"/>
      <c r="AP137" s="287"/>
      <c r="AQ137" s="288"/>
      <c r="AR137" s="287"/>
      <c r="AS137" s="288"/>
      <c r="AT137" s="287"/>
      <c r="AU137" s="288"/>
      <c r="AV137" s="287"/>
      <c r="AW137" s="288"/>
      <c r="AX137" s="287"/>
      <c r="AY137" s="31"/>
      <c r="BA137" s="76" t="str">
        <f t="shared" si="93"/>
        <v/>
      </c>
      <c r="BC137" s="76" t="str">
        <f>IF('Stock List'!$K137="", "", 'Stock List'!$K137)</f>
        <v/>
      </c>
      <c r="BE137" s="106">
        <f>IFERROR(ROUND(((INDEX('Stock List'!$M$11:$M$1010, MATCH(L137, 'Stock List'!$K$11:$K$1010, 0))/INDEX('Stock List'!$L$11:$L$1010, MATCH(L137, 'Stock List'!$K$11:$K$1010, 0)))*K137), 2), 0)</f>
        <v>0</v>
      </c>
      <c r="BF137" s="20"/>
      <c r="BG137" s="20">
        <f>IFERROR(ROUND(((INDEX('Stock List'!$M$11:$M$1010, MATCH(N137, 'Stock List'!$K$11:$K$1010, 0))/INDEX('Stock List'!$L$11:$L$1010, MATCH(N137, 'Stock List'!$K$11:$K$1010, 0)))*M137), 2), 0)</f>
        <v>0</v>
      </c>
      <c r="BH137" s="20"/>
      <c r="BI137" s="20">
        <f>IFERROR(ROUND(((INDEX('Stock List'!$M$11:$M$1010, MATCH(P137, 'Stock List'!$K$11:$K$1010, 0))/INDEX('Stock List'!$L$11:$L$1010, MATCH(P137, 'Stock List'!$K$11:$K$1010, 0)))*O137), 2), 0)</f>
        <v>0</v>
      </c>
      <c r="BJ137" s="20"/>
      <c r="BK137" s="20">
        <f>IFERROR(ROUND(((INDEX('Stock List'!$M$11:$M$1010, MATCH(R137, 'Stock List'!$K$11:$K$1010, 0))/INDEX('Stock List'!$L$11:$L$1010, MATCH(R137, 'Stock List'!$K$11:$K$1010, 0)))*Q137), 2), 0)</f>
        <v>0</v>
      </c>
      <c r="BL137" s="20"/>
      <c r="BM137" s="20">
        <f>IFERROR(ROUND(((INDEX('Stock List'!$M$11:$M$1010, MATCH(T137, 'Stock List'!$K$11:$K$1010, 0))/INDEX('Stock List'!$L$11:$L$1010, MATCH(T137, 'Stock List'!$K$11:$K$1010, 0)))*S137), 2), 0)</f>
        <v>0</v>
      </c>
      <c r="BN137" s="20"/>
      <c r="BO137" s="20">
        <f>IFERROR(ROUND(((INDEX('Stock List'!$M$11:$M$1010, MATCH(V137, 'Stock List'!$K$11:$K$1010, 0))/INDEX('Stock List'!$L$11:$L$1010, MATCH(V137, 'Stock List'!$K$11:$K$1010, 0)))*U137), 2), 0)</f>
        <v>0</v>
      </c>
      <c r="BP137" s="20"/>
      <c r="BQ137" s="20">
        <f>IFERROR(ROUND(((INDEX('Stock List'!$M$11:$M$1010, MATCH(X137, 'Stock List'!$K$11:$K$1010, 0))/INDEX('Stock List'!$L$11:$L$1010, MATCH(X137, 'Stock List'!$K$11:$K$1010, 0)))*W137), 2), 0)</f>
        <v>0</v>
      </c>
      <c r="BR137" s="20"/>
      <c r="BS137" s="20">
        <f>IFERROR(ROUND(((INDEX('Stock List'!$M$11:$M$1010, MATCH(Z137, 'Stock List'!$K$11:$K$1010, 0))/INDEX('Stock List'!$L$11:$L$1010, MATCH(Z137, 'Stock List'!$K$11:$K$1010, 0)))*Y137), 2), 0)</f>
        <v>0</v>
      </c>
      <c r="BT137" s="20"/>
      <c r="BU137" s="20">
        <f>IFERROR(ROUND(((INDEX('Stock List'!$M$11:$M$1010, MATCH(AB137, 'Stock List'!$K$11:$K$1010, 0))/INDEX('Stock List'!$L$11:$L$1010, MATCH(AB137, 'Stock List'!$K$11:$K$1010, 0)))*AA137), 2), 0)</f>
        <v>0</v>
      </c>
      <c r="BV137" s="20"/>
      <c r="BW137" s="20">
        <f>IFERROR(ROUND(((INDEX('Stock List'!$M$11:$M$1010, MATCH(AD137, 'Stock List'!$K$11:$K$1010, 0))/INDEX('Stock List'!$L$11:$L$1010, MATCH(AD137, 'Stock List'!$K$11:$K$1010, 0)))*AC137), 2), 0)</f>
        <v>0</v>
      </c>
      <c r="BX137" s="20"/>
      <c r="BY137" s="20">
        <f>IFERROR(ROUND(((INDEX('Stock List'!$M$11:$M$1010, MATCH(AF137, 'Stock List'!$K$11:$K$1010, 0))/INDEX('Stock List'!$L$11:$L$1010, MATCH(AF137, 'Stock List'!$K$11:$K$1010, 0)))*AE137), 2), 0)</f>
        <v>0</v>
      </c>
      <c r="BZ137" s="20"/>
      <c r="CA137" s="20">
        <f>IFERROR(ROUND(((INDEX('Stock List'!$M$11:$M$1010, MATCH(AH137, 'Stock List'!$K$11:$K$1010, 0))/INDEX('Stock List'!$L$11:$L$1010, MATCH(AH137, 'Stock List'!$K$11:$K$1010, 0)))*AG137), 2), 0)</f>
        <v>0</v>
      </c>
      <c r="CB137" s="20"/>
      <c r="CC137" s="20">
        <f>IFERROR(ROUND(((INDEX('Stock List'!$M$11:$M$1010, MATCH(AJ137, 'Stock List'!$K$11:$K$1010, 0))/INDEX('Stock List'!$L$11:$L$1010, MATCH(AJ137, 'Stock List'!$K$11:$K$1010, 0)))*AI137), 2), 0)</f>
        <v>0</v>
      </c>
      <c r="CD137" s="20"/>
      <c r="CE137" s="20">
        <f>IFERROR(ROUND(((INDEX('Stock List'!$M$11:$M$1010, MATCH(AL137, 'Stock List'!$K$11:$K$1010, 0))/INDEX('Stock List'!$L$11:$L$1010, MATCH(AL137, 'Stock List'!$K$11:$K$1010, 0)))*AK137), 2), 0)</f>
        <v>0</v>
      </c>
      <c r="CF137" s="20"/>
      <c r="CG137" s="20">
        <f>IFERROR(ROUND(((INDEX('Stock List'!$M$11:$M$1010, MATCH(AN137, 'Stock List'!$K$11:$K$1010, 0))/INDEX('Stock List'!$L$11:$L$1010, MATCH(AN137, 'Stock List'!$K$11:$K$1010, 0)))*AM137), 2), 0)</f>
        <v>0</v>
      </c>
      <c r="CH137" s="20"/>
      <c r="CI137" s="20">
        <f>IFERROR(ROUND(((INDEX('Stock List'!$M$11:$M$1010, MATCH(AP137, 'Stock List'!$K$11:$K$1010, 0))/INDEX('Stock List'!$L$11:$L$1010, MATCH(AP137, 'Stock List'!$K$11:$K$1010, 0)))*AO137), 2), 0)</f>
        <v>0</v>
      </c>
      <c r="CJ137" s="20"/>
      <c r="CK137" s="20">
        <f>IFERROR(ROUND(((INDEX('Stock List'!$M$11:$M$1010, MATCH(AR137, 'Stock List'!$K$11:$K$1010, 0))/INDEX('Stock List'!$L$11:$L$1010, MATCH(AR137, 'Stock List'!$K$11:$K$1010, 0)))*AQ137), 2), 0)</f>
        <v>0</v>
      </c>
      <c r="CL137" s="20"/>
      <c r="CM137" s="20">
        <f>IFERROR(ROUND(((INDEX('Stock List'!$M$11:$M$1010, MATCH(AT137, 'Stock List'!$K$11:$K$1010, 0))/INDEX('Stock List'!$L$11:$L$1010, MATCH(AT137, 'Stock List'!$K$11:$K$1010, 0)))*AS137), 2), 0)</f>
        <v>0</v>
      </c>
      <c r="CN137" s="20"/>
      <c r="CO137" s="20">
        <f>IFERROR(ROUND(((INDEX('Stock List'!$M$11:$M$1010, MATCH(AV137, 'Stock List'!$K$11:$K$1010, 0))/INDEX('Stock List'!$L$11:$L$1010, MATCH(AV137, 'Stock List'!$K$11:$K$1010, 0)))*AU137), 2), 0)</f>
        <v>0</v>
      </c>
      <c r="CP137" s="20"/>
      <c r="CQ137" s="20">
        <f>IFERROR(ROUND(((INDEX('Stock List'!$M$11:$M$1010, MATCH(AX137, 'Stock List'!$K$11:$K$1010, 0))/INDEX('Stock List'!$L$11:$L$1010, MATCH(AX137, 'Stock List'!$K$11:$K$1010, 0)))*AW137), 2), 0)</f>
        <v>0</v>
      </c>
      <c r="CR137" s="22"/>
      <c r="CT137" s="106" t="str">
        <f t="shared" si="94"/>
        <v/>
      </c>
      <c r="CU137" s="22" t="str">
        <f t="shared" si="95"/>
        <v/>
      </c>
      <c r="CX137" s="106" t="str">
        <f t="shared" si="96"/>
        <v/>
      </c>
      <c r="CY137" s="20" t="str">
        <f t="shared" si="97"/>
        <v/>
      </c>
      <c r="CZ137" s="22" t="str">
        <f t="shared" si="98"/>
        <v/>
      </c>
      <c r="DB137" s="76" t="str">
        <f>IF($H137="", "", COUNTIF($G$11:$G$1010, "&gt;"&amp;$G137)+1+COUNTIF($G$11:$G137, $G137)-1)</f>
        <v/>
      </c>
      <c r="DC137" s="76" t="str">
        <f>IF($H137="", "", COUNTIF($CZ$11:$CZ$1010, "&gt;"&amp;$CZ137)+1+COUNTIF($CZ$11:$CZ137, $CZ137)-1)</f>
        <v/>
      </c>
      <c r="DE137" s="147" t="str">
        <f t="shared" si="99"/>
        <v/>
      </c>
      <c r="DF137" s="148"/>
      <c r="DG137" s="19" t="str">
        <f t="shared" si="100"/>
        <v/>
      </c>
      <c r="DH137" s="153" t="str">
        <f t="shared" si="101"/>
        <v/>
      </c>
      <c r="DI137" s="19" t="str">
        <f t="shared" si="53"/>
        <v/>
      </c>
      <c r="DJ137" s="153" t="str">
        <f t="shared" si="54"/>
        <v/>
      </c>
      <c r="DK137" s="19" t="str">
        <f t="shared" si="55"/>
        <v/>
      </c>
      <c r="DL137" s="153" t="str">
        <f t="shared" si="56"/>
        <v/>
      </c>
      <c r="DM137" s="19" t="str">
        <f t="shared" si="57"/>
        <v/>
      </c>
      <c r="DN137" s="153" t="str">
        <f t="shared" si="58"/>
        <v/>
      </c>
      <c r="DO137" s="19" t="str">
        <f t="shared" si="59"/>
        <v/>
      </c>
      <c r="DP137" s="153" t="str">
        <f t="shared" si="60"/>
        <v/>
      </c>
      <c r="DQ137" s="19" t="str">
        <f t="shared" si="61"/>
        <v/>
      </c>
      <c r="DR137" s="153" t="str">
        <f t="shared" si="62"/>
        <v/>
      </c>
      <c r="DS137" s="19" t="str">
        <f t="shared" si="63"/>
        <v/>
      </c>
      <c r="DT137" s="153" t="str">
        <f t="shared" si="64"/>
        <v/>
      </c>
      <c r="DU137" s="19" t="str">
        <f t="shared" si="65"/>
        <v/>
      </c>
      <c r="DV137" s="153" t="str">
        <f t="shared" si="66"/>
        <v/>
      </c>
      <c r="DW137" s="19" t="str">
        <f t="shared" si="67"/>
        <v/>
      </c>
      <c r="DX137" s="153" t="str">
        <f t="shared" si="68"/>
        <v/>
      </c>
      <c r="DY137" s="19" t="str">
        <f t="shared" si="69"/>
        <v/>
      </c>
      <c r="DZ137" s="153" t="str">
        <f t="shared" si="70"/>
        <v/>
      </c>
      <c r="EA137" s="19" t="str">
        <f t="shared" si="71"/>
        <v/>
      </c>
      <c r="EB137" s="153" t="str">
        <f t="shared" si="72"/>
        <v/>
      </c>
      <c r="EC137" s="19" t="str">
        <f t="shared" si="73"/>
        <v/>
      </c>
      <c r="ED137" s="153" t="str">
        <f t="shared" si="74"/>
        <v/>
      </c>
      <c r="EE137" s="19" t="str">
        <f t="shared" si="75"/>
        <v/>
      </c>
      <c r="EF137" s="153" t="str">
        <f t="shared" si="76"/>
        <v/>
      </c>
      <c r="EG137" s="19" t="str">
        <f t="shared" si="77"/>
        <v/>
      </c>
      <c r="EH137" s="153" t="str">
        <f t="shared" si="78"/>
        <v/>
      </c>
      <c r="EI137" s="19" t="str">
        <f t="shared" si="79"/>
        <v/>
      </c>
      <c r="EJ137" s="153" t="str">
        <f t="shared" si="80"/>
        <v/>
      </c>
      <c r="EK137" s="19" t="str">
        <f t="shared" si="81"/>
        <v/>
      </c>
      <c r="EL137" s="153" t="str">
        <f t="shared" si="82"/>
        <v/>
      </c>
      <c r="EM137" s="19" t="str">
        <f t="shared" si="83"/>
        <v/>
      </c>
      <c r="EN137" s="153" t="str">
        <f t="shared" si="84"/>
        <v/>
      </c>
      <c r="EO137" s="19" t="str">
        <f t="shared" si="85"/>
        <v/>
      </c>
      <c r="EP137" s="153" t="str">
        <f t="shared" si="86"/>
        <v/>
      </c>
      <c r="EQ137" s="19" t="str">
        <f t="shared" si="87"/>
        <v/>
      </c>
      <c r="ER137" s="153" t="str">
        <f t="shared" si="88"/>
        <v/>
      </c>
      <c r="ES137" s="19" t="str">
        <f t="shared" si="89"/>
        <v/>
      </c>
      <c r="ET137" s="153" t="str">
        <f t="shared" si="90"/>
        <v/>
      </c>
    </row>
    <row r="138" spans="1:150" x14ac:dyDescent="0.25">
      <c r="A138" s="31"/>
      <c r="B138" s="91" t="str">
        <f t="shared" si="91"/>
        <v/>
      </c>
      <c r="C138" s="20" t="str">
        <f t="shared" si="51"/>
        <v/>
      </c>
      <c r="D138" s="97" t="str">
        <f t="shared" si="52"/>
        <v/>
      </c>
      <c r="E138" s="62" t="str">
        <f t="shared" si="92"/>
        <v/>
      </c>
      <c r="F138" s="31"/>
      <c r="G138" s="282"/>
      <c r="H138" s="283"/>
      <c r="I138" s="284"/>
      <c r="J138" s="285"/>
      <c r="K138" s="286"/>
      <c r="L138" s="287"/>
      <c r="M138" s="288"/>
      <c r="N138" s="287"/>
      <c r="O138" s="288"/>
      <c r="P138" s="287"/>
      <c r="Q138" s="288"/>
      <c r="R138" s="287"/>
      <c r="S138" s="288"/>
      <c r="T138" s="287"/>
      <c r="U138" s="288"/>
      <c r="V138" s="287"/>
      <c r="W138" s="288"/>
      <c r="X138" s="287"/>
      <c r="Y138" s="288"/>
      <c r="Z138" s="287"/>
      <c r="AA138" s="288"/>
      <c r="AB138" s="287"/>
      <c r="AC138" s="288"/>
      <c r="AD138" s="287"/>
      <c r="AE138" s="288"/>
      <c r="AF138" s="287"/>
      <c r="AG138" s="288"/>
      <c r="AH138" s="287"/>
      <c r="AI138" s="288"/>
      <c r="AJ138" s="287"/>
      <c r="AK138" s="288"/>
      <c r="AL138" s="287"/>
      <c r="AM138" s="288"/>
      <c r="AN138" s="287"/>
      <c r="AO138" s="288"/>
      <c r="AP138" s="287"/>
      <c r="AQ138" s="288"/>
      <c r="AR138" s="287"/>
      <c r="AS138" s="288"/>
      <c r="AT138" s="287"/>
      <c r="AU138" s="288"/>
      <c r="AV138" s="287"/>
      <c r="AW138" s="288"/>
      <c r="AX138" s="287"/>
      <c r="AY138" s="31"/>
      <c r="BA138" s="76" t="str">
        <f t="shared" si="93"/>
        <v/>
      </c>
      <c r="BC138" s="76" t="str">
        <f>IF('Stock List'!$K138="", "", 'Stock List'!$K138)</f>
        <v/>
      </c>
      <c r="BE138" s="106">
        <f>IFERROR(ROUND(((INDEX('Stock List'!$M$11:$M$1010, MATCH(L138, 'Stock List'!$K$11:$K$1010, 0))/INDEX('Stock List'!$L$11:$L$1010, MATCH(L138, 'Stock List'!$K$11:$K$1010, 0)))*K138), 2), 0)</f>
        <v>0</v>
      </c>
      <c r="BF138" s="20"/>
      <c r="BG138" s="20">
        <f>IFERROR(ROUND(((INDEX('Stock List'!$M$11:$M$1010, MATCH(N138, 'Stock List'!$K$11:$K$1010, 0))/INDEX('Stock List'!$L$11:$L$1010, MATCH(N138, 'Stock List'!$K$11:$K$1010, 0)))*M138), 2), 0)</f>
        <v>0</v>
      </c>
      <c r="BH138" s="20"/>
      <c r="BI138" s="20">
        <f>IFERROR(ROUND(((INDEX('Stock List'!$M$11:$M$1010, MATCH(P138, 'Stock List'!$K$11:$K$1010, 0))/INDEX('Stock List'!$L$11:$L$1010, MATCH(P138, 'Stock List'!$K$11:$K$1010, 0)))*O138), 2), 0)</f>
        <v>0</v>
      </c>
      <c r="BJ138" s="20"/>
      <c r="BK138" s="20">
        <f>IFERROR(ROUND(((INDEX('Stock List'!$M$11:$M$1010, MATCH(R138, 'Stock List'!$K$11:$K$1010, 0))/INDEX('Stock List'!$L$11:$L$1010, MATCH(R138, 'Stock List'!$K$11:$K$1010, 0)))*Q138), 2), 0)</f>
        <v>0</v>
      </c>
      <c r="BL138" s="20"/>
      <c r="BM138" s="20">
        <f>IFERROR(ROUND(((INDEX('Stock List'!$M$11:$M$1010, MATCH(T138, 'Stock List'!$K$11:$K$1010, 0))/INDEX('Stock List'!$L$11:$L$1010, MATCH(T138, 'Stock List'!$K$11:$K$1010, 0)))*S138), 2), 0)</f>
        <v>0</v>
      </c>
      <c r="BN138" s="20"/>
      <c r="BO138" s="20">
        <f>IFERROR(ROUND(((INDEX('Stock List'!$M$11:$M$1010, MATCH(V138, 'Stock List'!$K$11:$K$1010, 0))/INDEX('Stock List'!$L$11:$L$1010, MATCH(V138, 'Stock List'!$K$11:$K$1010, 0)))*U138), 2), 0)</f>
        <v>0</v>
      </c>
      <c r="BP138" s="20"/>
      <c r="BQ138" s="20">
        <f>IFERROR(ROUND(((INDEX('Stock List'!$M$11:$M$1010, MATCH(X138, 'Stock List'!$K$11:$K$1010, 0))/INDEX('Stock List'!$L$11:$L$1010, MATCH(X138, 'Stock List'!$K$11:$K$1010, 0)))*W138), 2), 0)</f>
        <v>0</v>
      </c>
      <c r="BR138" s="20"/>
      <c r="BS138" s="20">
        <f>IFERROR(ROUND(((INDEX('Stock List'!$M$11:$M$1010, MATCH(Z138, 'Stock List'!$K$11:$K$1010, 0))/INDEX('Stock List'!$L$11:$L$1010, MATCH(Z138, 'Stock List'!$K$11:$K$1010, 0)))*Y138), 2), 0)</f>
        <v>0</v>
      </c>
      <c r="BT138" s="20"/>
      <c r="BU138" s="20">
        <f>IFERROR(ROUND(((INDEX('Stock List'!$M$11:$M$1010, MATCH(AB138, 'Stock List'!$K$11:$K$1010, 0))/INDEX('Stock List'!$L$11:$L$1010, MATCH(AB138, 'Stock List'!$K$11:$K$1010, 0)))*AA138), 2), 0)</f>
        <v>0</v>
      </c>
      <c r="BV138" s="20"/>
      <c r="BW138" s="20">
        <f>IFERROR(ROUND(((INDEX('Stock List'!$M$11:$M$1010, MATCH(AD138, 'Stock List'!$K$11:$K$1010, 0))/INDEX('Stock List'!$L$11:$L$1010, MATCH(AD138, 'Stock List'!$K$11:$K$1010, 0)))*AC138), 2), 0)</f>
        <v>0</v>
      </c>
      <c r="BX138" s="20"/>
      <c r="BY138" s="20">
        <f>IFERROR(ROUND(((INDEX('Stock List'!$M$11:$M$1010, MATCH(AF138, 'Stock List'!$K$11:$K$1010, 0))/INDEX('Stock List'!$L$11:$L$1010, MATCH(AF138, 'Stock List'!$K$11:$K$1010, 0)))*AE138), 2), 0)</f>
        <v>0</v>
      </c>
      <c r="BZ138" s="20"/>
      <c r="CA138" s="20">
        <f>IFERROR(ROUND(((INDEX('Stock List'!$M$11:$M$1010, MATCH(AH138, 'Stock List'!$K$11:$K$1010, 0))/INDEX('Stock List'!$L$11:$L$1010, MATCH(AH138, 'Stock List'!$K$11:$K$1010, 0)))*AG138), 2), 0)</f>
        <v>0</v>
      </c>
      <c r="CB138" s="20"/>
      <c r="CC138" s="20">
        <f>IFERROR(ROUND(((INDEX('Stock List'!$M$11:$M$1010, MATCH(AJ138, 'Stock List'!$K$11:$K$1010, 0))/INDEX('Stock List'!$L$11:$L$1010, MATCH(AJ138, 'Stock List'!$K$11:$K$1010, 0)))*AI138), 2), 0)</f>
        <v>0</v>
      </c>
      <c r="CD138" s="20"/>
      <c r="CE138" s="20">
        <f>IFERROR(ROUND(((INDEX('Stock List'!$M$11:$M$1010, MATCH(AL138, 'Stock List'!$K$11:$K$1010, 0))/INDEX('Stock List'!$L$11:$L$1010, MATCH(AL138, 'Stock List'!$K$11:$K$1010, 0)))*AK138), 2), 0)</f>
        <v>0</v>
      </c>
      <c r="CF138" s="20"/>
      <c r="CG138" s="20">
        <f>IFERROR(ROUND(((INDEX('Stock List'!$M$11:$M$1010, MATCH(AN138, 'Stock List'!$K$11:$K$1010, 0))/INDEX('Stock List'!$L$11:$L$1010, MATCH(AN138, 'Stock List'!$K$11:$K$1010, 0)))*AM138), 2), 0)</f>
        <v>0</v>
      </c>
      <c r="CH138" s="20"/>
      <c r="CI138" s="20">
        <f>IFERROR(ROUND(((INDEX('Stock List'!$M$11:$M$1010, MATCH(AP138, 'Stock List'!$K$11:$K$1010, 0))/INDEX('Stock List'!$L$11:$L$1010, MATCH(AP138, 'Stock List'!$K$11:$K$1010, 0)))*AO138), 2), 0)</f>
        <v>0</v>
      </c>
      <c r="CJ138" s="20"/>
      <c r="CK138" s="20">
        <f>IFERROR(ROUND(((INDEX('Stock List'!$M$11:$M$1010, MATCH(AR138, 'Stock List'!$K$11:$K$1010, 0))/INDEX('Stock List'!$L$11:$L$1010, MATCH(AR138, 'Stock List'!$K$11:$K$1010, 0)))*AQ138), 2), 0)</f>
        <v>0</v>
      </c>
      <c r="CL138" s="20"/>
      <c r="CM138" s="20">
        <f>IFERROR(ROUND(((INDEX('Stock List'!$M$11:$M$1010, MATCH(AT138, 'Stock List'!$K$11:$K$1010, 0))/INDEX('Stock List'!$L$11:$L$1010, MATCH(AT138, 'Stock List'!$K$11:$K$1010, 0)))*AS138), 2), 0)</f>
        <v>0</v>
      </c>
      <c r="CN138" s="20"/>
      <c r="CO138" s="20">
        <f>IFERROR(ROUND(((INDEX('Stock List'!$M$11:$M$1010, MATCH(AV138, 'Stock List'!$K$11:$K$1010, 0))/INDEX('Stock List'!$L$11:$L$1010, MATCH(AV138, 'Stock List'!$K$11:$K$1010, 0)))*AU138), 2), 0)</f>
        <v>0</v>
      </c>
      <c r="CP138" s="20"/>
      <c r="CQ138" s="20">
        <f>IFERROR(ROUND(((INDEX('Stock List'!$M$11:$M$1010, MATCH(AX138, 'Stock List'!$K$11:$K$1010, 0))/INDEX('Stock List'!$L$11:$L$1010, MATCH(AX138, 'Stock List'!$K$11:$K$1010, 0)))*AW138), 2), 0)</f>
        <v>0</v>
      </c>
      <c r="CR138" s="22"/>
      <c r="CT138" s="106" t="str">
        <f t="shared" si="94"/>
        <v/>
      </c>
      <c r="CU138" s="22" t="str">
        <f t="shared" si="95"/>
        <v/>
      </c>
      <c r="CX138" s="106" t="str">
        <f t="shared" si="96"/>
        <v/>
      </c>
      <c r="CY138" s="20" t="str">
        <f t="shared" si="97"/>
        <v/>
      </c>
      <c r="CZ138" s="22" t="str">
        <f t="shared" si="98"/>
        <v/>
      </c>
      <c r="DB138" s="76" t="str">
        <f>IF($H138="", "", COUNTIF($G$11:$G$1010, "&gt;"&amp;$G138)+1+COUNTIF($G$11:$G138, $G138)-1)</f>
        <v/>
      </c>
      <c r="DC138" s="76" t="str">
        <f>IF($H138="", "", COUNTIF($CZ$11:$CZ$1010, "&gt;"&amp;$CZ138)+1+COUNTIF($CZ$11:$CZ138, $CZ138)-1)</f>
        <v/>
      </c>
      <c r="DE138" s="147" t="str">
        <f t="shared" si="99"/>
        <v/>
      </c>
      <c r="DF138" s="148"/>
      <c r="DG138" s="19" t="str">
        <f t="shared" si="100"/>
        <v/>
      </c>
      <c r="DH138" s="153" t="str">
        <f t="shared" si="101"/>
        <v/>
      </c>
      <c r="DI138" s="19" t="str">
        <f t="shared" si="53"/>
        <v/>
      </c>
      <c r="DJ138" s="153" t="str">
        <f t="shared" si="54"/>
        <v/>
      </c>
      <c r="DK138" s="19" t="str">
        <f t="shared" si="55"/>
        <v/>
      </c>
      <c r="DL138" s="153" t="str">
        <f t="shared" si="56"/>
        <v/>
      </c>
      <c r="DM138" s="19" t="str">
        <f t="shared" si="57"/>
        <v/>
      </c>
      <c r="DN138" s="153" t="str">
        <f t="shared" si="58"/>
        <v/>
      </c>
      <c r="DO138" s="19" t="str">
        <f t="shared" si="59"/>
        <v/>
      </c>
      <c r="DP138" s="153" t="str">
        <f t="shared" si="60"/>
        <v/>
      </c>
      <c r="DQ138" s="19" t="str">
        <f t="shared" si="61"/>
        <v/>
      </c>
      <c r="DR138" s="153" t="str">
        <f t="shared" si="62"/>
        <v/>
      </c>
      <c r="DS138" s="19" t="str">
        <f t="shared" si="63"/>
        <v/>
      </c>
      <c r="DT138" s="153" t="str">
        <f t="shared" si="64"/>
        <v/>
      </c>
      <c r="DU138" s="19" t="str">
        <f t="shared" si="65"/>
        <v/>
      </c>
      <c r="DV138" s="153" t="str">
        <f t="shared" si="66"/>
        <v/>
      </c>
      <c r="DW138" s="19" t="str">
        <f t="shared" si="67"/>
        <v/>
      </c>
      <c r="DX138" s="153" t="str">
        <f t="shared" si="68"/>
        <v/>
      </c>
      <c r="DY138" s="19" t="str">
        <f t="shared" si="69"/>
        <v/>
      </c>
      <c r="DZ138" s="153" t="str">
        <f t="shared" si="70"/>
        <v/>
      </c>
      <c r="EA138" s="19" t="str">
        <f t="shared" si="71"/>
        <v/>
      </c>
      <c r="EB138" s="153" t="str">
        <f t="shared" si="72"/>
        <v/>
      </c>
      <c r="EC138" s="19" t="str">
        <f t="shared" si="73"/>
        <v/>
      </c>
      <c r="ED138" s="153" t="str">
        <f t="shared" si="74"/>
        <v/>
      </c>
      <c r="EE138" s="19" t="str">
        <f t="shared" si="75"/>
        <v/>
      </c>
      <c r="EF138" s="153" t="str">
        <f t="shared" si="76"/>
        <v/>
      </c>
      <c r="EG138" s="19" t="str">
        <f t="shared" si="77"/>
        <v/>
      </c>
      <c r="EH138" s="153" t="str">
        <f t="shared" si="78"/>
        <v/>
      </c>
      <c r="EI138" s="19" t="str">
        <f t="shared" si="79"/>
        <v/>
      </c>
      <c r="EJ138" s="153" t="str">
        <f t="shared" si="80"/>
        <v/>
      </c>
      <c r="EK138" s="19" t="str">
        <f t="shared" si="81"/>
        <v/>
      </c>
      <c r="EL138" s="153" t="str">
        <f t="shared" si="82"/>
        <v/>
      </c>
      <c r="EM138" s="19" t="str">
        <f t="shared" si="83"/>
        <v/>
      </c>
      <c r="EN138" s="153" t="str">
        <f t="shared" si="84"/>
        <v/>
      </c>
      <c r="EO138" s="19" t="str">
        <f t="shared" si="85"/>
        <v/>
      </c>
      <c r="EP138" s="153" t="str">
        <f t="shared" si="86"/>
        <v/>
      </c>
      <c r="EQ138" s="19" t="str">
        <f t="shared" si="87"/>
        <v/>
      </c>
      <c r="ER138" s="153" t="str">
        <f t="shared" si="88"/>
        <v/>
      </c>
      <c r="ES138" s="19" t="str">
        <f t="shared" si="89"/>
        <v/>
      </c>
      <c r="ET138" s="153" t="str">
        <f t="shared" si="90"/>
        <v/>
      </c>
    </row>
    <row r="139" spans="1:150" x14ac:dyDescent="0.25">
      <c r="A139" s="31"/>
      <c r="B139" s="91" t="str">
        <f t="shared" si="91"/>
        <v/>
      </c>
      <c r="C139" s="20" t="str">
        <f t="shared" ref="C139:C202" si="102">IF($B139="", "", ROUND($B139+($B139*$D$5), 2))</f>
        <v/>
      </c>
      <c r="D139" s="97" t="str">
        <f t="shared" ref="D139:D202" si="103">IF($C139="", "", IFERROR(ROUND($J139/$C139, 4), ""))</f>
        <v/>
      </c>
      <c r="E139" s="62" t="str">
        <f t="shared" si="92"/>
        <v/>
      </c>
      <c r="F139" s="31"/>
      <c r="G139" s="282"/>
      <c r="H139" s="283"/>
      <c r="I139" s="284"/>
      <c r="J139" s="285"/>
      <c r="K139" s="286"/>
      <c r="L139" s="287"/>
      <c r="M139" s="288"/>
      <c r="N139" s="287"/>
      <c r="O139" s="288"/>
      <c r="P139" s="287"/>
      <c r="Q139" s="288"/>
      <c r="R139" s="287"/>
      <c r="S139" s="288"/>
      <c r="T139" s="287"/>
      <c r="U139" s="288"/>
      <c r="V139" s="287"/>
      <c r="W139" s="288"/>
      <c r="X139" s="287"/>
      <c r="Y139" s="288"/>
      <c r="Z139" s="287"/>
      <c r="AA139" s="288"/>
      <c r="AB139" s="287"/>
      <c r="AC139" s="288"/>
      <c r="AD139" s="287"/>
      <c r="AE139" s="288"/>
      <c r="AF139" s="287"/>
      <c r="AG139" s="288"/>
      <c r="AH139" s="287"/>
      <c r="AI139" s="288"/>
      <c r="AJ139" s="287"/>
      <c r="AK139" s="288"/>
      <c r="AL139" s="287"/>
      <c r="AM139" s="288"/>
      <c r="AN139" s="287"/>
      <c r="AO139" s="288"/>
      <c r="AP139" s="287"/>
      <c r="AQ139" s="288"/>
      <c r="AR139" s="287"/>
      <c r="AS139" s="288"/>
      <c r="AT139" s="287"/>
      <c r="AU139" s="288"/>
      <c r="AV139" s="287"/>
      <c r="AW139" s="288"/>
      <c r="AX139" s="287"/>
      <c r="AY139" s="31"/>
      <c r="BA139" s="76" t="str">
        <f t="shared" si="93"/>
        <v/>
      </c>
      <c r="BC139" s="76" t="str">
        <f>IF('Stock List'!$K139="", "", 'Stock List'!$K139)</f>
        <v/>
      </c>
      <c r="BE139" s="106">
        <f>IFERROR(ROUND(((INDEX('Stock List'!$M$11:$M$1010, MATCH(L139, 'Stock List'!$K$11:$K$1010, 0))/INDEX('Stock List'!$L$11:$L$1010, MATCH(L139, 'Stock List'!$K$11:$K$1010, 0)))*K139), 2), 0)</f>
        <v>0</v>
      </c>
      <c r="BF139" s="20"/>
      <c r="BG139" s="20">
        <f>IFERROR(ROUND(((INDEX('Stock List'!$M$11:$M$1010, MATCH(N139, 'Stock List'!$K$11:$K$1010, 0))/INDEX('Stock List'!$L$11:$L$1010, MATCH(N139, 'Stock List'!$K$11:$K$1010, 0)))*M139), 2), 0)</f>
        <v>0</v>
      </c>
      <c r="BH139" s="20"/>
      <c r="BI139" s="20">
        <f>IFERROR(ROUND(((INDEX('Stock List'!$M$11:$M$1010, MATCH(P139, 'Stock List'!$K$11:$K$1010, 0))/INDEX('Stock List'!$L$11:$L$1010, MATCH(P139, 'Stock List'!$K$11:$K$1010, 0)))*O139), 2), 0)</f>
        <v>0</v>
      </c>
      <c r="BJ139" s="20"/>
      <c r="BK139" s="20">
        <f>IFERROR(ROUND(((INDEX('Stock List'!$M$11:$M$1010, MATCH(R139, 'Stock List'!$K$11:$K$1010, 0))/INDEX('Stock List'!$L$11:$L$1010, MATCH(R139, 'Stock List'!$K$11:$K$1010, 0)))*Q139), 2), 0)</f>
        <v>0</v>
      </c>
      <c r="BL139" s="20"/>
      <c r="BM139" s="20">
        <f>IFERROR(ROUND(((INDEX('Stock List'!$M$11:$M$1010, MATCH(T139, 'Stock List'!$K$11:$K$1010, 0))/INDEX('Stock List'!$L$11:$L$1010, MATCH(T139, 'Stock List'!$K$11:$K$1010, 0)))*S139), 2), 0)</f>
        <v>0</v>
      </c>
      <c r="BN139" s="20"/>
      <c r="BO139" s="20">
        <f>IFERROR(ROUND(((INDEX('Stock List'!$M$11:$M$1010, MATCH(V139, 'Stock List'!$K$11:$K$1010, 0))/INDEX('Stock List'!$L$11:$L$1010, MATCH(V139, 'Stock List'!$K$11:$K$1010, 0)))*U139), 2), 0)</f>
        <v>0</v>
      </c>
      <c r="BP139" s="20"/>
      <c r="BQ139" s="20">
        <f>IFERROR(ROUND(((INDEX('Stock List'!$M$11:$M$1010, MATCH(X139, 'Stock List'!$K$11:$K$1010, 0))/INDEX('Stock List'!$L$11:$L$1010, MATCH(X139, 'Stock List'!$K$11:$K$1010, 0)))*W139), 2), 0)</f>
        <v>0</v>
      </c>
      <c r="BR139" s="20"/>
      <c r="BS139" s="20">
        <f>IFERROR(ROUND(((INDEX('Stock List'!$M$11:$M$1010, MATCH(Z139, 'Stock List'!$K$11:$K$1010, 0))/INDEX('Stock List'!$L$11:$L$1010, MATCH(Z139, 'Stock List'!$K$11:$K$1010, 0)))*Y139), 2), 0)</f>
        <v>0</v>
      </c>
      <c r="BT139" s="20"/>
      <c r="BU139" s="20">
        <f>IFERROR(ROUND(((INDEX('Stock List'!$M$11:$M$1010, MATCH(AB139, 'Stock List'!$K$11:$K$1010, 0))/INDEX('Stock List'!$L$11:$L$1010, MATCH(AB139, 'Stock List'!$K$11:$K$1010, 0)))*AA139), 2), 0)</f>
        <v>0</v>
      </c>
      <c r="BV139" s="20"/>
      <c r="BW139" s="20">
        <f>IFERROR(ROUND(((INDEX('Stock List'!$M$11:$M$1010, MATCH(AD139, 'Stock List'!$K$11:$K$1010, 0))/INDEX('Stock List'!$L$11:$L$1010, MATCH(AD139, 'Stock List'!$K$11:$K$1010, 0)))*AC139), 2), 0)</f>
        <v>0</v>
      </c>
      <c r="BX139" s="20"/>
      <c r="BY139" s="20">
        <f>IFERROR(ROUND(((INDEX('Stock List'!$M$11:$M$1010, MATCH(AF139, 'Stock List'!$K$11:$K$1010, 0))/INDEX('Stock List'!$L$11:$L$1010, MATCH(AF139, 'Stock List'!$K$11:$K$1010, 0)))*AE139), 2), 0)</f>
        <v>0</v>
      </c>
      <c r="BZ139" s="20"/>
      <c r="CA139" s="20">
        <f>IFERROR(ROUND(((INDEX('Stock List'!$M$11:$M$1010, MATCH(AH139, 'Stock List'!$K$11:$K$1010, 0))/INDEX('Stock List'!$L$11:$L$1010, MATCH(AH139, 'Stock List'!$K$11:$K$1010, 0)))*AG139), 2), 0)</f>
        <v>0</v>
      </c>
      <c r="CB139" s="20"/>
      <c r="CC139" s="20">
        <f>IFERROR(ROUND(((INDEX('Stock List'!$M$11:$M$1010, MATCH(AJ139, 'Stock List'!$K$11:$K$1010, 0))/INDEX('Stock List'!$L$11:$L$1010, MATCH(AJ139, 'Stock List'!$K$11:$K$1010, 0)))*AI139), 2), 0)</f>
        <v>0</v>
      </c>
      <c r="CD139" s="20"/>
      <c r="CE139" s="20">
        <f>IFERROR(ROUND(((INDEX('Stock List'!$M$11:$M$1010, MATCH(AL139, 'Stock List'!$K$11:$K$1010, 0))/INDEX('Stock List'!$L$11:$L$1010, MATCH(AL139, 'Stock List'!$K$11:$K$1010, 0)))*AK139), 2), 0)</f>
        <v>0</v>
      </c>
      <c r="CF139" s="20"/>
      <c r="CG139" s="20">
        <f>IFERROR(ROUND(((INDEX('Stock List'!$M$11:$M$1010, MATCH(AN139, 'Stock List'!$K$11:$K$1010, 0))/INDEX('Stock List'!$L$11:$L$1010, MATCH(AN139, 'Stock List'!$K$11:$K$1010, 0)))*AM139), 2), 0)</f>
        <v>0</v>
      </c>
      <c r="CH139" s="20"/>
      <c r="CI139" s="20">
        <f>IFERROR(ROUND(((INDEX('Stock List'!$M$11:$M$1010, MATCH(AP139, 'Stock List'!$K$11:$K$1010, 0))/INDEX('Stock List'!$L$11:$L$1010, MATCH(AP139, 'Stock List'!$K$11:$K$1010, 0)))*AO139), 2), 0)</f>
        <v>0</v>
      </c>
      <c r="CJ139" s="20"/>
      <c r="CK139" s="20">
        <f>IFERROR(ROUND(((INDEX('Stock List'!$M$11:$M$1010, MATCH(AR139, 'Stock List'!$K$11:$K$1010, 0))/INDEX('Stock List'!$L$11:$L$1010, MATCH(AR139, 'Stock List'!$K$11:$K$1010, 0)))*AQ139), 2), 0)</f>
        <v>0</v>
      </c>
      <c r="CL139" s="20"/>
      <c r="CM139" s="20">
        <f>IFERROR(ROUND(((INDEX('Stock List'!$M$11:$M$1010, MATCH(AT139, 'Stock List'!$K$11:$K$1010, 0))/INDEX('Stock List'!$L$11:$L$1010, MATCH(AT139, 'Stock List'!$K$11:$K$1010, 0)))*AS139), 2), 0)</f>
        <v>0</v>
      </c>
      <c r="CN139" s="20"/>
      <c r="CO139" s="20">
        <f>IFERROR(ROUND(((INDEX('Stock List'!$M$11:$M$1010, MATCH(AV139, 'Stock List'!$K$11:$K$1010, 0))/INDEX('Stock List'!$L$11:$L$1010, MATCH(AV139, 'Stock List'!$K$11:$K$1010, 0)))*AU139), 2), 0)</f>
        <v>0</v>
      </c>
      <c r="CP139" s="20"/>
      <c r="CQ139" s="20">
        <f>IFERROR(ROUND(((INDEX('Stock List'!$M$11:$M$1010, MATCH(AX139, 'Stock List'!$K$11:$K$1010, 0))/INDEX('Stock List'!$L$11:$L$1010, MATCH(AX139, 'Stock List'!$K$11:$K$1010, 0)))*AW139), 2), 0)</f>
        <v>0</v>
      </c>
      <c r="CR139" s="22"/>
      <c r="CT139" s="106" t="str">
        <f t="shared" si="94"/>
        <v/>
      </c>
      <c r="CU139" s="22" t="str">
        <f t="shared" si="95"/>
        <v/>
      </c>
      <c r="CX139" s="106" t="str">
        <f t="shared" si="96"/>
        <v/>
      </c>
      <c r="CY139" s="20" t="str">
        <f t="shared" si="97"/>
        <v/>
      </c>
      <c r="CZ139" s="22" t="str">
        <f t="shared" si="98"/>
        <v/>
      </c>
      <c r="DB139" s="76" t="str">
        <f>IF($H139="", "", COUNTIF($G$11:$G$1010, "&gt;"&amp;$G139)+1+COUNTIF($G$11:$G139, $G139)-1)</f>
        <v/>
      </c>
      <c r="DC139" s="76" t="str">
        <f>IF($H139="", "", COUNTIF($CZ$11:$CZ$1010, "&gt;"&amp;$CZ139)+1+COUNTIF($CZ$11:$CZ139, $CZ139)-1)</f>
        <v/>
      </c>
      <c r="DE139" s="147" t="str">
        <f t="shared" si="99"/>
        <v/>
      </c>
      <c r="DF139" s="148"/>
      <c r="DG139" s="19" t="str">
        <f t="shared" si="100"/>
        <v/>
      </c>
      <c r="DH139" s="153" t="str">
        <f t="shared" si="101"/>
        <v/>
      </c>
      <c r="DI139" s="19" t="str">
        <f t="shared" ref="DI139:DI202" si="104">IF(M139="", "", M139*$G139)</f>
        <v/>
      </c>
      <c r="DJ139" s="153" t="str">
        <f t="shared" ref="DJ139:DJ202" si="105">IF(N139="", "", N139)</f>
        <v/>
      </c>
      <c r="DK139" s="19" t="str">
        <f t="shared" ref="DK139:DK202" si="106">IF(O139="", "", O139*$G139)</f>
        <v/>
      </c>
      <c r="DL139" s="153" t="str">
        <f t="shared" ref="DL139:DL202" si="107">IF(P139="", "", P139)</f>
        <v/>
      </c>
      <c r="DM139" s="19" t="str">
        <f t="shared" ref="DM139:DM202" si="108">IF(Q139="", "", Q139*$G139)</f>
        <v/>
      </c>
      <c r="DN139" s="153" t="str">
        <f t="shared" ref="DN139:DN202" si="109">IF(R139="", "", R139)</f>
        <v/>
      </c>
      <c r="DO139" s="19" t="str">
        <f t="shared" ref="DO139:DO202" si="110">IF(S139="", "", S139*$G139)</f>
        <v/>
      </c>
      <c r="DP139" s="153" t="str">
        <f t="shared" ref="DP139:DP202" si="111">IF(T139="", "", T139)</f>
        <v/>
      </c>
      <c r="DQ139" s="19" t="str">
        <f t="shared" ref="DQ139:DQ202" si="112">IF(U139="", "", U139*$G139)</f>
        <v/>
      </c>
      <c r="DR139" s="153" t="str">
        <f t="shared" ref="DR139:DR202" si="113">IF(V139="", "", V139)</f>
        <v/>
      </c>
      <c r="DS139" s="19" t="str">
        <f t="shared" ref="DS139:DS202" si="114">IF(W139="", "", W139*$G139)</f>
        <v/>
      </c>
      <c r="DT139" s="153" t="str">
        <f t="shared" ref="DT139:DT202" si="115">IF(X139="", "", X139)</f>
        <v/>
      </c>
      <c r="DU139" s="19" t="str">
        <f t="shared" ref="DU139:DU202" si="116">IF(Y139="", "", Y139*$G139)</f>
        <v/>
      </c>
      <c r="DV139" s="153" t="str">
        <f t="shared" ref="DV139:DV202" si="117">IF(Z139="", "", Z139)</f>
        <v/>
      </c>
      <c r="DW139" s="19" t="str">
        <f t="shared" ref="DW139:DW202" si="118">IF(AA139="", "", AA139*$G139)</f>
        <v/>
      </c>
      <c r="DX139" s="153" t="str">
        <f t="shared" ref="DX139:DX202" si="119">IF(AB139="", "", AB139)</f>
        <v/>
      </c>
      <c r="DY139" s="19" t="str">
        <f t="shared" ref="DY139:DY202" si="120">IF(AC139="", "", AC139*$G139)</f>
        <v/>
      </c>
      <c r="DZ139" s="153" t="str">
        <f t="shared" ref="DZ139:DZ202" si="121">IF(AD139="", "", AD139)</f>
        <v/>
      </c>
      <c r="EA139" s="19" t="str">
        <f t="shared" ref="EA139:EA202" si="122">IF(AE139="", "", AE139*$G139)</f>
        <v/>
      </c>
      <c r="EB139" s="153" t="str">
        <f t="shared" ref="EB139:EB202" si="123">IF(AF139="", "", AF139)</f>
        <v/>
      </c>
      <c r="EC139" s="19" t="str">
        <f t="shared" ref="EC139:EC202" si="124">IF(AG139="", "", AG139*$G139)</f>
        <v/>
      </c>
      <c r="ED139" s="153" t="str">
        <f t="shared" ref="ED139:ED202" si="125">IF(AH139="", "", AH139)</f>
        <v/>
      </c>
      <c r="EE139" s="19" t="str">
        <f t="shared" ref="EE139:EE202" si="126">IF(AI139="", "", AI139*$G139)</f>
        <v/>
      </c>
      <c r="EF139" s="153" t="str">
        <f t="shared" ref="EF139:EF202" si="127">IF(AJ139="", "", AJ139)</f>
        <v/>
      </c>
      <c r="EG139" s="19" t="str">
        <f t="shared" ref="EG139:EG202" si="128">IF(AK139="", "", AK139*$G139)</f>
        <v/>
      </c>
      <c r="EH139" s="153" t="str">
        <f t="shared" ref="EH139:EH202" si="129">IF(AL139="", "", AL139)</f>
        <v/>
      </c>
      <c r="EI139" s="19" t="str">
        <f t="shared" ref="EI139:EI202" si="130">IF(AM139="", "", AM139*$G139)</f>
        <v/>
      </c>
      <c r="EJ139" s="153" t="str">
        <f t="shared" ref="EJ139:EJ202" si="131">IF(AN139="", "", AN139)</f>
        <v/>
      </c>
      <c r="EK139" s="19" t="str">
        <f t="shared" ref="EK139:EK202" si="132">IF(AO139="", "", AO139*$G139)</f>
        <v/>
      </c>
      <c r="EL139" s="153" t="str">
        <f t="shared" ref="EL139:EL202" si="133">IF(AP139="", "", AP139)</f>
        <v/>
      </c>
      <c r="EM139" s="19" t="str">
        <f t="shared" ref="EM139:EM202" si="134">IF(AQ139="", "", AQ139*$G139)</f>
        <v/>
      </c>
      <c r="EN139" s="153" t="str">
        <f t="shared" ref="EN139:EN202" si="135">IF(AR139="", "", AR139)</f>
        <v/>
      </c>
      <c r="EO139" s="19" t="str">
        <f t="shared" ref="EO139:EO202" si="136">IF(AS139="", "", AS139*$G139)</f>
        <v/>
      </c>
      <c r="EP139" s="153" t="str">
        <f t="shared" ref="EP139:EP202" si="137">IF(AT139="", "", AT139)</f>
        <v/>
      </c>
      <c r="EQ139" s="19" t="str">
        <f t="shared" ref="EQ139:EQ202" si="138">IF(AU139="", "", AU139*$G139)</f>
        <v/>
      </c>
      <c r="ER139" s="153" t="str">
        <f t="shared" ref="ER139:ER202" si="139">IF(AV139="", "", AV139)</f>
        <v/>
      </c>
      <c r="ES139" s="19" t="str">
        <f t="shared" ref="ES139:ES202" si="140">IF(AW139="", "", AW139*$G139)</f>
        <v/>
      </c>
      <c r="ET139" s="153" t="str">
        <f t="shared" ref="ET139:ET202" si="141">IF(AX139="", "", AX139)</f>
        <v/>
      </c>
    </row>
    <row r="140" spans="1:150" x14ac:dyDescent="0.25">
      <c r="A140" s="31"/>
      <c r="B140" s="91" t="str">
        <f t="shared" ref="B140:B203" si="142">IF($H140="", "", SUM($BE140:$CR140))</f>
        <v/>
      </c>
      <c r="C140" s="20" t="str">
        <f t="shared" si="102"/>
        <v/>
      </c>
      <c r="D140" s="97" t="str">
        <f t="shared" si="103"/>
        <v/>
      </c>
      <c r="E140" s="62" t="str">
        <f t="shared" ref="E140:E203" si="143">IFERROR(ROUND(($J140-$B140)/$B140, 4), "")</f>
        <v/>
      </c>
      <c r="F140" s="31"/>
      <c r="G140" s="282"/>
      <c r="H140" s="283"/>
      <c r="I140" s="284"/>
      <c r="J140" s="285"/>
      <c r="K140" s="286"/>
      <c r="L140" s="287"/>
      <c r="M140" s="288"/>
      <c r="N140" s="287"/>
      <c r="O140" s="288"/>
      <c r="P140" s="287"/>
      <c r="Q140" s="288"/>
      <c r="R140" s="287"/>
      <c r="S140" s="288"/>
      <c r="T140" s="287"/>
      <c r="U140" s="288"/>
      <c r="V140" s="287"/>
      <c r="W140" s="288"/>
      <c r="X140" s="287"/>
      <c r="Y140" s="288"/>
      <c r="Z140" s="287"/>
      <c r="AA140" s="288"/>
      <c r="AB140" s="287"/>
      <c r="AC140" s="288"/>
      <c r="AD140" s="287"/>
      <c r="AE140" s="288"/>
      <c r="AF140" s="287"/>
      <c r="AG140" s="288"/>
      <c r="AH140" s="287"/>
      <c r="AI140" s="288"/>
      <c r="AJ140" s="287"/>
      <c r="AK140" s="288"/>
      <c r="AL140" s="287"/>
      <c r="AM140" s="288"/>
      <c r="AN140" s="287"/>
      <c r="AO140" s="288"/>
      <c r="AP140" s="287"/>
      <c r="AQ140" s="288"/>
      <c r="AR140" s="287"/>
      <c r="AS140" s="288"/>
      <c r="AT140" s="287"/>
      <c r="AU140" s="288"/>
      <c r="AV140" s="287"/>
      <c r="AW140" s="288"/>
      <c r="AX140" s="287"/>
      <c r="AY140" s="31"/>
      <c r="BA140" s="76" t="str">
        <f t="shared" ref="BA140:BA203" si="144">IF($H140="", "", IF(COUNTIF($H$11:$H$1010, $H140)&gt;1, "X", ""))</f>
        <v/>
      </c>
      <c r="BC140" s="76" t="str">
        <f>IF('Stock List'!$K140="", "", 'Stock List'!$K140)</f>
        <v/>
      </c>
      <c r="BE140" s="106">
        <f>IFERROR(ROUND(((INDEX('Stock List'!$M$11:$M$1010, MATCH(L140, 'Stock List'!$K$11:$K$1010, 0))/INDEX('Stock List'!$L$11:$L$1010, MATCH(L140, 'Stock List'!$K$11:$K$1010, 0)))*K140), 2), 0)</f>
        <v>0</v>
      </c>
      <c r="BF140" s="20"/>
      <c r="BG140" s="20">
        <f>IFERROR(ROUND(((INDEX('Stock List'!$M$11:$M$1010, MATCH(N140, 'Stock List'!$K$11:$K$1010, 0))/INDEX('Stock List'!$L$11:$L$1010, MATCH(N140, 'Stock List'!$K$11:$K$1010, 0)))*M140), 2), 0)</f>
        <v>0</v>
      </c>
      <c r="BH140" s="20"/>
      <c r="BI140" s="20">
        <f>IFERROR(ROUND(((INDEX('Stock List'!$M$11:$M$1010, MATCH(P140, 'Stock List'!$K$11:$K$1010, 0))/INDEX('Stock List'!$L$11:$L$1010, MATCH(P140, 'Stock List'!$K$11:$K$1010, 0)))*O140), 2), 0)</f>
        <v>0</v>
      </c>
      <c r="BJ140" s="20"/>
      <c r="BK140" s="20">
        <f>IFERROR(ROUND(((INDEX('Stock List'!$M$11:$M$1010, MATCH(R140, 'Stock List'!$K$11:$K$1010, 0))/INDEX('Stock List'!$L$11:$L$1010, MATCH(R140, 'Stock List'!$K$11:$K$1010, 0)))*Q140), 2), 0)</f>
        <v>0</v>
      </c>
      <c r="BL140" s="20"/>
      <c r="BM140" s="20">
        <f>IFERROR(ROUND(((INDEX('Stock List'!$M$11:$M$1010, MATCH(T140, 'Stock List'!$K$11:$K$1010, 0))/INDEX('Stock List'!$L$11:$L$1010, MATCH(T140, 'Stock List'!$K$11:$K$1010, 0)))*S140), 2), 0)</f>
        <v>0</v>
      </c>
      <c r="BN140" s="20"/>
      <c r="BO140" s="20">
        <f>IFERROR(ROUND(((INDEX('Stock List'!$M$11:$M$1010, MATCH(V140, 'Stock List'!$K$11:$K$1010, 0))/INDEX('Stock List'!$L$11:$L$1010, MATCH(V140, 'Stock List'!$K$11:$K$1010, 0)))*U140), 2), 0)</f>
        <v>0</v>
      </c>
      <c r="BP140" s="20"/>
      <c r="BQ140" s="20">
        <f>IFERROR(ROUND(((INDEX('Stock List'!$M$11:$M$1010, MATCH(X140, 'Stock List'!$K$11:$K$1010, 0))/INDEX('Stock List'!$L$11:$L$1010, MATCH(X140, 'Stock List'!$K$11:$K$1010, 0)))*W140), 2), 0)</f>
        <v>0</v>
      </c>
      <c r="BR140" s="20"/>
      <c r="BS140" s="20">
        <f>IFERROR(ROUND(((INDEX('Stock List'!$M$11:$M$1010, MATCH(Z140, 'Stock List'!$K$11:$K$1010, 0))/INDEX('Stock List'!$L$11:$L$1010, MATCH(Z140, 'Stock List'!$K$11:$K$1010, 0)))*Y140), 2), 0)</f>
        <v>0</v>
      </c>
      <c r="BT140" s="20"/>
      <c r="BU140" s="20">
        <f>IFERROR(ROUND(((INDEX('Stock List'!$M$11:$M$1010, MATCH(AB140, 'Stock List'!$K$11:$K$1010, 0))/INDEX('Stock List'!$L$11:$L$1010, MATCH(AB140, 'Stock List'!$K$11:$K$1010, 0)))*AA140), 2), 0)</f>
        <v>0</v>
      </c>
      <c r="BV140" s="20"/>
      <c r="BW140" s="20">
        <f>IFERROR(ROUND(((INDEX('Stock List'!$M$11:$M$1010, MATCH(AD140, 'Stock List'!$K$11:$K$1010, 0))/INDEX('Stock List'!$L$11:$L$1010, MATCH(AD140, 'Stock List'!$K$11:$K$1010, 0)))*AC140), 2), 0)</f>
        <v>0</v>
      </c>
      <c r="BX140" s="20"/>
      <c r="BY140" s="20">
        <f>IFERROR(ROUND(((INDEX('Stock List'!$M$11:$M$1010, MATCH(AF140, 'Stock List'!$K$11:$K$1010, 0))/INDEX('Stock List'!$L$11:$L$1010, MATCH(AF140, 'Stock List'!$K$11:$K$1010, 0)))*AE140), 2), 0)</f>
        <v>0</v>
      </c>
      <c r="BZ140" s="20"/>
      <c r="CA140" s="20">
        <f>IFERROR(ROUND(((INDEX('Stock List'!$M$11:$M$1010, MATCH(AH140, 'Stock List'!$K$11:$K$1010, 0))/INDEX('Stock List'!$L$11:$L$1010, MATCH(AH140, 'Stock List'!$K$11:$K$1010, 0)))*AG140), 2), 0)</f>
        <v>0</v>
      </c>
      <c r="CB140" s="20"/>
      <c r="CC140" s="20">
        <f>IFERROR(ROUND(((INDEX('Stock List'!$M$11:$M$1010, MATCH(AJ140, 'Stock List'!$K$11:$K$1010, 0))/INDEX('Stock List'!$L$11:$L$1010, MATCH(AJ140, 'Stock List'!$K$11:$K$1010, 0)))*AI140), 2), 0)</f>
        <v>0</v>
      </c>
      <c r="CD140" s="20"/>
      <c r="CE140" s="20">
        <f>IFERROR(ROUND(((INDEX('Stock List'!$M$11:$M$1010, MATCH(AL140, 'Stock List'!$K$11:$K$1010, 0))/INDEX('Stock List'!$L$11:$L$1010, MATCH(AL140, 'Stock List'!$K$11:$K$1010, 0)))*AK140), 2), 0)</f>
        <v>0</v>
      </c>
      <c r="CF140" s="20"/>
      <c r="CG140" s="20">
        <f>IFERROR(ROUND(((INDEX('Stock List'!$M$11:$M$1010, MATCH(AN140, 'Stock List'!$K$11:$K$1010, 0))/INDEX('Stock List'!$L$11:$L$1010, MATCH(AN140, 'Stock List'!$K$11:$K$1010, 0)))*AM140), 2), 0)</f>
        <v>0</v>
      </c>
      <c r="CH140" s="20"/>
      <c r="CI140" s="20">
        <f>IFERROR(ROUND(((INDEX('Stock List'!$M$11:$M$1010, MATCH(AP140, 'Stock List'!$K$11:$K$1010, 0))/INDEX('Stock List'!$L$11:$L$1010, MATCH(AP140, 'Stock List'!$K$11:$K$1010, 0)))*AO140), 2), 0)</f>
        <v>0</v>
      </c>
      <c r="CJ140" s="20"/>
      <c r="CK140" s="20">
        <f>IFERROR(ROUND(((INDEX('Stock List'!$M$11:$M$1010, MATCH(AR140, 'Stock List'!$K$11:$K$1010, 0))/INDEX('Stock List'!$L$11:$L$1010, MATCH(AR140, 'Stock List'!$K$11:$K$1010, 0)))*AQ140), 2), 0)</f>
        <v>0</v>
      </c>
      <c r="CL140" s="20"/>
      <c r="CM140" s="20">
        <f>IFERROR(ROUND(((INDEX('Stock List'!$M$11:$M$1010, MATCH(AT140, 'Stock List'!$K$11:$K$1010, 0))/INDEX('Stock List'!$L$11:$L$1010, MATCH(AT140, 'Stock List'!$K$11:$K$1010, 0)))*AS140), 2), 0)</f>
        <v>0</v>
      </c>
      <c r="CN140" s="20"/>
      <c r="CO140" s="20">
        <f>IFERROR(ROUND(((INDEX('Stock List'!$M$11:$M$1010, MATCH(AV140, 'Stock List'!$K$11:$K$1010, 0))/INDEX('Stock List'!$L$11:$L$1010, MATCH(AV140, 'Stock List'!$K$11:$K$1010, 0)))*AU140), 2), 0)</f>
        <v>0</v>
      </c>
      <c r="CP140" s="20"/>
      <c r="CQ140" s="20">
        <f>IFERROR(ROUND(((INDEX('Stock List'!$M$11:$M$1010, MATCH(AX140, 'Stock List'!$K$11:$K$1010, 0))/INDEX('Stock List'!$L$11:$L$1010, MATCH(AX140, 'Stock List'!$K$11:$K$1010, 0)))*AW140), 2), 0)</f>
        <v>0</v>
      </c>
      <c r="CR140" s="22"/>
      <c r="CT140" s="106" t="str">
        <f t="shared" ref="CT140:CT203" si="145">IF(OR($J140="", $G140=""), "", ROUND($J140*$G140, 2))</f>
        <v/>
      </c>
      <c r="CU140" s="22" t="str">
        <f t="shared" ref="CU140:CU203" si="146">IF(OR($C140="", $G140=""), "", ROUND($C140*$G140, 2))</f>
        <v/>
      </c>
      <c r="CX140" s="106" t="str">
        <f t="shared" ref="CX140:CX203" si="147">IF($H140="", "", SUM($BE140:$CR140)*$G140)</f>
        <v/>
      </c>
      <c r="CY140" s="20" t="str">
        <f t="shared" ref="CY140:CY203" si="148">IF($H140="", "", $J140*$G140)</f>
        <v/>
      </c>
      <c r="CZ140" s="22" t="str">
        <f t="shared" ref="CZ140:CZ203" si="149">IF($H140="", "", CY140-CX140)</f>
        <v/>
      </c>
      <c r="DB140" s="76" t="str">
        <f>IF($H140="", "", COUNTIF($G$11:$G$1010, "&gt;"&amp;$G140)+1+COUNTIF($G$11:$G140, $G140)-1)</f>
        <v/>
      </c>
      <c r="DC140" s="76" t="str">
        <f>IF($H140="", "", COUNTIF($CZ$11:$CZ$1010, "&gt;"&amp;$CZ140)+1+COUNTIF($CZ$11:$CZ140, $CZ140)-1)</f>
        <v/>
      </c>
      <c r="DE140" s="147" t="str">
        <f t="shared" ref="DE140:DE203" si="150">IF(L140="", "", IF(COUNTIF($BC$11:$BC$1010, L140)&gt;0, "", "X"))</f>
        <v/>
      </c>
      <c r="DF140" s="148"/>
      <c r="DG140" s="19" t="str">
        <f t="shared" ref="DG140:DG203" si="151">IF(K140="", "", K140*$G140)</f>
        <v/>
      </c>
      <c r="DH140" s="153" t="str">
        <f t="shared" ref="DH140:DH203" si="152">IF(L140="", "", L140)</f>
        <v/>
      </c>
      <c r="DI140" s="19" t="str">
        <f t="shared" si="104"/>
        <v/>
      </c>
      <c r="DJ140" s="153" t="str">
        <f t="shared" si="105"/>
        <v/>
      </c>
      <c r="DK140" s="19" t="str">
        <f t="shared" si="106"/>
        <v/>
      </c>
      <c r="DL140" s="153" t="str">
        <f t="shared" si="107"/>
        <v/>
      </c>
      <c r="DM140" s="19" t="str">
        <f t="shared" si="108"/>
        <v/>
      </c>
      <c r="DN140" s="153" t="str">
        <f t="shared" si="109"/>
        <v/>
      </c>
      <c r="DO140" s="19" t="str">
        <f t="shared" si="110"/>
        <v/>
      </c>
      <c r="DP140" s="153" t="str">
        <f t="shared" si="111"/>
        <v/>
      </c>
      <c r="DQ140" s="19" t="str">
        <f t="shared" si="112"/>
        <v/>
      </c>
      <c r="DR140" s="153" t="str">
        <f t="shared" si="113"/>
        <v/>
      </c>
      <c r="DS140" s="19" t="str">
        <f t="shared" si="114"/>
        <v/>
      </c>
      <c r="DT140" s="153" t="str">
        <f t="shared" si="115"/>
        <v/>
      </c>
      <c r="DU140" s="19" t="str">
        <f t="shared" si="116"/>
        <v/>
      </c>
      <c r="DV140" s="153" t="str">
        <f t="shared" si="117"/>
        <v/>
      </c>
      <c r="DW140" s="19" t="str">
        <f t="shared" si="118"/>
        <v/>
      </c>
      <c r="DX140" s="153" t="str">
        <f t="shared" si="119"/>
        <v/>
      </c>
      <c r="DY140" s="19" t="str">
        <f t="shared" si="120"/>
        <v/>
      </c>
      <c r="DZ140" s="153" t="str">
        <f t="shared" si="121"/>
        <v/>
      </c>
      <c r="EA140" s="19" t="str">
        <f t="shared" si="122"/>
        <v/>
      </c>
      <c r="EB140" s="153" t="str">
        <f t="shared" si="123"/>
        <v/>
      </c>
      <c r="EC140" s="19" t="str">
        <f t="shared" si="124"/>
        <v/>
      </c>
      <c r="ED140" s="153" t="str">
        <f t="shared" si="125"/>
        <v/>
      </c>
      <c r="EE140" s="19" t="str">
        <f t="shared" si="126"/>
        <v/>
      </c>
      <c r="EF140" s="153" t="str">
        <f t="shared" si="127"/>
        <v/>
      </c>
      <c r="EG140" s="19" t="str">
        <f t="shared" si="128"/>
        <v/>
      </c>
      <c r="EH140" s="153" t="str">
        <f t="shared" si="129"/>
        <v/>
      </c>
      <c r="EI140" s="19" t="str">
        <f t="shared" si="130"/>
        <v/>
      </c>
      <c r="EJ140" s="153" t="str">
        <f t="shared" si="131"/>
        <v/>
      </c>
      <c r="EK140" s="19" t="str">
        <f t="shared" si="132"/>
        <v/>
      </c>
      <c r="EL140" s="153" t="str">
        <f t="shared" si="133"/>
        <v/>
      </c>
      <c r="EM140" s="19" t="str">
        <f t="shared" si="134"/>
        <v/>
      </c>
      <c r="EN140" s="153" t="str">
        <f t="shared" si="135"/>
        <v/>
      </c>
      <c r="EO140" s="19" t="str">
        <f t="shared" si="136"/>
        <v/>
      </c>
      <c r="EP140" s="153" t="str">
        <f t="shared" si="137"/>
        <v/>
      </c>
      <c r="EQ140" s="19" t="str">
        <f t="shared" si="138"/>
        <v/>
      </c>
      <c r="ER140" s="153" t="str">
        <f t="shared" si="139"/>
        <v/>
      </c>
      <c r="ES140" s="19" t="str">
        <f t="shared" si="140"/>
        <v/>
      </c>
      <c r="ET140" s="153" t="str">
        <f t="shared" si="141"/>
        <v/>
      </c>
    </row>
    <row r="141" spans="1:150" x14ac:dyDescent="0.25">
      <c r="A141" s="31"/>
      <c r="B141" s="91" t="str">
        <f t="shared" si="142"/>
        <v/>
      </c>
      <c r="C141" s="20" t="str">
        <f t="shared" si="102"/>
        <v/>
      </c>
      <c r="D141" s="97" t="str">
        <f t="shared" si="103"/>
        <v/>
      </c>
      <c r="E141" s="62" t="str">
        <f t="shared" si="143"/>
        <v/>
      </c>
      <c r="F141" s="31"/>
      <c r="G141" s="282"/>
      <c r="H141" s="283"/>
      <c r="I141" s="284"/>
      <c r="J141" s="285"/>
      <c r="K141" s="286"/>
      <c r="L141" s="287"/>
      <c r="M141" s="288"/>
      <c r="N141" s="287"/>
      <c r="O141" s="288"/>
      <c r="P141" s="287"/>
      <c r="Q141" s="288"/>
      <c r="R141" s="287"/>
      <c r="S141" s="288"/>
      <c r="T141" s="287"/>
      <c r="U141" s="288"/>
      <c r="V141" s="287"/>
      <c r="W141" s="288"/>
      <c r="X141" s="287"/>
      <c r="Y141" s="288"/>
      <c r="Z141" s="287"/>
      <c r="AA141" s="288"/>
      <c r="AB141" s="287"/>
      <c r="AC141" s="288"/>
      <c r="AD141" s="287"/>
      <c r="AE141" s="288"/>
      <c r="AF141" s="287"/>
      <c r="AG141" s="288"/>
      <c r="AH141" s="287"/>
      <c r="AI141" s="288"/>
      <c r="AJ141" s="287"/>
      <c r="AK141" s="288"/>
      <c r="AL141" s="287"/>
      <c r="AM141" s="288"/>
      <c r="AN141" s="287"/>
      <c r="AO141" s="288"/>
      <c r="AP141" s="287"/>
      <c r="AQ141" s="288"/>
      <c r="AR141" s="287"/>
      <c r="AS141" s="288"/>
      <c r="AT141" s="287"/>
      <c r="AU141" s="288"/>
      <c r="AV141" s="287"/>
      <c r="AW141" s="288"/>
      <c r="AX141" s="287"/>
      <c r="AY141" s="31"/>
      <c r="BA141" s="76" t="str">
        <f t="shared" si="144"/>
        <v/>
      </c>
      <c r="BC141" s="76" t="str">
        <f>IF('Stock List'!$K141="", "", 'Stock List'!$K141)</f>
        <v/>
      </c>
      <c r="BE141" s="106">
        <f>IFERROR(ROUND(((INDEX('Stock List'!$M$11:$M$1010, MATCH(L141, 'Stock List'!$K$11:$K$1010, 0))/INDEX('Stock List'!$L$11:$L$1010, MATCH(L141, 'Stock List'!$K$11:$K$1010, 0)))*K141), 2), 0)</f>
        <v>0</v>
      </c>
      <c r="BF141" s="20"/>
      <c r="BG141" s="20">
        <f>IFERROR(ROUND(((INDEX('Stock List'!$M$11:$M$1010, MATCH(N141, 'Stock List'!$K$11:$K$1010, 0))/INDEX('Stock List'!$L$11:$L$1010, MATCH(N141, 'Stock List'!$K$11:$K$1010, 0)))*M141), 2), 0)</f>
        <v>0</v>
      </c>
      <c r="BH141" s="20"/>
      <c r="BI141" s="20">
        <f>IFERROR(ROUND(((INDEX('Stock List'!$M$11:$M$1010, MATCH(P141, 'Stock List'!$K$11:$K$1010, 0))/INDEX('Stock List'!$L$11:$L$1010, MATCH(P141, 'Stock List'!$K$11:$K$1010, 0)))*O141), 2), 0)</f>
        <v>0</v>
      </c>
      <c r="BJ141" s="20"/>
      <c r="BK141" s="20">
        <f>IFERROR(ROUND(((INDEX('Stock List'!$M$11:$M$1010, MATCH(R141, 'Stock List'!$K$11:$K$1010, 0))/INDEX('Stock List'!$L$11:$L$1010, MATCH(R141, 'Stock List'!$K$11:$K$1010, 0)))*Q141), 2), 0)</f>
        <v>0</v>
      </c>
      <c r="BL141" s="20"/>
      <c r="BM141" s="20">
        <f>IFERROR(ROUND(((INDEX('Stock List'!$M$11:$M$1010, MATCH(T141, 'Stock List'!$K$11:$K$1010, 0))/INDEX('Stock List'!$L$11:$L$1010, MATCH(T141, 'Stock List'!$K$11:$K$1010, 0)))*S141), 2), 0)</f>
        <v>0</v>
      </c>
      <c r="BN141" s="20"/>
      <c r="BO141" s="20">
        <f>IFERROR(ROUND(((INDEX('Stock List'!$M$11:$M$1010, MATCH(V141, 'Stock List'!$K$11:$K$1010, 0))/INDEX('Stock List'!$L$11:$L$1010, MATCH(V141, 'Stock List'!$K$11:$K$1010, 0)))*U141), 2), 0)</f>
        <v>0</v>
      </c>
      <c r="BP141" s="20"/>
      <c r="BQ141" s="20">
        <f>IFERROR(ROUND(((INDEX('Stock List'!$M$11:$M$1010, MATCH(X141, 'Stock List'!$K$11:$K$1010, 0))/INDEX('Stock List'!$L$11:$L$1010, MATCH(X141, 'Stock List'!$K$11:$K$1010, 0)))*W141), 2), 0)</f>
        <v>0</v>
      </c>
      <c r="BR141" s="20"/>
      <c r="BS141" s="20">
        <f>IFERROR(ROUND(((INDEX('Stock List'!$M$11:$M$1010, MATCH(Z141, 'Stock List'!$K$11:$K$1010, 0))/INDEX('Stock List'!$L$11:$L$1010, MATCH(Z141, 'Stock List'!$K$11:$K$1010, 0)))*Y141), 2), 0)</f>
        <v>0</v>
      </c>
      <c r="BT141" s="20"/>
      <c r="BU141" s="20">
        <f>IFERROR(ROUND(((INDEX('Stock List'!$M$11:$M$1010, MATCH(AB141, 'Stock List'!$K$11:$K$1010, 0))/INDEX('Stock List'!$L$11:$L$1010, MATCH(AB141, 'Stock List'!$K$11:$K$1010, 0)))*AA141), 2), 0)</f>
        <v>0</v>
      </c>
      <c r="BV141" s="20"/>
      <c r="BW141" s="20">
        <f>IFERROR(ROUND(((INDEX('Stock List'!$M$11:$M$1010, MATCH(AD141, 'Stock List'!$K$11:$K$1010, 0))/INDEX('Stock List'!$L$11:$L$1010, MATCH(AD141, 'Stock List'!$K$11:$K$1010, 0)))*AC141), 2), 0)</f>
        <v>0</v>
      </c>
      <c r="BX141" s="20"/>
      <c r="BY141" s="20">
        <f>IFERROR(ROUND(((INDEX('Stock List'!$M$11:$M$1010, MATCH(AF141, 'Stock List'!$K$11:$K$1010, 0))/INDEX('Stock List'!$L$11:$L$1010, MATCH(AF141, 'Stock List'!$K$11:$K$1010, 0)))*AE141), 2), 0)</f>
        <v>0</v>
      </c>
      <c r="BZ141" s="20"/>
      <c r="CA141" s="20">
        <f>IFERROR(ROUND(((INDEX('Stock List'!$M$11:$M$1010, MATCH(AH141, 'Stock List'!$K$11:$K$1010, 0))/INDEX('Stock List'!$L$11:$L$1010, MATCH(AH141, 'Stock List'!$K$11:$K$1010, 0)))*AG141), 2), 0)</f>
        <v>0</v>
      </c>
      <c r="CB141" s="20"/>
      <c r="CC141" s="20">
        <f>IFERROR(ROUND(((INDEX('Stock List'!$M$11:$M$1010, MATCH(AJ141, 'Stock List'!$K$11:$K$1010, 0))/INDEX('Stock List'!$L$11:$L$1010, MATCH(AJ141, 'Stock List'!$K$11:$K$1010, 0)))*AI141), 2), 0)</f>
        <v>0</v>
      </c>
      <c r="CD141" s="20"/>
      <c r="CE141" s="20">
        <f>IFERROR(ROUND(((INDEX('Stock List'!$M$11:$M$1010, MATCH(AL141, 'Stock List'!$K$11:$K$1010, 0))/INDEX('Stock List'!$L$11:$L$1010, MATCH(AL141, 'Stock List'!$K$11:$K$1010, 0)))*AK141), 2), 0)</f>
        <v>0</v>
      </c>
      <c r="CF141" s="20"/>
      <c r="CG141" s="20">
        <f>IFERROR(ROUND(((INDEX('Stock List'!$M$11:$M$1010, MATCH(AN141, 'Stock List'!$K$11:$K$1010, 0))/INDEX('Stock List'!$L$11:$L$1010, MATCH(AN141, 'Stock List'!$K$11:$K$1010, 0)))*AM141), 2), 0)</f>
        <v>0</v>
      </c>
      <c r="CH141" s="20"/>
      <c r="CI141" s="20">
        <f>IFERROR(ROUND(((INDEX('Stock List'!$M$11:$M$1010, MATCH(AP141, 'Stock List'!$K$11:$K$1010, 0))/INDEX('Stock List'!$L$11:$L$1010, MATCH(AP141, 'Stock List'!$K$11:$K$1010, 0)))*AO141), 2), 0)</f>
        <v>0</v>
      </c>
      <c r="CJ141" s="20"/>
      <c r="CK141" s="20">
        <f>IFERROR(ROUND(((INDEX('Stock List'!$M$11:$M$1010, MATCH(AR141, 'Stock List'!$K$11:$K$1010, 0))/INDEX('Stock List'!$L$11:$L$1010, MATCH(AR141, 'Stock List'!$K$11:$K$1010, 0)))*AQ141), 2), 0)</f>
        <v>0</v>
      </c>
      <c r="CL141" s="20"/>
      <c r="CM141" s="20">
        <f>IFERROR(ROUND(((INDEX('Stock List'!$M$11:$M$1010, MATCH(AT141, 'Stock List'!$K$11:$K$1010, 0))/INDEX('Stock List'!$L$11:$L$1010, MATCH(AT141, 'Stock List'!$K$11:$K$1010, 0)))*AS141), 2), 0)</f>
        <v>0</v>
      </c>
      <c r="CN141" s="20"/>
      <c r="CO141" s="20">
        <f>IFERROR(ROUND(((INDEX('Stock List'!$M$11:$M$1010, MATCH(AV141, 'Stock List'!$K$11:$K$1010, 0))/INDEX('Stock List'!$L$11:$L$1010, MATCH(AV141, 'Stock List'!$K$11:$K$1010, 0)))*AU141), 2), 0)</f>
        <v>0</v>
      </c>
      <c r="CP141" s="20"/>
      <c r="CQ141" s="20">
        <f>IFERROR(ROUND(((INDEX('Stock List'!$M$11:$M$1010, MATCH(AX141, 'Stock List'!$K$11:$K$1010, 0))/INDEX('Stock List'!$L$11:$L$1010, MATCH(AX141, 'Stock List'!$K$11:$K$1010, 0)))*AW141), 2), 0)</f>
        <v>0</v>
      </c>
      <c r="CR141" s="22"/>
      <c r="CT141" s="106" t="str">
        <f t="shared" si="145"/>
        <v/>
      </c>
      <c r="CU141" s="22" t="str">
        <f t="shared" si="146"/>
        <v/>
      </c>
      <c r="CX141" s="106" t="str">
        <f t="shared" si="147"/>
        <v/>
      </c>
      <c r="CY141" s="20" t="str">
        <f t="shared" si="148"/>
        <v/>
      </c>
      <c r="CZ141" s="22" t="str">
        <f t="shared" si="149"/>
        <v/>
      </c>
      <c r="DB141" s="76" t="str">
        <f>IF($H141="", "", COUNTIF($G$11:$G$1010, "&gt;"&amp;$G141)+1+COUNTIF($G$11:$G141, $G141)-1)</f>
        <v/>
      </c>
      <c r="DC141" s="76" t="str">
        <f>IF($H141="", "", COUNTIF($CZ$11:$CZ$1010, "&gt;"&amp;$CZ141)+1+COUNTIF($CZ$11:$CZ141, $CZ141)-1)</f>
        <v/>
      </c>
      <c r="DE141" s="147" t="str">
        <f t="shared" si="150"/>
        <v/>
      </c>
      <c r="DF141" s="148"/>
      <c r="DG141" s="19" t="str">
        <f t="shared" si="151"/>
        <v/>
      </c>
      <c r="DH141" s="153" t="str">
        <f t="shared" si="152"/>
        <v/>
      </c>
      <c r="DI141" s="19" t="str">
        <f t="shared" si="104"/>
        <v/>
      </c>
      <c r="DJ141" s="153" t="str">
        <f t="shared" si="105"/>
        <v/>
      </c>
      <c r="DK141" s="19" t="str">
        <f t="shared" si="106"/>
        <v/>
      </c>
      <c r="DL141" s="153" t="str">
        <f t="shared" si="107"/>
        <v/>
      </c>
      <c r="DM141" s="19" t="str">
        <f t="shared" si="108"/>
        <v/>
      </c>
      <c r="DN141" s="153" t="str">
        <f t="shared" si="109"/>
        <v/>
      </c>
      <c r="DO141" s="19" t="str">
        <f t="shared" si="110"/>
        <v/>
      </c>
      <c r="DP141" s="153" t="str">
        <f t="shared" si="111"/>
        <v/>
      </c>
      <c r="DQ141" s="19" t="str">
        <f t="shared" si="112"/>
        <v/>
      </c>
      <c r="DR141" s="153" t="str">
        <f t="shared" si="113"/>
        <v/>
      </c>
      <c r="DS141" s="19" t="str">
        <f t="shared" si="114"/>
        <v/>
      </c>
      <c r="DT141" s="153" t="str">
        <f t="shared" si="115"/>
        <v/>
      </c>
      <c r="DU141" s="19" t="str">
        <f t="shared" si="116"/>
        <v/>
      </c>
      <c r="DV141" s="153" t="str">
        <f t="shared" si="117"/>
        <v/>
      </c>
      <c r="DW141" s="19" t="str">
        <f t="shared" si="118"/>
        <v/>
      </c>
      <c r="DX141" s="153" t="str">
        <f t="shared" si="119"/>
        <v/>
      </c>
      <c r="DY141" s="19" t="str">
        <f t="shared" si="120"/>
        <v/>
      </c>
      <c r="DZ141" s="153" t="str">
        <f t="shared" si="121"/>
        <v/>
      </c>
      <c r="EA141" s="19" t="str">
        <f t="shared" si="122"/>
        <v/>
      </c>
      <c r="EB141" s="153" t="str">
        <f t="shared" si="123"/>
        <v/>
      </c>
      <c r="EC141" s="19" t="str">
        <f t="shared" si="124"/>
        <v/>
      </c>
      <c r="ED141" s="153" t="str">
        <f t="shared" si="125"/>
        <v/>
      </c>
      <c r="EE141" s="19" t="str">
        <f t="shared" si="126"/>
        <v/>
      </c>
      <c r="EF141" s="153" t="str">
        <f t="shared" si="127"/>
        <v/>
      </c>
      <c r="EG141" s="19" t="str">
        <f t="shared" si="128"/>
        <v/>
      </c>
      <c r="EH141" s="153" t="str">
        <f t="shared" si="129"/>
        <v/>
      </c>
      <c r="EI141" s="19" t="str">
        <f t="shared" si="130"/>
        <v/>
      </c>
      <c r="EJ141" s="153" t="str">
        <f t="shared" si="131"/>
        <v/>
      </c>
      <c r="EK141" s="19" t="str">
        <f t="shared" si="132"/>
        <v/>
      </c>
      <c r="EL141" s="153" t="str">
        <f t="shared" si="133"/>
        <v/>
      </c>
      <c r="EM141" s="19" t="str">
        <f t="shared" si="134"/>
        <v/>
      </c>
      <c r="EN141" s="153" t="str">
        <f t="shared" si="135"/>
        <v/>
      </c>
      <c r="EO141" s="19" t="str">
        <f t="shared" si="136"/>
        <v/>
      </c>
      <c r="EP141" s="153" t="str">
        <f t="shared" si="137"/>
        <v/>
      </c>
      <c r="EQ141" s="19" t="str">
        <f t="shared" si="138"/>
        <v/>
      </c>
      <c r="ER141" s="153" t="str">
        <f t="shared" si="139"/>
        <v/>
      </c>
      <c r="ES141" s="19" t="str">
        <f t="shared" si="140"/>
        <v/>
      </c>
      <c r="ET141" s="153" t="str">
        <f t="shared" si="141"/>
        <v/>
      </c>
    </row>
    <row r="142" spans="1:150" x14ac:dyDescent="0.25">
      <c r="A142" s="31"/>
      <c r="B142" s="91" t="str">
        <f t="shared" si="142"/>
        <v/>
      </c>
      <c r="C142" s="20" t="str">
        <f t="shared" si="102"/>
        <v/>
      </c>
      <c r="D142" s="97" t="str">
        <f t="shared" si="103"/>
        <v/>
      </c>
      <c r="E142" s="62" t="str">
        <f t="shared" si="143"/>
        <v/>
      </c>
      <c r="F142" s="31"/>
      <c r="G142" s="282"/>
      <c r="H142" s="283"/>
      <c r="I142" s="284"/>
      <c r="J142" s="285"/>
      <c r="K142" s="286"/>
      <c r="L142" s="287"/>
      <c r="M142" s="288"/>
      <c r="N142" s="287"/>
      <c r="O142" s="288"/>
      <c r="P142" s="287"/>
      <c r="Q142" s="288"/>
      <c r="R142" s="287"/>
      <c r="S142" s="288"/>
      <c r="T142" s="287"/>
      <c r="U142" s="288"/>
      <c r="V142" s="287"/>
      <c r="W142" s="288"/>
      <c r="X142" s="287"/>
      <c r="Y142" s="288"/>
      <c r="Z142" s="287"/>
      <c r="AA142" s="288"/>
      <c r="AB142" s="287"/>
      <c r="AC142" s="288"/>
      <c r="AD142" s="287"/>
      <c r="AE142" s="288"/>
      <c r="AF142" s="287"/>
      <c r="AG142" s="288"/>
      <c r="AH142" s="287"/>
      <c r="AI142" s="288"/>
      <c r="AJ142" s="287"/>
      <c r="AK142" s="288"/>
      <c r="AL142" s="287"/>
      <c r="AM142" s="288"/>
      <c r="AN142" s="287"/>
      <c r="AO142" s="288"/>
      <c r="AP142" s="287"/>
      <c r="AQ142" s="288"/>
      <c r="AR142" s="287"/>
      <c r="AS142" s="288"/>
      <c r="AT142" s="287"/>
      <c r="AU142" s="288"/>
      <c r="AV142" s="287"/>
      <c r="AW142" s="288"/>
      <c r="AX142" s="287"/>
      <c r="AY142" s="31"/>
      <c r="BA142" s="76" t="str">
        <f t="shared" si="144"/>
        <v/>
      </c>
      <c r="BC142" s="76" t="str">
        <f>IF('Stock List'!$K142="", "", 'Stock List'!$K142)</f>
        <v/>
      </c>
      <c r="BE142" s="106">
        <f>IFERROR(ROUND(((INDEX('Stock List'!$M$11:$M$1010, MATCH(L142, 'Stock List'!$K$11:$K$1010, 0))/INDEX('Stock List'!$L$11:$L$1010, MATCH(L142, 'Stock List'!$K$11:$K$1010, 0)))*K142), 2), 0)</f>
        <v>0</v>
      </c>
      <c r="BF142" s="20"/>
      <c r="BG142" s="20">
        <f>IFERROR(ROUND(((INDEX('Stock List'!$M$11:$M$1010, MATCH(N142, 'Stock List'!$K$11:$K$1010, 0))/INDEX('Stock List'!$L$11:$L$1010, MATCH(N142, 'Stock List'!$K$11:$K$1010, 0)))*M142), 2), 0)</f>
        <v>0</v>
      </c>
      <c r="BH142" s="20"/>
      <c r="BI142" s="20">
        <f>IFERROR(ROUND(((INDEX('Stock List'!$M$11:$M$1010, MATCH(P142, 'Stock List'!$K$11:$K$1010, 0))/INDEX('Stock List'!$L$11:$L$1010, MATCH(P142, 'Stock List'!$K$11:$K$1010, 0)))*O142), 2), 0)</f>
        <v>0</v>
      </c>
      <c r="BJ142" s="20"/>
      <c r="BK142" s="20">
        <f>IFERROR(ROUND(((INDEX('Stock List'!$M$11:$M$1010, MATCH(R142, 'Stock List'!$K$11:$K$1010, 0))/INDEX('Stock List'!$L$11:$L$1010, MATCH(R142, 'Stock List'!$K$11:$K$1010, 0)))*Q142), 2), 0)</f>
        <v>0</v>
      </c>
      <c r="BL142" s="20"/>
      <c r="BM142" s="20">
        <f>IFERROR(ROUND(((INDEX('Stock List'!$M$11:$M$1010, MATCH(T142, 'Stock List'!$K$11:$K$1010, 0))/INDEX('Stock List'!$L$11:$L$1010, MATCH(T142, 'Stock List'!$K$11:$K$1010, 0)))*S142), 2), 0)</f>
        <v>0</v>
      </c>
      <c r="BN142" s="20"/>
      <c r="BO142" s="20">
        <f>IFERROR(ROUND(((INDEX('Stock List'!$M$11:$M$1010, MATCH(V142, 'Stock List'!$K$11:$K$1010, 0))/INDEX('Stock List'!$L$11:$L$1010, MATCH(V142, 'Stock List'!$K$11:$K$1010, 0)))*U142), 2), 0)</f>
        <v>0</v>
      </c>
      <c r="BP142" s="20"/>
      <c r="BQ142" s="20">
        <f>IFERROR(ROUND(((INDEX('Stock List'!$M$11:$M$1010, MATCH(X142, 'Stock List'!$K$11:$K$1010, 0))/INDEX('Stock List'!$L$11:$L$1010, MATCH(X142, 'Stock List'!$K$11:$K$1010, 0)))*W142), 2), 0)</f>
        <v>0</v>
      </c>
      <c r="BR142" s="20"/>
      <c r="BS142" s="20">
        <f>IFERROR(ROUND(((INDEX('Stock List'!$M$11:$M$1010, MATCH(Z142, 'Stock List'!$K$11:$K$1010, 0))/INDEX('Stock List'!$L$11:$L$1010, MATCH(Z142, 'Stock List'!$K$11:$K$1010, 0)))*Y142), 2), 0)</f>
        <v>0</v>
      </c>
      <c r="BT142" s="20"/>
      <c r="BU142" s="20">
        <f>IFERROR(ROUND(((INDEX('Stock List'!$M$11:$M$1010, MATCH(AB142, 'Stock List'!$K$11:$K$1010, 0))/INDEX('Stock List'!$L$11:$L$1010, MATCH(AB142, 'Stock List'!$K$11:$K$1010, 0)))*AA142), 2), 0)</f>
        <v>0</v>
      </c>
      <c r="BV142" s="20"/>
      <c r="BW142" s="20">
        <f>IFERROR(ROUND(((INDEX('Stock List'!$M$11:$M$1010, MATCH(AD142, 'Stock List'!$K$11:$K$1010, 0))/INDEX('Stock List'!$L$11:$L$1010, MATCH(AD142, 'Stock List'!$K$11:$K$1010, 0)))*AC142), 2), 0)</f>
        <v>0</v>
      </c>
      <c r="BX142" s="20"/>
      <c r="BY142" s="20">
        <f>IFERROR(ROUND(((INDEX('Stock List'!$M$11:$M$1010, MATCH(AF142, 'Stock List'!$K$11:$K$1010, 0))/INDEX('Stock List'!$L$11:$L$1010, MATCH(AF142, 'Stock List'!$K$11:$K$1010, 0)))*AE142), 2), 0)</f>
        <v>0</v>
      </c>
      <c r="BZ142" s="20"/>
      <c r="CA142" s="20">
        <f>IFERROR(ROUND(((INDEX('Stock List'!$M$11:$M$1010, MATCH(AH142, 'Stock List'!$K$11:$K$1010, 0))/INDEX('Stock List'!$L$11:$L$1010, MATCH(AH142, 'Stock List'!$K$11:$K$1010, 0)))*AG142), 2), 0)</f>
        <v>0</v>
      </c>
      <c r="CB142" s="20"/>
      <c r="CC142" s="20">
        <f>IFERROR(ROUND(((INDEX('Stock List'!$M$11:$M$1010, MATCH(AJ142, 'Stock List'!$K$11:$K$1010, 0))/INDEX('Stock List'!$L$11:$L$1010, MATCH(AJ142, 'Stock List'!$K$11:$K$1010, 0)))*AI142), 2), 0)</f>
        <v>0</v>
      </c>
      <c r="CD142" s="20"/>
      <c r="CE142" s="20">
        <f>IFERROR(ROUND(((INDEX('Stock List'!$M$11:$M$1010, MATCH(AL142, 'Stock List'!$K$11:$K$1010, 0))/INDEX('Stock List'!$L$11:$L$1010, MATCH(AL142, 'Stock List'!$K$11:$K$1010, 0)))*AK142), 2), 0)</f>
        <v>0</v>
      </c>
      <c r="CF142" s="20"/>
      <c r="CG142" s="20">
        <f>IFERROR(ROUND(((INDEX('Stock List'!$M$11:$M$1010, MATCH(AN142, 'Stock List'!$K$11:$K$1010, 0))/INDEX('Stock List'!$L$11:$L$1010, MATCH(AN142, 'Stock List'!$K$11:$K$1010, 0)))*AM142), 2), 0)</f>
        <v>0</v>
      </c>
      <c r="CH142" s="20"/>
      <c r="CI142" s="20">
        <f>IFERROR(ROUND(((INDEX('Stock List'!$M$11:$M$1010, MATCH(AP142, 'Stock List'!$K$11:$K$1010, 0))/INDEX('Stock List'!$L$11:$L$1010, MATCH(AP142, 'Stock List'!$K$11:$K$1010, 0)))*AO142), 2), 0)</f>
        <v>0</v>
      </c>
      <c r="CJ142" s="20"/>
      <c r="CK142" s="20">
        <f>IFERROR(ROUND(((INDEX('Stock List'!$M$11:$M$1010, MATCH(AR142, 'Stock List'!$K$11:$K$1010, 0))/INDEX('Stock List'!$L$11:$L$1010, MATCH(AR142, 'Stock List'!$K$11:$K$1010, 0)))*AQ142), 2), 0)</f>
        <v>0</v>
      </c>
      <c r="CL142" s="20"/>
      <c r="CM142" s="20">
        <f>IFERROR(ROUND(((INDEX('Stock List'!$M$11:$M$1010, MATCH(AT142, 'Stock List'!$K$11:$K$1010, 0))/INDEX('Stock List'!$L$11:$L$1010, MATCH(AT142, 'Stock List'!$K$11:$K$1010, 0)))*AS142), 2), 0)</f>
        <v>0</v>
      </c>
      <c r="CN142" s="20"/>
      <c r="CO142" s="20">
        <f>IFERROR(ROUND(((INDEX('Stock List'!$M$11:$M$1010, MATCH(AV142, 'Stock List'!$K$11:$K$1010, 0))/INDEX('Stock List'!$L$11:$L$1010, MATCH(AV142, 'Stock List'!$K$11:$K$1010, 0)))*AU142), 2), 0)</f>
        <v>0</v>
      </c>
      <c r="CP142" s="20"/>
      <c r="CQ142" s="20">
        <f>IFERROR(ROUND(((INDEX('Stock List'!$M$11:$M$1010, MATCH(AX142, 'Stock List'!$K$11:$K$1010, 0))/INDEX('Stock List'!$L$11:$L$1010, MATCH(AX142, 'Stock List'!$K$11:$K$1010, 0)))*AW142), 2), 0)</f>
        <v>0</v>
      </c>
      <c r="CR142" s="22"/>
      <c r="CT142" s="106" t="str">
        <f t="shared" si="145"/>
        <v/>
      </c>
      <c r="CU142" s="22" t="str">
        <f t="shared" si="146"/>
        <v/>
      </c>
      <c r="CX142" s="106" t="str">
        <f t="shared" si="147"/>
        <v/>
      </c>
      <c r="CY142" s="20" t="str">
        <f t="shared" si="148"/>
        <v/>
      </c>
      <c r="CZ142" s="22" t="str">
        <f t="shared" si="149"/>
        <v/>
      </c>
      <c r="DB142" s="76" t="str">
        <f>IF($H142="", "", COUNTIF($G$11:$G$1010, "&gt;"&amp;$G142)+1+COUNTIF($G$11:$G142, $G142)-1)</f>
        <v/>
      </c>
      <c r="DC142" s="76" t="str">
        <f>IF($H142="", "", COUNTIF($CZ$11:$CZ$1010, "&gt;"&amp;$CZ142)+1+COUNTIF($CZ$11:$CZ142, $CZ142)-1)</f>
        <v/>
      </c>
      <c r="DE142" s="147" t="str">
        <f t="shared" si="150"/>
        <v/>
      </c>
      <c r="DF142" s="148"/>
      <c r="DG142" s="19" t="str">
        <f t="shared" si="151"/>
        <v/>
      </c>
      <c r="DH142" s="153" t="str">
        <f t="shared" si="152"/>
        <v/>
      </c>
      <c r="DI142" s="19" t="str">
        <f t="shared" si="104"/>
        <v/>
      </c>
      <c r="DJ142" s="153" t="str">
        <f t="shared" si="105"/>
        <v/>
      </c>
      <c r="DK142" s="19" t="str">
        <f t="shared" si="106"/>
        <v/>
      </c>
      <c r="DL142" s="153" t="str">
        <f t="shared" si="107"/>
        <v/>
      </c>
      <c r="DM142" s="19" t="str">
        <f t="shared" si="108"/>
        <v/>
      </c>
      <c r="DN142" s="153" t="str">
        <f t="shared" si="109"/>
        <v/>
      </c>
      <c r="DO142" s="19" t="str">
        <f t="shared" si="110"/>
        <v/>
      </c>
      <c r="DP142" s="153" t="str">
        <f t="shared" si="111"/>
        <v/>
      </c>
      <c r="DQ142" s="19" t="str">
        <f t="shared" si="112"/>
        <v/>
      </c>
      <c r="DR142" s="153" t="str">
        <f t="shared" si="113"/>
        <v/>
      </c>
      <c r="DS142" s="19" t="str">
        <f t="shared" si="114"/>
        <v/>
      </c>
      <c r="DT142" s="153" t="str">
        <f t="shared" si="115"/>
        <v/>
      </c>
      <c r="DU142" s="19" t="str">
        <f t="shared" si="116"/>
        <v/>
      </c>
      <c r="DV142" s="153" t="str">
        <f t="shared" si="117"/>
        <v/>
      </c>
      <c r="DW142" s="19" t="str">
        <f t="shared" si="118"/>
        <v/>
      </c>
      <c r="DX142" s="153" t="str">
        <f t="shared" si="119"/>
        <v/>
      </c>
      <c r="DY142" s="19" t="str">
        <f t="shared" si="120"/>
        <v/>
      </c>
      <c r="DZ142" s="153" t="str">
        <f t="shared" si="121"/>
        <v/>
      </c>
      <c r="EA142" s="19" t="str">
        <f t="shared" si="122"/>
        <v/>
      </c>
      <c r="EB142" s="153" t="str">
        <f t="shared" si="123"/>
        <v/>
      </c>
      <c r="EC142" s="19" t="str">
        <f t="shared" si="124"/>
        <v/>
      </c>
      <c r="ED142" s="153" t="str">
        <f t="shared" si="125"/>
        <v/>
      </c>
      <c r="EE142" s="19" t="str">
        <f t="shared" si="126"/>
        <v/>
      </c>
      <c r="EF142" s="153" t="str">
        <f t="shared" si="127"/>
        <v/>
      </c>
      <c r="EG142" s="19" t="str">
        <f t="shared" si="128"/>
        <v/>
      </c>
      <c r="EH142" s="153" t="str">
        <f t="shared" si="129"/>
        <v/>
      </c>
      <c r="EI142" s="19" t="str">
        <f t="shared" si="130"/>
        <v/>
      </c>
      <c r="EJ142" s="153" t="str">
        <f t="shared" si="131"/>
        <v/>
      </c>
      <c r="EK142" s="19" t="str">
        <f t="shared" si="132"/>
        <v/>
      </c>
      <c r="EL142" s="153" t="str">
        <f t="shared" si="133"/>
        <v/>
      </c>
      <c r="EM142" s="19" t="str">
        <f t="shared" si="134"/>
        <v/>
      </c>
      <c r="EN142" s="153" t="str">
        <f t="shared" si="135"/>
        <v/>
      </c>
      <c r="EO142" s="19" t="str">
        <f t="shared" si="136"/>
        <v/>
      </c>
      <c r="EP142" s="153" t="str">
        <f t="shared" si="137"/>
        <v/>
      </c>
      <c r="EQ142" s="19" t="str">
        <f t="shared" si="138"/>
        <v/>
      </c>
      <c r="ER142" s="153" t="str">
        <f t="shared" si="139"/>
        <v/>
      </c>
      <c r="ES142" s="19" t="str">
        <f t="shared" si="140"/>
        <v/>
      </c>
      <c r="ET142" s="153" t="str">
        <f t="shared" si="141"/>
        <v/>
      </c>
    </row>
    <row r="143" spans="1:150" x14ac:dyDescent="0.25">
      <c r="A143" s="31"/>
      <c r="B143" s="91" t="str">
        <f t="shared" si="142"/>
        <v/>
      </c>
      <c r="C143" s="20" t="str">
        <f t="shared" si="102"/>
        <v/>
      </c>
      <c r="D143" s="97" t="str">
        <f t="shared" si="103"/>
        <v/>
      </c>
      <c r="E143" s="62" t="str">
        <f t="shared" si="143"/>
        <v/>
      </c>
      <c r="F143" s="31"/>
      <c r="G143" s="282"/>
      <c r="H143" s="283"/>
      <c r="I143" s="284"/>
      <c r="J143" s="285"/>
      <c r="K143" s="286"/>
      <c r="L143" s="287"/>
      <c r="M143" s="288"/>
      <c r="N143" s="287"/>
      <c r="O143" s="288"/>
      <c r="P143" s="287"/>
      <c r="Q143" s="288"/>
      <c r="R143" s="287"/>
      <c r="S143" s="288"/>
      <c r="T143" s="287"/>
      <c r="U143" s="288"/>
      <c r="V143" s="287"/>
      <c r="W143" s="288"/>
      <c r="X143" s="287"/>
      <c r="Y143" s="288"/>
      <c r="Z143" s="287"/>
      <c r="AA143" s="288"/>
      <c r="AB143" s="287"/>
      <c r="AC143" s="288"/>
      <c r="AD143" s="287"/>
      <c r="AE143" s="288"/>
      <c r="AF143" s="287"/>
      <c r="AG143" s="288"/>
      <c r="AH143" s="287"/>
      <c r="AI143" s="288"/>
      <c r="AJ143" s="287"/>
      <c r="AK143" s="288"/>
      <c r="AL143" s="287"/>
      <c r="AM143" s="288"/>
      <c r="AN143" s="287"/>
      <c r="AO143" s="288"/>
      <c r="AP143" s="287"/>
      <c r="AQ143" s="288"/>
      <c r="AR143" s="287"/>
      <c r="AS143" s="288"/>
      <c r="AT143" s="287"/>
      <c r="AU143" s="288"/>
      <c r="AV143" s="287"/>
      <c r="AW143" s="288"/>
      <c r="AX143" s="287"/>
      <c r="AY143" s="31"/>
      <c r="BA143" s="76" t="str">
        <f t="shared" si="144"/>
        <v/>
      </c>
      <c r="BC143" s="76" t="str">
        <f>IF('Stock List'!$K143="", "", 'Stock List'!$K143)</f>
        <v/>
      </c>
      <c r="BE143" s="106">
        <f>IFERROR(ROUND(((INDEX('Stock List'!$M$11:$M$1010, MATCH(L143, 'Stock List'!$K$11:$K$1010, 0))/INDEX('Stock List'!$L$11:$L$1010, MATCH(L143, 'Stock List'!$K$11:$K$1010, 0)))*K143), 2), 0)</f>
        <v>0</v>
      </c>
      <c r="BF143" s="20"/>
      <c r="BG143" s="20">
        <f>IFERROR(ROUND(((INDEX('Stock List'!$M$11:$M$1010, MATCH(N143, 'Stock List'!$K$11:$K$1010, 0))/INDEX('Stock List'!$L$11:$L$1010, MATCH(N143, 'Stock List'!$K$11:$K$1010, 0)))*M143), 2), 0)</f>
        <v>0</v>
      </c>
      <c r="BH143" s="20"/>
      <c r="BI143" s="20">
        <f>IFERROR(ROUND(((INDEX('Stock List'!$M$11:$M$1010, MATCH(P143, 'Stock List'!$K$11:$K$1010, 0))/INDEX('Stock List'!$L$11:$L$1010, MATCH(P143, 'Stock List'!$K$11:$K$1010, 0)))*O143), 2), 0)</f>
        <v>0</v>
      </c>
      <c r="BJ143" s="20"/>
      <c r="BK143" s="20">
        <f>IFERROR(ROUND(((INDEX('Stock List'!$M$11:$M$1010, MATCH(R143, 'Stock List'!$K$11:$K$1010, 0))/INDEX('Stock List'!$L$11:$L$1010, MATCH(R143, 'Stock List'!$K$11:$K$1010, 0)))*Q143), 2), 0)</f>
        <v>0</v>
      </c>
      <c r="BL143" s="20"/>
      <c r="BM143" s="20">
        <f>IFERROR(ROUND(((INDEX('Stock List'!$M$11:$M$1010, MATCH(T143, 'Stock List'!$K$11:$K$1010, 0))/INDEX('Stock List'!$L$11:$L$1010, MATCH(T143, 'Stock List'!$K$11:$K$1010, 0)))*S143), 2), 0)</f>
        <v>0</v>
      </c>
      <c r="BN143" s="20"/>
      <c r="BO143" s="20">
        <f>IFERROR(ROUND(((INDEX('Stock List'!$M$11:$M$1010, MATCH(V143, 'Stock List'!$K$11:$K$1010, 0))/INDEX('Stock List'!$L$11:$L$1010, MATCH(V143, 'Stock List'!$K$11:$K$1010, 0)))*U143), 2), 0)</f>
        <v>0</v>
      </c>
      <c r="BP143" s="20"/>
      <c r="BQ143" s="20">
        <f>IFERROR(ROUND(((INDEX('Stock List'!$M$11:$M$1010, MATCH(X143, 'Stock List'!$K$11:$K$1010, 0))/INDEX('Stock List'!$L$11:$L$1010, MATCH(X143, 'Stock List'!$K$11:$K$1010, 0)))*W143), 2), 0)</f>
        <v>0</v>
      </c>
      <c r="BR143" s="20"/>
      <c r="BS143" s="20">
        <f>IFERROR(ROUND(((INDEX('Stock List'!$M$11:$M$1010, MATCH(Z143, 'Stock List'!$K$11:$K$1010, 0))/INDEX('Stock List'!$L$11:$L$1010, MATCH(Z143, 'Stock List'!$K$11:$K$1010, 0)))*Y143), 2), 0)</f>
        <v>0</v>
      </c>
      <c r="BT143" s="20"/>
      <c r="BU143" s="20">
        <f>IFERROR(ROUND(((INDEX('Stock List'!$M$11:$M$1010, MATCH(AB143, 'Stock List'!$K$11:$K$1010, 0))/INDEX('Stock List'!$L$11:$L$1010, MATCH(AB143, 'Stock List'!$K$11:$K$1010, 0)))*AA143), 2), 0)</f>
        <v>0</v>
      </c>
      <c r="BV143" s="20"/>
      <c r="BW143" s="20">
        <f>IFERROR(ROUND(((INDEX('Stock List'!$M$11:$M$1010, MATCH(AD143, 'Stock List'!$K$11:$K$1010, 0))/INDEX('Stock List'!$L$11:$L$1010, MATCH(AD143, 'Stock List'!$K$11:$K$1010, 0)))*AC143), 2), 0)</f>
        <v>0</v>
      </c>
      <c r="BX143" s="20"/>
      <c r="BY143" s="20">
        <f>IFERROR(ROUND(((INDEX('Stock List'!$M$11:$M$1010, MATCH(AF143, 'Stock List'!$K$11:$K$1010, 0))/INDEX('Stock List'!$L$11:$L$1010, MATCH(AF143, 'Stock List'!$K$11:$K$1010, 0)))*AE143), 2), 0)</f>
        <v>0</v>
      </c>
      <c r="BZ143" s="20"/>
      <c r="CA143" s="20">
        <f>IFERROR(ROUND(((INDEX('Stock List'!$M$11:$M$1010, MATCH(AH143, 'Stock List'!$K$11:$K$1010, 0))/INDEX('Stock List'!$L$11:$L$1010, MATCH(AH143, 'Stock List'!$K$11:$K$1010, 0)))*AG143), 2), 0)</f>
        <v>0</v>
      </c>
      <c r="CB143" s="20"/>
      <c r="CC143" s="20">
        <f>IFERROR(ROUND(((INDEX('Stock List'!$M$11:$M$1010, MATCH(AJ143, 'Stock List'!$K$11:$K$1010, 0))/INDEX('Stock List'!$L$11:$L$1010, MATCH(AJ143, 'Stock List'!$K$11:$K$1010, 0)))*AI143), 2), 0)</f>
        <v>0</v>
      </c>
      <c r="CD143" s="20"/>
      <c r="CE143" s="20">
        <f>IFERROR(ROUND(((INDEX('Stock List'!$M$11:$M$1010, MATCH(AL143, 'Stock List'!$K$11:$K$1010, 0))/INDEX('Stock List'!$L$11:$L$1010, MATCH(AL143, 'Stock List'!$K$11:$K$1010, 0)))*AK143), 2), 0)</f>
        <v>0</v>
      </c>
      <c r="CF143" s="20"/>
      <c r="CG143" s="20">
        <f>IFERROR(ROUND(((INDEX('Stock List'!$M$11:$M$1010, MATCH(AN143, 'Stock List'!$K$11:$K$1010, 0))/INDEX('Stock List'!$L$11:$L$1010, MATCH(AN143, 'Stock List'!$K$11:$K$1010, 0)))*AM143), 2), 0)</f>
        <v>0</v>
      </c>
      <c r="CH143" s="20"/>
      <c r="CI143" s="20">
        <f>IFERROR(ROUND(((INDEX('Stock List'!$M$11:$M$1010, MATCH(AP143, 'Stock List'!$K$11:$K$1010, 0))/INDEX('Stock List'!$L$11:$L$1010, MATCH(AP143, 'Stock List'!$K$11:$K$1010, 0)))*AO143), 2), 0)</f>
        <v>0</v>
      </c>
      <c r="CJ143" s="20"/>
      <c r="CK143" s="20">
        <f>IFERROR(ROUND(((INDEX('Stock List'!$M$11:$M$1010, MATCH(AR143, 'Stock List'!$K$11:$K$1010, 0))/INDEX('Stock List'!$L$11:$L$1010, MATCH(AR143, 'Stock List'!$K$11:$K$1010, 0)))*AQ143), 2), 0)</f>
        <v>0</v>
      </c>
      <c r="CL143" s="20"/>
      <c r="CM143" s="20">
        <f>IFERROR(ROUND(((INDEX('Stock List'!$M$11:$M$1010, MATCH(AT143, 'Stock List'!$K$11:$K$1010, 0))/INDEX('Stock List'!$L$11:$L$1010, MATCH(AT143, 'Stock List'!$K$11:$K$1010, 0)))*AS143), 2), 0)</f>
        <v>0</v>
      </c>
      <c r="CN143" s="20"/>
      <c r="CO143" s="20">
        <f>IFERROR(ROUND(((INDEX('Stock List'!$M$11:$M$1010, MATCH(AV143, 'Stock List'!$K$11:$K$1010, 0))/INDEX('Stock List'!$L$11:$L$1010, MATCH(AV143, 'Stock List'!$K$11:$K$1010, 0)))*AU143), 2), 0)</f>
        <v>0</v>
      </c>
      <c r="CP143" s="20"/>
      <c r="CQ143" s="20">
        <f>IFERROR(ROUND(((INDEX('Stock List'!$M$11:$M$1010, MATCH(AX143, 'Stock List'!$K$11:$K$1010, 0))/INDEX('Stock List'!$L$11:$L$1010, MATCH(AX143, 'Stock List'!$K$11:$K$1010, 0)))*AW143), 2), 0)</f>
        <v>0</v>
      </c>
      <c r="CR143" s="22"/>
      <c r="CT143" s="106" t="str">
        <f t="shared" si="145"/>
        <v/>
      </c>
      <c r="CU143" s="22" t="str">
        <f t="shared" si="146"/>
        <v/>
      </c>
      <c r="CX143" s="106" t="str">
        <f t="shared" si="147"/>
        <v/>
      </c>
      <c r="CY143" s="20" t="str">
        <f t="shared" si="148"/>
        <v/>
      </c>
      <c r="CZ143" s="22" t="str">
        <f t="shared" si="149"/>
        <v/>
      </c>
      <c r="DB143" s="76" t="str">
        <f>IF($H143="", "", COUNTIF($G$11:$G$1010, "&gt;"&amp;$G143)+1+COUNTIF($G$11:$G143, $G143)-1)</f>
        <v/>
      </c>
      <c r="DC143" s="76" t="str">
        <f>IF($H143="", "", COUNTIF($CZ$11:$CZ$1010, "&gt;"&amp;$CZ143)+1+COUNTIF($CZ$11:$CZ143, $CZ143)-1)</f>
        <v/>
      </c>
      <c r="DE143" s="147" t="str">
        <f t="shared" si="150"/>
        <v/>
      </c>
      <c r="DF143" s="148"/>
      <c r="DG143" s="19" t="str">
        <f t="shared" si="151"/>
        <v/>
      </c>
      <c r="DH143" s="153" t="str">
        <f t="shared" si="152"/>
        <v/>
      </c>
      <c r="DI143" s="19" t="str">
        <f t="shared" si="104"/>
        <v/>
      </c>
      <c r="DJ143" s="153" t="str">
        <f t="shared" si="105"/>
        <v/>
      </c>
      <c r="DK143" s="19" t="str">
        <f t="shared" si="106"/>
        <v/>
      </c>
      <c r="DL143" s="153" t="str">
        <f t="shared" si="107"/>
        <v/>
      </c>
      <c r="DM143" s="19" t="str">
        <f t="shared" si="108"/>
        <v/>
      </c>
      <c r="DN143" s="153" t="str">
        <f t="shared" si="109"/>
        <v/>
      </c>
      <c r="DO143" s="19" t="str">
        <f t="shared" si="110"/>
        <v/>
      </c>
      <c r="DP143" s="153" t="str">
        <f t="shared" si="111"/>
        <v/>
      </c>
      <c r="DQ143" s="19" t="str">
        <f t="shared" si="112"/>
        <v/>
      </c>
      <c r="DR143" s="153" t="str">
        <f t="shared" si="113"/>
        <v/>
      </c>
      <c r="DS143" s="19" t="str">
        <f t="shared" si="114"/>
        <v/>
      </c>
      <c r="DT143" s="153" t="str">
        <f t="shared" si="115"/>
        <v/>
      </c>
      <c r="DU143" s="19" t="str">
        <f t="shared" si="116"/>
        <v/>
      </c>
      <c r="DV143" s="153" t="str">
        <f t="shared" si="117"/>
        <v/>
      </c>
      <c r="DW143" s="19" t="str">
        <f t="shared" si="118"/>
        <v/>
      </c>
      <c r="DX143" s="153" t="str">
        <f t="shared" si="119"/>
        <v/>
      </c>
      <c r="DY143" s="19" t="str">
        <f t="shared" si="120"/>
        <v/>
      </c>
      <c r="DZ143" s="153" t="str">
        <f t="shared" si="121"/>
        <v/>
      </c>
      <c r="EA143" s="19" t="str">
        <f t="shared" si="122"/>
        <v/>
      </c>
      <c r="EB143" s="153" t="str">
        <f t="shared" si="123"/>
        <v/>
      </c>
      <c r="EC143" s="19" t="str">
        <f t="shared" si="124"/>
        <v/>
      </c>
      <c r="ED143" s="153" t="str">
        <f t="shared" si="125"/>
        <v/>
      </c>
      <c r="EE143" s="19" t="str">
        <f t="shared" si="126"/>
        <v/>
      </c>
      <c r="EF143" s="153" t="str">
        <f t="shared" si="127"/>
        <v/>
      </c>
      <c r="EG143" s="19" t="str">
        <f t="shared" si="128"/>
        <v/>
      </c>
      <c r="EH143" s="153" t="str">
        <f t="shared" si="129"/>
        <v/>
      </c>
      <c r="EI143" s="19" t="str">
        <f t="shared" si="130"/>
        <v/>
      </c>
      <c r="EJ143" s="153" t="str">
        <f t="shared" si="131"/>
        <v/>
      </c>
      <c r="EK143" s="19" t="str">
        <f t="shared" si="132"/>
        <v/>
      </c>
      <c r="EL143" s="153" t="str">
        <f t="shared" si="133"/>
        <v/>
      </c>
      <c r="EM143" s="19" t="str">
        <f t="shared" si="134"/>
        <v/>
      </c>
      <c r="EN143" s="153" t="str">
        <f t="shared" si="135"/>
        <v/>
      </c>
      <c r="EO143" s="19" t="str">
        <f t="shared" si="136"/>
        <v/>
      </c>
      <c r="EP143" s="153" t="str">
        <f t="shared" si="137"/>
        <v/>
      </c>
      <c r="EQ143" s="19" t="str">
        <f t="shared" si="138"/>
        <v/>
      </c>
      <c r="ER143" s="153" t="str">
        <f t="shared" si="139"/>
        <v/>
      </c>
      <c r="ES143" s="19" t="str">
        <f t="shared" si="140"/>
        <v/>
      </c>
      <c r="ET143" s="153" t="str">
        <f t="shared" si="141"/>
        <v/>
      </c>
    </row>
    <row r="144" spans="1:150" x14ac:dyDescent="0.25">
      <c r="A144" s="31"/>
      <c r="B144" s="91" t="str">
        <f t="shared" si="142"/>
        <v/>
      </c>
      <c r="C144" s="20" t="str">
        <f t="shared" si="102"/>
        <v/>
      </c>
      <c r="D144" s="97" t="str">
        <f t="shared" si="103"/>
        <v/>
      </c>
      <c r="E144" s="62" t="str">
        <f t="shared" si="143"/>
        <v/>
      </c>
      <c r="F144" s="31"/>
      <c r="G144" s="282"/>
      <c r="H144" s="283"/>
      <c r="I144" s="284"/>
      <c r="J144" s="285"/>
      <c r="K144" s="286"/>
      <c r="L144" s="287"/>
      <c r="M144" s="288"/>
      <c r="N144" s="287"/>
      <c r="O144" s="288"/>
      <c r="P144" s="287"/>
      <c r="Q144" s="288"/>
      <c r="R144" s="287"/>
      <c r="S144" s="288"/>
      <c r="T144" s="287"/>
      <c r="U144" s="288"/>
      <c r="V144" s="287"/>
      <c r="W144" s="288"/>
      <c r="X144" s="287"/>
      <c r="Y144" s="288"/>
      <c r="Z144" s="287"/>
      <c r="AA144" s="288"/>
      <c r="AB144" s="287"/>
      <c r="AC144" s="288"/>
      <c r="AD144" s="287"/>
      <c r="AE144" s="288"/>
      <c r="AF144" s="287"/>
      <c r="AG144" s="288"/>
      <c r="AH144" s="287"/>
      <c r="AI144" s="288"/>
      <c r="AJ144" s="287"/>
      <c r="AK144" s="288"/>
      <c r="AL144" s="287"/>
      <c r="AM144" s="288"/>
      <c r="AN144" s="287"/>
      <c r="AO144" s="288"/>
      <c r="AP144" s="287"/>
      <c r="AQ144" s="288"/>
      <c r="AR144" s="287"/>
      <c r="AS144" s="288"/>
      <c r="AT144" s="287"/>
      <c r="AU144" s="288"/>
      <c r="AV144" s="287"/>
      <c r="AW144" s="288"/>
      <c r="AX144" s="287"/>
      <c r="AY144" s="31"/>
      <c r="BA144" s="76" t="str">
        <f t="shared" si="144"/>
        <v/>
      </c>
      <c r="BC144" s="76" t="str">
        <f>IF('Stock List'!$K144="", "", 'Stock List'!$K144)</f>
        <v/>
      </c>
      <c r="BE144" s="106">
        <f>IFERROR(ROUND(((INDEX('Stock List'!$M$11:$M$1010, MATCH(L144, 'Stock List'!$K$11:$K$1010, 0))/INDEX('Stock List'!$L$11:$L$1010, MATCH(L144, 'Stock List'!$K$11:$K$1010, 0)))*K144), 2), 0)</f>
        <v>0</v>
      </c>
      <c r="BF144" s="20"/>
      <c r="BG144" s="20">
        <f>IFERROR(ROUND(((INDEX('Stock List'!$M$11:$M$1010, MATCH(N144, 'Stock List'!$K$11:$K$1010, 0))/INDEX('Stock List'!$L$11:$L$1010, MATCH(N144, 'Stock List'!$K$11:$K$1010, 0)))*M144), 2), 0)</f>
        <v>0</v>
      </c>
      <c r="BH144" s="20"/>
      <c r="BI144" s="20">
        <f>IFERROR(ROUND(((INDEX('Stock List'!$M$11:$M$1010, MATCH(P144, 'Stock List'!$K$11:$K$1010, 0))/INDEX('Stock List'!$L$11:$L$1010, MATCH(P144, 'Stock List'!$K$11:$K$1010, 0)))*O144), 2), 0)</f>
        <v>0</v>
      </c>
      <c r="BJ144" s="20"/>
      <c r="BK144" s="20">
        <f>IFERROR(ROUND(((INDEX('Stock List'!$M$11:$M$1010, MATCH(R144, 'Stock List'!$K$11:$K$1010, 0))/INDEX('Stock List'!$L$11:$L$1010, MATCH(R144, 'Stock List'!$K$11:$K$1010, 0)))*Q144), 2), 0)</f>
        <v>0</v>
      </c>
      <c r="BL144" s="20"/>
      <c r="BM144" s="20">
        <f>IFERROR(ROUND(((INDEX('Stock List'!$M$11:$M$1010, MATCH(T144, 'Stock List'!$K$11:$K$1010, 0))/INDEX('Stock List'!$L$11:$L$1010, MATCH(T144, 'Stock List'!$K$11:$K$1010, 0)))*S144), 2), 0)</f>
        <v>0</v>
      </c>
      <c r="BN144" s="20"/>
      <c r="BO144" s="20">
        <f>IFERROR(ROUND(((INDEX('Stock List'!$M$11:$M$1010, MATCH(V144, 'Stock List'!$K$11:$K$1010, 0))/INDEX('Stock List'!$L$11:$L$1010, MATCH(V144, 'Stock List'!$K$11:$K$1010, 0)))*U144), 2), 0)</f>
        <v>0</v>
      </c>
      <c r="BP144" s="20"/>
      <c r="BQ144" s="20">
        <f>IFERROR(ROUND(((INDEX('Stock List'!$M$11:$M$1010, MATCH(X144, 'Stock List'!$K$11:$K$1010, 0))/INDEX('Stock List'!$L$11:$L$1010, MATCH(X144, 'Stock List'!$K$11:$K$1010, 0)))*W144), 2), 0)</f>
        <v>0</v>
      </c>
      <c r="BR144" s="20"/>
      <c r="BS144" s="20">
        <f>IFERROR(ROUND(((INDEX('Stock List'!$M$11:$M$1010, MATCH(Z144, 'Stock List'!$K$11:$K$1010, 0))/INDEX('Stock List'!$L$11:$L$1010, MATCH(Z144, 'Stock List'!$K$11:$K$1010, 0)))*Y144), 2), 0)</f>
        <v>0</v>
      </c>
      <c r="BT144" s="20"/>
      <c r="BU144" s="20">
        <f>IFERROR(ROUND(((INDEX('Stock List'!$M$11:$M$1010, MATCH(AB144, 'Stock List'!$K$11:$K$1010, 0))/INDEX('Stock List'!$L$11:$L$1010, MATCH(AB144, 'Stock List'!$K$11:$K$1010, 0)))*AA144), 2), 0)</f>
        <v>0</v>
      </c>
      <c r="BV144" s="20"/>
      <c r="BW144" s="20">
        <f>IFERROR(ROUND(((INDEX('Stock List'!$M$11:$M$1010, MATCH(AD144, 'Stock List'!$K$11:$K$1010, 0))/INDEX('Stock List'!$L$11:$L$1010, MATCH(AD144, 'Stock List'!$K$11:$K$1010, 0)))*AC144), 2), 0)</f>
        <v>0</v>
      </c>
      <c r="BX144" s="20"/>
      <c r="BY144" s="20">
        <f>IFERROR(ROUND(((INDEX('Stock List'!$M$11:$M$1010, MATCH(AF144, 'Stock List'!$K$11:$K$1010, 0))/INDEX('Stock List'!$L$11:$L$1010, MATCH(AF144, 'Stock List'!$K$11:$K$1010, 0)))*AE144), 2), 0)</f>
        <v>0</v>
      </c>
      <c r="BZ144" s="20"/>
      <c r="CA144" s="20">
        <f>IFERROR(ROUND(((INDEX('Stock List'!$M$11:$M$1010, MATCH(AH144, 'Stock List'!$K$11:$K$1010, 0))/INDEX('Stock List'!$L$11:$L$1010, MATCH(AH144, 'Stock List'!$K$11:$K$1010, 0)))*AG144), 2), 0)</f>
        <v>0</v>
      </c>
      <c r="CB144" s="20"/>
      <c r="CC144" s="20">
        <f>IFERROR(ROUND(((INDEX('Stock List'!$M$11:$M$1010, MATCH(AJ144, 'Stock List'!$K$11:$K$1010, 0))/INDEX('Stock List'!$L$11:$L$1010, MATCH(AJ144, 'Stock List'!$K$11:$K$1010, 0)))*AI144), 2), 0)</f>
        <v>0</v>
      </c>
      <c r="CD144" s="20"/>
      <c r="CE144" s="20">
        <f>IFERROR(ROUND(((INDEX('Stock List'!$M$11:$M$1010, MATCH(AL144, 'Stock List'!$K$11:$K$1010, 0))/INDEX('Stock List'!$L$11:$L$1010, MATCH(AL144, 'Stock List'!$K$11:$K$1010, 0)))*AK144), 2), 0)</f>
        <v>0</v>
      </c>
      <c r="CF144" s="20"/>
      <c r="CG144" s="20">
        <f>IFERROR(ROUND(((INDEX('Stock List'!$M$11:$M$1010, MATCH(AN144, 'Stock List'!$K$11:$K$1010, 0))/INDEX('Stock List'!$L$11:$L$1010, MATCH(AN144, 'Stock List'!$K$11:$K$1010, 0)))*AM144), 2), 0)</f>
        <v>0</v>
      </c>
      <c r="CH144" s="20"/>
      <c r="CI144" s="20">
        <f>IFERROR(ROUND(((INDEX('Stock List'!$M$11:$M$1010, MATCH(AP144, 'Stock List'!$K$11:$K$1010, 0))/INDEX('Stock List'!$L$11:$L$1010, MATCH(AP144, 'Stock List'!$K$11:$K$1010, 0)))*AO144), 2), 0)</f>
        <v>0</v>
      </c>
      <c r="CJ144" s="20"/>
      <c r="CK144" s="20">
        <f>IFERROR(ROUND(((INDEX('Stock List'!$M$11:$M$1010, MATCH(AR144, 'Stock List'!$K$11:$K$1010, 0))/INDEX('Stock List'!$L$11:$L$1010, MATCH(AR144, 'Stock List'!$K$11:$K$1010, 0)))*AQ144), 2), 0)</f>
        <v>0</v>
      </c>
      <c r="CL144" s="20"/>
      <c r="CM144" s="20">
        <f>IFERROR(ROUND(((INDEX('Stock List'!$M$11:$M$1010, MATCH(AT144, 'Stock List'!$K$11:$K$1010, 0))/INDEX('Stock List'!$L$11:$L$1010, MATCH(AT144, 'Stock List'!$K$11:$K$1010, 0)))*AS144), 2), 0)</f>
        <v>0</v>
      </c>
      <c r="CN144" s="20"/>
      <c r="CO144" s="20">
        <f>IFERROR(ROUND(((INDEX('Stock List'!$M$11:$M$1010, MATCH(AV144, 'Stock List'!$K$11:$K$1010, 0))/INDEX('Stock List'!$L$11:$L$1010, MATCH(AV144, 'Stock List'!$K$11:$K$1010, 0)))*AU144), 2), 0)</f>
        <v>0</v>
      </c>
      <c r="CP144" s="20"/>
      <c r="CQ144" s="20">
        <f>IFERROR(ROUND(((INDEX('Stock List'!$M$11:$M$1010, MATCH(AX144, 'Stock List'!$K$11:$K$1010, 0))/INDEX('Stock List'!$L$11:$L$1010, MATCH(AX144, 'Stock List'!$K$11:$K$1010, 0)))*AW144), 2), 0)</f>
        <v>0</v>
      </c>
      <c r="CR144" s="22"/>
      <c r="CT144" s="106" t="str">
        <f t="shared" si="145"/>
        <v/>
      </c>
      <c r="CU144" s="22" t="str">
        <f t="shared" si="146"/>
        <v/>
      </c>
      <c r="CX144" s="106" t="str">
        <f t="shared" si="147"/>
        <v/>
      </c>
      <c r="CY144" s="20" t="str">
        <f t="shared" si="148"/>
        <v/>
      </c>
      <c r="CZ144" s="22" t="str">
        <f t="shared" si="149"/>
        <v/>
      </c>
      <c r="DB144" s="76" t="str">
        <f>IF($H144="", "", COUNTIF($G$11:$G$1010, "&gt;"&amp;$G144)+1+COUNTIF($G$11:$G144, $G144)-1)</f>
        <v/>
      </c>
      <c r="DC144" s="76" t="str">
        <f>IF($H144="", "", COUNTIF($CZ$11:$CZ$1010, "&gt;"&amp;$CZ144)+1+COUNTIF($CZ$11:$CZ144, $CZ144)-1)</f>
        <v/>
      </c>
      <c r="DE144" s="147" t="str">
        <f t="shared" si="150"/>
        <v/>
      </c>
      <c r="DF144" s="148"/>
      <c r="DG144" s="19" t="str">
        <f t="shared" si="151"/>
        <v/>
      </c>
      <c r="DH144" s="153" t="str">
        <f t="shared" si="152"/>
        <v/>
      </c>
      <c r="DI144" s="19" t="str">
        <f t="shared" si="104"/>
        <v/>
      </c>
      <c r="DJ144" s="153" t="str">
        <f t="shared" si="105"/>
        <v/>
      </c>
      <c r="DK144" s="19" t="str">
        <f t="shared" si="106"/>
        <v/>
      </c>
      <c r="DL144" s="153" t="str">
        <f t="shared" si="107"/>
        <v/>
      </c>
      <c r="DM144" s="19" t="str">
        <f t="shared" si="108"/>
        <v/>
      </c>
      <c r="DN144" s="153" t="str">
        <f t="shared" si="109"/>
        <v/>
      </c>
      <c r="DO144" s="19" t="str">
        <f t="shared" si="110"/>
        <v/>
      </c>
      <c r="DP144" s="153" t="str">
        <f t="shared" si="111"/>
        <v/>
      </c>
      <c r="DQ144" s="19" t="str">
        <f t="shared" si="112"/>
        <v/>
      </c>
      <c r="DR144" s="153" t="str">
        <f t="shared" si="113"/>
        <v/>
      </c>
      <c r="DS144" s="19" t="str">
        <f t="shared" si="114"/>
        <v/>
      </c>
      <c r="DT144" s="153" t="str">
        <f t="shared" si="115"/>
        <v/>
      </c>
      <c r="DU144" s="19" t="str">
        <f t="shared" si="116"/>
        <v/>
      </c>
      <c r="DV144" s="153" t="str">
        <f t="shared" si="117"/>
        <v/>
      </c>
      <c r="DW144" s="19" t="str">
        <f t="shared" si="118"/>
        <v/>
      </c>
      <c r="DX144" s="153" t="str">
        <f t="shared" si="119"/>
        <v/>
      </c>
      <c r="DY144" s="19" t="str">
        <f t="shared" si="120"/>
        <v/>
      </c>
      <c r="DZ144" s="153" t="str">
        <f t="shared" si="121"/>
        <v/>
      </c>
      <c r="EA144" s="19" t="str">
        <f t="shared" si="122"/>
        <v/>
      </c>
      <c r="EB144" s="153" t="str">
        <f t="shared" si="123"/>
        <v/>
      </c>
      <c r="EC144" s="19" t="str">
        <f t="shared" si="124"/>
        <v/>
      </c>
      <c r="ED144" s="153" t="str">
        <f t="shared" si="125"/>
        <v/>
      </c>
      <c r="EE144" s="19" t="str">
        <f t="shared" si="126"/>
        <v/>
      </c>
      <c r="EF144" s="153" t="str">
        <f t="shared" si="127"/>
        <v/>
      </c>
      <c r="EG144" s="19" t="str">
        <f t="shared" si="128"/>
        <v/>
      </c>
      <c r="EH144" s="153" t="str">
        <f t="shared" si="129"/>
        <v/>
      </c>
      <c r="EI144" s="19" t="str">
        <f t="shared" si="130"/>
        <v/>
      </c>
      <c r="EJ144" s="153" t="str">
        <f t="shared" si="131"/>
        <v/>
      </c>
      <c r="EK144" s="19" t="str">
        <f t="shared" si="132"/>
        <v/>
      </c>
      <c r="EL144" s="153" t="str">
        <f t="shared" si="133"/>
        <v/>
      </c>
      <c r="EM144" s="19" t="str">
        <f t="shared" si="134"/>
        <v/>
      </c>
      <c r="EN144" s="153" t="str">
        <f t="shared" si="135"/>
        <v/>
      </c>
      <c r="EO144" s="19" t="str">
        <f t="shared" si="136"/>
        <v/>
      </c>
      <c r="EP144" s="153" t="str">
        <f t="shared" si="137"/>
        <v/>
      </c>
      <c r="EQ144" s="19" t="str">
        <f t="shared" si="138"/>
        <v/>
      </c>
      <c r="ER144" s="153" t="str">
        <f t="shared" si="139"/>
        <v/>
      </c>
      <c r="ES144" s="19" t="str">
        <f t="shared" si="140"/>
        <v/>
      </c>
      <c r="ET144" s="153" t="str">
        <f t="shared" si="141"/>
        <v/>
      </c>
    </row>
    <row r="145" spans="1:150" x14ac:dyDescent="0.25">
      <c r="A145" s="31"/>
      <c r="B145" s="91" t="str">
        <f t="shared" si="142"/>
        <v/>
      </c>
      <c r="C145" s="20" t="str">
        <f t="shared" si="102"/>
        <v/>
      </c>
      <c r="D145" s="97" t="str">
        <f t="shared" si="103"/>
        <v/>
      </c>
      <c r="E145" s="62" t="str">
        <f t="shared" si="143"/>
        <v/>
      </c>
      <c r="F145" s="31"/>
      <c r="G145" s="282"/>
      <c r="H145" s="283"/>
      <c r="I145" s="284"/>
      <c r="J145" s="285"/>
      <c r="K145" s="286"/>
      <c r="L145" s="287"/>
      <c r="M145" s="288"/>
      <c r="N145" s="287"/>
      <c r="O145" s="288"/>
      <c r="P145" s="287"/>
      <c r="Q145" s="288"/>
      <c r="R145" s="287"/>
      <c r="S145" s="288"/>
      <c r="T145" s="287"/>
      <c r="U145" s="288"/>
      <c r="V145" s="287"/>
      <c r="W145" s="288"/>
      <c r="X145" s="287"/>
      <c r="Y145" s="288"/>
      <c r="Z145" s="287"/>
      <c r="AA145" s="288"/>
      <c r="AB145" s="287"/>
      <c r="AC145" s="288"/>
      <c r="AD145" s="287"/>
      <c r="AE145" s="288"/>
      <c r="AF145" s="287"/>
      <c r="AG145" s="288"/>
      <c r="AH145" s="287"/>
      <c r="AI145" s="288"/>
      <c r="AJ145" s="287"/>
      <c r="AK145" s="288"/>
      <c r="AL145" s="287"/>
      <c r="AM145" s="288"/>
      <c r="AN145" s="287"/>
      <c r="AO145" s="288"/>
      <c r="AP145" s="287"/>
      <c r="AQ145" s="288"/>
      <c r="AR145" s="287"/>
      <c r="AS145" s="288"/>
      <c r="AT145" s="287"/>
      <c r="AU145" s="288"/>
      <c r="AV145" s="287"/>
      <c r="AW145" s="288"/>
      <c r="AX145" s="287"/>
      <c r="AY145" s="31"/>
      <c r="BA145" s="76" t="str">
        <f t="shared" si="144"/>
        <v/>
      </c>
      <c r="BC145" s="76" t="str">
        <f>IF('Stock List'!$K145="", "", 'Stock List'!$K145)</f>
        <v/>
      </c>
      <c r="BE145" s="106">
        <f>IFERROR(ROUND(((INDEX('Stock List'!$M$11:$M$1010, MATCH(L145, 'Stock List'!$K$11:$K$1010, 0))/INDEX('Stock List'!$L$11:$L$1010, MATCH(L145, 'Stock List'!$K$11:$K$1010, 0)))*K145), 2), 0)</f>
        <v>0</v>
      </c>
      <c r="BF145" s="20"/>
      <c r="BG145" s="20">
        <f>IFERROR(ROUND(((INDEX('Stock List'!$M$11:$M$1010, MATCH(N145, 'Stock List'!$K$11:$K$1010, 0))/INDEX('Stock List'!$L$11:$L$1010, MATCH(N145, 'Stock List'!$K$11:$K$1010, 0)))*M145), 2), 0)</f>
        <v>0</v>
      </c>
      <c r="BH145" s="20"/>
      <c r="BI145" s="20">
        <f>IFERROR(ROUND(((INDEX('Stock List'!$M$11:$M$1010, MATCH(P145, 'Stock List'!$K$11:$K$1010, 0))/INDEX('Stock List'!$L$11:$L$1010, MATCH(P145, 'Stock List'!$K$11:$K$1010, 0)))*O145), 2), 0)</f>
        <v>0</v>
      </c>
      <c r="BJ145" s="20"/>
      <c r="BK145" s="20">
        <f>IFERROR(ROUND(((INDEX('Stock List'!$M$11:$M$1010, MATCH(R145, 'Stock List'!$K$11:$K$1010, 0))/INDEX('Stock List'!$L$11:$L$1010, MATCH(R145, 'Stock List'!$K$11:$K$1010, 0)))*Q145), 2), 0)</f>
        <v>0</v>
      </c>
      <c r="BL145" s="20"/>
      <c r="BM145" s="20">
        <f>IFERROR(ROUND(((INDEX('Stock List'!$M$11:$M$1010, MATCH(T145, 'Stock List'!$K$11:$K$1010, 0))/INDEX('Stock List'!$L$11:$L$1010, MATCH(T145, 'Stock List'!$K$11:$K$1010, 0)))*S145), 2), 0)</f>
        <v>0</v>
      </c>
      <c r="BN145" s="20"/>
      <c r="BO145" s="20">
        <f>IFERROR(ROUND(((INDEX('Stock List'!$M$11:$M$1010, MATCH(V145, 'Stock List'!$K$11:$K$1010, 0))/INDEX('Stock List'!$L$11:$L$1010, MATCH(V145, 'Stock List'!$K$11:$K$1010, 0)))*U145), 2), 0)</f>
        <v>0</v>
      </c>
      <c r="BP145" s="20"/>
      <c r="BQ145" s="20">
        <f>IFERROR(ROUND(((INDEX('Stock List'!$M$11:$M$1010, MATCH(X145, 'Stock List'!$K$11:$K$1010, 0))/INDEX('Stock List'!$L$11:$L$1010, MATCH(X145, 'Stock List'!$K$11:$K$1010, 0)))*W145), 2), 0)</f>
        <v>0</v>
      </c>
      <c r="BR145" s="20"/>
      <c r="BS145" s="20">
        <f>IFERROR(ROUND(((INDEX('Stock List'!$M$11:$M$1010, MATCH(Z145, 'Stock List'!$K$11:$K$1010, 0))/INDEX('Stock List'!$L$11:$L$1010, MATCH(Z145, 'Stock List'!$K$11:$K$1010, 0)))*Y145), 2), 0)</f>
        <v>0</v>
      </c>
      <c r="BT145" s="20"/>
      <c r="BU145" s="20">
        <f>IFERROR(ROUND(((INDEX('Stock List'!$M$11:$M$1010, MATCH(AB145, 'Stock List'!$K$11:$K$1010, 0))/INDEX('Stock List'!$L$11:$L$1010, MATCH(AB145, 'Stock List'!$K$11:$K$1010, 0)))*AA145), 2), 0)</f>
        <v>0</v>
      </c>
      <c r="BV145" s="20"/>
      <c r="BW145" s="20">
        <f>IFERROR(ROUND(((INDEX('Stock List'!$M$11:$M$1010, MATCH(AD145, 'Stock List'!$K$11:$K$1010, 0))/INDEX('Stock List'!$L$11:$L$1010, MATCH(AD145, 'Stock List'!$K$11:$K$1010, 0)))*AC145), 2), 0)</f>
        <v>0</v>
      </c>
      <c r="BX145" s="20"/>
      <c r="BY145" s="20">
        <f>IFERROR(ROUND(((INDEX('Stock List'!$M$11:$M$1010, MATCH(AF145, 'Stock List'!$K$11:$K$1010, 0))/INDEX('Stock List'!$L$11:$L$1010, MATCH(AF145, 'Stock List'!$K$11:$K$1010, 0)))*AE145), 2), 0)</f>
        <v>0</v>
      </c>
      <c r="BZ145" s="20"/>
      <c r="CA145" s="20">
        <f>IFERROR(ROUND(((INDEX('Stock List'!$M$11:$M$1010, MATCH(AH145, 'Stock List'!$K$11:$K$1010, 0))/INDEX('Stock List'!$L$11:$L$1010, MATCH(AH145, 'Stock List'!$K$11:$K$1010, 0)))*AG145), 2), 0)</f>
        <v>0</v>
      </c>
      <c r="CB145" s="20"/>
      <c r="CC145" s="20">
        <f>IFERROR(ROUND(((INDEX('Stock List'!$M$11:$M$1010, MATCH(AJ145, 'Stock List'!$K$11:$K$1010, 0))/INDEX('Stock List'!$L$11:$L$1010, MATCH(AJ145, 'Stock List'!$K$11:$K$1010, 0)))*AI145), 2), 0)</f>
        <v>0</v>
      </c>
      <c r="CD145" s="20"/>
      <c r="CE145" s="20">
        <f>IFERROR(ROUND(((INDEX('Stock List'!$M$11:$M$1010, MATCH(AL145, 'Stock List'!$K$11:$K$1010, 0))/INDEX('Stock List'!$L$11:$L$1010, MATCH(AL145, 'Stock List'!$K$11:$K$1010, 0)))*AK145), 2), 0)</f>
        <v>0</v>
      </c>
      <c r="CF145" s="20"/>
      <c r="CG145" s="20">
        <f>IFERROR(ROUND(((INDEX('Stock List'!$M$11:$M$1010, MATCH(AN145, 'Stock List'!$K$11:$K$1010, 0))/INDEX('Stock List'!$L$11:$L$1010, MATCH(AN145, 'Stock List'!$K$11:$K$1010, 0)))*AM145), 2), 0)</f>
        <v>0</v>
      </c>
      <c r="CH145" s="20"/>
      <c r="CI145" s="20">
        <f>IFERROR(ROUND(((INDEX('Stock List'!$M$11:$M$1010, MATCH(AP145, 'Stock List'!$K$11:$K$1010, 0))/INDEX('Stock List'!$L$11:$L$1010, MATCH(AP145, 'Stock List'!$K$11:$K$1010, 0)))*AO145), 2), 0)</f>
        <v>0</v>
      </c>
      <c r="CJ145" s="20"/>
      <c r="CK145" s="20">
        <f>IFERROR(ROUND(((INDEX('Stock List'!$M$11:$M$1010, MATCH(AR145, 'Stock List'!$K$11:$K$1010, 0))/INDEX('Stock List'!$L$11:$L$1010, MATCH(AR145, 'Stock List'!$K$11:$K$1010, 0)))*AQ145), 2), 0)</f>
        <v>0</v>
      </c>
      <c r="CL145" s="20"/>
      <c r="CM145" s="20">
        <f>IFERROR(ROUND(((INDEX('Stock List'!$M$11:$M$1010, MATCH(AT145, 'Stock List'!$K$11:$K$1010, 0))/INDEX('Stock List'!$L$11:$L$1010, MATCH(AT145, 'Stock List'!$K$11:$K$1010, 0)))*AS145), 2), 0)</f>
        <v>0</v>
      </c>
      <c r="CN145" s="20"/>
      <c r="CO145" s="20">
        <f>IFERROR(ROUND(((INDEX('Stock List'!$M$11:$M$1010, MATCH(AV145, 'Stock List'!$K$11:$K$1010, 0))/INDEX('Stock List'!$L$11:$L$1010, MATCH(AV145, 'Stock List'!$K$11:$K$1010, 0)))*AU145), 2), 0)</f>
        <v>0</v>
      </c>
      <c r="CP145" s="20"/>
      <c r="CQ145" s="20">
        <f>IFERROR(ROUND(((INDEX('Stock List'!$M$11:$M$1010, MATCH(AX145, 'Stock List'!$K$11:$K$1010, 0))/INDEX('Stock List'!$L$11:$L$1010, MATCH(AX145, 'Stock List'!$K$11:$K$1010, 0)))*AW145), 2), 0)</f>
        <v>0</v>
      </c>
      <c r="CR145" s="22"/>
      <c r="CT145" s="106" t="str">
        <f t="shared" si="145"/>
        <v/>
      </c>
      <c r="CU145" s="22" t="str">
        <f t="shared" si="146"/>
        <v/>
      </c>
      <c r="CX145" s="106" t="str">
        <f t="shared" si="147"/>
        <v/>
      </c>
      <c r="CY145" s="20" t="str">
        <f t="shared" si="148"/>
        <v/>
      </c>
      <c r="CZ145" s="22" t="str">
        <f t="shared" si="149"/>
        <v/>
      </c>
      <c r="DB145" s="76" t="str">
        <f>IF($H145="", "", COUNTIF($G$11:$G$1010, "&gt;"&amp;$G145)+1+COUNTIF($G$11:$G145, $G145)-1)</f>
        <v/>
      </c>
      <c r="DC145" s="76" t="str">
        <f>IF($H145="", "", COUNTIF($CZ$11:$CZ$1010, "&gt;"&amp;$CZ145)+1+COUNTIF($CZ$11:$CZ145, $CZ145)-1)</f>
        <v/>
      </c>
      <c r="DE145" s="147" t="str">
        <f t="shared" si="150"/>
        <v/>
      </c>
      <c r="DF145" s="148"/>
      <c r="DG145" s="19" t="str">
        <f t="shared" si="151"/>
        <v/>
      </c>
      <c r="DH145" s="153" t="str">
        <f t="shared" si="152"/>
        <v/>
      </c>
      <c r="DI145" s="19" t="str">
        <f t="shared" si="104"/>
        <v/>
      </c>
      <c r="DJ145" s="153" t="str">
        <f t="shared" si="105"/>
        <v/>
      </c>
      <c r="DK145" s="19" t="str">
        <f t="shared" si="106"/>
        <v/>
      </c>
      <c r="DL145" s="153" t="str">
        <f t="shared" si="107"/>
        <v/>
      </c>
      <c r="DM145" s="19" t="str">
        <f t="shared" si="108"/>
        <v/>
      </c>
      <c r="DN145" s="153" t="str">
        <f t="shared" si="109"/>
        <v/>
      </c>
      <c r="DO145" s="19" t="str">
        <f t="shared" si="110"/>
        <v/>
      </c>
      <c r="DP145" s="153" t="str">
        <f t="shared" si="111"/>
        <v/>
      </c>
      <c r="DQ145" s="19" t="str">
        <f t="shared" si="112"/>
        <v/>
      </c>
      <c r="DR145" s="153" t="str">
        <f t="shared" si="113"/>
        <v/>
      </c>
      <c r="DS145" s="19" t="str">
        <f t="shared" si="114"/>
        <v/>
      </c>
      <c r="DT145" s="153" t="str">
        <f t="shared" si="115"/>
        <v/>
      </c>
      <c r="DU145" s="19" t="str">
        <f t="shared" si="116"/>
        <v/>
      </c>
      <c r="DV145" s="153" t="str">
        <f t="shared" si="117"/>
        <v/>
      </c>
      <c r="DW145" s="19" t="str">
        <f t="shared" si="118"/>
        <v/>
      </c>
      <c r="DX145" s="153" t="str">
        <f t="shared" si="119"/>
        <v/>
      </c>
      <c r="DY145" s="19" t="str">
        <f t="shared" si="120"/>
        <v/>
      </c>
      <c r="DZ145" s="153" t="str">
        <f t="shared" si="121"/>
        <v/>
      </c>
      <c r="EA145" s="19" t="str">
        <f t="shared" si="122"/>
        <v/>
      </c>
      <c r="EB145" s="153" t="str">
        <f t="shared" si="123"/>
        <v/>
      </c>
      <c r="EC145" s="19" t="str">
        <f t="shared" si="124"/>
        <v/>
      </c>
      <c r="ED145" s="153" t="str">
        <f t="shared" si="125"/>
        <v/>
      </c>
      <c r="EE145" s="19" t="str">
        <f t="shared" si="126"/>
        <v/>
      </c>
      <c r="EF145" s="153" t="str">
        <f t="shared" si="127"/>
        <v/>
      </c>
      <c r="EG145" s="19" t="str">
        <f t="shared" si="128"/>
        <v/>
      </c>
      <c r="EH145" s="153" t="str">
        <f t="shared" si="129"/>
        <v/>
      </c>
      <c r="EI145" s="19" t="str">
        <f t="shared" si="130"/>
        <v/>
      </c>
      <c r="EJ145" s="153" t="str">
        <f t="shared" si="131"/>
        <v/>
      </c>
      <c r="EK145" s="19" t="str">
        <f t="shared" si="132"/>
        <v/>
      </c>
      <c r="EL145" s="153" t="str">
        <f t="shared" si="133"/>
        <v/>
      </c>
      <c r="EM145" s="19" t="str">
        <f t="shared" si="134"/>
        <v/>
      </c>
      <c r="EN145" s="153" t="str">
        <f t="shared" si="135"/>
        <v/>
      </c>
      <c r="EO145" s="19" t="str">
        <f t="shared" si="136"/>
        <v/>
      </c>
      <c r="EP145" s="153" t="str">
        <f t="shared" si="137"/>
        <v/>
      </c>
      <c r="EQ145" s="19" t="str">
        <f t="shared" si="138"/>
        <v/>
      </c>
      <c r="ER145" s="153" t="str">
        <f t="shared" si="139"/>
        <v/>
      </c>
      <c r="ES145" s="19" t="str">
        <f t="shared" si="140"/>
        <v/>
      </c>
      <c r="ET145" s="153" t="str">
        <f t="shared" si="141"/>
        <v/>
      </c>
    </row>
    <row r="146" spans="1:150" x14ac:dyDescent="0.25">
      <c r="A146" s="31"/>
      <c r="B146" s="91" t="str">
        <f t="shared" si="142"/>
        <v/>
      </c>
      <c r="C146" s="20" t="str">
        <f t="shared" si="102"/>
        <v/>
      </c>
      <c r="D146" s="97" t="str">
        <f t="shared" si="103"/>
        <v/>
      </c>
      <c r="E146" s="62" t="str">
        <f t="shared" si="143"/>
        <v/>
      </c>
      <c r="F146" s="31"/>
      <c r="G146" s="282"/>
      <c r="H146" s="283"/>
      <c r="I146" s="284"/>
      <c r="J146" s="285"/>
      <c r="K146" s="286"/>
      <c r="L146" s="287"/>
      <c r="M146" s="288"/>
      <c r="N146" s="287"/>
      <c r="O146" s="288"/>
      <c r="P146" s="287"/>
      <c r="Q146" s="288"/>
      <c r="R146" s="287"/>
      <c r="S146" s="288"/>
      <c r="T146" s="287"/>
      <c r="U146" s="288"/>
      <c r="V146" s="287"/>
      <c r="W146" s="288"/>
      <c r="X146" s="287"/>
      <c r="Y146" s="288"/>
      <c r="Z146" s="287"/>
      <c r="AA146" s="288"/>
      <c r="AB146" s="287"/>
      <c r="AC146" s="288"/>
      <c r="AD146" s="287"/>
      <c r="AE146" s="288"/>
      <c r="AF146" s="287"/>
      <c r="AG146" s="288"/>
      <c r="AH146" s="287"/>
      <c r="AI146" s="288"/>
      <c r="AJ146" s="287"/>
      <c r="AK146" s="288"/>
      <c r="AL146" s="287"/>
      <c r="AM146" s="288"/>
      <c r="AN146" s="287"/>
      <c r="AO146" s="288"/>
      <c r="AP146" s="287"/>
      <c r="AQ146" s="288"/>
      <c r="AR146" s="287"/>
      <c r="AS146" s="288"/>
      <c r="AT146" s="287"/>
      <c r="AU146" s="288"/>
      <c r="AV146" s="287"/>
      <c r="AW146" s="288"/>
      <c r="AX146" s="287"/>
      <c r="AY146" s="31"/>
      <c r="BA146" s="76" t="str">
        <f t="shared" si="144"/>
        <v/>
      </c>
      <c r="BC146" s="76" t="str">
        <f>IF('Stock List'!$K146="", "", 'Stock List'!$K146)</f>
        <v/>
      </c>
      <c r="BE146" s="106">
        <f>IFERROR(ROUND(((INDEX('Stock List'!$M$11:$M$1010, MATCH(L146, 'Stock List'!$K$11:$K$1010, 0))/INDEX('Stock List'!$L$11:$L$1010, MATCH(L146, 'Stock List'!$K$11:$K$1010, 0)))*K146), 2), 0)</f>
        <v>0</v>
      </c>
      <c r="BF146" s="20"/>
      <c r="BG146" s="20">
        <f>IFERROR(ROUND(((INDEX('Stock List'!$M$11:$M$1010, MATCH(N146, 'Stock List'!$K$11:$K$1010, 0))/INDEX('Stock List'!$L$11:$L$1010, MATCH(N146, 'Stock List'!$K$11:$K$1010, 0)))*M146), 2), 0)</f>
        <v>0</v>
      </c>
      <c r="BH146" s="20"/>
      <c r="BI146" s="20">
        <f>IFERROR(ROUND(((INDEX('Stock List'!$M$11:$M$1010, MATCH(P146, 'Stock List'!$K$11:$K$1010, 0))/INDEX('Stock List'!$L$11:$L$1010, MATCH(P146, 'Stock List'!$K$11:$K$1010, 0)))*O146), 2), 0)</f>
        <v>0</v>
      </c>
      <c r="BJ146" s="20"/>
      <c r="BK146" s="20">
        <f>IFERROR(ROUND(((INDEX('Stock List'!$M$11:$M$1010, MATCH(R146, 'Stock List'!$K$11:$K$1010, 0))/INDEX('Stock List'!$L$11:$L$1010, MATCH(R146, 'Stock List'!$K$11:$K$1010, 0)))*Q146), 2), 0)</f>
        <v>0</v>
      </c>
      <c r="BL146" s="20"/>
      <c r="BM146" s="20">
        <f>IFERROR(ROUND(((INDEX('Stock List'!$M$11:$M$1010, MATCH(T146, 'Stock List'!$K$11:$K$1010, 0))/INDEX('Stock List'!$L$11:$L$1010, MATCH(T146, 'Stock List'!$K$11:$K$1010, 0)))*S146), 2), 0)</f>
        <v>0</v>
      </c>
      <c r="BN146" s="20"/>
      <c r="BO146" s="20">
        <f>IFERROR(ROUND(((INDEX('Stock List'!$M$11:$M$1010, MATCH(V146, 'Stock List'!$K$11:$K$1010, 0))/INDEX('Stock List'!$L$11:$L$1010, MATCH(V146, 'Stock List'!$K$11:$K$1010, 0)))*U146), 2), 0)</f>
        <v>0</v>
      </c>
      <c r="BP146" s="20"/>
      <c r="BQ146" s="20">
        <f>IFERROR(ROUND(((INDEX('Stock List'!$M$11:$M$1010, MATCH(X146, 'Stock List'!$K$11:$K$1010, 0))/INDEX('Stock List'!$L$11:$L$1010, MATCH(X146, 'Stock List'!$K$11:$K$1010, 0)))*W146), 2), 0)</f>
        <v>0</v>
      </c>
      <c r="BR146" s="20"/>
      <c r="BS146" s="20">
        <f>IFERROR(ROUND(((INDEX('Stock List'!$M$11:$M$1010, MATCH(Z146, 'Stock List'!$K$11:$K$1010, 0))/INDEX('Stock List'!$L$11:$L$1010, MATCH(Z146, 'Stock List'!$K$11:$K$1010, 0)))*Y146), 2), 0)</f>
        <v>0</v>
      </c>
      <c r="BT146" s="20"/>
      <c r="BU146" s="20">
        <f>IFERROR(ROUND(((INDEX('Stock List'!$M$11:$M$1010, MATCH(AB146, 'Stock List'!$K$11:$K$1010, 0))/INDEX('Stock List'!$L$11:$L$1010, MATCH(AB146, 'Stock List'!$K$11:$K$1010, 0)))*AA146), 2), 0)</f>
        <v>0</v>
      </c>
      <c r="BV146" s="20"/>
      <c r="BW146" s="20">
        <f>IFERROR(ROUND(((INDEX('Stock List'!$M$11:$M$1010, MATCH(AD146, 'Stock List'!$K$11:$K$1010, 0))/INDEX('Stock List'!$L$11:$L$1010, MATCH(AD146, 'Stock List'!$K$11:$K$1010, 0)))*AC146), 2), 0)</f>
        <v>0</v>
      </c>
      <c r="BX146" s="20"/>
      <c r="BY146" s="20">
        <f>IFERROR(ROUND(((INDEX('Stock List'!$M$11:$M$1010, MATCH(AF146, 'Stock List'!$K$11:$K$1010, 0))/INDEX('Stock List'!$L$11:$L$1010, MATCH(AF146, 'Stock List'!$K$11:$K$1010, 0)))*AE146), 2), 0)</f>
        <v>0</v>
      </c>
      <c r="BZ146" s="20"/>
      <c r="CA146" s="20">
        <f>IFERROR(ROUND(((INDEX('Stock List'!$M$11:$M$1010, MATCH(AH146, 'Stock List'!$K$11:$K$1010, 0))/INDEX('Stock List'!$L$11:$L$1010, MATCH(AH146, 'Stock List'!$K$11:$K$1010, 0)))*AG146), 2), 0)</f>
        <v>0</v>
      </c>
      <c r="CB146" s="20"/>
      <c r="CC146" s="20">
        <f>IFERROR(ROUND(((INDEX('Stock List'!$M$11:$M$1010, MATCH(AJ146, 'Stock List'!$K$11:$K$1010, 0))/INDEX('Stock List'!$L$11:$L$1010, MATCH(AJ146, 'Stock List'!$K$11:$K$1010, 0)))*AI146), 2), 0)</f>
        <v>0</v>
      </c>
      <c r="CD146" s="20"/>
      <c r="CE146" s="20">
        <f>IFERROR(ROUND(((INDEX('Stock List'!$M$11:$M$1010, MATCH(AL146, 'Stock List'!$K$11:$K$1010, 0))/INDEX('Stock List'!$L$11:$L$1010, MATCH(AL146, 'Stock List'!$K$11:$K$1010, 0)))*AK146), 2), 0)</f>
        <v>0</v>
      </c>
      <c r="CF146" s="20"/>
      <c r="CG146" s="20">
        <f>IFERROR(ROUND(((INDEX('Stock List'!$M$11:$M$1010, MATCH(AN146, 'Stock List'!$K$11:$K$1010, 0))/INDEX('Stock List'!$L$11:$L$1010, MATCH(AN146, 'Stock List'!$K$11:$K$1010, 0)))*AM146), 2), 0)</f>
        <v>0</v>
      </c>
      <c r="CH146" s="20"/>
      <c r="CI146" s="20">
        <f>IFERROR(ROUND(((INDEX('Stock List'!$M$11:$M$1010, MATCH(AP146, 'Stock List'!$K$11:$K$1010, 0))/INDEX('Stock List'!$L$11:$L$1010, MATCH(AP146, 'Stock List'!$K$11:$K$1010, 0)))*AO146), 2), 0)</f>
        <v>0</v>
      </c>
      <c r="CJ146" s="20"/>
      <c r="CK146" s="20">
        <f>IFERROR(ROUND(((INDEX('Stock List'!$M$11:$M$1010, MATCH(AR146, 'Stock List'!$K$11:$K$1010, 0))/INDEX('Stock List'!$L$11:$L$1010, MATCH(AR146, 'Stock List'!$K$11:$K$1010, 0)))*AQ146), 2), 0)</f>
        <v>0</v>
      </c>
      <c r="CL146" s="20"/>
      <c r="CM146" s="20">
        <f>IFERROR(ROUND(((INDEX('Stock List'!$M$11:$M$1010, MATCH(AT146, 'Stock List'!$K$11:$K$1010, 0))/INDEX('Stock List'!$L$11:$L$1010, MATCH(AT146, 'Stock List'!$K$11:$K$1010, 0)))*AS146), 2), 0)</f>
        <v>0</v>
      </c>
      <c r="CN146" s="20"/>
      <c r="CO146" s="20">
        <f>IFERROR(ROUND(((INDEX('Stock List'!$M$11:$M$1010, MATCH(AV146, 'Stock List'!$K$11:$K$1010, 0))/INDEX('Stock List'!$L$11:$L$1010, MATCH(AV146, 'Stock List'!$K$11:$K$1010, 0)))*AU146), 2), 0)</f>
        <v>0</v>
      </c>
      <c r="CP146" s="20"/>
      <c r="CQ146" s="20">
        <f>IFERROR(ROUND(((INDEX('Stock List'!$M$11:$M$1010, MATCH(AX146, 'Stock List'!$K$11:$K$1010, 0))/INDEX('Stock List'!$L$11:$L$1010, MATCH(AX146, 'Stock List'!$K$11:$K$1010, 0)))*AW146), 2), 0)</f>
        <v>0</v>
      </c>
      <c r="CR146" s="22"/>
      <c r="CT146" s="106" t="str">
        <f t="shared" si="145"/>
        <v/>
      </c>
      <c r="CU146" s="22" t="str">
        <f t="shared" si="146"/>
        <v/>
      </c>
      <c r="CX146" s="106" t="str">
        <f t="shared" si="147"/>
        <v/>
      </c>
      <c r="CY146" s="20" t="str">
        <f t="shared" si="148"/>
        <v/>
      </c>
      <c r="CZ146" s="22" t="str">
        <f t="shared" si="149"/>
        <v/>
      </c>
      <c r="DB146" s="76" t="str">
        <f>IF($H146="", "", COUNTIF($G$11:$G$1010, "&gt;"&amp;$G146)+1+COUNTIF($G$11:$G146, $G146)-1)</f>
        <v/>
      </c>
      <c r="DC146" s="76" t="str">
        <f>IF($H146="", "", COUNTIF($CZ$11:$CZ$1010, "&gt;"&amp;$CZ146)+1+COUNTIF($CZ$11:$CZ146, $CZ146)-1)</f>
        <v/>
      </c>
      <c r="DE146" s="147" t="str">
        <f t="shared" si="150"/>
        <v/>
      </c>
      <c r="DF146" s="148"/>
      <c r="DG146" s="19" t="str">
        <f t="shared" si="151"/>
        <v/>
      </c>
      <c r="DH146" s="153" t="str">
        <f t="shared" si="152"/>
        <v/>
      </c>
      <c r="DI146" s="19" t="str">
        <f t="shared" si="104"/>
        <v/>
      </c>
      <c r="DJ146" s="153" t="str">
        <f t="shared" si="105"/>
        <v/>
      </c>
      <c r="DK146" s="19" t="str">
        <f t="shared" si="106"/>
        <v/>
      </c>
      <c r="DL146" s="153" t="str">
        <f t="shared" si="107"/>
        <v/>
      </c>
      <c r="DM146" s="19" t="str">
        <f t="shared" si="108"/>
        <v/>
      </c>
      <c r="DN146" s="153" t="str">
        <f t="shared" si="109"/>
        <v/>
      </c>
      <c r="DO146" s="19" t="str">
        <f t="shared" si="110"/>
        <v/>
      </c>
      <c r="DP146" s="153" t="str">
        <f t="shared" si="111"/>
        <v/>
      </c>
      <c r="DQ146" s="19" t="str">
        <f t="shared" si="112"/>
        <v/>
      </c>
      <c r="DR146" s="153" t="str">
        <f t="shared" si="113"/>
        <v/>
      </c>
      <c r="DS146" s="19" t="str">
        <f t="shared" si="114"/>
        <v/>
      </c>
      <c r="DT146" s="153" t="str">
        <f t="shared" si="115"/>
        <v/>
      </c>
      <c r="DU146" s="19" t="str">
        <f t="shared" si="116"/>
        <v/>
      </c>
      <c r="DV146" s="153" t="str">
        <f t="shared" si="117"/>
        <v/>
      </c>
      <c r="DW146" s="19" t="str">
        <f t="shared" si="118"/>
        <v/>
      </c>
      <c r="DX146" s="153" t="str">
        <f t="shared" si="119"/>
        <v/>
      </c>
      <c r="DY146" s="19" t="str">
        <f t="shared" si="120"/>
        <v/>
      </c>
      <c r="DZ146" s="153" t="str">
        <f t="shared" si="121"/>
        <v/>
      </c>
      <c r="EA146" s="19" t="str">
        <f t="shared" si="122"/>
        <v/>
      </c>
      <c r="EB146" s="153" t="str">
        <f t="shared" si="123"/>
        <v/>
      </c>
      <c r="EC146" s="19" t="str">
        <f t="shared" si="124"/>
        <v/>
      </c>
      <c r="ED146" s="153" t="str">
        <f t="shared" si="125"/>
        <v/>
      </c>
      <c r="EE146" s="19" t="str">
        <f t="shared" si="126"/>
        <v/>
      </c>
      <c r="EF146" s="153" t="str">
        <f t="shared" si="127"/>
        <v/>
      </c>
      <c r="EG146" s="19" t="str">
        <f t="shared" si="128"/>
        <v/>
      </c>
      <c r="EH146" s="153" t="str">
        <f t="shared" si="129"/>
        <v/>
      </c>
      <c r="EI146" s="19" t="str">
        <f t="shared" si="130"/>
        <v/>
      </c>
      <c r="EJ146" s="153" t="str">
        <f t="shared" si="131"/>
        <v/>
      </c>
      <c r="EK146" s="19" t="str">
        <f t="shared" si="132"/>
        <v/>
      </c>
      <c r="EL146" s="153" t="str">
        <f t="shared" si="133"/>
        <v/>
      </c>
      <c r="EM146" s="19" t="str">
        <f t="shared" si="134"/>
        <v/>
      </c>
      <c r="EN146" s="153" t="str">
        <f t="shared" si="135"/>
        <v/>
      </c>
      <c r="EO146" s="19" t="str">
        <f t="shared" si="136"/>
        <v/>
      </c>
      <c r="EP146" s="153" t="str">
        <f t="shared" si="137"/>
        <v/>
      </c>
      <c r="EQ146" s="19" t="str">
        <f t="shared" si="138"/>
        <v/>
      </c>
      <c r="ER146" s="153" t="str">
        <f t="shared" si="139"/>
        <v/>
      </c>
      <c r="ES146" s="19" t="str">
        <f t="shared" si="140"/>
        <v/>
      </c>
      <c r="ET146" s="153" t="str">
        <f t="shared" si="141"/>
        <v/>
      </c>
    </row>
    <row r="147" spans="1:150" x14ac:dyDescent="0.25">
      <c r="A147" s="31"/>
      <c r="B147" s="91" t="str">
        <f t="shared" si="142"/>
        <v/>
      </c>
      <c r="C147" s="20" t="str">
        <f t="shared" si="102"/>
        <v/>
      </c>
      <c r="D147" s="97" t="str">
        <f t="shared" si="103"/>
        <v/>
      </c>
      <c r="E147" s="62" t="str">
        <f t="shared" si="143"/>
        <v/>
      </c>
      <c r="F147" s="31"/>
      <c r="G147" s="282"/>
      <c r="H147" s="283"/>
      <c r="I147" s="284"/>
      <c r="J147" s="285"/>
      <c r="K147" s="286"/>
      <c r="L147" s="287"/>
      <c r="M147" s="288"/>
      <c r="N147" s="287"/>
      <c r="O147" s="288"/>
      <c r="P147" s="287"/>
      <c r="Q147" s="288"/>
      <c r="R147" s="287"/>
      <c r="S147" s="288"/>
      <c r="T147" s="287"/>
      <c r="U147" s="288"/>
      <c r="V147" s="287"/>
      <c r="W147" s="288"/>
      <c r="X147" s="287"/>
      <c r="Y147" s="288"/>
      <c r="Z147" s="287"/>
      <c r="AA147" s="288"/>
      <c r="AB147" s="287"/>
      <c r="AC147" s="288"/>
      <c r="AD147" s="287"/>
      <c r="AE147" s="288"/>
      <c r="AF147" s="287"/>
      <c r="AG147" s="288"/>
      <c r="AH147" s="287"/>
      <c r="AI147" s="288"/>
      <c r="AJ147" s="287"/>
      <c r="AK147" s="288"/>
      <c r="AL147" s="287"/>
      <c r="AM147" s="288"/>
      <c r="AN147" s="287"/>
      <c r="AO147" s="288"/>
      <c r="AP147" s="287"/>
      <c r="AQ147" s="288"/>
      <c r="AR147" s="287"/>
      <c r="AS147" s="288"/>
      <c r="AT147" s="287"/>
      <c r="AU147" s="288"/>
      <c r="AV147" s="287"/>
      <c r="AW147" s="288"/>
      <c r="AX147" s="287"/>
      <c r="AY147" s="31"/>
      <c r="BA147" s="76" t="str">
        <f t="shared" si="144"/>
        <v/>
      </c>
      <c r="BC147" s="76" t="str">
        <f>IF('Stock List'!$K147="", "", 'Stock List'!$K147)</f>
        <v/>
      </c>
      <c r="BE147" s="106">
        <f>IFERROR(ROUND(((INDEX('Stock List'!$M$11:$M$1010, MATCH(L147, 'Stock List'!$K$11:$K$1010, 0))/INDEX('Stock List'!$L$11:$L$1010, MATCH(L147, 'Stock List'!$K$11:$K$1010, 0)))*K147), 2), 0)</f>
        <v>0</v>
      </c>
      <c r="BF147" s="20"/>
      <c r="BG147" s="20">
        <f>IFERROR(ROUND(((INDEX('Stock List'!$M$11:$M$1010, MATCH(N147, 'Stock List'!$K$11:$K$1010, 0))/INDEX('Stock List'!$L$11:$L$1010, MATCH(N147, 'Stock List'!$K$11:$K$1010, 0)))*M147), 2), 0)</f>
        <v>0</v>
      </c>
      <c r="BH147" s="20"/>
      <c r="BI147" s="20">
        <f>IFERROR(ROUND(((INDEX('Stock List'!$M$11:$M$1010, MATCH(P147, 'Stock List'!$K$11:$K$1010, 0))/INDEX('Stock List'!$L$11:$L$1010, MATCH(P147, 'Stock List'!$K$11:$K$1010, 0)))*O147), 2), 0)</f>
        <v>0</v>
      </c>
      <c r="BJ147" s="20"/>
      <c r="BK147" s="20">
        <f>IFERROR(ROUND(((INDEX('Stock List'!$M$11:$M$1010, MATCH(R147, 'Stock List'!$K$11:$K$1010, 0))/INDEX('Stock List'!$L$11:$L$1010, MATCH(R147, 'Stock List'!$K$11:$K$1010, 0)))*Q147), 2), 0)</f>
        <v>0</v>
      </c>
      <c r="BL147" s="20"/>
      <c r="BM147" s="20">
        <f>IFERROR(ROUND(((INDEX('Stock List'!$M$11:$M$1010, MATCH(T147, 'Stock List'!$K$11:$K$1010, 0))/INDEX('Stock List'!$L$11:$L$1010, MATCH(T147, 'Stock List'!$K$11:$K$1010, 0)))*S147), 2), 0)</f>
        <v>0</v>
      </c>
      <c r="BN147" s="20"/>
      <c r="BO147" s="20">
        <f>IFERROR(ROUND(((INDEX('Stock List'!$M$11:$M$1010, MATCH(V147, 'Stock List'!$K$11:$K$1010, 0))/INDEX('Stock List'!$L$11:$L$1010, MATCH(V147, 'Stock List'!$K$11:$K$1010, 0)))*U147), 2), 0)</f>
        <v>0</v>
      </c>
      <c r="BP147" s="20"/>
      <c r="BQ147" s="20">
        <f>IFERROR(ROUND(((INDEX('Stock List'!$M$11:$M$1010, MATCH(X147, 'Stock List'!$K$11:$K$1010, 0))/INDEX('Stock List'!$L$11:$L$1010, MATCH(X147, 'Stock List'!$K$11:$K$1010, 0)))*W147), 2), 0)</f>
        <v>0</v>
      </c>
      <c r="BR147" s="20"/>
      <c r="BS147" s="20">
        <f>IFERROR(ROUND(((INDEX('Stock List'!$M$11:$M$1010, MATCH(Z147, 'Stock List'!$K$11:$K$1010, 0))/INDEX('Stock List'!$L$11:$L$1010, MATCH(Z147, 'Stock List'!$K$11:$K$1010, 0)))*Y147), 2), 0)</f>
        <v>0</v>
      </c>
      <c r="BT147" s="20"/>
      <c r="BU147" s="20">
        <f>IFERROR(ROUND(((INDEX('Stock List'!$M$11:$M$1010, MATCH(AB147, 'Stock List'!$K$11:$K$1010, 0))/INDEX('Stock List'!$L$11:$L$1010, MATCH(AB147, 'Stock List'!$K$11:$K$1010, 0)))*AA147), 2), 0)</f>
        <v>0</v>
      </c>
      <c r="BV147" s="20"/>
      <c r="BW147" s="20">
        <f>IFERROR(ROUND(((INDEX('Stock List'!$M$11:$M$1010, MATCH(AD147, 'Stock List'!$K$11:$K$1010, 0))/INDEX('Stock List'!$L$11:$L$1010, MATCH(AD147, 'Stock List'!$K$11:$K$1010, 0)))*AC147), 2), 0)</f>
        <v>0</v>
      </c>
      <c r="BX147" s="20"/>
      <c r="BY147" s="20">
        <f>IFERROR(ROUND(((INDEX('Stock List'!$M$11:$M$1010, MATCH(AF147, 'Stock List'!$K$11:$K$1010, 0))/INDEX('Stock List'!$L$11:$L$1010, MATCH(AF147, 'Stock List'!$K$11:$K$1010, 0)))*AE147), 2), 0)</f>
        <v>0</v>
      </c>
      <c r="BZ147" s="20"/>
      <c r="CA147" s="20">
        <f>IFERROR(ROUND(((INDEX('Stock List'!$M$11:$M$1010, MATCH(AH147, 'Stock List'!$K$11:$K$1010, 0))/INDEX('Stock List'!$L$11:$L$1010, MATCH(AH147, 'Stock List'!$K$11:$K$1010, 0)))*AG147), 2), 0)</f>
        <v>0</v>
      </c>
      <c r="CB147" s="20"/>
      <c r="CC147" s="20">
        <f>IFERROR(ROUND(((INDEX('Stock List'!$M$11:$M$1010, MATCH(AJ147, 'Stock List'!$K$11:$K$1010, 0))/INDEX('Stock List'!$L$11:$L$1010, MATCH(AJ147, 'Stock List'!$K$11:$K$1010, 0)))*AI147), 2), 0)</f>
        <v>0</v>
      </c>
      <c r="CD147" s="20"/>
      <c r="CE147" s="20">
        <f>IFERROR(ROUND(((INDEX('Stock List'!$M$11:$M$1010, MATCH(AL147, 'Stock List'!$K$11:$K$1010, 0))/INDEX('Stock List'!$L$11:$L$1010, MATCH(AL147, 'Stock List'!$K$11:$K$1010, 0)))*AK147), 2), 0)</f>
        <v>0</v>
      </c>
      <c r="CF147" s="20"/>
      <c r="CG147" s="20">
        <f>IFERROR(ROUND(((INDEX('Stock List'!$M$11:$M$1010, MATCH(AN147, 'Stock List'!$K$11:$K$1010, 0))/INDEX('Stock List'!$L$11:$L$1010, MATCH(AN147, 'Stock List'!$K$11:$K$1010, 0)))*AM147), 2), 0)</f>
        <v>0</v>
      </c>
      <c r="CH147" s="20"/>
      <c r="CI147" s="20">
        <f>IFERROR(ROUND(((INDEX('Stock List'!$M$11:$M$1010, MATCH(AP147, 'Stock List'!$K$11:$K$1010, 0))/INDEX('Stock List'!$L$11:$L$1010, MATCH(AP147, 'Stock List'!$K$11:$K$1010, 0)))*AO147), 2), 0)</f>
        <v>0</v>
      </c>
      <c r="CJ147" s="20"/>
      <c r="CK147" s="20">
        <f>IFERROR(ROUND(((INDEX('Stock List'!$M$11:$M$1010, MATCH(AR147, 'Stock List'!$K$11:$K$1010, 0))/INDEX('Stock List'!$L$11:$L$1010, MATCH(AR147, 'Stock List'!$K$11:$K$1010, 0)))*AQ147), 2), 0)</f>
        <v>0</v>
      </c>
      <c r="CL147" s="20"/>
      <c r="CM147" s="20">
        <f>IFERROR(ROUND(((INDEX('Stock List'!$M$11:$M$1010, MATCH(AT147, 'Stock List'!$K$11:$K$1010, 0))/INDEX('Stock List'!$L$11:$L$1010, MATCH(AT147, 'Stock List'!$K$11:$K$1010, 0)))*AS147), 2), 0)</f>
        <v>0</v>
      </c>
      <c r="CN147" s="20"/>
      <c r="CO147" s="20">
        <f>IFERROR(ROUND(((INDEX('Stock List'!$M$11:$M$1010, MATCH(AV147, 'Stock List'!$K$11:$K$1010, 0))/INDEX('Stock List'!$L$11:$L$1010, MATCH(AV147, 'Stock List'!$K$11:$K$1010, 0)))*AU147), 2), 0)</f>
        <v>0</v>
      </c>
      <c r="CP147" s="20"/>
      <c r="CQ147" s="20">
        <f>IFERROR(ROUND(((INDEX('Stock List'!$M$11:$M$1010, MATCH(AX147, 'Stock List'!$K$11:$K$1010, 0))/INDEX('Stock List'!$L$11:$L$1010, MATCH(AX147, 'Stock List'!$K$11:$K$1010, 0)))*AW147), 2), 0)</f>
        <v>0</v>
      </c>
      <c r="CR147" s="22"/>
      <c r="CT147" s="106" t="str">
        <f t="shared" si="145"/>
        <v/>
      </c>
      <c r="CU147" s="22" t="str">
        <f t="shared" si="146"/>
        <v/>
      </c>
      <c r="CX147" s="106" t="str">
        <f t="shared" si="147"/>
        <v/>
      </c>
      <c r="CY147" s="20" t="str">
        <f t="shared" si="148"/>
        <v/>
      </c>
      <c r="CZ147" s="22" t="str">
        <f t="shared" si="149"/>
        <v/>
      </c>
      <c r="DB147" s="76" t="str">
        <f>IF($H147="", "", COUNTIF($G$11:$G$1010, "&gt;"&amp;$G147)+1+COUNTIF($G$11:$G147, $G147)-1)</f>
        <v/>
      </c>
      <c r="DC147" s="76" t="str">
        <f>IF($H147="", "", COUNTIF($CZ$11:$CZ$1010, "&gt;"&amp;$CZ147)+1+COUNTIF($CZ$11:$CZ147, $CZ147)-1)</f>
        <v/>
      </c>
      <c r="DE147" s="147" t="str">
        <f t="shared" si="150"/>
        <v/>
      </c>
      <c r="DF147" s="148"/>
      <c r="DG147" s="19" t="str">
        <f t="shared" si="151"/>
        <v/>
      </c>
      <c r="DH147" s="153" t="str">
        <f t="shared" si="152"/>
        <v/>
      </c>
      <c r="DI147" s="19" t="str">
        <f t="shared" si="104"/>
        <v/>
      </c>
      <c r="DJ147" s="153" t="str">
        <f t="shared" si="105"/>
        <v/>
      </c>
      <c r="DK147" s="19" t="str">
        <f t="shared" si="106"/>
        <v/>
      </c>
      <c r="DL147" s="153" t="str">
        <f t="shared" si="107"/>
        <v/>
      </c>
      <c r="DM147" s="19" t="str">
        <f t="shared" si="108"/>
        <v/>
      </c>
      <c r="DN147" s="153" t="str">
        <f t="shared" si="109"/>
        <v/>
      </c>
      <c r="DO147" s="19" t="str">
        <f t="shared" si="110"/>
        <v/>
      </c>
      <c r="DP147" s="153" t="str">
        <f t="shared" si="111"/>
        <v/>
      </c>
      <c r="DQ147" s="19" t="str">
        <f t="shared" si="112"/>
        <v/>
      </c>
      <c r="DR147" s="153" t="str">
        <f t="shared" si="113"/>
        <v/>
      </c>
      <c r="DS147" s="19" t="str">
        <f t="shared" si="114"/>
        <v/>
      </c>
      <c r="DT147" s="153" t="str">
        <f t="shared" si="115"/>
        <v/>
      </c>
      <c r="DU147" s="19" t="str">
        <f t="shared" si="116"/>
        <v/>
      </c>
      <c r="DV147" s="153" t="str">
        <f t="shared" si="117"/>
        <v/>
      </c>
      <c r="DW147" s="19" t="str">
        <f t="shared" si="118"/>
        <v/>
      </c>
      <c r="DX147" s="153" t="str">
        <f t="shared" si="119"/>
        <v/>
      </c>
      <c r="DY147" s="19" t="str">
        <f t="shared" si="120"/>
        <v/>
      </c>
      <c r="DZ147" s="153" t="str">
        <f t="shared" si="121"/>
        <v/>
      </c>
      <c r="EA147" s="19" t="str">
        <f t="shared" si="122"/>
        <v/>
      </c>
      <c r="EB147" s="153" t="str">
        <f t="shared" si="123"/>
        <v/>
      </c>
      <c r="EC147" s="19" t="str">
        <f t="shared" si="124"/>
        <v/>
      </c>
      <c r="ED147" s="153" t="str">
        <f t="shared" si="125"/>
        <v/>
      </c>
      <c r="EE147" s="19" t="str">
        <f t="shared" si="126"/>
        <v/>
      </c>
      <c r="EF147" s="153" t="str">
        <f t="shared" si="127"/>
        <v/>
      </c>
      <c r="EG147" s="19" t="str">
        <f t="shared" si="128"/>
        <v/>
      </c>
      <c r="EH147" s="153" t="str">
        <f t="shared" si="129"/>
        <v/>
      </c>
      <c r="EI147" s="19" t="str">
        <f t="shared" si="130"/>
        <v/>
      </c>
      <c r="EJ147" s="153" t="str">
        <f t="shared" si="131"/>
        <v/>
      </c>
      <c r="EK147" s="19" t="str">
        <f t="shared" si="132"/>
        <v/>
      </c>
      <c r="EL147" s="153" t="str">
        <f t="shared" si="133"/>
        <v/>
      </c>
      <c r="EM147" s="19" t="str">
        <f t="shared" si="134"/>
        <v/>
      </c>
      <c r="EN147" s="153" t="str">
        <f t="shared" si="135"/>
        <v/>
      </c>
      <c r="EO147" s="19" t="str">
        <f t="shared" si="136"/>
        <v/>
      </c>
      <c r="EP147" s="153" t="str">
        <f t="shared" si="137"/>
        <v/>
      </c>
      <c r="EQ147" s="19" t="str">
        <f t="shared" si="138"/>
        <v/>
      </c>
      <c r="ER147" s="153" t="str">
        <f t="shared" si="139"/>
        <v/>
      </c>
      <c r="ES147" s="19" t="str">
        <f t="shared" si="140"/>
        <v/>
      </c>
      <c r="ET147" s="153" t="str">
        <f t="shared" si="141"/>
        <v/>
      </c>
    </row>
    <row r="148" spans="1:150" x14ac:dyDescent="0.25">
      <c r="A148" s="31"/>
      <c r="B148" s="91" t="str">
        <f t="shared" si="142"/>
        <v/>
      </c>
      <c r="C148" s="20" t="str">
        <f t="shared" si="102"/>
        <v/>
      </c>
      <c r="D148" s="97" t="str">
        <f t="shared" si="103"/>
        <v/>
      </c>
      <c r="E148" s="62" t="str">
        <f t="shared" si="143"/>
        <v/>
      </c>
      <c r="F148" s="31"/>
      <c r="G148" s="282"/>
      <c r="H148" s="283"/>
      <c r="I148" s="284"/>
      <c r="J148" s="285"/>
      <c r="K148" s="286"/>
      <c r="L148" s="287"/>
      <c r="M148" s="288"/>
      <c r="N148" s="287"/>
      <c r="O148" s="288"/>
      <c r="P148" s="287"/>
      <c r="Q148" s="288"/>
      <c r="R148" s="287"/>
      <c r="S148" s="288"/>
      <c r="T148" s="287"/>
      <c r="U148" s="288"/>
      <c r="V148" s="287"/>
      <c r="W148" s="288"/>
      <c r="X148" s="287"/>
      <c r="Y148" s="288"/>
      <c r="Z148" s="287"/>
      <c r="AA148" s="288"/>
      <c r="AB148" s="287"/>
      <c r="AC148" s="288"/>
      <c r="AD148" s="287"/>
      <c r="AE148" s="288"/>
      <c r="AF148" s="287"/>
      <c r="AG148" s="288"/>
      <c r="AH148" s="287"/>
      <c r="AI148" s="288"/>
      <c r="AJ148" s="287"/>
      <c r="AK148" s="288"/>
      <c r="AL148" s="287"/>
      <c r="AM148" s="288"/>
      <c r="AN148" s="287"/>
      <c r="AO148" s="288"/>
      <c r="AP148" s="287"/>
      <c r="AQ148" s="288"/>
      <c r="AR148" s="287"/>
      <c r="AS148" s="288"/>
      <c r="AT148" s="287"/>
      <c r="AU148" s="288"/>
      <c r="AV148" s="287"/>
      <c r="AW148" s="288"/>
      <c r="AX148" s="287"/>
      <c r="AY148" s="31"/>
      <c r="BA148" s="76" t="str">
        <f t="shared" si="144"/>
        <v/>
      </c>
      <c r="BC148" s="76" t="str">
        <f>IF('Stock List'!$K148="", "", 'Stock List'!$K148)</f>
        <v/>
      </c>
      <c r="BE148" s="106">
        <f>IFERROR(ROUND(((INDEX('Stock List'!$M$11:$M$1010, MATCH(L148, 'Stock List'!$K$11:$K$1010, 0))/INDEX('Stock List'!$L$11:$L$1010, MATCH(L148, 'Stock List'!$K$11:$K$1010, 0)))*K148), 2), 0)</f>
        <v>0</v>
      </c>
      <c r="BF148" s="20"/>
      <c r="BG148" s="20">
        <f>IFERROR(ROUND(((INDEX('Stock List'!$M$11:$M$1010, MATCH(N148, 'Stock List'!$K$11:$K$1010, 0))/INDEX('Stock List'!$L$11:$L$1010, MATCH(N148, 'Stock List'!$K$11:$K$1010, 0)))*M148), 2), 0)</f>
        <v>0</v>
      </c>
      <c r="BH148" s="20"/>
      <c r="BI148" s="20">
        <f>IFERROR(ROUND(((INDEX('Stock List'!$M$11:$M$1010, MATCH(P148, 'Stock List'!$K$11:$K$1010, 0))/INDEX('Stock List'!$L$11:$L$1010, MATCH(P148, 'Stock List'!$K$11:$K$1010, 0)))*O148), 2), 0)</f>
        <v>0</v>
      </c>
      <c r="BJ148" s="20"/>
      <c r="BK148" s="20">
        <f>IFERROR(ROUND(((INDEX('Stock List'!$M$11:$M$1010, MATCH(R148, 'Stock List'!$K$11:$K$1010, 0))/INDEX('Stock List'!$L$11:$L$1010, MATCH(R148, 'Stock List'!$K$11:$K$1010, 0)))*Q148), 2), 0)</f>
        <v>0</v>
      </c>
      <c r="BL148" s="20"/>
      <c r="BM148" s="20">
        <f>IFERROR(ROUND(((INDEX('Stock List'!$M$11:$M$1010, MATCH(T148, 'Stock List'!$K$11:$K$1010, 0))/INDEX('Stock List'!$L$11:$L$1010, MATCH(T148, 'Stock List'!$K$11:$K$1010, 0)))*S148), 2), 0)</f>
        <v>0</v>
      </c>
      <c r="BN148" s="20"/>
      <c r="BO148" s="20">
        <f>IFERROR(ROUND(((INDEX('Stock List'!$M$11:$M$1010, MATCH(V148, 'Stock List'!$K$11:$K$1010, 0))/INDEX('Stock List'!$L$11:$L$1010, MATCH(V148, 'Stock List'!$K$11:$K$1010, 0)))*U148), 2), 0)</f>
        <v>0</v>
      </c>
      <c r="BP148" s="20"/>
      <c r="BQ148" s="20">
        <f>IFERROR(ROUND(((INDEX('Stock List'!$M$11:$M$1010, MATCH(X148, 'Stock List'!$K$11:$K$1010, 0))/INDEX('Stock List'!$L$11:$L$1010, MATCH(X148, 'Stock List'!$K$11:$K$1010, 0)))*W148), 2), 0)</f>
        <v>0</v>
      </c>
      <c r="BR148" s="20"/>
      <c r="BS148" s="20">
        <f>IFERROR(ROUND(((INDEX('Stock List'!$M$11:$M$1010, MATCH(Z148, 'Stock List'!$K$11:$K$1010, 0))/INDEX('Stock List'!$L$11:$L$1010, MATCH(Z148, 'Stock List'!$K$11:$K$1010, 0)))*Y148), 2), 0)</f>
        <v>0</v>
      </c>
      <c r="BT148" s="20"/>
      <c r="BU148" s="20">
        <f>IFERROR(ROUND(((INDEX('Stock List'!$M$11:$M$1010, MATCH(AB148, 'Stock List'!$K$11:$K$1010, 0))/INDEX('Stock List'!$L$11:$L$1010, MATCH(AB148, 'Stock List'!$K$11:$K$1010, 0)))*AA148), 2), 0)</f>
        <v>0</v>
      </c>
      <c r="BV148" s="20"/>
      <c r="BW148" s="20">
        <f>IFERROR(ROUND(((INDEX('Stock List'!$M$11:$M$1010, MATCH(AD148, 'Stock List'!$K$11:$K$1010, 0))/INDEX('Stock List'!$L$11:$L$1010, MATCH(AD148, 'Stock List'!$K$11:$K$1010, 0)))*AC148), 2), 0)</f>
        <v>0</v>
      </c>
      <c r="BX148" s="20"/>
      <c r="BY148" s="20">
        <f>IFERROR(ROUND(((INDEX('Stock List'!$M$11:$M$1010, MATCH(AF148, 'Stock List'!$K$11:$K$1010, 0))/INDEX('Stock List'!$L$11:$L$1010, MATCH(AF148, 'Stock List'!$K$11:$K$1010, 0)))*AE148), 2), 0)</f>
        <v>0</v>
      </c>
      <c r="BZ148" s="20"/>
      <c r="CA148" s="20">
        <f>IFERROR(ROUND(((INDEX('Stock List'!$M$11:$M$1010, MATCH(AH148, 'Stock List'!$K$11:$K$1010, 0))/INDEX('Stock List'!$L$11:$L$1010, MATCH(AH148, 'Stock List'!$K$11:$K$1010, 0)))*AG148), 2), 0)</f>
        <v>0</v>
      </c>
      <c r="CB148" s="20"/>
      <c r="CC148" s="20">
        <f>IFERROR(ROUND(((INDEX('Stock List'!$M$11:$M$1010, MATCH(AJ148, 'Stock List'!$K$11:$K$1010, 0))/INDEX('Stock List'!$L$11:$L$1010, MATCH(AJ148, 'Stock List'!$K$11:$K$1010, 0)))*AI148), 2), 0)</f>
        <v>0</v>
      </c>
      <c r="CD148" s="20"/>
      <c r="CE148" s="20">
        <f>IFERROR(ROUND(((INDEX('Stock List'!$M$11:$M$1010, MATCH(AL148, 'Stock List'!$K$11:$K$1010, 0))/INDEX('Stock List'!$L$11:$L$1010, MATCH(AL148, 'Stock List'!$K$11:$K$1010, 0)))*AK148), 2), 0)</f>
        <v>0</v>
      </c>
      <c r="CF148" s="20"/>
      <c r="CG148" s="20">
        <f>IFERROR(ROUND(((INDEX('Stock List'!$M$11:$M$1010, MATCH(AN148, 'Stock List'!$K$11:$K$1010, 0))/INDEX('Stock List'!$L$11:$L$1010, MATCH(AN148, 'Stock List'!$K$11:$K$1010, 0)))*AM148), 2), 0)</f>
        <v>0</v>
      </c>
      <c r="CH148" s="20"/>
      <c r="CI148" s="20">
        <f>IFERROR(ROUND(((INDEX('Stock List'!$M$11:$M$1010, MATCH(AP148, 'Stock List'!$K$11:$K$1010, 0))/INDEX('Stock List'!$L$11:$L$1010, MATCH(AP148, 'Stock List'!$K$11:$K$1010, 0)))*AO148), 2), 0)</f>
        <v>0</v>
      </c>
      <c r="CJ148" s="20"/>
      <c r="CK148" s="20">
        <f>IFERROR(ROUND(((INDEX('Stock List'!$M$11:$M$1010, MATCH(AR148, 'Stock List'!$K$11:$K$1010, 0))/INDEX('Stock List'!$L$11:$L$1010, MATCH(AR148, 'Stock List'!$K$11:$K$1010, 0)))*AQ148), 2), 0)</f>
        <v>0</v>
      </c>
      <c r="CL148" s="20"/>
      <c r="CM148" s="20">
        <f>IFERROR(ROUND(((INDEX('Stock List'!$M$11:$M$1010, MATCH(AT148, 'Stock List'!$K$11:$K$1010, 0))/INDEX('Stock List'!$L$11:$L$1010, MATCH(AT148, 'Stock List'!$K$11:$K$1010, 0)))*AS148), 2), 0)</f>
        <v>0</v>
      </c>
      <c r="CN148" s="20"/>
      <c r="CO148" s="20">
        <f>IFERROR(ROUND(((INDEX('Stock List'!$M$11:$M$1010, MATCH(AV148, 'Stock List'!$K$11:$K$1010, 0))/INDEX('Stock List'!$L$11:$L$1010, MATCH(AV148, 'Stock List'!$K$11:$K$1010, 0)))*AU148), 2), 0)</f>
        <v>0</v>
      </c>
      <c r="CP148" s="20"/>
      <c r="CQ148" s="20">
        <f>IFERROR(ROUND(((INDEX('Stock List'!$M$11:$M$1010, MATCH(AX148, 'Stock List'!$K$11:$K$1010, 0))/INDEX('Stock List'!$L$11:$L$1010, MATCH(AX148, 'Stock List'!$K$11:$K$1010, 0)))*AW148), 2), 0)</f>
        <v>0</v>
      </c>
      <c r="CR148" s="22"/>
      <c r="CT148" s="106" t="str">
        <f t="shared" si="145"/>
        <v/>
      </c>
      <c r="CU148" s="22" t="str">
        <f t="shared" si="146"/>
        <v/>
      </c>
      <c r="CX148" s="106" t="str">
        <f t="shared" si="147"/>
        <v/>
      </c>
      <c r="CY148" s="20" t="str">
        <f t="shared" si="148"/>
        <v/>
      </c>
      <c r="CZ148" s="22" t="str">
        <f t="shared" si="149"/>
        <v/>
      </c>
      <c r="DB148" s="76" t="str">
        <f>IF($H148="", "", COUNTIF($G$11:$G$1010, "&gt;"&amp;$G148)+1+COUNTIF($G$11:$G148, $G148)-1)</f>
        <v/>
      </c>
      <c r="DC148" s="76" t="str">
        <f>IF($H148="", "", COUNTIF($CZ$11:$CZ$1010, "&gt;"&amp;$CZ148)+1+COUNTIF($CZ$11:$CZ148, $CZ148)-1)</f>
        <v/>
      </c>
      <c r="DE148" s="147" t="str">
        <f t="shared" si="150"/>
        <v/>
      </c>
      <c r="DF148" s="148"/>
      <c r="DG148" s="19" t="str">
        <f t="shared" si="151"/>
        <v/>
      </c>
      <c r="DH148" s="153" t="str">
        <f t="shared" si="152"/>
        <v/>
      </c>
      <c r="DI148" s="19" t="str">
        <f t="shared" si="104"/>
        <v/>
      </c>
      <c r="DJ148" s="153" t="str">
        <f t="shared" si="105"/>
        <v/>
      </c>
      <c r="DK148" s="19" t="str">
        <f t="shared" si="106"/>
        <v/>
      </c>
      <c r="DL148" s="153" t="str">
        <f t="shared" si="107"/>
        <v/>
      </c>
      <c r="DM148" s="19" t="str">
        <f t="shared" si="108"/>
        <v/>
      </c>
      <c r="DN148" s="153" t="str">
        <f t="shared" si="109"/>
        <v/>
      </c>
      <c r="DO148" s="19" t="str">
        <f t="shared" si="110"/>
        <v/>
      </c>
      <c r="DP148" s="153" t="str">
        <f t="shared" si="111"/>
        <v/>
      </c>
      <c r="DQ148" s="19" t="str">
        <f t="shared" si="112"/>
        <v/>
      </c>
      <c r="DR148" s="153" t="str">
        <f t="shared" si="113"/>
        <v/>
      </c>
      <c r="DS148" s="19" t="str">
        <f t="shared" si="114"/>
        <v/>
      </c>
      <c r="DT148" s="153" t="str">
        <f t="shared" si="115"/>
        <v/>
      </c>
      <c r="DU148" s="19" t="str">
        <f t="shared" si="116"/>
        <v/>
      </c>
      <c r="DV148" s="153" t="str">
        <f t="shared" si="117"/>
        <v/>
      </c>
      <c r="DW148" s="19" t="str">
        <f t="shared" si="118"/>
        <v/>
      </c>
      <c r="DX148" s="153" t="str">
        <f t="shared" si="119"/>
        <v/>
      </c>
      <c r="DY148" s="19" t="str">
        <f t="shared" si="120"/>
        <v/>
      </c>
      <c r="DZ148" s="153" t="str">
        <f t="shared" si="121"/>
        <v/>
      </c>
      <c r="EA148" s="19" t="str">
        <f t="shared" si="122"/>
        <v/>
      </c>
      <c r="EB148" s="153" t="str">
        <f t="shared" si="123"/>
        <v/>
      </c>
      <c r="EC148" s="19" t="str">
        <f t="shared" si="124"/>
        <v/>
      </c>
      <c r="ED148" s="153" t="str">
        <f t="shared" si="125"/>
        <v/>
      </c>
      <c r="EE148" s="19" t="str">
        <f t="shared" si="126"/>
        <v/>
      </c>
      <c r="EF148" s="153" t="str">
        <f t="shared" si="127"/>
        <v/>
      </c>
      <c r="EG148" s="19" t="str">
        <f t="shared" si="128"/>
        <v/>
      </c>
      <c r="EH148" s="153" t="str">
        <f t="shared" si="129"/>
        <v/>
      </c>
      <c r="EI148" s="19" t="str">
        <f t="shared" si="130"/>
        <v/>
      </c>
      <c r="EJ148" s="153" t="str">
        <f t="shared" si="131"/>
        <v/>
      </c>
      <c r="EK148" s="19" t="str">
        <f t="shared" si="132"/>
        <v/>
      </c>
      <c r="EL148" s="153" t="str">
        <f t="shared" si="133"/>
        <v/>
      </c>
      <c r="EM148" s="19" t="str">
        <f t="shared" si="134"/>
        <v/>
      </c>
      <c r="EN148" s="153" t="str">
        <f t="shared" si="135"/>
        <v/>
      </c>
      <c r="EO148" s="19" t="str">
        <f t="shared" si="136"/>
        <v/>
      </c>
      <c r="EP148" s="153" t="str">
        <f t="shared" si="137"/>
        <v/>
      </c>
      <c r="EQ148" s="19" t="str">
        <f t="shared" si="138"/>
        <v/>
      </c>
      <c r="ER148" s="153" t="str">
        <f t="shared" si="139"/>
        <v/>
      </c>
      <c r="ES148" s="19" t="str">
        <f t="shared" si="140"/>
        <v/>
      </c>
      <c r="ET148" s="153" t="str">
        <f t="shared" si="141"/>
        <v/>
      </c>
    </row>
    <row r="149" spans="1:150" x14ac:dyDescent="0.25">
      <c r="A149" s="31"/>
      <c r="B149" s="91" t="str">
        <f t="shared" si="142"/>
        <v/>
      </c>
      <c r="C149" s="20" t="str">
        <f t="shared" si="102"/>
        <v/>
      </c>
      <c r="D149" s="97" t="str">
        <f t="shared" si="103"/>
        <v/>
      </c>
      <c r="E149" s="62" t="str">
        <f t="shared" si="143"/>
        <v/>
      </c>
      <c r="F149" s="31"/>
      <c r="G149" s="282"/>
      <c r="H149" s="283"/>
      <c r="I149" s="284"/>
      <c r="J149" s="285"/>
      <c r="K149" s="286"/>
      <c r="L149" s="287"/>
      <c r="M149" s="288"/>
      <c r="N149" s="287"/>
      <c r="O149" s="288"/>
      <c r="P149" s="287"/>
      <c r="Q149" s="288"/>
      <c r="R149" s="287"/>
      <c r="S149" s="288"/>
      <c r="T149" s="287"/>
      <c r="U149" s="288"/>
      <c r="V149" s="287"/>
      <c r="W149" s="288"/>
      <c r="X149" s="287"/>
      <c r="Y149" s="288"/>
      <c r="Z149" s="287"/>
      <c r="AA149" s="288"/>
      <c r="AB149" s="287"/>
      <c r="AC149" s="288"/>
      <c r="AD149" s="287"/>
      <c r="AE149" s="288"/>
      <c r="AF149" s="287"/>
      <c r="AG149" s="288"/>
      <c r="AH149" s="287"/>
      <c r="AI149" s="288"/>
      <c r="AJ149" s="287"/>
      <c r="AK149" s="288"/>
      <c r="AL149" s="287"/>
      <c r="AM149" s="288"/>
      <c r="AN149" s="287"/>
      <c r="AO149" s="288"/>
      <c r="AP149" s="287"/>
      <c r="AQ149" s="288"/>
      <c r="AR149" s="287"/>
      <c r="AS149" s="288"/>
      <c r="AT149" s="287"/>
      <c r="AU149" s="288"/>
      <c r="AV149" s="287"/>
      <c r="AW149" s="288"/>
      <c r="AX149" s="287"/>
      <c r="AY149" s="31"/>
      <c r="BA149" s="76" t="str">
        <f t="shared" si="144"/>
        <v/>
      </c>
      <c r="BC149" s="76" t="str">
        <f>IF('Stock List'!$K149="", "", 'Stock List'!$K149)</f>
        <v/>
      </c>
      <c r="BE149" s="106">
        <f>IFERROR(ROUND(((INDEX('Stock List'!$M$11:$M$1010, MATCH(L149, 'Stock List'!$K$11:$K$1010, 0))/INDEX('Stock List'!$L$11:$L$1010, MATCH(L149, 'Stock List'!$K$11:$K$1010, 0)))*K149), 2), 0)</f>
        <v>0</v>
      </c>
      <c r="BF149" s="20"/>
      <c r="BG149" s="20">
        <f>IFERROR(ROUND(((INDEX('Stock List'!$M$11:$M$1010, MATCH(N149, 'Stock List'!$K$11:$K$1010, 0))/INDEX('Stock List'!$L$11:$L$1010, MATCH(N149, 'Stock List'!$K$11:$K$1010, 0)))*M149), 2), 0)</f>
        <v>0</v>
      </c>
      <c r="BH149" s="20"/>
      <c r="BI149" s="20">
        <f>IFERROR(ROUND(((INDEX('Stock List'!$M$11:$M$1010, MATCH(P149, 'Stock List'!$K$11:$K$1010, 0))/INDEX('Stock List'!$L$11:$L$1010, MATCH(P149, 'Stock List'!$K$11:$K$1010, 0)))*O149), 2), 0)</f>
        <v>0</v>
      </c>
      <c r="BJ149" s="20"/>
      <c r="BK149" s="20">
        <f>IFERROR(ROUND(((INDEX('Stock List'!$M$11:$M$1010, MATCH(R149, 'Stock List'!$K$11:$K$1010, 0))/INDEX('Stock List'!$L$11:$L$1010, MATCH(R149, 'Stock List'!$K$11:$K$1010, 0)))*Q149), 2), 0)</f>
        <v>0</v>
      </c>
      <c r="BL149" s="20"/>
      <c r="BM149" s="20">
        <f>IFERROR(ROUND(((INDEX('Stock List'!$M$11:$M$1010, MATCH(T149, 'Stock List'!$K$11:$K$1010, 0))/INDEX('Stock List'!$L$11:$L$1010, MATCH(T149, 'Stock List'!$K$11:$K$1010, 0)))*S149), 2), 0)</f>
        <v>0</v>
      </c>
      <c r="BN149" s="20"/>
      <c r="BO149" s="20">
        <f>IFERROR(ROUND(((INDEX('Stock List'!$M$11:$M$1010, MATCH(V149, 'Stock List'!$K$11:$K$1010, 0))/INDEX('Stock List'!$L$11:$L$1010, MATCH(V149, 'Stock List'!$K$11:$K$1010, 0)))*U149), 2), 0)</f>
        <v>0</v>
      </c>
      <c r="BP149" s="20"/>
      <c r="BQ149" s="20">
        <f>IFERROR(ROUND(((INDEX('Stock List'!$M$11:$M$1010, MATCH(X149, 'Stock List'!$K$11:$K$1010, 0))/INDEX('Stock List'!$L$11:$L$1010, MATCH(X149, 'Stock List'!$K$11:$K$1010, 0)))*W149), 2), 0)</f>
        <v>0</v>
      </c>
      <c r="BR149" s="20"/>
      <c r="BS149" s="20">
        <f>IFERROR(ROUND(((INDEX('Stock List'!$M$11:$M$1010, MATCH(Z149, 'Stock List'!$K$11:$K$1010, 0))/INDEX('Stock List'!$L$11:$L$1010, MATCH(Z149, 'Stock List'!$K$11:$K$1010, 0)))*Y149), 2), 0)</f>
        <v>0</v>
      </c>
      <c r="BT149" s="20"/>
      <c r="BU149" s="20">
        <f>IFERROR(ROUND(((INDEX('Stock List'!$M$11:$M$1010, MATCH(AB149, 'Stock List'!$K$11:$K$1010, 0))/INDEX('Stock List'!$L$11:$L$1010, MATCH(AB149, 'Stock List'!$K$11:$K$1010, 0)))*AA149), 2), 0)</f>
        <v>0</v>
      </c>
      <c r="BV149" s="20"/>
      <c r="BW149" s="20">
        <f>IFERROR(ROUND(((INDEX('Stock List'!$M$11:$M$1010, MATCH(AD149, 'Stock List'!$K$11:$K$1010, 0))/INDEX('Stock List'!$L$11:$L$1010, MATCH(AD149, 'Stock List'!$K$11:$K$1010, 0)))*AC149), 2), 0)</f>
        <v>0</v>
      </c>
      <c r="BX149" s="20"/>
      <c r="BY149" s="20">
        <f>IFERROR(ROUND(((INDEX('Stock List'!$M$11:$M$1010, MATCH(AF149, 'Stock List'!$K$11:$K$1010, 0))/INDEX('Stock List'!$L$11:$L$1010, MATCH(AF149, 'Stock List'!$K$11:$K$1010, 0)))*AE149), 2), 0)</f>
        <v>0</v>
      </c>
      <c r="BZ149" s="20"/>
      <c r="CA149" s="20">
        <f>IFERROR(ROUND(((INDEX('Stock List'!$M$11:$M$1010, MATCH(AH149, 'Stock List'!$K$11:$K$1010, 0))/INDEX('Stock List'!$L$11:$L$1010, MATCH(AH149, 'Stock List'!$K$11:$K$1010, 0)))*AG149), 2), 0)</f>
        <v>0</v>
      </c>
      <c r="CB149" s="20"/>
      <c r="CC149" s="20">
        <f>IFERROR(ROUND(((INDEX('Stock List'!$M$11:$M$1010, MATCH(AJ149, 'Stock List'!$K$11:$K$1010, 0))/INDEX('Stock List'!$L$11:$L$1010, MATCH(AJ149, 'Stock List'!$K$11:$K$1010, 0)))*AI149), 2), 0)</f>
        <v>0</v>
      </c>
      <c r="CD149" s="20"/>
      <c r="CE149" s="20">
        <f>IFERROR(ROUND(((INDEX('Stock List'!$M$11:$M$1010, MATCH(AL149, 'Stock List'!$K$11:$K$1010, 0))/INDEX('Stock List'!$L$11:$L$1010, MATCH(AL149, 'Stock List'!$K$11:$K$1010, 0)))*AK149), 2), 0)</f>
        <v>0</v>
      </c>
      <c r="CF149" s="20"/>
      <c r="CG149" s="20">
        <f>IFERROR(ROUND(((INDEX('Stock List'!$M$11:$M$1010, MATCH(AN149, 'Stock List'!$K$11:$K$1010, 0))/INDEX('Stock List'!$L$11:$L$1010, MATCH(AN149, 'Stock List'!$K$11:$K$1010, 0)))*AM149), 2), 0)</f>
        <v>0</v>
      </c>
      <c r="CH149" s="20"/>
      <c r="CI149" s="20">
        <f>IFERROR(ROUND(((INDEX('Stock List'!$M$11:$M$1010, MATCH(AP149, 'Stock List'!$K$11:$K$1010, 0))/INDEX('Stock List'!$L$11:$L$1010, MATCH(AP149, 'Stock List'!$K$11:$K$1010, 0)))*AO149), 2), 0)</f>
        <v>0</v>
      </c>
      <c r="CJ149" s="20"/>
      <c r="CK149" s="20">
        <f>IFERROR(ROUND(((INDEX('Stock List'!$M$11:$M$1010, MATCH(AR149, 'Stock List'!$K$11:$K$1010, 0))/INDEX('Stock List'!$L$11:$L$1010, MATCH(AR149, 'Stock List'!$K$11:$K$1010, 0)))*AQ149), 2), 0)</f>
        <v>0</v>
      </c>
      <c r="CL149" s="20"/>
      <c r="CM149" s="20">
        <f>IFERROR(ROUND(((INDEX('Stock List'!$M$11:$M$1010, MATCH(AT149, 'Stock List'!$K$11:$K$1010, 0))/INDEX('Stock List'!$L$11:$L$1010, MATCH(AT149, 'Stock List'!$K$11:$K$1010, 0)))*AS149), 2), 0)</f>
        <v>0</v>
      </c>
      <c r="CN149" s="20"/>
      <c r="CO149" s="20">
        <f>IFERROR(ROUND(((INDEX('Stock List'!$M$11:$M$1010, MATCH(AV149, 'Stock List'!$K$11:$K$1010, 0))/INDEX('Stock List'!$L$11:$L$1010, MATCH(AV149, 'Stock List'!$K$11:$K$1010, 0)))*AU149), 2), 0)</f>
        <v>0</v>
      </c>
      <c r="CP149" s="20"/>
      <c r="CQ149" s="20">
        <f>IFERROR(ROUND(((INDEX('Stock List'!$M$11:$M$1010, MATCH(AX149, 'Stock List'!$K$11:$K$1010, 0))/INDEX('Stock List'!$L$11:$L$1010, MATCH(AX149, 'Stock List'!$K$11:$K$1010, 0)))*AW149), 2), 0)</f>
        <v>0</v>
      </c>
      <c r="CR149" s="22"/>
      <c r="CT149" s="106" t="str">
        <f t="shared" si="145"/>
        <v/>
      </c>
      <c r="CU149" s="22" t="str">
        <f t="shared" si="146"/>
        <v/>
      </c>
      <c r="CX149" s="106" t="str">
        <f t="shared" si="147"/>
        <v/>
      </c>
      <c r="CY149" s="20" t="str">
        <f t="shared" si="148"/>
        <v/>
      </c>
      <c r="CZ149" s="22" t="str">
        <f t="shared" si="149"/>
        <v/>
      </c>
      <c r="DB149" s="76" t="str">
        <f>IF($H149="", "", COUNTIF($G$11:$G$1010, "&gt;"&amp;$G149)+1+COUNTIF($G$11:$G149, $G149)-1)</f>
        <v/>
      </c>
      <c r="DC149" s="76" t="str">
        <f>IF($H149="", "", COUNTIF($CZ$11:$CZ$1010, "&gt;"&amp;$CZ149)+1+COUNTIF($CZ$11:$CZ149, $CZ149)-1)</f>
        <v/>
      </c>
      <c r="DE149" s="147" t="str">
        <f t="shared" si="150"/>
        <v/>
      </c>
      <c r="DF149" s="148"/>
      <c r="DG149" s="19" t="str">
        <f t="shared" si="151"/>
        <v/>
      </c>
      <c r="DH149" s="153" t="str">
        <f t="shared" si="152"/>
        <v/>
      </c>
      <c r="DI149" s="19" t="str">
        <f t="shared" si="104"/>
        <v/>
      </c>
      <c r="DJ149" s="153" t="str">
        <f t="shared" si="105"/>
        <v/>
      </c>
      <c r="DK149" s="19" t="str">
        <f t="shared" si="106"/>
        <v/>
      </c>
      <c r="DL149" s="153" t="str">
        <f t="shared" si="107"/>
        <v/>
      </c>
      <c r="DM149" s="19" t="str">
        <f t="shared" si="108"/>
        <v/>
      </c>
      <c r="DN149" s="153" t="str">
        <f t="shared" si="109"/>
        <v/>
      </c>
      <c r="DO149" s="19" t="str">
        <f t="shared" si="110"/>
        <v/>
      </c>
      <c r="DP149" s="153" t="str">
        <f t="shared" si="111"/>
        <v/>
      </c>
      <c r="DQ149" s="19" t="str">
        <f t="shared" si="112"/>
        <v/>
      </c>
      <c r="DR149" s="153" t="str">
        <f t="shared" si="113"/>
        <v/>
      </c>
      <c r="DS149" s="19" t="str">
        <f t="shared" si="114"/>
        <v/>
      </c>
      <c r="DT149" s="153" t="str">
        <f t="shared" si="115"/>
        <v/>
      </c>
      <c r="DU149" s="19" t="str">
        <f t="shared" si="116"/>
        <v/>
      </c>
      <c r="DV149" s="153" t="str">
        <f t="shared" si="117"/>
        <v/>
      </c>
      <c r="DW149" s="19" t="str">
        <f t="shared" si="118"/>
        <v/>
      </c>
      <c r="DX149" s="153" t="str">
        <f t="shared" si="119"/>
        <v/>
      </c>
      <c r="DY149" s="19" t="str">
        <f t="shared" si="120"/>
        <v/>
      </c>
      <c r="DZ149" s="153" t="str">
        <f t="shared" si="121"/>
        <v/>
      </c>
      <c r="EA149" s="19" t="str">
        <f t="shared" si="122"/>
        <v/>
      </c>
      <c r="EB149" s="153" t="str">
        <f t="shared" si="123"/>
        <v/>
      </c>
      <c r="EC149" s="19" t="str">
        <f t="shared" si="124"/>
        <v/>
      </c>
      <c r="ED149" s="153" t="str">
        <f t="shared" si="125"/>
        <v/>
      </c>
      <c r="EE149" s="19" t="str">
        <f t="shared" si="126"/>
        <v/>
      </c>
      <c r="EF149" s="153" t="str">
        <f t="shared" si="127"/>
        <v/>
      </c>
      <c r="EG149" s="19" t="str">
        <f t="shared" si="128"/>
        <v/>
      </c>
      <c r="EH149" s="153" t="str">
        <f t="shared" si="129"/>
        <v/>
      </c>
      <c r="EI149" s="19" t="str">
        <f t="shared" si="130"/>
        <v/>
      </c>
      <c r="EJ149" s="153" t="str">
        <f t="shared" si="131"/>
        <v/>
      </c>
      <c r="EK149" s="19" t="str">
        <f t="shared" si="132"/>
        <v/>
      </c>
      <c r="EL149" s="153" t="str">
        <f t="shared" si="133"/>
        <v/>
      </c>
      <c r="EM149" s="19" t="str">
        <f t="shared" si="134"/>
        <v/>
      </c>
      <c r="EN149" s="153" t="str">
        <f t="shared" si="135"/>
        <v/>
      </c>
      <c r="EO149" s="19" t="str">
        <f t="shared" si="136"/>
        <v/>
      </c>
      <c r="EP149" s="153" t="str">
        <f t="shared" si="137"/>
        <v/>
      </c>
      <c r="EQ149" s="19" t="str">
        <f t="shared" si="138"/>
        <v/>
      </c>
      <c r="ER149" s="153" t="str">
        <f t="shared" si="139"/>
        <v/>
      </c>
      <c r="ES149" s="19" t="str">
        <f t="shared" si="140"/>
        <v/>
      </c>
      <c r="ET149" s="153" t="str">
        <f t="shared" si="141"/>
        <v/>
      </c>
    </row>
    <row r="150" spans="1:150" x14ac:dyDescent="0.25">
      <c r="A150" s="31"/>
      <c r="B150" s="91" t="str">
        <f t="shared" si="142"/>
        <v/>
      </c>
      <c r="C150" s="20" t="str">
        <f t="shared" si="102"/>
        <v/>
      </c>
      <c r="D150" s="97" t="str">
        <f t="shared" si="103"/>
        <v/>
      </c>
      <c r="E150" s="62" t="str">
        <f t="shared" si="143"/>
        <v/>
      </c>
      <c r="F150" s="31"/>
      <c r="G150" s="282"/>
      <c r="H150" s="283"/>
      <c r="I150" s="284"/>
      <c r="J150" s="285"/>
      <c r="K150" s="286"/>
      <c r="L150" s="287"/>
      <c r="M150" s="288"/>
      <c r="N150" s="287"/>
      <c r="O150" s="288"/>
      <c r="P150" s="287"/>
      <c r="Q150" s="288"/>
      <c r="R150" s="287"/>
      <c r="S150" s="288"/>
      <c r="T150" s="287"/>
      <c r="U150" s="288"/>
      <c r="V150" s="287"/>
      <c r="W150" s="288"/>
      <c r="X150" s="287"/>
      <c r="Y150" s="288"/>
      <c r="Z150" s="287"/>
      <c r="AA150" s="288"/>
      <c r="AB150" s="287"/>
      <c r="AC150" s="288"/>
      <c r="AD150" s="287"/>
      <c r="AE150" s="288"/>
      <c r="AF150" s="287"/>
      <c r="AG150" s="288"/>
      <c r="AH150" s="287"/>
      <c r="AI150" s="288"/>
      <c r="AJ150" s="287"/>
      <c r="AK150" s="288"/>
      <c r="AL150" s="287"/>
      <c r="AM150" s="288"/>
      <c r="AN150" s="287"/>
      <c r="AO150" s="288"/>
      <c r="AP150" s="287"/>
      <c r="AQ150" s="288"/>
      <c r="AR150" s="287"/>
      <c r="AS150" s="288"/>
      <c r="AT150" s="287"/>
      <c r="AU150" s="288"/>
      <c r="AV150" s="287"/>
      <c r="AW150" s="288"/>
      <c r="AX150" s="287"/>
      <c r="AY150" s="31"/>
      <c r="BA150" s="76" t="str">
        <f t="shared" si="144"/>
        <v/>
      </c>
      <c r="BC150" s="76" t="str">
        <f>IF('Stock List'!$K150="", "", 'Stock List'!$K150)</f>
        <v/>
      </c>
      <c r="BE150" s="106">
        <f>IFERROR(ROUND(((INDEX('Stock List'!$M$11:$M$1010, MATCH(L150, 'Stock List'!$K$11:$K$1010, 0))/INDEX('Stock List'!$L$11:$L$1010, MATCH(L150, 'Stock List'!$K$11:$K$1010, 0)))*K150), 2), 0)</f>
        <v>0</v>
      </c>
      <c r="BF150" s="20"/>
      <c r="BG150" s="20">
        <f>IFERROR(ROUND(((INDEX('Stock List'!$M$11:$M$1010, MATCH(N150, 'Stock List'!$K$11:$K$1010, 0))/INDEX('Stock List'!$L$11:$L$1010, MATCH(N150, 'Stock List'!$K$11:$K$1010, 0)))*M150), 2), 0)</f>
        <v>0</v>
      </c>
      <c r="BH150" s="20"/>
      <c r="BI150" s="20">
        <f>IFERROR(ROUND(((INDEX('Stock List'!$M$11:$M$1010, MATCH(P150, 'Stock List'!$K$11:$K$1010, 0))/INDEX('Stock List'!$L$11:$L$1010, MATCH(P150, 'Stock List'!$K$11:$K$1010, 0)))*O150), 2), 0)</f>
        <v>0</v>
      </c>
      <c r="BJ150" s="20"/>
      <c r="BK150" s="20">
        <f>IFERROR(ROUND(((INDEX('Stock List'!$M$11:$M$1010, MATCH(R150, 'Stock List'!$K$11:$K$1010, 0))/INDEX('Stock List'!$L$11:$L$1010, MATCH(R150, 'Stock List'!$K$11:$K$1010, 0)))*Q150), 2), 0)</f>
        <v>0</v>
      </c>
      <c r="BL150" s="20"/>
      <c r="BM150" s="20">
        <f>IFERROR(ROUND(((INDEX('Stock List'!$M$11:$M$1010, MATCH(T150, 'Stock List'!$K$11:$K$1010, 0))/INDEX('Stock List'!$L$11:$L$1010, MATCH(T150, 'Stock List'!$K$11:$K$1010, 0)))*S150), 2), 0)</f>
        <v>0</v>
      </c>
      <c r="BN150" s="20"/>
      <c r="BO150" s="20">
        <f>IFERROR(ROUND(((INDEX('Stock List'!$M$11:$M$1010, MATCH(V150, 'Stock List'!$K$11:$K$1010, 0))/INDEX('Stock List'!$L$11:$L$1010, MATCH(V150, 'Stock List'!$K$11:$K$1010, 0)))*U150), 2), 0)</f>
        <v>0</v>
      </c>
      <c r="BP150" s="20"/>
      <c r="BQ150" s="20">
        <f>IFERROR(ROUND(((INDEX('Stock List'!$M$11:$M$1010, MATCH(X150, 'Stock List'!$K$11:$K$1010, 0))/INDEX('Stock List'!$L$11:$L$1010, MATCH(X150, 'Stock List'!$K$11:$K$1010, 0)))*W150), 2), 0)</f>
        <v>0</v>
      </c>
      <c r="BR150" s="20"/>
      <c r="BS150" s="20">
        <f>IFERROR(ROUND(((INDEX('Stock List'!$M$11:$M$1010, MATCH(Z150, 'Stock List'!$K$11:$K$1010, 0))/INDEX('Stock List'!$L$11:$L$1010, MATCH(Z150, 'Stock List'!$K$11:$K$1010, 0)))*Y150), 2), 0)</f>
        <v>0</v>
      </c>
      <c r="BT150" s="20"/>
      <c r="BU150" s="20">
        <f>IFERROR(ROUND(((INDEX('Stock List'!$M$11:$M$1010, MATCH(AB150, 'Stock List'!$K$11:$K$1010, 0))/INDEX('Stock List'!$L$11:$L$1010, MATCH(AB150, 'Stock List'!$K$11:$K$1010, 0)))*AA150), 2), 0)</f>
        <v>0</v>
      </c>
      <c r="BV150" s="20"/>
      <c r="BW150" s="20">
        <f>IFERROR(ROUND(((INDEX('Stock List'!$M$11:$M$1010, MATCH(AD150, 'Stock List'!$K$11:$K$1010, 0))/INDEX('Stock List'!$L$11:$L$1010, MATCH(AD150, 'Stock List'!$K$11:$K$1010, 0)))*AC150), 2), 0)</f>
        <v>0</v>
      </c>
      <c r="BX150" s="20"/>
      <c r="BY150" s="20">
        <f>IFERROR(ROUND(((INDEX('Stock List'!$M$11:$M$1010, MATCH(AF150, 'Stock List'!$K$11:$K$1010, 0))/INDEX('Stock List'!$L$11:$L$1010, MATCH(AF150, 'Stock List'!$K$11:$K$1010, 0)))*AE150), 2), 0)</f>
        <v>0</v>
      </c>
      <c r="BZ150" s="20"/>
      <c r="CA150" s="20">
        <f>IFERROR(ROUND(((INDEX('Stock List'!$M$11:$M$1010, MATCH(AH150, 'Stock List'!$K$11:$K$1010, 0))/INDEX('Stock List'!$L$11:$L$1010, MATCH(AH150, 'Stock List'!$K$11:$K$1010, 0)))*AG150), 2), 0)</f>
        <v>0</v>
      </c>
      <c r="CB150" s="20"/>
      <c r="CC150" s="20">
        <f>IFERROR(ROUND(((INDEX('Stock List'!$M$11:$M$1010, MATCH(AJ150, 'Stock List'!$K$11:$K$1010, 0))/INDEX('Stock List'!$L$11:$L$1010, MATCH(AJ150, 'Stock List'!$K$11:$K$1010, 0)))*AI150), 2), 0)</f>
        <v>0</v>
      </c>
      <c r="CD150" s="20"/>
      <c r="CE150" s="20">
        <f>IFERROR(ROUND(((INDEX('Stock List'!$M$11:$M$1010, MATCH(AL150, 'Stock List'!$K$11:$K$1010, 0))/INDEX('Stock List'!$L$11:$L$1010, MATCH(AL150, 'Stock List'!$K$11:$K$1010, 0)))*AK150), 2), 0)</f>
        <v>0</v>
      </c>
      <c r="CF150" s="20"/>
      <c r="CG150" s="20">
        <f>IFERROR(ROUND(((INDEX('Stock List'!$M$11:$M$1010, MATCH(AN150, 'Stock List'!$K$11:$K$1010, 0))/INDEX('Stock List'!$L$11:$L$1010, MATCH(AN150, 'Stock List'!$K$11:$K$1010, 0)))*AM150), 2), 0)</f>
        <v>0</v>
      </c>
      <c r="CH150" s="20"/>
      <c r="CI150" s="20">
        <f>IFERROR(ROUND(((INDEX('Stock List'!$M$11:$M$1010, MATCH(AP150, 'Stock List'!$K$11:$K$1010, 0))/INDEX('Stock List'!$L$11:$L$1010, MATCH(AP150, 'Stock List'!$K$11:$K$1010, 0)))*AO150), 2), 0)</f>
        <v>0</v>
      </c>
      <c r="CJ150" s="20"/>
      <c r="CK150" s="20">
        <f>IFERROR(ROUND(((INDEX('Stock List'!$M$11:$M$1010, MATCH(AR150, 'Stock List'!$K$11:$K$1010, 0))/INDEX('Stock List'!$L$11:$L$1010, MATCH(AR150, 'Stock List'!$K$11:$K$1010, 0)))*AQ150), 2), 0)</f>
        <v>0</v>
      </c>
      <c r="CL150" s="20"/>
      <c r="CM150" s="20">
        <f>IFERROR(ROUND(((INDEX('Stock List'!$M$11:$M$1010, MATCH(AT150, 'Stock List'!$K$11:$K$1010, 0))/INDEX('Stock List'!$L$11:$L$1010, MATCH(AT150, 'Stock List'!$K$11:$K$1010, 0)))*AS150), 2), 0)</f>
        <v>0</v>
      </c>
      <c r="CN150" s="20"/>
      <c r="CO150" s="20">
        <f>IFERROR(ROUND(((INDEX('Stock List'!$M$11:$M$1010, MATCH(AV150, 'Stock List'!$K$11:$K$1010, 0))/INDEX('Stock List'!$L$11:$L$1010, MATCH(AV150, 'Stock List'!$K$11:$K$1010, 0)))*AU150), 2), 0)</f>
        <v>0</v>
      </c>
      <c r="CP150" s="20"/>
      <c r="CQ150" s="20">
        <f>IFERROR(ROUND(((INDEX('Stock List'!$M$11:$M$1010, MATCH(AX150, 'Stock List'!$K$11:$K$1010, 0))/INDEX('Stock List'!$L$11:$L$1010, MATCH(AX150, 'Stock List'!$K$11:$K$1010, 0)))*AW150), 2), 0)</f>
        <v>0</v>
      </c>
      <c r="CR150" s="22"/>
      <c r="CT150" s="106" t="str">
        <f t="shared" si="145"/>
        <v/>
      </c>
      <c r="CU150" s="22" t="str">
        <f t="shared" si="146"/>
        <v/>
      </c>
      <c r="CX150" s="106" t="str">
        <f t="shared" si="147"/>
        <v/>
      </c>
      <c r="CY150" s="20" t="str">
        <f t="shared" si="148"/>
        <v/>
      </c>
      <c r="CZ150" s="22" t="str">
        <f t="shared" si="149"/>
        <v/>
      </c>
      <c r="DB150" s="76" t="str">
        <f>IF($H150="", "", COUNTIF($G$11:$G$1010, "&gt;"&amp;$G150)+1+COUNTIF($G$11:$G150, $G150)-1)</f>
        <v/>
      </c>
      <c r="DC150" s="76" t="str">
        <f>IF($H150="", "", COUNTIF($CZ$11:$CZ$1010, "&gt;"&amp;$CZ150)+1+COUNTIF($CZ$11:$CZ150, $CZ150)-1)</f>
        <v/>
      </c>
      <c r="DE150" s="147" t="str">
        <f t="shared" si="150"/>
        <v/>
      </c>
      <c r="DF150" s="148"/>
      <c r="DG150" s="19" t="str">
        <f t="shared" si="151"/>
        <v/>
      </c>
      <c r="DH150" s="153" t="str">
        <f t="shared" si="152"/>
        <v/>
      </c>
      <c r="DI150" s="19" t="str">
        <f t="shared" si="104"/>
        <v/>
      </c>
      <c r="DJ150" s="153" t="str">
        <f t="shared" si="105"/>
        <v/>
      </c>
      <c r="DK150" s="19" t="str">
        <f t="shared" si="106"/>
        <v/>
      </c>
      <c r="DL150" s="153" t="str">
        <f t="shared" si="107"/>
        <v/>
      </c>
      <c r="DM150" s="19" t="str">
        <f t="shared" si="108"/>
        <v/>
      </c>
      <c r="DN150" s="153" t="str">
        <f t="shared" si="109"/>
        <v/>
      </c>
      <c r="DO150" s="19" t="str">
        <f t="shared" si="110"/>
        <v/>
      </c>
      <c r="DP150" s="153" t="str">
        <f t="shared" si="111"/>
        <v/>
      </c>
      <c r="DQ150" s="19" t="str">
        <f t="shared" si="112"/>
        <v/>
      </c>
      <c r="DR150" s="153" t="str">
        <f t="shared" si="113"/>
        <v/>
      </c>
      <c r="DS150" s="19" t="str">
        <f t="shared" si="114"/>
        <v/>
      </c>
      <c r="DT150" s="153" t="str">
        <f t="shared" si="115"/>
        <v/>
      </c>
      <c r="DU150" s="19" t="str">
        <f t="shared" si="116"/>
        <v/>
      </c>
      <c r="DV150" s="153" t="str">
        <f t="shared" si="117"/>
        <v/>
      </c>
      <c r="DW150" s="19" t="str">
        <f t="shared" si="118"/>
        <v/>
      </c>
      <c r="DX150" s="153" t="str">
        <f t="shared" si="119"/>
        <v/>
      </c>
      <c r="DY150" s="19" t="str">
        <f t="shared" si="120"/>
        <v/>
      </c>
      <c r="DZ150" s="153" t="str">
        <f t="shared" si="121"/>
        <v/>
      </c>
      <c r="EA150" s="19" t="str">
        <f t="shared" si="122"/>
        <v/>
      </c>
      <c r="EB150" s="153" t="str">
        <f t="shared" si="123"/>
        <v/>
      </c>
      <c r="EC150" s="19" t="str">
        <f t="shared" si="124"/>
        <v/>
      </c>
      <c r="ED150" s="153" t="str">
        <f t="shared" si="125"/>
        <v/>
      </c>
      <c r="EE150" s="19" t="str">
        <f t="shared" si="126"/>
        <v/>
      </c>
      <c r="EF150" s="153" t="str">
        <f t="shared" si="127"/>
        <v/>
      </c>
      <c r="EG150" s="19" t="str">
        <f t="shared" si="128"/>
        <v/>
      </c>
      <c r="EH150" s="153" t="str">
        <f t="shared" si="129"/>
        <v/>
      </c>
      <c r="EI150" s="19" t="str">
        <f t="shared" si="130"/>
        <v/>
      </c>
      <c r="EJ150" s="153" t="str">
        <f t="shared" si="131"/>
        <v/>
      </c>
      <c r="EK150" s="19" t="str">
        <f t="shared" si="132"/>
        <v/>
      </c>
      <c r="EL150" s="153" t="str">
        <f t="shared" si="133"/>
        <v/>
      </c>
      <c r="EM150" s="19" t="str">
        <f t="shared" si="134"/>
        <v/>
      </c>
      <c r="EN150" s="153" t="str">
        <f t="shared" si="135"/>
        <v/>
      </c>
      <c r="EO150" s="19" t="str">
        <f t="shared" si="136"/>
        <v/>
      </c>
      <c r="EP150" s="153" t="str">
        <f t="shared" si="137"/>
        <v/>
      </c>
      <c r="EQ150" s="19" t="str">
        <f t="shared" si="138"/>
        <v/>
      </c>
      <c r="ER150" s="153" t="str">
        <f t="shared" si="139"/>
        <v/>
      </c>
      <c r="ES150" s="19" t="str">
        <f t="shared" si="140"/>
        <v/>
      </c>
      <c r="ET150" s="153" t="str">
        <f t="shared" si="141"/>
        <v/>
      </c>
    </row>
    <row r="151" spans="1:150" x14ac:dyDescent="0.25">
      <c r="A151" s="31"/>
      <c r="B151" s="91" t="str">
        <f t="shared" si="142"/>
        <v/>
      </c>
      <c r="C151" s="20" t="str">
        <f t="shared" si="102"/>
        <v/>
      </c>
      <c r="D151" s="97" t="str">
        <f t="shared" si="103"/>
        <v/>
      </c>
      <c r="E151" s="62" t="str">
        <f t="shared" si="143"/>
        <v/>
      </c>
      <c r="F151" s="31"/>
      <c r="G151" s="282"/>
      <c r="H151" s="283"/>
      <c r="I151" s="284"/>
      <c r="J151" s="285"/>
      <c r="K151" s="286"/>
      <c r="L151" s="287"/>
      <c r="M151" s="288"/>
      <c r="N151" s="287"/>
      <c r="O151" s="288"/>
      <c r="P151" s="287"/>
      <c r="Q151" s="288"/>
      <c r="R151" s="287"/>
      <c r="S151" s="288"/>
      <c r="T151" s="287"/>
      <c r="U151" s="288"/>
      <c r="V151" s="287"/>
      <c r="W151" s="288"/>
      <c r="X151" s="287"/>
      <c r="Y151" s="288"/>
      <c r="Z151" s="287"/>
      <c r="AA151" s="288"/>
      <c r="AB151" s="287"/>
      <c r="AC151" s="288"/>
      <c r="AD151" s="287"/>
      <c r="AE151" s="288"/>
      <c r="AF151" s="287"/>
      <c r="AG151" s="288"/>
      <c r="AH151" s="287"/>
      <c r="AI151" s="288"/>
      <c r="AJ151" s="287"/>
      <c r="AK151" s="288"/>
      <c r="AL151" s="287"/>
      <c r="AM151" s="288"/>
      <c r="AN151" s="287"/>
      <c r="AO151" s="288"/>
      <c r="AP151" s="287"/>
      <c r="AQ151" s="288"/>
      <c r="AR151" s="287"/>
      <c r="AS151" s="288"/>
      <c r="AT151" s="287"/>
      <c r="AU151" s="288"/>
      <c r="AV151" s="287"/>
      <c r="AW151" s="288"/>
      <c r="AX151" s="287"/>
      <c r="AY151" s="31"/>
      <c r="BA151" s="76" t="str">
        <f t="shared" si="144"/>
        <v/>
      </c>
      <c r="BC151" s="76" t="str">
        <f>IF('Stock List'!$K151="", "", 'Stock List'!$K151)</f>
        <v/>
      </c>
      <c r="BE151" s="106">
        <f>IFERROR(ROUND(((INDEX('Stock List'!$M$11:$M$1010, MATCH(L151, 'Stock List'!$K$11:$K$1010, 0))/INDEX('Stock List'!$L$11:$L$1010, MATCH(L151, 'Stock List'!$K$11:$K$1010, 0)))*K151), 2), 0)</f>
        <v>0</v>
      </c>
      <c r="BF151" s="20"/>
      <c r="BG151" s="20">
        <f>IFERROR(ROUND(((INDEX('Stock List'!$M$11:$M$1010, MATCH(N151, 'Stock List'!$K$11:$K$1010, 0))/INDEX('Stock List'!$L$11:$L$1010, MATCH(N151, 'Stock List'!$K$11:$K$1010, 0)))*M151), 2), 0)</f>
        <v>0</v>
      </c>
      <c r="BH151" s="20"/>
      <c r="BI151" s="20">
        <f>IFERROR(ROUND(((INDEX('Stock List'!$M$11:$M$1010, MATCH(P151, 'Stock List'!$K$11:$K$1010, 0))/INDEX('Stock List'!$L$11:$L$1010, MATCH(P151, 'Stock List'!$K$11:$K$1010, 0)))*O151), 2), 0)</f>
        <v>0</v>
      </c>
      <c r="BJ151" s="20"/>
      <c r="BK151" s="20">
        <f>IFERROR(ROUND(((INDEX('Stock List'!$M$11:$M$1010, MATCH(R151, 'Stock List'!$K$11:$K$1010, 0))/INDEX('Stock List'!$L$11:$L$1010, MATCH(R151, 'Stock List'!$K$11:$K$1010, 0)))*Q151), 2), 0)</f>
        <v>0</v>
      </c>
      <c r="BL151" s="20"/>
      <c r="BM151" s="20">
        <f>IFERROR(ROUND(((INDEX('Stock List'!$M$11:$M$1010, MATCH(T151, 'Stock List'!$K$11:$K$1010, 0))/INDEX('Stock List'!$L$11:$L$1010, MATCH(T151, 'Stock List'!$K$11:$K$1010, 0)))*S151), 2), 0)</f>
        <v>0</v>
      </c>
      <c r="BN151" s="20"/>
      <c r="BO151" s="20">
        <f>IFERROR(ROUND(((INDEX('Stock List'!$M$11:$M$1010, MATCH(V151, 'Stock List'!$K$11:$K$1010, 0))/INDEX('Stock List'!$L$11:$L$1010, MATCH(V151, 'Stock List'!$K$11:$K$1010, 0)))*U151), 2), 0)</f>
        <v>0</v>
      </c>
      <c r="BP151" s="20"/>
      <c r="BQ151" s="20">
        <f>IFERROR(ROUND(((INDEX('Stock List'!$M$11:$M$1010, MATCH(X151, 'Stock List'!$K$11:$K$1010, 0))/INDEX('Stock List'!$L$11:$L$1010, MATCH(X151, 'Stock List'!$K$11:$K$1010, 0)))*W151), 2), 0)</f>
        <v>0</v>
      </c>
      <c r="BR151" s="20"/>
      <c r="BS151" s="20">
        <f>IFERROR(ROUND(((INDEX('Stock List'!$M$11:$M$1010, MATCH(Z151, 'Stock List'!$K$11:$K$1010, 0))/INDEX('Stock List'!$L$11:$L$1010, MATCH(Z151, 'Stock List'!$K$11:$K$1010, 0)))*Y151), 2), 0)</f>
        <v>0</v>
      </c>
      <c r="BT151" s="20"/>
      <c r="BU151" s="20">
        <f>IFERROR(ROUND(((INDEX('Stock List'!$M$11:$M$1010, MATCH(AB151, 'Stock List'!$K$11:$K$1010, 0))/INDEX('Stock List'!$L$11:$L$1010, MATCH(AB151, 'Stock List'!$K$11:$K$1010, 0)))*AA151), 2), 0)</f>
        <v>0</v>
      </c>
      <c r="BV151" s="20"/>
      <c r="BW151" s="20">
        <f>IFERROR(ROUND(((INDEX('Stock List'!$M$11:$M$1010, MATCH(AD151, 'Stock List'!$K$11:$K$1010, 0))/INDEX('Stock List'!$L$11:$L$1010, MATCH(AD151, 'Stock List'!$K$11:$K$1010, 0)))*AC151), 2), 0)</f>
        <v>0</v>
      </c>
      <c r="BX151" s="20"/>
      <c r="BY151" s="20">
        <f>IFERROR(ROUND(((INDEX('Stock List'!$M$11:$M$1010, MATCH(AF151, 'Stock List'!$K$11:$K$1010, 0))/INDEX('Stock List'!$L$11:$L$1010, MATCH(AF151, 'Stock List'!$K$11:$K$1010, 0)))*AE151), 2), 0)</f>
        <v>0</v>
      </c>
      <c r="BZ151" s="20"/>
      <c r="CA151" s="20">
        <f>IFERROR(ROUND(((INDEX('Stock List'!$M$11:$M$1010, MATCH(AH151, 'Stock List'!$K$11:$K$1010, 0))/INDEX('Stock List'!$L$11:$L$1010, MATCH(AH151, 'Stock List'!$K$11:$K$1010, 0)))*AG151), 2), 0)</f>
        <v>0</v>
      </c>
      <c r="CB151" s="20"/>
      <c r="CC151" s="20">
        <f>IFERROR(ROUND(((INDEX('Stock List'!$M$11:$M$1010, MATCH(AJ151, 'Stock List'!$K$11:$K$1010, 0))/INDEX('Stock List'!$L$11:$L$1010, MATCH(AJ151, 'Stock List'!$K$11:$K$1010, 0)))*AI151), 2), 0)</f>
        <v>0</v>
      </c>
      <c r="CD151" s="20"/>
      <c r="CE151" s="20">
        <f>IFERROR(ROUND(((INDEX('Stock List'!$M$11:$M$1010, MATCH(AL151, 'Stock List'!$K$11:$K$1010, 0))/INDEX('Stock List'!$L$11:$L$1010, MATCH(AL151, 'Stock List'!$K$11:$K$1010, 0)))*AK151), 2), 0)</f>
        <v>0</v>
      </c>
      <c r="CF151" s="20"/>
      <c r="CG151" s="20">
        <f>IFERROR(ROUND(((INDEX('Stock List'!$M$11:$M$1010, MATCH(AN151, 'Stock List'!$K$11:$K$1010, 0))/INDEX('Stock List'!$L$11:$L$1010, MATCH(AN151, 'Stock List'!$K$11:$K$1010, 0)))*AM151), 2), 0)</f>
        <v>0</v>
      </c>
      <c r="CH151" s="20"/>
      <c r="CI151" s="20">
        <f>IFERROR(ROUND(((INDEX('Stock List'!$M$11:$M$1010, MATCH(AP151, 'Stock List'!$K$11:$K$1010, 0))/INDEX('Stock List'!$L$11:$L$1010, MATCH(AP151, 'Stock List'!$K$11:$K$1010, 0)))*AO151), 2), 0)</f>
        <v>0</v>
      </c>
      <c r="CJ151" s="20"/>
      <c r="CK151" s="20">
        <f>IFERROR(ROUND(((INDEX('Stock List'!$M$11:$M$1010, MATCH(AR151, 'Stock List'!$K$11:$K$1010, 0))/INDEX('Stock List'!$L$11:$L$1010, MATCH(AR151, 'Stock List'!$K$11:$K$1010, 0)))*AQ151), 2), 0)</f>
        <v>0</v>
      </c>
      <c r="CL151" s="20"/>
      <c r="CM151" s="20">
        <f>IFERROR(ROUND(((INDEX('Stock List'!$M$11:$M$1010, MATCH(AT151, 'Stock List'!$K$11:$K$1010, 0))/INDEX('Stock List'!$L$11:$L$1010, MATCH(AT151, 'Stock List'!$K$11:$K$1010, 0)))*AS151), 2), 0)</f>
        <v>0</v>
      </c>
      <c r="CN151" s="20"/>
      <c r="CO151" s="20">
        <f>IFERROR(ROUND(((INDEX('Stock List'!$M$11:$M$1010, MATCH(AV151, 'Stock List'!$K$11:$K$1010, 0))/INDEX('Stock List'!$L$11:$L$1010, MATCH(AV151, 'Stock List'!$K$11:$K$1010, 0)))*AU151), 2), 0)</f>
        <v>0</v>
      </c>
      <c r="CP151" s="20"/>
      <c r="CQ151" s="20">
        <f>IFERROR(ROUND(((INDEX('Stock List'!$M$11:$M$1010, MATCH(AX151, 'Stock List'!$K$11:$K$1010, 0))/INDEX('Stock List'!$L$11:$L$1010, MATCH(AX151, 'Stock List'!$K$11:$K$1010, 0)))*AW151), 2), 0)</f>
        <v>0</v>
      </c>
      <c r="CR151" s="22"/>
      <c r="CT151" s="106" t="str">
        <f t="shared" si="145"/>
        <v/>
      </c>
      <c r="CU151" s="22" t="str">
        <f t="shared" si="146"/>
        <v/>
      </c>
      <c r="CX151" s="106" t="str">
        <f t="shared" si="147"/>
        <v/>
      </c>
      <c r="CY151" s="20" t="str">
        <f t="shared" si="148"/>
        <v/>
      </c>
      <c r="CZ151" s="22" t="str">
        <f t="shared" si="149"/>
        <v/>
      </c>
      <c r="DB151" s="76" t="str">
        <f>IF($H151="", "", COUNTIF($G$11:$G$1010, "&gt;"&amp;$G151)+1+COUNTIF($G$11:$G151, $G151)-1)</f>
        <v/>
      </c>
      <c r="DC151" s="76" t="str">
        <f>IF($H151="", "", COUNTIF($CZ$11:$CZ$1010, "&gt;"&amp;$CZ151)+1+COUNTIF($CZ$11:$CZ151, $CZ151)-1)</f>
        <v/>
      </c>
      <c r="DE151" s="147" t="str">
        <f t="shared" si="150"/>
        <v/>
      </c>
      <c r="DF151" s="148"/>
      <c r="DG151" s="19" t="str">
        <f t="shared" si="151"/>
        <v/>
      </c>
      <c r="DH151" s="153" t="str">
        <f t="shared" si="152"/>
        <v/>
      </c>
      <c r="DI151" s="19" t="str">
        <f t="shared" si="104"/>
        <v/>
      </c>
      <c r="DJ151" s="153" t="str">
        <f t="shared" si="105"/>
        <v/>
      </c>
      <c r="DK151" s="19" t="str">
        <f t="shared" si="106"/>
        <v/>
      </c>
      <c r="DL151" s="153" t="str">
        <f t="shared" si="107"/>
        <v/>
      </c>
      <c r="DM151" s="19" t="str">
        <f t="shared" si="108"/>
        <v/>
      </c>
      <c r="DN151" s="153" t="str">
        <f t="shared" si="109"/>
        <v/>
      </c>
      <c r="DO151" s="19" t="str">
        <f t="shared" si="110"/>
        <v/>
      </c>
      <c r="DP151" s="153" t="str">
        <f t="shared" si="111"/>
        <v/>
      </c>
      <c r="DQ151" s="19" t="str">
        <f t="shared" si="112"/>
        <v/>
      </c>
      <c r="DR151" s="153" t="str">
        <f t="shared" si="113"/>
        <v/>
      </c>
      <c r="DS151" s="19" t="str">
        <f t="shared" si="114"/>
        <v/>
      </c>
      <c r="DT151" s="153" t="str">
        <f t="shared" si="115"/>
        <v/>
      </c>
      <c r="DU151" s="19" t="str">
        <f t="shared" si="116"/>
        <v/>
      </c>
      <c r="DV151" s="153" t="str">
        <f t="shared" si="117"/>
        <v/>
      </c>
      <c r="DW151" s="19" t="str">
        <f t="shared" si="118"/>
        <v/>
      </c>
      <c r="DX151" s="153" t="str">
        <f t="shared" si="119"/>
        <v/>
      </c>
      <c r="DY151" s="19" t="str">
        <f t="shared" si="120"/>
        <v/>
      </c>
      <c r="DZ151" s="153" t="str">
        <f t="shared" si="121"/>
        <v/>
      </c>
      <c r="EA151" s="19" t="str">
        <f t="shared" si="122"/>
        <v/>
      </c>
      <c r="EB151" s="153" t="str">
        <f t="shared" si="123"/>
        <v/>
      </c>
      <c r="EC151" s="19" t="str">
        <f t="shared" si="124"/>
        <v/>
      </c>
      <c r="ED151" s="153" t="str">
        <f t="shared" si="125"/>
        <v/>
      </c>
      <c r="EE151" s="19" t="str">
        <f t="shared" si="126"/>
        <v/>
      </c>
      <c r="EF151" s="153" t="str">
        <f t="shared" si="127"/>
        <v/>
      </c>
      <c r="EG151" s="19" t="str">
        <f t="shared" si="128"/>
        <v/>
      </c>
      <c r="EH151" s="153" t="str">
        <f t="shared" si="129"/>
        <v/>
      </c>
      <c r="EI151" s="19" t="str">
        <f t="shared" si="130"/>
        <v/>
      </c>
      <c r="EJ151" s="153" t="str">
        <f t="shared" si="131"/>
        <v/>
      </c>
      <c r="EK151" s="19" t="str">
        <f t="shared" si="132"/>
        <v/>
      </c>
      <c r="EL151" s="153" t="str">
        <f t="shared" si="133"/>
        <v/>
      </c>
      <c r="EM151" s="19" t="str">
        <f t="shared" si="134"/>
        <v/>
      </c>
      <c r="EN151" s="153" t="str">
        <f t="shared" si="135"/>
        <v/>
      </c>
      <c r="EO151" s="19" t="str">
        <f t="shared" si="136"/>
        <v/>
      </c>
      <c r="EP151" s="153" t="str">
        <f t="shared" si="137"/>
        <v/>
      </c>
      <c r="EQ151" s="19" t="str">
        <f t="shared" si="138"/>
        <v/>
      </c>
      <c r="ER151" s="153" t="str">
        <f t="shared" si="139"/>
        <v/>
      </c>
      <c r="ES151" s="19" t="str">
        <f t="shared" si="140"/>
        <v/>
      </c>
      <c r="ET151" s="153" t="str">
        <f t="shared" si="141"/>
        <v/>
      </c>
    </row>
    <row r="152" spans="1:150" x14ac:dyDescent="0.25">
      <c r="A152" s="31"/>
      <c r="B152" s="91" t="str">
        <f t="shared" si="142"/>
        <v/>
      </c>
      <c r="C152" s="20" t="str">
        <f t="shared" si="102"/>
        <v/>
      </c>
      <c r="D152" s="97" t="str">
        <f t="shared" si="103"/>
        <v/>
      </c>
      <c r="E152" s="62" t="str">
        <f t="shared" si="143"/>
        <v/>
      </c>
      <c r="F152" s="31"/>
      <c r="G152" s="282"/>
      <c r="H152" s="283"/>
      <c r="I152" s="284"/>
      <c r="J152" s="285"/>
      <c r="K152" s="286"/>
      <c r="L152" s="287"/>
      <c r="M152" s="288"/>
      <c r="N152" s="287"/>
      <c r="O152" s="288"/>
      <c r="P152" s="287"/>
      <c r="Q152" s="288"/>
      <c r="R152" s="287"/>
      <c r="S152" s="288"/>
      <c r="T152" s="287"/>
      <c r="U152" s="288"/>
      <c r="V152" s="287"/>
      <c r="W152" s="288"/>
      <c r="X152" s="287"/>
      <c r="Y152" s="288"/>
      <c r="Z152" s="287"/>
      <c r="AA152" s="288"/>
      <c r="AB152" s="287"/>
      <c r="AC152" s="288"/>
      <c r="AD152" s="287"/>
      <c r="AE152" s="288"/>
      <c r="AF152" s="287"/>
      <c r="AG152" s="288"/>
      <c r="AH152" s="287"/>
      <c r="AI152" s="288"/>
      <c r="AJ152" s="287"/>
      <c r="AK152" s="288"/>
      <c r="AL152" s="287"/>
      <c r="AM152" s="288"/>
      <c r="AN152" s="287"/>
      <c r="AO152" s="288"/>
      <c r="AP152" s="287"/>
      <c r="AQ152" s="288"/>
      <c r="AR152" s="287"/>
      <c r="AS152" s="288"/>
      <c r="AT152" s="287"/>
      <c r="AU152" s="288"/>
      <c r="AV152" s="287"/>
      <c r="AW152" s="288"/>
      <c r="AX152" s="287"/>
      <c r="AY152" s="31"/>
      <c r="BA152" s="76" t="str">
        <f t="shared" si="144"/>
        <v/>
      </c>
      <c r="BC152" s="76" t="str">
        <f>IF('Stock List'!$K152="", "", 'Stock List'!$K152)</f>
        <v/>
      </c>
      <c r="BE152" s="106">
        <f>IFERROR(ROUND(((INDEX('Stock List'!$M$11:$M$1010, MATCH(L152, 'Stock List'!$K$11:$K$1010, 0))/INDEX('Stock List'!$L$11:$L$1010, MATCH(L152, 'Stock List'!$K$11:$K$1010, 0)))*K152), 2), 0)</f>
        <v>0</v>
      </c>
      <c r="BF152" s="20"/>
      <c r="BG152" s="20">
        <f>IFERROR(ROUND(((INDEX('Stock List'!$M$11:$M$1010, MATCH(N152, 'Stock List'!$K$11:$K$1010, 0))/INDEX('Stock List'!$L$11:$L$1010, MATCH(N152, 'Stock List'!$K$11:$K$1010, 0)))*M152), 2), 0)</f>
        <v>0</v>
      </c>
      <c r="BH152" s="20"/>
      <c r="BI152" s="20">
        <f>IFERROR(ROUND(((INDEX('Stock List'!$M$11:$M$1010, MATCH(P152, 'Stock List'!$K$11:$K$1010, 0))/INDEX('Stock List'!$L$11:$L$1010, MATCH(P152, 'Stock List'!$K$11:$K$1010, 0)))*O152), 2), 0)</f>
        <v>0</v>
      </c>
      <c r="BJ152" s="20"/>
      <c r="BK152" s="20">
        <f>IFERROR(ROUND(((INDEX('Stock List'!$M$11:$M$1010, MATCH(R152, 'Stock List'!$K$11:$K$1010, 0))/INDEX('Stock List'!$L$11:$L$1010, MATCH(R152, 'Stock List'!$K$11:$K$1010, 0)))*Q152), 2), 0)</f>
        <v>0</v>
      </c>
      <c r="BL152" s="20"/>
      <c r="BM152" s="20">
        <f>IFERROR(ROUND(((INDEX('Stock List'!$M$11:$M$1010, MATCH(T152, 'Stock List'!$K$11:$K$1010, 0))/INDEX('Stock List'!$L$11:$L$1010, MATCH(T152, 'Stock List'!$K$11:$K$1010, 0)))*S152), 2), 0)</f>
        <v>0</v>
      </c>
      <c r="BN152" s="20"/>
      <c r="BO152" s="20">
        <f>IFERROR(ROUND(((INDEX('Stock List'!$M$11:$M$1010, MATCH(V152, 'Stock List'!$K$11:$K$1010, 0))/INDEX('Stock List'!$L$11:$L$1010, MATCH(V152, 'Stock List'!$K$11:$K$1010, 0)))*U152), 2), 0)</f>
        <v>0</v>
      </c>
      <c r="BP152" s="20"/>
      <c r="BQ152" s="20">
        <f>IFERROR(ROUND(((INDEX('Stock List'!$M$11:$M$1010, MATCH(X152, 'Stock List'!$K$11:$K$1010, 0))/INDEX('Stock List'!$L$11:$L$1010, MATCH(X152, 'Stock List'!$K$11:$K$1010, 0)))*W152), 2), 0)</f>
        <v>0</v>
      </c>
      <c r="BR152" s="20"/>
      <c r="BS152" s="20">
        <f>IFERROR(ROUND(((INDEX('Stock List'!$M$11:$M$1010, MATCH(Z152, 'Stock List'!$K$11:$K$1010, 0))/INDEX('Stock List'!$L$11:$L$1010, MATCH(Z152, 'Stock List'!$K$11:$K$1010, 0)))*Y152), 2), 0)</f>
        <v>0</v>
      </c>
      <c r="BT152" s="20"/>
      <c r="BU152" s="20">
        <f>IFERROR(ROUND(((INDEX('Stock List'!$M$11:$M$1010, MATCH(AB152, 'Stock List'!$K$11:$K$1010, 0))/INDEX('Stock List'!$L$11:$L$1010, MATCH(AB152, 'Stock List'!$K$11:$K$1010, 0)))*AA152), 2), 0)</f>
        <v>0</v>
      </c>
      <c r="BV152" s="20"/>
      <c r="BW152" s="20">
        <f>IFERROR(ROUND(((INDEX('Stock List'!$M$11:$M$1010, MATCH(AD152, 'Stock List'!$K$11:$K$1010, 0))/INDEX('Stock List'!$L$11:$L$1010, MATCH(AD152, 'Stock List'!$K$11:$K$1010, 0)))*AC152), 2), 0)</f>
        <v>0</v>
      </c>
      <c r="BX152" s="20"/>
      <c r="BY152" s="20">
        <f>IFERROR(ROUND(((INDEX('Stock List'!$M$11:$M$1010, MATCH(AF152, 'Stock List'!$K$11:$K$1010, 0))/INDEX('Stock List'!$L$11:$L$1010, MATCH(AF152, 'Stock List'!$K$11:$K$1010, 0)))*AE152), 2), 0)</f>
        <v>0</v>
      </c>
      <c r="BZ152" s="20"/>
      <c r="CA152" s="20">
        <f>IFERROR(ROUND(((INDEX('Stock List'!$M$11:$M$1010, MATCH(AH152, 'Stock List'!$K$11:$K$1010, 0))/INDEX('Stock List'!$L$11:$L$1010, MATCH(AH152, 'Stock List'!$K$11:$K$1010, 0)))*AG152), 2), 0)</f>
        <v>0</v>
      </c>
      <c r="CB152" s="20"/>
      <c r="CC152" s="20">
        <f>IFERROR(ROUND(((INDEX('Stock List'!$M$11:$M$1010, MATCH(AJ152, 'Stock List'!$K$11:$K$1010, 0))/INDEX('Stock List'!$L$11:$L$1010, MATCH(AJ152, 'Stock List'!$K$11:$K$1010, 0)))*AI152), 2), 0)</f>
        <v>0</v>
      </c>
      <c r="CD152" s="20"/>
      <c r="CE152" s="20">
        <f>IFERROR(ROUND(((INDEX('Stock List'!$M$11:$M$1010, MATCH(AL152, 'Stock List'!$K$11:$K$1010, 0))/INDEX('Stock List'!$L$11:$L$1010, MATCH(AL152, 'Stock List'!$K$11:$K$1010, 0)))*AK152), 2), 0)</f>
        <v>0</v>
      </c>
      <c r="CF152" s="20"/>
      <c r="CG152" s="20">
        <f>IFERROR(ROUND(((INDEX('Stock List'!$M$11:$M$1010, MATCH(AN152, 'Stock List'!$K$11:$K$1010, 0))/INDEX('Stock List'!$L$11:$L$1010, MATCH(AN152, 'Stock List'!$K$11:$K$1010, 0)))*AM152), 2), 0)</f>
        <v>0</v>
      </c>
      <c r="CH152" s="20"/>
      <c r="CI152" s="20">
        <f>IFERROR(ROUND(((INDEX('Stock List'!$M$11:$M$1010, MATCH(AP152, 'Stock List'!$K$11:$K$1010, 0))/INDEX('Stock List'!$L$11:$L$1010, MATCH(AP152, 'Stock List'!$K$11:$K$1010, 0)))*AO152), 2), 0)</f>
        <v>0</v>
      </c>
      <c r="CJ152" s="20"/>
      <c r="CK152" s="20">
        <f>IFERROR(ROUND(((INDEX('Stock List'!$M$11:$M$1010, MATCH(AR152, 'Stock List'!$K$11:$K$1010, 0))/INDEX('Stock List'!$L$11:$L$1010, MATCH(AR152, 'Stock List'!$K$11:$K$1010, 0)))*AQ152), 2), 0)</f>
        <v>0</v>
      </c>
      <c r="CL152" s="20"/>
      <c r="CM152" s="20">
        <f>IFERROR(ROUND(((INDEX('Stock List'!$M$11:$M$1010, MATCH(AT152, 'Stock List'!$K$11:$K$1010, 0))/INDEX('Stock List'!$L$11:$L$1010, MATCH(AT152, 'Stock List'!$K$11:$K$1010, 0)))*AS152), 2), 0)</f>
        <v>0</v>
      </c>
      <c r="CN152" s="20"/>
      <c r="CO152" s="20">
        <f>IFERROR(ROUND(((INDEX('Stock List'!$M$11:$M$1010, MATCH(AV152, 'Stock List'!$K$11:$K$1010, 0))/INDEX('Stock List'!$L$11:$L$1010, MATCH(AV152, 'Stock List'!$K$11:$K$1010, 0)))*AU152), 2), 0)</f>
        <v>0</v>
      </c>
      <c r="CP152" s="20"/>
      <c r="CQ152" s="20">
        <f>IFERROR(ROUND(((INDEX('Stock List'!$M$11:$M$1010, MATCH(AX152, 'Stock List'!$K$11:$K$1010, 0))/INDEX('Stock List'!$L$11:$L$1010, MATCH(AX152, 'Stock List'!$K$11:$K$1010, 0)))*AW152), 2), 0)</f>
        <v>0</v>
      </c>
      <c r="CR152" s="22"/>
      <c r="CT152" s="106" t="str">
        <f t="shared" si="145"/>
        <v/>
      </c>
      <c r="CU152" s="22" t="str">
        <f t="shared" si="146"/>
        <v/>
      </c>
      <c r="CX152" s="106" t="str">
        <f t="shared" si="147"/>
        <v/>
      </c>
      <c r="CY152" s="20" t="str">
        <f t="shared" si="148"/>
        <v/>
      </c>
      <c r="CZ152" s="22" t="str">
        <f t="shared" si="149"/>
        <v/>
      </c>
      <c r="DB152" s="76" t="str">
        <f>IF($H152="", "", COUNTIF($G$11:$G$1010, "&gt;"&amp;$G152)+1+COUNTIF($G$11:$G152, $G152)-1)</f>
        <v/>
      </c>
      <c r="DC152" s="76" t="str">
        <f>IF($H152="", "", COUNTIF($CZ$11:$CZ$1010, "&gt;"&amp;$CZ152)+1+COUNTIF($CZ$11:$CZ152, $CZ152)-1)</f>
        <v/>
      </c>
      <c r="DE152" s="147" t="str">
        <f t="shared" si="150"/>
        <v/>
      </c>
      <c r="DF152" s="148"/>
      <c r="DG152" s="19" t="str">
        <f t="shared" si="151"/>
        <v/>
      </c>
      <c r="DH152" s="153" t="str">
        <f t="shared" si="152"/>
        <v/>
      </c>
      <c r="DI152" s="19" t="str">
        <f t="shared" si="104"/>
        <v/>
      </c>
      <c r="DJ152" s="153" t="str">
        <f t="shared" si="105"/>
        <v/>
      </c>
      <c r="DK152" s="19" t="str">
        <f t="shared" si="106"/>
        <v/>
      </c>
      <c r="DL152" s="153" t="str">
        <f t="shared" si="107"/>
        <v/>
      </c>
      <c r="DM152" s="19" t="str">
        <f t="shared" si="108"/>
        <v/>
      </c>
      <c r="DN152" s="153" t="str">
        <f t="shared" si="109"/>
        <v/>
      </c>
      <c r="DO152" s="19" t="str">
        <f t="shared" si="110"/>
        <v/>
      </c>
      <c r="DP152" s="153" t="str">
        <f t="shared" si="111"/>
        <v/>
      </c>
      <c r="DQ152" s="19" t="str">
        <f t="shared" si="112"/>
        <v/>
      </c>
      <c r="DR152" s="153" t="str">
        <f t="shared" si="113"/>
        <v/>
      </c>
      <c r="DS152" s="19" t="str">
        <f t="shared" si="114"/>
        <v/>
      </c>
      <c r="DT152" s="153" t="str">
        <f t="shared" si="115"/>
        <v/>
      </c>
      <c r="DU152" s="19" t="str">
        <f t="shared" si="116"/>
        <v/>
      </c>
      <c r="DV152" s="153" t="str">
        <f t="shared" si="117"/>
        <v/>
      </c>
      <c r="DW152" s="19" t="str">
        <f t="shared" si="118"/>
        <v/>
      </c>
      <c r="DX152" s="153" t="str">
        <f t="shared" si="119"/>
        <v/>
      </c>
      <c r="DY152" s="19" t="str">
        <f t="shared" si="120"/>
        <v/>
      </c>
      <c r="DZ152" s="153" t="str">
        <f t="shared" si="121"/>
        <v/>
      </c>
      <c r="EA152" s="19" t="str">
        <f t="shared" si="122"/>
        <v/>
      </c>
      <c r="EB152" s="153" t="str">
        <f t="shared" si="123"/>
        <v/>
      </c>
      <c r="EC152" s="19" t="str">
        <f t="shared" si="124"/>
        <v/>
      </c>
      <c r="ED152" s="153" t="str">
        <f t="shared" si="125"/>
        <v/>
      </c>
      <c r="EE152" s="19" t="str">
        <f t="shared" si="126"/>
        <v/>
      </c>
      <c r="EF152" s="153" t="str">
        <f t="shared" si="127"/>
        <v/>
      </c>
      <c r="EG152" s="19" t="str">
        <f t="shared" si="128"/>
        <v/>
      </c>
      <c r="EH152" s="153" t="str">
        <f t="shared" si="129"/>
        <v/>
      </c>
      <c r="EI152" s="19" t="str">
        <f t="shared" si="130"/>
        <v/>
      </c>
      <c r="EJ152" s="153" t="str">
        <f t="shared" si="131"/>
        <v/>
      </c>
      <c r="EK152" s="19" t="str">
        <f t="shared" si="132"/>
        <v/>
      </c>
      <c r="EL152" s="153" t="str">
        <f t="shared" si="133"/>
        <v/>
      </c>
      <c r="EM152" s="19" t="str">
        <f t="shared" si="134"/>
        <v/>
      </c>
      <c r="EN152" s="153" t="str">
        <f t="shared" si="135"/>
        <v/>
      </c>
      <c r="EO152" s="19" t="str">
        <f t="shared" si="136"/>
        <v/>
      </c>
      <c r="EP152" s="153" t="str">
        <f t="shared" si="137"/>
        <v/>
      </c>
      <c r="EQ152" s="19" t="str">
        <f t="shared" si="138"/>
        <v/>
      </c>
      <c r="ER152" s="153" t="str">
        <f t="shared" si="139"/>
        <v/>
      </c>
      <c r="ES152" s="19" t="str">
        <f t="shared" si="140"/>
        <v/>
      </c>
      <c r="ET152" s="153" t="str">
        <f t="shared" si="141"/>
        <v/>
      </c>
    </row>
    <row r="153" spans="1:150" x14ac:dyDescent="0.25">
      <c r="A153" s="31"/>
      <c r="B153" s="91" t="str">
        <f t="shared" si="142"/>
        <v/>
      </c>
      <c r="C153" s="20" t="str">
        <f t="shared" si="102"/>
        <v/>
      </c>
      <c r="D153" s="97" t="str">
        <f t="shared" si="103"/>
        <v/>
      </c>
      <c r="E153" s="62" t="str">
        <f t="shared" si="143"/>
        <v/>
      </c>
      <c r="F153" s="31"/>
      <c r="G153" s="282"/>
      <c r="H153" s="283"/>
      <c r="I153" s="284"/>
      <c r="J153" s="285"/>
      <c r="K153" s="286"/>
      <c r="L153" s="287"/>
      <c r="M153" s="288"/>
      <c r="N153" s="287"/>
      <c r="O153" s="288"/>
      <c r="P153" s="287"/>
      <c r="Q153" s="288"/>
      <c r="R153" s="287"/>
      <c r="S153" s="288"/>
      <c r="T153" s="287"/>
      <c r="U153" s="288"/>
      <c r="V153" s="287"/>
      <c r="W153" s="288"/>
      <c r="X153" s="287"/>
      <c r="Y153" s="288"/>
      <c r="Z153" s="287"/>
      <c r="AA153" s="288"/>
      <c r="AB153" s="287"/>
      <c r="AC153" s="288"/>
      <c r="AD153" s="287"/>
      <c r="AE153" s="288"/>
      <c r="AF153" s="287"/>
      <c r="AG153" s="288"/>
      <c r="AH153" s="287"/>
      <c r="AI153" s="288"/>
      <c r="AJ153" s="287"/>
      <c r="AK153" s="288"/>
      <c r="AL153" s="287"/>
      <c r="AM153" s="288"/>
      <c r="AN153" s="287"/>
      <c r="AO153" s="288"/>
      <c r="AP153" s="287"/>
      <c r="AQ153" s="288"/>
      <c r="AR153" s="287"/>
      <c r="AS153" s="288"/>
      <c r="AT153" s="287"/>
      <c r="AU153" s="288"/>
      <c r="AV153" s="287"/>
      <c r="AW153" s="288"/>
      <c r="AX153" s="287"/>
      <c r="AY153" s="31"/>
      <c r="BA153" s="76" t="str">
        <f t="shared" si="144"/>
        <v/>
      </c>
      <c r="BC153" s="76" t="str">
        <f>IF('Stock List'!$K153="", "", 'Stock List'!$K153)</f>
        <v/>
      </c>
      <c r="BE153" s="106">
        <f>IFERROR(ROUND(((INDEX('Stock List'!$M$11:$M$1010, MATCH(L153, 'Stock List'!$K$11:$K$1010, 0))/INDEX('Stock List'!$L$11:$L$1010, MATCH(L153, 'Stock List'!$K$11:$K$1010, 0)))*K153), 2), 0)</f>
        <v>0</v>
      </c>
      <c r="BF153" s="20"/>
      <c r="BG153" s="20">
        <f>IFERROR(ROUND(((INDEX('Stock List'!$M$11:$M$1010, MATCH(N153, 'Stock List'!$K$11:$K$1010, 0))/INDEX('Stock List'!$L$11:$L$1010, MATCH(N153, 'Stock List'!$K$11:$K$1010, 0)))*M153), 2), 0)</f>
        <v>0</v>
      </c>
      <c r="BH153" s="20"/>
      <c r="BI153" s="20">
        <f>IFERROR(ROUND(((INDEX('Stock List'!$M$11:$M$1010, MATCH(P153, 'Stock List'!$K$11:$K$1010, 0))/INDEX('Stock List'!$L$11:$L$1010, MATCH(P153, 'Stock List'!$K$11:$K$1010, 0)))*O153), 2), 0)</f>
        <v>0</v>
      </c>
      <c r="BJ153" s="20"/>
      <c r="BK153" s="20">
        <f>IFERROR(ROUND(((INDEX('Stock List'!$M$11:$M$1010, MATCH(R153, 'Stock List'!$K$11:$K$1010, 0))/INDEX('Stock List'!$L$11:$L$1010, MATCH(R153, 'Stock List'!$K$11:$K$1010, 0)))*Q153), 2), 0)</f>
        <v>0</v>
      </c>
      <c r="BL153" s="20"/>
      <c r="BM153" s="20">
        <f>IFERROR(ROUND(((INDEX('Stock List'!$M$11:$M$1010, MATCH(T153, 'Stock List'!$K$11:$K$1010, 0))/INDEX('Stock List'!$L$11:$L$1010, MATCH(T153, 'Stock List'!$K$11:$K$1010, 0)))*S153), 2), 0)</f>
        <v>0</v>
      </c>
      <c r="BN153" s="20"/>
      <c r="BO153" s="20">
        <f>IFERROR(ROUND(((INDEX('Stock List'!$M$11:$M$1010, MATCH(V153, 'Stock List'!$K$11:$K$1010, 0))/INDEX('Stock List'!$L$11:$L$1010, MATCH(V153, 'Stock List'!$K$11:$K$1010, 0)))*U153), 2), 0)</f>
        <v>0</v>
      </c>
      <c r="BP153" s="20"/>
      <c r="BQ153" s="20">
        <f>IFERROR(ROUND(((INDEX('Stock List'!$M$11:$M$1010, MATCH(X153, 'Stock List'!$K$11:$K$1010, 0))/INDEX('Stock List'!$L$11:$L$1010, MATCH(X153, 'Stock List'!$K$11:$K$1010, 0)))*W153), 2), 0)</f>
        <v>0</v>
      </c>
      <c r="BR153" s="20"/>
      <c r="BS153" s="20">
        <f>IFERROR(ROUND(((INDEX('Stock List'!$M$11:$M$1010, MATCH(Z153, 'Stock List'!$K$11:$K$1010, 0))/INDEX('Stock List'!$L$11:$L$1010, MATCH(Z153, 'Stock List'!$K$11:$K$1010, 0)))*Y153), 2), 0)</f>
        <v>0</v>
      </c>
      <c r="BT153" s="20"/>
      <c r="BU153" s="20">
        <f>IFERROR(ROUND(((INDEX('Stock List'!$M$11:$M$1010, MATCH(AB153, 'Stock List'!$K$11:$K$1010, 0))/INDEX('Stock List'!$L$11:$L$1010, MATCH(AB153, 'Stock List'!$K$11:$K$1010, 0)))*AA153), 2), 0)</f>
        <v>0</v>
      </c>
      <c r="BV153" s="20"/>
      <c r="BW153" s="20">
        <f>IFERROR(ROUND(((INDEX('Stock List'!$M$11:$M$1010, MATCH(AD153, 'Stock List'!$K$11:$K$1010, 0))/INDEX('Stock List'!$L$11:$L$1010, MATCH(AD153, 'Stock List'!$K$11:$K$1010, 0)))*AC153), 2), 0)</f>
        <v>0</v>
      </c>
      <c r="BX153" s="20"/>
      <c r="BY153" s="20">
        <f>IFERROR(ROUND(((INDEX('Stock List'!$M$11:$M$1010, MATCH(AF153, 'Stock List'!$K$11:$K$1010, 0))/INDEX('Stock List'!$L$11:$L$1010, MATCH(AF153, 'Stock List'!$K$11:$K$1010, 0)))*AE153), 2), 0)</f>
        <v>0</v>
      </c>
      <c r="BZ153" s="20"/>
      <c r="CA153" s="20">
        <f>IFERROR(ROUND(((INDEX('Stock List'!$M$11:$M$1010, MATCH(AH153, 'Stock List'!$K$11:$K$1010, 0))/INDEX('Stock List'!$L$11:$L$1010, MATCH(AH153, 'Stock List'!$K$11:$K$1010, 0)))*AG153), 2), 0)</f>
        <v>0</v>
      </c>
      <c r="CB153" s="20"/>
      <c r="CC153" s="20">
        <f>IFERROR(ROUND(((INDEX('Stock List'!$M$11:$M$1010, MATCH(AJ153, 'Stock List'!$K$11:$K$1010, 0))/INDEX('Stock List'!$L$11:$L$1010, MATCH(AJ153, 'Stock List'!$K$11:$K$1010, 0)))*AI153), 2), 0)</f>
        <v>0</v>
      </c>
      <c r="CD153" s="20"/>
      <c r="CE153" s="20">
        <f>IFERROR(ROUND(((INDEX('Stock List'!$M$11:$M$1010, MATCH(AL153, 'Stock List'!$K$11:$K$1010, 0))/INDEX('Stock List'!$L$11:$L$1010, MATCH(AL153, 'Stock List'!$K$11:$K$1010, 0)))*AK153), 2), 0)</f>
        <v>0</v>
      </c>
      <c r="CF153" s="20"/>
      <c r="CG153" s="20">
        <f>IFERROR(ROUND(((INDEX('Stock List'!$M$11:$M$1010, MATCH(AN153, 'Stock List'!$K$11:$K$1010, 0))/INDEX('Stock List'!$L$11:$L$1010, MATCH(AN153, 'Stock List'!$K$11:$K$1010, 0)))*AM153), 2), 0)</f>
        <v>0</v>
      </c>
      <c r="CH153" s="20"/>
      <c r="CI153" s="20">
        <f>IFERROR(ROUND(((INDEX('Stock List'!$M$11:$M$1010, MATCH(AP153, 'Stock List'!$K$11:$K$1010, 0))/INDEX('Stock List'!$L$11:$L$1010, MATCH(AP153, 'Stock List'!$K$11:$K$1010, 0)))*AO153), 2), 0)</f>
        <v>0</v>
      </c>
      <c r="CJ153" s="20"/>
      <c r="CK153" s="20">
        <f>IFERROR(ROUND(((INDEX('Stock List'!$M$11:$M$1010, MATCH(AR153, 'Stock List'!$K$11:$K$1010, 0))/INDEX('Stock List'!$L$11:$L$1010, MATCH(AR153, 'Stock List'!$K$11:$K$1010, 0)))*AQ153), 2), 0)</f>
        <v>0</v>
      </c>
      <c r="CL153" s="20"/>
      <c r="CM153" s="20">
        <f>IFERROR(ROUND(((INDEX('Stock List'!$M$11:$M$1010, MATCH(AT153, 'Stock List'!$K$11:$K$1010, 0))/INDEX('Stock List'!$L$11:$L$1010, MATCH(AT153, 'Stock List'!$K$11:$K$1010, 0)))*AS153), 2), 0)</f>
        <v>0</v>
      </c>
      <c r="CN153" s="20"/>
      <c r="CO153" s="20">
        <f>IFERROR(ROUND(((INDEX('Stock List'!$M$11:$M$1010, MATCH(AV153, 'Stock List'!$K$11:$K$1010, 0))/INDEX('Stock List'!$L$11:$L$1010, MATCH(AV153, 'Stock List'!$K$11:$K$1010, 0)))*AU153), 2), 0)</f>
        <v>0</v>
      </c>
      <c r="CP153" s="20"/>
      <c r="CQ153" s="20">
        <f>IFERROR(ROUND(((INDEX('Stock List'!$M$11:$M$1010, MATCH(AX153, 'Stock List'!$K$11:$K$1010, 0))/INDEX('Stock List'!$L$11:$L$1010, MATCH(AX153, 'Stock List'!$K$11:$K$1010, 0)))*AW153), 2), 0)</f>
        <v>0</v>
      </c>
      <c r="CR153" s="22"/>
      <c r="CT153" s="106" t="str">
        <f t="shared" si="145"/>
        <v/>
      </c>
      <c r="CU153" s="22" t="str">
        <f t="shared" si="146"/>
        <v/>
      </c>
      <c r="CX153" s="106" t="str">
        <f t="shared" si="147"/>
        <v/>
      </c>
      <c r="CY153" s="20" t="str">
        <f t="shared" si="148"/>
        <v/>
      </c>
      <c r="CZ153" s="22" t="str">
        <f t="shared" si="149"/>
        <v/>
      </c>
      <c r="DB153" s="76" t="str">
        <f>IF($H153="", "", COUNTIF($G$11:$G$1010, "&gt;"&amp;$G153)+1+COUNTIF($G$11:$G153, $G153)-1)</f>
        <v/>
      </c>
      <c r="DC153" s="76" t="str">
        <f>IF($H153="", "", COUNTIF($CZ$11:$CZ$1010, "&gt;"&amp;$CZ153)+1+COUNTIF($CZ$11:$CZ153, $CZ153)-1)</f>
        <v/>
      </c>
      <c r="DE153" s="147" t="str">
        <f t="shared" si="150"/>
        <v/>
      </c>
      <c r="DF153" s="148"/>
      <c r="DG153" s="19" t="str">
        <f t="shared" si="151"/>
        <v/>
      </c>
      <c r="DH153" s="153" t="str">
        <f t="shared" si="152"/>
        <v/>
      </c>
      <c r="DI153" s="19" t="str">
        <f t="shared" si="104"/>
        <v/>
      </c>
      <c r="DJ153" s="153" t="str">
        <f t="shared" si="105"/>
        <v/>
      </c>
      <c r="DK153" s="19" t="str">
        <f t="shared" si="106"/>
        <v/>
      </c>
      <c r="DL153" s="153" t="str">
        <f t="shared" si="107"/>
        <v/>
      </c>
      <c r="DM153" s="19" t="str">
        <f t="shared" si="108"/>
        <v/>
      </c>
      <c r="DN153" s="153" t="str">
        <f t="shared" si="109"/>
        <v/>
      </c>
      <c r="DO153" s="19" t="str">
        <f t="shared" si="110"/>
        <v/>
      </c>
      <c r="DP153" s="153" t="str">
        <f t="shared" si="111"/>
        <v/>
      </c>
      <c r="DQ153" s="19" t="str">
        <f t="shared" si="112"/>
        <v/>
      </c>
      <c r="DR153" s="153" t="str">
        <f t="shared" si="113"/>
        <v/>
      </c>
      <c r="DS153" s="19" t="str">
        <f t="shared" si="114"/>
        <v/>
      </c>
      <c r="DT153" s="153" t="str">
        <f t="shared" si="115"/>
        <v/>
      </c>
      <c r="DU153" s="19" t="str">
        <f t="shared" si="116"/>
        <v/>
      </c>
      <c r="DV153" s="153" t="str">
        <f t="shared" si="117"/>
        <v/>
      </c>
      <c r="DW153" s="19" t="str">
        <f t="shared" si="118"/>
        <v/>
      </c>
      <c r="DX153" s="153" t="str">
        <f t="shared" si="119"/>
        <v/>
      </c>
      <c r="DY153" s="19" t="str">
        <f t="shared" si="120"/>
        <v/>
      </c>
      <c r="DZ153" s="153" t="str">
        <f t="shared" si="121"/>
        <v/>
      </c>
      <c r="EA153" s="19" t="str">
        <f t="shared" si="122"/>
        <v/>
      </c>
      <c r="EB153" s="153" t="str">
        <f t="shared" si="123"/>
        <v/>
      </c>
      <c r="EC153" s="19" t="str">
        <f t="shared" si="124"/>
        <v/>
      </c>
      <c r="ED153" s="153" t="str">
        <f t="shared" si="125"/>
        <v/>
      </c>
      <c r="EE153" s="19" t="str">
        <f t="shared" si="126"/>
        <v/>
      </c>
      <c r="EF153" s="153" t="str">
        <f t="shared" si="127"/>
        <v/>
      </c>
      <c r="EG153" s="19" t="str">
        <f t="shared" si="128"/>
        <v/>
      </c>
      <c r="EH153" s="153" t="str">
        <f t="shared" si="129"/>
        <v/>
      </c>
      <c r="EI153" s="19" t="str">
        <f t="shared" si="130"/>
        <v/>
      </c>
      <c r="EJ153" s="153" t="str">
        <f t="shared" si="131"/>
        <v/>
      </c>
      <c r="EK153" s="19" t="str">
        <f t="shared" si="132"/>
        <v/>
      </c>
      <c r="EL153" s="153" t="str">
        <f t="shared" si="133"/>
        <v/>
      </c>
      <c r="EM153" s="19" t="str">
        <f t="shared" si="134"/>
        <v/>
      </c>
      <c r="EN153" s="153" t="str">
        <f t="shared" si="135"/>
        <v/>
      </c>
      <c r="EO153" s="19" t="str">
        <f t="shared" si="136"/>
        <v/>
      </c>
      <c r="EP153" s="153" t="str">
        <f t="shared" si="137"/>
        <v/>
      </c>
      <c r="EQ153" s="19" t="str">
        <f t="shared" si="138"/>
        <v/>
      </c>
      <c r="ER153" s="153" t="str">
        <f t="shared" si="139"/>
        <v/>
      </c>
      <c r="ES153" s="19" t="str">
        <f t="shared" si="140"/>
        <v/>
      </c>
      <c r="ET153" s="153" t="str">
        <f t="shared" si="141"/>
        <v/>
      </c>
    </row>
    <row r="154" spans="1:150" x14ac:dyDescent="0.25">
      <c r="A154" s="31"/>
      <c r="B154" s="91" t="str">
        <f t="shared" si="142"/>
        <v/>
      </c>
      <c r="C154" s="20" t="str">
        <f t="shared" si="102"/>
        <v/>
      </c>
      <c r="D154" s="97" t="str">
        <f t="shared" si="103"/>
        <v/>
      </c>
      <c r="E154" s="62" t="str">
        <f t="shared" si="143"/>
        <v/>
      </c>
      <c r="F154" s="31"/>
      <c r="G154" s="282"/>
      <c r="H154" s="283"/>
      <c r="I154" s="284"/>
      <c r="J154" s="285"/>
      <c r="K154" s="286"/>
      <c r="L154" s="287"/>
      <c r="M154" s="288"/>
      <c r="N154" s="287"/>
      <c r="O154" s="288"/>
      <c r="P154" s="287"/>
      <c r="Q154" s="288"/>
      <c r="R154" s="287"/>
      <c r="S154" s="288"/>
      <c r="T154" s="287"/>
      <c r="U154" s="288"/>
      <c r="V154" s="287"/>
      <c r="W154" s="288"/>
      <c r="X154" s="287"/>
      <c r="Y154" s="288"/>
      <c r="Z154" s="287"/>
      <c r="AA154" s="288"/>
      <c r="AB154" s="287"/>
      <c r="AC154" s="288"/>
      <c r="AD154" s="287"/>
      <c r="AE154" s="288"/>
      <c r="AF154" s="287"/>
      <c r="AG154" s="288"/>
      <c r="AH154" s="287"/>
      <c r="AI154" s="288"/>
      <c r="AJ154" s="287"/>
      <c r="AK154" s="288"/>
      <c r="AL154" s="287"/>
      <c r="AM154" s="288"/>
      <c r="AN154" s="287"/>
      <c r="AO154" s="288"/>
      <c r="AP154" s="287"/>
      <c r="AQ154" s="288"/>
      <c r="AR154" s="287"/>
      <c r="AS154" s="288"/>
      <c r="AT154" s="287"/>
      <c r="AU154" s="288"/>
      <c r="AV154" s="287"/>
      <c r="AW154" s="288"/>
      <c r="AX154" s="287"/>
      <c r="AY154" s="31"/>
      <c r="BA154" s="76" t="str">
        <f t="shared" si="144"/>
        <v/>
      </c>
      <c r="BC154" s="76" t="str">
        <f>IF('Stock List'!$K154="", "", 'Stock List'!$K154)</f>
        <v/>
      </c>
      <c r="BE154" s="106">
        <f>IFERROR(ROUND(((INDEX('Stock List'!$M$11:$M$1010, MATCH(L154, 'Stock List'!$K$11:$K$1010, 0))/INDEX('Stock List'!$L$11:$L$1010, MATCH(L154, 'Stock List'!$K$11:$K$1010, 0)))*K154), 2), 0)</f>
        <v>0</v>
      </c>
      <c r="BF154" s="20"/>
      <c r="BG154" s="20">
        <f>IFERROR(ROUND(((INDEX('Stock List'!$M$11:$M$1010, MATCH(N154, 'Stock List'!$K$11:$K$1010, 0))/INDEX('Stock List'!$L$11:$L$1010, MATCH(N154, 'Stock List'!$K$11:$K$1010, 0)))*M154), 2), 0)</f>
        <v>0</v>
      </c>
      <c r="BH154" s="20"/>
      <c r="BI154" s="20">
        <f>IFERROR(ROUND(((INDEX('Stock List'!$M$11:$M$1010, MATCH(P154, 'Stock List'!$K$11:$K$1010, 0))/INDEX('Stock List'!$L$11:$L$1010, MATCH(P154, 'Stock List'!$K$11:$K$1010, 0)))*O154), 2), 0)</f>
        <v>0</v>
      </c>
      <c r="BJ154" s="20"/>
      <c r="BK154" s="20">
        <f>IFERROR(ROUND(((INDEX('Stock List'!$M$11:$M$1010, MATCH(R154, 'Stock List'!$K$11:$K$1010, 0))/INDEX('Stock List'!$L$11:$L$1010, MATCH(R154, 'Stock List'!$K$11:$K$1010, 0)))*Q154), 2), 0)</f>
        <v>0</v>
      </c>
      <c r="BL154" s="20"/>
      <c r="BM154" s="20">
        <f>IFERROR(ROUND(((INDEX('Stock List'!$M$11:$M$1010, MATCH(T154, 'Stock List'!$K$11:$K$1010, 0))/INDEX('Stock List'!$L$11:$L$1010, MATCH(T154, 'Stock List'!$K$11:$K$1010, 0)))*S154), 2), 0)</f>
        <v>0</v>
      </c>
      <c r="BN154" s="20"/>
      <c r="BO154" s="20">
        <f>IFERROR(ROUND(((INDEX('Stock List'!$M$11:$M$1010, MATCH(V154, 'Stock List'!$K$11:$K$1010, 0))/INDEX('Stock List'!$L$11:$L$1010, MATCH(V154, 'Stock List'!$K$11:$K$1010, 0)))*U154), 2), 0)</f>
        <v>0</v>
      </c>
      <c r="BP154" s="20"/>
      <c r="BQ154" s="20">
        <f>IFERROR(ROUND(((INDEX('Stock List'!$M$11:$M$1010, MATCH(X154, 'Stock List'!$K$11:$K$1010, 0))/INDEX('Stock List'!$L$11:$L$1010, MATCH(X154, 'Stock List'!$K$11:$K$1010, 0)))*W154), 2), 0)</f>
        <v>0</v>
      </c>
      <c r="BR154" s="20"/>
      <c r="BS154" s="20">
        <f>IFERROR(ROUND(((INDEX('Stock List'!$M$11:$M$1010, MATCH(Z154, 'Stock List'!$K$11:$K$1010, 0))/INDEX('Stock List'!$L$11:$L$1010, MATCH(Z154, 'Stock List'!$K$11:$K$1010, 0)))*Y154), 2), 0)</f>
        <v>0</v>
      </c>
      <c r="BT154" s="20"/>
      <c r="BU154" s="20">
        <f>IFERROR(ROUND(((INDEX('Stock List'!$M$11:$M$1010, MATCH(AB154, 'Stock List'!$K$11:$K$1010, 0))/INDEX('Stock List'!$L$11:$L$1010, MATCH(AB154, 'Stock List'!$K$11:$K$1010, 0)))*AA154), 2), 0)</f>
        <v>0</v>
      </c>
      <c r="BV154" s="20"/>
      <c r="BW154" s="20">
        <f>IFERROR(ROUND(((INDEX('Stock List'!$M$11:$M$1010, MATCH(AD154, 'Stock List'!$K$11:$K$1010, 0))/INDEX('Stock List'!$L$11:$L$1010, MATCH(AD154, 'Stock List'!$K$11:$K$1010, 0)))*AC154), 2), 0)</f>
        <v>0</v>
      </c>
      <c r="BX154" s="20"/>
      <c r="BY154" s="20">
        <f>IFERROR(ROUND(((INDEX('Stock List'!$M$11:$M$1010, MATCH(AF154, 'Stock List'!$K$11:$K$1010, 0))/INDEX('Stock List'!$L$11:$L$1010, MATCH(AF154, 'Stock List'!$K$11:$K$1010, 0)))*AE154), 2), 0)</f>
        <v>0</v>
      </c>
      <c r="BZ154" s="20"/>
      <c r="CA154" s="20">
        <f>IFERROR(ROUND(((INDEX('Stock List'!$M$11:$M$1010, MATCH(AH154, 'Stock List'!$K$11:$K$1010, 0))/INDEX('Stock List'!$L$11:$L$1010, MATCH(AH154, 'Stock List'!$K$11:$K$1010, 0)))*AG154), 2), 0)</f>
        <v>0</v>
      </c>
      <c r="CB154" s="20"/>
      <c r="CC154" s="20">
        <f>IFERROR(ROUND(((INDEX('Stock List'!$M$11:$M$1010, MATCH(AJ154, 'Stock List'!$K$11:$K$1010, 0))/INDEX('Stock List'!$L$11:$L$1010, MATCH(AJ154, 'Stock List'!$K$11:$K$1010, 0)))*AI154), 2), 0)</f>
        <v>0</v>
      </c>
      <c r="CD154" s="20"/>
      <c r="CE154" s="20">
        <f>IFERROR(ROUND(((INDEX('Stock List'!$M$11:$M$1010, MATCH(AL154, 'Stock List'!$K$11:$K$1010, 0))/INDEX('Stock List'!$L$11:$L$1010, MATCH(AL154, 'Stock List'!$K$11:$K$1010, 0)))*AK154), 2), 0)</f>
        <v>0</v>
      </c>
      <c r="CF154" s="20"/>
      <c r="CG154" s="20">
        <f>IFERROR(ROUND(((INDEX('Stock List'!$M$11:$M$1010, MATCH(AN154, 'Stock List'!$K$11:$K$1010, 0))/INDEX('Stock List'!$L$11:$L$1010, MATCH(AN154, 'Stock List'!$K$11:$K$1010, 0)))*AM154), 2), 0)</f>
        <v>0</v>
      </c>
      <c r="CH154" s="20"/>
      <c r="CI154" s="20">
        <f>IFERROR(ROUND(((INDEX('Stock List'!$M$11:$M$1010, MATCH(AP154, 'Stock List'!$K$11:$K$1010, 0))/INDEX('Stock List'!$L$11:$L$1010, MATCH(AP154, 'Stock List'!$K$11:$K$1010, 0)))*AO154), 2), 0)</f>
        <v>0</v>
      </c>
      <c r="CJ154" s="20"/>
      <c r="CK154" s="20">
        <f>IFERROR(ROUND(((INDEX('Stock List'!$M$11:$M$1010, MATCH(AR154, 'Stock List'!$K$11:$K$1010, 0))/INDEX('Stock List'!$L$11:$L$1010, MATCH(AR154, 'Stock List'!$K$11:$K$1010, 0)))*AQ154), 2), 0)</f>
        <v>0</v>
      </c>
      <c r="CL154" s="20"/>
      <c r="CM154" s="20">
        <f>IFERROR(ROUND(((INDEX('Stock List'!$M$11:$M$1010, MATCH(AT154, 'Stock List'!$K$11:$K$1010, 0))/INDEX('Stock List'!$L$11:$L$1010, MATCH(AT154, 'Stock List'!$K$11:$K$1010, 0)))*AS154), 2), 0)</f>
        <v>0</v>
      </c>
      <c r="CN154" s="20"/>
      <c r="CO154" s="20">
        <f>IFERROR(ROUND(((INDEX('Stock List'!$M$11:$M$1010, MATCH(AV154, 'Stock List'!$K$11:$K$1010, 0))/INDEX('Stock List'!$L$11:$L$1010, MATCH(AV154, 'Stock List'!$K$11:$K$1010, 0)))*AU154), 2), 0)</f>
        <v>0</v>
      </c>
      <c r="CP154" s="20"/>
      <c r="CQ154" s="20">
        <f>IFERROR(ROUND(((INDEX('Stock List'!$M$11:$M$1010, MATCH(AX154, 'Stock List'!$K$11:$K$1010, 0))/INDEX('Stock List'!$L$11:$L$1010, MATCH(AX154, 'Stock List'!$K$11:$K$1010, 0)))*AW154), 2), 0)</f>
        <v>0</v>
      </c>
      <c r="CR154" s="22"/>
      <c r="CT154" s="106" t="str">
        <f t="shared" si="145"/>
        <v/>
      </c>
      <c r="CU154" s="22" t="str">
        <f t="shared" si="146"/>
        <v/>
      </c>
      <c r="CX154" s="106" t="str">
        <f t="shared" si="147"/>
        <v/>
      </c>
      <c r="CY154" s="20" t="str">
        <f t="shared" si="148"/>
        <v/>
      </c>
      <c r="CZ154" s="22" t="str">
        <f t="shared" si="149"/>
        <v/>
      </c>
      <c r="DB154" s="76" t="str">
        <f>IF($H154="", "", COUNTIF($G$11:$G$1010, "&gt;"&amp;$G154)+1+COUNTIF($G$11:$G154, $G154)-1)</f>
        <v/>
      </c>
      <c r="DC154" s="76" t="str">
        <f>IF($H154="", "", COUNTIF($CZ$11:$CZ$1010, "&gt;"&amp;$CZ154)+1+COUNTIF($CZ$11:$CZ154, $CZ154)-1)</f>
        <v/>
      </c>
      <c r="DE154" s="147" t="str">
        <f t="shared" si="150"/>
        <v/>
      </c>
      <c r="DF154" s="148"/>
      <c r="DG154" s="19" t="str">
        <f t="shared" si="151"/>
        <v/>
      </c>
      <c r="DH154" s="153" t="str">
        <f t="shared" si="152"/>
        <v/>
      </c>
      <c r="DI154" s="19" t="str">
        <f t="shared" si="104"/>
        <v/>
      </c>
      <c r="DJ154" s="153" t="str">
        <f t="shared" si="105"/>
        <v/>
      </c>
      <c r="DK154" s="19" t="str">
        <f t="shared" si="106"/>
        <v/>
      </c>
      <c r="DL154" s="153" t="str">
        <f t="shared" si="107"/>
        <v/>
      </c>
      <c r="DM154" s="19" t="str">
        <f t="shared" si="108"/>
        <v/>
      </c>
      <c r="DN154" s="153" t="str">
        <f t="shared" si="109"/>
        <v/>
      </c>
      <c r="DO154" s="19" t="str">
        <f t="shared" si="110"/>
        <v/>
      </c>
      <c r="DP154" s="153" t="str">
        <f t="shared" si="111"/>
        <v/>
      </c>
      <c r="DQ154" s="19" t="str">
        <f t="shared" si="112"/>
        <v/>
      </c>
      <c r="DR154" s="153" t="str">
        <f t="shared" si="113"/>
        <v/>
      </c>
      <c r="DS154" s="19" t="str">
        <f t="shared" si="114"/>
        <v/>
      </c>
      <c r="DT154" s="153" t="str">
        <f t="shared" si="115"/>
        <v/>
      </c>
      <c r="DU154" s="19" t="str">
        <f t="shared" si="116"/>
        <v/>
      </c>
      <c r="DV154" s="153" t="str">
        <f t="shared" si="117"/>
        <v/>
      </c>
      <c r="DW154" s="19" t="str">
        <f t="shared" si="118"/>
        <v/>
      </c>
      <c r="DX154" s="153" t="str">
        <f t="shared" si="119"/>
        <v/>
      </c>
      <c r="DY154" s="19" t="str">
        <f t="shared" si="120"/>
        <v/>
      </c>
      <c r="DZ154" s="153" t="str">
        <f t="shared" si="121"/>
        <v/>
      </c>
      <c r="EA154" s="19" t="str">
        <f t="shared" si="122"/>
        <v/>
      </c>
      <c r="EB154" s="153" t="str">
        <f t="shared" si="123"/>
        <v/>
      </c>
      <c r="EC154" s="19" t="str">
        <f t="shared" si="124"/>
        <v/>
      </c>
      <c r="ED154" s="153" t="str">
        <f t="shared" si="125"/>
        <v/>
      </c>
      <c r="EE154" s="19" t="str">
        <f t="shared" si="126"/>
        <v/>
      </c>
      <c r="EF154" s="153" t="str">
        <f t="shared" si="127"/>
        <v/>
      </c>
      <c r="EG154" s="19" t="str">
        <f t="shared" si="128"/>
        <v/>
      </c>
      <c r="EH154" s="153" t="str">
        <f t="shared" si="129"/>
        <v/>
      </c>
      <c r="EI154" s="19" t="str">
        <f t="shared" si="130"/>
        <v/>
      </c>
      <c r="EJ154" s="153" t="str">
        <f t="shared" si="131"/>
        <v/>
      </c>
      <c r="EK154" s="19" t="str">
        <f t="shared" si="132"/>
        <v/>
      </c>
      <c r="EL154" s="153" t="str">
        <f t="shared" si="133"/>
        <v/>
      </c>
      <c r="EM154" s="19" t="str">
        <f t="shared" si="134"/>
        <v/>
      </c>
      <c r="EN154" s="153" t="str">
        <f t="shared" si="135"/>
        <v/>
      </c>
      <c r="EO154" s="19" t="str">
        <f t="shared" si="136"/>
        <v/>
      </c>
      <c r="EP154" s="153" t="str">
        <f t="shared" si="137"/>
        <v/>
      </c>
      <c r="EQ154" s="19" t="str">
        <f t="shared" si="138"/>
        <v/>
      </c>
      <c r="ER154" s="153" t="str">
        <f t="shared" si="139"/>
        <v/>
      </c>
      <c r="ES154" s="19" t="str">
        <f t="shared" si="140"/>
        <v/>
      </c>
      <c r="ET154" s="153" t="str">
        <f t="shared" si="141"/>
        <v/>
      </c>
    </row>
    <row r="155" spans="1:150" x14ac:dyDescent="0.25">
      <c r="A155" s="31"/>
      <c r="B155" s="91" t="str">
        <f t="shared" si="142"/>
        <v/>
      </c>
      <c r="C155" s="20" t="str">
        <f t="shared" si="102"/>
        <v/>
      </c>
      <c r="D155" s="97" t="str">
        <f t="shared" si="103"/>
        <v/>
      </c>
      <c r="E155" s="62" t="str">
        <f t="shared" si="143"/>
        <v/>
      </c>
      <c r="F155" s="31"/>
      <c r="G155" s="282"/>
      <c r="H155" s="283"/>
      <c r="I155" s="284"/>
      <c r="J155" s="285"/>
      <c r="K155" s="286"/>
      <c r="L155" s="287"/>
      <c r="M155" s="288"/>
      <c r="N155" s="287"/>
      <c r="O155" s="288"/>
      <c r="P155" s="287"/>
      <c r="Q155" s="288"/>
      <c r="R155" s="287"/>
      <c r="S155" s="288"/>
      <c r="T155" s="287"/>
      <c r="U155" s="288"/>
      <c r="V155" s="287"/>
      <c r="W155" s="288"/>
      <c r="X155" s="287"/>
      <c r="Y155" s="288"/>
      <c r="Z155" s="287"/>
      <c r="AA155" s="288"/>
      <c r="AB155" s="287"/>
      <c r="AC155" s="288"/>
      <c r="AD155" s="287"/>
      <c r="AE155" s="288"/>
      <c r="AF155" s="287"/>
      <c r="AG155" s="288"/>
      <c r="AH155" s="287"/>
      <c r="AI155" s="288"/>
      <c r="AJ155" s="287"/>
      <c r="AK155" s="288"/>
      <c r="AL155" s="287"/>
      <c r="AM155" s="288"/>
      <c r="AN155" s="287"/>
      <c r="AO155" s="288"/>
      <c r="AP155" s="287"/>
      <c r="AQ155" s="288"/>
      <c r="AR155" s="287"/>
      <c r="AS155" s="288"/>
      <c r="AT155" s="287"/>
      <c r="AU155" s="288"/>
      <c r="AV155" s="287"/>
      <c r="AW155" s="288"/>
      <c r="AX155" s="287"/>
      <c r="AY155" s="31"/>
      <c r="BA155" s="76" t="str">
        <f t="shared" si="144"/>
        <v/>
      </c>
      <c r="BC155" s="76" t="str">
        <f>IF('Stock List'!$K155="", "", 'Stock List'!$K155)</f>
        <v/>
      </c>
      <c r="BE155" s="106">
        <f>IFERROR(ROUND(((INDEX('Stock List'!$M$11:$M$1010, MATCH(L155, 'Stock List'!$K$11:$K$1010, 0))/INDEX('Stock List'!$L$11:$L$1010, MATCH(L155, 'Stock List'!$K$11:$K$1010, 0)))*K155), 2), 0)</f>
        <v>0</v>
      </c>
      <c r="BF155" s="20"/>
      <c r="BG155" s="20">
        <f>IFERROR(ROUND(((INDEX('Stock List'!$M$11:$M$1010, MATCH(N155, 'Stock List'!$K$11:$K$1010, 0))/INDEX('Stock List'!$L$11:$L$1010, MATCH(N155, 'Stock List'!$K$11:$K$1010, 0)))*M155), 2), 0)</f>
        <v>0</v>
      </c>
      <c r="BH155" s="20"/>
      <c r="BI155" s="20">
        <f>IFERROR(ROUND(((INDEX('Stock List'!$M$11:$M$1010, MATCH(P155, 'Stock List'!$K$11:$K$1010, 0))/INDEX('Stock List'!$L$11:$L$1010, MATCH(P155, 'Stock List'!$K$11:$K$1010, 0)))*O155), 2), 0)</f>
        <v>0</v>
      </c>
      <c r="BJ155" s="20"/>
      <c r="BK155" s="20">
        <f>IFERROR(ROUND(((INDEX('Stock List'!$M$11:$M$1010, MATCH(R155, 'Stock List'!$K$11:$K$1010, 0))/INDEX('Stock List'!$L$11:$L$1010, MATCH(R155, 'Stock List'!$K$11:$K$1010, 0)))*Q155), 2), 0)</f>
        <v>0</v>
      </c>
      <c r="BL155" s="20"/>
      <c r="BM155" s="20">
        <f>IFERROR(ROUND(((INDEX('Stock List'!$M$11:$M$1010, MATCH(T155, 'Stock List'!$K$11:$K$1010, 0))/INDEX('Stock List'!$L$11:$L$1010, MATCH(T155, 'Stock List'!$K$11:$K$1010, 0)))*S155), 2), 0)</f>
        <v>0</v>
      </c>
      <c r="BN155" s="20"/>
      <c r="BO155" s="20">
        <f>IFERROR(ROUND(((INDEX('Stock List'!$M$11:$M$1010, MATCH(V155, 'Stock List'!$K$11:$K$1010, 0))/INDEX('Stock List'!$L$11:$L$1010, MATCH(V155, 'Stock List'!$K$11:$K$1010, 0)))*U155), 2), 0)</f>
        <v>0</v>
      </c>
      <c r="BP155" s="20"/>
      <c r="BQ155" s="20">
        <f>IFERROR(ROUND(((INDEX('Stock List'!$M$11:$M$1010, MATCH(X155, 'Stock List'!$K$11:$K$1010, 0))/INDEX('Stock List'!$L$11:$L$1010, MATCH(X155, 'Stock List'!$K$11:$K$1010, 0)))*W155), 2), 0)</f>
        <v>0</v>
      </c>
      <c r="BR155" s="20"/>
      <c r="BS155" s="20">
        <f>IFERROR(ROUND(((INDEX('Stock List'!$M$11:$M$1010, MATCH(Z155, 'Stock List'!$K$11:$K$1010, 0))/INDEX('Stock List'!$L$11:$L$1010, MATCH(Z155, 'Stock List'!$K$11:$K$1010, 0)))*Y155), 2), 0)</f>
        <v>0</v>
      </c>
      <c r="BT155" s="20"/>
      <c r="BU155" s="20">
        <f>IFERROR(ROUND(((INDEX('Stock List'!$M$11:$M$1010, MATCH(AB155, 'Stock List'!$K$11:$K$1010, 0))/INDEX('Stock List'!$L$11:$L$1010, MATCH(AB155, 'Stock List'!$K$11:$K$1010, 0)))*AA155), 2), 0)</f>
        <v>0</v>
      </c>
      <c r="BV155" s="20"/>
      <c r="BW155" s="20">
        <f>IFERROR(ROUND(((INDEX('Stock List'!$M$11:$M$1010, MATCH(AD155, 'Stock List'!$K$11:$K$1010, 0))/INDEX('Stock List'!$L$11:$L$1010, MATCH(AD155, 'Stock List'!$K$11:$K$1010, 0)))*AC155), 2), 0)</f>
        <v>0</v>
      </c>
      <c r="BX155" s="20"/>
      <c r="BY155" s="20">
        <f>IFERROR(ROUND(((INDEX('Stock List'!$M$11:$M$1010, MATCH(AF155, 'Stock List'!$K$11:$K$1010, 0))/INDEX('Stock List'!$L$11:$L$1010, MATCH(AF155, 'Stock List'!$K$11:$K$1010, 0)))*AE155), 2), 0)</f>
        <v>0</v>
      </c>
      <c r="BZ155" s="20"/>
      <c r="CA155" s="20">
        <f>IFERROR(ROUND(((INDEX('Stock List'!$M$11:$M$1010, MATCH(AH155, 'Stock List'!$K$11:$K$1010, 0))/INDEX('Stock List'!$L$11:$L$1010, MATCH(AH155, 'Stock List'!$K$11:$K$1010, 0)))*AG155), 2), 0)</f>
        <v>0</v>
      </c>
      <c r="CB155" s="20"/>
      <c r="CC155" s="20">
        <f>IFERROR(ROUND(((INDEX('Stock List'!$M$11:$M$1010, MATCH(AJ155, 'Stock List'!$K$11:$K$1010, 0))/INDEX('Stock List'!$L$11:$L$1010, MATCH(AJ155, 'Stock List'!$K$11:$K$1010, 0)))*AI155), 2), 0)</f>
        <v>0</v>
      </c>
      <c r="CD155" s="20"/>
      <c r="CE155" s="20">
        <f>IFERROR(ROUND(((INDEX('Stock List'!$M$11:$M$1010, MATCH(AL155, 'Stock List'!$K$11:$K$1010, 0))/INDEX('Stock List'!$L$11:$L$1010, MATCH(AL155, 'Stock List'!$K$11:$K$1010, 0)))*AK155), 2), 0)</f>
        <v>0</v>
      </c>
      <c r="CF155" s="20"/>
      <c r="CG155" s="20">
        <f>IFERROR(ROUND(((INDEX('Stock List'!$M$11:$M$1010, MATCH(AN155, 'Stock List'!$K$11:$K$1010, 0))/INDEX('Stock List'!$L$11:$L$1010, MATCH(AN155, 'Stock List'!$K$11:$K$1010, 0)))*AM155), 2), 0)</f>
        <v>0</v>
      </c>
      <c r="CH155" s="20"/>
      <c r="CI155" s="20">
        <f>IFERROR(ROUND(((INDEX('Stock List'!$M$11:$M$1010, MATCH(AP155, 'Stock List'!$K$11:$K$1010, 0))/INDEX('Stock List'!$L$11:$L$1010, MATCH(AP155, 'Stock List'!$K$11:$K$1010, 0)))*AO155), 2), 0)</f>
        <v>0</v>
      </c>
      <c r="CJ155" s="20"/>
      <c r="CK155" s="20">
        <f>IFERROR(ROUND(((INDEX('Stock List'!$M$11:$M$1010, MATCH(AR155, 'Stock List'!$K$11:$K$1010, 0))/INDEX('Stock List'!$L$11:$L$1010, MATCH(AR155, 'Stock List'!$K$11:$K$1010, 0)))*AQ155), 2), 0)</f>
        <v>0</v>
      </c>
      <c r="CL155" s="20"/>
      <c r="CM155" s="20">
        <f>IFERROR(ROUND(((INDEX('Stock List'!$M$11:$M$1010, MATCH(AT155, 'Stock List'!$K$11:$K$1010, 0))/INDEX('Stock List'!$L$11:$L$1010, MATCH(AT155, 'Stock List'!$K$11:$K$1010, 0)))*AS155), 2), 0)</f>
        <v>0</v>
      </c>
      <c r="CN155" s="20"/>
      <c r="CO155" s="20">
        <f>IFERROR(ROUND(((INDEX('Stock List'!$M$11:$M$1010, MATCH(AV155, 'Stock List'!$K$11:$K$1010, 0))/INDEX('Stock List'!$L$11:$L$1010, MATCH(AV155, 'Stock List'!$K$11:$K$1010, 0)))*AU155), 2), 0)</f>
        <v>0</v>
      </c>
      <c r="CP155" s="20"/>
      <c r="CQ155" s="20">
        <f>IFERROR(ROUND(((INDEX('Stock List'!$M$11:$M$1010, MATCH(AX155, 'Stock List'!$K$11:$K$1010, 0))/INDEX('Stock List'!$L$11:$L$1010, MATCH(AX155, 'Stock List'!$K$11:$K$1010, 0)))*AW155), 2), 0)</f>
        <v>0</v>
      </c>
      <c r="CR155" s="22"/>
      <c r="CT155" s="106" t="str">
        <f t="shared" si="145"/>
        <v/>
      </c>
      <c r="CU155" s="22" t="str">
        <f t="shared" si="146"/>
        <v/>
      </c>
      <c r="CX155" s="106" t="str">
        <f t="shared" si="147"/>
        <v/>
      </c>
      <c r="CY155" s="20" t="str">
        <f t="shared" si="148"/>
        <v/>
      </c>
      <c r="CZ155" s="22" t="str">
        <f t="shared" si="149"/>
        <v/>
      </c>
      <c r="DB155" s="76" t="str">
        <f>IF($H155="", "", COUNTIF($G$11:$G$1010, "&gt;"&amp;$G155)+1+COUNTIF($G$11:$G155, $G155)-1)</f>
        <v/>
      </c>
      <c r="DC155" s="76" t="str">
        <f>IF($H155="", "", COUNTIF($CZ$11:$CZ$1010, "&gt;"&amp;$CZ155)+1+COUNTIF($CZ$11:$CZ155, $CZ155)-1)</f>
        <v/>
      </c>
      <c r="DE155" s="147" t="str">
        <f t="shared" si="150"/>
        <v/>
      </c>
      <c r="DF155" s="148"/>
      <c r="DG155" s="19" t="str">
        <f t="shared" si="151"/>
        <v/>
      </c>
      <c r="DH155" s="153" t="str">
        <f t="shared" si="152"/>
        <v/>
      </c>
      <c r="DI155" s="19" t="str">
        <f t="shared" si="104"/>
        <v/>
      </c>
      <c r="DJ155" s="153" t="str">
        <f t="shared" si="105"/>
        <v/>
      </c>
      <c r="DK155" s="19" t="str">
        <f t="shared" si="106"/>
        <v/>
      </c>
      <c r="DL155" s="153" t="str">
        <f t="shared" si="107"/>
        <v/>
      </c>
      <c r="DM155" s="19" t="str">
        <f t="shared" si="108"/>
        <v/>
      </c>
      <c r="DN155" s="153" t="str">
        <f t="shared" si="109"/>
        <v/>
      </c>
      <c r="DO155" s="19" t="str">
        <f t="shared" si="110"/>
        <v/>
      </c>
      <c r="DP155" s="153" t="str">
        <f t="shared" si="111"/>
        <v/>
      </c>
      <c r="DQ155" s="19" t="str">
        <f t="shared" si="112"/>
        <v/>
      </c>
      <c r="DR155" s="153" t="str">
        <f t="shared" si="113"/>
        <v/>
      </c>
      <c r="DS155" s="19" t="str">
        <f t="shared" si="114"/>
        <v/>
      </c>
      <c r="DT155" s="153" t="str">
        <f t="shared" si="115"/>
        <v/>
      </c>
      <c r="DU155" s="19" t="str">
        <f t="shared" si="116"/>
        <v/>
      </c>
      <c r="DV155" s="153" t="str">
        <f t="shared" si="117"/>
        <v/>
      </c>
      <c r="DW155" s="19" t="str">
        <f t="shared" si="118"/>
        <v/>
      </c>
      <c r="DX155" s="153" t="str">
        <f t="shared" si="119"/>
        <v/>
      </c>
      <c r="DY155" s="19" t="str">
        <f t="shared" si="120"/>
        <v/>
      </c>
      <c r="DZ155" s="153" t="str">
        <f t="shared" si="121"/>
        <v/>
      </c>
      <c r="EA155" s="19" t="str">
        <f t="shared" si="122"/>
        <v/>
      </c>
      <c r="EB155" s="153" t="str">
        <f t="shared" si="123"/>
        <v/>
      </c>
      <c r="EC155" s="19" t="str">
        <f t="shared" si="124"/>
        <v/>
      </c>
      <c r="ED155" s="153" t="str">
        <f t="shared" si="125"/>
        <v/>
      </c>
      <c r="EE155" s="19" t="str">
        <f t="shared" si="126"/>
        <v/>
      </c>
      <c r="EF155" s="153" t="str">
        <f t="shared" si="127"/>
        <v/>
      </c>
      <c r="EG155" s="19" t="str">
        <f t="shared" si="128"/>
        <v/>
      </c>
      <c r="EH155" s="153" t="str">
        <f t="shared" si="129"/>
        <v/>
      </c>
      <c r="EI155" s="19" t="str">
        <f t="shared" si="130"/>
        <v/>
      </c>
      <c r="EJ155" s="153" t="str">
        <f t="shared" si="131"/>
        <v/>
      </c>
      <c r="EK155" s="19" t="str">
        <f t="shared" si="132"/>
        <v/>
      </c>
      <c r="EL155" s="153" t="str">
        <f t="shared" si="133"/>
        <v/>
      </c>
      <c r="EM155" s="19" t="str">
        <f t="shared" si="134"/>
        <v/>
      </c>
      <c r="EN155" s="153" t="str">
        <f t="shared" si="135"/>
        <v/>
      </c>
      <c r="EO155" s="19" t="str">
        <f t="shared" si="136"/>
        <v/>
      </c>
      <c r="EP155" s="153" t="str">
        <f t="shared" si="137"/>
        <v/>
      </c>
      <c r="EQ155" s="19" t="str">
        <f t="shared" si="138"/>
        <v/>
      </c>
      <c r="ER155" s="153" t="str">
        <f t="shared" si="139"/>
        <v/>
      </c>
      <c r="ES155" s="19" t="str">
        <f t="shared" si="140"/>
        <v/>
      </c>
      <c r="ET155" s="153" t="str">
        <f t="shared" si="141"/>
        <v/>
      </c>
    </row>
    <row r="156" spans="1:150" x14ac:dyDescent="0.25">
      <c r="A156" s="31"/>
      <c r="B156" s="91" t="str">
        <f t="shared" si="142"/>
        <v/>
      </c>
      <c r="C156" s="20" t="str">
        <f t="shared" si="102"/>
        <v/>
      </c>
      <c r="D156" s="97" t="str">
        <f t="shared" si="103"/>
        <v/>
      </c>
      <c r="E156" s="62" t="str">
        <f t="shared" si="143"/>
        <v/>
      </c>
      <c r="F156" s="31"/>
      <c r="G156" s="282"/>
      <c r="H156" s="283"/>
      <c r="I156" s="284"/>
      <c r="J156" s="285"/>
      <c r="K156" s="286"/>
      <c r="L156" s="287"/>
      <c r="M156" s="288"/>
      <c r="N156" s="287"/>
      <c r="O156" s="288"/>
      <c r="P156" s="287"/>
      <c r="Q156" s="288"/>
      <c r="R156" s="287"/>
      <c r="S156" s="288"/>
      <c r="T156" s="287"/>
      <c r="U156" s="288"/>
      <c r="V156" s="287"/>
      <c r="W156" s="288"/>
      <c r="X156" s="287"/>
      <c r="Y156" s="288"/>
      <c r="Z156" s="287"/>
      <c r="AA156" s="288"/>
      <c r="AB156" s="287"/>
      <c r="AC156" s="288"/>
      <c r="AD156" s="287"/>
      <c r="AE156" s="288"/>
      <c r="AF156" s="287"/>
      <c r="AG156" s="288"/>
      <c r="AH156" s="287"/>
      <c r="AI156" s="288"/>
      <c r="AJ156" s="287"/>
      <c r="AK156" s="288"/>
      <c r="AL156" s="287"/>
      <c r="AM156" s="288"/>
      <c r="AN156" s="287"/>
      <c r="AO156" s="288"/>
      <c r="AP156" s="287"/>
      <c r="AQ156" s="288"/>
      <c r="AR156" s="287"/>
      <c r="AS156" s="288"/>
      <c r="AT156" s="287"/>
      <c r="AU156" s="288"/>
      <c r="AV156" s="287"/>
      <c r="AW156" s="288"/>
      <c r="AX156" s="287"/>
      <c r="AY156" s="31"/>
      <c r="BA156" s="76" t="str">
        <f t="shared" si="144"/>
        <v/>
      </c>
      <c r="BC156" s="76" t="str">
        <f>IF('Stock List'!$K156="", "", 'Stock List'!$K156)</f>
        <v/>
      </c>
      <c r="BE156" s="106">
        <f>IFERROR(ROUND(((INDEX('Stock List'!$M$11:$M$1010, MATCH(L156, 'Stock List'!$K$11:$K$1010, 0))/INDEX('Stock List'!$L$11:$L$1010, MATCH(L156, 'Stock List'!$K$11:$K$1010, 0)))*K156), 2), 0)</f>
        <v>0</v>
      </c>
      <c r="BF156" s="20"/>
      <c r="BG156" s="20">
        <f>IFERROR(ROUND(((INDEX('Stock List'!$M$11:$M$1010, MATCH(N156, 'Stock List'!$K$11:$K$1010, 0))/INDEX('Stock List'!$L$11:$L$1010, MATCH(N156, 'Stock List'!$K$11:$K$1010, 0)))*M156), 2), 0)</f>
        <v>0</v>
      </c>
      <c r="BH156" s="20"/>
      <c r="BI156" s="20">
        <f>IFERROR(ROUND(((INDEX('Stock List'!$M$11:$M$1010, MATCH(P156, 'Stock List'!$K$11:$K$1010, 0))/INDEX('Stock List'!$L$11:$L$1010, MATCH(P156, 'Stock List'!$K$11:$K$1010, 0)))*O156), 2), 0)</f>
        <v>0</v>
      </c>
      <c r="BJ156" s="20"/>
      <c r="BK156" s="20">
        <f>IFERROR(ROUND(((INDEX('Stock List'!$M$11:$M$1010, MATCH(R156, 'Stock List'!$K$11:$K$1010, 0))/INDEX('Stock List'!$L$11:$L$1010, MATCH(R156, 'Stock List'!$K$11:$K$1010, 0)))*Q156), 2), 0)</f>
        <v>0</v>
      </c>
      <c r="BL156" s="20"/>
      <c r="BM156" s="20">
        <f>IFERROR(ROUND(((INDEX('Stock List'!$M$11:$M$1010, MATCH(T156, 'Stock List'!$K$11:$K$1010, 0))/INDEX('Stock List'!$L$11:$L$1010, MATCH(T156, 'Stock List'!$K$11:$K$1010, 0)))*S156), 2), 0)</f>
        <v>0</v>
      </c>
      <c r="BN156" s="20"/>
      <c r="BO156" s="20">
        <f>IFERROR(ROUND(((INDEX('Stock List'!$M$11:$M$1010, MATCH(V156, 'Stock List'!$K$11:$K$1010, 0))/INDEX('Stock List'!$L$11:$L$1010, MATCH(V156, 'Stock List'!$K$11:$K$1010, 0)))*U156), 2), 0)</f>
        <v>0</v>
      </c>
      <c r="BP156" s="20"/>
      <c r="BQ156" s="20">
        <f>IFERROR(ROUND(((INDEX('Stock List'!$M$11:$M$1010, MATCH(X156, 'Stock List'!$K$11:$K$1010, 0))/INDEX('Stock List'!$L$11:$L$1010, MATCH(X156, 'Stock List'!$K$11:$K$1010, 0)))*W156), 2), 0)</f>
        <v>0</v>
      </c>
      <c r="BR156" s="20"/>
      <c r="BS156" s="20">
        <f>IFERROR(ROUND(((INDEX('Stock List'!$M$11:$M$1010, MATCH(Z156, 'Stock List'!$K$11:$K$1010, 0))/INDEX('Stock List'!$L$11:$L$1010, MATCH(Z156, 'Stock List'!$K$11:$K$1010, 0)))*Y156), 2), 0)</f>
        <v>0</v>
      </c>
      <c r="BT156" s="20"/>
      <c r="BU156" s="20">
        <f>IFERROR(ROUND(((INDEX('Stock List'!$M$11:$M$1010, MATCH(AB156, 'Stock List'!$K$11:$K$1010, 0))/INDEX('Stock List'!$L$11:$L$1010, MATCH(AB156, 'Stock List'!$K$11:$K$1010, 0)))*AA156), 2), 0)</f>
        <v>0</v>
      </c>
      <c r="BV156" s="20"/>
      <c r="BW156" s="20">
        <f>IFERROR(ROUND(((INDEX('Stock List'!$M$11:$M$1010, MATCH(AD156, 'Stock List'!$K$11:$K$1010, 0))/INDEX('Stock List'!$L$11:$L$1010, MATCH(AD156, 'Stock List'!$K$11:$K$1010, 0)))*AC156), 2), 0)</f>
        <v>0</v>
      </c>
      <c r="BX156" s="20"/>
      <c r="BY156" s="20">
        <f>IFERROR(ROUND(((INDEX('Stock List'!$M$11:$M$1010, MATCH(AF156, 'Stock List'!$K$11:$K$1010, 0))/INDEX('Stock List'!$L$11:$L$1010, MATCH(AF156, 'Stock List'!$K$11:$K$1010, 0)))*AE156), 2), 0)</f>
        <v>0</v>
      </c>
      <c r="BZ156" s="20"/>
      <c r="CA156" s="20">
        <f>IFERROR(ROUND(((INDEX('Stock List'!$M$11:$M$1010, MATCH(AH156, 'Stock List'!$K$11:$K$1010, 0))/INDEX('Stock List'!$L$11:$L$1010, MATCH(AH156, 'Stock List'!$K$11:$K$1010, 0)))*AG156), 2), 0)</f>
        <v>0</v>
      </c>
      <c r="CB156" s="20"/>
      <c r="CC156" s="20">
        <f>IFERROR(ROUND(((INDEX('Stock List'!$M$11:$M$1010, MATCH(AJ156, 'Stock List'!$K$11:$K$1010, 0))/INDEX('Stock List'!$L$11:$L$1010, MATCH(AJ156, 'Stock List'!$K$11:$K$1010, 0)))*AI156), 2), 0)</f>
        <v>0</v>
      </c>
      <c r="CD156" s="20"/>
      <c r="CE156" s="20">
        <f>IFERROR(ROUND(((INDEX('Stock List'!$M$11:$M$1010, MATCH(AL156, 'Stock List'!$K$11:$K$1010, 0))/INDEX('Stock List'!$L$11:$L$1010, MATCH(AL156, 'Stock List'!$K$11:$K$1010, 0)))*AK156), 2), 0)</f>
        <v>0</v>
      </c>
      <c r="CF156" s="20"/>
      <c r="CG156" s="20">
        <f>IFERROR(ROUND(((INDEX('Stock List'!$M$11:$M$1010, MATCH(AN156, 'Stock List'!$K$11:$K$1010, 0))/INDEX('Stock List'!$L$11:$L$1010, MATCH(AN156, 'Stock List'!$K$11:$K$1010, 0)))*AM156), 2), 0)</f>
        <v>0</v>
      </c>
      <c r="CH156" s="20"/>
      <c r="CI156" s="20">
        <f>IFERROR(ROUND(((INDEX('Stock List'!$M$11:$M$1010, MATCH(AP156, 'Stock List'!$K$11:$K$1010, 0))/INDEX('Stock List'!$L$11:$L$1010, MATCH(AP156, 'Stock List'!$K$11:$K$1010, 0)))*AO156), 2), 0)</f>
        <v>0</v>
      </c>
      <c r="CJ156" s="20"/>
      <c r="CK156" s="20">
        <f>IFERROR(ROUND(((INDEX('Stock List'!$M$11:$M$1010, MATCH(AR156, 'Stock List'!$K$11:$K$1010, 0))/INDEX('Stock List'!$L$11:$L$1010, MATCH(AR156, 'Stock List'!$K$11:$K$1010, 0)))*AQ156), 2), 0)</f>
        <v>0</v>
      </c>
      <c r="CL156" s="20"/>
      <c r="CM156" s="20">
        <f>IFERROR(ROUND(((INDEX('Stock List'!$M$11:$M$1010, MATCH(AT156, 'Stock List'!$K$11:$K$1010, 0))/INDEX('Stock List'!$L$11:$L$1010, MATCH(AT156, 'Stock List'!$K$11:$K$1010, 0)))*AS156), 2), 0)</f>
        <v>0</v>
      </c>
      <c r="CN156" s="20"/>
      <c r="CO156" s="20">
        <f>IFERROR(ROUND(((INDEX('Stock List'!$M$11:$M$1010, MATCH(AV156, 'Stock List'!$K$11:$K$1010, 0))/INDEX('Stock List'!$L$11:$L$1010, MATCH(AV156, 'Stock List'!$K$11:$K$1010, 0)))*AU156), 2), 0)</f>
        <v>0</v>
      </c>
      <c r="CP156" s="20"/>
      <c r="CQ156" s="20">
        <f>IFERROR(ROUND(((INDEX('Stock List'!$M$11:$M$1010, MATCH(AX156, 'Stock List'!$K$11:$K$1010, 0))/INDEX('Stock List'!$L$11:$L$1010, MATCH(AX156, 'Stock List'!$K$11:$K$1010, 0)))*AW156), 2), 0)</f>
        <v>0</v>
      </c>
      <c r="CR156" s="22"/>
      <c r="CT156" s="106" t="str">
        <f t="shared" si="145"/>
        <v/>
      </c>
      <c r="CU156" s="22" t="str">
        <f t="shared" si="146"/>
        <v/>
      </c>
      <c r="CX156" s="106" t="str">
        <f t="shared" si="147"/>
        <v/>
      </c>
      <c r="CY156" s="20" t="str">
        <f t="shared" si="148"/>
        <v/>
      </c>
      <c r="CZ156" s="22" t="str">
        <f t="shared" si="149"/>
        <v/>
      </c>
      <c r="DB156" s="76" t="str">
        <f>IF($H156="", "", COUNTIF($G$11:$G$1010, "&gt;"&amp;$G156)+1+COUNTIF($G$11:$G156, $G156)-1)</f>
        <v/>
      </c>
      <c r="DC156" s="76" t="str">
        <f>IF($H156="", "", COUNTIF($CZ$11:$CZ$1010, "&gt;"&amp;$CZ156)+1+COUNTIF($CZ$11:$CZ156, $CZ156)-1)</f>
        <v/>
      </c>
      <c r="DE156" s="147" t="str">
        <f t="shared" si="150"/>
        <v/>
      </c>
      <c r="DF156" s="148"/>
      <c r="DG156" s="19" t="str">
        <f t="shared" si="151"/>
        <v/>
      </c>
      <c r="DH156" s="153" t="str">
        <f t="shared" si="152"/>
        <v/>
      </c>
      <c r="DI156" s="19" t="str">
        <f t="shared" si="104"/>
        <v/>
      </c>
      <c r="DJ156" s="153" t="str">
        <f t="shared" si="105"/>
        <v/>
      </c>
      <c r="DK156" s="19" t="str">
        <f t="shared" si="106"/>
        <v/>
      </c>
      <c r="DL156" s="153" t="str">
        <f t="shared" si="107"/>
        <v/>
      </c>
      <c r="DM156" s="19" t="str">
        <f t="shared" si="108"/>
        <v/>
      </c>
      <c r="DN156" s="153" t="str">
        <f t="shared" si="109"/>
        <v/>
      </c>
      <c r="DO156" s="19" t="str">
        <f t="shared" si="110"/>
        <v/>
      </c>
      <c r="DP156" s="153" t="str">
        <f t="shared" si="111"/>
        <v/>
      </c>
      <c r="DQ156" s="19" t="str">
        <f t="shared" si="112"/>
        <v/>
      </c>
      <c r="DR156" s="153" t="str">
        <f t="shared" si="113"/>
        <v/>
      </c>
      <c r="DS156" s="19" t="str">
        <f t="shared" si="114"/>
        <v/>
      </c>
      <c r="DT156" s="153" t="str">
        <f t="shared" si="115"/>
        <v/>
      </c>
      <c r="DU156" s="19" t="str">
        <f t="shared" si="116"/>
        <v/>
      </c>
      <c r="DV156" s="153" t="str">
        <f t="shared" si="117"/>
        <v/>
      </c>
      <c r="DW156" s="19" t="str">
        <f t="shared" si="118"/>
        <v/>
      </c>
      <c r="DX156" s="153" t="str">
        <f t="shared" si="119"/>
        <v/>
      </c>
      <c r="DY156" s="19" t="str">
        <f t="shared" si="120"/>
        <v/>
      </c>
      <c r="DZ156" s="153" t="str">
        <f t="shared" si="121"/>
        <v/>
      </c>
      <c r="EA156" s="19" t="str">
        <f t="shared" si="122"/>
        <v/>
      </c>
      <c r="EB156" s="153" t="str">
        <f t="shared" si="123"/>
        <v/>
      </c>
      <c r="EC156" s="19" t="str">
        <f t="shared" si="124"/>
        <v/>
      </c>
      <c r="ED156" s="153" t="str">
        <f t="shared" si="125"/>
        <v/>
      </c>
      <c r="EE156" s="19" t="str">
        <f t="shared" si="126"/>
        <v/>
      </c>
      <c r="EF156" s="153" t="str">
        <f t="shared" si="127"/>
        <v/>
      </c>
      <c r="EG156" s="19" t="str">
        <f t="shared" si="128"/>
        <v/>
      </c>
      <c r="EH156" s="153" t="str">
        <f t="shared" si="129"/>
        <v/>
      </c>
      <c r="EI156" s="19" t="str">
        <f t="shared" si="130"/>
        <v/>
      </c>
      <c r="EJ156" s="153" t="str">
        <f t="shared" si="131"/>
        <v/>
      </c>
      <c r="EK156" s="19" t="str">
        <f t="shared" si="132"/>
        <v/>
      </c>
      <c r="EL156" s="153" t="str">
        <f t="shared" si="133"/>
        <v/>
      </c>
      <c r="EM156" s="19" t="str">
        <f t="shared" si="134"/>
        <v/>
      </c>
      <c r="EN156" s="153" t="str">
        <f t="shared" si="135"/>
        <v/>
      </c>
      <c r="EO156" s="19" t="str">
        <f t="shared" si="136"/>
        <v/>
      </c>
      <c r="EP156" s="153" t="str">
        <f t="shared" si="137"/>
        <v/>
      </c>
      <c r="EQ156" s="19" t="str">
        <f t="shared" si="138"/>
        <v/>
      </c>
      <c r="ER156" s="153" t="str">
        <f t="shared" si="139"/>
        <v/>
      </c>
      <c r="ES156" s="19" t="str">
        <f t="shared" si="140"/>
        <v/>
      </c>
      <c r="ET156" s="153" t="str">
        <f t="shared" si="141"/>
        <v/>
      </c>
    </row>
    <row r="157" spans="1:150" x14ac:dyDescent="0.25">
      <c r="A157" s="31"/>
      <c r="B157" s="91" t="str">
        <f t="shared" si="142"/>
        <v/>
      </c>
      <c r="C157" s="20" t="str">
        <f t="shared" si="102"/>
        <v/>
      </c>
      <c r="D157" s="97" t="str">
        <f t="shared" si="103"/>
        <v/>
      </c>
      <c r="E157" s="62" t="str">
        <f t="shared" si="143"/>
        <v/>
      </c>
      <c r="F157" s="31"/>
      <c r="G157" s="282"/>
      <c r="H157" s="283"/>
      <c r="I157" s="284"/>
      <c r="J157" s="285"/>
      <c r="K157" s="286"/>
      <c r="L157" s="287"/>
      <c r="M157" s="288"/>
      <c r="N157" s="287"/>
      <c r="O157" s="288"/>
      <c r="P157" s="287"/>
      <c r="Q157" s="288"/>
      <c r="R157" s="287"/>
      <c r="S157" s="288"/>
      <c r="T157" s="287"/>
      <c r="U157" s="288"/>
      <c r="V157" s="287"/>
      <c r="W157" s="288"/>
      <c r="X157" s="287"/>
      <c r="Y157" s="288"/>
      <c r="Z157" s="287"/>
      <c r="AA157" s="288"/>
      <c r="AB157" s="287"/>
      <c r="AC157" s="288"/>
      <c r="AD157" s="287"/>
      <c r="AE157" s="288"/>
      <c r="AF157" s="287"/>
      <c r="AG157" s="288"/>
      <c r="AH157" s="287"/>
      <c r="AI157" s="288"/>
      <c r="AJ157" s="287"/>
      <c r="AK157" s="288"/>
      <c r="AL157" s="287"/>
      <c r="AM157" s="288"/>
      <c r="AN157" s="287"/>
      <c r="AO157" s="288"/>
      <c r="AP157" s="287"/>
      <c r="AQ157" s="288"/>
      <c r="AR157" s="287"/>
      <c r="AS157" s="288"/>
      <c r="AT157" s="287"/>
      <c r="AU157" s="288"/>
      <c r="AV157" s="287"/>
      <c r="AW157" s="288"/>
      <c r="AX157" s="287"/>
      <c r="AY157" s="31"/>
      <c r="BA157" s="76" t="str">
        <f t="shared" si="144"/>
        <v/>
      </c>
      <c r="BC157" s="76" t="str">
        <f>IF('Stock List'!$K157="", "", 'Stock List'!$K157)</f>
        <v/>
      </c>
      <c r="BE157" s="106">
        <f>IFERROR(ROUND(((INDEX('Stock List'!$M$11:$M$1010, MATCH(L157, 'Stock List'!$K$11:$K$1010, 0))/INDEX('Stock List'!$L$11:$L$1010, MATCH(L157, 'Stock List'!$K$11:$K$1010, 0)))*K157), 2), 0)</f>
        <v>0</v>
      </c>
      <c r="BF157" s="20"/>
      <c r="BG157" s="20">
        <f>IFERROR(ROUND(((INDEX('Stock List'!$M$11:$M$1010, MATCH(N157, 'Stock List'!$K$11:$K$1010, 0))/INDEX('Stock List'!$L$11:$L$1010, MATCH(N157, 'Stock List'!$K$11:$K$1010, 0)))*M157), 2), 0)</f>
        <v>0</v>
      </c>
      <c r="BH157" s="20"/>
      <c r="BI157" s="20">
        <f>IFERROR(ROUND(((INDEX('Stock List'!$M$11:$M$1010, MATCH(P157, 'Stock List'!$K$11:$K$1010, 0))/INDEX('Stock List'!$L$11:$L$1010, MATCH(P157, 'Stock List'!$K$11:$K$1010, 0)))*O157), 2), 0)</f>
        <v>0</v>
      </c>
      <c r="BJ157" s="20"/>
      <c r="BK157" s="20">
        <f>IFERROR(ROUND(((INDEX('Stock List'!$M$11:$M$1010, MATCH(R157, 'Stock List'!$K$11:$K$1010, 0))/INDEX('Stock List'!$L$11:$L$1010, MATCH(R157, 'Stock List'!$K$11:$K$1010, 0)))*Q157), 2), 0)</f>
        <v>0</v>
      </c>
      <c r="BL157" s="20"/>
      <c r="BM157" s="20">
        <f>IFERROR(ROUND(((INDEX('Stock List'!$M$11:$M$1010, MATCH(T157, 'Stock List'!$K$11:$K$1010, 0))/INDEX('Stock List'!$L$11:$L$1010, MATCH(T157, 'Stock List'!$K$11:$K$1010, 0)))*S157), 2), 0)</f>
        <v>0</v>
      </c>
      <c r="BN157" s="20"/>
      <c r="BO157" s="20">
        <f>IFERROR(ROUND(((INDEX('Stock List'!$M$11:$M$1010, MATCH(V157, 'Stock List'!$K$11:$K$1010, 0))/INDEX('Stock List'!$L$11:$L$1010, MATCH(V157, 'Stock List'!$K$11:$K$1010, 0)))*U157), 2), 0)</f>
        <v>0</v>
      </c>
      <c r="BP157" s="20"/>
      <c r="BQ157" s="20">
        <f>IFERROR(ROUND(((INDEX('Stock List'!$M$11:$M$1010, MATCH(X157, 'Stock List'!$K$11:$K$1010, 0))/INDEX('Stock List'!$L$11:$L$1010, MATCH(X157, 'Stock List'!$K$11:$K$1010, 0)))*W157), 2), 0)</f>
        <v>0</v>
      </c>
      <c r="BR157" s="20"/>
      <c r="BS157" s="20">
        <f>IFERROR(ROUND(((INDEX('Stock List'!$M$11:$M$1010, MATCH(Z157, 'Stock List'!$K$11:$K$1010, 0))/INDEX('Stock List'!$L$11:$L$1010, MATCH(Z157, 'Stock List'!$K$11:$K$1010, 0)))*Y157), 2), 0)</f>
        <v>0</v>
      </c>
      <c r="BT157" s="20"/>
      <c r="BU157" s="20">
        <f>IFERROR(ROUND(((INDEX('Stock List'!$M$11:$M$1010, MATCH(AB157, 'Stock List'!$K$11:$K$1010, 0))/INDEX('Stock List'!$L$11:$L$1010, MATCH(AB157, 'Stock List'!$K$11:$K$1010, 0)))*AA157), 2), 0)</f>
        <v>0</v>
      </c>
      <c r="BV157" s="20"/>
      <c r="BW157" s="20">
        <f>IFERROR(ROUND(((INDEX('Stock List'!$M$11:$M$1010, MATCH(AD157, 'Stock List'!$K$11:$K$1010, 0))/INDEX('Stock List'!$L$11:$L$1010, MATCH(AD157, 'Stock List'!$K$11:$K$1010, 0)))*AC157), 2), 0)</f>
        <v>0</v>
      </c>
      <c r="BX157" s="20"/>
      <c r="BY157" s="20">
        <f>IFERROR(ROUND(((INDEX('Stock List'!$M$11:$M$1010, MATCH(AF157, 'Stock List'!$K$11:$K$1010, 0))/INDEX('Stock List'!$L$11:$L$1010, MATCH(AF157, 'Stock List'!$K$11:$K$1010, 0)))*AE157), 2), 0)</f>
        <v>0</v>
      </c>
      <c r="BZ157" s="20"/>
      <c r="CA157" s="20">
        <f>IFERROR(ROUND(((INDEX('Stock List'!$M$11:$M$1010, MATCH(AH157, 'Stock List'!$K$11:$K$1010, 0))/INDEX('Stock List'!$L$11:$L$1010, MATCH(AH157, 'Stock List'!$K$11:$K$1010, 0)))*AG157), 2), 0)</f>
        <v>0</v>
      </c>
      <c r="CB157" s="20"/>
      <c r="CC157" s="20">
        <f>IFERROR(ROUND(((INDEX('Stock List'!$M$11:$M$1010, MATCH(AJ157, 'Stock List'!$K$11:$K$1010, 0))/INDEX('Stock List'!$L$11:$L$1010, MATCH(AJ157, 'Stock List'!$K$11:$K$1010, 0)))*AI157), 2), 0)</f>
        <v>0</v>
      </c>
      <c r="CD157" s="20"/>
      <c r="CE157" s="20">
        <f>IFERROR(ROUND(((INDEX('Stock List'!$M$11:$M$1010, MATCH(AL157, 'Stock List'!$K$11:$K$1010, 0))/INDEX('Stock List'!$L$11:$L$1010, MATCH(AL157, 'Stock List'!$K$11:$K$1010, 0)))*AK157), 2), 0)</f>
        <v>0</v>
      </c>
      <c r="CF157" s="20"/>
      <c r="CG157" s="20">
        <f>IFERROR(ROUND(((INDEX('Stock List'!$M$11:$M$1010, MATCH(AN157, 'Stock List'!$K$11:$K$1010, 0))/INDEX('Stock List'!$L$11:$L$1010, MATCH(AN157, 'Stock List'!$K$11:$K$1010, 0)))*AM157), 2), 0)</f>
        <v>0</v>
      </c>
      <c r="CH157" s="20"/>
      <c r="CI157" s="20">
        <f>IFERROR(ROUND(((INDEX('Stock List'!$M$11:$M$1010, MATCH(AP157, 'Stock List'!$K$11:$K$1010, 0))/INDEX('Stock List'!$L$11:$L$1010, MATCH(AP157, 'Stock List'!$K$11:$K$1010, 0)))*AO157), 2), 0)</f>
        <v>0</v>
      </c>
      <c r="CJ157" s="20"/>
      <c r="CK157" s="20">
        <f>IFERROR(ROUND(((INDEX('Stock List'!$M$11:$M$1010, MATCH(AR157, 'Stock List'!$K$11:$K$1010, 0))/INDEX('Stock List'!$L$11:$L$1010, MATCH(AR157, 'Stock List'!$K$11:$K$1010, 0)))*AQ157), 2), 0)</f>
        <v>0</v>
      </c>
      <c r="CL157" s="20"/>
      <c r="CM157" s="20">
        <f>IFERROR(ROUND(((INDEX('Stock List'!$M$11:$M$1010, MATCH(AT157, 'Stock List'!$K$11:$K$1010, 0))/INDEX('Stock List'!$L$11:$L$1010, MATCH(AT157, 'Stock List'!$K$11:$K$1010, 0)))*AS157), 2), 0)</f>
        <v>0</v>
      </c>
      <c r="CN157" s="20"/>
      <c r="CO157" s="20">
        <f>IFERROR(ROUND(((INDEX('Stock List'!$M$11:$M$1010, MATCH(AV157, 'Stock List'!$K$11:$K$1010, 0))/INDEX('Stock List'!$L$11:$L$1010, MATCH(AV157, 'Stock List'!$K$11:$K$1010, 0)))*AU157), 2), 0)</f>
        <v>0</v>
      </c>
      <c r="CP157" s="20"/>
      <c r="CQ157" s="20">
        <f>IFERROR(ROUND(((INDEX('Stock List'!$M$11:$M$1010, MATCH(AX157, 'Stock List'!$K$11:$K$1010, 0))/INDEX('Stock List'!$L$11:$L$1010, MATCH(AX157, 'Stock List'!$K$11:$K$1010, 0)))*AW157), 2), 0)</f>
        <v>0</v>
      </c>
      <c r="CR157" s="22"/>
      <c r="CT157" s="106" t="str">
        <f t="shared" si="145"/>
        <v/>
      </c>
      <c r="CU157" s="22" t="str">
        <f t="shared" si="146"/>
        <v/>
      </c>
      <c r="CX157" s="106" t="str">
        <f t="shared" si="147"/>
        <v/>
      </c>
      <c r="CY157" s="20" t="str">
        <f t="shared" si="148"/>
        <v/>
      </c>
      <c r="CZ157" s="22" t="str">
        <f t="shared" si="149"/>
        <v/>
      </c>
      <c r="DB157" s="76" t="str">
        <f>IF($H157="", "", COUNTIF($G$11:$G$1010, "&gt;"&amp;$G157)+1+COUNTIF($G$11:$G157, $G157)-1)</f>
        <v/>
      </c>
      <c r="DC157" s="76" t="str">
        <f>IF($H157="", "", COUNTIF($CZ$11:$CZ$1010, "&gt;"&amp;$CZ157)+1+COUNTIF($CZ$11:$CZ157, $CZ157)-1)</f>
        <v/>
      </c>
      <c r="DE157" s="147" t="str">
        <f t="shared" si="150"/>
        <v/>
      </c>
      <c r="DF157" s="148"/>
      <c r="DG157" s="19" t="str">
        <f t="shared" si="151"/>
        <v/>
      </c>
      <c r="DH157" s="153" t="str">
        <f t="shared" si="152"/>
        <v/>
      </c>
      <c r="DI157" s="19" t="str">
        <f t="shared" si="104"/>
        <v/>
      </c>
      <c r="DJ157" s="153" t="str">
        <f t="shared" si="105"/>
        <v/>
      </c>
      <c r="DK157" s="19" t="str">
        <f t="shared" si="106"/>
        <v/>
      </c>
      <c r="DL157" s="153" t="str">
        <f t="shared" si="107"/>
        <v/>
      </c>
      <c r="DM157" s="19" t="str">
        <f t="shared" si="108"/>
        <v/>
      </c>
      <c r="DN157" s="153" t="str">
        <f t="shared" si="109"/>
        <v/>
      </c>
      <c r="DO157" s="19" t="str">
        <f t="shared" si="110"/>
        <v/>
      </c>
      <c r="DP157" s="153" t="str">
        <f t="shared" si="111"/>
        <v/>
      </c>
      <c r="DQ157" s="19" t="str">
        <f t="shared" si="112"/>
        <v/>
      </c>
      <c r="DR157" s="153" t="str">
        <f t="shared" si="113"/>
        <v/>
      </c>
      <c r="DS157" s="19" t="str">
        <f t="shared" si="114"/>
        <v/>
      </c>
      <c r="DT157" s="153" t="str">
        <f t="shared" si="115"/>
        <v/>
      </c>
      <c r="DU157" s="19" t="str">
        <f t="shared" si="116"/>
        <v/>
      </c>
      <c r="DV157" s="153" t="str">
        <f t="shared" si="117"/>
        <v/>
      </c>
      <c r="DW157" s="19" t="str">
        <f t="shared" si="118"/>
        <v/>
      </c>
      <c r="DX157" s="153" t="str">
        <f t="shared" si="119"/>
        <v/>
      </c>
      <c r="DY157" s="19" t="str">
        <f t="shared" si="120"/>
        <v/>
      </c>
      <c r="DZ157" s="153" t="str">
        <f t="shared" si="121"/>
        <v/>
      </c>
      <c r="EA157" s="19" t="str">
        <f t="shared" si="122"/>
        <v/>
      </c>
      <c r="EB157" s="153" t="str">
        <f t="shared" si="123"/>
        <v/>
      </c>
      <c r="EC157" s="19" t="str">
        <f t="shared" si="124"/>
        <v/>
      </c>
      <c r="ED157" s="153" t="str">
        <f t="shared" si="125"/>
        <v/>
      </c>
      <c r="EE157" s="19" t="str">
        <f t="shared" si="126"/>
        <v/>
      </c>
      <c r="EF157" s="153" t="str">
        <f t="shared" si="127"/>
        <v/>
      </c>
      <c r="EG157" s="19" t="str">
        <f t="shared" si="128"/>
        <v/>
      </c>
      <c r="EH157" s="153" t="str">
        <f t="shared" si="129"/>
        <v/>
      </c>
      <c r="EI157" s="19" t="str">
        <f t="shared" si="130"/>
        <v/>
      </c>
      <c r="EJ157" s="153" t="str">
        <f t="shared" si="131"/>
        <v/>
      </c>
      <c r="EK157" s="19" t="str">
        <f t="shared" si="132"/>
        <v/>
      </c>
      <c r="EL157" s="153" t="str">
        <f t="shared" si="133"/>
        <v/>
      </c>
      <c r="EM157" s="19" t="str">
        <f t="shared" si="134"/>
        <v/>
      </c>
      <c r="EN157" s="153" t="str">
        <f t="shared" si="135"/>
        <v/>
      </c>
      <c r="EO157" s="19" t="str">
        <f t="shared" si="136"/>
        <v/>
      </c>
      <c r="EP157" s="153" t="str">
        <f t="shared" si="137"/>
        <v/>
      </c>
      <c r="EQ157" s="19" t="str">
        <f t="shared" si="138"/>
        <v/>
      </c>
      <c r="ER157" s="153" t="str">
        <f t="shared" si="139"/>
        <v/>
      </c>
      <c r="ES157" s="19" t="str">
        <f t="shared" si="140"/>
        <v/>
      </c>
      <c r="ET157" s="153" t="str">
        <f t="shared" si="141"/>
        <v/>
      </c>
    </row>
    <row r="158" spans="1:150" x14ac:dyDescent="0.25">
      <c r="A158" s="31"/>
      <c r="B158" s="91" t="str">
        <f t="shared" si="142"/>
        <v/>
      </c>
      <c r="C158" s="20" t="str">
        <f t="shared" si="102"/>
        <v/>
      </c>
      <c r="D158" s="97" t="str">
        <f t="shared" si="103"/>
        <v/>
      </c>
      <c r="E158" s="62" t="str">
        <f t="shared" si="143"/>
        <v/>
      </c>
      <c r="F158" s="31"/>
      <c r="G158" s="282"/>
      <c r="H158" s="283"/>
      <c r="I158" s="284"/>
      <c r="J158" s="285"/>
      <c r="K158" s="286"/>
      <c r="L158" s="287"/>
      <c r="M158" s="288"/>
      <c r="N158" s="287"/>
      <c r="O158" s="288"/>
      <c r="P158" s="287"/>
      <c r="Q158" s="288"/>
      <c r="R158" s="287"/>
      <c r="S158" s="288"/>
      <c r="T158" s="287"/>
      <c r="U158" s="288"/>
      <c r="V158" s="287"/>
      <c r="W158" s="288"/>
      <c r="X158" s="287"/>
      <c r="Y158" s="288"/>
      <c r="Z158" s="287"/>
      <c r="AA158" s="288"/>
      <c r="AB158" s="287"/>
      <c r="AC158" s="288"/>
      <c r="AD158" s="287"/>
      <c r="AE158" s="288"/>
      <c r="AF158" s="287"/>
      <c r="AG158" s="288"/>
      <c r="AH158" s="287"/>
      <c r="AI158" s="288"/>
      <c r="AJ158" s="287"/>
      <c r="AK158" s="288"/>
      <c r="AL158" s="287"/>
      <c r="AM158" s="288"/>
      <c r="AN158" s="287"/>
      <c r="AO158" s="288"/>
      <c r="AP158" s="287"/>
      <c r="AQ158" s="288"/>
      <c r="AR158" s="287"/>
      <c r="AS158" s="288"/>
      <c r="AT158" s="287"/>
      <c r="AU158" s="288"/>
      <c r="AV158" s="287"/>
      <c r="AW158" s="288"/>
      <c r="AX158" s="287"/>
      <c r="AY158" s="31"/>
      <c r="BA158" s="76" t="str">
        <f t="shared" si="144"/>
        <v/>
      </c>
      <c r="BC158" s="76" t="str">
        <f>IF('Stock List'!$K158="", "", 'Stock List'!$K158)</f>
        <v/>
      </c>
      <c r="BE158" s="106">
        <f>IFERROR(ROUND(((INDEX('Stock List'!$M$11:$M$1010, MATCH(L158, 'Stock List'!$K$11:$K$1010, 0))/INDEX('Stock List'!$L$11:$L$1010, MATCH(L158, 'Stock List'!$K$11:$K$1010, 0)))*K158), 2), 0)</f>
        <v>0</v>
      </c>
      <c r="BF158" s="20"/>
      <c r="BG158" s="20">
        <f>IFERROR(ROUND(((INDEX('Stock List'!$M$11:$M$1010, MATCH(N158, 'Stock List'!$K$11:$K$1010, 0))/INDEX('Stock List'!$L$11:$L$1010, MATCH(N158, 'Stock List'!$K$11:$K$1010, 0)))*M158), 2), 0)</f>
        <v>0</v>
      </c>
      <c r="BH158" s="20"/>
      <c r="BI158" s="20">
        <f>IFERROR(ROUND(((INDEX('Stock List'!$M$11:$M$1010, MATCH(P158, 'Stock List'!$K$11:$K$1010, 0))/INDEX('Stock List'!$L$11:$L$1010, MATCH(P158, 'Stock List'!$K$11:$K$1010, 0)))*O158), 2), 0)</f>
        <v>0</v>
      </c>
      <c r="BJ158" s="20"/>
      <c r="BK158" s="20">
        <f>IFERROR(ROUND(((INDEX('Stock List'!$M$11:$M$1010, MATCH(R158, 'Stock List'!$K$11:$K$1010, 0))/INDEX('Stock List'!$L$11:$L$1010, MATCH(R158, 'Stock List'!$K$11:$K$1010, 0)))*Q158), 2), 0)</f>
        <v>0</v>
      </c>
      <c r="BL158" s="20"/>
      <c r="BM158" s="20">
        <f>IFERROR(ROUND(((INDEX('Stock List'!$M$11:$M$1010, MATCH(T158, 'Stock List'!$K$11:$K$1010, 0))/INDEX('Stock List'!$L$11:$L$1010, MATCH(T158, 'Stock List'!$K$11:$K$1010, 0)))*S158), 2), 0)</f>
        <v>0</v>
      </c>
      <c r="BN158" s="20"/>
      <c r="BO158" s="20">
        <f>IFERROR(ROUND(((INDEX('Stock List'!$M$11:$M$1010, MATCH(V158, 'Stock List'!$K$11:$K$1010, 0))/INDEX('Stock List'!$L$11:$L$1010, MATCH(V158, 'Stock List'!$K$11:$K$1010, 0)))*U158), 2), 0)</f>
        <v>0</v>
      </c>
      <c r="BP158" s="20"/>
      <c r="BQ158" s="20">
        <f>IFERROR(ROUND(((INDEX('Stock List'!$M$11:$M$1010, MATCH(X158, 'Stock List'!$K$11:$K$1010, 0))/INDEX('Stock List'!$L$11:$L$1010, MATCH(X158, 'Stock List'!$K$11:$K$1010, 0)))*W158), 2), 0)</f>
        <v>0</v>
      </c>
      <c r="BR158" s="20"/>
      <c r="BS158" s="20">
        <f>IFERROR(ROUND(((INDEX('Stock List'!$M$11:$M$1010, MATCH(Z158, 'Stock List'!$K$11:$K$1010, 0))/INDEX('Stock List'!$L$11:$L$1010, MATCH(Z158, 'Stock List'!$K$11:$K$1010, 0)))*Y158), 2), 0)</f>
        <v>0</v>
      </c>
      <c r="BT158" s="20"/>
      <c r="BU158" s="20">
        <f>IFERROR(ROUND(((INDEX('Stock List'!$M$11:$M$1010, MATCH(AB158, 'Stock List'!$K$11:$K$1010, 0))/INDEX('Stock List'!$L$11:$L$1010, MATCH(AB158, 'Stock List'!$K$11:$K$1010, 0)))*AA158), 2), 0)</f>
        <v>0</v>
      </c>
      <c r="BV158" s="20"/>
      <c r="BW158" s="20">
        <f>IFERROR(ROUND(((INDEX('Stock List'!$M$11:$M$1010, MATCH(AD158, 'Stock List'!$K$11:$K$1010, 0))/INDEX('Stock List'!$L$11:$L$1010, MATCH(AD158, 'Stock List'!$K$11:$K$1010, 0)))*AC158), 2), 0)</f>
        <v>0</v>
      </c>
      <c r="BX158" s="20"/>
      <c r="BY158" s="20">
        <f>IFERROR(ROUND(((INDEX('Stock List'!$M$11:$M$1010, MATCH(AF158, 'Stock List'!$K$11:$K$1010, 0))/INDEX('Stock List'!$L$11:$L$1010, MATCH(AF158, 'Stock List'!$K$11:$K$1010, 0)))*AE158), 2), 0)</f>
        <v>0</v>
      </c>
      <c r="BZ158" s="20"/>
      <c r="CA158" s="20">
        <f>IFERROR(ROUND(((INDEX('Stock List'!$M$11:$M$1010, MATCH(AH158, 'Stock List'!$K$11:$K$1010, 0))/INDEX('Stock List'!$L$11:$L$1010, MATCH(AH158, 'Stock List'!$K$11:$K$1010, 0)))*AG158), 2), 0)</f>
        <v>0</v>
      </c>
      <c r="CB158" s="20"/>
      <c r="CC158" s="20">
        <f>IFERROR(ROUND(((INDEX('Stock List'!$M$11:$M$1010, MATCH(AJ158, 'Stock List'!$K$11:$K$1010, 0))/INDEX('Stock List'!$L$11:$L$1010, MATCH(AJ158, 'Stock List'!$K$11:$K$1010, 0)))*AI158), 2), 0)</f>
        <v>0</v>
      </c>
      <c r="CD158" s="20"/>
      <c r="CE158" s="20">
        <f>IFERROR(ROUND(((INDEX('Stock List'!$M$11:$M$1010, MATCH(AL158, 'Stock List'!$K$11:$K$1010, 0))/INDEX('Stock List'!$L$11:$L$1010, MATCH(AL158, 'Stock List'!$K$11:$K$1010, 0)))*AK158), 2), 0)</f>
        <v>0</v>
      </c>
      <c r="CF158" s="20"/>
      <c r="CG158" s="20">
        <f>IFERROR(ROUND(((INDEX('Stock List'!$M$11:$M$1010, MATCH(AN158, 'Stock List'!$K$11:$K$1010, 0))/INDEX('Stock List'!$L$11:$L$1010, MATCH(AN158, 'Stock List'!$K$11:$K$1010, 0)))*AM158), 2), 0)</f>
        <v>0</v>
      </c>
      <c r="CH158" s="20"/>
      <c r="CI158" s="20">
        <f>IFERROR(ROUND(((INDEX('Stock List'!$M$11:$M$1010, MATCH(AP158, 'Stock List'!$K$11:$K$1010, 0))/INDEX('Stock List'!$L$11:$L$1010, MATCH(AP158, 'Stock List'!$K$11:$K$1010, 0)))*AO158), 2), 0)</f>
        <v>0</v>
      </c>
      <c r="CJ158" s="20"/>
      <c r="CK158" s="20">
        <f>IFERROR(ROUND(((INDEX('Stock List'!$M$11:$M$1010, MATCH(AR158, 'Stock List'!$K$11:$K$1010, 0))/INDEX('Stock List'!$L$11:$L$1010, MATCH(AR158, 'Stock List'!$K$11:$K$1010, 0)))*AQ158), 2), 0)</f>
        <v>0</v>
      </c>
      <c r="CL158" s="20"/>
      <c r="CM158" s="20">
        <f>IFERROR(ROUND(((INDEX('Stock List'!$M$11:$M$1010, MATCH(AT158, 'Stock List'!$K$11:$K$1010, 0))/INDEX('Stock List'!$L$11:$L$1010, MATCH(AT158, 'Stock List'!$K$11:$K$1010, 0)))*AS158), 2), 0)</f>
        <v>0</v>
      </c>
      <c r="CN158" s="20"/>
      <c r="CO158" s="20">
        <f>IFERROR(ROUND(((INDEX('Stock List'!$M$11:$M$1010, MATCH(AV158, 'Stock List'!$K$11:$K$1010, 0))/INDEX('Stock List'!$L$11:$L$1010, MATCH(AV158, 'Stock List'!$K$11:$K$1010, 0)))*AU158), 2), 0)</f>
        <v>0</v>
      </c>
      <c r="CP158" s="20"/>
      <c r="CQ158" s="20">
        <f>IFERROR(ROUND(((INDEX('Stock List'!$M$11:$M$1010, MATCH(AX158, 'Stock List'!$K$11:$K$1010, 0))/INDEX('Stock List'!$L$11:$L$1010, MATCH(AX158, 'Stock List'!$K$11:$K$1010, 0)))*AW158), 2), 0)</f>
        <v>0</v>
      </c>
      <c r="CR158" s="22"/>
      <c r="CT158" s="106" t="str">
        <f t="shared" si="145"/>
        <v/>
      </c>
      <c r="CU158" s="22" t="str">
        <f t="shared" si="146"/>
        <v/>
      </c>
      <c r="CX158" s="106" t="str">
        <f t="shared" si="147"/>
        <v/>
      </c>
      <c r="CY158" s="20" t="str">
        <f t="shared" si="148"/>
        <v/>
      </c>
      <c r="CZ158" s="22" t="str">
        <f t="shared" si="149"/>
        <v/>
      </c>
      <c r="DB158" s="76" t="str">
        <f>IF($H158="", "", COUNTIF($G$11:$G$1010, "&gt;"&amp;$G158)+1+COUNTIF($G$11:$G158, $G158)-1)</f>
        <v/>
      </c>
      <c r="DC158" s="76" t="str">
        <f>IF($H158="", "", COUNTIF($CZ$11:$CZ$1010, "&gt;"&amp;$CZ158)+1+COUNTIF($CZ$11:$CZ158, $CZ158)-1)</f>
        <v/>
      </c>
      <c r="DE158" s="147" t="str">
        <f t="shared" si="150"/>
        <v/>
      </c>
      <c r="DF158" s="148"/>
      <c r="DG158" s="19" t="str">
        <f t="shared" si="151"/>
        <v/>
      </c>
      <c r="DH158" s="153" t="str">
        <f t="shared" si="152"/>
        <v/>
      </c>
      <c r="DI158" s="19" t="str">
        <f t="shared" si="104"/>
        <v/>
      </c>
      <c r="DJ158" s="153" t="str">
        <f t="shared" si="105"/>
        <v/>
      </c>
      <c r="DK158" s="19" t="str">
        <f t="shared" si="106"/>
        <v/>
      </c>
      <c r="DL158" s="153" t="str">
        <f t="shared" si="107"/>
        <v/>
      </c>
      <c r="DM158" s="19" t="str">
        <f t="shared" si="108"/>
        <v/>
      </c>
      <c r="DN158" s="153" t="str">
        <f t="shared" si="109"/>
        <v/>
      </c>
      <c r="DO158" s="19" t="str">
        <f t="shared" si="110"/>
        <v/>
      </c>
      <c r="DP158" s="153" t="str">
        <f t="shared" si="111"/>
        <v/>
      </c>
      <c r="DQ158" s="19" t="str">
        <f t="shared" si="112"/>
        <v/>
      </c>
      <c r="DR158" s="153" t="str">
        <f t="shared" si="113"/>
        <v/>
      </c>
      <c r="DS158" s="19" t="str">
        <f t="shared" si="114"/>
        <v/>
      </c>
      <c r="DT158" s="153" t="str">
        <f t="shared" si="115"/>
        <v/>
      </c>
      <c r="DU158" s="19" t="str">
        <f t="shared" si="116"/>
        <v/>
      </c>
      <c r="DV158" s="153" t="str">
        <f t="shared" si="117"/>
        <v/>
      </c>
      <c r="DW158" s="19" t="str">
        <f t="shared" si="118"/>
        <v/>
      </c>
      <c r="DX158" s="153" t="str">
        <f t="shared" si="119"/>
        <v/>
      </c>
      <c r="DY158" s="19" t="str">
        <f t="shared" si="120"/>
        <v/>
      </c>
      <c r="DZ158" s="153" t="str">
        <f t="shared" si="121"/>
        <v/>
      </c>
      <c r="EA158" s="19" t="str">
        <f t="shared" si="122"/>
        <v/>
      </c>
      <c r="EB158" s="153" t="str">
        <f t="shared" si="123"/>
        <v/>
      </c>
      <c r="EC158" s="19" t="str">
        <f t="shared" si="124"/>
        <v/>
      </c>
      <c r="ED158" s="153" t="str">
        <f t="shared" si="125"/>
        <v/>
      </c>
      <c r="EE158" s="19" t="str">
        <f t="shared" si="126"/>
        <v/>
      </c>
      <c r="EF158" s="153" t="str">
        <f t="shared" si="127"/>
        <v/>
      </c>
      <c r="EG158" s="19" t="str">
        <f t="shared" si="128"/>
        <v/>
      </c>
      <c r="EH158" s="153" t="str">
        <f t="shared" si="129"/>
        <v/>
      </c>
      <c r="EI158" s="19" t="str">
        <f t="shared" si="130"/>
        <v/>
      </c>
      <c r="EJ158" s="153" t="str">
        <f t="shared" si="131"/>
        <v/>
      </c>
      <c r="EK158" s="19" t="str">
        <f t="shared" si="132"/>
        <v/>
      </c>
      <c r="EL158" s="153" t="str">
        <f t="shared" si="133"/>
        <v/>
      </c>
      <c r="EM158" s="19" t="str">
        <f t="shared" si="134"/>
        <v/>
      </c>
      <c r="EN158" s="153" t="str">
        <f t="shared" si="135"/>
        <v/>
      </c>
      <c r="EO158" s="19" t="str">
        <f t="shared" si="136"/>
        <v/>
      </c>
      <c r="EP158" s="153" t="str">
        <f t="shared" si="137"/>
        <v/>
      </c>
      <c r="EQ158" s="19" t="str">
        <f t="shared" si="138"/>
        <v/>
      </c>
      <c r="ER158" s="153" t="str">
        <f t="shared" si="139"/>
        <v/>
      </c>
      <c r="ES158" s="19" t="str">
        <f t="shared" si="140"/>
        <v/>
      </c>
      <c r="ET158" s="153" t="str">
        <f t="shared" si="141"/>
        <v/>
      </c>
    </row>
    <row r="159" spans="1:150" x14ac:dyDescent="0.25">
      <c r="A159" s="31"/>
      <c r="B159" s="91" t="str">
        <f t="shared" si="142"/>
        <v/>
      </c>
      <c r="C159" s="20" t="str">
        <f t="shared" si="102"/>
        <v/>
      </c>
      <c r="D159" s="97" t="str">
        <f t="shared" si="103"/>
        <v/>
      </c>
      <c r="E159" s="62" t="str">
        <f t="shared" si="143"/>
        <v/>
      </c>
      <c r="F159" s="31"/>
      <c r="G159" s="282"/>
      <c r="H159" s="283"/>
      <c r="I159" s="284"/>
      <c r="J159" s="285"/>
      <c r="K159" s="286"/>
      <c r="L159" s="287"/>
      <c r="M159" s="288"/>
      <c r="N159" s="287"/>
      <c r="O159" s="288"/>
      <c r="P159" s="287"/>
      <c r="Q159" s="288"/>
      <c r="R159" s="287"/>
      <c r="S159" s="288"/>
      <c r="T159" s="287"/>
      <c r="U159" s="288"/>
      <c r="V159" s="287"/>
      <c r="W159" s="288"/>
      <c r="X159" s="287"/>
      <c r="Y159" s="288"/>
      <c r="Z159" s="287"/>
      <c r="AA159" s="288"/>
      <c r="AB159" s="287"/>
      <c r="AC159" s="288"/>
      <c r="AD159" s="287"/>
      <c r="AE159" s="288"/>
      <c r="AF159" s="287"/>
      <c r="AG159" s="288"/>
      <c r="AH159" s="287"/>
      <c r="AI159" s="288"/>
      <c r="AJ159" s="287"/>
      <c r="AK159" s="288"/>
      <c r="AL159" s="287"/>
      <c r="AM159" s="288"/>
      <c r="AN159" s="287"/>
      <c r="AO159" s="288"/>
      <c r="AP159" s="287"/>
      <c r="AQ159" s="288"/>
      <c r="AR159" s="287"/>
      <c r="AS159" s="288"/>
      <c r="AT159" s="287"/>
      <c r="AU159" s="288"/>
      <c r="AV159" s="287"/>
      <c r="AW159" s="288"/>
      <c r="AX159" s="287"/>
      <c r="AY159" s="31"/>
      <c r="BA159" s="76" t="str">
        <f t="shared" si="144"/>
        <v/>
      </c>
      <c r="BC159" s="76" t="str">
        <f>IF('Stock List'!$K159="", "", 'Stock List'!$K159)</f>
        <v/>
      </c>
      <c r="BE159" s="106">
        <f>IFERROR(ROUND(((INDEX('Stock List'!$M$11:$M$1010, MATCH(L159, 'Stock List'!$K$11:$K$1010, 0))/INDEX('Stock List'!$L$11:$L$1010, MATCH(L159, 'Stock List'!$K$11:$K$1010, 0)))*K159), 2), 0)</f>
        <v>0</v>
      </c>
      <c r="BF159" s="20"/>
      <c r="BG159" s="20">
        <f>IFERROR(ROUND(((INDEX('Stock List'!$M$11:$M$1010, MATCH(N159, 'Stock List'!$K$11:$K$1010, 0))/INDEX('Stock List'!$L$11:$L$1010, MATCH(N159, 'Stock List'!$K$11:$K$1010, 0)))*M159), 2), 0)</f>
        <v>0</v>
      </c>
      <c r="BH159" s="20"/>
      <c r="BI159" s="20">
        <f>IFERROR(ROUND(((INDEX('Stock List'!$M$11:$M$1010, MATCH(P159, 'Stock List'!$K$11:$K$1010, 0))/INDEX('Stock List'!$L$11:$L$1010, MATCH(P159, 'Stock List'!$K$11:$K$1010, 0)))*O159), 2), 0)</f>
        <v>0</v>
      </c>
      <c r="BJ159" s="20"/>
      <c r="BK159" s="20">
        <f>IFERROR(ROUND(((INDEX('Stock List'!$M$11:$M$1010, MATCH(R159, 'Stock List'!$K$11:$K$1010, 0))/INDEX('Stock List'!$L$11:$L$1010, MATCH(R159, 'Stock List'!$K$11:$K$1010, 0)))*Q159), 2), 0)</f>
        <v>0</v>
      </c>
      <c r="BL159" s="20"/>
      <c r="BM159" s="20">
        <f>IFERROR(ROUND(((INDEX('Stock List'!$M$11:$M$1010, MATCH(T159, 'Stock List'!$K$11:$K$1010, 0))/INDEX('Stock List'!$L$11:$L$1010, MATCH(T159, 'Stock List'!$K$11:$K$1010, 0)))*S159), 2), 0)</f>
        <v>0</v>
      </c>
      <c r="BN159" s="20"/>
      <c r="BO159" s="20">
        <f>IFERROR(ROUND(((INDEX('Stock List'!$M$11:$M$1010, MATCH(V159, 'Stock List'!$K$11:$K$1010, 0))/INDEX('Stock List'!$L$11:$L$1010, MATCH(V159, 'Stock List'!$K$11:$K$1010, 0)))*U159), 2), 0)</f>
        <v>0</v>
      </c>
      <c r="BP159" s="20"/>
      <c r="BQ159" s="20">
        <f>IFERROR(ROUND(((INDEX('Stock List'!$M$11:$M$1010, MATCH(X159, 'Stock List'!$K$11:$K$1010, 0))/INDEX('Stock List'!$L$11:$L$1010, MATCH(X159, 'Stock List'!$K$11:$K$1010, 0)))*W159), 2), 0)</f>
        <v>0</v>
      </c>
      <c r="BR159" s="20"/>
      <c r="BS159" s="20">
        <f>IFERROR(ROUND(((INDEX('Stock List'!$M$11:$M$1010, MATCH(Z159, 'Stock List'!$K$11:$K$1010, 0))/INDEX('Stock List'!$L$11:$L$1010, MATCH(Z159, 'Stock List'!$K$11:$K$1010, 0)))*Y159), 2), 0)</f>
        <v>0</v>
      </c>
      <c r="BT159" s="20"/>
      <c r="BU159" s="20">
        <f>IFERROR(ROUND(((INDEX('Stock List'!$M$11:$M$1010, MATCH(AB159, 'Stock List'!$K$11:$K$1010, 0))/INDEX('Stock List'!$L$11:$L$1010, MATCH(AB159, 'Stock List'!$K$11:$K$1010, 0)))*AA159), 2), 0)</f>
        <v>0</v>
      </c>
      <c r="BV159" s="20"/>
      <c r="BW159" s="20">
        <f>IFERROR(ROUND(((INDEX('Stock List'!$M$11:$M$1010, MATCH(AD159, 'Stock List'!$K$11:$K$1010, 0))/INDEX('Stock List'!$L$11:$L$1010, MATCH(AD159, 'Stock List'!$K$11:$K$1010, 0)))*AC159), 2), 0)</f>
        <v>0</v>
      </c>
      <c r="BX159" s="20"/>
      <c r="BY159" s="20">
        <f>IFERROR(ROUND(((INDEX('Stock List'!$M$11:$M$1010, MATCH(AF159, 'Stock List'!$K$11:$K$1010, 0))/INDEX('Stock List'!$L$11:$L$1010, MATCH(AF159, 'Stock List'!$K$11:$K$1010, 0)))*AE159), 2), 0)</f>
        <v>0</v>
      </c>
      <c r="BZ159" s="20"/>
      <c r="CA159" s="20">
        <f>IFERROR(ROUND(((INDEX('Stock List'!$M$11:$M$1010, MATCH(AH159, 'Stock List'!$K$11:$K$1010, 0))/INDEX('Stock List'!$L$11:$L$1010, MATCH(AH159, 'Stock List'!$K$11:$K$1010, 0)))*AG159), 2), 0)</f>
        <v>0</v>
      </c>
      <c r="CB159" s="20"/>
      <c r="CC159" s="20">
        <f>IFERROR(ROUND(((INDEX('Stock List'!$M$11:$M$1010, MATCH(AJ159, 'Stock List'!$K$11:$K$1010, 0))/INDEX('Stock List'!$L$11:$L$1010, MATCH(AJ159, 'Stock List'!$K$11:$K$1010, 0)))*AI159), 2), 0)</f>
        <v>0</v>
      </c>
      <c r="CD159" s="20"/>
      <c r="CE159" s="20">
        <f>IFERROR(ROUND(((INDEX('Stock List'!$M$11:$M$1010, MATCH(AL159, 'Stock List'!$K$11:$K$1010, 0))/INDEX('Stock List'!$L$11:$L$1010, MATCH(AL159, 'Stock List'!$K$11:$K$1010, 0)))*AK159), 2), 0)</f>
        <v>0</v>
      </c>
      <c r="CF159" s="20"/>
      <c r="CG159" s="20">
        <f>IFERROR(ROUND(((INDEX('Stock List'!$M$11:$M$1010, MATCH(AN159, 'Stock List'!$K$11:$K$1010, 0))/INDEX('Stock List'!$L$11:$L$1010, MATCH(AN159, 'Stock List'!$K$11:$K$1010, 0)))*AM159), 2), 0)</f>
        <v>0</v>
      </c>
      <c r="CH159" s="20"/>
      <c r="CI159" s="20">
        <f>IFERROR(ROUND(((INDEX('Stock List'!$M$11:$M$1010, MATCH(AP159, 'Stock List'!$K$11:$K$1010, 0))/INDEX('Stock List'!$L$11:$L$1010, MATCH(AP159, 'Stock List'!$K$11:$K$1010, 0)))*AO159), 2), 0)</f>
        <v>0</v>
      </c>
      <c r="CJ159" s="20"/>
      <c r="CK159" s="20">
        <f>IFERROR(ROUND(((INDEX('Stock List'!$M$11:$M$1010, MATCH(AR159, 'Stock List'!$K$11:$K$1010, 0))/INDEX('Stock List'!$L$11:$L$1010, MATCH(AR159, 'Stock List'!$K$11:$K$1010, 0)))*AQ159), 2), 0)</f>
        <v>0</v>
      </c>
      <c r="CL159" s="20"/>
      <c r="CM159" s="20">
        <f>IFERROR(ROUND(((INDEX('Stock List'!$M$11:$M$1010, MATCH(AT159, 'Stock List'!$K$11:$K$1010, 0))/INDEX('Stock List'!$L$11:$L$1010, MATCH(AT159, 'Stock List'!$K$11:$K$1010, 0)))*AS159), 2), 0)</f>
        <v>0</v>
      </c>
      <c r="CN159" s="20"/>
      <c r="CO159" s="20">
        <f>IFERROR(ROUND(((INDEX('Stock List'!$M$11:$M$1010, MATCH(AV159, 'Stock List'!$K$11:$K$1010, 0))/INDEX('Stock List'!$L$11:$L$1010, MATCH(AV159, 'Stock List'!$K$11:$K$1010, 0)))*AU159), 2), 0)</f>
        <v>0</v>
      </c>
      <c r="CP159" s="20"/>
      <c r="CQ159" s="20">
        <f>IFERROR(ROUND(((INDEX('Stock List'!$M$11:$M$1010, MATCH(AX159, 'Stock List'!$K$11:$K$1010, 0))/INDEX('Stock List'!$L$11:$L$1010, MATCH(AX159, 'Stock List'!$K$11:$K$1010, 0)))*AW159), 2), 0)</f>
        <v>0</v>
      </c>
      <c r="CR159" s="22"/>
      <c r="CT159" s="106" t="str">
        <f t="shared" si="145"/>
        <v/>
      </c>
      <c r="CU159" s="22" t="str">
        <f t="shared" si="146"/>
        <v/>
      </c>
      <c r="CX159" s="106" t="str">
        <f t="shared" si="147"/>
        <v/>
      </c>
      <c r="CY159" s="20" t="str">
        <f t="shared" si="148"/>
        <v/>
      </c>
      <c r="CZ159" s="22" t="str">
        <f t="shared" si="149"/>
        <v/>
      </c>
      <c r="DB159" s="76" t="str">
        <f>IF($H159="", "", COUNTIF($G$11:$G$1010, "&gt;"&amp;$G159)+1+COUNTIF($G$11:$G159, $G159)-1)</f>
        <v/>
      </c>
      <c r="DC159" s="76" t="str">
        <f>IF($H159="", "", COUNTIF($CZ$11:$CZ$1010, "&gt;"&amp;$CZ159)+1+COUNTIF($CZ$11:$CZ159, $CZ159)-1)</f>
        <v/>
      </c>
      <c r="DE159" s="147" t="str">
        <f t="shared" si="150"/>
        <v/>
      </c>
      <c r="DF159" s="148"/>
      <c r="DG159" s="19" t="str">
        <f t="shared" si="151"/>
        <v/>
      </c>
      <c r="DH159" s="153" t="str">
        <f t="shared" si="152"/>
        <v/>
      </c>
      <c r="DI159" s="19" t="str">
        <f t="shared" si="104"/>
        <v/>
      </c>
      <c r="DJ159" s="153" t="str">
        <f t="shared" si="105"/>
        <v/>
      </c>
      <c r="DK159" s="19" t="str">
        <f t="shared" si="106"/>
        <v/>
      </c>
      <c r="DL159" s="153" t="str">
        <f t="shared" si="107"/>
        <v/>
      </c>
      <c r="DM159" s="19" t="str">
        <f t="shared" si="108"/>
        <v/>
      </c>
      <c r="DN159" s="153" t="str">
        <f t="shared" si="109"/>
        <v/>
      </c>
      <c r="DO159" s="19" t="str">
        <f t="shared" si="110"/>
        <v/>
      </c>
      <c r="DP159" s="153" t="str">
        <f t="shared" si="111"/>
        <v/>
      </c>
      <c r="DQ159" s="19" t="str">
        <f t="shared" si="112"/>
        <v/>
      </c>
      <c r="DR159" s="153" t="str">
        <f t="shared" si="113"/>
        <v/>
      </c>
      <c r="DS159" s="19" t="str">
        <f t="shared" si="114"/>
        <v/>
      </c>
      <c r="DT159" s="153" t="str">
        <f t="shared" si="115"/>
        <v/>
      </c>
      <c r="DU159" s="19" t="str">
        <f t="shared" si="116"/>
        <v/>
      </c>
      <c r="DV159" s="153" t="str">
        <f t="shared" si="117"/>
        <v/>
      </c>
      <c r="DW159" s="19" t="str">
        <f t="shared" si="118"/>
        <v/>
      </c>
      <c r="DX159" s="153" t="str">
        <f t="shared" si="119"/>
        <v/>
      </c>
      <c r="DY159" s="19" t="str">
        <f t="shared" si="120"/>
        <v/>
      </c>
      <c r="DZ159" s="153" t="str">
        <f t="shared" si="121"/>
        <v/>
      </c>
      <c r="EA159" s="19" t="str">
        <f t="shared" si="122"/>
        <v/>
      </c>
      <c r="EB159" s="153" t="str">
        <f t="shared" si="123"/>
        <v/>
      </c>
      <c r="EC159" s="19" t="str">
        <f t="shared" si="124"/>
        <v/>
      </c>
      <c r="ED159" s="153" t="str">
        <f t="shared" si="125"/>
        <v/>
      </c>
      <c r="EE159" s="19" t="str">
        <f t="shared" si="126"/>
        <v/>
      </c>
      <c r="EF159" s="153" t="str">
        <f t="shared" si="127"/>
        <v/>
      </c>
      <c r="EG159" s="19" t="str">
        <f t="shared" si="128"/>
        <v/>
      </c>
      <c r="EH159" s="153" t="str">
        <f t="shared" si="129"/>
        <v/>
      </c>
      <c r="EI159" s="19" t="str">
        <f t="shared" si="130"/>
        <v/>
      </c>
      <c r="EJ159" s="153" t="str">
        <f t="shared" si="131"/>
        <v/>
      </c>
      <c r="EK159" s="19" t="str">
        <f t="shared" si="132"/>
        <v/>
      </c>
      <c r="EL159" s="153" t="str">
        <f t="shared" si="133"/>
        <v/>
      </c>
      <c r="EM159" s="19" t="str">
        <f t="shared" si="134"/>
        <v/>
      </c>
      <c r="EN159" s="153" t="str">
        <f t="shared" si="135"/>
        <v/>
      </c>
      <c r="EO159" s="19" t="str">
        <f t="shared" si="136"/>
        <v/>
      </c>
      <c r="EP159" s="153" t="str">
        <f t="shared" si="137"/>
        <v/>
      </c>
      <c r="EQ159" s="19" t="str">
        <f t="shared" si="138"/>
        <v/>
      </c>
      <c r="ER159" s="153" t="str">
        <f t="shared" si="139"/>
        <v/>
      </c>
      <c r="ES159" s="19" t="str">
        <f t="shared" si="140"/>
        <v/>
      </c>
      <c r="ET159" s="153" t="str">
        <f t="shared" si="141"/>
        <v/>
      </c>
    </row>
    <row r="160" spans="1:150" x14ac:dyDescent="0.25">
      <c r="A160" s="31"/>
      <c r="B160" s="91" t="str">
        <f t="shared" si="142"/>
        <v/>
      </c>
      <c r="C160" s="20" t="str">
        <f t="shared" si="102"/>
        <v/>
      </c>
      <c r="D160" s="97" t="str">
        <f t="shared" si="103"/>
        <v/>
      </c>
      <c r="E160" s="62" t="str">
        <f t="shared" si="143"/>
        <v/>
      </c>
      <c r="F160" s="31"/>
      <c r="G160" s="282"/>
      <c r="H160" s="283"/>
      <c r="I160" s="284"/>
      <c r="J160" s="285"/>
      <c r="K160" s="286"/>
      <c r="L160" s="287"/>
      <c r="M160" s="288"/>
      <c r="N160" s="287"/>
      <c r="O160" s="288"/>
      <c r="P160" s="287"/>
      <c r="Q160" s="288"/>
      <c r="R160" s="287"/>
      <c r="S160" s="288"/>
      <c r="T160" s="287"/>
      <c r="U160" s="288"/>
      <c r="V160" s="287"/>
      <c r="W160" s="288"/>
      <c r="X160" s="287"/>
      <c r="Y160" s="288"/>
      <c r="Z160" s="287"/>
      <c r="AA160" s="288"/>
      <c r="AB160" s="287"/>
      <c r="AC160" s="288"/>
      <c r="AD160" s="287"/>
      <c r="AE160" s="288"/>
      <c r="AF160" s="287"/>
      <c r="AG160" s="288"/>
      <c r="AH160" s="287"/>
      <c r="AI160" s="288"/>
      <c r="AJ160" s="287"/>
      <c r="AK160" s="288"/>
      <c r="AL160" s="287"/>
      <c r="AM160" s="288"/>
      <c r="AN160" s="287"/>
      <c r="AO160" s="288"/>
      <c r="AP160" s="287"/>
      <c r="AQ160" s="288"/>
      <c r="AR160" s="287"/>
      <c r="AS160" s="288"/>
      <c r="AT160" s="287"/>
      <c r="AU160" s="288"/>
      <c r="AV160" s="287"/>
      <c r="AW160" s="288"/>
      <c r="AX160" s="287"/>
      <c r="AY160" s="31"/>
      <c r="BA160" s="76" t="str">
        <f t="shared" si="144"/>
        <v/>
      </c>
      <c r="BC160" s="76" t="str">
        <f>IF('Stock List'!$K160="", "", 'Stock List'!$K160)</f>
        <v/>
      </c>
      <c r="BE160" s="106">
        <f>IFERROR(ROUND(((INDEX('Stock List'!$M$11:$M$1010, MATCH(L160, 'Stock List'!$K$11:$K$1010, 0))/INDEX('Stock List'!$L$11:$L$1010, MATCH(L160, 'Stock List'!$K$11:$K$1010, 0)))*K160), 2), 0)</f>
        <v>0</v>
      </c>
      <c r="BF160" s="20"/>
      <c r="BG160" s="20">
        <f>IFERROR(ROUND(((INDEX('Stock List'!$M$11:$M$1010, MATCH(N160, 'Stock List'!$K$11:$K$1010, 0))/INDEX('Stock List'!$L$11:$L$1010, MATCH(N160, 'Stock List'!$K$11:$K$1010, 0)))*M160), 2), 0)</f>
        <v>0</v>
      </c>
      <c r="BH160" s="20"/>
      <c r="BI160" s="20">
        <f>IFERROR(ROUND(((INDEX('Stock List'!$M$11:$M$1010, MATCH(P160, 'Stock List'!$K$11:$K$1010, 0))/INDEX('Stock List'!$L$11:$L$1010, MATCH(P160, 'Stock List'!$K$11:$K$1010, 0)))*O160), 2), 0)</f>
        <v>0</v>
      </c>
      <c r="BJ160" s="20"/>
      <c r="BK160" s="20">
        <f>IFERROR(ROUND(((INDEX('Stock List'!$M$11:$M$1010, MATCH(R160, 'Stock List'!$K$11:$K$1010, 0))/INDEX('Stock List'!$L$11:$L$1010, MATCH(R160, 'Stock List'!$K$11:$K$1010, 0)))*Q160), 2), 0)</f>
        <v>0</v>
      </c>
      <c r="BL160" s="20"/>
      <c r="BM160" s="20">
        <f>IFERROR(ROUND(((INDEX('Stock List'!$M$11:$M$1010, MATCH(T160, 'Stock List'!$K$11:$K$1010, 0))/INDEX('Stock List'!$L$11:$L$1010, MATCH(T160, 'Stock List'!$K$11:$K$1010, 0)))*S160), 2), 0)</f>
        <v>0</v>
      </c>
      <c r="BN160" s="20"/>
      <c r="BO160" s="20">
        <f>IFERROR(ROUND(((INDEX('Stock List'!$M$11:$M$1010, MATCH(V160, 'Stock List'!$K$11:$K$1010, 0))/INDEX('Stock List'!$L$11:$L$1010, MATCH(V160, 'Stock List'!$K$11:$K$1010, 0)))*U160), 2), 0)</f>
        <v>0</v>
      </c>
      <c r="BP160" s="20"/>
      <c r="BQ160" s="20">
        <f>IFERROR(ROUND(((INDEX('Stock List'!$M$11:$M$1010, MATCH(X160, 'Stock List'!$K$11:$K$1010, 0))/INDEX('Stock List'!$L$11:$L$1010, MATCH(X160, 'Stock List'!$K$11:$K$1010, 0)))*W160), 2), 0)</f>
        <v>0</v>
      </c>
      <c r="BR160" s="20"/>
      <c r="BS160" s="20">
        <f>IFERROR(ROUND(((INDEX('Stock List'!$M$11:$M$1010, MATCH(Z160, 'Stock List'!$K$11:$K$1010, 0))/INDEX('Stock List'!$L$11:$L$1010, MATCH(Z160, 'Stock List'!$K$11:$K$1010, 0)))*Y160), 2), 0)</f>
        <v>0</v>
      </c>
      <c r="BT160" s="20"/>
      <c r="BU160" s="20">
        <f>IFERROR(ROUND(((INDEX('Stock List'!$M$11:$M$1010, MATCH(AB160, 'Stock List'!$K$11:$K$1010, 0))/INDEX('Stock List'!$L$11:$L$1010, MATCH(AB160, 'Stock List'!$K$11:$K$1010, 0)))*AA160), 2), 0)</f>
        <v>0</v>
      </c>
      <c r="BV160" s="20"/>
      <c r="BW160" s="20">
        <f>IFERROR(ROUND(((INDEX('Stock List'!$M$11:$M$1010, MATCH(AD160, 'Stock List'!$K$11:$K$1010, 0))/INDEX('Stock List'!$L$11:$L$1010, MATCH(AD160, 'Stock List'!$K$11:$K$1010, 0)))*AC160), 2), 0)</f>
        <v>0</v>
      </c>
      <c r="BX160" s="20"/>
      <c r="BY160" s="20">
        <f>IFERROR(ROUND(((INDEX('Stock List'!$M$11:$M$1010, MATCH(AF160, 'Stock List'!$K$11:$K$1010, 0))/INDEX('Stock List'!$L$11:$L$1010, MATCH(AF160, 'Stock List'!$K$11:$K$1010, 0)))*AE160), 2), 0)</f>
        <v>0</v>
      </c>
      <c r="BZ160" s="20"/>
      <c r="CA160" s="20">
        <f>IFERROR(ROUND(((INDEX('Stock List'!$M$11:$M$1010, MATCH(AH160, 'Stock List'!$K$11:$K$1010, 0))/INDEX('Stock List'!$L$11:$L$1010, MATCH(AH160, 'Stock List'!$K$11:$K$1010, 0)))*AG160), 2), 0)</f>
        <v>0</v>
      </c>
      <c r="CB160" s="20"/>
      <c r="CC160" s="20">
        <f>IFERROR(ROUND(((INDEX('Stock List'!$M$11:$M$1010, MATCH(AJ160, 'Stock List'!$K$11:$K$1010, 0))/INDEX('Stock List'!$L$11:$L$1010, MATCH(AJ160, 'Stock List'!$K$11:$K$1010, 0)))*AI160), 2), 0)</f>
        <v>0</v>
      </c>
      <c r="CD160" s="20"/>
      <c r="CE160" s="20">
        <f>IFERROR(ROUND(((INDEX('Stock List'!$M$11:$M$1010, MATCH(AL160, 'Stock List'!$K$11:$K$1010, 0))/INDEX('Stock List'!$L$11:$L$1010, MATCH(AL160, 'Stock List'!$K$11:$K$1010, 0)))*AK160), 2), 0)</f>
        <v>0</v>
      </c>
      <c r="CF160" s="20"/>
      <c r="CG160" s="20">
        <f>IFERROR(ROUND(((INDEX('Stock List'!$M$11:$M$1010, MATCH(AN160, 'Stock List'!$K$11:$K$1010, 0))/INDEX('Stock List'!$L$11:$L$1010, MATCH(AN160, 'Stock List'!$K$11:$K$1010, 0)))*AM160), 2), 0)</f>
        <v>0</v>
      </c>
      <c r="CH160" s="20"/>
      <c r="CI160" s="20">
        <f>IFERROR(ROUND(((INDEX('Stock List'!$M$11:$M$1010, MATCH(AP160, 'Stock List'!$K$11:$K$1010, 0))/INDEX('Stock List'!$L$11:$L$1010, MATCH(AP160, 'Stock List'!$K$11:$K$1010, 0)))*AO160), 2), 0)</f>
        <v>0</v>
      </c>
      <c r="CJ160" s="20"/>
      <c r="CK160" s="20">
        <f>IFERROR(ROUND(((INDEX('Stock List'!$M$11:$M$1010, MATCH(AR160, 'Stock List'!$K$11:$K$1010, 0))/INDEX('Stock List'!$L$11:$L$1010, MATCH(AR160, 'Stock List'!$K$11:$K$1010, 0)))*AQ160), 2), 0)</f>
        <v>0</v>
      </c>
      <c r="CL160" s="20"/>
      <c r="CM160" s="20">
        <f>IFERROR(ROUND(((INDEX('Stock List'!$M$11:$M$1010, MATCH(AT160, 'Stock List'!$K$11:$K$1010, 0))/INDEX('Stock List'!$L$11:$L$1010, MATCH(AT160, 'Stock List'!$K$11:$K$1010, 0)))*AS160), 2), 0)</f>
        <v>0</v>
      </c>
      <c r="CN160" s="20"/>
      <c r="CO160" s="20">
        <f>IFERROR(ROUND(((INDEX('Stock List'!$M$11:$M$1010, MATCH(AV160, 'Stock List'!$K$11:$K$1010, 0))/INDEX('Stock List'!$L$11:$L$1010, MATCH(AV160, 'Stock List'!$K$11:$K$1010, 0)))*AU160), 2), 0)</f>
        <v>0</v>
      </c>
      <c r="CP160" s="20"/>
      <c r="CQ160" s="20">
        <f>IFERROR(ROUND(((INDEX('Stock List'!$M$11:$M$1010, MATCH(AX160, 'Stock List'!$K$11:$K$1010, 0))/INDEX('Stock List'!$L$11:$L$1010, MATCH(AX160, 'Stock List'!$K$11:$K$1010, 0)))*AW160), 2), 0)</f>
        <v>0</v>
      </c>
      <c r="CR160" s="22"/>
      <c r="CT160" s="106" t="str">
        <f t="shared" si="145"/>
        <v/>
      </c>
      <c r="CU160" s="22" t="str">
        <f t="shared" si="146"/>
        <v/>
      </c>
      <c r="CX160" s="106" t="str">
        <f t="shared" si="147"/>
        <v/>
      </c>
      <c r="CY160" s="20" t="str">
        <f t="shared" si="148"/>
        <v/>
      </c>
      <c r="CZ160" s="22" t="str">
        <f t="shared" si="149"/>
        <v/>
      </c>
      <c r="DB160" s="76" t="str">
        <f>IF($H160="", "", COUNTIF($G$11:$G$1010, "&gt;"&amp;$G160)+1+COUNTIF($G$11:$G160, $G160)-1)</f>
        <v/>
      </c>
      <c r="DC160" s="76" t="str">
        <f>IF($H160="", "", COUNTIF($CZ$11:$CZ$1010, "&gt;"&amp;$CZ160)+1+COUNTIF($CZ$11:$CZ160, $CZ160)-1)</f>
        <v/>
      </c>
      <c r="DE160" s="147" t="str">
        <f t="shared" si="150"/>
        <v/>
      </c>
      <c r="DF160" s="148"/>
      <c r="DG160" s="19" t="str">
        <f t="shared" si="151"/>
        <v/>
      </c>
      <c r="DH160" s="153" t="str">
        <f t="shared" si="152"/>
        <v/>
      </c>
      <c r="DI160" s="19" t="str">
        <f t="shared" si="104"/>
        <v/>
      </c>
      <c r="DJ160" s="153" t="str">
        <f t="shared" si="105"/>
        <v/>
      </c>
      <c r="DK160" s="19" t="str">
        <f t="shared" si="106"/>
        <v/>
      </c>
      <c r="DL160" s="153" t="str">
        <f t="shared" si="107"/>
        <v/>
      </c>
      <c r="DM160" s="19" t="str">
        <f t="shared" si="108"/>
        <v/>
      </c>
      <c r="DN160" s="153" t="str">
        <f t="shared" si="109"/>
        <v/>
      </c>
      <c r="DO160" s="19" t="str">
        <f t="shared" si="110"/>
        <v/>
      </c>
      <c r="DP160" s="153" t="str">
        <f t="shared" si="111"/>
        <v/>
      </c>
      <c r="DQ160" s="19" t="str">
        <f t="shared" si="112"/>
        <v/>
      </c>
      <c r="DR160" s="153" t="str">
        <f t="shared" si="113"/>
        <v/>
      </c>
      <c r="DS160" s="19" t="str">
        <f t="shared" si="114"/>
        <v/>
      </c>
      <c r="DT160" s="153" t="str">
        <f t="shared" si="115"/>
        <v/>
      </c>
      <c r="DU160" s="19" t="str">
        <f t="shared" si="116"/>
        <v/>
      </c>
      <c r="DV160" s="153" t="str">
        <f t="shared" si="117"/>
        <v/>
      </c>
      <c r="DW160" s="19" t="str">
        <f t="shared" si="118"/>
        <v/>
      </c>
      <c r="DX160" s="153" t="str">
        <f t="shared" si="119"/>
        <v/>
      </c>
      <c r="DY160" s="19" t="str">
        <f t="shared" si="120"/>
        <v/>
      </c>
      <c r="DZ160" s="153" t="str">
        <f t="shared" si="121"/>
        <v/>
      </c>
      <c r="EA160" s="19" t="str">
        <f t="shared" si="122"/>
        <v/>
      </c>
      <c r="EB160" s="153" t="str">
        <f t="shared" si="123"/>
        <v/>
      </c>
      <c r="EC160" s="19" t="str">
        <f t="shared" si="124"/>
        <v/>
      </c>
      <c r="ED160" s="153" t="str">
        <f t="shared" si="125"/>
        <v/>
      </c>
      <c r="EE160" s="19" t="str">
        <f t="shared" si="126"/>
        <v/>
      </c>
      <c r="EF160" s="153" t="str">
        <f t="shared" si="127"/>
        <v/>
      </c>
      <c r="EG160" s="19" t="str">
        <f t="shared" si="128"/>
        <v/>
      </c>
      <c r="EH160" s="153" t="str">
        <f t="shared" si="129"/>
        <v/>
      </c>
      <c r="EI160" s="19" t="str">
        <f t="shared" si="130"/>
        <v/>
      </c>
      <c r="EJ160" s="153" t="str">
        <f t="shared" si="131"/>
        <v/>
      </c>
      <c r="EK160" s="19" t="str">
        <f t="shared" si="132"/>
        <v/>
      </c>
      <c r="EL160" s="153" t="str">
        <f t="shared" si="133"/>
        <v/>
      </c>
      <c r="EM160" s="19" t="str">
        <f t="shared" si="134"/>
        <v/>
      </c>
      <c r="EN160" s="153" t="str">
        <f t="shared" si="135"/>
        <v/>
      </c>
      <c r="EO160" s="19" t="str">
        <f t="shared" si="136"/>
        <v/>
      </c>
      <c r="EP160" s="153" t="str">
        <f t="shared" si="137"/>
        <v/>
      </c>
      <c r="EQ160" s="19" t="str">
        <f t="shared" si="138"/>
        <v/>
      </c>
      <c r="ER160" s="153" t="str">
        <f t="shared" si="139"/>
        <v/>
      </c>
      <c r="ES160" s="19" t="str">
        <f t="shared" si="140"/>
        <v/>
      </c>
      <c r="ET160" s="153" t="str">
        <f t="shared" si="141"/>
        <v/>
      </c>
    </row>
    <row r="161" spans="1:150" x14ac:dyDescent="0.25">
      <c r="A161" s="31"/>
      <c r="B161" s="91" t="str">
        <f t="shared" si="142"/>
        <v/>
      </c>
      <c r="C161" s="20" t="str">
        <f t="shared" si="102"/>
        <v/>
      </c>
      <c r="D161" s="97" t="str">
        <f t="shared" si="103"/>
        <v/>
      </c>
      <c r="E161" s="62" t="str">
        <f t="shared" si="143"/>
        <v/>
      </c>
      <c r="F161" s="31"/>
      <c r="G161" s="282"/>
      <c r="H161" s="283"/>
      <c r="I161" s="284"/>
      <c r="J161" s="285"/>
      <c r="K161" s="286"/>
      <c r="L161" s="287"/>
      <c r="M161" s="288"/>
      <c r="N161" s="287"/>
      <c r="O161" s="288"/>
      <c r="P161" s="287"/>
      <c r="Q161" s="288"/>
      <c r="R161" s="287"/>
      <c r="S161" s="288"/>
      <c r="T161" s="287"/>
      <c r="U161" s="288"/>
      <c r="V161" s="287"/>
      <c r="W161" s="288"/>
      <c r="X161" s="287"/>
      <c r="Y161" s="288"/>
      <c r="Z161" s="287"/>
      <c r="AA161" s="288"/>
      <c r="AB161" s="287"/>
      <c r="AC161" s="288"/>
      <c r="AD161" s="287"/>
      <c r="AE161" s="288"/>
      <c r="AF161" s="287"/>
      <c r="AG161" s="288"/>
      <c r="AH161" s="287"/>
      <c r="AI161" s="288"/>
      <c r="AJ161" s="287"/>
      <c r="AK161" s="288"/>
      <c r="AL161" s="287"/>
      <c r="AM161" s="288"/>
      <c r="AN161" s="287"/>
      <c r="AO161" s="288"/>
      <c r="AP161" s="287"/>
      <c r="AQ161" s="288"/>
      <c r="AR161" s="287"/>
      <c r="AS161" s="288"/>
      <c r="AT161" s="287"/>
      <c r="AU161" s="288"/>
      <c r="AV161" s="287"/>
      <c r="AW161" s="288"/>
      <c r="AX161" s="287"/>
      <c r="AY161" s="31"/>
      <c r="BA161" s="76" t="str">
        <f t="shared" si="144"/>
        <v/>
      </c>
      <c r="BC161" s="76" t="str">
        <f>IF('Stock List'!$K161="", "", 'Stock List'!$K161)</f>
        <v/>
      </c>
      <c r="BE161" s="106">
        <f>IFERROR(ROUND(((INDEX('Stock List'!$M$11:$M$1010, MATCH(L161, 'Stock List'!$K$11:$K$1010, 0))/INDEX('Stock List'!$L$11:$L$1010, MATCH(L161, 'Stock List'!$K$11:$K$1010, 0)))*K161), 2), 0)</f>
        <v>0</v>
      </c>
      <c r="BF161" s="20"/>
      <c r="BG161" s="20">
        <f>IFERROR(ROUND(((INDEX('Stock List'!$M$11:$M$1010, MATCH(N161, 'Stock List'!$K$11:$K$1010, 0))/INDEX('Stock List'!$L$11:$L$1010, MATCH(N161, 'Stock List'!$K$11:$K$1010, 0)))*M161), 2), 0)</f>
        <v>0</v>
      </c>
      <c r="BH161" s="20"/>
      <c r="BI161" s="20">
        <f>IFERROR(ROUND(((INDEX('Stock List'!$M$11:$M$1010, MATCH(P161, 'Stock List'!$K$11:$K$1010, 0))/INDEX('Stock List'!$L$11:$L$1010, MATCH(P161, 'Stock List'!$K$11:$K$1010, 0)))*O161), 2), 0)</f>
        <v>0</v>
      </c>
      <c r="BJ161" s="20"/>
      <c r="BK161" s="20">
        <f>IFERROR(ROUND(((INDEX('Stock List'!$M$11:$M$1010, MATCH(R161, 'Stock List'!$K$11:$K$1010, 0))/INDEX('Stock List'!$L$11:$L$1010, MATCH(R161, 'Stock List'!$K$11:$K$1010, 0)))*Q161), 2), 0)</f>
        <v>0</v>
      </c>
      <c r="BL161" s="20"/>
      <c r="BM161" s="20">
        <f>IFERROR(ROUND(((INDEX('Stock List'!$M$11:$M$1010, MATCH(T161, 'Stock List'!$K$11:$K$1010, 0))/INDEX('Stock List'!$L$11:$L$1010, MATCH(T161, 'Stock List'!$K$11:$K$1010, 0)))*S161), 2), 0)</f>
        <v>0</v>
      </c>
      <c r="BN161" s="20"/>
      <c r="BO161" s="20">
        <f>IFERROR(ROUND(((INDEX('Stock List'!$M$11:$M$1010, MATCH(V161, 'Stock List'!$K$11:$K$1010, 0))/INDEX('Stock List'!$L$11:$L$1010, MATCH(V161, 'Stock List'!$K$11:$K$1010, 0)))*U161), 2), 0)</f>
        <v>0</v>
      </c>
      <c r="BP161" s="20"/>
      <c r="BQ161" s="20">
        <f>IFERROR(ROUND(((INDEX('Stock List'!$M$11:$M$1010, MATCH(X161, 'Stock List'!$K$11:$K$1010, 0))/INDEX('Stock List'!$L$11:$L$1010, MATCH(X161, 'Stock List'!$K$11:$K$1010, 0)))*W161), 2), 0)</f>
        <v>0</v>
      </c>
      <c r="BR161" s="20"/>
      <c r="BS161" s="20">
        <f>IFERROR(ROUND(((INDEX('Stock List'!$M$11:$M$1010, MATCH(Z161, 'Stock List'!$K$11:$K$1010, 0))/INDEX('Stock List'!$L$11:$L$1010, MATCH(Z161, 'Stock List'!$K$11:$K$1010, 0)))*Y161), 2), 0)</f>
        <v>0</v>
      </c>
      <c r="BT161" s="20"/>
      <c r="BU161" s="20">
        <f>IFERROR(ROUND(((INDEX('Stock List'!$M$11:$M$1010, MATCH(AB161, 'Stock List'!$K$11:$K$1010, 0))/INDEX('Stock List'!$L$11:$L$1010, MATCH(AB161, 'Stock List'!$K$11:$K$1010, 0)))*AA161), 2), 0)</f>
        <v>0</v>
      </c>
      <c r="BV161" s="20"/>
      <c r="BW161" s="20">
        <f>IFERROR(ROUND(((INDEX('Stock List'!$M$11:$M$1010, MATCH(AD161, 'Stock List'!$K$11:$K$1010, 0))/INDEX('Stock List'!$L$11:$L$1010, MATCH(AD161, 'Stock List'!$K$11:$K$1010, 0)))*AC161), 2), 0)</f>
        <v>0</v>
      </c>
      <c r="BX161" s="20"/>
      <c r="BY161" s="20">
        <f>IFERROR(ROUND(((INDEX('Stock List'!$M$11:$M$1010, MATCH(AF161, 'Stock List'!$K$11:$K$1010, 0))/INDEX('Stock List'!$L$11:$L$1010, MATCH(AF161, 'Stock List'!$K$11:$K$1010, 0)))*AE161), 2), 0)</f>
        <v>0</v>
      </c>
      <c r="BZ161" s="20"/>
      <c r="CA161" s="20">
        <f>IFERROR(ROUND(((INDEX('Stock List'!$M$11:$M$1010, MATCH(AH161, 'Stock List'!$K$11:$K$1010, 0))/INDEX('Stock List'!$L$11:$L$1010, MATCH(AH161, 'Stock List'!$K$11:$K$1010, 0)))*AG161), 2), 0)</f>
        <v>0</v>
      </c>
      <c r="CB161" s="20"/>
      <c r="CC161" s="20">
        <f>IFERROR(ROUND(((INDEX('Stock List'!$M$11:$M$1010, MATCH(AJ161, 'Stock List'!$K$11:$K$1010, 0))/INDEX('Stock List'!$L$11:$L$1010, MATCH(AJ161, 'Stock List'!$K$11:$K$1010, 0)))*AI161), 2), 0)</f>
        <v>0</v>
      </c>
      <c r="CD161" s="20"/>
      <c r="CE161" s="20">
        <f>IFERROR(ROUND(((INDEX('Stock List'!$M$11:$M$1010, MATCH(AL161, 'Stock List'!$K$11:$K$1010, 0))/INDEX('Stock List'!$L$11:$L$1010, MATCH(AL161, 'Stock List'!$K$11:$K$1010, 0)))*AK161), 2), 0)</f>
        <v>0</v>
      </c>
      <c r="CF161" s="20"/>
      <c r="CG161" s="20">
        <f>IFERROR(ROUND(((INDEX('Stock List'!$M$11:$M$1010, MATCH(AN161, 'Stock List'!$K$11:$K$1010, 0))/INDEX('Stock List'!$L$11:$L$1010, MATCH(AN161, 'Stock List'!$K$11:$K$1010, 0)))*AM161), 2), 0)</f>
        <v>0</v>
      </c>
      <c r="CH161" s="20"/>
      <c r="CI161" s="20">
        <f>IFERROR(ROUND(((INDEX('Stock List'!$M$11:$M$1010, MATCH(AP161, 'Stock List'!$K$11:$K$1010, 0))/INDEX('Stock List'!$L$11:$L$1010, MATCH(AP161, 'Stock List'!$K$11:$K$1010, 0)))*AO161), 2), 0)</f>
        <v>0</v>
      </c>
      <c r="CJ161" s="20"/>
      <c r="CK161" s="20">
        <f>IFERROR(ROUND(((INDEX('Stock List'!$M$11:$M$1010, MATCH(AR161, 'Stock List'!$K$11:$K$1010, 0))/INDEX('Stock List'!$L$11:$L$1010, MATCH(AR161, 'Stock List'!$K$11:$K$1010, 0)))*AQ161), 2), 0)</f>
        <v>0</v>
      </c>
      <c r="CL161" s="20"/>
      <c r="CM161" s="20">
        <f>IFERROR(ROUND(((INDEX('Stock List'!$M$11:$M$1010, MATCH(AT161, 'Stock List'!$K$11:$K$1010, 0))/INDEX('Stock List'!$L$11:$L$1010, MATCH(AT161, 'Stock List'!$K$11:$K$1010, 0)))*AS161), 2), 0)</f>
        <v>0</v>
      </c>
      <c r="CN161" s="20"/>
      <c r="CO161" s="20">
        <f>IFERROR(ROUND(((INDEX('Stock List'!$M$11:$M$1010, MATCH(AV161, 'Stock List'!$K$11:$K$1010, 0))/INDEX('Stock List'!$L$11:$L$1010, MATCH(AV161, 'Stock List'!$K$11:$K$1010, 0)))*AU161), 2), 0)</f>
        <v>0</v>
      </c>
      <c r="CP161" s="20"/>
      <c r="CQ161" s="20">
        <f>IFERROR(ROUND(((INDEX('Stock List'!$M$11:$M$1010, MATCH(AX161, 'Stock List'!$K$11:$K$1010, 0))/INDEX('Stock List'!$L$11:$L$1010, MATCH(AX161, 'Stock List'!$K$11:$K$1010, 0)))*AW161), 2), 0)</f>
        <v>0</v>
      </c>
      <c r="CR161" s="22"/>
      <c r="CT161" s="106" t="str">
        <f t="shared" si="145"/>
        <v/>
      </c>
      <c r="CU161" s="22" t="str">
        <f t="shared" si="146"/>
        <v/>
      </c>
      <c r="CX161" s="106" t="str">
        <f t="shared" si="147"/>
        <v/>
      </c>
      <c r="CY161" s="20" t="str">
        <f t="shared" si="148"/>
        <v/>
      </c>
      <c r="CZ161" s="22" t="str">
        <f t="shared" si="149"/>
        <v/>
      </c>
      <c r="DB161" s="76" t="str">
        <f>IF($H161="", "", COUNTIF($G$11:$G$1010, "&gt;"&amp;$G161)+1+COUNTIF($G$11:$G161, $G161)-1)</f>
        <v/>
      </c>
      <c r="DC161" s="76" t="str">
        <f>IF($H161="", "", COUNTIF($CZ$11:$CZ$1010, "&gt;"&amp;$CZ161)+1+COUNTIF($CZ$11:$CZ161, $CZ161)-1)</f>
        <v/>
      </c>
      <c r="DE161" s="147" t="str">
        <f t="shared" si="150"/>
        <v/>
      </c>
      <c r="DF161" s="148"/>
      <c r="DG161" s="19" t="str">
        <f t="shared" si="151"/>
        <v/>
      </c>
      <c r="DH161" s="153" t="str">
        <f t="shared" si="152"/>
        <v/>
      </c>
      <c r="DI161" s="19" t="str">
        <f t="shared" si="104"/>
        <v/>
      </c>
      <c r="DJ161" s="153" t="str">
        <f t="shared" si="105"/>
        <v/>
      </c>
      <c r="DK161" s="19" t="str">
        <f t="shared" si="106"/>
        <v/>
      </c>
      <c r="DL161" s="153" t="str">
        <f t="shared" si="107"/>
        <v/>
      </c>
      <c r="DM161" s="19" t="str">
        <f t="shared" si="108"/>
        <v/>
      </c>
      <c r="DN161" s="153" t="str">
        <f t="shared" si="109"/>
        <v/>
      </c>
      <c r="DO161" s="19" t="str">
        <f t="shared" si="110"/>
        <v/>
      </c>
      <c r="DP161" s="153" t="str">
        <f t="shared" si="111"/>
        <v/>
      </c>
      <c r="DQ161" s="19" t="str">
        <f t="shared" si="112"/>
        <v/>
      </c>
      <c r="DR161" s="153" t="str">
        <f t="shared" si="113"/>
        <v/>
      </c>
      <c r="DS161" s="19" t="str">
        <f t="shared" si="114"/>
        <v/>
      </c>
      <c r="DT161" s="153" t="str">
        <f t="shared" si="115"/>
        <v/>
      </c>
      <c r="DU161" s="19" t="str">
        <f t="shared" si="116"/>
        <v/>
      </c>
      <c r="DV161" s="153" t="str">
        <f t="shared" si="117"/>
        <v/>
      </c>
      <c r="DW161" s="19" t="str">
        <f t="shared" si="118"/>
        <v/>
      </c>
      <c r="DX161" s="153" t="str">
        <f t="shared" si="119"/>
        <v/>
      </c>
      <c r="DY161" s="19" t="str">
        <f t="shared" si="120"/>
        <v/>
      </c>
      <c r="DZ161" s="153" t="str">
        <f t="shared" si="121"/>
        <v/>
      </c>
      <c r="EA161" s="19" t="str">
        <f t="shared" si="122"/>
        <v/>
      </c>
      <c r="EB161" s="153" t="str">
        <f t="shared" si="123"/>
        <v/>
      </c>
      <c r="EC161" s="19" t="str">
        <f t="shared" si="124"/>
        <v/>
      </c>
      <c r="ED161" s="153" t="str">
        <f t="shared" si="125"/>
        <v/>
      </c>
      <c r="EE161" s="19" t="str">
        <f t="shared" si="126"/>
        <v/>
      </c>
      <c r="EF161" s="153" t="str">
        <f t="shared" si="127"/>
        <v/>
      </c>
      <c r="EG161" s="19" t="str">
        <f t="shared" si="128"/>
        <v/>
      </c>
      <c r="EH161" s="153" t="str">
        <f t="shared" si="129"/>
        <v/>
      </c>
      <c r="EI161" s="19" t="str">
        <f t="shared" si="130"/>
        <v/>
      </c>
      <c r="EJ161" s="153" t="str">
        <f t="shared" si="131"/>
        <v/>
      </c>
      <c r="EK161" s="19" t="str">
        <f t="shared" si="132"/>
        <v/>
      </c>
      <c r="EL161" s="153" t="str">
        <f t="shared" si="133"/>
        <v/>
      </c>
      <c r="EM161" s="19" t="str">
        <f t="shared" si="134"/>
        <v/>
      </c>
      <c r="EN161" s="153" t="str">
        <f t="shared" si="135"/>
        <v/>
      </c>
      <c r="EO161" s="19" t="str">
        <f t="shared" si="136"/>
        <v/>
      </c>
      <c r="EP161" s="153" t="str">
        <f t="shared" si="137"/>
        <v/>
      </c>
      <c r="EQ161" s="19" t="str">
        <f t="shared" si="138"/>
        <v/>
      </c>
      <c r="ER161" s="153" t="str">
        <f t="shared" si="139"/>
        <v/>
      </c>
      <c r="ES161" s="19" t="str">
        <f t="shared" si="140"/>
        <v/>
      </c>
      <c r="ET161" s="153" t="str">
        <f t="shared" si="141"/>
        <v/>
      </c>
    </row>
    <row r="162" spans="1:150" x14ac:dyDescent="0.25">
      <c r="A162" s="31"/>
      <c r="B162" s="91" t="str">
        <f t="shared" si="142"/>
        <v/>
      </c>
      <c r="C162" s="20" t="str">
        <f t="shared" si="102"/>
        <v/>
      </c>
      <c r="D162" s="97" t="str">
        <f t="shared" si="103"/>
        <v/>
      </c>
      <c r="E162" s="62" t="str">
        <f t="shared" si="143"/>
        <v/>
      </c>
      <c r="F162" s="31"/>
      <c r="G162" s="282"/>
      <c r="H162" s="283"/>
      <c r="I162" s="284"/>
      <c r="J162" s="285"/>
      <c r="K162" s="286"/>
      <c r="L162" s="287"/>
      <c r="M162" s="288"/>
      <c r="N162" s="287"/>
      <c r="O162" s="288"/>
      <c r="P162" s="287"/>
      <c r="Q162" s="288"/>
      <c r="R162" s="287"/>
      <c r="S162" s="288"/>
      <c r="T162" s="287"/>
      <c r="U162" s="288"/>
      <c r="V162" s="287"/>
      <c r="W162" s="288"/>
      <c r="X162" s="287"/>
      <c r="Y162" s="288"/>
      <c r="Z162" s="287"/>
      <c r="AA162" s="288"/>
      <c r="AB162" s="287"/>
      <c r="AC162" s="288"/>
      <c r="AD162" s="287"/>
      <c r="AE162" s="288"/>
      <c r="AF162" s="287"/>
      <c r="AG162" s="288"/>
      <c r="AH162" s="287"/>
      <c r="AI162" s="288"/>
      <c r="AJ162" s="287"/>
      <c r="AK162" s="288"/>
      <c r="AL162" s="287"/>
      <c r="AM162" s="288"/>
      <c r="AN162" s="287"/>
      <c r="AO162" s="288"/>
      <c r="AP162" s="287"/>
      <c r="AQ162" s="288"/>
      <c r="AR162" s="287"/>
      <c r="AS162" s="288"/>
      <c r="AT162" s="287"/>
      <c r="AU162" s="288"/>
      <c r="AV162" s="287"/>
      <c r="AW162" s="288"/>
      <c r="AX162" s="287"/>
      <c r="AY162" s="31"/>
      <c r="BA162" s="76" t="str">
        <f t="shared" si="144"/>
        <v/>
      </c>
      <c r="BC162" s="76" t="str">
        <f>IF('Stock List'!$K162="", "", 'Stock List'!$K162)</f>
        <v/>
      </c>
      <c r="BE162" s="106">
        <f>IFERROR(ROUND(((INDEX('Stock List'!$M$11:$M$1010, MATCH(L162, 'Stock List'!$K$11:$K$1010, 0))/INDEX('Stock List'!$L$11:$L$1010, MATCH(L162, 'Stock List'!$K$11:$K$1010, 0)))*K162), 2), 0)</f>
        <v>0</v>
      </c>
      <c r="BF162" s="20"/>
      <c r="BG162" s="20">
        <f>IFERROR(ROUND(((INDEX('Stock List'!$M$11:$M$1010, MATCH(N162, 'Stock List'!$K$11:$K$1010, 0))/INDEX('Stock List'!$L$11:$L$1010, MATCH(N162, 'Stock List'!$K$11:$K$1010, 0)))*M162), 2), 0)</f>
        <v>0</v>
      </c>
      <c r="BH162" s="20"/>
      <c r="BI162" s="20">
        <f>IFERROR(ROUND(((INDEX('Stock List'!$M$11:$M$1010, MATCH(P162, 'Stock List'!$K$11:$K$1010, 0))/INDEX('Stock List'!$L$11:$L$1010, MATCH(P162, 'Stock List'!$K$11:$K$1010, 0)))*O162), 2), 0)</f>
        <v>0</v>
      </c>
      <c r="BJ162" s="20"/>
      <c r="BK162" s="20">
        <f>IFERROR(ROUND(((INDEX('Stock List'!$M$11:$M$1010, MATCH(R162, 'Stock List'!$K$11:$K$1010, 0))/INDEX('Stock List'!$L$11:$L$1010, MATCH(R162, 'Stock List'!$K$11:$K$1010, 0)))*Q162), 2), 0)</f>
        <v>0</v>
      </c>
      <c r="BL162" s="20"/>
      <c r="BM162" s="20">
        <f>IFERROR(ROUND(((INDEX('Stock List'!$M$11:$M$1010, MATCH(T162, 'Stock List'!$K$11:$K$1010, 0))/INDEX('Stock List'!$L$11:$L$1010, MATCH(T162, 'Stock List'!$K$11:$K$1010, 0)))*S162), 2), 0)</f>
        <v>0</v>
      </c>
      <c r="BN162" s="20"/>
      <c r="BO162" s="20">
        <f>IFERROR(ROUND(((INDEX('Stock List'!$M$11:$M$1010, MATCH(V162, 'Stock List'!$K$11:$K$1010, 0))/INDEX('Stock List'!$L$11:$L$1010, MATCH(V162, 'Stock List'!$K$11:$K$1010, 0)))*U162), 2), 0)</f>
        <v>0</v>
      </c>
      <c r="BP162" s="20"/>
      <c r="BQ162" s="20">
        <f>IFERROR(ROUND(((INDEX('Stock List'!$M$11:$M$1010, MATCH(X162, 'Stock List'!$K$11:$K$1010, 0))/INDEX('Stock List'!$L$11:$L$1010, MATCH(X162, 'Stock List'!$K$11:$K$1010, 0)))*W162), 2), 0)</f>
        <v>0</v>
      </c>
      <c r="BR162" s="20"/>
      <c r="BS162" s="20">
        <f>IFERROR(ROUND(((INDEX('Stock List'!$M$11:$M$1010, MATCH(Z162, 'Stock List'!$K$11:$K$1010, 0))/INDEX('Stock List'!$L$11:$L$1010, MATCH(Z162, 'Stock List'!$K$11:$K$1010, 0)))*Y162), 2), 0)</f>
        <v>0</v>
      </c>
      <c r="BT162" s="20"/>
      <c r="BU162" s="20">
        <f>IFERROR(ROUND(((INDEX('Stock List'!$M$11:$M$1010, MATCH(AB162, 'Stock List'!$K$11:$K$1010, 0))/INDEX('Stock List'!$L$11:$L$1010, MATCH(AB162, 'Stock List'!$K$11:$K$1010, 0)))*AA162), 2), 0)</f>
        <v>0</v>
      </c>
      <c r="BV162" s="20"/>
      <c r="BW162" s="20">
        <f>IFERROR(ROUND(((INDEX('Stock List'!$M$11:$M$1010, MATCH(AD162, 'Stock List'!$K$11:$K$1010, 0))/INDEX('Stock List'!$L$11:$L$1010, MATCH(AD162, 'Stock List'!$K$11:$K$1010, 0)))*AC162), 2), 0)</f>
        <v>0</v>
      </c>
      <c r="BX162" s="20"/>
      <c r="BY162" s="20">
        <f>IFERROR(ROUND(((INDEX('Stock List'!$M$11:$M$1010, MATCH(AF162, 'Stock List'!$K$11:$K$1010, 0))/INDEX('Stock List'!$L$11:$L$1010, MATCH(AF162, 'Stock List'!$K$11:$K$1010, 0)))*AE162), 2), 0)</f>
        <v>0</v>
      </c>
      <c r="BZ162" s="20"/>
      <c r="CA162" s="20">
        <f>IFERROR(ROUND(((INDEX('Stock List'!$M$11:$M$1010, MATCH(AH162, 'Stock List'!$K$11:$K$1010, 0))/INDEX('Stock List'!$L$11:$L$1010, MATCH(AH162, 'Stock List'!$K$11:$K$1010, 0)))*AG162), 2), 0)</f>
        <v>0</v>
      </c>
      <c r="CB162" s="20"/>
      <c r="CC162" s="20">
        <f>IFERROR(ROUND(((INDEX('Stock List'!$M$11:$M$1010, MATCH(AJ162, 'Stock List'!$K$11:$K$1010, 0))/INDEX('Stock List'!$L$11:$L$1010, MATCH(AJ162, 'Stock List'!$K$11:$K$1010, 0)))*AI162), 2), 0)</f>
        <v>0</v>
      </c>
      <c r="CD162" s="20"/>
      <c r="CE162" s="20">
        <f>IFERROR(ROUND(((INDEX('Stock List'!$M$11:$M$1010, MATCH(AL162, 'Stock List'!$K$11:$K$1010, 0))/INDEX('Stock List'!$L$11:$L$1010, MATCH(AL162, 'Stock List'!$K$11:$K$1010, 0)))*AK162), 2), 0)</f>
        <v>0</v>
      </c>
      <c r="CF162" s="20"/>
      <c r="CG162" s="20">
        <f>IFERROR(ROUND(((INDEX('Stock List'!$M$11:$M$1010, MATCH(AN162, 'Stock List'!$K$11:$K$1010, 0))/INDEX('Stock List'!$L$11:$L$1010, MATCH(AN162, 'Stock List'!$K$11:$K$1010, 0)))*AM162), 2), 0)</f>
        <v>0</v>
      </c>
      <c r="CH162" s="20"/>
      <c r="CI162" s="20">
        <f>IFERROR(ROUND(((INDEX('Stock List'!$M$11:$M$1010, MATCH(AP162, 'Stock List'!$K$11:$K$1010, 0))/INDEX('Stock List'!$L$11:$L$1010, MATCH(AP162, 'Stock List'!$K$11:$K$1010, 0)))*AO162), 2), 0)</f>
        <v>0</v>
      </c>
      <c r="CJ162" s="20"/>
      <c r="CK162" s="20">
        <f>IFERROR(ROUND(((INDEX('Stock List'!$M$11:$M$1010, MATCH(AR162, 'Stock List'!$K$11:$K$1010, 0))/INDEX('Stock List'!$L$11:$L$1010, MATCH(AR162, 'Stock List'!$K$11:$K$1010, 0)))*AQ162), 2), 0)</f>
        <v>0</v>
      </c>
      <c r="CL162" s="20"/>
      <c r="CM162" s="20">
        <f>IFERROR(ROUND(((INDEX('Stock List'!$M$11:$M$1010, MATCH(AT162, 'Stock List'!$K$11:$K$1010, 0))/INDEX('Stock List'!$L$11:$L$1010, MATCH(AT162, 'Stock List'!$K$11:$K$1010, 0)))*AS162), 2), 0)</f>
        <v>0</v>
      </c>
      <c r="CN162" s="20"/>
      <c r="CO162" s="20">
        <f>IFERROR(ROUND(((INDEX('Stock List'!$M$11:$M$1010, MATCH(AV162, 'Stock List'!$K$11:$K$1010, 0))/INDEX('Stock List'!$L$11:$L$1010, MATCH(AV162, 'Stock List'!$K$11:$K$1010, 0)))*AU162), 2), 0)</f>
        <v>0</v>
      </c>
      <c r="CP162" s="20"/>
      <c r="CQ162" s="20">
        <f>IFERROR(ROUND(((INDEX('Stock List'!$M$11:$M$1010, MATCH(AX162, 'Stock List'!$K$11:$K$1010, 0))/INDEX('Stock List'!$L$11:$L$1010, MATCH(AX162, 'Stock List'!$K$11:$K$1010, 0)))*AW162), 2), 0)</f>
        <v>0</v>
      </c>
      <c r="CR162" s="22"/>
      <c r="CT162" s="106" t="str">
        <f t="shared" si="145"/>
        <v/>
      </c>
      <c r="CU162" s="22" t="str">
        <f t="shared" si="146"/>
        <v/>
      </c>
      <c r="CX162" s="106" t="str">
        <f t="shared" si="147"/>
        <v/>
      </c>
      <c r="CY162" s="20" t="str">
        <f t="shared" si="148"/>
        <v/>
      </c>
      <c r="CZ162" s="22" t="str">
        <f t="shared" si="149"/>
        <v/>
      </c>
      <c r="DB162" s="76" t="str">
        <f>IF($H162="", "", COUNTIF($G$11:$G$1010, "&gt;"&amp;$G162)+1+COUNTIF($G$11:$G162, $G162)-1)</f>
        <v/>
      </c>
      <c r="DC162" s="76" t="str">
        <f>IF($H162="", "", COUNTIF($CZ$11:$CZ$1010, "&gt;"&amp;$CZ162)+1+COUNTIF($CZ$11:$CZ162, $CZ162)-1)</f>
        <v/>
      </c>
      <c r="DE162" s="147" t="str">
        <f t="shared" si="150"/>
        <v/>
      </c>
      <c r="DF162" s="148"/>
      <c r="DG162" s="19" t="str">
        <f t="shared" si="151"/>
        <v/>
      </c>
      <c r="DH162" s="153" t="str">
        <f t="shared" si="152"/>
        <v/>
      </c>
      <c r="DI162" s="19" t="str">
        <f t="shared" si="104"/>
        <v/>
      </c>
      <c r="DJ162" s="153" t="str">
        <f t="shared" si="105"/>
        <v/>
      </c>
      <c r="DK162" s="19" t="str">
        <f t="shared" si="106"/>
        <v/>
      </c>
      <c r="DL162" s="153" t="str">
        <f t="shared" si="107"/>
        <v/>
      </c>
      <c r="DM162" s="19" t="str">
        <f t="shared" si="108"/>
        <v/>
      </c>
      <c r="DN162" s="153" t="str">
        <f t="shared" si="109"/>
        <v/>
      </c>
      <c r="DO162" s="19" t="str">
        <f t="shared" si="110"/>
        <v/>
      </c>
      <c r="DP162" s="153" t="str">
        <f t="shared" si="111"/>
        <v/>
      </c>
      <c r="DQ162" s="19" t="str">
        <f t="shared" si="112"/>
        <v/>
      </c>
      <c r="DR162" s="153" t="str">
        <f t="shared" si="113"/>
        <v/>
      </c>
      <c r="DS162" s="19" t="str">
        <f t="shared" si="114"/>
        <v/>
      </c>
      <c r="DT162" s="153" t="str">
        <f t="shared" si="115"/>
        <v/>
      </c>
      <c r="DU162" s="19" t="str">
        <f t="shared" si="116"/>
        <v/>
      </c>
      <c r="DV162" s="153" t="str">
        <f t="shared" si="117"/>
        <v/>
      </c>
      <c r="DW162" s="19" t="str">
        <f t="shared" si="118"/>
        <v/>
      </c>
      <c r="DX162" s="153" t="str">
        <f t="shared" si="119"/>
        <v/>
      </c>
      <c r="DY162" s="19" t="str">
        <f t="shared" si="120"/>
        <v/>
      </c>
      <c r="DZ162" s="153" t="str">
        <f t="shared" si="121"/>
        <v/>
      </c>
      <c r="EA162" s="19" t="str">
        <f t="shared" si="122"/>
        <v/>
      </c>
      <c r="EB162" s="153" t="str">
        <f t="shared" si="123"/>
        <v/>
      </c>
      <c r="EC162" s="19" t="str">
        <f t="shared" si="124"/>
        <v/>
      </c>
      <c r="ED162" s="153" t="str">
        <f t="shared" si="125"/>
        <v/>
      </c>
      <c r="EE162" s="19" t="str">
        <f t="shared" si="126"/>
        <v/>
      </c>
      <c r="EF162" s="153" t="str">
        <f t="shared" si="127"/>
        <v/>
      </c>
      <c r="EG162" s="19" t="str">
        <f t="shared" si="128"/>
        <v/>
      </c>
      <c r="EH162" s="153" t="str">
        <f t="shared" si="129"/>
        <v/>
      </c>
      <c r="EI162" s="19" t="str">
        <f t="shared" si="130"/>
        <v/>
      </c>
      <c r="EJ162" s="153" t="str">
        <f t="shared" si="131"/>
        <v/>
      </c>
      <c r="EK162" s="19" t="str">
        <f t="shared" si="132"/>
        <v/>
      </c>
      <c r="EL162" s="153" t="str">
        <f t="shared" si="133"/>
        <v/>
      </c>
      <c r="EM162" s="19" t="str">
        <f t="shared" si="134"/>
        <v/>
      </c>
      <c r="EN162" s="153" t="str">
        <f t="shared" si="135"/>
        <v/>
      </c>
      <c r="EO162" s="19" t="str">
        <f t="shared" si="136"/>
        <v/>
      </c>
      <c r="EP162" s="153" t="str">
        <f t="shared" si="137"/>
        <v/>
      </c>
      <c r="EQ162" s="19" t="str">
        <f t="shared" si="138"/>
        <v/>
      </c>
      <c r="ER162" s="153" t="str">
        <f t="shared" si="139"/>
        <v/>
      </c>
      <c r="ES162" s="19" t="str">
        <f t="shared" si="140"/>
        <v/>
      </c>
      <c r="ET162" s="153" t="str">
        <f t="shared" si="141"/>
        <v/>
      </c>
    </row>
    <row r="163" spans="1:150" x14ac:dyDescent="0.25">
      <c r="A163" s="31"/>
      <c r="B163" s="91" t="str">
        <f t="shared" si="142"/>
        <v/>
      </c>
      <c r="C163" s="20" t="str">
        <f t="shared" si="102"/>
        <v/>
      </c>
      <c r="D163" s="97" t="str">
        <f t="shared" si="103"/>
        <v/>
      </c>
      <c r="E163" s="62" t="str">
        <f t="shared" si="143"/>
        <v/>
      </c>
      <c r="F163" s="31"/>
      <c r="G163" s="282"/>
      <c r="H163" s="283"/>
      <c r="I163" s="284"/>
      <c r="J163" s="285"/>
      <c r="K163" s="286"/>
      <c r="L163" s="287"/>
      <c r="M163" s="288"/>
      <c r="N163" s="287"/>
      <c r="O163" s="288"/>
      <c r="P163" s="287"/>
      <c r="Q163" s="288"/>
      <c r="R163" s="287"/>
      <c r="S163" s="288"/>
      <c r="T163" s="287"/>
      <c r="U163" s="288"/>
      <c r="V163" s="287"/>
      <c r="W163" s="288"/>
      <c r="X163" s="287"/>
      <c r="Y163" s="288"/>
      <c r="Z163" s="287"/>
      <c r="AA163" s="288"/>
      <c r="AB163" s="287"/>
      <c r="AC163" s="288"/>
      <c r="AD163" s="287"/>
      <c r="AE163" s="288"/>
      <c r="AF163" s="287"/>
      <c r="AG163" s="288"/>
      <c r="AH163" s="287"/>
      <c r="AI163" s="288"/>
      <c r="AJ163" s="287"/>
      <c r="AK163" s="288"/>
      <c r="AL163" s="287"/>
      <c r="AM163" s="288"/>
      <c r="AN163" s="287"/>
      <c r="AO163" s="288"/>
      <c r="AP163" s="287"/>
      <c r="AQ163" s="288"/>
      <c r="AR163" s="287"/>
      <c r="AS163" s="288"/>
      <c r="AT163" s="287"/>
      <c r="AU163" s="288"/>
      <c r="AV163" s="287"/>
      <c r="AW163" s="288"/>
      <c r="AX163" s="287"/>
      <c r="AY163" s="31"/>
      <c r="BA163" s="76" t="str">
        <f t="shared" si="144"/>
        <v/>
      </c>
      <c r="BC163" s="76" t="str">
        <f>IF('Stock List'!$K163="", "", 'Stock List'!$K163)</f>
        <v/>
      </c>
      <c r="BE163" s="106">
        <f>IFERROR(ROUND(((INDEX('Stock List'!$M$11:$M$1010, MATCH(L163, 'Stock List'!$K$11:$K$1010, 0))/INDEX('Stock List'!$L$11:$L$1010, MATCH(L163, 'Stock List'!$K$11:$K$1010, 0)))*K163), 2), 0)</f>
        <v>0</v>
      </c>
      <c r="BF163" s="20"/>
      <c r="BG163" s="20">
        <f>IFERROR(ROUND(((INDEX('Stock List'!$M$11:$M$1010, MATCH(N163, 'Stock List'!$K$11:$K$1010, 0))/INDEX('Stock List'!$L$11:$L$1010, MATCH(N163, 'Stock List'!$K$11:$K$1010, 0)))*M163), 2), 0)</f>
        <v>0</v>
      </c>
      <c r="BH163" s="20"/>
      <c r="BI163" s="20">
        <f>IFERROR(ROUND(((INDEX('Stock List'!$M$11:$M$1010, MATCH(P163, 'Stock List'!$K$11:$K$1010, 0))/INDEX('Stock List'!$L$11:$L$1010, MATCH(P163, 'Stock List'!$K$11:$K$1010, 0)))*O163), 2), 0)</f>
        <v>0</v>
      </c>
      <c r="BJ163" s="20"/>
      <c r="BK163" s="20">
        <f>IFERROR(ROUND(((INDEX('Stock List'!$M$11:$M$1010, MATCH(R163, 'Stock List'!$K$11:$K$1010, 0))/INDEX('Stock List'!$L$11:$L$1010, MATCH(R163, 'Stock List'!$K$11:$K$1010, 0)))*Q163), 2), 0)</f>
        <v>0</v>
      </c>
      <c r="BL163" s="20"/>
      <c r="BM163" s="20">
        <f>IFERROR(ROUND(((INDEX('Stock List'!$M$11:$M$1010, MATCH(T163, 'Stock List'!$K$11:$K$1010, 0))/INDEX('Stock List'!$L$11:$L$1010, MATCH(T163, 'Stock List'!$K$11:$K$1010, 0)))*S163), 2), 0)</f>
        <v>0</v>
      </c>
      <c r="BN163" s="20"/>
      <c r="BO163" s="20">
        <f>IFERROR(ROUND(((INDEX('Stock List'!$M$11:$M$1010, MATCH(V163, 'Stock List'!$K$11:$K$1010, 0))/INDEX('Stock List'!$L$11:$L$1010, MATCH(V163, 'Stock List'!$K$11:$K$1010, 0)))*U163), 2), 0)</f>
        <v>0</v>
      </c>
      <c r="BP163" s="20"/>
      <c r="BQ163" s="20">
        <f>IFERROR(ROUND(((INDEX('Stock List'!$M$11:$M$1010, MATCH(X163, 'Stock List'!$K$11:$K$1010, 0))/INDEX('Stock List'!$L$11:$L$1010, MATCH(X163, 'Stock List'!$K$11:$K$1010, 0)))*W163), 2), 0)</f>
        <v>0</v>
      </c>
      <c r="BR163" s="20"/>
      <c r="BS163" s="20">
        <f>IFERROR(ROUND(((INDEX('Stock List'!$M$11:$M$1010, MATCH(Z163, 'Stock List'!$K$11:$K$1010, 0))/INDEX('Stock List'!$L$11:$L$1010, MATCH(Z163, 'Stock List'!$K$11:$K$1010, 0)))*Y163), 2), 0)</f>
        <v>0</v>
      </c>
      <c r="BT163" s="20"/>
      <c r="BU163" s="20">
        <f>IFERROR(ROUND(((INDEX('Stock List'!$M$11:$M$1010, MATCH(AB163, 'Stock List'!$K$11:$K$1010, 0))/INDEX('Stock List'!$L$11:$L$1010, MATCH(AB163, 'Stock List'!$K$11:$K$1010, 0)))*AA163), 2), 0)</f>
        <v>0</v>
      </c>
      <c r="BV163" s="20"/>
      <c r="BW163" s="20">
        <f>IFERROR(ROUND(((INDEX('Stock List'!$M$11:$M$1010, MATCH(AD163, 'Stock List'!$K$11:$K$1010, 0))/INDEX('Stock List'!$L$11:$L$1010, MATCH(AD163, 'Stock List'!$K$11:$K$1010, 0)))*AC163), 2), 0)</f>
        <v>0</v>
      </c>
      <c r="BX163" s="20"/>
      <c r="BY163" s="20">
        <f>IFERROR(ROUND(((INDEX('Stock List'!$M$11:$M$1010, MATCH(AF163, 'Stock List'!$K$11:$K$1010, 0))/INDEX('Stock List'!$L$11:$L$1010, MATCH(AF163, 'Stock List'!$K$11:$K$1010, 0)))*AE163), 2), 0)</f>
        <v>0</v>
      </c>
      <c r="BZ163" s="20"/>
      <c r="CA163" s="20">
        <f>IFERROR(ROUND(((INDEX('Stock List'!$M$11:$M$1010, MATCH(AH163, 'Stock List'!$K$11:$K$1010, 0))/INDEX('Stock List'!$L$11:$L$1010, MATCH(AH163, 'Stock List'!$K$11:$K$1010, 0)))*AG163), 2), 0)</f>
        <v>0</v>
      </c>
      <c r="CB163" s="20"/>
      <c r="CC163" s="20">
        <f>IFERROR(ROUND(((INDEX('Stock List'!$M$11:$M$1010, MATCH(AJ163, 'Stock List'!$K$11:$K$1010, 0))/INDEX('Stock List'!$L$11:$L$1010, MATCH(AJ163, 'Stock List'!$K$11:$K$1010, 0)))*AI163), 2), 0)</f>
        <v>0</v>
      </c>
      <c r="CD163" s="20"/>
      <c r="CE163" s="20">
        <f>IFERROR(ROUND(((INDEX('Stock List'!$M$11:$M$1010, MATCH(AL163, 'Stock List'!$K$11:$K$1010, 0))/INDEX('Stock List'!$L$11:$L$1010, MATCH(AL163, 'Stock List'!$K$11:$K$1010, 0)))*AK163), 2), 0)</f>
        <v>0</v>
      </c>
      <c r="CF163" s="20"/>
      <c r="CG163" s="20">
        <f>IFERROR(ROUND(((INDEX('Stock List'!$M$11:$M$1010, MATCH(AN163, 'Stock List'!$K$11:$K$1010, 0))/INDEX('Stock List'!$L$11:$L$1010, MATCH(AN163, 'Stock List'!$K$11:$K$1010, 0)))*AM163), 2), 0)</f>
        <v>0</v>
      </c>
      <c r="CH163" s="20"/>
      <c r="CI163" s="20">
        <f>IFERROR(ROUND(((INDEX('Stock List'!$M$11:$M$1010, MATCH(AP163, 'Stock List'!$K$11:$K$1010, 0))/INDEX('Stock List'!$L$11:$L$1010, MATCH(AP163, 'Stock List'!$K$11:$K$1010, 0)))*AO163), 2), 0)</f>
        <v>0</v>
      </c>
      <c r="CJ163" s="20"/>
      <c r="CK163" s="20">
        <f>IFERROR(ROUND(((INDEX('Stock List'!$M$11:$M$1010, MATCH(AR163, 'Stock List'!$K$11:$K$1010, 0))/INDEX('Stock List'!$L$11:$L$1010, MATCH(AR163, 'Stock List'!$K$11:$K$1010, 0)))*AQ163), 2), 0)</f>
        <v>0</v>
      </c>
      <c r="CL163" s="20"/>
      <c r="CM163" s="20">
        <f>IFERROR(ROUND(((INDEX('Stock List'!$M$11:$M$1010, MATCH(AT163, 'Stock List'!$K$11:$K$1010, 0))/INDEX('Stock List'!$L$11:$L$1010, MATCH(AT163, 'Stock List'!$K$11:$K$1010, 0)))*AS163), 2), 0)</f>
        <v>0</v>
      </c>
      <c r="CN163" s="20"/>
      <c r="CO163" s="20">
        <f>IFERROR(ROUND(((INDEX('Stock List'!$M$11:$M$1010, MATCH(AV163, 'Stock List'!$K$11:$K$1010, 0))/INDEX('Stock List'!$L$11:$L$1010, MATCH(AV163, 'Stock List'!$K$11:$K$1010, 0)))*AU163), 2), 0)</f>
        <v>0</v>
      </c>
      <c r="CP163" s="20"/>
      <c r="CQ163" s="20">
        <f>IFERROR(ROUND(((INDEX('Stock List'!$M$11:$M$1010, MATCH(AX163, 'Stock List'!$K$11:$K$1010, 0))/INDEX('Stock List'!$L$11:$L$1010, MATCH(AX163, 'Stock List'!$K$11:$K$1010, 0)))*AW163), 2), 0)</f>
        <v>0</v>
      </c>
      <c r="CR163" s="22"/>
      <c r="CT163" s="106" t="str">
        <f t="shared" si="145"/>
        <v/>
      </c>
      <c r="CU163" s="22" t="str">
        <f t="shared" si="146"/>
        <v/>
      </c>
      <c r="CX163" s="106" t="str">
        <f t="shared" si="147"/>
        <v/>
      </c>
      <c r="CY163" s="20" t="str">
        <f t="shared" si="148"/>
        <v/>
      </c>
      <c r="CZ163" s="22" t="str">
        <f t="shared" si="149"/>
        <v/>
      </c>
      <c r="DB163" s="76" t="str">
        <f>IF($H163="", "", COUNTIF($G$11:$G$1010, "&gt;"&amp;$G163)+1+COUNTIF($G$11:$G163, $G163)-1)</f>
        <v/>
      </c>
      <c r="DC163" s="76" t="str">
        <f>IF($H163="", "", COUNTIF($CZ$11:$CZ$1010, "&gt;"&amp;$CZ163)+1+COUNTIF($CZ$11:$CZ163, $CZ163)-1)</f>
        <v/>
      </c>
      <c r="DE163" s="147" t="str">
        <f t="shared" si="150"/>
        <v/>
      </c>
      <c r="DF163" s="148"/>
      <c r="DG163" s="19" t="str">
        <f t="shared" si="151"/>
        <v/>
      </c>
      <c r="DH163" s="153" t="str">
        <f t="shared" si="152"/>
        <v/>
      </c>
      <c r="DI163" s="19" t="str">
        <f t="shared" si="104"/>
        <v/>
      </c>
      <c r="DJ163" s="153" t="str">
        <f t="shared" si="105"/>
        <v/>
      </c>
      <c r="DK163" s="19" t="str">
        <f t="shared" si="106"/>
        <v/>
      </c>
      <c r="DL163" s="153" t="str">
        <f t="shared" si="107"/>
        <v/>
      </c>
      <c r="DM163" s="19" t="str">
        <f t="shared" si="108"/>
        <v/>
      </c>
      <c r="DN163" s="153" t="str">
        <f t="shared" si="109"/>
        <v/>
      </c>
      <c r="DO163" s="19" t="str">
        <f t="shared" si="110"/>
        <v/>
      </c>
      <c r="DP163" s="153" t="str">
        <f t="shared" si="111"/>
        <v/>
      </c>
      <c r="DQ163" s="19" t="str">
        <f t="shared" si="112"/>
        <v/>
      </c>
      <c r="DR163" s="153" t="str">
        <f t="shared" si="113"/>
        <v/>
      </c>
      <c r="DS163" s="19" t="str">
        <f t="shared" si="114"/>
        <v/>
      </c>
      <c r="DT163" s="153" t="str">
        <f t="shared" si="115"/>
        <v/>
      </c>
      <c r="DU163" s="19" t="str">
        <f t="shared" si="116"/>
        <v/>
      </c>
      <c r="DV163" s="153" t="str">
        <f t="shared" si="117"/>
        <v/>
      </c>
      <c r="DW163" s="19" t="str">
        <f t="shared" si="118"/>
        <v/>
      </c>
      <c r="DX163" s="153" t="str">
        <f t="shared" si="119"/>
        <v/>
      </c>
      <c r="DY163" s="19" t="str">
        <f t="shared" si="120"/>
        <v/>
      </c>
      <c r="DZ163" s="153" t="str">
        <f t="shared" si="121"/>
        <v/>
      </c>
      <c r="EA163" s="19" t="str">
        <f t="shared" si="122"/>
        <v/>
      </c>
      <c r="EB163" s="153" t="str">
        <f t="shared" si="123"/>
        <v/>
      </c>
      <c r="EC163" s="19" t="str">
        <f t="shared" si="124"/>
        <v/>
      </c>
      <c r="ED163" s="153" t="str">
        <f t="shared" si="125"/>
        <v/>
      </c>
      <c r="EE163" s="19" t="str">
        <f t="shared" si="126"/>
        <v/>
      </c>
      <c r="EF163" s="153" t="str">
        <f t="shared" si="127"/>
        <v/>
      </c>
      <c r="EG163" s="19" t="str">
        <f t="shared" si="128"/>
        <v/>
      </c>
      <c r="EH163" s="153" t="str">
        <f t="shared" si="129"/>
        <v/>
      </c>
      <c r="EI163" s="19" t="str">
        <f t="shared" si="130"/>
        <v/>
      </c>
      <c r="EJ163" s="153" t="str">
        <f t="shared" si="131"/>
        <v/>
      </c>
      <c r="EK163" s="19" t="str">
        <f t="shared" si="132"/>
        <v/>
      </c>
      <c r="EL163" s="153" t="str">
        <f t="shared" si="133"/>
        <v/>
      </c>
      <c r="EM163" s="19" t="str">
        <f t="shared" si="134"/>
        <v/>
      </c>
      <c r="EN163" s="153" t="str">
        <f t="shared" si="135"/>
        <v/>
      </c>
      <c r="EO163" s="19" t="str">
        <f t="shared" si="136"/>
        <v/>
      </c>
      <c r="EP163" s="153" t="str">
        <f t="shared" si="137"/>
        <v/>
      </c>
      <c r="EQ163" s="19" t="str">
        <f t="shared" si="138"/>
        <v/>
      </c>
      <c r="ER163" s="153" t="str">
        <f t="shared" si="139"/>
        <v/>
      </c>
      <c r="ES163" s="19" t="str">
        <f t="shared" si="140"/>
        <v/>
      </c>
      <c r="ET163" s="153" t="str">
        <f t="shared" si="141"/>
        <v/>
      </c>
    </row>
    <row r="164" spans="1:150" x14ac:dyDescent="0.25">
      <c r="A164" s="31"/>
      <c r="B164" s="91" t="str">
        <f t="shared" si="142"/>
        <v/>
      </c>
      <c r="C164" s="20" t="str">
        <f t="shared" si="102"/>
        <v/>
      </c>
      <c r="D164" s="97" t="str">
        <f t="shared" si="103"/>
        <v/>
      </c>
      <c r="E164" s="62" t="str">
        <f t="shared" si="143"/>
        <v/>
      </c>
      <c r="F164" s="31"/>
      <c r="G164" s="282"/>
      <c r="H164" s="283"/>
      <c r="I164" s="284"/>
      <c r="J164" s="285"/>
      <c r="K164" s="286"/>
      <c r="L164" s="287"/>
      <c r="M164" s="288"/>
      <c r="N164" s="287"/>
      <c r="O164" s="288"/>
      <c r="P164" s="287"/>
      <c r="Q164" s="288"/>
      <c r="R164" s="287"/>
      <c r="S164" s="288"/>
      <c r="T164" s="287"/>
      <c r="U164" s="288"/>
      <c r="V164" s="287"/>
      <c r="W164" s="288"/>
      <c r="X164" s="287"/>
      <c r="Y164" s="288"/>
      <c r="Z164" s="287"/>
      <c r="AA164" s="288"/>
      <c r="AB164" s="287"/>
      <c r="AC164" s="288"/>
      <c r="AD164" s="287"/>
      <c r="AE164" s="288"/>
      <c r="AF164" s="287"/>
      <c r="AG164" s="288"/>
      <c r="AH164" s="287"/>
      <c r="AI164" s="288"/>
      <c r="AJ164" s="287"/>
      <c r="AK164" s="288"/>
      <c r="AL164" s="287"/>
      <c r="AM164" s="288"/>
      <c r="AN164" s="287"/>
      <c r="AO164" s="288"/>
      <c r="AP164" s="287"/>
      <c r="AQ164" s="288"/>
      <c r="AR164" s="287"/>
      <c r="AS164" s="288"/>
      <c r="AT164" s="287"/>
      <c r="AU164" s="288"/>
      <c r="AV164" s="287"/>
      <c r="AW164" s="288"/>
      <c r="AX164" s="287"/>
      <c r="AY164" s="31"/>
      <c r="BA164" s="76" t="str">
        <f t="shared" si="144"/>
        <v/>
      </c>
      <c r="BC164" s="76" t="str">
        <f>IF('Stock List'!$K164="", "", 'Stock List'!$K164)</f>
        <v/>
      </c>
      <c r="BE164" s="106">
        <f>IFERROR(ROUND(((INDEX('Stock List'!$M$11:$M$1010, MATCH(L164, 'Stock List'!$K$11:$K$1010, 0))/INDEX('Stock List'!$L$11:$L$1010, MATCH(L164, 'Stock List'!$K$11:$K$1010, 0)))*K164), 2), 0)</f>
        <v>0</v>
      </c>
      <c r="BF164" s="20"/>
      <c r="BG164" s="20">
        <f>IFERROR(ROUND(((INDEX('Stock List'!$M$11:$M$1010, MATCH(N164, 'Stock List'!$K$11:$K$1010, 0))/INDEX('Stock List'!$L$11:$L$1010, MATCH(N164, 'Stock List'!$K$11:$K$1010, 0)))*M164), 2), 0)</f>
        <v>0</v>
      </c>
      <c r="BH164" s="20"/>
      <c r="BI164" s="20">
        <f>IFERROR(ROUND(((INDEX('Stock List'!$M$11:$M$1010, MATCH(P164, 'Stock List'!$K$11:$K$1010, 0))/INDEX('Stock List'!$L$11:$L$1010, MATCH(P164, 'Stock List'!$K$11:$K$1010, 0)))*O164), 2), 0)</f>
        <v>0</v>
      </c>
      <c r="BJ164" s="20"/>
      <c r="BK164" s="20">
        <f>IFERROR(ROUND(((INDEX('Stock List'!$M$11:$M$1010, MATCH(R164, 'Stock List'!$K$11:$K$1010, 0))/INDEX('Stock List'!$L$11:$L$1010, MATCH(R164, 'Stock List'!$K$11:$K$1010, 0)))*Q164), 2), 0)</f>
        <v>0</v>
      </c>
      <c r="BL164" s="20"/>
      <c r="BM164" s="20">
        <f>IFERROR(ROUND(((INDEX('Stock List'!$M$11:$M$1010, MATCH(T164, 'Stock List'!$K$11:$K$1010, 0))/INDEX('Stock List'!$L$11:$L$1010, MATCH(T164, 'Stock List'!$K$11:$K$1010, 0)))*S164), 2), 0)</f>
        <v>0</v>
      </c>
      <c r="BN164" s="20"/>
      <c r="BO164" s="20">
        <f>IFERROR(ROUND(((INDEX('Stock List'!$M$11:$M$1010, MATCH(V164, 'Stock List'!$K$11:$K$1010, 0))/INDEX('Stock List'!$L$11:$L$1010, MATCH(V164, 'Stock List'!$K$11:$K$1010, 0)))*U164), 2), 0)</f>
        <v>0</v>
      </c>
      <c r="BP164" s="20"/>
      <c r="BQ164" s="20">
        <f>IFERROR(ROUND(((INDEX('Stock List'!$M$11:$M$1010, MATCH(X164, 'Stock List'!$K$11:$K$1010, 0))/INDEX('Stock List'!$L$11:$L$1010, MATCH(X164, 'Stock List'!$K$11:$K$1010, 0)))*W164), 2), 0)</f>
        <v>0</v>
      </c>
      <c r="BR164" s="20"/>
      <c r="BS164" s="20">
        <f>IFERROR(ROUND(((INDEX('Stock List'!$M$11:$M$1010, MATCH(Z164, 'Stock List'!$K$11:$K$1010, 0))/INDEX('Stock List'!$L$11:$L$1010, MATCH(Z164, 'Stock List'!$K$11:$K$1010, 0)))*Y164), 2), 0)</f>
        <v>0</v>
      </c>
      <c r="BT164" s="20"/>
      <c r="BU164" s="20">
        <f>IFERROR(ROUND(((INDEX('Stock List'!$M$11:$M$1010, MATCH(AB164, 'Stock List'!$K$11:$K$1010, 0))/INDEX('Stock List'!$L$11:$L$1010, MATCH(AB164, 'Stock List'!$K$11:$K$1010, 0)))*AA164), 2), 0)</f>
        <v>0</v>
      </c>
      <c r="BV164" s="20"/>
      <c r="BW164" s="20">
        <f>IFERROR(ROUND(((INDEX('Stock List'!$M$11:$M$1010, MATCH(AD164, 'Stock List'!$K$11:$K$1010, 0))/INDEX('Stock List'!$L$11:$L$1010, MATCH(AD164, 'Stock List'!$K$11:$K$1010, 0)))*AC164), 2), 0)</f>
        <v>0</v>
      </c>
      <c r="BX164" s="20"/>
      <c r="BY164" s="20">
        <f>IFERROR(ROUND(((INDEX('Stock List'!$M$11:$M$1010, MATCH(AF164, 'Stock List'!$K$11:$K$1010, 0))/INDEX('Stock List'!$L$11:$L$1010, MATCH(AF164, 'Stock List'!$K$11:$K$1010, 0)))*AE164), 2), 0)</f>
        <v>0</v>
      </c>
      <c r="BZ164" s="20"/>
      <c r="CA164" s="20">
        <f>IFERROR(ROUND(((INDEX('Stock List'!$M$11:$M$1010, MATCH(AH164, 'Stock List'!$K$11:$K$1010, 0))/INDEX('Stock List'!$L$11:$L$1010, MATCH(AH164, 'Stock List'!$K$11:$K$1010, 0)))*AG164), 2), 0)</f>
        <v>0</v>
      </c>
      <c r="CB164" s="20"/>
      <c r="CC164" s="20">
        <f>IFERROR(ROUND(((INDEX('Stock List'!$M$11:$M$1010, MATCH(AJ164, 'Stock List'!$K$11:$K$1010, 0))/INDEX('Stock List'!$L$11:$L$1010, MATCH(AJ164, 'Stock List'!$K$11:$K$1010, 0)))*AI164), 2), 0)</f>
        <v>0</v>
      </c>
      <c r="CD164" s="20"/>
      <c r="CE164" s="20">
        <f>IFERROR(ROUND(((INDEX('Stock List'!$M$11:$M$1010, MATCH(AL164, 'Stock List'!$K$11:$K$1010, 0))/INDEX('Stock List'!$L$11:$L$1010, MATCH(AL164, 'Stock List'!$K$11:$K$1010, 0)))*AK164), 2), 0)</f>
        <v>0</v>
      </c>
      <c r="CF164" s="20"/>
      <c r="CG164" s="20">
        <f>IFERROR(ROUND(((INDEX('Stock List'!$M$11:$M$1010, MATCH(AN164, 'Stock List'!$K$11:$K$1010, 0))/INDEX('Stock List'!$L$11:$L$1010, MATCH(AN164, 'Stock List'!$K$11:$K$1010, 0)))*AM164), 2), 0)</f>
        <v>0</v>
      </c>
      <c r="CH164" s="20"/>
      <c r="CI164" s="20">
        <f>IFERROR(ROUND(((INDEX('Stock List'!$M$11:$M$1010, MATCH(AP164, 'Stock List'!$K$11:$K$1010, 0))/INDEX('Stock List'!$L$11:$L$1010, MATCH(AP164, 'Stock List'!$K$11:$K$1010, 0)))*AO164), 2), 0)</f>
        <v>0</v>
      </c>
      <c r="CJ164" s="20"/>
      <c r="CK164" s="20">
        <f>IFERROR(ROUND(((INDEX('Stock List'!$M$11:$M$1010, MATCH(AR164, 'Stock List'!$K$11:$K$1010, 0))/INDEX('Stock List'!$L$11:$L$1010, MATCH(AR164, 'Stock List'!$K$11:$K$1010, 0)))*AQ164), 2), 0)</f>
        <v>0</v>
      </c>
      <c r="CL164" s="20"/>
      <c r="CM164" s="20">
        <f>IFERROR(ROUND(((INDEX('Stock List'!$M$11:$M$1010, MATCH(AT164, 'Stock List'!$K$11:$K$1010, 0))/INDEX('Stock List'!$L$11:$L$1010, MATCH(AT164, 'Stock List'!$K$11:$K$1010, 0)))*AS164), 2), 0)</f>
        <v>0</v>
      </c>
      <c r="CN164" s="20"/>
      <c r="CO164" s="20">
        <f>IFERROR(ROUND(((INDEX('Stock List'!$M$11:$M$1010, MATCH(AV164, 'Stock List'!$K$11:$K$1010, 0))/INDEX('Stock List'!$L$11:$L$1010, MATCH(AV164, 'Stock List'!$K$11:$K$1010, 0)))*AU164), 2), 0)</f>
        <v>0</v>
      </c>
      <c r="CP164" s="20"/>
      <c r="CQ164" s="20">
        <f>IFERROR(ROUND(((INDEX('Stock List'!$M$11:$M$1010, MATCH(AX164, 'Stock List'!$K$11:$K$1010, 0))/INDEX('Stock List'!$L$11:$L$1010, MATCH(AX164, 'Stock List'!$K$11:$K$1010, 0)))*AW164), 2), 0)</f>
        <v>0</v>
      </c>
      <c r="CR164" s="22"/>
      <c r="CT164" s="106" t="str">
        <f t="shared" si="145"/>
        <v/>
      </c>
      <c r="CU164" s="22" t="str">
        <f t="shared" si="146"/>
        <v/>
      </c>
      <c r="CX164" s="106" t="str">
        <f t="shared" si="147"/>
        <v/>
      </c>
      <c r="CY164" s="20" t="str">
        <f t="shared" si="148"/>
        <v/>
      </c>
      <c r="CZ164" s="22" t="str">
        <f t="shared" si="149"/>
        <v/>
      </c>
      <c r="DB164" s="76" t="str">
        <f>IF($H164="", "", COUNTIF($G$11:$G$1010, "&gt;"&amp;$G164)+1+COUNTIF($G$11:$G164, $G164)-1)</f>
        <v/>
      </c>
      <c r="DC164" s="76" t="str">
        <f>IF($H164="", "", COUNTIF($CZ$11:$CZ$1010, "&gt;"&amp;$CZ164)+1+COUNTIF($CZ$11:$CZ164, $CZ164)-1)</f>
        <v/>
      </c>
      <c r="DE164" s="147" t="str">
        <f t="shared" si="150"/>
        <v/>
      </c>
      <c r="DF164" s="148"/>
      <c r="DG164" s="19" t="str">
        <f t="shared" si="151"/>
        <v/>
      </c>
      <c r="DH164" s="153" t="str">
        <f t="shared" si="152"/>
        <v/>
      </c>
      <c r="DI164" s="19" t="str">
        <f t="shared" si="104"/>
        <v/>
      </c>
      <c r="DJ164" s="153" t="str">
        <f t="shared" si="105"/>
        <v/>
      </c>
      <c r="DK164" s="19" t="str">
        <f t="shared" si="106"/>
        <v/>
      </c>
      <c r="DL164" s="153" t="str">
        <f t="shared" si="107"/>
        <v/>
      </c>
      <c r="DM164" s="19" t="str">
        <f t="shared" si="108"/>
        <v/>
      </c>
      <c r="DN164" s="153" t="str">
        <f t="shared" si="109"/>
        <v/>
      </c>
      <c r="DO164" s="19" t="str">
        <f t="shared" si="110"/>
        <v/>
      </c>
      <c r="DP164" s="153" t="str">
        <f t="shared" si="111"/>
        <v/>
      </c>
      <c r="DQ164" s="19" t="str">
        <f t="shared" si="112"/>
        <v/>
      </c>
      <c r="DR164" s="153" t="str">
        <f t="shared" si="113"/>
        <v/>
      </c>
      <c r="DS164" s="19" t="str">
        <f t="shared" si="114"/>
        <v/>
      </c>
      <c r="DT164" s="153" t="str">
        <f t="shared" si="115"/>
        <v/>
      </c>
      <c r="DU164" s="19" t="str">
        <f t="shared" si="116"/>
        <v/>
      </c>
      <c r="DV164" s="153" t="str">
        <f t="shared" si="117"/>
        <v/>
      </c>
      <c r="DW164" s="19" t="str">
        <f t="shared" si="118"/>
        <v/>
      </c>
      <c r="DX164" s="153" t="str">
        <f t="shared" si="119"/>
        <v/>
      </c>
      <c r="DY164" s="19" t="str">
        <f t="shared" si="120"/>
        <v/>
      </c>
      <c r="DZ164" s="153" t="str">
        <f t="shared" si="121"/>
        <v/>
      </c>
      <c r="EA164" s="19" t="str">
        <f t="shared" si="122"/>
        <v/>
      </c>
      <c r="EB164" s="153" t="str">
        <f t="shared" si="123"/>
        <v/>
      </c>
      <c r="EC164" s="19" t="str">
        <f t="shared" si="124"/>
        <v/>
      </c>
      <c r="ED164" s="153" t="str">
        <f t="shared" si="125"/>
        <v/>
      </c>
      <c r="EE164" s="19" t="str">
        <f t="shared" si="126"/>
        <v/>
      </c>
      <c r="EF164" s="153" t="str">
        <f t="shared" si="127"/>
        <v/>
      </c>
      <c r="EG164" s="19" t="str">
        <f t="shared" si="128"/>
        <v/>
      </c>
      <c r="EH164" s="153" t="str">
        <f t="shared" si="129"/>
        <v/>
      </c>
      <c r="EI164" s="19" t="str">
        <f t="shared" si="130"/>
        <v/>
      </c>
      <c r="EJ164" s="153" t="str">
        <f t="shared" si="131"/>
        <v/>
      </c>
      <c r="EK164" s="19" t="str">
        <f t="shared" si="132"/>
        <v/>
      </c>
      <c r="EL164" s="153" t="str">
        <f t="shared" si="133"/>
        <v/>
      </c>
      <c r="EM164" s="19" t="str">
        <f t="shared" si="134"/>
        <v/>
      </c>
      <c r="EN164" s="153" t="str">
        <f t="shared" si="135"/>
        <v/>
      </c>
      <c r="EO164" s="19" t="str">
        <f t="shared" si="136"/>
        <v/>
      </c>
      <c r="EP164" s="153" t="str">
        <f t="shared" si="137"/>
        <v/>
      </c>
      <c r="EQ164" s="19" t="str">
        <f t="shared" si="138"/>
        <v/>
      </c>
      <c r="ER164" s="153" t="str">
        <f t="shared" si="139"/>
        <v/>
      </c>
      <c r="ES164" s="19" t="str">
        <f t="shared" si="140"/>
        <v/>
      </c>
      <c r="ET164" s="153" t="str">
        <f t="shared" si="141"/>
        <v/>
      </c>
    </row>
    <row r="165" spans="1:150" x14ac:dyDescent="0.25">
      <c r="A165" s="31"/>
      <c r="B165" s="91" t="str">
        <f t="shared" si="142"/>
        <v/>
      </c>
      <c r="C165" s="20" t="str">
        <f t="shared" si="102"/>
        <v/>
      </c>
      <c r="D165" s="97" t="str">
        <f t="shared" si="103"/>
        <v/>
      </c>
      <c r="E165" s="62" t="str">
        <f t="shared" si="143"/>
        <v/>
      </c>
      <c r="F165" s="31"/>
      <c r="G165" s="282"/>
      <c r="H165" s="283"/>
      <c r="I165" s="284"/>
      <c r="J165" s="285"/>
      <c r="K165" s="286"/>
      <c r="L165" s="287"/>
      <c r="M165" s="288"/>
      <c r="N165" s="287"/>
      <c r="O165" s="288"/>
      <c r="P165" s="287"/>
      <c r="Q165" s="288"/>
      <c r="R165" s="287"/>
      <c r="S165" s="288"/>
      <c r="T165" s="287"/>
      <c r="U165" s="288"/>
      <c r="V165" s="287"/>
      <c r="W165" s="288"/>
      <c r="X165" s="287"/>
      <c r="Y165" s="288"/>
      <c r="Z165" s="287"/>
      <c r="AA165" s="288"/>
      <c r="AB165" s="287"/>
      <c r="AC165" s="288"/>
      <c r="AD165" s="287"/>
      <c r="AE165" s="288"/>
      <c r="AF165" s="287"/>
      <c r="AG165" s="288"/>
      <c r="AH165" s="287"/>
      <c r="AI165" s="288"/>
      <c r="AJ165" s="287"/>
      <c r="AK165" s="288"/>
      <c r="AL165" s="287"/>
      <c r="AM165" s="288"/>
      <c r="AN165" s="287"/>
      <c r="AO165" s="288"/>
      <c r="AP165" s="287"/>
      <c r="AQ165" s="288"/>
      <c r="AR165" s="287"/>
      <c r="AS165" s="288"/>
      <c r="AT165" s="287"/>
      <c r="AU165" s="288"/>
      <c r="AV165" s="287"/>
      <c r="AW165" s="288"/>
      <c r="AX165" s="287"/>
      <c r="AY165" s="31"/>
      <c r="BA165" s="76" t="str">
        <f t="shared" si="144"/>
        <v/>
      </c>
      <c r="BC165" s="76" t="str">
        <f>IF('Stock List'!$K165="", "", 'Stock List'!$K165)</f>
        <v/>
      </c>
      <c r="BE165" s="106">
        <f>IFERROR(ROUND(((INDEX('Stock List'!$M$11:$M$1010, MATCH(L165, 'Stock List'!$K$11:$K$1010, 0))/INDEX('Stock List'!$L$11:$L$1010, MATCH(L165, 'Stock List'!$K$11:$K$1010, 0)))*K165), 2), 0)</f>
        <v>0</v>
      </c>
      <c r="BF165" s="20"/>
      <c r="BG165" s="20">
        <f>IFERROR(ROUND(((INDEX('Stock List'!$M$11:$M$1010, MATCH(N165, 'Stock List'!$K$11:$K$1010, 0))/INDEX('Stock List'!$L$11:$L$1010, MATCH(N165, 'Stock List'!$K$11:$K$1010, 0)))*M165), 2), 0)</f>
        <v>0</v>
      </c>
      <c r="BH165" s="20"/>
      <c r="BI165" s="20">
        <f>IFERROR(ROUND(((INDEX('Stock List'!$M$11:$M$1010, MATCH(P165, 'Stock List'!$K$11:$K$1010, 0))/INDEX('Stock List'!$L$11:$L$1010, MATCH(P165, 'Stock List'!$K$11:$K$1010, 0)))*O165), 2), 0)</f>
        <v>0</v>
      </c>
      <c r="BJ165" s="20"/>
      <c r="BK165" s="20">
        <f>IFERROR(ROUND(((INDEX('Stock List'!$M$11:$M$1010, MATCH(R165, 'Stock List'!$K$11:$K$1010, 0))/INDEX('Stock List'!$L$11:$L$1010, MATCH(R165, 'Stock List'!$K$11:$K$1010, 0)))*Q165), 2), 0)</f>
        <v>0</v>
      </c>
      <c r="BL165" s="20"/>
      <c r="BM165" s="20">
        <f>IFERROR(ROUND(((INDEX('Stock List'!$M$11:$M$1010, MATCH(T165, 'Stock List'!$K$11:$K$1010, 0))/INDEX('Stock List'!$L$11:$L$1010, MATCH(T165, 'Stock List'!$K$11:$K$1010, 0)))*S165), 2), 0)</f>
        <v>0</v>
      </c>
      <c r="BN165" s="20"/>
      <c r="BO165" s="20">
        <f>IFERROR(ROUND(((INDEX('Stock List'!$M$11:$M$1010, MATCH(V165, 'Stock List'!$K$11:$K$1010, 0))/INDEX('Stock List'!$L$11:$L$1010, MATCH(V165, 'Stock List'!$K$11:$K$1010, 0)))*U165), 2), 0)</f>
        <v>0</v>
      </c>
      <c r="BP165" s="20"/>
      <c r="BQ165" s="20">
        <f>IFERROR(ROUND(((INDEX('Stock List'!$M$11:$M$1010, MATCH(X165, 'Stock List'!$K$11:$K$1010, 0))/INDEX('Stock List'!$L$11:$L$1010, MATCH(X165, 'Stock List'!$K$11:$K$1010, 0)))*W165), 2), 0)</f>
        <v>0</v>
      </c>
      <c r="BR165" s="20"/>
      <c r="BS165" s="20">
        <f>IFERROR(ROUND(((INDEX('Stock List'!$M$11:$M$1010, MATCH(Z165, 'Stock List'!$K$11:$K$1010, 0))/INDEX('Stock List'!$L$11:$L$1010, MATCH(Z165, 'Stock List'!$K$11:$K$1010, 0)))*Y165), 2), 0)</f>
        <v>0</v>
      </c>
      <c r="BT165" s="20"/>
      <c r="BU165" s="20">
        <f>IFERROR(ROUND(((INDEX('Stock List'!$M$11:$M$1010, MATCH(AB165, 'Stock List'!$K$11:$K$1010, 0))/INDEX('Stock List'!$L$11:$L$1010, MATCH(AB165, 'Stock List'!$K$11:$K$1010, 0)))*AA165), 2), 0)</f>
        <v>0</v>
      </c>
      <c r="BV165" s="20"/>
      <c r="BW165" s="20">
        <f>IFERROR(ROUND(((INDEX('Stock List'!$M$11:$M$1010, MATCH(AD165, 'Stock List'!$K$11:$K$1010, 0))/INDEX('Stock List'!$L$11:$L$1010, MATCH(AD165, 'Stock List'!$K$11:$K$1010, 0)))*AC165), 2), 0)</f>
        <v>0</v>
      </c>
      <c r="BX165" s="20"/>
      <c r="BY165" s="20">
        <f>IFERROR(ROUND(((INDEX('Stock List'!$M$11:$M$1010, MATCH(AF165, 'Stock List'!$K$11:$K$1010, 0))/INDEX('Stock List'!$L$11:$L$1010, MATCH(AF165, 'Stock List'!$K$11:$K$1010, 0)))*AE165), 2), 0)</f>
        <v>0</v>
      </c>
      <c r="BZ165" s="20"/>
      <c r="CA165" s="20">
        <f>IFERROR(ROUND(((INDEX('Stock List'!$M$11:$M$1010, MATCH(AH165, 'Stock List'!$K$11:$K$1010, 0))/INDEX('Stock List'!$L$11:$L$1010, MATCH(AH165, 'Stock List'!$K$11:$K$1010, 0)))*AG165), 2), 0)</f>
        <v>0</v>
      </c>
      <c r="CB165" s="20"/>
      <c r="CC165" s="20">
        <f>IFERROR(ROUND(((INDEX('Stock List'!$M$11:$M$1010, MATCH(AJ165, 'Stock List'!$K$11:$K$1010, 0))/INDEX('Stock List'!$L$11:$L$1010, MATCH(AJ165, 'Stock List'!$K$11:$K$1010, 0)))*AI165), 2), 0)</f>
        <v>0</v>
      </c>
      <c r="CD165" s="20"/>
      <c r="CE165" s="20">
        <f>IFERROR(ROUND(((INDEX('Stock List'!$M$11:$M$1010, MATCH(AL165, 'Stock List'!$K$11:$K$1010, 0))/INDEX('Stock List'!$L$11:$L$1010, MATCH(AL165, 'Stock List'!$K$11:$K$1010, 0)))*AK165), 2), 0)</f>
        <v>0</v>
      </c>
      <c r="CF165" s="20"/>
      <c r="CG165" s="20">
        <f>IFERROR(ROUND(((INDEX('Stock List'!$M$11:$M$1010, MATCH(AN165, 'Stock List'!$K$11:$K$1010, 0))/INDEX('Stock List'!$L$11:$L$1010, MATCH(AN165, 'Stock List'!$K$11:$K$1010, 0)))*AM165), 2), 0)</f>
        <v>0</v>
      </c>
      <c r="CH165" s="20"/>
      <c r="CI165" s="20">
        <f>IFERROR(ROUND(((INDEX('Stock List'!$M$11:$M$1010, MATCH(AP165, 'Stock List'!$K$11:$K$1010, 0))/INDEX('Stock List'!$L$11:$L$1010, MATCH(AP165, 'Stock List'!$K$11:$K$1010, 0)))*AO165), 2), 0)</f>
        <v>0</v>
      </c>
      <c r="CJ165" s="20"/>
      <c r="CK165" s="20">
        <f>IFERROR(ROUND(((INDEX('Stock List'!$M$11:$M$1010, MATCH(AR165, 'Stock List'!$K$11:$K$1010, 0))/INDEX('Stock List'!$L$11:$L$1010, MATCH(AR165, 'Stock List'!$K$11:$K$1010, 0)))*AQ165), 2), 0)</f>
        <v>0</v>
      </c>
      <c r="CL165" s="20"/>
      <c r="CM165" s="20">
        <f>IFERROR(ROUND(((INDEX('Stock List'!$M$11:$M$1010, MATCH(AT165, 'Stock List'!$K$11:$K$1010, 0))/INDEX('Stock List'!$L$11:$L$1010, MATCH(AT165, 'Stock List'!$K$11:$K$1010, 0)))*AS165), 2), 0)</f>
        <v>0</v>
      </c>
      <c r="CN165" s="20"/>
      <c r="CO165" s="20">
        <f>IFERROR(ROUND(((INDEX('Stock List'!$M$11:$M$1010, MATCH(AV165, 'Stock List'!$K$11:$K$1010, 0))/INDEX('Stock List'!$L$11:$L$1010, MATCH(AV165, 'Stock List'!$K$11:$K$1010, 0)))*AU165), 2), 0)</f>
        <v>0</v>
      </c>
      <c r="CP165" s="20"/>
      <c r="CQ165" s="20">
        <f>IFERROR(ROUND(((INDEX('Stock List'!$M$11:$M$1010, MATCH(AX165, 'Stock List'!$K$11:$K$1010, 0))/INDEX('Stock List'!$L$11:$L$1010, MATCH(AX165, 'Stock List'!$K$11:$K$1010, 0)))*AW165), 2), 0)</f>
        <v>0</v>
      </c>
      <c r="CR165" s="22"/>
      <c r="CT165" s="106" t="str">
        <f t="shared" si="145"/>
        <v/>
      </c>
      <c r="CU165" s="22" t="str">
        <f t="shared" si="146"/>
        <v/>
      </c>
      <c r="CX165" s="106" t="str">
        <f t="shared" si="147"/>
        <v/>
      </c>
      <c r="CY165" s="20" t="str">
        <f t="shared" si="148"/>
        <v/>
      </c>
      <c r="CZ165" s="22" t="str">
        <f t="shared" si="149"/>
        <v/>
      </c>
      <c r="DB165" s="76" t="str">
        <f>IF($H165="", "", COUNTIF($G$11:$G$1010, "&gt;"&amp;$G165)+1+COUNTIF($G$11:$G165, $G165)-1)</f>
        <v/>
      </c>
      <c r="DC165" s="76" t="str">
        <f>IF($H165="", "", COUNTIF($CZ$11:$CZ$1010, "&gt;"&amp;$CZ165)+1+COUNTIF($CZ$11:$CZ165, $CZ165)-1)</f>
        <v/>
      </c>
      <c r="DE165" s="147" t="str">
        <f t="shared" si="150"/>
        <v/>
      </c>
      <c r="DF165" s="148"/>
      <c r="DG165" s="19" t="str">
        <f t="shared" si="151"/>
        <v/>
      </c>
      <c r="DH165" s="153" t="str">
        <f t="shared" si="152"/>
        <v/>
      </c>
      <c r="DI165" s="19" t="str">
        <f t="shared" si="104"/>
        <v/>
      </c>
      <c r="DJ165" s="153" t="str">
        <f t="shared" si="105"/>
        <v/>
      </c>
      <c r="DK165" s="19" t="str">
        <f t="shared" si="106"/>
        <v/>
      </c>
      <c r="DL165" s="153" t="str">
        <f t="shared" si="107"/>
        <v/>
      </c>
      <c r="DM165" s="19" t="str">
        <f t="shared" si="108"/>
        <v/>
      </c>
      <c r="DN165" s="153" t="str">
        <f t="shared" si="109"/>
        <v/>
      </c>
      <c r="DO165" s="19" t="str">
        <f t="shared" si="110"/>
        <v/>
      </c>
      <c r="DP165" s="153" t="str">
        <f t="shared" si="111"/>
        <v/>
      </c>
      <c r="DQ165" s="19" t="str">
        <f t="shared" si="112"/>
        <v/>
      </c>
      <c r="DR165" s="153" t="str">
        <f t="shared" si="113"/>
        <v/>
      </c>
      <c r="DS165" s="19" t="str">
        <f t="shared" si="114"/>
        <v/>
      </c>
      <c r="DT165" s="153" t="str">
        <f t="shared" si="115"/>
        <v/>
      </c>
      <c r="DU165" s="19" t="str">
        <f t="shared" si="116"/>
        <v/>
      </c>
      <c r="DV165" s="153" t="str">
        <f t="shared" si="117"/>
        <v/>
      </c>
      <c r="DW165" s="19" t="str">
        <f t="shared" si="118"/>
        <v/>
      </c>
      <c r="DX165" s="153" t="str">
        <f t="shared" si="119"/>
        <v/>
      </c>
      <c r="DY165" s="19" t="str">
        <f t="shared" si="120"/>
        <v/>
      </c>
      <c r="DZ165" s="153" t="str">
        <f t="shared" si="121"/>
        <v/>
      </c>
      <c r="EA165" s="19" t="str">
        <f t="shared" si="122"/>
        <v/>
      </c>
      <c r="EB165" s="153" t="str">
        <f t="shared" si="123"/>
        <v/>
      </c>
      <c r="EC165" s="19" t="str">
        <f t="shared" si="124"/>
        <v/>
      </c>
      <c r="ED165" s="153" t="str">
        <f t="shared" si="125"/>
        <v/>
      </c>
      <c r="EE165" s="19" t="str">
        <f t="shared" si="126"/>
        <v/>
      </c>
      <c r="EF165" s="153" t="str">
        <f t="shared" si="127"/>
        <v/>
      </c>
      <c r="EG165" s="19" t="str">
        <f t="shared" si="128"/>
        <v/>
      </c>
      <c r="EH165" s="153" t="str">
        <f t="shared" si="129"/>
        <v/>
      </c>
      <c r="EI165" s="19" t="str">
        <f t="shared" si="130"/>
        <v/>
      </c>
      <c r="EJ165" s="153" t="str">
        <f t="shared" si="131"/>
        <v/>
      </c>
      <c r="EK165" s="19" t="str">
        <f t="shared" si="132"/>
        <v/>
      </c>
      <c r="EL165" s="153" t="str">
        <f t="shared" si="133"/>
        <v/>
      </c>
      <c r="EM165" s="19" t="str">
        <f t="shared" si="134"/>
        <v/>
      </c>
      <c r="EN165" s="153" t="str">
        <f t="shared" si="135"/>
        <v/>
      </c>
      <c r="EO165" s="19" t="str">
        <f t="shared" si="136"/>
        <v/>
      </c>
      <c r="EP165" s="153" t="str">
        <f t="shared" si="137"/>
        <v/>
      </c>
      <c r="EQ165" s="19" t="str">
        <f t="shared" si="138"/>
        <v/>
      </c>
      <c r="ER165" s="153" t="str">
        <f t="shared" si="139"/>
        <v/>
      </c>
      <c r="ES165" s="19" t="str">
        <f t="shared" si="140"/>
        <v/>
      </c>
      <c r="ET165" s="153" t="str">
        <f t="shared" si="141"/>
        <v/>
      </c>
    </row>
    <row r="166" spans="1:150" x14ac:dyDescent="0.25">
      <c r="A166" s="31"/>
      <c r="B166" s="91" t="str">
        <f t="shared" si="142"/>
        <v/>
      </c>
      <c r="C166" s="20" t="str">
        <f t="shared" si="102"/>
        <v/>
      </c>
      <c r="D166" s="97" t="str">
        <f t="shared" si="103"/>
        <v/>
      </c>
      <c r="E166" s="62" t="str">
        <f t="shared" si="143"/>
        <v/>
      </c>
      <c r="F166" s="31"/>
      <c r="G166" s="282"/>
      <c r="H166" s="283"/>
      <c r="I166" s="284"/>
      <c r="J166" s="285"/>
      <c r="K166" s="286"/>
      <c r="L166" s="287"/>
      <c r="M166" s="288"/>
      <c r="N166" s="287"/>
      <c r="O166" s="288"/>
      <c r="P166" s="287"/>
      <c r="Q166" s="288"/>
      <c r="R166" s="287"/>
      <c r="S166" s="288"/>
      <c r="T166" s="287"/>
      <c r="U166" s="288"/>
      <c r="V166" s="287"/>
      <c r="W166" s="288"/>
      <c r="X166" s="287"/>
      <c r="Y166" s="288"/>
      <c r="Z166" s="287"/>
      <c r="AA166" s="288"/>
      <c r="AB166" s="287"/>
      <c r="AC166" s="288"/>
      <c r="AD166" s="287"/>
      <c r="AE166" s="288"/>
      <c r="AF166" s="287"/>
      <c r="AG166" s="288"/>
      <c r="AH166" s="287"/>
      <c r="AI166" s="288"/>
      <c r="AJ166" s="287"/>
      <c r="AK166" s="288"/>
      <c r="AL166" s="287"/>
      <c r="AM166" s="288"/>
      <c r="AN166" s="287"/>
      <c r="AO166" s="288"/>
      <c r="AP166" s="287"/>
      <c r="AQ166" s="288"/>
      <c r="AR166" s="287"/>
      <c r="AS166" s="288"/>
      <c r="AT166" s="287"/>
      <c r="AU166" s="288"/>
      <c r="AV166" s="287"/>
      <c r="AW166" s="288"/>
      <c r="AX166" s="287"/>
      <c r="AY166" s="31"/>
      <c r="BA166" s="76" t="str">
        <f t="shared" si="144"/>
        <v/>
      </c>
      <c r="BC166" s="76" t="str">
        <f>IF('Stock List'!$K166="", "", 'Stock List'!$K166)</f>
        <v/>
      </c>
      <c r="BE166" s="106">
        <f>IFERROR(ROUND(((INDEX('Stock List'!$M$11:$M$1010, MATCH(L166, 'Stock List'!$K$11:$K$1010, 0))/INDEX('Stock List'!$L$11:$L$1010, MATCH(L166, 'Stock List'!$K$11:$K$1010, 0)))*K166), 2), 0)</f>
        <v>0</v>
      </c>
      <c r="BF166" s="20"/>
      <c r="BG166" s="20">
        <f>IFERROR(ROUND(((INDEX('Stock List'!$M$11:$M$1010, MATCH(N166, 'Stock List'!$K$11:$K$1010, 0))/INDEX('Stock List'!$L$11:$L$1010, MATCH(N166, 'Stock List'!$K$11:$K$1010, 0)))*M166), 2), 0)</f>
        <v>0</v>
      </c>
      <c r="BH166" s="20"/>
      <c r="BI166" s="20">
        <f>IFERROR(ROUND(((INDEX('Stock List'!$M$11:$M$1010, MATCH(P166, 'Stock List'!$K$11:$K$1010, 0))/INDEX('Stock List'!$L$11:$L$1010, MATCH(P166, 'Stock List'!$K$11:$K$1010, 0)))*O166), 2), 0)</f>
        <v>0</v>
      </c>
      <c r="BJ166" s="20"/>
      <c r="BK166" s="20">
        <f>IFERROR(ROUND(((INDEX('Stock List'!$M$11:$M$1010, MATCH(R166, 'Stock List'!$K$11:$K$1010, 0))/INDEX('Stock List'!$L$11:$L$1010, MATCH(R166, 'Stock List'!$K$11:$K$1010, 0)))*Q166), 2), 0)</f>
        <v>0</v>
      </c>
      <c r="BL166" s="20"/>
      <c r="BM166" s="20">
        <f>IFERROR(ROUND(((INDEX('Stock List'!$M$11:$M$1010, MATCH(T166, 'Stock List'!$K$11:$K$1010, 0))/INDEX('Stock List'!$L$11:$L$1010, MATCH(T166, 'Stock List'!$K$11:$K$1010, 0)))*S166), 2), 0)</f>
        <v>0</v>
      </c>
      <c r="BN166" s="20"/>
      <c r="BO166" s="20">
        <f>IFERROR(ROUND(((INDEX('Stock List'!$M$11:$M$1010, MATCH(V166, 'Stock List'!$K$11:$K$1010, 0))/INDEX('Stock List'!$L$11:$L$1010, MATCH(V166, 'Stock List'!$K$11:$K$1010, 0)))*U166), 2), 0)</f>
        <v>0</v>
      </c>
      <c r="BP166" s="20"/>
      <c r="BQ166" s="20">
        <f>IFERROR(ROUND(((INDEX('Stock List'!$M$11:$M$1010, MATCH(X166, 'Stock List'!$K$11:$K$1010, 0))/INDEX('Stock List'!$L$11:$L$1010, MATCH(X166, 'Stock List'!$K$11:$K$1010, 0)))*W166), 2), 0)</f>
        <v>0</v>
      </c>
      <c r="BR166" s="20"/>
      <c r="BS166" s="20">
        <f>IFERROR(ROUND(((INDEX('Stock List'!$M$11:$M$1010, MATCH(Z166, 'Stock List'!$K$11:$K$1010, 0))/INDEX('Stock List'!$L$11:$L$1010, MATCH(Z166, 'Stock List'!$K$11:$K$1010, 0)))*Y166), 2), 0)</f>
        <v>0</v>
      </c>
      <c r="BT166" s="20"/>
      <c r="BU166" s="20">
        <f>IFERROR(ROUND(((INDEX('Stock List'!$M$11:$M$1010, MATCH(AB166, 'Stock List'!$K$11:$K$1010, 0))/INDEX('Stock List'!$L$11:$L$1010, MATCH(AB166, 'Stock List'!$K$11:$K$1010, 0)))*AA166), 2), 0)</f>
        <v>0</v>
      </c>
      <c r="BV166" s="20"/>
      <c r="BW166" s="20">
        <f>IFERROR(ROUND(((INDEX('Stock List'!$M$11:$M$1010, MATCH(AD166, 'Stock List'!$K$11:$K$1010, 0))/INDEX('Stock List'!$L$11:$L$1010, MATCH(AD166, 'Stock List'!$K$11:$K$1010, 0)))*AC166), 2), 0)</f>
        <v>0</v>
      </c>
      <c r="BX166" s="20"/>
      <c r="BY166" s="20">
        <f>IFERROR(ROUND(((INDEX('Stock List'!$M$11:$M$1010, MATCH(AF166, 'Stock List'!$K$11:$K$1010, 0))/INDEX('Stock List'!$L$11:$L$1010, MATCH(AF166, 'Stock List'!$K$11:$K$1010, 0)))*AE166), 2), 0)</f>
        <v>0</v>
      </c>
      <c r="BZ166" s="20"/>
      <c r="CA166" s="20">
        <f>IFERROR(ROUND(((INDEX('Stock List'!$M$11:$M$1010, MATCH(AH166, 'Stock List'!$K$11:$K$1010, 0))/INDEX('Stock List'!$L$11:$L$1010, MATCH(AH166, 'Stock List'!$K$11:$K$1010, 0)))*AG166), 2), 0)</f>
        <v>0</v>
      </c>
      <c r="CB166" s="20"/>
      <c r="CC166" s="20">
        <f>IFERROR(ROUND(((INDEX('Stock List'!$M$11:$M$1010, MATCH(AJ166, 'Stock List'!$K$11:$K$1010, 0))/INDEX('Stock List'!$L$11:$L$1010, MATCH(AJ166, 'Stock List'!$K$11:$K$1010, 0)))*AI166), 2), 0)</f>
        <v>0</v>
      </c>
      <c r="CD166" s="20"/>
      <c r="CE166" s="20">
        <f>IFERROR(ROUND(((INDEX('Stock List'!$M$11:$M$1010, MATCH(AL166, 'Stock List'!$K$11:$K$1010, 0))/INDEX('Stock List'!$L$11:$L$1010, MATCH(AL166, 'Stock List'!$K$11:$K$1010, 0)))*AK166), 2), 0)</f>
        <v>0</v>
      </c>
      <c r="CF166" s="20"/>
      <c r="CG166" s="20">
        <f>IFERROR(ROUND(((INDEX('Stock List'!$M$11:$M$1010, MATCH(AN166, 'Stock List'!$K$11:$K$1010, 0))/INDEX('Stock List'!$L$11:$L$1010, MATCH(AN166, 'Stock List'!$K$11:$K$1010, 0)))*AM166), 2), 0)</f>
        <v>0</v>
      </c>
      <c r="CH166" s="20"/>
      <c r="CI166" s="20">
        <f>IFERROR(ROUND(((INDEX('Stock List'!$M$11:$M$1010, MATCH(AP166, 'Stock List'!$K$11:$K$1010, 0))/INDEX('Stock List'!$L$11:$L$1010, MATCH(AP166, 'Stock List'!$K$11:$K$1010, 0)))*AO166), 2), 0)</f>
        <v>0</v>
      </c>
      <c r="CJ166" s="20"/>
      <c r="CK166" s="20">
        <f>IFERROR(ROUND(((INDEX('Stock List'!$M$11:$M$1010, MATCH(AR166, 'Stock List'!$K$11:$K$1010, 0))/INDEX('Stock List'!$L$11:$L$1010, MATCH(AR166, 'Stock List'!$K$11:$K$1010, 0)))*AQ166), 2), 0)</f>
        <v>0</v>
      </c>
      <c r="CL166" s="20"/>
      <c r="CM166" s="20">
        <f>IFERROR(ROUND(((INDEX('Stock List'!$M$11:$M$1010, MATCH(AT166, 'Stock List'!$K$11:$K$1010, 0))/INDEX('Stock List'!$L$11:$L$1010, MATCH(AT166, 'Stock List'!$K$11:$K$1010, 0)))*AS166), 2), 0)</f>
        <v>0</v>
      </c>
      <c r="CN166" s="20"/>
      <c r="CO166" s="20">
        <f>IFERROR(ROUND(((INDEX('Stock List'!$M$11:$M$1010, MATCH(AV166, 'Stock List'!$K$11:$K$1010, 0))/INDEX('Stock List'!$L$11:$L$1010, MATCH(AV166, 'Stock List'!$K$11:$K$1010, 0)))*AU166), 2), 0)</f>
        <v>0</v>
      </c>
      <c r="CP166" s="20"/>
      <c r="CQ166" s="20">
        <f>IFERROR(ROUND(((INDEX('Stock List'!$M$11:$M$1010, MATCH(AX166, 'Stock List'!$K$11:$K$1010, 0))/INDEX('Stock List'!$L$11:$L$1010, MATCH(AX166, 'Stock List'!$K$11:$K$1010, 0)))*AW166), 2), 0)</f>
        <v>0</v>
      </c>
      <c r="CR166" s="22"/>
      <c r="CT166" s="106" t="str">
        <f t="shared" si="145"/>
        <v/>
      </c>
      <c r="CU166" s="22" t="str">
        <f t="shared" si="146"/>
        <v/>
      </c>
      <c r="CX166" s="106" t="str">
        <f t="shared" si="147"/>
        <v/>
      </c>
      <c r="CY166" s="20" t="str">
        <f t="shared" si="148"/>
        <v/>
      </c>
      <c r="CZ166" s="22" t="str">
        <f t="shared" si="149"/>
        <v/>
      </c>
      <c r="DB166" s="76" t="str">
        <f>IF($H166="", "", COUNTIF($G$11:$G$1010, "&gt;"&amp;$G166)+1+COUNTIF($G$11:$G166, $G166)-1)</f>
        <v/>
      </c>
      <c r="DC166" s="76" t="str">
        <f>IF($H166="", "", COUNTIF($CZ$11:$CZ$1010, "&gt;"&amp;$CZ166)+1+COUNTIF($CZ$11:$CZ166, $CZ166)-1)</f>
        <v/>
      </c>
      <c r="DE166" s="147" t="str">
        <f t="shared" si="150"/>
        <v/>
      </c>
      <c r="DF166" s="148"/>
      <c r="DG166" s="19" t="str">
        <f t="shared" si="151"/>
        <v/>
      </c>
      <c r="DH166" s="153" t="str">
        <f t="shared" si="152"/>
        <v/>
      </c>
      <c r="DI166" s="19" t="str">
        <f t="shared" si="104"/>
        <v/>
      </c>
      <c r="DJ166" s="153" t="str">
        <f t="shared" si="105"/>
        <v/>
      </c>
      <c r="DK166" s="19" t="str">
        <f t="shared" si="106"/>
        <v/>
      </c>
      <c r="DL166" s="153" t="str">
        <f t="shared" si="107"/>
        <v/>
      </c>
      <c r="DM166" s="19" t="str">
        <f t="shared" si="108"/>
        <v/>
      </c>
      <c r="DN166" s="153" t="str">
        <f t="shared" si="109"/>
        <v/>
      </c>
      <c r="DO166" s="19" t="str">
        <f t="shared" si="110"/>
        <v/>
      </c>
      <c r="DP166" s="153" t="str">
        <f t="shared" si="111"/>
        <v/>
      </c>
      <c r="DQ166" s="19" t="str">
        <f t="shared" si="112"/>
        <v/>
      </c>
      <c r="DR166" s="153" t="str">
        <f t="shared" si="113"/>
        <v/>
      </c>
      <c r="DS166" s="19" t="str">
        <f t="shared" si="114"/>
        <v/>
      </c>
      <c r="DT166" s="153" t="str">
        <f t="shared" si="115"/>
        <v/>
      </c>
      <c r="DU166" s="19" t="str">
        <f t="shared" si="116"/>
        <v/>
      </c>
      <c r="DV166" s="153" t="str">
        <f t="shared" si="117"/>
        <v/>
      </c>
      <c r="DW166" s="19" t="str">
        <f t="shared" si="118"/>
        <v/>
      </c>
      <c r="DX166" s="153" t="str">
        <f t="shared" si="119"/>
        <v/>
      </c>
      <c r="DY166" s="19" t="str">
        <f t="shared" si="120"/>
        <v/>
      </c>
      <c r="DZ166" s="153" t="str">
        <f t="shared" si="121"/>
        <v/>
      </c>
      <c r="EA166" s="19" t="str">
        <f t="shared" si="122"/>
        <v/>
      </c>
      <c r="EB166" s="153" t="str">
        <f t="shared" si="123"/>
        <v/>
      </c>
      <c r="EC166" s="19" t="str">
        <f t="shared" si="124"/>
        <v/>
      </c>
      <c r="ED166" s="153" t="str">
        <f t="shared" si="125"/>
        <v/>
      </c>
      <c r="EE166" s="19" t="str">
        <f t="shared" si="126"/>
        <v/>
      </c>
      <c r="EF166" s="153" t="str">
        <f t="shared" si="127"/>
        <v/>
      </c>
      <c r="EG166" s="19" t="str">
        <f t="shared" si="128"/>
        <v/>
      </c>
      <c r="EH166" s="153" t="str">
        <f t="shared" si="129"/>
        <v/>
      </c>
      <c r="EI166" s="19" t="str">
        <f t="shared" si="130"/>
        <v/>
      </c>
      <c r="EJ166" s="153" t="str">
        <f t="shared" si="131"/>
        <v/>
      </c>
      <c r="EK166" s="19" t="str">
        <f t="shared" si="132"/>
        <v/>
      </c>
      <c r="EL166" s="153" t="str">
        <f t="shared" si="133"/>
        <v/>
      </c>
      <c r="EM166" s="19" t="str">
        <f t="shared" si="134"/>
        <v/>
      </c>
      <c r="EN166" s="153" t="str">
        <f t="shared" si="135"/>
        <v/>
      </c>
      <c r="EO166" s="19" t="str">
        <f t="shared" si="136"/>
        <v/>
      </c>
      <c r="EP166" s="153" t="str">
        <f t="shared" si="137"/>
        <v/>
      </c>
      <c r="EQ166" s="19" t="str">
        <f t="shared" si="138"/>
        <v/>
      </c>
      <c r="ER166" s="153" t="str">
        <f t="shared" si="139"/>
        <v/>
      </c>
      <c r="ES166" s="19" t="str">
        <f t="shared" si="140"/>
        <v/>
      </c>
      <c r="ET166" s="153" t="str">
        <f t="shared" si="141"/>
        <v/>
      </c>
    </row>
    <row r="167" spans="1:150" x14ac:dyDescent="0.25">
      <c r="A167" s="31"/>
      <c r="B167" s="91" t="str">
        <f t="shared" si="142"/>
        <v/>
      </c>
      <c r="C167" s="20" t="str">
        <f t="shared" si="102"/>
        <v/>
      </c>
      <c r="D167" s="97" t="str">
        <f t="shared" si="103"/>
        <v/>
      </c>
      <c r="E167" s="62" t="str">
        <f t="shared" si="143"/>
        <v/>
      </c>
      <c r="F167" s="31"/>
      <c r="G167" s="282"/>
      <c r="H167" s="283"/>
      <c r="I167" s="284"/>
      <c r="J167" s="285"/>
      <c r="K167" s="286"/>
      <c r="L167" s="287"/>
      <c r="M167" s="288"/>
      <c r="N167" s="287"/>
      <c r="O167" s="288"/>
      <c r="P167" s="287"/>
      <c r="Q167" s="288"/>
      <c r="R167" s="287"/>
      <c r="S167" s="288"/>
      <c r="T167" s="287"/>
      <c r="U167" s="288"/>
      <c r="V167" s="287"/>
      <c r="W167" s="288"/>
      <c r="X167" s="287"/>
      <c r="Y167" s="288"/>
      <c r="Z167" s="287"/>
      <c r="AA167" s="288"/>
      <c r="AB167" s="287"/>
      <c r="AC167" s="288"/>
      <c r="AD167" s="287"/>
      <c r="AE167" s="288"/>
      <c r="AF167" s="287"/>
      <c r="AG167" s="288"/>
      <c r="AH167" s="287"/>
      <c r="AI167" s="288"/>
      <c r="AJ167" s="287"/>
      <c r="AK167" s="288"/>
      <c r="AL167" s="287"/>
      <c r="AM167" s="288"/>
      <c r="AN167" s="287"/>
      <c r="AO167" s="288"/>
      <c r="AP167" s="287"/>
      <c r="AQ167" s="288"/>
      <c r="AR167" s="287"/>
      <c r="AS167" s="288"/>
      <c r="AT167" s="287"/>
      <c r="AU167" s="288"/>
      <c r="AV167" s="287"/>
      <c r="AW167" s="288"/>
      <c r="AX167" s="287"/>
      <c r="AY167" s="31"/>
      <c r="BA167" s="76" t="str">
        <f t="shared" si="144"/>
        <v/>
      </c>
      <c r="BC167" s="76" t="str">
        <f>IF('Stock List'!$K167="", "", 'Stock List'!$K167)</f>
        <v/>
      </c>
      <c r="BE167" s="106">
        <f>IFERROR(ROUND(((INDEX('Stock List'!$M$11:$M$1010, MATCH(L167, 'Stock List'!$K$11:$K$1010, 0))/INDEX('Stock List'!$L$11:$L$1010, MATCH(L167, 'Stock List'!$K$11:$K$1010, 0)))*K167), 2), 0)</f>
        <v>0</v>
      </c>
      <c r="BF167" s="20"/>
      <c r="BG167" s="20">
        <f>IFERROR(ROUND(((INDEX('Stock List'!$M$11:$M$1010, MATCH(N167, 'Stock List'!$K$11:$K$1010, 0))/INDEX('Stock List'!$L$11:$L$1010, MATCH(N167, 'Stock List'!$K$11:$K$1010, 0)))*M167), 2), 0)</f>
        <v>0</v>
      </c>
      <c r="BH167" s="20"/>
      <c r="BI167" s="20">
        <f>IFERROR(ROUND(((INDEX('Stock List'!$M$11:$M$1010, MATCH(P167, 'Stock List'!$K$11:$K$1010, 0))/INDEX('Stock List'!$L$11:$L$1010, MATCH(P167, 'Stock List'!$K$11:$K$1010, 0)))*O167), 2), 0)</f>
        <v>0</v>
      </c>
      <c r="BJ167" s="20"/>
      <c r="BK167" s="20">
        <f>IFERROR(ROUND(((INDEX('Stock List'!$M$11:$M$1010, MATCH(R167, 'Stock List'!$K$11:$K$1010, 0))/INDEX('Stock List'!$L$11:$L$1010, MATCH(R167, 'Stock List'!$K$11:$K$1010, 0)))*Q167), 2), 0)</f>
        <v>0</v>
      </c>
      <c r="BL167" s="20"/>
      <c r="BM167" s="20">
        <f>IFERROR(ROUND(((INDEX('Stock List'!$M$11:$M$1010, MATCH(T167, 'Stock List'!$K$11:$K$1010, 0))/INDEX('Stock List'!$L$11:$L$1010, MATCH(T167, 'Stock List'!$K$11:$K$1010, 0)))*S167), 2), 0)</f>
        <v>0</v>
      </c>
      <c r="BN167" s="20"/>
      <c r="BO167" s="20">
        <f>IFERROR(ROUND(((INDEX('Stock List'!$M$11:$M$1010, MATCH(V167, 'Stock List'!$K$11:$K$1010, 0))/INDEX('Stock List'!$L$11:$L$1010, MATCH(V167, 'Stock List'!$K$11:$K$1010, 0)))*U167), 2), 0)</f>
        <v>0</v>
      </c>
      <c r="BP167" s="20"/>
      <c r="BQ167" s="20">
        <f>IFERROR(ROUND(((INDEX('Stock List'!$M$11:$M$1010, MATCH(X167, 'Stock List'!$K$11:$K$1010, 0))/INDEX('Stock List'!$L$11:$L$1010, MATCH(X167, 'Stock List'!$K$11:$K$1010, 0)))*W167), 2), 0)</f>
        <v>0</v>
      </c>
      <c r="BR167" s="20"/>
      <c r="BS167" s="20">
        <f>IFERROR(ROUND(((INDEX('Stock List'!$M$11:$M$1010, MATCH(Z167, 'Stock List'!$K$11:$K$1010, 0))/INDEX('Stock List'!$L$11:$L$1010, MATCH(Z167, 'Stock List'!$K$11:$K$1010, 0)))*Y167), 2), 0)</f>
        <v>0</v>
      </c>
      <c r="BT167" s="20"/>
      <c r="BU167" s="20">
        <f>IFERROR(ROUND(((INDEX('Stock List'!$M$11:$M$1010, MATCH(AB167, 'Stock List'!$K$11:$K$1010, 0))/INDEX('Stock List'!$L$11:$L$1010, MATCH(AB167, 'Stock List'!$K$11:$K$1010, 0)))*AA167), 2), 0)</f>
        <v>0</v>
      </c>
      <c r="BV167" s="20"/>
      <c r="BW167" s="20">
        <f>IFERROR(ROUND(((INDEX('Stock List'!$M$11:$M$1010, MATCH(AD167, 'Stock List'!$K$11:$K$1010, 0))/INDEX('Stock List'!$L$11:$L$1010, MATCH(AD167, 'Stock List'!$K$11:$K$1010, 0)))*AC167), 2), 0)</f>
        <v>0</v>
      </c>
      <c r="BX167" s="20"/>
      <c r="BY167" s="20">
        <f>IFERROR(ROUND(((INDEX('Stock List'!$M$11:$M$1010, MATCH(AF167, 'Stock List'!$K$11:$K$1010, 0))/INDEX('Stock List'!$L$11:$L$1010, MATCH(AF167, 'Stock List'!$K$11:$K$1010, 0)))*AE167), 2), 0)</f>
        <v>0</v>
      </c>
      <c r="BZ167" s="20"/>
      <c r="CA167" s="20">
        <f>IFERROR(ROUND(((INDEX('Stock List'!$M$11:$M$1010, MATCH(AH167, 'Stock List'!$K$11:$K$1010, 0))/INDEX('Stock List'!$L$11:$L$1010, MATCH(AH167, 'Stock List'!$K$11:$K$1010, 0)))*AG167), 2), 0)</f>
        <v>0</v>
      </c>
      <c r="CB167" s="20"/>
      <c r="CC167" s="20">
        <f>IFERROR(ROUND(((INDEX('Stock List'!$M$11:$M$1010, MATCH(AJ167, 'Stock List'!$K$11:$K$1010, 0))/INDEX('Stock List'!$L$11:$L$1010, MATCH(AJ167, 'Stock List'!$K$11:$K$1010, 0)))*AI167), 2), 0)</f>
        <v>0</v>
      </c>
      <c r="CD167" s="20"/>
      <c r="CE167" s="20">
        <f>IFERROR(ROUND(((INDEX('Stock List'!$M$11:$M$1010, MATCH(AL167, 'Stock List'!$K$11:$K$1010, 0))/INDEX('Stock List'!$L$11:$L$1010, MATCH(AL167, 'Stock List'!$K$11:$K$1010, 0)))*AK167), 2), 0)</f>
        <v>0</v>
      </c>
      <c r="CF167" s="20"/>
      <c r="CG167" s="20">
        <f>IFERROR(ROUND(((INDEX('Stock List'!$M$11:$M$1010, MATCH(AN167, 'Stock List'!$K$11:$K$1010, 0))/INDEX('Stock List'!$L$11:$L$1010, MATCH(AN167, 'Stock List'!$K$11:$K$1010, 0)))*AM167), 2), 0)</f>
        <v>0</v>
      </c>
      <c r="CH167" s="20"/>
      <c r="CI167" s="20">
        <f>IFERROR(ROUND(((INDEX('Stock List'!$M$11:$M$1010, MATCH(AP167, 'Stock List'!$K$11:$K$1010, 0))/INDEX('Stock List'!$L$11:$L$1010, MATCH(AP167, 'Stock List'!$K$11:$K$1010, 0)))*AO167), 2), 0)</f>
        <v>0</v>
      </c>
      <c r="CJ167" s="20"/>
      <c r="CK167" s="20">
        <f>IFERROR(ROUND(((INDEX('Stock List'!$M$11:$M$1010, MATCH(AR167, 'Stock List'!$K$11:$K$1010, 0))/INDEX('Stock List'!$L$11:$L$1010, MATCH(AR167, 'Stock List'!$K$11:$K$1010, 0)))*AQ167), 2), 0)</f>
        <v>0</v>
      </c>
      <c r="CL167" s="20"/>
      <c r="CM167" s="20">
        <f>IFERROR(ROUND(((INDEX('Stock List'!$M$11:$M$1010, MATCH(AT167, 'Stock List'!$K$11:$K$1010, 0))/INDEX('Stock List'!$L$11:$L$1010, MATCH(AT167, 'Stock List'!$K$11:$K$1010, 0)))*AS167), 2), 0)</f>
        <v>0</v>
      </c>
      <c r="CN167" s="20"/>
      <c r="CO167" s="20">
        <f>IFERROR(ROUND(((INDEX('Stock List'!$M$11:$M$1010, MATCH(AV167, 'Stock List'!$K$11:$K$1010, 0))/INDEX('Stock List'!$L$11:$L$1010, MATCH(AV167, 'Stock List'!$K$11:$K$1010, 0)))*AU167), 2), 0)</f>
        <v>0</v>
      </c>
      <c r="CP167" s="20"/>
      <c r="CQ167" s="20">
        <f>IFERROR(ROUND(((INDEX('Stock List'!$M$11:$M$1010, MATCH(AX167, 'Stock List'!$K$11:$K$1010, 0))/INDEX('Stock List'!$L$11:$L$1010, MATCH(AX167, 'Stock List'!$K$11:$K$1010, 0)))*AW167), 2), 0)</f>
        <v>0</v>
      </c>
      <c r="CR167" s="22"/>
      <c r="CT167" s="106" t="str">
        <f t="shared" si="145"/>
        <v/>
      </c>
      <c r="CU167" s="22" t="str">
        <f t="shared" si="146"/>
        <v/>
      </c>
      <c r="CX167" s="106" t="str">
        <f t="shared" si="147"/>
        <v/>
      </c>
      <c r="CY167" s="20" t="str">
        <f t="shared" si="148"/>
        <v/>
      </c>
      <c r="CZ167" s="22" t="str">
        <f t="shared" si="149"/>
        <v/>
      </c>
      <c r="DB167" s="76" t="str">
        <f>IF($H167="", "", COUNTIF($G$11:$G$1010, "&gt;"&amp;$G167)+1+COUNTIF($G$11:$G167, $G167)-1)</f>
        <v/>
      </c>
      <c r="DC167" s="76" t="str">
        <f>IF($H167="", "", COUNTIF($CZ$11:$CZ$1010, "&gt;"&amp;$CZ167)+1+COUNTIF($CZ$11:$CZ167, $CZ167)-1)</f>
        <v/>
      </c>
      <c r="DE167" s="147" t="str">
        <f t="shared" si="150"/>
        <v/>
      </c>
      <c r="DF167" s="148"/>
      <c r="DG167" s="19" t="str">
        <f t="shared" si="151"/>
        <v/>
      </c>
      <c r="DH167" s="153" t="str">
        <f t="shared" si="152"/>
        <v/>
      </c>
      <c r="DI167" s="19" t="str">
        <f t="shared" si="104"/>
        <v/>
      </c>
      <c r="DJ167" s="153" t="str">
        <f t="shared" si="105"/>
        <v/>
      </c>
      <c r="DK167" s="19" t="str">
        <f t="shared" si="106"/>
        <v/>
      </c>
      <c r="DL167" s="153" t="str">
        <f t="shared" si="107"/>
        <v/>
      </c>
      <c r="DM167" s="19" t="str">
        <f t="shared" si="108"/>
        <v/>
      </c>
      <c r="DN167" s="153" t="str">
        <f t="shared" si="109"/>
        <v/>
      </c>
      <c r="DO167" s="19" t="str">
        <f t="shared" si="110"/>
        <v/>
      </c>
      <c r="DP167" s="153" t="str">
        <f t="shared" si="111"/>
        <v/>
      </c>
      <c r="DQ167" s="19" t="str">
        <f t="shared" si="112"/>
        <v/>
      </c>
      <c r="DR167" s="153" t="str">
        <f t="shared" si="113"/>
        <v/>
      </c>
      <c r="DS167" s="19" t="str">
        <f t="shared" si="114"/>
        <v/>
      </c>
      <c r="DT167" s="153" t="str">
        <f t="shared" si="115"/>
        <v/>
      </c>
      <c r="DU167" s="19" t="str">
        <f t="shared" si="116"/>
        <v/>
      </c>
      <c r="DV167" s="153" t="str">
        <f t="shared" si="117"/>
        <v/>
      </c>
      <c r="DW167" s="19" t="str">
        <f t="shared" si="118"/>
        <v/>
      </c>
      <c r="DX167" s="153" t="str">
        <f t="shared" si="119"/>
        <v/>
      </c>
      <c r="DY167" s="19" t="str">
        <f t="shared" si="120"/>
        <v/>
      </c>
      <c r="DZ167" s="153" t="str">
        <f t="shared" si="121"/>
        <v/>
      </c>
      <c r="EA167" s="19" t="str">
        <f t="shared" si="122"/>
        <v/>
      </c>
      <c r="EB167" s="153" t="str">
        <f t="shared" si="123"/>
        <v/>
      </c>
      <c r="EC167" s="19" t="str">
        <f t="shared" si="124"/>
        <v/>
      </c>
      <c r="ED167" s="153" t="str">
        <f t="shared" si="125"/>
        <v/>
      </c>
      <c r="EE167" s="19" t="str">
        <f t="shared" si="126"/>
        <v/>
      </c>
      <c r="EF167" s="153" t="str">
        <f t="shared" si="127"/>
        <v/>
      </c>
      <c r="EG167" s="19" t="str">
        <f t="shared" si="128"/>
        <v/>
      </c>
      <c r="EH167" s="153" t="str">
        <f t="shared" si="129"/>
        <v/>
      </c>
      <c r="EI167" s="19" t="str">
        <f t="shared" si="130"/>
        <v/>
      </c>
      <c r="EJ167" s="153" t="str">
        <f t="shared" si="131"/>
        <v/>
      </c>
      <c r="EK167" s="19" t="str">
        <f t="shared" si="132"/>
        <v/>
      </c>
      <c r="EL167" s="153" t="str">
        <f t="shared" si="133"/>
        <v/>
      </c>
      <c r="EM167" s="19" t="str">
        <f t="shared" si="134"/>
        <v/>
      </c>
      <c r="EN167" s="153" t="str">
        <f t="shared" si="135"/>
        <v/>
      </c>
      <c r="EO167" s="19" t="str">
        <f t="shared" si="136"/>
        <v/>
      </c>
      <c r="EP167" s="153" t="str">
        <f t="shared" si="137"/>
        <v/>
      </c>
      <c r="EQ167" s="19" t="str">
        <f t="shared" si="138"/>
        <v/>
      </c>
      <c r="ER167" s="153" t="str">
        <f t="shared" si="139"/>
        <v/>
      </c>
      <c r="ES167" s="19" t="str">
        <f t="shared" si="140"/>
        <v/>
      </c>
      <c r="ET167" s="153" t="str">
        <f t="shared" si="141"/>
        <v/>
      </c>
    </row>
    <row r="168" spans="1:150" x14ac:dyDescent="0.25">
      <c r="A168" s="31"/>
      <c r="B168" s="91" t="str">
        <f t="shared" si="142"/>
        <v/>
      </c>
      <c r="C168" s="20" t="str">
        <f t="shared" si="102"/>
        <v/>
      </c>
      <c r="D168" s="97" t="str">
        <f t="shared" si="103"/>
        <v/>
      </c>
      <c r="E168" s="62" t="str">
        <f t="shared" si="143"/>
        <v/>
      </c>
      <c r="F168" s="31"/>
      <c r="G168" s="282"/>
      <c r="H168" s="283"/>
      <c r="I168" s="284"/>
      <c r="J168" s="285"/>
      <c r="K168" s="286"/>
      <c r="L168" s="287"/>
      <c r="M168" s="288"/>
      <c r="N168" s="287"/>
      <c r="O168" s="288"/>
      <c r="P168" s="287"/>
      <c r="Q168" s="288"/>
      <c r="R168" s="287"/>
      <c r="S168" s="288"/>
      <c r="T168" s="287"/>
      <c r="U168" s="288"/>
      <c r="V168" s="287"/>
      <c r="W168" s="288"/>
      <c r="X168" s="287"/>
      <c r="Y168" s="288"/>
      <c r="Z168" s="287"/>
      <c r="AA168" s="288"/>
      <c r="AB168" s="287"/>
      <c r="AC168" s="288"/>
      <c r="AD168" s="287"/>
      <c r="AE168" s="288"/>
      <c r="AF168" s="287"/>
      <c r="AG168" s="288"/>
      <c r="AH168" s="287"/>
      <c r="AI168" s="288"/>
      <c r="AJ168" s="287"/>
      <c r="AK168" s="288"/>
      <c r="AL168" s="287"/>
      <c r="AM168" s="288"/>
      <c r="AN168" s="287"/>
      <c r="AO168" s="288"/>
      <c r="AP168" s="287"/>
      <c r="AQ168" s="288"/>
      <c r="AR168" s="287"/>
      <c r="AS168" s="288"/>
      <c r="AT168" s="287"/>
      <c r="AU168" s="288"/>
      <c r="AV168" s="287"/>
      <c r="AW168" s="288"/>
      <c r="AX168" s="287"/>
      <c r="AY168" s="31"/>
      <c r="BA168" s="76" t="str">
        <f t="shared" si="144"/>
        <v/>
      </c>
      <c r="BC168" s="76" t="str">
        <f>IF('Stock List'!$K168="", "", 'Stock List'!$K168)</f>
        <v/>
      </c>
      <c r="BE168" s="106">
        <f>IFERROR(ROUND(((INDEX('Stock List'!$M$11:$M$1010, MATCH(L168, 'Stock List'!$K$11:$K$1010, 0))/INDEX('Stock List'!$L$11:$L$1010, MATCH(L168, 'Stock List'!$K$11:$K$1010, 0)))*K168), 2), 0)</f>
        <v>0</v>
      </c>
      <c r="BF168" s="20"/>
      <c r="BG168" s="20">
        <f>IFERROR(ROUND(((INDEX('Stock List'!$M$11:$M$1010, MATCH(N168, 'Stock List'!$K$11:$K$1010, 0))/INDEX('Stock List'!$L$11:$L$1010, MATCH(N168, 'Stock List'!$K$11:$K$1010, 0)))*M168), 2), 0)</f>
        <v>0</v>
      </c>
      <c r="BH168" s="20"/>
      <c r="BI168" s="20">
        <f>IFERROR(ROUND(((INDEX('Stock List'!$M$11:$M$1010, MATCH(P168, 'Stock List'!$K$11:$K$1010, 0))/INDEX('Stock List'!$L$11:$L$1010, MATCH(P168, 'Stock List'!$K$11:$K$1010, 0)))*O168), 2), 0)</f>
        <v>0</v>
      </c>
      <c r="BJ168" s="20"/>
      <c r="BK168" s="20">
        <f>IFERROR(ROUND(((INDEX('Stock List'!$M$11:$M$1010, MATCH(R168, 'Stock List'!$K$11:$K$1010, 0))/INDEX('Stock List'!$L$11:$L$1010, MATCH(R168, 'Stock List'!$K$11:$K$1010, 0)))*Q168), 2), 0)</f>
        <v>0</v>
      </c>
      <c r="BL168" s="20"/>
      <c r="BM168" s="20">
        <f>IFERROR(ROUND(((INDEX('Stock List'!$M$11:$M$1010, MATCH(T168, 'Stock List'!$K$11:$K$1010, 0))/INDEX('Stock List'!$L$11:$L$1010, MATCH(T168, 'Stock List'!$K$11:$K$1010, 0)))*S168), 2), 0)</f>
        <v>0</v>
      </c>
      <c r="BN168" s="20"/>
      <c r="BO168" s="20">
        <f>IFERROR(ROUND(((INDEX('Stock List'!$M$11:$M$1010, MATCH(V168, 'Stock List'!$K$11:$K$1010, 0))/INDEX('Stock List'!$L$11:$L$1010, MATCH(V168, 'Stock List'!$K$11:$K$1010, 0)))*U168), 2), 0)</f>
        <v>0</v>
      </c>
      <c r="BP168" s="20"/>
      <c r="BQ168" s="20">
        <f>IFERROR(ROUND(((INDEX('Stock List'!$M$11:$M$1010, MATCH(X168, 'Stock List'!$K$11:$K$1010, 0))/INDEX('Stock List'!$L$11:$L$1010, MATCH(X168, 'Stock List'!$K$11:$K$1010, 0)))*W168), 2), 0)</f>
        <v>0</v>
      </c>
      <c r="BR168" s="20"/>
      <c r="BS168" s="20">
        <f>IFERROR(ROUND(((INDEX('Stock List'!$M$11:$M$1010, MATCH(Z168, 'Stock List'!$K$11:$K$1010, 0))/INDEX('Stock List'!$L$11:$L$1010, MATCH(Z168, 'Stock List'!$K$11:$K$1010, 0)))*Y168), 2), 0)</f>
        <v>0</v>
      </c>
      <c r="BT168" s="20"/>
      <c r="BU168" s="20">
        <f>IFERROR(ROUND(((INDEX('Stock List'!$M$11:$M$1010, MATCH(AB168, 'Stock List'!$K$11:$K$1010, 0))/INDEX('Stock List'!$L$11:$L$1010, MATCH(AB168, 'Stock List'!$K$11:$K$1010, 0)))*AA168), 2), 0)</f>
        <v>0</v>
      </c>
      <c r="BV168" s="20"/>
      <c r="BW168" s="20">
        <f>IFERROR(ROUND(((INDEX('Stock List'!$M$11:$M$1010, MATCH(AD168, 'Stock List'!$K$11:$K$1010, 0))/INDEX('Stock List'!$L$11:$L$1010, MATCH(AD168, 'Stock List'!$K$11:$K$1010, 0)))*AC168), 2), 0)</f>
        <v>0</v>
      </c>
      <c r="BX168" s="20"/>
      <c r="BY168" s="20">
        <f>IFERROR(ROUND(((INDEX('Stock List'!$M$11:$M$1010, MATCH(AF168, 'Stock List'!$K$11:$K$1010, 0))/INDEX('Stock List'!$L$11:$L$1010, MATCH(AF168, 'Stock List'!$K$11:$K$1010, 0)))*AE168), 2), 0)</f>
        <v>0</v>
      </c>
      <c r="BZ168" s="20"/>
      <c r="CA168" s="20">
        <f>IFERROR(ROUND(((INDEX('Stock List'!$M$11:$M$1010, MATCH(AH168, 'Stock List'!$K$11:$K$1010, 0))/INDEX('Stock List'!$L$11:$L$1010, MATCH(AH168, 'Stock List'!$K$11:$K$1010, 0)))*AG168), 2), 0)</f>
        <v>0</v>
      </c>
      <c r="CB168" s="20"/>
      <c r="CC168" s="20">
        <f>IFERROR(ROUND(((INDEX('Stock List'!$M$11:$M$1010, MATCH(AJ168, 'Stock List'!$K$11:$K$1010, 0))/INDEX('Stock List'!$L$11:$L$1010, MATCH(AJ168, 'Stock List'!$K$11:$K$1010, 0)))*AI168), 2), 0)</f>
        <v>0</v>
      </c>
      <c r="CD168" s="20"/>
      <c r="CE168" s="20">
        <f>IFERROR(ROUND(((INDEX('Stock List'!$M$11:$M$1010, MATCH(AL168, 'Stock List'!$K$11:$K$1010, 0))/INDEX('Stock List'!$L$11:$L$1010, MATCH(AL168, 'Stock List'!$K$11:$K$1010, 0)))*AK168), 2), 0)</f>
        <v>0</v>
      </c>
      <c r="CF168" s="20"/>
      <c r="CG168" s="20">
        <f>IFERROR(ROUND(((INDEX('Stock List'!$M$11:$M$1010, MATCH(AN168, 'Stock List'!$K$11:$K$1010, 0))/INDEX('Stock List'!$L$11:$L$1010, MATCH(AN168, 'Stock List'!$K$11:$K$1010, 0)))*AM168), 2), 0)</f>
        <v>0</v>
      </c>
      <c r="CH168" s="20"/>
      <c r="CI168" s="20">
        <f>IFERROR(ROUND(((INDEX('Stock List'!$M$11:$M$1010, MATCH(AP168, 'Stock List'!$K$11:$K$1010, 0))/INDEX('Stock List'!$L$11:$L$1010, MATCH(AP168, 'Stock List'!$K$11:$K$1010, 0)))*AO168), 2), 0)</f>
        <v>0</v>
      </c>
      <c r="CJ168" s="20"/>
      <c r="CK168" s="20">
        <f>IFERROR(ROUND(((INDEX('Stock List'!$M$11:$M$1010, MATCH(AR168, 'Stock List'!$K$11:$K$1010, 0))/INDEX('Stock List'!$L$11:$L$1010, MATCH(AR168, 'Stock List'!$K$11:$K$1010, 0)))*AQ168), 2), 0)</f>
        <v>0</v>
      </c>
      <c r="CL168" s="20"/>
      <c r="CM168" s="20">
        <f>IFERROR(ROUND(((INDEX('Stock List'!$M$11:$M$1010, MATCH(AT168, 'Stock List'!$K$11:$K$1010, 0))/INDEX('Stock List'!$L$11:$L$1010, MATCH(AT168, 'Stock List'!$K$11:$K$1010, 0)))*AS168), 2), 0)</f>
        <v>0</v>
      </c>
      <c r="CN168" s="20"/>
      <c r="CO168" s="20">
        <f>IFERROR(ROUND(((INDEX('Stock List'!$M$11:$M$1010, MATCH(AV168, 'Stock List'!$K$11:$K$1010, 0))/INDEX('Stock List'!$L$11:$L$1010, MATCH(AV168, 'Stock List'!$K$11:$K$1010, 0)))*AU168), 2), 0)</f>
        <v>0</v>
      </c>
      <c r="CP168" s="20"/>
      <c r="CQ168" s="20">
        <f>IFERROR(ROUND(((INDEX('Stock List'!$M$11:$M$1010, MATCH(AX168, 'Stock List'!$K$11:$K$1010, 0))/INDEX('Stock List'!$L$11:$L$1010, MATCH(AX168, 'Stock List'!$K$11:$K$1010, 0)))*AW168), 2), 0)</f>
        <v>0</v>
      </c>
      <c r="CR168" s="22"/>
      <c r="CT168" s="106" t="str">
        <f t="shared" si="145"/>
        <v/>
      </c>
      <c r="CU168" s="22" t="str">
        <f t="shared" si="146"/>
        <v/>
      </c>
      <c r="CX168" s="106" t="str">
        <f t="shared" si="147"/>
        <v/>
      </c>
      <c r="CY168" s="20" t="str">
        <f t="shared" si="148"/>
        <v/>
      </c>
      <c r="CZ168" s="22" t="str">
        <f t="shared" si="149"/>
        <v/>
      </c>
      <c r="DB168" s="76" t="str">
        <f>IF($H168="", "", COUNTIF($G$11:$G$1010, "&gt;"&amp;$G168)+1+COUNTIF($G$11:$G168, $G168)-1)</f>
        <v/>
      </c>
      <c r="DC168" s="76" t="str">
        <f>IF($H168="", "", COUNTIF($CZ$11:$CZ$1010, "&gt;"&amp;$CZ168)+1+COUNTIF($CZ$11:$CZ168, $CZ168)-1)</f>
        <v/>
      </c>
      <c r="DE168" s="147" t="str">
        <f t="shared" si="150"/>
        <v/>
      </c>
      <c r="DF168" s="148"/>
      <c r="DG168" s="19" t="str">
        <f t="shared" si="151"/>
        <v/>
      </c>
      <c r="DH168" s="153" t="str">
        <f t="shared" si="152"/>
        <v/>
      </c>
      <c r="DI168" s="19" t="str">
        <f t="shared" si="104"/>
        <v/>
      </c>
      <c r="DJ168" s="153" t="str">
        <f t="shared" si="105"/>
        <v/>
      </c>
      <c r="DK168" s="19" t="str">
        <f t="shared" si="106"/>
        <v/>
      </c>
      <c r="DL168" s="153" t="str">
        <f t="shared" si="107"/>
        <v/>
      </c>
      <c r="DM168" s="19" t="str">
        <f t="shared" si="108"/>
        <v/>
      </c>
      <c r="DN168" s="153" t="str">
        <f t="shared" si="109"/>
        <v/>
      </c>
      <c r="DO168" s="19" t="str">
        <f t="shared" si="110"/>
        <v/>
      </c>
      <c r="DP168" s="153" t="str">
        <f t="shared" si="111"/>
        <v/>
      </c>
      <c r="DQ168" s="19" t="str">
        <f t="shared" si="112"/>
        <v/>
      </c>
      <c r="DR168" s="153" t="str">
        <f t="shared" si="113"/>
        <v/>
      </c>
      <c r="DS168" s="19" t="str">
        <f t="shared" si="114"/>
        <v/>
      </c>
      <c r="DT168" s="153" t="str">
        <f t="shared" si="115"/>
        <v/>
      </c>
      <c r="DU168" s="19" t="str">
        <f t="shared" si="116"/>
        <v/>
      </c>
      <c r="DV168" s="153" t="str">
        <f t="shared" si="117"/>
        <v/>
      </c>
      <c r="DW168" s="19" t="str">
        <f t="shared" si="118"/>
        <v/>
      </c>
      <c r="DX168" s="153" t="str">
        <f t="shared" si="119"/>
        <v/>
      </c>
      <c r="DY168" s="19" t="str">
        <f t="shared" si="120"/>
        <v/>
      </c>
      <c r="DZ168" s="153" t="str">
        <f t="shared" si="121"/>
        <v/>
      </c>
      <c r="EA168" s="19" t="str">
        <f t="shared" si="122"/>
        <v/>
      </c>
      <c r="EB168" s="153" t="str">
        <f t="shared" si="123"/>
        <v/>
      </c>
      <c r="EC168" s="19" t="str">
        <f t="shared" si="124"/>
        <v/>
      </c>
      <c r="ED168" s="153" t="str">
        <f t="shared" si="125"/>
        <v/>
      </c>
      <c r="EE168" s="19" t="str">
        <f t="shared" si="126"/>
        <v/>
      </c>
      <c r="EF168" s="153" t="str">
        <f t="shared" si="127"/>
        <v/>
      </c>
      <c r="EG168" s="19" t="str">
        <f t="shared" si="128"/>
        <v/>
      </c>
      <c r="EH168" s="153" t="str">
        <f t="shared" si="129"/>
        <v/>
      </c>
      <c r="EI168" s="19" t="str">
        <f t="shared" si="130"/>
        <v/>
      </c>
      <c r="EJ168" s="153" t="str">
        <f t="shared" si="131"/>
        <v/>
      </c>
      <c r="EK168" s="19" t="str">
        <f t="shared" si="132"/>
        <v/>
      </c>
      <c r="EL168" s="153" t="str">
        <f t="shared" si="133"/>
        <v/>
      </c>
      <c r="EM168" s="19" t="str">
        <f t="shared" si="134"/>
        <v/>
      </c>
      <c r="EN168" s="153" t="str">
        <f t="shared" si="135"/>
        <v/>
      </c>
      <c r="EO168" s="19" t="str">
        <f t="shared" si="136"/>
        <v/>
      </c>
      <c r="EP168" s="153" t="str">
        <f t="shared" si="137"/>
        <v/>
      </c>
      <c r="EQ168" s="19" t="str">
        <f t="shared" si="138"/>
        <v/>
      </c>
      <c r="ER168" s="153" t="str">
        <f t="shared" si="139"/>
        <v/>
      </c>
      <c r="ES168" s="19" t="str">
        <f t="shared" si="140"/>
        <v/>
      </c>
      <c r="ET168" s="153" t="str">
        <f t="shared" si="141"/>
        <v/>
      </c>
    </row>
    <row r="169" spans="1:150" x14ac:dyDescent="0.25">
      <c r="A169" s="31"/>
      <c r="B169" s="91" t="str">
        <f t="shared" si="142"/>
        <v/>
      </c>
      <c r="C169" s="20" t="str">
        <f t="shared" si="102"/>
        <v/>
      </c>
      <c r="D169" s="97" t="str">
        <f t="shared" si="103"/>
        <v/>
      </c>
      <c r="E169" s="62" t="str">
        <f t="shared" si="143"/>
        <v/>
      </c>
      <c r="F169" s="31"/>
      <c r="G169" s="282"/>
      <c r="H169" s="283"/>
      <c r="I169" s="284"/>
      <c r="J169" s="285"/>
      <c r="K169" s="286"/>
      <c r="L169" s="287"/>
      <c r="M169" s="288"/>
      <c r="N169" s="287"/>
      <c r="O169" s="288"/>
      <c r="P169" s="287"/>
      <c r="Q169" s="288"/>
      <c r="R169" s="287"/>
      <c r="S169" s="288"/>
      <c r="T169" s="287"/>
      <c r="U169" s="288"/>
      <c r="V169" s="287"/>
      <c r="W169" s="288"/>
      <c r="X169" s="287"/>
      <c r="Y169" s="288"/>
      <c r="Z169" s="287"/>
      <c r="AA169" s="288"/>
      <c r="AB169" s="287"/>
      <c r="AC169" s="288"/>
      <c r="AD169" s="287"/>
      <c r="AE169" s="288"/>
      <c r="AF169" s="287"/>
      <c r="AG169" s="288"/>
      <c r="AH169" s="287"/>
      <c r="AI169" s="288"/>
      <c r="AJ169" s="287"/>
      <c r="AK169" s="288"/>
      <c r="AL169" s="287"/>
      <c r="AM169" s="288"/>
      <c r="AN169" s="287"/>
      <c r="AO169" s="288"/>
      <c r="AP169" s="287"/>
      <c r="AQ169" s="288"/>
      <c r="AR169" s="287"/>
      <c r="AS169" s="288"/>
      <c r="AT169" s="287"/>
      <c r="AU169" s="288"/>
      <c r="AV169" s="287"/>
      <c r="AW169" s="288"/>
      <c r="AX169" s="287"/>
      <c r="AY169" s="31"/>
      <c r="BA169" s="76" t="str">
        <f t="shared" si="144"/>
        <v/>
      </c>
      <c r="BC169" s="76" t="str">
        <f>IF('Stock List'!$K169="", "", 'Stock List'!$K169)</f>
        <v/>
      </c>
      <c r="BE169" s="106">
        <f>IFERROR(ROUND(((INDEX('Stock List'!$M$11:$M$1010, MATCH(L169, 'Stock List'!$K$11:$K$1010, 0))/INDEX('Stock List'!$L$11:$L$1010, MATCH(L169, 'Stock List'!$K$11:$K$1010, 0)))*K169), 2), 0)</f>
        <v>0</v>
      </c>
      <c r="BF169" s="20"/>
      <c r="BG169" s="20">
        <f>IFERROR(ROUND(((INDEX('Stock List'!$M$11:$M$1010, MATCH(N169, 'Stock List'!$K$11:$K$1010, 0))/INDEX('Stock List'!$L$11:$L$1010, MATCH(N169, 'Stock List'!$K$11:$K$1010, 0)))*M169), 2), 0)</f>
        <v>0</v>
      </c>
      <c r="BH169" s="20"/>
      <c r="BI169" s="20">
        <f>IFERROR(ROUND(((INDEX('Stock List'!$M$11:$M$1010, MATCH(P169, 'Stock List'!$K$11:$K$1010, 0))/INDEX('Stock List'!$L$11:$L$1010, MATCH(P169, 'Stock List'!$K$11:$K$1010, 0)))*O169), 2), 0)</f>
        <v>0</v>
      </c>
      <c r="BJ169" s="20"/>
      <c r="BK169" s="20">
        <f>IFERROR(ROUND(((INDEX('Stock List'!$M$11:$M$1010, MATCH(R169, 'Stock List'!$K$11:$K$1010, 0))/INDEX('Stock List'!$L$11:$L$1010, MATCH(R169, 'Stock List'!$K$11:$K$1010, 0)))*Q169), 2), 0)</f>
        <v>0</v>
      </c>
      <c r="BL169" s="20"/>
      <c r="BM169" s="20">
        <f>IFERROR(ROUND(((INDEX('Stock List'!$M$11:$M$1010, MATCH(T169, 'Stock List'!$K$11:$K$1010, 0))/INDEX('Stock List'!$L$11:$L$1010, MATCH(T169, 'Stock List'!$K$11:$K$1010, 0)))*S169), 2), 0)</f>
        <v>0</v>
      </c>
      <c r="BN169" s="20"/>
      <c r="BO169" s="20">
        <f>IFERROR(ROUND(((INDEX('Stock List'!$M$11:$M$1010, MATCH(V169, 'Stock List'!$K$11:$K$1010, 0))/INDEX('Stock List'!$L$11:$L$1010, MATCH(V169, 'Stock List'!$K$11:$K$1010, 0)))*U169), 2), 0)</f>
        <v>0</v>
      </c>
      <c r="BP169" s="20"/>
      <c r="BQ169" s="20">
        <f>IFERROR(ROUND(((INDEX('Stock List'!$M$11:$M$1010, MATCH(X169, 'Stock List'!$K$11:$K$1010, 0))/INDEX('Stock List'!$L$11:$L$1010, MATCH(X169, 'Stock List'!$K$11:$K$1010, 0)))*W169), 2), 0)</f>
        <v>0</v>
      </c>
      <c r="BR169" s="20"/>
      <c r="BS169" s="20">
        <f>IFERROR(ROUND(((INDEX('Stock List'!$M$11:$M$1010, MATCH(Z169, 'Stock List'!$K$11:$K$1010, 0))/INDEX('Stock List'!$L$11:$L$1010, MATCH(Z169, 'Stock List'!$K$11:$K$1010, 0)))*Y169), 2), 0)</f>
        <v>0</v>
      </c>
      <c r="BT169" s="20"/>
      <c r="BU169" s="20">
        <f>IFERROR(ROUND(((INDEX('Stock List'!$M$11:$M$1010, MATCH(AB169, 'Stock List'!$K$11:$K$1010, 0))/INDEX('Stock List'!$L$11:$L$1010, MATCH(AB169, 'Stock List'!$K$11:$K$1010, 0)))*AA169), 2), 0)</f>
        <v>0</v>
      </c>
      <c r="BV169" s="20"/>
      <c r="BW169" s="20">
        <f>IFERROR(ROUND(((INDEX('Stock List'!$M$11:$M$1010, MATCH(AD169, 'Stock List'!$K$11:$K$1010, 0))/INDEX('Stock List'!$L$11:$L$1010, MATCH(AD169, 'Stock List'!$K$11:$K$1010, 0)))*AC169), 2), 0)</f>
        <v>0</v>
      </c>
      <c r="BX169" s="20"/>
      <c r="BY169" s="20">
        <f>IFERROR(ROUND(((INDEX('Stock List'!$M$11:$M$1010, MATCH(AF169, 'Stock List'!$K$11:$K$1010, 0))/INDEX('Stock List'!$L$11:$L$1010, MATCH(AF169, 'Stock List'!$K$11:$K$1010, 0)))*AE169), 2), 0)</f>
        <v>0</v>
      </c>
      <c r="BZ169" s="20"/>
      <c r="CA169" s="20">
        <f>IFERROR(ROUND(((INDEX('Stock List'!$M$11:$M$1010, MATCH(AH169, 'Stock List'!$K$11:$K$1010, 0))/INDEX('Stock List'!$L$11:$L$1010, MATCH(AH169, 'Stock List'!$K$11:$K$1010, 0)))*AG169), 2), 0)</f>
        <v>0</v>
      </c>
      <c r="CB169" s="20"/>
      <c r="CC169" s="20">
        <f>IFERROR(ROUND(((INDEX('Stock List'!$M$11:$M$1010, MATCH(AJ169, 'Stock List'!$K$11:$K$1010, 0))/INDEX('Stock List'!$L$11:$L$1010, MATCH(AJ169, 'Stock List'!$K$11:$K$1010, 0)))*AI169), 2), 0)</f>
        <v>0</v>
      </c>
      <c r="CD169" s="20"/>
      <c r="CE169" s="20">
        <f>IFERROR(ROUND(((INDEX('Stock List'!$M$11:$M$1010, MATCH(AL169, 'Stock List'!$K$11:$K$1010, 0))/INDEX('Stock List'!$L$11:$L$1010, MATCH(AL169, 'Stock List'!$K$11:$K$1010, 0)))*AK169), 2), 0)</f>
        <v>0</v>
      </c>
      <c r="CF169" s="20"/>
      <c r="CG169" s="20">
        <f>IFERROR(ROUND(((INDEX('Stock List'!$M$11:$M$1010, MATCH(AN169, 'Stock List'!$K$11:$K$1010, 0))/INDEX('Stock List'!$L$11:$L$1010, MATCH(AN169, 'Stock List'!$K$11:$K$1010, 0)))*AM169), 2), 0)</f>
        <v>0</v>
      </c>
      <c r="CH169" s="20"/>
      <c r="CI169" s="20">
        <f>IFERROR(ROUND(((INDEX('Stock List'!$M$11:$M$1010, MATCH(AP169, 'Stock List'!$K$11:$K$1010, 0))/INDEX('Stock List'!$L$11:$L$1010, MATCH(AP169, 'Stock List'!$K$11:$K$1010, 0)))*AO169), 2), 0)</f>
        <v>0</v>
      </c>
      <c r="CJ169" s="20"/>
      <c r="CK169" s="20">
        <f>IFERROR(ROUND(((INDEX('Stock List'!$M$11:$M$1010, MATCH(AR169, 'Stock List'!$K$11:$K$1010, 0))/INDEX('Stock List'!$L$11:$L$1010, MATCH(AR169, 'Stock List'!$K$11:$K$1010, 0)))*AQ169), 2), 0)</f>
        <v>0</v>
      </c>
      <c r="CL169" s="20"/>
      <c r="CM169" s="20">
        <f>IFERROR(ROUND(((INDEX('Stock List'!$M$11:$M$1010, MATCH(AT169, 'Stock List'!$K$11:$K$1010, 0))/INDEX('Stock List'!$L$11:$L$1010, MATCH(AT169, 'Stock List'!$K$11:$K$1010, 0)))*AS169), 2), 0)</f>
        <v>0</v>
      </c>
      <c r="CN169" s="20"/>
      <c r="CO169" s="20">
        <f>IFERROR(ROUND(((INDEX('Stock List'!$M$11:$M$1010, MATCH(AV169, 'Stock List'!$K$11:$K$1010, 0))/INDEX('Stock List'!$L$11:$L$1010, MATCH(AV169, 'Stock List'!$K$11:$K$1010, 0)))*AU169), 2), 0)</f>
        <v>0</v>
      </c>
      <c r="CP169" s="20"/>
      <c r="CQ169" s="20">
        <f>IFERROR(ROUND(((INDEX('Stock List'!$M$11:$M$1010, MATCH(AX169, 'Stock List'!$K$11:$K$1010, 0))/INDEX('Stock List'!$L$11:$L$1010, MATCH(AX169, 'Stock List'!$K$11:$K$1010, 0)))*AW169), 2), 0)</f>
        <v>0</v>
      </c>
      <c r="CR169" s="22"/>
      <c r="CT169" s="106" t="str">
        <f t="shared" si="145"/>
        <v/>
      </c>
      <c r="CU169" s="22" t="str">
        <f t="shared" si="146"/>
        <v/>
      </c>
      <c r="CX169" s="106" t="str">
        <f t="shared" si="147"/>
        <v/>
      </c>
      <c r="CY169" s="20" t="str">
        <f t="shared" si="148"/>
        <v/>
      </c>
      <c r="CZ169" s="22" t="str">
        <f t="shared" si="149"/>
        <v/>
      </c>
      <c r="DB169" s="76" t="str">
        <f>IF($H169="", "", COUNTIF($G$11:$G$1010, "&gt;"&amp;$G169)+1+COUNTIF($G$11:$G169, $G169)-1)</f>
        <v/>
      </c>
      <c r="DC169" s="76" t="str">
        <f>IF($H169="", "", COUNTIF($CZ$11:$CZ$1010, "&gt;"&amp;$CZ169)+1+COUNTIF($CZ$11:$CZ169, $CZ169)-1)</f>
        <v/>
      </c>
      <c r="DE169" s="147" t="str">
        <f t="shared" si="150"/>
        <v/>
      </c>
      <c r="DF169" s="148"/>
      <c r="DG169" s="19" t="str">
        <f t="shared" si="151"/>
        <v/>
      </c>
      <c r="DH169" s="153" t="str">
        <f t="shared" si="152"/>
        <v/>
      </c>
      <c r="DI169" s="19" t="str">
        <f t="shared" si="104"/>
        <v/>
      </c>
      <c r="DJ169" s="153" t="str">
        <f t="shared" si="105"/>
        <v/>
      </c>
      <c r="DK169" s="19" t="str">
        <f t="shared" si="106"/>
        <v/>
      </c>
      <c r="DL169" s="153" t="str">
        <f t="shared" si="107"/>
        <v/>
      </c>
      <c r="DM169" s="19" t="str">
        <f t="shared" si="108"/>
        <v/>
      </c>
      <c r="DN169" s="153" t="str">
        <f t="shared" si="109"/>
        <v/>
      </c>
      <c r="DO169" s="19" t="str">
        <f t="shared" si="110"/>
        <v/>
      </c>
      <c r="DP169" s="153" t="str">
        <f t="shared" si="111"/>
        <v/>
      </c>
      <c r="DQ169" s="19" t="str">
        <f t="shared" si="112"/>
        <v/>
      </c>
      <c r="DR169" s="153" t="str">
        <f t="shared" si="113"/>
        <v/>
      </c>
      <c r="DS169" s="19" t="str">
        <f t="shared" si="114"/>
        <v/>
      </c>
      <c r="DT169" s="153" t="str">
        <f t="shared" si="115"/>
        <v/>
      </c>
      <c r="DU169" s="19" t="str">
        <f t="shared" si="116"/>
        <v/>
      </c>
      <c r="DV169" s="153" t="str">
        <f t="shared" si="117"/>
        <v/>
      </c>
      <c r="DW169" s="19" t="str">
        <f t="shared" si="118"/>
        <v/>
      </c>
      <c r="DX169" s="153" t="str">
        <f t="shared" si="119"/>
        <v/>
      </c>
      <c r="DY169" s="19" t="str">
        <f t="shared" si="120"/>
        <v/>
      </c>
      <c r="DZ169" s="153" t="str">
        <f t="shared" si="121"/>
        <v/>
      </c>
      <c r="EA169" s="19" t="str">
        <f t="shared" si="122"/>
        <v/>
      </c>
      <c r="EB169" s="153" t="str">
        <f t="shared" si="123"/>
        <v/>
      </c>
      <c r="EC169" s="19" t="str">
        <f t="shared" si="124"/>
        <v/>
      </c>
      <c r="ED169" s="153" t="str">
        <f t="shared" si="125"/>
        <v/>
      </c>
      <c r="EE169" s="19" t="str">
        <f t="shared" si="126"/>
        <v/>
      </c>
      <c r="EF169" s="153" t="str">
        <f t="shared" si="127"/>
        <v/>
      </c>
      <c r="EG169" s="19" t="str">
        <f t="shared" si="128"/>
        <v/>
      </c>
      <c r="EH169" s="153" t="str">
        <f t="shared" si="129"/>
        <v/>
      </c>
      <c r="EI169" s="19" t="str">
        <f t="shared" si="130"/>
        <v/>
      </c>
      <c r="EJ169" s="153" t="str">
        <f t="shared" si="131"/>
        <v/>
      </c>
      <c r="EK169" s="19" t="str">
        <f t="shared" si="132"/>
        <v/>
      </c>
      <c r="EL169" s="153" t="str">
        <f t="shared" si="133"/>
        <v/>
      </c>
      <c r="EM169" s="19" t="str">
        <f t="shared" si="134"/>
        <v/>
      </c>
      <c r="EN169" s="153" t="str">
        <f t="shared" si="135"/>
        <v/>
      </c>
      <c r="EO169" s="19" t="str">
        <f t="shared" si="136"/>
        <v/>
      </c>
      <c r="EP169" s="153" t="str">
        <f t="shared" si="137"/>
        <v/>
      </c>
      <c r="EQ169" s="19" t="str">
        <f t="shared" si="138"/>
        <v/>
      </c>
      <c r="ER169" s="153" t="str">
        <f t="shared" si="139"/>
        <v/>
      </c>
      <c r="ES169" s="19" t="str">
        <f t="shared" si="140"/>
        <v/>
      </c>
      <c r="ET169" s="153" t="str">
        <f t="shared" si="141"/>
        <v/>
      </c>
    </row>
    <row r="170" spans="1:150" x14ac:dyDescent="0.25">
      <c r="A170" s="31"/>
      <c r="B170" s="91" t="str">
        <f t="shared" si="142"/>
        <v/>
      </c>
      <c r="C170" s="20" t="str">
        <f t="shared" si="102"/>
        <v/>
      </c>
      <c r="D170" s="97" t="str">
        <f t="shared" si="103"/>
        <v/>
      </c>
      <c r="E170" s="62" t="str">
        <f t="shared" si="143"/>
        <v/>
      </c>
      <c r="F170" s="31"/>
      <c r="G170" s="282"/>
      <c r="H170" s="283"/>
      <c r="I170" s="284"/>
      <c r="J170" s="285"/>
      <c r="K170" s="286"/>
      <c r="L170" s="287"/>
      <c r="M170" s="288"/>
      <c r="N170" s="287"/>
      <c r="O170" s="288"/>
      <c r="P170" s="287"/>
      <c r="Q170" s="288"/>
      <c r="R170" s="287"/>
      <c r="S170" s="288"/>
      <c r="T170" s="287"/>
      <c r="U170" s="288"/>
      <c r="V170" s="287"/>
      <c r="W170" s="288"/>
      <c r="X170" s="287"/>
      <c r="Y170" s="288"/>
      <c r="Z170" s="287"/>
      <c r="AA170" s="288"/>
      <c r="AB170" s="287"/>
      <c r="AC170" s="288"/>
      <c r="AD170" s="287"/>
      <c r="AE170" s="288"/>
      <c r="AF170" s="287"/>
      <c r="AG170" s="288"/>
      <c r="AH170" s="287"/>
      <c r="AI170" s="288"/>
      <c r="AJ170" s="287"/>
      <c r="AK170" s="288"/>
      <c r="AL170" s="287"/>
      <c r="AM170" s="288"/>
      <c r="AN170" s="287"/>
      <c r="AO170" s="288"/>
      <c r="AP170" s="287"/>
      <c r="AQ170" s="288"/>
      <c r="AR170" s="287"/>
      <c r="AS170" s="288"/>
      <c r="AT170" s="287"/>
      <c r="AU170" s="288"/>
      <c r="AV170" s="287"/>
      <c r="AW170" s="288"/>
      <c r="AX170" s="287"/>
      <c r="AY170" s="31"/>
      <c r="BA170" s="76" t="str">
        <f t="shared" si="144"/>
        <v/>
      </c>
      <c r="BC170" s="76" t="str">
        <f>IF('Stock List'!$K170="", "", 'Stock List'!$K170)</f>
        <v/>
      </c>
      <c r="BE170" s="106">
        <f>IFERROR(ROUND(((INDEX('Stock List'!$M$11:$M$1010, MATCH(L170, 'Stock List'!$K$11:$K$1010, 0))/INDEX('Stock List'!$L$11:$L$1010, MATCH(L170, 'Stock List'!$K$11:$K$1010, 0)))*K170), 2), 0)</f>
        <v>0</v>
      </c>
      <c r="BF170" s="20"/>
      <c r="BG170" s="20">
        <f>IFERROR(ROUND(((INDEX('Stock List'!$M$11:$M$1010, MATCH(N170, 'Stock List'!$K$11:$K$1010, 0))/INDEX('Stock List'!$L$11:$L$1010, MATCH(N170, 'Stock List'!$K$11:$K$1010, 0)))*M170), 2), 0)</f>
        <v>0</v>
      </c>
      <c r="BH170" s="20"/>
      <c r="BI170" s="20">
        <f>IFERROR(ROUND(((INDEX('Stock List'!$M$11:$M$1010, MATCH(P170, 'Stock List'!$K$11:$K$1010, 0))/INDEX('Stock List'!$L$11:$L$1010, MATCH(P170, 'Stock List'!$K$11:$K$1010, 0)))*O170), 2), 0)</f>
        <v>0</v>
      </c>
      <c r="BJ170" s="20"/>
      <c r="BK170" s="20">
        <f>IFERROR(ROUND(((INDEX('Stock List'!$M$11:$M$1010, MATCH(R170, 'Stock List'!$K$11:$K$1010, 0))/INDEX('Stock List'!$L$11:$L$1010, MATCH(R170, 'Stock List'!$K$11:$K$1010, 0)))*Q170), 2), 0)</f>
        <v>0</v>
      </c>
      <c r="BL170" s="20"/>
      <c r="BM170" s="20">
        <f>IFERROR(ROUND(((INDEX('Stock List'!$M$11:$M$1010, MATCH(T170, 'Stock List'!$K$11:$K$1010, 0))/INDEX('Stock List'!$L$11:$L$1010, MATCH(T170, 'Stock List'!$K$11:$K$1010, 0)))*S170), 2), 0)</f>
        <v>0</v>
      </c>
      <c r="BN170" s="20"/>
      <c r="BO170" s="20">
        <f>IFERROR(ROUND(((INDEX('Stock List'!$M$11:$M$1010, MATCH(V170, 'Stock List'!$K$11:$K$1010, 0))/INDEX('Stock List'!$L$11:$L$1010, MATCH(V170, 'Stock List'!$K$11:$K$1010, 0)))*U170), 2), 0)</f>
        <v>0</v>
      </c>
      <c r="BP170" s="20"/>
      <c r="BQ170" s="20">
        <f>IFERROR(ROUND(((INDEX('Stock List'!$M$11:$M$1010, MATCH(X170, 'Stock List'!$K$11:$K$1010, 0))/INDEX('Stock List'!$L$11:$L$1010, MATCH(X170, 'Stock List'!$K$11:$K$1010, 0)))*W170), 2), 0)</f>
        <v>0</v>
      </c>
      <c r="BR170" s="20"/>
      <c r="BS170" s="20">
        <f>IFERROR(ROUND(((INDEX('Stock List'!$M$11:$M$1010, MATCH(Z170, 'Stock List'!$K$11:$K$1010, 0))/INDEX('Stock List'!$L$11:$L$1010, MATCH(Z170, 'Stock List'!$K$11:$K$1010, 0)))*Y170), 2), 0)</f>
        <v>0</v>
      </c>
      <c r="BT170" s="20"/>
      <c r="BU170" s="20">
        <f>IFERROR(ROUND(((INDEX('Stock List'!$M$11:$M$1010, MATCH(AB170, 'Stock List'!$K$11:$K$1010, 0))/INDEX('Stock List'!$L$11:$L$1010, MATCH(AB170, 'Stock List'!$K$11:$K$1010, 0)))*AA170), 2), 0)</f>
        <v>0</v>
      </c>
      <c r="BV170" s="20"/>
      <c r="BW170" s="20">
        <f>IFERROR(ROUND(((INDEX('Stock List'!$M$11:$M$1010, MATCH(AD170, 'Stock List'!$K$11:$K$1010, 0))/INDEX('Stock List'!$L$11:$L$1010, MATCH(AD170, 'Stock List'!$K$11:$K$1010, 0)))*AC170), 2), 0)</f>
        <v>0</v>
      </c>
      <c r="BX170" s="20"/>
      <c r="BY170" s="20">
        <f>IFERROR(ROUND(((INDEX('Stock List'!$M$11:$M$1010, MATCH(AF170, 'Stock List'!$K$11:$K$1010, 0))/INDEX('Stock List'!$L$11:$L$1010, MATCH(AF170, 'Stock List'!$K$11:$K$1010, 0)))*AE170), 2), 0)</f>
        <v>0</v>
      </c>
      <c r="BZ170" s="20"/>
      <c r="CA170" s="20">
        <f>IFERROR(ROUND(((INDEX('Stock List'!$M$11:$M$1010, MATCH(AH170, 'Stock List'!$K$11:$K$1010, 0))/INDEX('Stock List'!$L$11:$L$1010, MATCH(AH170, 'Stock List'!$K$11:$K$1010, 0)))*AG170), 2), 0)</f>
        <v>0</v>
      </c>
      <c r="CB170" s="20"/>
      <c r="CC170" s="20">
        <f>IFERROR(ROUND(((INDEX('Stock List'!$M$11:$M$1010, MATCH(AJ170, 'Stock List'!$K$11:$K$1010, 0))/INDEX('Stock List'!$L$11:$L$1010, MATCH(AJ170, 'Stock List'!$K$11:$K$1010, 0)))*AI170), 2), 0)</f>
        <v>0</v>
      </c>
      <c r="CD170" s="20"/>
      <c r="CE170" s="20">
        <f>IFERROR(ROUND(((INDEX('Stock List'!$M$11:$M$1010, MATCH(AL170, 'Stock List'!$K$11:$K$1010, 0))/INDEX('Stock List'!$L$11:$L$1010, MATCH(AL170, 'Stock List'!$K$11:$K$1010, 0)))*AK170), 2), 0)</f>
        <v>0</v>
      </c>
      <c r="CF170" s="20"/>
      <c r="CG170" s="20">
        <f>IFERROR(ROUND(((INDEX('Stock List'!$M$11:$M$1010, MATCH(AN170, 'Stock List'!$K$11:$K$1010, 0))/INDEX('Stock List'!$L$11:$L$1010, MATCH(AN170, 'Stock List'!$K$11:$K$1010, 0)))*AM170), 2), 0)</f>
        <v>0</v>
      </c>
      <c r="CH170" s="20"/>
      <c r="CI170" s="20">
        <f>IFERROR(ROUND(((INDEX('Stock List'!$M$11:$M$1010, MATCH(AP170, 'Stock List'!$K$11:$K$1010, 0))/INDEX('Stock List'!$L$11:$L$1010, MATCH(AP170, 'Stock List'!$K$11:$K$1010, 0)))*AO170), 2), 0)</f>
        <v>0</v>
      </c>
      <c r="CJ170" s="20"/>
      <c r="CK170" s="20">
        <f>IFERROR(ROUND(((INDEX('Stock List'!$M$11:$M$1010, MATCH(AR170, 'Stock List'!$K$11:$K$1010, 0))/INDEX('Stock List'!$L$11:$L$1010, MATCH(AR170, 'Stock List'!$K$11:$K$1010, 0)))*AQ170), 2), 0)</f>
        <v>0</v>
      </c>
      <c r="CL170" s="20"/>
      <c r="CM170" s="20">
        <f>IFERROR(ROUND(((INDEX('Stock List'!$M$11:$M$1010, MATCH(AT170, 'Stock List'!$K$11:$K$1010, 0))/INDEX('Stock List'!$L$11:$L$1010, MATCH(AT170, 'Stock List'!$K$11:$K$1010, 0)))*AS170), 2), 0)</f>
        <v>0</v>
      </c>
      <c r="CN170" s="20"/>
      <c r="CO170" s="20">
        <f>IFERROR(ROUND(((INDEX('Stock List'!$M$11:$M$1010, MATCH(AV170, 'Stock List'!$K$11:$K$1010, 0))/INDEX('Stock List'!$L$11:$L$1010, MATCH(AV170, 'Stock List'!$K$11:$K$1010, 0)))*AU170), 2), 0)</f>
        <v>0</v>
      </c>
      <c r="CP170" s="20"/>
      <c r="CQ170" s="20">
        <f>IFERROR(ROUND(((INDEX('Stock List'!$M$11:$M$1010, MATCH(AX170, 'Stock List'!$K$11:$K$1010, 0))/INDEX('Stock List'!$L$11:$L$1010, MATCH(AX170, 'Stock List'!$K$11:$K$1010, 0)))*AW170), 2), 0)</f>
        <v>0</v>
      </c>
      <c r="CR170" s="22"/>
      <c r="CT170" s="106" t="str">
        <f t="shared" si="145"/>
        <v/>
      </c>
      <c r="CU170" s="22" t="str">
        <f t="shared" si="146"/>
        <v/>
      </c>
      <c r="CX170" s="106" t="str">
        <f t="shared" si="147"/>
        <v/>
      </c>
      <c r="CY170" s="20" t="str">
        <f t="shared" si="148"/>
        <v/>
      </c>
      <c r="CZ170" s="22" t="str">
        <f t="shared" si="149"/>
        <v/>
      </c>
      <c r="DB170" s="76" t="str">
        <f>IF($H170="", "", COUNTIF($G$11:$G$1010, "&gt;"&amp;$G170)+1+COUNTIF($G$11:$G170, $G170)-1)</f>
        <v/>
      </c>
      <c r="DC170" s="76" t="str">
        <f>IF($H170="", "", COUNTIF($CZ$11:$CZ$1010, "&gt;"&amp;$CZ170)+1+COUNTIF($CZ$11:$CZ170, $CZ170)-1)</f>
        <v/>
      </c>
      <c r="DE170" s="147" t="str">
        <f t="shared" si="150"/>
        <v/>
      </c>
      <c r="DF170" s="148"/>
      <c r="DG170" s="19" t="str">
        <f t="shared" si="151"/>
        <v/>
      </c>
      <c r="DH170" s="153" t="str">
        <f t="shared" si="152"/>
        <v/>
      </c>
      <c r="DI170" s="19" t="str">
        <f t="shared" si="104"/>
        <v/>
      </c>
      <c r="DJ170" s="153" t="str">
        <f t="shared" si="105"/>
        <v/>
      </c>
      <c r="DK170" s="19" t="str">
        <f t="shared" si="106"/>
        <v/>
      </c>
      <c r="DL170" s="153" t="str">
        <f t="shared" si="107"/>
        <v/>
      </c>
      <c r="DM170" s="19" t="str">
        <f t="shared" si="108"/>
        <v/>
      </c>
      <c r="DN170" s="153" t="str">
        <f t="shared" si="109"/>
        <v/>
      </c>
      <c r="DO170" s="19" t="str">
        <f t="shared" si="110"/>
        <v/>
      </c>
      <c r="DP170" s="153" t="str">
        <f t="shared" si="111"/>
        <v/>
      </c>
      <c r="DQ170" s="19" t="str">
        <f t="shared" si="112"/>
        <v/>
      </c>
      <c r="DR170" s="153" t="str">
        <f t="shared" si="113"/>
        <v/>
      </c>
      <c r="DS170" s="19" t="str">
        <f t="shared" si="114"/>
        <v/>
      </c>
      <c r="DT170" s="153" t="str">
        <f t="shared" si="115"/>
        <v/>
      </c>
      <c r="DU170" s="19" t="str">
        <f t="shared" si="116"/>
        <v/>
      </c>
      <c r="DV170" s="153" t="str">
        <f t="shared" si="117"/>
        <v/>
      </c>
      <c r="DW170" s="19" t="str">
        <f t="shared" si="118"/>
        <v/>
      </c>
      <c r="DX170" s="153" t="str">
        <f t="shared" si="119"/>
        <v/>
      </c>
      <c r="DY170" s="19" t="str">
        <f t="shared" si="120"/>
        <v/>
      </c>
      <c r="DZ170" s="153" t="str">
        <f t="shared" si="121"/>
        <v/>
      </c>
      <c r="EA170" s="19" t="str">
        <f t="shared" si="122"/>
        <v/>
      </c>
      <c r="EB170" s="153" t="str">
        <f t="shared" si="123"/>
        <v/>
      </c>
      <c r="EC170" s="19" t="str">
        <f t="shared" si="124"/>
        <v/>
      </c>
      <c r="ED170" s="153" t="str">
        <f t="shared" si="125"/>
        <v/>
      </c>
      <c r="EE170" s="19" t="str">
        <f t="shared" si="126"/>
        <v/>
      </c>
      <c r="EF170" s="153" t="str">
        <f t="shared" si="127"/>
        <v/>
      </c>
      <c r="EG170" s="19" t="str">
        <f t="shared" si="128"/>
        <v/>
      </c>
      <c r="EH170" s="153" t="str">
        <f t="shared" si="129"/>
        <v/>
      </c>
      <c r="EI170" s="19" t="str">
        <f t="shared" si="130"/>
        <v/>
      </c>
      <c r="EJ170" s="153" t="str">
        <f t="shared" si="131"/>
        <v/>
      </c>
      <c r="EK170" s="19" t="str">
        <f t="shared" si="132"/>
        <v/>
      </c>
      <c r="EL170" s="153" t="str">
        <f t="shared" si="133"/>
        <v/>
      </c>
      <c r="EM170" s="19" t="str">
        <f t="shared" si="134"/>
        <v/>
      </c>
      <c r="EN170" s="153" t="str">
        <f t="shared" si="135"/>
        <v/>
      </c>
      <c r="EO170" s="19" t="str">
        <f t="shared" si="136"/>
        <v/>
      </c>
      <c r="EP170" s="153" t="str">
        <f t="shared" si="137"/>
        <v/>
      </c>
      <c r="EQ170" s="19" t="str">
        <f t="shared" si="138"/>
        <v/>
      </c>
      <c r="ER170" s="153" t="str">
        <f t="shared" si="139"/>
        <v/>
      </c>
      <c r="ES170" s="19" t="str">
        <f t="shared" si="140"/>
        <v/>
      </c>
      <c r="ET170" s="153" t="str">
        <f t="shared" si="141"/>
        <v/>
      </c>
    </row>
    <row r="171" spans="1:150" x14ac:dyDescent="0.25">
      <c r="A171" s="31"/>
      <c r="B171" s="91" t="str">
        <f t="shared" si="142"/>
        <v/>
      </c>
      <c r="C171" s="20" t="str">
        <f t="shared" si="102"/>
        <v/>
      </c>
      <c r="D171" s="97" t="str">
        <f t="shared" si="103"/>
        <v/>
      </c>
      <c r="E171" s="62" t="str">
        <f t="shared" si="143"/>
        <v/>
      </c>
      <c r="F171" s="31"/>
      <c r="G171" s="282"/>
      <c r="H171" s="283"/>
      <c r="I171" s="284"/>
      <c r="J171" s="285"/>
      <c r="K171" s="286"/>
      <c r="L171" s="287"/>
      <c r="M171" s="288"/>
      <c r="N171" s="287"/>
      <c r="O171" s="288"/>
      <c r="P171" s="287"/>
      <c r="Q171" s="288"/>
      <c r="R171" s="287"/>
      <c r="S171" s="288"/>
      <c r="T171" s="287"/>
      <c r="U171" s="288"/>
      <c r="V171" s="287"/>
      <c r="W171" s="288"/>
      <c r="X171" s="287"/>
      <c r="Y171" s="288"/>
      <c r="Z171" s="287"/>
      <c r="AA171" s="288"/>
      <c r="AB171" s="287"/>
      <c r="AC171" s="288"/>
      <c r="AD171" s="287"/>
      <c r="AE171" s="288"/>
      <c r="AF171" s="287"/>
      <c r="AG171" s="288"/>
      <c r="AH171" s="287"/>
      <c r="AI171" s="288"/>
      <c r="AJ171" s="287"/>
      <c r="AK171" s="288"/>
      <c r="AL171" s="287"/>
      <c r="AM171" s="288"/>
      <c r="AN171" s="287"/>
      <c r="AO171" s="288"/>
      <c r="AP171" s="287"/>
      <c r="AQ171" s="288"/>
      <c r="AR171" s="287"/>
      <c r="AS171" s="288"/>
      <c r="AT171" s="287"/>
      <c r="AU171" s="288"/>
      <c r="AV171" s="287"/>
      <c r="AW171" s="288"/>
      <c r="AX171" s="287"/>
      <c r="AY171" s="31"/>
      <c r="BA171" s="76" t="str">
        <f t="shared" si="144"/>
        <v/>
      </c>
      <c r="BC171" s="76" t="str">
        <f>IF('Stock List'!$K171="", "", 'Stock List'!$K171)</f>
        <v/>
      </c>
      <c r="BE171" s="106">
        <f>IFERROR(ROUND(((INDEX('Stock List'!$M$11:$M$1010, MATCH(L171, 'Stock List'!$K$11:$K$1010, 0))/INDEX('Stock List'!$L$11:$L$1010, MATCH(L171, 'Stock List'!$K$11:$K$1010, 0)))*K171), 2), 0)</f>
        <v>0</v>
      </c>
      <c r="BF171" s="20"/>
      <c r="BG171" s="20">
        <f>IFERROR(ROUND(((INDEX('Stock List'!$M$11:$M$1010, MATCH(N171, 'Stock List'!$K$11:$K$1010, 0))/INDEX('Stock List'!$L$11:$L$1010, MATCH(N171, 'Stock List'!$K$11:$K$1010, 0)))*M171), 2), 0)</f>
        <v>0</v>
      </c>
      <c r="BH171" s="20"/>
      <c r="BI171" s="20">
        <f>IFERROR(ROUND(((INDEX('Stock List'!$M$11:$M$1010, MATCH(P171, 'Stock List'!$K$11:$K$1010, 0))/INDEX('Stock List'!$L$11:$L$1010, MATCH(P171, 'Stock List'!$K$11:$K$1010, 0)))*O171), 2), 0)</f>
        <v>0</v>
      </c>
      <c r="BJ171" s="20"/>
      <c r="BK171" s="20">
        <f>IFERROR(ROUND(((INDEX('Stock List'!$M$11:$M$1010, MATCH(R171, 'Stock List'!$K$11:$K$1010, 0))/INDEX('Stock List'!$L$11:$L$1010, MATCH(R171, 'Stock List'!$K$11:$K$1010, 0)))*Q171), 2), 0)</f>
        <v>0</v>
      </c>
      <c r="BL171" s="20"/>
      <c r="BM171" s="20">
        <f>IFERROR(ROUND(((INDEX('Stock List'!$M$11:$M$1010, MATCH(T171, 'Stock List'!$K$11:$K$1010, 0))/INDEX('Stock List'!$L$11:$L$1010, MATCH(T171, 'Stock List'!$K$11:$K$1010, 0)))*S171), 2), 0)</f>
        <v>0</v>
      </c>
      <c r="BN171" s="20"/>
      <c r="BO171" s="20">
        <f>IFERROR(ROUND(((INDEX('Stock List'!$M$11:$M$1010, MATCH(V171, 'Stock List'!$K$11:$K$1010, 0))/INDEX('Stock List'!$L$11:$L$1010, MATCH(V171, 'Stock List'!$K$11:$K$1010, 0)))*U171), 2), 0)</f>
        <v>0</v>
      </c>
      <c r="BP171" s="20"/>
      <c r="BQ171" s="20">
        <f>IFERROR(ROUND(((INDEX('Stock List'!$M$11:$M$1010, MATCH(X171, 'Stock List'!$K$11:$K$1010, 0))/INDEX('Stock List'!$L$11:$L$1010, MATCH(X171, 'Stock List'!$K$11:$K$1010, 0)))*W171), 2), 0)</f>
        <v>0</v>
      </c>
      <c r="BR171" s="20"/>
      <c r="BS171" s="20">
        <f>IFERROR(ROUND(((INDEX('Stock List'!$M$11:$M$1010, MATCH(Z171, 'Stock List'!$K$11:$K$1010, 0))/INDEX('Stock List'!$L$11:$L$1010, MATCH(Z171, 'Stock List'!$K$11:$K$1010, 0)))*Y171), 2), 0)</f>
        <v>0</v>
      </c>
      <c r="BT171" s="20"/>
      <c r="BU171" s="20">
        <f>IFERROR(ROUND(((INDEX('Stock List'!$M$11:$M$1010, MATCH(AB171, 'Stock List'!$K$11:$K$1010, 0))/INDEX('Stock List'!$L$11:$L$1010, MATCH(AB171, 'Stock List'!$K$11:$K$1010, 0)))*AA171), 2), 0)</f>
        <v>0</v>
      </c>
      <c r="BV171" s="20"/>
      <c r="BW171" s="20">
        <f>IFERROR(ROUND(((INDEX('Stock List'!$M$11:$M$1010, MATCH(AD171, 'Stock List'!$K$11:$K$1010, 0))/INDEX('Stock List'!$L$11:$L$1010, MATCH(AD171, 'Stock List'!$K$11:$K$1010, 0)))*AC171), 2), 0)</f>
        <v>0</v>
      </c>
      <c r="BX171" s="20"/>
      <c r="BY171" s="20">
        <f>IFERROR(ROUND(((INDEX('Stock List'!$M$11:$M$1010, MATCH(AF171, 'Stock List'!$K$11:$K$1010, 0))/INDEX('Stock List'!$L$11:$L$1010, MATCH(AF171, 'Stock List'!$K$11:$K$1010, 0)))*AE171), 2), 0)</f>
        <v>0</v>
      </c>
      <c r="BZ171" s="20"/>
      <c r="CA171" s="20">
        <f>IFERROR(ROUND(((INDEX('Stock List'!$M$11:$M$1010, MATCH(AH171, 'Stock List'!$K$11:$K$1010, 0))/INDEX('Stock List'!$L$11:$L$1010, MATCH(AH171, 'Stock List'!$K$11:$K$1010, 0)))*AG171), 2), 0)</f>
        <v>0</v>
      </c>
      <c r="CB171" s="20"/>
      <c r="CC171" s="20">
        <f>IFERROR(ROUND(((INDEX('Stock List'!$M$11:$M$1010, MATCH(AJ171, 'Stock List'!$K$11:$K$1010, 0))/INDEX('Stock List'!$L$11:$L$1010, MATCH(AJ171, 'Stock List'!$K$11:$K$1010, 0)))*AI171), 2), 0)</f>
        <v>0</v>
      </c>
      <c r="CD171" s="20"/>
      <c r="CE171" s="20">
        <f>IFERROR(ROUND(((INDEX('Stock List'!$M$11:$M$1010, MATCH(AL171, 'Stock List'!$K$11:$K$1010, 0))/INDEX('Stock List'!$L$11:$L$1010, MATCH(AL171, 'Stock List'!$K$11:$K$1010, 0)))*AK171), 2), 0)</f>
        <v>0</v>
      </c>
      <c r="CF171" s="20"/>
      <c r="CG171" s="20">
        <f>IFERROR(ROUND(((INDEX('Stock List'!$M$11:$M$1010, MATCH(AN171, 'Stock List'!$K$11:$K$1010, 0))/INDEX('Stock List'!$L$11:$L$1010, MATCH(AN171, 'Stock List'!$K$11:$K$1010, 0)))*AM171), 2), 0)</f>
        <v>0</v>
      </c>
      <c r="CH171" s="20"/>
      <c r="CI171" s="20">
        <f>IFERROR(ROUND(((INDEX('Stock List'!$M$11:$M$1010, MATCH(AP171, 'Stock List'!$K$11:$K$1010, 0))/INDEX('Stock List'!$L$11:$L$1010, MATCH(AP171, 'Stock List'!$K$11:$K$1010, 0)))*AO171), 2), 0)</f>
        <v>0</v>
      </c>
      <c r="CJ171" s="20"/>
      <c r="CK171" s="20">
        <f>IFERROR(ROUND(((INDEX('Stock List'!$M$11:$M$1010, MATCH(AR171, 'Stock List'!$K$11:$K$1010, 0))/INDEX('Stock List'!$L$11:$L$1010, MATCH(AR171, 'Stock List'!$K$11:$K$1010, 0)))*AQ171), 2), 0)</f>
        <v>0</v>
      </c>
      <c r="CL171" s="20"/>
      <c r="CM171" s="20">
        <f>IFERROR(ROUND(((INDEX('Stock List'!$M$11:$M$1010, MATCH(AT171, 'Stock List'!$K$11:$K$1010, 0))/INDEX('Stock List'!$L$11:$L$1010, MATCH(AT171, 'Stock List'!$K$11:$K$1010, 0)))*AS171), 2), 0)</f>
        <v>0</v>
      </c>
      <c r="CN171" s="20"/>
      <c r="CO171" s="20">
        <f>IFERROR(ROUND(((INDEX('Stock List'!$M$11:$M$1010, MATCH(AV171, 'Stock List'!$K$11:$K$1010, 0))/INDEX('Stock List'!$L$11:$L$1010, MATCH(AV171, 'Stock List'!$K$11:$K$1010, 0)))*AU171), 2), 0)</f>
        <v>0</v>
      </c>
      <c r="CP171" s="20"/>
      <c r="CQ171" s="20">
        <f>IFERROR(ROUND(((INDEX('Stock List'!$M$11:$M$1010, MATCH(AX171, 'Stock List'!$K$11:$K$1010, 0))/INDEX('Stock List'!$L$11:$L$1010, MATCH(AX171, 'Stock List'!$K$11:$K$1010, 0)))*AW171), 2), 0)</f>
        <v>0</v>
      </c>
      <c r="CR171" s="22"/>
      <c r="CT171" s="106" t="str">
        <f t="shared" si="145"/>
        <v/>
      </c>
      <c r="CU171" s="22" t="str">
        <f t="shared" si="146"/>
        <v/>
      </c>
      <c r="CX171" s="106" t="str">
        <f t="shared" si="147"/>
        <v/>
      </c>
      <c r="CY171" s="20" t="str">
        <f t="shared" si="148"/>
        <v/>
      </c>
      <c r="CZ171" s="22" t="str">
        <f t="shared" si="149"/>
        <v/>
      </c>
      <c r="DB171" s="76" t="str">
        <f>IF($H171="", "", COUNTIF($G$11:$G$1010, "&gt;"&amp;$G171)+1+COUNTIF($G$11:$G171, $G171)-1)</f>
        <v/>
      </c>
      <c r="DC171" s="76" t="str">
        <f>IF($H171="", "", COUNTIF($CZ$11:$CZ$1010, "&gt;"&amp;$CZ171)+1+COUNTIF($CZ$11:$CZ171, $CZ171)-1)</f>
        <v/>
      </c>
      <c r="DE171" s="147" t="str">
        <f t="shared" si="150"/>
        <v/>
      </c>
      <c r="DF171" s="148"/>
      <c r="DG171" s="19" t="str">
        <f t="shared" si="151"/>
        <v/>
      </c>
      <c r="DH171" s="153" t="str">
        <f t="shared" si="152"/>
        <v/>
      </c>
      <c r="DI171" s="19" t="str">
        <f t="shared" si="104"/>
        <v/>
      </c>
      <c r="DJ171" s="153" t="str">
        <f t="shared" si="105"/>
        <v/>
      </c>
      <c r="DK171" s="19" t="str">
        <f t="shared" si="106"/>
        <v/>
      </c>
      <c r="DL171" s="153" t="str">
        <f t="shared" si="107"/>
        <v/>
      </c>
      <c r="DM171" s="19" t="str">
        <f t="shared" si="108"/>
        <v/>
      </c>
      <c r="DN171" s="153" t="str">
        <f t="shared" si="109"/>
        <v/>
      </c>
      <c r="DO171" s="19" t="str">
        <f t="shared" si="110"/>
        <v/>
      </c>
      <c r="DP171" s="153" t="str">
        <f t="shared" si="111"/>
        <v/>
      </c>
      <c r="DQ171" s="19" t="str">
        <f t="shared" si="112"/>
        <v/>
      </c>
      <c r="DR171" s="153" t="str">
        <f t="shared" si="113"/>
        <v/>
      </c>
      <c r="DS171" s="19" t="str">
        <f t="shared" si="114"/>
        <v/>
      </c>
      <c r="DT171" s="153" t="str">
        <f t="shared" si="115"/>
        <v/>
      </c>
      <c r="DU171" s="19" t="str">
        <f t="shared" si="116"/>
        <v/>
      </c>
      <c r="DV171" s="153" t="str">
        <f t="shared" si="117"/>
        <v/>
      </c>
      <c r="DW171" s="19" t="str">
        <f t="shared" si="118"/>
        <v/>
      </c>
      <c r="DX171" s="153" t="str">
        <f t="shared" si="119"/>
        <v/>
      </c>
      <c r="DY171" s="19" t="str">
        <f t="shared" si="120"/>
        <v/>
      </c>
      <c r="DZ171" s="153" t="str">
        <f t="shared" si="121"/>
        <v/>
      </c>
      <c r="EA171" s="19" t="str">
        <f t="shared" si="122"/>
        <v/>
      </c>
      <c r="EB171" s="153" t="str">
        <f t="shared" si="123"/>
        <v/>
      </c>
      <c r="EC171" s="19" t="str">
        <f t="shared" si="124"/>
        <v/>
      </c>
      <c r="ED171" s="153" t="str">
        <f t="shared" si="125"/>
        <v/>
      </c>
      <c r="EE171" s="19" t="str">
        <f t="shared" si="126"/>
        <v/>
      </c>
      <c r="EF171" s="153" t="str">
        <f t="shared" si="127"/>
        <v/>
      </c>
      <c r="EG171" s="19" t="str">
        <f t="shared" si="128"/>
        <v/>
      </c>
      <c r="EH171" s="153" t="str">
        <f t="shared" si="129"/>
        <v/>
      </c>
      <c r="EI171" s="19" t="str">
        <f t="shared" si="130"/>
        <v/>
      </c>
      <c r="EJ171" s="153" t="str">
        <f t="shared" si="131"/>
        <v/>
      </c>
      <c r="EK171" s="19" t="str">
        <f t="shared" si="132"/>
        <v/>
      </c>
      <c r="EL171" s="153" t="str">
        <f t="shared" si="133"/>
        <v/>
      </c>
      <c r="EM171" s="19" t="str">
        <f t="shared" si="134"/>
        <v/>
      </c>
      <c r="EN171" s="153" t="str">
        <f t="shared" si="135"/>
        <v/>
      </c>
      <c r="EO171" s="19" t="str">
        <f t="shared" si="136"/>
        <v/>
      </c>
      <c r="EP171" s="153" t="str">
        <f t="shared" si="137"/>
        <v/>
      </c>
      <c r="EQ171" s="19" t="str">
        <f t="shared" si="138"/>
        <v/>
      </c>
      <c r="ER171" s="153" t="str">
        <f t="shared" si="139"/>
        <v/>
      </c>
      <c r="ES171" s="19" t="str">
        <f t="shared" si="140"/>
        <v/>
      </c>
      <c r="ET171" s="153" t="str">
        <f t="shared" si="141"/>
        <v/>
      </c>
    </row>
    <row r="172" spans="1:150" x14ac:dyDescent="0.25">
      <c r="A172" s="31"/>
      <c r="B172" s="91" t="str">
        <f t="shared" si="142"/>
        <v/>
      </c>
      <c r="C172" s="20" t="str">
        <f t="shared" si="102"/>
        <v/>
      </c>
      <c r="D172" s="97" t="str">
        <f t="shared" si="103"/>
        <v/>
      </c>
      <c r="E172" s="62" t="str">
        <f t="shared" si="143"/>
        <v/>
      </c>
      <c r="F172" s="31"/>
      <c r="G172" s="282"/>
      <c r="H172" s="283"/>
      <c r="I172" s="284"/>
      <c r="J172" s="285"/>
      <c r="K172" s="286"/>
      <c r="L172" s="287"/>
      <c r="M172" s="288"/>
      <c r="N172" s="287"/>
      <c r="O172" s="288"/>
      <c r="P172" s="287"/>
      <c r="Q172" s="288"/>
      <c r="R172" s="287"/>
      <c r="S172" s="288"/>
      <c r="T172" s="287"/>
      <c r="U172" s="288"/>
      <c r="V172" s="287"/>
      <c r="W172" s="288"/>
      <c r="X172" s="287"/>
      <c r="Y172" s="288"/>
      <c r="Z172" s="287"/>
      <c r="AA172" s="288"/>
      <c r="AB172" s="287"/>
      <c r="AC172" s="288"/>
      <c r="AD172" s="287"/>
      <c r="AE172" s="288"/>
      <c r="AF172" s="287"/>
      <c r="AG172" s="288"/>
      <c r="AH172" s="287"/>
      <c r="AI172" s="288"/>
      <c r="AJ172" s="287"/>
      <c r="AK172" s="288"/>
      <c r="AL172" s="287"/>
      <c r="AM172" s="288"/>
      <c r="AN172" s="287"/>
      <c r="AO172" s="288"/>
      <c r="AP172" s="287"/>
      <c r="AQ172" s="288"/>
      <c r="AR172" s="287"/>
      <c r="AS172" s="288"/>
      <c r="AT172" s="287"/>
      <c r="AU172" s="288"/>
      <c r="AV172" s="287"/>
      <c r="AW172" s="288"/>
      <c r="AX172" s="287"/>
      <c r="AY172" s="31"/>
      <c r="BA172" s="76" t="str">
        <f t="shared" si="144"/>
        <v/>
      </c>
      <c r="BC172" s="76" t="str">
        <f>IF('Stock List'!$K172="", "", 'Stock List'!$K172)</f>
        <v/>
      </c>
      <c r="BE172" s="106">
        <f>IFERROR(ROUND(((INDEX('Stock List'!$M$11:$M$1010, MATCH(L172, 'Stock List'!$K$11:$K$1010, 0))/INDEX('Stock List'!$L$11:$L$1010, MATCH(L172, 'Stock List'!$K$11:$K$1010, 0)))*K172), 2), 0)</f>
        <v>0</v>
      </c>
      <c r="BF172" s="20"/>
      <c r="BG172" s="20">
        <f>IFERROR(ROUND(((INDEX('Stock List'!$M$11:$M$1010, MATCH(N172, 'Stock List'!$K$11:$K$1010, 0))/INDEX('Stock List'!$L$11:$L$1010, MATCH(N172, 'Stock List'!$K$11:$K$1010, 0)))*M172), 2), 0)</f>
        <v>0</v>
      </c>
      <c r="BH172" s="20"/>
      <c r="BI172" s="20">
        <f>IFERROR(ROUND(((INDEX('Stock List'!$M$11:$M$1010, MATCH(P172, 'Stock List'!$K$11:$K$1010, 0))/INDEX('Stock List'!$L$11:$L$1010, MATCH(P172, 'Stock List'!$K$11:$K$1010, 0)))*O172), 2), 0)</f>
        <v>0</v>
      </c>
      <c r="BJ172" s="20"/>
      <c r="BK172" s="20">
        <f>IFERROR(ROUND(((INDEX('Stock List'!$M$11:$M$1010, MATCH(R172, 'Stock List'!$K$11:$K$1010, 0))/INDEX('Stock List'!$L$11:$L$1010, MATCH(R172, 'Stock List'!$K$11:$K$1010, 0)))*Q172), 2), 0)</f>
        <v>0</v>
      </c>
      <c r="BL172" s="20"/>
      <c r="BM172" s="20">
        <f>IFERROR(ROUND(((INDEX('Stock List'!$M$11:$M$1010, MATCH(T172, 'Stock List'!$K$11:$K$1010, 0))/INDEX('Stock List'!$L$11:$L$1010, MATCH(T172, 'Stock List'!$K$11:$K$1010, 0)))*S172), 2), 0)</f>
        <v>0</v>
      </c>
      <c r="BN172" s="20"/>
      <c r="BO172" s="20">
        <f>IFERROR(ROUND(((INDEX('Stock List'!$M$11:$M$1010, MATCH(V172, 'Stock List'!$K$11:$K$1010, 0))/INDEX('Stock List'!$L$11:$L$1010, MATCH(V172, 'Stock List'!$K$11:$K$1010, 0)))*U172), 2), 0)</f>
        <v>0</v>
      </c>
      <c r="BP172" s="20"/>
      <c r="BQ172" s="20">
        <f>IFERROR(ROUND(((INDEX('Stock List'!$M$11:$M$1010, MATCH(X172, 'Stock List'!$K$11:$K$1010, 0))/INDEX('Stock List'!$L$11:$L$1010, MATCH(X172, 'Stock List'!$K$11:$K$1010, 0)))*W172), 2), 0)</f>
        <v>0</v>
      </c>
      <c r="BR172" s="20"/>
      <c r="BS172" s="20">
        <f>IFERROR(ROUND(((INDEX('Stock List'!$M$11:$M$1010, MATCH(Z172, 'Stock List'!$K$11:$K$1010, 0))/INDEX('Stock List'!$L$11:$L$1010, MATCH(Z172, 'Stock List'!$K$11:$K$1010, 0)))*Y172), 2), 0)</f>
        <v>0</v>
      </c>
      <c r="BT172" s="20"/>
      <c r="BU172" s="20">
        <f>IFERROR(ROUND(((INDEX('Stock List'!$M$11:$M$1010, MATCH(AB172, 'Stock List'!$K$11:$K$1010, 0))/INDEX('Stock List'!$L$11:$L$1010, MATCH(AB172, 'Stock List'!$K$11:$K$1010, 0)))*AA172), 2), 0)</f>
        <v>0</v>
      </c>
      <c r="BV172" s="20"/>
      <c r="BW172" s="20">
        <f>IFERROR(ROUND(((INDEX('Stock List'!$M$11:$M$1010, MATCH(AD172, 'Stock List'!$K$11:$K$1010, 0))/INDEX('Stock List'!$L$11:$L$1010, MATCH(AD172, 'Stock List'!$K$11:$K$1010, 0)))*AC172), 2), 0)</f>
        <v>0</v>
      </c>
      <c r="BX172" s="20"/>
      <c r="BY172" s="20">
        <f>IFERROR(ROUND(((INDEX('Stock List'!$M$11:$M$1010, MATCH(AF172, 'Stock List'!$K$11:$K$1010, 0))/INDEX('Stock List'!$L$11:$L$1010, MATCH(AF172, 'Stock List'!$K$11:$K$1010, 0)))*AE172), 2), 0)</f>
        <v>0</v>
      </c>
      <c r="BZ172" s="20"/>
      <c r="CA172" s="20">
        <f>IFERROR(ROUND(((INDEX('Stock List'!$M$11:$M$1010, MATCH(AH172, 'Stock List'!$K$11:$K$1010, 0))/INDEX('Stock List'!$L$11:$L$1010, MATCH(AH172, 'Stock List'!$K$11:$K$1010, 0)))*AG172), 2), 0)</f>
        <v>0</v>
      </c>
      <c r="CB172" s="20"/>
      <c r="CC172" s="20">
        <f>IFERROR(ROUND(((INDEX('Stock List'!$M$11:$M$1010, MATCH(AJ172, 'Stock List'!$K$11:$K$1010, 0))/INDEX('Stock List'!$L$11:$L$1010, MATCH(AJ172, 'Stock List'!$K$11:$K$1010, 0)))*AI172), 2), 0)</f>
        <v>0</v>
      </c>
      <c r="CD172" s="20"/>
      <c r="CE172" s="20">
        <f>IFERROR(ROUND(((INDEX('Stock List'!$M$11:$M$1010, MATCH(AL172, 'Stock List'!$K$11:$K$1010, 0))/INDEX('Stock List'!$L$11:$L$1010, MATCH(AL172, 'Stock List'!$K$11:$K$1010, 0)))*AK172), 2), 0)</f>
        <v>0</v>
      </c>
      <c r="CF172" s="20"/>
      <c r="CG172" s="20">
        <f>IFERROR(ROUND(((INDEX('Stock List'!$M$11:$M$1010, MATCH(AN172, 'Stock List'!$K$11:$K$1010, 0))/INDEX('Stock List'!$L$11:$L$1010, MATCH(AN172, 'Stock List'!$K$11:$K$1010, 0)))*AM172), 2), 0)</f>
        <v>0</v>
      </c>
      <c r="CH172" s="20"/>
      <c r="CI172" s="20">
        <f>IFERROR(ROUND(((INDEX('Stock List'!$M$11:$M$1010, MATCH(AP172, 'Stock List'!$K$11:$K$1010, 0))/INDEX('Stock List'!$L$11:$L$1010, MATCH(AP172, 'Stock List'!$K$11:$K$1010, 0)))*AO172), 2), 0)</f>
        <v>0</v>
      </c>
      <c r="CJ172" s="20"/>
      <c r="CK172" s="20">
        <f>IFERROR(ROUND(((INDEX('Stock List'!$M$11:$M$1010, MATCH(AR172, 'Stock List'!$K$11:$K$1010, 0))/INDEX('Stock List'!$L$11:$L$1010, MATCH(AR172, 'Stock List'!$K$11:$K$1010, 0)))*AQ172), 2), 0)</f>
        <v>0</v>
      </c>
      <c r="CL172" s="20"/>
      <c r="CM172" s="20">
        <f>IFERROR(ROUND(((INDEX('Stock List'!$M$11:$M$1010, MATCH(AT172, 'Stock List'!$K$11:$K$1010, 0))/INDEX('Stock List'!$L$11:$L$1010, MATCH(AT172, 'Stock List'!$K$11:$K$1010, 0)))*AS172), 2), 0)</f>
        <v>0</v>
      </c>
      <c r="CN172" s="20"/>
      <c r="CO172" s="20">
        <f>IFERROR(ROUND(((INDEX('Stock List'!$M$11:$M$1010, MATCH(AV172, 'Stock List'!$K$11:$K$1010, 0))/INDEX('Stock List'!$L$11:$L$1010, MATCH(AV172, 'Stock List'!$K$11:$K$1010, 0)))*AU172), 2), 0)</f>
        <v>0</v>
      </c>
      <c r="CP172" s="20"/>
      <c r="CQ172" s="20">
        <f>IFERROR(ROUND(((INDEX('Stock List'!$M$11:$M$1010, MATCH(AX172, 'Stock List'!$K$11:$K$1010, 0))/INDEX('Stock List'!$L$11:$L$1010, MATCH(AX172, 'Stock List'!$K$11:$K$1010, 0)))*AW172), 2), 0)</f>
        <v>0</v>
      </c>
      <c r="CR172" s="22"/>
      <c r="CT172" s="106" t="str">
        <f t="shared" si="145"/>
        <v/>
      </c>
      <c r="CU172" s="22" t="str">
        <f t="shared" si="146"/>
        <v/>
      </c>
      <c r="CX172" s="106" t="str">
        <f t="shared" si="147"/>
        <v/>
      </c>
      <c r="CY172" s="20" t="str">
        <f t="shared" si="148"/>
        <v/>
      </c>
      <c r="CZ172" s="22" t="str">
        <f t="shared" si="149"/>
        <v/>
      </c>
      <c r="DB172" s="76" t="str">
        <f>IF($H172="", "", COUNTIF($G$11:$G$1010, "&gt;"&amp;$G172)+1+COUNTIF($G$11:$G172, $G172)-1)</f>
        <v/>
      </c>
      <c r="DC172" s="76" t="str">
        <f>IF($H172="", "", COUNTIF($CZ$11:$CZ$1010, "&gt;"&amp;$CZ172)+1+COUNTIF($CZ$11:$CZ172, $CZ172)-1)</f>
        <v/>
      </c>
      <c r="DE172" s="147" t="str">
        <f t="shared" si="150"/>
        <v/>
      </c>
      <c r="DF172" s="148"/>
      <c r="DG172" s="19" t="str">
        <f t="shared" si="151"/>
        <v/>
      </c>
      <c r="DH172" s="153" t="str">
        <f t="shared" si="152"/>
        <v/>
      </c>
      <c r="DI172" s="19" t="str">
        <f t="shared" si="104"/>
        <v/>
      </c>
      <c r="DJ172" s="153" t="str">
        <f t="shared" si="105"/>
        <v/>
      </c>
      <c r="DK172" s="19" t="str">
        <f t="shared" si="106"/>
        <v/>
      </c>
      <c r="DL172" s="153" t="str">
        <f t="shared" si="107"/>
        <v/>
      </c>
      <c r="DM172" s="19" t="str">
        <f t="shared" si="108"/>
        <v/>
      </c>
      <c r="DN172" s="153" t="str">
        <f t="shared" si="109"/>
        <v/>
      </c>
      <c r="DO172" s="19" t="str">
        <f t="shared" si="110"/>
        <v/>
      </c>
      <c r="DP172" s="153" t="str">
        <f t="shared" si="111"/>
        <v/>
      </c>
      <c r="DQ172" s="19" t="str">
        <f t="shared" si="112"/>
        <v/>
      </c>
      <c r="DR172" s="153" t="str">
        <f t="shared" si="113"/>
        <v/>
      </c>
      <c r="DS172" s="19" t="str">
        <f t="shared" si="114"/>
        <v/>
      </c>
      <c r="DT172" s="153" t="str">
        <f t="shared" si="115"/>
        <v/>
      </c>
      <c r="DU172" s="19" t="str">
        <f t="shared" si="116"/>
        <v/>
      </c>
      <c r="DV172" s="153" t="str">
        <f t="shared" si="117"/>
        <v/>
      </c>
      <c r="DW172" s="19" t="str">
        <f t="shared" si="118"/>
        <v/>
      </c>
      <c r="DX172" s="153" t="str">
        <f t="shared" si="119"/>
        <v/>
      </c>
      <c r="DY172" s="19" t="str">
        <f t="shared" si="120"/>
        <v/>
      </c>
      <c r="DZ172" s="153" t="str">
        <f t="shared" si="121"/>
        <v/>
      </c>
      <c r="EA172" s="19" t="str">
        <f t="shared" si="122"/>
        <v/>
      </c>
      <c r="EB172" s="153" t="str">
        <f t="shared" si="123"/>
        <v/>
      </c>
      <c r="EC172" s="19" t="str">
        <f t="shared" si="124"/>
        <v/>
      </c>
      <c r="ED172" s="153" t="str">
        <f t="shared" si="125"/>
        <v/>
      </c>
      <c r="EE172" s="19" t="str">
        <f t="shared" si="126"/>
        <v/>
      </c>
      <c r="EF172" s="153" t="str">
        <f t="shared" si="127"/>
        <v/>
      </c>
      <c r="EG172" s="19" t="str">
        <f t="shared" si="128"/>
        <v/>
      </c>
      <c r="EH172" s="153" t="str">
        <f t="shared" si="129"/>
        <v/>
      </c>
      <c r="EI172" s="19" t="str">
        <f t="shared" si="130"/>
        <v/>
      </c>
      <c r="EJ172" s="153" t="str">
        <f t="shared" si="131"/>
        <v/>
      </c>
      <c r="EK172" s="19" t="str">
        <f t="shared" si="132"/>
        <v/>
      </c>
      <c r="EL172" s="153" t="str">
        <f t="shared" si="133"/>
        <v/>
      </c>
      <c r="EM172" s="19" t="str">
        <f t="shared" si="134"/>
        <v/>
      </c>
      <c r="EN172" s="153" t="str">
        <f t="shared" si="135"/>
        <v/>
      </c>
      <c r="EO172" s="19" t="str">
        <f t="shared" si="136"/>
        <v/>
      </c>
      <c r="EP172" s="153" t="str">
        <f t="shared" si="137"/>
        <v/>
      </c>
      <c r="EQ172" s="19" t="str">
        <f t="shared" si="138"/>
        <v/>
      </c>
      <c r="ER172" s="153" t="str">
        <f t="shared" si="139"/>
        <v/>
      </c>
      <c r="ES172" s="19" t="str">
        <f t="shared" si="140"/>
        <v/>
      </c>
      <c r="ET172" s="153" t="str">
        <f t="shared" si="141"/>
        <v/>
      </c>
    </row>
    <row r="173" spans="1:150" x14ac:dyDescent="0.25">
      <c r="A173" s="31"/>
      <c r="B173" s="91" t="str">
        <f t="shared" si="142"/>
        <v/>
      </c>
      <c r="C173" s="20" t="str">
        <f t="shared" si="102"/>
        <v/>
      </c>
      <c r="D173" s="97" t="str">
        <f t="shared" si="103"/>
        <v/>
      </c>
      <c r="E173" s="62" t="str">
        <f t="shared" si="143"/>
        <v/>
      </c>
      <c r="F173" s="31"/>
      <c r="G173" s="282"/>
      <c r="H173" s="283"/>
      <c r="I173" s="284"/>
      <c r="J173" s="285"/>
      <c r="K173" s="286"/>
      <c r="L173" s="287"/>
      <c r="M173" s="288"/>
      <c r="N173" s="287"/>
      <c r="O173" s="288"/>
      <c r="P173" s="287"/>
      <c r="Q173" s="288"/>
      <c r="R173" s="287"/>
      <c r="S173" s="288"/>
      <c r="T173" s="287"/>
      <c r="U173" s="288"/>
      <c r="V173" s="287"/>
      <c r="W173" s="288"/>
      <c r="X173" s="287"/>
      <c r="Y173" s="288"/>
      <c r="Z173" s="287"/>
      <c r="AA173" s="288"/>
      <c r="AB173" s="287"/>
      <c r="AC173" s="288"/>
      <c r="AD173" s="287"/>
      <c r="AE173" s="288"/>
      <c r="AF173" s="287"/>
      <c r="AG173" s="288"/>
      <c r="AH173" s="287"/>
      <c r="AI173" s="288"/>
      <c r="AJ173" s="287"/>
      <c r="AK173" s="288"/>
      <c r="AL173" s="287"/>
      <c r="AM173" s="288"/>
      <c r="AN173" s="287"/>
      <c r="AO173" s="288"/>
      <c r="AP173" s="287"/>
      <c r="AQ173" s="288"/>
      <c r="AR173" s="287"/>
      <c r="AS173" s="288"/>
      <c r="AT173" s="287"/>
      <c r="AU173" s="288"/>
      <c r="AV173" s="287"/>
      <c r="AW173" s="288"/>
      <c r="AX173" s="287"/>
      <c r="AY173" s="31"/>
      <c r="BA173" s="76" t="str">
        <f t="shared" si="144"/>
        <v/>
      </c>
      <c r="BC173" s="76" t="str">
        <f>IF('Stock List'!$K173="", "", 'Stock List'!$K173)</f>
        <v/>
      </c>
      <c r="BE173" s="106">
        <f>IFERROR(ROUND(((INDEX('Stock List'!$M$11:$M$1010, MATCH(L173, 'Stock List'!$K$11:$K$1010, 0))/INDEX('Stock List'!$L$11:$L$1010, MATCH(L173, 'Stock List'!$K$11:$K$1010, 0)))*K173), 2), 0)</f>
        <v>0</v>
      </c>
      <c r="BF173" s="20"/>
      <c r="BG173" s="20">
        <f>IFERROR(ROUND(((INDEX('Stock List'!$M$11:$M$1010, MATCH(N173, 'Stock List'!$K$11:$K$1010, 0))/INDEX('Stock List'!$L$11:$L$1010, MATCH(N173, 'Stock List'!$K$11:$K$1010, 0)))*M173), 2), 0)</f>
        <v>0</v>
      </c>
      <c r="BH173" s="20"/>
      <c r="BI173" s="20">
        <f>IFERROR(ROUND(((INDEX('Stock List'!$M$11:$M$1010, MATCH(P173, 'Stock List'!$K$11:$K$1010, 0))/INDEX('Stock List'!$L$11:$L$1010, MATCH(P173, 'Stock List'!$K$11:$K$1010, 0)))*O173), 2), 0)</f>
        <v>0</v>
      </c>
      <c r="BJ173" s="20"/>
      <c r="BK173" s="20">
        <f>IFERROR(ROUND(((INDEX('Stock List'!$M$11:$M$1010, MATCH(R173, 'Stock List'!$K$11:$K$1010, 0))/INDEX('Stock List'!$L$11:$L$1010, MATCH(R173, 'Stock List'!$K$11:$K$1010, 0)))*Q173), 2), 0)</f>
        <v>0</v>
      </c>
      <c r="BL173" s="20"/>
      <c r="BM173" s="20">
        <f>IFERROR(ROUND(((INDEX('Stock List'!$M$11:$M$1010, MATCH(T173, 'Stock List'!$K$11:$K$1010, 0))/INDEX('Stock List'!$L$11:$L$1010, MATCH(T173, 'Stock List'!$K$11:$K$1010, 0)))*S173), 2), 0)</f>
        <v>0</v>
      </c>
      <c r="BN173" s="20"/>
      <c r="BO173" s="20">
        <f>IFERROR(ROUND(((INDEX('Stock List'!$M$11:$M$1010, MATCH(V173, 'Stock List'!$K$11:$K$1010, 0))/INDEX('Stock List'!$L$11:$L$1010, MATCH(V173, 'Stock List'!$K$11:$K$1010, 0)))*U173), 2), 0)</f>
        <v>0</v>
      </c>
      <c r="BP173" s="20"/>
      <c r="BQ173" s="20">
        <f>IFERROR(ROUND(((INDEX('Stock List'!$M$11:$M$1010, MATCH(X173, 'Stock List'!$K$11:$K$1010, 0))/INDEX('Stock List'!$L$11:$L$1010, MATCH(X173, 'Stock List'!$K$11:$K$1010, 0)))*W173), 2), 0)</f>
        <v>0</v>
      </c>
      <c r="BR173" s="20"/>
      <c r="BS173" s="20">
        <f>IFERROR(ROUND(((INDEX('Stock List'!$M$11:$M$1010, MATCH(Z173, 'Stock List'!$K$11:$K$1010, 0))/INDEX('Stock List'!$L$11:$L$1010, MATCH(Z173, 'Stock List'!$K$11:$K$1010, 0)))*Y173), 2), 0)</f>
        <v>0</v>
      </c>
      <c r="BT173" s="20"/>
      <c r="BU173" s="20">
        <f>IFERROR(ROUND(((INDEX('Stock List'!$M$11:$M$1010, MATCH(AB173, 'Stock List'!$K$11:$K$1010, 0))/INDEX('Stock List'!$L$11:$L$1010, MATCH(AB173, 'Stock List'!$K$11:$K$1010, 0)))*AA173), 2), 0)</f>
        <v>0</v>
      </c>
      <c r="BV173" s="20"/>
      <c r="BW173" s="20">
        <f>IFERROR(ROUND(((INDEX('Stock List'!$M$11:$M$1010, MATCH(AD173, 'Stock List'!$K$11:$K$1010, 0))/INDEX('Stock List'!$L$11:$L$1010, MATCH(AD173, 'Stock List'!$K$11:$K$1010, 0)))*AC173), 2), 0)</f>
        <v>0</v>
      </c>
      <c r="BX173" s="20"/>
      <c r="BY173" s="20">
        <f>IFERROR(ROUND(((INDEX('Stock List'!$M$11:$M$1010, MATCH(AF173, 'Stock List'!$K$11:$K$1010, 0))/INDEX('Stock List'!$L$11:$L$1010, MATCH(AF173, 'Stock List'!$K$11:$K$1010, 0)))*AE173), 2), 0)</f>
        <v>0</v>
      </c>
      <c r="BZ173" s="20"/>
      <c r="CA173" s="20">
        <f>IFERROR(ROUND(((INDEX('Stock List'!$M$11:$M$1010, MATCH(AH173, 'Stock List'!$K$11:$K$1010, 0))/INDEX('Stock List'!$L$11:$L$1010, MATCH(AH173, 'Stock List'!$K$11:$K$1010, 0)))*AG173), 2), 0)</f>
        <v>0</v>
      </c>
      <c r="CB173" s="20"/>
      <c r="CC173" s="20">
        <f>IFERROR(ROUND(((INDEX('Stock List'!$M$11:$M$1010, MATCH(AJ173, 'Stock List'!$K$11:$K$1010, 0))/INDEX('Stock List'!$L$11:$L$1010, MATCH(AJ173, 'Stock List'!$K$11:$K$1010, 0)))*AI173), 2), 0)</f>
        <v>0</v>
      </c>
      <c r="CD173" s="20"/>
      <c r="CE173" s="20">
        <f>IFERROR(ROUND(((INDEX('Stock List'!$M$11:$M$1010, MATCH(AL173, 'Stock List'!$K$11:$K$1010, 0))/INDEX('Stock List'!$L$11:$L$1010, MATCH(AL173, 'Stock List'!$K$11:$K$1010, 0)))*AK173), 2), 0)</f>
        <v>0</v>
      </c>
      <c r="CF173" s="20"/>
      <c r="CG173" s="20">
        <f>IFERROR(ROUND(((INDEX('Stock List'!$M$11:$M$1010, MATCH(AN173, 'Stock List'!$K$11:$K$1010, 0))/INDEX('Stock List'!$L$11:$L$1010, MATCH(AN173, 'Stock List'!$K$11:$K$1010, 0)))*AM173), 2), 0)</f>
        <v>0</v>
      </c>
      <c r="CH173" s="20"/>
      <c r="CI173" s="20">
        <f>IFERROR(ROUND(((INDEX('Stock List'!$M$11:$M$1010, MATCH(AP173, 'Stock List'!$K$11:$K$1010, 0))/INDEX('Stock List'!$L$11:$L$1010, MATCH(AP173, 'Stock List'!$K$11:$K$1010, 0)))*AO173), 2), 0)</f>
        <v>0</v>
      </c>
      <c r="CJ173" s="20"/>
      <c r="CK173" s="20">
        <f>IFERROR(ROUND(((INDEX('Stock List'!$M$11:$M$1010, MATCH(AR173, 'Stock List'!$K$11:$K$1010, 0))/INDEX('Stock List'!$L$11:$L$1010, MATCH(AR173, 'Stock List'!$K$11:$K$1010, 0)))*AQ173), 2), 0)</f>
        <v>0</v>
      </c>
      <c r="CL173" s="20"/>
      <c r="CM173" s="20">
        <f>IFERROR(ROUND(((INDEX('Stock List'!$M$11:$M$1010, MATCH(AT173, 'Stock List'!$K$11:$K$1010, 0))/INDEX('Stock List'!$L$11:$L$1010, MATCH(AT173, 'Stock List'!$K$11:$K$1010, 0)))*AS173), 2), 0)</f>
        <v>0</v>
      </c>
      <c r="CN173" s="20"/>
      <c r="CO173" s="20">
        <f>IFERROR(ROUND(((INDEX('Stock List'!$M$11:$M$1010, MATCH(AV173, 'Stock List'!$K$11:$K$1010, 0))/INDEX('Stock List'!$L$11:$L$1010, MATCH(AV173, 'Stock List'!$K$11:$K$1010, 0)))*AU173), 2), 0)</f>
        <v>0</v>
      </c>
      <c r="CP173" s="20"/>
      <c r="CQ173" s="20">
        <f>IFERROR(ROUND(((INDEX('Stock List'!$M$11:$M$1010, MATCH(AX173, 'Stock List'!$K$11:$K$1010, 0))/INDEX('Stock List'!$L$11:$L$1010, MATCH(AX173, 'Stock List'!$K$11:$K$1010, 0)))*AW173), 2), 0)</f>
        <v>0</v>
      </c>
      <c r="CR173" s="22"/>
      <c r="CT173" s="106" t="str">
        <f t="shared" si="145"/>
        <v/>
      </c>
      <c r="CU173" s="22" t="str">
        <f t="shared" si="146"/>
        <v/>
      </c>
      <c r="CX173" s="106" t="str">
        <f t="shared" si="147"/>
        <v/>
      </c>
      <c r="CY173" s="20" t="str">
        <f t="shared" si="148"/>
        <v/>
      </c>
      <c r="CZ173" s="22" t="str">
        <f t="shared" si="149"/>
        <v/>
      </c>
      <c r="DB173" s="76" t="str">
        <f>IF($H173="", "", COUNTIF($G$11:$G$1010, "&gt;"&amp;$G173)+1+COUNTIF($G$11:$G173, $G173)-1)</f>
        <v/>
      </c>
      <c r="DC173" s="76" t="str">
        <f>IF($H173="", "", COUNTIF($CZ$11:$CZ$1010, "&gt;"&amp;$CZ173)+1+COUNTIF($CZ$11:$CZ173, $CZ173)-1)</f>
        <v/>
      </c>
      <c r="DE173" s="147" t="str">
        <f t="shared" si="150"/>
        <v/>
      </c>
      <c r="DF173" s="148"/>
      <c r="DG173" s="19" t="str">
        <f t="shared" si="151"/>
        <v/>
      </c>
      <c r="DH173" s="153" t="str">
        <f t="shared" si="152"/>
        <v/>
      </c>
      <c r="DI173" s="19" t="str">
        <f t="shared" si="104"/>
        <v/>
      </c>
      <c r="DJ173" s="153" t="str">
        <f t="shared" si="105"/>
        <v/>
      </c>
      <c r="DK173" s="19" t="str">
        <f t="shared" si="106"/>
        <v/>
      </c>
      <c r="DL173" s="153" t="str">
        <f t="shared" si="107"/>
        <v/>
      </c>
      <c r="DM173" s="19" t="str">
        <f t="shared" si="108"/>
        <v/>
      </c>
      <c r="DN173" s="153" t="str">
        <f t="shared" si="109"/>
        <v/>
      </c>
      <c r="DO173" s="19" t="str">
        <f t="shared" si="110"/>
        <v/>
      </c>
      <c r="DP173" s="153" t="str">
        <f t="shared" si="111"/>
        <v/>
      </c>
      <c r="DQ173" s="19" t="str">
        <f t="shared" si="112"/>
        <v/>
      </c>
      <c r="DR173" s="153" t="str">
        <f t="shared" si="113"/>
        <v/>
      </c>
      <c r="DS173" s="19" t="str">
        <f t="shared" si="114"/>
        <v/>
      </c>
      <c r="DT173" s="153" t="str">
        <f t="shared" si="115"/>
        <v/>
      </c>
      <c r="DU173" s="19" t="str">
        <f t="shared" si="116"/>
        <v/>
      </c>
      <c r="DV173" s="153" t="str">
        <f t="shared" si="117"/>
        <v/>
      </c>
      <c r="DW173" s="19" t="str">
        <f t="shared" si="118"/>
        <v/>
      </c>
      <c r="DX173" s="153" t="str">
        <f t="shared" si="119"/>
        <v/>
      </c>
      <c r="DY173" s="19" t="str">
        <f t="shared" si="120"/>
        <v/>
      </c>
      <c r="DZ173" s="153" t="str">
        <f t="shared" si="121"/>
        <v/>
      </c>
      <c r="EA173" s="19" t="str">
        <f t="shared" si="122"/>
        <v/>
      </c>
      <c r="EB173" s="153" t="str">
        <f t="shared" si="123"/>
        <v/>
      </c>
      <c r="EC173" s="19" t="str">
        <f t="shared" si="124"/>
        <v/>
      </c>
      <c r="ED173" s="153" t="str">
        <f t="shared" si="125"/>
        <v/>
      </c>
      <c r="EE173" s="19" t="str">
        <f t="shared" si="126"/>
        <v/>
      </c>
      <c r="EF173" s="153" t="str">
        <f t="shared" si="127"/>
        <v/>
      </c>
      <c r="EG173" s="19" t="str">
        <f t="shared" si="128"/>
        <v/>
      </c>
      <c r="EH173" s="153" t="str">
        <f t="shared" si="129"/>
        <v/>
      </c>
      <c r="EI173" s="19" t="str">
        <f t="shared" si="130"/>
        <v/>
      </c>
      <c r="EJ173" s="153" t="str">
        <f t="shared" si="131"/>
        <v/>
      </c>
      <c r="EK173" s="19" t="str">
        <f t="shared" si="132"/>
        <v/>
      </c>
      <c r="EL173" s="153" t="str">
        <f t="shared" si="133"/>
        <v/>
      </c>
      <c r="EM173" s="19" t="str">
        <f t="shared" si="134"/>
        <v/>
      </c>
      <c r="EN173" s="153" t="str">
        <f t="shared" si="135"/>
        <v/>
      </c>
      <c r="EO173" s="19" t="str">
        <f t="shared" si="136"/>
        <v/>
      </c>
      <c r="EP173" s="153" t="str">
        <f t="shared" si="137"/>
        <v/>
      </c>
      <c r="EQ173" s="19" t="str">
        <f t="shared" si="138"/>
        <v/>
      </c>
      <c r="ER173" s="153" t="str">
        <f t="shared" si="139"/>
        <v/>
      </c>
      <c r="ES173" s="19" t="str">
        <f t="shared" si="140"/>
        <v/>
      </c>
      <c r="ET173" s="153" t="str">
        <f t="shared" si="141"/>
        <v/>
      </c>
    </row>
    <row r="174" spans="1:150" x14ac:dyDescent="0.25">
      <c r="A174" s="31"/>
      <c r="B174" s="91" t="str">
        <f t="shared" si="142"/>
        <v/>
      </c>
      <c r="C174" s="20" t="str">
        <f t="shared" si="102"/>
        <v/>
      </c>
      <c r="D174" s="97" t="str">
        <f t="shared" si="103"/>
        <v/>
      </c>
      <c r="E174" s="62" t="str">
        <f t="shared" si="143"/>
        <v/>
      </c>
      <c r="F174" s="31"/>
      <c r="G174" s="282"/>
      <c r="H174" s="283"/>
      <c r="I174" s="284"/>
      <c r="J174" s="285"/>
      <c r="K174" s="286"/>
      <c r="L174" s="287"/>
      <c r="M174" s="288"/>
      <c r="N174" s="287"/>
      <c r="O174" s="288"/>
      <c r="P174" s="287"/>
      <c r="Q174" s="288"/>
      <c r="R174" s="287"/>
      <c r="S174" s="288"/>
      <c r="T174" s="287"/>
      <c r="U174" s="288"/>
      <c r="V174" s="287"/>
      <c r="W174" s="288"/>
      <c r="X174" s="287"/>
      <c r="Y174" s="288"/>
      <c r="Z174" s="287"/>
      <c r="AA174" s="288"/>
      <c r="AB174" s="287"/>
      <c r="AC174" s="288"/>
      <c r="AD174" s="287"/>
      <c r="AE174" s="288"/>
      <c r="AF174" s="287"/>
      <c r="AG174" s="288"/>
      <c r="AH174" s="287"/>
      <c r="AI174" s="288"/>
      <c r="AJ174" s="287"/>
      <c r="AK174" s="288"/>
      <c r="AL174" s="287"/>
      <c r="AM174" s="288"/>
      <c r="AN174" s="287"/>
      <c r="AO174" s="288"/>
      <c r="AP174" s="287"/>
      <c r="AQ174" s="288"/>
      <c r="AR174" s="287"/>
      <c r="AS174" s="288"/>
      <c r="AT174" s="287"/>
      <c r="AU174" s="288"/>
      <c r="AV174" s="287"/>
      <c r="AW174" s="288"/>
      <c r="AX174" s="287"/>
      <c r="AY174" s="31"/>
      <c r="BA174" s="76" t="str">
        <f t="shared" si="144"/>
        <v/>
      </c>
      <c r="BC174" s="76" t="str">
        <f>IF('Stock List'!$K174="", "", 'Stock List'!$K174)</f>
        <v/>
      </c>
      <c r="BE174" s="106">
        <f>IFERROR(ROUND(((INDEX('Stock List'!$M$11:$M$1010, MATCH(L174, 'Stock List'!$K$11:$K$1010, 0))/INDEX('Stock List'!$L$11:$L$1010, MATCH(L174, 'Stock List'!$K$11:$K$1010, 0)))*K174), 2), 0)</f>
        <v>0</v>
      </c>
      <c r="BF174" s="20"/>
      <c r="BG174" s="20">
        <f>IFERROR(ROUND(((INDEX('Stock List'!$M$11:$M$1010, MATCH(N174, 'Stock List'!$K$11:$K$1010, 0))/INDEX('Stock List'!$L$11:$L$1010, MATCH(N174, 'Stock List'!$K$11:$K$1010, 0)))*M174), 2), 0)</f>
        <v>0</v>
      </c>
      <c r="BH174" s="20"/>
      <c r="BI174" s="20">
        <f>IFERROR(ROUND(((INDEX('Stock List'!$M$11:$M$1010, MATCH(P174, 'Stock List'!$K$11:$K$1010, 0))/INDEX('Stock List'!$L$11:$L$1010, MATCH(P174, 'Stock List'!$K$11:$K$1010, 0)))*O174), 2), 0)</f>
        <v>0</v>
      </c>
      <c r="BJ174" s="20"/>
      <c r="BK174" s="20">
        <f>IFERROR(ROUND(((INDEX('Stock List'!$M$11:$M$1010, MATCH(R174, 'Stock List'!$K$11:$K$1010, 0))/INDEX('Stock List'!$L$11:$L$1010, MATCH(R174, 'Stock List'!$K$11:$K$1010, 0)))*Q174), 2), 0)</f>
        <v>0</v>
      </c>
      <c r="BL174" s="20"/>
      <c r="BM174" s="20">
        <f>IFERROR(ROUND(((INDEX('Stock List'!$M$11:$M$1010, MATCH(T174, 'Stock List'!$K$11:$K$1010, 0))/INDEX('Stock List'!$L$11:$L$1010, MATCH(T174, 'Stock List'!$K$11:$K$1010, 0)))*S174), 2), 0)</f>
        <v>0</v>
      </c>
      <c r="BN174" s="20"/>
      <c r="BO174" s="20">
        <f>IFERROR(ROUND(((INDEX('Stock List'!$M$11:$M$1010, MATCH(V174, 'Stock List'!$K$11:$K$1010, 0))/INDEX('Stock List'!$L$11:$L$1010, MATCH(V174, 'Stock List'!$K$11:$K$1010, 0)))*U174), 2), 0)</f>
        <v>0</v>
      </c>
      <c r="BP174" s="20"/>
      <c r="BQ174" s="20">
        <f>IFERROR(ROUND(((INDEX('Stock List'!$M$11:$M$1010, MATCH(X174, 'Stock List'!$K$11:$K$1010, 0))/INDEX('Stock List'!$L$11:$L$1010, MATCH(X174, 'Stock List'!$K$11:$K$1010, 0)))*W174), 2), 0)</f>
        <v>0</v>
      </c>
      <c r="BR174" s="20"/>
      <c r="BS174" s="20">
        <f>IFERROR(ROUND(((INDEX('Stock List'!$M$11:$M$1010, MATCH(Z174, 'Stock List'!$K$11:$K$1010, 0))/INDEX('Stock List'!$L$11:$L$1010, MATCH(Z174, 'Stock List'!$K$11:$K$1010, 0)))*Y174), 2), 0)</f>
        <v>0</v>
      </c>
      <c r="BT174" s="20"/>
      <c r="BU174" s="20">
        <f>IFERROR(ROUND(((INDEX('Stock List'!$M$11:$M$1010, MATCH(AB174, 'Stock List'!$K$11:$K$1010, 0))/INDEX('Stock List'!$L$11:$L$1010, MATCH(AB174, 'Stock List'!$K$11:$K$1010, 0)))*AA174), 2), 0)</f>
        <v>0</v>
      </c>
      <c r="BV174" s="20"/>
      <c r="BW174" s="20">
        <f>IFERROR(ROUND(((INDEX('Stock List'!$M$11:$M$1010, MATCH(AD174, 'Stock List'!$K$11:$K$1010, 0))/INDEX('Stock List'!$L$11:$L$1010, MATCH(AD174, 'Stock List'!$K$11:$K$1010, 0)))*AC174), 2), 0)</f>
        <v>0</v>
      </c>
      <c r="BX174" s="20"/>
      <c r="BY174" s="20">
        <f>IFERROR(ROUND(((INDEX('Stock List'!$M$11:$M$1010, MATCH(AF174, 'Stock List'!$K$11:$K$1010, 0))/INDEX('Stock List'!$L$11:$L$1010, MATCH(AF174, 'Stock List'!$K$11:$K$1010, 0)))*AE174), 2), 0)</f>
        <v>0</v>
      </c>
      <c r="BZ174" s="20"/>
      <c r="CA174" s="20">
        <f>IFERROR(ROUND(((INDEX('Stock List'!$M$11:$M$1010, MATCH(AH174, 'Stock List'!$K$11:$K$1010, 0))/INDEX('Stock List'!$L$11:$L$1010, MATCH(AH174, 'Stock List'!$K$11:$K$1010, 0)))*AG174), 2), 0)</f>
        <v>0</v>
      </c>
      <c r="CB174" s="20"/>
      <c r="CC174" s="20">
        <f>IFERROR(ROUND(((INDEX('Stock List'!$M$11:$M$1010, MATCH(AJ174, 'Stock List'!$K$11:$K$1010, 0))/INDEX('Stock List'!$L$11:$L$1010, MATCH(AJ174, 'Stock List'!$K$11:$K$1010, 0)))*AI174), 2), 0)</f>
        <v>0</v>
      </c>
      <c r="CD174" s="20"/>
      <c r="CE174" s="20">
        <f>IFERROR(ROUND(((INDEX('Stock List'!$M$11:$M$1010, MATCH(AL174, 'Stock List'!$K$11:$K$1010, 0))/INDEX('Stock List'!$L$11:$L$1010, MATCH(AL174, 'Stock List'!$K$11:$K$1010, 0)))*AK174), 2), 0)</f>
        <v>0</v>
      </c>
      <c r="CF174" s="20"/>
      <c r="CG174" s="20">
        <f>IFERROR(ROUND(((INDEX('Stock List'!$M$11:$M$1010, MATCH(AN174, 'Stock List'!$K$11:$K$1010, 0))/INDEX('Stock List'!$L$11:$L$1010, MATCH(AN174, 'Stock List'!$K$11:$K$1010, 0)))*AM174), 2), 0)</f>
        <v>0</v>
      </c>
      <c r="CH174" s="20"/>
      <c r="CI174" s="20">
        <f>IFERROR(ROUND(((INDEX('Stock List'!$M$11:$M$1010, MATCH(AP174, 'Stock List'!$K$11:$K$1010, 0))/INDEX('Stock List'!$L$11:$L$1010, MATCH(AP174, 'Stock List'!$K$11:$K$1010, 0)))*AO174), 2), 0)</f>
        <v>0</v>
      </c>
      <c r="CJ174" s="20"/>
      <c r="CK174" s="20">
        <f>IFERROR(ROUND(((INDEX('Stock List'!$M$11:$M$1010, MATCH(AR174, 'Stock List'!$K$11:$K$1010, 0))/INDEX('Stock List'!$L$11:$L$1010, MATCH(AR174, 'Stock List'!$K$11:$K$1010, 0)))*AQ174), 2), 0)</f>
        <v>0</v>
      </c>
      <c r="CL174" s="20"/>
      <c r="CM174" s="20">
        <f>IFERROR(ROUND(((INDEX('Stock List'!$M$11:$M$1010, MATCH(AT174, 'Stock List'!$K$11:$K$1010, 0))/INDEX('Stock List'!$L$11:$L$1010, MATCH(AT174, 'Stock List'!$K$11:$K$1010, 0)))*AS174), 2), 0)</f>
        <v>0</v>
      </c>
      <c r="CN174" s="20"/>
      <c r="CO174" s="20">
        <f>IFERROR(ROUND(((INDEX('Stock List'!$M$11:$M$1010, MATCH(AV174, 'Stock List'!$K$11:$K$1010, 0))/INDEX('Stock List'!$L$11:$L$1010, MATCH(AV174, 'Stock List'!$K$11:$K$1010, 0)))*AU174), 2), 0)</f>
        <v>0</v>
      </c>
      <c r="CP174" s="20"/>
      <c r="CQ174" s="20">
        <f>IFERROR(ROUND(((INDEX('Stock List'!$M$11:$M$1010, MATCH(AX174, 'Stock List'!$K$11:$K$1010, 0))/INDEX('Stock List'!$L$11:$L$1010, MATCH(AX174, 'Stock List'!$K$11:$K$1010, 0)))*AW174), 2), 0)</f>
        <v>0</v>
      </c>
      <c r="CR174" s="22"/>
      <c r="CT174" s="106" t="str">
        <f t="shared" si="145"/>
        <v/>
      </c>
      <c r="CU174" s="22" t="str">
        <f t="shared" si="146"/>
        <v/>
      </c>
      <c r="CX174" s="106" t="str">
        <f t="shared" si="147"/>
        <v/>
      </c>
      <c r="CY174" s="20" t="str">
        <f t="shared" si="148"/>
        <v/>
      </c>
      <c r="CZ174" s="22" t="str">
        <f t="shared" si="149"/>
        <v/>
      </c>
      <c r="DB174" s="76" t="str">
        <f>IF($H174="", "", COUNTIF($G$11:$G$1010, "&gt;"&amp;$G174)+1+COUNTIF($G$11:$G174, $G174)-1)</f>
        <v/>
      </c>
      <c r="DC174" s="76" t="str">
        <f>IF($H174="", "", COUNTIF($CZ$11:$CZ$1010, "&gt;"&amp;$CZ174)+1+COUNTIF($CZ$11:$CZ174, $CZ174)-1)</f>
        <v/>
      </c>
      <c r="DE174" s="147" t="str">
        <f t="shared" si="150"/>
        <v/>
      </c>
      <c r="DF174" s="148"/>
      <c r="DG174" s="19" t="str">
        <f t="shared" si="151"/>
        <v/>
      </c>
      <c r="DH174" s="153" t="str">
        <f t="shared" si="152"/>
        <v/>
      </c>
      <c r="DI174" s="19" t="str">
        <f t="shared" si="104"/>
        <v/>
      </c>
      <c r="DJ174" s="153" t="str">
        <f t="shared" si="105"/>
        <v/>
      </c>
      <c r="DK174" s="19" t="str">
        <f t="shared" si="106"/>
        <v/>
      </c>
      <c r="DL174" s="153" t="str">
        <f t="shared" si="107"/>
        <v/>
      </c>
      <c r="DM174" s="19" t="str">
        <f t="shared" si="108"/>
        <v/>
      </c>
      <c r="DN174" s="153" t="str">
        <f t="shared" si="109"/>
        <v/>
      </c>
      <c r="DO174" s="19" t="str">
        <f t="shared" si="110"/>
        <v/>
      </c>
      <c r="DP174" s="153" t="str">
        <f t="shared" si="111"/>
        <v/>
      </c>
      <c r="DQ174" s="19" t="str">
        <f t="shared" si="112"/>
        <v/>
      </c>
      <c r="DR174" s="153" t="str">
        <f t="shared" si="113"/>
        <v/>
      </c>
      <c r="DS174" s="19" t="str">
        <f t="shared" si="114"/>
        <v/>
      </c>
      <c r="DT174" s="153" t="str">
        <f t="shared" si="115"/>
        <v/>
      </c>
      <c r="DU174" s="19" t="str">
        <f t="shared" si="116"/>
        <v/>
      </c>
      <c r="DV174" s="153" t="str">
        <f t="shared" si="117"/>
        <v/>
      </c>
      <c r="DW174" s="19" t="str">
        <f t="shared" si="118"/>
        <v/>
      </c>
      <c r="DX174" s="153" t="str">
        <f t="shared" si="119"/>
        <v/>
      </c>
      <c r="DY174" s="19" t="str">
        <f t="shared" si="120"/>
        <v/>
      </c>
      <c r="DZ174" s="153" t="str">
        <f t="shared" si="121"/>
        <v/>
      </c>
      <c r="EA174" s="19" t="str">
        <f t="shared" si="122"/>
        <v/>
      </c>
      <c r="EB174" s="153" t="str">
        <f t="shared" si="123"/>
        <v/>
      </c>
      <c r="EC174" s="19" t="str">
        <f t="shared" si="124"/>
        <v/>
      </c>
      <c r="ED174" s="153" t="str">
        <f t="shared" si="125"/>
        <v/>
      </c>
      <c r="EE174" s="19" t="str">
        <f t="shared" si="126"/>
        <v/>
      </c>
      <c r="EF174" s="153" t="str">
        <f t="shared" si="127"/>
        <v/>
      </c>
      <c r="EG174" s="19" t="str">
        <f t="shared" si="128"/>
        <v/>
      </c>
      <c r="EH174" s="153" t="str">
        <f t="shared" si="129"/>
        <v/>
      </c>
      <c r="EI174" s="19" t="str">
        <f t="shared" si="130"/>
        <v/>
      </c>
      <c r="EJ174" s="153" t="str">
        <f t="shared" si="131"/>
        <v/>
      </c>
      <c r="EK174" s="19" t="str">
        <f t="shared" si="132"/>
        <v/>
      </c>
      <c r="EL174" s="153" t="str">
        <f t="shared" si="133"/>
        <v/>
      </c>
      <c r="EM174" s="19" t="str">
        <f t="shared" si="134"/>
        <v/>
      </c>
      <c r="EN174" s="153" t="str">
        <f t="shared" si="135"/>
        <v/>
      </c>
      <c r="EO174" s="19" t="str">
        <f t="shared" si="136"/>
        <v/>
      </c>
      <c r="EP174" s="153" t="str">
        <f t="shared" si="137"/>
        <v/>
      </c>
      <c r="EQ174" s="19" t="str">
        <f t="shared" si="138"/>
        <v/>
      </c>
      <c r="ER174" s="153" t="str">
        <f t="shared" si="139"/>
        <v/>
      </c>
      <c r="ES174" s="19" t="str">
        <f t="shared" si="140"/>
        <v/>
      </c>
      <c r="ET174" s="153" t="str">
        <f t="shared" si="141"/>
        <v/>
      </c>
    </row>
    <row r="175" spans="1:150" x14ac:dyDescent="0.25">
      <c r="A175" s="31"/>
      <c r="B175" s="91" t="str">
        <f t="shared" si="142"/>
        <v/>
      </c>
      <c r="C175" s="20" t="str">
        <f t="shared" si="102"/>
        <v/>
      </c>
      <c r="D175" s="97" t="str">
        <f t="shared" si="103"/>
        <v/>
      </c>
      <c r="E175" s="62" t="str">
        <f t="shared" si="143"/>
        <v/>
      </c>
      <c r="F175" s="31"/>
      <c r="G175" s="282"/>
      <c r="H175" s="283"/>
      <c r="I175" s="284"/>
      <c r="J175" s="285"/>
      <c r="K175" s="286"/>
      <c r="L175" s="287"/>
      <c r="M175" s="288"/>
      <c r="N175" s="287"/>
      <c r="O175" s="288"/>
      <c r="P175" s="287"/>
      <c r="Q175" s="288"/>
      <c r="R175" s="287"/>
      <c r="S175" s="288"/>
      <c r="T175" s="287"/>
      <c r="U175" s="288"/>
      <c r="V175" s="287"/>
      <c r="W175" s="288"/>
      <c r="X175" s="287"/>
      <c r="Y175" s="288"/>
      <c r="Z175" s="287"/>
      <c r="AA175" s="288"/>
      <c r="AB175" s="287"/>
      <c r="AC175" s="288"/>
      <c r="AD175" s="287"/>
      <c r="AE175" s="288"/>
      <c r="AF175" s="287"/>
      <c r="AG175" s="288"/>
      <c r="AH175" s="287"/>
      <c r="AI175" s="288"/>
      <c r="AJ175" s="287"/>
      <c r="AK175" s="288"/>
      <c r="AL175" s="287"/>
      <c r="AM175" s="288"/>
      <c r="AN175" s="287"/>
      <c r="AO175" s="288"/>
      <c r="AP175" s="287"/>
      <c r="AQ175" s="288"/>
      <c r="AR175" s="287"/>
      <c r="AS175" s="288"/>
      <c r="AT175" s="287"/>
      <c r="AU175" s="288"/>
      <c r="AV175" s="287"/>
      <c r="AW175" s="288"/>
      <c r="AX175" s="287"/>
      <c r="AY175" s="31"/>
      <c r="BA175" s="76" t="str">
        <f t="shared" si="144"/>
        <v/>
      </c>
      <c r="BC175" s="76" t="str">
        <f>IF('Stock List'!$K175="", "", 'Stock List'!$K175)</f>
        <v/>
      </c>
      <c r="BE175" s="106">
        <f>IFERROR(ROUND(((INDEX('Stock List'!$M$11:$M$1010, MATCH(L175, 'Stock List'!$K$11:$K$1010, 0))/INDEX('Stock List'!$L$11:$L$1010, MATCH(L175, 'Stock List'!$K$11:$K$1010, 0)))*K175), 2), 0)</f>
        <v>0</v>
      </c>
      <c r="BF175" s="20"/>
      <c r="BG175" s="20">
        <f>IFERROR(ROUND(((INDEX('Stock List'!$M$11:$M$1010, MATCH(N175, 'Stock List'!$K$11:$K$1010, 0))/INDEX('Stock List'!$L$11:$L$1010, MATCH(N175, 'Stock List'!$K$11:$K$1010, 0)))*M175), 2), 0)</f>
        <v>0</v>
      </c>
      <c r="BH175" s="20"/>
      <c r="BI175" s="20">
        <f>IFERROR(ROUND(((INDEX('Stock List'!$M$11:$M$1010, MATCH(P175, 'Stock List'!$K$11:$K$1010, 0))/INDEX('Stock List'!$L$11:$L$1010, MATCH(P175, 'Stock List'!$K$11:$K$1010, 0)))*O175), 2), 0)</f>
        <v>0</v>
      </c>
      <c r="BJ175" s="20"/>
      <c r="BK175" s="20">
        <f>IFERROR(ROUND(((INDEX('Stock List'!$M$11:$M$1010, MATCH(R175, 'Stock List'!$K$11:$K$1010, 0))/INDEX('Stock List'!$L$11:$L$1010, MATCH(R175, 'Stock List'!$K$11:$K$1010, 0)))*Q175), 2), 0)</f>
        <v>0</v>
      </c>
      <c r="BL175" s="20"/>
      <c r="BM175" s="20">
        <f>IFERROR(ROUND(((INDEX('Stock List'!$M$11:$M$1010, MATCH(T175, 'Stock List'!$K$11:$K$1010, 0))/INDEX('Stock List'!$L$11:$L$1010, MATCH(T175, 'Stock List'!$K$11:$K$1010, 0)))*S175), 2), 0)</f>
        <v>0</v>
      </c>
      <c r="BN175" s="20"/>
      <c r="BO175" s="20">
        <f>IFERROR(ROUND(((INDEX('Stock List'!$M$11:$M$1010, MATCH(V175, 'Stock List'!$K$11:$K$1010, 0))/INDEX('Stock List'!$L$11:$L$1010, MATCH(V175, 'Stock List'!$K$11:$K$1010, 0)))*U175), 2), 0)</f>
        <v>0</v>
      </c>
      <c r="BP175" s="20"/>
      <c r="BQ175" s="20">
        <f>IFERROR(ROUND(((INDEX('Stock List'!$M$11:$M$1010, MATCH(X175, 'Stock List'!$K$11:$K$1010, 0))/INDEX('Stock List'!$L$11:$L$1010, MATCH(X175, 'Stock List'!$K$11:$K$1010, 0)))*W175), 2), 0)</f>
        <v>0</v>
      </c>
      <c r="BR175" s="20"/>
      <c r="BS175" s="20">
        <f>IFERROR(ROUND(((INDEX('Stock List'!$M$11:$M$1010, MATCH(Z175, 'Stock List'!$K$11:$K$1010, 0))/INDEX('Stock List'!$L$11:$L$1010, MATCH(Z175, 'Stock List'!$K$11:$K$1010, 0)))*Y175), 2), 0)</f>
        <v>0</v>
      </c>
      <c r="BT175" s="20"/>
      <c r="BU175" s="20">
        <f>IFERROR(ROUND(((INDEX('Stock List'!$M$11:$M$1010, MATCH(AB175, 'Stock List'!$K$11:$K$1010, 0))/INDEX('Stock List'!$L$11:$L$1010, MATCH(AB175, 'Stock List'!$K$11:$K$1010, 0)))*AA175), 2), 0)</f>
        <v>0</v>
      </c>
      <c r="BV175" s="20"/>
      <c r="BW175" s="20">
        <f>IFERROR(ROUND(((INDEX('Stock List'!$M$11:$M$1010, MATCH(AD175, 'Stock List'!$K$11:$K$1010, 0))/INDEX('Stock List'!$L$11:$L$1010, MATCH(AD175, 'Stock List'!$K$11:$K$1010, 0)))*AC175), 2), 0)</f>
        <v>0</v>
      </c>
      <c r="BX175" s="20"/>
      <c r="BY175" s="20">
        <f>IFERROR(ROUND(((INDEX('Stock List'!$M$11:$M$1010, MATCH(AF175, 'Stock List'!$K$11:$K$1010, 0))/INDEX('Stock List'!$L$11:$L$1010, MATCH(AF175, 'Stock List'!$K$11:$K$1010, 0)))*AE175), 2), 0)</f>
        <v>0</v>
      </c>
      <c r="BZ175" s="20"/>
      <c r="CA175" s="20">
        <f>IFERROR(ROUND(((INDEX('Stock List'!$M$11:$M$1010, MATCH(AH175, 'Stock List'!$K$11:$K$1010, 0))/INDEX('Stock List'!$L$11:$L$1010, MATCH(AH175, 'Stock List'!$K$11:$K$1010, 0)))*AG175), 2), 0)</f>
        <v>0</v>
      </c>
      <c r="CB175" s="20"/>
      <c r="CC175" s="20">
        <f>IFERROR(ROUND(((INDEX('Stock List'!$M$11:$M$1010, MATCH(AJ175, 'Stock List'!$K$11:$K$1010, 0))/INDEX('Stock List'!$L$11:$L$1010, MATCH(AJ175, 'Stock List'!$K$11:$K$1010, 0)))*AI175), 2), 0)</f>
        <v>0</v>
      </c>
      <c r="CD175" s="20"/>
      <c r="CE175" s="20">
        <f>IFERROR(ROUND(((INDEX('Stock List'!$M$11:$M$1010, MATCH(AL175, 'Stock List'!$K$11:$K$1010, 0))/INDEX('Stock List'!$L$11:$L$1010, MATCH(AL175, 'Stock List'!$K$11:$K$1010, 0)))*AK175), 2), 0)</f>
        <v>0</v>
      </c>
      <c r="CF175" s="20"/>
      <c r="CG175" s="20">
        <f>IFERROR(ROUND(((INDEX('Stock List'!$M$11:$M$1010, MATCH(AN175, 'Stock List'!$K$11:$K$1010, 0))/INDEX('Stock List'!$L$11:$L$1010, MATCH(AN175, 'Stock List'!$K$11:$K$1010, 0)))*AM175), 2), 0)</f>
        <v>0</v>
      </c>
      <c r="CH175" s="20"/>
      <c r="CI175" s="20">
        <f>IFERROR(ROUND(((INDEX('Stock List'!$M$11:$M$1010, MATCH(AP175, 'Stock List'!$K$11:$K$1010, 0))/INDEX('Stock List'!$L$11:$L$1010, MATCH(AP175, 'Stock List'!$K$11:$K$1010, 0)))*AO175), 2), 0)</f>
        <v>0</v>
      </c>
      <c r="CJ175" s="20"/>
      <c r="CK175" s="20">
        <f>IFERROR(ROUND(((INDEX('Stock List'!$M$11:$M$1010, MATCH(AR175, 'Stock List'!$K$11:$K$1010, 0))/INDEX('Stock List'!$L$11:$L$1010, MATCH(AR175, 'Stock List'!$K$11:$K$1010, 0)))*AQ175), 2), 0)</f>
        <v>0</v>
      </c>
      <c r="CL175" s="20"/>
      <c r="CM175" s="20">
        <f>IFERROR(ROUND(((INDEX('Stock List'!$M$11:$M$1010, MATCH(AT175, 'Stock List'!$K$11:$K$1010, 0))/INDEX('Stock List'!$L$11:$L$1010, MATCH(AT175, 'Stock List'!$K$11:$K$1010, 0)))*AS175), 2), 0)</f>
        <v>0</v>
      </c>
      <c r="CN175" s="20"/>
      <c r="CO175" s="20">
        <f>IFERROR(ROUND(((INDEX('Stock List'!$M$11:$M$1010, MATCH(AV175, 'Stock List'!$K$11:$K$1010, 0))/INDEX('Stock List'!$L$11:$L$1010, MATCH(AV175, 'Stock List'!$K$11:$K$1010, 0)))*AU175), 2), 0)</f>
        <v>0</v>
      </c>
      <c r="CP175" s="20"/>
      <c r="CQ175" s="20">
        <f>IFERROR(ROUND(((INDEX('Stock List'!$M$11:$M$1010, MATCH(AX175, 'Stock List'!$K$11:$K$1010, 0))/INDEX('Stock List'!$L$11:$L$1010, MATCH(AX175, 'Stock List'!$K$11:$K$1010, 0)))*AW175), 2), 0)</f>
        <v>0</v>
      </c>
      <c r="CR175" s="22"/>
      <c r="CT175" s="106" t="str">
        <f t="shared" si="145"/>
        <v/>
      </c>
      <c r="CU175" s="22" t="str">
        <f t="shared" si="146"/>
        <v/>
      </c>
      <c r="CX175" s="106" t="str">
        <f t="shared" si="147"/>
        <v/>
      </c>
      <c r="CY175" s="20" t="str">
        <f t="shared" si="148"/>
        <v/>
      </c>
      <c r="CZ175" s="22" t="str">
        <f t="shared" si="149"/>
        <v/>
      </c>
      <c r="DB175" s="76" t="str">
        <f>IF($H175="", "", COUNTIF($G$11:$G$1010, "&gt;"&amp;$G175)+1+COUNTIF($G$11:$G175, $G175)-1)</f>
        <v/>
      </c>
      <c r="DC175" s="76" t="str">
        <f>IF($H175="", "", COUNTIF($CZ$11:$CZ$1010, "&gt;"&amp;$CZ175)+1+COUNTIF($CZ$11:$CZ175, $CZ175)-1)</f>
        <v/>
      </c>
      <c r="DE175" s="147" t="str">
        <f t="shared" si="150"/>
        <v/>
      </c>
      <c r="DF175" s="148"/>
      <c r="DG175" s="19" t="str">
        <f t="shared" si="151"/>
        <v/>
      </c>
      <c r="DH175" s="153" t="str">
        <f t="shared" si="152"/>
        <v/>
      </c>
      <c r="DI175" s="19" t="str">
        <f t="shared" si="104"/>
        <v/>
      </c>
      <c r="DJ175" s="153" t="str">
        <f t="shared" si="105"/>
        <v/>
      </c>
      <c r="DK175" s="19" t="str">
        <f t="shared" si="106"/>
        <v/>
      </c>
      <c r="DL175" s="153" t="str">
        <f t="shared" si="107"/>
        <v/>
      </c>
      <c r="DM175" s="19" t="str">
        <f t="shared" si="108"/>
        <v/>
      </c>
      <c r="DN175" s="153" t="str">
        <f t="shared" si="109"/>
        <v/>
      </c>
      <c r="DO175" s="19" t="str">
        <f t="shared" si="110"/>
        <v/>
      </c>
      <c r="DP175" s="153" t="str">
        <f t="shared" si="111"/>
        <v/>
      </c>
      <c r="DQ175" s="19" t="str">
        <f t="shared" si="112"/>
        <v/>
      </c>
      <c r="DR175" s="153" t="str">
        <f t="shared" si="113"/>
        <v/>
      </c>
      <c r="DS175" s="19" t="str">
        <f t="shared" si="114"/>
        <v/>
      </c>
      <c r="DT175" s="153" t="str">
        <f t="shared" si="115"/>
        <v/>
      </c>
      <c r="DU175" s="19" t="str">
        <f t="shared" si="116"/>
        <v/>
      </c>
      <c r="DV175" s="153" t="str">
        <f t="shared" si="117"/>
        <v/>
      </c>
      <c r="DW175" s="19" t="str">
        <f t="shared" si="118"/>
        <v/>
      </c>
      <c r="DX175" s="153" t="str">
        <f t="shared" si="119"/>
        <v/>
      </c>
      <c r="DY175" s="19" t="str">
        <f t="shared" si="120"/>
        <v/>
      </c>
      <c r="DZ175" s="153" t="str">
        <f t="shared" si="121"/>
        <v/>
      </c>
      <c r="EA175" s="19" t="str">
        <f t="shared" si="122"/>
        <v/>
      </c>
      <c r="EB175" s="153" t="str">
        <f t="shared" si="123"/>
        <v/>
      </c>
      <c r="EC175" s="19" t="str">
        <f t="shared" si="124"/>
        <v/>
      </c>
      <c r="ED175" s="153" t="str">
        <f t="shared" si="125"/>
        <v/>
      </c>
      <c r="EE175" s="19" t="str">
        <f t="shared" si="126"/>
        <v/>
      </c>
      <c r="EF175" s="153" t="str">
        <f t="shared" si="127"/>
        <v/>
      </c>
      <c r="EG175" s="19" t="str">
        <f t="shared" si="128"/>
        <v/>
      </c>
      <c r="EH175" s="153" t="str">
        <f t="shared" si="129"/>
        <v/>
      </c>
      <c r="EI175" s="19" t="str">
        <f t="shared" si="130"/>
        <v/>
      </c>
      <c r="EJ175" s="153" t="str">
        <f t="shared" si="131"/>
        <v/>
      </c>
      <c r="EK175" s="19" t="str">
        <f t="shared" si="132"/>
        <v/>
      </c>
      <c r="EL175" s="153" t="str">
        <f t="shared" si="133"/>
        <v/>
      </c>
      <c r="EM175" s="19" t="str">
        <f t="shared" si="134"/>
        <v/>
      </c>
      <c r="EN175" s="153" t="str">
        <f t="shared" si="135"/>
        <v/>
      </c>
      <c r="EO175" s="19" t="str">
        <f t="shared" si="136"/>
        <v/>
      </c>
      <c r="EP175" s="153" t="str">
        <f t="shared" si="137"/>
        <v/>
      </c>
      <c r="EQ175" s="19" t="str">
        <f t="shared" si="138"/>
        <v/>
      </c>
      <c r="ER175" s="153" t="str">
        <f t="shared" si="139"/>
        <v/>
      </c>
      <c r="ES175" s="19" t="str">
        <f t="shared" si="140"/>
        <v/>
      </c>
      <c r="ET175" s="153" t="str">
        <f t="shared" si="141"/>
        <v/>
      </c>
    </row>
    <row r="176" spans="1:150" x14ac:dyDescent="0.25">
      <c r="A176" s="31"/>
      <c r="B176" s="91" t="str">
        <f t="shared" si="142"/>
        <v/>
      </c>
      <c r="C176" s="20" t="str">
        <f t="shared" si="102"/>
        <v/>
      </c>
      <c r="D176" s="97" t="str">
        <f t="shared" si="103"/>
        <v/>
      </c>
      <c r="E176" s="62" t="str">
        <f t="shared" si="143"/>
        <v/>
      </c>
      <c r="F176" s="31"/>
      <c r="G176" s="282"/>
      <c r="H176" s="283"/>
      <c r="I176" s="284"/>
      <c r="J176" s="285"/>
      <c r="K176" s="286"/>
      <c r="L176" s="287"/>
      <c r="M176" s="288"/>
      <c r="N176" s="287"/>
      <c r="O176" s="288"/>
      <c r="P176" s="287"/>
      <c r="Q176" s="288"/>
      <c r="R176" s="287"/>
      <c r="S176" s="288"/>
      <c r="T176" s="287"/>
      <c r="U176" s="288"/>
      <c r="V176" s="287"/>
      <c r="W176" s="288"/>
      <c r="X176" s="287"/>
      <c r="Y176" s="288"/>
      <c r="Z176" s="287"/>
      <c r="AA176" s="288"/>
      <c r="AB176" s="287"/>
      <c r="AC176" s="288"/>
      <c r="AD176" s="287"/>
      <c r="AE176" s="288"/>
      <c r="AF176" s="287"/>
      <c r="AG176" s="288"/>
      <c r="AH176" s="287"/>
      <c r="AI176" s="288"/>
      <c r="AJ176" s="287"/>
      <c r="AK176" s="288"/>
      <c r="AL176" s="287"/>
      <c r="AM176" s="288"/>
      <c r="AN176" s="287"/>
      <c r="AO176" s="288"/>
      <c r="AP176" s="287"/>
      <c r="AQ176" s="288"/>
      <c r="AR176" s="287"/>
      <c r="AS176" s="288"/>
      <c r="AT176" s="287"/>
      <c r="AU176" s="288"/>
      <c r="AV176" s="287"/>
      <c r="AW176" s="288"/>
      <c r="AX176" s="287"/>
      <c r="AY176" s="31"/>
      <c r="BA176" s="76" t="str">
        <f t="shared" si="144"/>
        <v/>
      </c>
      <c r="BC176" s="76" t="str">
        <f>IF('Stock List'!$K176="", "", 'Stock List'!$K176)</f>
        <v/>
      </c>
      <c r="BE176" s="106">
        <f>IFERROR(ROUND(((INDEX('Stock List'!$M$11:$M$1010, MATCH(L176, 'Stock List'!$K$11:$K$1010, 0))/INDEX('Stock List'!$L$11:$L$1010, MATCH(L176, 'Stock List'!$K$11:$K$1010, 0)))*K176), 2), 0)</f>
        <v>0</v>
      </c>
      <c r="BF176" s="20"/>
      <c r="BG176" s="20">
        <f>IFERROR(ROUND(((INDEX('Stock List'!$M$11:$M$1010, MATCH(N176, 'Stock List'!$K$11:$K$1010, 0))/INDEX('Stock List'!$L$11:$L$1010, MATCH(N176, 'Stock List'!$K$11:$K$1010, 0)))*M176), 2), 0)</f>
        <v>0</v>
      </c>
      <c r="BH176" s="20"/>
      <c r="BI176" s="20">
        <f>IFERROR(ROUND(((INDEX('Stock List'!$M$11:$M$1010, MATCH(P176, 'Stock List'!$K$11:$K$1010, 0))/INDEX('Stock List'!$L$11:$L$1010, MATCH(P176, 'Stock List'!$K$11:$K$1010, 0)))*O176), 2), 0)</f>
        <v>0</v>
      </c>
      <c r="BJ176" s="20"/>
      <c r="BK176" s="20">
        <f>IFERROR(ROUND(((INDEX('Stock List'!$M$11:$M$1010, MATCH(R176, 'Stock List'!$K$11:$K$1010, 0))/INDEX('Stock List'!$L$11:$L$1010, MATCH(R176, 'Stock List'!$K$11:$K$1010, 0)))*Q176), 2), 0)</f>
        <v>0</v>
      </c>
      <c r="BL176" s="20"/>
      <c r="BM176" s="20">
        <f>IFERROR(ROUND(((INDEX('Stock List'!$M$11:$M$1010, MATCH(T176, 'Stock List'!$K$11:$K$1010, 0))/INDEX('Stock List'!$L$11:$L$1010, MATCH(T176, 'Stock List'!$K$11:$K$1010, 0)))*S176), 2), 0)</f>
        <v>0</v>
      </c>
      <c r="BN176" s="20"/>
      <c r="BO176" s="20">
        <f>IFERROR(ROUND(((INDEX('Stock List'!$M$11:$M$1010, MATCH(V176, 'Stock List'!$K$11:$K$1010, 0))/INDEX('Stock List'!$L$11:$L$1010, MATCH(V176, 'Stock List'!$K$11:$K$1010, 0)))*U176), 2), 0)</f>
        <v>0</v>
      </c>
      <c r="BP176" s="20"/>
      <c r="BQ176" s="20">
        <f>IFERROR(ROUND(((INDEX('Stock List'!$M$11:$M$1010, MATCH(X176, 'Stock List'!$K$11:$K$1010, 0))/INDEX('Stock List'!$L$11:$L$1010, MATCH(X176, 'Stock List'!$K$11:$K$1010, 0)))*W176), 2), 0)</f>
        <v>0</v>
      </c>
      <c r="BR176" s="20"/>
      <c r="BS176" s="20">
        <f>IFERROR(ROUND(((INDEX('Stock List'!$M$11:$M$1010, MATCH(Z176, 'Stock List'!$K$11:$K$1010, 0))/INDEX('Stock List'!$L$11:$L$1010, MATCH(Z176, 'Stock List'!$K$11:$K$1010, 0)))*Y176), 2), 0)</f>
        <v>0</v>
      </c>
      <c r="BT176" s="20"/>
      <c r="BU176" s="20">
        <f>IFERROR(ROUND(((INDEX('Stock List'!$M$11:$M$1010, MATCH(AB176, 'Stock List'!$K$11:$K$1010, 0))/INDEX('Stock List'!$L$11:$L$1010, MATCH(AB176, 'Stock List'!$K$11:$K$1010, 0)))*AA176), 2), 0)</f>
        <v>0</v>
      </c>
      <c r="BV176" s="20"/>
      <c r="BW176" s="20">
        <f>IFERROR(ROUND(((INDEX('Stock List'!$M$11:$M$1010, MATCH(AD176, 'Stock List'!$K$11:$K$1010, 0))/INDEX('Stock List'!$L$11:$L$1010, MATCH(AD176, 'Stock List'!$K$11:$K$1010, 0)))*AC176), 2), 0)</f>
        <v>0</v>
      </c>
      <c r="BX176" s="20"/>
      <c r="BY176" s="20">
        <f>IFERROR(ROUND(((INDEX('Stock List'!$M$11:$M$1010, MATCH(AF176, 'Stock List'!$K$11:$K$1010, 0))/INDEX('Stock List'!$L$11:$L$1010, MATCH(AF176, 'Stock List'!$K$11:$K$1010, 0)))*AE176), 2), 0)</f>
        <v>0</v>
      </c>
      <c r="BZ176" s="20"/>
      <c r="CA176" s="20">
        <f>IFERROR(ROUND(((INDEX('Stock List'!$M$11:$M$1010, MATCH(AH176, 'Stock List'!$K$11:$K$1010, 0))/INDEX('Stock List'!$L$11:$L$1010, MATCH(AH176, 'Stock List'!$K$11:$K$1010, 0)))*AG176), 2), 0)</f>
        <v>0</v>
      </c>
      <c r="CB176" s="20"/>
      <c r="CC176" s="20">
        <f>IFERROR(ROUND(((INDEX('Stock List'!$M$11:$M$1010, MATCH(AJ176, 'Stock List'!$K$11:$K$1010, 0))/INDEX('Stock List'!$L$11:$L$1010, MATCH(AJ176, 'Stock List'!$K$11:$K$1010, 0)))*AI176), 2), 0)</f>
        <v>0</v>
      </c>
      <c r="CD176" s="20"/>
      <c r="CE176" s="20">
        <f>IFERROR(ROUND(((INDEX('Stock List'!$M$11:$M$1010, MATCH(AL176, 'Stock List'!$K$11:$K$1010, 0))/INDEX('Stock List'!$L$11:$L$1010, MATCH(AL176, 'Stock List'!$K$11:$K$1010, 0)))*AK176), 2), 0)</f>
        <v>0</v>
      </c>
      <c r="CF176" s="20"/>
      <c r="CG176" s="20">
        <f>IFERROR(ROUND(((INDEX('Stock List'!$M$11:$M$1010, MATCH(AN176, 'Stock List'!$K$11:$K$1010, 0))/INDEX('Stock List'!$L$11:$L$1010, MATCH(AN176, 'Stock List'!$K$11:$K$1010, 0)))*AM176), 2), 0)</f>
        <v>0</v>
      </c>
      <c r="CH176" s="20"/>
      <c r="CI176" s="20">
        <f>IFERROR(ROUND(((INDEX('Stock List'!$M$11:$M$1010, MATCH(AP176, 'Stock List'!$K$11:$K$1010, 0))/INDEX('Stock List'!$L$11:$L$1010, MATCH(AP176, 'Stock List'!$K$11:$K$1010, 0)))*AO176), 2), 0)</f>
        <v>0</v>
      </c>
      <c r="CJ176" s="20"/>
      <c r="CK176" s="20">
        <f>IFERROR(ROUND(((INDEX('Stock List'!$M$11:$M$1010, MATCH(AR176, 'Stock List'!$K$11:$K$1010, 0))/INDEX('Stock List'!$L$11:$L$1010, MATCH(AR176, 'Stock List'!$K$11:$K$1010, 0)))*AQ176), 2), 0)</f>
        <v>0</v>
      </c>
      <c r="CL176" s="20"/>
      <c r="CM176" s="20">
        <f>IFERROR(ROUND(((INDEX('Stock List'!$M$11:$M$1010, MATCH(AT176, 'Stock List'!$K$11:$K$1010, 0))/INDEX('Stock List'!$L$11:$L$1010, MATCH(AT176, 'Stock List'!$K$11:$K$1010, 0)))*AS176), 2), 0)</f>
        <v>0</v>
      </c>
      <c r="CN176" s="20"/>
      <c r="CO176" s="20">
        <f>IFERROR(ROUND(((INDEX('Stock List'!$M$11:$M$1010, MATCH(AV176, 'Stock List'!$K$11:$K$1010, 0))/INDEX('Stock List'!$L$11:$L$1010, MATCH(AV176, 'Stock List'!$K$11:$K$1010, 0)))*AU176), 2), 0)</f>
        <v>0</v>
      </c>
      <c r="CP176" s="20"/>
      <c r="CQ176" s="20">
        <f>IFERROR(ROUND(((INDEX('Stock List'!$M$11:$M$1010, MATCH(AX176, 'Stock List'!$K$11:$K$1010, 0))/INDEX('Stock List'!$L$11:$L$1010, MATCH(AX176, 'Stock List'!$K$11:$K$1010, 0)))*AW176), 2), 0)</f>
        <v>0</v>
      </c>
      <c r="CR176" s="22"/>
      <c r="CT176" s="106" t="str">
        <f t="shared" si="145"/>
        <v/>
      </c>
      <c r="CU176" s="22" t="str">
        <f t="shared" si="146"/>
        <v/>
      </c>
      <c r="CX176" s="106" t="str">
        <f t="shared" si="147"/>
        <v/>
      </c>
      <c r="CY176" s="20" t="str">
        <f t="shared" si="148"/>
        <v/>
      </c>
      <c r="CZ176" s="22" t="str">
        <f t="shared" si="149"/>
        <v/>
      </c>
      <c r="DB176" s="76" t="str">
        <f>IF($H176="", "", COUNTIF($G$11:$G$1010, "&gt;"&amp;$G176)+1+COUNTIF($G$11:$G176, $G176)-1)</f>
        <v/>
      </c>
      <c r="DC176" s="76" t="str">
        <f>IF($H176="", "", COUNTIF($CZ$11:$CZ$1010, "&gt;"&amp;$CZ176)+1+COUNTIF($CZ$11:$CZ176, $CZ176)-1)</f>
        <v/>
      </c>
      <c r="DE176" s="147" t="str">
        <f t="shared" si="150"/>
        <v/>
      </c>
      <c r="DF176" s="148"/>
      <c r="DG176" s="19" t="str">
        <f t="shared" si="151"/>
        <v/>
      </c>
      <c r="DH176" s="153" t="str">
        <f t="shared" si="152"/>
        <v/>
      </c>
      <c r="DI176" s="19" t="str">
        <f t="shared" si="104"/>
        <v/>
      </c>
      <c r="DJ176" s="153" t="str">
        <f t="shared" si="105"/>
        <v/>
      </c>
      <c r="DK176" s="19" t="str">
        <f t="shared" si="106"/>
        <v/>
      </c>
      <c r="DL176" s="153" t="str">
        <f t="shared" si="107"/>
        <v/>
      </c>
      <c r="DM176" s="19" t="str">
        <f t="shared" si="108"/>
        <v/>
      </c>
      <c r="DN176" s="153" t="str">
        <f t="shared" si="109"/>
        <v/>
      </c>
      <c r="DO176" s="19" t="str">
        <f t="shared" si="110"/>
        <v/>
      </c>
      <c r="DP176" s="153" t="str">
        <f t="shared" si="111"/>
        <v/>
      </c>
      <c r="DQ176" s="19" t="str">
        <f t="shared" si="112"/>
        <v/>
      </c>
      <c r="DR176" s="153" t="str">
        <f t="shared" si="113"/>
        <v/>
      </c>
      <c r="DS176" s="19" t="str">
        <f t="shared" si="114"/>
        <v/>
      </c>
      <c r="DT176" s="153" t="str">
        <f t="shared" si="115"/>
        <v/>
      </c>
      <c r="DU176" s="19" t="str">
        <f t="shared" si="116"/>
        <v/>
      </c>
      <c r="DV176" s="153" t="str">
        <f t="shared" si="117"/>
        <v/>
      </c>
      <c r="DW176" s="19" t="str">
        <f t="shared" si="118"/>
        <v/>
      </c>
      <c r="DX176" s="153" t="str">
        <f t="shared" si="119"/>
        <v/>
      </c>
      <c r="DY176" s="19" t="str">
        <f t="shared" si="120"/>
        <v/>
      </c>
      <c r="DZ176" s="153" t="str">
        <f t="shared" si="121"/>
        <v/>
      </c>
      <c r="EA176" s="19" t="str">
        <f t="shared" si="122"/>
        <v/>
      </c>
      <c r="EB176" s="153" t="str">
        <f t="shared" si="123"/>
        <v/>
      </c>
      <c r="EC176" s="19" t="str">
        <f t="shared" si="124"/>
        <v/>
      </c>
      <c r="ED176" s="153" t="str">
        <f t="shared" si="125"/>
        <v/>
      </c>
      <c r="EE176" s="19" t="str">
        <f t="shared" si="126"/>
        <v/>
      </c>
      <c r="EF176" s="153" t="str">
        <f t="shared" si="127"/>
        <v/>
      </c>
      <c r="EG176" s="19" t="str">
        <f t="shared" si="128"/>
        <v/>
      </c>
      <c r="EH176" s="153" t="str">
        <f t="shared" si="129"/>
        <v/>
      </c>
      <c r="EI176" s="19" t="str">
        <f t="shared" si="130"/>
        <v/>
      </c>
      <c r="EJ176" s="153" t="str">
        <f t="shared" si="131"/>
        <v/>
      </c>
      <c r="EK176" s="19" t="str">
        <f t="shared" si="132"/>
        <v/>
      </c>
      <c r="EL176" s="153" t="str">
        <f t="shared" si="133"/>
        <v/>
      </c>
      <c r="EM176" s="19" t="str">
        <f t="shared" si="134"/>
        <v/>
      </c>
      <c r="EN176" s="153" t="str">
        <f t="shared" si="135"/>
        <v/>
      </c>
      <c r="EO176" s="19" t="str">
        <f t="shared" si="136"/>
        <v/>
      </c>
      <c r="EP176" s="153" t="str">
        <f t="shared" si="137"/>
        <v/>
      </c>
      <c r="EQ176" s="19" t="str">
        <f t="shared" si="138"/>
        <v/>
      </c>
      <c r="ER176" s="153" t="str">
        <f t="shared" si="139"/>
        <v/>
      </c>
      <c r="ES176" s="19" t="str">
        <f t="shared" si="140"/>
        <v/>
      </c>
      <c r="ET176" s="153" t="str">
        <f t="shared" si="141"/>
        <v/>
      </c>
    </row>
    <row r="177" spans="1:150" x14ac:dyDescent="0.25">
      <c r="A177" s="31"/>
      <c r="B177" s="91" t="str">
        <f t="shared" si="142"/>
        <v/>
      </c>
      <c r="C177" s="20" t="str">
        <f t="shared" si="102"/>
        <v/>
      </c>
      <c r="D177" s="97" t="str">
        <f t="shared" si="103"/>
        <v/>
      </c>
      <c r="E177" s="62" t="str">
        <f t="shared" si="143"/>
        <v/>
      </c>
      <c r="F177" s="31"/>
      <c r="G177" s="282"/>
      <c r="H177" s="283"/>
      <c r="I177" s="284"/>
      <c r="J177" s="285"/>
      <c r="K177" s="286"/>
      <c r="L177" s="287"/>
      <c r="M177" s="288"/>
      <c r="N177" s="287"/>
      <c r="O177" s="288"/>
      <c r="P177" s="287"/>
      <c r="Q177" s="288"/>
      <c r="R177" s="287"/>
      <c r="S177" s="288"/>
      <c r="T177" s="287"/>
      <c r="U177" s="288"/>
      <c r="V177" s="287"/>
      <c r="W177" s="288"/>
      <c r="X177" s="287"/>
      <c r="Y177" s="288"/>
      <c r="Z177" s="287"/>
      <c r="AA177" s="288"/>
      <c r="AB177" s="287"/>
      <c r="AC177" s="288"/>
      <c r="AD177" s="287"/>
      <c r="AE177" s="288"/>
      <c r="AF177" s="287"/>
      <c r="AG177" s="288"/>
      <c r="AH177" s="287"/>
      <c r="AI177" s="288"/>
      <c r="AJ177" s="287"/>
      <c r="AK177" s="288"/>
      <c r="AL177" s="287"/>
      <c r="AM177" s="288"/>
      <c r="AN177" s="287"/>
      <c r="AO177" s="288"/>
      <c r="AP177" s="287"/>
      <c r="AQ177" s="288"/>
      <c r="AR177" s="287"/>
      <c r="AS177" s="288"/>
      <c r="AT177" s="287"/>
      <c r="AU177" s="288"/>
      <c r="AV177" s="287"/>
      <c r="AW177" s="288"/>
      <c r="AX177" s="287"/>
      <c r="AY177" s="31"/>
      <c r="BA177" s="76" t="str">
        <f t="shared" si="144"/>
        <v/>
      </c>
      <c r="BC177" s="76" t="str">
        <f>IF('Stock List'!$K177="", "", 'Stock List'!$K177)</f>
        <v/>
      </c>
      <c r="BE177" s="106">
        <f>IFERROR(ROUND(((INDEX('Stock List'!$M$11:$M$1010, MATCH(L177, 'Stock List'!$K$11:$K$1010, 0))/INDEX('Stock List'!$L$11:$L$1010, MATCH(L177, 'Stock List'!$K$11:$K$1010, 0)))*K177), 2), 0)</f>
        <v>0</v>
      </c>
      <c r="BF177" s="20"/>
      <c r="BG177" s="20">
        <f>IFERROR(ROUND(((INDEX('Stock List'!$M$11:$M$1010, MATCH(N177, 'Stock List'!$K$11:$K$1010, 0))/INDEX('Stock List'!$L$11:$L$1010, MATCH(N177, 'Stock List'!$K$11:$K$1010, 0)))*M177), 2), 0)</f>
        <v>0</v>
      </c>
      <c r="BH177" s="20"/>
      <c r="BI177" s="20">
        <f>IFERROR(ROUND(((INDEX('Stock List'!$M$11:$M$1010, MATCH(P177, 'Stock List'!$K$11:$K$1010, 0))/INDEX('Stock List'!$L$11:$L$1010, MATCH(P177, 'Stock List'!$K$11:$K$1010, 0)))*O177), 2), 0)</f>
        <v>0</v>
      </c>
      <c r="BJ177" s="20"/>
      <c r="BK177" s="20">
        <f>IFERROR(ROUND(((INDEX('Stock List'!$M$11:$M$1010, MATCH(R177, 'Stock List'!$K$11:$K$1010, 0))/INDEX('Stock List'!$L$11:$L$1010, MATCH(R177, 'Stock List'!$K$11:$K$1010, 0)))*Q177), 2), 0)</f>
        <v>0</v>
      </c>
      <c r="BL177" s="20"/>
      <c r="BM177" s="20">
        <f>IFERROR(ROUND(((INDEX('Stock List'!$M$11:$M$1010, MATCH(T177, 'Stock List'!$K$11:$K$1010, 0))/INDEX('Stock List'!$L$11:$L$1010, MATCH(T177, 'Stock List'!$K$11:$K$1010, 0)))*S177), 2), 0)</f>
        <v>0</v>
      </c>
      <c r="BN177" s="20"/>
      <c r="BO177" s="20">
        <f>IFERROR(ROUND(((INDEX('Stock List'!$M$11:$M$1010, MATCH(V177, 'Stock List'!$K$11:$K$1010, 0))/INDEX('Stock List'!$L$11:$L$1010, MATCH(V177, 'Stock List'!$K$11:$K$1010, 0)))*U177), 2), 0)</f>
        <v>0</v>
      </c>
      <c r="BP177" s="20"/>
      <c r="BQ177" s="20">
        <f>IFERROR(ROUND(((INDEX('Stock List'!$M$11:$M$1010, MATCH(X177, 'Stock List'!$K$11:$K$1010, 0))/INDEX('Stock List'!$L$11:$L$1010, MATCH(X177, 'Stock List'!$K$11:$K$1010, 0)))*W177), 2), 0)</f>
        <v>0</v>
      </c>
      <c r="BR177" s="20"/>
      <c r="BS177" s="20">
        <f>IFERROR(ROUND(((INDEX('Stock List'!$M$11:$M$1010, MATCH(Z177, 'Stock List'!$K$11:$K$1010, 0))/INDEX('Stock List'!$L$11:$L$1010, MATCH(Z177, 'Stock List'!$K$11:$K$1010, 0)))*Y177), 2), 0)</f>
        <v>0</v>
      </c>
      <c r="BT177" s="20"/>
      <c r="BU177" s="20">
        <f>IFERROR(ROUND(((INDEX('Stock List'!$M$11:$M$1010, MATCH(AB177, 'Stock List'!$K$11:$K$1010, 0))/INDEX('Stock List'!$L$11:$L$1010, MATCH(AB177, 'Stock List'!$K$11:$K$1010, 0)))*AA177), 2), 0)</f>
        <v>0</v>
      </c>
      <c r="BV177" s="20"/>
      <c r="BW177" s="20">
        <f>IFERROR(ROUND(((INDEX('Stock List'!$M$11:$M$1010, MATCH(AD177, 'Stock List'!$K$11:$K$1010, 0))/INDEX('Stock List'!$L$11:$L$1010, MATCH(AD177, 'Stock List'!$K$11:$K$1010, 0)))*AC177), 2), 0)</f>
        <v>0</v>
      </c>
      <c r="BX177" s="20"/>
      <c r="BY177" s="20">
        <f>IFERROR(ROUND(((INDEX('Stock List'!$M$11:$M$1010, MATCH(AF177, 'Stock List'!$K$11:$K$1010, 0))/INDEX('Stock List'!$L$11:$L$1010, MATCH(AF177, 'Stock List'!$K$11:$K$1010, 0)))*AE177), 2), 0)</f>
        <v>0</v>
      </c>
      <c r="BZ177" s="20"/>
      <c r="CA177" s="20">
        <f>IFERROR(ROUND(((INDEX('Stock List'!$M$11:$M$1010, MATCH(AH177, 'Stock List'!$K$11:$K$1010, 0))/INDEX('Stock List'!$L$11:$L$1010, MATCH(AH177, 'Stock List'!$K$11:$K$1010, 0)))*AG177), 2), 0)</f>
        <v>0</v>
      </c>
      <c r="CB177" s="20"/>
      <c r="CC177" s="20">
        <f>IFERROR(ROUND(((INDEX('Stock List'!$M$11:$M$1010, MATCH(AJ177, 'Stock List'!$K$11:$K$1010, 0))/INDEX('Stock List'!$L$11:$L$1010, MATCH(AJ177, 'Stock List'!$K$11:$K$1010, 0)))*AI177), 2), 0)</f>
        <v>0</v>
      </c>
      <c r="CD177" s="20"/>
      <c r="CE177" s="20">
        <f>IFERROR(ROUND(((INDEX('Stock List'!$M$11:$M$1010, MATCH(AL177, 'Stock List'!$K$11:$K$1010, 0))/INDEX('Stock List'!$L$11:$L$1010, MATCH(AL177, 'Stock List'!$K$11:$K$1010, 0)))*AK177), 2), 0)</f>
        <v>0</v>
      </c>
      <c r="CF177" s="20"/>
      <c r="CG177" s="20">
        <f>IFERROR(ROUND(((INDEX('Stock List'!$M$11:$M$1010, MATCH(AN177, 'Stock List'!$K$11:$K$1010, 0))/INDEX('Stock List'!$L$11:$L$1010, MATCH(AN177, 'Stock List'!$K$11:$K$1010, 0)))*AM177), 2), 0)</f>
        <v>0</v>
      </c>
      <c r="CH177" s="20"/>
      <c r="CI177" s="20">
        <f>IFERROR(ROUND(((INDEX('Stock List'!$M$11:$M$1010, MATCH(AP177, 'Stock List'!$K$11:$K$1010, 0))/INDEX('Stock List'!$L$11:$L$1010, MATCH(AP177, 'Stock List'!$K$11:$K$1010, 0)))*AO177), 2), 0)</f>
        <v>0</v>
      </c>
      <c r="CJ177" s="20"/>
      <c r="CK177" s="20">
        <f>IFERROR(ROUND(((INDEX('Stock List'!$M$11:$M$1010, MATCH(AR177, 'Stock List'!$K$11:$K$1010, 0))/INDEX('Stock List'!$L$11:$L$1010, MATCH(AR177, 'Stock List'!$K$11:$K$1010, 0)))*AQ177), 2), 0)</f>
        <v>0</v>
      </c>
      <c r="CL177" s="20"/>
      <c r="CM177" s="20">
        <f>IFERROR(ROUND(((INDEX('Stock List'!$M$11:$M$1010, MATCH(AT177, 'Stock List'!$K$11:$K$1010, 0))/INDEX('Stock List'!$L$11:$L$1010, MATCH(AT177, 'Stock List'!$K$11:$K$1010, 0)))*AS177), 2), 0)</f>
        <v>0</v>
      </c>
      <c r="CN177" s="20"/>
      <c r="CO177" s="20">
        <f>IFERROR(ROUND(((INDEX('Stock List'!$M$11:$M$1010, MATCH(AV177, 'Stock List'!$K$11:$K$1010, 0))/INDEX('Stock List'!$L$11:$L$1010, MATCH(AV177, 'Stock List'!$K$11:$K$1010, 0)))*AU177), 2), 0)</f>
        <v>0</v>
      </c>
      <c r="CP177" s="20"/>
      <c r="CQ177" s="20">
        <f>IFERROR(ROUND(((INDEX('Stock List'!$M$11:$M$1010, MATCH(AX177, 'Stock List'!$K$11:$K$1010, 0))/INDEX('Stock List'!$L$11:$L$1010, MATCH(AX177, 'Stock List'!$K$11:$K$1010, 0)))*AW177), 2), 0)</f>
        <v>0</v>
      </c>
      <c r="CR177" s="22"/>
      <c r="CT177" s="106" t="str">
        <f t="shared" si="145"/>
        <v/>
      </c>
      <c r="CU177" s="22" t="str">
        <f t="shared" si="146"/>
        <v/>
      </c>
      <c r="CX177" s="106" t="str">
        <f t="shared" si="147"/>
        <v/>
      </c>
      <c r="CY177" s="20" t="str">
        <f t="shared" si="148"/>
        <v/>
      </c>
      <c r="CZ177" s="22" t="str">
        <f t="shared" si="149"/>
        <v/>
      </c>
      <c r="DB177" s="76" t="str">
        <f>IF($H177="", "", COUNTIF($G$11:$G$1010, "&gt;"&amp;$G177)+1+COUNTIF($G$11:$G177, $G177)-1)</f>
        <v/>
      </c>
      <c r="DC177" s="76" t="str">
        <f>IF($H177="", "", COUNTIF($CZ$11:$CZ$1010, "&gt;"&amp;$CZ177)+1+COUNTIF($CZ$11:$CZ177, $CZ177)-1)</f>
        <v/>
      </c>
      <c r="DE177" s="147" t="str">
        <f t="shared" si="150"/>
        <v/>
      </c>
      <c r="DF177" s="148"/>
      <c r="DG177" s="19" t="str">
        <f t="shared" si="151"/>
        <v/>
      </c>
      <c r="DH177" s="153" t="str">
        <f t="shared" si="152"/>
        <v/>
      </c>
      <c r="DI177" s="19" t="str">
        <f t="shared" si="104"/>
        <v/>
      </c>
      <c r="DJ177" s="153" t="str">
        <f t="shared" si="105"/>
        <v/>
      </c>
      <c r="DK177" s="19" t="str">
        <f t="shared" si="106"/>
        <v/>
      </c>
      <c r="DL177" s="153" t="str">
        <f t="shared" si="107"/>
        <v/>
      </c>
      <c r="DM177" s="19" t="str">
        <f t="shared" si="108"/>
        <v/>
      </c>
      <c r="DN177" s="153" t="str">
        <f t="shared" si="109"/>
        <v/>
      </c>
      <c r="DO177" s="19" t="str">
        <f t="shared" si="110"/>
        <v/>
      </c>
      <c r="DP177" s="153" t="str">
        <f t="shared" si="111"/>
        <v/>
      </c>
      <c r="DQ177" s="19" t="str">
        <f t="shared" si="112"/>
        <v/>
      </c>
      <c r="DR177" s="153" t="str">
        <f t="shared" si="113"/>
        <v/>
      </c>
      <c r="DS177" s="19" t="str">
        <f t="shared" si="114"/>
        <v/>
      </c>
      <c r="DT177" s="153" t="str">
        <f t="shared" si="115"/>
        <v/>
      </c>
      <c r="DU177" s="19" t="str">
        <f t="shared" si="116"/>
        <v/>
      </c>
      <c r="DV177" s="153" t="str">
        <f t="shared" si="117"/>
        <v/>
      </c>
      <c r="DW177" s="19" t="str">
        <f t="shared" si="118"/>
        <v/>
      </c>
      <c r="DX177" s="153" t="str">
        <f t="shared" si="119"/>
        <v/>
      </c>
      <c r="DY177" s="19" t="str">
        <f t="shared" si="120"/>
        <v/>
      </c>
      <c r="DZ177" s="153" t="str">
        <f t="shared" si="121"/>
        <v/>
      </c>
      <c r="EA177" s="19" t="str">
        <f t="shared" si="122"/>
        <v/>
      </c>
      <c r="EB177" s="153" t="str">
        <f t="shared" si="123"/>
        <v/>
      </c>
      <c r="EC177" s="19" t="str">
        <f t="shared" si="124"/>
        <v/>
      </c>
      <c r="ED177" s="153" t="str">
        <f t="shared" si="125"/>
        <v/>
      </c>
      <c r="EE177" s="19" t="str">
        <f t="shared" si="126"/>
        <v/>
      </c>
      <c r="EF177" s="153" t="str">
        <f t="shared" si="127"/>
        <v/>
      </c>
      <c r="EG177" s="19" t="str">
        <f t="shared" si="128"/>
        <v/>
      </c>
      <c r="EH177" s="153" t="str">
        <f t="shared" si="129"/>
        <v/>
      </c>
      <c r="EI177" s="19" t="str">
        <f t="shared" si="130"/>
        <v/>
      </c>
      <c r="EJ177" s="153" t="str">
        <f t="shared" si="131"/>
        <v/>
      </c>
      <c r="EK177" s="19" t="str">
        <f t="shared" si="132"/>
        <v/>
      </c>
      <c r="EL177" s="153" t="str">
        <f t="shared" si="133"/>
        <v/>
      </c>
      <c r="EM177" s="19" t="str">
        <f t="shared" si="134"/>
        <v/>
      </c>
      <c r="EN177" s="153" t="str">
        <f t="shared" si="135"/>
        <v/>
      </c>
      <c r="EO177" s="19" t="str">
        <f t="shared" si="136"/>
        <v/>
      </c>
      <c r="EP177" s="153" t="str">
        <f t="shared" si="137"/>
        <v/>
      </c>
      <c r="EQ177" s="19" t="str">
        <f t="shared" si="138"/>
        <v/>
      </c>
      <c r="ER177" s="153" t="str">
        <f t="shared" si="139"/>
        <v/>
      </c>
      <c r="ES177" s="19" t="str">
        <f t="shared" si="140"/>
        <v/>
      </c>
      <c r="ET177" s="153" t="str">
        <f t="shared" si="141"/>
        <v/>
      </c>
    </row>
    <row r="178" spans="1:150" x14ac:dyDescent="0.25">
      <c r="A178" s="31"/>
      <c r="B178" s="91" t="str">
        <f t="shared" si="142"/>
        <v/>
      </c>
      <c r="C178" s="20" t="str">
        <f t="shared" si="102"/>
        <v/>
      </c>
      <c r="D178" s="97" t="str">
        <f t="shared" si="103"/>
        <v/>
      </c>
      <c r="E178" s="62" t="str">
        <f t="shared" si="143"/>
        <v/>
      </c>
      <c r="F178" s="31"/>
      <c r="G178" s="282"/>
      <c r="H178" s="283"/>
      <c r="I178" s="284"/>
      <c r="J178" s="285"/>
      <c r="K178" s="286"/>
      <c r="L178" s="287"/>
      <c r="M178" s="288"/>
      <c r="N178" s="287"/>
      <c r="O178" s="288"/>
      <c r="P178" s="287"/>
      <c r="Q178" s="288"/>
      <c r="R178" s="287"/>
      <c r="S178" s="288"/>
      <c r="T178" s="287"/>
      <c r="U178" s="288"/>
      <c r="V178" s="287"/>
      <c r="W178" s="288"/>
      <c r="X178" s="287"/>
      <c r="Y178" s="288"/>
      <c r="Z178" s="287"/>
      <c r="AA178" s="288"/>
      <c r="AB178" s="287"/>
      <c r="AC178" s="288"/>
      <c r="AD178" s="287"/>
      <c r="AE178" s="288"/>
      <c r="AF178" s="287"/>
      <c r="AG178" s="288"/>
      <c r="AH178" s="287"/>
      <c r="AI178" s="288"/>
      <c r="AJ178" s="287"/>
      <c r="AK178" s="288"/>
      <c r="AL178" s="287"/>
      <c r="AM178" s="288"/>
      <c r="AN178" s="287"/>
      <c r="AO178" s="288"/>
      <c r="AP178" s="287"/>
      <c r="AQ178" s="288"/>
      <c r="AR178" s="287"/>
      <c r="AS178" s="288"/>
      <c r="AT178" s="287"/>
      <c r="AU178" s="288"/>
      <c r="AV178" s="287"/>
      <c r="AW178" s="288"/>
      <c r="AX178" s="287"/>
      <c r="AY178" s="31"/>
      <c r="BA178" s="76" t="str">
        <f t="shared" si="144"/>
        <v/>
      </c>
      <c r="BC178" s="76" t="str">
        <f>IF('Stock List'!$K178="", "", 'Stock List'!$K178)</f>
        <v/>
      </c>
      <c r="BE178" s="106">
        <f>IFERROR(ROUND(((INDEX('Stock List'!$M$11:$M$1010, MATCH(L178, 'Stock List'!$K$11:$K$1010, 0))/INDEX('Stock List'!$L$11:$L$1010, MATCH(L178, 'Stock List'!$K$11:$K$1010, 0)))*K178), 2), 0)</f>
        <v>0</v>
      </c>
      <c r="BF178" s="20"/>
      <c r="BG178" s="20">
        <f>IFERROR(ROUND(((INDEX('Stock List'!$M$11:$M$1010, MATCH(N178, 'Stock List'!$K$11:$K$1010, 0))/INDEX('Stock List'!$L$11:$L$1010, MATCH(N178, 'Stock List'!$K$11:$K$1010, 0)))*M178), 2), 0)</f>
        <v>0</v>
      </c>
      <c r="BH178" s="20"/>
      <c r="BI178" s="20">
        <f>IFERROR(ROUND(((INDEX('Stock List'!$M$11:$M$1010, MATCH(P178, 'Stock List'!$K$11:$K$1010, 0))/INDEX('Stock List'!$L$11:$L$1010, MATCH(P178, 'Stock List'!$K$11:$K$1010, 0)))*O178), 2), 0)</f>
        <v>0</v>
      </c>
      <c r="BJ178" s="20"/>
      <c r="BK178" s="20">
        <f>IFERROR(ROUND(((INDEX('Stock List'!$M$11:$M$1010, MATCH(R178, 'Stock List'!$K$11:$K$1010, 0))/INDEX('Stock List'!$L$11:$L$1010, MATCH(R178, 'Stock List'!$K$11:$K$1010, 0)))*Q178), 2), 0)</f>
        <v>0</v>
      </c>
      <c r="BL178" s="20"/>
      <c r="BM178" s="20">
        <f>IFERROR(ROUND(((INDEX('Stock List'!$M$11:$M$1010, MATCH(T178, 'Stock List'!$K$11:$K$1010, 0))/INDEX('Stock List'!$L$11:$L$1010, MATCH(T178, 'Stock List'!$K$11:$K$1010, 0)))*S178), 2), 0)</f>
        <v>0</v>
      </c>
      <c r="BN178" s="20"/>
      <c r="BO178" s="20">
        <f>IFERROR(ROUND(((INDEX('Stock List'!$M$11:$M$1010, MATCH(V178, 'Stock List'!$K$11:$K$1010, 0))/INDEX('Stock List'!$L$11:$L$1010, MATCH(V178, 'Stock List'!$K$11:$K$1010, 0)))*U178), 2), 0)</f>
        <v>0</v>
      </c>
      <c r="BP178" s="20"/>
      <c r="BQ178" s="20">
        <f>IFERROR(ROUND(((INDEX('Stock List'!$M$11:$M$1010, MATCH(X178, 'Stock List'!$K$11:$K$1010, 0))/INDEX('Stock List'!$L$11:$L$1010, MATCH(X178, 'Stock List'!$K$11:$K$1010, 0)))*W178), 2), 0)</f>
        <v>0</v>
      </c>
      <c r="BR178" s="20"/>
      <c r="BS178" s="20">
        <f>IFERROR(ROUND(((INDEX('Stock List'!$M$11:$M$1010, MATCH(Z178, 'Stock List'!$K$11:$K$1010, 0))/INDEX('Stock List'!$L$11:$L$1010, MATCH(Z178, 'Stock List'!$K$11:$K$1010, 0)))*Y178), 2), 0)</f>
        <v>0</v>
      </c>
      <c r="BT178" s="20"/>
      <c r="BU178" s="20">
        <f>IFERROR(ROUND(((INDEX('Stock List'!$M$11:$M$1010, MATCH(AB178, 'Stock List'!$K$11:$K$1010, 0))/INDEX('Stock List'!$L$11:$L$1010, MATCH(AB178, 'Stock List'!$K$11:$K$1010, 0)))*AA178), 2), 0)</f>
        <v>0</v>
      </c>
      <c r="BV178" s="20"/>
      <c r="BW178" s="20">
        <f>IFERROR(ROUND(((INDEX('Stock List'!$M$11:$M$1010, MATCH(AD178, 'Stock List'!$K$11:$K$1010, 0))/INDEX('Stock List'!$L$11:$L$1010, MATCH(AD178, 'Stock List'!$K$11:$K$1010, 0)))*AC178), 2), 0)</f>
        <v>0</v>
      </c>
      <c r="BX178" s="20"/>
      <c r="BY178" s="20">
        <f>IFERROR(ROUND(((INDEX('Stock List'!$M$11:$M$1010, MATCH(AF178, 'Stock List'!$K$11:$K$1010, 0))/INDEX('Stock List'!$L$11:$L$1010, MATCH(AF178, 'Stock List'!$K$11:$K$1010, 0)))*AE178), 2), 0)</f>
        <v>0</v>
      </c>
      <c r="BZ178" s="20"/>
      <c r="CA178" s="20">
        <f>IFERROR(ROUND(((INDEX('Stock List'!$M$11:$M$1010, MATCH(AH178, 'Stock List'!$K$11:$K$1010, 0))/INDEX('Stock List'!$L$11:$L$1010, MATCH(AH178, 'Stock List'!$K$11:$K$1010, 0)))*AG178), 2), 0)</f>
        <v>0</v>
      </c>
      <c r="CB178" s="20"/>
      <c r="CC178" s="20">
        <f>IFERROR(ROUND(((INDEX('Stock List'!$M$11:$M$1010, MATCH(AJ178, 'Stock List'!$K$11:$K$1010, 0))/INDEX('Stock List'!$L$11:$L$1010, MATCH(AJ178, 'Stock List'!$K$11:$K$1010, 0)))*AI178), 2), 0)</f>
        <v>0</v>
      </c>
      <c r="CD178" s="20"/>
      <c r="CE178" s="20">
        <f>IFERROR(ROUND(((INDEX('Stock List'!$M$11:$M$1010, MATCH(AL178, 'Stock List'!$K$11:$K$1010, 0))/INDEX('Stock List'!$L$11:$L$1010, MATCH(AL178, 'Stock List'!$K$11:$K$1010, 0)))*AK178), 2), 0)</f>
        <v>0</v>
      </c>
      <c r="CF178" s="20"/>
      <c r="CG178" s="20">
        <f>IFERROR(ROUND(((INDEX('Stock List'!$M$11:$M$1010, MATCH(AN178, 'Stock List'!$K$11:$K$1010, 0))/INDEX('Stock List'!$L$11:$L$1010, MATCH(AN178, 'Stock List'!$K$11:$K$1010, 0)))*AM178), 2), 0)</f>
        <v>0</v>
      </c>
      <c r="CH178" s="20"/>
      <c r="CI178" s="20">
        <f>IFERROR(ROUND(((INDEX('Stock List'!$M$11:$M$1010, MATCH(AP178, 'Stock List'!$K$11:$K$1010, 0))/INDEX('Stock List'!$L$11:$L$1010, MATCH(AP178, 'Stock List'!$K$11:$K$1010, 0)))*AO178), 2), 0)</f>
        <v>0</v>
      </c>
      <c r="CJ178" s="20"/>
      <c r="CK178" s="20">
        <f>IFERROR(ROUND(((INDEX('Stock List'!$M$11:$M$1010, MATCH(AR178, 'Stock List'!$K$11:$K$1010, 0))/INDEX('Stock List'!$L$11:$L$1010, MATCH(AR178, 'Stock List'!$K$11:$K$1010, 0)))*AQ178), 2), 0)</f>
        <v>0</v>
      </c>
      <c r="CL178" s="20"/>
      <c r="CM178" s="20">
        <f>IFERROR(ROUND(((INDEX('Stock List'!$M$11:$M$1010, MATCH(AT178, 'Stock List'!$K$11:$K$1010, 0))/INDEX('Stock List'!$L$11:$L$1010, MATCH(AT178, 'Stock List'!$K$11:$K$1010, 0)))*AS178), 2), 0)</f>
        <v>0</v>
      </c>
      <c r="CN178" s="20"/>
      <c r="CO178" s="20">
        <f>IFERROR(ROUND(((INDEX('Stock List'!$M$11:$M$1010, MATCH(AV178, 'Stock List'!$K$11:$K$1010, 0))/INDEX('Stock List'!$L$11:$L$1010, MATCH(AV178, 'Stock List'!$K$11:$K$1010, 0)))*AU178), 2), 0)</f>
        <v>0</v>
      </c>
      <c r="CP178" s="20"/>
      <c r="CQ178" s="20">
        <f>IFERROR(ROUND(((INDEX('Stock List'!$M$11:$M$1010, MATCH(AX178, 'Stock List'!$K$11:$K$1010, 0))/INDEX('Stock List'!$L$11:$L$1010, MATCH(AX178, 'Stock List'!$K$11:$K$1010, 0)))*AW178), 2), 0)</f>
        <v>0</v>
      </c>
      <c r="CR178" s="22"/>
      <c r="CT178" s="106" t="str">
        <f t="shared" si="145"/>
        <v/>
      </c>
      <c r="CU178" s="22" t="str">
        <f t="shared" si="146"/>
        <v/>
      </c>
      <c r="CX178" s="106" t="str">
        <f t="shared" si="147"/>
        <v/>
      </c>
      <c r="CY178" s="20" t="str">
        <f t="shared" si="148"/>
        <v/>
      </c>
      <c r="CZ178" s="22" t="str">
        <f t="shared" si="149"/>
        <v/>
      </c>
      <c r="DB178" s="76" t="str">
        <f>IF($H178="", "", COUNTIF($G$11:$G$1010, "&gt;"&amp;$G178)+1+COUNTIF($G$11:$G178, $G178)-1)</f>
        <v/>
      </c>
      <c r="DC178" s="76" t="str">
        <f>IF($H178="", "", COUNTIF($CZ$11:$CZ$1010, "&gt;"&amp;$CZ178)+1+COUNTIF($CZ$11:$CZ178, $CZ178)-1)</f>
        <v/>
      </c>
      <c r="DE178" s="147" t="str">
        <f t="shared" si="150"/>
        <v/>
      </c>
      <c r="DF178" s="148"/>
      <c r="DG178" s="19" t="str">
        <f t="shared" si="151"/>
        <v/>
      </c>
      <c r="DH178" s="153" t="str">
        <f t="shared" si="152"/>
        <v/>
      </c>
      <c r="DI178" s="19" t="str">
        <f t="shared" si="104"/>
        <v/>
      </c>
      <c r="DJ178" s="153" t="str">
        <f t="shared" si="105"/>
        <v/>
      </c>
      <c r="DK178" s="19" t="str">
        <f t="shared" si="106"/>
        <v/>
      </c>
      <c r="DL178" s="153" t="str">
        <f t="shared" si="107"/>
        <v/>
      </c>
      <c r="DM178" s="19" t="str">
        <f t="shared" si="108"/>
        <v/>
      </c>
      <c r="DN178" s="153" t="str">
        <f t="shared" si="109"/>
        <v/>
      </c>
      <c r="DO178" s="19" t="str">
        <f t="shared" si="110"/>
        <v/>
      </c>
      <c r="DP178" s="153" t="str">
        <f t="shared" si="111"/>
        <v/>
      </c>
      <c r="DQ178" s="19" t="str">
        <f t="shared" si="112"/>
        <v/>
      </c>
      <c r="DR178" s="153" t="str">
        <f t="shared" si="113"/>
        <v/>
      </c>
      <c r="DS178" s="19" t="str">
        <f t="shared" si="114"/>
        <v/>
      </c>
      <c r="DT178" s="153" t="str">
        <f t="shared" si="115"/>
        <v/>
      </c>
      <c r="DU178" s="19" t="str">
        <f t="shared" si="116"/>
        <v/>
      </c>
      <c r="DV178" s="153" t="str">
        <f t="shared" si="117"/>
        <v/>
      </c>
      <c r="DW178" s="19" t="str">
        <f t="shared" si="118"/>
        <v/>
      </c>
      <c r="DX178" s="153" t="str">
        <f t="shared" si="119"/>
        <v/>
      </c>
      <c r="DY178" s="19" t="str">
        <f t="shared" si="120"/>
        <v/>
      </c>
      <c r="DZ178" s="153" t="str">
        <f t="shared" si="121"/>
        <v/>
      </c>
      <c r="EA178" s="19" t="str">
        <f t="shared" si="122"/>
        <v/>
      </c>
      <c r="EB178" s="153" t="str">
        <f t="shared" si="123"/>
        <v/>
      </c>
      <c r="EC178" s="19" t="str">
        <f t="shared" si="124"/>
        <v/>
      </c>
      <c r="ED178" s="153" t="str">
        <f t="shared" si="125"/>
        <v/>
      </c>
      <c r="EE178" s="19" t="str">
        <f t="shared" si="126"/>
        <v/>
      </c>
      <c r="EF178" s="153" t="str">
        <f t="shared" si="127"/>
        <v/>
      </c>
      <c r="EG178" s="19" t="str">
        <f t="shared" si="128"/>
        <v/>
      </c>
      <c r="EH178" s="153" t="str">
        <f t="shared" si="129"/>
        <v/>
      </c>
      <c r="EI178" s="19" t="str">
        <f t="shared" si="130"/>
        <v/>
      </c>
      <c r="EJ178" s="153" t="str">
        <f t="shared" si="131"/>
        <v/>
      </c>
      <c r="EK178" s="19" t="str">
        <f t="shared" si="132"/>
        <v/>
      </c>
      <c r="EL178" s="153" t="str">
        <f t="shared" si="133"/>
        <v/>
      </c>
      <c r="EM178" s="19" t="str">
        <f t="shared" si="134"/>
        <v/>
      </c>
      <c r="EN178" s="153" t="str">
        <f t="shared" si="135"/>
        <v/>
      </c>
      <c r="EO178" s="19" t="str">
        <f t="shared" si="136"/>
        <v/>
      </c>
      <c r="EP178" s="153" t="str">
        <f t="shared" si="137"/>
        <v/>
      </c>
      <c r="EQ178" s="19" t="str">
        <f t="shared" si="138"/>
        <v/>
      </c>
      <c r="ER178" s="153" t="str">
        <f t="shared" si="139"/>
        <v/>
      </c>
      <c r="ES178" s="19" t="str">
        <f t="shared" si="140"/>
        <v/>
      </c>
      <c r="ET178" s="153" t="str">
        <f t="shared" si="141"/>
        <v/>
      </c>
    </row>
    <row r="179" spans="1:150" x14ac:dyDescent="0.25">
      <c r="A179" s="31"/>
      <c r="B179" s="91" t="str">
        <f t="shared" si="142"/>
        <v/>
      </c>
      <c r="C179" s="20" t="str">
        <f t="shared" si="102"/>
        <v/>
      </c>
      <c r="D179" s="97" t="str">
        <f t="shared" si="103"/>
        <v/>
      </c>
      <c r="E179" s="62" t="str">
        <f t="shared" si="143"/>
        <v/>
      </c>
      <c r="F179" s="31"/>
      <c r="G179" s="282"/>
      <c r="H179" s="283"/>
      <c r="I179" s="284"/>
      <c r="J179" s="285"/>
      <c r="K179" s="286"/>
      <c r="L179" s="287"/>
      <c r="M179" s="288"/>
      <c r="N179" s="287"/>
      <c r="O179" s="288"/>
      <c r="P179" s="287"/>
      <c r="Q179" s="288"/>
      <c r="R179" s="287"/>
      <c r="S179" s="288"/>
      <c r="T179" s="287"/>
      <c r="U179" s="288"/>
      <c r="V179" s="287"/>
      <c r="W179" s="288"/>
      <c r="X179" s="287"/>
      <c r="Y179" s="288"/>
      <c r="Z179" s="287"/>
      <c r="AA179" s="288"/>
      <c r="AB179" s="287"/>
      <c r="AC179" s="288"/>
      <c r="AD179" s="287"/>
      <c r="AE179" s="288"/>
      <c r="AF179" s="287"/>
      <c r="AG179" s="288"/>
      <c r="AH179" s="287"/>
      <c r="AI179" s="288"/>
      <c r="AJ179" s="287"/>
      <c r="AK179" s="288"/>
      <c r="AL179" s="287"/>
      <c r="AM179" s="288"/>
      <c r="AN179" s="287"/>
      <c r="AO179" s="288"/>
      <c r="AP179" s="287"/>
      <c r="AQ179" s="288"/>
      <c r="AR179" s="287"/>
      <c r="AS179" s="288"/>
      <c r="AT179" s="287"/>
      <c r="AU179" s="288"/>
      <c r="AV179" s="287"/>
      <c r="AW179" s="288"/>
      <c r="AX179" s="287"/>
      <c r="AY179" s="31"/>
      <c r="BA179" s="76" t="str">
        <f t="shared" si="144"/>
        <v/>
      </c>
      <c r="BC179" s="76" t="str">
        <f>IF('Stock List'!$K179="", "", 'Stock List'!$K179)</f>
        <v/>
      </c>
      <c r="BE179" s="106">
        <f>IFERROR(ROUND(((INDEX('Stock List'!$M$11:$M$1010, MATCH(L179, 'Stock List'!$K$11:$K$1010, 0))/INDEX('Stock List'!$L$11:$L$1010, MATCH(L179, 'Stock List'!$K$11:$K$1010, 0)))*K179), 2), 0)</f>
        <v>0</v>
      </c>
      <c r="BF179" s="20"/>
      <c r="BG179" s="20">
        <f>IFERROR(ROUND(((INDEX('Stock List'!$M$11:$M$1010, MATCH(N179, 'Stock List'!$K$11:$K$1010, 0))/INDEX('Stock List'!$L$11:$L$1010, MATCH(N179, 'Stock List'!$K$11:$K$1010, 0)))*M179), 2), 0)</f>
        <v>0</v>
      </c>
      <c r="BH179" s="20"/>
      <c r="BI179" s="20">
        <f>IFERROR(ROUND(((INDEX('Stock List'!$M$11:$M$1010, MATCH(P179, 'Stock List'!$K$11:$K$1010, 0))/INDEX('Stock List'!$L$11:$L$1010, MATCH(P179, 'Stock List'!$K$11:$K$1010, 0)))*O179), 2), 0)</f>
        <v>0</v>
      </c>
      <c r="BJ179" s="20"/>
      <c r="BK179" s="20">
        <f>IFERROR(ROUND(((INDEX('Stock List'!$M$11:$M$1010, MATCH(R179, 'Stock List'!$K$11:$K$1010, 0))/INDEX('Stock List'!$L$11:$L$1010, MATCH(R179, 'Stock List'!$K$11:$K$1010, 0)))*Q179), 2), 0)</f>
        <v>0</v>
      </c>
      <c r="BL179" s="20"/>
      <c r="BM179" s="20">
        <f>IFERROR(ROUND(((INDEX('Stock List'!$M$11:$M$1010, MATCH(T179, 'Stock List'!$K$11:$K$1010, 0))/INDEX('Stock List'!$L$11:$L$1010, MATCH(T179, 'Stock List'!$K$11:$K$1010, 0)))*S179), 2), 0)</f>
        <v>0</v>
      </c>
      <c r="BN179" s="20"/>
      <c r="BO179" s="20">
        <f>IFERROR(ROUND(((INDEX('Stock List'!$M$11:$M$1010, MATCH(V179, 'Stock List'!$K$11:$K$1010, 0))/INDEX('Stock List'!$L$11:$L$1010, MATCH(V179, 'Stock List'!$K$11:$K$1010, 0)))*U179), 2), 0)</f>
        <v>0</v>
      </c>
      <c r="BP179" s="20"/>
      <c r="BQ179" s="20">
        <f>IFERROR(ROUND(((INDEX('Stock List'!$M$11:$M$1010, MATCH(X179, 'Stock List'!$K$11:$K$1010, 0))/INDEX('Stock List'!$L$11:$L$1010, MATCH(X179, 'Stock List'!$K$11:$K$1010, 0)))*W179), 2), 0)</f>
        <v>0</v>
      </c>
      <c r="BR179" s="20"/>
      <c r="BS179" s="20">
        <f>IFERROR(ROUND(((INDEX('Stock List'!$M$11:$M$1010, MATCH(Z179, 'Stock List'!$K$11:$K$1010, 0))/INDEX('Stock List'!$L$11:$L$1010, MATCH(Z179, 'Stock List'!$K$11:$K$1010, 0)))*Y179), 2), 0)</f>
        <v>0</v>
      </c>
      <c r="BT179" s="20"/>
      <c r="BU179" s="20">
        <f>IFERROR(ROUND(((INDEX('Stock List'!$M$11:$M$1010, MATCH(AB179, 'Stock List'!$K$11:$K$1010, 0))/INDEX('Stock List'!$L$11:$L$1010, MATCH(AB179, 'Stock List'!$K$11:$K$1010, 0)))*AA179), 2), 0)</f>
        <v>0</v>
      </c>
      <c r="BV179" s="20"/>
      <c r="BW179" s="20">
        <f>IFERROR(ROUND(((INDEX('Stock List'!$M$11:$M$1010, MATCH(AD179, 'Stock List'!$K$11:$K$1010, 0))/INDEX('Stock List'!$L$11:$L$1010, MATCH(AD179, 'Stock List'!$K$11:$K$1010, 0)))*AC179), 2), 0)</f>
        <v>0</v>
      </c>
      <c r="BX179" s="20"/>
      <c r="BY179" s="20">
        <f>IFERROR(ROUND(((INDEX('Stock List'!$M$11:$M$1010, MATCH(AF179, 'Stock List'!$K$11:$K$1010, 0))/INDEX('Stock List'!$L$11:$L$1010, MATCH(AF179, 'Stock List'!$K$11:$K$1010, 0)))*AE179), 2), 0)</f>
        <v>0</v>
      </c>
      <c r="BZ179" s="20"/>
      <c r="CA179" s="20">
        <f>IFERROR(ROUND(((INDEX('Stock List'!$M$11:$M$1010, MATCH(AH179, 'Stock List'!$K$11:$K$1010, 0))/INDEX('Stock List'!$L$11:$L$1010, MATCH(AH179, 'Stock List'!$K$11:$K$1010, 0)))*AG179), 2), 0)</f>
        <v>0</v>
      </c>
      <c r="CB179" s="20"/>
      <c r="CC179" s="20">
        <f>IFERROR(ROUND(((INDEX('Stock List'!$M$11:$M$1010, MATCH(AJ179, 'Stock List'!$K$11:$K$1010, 0))/INDEX('Stock List'!$L$11:$L$1010, MATCH(AJ179, 'Stock List'!$K$11:$K$1010, 0)))*AI179), 2), 0)</f>
        <v>0</v>
      </c>
      <c r="CD179" s="20"/>
      <c r="CE179" s="20">
        <f>IFERROR(ROUND(((INDEX('Stock List'!$M$11:$M$1010, MATCH(AL179, 'Stock List'!$K$11:$K$1010, 0))/INDEX('Stock List'!$L$11:$L$1010, MATCH(AL179, 'Stock List'!$K$11:$K$1010, 0)))*AK179), 2), 0)</f>
        <v>0</v>
      </c>
      <c r="CF179" s="20"/>
      <c r="CG179" s="20">
        <f>IFERROR(ROUND(((INDEX('Stock List'!$M$11:$M$1010, MATCH(AN179, 'Stock List'!$K$11:$K$1010, 0))/INDEX('Stock List'!$L$11:$L$1010, MATCH(AN179, 'Stock List'!$K$11:$K$1010, 0)))*AM179), 2), 0)</f>
        <v>0</v>
      </c>
      <c r="CH179" s="20"/>
      <c r="CI179" s="20">
        <f>IFERROR(ROUND(((INDEX('Stock List'!$M$11:$M$1010, MATCH(AP179, 'Stock List'!$K$11:$K$1010, 0))/INDEX('Stock List'!$L$11:$L$1010, MATCH(AP179, 'Stock List'!$K$11:$K$1010, 0)))*AO179), 2), 0)</f>
        <v>0</v>
      </c>
      <c r="CJ179" s="20"/>
      <c r="CK179" s="20">
        <f>IFERROR(ROUND(((INDEX('Stock List'!$M$11:$M$1010, MATCH(AR179, 'Stock List'!$K$11:$K$1010, 0))/INDEX('Stock List'!$L$11:$L$1010, MATCH(AR179, 'Stock List'!$K$11:$K$1010, 0)))*AQ179), 2), 0)</f>
        <v>0</v>
      </c>
      <c r="CL179" s="20"/>
      <c r="CM179" s="20">
        <f>IFERROR(ROUND(((INDEX('Stock List'!$M$11:$M$1010, MATCH(AT179, 'Stock List'!$K$11:$K$1010, 0))/INDEX('Stock List'!$L$11:$L$1010, MATCH(AT179, 'Stock List'!$K$11:$K$1010, 0)))*AS179), 2), 0)</f>
        <v>0</v>
      </c>
      <c r="CN179" s="20"/>
      <c r="CO179" s="20">
        <f>IFERROR(ROUND(((INDEX('Stock List'!$M$11:$M$1010, MATCH(AV179, 'Stock List'!$K$11:$K$1010, 0))/INDEX('Stock List'!$L$11:$L$1010, MATCH(AV179, 'Stock List'!$K$11:$K$1010, 0)))*AU179), 2), 0)</f>
        <v>0</v>
      </c>
      <c r="CP179" s="20"/>
      <c r="CQ179" s="20">
        <f>IFERROR(ROUND(((INDEX('Stock List'!$M$11:$M$1010, MATCH(AX179, 'Stock List'!$K$11:$K$1010, 0))/INDEX('Stock List'!$L$11:$L$1010, MATCH(AX179, 'Stock List'!$K$11:$K$1010, 0)))*AW179), 2), 0)</f>
        <v>0</v>
      </c>
      <c r="CR179" s="22"/>
      <c r="CT179" s="106" t="str">
        <f t="shared" si="145"/>
        <v/>
      </c>
      <c r="CU179" s="22" t="str">
        <f t="shared" si="146"/>
        <v/>
      </c>
      <c r="CX179" s="106" t="str">
        <f t="shared" si="147"/>
        <v/>
      </c>
      <c r="CY179" s="20" t="str">
        <f t="shared" si="148"/>
        <v/>
      </c>
      <c r="CZ179" s="22" t="str">
        <f t="shared" si="149"/>
        <v/>
      </c>
      <c r="DB179" s="76" t="str">
        <f>IF($H179="", "", COUNTIF($G$11:$G$1010, "&gt;"&amp;$G179)+1+COUNTIF($G$11:$G179, $G179)-1)</f>
        <v/>
      </c>
      <c r="DC179" s="76" t="str">
        <f>IF($H179="", "", COUNTIF($CZ$11:$CZ$1010, "&gt;"&amp;$CZ179)+1+COUNTIF($CZ$11:$CZ179, $CZ179)-1)</f>
        <v/>
      </c>
      <c r="DE179" s="147" t="str">
        <f t="shared" si="150"/>
        <v/>
      </c>
      <c r="DF179" s="148"/>
      <c r="DG179" s="19" t="str">
        <f t="shared" si="151"/>
        <v/>
      </c>
      <c r="DH179" s="153" t="str">
        <f t="shared" si="152"/>
        <v/>
      </c>
      <c r="DI179" s="19" t="str">
        <f t="shared" si="104"/>
        <v/>
      </c>
      <c r="DJ179" s="153" t="str">
        <f t="shared" si="105"/>
        <v/>
      </c>
      <c r="DK179" s="19" t="str">
        <f t="shared" si="106"/>
        <v/>
      </c>
      <c r="DL179" s="153" t="str">
        <f t="shared" si="107"/>
        <v/>
      </c>
      <c r="DM179" s="19" t="str">
        <f t="shared" si="108"/>
        <v/>
      </c>
      <c r="DN179" s="153" t="str">
        <f t="shared" si="109"/>
        <v/>
      </c>
      <c r="DO179" s="19" t="str">
        <f t="shared" si="110"/>
        <v/>
      </c>
      <c r="DP179" s="153" t="str">
        <f t="shared" si="111"/>
        <v/>
      </c>
      <c r="DQ179" s="19" t="str">
        <f t="shared" si="112"/>
        <v/>
      </c>
      <c r="DR179" s="153" t="str">
        <f t="shared" si="113"/>
        <v/>
      </c>
      <c r="DS179" s="19" t="str">
        <f t="shared" si="114"/>
        <v/>
      </c>
      <c r="DT179" s="153" t="str">
        <f t="shared" si="115"/>
        <v/>
      </c>
      <c r="DU179" s="19" t="str">
        <f t="shared" si="116"/>
        <v/>
      </c>
      <c r="DV179" s="153" t="str">
        <f t="shared" si="117"/>
        <v/>
      </c>
      <c r="DW179" s="19" t="str">
        <f t="shared" si="118"/>
        <v/>
      </c>
      <c r="DX179" s="153" t="str">
        <f t="shared" si="119"/>
        <v/>
      </c>
      <c r="DY179" s="19" t="str">
        <f t="shared" si="120"/>
        <v/>
      </c>
      <c r="DZ179" s="153" t="str">
        <f t="shared" si="121"/>
        <v/>
      </c>
      <c r="EA179" s="19" t="str">
        <f t="shared" si="122"/>
        <v/>
      </c>
      <c r="EB179" s="153" t="str">
        <f t="shared" si="123"/>
        <v/>
      </c>
      <c r="EC179" s="19" t="str">
        <f t="shared" si="124"/>
        <v/>
      </c>
      <c r="ED179" s="153" t="str">
        <f t="shared" si="125"/>
        <v/>
      </c>
      <c r="EE179" s="19" t="str">
        <f t="shared" si="126"/>
        <v/>
      </c>
      <c r="EF179" s="153" t="str">
        <f t="shared" si="127"/>
        <v/>
      </c>
      <c r="EG179" s="19" t="str">
        <f t="shared" si="128"/>
        <v/>
      </c>
      <c r="EH179" s="153" t="str">
        <f t="shared" si="129"/>
        <v/>
      </c>
      <c r="EI179" s="19" t="str">
        <f t="shared" si="130"/>
        <v/>
      </c>
      <c r="EJ179" s="153" t="str">
        <f t="shared" si="131"/>
        <v/>
      </c>
      <c r="EK179" s="19" t="str">
        <f t="shared" si="132"/>
        <v/>
      </c>
      <c r="EL179" s="153" t="str">
        <f t="shared" si="133"/>
        <v/>
      </c>
      <c r="EM179" s="19" t="str">
        <f t="shared" si="134"/>
        <v/>
      </c>
      <c r="EN179" s="153" t="str">
        <f t="shared" si="135"/>
        <v/>
      </c>
      <c r="EO179" s="19" t="str">
        <f t="shared" si="136"/>
        <v/>
      </c>
      <c r="EP179" s="153" t="str">
        <f t="shared" si="137"/>
        <v/>
      </c>
      <c r="EQ179" s="19" t="str">
        <f t="shared" si="138"/>
        <v/>
      </c>
      <c r="ER179" s="153" t="str">
        <f t="shared" si="139"/>
        <v/>
      </c>
      <c r="ES179" s="19" t="str">
        <f t="shared" si="140"/>
        <v/>
      </c>
      <c r="ET179" s="153" t="str">
        <f t="shared" si="141"/>
        <v/>
      </c>
    </row>
    <row r="180" spans="1:150" x14ac:dyDescent="0.25">
      <c r="A180" s="31"/>
      <c r="B180" s="91" t="str">
        <f t="shared" si="142"/>
        <v/>
      </c>
      <c r="C180" s="20" t="str">
        <f t="shared" si="102"/>
        <v/>
      </c>
      <c r="D180" s="97" t="str">
        <f t="shared" si="103"/>
        <v/>
      </c>
      <c r="E180" s="62" t="str">
        <f t="shared" si="143"/>
        <v/>
      </c>
      <c r="F180" s="31"/>
      <c r="G180" s="282"/>
      <c r="H180" s="283"/>
      <c r="I180" s="284"/>
      <c r="J180" s="285"/>
      <c r="K180" s="286"/>
      <c r="L180" s="287"/>
      <c r="M180" s="288"/>
      <c r="N180" s="287"/>
      <c r="O180" s="288"/>
      <c r="P180" s="287"/>
      <c r="Q180" s="288"/>
      <c r="R180" s="287"/>
      <c r="S180" s="288"/>
      <c r="T180" s="287"/>
      <c r="U180" s="288"/>
      <c r="V180" s="287"/>
      <c r="W180" s="288"/>
      <c r="X180" s="287"/>
      <c r="Y180" s="288"/>
      <c r="Z180" s="287"/>
      <c r="AA180" s="288"/>
      <c r="AB180" s="287"/>
      <c r="AC180" s="288"/>
      <c r="AD180" s="287"/>
      <c r="AE180" s="288"/>
      <c r="AF180" s="287"/>
      <c r="AG180" s="288"/>
      <c r="AH180" s="287"/>
      <c r="AI180" s="288"/>
      <c r="AJ180" s="287"/>
      <c r="AK180" s="288"/>
      <c r="AL180" s="287"/>
      <c r="AM180" s="288"/>
      <c r="AN180" s="287"/>
      <c r="AO180" s="288"/>
      <c r="AP180" s="287"/>
      <c r="AQ180" s="288"/>
      <c r="AR180" s="287"/>
      <c r="AS180" s="288"/>
      <c r="AT180" s="287"/>
      <c r="AU180" s="288"/>
      <c r="AV180" s="287"/>
      <c r="AW180" s="288"/>
      <c r="AX180" s="287"/>
      <c r="AY180" s="31"/>
      <c r="BA180" s="76" t="str">
        <f t="shared" si="144"/>
        <v/>
      </c>
      <c r="BC180" s="76" t="str">
        <f>IF('Stock List'!$K180="", "", 'Stock List'!$K180)</f>
        <v/>
      </c>
      <c r="BE180" s="106">
        <f>IFERROR(ROUND(((INDEX('Stock List'!$M$11:$M$1010, MATCH(L180, 'Stock List'!$K$11:$K$1010, 0))/INDEX('Stock List'!$L$11:$L$1010, MATCH(L180, 'Stock List'!$K$11:$K$1010, 0)))*K180), 2), 0)</f>
        <v>0</v>
      </c>
      <c r="BF180" s="20"/>
      <c r="BG180" s="20">
        <f>IFERROR(ROUND(((INDEX('Stock List'!$M$11:$M$1010, MATCH(N180, 'Stock List'!$K$11:$K$1010, 0))/INDEX('Stock List'!$L$11:$L$1010, MATCH(N180, 'Stock List'!$K$11:$K$1010, 0)))*M180), 2), 0)</f>
        <v>0</v>
      </c>
      <c r="BH180" s="20"/>
      <c r="BI180" s="20">
        <f>IFERROR(ROUND(((INDEX('Stock List'!$M$11:$M$1010, MATCH(P180, 'Stock List'!$K$11:$K$1010, 0))/INDEX('Stock List'!$L$11:$L$1010, MATCH(P180, 'Stock List'!$K$11:$K$1010, 0)))*O180), 2), 0)</f>
        <v>0</v>
      </c>
      <c r="BJ180" s="20"/>
      <c r="BK180" s="20">
        <f>IFERROR(ROUND(((INDEX('Stock List'!$M$11:$M$1010, MATCH(R180, 'Stock List'!$K$11:$K$1010, 0))/INDEX('Stock List'!$L$11:$L$1010, MATCH(R180, 'Stock List'!$K$11:$K$1010, 0)))*Q180), 2), 0)</f>
        <v>0</v>
      </c>
      <c r="BL180" s="20"/>
      <c r="BM180" s="20">
        <f>IFERROR(ROUND(((INDEX('Stock List'!$M$11:$M$1010, MATCH(T180, 'Stock List'!$K$11:$K$1010, 0))/INDEX('Stock List'!$L$11:$L$1010, MATCH(T180, 'Stock List'!$K$11:$K$1010, 0)))*S180), 2), 0)</f>
        <v>0</v>
      </c>
      <c r="BN180" s="20"/>
      <c r="BO180" s="20">
        <f>IFERROR(ROUND(((INDEX('Stock List'!$M$11:$M$1010, MATCH(V180, 'Stock List'!$K$11:$K$1010, 0))/INDEX('Stock List'!$L$11:$L$1010, MATCH(V180, 'Stock List'!$K$11:$K$1010, 0)))*U180), 2), 0)</f>
        <v>0</v>
      </c>
      <c r="BP180" s="20"/>
      <c r="BQ180" s="20">
        <f>IFERROR(ROUND(((INDEX('Stock List'!$M$11:$M$1010, MATCH(X180, 'Stock List'!$K$11:$K$1010, 0))/INDEX('Stock List'!$L$11:$L$1010, MATCH(X180, 'Stock List'!$K$11:$K$1010, 0)))*W180), 2), 0)</f>
        <v>0</v>
      </c>
      <c r="BR180" s="20"/>
      <c r="BS180" s="20">
        <f>IFERROR(ROUND(((INDEX('Stock List'!$M$11:$M$1010, MATCH(Z180, 'Stock List'!$K$11:$K$1010, 0))/INDEX('Stock List'!$L$11:$L$1010, MATCH(Z180, 'Stock List'!$K$11:$K$1010, 0)))*Y180), 2), 0)</f>
        <v>0</v>
      </c>
      <c r="BT180" s="20"/>
      <c r="BU180" s="20">
        <f>IFERROR(ROUND(((INDEX('Stock List'!$M$11:$M$1010, MATCH(AB180, 'Stock List'!$K$11:$K$1010, 0))/INDEX('Stock List'!$L$11:$L$1010, MATCH(AB180, 'Stock List'!$K$11:$K$1010, 0)))*AA180), 2), 0)</f>
        <v>0</v>
      </c>
      <c r="BV180" s="20"/>
      <c r="BW180" s="20">
        <f>IFERROR(ROUND(((INDEX('Stock List'!$M$11:$M$1010, MATCH(AD180, 'Stock List'!$K$11:$K$1010, 0))/INDEX('Stock List'!$L$11:$L$1010, MATCH(AD180, 'Stock List'!$K$11:$K$1010, 0)))*AC180), 2), 0)</f>
        <v>0</v>
      </c>
      <c r="BX180" s="20"/>
      <c r="BY180" s="20">
        <f>IFERROR(ROUND(((INDEX('Stock List'!$M$11:$M$1010, MATCH(AF180, 'Stock List'!$K$11:$K$1010, 0))/INDEX('Stock List'!$L$11:$L$1010, MATCH(AF180, 'Stock List'!$K$11:$K$1010, 0)))*AE180), 2), 0)</f>
        <v>0</v>
      </c>
      <c r="BZ180" s="20"/>
      <c r="CA180" s="20">
        <f>IFERROR(ROUND(((INDEX('Stock List'!$M$11:$M$1010, MATCH(AH180, 'Stock List'!$K$11:$K$1010, 0))/INDEX('Stock List'!$L$11:$L$1010, MATCH(AH180, 'Stock List'!$K$11:$K$1010, 0)))*AG180), 2), 0)</f>
        <v>0</v>
      </c>
      <c r="CB180" s="20"/>
      <c r="CC180" s="20">
        <f>IFERROR(ROUND(((INDEX('Stock List'!$M$11:$M$1010, MATCH(AJ180, 'Stock List'!$K$11:$K$1010, 0))/INDEX('Stock List'!$L$11:$L$1010, MATCH(AJ180, 'Stock List'!$K$11:$K$1010, 0)))*AI180), 2), 0)</f>
        <v>0</v>
      </c>
      <c r="CD180" s="20"/>
      <c r="CE180" s="20">
        <f>IFERROR(ROUND(((INDEX('Stock List'!$M$11:$M$1010, MATCH(AL180, 'Stock List'!$K$11:$K$1010, 0))/INDEX('Stock List'!$L$11:$L$1010, MATCH(AL180, 'Stock List'!$K$11:$K$1010, 0)))*AK180), 2), 0)</f>
        <v>0</v>
      </c>
      <c r="CF180" s="20"/>
      <c r="CG180" s="20">
        <f>IFERROR(ROUND(((INDEX('Stock List'!$M$11:$M$1010, MATCH(AN180, 'Stock List'!$K$11:$K$1010, 0))/INDEX('Stock List'!$L$11:$L$1010, MATCH(AN180, 'Stock List'!$K$11:$K$1010, 0)))*AM180), 2), 0)</f>
        <v>0</v>
      </c>
      <c r="CH180" s="20"/>
      <c r="CI180" s="20">
        <f>IFERROR(ROUND(((INDEX('Stock List'!$M$11:$M$1010, MATCH(AP180, 'Stock List'!$K$11:$K$1010, 0))/INDEX('Stock List'!$L$11:$L$1010, MATCH(AP180, 'Stock List'!$K$11:$K$1010, 0)))*AO180), 2), 0)</f>
        <v>0</v>
      </c>
      <c r="CJ180" s="20"/>
      <c r="CK180" s="20">
        <f>IFERROR(ROUND(((INDEX('Stock List'!$M$11:$M$1010, MATCH(AR180, 'Stock List'!$K$11:$K$1010, 0))/INDEX('Stock List'!$L$11:$L$1010, MATCH(AR180, 'Stock List'!$K$11:$K$1010, 0)))*AQ180), 2), 0)</f>
        <v>0</v>
      </c>
      <c r="CL180" s="20"/>
      <c r="CM180" s="20">
        <f>IFERROR(ROUND(((INDEX('Stock List'!$M$11:$M$1010, MATCH(AT180, 'Stock List'!$K$11:$K$1010, 0))/INDEX('Stock List'!$L$11:$L$1010, MATCH(AT180, 'Stock List'!$K$11:$K$1010, 0)))*AS180), 2), 0)</f>
        <v>0</v>
      </c>
      <c r="CN180" s="20"/>
      <c r="CO180" s="20">
        <f>IFERROR(ROUND(((INDEX('Stock List'!$M$11:$M$1010, MATCH(AV180, 'Stock List'!$K$11:$K$1010, 0))/INDEX('Stock List'!$L$11:$L$1010, MATCH(AV180, 'Stock List'!$K$11:$K$1010, 0)))*AU180), 2), 0)</f>
        <v>0</v>
      </c>
      <c r="CP180" s="20"/>
      <c r="CQ180" s="20">
        <f>IFERROR(ROUND(((INDEX('Stock List'!$M$11:$M$1010, MATCH(AX180, 'Stock List'!$K$11:$K$1010, 0))/INDEX('Stock List'!$L$11:$L$1010, MATCH(AX180, 'Stock List'!$K$11:$K$1010, 0)))*AW180), 2), 0)</f>
        <v>0</v>
      </c>
      <c r="CR180" s="22"/>
      <c r="CT180" s="106" t="str">
        <f t="shared" si="145"/>
        <v/>
      </c>
      <c r="CU180" s="22" t="str">
        <f t="shared" si="146"/>
        <v/>
      </c>
      <c r="CX180" s="106" t="str">
        <f t="shared" si="147"/>
        <v/>
      </c>
      <c r="CY180" s="20" t="str">
        <f t="shared" si="148"/>
        <v/>
      </c>
      <c r="CZ180" s="22" t="str">
        <f t="shared" si="149"/>
        <v/>
      </c>
      <c r="DB180" s="76" t="str">
        <f>IF($H180="", "", COUNTIF($G$11:$G$1010, "&gt;"&amp;$G180)+1+COUNTIF($G$11:$G180, $G180)-1)</f>
        <v/>
      </c>
      <c r="DC180" s="76" t="str">
        <f>IF($H180="", "", COUNTIF($CZ$11:$CZ$1010, "&gt;"&amp;$CZ180)+1+COUNTIF($CZ$11:$CZ180, $CZ180)-1)</f>
        <v/>
      </c>
      <c r="DE180" s="147" t="str">
        <f t="shared" si="150"/>
        <v/>
      </c>
      <c r="DF180" s="148"/>
      <c r="DG180" s="19" t="str">
        <f t="shared" si="151"/>
        <v/>
      </c>
      <c r="DH180" s="153" t="str">
        <f t="shared" si="152"/>
        <v/>
      </c>
      <c r="DI180" s="19" t="str">
        <f t="shared" si="104"/>
        <v/>
      </c>
      <c r="DJ180" s="153" t="str">
        <f t="shared" si="105"/>
        <v/>
      </c>
      <c r="DK180" s="19" t="str">
        <f t="shared" si="106"/>
        <v/>
      </c>
      <c r="DL180" s="153" t="str">
        <f t="shared" si="107"/>
        <v/>
      </c>
      <c r="DM180" s="19" t="str">
        <f t="shared" si="108"/>
        <v/>
      </c>
      <c r="DN180" s="153" t="str">
        <f t="shared" si="109"/>
        <v/>
      </c>
      <c r="DO180" s="19" t="str">
        <f t="shared" si="110"/>
        <v/>
      </c>
      <c r="DP180" s="153" t="str">
        <f t="shared" si="111"/>
        <v/>
      </c>
      <c r="DQ180" s="19" t="str">
        <f t="shared" si="112"/>
        <v/>
      </c>
      <c r="DR180" s="153" t="str">
        <f t="shared" si="113"/>
        <v/>
      </c>
      <c r="DS180" s="19" t="str">
        <f t="shared" si="114"/>
        <v/>
      </c>
      <c r="DT180" s="153" t="str">
        <f t="shared" si="115"/>
        <v/>
      </c>
      <c r="DU180" s="19" t="str">
        <f t="shared" si="116"/>
        <v/>
      </c>
      <c r="DV180" s="153" t="str">
        <f t="shared" si="117"/>
        <v/>
      </c>
      <c r="DW180" s="19" t="str">
        <f t="shared" si="118"/>
        <v/>
      </c>
      <c r="DX180" s="153" t="str">
        <f t="shared" si="119"/>
        <v/>
      </c>
      <c r="DY180" s="19" t="str">
        <f t="shared" si="120"/>
        <v/>
      </c>
      <c r="DZ180" s="153" t="str">
        <f t="shared" si="121"/>
        <v/>
      </c>
      <c r="EA180" s="19" t="str">
        <f t="shared" si="122"/>
        <v/>
      </c>
      <c r="EB180" s="153" t="str">
        <f t="shared" si="123"/>
        <v/>
      </c>
      <c r="EC180" s="19" t="str">
        <f t="shared" si="124"/>
        <v/>
      </c>
      <c r="ED180" s="153" t="str">
        <f t="shared" si="125"/>
        <v/>
      </c>
      <c r="EE180" s="19" t="str">
        <f t="shared" si="126"/>
        <v/>
      </c>
      <c r="EF180" s="153" t="str">
        <f t="shared" si="127"/>
        <v/>
      </c>
      <c r="EG180" s="19" t="str">
        <f t="shared" si="128"/>
        <v/>
      </c>
      <c r="EH180" s="153" t="str">
        <f t="shared" si="129"/>
        <v/>
      </c>
      <c r="EI180" s="19" t="str">
        <f t="shared" si="130"/>
        <v/>
      </c>
      <c r="EJ180" s="153" t="str">
        <f t="shared" si="131"/>
        <v/>
      </c>
      <c r="EK180" s="19" t="str">
        <f t="shared" si="132"/>
        <v/>
      </c>
      <c r="EL180" s="153" t="str">
        <f t="shared" si="133"/>
        <v/>
      </c>
      <c r="EM180" s="19" t="str">
        <f t="shared" si="134"/>
        <v/>
      </c>
      <c r="EN180" s="153" t="str">
        <f t="shared" si="135"/>
        <v/>
      </c>
      <c r="EO180" s="19" t="str">
        <f t="shared" si="136"/>
        <v/>
      </c>
      <c r="EP180" s="153" t="str">
        <f t="shared" si="137"/>
        <v/>
      </c>
      <c r="EQ180" s="19" t="str">
        <f t="shared" si="138"/>
        <v/>
      </c>
      <c r="ER180" s="153" t="str">
        <f t="shared" si="139"/>
        <v/>
      </c>
      <c r="ES180" s="19" t="str">
        <f t="shared" si="140"/>
        <v/>
      </c>
      <c r="ET180" s="153" t="str">
        <f t="shared" si="141"/>
        <v/>
      </c>
    </row>
    <row r="181" spans="1:150" x14ac:dyDescent="0.25">
      <c r="A181" s="31"/>
      <c r="B181" s="91" t="str">
        <f t="shared" si="142"/>
        <v/>
      </c>
      <c r="C181" s="20" t="str">
        <f t="shared" si="102"/>
        <v/>
      </c>
      <c r="D181" s="97" t="str">
        <f t="shared" si="103"/>
        <v/>
      </c>
      <c r="E181" s="62" t="str">
        <f t="shared" si="143"/>
        <v/>
      </c>
      <c r="F181" s="31"/>
      <c r="G181" s="282"/>
      <c r="H181" s="283"/>
      <c r="I181" s="284"/>
      <c r="J181" s="285"/>
      <c r="K181" s="286"/>
      <c r="L181" s="287"/>
      <c r="M181" s="288"/>
      <c r="N181" s="287"/>
      <c r="O181" s="288"/>
      <c r="P181" s="287"/>
      <c r="Q181" s="288"/>
      <c r="R181" s="287"/>
      <c r="S181" s="288"/>
      <c r="T181" s="287"/>
      <c r="U181" s="288"/>
      <c r="V181" s="287"/>
      <c r="W181" s="288"/>
      <c r="X181" s="287"/>
      <c r="Y181" s="288"/>
      <c r="Z181" s="287"/>
      <c r="AA181" s="288"/>
      <c r="AB181" s="287"/>
      <c r="AC181" s="288"/>
      <c r="AD181" s="287"/>
      <c r="AE181" s="288"/>
      <c r="AF181" s="287"/>
      <c r="AG181" s="288"/>
      <c r="AH181" s="287"/>
      <c r="AI181" s="288"/>
      <c r="AJ181" s="287"/>
      <c r="AK181" s="288"/>
      <c r="AL181" s="287"/>
      <c r="AM181" s="288"/>
      <c r="AN181" s="287"/>
      <c r="AO181" s="288"/>
      <c r="AP181" s="287"/>
      <c r="AQ181" s="288"/>
      <c r="AR181" s="287"/>
      <c r="AS181" s="288"/>
      <c r="AT181" s="287"/>
      <c r="AU181" s="288"/>
      <c r="AV181" s="287"/>
      <c r="AW181" s="288"/>
      <c r="AX181" s="287"/>
      <c r="AY181" s="31"/>
      <c r="BA181" s="76" t="str">
        <f t="shared" si="144"/>
        <v/>
      </c>
      <c r="BC181" s="76" t="str">
        <f>IF('Stock List'!$K181="", "", 'Stock List'!$K181)</f>
        <v/>
      </c>
      <c r="BE181" s="106">
        <f>IFERROR(ROUND(((INDEX('Stock List'!$M$11:$M$1010, MATCH(L181, 'Stock List'!$K$11:$K$1010, 0))/INDEX('Stock List'!$L$11:$L$1010, MATCH(L181, 'Stock List'!$K$11:$K$1010, 0)))*K181), 2), 0)</f>
        <v>0</v>
      </c>
      <c r="BF181" s="20"/>
      <c r="BG181" s="20">
        <f>IFERROR(ROUND(((INDEX('Stock List'!$M$11:$M$1010, MATCH(N181, 'Stock List'!$K$11:$K$1010, 0))/INDEX('Stock List'!$L$11:$L$1010, MATCH(N181, 'Stock List'!$K$11:$K$1010, 0)))*M181), 2), 0)</f>
        <v>0</v>
      </c>
      <c r="BH181" s="20"/>
      <c r="BI181" s="20">
        <f>IFERROR(ROUND(((INDEX('Stock List'!$M$11:$M$1010, MATCH(P181, 'Stock List'!$K$11:$K$1010, 0))/INDEX('Stock List'!$L$11:$L$1010, MATCH(P181, 'Stock List'!$K$11:$K$1010, 0)))*O181), 2), 0)</f>
        <v>0</v>
      </c>
      <c r="BJ181" s="20"/>
      <c r="BK181" s="20">
        <f>IFERROR(ROUND(((INDEX('Stock List'!$M$11:$M$1010, MATCH(R181, 'Stock List'!$K$11:$K$1010, 0))/INDEX('Stock List'!$L$11:$L$1010, MATCH(R181, 'Stock List'!$K$11:$K$1010, 0)))*Q181), 2), 0)</f>
        <v>0</v>
      </c>
      <c r="BL181" s="20"/>
      <c r="BM181" s="20">
        <f>IFERROR(ROUND(((INDEX('Stock List'!$M$11:$M$1010, MATCH(T181, 'Stock List'!$K$11:$K$1010, 0))/INDEX('Stock List'!$L$11:$L$1010, MATCH(T181, 'Stock List'!$K$11:$K$1010, 0)))*S181), 2), 0)</f>
        <v>0</v>
      </c>
      <c r="BN181" s="20"/>
      <c r="BO181" s="20">
        <f>IFERROR(ROUND(((INDEX('Stock List'!$M$11:$M$1010, MATCH(V181, 'Stock List'!$K$11:$K$1010, 0))/INDEX('Stock List'!$L$11:$L$1010, MATCH(V181, 'Stock List'!$K$11:$K$1010, 0)))*U181), 2), 0)</f>
        <v>0</v>
      </c>
      <c r="BP181" s="20"/>
      <c r="BQ181" s="20">
        <f>IFERROR(ROUND(((INDEX('Stock List'!$M$11:$M$1010, MATCH(X181, 'Stock List'!$K$11:$K$1010, 0))/INDEX('Stock List'!$L$11:$L$1010, MATCH(X181, 'Stock List'!$K$11:$K$1010, 0)))*W181), 2), 0)</f>
        <v>0</v>
      </c>
      <c r="BR181" s="20"/>
      <c r="BS181" s="20">
        <f>IFERROR(ROUND(((INDEX('Stock List'!$M$11:$M$1010, MATCH(Z181, 'Stock List'!$K$11:$K$1010, 0))/INDEX('Stock List'!$L$11:$L$1010, MATCH(Z181, 'Stock List'!$K$11:$K$1010, 0)))*Y181), 2), 0)</f>
        <v>0</v>
      </c>
      <c r="BT181" s="20"/>
      <c r="BU181" s="20">
        <f>IFERROR(ROUND(((INDEX('Stock List'!$M$11:$M$1010, MATCH(AB181, 'Stock List'!$K$11:$K$1010, 0))/INDEX('Stock List'!$L$11:$L$1010, MATCH(AB181, 'Stock List'!$K$11:$K$1010, 0)))*AA181), 2), 0)</f>
        <v>0</v>
      </c>
      <c r="BV181" s="20"/>
      <c r="BW181" s="20">
        <f>IFERROR(ROUND(((INDEX('Stock List'!$M$11:$M$1010, MATCH(AD181, 'Stock List'!$K$11:$K$1010, 0))/INDEX('Stock List'!$L$11:$L$1010, MATCH(AD181, 'Stock List'!$K$11:$K$1010, 0)))*AC181), 2), 0)</f>
        <v>0</v>
      </c>
      <c r="BX181" s="20"/>
      <c r="BY181" s="20">
        <f>IFERROR(ROUND(((INDEX('Stock List'!$M$11:$M$1010, MATCH(AF181, 'Stock List'!$K$11:$K$1010, 0))/INDEX('Stock List'!$L$11:$L$1010, MATCH(AF181, 'Stock List'!$K$11:$K$1010, 0)))*AE181), 2), 0)</f>
        <v>0</v>
      </c>
      <c r="BZ181" s="20"/>
      <c r="CA181" s="20">
        <f>IFERROR(ROUND(((INDEX('Stock List'!$M$11:$M$1010, MATCH(AH181, 'Stock List'!$K$11:$K$1010, 0))/INDEX('Stock List'!$L$11:$L$1010, MATCH(AH181, 'Stock List'!$K$11:$K$1010, 0)))*AG181), 2), 0)</f>
        <v>0</v>
      </c>
      <c r="CB181" s="20"/>
      <c r="CC181" s="20">
        <f>IFERROR(ROUND(((INDEX('Stock List'!$M$11:$M$1010, MATCH(AJ181, 'Stock List'!$K$11:$K$1010, 0))/INDEX('Stock List'!$L$11:$L$1010, MATCH(AJ181, 'Stock List'!$K$11:$K$1010, 0)))*AI181), 2), 0)</f>
        <v>0</v>
      </c>
      <c r="CD181" s="20"/>
      <c r="CE181" s="20">
        <f>IFERROR(ROUND(((INDEX('Stock List'!$M$11:$M$1010, MATCH(AL181, 'Stock List'!$K$11:$K$1010, 0))/INDEX('Stock List'!$L$11:$L$1010, MATCH(AL181, 'Stock List'!$K$11:$K$1010, 0)))*AK181), 2), 0)</f>
        <v>0</v>
      </c>
      <c r="CF181" s="20"/>
      <c r="CG181" s="20">
        <f>IFERROR(ROUND(((INDEX('Stock List'!$M$11:$M$1010, MATCH(AN181, 'Stock List'!$K$11:$K$1010, 0))/INDEX('Stock List'!$L$11:$L$1010, MATCH(AN181, 'Stock List'!$K$11:$K$1010, 0)))*AM181), 2), 0)</f>
        <v>0</v>
      </c>
      <c r="CH181" s="20"/>
      <c r="CI181" s="20">
        <f>IFERROR(ROUND(((INDEX('Stock List'!$M$11:$M$1010, MATCH(AP181, 'Stock List'!$K$11:$K$1010, 0))/INDEX('Stock List'!$L$11:$L$1010, MATCH(AP181, 'Stock List'!$K$11:$K$1010, 0)))*AO181), 2), 0)</f>
        <v>0</v>
      </c>
      <c r="CJ181" s="20"/>
      <c r="CK181" s="20">
        <f>IFERROR(ROUND(((INDEX('Stock List'!$M$11:$M$1010, MATCH(AR181, 'Stock List'!$K$11:$K$1010, 0))/INDEX('Stock List'!$L$11:$L$1010, MATCH(AR181, 'Stock List'!$K$11:$K$1010, 0)))*AQ181), 2), 0)</f>
        <v>0</v>
      </c>
      <c r="CL181" s="20"/>
      <c r="CM181" s="20">
        <f>IFERROR(ROUND(((INDEX('Stock List'!$M$11:$M$1010, MATCH(AT181, 'Stock List'!$K$11:$K$1010, 0))/INDEX('Stock List'!$L$11:$L$1010, MATCH(AT181, 'Stock List'!$K$11:$K$1010, 0)))*AS181), 2), 0)</f>
        <v>0</v>
      </c>
      <c r="CN181" s="20"/>
      <c r="CO181" s="20">
        <f>IFERROR(ROUND(((INDEX('Stock List'!$M$11:$M$1010, MATCH(AV181, 'Stock List'!$K$11:$K$1010, 0))/INDEX('Stock List'!$L$11:$L$1010, MATCH(AV181, 'Stock List'!$K$11:$K$1010, 0)))*AU181), 2), 0)</f>
        <v>0</v>
      </c>
      <c r="CP181" s="20"/>
      <c r="CQ181" s="20">
        <f>IFERROR(ROUND(((INDEX('Stock List'!$M$11:$M$1010, MATCH(AX181, 'Stock List'!$K$11:$K$1010, 0))/INDEX('Stock List'!$L$11:$L$1010, MATCH(AX181, 'Stock List'!$K$11:$K$1010, 0)))*AW181), 2), 0)</f>
        <v>0</v>
      </c>
      <c r="CR181" s="22"/>
      <c r="CT181" s="106" t="str">
        <f t="shared" si="145"/>
        <v/>
      </c>
      <c r="CU181" s="22" t="str">
        <f t="shared" si="146"/>
        <v/>
      </c>
      <c r="CX181" s="106" t="str">
        <f t="shared" si="147"/>
        <v/>
      </c>
      <c r="CY181" s="20" t="str">
        <f t="shared" si="148"/>
        <v/>
      </c>
      <c r="CZ181" s="22" t="str">
        <f t="shared" si="149"/>
        <v/>
      </c>
      <c r="DB181" s="76" t="str">
        <f>IF($H181="", "", COUNTIF($G$11:$G$1010, "&gt;"&amp;$G181)+1+COUNTIF($G$11:$G181, $G181)-1)</f>
        <v/>
      </c>
      <c r="DC181" s="76" t="str">
        <f>IF($H181="", "", COUNTIF($CZ$11:$CZ$1010, "&gt;"&amp;$CZ181)+1+COUNTIF($CZ$11:$CZ181, $CZ181)-1)</f>
        <v/>
      </c>
      <c r="DE181" s="147" t="str">
        <f t="shared" si="150"/>
        <v/>
      </c>
      <c r="DF181" s="148"/>
      <c r="DG181" s="19" t="str">
        <f t="shared" si="151"/>
        <v/>
      </c>
      <c r="DH181" s="153" t="str">
        <f t="shared" si="152"/>
        <v/>
      </c>
      <c r="DI181" s="19" t="str">
        <f t="shared" si="104"/>
        <v/>
      </c>
      <c r="DJ181" s="153" t="str">
        <f t="shared" si="105"/>
        <v/>
      </c>
      <c r="DK181" s="19" t="str">
        <f t="shared" si="106"/>
        <v/>
      </c>
      <c r="DL181" s="153" t="str">
        <f t="shared" si="107"/>
        <v/>
      </c>
      <c r="DM181" s="19" t="str">
        <f t="shared" si="108"/>
        <v/>
      </c>
      <c r="DN181" s="153" t="str">
        <f t="shared" si="109"/>
        <v/>
      </c>
      <c r="DO181" s="19" t="str">
        <f t="shared" si="110"/>
        <v/>
      </c>
      <c r="DP181" s="153" t="str">
        <f t="shared" si="111"/>
        <v/>
      </c>
      <c r="DQ181" s="19" t="str">
        <f t="shared" si="112"/>
        <v/>
      </c>
      <c r="DR181" s="153" t="str">
        <f t="shared" si="113"/>
        <v/>
      </c>
      <c r="DS181" s="19" t="str">
        <f t="shared" si="114"/>
        <v/>
      </c>
      <c r="DT181" s="153" t="str">
        <f t="shared" si="115"/>
        <v/>
      </c>
      <c r="DU181" s="19" t="str">
        <f t="shared" si="116"/>
        <v/>
      </c>
      <c r="DV181" s="153" t="str">
        <f t="shared" si="117"/>
        <v/>
      </c>
      <c r="DW181" s="19" t="str">
        <f t="shared" si="118"/>
        <v/>
      </c>
      <c r="DX181" s="153" t="str">
        <f t="shared" si="119"/>
        <v/>
      </c>
      <c r="DY181" s="19" t="str">
        <f t="shared" si="120"/>
        <v/>
      </c>
      <c r="DZ181" s="153" t="str">
        <f t="shared" si="121"/>
        <v/>
      </c>
      <c r="EA181" s="19" t="str">
        <f t="shared" si="122"/>
        <v/>
      </c>
      <c r="EB181" s="153" t="str">
        <f t="shared" si="123"/>
        <v/>
      </c>
      <c r="EC181" s="19" t="str">
        <f t="shared" si="124"/>
        <v/>
      </c>
      <c r="ED181" s="153" t="str">
        <f t="shared" si="125"/>
        <v/>
      </c>
      <c r="EE181" s="19" t="str">
        <f t="shared" si="126"/>
        <v/>
      </c>
      <c r="EF181" s="153" t="str">
        <f t="shared" si="127"/>
        <v/>
      </c>
      <c r="EG181" s="19" t="str">
        <f t="shared" si="128"/>
        <v/>
      </c>
      <c r="EH181" s="153" t="str">
        <f t="shared" si="129"/>
        <v/>
      </c>
      <c r="EI181" s="19" t="str">
        <f t="shared" si="130"/>
        <v/>
      </c>
      <c r="EJ181" s="153" t="str">
        <f t="shared" si="131"/>
        <v/>
      </c>
      <c r="EK181" s="19" t="str">
        <f t="shared" si="132"/>
        <v/>
      </c>
      <c r="EL181" s="153" t="str">
        <f t="shared" si="133"/>
        <v/>
      </c>
      <c r="EM181" s="19" t="str">
        <f t="shared" si="134"/>
        <v/>
      </c>
      <c r="EN181" s="153" t="str">
        <f t="shared" si="135"/>
        <v/>
      </c>
      <c r="EO181" s="19" t="str">
        <f t="shared" si="136"/>
        <v/>
      </c>
      <c r="EP181" s="153" t="str">
        <f t="shared" si="137"/>
        <v/>
      </c>
      <c r="EQ181" s="19" t="str">
        <f t="shared" si="138"/>
        <v/>
      </c>
      <c r="ER181" s="153" t="str">
        <f t="shared" si="139"/>
        <v/>
      </c>
      <c r="ES181" s="19" t="str">
        <f t="shared" si="140"/>
        <v/>
      </c>
      <c r="ET181" s="153" t="str">
        <f t="shared" si="141"/>
        <v/>
      </c>
    </row>
    <row r="182" spans="1:150" x14ac:dyDescent="0.25">
      <c r="A182" s="31"/>
      <c r="B182" s="91" t="str">
        <f t="shared" si="142"/>
        <v/>
      </c>
      <c r="C182" s="20" t="str">
        <f t="shared" si="102"/>
        <v/>
      </c>
      <c r="D182" s="97" t="str">
        <f t="shared" si="103"/>
        <v/>
      </c>
      <c r="E182" s="62" t="str">
        <f t="shared" si="143"/>
        <v/>
      </c>
      <c r="F182" s="31"/>
      <c r="G182" s="282"/>
      <c r="H182" s="283"/>
      <c r="I182" s="284"/>
      <c r="J182" s="285"/>
      <c r="K182" s="286"/>
      <c r="L182" s="287"/>
      <c r="M182" s="288"/>
      <c r="N182" s="287"/>
      <c r="O182" s="288"/>
      <c r="P182" s="287"/>
      <c r="Q182" s="288"/>
      <c r="R182" s="287"/>
      <c r="S182" s="288"/>
      <c r="T182" s="287"/>
      <c r="U182" s="288"/>
      <c r="V182" s="287"/>
      <c r="W182" s="288"/>
      <c r="X182" s="287"/>
      <c r="Y182" s="288"/>
      <c r="Z182" s="287"/>
      <c r="AA182" s="288"/>
      <c r="AB182" s="287"/>
      <c r="AC182" s="288"/>
      <c r="AD182" s="287"/>
      <c r="AE182" s="288"/>
      <c r="AF182" s="287"/>
      <c r="AG182" s="288"/>
      <c r="AH182" s="287"/>
      <c r="AI182" s="288"/>
      <c r="AJ182" s="287"/>
      <c r="AK182" s="288"/>
      <c r="AL182" s="287"/>
      <c r="AM182" s="288"/>
      <c r="AN182" s="287"/>
      <c r="AO182" s="288"/>
      <c r="AP182" s="287"/>
      <c r="AQ182" s="288"/>
      <c r="AR182" s="287"/>
      <c r="AS182" s="288"/>
      <c r="AT182" s="287"/>
      <c r="AU182" s="288"/>
      <c r="AV182" s="287"/>
      <c r="AW182" s="288"/>
      <c r="AX182" s="287"/>
      <c r="AY182" s="31"/>
      <c r="BA182" s="76" t="str">
        <f t="shared" si="144"/>
        <v/>
      </c>
      <c r="BC182" s="76" t="str">
        <f>IF('Stock List'!$K182="", "", 'Stock List'!$K182)</f>
        <v/>
      </c>
      <c r="BE182" s="106">
        <f>IFERROR(ROUND(((INDEX('Stock List'!$M$11:$M$1010, MATCH(L182, 'Stock List'!$K$11:$K$1010, 0))/INDEX('Stock List'!$L$11:$L$1010, MATCH(L182, 'Stock List'!$K$11:$K$1010, 0)))*K182), 2), 0)</f>
        <v>0</v>
      </c>
      <c r="BF182" s="20"/>
      <c r="BG182" s="20">
        <f>IFERROR(ROUND(((INDEX('Stock List'!$M$11:$M$1010, MATCH(N182, 'Stock List'!$K$11:$K$1010, 0))/INDEX('Stock List'!$L$11:$L$1010, MATCH(N182, 'Stock List'!$K$11:$K$1010, 0)))*M182), 2), 0)</f>
        <v>0</v>
      </c>
      <c r="BH182" s="20"/>
      <c r="BI182" s="20">
        <f>IFERROR(ROUND(((INDEX('Stock List'!$M$11:$M$1010, MATCH(P182, 'Stock List'!$K$11:$K$1010, 0))/INDEX('Stock List'!$L$11:$L$1010, MATCH(P182, 'Stock List'!$K$11:$K$1010, 0)))*O182), 2), 0)</f>
        <v>0</v>
      </c>
      <c r="BJ182" s="20"/>
      <c r="BK182" s="20">
        <f>IFERROR(ROUND(((INDEX('Stock List'!$M$11:$M$1010, MATCH(R182, 'Stock List'!$K$11:$K$1010, 0))/INDEX('Stock List'!$L$11:$L$1010, MATCH(R182, 'Stock List'!$K$11:$K$1010, 0)))*Q182), 2), 0)</f>
        <v>0</v>
      </c>
      <c r="BL182" s="20"/>
      <c r="BM182" s="20">
        <f>IFERROR(ROUND(((INDEX('Stock List'!$M$11:$M$1010, MATCH(T182, 'Stock List'!$K$11:$K$1010, 0))/INDEX('Stock List'!$L$11:$L$1010, MATCH(T182, 'Stock List'!$K$11:$K$1010, 0)))*S182), 2), 0)</f>
        <v>0</v>
      </c>
      <c r="BN182" s="20"/>
      <c r="BO182" s="20">
        <f>IFERROR(ROUND(((INDEX('Stock List'!$M$11:$M$1010, MATCH(V182, 'Stock List'!$K$11:$K$1010, 0))/INDEX('Stock List'!$L$11:$L$1010, MATCH(V182, 'Stock List'!$K$11:$K$1010, 0)))*U182), 2), 0)</f>
        <v>0</v>
      </c>
      <c r="BP182" s="20"/>
      <c r="BQ182" s="20">
        <f>IFERROR(ROUND(((INDEX('Stock List'!$M$11:$M$1010, MATCH(X182, 'Stock List'!$K$11:$K$1010, 0))/INDEX('Stock List'!$L$11:$L$1010, MATCH(X182, 'Stock List'!$K$11:$K$1010, 0)))*W182), 2), 0)</f>
        <v>0</v>
      </c>
      <c r="BR182" s="20"/>
      <c r="BS182" s="20">
        <f>IFERROR(ROUND(((INDEX('Stock List'!$M$11:$M$1010, MATCH(Z182, 'Stock List'!$K$11:$K$1010, 0))/INDEX('Stock List'!$L$11:$L$1010, MATCH(Z182, 'Stock List'!$K$11:$K$1010, 0)))*Y182), 2), 0)</f>
        <v>0</v>
      </c>
      <c r="BT182" s="20"/>
      <c r="BU182" s="20">
        <f>IFERROR(ROUND(((INDEX('Stock List'!$M$11:$M$1010, MATCH(AB182, 'Stock List'!$K$11:$K$1010, 0))/INDEX('Stock List'!$L$11:$L$1010, MATCH(AB182, 'Stock List'!$K$11:$K$1010, 0)))*AA182), 2), 0)</f>
        <v>0</v>
      </c>
      <c r="BV182" s="20"/>
      <c r="BW182" s="20">
        <f>IFERROR(ROUND(((INDEX('Stock List'!$M$11:$M$1010, MATCH(AD182, 'Stock List'!$K$11:$K$1010, 0))/INDEX('Stock List'!$L$11:$L$1010, MATCH(AD182, 'Stock List'!$K$11:$K$1010, 0)))*AC182), 2), 0)</f>
        <v>0</v>
      </c>
      <c r="BX182" s="20"/>
      <c r="BY182" s="20">
        <f>IFERROR(ROUND(((INDEX('Stock List'!$M$11:$M$1010, MATCH(AF182, 'Stock List'!$K$11:$K$1010, 0))/INDEX('Stock List'!$L$11:$L$1010, MATCH(AF182, 'Stock List'!$K$11:$K$1010, 0)))*AE182), 2), 0)</f>
        <v>0</v>
      </c>
      <c r="BZ182" s="20"/>
      <c r="CA182" s="20">
        <f>IFERROR(ROUND(((INDEX('Stock List'!$M$11:$M$1010, MATCH(AH182, 'Stock List'!$K$11:$K$1010, 0))/INDEX('Stock List'!$L$11:$L$1010, MATCH(AH182, 'Stock List'!$K$11:$K$1010, 0)))*AG182), 2), 0)</f>
        <v>0</v>
      </c>
      <c r="CB182" s="20"/>
      <c r="CC182" s="20">
        <f>IFERROR(ROUND(((INDEX('Stock List'!$M$11:$M$1010, MATCH(AJ182, 'Stock List'!$K$11:$K$1010, 0))/INDEX('Stock List'!$L$11:$L$1010, MATCH(AJ182, 'Stock List'!$K$11:$K$1010, 0)))*AI182), 2), 0)</f>
        <v>0</v>
      </c>
      <c r="CD182" s="20"/>
      <c r="CE182" s="20">
        <f>IFERROR(ROUND(((INDEX('Stock List'!$M$11:$M$1010, MATCH(AL182, 'Stock List'!$K$11:$K$1010, 0))/INDEX('Stock List'!$L$11:$L$1010, MATCH(AL182, 'Stock List'!$K$11:$K$1010, 0)))*AK182), 2), 0)</f>
        <v>0</v>
      </c>
      <c r="CF182" s="20"/>
      <c r="CG182" s="20">
        <f>IFERROR(ROUND(((INDEX('Stock List'!$M$11:$M$1010, MATCH(AN182, 'Stock List'!$K$11:$K$1010, 0))/INDEX('Stock List'!$L$11:$L$1010, MATCH(AN182, 'Stock List'!$K$11:$K$1010, 0)))*AM182), 2), 0)</f>
        <v>0</v>
      </c>
      <c r="CH182" s="20"/>
      <c r="CI182" s="20">
        <f>IFERROR(ROUND(((INDEX('Stock List'!$M$11:$M$1010, MATCH(AP182, 'Stock List'!$K$11:$K$1010, 0))/INDEX('Stock List'!$L$11:$L$1010, MATCH(AP182, 'Stock List'!$K$11:$K$1010, 0)))*AO182), 2), 0)</f>
        <v>0</v>
      </c>
      <c r="CJ182" s="20"/>
      <c r="CK182" s="20">
        <f>IFERROR(ROUND(((INDEX('Stock List'!$M$11:$M$1010, MATCH(AR182, 'Stock List'!$K$11:$K$1010, 0))/INDEX('Stock List'!$L$11:$L$1010, MATCH(AR182, 'Stock List'!$K$11:$K$1010, 0)))*AQ182), 2), 0)</f>
        <v>0</v>
      </c>
      <c r="CL182" s="20"/>
      <c r="CM182" s="20">
        <f>IFERROR(ROUND(((INDEX('Stock List'!$M$11:$M$1010, MATCH(AT182, 'Stock List'!$K$11:$K$1010, 0))/INDEX('Stock List'!$L$11:$L$1010, MATCH(AT182, 'Stock List'!$K$11:$K$1010, 0)))*AS182), 2), 0)</f>
        <v>0</v>
      </c>
      <c r="CN182" s="20"/>
      <c r="CO182" s="20">
        <f>IFERROR(ROUND(((INDEX('Stock List'!$M$11:$M$1010, MATCH(AV182, 'Stock List'!$K$11:$K$1010, 0))/INDEX('Stock List'!$L$11:$L$1010, MATCH(AV182, 'Stock List'!$K$11:$K$1010, 0)))*AU182), 2), 0)</f>
        <v>0</v>
      </c>
      <c r="CP182" s="20"/>
      <c r="CQ182" s="20">
        <f>IFERROR(ROUND(((INDEX('Stock List'!$M$11:$M$1010, MATCH(AX182, 'Stock List'!$K$11:$K$1010, 0))/INDEX('Stock List'!$L$11:$L$1010, MATCH(AX182, 'Stock List'!$K$11:$K$1010, 0)))*AW182), 2), 0)</f>
        <v>0</v>
      </c>
      <c r="CR182" s="22"/>
      <c r="CT182" s="106" t="str">
        <f t="shared" si="145"/>
        <v/>
      </c>
      <c r="CU182" s="22" t="str">
        <f t="shared" si="146"/>
        <v/>
      </c>
      <c r="CX182" s="106" t="str">
        <f t="shared" si="147"/>
        <v/>
      </c>
      <c r="CY182" s="20" t="str">
        <f t="shared" si="148"/>
        <v/>
      </c>
      <c r="CZ182" s="22" t="str">
        <f t="shared" si="149"/>
        <v/>
      </c>
      <c r="DB182" s="76" t="str">
        <f>IF($H182="", "", COUNTIF($G$11:$G$1010, "&gt;"&amp;$G182)+1+COUNTIF($G$11:$G182, $G182)-1)</f>
        <v/>
      </c>
      <c r="DC182" s="76" t="str">
        <f>IF($H182="", "", COUNTIF($CZ$11:$CZ$1010, "&gt;"&amp;$CZ182)+1+COUNTIF($CZ$11:$CZ182, $CZ182)-1)</f>
        <v/>
      </c>
      <c r="DE182" s="147" t="str">
        <f t="shared" si="150"/>
        <v/>
      </c>
      <c r="DF182" s="148"/>
      <c r="DG182" s="19" t="str">
        <f t="shared" si="151"/>
        <v/>
      </c>
      <c r="DH182" s="153" t="str">
        <f t="shared" si="152"/>
        <v/>
      </c>
      <c r="DI182" s="19" t="str">
        <f t="shared" si="104"/>
        <v/>
      </c>
      <c r="DJ182" s="153" t="str">
        <f t="shared" si="105"/>
        <v/>
      </c>
      <c r="DK182" s="19" t="str">
        <f t="shared" si="106"/>
        <v/>
      </c>
      <c r="DL182" s="153" t="str">
        <f t="shared" si="107"/>
        <v/>
      </c>
      <c r="DM182" s="19" t="str">
        <f t="shared" si="108"/>
        <v/>
      </c>
      <c r="DN182" s="153" t="str">
        <f t="shared" si="109"/>
        <v/>
      </c>
      <c r="DO182" s="19" t="str">
        <f t="shared" si="110"/>
        <v/>
      </c>
      <c r="DP182" s="153" t="str">
        <f t="shared" si="111"/>
        <v/>
      </c>
      <c r="DQ182" s="19" t="str">
        <f t="shared" si="112"/>
        <v/>
      </c>
      <c r="DR182" s="153" t="str">
        <f t="shared" si="113"/>
        <v/>
      </c>
      <c r="DS182" s="19" t="str">
        <f t="shared" si="114"/>
        <v/>
      </c>
      <c r="DT182" s="153" t="str">
        <f t="shared" si="115"/>
        <v/>
      </c>
      <c r="DU182" s="19" t="str">
        <f t="shared" si="116"/>
        <v/>
      </c>
      <c r="DV182" s="153" t="str">
        <f t="shared" si="117"/>
        <v/>
      </c>
      <c r="DW182" s="19" t="str">
        <f t="shared" si="118"/>
        <v/>
      </c>
      <c r="DX182" s="153" t="str">
        <f t="shared" si="119"/>
        <v/>
      </c>
      <c r="DY182" s="19" t="str">
        <f t="shared" si="120"/>
        <v/>
      </c>
      <c r="DZ182" s="153" t="str">
        <f t="shared" si="121"/>
        <v/>
      </c>
      <c r="EA182" s="19" t="str">
        <f t="shared" si="122"/>
        <v/>
      </c>
      <c r="EB182" s="153" t="str">
        <f t="shared" si="123"/>
        <v/>
      </c>
      <c r="EC182" s="19" t="str">
        <f t="shared" si="124"/>
        <v/>
      </c>
      <c r="ED182" s="153" t="str">
        <f t="shared" si="125"/>
        <v/>
      </c>
      <c r="EE182" s="19" t="str">
        <f t="shared" si="126"/>
        <v/>
      </c>
      <c r="EF182" s="153" t="str">
        <f t="shared" si="127"/>
        <v/>
      </c>
      <c r="EG182" s="19" t="str">
        <f t="shared" si="128"/>
        <v/>
      </c>
      <c r="EH182" s="153" t="str">
        <f t="shared" si="129"/>
        <v/>
      </c>
      <c r="EI182" s="19" t="str">
        <f t="shared" si="130"/>
        <v/>
      </c>
      <c r="EJ182" s="153" t="str">
        <f t="shared" si="131"/>
        <v/>
      </c>
      <c r="EK182" s="19" t="str">
        <f t="shared" si="132"/>
        <v/>
      </c>
      <c r="EL182" s="153" t="str">
        <f t="shared" si="133"/>
        <v/>
      </c>
      <c r="EM182" s="19" t="str">
        <f t="shared" si="134"/>
        <v/>
      </c>
      <c r="EN182" s="153" t="str">
        <f t="shared" si="135"/>
        <v/>
      </c>
      <c r="EO182" s="19" t="str">
        <f t="shared" si="136"/>
        <v/>
      </c>
      <c r="EP182" s="153" t="str">
        <f t="shared" si="137"/>
        <v/>
      </c>
      <c r="EQ182" s="19" t="str">
        <f t="shared" si="138"/>
        <v/>
      </c>
      <c r="ER182" s="153" t="str">
        <f t="shared" si="139"/>
        <v/>
      </c>
      <c r="ES182" s="19" t="str">
        <f t="shared" si="140"/>
        <v/>
      </c>
      <c r="ET182" s="153" t="str">
        <f t="shared" si="141"/>
        <v/>
      </c>
    </row>
    <row r="183" spans="1:150" x14ac:dyDescent="0.25">
      <c r="A183" s="31"/>
      <c r="B183" s="91" t="str">
        <f t="shared" si="142"/>
        <v/>
      </c>
      <c r="C183" s="20" t="str">
        <f t="shared" si="102"/>
        <v/>
      </c>
      <c r="D183" s="97" t="str">
        <f t="shared" si="103"/>
        <v/>
      </c>
      <c r="E183" s="62" t="str">
        <f t="shared" si="143"/>
        <v/>
      </c>
      <c r="F183" s="31"/>
      <c r="G183" s="282"/>
      <c r="H183" s="283"/>
      <c r="I183" s="284"/>
      <c r="J183" s="285"/>
      <c r="K183" s="286"/>
      <c r="L183" s="287"/>
      <c r="M183" s="288"/>
      <c r="N183" s="287"/>
      <c r="O183" s="288"/>
      <c r="P183" s="287"/>
      <c r="Q183" s="288"/>
      <c r="R183" s="287"/>
      <c r="S183" s="288"/>
      <c r="T183" s="287"/>
      <c r="U183" s="288"/>
      <c r="V183" s="287"/>
      <c r="W183" s="288"/>
      <c r="X183" s="287"/>
      <c r="Y183" s="288"/>
      <c r="Z183" s="287"/>
      <c r="AA183" s="288"/>
      <c r="AB183" s="287"/>
      <c r="AC183" s="288"/>
      <c r="AD183" s="287"/>
      <c r="AE183" s="288"/>
      <c r="AF183" s="287"/>
      <c r="AG183" s="288"/>
      <c r="AH183" s="287"/>
      <c r="AI183" s="288"/>
      <c r="AJ183" s="287"/>
      <c r="AK183" s="288"/>
      <c r="AL183" s="287"/>
      <c r="AM183" s="288"/>
      <c r="AN183" s="287"/>
      <c r="AO183" s="288"/>
      <c r="AP183" s="287"/>
      <c r="AQ183" s="288"/>
      <c r="AR183" s="287"/>
      <c r="AS183" s="288"/>
      <c r="AT183" s="287"/>
      <c r="AU183" s="288"/>
      <c r="AV183" s="287"/>
      <c r="AW183" s="288"/>
      <c r="AX183" s="287"/>
      <c r="AY183" s="31"/>
      <c r="BA183" s="76" t="str">
        <f t="shared" si="144"/>
        <v/>
      </c>
      <c r="BC183" s="76" t="str">
        <f>IF('Stock List'!$K183="", "", 'Stock List'!$K183)</f>
        <v/>
      </c>
      <c r="BE183" s="106">
        <f>IFERROR(ROUND(((INDEX('Stock List'!$M$11:$M$1010, MATCH(L183, 'Stock List'!$K$11:$K$1010, 0))/INDEX('Stock List'!$L$11:$L$1010, MATCH(L183, 'Stock List'!$K$11:$K$1010, 0)))*K183), 2), 0)</f>
        <v>0</v>
      </c>
      <c r="BF183" s="20"/>
      <c r="BG183" s="20">
        <f>IFERROR(ROUND(((INDEX('Stock List'!$M$11:$M$1010, MATCH(N183, 'Stock List'!$K$11:$K$1010, 0))/INDEX('Stock List'!$L$11:$L$1010, MATCH(N183, 'Stock List'!$K$11:$K$1010, 0)))*M183), 2), 0)</f>
        <v>0</v>
      </c>
      <c r="BH183" s="20"/>
      <c r="BI183" s="20">
        <f>IFERROR(ROUND(((INDEX('Stock List'!$M$11:$M$1010, MATCH(P183, 'Stock List'!$K$11:$K$1010, 0))/INDEX('Stock List'!$L$11:$L$1010, MATCH(P183, 'Stock List'!$K$11:$K$1010, 0)))*O183), 2), 0)</f>
        <v>0</v>
      </c>
      <c r="BJ183" s="20"/>
      <c r="BK183" s="20">
        <f>IFERROR(ROUND(((INDEX('Stock List'!$M$11:$M$1010, MATCH(R183, 'Stock List'!$K$11:$K$1010, 0))/INDEX('Stock List'!$L$11:$L$1010, MATCH(R183, 'Stock List'!$K$11:$K$1010, 0)))*Q183), 2), 0)</f>
        <v>0</v>
      </c>
      <c r="BL183" s="20"/>
      <c r="BM183" s="20">
        <f>IFERROR(ROUND(((INDEX('Stock List'!$M$11:$M$1010, MATCH(T183, 'Stock List'!$K$11:$K$1010, 0))/INDEX('Stock List'!$L$11:$L$1010, MATCH(T183, 'Stock List'!$K$11:$K$1010, 0)))*S183), 2), 0)</f>
        <v>0</v>
      </c>
      <c r="BN183" s="20"/>
      <c r="BO183" s="20">
        <f>IFERROR(ROUND(((INDEX('Stock List'!$M$11:$M$1010, MATCH(V183, 'Stock List'!$K$11:$K$1010, 0))/INDEX('Stock List'!$L$11:$L$1010, MATCH(V183, 'Stock List'!$K$11:$K$1010, 0)))*U183), 2), 0)</f>
        <v>0</v>
      </c>
      <c r="BP183" s="20"/>
      <c r="BQ183" s="20">
        <f>IFERROR(ROUND(((INDEX('Stock List'!$M$11:$M$1010, MATCH(X183, 'Stock List'!$K$11:$K$1010, 0))/INDEX('Stock List'!$L$11:$L$1010, MATCH(X183, 'Stock List'!$K$11:$K$1010, 0)))*W183), 2), 0)</f>
        <v>0</v>
      </c>
      <c r="BR183" s="20"/>
      <c r="BS183" s="20">
        <f>IFERROR(ROUND(((INDEX('Stock List'!$M$11:$M$1010, MATCH(Z183, 'Stock List'!$K$11:$K$1010, 0))/INDEX('Stock List'!$L$11:$L$1010, MATCH(Z183, 'Stock List'!$K$11:$K$1010, 0)))*Y183), 2), 0)</f>
        <v>0</v>
      </c>
      <c r="BT183" s="20"/>
      <c r="BU183" s="20">
        <f>IFERROR(ROUND(((INDEX('Stock List'!$M$11:$M$1010, MATCH(AB183, 'Stock List'!$K$11:$K$1010, 0))/INDEX('Stock List'!$L$11:$L$1010, MATCH(AB183, 'Stock List'!$K$11:$K$1010, 0)))*AA183), 2), 0)</f>
        <v>0</v>
      </c>
      <c r="BV183" s="20"/>
      <c r="BW183" s="20">
        <f>IFERROR(ROUND(((INDEX('Stock List'!$M$11:$M$1010, MATCH(AD183, 'Stock List'!$K$11:$K$1010, 0))/INDEX('Stock List'!$L$11:$L$1010, MATCH(AD183, 'Stock List'!$K$11:$K$1010, 0)))*AC183), 2), 0)</f>
        <v>0</v>
      </c>
      <c r="BX183" s="20"/>
      <c r="BY183" s="20">
        <f>IFERROR(ROUND(((INDEX('Stock List'!$M$11:$M$1010, MATCH(AF183, 'Stock List'!$K$11:$K$1010, 0))/INDEX('Stock List'!$L$11:$L$1010, MATCH(AF183, 'Stock List'!$K$11:$K$1010, 0)))*AE183), 2), 0)</f>
        <v>0</v>
      </c>
      <c r="BZ183" s="20"/>
      <c r="CA183" s="20">
        <f>IFERROR(ROUND(((INDEX('Stock List'!$M$11:$M$1010, MATCH(AH183, 'Stock List'!$K$11:$K$1010, 0))/INDEX('Stock List'!$L$11:$L$1010, MATCH(AH183, 'Stock List'!$K$11:$K$1010, 0)))*AG183), 2), 0)</f>
        <v>0</v>
      </c>
      <c r="CB183" s="20"/>
      <c r="CC183" s="20">
        <f>IFERROR(ROUND(((INDEX('Stock List'!$M$11:$M$1010, MATCH(AJ183, 'Stock List'!$K$11:$K$1010, 0))/INDEX('Stock List'!$L$11:$L$1010, MATCH(AJ183, 'Stock List'!$K$11:$K$1010, 0)))*AI183), 2), 0)</f>
        <v>0</v>
      </c>
      <c r="CD183" s="20"/>
      <c r="CE183" s="20">
        <f>IFERROR(ROUND(((INDEX('Stock List'!$M$11:$M$1010, MATCH(AL183, 'Stock List'!$K$11:$K$1010, 0))/INDEX('Stock List'!$L$11:$L$1010, MATCH(AL183, 'Stock List'!$K$11:$K$1010, 0)))*AK183), 2), 0)</f>
        <v>0</v>
      </c>
      <c r="CF183" s="20"/>
      <c r="CG183" s="20">
        <f>IFERROR(ROUND(((INDEX('Stock List'!$M$11:$M$1010, MATCH(AN183, 'Stock List'!$K$11:$K$1010, 0))/INDEX('Stock List'!$L$11:$L$1010, MATCH(AN183, 'Stock List'!$K$11:$K$1010, 0)))*AM183), 2), 0)</f>
        <v>0</v>
      </c>
      <c r="CH183" s="20"/>
      <c r="CI183" s="20">
        <f>IFERROR(ROUND(((INDEX('Stock List'!$M$11:$M$1010, MATCH(AP183, 'Stock List'!$K$11:$K$1010, 0))/INDEX('Stock List'!$L$11:$L$1010, MATCH(AP183, 'Stock List'!$K$11:$K$1010, 0)))*AO183), 2), 0)</f>
        <v>0</v>
      </c>
      <c r="CJ183" s="20"/>
      <c r="CK183" s="20">
        <f>IFERROR(ROUND(((INDEX('Stock List'!$M$11:$M$1010, MATCH(AR183, 'Stock List'!$K$11:$K$1010, 0))/INDEX('Stock List'!$L$11:$L$1010, MATCH(AR183, 'Stock List'!$K$11:$K$1010, 0)))*AQ183), 2), 0)</f>
        <v>0</v>
      </c>
      <c r="CL183" s="20"/>
      <c r="CM183" s="20">
        <f>IFERROR(ROUND(((INDEX('Stock List'!$M$11:$M$1010, MATCH(AT183, 'Stock List'!$K$11:$K$1010, 0))/INDEX('Stock List'!$L$11:$L$1010, MATCH(AT183, 'Stock List'!$K$11:$K$1010, 0)))*AS183), 2), 0)</f>
        <v>0</v>
      </c>
      <c r="CN183" s="20"/>
      <c r="CO183" s="20">
        <f>IFERROR(ROUND(((INDEX('Stock List'!$M$11:$M$1010, MATCH(AV183, 'Stock List'!$K$11:$K$1010, 0))/INDEX('Stock List'!$L$11:$L$1010, MATCH(AV183, 'Stock List'!$K$11:$K$1010, 0)))*AU183), 2), 0)</f>
        <v>0</v>
      </c>
      <c r="CP183" s="20"/>
      <c r="CQ183" s="20">
        <f>IFERROR(ROUND(((INDEX('Stock List'!$M$11:$M$1010, MATCH(AX183, 'Stock List'!$K$11:$K$1010, 0))/INDEX('Stock List'!$L$11:$L$1010, MATCH(AX183, 'Stock List'!$K$11:$K$1010, 0)))*AW183), 2), 0)</f>
        <v>0</v>
      </c>
      <c r="CR183" s="22"/>
      <c r="CT183" s="106" t="str">
        <f t="shared" si="145"/>
        <v/>
      </c>
      <c r="CU183" s="22" t="str">
        <f t="shared" si="146"/>
        <v/>
      </c>
      <c r="CX183" s="106" t="str">
        <f t="shared" si="147"/>
        <v/>
      </c>
      <c r="CY183" s="20" t="str">
        <f t="shared" si="148"/>
        <v/>
      </c>
      <c r="CZ183" s="22" t="str">
        <f t="shared" si="149"/>
        <v/>
      </c>
      <c r="DB183" s="76" t="str">
        <f>IF($H183="", "", COUNTIF($G$11:$G$1010, "&gt;"&amp;$G183)+1+COUNTIF($G$11:$G183, $G183)-1)</f>
        <v/>
      </c>
      <c r="DC183" s="76" t="str">
        <f>IF($H183="", "", COUNTIF($CZ$11:$CZ$1010, "&gt;"&amp;$CZ183)+1+COUNTIF($CZ$11:$CZ183, $CZ183)-1)</f>
        <v/>
      </c>
      <c r="DE183" s="147" t="str">
        <f t="shared" si="150"/>
        <v/>
      </c>
      <c r="DF183" s="148"/>
      <c r="DG183" s="19" t="str">
        <f t="shared" si="151"/>
        <v/>
      </c>
      <c r="DH183" s="153" t="str">
        <f t="shared" si="152"/>
        <v/>
      </c>
      <c r="DI183" s="19" t="str">
        <f t="shared" si="104"/>
        <v/>
      </c>
      <c r="DJ183" s="153" t="str">
        <f t="shared" si="105"/>
        <v/>
      </c>
      <c r="DK183" s="19" t="str">
        <f t="shared" si="106"/>
        <v/>
      </c>
      <c r="DL183" s="153" t="str">
        <f t="shared" si="107"/>
        <v/>
      </c>
      <c r="DM183" s="19" t="str">
        <f t="shared" si="108"/>
        <v/>
      </c>
      <c r="DN183" s="153" t="str">
        <f t="shared" si="109"/>
        <v/>
      </c>
      <c r="DO183" s="19" t="str">
        <f t="shared" si="110"/>
        <v/>
      </c>
      <c r="DP183" s="153" t="str">
        <f t="shared" si="111"/>
        <v/>
      </c>
      <c r="DQ183" s="19" t="str">
        <f t="shared" si="112"/>
        <v/>
      </c>
      <c r="DR183" s="153" t="str">
        <f t="shared" si="113"/>
        <v/>
      </c>
      <c r="DS183" s="19" t="str">
        <f t="shared" si="114"/>
        <v/>
      </c>
      <c r="DT183" s="153" t="str">
        <f t="shared" si="115"/>
        <v/>
      </c>
      <c r="DU183" s="19" t="str">
        <f t="shared" si="116"/>
        <v/>
      </c>
      <c r="DV183" s="153" t="str">
        <f t="shared" si="117"/>
        <v/>
      </c>
      <c r="DW183" s="19" t="str">
        <f t="shared" si="118"/>
        <v/>
      </c>
      <c r="DX183" s="153" t="str">
        <f t="shared" si="119"/>
        <v/>
      </c>
      <c r="DY183" s="19" t="str">
        <f t="shared" si="120"/>
        <v/>
      </c>
      <c r="DZ183" s="153" t="str">
        <f t="shared" si="121"/>
        <v/>
      </c>
      <c r="EA183" s="19" t="str">
        <f t="shared" si="122"/>
        <v/>
      </c>
      <c r="EB183" s="153" t="str">
        <f t="shared" si="123"/>
        <v/>
      </c>
      <c r="EC183" s="19" t="str">
        <f t="shared" si="124"/>
        <v/>
      </c>
      <c r="ED183" s="153" t="str">
        <f t="shared" si="125"/>
        <v/>
      </c>
      <c r="EE183" s="19" t="str">
        <f t="shared" si="126"/>
        <v/>
      </c>
      <c r="EF183" s="153" t="str">
        <f t="shared" si="127"/>
        <v/>
      </c>
      <c r="EG183" s="19" t="str">
        <f t="shared" si="128"/>
        <v/>
      </c>
      <c r="EH183" s="153" t="str">
        <f t="shared" si="129"/>
        <v/>
      </c>
      <c r="EI183" s="19" t="str">
        <f t="shared" si="130"/>
        <v/>
      </c>
      <c r="EJ183" s="153" t="str">
        <f t="shared" si="131"/>
        <v/>
      </c>
      <c r="EK183" s="19" t="str">
        <f t="shared" si="132"/>
        <v/>
      </c>
      <c r="EL183" s="153" t="str">
        <f t="shared" si="133"/>
        <v/>
      </c>
      <c r="EM183" s="19" t="str">
        <f t="shared" si="134"/>
        <v/>
      </c>
      <c r="EN183" s="153" t="str">
        <f t="shared" si="135"/>
        <v/>
      </c>
      <c r="EO183" s="19" t="str">
        <f t="shared" si="136"/>
        <v/>
      </c>
      <c r="EP183" s="153" t="str">
        <f t="shared" si="137"/>
        <v/>
      </c>
      <c r="EQ183" s="19" t="str">
        <f t="shared" si="138"/>
        <v/>
      </c>
      <c r="ER183" s="153" t="str">
        <f t="shared" si="139"/>
        <v/>
      </c>
      <c r="ES183" s="19" t="str">
        <f t="shared" si="140"/>
        <v/>
      </c>
      <c r="ET183" s="153" t="str">
        <f t="shared" si="141"/>
        <v/>
      </c>
    </row>
    <row r="184" spans="1:150" x14ac:dyDescent="0.25">
      <c r="A184" s="31"/>
      <c r="B184" s="91" t="str">
        <f t="shared" si="142"/>
        <v/>
      </c>
      <c r="C184" s="20" t="str">
        <f t="shared" si="102"/>
        <v/>
      </c>
      <c r="D184" s="97" t="str">
        <f t="shared" si="103"/>
        <v/>
      </c>
      <c r="E184" s="62" t="str">
        <f t="shared" si="143"/>
        <v/>
      </c>
      <c r="F184" s="31"/>
      <c r="G184" s="282"/>
      <c r="H184" s="283"/>
      <c r="I184" s="284"/>
      <c r="J184" s="285"/>
      <c r="K184" s="286"/>
      <c r="L184" s="287"/>
      <c r="M184" s="288"/>
      <c r="N184" s="287"/>
      <c r="O184" s="288"/>
      <c r="P184" s="287"/>
      <c r="Q184" s="288"/>
      <c r="R184" s="287"/>
      <c r="S184" s="288"/>
      <c r="T184" s="287"/>
      <c r="U184" s="288"/>
      <c r="V184" s="287"/>
      <c r="W184" s="288"/>
      <c r="X184" s="287"/>
      <c r="Y184" s="288"/>
      <c r="Z184" s="287"/>
      <c r="AA184" s="288"/>
      <c r="AB184" s="287"/>
      <c r="AC184" s="288"/>
      <c r="AD184" s="287"/>
      <c r="AE184" s="288"/>
      <c r="AF184" s="287"/>
      <c r="AG184" s="288"/>
      <c r="AH184" s="287"/>
      <c r="AI184" s="288"/>
      <c r="AJ184" s="287"/>
      <c r="AK184" s="288"/>
      <c r="AL184" s="287"/>
      <c r="AM184" s="288"/>
      <c r="AN184" s="287"/>
      <c r="AO184" s="288"/>
      <c r="AP184" s="287"/>
      <c r="AQ184" s="288"/>
      <c r="AR184" s="287"/>
      <c r="AS184" s="288"/>
      <c r="AT184" s="287"/>
      <c r="AU184" s="288"/>
      <c r="AV184" s="287"/>
      <c r="AW184" s="288"/>
      <c r="AX184" s="287"/>
      <c r="AY184" s="31"/>
      <c r="BA184" s="76" t="str">
        <f t="shared" si="144"/>
        <v/>
      </c>
      <c r="BC184" s="76" t="str">
        <f>IF('Stock List'!$K184="", "", 'Stock List'!$K184)</f>
        <v/>
      </c>
      <c r="BE184" s="106">
        <f>IFERROR(ROUND(((INDEX('Stock List'!$M$11:$M$1010, MATCH(L184, 'Stock List'!$K$11:$K$1010, 0))/INDEX('Stock List'!$L$11:$L$1010, MATCH(L184, 'Stock List'!$K$11:$K$1010, 0)))*K184), 2), 0)</f>
        <v>0</v>
      </c>
      <c r="BF184" s="20"/>
      <c r="BG184" s="20">
        <f>IFERROR(ROUND(((INDEX('Stock List'!$M$11:$M$1010, MATCH(N184, 'Stock List'!$K$11:$K$1010, 0))/INDEX('Stock List'!$L$11:$L$1010, MATCH(N184, 'Stock List'!$K$11:$K$1010, 0)))*M184), 2), 0)</f>
        <v>0</v>
      </c>
      <c r="BH184" s="20"/>
      <c r="BI184" s="20">
        <f>IFERROR(ROUND(((INDEX('Stock List'!$M$11:$M$1010, MATCH(P184, 'Stock List'!$K$11:$K$1010, 0))/INDEX('Stock List'!$L$11:$L$1010, MATCH(P184, 'Stock List'!$K$11:$K$1010, 0)))*O184), 2), 0)</f>
        <v>0</v>
      </c>
      <c r="BJ184" s="20"/>
      <c r="BK184" s="20">
        <f>IFERROR(ROUND(((INDEX('Stock List'!$M$11:$M$1010, MATCH(R184, 'Stock List'!$K$11:$K$1010, 0))/INDEX('Stock List'!$L$11:$L$1010, MATCH(R184, 'Stock List'!$K$11:$K$1010, 0)))*Q184), 2), 0)</f>
        <v>0</v>
      </c>
      <c r="BL184" s="20"/>
      <c r="BM184" s="20">
        <f>IFERROR(ROUND(((INDEX('Stock List'!$M$11:$M$1010, MATCH(T184, 'Stock List'!$K$11:$K$1010, 0))/INDEX('Stock List'!$L$11:$L$1010, MATCH(T184, 'Stock List'!$K$11:$K$1010, 0)))*S184), 2), 0)</f>
        <v>0</v>
      </c>
      <c r="BN184" s="20"/>
      <c r="BO184" s="20">
        <f>IFERROR(ROUND(((INDEX('Stock List'!$M$11:$M$1010, MATCH(V184, 'Stock List'!$K$11:$K$1010, 0))/INDEX('Stock List'!$L$11:$L$1010, MATCH(V184, 'Stock List'!$K$11:$K$1010, 0)))*U184), 2), 0)</f>
        <v>0</v>
      </c>
      <c r="BP184" s="20"/>
      <c r="BQ184" s="20">
        <f>IFERROR(ROUND(((INDEX('Stock List'!$M$11:$M$1010, MATCH(X184, 'Stock List'!$K$11:$K$1010, 0))/INDEX('Stock List'!$L$11:$L$1010, MATCH(X184, 'Stock List'!$K$11:$K$1010, 0)))*W184), 2), 0)</f>
        <v>0</v>
      </c>
      <c r="BR184" s="20"/>
      <c r="BS184" s="20">
        <f>IFERROR(ROUND(((INDEX('Stock List'!$M$11:$M$1010, MATCH(Z184, 'Stock List'!$K$11:$K$1010, 0))/INDEX('Stock List'!$L$11:$L$1010, MATCH(Z184, 'Stock List'!$K$11:$K$1010, 0)))*Y184), 2), 0)</f>
        <v>0</v>
      </c>
      <c r="BT184" s="20"/>
      <c r="BU184" s="20">
        <f>IFERROR(ROUND(((INDEX('Stock List'!$M$11:$M$1010, MATCH(AB184, 'Stock List'!$K$11:$K$1010, 0))/INDEX('Stock List'!$L$11:$L$1010, MATCH(AB184, 'Stock List'!$K$11:$K$1010, 0)))*AA184), 2), 0)</f>
        <v>0</v>
      </c>
      <c r="BV184" s="20"/>
      <c r="BW184" s="20">
        <f>IFERROR(ROUND(((INDEX('Stock List'!$M$11:$M$1010, MATCH(AD184, 'Stock List'!$K$11:$K$1010, 0))/INDEX('Stock List'!$L$11:$L$1010, MATCH(AD184, 'Stock List'!$K$11:$K$1010, 0)))*AC184), 2), 0)</f>
        <v>0</v>
      </c>
      <c r="BX184" s="20"/>
      <c r="BY184" s="20">
        <f>IFERROR(ROUND(((INDEX('Stock List'!$M$11:$M$1010, MATCH(AF184, 'Stock List'!$K$11:$K$1010, 0))/INDEX('Stock List'!$L$11:$L$1010, MATCH(AF184, 'Stock List'!$K$11:$K$1010, 0)))*AE184), 2), 0)</f>
        <v>0</v>
      </c>
      <c r="BZ184" s="20"/>
      <c r="CA184" s="20">
        <f>IFERROR(ROUND(((INDEX('Stock List'!$M$11:$M$1010, MATCH(AH184, 'Stock List'!$K$11:$K$1010, 0))/INDEX('Stock List'!$L$11:$L$1010, MATCH(AH184, 'Stock List'!$K$11:$K$1010, 0)))*AG184), 2), 0)</f>
        <v>0</v>
      </c>
      <c r="CB184" s="20"/>
      <c r="CC184" s="20">
        <f>IFERROR(ROUND(((INDEX('Stock List'!$M$11:$M$1010, MATCH(AJ184, 'Stock List'!$K$11:$K$1010, 0))/INDEX('Stock List'!$L$11:$L$1010, MATCH(AJ184, 'Stock List'!$K$11:$K$1010, 0)))*AI184), 2), 0)</f>
        <v>0</v>
      </c>
      <c r="CD184" s="20"/>
      <c r="CE184" s="20">
        <f>IFERROR(ROUND(((INDEX('Stock List'!$M$11:$M$1010, MATCH(AL184, 'Stock List'!$K$11:$K$1010, 0))/INDEX('Stock List'!$L$11:$L$1010, MATCH(AL184, 'Stock List'!$K$11:$K$1010, 0)))*AK184), 2), 0)</f>
        <v>0</v>
      </c>
      <c r="CF184" s="20"/>
      <c r="CG184" s="20">
        <f>IFERROR(ROUND(((INDEX('Stock List'!$M$11:$M$1010, MATCH(AN184, 'Stock List'!$K$11:$K$1010, 0))/INDEX('Stock List'!$L$11:$L$1010, MATCH(AN184, 'Stock List'!$K$11:$K$1010, 0)))*AM184), 2), 0)</f>
        <v>0</v>
      </c>
      <c r="CH184" s="20"/>
      <c r="CI184" s="20">
        <f>IFERROR(ROUND(((INDEX('Stock List'!$M$11:$M$1010, MATCH(AP184, 'Stock List'!$K$11:$K$1010, 0))/INDEX('Stock List'!$L$11:$L$1010, MATCH(AP184, 'Stock List'!$K$11:$K$1010, 0)))*AO184), 2), 0)</f>
        <v>0</v>
      </c>
      <c r="CJ184" s="20"/>
      <c r="CK184" s="20">
        <f>IFERROR(ROUND(((INDEX('Stock List'!$M$11:$M$1010, MATCH(AR184, 'Stock List'!$K$11:$K$1010, 0))/INDEX('Stock List'!$L$11:$L$1010, MATCH(AR184, 'Stock List'!$K$11:$K$1010, 0)))*AQ184), 2), 0)</f>
        <v>0</v>
      </c>
      <c r="CL184" s="20"/>
      <c r="CM184" s="20">
        <f>IFERROR(ROUND(((INDEX('Stock List'!$M$11:$M$1010, MATCH(AT184, 'Stock List'!$K$11:$K$1010, 0))/INDEX('Stock List'!$L$11:$L$1010, MATCH(AT184, 'Stock List'!$K$11:$K$1010, 0)))*AS184), 2), 0)</f>
        <v>0</v>
      </c>
      <c r="CN184" s="20"/>
      <c r="CO184" s="20">
        <f>IFERROR(ROUND(((INDEX('Stock List'!$M$11:$M$1010, MATCH(AV184, 'Stock List'!$K$11:$K$1010, 0))/INDEX('Stock List'!$L$11:$L$1010, MATCH(AV184, 'Stock List'!$K$11:$K$1010, 0)))*AU184), 2), 0)</f>
        <v>0</v>
      </c>
      <c r="CP184" s="20"/>
      <c r="CQ184" s="20">
        <f>IFERROR(ROUND(((INDEX('Stock List'!$M$11:$M$1010, MATCH(AX184, 'Stock List'!$K$11:$K$1010, 0))/INDEX('Stock List'!$L$11:$L$1010, MATCH(AX184, 'Stock List'!$K$11:$K$1010, 0)))*AW184), 2), 0)</f>
        <v>0</v>
      </c>
      <c r="CR184" s="22"/>
      <c r="CT184" s="106" t="str">
        <f t="shared" si="145"/>
        <v/>
      </c>
      <c r="CU184" s="22" t="str">
        <f t="shared" si="146"/>
        <v/>
      </c>
      <c r="CX184" s="106" t="str">
        <f t="shared" si="147"/>
        <v/>
      </c>
      <c r="CY184" s="20" t="str">
        <f t="shared" si="148"/>
        <v/>
      </c>
      <c r="CZ184" s="22" t="str">
        <f t="shared" si="149"/>
        <v/>
      </c>
      <c r="DB184" s="76" t="str">
        <f>IF($H184="", "", COUNTIF($G$11:$G$1010, "&gt;"&amp;$G184)+1+COUNTIF($G$11:$G184, $G184)-1)</f>
        <v/>
      </c>
      <c r="DC184" s="76" t="str">
        <f>IF($H184="", "", COUNTIF($CZ$11:$CZ$1010, "&gt;"&amp;$CZ184)+1+COUNTIF($CZ$11:$CZ184, $CZ184)-1)</f>
        <v/>
      </c>
      <c r="DE184" s="147" t="str">
        <f t="shared" si="150"/>
        <v/>
      </c>
      <c r="DF184" s="148"/>
      <c r="DG184" s="19" t="str">
        <f t="shared" si="151"/>
        <v/>
      </c>
      <c r="DH184" s="153" t="str">
        <f t="shared" si="152"/>
        <v/>
      </c>
      <c r="DI184" s="19" t="str">
        <f t="shared" si="104"/>
        <v/>
      </c>
      <c r="DJ184" s="153" t="str">
        <f t="shared" si="105"/>
        <v/>
      </c>
      <c r="DK184" s="19" t="str">
        <f t="shared" si="106"/>
        <v/>
      </c>
      <c r="DL184" s="153" t="str">
        <f t="shared" si="107"/>
        <v/>
      </c>
      <c r="DM184" s="19" t="str">
        <f t="shared" si="108"/>
        <v/>
      </c>
      <c r="DN184" s="153" t="str">
        <f t="shared" si="109"/>
        <v/>
      </c>
      <c r="DO184" s="19" t="str">
        <f t="shared" si="110"/>
        <v/>
      </c>
      <c r="DP184" s="153" t="str">
        <f t="shared" si="111"/>
        <v/>
      </c>
      <c r="DQ184" s="19" t="str">
        <f t="shared" si="112"/>
        <v/>
      </c>
      <c r="DR184" s="153" t="str">
        <f t="shared" si="113"/>
        <v/>
      </c>
      <c r="DS184" s="19" t="str">
        <f t="shared" si="114"/>
        <v/>
      </c>
      <c r="DT184" s="153" t="str">
        <f t="shared" si="115"/>
        <v/>
      </c>
      <c r="DU184" s="19" t="str">
        <f t="shared" si="116"/>
        <v/>
      </c>
      <c r="DV184" s="153" t="str">
        <f t="shared" si="117"/>
        <v/>
      </c>
      <c r="DW184" s="19" t="str">
        <f t="shared" si="118"/>
        <v/>
      </c>
      <c r="DX184" s="153" t="str">
        <f t="shared" si="119"/>
        <v/>
      </c>
      <c r="DY184" s="19" t="str">
        <f t="shared" si="120"/>
        <v/>
      </c>
      <c r="DZ184" s="153" t="str">
        <f t="shared" si="121"/>
        <v/>
      </c>
      <c r="EA184" s="19" t="str">
        <f t="shared" si="122"/>
        <v/>
      </c>
      <c r="EB184" s="153" t="str">
        <f t="shared" si="123"/>
        <v/>
      </c>
      <c r="EC184" s="19" t="str">
        <f t="shared" si="124"/>
        <v/>
      </c>
      <c r="ED184" s="153" t="str">
        <f t="shared" si="125"/>
        <v/>
      </c>
      <c r="EE184" s="19" t="str">
        <f t="shared" si="126"/>
        <v/>
      </c>
      <c r="EF184" s="153" t="str">
        <f t="shared" si="127"/>
        <v/>
      </c>
      <c r="EG184" s="19" t="str">
        <f t="shared" si="128"/>
        <v/>
      </c>
      <c r="EH184" s="153" t="str">
        <f t="shared" si="129"/>
        <v/>
      </c>
      <c r="EI184" s="19" t="str">
        <f t="shared" si="130"/>
        <v/>
      </c>
      <c r="EJ184" s="153" t="str">
        <f t="shared" si="131"/>
        <v/>
      </c>
      <c r="EK184" s="19" t="str">
        <f t="shared" si="132"/>
        <v/>
      </c>
      <c r="EL184" s="153" t="str">
        <f t="shared" si="133"/>
        <v/>
      </c>
      <c r="EM184" s="19" t="str">
        <f t="shared" si="134"/>
        <v/>
      </c>
      <c r="EN184" s="153" t="str">
        <f t="shared" si="135"/>
        <v/>
      </c>
      <c r="EO184" s="19" t="str">
        <f t="shared" si="136"/>
        <v/>
      </c>
      <c r="EP184" s="153" t="str">
        <f t="shared" si="137"/>
        <v/>
      </c>
      <c r="EQ184" s="19" t="str">
        <f t="shared" si="138"/>
        <v/>
      </c>
      <c r="ER184" s="153" t="str">
        <f t="shared" si="139"/>
        <v/>
      </c>
      <c r="ES184" s="19" t="str">
        <f t="shared" si="140"/>
        <v/>
      </c>
      <c r="ET184" s="153" t="str">
        <f t="shared" si="141"/>
        <v/>
      </c>
    </row>
    <row r="185" spans="1:150" x14ac:dyDescent="0.25">
      <c r="A185" s="31"/>
      <c r="B185" s="91" t="str">
        <f t="shared" si="142"/>
        <v/>
      </c>
      <c r="C185" s="20" t="str">
        <f t="shared" si="102"/>
        <v/>
      </c>
      <c r="D185" s="97" t="str">
        <f t="shared" si="103"/>
        <v/>
      </c>
      <c r="E185" s="62" t="str">
        <f t="shared" si="143"/>
        <v/>
      </c>
      <c r="F185" s="31"/>
      <c r="G185" s="282"/>
      <c r="H185" s="283"/>
      <c r="I185" s="284"/>
      <c r="J185" s="285"/>
      <c r="K185" s="286"/>
      <c r="L185" s="287"/>
      <c r="M185" s="288"/>
      <c r="N185" s="287"/>
      <c r="O185" s="288"/>
      <c r="P185" s="287"/>
      <c r="Q185" s="288"/>
      <c r="R185" s="287"/>
      <c r="S185" s="288"/>
      <c r="T185" s="287"/>
      <c r="U185" s="288"/>
      <c r="V185" s="287"/>
      <c r="W185" s="288"/>
      <c r="X185" s="287"/>
      <c r="Y185" s="288"/>
      <c r="Z185" s="287"/>
      <c r="AA185" s="288"/>
      <c r="AB185" s="287"/>
      <c r="AC185" s="288"/>
      <c r="AD185" s="287"/>
      <c r="AE185" s="288"/>
      <c r="AF185" s="287"/>
      <c r="AG185" s="288"/>
      <c r="AH185" s="287"/>
      <c r="AI185" s="288"/>
      <c r="AJ185" s="287"/>
      <c r="AK185" s="288"/>
      <c r="AL185" s="287"/>
      <c r="AM185" s="288"/>
      <c r="AN185" s="287"/>
      <c r="AO185" s="288"/>
      <c r="AP185" s="287"/>
      <c r="AQ185" s="288"/>
      <c r="AR185" s="287"/>
      <c r="AS185" s="288"/>
      <c r="AT185" s="287"/>
      <c r="AU185" s="288"/>
      <c r="AV185" s="287"/>
      <c r="AW185" s="288"/>
      <c r="AX185" s="287"/>
      <c r="AY185" s="31"/>
      <c r="BA185" s="76" t="str">
        <f t="shared" si="144"/>
        <v/>
      </c>
      <c r="BC185" s="76" t="str">
        <f>IF('Stock List'!$K185="", "", 'Stock List'!$K185)</f>
        <v/>
      </c>
      <c r="BE185" s="106">
        <f>IFERROR(ROUND(((INDEX('Stock List'!$M$11:$M$1010, MATCH(L185, 'Stock List'!$K$11:$K$1010, 0))/INDEX('Stock List'!$L$11:$L$1010, MATCH(L185, 'Stock List'!$K$11:$K$1010, 0)))*K185), 2), 0)</f>
        <v>0</v>
      </c>
      <c r="BF185" s="20"/>
      <c r="BG185" s="20">
        <f>IFERROR(ROUND(((INDEX('Stock List'!$M$11:$M$1010, MATCH(N185, 'Stock List'!$K$11:$K$1010, 0))/INDEX('Stock List'!$L$11:$L$1010, MATCH(N185, 'Stock List'!$K$11:$K$1010, 0)))*M185), 2), 0)</f>
        <v>0</v>
      </c>
      <c r="BH185" s="20"/>
      <c r="BI185" s="20">
        <f>IFERROR(ROUND(((INDEX('Stock List'!$M$11:$M$1010, MATCH(P185, 'Stock List'!$K$11:$K$1010, 0))/INDEX('Stock List'!$L$11:$L$1010, MATCH(P185, 'Stock List'!$K$11:$K$1010, 0)))*O185), 2), 0)</f>
        <v>0</v>
      </c>
      <c r="BJ185" s="20"/>
      <c r="BK185" s="20">
        <f>IFERROR(ROUND(((INDEX('Stock List'!$M$11:$M$1010, MATCH(R185, 'Stock List'!$K$11:$K$1010, 0))/INDEX('Stock List'!$L$11:$L$1010, MATCH(R185, 'Stock List'!$K$11:$K$1010, 0)))*Q185), 2), 0)</f>
        <v>0</v>
      </c>
      <c r="BL185" s="20"/>
      <c r="BM185" s="20">
        <f>IFERROR(ROUND(((INDEX('Stock List'!$M$11:$M$1010, MATCH(T185, 'Stock List'!$K$11:$K$1010, 0))/INDEX('Stock List'!$L$11:$L$1010, MATCH(T185, 'Stock List'!$K$11:$K$1010, 0)))*S185), 2), 0)</f>
        <v>0</v>
      </c>
      <c r="BN185" s="20"/>
      <c r="BO185" s="20">
        <f>IFERROR(ROUND(((INDEX('Stock List'!$M$11:$M$1010, MATCH(V185, 'Stock List'!$K$11:$K$1010, 0))/INDEX('Stock List'!$L$11:$L$1010, MATCH(V185, 'Stock List'!$K$11:$K$1010, 0)))*U185), 2), 0)</f>
        <v>0</v>
      </c>
      <c r="BP185" s="20"/>
      <c r="BQ185" s="20">
        <f>IFERROR(ROUND(((INDEX('Stock List'!$M$11:$M$1010, MATCH(X185, 'Stock List'!$K$11:$K$1010, 0))/INDEX('Stock List'!$L$11:$L$1010, MATCH(X185, 'Stock List'!$K$11:$K$1010, 0)))*W185), 2), 0)</f>
        <v>0</v>
      </c>
      <c r="BR185" s="20"/>
      <c r="BS185" s="20">
        <f>IFERROR(ROUND(((INDEX('Stock List'!$M$11:$M$1010, MATCH(Z185, 'Stock List'!$K$11:$K$1010, 0))/INDEX('Stock List'!$L$11:$L$1010, MATCH(Z185, 'Stock List'!$K$11:$K$1010, 0)))*Y185), 2), 0)</f>
        <v>0</v>
      </c>
      <c r="BT185" s="20"/>
      <c r="BU185" s="20">
        <f>IFERROR(ROUND(((INDEX('Stock List'!$M$11:$M$1010, MATCH(AB185, 'Stock List'!$K$11:$K$1010, 0))/INDEX('Stock List'!$L$11:$L$1010, MATCH(AB185, 'Stock List'!$K$11:$K$1010, 0)))*AA185), 2), 0)</f>
        <v>0</v>
      </c>
      <c r="BV185" s="20"/>
      <c r="BW185" s="20">
        <f>IFERROR(ROUND(((INDEX('Stock List'!$M$11:$M$1010, MATCH(AD185, 'Stock List'!$K$11:$K$1010, 0))/INDEX('Stock List'!$L$11:$L$1010, MATCH(AD185, 'Stock List'!$K$11:$K$1010, 0)))*AC185), 2), 0)</f>
        <v>0</v>
      </c>
      <c r="BX185" s="20"/>
      <c r="BY185" s="20">
        <f>IFERROR(ROUND(((INDEX('Stock List'!$M$11:$M$1010, MATCH(AF185, 'Stock List'!$K$11:$K$1010, 0))/INDEX('Stock List'!$L$11:$L$1010, MATCH(AF185, 'Stock List'!$K$11:$K$1010, 0)))*AE185), 2), 0)</f>
        <v>0</v>
      </c>
      <c r="BZ185" s="20"/>
      <c r="CA185" s="20">
        <f>IFERROR(ROUND(((INDEX('Stock List'!$M$11:$M$1010, MATCH(AH185, 'Stock List'!$K$11:$K$1010, 0))/INDEX('Stock List'!$L$11:$L$1010, MATCH(AH185, 'Stock List'!$K$11:$K$1010, 0)))*AG185), 2), 0)</f>
        <v>0</v>
      </c>
      <c r="CB185" s="20"/>
      <c r="CC185" s="20">
        <f>IFERROR(ROUND(((INDEX('Stock List'!$M$11:$M$1010, MATCH(AJ185, 'Stock List'!$K$11:$K$1010, 0))/INDEX('Stock List'!$L$11:$L$1010, MATCH(AJ185, 'Stock List'!$K$11:$K$1010, 0)))*AI185), 2), 0)</f>
        <v>0</v>
      </c>
      <c r="CD185" s="20"/>
      <c r="CE185" s="20">
        <f>IFERROR(ROUND(((INDEX('Stock List'!$M$11:$M$1010, MATCH(AL185, 'Stock List'!$K$11:$K$1010, 0))/INDEX('Stock List'!$L$11:$L$1010, MATCH(AL185, 'Stock List'!$K$11:$K$1010, 0)))*AK185), 2), 0)</f>
        <v>0</v>
      </c>
      <c r="CF185" s="20"/>
      <c r="CG185" s="20">
        <f>IFERROR(ROUND(((INDEX('Stock List'!$M$11:$M$1010, MATCH(AN185, 'Stock List'!$K$11:$K$1010, 0))/INDEX('Stock List'!$L$11:$L$1010, MATCH(AN185, 'Stock List'!$K$11:$K$1010, 0)))*AM185), 2), 0)</f>
        <v>0</v>
      </c>
      <c r="CH185" s="20"/>
      <c r="CI185" s="20">
        <f>IFERROR(ROUND(((INDEX('Stock List'!$M$11:$M$1010, MATCH(AP185, 'Stock List'!$K$11:$K$1010, 0))/INDEX('Stock List'!$L$11:$L$1010, MATCH(AP185, 'Stock List'!$K$11:$K$1010, 0)))*AO185), 2), 0)</f>
        <v>0</v>
      </c>
      <c r="CJ185" s="20"/>
      <c r="CK185" s="20">
        <f>IFERROR(ROUND(((INDEX('Stock List'!$M$11:$M$1010, MATCH(AR185, 'Stock List'!$K$11:$K$1010, 0))/INDEX('Stock List'!$L$11:$L$1010, MATCH(AR185, 'Stock List'!$K$11:$K$1010, 0)))*AQ185), 2), 0)</f>
        <v>0</v>
      </c>
      <c r="CL185" s="20"/>
      <c r="CM185" s="20">
        <f>IFERROR(ROUND(((INDEX('Stock List'!$M$11:$M$1010, MATCH(AT185, 'Stock List'!$K$11:$K$1010, 0))/INDEX('Stock List'!$L$11:$L$1010, MATCH(AT185, 'Stock List'!$K$11:$K$1010, 0)))*AS185), 2), 0)</f>
        <v>0</v>
      </c>
      <c r="CN185" s="20"/>
      <c r="CO185" s="20">
        <f>IFERROR(ROUND(((INDEX('Stock List'!$M$11:$M$1010, MATCH(AV185, 'Stock List'!$K$11:$K$1010, 0))/INDEX('Stock List'!$L$11:$L$1010, MATCH(AV185, 'Stock List'!$K$11:$K$1010, 0)))*AU185), 2), 0)</f>
        <v>0</v>
      </c>
      <c r="CP185" s="20"/>
      <c r="CQ185" s="20">
        <f>IFERROR(ROUND(((INDEX('Stock List'!$M$11:$M$1010, MATCH(AX185, 'Stock List'!$K$11:$K$1010, 0))/INDEX('Stock List'!$L$11:$L$1010, MATCH(AX185, 'Stock List'!$K$11:$K$1010, 0)))*AW185), 2), 0)</f>
        <v>0</v>
      </c>
      <c r="CR185" s="22"/>
      <c r="CT185" s="106" t="str">
        <f t="shared" si="145"/>
        <v/>
      </c>
      <c r="CU185" s="22" t="str">
        <f t="shared" si="146"/>
        <v/>
      </c>
      <c r="CX185" s="106" t="str">
        <f t="shared" si="147"/>
        <v/>
      </c>
      <c r="CY185" s="20" t="str">
        <f t="shared" si="148"/>
        <v/>
      </c>
      <c r="CZ185" s="22" t="str">
        <f t="shared" si="149"/>
        <v/>
      </c>
      <c r="DB185" s="76" t="str">
        <f>IF($H185="", "", COUNTIF($G$11:$G$1010, "&gt;"&amp;$G185)+1+COUNTIF($G$11:$G185, $G185)-1)</f>
        <v/>
      </c>
      <c r="DC185" s="76" t="str">
        <f>IF($H185="", "", COUNTIF($CZ$11:$CZ$1010, "&gt;"&amp;$CZ185)+1+COUNTIF($CZ$11:$CZ185, $CZ185)-1)</f>
        <v/>
      </c>
      <c r="DE185" s="147" t="str">
        <f t="shared" si="150"/>
        <v/>
      </c>
      <c r="DF185" s="148"/>
      <c r="DG185" s="19" t="str">
        <f t="shared" si="151"/>
        <v/>
      </c>
      <c r="DH185" s="153" t="str">
        <f t="shared" si="152"/>
        <v/>
      </c>
      <c r="DI185" s="19" t="str">
        <f t="shared" si="104"/>
        <v/>
      </c>
      <c r="DJ185" s="153" t="str">
        <f t="shared" si="105"/>
        <v/>
      </c>
      <c r="DK185" s="19" t="str">
        <f t="shared" si="106"/>
        <v/>
      </c>
      <c r="DL185" s="153" t="str">
        <f t="shared" si="107"/>
        <v/>
      </c>
      <c r="DM185" s="19" t="str">
        <f t="shared" si="108"/>
        <v/>
      </c>
      <c r="DN185" s="153" t="str">
        <f t="shared" si="109"/>
        <v/>
      </c>
      <c r="DO185" s="19" t="str">
        <f t="shared" si="110"/>
        <v/>
      </c>
      <c r="DP185" s="153" t="str">
        <f t="shared" si="111"/>
        <v/>
      </c>
      <c r="DQ185" s="19" t="str">
        <f t="shared" si="112"/>
        <v/>
      </c>
      <c r="DR185" s="153" t="str">
        <f t="shared" si="113"/>
        <v/>
      </c>
      <c r="DS185" s="19" t="str">
        <f t="shared" si="114"/>
        <v/>
      </c>
      <c r="DT185" s="153" t="str">
        <f t="shared" si="115"/>
        <v/>
      </c>
      <c r="DU185" s="19" t="str">
        <f t="shared" si="116"/>
        <v/>
      </c>
      <c r="DV185" s="153" t="str">
        <f t="shared" si="117"/>
        <v/>
      </c>
      <c r="DW185" s="19" t="str">
        <f t="shared" si="118"/>
        <v/>
      </c>
      <c r="DX185" s="153" t="str">
        <f t="shared" si="119"/>
        <v/>
      </c>
      <c r="DY185" s="19" t="str">
        <f t="shared" si="120"/>
        <v/>
      </c>
      <c r="DZ185" s="153" t="str">
        <f t="shared" si="121"/>
        <v/>
      </c>
      <c r="EA185" s="19" t="str">
        <f t="shared" si="122"/>
        <v/>
      </c>
      <c r="EB185" s="153" t="str">
        <f t="shared" si="123"/>
        <v/>
      </c>
      <c r="EC185" s="19" t="str">
        <f t="shared" si="124"/>
        <v/>
      </c>
      <c r="ED185" s="153" t="str">
        <f t="shared" si="125"/>
        <v/>
      </c>
      <c r="EE185" s="19" t="str">
        <f t="shared" si="126"/>
        <v/>
      </c>
      <c r="EF185" s="153" t="str">
        <f t="shared" si="127"/>
        <v/>
      </c>
      <c r="EG185" s="19" t="str">
        <f t="shared" si="128"/>
        <v/>
      </c>
      <c r="EH185" s="153" t="str">
        <f t="shared" si="129"/>
        <v/>
      </c>
      <c r="EI185" s="19" t="str">
        <f t="shared" si="130"/>
        <v/>
      </c>
      <c r="EJ185" s="153" t="str">
        <f t="shared" si="131"/>
        <v/>
      </c>
      <c r="EK185" s="19" t="str">
        <f t="shared" si="132"/>
        <v/>
      </c>
      <c r="EL185" s="153" t="str">
        <f t="shared" si="133"/>
        <v/>
      </c>
      <c r="EM185" s="19" t="str">
        <f t="shared" si="134"/>
        <v/>
      </c>
      <c r="EN185" s="153" t="str">
        <f t="shared" si="135"/>
        <v/>
      </c>
      <c r="EO185" s="19" t="str">
        <f t="shared" si="136"/>
        <v/>
      </c>
      <c r="EP185" s="153" t="str">
        <f t="shared" si="137"/>
        <v/>
      </c>
      <c r="EQ185" s="19" t="str">
        <f t="shared" si="138"/>
        <v/>
      </c>
      <c r="ER185" s="153" t="str">
        <f t="shared" si="139"/>
        <v/>
      </c>
      <c r="ES185" s="19" t="str">
        <f t="shared" si="140"/>
        <v/>
      </c>
      <c r="ET185" s="153" t="str">
        <f t="shared" si="141"/>
        <v/>
      </c>
    </row>
    <row r="186" spans="1:150" x14ac:dyDescent="0.25">
      <c r="A186" s="31"/>
      <c r="B186" s="91" t="str">
        <f t="shared" si="142"/>
        <v/>
      </c>
      <c r="C186" s="20" t="str">
        <f t="shared" si="102"/>
        <v/>
      </c>
      <c r="D186" s="97" t="str">
        <f t="shared" si="103"/>
        <v/>
      </c>
      <c r="E186" s="62" t="str">
        <f t="shared" si="143"/>
        <v/>
      </c>
      <c r="F186" s="31"/>
      <c r="G186" s="282"/>
      <c r="H186" s="283"/>
      <c r="I186" s="284"/>
      <c r="J186" s="285"/>
      <c r="K186" s="286"/>
      <c r="L186" s="287"/>
      <c r="M186" s="288"/>
      <c r="N186" s="287"/>
      <c r="O186" s="288"/>
      <c r="P186" s="287"/>
      <c r="Q186" s="288"/>
      <c r="R186" s="287"/>
      <c r="S186" s="288"/>
      <c r="T186" s="287"/>
      <c r="U186" s="288"/>
      <c r="V186" s="287"/>
      <c r="W186" s="288"/>
      <c r="X186" s="287"/>
      <c r="Y186" s="288"/>
      <c r="Z186" s="287"/>
      <c r="AA186" s="288"/>
      <c r="AB186" s="287"/>
      <c r="AC186" s="288"/>
      <c r="AD186" s="287"/>
      <c r="AE186" s="288"/>
      <c r="AF186" s="287"/>
      <c r="AG186" s="288"/>
      <c r="AH186" s="287"/>
      <c r="AI186" s="288"/>
      <c r="AJ186" s="287"/>
      <c r="AK186" s="288"/>
      <c r="AL186" s="287"/>
      <c r="AM186" s="288"/>
      <c r="AN186" s="287"/>
      <c r="AO186" s="288"/>
      <c r="AP186" s="287"/>
      <c r="AQ186" s="288"/>
      <c r="AR186" s="287"/>
      <c r="AS186" s="288"/>
      <c r="AT186" s="287"/>
      <c r="AU186" s="288"/>
      <c r="AV186" s="287"/>
      <c r="AW186" s="288"/>
      <c r="AX186" s="287"/>
      <c r="AY186" s="31"/>
      <c r="BA186" s="76" t="str">
        <f t="shared" si="144"/>
        <v/>
      </c>
      <c r="BC186" s="76" t="str">
        <f>IF('Stock List'!$K186="", "", 'Stock List'!$K186)</f>
        <v/>
      </c>
      <c r="BE186" s="106">
        <f>IFERROR(ROUND(((INDEX('Stock List'!$M$11:$M$1010, MATCH(L186, 'Stock List'!$K$11:$K$1010, 0))/INDEX('Stock List'!$L$11:$L$1010, MATCH(L186, 'Stock List'!$K$11:$K$1010, 0)))*K186), 2), 0)</f>
        <v>0</v>
      </c>
      <c r="BF186" s="20"/>
      <c r="BG186" s="20">
        <f>IFERROR(ROUND(((INDEX('Stock List'!$M$11:$M$1010, MATCH(N186, 'Stock List'!$K$11:$K$1010, 0))/INDEX('Stock List'!$L$11:$L$1010, MATCH(N186, 'Stock List'!$K$11:$K$1010, 0)))*M186), 2), 0)</f>
        <v>0</v>
      </c>
      <c r="BH186" s="20"/>
      <c r="BI186" s="20">
        <f>IFERROR(ROUND(((INDEX('Stock List'!$M$11:$M$1010, MATCH(P186, 'Stock List'!$K$11:$K$1010, 0))/INDEX('Stock List'!$L$11:$L$1010, MATCH(P186, 'Stock List'!$K$11:$K$1010, 0)))*O186), 2), 0)</f>
        <v>0</v>
      </c>
      <c r="BJ186" s="20"/>
      <c r="BK186" s="20">
        <f>IFERROR(ROUND(((INDEX('Stock List'!$M$11:$M$1010, MATCH(R186, 'Stock List'!$K$11:$K$1010, 0))/INDEX('Stock List'!$L$11:$L$1010, MATCH(R186, 'Stock List'!$K$11:$K$1010, 0)))*Q186), 2), 0)</f>
        <v>0</v>
      </c>
      <c r="BL186" s="20"/>
      <c r="BM186" s="20">
        <f>IFERROR(ROUND(((INDEX('Stock List'!$M$11:$M$1010, MATCH(T186, 'Stock List'!$K$11:$K$1010, 0))/INDEX('Stock List'!$L$11:$L$1010, MATCH(T186, 'Stock List'!$K$11:$K$1010, 0)))*S186), 2), 0)</f>
        <v>0</v>
      </c>
      <c r="BN186" s="20"/>
      <c r="BO186" s="20">
        <f>IFERROR(ROUND(((INDEX('Stock List'!$M$11:$M$1010, MATCH(V186, 'Stock List'!$K$11:$K$1010, 0))/INDEX('Stock List'!$L$11:$L$1010, MATCH(V186, 'Stock List'!$K$11:$K$1010, 0)))*U186), 2), 0)</f>
        <v>0</v>
      </c>
      <c r="BP186" s="20"/>
      <c r="BQ186" s="20">
        <f>IFERROR(ROUND(((INDEX('Stock List'!$M$11:$M$1010, MATCH(X186, 'Stock List'!$K$11:$K$1010, 0))/INDEX('Stock List'!$L$11:$L$1010, MATCH(X186, 'Stock List'!$K$11:$K$1010, 0)))*W186), 2), 0)</f>
        <v>0</v>
      </c>
      <c r="BR186" s="20"/>
      <c r="BS186" s="20">
        <f>IFERROR(ROUND(((INDEX('Stock List'!$M$11:$M$1010, MATCH(Z186, 'Stock List'!$K$11:$K$1010, 0))/INDEX('Stock List'!$L$11:$L$1010, MATCH(Z186, 'Stock List'!$K$11:$K$1010, 0)))*Y186), 2), 0)</f>
        <v>0</v>
      </c>
      <c r="BT186" s="20"/>
      <c r="BU186" s="20">
        <f>IFERROR(ROUND(((INDEX('Stock List'!$M$11:$M$1010, MATCH(AB186, 'Stock List'!$K$11:$K$1010, 0))/INDEX('Stock List'!$L$11:$L$1010, MATCH(AB186, 'Stock List'!$K$11:$K$1010, 0)))*AA186), 2), 0)</f>
        <v>0</v>
      </c>
      <c r="BV186" s="20"/>
      <c r="BW186" s="20">
        <f>IFERROR(ROUND(((INDEX('Stock List'!$M$11:$M$1010, MATCH(AD186, 'Stock List'!$K$11:$K$1010, 0))/INDEX('Stock List'!$L$11:$L$1010, MATCH(AD186, 'Stock List'!$K$11:$K$1010, 0)))*AC186), 2), 0)</f>
        <v>0</v>
      </c>
      <c r="BX186" s="20"/>
      <c r="BY186" s="20">
        <f>IFERROR(ROUND(((INDEX('Stock List'!$M$11:$M$1010, MATCH(AF186, 'Stock List'!$K$11:$K$1010, 0))/INDEX('Stock List'!$L$11:$L$1010, MATCH(AF186, 'Stock List'!$K$11:$K$1010, 0)))*AE186), 2), 0)</f>
        <v>0</v>
      </c>
      <c r="BZ186" s="20"/>
      <c r="CA186" s="20">
        <f>IFERROR(ROUND(((INDEX('Stock List'!$M$11:$M$1010, MATCH(AH186, 'Stock List'!$K$11:$K$1010, 0))/INDEX('Stock List'!$L$11:$L$1010, MATCH(AH186, 'Stock List'!$K$11:$K$1010, 0)))*AG186), 2), 0)</f>
        <v>0</v>
      </c>
      <c r="CB186" s="20"/>
      <c r="CC186" s="20">
        <f>IFERROR(ROUND(((INDEX('Stock List'!$M$11:$M$1010, MATCH(AJ186, 'Stock List'!$K$11:$K$1010, 0))/INDEX('Stock List'!$L$11:$L$1010, MATCH(AJ186, 'Stock List'!$K$11:$K$1010, 0)))*AI186), 2), 0)</f>
        <v>0</v>
      </c>
      <c r="CD186" s="20"/>
      <c r="CE186" s="20">
        <f>IFERROR(ROUND(((INDEX('Stock List'!$M$11:$M$1010, MATCH(AL186, 'Stock List'!$K$11:$K$1010, 0))/INDEX('Stock List'!$L$11:$L$1010, MATCH(AL186, 'Stock List'!$K$11:$K$1010, 0)))*AK186), 2), 0)</f>
        <v>0</v>
      </c>
      <c r="CF186" s="20"/>
      <c r="CG186" s="20">
        <f>IFERROR(ROUND(((INDEX('Stock List'!$M$11:$M$1010, MATCH(AN186, 'Stock List'!$K$11:$K$1010, 0))/INDEX('Stock List'!$L$11:$L$1010, MATCH(AN186, 'Stock List'!$K$11:$K$1010, 0)))*AM186), 2), 0)</f>
        <v>0</v>
      </c>
      <c r="CH186" s="20"/>
      <c r="CI186" s="20">
        <f>IFERROR(ROUND(((INDEX('Stock List'!$M$11:$M$1010, MATCH(AP186, 'Stock List'!$K$11:$K$1010, 0))/INDEX('Stock List'!$L$11:$L$1010, MATCH(AP186, 'Stock List'!$K$11:$K$1010, 0)))*AO186), 2), 0)</f>
        <v>0</v>
      </c>
      <c r="CJ186" s="20"/>
      <c r="CK186" s="20">
        <f>IFERROR(ROUND(((INDEX('Stock List'!$M$11:$M$1010, MATCH(AR186, 'Stock List'!$K$11:$K$1010, 0))/INDEX('Stock List'!$L$11:$L$1010, MATCH(AR186, 'Stock List'!$K$11:$K$1010, 0)))*AQ186), 2), 0)</f>
        <v>0</v>
      </c>
      <c r="CL186" s="20"/>
      <c r="CM186" s="20">
        <f>IFERROR(ROUND(((INDEX('Stock List'!$M$11:$M$1010, MATCH(AT186, 'Stock List'!$K$11:$K$1010, 0))/INDEX('Stock List'!$L$11:$L$1010, MATCH(AT186, 'Stock List'!$K$11:$K$1010, 0)))*AS186), 2), 0)</f>
        <v>0</v>
      </c>
      <c r="CN186" s="20"/>
      <c r="CO186" s="20">
        <f>IFERROR(ROUND(((INDEX('Stock List'!$M$11:$M$1010, MATCH(AV186, 'Stock List'!$K$11:$K$1010, 0))/INDEX('Stock List'!$L$11:$L$1010, MATCH(AV186, 'Stock List'!$K$11:$K$1010, 0)))*AU186), 2), 0)</f>
        <v>0</v>
      </c>
      <c r="CP186" s="20"/>
      <c r="CQ186" s="20">
        <f>IFERROR(ROUND(((INDEX('Stock List'!$M$11:$M$1010, MATCH(AX186, 'Stock List'!$K$11:$K$1010, 0))/INDEX('Stock List'!$L$11:$L$1010, MATCH(AX186, 'Stock List'!$K$11:$K$1010, 0)))*AW186), 2), 0)</f>
        <v>0</v>
      </c>
      <c r="CR186" s="22"/>
      <c r="CT186" s="106" t="str">
        <f t="shared" si="145"/>
        <v/>
      </c>
      <c r="CU186" s="22" t="str">
        <f t="shared" si="146"/>
        <v/>
      </c>
      <c r="CX186" s="106" t="str">
        <f t="shared" si="147"/>
        <v/>
      </c>
      <c r="CY186" s="20" t="str">
        <f t="shared" si="148"/>
        <v/>
      </c>
      <c r="CZ186" s="22" t="str">
        <f t="shared" si="149"/>
        <v/>
      </c>
      <c r="DB186" s="76" t="str">
        <f>IF($H186="", "", COUNTIF($G$11:$G$1010, "&gt;"&amp;$G186)+1+COUNTIF($G$11:$G186, $G186)-1)</f>
        <v/>
      </c>
      <c r="DC186" s="76" t="str">
        <f>IF($H186="", "", COUNTIF($CZ$11:$CZ$1010, "&gt;"&amp;$CZ186)+1+COUNTIF($CZ$11:$CZ186, $CZ186)-1)</f>
        <v/>
      </c>
      <c r="DE186" s="147" t="str">
        <f t="shared" si="150"/>
        <v/>
      </c>
      <c r="DF186" s="148"/>
      <c r="DG186" s="19" t="str">
        <f t="shared" si="151"/>
        <v/>
      </c>
      <c r="DH186" s="153" t="str">
        <f t="shared" si="152"/>
        <v/>
      </c>
      <c r="DI186" s="19" t="str">
        <f t="shared" si="104"/>
        <v/>
      </c>
      <c r="DJ186" s="153" t="str">
        <f t="shared" si="105"/>
        <v/>
      </c>
      <c r="DK186" s="19" t="str">
        <f t="shared" si="106"/>
        <v/>
      </c>
      <c r="DL186" s="153" t="str">
        <f t="shared" si="107"/>
        <v/>
      </c>
      <c r="DM186" s="19" t="str">
        <f t="shared" si="108"/>
        <v/>
      </c>
      <c r="DN186" s="153" t="str">
        <f t="shared" si="109"/>
        <v/>
      </c>
      <c r="DO186" s="19" t="str">
        <f t="shared" si="110"/>
        <v/>
      </c>
      <c r="DP186" s="153" t="str">
        <f t="shared" si="111"/>
        <v/>
      </c>
      <c r="DQ186" s="19" t="str">
        <f t="shared" si="112"/>
        <v/>
      </c>
      <c r="DR186" s="153" t="str">
        <f t="shared" si="113"/>
        <v/>
      </c>
      <c r="DS186" s="19" t="str">
        <f t="shared" si="114"/>
        <v/>
      </c>
      <c r="DT186" s="153" t="str">
        <f t="shared" si="115"/>
        <v/>
      </c>
      <c r="DU186" s="19" t="str">
        <f t="shared" si="116"/>
        <v/>
      </c>
      <c r="DV186" s="153" t="str">
        <f t="shared" si="117"/>
        <v/>
      </c>
      <c r="DW186" s="19" t="str">
        <f t="shared" si="118"/>
        <v/>
      </c>
      <c r="DX186" s="153" t="str">
        <f t="shared" si="119"/>
        <v/>
      </c>
      <c r="DY186" s="19" t="str">
        <f t="shared" si="120"/>
        <v/>
      </c>
      <c r="DZ186" s="153" t="str">
        <f t="shared" si="121"/>
        <v/>
      </c>
      <c r="EA186" s="19" t="str">
        <f t="shared" si="122"/>
        <v/>
      </c>
      <c r="EB186" s="153" t="str">
        <f t="shared" si="123"/>
        <v/>
      </c>
      <c r="EC186" s="19" t="str">
        <f t="shared" si="124"/>
        <v/>
      </c>
      <c r="ED186" s="153" t="str">
        <f t="shared" si="125"/>
        <v/>
      </c>
      <c r="EE186" s="19" t="str">
        <f t="shared" si="126"/>
        <v/>
      </c>
      <c r="EF186" s="153" t="str">
        <f t="shared" si="127"/>
        <v/>
      </c>
      <c r="EG186" s="19" t="str">
        <f t="shared" si="128"/>
        <v/>
      </c>
      <c r="EH186" s="153" t="str">
        <f t="shared" si="129"/>
        <v/>
      </c>
      <c r="EI186" s="19" t="str">
        <f t="shared" si="130"/>
        <v/>
      </c>
      <c r="EJ186" s="153" t="str">
        <f t="shared" si="131"/>
        <v/>
      </c>
      <c r="EK186" s="19" t="str">
        <f t="shared" si="132"/>
        <v/>
      </c>
      <c r="EL186" s="153" t="str">
        <f t="shared" si="133"/>
        <v/>
      </c>
      <c r="EM186" s="19" t="str">
        <f t="shared" si="134"/>
        <v/>
      </c>
      <c r="EN186" s="153" t="str">
        <f t="shared" si="135"/>
        <v/>
      </c>
      <c r="EO186" s="19" t="str">
        <f t="shared" si="136"/>
        <v/>
      </c>
      <c r="EP186" s="153" t="str">
        <f t="shared" si="137"/>
        <v/>
      </c>
      <c r="EQ186" s="19" t="str">
        <f t="shared" si="138"/>
        <v/>
      </c>
      <c r="ER186" s="153" t="str">
        <f t="shared" si="139"/>
        <v/>
      </c>
      <c r="ES186" s="19" t="str">
        <f t="shared" si="140"/>
        <v/>
      </c>
      <c r="ET186" s="153" t="str">
        <f t="shared" si="141"/>
        <v/>
      </c>
    </row>
    <row r="187" spans="1:150" x14ac:dyDescent="0.25">
      <c r="A187" s="31"/>
      <c r="B187" s="91" t="str">
        <f t="shared" si="142"/>
        <v/>
      </c>
      <c r="C187" s="20" t="str">
        <f t="shared" si="102"/>
        <v/>
      </c>
      <c r="D187" s="97" t="str">
        <f t="shared" si="103"/>
        <v/>
      </c>
      <c r="E187" s="62" t="str">
        <f t="shared" si="143"/>
        <v/>
      </c>
      <c r="F187" s="31"/>
      <c r="G187" s="282"/>
      <c r="H187" s="283"/>
      <c r="I187" s="284"/>
      <c r="J187" s="285"/>
      <c r="K187" s="286"/>
      <c r="L187" s="287"/>
      <c r="M187" s="288"/>
      <c r="N187" s="287"/>
      <c r="O187" s="288"/>
      <c r="P187" s="287"/>
      <c r="Q187" s="288"/>
      <c r="R187" s="287"/>
      <c r="S187" s="288"/>
      <c r="T187" s="287"/>
      <c r="U187" s="288"/>
      <c r="V187" s="287"/>
      <c r="W187" s="288"/>
      <c r="X187" s="287"/>
      <c r="Y187" s="288"/>
      <c r="Z187" s="287"/>
      <c r="AA187" s="288"/>
      <c r="AB187" s="287"/>
      <c r="AC187" s="288"/>
      <c r="AD187" s="287"/>
      <c r="AE187" s="288"/>
      <c r="AF187" s="287"/>
      <c r="AG187" s="288"/>
      <c r="AH187" s="287"/>
      <c r="AI187" s="288"/>
      <c r="AJ187" s="287"/>
      <c r="AK187" s="288"/>
      <c r="AL187" s="287"/>
      <c r="AM187" s="288"/>
      <c r="AN187" s="287"/>
      <c r="AO187" s="288"/>
      <c r="AP187" s="287"/>
      <c r="AQ187" s="288"/>
      <c r="AR187" s="287"/>
      <c r="AS187" s="288"/>
      <c r="AT187" s="287"/>
      <c r="AU187" s="288"/>
      <c r="AV187" s="287"/>
      <c r="AW187" s="288"/>
      <c r="AX187" s="287"/>
      <c r="AY187" s="31"/>
      <c r="BA187" s="76" t="str">
        <f t="shared" si="144"/>
        <v/>
      </c>
      <c r="BC187" s="76" t="str">
        <f>IF('Stock List'!$K187="", "", 'Stock List'!$K187)</f>
        <v/>
      </c>
      <c r="BE187" s="106">
        <f>IFERROR(ROUND(((INDEX('Stock List'!$M$11:$M$1010, MATCH(L187, 'Stock List'!$K$11:$K$1010, 0))/INDEX('Stock List'!$L$11:$L$1010, MATCH(L187, 'Stock List'!$K$11:$K$1010, 0)))*K187), 2), 0)</f>
        <v>0</v>
      </c>
      <c r="BF187" s="20"/>
      <c r="BG187" s="20">
        <f>IFERROR(ROUND(((INDEX('Stock List'!$M$11:$M$1010, MATCH(N187, 'Stock List'!$K$11:$K$1010, 0))/INDEX('Stock List'!$L$11:$L$1010, MATCH(N187, 'Stock List'!$K$11:$K$1010, 0)))*M187), 2), 0)</f>
        <v>0</v>
      </c>
      <c r="BH187" s="20"/>
      <c r="BI187" s="20">
        <f>IFERROR(ROUND(((INDEX('Stock List'!$M$11:$M$1010, MATCH(P187, 'Stock List'!$K$11:$K$1010, 0))/INDEX('Stock List'!$L$11:$L$1010, MATCH(P187, 'Stock List'!$K$11:$K$1010, 0)))*O187), 2), 0)</f>
        <v>0</v>
      </c>
      <c r="BJ187" s="20"/>
      <c r="BK187" s="20">
        <f>IFERROR(ROUND(((INDEX('Stock List'!$M$11:$M$1010, MATCH(R187, 'Stock List'!$K$11:$K$1010, 0))/INDEX('Stock List'!$L$11:$L$1010, MATCH(R187, 'Stock List'!$K$11:$K$1010, 0)))*Q187), 2), 0)</f>
        <v>0</v>
      </c>
      <c r="BL187" s="20"/>
      <c r="BM187" s="20">
        <f>IFERROR(ROUND(((INDEX('Stock List'!$M$11:$M$1010, MATCH(T187, 'Stock List'!$K$11:$K$1010, 0))/INDEX('Stock List'!$L$11:$L$1010, MATCH(T187, 'Stock List'!$K$11:$K$1010, 0)))*S187), 2), 0)</f>
        <v>0</v>
      </c>
      <c r="BN187" s="20"/>
      <c r="BO187" s="20">
        <f>IFERROR(ROUND(((INDEX('Stock List'!$M$11:$M$1010, MATCH(V187, 'Stock List'!$K$11:$K$1010, 0))/INDEX('Stock List'!$L$11:$L$1010, MATCH(V187, 'Stock List'!$K$11:$K$1010, 0)))*U187), 2), 0)</f>
        <v>0</v>
      </c>
      <c r="BP187" s="20"/>
      <c r="BQ187" s="20">
        <f>IFERROR(ROUND(((INDEX('Stock List'!$M$11:$M$1010, MATCH(X187, 'Stock List'!$K$11:$K$1010, 0))/INDEX('Stock List'!$L$11:$L$1010, MATCH(X187, 'Stock List'!$K$11:$K$1010, 0)))*W187), 2), 0)</f>
        <v>0</v>
      </c>
      <c r="BR187" s="20"/>
      <c r="BS187" s="20">
        <f>IFERROR(ROUND(((INDEX('Stock List'!$M$11:$M$1010, MATCH(Z187, 'Stock List'!$K$11:$K$1010, 0))/INDEX('Stock List'!$L$11:$L$1010, MATCH(Z187, 'Stock List'!$K$11:$K$1010, 0)))*Y187), 2), 0)</f>
        <v>0</v>
      </c>
      <c r="BT187" s="20"/>
      <c r="BU187" s="20">
        <f>IFERROR(ROUND(((INDEX('Stock List'!$M$11:$M$1010, MATCH(AB187, 'Stock List'!$K$11:$K$1010, 0))/INDEX('Stock List'!$L$11:$L$1010, MATCH(AB187, 'Stock List'!$K$11:$K$1010, 0)))*AA187), 2), 0)</f>
        <v>0</v>
      </c>
      <c r="BV187" s="20"/>
      <c r="BW187" s="20">
        <f>IFERROR(ROUND(((INDEX('Stock List'!$M$11:$M$1010, MATCH(AD187, 'Stock List'!$K$11:$K$1010, 0))/INDEX('Stock List'!$L$11:$L$1010, MATCH(AD187, 'Stock List'!$K$11:$K$1010, 0)))*AC187), 2), 0)</f>
        <v>0</v>
      </c>
      <c r="BX187" s="20"/>
      <c r="BY187" s="20">
        <f>IFERROR(ROUND(((INDEX('Stock List'!$M$11:$M$1010, MATCH(AF187, 'Stock List'!$K$11:$K$1010, 0))/INDEX('Stock List'!$L$11:$L$1010, MATCH(AF187, 'Stock List'!$K$11:$K$1010, 0)))*AE187), 2), 0)</f>
        <v>0</v>
      </c>
      <c r="BZ187" s="20"/>
      <c r="CA187" s="20">
        <f>IFERROR(ROUND(((INDEX('Stock List'!$M$11:$M$1010, MATCH(AH187, 'Stock List'!$K$11:$K$1010, 0))/INDEX('Stock List'!$L$11:$L$1010, MATCH(AH187, 'Stock List'!$K$11:$K$1010, 0)))*AG187), 2), 0)</f>
        <v>0</v>
      </c>
      <c r="CB187" s="20"/>
      <c r="CC187" s="20">
        <f>IFERROR(ROUND(((INDEX('Stock List'!$M$11:$M$1010, MATCH(AJ187, 'Stock List'!$K$11:$K$1010, 0))/INDEX('Stock List'!$L$11:$L$1010, MATCH(AJ187, 'Stock List'!$K$11:$K$1010, 0)))*AI187), 2), 0)</f>
        <v>0</v>
      </c>
      <c r="CD187" s="20"/>
      <c r="CE187" s="20">
        <f>IFERROR(ROUND(((INDEX('Stock List'!$M$11:$M$1010, MATCH(AL187, 'Stock List'!$K$11:$K$1010, 0))/INDEX('Stock List'!$L$11:$L$1010, MATCH(AL187, 'Stock List'!$K$11:$K$1010, 0)))*AK187), 2), 0)</f>
        <v>0</v>
      </c>
      <c r="CF187" s="20"/>
      <c r="CG187" s="20">
        <f>IFERROR(ROUND(((INDEX('Stock List'!$M$11:$M$1010, MATCH(AN187, 'Stock List'!$K$11:$K$1010, 0))/INDEX('Stock List'!$L$11:$L$1010, MATCH(AN187, 'Stock List'!$K$11:$K$1010, 0)))*AM187), 2), 0)</f>
        <v>0</v>
      </c>
      <c r="CH187" s="20"/>
      <c r="CI187" s="20">
        <f>IFERROR(ROUND(((INDEX('Stock List'!$M$11:$M$1010, MATCH(AP187, 'Stock List'!$K$11:$K$1010, 0))/INDEX('Stock List'!$L$11:$L$1010, MATCH(AP187, 'Stock List'!$K$11:$K$1010, 0)))*AO187), 2), 0)</f>
        <v>0</v>
      </c>
      <c r="CJ187" s="20"/>
      <c r="CK187" s="20">
        <f>IFERROR(ROUND(((INDEX('Stock List'!$M$11:$M$1010, MATCH(AR187, 'Stock List'!$K$11:$K$1010, 0))/INDEX('Stock List'!$L$11:$L$1010, MATCH(AR187, 'Stock List'!$K$11:$K$1010, 0)))*AQ187), 2), 0)</f>
        <v>0</v>
      </c>
      <c r="CL187" s="20"/>
      <c r="CM187" s="20">
        <f>IFERROR(ROUND(((INDEX('Stock List'!$M$11:$M$1010, MATCH(AT187, 'Stock List'!$K$11:$K$1010, 0))/INDEX('Stock List'!$L$11:$L$1010, MATCH(AT187, 'Stock List'!$K$11:$K$1010, 0)))*AS187), 2), 0)</f>
        <v>0</v>
      </c>
      <c r="CN187" s="20"/>
      <c r="CO187" s="20">
        <f>IFERROR(ROUND(((INDEX('Stock List'!$M$11:$M$1010, MATCH(AV187, 'Stock List'!$K$11:$K$1010, 0))/INDEX('Stock List'!$L$11:$L$1010, MATCH(AV187, 'Stock List'!$K$11:$K$1010, 0)))*AU187), 2), 0)</f>
        <v>0</v>
      </c>
      <c r="CP187" s="20"/>
      <c r="CQ187" s="20">
        <f>IFERROR(ROUND(((INDEX('Stock List'!$M$11:$M$1010, MATCH(AX187, 'Stock List'!$K$11:$K$1010, 0))/INDEX('Stock List'!$L$11:$L$1010, MATCH(AX187, 'Stock List'!$K$11:$K$1010, 0)))*AW187), 2), 0)</f>
        <v>0</v>
      </c>
      <c r="CR187" s="22"/>
      <c r="CT187" s="106" t="str">
        <f t="shared" si="145"/>
        <v/>
      </c>
      <c r="CU187" s="22" t="str">
        <f t="shared" si="146"/>
        <v/>
      </c>
      <c r="CX187" s="106" t="str">
        <f t="shared" si="147"/>
        <v/>
      </c>
      <c r="CY187" s="20" t="str">
        <f t="shared" si="148"/>
        <v/>
      </c>
      <c r="CZ187" s="22" t="str">
        <f t="shared" si="149"/>
        <v/>
      </c>
      <c r="DB187" s="76" t="str">
        <f>IF($H187="", "", COUNTIF($G$11:$G$1010, "&gt;"&amp;$G187)+1+COUNTIF($G$11:$G187, $G187)-1)</f>
        <v/>
      </c>
      <c r="DC187" s="76" t="str">
        <f>IF($H187="", "", COUNTIF($CZ$11:$CZ$1010, "&gt;"&amp;$CZ187)+1+COUNTIF($CZ$11:$CZ187, $CZ187)-1)</f>
        <v/>
      </c>
      <c r="DE187" s="147" t="str">
        <f t="shared" si="150"/>
        <v/>
      </c>
      <c r="DF187" s="148"/>
      <c r="DG187" s="19" t="str">
        <f t="shared" si="151"/>
        <v/>
      </c>
      <c r="DH187" s="153" t="str">
        <f t="shared" si="152"/>
        <v/>
      </c>
      <c r="DI187" s="19" t="str">
        <f t="shared" si="104"/>
        <v/>
      </c>
      <c r="DJ187" s="153" t="str">
        <f t="shared" si="105"/>
        <v/>
      </c>
      <c r="DK187" s="19" t="str">
        <f t="shared" si="106"/>
        <v/>
      </c>
      <c r="DL187" s="153" t="str">
        <f t="shared" si="107"/>
        <v/>
      </c>
      <c r="DM187" s="19" t="str">
        <f t="shared" si="108"/>
        <v/>
      </c>
      <c r="DN187" s="153" t="str">
        <f t="shared" si="109"/>
        <v/>
      </c>
      <c r="DO187" s="19" t="str">
        <f t="shared" si="110"/>
        <v/>
      </c>
      <c r="DP187" s="153" t="str">
        <f t="shared" si="111"/>
        <v/>
      </c>
      <c r="DQ187" s="19" t="str">
        <f t="shared" si="112"/>
        <v/>
      </c>
      <c r="DR187" s="153" t="str">
        <f t="shared" si="113"/>
        <v/>
      </c>
      <c r="DS187" s="19" t="str">
        <f t="shared" si="114"/>
        <v/>
      </c>
      <c r="DT187" s="153" t="str">
        <f t="shared" si="115"/>
        <v/>
      </c>
      <c r="DU187" s="19" t="str">
        <f t="shared" si="116"/>
        <v/>
      </c>
      <c r="DV187" s="153" t="str">
        <f t="shared" si="117"/>
        <v/>
      </c>
      <c r="DW187" s="19" t="str">
        <f t="shared" si="118"/>
        <v/>
      </c>
      <c r="DX187" s="153" t="str">
        <f t="shared" si="119"/>
        <v/>
      </c>
      <c r="DY187" s="19" t="str">
        <f t="shared" si="120"/>
        <v/>
      </c>
      <c r="DZ187" s="153" t="str">
        <f t="shared" si="121"/>
        <v/>
      </c>
      <c r="EA187" s="19" t="str">
        <f t="shared" si="122"/>
        <v/>
      </c>
      <c r="EB187" s="153" t="str">
        <f t="shared" si="123"/>
        <v/>
      </c>
      <c r="EC187" s="19" t="str">
        <f t="shared" si="124"/>
        <v/>
      </c>
      <c r="ED187" s="153" t="str">
        <f t="shared" si="125"/>
        <v/>
      </c>
      <c r="EE187" s="19" t="str">
        <f t="shared" si="126"/>
        <v/>
      </c>
      <c r="EF187" s="153" t="str">
        <f t="shared" si="127"/>
        <v/>
      </c>
      <c r="EG187" s="19" t="str">
        <f t="shared" si="128"/>
        <v/>
      </c>
      <c r="EH187" s="153" t="str">
        <f t="shared" si="129"/>
        <v/>
      </c>
      <c r="EI187" s="19" t="str">
        <f t="shared" si="130"/>
        <v/>
      </c>
      <c r="EJ187" s="153" t="str">
        <f t="shared" si="131"/>
        <v/>
      </c>
      <c r="EK187" s="19" t="str">
        <f t="shared" si="132"/>
        <v/>
      </c>
      <c r="EL187" s="153" t="str">
        <f t="shared" si="133"/>
        <v/>
      </c>
      <c r="EM187" s="19" t="str">
        <f t="shared" si="134"/>
        <v/>
      </c>
      <c r="EN187" s="153" t="str">
        <f t="shared" si="135"/>
        <v/>
      </c>
      <c r="EO187" s="19" t="str">
        <f t="shared" si="136"/>
        <v/>
      </c>
      <c r="EP187" s="153" t="str">
        <f t="shared" si="137"/>
        <v/>
      </c>
      <c r="EQ187" s="19" t="str">
        <f t="shared" si="138"/>
        <v/>
      </c>
      <c r="ER187" s="153" t="str">
        <f t="shared" si="139"/>
        <v/>
      </c>
      <c r="ES187" s="19" t="str">
        <f t="shared" si="140"/>
        <v/>
      </c>
      <c r="ET187" s="153" t="str">
        <f t="shared" si="141"/>
        <v/>
      </c>
    </row>
    <row r="188" spans="1:150" x14ac:dyDescent="0.25">
      <c r="A188" s="31"/>
      <c r="B188" s="91" t="str">
        <f t="shared" si="142"/>
        <v/>
      </c>
      <c r="C188" s="20" t="str">
        <f t="shared" si="102"/>
        <v/>
      </c>
      <c r="D188" s="97" t="str">
        <f t="shared" si="103"/>
        <v/>
      </c>
      <c r="E188" s="62" t="str">
        <f t="shared" si="143"/>
        <v/>
      </c>
      <c r="F188" s="31"/>
      <c r="G188" s="282"/>
      <c r="H188" s="283"/>
      <c r="I188" s="284"/>
      <c r="J188" s="285"/>
      <c r="K188" s="286"/>
      <c r="L188" s="287"/>
      <c r="M188" s="288"/>
      <c r="N188" s="287"/>
      <c r="O188" s="288"/>
      <c r="P188" s="287"/>
      <c r="Q188" s="288"/>
      <c r="R188" s="287"/>
      <c r="S188" s="288"/>
      <c r="T188" s="287"/>
      <c r="U188" s="288"/>
      <c r="V188" s="287"/>
      <c r="W188" s="288"/>
      <c r="X188" s="287"/>
      <c r="Y188" s="288"/>
      <c r="Z188" s="287"/>
      <c r="AA188" s="288"/>
      <c r="AB188" s="287"/>
      <c r="AC188" s="288"/>
      <c r="AD188" s="287"/>
      <c r="AE188" s="288"/>
      <c r="AF188" s="287"/>
      <c r="AG188" s="288"/>
      <c r="AH188" s="287"/>
      <c r="AI188" s="288"/>
      <c r="AJ188" s="287"/>
      <c r="AK188" s="288"/>
      <c r="AL188" s="287"/>
      <c r="AM188" s="288"/>
      <c r="AN188" s="287"/>
      <c r="AO188" s="288"/>
      <c r="AP188" s="287"/>
      <c r="AQ188" s="288"/>
      <c r="AR188" s="287"/>
      <c r="AS188" s="288"/>
      <c r="AT188" s="287"/>
      <c r="AU188" s="288"/>
      <c r="AV188" s="287"/>
      <c r="AW188" s="288"/>
      <c r="AX188" s="287"/>
      <c r="AY188" s="31"/>
      <c r="BA188" s="76" t="str">
        <f t="shared" si="144"/>
        <v/>
      </c>
      <c r="BC188" s="76" t="str">
        <f>IF('Stock List'!$K188="", "", 'Stock List'!$K188)</f>
        <v/>
      </c>
      <c r="BE188" s="106">
        <f>IFERROR(ROUND(((INDEX('Stock List'!$M$11:$M$1010, MATCH(L188, 'Stock List'!$K$11:$K$1010, 0))/INDEX('Stock List'!$L$11:$L$1010, MATCH(L188, 'Stock List'!$K$11:$K$1010, 0)))*K188), 2), 0)</f>
        <v>0</v>
      </c>
      <c r="BF188" s="20"/>
      <c r="BG188" s="20">
        <f>IFERROR(ROUND(((INDEX('Stock List'!$M$11:$M$1010, MATCH(N188, 'Stock List'!$K$11:$K$1010, 0))/INDEX('Stock List'!$L$11:$L$1010, MATCH(N188, 'Stock List'!$K$11:$K$1010, 0)))*M188), 2), 0)</f>
        <v>0</v>
      </c>
      <c r="BH188" s="20"/>
      <c r="BI188" s="20">
        <f>IFERROR(ROUND(((INDEX('Stock List'!$M$11:$M$1010, MATCH(P188, 'Stock List'!$K$11:$K$1010, 0))/INDEX('Stock List'!$L$11:$L$1010, MATCH(P188, 'Stock List'!$K$11:$K$1010, 0)))*O188), 2), 0)</f>
        <v>0</v>
      </c>
      <c r="BJ188" s="20"/>
      <c r="BK188" s="20">
        <f>IFERROR(ROUND(((INDEX('Stock List'!$M$11:$M$1010, MATCH(R188, 'Stock List'!$K$11:$K$1010, 0))/INDEX('Stock List'!$L$11:$L$1010, MATCH(R188, 'Stock List'!$K$11:$K$1010, 0)))*Q188), 2), 0)</f>
        <v>0</v>
      </c>
      <c r="BL188" s="20"/>
      <c r="BM188" s="20">
        <f>IFERROR(ROUND(((INDEX('Stock List'!$M$11:$M$1010, MATCH(T188, 'Stock List'!$K$11:$K$1010, 0))/INDEX('Stock List'!$L$11:$L$1010, MATCH(T188, 'Stock List'!$K$11:$K$1010, 0)))*S188), 2), 0)</f>
        <v>0</v>
      </c>
      <c r="BN188" s="20"/>
      <c r="BO188" s="20">
        <f>IFERROR(ROUND(((INDEX('Stock List'!$M$11:$M$1010, MATCH(V188, 'Stock List'!$K$11:$K$1010, 0))/INDEX('Stock List'!$L$11:$L$1010, MATCH(V188, 'Stock List'!$K$11:$K$1010, 0)))*U188), 2), 0)</f>
        <v>0</v>
      </c>
      <c r="BP188" s="20"/>
      <c r="BQ188" s="20">
        <f>IFERROR(ROUND(((INDEX('Stock List'!$M$11:$M$1010, MATCH(X188, 'Stock List'!$K$11:$K$1010, 0))/INDEX('Stock List'!$L$11:$L$1010, MATCH(X188, 'Stock List'!$K$11:$K$1010, 0)))*W188), 2), 0)</f>
        <v>0</v>
      </c>
      <c r="BR188" s="20"/>
      <c r="BS188" s="20">
        <f>IFERROR(ROUND(((INDEX('Stock List'!$M$11:$M$1010, MATCH(Z188, 'Stock List'!$K$11:$K$1010, 0))/INDEX('Stock List'!$L$11:$L$1010, MATCH(Z188, 'Stock List'!$K$11:$K$1010, 0)))*Y188), 2), 0)</f>
        <v>0</v>
      </c>
      <c r="BT188" s="20"/>
      <c r="BU188" s="20">
        <f>IFERROR(ROUND(((INDEX('Stock List'!$M$11:$M$1010, MATCH(AB188, 'Stock List'!$K$11:$K$1010, 0))/INDEX('Stock List'!$L$11:$L$1010, MATCH(AB188, 'Stock List'!$K$11:$K$1010, 0)))*AA188), 2), 0)</f>
        <v>0</v>
      </c>
      <c r="BV188" s="20"/>
      <c r="BW188" s="20">
        <f>IFERROR(ROUND(((INDEX('Stock List'!$M$11:$M$1010, MATCH(AD188, 'Stock List'!$K$11:$K$1010, 0))/INDEX('Stock List'!$L$11:$L$1010, MATCH(AD188, 'Stock List'!$K$11:$K$1010, 0)))*AC188), 2), 0)</f>
        <v>0</v>
      </c>
      <c r="BX188" s="20"/>
      <c r="BY188" s="20">
        <f>IFERROR(ROUND(((INDEX('Stock List'!$M$11:$M$1010, MATCH(AF188, 'Stock List'!$K$11:$K$1010, 0))/INDEX('Stock List'!$L$11:$L$1010, MATCH(AF188, 'Stock List'!$K$11:$K$1010, 0)))*AE188), 2), 0)</f>
        <v>0</v>
      </c>
      <c r="BZ188" s="20"/>
      <c r="CA188" s="20">
        <f>IFERROR(ROUND(((INDEX('Stock List'!$M$11:$M$1010, MATCH(AH188, 'Stock List'!$K$11:$K$1010, 0))/INDEX('Stock List'!$L$11:$L$1010, MATCH(AH188, 'Stock List'!$K$11:$K$1010, 0)))*AG188), 2), 0)</f>
        <v>0</v>
      </c>
      <c r="CB188" s="20"/>
      <c r="CC188" s="20">
        <f>IFERROR(ROUND(((INDEX('Stock List'!$M$11:$M$1010, MATCH(AJ188, 'Stock List'!$K$11:$K$1010, 0))/INDEX('Stock List'!$L$11:$L$1010, MATCH(AJ188, 'Stock List'!$K$11:$K$1010, 0)))*AI188), 2), 0)</f>
        <v>0</v>
      </c>
      <c r="CD188" s="20"/>
      <c r="CE188" s="20">
        <f>IFERROR(ROUND(((INDEX('Stock List'!$M$11:$M$1010, MATCH(AL188, 'Stock List'!$K$11:$K$1010, 0))/INDEX('Stock List'!$L$11:$L$1010, MATCH(AL188, 'Stock List'!$K$11:$K$1010, 0)))*AK188), 2), 0)</f>
        <v>0</v>
      </c>
      <c r="CF188" s="20"/>
      <c r="CG188" s="20">
        <f>IFERROR(ROUND(((INDEX('Stock List'!$M$11:$M$1010, MATCH(AN188, 'Stock List'!$K$11:$K$1010, 0))/INDEX('Stock List'!$L$11:$L$1010, MATCH(AN188, 'Stock List'!$K$11:$K$1010, 0)))*AM188), 2), 0)</f>
        <v>0</v>
      </c>
      <c r="CH188" s="20"/>
      <c r="CI188" s="20">
        <f>IFERROR(ROUND(((INDEX('Stock List'!$M$11:$M$1010, MATCH(AP188, 'Stock List'!$K$11:$K$1010, 0))/INDEX('Stock List'!$L$11:$L$1010, MATCH(AP188, 'Stock List'!$K$11:$K$1010, 0)))*AO188), 2), 0)</f>
        <v>0</v>
      </c>
      <c r="CJ188" s="20"/>
      <c r="CK188" s="20">
        <f>IFERROR(ROUND(((INDEX('Stock List'!$M$11:$M$1010, MATCH(AR188, 'Stock List'!$K$11:$K$1010, 0))/INDEX('Stock List'!$L$11:$L$1010, MATCH(AR188, 'Stock List'!$K$11:$K$1010, 0)))*AQ188), 2), 0)</f>
        <v>0</v>
      </c>
      <c r="CL188" s="20"/>
      <c r="CM188" s="20">
        <f>IFERROR(ROUND(((INDEX('Stock List'!$M$11:$M$1010, MATCH(AT188, 'Stock List'!$K$11:$K$1010, 0))/INDEX('Stock List'!$L$11:$L$1010, MATCH(AT188, 'Stock List'!$K$11:$K$1010, 0)))*AS188), 2), 0)</f>
        <v>0</v>
      </c>
      <c r="CN188" s="20"/>
      <c r="CO188" s="20">
        <f>IFERROR(ROUND(((INDEX('Stock List'!$M$11:$M$1010, MATCH(AV188, 'Stock List'!$K$11:$K$1010, 0))/INDEX('Stock List'!$L$11:$L$1010, MATCH(AV188, 'Stock List'!$K$11:$K$1010, 0)))*AU188), 2), 0)</f>
        <v>0</v>
      </c>
      <c r="CP188" s="20"/>
      <c r="CQ188" s="20">
        <f>IFERROR(ROUND(((INDEX('Stock List'!$M$11:$M$1010, MATCH(AX188, 'Stock List'!$K$11:$K$1010, 0))/INDEX('Stock List'!$L$11:$L$1010, MATCH(AX188, 'Stock List'!$K$11:$K$1010, 0)))*AW188), 2), 0)</f>
        <v>0</v>
      </c>
      <c r="CR188" s="22"/>
      <c r="CT188" s="106" t="str">
        <f t="shared" si="145"/>
        <v/>
      </c>
      <c r="CU188" s="22" t="str">
        <f t="shared" si="146"/>
        <v/>
      </c>
      <c r="CX188" s="106" t="str">
        <f t="shared" si="147"/>
        <v/>
      </c>
      <c r="CY188" s="20" t="str">
        <f t="shared" si="148"/>
        <v/>
      </c>
      <c r="CZ188" s="22" t="str">
        <f t="shared" si="149"/>
        <v/>
      </c>
      <c r="DB188" s="76" t="str">
        <f>IF($H188="", "", COUNTIF($G$11:$G$1010, "&gt;"&amp;$G188)+1+COUNTIF($G$11:$G188, $G188)-1)</f>
        <v/>
      </c>
      <c r="DC188" s="76" t="str">
        <f>IF($H188="", "", COUNTIF($CZ$11:$CZ$1010, "&gt;"&amp;$CZ188)+1+COUNTIF($CZ$11:$CZ188, $CZ188)-1)</f>
        <v/>
      </c>
      <c r="DE188" s="147" t="str">
        <f t="shared" si="150"/>
        <v/>
      </c>
      <c r="DF188" s="148"/>
      <c r="DG188" s="19" t="str">
        <f t="shared" si="151"/>
        <v/>
      </c>
      <c r="DH188" s="153" t="str">
        <f t="shared" si="152"/>
        <v/>
      </c>
      <c r="DI188" s="19" t="str">
        <f t="shared" si="104"/>
        <v/>
      </c>
      <c r="DJ188" s="153" t="str">
        <f t="shared" si="105"/>
        <v/>
      </c>
      <c r="DK188" s="19" t="str">
        <f t="shared" si="106"/>
        <v/>
      </c>
      <c r="DL188" s="153" t="str">
        <f t="shared" si="107"/>
        <v/>
      </c>
      <c r="DM188" s="19" t="str">
        <f t="shared" si="108"/>
        <v/>
      </c>
      <c r="DN188" s="153" t="str">
        <f t="shared" si="109"/>
        <v/>
      </c>
      <c r="DO188" s="19" t="str">
        <f t="shared" si="110"/>
        <v/>
      </c>
      <c r="DP188" s="153" t="str">
        <f t="shared" si="111"/>
        <v/>
      </c>
      <c r="DQ188" s="19" t="str">
        <f t="shared" si="112"/>
        <v/>
      </c>
      <c r="DR188" s="153" t="str">
        <f t="shared" si="113"/>
        <v/>
      </c>
      <c r="DS188" s="19" t="str">
        <f t="shared" si="114"/>
        <v/>
      </c>
      <c r="DT188" s="153" t="str">
        <f t="shared" si="115"/>
        <v/>
      </c>
      <c r="DU188" s="19" t="str">
        <f t="shared" si="116"/>
        <v/>
      </c>
      <c r="DV188" s="153" t="str">
        <f t="shared" si="117"/>
        <v/>
      </c>
      <c r="DW188" s="19" t="str">
        <f t="shared" si="118"/>
        <v/>
      </c>
      <c r="DX188" s="153" t="str">
        <f t="shared" si="119"/>
        <v/>
      </c>
      <c r="DY188" s="19" t="str">
        <f t="shared" si="120"/>
        <v/>
      </c>
      <c r="DZ188" s="153" t="str">
        <f t="shared" si="121"/>
        <v/>
      </c>
      <c r="EA188" s="19" t="str">
        <f t="shared" si="122"/>
        <v/>
      </c>
      <c r="EB188" s="153" t="str">
        <f t="shared" si="123"/>
        <v/>
      </c>
      <c r="EC188" s="19" t="str">
        <f t="shared" si="124"/>
        <v/>
      </c>
      <c r="ED188" s="153" t="str">
        <f t="shared" si="125"/>
        <v/>
      </c>
      <c r="EE188" s="19" t="str">
        <f t="shared" si="126"/>
        <v/>
      </c>
      <c r="EF188" s="153" t="str">
        <f t="shared" si="127"/>
        <v/>
      </c>
      <c r="EG188" s="19" t="str">
        <f t="shared" si="128"/>
        <v/>
      </c>
      <c r="EH188" s="153" t="str">
        <f t="shared" si="129"/>
        <v/>
      </c>
      <c r="EI188" s="19" t="str">
        <f t="shared" si="130"/>
        <v/>
      </c>
      <c r="EJ188" s="153" t="str">
        <f t="shared" si="131"/>
        <v/>
      </c>
      <c r="EK188" s="19" t="str">
        <f t="shared" si="132"/>
        <v/>
      </c>
      <c r="EL188" s="153" t="str">
        <f t="shared" si="133"/>
        <v/>
      </c>
      <c r="EM188" s="19" t="str">
        <f t="shared" si="134"/>
        <v/>
      </c>
      <c r="EN188" s="153" t="str">
        <f t="shared" si="135"/>
        <v/>
      </c>
      <c r="EO188" s="19" t="str">
        <f t="shared" si="136"/>
        <v/>
      </c>
      <c r="EP188" s="153" t="str">
        <f t="shared" si="137"/>
        <v/>
      </c>
      <c r="EQ188" s="19" t="str">
        <f t="shared" si="138"/>
        <v/>
      </c>
      <c r="ER188" s="153" t="str">
        <f t="shared" si="139"/>
        <v/>
      </c>
      <c r="ES188" s="19" t="str">
        <f t="shared" si="140"/>
        <v/>
      </c>
      <c r="ET188" s="153" t="str">
        <f t="shared" si="141"/>
        <v/>
      </c>
    </row>
    <row r="189" spans="1:150" x14ac:dyDescent="0.25">
      <c r="A189" s="31"/>
      <c r="B189" s="91" t="str">
        <f t="shared" si="142"/>
        <v/>
      </c>
      <c r="C189" s="20" t="str">
        <f t="shared" si="102"/>
        <v/>
      </c>
      <c r="D189" s="97" t="str">
        <f t="shared" si="103"/>
        <v/>
      </c>
      <c r="E189" s="62" t="str">
        <f t="shared" si="143"/>
        <v/>
      </c>
      <c r="F189" s="31"/>
      <c r="G189" s="282"/>
      <c r="H189" s="283"/>
      <c r="I189" s="284"/>
      <c r="J189" s="285"/>
      <c r="K189" s="286"/>
      <c r="L189" s="287"/>
      <c r="M189" s="288"/>
      <c r="N189" s="287"/>
      <c r="O189" s="288"/>
      <c r="P189" s="287"/>
      <c r="Q189" s="288"/>
      <c r="R189" s="287"/>
      <c r="S189" s="288"/>
      <c r="T189" s="287"/>
      <c r="U189" s="288"/>
      <c r="V189" s="287"/>
      <c r="W189" s="288"/>
      <c r="X189" s="287"/>
      <c r="Y189" s="288"/>
      <c r="Z189" s="287"/>
      <c r="AA189" s="288"/>
      <c r="AB189" s="287"/>
      <c r="AC189" s="288"/>
      <c r="AD189" s="287"/>
      <c r="AE189" s="288"/>
      <c r="AF189" s="287"/>
      <c r="AG189" s="288"/>
      <c r="AH189" s="287"/>
      <c r="AI189" s="288"/>
      <c r="AJ189" s="287"/>
      <c r="AK189" s="288"/>
      <c r="AL189" s="287"/>
      <c r="AM189" s="288"/>
      <c r="AN189" s="287"/>
      <c r="AO189" s="288"/>
      <c r="AP189" s="287"/>
      <c r="AQ189" s="288"/>
      <c r="AR189" s="287"/>
      <c r="AS189" s="288"/>
      <c r="AT189" s="287"/>
      <c r="AU189" s="288"/>
      <c r="AV189" s="287"/>
      <c r="AW189" s="288"/>
      <c r="AX189" s="287"/>
      <c r="AY189" s="31"/>
      <c r="BA189" s="76" t="str">
        <f t="shared" si="144"/>
        <v/>
      </c>
      <c r="BC189" s="76" t="str">
        <f>IF('Stock List'!$K189="", "", 'Stock List'!$K189)</f>
        <v/>
      </c>
      <c r="BE189" s="106">
        <f>IFERROR(ROUND(((INDEX('Stock List'!$M$11:$M$1010, MATCH(L189, 'Stock List'!$K$11:$K$1010, 0))/INDEX('Stock List'!$L$11:$L$1010, MATCH(L189, 'Stock List'!$K$11:$K$1010, 0)))*K189), 2), 0)</f>
        <v>0</v>
      </c>
      <c r="BF189" s="20"/>
      <c r="BG189" s="20">
        <f>IFERROR(ROUND(((INDEX('Stock List'!$M$11:$M$1010, MATCH(N189, 'Stock List'!$K$11:$K$1010, 0))/INDEX('Stock List'!$L$11:$L$1010, MATCH(N189, 'Stock List'!$K$11:$K$1010, 0)))*M189), 2), 0)</f>
        <v>0</v>
      </c>
      <c r="BH189" s="20"/>
      <c r="BI189" s="20">
        <f>IFERROR(ROUND(((INDEX('Stock List'!$M$11:$M$1010, MATCH(P189, 'Stock List'!$K$11:$K$1010, 0))/INDEX('Stock List'!$L$11:$L$1010, MATCH(P189, 'Stock List'!$K$11:$K$1010, 0)))*O189), 2), 0)</f>
        <v>0</v>
      </c>
      <c r="BJ189" s="20"/>
      <c r="BK189" s="20">
        <f>IFERROR(ROUND(((INDEX('Stock List'!$M$11:$M$1010, MATCH(R189, 'Stock List'!$K$11:$K$1010, 0))/INDEX('Stock List'!$L$11:$L$1010, MATCH(R189, 'Stock List'!$K$11:$K$1010, 0)))*Q189), 2), 0)</f>
        <v>0</v>
      </c>
      <c r="BL189" s="20"/>
      <c r="BM189" s="20">
        <f>IFERROR(ROUND(((INDEX('Stock List'!$M$11:$M$1010, MATCH(T189, 'Stock List'!$K$11:$K$1010, 0))/INDEX('Stock List'!$L$11:$L$1010, MATCH(T189, 'Stock List'!$K$11:$K$1010, 0)))*S189), 2), 0)</f>
        <v>0</v>
      </c>
      <c r="BN189" s="20"/>
      <c r="BO189" s="20">
        <f>IFERROR(ROUND(((INDEX('Stock List'!$M$11:$M$1010, MATCH(V189, 'Stock List'!$K$11:$K$1010, 0))/INDEX('Stock List'!$L$11:$L$1010, MATCH(V189, 'Stock List'!$K$11:$K$1010, 0)))*U189), 2), 0)</f>
        <v>0</v>
      </c>
      <c r="BP189" s="20"/>
      <c r="BQ189" s="20">
        <f>IFERROR(ROUND(((INDEX('Stock List'!$M$11:$M$1010, MATCH(X189, 'Stock List'!$K$11:$K$1010, 0))/INDEX('Stock List'!$L$11:$L$1010, MATCH(X189, 'Stock List'!$K$11:$K$1010, 0)))*W189), 2), 0)</f>
        <v>0</v>
      </c>
      <c r="BR189" s="20"/>
      <c r="BS189" s="20">
        <f>IFERROR(ROUND(((INDEX('Stock List'!$M$11:$M$1010, MATCH(Z189, 'Stock List'!$K$11:$K$1010, 0))/INDEX('Stock List'!$L$11:$L$1010, MATCH(Z189, 'Stock List'!$K$11:$K$1010, 0)))*Y189), 2), 0)</f>
        <v>0</v>
      </c>
      <c r="BT189" s="20"/>
      <c r="BU189" s="20">
        <f>IFERROR(ROUND(((INDEX('Stock List'!$M$11:$M$1010, MATCH(AB189, 'Stock List'!$K$11:$K$1010, 0))/INDEX('Stock List'!$L$11:$L$1010, MATCH(AB189, 'Stock List'!$K$11:$K$1010, 0)))*AA189), 2), 0)</f>
        <v>0</v>
      </c>
      <c r="BV189" s="20"/>
      <c r="BW189" s="20">
        <f>IFERROR(ROUND(((INDEX('Stock List'!$M$11:$M$1010, MATCH(AD189, 'Stock List'!$K$11:$K$1010, 0))/INDEX('Stock List'!$L$11:$L$1010, MATCH(AD189, 'Stock List'!$K$11:$K$1010, 0)))*AC189), 2), 0)</f>
        <v>0</v>
      </c>
      <c r="BX189" s="20"/>
      <c r="BY189" s="20">
        <f>IFERROR(ROUND(((INDEX('Stock List'!$M$11:$M$1010, MATCH(AF189, 'Stock List'!$K$11:$K$1010, 0))/INDEX('Stock List'!$L$11:$L$1010, MATCH(AF189, 'Stock List'!$K$11:$K$1010, 0)))*AE189), 2), 0)</f>
        <v>0</v>
      </c>
      <c r="BZ189" s="20"/>
      <c r="CA189" s="20">
        <f>IFERROR(ROUND(((INDEX('Stock List'!$M$11:$M$1010, MATCH(AH189, 'Stock List'!$K$11:$K$1010, 0))/INDEX('Stock List'!$L$11:$L$1010, MATCH(AH189, 'Stock List'!$K$11:$K$1010, 0)))*AG189), 2), 0)</f>
        <v>0</v>
      </c>
      <c r="CB189" s="20"/>
      <c r="CC189" s="20">
        <f>IFERROR(ROUND(((INDEX('Stock List'!$M$11:$M$1010, MATCH(AJ189, 'Stock List'!$K$11:$K$1010, 0))/INDEX('Stock List'!$L$11:$L$1010, MATCH(AJ189, 'Stock List'!$K$11:$K$1010, 0)))*AI189), 2), 0)</f>
        <v>0</v>
      </c>
      <c r="CD189" s="20"/>
      <c r="CE189" s="20">
        <f>IFERROR(ROUND(((INDEX('Stock List'!$M$11:$M$1010, MATCH(AL189, 'Stock List'!$K$11:$K$1010, 0))/INDEX('Stock List'!$L$11:$L$1010, MATCH(AL189, 'Stock List'!$K$11:$K$1010, 0)))*AK189), 2), 0)</f>
        <v>0</v>
      </c>
      <c r="CF189" s="20"/>
      <c r="CG189" s="20">
        <f>IFERROR(ROUND(((INDEX('Stock List'!$M$11:$M$1010, MATCH(AN189, 'Stock List'!$K$11:$K$1010, 0))/INDEX('Stock List'!$L$11:$L$1010, MATCH(AN189, 'Stock List'!$K$11:$K$1010, 0)))*AM189), 2), 0)</f>
        <v>0</v>
      </c>
      <c r="CH189" s="20"/>
      <c r="CI189" s="20">
        <f>IFERROR(ROUND(((INDEX('Stock List'!$M$11:$M$1010, MATCH(AP189, 'Stock List'!$K$11:$K$1010, 0))/INDEX('Stock List'!$L$11:$L$1010, MATCH(AP189, 'Stock List'!$K$11:$K$1010, 0)))*AO189), 2), 0)</f>
        <v>0</v>
      </c>
      <c r="CJ189" s="20"/>
      <c r="CK189" s="20">
        <f>IFERROR(ROUND(((INDEX('Stock List'!$M$11:$M$1010, MATCH(AR189, 'Stock List'!$K$11:$K$1010, 0))/INDEX('Stock List'!$L$11:$L$1010, MATCH(AR189, 'Stock List'!$K$11:$K$1010, 0)))*AQ189), 2), 0)</f>
        <v>0</v>
      </c>
      <c r="CL189" s="20"/>
      <c r="CM189" s="20">
        <f>IFERROR(ROUND(((INDEX('Stock List'!$M$11:$M$1010, MATCH(AT189, 'Stock List'!$K$11:$K$1010, 0))/INDEX('Stock List'!$L$11:$L$1010, MATCH(AT189, 'Stock List'!$K$11:$K$1010, 0)))*AS189), 2), 0)</f>
        <v>0</v>
      </c>
      <c r="CN189" s="20"/>
      <c r="CO189" s="20">
        <f>IFERROR(ROUND(((INDEX('Stock List'!$M$11:$M$1010, MATCH(AV189, 'Stock List'!$K$11:$K$1010, 0))/INDEX('Stock List'!$L$11:$L$1010, MATCH(AV189, 'Stock List'!$K$11:$K$1010, 0)))*AU189), 2), 0)</f>
        <v>0</v>
      </c>
      <c r="CP189" s="20"/>
      <c r="CQ189" s="20">
        <f>IFERROR(ROUND(((INDEX('Stock List'!$M$11:$M$1010, MATCH(AX189, 'Stock List'!$K$11:$K$1010, 0))/INDEX('Stock List'!$L$11:$L$1010, MATCH(AX189, 'Stock List'!$K$11:$K$1010, 0)))*AW189), 2), 0)</f>
        <v>0</v>
      </c>
      <c r="CR189" s="22"/>
      <c r="CT189" s="106" t="str">
        <f t="shared" si="145"/>
        <v/>
      </c>
      <c r="CU189" s="22" t="str">
        <f t="shared" si="146"/>
        <v/>
      </c>
      <c r="CX189" s="106" t="str">
        <f t="shared" si="147"/>
        <v/>
      </c>
      <c r="CY189" s="20" t="str">
        <f t="shared" si="148"/>
        <v/>
      </c>
      <c r="CZ189" s="22" t="str">
        <f t="shared" si="149"/>
        <v/>
      </c>
      <c r="DB189" s="76" t="str">
        <f>IF($H189="", "", COUNTIF($G$11:$G$1010, "&gt;"&amp;$G189)+1+COUNTIF($G$11:$G189, $G189)-1)</f>
        <v/>
      </c>
      <c r="DC189" s="76" t="str">
        <f>IF($H189="", "", COUNTIF($CZ$11:$CZ$1010, "&gt;"&amp;$CZ189)+1+COUNTIF($CZ$11:$CZ189, $CZ189)-1)</f>
        <v/>
      </c>
      <c r="DE189" s="147" t="str">
        <f t="shared" si="150"/>
        <v/>
      </c>
      <c r="DF189" s="148"/>
      <c r="DG189" s="19" t="str">
        <f t="shared" si="151"/>
        <v/>
      </c>
      <c r="DH189" s="153" t="str">
        <f t="shared" si="152"/>
        <v/>
      </c>
      <c r="DI189" s="19" t="str">
        <f t="shared" si="104"/>
        <v/>
      </c>
      <c r="DJ189" s="153" t="str">
        <f t="shared" si="105"/>
        <v/>
      </c>
      <c r="DK189" s="19" t="str">
        <f t="shared" si="106"/>
        <v/>
      </c>
      <c r="DL189" s="153" t="str">
        <f t="shared" si="107"/>
        <v/>
      </c>
      <c r="DM189" s="19" t="str">
        <f t="shared" si="108"/>
        <v/>
      </c>
      <c r="DN189" s="153" t="str">
        <f t="shared" si="109"/>
        <v/>
      </c>
      <c r="DO189" s="19" t="str">
        <f t="shared" si="110"/>
        <v/>
      </c>
      <c r="DP189" s="153" t="str">
        <f t="shared" si="111"/>
        <v/>
      </c>
      <c r="DQ189" s="19" t="str">
        <f t="shared" si="112"/>
        <v/>
      </c>
      <c r="DR189" s="153" t="str">
        <f t="shared" si="113"/>
        <v/>
      </c>
      <c r="DS189" s="19" t="str">
        <f t="shared" si="114"/>
        <v/>
      </c>
      <c r="DT189" s="153" t="str">
        <f t="shared" si="115"/>
        <v/>
      </c>
      <c r="DU189" s="19" t="str">
        <f t="shared" si="116"/>
        <v/>
      </c>
      <c r="DV189" s="153" t="str">
        <f t="shared" si="117"/>
        <v/>
      </c>
      <c r="DW189" s="19" t="str">
        <f t="shared" si="118"/>
        <v/>
      </c>
      <c r="DX189" s="153" t="str">
        <f t="shared" si="119"/>
        <v/>
      </c>
      <c r="DY189" s="19" t="str">
        <f t="shared" si="120"/>
        <v/>
      </c>
      <c r="DZ189" s="153" t="str">
        <f t="shared" si="121"/>
        <v/>
      </c>
      <c r="EA189" s="19" t="str">
        <f t="shared" si="122"/>
        <v/>
      </c>
      <c r="EB189" s="153" t="str">
        <f t="shared" si="123"/>
        <v/>
      </c>
      <c r="EC189" s="19" t="str">
        <f t="shared" si="124"/>
        <v/>
      </c>
      <c r="ED189" s="153" t="str">
        <f t="shared" si="125"/>
        <v/>
      </c>
      <c r="EE189" s="19" t="str">
        <f t="shared" si="126"/>
        <v/>
      </c>
      <c r="EF189" s="153" t="str">
        <f t="shared" si="127"/>
        <v/>
      </c>
      <c r="EG189" s="19" t="str">
        <f t="shared" si="128"/>
        <v/>
      </c>
      <c r="EH189" s="153" t="str">
        <f t="shared" si="129"/>
        <v/>
      </c>
      <c r="EI189" s="19" t="str">
        <f t="shared" si="130"/>
        <v/>
      </c>
      <c r="EJ189" s="153" t="str">
        <f t="shared" si="131"/>
        <v/>
      </c>
      <c r="EK189" s="19" t="str">
        <f t="shared" si="132"/>
        <v/>
      </c>
      <c r="EL189" s="153" t="str">
        <f t="shared" si="133"/>
        <v/>
      </c>
      <c r="EM189" s="19" t="str">
        <f t="shared" si="134"/>
        <v/>
      </c>
      <c r="EN189" s="153" t="str">
        <f t="shared" si="135"/>
        <v/>
      </c>
      <c r="EO189" s="19" t="str">
        <f t="shared" si="136"/>
        <v/>
      </c>
      <c r="EP189" s="153" t="str">
        <f t="shared" si="137"/>
        <v/>
      </c>
      <c r="EQ189" s="19" t="str">
        <f t="shared" si="138"/>
        <v/>
      </c>
      <c r="ER189" s="153" t="str">
        <f t="shared" si="139"/>
        <v/>
      </c>
      <c r="ES189" s="19" t="str">
        <f t="shared" si="140"/>
        <v/>
      </c>
      <c r="ET189" s="153" t="str">
        <f t="shared" si="141"/>
        <v/>
      </c>
    </row>
    <row r="190" spans="1:150" x14ac:dyDescent="0.25">
      <c r="A190" s="31"/>
      <c r="B190" s="91" t="str">
        <f t="shared" si="142"/>
        <v/>
      </c>
      <c r="C190" s="20" t="str">
        <f t="shared" si="102"/>
        <v/>
      </c>
      <c r="D190" s="97" t="str">
        <f t="shared" si="103"/>
        <v/>
      </c>
      <c r="E190" s="62" t="str">
        <f t="shared" si="143"/>
        <v/>
      </c>
      <c r="F190" s="31"/>
      <c r="G190" s="282"/>
      <c r="H190" s="283"/>
      <c r="I190" s="284"/>
      <c r="J190" s="285"/>
      <c r="K190" s="286"/>
      <c r="L190" s="287"/>
      <c r="M190" s="288"/>
      <c r="N190" s="287"/>
      <c r="O190" s="288"/>
      <c r="P190" s="287"/>
      <c r="Q190" s="288"/>
      <c r="R190" s="287"/>
      <c r="S190" s="288"/>
      <c r="T190" s="287"/>
      <c r="U190" s="288"/>
      <c r="V190" s="287"/>
      <c r="W190" s="288"/>
      <c r="X190" s="287"/>
      <c r="Y190" s="288"/>
      <c r="Z190" s="287"/>
      <c r="AA190" s="288"/>
      <c r="AB190" s="287"/>
      <c r="AC190" s="288"/>
      <c r="AD190" s="287"/>
      <c r="AE190" s="288"/>
      <c r="AF190" s="287"/>
      <c r="AG190" s="288"/>
      <c r="AH190" s="287"/>
      <c r="AI190" s="288"/>
      <c r="AJ190" s="287"/>
      <c r="AK190" s="288"/>
      <c r="AL190" s="287"/>
      <c r="AM190" s="288"/>
      <c r="AN190" s="287"/>
      <c r="AO190" s="288"/>
      <c r="AP190" s="287"/>
      <c r="AQ190" s="288"/>
      <c r="AR190" s="287"/>
      <c r="AS190" s="288"/>
      <c r="AT190" s="287"/>
      <c r="AU190" s="288"/>
      <c r="AV190" s="287"/>
      <c r="AW190" s="288"/>
      <c r="AX190" s="287"/>
      <c r="AY190" s="31"/>
      <c r="BA190" s="76" t="str">
        <f t="shared" si="144"/>
        <v/>
      </c>
      <c r="BC190" s="76" t="str">
        <f>IF('Stock List'!$K190="", "", 'Stock List'!$K190)</f>
        <v/>
      </c>
      <c r="BE190" s="106">
        <f>IFERROR(ROUND(((INDEX('Stock List'!$M$11:$M$1010, MATCH(L190, 'Stock List'!$K$11:$K$1010, 0))/INDEX('Stock List'!$L$11:$L$1010, MATCH(L190, 'Stock List'!$K$11:$K$1010, 0)))*K190), 2), 0)</f>
        <v>0</v>
      </c>
      <c r="BF190" s="20"/>
      <c r="BG190" s="20">
        <f>IFERROR(ROUND(((INDEX('Stock List'!$M$11:$M$1010, MATCH(N190, 'Stock List'!$K$11:$K$1010, 0))/INDEX('Stock List'!$L$11:$L$1010, MATCH(N190, 'Stock List'!$K$11:$K$1010, 0)))*M190), 2), 0)</f>
        <v>0</v>
      </c>
      <c r="BH190" s="20"/>
      <c r="BI190" s="20">
        <f>IFERROR(ROUND(((INDEX('Stock List'!$M$11:$M$1010, MATCH(P190, 'Stock List'!$K$11:$K$1010, 0))/INDEX('Stock List'!$L$11:$L$1010, MATCH(P190, 'Stock List'!$K$11:$K$1010, 0)))*O190), 2), 0)</f>
        <v>0</v>
      </c>
      <c r="BJ190" s="20"/>
      <c r="BK190" s="20">
        <f>IFERROR(ROUND(((INDEX('Stock List'!$M$11:$M$1010, MATCH(R190, 'Stock List'!$K$11:$K$1010, 0))/INDEX('Stock List'!$L$11:$L$1010, MATCH(R190, 'Stock List'!$K$11:$K$1010, 0)))*Q190), 2), 0)</f>
        <v>0</v>
      </c>
      <c r="BL190" s="20"/>
      <c r="BM190" s="20">
        <f>IFERROR(ROUND(((INDEX('Stock List'!$M$11:$M$1010, MATCH(T190, 'Stock List'!$K$11:$K$1010, 0))/INDEX('Stock List'!$L$11:$L$1010, MATCH(T190, 'Stock List'!$K$11:$K$1010, 0)))*S190), 2), 0)</f>
        <v>0</v>
      </c>
      <c r="BN190" s="20"/>
      <c r="BO190" s="20">
        <f>IFERROR(ROUND(((INDEX('Stock List'!$M$11:$M$1010, MATCH(V190, 'Stock List'!$K$11:$K$1010, 0))/INDEX('Stock List'!$L$11:$L$1010, MATCH(V190, 'Stock List'!$K$11:$K$1010, 0)))*U190), 2), 0)</f>
        <v>0</v>
      </c>
      <c r="BP190" s="20"/>
      <c r="BQ190" s="20">
        <f>IFERROR(ROUND(((INDEX('Stock List'!$M$11:$M$1010, MATCH(X190, 'Stock List'!$K$11:$K$1010, 0))/INDEX('Stock List'!$L$11:$L$1010, MATCH(X190, 'Stock List'!$K$11:$K$1010, 0)))*W190), 2), 0)</f>
        <v>0</v>
      </c>
      <c r="BR190" s="20"/>
      <c r="BS190" s="20">
        <f>IFERROR(ROUND(((INDEX('Stock List'!$M$11:$M$1010, MATCH(Z190, 'Stock List'!$K$11:$K$1010, 0))/INDEX('Stock List'!$L$11:$L$1010, MATCH(Z190, 'Stock List'!$K$11:$K$1010, 0)))*Y190), 2), 0)</f>
        <v>0</v>
      </c>
      <c r="BT190" s="20"/>
      <c r="BU190" s="20">
        <f>IFERROR(ROUND(((INDEX('Stock List'!$M$11:$M$1010, MATCH(AB190, 'Stock List'!$K$11:$K$1010, 0))/INDEX('Stock List'!$L$11:$L$1010, MATCH(AB190, 'Stock List'!$K$11:$K$1010, 0)))*AA190), 2), 0)</f>
        <v>0</v>
      </c>
      <c r="BV190" s="20"/>
      <c r="BW190" s="20">
        <f>IFERROR(ROUND(((INDEX('Stock List'!$M$11:$M$1010, MATCH(AD190, 'Stock List'!$K$11:$K$1010, 0))/INDEX('Stock List'!$L$11:$L$1010, MATCH(AD190, 'Stock List'!$K$11:$K$1010, 0)))*AC190), 2), 0)</f>
        <v>0</v>
      </c>
      <c r="BX190" s="20"/>
      <c r="BY190" s="20">
        <f>IFERROR(ROUND(((INDEX('Stock List'!$M$11:$M$1010, MATCH(AF190, 'Stock List'!$K$11:$K$1010, 0))/INDEX('Stock List'!$L$11:$L$1010, MATCH(AF190, 'Stock List'!$K$11:$K$1010, 0)))*AE190), 2), 0)</f>
        <v>0</v>
      </c>
      <c r="BZ190" s="20"/>
      <c r="CA190" s="20">
        <f>IFERROR(ROUND(((INDEX('Stock List'!$M$11:$M$1010, MATCH(AH190, 'Stock List'!$K$11:$K$1010, 0))/INDEX('Stock List'!$L$11:$L$1010, MATCH(AH190, 'Stock List'!$K$11:$K$1010, 0)))*AG190), 2), 0)</f>
        <v>0</v>
      </c>
      <c r="CB190" s="20"/>
      <c r="CC190" s="20">
        <f>IFERROR(ROUND(((INDEX('Stock List'!$M$11:$M$1010, MATCH(AJ190, 'Stock List'!$K$11:$K$1010, 0))/INDEX('Stock List'!$L$11:$L$1010, MATCH(AJ190, 'Stock List'!$K$11:$K$1010, 0)))*AI190), 2), 0)</f>
        <v>0</v>
      </c>
      <c r="CD190" s="20"/>
      <c r="CE190" s="20">
        <f>IFERROR(ROUND(((INDEX('Stock List'!$M$11:$M$1010, MATCH(AL190, 'Stock List'!$K$11:$K$1010, 0))/INDEX('Stock List'!$L$11:$L$1010, MATCH(AL190, 'Stock List'!$K$11:$K$1010, 0)))*AK190), 2), 0)</f>
        <v>0</v>
      </c>
      <c r="CF190" s="20"/>
      <c r="CG190" s="20">
        <f>IFERROR(ROUND(((INDEX('Stock List'!$M$11:$M$1010, MATCH(AN190, 'Stock List'!$K$11:$K$1010, 0))/INDEX('Stock List'!$L$11:$L$1010, MATCH(AN190, 'Stock List'!$K$11:$K$1010, 0)))*AM190), 2), 0)</f>
        <v>0</v>
      </c>
      <c r="CH190" s="20"/>
      <c r="CI190" s="20">
        <f>IFERROR(ROUND(((INDEX('Stock List'!$M$11:$M$1010, MATCH(AP190, 'Stock List'!$K$11:$K$1010, 0))/INDEX('Stock List'!$L$11:$L$1010, MATCH(AP190, 'Stock List'!$K$11:$K$1010, 0)))*AO190), 2), 0)</f>
        <v>0</v>
      </c>
      <c r="CJ190" s="20"/>
      <c r="CK190" s="20">
        <f>IFERROR(ROUND(((INDEX('Stock List'!$M$11:$M$1010, MATCH(AR190, 'Stock List'!$K$11:$K$1010, 0))/INDEX('Stock List'!$L$11:$L$1010, MATCH(AR190, 'Stock List'!$K$11:$K$1010, 0)))*AQ190), 2), 0)</f>
        <v>0</v>
      </c>
      <c r="CL190" s="20"/>
      <c r="CM190" s="20">
        <f>IFERROR(ROUND(((INDEX('Stock List'!$M$11:$M$1010, MATCH(AT190, 'Stock List'!$K$11:$K$1010, 0))/INDEX('Stock List'!$L$11:$L$1010, MATCH(AT190, 'Stock List'!$K$11:$K$1010, 0)))*AS190), 2), 0)</f>
        <v>0</v>
      </c>
      <c r="CN190" s="20"/>
      <c r="CO190" s="20">
        <f>IFERROR(ROUND(((INDEX('Stock List'!$M$11:$M$1010, MATCH(AV190, 'Stock List'!$K$11:$K$1010, 0))/INDEX('Stock List'!$L$11:$L$1010, MATCH(AV190, 'Stock List'!$K$11:$K$1010, 0)))*AU190), 2), 0)</f>
        <v>0</v>
      </c>
      <c r="CP190" s="20"/>
      <c r="CQ190" s="20">
        <f>IFERROR(ROUND(((INDEX('Stock List'!$M$11:$M$1010, MATCH(AX190, 'Stock List'!$K$11:$K$1010, 0))/INDEX('Stock List'!$L$11:$L$1010, MATCH(AX190, 'Stock List'!$K$11:$K$1010, 0)))*AW190), 2), 0)</f>
        <v>0</v>
      </c>
      <c r="CR190" s="22"/>
      <c r="CT190" s="106" t="str">
        <f t="shared" si="145"/>
        <v/>
      </c>
      <c r="CU190" s="22" t="str">
        <f t="shared" si="146"/>
        <v/>
      </c>
      <c r="CX190" s="106" t="str">
        <f t="shared" si="147"/>
        <v/>
      </c>
      <c r="CY190" s="20" t="str">
        <f t="shared" si="148"/>
        <v/>
      </c>
      <c r="CZ190" s="22" t="str">
        <f t="shared" si="149"/>
        <v/>
      </c>
      <c r="DB190" s="76" t="str">
        <f>IF($H190="", "", COUNTIF($G$11:$G$1010, "&gt;"&amp;$G190)+1+COUNTIF($G$11:$G190, $G190)-1)</f>
        <v/>
      </c>
      <c r="DC190" s="76" t="str">
        <f>IF($H190="", "", COUNTIF($CZ$11:$CZ$1010, "&gt;"&amp;$CZ190)+1+COUNTIF($CZ$11:$CZ190, $CZ190)-1)</f>
        <v/>
      </c>
      <c r="DE190" s="147" t="str">
        <f t="shared" si="150"/>
        <v/>
      </c>
      <c r="DF190" s="148"/>
      <c r="DG190" s="19" t="str">
        <f t="shared" si="151"/>
        <v/>
      </c>
      <c r="DH190" s="153" t="str">
        <f t="shared" si="152"/>
        <v/>
      </c>
      <c r="DI190" s="19" t="str">
        <f t="shared" si="104"/>
        <v/>
      </c>
      <c r="DJ190" s="153" t="str">
        <f t="shared" si="105"/>
        <v/>
      </c>
      <c r="DK190" s="19" t="str">
        <f t="shared" si="106"/>
        <v/>
      </c>
      <c r="DL190" s="153" t="str">
        <f t="shared" si="107"/>
        <v/>
      </c>
      <c r="DM190" s="19" t="str">
        <f t="shared" si="108"/>
        <v/>
      </c>
      <c r="DN190" s="153" t="str">
        <f t="shared" si="109"/>
        <v/>
      </c>
      <c r="DO190" s="19" t="str">
        <f t="shared" si="110"/>
        <v/>
      </c>
      <c r="DP190" s="153" t="str">
        <f t="shared" si="111"/>
        <v/>
      </c>
      <c r="DQ190" s="19" t="str">
        <f t="shared" si="112"/>
        <v/>
      </c>
      <c r="DR190" s="153" t="str">
        <f t="shared" si="113"/>
        <v/>
      </c>
      <c r="DS190" s="19" t="str">
        <f t="shared" si="114"/>
        <v/>
      </c>
      <c r="DT190" s="153" t="str">
        <f t="shared" si="115"/>
        <v/>
      </c>
      <c r="DU190" s="19" t="str">
        <f t="shared" si="116"/>
        <v/>
      </c>
      <c r="DV190" s="153" t="str">
        <f t="shared" si="117"/>
        <v/>
      </c>
      <c r="DW190" s="19" t="str">
        <f t="shared" si="118"/>
        <v/>
      </c>
      <c r="DX190" s="153" t="str">
        <f t="shared" si="119"/>
        <v/>
      </c>
      <c r="DY190" s="19" t="str">
        <f t="shared" si="120"/>
        <v/>
      </c>
      <c r="DZ190" s="153" t="str">
        <f t="shared" si="121"/>
        <v/>
      </c>
      <c r="EA190" s="19" t="str">
        <f t="shared" si="122"/>
        <v/>
      </c>
      <c r="EB190" s="153" t="str">
        <f t="shared" si="123"/>
        <v/>
      </c>
      <c r="EC190" s="19" t="str">
        <f t="shared" si="124"/>
        <v/>
      </c>
      <c r="ED190" s="153" t="str">
        <f t="shared" si="125"/>
        <v/>
      </c>
      <c r="EE190" s="19" t="str">
        <f t="shared" si="126"/>
        <v/>
      </c>
      <c r="EF190" s="153" t="str">
        <f t="shared" si="127"/>
        <v/>
      </c>
      <c r="EG190" s="19" t="str">
        <f t="shared" si="128"/>
        <v/>
      </c>
      <c r="EH190" s="153" t="str">
        <f t="shared" si="129"/>
        <v/>
      </c>
      <c r="EI190" s="19" t="str">
        <f t="shared" si="130"/>
        <v/>
      </c>
      <c r="EJ190" s="153" t="str">
        <f t="shared" si="131"/>
        <v/>
      </c>
      <c r="EK190" s="19" t="str">
        <f t="shared" si="132"/>
        <v/>
      </c>
      <c r="EL190" s="153" t="str">
        <f t="shared" si="133"/>
        <v/>
      </c>
      <c r="EM190" s="19" t="str">
        <f t="shared" si="134"/>
        <v/>
      </c>
      <c r="EN190" s="153" t="str">
        <f t="shared" si="135"/>
        <v/>
      </c>
      <c r="EO190" s="19" t="str">
        <f t="shared" si="136"/>
        <v/>
      </c>
      <c r="EP190" s="153" t="str">
        <f t="shared" si="137"/>
        <v/>
      </c>
      <c r="EQ190" s="19" t="str">
        <f t="shared" si="138"/>
        <v/>
      </c>
      <c r="ER190" s="153" t="str">
        <f t="shared" si="139"/>
        <v/>
      </c>
      <c r="ES190" s="19" t="str">
        <f t="shared" si="140"/>
        <v/>
      </c>
      <c r="ET190" s="153" t="str">
        <f t="shared" si="141"/>
        <v/>
      </c>
    </row>
    <row r="191" spans="1:150" x14ac:dyDescent="0.25">
      <c r="A191" s="31"/>
      <c r="B191" s="91" t="str">
        <f t="shared" si="142"/>
        <v/>
      </c>
      <c r="C191" s="20" t="str">
        <f t="shared" si="102"/>
        <v/>
      </c>
      <c r="D191" s="97" t="str">
        <f t="shared" si="103"/>
        <v/>
      </c>
      <c r="E191" s="62" t="str">
        <f t="shared" si="143"/>
        <v/>
      </c>
      <c r="F191" s="31"/>
      <c r="G191" s="282"/>
      <c r="H191" s="283"/>
      <c r="I191" s="284"/>
      <c r="J191" s="285"/>
      <c r="K191" s="286"/>
      <c r="L191" s="287"/>
      <c r="M191" s="288"/>
      <c r="N191" s="287"/>
      <c r="O191" s="288"/>
      <c r="P191" s="287"/>
      <c r="Q191" s="288"/>
      <c r="R191" s="287"/>
      <c r="S191" s="288"/>
      <c r="T191" s="287"/>
      <c r="U191" s="288"/>
      <c r="V191" s="287"/>
      <c r="W191" s="288"/>
      <c r="X191" s="287"/>
      <c r="Y191" s="288"/>
      <c r="Z191" s="287"/>
      <c r="AA191" s="288"/>
      <c r="AB191" s="287"/>
      <c r="AC191" s="288"/>
      <c r="AD191" s="287"/>
      <c r="AE191" s="288"/>
      <c r="AF191" s="287"/>
      <c r="AG191" s="288"/>
      <c r="AH191" s="287"/>
      <c r="AI191" s="288"/>
      <c r="AJ191" s="287"/>
      <c r="AK191" s="288"/>
      <c r="AL191" s="287"/>
      <c r="AM191" s="288"/>
      <c r="AN191" s="287"/>
      <c r="AO191" s="288"/>
      <c r="AP191" s="287"/>
      <c r="AQ191" s="288"/>
      <c r="AR191" s="287"/>
      <c r="AS191" s="288"/>
      <c r="AT191" s="287"/>
      <c r="AU191" s="288"/>
      <c r="AV191" s="287"/>
      <c r="AW191" s="288"/>
      <c r="AX191" s="287"/>
      <c r="AY191" s="31"/>
      <c r="BA191" s="76" t="str">
        <f t="shared" si="144"/>
        <v/>
      </c>
      <c r="BC191" s="76" t="str">
        <f>IF('Stock List'!$K191="", "", 'Stock List'!$K191)</f>
        <v/>
      </c>
      <c r="BE191" s="106">
        <f>IFERROR(ROUND(((INDEX('Stock List'!$M$11:$M$1010, MATCH(L191, 'Stock List'!$K$11:$K$1010, 0))/INDEX('Stock List'!$L$11:$L$1010, MATCH(L191, 'Stock List'!$K$11:$K$1010, 0)))*K191), 2), 0)</f>
        <v>0</v>
      </c>
      <c r="BF191" s="20"/>
      <c r="BG191" s="20">
        <f>IFERROR(ROUND(((INDEX('Stock List'!$M$11:$M$1010, MATCH(N191, 'Stock List'!$K$11:$K$1010, 0))/INDEX('Stock List'!$L$11:$L$1010, MATCH(N191, 'Stock List'!$K$11:$K$1010, 0)))*M191), 2), 0)</f>
        <v>0</v>
      </c>
      <c r="BH191" s="20"/>
      <c r="BI191" s="20">
        <f>IFERROR(ROUND(((INDEX('Stock List'!$M$11:$M$1010, MATCH(P191, 'Stock List'!$K$11:$K$1010, 0))/INDEX('Stock List'!$L$11:$L$1010, MATCH(P191, 'Stock List'!$K$11:$K$1010, 0)))*O191), 2), 0)</f>
        <v>0</v>
      </c>
      <c r="BJ191" s="20"/>
      <c r="BK191" s="20">
        <f>IFERROR(ROUND(((INDEX('Stock List'!$M$11:$M$1010, MATCH(R191, 'Stock List'!$K$11:$K$1010, 0))/INDEX('Stock List'!$L$11:$L$1010, MATCH(R191, 'Stock List'!$K$11:$K$1010, 0)))*Q191), 2), 0)</f>
        <v>0</v>
      </c>
      <c r="BL191" s="20"/>
      <c r="BM191" s="20">
        <f>IFERROR(ROUND(((INDEX('Stock List'!$M$11:$M$1010, MATCH(T191, 'Stock List'!$K$11:$K$1010, 0))/INDEX('Stock List'!$L$11:$L$1010, MATCH(T191, 'Stock List'!$K$11:$K$1010, 0)))*S191), 2), 0)</f>
        <v>0</v>
      </c>
      <c r="BN191" s="20"/>
      <c r="BO191" s="20">
        <f>IFERROR(ROUND(((INDEX('Stock List'!$M$11:$M$1010, MATCH(V191, 'Stock List'!$K$11:$K$1010, 0))/INDEX('Stock List'!$L$11:$L$1010, MATCH(V191, 'Stock List'!$K$11:$K$1010, 0)))*U191), 2), 0)</f>
        <v>0</v>
      </c>
      <c r="BP191" s="20"/>
      <c r="BQ191" s="20">
        <f>IFERROR(ROUND(((INDEX('Stock List'!$M$11:$M$1010, MATCH(X191, 'Stock List'!$K$11:$K$1010, 0))/INDEX('Stock List'!$L$11:$L$1010, MATCH(X191, 'Stock List'!$K$11:$K$1010, 0)))*W191), 2), 0)</f>
        <v>0</v>
      </c>
      <c r="BR191" s="20"/>
      <c r="BS191" s="20">
        <f>IFERROR(ROUND(((INDEX('Stock List'!$M$11:$M$1010, MATCH(Z191, 'Stock List'!$K$11:$K$1010, 0))/INDEX('Stock List'!$L$11:$L$1010, MATCH(Z191, 'Stock List'!$K$11:$K$1010, 0)))*Y191), 2), 0)</f>
        <v>0</v>
      </c>
      <c r="BT191" s="20"/>
      <c r="BU191" s="20">
        <f>IFERROR(ROUND(((INDEX('Stock List'!$M$11:$M$1010, MATCH(AB191, 'Stock List'!$K$11:$K$1010, 0))/INDEX('Stock List'!$L$11:$L$1010, MATCH(AB191, 'Stock List'!$K$11:$K$1010, 0)))*AA191), 2), 0)</f>
        <v>0</v>
      </c>
      <c r="BV191" s="20"/>
      <c r="BW191" s="20">
        <f>IFERROR(ROUND(((INDEX('Stock List'!$M$11:$M$1010, MATCH(AD191, 'Stock List'!$K$11:$K$1010, 0))/INDEX('Stock List'!$L$11:$L$1010, MATCH(AD191, 'Stock List'!$K$11:$K$1010, 0)))*AC191), 2), 0)</f>
        <v>0</v>
      </c>
      <c r="BX191" s="20"/>
      <c r="BY191" s="20">
        <f>IFERROR(ROUND(((INDEX('Stock List'!$M$11:$M$1010, MATCH(AF191, 'Stock List'!$K$11:$K$1010, 0))/INDEX('Stock List'!$L$11:$L$1010, MATCH(AF191, 'Stock List'!$K$11:$K$1010, 0)))*AE191), 2), 0)</f>
        <v>0</v>
      </c>
      <c r="BZ191" s="20"/>
      <c r="CA191" s="20">
        <f>IFERROR(ROUND(((INDEX('Stock List'!$M$11:$M$1010, MATCH(AH191, 'Stock List'!$K$11:$K$1010, 0))/INDEX('Stock List'!$L$11:$L$1010, MATCH(AH191, 'Stock List'!$K$11:$K$1010, 0)))*AG191), 2), 0)</f>
        <v>0</v>
      </c>
      <c r="CB191" s="20"/>
      <c r="CC191" s="20">
        <f>IFERROR(ROUND(((INDEX('Stock List'!$M$11:$M$1010, MATCH(AJ191, 'Stock List'!$K$11:$K$1010, 0))/INDEX('Stock List'!$L$11:$L$1010, MATCH(AJ191, 'Stock List'!$K$11:$K$1010, 0)))*AI191), 2), 0)</f>
        <v>0</v>
      </c>
      <c r="CD191" s="20"/>
      <c r="CE191" s="20">
        <f>IFERROR(ROUND(((INDEX('Stock List'!$M$11:$M$1010, MATCH(AL191, 'Stock List'!$K$11:$K$1010, 0))/INDEX('Stock List'!$L$11:$L$1010, MATCH(AL191, 'Stock List'!$K$11:$K$1010, 0)))*AK191), 2), 0)</f>
        <v>0</v>
      </c>
      <c r="CF191" s="20"/>
      <c r="CG191" s="20">
        <f>IFERROR(ROUND(((INDEX('Stock List'!$M$11:$M$1010, MATCH(AN191, 'Stock List'!$K$11:$K$1010, 0))/INDEX('Stock List'!$L$11:$L$1010, MATCH(AN191, 'Stock List'!$K$11:$K$1010, 0)))*AM191), 2), 0)</f>
        <v>0</v>
      </c>
      <c r="CH191" s="20"/>
      <c r="CI191" s="20">
        <f>IFERROR(ROUND(((INDEX('Stock List'!$M$11:$M$1010, MATCH(AP191, 'Stock List'!$K$11:$K$1010, 0))/INDEX('Stock List'!$L$11:$L$1010, MATCH(AP191, 'Stock List'!$K$11:$K$1010, 0)))*AO191), 2), 0)</f>
        <v>0</v>
      </c>
      <c r="CJ191" s="20"/>
      <c r="CK191" s="20">
        <f>IFERROR(ROUND(((INDEX('Stock List'!$M$11:$M$1010, MATCH(AR191, 'Stock List'!$K$11:$K$1010, 0))/INDEX('Stock List'!$L$11:$L$1010, MATCH(AR191, 'Stock List'!$K$11:$K$1010, 0)))*AQ191), 2), 0)</f>
        <v>0</v>
      </c>
      <c r="CL191" s="20"/>
      <c r="CM191" s="20">
        <f>IFERROR(ROUND(((INDEX('Stock List'!$M$11:$M$1010, MATCH(AT191, 'Stock List'!$K$11:$K$1010, 0))/INDEX('Stock List'!$L$11:$L$1010, MATCH(AT191, 'Stock List'!$K$11:$K$1010, 0)))*AS191), 2), 0)</f>
        <v>0</v>
      </c>
      <c r="CN191" s="20"/>
      <c r="CO191" s="20">
        <f>IFERROR(ROUND(((INDEX('Stock List'!$M$11:$M$1010, MATCH(AV191, 'Stock List'!$K$11:$K$1010, 0))/INDEX('Stock List'!$L$11:$L$1010, MATCH(AV191, 'Stock List'!$K$11:$K$1010, 0)))*AU191), 2), 0)</f>
        <v>0</v>
      </c>
      <c r="CP191" s="20"/>
      <c r="CQ191" s="20">
        <f>IFERROR(ROUND(((INDEX('Stock List'!$M$11:$M$1010, MATCH(AX191, 'Stock List'!$K$11:$K$1010, 0))/INDEX('Stock List'!$L$11:$L$1010, MATCH(AX191, 'Stock List'!$K$11:$K$1010, 0)))*AW191), 2), 0)</f>
        <v>0</v>
      </c>
      <c r="CR191" s="22"/>
      <c r="CT191" s="106" t="str">
        <f t="shared" si="145"/>
        <v/>
      </c>
      <c r="CU191" s="22" t="str">
        <f t="shared" si="146"/>
        <v/>
      </c>
      <c r="CX191" s="106" t="str">
        <f t="shared" si="147"/>
        <v/>
      </c>
      <c r="CY191" s="20" t="str">
        <f t="shared" si="148"/>
        <v/>
      </c>
      <c r="CZ191" s="22" t="str">
        <f t="shared" si="149"/>
        <v/>
      </c>
      <c r="DB191" s="76" t="str">
        <f>IF($H191="", "", COUNTIF($G$11:$G$1010, "&gt;"&amp;$G191)+1+COUNTIF($G$11:$G191, $G191)-1)</f>
        <v/>
      </c>
      <c r="DC191" s="76" t="str">
        <f>IF($H191="", "", COUNTIF($CZ$11:$CZ$1010, "&gt;"&amp;$CZ191)+1+COUNTIF($CZ$11:$CZ191, $CZ191)-1)</f>
        <v/>
      </c>
      <c r="DE191" s="147" t="str">
        <f t="shared" si="150"/>
        <v/>
      </c>
      <c r="DF191" s="148"/>
      <c r="DG191" s="19" t="str">
        <f t="shared" si="151"/>
        <v/>
      </c>
      <c r="DH191" s="153" t="str">
        <f t="shared" si="152"/>
        <v/>
      </c>
      <c r="DI191" s="19" t="str">
        <f t="shared" si="104"/>
        <v/>
      </c>
      <c r="DJ191" s="153" t="str">
        <f t="shared" si="105"/>
        <v/>
      </c>
      <c r="DK191" s="19" t="str">
        <f t="shared" si="106"/>
        <v/>
      </c>
      <c r="DL191" s="153" t="str">
        <f t="shared" si="107"/>
        <v/>
      </c>
      <c r="DM191" s="19" t="str">
        <f t="shared" si="108"/>
        <v/>
      </c>
      <c r="DN191" s="153" t="str">
        <f t="shared" si="109"/>
        <v/>
      </c>
      <c r="DO191" s="19" t="str">
        <f t="shared" si="110"/>
        <v/>
      </c>
      <c r="DP191" s="153" t="str">
        <f t="shared" si="111"/>
        <v/>
      </c>
      <c r="DQ191" s="19" t="str">
        <f t="shared" si="112"/>
        <v/>
      </c>
      <c r="DR191" s="153" t="str">
        <f t="shared" si="113"/>
        <v/>
      </c>
      <c r="DS191" s="19" t="str">
        <f t="shared" si="114"/>
        <v/>
      </c>
      <c r="DT191" s="153" t="str">
        <f t="shared" si="115"/>
        <v/>
      </c>
      <c r="DU191" s="19" t="str">
        <f t="shared" si="116"/>
        <v/>
      </c>
      <c r="DV191" s="153" t="str">
        <f t="shared" si="117"/>
        <v/>
      </c>
      <c r="DW191" s="19" t="str">
        <f t="shared" si="118"/>
        <v/>
      </c>
      <c r="DX191" s="153" t="str">
        <f t="shared" si="119"/>
        <v/>
      </c>
      <c r="DY191" s="19" t="str">
        <f t="shared" si="120"/>
        <v/>
      </c>
      <c r="DZ191" s="153" t="str">
        <f t="shared" si="121"/>
        <v/>
      </c>
      <c r="EA191" s="19" t="str">
        <f t="shared" si="122"/>
        <v/>
      </c>
      <c r="EB191" s="153" t="str">
        <f t="shared" si="123"/>
        <v/>
      </c>
      <c r="EC191" s="19" t="str">
        <f t="shared" si="124"/>
        <v/>
      </c>
      <c r="ED191" s="153" t="str">
        <f t="shared" si="125"/>
        <v/>
      </c>
      <c r="EE191" s="19" t="str">
        <f t="shared" si="126"/>
        <v/>
      </c>
      <c r="EF191" s="153" t="str">
        <f t="shared" si="127"/>
        <v/>
      </c>
      <c r="EG191" s="19" t="str">
        <f t="shared" si="128"/>
        <v/>
      </c>
      <c r="EH191" s="153" t="str">
        <f t="shared" si="129"/>
        <v/>
      </c>
      <c r="EI191" s="19" t="str">
        <f t="shared" si="130"/>
        <v/>
      </c>
      <c r="EJ191" s="153" t="str">
        <f t="shared" si="131"/>
        <v/>
      </c>
      <c r="EK191" s="19" t="str">
        <f t="shared" si="132"/>
        <v/>
      </c>
      <c r="EL191" s="153" t="str">
        <f t="shared" si="133"/>
        <v/>
      </c>
      <c r="EM191" s="19" t="str">
        <f t="shared" si="134"/>
        <v/>
      </c>
      <c r="EN191" s="153" t="str">
        <f t="shared" si="135"/>
        <v/>
      </c>
      <c r="EO191" s="19" t="str">
        <f t="shared" si="136"/>
        <v/>
      </c>
      <c r="EP191" s="153" t="str">
        <f t="shared" si="137"/>
        <v/>
      </c>
      <c r="EQ191" s="19" t="str">
        <f t="shared" si="138"/>
        <v/>
      </c>
      <c r="ER191" s="153" t="str">
        <f t="shared" si="139"/>
        <v/>
      </c>
      <c r="ES191" s="19" t="str">
        <f t="shared" si="140"/>
        <v/>
      </c>
      <c r="ET191" s="153" t="str">
        <f t="shared" si="141"/>
        <v/>
      </c>
    </row>
    <row r="192" spans="1:150" x14ac:dyDescent="0.25">
      <c r="A192" s="31"/>
      <c r="B192" s="91" t="str">
        <f t="shared" si="142"/>
        <v/>
      </c>
      <c r="C192" s="20" t="str">
        <f t="shared" si="102"/>
        <v/>
      </c>
      <c r="D192" s="97" t="str">
        <f t="shared" si="103"/>
        <v/>
      </c>
      <c r="E192" s="62" t="str">
        <f t="shared" si="143"/>
        <v/>
      </c>
      <c r="F192" s="31"/>
      <c r="G192" s="282"/>
      <c r="H192" s="283"/>
      <c r="I192" s="284"/>
      <c r="J192" s="285"/>
      <c r="K192" s="286"/>
      <c r="L192" s="287"/>
      <c r="M192" s="288"/>
      <c r="N192" s="287"/>
      <c r="O192" s="288"/>
      <c r="P192" s="287"/>
      <c r="Q192" s="288"/>
      <c r="R192" s="287"/>
      <c r="S192" s="288"/>
      <c r="T192" s="287"/>
      <c r="U192" s="288"/>
      <c r="V192" s="287"/>
      <c r="W192" s="288"/>
      <c r="X192" s="287"/>
      <c r="Y192" s="288"/>
      <c r="Z192" s="287"/>
      <c r="AA192" s="288"/>
      <c r="AB192" s="287"/>
      <c r="AC192" s="288"/>
      <c r="AD192" s="287"/>
      <c r="AE192" s="288"/>
      <c r="AF192" s="287"/>
      <c r="AG192" s="288"/>
      <c r="AH192" s="287"/>
      <c r="AI192" s="288"/>
      <c r="AJ192" s="287"/>
      <c r="AK192" s="288"/>
      <c r="AL192" s="287"/>
      <c r="AM192" s="288"/>
      <c r="AN192" s="287"/>
      <c r="AO192" s="288"/>
      <c r="AP192" s="287"/>
      <c r="AQ192" s="288"/>
      <c r="AR192" s="287"/>
      <c r="AS192" s="288"/>
      <c r="AT192" s="287"/>
      <c r="AU192" s="288"/>
      <c r="AV192" s="287"/>
      <c r="AW192" s="288"/>
      <c r="AX192" s="287"/>
      <c r="AY192" s="31"/>
      <c r="BA192" s="76" t="str">
        <f t="shared" si="144"/>
        <v/>
      </c>
      <c r="BC192" s="76" t="str">
        <f>IF('Stock List'!$K192="", "", 'Stock List'!$K192)</f>
        <v/>
      </c>
      <c r="BE192" s="106">
        <f>IFERROR(ROUND(((INDEX('Stock List'!$M$11:$M$1010, MATCH(L192, 'Stock List'!$K$11:$K$1010, 0))/INDEX('Stock List'!$L$11:$L$1010, MATCH(L192, 'Stock List'!$K$11:$K$1010, 0)))*K192), 2), 0)</f>
        <v>0</v>
      </c>
      <c r="BF192" s="20"/>
      <c r="BG192" s="20">
        <f>IFERROR(ROUND(((INDEX('Stock List'!$M$11:$M$1010, MATCH(N192, 'Stock List'!$K$11:$K$1010, 0))/INDEX('Stock List'!$L$11:$L$1010, MATCH(N192, 'Stock List'!$K$11:$K$1010, 0)))*M192), 2), 0)</f>
        <v>0</v>
      </c>
      <c r="BH192" s="20"/>
      <c r="BI192" s="20">
        <f>IFERROR(ROUND(((INDEX('Stock List'!$M$11:$M$1010, MATCH(P192, 'Stock List'!$K$11:$K$1010, 0))/INDEX('Stock List'!$L$11:$L$1010, MATCH(P192, 'Stock List'!$K$11:$K$1010, 0)))*O192), 2), 0)</f>
        <v>0</v>
      </c>
      <c r="BJ192" s="20"/>
      <c r="BK192" s="20">
        <f>IFERROR(ROUND(((INDEX('Stock List'!$M$11:$M$1010, MATCH(R192, 'Stock List'!$K$11:$K$1010, 0))/INDEX('Stock List'!$L$11:$L$1010, MATCH(R192, 'Stock List'!$K$11:$K$1010, 0)))*Q192), 2), 0)</f>
        <v>0</v>
      </c>
      <c r="BL192" s="20"/>
      <c r="BM192" s="20">
        <f>IFERROR(ROUND(((INDEX('Stock List'!$M$11:$M$1010, MATCH(T192, 'Stock List'!$K$11:$K$1010, 0))/INDEX('Stock List'!$L$11:$L$1010, MATCH(T192, 'Stock List'!$K$11:$K$1010, 0)))*S192), 2), 0)</f>
        <v>0</v>
      </c>
      <c r="BN192" s="20"/>
      <c r="BO192" s="20">
        <f>IFERROR(ROUND(((INDEX('Stock List'!$M$11:$M$1010, MATCH(V192, 'Stock List'!$K$11:$K$1010, 0))/INDEX('Stock List'!$L$11:$L$1010, MATCH(V192, 'Stock List'!$K$11:$K$1010, 0)))*U192), 2), 0)</f>
        <v>0</v>
      </c>
      <c r="BP192" s="20"/>
      <c r="BQ192" s="20">
        <f>IFERROR(ROUND(((INDEX('Stock List'!$M$11:$M$1010, MATCH(X192, 'Stock List'!$K$11:$K$1010, 0))/INDEX('Stock List'!$L$11:$L$1010, MATCH(X192, 'Stock List'!$K$11:$K$1010, 0)))*W192), 2), 0)</f>
        <v>0</v>
      </c>
      <c r="BR192" s="20"/>
      <c r="BS192" s="20">
        <f>IFERROR(ROUND(((INDEX('Stock List'!$M$11:$M$1010, MATCH(Z192, 'Stock List'!$K$11:$K$1010, 0))/INDEX('Stock List'!$L$11:$L$1010, MATCH(Z192, 'Stock List'!$K$11:$K$1010, 0)))*Y192), 2), 0)</f>
        <v>0</v>
      </c>
      <c r="BT192" s="20"/>
      <c r="BU192" s="20">
        <f>IFERROR(ROUND(((INDEX('Stock List'!$M$11:$M$1010, MATCH(AB192, 'Stock List'!$K$11:$K$1010, 0))/INDEX('Stock List'!$L$11:$L$1010, MATCH(AB192, 'Stock List'!$K$11:$K$1010, 0)))*AA192), 2), 0)</f>
        <v>0</v>
      </c>
      <c r="BV192" s="20"/>
      <c r="BW192" s="20">
        <f>IFERROR(ROUND(((INDEX('Stock List'!$M$11:$M$1010, MATCH(AD192, 'Stock List'!$K$11:$K$1010, 0))/INDEX('Stock List'!$L$11:$L$1010, MATCH(AD192, 'Stock List'!$K$11:$K$1010, 0)))*AC192), 2), 0)</f>
        <v>0</v>
      </c>
      <c r="BX192" s="20"/>
      <c r="BY192" s="20">
        <f>IFERROR(ROUND(((INDEX('Stock List'!$M$11:$M$1010, MATCH(AF192, 'Stock List'!$K$11:$K$1010, 0))/INDEX('Stock List'!$L$11:$L$1010, MATCH(AF192, 'Stock List'!$K$11:$K$1010, 0)))*AE192), 2), 0)</f>
        <v>0</v>
      </c>
      <c r="BZ192" s="20"/>
      <c r="CA192" s="20">
        <f>IFERROR(ROUND(((INDEX('Stock List'!$M$11:$M$1010, MATCH(AH192, 'Stock List'!$K$11:$K$1010, 0))/INDEX('Stock List'!$L$11:$L$1010, MATCH(AH192, 'Stock List'!$K$11:$K$1010, 0)))*AG192), 2), 0)</f>
        <v>0</v>
      </c>
      <c r="CB192" s="20"/>
      <c r="CC192" s="20">
        <f>IFERROR(ROUND(((INDEX('Stock List'!$M$11:$M$1010, MATCH(AJ192, 'Stock List'!$K$11:$K$1010, 0))/INDEX('Stock List'!$L$11:$L$1010, MATCH(AJ192, 'Stock List'!$K$11:$K$1010, 0)))*AI192), 2), 0)</f>
        <v>0</v>
      </c>
      <c r="CD192" s="20"/>
      <c r="CE192" s="20">
        <f>IFERROR(ROUND(((INDEX('Stock List'!$M$11:$M$1010, MATCH(AL192, 'Stock List'!$K$11:$K$1010, 0))/INDEX('Stock List'!$L$11:$L$1010, MATCH(AL192, 'Stock List'!$K$11:$K$1010, 0)))*AK192), 2), 0)</f>
        <v>0</v>
      </c>
      <c r="CF192" s="20"/>
      <c r="CG192" s="20">
        <f>IFERROR(ROUND(((INDEX('Stock List'!$M$11:$M$1010, MATCH(AN192, 'Stock List'!$K$11:$K$1010, 0))/INDEX('Stock List'!$L$11:$L$1010, MATCH(AN192, 'Stock List'!$K$11:$K$1010, 0)))*AM192), 2), 0)</f>
        <v>0</v>
      </c>
      <c r="CH192" s="20"/>
      <c r="CI192" s="20">
        <f>IFERROR(ROUND(((INDEX('Stock List'!$M$11:$M$1010, MATCH(AP192, 'Stock List'!$K$11:$K$1010, 0))/INDEX('Stock List'!$L$11:$L$1010, MATCH(AP192, 'Stock List'!$K$11:$K$1010, 0)))*AO192), 2), 0)</f>
        <v>0</v>
      </c>
      <c r="CJ192" s="20"/>
      <c r="CK192" s="20">
        <f>IFERROR(ROUND(((INDEX('Stock List'!$M$11:$M$1010, MATCH(AR192, 'Stock List'!$K$11:$K$1010, 0))/INDEX('Stock List'!$L$11:$L$1010, MATCH(AR192, 'Stock List'!$K$11:$K$1010, 0)))*AQ192), 2), 0)</f>
        <v>0</v>
      </c>
      <c r="CL192" s="20"/>
      <c r="CM192" s="20">
        <f>IFERROR(ROUND(((INDEX('Stock List'!$M$11:$M$1010, MATCH(AT192, 'Stock List'!$K$11:$K$1010, 0))/INDEX('Stock List'!$L$11:$L$1010, MATCH(AT192, 'Stock List'!$K$11:$K$1010, 0)))*AS192), 2), 0)</f>
        <v>0</v>
      </c>
      <c r="CN192" s="20"/>
      <c r="CO192" s="20">
        <f>IFERROR(ROUND(((INDEX('Stock List'!$M$11:$M$1010, MATCH(AV192, 'Stock List'!$K$11:$K$1010, 0))/INDEX('Stock List'!$L$11:$L$1010, MATCH(AV192, 'Stock List'!$K$11:$K$1010, 0)))*AU192), 2), 0)</f>
        <v>0</v>
      </c>
      <c r="CP192" s="20"/>
      <c r="CQ192" s="20">
        <f>IFERROR(ROUND(((INDEX('Stock List'!$M$11:$M$1010, MATCH(AX192, 'Stock List'!$K$11:$K$1010, 0))/INDEX('Stock List'!$L$11:$L$1010, MATCH(AX192, 'Stock List'!$K$11:$K$1010, 0)))*AW192), 2), 0)</f>
        <v>0</v>
      </c>
      <c r="CR192" s="22"/>
      <c r="CT192" s="106" t="str">
        <f t="shared" si="145"/>
        <v/>
      </c>
      <c r="CU192" s="22" t="str">
        <f t="shared" si="146"/>
        <v/>
      </c>
      <c r="CX192" s="106" t="str">
        <f t="shared" si="147"/>
        <v/>
      </c>
      <c r="CY192" s="20" t="str">
        <f t="shared" si="148"/>
        <v/>
      </c>
      <c r="CZ192" s="22" t="str">
        <f t="shared" si="149"/>
        <v/>
      </c>
      <c r="DB192" s="76" t="str">
        <f>IF($H192="", "", COUNTIF($G$11:$G$1010, "&gt;"&amp;$G192)+1+COUNTIF($G$11:$G192, $G192)-1)</f>
        <v/>
      </c>
      <c r="DC192" s="76" t="str">
        <f>IF($H192="", "", COUNTIF($CZ$11:$CZ$1010, "&gt;"&amp;$CZ192)+1+COUNTIF($CZ$11:$CZ192, $CZ192)-1)</f>
        <v/>
      </c>
      <c r="DE192" s="147" t="str">
        <f t="shared" si="150"/>
        <v/>
      </c>
      <c r="DF192" s="148"/>
      <c r="DG192" s="19" t="str">
        <f t="shared" si="151"/>
        <v/>
      </c>
      <c r="DH192" s="153" t="str">
        <f t="shared" si="152"/>
        <v/>
      </c>
      <c r="DI192" s="19" t="str">
        <f t="shared" si="104"/>
        <v/>
      </c>
      <c r="DJ192" s="153" t="str">
        <f t="shared" si="105"/>
        <v/>
      </c>
      <c r="DK192" s="19" t="str">
        <f t="shared" si="106"/>
        <v/>
      </c>
      <c r="DL192" s="153" t="str">
        <f t="shared" si="107"/>
        <v/>
      </c>
      <c r="DM192" s="19" t="str">
        <f t="shared" si="108"/>
        <v/>
      </c>
      <c r="DN192" s="153" t="str">
        <f t="shared" si="109"/>
        <v/>
      </c>
      <c r="DO192" s="19" t="str">
        <f t="shared" si="110"/>
        <v/>
      </c>
      <c r="DP192" s="153" t="str">
        <f t="shared" si="111"/>
        <v/>
      </c>
      <c r="DQ192" s="19" t="str">
        <f t="shared" si="112"/>
        <v/>
      </c>
      <c r="DR192" s="153" t="str">
        <f t="shared" si="113"/>
        <v/>
      </c>
      <c r="DS192" s="19" t="str">
        <f t="shared" si="114"/>
        <v/>
      </c>
      <c r="DT192" s="153" t="str">
        <f t="shared" si="115"/>
        <v/>
      </c>
      <c r="DU192" s="19" t="str">
        <f t="shared" si="116"/>
        <v/>
      </c>
      <c r="DV192" s="153" t="str">
        <f t="shared" si="117"/>
        <v/>
      </c>
      <c r="DW192" s="19" t="str">
        <f t="shared" si="118"/>
        <v/>
      </c>
      <c r="DX192" s="153" t="str">
        <f t="shared" si="119"/>
        <v/>
      </c>
      <c r="DY192" s="19" t="str">
        <f t="shared" si="120"/>
        <v/>
      </c>
      <c r="DZ192" s="153" t="str">
        <f t="shared" si="121"/>
        <v/>
      </c>
      <c r="EA192" s="19" t="str">
        <f t="shared" si="122"/>
        <v/>
      </c>
      <c r="EB192" s="153" t="str">
        <f t="shared" si="123"/>
        <v/>
      </c>
      <c r="EC192" s="19" t="str">
        <f t="shared" si="124"/>
        <v/>
      </c>
      <c r="ED192" s="153" t="str">
        <f t="shared" si="125"/>
        <v/>
      </c>
      <c r="EE192" s="19" t="str">
        <f t="shared" si="126"/>
        <v/>
      </c>
      <c r="EF192" s="153" t="str">
        <f t="shared" si="127"/>
        <v/>
      </c>
      <c r="EG192" s="19" t="str">
        <f t="shared" si="128"/>
        <v/>
      </c>
      <c r="EH192" s="153" t="str">
        <f t="shared" si="129"/>
        <v/>
      </c>
      <c r="EI192" s="19" t="str">
        <f t="shared" si="130"/>
        <v/>
      </c>
      <c r="EJ192" s="153" t="str">
        <f t="shared" si="131"/>
        <v/>
      </c>
      <c r="EK192" s="19" t="str">
        <f t="shared" si="132"/>
        <v/>
      </c>
      <c r="EL192" s="153" t="str">
        <f t="shared" si="133"/>
        <v/>
      </c>
      <c r="EM192" s="19" t="str">
        <f t="shared" si="134"/>
        <v/>
      </c>
      <c r="EN192" s="153" t="str">
        <f t="shared" si="135"/>
        <v/>
      </c>
      <c r="EO192" s="19" t="str">
        <f t="shared" si="136"/>
        <v/>
      </c>
      <c r="EP192" s="153" t="str">
        <f t="shared" si="137"/>
        <v/>
      </c>
      <c r="EQ192" s="19" t="str">
        <f t="shared" si="138"/>
        <v/>
      </c>
      <c r="ER192" s="153" t="str">
        <f t="shared" si="139"/>
        <v/>
      </c>
      <c r="ES192" s="19" t="str">
        <f t="shared" si="140"/>
        <v/>
      </c>
      <c r="ET192" s="153" t="str">
        <f t="shared" si="141"/>
        <v/>
      </c>
    </row>
    <row r="193" spans="1:150" x14ac:dyDescent="0.25">
      <c r="A193" s="31"/>
      <c r="B193" s="91" t="str">
        <f t="shared" si="142"/>
        <v/>
      </c>
      <c r="C193" s="20" t="str">
        <f t="shared" si="102"/>
        <v/>
      </c>
      <c r="D193" s="97" t="str">
        <f t="shared" si="103"/>
        <v/>
      </c>
      <c r="E193" s="62" t="str">
        <f t="shared" si="143"/>
        <v/>
      </c>
      <c r="F193" s="31"/>
      <c r="G193" s="282"/>
      <c r="H193" s="283"/>
      <c r="I193" s="284"/>
      <c r="J193" s="285"/>
      <c r="K193" s="286"/>
      <c r="L193" s="287"/>
      <c r="M193" s="288"/>
      <c r="N193" s="287"/>
      <c r="O193" s="288"/>
      <c r="P193" s="287"/>
      <c r="Q193" s="288"/>
      <c r="R193" s="287"/>
      <c r="S193" s="288"/>
      <c r="T193" s="287"/>
      <c r="U193" s="288"/>
      <c r="V193" s="287"/>
      <c r="W193" s="288"/>
      <c r="X193" s="287"/>
      <c r="Y193" s="288"/>
      <c r="Z193" s="287"/>
      <c r="AA193" s="288"/>
      <c r="AB193" s="287"/>
      <c r="AC193" s="288"/>
      <c r="AD193" s="287"/>
      <c r="AE193" s="288"/>
      <c r="AF193" s="287"/>
      <c r="AG193" s="288"/>
      <c r="AH193" s="287"/>
      <c r="AI193" s="288"/>
      <c r="AJ193" s="287"/>
      <c r="AK193" s="288"/>
      <c r="AL193" s="287"/>
      <c r="AM193" s="288"/>
      <c r="AN193" s="287"/>
      <c r="AO193" s="288"/>
      <c r="AP193" s="287"/>
      <c r="AQ193" s="288"/>
      <c r="AR193" s="287"/>
      <c r="AS193" s="288"/>
      <c r="AT193" s="287"/>
      <c r="AU193" s="288"/>
      <c r="AV193" s="287"/>
      <c r="AW193" s="288"/>
      <c r="AX193" s="287"/>
      <c r="AY193" s="31"/>
      <c r="BA193" s="76" t="str">
        <f t="shared" si="144"/>
        <v/>
      </c>
      <c r="BC193" s="76" t="str">
        <f>IF('Stock List'!$K193="", "", 'Stock List'!$K193)</f>
        <v/>
      </c>
      <c r="BE193" s="106">
        <f>IFERROR(ROUND(((INDEX('Stock List'!$M$11:$M$1010, MATCH(L193, 'Stock List'!$K$11:$K$1010, 0))/INDEX('Stock List'!$L$11:$L$1010, MATCH(L193, 'Stock List'!$K$11:$K$1010, 0)))*K193), 2), 0)</f>
        <v>0</v>
      </c>
      <c r="BF193" s="20"/>
      <c r="BG193" s="20">
        <f>IFERROR(ROUND(((INDEX('Stock List'!$M$11:$M$1010, MATCH(N193, 'Stock List'!$K$11:$K$1010, 0))/INDEX('Stock List'!$L$11:$L$1010, MATCH(N193, 'Stock List'!$K$11:$K$1010, 0)))*M193), 2), 0)</f>
        <v>0</v>
      </c>
      <c r="BH193" s="20"/>
      <c r="BI193" s="20">
        <f>IFERROR(ROUND(((INDEX('Stock List'!$M$11:$M$1010, MATCH(P193, 'Stock List'!$K$11:$K$1010, 0))/INDEX('Stock List'!$L$11:$L$1010, MATCH(P193, 'Stock List'!$K$11:$K$1010, 0)))*O193), 2), 0)</f>
        <v>0</v>
      </c>
      <c r="BJ193" s="20"/>
      <c r="BK193" s="20">
        <f>IFERROR(ROUND(((INDEX('Stock List'!$M$11:$M$1010, MATCH(R193, 'Stock List'!$K$11:$K$1010, 0))/INDEX('Stock List'!$L$11:$L$1010, MATCH(R193, 'Stock List'!$K$11:$K$1010, 0)))*Q193), 2), 0)</f>
        <v>0</v>
      </c>
      <c r="BL193" s="20"/>
      <c r="BM193" s="20">
        <f>IFERROR(ROUND(((INDEX('Stock List'!$M$11:$M$1010, MATCH(T193, 'Stock List'!$K$11:$K$1010, 0))/INDEX('Stock List'!$L$11:$L$1010, MATCH(T193, 'Stock List'!$K$11:$K$1010, 0)))*S193), 2), 0)</f>
        <v>0</v>
      </c>
      <c r="BN193" s="20"/>
      <c r="BO193" s="20">
        <f>IFERROR(ROUND(((INDEX('Stock List'!$M$11:$M$1010, MATCH(V193, 'Stock List'!$K$11:$K$1010, 0))/INDEX('Stock List'!$L$11:$L$1010, MATCH(V193, 'Stock List'!$K$11:$K$1010, 0)))*U193), 2), 0)</f>
        <v>0</v>
      </c>
      <c r="BP193" s="20"/>
      <c r="BQ193" s="20">
        <f>IFERROR(ROUND(((INDEX('Stock List'!$M$11:$M$1010, MATCH(X193, 'Stock List'!$K$11:$K$1010, 0))/INDEX('Stock List'!$L$11:$L$1010, MATCH(X193, 'Stock List'!$K$11:$K$1010, 0)))*W193), 2), 0)</f>
        <v>0</v>
      </c>
      <c r="BR193" s="20"/>
      <c r="BS193" s="20">
        <f>IFERROR(ROUND(((INDEX('Stock List'!$M$11:$M$1010, MATCH(Z193, 'Stock List'!$K$11:$K$1010, 0))/INDEX('Stock List'!$L$11:$L$1010, MATCH(Z193, 'Stock List'!$K$11:$K$1010, 0)))*Y193), 2), 0)</f>
        <v>0</v>
      </c>
      <c r="BT193" s="20"/>
      <c r="BU193" s="20">
        <f>IFERROR(ROUND(((INDEX('Stock List'!$M$11:$M$1010, MATCH(AB193, 'Stock List'!$K$11:$K$1010, 0))/INDEX('Stock List'!$L$11:$L$1010, MATCH(AB193, 'Stock List'!$K$11:$K$1010, 0)))*AA193), 2), 0)</f>
        <v>0</v>
      </c>
      <c r="BV193" s="20"/>
      <c r="BW193" s="20">
        <f>IFERROR(ROUND(((INDEX('Stock List'!$M$11:$M$1010, MATCH(AD193, 'Stock List'!$K$11:$K$1010, 0))/INDEX('Stock List'!$L$11:$L$1010, MATCH(AD193, 'Stock List'!$K$11:$K$1010, 0)))*AC193), 2), 0)</f>
        <v>0</v>
      </c>
      <c r="BX193" s="20"/>
      <c r="BY193" s="20">
        <f>IFERROR(ROUND(((INDEX('Stock List'!$M$11:$M$1010, MATCH(AF193, 'Stock List'!$K$11:$K$1010, 0))/INDEX('Stock List'!$L$11:$L$1010, MATCH(AF193, 'Stock List'!$K$11:$K$1010, 0)))*AE193), 2), 0)</f>
        <v>0</v>
      </c>
      <c r="BZ193" s="20"/>
      <c r="CA193" s="20">
        <f>IFERROR(ROUND(((INDEX('Stock List'!$M$11:$M$1010, MATCH(AH193, 'Stock List'!$K$11:$K$1010, 0))/INDEX('Stock List'!$L$11:$L$1010, MATCH(AH193, 'Stock List'!$K$11:$K$1010, 0)))*AG193), 2), 0)</f>
        <v>0</v>
      </c>
      <c r="CB193" s="20"/>
      <c r="CC193" s="20">
        <f>IFERROR(ROUND(((INDEX('Stock List'!$M$11:$M$1010, MATCH(AJ193, 'Stock List'!$K$11:$K$1010, 0))/INDEX('Stock List'!$L$11:$L$1010, MATCH(AJ193, 'Stock List'!$K$11:$K$1010, 0)))*AI193), 2), 0)</f>
        <v>0</v>
      </c>
      <c r="CD193" s="20"/>
      <c r="CE193" s="20">
        <f>IFERROR(ROUND(((INDEX('Stock List'!$M$11:$M$1010, MATCH(AL193, 'Stock List'!$K$11:$K$1010, 0))/INDEX('Stock List'!$L$11:$L$1010, MATCH(AL193, 'Stock List'!$K$11:$K$1010, 0)))*AK193), 2), 0)</f>
        <v>0</v>
      </c>
      <c r="CF193" s="20"/>
      <c r="CG193" s="20">
        <f>IFERROR(ROUND(((INDEX('Stock List'!$M$11:$M$1010, MATCH(AN193, 'Stock List'!$K$11:$K$1010, 0))/INDEX('Stock List'!$L$11:$L$1010, MATCH(AN193, 'Stock List'!$K$11:$K$1010, 0)))*AM193), 2), 0)</f>
        <v>0</v>
      </c>
      <c r="CH193" s="20"/>
      <c r="CI193" s="20">
        <f>IFERROR(ROUND(((INDEX('Stock List'!$M$11:$M$1010, MATCH(AP193, 'Stock List'!$K$11:$K$1010, 0))/INDEX('Stock List'!$L$11:$L$1010, MATCH(AP193, 'Stock List'!$K$11:$K$1010, 0)))*AO193), 2), 0)</f>
        <v>0</v>
      </c>
      <c r="CJ193" s="20"/>
      <c r="CK193" s="20">
        <f>IFERROR(ROUND(((INDEX('Stock List'!$M$11:$M$1010, MATCH(AR193, 'Stock List'!$K$11:$K$1010, 0))/INDEX('Stock List'!$L$11:$L$1010, MATCH(AR193, 'Stock List'!$K$11:$K$1010, 0)))*AQ193), 2), 0)</f>
        <v>0</v>
      </c>
      <c r="CL193" s="20"/>
      <c r="CM193" s="20">
        <f>IFERROR(ROUND(((INDEX('Stock List'!$M$11:$M$1010, MATCH(AT193, 'Stock List'!$K$11:$K$1010, 0))/INDEX('Stock List'!$L$11:$L$1010, MATCH(AT193, 'Stock List'!$K$11:$K$1010, 0)))*AS193), 2), 0)</f>
        <v>0</v>
      </c>
      <c r="CN193" s="20"/>
      <c r="CO193" s="20">
        <f>IFERROR(ROUND(((INDEX('Stock List'!$M$11:$M$1010, MATCH(AV193, 'Stock List'!$K$11:$K$1010, 0))/INDEX('Stock List'!$L$11:$L$1010, MATCH(AV193, 'Stock List'!$K$11:$K$1010, 0)))*AU193), 2), 0)</f>
        <v>0</v>
      </c>
      <c r="CP193" s="20"/>
      <c r="CQ193" s="20">
        <f>IFERROR(ROUND(((INDEX('Stock List'!$M$11:$M$1010, MATCH(AX193, 'Stock List'!$K$11:$K$1010, 0))/INDEX('Stock List'!$L$11:$L$1010, MATCH(AX193, 'Stock List'!$K$11:$K$1010, 0)))*AW193), 2), 0)</f>
        <v>0</v>
      </c>
      <c r="CR193" s="22"/>
      <c r="CT193" s="106" t="str">
        <f t="shared" si="145"/>
        <v/>
      </c>
      <c r="CU193" s="22" t="str">
        <f t="shared" si="146"/>
        <v/>
      </c>
      <c r="CX193" s="106" t="str">
        <f t="shared" si="147"/>
        <v/>
      </c>
      <c r="CY193" s="20" t="str">
        <f t="shared" si="148"/>
        <v/>
      </c>
      <c r="CZ193" s="22" t="str">
        <f t="shared" si="149"/>
        <v/>
      </c>
      <c r="DB193" s="76" t="str">
        <f>IF($H193="", "", COUNTIF($G$11:$G$1010, "&gt;"&amp;$G193)+1+COUNTIF($G$11:$G193, $G193)-1)</f>
        <v/>
      </c>
      <c r="DC193" s="76" t="str">
        <f>IF($H193="", "", COUNTIF($CZ$11:$CZ$1010, "&gt;"&amp;$CZ193)+1+COUNTIF($CZ$11:$CZ193, $CZ193)-1)</f>
        <v/>
      </c>
      <c r="DE193" s="147" t="str">
        <f t="shared" si="150"/>
        <v/>
      </c>
      <c r="DF193" s="148"/>
      <c r="DG193" s="19" t="str">
        <f t="shared" si="151"/>
        <v/>
      </c>
      <c r="DH193" s="153" t="str">
        <f t="shared" si="152"/>
        <v/>
      </c>
      <c r="DI193" s="19" t="str">
        <f t="shared" si="104"/>
        <v/>
      </c>
      <c r="DJ193" s="153" t="str">
        <f t="shared" si="105"/>
        <v/>
      </c>
      <c r="DK193" s="19" t="str">
        <f t="shared" si="106"/>
        <v/>
      </c>
      <c r="DL193" s="153" t="str">
        <f t="shared" si="107"/>
        <v/>
      </c>
      <c r="DM193" s="19" t="str">
        <f t="shared" si="108"/>
        <v/>
      </c>
      <c r="DN193" s="153" t="str">
        <f t="shared" si="109"/>
        <v/>
      </c>
      <c r="DO193" s="19" t="str">
        <f t="shared" si="110"/>
        <v/>
      </c>
      <c r="DP193" s="153" t="str">
        <f t="shared" si="111"/>
        <v/>
      </c>
      <c r="DQ193" s="19" t="str">
        <f t="shared" si="112"/>
        <v/>
      </c>
      <c r="DR193" s="153" t="str">
        <f t="shared" si="113"/>
        <v/>
      </c>
      <c r="DS193" s="19" t="str">
        <f t="shared" si="114"/>
        <v/>
      </c>
      <c r="DT193" s="153" t="str">
        <f t="shared" si="115"/>
        <v/>
      </c>
      <c r="DU193" s="19" t="str">
        <f t="shared" si="116"/>
        <v/>
      </c>
      <c r="DV193" s="153" t="str">
        <f t="shared" si="117"/>
        <v/>
      </c>
      <c r="DW193" s="19" t="str">
        <f t="shared" si="118"/>
        <v/>
      </c>
      <c r="DX193" s="153" t="str">
        <f t="shared" si="119"/>
        <v/>
      </c>
      <c r="DY193" s="19" t="str">
        <f t="shared" si="120"/>
        <v/>
      </c>
      <c r="DZ193" s="153" t="str">
        <f t="shared" si="121"/>
        <v/>
      </c>
      <c r="EA193" s="19" t="str">
        <f t="shared" si="122"/>
        <v/>
      </c>
      <c r="EB193" s="153" t="str">
        <f t="shared" si="123"/>
        <v/>
      </c>
      <c r="EC193" s="19" t="str">
        <f t="shared" si="124"/>
        <v/>
      </c>
      <c r="ED193" s="153" t="str">
        <f t="shared" si="125"/>
        <v/>
      </c>
      <c r="EE193" s="19" t="str">
        <f t="shared" si="126"/>
        <v/>
      </c>
      <c r="EF193" s="153" t="str">
        <f t="shared" si="127"/>
        <v/>
      </c>
      <c r="EG193" s="19" t="str">
        <f t="shared" si="128"/>
        <v/>
      </c>
      <c r="EH193" s="153" t="str">
        <f t="shared" si="129"/>
        <v/>
      </c>
      <c r="EI193" s="19" t="str">
        <f t="shared" si="130"/>
        <v/>
      </c>
      <c r="EJ193" s="153" t="str">
        <f t="shared" si="131"/>
        <v/>
      </c>
      <c r="EK193" s="19" t="str">
        <f t="shared" si="132"/>
        <v/>
      </c>
      <c r="EL193" s="153" t="str">
        <f t="shared" si="133"/>
        <v/>
      </c>
      <c r="EM193" s="19" t="str">
        <f t="shared" si="134"/>
        <v/>
      </c>
      <c r="EN193" s="153" t="str">
        <f t="shared" si="135"/>
        <v/>
      </c>
      <c r="EO193" s="19" t="str">
        <f t="shared" si="136"/>
        <v/>
      </c>
      <c r="EP193" s="153" t="str">
        <f t="shared" si="137"/>
        <v/>
      </c>
      <c r="EQ193" s="19" t="str">
        <f t="shared" si="138"/>
        <v/>
      </c>
      <c r="ER193" s="153" t="str">
        <f t="shared" si="139"/>
        <v/>
      </c>
      <c r="ES193" s="19" t="str">
        <f t="shared" si="140"/>
        <v/>
      </c>
      <c r="ET193" s="153" t="str">
        <f t="shared" si="141"/>
        <v/>
      </c>
    </row>
    <row r="194" spans="1:150" x14ac:dyDescent="0.25">
      <c r="A194" s="31"/>
      <c r="B194" s="91" t="str">
        <f t="shared" si="142"/>
        <v/>
      </c>
      <c r="C194" s="20" t="str">
        <f t="shared" si="102"/>
        <v/>
      </c>
      <c r="D194" s="97" t="str">
        <f t="shared" si="103"/>
        <v/>
      </c>
      <c r="E194" s="62" t="str">
        <f t="shared" si="143"/>
        <v/>
      </c>
      <c r="F194" s="31"/>
      <c r="G194" s="282"/>
      <c r="H194" s="283"/>
      <c r="I194" s="284"/>
      <c r="J194" s="285"/>
      <c r="K194" s="286"/>
      <c r="L194" s="287"/>
      <c r="M194" s="288"/>
      <c r="N194" s="287"/>
      <c r="O194" s="288"/>
      <c r="P194" s="287"/>
      <c r="Q194" s="288"/>
      <c r="R194" s="287"/>
      <c r="S194" s="288"/>
      <c r="T194" s="287"/>
      <c r="U194" s="288"/>
      <c r="V194" s="287"/>
      <c r="W194" s="288"/>
      <c r="X194" s="287"/>
      <c r="Y194" s="288"/>
      <c r="Z194" s="287"/>
      <c r="AA194" s="288"/>
      <c r="AB194" s="287"/>
      <c r="AC194" s="288"/>
      <c r="AD194" s="287"/>
      <c r="AE194" s="288"/>
      <c r="AF194" s="287"/>
      <c r="AG194" s="288"/>
      <c r="AH194" s="287"/>
      <c r="AI194" s="288"/>
      <c r="AJ194" s="287"/>
      <c r="AK194" s="288"/>
      <c r="AL194" s="287"/>
      <c r="AM194" s="288"/>
      <c r="AN194" s="287"/>
      <c r="AO194" s="288"/>
      <c r="AP194" s="287"/>
      <c r="AQ194" s="288"/>
      <c r="AR194" s="287"/>
      <c r="AS194" s="288"/>
      <c r="AT194" s="287"/>
      <c r="AU194" s="288"/>
      <c r="AV194" s="287"/>
      <c r="AW194" s="288"/>
      <c r="AX194" s="287"/>
      <c r="AY194" s="31"/>
      <c r="BA194" s="76" t="str">
        <f t="shared" si="144"/>
        <v/>
      </c>
      <c r="BC194" s="76" t="str">
        <f>IF('Stock List'!$K194="", "", 'Stock List'!$K194)</f>
        <v/>
      </c>
      <c r="BE194" s="106">
        <f>IFERROR(ROUND(((INDEX('Stock List'!$M$11:$M$1010, MATCH(L194, 'Stock List'!$K$11:$K$1010, 0))/INDEX('Stock List'!$L$11:$L$1010, MATCH(L194, 'Stock List'!$K$11:$K$1010, 0)))*K194), 2), 0)</f>
        <v>0</v>
      </c>
      <c r="BF194" s="20"/>
      <c r="BG194" s="20">
        <f>IFERROR(ROUND(((INDEX('Stock List'!$M$11:$M$1010, MATCH(N194, 'Stock List'!$K$11:$K$1010, 0))/INDEX('Stock List'!$L$11:$L$1010, MATCH(N194, 'Stock List'!$K$11:$K$1010, 0)))*M194), 2), 0)</f>
        <v>0</v>
      </c>
      <c r="BH194" s="20"/>
      <c r="BI194" s="20">
        <f>IFERROR(ROUND(((INDEX('Stock List'!$M$11:$M$1010, MATCH(P194, 'Stock List'!$K$11:$K$1010, 0))/INDEX('Stock List'!$L$11:$L$1010, MATCH(P194, 'Stock List'!$K$11:$K$1010, 0)))*O194), 2), 0)</f>
        <v>0</v>
      </c>
      <c r="BJ194" s="20"/>
      <c r="BK194" s="20">
        <f>IFERROR(ROUND(((INDEX('Stock List'!$M$11:$M$1010, MATCH(R194, 'Stock List'!$K$11:$K$1010, 0))/INDEX('Stock List'!$L$11:$L$1010, MATCH(R194, 'Stock List'!$K$11:$K$1010, 0)))*Q194), 2), 0)</f>
        <v>0</v>
      </c>
      <c r="BL194" s="20"/>
      <c r="BM194" s="20">
        <f>IFERROR(ROUND(((INDEX('Stock List'!$M$11:$M$1010, MATCH(T194, 'Stock List'!$K$11:$K$1010, 0))/INDEX('Stock List'!$L$11:$L$1010, MATCH(T194, 'Stock List'!$K$11:$K$1010, 0)))*S194), 2), 0)</f>
        <v>0</v>
      </c>
      <c r="BN194" s="20"/>
      <c r="BO194" s="20">
        <f>IFERROR(ROUND(((INDEX('Stock List'!$M$11:$M$1010, MATCH(V194, 'Stock List'!$K$11:$K$1010, 0))/INDEX('Stock List'!$L$11:$L$1010, MATCH(V194, 'Stock List'!$K$11:$K$1010, 0)))*U194), 2), 0)</f>
        <v>0</v>
      </c>
      <c r="BP194" s="20"/>
      <c r="BQ194" s="20">
        <f>IFERROR(ROUND(((INDEX('Stock List'!$M$11:$M$1010, MATCH(X194, 'Stock List'!$K$11:$K$1010, 0))/INDEX('Stock List'!$L$11:$L$1010, MATCH(X194, 'Stock List'!$K$11:$K$1010, 0)))*W194), 2), 0)</f>
        <v>0</v>
      </c>
      <c r="BR194" s="20"/>
      <c r="BS194" s="20">
        <f>IFERROR(ROUND(((INDEX('Stock List'!$M$11:$M$1010, MATCH(Z194, 'Stock List'!$K$11:$K$1010, 0))/INDEX('Stock List'!$L$11:$L$1010, MATCH(Z194, 'Stock List'!$K$11:$K$1010, 0)))*Y194), 2), 0)</f>
        <v>0</v>
      </c>
      <c r="BT194" s="20"/>
      <c r="BU194" s="20">
        <f>IFERROR(ROUND(((INDEX('Stock List'!$M$11:$M$1010, MATCH(AB194, 'Stock List'!$K$11:$K$1010, 0))/INDEX('Stock List'!$L$11:$L$1010, MATCH(AB194, 'Stock List'!$K$11:$K$1010, 0)))*AA194), 2), 0)</f>
        <v>0</v>
      </c>
      <c r="BV194" s="20"/>
      <c r="BW194" s="20">
        <f>IFERROR(ROUND(((INDEX('Stock List'!$M$11:$M$1010, MATCH(AD194, 'Stock List'!$K$11:$K$1010, 0))/INDEX('Stock List'!$L$11:$L$1010, MATCH(AD194, 'Stock List'!$K$11:$K$1010, 0)))*AC194), 2), 0)</f>
        <v>0</v>
      </c>
      <c r="BX194" s="20"/>
      <c r="BY194" s="20">
        <f>IFERROR(ROUND(((INDEX('Stock List'!$M$11:$M$1010, MATCH(AF194, 'Stock List'!$K$11:$K$1010, 0))/INDEX('Stock List'!$L$11:$L$1010, MATCH(AF194, 'Stock List'!$K$11:$K$1010, 0)))*AE194), 2), 0)</f>
        <v>0</v>
      </c>
      <c r="BZ194" s="20"/>
      <c r="CA194" s="20">
        <f>IFERROR(ROUND(((INDEX('Stock List'!$M$11:$M$1010, MATCH(AH194, 'Stock List'!$K$11:$K$1010, 0))/INDEX('Stock List'!$L$11:$L$1010, MATCH(AH194, 'Stock List'!$K$11:$K$1010, 0)))*AG194), 2), 0)</f>
        <v>0</v>
      </c>
      <c r="CB194" s="20"/>
      <c r="CC194" s="20">
        <f>IFERROR(ROUND(((INDEX('Stock List'!$M$11:$M$1010, MATCH(AJ194, 'Stock List'!$K$11:$K$1010, 0))/INDEX('Stock List'!$L$11:$L$1010, MATCH(AJ194, 'Stock List'!$K$11:$K$1010, 0)))*AI194), 2), 0)</f>
        <v>0</v>
      </c>
      <c r="CD194" s="20"/>
      <c r="CE194" s="20">
        <f>IFERROR(ROUND(((INDEX('Stock List'!$M$11:$M$1010, MATCH(AL194, 'Stock List'!$K$11:$K$1010, 0))/INDEX('Stock List'!$L$11:$L$1010, MATCH(AL194, 'Stock List'!$K$11:$K$1010, 0)))*AK194), 2), 0)</f>
        <v>0</v>
      </c>
      <c r="CF194" s="20"/>
      <c r="CG194" s="20">
        <f>IFERROR(ROUND(((INDEX('Stock List'!$M$11:$M$1010, MATCH(AN194, 'Stock List'!$K$11:$K$1010, 0))/INDEX('Stock List'!$L$11:$L$1010, MATCH(AN194, 'Stock List'!$K$11:$K$1010, 0)))*AM194), 2), 0)</f>
        <v>0</v>
      </c>
      <c r="CH194" s="20"/>
      <c r="CI194" s="20">
        <f>IFERROR(ROUND(((INDEX('Stock List'!$M$11:$M$1010, MATCH(AP194, 'Stock List'!$K$11:$K$1010, 0))/INDEX('Stock List'!$L$11:$L$1010, MATCH(AP194, 'Stock List'!$K$11:$K$1010, 0)))*AO194), 2), 0)</f>
        <v>0</v>
      </c>
      <c r="CJ194" s="20"/>
      <c r="CK194" s="20">
        <f>IFERROR(ROUND(((INDEX('Stock List'!$M$11:$M$1010, MATCH(AR194, 'Stock List'!$K$11:$K$1010, 0))/INDEX('Stock List'!$L$11:$L$1010, MATCH(AR194, 'Stock List'!$K$11:$K$1010, 0)))*AQ194), 2), 0)</f>
        <v>0</v>
      </c>
      <c r="CL194" s="20"/>
      <c r="CM194" s="20">
        <f>IFERROR(ROUND(((INDEX('Stock List'!$M$11:$M$1010, MATCH(AT194, 'Stock List'!$K$11:$K$1010, 0))/INDEX('Stock List'!$L$11:$L$1010, MATCH(AT194, 'Stock List'!$K$11:$K$1010, 0)))*AS194), 2), 0)</f>
        <v>0</v>
      </c>
      <c r="CN194" s="20"/>
      <c r="CO194" s="20">
        <f>IFERROR(ROUND(((INDEX('Stock List'!$M$11:$M$1010, MATCH(AV194, 'Stock List'!$K$11:$K$1010, 0))/INDEX('Stock List'!$L$11:$L$1010, MATCH(AV194, 'Stock List'!$K$11:$K$1010, 0)))*AU194), 2), 0)</f>
        <v>0</v>
      </c>
      <c r="CP194" s="20"/>
      <c r="CQ194" s="20">
        <f>IFERROR(ROUND(((INDEX('Stock List'!$M$11:$M$1010, MATCH(AX194, 'Stock List'!$K$11:$K$1010, 0))/INDEX('Stock List'!$L$11:$L$1010, MATCH(AX194, 'Stock List'!$K$11:$K$1010, 0)))*AW194), 2), 0)</f>
        <v>0</v>
      </c>
      <c r="CR194" s="22"/>
      <c r="CT194" s="106" t="str">
        <f t="shared" si="145"/>
        <v/>
      </c>
      <c r="CU194" s="22" t="str">
        <f t="shared" si="146"/>
        <v/>
      </c>
      <c r="CX194" s="106" t="str">
        <f t="shared" si="147"/>
        <v/>
      </c>
      <c r="CY194" s="20" t="str">
        <f t="shared" si="148"/>
        <v/>
      </c>
      <c r="CZ194" s="22" t="str">
        <f t="shared" si="149"/>
        <v/>
      </c>
      <c r="DB194" s="76" t="str">
        <f>IF($H194="", "", COUNTIF($G$11:$G$1010, "&gt;"&amp;$G194)+1+COUNTIF($G$11:$G194, $G194)-1)</f>
        <v/>
      </c>
      <c r="DC194" s="76" t="str">
        <f>IF($H194="", "", COUNTIF($CZ$11:$CZ$1010, "&gt;"&amp;$CZ194)+1+COUNTIF($CZ$11:$CZ194, $CZ194)-1)</f>
        <v/>
      </c>
      <c r="DE194" s="147" t="str">
        <f t="shared" si="150"/>
        <v/>
      </c>
      <c r="DF194" s="148"/>
      <c r="DG194" s="19" t="str">
        <f t="shared" si="151"/>
        <v/>
      </c>
      <c r="DH194" s="153" t="str">
        <f t="shared" si="152"/>
        <v/>
      </c>
      <c r="DI194" s="19" t="str">
        <f t="shared" si="104"/>
        <v/>
      </c>
      <c r="DJ194" s="153" t="str">
        <f t="shared" si="105"/>
        <v/>
      </c>
      <c r="DK194" s="19" t="str">
        <f t="shared" si="106"/>
        <v/>
      </c>
      <c r="DL194" s="153" t="str">
        <f t="shared" si="107"/>
        <v/>
      </c>
      <c r="DM194" s="19" t="str">
        <f t="shared" si="108"/>
        <v/>
      </c>
      <c r="DN194" s="153" t="str">
        <f t="shared" si="109"/>
        <v/>
      </c>
      <c r="DO194" s="19" t="str">
        <f t="shared" si="110"/>
        <v/>
      </c>
      <c r="DP194" s="153" t="str">
        <f t="shared" si="111"/>
        <v/>
      </c>
      <c r="DQ194" s="19" t="str">
        <f t="shared" si="112"/>
        <v/>
      </c>
      <c r="DR194" s="153" t="str">
        <f t="shared" si="113"/>
        <v/>
      </c>
      <c r="DS194" s="19" t="str">
        <f t="shared" si="114"/>
        <v/>
      </c>
      <c r="DT194" s="153" t="str">
        <f t="shared" si="115"/>
        <v/>
      </c>
      <c r="DU194" s="19" t="str">
        <f t="shared" si="116"/>
        <v/>
      </c>
      <c r="DV194" s="153" t="str">
        <f t="shared" si="117"/>
        <v/>
      </c>
      <c r="DW194" s="19" t="str">
        <f t="shared" si="118"/>
        <v/>
      </c>
      <c r="DX194" s="153" t="str">
        <f t="shared" si="119"/>
        <v/>
      </c>
      <c r="DY194" s="19" t="str">
        <f t="shared" si="120"/>
        <v/>
      </c>
      <c r="DZ194" s="153" t="str">
        <f t="shared" si="121"/>
        <v/>
      </c>
      <c r="EA194" s="19" t="str">
        <f t="shared" si="122"/>
        <v/>
      </c>
      <c r="EB194" s="153" t="str">
        <f t="shared" si="123"/>
        <v/>
      </c>
      <c r="EC194" s="19" t="str">
        <f t="shared" si="124"/>
        <v/>
      </c>
      <c r="ED194" s="153" t="str">
        <f t="shared" si="125"/>
        <v/>
      </c>
      <c r="EE194" s="19" t="str">
        <f t="shared" si="126"/>
        <v/>
      </c>
      <c r="EF194" s="153" t="str">
        <f t="shared" si="127"/>
        <v/>
      </c>
      <c r="EG194" s="19" t="str">
        <f t="shared" si="128"/>
        <v/>
      </c>
      <c r="EH194" s="153" t="str">
        <f t="shared" si="129"/>
        <v/>
      </c>
      <c r="EI194" s="19" t="str">
        <f t="shared" si="130"/>
        <v/>
      </c>
      <c r="EJ194" s="153" t="str">
        <f t="shared" si="131"/>
        <v/>
      </c>
      <c r="EK194" s="19" t="str">
        <f t="shared" si="132"/>
        <v/>
      </c>
      <c r="EL194" s="153" t="str">
        <f t="shared" si="133"/>
        <v/>
      </c>
      <c r="EM194" s="19" t="str">
        <f t="shared" si="134"/>
        <v/>
      </c>
      <c r="EN194" s="153" t="str">
        <f t="shared" si="135"/>
        <v/>
      </c>
      <c r="EO194" s="19" t="str">
        <f t="shared" si="136"/>
        <v/>
      </c>
      <c r="EP194" s="153" t="str">
        <f t="shared" si="137"/>
        <v/>
      </c>
      <c r="EQ194" s="19" t="str">
        <f t="shared" si="138"/>
        <v/>
      </c>
      <c r="ER194" s="153" t="str">
        <f t="shared" si="139"/>
        <v/>
      </c>
      <c r="ES194" s="19" t="str">
        <f t="shared" si="140"/>
        <v/>
      </c>
      <c r="ET194" s="153" t="str">
        <f t="shared" si="141"/>
        <v/>
      </c>
    </row>
    <row r="195" spans="1:150" x14ac:dyDescent="0.25">
      <c r="A195" s="31"/>
      <c r="B195" s="91" t="str">
        <f t="shared" si="142"/>
        <v/>
      </c>
      <c r="C195" s="20" t="str">
        <f t="shared" si="102"/>
        <v/>
      </c>
      <c r="D195" s="97" t="str">
        <f t="shared" si="103"/>
        <v/>
      </c>
      <c r="E195" s="62" t="str">
        <f t="shared" si="143"/>
        <v/>
      </c>
      <c r="F195" s="31"/>
      <c r="G195" s="282"/>
      <c r="H195" s="283"/>
      <c r="I195" s="284"/>
      <c r="J195" s="285"/>
      <c r="K195" s="286"/>
      <c r="L195" s="287"/>
      <c r="M195" s="288"/>
      <c r="N195" s="287"/>
      <c r="O195" s="288"/>
      <c r="P195" s="287"/>
      <c r="Q195" s="288"/>
      <c r="R195" s="287"/>
      <c r="S195" s="288"/>
      <c r="T195" s="287"/>
      <c r="U195" s="288"/>
      <c r="V195" s="287"/>
      <c r="W195" s="288"/>
      <c r="X195" s="287"/>
      <c r="Y195" s="288"/>
      <c r="Z195" s="287"/>
      <c r="AA195" s="288"/>
      <c r="AB195" s="287"/>
      <c r="AC195" s="288"/>
      <c r="AD195" s="287"/>
      <c r="AE195" s="288"/>
      <c r="AF195" s="287"/>
      <c r="AG195" s="288"/>
      <c r="AH195" s="287"/>
      <c r="AI195" s="288"/>
      <c r="AJ195" s="287"/>
      <c r="AK195" s="288"/>
      <c r="AL195" s="287"/>
      <c r="AM195" s="288"/>
      <c r="AN195" s="287"/>
      <c r="AO195" s="288"/>
      <c r="AP195" s="287"/>
      <c r="AQ195" s="288"/>
      <c r="AR195" s="287"/>
      <c r="AS195" s="288"/>
      <c r="AT195" s="287"/>
      <c r="AU195" s="288"/>
      <c r="AV195" s="287"/>
      <c r="AW195" s="288"/>
      <c r="AX195" s="287"/>
      <c r="AY195" s="31"/>
      <c r="BA195" s="76" t="str">
        <f t="shared" si="144"/>
        <v/>
      </c>
      <c r="BC195" s="76" t="str">
        <f>IF('Stock List'!$K195="", "", 'Stock List'!$K195)</f>
        <v/>
      </c>
      <c r="BE195" s="106">
        <f>IFERROR(ROUND(((INDEX('Stock List'!$M$11:$M$1010, MATCH(L195, 'Stock List'!$K$11:$K$1010, 0))/INDEX('Stock List'!$L$11:$L$1010, MATCH(L195, 'Stock List'!$K$11:$K$1010, 0)))*K195), 2), 0)</f>
        <v>0</v>
      </c>
      <c r="BF195" s="20"/>
      <c r="BG195" s="20">
        <f>IFERROR(ROUND(((INDEX('Stock List'!$M$11:$M$1010, MATCH(N195, 'Stock List'!$K$11:$K$1010, 0))/INDEX('Stock List'!$L$11:$L$1010, MATCH(N195, 'Stock List'!$K$11:$K$1010, 0)))*M195), 2), 0)</f>
        <v>0</v>
      </c>
      <c r="BH195" s="20"/>
      <c r="BI195" s="20">
        <f>IFERROR(ROUND(((INDEX('Stock List'!$M$11:$M$1010, MATCH(P195, 'Stock List'!$K$11:$K$1010, 0))/INDEX('Stock List'!$L$11:$L$1010, MATCH(P195, 'Stock List'!$K$11:$K$1010, 0)))*O195), 2), 0)</f>
        <v>0</v>
      </c>
      <c r="BJ195" s="20"/>
      <c r="BK195" s="20">
        <f>IFERROR(ROUND(((INDEX('Stock List'!$M$11:$M$1010, MATCH(R195, 'Stock List'!$K$11:$K$1010, 0))/INDEX('Stock List'!$L$11:$L$1010, MATCH(R195, 'Stock List'!$K$11:$K$1010, 0)))*Q195), 2), 0)</f>
        <v>0</v>
      </c>
      <c r="BL195" s="20"/>
      <c r="BM195" s="20">
        <f>IFERROR(ROUND(((INDEX('Stock List'!$M$11:$M$1010, MATCH(T195, 'Stock List'!$K$11:$K$1010, 0))/INDEX('Stock List'!$L$11:$L$1010, MATCH(T195, 'Stock List'!$K$11:$K$1010, 0)))*S195), 2), 0)</f>
        <v>0</v>
      </c>
      <c r="BN195" s="20"/>
      <c r="BO195" s="20">
        <f>IFERROR(ROUND(((INDEX('Stock List'!$M$11:$M$1010, MATCH(V195, 'Stock List'!$K$11:$K$1010, 0))/INDEX('Stock List'!$L$11:$L$1010, MATCH(V195, 'Stock List'!$K$11:$K$1010, 0)))*U195), 2), 0)</f>
        <v>0</v>
      </c>
      <c r="BP195" s="20"/>
      <c r="BQ195" s="20">
        <f>IFERROR(ROUND(((INDEX('Stock List'!$M$11:$M$1010, MATCH(X195, 'Stock List'!$K$11:$K$1010, 0))/INDEX('Stock List'!$L$11:$L$1010, MATCH(X195, 'Stock List'!$K$11:$K$1010, 0)))*W195), 2), 0)</f>
        <v>0</v>
      </c>
      <c r="BR195" s="20"/>
      <c r="BS195" s="20">
        <f>IFERROR(ROUND(((INDEX('Stock List'!$M$11:$M$1010, MATCH(Z195, 'Stock List'!$K$11:$K$1010, 0))/INDEX('Stock List'!$L$11:$L$1010, MATCH(Z195, 'Stock List'!$K$11:$K$1010, 0)))*Y195), 2), 0)</f>
        <v>0</v>
      </c>
      <c r="BT195" s="20"/>
      <c r="BU195" s="20">
        <f>IFERROR(ROUND(((INDEX('Stock List'!$M$11:$M$1010, MATCH(AB195, 'Stock List'!$K$11:$K$1010, 0))/INDEX('Stock List'!$L$11:$L$1010, MATCH(AB195, 'Stock List'!$K$11:$K$1010, 0)))*AA195), 2), 0)</f>
        <v>0</v>
      </c>
      <c r="BV195" s="20"/>
      <c r="BW195" s="20">
        <f>IFERROR(ROUND(((INDEX('Stock List'!$M$11:$M$1010, MATCH(AD195, 'Stock List'!$K$11:$K$1010, 0))/INDEX('Stock List'!$L$11:$L$1010, MATCH(AD195, 'Stock List'!$K$11:$K$1010, 0)))*AC195), 2), 0)</f>
        <v>0</v>
      </c>
      <c r="BX195" s="20"/>
      <c r="BY195" s="20">
        <f>IFERROR(ROUND(((INDEX('Stock List'!$M$11:$M$1010, MATCH(AF195, 'Stock List'!$K$11:$K$1010, 0))/INDEX('Stock List'!$L$11:$L$1010, MATCH(AF195, 'Stock List'!$K$11:$K$1010, 0)))*AE195), 2), 0)</f>
        <v>0</v>
      </c>
      <c r="BZ195" s="20"/>
      <c r="CA195" s="20">
        <f>IFERROR(ROUND(((INDEX('Stock List'!$M$11:$M$1010, MATCH(AH195, 'Stock List'!$K$11:$K$1010, 0))/INDEX('Stock List'!$L$11:$L$1010, MATCH(AH195, 'Stock List'!$K$11:$K$1010, 0)))*AG195), 2), 0)</f>
        <v>0</v>
      </c>
      <c r="CB195" s="20"/>
      <c r="CC195" s="20">
        <f>IFERROR(ROUND(((INDEX('Stock List'!$M$11:$M$1010, MATCH(AJ195, 'Stock List'!$K$11:$K$1010, 0))/INDEX('Stock List'!$L$11:$L$1010, MATCH(AJ195, 'Stock List'!$K$11:$K$1010, 0)))*AI195), 2), 0)</f>
        <v>0</v>
      </c>
      <c r="CD195" s="20"/>
      <c r="CE195" s="20">
        <f>IFERROR(ROUND(((INDEX('Stock List'!$M$11:$M$1010, MATCH(AL195, 'Stock List'!$K$11:$K$1010, 0))/INDEX('Stock List'!$L$11:$L$1010, MATCH(AL195, 'Stock List'!$K$11:$K$1010, 0)))*AK195), 2), 0)</f>
        <v>0</v>
      </c>
      <c r="CF195" s="20"/>
      <c r="CG195" s="20">
        <f>IFERROR(ROUND(((INDEX('Stock List'!$M$11:$M$1010, MATCH(AN195, 'Stock List'!$K$11:$K$1010, 0))/INDEX('Stock List'!$L$11:$L$1010, MATCH(AN195, 'Stock List'!$K$11:$K$1010, 0)))*AM195), 2), 0)</f>
        <v>0</v>
      </c>
      <c r="CH195" s="20"/>
      <c r="CI195" s="20">
        <f>IFERROR(ROUND(((INDEX('Stock List'!$M$11:$M$1010, MATCH(AP195, 'Stock List'!$K$11:$K$1010, 0))/INDEX('Stock List'!$L$11:$L$1010, MATCH(AP195, 'Stock List'!$K$11:$K$1010, 0)))*AO195), 2), 0)</f>
        <v>0</v>
      </c>
      <c r="CJ195" s="20"/>
      <c r="CK195" s="20">
        <f>IFERROR(ROUND(((INDEX('Stock List'!$M$11:$M$1010, MATCH(AR195, 'Stock List'!$K$11:$K$1010, 0))/INDEX('Stock List'!$L$11:$L$1010, MATCH(AR195, 'Stock List'!$K$11:$K$1010, 0)))*AQ195), 2), 0)</f>
        <v>0</v>
      </c>
      <c r="CL195" s="20"/>
      <c r="CM195" s="20">
        <f>IFERROR(ROUND(((INDEX('Stock List'!$M$11:$M$1010, MATCH(AT195, 'Stock List'!$K$11:$K$1010, 0))/INDEX('Stock List'!$L$11:$L$1010, MATCH(AT195, 'Stock List'!$K$11:$K$1010, 0)))*AS195), 2), 0)</f>
        <v>0</v>
      </c>
      <c r="CN195" s="20"/>
      <c r="CO195" s="20">
        <f>IFERROR(ROUND(((INDEX('Stock List'!$M$11:$M$1010, MATCH(AV195, 'Stock List'!$K$11:$K$1010, 0))/INDEX('Stock List'!$L$11:$L$1010, MATCH(AV195, 'Stock List'!$K$11:$K$1010, 0)))*AU195), 2), 0)</f>
        <v>0</v>
      </c>
      <c r="CP195" s="20"/>
      <c r="CQ195" s="20">
        <f>IFERROR(ROUND(((INDEX('Stock List'!$M$11:$M$1010, MATCH(AX195, 'Stock List'!$K$11:$K$1010, 0))/INDEX('Stock List'!$L$11:$L$1010, MATCH(AX195, 'Stock List'!$K$11:$K$1010, 0)))*AW195), 2), 0)</f>
        <v>0</v>
      </c>
      <c r="CR195" s="22"/>
      <c r="CT195" s="106" t="str">
        <f t="shared" si="145"/>
        <v/>
      </c>
      <c r="CU195" s="22" t="str">
        <f t="shared" si="146"/>
        <v/>
      </c>
      <c r="CX195" s="106" t="str">
        <f t="shared" si="147"/>
        <v/>
      </c>
      <c r="CY195" s="20" t="str">
        <f t="shared" si="148"/>
        <v/>
      </c>
      <c r="CZ195" s="22" t="str">
        <f t="shared" si="149"/>
        <v/>
      </c>
      <c r="DB195" s="76" t="str">
        <f>IF($H195="", "", COUNTIF($G$11:$G$1010, "&gt;"&amp;$G195)+1+COUNTIF($G$11:$G195, $G195)-1)</f>
        <v/>
      </c>
      <c r="DC195" s="76" t="str">
        <f>IF($H195="", "", COUNTIF($CZ$11:$CZ$1010, "&gt;"&amp;$CZ195)+1+COUNTIF($CZ$11:$CZ195, $CZ195)-1)</f>
        <v/>
      </c>
      <c r="DE195" s="147" t="str">
        <f t="shared" si="150"/>
        <v/>
      </c>
      <c r="DF195" s="148"/>
      <c r="DG195" s="19" t="str">
        <f t="shared" si="151"/>
        <v/>
      </c>
      <c r="DH195" s="153" t="str">
        <f t="shared" si="152"/>
        <v/>
      </c>
      <c r="DI195" s="19" t="str">
        <f t="shared" si="104"/>
        <v/>
      </c>
      <c r="DJ195" s="153" t="str">
        <f t="shared" si="105"/>
        <v/>
      </c>
      <c r="DK195" s="19" t="str">
        <f t="shared" si="106"/>
        <v/>
      </c>
      <c r="DL195" s="153" t="str">
        <f t="shared" si="107"/>
        <v/>
      </c>
      <c r="DM195" s="19" t="str">
        <f t="shared" si="108"/>
        <v/>
      </c>
      <c r="DN195" s="153" t="str">
        <f t="shared" si="109"/>
        <v/>
      </c>
      <c r="DO195" s="19" t="str">
        <f t="shared" si="110"/>
        <v/>
      </c>
      <c r="DP195" s="153" t="str">
        <f t="shared" si="111"/>
        <v/>
      </c>
      <c r="DQ195" s="19" t="str">
        <f t="shared" si="112"/>
        <v/>
      </c>
      <c r="DR195" s="153" t="str">
        <f t="shared" si="113"/>
        <v/>
      </c>
      <c r="DS195" s="19" t="str">
        <f t="shared" si="114"/>
        <v/>
      </c>
      <c r="DT195" s="153" t="str">
        <f t="shared" si="115"/>
        <v/>
      </c>
      <c r="DU195" s="19" t="str">
        <f t="shared" si="116"/>
        <v/>
      </c>
      <c r="DV195" s="153" t="str">
        <f t="shared" si="117"/>
        <v/>
      </c>
      <c r="DW195" s="19" t="str">
        <f t="shared" si="118"/>
        <v/>
      </c>
      <c r="DX195" s="153" t="str">
        <f t="shared" si="119"/>
        <v/>
      </c>
      <c r="DY195" s="19" t="str">
        <f t="shared" si="120"/>
        <v/>
      </c>
      <c r="DZ195" s="153" t="str">
        <f t="shared" si="121"/>
        <v/>
      </c>
      <c r="EA195" s="19" t="str">
        <f t="shared" si="122"/>
        <v/>
      </c>
      <c r="EB195" s="153" t="str">
        <f t="shared" si="123"/>
        <v/>
      </c>
      <c r="EC195" s="19" t="str">
        <f t="shared" si="124"/>
        <v/>
      </c>
      <c r="ED195" s="153" t="str">
        <f t="shared" si="125"/>
        <v/>
      </c>
      <c r="EE195" s="19" t="str">
        <f t="shared" si="126"/>
        <v/>
      </c>
      <c r="EF195" s="153" t="str">
        <f t="shared" si="127"/>
        <v/>
      </c>
      <c r="EG195" s="19" t="str">
        <f t="shared" si="128"/>
        <v/>
      </c>
      <c r="EH195" s="153" t="str">
        <f t="shared" si="129"/>
        <v/>
      </c>
      <c r="EI195" s="19" t="str">
        <f t="shared" si="130"/>
        <v/>
      </c>
      <c r="EJ195" s="153" t="str">
        <f t="shared" si="131"/>
        <v/>
      </c>
      <c r="EK195" s="19" t="str">
        <f t="shared" si="132"/>
        <v/>
      </c>
      <c r="EL195" s="153" t="str">
        <f t="shared" si="133"/>
        <v/>
      </c>
      <c r="EM195" s="19" t="str">
        <f t="shared" si="134"/>
        <v/>
      </c>
      <c r="EN195" s="153" t="str">
        <f t="shared" si="135"/>
        <v/>
      </c>
      <c r="EO195" s="19" t="str">
        <f t="shared" si="136"/>
        <v/>
      </c>
      <c r="EP195" s="153" t="str">
        <f t="shared" si="137"/>
        <v/>
      </c>
      <c r="EQ195" s="19" t="str">
        <f t="shared" si="138"/>
        <v/>
      </c>
      <c r="ER195" s="153" t="str">
        <f t="shared" si="139"/>
        <v/>
      </c>
      <c r="ES195" s="19" t="str">
        <f t="shared" si="140"/>
        <v/>
      </c>
      <c r="ET195" s="153" t="str">
        <f t="shared" si="141"/>
        <v/>
      </c>
    </row>
    <row r="196" spans="1:150" x14ac:dyDescent="0.25">
      <c r="A196" s="31"/>
      <c r="B196" s="91" t="str">
        <f t="shared" si="142"/>
        <v/>
      </c>
      <c r="C196" s="20" t="str">
        <f t="shared" si="102"/>
        <v/>
      </c>
      <c r="D196" s="97" t="str">
        <f t="shared" si="103"/>
        <v/>
      </c>
      <c r="E196" s="62" t="str">
        <f t="shared" si="143"/>
        <v/>
      </c>
      <c r="F196" s="31"/>
      <c r="G196" s="282"/>
      <c r="H196" s="283"/>
      <c r="I196" s="284"/>
      <c r="J196" s="285"/>
      <c r="K196" s="286"/>
      <c r="L196" s="287"/>
      <c r="M196" s="288"/>
      <c r="N196" s="287"/>
      <c r="O196" s="288"/>
      <c r="P196" s="287"/>
      <c r="Q196" s="288"/>
      <c r="R196" s="287"/>
      <c r="S196" s="288"/>
      <c r="T196" s="287"/>
      <c r="U196" s="288"/>
      <c r="V196" s="287"/>
      <c r="W196" s="288"/>
      <c r="X196" s="287"/>
      <c r="Y196" s="288"/>
      <c r="Z196" s="287"/>
      <c r="AA196" s="288"/>
      <c r="AB196" s="287"/>
      <c r="AC196" s="288"/>
      <c r="AD196" s="287"/>
      <c r="AE196" s="288"/>
      <c r="AF196" s="287"/>
      <c r="AG196" s="288"/>
      <c r="AH196" s="287"/>
      <c r="AI196" s="288"/>
      <c r="AJ196" s="287"/>
      <c r="AK196" s="288"/>
      <c r="AL196" s="287"/>
      <c r="AM196" s="288"/>
      <c r="AN196" s="287"/>
      <c r="AO196" s="288"/>
      <c r="AP196" s="287"/>
      <c r="AQ196" s="288"/>
      <c r="AR196" s="287"/>
      <c r="AS196" s="288"/>
      <c r="AT196" s="287"/>
      <c r="AU196" s="288"/>
      <c r="AV196" s="287"/>
      <c r="AW196" s="288"/>
      <c r="AX196" s="287"/>
      <c r="AY196" s="31"/>
      <c r="BA196" s="76" t="str">
        <f t="shared" si="144"/>
        <v/>
      </c>
      <c r="BC196" s="76" t="str">
        <f>IF('Stock List'!$K196="", "", 'Stock List'!$K196)</f>
        <v/>
      </c>
      <c r="BE196" s="106">
        <f>IFERROR(ROUND(((INDEX('Stock List'!$M$11:$M$1010, MATCH(L196, 'Stock List'!$K$11:$K$1010, 0))/INDEX('Stock List'!$L$11:$L$1010, MATCH(L196, 'Stock List'!$K$11:$K$1010, 0)))*K196), 2), 0)</f>
        <v>0</v>
      </c>
      <c r="BF196" s="20"/>
      <c r="BG196" s="20">
        <f>IFERROR(ROUND(((INDEX('Stock List'!$M$11:$M$1010, MATCH(N196, 'Stock List'!$K$11:$K$1010, 0))/INDEX('Stock List'!$L$11:$L$1010, MATCH(N196, 'Stock List'!$K$11:$K$1010, 0)))*M196), 2), 0)</f>
        <v>0</v>
      </c>
      <c r="BH196" s="20"/>
      <c r="BI196" s="20">
        <f>IFERROR(ROUND(((INDEX('Stock List'!$M$11:$M$1010, MATCH(P196, 'Stock List'!$K$11:$K$1010, 0))/INDEX('Stock List'!$L$11:$L$1010, MATCH(P196, 'Stock List'!$K$11:$K$1010, 0)))*O196), 2), 0)</f>
        <v>0</v>
      </c>
      <c r="BJ196" s="20"/>
      <c r="BK196" s="20">
        <f>IFERROR(ROUND(((INDEX('Stock List'!$M$11:$M$1010, MATCH(R196, 'Stock List'!$K$11:$K$1010, 0))/INDEX('Stock List'!$L$11:$L$1010, MATCH(R196, 'Stock List'!$K$11:$K$1010, 0)))*Q196), 2), 0)</f>
        <v>0</v>
      </c>
      <c r="BL196" s="20"/>
      <c r="BM196" s="20">
        <f>IFERROR(ROUND(((INDEX('Stock List'!$M$11:$M$1010, MATCH(T196, 'Stock List'!$K$11:$K$1010, 0))/INDEX('Stock List'!$L$11:$L$1010, MATCH(T196, 'Stock List'!$K$11:$K$1010, 0)))*S196), 2), 0)</f>
        <v>0</v>
      </c>
      <c r="BN196" s="20"/>
      <c r="BO196" s="20">
        <f>IFERROR(ROUND(((INDEX('Stock List'!$M$11:$M$1010, MATCH(V196, 'Stock List'!$K$11:$K$1010, 0))/INDEX('Stock List'!$L$11:$L$1010, MATCH(V196, 'Stock List'!$K$11:$K$1010, 0)))*U196), 2), 0)</f>
        <v>0</v>
      </c>
      <c r="BP196" s="20"/>
      <c r="BQ196" s="20">
        <f>IFERROR(ROUND(((INDEX('Stock List'!$M$11:$M$1010, MATCH(X196, 'Stock List'!$K$11:$K$1010, 0))/INDEX('Stock List'!$L$11:$L$1010, MATCH(X196, 'Stock List'!$K$11:$K$1010, 0)))*W196), 2), 0)</f>
        <v>0</v>
      </c>
      <c r="BR196" s="20"/>
      <c r="BS196" s="20">
        <f>IFERROR(ROUND(((INDEX('Stock List'!$M$11:$M$1010, MATCH(Z196, 'Stock List'!$K$11:$K$1010, 0))/INDEX('Stock List'!$L$11:$L$1010, MATCH(Z196, 'Stock List'!$K$11:$K$1010, 0)))*Y196), 2), 0)</f>
        <v>0</v>
      </c>
      <c r="BT196" s="20"/>
      <c r="BU196" s="20">
        <f>IFERROR(ROUND(((INDEX('Stock List'!$M$11:$M$1010, MATCH(AB196, 'Stock List'!$K$11:$K$1010, 0))/INDEX('Stock List'!$L$11:$L$1010, MATCH(AB196, 'Stock List'!$K$11:$K$1010, 0)))*AA196), 2), 0)</f>
        <v>0</v>
      </c>
      <c r="BV196" s="20"/>
      <c r="BW196" s="20">
        <f>IFERROR(ROUND(((INDEX('Stock List'!$M$11:$M$1010, MATCH(AD196, 'Stock List'!$K$11:$K$1010, 0))/INDEX('Stock List'!$L$11:$L$1010, MATCH(AD196, 'Stock List'!$K$11:$K$1010, 0)))*AC196), 2), 0)</f>
        <v>0</v>
      </c>
      <c r="BX196" s="20"/>
      <c r="BY196" s="20">
        <f>IFERROR(ROUND(((INDEX('Stock List'!$M$11:$M$1010, MATCH(AF196, 'Stock List'!$K$11:$K$1010, 0))/INDEX('Stock List'!$L$11:$L$1010, MATCH(AF196, 'Stock List'!$K$11:$K$1010, 0)))*AE196), 2), 0)</f>
        <v>0</v>
      </c>
      <c r="BZ196" s="20"/>
      <c r="CA196" s="20">
        <f>IFERROR(ROUND(((INDEX('Stock List'!$M$11:$M$1010, MATCH(AH196, 'Stock List'!$K$11:$K$1010, 0))/INDEX('Stock List'!$L$11:$L$1010, MATCH(AH196, 'Stock List'!$K$11:$K$1010, 0)))*AG196), 2), 0)</f>
        <v>0</v>
      </c>
      <c r="CB196" s="20"/>
      <c r="CC196" s="20">
        <f>IFERROR(ROUND(((INDEX('Stock List'!$M$11:$M$1010, MATCH(AJ196, 'Stock List'!$K$11:$K$1010, 0))/INDEX('Stock List'!$L$11:$L$1010, MATCH(AJ196, 'Stock List'!$K$11:$K$1010, 0)))*AI196), 2), 0)</f>
        <v>0</v>
      </c>
      <c r="CD196" s="20"/>
      <c r="CE196" s="20">
        <f>IFERROR(ROUND(((INDEX('Stock List'!$M$11:$M$1010, MATCH(AL196, 'Stock List'!$K$11:$K$1010, 0))/INDEX('Stock List'!$L$11:$L$1010, MATCH(AL196, 'Stock List'!$K$11:$K$1010, 0)))*AK196), 2), 0)</f>
        <v>0</v>
      </c>
      <c r="CF196" s="20"/>
      <c r="CG196" s="20">
        <f>IFERROR(ROUND(((INDEX('Stock List'!$M$11:$M$1010, MATCH(AN196, 'Stock List'!$K$11:$K$1010, 0))/INDEX('Stock List'!$L$11:$L$1010, MATCH(AN196, 'Stock List'!$K$11:$K$1010, 0)))*AM196), 2), 0)</f>
        <v>0</v>
      </c>
      <c r="CH196" s="20"/>
      <c r="CI196" s="20">
        <f>IFERROR(ROUND(((INDEX('Stock List'!$M$11:$M$1010, MATCH(AP196, 'Stock List'!$K$11:$K$1010, 0))/INDEX('Stock List'!$L$11:$L$1010, MATCH(AP196, 'Stock List'!$K$11:$K$1010, 0)))*AO196), 2), 0)</f>
        <v>0</v>
      </c>
      <c r="CJ196" s="20"/>
      <c r="CK196" s="20">
        <f>IFERROR(ROUND(((INDEX('Stock List'!$M$11:$M$1010, MATCH(AR196, 'Stock List'!$K$11:$K$1010, 0))/INDEX('Stock List'!$L$11:$L$1010, MATCH(AR196, 'Stock List'!$K$11:$K$1010, 0)))*AQ196), 2), 0)</f>
        <v>0</v>
      </c>
      <c r="CL196" s="20"/>
      <c r="CM196" s="20">
        <f>IFERROR(ROUND(((INDEX('Stock List'!$M$11:$M$1010, MATCH(AT196, 'Stock List'!$K$11:$K$1010, 0))/INDEX('Stock List'!$L$11:$L$1010, MATCH(AT196, 'Stock List'!$K$11:$K$1010, 0)))*AS196), 2), 0)</f>
        <v>0</v>
      </c>
      <c r="CN196" s="20"/>
      <c r="CO196" s="20">
        <f>IFERROR(ROUND(((INDEX('Stock List'!$M$11:$M$1010, MATCH(AV196, 'Stock List'!$K$11:$K$1010, 0))/INDEX('Stock List'!$L$11:$L$1010, MATCH(AV196, 'Stock List'!$K$11:$K$1010, 0)))*AU196), 2), 0)</f>
        <v>0</v>
      </c>
      <c r="CP196" s="20"/>
      <c r="CQ196" s="20">
        <f>IFERROR(ROUND(((INDEX('Stock List'!$M$11:$M$1010, MATCH(AX196, 'Stock List'!$K$11:$K$1010, 0))/INDEX('Stock List'!$L$11:$L$1010, MATCH(AX196, 'Stock List'!$K$11:$K$1010, 0)))*AW196), 2), 0)</f>
        <v>0</v>
      </c>
      <c r="CR196" s="22"/>
      <c r="CT196" s="106" t="str">
        <f t="shared" si="145"/>
        <v/>
      </c>
      <c r="CU196" s="22" t="str">
        <f t="shared" si="146"/>
        <v/>
      </c>
      <c r="CX196" s="106" t="str">
        <f t="shared" si="147"/>
        <v/>
      </c>
      <c r="CY196" s="20" t="str">
        <f t="shared" si="148"/>
        <v/>
      </c>
      <c r="CZ196" s="22" t="str">
        <f t="shared" si="149"/>
        <v/>
      </c>
      <c r="DB196" s="76" t="str">
        <f>IF($H196="", "", COUNTIF($G$11:$G$1010, "&gt;"&amp;$G196)+1+COUNTIF($G$11:$G196, $G196)-1)</f>
        <v/>
      </c>
      <c r="DC196" s="76" t="str">
        <f>IF($H196="", "", COUNTIF($CZ$11:$CZ$1010, "&gt;"&amp;$CZ196)+1+COUNTIF($CZ$11:$CZ196, $CZ196)-1)</f>
        <v/>
      </c>
      <c r="DE196" s="147" t="str">
        <f t="shared" si="150"/>
        <v/>
      </c>
      <c r="DF196" s="148"/>
      <c r="DG196" s="19" t="str">
        <f t="shared" si="151"/>
        <v/>
      </c>
      <c r="DH196" s="153" t="str">
        <f t="shared" si="152"/>
        <v/>
      </c>
      <c r="DI196" s="19" t="str">
        <f t="shared" si="104"/>
        <v/>
      </c>
      <c r="DJ196" s="153" t="str">
        <f t="shared" si="105"/>
        <v/>
      </c>
      <c r="DK196" s="19" t="str">
        <f t="shared" si="106"/>
        <v/>
      </c>
      <c r="DL196" s="153" t="str">
        <f t="shared" si="107"/>
        <v/>
      </c>
      <c r="DM196" s="19" t="str">
        <f t="shared" si="108"/>
        <v/>
      </c>
      <c r="DN196" s="153" t="str">
        <f t="shared" si="109"/>
        <v/>
      </c>
      <c r="DO196" s="19" t="str">
        <f t="shared" si="110"/>
        <v/>
      </c>
      <c r="DP196" s="153" t="str">
        <f t="shared" si="111"/>
        <v/>
      </c>
      <c r="DQ196" s="19" t="str">
        <f t="shared" si="112"/>
        <v/>
      </c>
      <c r="DR196" s="153" t="str">
        <f t="shared" si="113"/>
        <v/>
      </c>
      <c r="DS196" s="19" t="str">
        <f t="shared" si="114"/>
        <v/>
      </c>
      <c r="DT196" s="153" t="str">
        <f t="shared" si="115"/>
        <v/>
      </c>
      <c r="DU196" s="19" t="str">
        <f t="shared" si="116"/>
        <v/>
      </c>
      <c r="DV196" s="153" t="str">
        <f t="shared" si="117"/>
        <v/>
      </c>
      <c r="DW196" s="19" t="str">
        <f t="shared" si="118"/>
        <v/>
      </c>
      <c r="DX196" s="153" t="str">
        <f t="shared" si="119"/>
        <v/>
      </c>
      <c r="DY196" s="19" t="str">
        <f t="shared" si="120"/>
        <v/>
      </c>
      <c r="DZ196" s="153" t="str">
        <f t="shared" si="121"/>
        <v/>
      </c>
      <c r="EA196" s="19" t="str">
        <f t="shared" si="122"/>
        <v/>
      </c>
      <c r="EB196" s="153" t="str">
        <f t="shared" si="123"/>
        <v/>
      </c>
      <c r="EC196" s="19" t="str">
        <f t="shared" si="124"/>
        <v/>
      </c>
      <c r="ED196" s="153" t="str">
        <f t="shared" si="125"/>
        <v/>
      </c>
      <c r="EE196" s="19" t="str">
        <f t="shared" si="126"/>
        <v/>
      </c>
      <c r="EF196" s="153" t="str">
        <f t="shared" si="127"/>
        <v/>
      </c>
      <c r="EG196" s="19" t="str">
        <f t="shared" si="128"/>
        <v/>
      </c>
      <c r="EH196" s="153" t="str">
        <f t="shared" si="129"/>
        <v/>
      </c>
      <c r="EI196" s="19" t="str">
        <f t="shared" si="130"/>
        <v/>
      </c>
      <c r="EJ196" s="153" t="str">
        <f t="shared" si="131"/>
        <v/>
      </c>
      <c r="EK196" s="19" t="str">
        <f t="shared" si="132"/>
        <v/>
      </c>
      <c r="EL196" s="153" t="str">
        <f t="shared" si="133"/>
        <v/>
      </c>
      <c r="EM196" s="19" t="str">
        <f t="shared" si="134"/>
        <v/>
      </c>
      <c r="EN196" s="153" t="str">
        <f t="shared" si="135"/>
        <v/>
      </c>
      <c r="EO196" s="19" t="str">
        <f t="shared" si="136"/>
        <v/>
      </c>
      <c r="EP196" s="153" t="str">
        <f t="shared" si="137"/>
        <v/>
      </c>
      <c r="EQ196" s="19" t="str">
        <f t="shared" si="138"/>
        <v/>
      </c>
      <c r="ER196" s="153" t="str">
        <f t="shared" si="139"/>
        <v/>
      </c>
      <c r="ES196" s="19" t="str">
        <f t="shared" si="140"/>
        <v/>
      </c>
      <c r="ET196" s="153" t="str">
        <f t="shared" si="141"/>
        <v/>
      </c>
    </row>
    <row r="197" spans="1:150" x14ac:dyDescent="0.25">
      <c r="A197" s="31"/>
      <c r="B197" s="91" t="str">
        <f t="shared" si="142"/>
        <v/>
      </c>
      <c r="C197" s="20" t="str">
        <f t="shared" si="102"/>
        <v/>
      </c>
      <c r="D197" s="97" t="str">
        <f t="shared" si="103"/>
        <v/>
      </c>
      <c r="E197" s="62" t="str">
        <f t="shared" si="143"/>
        <v/>
      </c>
      <c r="F197" s="31"/>
      <c r="G197" s="282"/>
      <c r="H197" s="283"/>
      <c r="I197" s="284"/>
      <c r="J197" s="285"/>
      <c r="K197" s="286"/>
      <c r="L197" s="287"/>
      <c r="M197" s="288"/>
      <c r="N197" s="287"/>
      <c r="O197" s="288"/>
      <c r="P197" s="287"/>
      <c r="Q197" s="288"/>
      <c r="R197" s="287"/>
      <c r="S197" s="288"/>
      <c r="T197" s="287"/>
      <c r="U197" s="288"/>
      <c r="V197" s="287"/>
      <c r="W197" s="288"/>
      <c r="X197" s="287"/>
      <c r="Y197" s="288"/>
      <c r="Z197" s="287"/>
      <c r="AA197" s="288"/>
      <c r="AB197" s="287"/>
      <c r="AC197" s="288"/>
      <c r="AD197" s="287"/>
      <c r="AE197" s="288"/>
      <c r="AF197" s="287"/>
      <c r="AG197" s="288"/>
      <c r="AH197" s="287"/>
      <c r="AI197" s="288"/>
      <c r="AJ197" s="287"/>
      <c r="AK197" s="288"/>
      <c r="AL197" s="287"/>
      <c r="AM197" s="288"/>
      <c r="AN197" s="287"/>
      <c r="AO197" s="288"/>
      <c r="AP197" s="287"/>
      <c r="AQ197" s="288"/>
      <c r="AR197" s="287"/>
      <c r="AS197" s="288"/>
      <c r="AT197" s="287"/>
      <c r="AU197" s="288"/>
      <c r="AV197" s="287"/>
      <c r="AW197" s="288"/>
      <c r="AX197" s="287"/>
      <c r="AY197" s="31"/>
      <c r="BA197" s="76" t="str">
        <f t="shared" si="144"/>
        <v/>
      </c>
      <c r="BC197" s="76" t="str">
        <f>IF('Stock List'!$K197="", "", 'Stock List'!$K197)</f>
        <v/>
      </c>
      <c r="BE197" s="106">
        <f>IFERROR(ROUND(((INDEX('Stock List'!$M$11:$M$1010, MATCH(L197, 'Stock List'!$K$11:$K$1010, 0))/INDEX('Stock List'!$L$11:$L$1010, MATCH(L197, 'Stock List'!$K$11:$K$1010, 0)))*K197), 2), 0)</f>
        <v>0</v>
      </c>
      <c r="BF197" s="20"/>
      <c r="BG197" s="20">
        <f>IFERROR(ROUND(((INDEX('Stock List'!$M$11:$M$1010, MATCH(N197, 'Stock List'!$K$11:$K$1010, 0))/INDEX('Stock List'!$L$11:$L$1010, MATCH(N197, 'Stock List'!$K$11:$K$1010, 0)))*M197), 2), 0)</f>
        <v>0</v>
      </c>
      <c r="BH197" s="20"/>
      <c r="BI197" s="20">
        <f>IFERROR(ROUND(((INDEX('Stock List'!$M$11:$M$1010, MATCH(P197, 'Stock List'!$K$11:$K$1010, 0))/INDEX('Stock List'!$L$11:$L$1010, MATCH(P197, 'Stock List'!$K$11:$K$1010, 0)))*O197), 2), 0)</f>
        <v>0</v>
      </c>
      <c r="BJ197" s="20"/>
      <c r="BK197" s="20">
        <f>IFERROR(ROUND(((INDEX('Stock List'!$M$11:$M$1010, MATCH(R197, 'Stock List'!$K$11:$K$1010, 0))/INDEX('Stock List'!$L$11:$L$1010, MATCH(R197, 'Stock List'!$K$11:$K$1010, 0)))*Q197), 2), 0)</f>
        <v>0</v>
      </c>
      <c r="BL197" s="20"/>
      <c r="BM197" s="20">
        <f>IFERROR(ROUND(((INDEX('Stock List'!$M$11:$M$1010, MATCH(T197, 'Stock List'!$K$11:$K$1010, 0))/INDEX('Stock List'!$L$11:$L$1010, MATCH(T197, 'Stock List'!$K$11:$K$1010, 0)))*S197), 2), 0)</f>
        <v>0</v>
      </c>
      <c r="BN197" s="20"/>
      <c r="BO197" s="20">
        <f>IFERROR(ROUND(((INDEX('Stock List'!$M$11:$M$1010, MATCH(V197, 'Stock List'!$K$11:$K$1010, 0))/INDEX('Stock List'!$L$11:$L$1010, MATCH(V197, 'Stock List'!$K$11:$K$1010, 0)))*U197), 2), 0)</f>
        <v>0</v>
      </c>
      <c r="BP197" s="20"/>
      <c r="BQ197" s="20">
        <f>IFERROR(ROUND(((INDEX('Stock List'!$M$11:$M$1010, MATCH(X197, 'Stock List'!$K$11:$K$1010, 0))/INDEX('Stock List'!$L$11:$L$1010, MATCH(X197, 'Stock List'!$K$11:$K$1010, 0)))*W197), 2), 0)</f>
        <v>0</v>
      </c>
      <c r="BR197" s="20"/>
      <c r="BS197" s="20">
        <f>IFERROR(ROUND(((INDEX('Stock List'!$M$11:$M$1010, MATCH(Z197, 'Stock List'!$K$11:$K$1010, 0))/INDEX('Stock List'!$L$11:$L$1010, MATCH(Z197, 'Stock List'!$K$11:$K$1010, 0)))*Y197), 2), 0)</f>
        <v>0</v>
      </c>
      <c r="BT197" s="20"/>
      <c r="BU197" s="20">
        <f>IFERROR(ROUND(((INDEX('Stock List'!$M$11:$M$1010, MATCH(AB197, 'Stock List'!$K$11:$K$1010, 0))/INDEX('Stock List'!$L$11:$L$1010, MATCH(AB197, 'Stock List'!$K$11:$K$1010, 0)))*AA197), 2), 0)</f>
        <v>0</v>
      </c>
      <c r="BV197" s="20"/>
      <c r="BW197" s="20">
        <f>IFERROR(ROUND(((INDEX('Stock List'!$M$11:$M$1010, MATCH(AD197, 'Stock List'!$K$11:$K$1010, 0))/INDEX('Stock List'!$L$11:$L$1010, MATCH(AD197, 'Stock List'!$K$11:$K$1010, 0)))*AC197), 2), 0)</f>
        <v>0</v>
      </c>
      <c r="BX197" s="20"/>
      <c r="BY197" s="20">
        <f>IFERROR(ROUND(((INDEX('Stock List'!$M$11:$M$1010, MATCH(AF197, 'Stock List'!$K$11:$K$1010, 0))/INDEX('Stock List'!$L$11:$L$1010, MATCH(AF197, 'Stock List'!$K$11:$K$1010, 0)))*AE197), 2), 0)</f>
        <v>0</v>
      </c>
      <c r="BZ197" s="20"/>
      <c r="CA197" s="20">
        <f>IFERROR(ROUND(((INDEX('Stock List'!$M$11:$M$1010, MATCH(AH197, 'Stock List'!$K$11:$K$1010, 0))/INDEX('Stock List'!$L$11:$L$1010, MATCH(AH197, 'Stock List'!$K$11:$K$1010, 0)))*AG197), 2), 0)</f>
        <v>0</v>
      </c>
      <c r="CB197" s="20"/>
      <c r="CC197" s="20">
        <f>IFERROR(ROUND(((INDEX('Stock List'!$M$11:$M$1010, MATCH(AJ197, 'Stock List'!$K$11:$K$1010, 0))/INDEX('Stock List'!$L$11:$L$1010, MATCH(AJ197, 'Stock List'!$K$11:$K$1010, 0)))*AI197), 2), 0)</f>
        <v>0</v>
      </c>
      <c r="CD197" s="20"/>
      <c r="CE197" s="20">
        <f>IFERROR(ROUND(((INDEX('Stock List'!$M$11:$M$1010, MATCH(AL197, 'Stock List'!$K$11:$K$1010, 0))/INDEX('Stock List'!$L$11:$L$1010, MATCH(AL197, 'Stock List'!$K$11:$K$1010, 0)))*AK197), 2), 0)</f>
        <v>0</v>
      </c>
      <c r="CF197" s="20"/>
      <c r="CG197" s="20">
        <f>IFERROR(ROUND(((INDEX('Stock List'!$M$11:$M$1010, MATCH(AN197, 'Stock List'!$K$11:$K$1010, 0))/INDEX('Stock List'!$L$11:$L$1010, MATCH(AN197, 'Stock List'!$K$11:$K$1010, 0)))*AM197), 2), 0)</f>
        <v>0</v>
      </c>
      <c r="CH197" s="20"/>
      <c r="CI197" s="20">
        <f>IFERROR(ROUND(((INDEX('Stock List'!$M$11:$M$1010, MATCH(AP197, 'Stock List'!$K$11:$K$1010, 0))/INDEX('Stock List'!$L$11:$L$1010, MATCH(AP197, 'Stock List'!$K$11:$K$1010, 0)))*AO197), 2), 0)</f>
        <v>0</v>
      </c>
      <c r="CJ197" s="20"/>
      <c r="CK197" s="20">
        <f>IFERROR(ROUND(((INDEX('Stock List'!$M$11:$M$1010, MATCH(AR197, 'Stock List'!$K$11:$K$1010, 0))/INDEX('Stock List'!$L$11:$L$1010, MATCH(AR197, 'Stock List'!$K$11:$K$1010, 0)))*AQ197), 2), 0)</f>
        <v>0</v>
      </c>
      <c r="CL197" s="20"/>
      <c r="CM197" s="20">
        <f>IFERROR(ROUND(((INDEX('Stock List'!$M$11:$M$1010, MATCH(AT197, 'Stock List'!$K$11:$K$1010, 0))/INDEX('Stock List'!$L$11:$L$1010, MATCH(AT197, 'Stock List'!$K$11:$K$1010, 0)))*AS197), 2), 0)</f>
        <v>0</v>
      </c>
      <c r="CN197" s="20"/>
      <c r="CO197" s="20">
        <f>IFERROR(ROUND(((INDEX('Stock List'!$M$11:$M$1010, MATCH(AV197, 'Stock List'!$K$11:$K$1010, 0))/INDEX('Stock List'!$L$11:$L$1010, MATCH(AV197, 'Stock List'!$K$11:$K$1010, 0)))*AU197), 2), 0)</f>
        <v>0</v>
      </c>
      <c r="CP197" s="20"/>
      <c r="CQ197" s="20">
        <f>IFERROR(ROUND(((INDEX('Stock List'!$M$11:$M$1010, MATCH(AX197, 'Stock List'!$K$11:$K$1010, 0))/INDEX('Stock List'!$L$11:$L$1010, MATCH(AX197, 'Stock List'!$K$11:$K$1010, 0)))*AW197), 2), 0)</f>
        <v>0</v>
      </c>
      <c r="CR197" s="22"/>
      <c r="CT197" s="106" t="str">
        <f t="shared" si="145"/>
        <v/>
      </c>
      <c r="CU197" s="22" t="str">
        <f t="shared" si="146"/>
        <v/>
      </c>
      <c r="CX197" s="106" t="str">
        <f t="shared" si="147"/>
        <v/>
      </c>
      <c r="CY197" s="20" t="str">
        <f t="shared" si="148"/>
        <v/>
      </c>
      <c r="CZ197" s="22" t="str">
        <f t="shared" si="149"/>
        <v/>
      </c>
      <c r="DB197" s="76" t="str">
        <f>IF($H197="", "", COUNTIF($G$11:$G$1010, "&gt;"&amp;$G197)+1+COUNTIF($G$11:$G197, $G197)-1)</f>
        <v/>
      </c>
      <c r="DC197" s="76" t="str">
        <f>IF($H197="", "", COUNTIF($CZ$11:$CZ$1010, "&gt;"&amp;$CZ197)+1+COUNTIF($CZ$11:$CZ197, $CZ197)-1)</f>
        <v/>
      </c>
      <c r="DE197" s="147" t="str">
        <f t="shared" si="150"/>
        <v/>
      </c>
      <c r="DF197" s="148"/>
      <c r="DG197" s="19" t="str">
        <f t="shared" si="151"/>
        <v/>
      </c>
      <c r="DH197" s="153" t="str">
        <f t="shared" si="152"/>
        <v/>
      </c>
      <c r="DI197" s="19" t="str">
        <f t="shared" si="104"/>
        <v/>
      </c>
      <c r="DJ197" s="153" t="str">
        <f t="shared" si="105"/>
        <v/>
      </c>
      <c r="DK197" s="19" t="str">
        <f t="shared" si="106"/>
        <v/>
      </c>
      <c r="DL197" s="153" t="str">
        <f t="shared" si="107"/>
        <v/>
      </c>
      <c r="DM197" s="19" t="str">
        <f t="shared" si="108"/>
        <v/>
      </c>
      <c r="DN197" s="153" t="str">
        <f t="shared" si="109"/>
        <v/>
      </c>
      <c r="DO197" s="19" t="str">
        <f t="shared" si="110"/>
        <v/>
      </c>
      <c r="DP197" s="153" t="str">
        <f t="shared" si="111"/>
        <v/>
      </c>
      <c r="DQ197" s="19" t="str">
        <f t="shared" si="112"/>
        <v/>
      </c>
      <c r="DR197" s="153" t="str">
        <f t="shared" si="113"/>
        <v/>
      </c>
      <c r="DS197" s="19" t="str">
        <f t="shared" si="114"/>
        <v/>
      </c>
      <c r="DT197" s="153" t="str">
        <f t="shared" si="115"/>
        <v/>
      </c>
      <c r="DU197" s="19" t="str">
        <f t="shared" si="116"/>
        <v/>
      </c>
      <c r="DV197" s="153" t="str">
        <f t="shared" si="117"/>
        <v/>
      </c>
      <c r="DW197" s="19" t="str">
        <f t="shared" si="118"/>
        <v/>
      </c>
      <c r="DX197" s="153" t="str">
        <f t="shared" si="119"/>
        <v/>
      </c>
      <c r="DY197" s="19" t="str">
        <f t="shared" si="120"/>
        <v/>
      </c>
      <c r="DZ197" s="153" t="str">
        <f t="shared" si="121"/>
        <v/>
      </c>
      <c r="EA197" s="19" t="str">
        <f t="shared" si="122"/>
        <v/>
      </c>
      <c r="EB197" s="153" t="str">
        <f t="shared" si="123"/>
        <v/>
      </c>
      <c r="EC197" s="19" t="str">
        <f t="shared" si="124"/>
        <v/>
      </c>
      <c r="ED197" s="153" t="str">
        <f t="shared" si="125"/>
        <v/>
      </c>
      <c r="EE197" s="19" t="str">
        <f t="shared" si="126"/>
        <v/>
      </c>
      <c r="EF197" s="153" t="str">
        <f t="shared" si="127"/>
        <v/>
      </c>
      <c r="EG197" s="19" t="str">
        <f t="shared" si="128"/>
        <v/>
      </c>
      <c r="EH197" s="153" t="str">
        <f t="shared" si="129"/>
        <v/>
      </c>
      <c r="EI197" s="19" t="str">
        <f t="shared" si="130"/>
        <v/>
      </c>
      <c r="EJ197" s="153" t="str">
        <f t="shared" si="131"/>
        <v/>
      </c>
      <c r="EK197" s="19" t="str">
        <f t="shared" si="132"/>
        <v/>
      </c>
      <c r="EL197" s="153" t="str">
        <f t="shared" si="133"/>
        <v/>
      </c>
      <c r="EM197" s="19" t="str">
        <f t="shared" si="134"/>
        <v/>
      </c>
      <c r="EN197" s="153" t="str">
        <f t="shared" si="135"/>
        <v/>
      </c>
      <c r="EO197" s="19" t="str">
        <f t="shared" si="136"/>
        <v/>
      </c>
      <c r="EP197" s="153" t="str">
        <f t="shared" si="137"/>
        <v/>
      </c>
      <c r="EQ197" s="19" t="str">
        <f t="shared" si="138"/>
        <v/>
      </c>
      <c r="ER197" s="153" t="str">
        <f t="shared" si="139"/>
        <v/>
      </c>
      <c r="ES197" s="19" t="str">
        <f t="shared" si="140"/>
        <v/>
      </c>
      <c r="ET197" s="153" t="str">
        <f t="shared" si="141"/>
        <v/>
      </c>
    </row>
    <row r="198" spans="1:150" x14ac:dyDescent="0.25">
      <c r="A198" s="31"/>
      <c r="B198" s="91" t="str">
        <f t="shared" si="142"/>
        <v/>
      </c>
      <c r="C198" s="20" t="str">
        <f t="shared" si="102"/>
        <v/>
      </c>
      <c r="D198" s="97" t="str">
        <f t="shared" si="103"/>
        <v/>
      </c>
      <c r="E198" s="62" t="str">
        <f t="shared" si="143"/>
        <v/>
      </c>
      <c r="F198" s="31"/>
      <c r="G198" s="282"/>
      <c r="H198" s="283"/>
      <c r="I198" s="284"/>
      <c r="J198" s="285"/>
      <c r="K198" s="286"/>
      <c r="L198" s="287"/>
      <c r="M198" s="288"/>
      <c r="N198" s="287"/>
      <c r="O198" s="288"/>
      <c r="P198" s="287"/>
      <c r="Q198" s="288"/>
      <c r="R198" s="287"/>
      <c r="S198" s="288"/>
      <c r="T198" s="287"/>
      <c r="U198" s="288"/>
      <c r="V198" s="287"/>
      <c r="W198" s="288"/>
      <c r="X198" s="287"/>
      <c r="Y198" s="288"/>
      <c r="Z198" s="287"/>
      <c r="AA198" s="288"/>
      <c r="AB198" s="287"/>
      <c r="AC198" s="288"/>
      <c r="AD198" s="287"/>
      <c r="AE198" s="288"/>
      <c r="AF198" s="287"/>
      <c r="AG198" s="288"/>
      <c r="AH198" s="287"/>
      <c r="AI198" s="288"/>
      <c r="AJ198" s="287"/>
      <c r="AK198" s="288"/>
      <c r="AL198" s="287"/>
      <c r="AM198" s="288"/>
      <c r="AN198" s="287"/>
      <c r="AO198" s="288"/>
      <c r="AP198" s="287"/>
      <c r="AQ198" s="288"/>
      <c r="AR198" s="287"/>
      <c r="AS198" s="288"/>
      <c r="AT198" s="287"/>
      <c r="AU198" s="288"/>
      <c r="AV198" s="287"/>
      <c r="AW198" s="288"/>
      <c r="AX198" s="287"/>
      <c r="AY198" s="31"/>
      <c r="BA198" s="76" t="str">
        <f t="shared" si="144"/>
        <v/>
      </c>
      <c r="BC198" s="76" t="str">
        <f>IF('Stock List'!$K198="", "", 'Stock List'!$K198)</f>
        <v/>
      </c>
      <c r="BE198" s="106">
        <f>IFERROR(ROUND(((INDEX('Stock List'!$M$11:$M$1010, MATCH(L198, 'Stock List'!$K$11:$K$1010, 0))/INDEX('Stock List'!$L$11:$L$1010, MATCH(L198, 'Stock List'!$K$11:$K$1010, 0)))*K198), 2), 0)</f>
        <v>0</v>
      </c>
      <c r="BF198" s="20"/>
      <c r="BG198" s="20">
        <f>IFERROR(ROUND(((INDEX('Stock List'!$M$11:$M$1010, MATCH(N198, 'Stock List'!$K$11:$K$1010, 0))/INDEX('Stock List'!$L$11:$L$1010, MATCH(N198, 'Stock List'!$K$11:$K$1010, 0)))*M198), 2), 0)</f>
        <v>0</v>
      </c>
      <c r="BH198" s="20"/>
      <c r="BI198" s="20">
        <f>IFERROR(ROUND(((INDEX('Stock List'!$M$11:$M$1010, MATCH(P198, 'Stock List'!$K$11:$K$1010, 0))/INDEX('Stock List'!$L$11:$L$1010, MATCH(P198, 'Stock List'!$K$11:$K$1010, 0)))*O198), 2), 0)</f>
        <v>0</v>
      </c>
      <c r="BJ198" s="20"/>
      <c r="BK198" s="20">
        <f>IFERROR(ROUND(((INDEX('Stock List'!$M$11:$M$1010, MATCH(R198, 'Stock List'!$K$11:$K$1010, 0))/INDEX('Stock List'!$L$11:$L$1010, MATCH(R198, 'Stock List'!$K$11:$K$1010, 0)))*Q198), 2), 0)</f>
        <v>0</v>
      </c>
      <c r="BL198" s="20"/>
      <c r="BM198" s="20">
        <f>IFERROR(ROUND(((INDEX('Stock List'!$M$11:$M$1010, MATCH(T198, 'Stock List'!$K$11:$K$1010, 0))/INDEX('Stock List'!$L$11:$L$1010, MATCH(T198, 'Stock List'!$K$11:$K$1010, 0)))*S198), 2), 0)</f>
        <v>0</v>
      </c>
      <c r="BN198" s="20"/>
      <c r="BO198" s="20">
        <f>IFERROR(ROUND(((INDEX('Stock List'!$M$11:$M$1010, MATCH(V198, 'Stock List'!$K$11:$K$1010, 0))/INDEX('Stock List'!$L$11:$L$1010, MATCH(V198, 'Stock List'!$K$11:$K$1010, 0)))*U198), 2), 0)</f>
        <v>0</v>
      </c>
      <c r="BP198" s="20"/>
      <c r="BQ198" s="20">
        <f>IFERROR(ROUND(((INDEX('Stock List'!$M$11:$M$1010, MATCH(X198, 'Stock List'!$K$11:$K$1010, 0))/INDEX('Stock List'!$L$11:$L$1010, MATCH(X198, 'Stock List'!$K$11:$K$1010, 0)))*W198), 2), 0)</f>
        <v>0</v>
      </c>
      <c r="BR198" s="20"/>
      <c r="BS198" s="20">
        <f>IFERROR(ROUND(((INDEX('Stock List'!$M$11:$M$1010, MATCH(Z198, 'Stock List'!$K$11:$K$1010, 0))/INDEX('Stock List'!$L$11:$L$1010, MATCH(Z198, 'Stock List'!$K$11:$K$1010, 0)))*Y198), 2), 0)</f>
        <v>0</v>
      </c>
      <c r="BT198" s="20"/>
      <c r="BU198" s="20">
        <f>IFERROR(ROUND(((INDEX('Stock List'!$M$11:$M$1010, MATCH(AB198, 'Stock List'!$K$11:$K$1010, 0))/INDEX('Stock List'!$L$11:$L$1010, MATCH(AB198, 'Stock List'!$K$11:$K$1010, 0)))*AA198), 2), 0)</f>
        <v>0</v>
      </c>
      <c r="BV198" s="20"/>
      <c r="BW198" s="20">
        <f>IFERROR(ROUND(((INDEX('Stock List'!$M$11:$M$1010, MATCH(AD198, 'Stock List'!$K$11:$K$1010, 0))/INDEX('Stock List'!$L$11:$L$1010, MATCH(AD198, 'Stock List'!$K$11:$K$1010, 0)))*AC198), 2), 0)</f>
        <v>0</v>
      </c>
      <c r="BX198" s="20"/>
      <c r="BY198" s="20">
        <f>IFERROR(ROUND(((INDEX('Stock List'!$M$11:$M$1010, MATCH(AF198, 'Stock List'!$K$11:$K$1010, 0))/INDEX('Stock List'!$L$11:$L$1010, MATCH(AF198, 'Stock List'!$K$11:$K$1010, 0)))*AE198), 2), 0)</f>
        <v>0</v>
      </c>
      <c r="BZ198" s="20"/>
      <c r="CA198" s="20">
        <f>IFERROR(ROUND(((INDEX('Stock List'!$M$11:$M$1010, MATCH(AH198, 'Stock List'!$K$11:$K$1010, 0))/INDEX('Stock List'!$L$11:$L$1010, MATCH(AH198, 'Stock List'!$K$11:$K$1010, 0)))*AG198), 2), 0)</f>
        <v>0</v>
      </c>
      <c r="CB198" s="20"/>
      <c r="CC198" s="20">
        <f>IFERROR(ROUND(((INDEX('Stock List'!$M$11:$M$1010, MATCH(AJ198, 'Stock List'!$K$11:$K$1010, 0))/INDEX('Stock List'!$L$11:$L$1010, MATCH(AJ198, 'Stock List'!$K$11:$K$1010, 0)))*AI198), 2), 0)</f>
        <v>0</v>
      </c>
      <c r="CD198" s="20"/>
      <c r="CE198" s="20">
        <f>IFERROR(ROUND(((INDEX('Stock List'!$M$11:$M$1010, MATCH(AL198, 'Stock List'!$K$11:$K$1010, 0))/INDEX('Stock List'!$L$11:$L$1010, MATCH(AL198, 'Stock List'!$K$11:$K$1010, 0)))*AK198), 2), 0)</f>
        <v>0</v>
      </c>
      <c r="CF198" s="20"/>
      <c r="CG198" s="20">
        <f>IFERROR(ROUND(((INDEX('Stock List'!$M$11:$M$1010, MATCH(AN198, 'Stock List'!$K$11:$K$1010, 0))/INDEX('Stock List'!$L$11:$L$1010, MATCH(AN198, 'Stock List'!$K$11:$K$1010, 0)))*AM198), 2), 0)</f>
        <v>0</v>
      </c>
      <c r="CH198" s="20"/>
      <c r="CI198" s="20">
        <f>IFERROR(ROUND(((INDEX('Stock List'!$M$11:$M$1010, MATCH(AP198, 'Stock List'!$K$11:$K$1010, 0))/INDEX('Stock List'!$L$11:$L$1010, MATCH(AP198, 'Stock List'!$K$11:$K$1010, 0)))*AO198), 2), 0)</f>
        <v>0</v>
      </c>
      <c r="CJ198" s="20"/>
      <c r="CK198" s="20">
        <f>IFERROR(ROUND(((INDEX('Stock List'!$M$11:$M$1010, MATCH(AR198, 'Stock List'!$K$11:$K$1010, 0))/INDEX('Stock List'!$L$11:$L$1010, MATCH(AR198, 'Stock List'!$K$11:$K$1010, 0)))*AQ198), 2), 0)</f>
        <v>0</v>
      </c>
      <c r="CL198" s="20"/>
      <c r="CM198" s="20">
        <f>IFERROR(ROUND(((INDEX('Stock List'!$M$11:$M$1010, MATCH(AT198, 'Stock List'!$K$11:$K$1010, 0))/INDEX('Stock List'!$L$11:$L$1010, MATCH(AT198, 'Stock List'!$K$11:$K$1010, 0)))*AS198), 2), 0)</f>
        <v>0</v>
      </c>
      <c r="CN198" s="20"/>
      <c r="CO198" s="20">
        <f>IFERROR(ROUND(((INDEX('Stock List'!$M$11:$M$1010, MATCH(AV198, 'Stock List'!$K$11:$K$1010, 0))/INDEX('Stock List'!$L$11:$L$1010, MATCH(AV198, 'Stock List'!$K$11:$K$1010, 0)))*AU198), 2), 0)</f>
        <v>0</v>
      </c>
      <c r="CP198" s="20"/>
      <c r="CQ198" s="20">
        <f>IFERROR(ROUND(((INDEX('Stock List'!$M$11:$M$1010, MATCH(AX198, 'Stock List'!$K$11:$K$1010, 0))/INDEX('Stock List'!$L$11:$L$1010, MATCH(AX198, 'Stock List'!$K$11:$K$1010, 0)))*AW198), 2), 0)</f>
        <v>0</v>
      </c>
      <c r="CR198" s="22"/>
      <c r="CT198" s="106" t="str">
        <f t="shared" si="145"/>
        <v/>
      </c>
      <c r="CU198" s="22" t="str">
        <f t="shared" si="146"/>
        <v/>
      </c>
      <c r="CX198" s="106" t="str">
        <f t="shared" si="147"/>
        <v/>
      </c>
      <c r="CY198" s="20" t="str">
        <f t="shared" si="148"/>
        <v/>
      </c>
      <c r="CZ198" s="22" t="str">
        <f t="shared" si="149"/>
        <v/>
      </c>
      <c r="DB198" s="76" t="str">
        <f>IF($H198="", "", COUNTIF($G$11:$G$1010, "&gt;"&amp;$G198)+1+COUNTIF($G$11:$G198, $G198)-1)</f>
        <v/>
      </c>
      <c r="DC198" s="76" t="str">
        <f>IF($H198="", "", COUNTIF($CZ$11:$CZ$1010, "&gt;"&amp;$CZ198)+1+COUNTIF($CZ$11:$CZ198, $CZ198)-1)</f>
        <v/>
      </c>
      <c r="DE198" s="147" t="str">
        <f t="shared" si="150"/>
        <v/>
      </c>
      <c r="DF198" s="148"/>
      <c r="DG198" s="19" t="str">
        <f t="shared" si="151"/>
        <v/>
      </c>
      <c r="DH198" s="153" t="str">
        <f t="shared" si="152"/>
        <v/>
      </c>
      <c r="DI198" s="19" t="str">
        <f t="shared" si="104"/>
        <v/>
      </c>
      <c r="DJ198" s="153" t="str">
        <f t="shared" si="105"/>
        <v/>
      </c>
      <c r="DK198" s="19" t="str">
        <f t="shared" si="106"/>
        <v/>
      </c>
      <c r="DL198" s="153" t="str">
        <f t="shared" si="107"/>
        <v/>
      </c>
      <c r="DM198" s="19" t="str">
        <f t="shared" si="108"/>
        <v/>
      </c>
      <c r="DN198" s="153" t="str">
        <f t="shared" si="109"/>
        <v/>
      </c>
      <c r="DO198" s="19" t="str">
        <f t="shared" si="110"/>
        <v/>
      </c>
      <c r="DP198" s="153" t="str">
        <f t="shared" si="111"/>
        <v/>
      </c>
      <c r="DQ198" s="19" t="str">
        <f t="shared" si="112"/>
        <v/>
      </c>
      <c r="DR198" s="153" t="str">
        <f t="shared" si="113"/>
        <v/>
      </c>
      <c r="DS198" s="19" t="str">
        <f t="shared" si="114"/>
        <v/>
      </c>
      <c r="DT198" s="153" t="str">
        <f t="shared" si="115"/>
        <v/>
      </c>
      <c r="DU198" s="19" t="str">
        <f t="shared" si="116"/>
        <v/>
      </c>
      <c r="DV198" s="153" t="str">
        <f t="shared" si="117"/>
        <v/>
      </c>
      <c r="DW198" s="19" t="str">
        <f t="shared" si="118"/>
        <v/>
      </c>
      <c r="DX198" s="153" t="str">
        <f t="shared" si="119"/>
        <v/>
      </c>
      <c r="DY198" s="19" t="str">
        <f t="shared" si="120"/>
        <v/>
      </c>
      <c r="DZ198" s="153" t="str">
        <f t="shared" si="121"/>
        <v/>
      </c>
      <c r="EA198" s="19" t="str">
        <f t="shared" si="122"/>
        <v/>
      </c>
      <c r="EB198" s="153" t="str">
        <f t="shared" si="123"/>
        <v/>
      </c>
      <c r="EC198" s="19" t="str">
        <f t="shared" si="124"/>
        <v/>
      </c>
      <c r="ED198" s="153" t="str">
        <f t="shared" si="125"/>
        <v/>
      </c>
      <c r="EE198" s="19" t="str">
        <f t="shared" si="126"/>
        <v/>
      </c>
      <c r="EF198" s="153" t="str">
        <f t="shared" si="127"/>
        <v/>
      </c>
      <c r="EG198" s="19" t="str">
        <f t="shared" si="128"/>
        <v/>
      </c>
      <c r="EH198" s="153" t="str">
        <f t="shared" si="129"/>
        <v/>
      </c>
      <c r="EI198" s="19" t="str">
        <f t="shared" si="130"/>
        <v/>
      </c>
      <c r="EJ198" s="153" t="str">
        <f t="shared" si="131"/>
        <v/>
      </c>
      <c r="EK198" s="19" t="str">
        <f t="shared" si="132"/>
        <v/>
      </c>
      <c r="EL198" s="153" t="str">
        <f t="shared" si="133"/>
        <v/>
      </c>
      <c r="EM198" s="19" t="str">
        <f t="shared" si="134"/>
        <v/>
      </c>
      <c r="EN198" s="153" t="str">
        <f t="shared" si="135"/>
        <v/>
      </c>
      <c r="EO198" s="19" t="str">
        <f t="shared" si="136"/>
        <v/>
      </c>
      <c r="EP198" s="153" t="str">
        <f t="shared" si="137"/>
        <v/>
      </c>
      <c r="EQ198" s="19" t="str">
        <f t="shared" si="138"/>
        <v/>
      </c>
      <c r="ER198" s="153" t="str">
        <f t="shared" si="139"/>
        <v/>
      </c>
      <c r="ES198" s="19" t="str">
        <f t="shared" si="140"/>
        <v/>
      </c>
      <c r="ET198" s="153" t="str">
        <f t="shared" si="141"/>
        <v/>
      </c>
    </row>
    <row r="199" spans="1:150" x14ac:dyDescent="0.25">
      <c r="A199" s="31"/>
      <c r="B199" s="91" t="str">
        <f t="shared" si="142"/>
        <v/>
      </c>
      <c r="C199" s="20" t="str">
        <f t="shared" si="102"/>
        <v/>
      </c>
      <c r="D199" s="97" t="str">
        <f t="shared" si="103"/>
        <v/>
      </c>
      <c r="E199" s="62" t="str">
        <f t="shared" si="143"/>
        <v/>
      </c>
      <c r="F199" s="31"/>
      <c r="G199" s="282"/>
      <c r="H199" s="283"/>
      <c r="I199" s="284"/>
      <c r="J199" s="285"/>
      <c r="K199" s="286"/>
      <c r="L199" s="287"/>
      <c r="M199" s="288"/>
      <c r="N199" s="287"/>
      <c r="O199" s="288"/>
      <c r="P199" s="287"/>
      <c r="Q199" s="288"/>
      <c r="R199" s="287"/>
      <c r="S199" s="288"/>
      <c r="T199" s="287"/>
      <c r="U199" s="288"/>
      <c r="V199" s="287"/>
      <c r="W199" s="288"/>
      <c r="X199" s="287"/>
      <c r="Y199" s="288"/>
      <c r="Z199" s="287"/>
      <c r="AA199" s="288"/>
      <c r="AB199" s="287"/>
      <c r="AC199" s="288"/>
      <c r="AD199" s="287"/>
      <c r="AE199" s="288"/>
      <c r="AF199" s="287"/>
      <c r="AG199" s="288"/>
      <c r="AH199" s="287"/>
      <c r="AI199" s="288"/>
      <c r="AJ199" s="287"/>
      <c r="AK199" s="288"/>
      <c r="AL199" s="287"/>
      <c r="AM199" s="288"/>
      <c r="AN199" s="287"/>
      <c r="AO199" s="288"/>
      <c r="AP199" s="287"/>
      <c r="AQ199" s="288"/>
      <c r="AR199" s="287"/>
      <c r="AS199" s="288"/>
      <c r="AT199" s="287"/>
      <c r="AU199" s="288"/>
      <c r="AV199" s="287"/>
      <c r="AW199" s="288"/>
      <c r="AX199" s="287"/>
      <c r="AY199" s="31"/>
      <c r="BA199" s="76" t="str">
        <f t="shared" si="144"/>
        <v/>
      </c>
      <c r="BC199" s="76" t="str">
        <f>IF('Stock List'!$K199="", "", 'Stock List'!$K199)</f>
        <v/>
      </c>
      <c r="BE199" s="106">
        <f>IFERROR(ROUND(((INDEX('Stock List'!$M$11:$M$1010, MATCH(L199, 'Stock List'!$K$11:$K$1010, 0))/INDEX('Stock List'!$L$11:$L$1010, MATCH(L199, 'Stock List'!$K$11:$K$1010, 0)))*K199), 2), 0)</f>
        <v>0</v>
      </c>
      <c r="BF199" s="20"/>
      <c r="BG199" s="20">
        <f>IFERROR(ROUND(((INDEX('Stock List'!$M$11:$M$1010, MATCH(N199, 'Stock List'!$K$11:$K$1010, 0))/INDEX('Stock List'!$L$11:$L$1010, MATCH(N199, 'Stock List'!$K$11:$K$1010, 0)))*M199), 2), 0)</f>
        <v>0</v>
      </c>
      <c r="BH199" s="20"/>
      <c r="BI199" s="20">
        <f>IFERROR(ROUND(((INDEX('Stock List'!$M$11:$M$1010, MATCH(P199, 'Stock List'!$K$11:$K$1010, 0))/INDEX('Stock List'!$L$11:$L$1010, MATCH(P199, 'Stock List'!$K$11:$K$1010, 0)))*O199), 2), 0)</f>
        <v>0</v>
      </c>
      <c r="BJ199" s="20"/>
      <c r="BK199" s="20">
        <f>IFERROR(ROUND(((INDEX('Stock List'!$M$11:$M$1010, MATCH(R199, 'Stock List'!$K$11:$K$1010, 0))/INDEX('Stock List'!$L$11:$L$1010, MATCH(R199, 'Stock List'!$K$11:$K$1010, 0)))*Q199), 2), 0)</f>
        <v>0</v>
      </c>
      <c r="BL199" s="20"/>
      <c r="BM199" s="20">
        <f>IFERROR(ROUND(((INDEX('Stock List'!$M$11:$M$1010, MATCH(T199, 'Stock List'!$K$11:$K$1010, 0))/INDEX('Stock List'!$L$11:$L$1010, MATCH(T199, 'Stock List'!$K$11:$K$1010, 0)))*S199), 2), 0)</f>
        <v>0</v>
      </c>
      <c r="BN199" s="20"/>
      <c r="BO199" s="20">
        <f>IFERROR(ROUND(((INDEX('Stock List'!$M$11:$M$1010, MATCH(V199, 'Stock List'!$K$11:$K$1010, 0))/INDEX('Stock List'!$L$11:$L$1010, MATCH(V199, 'Stock List'!$K$11:$K$1010, 0)))*U199), 2), 0)</f>
        <v>0</v>
      </c>
      <c r="BP199" s="20"/>
      <c r="BQ199" s="20">
        <f>IFERROR(ROUND(((INDEX('Stock List'!$M$11:$M$1010, MATCH(X199, 'Stock List'!$K$11:$K$1010, 0))/INDEX('Stock List'!$L$11:$L$1010, MATCH(X199, 'Stock List'!$K$11:$K$1010, 0)))*W199), 2), 0)</f>
        <v>0</v>
      </c>
      <c r="BR199" s="20"/>
      <c r="BS199" s="20">
        <f>IFERROR(ROUND(((INDEX('Stock List'!$M$11:$M$1010, MATCH(Z199, 'Stock List'!$K$11:$K$1010, 0))/INDEX('Stock List'!$L$11:$L$1010, MATCH(Z199, 'Stock List'!$K$11:$K$1010, 0)))*Y199), 2), 0)</f>
        <v>0</v>
      </c>
      <c r="BT199" s="20"/>
      <c r="BU199" s="20">
        <f>IFERROR(ROUND(((INDEX('Stock List'!$M$11:$M$1010, MATCH(AB199, 'Stock List'!$K$11:$K$1010, 0))/INDEX('Stock List'!$L$11:$L$1010, MATCH(AB199, 'Stock List'!$K$11:$K$1010, 0)))*AA199), 2), 0)</f>
        <v>0</v>
      </c>
      <c r="BV199" s="20"/>
      <c r="BW199" s="20">
        <f>IFERROR(ROUND(((INDEX('Stock List'!$M$11:$M$1010, MATCH(AD199, 'Stock List'!$K$11:$K$1010, 0))/INDEX('Stock List'!$L$11:$L$1010, MATCH(AD199, 'Stock List'!$K$11:$K$1010, 0)))*AC199), 2), 0)</f>
        <v>0</v>
      </c>
      <c r="BX199" s="20"/>
      <c r="BY199" s="20">
        <f>IFERROR(ROUND(((INDEX('Stock List'!$M$11:$M$1010, MATCH(AF199, 'Stock List'!$K$11:$K$1010, 0))/INDEX('Stock List'!$L$11:$L$1010, MATCH(AF199, 'Stock List'!$K$11:$K$1010, 0)))*AE199), 2), 0)</f>
        <v>0</v>
      </c>
      <c r="BZ199" s="20"/>
      <c r="CA199" s="20">
        <f>IFERROR(ROUND(((INDEX('Stock List'!$M$11:$M$1010, MATCH(AH199, 'Stock List'!$K$11:$K$1010, 0))/INDEX('Stock List'!$L$11:$L$1010, MATCH(AH199, 'Stock List'!$K$11:$K$1010, 0)))*AG199), 2), 0)</f>
        <v>0</v>
      </c>
      <c r="CB199" s="20"/>
      <c r="CC199" s="20">
        <f>IFERROR(ROUND(((INDEX('Stock List'!$M$11:$M$1010, MATCH(AJ199, 'Stock List'!$K$11:$K$1010, 0))/INDEX('Stock List'!$L$11:$L$1010, MATCH(AJ199, 'Stock List'!$K$11:$K$1010, 0)))*AI199), 2), 0)</f>
        <v>0</v>
      </c>
      <c r="CD199" s="20"/>
      <c r="CE199" s="20">
        <f>IFERROR(ROUND(((INDEX('Stock List'!$M$11:$M$1010, MATCH(AL199, 'Stock List'!$K$11:$K$1010, 0))/INDEX('Stock List'!$L$11:$L$1010, MATCH(AL199, 'Stock List'!$K$11:$K$1010, 0)))*AK199), 2), 0)</f>
        <v>0</v>
      </c>
      <c r="CF199" s="20"/>
      <c r="CG199" s="20">
        <f>IFERROR(ROUND(((INDEX('Stock List'!$M$11:$M$1010, MATCH(AN199, 'Stock List'!$K$11:$K$1010, 0))/INDEX('Stock List'!$L$11:$L$1010, MATCH(AN199, 'Stock List'!$K$11:$K$1010, 0)))*AM199), 2), 0)</f>
        <v>0</v>
      </c>
      <c r="CH199" s="20"/>
      <c r="CI199" s="20">
        <f>IFERROR(ROUND(((INDEX('Stock List'!$M$11:$M$1010, MATCH(AP199, 'Stock List'!$K$11:$K$1010, 0))/INDEX('Stock List'!$L$11:$L$1010, MATCH(AP199, 'Stock List'!$K$11:$K$1010, 0)))*AO199), 2), 0)</f>
        <v>0</v>
      </c>
      <c r="CJ199" s="20"/>
      <c r="CK199" s="20">
        <f>IFERROR(ROUND(((INDEX('Stock List'!$M$11:$M$1010, MATCH(AR199, 'Stock List'!$K$11:$K$1010, 0))/INDEX('Stock List'!$L$11:$L$1010, MATCH(AR199, 'Stock List'!$K$11:$K$1010, 0)))*AQ199), 2), 0)</f>
        <v>0</v>
      </c>
      <c r="CL199" s="20"/>
      <c r="CM199" s="20">
        <f>IFERROR(ROUND(((INDEX('Stock List'!$M$11:$M$1010, MATCH(AT199, 'Stock List'!$K$11:$K$1010, 0))/INDEX('Stock List'!$L$11:$L$1010, MATCH(AT199, 'Stock List'!$K$11:$K$1010, 0)))*AS199), 2), 0)</f>
        <v>0</v>
      </c>
      <c r="CN199" s="20"/>
      <c r="CO199" s="20">
        <f>IFERROR(ROUND(((INDEX('Stock List'!$M$11:$M$1010, MATCH(AV199, 'Stock List'!$K$11:$K$1010, 0))/INDEX('Stock List'!$L$11:$L$1010, MATCH(AV199, 'Stock List'!$K$11:$K$1010, 0)))*AU199), 2), 0)</f>
        <v>0</v>
      </c>
      <c r="CP199" s="20"/>
      <c r="CQ199" s="20">
        <f>IFERROR(ROUND(((INDEX('Stock List'!$M$11:$M$1010, MATCH(AX199, 'Stock List'!$K$11:$K$1010, 0))/INDEX('Stock List'!$L$11:$L$1010, MATCH(AX199, 'Stock List'!$K$11:$K$1010, 0)))*AW199), 2), 0)</f>
        <v>0</v>
      </c>
      <c r="CR199" s="22"/>
      <c r="CT199" s="106" t="str">
        <f t="shared" si="145"/>
        <v/>
      </c>
      <c r="CU199" s="22" t="str">
        <f t="shared" si="146"/>
        <v/>
      </c>
      <c r="CX199" s="106" t="str">
        <f t="shared" si="147"/>
        <v/>
      </c>
      <c r="CY199" s="20" t="str">
        <f t="shared" si="148"/>
        <v/>
      </c>
      <c r="CZ199" s="22" t="str">
        <f t="shared" si="149"/>
        <v/>
      </c>
      <c r="DB199" s="76" t="str">
        <f>IF($H199="", "", COUNTIF($G$11:$G$1010, "&gt;"&amp;$G199)+1+COUNTIF($G$11:$G199, $G199)-1)</f>
        <v/>
      </c>
      <c r="DC199" s="76" t="str">
        <f>IF($H199="", "", COUNTIF($CZ$11:$CZ$1010, "&gt;"&amp;$CZ199)+1+COUNTIF($CZ$11:$CZ199, $CZ199)-1)</f>
        <v/>
      </c>
      <c r="DE199" s="147" t="str">
        <f t="shared" si="150"/>
        <v/>
      </c>
      <c r="DF199" s="148"/>
      <c r="DG199" s="19" t="str">
        <f t="shared" si="151"/>
        <v/>
      </c>
      <c r="DH199" s="153" t="str">
        <f t="shared" si="152"/>
        <v/>
      </c>
      <c r="DI199" s="19" t="str">
        <f t="shared" si="104"/>
        <v/>
      </c>
      <c r="DJ199" s="153" t="str">
        <f t="shared" si="105"/>
        <v/>
      </c>
      <c r="DK199" s="19" t="str">
        <f t="shared" si="106"/>
        <v/>
      </c>
      <c r="DL199" s="153" t="str">
        <f t="shared" si="107"/>
        <v/>
      </c>
      <c r="DM199" s="19" t="str">
        <f t="shared" si="108"/>
        <v/>
      </c>
      <c r="DN199" s="153" t="str">
        <f t="shared" si="109"/>
        <v/>
      </c>
      <c r="DO199" s="19" t="str">
        <f t="shared" si="110"/>
        <v/>
      </c>
      <c r="DP199" s="153" t="str">
        <f t="shared" si="111"/>
        <v/>
      </c>
      <c r="DQ199" s="19" t="str">
        <f t="shared" si="112"/>
        <v/>
      </c>
      <c r="DR199" s="153" t="str">
        <f t="shared" si="113"/>
        <v/>
      </c>
      <c r="DS199" s="19" t="str">
        <f t="shared" si="114"/>
        <v/>
      </c>
      <c r="DT199" s="153" t="str">
        <f t="shared" si="115"/>
        <v/>
      </c>
      <c r="DU199" s="19" t="str">
        <f t="shared" si="116"/>
        <v/>
      </c>
      <c r="DV199" s="153" t="str">
        <f t="shared" si="117"/>
        <v/>
      </c>
      <c r="DW199" s="19" t="str">
        <f t="shared" si="118"/>
        <v/>
      </c>
      <c r="DX199" s="153" t="str">
        <f t="shared" si="119"/>
        <v/>
      </c>
      <c r="DY199" s="19" t="str">
        <f t="shared" si="120"/>
        <v/>
      </c>
      <c r="DZ199" s="153" t="str">
        <f t="shared" si="121"/>
        <v/>
      </c>
      <c r="EA199" s="19" t="str">
        <f t="shared" si="122"/>
        <v/>
      </c>
      <c r="EB199" s="153" t="str">
        <f t="shared" si="123"/>
        <v/>
      </c>
      <c r="EC199" s="19" t="str">
        <f t="shared" si="124"/>
        <v/>
      </c>
      <c r="ED199" s="153" t="str">
        <f t="shared" si="125"/>
        <v/>
      </c>
      <c r="EE199" s="19" t="str">
        <f t="shared" si="126"/>
        <v/>
      </c>
      <c r="EF199" s="153" t="str">
        <f t="shared" si="127"/>
        <v/>
      </c>
      <c r="EG199" s="19" t="str">
        <f t="shared" si="128"/>
        <v/>
      </c>
      <c r="EH199" s="153" t="str">
        <f t="shared" si="129"/>
        <v/>
      </c>
      <c r="EI199" s="19" t="str">
        <f t="shared" si="130"/>
        <v/>
      </c>
      <c r="EJ199" s="153" t="str">
        <f t="shared" si="131"/>
        <v/>
      </c>
      <c r="EK199" s="19" t="str">
        <f t="shared" si="132"/>
        <v/>
      </c>
      <c r="EL199" s="153" t="str">
        <f t="shared" si="133"/>
        <v/>
      </c>
      <c r="EM199" s="19" t="str">
        <f t="shared" si="134"/>
        <v/>
      </c>
      <c r="EN199" s="153" t="str">
        <f t="shared" si="135"/>
        <v/>
      </c>
      <c r="EO199" s="19" t="str">
        <f t="shared" si="136"/>
        <v/>
      </c>
      <c r="EP199" s="153" t="str">
        <f t="shared" si="137"/>
        <v/>
      </c>
      <c r="EQ199" s="19" t="str">
        <f t="shared" si="138"/>
        <v/>
      </c>
      <c r="ER199" s="153" t="str">
        <f t="shared" si="139"/>
        <v/>
      </c>
      <c r="ES199" s="19" t="str">
        <f t="shared" si="140"/>
        <v/>
      </c>
      <c r="ET199" s="153" t="str">
        <f t="shared" si="141"/>
        <v/>
      </c>
    </row>
    <row r="200" spans="1:150" x14ac:dyDescent="0.25">
      <c r="A200" s="31"/>
      <c r="B200" s="91" t="str">
        <f t="shared" si="142"/>
        <v/>
      </c>
      <c r="C200" s="20" t="str">
        <f t="shared" si="102"/>
        <v/>
      </c>
      <c r="D200" s="97" t="str">
        <f t="shared" si="103"/>
        <v/>
      </c>
      <c r="E200" s="62" t="str">
        <f t="shared" si="143"/>
        <v/>
      </c>
      <c r="F200" s="31"/>
      <c r="G200" s="282"/>
      <c r="H200" s="283"/>
      <c r="I200" s="284"/>
      <c r="J200" s="285"/>
      <c r="K200" s="286"/>
      <c r="L200" s="287"/>
      <c r="M200" s="288"/>
      <c r="N200" s="287"/>
      <c r="O200" s="288"/>
      <c r="P200" s="287"/>
      <c r="Q200" s="288"/>
      <c r="R200" s="287"/>
      <c r="S200" s="288"/>
      <c r="T200" s="287"/>
      <c r="U200" s="288"/>
      <c r="V200" s="287"/>
      <c r="W200" s="288"/>
      <c r="X200" s="287"/>
      <c r="Y200" s="288"/>
      <c r="Z200" s="287"/>
      <c r="AA200" s="288"/>
      <c r="AB200" s="287"/>
      <c r="AC200" s="288"/>
      <c r="AD200" s="287"/>
      <c r="AE200" s="288"/>
      <c r="AF200" s="287"/>
      <c r="AG200" s="288"/>
      <c r="AH200" s="287"/>
      <c r="AI200" s="288"/>
      <c r="AJ200" s="287"/>
      <c r="AK200" s="288"/>
      <c r="AL200" s="287"/>
      <c r="AM200" s="288"/>
      <c r="AN200" s="287"/>
      <c r="AO200" s="288"/>
      <c r="AP200" s="287"/>
      <c r="AQ200" s="288"/>
      <c r="AR200" s="287"/>
      <c r="AS200" s="288"/>
      <c r="AT200" s="287"/>
      <c r="AU200" s="288"/>
      <c r="AV200" s="287"/>
      <c r="AW200" s="288"/>
      <c r="AX200" s="287"/>
      <c r="AY200" s="31"/>
      <c r="BA200" s="76" t="str">
        <f t="shared" si="144"/>
        <v/>
      </c>
      <c r="BC200" s="76" t="str">
        <f>IF('Stock List'!$K200="", "", 'Stock List'!$K200)</f>
        <v/>
      </c>
      <c r="BE200" s="106">
        <f>IFERROR(ROUND(((INDEX('Stock List'!$M$11:$M$1010, MATCH(L200, 'Stock List'!$K$11:$K$1010, 0))/INDEX('Stock List'!$L$11:$L$1010, MATCH(L200, 'Stock List'!$K$11:$K$1010, 0)))*K200), 2), 0)</f>
        <v>0</v>
      </c>
      <c r="BF200" s="20"/>
      <c r="BG200" s="20">
        <f>IFERROR(ROUND(((INDEX('Stock List'!$M$11:$M$1010, MATCH(N200, 'Stock List'!$K$11:$K$1010, 0))/INDEX('Stock List'!$L$11:$L$1010, MATCH(N200, 'Stock List'!$K$11:$K$1010, 0)))*M200), 2), 0)</f>
        <v>0</v>
      </c>
      <c r="BH200" s="20"/>
      <c r="BI200" s="20">
        <f>IFERROR(ROUND(((INDEX('Stock List'!$M$11:$M$1010, MATCH(P200, 'Stock List'!$K$11:$K$1010, 0))/INDEX('Stock List'!$L$11:$L$1010, MATCH(P200, 'Stock List'!$K$11:$K$1010, 0)))*O200), 2), 0)</f>
        <v>0</v>
      </c>
      <c r="BJ200" s="20"/>
      <c r="BK200" s="20">
        <f>IFERROR(ROUND(((INDEX('Stock List'!$M$11:$M$1010, MATCH(R200, 'Stock List'!$K$11:$K$1010, 0))/INDEX('Stock List'!$L$11:$L$1010, MATCH(R200, 'Stock List'!$K$11:$K$1010, 0)))*Q200), 2), 0)</f>
        <v>0</v>
      </c>
      <c r="BL200" s="20"/>
      <c r="BM200" s="20">
        <f>IFERROR(ROUND(((INDEX('Stock List'!$M$11:$M$1010, MATCH(T200, 'Stock List'!$K$11:$K$1010, 0))/INDEX('Stock List'!$L$11:$L$1010, MATCH(T200, 'Stock List'!$K$11:$K$1010, 0)))*S200), 2), 0)</f>
        <v>0</v>
      </c>
      <c r="BN200" s="20"/>
      <c r="BO200" s="20">
        <f>IFERROR(ROUND(((INDEX('Stock List'!$M$11:$M$1010, MATCH(V200, 'Stock List'!$K$11:$K$1010, 0))/INDEX('Stock List'!$L$11:$L$1010, MATCH(V200, 'Stock List'!$K$11:$K$1010, 0)))*U200), 2), 0)</f>
        <v>0</v>
      </c>
      <c r="BP200" s="20"/>
      <c r="BQ200" s="20">
        <f>IFERROR(ROUND(((INDEX('Stock List'!$M$11:$M$1010, MATCH(X200, 'Stock List'!$K$11:$K$1010, 0))/INDEX('Stock List'!$L$11:$L$1010, MATCH(X200, 'Stock List'!$K$11:$K$1010, 0)))*W200), 2), 0)</f>
        <v>0</v>
      </c>
      <c r="BR200" s="20"/>
      <c r="BS200" s="20">
        <f>IFERROR(ROUND(((INDEX('Stock List'!$M$11:$M$1010, MATCH(Z200, 'Stock List'!$K$11:$K$1010, 0))/INDEX('Stock List'!$L$11:$L$1010, MATCH(Z200, 'Stock List'!$K$11:$K$1010, 0)))*Y200), 2), 0)</f>
        <v>0</v>
      </c>
      <c r="BT200" s="20"/>
      <c r="BU200" s="20">
        <f>IFERROR(ROUND(((INDEX('Stock List'!$M$11:$M$1010, MATCH(AB200, 'Stock List'!$K$11:$K$1010, 0))/INDEX('Stock List'!$L$11:$L$1010, MATCH(AB200, 'Stock List'!$K$11:$K$1010, 0)))*AA200), 2), 0)</f>
        <v>0</v>
      </c>
      <c r="BV200" s="20"/>
      <c r="BW200" s="20">
        <f>IFERROR(ROUND(((INDEX('Stock List'!$M$11:$M$1010, MATCH(AD200, 'Stock List'!$K$11:$K$1010, 0))/INDEX('Stock List'!$L$11:$L$1010, MATCH(AD200, 'Stock List'!$K$11:$K$1010, 0)))*AC200), 2), 0)</f>
        <v>0</v>
      </c>
      <c r="BX200" s="20"/>
      <c r="BY200" s="20">
        <f>IFERROR(ROUND(((INDEX('Stock List'!$M$11:$M$1010, MATCH(AF200, 'Stock List'!$K$11:$K$1010, 0))/INDEX('Stock List'!$L$11:$L$1010, MATCH(AF200, 'Stock List'!$K$11:$K$1010, 0)))*AE200), 2), 0)</f>
        <v>0</v>
      </c>
      <c r="BZ200" s="20"/>
      <c r="CA200" s="20">
        <f>IFERROR(ROUND(((INDEX('Stock List'!$M$11:$M$1010, MATCH(AH200, 'Stock List'!$K$11:$K$1010, 0))/INDEX('Stock List'!$L$11:$L$1010, MATCH(AH200, 'Stock List'!$K$11:$K$1010, 0)))*AG200), 2), 0)</f>
        <v>0</v>
      </c>
      <c r="CB200" s="20"/>
      <c r="CC200" s="20">
        <f>IFERROR(ROUND(((INDEX('Stock List'!$M$11:$M$1010, MATCH(AJ200, 'Stock List'!$K$11:$K$1010, 0))/INDEX('Stock List'!$L$11:$L$1010, MATCH(AJ200, 'Stock List'!$K$11:$K$1010, 0)))*AI200), 2), 0)</f>
        <v>0</v>
      </c>
      <c r="CD200" s="20"/>
      <c r="CE200" s="20">
        <f>IFERROR(ROUND(((INDEX('Stock List'!$M$11:$M$1010, MATCH(AL200, 'Stock List'!$K$11:$K$1010, 0))/INDEX('Stock List'!$L$11:$L$1010, MATCH(AL200, 'Stock List'!$K$11:$K$1010, 0)))*AK200), 2), 0)</f>
        <v>0</v>
      </c>
      <c r="CF200" s="20"/>
      <c r="CG200" s="20">
        <f>IFERROR(ROUND(((INDEX('Stock List'!$M$11:$M$1010, MATCH(AN200, 'Stock List'!$K$11:$K$1010, 0))/INDEX('Stock List'!$L$11:$L$1010, MATCH(AN200, 'Stock List'!$K$11:$K$1010, 0)))*AM200), 2), 0)</f>
        <v>0</v>
      </c>
      <c r="CH200" s="20"/>
      <c r="CI200" s="20">
        <f>IFERROR(ROUND(((INDEX('Stock List'!$M$11:$M$1010, MATCH(AP200, 'Stock List'!$K$11:$K$1010, 0))/INDEX('Stock List'!$L$11:$L$1010, MATCH(AP200, 'Stock List'!$K$11:$K$1010, 0)))*AO200), 2), 0)</f>
        <v>0</v>
      </c>
      <c r="CJ200" s="20"/>
      <c r="CK200" s="20">
        <f>IFERROR(ROUND(((INDEX('Stock List'!$M$11:$M$1010, MATCH(AR200, 'Stock List'!$K$11:$K$1010, 0))/INDEX('Stock List'!$L$11:$L$1010, MATCH(AR200, 'Stock List'!$K$11:$K$1010, 0)))*AQ200), 2), 0)</f>
        <v>0</v>
      </c>
      <c r="CL200" s="20"/>
      <c r="CM200" s="20">
        <f>IFERROR(ROUND(((INDEX('Stock List'!$M$11:$M$1010, MATCH(AT200, 'Stock List'!$K$11:$K$1010, 0))/INDEX('Stock List'!$L$11:$L$1010, MATCH(AT200, 'Stock List'!$K$11:$K$1010, 0)))*AS200), 2), 0)</f>
        <v>0</v>
      </c>
      <c r="CN200" s="20"/>
      <c r="CO200" s="20">
        <f>IFERROR(ROUND(((INDEX('Stock List'!$M$11:$M$1010, MATCH(AV200, 'Stock List'!$K$11:$K$1010, 0))/INDEX('Stock List'!$L$11:$L$1010, MATCH(AV200, 'Stock List'!$K$11:$K$1010, 0)))*AU200), 2), 0)</f>
        <v>0</v>
      </c>
      <c r="CP200" s="20"/>
      <c r="CQ200" s="20">
        <f>IFERROR(ROUND(((INDEX('Stock List'!$M$11:$M$1010, MATCH(AX200, 'Stock List'!$K$11:$K$1010, 0))/INDEX('Stock List'!$L$11:$L$1010, MATCH(AX200, 'Stock List'!$K$11:$K$1010, 0)))*AW200), 2), 0)</f>
        <v>0</v>
      </c>
      <c r="CR200" s="22"/>
      <c r="CT200" s="106" t="str">
        <f t="shared" si="145"/>
        <v/>
      </c>
      <c r="CU200" s="22" t="str">
        <f t="shared" si="146"/>
        <v/>
      </c>
      <c r="CX200" s="106" t="str">
        <f t="shared" si="147"/>
        <v/>
      </c>
      <c r="CY200" s="20" t="str">
        <f t="shared" si="148"/>
        <v/>
      </c>
      <c r="CZ200" s="22" t="str">
        <f t="shared" si="149"/>
        <v/>
      </c>
      <c r="DB200" s="76" t="str">
        <f>IF($H200="", "", COUNTIF($G$11:$G$1010, "&gt;"&amp;$G200)+1+COUNTIF($G$11:$G200, $G200)-1)</f>
        <v/>
      </c>
      <c r="DC200" s="76" t="str">
        <f>IF($H200="", "", COUNTIF($CZ$11:$CZ$1010, "&gt;"&amp;$CZ200)+1+COUNTIF($CZ$11:$CZ200, $CZ200)-1)</f>
        <v/>
      </c>
      <c r="DE200" s="147" t="str">
        <f t="shared" si="150"/>
        <v/>
      </c>
      <c r="DF200" s="148"/>
      <c r="DG200" s="19" t="str">
        <f t="shared" si="151"/>
        <v/>
      </c>
      <c r="DH200" s="153" t="str">
        <f t="shared" si="152"/>
        <v/>
      </c>
      <c r="DI200" s="19" t="str">
        <f t="shared" si="104"/>
        <v/>
      </c>
      <c r="DJ200" s="153" t="str">
        <f t="shared" si="105"/>
        <v/>
      </c>
      <c r="DK200" s="19" t="str">
        <f t="shared" si="106"/>
        <v/>
      </c>
      <c r="DL200" s="153" t="str">
        <f t="shared" si="107"/>
        <v/>
      </c>
      <c r="DM200" s="19" t="str">
        <f t="shared" si="108"/>
        <v/>
      </c>
      <c r="DN200" s="153" t="str">
        <f t="shared" si="109"/>
        <v/>
      </c>
      <c r="DO200" s="19" t="str">
        <f t="shared" si="110"/>
        <v/>
      </c>
      <c r="DP200" s="153" t="str">
        <f t="shared" si="111"/>
        <v/>
      </c>
      <c r="DQ200" s="19" t="str">
        <f t="shared" si="112"/>
        <v/>
      </c>
      <c r="DR200" s="153" t="str">
        <f t="shared" si="113"/>
        <v/>
      </c>
      <c r="DS200" s="19" t="str">
        <f t="shared" si="114"/>
        <v/>
      </c>
      <c r="DT200" s="153" t="str">
        <f t="shared" si="115"/>
        <v/>
      </c>
      <c r="DU200" s="19" t="str">
        <f t="shared" si="116"/>
        <v/>
      </c>
      <c r="DV200" s="153" t="str">
        <f t="shared" si="117"/>
        <v/>
      </c>
      <c r="DW200" s="19" t="str">
        <f t="shared" si="118"/>
        <v/>
      </c>
      <c r="DX200" s="153" t="str">
        <f t="shared" si="119"/>
        <v/>
      </c>
      <c r="DY200" s="19" t="str">
        <f t="shared" si="120"/>
        <v/>
      </c>
      <c r="DZ200" s="153" t="str">
        <f t="shared" si="121"/>
        <v/>
      </c>
      <c r="EA200" s="19" t="str">
        <f t="shared" si="122"/>
        <v/>
      </c>
      <c r="EB200" s="153" t="str">
        <f t="shared" si="123"/>
        <v/>
      </c>
      <c r="EC200" s="19" t="str">
        <f t="shared" si="124"/>
        <v/>
      </c>
      <c r="ED200" s="153" t="str">
        <f t="shared" si="125"/>
        <v/>
      </c>
      <c r="EE200" s="19" t="str">
        <f t="shared" si="126"/>
        <v/>
      </c>
      <c r="EF200" s="153" t="str">
        <f t="shared" si="127"/>
        <v/>
      </c>
      <c r="EG200" s="19" t="str">
        <f t="shared" si="128"/>
        <v/>
      </c>
      <c r="EH200" s="153" t="str">
        <f t="shared" si="129"/>
        <v/>
      </c>
      <c r="EI200" s="19" t="str">
        <f t="shared" si="130"/>
        <v/>
      </c>
      <c r="EJ200" s="153" t="str">
        <f t="shared" si="131"/>
        <v/>
      </c>
      <c r="EK200" s="19" t="str">
        <f t="shared" si="132"/>
        <v/>
      </c>
      <c r="EL200" s="153" t="str">
        <f t="shared" si="133"/>
        <v/>
      </c>
      <c r="EM200" s="19" t="str">
        <f t="shared" si="134"/>
        <v/>
      </c>
      <c r="EN200" s="153" t="str">
        <f t="shared" si="135"/>
        <v/>
      </c>
      <c r="EO200" s="19" t="str">
        <f t="shared" si="136"/>
        <v/>
      </c>
      <c r="EP200" s="153" t="str">
        <f t="shared" si="137"/>
        <v/>
      </c>
      <c r="EQ200" s="19" t="str">
        <f t="shared" si="138"/>
        <v/>
      </c>
      <c r="ER200" s="153" t="str">
        <f t="shared" si="139"/>
        <v/>
      </c>
      <c r="ES200" s="19" t="str">
        <f t="shared" si="140"/>
        <v/>
      </c>
      <c r="ET200" s="153" t="str">
        <f t="shared" si="141"/>
        <v/>
      </c>
    </row>
    <row r="201" spans="1:150" x14ac:dyDescent="0.25">
      <c r="A201" s="31"/>
      <c r="B201" s="91" t="str">
        <f t="shared" si="142"/>
        <v/>
      </c>
      <c r="C201" s="20" t="str">
        <f t="shared" si="102"/>
        <v/>
      </c>
      <c r="D201" s="97" t="str">
        <f t="shared" si="103"/>
        <v/>
      </c>
      <c r="E201" s="62" t="str">
        <f t="shared" si="143"/>
        <v/>
      </c>
      <c r="F201" s="31"/>
      <c r="G201" s="282"/>
      <c r="H201" s="283"/>
      <c r="I201" s="284"/>
      <c r="J201" s="285"/>
      <c r="K201" s="286"/>
      <c r="L201" s="287"/>
      <c r="M201" s="288"/>
      <c r="N201" s="287"/>
      <c r="O201" s="288"/>
      <c r="P201" s="287"/>
      <c r="Q201" s="288"/>
      <c r="R201" s="287"/>
      <c r="S201" s="288"/>
      <c r="T201" s="287"/>
      <c r="U201" s="288"/>
      <c r="V201" s="287"/>
      <c r="W201" s="288"/>
      <c r="X201" s="287"/>
      <c r="Y201" s="288"/>
      <c r="Z201" s="287"/>
      <c r="AA201" s="288"/>
      <c r="AB201" s="287"/>
      <c r="AC201" s="288"/>
      <c r="AD201" s="287"/>
      <c r="AE201" s="288"/>
      <c r="AF201" s="287"/>
      <c r="AG201" s="288"/>
      <c r="AH201" s="287"/>
      <c r="AI201" s="288"/>
      <c r="AJ201" s="287"/>
      <c r="AK201" s="288"/>
      <c r="AL201" s="287"/>
      <c r="AM201" s="288"/>
      <c r="AN201" s="287"/>
      <c r="AO201" s="288"/>
      <c r="AP201" s="287"/>
      <c r="AQ201" s="288"/>
      <c r="AR201" s="287"/>
      <c r="AS201" s="288"/>
      <c r="AT201" s="287"/>
      <c r="AU201" s="288"/>
      <c r="AV201" s="287"/>
      <c r="AW201" s="288"/>
      <c r="AX201" s="287"/>
      <c r="AY201" s="31"/>
      <c r="BA201" s="76" t="str">
        <f t="shared" si="144"/>
        <v/>
      </c>
      <c r="BC201" s="76" t="str">
        <f>IF('Stock List'!$K201="", "", 'Stock List'!$K201)</f>
        <v/>
      </c>
      <c r="BE201" s="106">
        <f>IFERROR(ROUND(((INDEX('Stock List'!$M$11:$M$1010, MATCH(L201, 'Stock List'!$K$11:$K$1010, 0))/INDEX('Stock List'!$L$11:$L$1010, MATCH(L201, 'Stock List'!$K$11:$K$1010, 0)))*K201), 2), 0)</f>
        <v>0</v>
      </c>
      <c r="BF201" s="20"/>
      <c r="BG201" s="20">
        <f>IFERROR(ROUND(((INDEX('Stock List'!$M$11:$M$1010, MATCH(N201, 'Stock List'!$K$11:$K$1010, 0))/INDEX('Stock List'!$L$11:$L$1010, MATCH(N201, 'Stock List'!$K$11:$K$1010, 0)))*M201), 2), 0)</f>
        <v>0</v>
      </c>
      <c r="BH201" s="20"/>
      <c r="BI201" s="20">
        <f>IFERROR(ROUND(((INDEX('Stock List'!$M$11:$M$1010, MATCH(P201, 'Stock List'!$K$11:$K$1010, 0))/INDEX('Stock List'!$L$11:$L$1010, MATCH(P201, 'Stock List'!$K$11:$K$1010, 0)))*O201), 2), 0)</f>
        <v>0</v>
      </c>
      <c r="BJ201" s="20"/>
      <c r="BK201" s="20">
        <f>IFERROR(ROUND(((INDEX('Stock List'!$M$11:$M$1010, MATCH(R201, 'Stock List'!$K$11:$K$1010, 0))/INDEX('Stock List'!$L$11:$L$1010, MATCH(R201, 'Stock List'!$K$11:$K$1010, 0)))*Q201), 2), 0)</f>
        <v>0</v>
      </c>
      <c r="BL201" s="20"/>
      <c r="BM201" s="20">
        <f>IFERROR(ROUND(((INDEX('Stock List'!$M$11:$M$1010, MATCH(T201, 'Stock List'!$K$11:$K$1010, 0))/INDEX('Stock List'!$L$11:$L$1010, MATCH(T201, 'Stock List'!$K$11:$K$1010, 0)))*S201), 2), 0)</f>
        <v>0</v>
      </c>
      <c r="BN201" s="20"/>
      <c r="BO201" s="20">
        <f>IFERROR(ROUND(((INDEX('Stock List'!$M$11:$M$1010, MATCH(V201, 'Stock List'!$K$11:$K$1010, 0))/INDEX('Stock List'!$L$11:$L$1010, MATCH(V201, 'Stock List'!$K$11:$K$1010, 0)))*U201), 2), 0)</f>
        <v>0</v>
      </c>
      <c r="BP201" s="20"/>
      <c r="BQ201" s="20">
        <f>IFERROR(ROUND(((INDEX('Stock List'!$M$11:$M$1010, MATCH(X201, 'Stock List'!$K$11:$K$1010, 0))/INDEX('Stock List'!$L$11:$L$1010, MATCH(X201, 'Stock List'!$K$11:$K$1010, 0)))*W201), 2), 0)</f>
        <v>0</v>
      </c>
      <c r="BR201" s="20"/>
      <c r="BS201" s="20">
        <f>IFERROR(ROUND(((INDEX('Stock List'!$M$11:$M$1010, MATCH(Z201, 'Stock List'!$K$11:$K$1010, 0))/INDEX('Stock List'!$L$11:$L$1010, MATCH(Z201, 'Stock List'!$K$11:$K$1010, 0)))*Y201), 2), 0)</f>
        <v>0</v>
      </c>
      <c r="BT201" s="20"/>
      <c r="BU201" s="20">
        <f>IFERROR(ROUND(((INDEX('Stock List'!$M$11:$M$1010, MATCH(AB201, 'Stock List'!$K$11:$K$1010, 0))/INDEX('Stock List'!$L$11:$L$1010, MATCH(AB201, 'Stock List'!$K$11:$K$1010, 0)))*AA201), 2), 0)</f>
        <v>0</v>
      </c>
      <c r="BV201" s="20"/>
      <c r="BW201" s="20">
        <f>IFERROR(ROUND(((INDEX('Stock List'!$M$11:$M$1010, MATCH(AD201, 'Stock List'!$K$11:$K$1010, 0))/INDEX('Stock List'!$L$11:$L$1010, MATCH(AD201, 'Stock List'!$K$11:$K$1010, 0)))*AC201), 2), 0)</f>
        <v>0</v>
      </c>
      <c r="BX201" s="20"/>
      <c r="BY201" s="20">
        <f>IFERROR(ROUND(((INDEX('Stock List'!$M$11:$M$1010, MATCH(AF201, 'Stock List'!$K$11:$K$1010, 0))/INDEX('Stock List'!$L$11:$L$1010, MATCH(AF201, 'Stock List'!$K$11:$K$1010, 0)))*AE201), 2), 0)</f>
        <v>0</v>
      </c>
      <c r="BZ201" s="20"/>
      <c r="CA201" s="20">
        <f>IFERROR(ROUND(((INDEX('Stock List'!$M$11:$M$1010, MATCH(AH201, 'Stock List'!$K$11:$K$1010, 0))/INDEX('Stock List'!$L$11:$L$1010, MATCH(AH201, 'Stock List'!$K$11:$K$1010, 0)))*AG201), 2), 0)</f>
        <v>0</v>
      </c>
      <c r="CB201" s="20"/>
      <c r="CC201" s="20">
        <f>IFERROR(ROUND(((INDEX('Stock List'!$M$11:$M$1010, MATCH(AJ201, 'Stock List'!$K$11:$K$1010, 0))/INDEX('Stock List'!$L$11:$L$1010, MATCH(AJ201, 'Stock List'!$K$11:$K$1010, 0)))*AI201), 2), 0)</f>
        <v>0</v>
      </c>
      <c r="CD201" s="20"/>
      <c r="CE201" s="20">
        <f>IFERROR(ROUND(((INDEX('Stock List'!$M$11:$M$1010, MATCH(AL201, 'Stock List'!$K$11:$K$1010, 0))/INDEX('Stock List'!$L$11:$L$1010, MATCH(AL201, 'Stock List'!$K$11:$K$1010, 0)))*AK201), 2), 0)</f>
        <v>0</v>
      </c>
      <c r="CF201" s="20"/>
      <c r="CG201" s="20">
        <f>IFERROR(ROUND(((INDEX('Stock List'!$M$11:$M$1010, MATCH(AN201, 'Stock List'!$K$11:$K$1010, 0))/INDEX('Stock List'!$L$11:$L$1010, MATCH(AN201, 'Stock List'!$K$11:$K$1010, 0)))*AM201), 2), 0)</f>
        <v>0</v>
      </c>
      <c r="CH201" s="20"/>
      <c r="CI201" s="20">
        <f>IFERROR(ROUND(((INDEX('Stock List'!$M$11:$M$1010, MATCH(AP201, 'Stock List'!$K$11:$K$1010, 0))/INDEX('Stock List'!$L$11:$L$1010, MATCH(AP201, 'Stock List'!$K$11:$K$1010, 0)))*AO201), 2), 0)</f>
        <v>0</v>
      </c>
      <c r="CJ201" s="20"/>
      <c r="CK201" s="20">
        <f>IFERROR(ROUND(((INDEX('Stock List'!$M$11:$M$1010, MATCH(AR201, 'Stock List'!$K$11:$K$1010, 0))/INDEX('Stock List'!$L$11:$L$1010, MATCH(AR201, 'Stock List'!$K$11:$K$1010, 0)))*AQ201), 2), 0)</f>
        <v>0</v>
      </c>
      <c r="CL201" s="20"/>
      <c r="CM201" s="20">
        <f>IFERROR(ROUND(((INDEX('Stock List'!$M$11:$M$1010, MATCH(AT201, 'Stock List'!$K$11:$K$1010, 0))/INDEX('Stock List'!$L$11:$L$1010, MATCH(AT201, 'Stock List'!$K$11:$K$1010, 0)))*AS201), 2), 0)</f>
        <v>0</v>
      </c>
      <c r="CN201" s="20"/>
      <c r="CO201" s="20">
        <f>IFERROR(ROUND(((INDEX('Stock List'!$M$11:$M$1010, MATCH(AV201, 'Stock List'!$K$11:$K$1010, 0))/INDEX('Stock List'!$L$11:$L$1010, MATCH(AV201, 'Stock List'!$K$11:$K$1010, 0)))*AU201), 2), 0)</f>
        <v>0</v>
      </c>
      <c r="CP201" s="20"/>
      <c r="CQ201" s="20">
        <f>IFERROR(ROUND(((INDEX('Stock List'!$M$11:$M$1010, MATCH(AX201, 'Stock List'!$K$11:$K$1010, 0))/INDEX('Stock List'!$L$11:$L$1010, MATCH(AX201, 'Stock List'!$K$11:$K$1010, 0)))*AW201), 2), 0)</f>
        <v>0</v>
      </c>
      <c r="CR201" s="22"/>
      <c r="CT201" s="106" t="str">
        <f t="shared" si="145"/>
        <v/>
      </c>
      <c r="CU201" s="22" t="str">
        <f t="shared" si="146"/>
        <v/>
      </c>
      <c r="CX201" s="106" t="str">
        <f t="shared" si="147"/>
        <v/>
      </c>
      <c r="CY201" s="20" t="str">
        <f t="shared" si="148"/>
        <v/>
      </c>
      <c r="CZ201" s="22" t="str">
        <f t="shared" si="149"/>
        <v/>
      </c>
      <c r="DB201" s="76" t="str">
        <f>IF($H201="", "", COUNTIF($G$11:$G$1010, "&gt;"&amp;$G201)+1+COUNTIF($G$11:$G201, $G201)-1)</f>
        <v/>
      </c>
      <c r="DC201" s="76" t="str">
        <f>IF($H201="", "", COUNTIF($CZ$11:$CZ$1010, "&gt;"&amp;$CZ201)+1+COUNTIF($CZ$11:$CZ201, $CZ201)-1)</f>
        <v/>
      </c>
      <c r="DE201" s="147" t="str">
        <f t="shared" si="150"/>
        <v/>
      </c>
      <c r="DF201" s="148"/>
      <c r="DG201" s="19" t="str">
        <f t="shared" si="151"/>
        <v/>
      </c>
      <c r="DH201" s="153" t="str">
        <f t="shared" si="152"/>
        <v/>
      </c>
      <c r="DI201" s="19" t="str">
        <f t="shared" si="104"/>
        <v/>
      </c>
      <c r="DJ201" s="153" t="str">
        <f t="shared" si="105"/>
        <v/>
      </c>
      <c r="DK201" s="19" t="str">
        <f t="shared" si="106"/>
        <v/>
      </c>
      <c r="DL201" s="153" t="str">
        <f t="shared" si="107"/>
        <v/>
      </c>
      <c r="DM201" s="19" t="str">
        <f t="shared" si="108"/>
        <v/>
      </c>
      <c r="DN201" s="153" t="str">
        <f t="shared" si="109"/>
        <v/>
      </c>
      <c r="DO201" s="19" t="str">
        <f t="shared" si="110"/>
        <v/>
      </c>
      <c r="DP201" s="153" t="str">
        <f t="shared" si="111"/>
        <v/>
      </c>
      <c r="DQ201" s="19" t="str">
        <f t="shared" si="112"/>
        <v/>
      </c>
      <c r="DR201" s="153" t="str">
        <f t="shared" si="113"/>
        <v/>
      </c>
      <c r="DS201" s="19" t="str">
        <f t="shared" si="114"/>
        <v/>
      </c>
      <c r="DT201" s="153" t="str">
        <f t="shared" si="115"/>
        <v/>
      </c>
      <c r="DU201" s="19" t="str">
        <f t="shared" si="116"/>
        <v/>
      </c>
      <c r="DV201" s="153" t="str">
        <f t="shared" si="117"/>
        <v/>
      </c>
      <c r="DW201" s="19" t="str">
        <f t="shared" si="118"/>
        <v/>
      </c>
      <c r="DX201" s="153" t="str">
        <f t="shared" si="119"/>
        <v/>
      </c>
      <c r="DY201" s="19" t="str">
        <f t="shared" si="120"/>
        <v/>
      </c>
      <c r="DZ201" s="153" t="str">
        <f t="shared" si="121"/>
        <v/>
      </c>
      <c r="EA201" s="19" t="str">
        <f t="shared" si="122"/>
        <v/>
      </c>
      <c r="EB201" s="153" t="str">
        <f t="shared" si="123"/>
        <v/>
      </c>
      <c r="EC201" s="19" t="str">
        <f t="shared" si="124"/>
        <v/>
      </c>
      <c r="ED201" s="153" t="str">
        <f t="shared" si="125"/>
        <v/>
      </c>
      <c r="EE201" s="19" t="str">
        <f t="shared" si="126"/>
        <v/>
      </c>
      <c r="EF201" s="153" t="str">
        <f t="shared" si="127"/>
        <v/>
      </c>
      <c r="EG201" s="19" t="str">
        <f t="shared" si="128"/>
        <v/>
      </c>
      <c r="EH201" s="153" t="str">
        <f t="shared" si="129"/>
        <v/>
      </c>
      <c r="EI201" s="19" t="str">
        <f t="shared" si="130"/>
        <v/>
      </c>
      <c r="EJ201" s="153" t="str">
        <f t="shared" si="131"/>
        <v/>
      </c>
      <c r="EK201" s="19" t="str">
        <f t="shared" si="132"/>
        <v/>
      </c>
      <c r="EL201" s="153" t="str">
        <f t="shared" si="133"/>
        <v/>
      </c>
      <c r="EM201" s="19" t="str">
        <f t="shared" si="134"/>
        <v/>
      </c>
      <c r="EN201" s="153" t="str">
        <f t="shared" si="135"/>
        <v/>
      </c>
      <c r="EO201" s="19" t="str">
        <f t="shared" si="136"/>
        <v/>
      </c>
      <c r="EP201" s="153" t="str">
        <f t="shared" si="137"/>
        <v/>
      </c>
      <c r="EQ201" s="19" t="str">
        <f t="shared" si="138"/>
        <v/>
      </c>
      <c r="ER201" s="153" t="str">
        <f t="shared" si="139"/>
        <v/>
      </c>
      <c r="ES201" s="19" t="str">
        <f t="shared" si="140"/>
        <v/>
      </c>
      <c r="ET201" s="153" t="str">
        <f t="shared" si="141"/>
        <v/>
      </c>
    </row>
    <row r="202" spans="1:150" x14ac:dyDescent="0.25">
      <c r="A202" s="31"/>
      <c r="B202" s="91" t="str">
        <f t="shared" si="142"/>
        <v/>
      </c>
      <c r="C202" s="20" t="str">
        <f t="shared" si="102"/>
        <v/>
      </c>
      <c r="D202" s="97" t="str">
        <f t="shared" si="103"/>
        <v/>
      </c>
      <c r="E202" s="62" t="str">
        <f t="shared" si="143"/>
        <v/>
      </c>
      <c r="F202" s="31"/>
      <c r="G202" s="282"/>
      <c r="H202" s="283"/>
      <c r="I202" s="284"/>
      <c r="J202" s="285"/>
      <c r="K202" s="286"/>
      <c r="L202" s="287"/>
      <c r="M202" s="288"/>
      <c r="N202" s="287"/>
      <c r="O202" s="288"/>
      <c r="P202" s="287"/>
      <c r="Q202" s="288"/>
      <c r="R202" s="287"/>
      <c r="S202" s="288"/>
      <c r="T202" s="287"/>
      <c r="U202" s="288"/>
      <c r="V202" s="287"/>
      <c r="W202" s="288"/>
      <c r="X202" s="287"/>
      <c r="Y202" s="288"/>
      <c r="Z202" s="287"/>
      <c r="AA202" s="288"/>
      <c r="AB202" s="287"/>
      <c r="AC202" s="288"/>
      <c r="AD202" s="287"/>
      <c r="AE202" s="288"/>
      <c r="AF202" s="287"/>
      <c r="AG202" s="288"/>
      <c r="AH202" s="287"/>
      <c r="AI202" s="288"/>
      <c r="AJ202" s="287"/>
      <c r="AK202" s="288"/>
      <c r="AL202" s="287"/>
      <c r="AM202" s="288"/>
      <c r="AN202" s="287"/>
      <c r="AO202" s="288"/>
      <c r="AP202" s="287"/>
      <c r="AQ202" s="288"/>
      <c r="AR202" s="287"/>
      <c r="AS202" s="288"/>
      <c r="AT202" s="287"/>
      <c r="AU202" s="288"/>
      <c r="AV202" s="287"/>
      <c r="AW202" s="288"/>
      <c r="AX202" s="287"/>
      <c r="AY202" s="31"/>
      <c r="BA202" s="76" t="str">
        <f t="shared" si="144"/>
        <v/>
      </c>
      <c r="BC202" s="76" t="str">
        <f>IF('Stock List'!$K202="", "", 'Stock List'!$K202)</f>
        <v/>
      </c>
      <c r="BE202" s="106">
        <f>IFERROR(ROUND(((INDEX('Stock List'!$M$11:$M$1010, MATCH(L202, 'Stock List'!$K$11:$K$1010, 0))/INDEX('Stock List'!$L$11:$L$1010, MATCH(L202, 'Stock List'!$K$11:$K$1010, 0)))*K202), 2), 0)</f>
        <v>0</v>
      </c>
      <c r="BF202" s="20"/>
      <c r="BG202" s="20">
        <f>IFERROR(ROUND(((INDEX('Stock List'!$M$11:$M$1010, MATCH(N202, 'Stock List'!$K$11:$K$1010, 0))/INDEX('Stock List'!$L$11:$L$1010, MATCH(N202, 'Stock List'!$K$11:$K$1010, 0)))*M202), 2), 0)</f>
        <v>0</v>
      </c>
      <c r="BH202" s="20"/>
      <c r="BI202" s="20">
        <f>IFERROR(ROUND(((INDEX('Stock List'!$M$11:$M$1010, MATCH(P202, 'Stock List'!$K$11:$K$1010, 0))/INDEX('Stock List'!$L$11:$L$1010, MATCH(P202, 'Stock List'!$K$11:$K$1010, 0)))*O202), 2), 0)</f>
        <v>0</v>
      </c>
      <c r="BJ202" s="20"/>
      <c r="BK202" s="20">
        <f>IFERROR(ROUND(((INDEX('Stock List'!$M$11:$M$1010, MATCH(R202, 'Stock List'!$K$11:$K$1010, 0))/INDEX('Stock List'!$L$11:$L$1010, MATCH(R202, 'Stock List'!$K$11:$K$1010, 0)))*Q202), 2), 0)</f>
        <v>0</v>
      </c>
      <c r="BL202" s="20"/>
      <c r="BM202" s="20">
        <f>IFERROR(ROUND(((INDEX('Stock List'!$M$11:$M$1010, MATCH(T202, 'Stock List'!$K$11:$K$1010, 0))/INDEX('Stock List'!$L$11:$L$1010, MATCH(T202, 'Stock List'!$K$11:$K$1010, 0)))*S202), 2), 0)</f>
        <v>0</v>
      </c>
      <c r="BN202" s="20"/>
      <c r="BO202" s="20">
        <f>IFERROR(ROUND(((INDEX('Stock List'!$M$11:$M$1010, MATCH(V202, 'Stock List'!$K$11:$K$1010, 0))/INDEX('Stock List'!$L$11:$L$1010, MATCH(V202, 'Stock List'!$K$11:$K$1010, 0)))*U202), 2), 0)</f>
        <v>0</v>
      </c>
      <c r="BP202" s="20"/>
      <c r="BQ202" s="20">
        <f>IFERROR(ROUND(((INDEX('Stock List'!$M$11:$M$1010, MATCH(X202, 'Stock List'!$K$11:$K$1010, 0))/INDEX('Stock List'!$L$11:$L$1010, MATCH(X202, 'Stock List'!$K$11:$K$1010, 0)))*W202), 2), 0)</f>
        <v>0</v>
      </c>
      <c r="BR202" s="20"/>
      <c r="BS202" s="20">
        <f>IFERROR(ROUND(((INDEX('Stock List'!$M$11:$M$1010, MATCH(Z202, 'Stock List'!$K$11:$K$1010, 0))/INDEX('Stock List'!$L$11:$L$1010, MATCH(Z202, 'Stock List'!$K$11:$K$1010, 0)))*Y202), 2), 0)</f>
        <v>0</v>
      </c>
      <c r="BT202" s="20"/>
      <c r="BU202" s="20">
        <f>IFERROR(ROUND(((INDEX('Stock List'!$M$11:$M$1010, MATCH(AB202, 'Stock List'!$K$11:$K$1010, 0))/INDEX('Stock List'!$L$11:$L$1010, MATCH(AB202, 'Stock List'!$K$11:$K$1010, 0)))*AA202), 2), 0)</f>
        <v>0</v>
      </c>
      <c r="BV202" s="20"/>
      <c r="BW202" s="20">
        <f>IFERROR(ROUND(((INDEX('Stock List'!$M$11:$M$1010, MATCH(AD202, 'Stock List'!$K$11:$K$1010, 0))/INDEX('Stock List'!$L$11:$L$1010, MATCH(AD202, 'Stock List'!$K$11:$K$1010, 0)))*AC202), 2), 0)</f>
        <v>0</v>
      </c>
      <c r="BX202" s="20"/>
      <c r="BY202" s="20">
        <f>IFERROR(ROUND(((INDEX('Stock List'!$M$11:$M$1010, MATCH(AF202, 'Stock List'!$K$11:$K$1010, 0))/INDEX('Stock List'!$L$11:$L$1010, MATCH(AF202, 'Stock List'!$K$11:$K$1010, 0)))*AE202), 2), 0)</f>
        <v>0</v>
      </c>
      <c r="BZ202" s="20"/>
      <c r="CA202" s="20">
        <f>IFERROR(ROUND(((INDEX('Stock List'!$M$11:$M$1010, MATCH(AH202, 'Stock List'!$K$11:$K$1010, 0))/INDEX('Stock List'!$L$11:$L$1010, MATCH(AH202, 'Stock List'!$K$11:$K$1010, 0)))*AG202), 2), 0)</f>
        <v>0</v>
      </c>
      <c r="CB202" s="20"/>
      <c r="CC202" s="20">
        <f>IFERROR(ROUND(((INDEX('Stock List'!$M$11:$M$1010, MATCH(AJ202, 'Stock List'!$K$11:$K$1010, 0))/INDEX('Stock List'!$L$11:$L$1010, MATCH(AJ202, 'Stock List'!$K$11:$K$1010, 0)))*AI202), 2), 0)</f>
        <v>0</v>
      </c>
      <c r="CD202" s="20"/>
      <c r="CE202" s="20">
        <f>IFERROR(ROUND(((INDEX('Stock List'!$M$11:$M$1010, MATCH(AL202, 'Stock List'!$K$11:$K$1010, 0))/INDEX('Stock List'!$L$11:$L$1010, MATCH(AL202, 'Stock List'!$K$11:$K$1010, 0)))*AK202), 2), 0)</f>
        <v>0</v>
      </c>
      <c r="CF202" s="20"/>
      <c r="CG202" s="20">
        <f>IFERROR(ROUND(((INDEX('Stock List'!$M$11:$M$1010, MATCH(AN202, 'Stock List'!$K$11:$K$1010, 0))/INDEX('Stock List'!$L$11:$L$1010, MATCH(AN202, 'Stock List'!$K$11:$K$1010, 0)))*AM202), 2), 0)</f>
        <v>0</v>
      </c>
      <c r="CH202" s="20"/>
      <c r="CI202" s="20">
        <f>IFERROR(ROUND(((INDEX('Stock List'!$M$11:$M$1010, MATCH(AP202, 'Stock List'!$K$11:$K$1010, 0))/INDEX('Stock List'!$L$11:$L$1010, MATCH(AP202, 'Stock List'!$K$11:$K$1010, 0)))*AO202), 2), 0)</f>
        <v>0</v>
      </c>
      <c r="CJ202" s="20"/>
      <c r="CK202" s="20">
        <f>IFERROR(ROUND(((INDEX('Stock List'!$M$11:$M$1010, MATCH(AR202, 'Stock List'!$K$11:$K$1010, 0))/INDEX('Stock List'!$L$11:$L$1010, MATCH(AR202, 'Stock List'!$K$11:$K$1010, 0)))*AQ202), 2), 0)</f>
        <v>0</v>
      </c>
      <c r="CL202" s="20"/>
      <c r="CM202" s="20">
        <f>IFERROR(ROUND(((INDEX('Stock List'!$M$11:$M$1010, MATCH(AT202, 'Stock List'!$K$11:$K$1010, 0))/INDEX('Stock List'!$L$11:$L$1010, MATCH(AT202, 'Stock List'!$K$11:$K$1010, 0)))*AS202), 2), 0)</f>
        <v>0</v>
      </c>
      <c r="CN202" s="20"/>
      <c r="CO202" s="20">
        <f>IFERROR(ROUND(((INDEX('Stock List'!$M$11:$M$1010, MATCH(AV202, 'Stock List'!$K$11:$K$1010, 0))/INDEX('Stock List'!$L$11:$L$1010, MATCH(AV202, 'Stock List'!$K$11:$K$1010, 0)))*AU202), 2), 0)</f>
        <v>0</v>
      </c>
      <c r="CP202" s="20"/>
      <c r="CQ202" s="20">
        <f>IFERROR(ROUND(((INDEX('Stock List'!$M$11:$M$1010, MATCH(AX202, 'Stock List'!$K$11:$K$1010, 0))/INDEX('Stock List'!$L$11:$L$1010, MATCH(AX202, 'Stock List'!$K$11:$K$1010, 0)))*AW202), 2), 0)</f>
        <v>0</v>
      </c>
      <c r="CR202" s="22"/>
      <c r="CT202" s="106" t="str">
        <f t="shared" si="145"/>
        <v/>
      </c>
      <c r="CU202" s="22" t="str">
        <f t="shared" si="146"/>
        <v/>
      </c>
      <c r="CX202" s="106" t="str">
        <f t="shared" si="147"/>
        <v/>
      </c>
      <c r="CY202" s="20" t="str">
        <f t="shared" si="148"/>
        <v/>
      </c>
      <c r="CZ202" s="22" t="str">
        <f t="shared" si="149"/>
        <v/>
      </c>
      <c r="DB202" s="76" t="str">
        <f>IF($H202="", "", COUNTIF($G$11:$G$1010, "&gt;"&amp;$G202)+1+COUNTIF($G$11:$G202, $G202)-1)</f>
        <v/>
      </c>
      <c r="DC202" s="76" t="str">
        <f>IF($H202="", "", COUNTIF($CZ$11:$CZ$1010, "&gt;"&amp;$CZ202)+1+COUNTIF($CZ$11:$CZ202, $CZ202)-1)</f>
        <v/>
      </c>
      <c r="DE202" s="147" t="str">
        <f t="shared" si="150"/>
        <v/>
      </c>
      <c r="DF202" s="148"/>
      <c r="DG202" s="19" t="str">
        <f t="shared" si="151"/>
        <v/>
      </c>
      <c r="DH202" s="153" t="str">
        <f t="shared" si="152"/>
        <v/>
      </c>
      <c r="DI202" s="19" t="str">
        <f t="shared" si="104"/>
        <v/>
      </c>
      <c r="DJ202" s="153" t="str">
        <f t="shared" si="105"/>
        <v/>
      </c>
      <c r="DK202" s="19" t="str">
        <f t="shared" si="106"/>
        <v/>
      </c>
      <c r="DL202" s="153" t="str">
        <f t="shared" si="107"/>
        <v/>
      </c>
      <c r="DM202" s="19" t="str">
        <f t="shared" si="108"/>
        <v/>
      </c>
      <c r="DN202" s="153" t="str">
        <f t="shared" si="109"/>
        <v/>
      </c>
      <c r="DO202" s="19" t="str">
        <f t="shared" si="110"/>
        <v/>
      </c>
      <c r="DP202" s="153" t="str">
        <f t="shared" si="111"/>
        <v/>
      </c>
      <c r="DQ202" s="19" t="str">
        <f t="shared" si="112"/>
        <v/>
      </c>
      <c r="DR202" s="153" t="str">
        <f t="shared" si="113"/>
        <v/>
      </c>
      <c r="DS202" s="19" t="str">
        <f t="shared" si="114"/>
        <v/>
      </c>
      <c r="DT202" s="153" t="str">
        <f t="shared" si="115"/>
        <v/>
      </c>
      <c r="DU202" s="19" t="str">
        <f t="shared" si="116"/>
        <v/>
      </c>
      <c r="DV202" s="153" t="str">
        <f t="shared" si="117"/>
        <v/>
      </c>
      <c r="DW202" s="19" t="str">
        <f t="shared" si="118"/>
        <v/>
      </c>
      <c r="DX202" s="153" t="str">
        <f t="shared" si="119"/>
        <v/>
      </c>
      <c r="DY202" s="19" t="str">
        <f t="shared" si="120"/>
        <v/>
      </c>
      <c r="DZ202" s="153" t="str">
        <f t="shared" si="121"/>
        <v/>
      </c>
      <c r="EA202" s="19" t="str">
        <f t="shared" si="122"/>
        <v/>
      </c>
      <c r="EB202" s="153" t="str">
        <f t="shared" si="123"/>
        <v/>
      </c>
      <c r="EC202" s="19" t="str">
        <f t="shared" si="124"/>
        <v/>
      </c>
      <c r="ED202" s="153" t="str">
        <f t="shared" si="125"/>
        <v/>
      </c>
      <c r="EE202" s="19" t="str">
        <f t="shared" si="126"/>
        <v/>
      </c>
      <c r="EF202" s="153" t="str">
        <f t="shared" si="127"/>
        <v/>
      </c>
      <c r="EG202" s="19" t="str">
        <f t="shared" si="128"/>
        <v/>
      </c>
      <c r="EH202" s="153" t="str">
        <f t="shared" si="129"/>
        <v/>
      </c>
      <c r="EI202" s="19" t="str">
        <f t="shared" si="130"/>
        <v/>
      </c>
      <c r="EJ202" s="153" t="str">
        <f t="shared" si="131"/>
        <v/>
      </c>
      <c r="EK202" s="19" t="str">
        <f t="shared" si="132"/>
        <v/>
      </c>
      <c r="EL202" s="153" t="str">
        <f t="shared" si="133"/>
        <v/>
      </c>
      <c r="EM202" s="19" t="str">
        <f t="shared" si="134"/>
        <v/>
      </c>
      <c r="EN202" s="153" t="str">
        <f t="shared" si="135"/>
        <v/>
      </c>
      <c r="EO202" s="19" t="str">
        <f t="shared" si="136"/>
        <v/>
      </c>
      <c r="EP202" s="153" t="str">
        <f t="shared" si="137"/>
        <v/>
      </c>
      <c r="EQ202" s="19" t="str">
        <f t="shared" si="138"/>
        <v/>
      </c>
      <c r="ER202" s="153" t="str">
        <f t="shared" si="139"/>
        <v/>
      </c>
      <c r="ES202" s="19" t="str">
        <f t="shared" si="140"/>
        <v/>
      </c>
      <c r="ET202" s="153" t="str">
        <f t="shared" si="141"/>
        <v/>
      </c>
    </row>
    <row r="203" spans="1:150" x14ac:dyDescent="0.25">
      <c r="A203" s="31"/>
      <c r="B203" s="91" t="str">
        <f t="shared" si="142"/>
        <v/>
      </c>
      <c r="C203" s="20" t="str">
        <f t="shared" ref="C203:C266" si="153">IF($B203="", "", ROUND($B203+($B203*$D$5), 2))</f>
        <v/>
      </c>
      <c r="D203" s="97" t="str">
        <f t="shared" ref="D203:D266" si="154">IF($C203="", "", IFERROR(ROUND($J203/$C203, 4), ""))</f>
        <v/>
      </c>
      <c r="E203" s="62" t="str">
        <f t="shared" si="143"/>
        <v/>
      </c>
      <c r="F203" s="31"/>
      <c r="G203" s="282"/>
      <c r="H203" s="283"/>
      <c r="I203" s="284"/>
      <c r="J203" s="285"/>
      <c r="K203" s="286"/>
      <c r="L203" s="287"/>
      <c r="M203" s="288"/>
      <c r="N203" s="287"/>
      <c r="O203" s="288"/>
      <c r="P203" s="287"/>
      <c r="Q203" s="288"/>
      <c r="R203" s="287"/>
      <c r="S203" s="288"/>
      <c r="T203" s="287"/>
      <c r="U203" s="288"/>
      <c r="V203" s="287"/>
      <c r="W203" s="288"/>
      <c r="X203" s="287"/>
      <c r="Y203" s="288"/>
      <c r="Z203" s="287"/>
      <c r="AA203" s="288"/>
      <c r="AB203" s="287"/>
      <c r="AC203" s="288"/>
      <c r="AD203" s="287"/>
      <c r="AE203" s="288"/>
      <c r="AF203" s="287"/>
      <c r="AG203" s="288"/>
      <c r="AH203" s="287"/>
      <c r="AI203" s="288"/>
      <c r="AJ203" s="287"/>
      <c r="AK203" s="288"/>
      <c r="AL203" s="287"/>
      <c r="AM203" s="288"/>
      <c r="AN203" s="287"/>
      <c r="AO203" s="288"/>
      <c r="AP203" s="287"/>
      <c r="AQ203" s="288"/>
      <c r="AR203" s="287"/>
      <c r="AS203" s="288"/>
      <c r="AT203" s="287"/>
      <c r="AU203" s="288"/>
      <c r="AV203" s="287"/>
      <c r="AW203" s="288"/>
      <c r="AX203" s="287"/>
      <c r="AY203" s="31"/>
      <c r="BA203" s="76" t="str">
        <f t="shared" si="144"/>
        <v/>
      </c>
      <c r="BC203" s="76" t="str">
        <f>IF('Stock List'!$K203="", "", 'Stock List'!$K203)</f>
        <v/>
      </c>
      <c r="BE203" s="106">
        <f>IFERROR(ROUND(((INDEX('Stock List'!$M$11:$M$1010, MATCH(L203, 'Stock List'!$K$11:$K$1010, 0))/INDEX('Stock List'!$L$11:$L$1010, MATCH(L203, 'Stock List'!$K$11:$K$1010, 0)))*K203), 2), 0)</f>
        <v>0</v>
      </c>
      <c r="BF203" s="20"/>
      <c r="BG203" s="20">
        <f>IFERROR(ROUND(((INDEX('Stock List'!$M$11:$M$1010, MATCH(N203, 'Stock List'!$K$11:$K$1010, 0))/INDEX('Stock List'!$L$11:$L$1010, MATCH(N203, 'Stock List'!$K$11:$K$1010, 0)))*M203), 2), 0)</f>
        <v>0</v>
      </c>
      <c r="BH203" s="20"/>
      <c r="BI203" s="20">
        <f>IFERROR(ROUND(((INDEX('Stock List'!$M$11:$M$1010, MATCH(P203, 'Stock List'!$K$11:$K$1010, 0))/INDEX('Stock List'!$L$11:$L$1010, MATCH(P203, 'Stock List'!$K$11:$K$1010, 0)))*O203), 2), 0)</f>
        <v>0</v>
      </c>
      <c r="BJ203" s="20"/>
      <c r="BK203" s="20">
        <f>IFERROR(ROUND(((INDEX('Stock List'!$M$11:$M$1010, MATCH(R203, 'Stock List'!$K$11:$K$1010, 0))/INDEX('Stock List'!$L$11:$L$1010, MATCH(R203, 'Stock List'!$K$11:$K$1010, 0)))*Q203), 2), 0)</f>
        <v>0</v>
      </c>
      <c r="BL203" s="20"/>
      <c r="BM203" s="20">
        <f>IFERROR(ROUND(((INDEX('Stock List'!$M$11:$M$1010, MATCH(T203, 'Stock List'!$K$11:$K$1010, 0))/INDEX('Stock List'!$L$11:$L$1010, MATCH(T203, 'Stock List'!$K$11:$K$1010, 0)))*S203), 2), 0)</f>
        <v>0</v>
      </c>
      <c r="BN203" s="20"/>
      <c r="BO203" s="20">
        <f>IFERROR(ROUND(((INDEX('Stock List'!$M$11:$M$1010, MATCH(V203, 'Stock List'!$K$11:$K$1010, 0))/INDEX('Stock List'!$L$11:$L$1010, MATCH(V203, 'Stock List'!$K$11:$K$1010, 0)))*U203), 2), 0)</f>
        <v>0</v>
      </c>
      <c r="BP203" s="20"/>
      <c r="BQ203" s="20">
        <f>IFERROR(ROUND(((INDEX('Stock List'!$M$11:$M$1010, MATCH(X203, 'Stock List'!$K$11:$K$1010, 0))/INDEX('Stock List'!$L$11:$L$1010, MATCH(X203, 'Stock List'!$K$11:$K$1010, 0)))*W203), 2), 0)</f>
        <v>0</v>
      </c>
      <c r="BR203" s="20"/>
      <c r="BS203" s="20">
        <f>IFERROR(ROUND(((INDEX('Stock List'!$M$11:$M$1010, MATCH(Z203, 'Stock List'!$K$11:$K$1010, 0))/INDEX('Stock List'!$L$11:$L$1010, MATCH(Z203, 'Stock List'!$K$11:$K$1010, 0)))*Y203), 2), 0)</f>
        <v>0</v>
      </c>
      <c r="BT203" s="20"/>
      <c r="BU203" s="20">
        <f>IFERROR(ROUND(((INDEX('Stock List'!$M$11:$M$1010, MATCH(AB203, 'Stock List'!$K$11:$K$1010, 0))/INDEX('Stock List'!$L$11:$L$1010, MATCH(AB203, 'Stock List'!$K$11:$K$1010, 0)))*AA203), 2), 0)</f>
        <v>0</v>
      </c>
      <c r="BV203" s="20"/>
      <c r="BW203" s="20">
        <f>IFERROR(ROUND(((INDEX('Stock List'!$M$11:$M$1010, MATCH(AD203, 'Stock List'!$K$11:$K$1010, 0))/INDEX('Stock List'!$L$11:$L$1010, MATCH(AD203, 'Stock List'!$K$11:$K$1010, 0)))*AC203), 2), 0)</f>
        <v>0</v>
      </c>
      <c r="BX203" s="20"/>
      <c r="BY203" s="20">
        <f>IFERROR(ROUND(((INDEX('Stock List'!$M$11:$M$1010, MATCH(AF203, 'Stock List'!$K$11:$K$1010, 0))/INDEX('Stock List'!$L$11:$L$1010, MATCH(AF203, 'Stock List'!$K$11:$K$1010, 0)))*AE203), 2), 0)</f>
        <v>0</v>
      </c>
      <c r="BZ203" s="20"/>
      <c r="CA203" s="20">
        <f>IFERROR(ROUND(((INDEX('Stock List'!$M$11:$M$1010, MATCH(AH203, 'Stock List'!$K$11:$K$1010, 0))/INDEX('Stock List'!$L$11:$L$1010, MATCH(AH203, 'Stock List'!$K$11:$K$1010, 0)))*AG203), 2), 0)</f>
        <v>0</v>
      </c>
      <c r="CB203" s="20"/>
      <c r="CC203" s="20">
        <f>IFERROR(ROUND(((INDEX('Stock List'!$M$11:$M$1010, MATCH(AJ203, 'Stock List'!$K$11:$K$1010, 0))/INDEX('Stock List'!$L$11:$L$1010, MATCH(AJ203, 'Stock List'!$K$11:$K$1010, 0)))*AI203), 2), 0)</f>
        <v>0</v>
      </c>
      <c r="CD203" s="20"/>
      <c r="CE203" s="20">
        <f>IFERROR(ROUND(((INDEX('Stock List'!$M$11:$M$1010, MATCH(AL203, 'Stock List'!$K$11:$K$1010, 0))/INDEX('Stock List'!$L$11:$L$1010, MATCH(AL203, 'Stock List'!$K$11:$K$1010, 0)))*AK203), 2), 0)</f>
        <v>0</v>
      </c>
      <c r="CF203" s="20"/>
      <c r="CG203" s="20">
        <f>IFERROR(ROUND(((INDEX('Stock List'!$M$11:$M$1010, MATCH(AN203, 'Stock List'!$K$11:$K$1010, 0))/INDEX('Stock List'!$L$11:$L$1010, MATCH(AN203, 'Stock List'!$K$11:$K$1010, 0)))*AM203), 2), 0)</f>
        <v>0</v>
      </c>
      <c r="CH203" s="20"/>
      <c r="CI203" s="20">
        <f>IFERROR(ROUND(((INDEX('Stock List'!$M$11:$M$1010, MATCH(AP203, 'Stock List'!$K$11:$K$1010, 0))/INDEX('Stock List'!$L$11:$L$1010, MATCH(AP203, 'Stock List'!$K$11:$K$1010, 0)))*AO203), 2), 0)</f>
        <v>0</v>
      </c>
      <c r="CJ203" s="20"/>
      <c r="CK203" s="20">
        <f>IFERROR(ROUND(((INDEX('Stock List'!$M$11:$M$1010, MATCH(AR203, 'Stock List'!$K$11:$K$1010, 0))/INDEX('Stock List'!$L$11:$L$1010, MATCH(AR203, 'Stock List'!$K$11:$K$1010, 0)))*AQ203), 2), 0)</f>
        <v>0</v>
      </c>
      <c r="CL203" s="20"/>
      <c r="CM203" s="20">
        <f>IFERROR(ROUND(((INDEX('Stock List'!$M$11:$M$1010, MATCH(AT203, 'Stock List'!$K$11:$K$1010, 0))/INDEX('Stock List'!$L$11:$L$1010, MATCH(AT203, 'Stock List'!$K$11:$K$1010, 0)))*AS203), 2), 0)</f>
        <v>0</v>
      </c>
      <c r="CN203" s="20"/>
      <c r="CO203" s="20">
        <f>IFERROR(ROUND(((INDEX('Stock List'!$M$11:$M$1010, MATCH(AV203, 'Stock List'!$K$11:$K$1010, 0))/INDEX('Stock List'!$L$11:$L$1010, MATCH(AV203, 'Stock List'!$K$11:$K$1010, 0)))*AU203), 2), 0)</f>
        <v>0</v>
      </c>
      <c r="CP203" s="20"/>
      <c r="CQ203" s="20">
        <f>IFERROR(ROUND(((INDEX('Stock List'!$M$11:$M$1010, MATCH(AX203, 'Stock List'!$K$11:$K$1010, 0))/INDEX('Stock List'!$L$11:$L$1010, MATCH(AX203, 'Stock List'!$K$11:$K$1010, 0)))*AW203), 2), 0)</f>
        <v>0</v>
      </c>
      <c r="CR203" s="22"/>
      <c r="CT203" s="106" t="str">
        <f t="shared" si="145"/>
        <v/>
      </c>
      <c r="CU203" s="22" t="str">
        <f t="shared" si="146"/>
        <v/>
      </c>
      <c r="CX203" s="106" t="str">
        <f t="shared" si="147"/>
        <v/>
      </c>
      <c r="CY203" s="20" t="str">
        <f t="shared" si="148"/>
        <v/>
      </c>
      <c r="CZ203" s="22" t="str">
        <f t="shared" si="149"/>
        <v/>
      </c>
      <c r="DB203" s="76" t="str">
        <f>IF($H203="", "", COUNTIF($G$11:$G$1010, "&gt;"&amp;$G203)+1+COUNTIF($G$11:$G203, $G203)-1)</f>
        <v/>
      </c>
      <c r="DC203" s="76" t="str">
        <f>IF($H203="", "", COUNTIF($CZ$11:$CZ$1010, "&gt;"&amp;$CZ203)+1+COUNTIF($CZ$11:$CZ203, $CZ203)-1)</f>
        <v/>
      </c>
      <c r="DE203" s="147" t="str">
        <f t="shared" si="150"/>
        <v/>
      </c>
      <c r="DF203" s="148"/>
      <c r="DG203" s="19" t="str">
        <f t="shared" si="151"/>
        <v/>
      </c>
      <c r="DH203" s="153" t="str">
        <f t="shared" si="152"/>
        <v/>
      </c>
      <c r="DI203" s="19" t="str">
        <f t="shared" ref="DI203:DI266" si="155">IF(M203="", "", M203*$G203)</f>
        <v/>
      </c>
      <c r="DJ203" s="153" t="str">
        <f t="shared" ref="DJ203:DJ266" si="156">IF(N203="", "", N203)</f>
        <v/>
      </c>
      <c r="DK203" s="19" t="str">
        <f t="shared" ref="DK203:DK266" si="157">IF(O203="", "", O203*$G203)</f>
        <v/>
      </c>
      <c r="DL203" s="153" t="str">
        <f t="shared" ref="DL203:DL266" si="158">IF(P203="", "", P203)</f>
        <v/>
      </c>
      <c r="DM203" s="19" t="str">
        <f t="shared" ref="DM203:DM266" si="159">IF(Q203="", "", Q203*$G203)</f>
        <v/>
      </c>
      <c r="DN203" s="153" t="str">
        <f t="shared" ref="DN203:DN266" si="160">IF(R203="", "", R203)</f>
        <v/>
      </c>
      <c r="DO203" s="19" t="str">
        <f t="shared" ref="DO203:DO266" si="161">IF(S203="", "", S203*$G203)</f>
        <v/>
      </c>
      <c r="DP203" s="153" t="str">
        <f t="shared" ref="DP203:DP266" si="162">IF(T203="", "", T203)</f>
        <v/>
      </c>
      <c r="DQ203" s="19" t="str">
        <f t="shared" ref="DQ203:DQ266" si="163">IF(U203="", "", U203*$G203)</f>
        <v/>
      </c>
      <c r="DR203" s="153" t="str">
        <f t="shared" ref="DR203:DR266" si="164">IF(V203="", "", V203)</f>
        <v/>
      </c>
      <c r="DS203" s="19" t="str">
        <f t="shared" ref="DS203:DS266" si="165">IF(W203="", "", W203*$G203)</f>
        <v/>
      </c>
      <c r="DT203" s="153" t="str">
        <f t="shared" ref="DT203:DT266" si="166">IF(X203="", "", X203)</f>
        <v/>
      </c>
      <c r="DU203" s="19" t="str">
        <f t="shared" ref="DU203:DU266" si="167">IF(Y203="", "", Y203*$G203)</f>
        <v/>
      </c>
      <c r="DV203" s="153" t="str">
        <f t="shared" ref="DV203:DV266" si="168">IF(Z203="", "", Z203)</f>
        <v/>
      </c>
      <c r="DW203" s="19" t="str">
        <f t="shared" ref="DW203:DW266" si="169">IF(AA203="", "", AA203*$G203)</f>
        <v/>
      </c>
      <c r="DX203" s="153" t="str">
        <f t="shared" ref="DX203:DX266" si="170">IF(AB203="", "", AB203)</f>
        <v/>
      </c>
      <c r="DY203" s="19" t="str">
        <f t="shared" ref="DY203:DY266" si="171">IF(AC203="", "", AC203*$G203)</f>
        <v/>
      </c>
      <c r="DZ203" s="153" t="str">
        <f t="shared" ref="DZ203:DZ266" si="172">IF(AD203="", "", AD203)</f>
        <v/>
      </c>
      <c r="EA203" s="19" t="str">
        <f t="shared" ref="EA203:EA266" si="173">IF(AE203="", "", AE203*$G203)</f>
        <v/>
      </c>
      <c r="EB203" s="153" t="str">
        <f t="shared" ref="EB203:EB266" si="174">IF(AF203="", "", AF203)</f>
        <v/>
      </c>
      <c r="EC203" s="19" t="str">
        <f t="shared" ref="EC203:EC266" si="175">IF(AG203="", "", AG203*$G203)</f>
        <v/>
      </c>
      <c r="ED203" s="153" t="str">
        <f t="shared" ref="ED203:ED266" si="176">IF(AH203="", "", AH203)</f>
        <v/>
      </c>
      <c r="EE203" s="19" t="str">
        <f t="shared" ref="EE203:EE266" si="177">IF(AI203="", "", AI203*$G203)</f>
        <v/>
      </c>
      <c r="EF203" s="153" t="str">
        <f t="shared" ref="EF203:EF266" si="178">IF(AJ203="", "", AJ203)</f>
        <v/>
      </c>
      <c r="EG203" s="19" t="str">
        <f t="shared" ref="EG203:EG266" si="179">IF(AK203="", "", AK203*$G203)</f>
        <v/>
      </c>
      <c r="EH203" s="153" t="str">
        <f t="shared" ref="EH203:EH266" si="180">IF(AL203="", "", AL203)</f>
        <v/>
      </c>
      <c r="EI203" s="19" t="str">
        <f t="shared" ref="EI203:EI266" si="181">IF(AM203="", "", AM203*$G203)</f>
        <v/>
      </c>
      <c r="EJ203" s="153" t="str">
        <f t="shared" ref="EJ203:EJ266" si="182">IF(AN203="", "", AN203)</f>
        <v/>
      </c>
      <c r="EK203" s="19" t="str">
        <f t="shared" ref="EK203:EK266" si="183">IF(AO203="", "", AO203*$G203)</f>
        <v/>
      </c>
      <c r="EL203" s="153" t="str">
        <f t="shared" ref="EL203:EL266" si="184">IF(AP203="", "", AP203)</f>
        <v/>
      </c>
      <c r="EM203" s="19" t="str">
        <f t="shared" ref="EM203:EM266" si="185">IF(AQ203="", "", AQ203*$G203)</f>
        <v/>
      </c>
      <c r="EN203" s="153" t="str">
        <f t="shared" ref="EN203:EN266" si="186">IF(AR203="", "", AR203)</f>
        <v/>
      </c>
      <c r="EO203" s="19" t="str">
        <f t="shared" ref="EO203:EO266" si="187">IF(AS203="", "", AS203*$G203)</f>
        <v/>
      </c>
      <c r="EP203" s="153" t="str">
        <f t="shared" ref="EP203:EP266" si="188">IF(AT203="", "", AT203)</f>
        <v/>
      </c>
      <c r="EQ203" s="19" t="str">
        <f t="shared" ref="EQ203:EQ266" si="189">IF(AU203="", "", AU203*$G203)</f>
        <v/>
      </c>
      <c r="ER203" s="153" t="str">
        <f t="shared" ref="ER203:ER266" si="190">IF(AV203="", "", AV203)</f>
        <v/>
      </c>
      <c r="ES203" s="19" t="str">
        <f t="shared" ref="ES203:ES266" si="191">IF(AW203="", "", AW203*$G203)</f>
        <v/>
      </c>
      <c r="ET203" s="153" t="str">
        <f t="shared" ref="ET203:ET266" si="192">IF(AX203="", "", AX203)</f>
        <v/>
      </c>
    </row>
    <row r="204" spans="1:150" x14ac:dyDescent="0.25">
      <c r="A204" s="31"/>
      <c r="B204" s="91" t="str">
        <f t="shared" ref="B204:B267" si="193">IF($H204="", "", SUM($BE204:$CR204))</f>
        <v/>
      </c>
      <c r="C204" s="20" t="str">
        <f t="shared" si="153"/>
        <v/>
      </c>
      <c r="D204" s="97" t="str">
        <f t="shared" si="154"/>
        <v/>
      </c>
      <c r="E204" s="62" t="str">
        <f t="shared" ref="E204:E267" si="194">IFERROR(ROUND(($J204-$B204)/$B204, 4), "")</f>
        <v/>
      </c>
      <c r="F204" s="31"/>
      <c r="G204" s="282"/>
      <c r="H204" s="283"/>
      <c r="I204" s="284"/>
      <c r="J204" s="285"/>
      <c r="K204" s="286"/>
      <c r="L204" s="287"/>
      <c r="M204" s="288"/>
      <c r="N204" s="287"/>
      <c r="O204" s="288"/>
      <c r="P204" s="287"/>
      <c r="Q204" s="288"/>
      <c r="R204" s="287"/>
      <c r="S204" s="288"/>
      <c r="T204" s="287"/>
      <c r="U204" s="288"/>
      <c r="V204" s="287"/>
      <c r="W204" s="288"/>
      <c r="X204" s="287"/>
      <c r="Y204" s="288"/>
      <c r="Z204" s="287"/>
      <c r="AA204" s="288"/>
      <c r="AB204" s="287"/>
      <c r="AC204" s="288"/>
      <c r="AD204" s="287"/>
      <c r="AE204" s="288"/>
      <c r="AF204" s="287"/>
      <c r="AG204" s="288"/>
      <c r="AH204" s="287"/>
      <c r="AI204" s="288"/>
      <c r="AJ204" s="287"/>
      <c r="AK204" s="288"/>
      <c r="AL204" s="287"/>
      <c r="AM204" s="288"/>
      <c r="AN204" s="287"/>
      <c r="AO204" s="288"/>
      <c r="AP204" s="287"/>
      <c r="AQ204" s="288"/>
      <c r="AR204" s="287"/>
      <c r="AS204" s="288"/>
      <c r="AT204" s="287"/>
      <c r="AU204" s="288"/>
      <c r="AV204" s="287"/>
      <c r="AW204" s="288"/>
      <c r="AX204" s="287"/>
      <c r="AY204" s="31"/>
      <c r="BA204" s="76" t="str">
        <f t="shared" ref="BA204:BA267" si="195">IF($H204="", "", IF(COUNTIF($H$11:$H$1010, $H204)&gt;1, "X", ""))</f>
        <v/>
      </c>
      <c r="BC204" s="76" t="str">
        <f>IF('Stock List'!$K204="", "", 'Stock List'!$K204)</f>
        <v/>
      </c>
      <c r="BE204" s="106">
        <f>IFERROR(ROUND(((INDEX('Stock List'!$M$11:$M$1010, MATCH(L204, 'Stock List'!$K$11:$K$1010, 0))/INDEX('Stock List'!$L$11:$L$1010, MATCH(L204, 'Stock List'!$K$11:$K$1010, 0)))*K204), 2), 0)</f>
        <v>0</v>
      </c>
      <c r="BF204" s="20"/>
      <c r="BG204" s="20">
        <f>IFERROR(ROUND(((INDEX('Stock List'!$M$11:$M$1010, MATCH(N204, 'Stock List'!$K$11:$K$1010, 0))/INDEX('Stock List'!$L$11:$L$1010, MATCH(N204, 'Stock List'!$K$11:$K$1010, 0)))*M204), 2), 0)</f>
        <v>0</v>
      </c>
      <c r="BH204" s="20"/>
      <c r="BI204" s="20">
        <f>IFERROR(ROUND(((INDEX('Stock List'!$M$11:$M$1010, MATCH(P204, 'Stock List'!$K$11:$K$1010, 0))/INDEX('Stock List'!$L$11:$L$1010, MATCH(P204, 'Stock List'!$K$11:$K$1010, 0)))*O204), 2), 0)</f>
        <v>0</v>
      </c>
      <c r="BJ204" s="20"/>
      <c r="BK204" s="20">
        <f>IFERROR(ROUND(((INDEX('Stock List'!$M$11:$M$1010, MATCH(R204, 'Stock List'!$K$11:$K$1010, 0))/INDEX('Stock List'!$L$11:$L$1010, MATCH(R204, 'Stock List'!$K$11:$K$1010, 0)))*Q204), 2), 0)</f>
        <v>0</v>
      </c>
      <c r="BL204" s="20"/>
      <c r="BM204" s="20">
        <f>IFERROR(ROUND(((INDEX('Stock List'!$M$11:$M$1010, MATCH(T204, 'Stock List'!$K$11:$K$1010, 0))/INDEX('Stock List'!$L$11:$L$1010, MATCH(T204, 'Stock List'!$K$11:$K$1010, 0)))*S204), 2), 0)</f>
        <v>0</v>
      </c>
      <c r="BN204" s="20"/>
      <c r="BO204" s="20">
        <f>IFERROR(ROUND(((INDEX('Stock List'!$M$11:$M$1010, MATCH(V204, 'Stock List'!$K$11:$K$1010, 0))/INDEX('Stock List'!$L$11:$L$1010, MATCH(V204, 'Stock List'!$K$11:$K$1010, 0)))*U204), 2), 0)</f>
        <v>0</v>
      </c>
      <c r="BP204" s="20"/>
      <c r="BQ204" s="20">
        <f>IFERROR(ROUND(((INDEX('Stock List'!$M$11:$M$1010, MATCH(X204, 'Stock List'!$K$11:$K$1010, 0))/INDEX('Stock List'!$L$11:$L$1010, MATCH(X204, 'Stock List'!$K$11:$K$1010, 0)))*W204), 2), 0)</f>
        <v>0</v>
      </c>
      <c r="BR204" s="20"/>
      <c r="BS204" s="20">
        <f>IFERROR(ROUND(((INDEX('Stock List'!$M$11:$M$1010, MATCH(Z204, 'Stock List'!$K$11:$K$1010, 0))/INDEX('Stock List'!$L$11:$L$1010, MATCH(Z204, 'Stock List'!$K$11:$K$1010, 0)))*Y204), 2), 0)</f>
        <v>0</v>
      </c>
      <c r="BT204" s="20"/>
      <c r="BU204" s="20">
        <f>IFERROR(ROUND(((INDEX('Stock List'!$M$11:$M$1010, MATCH(AB204, 'Stock List'!$K$11:$K$1010, 0))/INDEX('Stock List'!$L$11:$L$1010, MATCH(AB204, 'Stock List'!$K$11:$K$1010, 0)))*AA204), 2), 0)</f>
        <v>0</v>
      </c>
      <c r="BV204" s="20"/>
      <c r="BW204" s="20">
        <f>IFERROR(ROUND(((INDEX('Stock List'!$M$11:$M$1010, MATCH(AD204, 'Stock List'!$K$11:$K$1010, 0))/INDEX('Stock List'!$L$11:$L$1010, MATCH(AD204, 'Stock List'!$K$11:$K$1010, 0)))*AC204), 2), 0)</f>
        <v>0</v>
      </c>
      <c r="BX204" s="20"/>
      <c r="BY204" s="20">
        <f>IFERROR(ROUND(((INDEX('Stock List'!$M$11:$M$1010, MATCH(AF204, 'Stock List'!$K$11:$K$1010, 0))/INDEX('Stock List'!$L$11:$L$1010, MATCH(AF204, 'Stock List'!$K$11:$K$1010, 0)))*AE204), 2), 0)</f>
        <v>0</v>
      </c>
      <c r="BZ204" s="20"/>
      <c r="CA204" s="20">
        <f>IFERROR(ROUND(((INDEX('Stock List'!$M$11:$M$1010, MATCH(AH204, 'Stock List'!$K$11:$K$1010, 0))/INDEX('Stock List'!$L$11:$L$1010, MATCH(AH204, 'Stock List'!$K$11:$K$1010, 0)))*AG204), 2), 0)</f>
        <v>0</v>
      </c>
      <c r="CB204" s="20"/>
      <c r="CC204" s="20">
        <f>IFERROR(ROUND(((INDEX('Stock List'!$M$11:$M$1010, MATCH(AJ204, 'Stock List'!$K$11:$K$1010, 0))/INDEX('Stock List'!$L$11:$L$1010, MATCH(AJ204, 'Stock List'!$K$11:$K$1010, 0)))*AI204), 2), 0)</f>
        <v>0</v>
      </c>
      <c r="CD204" s="20"/>
      <c r="CE204" s="20">
        <f>IFERROR(ROUND(((INDEX('Stock List'!$M$11:$M$1010, MATCH(AL204, 'Stock List'!$K$11:$K$1010, 0))/INDEX('Stock List'!$L$11:$L$1010, MATCH(AL204, 'Stock List'!$K$11:$K$1010, 0)))*AK204), 2), 0)</f>
        <v>0</v>
      </c>
      <c r="CF204" s="20"/>
      <c r="CG204" s="20">
        <f>IFERROR(ROUND(((INDEX('Stock List'!$M$11:$M$1010, MATCH(AN204, 'Stock List'!$K$11:$K$1010, 0))/INDEX('Stock List'!$L$11:$L$1010, MATCH(AN204, 'Stock List'!$K$11:$K$1010, 0)))*AM204), 2), 0)</f>
        <v>0</v>
      </c>
      <c r="CH204" s="20"/>
      <c r="CI204" s="20">
        <f>IFERROR(ROUND(((INDEX('Stock List'!$M$11:$M$1010, MATCH(AP204, 'Stock List'!$K$11:$K$1010, 0))/INDEX('Stock List'!$L$11:$L$1010, MATCH(AP204, 'Stock List'!$K$11:$K$1010, 0)))*AO204), 2), 0)</f>
        <v>0</v>
      </c>
      <c r="CJ204" s="20"/>
      <c r="CK204" s="20">
        <f>IFERROR(ROUND(((INDEX('Stock List'!$M$11:$M$1010, MATCH(AR204, 'Stock List'!$K$11:$K$1010, 0))/INDEX('Stock List'!$L$11:$L$1010, MATCH(AR204, 'Stock List'!$K$11:$K$1010, 0)))*AQ204), 2), 0)</f>
        <v>0</v>
      </c>
      <c r="CL204" s="20"/>
      <c r="CM204" s="20">
        <f>IFERROR(ROUND(((INDEX('Stock List'!$M$11:$M$1010, MATCH(AT204, 'Stock List'!$K$11:$K$1010, 0))/INDEX('Stock List'!$L$11:$L$1010, MATCH(AT204, 'Stock List'!$K$11:$K$1010, 0)))*AS204), 2), 0)</f>
        <v>0</v>
      </c>
      <c r="CN204" s="20"/>
      <c r="CO204" s="20">
        <f>IFERROR(ROUND(((INDEX('Stock List'!$M$11:$M$1010, MATCH(AV204, 'Stock List'!$K$11:$K$1010, 0))/INDEX('Stock List'!$L$11:$L$1010, MATCH(AV204, 'Stock List'!$K$11:$K$1010, 0)))*AU204), 2), 0)</f>
        <v>0</v>
      </c>
      <c r="CP204" s="20"/>
      <c r="CQ204" s="20">
        <f>IFERROR(ROUND(((INDEX('Stock List'!$M$11:$M$1010, MATCH(AX204, 'Stock List'!$K$11:$K$1010, 0))/INDEX('Stock List'!$L$11:$L$1010, MATCH(AX204, 'Stock List'!$K$11:$K$1010, 0)))*AW204), 2), 0)</f>
        <v>0</v>
      </c>
      <c r="CR204" s="22"/>
      <c r="CT204" s="106" t="str">
        <f t="shared" ref="CT204:CT267" si="196">IF(OR($J204="", $G204=""), "", ROUND($J204*$G204, 2))</f>
        <v/>
      </c>
      <c r="CU204" s="22" t="str">
        <f t="shared" ref="CU204:CU267" si="197">IF(OR($C204="", $G204=""), "", ROUND($C204*$G204, 2))</f>
        <v/>
      </c>
      <c r="CX204" s="106" t="str">
        <f t="shared" ref="CX204:CX267" si="198">IF($H204="", "", SUM($BE204:$CR204)*$G204)</f>
        <v/>
      </c>
      <c r="CY204" s="20" t="str">
        <f t="shared" ref="CY204:CY267" si="199">IF($H204="", "", $J204*$G204)</f>
        <v/>
      </c>
      <c r="CZ204" s="22" t="str">
        <f t="shared" ref="CZ204:CZ267" si="200">IF($H204="", "", CY204-CX204)</f>
        <v/>
      </c>
      <c r="DB204" s="76" t="str">
        <f>IF($H204="", "", COUNTIF($G$11:$G$1010, "&gt;"&amp;$G204)+1+COUNTIF($G$11:$G204, $G204)-1)</f>
        <v/>
      </c>
      <c r="DC204" s="76" t="str">
        <f>IF($H204="", "", COUNTIF($CZ$11:$CZ$1010, "&gt;"&amp;$CZ204)+1+COUNTIF($CZ$11:$CZ204, $CZ204)-1)</f>
        <v/>
      </c>
      <c r="DE204" s="147" t="str">
        <f t="shared" ref="DE204:DE267" si="201">IF(L204="", "", IF(COUNTIF($BC$11:$BC$1010, L204)&gt;0, "", "X"))</f>
        <v/>
      </c>
      <c r="DF204" s="148"/>
      <c r="DG204" s="19" t="str">
        <f t="shared" ref="DG204:DG267" si="202">IF(K204="", "", K204*$G204)</f>
        <v/>
      </c>
      <c r="DH204" s="153" t="str">
        <f t="shared" ref="DH204:DH267" si="203">IF(L204="", "", L204)</f>
        <v/>
      </c>
      <c r="DI204" s="19" t="str">
        <f t="shared" si="155"/>
        <v/>
      </c>
      <c r="DJ204" s="153" t="str">
        <f t="shared" si="156"/>
        <v/>
      </c>
      <c r="DK204" s="19" t="str">
        <f t="shared" si="157"/>
        <v/>
      </c>
      <c r="DL204" s="153" t="str">
        <f t="shared" si="158"/>
        <v/>
      </c>
      <c r="DM204" s="19" t="str">
        <f t="shared" si="159"/>
        <v/>
      </c>
      <c r="DN204" s="153" t="str">
        <f t="shared" si="160"/>
        <v/>
      </c>
      <c r="DO204" s="19" t="str">
        <f t="shared" si="161"/>
        <v/>
      </c>
      <c r="DP204" s="153" t="str">
        <f t="shared" si="162"/>
        <v/>
      </c>
      <c r="DQ204" s="19" t="str">
        <f t="shared" si="163"/>
        <v/>
      </c>
      <c r="DR204" s="153" t="str">
        <f t="shared" si="164"/>
        <v/>
      </c>
      <c r="DS204" s="19" t="str">
        <f t="shared" si="165"/>
        <v/>
      </c>
      <c r="DT204" s="153" t="str">
        <f t="shared" si="166"/>
        <v/>
      </c>
      <c r="DU204" s="19" t="str">
        <f t="shared" si="167"/>
        <v/>
      </c>
      <c r="DV204" s="153" t="str">
        <f t="shared" si="168"/>
        <v/>
      </c>
      <c r="DW204" s="19" t="str">
        <f t="shared" si="169"/>
        <v/>
      </c>
      <c r="DX204" s="153" t="str">
        <f t="shared" si="170"/>
        <v/>
      </c>
      <c r="DY204" s="19" t="str">
        <f t="shared" si="171"/>
        <v/>
      </c>
      <c r="DZ204" s="153" t="str">
        <f t="shared" si="172"/>
        <v/>
      </c>
      <c r="EA204" s="19" t="str">
        <f t="shared" si="173"/>
        <v/>
      </c>
      <c r="EB204" s="153" t="str">
        <f t="shared" si="174"/>
        <v/>
      </c>
      <c r="EC204" s="19" t="str">
        <f t="shared" si="175"/>
        <v/>
      </c>
      <c r="ED204" s="153" t="str">
        <f t="shared" si="176"/>
        <v/>
      </c>
      <c r="EE204" s="19" t="str">
        <f t="shared" si="177"/>
        <v/>
      </c>
      <c r="EF204" s="153" t="str">
        <f t="shared" si="178"/>
        <v/>
      </c>
      <c r="EG204" s="19" t="str">
        <f t="shared" si="179"/>
        <v/>
      </c>
      <c r="EH204" s="153" t="str">
        <f t="shared" si="180"/>
        <v/>
      </c>
      <c r="EI204" s="19" t="str">
        <f t="shared" si="181"/>
        <v/>
      </c>
      <c r="EJ204" s="153" t="str">
        <f t="shared" si="182"/>
        <v/>
      </c>
      <c r="EK204" s="19" t="str">
        <f t="shared" si="183"/>
        <v/>
      </c>
      <c r="EL204" s="153" t="str">
        <f t="shared" si="184"/>
        <v/>
      </c>
      <c r="EM204" s="19" t="str">
        <f t="shared" si="185"/>
        <v/>
      </c>
      <c r="EN204" s="153" t="str">
        <f t="shared" si="186"/>
        <v/>
      </c>
      <c r="EO204" s="19" t="str">
        <f t="shared" si="187"/>
        <v/>
      </c>
      <c r="EP204" s="153" t="str">
        <f t="shared" si="188"/>
        <v/>
      </c>
      <c r="EQ204" s="19" t="str">
        <f t="shared" si="189"/>
        <v/>
      </c>
      <c r="ER204" s="153" t="str">
        <f t="shared" si="190"/>
        <v/>
      </c>
      <c r="ES204" s="19" t="str">
        <f t="shared" si="191"/>
        <v/>
      </c>
      <c r="ET204" s="153" t="str">
        <f t="shared" si="192"/>
        <v/>
      </c>
    </row>
    <row r="205" spans="1:150" x14ac:dyDescent="0.25">
      <c r="A205" s="31"/>
      <c r="B205" s="91" t="str">
        <f t="shared" si="193"/>
        <v/>
      </c>
      <c r="C205" s="20" t="str">
        <f t="shared" si="153"/>
        <v/>
      </c>
      <c r="D205" s="97" t="str">
        <f t="shared" si="154"/>
        <v/>
      </c>
      <c r="E205" s="62" t="str">
        <f t="shared" si="194"/>
        <v/>
      </c>
      <c r="F205" s="31"/>
      <c r="G205" s="282"/>
      <c r="H205" s="283"/>
      <c r="I205" s="284"/>
      <c r="J205" s="285"/>
      <c r="K205" s="286"/>
      <c r="L205" s="287"/>
      <c r="M205" s="288"/>
      <c r="N205" s="287"/>
      <c r="O205" s="288"/>
      <c r="P205" s="287"/>
      <c r="Q205" s="288"/>
      <c r="R205" s="287"/>
      <c r="S205" s="288"/>
      <c r="T205" s="287"/>
      <c r="U205" s="288"/>
      <c r="V205" s="287"/>
      <c r="W205" s="288"/>
      <c r="X205" s="287"/>
      <c r="Y205" s="288"/>
      <c r="Z205" s="287"/>
      <c r="AA205" s="288"/>
      <c r="AB205" s="287"/>
      <c r="AC205" s="288"/>
      <c r="AD205" s="287"/>
      <c r="AE205" s="288"/>
      <c r="AF205" s="287"/>
      <c r="AG205" s="288"/>
      <c r="AH205" s="287"/>
      <c r="AI205" s="288"/>
      <c r="AJ205" s="287"/>
      <c r="AK205" s="288"/>
      <c r="AL205" s="287"/>
      <c r="AM205" s="288"/>
      <c r="AN205" s="287"/>
      <c r="AO205" s="288"/>
      <c r="AP205" s="287"/>
      <c r="AQ205" s="288"/>
      <c r="AR205" s="287"/>
      <c r="AS205" s="288"/>
      <c r="AT205" s="287"/>
      <c r="AU205" s="288"/>
      <c r="AV205" s="287"/>
      <c r="AW205" s="288"/>
      <c r="AX205" s="287"/>
      <c r="AY205" s="31"/>
      <c r="BA205" s="76" t="str">
        <f t="shared" si="195"/>
        <v/>
      </c>
      <c r="BC205" s="76" t="str">
        <f>IF('Stock List'!$K205="", "", 'Stock List'!$K205)</f>
        <v/>
      </c>
      <c r="BE205" s="106">
        <f>IFERROR(ROUND(((INDEX('Stock List'!$M$11:$M$1010, MATCH(L205, 'Stock List'!$K$11:$K$1010, 0))/INDEX('Stock List'!$L$11:$L$1010, MATCH(L205, 'Stock List'!$K$11:$K$1010, 0)))*K205), 2), 0)</f>
        <v>0</v>
      </c>
      <c r="BF205" s="20"/>
      <c r="BG205" s="20">
        <f>IFERROR(ROUND(((INDEX('Stock List'!$M$11:$M$1010, MATCH(N205, 'Stock List'!$K$11:$K$1010, 0))/INDEX('Stock List'!$L$11:$L$1010, MATCH(N205, 'Stock List'!$K$11:$K$1010, 0)))*M205), 2), 0)</f>
        <v>0</v>
      </c>
      <c r="BH205" s="20"/>
      <c r="BI205" s="20">
        <f>IFERROR(ROUND(((INDEX('Stock List'!$M$11:$M$1010, MATCH(P205, 'Stock List'!$K$11:$K$1010, 0))/INDEX('Stock List'!$L$11:$L$1010, MATCH(P205, 'Stock List'!$K$11:$K$1010, 0)))*O205), 2), 0)</f>
        <v>0</v>
      </c>
      <c r="BJ205" s="20"/>
      <c r="BK205" s="20">
        <f>IFERROR(ROUND(((INDEX('Stock List'!$M$11:$M$1010, MATCH(R205, 'Stock List'!$K$11:$K$1010, 0))/INDEX('Stock List'!$L$11:$L$1010, MATCH(R205, 'Stock List'!$K$11:$K$1010, 0)))*Q205), 2), 0)</f>
        <v>0</v>
      </c>
      <c r="BL205" s="20"/>
      <c r="BM205" s="20">
        <f>IFERROR(ROUND(((INDEX('Stock List'!$M$11:$M$1010, MATCH(T205, 'Stock List'!$K$11:$K$1010, 0))/INDEX('Stock List'!$L$11:$L$1010, MATCH(T205, 'Stock List'!$K$11:$K$1010, 0)))*S205), 2), 0)</f>
        <v>0</v>
      </c>
      <c r="BN205" s="20"/>
      <c r="BO205" s="20">
        <f>IFERROR(ROUND(((INDEX('Stock List'!$M$11:$M$1010, MATCH(V205, 'Stock List'!$K$11:$K$1010, 0))/INDEX('Stock List'!$L$11:$L$1010, MATCH(V205, 'Stock List'!$K$11:$K$1010, 0)))*U205), 2), 0)</f>
        <v>0</v>
      </c>
      <c r="BP205" s="20"/>
      <c r="BQ205" s="20">
        <f>IFERROR(ROUND(((INDEX('Stock List'!$M$11:$M$1010, MATCH(X205, 'Stock List'!$K$11:$K$1010, 0))/INDEX('Stock List'!$L$11:$L$1010, MATCH(X205, 'Stock List'!$K$11:$K$1010, 0)))*W205), 2), 0)</f>
        <v>0</v>
      </c>
      <c r="BR205" s="20"/>
      <c r="BS205" s="20">
        <f>IFERROR(ROUND(((INDEX('Stock List'!$M$11:$M$1010, MATCH(Z205, 'Stock List'!$K$11:$K$1010, 0))/INDEX('Stock List'!$L$11:$L$1010, MATCH(Z205, 'Stock List'!$K$11:$K$1010, 0)))*Y205), 2), 0)</f>
        <v>0</v>
      </c>
      <c r="BT205" s="20"/>
      <c r="BU205" s="20">
        <f>IFERROR(ROUND(((INDEX('Stock List'!$M$11:$M$1010, MATCH(AB205, 'Stock List'!$K$11:$K$1010, 0))/INDEX('Stock List'!$L$11:$L$1010, MATCH(AB205, 'Stock List'!$K$11:$K$1010, 0)))*AA205), 2), 0)</f>
        <v>0</v>
      </c>
      <c r="BV205" s="20"/>
      <c r="BW205" s="20">
        <f>IFERROR(ROUND(((INDEX('Stock List'!$M$11:$M$1010, MATCH(AD205, 'Stock List'!$K$11:$K$1010, 0))/INDEX('Stock List'!$L$11:$L$1010, MATCH(AD205, 'Stock List'!$K$11:$K$1010, 0)))*AC205), 2), 0)</f>
        <v>0</v>
      </c>
      <c r="BX205" s="20"/>
      <c r="BY205" s="20">
        <f>IFERROR(ROUND(((INDEX('Stock List'!$M$11:$M$1010, MATCH(AF205, 'Stock List'!$K$11:$K$1010, 0))/INDEX('Stock List'!$L$11:$L$1010, MATCH(AF205, 'Stock List'!$K$11:$K$1010, 0)))*AE205), 2), 0)</f>
        <v>0</v>
      </c>
      <c r="BZ205" s="20"/>
      <c r="CA205" s="20">
        <f>IFERROR(ROUND(((INDEX('Stock List'!$M$11:$M$1010, MATCH(AH205, 'Stock List'!$K$11:$K$1010, 0))/INDEX('Stock List'!$L$11:$L$1010, MATCH(AH205, 'Stock List'!$K$11:$K$1010, 0)))*AG205), 2), 0)</f>
        <v>0</v>
      </c>
      <c r="CB205" s="20"/>
      <c r="CC205" s="20">
        <f>IFERROR(ROUND(((INDEX('Stock List'!$M$11:$M$1010, MATCH(AJ205, 'Stock List'!$K$11:$K$1010, 0))/INDEX('Stock List'!$L$11:$L$1010, MATCH(AJ205, 'Stock List'!$K$11:$K$1010, 0)))*AI205), 2), 0)</f>
        <v>0</v>
      </c>
      <c r="CD205" s="20"/>
      <c r="CE205" s="20">
        <f>IFERROR(ROUND(((INDEX('Stock List'!$M$11:$M$1010, MATCH(AL205, 'Stock List'!$K$11:$K$1010, 0))/INDEX('Stock List'!$L$11:$L$1010, MATCH(AL205, 'Stock List'!$K$11:$K$1010, 0)))*AK205), 2), 0)</f>
        <v>0</v>
      </c>
      <c r="CF205" s="20"/>
      <c r="CG205" s="20">
        <f>IFERROR(ROUND(((INDEX('Stock List'!$M$11:$M$1010, MATCH(AN205, 'Stock List'!$K$11:$K$1010, 0))/INDEX('Stock List'!$L$11:$L$1010, MATCH(AN205, 'Stock List'!$K$11:$K$1010, 0)))*AM205), 2), 0)</f>
        <v>0</v>
      </c>
      <c r="CH205" s="20"/>
      <c r="CI205" s="20">
        <f>IFERROR(ROUND(((INDEX('Stock List'!$M$11:$M$1010, MATCH(AP205, 'Stock List'!$K$11:$K$1010, 0))/INDEX('Stock List'!$L$11:$L$1010, MATCH(AP205, 'Stock List'!$K$11:$K$1010, 0)))*AO205), 2), 0)</f>
        <v>0</v>
      </c>
      <c r="CJ205" s="20"/>
      <c r="CK205" s="20">
        <f>IFERROR(ROUND(((INDEX('Stock List'!$M$11:$M$1010, MATCH(AR205, 'Stock List'!$K$11:$K$1010, 0))/INDEX('Stock List'!$L$11:$L$1010, MATCH(AR205, 'Stock List'!$K$11:$K$1010, 0)))*AQ205), 2), 0)</f>
        <v>0</v>
      </c>
      <c r="CL205" s="20"/>
      <c r="CM205" s="20">
        <f>IFERROR(ROUND(((INDEX('Stock List'!$M$11:$M$1010, MATCH(AT205, 'Stock List'!$K$11:$K$1010, 0))/INDEX('Stock List'!$L$11:$L$1010, MATCH(AT205, 'Stock List'!$K$11:$K$1010, 0)))*AS205), 2), 0)</f>
        <v>0</v>
      </c>
      <c r="CN205" s="20"/>
      <c r="CO205" s="20">
        <f>IFERROR(ROUND(((INDEX('Stock List'!$M$11:$M$1010, MATCH(AV205, 'Stock List'!$K$11:$K$1010, 0))/INDEX('Stock List'!$L$11:$L$1010, MATCH(AV205, 'Stock List'!$K$11:$K$1010, 0)))*AU205), 2), 0)</f>
        <v>0</v>
      </c>
      <c r="CP205" s="20"/>
      <c r="CQ205" s="20">
        <f>IFERROR(ROUND(((INDEX('Stock List'!$M$11:$M$1010, MATCH(AX205, 'Stock List'!$K$11:$K$1010, 0))/INDEX('Stock List'!$L$11:$L$1010, MATCH(AX205, 'Stock List'!$K$11:$K$1010, 0)))*AW205), 2), 0)</f>
        <v>0</v>
      </c>
      <c r="CR205" s="22"/>
      <c r="CT205" s="106" t="str">
        <f t="shared" si="196"/>
        <v/>
      </c>
      <c r="CU205" s="22" t="str">
        <f t="shared" si="197"/>
        <v/>
      </c>
      <c r="CX205" s="106" t="str">
        <f t="shared" si="198"/>
        <v/>
      </c>
      <c r="CY205" s="20" t="str">
        <f t="shared" si="199"/>
        <v/>
      </c>
      <c r="CZ205" s="22" t="str">
        <f t="shared" si="200"/>
        <v/>
      </c>
      <c r="DB205" s="76" t="str">
        <f>IF($H205="", "", COUNTIF($G$11:$G$1010, "&gt;"&amp;$G205)+1+COUNTIF($G$11:$G205, $G205)-1)</f>
        <v/>
      </c>
      <c r="DC205" s="76" t="str">
        <f>IF($H205="", "", COUNTIF($CZ$11:$CZ$1010, "&gt;"&amp;$CZ205)+1+COUNTIF($CZ$11:$CZ205, $CZ205)-1)</f>
        <v/>
      </c>
      <c r="DE205" s="147" t="str">
        <f t="shared" si="201"/>
        <v/>
      </c>
      <c r="DF205" s="148"/>
      <c r="DG205" s="19" t="str">
        <f t="shared" si="202"/>
        <v/>
      </c>
      <c r="DH205" s="153" t="str">
        <f t="shared" si="203"/>
        <v/>
      </c>
      <c r="DI205" s="19" t="str">
        <f t="shared" si="155"/>
        <v/>
      </c>
      <c r="DJ205" s="153" t="str">
        <f t="shared" si="156"/>
        <v/>
      </c>
      <c r="DK205" s="19" t="str">
        <f t="shared" si="157"/>
        <v/>
      </c>
      <c r="DL205" s="153" t="str">
        <f t="shared" si="158"/>
        <v/>
      </c>
      <c r="DM205" s="19" t="str">
        <f t="shared" si="159"/>
        <v/>
      </c>
      <c r="DN205" s="153" t="str">
        <f t="shared" si="160"/>
        <v/>
      </c>
      <c r="DO205" s="19" t="str">
        <f t="shared" si="161"/>
        <v/>
      </c>
      <c r="DP205" s="153" t="str">
        <f t="shared" si="162"/>
        <v/>
      </c>
      <c r="DQ205" s="19" t="str">
        <f t="shared" si="163"/>
        <v/>
      </c>
      <c r="DR205" s="153" t="str">
        <f t="shared" si="164"/>
        <v/>
      </c>
      <c r="DS205" s="19" t="str">
        <f t="shared" si="165"/>
        <v/>
      </c>
      <c r="DT205" s="153" t="str">
        <f t="shared" si="166"/>
        <v/>
      </c>
      <c r="DU205" s="19" t="str">
        <f t="shared" si="167"/>
        <v/>
      </c>
      <c r="DV205" s="153" t="str">
        <f t="shared" si="168"/>
        <v/>
      </c>
      <c r="DW205" s="19" t="str">
        <f t="shared" si="169"/>
        <v/>
      </c>
      <c r="DX205" s="153" t="str">
        <f t="shared" si="170"/>
        <v/>
      </c>
      <c r="DY205" s="19" t="str">
        <f t="shared" si="171"/>
        <v/>
      </c>
      <c r="DZ205" s="153" t="str">
        <f t="shared" si="172"/>
        <v/>
      </c>
      <c r="EA205" s="19" t="str">
        <f t="shared" si="173"/>
        <v/>
      </c>
      <c r="EB205" s="153" t="str">
        <f t="shared" si="174"/>
        <v/>
      </c>
      <c r="EC205" s="19" t="str">
        <f t="shared" si="175"/>
        <v/>
      </c>
      <c r="ED205" s="153" t="str">
        <f t="shared" si="176"/>
        <v/>
      </c>
      <c r="EE205" s="19" t="str">
        <f t="shared" si="177"/>
        <v/>
      </c>
      <c r="EF205" s="153" t="str">
        <f t="shared" si="178"/>
        <v/>
      </c>
      <c r="EG205" s="19" t="str">
        <f t="shared" si="179"/>
        <v/>
      </c>
      <c r="EH205" s="153" t="str">
        <f t="shared" si="180"/>
        <v/>
      </c>
      <c r="EI205" s="19" t="str">
        <f t="shared" si="181"/>
        <v/>
      </c>
      <c r="EJ205" s="153" t="str">
        <f t="shared" si="182"/>
        <v/>
      </c>
      <c r="EK205" s="19" t="str">
        <f t="shared" si="183"/>
        <v/>
      </c>
      <c r="EL205" s="153" t="str">
        <f t="shared" si="184"/>
        <v/>
      </c>
      <c r="EM205" s="19" t="str">
        <f t="shared" si="185"/>
        <v/>
      </c>
      <c r="EN205" s="153" t="str">
        <f t="shared" si="186"/>
        <v/>
      </c>
      <c r="EO205" s="19" t="str">
        <f t="shared" si="187"/>
        <v/>
      </c>
      <c r="EP205" s="153" t="str">
        <f t="shared" si="188"/>
        <v/>
      </c>
      <c r="EQ205" s="19" t="str">
        <f t="shared" si="189"/>
        <v/>
      </c>
      <c r="ER205" s="153" t="str">
        <f t="shared" si="190"/>
        <v/>
      </c>
      <c r="ES205" s="19" t="str">
        <f t="shared" si="191"/>
        <v/>
      </c>
      <c r="ET205" s="153" t="str">
        <f t="shared" si="192"/>
        <v/>
      </c>
    </row>
    <row r="206" spans="1:150" x14ac:dyDescent="0.25">
      <c r="A206" s="31"/>
      <c r="B206" s="91" t="str">
        <f t="shared" si="193"/>
        <v/>
      </c>
      <c r="C206" s="20" t="str">
        <f t="shared" si="153"/>
        <v/>
      </c>
      <c r="D206" s="97" t="str">
        <f t="shared" si="154"/>
        <v/>
      </c>
      <c r="E206" s="62" t="str">
        <f t="shared" si="194"/>
        <v/>
      </c>
      <c r="F206" s="31"/>
      <c r="G206" s="282"/>
      <c r="H206" s="283"/>
      <c r="I206" s="284"/>
      <c r="J206" s="285"/>
      <c r="K206" s="286"/>
      <c r="L206" s="287"/>
      <c r="M206" s="288"/>
      <c r="N206" s="287"/>
      <c r="O206" s="288"/>
      <c r="P206" s="287"/>
      <c r="Q206" s="288"/>
      <c r="R206" s="287"/>
      <c r="S206" s="288"/>
      <c r="T206" s="287"/>
      <c r="U206" s="288"/>
      <c r="V206" s="287"/>
      <c r="W206" s="288"/>
      <c r="X206" s="287"/>
      <c r="Y206" s="288"/>
      <c r="Z206" s="287"/>
      <c r="AA206" s="288"/>
      <c r="AB206" s="287"/>
      <c r="AC206" s="288"/>
      <c r="AD206" s="287"/>
      <c r="AE206" s="288"/>
      <c r="AF206" s="287"/>
      <c r="AG206" s="288"/>
      <c r="AH206" s="287"/>
      <c r="AI206" s="288"/>
      <c r="AJ206" s="287"/>
      <c r="AK206" s="288"/>
      <c r="AL206" s="287"/>
      <c r="AM206" s="288"/>
      <c r="AN206" s="287"/>
      <c r="AO206" s="288"/>
      <c r="AP206" s="287"/>
      <c r="AQ206" s="288"/>
      <c r="AR206" s="287"/>
      <c r="AS206" s="288"/>
      <c r="AT206" s="287"/>
      <c r="AU206" s="288"/>
      <c r="AV206" s="287"/>
      <c r="AW206" s="288"/>
      <c r="AX206" s="287"/>
      <c r="AY206" s="31"/>
      <c r="BA206" s="76" t="str">
        <f t="shared" si="195"/>
        <v/>
      </c>
      <c r="BC206" s="76" t="str">
        <f>IF('Stock List'!$K206="", "", 'Stock List'!$K206)</f>
        <v/>
      </c>
      <c r="BE206" s="106">
        <f>IFERROR(ROUND(((INDEX('Stock List'!$M$11:$M$1010, MATCH(L206, 'Stock List'!$K$11:$K$1010, 0))/INDEX('Stock List'!$L$11:$L$1010, MATCH(L206, 'Stock List'!$K$11:$K$1010, 0)))*K206), 2), 0)</f>
        <v>0</v>
      </c>
      <c r="BF206" s="20"/>
      <c r="BG206" s="20">
        <f>IFERROR(ROUND(((INDEX('Stock List'!$M$11:$M$1010, MATCH(N206, 'Stock List'!$K$11:$K$1010, 0))/INDEX('Stock List'!$L$11:$L$1010, MATCH(N206, 'Stock List'!$K$11:$K$1010, 0)))*M206), 2), 0)</f>
        <v>0</v>
      </c>
      <c r="BH206" s="20"/>
      <c r="BI206" s="20">
        <f>IFERROR(ROUND(((INDEX('Stock List'!$M$11:$M$1010, MATCH(P206, 'Stock List'!$K$11:$K$1010, 0))/INDEX('Stock List'!$L$11:$L$1010, MATCH(P206, 'Stock List'!$K$11:$K$1010, 0)))*O206), 2), 0)</f>
        <v>0</v>
      </c>
      <c r="BJ206" s="20"/>
      <c r="BK206" s="20">
        <f>IFERROR(ROUND(((INDEX('Stock List'!$M$11:$M$1010, MATCH(R206, 'Stock List'!$K$11:$K$1010, 0))/INDEX('Stock List'!$L$11:$L$1010, MATCH(R206, 'Stock List'!$K$11:$K$1010, 0)))*Q206), 2), 0)</f>
        <v>0</v>
      </c>
      <c r="BL206" s="20"/>
      <c r="BM206" s="20">
        <f>IFERROR(ROUND(((INDEX('Stock List'!$M$11:$M$1010, MATCH(T206, 'Stock List'!$K$11:$K$1010, 0))/INDEX('Stock List'!$L$11:$L$1010, MATCH(T206, 'Stock List'!$K$11:$K$1010, 0)))*S206), 2), 0)</f>
        <v>0</v>
      </c>
      <c r="BN206" s="20"/>
      <c r="BO206" s="20">
        <f>IFERROR(ROUND(((INDEX('Stock List'!$M$11:$M$1010, MATCH(V206, 'Stock List'!$K$11:$K$1010, 0))/INDEX('Stock List'!$L$11:$L$1010, MATCH(V206, 'Stock List'!$K$11:$K$1010, 0)))*U206), 2), 0)</f>
        <v>0</v>
      </c>
      <c r="BP206" s="20"/>
      <c r="BQ206" s="20">
        <f>IFERROR(ROUND(((INDEX('Stock List'!$M$11:$M$1010, MATCH(X206, 'Stock List'!$K$11:$K$1010, 0))/INDEX('Stock List'!$L$11:$L$1010, MATCH(X206, 'Stock List'!$K$11:$K$1010, 0)))*W206), 2), 0)</f>
        <v>0</v>
      </c>
      <c r="BR206" s="20"/>
      <c r="BS206" s="20">
        <f>IFERROR(ROUND(((INDEX('Stock List'!$M$11:$M$1010, MATCH(Z206, 'Stock List'!$K$11:$K$1010, 0))/INDEX('Stock List'!$L$11:$L$1010, MATCH(Z206, 'Stock List'!$K$11:$K$1010, 0)))*Y206), 2), 0)</f>
        <v>0</v>
      </c>
      <c r="BT206" s="20"/>
      <c r="BU206" s="20">
        <f>IFERROR(ROUND(((INDEX('Stock List'!$M$11:$M$1010, MATCH(AB206, 'Stock List'!$K$11:$K$1010, 0))/INDEX('Stock List'!$L$11:$L$1010, MATCH(AB206, 'Stock List'!$K$11:$K$1010, 0)))*AA206), 2), 0)</f>
        <v>0</v>
      </c>
      <c r="BV206" s="20"/>
      <c r="BW206" s="20">
        <f>IFERROR(ROUND(((INDEX('Stock List'!$M$11:$M$1010, MATCH(AD206, 'Stock List'!$K$11:$K$1010, 0))/INDEX('Stock List'!$L$11:$L$1010, MATCH(AD206, 'Stock List'!$K$11:$K$1010, 0)))*AC206), 2), 0)</f>
        <v>0</v>
      </c>
      <c r="BX206" s="20"/>
      <c r="BY206" s="20">
        <f>IFERROR(ROUND(((INDEX('Stock List'!$M$11:$M$1010, MATCH(AF206, 'Stock List'!$K$11:$K$1010, 0))/INDEX('Stock List'!$L$11:$L$1010, MATCH(AF206, 'Stock List'!$K$11:$K$1010, 0)))*AE206), 2), 0)</f>
        <v>0</v>
      </c>
      <c r="BZ206" s="20"/>
      <c r="CA206" s="20">
        <f>IFERROR(ROUND(((INDEX('Stock List'!$M$11:$M$1010, MATCH(AH206, 'Stock List'!$K$11:$K$1010, 0))/INDEX('Stock List'!$L$11:$L$1010, MATCH(AH206, 'Stock List'!$K$11:$K$1010, 0)))*AG206), 2), 0)</f>
        <v>0</v>
      </c>
      <c r="CB206" s="20"/>
      <c r="CC206" s="20">
        <f>IFERROR(ROUND(((INDEX('Stock List'!$M$11:$M$1010, MATCH(AJ206, 'Stock List'!$K$11:$K$1010, 0))/INDEX('Stock List'!$L$11:$L$1010, MATCH(AJ206, 'Stock List'!$K$11:$K$1010, 0)))*AI206), 2), 0)</f>
        <v>0</v>
      </c>
      <c r="CD206" s="20"/>
      <c r="CE206" s="20">
        <f>IFERROR(ROUND(((INDEX('Stock List'!$M$11:$M$1010, MATCH(AL206, 'Stock List'!$K$11:$K$1010, 0))/INDEX('Stock List'!$L$11:$L$1010, MATCH(AL206, 'Stock List'!$K$11:$K$1010, 0)))*AK206), 2), 0)</f>
        <v>0</v>
      </c>
      <c r="CF206" s="20"/>
      <c r="CG206" s="20">
        <f>IFERROR(ROUND(((INDEX('Stock List'!$M$11:$M$1010, MATCH(AN206, 'Stock List'!$K$11:$K$1010, 0))/INDEX('Stock List'!$L$11:$L$1010, MATCH(AN206, 'Stock List'!$K$11:$K$1010, 0)))*AM206), 2), 0)</f>
        <v>0</v>
      </c>
      <c r="CH206" s="20"/>
      <c r="CI206" s="20">
        <f>IFERROR(ROUND(((INDEX('Stock List'!$M$11:$M$1010, MATCH(AP206, 'Stock List'!$K$11:$K$1010, 0))/INDEX('Stock List'!$L$11:$L$1010, MATCH(AP206, 'Stock List'!$K$11:$K$1010, 0)))*AO206), 2), 0)</f>
        <v>0</v>
      </c>
      <c r="CJ206" s="20"/>
      <c r="CK206" s="20">
        <f>IFERROR(ROUND(((INDEX('Stock List'!$M$11:$M$1010, MATCH(AR206, 'Stock List'!$K$11:$K$1010, 0))/INDEX('Stock List'!$L$11:$L$1010, MATCH(AR206, 'Stock List'!$K$11:$K$1010, 0)))*AQ206), 2), 0)</f>
        <v>0</v>
      </c>
      <c r="CL206" s="20"/>
      <c r="CM206" s="20">
        <f>IFERROR(ROUND(((INDEX('Stock List'!$M$11:$M$1010, MATCH(AT206, 'Stock List'!$K$11:$K$1010, 0))/INDEX('Stock List'!$L$11:$L$1010, MATCH(AT206, 'Stock List'!$K$11:$K$1010, 0)))*AS206), 2), 0)</f>
        <v>0</v>
      </c>
      <c r="CN206" s="20"/>
      <c r="CO206" s="20">
        <f>IFERROR(ROUND(((INDEX('Stock List'!$M$11:$M$1010, MATCH(AV206, 'Stock List'!$K$11:$K$1010, 0))/INDEX('Stock List'!$L$11:$L$1010, MATCH(AV206, 'Stock List'!$K$11:$K$1010, 0)))*AU206), 2), 0)</f>
        <v>0</v>
      </c>
      <c r="CP206" s="20"/>
      <c r="CQ206" s="20">
        <f>IFERROR(ROUND(((INDEX('Stock List'!$M$11:$M$1010, MATCH(AX206, 'Stock List'!$K$11:$K$1010, 0))/INDEX('Stock List'!$L$11:$L$1010, MATCH(AX206, 'Stock List'!$K$11:$K$1010, 0)))*AW206), 2), 0)</f>
        <v>0</v>
      </c>
      <c r="CR206" s="22"/>
      <c r="CT206" s="106" t="str">
        <f t="shared" si="196"/>
        <v/>
      </c>
      <c r="CU206" s="22" t="str">
        <f t="shared" si="197"/>
        <v/>
      </c>
      <c r="CX206" s="106" t="str">
        <f t="shared" si="198"/>
        <v/>
      </c>
      <c r="CY206" s="20" t="str">
        <f t="shared" si="199"/>
        <v/>
      </c>
      <c r="CZ206" s="22" t="str">
        <f t="shared" si="200"/>
        <v/>
      </c>
      <c r="DB206" s="76" t="str">
        <f>IF($H206="", "", COUNTIF($G$11:$G$1010, "&gt;"&amp;$G206)+1+COUNTIF($G$11:$G206, $G206)-1)</f>
        <v/>
      </c>
      <c r="DC206" s="76" t="str">
        <f>IF($H206="", "", COUNTIF($CZ$11:$CZ$1010, "&gt;"&amp;$CZ206)+1+COUNTIF($CZ$11:$CZ206, $CZ206)-1)</f>
        <v/>
      </c>
      <c r="DE206" s="147" t="str">
        <f t="shared" si="201"/>
        <v/>
      </c>
      <c r="DF206" s="148"/>
      <c r="DG206" s="19" t="str">
        <f t="shared" si="202"/>
        <v/>
      </c>
      <c r="DH206" s="153" t="str">
        <f t="shared" si="203"/>
        <v/>
      </c>
      <c r="DI206" s="19" t="str">
        <f t="shared" si="155"/>
        <v/>
      </c>
      <c r="DJ206" s="153" t="str">
        <f t="shared" si="156"/>
        <v/>
      </c>
      <c r="DK206" s="19" t="str">
        <f t="shared" si="157"/>
        <v/>
      </c>
      <c r="DL206" s="153" t="str">
        <f t="shared" si="158"/>
        <v/>
      </c>
      <c r="DM206" s="19" t="str">
        <f t="shared" si="159"/>
        <v/>
      </c>
      <c r="DN206" s="153" t="str">
        <f t="shared" si="160"/>
        <v/>
      </c>
      <c r="DO206" s="19" t="str">
        <f t="shared" si="161"/>
        <v/>
      </c>
      <c r="DP206" s="153" t="str">
        <f t="shared" si="162"/>
        <v/>
      </c>
      <c r="DQ206" s="19" t="str">
        <f t="shared" si="163"/>
        <v/>
      </c>
      <c r="DR206" s="153" t="str">
        <f t="shared" si="164"/>
        <v/>
      </c>
      <c r="DS206" s="19" t="str">
        <f t="shared" si="165"/>
        <v/>
      </c>
      <c r="DT206" s="153" t="str">
        <f t="shared" si="166"/>
        <v/>
      </c>
      <c r="DU206" s="19" t="str">
        <f t="shared" si="167"/>
        <v/>
      </c>
      <c r="DV206" s="153" t="str">
        <f t="shared" si="168"/>
        <v/>
      </c>
      <c r="DW206" s="19" t="str">
        <f t="shared" si="169"/>
        <v/>
      </c>
      <c r="DX206" s="153" t="str">
        <f t="shared" si="170"/>
        <v/>
      </c>
      <c r="DY206" s="19" t="str">
        <f t="shared" si="171"/>
        <v/>
      </c>
      <c r="DZ206" s="153" t="str">
        <f t="shared" si="172"/>
        <v/>
      </c>
      <c r="EA206" s="19" t="str">
        <f t="shared" si="173"/>
        <v/>
      </c>
      <c r="EB206" s="153" t="str">
        <f t="shared" si="174"/>
        <v/>
      </c>
      <c r="EC206" s="19" t="str">
        <f t="shared" si="175"/>
        <v/>
      </c>
      <c r="ED206" s="153" t="str">
        <f t="shared" si="176"/>
        <v/>
      </c>
      <c r="EE206" s="19" t="str">
        <f t="shared" si="177"/>
        <v/>
      </c>
      <c r="EF206" s="153" t="str">
        <f t="shared" si="178"/>
        <v/>
      </c>
      <c r="EG206" s="19" t="str">
        <f t="shared" si="179"/>
        <v/>
      </c>
      <c r="EH206" s="153" t="str">
        <f t="shared" si="180"/>
        <v/>
      </c>
      <c r="EI206" s="19" t="str">
        <f t="shared" si="181"/>
        <v/>
      </c>
      <c r="EJ206" s="153" t="str">
        <f t="shared" si="182"/>
        <v/>
      </c>
      <c r="EK206" s="19" t="str">
        <f t="shared" si="183"/>
        <v/>
      </c>
      <c r="EL206" s="153" t="str">
        <f t="shared" si="184"/>
        <v/>
      </c>
      <c r="EM206" s="19" t="str">
        <f t="shared" si="185"/>
        <v/>
      </c>
      <c r="EN206" s="153" t="str">
        <f t="shared" si="186"/>
        <v/>
      </c>
      <c r="EO206" s="19" t="str">
        <f t="shared" si="187"/>
        <v/>
      </c>
      <c r="EP206" s="153" t="str">
        <f t="shared" si="188"/>
        <v/>
      </c>
      <c r="EQ206" s="19" t="str">
        <f t="shared" si="189"/>
        <v/>
      </c>
      <c r="ER206" s="153" t="str">
        <f t="shared" si="190"/>
        <v/>
      </c>
      <c r="ES206" s="19" t="str">
        <f t="shared" si="191"/>
        <v/>
      </c>
      <c r="ET206" s="153" t="str">
        <f t="shared" si="192"/>
        <v/>
      </c>
    </row>
    <row r="207" spans="1:150" x14ac:dyDescent="0.25">
      <c r="A207" s="31"/>
      <c r="B207" s="91" t="str">
        <f t="shared" si="193"/>
        <v/>
      </c>
      <c r="C207" s="20" t="str">
        <f t="shared" si="153"/>
        <v/>
      </c>
      <c r="D207" s="97" t="str">
        <f t="shared" si="154"/>
        <v/>
      </c>
      <c r="E207" s="62" t="str">
        <f t="shared" si="194"/>
        <v/>
      </c>
      <c r="F207" s="31"/>
      <c r="G207" s="282"/>
      <c r="H207" s="283"/>
      <c r="I207" s="284"/>
      <c r="J207" s="285"/>
      <c r="K207" s="286"/>
      <c r="L207" s="287"/>
      <c r="M207" s="288"/>
      <c r="N207" s="287"/>
      <c r="O207" s="288"/>
      <c r="P207" s="287"/>
      <c r="Q207" s="288"/>
      <c r="R207" s="287"/>
      <c r="S207" s="288"/>
      <c r="T207" s="287"/>
      <c r="U207" s="288"/>
      <c r="V207" s="287"/>
      <c r="W207" s="288"/>
      <c r="X207" s="287"/>
      <c r="Y207" s="288"/>
      <c r="Z207" s="287"/>
      <c r="AA207" s="288"/>
      <c r="AB207" s="287"/>
      <c r="AC207" s="288"/>
      <c r="AD207" s="287"/>
      <c r="AE207" s="288"/>
      <c r="AF207" s="287"/>
      <c r="AG207" s="288"/>
      <c r="AH207" s="287"/>
      <c r="AI207" s="288"/>
      <c r="AJ207" s="287"/>
      <c r="AK207" s="288"/>
      <c r="AL207" s="287"/>
      <c r="AM207" s="288"/>
      <c r="AN207" s="287"/>
      <c r="AO207" s="288"/>
      <c r="AP207" s="287"/>
      <c r="AQ207" s="288"/>
      <c r="AR207" s="287"/>
      <c r="AS207" s="288"/>
      <c r="AT207" s="287"/>
      <c r="AU207" s="288"/>
      <c r="AV207" s="287"/>
      <c r="AW207" s="288"/>
      <c r="AX207" s="287"/>
      <c r="AY207" s="31"/>
      <c r="BA207" s="76" t="str">
        <f t="shared" si="195"/>
        <v/>
      </c>
      <c r="BC207" s="76" t="str">
        <f>IF('Stock List'!$K207="", "", 'Stock List'!$K207)</f>
        <v/>
      </c>
      <c r="BE207" s="106">
        <f>IFERROR(ROUND(((INDEX('Stock List'!$M$11:$M$1010, MATCH(L207, 'Stock List'!$K$11:$K$1010, 0))/INDEX('Stock List'!$L$11:$L$1010, MATCH(L207, 'Stock List'!$K$11:$K$1010, 0)))*K207), 2), 0)</f>
        <v>0</v>
      </c>
      <c r="BF207" s="20"/>
      <c r="BG207" s="20">
        <f>IFERROR(ROUND(((INDEX('Stock List'!$M$11:$M$1010, MATCH(N207, 'Stock List'!$K$11:$K$1010, 0))/INDEX('Stock List'!$L$11:$L$1010, MATCH(N207, 'Stock List'!$K$11:$K$1010, 0)))*M207), 2), 0)</f>
        <v>0</v>
      </c>
      <c r="BH207" s="20"/>
      <c r="BI207" s="20">
        <f>IFERROR(ROUND(((INDEX('Stock List'!$M$11:$M$1010, MATCH(P207, 'Stock List'!$K$11:$K$1010, 0))/INDEX('Stock List'!$L$11:$L$1010, MATCH(P207, 'Stock List'!$K$11:$K$1010, 0)))*O207), 2), 0)</f>
        <v>0</v>
      </c>
      <c r="BJ207" s="20"/>
      <c r="BK207" s="20">
        <f>IFERROR(ROUND(((INDEX('Stock List'!$M$11:$M$1010, MATCH(R207, 'Stock List'!$K$11:$K$1010, 0))/INDEX('Stock List'!$L$11:$L$1010, MATCH(R207, 'Stock List'!$K$11:$K$1010, 0)))*Q207), 2), 0)</f>
        <v>0</v>
      </c>
      <c r="BL207" s="20"/>
      <c r="BM207" s="20">
        <f>IFERROR(ROUND(((INDEX('Stock List'!$M$11:$M$1010, MATCH(T207, 'Stock List'!$K$11:$K$1010, 0))/INDEX('Stock List'!$L$11:$L$1010, MATCH(T207, 'Stock List'!$K$11:$K$1010, 0)))*S207), 2), 0)</f>
        <v>0</v>
      </c>
      <c r="BN207" s="20"/>
      <c r="BO207" s="20">
        <f>IFERROR(ROUND(((INDEX('Stock List'!$M$11:$M$1010, MATCH(V207, 'Stock List'!$K$11:$K$1010, 0))/INDEX('Stock List'!$L$11:$L$1010, MATCH(V207, 'Stock List'!$K$11:$K$1010, 0)))*U207), 2), 0)</f>
        <v>0</v>
      </c>
      <c r="BP207" s="20"/>
      <c r="BQ207" s="20">
        <f>IFERROR(ROUND(((INDEX('Stock List'!$M$11:$M$1010, MATCH(X207, 'Stock List'!$K$11:$K$1010, 0))/INDEX('Stock List'!$L$11:$L$1010, MATCH(X207, 'Stock List'!$K$11:$K$1010, 0)))*W207), 2), 0)</f>
        <v>0</v>
      </c>
      <c r="BR207" s="20"/>
      <c r="BS207" s="20">
        <f>IFERROR(ROUND(((INDEX('Stock List'!$M$11:$M$1010, MATCH(Z207, 'Stock List'!$K$11:$K$1010, 0))/INDEX('Stock List'!$L$11:$L$1010, MATCH(Z207, 'Stock List'!$K$11:$K$1010, 0)))*Y207), 2), 0)</f>
        <v>0</v>
      </c>
      <c r="BT207" s="20"/>
      <c r="BU207" s="20">
        <f>IFERROR(ROUND(((INDEX('Stock List'!$M$11:$M$1010, MATCH(AB207, 'Stock List'!$K$11:$K$1010, 0))/INDEX('Stock List'!$L$11:$L$1010, MATCH(AB207, 'Stock List'!$K$11:$K$1010, 0)))*AA207), 2), 0)</f>
        <v>0</v>
      </c>
      <c r="BV207" s="20"/>
      <c r="BW207" s="20">
        <f>IFERROR(ROUND(((INDEX('Stock List'!$M$11:$M$1010, MATCH(AD207, 'Stock List'!$K$11:$K$1010, 0))/INDEX('Stock List'!$L$11:$L$1010, MATCH(AD207, 'Stock List'!$K$11:$K$1010, 0)))*AC207), 2), 0)</f>
        <v>0</v>
      </c>
      <c r="BX207" s="20"/>
      <c r="BY207" s="20">
        <f>IFERROR(ROUND(((INDEX('Stock List'!$M$11:$M$1010, MATCH(AF207, 'Stock List'!$K$11:$K$1010, 0))/INDEX('Stock List'!$L$11:$L$1010, MATCH(AF207, 'Stock List'!$K$11:$K$1010, 0)))*AE207), 2), 0)</f>
        <v>0</v>
      </c>
      <c r="BZ207" s="20"/>
      <c r="CA207" s="20">
        <f>IFERROR(ROUND(((INDEX('Stock List'!$M$11:$M$1010, MATCH(AH207, 'Stock List'!$K$11:$K$1010, 0))/INDEX('Stock List'!$L$11:$L$1010, MATCH(AH207, 'Stock List'!$K$11:$K$1010, 0)))*AG207), 2), 0)</f>
        <v>0</v>
      </c>
      <c r="CB207" s="20"/>
      <c r="CC207" s="20">
        <f>IFERROR(ROUND(((INDEX('Stock List'!$M$11:$M$1010, MATCH(AJ207, 'Stock List'!$K$11:$K$1010, 0))/INDEX('Stock List'!$L$11:$L$1010, MATCH(AJ207, 'Stock List'!$K$11:$K$1010, 0)))*AI207), 2), 0)</f>
        <v>0</v>
      </c>
      <c r="CD207" s="20"/>
      <c r="CE207" s="20">
        <f>IFERROR(ROUND(((INDEX('Stock List'!$M$11:$M$1010, MATCH(AL207, 'Stock List'!$K$11:$K$1010, 0))/INDEX('Stock List'!$L$11:$L$1010, MATCH(AL207, 'Stock List'!$K$11:$K$1010, 0)))*AK207), 2), 0)</f>
        <v>0</v>
      </c>
      <c r="CF207" s="20"/>
      <c r="CG207" s="20">
        <f>IFERROR(ROUND(((INDEX('Stock List'!$M$11:$M$1010, MATCH(AN207, 'Stock List'!$K$11:$K$1010, 0))/INDEX('Stock List'!$L$11:$L$1010, MATCH(AN207, 'Stock List'!$K$11:$K$1010, 0)))*AM207), 2), 0)</f>
        <v>0</v>
      </c>
      <c r="CH207" s="20"/>
      <c r="CI207" s="20">
        <f>IFERROR(ROUND(((INDEX('Stock List'!$M$11:$M$1010, MATCH(AP207, 'Stock List'!$K$11:$K$1010, 0))/INDEX('Stock List'!$L$11:$L$1010, MATCH(AP207, 'Stock List'!$K$11:$K$1010, 0)))*AO207), 2), 0)</f>
        <v>0</v>
      </c>
      <c r="CJ207" s="20"/>
      <c r="CK207" s="20">
        <f>IFERROR(ROUND(((INDEX('Stock List'!$M$11:$M$1010, MATCH(AR207, 'Stock List'!$K$11:$K$1010, 0))/INDEX('Stock List'!$L$11:$L$1010, MATCH(AR207, 'Stock List'!$K$11:$K$1010, 0)))*AQ207), 2), 0)</f>
        <v>0</v>
      </c>
      <c r="CL207" s="20"/>
      <c r="CM207" s="20">
        <f>IFERROR(ROUND(((INDEX('Stock List'!$M$11:$M$1010, MATCH(AT207, 'Stock List'!$K$11:$K$1010, 0))/INDEX('Stock List'!$L$11:$L$1010, MATCH(AT207, 'Stock List'!$K$11:$K$1010, 0)))*AS207), 2), 0)</f>
        <v>0</v>
      </c>
      <c r="CN207" s="20"/>
      <c r="CO207" s="20">
        <f>IFERROR(ROUND(((INDEX('Stock List'!$M$11:$M$1010, MATCH(AV207, 'Stock List'!$K$11:$K$1010, 0))/INDEX('Stock List'!$L$11:$L$1010, MATCH(AV207, 'Stock List'!$K$11:$K$1010, 0)))*AU207), 2), 0)</f>
        <v>0</v>
      </c>
      <c r="CP207" s="20"/>
      <c r="CQ207" s="20">
        <f>IFERROR(ROUND(((INDEX('Stock List'!$M$11:$M$1010, MATCH(AX207, 'Stock List'!$K$11:$K$1010, 0))/INDEX('Stock List'!$L$11:$L$1010, MATCH(AX207, 'Stock List'!$K$11:$K$1010, 0)))*AW207), 2), 0)</f>
        <v>0</v>
      </c>
      <c r="CR207" s="22"/>
      <c r="CT207" s="106" t="str">
        <f t="shared" si="196"/>
        <v/>
      </c>
      <c r="CU207" s="22" t="str">
        <f t="shared" si="197"/>
        <v/>
      </c>
      <c r="CX207" s="106" t="str">
        <f t="shared" si="198"/>
        <v/>
      </c>
      <c r="CY207" s="20" t="str">
        <f t="shared" si="199"/>
        <v/>
      </c>
      <c r="CZ207" s="22" t="str">
        <f t="shared" si="200"/>
        <v/>
      </c>
      <c r="DB207" s="76" t="str">
        <f>IF($H207="", "", COUNTIF($G$11:$G$1010, "&gt;"&amp;$G207)+1+COUNTIF($G$11:$G207, $G207)-1)</f>
        <v/>
      </c>
      <c r="DC207" s="76" t="str">
        <f>IF($H207="", "", COUNTIF($CZ$11:$CZ$1010, "&gt;"&amp;$CZ207)+1+COUNTIF($CZ$11:$CZ207, $CZ207)-1)</f>
        <v/>
      </c>
      <c r="DE207" s="147" t="str">
        <f t="shared" si="201"/>
        <v/>
      </c>
      <c r="DF207" s="148"/>
      <c r="DG207" s="19" t="str">
        <f t="shared" si="202"/>
        <v/>
      </c>
      <c r="DH207" s="153" t="str">
        <f t="shared" si="203"/>
        <v/>
      </c>
      <c r="DI207" s="19" t="str">
        <f t="shared" si="155"/>
        <v/>
      </c>
      <c r="DJ207" s="153" t="str">
        <f t="shared" si="156"/>
        <v/>
      </c>
      <c r="DK207" s="19" t="str">
        <f t="shared" si="157"/>
        <v/>
      </c>
      <c r="DL207" s="153" t="str">
        <f t="shared" si="158"/>
        <v/>
      </c>
      <c r="DM207" s="19" t="str">
        <f t="shared" si="159"/>
        <v/>
      </c>
      <c r="DN207" s="153" t="str">
        <f t="shared" si="160"/>
        <v/>
      </c>
      <c r="DO207" s="19" t="str">
        <f t="shared" si="161"/>
        <v/>
      </c>
      <c r="DP207" s="153" t="str">
        <f t="shared" si="162"/>
        <v/>
      </c>
      <c r="DQ207" s="19" t="str">
        <f t="shared" si="163"/>
        <v/>
      </c>
      <c r="DR207" s="153" t="str">
        <f t="shared" si="164"/>
        <v/>
      </c>
      <c r="DS207" s="19" t="str">
        <f t="shared" si="165"/>
        <v/>
      </c>
      <c r="DT207" s="153" t="str">
        <f t="shared" si="166"/>
        <v/>
      </c>
      <c r="DU207" s="19" t="str">
        <f t="shared" si="167"/>
        <v/>
      </c>
      <c r="DV207" s="153" t="str">
        <f t="shared" si="168"/>
        <v/>
      </c>
      <c r="DW207" s="19" t="str">
        <f t="shared" si="169"/>
        <v/>
      </c>
      <c r="DX207" s="153" t="str">
        <f t="shared" si="170"/>
        <v/>
      </c>
      <c r="DY207" s="19" t="str">
        <f t="shared" si="171"/>
        <v/>
      </c>
      <c r="DZ207" s="153" t="str">
        <f t="shared" si="172"/>
        <v/>
      </c>
      <c r="EA207" s="19" t="str">
        <f t="shared" si="173"/>
        <v/>
      </c>
      <c r="EB207" s="153" t="str">
        <f t="shared" si="174"/>
        <v/>
      </c>
      <c r="EC207" s="19" t="str">
        <f t="shared" si="175"/>
        <v/>
      </c>
      <c r="ED207" s="153" t="str">
        <f t="shared" si="176"/>
        <v/>
      </c>
      <c r="EE207" s="19" t="str">
        <f t="shared" si="177"/>
        <v/>
      </c>
      <c r="EF207" s="153" t="str">
        <f t="shared" si="178"/>
        <v/>
      </c>
      <c r="EG207" s="19" t="str">
        <f t="shared" si="179"/>
        <v/>
      </c>
      <c r="EH207" s="153" t="str">
        <f t="shared" si="180"/>
        <v/>
      </c>
      <c r="EI207" s="19" t="str">
        <f t="shared" si="181"/>
        <v/>
      </c>
      <c r="EJ207" s="153" t="str">
        <f t="shared" si="182"/>
        <v/>
      </c>
      <c r="EK207" s="19" t="str">
        <f t="shared" si="183"/>
        <v/>
      </c>
      <c r="EL207" s="153" t="str">
        <f t="shared" si="184"/>
        <v/>
      </c>
      <c r="EM207" s="19" t="str">
        <f t="shared" si="185"/>
        <v/>
      </c>
      <c r="EN207" s="153" t="str">
        <f t="shared" si="186"/>
        <v/>
      </c>
      <c r="EO207" s="19" t="str">
        <f t="shared" si="187"/>
        <v/>
      </c>
      <c r="EP207" s="153" t="str">
        <f t="shared" si="188"/>
        <v/>
      </c>
      <c r="EQ207" s="19" t="str">
        <f t="shared" si="189"/>
        <v/>
      </c>
      <c r="ER207" s="153" t="str">
        <f t="shared" si="190"/>
        <v/>
      </c>
      <c r="ES207" s="19" t="str">
        <f t="shared" si="191"/>
        <v/>
      </c>
      <c r="ET207" s="153" t="str">
        <f t="shared" si="192"/>
        <v/>
      </c>
    </row>
    <row r="208" spans="1:150" x14ac:dyDescent="0.25">
      <c r="A208" s="31"/>
      <c r="B208" s="91" t="str">
        <f t="shared" si="193"/>
        <v/>
      </c>
      <c r="C208" s="20" t="str">
        <f t="shared" si="153"/>
        <v/>
      </c>
      <c r="D208" s="97" t="str">
        <f t="shared" si="154"/>
        <v/>
      </c>
      <c r="E208" s="62" t="str">
        <f t="shared" si="194"/>
        <v/>
      </c>
      <c r="F208" s="31"/>
      <c r="G208" s="282"/>
      <c r="H208" s="283"/>
      <c r="I208" s="284"/>
      <c r="J208" s="285"/>
      <c r="K208" s="286"/>
      <c r="L208" s="287"/>
      <c r="M208" s="288"/>
      <c r="N208" s="287"/>
      <c r="O208" s="288"/>
      <c r="P208" s="287"/>
      <c r="Q208" s="288"/>
      <c r="R208" s="287"/>
      <c r="S208" s="288"/>
      <c r="T208" s="287"/>
      <c r="U208" s="288"/>
      <c r="V208" s="287"/>
      <c r="W208" s="288"/>
      <c r="X208" s="287"/>
      <c r="Y208" s="288"/>
      <c r="Z208" s="287"/>
      <c r="AA208" s="288"/>
      <c r="AB208" s="287"/>
      <c r="AC208" s="288"/>
      <c r="AD208" s="287"/>
      <c r="AE208" s="288"/>
      <c r="AF208" s="287"/>
      <c r="AG208" s="288"/>
      <c r="AH208" s="287"/>
      <c r="AI208" s="288"/>
      <c r="AJ208" s="287"/>
      <c r="AK208" s="288"/>
      <c r="AL208" s="287"/>
      <c r="AM208" s="288"/>
      <c r="AN208" s="287"/>
      <c r="AO208" s="288"/>
      <c r="AP208" s="287"/>
      <c r="AQ208" s="288"/>
      <c r="AR208" s="287"/>
      <c r="AS208" s="288"/>
      <c r="AT208" s="287"/>
      <c r="AU208" s="288"/>
      <c r="AV208" s="287"/>
      <c r="AW208" s="288"/>
      <c r="AX208" s="287"/>
      <c r="AY208" s="31"/>
      <c r="BA208" s="76" t="str">
        <f t="shared" si="195"/>
        <v/>
      </c>
      <c r="BC208" s="76" t="str">
        <f>IF('Stock List'!$K208="", "", 'Stock List'!$K208)</f>
        <v/>
      </c>
      <c r="BE208" s="106">
        <f>IFERROR(ROUND(((INDEX('Stock List'!$M$11:$M$1010, MATCH(L208, 'Stock List'!$K$11:$K$1010, 0))/INDEX('Stock List'!$L$11:$L$1010, MATCH(L208, 'Stock List'!$K$11:$K$1010, 0)))*K208), 2), 0)</f>
        <v>0</v>
      </c>
      <c r="BF208" s="20"/>
      <c r="BG208" s="20">
        <f>IFERROR(ROUND(((INDEX('Stock List'!$M$11:$M$1010, MATCH(N208, 'Stock List'!$K$11:$K$1010, 0))/INDEX('Stock List'!$L$11:$L$1010, MATCH(N208, 'Stock List'!$K$11:$K$1010, 0)))*M208), 2), 0)</f>
        <v>0</v>
      </c>
      <c r="BH208" s="20"/>
      <c r="BI208" s="20">
        <f>IFERROR(ROUND(((INDEX('Stock List'!$M$11:$M$1010, MATCH(P208, 'Stock List'!$K$11:$K$1010, 0))/INDEX('Stock List'!$L$11:$L$1010, MATCH(P208, 'Stock List'!$K$11:$K$1010, 0)))*O208), 2), 0)</f>
        <v>0</v>
      </c>
      <c r="BJ208" s="20"/>
      <c r="BK208" s="20">
        <f>IFERROR(ROUND(((INDEX('Stock List'!$M$11:$M$1010, MATCH(R208, 'Stock List'!$K$11:$K$1010, 0))/INDEX('Stock List'!$L$11:$L$1010, MATCH(R208, 'Stock List'!$K$11:$K$1010, 0)))*Q208), 2), 0)</f>
        <v>0</v>
      </c>
      <c r="BL208" s="20"/>
      <c r="BM208" s="20">
        <f>IFERROR(ROUND(((INDEX('Stock List'!$M$11:$M$1010, MATCH(T208, 'Stock List'!$K$11:$K$1010, 0))/INDEX('Stock List'!$L$11:$L$1010, MATCH(T208, 'Stock List'!$K$11:$K$1010, 0)))*S208), 2), 0)</f>
        <v>0</v>
      </c>
      <c r="BN208" s="20"/>
      <c r="BO208" s="20">
        <f>IFERROR(ROUND(((INDEX('Stock List'!$M$11:$M$1010, MATCH(V208, 'Stock List'!$K$11:$K$1010, 0))/INDEX('Stock List'!$L$11:$L$1010, MATCH(V208, 'Stock List'!$K$11:$K$1010, 0)))*U208), 2), 0)</f>
        <v>0</v>
      </c>
      <c r="BP208" s="20"/>
      <c r="BQ208" s="20">
        <f>IFERROR(ROUND(((INDEX('Stock List'!$M$11:$M$1010, MATCH(X208, 'Stock List'!$K$11:$K$1010, 0))/INDEX('Stock List'!$L$11:$L$1010, MATCH(X208, 'Stock List'!$K$11:$K$1010, 0)))*W208), 2), 0)</f>
        <v>0</v>
      </c>
      <c r="BR208" s="20"/>
      <c r="BS208" s="20">
        <f>IFERROR(ROUND(((INDEX('Stock List'!$M$11:$M$1010, MATCH(Z208, 'Stock List'!$K$11:$K$1010, 0))/INDEX('Stock List'!$L$11:$L$1010, MATCH(Z208, 'Stock List'!$K$11:$K$1010, 0)))*Y208), 2), 0)</f>
        <v>0</v>
      </c>
      <c r="BT208" s="20"/>
      <c r="BU208" s="20">
        <f>IFERROR(ROUND(((INDEX('Stock List'!$M$11:$M$1010, MATCH(AB208, 'Stock List'!$K$11:$K$1010, 0))/INDEX('Stock List'!$L$11:$L$1010, MATCH(AB208, 'Stock List'!$K$11:$K$1010, 0)))*AA208), 2), 0)</f>
        <v>0</v>
      </c>
      <c r="BV208" s="20"/>
      <c r="BW208" s="20">
        <f>IFERROR(ROUND(((INDEX('Stock List'!$M$11:$M$1010, MATCH(AD208, 'Stock List'!$K$11:$K$1010, 0))/INDEX('Stock List'!$L$11:$L$1010, MATCH(AD208, 'Stock List'!$K$11:$K$1010, 0)))*AC208), 2), 0)</f>
        <v>0</v>
      </c>
      <c r="BX208" s="20"/>
      <c r="BY208" s="20">
        <f>IFERROR(ROUND(((INDEX('Stock List'!$M$11:$M$1010, MATCH(AF208, 'Stock List'!$K$11:$K$1010, 0))/INDEX('Stock List'!$L$11:$L$1010, MATCH(AF208, 'Stock List'!$K$11:$K$1010, 0)))*AE208), 2), 0)</f>
        <v>0</v>
      </c>
      <c r="BZ208" s="20"/>
      <c r="CA208" s="20">
        <f>IFERROR(ROUND(((INDEX('Stock List'!$M$11:$M$1010, MATCH(AH208, 'Stock List'!$K$11:$K$1010, 0))/INDEX('Stock List'!$L$11:$L$1010, MATCH(AH208, 'Stock List'!$K$11:$K$1010, 0)))*AG208), 2), 0)</f>
        <v>0</v>
      </c>
      <c r="CB208" s="20"/>
      <c r="CC208" s="20">
        <f>IFERROR(ROUND(((INDEX('Stock List'!$M$11:$M$1010, MATCH(AJ208, 'Stock List'!$K$11:$K$1010, 0))/INDEX('Stock List'!$L$11:$L$1010, MATCH(AJ208, 'Stock List'!$K$11:$K$1010, 0)))*AI208), 2), 0)</f>
        <v>0</v>
      </c>
      <c r="CD208" s="20"/>
      <c r="CE208" s="20">
        <f>IFERROR(ROUND(((INDEX('Stock List'!$M$11:$M$1010, MATCH(AL208, 'Stock List'!$K$11:$K$1010, 0))/INDEX('Stock List'!$L$11:$L$1010, MATCH(AL208, 'Stock List'!$K$11:$K$1010, 0)))*AK208), 2), 0)</f>
        <v>0</v>
      </c>
      <c r="CF208" s="20"/>
      <c r="CG208" s="20">
        <f>IFERROR(ROUND(((INDEX('Stock List'!$M$11:$M$1010, MATCH(AN208, 'Stock List'!$K$11:$K$1010, 0))/INDEX('Stock List'!$L$11:$L$1010, MATCH(AN208, 'Stock List'!$K$11:$K$1010, 0)))*AM208), 2), 0)</f>
        <v>0</v>
      </c>
      <c r="CH208" s="20"/>
      <c r="CI208" s="20">
        <f>IFERROR(ROUND(((INDEX('Stock List'!$M$11:$M$1010, MATCH(AP208, 'Stock List'!$K$11:$K$1010, 0))/INDEX('Stock List'!$L$11:$L$1010, MATCH(AP208, 'Stock List'!$K$11:$K$1010, 0)))*AO208), 2), 0)</f>
        <v>0</v>
      </c>
      <c r="CJ208" s="20"/>
      <c r="CK208" s="20">
        <f>IFERROR(ROUND(((INDEX('Stock List'!$M$11:$M$1010, MATCH(AR208, 'Stock List'!$K$11:$K$1010, 0))/INDEX('Stock List'!$L$11:$L$1010, MATCH(AR208, 'Stock List'!$K$11:$K$1010, 0)))*AQ208), 2), 0)</f>
        <v>0</v>
      </c>
      <c r="CL208" s="20"/>
      <c r="CM208" s="20">
        <f>IFERROR(ROUND(((INDEX('Stock List'!$M$11:$M$1010, MATCH(AT208, 'Stock List'!$K$11:$K$1010, 0))/INDEX('Stock List'!$L$11:$L$1010, MATCH(AT208, 'Stock List'!$K$11:$K$1010, 0)))*AS208), 2), 0)</f>
        <v>0</v>
      </c>
      <c r="CN208" s="20"/>
      <c r="CO208" s="20">
        <f>IFERROR(ROUND(((INDEX('Stock List'!$M$11:$M$1010, MATCH(AV208, 'Stock List'!$K$11:$K$1010, 0))/INDEX('Stock List'!$L$11:$L$1010, MATCH(AV208, 'Stock List'!$K$11:$K$1010, 0)))*AU208), 2), 0)</f>
        <v>0</v>
      </c>
      <c r="CP208" s="20"/>
      <c r="CQ208" s="20">
        <f>IFERROR(ROUND(((INDEX('Stock List'!$M$11:$M$1010, MATCH(AX208, 'Stock List'!$K$11:$K$1010, 0))/INDEX('Stock List'!$L$11:$L$1010, MATCH(AX208, 'Stock List'!$K$11:$K$1010, 0)))*AW208), 2), 0)</f>
        <v>0</v>
      </c>
      <c r="CR208" s="22"/>
      <c r="CT208" s="106" t="str">
        <f t="shared" si="196"/>
        <v/>
      </c>
      <c r="CU208" s="22" t="str">
        <f t="shared" si="197"/>
        <v/>
      </c>
      <c r="CX208" s="106" t="str">
        <f t="shared" si="198"/>
        <v/>
      </c>
      <c r="CY208" s="20" t="str">
        <f t="shared" si="199"/>
        <v/>
      </c>
      <c r="CZ208" s="22" t="str">
        <f t="shared" si="200"/>
        <v/>
      </c>
      <c r="DB208" s="76" t="str">
        <f>IF($H208="", "", COUNTIF($G$11:$G$1010, "&gt;"&amp;$G208)+1+COUNTIF($G$11:$G208, $G208)-1)</f>
        <v/>
      </c>
      <c r="DC208" s="76" t="str">
        <f>IF($H208="", "", COUNTIF($CZ$11:$CZ$1010, "&gt;"&amp;$CZ208)+1+COUNTIF($CZ$11:$CZ208, $CZ208)-1)</f>
        <v/>
      </c>
      <c r="DE208" s="147" t="str">
        <f t="shared" si="201"/>
        <v/>
      </c>
      <c r="DF208" s="148"/>
      <c r="DG208" s="19" t="str">
        <f t="shared" si="202"/>
        <v/>
      </c>
      <c r="DH208" s="153" t="str">
        <f t="shared" si="203"/>
        <v/>
      </c>
      <c r="DI208" s="19" t="str">
        <f t="shared" si="155"/>
        <v/>
      </c>
      <c r="DJ208" s="153" t="str">
        <f t="shared" si="156"/>
        <v/>
      </c>
      <c r="DK208" s="19" t="str">
        <f t="shared" si="157"/>
        <v/>
      </c>
      <c r="DL208" s="153" t="str">
        <f t="shared" si="158"/>
        <v/>
      </c>
      <c r="DM208" s="19" t="str">
        <f t="shared" si="159"/>
        <v/>
      </c>
      <c r="DN208" s="153" t="str">
        <f t="shared" si="160"/>
        <v/>
      </c>
      <c r="DO208" s="19" t="str">
        <f t="shared" si="161"/>
        <v/>
      </c>
      <c r="DP208" s="153" t="str">
        <f t="shared" si="162"/>
        <v/>
      </c>
      <c r="DQ208" s="19" t="str">
        <f t="shared" si="163"/>
        <v/>
      </c>
      <c r="DR208" s="153" t="str">
        <f t="shared" si="164"/>
        <v/>
      </c>
      <c r="DS208" s="19" t="str">
        <f t="shared" si="165"/>
        <v/>
      </c>
      <c r="DT208" s="153" t="str">
        <f t="shared" si="166"/>
        <v/>
      </c>
      <c r="DU208" s="19" t="str">
        <f t="shared" si="167"/>
        <v/>
      </c>
      <c r="DV208" s="153" t="str">
        <f t="shared" si="168"/>
        <v/>
      </c>
      <c r="DW208" s="19" t="str">
        <f t="shared" si="169"/>
        <v/>
      </c>
      <c r="DX208" s="153" t="str">
        <f t="shared" si="170"/>
        <v/>
      </c>
      <c r="DY208" s="19" t="str">
        <f t="shared" si="171"/>
        <v/>
      </c>
      <c r="DZ208" s="153" t="str">
        <f t="shared" si="172"/>
        <v/>
      </c>
      <c r="EA208" s="19" t="str">
        <f t="shared" si="173"/>
        <v/>
      </c>
      <c r="EB208" s="153" t="str">
        <f t="shared" si="174"/>
        <v/>
      </c>
      <c r="EC208" s="19" t="str">
        <f t="shared" si="175"/>
        <v/>
      </c>
      <c r="ED208" s="153" t="str">
        <f t="shared" si="176"/>
        <v/>
      </c>
      <c r="EE208" s="19" t="str">
        <f t="shared" si="177"/>
        <v/>
      </c>
      <c r="EF208" s="153" t="str">
        <f t="shared" si="178"/>
        <v/>
      </c>
      <c r="EG208" s="19" t="str">
        <f t="shared" si="179"/>
        <v/>
      </c>
      <c r="EH208" s="153" t="str">
        <f t="shared" si="180"/>
        <v/>
      </c>
      <c r="EI208" s="19" t="str">
        <f t="shared" si="181"/>
        <v/>
      </c>
      <c r="EJ208" s="153" t="str">
        <f t="shared" si="182"/>
        <v/>
      </c>
      <c r="EK208" s="19" t="str">
        <f t="shared" si="183"/>
        <v/>
      </c>
      <c r="EL208" s="153" t="str">
        <f t="shared" si="184"/>
        <v/>
      </c>
      <c r="EM208" s="19" t="str">
        <f t="shared" si="185"/>
        <v/>
      </c>
      <c r="EN208" s="153" t="str">
        <f t="shared" si="186"/>
        <v/>
      </c>
      <c r="EO208" s="19" t="str">
        <f t="shared" si="187"/>
        <v/>
      </c>
      <c r="EP208" s="153" t="str">
        <f t="shared" si="188"/>
        <v/>
      </c>
      <c r="EQ208" s="19" t="str">
        <f t="shared" si="189"/>
        <v/>
      </c>
      <c r="ER208" s="153" t="str">
        <f t="shared" si="190"/>
        <v/>
      </c>
      <c r="ES208" s="19" t="str">
        <f t="shared" si="191"/>
        <v/>
      </c>
      <c r="ET208" s="153" t="str">
        <f t="shared" si="192"/>
        <v/>
      </c>
    </row>
    <row r="209" spans="1:150" x14ac:dyDescent="0.25">
      <c r="A209" s="31"/>
      <c r="B209" s="91" t="str">
        <f t="shared" si="193"/>
        <v/>
      </c>
      <c r="C209" s="20" t="str">
        <f t="shared" si="153"/>
        <v/>
      </c>
      <c r="D209" s="97" t="str">
        <f t="shared" si="154"/>
        <v/>
      </c>
      <c r="E209" s="62" t="str">
        <f t="shared" si="194"/>
        <v/>
      </c>
      <c r="F209" s="31"/>
      <c r="G209" s="282"/>
      <c r="H209" s="283"/>
      <c r="I209" s="284"/>
      <c r="J209" s="285"/>
      <c r="K209" s="286"/>
      <c r="L209" s="287"/>
      <c r="M209" s="288"/>
      <c r="N209" s="287"/>
      <c r="O209" s="288"/>
      <c r="P209" s="287"/>
      <c r="Q209" s="288"/>
      <c r="R209" s="287"/>
      <c r="S209" s="288"/>
      <c r="T209" s="287"/>
      <c r="U209" s="288"/>
      <c r="V209" s="287"/>
      <c r="W209" s="288"/>
      <c r="X209" s="287"/>
      <c r="Y209" s="288"/>
      <c r="Z209" s="287"/>
      <c r="AA209" s="288"/>
      <c r="AB209" s="287"/>
      <c r="AC209" s="288"/>
      <c r="AD209" s="287"/>
      <c r="AE209" s="288"/>
      <c r="AF209" s="287"/>
      <c r="AG209" s="288"/>
      <c r="AH209" s="287"/>
      <c r="AI209" s="288"/>
      <c r="AJ209" s="287"/>
      <c r="AK209" s="288"/>
      <c r="AL209" s="287"/>
      <c r="AM209" s="288"/>
      <c r="AN209" s="287"/>
      <c r="AO209" s="288"/>
      <c r="AP209" s="287"/>
      <c r="AQ209" s="288"/>
      <c r="AR209" s="287"/>
      <c r="AS209" s="288"/>
      <c r="AT209" s="287"/>
      <c r="AU209" s="288"/>
      <c r="AV209" s="287"/>
      <c r="AW209" s="288"/>
      <c r="AX209" s="287"/>
      <c r="AY209" s="31"/>
      <c r="BA209" s="76" t="str">
        <f t="shared" si="195"/>
        <v/>
      </c>
      <c r="BC209" s="76" t="str">
        <f>IF('Stock List'!$K209="", "", 'Stock List'!$K209)</f>
        <v/>
      </c>
      <c r="BE209" s="106">
        <f>IFERROR(ROUND(((INDEX('Stock List'!$M$11:$M$1010, MATCH(L209, 'Stock List'!$K$11:$K$1010, 0))/INDEX('Stock List'!$L$11:$L$1010, MATCH(L209, 'Stock List'!$K$11:$K$1010, 0)))*K209), 2), 0)</f>
        <v>0</v>
      </c>
      <c r="BF209" s="20"/>
      <c r="BG209" s="20">
        <f>IFERROR(ROUND(((INDEX('Stock List'!$M$11:$M$1010, MATCH(N209, 'Stock List'!$K$11:$K$1010, 0))/INDEX('Stock List'!$L$11:$L$1010, MATCH(N209, 'Stock List'!$K$11:$K$1010, 0)))*M209), 2), 0)</f>
        <v>0</v>
      </c>
      <c r="BH209" s="20"/>
      <c r="BI209" s="20">
        <f>IFERROR(ROUND(((INDEX('Stock List'!$M$11:$M$1010, MATCH(P209, 'Stock List'!$K$11:$K$1010, 0))/INDEX('Stock List'!$L$11:$L$1010, MATCH(P209, 'Stock List'!$K$11:$K$1010, 0)))*O209), 2), 0)</f>
        <v>0</v>
      </c>
      <c r="BJ209" s="20"/>
      <c r="BK209" s="20">
        <f>IFERROR(ROUND(((INDEX('Stock List'!$M$11:$M$1010, MATCH(R209, 'Stock List'!$K$11:$K$1010, 0))/INDEX('Stock List'!$L$11:$L$1010, MATCH(R209, 'Stock List'!$K$11:$K$1010, 0)))*Q209), 2), 0)</f>
        <v>0</v>
      </c>
      <c r="BL209" s="20"/>
      <c r="BM209" s="20">
        <f>IFERROR(ROUND(((INDEX('Stock List'!$M$11:$M$1010, MATCH(T209, 'Stock List'!$K$11:$K$1010, 0))/INDEX('Stock List'!$L$11:$L$1010, MATCH(T209, 'Stock List'!$K$11:$K$1010, 0)))*S209), 2), 0)</f>
        <v>0</v>
      </c>
      <c r="BN209" s="20"/>
      <c r="BO209" s="20">
        <f>IFERROR(ROUND(((INDEX('Stock List'!$M$11:$M$1010, MATCH(V209, 'Stock List'!$K$11:$K$1010, 0))/INDEX('Stock List'!$L$11:$L$1010, MATCH(V209, 'Stock List'!$K$11:$K$1010, 0)))*U209), 2), 0)</f>
        <v>0</v>
      </c>
      <c r="BP209" s="20"/>
      <c r="BQ209" s="20">
        <f>IFERROR(ROUND(((INDEX('Stock List'!$M$11:$M$1010, MATCH(X209, 'Stock List'!$K$11:$K$1010, 0))/INDEX('Stock List'!$L$11:$L$1010, MATCH(X209, 'Stock List'!$K$11:$K$1010, 0)))*W209), 2), 0)</f>
        <v>0</v>
      </c>
      <c r="BR209" s="20"/>
      <c r="BS209" s="20">
        <f>IFERROR(ROUND(((INDEX('Stock List'!$M$11:$M$1010, MATCH(Z209, 'Stock List'!$K$11:$K$1010, 0))/INDEX('Stock List'!$L$11:$L$1010, MATCH(Z209, 'Stock List'!$K$11:$K$1010, 0)))*Y209), 2), 0)</f>
        <v>0</v>
      </c>
      <c r="BT209" s="20"/>
      <c r="BU209" s="20">
        <f>IFERROR(ROUND(((INDEX('Stock List'!$M$11:$M$1010, MATCH(AB209, 'Stock List'!$K$11:$K$1010, 0))/INDEX('Stock List'!$L$11:$L$1010, MATCH(AB209, 'Stock List'!$K$11:$K$1010, 0)))*AA209), 2), 0)</f>
        <v>0</v>
      </c>
      <c r="BV209" s="20"/>
      <c r="BW209" s="20">
        <f>IFERROR(ROUND(((INDEX('Stock List'!$M$11:$M$1010, MATCH(AD209, 'Stock List'!$K$11:$K$1010, 0))/INDEX('Stock List'!$L$11:$L$1010, MATCH(AD209, 'Stock List'!$K$11:$K$1010, 0)))*AC209), 2), 0)</f>
        <v>0</v>
      </c>
      <c r="BX209" s="20"/>
      <c r="BY209" s="20">
        <f>IFERROR(ROUND(((INDEX('Stock List'!$M$11:$M$1010, MATCH(AF209, 'Stock List'!$K$11:$K$1010, 0))/INDEX('Stock List'!$L$11:$L$1010, MATCH(AF209, 'Stock List'!$K$11:$K$1010, 0)))*AE209), 2), 0)</f>
        <v>0</v>
      </c>
      <c r="BZ209" s="20"/>
      <c r="CA209" s="20">
        <f>IFERROR(ROUND(((INDEX('Stock List'!$M$11:$M$1010, MATCH(AH209, 'Stock List'!$K$11:$K$1010, 0))/INDEX('Stock List'!$L$11:$L$1010, MATCH(AH209, 'Stock List'!$K$11:$K$1010, 0)))*AG209), 2), 0)</f>
        <v>0</v>
      </c>
      <c r="CB209" s="20"/>
      <c r="CC209" s="20">
        <f>IFERROR(ROUND(((INDEX('Stock List'!$M$11:$M$1010, MATCH(AJ209, 'Stock List'!$K$11:$K$1010, 0))/INDEX('Stock List'!$L$11:$L$1010, MATCH(AJ209, 'Stock List'!$K$11:$K$1010, 0)))*AI209), 2), 0)</f>
        <v>0</v>
      </c>
      <c r="CD209" s="20"/>
      <c r="CE209" s="20">
        <f>IFERROR(ROUND(((INDEX('Stock List'!$M$11:$M$1010, MATCH(AL209, 'Stock List'!$K$11:$K$1010, 0))/INDEX('Stock List'!$L$11:$L$1010, MATCH(AL209, 'Stock List'!$K$11:$K$1010, 0)))*AK209), 2), 0)</f>
        <v>0</v>
      </c>
      <c r="CF209" s="20"/>
      <c r="CG209" s="20">
        <f>IFERROR(ROUND(((INDEX('Stock List'!$M$11:$M$1010, MATCH(AN209, 'Stock List'!$K$11:$K$1010, 0))/INDEX('Stock List'!$L$11:$L$1010, MATCH(AN209, 'Stock List'!$K$11:$K$1010, 0)))*AM209), 2), 0)</f>
        <v>0</v>
      </c>
      <c r="CH209" s="20"/>
      <c r="CI209" s="20">
        <f>IFERROR(ROUND(((INDEX('Stock List'!$M$11:$M$1010, MATCH(AP209, 'Stock List'!$K$11:$K$1010, 0))/INDEX('Stock List'!$L$11:$L$1010, MATCH(AP209, 'Stock List'!$K$11:$K$1010, 0)))*AO209), 2), 0)</f>
        <v>0</v>
      </c>
      <c r="CJ209" s="20"/>
      <c r="CK209" s="20">
        <f>IFERROR(ROUND(((INDEX('Stock List'!$M$11:$M$1010, MATCH(AR209, 'Stock List'!$K$11:$K$1010, 0))/INDEX('Stock List'!$L$11:$L$1010, MATCH(AR209, 'Stock List'!$K$11:$K$1010, 0)))*AQ209), 2), 0)</f>
        <v>0</v>
      </c>
      <c r="CL209" s="20"/>
      <c r="CM209" s="20">
        <f>IFERROR(ROUND(((INDEX('Stock List'!$M$11:$M$1010, MATCH(AT209, 'Stock List'!$K$11:$K$1010, 0))/INDEX('Stock List'!$L$11:$L$1010, MATCH(AT209, 'Stock List'!$K$11:$K$1010, 0)))*AS209), 2), 0)</f>
        <v>0</v>
      </c>
      <c r="CN209" s="20"/>
      <c r="CO209" s="20">
        <f>IFERROR(ROUND(((INDEX('Stock List'!$M$11:$M$1010, MATCH(AV209, 'Stock List'!$K$11:$K$1010, 0))/INDEX('Stock List'!$L$11:$L$1010, MATCH(AV209, 'Stock List'!$K$11:$K$1010, 0)))*AU209), 2), 0)</f>
        <v>0</v>
      </c>
      <c r="CP209" s="20"/>
      <c r="CQ209" s="20">
        <f>IFERROR(ROUND(((INDEX('Stock List'!$M$11:$M$1010, MATCH(AX209, 'Stock List'!$K$11:$K$1010, 0))/INDEX('Stock List'!$L$11:$L$1010, MATCH(AX209, 'Stock List'!$K$11:$K$1010, 0)))*AW209), 2), 0)</f>
        <v>0</v>
      </c>
      <c r="CR209" s="22"/>
      <c r="CT209" s="106" t="str">
        <f t="shared" si="196"/>
        <v/>
      </c>
      <c r="CU209" s="22" t="str">
        <f t="shared" si="197"/>
        <v/>
      </c>
      <c r="CX209" s="106" t="str">
        <f t="shared" si="198"/>
        <v/>
      </c>
      <c r="CY209" s="20" t="str">
        <f t="shared" si="199"/>
        <v/>
      </c>
      <c r="CZ209" s="22" t="str">
        <f t="shared" si="200"/>
        <v/>
      </c>
      <c r="DB209" s="76" t="str">
        <f>IF($H209="", "", COUNTIF($G$11:$G$1010, "&gt;"&amp;$G209)+1+COUNTIF($G$11:$G209, $G209)-1)</f>
        <v/>
      </c>
      <c r="DC209" s="76" t="str">
        <f>IF($H209="", "", COUNTIF($CZ$11:$CZ$1010, "&gt;"&amp;$CZ209)+1+COUNTIF($CZ$11:$CZ209, $CZ209)-1)</f>
        <v/>
      </c>
      <c r="DE209" s="147" t="str">
        <f t="shared" si="201"/>
        <v/>
      </c>
      <c r="DF209" s="148"/>
      <c r="DG209" s="19" t="str">
        <f t="shared" si="202"/>
        <v/>
      </c>
      <c r="DH209" s="153" t="str">
        <f t="shared" si="203"/>
        <v/>
      </c>
      <c r="DI209" s="19" t="str">
        <f t="shared" si="155"/>
        <v/>
      </c>
      <c r="DJ209" s="153" t="str">
        <f t="shared" si="156"/>
        <v/>
      </c>
      <c r="DK209" s="19" t="str">
        <f t="shared" si="157"/>
        <v/>
      </c>
      <c r="DL209" s="153" t="str">
        <f t="shared" si="158"/>
        <v/>
      </c>
      <c r="DM209" s="19" t="str">
        <f t="shared" si="159"/>
        <v/>
      </c>
      <c r="DN209" s="153" t="str">
        <f t="shared" si="160"/>
        <v/>
      </c>
      <c r="DO209" s="19" t="str">
        <f t="shared" si="161"/>
        <v/>
      </c>
      <c r="DP209" s="153" t="str">
        <f t="shared" si="162"/>
        <v/>
      </c>
      <c r="DQ209" s="19" t="str">
        <f t="shared" si="163"/>
        <v/>
      </c>
      <c r="DR209" s="153" t="str">
        <f t="shared" si="164"/>
        <v/>
      </c>
      <c r="DS209" s="19" t="str">
        <f t="shared" si="165"/>
        <v/>
      </c>
      <c r="DT209" s="153" t="str">
        <f t="shared" si="166"/>
        <v/>
      </c>
      <c r="DU209" s="19" t="str">
        <f t="shared" si="167"/>
        <v/>
      </c>
      <c r="DV209" s="153" t="str">
        <f t="shared" si="168"/>
        <v/>
      </c>
      <c r="DW209" s="19" t="str">
        <f t="shared" si="169"/>
        <v/>
      </c>
      <c r="DX209" s="153" t="str">
        <f t="shared" si="170"/>
        <v/>
      </c>
      <c r="DY209" s="19" t="str">
        <f t="shared" si="171"/>
        <v/>
      </c>
      <c r="DZ209" s="153" t="str">
        <f t="shared" si="172"/>
        <v/>
      </c>
      <c r="EA209" s="19" t="str">
        <f t="shared" si="173"/>
        <v/>
      </c>
      <c r="EB209" s="153" t="str">
        <f t="shared" si="174"/>
        <v/>
      </c>
      <c r="EC209" s="19" t="str">
        <f t="shared" si="175"/>
        <v/>
      </c>
      <c r="ED209" s="153" t="str">
        <f t="shared" si="176"/>
        <v/>
      </c>
      <c r="EE209" s="19" t="str">
        <f t="shared" si="177"/>
        <v/>
      </c>
      <c r="EF209" s="153" t="str">
        <f t="shared" si="178"/>
        <v/>
      </c>
      <c r="EG209" s="19" t="str">
        <f t="shared" si="179"/>
        <v/>
      </c>
      <c r="EH209" s="153" t="str">
        <f t="shared" si="180"/>
        <v/>
      </c>
      <c r="EI209" s="19" t="str">
        <f t="shared" si="181"/>
        <v/>
      </c>
      <c r="EJ209" s="153" t="str">
        <f t="shared" si="182"/>
        <v/>
      </c>
      <c r="EK209" s="19" t="str">
        <f t="shared" si="183"/>
        <v/>
      </c>
      <c r="EL209" s="153" t="str">
        <f t="shared" si="184"/>
        <v/>
      </c>
      <c r="EM209" s="19" t="str">
        <f t="shared" si="185"/>
        <v/>
      </c>
      <c r="EN209" s="153" t="str">
        <f t="shared" si="186"/>
        <v/>
      </c>
      <c r="EO209" s="19" t="str">
        <f t="shared" si="187"/>
        <v/>
      </c>
      <c r="EP209" s="153" t="str">
        <f t="shared" si="188"/>
        <v/>
      </c>
      <c r="EQ209" s="19" t="str">
        <f t="shared" si="189"/>
        <v/>
      </c>
      <c r="ER209" s="153" t="str">
        <f t="shared" si="190"/>
        <v/>
      </c>
      <c r="ES209" s="19" t="str">
        <f t="shared" si="191"/>
        <v/>
      </c>
      <c r="ET209" s="153" t="str">
        <f t="shared" si="192"/>
        <v/>
      </c>
    </row>
    <row r="210" spans="1:150" x14ac:dyDescent="0.25">
      <c r="A210" s="31"/>
      <c r="B210" s="91" t="str">
        <f t="shared" si="193"/>
        <v/>
      </c>
      <c r="C210" s="20" t="str">
        <f t="shared" si="153"/>
        <v/>
      </c>
      <c r="D210" s="97" t="str">
        <f t="shared" si="154"/>
        <v/>
      </c>
      <c r="E210" s="62" t="str">
        <f t="shared" si="194"/>
        <v/>
      </c>
      <c r="F210" s="31"/>
      <c r="G210" s="282"/>
      <c r="H210" s="283"/>
      <c r="I210" s="284"/>
      <c r="J210" s="285"/>
      <c r="K210" s="286"/>
      <c r="L210" s="287"/>
      <c r="M210" s="288"/>
      <c r="N210" s="287"/>
      <c r="O210" s="288"/>
      <c r="P210" s="287"/>
      <c r="Q210" s="288"/>
      <c r="R210" s="287"/>
      <c r="S210" s="288"/>
      <c r="T210" s="287"/>
      <c r="U210" s="288"/>
      <c r="V210" s="287"/>
      <c r="W210" s="288"/>
      <c r="X210" s="287"/>
      <c r="Y210" s="288"/>
      <c r="Z210" s="287"/>
      <c r="AA210" s="288"/>
      <c r="AB210" s="287"/>
      <c r="AC210" s="288"/>
      <c r="AD210" s="287"/>
      <c r="AE210" s="288"/>
      <c r="AF210" s="287"/>
      <c r="AG210" s="288"/>
      <c r="AH210" s="287"/>
      <c r="AI210" s="288"/>
      <c r="AJ210" s="287"/>
      <c r="AK210" s="288"/>
      <c r="AL210" s="287"/>
      <c r="AM210" s="288"/>
      <c r="AN210" s="287"/>
      <c r="AO210" s="288"/>
      <c r="AP210" s="287"/>
      <c r="AQ210" s="288"/>
      <c r="AR210" s="287"/>
      <c r="AS210" s="288"/>
      <c r="AT210" s="287"/>
      <c r="AU210" s="288"/>
      <c r="AV210" s="287"/>
      <c r="AW210" s="288"/>
      <c r="AX210" s="287"/>
      <c r="AY210" s="31"/>
      <c r="BA210" s="76" t="str">
        <f t="shared" si="195"/>
        <v/>
      </c>
      <c r="BC210" s="76" t="str">
        <f>IF('Stock List'!$K210="", "", 'Stock List'!$K210)</f>
        <v/>
      </c>
      <c r="BE210" s="106">
        <f>IFERROR(ROUND(((INDEX('Stock List'!$M$11:$M$1010, MATCH(L210, 'Stock List'!$K$11:$K$1010, 0))/INDEX('Stock List'!$L$11:$L$1010, MATCH(L210, 'Stock List'!$K$11:$K$1010, 0)))*K210), 2), 0)</f>
        <v>0</v>
      </c>
      <c r="BF210" s="20"/>
      <c r="BG210" s="20">
        <f>IFERROR(ROUND(((INDEX('Stock List'!$M$11:$M$1010, MATCH(N210, 'Stock List'!$K$11:$K$1010, 0))/INDEX('Stock List'!$L$11:$L$1010, MATCH(N210, 'Stock List'!$K$11:$K$1010, 0)))*M210), 2), 0)</f>
        <v>0</v>
      </c>
      <c r="BH210" s="20"/>
      <c r="BI210" s="20">
        <f>IFERROR(ROUND(((INDEX('Stock List'!$M$11:$M$1010, MATCH(P210, 'Stock List'!$K$11:$K$1010, 0))/INDEX('Stock List'!$L$11:$L$1010, MATCH(P210, 'Stock List'!$K$11:$K$1010, 0)))*O210), 2), 0)</f>
        <v>0</v>
      </c>
      <c r="BJ210" s="20"/>
      <c r="BK210" s="20">
        <f>IFERROR(ROUND(((INDEX('Stock List'!$M$11:$M$1010, MATCH(R210, 'Stock List'!$K$11:$K$1010, 0))/INDEX('Stock List'!$L$11:$L$1010, MATCH(R210, 'Stock List'!$K$11:$K$1010, 0)))*Q210), 2), 0)</f>
        <v>0</v>
      </c>
      <c r="BL210" s="20"/>
      <c r="BM210" s="20">
        <f>IFERROR(ROUND(((INDEX('Stock List'!$M$11:$M$1010, MATCH(T210, 'Stock List'!$K$11:$K$1010, 0))/INDEX('Stock List'!$L$11:$L$1010, MATCH(T210, 'Stock List'!$K$11:$K$1010, 0)))*S210), 2), 0)</f>
        <v>0</v>
      </c>
      <c r="BN210" s="20"/>
      <c r="BO210" s="20">
        <f>IFERROR(ROUND(((INDEX('Stock List'!$M$11:$M$1010, MATCH(V210, 'Stock List'!$K$11:$K$1010, 0))/INDEX('Stock List'!$L$11:$L$1010, MATCH(V210, 'Stock List'!$K$11:$K$1010, 0)))*U210), 2), 0)</f>
        <v>0</v>
      </c>
      <c r="BP210" s="20"/>
      <c r="BQ210" s="20">
        <f>IFERROR(ROUND(((INDEX('Stock List'!$M$11:$M$1010, MATCH(X210, 'Stock List'!$K$11:$K$1010, 0))/INDEX('Stock List'!$L$11:$L$1010, MATCH(X210, 'Stock List'!$K$11:$K$1010, 0)))*W210), 2), 0)</f>
        <v>0</v>
      </c>
      <c r="BR210" s="20"/>
      <c r="BS210" s="20">
        <f>IFERROR(ROUND(((INDEX('Stock List'!$M$11:$M$1010, MATCH(Z210, 'Stock List'!$K$11:$K$1010, 0))/INDEX('Stock List'!$L$11:$L$1010, MATCH(Z210, 'Stock List'!$K$11:$K$1010, 0)))*Y210), 2), 0)</f>
        <v>0</v>
      </c>
      <c r="BT210" s="20"/>
      <c r="BU210" s="20">
        <f>IFERROR(ROUND(((INDEX('Stock List'!$M$11:$M$1010, MATCH(AB210, 'Stock List'!$K$11:$K$1010, 0))/INDEX('Stock List'!$L$11:$L$1010, MATCH(AB210, 'Stock List'!$K$11:$K$1010, 0)))*AA210), 2), 0)</f>
        <v>0</v>
      </c>
      <c r="BV210" s="20"/>
      <c r="BW210" s="20">
        <f>IFERROR(ROUND(((INDEX('Stock List'!$M$11:$M$1010, MATCH(AD210, 'Stock List'!$K$11:$K$1010, 0))/INDEX('Stock List'!$L$11:$L$1010, MATCH(AD210, 'Stock List'!$K$11:$K$1010, 0)))*AC210), 2), 0)</f>
        <v>0</v>
      </c>
      <c r="BX210" s="20"/>
      <c r="BY210" s="20">
        <f>IFERROR(ROUND(((INDEX('Stock List'!$M$11:$M$1010, MATCH(AF210, 'Stock List'!$K$11:$K$1010, 0))/INDEX('Stock List'!$L$11:$L$1010, MATCH(AF210, 'Stock List'!$K$11:$K$1010, 0)))*AE210), 2), 0)</f>
        <v>0</v>
      </c>
      <c r="BZ210" s="20"/>
      <c r="CA210" s="20">
        <f>IFERROR(ROUND(((INDEX('Stock List'!$M$11:$M$1010, MATCH(AH210, 'Stock List'!$K$11:$K$1010, 0))/INDEX('Stock List'!$L$11:$L$1010, MATCH(AH210, 'Stock List'!$K$11:$K$1010, 0)))*AG210), 2), 0)</f>
        <v>0</v>
      </c>
      <c r="CB210" s="20"/>
      <c r="CC210" s="20">
        <f>IFERROR(ROUND(((INDEX('Stock List'!$M$11:$M$1010, MATCH(AJ210, 'Stock List'!$K$11:$K$1010, 0))/INDEX('Stock List'!$L$11:$L$1010, MATCH(AJ210, 'Stock List'!$K$11:$K$1010, 0)))*AI210), 2), 0)</f>
        <v>0</v>
      </c>
      <c r="CD210" s="20"/>
      <c r="CE210" s="20">
        <f>IFERROR(ROUND(((INDEX('Stock List'!$M$11:$M$1010, MATCH(AL210, 'Stock List'!$K$11:$K$1010, 0))/INDEX('Stock List'!$L$11:$L$1010, MATCH(AL210, 'Stock List'!$K$11:$K$1010, 0)))*AK210), 2), 0)</f>
        <v>0</v>
      </c>
      <c r="CF210" s="20"/>
      <c r="CG210" s="20">
        <f>IFERROR(ROUND(((INDEX('Stock List'!$M$11:$M$1010, MATCH(AN210, 'Stock List'!$K$11:$K$1010, 0))/INDEX('Stock List'!$L$11:$L$1010, MATCH(AN210, 'Stock List'!$K$11:$K$1010, 0)))*AM210), 2), 0)</f>
        <v>0</v>
      </c>
      <c r="CH210" s="20"/>
      <c r="CI210" s="20">
        <f>IFERROR(ROUND(((INDEX('Stock List'!$M$11:$M$1010, MATCH(AP210, 'Stock List'!$K$11:$K$1010, 0))/INDEX('Stock List'!$L$11:$L$1010, MATCH(AP210, 'Stock List'!$K$11:$K$1010, 0)))*AO210), 2), 0)</f>
        <v>0</v>
      </c>
      <c r="CJ210" s="20"/>
      <c r="CK210" s="20">
        <f>IFERROR(ROUND(((INDEX('Stock List'!$M$11:$M$1010, MATCH(AR210, 'Stock List'!$K$11:$K$1010, 0))/INDEX('Stock List'!$L$11:$L$1010, MATCH(AR210, 'Stock List'!$K$11:$K$1010, 0)))*AQ210), 2), 0)</f>
        <v>0</v>
      </c>
      <c r="CL210" s="20"/>
      <c r="CM210" s="20">
        <f>IFERROR(ROUND(((INDEX('Stock List'!$M$11:$M$1010, MATCH(AT210, 'Stock List'!$K$11:$K$1010, 0))/INDEX('Stock List'!$L$11:$L$1010, MATCH(AT210, 'Stock List'!$K$11:$K$1010, 0)))*AS210), 2), 0)</f>
        <v>0</v>
      </c>
      <c r="CN210" s="20"/>
      <c r="CO210" s="20">
        <f>IFERROR(ROUND(((INDEX('Stock List'!$M$11:$M$1010, MATCH(AV210, 'Stock List'!$K$11:$K$1010, 0))/INDEX('Stock List'!$L$11:$L$1010, MATCH(AV210, 'Stock List'!$K$11:$K$1010, 0)))*AU210), 2), 0)</f>
        <v>0</v>
      </c>
      <c r="CP210" s="20"/>
      <c r="CQ210" s="20">
        <f>IFERROR(ROUND(((INDEX('Stock List'!$M$11:$M$1010, MATCH(AX210, 'Stock List'!$K$11:$K$1010, 0))/INDEX('Stock List'!$L$11:$L$1010, MATCH(AX210, 'Stock List'!$K$11:$K$1010, 0)))*AW210), 2), 0)</f>
        <v>0</v>
      </c>
      <c r="CR210" s="22"/>
      <c r="CT210" s="106" t="str">
        <f t="shared" si="196"/>
        <v/>
      </c>
      <c r="CU210" s="22" t="str">
        <f t="shared" si="197"/>
        <v/>
      </c>
      <c r="CX210" s="106" t="str">
        <f t="shared" si="198"/>
        <v/>
      </c>
      <c r="CY210" s="20" t="str">
        <f t="shared" si="199"/>
        <v/>
      </c>
      <c r="CZ210" s="22" t="str">
        <f t="shared" si="200"/>
        <v/>
      </c>
      <c r="DB210" s="76" t="str">
        <f>IF($H210="", "", COUNTIF($G$11:$G$1010, "&gt;"&amp;$G210)+1+COUNTIF($G$11:$G210, $G210)-1)</f>
        <v/>
      </c>
      <c r="DC210" s="76" t="str">
        <f>IF($H210="", "", COUNTIF($CZ$11:$CZ$1010, "&gt;"&amp;$CZ210)+1+COUNTIF($CZ$11:$CZ210, $CZ210)-1)</f>
        <v/>
      </c>
      <c r="DE210" s="147" t="str">
        <f t="shared" si="201"/>
        <v/>
      </c>
      <c r="DF210" s="148"/>
      <c r="DG210" s="19" t="str">
        <f t="shared" si="202"/>
        <v/>
      </c>
      <c r="DH210" s="153" t="str">
        <f t="shared" si="203"/>
        <v/>
      </c>
      <c r="DI210" s="19" t="str">
        <f t="shared" si="155"/>
        <v/>
      </c>
      <c r="DJ210" s="153" t="str">
        <f t="shared" si="156"/>
        <v/>
      </c>
      <c r="DK210" s="19" t="str">
        <f t="shared" si="157"/>
        <v/>
      </c>
      <c r="DL210" s="153" t="str">
        <f t="shared" si="158"/>
        <v/>
      </c>
      <c r="DM210" s="19" t="str">
        <f t="shared" si="159"/>
        <v/>
      </c>
      <c r="DN210" s="153" t="str">
        <f t="shared" si="160"/>
        <v/>
      </c>
      <c r="DO210" s="19" t="str">
        <f t="shared" si="161"/>
        <v/>
      </c>
      <c r="DP210" s="153" t="str">
        <f t="shared" si="162"/>
        <v/>
      </c>
      <c r="DQ210" s="19" t="str">
        <f t="shared" si="163"/>
        <v/>
      </c>
      <c r="DR210" s="153" t="str">
        <f t="shared" si="164"/>
        <v/>
      </c>
      <c r="DS210" s="19" t="str">
        <f t="shared" si="165"/>
        <v/>
      </c>
      <c r="DT210" s="153" t="str">
        <f t="shared" si="166"/>
        <v/>
      </c>
      <c r="DU210" s="19" t="str">
        <f t="shared" si="167"/>
        <v/>
      </c>
      <c r="DV210" s="153" t="str">
        <f t="shared" si="168"/>
        <v/>
      </c>
      <c r="DW210" s="19" t="str">
        <f t="shared" si="169"/>
        <v/>
      </c>
      <c r="DX210" s="153" t="str">
        <f t="shared" si="170"/>
        <v/>
      </c>
      <c r="DY210" s="19" t="str">
        <f t="shared" si="171"/>
        <v/>
      </c>
      <c r="DZ210" s="153" t="str">
        <f t="shared" si="172"/>
        <v/>
      </c>
      <c r="EA210" s="19" t="str">
        <f t="shared" si="173"/>
        <v/>
      </c>
      <c r="EB210" s="153" t="str">
        <f t="shared" si="174"/>
        <v/>
      </c>
      <c r="EC210" s="19" t="str">
        <f t="shared" si="175"/>
        <v/>
      </c>
      <c r="ED210" s="153" t="str">
        <f t="shared" si="176"/>
        <v/>
      </c>
      <c r="EE210" s="19" t="str">
        <f t="shared" si="177"/>
        <v/>
      </c>
      <c r="EF210" s="153" t="str">
        <f t="shared" si="178"/>
        <v/>
      </c>
      <c r="EG210" s="19" t="str">
        <f t="shared" si="179"/>
        <v/>
      </c>
      <c r="EH210" s="153" t="str">
        <f t="shared" si="180"/>
        <v/>
      </c>
      <c r="EI210" s="19" t="str">
        <f t="shared" si="181"/>
        <v/>
      </c>
      <c r="EJ210" s="153" t="str">
        <f t="shared" si="182"/>
        <v/>
      </c>
      <c r="EK210" s="19" t="str">
        <f t="shared" si="183"/>
        <v/>
      </c>
      <c r="EL210" s="153" t="str">
        <f t="shared" si="184"/>
        <v/>
      </c>
      <c r="EM210" s="19" t="str">
        <f t="shared" si="185"/>
        <v/>
      </c>
      <c r="EN210" s="153" t="str">
        <f t="shared" si="186"/>
        <v/>
      </c>
      <c r="EO210" s="19" t="str">
        <f t="shared" si="187"/>
        <v/>
      </c>
      <c r="EP210" s="153" t="str">
        <f t="shared" si="188"/>
        <v/>
      </c>
      <c r="EQ210" s="19" t="str">
        <f t="shared" si="189"/>
        <v/>
      </c>
      <c r="ER210" s="153" t="str">
        <f t="shared" si="190"/>
        <v/>
      </c>
      <c r="ES210" s="19" t="str">
        <f t="shared" si="191"/>
        <v/>
      </c>
      <c r="ET210" s="153" t="str">
        <f t="shared" si="192"/>
        <v/>
      </c>
    </row>
    <row r="211" spans="1:150" x14ac:dyDescent="0.25">
      <c r="A211" s="31"/>
      <c r="B211" s="91" t="str">
        <f t="shared" si="193"/>
        <v/>
      </c>
      <c r="C211" s="20" t="str">
        <f t="shared" si="153"/>
        <v/>
      </c>
      <c r="D211" s="97" t="str">
        <f t="shared" si="154"/>
        <v/>
      </c>
      <c r="E211" s="62" t="str">
        <f t="shared" si="194"/>
        <v/>
      </c>
      <c r="F211" s="31"/>
      <c r="G211" s="282"/>
      <c r="H211" s="283"/>
      <c r="I211" s="284"/>
      <c r="J211" s="285"/>
      <c r="K211" s="286"/>
      <c r="L211" s="287"/>
      <c r="M211" s="288"/>
      <c r="N211" s="287"/>
      <c r="O211" s="288"/>
      <c r="P211" s="287"/>
      <c r="Q211" s="288"/>
      <c r="R211" s="287"/>
      <c r="S211" s="288"/>
      <c r="T211" s="287"/>
      <c r="U211" s="288"/>
      <c r="V211" s="287"/>
      <c r="W211" s="288"/>
      <c r="X211" s="287"/>
      <c r="Y211" s="288"/>
      <c r="Z211" s="287"/>
      <c r="AA211" s="288"/>
      <c r="AB211" s="287"/>
      <c r="AC211" s="288"/>
      <c r="AD211" s="287"/>
      <c r="AE211" s="288"/>
      <c r="AF211" s="287"/>
      <c r="AG211" s="288"/>
      <c r="AH211" s="287"/>
      <c r="AI211" s="288"/>
      <c r="AJ211" s="287"/>
      <c r="AK211" s="288"/>
      <c r="AL211" s="287"/>
      <c r="AM211" s="288"/>
      <c r="AN211" s="287"/>
      <c r="AO211" s="288"/>
      <c r="AP211" s="287"/>
      <c r="AQ211" s="288"/>
      <c r="AR211" s="287"/>
      <c r="AS211" s="288"/>
      <c r="AT211" s="287"/>
      <c r="AU211" s="288"/>
      <c r="AV211" s="287"/>
      <c r="AW211" s="288"/>
      <c r="AX211" s="287"/>
      <c r="AY211" s="31"/>
      <c r="BA211" s="76" t="str">
        <f t="shared" si="195"/>
        <v/>
      </c>
      <c r="BC211" s="76" t="str">
        <f>IF('Stock List'!$K211="", "", 'Stock List'!$K211)</f>
        <v/>
      </c>
      <c r="BE211" s="106">
        <f>IFERROR(ROUND(((INDEX('Stock List'!$M$11:$M$1010, MATCH(L211, 'Stock List'!$K$11:$K$1010, 0))/INDEX('Stock List'!$L$11:$L$1010, MATCH(L211, 'Stock List'!$K$11:$K$1010, 0)))*K211), 2), 0)</f>
        <v>0</v>
      </c>
      <c r="BF211" s="20"/>
      <c r="BG211" s="20">
        <f>IFERROR(ROUND(((INDEX('Stock List'!$M$11:$M$1010, MATCH(N211, 'Stock List'!$K$11:$K$1010, 0))/INDEX('Stock List'!$L$11:$L$1010, MATCH(N211, 'Stock List'!$K$11:$K$1010, 0)))*M211), 2), 0)</f>
        <v>0</v>
      </c>
      <c r="BH211" s="20"/>
      <c r="BI211" s="20">
        <f>IFERROR(ROUND(((INDEX('Stock List'!$M$11:$M$1010, MATCH(P211, 'Stock List'!$K$11:$K$1010, 0))/INDEX('Stock List'!$L$11:$L$1010, MATCH(P211, 'Stock List'!$K$11:$K$1010, 0)))*O211), 2), 0)</f>
        <v>0</v>
      </c>
      <c r="BJ211" s="20"/>
      <c r="BK211" s="20">
        <f>IFERROR(ROUND(((INDEX('Stock List'!$M$11:$M$1010, MATCH(R211, 'Stock List'!$K$11:$K$1010, 0))/INDEX('Stock List'!$L$11:$L$1010, MATCH(R211, 'Stock List'!$K$11:$K$1010, 0)))*Q211), 2), 0)</f>
        <v>0</v>
      </c>
      <c r="BL211" s="20"/>
      <c r="BM211" s="20">
        <f>IFERROR(ROUND(((INDEX('Stock List'!$M$11:$M$1010, MATCH(T211, 'Stock List'!$K$11:$K$1010, 0))/INDEX('Stock List'!$L$11:$L$1010, MATCH(T211, 'Stock List'!$K$11:$K$1010, 0)))*S211), 2), 0)</f>
        <v>0</v>
      </c>
      <c r="BN211" s="20"/>
      <c r="BO211" s="20">
        <f>IFERROR(ROUND(((INDEX('Stock List'!$M$11:$M$1010, MATCH(V211, 'Stock List'!$K$11:$K$1010, 0))/INDEX('Stock List'!$L$11:$L$1010, MATCH(V211, 'Stock List'!$K$11:$K$1010, 0)))*U211), 2), 0)</f>
        <v>0</v>
      </c>
      <c r="BP211" s="20"/>
      <c r="BQ211" s="20">
        <f>IFERROR(ROUND(((INDEX('Stock List'!$M$11:$M$1010, MATCH(X211, 'Stock List'!$K$11:$K$1010, 0))/INDEX('Stock List'!$L$11:$L$1010, MATCH(X211, 'Stock List'!$K$11:$K$1010, 0)))*W211), 2), 0)</f>
        <v>0</v>
      </c>
      <c r="BR211" s="20"/>
      <c r="BS211" s="20">
        <f>IFERROR(ROUND(((INDEX('Stock List'!$M$11:$M$1010, MATCH(Z211, 'Stock List'!$K$11:$K$1010, 0))/INDEX('Stock List'!$L$11:$L$1010, MATCH(Z211, 'Stock List'!$K$11:$K$1010, 0)))*Y211), 2), 0)</f>
        <v>0</v>
      </c>
      <c r="BT211" s="20"/>
      <c r="BU211" s="20">
        <f>IFERROR(ROUND(((INDEX('Stock List'!$M$11:$M$1010, MATCH(AB211, 'Stock List'!$K$11:$K$1010, 0))/INDEX('Stock List'!$L$11:$L$1010, MATCH(AB211, 'Stock List'!$K$11:$K$1010, 0)))*AA211), 2), 0)</f>
        <v>0</v>
      </c>
      <c r="BV211" s="20"/>
      <c r="BW211" s="20">
        <f>IFERROR(ROUND(((INDEX('Stock List'!$M$11:$M$1010, MATCH(AD211, 'Stock List'!$K$11:$K$1010, 0))/INDEX('Stock List'!$L$11:$L$1010, MATCH(AD211, 'Stock List'!$K$11:$K$1010, 0)))*AC211), 2), 0)</f>
        <v>0</v>
      </c>
      <c r="BX211" s="20"/>
      <c r="BY211" s="20">
        <f>IFERROR(ROUND(((INDEX('Stock List'!$M$11:$M$1010, MATCH(AF211, 'Stock List'!$K$11:$K$1010, 0))/INDEX('Stock List'!$L$11:$L$1010, MATCH(AF211, 'Stock List'!$K$11:$K$1010, 0)))*AE211), 2), 0)</f>
        <v>0</v>
      </c>
      <c r="BZ211" s="20"/>
      <c r="CA211" s="20">
        <f>IFERROR(ROUND(((INDEX('Stock List'!$M$11:$M$1010, MATCH(AH211, 'Stock List'!$K$11:$K$1010, 0))/INDEX('Stock List'!$L$11:$L$1010, MATCH(AH211, 'Stock List'!$K$11:$K$1010, 0)))*AG211), 2), 0)</f>
        <v>0</v>
      </c>
      <c r="CB211" s="20"/>
      <c r="CC211" s="20">
        <f>IFERROR(ROUND(((INDEX('Stock List'!$M$11:$M$1010, MATCH(AJ211, 'Stock List'!$K$11:$K$1010, 0))/INDEX('Stock List'!$L$11:$L$1010, MATCH(AJ211, 'Stock List'!$K$11:$K$1010, 0)))*AI211), 2), 0)</f>
        <v>0</v>
      </c>
      <c r="CD211" s="20"/>
      <c r="CE211" s="20">
        <f>IFERROR(ROUND(((INDEX('Stock List'!$M$11:$M$1010, MATCH(AL211, 'Stock List'!$K$11:$K$1010, 0))/INDEX('Stock List'!$L$11:$L$1010, MATCH(AL211, 'Stock List'!$K$11:$K$1010, 0)))*AK211), 2), 0)</f>
        <v>0</v>
      </c>
      <c r="CF211" s="20"/>
      <c r="CG211" s="20">
        <f>IFERROR(ROUND(((INDEX('Stock List'!$M$11:$M$1010, MATCH(AN211, 'Stock List'!$K$11:$K$1010, 0))/INDEX('Stock List'!$L$11:$L$1010, MATCH(AN211, 'Stock List'!$K$11:$K$1010, 0)))*AM211), 2), 0)</f>
        <v>0</v>
      </c>
      <c r="CH211" s="20"/>
      <c r="CI211" s="20">
        <f>IFERROR(ROUND(((INDEX('Stock List'!$M$11:$M$1010, MATCH(AP211, 'Stock List'!$K$11:$K$1010, 0))/INDEX('Stock List'!$L$11:$L$1010, MATCH(AP211, 'Stock List'!$K$11:$K$1010, 0)))*AO211), 2), 0)</f>
        <v>0</v>
      </c>
      <c r="CJ211" s="20"/>
      <c r="CK211" s="20">
        <f>IFERROR(ROUND(((INDEX('Stock List'!$M$11:$M$1010, MATCH(AR211, 'Stock List'!$K$11:$K$1010, 0))/INDEX('Stock List'!$L$11:$L$1010, MATCH(AR211, 'Stock List'!$K$11:$K$1010, 0)))*AQ211), 2), 0)</f>
        <v>0</v>
      </c>
      <c r="CL211" s="20"/>
      <c r="CM211" s="20">
        <f>IFERROR(ROUND(((INDEX('Stock List'!$M$11:$M$1010, MATCH(AT211, 'Stock List'!$K$11:$K$1010, 0))/INDEX('Stock List'!$L$11:$L$1010, MATCH(AT211, 'Stock List'!$K$11:$K$1010, 0)))*AS211), 2), 0)</f>
        <v>0</v>
      </c>
      <c r="CN211" s="20"/>
      <c r="CO211" s="20">
        <f>IFERROR(ROUND(((INDEX('Stock List'!$M$11:$M$1010, MATCH(AV211, 'Stock List'!$K$11:$K$1010, 0))/INDEX('Stock List'!$L$11:$L$1010, MATCH(AV211, 'Stock List'!$K$11:$K$1010, 0)))*AU211), 2), 0)</f>
        <v>0</v>
      </c>
      <c r="CP211" s="20"/>
      <c r="CQ211" s="20">
        <f>IFERROR(ROUND(((INDEX('Stock List'!$M$11:$M$1010, MATCH(AX211, 'Stock List'!$K$11:$K$1010, 0))/INDEX('Stock List'!$L$11:$L$1010, MATCH(AX211, 'Stock List'!$K$11:$K$1010, 0)))*AW211), 2), 0)</f>
        <v>0</v>
      </c>
      <c r="CR211" s="22"/>
      <c r="CT211" s="106" t="str">
        <f t="shared" si="196"/>
        <v/>
      </c>
      <c r="CU211" s="22" t="str">
        <f t="shared" si="197"/>
        <v/>
      </c>
      <c r="CX211" s="106" t="str">
        <f t="shared" si="198"/>
        <v/>
      </c>
      <c r="CY211" s="20" t="str">
        <f t="shared" si="199"/>
        <v/>
      </c>
      <c r="CZ211" s="22" t="str">
        <f t="shared" si="200"/>
        <v/>
      </c>
      <c r="DB211" s="76" t="str">
        <f>IF($H211="", "", COUNTIF($G$11:$G$1010, "&gt;"&amp;$G211)+1+COUNTIF($G$11:$G211, $G211)-1)</f>
        <v/>
      </c>
      <c r="DC211" s="76" t="str">
        <f>IF($H211="", "", COUNTIF($CZ$11:$CZ$1010, "&gt;"&amp;$CZ211)+1+COUNTIF($CZ$11:$CZ211, $CZ211)-1)</f>
        <v/>
      </c>
      <c r="DE211" s="147" t="str">
        <f t="shared" si="201"/>
        <v/>
      </c>
      <c r="DF211" s="148"/>
      <c r="DG211" s="19" t="str">
        <f t="shared" si="202"/>
        <v/>
      </c>
      <c r="DH211" s="153" t="str">
        <f t="shared" si="203"/>
        <v/>
      </c>
      <c r="DI211" s="19" t="str">
        <f t="shared" si="155"/>
        <v/>
      </c>
      <c r="DJ211" s="153" t="str">
        <f t="shared" si="156"/>
        <v/>
      </c>
      <c r="DK211" s="19" t="str">
        <f t="shared" si="157"/>
        <v/>
      </c>
      <c r="DL211" s="153" t="str">
        <f t="shared" si="158"/>
        <v/>
      </c>
      <c r="DM211" s="19" t="str">
        <f t="shared" si="159"/>
        <v/>
      </c>
      <c r="DN211" s="153" t="str">
        <f t="shared" si="160"/>
        <v/>
      </c>
      <c r="DO211" s="19" t="str">
        <f t="shared" si="161"/>
        <v/>
      </c>
      <c r="DP211" s="153" t="str">
        <f t="shared" si="162"/>
        <v/>
      </c>
      <c r="DQ211" s="19" t="str">
        <f t="shared" si="163"/>
        <v/>
      </c>
      <c r="DR211" s="153" t="str">
        <f t="shared" si="164"/>
        <v/>
      </c>
      <c r="DS211" s="19" t="str">
        <f t="shared" si="165"/>
        <v/>
      </c>
      <c r="DT211" s="153" t="str">
        <f t="shared" si="166"/>
        <v/>
      </c>
      <c r="DU211" s="19" t="str">
        <f t="shared" si="167"/>
        <v/>
      </c>
      <c r="DV211" s="153" t="str">
        <f t="shared" si="168"/>
        <v/>
      </c>
      <c r="DW211" s="19" t="str">
        <f t="shared" si="169"/>
        <v/>
      </c>
      <c r="DX211" s="153" t="str">
        <f t="shared" si="170"/>
        <v/>
      </c>
      <c r="DY211" s="19" t="str">
        <f t="shared" si="171"/>
        <v/>
      </c>
      <c r="DZ211" s="153" t="str">
        <f t="shared" si="172"/>
        <v/>
      </c>
      <c r="EA211" s="19" t="str">
        <f t="shared" si="173"/>
        <v/>
      </c>
      <c r="EB211" s="153" t="str">
        <f t="shared" si="174"/>
        <v/>
      </c>
      <c r="EC211" s="19" t="str">
        <f t="shared" si="175"/>
        <v/>
      </c>
      <c r="ED211" s="153" t="str">
        <f t="shared" si="176"/>
        <v/>
      </c>
      <c r="EE211" s="19" t="str">
        <f t="shared" si="177"/>
        <v/>
      </c>
      <c r="EF211" s="153" t="str">
        <f t="shared" si="178"/>
        <v/>
      </c>
      <c r="EG211" s="19" t="str">
        <f t="shared" si="179"/>
        <v/>
      </c>
      <c r="EH211" s="153" t="str">
        <f t="shared" si="180"/>
        <v/>
      </c>
      <c r="EI211" s="19" t="str">
        <f t="shared" si="181"/>
        <v/>
      </c>
      <c r="EJ211" s="153" t="str">
        <f t="shared" si="182"/>
        <v/>
      </c>
      <c r="EK211" s="19" t="str">
        <f t="shared" si="183"/>
        <v/>
      </c>
      <c r="EL211" s="153" t="str">
        <f t="shared" si="184"/>
        <v/>
      </c>
      <c r="EM211" s="19" t="str">
        <f t="shared" si="185"/>
        <v/>
      </c>
      <c r="EN211" s="153" t="str">
        <f t="shared" si="186"/>
        <v/>
      </c>
      <c r="EO211" s="19" t="str">
        <f t="shared" si="187"/>
        <v/>
      </c>
      <c r="EP211" s="153" t="str">
        <f t="shared" si="188"/>
        <v/>
      </c>
      <c r="EQ211" s="19" t="str">
        <f t="shared" si="189"/>
        <v/>
      </c>
      <c r="ER211" s="153" t="str">
        <f t="shared" si="190"/>
        <v/>
      </c>
      <c r="ES211" s="19" t="str">
        <f t="shared" si="191"/>
        <v/>
      </c>
      <c r="ET211" s="153" t="str">
        <f t="shared" si="192"/>
        <v/>
      </c>
    </row>
    <row r="212" spans="1:150" x14ac:dyDescent="0.25">
      <c r="A212" s="31"/>
      <c r="B212" s="91" t="str">
        <f t="shared" si="193"/>
        <v/>
      </c>
      <c r="C212" s="20" t="str">
        <f t="shared" si="153"/>
        <v/>
      </c>
      <c r="D212" s="97" t="str">
        <f t="shared" si="154"/>
        <v/>
      </c>
      <c r="E212" s="62" t="str">
        <f t="shared" si="194"/>
        <v/>
      </c>
      <c r="F212" s="31"/>
      <c r="G212" s="282"/>
      <c r="H212" s="283"/>
      <c r="I212" s="284"/>
      <c r="J212" s="285"/>
      <c r="K212" s="286"/>
      <c r="L212" s="287"/>
      <c r="M212" s="288"/>
      <c r="N212" s="287"/>
      <c r="O212" s="288"/>
      <c r="P212" s="287"/>
      <c r="Q212" s="288"/>
      <c r="R212" s="287"/>
      <c r="S212" s="288"/>
      <c r="T212" s="287"/>
      <c r="U212" s="288"/>
      <c r="V212" s="287"/>
      <c r="W212" s="288"/>
      <c r="X212" s="287"/>
      <c r="Y212" s="288"/>
      <c r="Z212" s="287"/>
      <c r="AA212" s="288"/>
      <c r="AB212" s="287"/>
      <c r="AC212" s="288"/>
      <c r="AD212" s="287"/>
      <c r="AE212" s="288"/>
      <c r="AF212" s="287"/>
      <c r="AG212" s="288"/>
      <c r="AH212" s="287"/>
      <c r="AI212" s="288"/>
      <c r="AJ212" s="287"/>
      <c r="AK212" s="288"/>
      <c r="AL212" s="287"/>
      <c r="AM212" s="288"/>
      <c r="AN212" s="287"/>
      <c r="AO212" s="288"/>
      <c r="AP212" s="287"/>
      <c r="AQ212" s="288"/>
      <c r="AR212" s="287"/>
      <c r="AS212" s="288"/>
      <c r="AT212" s="287"/>
      <c r="AU212" s="288"/>
      <c r="AV212" s="287"/>
      <c r="AW212" s="288"/>
      <c r="AX212" s="287"/>
      <c r="AY212" s="31"/>
      <c r="BA212" s="76" t="str">
        <f t="shared" si="195"/>
        <v/>
      </c>
      <c r="BC212" s="76" t="str">
        <f>IF('Stock List'!$K212="", "", 'Stock List'!$K212)</f>
        <v/>
      </c>
      <c r="BE212" s="106">
        <f>IFERROR(ROUND(((INDEX('Stock List'!$M$11:$M$1010, MATCH(L212, 'Stock List'!$K$11:$K$1010, 0))/INDEX('Stock List'!$L$11:$L$1010, MATCH(L212, 'Stock List'!$K$11:$K$1010, 0)))*K212), 2), 0)</f>
        <v>0</v>
      </c>
      <c r="BF212" s="20"/>
      <c r="BG212" s="20">
        <f>IFERROR(ROUND(((INDEX('Stock List'!$M$11:$M$1010, MATCH(N212, 'Stock List'!$K$11:$K$1010, 0))/INDEX('Stock List'!$L$11:$L$1010, MATCH(N212, 'Stock List'!$K$11:$K$1010, 0)))*M212), 2), 0)</f>
        <v>0</v>
      </c>
      <c r="BH212" s="20"/>
      <c r="BI212" s="20">
        <f>IFERROR(ROUND(((INDEX('Stock List'!$M$11:$M$1010, MATCH(P212, 'Stock List'!$K$11:$K$1010, 0))/INDEX('Stock List'!$L$11:$L$1010, MATCH(P212, 'Stock List'!$K$11:$K$1010, 0)))*O212), 2), 0)</f>
        <v>0</v>
      </c>
      <c r="BJ212" s="20"/>
      <c r="BK212" s="20">
        <f>IFERROR(ROUND(((INDEX('Stock List'!$M$11:$M$1010, MATCH(R212, 'Stock List'!$K$11:$K$1010, 0))/INDEX('Stock List'!$L$11:$L$1010, MATCH(R212, 'Stock List'!$K$11:$K$1010, 0)))*Q212), 2), 0)</f>
        <v>0</v>
      </c>
      <c r="BL212" s="20"/>
      <c r="BM212" s="20">
        <f>IFERROR(ROUND(((INDEX('Stock List'!$M$11:$M$1010, MATCH(T212, 'Stock List'!$K$11:$K$1010, 0))/INDEX('Stock List'!$L$11:$L$1010, MATCH(T212, 'Stock List'!$K$11:$K$1010, 0)))*S212), 2), 0)</f>
        <v>0</v>
      </c>
      <c r="BN212" s="20"/>
      <c r="BO212" s="20">
        <f>IFERROR(ROUND(((INDEX('Stock List'!$M$11:$M$1010, MATCH(V212, 'Stock List'!$K$11:$K$1010, 0))/INDEX('Stock List'!$L$11:$L$1010, MATCH(V212, 'Stock List'!$K$11:$K$1010, 0)))*U212), 2), 0)</f>
        <v>0</v>
      </c>
      <c r="BP212" s="20"/>
      <c r="BQ212" s="20">
        <f>IFERROR(ROUND(((INDEX('Stock List'!$M$11:$M$1010, MATCH(X212, 'Stock List'!$K$11:$K$1010, 0))/INDEX('Stock List'!$L$11:$L$1010, MATCH(X212, 'Stock List'!$K$11:$K$1010, 0)))*W212), 2), 0)</f>
        <v>0</v>
      </c>
      <c r="BR212" s="20"/>
      <c r="BS212" s="20">
        <f>IFERROR(ROUND(((INDEX('Stock List'!$M$11:$M$1010, MATCH(Z212, 'Stock List'!$K$11:$K$1010, 0))/INDEX('Stock List'!$L$11:$L$1010, MATCH(Z212, 'Stock List'!$K$11:$K$1010, 0)))*Y212), 2), 0)</f>
        <v>0</v>
      </c>
      <c r="BT212" s="20"/>
      <c r="BU212" s="20">
        <f>IFERROR(ROUND(((INDEX('Stock List'!$M$11:$M$1010, MATCH(AB212, 'Stock List'!$K$11:$K$1010, 0))/INDEX('Stock List'!$L$11:$L$1010, MATCH(AB212, 'Stock List'!$K$11:$K$1010, 0)))*AA212), 2), 0)</f>
        <v>0</v>
      </c>
      <c r="BV212" s="20"/>
      <c r="BW212" s="20">
        <f>IFERROR(ROUND(((INDEX('Stock List'!$M$11:$M$1010, MATCH(AD212, 'Stock List'!$K$11:$K$1010, 0))/INDEX('Stock List'!$L$11:$L$1010, MATCH(AD212, 'Stock List'!$K$11:$K$1010, 0)))*AC212), 2), 0)</f>
        <v>0</v>
      </c>
      <c r="BX212" s="20"/>
      <c r="BY212" s="20">
        <f>IFERROR(ROUND(((INDEX('Stock List'!$M$11:$M$1010, MATCH(AF212, 'Stock List'!$K$11:$K$1010, 0))/INDEX('Stock List'!$L$11:$L$1010, MATCH(AF212, 'Stock List'!$K$11:$K$1010, 0)))*AE212), 2), 0)</f>
        <v>0</v>
      </c>
      <c r="BZ212" s="20"/>
      <c r="CA212" s="20">
        <f>IFERROR(ROUND(((INDEX('Stock List'!$M$11:$M$1010, MATCH(AH212, 'Stock List'!$K$11:$K$1010, 0))/INDEX('Stock List'!$L$11:$L$1010, MATCH(AH212, 'Stock List'!$K$11:$K$1010, 0)))*AG212), 2), 0)</f>
        <v>0</v>
      </c>
      <c r="CB212" s="20"/>
      <c r="CC212" s="20">
        <f>IFERROR(ROUND(((INDEX('Stock List'!$M$11:$M$1010, MATCH(AJ212, 'Stock List'!$K$11:$K$1010, 0))/INDEX('Stock List'!$L$11:$L$1010, MATCH(AJ212, 'Stock List'!$K$11:$K$1010, 0)))*AI212), 2), 0)</f>
        <v>0</v>
      </c>
      <c r="CD212" s="20"/>
      <c r="CE212" s="20">
        <f>IFERROR(ROUND(((INDEX('Stock List'!$M$11:$M$1010, MATCH(AL212, 'Stock List'!$K$11:$K$1010, 0))/INDEX('Stock List'!$L$11:$L$1010, MATCH(AL212, 'Stock List'!$K$11:$K$1010, 0)))*AK212), 2), 0)</f>
        <v>0</v>
      </c>
      <c r="CF212" s="20"/>
      <c r="CG212" s="20">
        <f>IFERROR(ROUND(((INDEX('Stock List'!$M$11:$M$1010, MATCH(AN212, 'Stock List'!$K$11:$K$1010, 0))/INDEX('Stock List'!$L$11:$L$1010, MATCH(AN212, 'Stock List'!$K$11:$K$1010, 0)))*AM212), 2), 0)</f>
        <v>0</v>
      </c>
      <c r="CH212" s="20"/>
      <c r="CI212" s="20">
        <f>IFERROR(ROUND(((INDEX('Stock List'!$M$11:$M$1010, MATCH(AP212, 'Stock List'!$K$11:$K$1010, 0))/INDEX('Stock List'!$L$11:$L$1010, MATCH(AP212, 'Stock List'!$K$11:$K$1010, 0)))*AO212), 2), 0)</f>
        <v>0</v>
      </c>
      <c r="CJ212" s="20"/>
      <c r="CK212" s="20">
        <f>IFERROR(ROUND(((INDEX('Stock List'!$M$11:$M$1010, MATCH(AR212, 'Stock List'!$K$11:$K$1010, 0))/INDEX('Stock List'!$L$11:$L$1010, MATCH(AR212, 'Stock List'!$K$11:$K$1010, 0)))*AQ212), 2), 0)</f>
        <v>0</v>
      </c>
      <c r="CL212" s="20"/>
      <c r="CM212" s="20">
        <f>IFERROR(ROUND(((INDEX('Stock List'!$M$11:$M$1010, MATCH(AT212, 'Stock List'!$K$11:$K$1010, 0))/INDEX('Stock List'!$L$11:$L$1010, MATCH(AT212, 'Stock List'!$K$11:$K$1010, 0)))*AS212), 2), 0)</f>
        <v>0</v>
      </c>
      <c r="CN212" s="20"/>
      <c r="CO212" s="20">
        <f>IFERROR(ROUND(((INDEX('Stock List'!$M$11:$M$1010, MATCH(AV212, 'Stock List'!$K$11:$K$1010, 0))/INDEX('Stock List'!$L$11:$L$1010, MATCH(AV212, 'Stock List'!$K$11:$K$1010, 0)))*AU212), 2), 0)</f>
        <v>0</v>
      </c>
      <c r="CP212" s="20"/>
      <c r="CQ212" s="20">
        <f>IFERROR(ROUND(((INDEX('Stock List'!$M$11:$M$1010, MATCH(AX212, 'Stock List'!$K$11:$K$1010, 0))/INDEX('Stock List'!$L$11:$L$1010, MATCH(AX212, 'Stock List'!$K$11:$K$1010, 0)))*AW212), 2), 0)</f>
        <v>0</v>
      </c>
      <c r="CR212" s="22"/>
      <c r="CT212" s="106" t="str">
        <f t="shared" si="196"/>
        <v/>
      </c>
      <c r="CU212" s="22" t="str">
        <f t="shared" si="197"/>
        <v/>
      </c>
      <c r="CX212" s="106" t="str">
        <f t="shared" si="198"/>
        <v/>
      </c>
      <c r="CY212" s="20" t="str">
        <f t="shared" si="199"/>
        <v/>
      </c>
      <c r="CZ212" s="22" t="str">
        <f t="shared" si="200"/>
        <v/>
      </c>
      <c r="DB212" s="76" t="str">
        <f>IF($H212="", "", COUNTIF($G$11:$G$1010, "&gt;"&amp;$G212)+1+COUNTIF($G$11:$G212, $G212)-1)</f>
        <v/>
      </c>
      <c r="DC212" s="76" t="str">
        <f>IF($H212="", "", COUNTIF($CZ$11:$CZ$1010, "&gt;"&amp;$CZ212)+1+COUNTIF($CZ$11:$CZ212, $CZ212)-1)</f>
        <v/>
      </c>
      <c r="DE212" s="147" t="str">
        <f t="shared" si="201"/>
        <v/>
      </c>
      <c r="DF212" s="148"/>
      <c r="DG212" s="19" t="str">
        <f t="shared" si="202"/>
        <v/>
      </c>
      <c r="DH212" s="153" t="str">
        <f t="shared" si="203"/>
        <v/>
      </c>
      <c r="DI212" s="19" t="str">
        <f t="shared" si="155"/>
        <v/>
      </c>
      <c r="DJ212" s="153" t="str">
        <f t="shared" si="156"/>
        <v/>
      </c>
      <c r="DK212" s="19" t="str">
        <f t="shared" si="157"/>
        <v/>
      </c>
      <c r="DL212" s="153" t="str">
        <f t="shared" si="158"/>
        <v/>
      </c>
      <c r="DM212" s="19" t="str">
        <f t="shared" si="159"/>
        <v/>
      </c>
      <c r="DN212" s="153" t="str">
        <f t="shared" si="160"/>
        <v/>
      </c>
      <c r="DO212" s="19" t="str">
        <f t="shared" si="161"/>
        <v/>
      </c>
      <c r="DP212" s="153" t="str">
        <f t="shared" si="162"/>
        <v/>
      </c>
      <c r="DQ212" s="19" t="str">
        <f t="shared" si="163"/>
        <v/>
      </c>
      <c r="DR212" s="153" t="str">
        <f t="shared" si="164"/>
        <v/>
      </c>
      <c r="DS212" s="19" t="str">
        <f t="shared" si="165"/>
        <v/>
      </c>
      <c r="DT212" s="153" t="str">
        <f t="shared" si="166"/>
        <v/>
      </c>
      <c r="DU212" s="19" t="str">
        <f t="shared" si="167"/>
        <v/>
      </c>
      <c r="DV212" s="153" t="str">
        <f t="shared" si="168"/>
        <v/>
      </c>
      <c r="DW212" s="19" t="str">
        <f t="shared" si="169"/>
        <v/>
      </c>
      <c r="DX212" s="153" t="str">
        <f t="shared" si="170"/>
        <v/>
      </c>
      <c r="DY212" s="19" t="str">
        <f t="shared" si="171"/>
        <v/>
      </c>
      <c r="DZ212" s="153" t="str">
        <f t="shared" si="172"/>
        <v/>
      </c>
      <c r="EA212" s="19" t="str">
        <f t="shared" si="173"/>
        <v/>
      </c>
      <c r="EB212" s="153" t="str">
        <f t="shared" si="174"/>
        <v/>
      </c>
      <c r="EC212" s="19" t="str">
        <f t="shared" si="175"/>
        <v/>
      </c>
      <c r="ED212" s="153" t="str">
        <f t="shared" si="176"/>
        <v/>
      </c>
      <c r="EE212" s="19" t="str">
        <f t="shared" si="177"/>
        <v/>
      </c>
      <c r="EF212" s="153" t="str">
        <f t="shared" si="178"/>
        <v/>
      </c>
      <c r="EG212" s="19" t="str">
        <f t="shared" si="179"/>
        <v/>
      </c>
      <c r="EH212" s="153" t="str">
        <f t="shared" si="180"/>
        <v/>
      </c>
      <c r="EI212" s="19" t="str">
        <f t="shared" si="181"/>
        <v/>
      </c>
      <c r="EJ212" s="153" t="str">
        <f t="shared" si="182"/>
        <v/>
      </c>
      <c r="EK212" s="19" t="str">
        <f t="shared" si="183"/>
        <v/>
      </c>
      <c r="EL212" s="153" t="str">
        <f t="shared" si="184"/>
        <v/>
      </c>
      <c r="EM212" s="19" t="str">
        <f t="shared" si="185"/>
        <v/>
      </c>
      <c r="EN212" s="153" t="str">
        <f t="shared" si="186"/>
        <v/>
      </c>
      <c r="EO212" s="19" t="str">
        <f t="shared" si="187"/>
        <v/>
      </c>
      <c r="EP212" s="153" t="str">
        <f t="shared" si="188"/>
        <v/>
      </c>
      <c r="EQ212" s="19" t="str">
        <f t="shared" si="189"/>
        <v/>
      </c>
      <c r="ER212" s="153" t="str">
        <f t="shared" si="190"/>
        <v/>
      </c>
      <c r="ES212" s="19" t="str">
        <f t="shared" si="191"/>
        <v/>
      </c>
      <c r="ET212" s="153" t="str">
        <f t="shared" si="192"/>
        <v/>
      </c>
    </row>
    <row r="213" spans="1:150" x14ac:dyDescent="0.25">
      <c r="A213" s="31"/>
      <c r="B213" s="91" t="str">
        <f t="shared" si="193"/>
        <v/>
      </c>
      <c r="C213" s="20" t="str">
        <f t="shared" si="153"/>
        <v/>
      </c>
      <c r="D213" s="97" t="str">
        <f t="shared" si="154"/>
        <v/>
      </c>
      <c r="E213" s="62" t="str">
        <f t="shared" si="194"/>
        <v/>
      </c>
      <c r="F213" s="31"/>
      <c r="G213" s="282"/>
      <c r="H213" s="283"/>
      <c r="I213" s="284"/>
      <c r="J213" s="285"/>
      <c r="K213" s="286"/>
      <c r="L213" s="287"/>
      <c r="M213" s="288"/>
      <c r="N213" s="287"/>
      <c r="O213" s="288"/>
      <c r="P213" s="287"/>
      <c r="Q213" s="288"/>
      <c r="R213" s="287"/>
      <c r="S213" s="288"/>
      <c r="T213" s="287"/>
      <c r="U213" s="288"/>
      <c r="V213" s="287"/>
      <c r="W213" s="288"/>
      <c r="X213" s="287"/>
      <c r="Y213" s="288"/>
      <c r="Z213" s="287"/>
      <c r="AA213" s="288"/>
      <c r="AB213" s="287"/>
      <c r="AC213" s="288"/>
      <c r="AD213" s="287"/>
      <c r="AE213" s="288"/>
      <c r="AF213" s="287"/>
      <c r="AG213" s="288"/>
      <c r="AH213" s="287"/>
      <c r="AI213" s="288"/>
      <c r="AJ213" s="287"/>
      <c r="AK213" s="288"/>
      <c r="AL213" s="287"/>
      <c r="AM213" s="288"/>
      <c r="AN213" s="287"/>
      <c r="AO213" s="288"/>
      <c r="AP213" s="287"/>
      <c r="AQ213" s="288"/>
      <c r="AR213" s="287"/>
      <c r="AS213" s="288"/>
      <c r="AT213" s="287"/>
      <c r="AU213" s="288"/>
      <c r="AV213" s="287"/>
      <c r="AW213" s="288"/>
      <c r="AX213" s="287"/>
      <c r="AY213" s="31"/>
      <c r="BA213" s="76" t="str">
        <f t="shared" si="195"/>
        <v/>
      </c>
      <c r="BC213" s="76" t="str">
        <f>IF('Stock List'!$K213="", "", 'Stock List'!$K213)</f>
        <v/>
      </c>
      <c r="BE213" s="106">
        <f>IFERROR(ROUND(((INDEX('Stock List'!$M$11:$M$1010, MATCH(L213, 'Stock List'!$K$11:$K$1010, 0))/INDEX('Stock List'!$L$11:$L$1010, MATCH(L213, 'Stock List'!$K$11:$K$1010, 0)))*K213), 2), 0)</f>
        <v>0</v>
      </c>
      <c r="BF213" s="20"/>
      <c r="BG213" s="20">
        <f>IFERROR(ROUND(((INDEX('Stock List'!$M$11:$M$1010, MATCH(N213, 'Stock List'!$K$11:$K$1010, 0))/INDEX('Stock List'!$L$11:$L$1010, MATCH(N213, 'Stock List'!$K$11:$K$1010, 0)))*M213), 2), 0)</f>
        <v>0</v>
      </c>
      <c r="BH213" s="20"/>
      <c r="BI213" s="20">
        <f>IFERROR(ROUND(((INDEX('Stock List'!$M$11:$M$1010, MATCH(P213, 'Stock List'!$K$11:$K$1010, 0))/INDEX('Stock List'!$L$11:$L$1010, MATCH(P213, 'Stock List'!$K$11:$K$1010, 0)))*O213), 2), 0)</f>
        <v>0</v>
      </c>
      <c r="BJ213" s="20"/>
      <c r="BK213" s="20">
        <f>IFERROR(ROUND(((INDEX('Stock List'!$M$11:$M$1010, MATCH(R213, 'Stock List'!$K$11:$K$1010, 0))/INDEX('Stock List'!$L$11:$L$1010, MATCH(R213, 'Stock List'!$K$11:$K$1010, 0)))*Q213), 2), 0)</f>
        <v>0</v>
      </c>
      <c r="BL213" s="20"/>
      <c r="BM213" s="20">
        <f>IFERROR(ROUND(((INDEX('Stock List'!$M$11:$M$1010, MATCH(T213, 'Stock List'!$K$11:$K$1010, 0))/INDEX('Stock List'!$L$11:$L$1010, MATCH(T213, 'Stock List'!$K$11:$K$1010, 0)))*S213), 2), 0)</f>
        <v>0</v>
      </c>
      <c r="BN213" s="20"/>
      <c r="BO213" s="20">
        <f>IFERROR(ROUND(((INDEX('Stock List'!$M$11:$M$1010, MATCH(V213, 'Stock List'!$K$11:$K$1010, 0))/INDEX('Stock List'!$L$11:$L$1010, MATCH(V213, 'Stock List'!$K$11:$K$1010, 0)))*U213), 2), 0)</f>
        <v>0</v>
      </c>
      <c r="BP213" s="20"/>
      <c r="BQ213" s="20">
        <f>IFERROR(ROUND(((INDEX('Stock List'!$M$11:$M$1010, MATCH(X213, 'Stock List'!$K$11:$K$1010, 0))/INDEX('Stock List'!$L$11:$L$1010, MATCH(X213, 'Stock List'!$K$11:$K$1010, 0)))*W213), 2), 0)</f>
        <v>0</v>
      </c>
      <c r="BR213" s="20"/>
      <c r="BS213" s="20">
        <f>IFERROR(ROUND(((INDEX('Stock List'!$M$11:$M$1010, MATCH(Z213, 'Stock List'!$K$11:$K$1010, 0))/INDEX('Stock List'!$L$11:$L$1010, MATCH(Z213, 'Stock List'!$K$11:$K$1010, 0)))*Y213), 2), 0)</f>
        <v>0</v>
      </c>
      <c r="BT213" s="20"/>
      <c r="BU213" s="20">
        <f>IFERROR(ROUND(((INDEX('Stock List'!$M$11:$M$1010, MATCH(AB213, 'Stock List'!$K$11:$K$1010, 0))/INDEX('Stock List'!$L$11:$L$1010, MATCH(AB213, 'Stock List'!$K$11:$K$1010, 0)))*AA213), 2), 0)</f>
        <v>0</v>
      </c>
      <c r="BV213" s="20"/>
      <c r="BW213" s="20">
        <f>IFERROR(ROUND(((INDEX('Stock List'!$M$11:$M$1010, MATCH(AD213, 'Stock List'!$K$11:$K$1010, 0))/INDEX('Stock List'!$L$11:$L$1010, MATCH(AD213, 'Stock List'!$K$11:$K$1010, 0)))*AC213), 2), 0)</f>
        <v>0</v>
      </c>
      <c r="BX213" s="20"/>
      <c r="BY213" s="20">
        <f>IFERROR(ROUND(((INDEX('Stock List'!$M$11:$M$1010, MATCH(AF213, 'Stock List'!$K$11:$K$1010, 0))/INDEX('Stock List'!$L$11:$L$1010, MATCH(AF213, 'Stock List'!$K$11:$K$1010, 0)))*AE213), 2), 0)</f>
        <v>0</v>
      </c>
      <c r="BZ213" s="20"/>
      <c r="CA213" s="20">
        <f>IFERROR(ROUND(((INDEX('Stock List'!$M$11:$M$1010, MATCH(AH213, 'Stock List'!$K$11:$K$1010, 0))/INDEX('Stock List'!$L$11:$L$1010, MATCH(AH213, 'Stock List'!$K$11:$K$1010, 0)))*AG213), 2), 0)</f>
        <v>0</v>
      </c>
      <c r="CB213" s="20"/>
      <c r="CC213" s="20">
        <f>IFERROR(ROUND(((INDEX('Stock List'!$M$11:$M$1010, MATCH(AJ213, 'Stock List'!$K$11:$K$1010, 0))/INDEX('Stock List'!$L$11:$L$1010, MATCH(AJ213, 'Stock List'!$K$11:$K$1010, 0)))*AI213), 2), 0)</f>
        <v>0</v>
      </c>
      <c r="CD213" s="20"/>
      <c r="CE213" s="20">
        <f>IFERROR(ROUND(((INDEX('Stock List'!$M$11:$M$1010, MATCH(AL213, 'Stock List'!$K$11:$K$1010, 0))/INDEX('Stock List'!$L$11:$L$1010, MATCH(AL213, 'Stock List'!$K$11:$K$1010, 0)))*AK213), 2), 0)</f>
        <v>0</v>
      </c>
      <c r="CF213" s="20"/>
      <c r="CG213" s="20">
        <f>IFERROR(ROUND(((INDEX('Stock List'!$M$11:$M$1010, MATCH(AN213, 'Stock List'!$K$11:$K$1010, 0))/INDEX('Stock List'!$L$11:$L$1010, MATCH(AN213, 'Stock List'!$K$11:$K$1010, 0)))*AM213), 2), 0)</f>
        <v>0</v>
      </c>
      <c r="CH213" s="20"/>
      <c r="CI213" s="20">
        <f>IFERROR(ROUND(((INDEX('Stock List'!$M$11:$M$1010, MATCH(AP213, 'Stock List'!$K$11:$K$1010, 0))/INDEX('Stock List'!$L$11:$L$1010, MATCH(AP213, 'Stock List'!$K$11:$K$1010, 0)))*AO213), 2), 0)</f>
        <v>0</v>
      </c>
      <c r="CJ213" s="20"/>
      <c r="CK213" s="20">
        <f>IFERROR(ROUND(((INDEX('Stock List'!$M$11:$M$1010, MATCH(AR213, 'Stock List'!$K$11:$K$1010, 0))/INDEX('Stock List'!$L$11:$L$1010, MATCH(AR213, 'Stock List'!$K$11:$K$1010, 0)))*AQ213), 2), 0)</f>
        <v>0</v>
      </c>
      <c r="CL213" s="20"/>
      <c r="CM213" s="20">
        <f>IFERROR(ROUND(((INDEX('Stock List'!$M$11:$M$1010, MATCH(AT213, 'Stock List'!$K$11:$K$1010, 0))/INDEX('Stock List'!$L$11:$L$1010, MATCH(AT213, 'Stock List'!$K$11:$K$1010, 0)))*AS213), 2), 0)</f>
        <v>0</v>
      </c>
      <c r="CN213" s="20"/>
      <c r="CO213" s="20">
        <f>IFERROR(ROUND(((INDEX('Stock List'!$M$11:$M$1010, MATCH(AV213, 'Stock List'!$K$11:$K$1010, 0))/INDEX('Stock List'!$L$11:$L$1010, MATCH(AV213, 'Stock List'!$K$11:$K$1010, 0)))*AU213), 2), 0)</f>
        <v>0</v>
      </c>
      <c r="CP213" s="20"/>
      <c r="CQ213" s="20">
        <f>IFERROR(ROUND(((INDEX('Stock List'!$M$11:$M$1010, MATCH(AX213, 'Stock List'!$K$11:$K$1010, 0))/INDEX('Stock List'!$L$11:$L$1010, MATCH(AX213, 'Stock List'!$K$11:$K$1010, 0)))*AW213), 2), 0)</f>
        <v>0</v>
      </c>
      <c r="CR213" s="22"/>
      <c r="CT213" s="106" t="str">
        <f t="shared" si="196"/>
        <v/>
      </c>
      <c r="CU213" s="22" t="str">
        <f t="shared" si="197"/>
        <v/>
      </c>
      <c r="CX213" s="106" t="str">
        <f t="shared" si="198"/>
        <v/>
      </c>
      <c r="CY213" s="20" t="str">
        <f t="shared" si="199"/>
        <v/>
      </c>
      <c r="CZ213" s="22" t="str">
        <f t="shared" si="200"/>
        <v/>
      </c>
      <c r="DB213" s="76" t="str">
        <f>IF($H213="", "", COUNTIF($G$11:$G$1010, "&gt;"&amp;$G213)+1+COUNTIF($G$11:$G213, $G213)-1)</f>
        <v/>
      </c>
      <c r="DC213" s="76" t="str">
        <f>IF($H213="", "", COUNTIF($CZ$11:$CZ$1010, "&gt;"&amp;$CZ213)+1+COUNTIF($CZ$11:$CZ213, $CZ213)-1)</f>
        <v/>
      </c>
      <c r="DE213" s="147" t="str">
        <f t="shared" si="201"/>
        <v/>
      </c>
      <c r="DF213" s="148"/>
      <c r="DG213" s="19" t="str">
        <f t="shared" si="202"/>
        <v/>
      </c>
      <c r="DH213" s="153" t="str">
        <f t="shared" si="203"/>
        <v/>
      </c>
      <c r="DI213" s="19" t="str">
        <f t="shared" si="155"/>
        <v/>
      </c>
      <c r="DJ213" s="153" t="str">
        <f t="shared" si="156"/>
        <v/>
      </c>
      <c r="DK213" s="19" t="str">
        <f t="shared" si="157"/>
        <v/>
      </c>
      <c r="DL213" s="153" t="str">
        <f t="shared" si="158"/>
        <v/>
      </c>
      <c r="DM213" s="19" t="str">
        <f t="shared" si="159"/>
        <v/>
      </c>
      <c r="DN213" s="153" t="str">
        <f t="shared" si="160"/>
        <v/>
      </c>
      <c r="DO213" s="19" t="str">
        <f t="shared" si="161"/>
        <v/>
      </c>
      <c r="DP213" s="153" t="str">
        <f t="shared" si="162"/>
        <v/>
      </c>
      <c r="DQ213" s="19" t="str">
        <f t="shared" si="163"/>
        <v/>
      </c>
      <c r="DR213" s="153" t="str">
        <f t="shared" si="164"/>
        <v/>
      </c>
      <c r="DS213" s="19" t="str">
        <f t="shared" si="165"/>
        <v/>
      </c>
      <c r="DT213" s="153" t="str">
        <f t="shared" si="166"/>
        <v/>
      </c>
      <c r="DU213" s="19" t="str">
        <f t="shared" si="167"/>
        <v/>
      </c>
      <c r="DV213" s="153" t="str">
        <f t="shared" si="168"/>
        <v/>
      </c>
      <c r="DW213" s="19" t="str">
        <f t="shared" si="169"/>
        <v/>
      </c>
      <c r="DX213" s="153" t="str">
        <f t="shared" si="170"/>
        <v/>
      </c>
      <c r="DY213" s="19" t="str">
        <f t="shared" si="171"/>
        <v/>
      </c>
      <c r="DZ213" s="153" t="str">
        <f t="shared" si="172"/>
        <v/>
      </c>
      <c r="EA213" s="19" t="str">
        <f t="shared" si="173"/>
        <v/>
      </c>
      <c r="EB213" s="153" t="str">
        <f t="shared" si="174"/>
        <v/>
      </c>
      <c r="EC213" s="19" t="str">
        <f t="shared" si="175"/>
        <v/>
      </c>
      <c r="ED213" s="153" t="str">
        <f t="shared" si="176"/>
        <v/>
      </c>
      <c r="EE213" s="19" t="str">
        <f t="shared" si="177"/>
        <v/>
      </c>
      <c r="EF213" s="153" t="str">
        <f t="shared" si="178"/>
        <v/>
      </c>
      <c r="EG213" s="19" t="str">
        <f t="shared" si="179"/>
        <v/>
      </c>
      <c r="EH213" s="153" t="str">
        <f t="shared" si="180"/>
        <v/>
      </c>
      <c r="EI213" s="19" t="str">
        <f t="shared" si="181"/>
        <v/>
      </c>
      <c r="EJ213" s="153" t="str">
        <f t="shared" si="182"/>
        <v/>
      </c>
      <c r="EK213" s="19" t="str">
        <f t="shared" si="183"/>
        <v/>
      </c>
      <c r="EL213" s="153" t="str">
        <f t="shared" si="184"/>
        <v/>
      </c>
      <c r="EM213" s="19" t="str">
        <f t="shared" si="185"/>
        <v/>
      </c>
      <c r="EN213" s="153" t="str">
        <f t="shared" si="186"/>
        <v/>
      </c>
      <c r="EO213" s="19" t="str">
        <f t="shared" si="187"/>
        <v/>
      </c>
      <c r="EP213" s="153" t="str">
        <f t="shared" si="188"/>
        <v/>
      </c>
      <c r="EQ213" s="19" t="str">
        <f t="shared" si="189"/>
        <v/>
      </c>
      <c r="ER213" s="153" t="str">
        <f t="shared" si="190"/>
        <v/>
      </c>
      <c r="ES213" s="19" t="str">
        <f t="shared" si="191"/>
        <v/>
      </c>
      <c r="ET213" s="153" t="str">
        <f t="shared" si="192"/>
        <v/>
      </c>
    </row>
    <row r="214" spans="1:150" x14ac:dyDescent="0.25">
      <c r="A214" s="31"/>
      <c r="B214" s="91" t="str">
        <f t="shared" si="193"/>
        <v/>
      </c>
      <c r="C214" s="20" t="str">
        <f t="shared" si="153"/>
        <v/>
      </c>
      <c r="D214" s="97" t="str">
        <f t="shared" si="154"/>
        <v/>
      </c>
      <c r="E214" s="62" t="str">
        <f t="shared" si="194"/>
        <v/>
      </c>
      <c r="F214" s="31"/>
      <c r="G214" s="282"/>
      <c r="H214" s="283"/>
      <c r="I214" s="284"/>
      <c r="J214" s="285"/>
      <c r="K214" s="286"/>
      <c r="L214" s="287"/>
      <c r="M214" s="288"/>
      <c r="N214" s="287"/>
      <c r="O214" s="288"/>
      <c r="P214" s="287"/>
      <c r="Q214" s="288"/>
      <c r="R214" s="287"/>
      <c r="S214" s="288"/>
      <c r="T214" s="287"/>
      <c r="U214" s="288"/>
      <c r="V214" s="287"/>
      <c r="W214" s="288"/>
      <c r="X214" s="287"/>
      <c r="Y214" s="288"/>
      <c r="Z214" s="287"/>
      <c r="AA214" s="288"/>
      <c r="AB214" s="287"/>
      <c r="AC214" s="288"/>
      <c r="AD214" s="287"/>
      <c r="AE214" s="288"/>
      <c r="AF214" s="287"/>
      <c r="AG214" s="288"/>
      <c r="AH214" s="287"/>
      <c r="AI214" s="288"/>
      <c r="AJ214" s="287"/>
      <c r="AK214" s="288"/>
      <c r="AL214" s="287"/>
      <c r="AM214" s="288"/>
      <c r="AN214" s="287"/>
      <c r="AO214" s="288"/>
      <c r="AP214" s="287"/>
      <c r="AQ214" s="288"/>
      <c r="AR214" s="287"/>
      <c r="AS214" s="288"/>
      <c r="AT214" s="287"/>
      <c r="AU214" s="288"/>
      <c r="AV214" s="287"/>
      <c r="AW214" s="288"/>
      <c r="AX214" s="287"/>
      <c r="AY214" s="31"/>
      <c r="BA214" s="76" t="str">
        <f t="shared" si="195"/>
        <v/>
      </c>
      <c r="BC214" s="76" t="str">
        <f>IF('Stock List'!$K214="", "", 'Stock List'!$K214)</f>
        <v/>
      </c>
      <c r="BE214" s="106">
        <f>IFERROR(ROUND(((INDEX('Stock List'!$M$11:$M$1010, MATCH(L214, 'Stock List'!$K$11:$K$1010, 0))/INDEX('Stock List'!$L$11:$L$1010, MATCH(L214, 'Stock List'!$K$11:$K$1010, 0)))*K214), 2), 0)</f>
        <v>0</v>
      </c>
      <c r="BF214" s="20"/>
      <c r="BG214" s="20">
        <f>IFERROR(ROUND(((INDEX('Stock List'!$M$11:$M$1010, MATCH(N214, 'Stock List'!$K$11:$K$1010, 0))/INDEX('Stock List'!$L$11:$L$1010, MATCH(N214, 'Stock List'!$K$11:$K$1010, 0)))*M214), 2), 0)</f>
        <v>0</v>
      </c>
      <c r="BH214" s="20"/>
      <c r="BI214" s="20">
        <f>IFERROR(ROUND(((INDEX('Stock List'!$M$11:$M$1010, MATCH(P214, 'Stock List'!$K$11:$K$1010, 0))/INDEX('Stock List'!$L$11:$L$1010, MATCH(P214, 'Stock List'!$K$11:$K$1010, 0)))*O214), 2), 0)</f>
        <v>0</v>
      </c>
      <c r="BJ214" s="20"/>
      <c r="BK214" s="20">
        <f>IFERROR(ROUND(((INDEX('Stock List'!$M$11:$M$1010, MATCH(R214, 'Stock List'!$K$11:$K$1010, 0))/INDEX('Stock List'!$L$11:$L$1010, MATCH(R214, 'Stock List'!$K$11:$K$1010, 0)))*Q214), 2), 0)</f>
        <v>0</v>
      </c>
      <c r="BL214" s="20"/>
      <c r="BM214" s="20">
        <f>IFERROR(ROUND(((INDEX('Stock List'!$M$11:$M$1010, MATCH(T214, 'Stock List'!$K$11:$K$1010, 0))/INDEX('Stock List'!$L$11:$L$1010, MATCH(T214, 'Stock List'!$K$11:$K$1010, 0)))*S214), 2), 0)</f>
        <v>0</v>
      </c>
      <c r="BN214" s="20"/>
      <c r="BO214" s="20">
        <f>IFERROR(ROUND(((INDEX('Stock List'!$M$11:$M$1010, MATCH(V214, 'Stock List'!$K$11:$K$1010, 0))/INDEX('Stock List'!$L$11:$L$1010, MATCH(V214, 'Stock List'!$K$11:$K$1010, 0)))*U214), 2), 0)</f>
        <v>0</v>
      </c>
      <c r="BP214" s="20"/>
      <c r="BQ214" s="20">
        <f>IFERROR(ROUND(((INDEX('Stock List'!$M$11:$M$1010, MATCH(X214, 'Stock List'!$K$11:$K$1010, 0))/INDEX('Stock List'!$L$11:$L$1010, MATCH(X214, 'Stock List'!$K$11:$K$1010, 0)))*W214), 2), 0)</f>
        <v>0</v>
      </c>
      <c r="BR214" s="20"/>
      <c r="BS214" s="20">
        <f>IFERROR(ROUND(((INDEX('Stock List'!$M$11:$M$1010, MATCH(Z214, 'Stock List'!$K$11:$K$1010, 0))/INDEX('Stock List'!$L$11:$L$1010, MATCH(Z214, 'Stock List'!$K$11:$K$1010, 0)))*Y214), 2), 0)</f>
        <v>0</v>
      </c>
      <c r="BT214" s="20"/>
      <c r="BU214" s="20">
        <f>IFERROR(ROUND(((INDEX('Stock List'!$M$11:$M$1010, MATCH(AB214, 'Stock List'!$K$11:$K$1010, 0))/INDEX('Stock List'!$L$11:$L$1010, MATCH(AB214, 'Stock List'!$K$11:$K$1010, 0)))*AA214), 2), 0)</f>
        <v>0</v>
      </c>
      <c r="BV214" s="20"/>
      <c r="BW214" s="20">
        <f>IFERROR(ROUND(((INDEX('Stock List'!$M$11:$M$1010, MATCH(AD214, 'Stock List'!$K$11:$K$1010, 0))/INDEX('Stock List'!$L$11:$L$1010, MATCH(AD214, 'Stock List'!$K$11:$K$1010, 0)))*AC214), 2), 0)</f>
        <v>0</v>
      </c>
      <c r="BX214" s="20"/>
      <c r="BY214" s="20">
        <f>IFERROR(ROUND(((INDEX('Stock List'!$M$11:$M$1010, MATCH(AF214, 'Stock List'!$K$11:$K$1010, 0))/INDEX('Stock List'!$L$11:$L$1010, MATCH(AF214, 'Stock List'!$K$11:$K$1010, 0)))*AE214), 2), 0)</f>
        <v>0</v>
      </c>
      <c r="BZ214" s="20"/>
      <c r="CA214" s="20">
        <f>IFERROR(ROUND(((INDEX('Stock List'!$M$11:$M$1010, MATCH(AH214, 'Stock List'!$K$11:$K$1010, 0))/INDEX('Stock List'!$L$11:$L$1010, MATCH(AH214, 'Stock List'!$K$11:$K$1010, 0)))*AG214), 2), 0)</f>
        <v>0</v>
      </c>
      <c r="CB214" s="20"/>
      <c r="CC214" s="20">
        <f>IFERROR(ROUND(((INDEX('Stock List'!$M$11:$M$1010, MATCH(AJ214, 'Stock List'!$K$11:$K$1010, 0))/INDEX('Stock List'!$L$11:$L$1010, MATCH(AJ214, 'Stock List'!$K$11:$K$1010, 0)))*AI214), 2), 0)</f>
        <v>0</v>
      </c>
      <c r="CD214" s="20"/>
      <c r="CE214" s="20">
        <f>IFERROR(ROUND(((INDEX('Stock List'!$M$11:$M$1010, MATCH(AL214, 'Stock List'!$K$11:$K$1010, 0))/INDEX('Stock List'!$L$11:$L$1010, MATCH(AL214, 'Stock List'!$K$11:$K$1010, 0)))*AK214), 2), 0)</f>
        <v>0</v>
      </c>
      <c r="CF214" s="20"/>
      <c r="CG214" s="20">
        <f>IFERROR(ROUND(((INDEX('Stock List'!$M$11:$M$1010, MATCH(AN214, 'Stock List'!$K$11:$K$1010, 0))/INDEX('Stock List'!$L$11:$L$1010, MATCH(AN214, 'Stock List'!$K$11:$K$1010, 0)))*AM214), 2), 0)</f>
        <v>0</v>
      </c>
      <c r="CH214" s="20"/>
      <c r="CI214" s="20">
        <f>IFERROR(ROUND(((INDEX('Stock List'!$M$11:$M$1010, MATCH(AP214, 'Stock List'!$K$11:$K$1010, 0))/INDEX('Stock List'!$L$11:$L$1010, MATCH(AP214, 'Stock List'!$K$11:$K$1010, 0)))*AO214), 2), 0)</f>
        <v>0</v>
      </c>
      <c r="CJ214" s="20"/>
      <c r="CK214" s="20">
        <f>IFERROR(ROUND(((INDEX('Stock List'!$M$11:$M$1010, MATCH(AR214, 'Stock List'!$K$11:$K$1010, 0))/INDEX('Stock List'!$L$11:$L$1010, MATCH(AR214, 'Stock List'!$K$11:$K$1010, 0)))*AQ214), 2), 0)</f>
        <v>0</v>
      </c>
      <c r="CL214" s="20"/>
      <c r="CM214" s="20">
        <f>IFERROR(ROUND(((INDEX('Stock List'!$M$11:$M$1010, MATCH(AT214, 'Stock List'!$K$11:$K$1010, 0))/INDEX('Stock List'!$L$11:$L$1010, MATCH(AT214, 'Stock List'!$K$11:$K$1010, 0)))*AS214), 2), 0)</f>
        <v>0</v>
      </c>
      <c r="CN214" s="20"/>
      <c r="CO214" s="20">
        <f>IFERROR(ROUND(((INDEX('Stock List'!$M$11:$M$1010, MATCH(AV214, 'Stock List'!$K$11:$K$1010, 0))/INDEX('Stock List'!$L$11:$L$1010, MATCH(AV214, 'Stock List'!$K$11:$K$1010, 0)))*AU214), 2), 0)</f>
        <v>0</v>
      </c>
      <c r="CP214" s="20"/>
      <c r="CQ214" s="20">
        <f>IFERROR(ROUND(((INDEX('Stock List'!$M$11:$M$1010, MATCH(AX214, 'Stock List'!$K$11:$K$1010, 0))/INDEX('Stock List'!$L$11:$L$1010, MATCH(AX214, 'Stock List'!$K$11:$K$1010, 0)))*AW214), 2), 0)</f>
        <v>0</v>
      </c>
      <c r="CR214" s="22"/>
      <c r="CT214" s="106" t="str">
        <f t="shared" si="196"/>
        <v/>
      </c>
      <c r="CU214" s="22" t="str">
        <f t="shared" si="197"/>
        <v/>
      </c>
      <c r="CX214" s="106" t="str">
        <f t="shared" si="198"/>
        <v/>
      </c>
      <c r="CY214" s="20" t="str">
        <f t="shared" si="199"/>
        <v/>
      </c>
      <c r="CZ214" s="22" t="str">
        <f t="shared" si="200"/>
        <v/>
      </c>
      <c r="DB214" s="76" t="str">
        <f>IF($H214="", "", COUNTIF($G$11:$G$1010, "&gt;"&amp;$G214)+1+COUNTIF($G$11:$G214, $G214)-1)</f>
        <v/>
      </c>
      <c r="DC214" s="76" t="str">
        <f>IF($H214="", "", COUNTIF($CZ$11:$CZ$1010, "&gt;"&amp;$CZ214)+1+COUNTIF($CZ$11:$CZ214, $CZ214)-1)</f>
        <v/>
      </c>
      <c r="DE214" s="147" t="str">
        <f t="shared" si="201"/>
        <v/>
      </c>
      <c r="DF214" s="148"/>
      <c r="DG214" s="19" t="str">
        <f t="shared" si="202"/>
        <v/>
      </c>
      <c r="DH214" s="153" t="str">
        <f t="shared" si="203"/>
        <v/>
      </c>
      <c r="DI214" s="19" t="str">
        <f t="shared" si="155"/>
        <v/>
      </c>
      <c r="DJ214" s="153" t="str">
        <f t="shared" si="156"/>
        <v/>
      </c>
      <c r="DK214" s="19" t="str">
        <f t="shared" si="157"/>
        <v/>
      </c>
      <c r="DL214" s="153" t="str">
        <f t="shared" si="158"/>
        <v/>
      </c>
      <c r="DM214" s="19" t="str">
        <f t="shared" si="159"/>
        <v/>
      </c>
      <c r="DN214" s="153" t="str">
        <f t="shared" si="160"/>
        <v/>
      </c>
      <c r="DO214" s="19" t="str">
        <f t="shared" si="161"/>
        <v/>
      </c>
      <c r="DP214" s="153" t="str">
        <f t="shared" si="162"/>
        <v/>
      </c>
      <c r="DQ214" s="19" t="str">
        <f t="shared" si="163"/>
        <v/>
      </c>
      <c r="DR214" s="153" t="str">
        <f t="shared" si="164"/>
        <v/>
      </c>
      <c r="DS214" s="19" t="str">
        <f t="shared" si="165"/>
        <v/>
      </c>
      <c r="DT214" s="153" t="str">
        <f t="shared" si="166"/>
        <v/>
      </c>
      <c r="DU214" s="19" t="str">
        <f t="shared" si="167"/>
        <v/>
      </c>
      <c r="DV214" s="153" t="str">
        <f t="shared" si="168"/>
        <v/>
      </c>
      <c r="DW214" s="19" t="str">
        <f t="shared" si="169"/>
        <v/>
      </c>
      <c r="DX214" s="153" t="str">
        <f t="shared" si="170"/>
        <v/>
      </c>
      <c r="DY214" s="19" t="str">
        <f t="shared" si="171"/>
        <v/>
      </c>
      <c r="DZ214" s="153" t="str">
        <f t="shared" si="172"/>
        <v/>
      </c>
      <c r="EA214" s="19" t="str">
        <f t="shared" si="173"/>
        <v/>
      </c>
      <c r="EB214" s="153" t="str">
        <f t="shared" si="174"/>
        <v/>
      </c>
      <c r="EC214" s="19" t="str">
        <f t="shared" si="175"/>
        <v/>
      </c>
      <c r="ED214" s="153" t="str">
        <f t="shared" si="176"/>
        <v/>
      </c>
      <c r="EE214" s="19" t="str">
        <f t="shared" si="177"/>
        <v/>
      </c>
      <c r="EF214" s="153" t="str">
        <f t="shared" si="178"/>
        <v/>
      </c>
      <c r="EG214" s="19" t="str">
        <f t="shared" si="179"/>
        <v/>
      </c>
      <c r="EH214" s="153" t="str">
        <f t="shared" si="180"/>
        <v/>
      </c>
      <c r="EI214" s="19" t="str">
        <f t="shared" si="181"/>
        <v/>
      </c>
      <c r="EJ214" s="153" t="str">
        <f t="shared" si="182"/>
        <v/>
      </c>
      <c r="EK214" s="19" t="str">
        <f t="shared" si="183"/>
        <v/>
      </c>
      <c r="EL214" s="153" t="str">
        <f t="shared" si="184"/>
        <v/>
      </c>
      <c r="EM214" s="19" t="str">
        <f t="shared" si="185"/>
        <v/>
      </c>
      <c r="EN214" s="153" t="str">
        <f t="shared" si="186"/>
        <v/>
      </c>
      <c r="EO214" s="19" t="str">
        <f t="shared" si="187"/>
        <v/>
      </c>
      <c r="EP214" s="153" t="str">
        <f t="shared" si="188"/>
        <v/>
      </c>
      <c r="EQ214" s="19" t="str">
        <f t="shared" si="189"/>
        <v/>
      </c>
      <c r="ER214" s="153" t="str">
        <f t="shared" si="190"/>
        <v/>
      </c>
      <c r="ES214" s="19" t="str">
        <f t="shared" si="191"/>
        <v/>
      </c>
      <c r="ET214" s="153" t="str">
        <f t="shared" si="192"/>
        <v/>
      </c>
    </row>
    <row r="215" spans="1:150" x14ac:dyDescent="0.25">
      <c r="A215" s="31"/>
      <c r="B215" s="91" t="str">
        <f t="shared" si="193"/>
        <v/>
      </c>
      <c r="C215" s="20" t="str">
        <f t="shared" si="153"/>
        <v/>
      </c>
      <c r="D215" s="97" t="str">
        <f t="shared" si="154"/>
        <v/>
      </c>
      <c r="E215" s="62" t="str">
        <f t="shared" si="194"/>
        <v/>
      </c>
      <c r="F215" s="31"/>
      <c r="G215" s="282"/>
      <c r="H215" s="283"/>
      <c r="I215" s="284"/>
      <c r="J215" s="285"/>
      <c r="K215" s="286"/>
      <c r="L215" s="287"/>
      <c r="M215" s="288"/>
      <c r="N215" s="287"/>
      <c r="O215" s="288"/>
      <c r="P215" s="287"/>
      <c r="Q215" s="288"/>
      <c r="R215" s="287"/>
      <c r="S215" s="288"/>
      <c r="T215" s="287"/>
      <c r="U215" s="288"/>
      <c r="V215" s="287"/>
      <c r="W215" s="288"/>
      <c r="X215" s="287"/>
      <c r="Y215" s="288"/>
      <c r="Z215" s="287"/>
      <c r="AA215" s="288"/>
      <c r="AB215" s="287"/>
      <c r="AC215" s="288"/>
      <c r="AD215" s="287"/>
      <c r="AE215" s="288"/>
      <c r="AF215" s="287"/>
      <c r="AG215" s="288"/>
      <c r="AH215" s="287"/>
      <c r="AI215" s="288"/>
      <c r="AJ215" s="287"/>
      <c r="AK215" s="288"/>
      <c r="AL215" s="287"/>
      <c r="AM215" s="288"/>
      <c r="AN215" s="287"/>
      <c r="AO215" s="288"/>
      <c r="AP215" s="287"/>
      <c r="AQ215" s="288"/>
      <c r="AR215" s="287"/>
      <c r="AS215" s="288"/>
      <c r="AT215" s="287"/>
      <c r="AU215" s="288"/>
      <c r="AV215" s="287"/>
      <c r="AW215" s="288"/>
      <c r="AX215" s="287"/>
      <c r="AY215" s="31"/>
      <c r="BA215" s="76" t="str">
        <f t="shared" si="195"/>
        <v/>
      </c>
      <c r="BC215" s="76" t="str">
        <f>IF('Stock List'!$K215="", "", 'Stock List'!$K215)</f>
        <v/>
      </c>
      <c r="BE215" s="106">
        <f>IFERROR(ROUND(((INDEX('Stock List'!$M$11:$M$1010, MATCH(L215, 'Stock List'!$K$11:$K$1010, 0))/INDEX('Stock List'!$L$11:$L$1010, MATCH(L215, 'Stock List'!$K$11:$K$1010, 0)))*K215), 2), 0)</f>
        <v>0</v>
      </c>
      <c r="BF215" s="20"/>
      <c r="BG215" s="20">
        <f>IFERROR(ROUND(((INDEX('Stock List'!$M$11:$M$1010, MATCH(N215, 'Stock List'!$K$11:$K$1010, 0))/INDEX('Stock List'!$L$11:$L$1010, MATCH(N215, 'Stock List'!$K$11:$K$1010, 0)))*M215), 2), 0)</f>
        <v>0</v>
      </c>
      <c r="BH215" s="20"/>
      <c r="BI215" s="20">
        <f>IFERROR(ROUND(((INDEX('Stock List'!$M$11:$M$1010, MATCH(P215, 'Stock List'!$K$11:$K$1010, 0))/INDEX('Stock List'!$L$11:$L$1010, MATCH(P215, 'Stock List'!$K$11:$K$1010, 0)))*O215), 2), 0)</f>
        <v>0</v>
      </c>
      <c r="BJ215" s="20"/>
      <c r="BK215" s="20">
        <f>IFERROR(ROUND(((INDEX('Stock List'!$M$11:$M$1010, MATCH(R215, 'Stock List'!$K$11:$K$1010, 0))/INDEX('Stock List'!$L$11:$L$1010, MATCH(R215, 'Stock List'!$K$11:$K$1010, 0)))*Q215), 2), 0)</f>
        <v>0</v>
      </c>
      <c r="BL215" s="20"/>
      <c r="BM215" s="20">
        <f>IFERROR(ROUND(((INDEX('Stock List'!$M$11:$M$1010, MATCH(T215, 'Stock List'!$K$11:$K$1010, 0))/INDEX('Stock List'!$L$11:$L$1010, MATCH(T215, 'Stock List'!$K$11:$K$1010, 0)))*S215), 2), 0)</f>
        <v>0</v>
      </c>
      <c r="BN215" s="20"/>
      <c r="BO215" s="20">
        <f>IFERROR(ROUND(((INDEX('Stock List'!$M$11:$M$1010, MATCH(V215, 'Stock List'!$K$11:$K$1010, 0))/INDEX('Stock List'!$L$11:$L$1010, MATCH(V215, 'Stock List'!$K$11:$K$1010, 0)))*U215), 2), 0)</f>
        <v>0</v>
      </c>
      <c r="BP215" s="20"/>
      <c r="BQ215" s="20">
        <f>IFERROR(ROUND(((INDEX('Stock List'!$M$11:$M$1010, MATCH(X215, 'Stock List'!$K$11:$K$1010, 0))/INDEX('Stock List'!$L$11:$L$1010, MATCH(X215, 'Stock List'!$K$11:$K$1010, 0)))*W215), 2), 0)</f>
        <v>0</v>
      </c>
      <c r="BR215" s="20"/>
      <c r="BS215" s="20">
        <f>IFERROR(ROUND(((INDEX('Stock List'!$M$11:$M$1010, MATCH(Z215, 'Stock List'!$K$11:$K$1010, 0))/INDEX('Stock List'!$L$11:$L$1010, MATCH(Z215, 'Stock List'!$K$11:$K$1010, 0)))*Y215), 2), 0)</f>
        <v>0</v>
      </c>
      <c r="BT215" s="20"/>
      <c r="BU215" s="20">
        <f>IFERROR(ROUND(((INDEX('Stock List'!$M$11:$M$1010, MATCH(AB215, 'Stock List'!$K$11:$K$1010, 0))/INDEX('Stock List'!$L$11:$L$1010, MATCH(AB215, 'Stock List'!$K$11:$K$1010, 0)))*AA215), 2), 0)</f>
        <v>0</v>
      </c>
      <c r="BV215" s="20"/>
      <c r="BW215" s="20">
        <f>IFERROR(ROUND(((INDEX('Stock List'!$M$11:$M$1010, MATCH(AD215, 'Stock List'!$K$11:$K$1010, 0))/INDEX('Stock List'!$L$11:$L$1010, MATCH(AD215, 'Stock List'!$K$11:$K$1010, 0)))*AC215), 2), 0)</f>
        <v>0</v>
      </c>
      <c r="BX215" s="20"/>
      <c r="BY215" s="20">
        <f>IFERROR(ROUND(((INDEX('Stock List'!$M$11:$M$1010, MATCH(AF215, 'Stock List'!$K$11:$K$1010, 0))/INDEX('Stock List'!$L$11:$L$1010, MATCH(AF215, 'Stock List'!$K$11:$K$1010, 0)))*AE215), 2), 0)</f>
        <v>0</v>
      </c>
      <c r="BZ215" s="20"/>
      <c r="CA215" s="20">
        <f>IFERROR(ROUND(((INDEX('Stock List'!$M$11:$M$1010, MATCH(AH215, 'Stock List'!$K$11:$K$1010, 0))/INDEX('Stock List'!$L$11:$L$1010, MATCH(AH215, 'Stock List'!$K$11:$K$1010, 0)))*AG215), 2), 0)</f>
        <v>0</v>
      </c>
      <c r="CB215" s="20"/>
      <c r="CC215" s="20">
        <f>IFERROR(ROUND(((INDEX('Stock List'!$M$11:$M$1010, MATCH(AJ215, 'Stock List'!$K$11:$K$1010, 0))/INDEX('Stock List'!$L$11:$L$1010, MATCH(AJ215, 'Stock List'!$K$11:$K$1010, 0)))*AI215), 2), 0)</f>
        <v>0</v>
      </c>
      <c r="CD215" s="20"/>
      <c r="CE215" s="20">
        <f>IFERROR(ROUND(((INDEX('Stock List'!$M$11:$M$1010, MATCH(AL215, 'Stock List'!$K$11:$K$1010, 0))/INDEX('Stock List'!$L$11:$L$1010, MATCH(AL215, 'Stock List'!$K$11:$K$1010, 0)))*AK215), 2), 0)</f>
        <v>0</v>
      </c>
      <c r="CF215" s="20"/>
      <c r="CG215" s="20">
        <f>IFERROR(ROUND(((INDEX('Stock List'!$M$11:$M$1010, MATCH(AN215, 'Stock List'!$K$11:$K$1010, 0))/INDEX('Stock List'!$L$11:$L$1010, MATCH(AN215, 'Stock List'!$K$11:$K$1010, 0)))*AM215), 2), 0)</f>
        <v>0</v>
      </c>
      <c r="CH215" s="20"/>
      <c r="CI215" s="20">
        <f>IFERROR(ROUND(((INDEX('Stock List'!$M$11:$M$1010, MATCH(AP215, 'Stock List'!$K$11:$K$1010, 0))/INDEX('Stock List'!$L$11:$L$1010, MATCH(AP215, 'Stock List'!$K$11:$K$1010, 0)))*AO215), 2), 0)</f>
        <v>0</v>
      </c>
      <c r="CJ215" s="20"/>
      <c r="CK215" s="20">
        <f>IFERROR(ROUND(((INDEX('Stock List'!$M$11:$M$1010, MATCH(AR215, 'Stock List'!$K$11:$K$1010, 0))/INDEX('Stock List'!$L$11:$L$1010, MATCH(AR215, 'Stock List'!$K$11:$K$1010, 0)))*AQ215), 2), 0)</f>
        <v>0</v>
      </c>
      <c r="CL215" s="20"/>
      <c r="CM215" s="20">
        <f>IFERROR(ROUND(((INDEX('Stock List'!$M$11:$M$1010, MATCH(AT215, 'Stock List'!$K$11:$K$1010, 0))/INDEX('Stock List'!$L$11:$L$1010, MATCH(AT215, 'Stock List'!$K$11:$K$1010, 0)))*AS215), 2), 0)</f>
        <v>0</v>
      </c>
      <c r="CN215" s="20"/>
      <c r="CO215" s="20">
        <f>IFERROR(ROUND(((INDEX('Stock List'!$M$11:$M$1010, MATCH(AV215, 'Stock List'!$K$11:$K$1010, 0))/INDEX('Stock List'!$L$11:$L$1010, MATCH(AV215, 'Stock List'!$K$11:$K$1010, 0)))*AU215), 2), 0)</f>
        <v>0</v>
      </c>
      <c r="CP215" s="20"/>
      <c r="CQ215" s="20">
        <f>IFERROR(ROUND(((INDEX('Stock List'!$M$11:$M$1010, MATCH(AX215, 'Stock List'!$K$11:$K$1010, 0))/INDEX('Stock List'!$L$11:$L$1010, MATCH(AX215, 'Stock List'!$K$11:$K$1010, 0)))*AW215), 2), 0)</f>
        <v>0</v>
      </c>
      <c r="CR215" s="22"/>
      <c r="CT215" s="106" t="str">
        <f t="shared" si="196"/>
        <v/>
      </c>
      <c r="CU215" s="22" t="str">
        <f t="shared" si="197"/>
        <v/>
      </c>
      <c r="CX215" s="106" t="str">
        <f t="shared" si="198"/>
        <v/>
      </c>
      <c r="CY215" s="20" t="str">
        <f t="shared" si="199"/>
        <v/>
      </c>
      <c r="CZ215" s="22" t="str">
        <f t="shared" si="200"/>
        <v/>
      </c>
      <c r="DB215" s="76" t="str">
        <f>IF($H215="", "", COUNTIF($G$11:$G$1010, "&gt;"&amp;$G215)+1+COUNTIF($G$11:$G215, $G215)-1)</f>
        <v/>
      </c>
      <c r="DC215" s="76" t="str">
        <f>IF($H215="", "", COUNTIF($CZ$11:$CZ$1010, "&gt;"&amp;$CZ215)+1+COUNTIF($CZ$11:$CZ215, $CZ215)-1)</f>
        <v/>
      </c>
      <c r="DE215" s="147" t="str">
        <f t="shared" si="201"/>
        <v/>
      </c>
      <c r="DF215" s="148"/>
      <c r="DG215" s="19" t="str">
        <f t="shared" si="202"/>
        <v/>
      </c>
      <c r="DH215" s="153" t="str">
        <f t="shared" si="203"/>
        <v/>
      </c>
      <c r="DI215" s="19" t="str">
        <f t="shared" si="155"/>
        <v/>
      </c>
      <c r="DJ215" s="153" t="str">
        <f t="shared" si="156"/>
        <v/>
      </c>
      <c r="DK215" s="19" t="str">
        <f t="shared" si="157"/>
        <v/>
      </c>
      <c r="DL215" s="153" t="str">
        <f t="shared" si="158"/>
        <v/>
      </c>
      <c r="DM215" s="19" t="str">
        <f t="shared" si="159"/>
        <v/>
      </c>
      <c r="DN215" s="153" t="str">
        <f t="shared" si="160"/>
        <v/>
      </c>
      <c r="DO215" s="19" t="str">
        <f t="shared" si="161"/>
        <v/>
      </c>
      <c r="DP215" s="153" t="str">
        <f t="shared" si="162"/>
        <v/>
      </c>
      <c r="DQ215" s="19" t="str">
        <f t="shared" si="163"/>
        <v/>
      </c>
      <c r="DR215" s="153" t="str">
        <f t="shared" si="164"/>
        <v/>
      </c>
      <c r="DS215" s="19" t="str">
        <f t="shared" si="165"/>
        <v/>
      </c>
      <c r="DT215" s="153" t="str">
        <f t="shared" si="166"/>
        <v/>
      </c>
      <c r="DU215" s="19" t="str">
        <f t="shared" si="167"/>
        <v/>
      </c>
      <c r="DV215" s="153" t="str">
        <f t="shared" si="168"/>
        <v/>
      </c>
      <c r="DW215" s="19" t="str">
        <f t="shared" si="169"/>
        <v/>
      </c>
      <c r="DX215" s="153" t="str">
        <f t="shared" si="170"/>
        <v/>
      </c>
      <c r="DY215" s="19" t="str">
        <f t="shared" si="171"/>
        <v/>
      </c>
      <c r="DZ215" s="153" t="str">
        <f t="shared" si="172"/>
        <v/>
      </c>
      <c r="EA215" s="19" t="str">
        <f t="shared" si="173"/>
        <v/>
      </c>
      <c r="EB215" s="153" t="str">
        <f t="shared" si="174"/>
        <v/>
      </c>
      <c r="EC215" s="19" t="str">
        <f t="shared" si="175"/>
        <v/>
      </c>
      <c r="ED215" s="153" t="str">
        <f t="shared" si="176"/>
        <v/>
      </c>
      <c r="EE215" s="19" t="str">
        <f t="shared" si="177"/>
        <v/>
      </c>
      <c r="EF215" s="153" t="str">
        <f t="shared" si="178"/>
        <v/>
      </c>
      <c r="EG215" s="19" t="str">
        <f t="shared" si="179"/>
        <v/>
      </c>
      <c r="EH215" s="153" t="str">
        <f t="shared" si="180"/>
        <v/>
      </c>
      <c r="EI215" s="19" t="str">
        <f t="shared" si="181"/>
        <v/>
      </c>
      <c r="EJ215" s="153" t="str">
        <f t="shared" si="182"/>
        <v/>
      </c>
      <c r="EK215" s="19" t="str">
        <f t="shared" si="183"/>
        <v/>
      </c>
      <c r="EL215" s="153" t="str">
        <f t="shared" si="184"/>
        <v/>
      </c>
      <c r="EM215" s="19" t="str">
        <f t="shared" si="185"/>
        <v/>
      </c>
      <c r="EN215" s="153" t="str">
        <f t="shared" si="186"/>
        <v/>
      </c>
      <c r="EO215" s="19" t="str">
        <f t="shared" si="187"/>
        <v/>
      </c>
      <c r="EP215" s="153" t="str">
        <f t="shared" si="188"/>
        <v/>
      </c>
      <c r="EQ215" s="19" t="str">
        <f t="shared" si="189"/>
        <v/>
      </c>
      <c r="ER215" s="153" t="str">
        <f t="shared" si="190"/>
        <v/>
      </c>
      <c r="ES215" s="19" t="str">
        <f t="shared" si="191"/>
        <v/>
      </c>
      <c r="ET215" s="153" t="str">
        <f t="shared" si="192"/>
        <v/>
      </c>
    </row>
    <row r="216" spans="1:150" x14ac:dyDescent="0.25">
      <c r="A216" s="31"/>
      <c r="B216" s="91" t="str">
        <f t="shared" si="193"/>
        <v/>
      </c>
      <c r="C216" s="20" t="str">
        <f t="shared" si="153"/>
        <v/>
      </c>
      <c r="D216" s="97" t="str">
        <f t="shared" si="154"/>
        <v/>
      </c>
      <c r="E216" s="62" t="str">
        <f t="shared" si="194"/>
        <v/>
      </c>
      <c r="F216" s="31"/>
      <c r="G216" s="282"/>
      <c r="H216" s="283"/>
      <c r="I216" s="284"/>
      <c r="J216" s="285"/>
      <c r="K216" s="286"/>
      <c r="L216" s="287"/>
      <c r="M216" s="288"/>
      <c r="N216" s="287"/>
      <c r="O216" s="288"/>
      <c r="P216" s="287"/>
      <c r="Q216" s="288"/>
      <c r="R216" s="287"/>
      <c r="S216" s="288"/>
      <c r="T216" s="287"/>
      <c r="U216" s="288"/>
      <c r="V216" s="287"/>
      <c r="W216" s="288"/>
      <c r="X216" s="287"/>
      <c r="Y216" s="288"/>
      <c r="Z216" s="287"/>
      <c r="AA216" s="288"/>
      <c r="AB216" s="287"/>
      <c r="AC216" s="288"/>
      <c r="AD216" s="287"/>
      <c r="AE216" s="288"/>
      <c r="AF216" s="287"/>
      <c r="AG216" s="288"/>
      <c r="AH216" s="287"/>
      <c r="AI216" s="288"/>
      <c r="AJ216" s="287"/>
      <c r="AK216" s="288"/>
      <c r="AL216" s="287"/>
      <c r="AM216" s="288"/>
      <c r="AN216" s="287"/>
      <c r="AO216" s="288"/>
      <c r="AP216" s="287"/>
      <c r="AQ216" s="288"/>
      <c r="AR216" s="287"/>
      <c r="AS216" s="288"/>
      <c r="AT216" s="287"/>
      <c r="AU216" s="288"/>
      <c r="AV216" s="287"/>
      <c r="AW216" s="288"/>
      <c r="AX216" s="287"/>
      <c r="AY216" s="31"/>
      <c r="BA216" s="76" t="str">
        <f t="shared" si="195"/>
        <v/>
      </c>
      <c r="BC216" s="76" t="str">
        <f>IF('Stock List'!$K216="", "", 'Stock List'!$K216)</f>
        <v/>
      </c>
      <c r="BE216" s="106">
        <f>IFERROR(ROUND(((INDEX('Stock List'!$M$11:$M$1010, MATCH(L216, 'Stock List'!$K$11:$K$1010, 0))/INDEX('Stock List'!$L$11:$L$1010, MATCH(L216, 'Stock List'!$K$11:$K$1010, 0)))*K216), 2), 0)</f>
        <v>0</v>
      </c>
      <c r="BF216" s="20"/>
      <c r="BG216" s="20">
        <f>IFERROR(ROUND(((INDEX('Stock List'!$M$11:$M$1010, MATCH(N216, 'Stock List'!$K$11:$K$1010, 0))/INDEX('Stock List'!$L$11:$L$1010, MATCH(N216, 'Stock List'!$K$11:$K$1010, 0)))*M216), 2), 0)</f>
        <v>0</v>
      </c>
      <c r="BH216" s="20"/>
      <c r="BI216" s="20">
        <f>IFERROR(ROUND(((INDEX('Stock List'!$M$11:$M$1010, MATCH(P216, 'Stock List'!$K$11:$K$1010, 0))/INDEX('Stock List'!$L$11:$L$1010, MATCH(P216, 'Stock List'!$K$11:$K$1010, 0)))*O216), 2), 0)</f>
        <v>0</v>
      </c>
      <c r="BJ216" s="20"/>
      <c r="BK216" s="20">
        <f>IFERROR(ROUND(((INDEX('Stock List'!$M$11:$M$1010, MATCH(R216, 'Stock List'!$K$11:$K$1010, 0))/INDEX('Stock List'!$L$11:$L$1010, MATCH(R216, 'Stock List'!$K$11:$K$1010, 0)))*Q216), 2), 0)</f>
        <v>0</v>
      </c>
      <c r="BL216" s="20"/>
      <c r="BM216" s="20">
        <f>IFERROR(ROUND(((INDEX('Stock List'!$M$11:$M$1010, MATCH(T216, 'Stock List'!$K$11:$K$1010, 0))/INDEX('Stock List'!$L$11:$L$1010, MATCH(T216, 'Stock List'!$K$11:$K$1010, 0)))*S216), 2), 0)</f>
        <v>0</v>
      </c>
      <c r="BN216" s="20"/>
      <c r="BO216" s="20">
        <f>IFERROR(ROUND(((INDEX('Stock List'!$M$11:$M$1010, MATCH(V216, 'Stock List'!$K$11:$K$1010, 0))/INDEX('Stock List'!$L$11:$L$1010, MATCH(V216, 'Stock List'!$K$11:$K$1010, 0)))*U216), 2), 0)</f>
        <v>0</v>
      </c>
      <c r="BP216" s="20"/>
      <c r="BQ216" s="20">
        <f>IFERROR(ROUND(((INDEX('Stock List'!$M$11:$M$1010, MATCH(X216, 'Stock List'!$K$11:$K$1010, 0))/INDEX('Stock List'!$L$11:$L$1010, MATCH(X216, 'Stock List'!$K$11:$K$1010, 0)))*W216), 2), 0)</f>
        <v>0</v>
      </c>
      <c r="BR216" s="20"/>
      <c r="BS216" s="20">
        <f>IFERROR(ROUND(((INDEX('Stock List'!$M$11:$M$1010, MATCH(Z216, 'Stock List'!$K$11:$K$1010, 0))/INDEX('Stock List'!$L$11:$L$1010, MATCH(Z216, 'Stock List'!$K$11:$K$1010, 0)))*Y216), 2), 0)</f>
        <v>0</v>
      </c>
      <c r="BT216" s="20"/>
      <c r="BU216" s="20">
        <f>IFERROR(ROUND(((INDEX('Stock List'!$M$11:$M$1010, MATCH(AB216, 'Stock List'!$K$11:$K$1010, 0))/INDEX('Stock List'!$L$11:$L$1010, MATCH(AB216, 'Stock List'!$K$11:$K$1010, 0)))*AA216), 2), 0)</f>
        <v>0</v>
      </c>
      <c r="BV216" s="20"/>
      <c r="BW216" s="20">
        <f>IFERROR(ROUND(((INDEX('Stock List'!$M$11:$M$1010, MATCH(AD216, 'Stock List'!$K$11:$K$1010, 0))/INDEX('Stock List'!$L$11:$L$1010, MATCH(AD216, 'Stock List'!$K$11:$K$1010, 0)))*AC216), 2), 0)</f>
        <v>0</v>
      </c>
      <c r="BX216" s="20"/>
      <c r="BY216" s="20">
        <f>IFERROR(ROUND(((INDEX('Stock List'!$M$11:$M$1010, MATCH(AF216, 'Stock List'!$K$11:$K$1010, 0))/INDEX('Stock List'!$L$11:$L$1010, MATCH(AF216, 'Stock List'!$K$11:$K$1010, 0)))*AE216), 2), 0)</f>
        <v>0</v>
      </c>
      <c r="BZ216" s="20"/>
      <c r="CA216" s="20">
        <f>IFERROR(ROUND(((INDEX('Stock List'!$M$11:$M$1010, MATCH(AH216, 'Stock List'!$K$11:$K$1010, 0))/INDEX('Stock List'!$L$11:$L$1010, MATCH(AH216, 'Stock List'!$K$11:$K$1010, 0)))*AG216), 2), 0)</f>
        <v>0</v>
      </c>
      <c r="CB216" s="20"/>
      <c r="CC216" s="20">
        <f>IFERROR(ROUND(((INDEX('Stock List'!$M$11:$M$1010, MATCH(AJ216, 'Stock List'!$K$11:$K$1010, 0))/INDEX('Stock List'!$L$11:$L$1010, MATCH(AJ216, 'Stock List'!$K$11:$K$1010, 0)))*AI216), 2), 0)</f>
        <v>0</v>
      </c>
      <c r="CD216" s="20"/>
      <c r="CE216" s="20">
        <f>IFERROR(ROUND(((INDEX('Stock List'!$M$11:$M$1010, MATCH(AL216, 'Stock List'!$K$11:$K$1010, 0))/INDEX('Stock List'!$L$11:$L$1010, MATCH(AL216, 'Stock List'!$K$11:$K$1010, 0)))*AK216), 2), 0)</f>
        <v>0</v>
      </c>
      <c r="CF216" s="20"/>
      <c r="CG216" s="20">
        <f>IFERROR(ROUND(((INDEX('Stock List'!$M$11:$M$1010, MATCH(AN216, 'Stock List'!$K$11:$K$1010, 0))/INDEX('Stock List'!$L$11:$L$1010, MATCH(AN216, 'Stock List'!$K$11:$K$1010, 0)))*AM216), 2), 0)</f>
        <v>0</v>
      </c>
      <c r="CH216" s="20"/>
      <c r="CI216" s="20">
        <f>IFERROR(ROUND(((INDEX('Stock List'!$M$11:$M$1010, MATCH(AP216, 'Stock List'!$K$11:$K$1010, 0))/INDEX('Stock List'!$L$11:$L$1010, MATCH(AP216, 'Stock List'!$K$11:$K$1010, 0)))*AO216), 2), 0)</f>
        <v>0</v>
      </c>
      <c r="CJ216" s="20"/>
      <c r="CK216" s="20">
        <f>IFERROR(ROUND(((INDEX('Stock List'!$M$11:$M$1010, MATCH(AR216, 'Stock List'!$K$11:$K$1010, 0))/INDEX('Stock List'!$L$11:$L$1010, MATCH(AR216, 'Stock List'!$K$11:$K$1010, 0)))*AQ216), 2), 0)</f>
        <v>0</v>
      </c>
      <c r="CL216" s="20"/>
      <c r="CM216" s="20">
        <f>IFERROR(ROUND(((INDEX('Stock List'!$M$11:$M$1010, MATCH(AT216, 'Stock List'!$K$11:$K$1010, 0))/INDEX('Stock List'!$L$11:$L$1010, MATCH(AT216, 'Stock List'!$K$11:$K$1010, 0)))*AS216), 2), 0)</f>
        <v>0</v>
      </c>
      <c r="CN216" s="20"/>
      <c r="CO216" s="20">
        <f>IFERROR(ROUND(((INDEX('Stock List'!$M$11:$M$1010, MATCH(AV216, 'Stock List'!$K$11:$K$1010, 0))/INDEX('Stock List'!$L$11:$L$1010, MATCH(AV216, 'Stock List'!$K$11:$K$1010, 0)))*AU216), 2), 0)</f>
        <v>0</v>
      </c>
      <c r="CP216" s="20"/>
      <c r="CQ216" s="20">
        <f>IFERROR(ROUND(((INDEX('Stock List'!$M$11:$M$1010, MATCH(AX216, 'Stock List'!$K$11:$K$1010, 0))/INDEX('Stock List'!$L$11:$L$1010, MATCH(AX216, 'Stock List'!$K$11:$K$1010, 0)))*AW216), 2), 0)</f>
        <v>0</v>
      </c>
      <c r="CR216" s="22"/>
      <c r="CT216" s="106" t="str">
        <f t="shared" si="196"/>
        <v/>
      </c>
      <c r="CU216" s="22" t="str">
        <f t="shared" si="197"/>
        <v/>
      </c>
      <c r="CX216" s="106" t="str">
        <f t="shared" si="198"/>
        <v/>
      </c>
      <c r="CY216" s="20" t="str">
        <f t="shared" si="199"/>
        <v/>
      </c>
      <c r="CZ216" s="22" t="str">
        <f t="shared" si="200"/>
        <v/>
      </c>
      <c r="DB216" s="76" t="str">
        <f>IF($H216="", "", COUNTIF($G$11:$G$1010, "&gt;"&amp;$G216)+1+COUNTIF($G$11:$G216, $G216)-1)</f>
        <v/>
      </c>
      <c r="DC216" s="76" t="str">
        <f>IF($H216="", "", COUNTIF($CZ$11:$CZ$1010, "&gt;"&amp;$CZ216)+1+COUNTIF($CZ$11:$CZ216, $CZ216)-1)</f>
        <v/>
      </c>
      <c r="DE216" s="147" t="str">
        <f t="shared" si="201"/>
        <v/>
      </c>
      <c r="DF216" s="148"/>
      <c r="DG216" s="19" t="str">
        <f t="shared" si="202"/>
        <v/>
      </c>
      <c r="DH216" s="153" t="str">
        <f t="shared" si="203"/>
        <v/>
      </c>
      <c r="DI216" s="19" t="str">
        <f t="shared" si="155"/>
        <v/>
      </c>
      <c r="DJ216" s="153" t="str">
        <f t="shared" si="156"/>
        <v/>
      </c>
      <c r="DK216" s="19" t="str">
        <f t="shared" si="157"/>
        <v/>
      </c>
      <c r="DL216" s="153" t="str">
        <f t="shared" si="158"/>
        <v/>
      </c>
      <c r="DM216" s="19" t="str">
        <f t="shared" si="159"/>
        <v/>
      </c>
      <c r="DN216" s="153" t="str">
        <f t="shared" si="160"/>
        <v/>
      </c>
      <c r="DO216" s="19" t="str">
        <f t="shared" si="161"/>
        <v/>
      </c>
      <c r="DP216" s="153" t="str">
        <f t="shared" si="162"/>
        <v/>
      </c>
      <c r="DQ216" s="19" t="str">
        <f t="shared" si="163"/>
        <v/>
      </c>
      <c r="DR216" s="153" t="str">
        <f t="shared" si="164"/>
        <v/>
      </c>
      <c r="DS216" s="19" t="str">
        <f t="shared" si="165"/>
        <v/>
      </c>
      <c r="DT216" s="153" t="str">
        <f t="shared" si="166"/>
        <v/>
      </c>
      <c r="DU216" s="19" t="str">
        <f t="shared" si="167"/>
        <v/>
      </c>
      <c r="DV216" s="153" t="str">
        <f t="shared" si="168"/>
        <v/>
      </c>
      <c r="DW216" s="19" t="str">
        <f t="shared" si="169"/>
        <v/>
      </c>
      <c r="DX216" s="153" t="str">
        <f t="shared" si="170"/>
        <v/>
      </c>
      <c r="DY216" s="19" t="str">
        <f t="shared" si="171"/>
        <v/>
      </c>
      <c r="DZ216" s="153" t="str">
        <f t="shared" si="172"/>
        <v/>
      </c>
      <c r="EA216" s="19" t="str">
        <f t="shared" si="173"/>
        <v/>
      </c>
      <c r="EB216" s="153" t="str">
        <f t="shared" si="174"/>
        <v/>
      </c>
      <c r="EC216" s="19" t="str">
        <f t="shared" si="175"/>
        <v/>
      </c>
      <c r="ED216" s="153" t="str">
        <f t="shared" si="176"/>
        <v/>
      </c>
      <c r="EE216" s="19" t="str">
        <f t="shared" si="177"/>
        <v/>
      </c>
      <c r="EF216" s="153" t="str">
        <f t="shared" si="178"/>
        <v/>
      </c>
      <c r="EG216" s="19" t="str">
        <f t="shared" si="179"/>
        <v/>
      </c>
      <c r="EH216" s="153" t="str">
        <f t="shared" si="180"/>
        <v/>
      </c>
      <c r="EI216" s="19" t="str">
        <f t="shared" si="181"/>
        <v/>
      </c>
      <c r="EJ216" s="153" t="str">
        <f t="shared" si="182"/>
        <v/>
      </c>
      <c r="EK216" s="19" t="str">
        <f t="shared" si="183"/>
        <v/>
      </c>
      <c r="EL216" s="153" t="str">
        <f t="shared" si="184"/>
        <v/>
      </c>
      <c r="EM216" s="19" t="str">
        <f t="shared" si="185"/>
        <v/>
      </c>
      <c r="EN216" s="153" t="str">
        <f t="shared" si="186"/>
        <v/>
      </c>
      <c r="EO216" s="19" t="str">
        <f t="shared" si="187"/>
        <v/>
      </c>
      <c r="EP216" s="153" t="str">
        <f t="shared" si="188"/>
        <v/>
      </c>
      <c r="EQ216" s="19" t="str">
        <f t="shared" si="189"/>
        <v/>
      </c>
      <c r="ER216" s="153" t="str">
        <f t="shared" si="190"/>
        <v/>
      </c>
      <c r="ES216" s="19" t="str">
        <f t="shared" si="191"/>
        <v/>
      </c>
      <c r="ET216" s="153" t="str">
        <f t="shared" si="192"/>
        <v/>
      </c>
    </row>
    <row r="217" spans="1:150" x14ac:dyDescent="0.25">
      <c r="A217" s="31"/>
      <c r="B217" s="91" t="str">
        <f t="shared" si="193"/>
        <v/>
      </c>
      <c r="C217" s="20" t="str">
        <f t="shared" si="153"/>
        <v/>
      </c>
      <c r="D217" s="97" t="str">
        <f t="shared" si="154"/>
        <v/>
      </c>
      <c r="E217" s="62" t="str">
        <f t="shared" si="194"/>
        <v/>
      </c>
      <c r="F217" s="31"/>
      <c r="G217" s="282"/>
      <c r="H217" s="283"/>
      <c r="I217" s="284"/>
      <c r="J217" s="285"/>
      <c r="K217" s="286"/>
      <c r="L217" s="287"/>
      <c r="M217" s="288"/>
      <c r="N217" s="287"/>
      <c r="O217" s="288"/>
      <c r="P217" s="287"/>
      <c r="Q217" s="288"/>
      <c r="R217" s="287"/>
      <c r="S217" s="288"/>
      <c r="T217" s="287"/>
      <c r="U217" s="288"/>
      <c r="V217" s="287"/>
      <c r="W217" s="288"/>
      <c r="X217" s="287"/>
      <c r="Y217" s="288"/>
      <c r="Z217" s="287"/>
      <c r="AA217" s="288"/>
      <c r="AB217" s="287"/>
      <c r="AC217" s="288"/>
      <c r="AD217" s="287"/>
      <c r="AE217" s="288"/>
      <c r="AF217" s="287"/>
      <c r="AG217" s="288"/>
      <c r="AH217" s="287"/>
      <c r="AI217" s="288"/>
      <c r="AJ217" s="287"/>
      <c r="AK217" s="288"/>
      <c r="AL217" s="287"/>
      <c r="AM217" s="288"/>
      <c r="AN217" s="287"/>
      <c r="AO217" s="288"/>
      <c r="AP217" s="287"/>
      <c r="AQ217" s="288"/>
      <c r="AR217" s="287"/>
      <c r="AS217" s="288"/>
      <c r="AT217" s="287"/>
      <c r="AU217" s="288"/>
      <c r="AV217" s="287"/>
      <c r="AW217" s="288"/>
      <c r="AX217" s="287"/>
      <c r="AY217" s="31"/>
      <c r="BA217" s="76" t="str">
        <f t="shared" si="195"/>
        <v/>
      </c>
      <c r="BC217" s="76" t="str">
        <f>IF('Stock List'!$K217="", "", 'Stock List'!$K217)</f>
        <v/>
      </c>
      <c r="BE217" s="106">
        <f>IFERROR(ROUND(((INDEX('Stock List'!$M$11:$M$1010, MATCH(L217, 'Stock List'!$K$11:$K$1010, 0))/INDEX('Stock List'!$L$11:$L$1010, MATCH(L217, 'Stock List'!$K$11:$K$1010, 0)))*K217), 2), 0)</f>
        <v>0</v>
      </c>
      <c r="BF217" s="20"/>
      <c r="BG217" s="20">
        <f>IFERROR(ROUND(((INDEX('Stock List'!$M$11:$M$1010, MATCH(N217, 'Stock List'!$K$11:$K$1010, 0))/INDEX('Stock List'!$L$11:$L$1010, MATCH(N217, 'Stock List'!$K$11:$K$1010, 0)))*M217), 2), 0)</f>
        <v>0</v>
      </c>
      <c r="BH217" s="20"/>
      <c r="BI217" s="20">
        <f>IFERROR(ROUND(((INDEX('Stock List'!$M$11:$M$1010, MATCH(P217, 'Stock List'!$K$11:$K$1010, 0))/INDEX('Stock List'!$L$11:$L$1010, MATCH(P217, 'Stock List'!$K$11:$K$1010, 0)))*O217), 2), 0)</f>
        <v>0</v>
      </c>
      <c r="BJ217" s="20"/>
      <c r="BK217" s="20">
        <f>IFERROR(ROUND(((INDEX('Stock List'!$M$11:$M$1010, MATCH(R217, 'Stock List'!$K$11:$K$1010, 0))/INDEX('Stock List'!$L$11:$L$1010, MATCH(R217, 'Stock List'!$K$11:$K$1010, 0)))*Q217), 2), 0)</f>
        <v>0</v>
      </c>
      <c r="BL217" s="20"/>
      <c r="BM217" s="20">
        <f>IFERROR(ROUND(((INDEX('Stock List'!$M$11:$M$1010, MATCH(T217, 'Stock List'!$K$11:$K$1010, 0))/INDEX('Stock List'!$L$11:$L$1010, MATCH(T217, 'Stock List'!$K$11:$K$1010, 0)))*S217), 2), 0)</f>
        <v>0</v>
      </c>
      <c r="BN217" s="20"/>
      <c r="BO217" s="20">
        <f>IFERROR(ROUND(((INDEX('Stock List'!$M$11:$M$1010, MATCH(V217, 'Stock List'!$K$11:$K$1010, 0))/INDEX('Stock List'!$L$11:$L$1010, MATCH(V217, 'Stock List'!$K$11:$K$1010, 0)))*U217), 2), 0)</f>
        <v>0</v>
      </c>
      <c r="BP217" s="20"/>
      <c r="BQ217" s="20">
        <f>IFERROR(ROUND(((INDEX('Stock List'!$M$11:$M$1010, MATCH(X217, 'Stock List'!$K$11:$K$1010, 0))/INDEX('Stock List'!$L$11:$L$1010, MATCH(X217, 'Stock List'!$K$11:$K$1010, 0)))*W217), 2), 0)</f>
        <v>0</v>
      </c>
      <c r="BR217" s="20"/>
      <c r="BS217" s="20">
        <f>IFERROR(ROUND(((INDEX('Stock List'!$M$11:$M$1010, MATCH(Z217, 'Stock List'!$K$11:$K$1010, 0))/INDEX('Stock List'!$L$11:$L$1010, MATCH(Z217, 'Stock List'!$K$11:$K$1010, 0)))*Y217), 2), 0)</f>
        <v>0</v>
      </c>
      <c r="BT217" s="20"/>
      <c r="BU217" s="20">
        <f>IFERROR(ROUND(((INDEX('Stock List'!$M$11:$M$1010, MATCH(AB217, 'Stock List'!$K$11:$K$1010, 0))/INDEX('Stock List'!$L$11:$L$1010, MATCH(AB217, 'Stock List'!$K$11:$K$1010, 0)))*AA217), 2), 0)</f>
        <v>0</v>
      </c>
      <c r="BV217" s="20"/>
      <c r="BW217" s="20">
        <f>IFERROR(ROUND(((INDEX('Stock List'!$M$11:$M$1010, MATCH(AD217, 'Stock List'!$K$11:$K$1010, 0))/INDEX('Stock List'!$L$11:$L$1010, MATCH(AD217, 'Stock List'!$K$11:$K$1010, 0)))*AC217), 2), 0)</f>
        <v>0</v>
      </c>
      <c r="BX217" s="20"/>
      <c r="BY217" s="20">
        <f>IFERROR(ROUND(((INDEX('Stock List'!$M$11:$M$1010, MATCH(AF217, 'Stock List'!$K$11:$K$1010, 0))/INDEX('Stock List'!$L$11:$L$1010, MATCH(AF217, 'Stock List'!$K$11:$K$1010, 0)))*AE217), 2), 0)</f>
        <v>0</v>
      </c>
      <c r="BZ217" s="20"/>
      <c r="CA217" s="20">
        <f>IFERROR(ROUND(((INDEX('Stock List'!$M$11:$M$1010, MATCH(AH217, 'Stock List'!$K$11:$K$1010, 0))/INDEX('Stock List'!$L$11:$L$1010, MATCH(AH217, 'Stock List'!$K$11:$K$1010, 0)))*AG217), 2), 0)</f>
        <v>0</v>
      </c>
      <c r="CB217" s="20"/>
      <c r="CC217" s="20">
        <f>IFERROR(ROUND(((INDEX('Stock List'!$M$11:$M$1010, MATCH(AJ217, 'Stock List'!$K$11:$K$1010, 0))/INDEX('Stock List'!$L$11:$L$1010, MATCH(AJ217, 'Stock List'!$K$11:$K$1010, 0)))*AI217), 2), 0)</f>
        <v>0</v>
      </c>
      <c r="CD217" s="20"/>
      <c r="CE217" s="20">
        <f>IFERROR(ROUND(((INDEX('Stock List'!$M$11:$M$1010, MATCH(AL217, 'Stock List'!$K$11:$K$1010, 0))/INDEX('Stock List'!$L$11:$L$1010, MATCH(AL217, 'Stock List'!$K$11:$K$1010, 0)))*AK217), 2), 0)</f>
        <v>0</v>
      </c>
      <c r="CF217" s="20"/>
      <c r="CG217" s="20">
        <f>IFERROR(ROUND(((INDEX('Stock List'!$M$11:$M$1010, MATCH(AN217, 'Stock List'!$K$11:$K$1010, 0))/INDEX('Stock List'!$L$11:$L$1010, MATCH(AN217, 'Stock List'!$K$11:$K$1010, 0)))*AM217), 2), 0)</f>
        <v>0</v>
      </c>
      <c r="CH217" s="20"/>
      <c r="CI217" s="20">
        <f>IFERROR(ROUND(((INDEX('Stock List'!$M$11:$M$1010, MATCH(AP217, 'Stock List'!$K$11:$K$1010, 0))/INDEX('Stock List'!$L$11:$L$1010, MATCH(AP217, 'Stock List'!$K$11:$K$1010, 0)))*AO217), 2), 0)</f>
        <v>0</v>
      </c>
      <c r="CJ217" s="20"/>
      <c r="CK217" s="20">
        <f>IFERROR(ROUND(((INDEX('Stock List'!$M$11:$M$1010, MATCH(AR217, 'Stock List'!$K$11:$K$1010, 0))/INDEX('Stock List'!$L$11:$L$1010, MATCH(AR217, 'Stock List'!$K$11:$K$1010, 0)))*AQ217), 2), 0)</f>
        <v>0</v>
      </c>
      <c r="CL217" s="20"/>
      <c r="CM217" s="20">
        <f>IFERROR(ROUND(((INDEX('Stock List'!$M$11:$M$1010, MATCH(AT217, 'Stock List'!$K$11:$K$1010, 0))/INDEX('Stock List'!$L$11:$L$1010, MATCH(AT217, 'Stock List'!$K$11:$K$1010, 0)))*AS217), 2), 0)</f>
        <v>0</v>
      </c>
      <c r="CN217" s="20"/>
      <c r="CO217" s="20">
        <f>IFERROR(ROUND(((INDEX('Stock List'!$M$11:$M$1010, MATCH(AV217, 'Stock List'!$K$11:$K$1010, 0))/INDEX('Stock List'!$L$11:$L$1010, MATCH(AV217, 'Stock List'!$K$11:$K$1010, 0)))*AU217), 2), 0)</f>
        <v>0</v>
      </c>
      <c r="CP217" s="20"/>
      <c r="CQ217" s="20">
        <f>IFERROR(ROUND(((INDEX('Stock List'!$M$11:$M$1010, MATCH(AX217, 'Stock List'!$K$11:$K$1010, 0))/INDEX('Stock List'!$L$11:$L$1010, MATCH(AX217, 'Stock List'!$K$11:$K$1010, 0)))*AW217), 2), 0)</f>
        <v>0</v>
      </c>
      <c r="CR217" s="22"/>
      <c r="CT217" s="106" t="str">
        <f t="shared" si="196"/>
        <v/>
      </c>
      <c r="CU217" s="22" t="str">
        <f t="shared" si="197"/>
        <v/>
      </c>
      <c r="CX217" s="106" t="str">
        <f t="shared" si="198"/>
        <v/>
      </c>
      <c r="CY217" s="20" t="str">
        <f t="shared" si="199"/>
        <v/>
      </c>
      <c r="CZ217" s="22" t="str">
        <f t="shared" si="200"/>
        <v/>
      </c>
      <c r="DB217" s="76" t="str">
        <f>IF($H217="", "", COUNTIF($G$11:$G$1010, "&gt;"&amp;$G217)+1+COUNTIF($G$11:$G217, $G217)-1)</f>
        <v/>
      </c>
      <c r="DC217" s="76" t="str">
        <f>IF($H217="", "", COUNTIF($CZ$11:$CZ$1010, "&gt;"&amp;$CZ217)+1+COUNTIF($CZ$11:$CZ217, $CZ217)-1)</f>
        <v/>
      </c>
      <c r="DE217" s="147" t="str">
        <f t="shared" si="201"/>
        <v/>
      </c>
      <c r="DF217" s="148"/>
      <c r="DG217" s="19" t="str">
        <f t="shared" si="202"/>
        <v/>
      </c>
      <c r="DH217" s="153" t="str">
        <f t="shared" si="203"/>
        <v/>
      </c>
      <c r="DI217" s="19" t="str">
        <f t="shared" si="155"/>
        <v/>
      </c>
      <c r="DJ217" s="153" t="str">
        <f t="shared" si="156"/>
        <v/>
      </c>
      <c r="DK217" s="19" t="str">
        <f t="shared" si="157"/>
        <v/>
      </c>
      <c r="DL217" s="153" t="str">
        <f t="shared" si="158"/>
        <v/>
      </c>
      <c r="DM217" s="19" t="str">
        <f t="shared" si="159"/>
        <v/>
      </c>
      <c r="DN217" s="153" t="str">
        <f t="shared" si="160"/>
        <v/>
      </c>
      <c r="DO217" s="19" t="str">
        <f t="shared" si="161"/>
        <v/>
      </c>
      <c r="DP217" s="153" t="str">
        <f t="shared" si="162"/>
        <v/>
      </c>
      <c r="DQ217" s="19" t="str">
        <f t="shared" si="163"/>
        <v/>
      </c>
      <c r="DR217" s="153" t="str">
        <f t="shared" si="164"/>
        <v/>
      </c>
      <c r="DS217" s="19" t="str">
        <f t="shared" si="165"/>
        <v/>
      </c>
      <c r="DT217" s="153" t="str">
        <f t="shared" si="166"/>
        <v/>
      </c>
      <c r="DU217" s="19" t="str">
        <f t="shared" si="167"/>
        <v/>
      </c>
      <c r="DV217" s="153" t="str">
        <f t="shared" si="168"/>
        <v/>
      </c>
      <c r="DW217" s="19" t="str">
        <f t="shared" si="169"/>
        <v/>
      </c>
      <c r="DX217" s="153" t="str">
        <f t="shared" si="170"/>
        <v/>
      </c>
      <c r="DY217" s="19" t="str">
        <f t="shared" si="171"/>
        <v/>
      </c>
      <c r="DZ217" s="153" t="str">
        <f t="shared" si="172"/>
        <v/>
      </c>
      <c r="EA217" s="19" t="str">
        <f t="shared" si="173"/>
        <v/>
      </c>
      <c r="EB217" s="153" t="str">
        <f t="shared" si="174"/>
        <v/>
      </c>
      <c r="EC217" s="19" t="str">
        <f t="shared" si="175"/>
        <v/>
      </c>
      <c r="ED217" s="153" t="str">
        <f t="shared" si="176"/>
        <v/>
      </c>
      <c r="EE217" s="19" t="str">
        <f t="shared" si="177"/>
        <v/>
      </c>
      <c r="EF217" s="153" t="str">
        <f t="shared" si="178"/>
        <v/>
      </c>
      <c r="EG217" s="19" t="str">
        <f t="shared" si="179"/>
        <v/>
      </c>
      <c r="EH217" s="153" t="str">
        <f t="shared" si="180"/>
        <v/>
      </c>
      <c r="EI217" s="19" t="str">
        <f t="shared" si="181"/>
        <v/>
      </c>
      <c r="EJ217" s="153" t="str">
        <f t="shared" si="182"/>
        <v/>
      </c>
      <c r="EK217" s="19" t="str">
        <f t="shared" si="183"/>
        <v/>
      </c>
      <c r="EL217" s="153" t="str">
        <f t="shared" si="184"/>
        <v/>
      </c>
      <c r="EM217" s="19" t="str">
        <f t="shared" si="185"/>
        <v/>
      </c>
      <c r="EN217" s="153" t="str">
        <f t="shared" si="186"/>
        <v/>
      </c>
      <c r="EO217" s="19" t="str">
        <f t="shared" si="187"/>
        <v/>
      </c>
      <c r="EP217" s="153" t="str">
        <f t="shared" si="188"/>
        <v/>
      </c>
      <c r="EQ217" s="19" t="str">
        <f t="shared" si="189"/>
        <v/>
      </c>
      <c r="ER217" s="153" t="str">
        <f t="shared" si="190"/>
        <v/>
      </c>
      <c r="ES217" s="19" t="str">
        <f t="shared" si="191"/>
        <v/>
      </c>
      <c r="ET217" s="153" t="str">
        <f t="shared" si="192"/>
        <v/>
      </c>
    </row>
    <row r="218" spans="1:150" x14ac:dyDescent="0.25">
      <c r="A218" s="31"/>
      <c r="B218" s="91" t="str">
        <f t="shared" si="193"/>
        <v/>
      </c>
      <c r="C218" s="20" t="str">
        <f t="shared" si="153"/>
        <v/>
      </c>
      <c r="D218" s="97" t="str">
        <f t="shared" si="154"/>
        <v/>
      </c>
      <c r="E218" s="62" t="str">
        <f t="shared" si="194"/>
        <v/>
      </c>
      <c r="F218" s="31"/>
      <c r="G218" s="282"/>
      <c r="H218" s="283"/>
      <c r="I218" s="284"/>
      <c r="J218" s="285"/>
      <c r="K218" s="286"/>
      <c r="L218" s="287"/>
      <c r="M218" s="288"/>
      <c r="N218" s="287"/>
      <c r="O218" s="288"/>
      <c r="P218" s="287"/>
      <c r="Q218" s="288"/>
      <c r="R218" s="287"/>
      <c r="S218" s="288"/>
      <c r="T218" s="287"/>
      <c r="U218" s="288"/>
      <c r="V218" s="287"/>
      <c r="W218" s="288"/>
      <c r="X218" s="287"/>
      <c r="Y218" s="288"/>
      <c r="Z218" s="287"/>
      <c r="AA218" s="288"/>
      <c r="AB218" s="287"/>
      <c r="AC218" s="288"/>
      <c r="AD218" s="287"/>
      <c r="AE218" s="288"/>
      <c r="AF218" s="287"/>
      <c r="AG218" s="288"/>
      <c r="AH218" s="287"/>
      <c r="AI218" s="288"/>
      <c r="AJ218" s="287"/>
      <c r="AK218" s="288"/>
      <c r="AL218" s="287"/>
      <c r="AM218" s="288"/>
      <c r="AN218" s="287"/>
      <c r="AO218" s="288"/>
      <c r="AP218" s="287"/>
      <c r="AQ218" s="288"/>
      <c r="AR218" s="287"/>
      <c r="AS218" s="288"/>
      <c r="AT218" s="287"/>
      <c r="AU218" s="288"/>
      <c r="AV218" s="287"/>
      <c r="AW218" s="288"/>
      <c r="AX218" s="287"/>
      <c r="AY218" s="31"/>
      <c r="BA218" s="76" t="str">
        <f t="shared" si="195"/>
        <v/>
      </c>
      <c r="BC218" s="76" t="str">
        <f>IF('Stock List'!$K218="", "", 'Stock List'!$K218)</f>
        <v/>
      </c>
      <c r="BE218" s="106">
        <f>IFERROR(ROUND(((INDEX('Stock List'!$M$11:$M$1010, MATCH(L218, 'Stock List'!$K$11:$K$1010, 0))/INDEX('Stock List'!$L$11:$L$1010, MATCH(L218, 'Stock List'!$K$11:$K$1010, 0)))*K218), 2), 0)</f>
        <v>0</v>
      </c>
      <c r="BF218" s="20"/>
      <c r="BG218" s="20">
        <f>IFERROR(ROUND(((INDEX('Stock List'!$M$11:$M$1010, MATCH(N218, 'Stock List'!$K$11:$K$1010, 0))/INDEX('Stock List'!$L$11:$L$1010, MATCH(N218, 'Stock List'!$K$11:$K$1010, 0)))*M218), 2), 0)</f>
        <v>0</v>
      </c>
      <c r="BH218" s="20"/>
      <c r="BI218" s="20">
        <f>IFERROR(ROUND(((INDEX('Stock List'!$M$11:$M$1010, MATCH(P218, 'Stock List'!$K$11:$K$1010, 0))/INDEX('Stock List'!$L$11:$L$1010, MATCH(P218, 'Stock List'!$K$11:$K$1010, 0)))*O218), 2), 0)</f>
        <v>0</v>
      </c>
      <c r="BJ218" s="20"/>
      <c r="BK218" s="20">
        <f>IFERROR(ROUND(((INDEX('Stock List'!$M$11:$M$1010, MATCH(R218, 'Stock List'!$K$11:$K$1010, 0))/INDEX('Stock List'!$L$11:$L$1010, MATCH(R218, 'Stock List'!$K$11:$K$1010, 0)))*Q218), 2), 0)</f>
        <v>0</v>
      </c>
      <c r="BL218" s="20"/>
      <c r="BM218" s="20">
        <f>IFERROR(ROUND(((INDEX('Stock List'!$M$11:$M$1010, MATCH(T218, 'Stock List'!$K$11:$K$1010, 0))/INDEX('Stock List'!$L$11:$L$1010, MATCH(T218, 'Stock List'!$K$11:$K$1010, 0)))*S218), 2), 0)</f>
        <v>0</v>
      </c>
      <c r="BN218" s="20"/>
      <c r="BO218" s="20">
        <f>IFERROR(ROUND(((INDEX('Stock List'!$M$11:$M$1010, MATCH(V218, 'Stock List'!$K$11:$K$1010, 0))/INDEX('Stock List'!$L$11:$L$1010, MATCH(V218, 'Stock List'!$K$11:$K$1010, 0)))*U218), 2), 0)</f>
        <v>0</v>
      </c>
      <c r="BP218" s="20"/>
      <c r="BQ218" s="20">
        <f>IFERROR(ROUND(((INDEX('Stock List'!$M$11:$M$1010, MATCH(X218, 'Stock List'!$K$11:$K$1010, 0))/INDEX('Stock List'!$L$11:$L$1010, MATCH(X218, 'Stock List'!$K$11:$K$1010, 0)))*W218), 2), 0)</f>
        <v>0</v>
      </c>
      <c r="BR218" s="20"/>
      <c r="BS218" s="20">
        <f>IFERROR(ROUND(((INDEX('Stock List'!$M$11:$M$1010, MATCH(Z218, 'Stock List'!$K$11:$K$1010, 0))/INDEX('Stock List'!$L$11:$L$1010, MATCH(Z218, 'Stock List'!$K$11:$K$1010, 0)))*Y218), 2), 0)</f>
        <v>0</v>
      </c>
      <c r="BT218" s="20"/>
      <c r="BU218" s="20">
        <f>IFERROR(ROUND(((INDEX('Stock List'!$M$11:$M$1010, MATCH(AB218, 'Stock List'!$K$11:$K$1010, 0))/INDEX('Stock List'!$L$11:$L$1010, MATCH(AB218, 'Stock List'!$K$11:$K$1010, 0)))*AA218), 2), 0)</f>
        <v>0</v>
      </c>
      <c r="BV218" s="20"/>
      <c r="BW218" s="20">
        <f>IFERROR(ROUND(((INDEX('Stock List'!$M$11:$M$1010, MATCH(AD218, 'Stock List'!$K$11:$K$1010, 0))/INDEX('Stock List'!$L$11:$L$1010, MATCH(AD218, 'Stock List'!$K$11:$K$1010, 0)))*AC218), 2), 0)</f>
        <v>0</v>
      </c>
      <c r="BX218" s="20"/>
      <c r="BY218" s="20">
        <f>IFERROR(ROUND(((INDEX('Stock List'!$M$11:$M$1010, MATCH(AF218, 'Stock List'!$K$11:$K$1010, 0))/INDEX('Stock List'!$L$11:$L$1010, MATCH(AF218, 'Stock List'!$K$11:$K$1010, 0)))*AE218), 2), 0)</f>
        <v>0</v>
      </c>
      <c r="BZ218" s="20"/>
      <c r="CA218" s="20">
        <f>IFERROR(ROUND(((INDEX('Stock List'!$M$11:$M$1010, MATCH(AH218, 'Stock List'!$K$11:$K$1010, 0))/INDEX('Stock List'!$L$11:$L$1010, MATCH(AH218, 'Stock List'!$K$11:$K$1010, 0)))*AG218), 2), 0)</f>
        <v>0</v>
      </c>
      <c r="CB218" s="20"/>
      <c r="CC218" s="20">
        <f>IFERROR(ROUND(((INDEX('Stock List'!$M$11:$M$1010, MATCH(AJ218, 'Stock List'!$K$11:$K$1010, 0))/INDEX('Stock List'!$L$11:$L$1010, MATCH(AJ218, 'Stock List'!$K$11:$K$1010, 0)))*AI218), 2), 0)</f>
        <v>0</v>
      </c>
      <c r="CD218" s="20"/>
      <c r="CE218" s="20">
        <f>IFERROR(ROUND(((INDEX('Stock List'!$M$11:$M$1010, MATCH(AL218, 'Stock List'!$K$11:$K$1010, 0))/INDEX('Stock List'!$L$11:$L$1010, MATCH(AL218, 'Stock List'!$K$11:$K$1010, 0)))*AK218), 2), 0)</f>
        <v>0</v>
      </c>
      <c r="CF218" s="20"/>
      <c r="CG218" s="20">
        <f>IFERROR(ROUND(((INDEX('Stock List'!$M$11:$M$1010, MATCH(AN218, 'Stock List'!$K$11:$K$1010, 0))/INDEX('Stock List'!$L$11:$L$1010, MATCH(AN218, 'Stock List'!$K$11:$K$1010, 0)))*AM218), 2), 0)</f>
        <v>0</v>
      </c>
      <c r="CH218" s="20"/>
      <c r="CI218" s="20">
        <f>IFERROR(ROUND(((INDEX('Stock List'!$M$11:$M$1010, MATCH(AP218, 'Stock List'!$K$11:$K$1010, 0))/INDEX('Stock List'!$L$11:$L$1010, MATCH(AP218, 'Stock List'!$K$11:$K$1010, 0)))*AO218), 2), 0)</f>
        <v>0</v>
      </c>
      <c r="CJ218" s="20"/>
      <c r="CK218" s="20">
        <f>IFERROR(ROUND(((INDEX('Stock List'!$M$11:$M$1010, MATCH(AR218, 'Stock List'!$K$11:$K$1010, 0))/INDEX('Stock List'!$L$11:$L$1010, MATCH(AR218, 'Stock List'!$K$11:$K$1010, 0)))*AQ218), 2), 0)</f>
        <v>0</v>
      </c>
      <c r="CL218" s="20"/>
      <c r="CM218" s="20">
        <f>IFERROR(ROUND(((INDEX('Stock List'!$M$11:$M$1010, MATCH(AT218, 'Stock List'!$K$11:$K$1010, 0))/INDEX('Stock List'!$L$11:$L$1010, MATCH(AT218, 'Stock List'!$K$11:$K$1010, 0)))*AS218), 2), 0)</f>
        <v>0</v>
      </c>
      <c r="CN218" s="20"/>
      <c r="CO218" s="20">
        <f>IFERROR(ROUND(((INDEX('Stock List'!$M$11:$M$1010, MATCH(AV218, 'Stock List'!$K$11:$K$1010, 0))/INDEX('Stock List'!$L$11:$L$1010, MATCH(AV218, 'Stock List'!$K$11:$K$1010, 0)))*AU218), 2), 0)</f>
        <v>0</v>
      </c>
      <c r="CP218" s="20"/>
      <c r="CQ218" s="20">
        <f>IFERROR(ROUND(((INDEX('Stock List'!$M$11:$M$1010, MATCH(AX218, 'Stock List'!$K$11:$K$1010, 0))/INDEX('Stock List'!$L$11:$L$1010, MATCH(AX218, 'Stock List'!$K$11:$K$1010, 0)))*AW218), 2), 0)</f>
        <v>0</v>
      </c>
      <c r="CR218" s="22"/>
      <c r="CT218" s="106" t="str">
        <f t="shared" si="196"/>
        <v/>
      </c>
      <c r="CU218" s="22" t="str">
        <f t="shared" si="197"/>
        <v/>
      </c>
      <c r="CX218" s="106" t="str">
        <f t="shared" si="198"/>
        <v/>
      </c>
      <c r="CY218" s="20" t="str">
        <f t="shared" si="199"/>
        <v/>
      </c>
      <c r="CZ218" s="22" t="str">
        <f t="shared" si="200"/>
        <v/>
      </c>
      <c r="DB218" s="76" t="str">
        <f>IF($H218="", "", COUNTIF($G$11:$G$1010, "&gt;"&amp;$G218)+1+COUNTIF($G$11:$G218, $G218)-1)</f>
        <v/>
      </c>
      <c r="DC218" s="76" t="str">
        <f>IF($H218="", "", COUNTIF($CZ$11:$CZ$1010, "&gt;"&amp;$CZ218)+1+COUNTIF($CZ$11:$CZ218, $CZ218)-1)</f>
        <v/>
      </c>
      <c r="DE218" s="147" t="str">
        <f t="shared" si="201"/>
        <v/>
      </c>
      <c r="DF218" s="148"/>
      <c r="DG218" s="19" t="str">
        <f t="shared" si="202"/>
        <v/>
      </c>
      <c r="DH218" s="153" t="str">
        <f t="shared" si="203"/>
        <v/>
      </c>
      <c r="DI218" s="19" t="str">
        <f t="shared" si="155"/>
        <v/>
      </c>
      <c r="DJ218" s="153" t="str">
        <f t="shared" si="156"/>
        <v/>
      </c>
      <c r="DK218" s="19" t="str">
        <f t="shared" si="157"/>
        <v/>
      </c>
      <c r="DL218" s="153" t="str">
        <f t="shared" si="158"/>
        <v/>
      </c>
      <c r="DM218" s="19" t="str">
        <f t="shared" si="159"/>
        <v/>
      </c>
      <c r="DN218" s="153" t="str">
        <f t="shared" si="160"/>
        <v/>
      </c>
      <c r="DO218" s="19" t="str">
        <f t="shared" si="161"/>
        <v/>
      </c>
      <c r="DP218" s="153" t="str">
        <f t="shared" si="162"/>
        <v/>
      </c>
      <c r="DQ218" s="19" t="str">
        <f t="shared" si="163"/>
        <v/>
      </c>
      <c r="DR218" s="153" t="str">
        <f t="shared" si="164"/>
        <v/>
      </c>
      <c r="DS218" s="19" t="str">
        <f t="shared" si="165"/>
        <v/>
      </c>
      <c r="DT218" s="153" t="str">
        <f t="shared" si="166"/>
        <v/>
      </c>
      <c r="DU218" s="19" t="str">
        <f t="shared" si="167"/>
        <v/>
      </c>
      <c r="DV218" s="153" t="str">
        <f t="shared" si="168"/>
        <v/>
      </c>
      <c r="DW218" s="19" t="str">
        <f t="shared" si="169"/>
        <v/>
      </c>
      <c r="DX218" s="153" t="str">
        <f t="shared" si="170"/>
        <v/>
      </c>
      <c r="DY218" s="19" t="str">
        <f t="shared" si="171"/>
        <v/>
      </c>
      <c r="DZ218" s="153" t="str">
        <f t="shared" si="172"/>
        <v/>
      </c>
      <c r="EA218" s="19" t="str">
        <f t="shared" si="173"/>
        <v/>
      </c>
      <c r="EB218" s="153" t="str">
        <f t="shared" si="174"/>
        <v/>
      </c>
      <c r="EC218" s="19" t="str">
        <f t="shared" si="175"/>
        <v/>
      </c>
      <c r="ED218" s="153" t="str">
        <f t="shared" si="176"/>
        <v/>
      </c>
      <c r="EE218" s="19" t="str">
        <f t="shared" si="177"/>
        <v/>
      </c>
      <c r="EF218" s="153" t="str">
        <f t="shared" si="178"/>
        <v/>
      </c>
      <c r="EG218" s="19" t="str">
        <f t="shared" si="179"/>
        <v/>
      </c>
      <c r="EH218" s="153" t="str">
        <f t="shared" si="180"/>
        <v/>
      </c>
      <c r="EI218" s="19" t="str">
        <f t="shared" si="181"/>
        <v/>
      </c>
      <c r="EJ218" s="153" t="str">
        <f t="shared" si="182"/>
        <v/>
      </c>
      <c r="EK218" s="19" t="str">
        <f t="shared" si="183"/>
        <v/>
      </c>
      <c r="EL218" s="153" t="str">
        <f t="shared" si="184"/>
        <v/>
      </c>
      <c r="EM218" s="19" t="str">
        <f t="shared" si="185"/>
        <v/>
      </c>
      <c r="EN218" s="153" t="str">
        <f t="shared" si="186"/>
        <v/>
      </c>
      <c r="EO218" s="19" t="str">
        <f t="shared" si="187"/>
        <v/>
      </c>
      <c r="EP218" s="153" t="str">
        <f t="shared" si="188"/>
        <v/>
      </c>
      <c r="EQ218" s="19" t="str">
        <f t="shared" si="189"/>
        <v/>
      </c>
      <c r="ER218" s="153" t="str">
        <f t="shared" si="190"/>
        <v/>
      </c>
      <c r="ES218" s="19" t="str">
        <f t="shared" si="191"/>
        <v/>
      </c>
      <c r="ET218" s="153" t="str">
        <f t="shared" si="192"/>
        <v/>
      </c>
    </row>
    <row r="219" spans="1:150" x14ac:dyDescent="0.25">
      <c r="A219" s="31"/>
      <c r="B219" s="91" t="str">
        <f t="shared" si="193"/>
        <v/>
      </c>
      <c r="C219" s="20" t="str">
        <f t="shared" si="153"/>
        <v/>
      </c>
      <c r="D219" s="97" t="str">
        <f t="shared" si="154"/>
        <v/>
      </c>
      <c r="E219" s="62" t="str">
        <f t="shared" si="194"/>
        <v/>
      </c>
      <c r="F219" s="31"/>
      <c r="G219" s="282"/>
      <c r="H219" s="283"/>
      <c r="I219" s="284"/>
      <c r="J219" s="285"/>
      <c r="K219" s="286"/>
      <c r="L219" s="287"/>
      <c r="M219" s="288"/>
      <c r="N219" s="287"/>
      <c r="O219" s="288"/>
      <c r="P219" s="287"/>
      <c r="Q219" s="288"/>
      <c r="R219" s="287"/>
      <c r="S219" s="288"/>
      <c r="T219" s="287"/>
      <c r="U219" s="288"/>
      <c r="V219" s="287"/>
      <c r="W219" s="288"/>
      <c r="X219" s="287"/>
      <c r="Y219" s="288"/>
      <c r="Z219" s="287"/>
      <c r="AA219" s="288"/>
      <c r="AB219" s="287"/>
      <c r="AC219" s="288"/>
      <c r="AD219" s="287"/>
      <c r="AE219" s="288"/>
      <c r="AF219" s="287"/>
      <c r="AG219" s="288"/>
      <c r="AH219" s="287"/>
      <c r="AI219" s="288"/>
      <c r="AJ219" s="287"/>
      <c r="AK219" s="288"/>
      <c r="AL219" s="287"/>
      <c r="AM219" s="288"/>
      <c r="AN219" s="287"/>
      <c r="AO219" s="288"/>
      <c r="AP219" s="287"/>
      <c r="AQ219" s="288"/>
      <c r="AR219" s="287"/>
      <c r="AS219" s="288"/>
      <c r="AT219" s="287"/>
      <c r="AU219" s="288"/>
      <c r="AV219" s="287"/>
      <c r="AW219" s="288"/>
      <c r="AX219" s="287"/>
      <c r="AY219" s="31"/>
      <c r="BA219" s="76" t="str">
        <f t="shared" si="195"/>
        <v/>
      </c>
      <c r="BC219" s="76" t="str">
        <f>IF('Stock List'!$K219="", "", 'Stock List'!$K219)</f>
        <v/>
      </c>
      <c r="BE219" s="106">
        <f>IFERROR(ROUND(((INDEX('Stock List'!$M$11:$M$1010, MATCH(L219, 'Stock List'!$K$11:$K$1010, 0))/INDEX('Stock List'!$L$11:$L$1010, MATCH(L219, 'Stock List'!$K$11:$K$1010, 0)))*K219), 2), 0)</f>
        <v>0</v>
      </c>
      <c r="BF219" s="20"/>
      <c r="BG219" s="20">
        <f>IFERROR(ROUND(((INDEX('Stock List'!$M$11:$M$1010, MATCH(N219, 'Stock List'!$K$11:$K$1010, 0))/INDEX('Stock List'!$L$11:$L$1010, MATCH(N219, 'Stock List'!$K$11:$K$1010, 0)))*M219), 2), 0)</f>
        <v>0</v>
      </c>
      <c r="BH219" s="20"/>
      <c r="BI219" s="20">
        <f>IFERROR(ROUND(((INDEX('Stock List'!$M$11:$M$1010, MATCH(P219, 'Stock List'!$K$11:$K$1010, 0))/INDEX('Stock List'!$L$11:$L$1010, MATCH(P219, 'Stock List'!$K$11:$K$1010, 0)))*O219), 2), 0)</f>
        <v>0</v>
      </c>
      <c r="BJ219" s="20"/>
      <c r="BK219" s="20">
        <f>IFERROR(ROUND(((INDEX('Stock List'!$M$11:$M$1010, MATCH(R219, 'Stock List'!$K$11:$K$1010, 0))/INDEX('Stock List'!$L$11:$L$1010, MATCH(R219, 'Stock List'!$K$11:$K$1010, 0)))*Q219), 2), 0)</f>
        <v>0</v>
      </c>
      <c r="BL219" s="20"/>
      <c r="BM219" s="20">
        <f>IFERROR(ROUND(((INDEX('Stock List'!$M$11:$M$1010, MATCH(T219, 'Stock List'!$K$11:$K$1010, 0))/INDEX('Stock List'!$L$11:$L$1010, MATCH(T219, 'Stock List'!$K$11:$K$1010, 0)))*S219), 2), 0)</f>
        <v>0</v>
      </c>
      <c r="BN219" s="20"/>
      <c r="BO219" s="20">
        <f>IFERROR(ROUND(((INDEX('Stock List'!$M$11:$M$1010, MATCH(V219, 'Stock List'!$K$11:$K$1010, 0))/INDEX('Stock List'!$L$11:$L$1010, MATCH(V219, 'Stock List'!$K$11:$K$1010, 0)))*U219), 2), 0)</f>
        <v>0</v>
      </c>
      <c r="BP219" s="20"/>
      <c r="BQ219" s="20">
        <f>IFERROR(ROUND(((INDEX('Stock List'!$M$11:$M$1010, MATCH(X219, 'Stock List'!$K$11:$K$1010, 0))/INDEX('Stock List'!$L$11:$L$1010, MATCH(X219, 'Stock List'!$K$11:$K$1010, 0)))*W219), 2), 0)</f>
        <v>0</v>
      </c>
      <c r="BR219" s="20"/>
      <c r="BS219" s="20">
        <f>IFERROR(ROUND(((INDEX('Stock List'!$M$11:$M$1010, MATCH(Z219, 'Stock List'!$K$11:$K$1010, 0))/INDEX('Stock List'!$L$11:$L$1010, MATCH(Z219, 'Stock List'!$K$11:$K$1010, 0)))*Y219), 2), 0)</f>
        <v>0</v>
      </c>
      <c r="BT219" s="20"/>
      <c r="BU219" s="20">
        <f>IFERROR(ROUND(((INDEX('Stock List'!$M$11:$M$1010, MATCH(AB219, 'Stock List'!$K$11:$K$1010, 0))/INDEX('Stock List'!$L$11:$L$1010, MATCH(AB219, 'Stock List'!$K$11:$K$1010, 0)))*AA219), 2), 0)</f>
        <v>0</v>
      </c>
      <c r="BV219" s="20"/>
      <c r="BW219" s="20">
        <f>IFERROR(ROUND(((INDEX('Stock List'!$M$11:$M$1010, MATCH(AD219, 'Stock List'!$K$11:$K$1010, 0))/INDEX('Stock List'!$L$11:$L$1010, MATCH(AD219, 'Stock List'!$K$11:$K$1010, 0)))*AC219), 2), 0)</f>
        <v>0</v>
      </c>
      <c r="BX219" s="20"/>
      <c r="BY219" s="20">
        <f>IFERROR(ROUND(((INDEX('Stock List'!$M$11:$M$1010, MATCH(AF219, 'Stock List'!$K$11:$K$1010, 0))/INDEX('Stock List'!$L$11:$L$1010, MATCH(AF219, 'Stock List'!$K$11:$K$1010, 0)))*AE219), 2), 0)</f>
        <v>0</v>
      </c>
      <c r="BZ219" s="20"/>
      <c r="CA219" s="20">
        <f>IFERROR(ROUND(((INDEX('Stock List'!$M$11:$M$1010, MATCH(AH219, 'Stock List'!$K$11:$K$1010, 0))/INDEX('Stock List'!$L$11:$L$1010, MATCH(AH219, 'Stock List'!$K$11:$K$1010, 0)))*AG219), 2), 0)</f>
        <v>0</v>
      </c>
      <c r="CB219" s="20"/>
      <c r="CC219" s="20">
        <f>IFERROR(ROUND(((INDEX('Stock List'!$M$11:$M$1010, MATCH(AJ219, 'Stock List'!$K$11:$K$1010, 0))/INDEX('Stock List'!$L$11:$L$1010, MATCH(AJ219, 'Stock List'!$K$11:$K$1010, 0)))*AI219), 2), 0)</f>
        <v>0</v>
      </c>
      <c r="CD219" s="20"/>
      <c r="CE219" s="20">
        <f>IFERROR(ROUND(((INDEX('Stock List'!$M$11:$M$1010, MATCH(AL219, 'Stock List'!$K$11:$K$1010, 0))/INDEX('Stock List'!$L$11:$L$1010, MATCH(AL219, 'Stock List'!$K$11:$K$1010, 0)))*AK219), 2), 0)</f>
        <v>0</v>
      </c>
      <c r="CF219" s="20"/>
      <c r="CG219" s="20">
        <f>IFERROR(ROUND(((INDEX('Stock List'!$M$11:$M$1010, MATCH(AN219, 'Stock List'!$K$11:$K$1010, 0))/INDEX('Stock List'!$L$11:$L$1010, MATCH(AN219, 'Stock List'!$K$11:$K$1010, 0)))*AM219), 2), 0)</f>
        <v>0</v>
      </c>
      <c r="CH219" s="20"/>
      <c r="CI219" s="20">
        <f>IFERROR(ROUND(((INDEX('Stock List'!$M$11:$M$1010, MATCH(AP219, 'Stock List'!$K$11:$K$1010, 0))/INDEX('Stock List'!$L$11:$L$1010, MATCH(AP219, 'Stock List'!$K$11:$K$1010, 0)))*AO219), 2), 0)</f>
        <v>0</v>
      </c>
      <c r="CJ219" s="20"/>
      <c r="CK219" s="20">
        <f>IFERROR(ROUND(((INDEX('Stock List'!$M$11:$M$1010, MATCH(AR219, 'Stock List'!$K$11:$K$1010, 0))/INDEX('Stock List'!$L$11:$L$1010, MATCH(AR219, 'Stock List'!$K$11:$K$1010, 0)))*AQ219), 2), 0)</f>
        <v>0</v>
      </c>
      <c r="CL219" s="20"/>
      <c r="CM219" s="20">
        <f>IFERROR(ROUND(((INDEX('Stock List'!$M$11:$M$1010, MATCH(AT219, 'Stock List'!$K$11:$K$1010, 0))/INDEX('Stock List'!$L$11:$L$1010, MATCH(AT219, 'Stock List'!$K$11:$K$1010, 0)))*AS219), 2), 0)</f>
        <v>0</v>
      </c>
      <c r="CN219" s="20"/>
      <c r="CO219" s="20">
        <f>IFERROR(ROUND(((INDEX('Stock List'!$M$11:$M$1010, MATCH(AV219, 'Stock List'!$K$11:$K$1010, 0))/INDEX('Stock List'!$L$11:$L$1010, MATCH(AV219, 'Stock List'!$K$11:$K$1010, 0)))*AU219), 2), 0)</f>
        <v>0</v>
      </c>
      <c r="CP219" s="20"/>
      <c r="CQ219" s="20">
        <f>IFERROR(ROUND(((INDEX('Stock List'!$M$11:$M$1010, MATCH(AX219, 'Stock List'!$K$11:$K$1010, 0))/INDEX('Stock List'!$L$11:$L$1010, MATCH(AX219, 'Stock List'!$K$11:$K$1010, 0)))*AW219), 2), 0)</f>
        <v>0</v>
      </c>
      <c r="CR219" s="22"/>
      <c r="CT219" s="106" t="str">
        <f t="shared" si="196"/>
        <v/>
      </c>
      <c r="CU219" s="22" t="str">
        <f t="shared" si="197"/>
        <v/>
      </c>
      <c r="CX219" s="106" t="str">
        <f t="shared" si="198"/>
        <v/>
      </c>
      <c r="CY219" s="20" t="str">
        <f t="shared" si="199"/>
        <v/>
      </c>
      <c r="CZ219" s="22" t="str">
        <f t="shared" si="200"/>
        <v/>
      </c>
      <c r="DB219" s="76" t="str">
        <f>IF($H219="", "", COUNTIF($G$11:$G$1010, "&gt;"&amp;$G219)+1+COUNTIF($G$11:$G219, $G219)-1)</f>
        <v/>
      </c>
      <c r="DC219" s="76" t="str">
        <f>IF($H219="", "", COUNTIF($CZ$11:$CZ$1010, "&gt;"&amp;$CZ219)+1+COUNTIF($CZ$11:$CZ219, $CZ219)-1)</f>
        <v/>
      </c>
      <c r="DE219" s="147" t="str">
        <f t="shared" si="201"/>
        <v/>
      </c>
      <c r="DF219" s="148"/>
      <c r="DG219" s="19" t="str">
        <f t="shared" si="202"/>
        <v/>
      </c>
      <c r="DH219" s="153" t="str">
        <f t="shared" si="203"/>
        <v/>
      </c>
      <c r="DI219" s="19" t="str">
        <f t="shared" si="155"/>
        <v/>
      </c>
      <c r="DJ219" s="153" t="str">
        <f t="shared" si="156"/>
        <v/>
      </c>
      <c r="DK219" s="19" t="str">
        <f t="shared" si="157"/>
        <v/>
      </c>
      <c r="DL219" s="153" t="str">
        <f t="shared" si="158"/>
        <v/>
      </c>
      <c r="DM219" s="19" t="str">
        <f t="shared" si="159"/>
        <v/>
      </c>
      <c r="DN219" s="153" t="str">
        <f t="shared" si="160"/>
        <v/>
      </c>
      <c r="DO219" s="19" t="str">
        <f t="shared" si="161"/>
        <v/>
      </c>
      <c r="DP219" s="153" t="str">
        <f t="shared" si="162"/>
        <v/>
      </c>
      <c r="DQ219" s="19" t="str">
        <f t="shared" si="163"/>
        <v/>
      </c>
      <c r="DR219" s="153" t="str">
        <f t="shared" si="164"/>
        <v/>
      </c>
      <c r="DS219" s="19" t="str">
        <f t="shared" si="165"/>
        <v/>
      </c>
      <c r="DT219" s="153" t="str">
        <f t="shared" si="166"/>
        <v/>
      </c>
      <c r="DU219" s="19" t="str">
        <f t="shared" si="167"/>
        <v/>
      </c>
      <c r="DV219" s="153" t="str">
        <f t="shared" si="168"/>
        <v/>
      </c>
      <c r="DW219" s="19" t="str">
        <f t="shared" si="169"/>
        <v/>
      </c>
      <c r="DX219" s="153" t="str">
        <f t="shared" si="170"/>
        <v/>
      </c>
      <c r="DY219" s="19" t="str">
        <f t="shared" si="171"/>
        <v/>
      </c>
      <c r="DZ219" s="153" t="str">
        <f t="shared" si="172"/>
        <v/>
      </c>
      <c r="EA219" s="19" t="str">
        <f t="shared" si="173"/>
        <v/>
      </c>
      <c r="EB219" s="153" t="str">
        <f t="shared" si="174"/>
        <v/>
      </c>
      <c r="EC219" s="19" t="str">
        <f t="shared" si="175"/>
        <v/>
      </c>
      <c r="ED219" s="153" t="str">
        <f t="shared" si="176"/>
        <v/>
      </c>
      <c r="EE219" s="19" t="str">
        <f t="shared" si="177"/>
        <v/>
      </c>
      <c r="EF219" s="153" t="str">
        <f t="shared" si="178"/>
        <v/>
      </c>
      <c r="EG219" s="19" t="str">
        <f t="shared" si="179"/>
        <v/>
      </c>
      <c r="EH219" s="153" t="str">
        <f t="shared" si="180"/>
        <v/>
      </c>
      <c r="EI219" s="19" t="str">
        <f t="shared" si="181"/>
        <v/>
      </c>
      <c r="EJ219" s="153" t="str">
        <f t="shared" si="182"/>
        <v/>
      </c>
      <c r="EK219" s="19" t="str">
        <f t="shared" si="183"/>
        <v/>
      </c>
      <c r="EL219" s="153" t="str">
        <f t="shared" si="184"/>
        <v/>
      </c>
      <c r="EM219" s="19" t="str">
        <f t="shared" si="185"/>
        <v/>
      </c>
      <c r="EN219" s="153" t="str">
        <f t="shared" si="186"/>
        <v/>
      </c>
      <c r="EO219" s="19" t="str">
        <f t="shared" si="187"/>
        <v/>
      </c>
      <c r="EP219" s="153" t="str">
        <f t="shared" si="188"/>
        <v/>
      </c>
      <c r="EQ219" s="19" t="str">
        <f t="shared" si="189"/>
        <v/>
      </c>
      <c r="ER219" s="153" t="str">
        <f t="shared" si="190"/>
        <v/>
      </c>
      <c r="ES219" s="19" t="str">
        <f t="shared" si="191"/>
        <v/>
      </c>
      <c r="ET219" s="153" t="str">
        <f t="shared" si="192"/>
        <v/>
      </c>
    </row>
    <row r="220" spans="1:150" x14ac:dyDescent="0.25">
      <c r="A220" s="31"/>
      <c r="B220" s="91" t="str">
        <f t="shared" si="193"/>
        <v/>
      </c>
      <c r="C220" s="20" t="str">
        <f t="shared" si="153"/>
        <v/>
      </c>
      <c r="D220" s="97" t="str">
        <f t="shared" si="154"/>
        <v/>
      </c>
      <c r="E220" s="62" t="str">
        <f t="shared" si="194"/>
        <v/>
      </c>
      <c r="F220" s="31"/>
      <c r="G220" s="282"/>
      <c r="H220" s="283"/>
      <c r="I220" s="284"/>
      <c r="J220" s="285"/>
      <c r="K220" s="286"/>
      <c r="L220" s="287"/>
      <c r="M220" s="288"/>
      <c r="N220" s="287"/>
      <c r="O220" s="288"/>
      <c r="P220" s="287"/>
      <c r="Q220" s="288"/>
      <c r="R220" s="287"/>
      <c r="S220" s="288"/>
      <c r="T220" s="287"/>
      <c r="U220" s="288"/>
      <c r="V220" s="287"/>
      <c r="W220" s="288"/>
      <c r="X220" s="287"/>
      <c r="Y220" s="288"/>
      <c r="Z220" s="287"/>
      <c r="AA220" s="288"/>
      <c r="AB220" s="287"/>
      <c r="AC220" s="288"/>
      <c r="AD220" s="287"/>
      <c r="AE220" s="288"/>
      <c r="AF220" s="287"/>
      <c r="AG220" s="288"/>
      <c r="AH220" s="287"/>
      <c r="AI220" s="288"/>
      <c r="AJ220" s="287"/>
      <c r="AK220" s="288"/>
      <c r="AL220" s="287"/>
      <c r="AM220" s="288"/>
      <c r="AN220" s="287"/>
      <c r="AO220" s="288"/>
      <c r="AP220" s="287"/>
      <c r="AQ220" s="288"/>
      <c r="AR220" s="287"/>
      <c r="AS220" s="288"/>
      <c r="AT220" s="287"/>
      <c r="AU220" s="288"/>
      <c r="AV220" s="287"/>
      <c r="AW220" s="288"/>
      <c r="AX220" s="287"/>
      <c r="AY220" s="31"/>
      <c r="BA220" s="76" t="str">
        <f t="shared" si="195"/>
        <v/>
      </c>
      <c r="BC220" s="76" t="str">
        <f>IF('Stock List'!$K220="", "", 'Stock List'!$K220)</f>
        <v/>
      </c>
      <c r="BE220" s="106">
        <f>IFERROR(ROUND(((INDEX('Stock List'!$M$11:$M$1010, MATCH(L220, 'Stock List'!$K$11:$K$1010, 0))/INDEX('Stock List'!$L$11:$L$1010, MATCH(L220, 'Stock List'!$K$11:$K$1010, 0)))*K220), 2), 0)</f>
        <v>0</v>
      </c>
      <c r="BF220" s="20"/>
      <c r="BG220" s="20">
        <f>IFERROR(ROUND(((INDEX('Stock List'!$M$11:$M$1010, MATCH(N220, 'Stock List'!$K$11:$K$1010, 0))/INDEX('Stock List'!$L$11:$L$1010, MATCH(N220, 'Stock List'!$K$11:$K$1010, 0)))*M220), 2), 0)</f>
        <v>0</v>
      </c>
      <c r="BH220" s="20"/>
      <c r="BI220" s="20">
        <f>IFERROR(ROUND(((INDEX('Stock List'!$M$11:$M$1010, MATCH(P220, 'Stock List'!$K$11:$K$1010, 0))/INDEX('Stock List'!$L$11:$L$1010, MATCH(P220, 'Stock List'!$K$11:$K$1010, 0)))*O220), 2), 0)</f>
        <v>0</v>
      </c>
      <c r="BJ220" s="20"/>
      <c r="BK220" s="20">
        <f>IFERROR(ROUND(((INDEX('Stock List'!$M$11:$M$1010, MATCH(R220, 'Stock List'!$K$11:$K$1010, 0))/INDEX('Stock List'!$L$11:$L$1010, MATCH(R220, 'Stock List'!$K$11:$K$1010, 0)))*Q220), 2), 0)</f>
        <v>0</v>
      </c>
      <c r="BL220" s="20"/>
      <c r="BM220" s="20">
        <f>IFERROR(ROUND(((INDEX('Stock List'!$M$11:$M$1010, MATCH(T220, 'Stock List'!$K$11:$K$1010, 0))/INDEX('Stock List'!$L$11:$L$1010, MATCH(T220, 'Stock List'!$K$11:$K$1010, 0)))*S220), 2), 0)</f>
        <v>0</v>
      </c>
      <c r="BN220" s="20"/>
      <c r="BO220" s="20">
        <f>IFERROR(ROUND(((INDEX('Stock List'!$M$11:$M$1010, MATCH(V220, 'Stock List'!$K$11:$K$1010, 0))/INDEX('Stock List'!$L$11:$L$1010, MATCH(V220, 'Stock List'!$K$11:$K$1010, 0)))*U220), 2), 0)</f>
        <v>0</v>
      </c>
      <c r="BP220" s="20"/>
      <c r="BQ220" s="20">
        <f>IFERROR(ROUND(((INDEX('Stock List'!$M$11:$M$1010, MATCH(X220, 'Stock List'!$K$11:$K$1010, 0))/INDEX('Stock List'!$L$11:$L$1010, MATCH(X220, 'Stock List'!$K$11:$K$1010, 0)))*W220), 2), 0)</f>
        <v>0</v>
      </c>
      <c r="BR220" s="20"/>
      <c r="BS220" s="20">
        <f>IFERROR(ROUND(((INDEX('Stock List'!$M$11:$M$1010, MATCH(Z220, 'Stock List'!$K$11:$K$1010, 0))/INDEX('Stock List'!$L$11:$L$1010, MATCH(Z220, 'Stock List'!$K$11:$K$1010, 0)))*Y220), 2), 0)</f>
        <v>0</v>
      </c>
      <c r="BT220" s="20"/>
      <c r="BU220" s="20">
        <f>IFERROR(ROUND(((INDEX('Stock List'!$M$11:$M$1010, MATCH(AB220, 'Stock List'!$K$11:$K$1010, 0))/INDEX('Stock List'!$L$11:$L$1010, MATCH(AB220, 'Stock List'!$K$11:$K$1010, 0)))*AA220), 2), 0)</f>
        <v>0</v>
      </c>
      <c r="BV220" s="20"/>
      <c r="BW220" s="20">
        <f>IFERROR(ROUND(((INDEX('Stock List'!$M$11:$M$1010, MATCH(AD220, 'Stock List'!$K$11:$K$1010, 0))/INDEX('Stock List'!$L$11:$L$1010, MATCH(AD220, 'Stock List'!$K$11:$K$1010, 0)))*AC220), 2), 0)</f>
        <v>0</v>
      </c>
      <c r="BX220" s="20"/>
      <c r="BY220" s="20">
        <f>IFERROR(ROUND(((INDEX('Stock List'!$M$11:$M$1010, MATCH(AF220, 'Stock List'!$K$11:$K$1010, 0))/INDEX('Stock List'!$L$11:$L$1010, MATCH(AF220, 'Stock List'!$K$11:$K$1010, 0)))*AE220), 2), 0)</f>
        <v>0</v>
      </c>
      <c r="BZ220" s="20"/>
      <c r="CA220" s="20">
        <f>IFERROR(ROUND(((INDEX('Stock List'!$M$11:$M$1010, MATCH(AH220, 'Stock List'!$K$11:$K$1010, 0))/INDEX('Stock List'!$L$11:$L$1010, MATCH(AH220, 'Stock List'!$K$11:$K$1010, 0)))*AG220), 2), 0)</f>
        <v>0</v>
      </c>
      <c r="CB220" s="20"/>
      <c r="CC220" s="20">
        <f>IFERROR(ROUND(((INDEX('Stock List'!$M$11:$M$1010, MATCH(AJ220, 'Stock List'!$K$11:$K$1010, 0))/INDEX('Stock List'!$L$11:$L$1010, MATCH(AJ220, 'Stock List'!$K$11:$K$1010, 0)))*AI220), 2), 0)</f>
        <v>0</v>
      </c>
      <c r="CD220" s="20"/>
      <c r="CE220" s="20">
        <f>IFERROR(ROUND(((INDEX('Stock List'!$M$11:$M$1010, MATCH(AL220, 'Stock List'!$K$11:$K$1010, 0))/INDEX('Stock List'!$L$11:$L$1010, MATCH(AL220, 'Stock List'!$K$11:$K$1010, 0)))*AK220), 2), 0)</f>
        <v>0</v>
      </c>
      <c r="CF220" s="20"/>
      <c r="CG220" s="20">
        <f>IFERROR(ROUND(((INDEX('Stock List'!$M$11:$M$1010, MATCH(AN220, 'Stock List'!$K$11:$K$1010, 0))/INDEX('Stock List'!$L$11:$L$1010, MATCH(AN220, 'Stock List'!$K$11:$K$1010, 0)))*AM220), 2), 0)</f>
        <v>0</v>
      </c>
      <c r="CH220" s="20"/>
      <c r="CI220" s="20">
        <f>IFERROR(ROUND(((INDEX('Stock List'!$M$11:$M$1010, MATCH(AP220, 'Stock List'!$K$11:$K$1010, 0))/INDEX('Stock List'!$L$11:$L$1010, MATCH(AP220, 'Stock List'!$K$11:$K$1010, 0)))*AO220), 2), 0)</f>
        <v>0</v>
      </c>
      <c r="CJ220" s="20"/>
      <c r="CK220" s="20">
        <f>IFERROR(ROUND(((INDEX('Stock List'!$M$11:$M$1010, MATCH(AR220, 'Stock List'!$K$11:$K$1010, 0))/INDEX('Stock List'!$L$11:$L$1010, MATCH(AR220, 'Stock List'!$K$11:$K$1010, 0)))*AQ220), 2), 0)</f>
        <v>0</v>
      </c>
      <c r="CL220" s="20"/>
      <c r="CM220" s="20">
        <f>IFERROR(ROUND(((INDEX('Stock List'!$M$11:$M$1010, MATCH(AT220, 'Stock List'!$K$11:$K$1010, 0))/INDEX('Stock List'!$L$11:$L$1010, MATCH(AT220, 'Stock List'!$K$11:$K$1010, 0)))*AS220), 2), 0)</f>
        <v>0</v>
      </c>
      <c r="CN220" s="20"/>
      <c r="CO220" s="20">
        <f>IFERROR(ROUND(((INDEX('Stock List'!$M$11:$M$1010, MATCH(AV220, 'Stock List'!$K$11:$K$1010, 0))/INDEX('Stock List'!$L$11:$L$1010, MATCH(AV220, 'Stock List'!$K$11:$K$1010, 0)))*AU220), 2), 0)</f>
        <v>0</v>
      </c>
      <c r="CP220" s="20"/>
      <c r="CQ220" s="20">
        <f>IFERROR(ROUND(((INDEX('Stock List'!$M$11:$M$1010, MATCH(AX220, 'Stock List'!$K$11:$K$1010, 0))/INDEX('Stock List'!$L$11:$L$1010, MATCH(AX220, 'Stock List'!$K$11:$K$1010, 0)))*AW220), 2), 0)</f>
        <v>0</v>
      </c>
      <c r="CR220" s="22"/>
      <c r="CT220" s="106" t="str">
        <f t="shared" si="196"/>
        <v/>
      </c>
      <c r="CU220" s="22" t="str">
        <f t="shared" si="197"/>
        <v/>
      </c>
      <c r="CX220" s="106" t="str">
        <f t="shared" si="198"/>
        <v/>
      </c>
      <c r="CY220" s="20" t="str">
        <f t="shared" si="199"/>
        <v/>
      </c>
      <c r="CZ220" s="22" t="str">
        <f t="shared" si="200"/>
        <v/>
      </c>
      <c r="DB220" s="76" t="str">
        <f>IF($H220="", "", COUNTIF($G$11:$G$1010, "&gt;"&amp;$G220)+1+COUNTIF($G$11:$G220, $G220)-1)</f>
        <v/>
      </c>
      <c r="DC220" s="76" t="str">
        <f>IF($H220="", "", COUNTIF($CZ$11:$CZ$1010, "&gt;"&amp;$CZ220)+1+COUNTIF($CZ$11:$CZ220, $CZ220)-1)</f>
        <v/>
      </c>
      <c r="DE220" s="147" t="str">
        <f t="shared" si="201"/>
        <v/>
      </c>
      <c r="DF220" s="148"/>
      <c r="DG220" s="19" t="str">
        <f t="shared" si="202"/>
        <v/>
      </c>
      <c r="DH220" s="153" t="str">
        <f t="shared" si="203"/>
        <v/>
      </c>
      <c r="DI220" s="19" t="str">
        <f t="shared" si="155"/>
        <v/>
      </c>
      <c r="DJ220" s="153" t="str">
        <f t="shared" si="156"/>
        <v/>
      </c>
      <c r="DK220" s="19" t="str">
        <f t="shared" si="157"/>
        <v/>
      </c>
      <c r="DL220" s="153" t="str">
        <f t="shared" si="158"/>
        <v/>
      </c>
      <c r="DM220" s="19" t="str">
        <f t="shared" si="159"/>
        <v/>
      </c>
      <c r="DN220" s="153" t="str">
        <f t="shared" si="160"/>
        <v/>
      </c>
      <c r="DO220" s="19" t="str">
        <f t="shared" si="161"/>
        <v/>
      </c>
      <c r="DP220" s="153" t="str">
        <f t="shared" si="162"/>
        <v/>
      </c>
      <c r="DQ220" s="19" t="str">
        <f t="shared" si="163"/>
        <v/>
      </c>
      <c r="DR220" s="153" t="str">
        <f t="shared" si="164"/>
        <v/>
      </c>
      <c r="DS220" s="19" t="str">
        <f t="shared" si="165"/>
        <v/>
      </c>
      <c r="DT220" s="153" t="str">
        <f t="shared" si="166"/>
        <v/>
      </c>
      <c r="DU220" s="19" t="str">
        <f t="shared" si="167"/>
        <v/>
      </c>
      <c r="DV220" s="153" t="str">
        <f t="shared" si="168"/>
        <v/>
      </c>
      <c r="DW220" s="19" t="str">
        <f t="shared" si="169"/>
        <v/>
      </c>
      <c r="DX220" s="153" t="str">
        <f t="shared" si="170"/>
        <v/>
      </c>
      <c r="DY220" s="19" t="str">
        <f t="shared" si="171"/>
        <v/>
      </c>
      <c r="DZ220" s="153" t="str">
        <f t="shared" si="172"/>
        <v/>
      </c>
      <c r="EA220" s="19" t="str">
        <f t="shared" si="173"/>
        <v/>
      </c>
      <c r="EB220" s="153" t="str">
        <f t="shared" si="174"/>
        <v/>
      </c>
      <c r="EC220" s="19" t="str">
        <f t="shared" si="175"/>
        <v/>
      </c>
      <c r="ED220" s="153" t="str">
        <f t="shared" si="176"/>
        <v/>
      </c>
      <c r="EE220" s="19" t="str">
        <f t="shared" si="177"/>
        <v/>
      </c>
      <c r="EF220" s="153" t="str">
        <f t="shared" si="178"/>
        <v/>
      </c>
      <c r="EG220" s="19" t="str">
        <f t="shared" si="179"/>
        <v/>
      </c>
      <c r="EH220" s="153" t="str">
        <f t="shared" si="180"/>
        <v/>
      </c>
      <c r="EI220" s="19" t="str">
        <f t="shared" si="181"/>
        <v/>
      </c>
      <c r="EJ220" s="153" t="str">
        <f t="shared" si="182"/>
        <v/>
      </c>
      <c r="EK220" s="19" t="str">
        <f t="shared" si="183"/>
        <v/>
      </c>
      <c r="EL220" s="153" t="str">
        <f t="shared" si="184"/>
        <v/>
      </c>
      <c r="EM220" s="19" t="str">
        <f t="shared" si="185"/>
        <v/>
      </c>
      <c r="EN220" s="153" t="str">
        <f t="shared" si="186"/>
        <v/>
      </c>
      <c r="EO220" s="19" t="str">
        <f t="shared" si="187"/>
        <v/>
      </c>
      <c r="EP220" s="153" t="str">
        <f t="shared" si="188"/>
        <v/>
      </c>
      <c r="EQ220" s="19" t="str">
        <f t="shared" si="189"/>
        <v/>
      </c>
      <c r="ER220" s="153" t="str">
        <f t="shared" si="190"/>
        <v/>
      </c>
      <c r="ES220" s="19" t="str">
        <f t="shared" si="191"/>
        <v/>
      </c>
      <c r="ET220" s="153" t="str">
        <f t="shared" si="192"/>
        <v/>
      </c>
    </row>
    <row r="221" spans="1:150" x14ac:dyDescent="0.25">
      <c r="A221" s="31"/>
      <c r="B221" s="91" t="str">
        <f t="shared" si="193"/>
        <v/>
      </c>
      <c r="C221" s="20" t="str">
        <f t="shared" si="153"/>
        <v/>
      </c>
      <c r="D221" s="97" t="str">
        <f t="shared" si="154"/>
        <v/>
      </c>
      <c r="E221" s="62" t="str">
        <f t="shared" si="194"/>
        <v/>
      </c>
      <c r="F221" s="31"/>
      <c r="G221" s="282"/>
      <c r="H221" s="283"/>
      <c r="I221" s="284"/>
      <c r="J221" s="285"/>
      <c r="K221" s="286"/>
      <c r="L221" s="287"/>
      <c r="M221" s="288"/>
      <c r="N221" s="287"/>
      <c r="O221" s="288"/>
      <c r="P221" s="287"/>
      <c r="Q221" s="288"/>
      <c r="R221" s="287"/>
      <c r="S221" s="288"/>
      <c r="T221" s="287"/>
      <c r="U221" s="288"/>
      <c r="V221" s="287"/>
      <c r="W221" s="288"/>
      <c r="X221" s="287"/>
      <c r="Y221" s="288"/>
      <c r="Z221" s="287"/>
      <c r="AA221" s="288"/>
      <c r="AB221" s="287"/>
      <c r="AC221" s="288"/>
      <c r="AD221" s="287"/>
      <c r="AE221" s="288"/>
      <c r="AF221" s="287"/>
      <c r="AG221" s="288"/>
      <c r="AH221" s="287"/>
      <c r="AI221" s="288"/>
      <c r="AJ221" s="287"/>
      <c r="AK221" s="288"/>
      <c r="AL221" s="287"/>
      <c r="AM221" s="288"/>
      <c r="AN221" s="287"/>
      <c r="AO221" s="288"/>
      <c r="AP221" s="287"/>
      <c r="AQ221" s="288"/>
      <c r="AR221" s="287"/>
      <c r="AS221" s="288"/>
      <c r="AT221" s="287"/>
      <c r="AU221" s="288"/>
      <c r="AV221" s="287"/>
      <c r="AW221" s="288"/>
      <c r="AX221" s="287"/>
      <c r="AY221" s="31"/>
      <c r="BA221" s="76" t="str">
        <f t="shared" si="195"/>
        <v/>
      </c>
      <c r="BC221" s="76" t="str">
        <f>IF('Stock List'!$K221="", "", 'Stock List'!$K221)</f>
        <v/>
      </c>
      <c r="BE221" s="106">
        <f>IFERROR(ROUND(((INDEX('Stock List'!$M$11:$M$1010, MATCH(L221, 'Stock List'!$K$11:$K$1010, 0))/INDEX('Stock List'!$L$11:$L$1010, MATCH(L221, 'Stock List'!$K$11:$K$1010, 0)))*K221), 2), 0)</f>
        <v>0</v>
      </c>
      <c r="BF221" s="20"/>
      <c r="BG221" s="20">
        <f>IFERROR(ROUND(((INDEX('Stock List'!$M$11:$M$1010, MATCH(N221, 'Stock List'!$K$11:$K$1010, 0))/INDEX('Stock List'!$L$11:$L$1010, MATCH(N221, 'Stock List'!$K$11:$K$1010, 0)))*M221), 2), 0)</f>
        <v>0</v>
      </c>
      <c r="BH221" s="20"/>
      <c r="BI221" s="20">
        <f>IFERROR(ROUND(((INDEX('Stock List'!$M$11:$M$1010, MATCH(P221, 'Stock List'!$K$11:$K$1010, 0))/INDEX('Stock List'!$L$11:$L$1010, MATCH(P221, 'Stock List'!$K$11:$K$1010, 0)))*O221), 2), 0)</f>
        <v>0</v>
      </c>
      <c r="BJ221" s="20"/>
      <c r="BK221" s="20">
        <f>IFERROR(ROUND(((INDEX('Stock List'!$M$11:$M$1010, MATCH(R221, 'Stock List'!$K$11:$K$1010, 0))/INDEX('Stock List'!$L$11:$L$1010, MATCH(R221, 'Stock List'!$K$11:$K$1010, 0)))*Q221), 2), 0)</f>
        <v>0</v>
      </c>
      <c r="BL221" s="20"/>
      <c r="BM221" s="20">
        <f>IFERROR(ROUND(((INDEX('Stock List'!$M$11:$M$1010, MATCH(T221, 'Stock List'!$K$11:$K$1010, 0))/INDEX('Stock List'!$L$11:$L$1010, MATCH(T221, 'Stock List'!$K$11:$K$1010, 0)))*S221), 2), 0)</f>
        <v>0</v>
      </c>
      <c r="BN221" s="20"/>
      <c r="BO221" s="20">
        <f>IFERROR(ROUND(((INDEX('Stock List'!$M$11:$M$1010, MATCH(V221, 'Stock List'!$K$11:$K$1010, 0))/INDEX('Stock List'!$L$11:$L$1010, MATCH(V221, 'Stock List'!$K$11:$K$1010, 0)))*U221), 2), 0)</f>
        <v>0</v>
      </c>
      <c r="BP221" s="20"/>
      <c r="BQ221" s="20">
        <f>IFERROR(ROUND(((INDEX('Stock List'!$M$11:$M$1010, MATCH(X221, 'Stock List'!$K$11:$K$1010, 0))/INDEX('Stock List'!$L$11:$L$1010, MATCH(X221, 'Stock List'!$K$11:$K$1010, 0)))*W221), 2), 0)</f>
        <v>0</v>
      </c>
      <c r="BR221" s="20"/>
      <c r="BS221" s="20">
        <f>IFERROR(ROUND(((INDEX('Stock List'!$M$11:$M$1010, MATCH(Z221, 'Stock List'!$K$11:$K$1010, 0))/INDEX('Stock List'!$L$11:$L$1010, MATCH(Z221, 'Stock List'!$K$11:$K$1010, 0)))*Y221), 2), 0)</f>
        <v>0</v>
      </c>
      <c r="BT221" s="20"/>
      <c r="BU221" s="20">
        <f>IFERROR(ROUND(((INDEX('Stock List'!$M$11:$M$1010, MATCH(AB221, 'Stock List'!$K$11:$K$1010, 0))/INDEX('Stock List'!$L$11:$L$1010, MATCH(AB221, 'Stock List'!$K$11:$K$1010, 0)))*AA221), 2), 0)</f>
        <v>0</v>
      </c>
      <c r="BV221" s="20"/>
      <c r="BW221" s="20">
        <f>IFERROR(ROUND(((INDEX('Stock List'!$M$11:$M$1010, MATCH(AD221, 'Stock List'!$K$11:$K$1010, 0))/INDEX('Stock List'!$L$11:$L$1010, MATCH(AD221, 'Stock List'!$K$11:$K$1010, 0)))*AC221), 2), 0)</f>
        <v>0</v>
      </c>
      <c r="BX221" s="20"/>
      <c r="BY221" s="20">
        <f>IFERROR(ROUND(((INDEX('Stock List'!$M$11:$M$1010, MATCH(AF221, 'Stock List'!$K$11:$K$1010, 0))/INDEX('Stock List'!$L$11:$L$1010, MATCH(AF221, 'Stock List'!$K$11:$K$1010, 0)))*AE221), 2), 0)</f>
        <v>0</v>
      </c>
      <c r="BZ221" s="20"/>
      <c r="CA221" s="20">
        <f>IFERROR(ROUND(((INDEX('Stock List'!$M$11:$M$1010, MATCH(AH221, 'Stock List'!$K$11:$K$1010, 0))/INDEX('Stock List'!$L$11:$L$1010, MATCH(AH221, 'Stock List'!$K$11:$K$1010, 0)))*AG221), 2), 0)</f>
        <v>0</v>
      </c>
      <c r="CB221" s="20"/>
      <c r="CC221" s="20">
        <f>IFERROR(ROUND(((INDEX('Stock List'!$M$11:$M$1010, MATCH(AJ221, 'Stock List'!$K$11:$K$1010, 0))/INDEX('Stock List'!$L$11:$L$1010, MATCH(AJ221, 'Stock List'!$K$11:$K$1010, 0)))*AI221), 2), 0)</f>
        <v>0</v>
      </c>
      <c r="CD221" s="20"/>
      <c r="CE221" s="20">
        <f>IFERROR(ROUND(((INDEX('Stock List'!$M$11:$M$1010, MATCH(AL221, 'Stock List'!$K$11:$K$1010, 0))/INDEX('Stock List'!$L$11:$L$1010, MATCH(AL221, 'Stock List'!$K$11:$K$1010, 0)))*AK221), 2), 0)</f>
        <v>0</v>
      </c>
      <c r="CF221" s="20"/>
      <c r="CG221" s="20">
        <f>IFERROR(ROUND(((INDEX('Stock List'!$M$11:$M$1010, MATCH(AN221, 'Stock List'!$K$11:$K$1010, 0))/INDEX('Stock List'!$L$11:$L$1010, MATCH(AN221, 'Stock List'!$K$11:$K$1010, 0)))*AM221), 2), 0)</f>
        <v>0</v>
      </c>
      <c r="CH221" s="20"/>
      <c r="CI221" s="20">
        <f>IFERROR(ROUND(((INDEX('Stock List'!$M$11:$M$1010, MATCH(AP221, 'Stock List'!$K$11:$K$1010, 0))/INDEX('Stock List'!$L$11:$L$1010, MATCH(AP221, 'Stock List'!$K$11:$K$1010, 0)))*AO221), 2), 0)</f>
        <v>0</v>
      </c>
      <c r="CJ221" s="20"/>
      <c r="CK221" s="20">
        <f>IFERROR(ROUND(((INDEX('Stock List'!$M$11:$M$1010, MATCH(AR221, 'Stock List'!$K$11:$K$1010, 0))/INDEX('Stock List'!$L$11:$L$1010, MATCH(AR221, 'Stock List'!$K$11:$K$1010, 0)))*AQ221), 2), 0)</f>
        <v>0</v>
      </c>
      <c r="CL221" s="20"/>
      <c r="CM221" s="20">
        <f>IFERROR(ROUND(((INDEX('Stock List'!$M$11:$M$1010, MATCH(AT221, 'Stock List'!$K$11:$K$1010, 0))/INDEX('Stock List'!$L$11:$L$1010, MATCH(AT221, 'Stock List'!$K$11:$K$1010, 0)))*AS221), 2), 0)</f>
        <v>0</v>
      </c>
      <c r="CN221" s="20"/>
      <c r="CO221" s="20">
        <f>IFERROR(ROUND(((INDEX('Stock List'!$M$11:$M$1010, MATCH(AV221, 'Stock List'!$K$11:$K$1010, 0))/INDEX('Stock List'!$L$11:$L$1010, MATCH(AV221, 'Stock List'!$K$11:$K$1010, 0)))*AU221), 2), 0)</f>
        <v>0</v>
      </c>
      <c r="CP221" s="20"/>
      <c r="CQ221" s="20">
        <f>IFERROR(ROUND(((INDEX('Stock List'!$M$11:$M$1010, MATCH(AX221, 'Stock List'!$K$11:$K$1010, 0))/INDEX('Stock List'!$L$11:$L$1010, MATCH(AX221, 'Stock List'!$K$11:$K$1010, 0)))*AW221), 2), 0)</f>
        <v>0</v>
      </c>
      <c r="CR221" s="22"/>
      <c r="CT221" s="106" t="str">
        <f t="shared" si="196"/>
        <v/>
      </c>
      <c r="CU221" s="22" t="str">
        <f t="shared" si="197"/>
        <v/>
      </c>
      <c r="CX221" s="106" t="str">
        <f t="shared" si="198"/>
        <v/>
      </c>
      <c r="CY221" s="20" t="str">
        <f t="shared" si="199"/>
        <v/>
      </c>
      <c r="CZ221" s="22" t="str">
        <f t="shared" si="200"/>
        <v/>
      </c>
      <c r="DB221" s="76" t="str">
        <f>IF($H221="", "", COUNTIF($G$11:$G$1010, "&gt;"&amp;$G221)+1+COUNTIF($G$11:$G221, $G221)-1)</f>
        <v/>
      </c>
      <c r="DC221" s="76" t="str">
        <f>IF($H221="", "", COUNTIF($CZ$11:$CZ$1010, "&gt;"&amp;$CZ221)+1+COUNTIF($CZ$11:$CZ221, $CZ221)-1)</f>
        <v/>
      </c>
      <c r="DE221" s="147" t="str">
        <f t="shared" si="201"/>
        <v/>
      </c>
      <c r="DF221" s="148"/>
      <c r="DG221" s="19" t="str">
        <f t="shared" si="202"/>
        <v/>
      </c>
      <c r="DH221" s="153" t="str">
        <f t="shared" si="203"/>
        <v/>
      </c>
      <c r="DI221" s="19" t="str">
        <f t="shared" si="155"/>
        <v/>
      </c>
      <c r="DJ221" s="153" t="str">
        <f t="shared" si="156"/>
        <v/>
      </c>
      <c r="DK221" s="19" t="str">
        <f t="shared" si="157"/>
        <v/>
      </c>
      <c r="DL221" s="153" t="str">
        <f t="shared" si="158"/>
        <v/>
      </c>
      <c r="DM221" s="19" t="str">
        <f t="shared" si="159"/>
        <v/>
      </c>
      <c r="DN221" s="153" t="str">
        <f t="shared" si="160"/>
        <v/>
      </c>
      <c r="DO221" s="19" t="str">
        <f t="shared" si="161"/>
        <v/>
      </c>
      <c r="DP221" s="153" t="str">
        <f t="shared" si="162"/>
        <v/>
      </c>
      <c r="DQ221" s="19" t="str">
        <f t="shared" si="163"/>
        <v/>
      </c>
      <c r="DR221" s="153" t="str">
        <f t="shared" si="164"/>
        <v/>
      </c>
      <c r="DS221" s="19" t="str">
        <f t="shared" si="165"/>
        <v/>
      </c>
      <c r="DT221" s="153" t="str">
        <f t="shared" si="166"/>
        <v/>
      </c>
      <c r="DU221" s="19" t="str">
        <f t="shared" si="167"/>
        <v/>
      </c>
      <c r="DV221" s="153" t="str">
        <f t="shared" si="168"/>
        <v/>
      </c>
      <c r="DW221" s="19" t="str">
        <f t="shared" si="169"/>
        <v/>
      </c>
      <c r="DX221" s="153" t="str">
        <f t="shared" si="170"/>
        <v/>
      </c>
      <c r="DY221" s="19" t="str">
        <f t="shared" si="171"/>
        <v/>
      </c>
      <c r="DZ221" s="153" t="str">
        <f t="shared" si="172"/>
        <v/>
      </c>
      <c r="EA221" s="19" t="str">
        <f t="shared" si="173"/>
        <v/>
      </c>
      <c r="EB221" s="153" t="str">
        <f t="shared" si="174"/>
        <v/>
      </c>
      <c r="EC221" s="19" t="str">
        <f t="shared" si="175"/>
        <v/>
      </c>
      <c r="ED221" s="153" t="str">
        <f t="shared" si="176"/>
        <v/>
      </c>
      <c r="EE221" s="19" t="str">
        <f t="shared" si="177"/>
        <v/>
      </c>
      <c r="EF221" s="153" t="str">
        <f t="shared" si="178"/>
        <v/>
      </c>
      <c r="EG221" s="19" t="str">
        <f t="shared" si="179"/>
        <v/>
      </c>
      <c r="EH221" s="153" t="str">
        <f t="shared" si="180"/>
        <v/>
      </c>
      <c r="EI221" s="19" t="str">
        <f t="shared" si="181"/>
        <v/>
      </c>
      <c r="EJ221" s="153" t="str">
        <f t="shared" si="182"/>
        <v/>
      </c>
      <c r="EK221" s="19" t="str">
        <f t="shared" si="183"/>
        <v/>
      </c>
      <c r="EL221" s="153" t="str">
        <f t="shared" si="184"/>
        <v/>
      </c>
      <c r="EM221" s="19" t="str">
        <f t="shared" si="185"/>
        <v/>
      </c>
      <c r="EN221" s="153" t="str">
        <f t="shared" si="186"/>
        <v/>
      </c>
      <c r="EO221" s="19" t="str">
        <f t="shared" si="187"/>
        <v/>
      </c>
      <c r="EP221" s="153" t="str">
        <f t="shared" si="188"/>
        <v/>
      </c>
      <c r="EQ221" s="19" t="str">
        <f t="shared" si="189"/>
        <v/>
      </c>
      <c r="ER221" s="153" t="str">
        <f t="shared" si="190"/>
        <v/>
      </c>
      <c r="ES221" s="19" t="str">
        <f t="shared" si="191"/>
        <v/>
      </c>
      <c r="ET221" s="153" t="str">
        <f t="shared" si="192"/>
        <v/>
      </c>
    </row>
    <row r="222" spans="1:150" x14ac:dyDescent="0.25">
      <c r="A222" s="31"/>
      <c r="B222" s="91" t="str">
        <f t="shared" si="193"/>
        <v/>
      </c>
      <c r="C222" s="20" t="str">
        <f t="shared" si="153"/>
        <v/>
      </c>
      <c r="D222" s="97" t="str">
        <f t="shared" si="154"/>
        <v/>
      </c>
      <c r="E222" s="62" t="str">
        <f t="shared" si="194"/>
        <v/>
      </c>
      <c r="F222" s="31"/>
      <c r="G222" s="282"/>
      <c r="H222" s="283"/>
      <c r="I222" s="284"/>
      <c r="J222" s="285"/>
      <c r="K222" s="286"/>
      <c r="L222" s="287"/>
      <c r="M222" s="288"/>
      <c r="N222" s="287"/>
      <c r="O222" s="288"/>
      <c r="P222" s="287"/>
      <c r="Q222" s="288"/>
      <c r="R222" s="287"/>
      <c r="S222" s="288"/>
      <c r="T222" s="287"/>
      <c r="U222" s="288"/>
      <c r="V222" s="287"/>
      <c r="W222" s="288"/>
      <c r="X222" s="287"/>
      <c r="Y222" s="288"/>
      <c r="Z222" s="287"/>
      <c r="AA222" s="288"/>
      <c r="AB222" s="287"/>
      <c r="AC222" s="288"/>
      <c r="AD222" s="287"/>
      <c r="AE222" s="288"/>
      <c r="AF222" s="287"/>
      <c r="AG222" s="288"/>
      <c r="AH222" s="287"/>
      <c r="AI222" s="288"/>
      <c r="AJ222" s="287"/>
      <c r="AK222" s="288"/>
      <c r="AL222" s="287"/>
      <c r="AM222" s="288"/>
      <c r="AN222" s="287"/>
      <c r="AO222" s="288"/>
      <c r="AP222" s="287"/>
      <c r="AQ222" s="288"/>
      <c r="AR222" s="287"/>
      <c r="AS222" s="288"/>
      <c r="AT222" s="287"/>
      <c r="AU222" s="288"/>
      <c r="AV222" s="287"/>
      <c r="AW222" s="288"/>
      <c r="AX222" s="287"/>
      <c r="AY222" s="31"/>
      <c r="BA222" s="76" t="str">
        <f t="shared" si="195"/>
        <v/>
      </c>
      <c r="BC222" s="76" t="str">
        <f>IF('Stock List'!$K222="", "", 'Stock List'!$K222)</f>
        <v/>
      </c>
      <c r="BE222" s="106">
        <f>IFERROR(ROUND(((INDEX('Stock List'!$M$11:$M$1010, MATCH(L222, 'Stock List'!$K$11:$K$1010, 0))/INDEX('Stock List'!$L$11:$L$1010, MATCH(L222, 'Stock List'!$K$11:$K$1010, 0)))*K222), 2), 0)</f>
        <v>0</v>
      </c>
      <c r="BF222" s="20"/>
      <c r="BG222" s="20">
        <f>IFERROR(ROUND(((INDEX('Stock List'!$M$11:$M$1010, MATCH(N222, 'Stock List'!$K$11:$K$1010, 0))/INDEX('Stock List'!$L$11:$L$1010, MATCH(N222, 'Stock List'!$K$11:$K$1010, 0)))*M222), 2), 0)</f>
        <v>0</v>
      </c>
      <c r="BH222" s="20"/>
      <c r="BI222" s="20">
        <f>IFERROR(ROUND(((INDEX('Stock List'!$M$11:$M$1010, MATCH(P222, 'Stock List'!$K$11:$K$1010, 0))/INDEX('Stock List'!$L$11:$L$1010, MATCH(P222, 'Stock List'!$K$11:$K$1010, 0)))*O222), 2), 0)</f>
        <v>0</v>
      </c>
      <c r="BJ222" s="20"/>
      <c r="BK222" s="20">
        <f>IFERROR(ROUND(((INDEX('Stock List'!$M$11:$M$1010, MATCH(R222, 'Stock List'!$K$11:$K$1010, 0))/INDEX('Stock List'!$L$11:$L$1010, MATCH(R222, 'Stock List'!$K$11:$K$1010, 0)))*Q222), 2), 0)</f>
        <v>0</v>
      </c>
      <c r="BL222" s="20"/>
      <c r="BM222" s="20">
        <f>IFERROR(ROUND(((INDEX('Stock List'!$M$11:$M$1010, MATCH(T222, 'Stock List'!$K$11:$K$1010, 0))/INDEX('Stock List'!$L$11:$L$1010, MATCH(T222, 'Stock List'!$K$11:$K$1010, 0)))*S222), 2), 0)</f>
        <v>0</v>
      </c>
      <c r="BN222" s="20"/>
      <c r="BO222" s="20">
        <f>IFERROR(ROUND(((INDEX('Stock List'!$M$11:$M$1010, MATCH(V222, 'Stock List'!$K$11:$K$1010, 0))/INDEX('Stock List'!$L$11:$L$1010, MATCH(V222, 'Stock List'!$K$11:$K$1010, 0)))*U222), 2), 0)</f>
        <v>0</v>
      </c>
      <c r="BP222" s="20"/>
      <c r="BQ222" s="20">
        <f>IFERROR(ROUND(((INDEX('Stock List'!$M$11:$M$1010, MATCH(X222, 'Stock List'!$K$11:$K$1010, 0))/INDEX('Stock List'!$L$11:$L$1010, MATCH(X222, 'Stock List'!$K$11:$K$1010, 0)))*W222), 2), 0)</f>
        <v>0</v>
      </c>
      <c r="BR222" s="20"/>
      <c r="BS222" s="20">
        <f>IFERROR(ROUND(((INDEX('Stock List'!$M$11:$M$1010, MATCH(Z222, 'Stock List'!$K$11:$K$1010, 0))/INDEX('Stock List'!$L$11:$L$1010, MATCH(Z222, 'Stock List'!$K$11:$K$1010, 0)))*Y222), 2), 0)</f>
        <v>0</v>
      </c>
      <c r="BT222" s="20"/>
      <c r="BU222" s="20">
        <f>IFERROR(ROUND(((INDEX('Stock List'!$M$11:$M$1010, MATCH(AB222, 'Stock List'!$K$11:$K$1010, 0))/INDEX('Stock List'!$L$11:$L$1010, MATCH(AB222, 'Stock List'!$K$11:$K$1010, 0)))*AA222), 2), 0)</f>
        <v>0</v>
      </c>
      <c r="BV222" s="20"/>
      <c r="BW222" s="20">
        <f>IFERROR(ROUND(((INDEX('Stock List'!$M$11:$M$1010, MATCH(AD222, 'Stock List'!$K$11:$K$1010, 0))/INDEX('Stock List'!$L$11:$L$1010, MATCH(AD222, 'Stock List'!$K$11:$K$1010, 0)))*AC222), 2), 0)</f>
        <v>0</v>
      </c>
      <c r="BX222" s="20"/>
      <c r="BY222" s="20">
        <f>IFERROR(ROUND(((INDEX('Stock List'!$M$11:$M$1010, MATCH(AF222, 'Stock List'!$K$11:$K$1010, 0))/INDEX('Stock List'!$L$11:$L$1010, MATCH(AF222, 'Stock List'!$K$11:$K$1010, 0)))*AE222), 2), 0)</f>
        <v>0</v>
      </c>
      <c r="BZ222" s="20"/>
      <c r="CA222" s="20">
        <f>IFERROR(ROUND(((INDEX('Stock List'!$M$11:$M$1010, MATCH(AH222, 'Stock List'!$K$11:$K$1010, 0))/INDEX('Stock List'!$L$11:$L$1010, MATCH(AH222, 'Stock List'!$K$11:$K$1010, 0)))*AG222), 2), 0)</f>
        <v>0</v>
      </c>
      <c r="CB222" s="20"/>
      <c r="CC222" s="20">
        <f>IFERROR(ROUND(((INDEX('Stock List'!$M$11:$M$1010, MATCH(AJ222, 'Stock List'!$K$11:$K$1010, 0))/INDEX('Stock List'!$L$11:$L$1010, MATCH(AJ222, 'Stock List'!$K$11:$K$1010, 0)))*AI222), 2), 0)</f>
        <v>0</v>
      </c>
      <c r="CD222" s="20"/>
      <c r="CE222" s="20">
        <f>IFERROR(ROUND(((INDEX('Stock List'!$M$11:$M$1010, MATCH(AL222, 'Stock List'!$K$11:$K$1010, 0))/INDEX('Stock List'!$L$11:$L$1010, MATCH(AL222, 'Stock List'!$K$11:$K$1010, 0)))*AK222), 2), 0)</f>
        <v>0</v>
      </c>
      <c r="CF222" s="20"/>
      <c r="CG222" s="20">
        <f>IFERROR(ROUND(((INDEX('Stock List'!$M$11:$M$1010, MATCH(AN222, 'Stock List'!$K$11:$K$1010, 0))/INDEX('Stock List'!$L$11:$L$1010, MATCH(AN222, 'Stock List'!$K$11:$K$1010, 0)))*AM222), 2), 0)</f>
        <v>0</v>
      </c>
      <c r="CH222" s="20"/>
      <c r="CI222" s="20">
        <f>IFERROR(ROUND(((INDEX('Stock List'!$M$11:$M$1010, MATCH(AP222, 'Stock List'!$K$11:$K$1010, 0))/INDEX('Stock List'!$L$11:$L$1010, MATCH(AP222, 'Stock List'!$K$11:$K$1010, 0)))*AO222), 2), 0)</f>
        <v>0</v>
      </c>
      <c r="CJ222" s="20"/>
      <c r="CK222" s="20">
        <f>IFERROR(ROUND(((INDEX('Stock List'!$M$11:$M$1010, MATCH(AR222, 'Stock List'!$K$11:$K$1010, 0))/INDEX('Stock List'!$L$11:$L$1010, MATCH(AR222, 'Stock List'!$K$11:$K$1010, 0)))*AQ222), 2), 0)</f>
        <v>0</v>
      </c>
      <c r="CL222" s="20"/>
      <c r="CM222" s="20">
        <f>IFERROR(ROUND(((INDEX('Stock List'!$M$11:$M$1010, MATCH(AT222, 'Stock List'!$K$11:$K$1010, 0))/INDEX('Stock List'!$L$11:$L$1010, MATCH(AT222, 'Stock List'!$K$11:$K$1010, 0)))*AS222), 2), 0)</f>
        <v>0</v>
      </c>
      <c r="CN222" s="20"/>
      <c r="CO222" s="20">
        <f>IFERROR(ROUND(((INDEX('Stock List'!$M$11:$M$1010, MATCH(AV222, 'Stock List'!$K$11:$K$1010, 0))/INDEX('Stock List'!$L$11:$L$1010, MATCH(AV222, 'Stock List'!$K$11:$K$1010, 0)))*AU222), 2), 0)</f>
        <v>0</v>
      </c>
      <c r="CP222" s="20"/>
      <c r="CQ222" s="20">
        <f>IFERROR(ROUND(((INDEX('Stock List'!$M$11:$M$1010, MATCH(AX222, 'Stock List'!$K$11:$K$1010, 0))/INDEX('Stock List'!$L$11:$L$1010, MATCH(AX222, 'Stock List'!$K$11:$K$1010, 0)))*AW222), 2), 0)</f>
        <v>0</v>
      </c>
      <c r="CR222" s="22"/>
      <c r="CT222" s="106" t="str">
        <f t="shared" si="196"/>
        <v/>
      </c>
      <c r="CU222" s="22" t="str">
        <f t="shared" si="197"/>
        <v/>
      </c>
      <c r="CX222" s="106" t="str">
        <f t="shared" si="198"/>
        <v/>
      </c>
      <c r="CY222" s="20" t="str">
        <f t="shared" si="199"/>
        <v/>
      </c>
      <c r="CZ222" s="22" t="str">
        <f t="shared" si="200"/>
        <v/>
      </c>
      <c r="DB222" s="76" t="str">
        <f>IF($H222="", "", COUNTIF($G$11:$G$1010, "&gt;"&amp;$G222)+1+COUNTIF($G$11:$G222, $G222)-1)</f>
        <v/>
      </c>
      <c r="DC222" s="76" t="str">
        <f>IF($H222="", "", COUNTIF($CZ$11:$CZ$1010, "&gt;"&amp;$CZ222)+1+COUNTIF($CZ$11:$CZ222, $CZ222)-1)</f>
        <v/>
      </c>
      <c r="DE222" s="147" t="str">
        <f t="shared" si="201"/>
        <v/>
      </c>
      <c r="DF222" s="148"/>
      <c r="DG222" s="19" t="str">
        <f t="shared" si="202"/>
        <v/>
      </c>
      <c r="DH222" s="153" t="str">
        <f t="shared" si="203"/>
        <v/>
      </c>
      <c r="DI222" s="19" t="str">
        <f t="shared" si="155"/>
        <v/>
      </c>
      <c r="DJ222" s="153" t="str">
        <f t="shared" si="156"/>
        <v/>
      </c>
      <c r="DK222" s="19" t="str">
        <f t="shared" si="157"/>
        <v/>
      </c>
      <c r="DL222" s="153" t="str">
        <f t="shared" si="158"/>
        <v/>
      </c>
      <c r="DM222" s="19" t="str">
        <f t="shared" si="159"/>
        <v/>
      </c>
      <c r="DN222" s="153" t="str">
        <f t="shared" si="160"/>
        <v/>
      </c>
      <c r="DO222" s="19" t="str">
        <f t="shared" si="161"/>
        <v/>
      </c>
      <c r="DP222" s="153" t="str">
        <f t="shared" si="162"/>
        <v/>
      </c>
      <c r="DQ222" s="19" t="str">
        <f t="shared" si="163"/>
        <v/>
      </c>
      <c r="DR222" s="153" t="str">
        <f t="shared" si="164"/>
        <v/>
      </c>
      <c r="DS222" s="19" t="str">
        <f t="shared" si="165"/>
        <v/>
      </c>
      <c r="DT222" s="153" t="str">
        <f t="shared" si="166"/>
        <v/>
      </c>
      <c r="DU222" s="19" t="str">
        <f t="shared" si="167"/>
        <v/>
      </c>
      <c r="DV222" s="153" t="str">
        <f t="shared" si="168"/>
        <v/>
      </c>
      <c r="DW222" s="19" t="str">
        <f t="shared" si="169"/>
        <v/>
      </c>
      <c r="DX222" s="153" t="str">
        <f t="shared" si="170"/>
        <v/>
      </c>
      <c r="DY222" s="19" t="str">
        <f t="shared" si="171"/>
        <v/>
      </c>
      <c r="DZ222" s="153" t="str">
        <f t="shared" si="172"/>
        <v/>
      </c>
      <c r="EA222" s="19" t="str">
        <f t="shared" si="173"/>
        <v/>
      </c>
      <c r="EB222" s="153" t="str">
        <f t="shared" si="174"/>
        <v/>
      </c>
      <c r="EC222" s="19" t="str">
        <f t="shared" si="175"/>
        <v/>
      </c>
      <c r="ED222" s="153" t="str">
        <f t="shared" si="176"/>
        <v/>
      </c>
      <c r="EE222" s="19" t="str">
        <f t="shared" si="177"/>
        <v/>
      </c>
      <c r="EF222" s="153" t="str">
        <f t="shared" si="178"/>
        <v/>
      </c>
      <c r="EG222" s="19" t="str">
        <f t="shared" si="179"/>
        <v/>
      </c>
      <c r="EH222" s="153" t="str">
        <f t="shared" si="180"/>
        <v/>
      </c>
      <c r="EI222" s="19" t="str">
        <f t="shared" si="181"/>
        <v/>
      </c>
      <c r="EJ222" s="153" t="str">
        <f t="shared" si="182"/>
        <v/>
      </c>
      <c r="EK222" s="19" t="str">
        <f t="shared" si="183"/>
        <v/>
      </c>
      <c r="EL222" s="153" t="str">
        <f t="shared" si="184"/>
        <v/>
      </c>
      <c r="EM222" s="19" t="str">
        <f t="shared" si="185"/>
        <v/>
      </c>
      <c r="EN222" s="153" t="str">
        <f t="shared" si="186"/>
        <v/>
      </c>
      <c r="EO222" s="19" t="str">
        <f t="shared" si="187"/>
        <v/>
      </c>
      <c r="EP222" s="153" t="str">
        <f t="shared" si="188"/>
        <v/>
      </c>
      <c r="EQ222" s="19" t="str">
        <f t="shared" si="189"/>
        <v/>
      </c>
      <c r="ER222" s="153" t="str">
        <f t="shared" si="190"/>
        <v/>
      </c>
      <c r="ES222" s="19" t="str">
        <f t="shared" si="191"/>
        <v/>
      </c>
      <c r="ET222" s="153" t="str">
        <f t="shared" si="192"/>
        <v/>
      </c>
    </row>
    <row r="223" spans="1:150" x14ac:dyDescent="0.25">
      <c r="A223" s="31"/>
      <c r="B223" s="91" t="str">
        <f t="shared" si="193"/>
        <v/>
      </c>
      <c r="C223" s="20" t="str">
        <f t="shared" si="153"/>
        <v/>
      </c>
      <c r="D223" s="97" t="str">
        <f t="shared" si="154"/>
        <v/>
      </c>
      <c r="E223" s="62" t="str">
        <f t="shared" si="194"/>
        <v/>
      </c>
      <c r="F223" s="31"/>
      <c r="G223" s="282"/>
      <c r="H223" s="283"/>
      <c r="I223" s="284"/>
      <c r="J223" s="285"/>
      <c r="K223" s="286"/>
      <c r="L223" s="287"/>
      <c r="M223" s="288"/>
      <c r="N223" s="287"/>
      <c r="O223" s="288"/>
      <c r="P223" s="287"/>
      <c r="Q223" s="288"/>
      <c r="R223" s="287"/>
      <c r="S223" s="288"/>
      <c r="T223" s="287"/>
      <c r="U223" s="288"/>
      <c r="V223" s="287"/>
      <c r="W223" s="288"/>
      <c r="X223" s="287"/>
      <c r="Y223" s="288"/>
      <c r="Z223" s="287"/>
      <c r="AA223" s="288"/>
      <c r="AB223" s="287"/>
      <c r="AC223" s="288"/>
      <c r="AD223" s="287"/>
      <c r="AE223" s="288"/>
      <c r="AF223" s="287"/>
      <c r="AG223" s="288"/>
      <c r="AH223" s="287"/>
      <c r="AI223" s="288"/>
      <c r="AJ223" s="287"/>
      <c r="AK223" s="288"/>
      <c r="AL223" s="287"/>
      <c r="AM223" s="288"/>
      <c r="AN223" s="287"/>
      <c r="AO223" s="288"/>
      <c r="AP223" s="287"/>
      <c r="AQ223" s="288"/>
      <c r="AR223" s="287"/>
      <c r="AS223" s="288"/>
      <c r="AT223" s="287"/>
      <c r="AU223" s="288"/>
      <c r="AV223" s="287"/>
      <c r="AW223" s="288"/>
      <c r="AX223" s="287"/>
      <c r="AY223" s="31"/>
      <c r="BA223" s="76" t="str">
        <f t="shared" si="195"/>
        <v/>
      </c>
      <c r="BC223" s="76" t="str">
        <f>IF('Stock List'!$K223="", "", 'Stock List'!$K223)</f>
        <v/>
      </c>
      <c r="BE223" s="106">
        <f>IFERROR(ROUND(((INDEX('Stock List'!$M$11:$M$1010, MATCH(L223, 'Stock List'!$K$11:$K$1010, 0))/INDEX('Stock List'!$L$11:$L$1010, MATCH(L223, 'Stock List'!$K$11:$K$1010, 0)))*K223), 2), 0)</f>
        <v>0</v>
      </c>
      <c r="BF223" s="20"/>
      <c r="BG223" s="20">
        <f>IFERROR(ROUND(((INDEX('Stock List'!$M$11:$M$1010, MATCH(N223, 'Stock List'!$K$11:$K$1010, 0))/INDEX('Stock List'!$L$11:$L$1010, MATCH(N223, 'Stock List'!$K$11:$K$1010, 0)))*M223), 2), 0)</f>
        <v>0</v>
      </c>
      <c r="BH223" s="20"/>
      <c r="BI223" s="20">
        <f>IFERROR(ROUND(((INDEX('Stock List'!$M$11:$M$1010, MATCH(P223, 'Stock List'!$K$11:$K$1010, 0))/INDEX('Stock List'!$L$11:$L$1010, MATCH(P223, 'Stock List'!$K$11:$K$1010, 0)))*O223), 2), 0)</f>
        <v>0</v>
      </c>
      <c r="BJ223" s="20"/>
      <c r="BK223" s="20">
        <f>IFERROR(ROUND(((INDEX('Stock List'!$M$11:$M$1010, MATCH(R223, 'Stock List'!$K$11:$K$1010, 0))/INDEX('Stock List'!$L$11:$L$1010, MATCH(R223, 'Stock List'!$K$11:$K$1010, 0)))*Q223), 2), 0)</f>
        <v>0</v>
      </c>
      <c r="BL223" s="20"/>
      <c r="BM223" s="20">
        <f>IFERROR(ROUND(((INDEX('Stock List'!$M$11:$M$1010, MATCH(T223, 'Stock List'!$K$11:$K$1010, 0))/INDEX('Stock List'!$L$11:$L$1010, MATCH(T223, 'Stock List'!$K$11:$K$1010, 0)))*S223), 2), 0)</f>
        <v>0</v>
      </c>
      <c r="BN223" s="20"/>
      <c r="BO223" s="20">
        <f>IFERROR(ROUND(((INDEX('Stock List'!$M$11:$M$1010, MATCH(V223, 'Stock List'!$K$11:$K$1010, 0))/INDEX('Stock List'!$L$11:$L$1010, MATCH(V223, 'Stock List'!$K$11:$K$1010, 0)))*U223), 2), 0)</f>
        <v>0</v>
      </c>
      <c r="BP223" s="20"/>
      <c r="BQ223" s="20">
        <f>IFERROR(ROUND(((INDEX('Stock List'!$M$11:$M$1010, MATCH(X223, 'Stock List'!$K$11:$K$1010, 0))/INDEX('Stock List'!$L$11:$L$1010, MATCH(X223, 'Stock List'!$K$11:$K$1010, 0)))*W223), 2), 0)</f>
        <v>0</v>
      </c>
      <c r="BR223" s="20"/>
      <c r="BS223" s="20">
        <f>IFERROR(ROUND(((INDEX('Stock List'!$M$11:$M$1010, MATCH(Z223, 'Stock List'!$K$11:$K$1010, 0))/INDEX('Stock List'!$L$11:$L$1010, MATCH(Z223, 'Stock List'!$K$11:$K$1010, 0)))*Y223), 2), 0)</f>
        <v>0</v>
      </c>
      <c r="BT223" s="20"/>
      <c r="BU223" s="20">
        <f>IFERROR(ROUND(((INDEX('Stock List'!$M$11:$M$1010, MATCH(AB223, 'Stock List'!$K$11:$K$1010, 0))/INDEX('Stock List'!$L$11:$L$1010, MATCH(AB223, 'Stock List'!$K$11:$K$1010, 0)))*AA223), 2), 0)</f>
        <v>0</v>
      </c>
      <c r="BV223" s="20"/>
      <c r="BW223" s="20">
        <f>IFERROR(ROUND(((INDEX('Stock List'!$M$11:$M$1010, MATCH(AD223, 'Stock List'!$K$11:$K$1010, 0))/INDEX('Stock List'!$L$11:$L$1010, MATCH(AD223, 'Stock List'!$K$11:$K$1010, 0)))*AC223), 2), 0)</f>
        <v>0</v>
      </c>
      <c r="BX223" s="20"/>
      <c r="BY223" s="20">
        <f>IFERROR(ROUND(((INDEX('Stock List'!$M$11:$M$1010, MATCH(AF223, 'Stock List'!$K$11:$K$1010, 0))/INDEX('Stock List'!$L$11:$L$1010, MATCH(AF223, 'Stock List'!$K$11:$K$1010, 0)))*AE223), 2), 0)</f>
        <v>0</v>
      </c>
      <c r="BZ223" s="20"/>
      <c r="CA223" s="20">
        <f>IFERROR(ROUND(((INDEX('Stock List'!$M$11:$M$1010, MATCH(AH223, 'Stock List'!$K$11:$K$1010, 0))/INDEX('Stock List'!$L$11:$L$1010, MATCH(AH223, 'Stock List'!$K$11:$K$1010, 0)))*AG223), 2), 0)</f>
        <v>0</v>
      </c>
      <c r="CB223" s="20"/>
      <c r="CC223" s="20">
        <f>IFERROR(ROUND(((INDEX('Stock List'!$M$11:$M$1010, MATCH(AJ223, 'Stock List'!$K$11:$K$1010, 0))/INDEX('Stock List'!$L$11:$L$1010, MATCH(AJ223, 'Stock List'!$K$11:$K$1010, 0)))*AI223), 2), 0)</f>
        <v>0</v>
      </c>
      <c r="CD223" s="20"/>
      <c r="CE223" s="20">
        <f>IFERROR(ROUND(((INDEX('Stock List'!$M$11:$M$1010, MATCH(AL223, 'Stock List'!$K$11:$K$1010, 0))/INDEX('Stock List'!$L$11:$L$1010, MATCH(AL223, 'Stock List'!$K$11:$K$1010, 0)))*AK223), 2), 0)</f>
        <v>0</v>
      </c>
      <c r="CF223" s="20"/>
      <c r="CG223" s="20">
        <f>IFERROR(ROUND(((INDEX('Stock List'!$M$11:$M$1010, MATCH(AN223, 'Stock List'!$K$11:$K$1010, 0))/INDEX('Stock List'!$L$11:$L$1010, MATCH(AN223, 'Stock List'!$K$11:$K$1010, 0)))*AM223), 2), 0)</f>
        <v>0</v>
      </c>
      <c r="CH223" s="20"/>
      <c r="CI223" s="20">
        <f>IFERROR(ROUND(((INDEX('Stock List'!$M$11:$M$1010, MATCH(AP223, 'Stock List'!$K$11:$K$1010, 0))/INDEX('Stock List'!$L$11:$L$1010, MATCH(AP223, 'Stock List'!$K$11:$K$1010, 0)))*AO223), 2), 0)</f>
        <v>0</v>
      </c>
      <c r="CJ223" s="20"/>
      <c r="CK223" s="20">
        <f>IFERROR(ROUND(((INDEX('Stock List'!$M$11:$M$1010, MATCH(AR223, 'Stock List'!$K$11:$K$1010, 0))/INDEX('Stock List'!$L$11:$L$1010, MATCH(AR223, 'Stock List'!$K$11:$K$1010, 0)))*AQ223), 2), 0)</f>
        <v>0</v>
      </c>
      <c r="CL223" s="20"/>
      <c r="CM223" s="20">
        <f>IFERROR(ROUND(((INDEX('Stock List'!$M$11:$M$1010, MATCH(AT223, 'Stock List'!$K$11:$K$1010, 0))/INDEX('Stock List'!$L$11:$L$1010, MATCH(AT223, 'Stock List'!$K$11:$K$1010, 0)))*AS223), 2), 0)</f>
        <v>0</v>
      </c>
      <c r="CN223" s="20"/>
      <c r="CO223" s="20">
        <f>IFERROR(ROUND(((INDEX('Stock List'!$M$11:$M$1010, MATCH(AV223, 'Stock List'!$K$11:$K$1010, 0))/INDEX('Stock List'!$L$11:$L$1010, MATCH(AV223, 'Stock List'!$K$11:$K$1010, 0)))*AU223), 2), 0)</f>
        <v>0</v>
      </c>
      <c r="CP223" s="20"/>
      <c r="CQ223" s="20">
        <f>IFERROR(ROUND(((INDEX('Stock List'!$M$11:$M$1010, MATCH(AX223, 'Stock List'!$K$11:$K$1010, 0))/INDEX('Stock List'!$L$11:$L$1010, MATCH(AX223, 'Stock List'!$K$11:$K$1010, 0)))*AW223), 2), 0)</f>
        <v>0</v>
      </c>
      <c r="CR223" s="22"/>
      <c r="CT223" s="106" t="str">
        <f t="shared" si="196"/>
        <v/>
      </c>
      <c r="CU223" s="22" t="str">
        <f t="shared" si="197"/>
        <v/>
      </c>
      <c r="CX223" s="106" t="str">
        <f t="shared" si="198"/>
        <v/>
      </c>
      <c r="CY223" s="20" t="str">
        <f t="shared" si="199"/>
        <v/>
      </c>
      <c r="CZ223" s="22" t="str">
        <f t="shared" si="200"/>
        <v/>
      </c>
      <c r="DB223" s="76" t="str">
        <f>IF($H223="", "", COUNTIF($G$11:$G$1010, "&gt;"&amp;$G223)+1+COUNTIF($G$11:$G223, $G223)-1)</f>
        <v/>
      </c>
      <c r="DC223" s="76" t="str">
        <f>IF($H223="", "", COUNTIF($CZ$11:$CZ$1010, "&gt;"&amp;$CZ223)+1+COUNTIF($CZ$11:$CZ223, $CZ223)-1)</f>
        <v/>
      </c>
      <c r="DE223" s="147" t="str">
        <f t="shared" si="201"/>
        <v/>
      </c>
      <c r="DF223" s="148"/>
      <c r="DG223" s="19" t="str">
        <f t="shared" si="202"/>
        <v/>
      </c>
      <c r="DH223" s="153" t="str">
        <f t="shared" si="203"/>
        <v/>
      </c>
      <c r="DI223" s="19" t="str">
        <f t="shared" si="155"/>
        <v/>
      </c>
      <c r="DJ223" s="153" t="str">
        <f t="shared" si="156"/>
        <v/>
      </c>
      <c r="DK223" s="19" t="str">
        <f t="shared" si="157"/>
        <v/>
      </c>
      <c r="DL223" s="153" t="str">
        <f t="shared" si="158"/>
        <v/>
      </c>
      <c r="DM223" s="19" t="str">
        <f t="shared" si="159"/>
        <v/>
      </c>
      <c r="DN223" s="153" t="str">
        <f t="shared" si="160"/>
        <v/>
      </c>
      <c r="DO223" s="19" t="str">
        <f t="shared" si="161"/>
        <v/>
      </c>
      <c r="DP223" s="153" t="str">
        <f t="shared" si="162"/>
        <v/>
      </c>
      <c r="DQ223" s="19" t="str">
        <f t="shared" si="163"/>
        <v/>
      </c>
      <c r="DR223" s="153" t="str">
        <f t="shared" si="164"/>
        <v/>
      </c>
      <c r="DS223" s="19" t="str">
        <f t="shared" si="165"/>
        <v/>
      </c>
      <c r="DT223" s="153" t="str">
        <f t="shared" si="166"/>
        <v/>
      </c>
      <c r="DU223" s="19" t="str">
        <f t="shared" si="167"/>
        <v/>
      </c>
      <c r="DV223" s="153" t="str">
        <f t="shared" si="168"/>
        <v/>
      </c>
      <c r="DW223" s="19" t="str">
        <f t="shared" si="169"/>
        <v/>
      </c>
      <c r="DX223" s="153" t="str">
        <f t="shared" si="170"/>
        <v/>
      </c>
      <c r="DY223" s="19" t="str">
        <f t="shared" si="171"/>
        <v/>
      </c>
      <c r="DZ223" s="153" t="str">
        <f t="shared" si="172"/>
        <v/>
      </c>
      <c r="EA223" s="19" t="str">
        <f t="shared" si="173"/>
        <v/>
      </c>
      <c r="EB223" s="153" t="str">
        <f t="shared" si="174"/>
        <v/>
      </c>
      <c r="EC223" s="19" t="str">
        <f t="shared" si="175"/>
        <v/>
      </c>
      <c r="ED223" s="153" t="str">
        <f t="shared" si="176"/>
        <v/>
      </c>
      <c r="EE223" s="19" t="str">
        <f t="shared" si="177"/>
        <v/>
      </c>
      <c r="EF223" s="153" t="str">
        <f t="shared" si="178"/>
        <v/>
      </c>
      <c r="EG223" s="19" t="str">
        <f t="shared" si="179"/>
        <v/>
      </c>
      <c r="EH223" s="153" t="str">
        <f t="shared" si="180"/>
        <v/>
      </c>
      <c r="EI223" s="19" t="str">
        <f t="shared" si="181"/>
        <v/>
      </c>
      <c r="EJ223" s="153" t="str">
        <f t="shared" si="182"/>
        <v/>
      </c>
      <c r="EK223" s="19" t="str">
        <f t="shared" si="183"/>
        <v/>
      </c>
      <c r="EL223" s="153" t="str">
        <f t="shared" si="184"/>
        <v/>
      </c>
      <c r="EM223" s="19" t="str">
        <f t="shared" si="185"/>
        <v/>
      </c>
      <c r="EN223" s="153" t="str">
        <f t="shared" si="186"/>
        <v/>
      </c>
      <c r="EO223" s="19" t="str">
        <f t="shared" si="187"/>
        <v/>
      </c>
      <c r="EP223" s="153" t="str">
        <f t="shared" si="188"/>
        <v/>
      </c>
      <c r="EQ223" s="19" t="str">
        <f t="shared" si="189"/>
        <v/>
      </c>
      <c r="ER223" s="153" t="str">
        <f t="shared" si="190"/>
        <v/>
      </c>
      <c r="ES223" s="19" t="str">
        <f t="shared" si="191"/>
        <v/>
      </c>
      <c r="ET223" s="153" t="str">
        <f t="shared" si="192"/>
        <v/>
      </c>
    </row>
    <row r="224" spans="1:150" x14ac:dyDescent="0.25">
      <c r="A224" s="31"/>
      <c r="B224" s="91" t="str">
        <f t="shared" si="193"/>
        <v/>
      </c>
      <c r="C224" s="20" t="str">
        <f t="shared" si="153"/>
        <v/>
      </c>
      <c r="D224" s="97" t="str">
        <f t="shared" si="154"/>
        <v/>
      </c>
      <c r="E224" s="62" t="str">
        <f t="shared" si="194"/>
        <v/>
      </c>
      <c r="F224" s="31"/>
      <c r="G224" s="282"/>
      <c r="H224" s="283"/>
      <c r="I224" s="284"/>
      <c r="J224" s="285"/>
      <c r="K224" s="286"/>
      <c r="L224" s="287"/>
      <c r="M224" s="288"/>
      <c r="N224" s="287"/>
      <c r="O224" s="288"/>
      <c r="P224" s="287"/>
      <c r="Q224" s="288"/>
      <c r="R224" s="287"/>
      <c r="S224" s="288"/>
      <c r="T224" s="287"/>
      <c r="U224" s="288"/>
      <c r="V224" s="287"/>
      <c r="W224" s="288"/>
      <c r="X224" s="287"/>
      <c r="Y224" s="288"/>
      <c r="Z224" s="287"/>
      <c r="AA224" s="288"/>
      <c r="AB224" s="287"/>
      <c r="AC224" s="288"/>
      <c r="AD224" s="287"/>
      <c r="AE224" s="288"/>
      <c r="AF224" s="287"/>
      <c r="AG224" s="288"/>
      <c r="AH224" s="287"/>
      <c r="AI224" s="288"/>
      <c r="AJ224" s="287"/>
      <c r="AK224" s="288"/>
      <c r="AL224" s="287"/>
      <c r="AM224" s="288"/>
      <c r="AN224" s="287"/>
      <c r="AO224" s="288"/>
      <c r="AP224" s="287"/>
      <c r="AQ224" s="288"/>
      <c r="AR224" s="287"/>
      <c r="AS224" s="288"/>
      <c r="AT224" s="287"/>
      <c r="AU224" s="288"/>
      <c r="AV224" s="287"/>
      <c r="AW224" s="288"/>
      <c r="AX224" s="287"/>
      <c r="AY224" s="31"/>
      <c r="BA224" s="76" t="str">
        <f t="shared" si="195"/>
        <v/>
      </c>
      <c r="BC224" s="76" t="str">
        <f>IF('Stock List'!$K224="", "", 'Stock List'!$K224)</f>
        <v/>
      </c>
      <c r="BE224" s="106">
        <f>IFERROR(ROUND(((INDEX('Stock List'!$M$11:$M$1010, MATCH(L224, 'Stock List'!$K$11:$K$1010, 0))/INDEX('Stock List'!$L$11:$L$1010, MATCH(L224, 'Stock List'!$K$11:$K$1010, 0)))*K224), 2), 0)</f>
        <v>0</v>
      </c>
      <c r="BF224" s="20"/>
      <c r="BG224" s="20">
        <f>IFERROR(ROUND(((INDEX('Stock List'!$M$11:$M$1010, MATCH(N224, 'Stock List'!$K$11:$K$1010, 0))/INDEX('Stock List'!$L$11:$L$1010, MATCH(N224, 'Stock List'!$K$11:$K$1010, 0)))*M224), 2), 0)</f>
        <v>0</v>
      </c>
      <c r="BH224" s="20"/>
      <c r="BI224" s="20">
        <f>IFERROR(ROUND(((INDEX('Stock List'!$M$11:$M$1010, MATCH(P224, 'Stock List'!$K$11:$K$1010, 0))/INDEX('Stock List'!$L$11:$L$1010, MATCH(P224, 'Stock List'!$K$11:$K$1010, 0)))*O224), 2), 0)</f>
        <v>0</v>
      </c>
      <c r="BJ224" s="20"/>
      <c r="BK224" s="20">
        <f>IFERROR(ROUND(((INDEX('Stock List'!$M$11:$M$1010, MATCH(R224, 'Stock List'!$K$11:$K$1010, 0))/INDEX('Stock List'!$L$11:$L$1010, MATCH(R224, 'Stock List'!$K$11:$K$1010, 0)))*Q224), 2), 0)</f>
        <v>0</v>
      </c>
      <c r="BL224" s="20"/>
      <c r="BM224" s="20">
        <f>IFERROR(ROUND(((INDEX('Stock List'!$M$11:$M$1010, MATCH(T224, 'Stock List'!$K$11:$K$1010, 0))/INDEX('Stock List'!$L$11:$L$1010, MATCH(T224, 'Stock List'!$K$11:$K$1010, 0)))*S224), 2), 0)</f>
        <v>0</v>
      </c>
      <c r="BN224" s="20"/>
      <c r="BO224" s="20">
        <f>IFERROR(ROUND(((INDEX('Stock List'!$M$11:$M$1010, MATCH(V224, 'Stock List'!$K$11:$K$1010, 0))/INDEX('Stock List'!$L$11:$L$1010, MATCH(V224, 'Stock List'!$K$11:$K$1010, 0)))*U224), 2), 0)</f>
        <v>0</v>
      </c>
      <c r="BP224" s="20"/>
      <c r="BQ224" s="20">
        <f>IFERROR(ROUND(((INDEX('Stock List'!$M$11:$M$1010, MATCH(X224, 'Stock List'!$K$11:$K$1010, 0))/INDEX('Stock List'!$L$11:$L$1010, MATCH(X224, 'Stock List'!$K$11:$K$1010, 0)))*W224), 2), 0)</f>
        <v>0</v>
      </c>
      <c r="BR224" s="20"/>
      <c r="BS224" s="20">
        <f>IFERROR(ROUND(((INDEX('Stock List'!$M$11:$M$1010, MATCH(Z224, 'Stock List'!$K$11:$K$1010, 0))/INDEX('Stock List'!$L$11:$L$1010, MATCH(Z224, 'Stock List'!$K$11:$K$1010, 0)))*Y224), 2), 0)</f>
        <v>0</v>
      </c>
      <c r="BT224" s="20"/>
      <c r="BU224" s="20">
        <f>IFERROR(ROUND(((INDEX('Stock List'!$M$11:$M$1010, MATCH(AB224, 'Stock List'!$K$11:$K$1010, 0))/INDEX('Stock List'!$L$11:$L$1010, MATCH(AB224, 'Stock List'!$K$11:$K$1010, 0)))*AA224), 2), 0)</f>
        <v>0</v>
      </c>
      <c r="BV224" s="20"/>
      <c r="BW224" s="20">
        <f>IFERROR(ROUND(((INDEX('Stock List'!$M$11:$M$1010, MATCH(AD224, 'Stock List'!$K$11:$K$1010, 0))/INDEX('Stock List'!$L$11:$L$1010, MATCH(AD224, 'Stock List'!$K$11:$K$1010, 0)))*AC224), 2), 0)</f>
        <v>0</v>
      </c>
      <c r="BX224" s="20"/>
      <c r="BY224" s="20">
        <f>IFERROR(ROUND(((INDEX('Stock List'!$M$11:$M$1010, MATCH(AF224, 'Stock List'!$K$11:$K$1010, 0))/INDEX('Stock List'!$L$11:$L$1010, MATCH(AF224, 'Stock List'!$K$11:$K$1010, 0)))*AE224), 2), 0)</f>
        <v>0</v>
      </c>
      <c r="BZ224" s="20"/>
      <c r="CA224" s="20">
        <f>IFERROR(ROUND(((INDEX('Stock List'!$M$11:$M$1010, MATCH(AH224, 'Stock List'!$K$11:$K$1010, 0))/INDEX('Stock List'!$L$11:$L$1010, MATCH(AH224, 'Stock List'!$K$11:$K$1010, 0)))*AG224), 2), 0)</f>
        <v>0</v>
      </c>
      <c r="CB224" s="20"/>
      <c r="CC224" s="20">
        <f>IFERROR(ROUND(((INDEX('Stock List'!$M$11:$M$1010, MATCH(AJ224, 'Stock List'!$K$11:$K$1010, 0))/INDEX('Stock List'!$L$11:$L$1010, MATCH(AJ224, 'Stock List'!$K$11:$K$1010, 0)))*AI224), 2), 0)</f>
        <v>0</v>
      </c>
      <c r="CD224" s="20"/>
      <c r="CE224" s="20">
        <f>IFERROR(ROUND(((INDEX('Stock List'!$M$11:$M$1010, MATCH(AL224, 'Stock List'!$K$11:$K$1010, 0))/INDEX('Stock List'!$L$11:$L$1010, MATCH(AL224, 'Stock List'!$K$11:$K$1010, 0)))*AK224), 2), 0)</f>
        <v>0</v>
      </c>
      <c r="CF224" s="20"/>
      <c r="CG224" s="20">
        <f>IFERROR(ROUND(((INDEX('Stock List'!$M$11:$M$1010, MATCH(AN224, 'Stock List'!$K$11:$K$1010, 0))/INDEX('Stock List'!$L$11:$L$1010, MATCH(AN224, 'Stock List'!$K$11:$K$1010, 0)))*AM224), 2), 0)</f>
        <v>0</v>
      </c>
      <c r="CH224" s="20"/>
      <c r="CI224" s="20">
        <f>IFERROR(ROUND(((INDEX('Stock List'!$M$11:$M$1010, MATCH(AP224, 'Stock List'!$K$11:$K$1010, 0))/INDEX('Stock List'!$L$11:$L$1010, MATCH(AP224, 'Stock List'!$K$11:$K$1010, 0)))*AO224), 2), 0)</f>
        <v>0</v>
      </c>
      <c r="CJ224" s="20"/>
      <c r="CK224" s="20">
        <f>IFERROR(ROUND(((INDEX('Stock List'!$M$11:$M$1010, MATCH(AR224, 'Stock List'!$K$11:$K$1010, 0))/INDEX('Stock List'!$L$11:$L$1010, MATCH(AR224, 'Stock List'!$K$11:$K$1010, 0)))*AQ224), 2), 0)</f>
        <v>0</v>
      </c>
      <c r="CL224" s="20"/>
      <c r="CM224" s="20">
        <f>IFERROR(ROUND(((INDEX('Stock List'!$M$11:$M$1010, MATCH(AT224, 'Stock List'!$K$11:$K$1010, 0))/INDEX('Stock List'!$L$11:$L$1010, MATCH(AT224, 'Stock List'!$K$11:$K$1010, 0)))*AS224), 2), 0)</f>
        <v>0</v>
      </c>
      <c r="CN224" s="20"/>
      <c r="CO224" s="20">
        <f>IFERROR(ROUND(((INDEX('Stock List'!$M$11:$M$1010, MATCH(AV224, 'Stock List'!$K$11:$K$1010, 0))/INDEX('Stock List'!$L$11:$L$1010, MATCH(AV224, 'Stock List'!$K$11:$K$1010, 0)))*AU224), 2), 0)</f>
        <v>0</v>
      </c>
      <c r="CP224" s="20"/>
      <c r="CQ224" s="20">
        <f>IFERROR(ROUND(((INDEX('Stock List'!$M$11:$M$1010, MATCH(AX224, 'Stock List'!$K$11:$K$1010, 0))/INDEX('Stock List'!$L$11:$L$1010, MATCH(AX224, 'Stock List'!$K$11:$K$1010, 0)))*AW224), 2), 0)</f>
        <v>0</v>
      </c>
      <c r="CR224" s="22"/>
      <c r="CT224" s="106" t="str">
        <f t="shared" si="196"/>
        <v/>
      </c>
      <c r="CU224" s="22" t="str">
        <f t="shared" si="197"/>
        <v/>
      </c>
      <c r="CX224" s="106" t="str">
        <f t="shared" si="198"/>
        <v/>
      </c>
      <c r="CY224" s="20" t="str">
        <f t="shared" si="199"/>
        <v/>
      </c>
      <c r="CZ224" s="22" t="str">
        <f t="shared" si="200"/>
        <v/>
      </c>
      <c r="DB224" s="76" t="str">
        <f>IF($H224="", "", COUNTIF($G$11:$G$1010, "&gt;"&amp;$G224)+1+COUNTIF($G$11:$G224, $G224)-1)</f>
        <v/>
      </c>
      <c r="DC224" s="76" t="str">
        <f>IF($H224="", "", COUNTIF($CZ$11:$CZ$1010, "&gt;"&amp;$CZ224)+1+COUNTIF($CZ$11:$CZ224, $CZ224)-1)</f>
        <v/>
      </c>
      <c r="DE224" s="147" t="str">
        <f t="shared" si="201"/>
        <v/>
      </c>
      <c r="DF224" s="148"/>
      <c r="DG224" s="19" t="str">
        <f t="shared" si="202"/>
        <v/>
      </c>
      <c r="DH224" s="153" t="str">
        <f t="shared" si="203"/>
        <v/>
      </c>
      <c r="DI224" s="19" t="str">
        <f t="shared" si="155"/>
        <v/>
      </c>
      <c r="DJ224" s="153" t="str">
        <f t="shared" si="156"/>
        <v/>
      </c>
      <c r="DK224" s="19" t="str">
        <f t="shared" si="157"/>
        <v/>
      </c>
      <c r="DL224" s="153" t="str">
        <f t="shared" si="158"/>
        <v/>
      </c>
      <c r="DM224" s="19" t="str">
        <f t="shared" si="159"/>
        <v/>
      </c>
      <c r="DN224" s="153" t="str">
        <f t="shared" si="160"/>
        <v/>
      </c>
      <c r="DO224" s="19" t="str">
        <f t="shared" si="161"/>
        <v/>
      </c>
      <c r="DP224" s="153" t="str">
        <f t="shared" si="162"/>
        <v/>
      </c>
      <c r="DQ224" s="19" t="str">
        <f t="shared" si="163"/>
        <v/>
      </c>
      <c r="DR224" s="153" t="str">
        <f t="shared" si="164"/>
        <v/>
      </c>
      <c r="DS224" s="19" t="str">
        <f t="shared" si="165"/>
        <v/>
      </c>
      <c r="DT224" s="153" t="str">
        <f t="shared" si="166"/>
        <v/>
      </c>
      <c r="DU224" s="19" t="str">
        <f t="shared" si="167"/>
        <v/>
      </c>
      <c r="DV224" s="153" t="str">
        <f t="shared" si="168"/>
        <v/>
      </c>
      <c r="DW224" s="19" t="str">
        <f t="shared" si="169"/>
        <v/>
      </c>
      <c r="DX224" s="153" t="str">
        <f t="shared" si="170"/>
        <v/>
      </c>
      <c r="DY224" s="19" t="str">
        <f t="shared" si="171"/>
        <v/>
      </c>
      <c r="DZ224" s="153" t="str">
        <f t="shared" si="172"/>
        <v/>
      </c>
      <c r="EA224" s="19" t="str">
        <f t="shared" si="173"/>
        <v/>
      </c>
      <c r="EB224" s="153" t="str">
        <f t="shared" si="174"/>
        <v/>
      </c>
      <c r="EC224" s="19" t="str">
        <f t="shared" si="175"/>
        <v/>
      </c>
      <c r="ED224" s="153" t="str">
        <f t="shared" si="176"/>
        <v/>
      </c>
      <c r="EE224" s="19" t="str">
        <f t="shared" si="177"/>
        <v/>
      </c>
      <c r="EF224" s="153" t="str">
        <f t="shared" si="178"/>
        <v/>
      </c>
      <c r="EG224" s="19" t="str">
        <f t="shared" si="179"/>
        <v/>
      </c>
      <c r="EH224" s="153" t="str">
        <f t="shared" si="180"/>
        <v/>
      </c>
      <c r="EI224" s="19" t="str">
        <f t="shared" si="181"/>
        <v/>
      </c>
      <c r="EJ224" s="153" t="str">
        <f t="shared" si="182"/>
        <v/>
      </c>
      <c r="EK224" s="19" t="str">
        <f t="shared" si="183"/>
        <v/>
      </c>
      <c r="EL224" s="153" t="str">
        <f t="shared" si="184"/>
        <v/>
      </c>
      <c r="EM224" s="19" t="str">
        <f t="shared" si="185"/>
        <v/>
      </c>
      <c r="EN224" s="153" t="str">
        <f t="shared" si="186"/>
        <v/>
      </c>
      <c r="EO224" s="19" t="str">
        <f t="shared" si="187"/>
        <v/>
      </c>
      <c r="EP224" s="153" t="str">
        <f t="shared" si="188"/>
        <v/>
      </c>
      <c r="EQ224" s="19" t="str">
        <f t="shared" si="189"/>
        <v/>
      </c>
      <c r="ER224" s="153" t="str">
        <f t="shared" si="190"/>
        <v/>
      </c>
      <c r="ES224" s="19" t="str">
        <f t="shared" si="191"/>
        <v/>
      </c>
      <c r="ET224" s="153" t="str">
        <f t="shared" si="192"/>
        <v/>
      </c>
    </row>
    <row r="225" spans="1:150" x14ac:dyDescent="0.25">
      <c r="A225" s="31"/>
      <c r="B225" s="91" t="str">
        <f t="shared" si="193"/>
        <v/>
      </c>
      <c r="C225" s="20" t="str">
        <f t="shared" si="153"/>
        <v/>
      </c>
      <c r="D225" s="97" t="str">
        <f t="shared" si="154"/>
        <v/>
      </c>
      <c r="E225" s="62" t="str">
        <f t="shared" si="194"/>
        <v/>
      </c>
      <c r="F225" s="31"/>
      <c r="G225" s="282"/>
      <c r="H225" s="283"/>
      <c r="I225" s="284"/>
      <c r="J225" s="285"/>
      <c r="K225" s="286"/>
      <c r="L225" s="287"/>
      <c r="M225" s="288"/>
      <c r="N225" s="287"/>
      <c r="O225" s="288"/>
      <c r="P225" s="287"/>
      <c r="Q225" s="288"/>
      <c r="R225" s="287"/>
      <c r="S225" s="288"/>
      <c r="T225" s="287"/>
      <c r="U225" s="288"/>
      <c r="V225" s="287"/>
      <c r="W225" s="288"/>
      <c r="X225" s="287"/>
      <c r="Y225" s="288"/>
      <c r="Z225" s="287"/>
      <c r="AA225" s="288"/>
      <c r="AB225" s="287"/>
      <c r="AC225" s="288"/>
      <c r="AD225" s="287"/>
      <c r="AE225" s="288"/>
      <c r="AF225" s="287"/>
      <c r="AG225" s="288"/>
      <c r="AH225" s="287"/>
      <c r="AI225" s="288"/>
      <c r="AJ225" s="287"/>
      <c r="AK225" s="288"/>
      <c r="AL225" s="287"/>
      <c r="AM225" s="288"/>
      <c r="AN225" s="287"/>
      <c r="AO225" s="288"/>
      <c r="AP225" s="287"/>
      <c r="AQ225" s="288"/>
      <c r="AR225" s="287"/>
      <c r="AS225" s="288"/>
      <c r="AT225" s="287"/>
      <c r="AU225" s="288"/>
      <c r="AV225" s="287"/>
      <c r="AW225" s="288"/>
      <c r="AX225" s="287"/>
      <c r="AY225" s="31"/>
      <c r="BA225" s="76" t="str">
        <f t="shared" si="195"/>
        <v/>
      </c>
      <c r="BC225" s="76" t="str">
        <f>IF('Stock List'!$K225="", "", 'Stock List'!$K225)</f>
        <v/>
      </c>
      <c r="BE225" s="106">
        <f>IFERROR(ROUND(((INDEX('Stock List'!$M$11:$M$1010, MATCH(L225, 'Stock List'!$K$11:$K$1010, 0))/INDEX('Stock List'!$L$11:$L$1010, MATCH(L225, 'Stock List'!$K$11:$K$1010, 0)))*K225), 2), 0)</f>
        <v>0</v>
      </c>
      <c r="BF225" s="20"/>
      <c r="BG225" s="20">
        <f>IFERROR(ROUND(((INDEX('Stock List'!$M$11:$M$1010, MATCH(N225, 'Stock List'!$K$11:$K$1010, 0))/INDEX('Stock List'!$L$11:$L$1010, MATCH(N225, 'Stock List'!$K$11:$K$1010, 0)))*M225), 2), 0)</f>
        <v>0</v>
      </c>
      <c r="BH225" s="20"/>
      <c r="BI225" s="20">
        <f>IFERROR(ROUND(((INDEX('Stock List'!$M$11:$M$1010, MATCH(P225, 'Stock List'!$K$11:$K$1010, 0))/INDEX('Stock List'!$L$11:$L$1010, MATCH(P225, 'Stock List'!$K$11:$K$1010, 0)))*O225), 2), 0)</f>
        <v>0</v>
      </c>
      <c r="BJ225" s="20"/>
      <c r="BK225" s="20">
        <f>IFERROR(ROUND(((INDEX('Stock List'!$M$11:$M$1010, MATCH(R225, 'Stock List'!$K$11:$K$1010, 0))/INDEX('Stock List'!$L$11:$L$1010, MATCH(R225, 'Stock List'!$K$11:$K$1010, 0)))*Q225), 2), 0)</f>
        <v>0</v>
      </c>
      <c r="BL225" s="20"/>
      <c r="BM225" s="20">
        <f>IFERROR(ROUND(((INDEX('Stock List'!$M$11:$M$1010, MATCH(T225, 'Stock List'!$K$11:$K$1010, 0))/INDEX('Stock List'!$L$11:$L$1010, MATCH(T225, 'Stock List'!$K$11:$K$1010, 0)))*S225), 2), 0)</f>
        <v>0</v>
      </c>
      <c r="BN225" s="20"/>
      <c r="BO225" s="20">
        <f>IFERROR(ROUND(((INDEX('Stock List'!$M$11:$M$1010, MATCH(V225, 'Stock List'!$K$11:$K$1010, 0))/INDEX('Stock List'!$L$11:$L$1010, MATCH(V225, 'Stock List'!$K$11:$K$1010, 0)))*U225), 2), 0)</f>
        <v>0</v>
      </c>
      <c r="BP225" s="20"/>
      <c r="BQ225" s="20">
        <f>IFERROR(ROUND(((INDEX('Stock List'!$M$11:$M$1010, MATCH(X225, 'Stock List'!$K$11:$K$1010, 0))/INDEX('Stock List'!$L$11:$L$1010, MATCH(X225, 'Stock List'!$K$11:$K$1010, 0)))*W225), 2), 0)</f>
        <v>0</v>
      </c>
      <c r="BR225" s="20"/>
      <c r="BS225" s="20">
        <f>IFERROR(ROUND(((INDEX('Stock List'!$M$11:$M$1010, MATCH(Z225, 'Stock List'!$K$11:$K$1010, 0))/INDEX('Stock List'!$L$11:$L$1010, MATCH(Z225, 'Stock List'!$K$11:$K$1010, 0)))*Y225), 2), 0)</f>
        <v>0</v>
      </c>
      <c r="BT225" s="20"/>
      <c r="BU225" s="20">
        <f>IFERROR(ROUND(((INDEX('Stock List'!$M$11:$M$1010, MATCH(AB225, 'Stock List'!$K$11:$K$1010, 0))/INDEX('Stock List'!$L$11:$L$1010, MATCH(AB225, 'Stock List'!$K$11:$K$1010, 0)))*AA225), 2), 0)</f>
        <v>0</v>
      </c>
      <c r="BV225" s="20"/>
      <c r="BW225" s="20">
        <f>IFERROR(ROUND(((INDEX('Stock List'!$M$11:$M$1010, MATCH(AD225, 'Stock List'!$K$11:$K$1010, 0))/INDEX('Stock List'!$L$11:$L$1010, MATCH(AD225, 'Stock List'!$K$11:$K$1010, 0)))*AC225), 2), 0)</f>
        <v>0</v>
      </c>
      <c r="BX225" s="20"/>
      <c r="BY225" s="20">
        <f>IFERROR(ROUND(((INDEX('Stock List'!$M$11:$M$1010, MATCH(AF225, 'Stock List'!$K$11:$K$1010, 0))/INDEX('Stock List'!$L$11:$L$1010, MATCH(AF225, 'Stock List'!$K$11:$K$1010, 0)))*AE225), 2), 0)</f>
        <v>0</v>
      </c>
      <c r="BZ225" s="20"/>
      <c r="CA225" s="20">
        <f>IFERROR(ROUND(((INDEX('Stock List'!$M$11:$M$1010, MATCH(AH225, 'Stock List'!$K$11:$K$1010, 0))/INDEX('Stock List'!$L$11:$L$1010, MATCH(AH225, 'Stock List'!$K$11:$K$1010, 0)))*AG225), 2), 0)</f>
        <v>0</v>
      </c>
      <c r="CB225" s="20"/>
      <c r="CC225" s="20">
        <f>IFERROR(ROUND(((INDEX('Stock List'!$M$11:$M$1010, MATCH(AJ225, 'Stock List'!$K$11:$K$1010, 0))/INDEX('Stock List'!$L$11:$L$1010, MATCH(AJ225, 'Stock List'!$K$11:$K$1010, 0)))*AI225), 2), 0)</f>
        <v>0</v>
      </c>
      <c r="CD225" s="20"/>
      <c r="CE225" s="20">
        <f>IFERROR(ROUND(((INDEX('Stock List'!$M$11:$M$1010, MATCH(AL225, 'Stock List'!$K$11:$K$1010, 0))/INDEX('Stock List'!$L$11:$L$1010, MATCH(AL225, 'Stock List'!$K$11:$K$1010, 0)))*AK225), 2), 0)</f>
        <v>0</v>
      </c>
      <c r="CF225" s="20"/>
      <c r="CG225" s="20">
        <f>IFERROR(ROUND(((INDEX('Stock List'!$M$11:$M$1010, MATCH(AN225, 'Stock List'!$K$11:$K$1010, 0))/INDEX('Stock List'!$L$11:$L$1010, MATCH(AN225, 'Stock List'!$K$11:$K$1010, 0)))*AM225), 2), 0)</f>
        <v>0</v>
      </c>
      <c r="CH225" s="20"/>
      <c r="CI225" s="20">
        <f>IFERROR(ROUND(((INDEX('Stock List'!$M$11:$M$1010, MATCH(AP225, 'Stock List'!$K$11:$K$1010, 0))/INDEX('Stock List'!$L$11:$L$1010, MATCH(AP225, 'Stock List'!$K$11:$K$1010, 0)))*AO225), 2), 0)</f>
        <v>0</v>
      </c>
      <c r="CJ225" s="20"/>
      <c r="CK225" s="20">
        <f>IFERROR(ROUND(((INDEX('Stock List'!$M$11:$M$1010, MATCH(AR225, 'Stock List'!$K$11:$K$1010, 0))/INDEX('Stock List'!$L$11:$L$1010, MATCH(AR225, 'Stock List'!$K$11:$K$1010, 0)))*AQ225), 2), 0)</f>
        <v>0</v>
      </c>
      <c r="CL225" s="20"/>
      <c r="CM225" s="20">
        <f>IFERROR(ROUND(((INDEX('Stock List'!$M$11:$M$1010, MATCH(AT225, 'Stock List'!$K$11:$K$1010, 0))/INDEX('Stock List'!$L$11:$L$1010, MATCH(AT225, 'Stock List'!$K$11:$K$1010, 0)))*AS225), 2), 0)</f>
        <v>0</v>
      </c>
      <c r="CN225" s="20"/>
      <c r="CO225" s="20">
        <f>IFERROR(ROUND(((INDEX('Stock List'!$M$11:$M$1010, MATCH(AV225, 'Stock List'!$K$11:$K$1010, 0))/INDEX('Stock List'!$L$11:$L$1010, MATCH(AV225, 'Stock List'!$K$11:$K$1010, 0)))*AU225), 2), 0)</f>
        <v>0</v>
      </c>
      <c r="CP225" s="20"/>
      <c r="CQ225" s="20">
        <f>IFERROR(ROUND(((INDEX('Stock List'!$M$11:$M$1010, MATCH(AX225, 'Stock List'!$K$11:$K$1010, 0))/INDEX('Stock List'!$L$11:$L$1010, MATCH(AX225, 'Stock List'!$K$11:$K$1010, 0)))*AW225), 2), 0)</f>
        <v>0</v>
      </c>
      <c r="CR225" s="22"/>
      <c r="CT225" s="106" t="str">
        <f t="shared" si="196"/>
        <v/>
      </c>
      <c r="CU225" s="22" t="str">
        <f t="shared" si="197"/>
        <v/>
      </c>
      <c r="CX225" s="106" t="str">
        <f t="shared" si="198"/>
        <v/>
      </c>
      <c r="CY225" s="20" t="str">
        <f t="shared" si="199"/>
        <v/>
      </c>
      <c r="CZ225" s="22" t="str">
        <f t="shared" si="200"/>
        <v/>
      </c>
      <c r="DB225" s="76" t="str">
        <f>IF($H225="", "", COUNTIF($G$11:$G$1010, "&gt;"&amp;$G225)+1+COUNTIF($G$11:$G225, $G225)-1)</f>
        <v/>
      </c>
      <c r="DC225" s="76" t="str">
        <f>IF($H225="", "", COUNTIF($CZ$11:$CZ$1010, "&gt;"&amp;$CZ225)+1+COUNTIF($CZ$11:$CZ225, $CZ225)-1)</f>
        <v/>
      </c>
      <c r="DE225" s="147" t="str">
        <f t="shared" si="201"/>
        <v/>
      </c>
      <c r="DF225" s="148"/>
      <c r="DG225" s="19" t="str">
        <f t="shared" si="202"/>
        <v/>
      </c>
      <c r="DH225" s="153" t="str">
        <f t="shared" si="203"/>
        <v/>
      </c>
      <c r="DI225" s="19" t="str">
        <f t="shared" si="155"/>
        <v/>
      </c>
      <c r="DJ225" s="153" t="str">
        <f t="shared" si="156"/>
        <v/>
      </c>
      <c r="DK225" s="19" t="str">
        <f t="shared" si="157"/>
        <v/>
      </c>
      <c r="DL225" s="153" t="str">
        <f t="shared" si="158"/>
        <v/>
      </c>
      <c r="DM225" s="19" t="str">
        <f t="shared" si="159"/>
        <v/>
      </c>
      <c r="DN225" s="153" t="str">
        <f t="shared" si="160"/>
        <v/>
      </c>
      <c r="DO225" s="19" t="str">
        <f t="shared" si="161"/>
        <v/>
      </c>
      <c r="DP225" s="153" t="str">
        <f t="shared" si="162"/>
        <v/>
      </c>
      <c r="DQ225" s="19" t="str">
        <f t="shared" si="163"/>
        <v/>
      </c>
      <c r="DR225" s="153" t="str">
        <f t="shared" si="164"/>
        <v/>
      </c>
      <c r="DS225" s="19" t="str">
        <f t="shared" si="165"/>
        <v/>
      </c>
      <c r="DT225" s="153" t="str">
        <f t="shared" si="166"/>
        <v/>
      </c>
      <c r="DU225" s="19" t="str">
        <f t="shared" si="167"/>
        <v/>
      </c>
      <c r="DV225" s="153" t="str">
        <f t="shared" si="168"/>
        <v/>
      </c>
      <c r="DW225" s="19" t="str">
        <f t="shared" si="169"/>
        <v/>
      </c>
      <c r="DX225" s="153" t="str">
        <f t="shared" si="170"/>
        <v/>
      </c>
      <c r="DY225" s="19" t="str">
        <f t="shared" si="171"/>
        <v/>
      </c>
      <c r="DZ225" s="153" t="str">
        <f t="shared" si="172"/>
        <v/>
      </c>
      <c r="EA225" s="19" t="str">
        <f t="shared" si="173"/>
        <v/>
      </c>
      <c r="EB225" s="153" t="str">
        <f t="shared" si="174"/>
        <v/>
      </c>
      <c r="EC225" s="19" t="str">
        <f t="shared" si="175"/>
        <v/>
      </c>
      <c r="ED225" s="153" t="str">
        <f t="shared" si="176"/>
        <v/>
      </c>
      <c r="EE225" s="19" t="str">
        <f t="shared" si="177"/>
        <v/>
      </c>
      <c r="EF225" s="153" t="str">
        <f t="shared" si="178"/>
        <v/>
      </c>
      <c r="EG225" s="19" t="str">
        <f t="shared" si="179"/>
        <v/>
      </c>
      <c r="EH225" s="153" t="str">
        <f t="shared" si="180"/>
        <v/>
      </c>
      <c r="EI225" s="19" t="str">
        <f t="shared" si="181"/>
        <v/>
      </c>
      <c r="EJ225" s="153" t="str">
        <f t="shared" si="182"/>
        <v/>
      </c>
      <c r="EK225" s="19" t="str">
        <f t="shared" si="183"/>
        <v/>
      </c>
      <c r="EL225" s="153" t="str">
        <f t="shared" si="184"/>
        <v/>
      </c>
      <c r="EM225" s="19" t="str">
        <f t="shared" si="185"/>
        <v/>
      </c>
      <c r="EN225" s="153" t="str">
        <f t="shared" si="186"/>
        <v/>
      </c>
      <c r="EO225" s="19" t="str">
        <f t="shared" si="187"/>
        <v/>
      </c>
      <c r="EP225" s="153" t="str">
        <f t="shared" si="188"/>
        <v/>
      </c>
      <c r="EQ225" s="19" t="str">
        <f t="shared" si="189"/>
        <v/>
      </c>
      <c r="ER225" s="153" t="str">
        <f t="shared" si="190"/>
        <v/>
      </c>
      <c r="ES225" s="19" t="str">
        <f t="shared" si="191"/>
        <v/>
      </c>
      <c r="ET225" s="153" t="str">
        <f t="shared" si="192"/>
        <v/>
      </c>
    </row>
    <row r="226" spans="1:150" x14ac:dyDescent="0.25">
      <c r="A226" s="31"/>
      <c r="B226" s="91" t="str">
        <f t="shared" si="193"/>
        <v/>
      </c>
      <c r="C226" s="20" t="str">
        <f t="shared" si="153"/>
        <v/>
      </c>
      <c r="D226" s="97" t="str">
        <f t="shared" si="154"/>
        <v/>
      </c>
      <c r="E226" s="62" t="str">
        <f t="shared" si="194"/>
        <v/>
      </c>
      <c r="F226" s="31"/>
      <c r="G226" s="282"/>
      <c r="H226" s="283"/>
      <c r="I226" s="284"/>
      <c r="J226" s="285"/>
      <c r="K226" s="286"/>
      <c r="L226" s="287"/>
      <c r="M226" s="288"/>
      <c r="N226" s="287"/>
      <c r="O226" s="288"/>
      <c r="P226" s="287"/>
      <c r="Q226" s="288"/>
      <c r="R226" s="287"/>
      <c r="S226" s="288"/>
      <c r="T226" s="287"/>
      <c r="U226" s="288"/>
      <c r="V226" s="287"/>
      <c r="W226" s="288"/>
      <c r="X226" s="287"/>
      <c r="Y226" s="288"/>
      <c r="Z226" s="287"/>
      <c r="AA226" s="288"/>
      <c r="AB226" s="287"/>
      <c r="AC226" s="288"/>
      <c r="AD226" s="287"/>
      <c r="AE226" s="288"/>
      <c r="AF226" s="287"/>
      <c r="AG226" s="288"/>
      <c r="AH226" s="287"/>
      <c r="AI226" s="288"/>
      <c r="AJ226" s="287"/>
      <c r="AK226" s="288"/>
      <c r="AL226" s="287"/>
      <c r="AM226" s="288"/>
      <c r="AN226" s="287"/>
      <c r="AO226" s="288"/>
      <c r="AP226" s="287"/>
      <c r="AQ226" s="288"/>
      <c r="AR226" s="287"/>
      <c r="AS226" s="288"/>
      <c r="AT226" s="287"/>
      <c r="AU226" s="288"/>
      <c r="AV226" s="287"/>
      <c r="AW226" s="288"/>
      <c r="AX226" s="287"/>
      <c r="AY226" s="31"/>
      <c r="BA226" s="76" t="str">
        <f t="shared" si="195"/>
        <v/>
      </c>
      <c r="BC226" s="76" t="str">
        <f>IF('Stock List'!$K226="", "", 'Stock List'!$K226)</f>
        <v/>
      </c>
      <c r="BE226" s="106">
        <f>IFERROR(ROUND(((INDEX('Stock List'!$M$11:$M$1010, MATCH(L226, 'Stock List'!$K$11:$K$1010, 0))/INDEX('Stock List'!$L$11:$L$1010, MATCH(L226, 'Stock List'!$K$11:$K$1010, 0)))*K226), 2), 0)</f>
        <v>0</v>
      </c>
      <c r="BF226" s="20"/>
      <c r="BG226" s="20">
        <f>IFERROR(ROUND(((INDEX('Stock List'!$M$11:$M$1010, MATCH(N226, 'Stock List'!$K$11:$K$1010, 0))/INDEX('Stock List'!$L$11:$L$1010, MATCH(N226, 'Stock List'!$K$11:$K$1010, 0)))*M226), 2), 0)</f>
        <v>0</v>
      </c>
      <c r="BH226" s="20"/>
      <c r="BI226" s="20">
        <f>IFERROR(ROUND(((INDEX('Stock List'!$M$11:$M$1010, MATCH(P226, 'Stock List'!$K$11:$K$1010, 0))/INDEX('Stock List'!$L$11:$L$1010, MATCH(P226, 'Stock List'!$K$11:$K$1010, 0)))*O226), 2), 0)</f>
        <v>0</v>
      </c>
      <c r="BJ226" s="20"/>
      <c r="BK226" s="20">
        <f>IFERROR(ROUND(((INDEX('Stock List'!$M$11:$M$1010, MATCH(R226, 'Stock List'!$K$11:$K$1010, 0))/INDEX('Stock List'!$L$11:$L$1010, MATCH(R226, 'Stock List'!$K$11:$K$1010, 0)))*Q226), 2), 0)</f>
        <v>0</v>
      </c>
      <c r="BL226" s="20"/>
      <c r="BM226" s="20">
        <f>IFERROR(ROUND(((INDEX('Stock List'!$M$11:$M$1010, MATCH(T226, 'Stock List'!$K$11:$K$1010, 0))/INDEX('Stock List'!$L$11:$L$1010, MATCH(T226, 'Stock List'!$K$11:$K$1010, 0)))*S226), 2), 0)</f>
        <v>0</v>
      </c>
      <c r="BN226" s="20"/>
      <c r="BO226" s="20">
        <f>IFERROR(ROUND(((INDEX('Stock List'!$M$11:$M$1010, MATCH(V226, 'Stock List'!$K$11:$K$1010, 0))/INDEX('Stock List'!$L$11:$L$1010, MATCH(V226, 'Stock List'!$K$11:$K$1010, 0)))*U226), 2), 0)</f>
        <v>0</v>
      </c>
      <c r="BP226" s="20"/>
      <c r="BQ226" s="20">
        <f>IFERROR(ROUND(((INDEX('Stock List'!$M$11:$M$1010, MATCH(X226, 'Stock List'!$K$11:$K$1010, 0))/INDEX('Stock List'!$L$11:$L$1010, MATCH(X226, 'Stock List'!$K$11:$K$1010, 0)))*W226), 2), 0)</f>
        <v>0</v>
      </c>
      <c r="BR226" s="20"/>
      <c r="BS226" s="20">
        <f>IFERROR(ROUND(((INDEX('Stock List'!$M$11:$M$1010, MATCH(Z226, 'Stock List'!$K$11:$K$1010, 0))/INDEX('Stock List'!$L$11:$L$1010, MATCH(Z226, 'Stock List'!$K$11:$K$1010, 0)))*Y226), 2), 0)</f>
        <v>0</v>
      </c>
      <c r="BT226" s="20"/>
      <c r="BU226" s="20">
        <f>IFERROR(ROUND(((INDEX('Stock List'!$M$11:$M$1010, MATCH(AB226, 'Stock List'!$K$11:$K$1010, 0))/INDEX('Stock List'!$L$11:$L$1010, MATCH(AB226, 'Stock List'!$K$11:$K$1010, 0)))*AA226), 2), 0)</f>
        <v>0</v>
      </c>
      <c r="BV226" s="20"/>
      <c r="BW226" s="20">
        <f>IFERROR(ROUND(((INDEX('Stock List'!$M$11:$M$1010, MATCH(AD226, 'Stock List'!$K$11:$K$1010, 0))/INDEX('Stock List'!$L$11:$L$1010, MATCH(AD226, 'Stock List'!$K$11:$K$1010, 0)))*AC226), 2), 0)</f>
        <v>0</v>
      </c>
      <c r="BX226" s="20"/>
      <c r="BY226" s="20">
        <f>IFERROR(ROUND(((INDEX('Stock List'!$M$11:$M$1010, MATCH(AF226, 'Stock List'!$K$11:$K$1010, 0))/INDEX('Stock List'!$L$11:$L$1010, MATCH(AF226, 'Stock List'!$K$11:$K$1010, 0)))*AE226), 2), 0)</f>
        <v>0</v>
      </c>
      <c r="BZ226" s="20"/>
      <c r="CA226" s="20">
        <f>IFERROR(ROUND(((INDEX('Stock List'!$M$11:$M$1010, MATCH(AH226, 'Stock List'!$K$11:$K$1010, 0))/INDEX('Stock List'!$L$11:$L$1010, MATCH(AH226, 'Stock List'!$K$11:$K$1010, 0)))*AG226), 2), 0)</f>
        <v>0</v>
      </c>
      <c r="CB226" s="20"/>
      <c r="CC226" s="20">
        <f>IFERROR(ROUND(((INDEX('Stock List'!$M$11:$M$1010, MATCH(AJ226, 'Stock List'!$K$11:$K$1010, 0))/INDEX('Stock List'!$L$11:$L$1010, MATCH(AJ226, 'Stock List'!$K$11:$K$1010, 0)))*AI226), 2), 0)</f>
        <v>0</v>
      </c>
      <c r="CD226" s="20"/>
      <c r="CE226" s="20">
        <f>IFERROR(ROUND(((INDEX('Stock List'!$M$11:$M$1010, MATCH(AL226, 'Stock List'!$K$11:$K$1010, 0))/INDEX('Stock List'!$L$11:$L$1010, MATCH(AL226, 'Stock List'!$K$11:$K$1010, 0)))*AK226), 2), 0)</f>
        <v>0</v>
      </c>
      <c r="CF226" s="20"/>
      <c r="CG226" s="20">
        <f>IFERROR(ROUND(((INDEX('Stock List'!$M$11:$M$1010, MATCH(AN226, 'Stock List'!$K$11:$K$1010, 0))/INDEX('Stock List'!$L$11:$L$1010, MATCH(AN226, 'Stock List'!$K$11:$K$1010, 0)))*AM226), 2), 0)</f>
        <v>0</v>
      </c>
      <c r="CH226" s="20"/>
      <c r="CI226" s="20">
        <f>IFERROR(ROUND(((INDEX('Stock List'!$M$11:$M$1010, MATCH(AP226, 'Stock List'!$K$11:$K$1010, 0))/INDEX('Stock List'!$L$11:$L$1010, MATCH(AP226, 'Stock List'!$K$11:$K$1010, 0)))*AO226), 2), 0)</f>
        <v>0</v>
      </c>
      <c r="CJ226" s="20"/>
      <c r="CK226" s="20">
        <f>IFERROR(ROUND(((INDEX('Stock List'!$M$11:$M$1010, MATCH(AR226, 'Stock List'!$K$11:$K$1010, 0))/INDEX('Stock List'!$L$11:$L$1010, MATCH(AR226, 'Stock List'!$K$11:$K$1010, 0)))*AQ226), 2), 0)</f>
        <v>0</v>
      </c>
      <c r="CL226" s="20"/>
      <c r="CM226" s="20">
        <f>IFERROR(ROUND(((INDEX('Stock List'!$M$11:$M$1010, MATCH(AT226, 'Stock List'!$K$11:$K$1010, 0))/INDEX('Stock List'!$L$11:$L$1010, MATCH(AT226, 'Stock List'!$K$11:$K$1010, 0)))*AS226), 2), 0)</f>
        <v>0</v>
      </c>
      <c r="CN226" s="20"/>
      <c r="CO226" s="20">
        <f>IFERROR(ROUND(((INDEX('Stock List'!$M$11:$M$1010, MATCH(AV226, 'Stock List'!$K$11:$K$1010, 0))/INDEX('Stock List'!$L$11:$L$1010, MATCH(AV226, 'Stock List'!$K$11:$K$1010, 0)))*AU226), 2), 0)</f>
        <v>0</v>
      </c>
      <c r="CP226" s="20"/>
      <c r="CQ226" s="20">
        <f>IFERROR(ROUND(((INDEX('Stock List'!$M$11:$M$1010, MATCH(AX226, 'Stock List'!$K$11:$K$1010, 0))/INDEX('Stock List'!$L$11:$L$1010, MATCH(AX226, 'Stock List'!$K$11:$K$1010, 0)))*AW226), 2), 0)</f>
        <v>0</v>
      </c>
      <c r="CR226" s="22"/>
      <c r="CT226" s="106" t="str">
        <f t="shared" si="196"/>
        <v/>
      </c>
      <c r="CU226" s="22" t="str">
        <f t="shared" si="197"/>
        <v/>
      </c>
      <c r="CX226" s="106" t="str">
        <f t="shared" si="198"/>
        <v/>
      </c>
      <c r="CY226" s="20" t="str">
        <f t="shared" si="199"/>
        <v/>
      </c>
      <c r="CZ226" s="22" t="str">
        <f t="shared" si="200"/>
        <v/>
      </c>
      <c r="DB226" s="76" t="str">
        <f>IF($H226="", "", COUNTIF($G$11:$G$1010, "&gt;"&amp;$G226)+1+COUNTIF($G$11:$G226, $G226)-1)</f>
        <v/>
      </c>
      <c r="DC226" s="76" t="str">
        <f>IF($H226="", "", COUNTIF($CZ$11:$CZ$1010, "&gt;"&amp;$CZ226)+1+COUNTIF($CZ$11:$CZ226, $CZ226)-1)</f>
        <v/>
      </c>
      <c r="DE226" s="147" t="str">
        <f t="shared" si="201"/>
        <v/>
      </c>
      <c r="DF226" s="148"/>
      <c r="DG226" s="19" t="str">
        <f t="shared" si="202"/>
        <v/>
      </c>
      <c r="DH226" s="153" t="str">
        <f t="shared" si="203"/>
        <v/>
      </c>
      <c r="DI226" s="19" t="str">
        <f t="shared" si="155"/>
        <v/>
      </c>
      <c r="DJ226" s="153" t="str">
        <f t="shared" si="156"/>
        <v/>
      </c>
      <c r="DK226" s="19" t="str">
        <f t="shared" si="157"/>
        <v/>
      </c>
      <c r="DL226" s="153" t="str">
        <f t="shared" si="158"/>
        <v/>
      </c>
      <c r="DM226" s="19" t="str">
        <f t="shared" si="159"/>
        <v/>
      </c>
      <c r="DN226" s="153" t="str">
        <f t="shared" si="160"/>
        <v/>
      </c>
      <c r="DO226" s="19" t="str">
        <f t="shared" si="161"/>
        <v/>
      </c>
      <c r="DP226" s="153" t="str">
        <f t="shared" si="162"/>
        <v/>
      </c>
      <c r="DQ226" s="19" t="str">
        <f t="shared" si="163"/>
        <v/>
      </c>
      <c r="DR226" s="153" t="str">
        <f t="shared" si="164"/>
        <v/>
      </c>
      <c r="DS226" s="19" t="str">
        <f t="shared" si="165"/>
        <v/>
      </c>
      <c r="DT226" s="153" t="str">
        <f t="shared" si="166"/>
        <v/>
      </c>
      <c r="DU226" s="19" t="str">
        <f t="shared" si="167"/>
        <v/>
      </c>
      <c r="DV226" s="153" t="str">
        <f t="shared" si="168"/>
        <v/>
      </c>
      <c r="DW226" s="19" t="str">
        <f t="shared" si="169"/>
        <v/>
      </c>
      <c r="DX226" s="153" t="str">
        <f t="shared" si="170"/>
        <v/>
      </c>
      <c r="DY226" s="19" t="str">
        <f t="shared" si="171"/>
        <v/>
      </c>
      <c r="DZ226" s="153" t="str">
        <f t="shared" si="172"/>
        <v/>
      </c>
      <c r="EA226" s="19" t="str">
        <f t="shared" si="173"/>
        <v/>
      </c>
      <c r="EB226" s="153" t="str">
        <f t="shared" si="174"/>
        <v/>
      </c>
      <c r="EC226" s="19" t="str">
        <f t="shared" si="175"/>
        <v/>
      </c>
      <c r="ED226" s="153" t="str">
        <f t="shared" si="176"/>
        <v/>
      </c>
      <c r="EE226" s="19" t="str">
        <f t="shared" si="177"/>
        <v/>
      </c>
      <c r="EF226" s="153" t="str">
        <f t="shared" si="178"/>
        <v/>
      </c>
      <c r="EG226" s="19" t="str">
        <f t="shared" si="179"/>
        <v/>
      </c>
      <c r="EH226" s="153" t="str">
        <f t="shared" si="180"/>
        <v/>
      </c>
      <c r="EI226" s="19" t="str">
        <f t="shared" si="181"/>
        <v/>
      </c>
      <c r="EJ226" s="153" t="str">
        <f t="shared" si="182"/>
        <v/>
      </c>
      <c r="EK226" s="19" t="str">
        <f t="shared" si="183"/>
        <v/>
      </c>
      <c r="EL226" s="153" t="str">
        <f t="shared" si="184"/>
        <v/>
      </c>
      <c r="EM226" s="19" t="str">
        <f t="shared" si="185"/>
        <v/>
      </c>
      <c r="EN226" s="153" t="str">
        <f t="shared" si="186"/>
        <v/>
      </c>
      <c r="EO226" s="19" t="str">
        <f t="shared" si="187"/>
        <v/>
      </c>
      <c r="EP226" s="153" t="str">
        <f t="shared" si="188"/>
        <v/>
      </c>
      <c r="EQ226" s="19" t="str">
        <f t="shared" si="189"/>
        <v/>
      </c>
      <c r="ER226" s="153" t="str">
        <f t="shared" si="190"/>
        <v/>
      </c>
      <c r="ES226" s="19" t="str">
        <f t="shared" si="191"/>
        <v/>
      </c>
      <c r="ET226" s="153" t="str">
        <f t="shared" si="192"/>
        <v/>
      </c>
    </row>
    <row r="227" spans="1:150" x14ac:dyDescent="0.25">
      <c r="A227" s="31"/>
      <c r="B227" s="91" t="str">
        <f t="shared" si="193"/>
        <v/>
      </c>
      <c r="C227" s="20" t="str">
        <f t="shared" si="153"/>
        <v/>
      </c>
      <c r="D227" s="97" t="str">
        <f t="shared" si="154"/>
        <v/>
      </c>
      <c r="E227" s="62" t="str">
        <f t="shared" si="194"/>
        <v/>
      </c>
      <c r="F227" s="31"/>
      <c r="G227" s="282"/>
      <c r="H227" s="283"/>
      <c r="I227" s="284"/>
      <c r="J227" s="285"/>
      <c r="K227" s="286"/>
      <c r="L227" s="287"/>
      <c r="M227" s="288"/>
      <c r="N227" s="287"/>
      <c r="O227" s="288"/>
      <c r="P227" s="287"/>
      <c r="Q227" s="288"/>
      <c r="R227" s="287"/>
      <c r="S227" s="288"/>
      <c r="T227" s="287"/>
      <c r="U227" s="288"/>
      <c r="V227" s="287"/>
      <c r="W227" s="288"/>
      <c r="X227" s="287"/>
      <c r="Y227" s="288"/>
      <c r="Z227" s="287"/>
      <c r="AA227" s="288"/>
      <c r="AB227" s="287"/>
      <c r="AC227" s="288"/>
      <c r="AD227" s="287"/>
      <c r="AE227" s="288"/>
      <c r="AF227" s="287"/>
      <c r="AG227" s="288"/>
      <c r="AH227" s="287"/>
      <c r="AI227" s="288"/>
      <c r="AJ227" s="287"/>
      <c r="AK227" s="288"/>
      <c r="AL227" s="287"/>
      <c r="AM227" s="288"/>
      <c r="AN227" s="287"/>
      <c r="AO227" s="288"/>
      <c r="AP227" s="287"/>
      <c r="AQ227" s="288"/>
      <c r="AR227" s="287"/>
      <c r="AS227" s="288"/>
      <c r="AT227" s="287"/>
      <c r="AU227" s="288"/>
      <c r="AV227" s="287"/>
      <c r="AW227" s="288"/>
      <c r="AX227" s="287"/>
      <c r="AY227" s="31"/>
      <c r="BA227" s="76" t="str">
        <f t="shared" si="195"/>
        <v/>
      </c>
      <c r="BC227" s="76" t="str">
        <f>IF('Stock List'!$K227="", "", 'Stock List'!$K227)</f>
        <v/>
      </c>
      <c r="BE227" s="106">
        <f>IFERROR(ROUND(((INDEX('Stock List'!$M$11:$M$1010, MATCH(L227, 'Stock List'!$K$11:$K$1010, 0))/INDEX('Stock List'!$L$11:$L$1010, MATCH(L227, 'Stock List'!$K$11:$K$1010, 0)))*K227), 2), 0)</f>
        <v>0</v>
      </c>
      <c r="BF227" s="20"/>
      <c r="BG227" s="20">
        <f>IFERROR(ROUND(((INDEX('Stock List'!$M$11:$M$1010, MATCH(N227, 'Stock List'!$K$11:$K$1010, 0))/INDEX('Stock List'!$L$11:$L$1010, MATCH(N227, 'Stock List'!$K$11:$K$1010, 0)))*M227), 2), 0)</f>
        <v>0</v>
      </c>
      <c r="BH227" s="20"/>
      <c r="BI227" s="20">
        <f>IFERROR(ROUND(((INDEX('Stock List'!$M$11:$M$1010, MATCH(P227, 'Stock List'!$K$11:$K$1010, 0))/INDEX('Stock List'!$L$11:$L$1010, MATCH(P227, 'Stock List'!$K$11:$K$1010, 0)))*O227), 2), 0)</f>
        <v>0</v>
      </c>
      <c r="BJ227" s="20"/>
      <c r="BK227" s="20">
        <f>IFERROR(ROUND(((INDEX('Stock List'!$M$11:$M$1010, MATCH(R227, 'Stock List'!$K$11:$K$1010, 0))/INDEX('Stock List'!$L$11:$L$1010, MATCH(R227, 'Stock List'!$K$11:$K$1010, 0)))*Q227), 2), 0)</f>
        <v>0</v>
      </c>
      <c r="BL227" s="20"/>
      <c r="BM227" s="20">
        <f>IFERROR(ROUND(((INDEX('Stock List'!$M$11:$M$1010, MATCH(T227, 'Stock List'!$K$11:$K$1010, 0))/INDEX('Stock List'!$L$11:$L$1010, MATCH(T227, 'Stock List'!$K$11:$K$1010, 0)))*S227), 2), 0)</f>
        <v>0</v>
      </c>
      <c r="BN227" s="20"/>
      <c r="BO227" s="20">
        <f>IFERROR(ROUND(((INDEX('Stock List'!$M$11:$M$1010, MATCH(V227, 'Stock List'!$K$11:$K$1010, 0))/INDEX('Stock List'!$L$11:$L$1010, MATCH(V227, 'Stock List'!$K$11:$K$1010, 0)))*U227), 2), 0)</f>
        <v>0</v>
      </c>
      <c r="BP227" s="20"/>
      <c r="BQ227" s="20">
        <f>IFERROR(ROUND(((INDEX('Stock List'!$M$11:$M$1010, MATCH(X227, 'Stock List'!$K$11:$K$1010, 0))/INDEX('Stock List'!$L$11:$L$1010, MATCH(X227, 'Stock List'!$K$11:$K$1010, 0)))*W227), 2), 0)</f>
        <v>0</v>
      </c>
      <c r="BR227" s="20"/>
      <c r="BS227" s="20">
        <f>IFERROR(ROUND(((INDEX('Stock List'!$M$11:$M$1010, MATCH(Z227, 'Stock List'!$K$11:$K$1010, 0))/INDEX('Stock List'!$L$11:$L$1010, MATCH(Z227, 'Stock List'!$K$11:$K$1010, 0)))*Y227), 2), 0)</f>
        <v>0</v>
      </c>
      <c r="BT227" s="20"/>
      <c r="BU227" s="20">
        <f>IFERROR(ROUND(((INDEX('Stock List'!$M$11:$M$1010, MATCH(AB227, 'Stock List'!$K$11:$K$1010, 0))/INDEX('Stock List'!$L$11:$L$1010, MATCH(AB227, 'Stock List'!$K$11:$K$1010, 0)))*AA227), 2), 0)</f>
        <v>0</v>
      </c>
      <c r="BV227" s="20"/>
      <c r="BW227" s="20">
        <f>IFERROR(ROUND(((INDEX('Stock List'!$M$11:$M$1010, MATCH(AD227, 'Stock List'!$K$11:$K$1010, 0))/INDEX('Stock List'!$L$11:$L$1010, MATCH(AD227, 'Stock List'!$K$11:$K$1010, 0)))*AC227), 2), 0)</f>
        <v>0</v>
      </c>
      <c r="BX227" s="20"/>
      <c r="BY227" s="20">
        <f>IFERROR(ROUND(((INDEX('Stock List'!$M$11:$M$1010, MATCH(AF227, 'Stock List'!$K$11:$K$1010, 0))/INDEX('Stock List'!$L$11:$L$1010, MATCH(AF227, 'Stock List'!$K$11:$K$1010, 0)))*AE227), 2), 0)</f>
        <v>0</v>
      </c>
      <c r="BZ227" s="20"/>
      <c r="CA227" s="20">
        <f>IFERROR(ROUND(((INDEX('Stock List'!$M$11:$M$1010, MATCH(AH227, 'Stock List'!$K$11:$K$1010, 0))/INDEX('Stock List'!$L$11:$L$1010, MATCH(AH227, 'Stock List'!$K$11:$K$1010, 0)))*AG227), 2), 0)</f>
        <v>0</v>
      </c>
      <c r="CB227" s="20"/>
      <c r="CC227" s="20">
        <f>IFERROR(ROUND(((INDEX('Stock List'!$M$11:$M$1010, MATCH(AJ227, 'Stock List'!$K$11:$K$1010, 0))/INDEX('Stock List'!$L$11:$L$1010, MATCH(AJ227, 'Stock List'!$K$11:$K$1010, 0)))*AI227), 2), 0)</f>
        <v>0</v>
      </c>
      <c r="CD227" s="20"/>
      <c r="CE227" s="20">
        <f>IFERROR(ROUND(((INDEX('Stock List'!$M$11:$M$1010, MATCH(AL227, 'Stock List'!$K$11:$K$1010, 0))/INDEX('Stock List'!$L$11:$L$1010, MATCH(AL227, 'Stock List'!$K$11:$K$1010, 0)))*AK227), 2), 0)</f>
        <v>0</v>
      </c>
      <c r="CF227" s="20"/>
      <c r="CG227" s="20">
        <f>IFERROR(ROUND(((INDEX('Stock List'!$M$11:$M$1010, MATCH(AN227, 'Stock List'!$K$11:$K$1010, 0))/INDEX('Stock List'!$L$11:$L$1010, MATCH(AN227, 'Stock List'!$K$11:$K$1010, 0)))*AM227), 2), 0)</f>
        <v>0</v>
      </c>
      <c r="CH227" s="20"/>
      <c r="CI227" s="20">
        <f>IFERROR(ROUND(((INDEX('Stock List'!$M$11:$M$1010, MATCH(AP227, 'Stock List'!$K$11:$K$1010, 0))/INDEX('Stock List'!$L$11:$L$1010, MATCH(AP227, 'Stock List'!$K$11:$K$1010, 0)))*AO227), 2), 0)</f>
        <v>0</v>
      </c>
      <c r="CJ227" s="20"/>
      <c r="CK227" s="20">
        <f>IFERROR(ROUND(((INDEX('Stock List'!$M$11:$M$1010, MATCH(AR227, 'Stock List'!$K$11:$K$1010, 0))/INDEX('Stock List'!$L$11:$L$1010, MATCH(AR227, 'Stock List'!$K$11:$K$1010, 0)))*AQ227), 2), 0)</f>
        <v>0</v>
      </c>
      <c r="CL227" s="20"/>
      <c r="CM227" s="20">
        <f>IFERROR(ROUND(((INDEX('Stock List'!$M$11:$M$1010, MATCH(AT227, 'Stock List'!$K$11:$K$1010, 0))/INDEX('Stock List'!$L$11:$L$1010, MATCH(AT227, 'Stock List'!$K$11:$K$1010, 0)))*AS227), 2), 0)</f>
        <v>0</v>
      </c>
      <c r="CN227" s="20"/>
      <c r="CO227" s="20">
        <f>IFERROR(ROUND(((INDEX('Stock List'!$M$11:$M$1010, MATCH(AV227, 'Stock List'!$K$11:$K$1010, 0))/INDEX('Stock List'!$L$11:$L$1010, MATCH(AV227, 'Stock List'!$K$11:$K$1010, 0)))*AU227), 2), 0)</f>
        <v>0</v>
      </c>
      <c r="CP227" s="20"/>
      <c r="CQ227" s="20">
        <f>IFERROR(ROUND(((INDEX('Stock List'!$M$11:$M$1010, MATCH(AX227, 'Stock List'!$K$11:$K$1010, 0))/INDEX('Stock List'!$L$11:$L$1010, MATCH(AX227, 'Stock List'!$K$11:$K$1010, 0)))*AW227), 2), 0)</f>
        <v>0</v>
      </c>
      <c r="CR227" s="22"/>
      <c r="CT227" s="106" t="str">
        <f t="shared" si="196"/>
        <v/>
      </c>
      <c r="CU227" s="22" t="str">
        <f t="shared" si="197"/>
        <v/>
      </c>
      <c r="CX227" s="106" t="str">
        <f t="shared" si="198"/>
        <v/>
      </c>
      <c r="CY227" s="20" t="str">
        <f t="shared" si="199"/>
        <v/>
      </c>
      <c r="CZ227" s="22" t="str">
        <f t="shared" si="200"/>
        <v/>
      </c>
      <c r="DB227" s="76" t="str">
        <f>IF($H227="", "", COUNTIF($G$11:$G$1010, "&gt;"&amp;$G227)+1+COUNTIF($G$11:$G227, $G227)-1)</f>
        <v/>
      </c>
      <c r="DC227" s="76" t="str">
        <f>IF($H227="", "", COUNTIF($CZ$11:$CZ$1010, "&gt;"&amp;$CZ227)+1+COUNTIF($CZ$11:$CZ227, $CZ227)-1)</f>
        <v/>
      </c>
      <c r="DE227" s="147" t="str">
        <f t="shared" si="201"/>
        <v/>
      </c>
      <c r="DF227" s="148"/>
      <c r="DG227" s="19" t="str">
        <f t="shared" si="202"/>
        <v/>
      </c>
      <c r="DH227" s="153" t="str">
        <f t="shared" si="203"/>
        <v/>
      </c>
      <c r="DI227" s="19" t="str">
        <f t="shared" si="155"/>
        <v/>
      </c>
      <c r="DJ227" s="153" t="str">
        <f t="shared" si="156"/>
        <v/>
      </c>
      <c r="DK227" s="19" t="str">
        <f t="shared" si="157"/>
        <v/>
      </c>
      <c r="DL227" s="153" t="str">
        <f t="shared" si="158"/>
        <v/>
      </c>
      <c r="DM227" s="19" t="str">
        <f t="shared" si="159"/>
        <v/>
      </c>
      <c r="DN227" s="153" t="str">
        <f t="shared" si="160"/>
        <v/>
      </c>
      <c r="DO227" s="19" t="str">
        <f t="shared" si="161"/>
        <v/>
      </c>
      <c r="DP227" s="153" t="str">
        <f t="shared" si="162"/>
        <v/>
      </c>
      <c r="DQ227" s="19" t="str">
        <f t="shared" si="163"/>
        <v/>
      </c>
      <c r="DR227" s="153" t="str">
        <f t="shared" si="164"/>
        <v/>
      </c>
      <c r="DS227" s="19" t="str">
        <f t="shared" si="165"/>
        <v/>
      </c>
      <c r="DT227" s="153" t="str">
        <f t="shared" si="166"/>
        <v/>
      </c>
      <c r="DU227" s="19" t="str">
        <f t="shared" si="167"/>
        <v/>
      </c>
      <c r="DV227" s="153" t="str">
        <f t="shared" si="168"/>
        <v/>
      </c>
      <c r="DW227" s="19" t="str">
        <f t="shared" si="169"/>
        <v/>
      </c>
      <c r="DX227" s="153" t="str">
        <f t="shared" si="170"/>
        <v/>
      </c>
      <c r="DY227" s="19" t="str">
        <f t="shared" si="171"/>
        <v/>
      </c>
      <c r="DZ227" s="153" t="str">
        <f t="shared" si="172"/>
        <v/>
      </c>
      <c r="EA227" s="19" t="str">
        <f t="shared" si="173"/>
        <v/>
      </c>
      <c r="EB227" s="153" t="str">
        <f t="shared" si="174"/>
        <v/>
      </c>
      <c r="EC227" s="19" t="str">
        <f t="shared" si="175"/>
        <v/>
      </c>
      <c r="ED227" s="153" t="str">
        <f t="shared" si="176"/>
        <v/>
      </c>
      <c r="EE227" s="19" t="str">
        <f t="shared" si="177"/>
        <v/>
      </c>
      <c r="EF227" s="153" t="str">
        <f t="shared" si="178"/>
        <v/>
      </c>
      <c r="EG227" s="19" t="str">
        <f t="shared" si="179"/>
        <v/>
      </c>
      <c r="EH227" s="153" t="str">
        <f t="shared" si="180"/>
        <v/>
      </c>
      <c r="EI227" s="19" t="str">
        <f t="shared" si="181"/>
        <v/>
      </c>
      <c r="EJ227" s="153" t="str">
        <f t="shared" si="182"/>
        <v/>
      </c>
      <c r="EK227" s="19" t="str">
        <f t="shared" si="183"/>
        <v/>
      </c>
      <c r="EL227" s="153" t="str">
        <f t="shared" si="184"/>
        <v/>
      </c>
      <c r="EM227" s="19" t="str">
        <f t="shared" si="185"/>
        <v/>
      </c>
      <c r="EN227" s="153" t="str">
        <f t="shared" si="186"/>
        <v/>
      </c>
      <c r="EO227" s="19" t="str">
        <f t="shared" si="187"/>
        <v/>
      </c>
      <c r="EP227" s="153" t="str">
        <f t="shared" si="188"/>
        <v/>
      </c>
      <c r="EQ227" s="19" t="str">
        <f t="shared" si="189"/>
        <v/>
      </c>
      <c r="ER227" s="153" t="str">
        <f t="shared" si="190"/>
        <v/>
      </c>
      <c r="ES227" s="19" t="str">
        <f t="shared" si="191"/>
        <v/>
      </c>
      <c r="ET227" s="153" t="str">
        <f t="shared" si="192"/>
        <v/>
      </c>
    </row>
    <row r="228" spans="1:150" x14ac:dyDescent="0.25">
      <c r="A228" s="31"/>
      <c r="B228" s="91" t="str">
        <f t="shared" si="193"/>
        <v/>
      </c>
      <c r="C228" s="20" t="str">
        <f t="shared" si="153"/>
        <v/>
      </c>
      <c r="D228" s="97" t="str">
        <f t="shared" si="154"/>
        <v/>
      </c>
      <c r="E228" s="62" t="str">
        <f t="shared" si="194"/>
        <v/>
      </c>
      <c r="F228" s="31"/>
      <c r="G228" s="282"/>
      <c r="H228" s="283"/>
      <c r="I228" s="284"/>
      <c r="J228" s="285"/>
      <c r="K228" s="286"/>
      <c r="L228" s="287"/>
      <c r="M228" s="288"/>
      <c r="N228" s="287"/>
      <c r="O228" s="288"/>
      <c r="P228" s="287"/>
      <c r="Q228" s="288"/>
      <c r="R228" s="287"/>
      <c r="S228" s="288"/>
      <c r="T228" s="287"/>
      <c r="U228" s="288"/>
      <c r="V228" s="287"/>
      <c r="W228" s="288"/>
      <c r="X228" s="287"/>
      <c r="Y228" s="288"/>
      <c r="Z228" s="287"/>
      <c r="AA228" s="288"/>
      <c r="AB228" s="287"/>
      <c r="AC228" s="288"/>
      <c r="AD228" s="287"/>
      <c r="AE228" s="288"/>
      <c r="AF228" s="287"/>
      <c r="AG228" s="288"/>
      <c r="AH228" s="287"/>
      <c r="AI228" s="288"/>
      <c r="AJ228" s="287"/>
      <c r="AK228" s="288"/>
      <c r="AL228" s="287"/>
      <c r="AM228" s="288"/>
      <c r="AN228" s="287"/>
      <c r="AO228" s="288"/>
      <c r="AP228" s="287"/>
      <c r="AQ228" s="288"/>
      <c r="AR228" s="287"/>
      <c r="AS228" s="288"/>
      <c r="AT228" s="287"/>
      <c r="AU228" s="288"/>
      <c r="AV228" s="287"/>
      <c r="AW228" s="288"/>
      <c r="AX228" s="287"/>
      <c r="AY228" s="31"/>
      <c r="BA228" s="76" t="str">
        <f t="shared" si="195"/>
        <v/>
      </c>
      <c r="BC228" s="76" t="str">
        <f>IF('Stock List'!$K228="", "", 'Stock List'!$K228)</f>
        <v/>
      </c>
      <c r="BE228" s="106">
        <f>IFERROR(ROUND(((INDEX('Stock List'!$M$11:$M$1010, MATCH(L228, 'Stock List'!$K$11:$K$1010, 0))/INDEX('Stock List'!$L$11:$L$1010, MATCH(L228, 'Stock List'!$K$11:$K$1010, 0)))*K228), 2), 0)</f>
        <v>0</v>
      </c>
      <c r="BF228" s="20"/>
      <c r="BG228" s="20">
        <f>IFERROR(ROUND(((INDEX('Stock List'!$M$11:$M$1010, MATCH(N228, 'Stock List'!$K$11:$K$1010, 0))/INDEX('Stock List'!$L$11:$L$1010, MATCH(N228, 'Stock List'!$K$11:$K$1010, 0)))*M228), 2), 0)</f>
        <v>0</v>
      </c>
      <c r="BH228" s="20"/>
      <c r="BI228" s="20">
        <f>IFERROR(ROUND(((INDEX('Stock List'!$M$11:$M$1010, MATCH(P228, 'Stock List'!$K$11:$K$1010, 0))/INDEX('Stock List'!$L$11:$L$1010, MATCH(P228, 'Stock List'!$K$11:$K$1010, 0)))*O228), 2), 0)</f>
        <v>0</v>
      </c>
      <c r="BJ228" s="20"/>
      <c r="BK228" s="20">
        <f>IFERROR(ROUND(((INDEX('Stock List'!$M$11:$M$1010, MATCH(R228, 'Stock List'!$K$11:$K$1010, 0))/INDEX('Stock List'!$L$11:$L$1010, MATCH(R228, 'Stock List'!$K$11:$K$1010, 0)))*Q228), 2), 0)</f>
        <v>0</v>
      </c>
      <c r="BL228" s="20"/>
      <c r="BM228" s="20">
        <f>IFERROR(ROUND(((INDEX('Stock List'!$M$11:$M$1010, MATCH(T228, 'Stock List'!$K$11:$K$1010, 0))/INDEX('Stock List'!$L$11:$L$1010, MATCH(T228, 'Stock List'!$K$11:$K$1010, 0)))*S228), 2), 0)</f>
        <v>0</v>
      </c>
      <c r="BN228" s="20"/>
      <c r="BO228" s="20">
        <f>IFERROR(ROUND(((INDEX('Stock List'!$M$11:$M$1010, MATCH(V228, 'Stock List'!$K$11:$K$1010, 0))/INDEX('Stock List'!$L$11:$L$1010, MATCH(V228, 'Stock List'!$K$11:$K$1010, 0)))*U228), 2), 0)</f>
        <v>0</v>
      </c>
      <c r="BP228" s="20"/>
      <c r="BQ228" s="20">
        <f>IFERROR(ROUND(((INDEX('Stock List'!$M$11:$M$1010, MATCH(X228, 'Stock List'!$K$11:$K$1010, 0))/INDEX('Stock List'!$L$11:$L$1010, MATCH(X228, 'Stock List'!$K$11:$K$1010, 0)))*W228), 2), 0)</f>
        <v>0</v>
      </c>
      <c r="BR228" s="20"/>
      <c r="BS228" s="20">
        <f>IFERROR(ROUND(((INDEX('Stock List'!$M$11:$M$1010, MATCH(Z228, 'Stock List'!$K$11:$K$1010, 0))/INDEX('Stock List'!$L$11:$L$1010, MATCH(Z228, 'Stock List'!$K$11:$K$1010, 0)))*Y228), 2), 0)</f>
        <v>0</v>
      </c>
      <c r="BT228" s="20"/>
      <c r="BU228" s="20">
        <f>IFERROR(ROUND(((INDEX('Stock List'!$M$11:$M$1010, MATCH(AB228, 'Stock List'!$K$11:$K$1010, 0))/INDEX('Stock List'!$L$11:$L$1010, MATCH(AB228, 'Stock List'!$K$11:$K$1010, 0)))*AA228), 2), 0)</f>
        <v>0</v>
      </c>
      <c r="BV228" s="20"/>
      <c r="BW228" s="20">
        <f>IFERROR(ROUND(((INDEX('Stock List'!$M$11:$M$1010, MATCH(AD228, 'Stock List'!$K$11:$K$1010, 0))/INDEX('Stock List'!$L$11:$L$1010, MATCH(AD228, 'Stock List'!$K$11:$K$1010, 0)))*AC228), 2), 0)</f>
        <v>0</v>
      </c>
      <c r="BX228" s="20"/>
      <c r="BY228" s="20">
        <f>IFERROR(ROUND(((INDEX('Stock List'!$M$11:$M$1010, MATCH(AF228, 'Stock List'!$K$11:$K$1010, 0))/INDEX('Stock List'!$L$11:$L$1010, MATCH(AF228, 'Stock List'!$K$11:$K$1010, 0)))*AE228), 2), 0)</f>
        <v>0</v>
      </c>
      <c r="BZ228" s="20"/>
      <c r="CA228" s="20">
        <f>IFERROR(ROUND(((INDEX('Stock List'!$M$11:$M$1010, MATCH(AH228, 'Stock List'!$K$11:$K$1010, 0))/INDEX('Stock List'!$L$11:$L$1010, MATCH(AH228, 'Stock List'!$K$11:$K$1010, 0)))*AG228), 2), 0)</f>
        <v>0</v>
      </c>
      <c r="CB228" s="20"/>
      <c r="CC228" s="20">
        <f>IFERROR(ROUND(((INDEX('Stock List'!$M$11:$M$1010, MATCH(AJ228, 'Stock List'!$K$11:$K$1010, 0))/INDEX('Stock List'!$L$11:$L$1010, MATCH(AJ228, 'Stock List'!$K$11:$K$1010, 0)))*AI228), 2), 0)</f>
        <v>0</v>
      </c>
      <c r="CD228" s="20"/>
      <c r="CE228" s="20">
        <f>IFERROR(ROUND(((INDEX('Stock List'!$M$11:$M$1010, MATCH(AL228, 'Stock List'!$K$11:$K$1010, 0))/INDEX('Stock List'!$L$11:$L$1010, MATCH(AL228, 'Stock List'!$K$11:$K$1010, 0)))*AK228), 2), 0)</f>
        <v>0</v>
      </c>
      <c r="CF228" s="20"/>
      <c r="CG228" s="20">
        <f>IFERROR(ROUND(((INDEX('Stock List'!$M$11:$M$1010, MATCH(AN228, 'Stock List'!$K$11:$K$1010, 0))/INDEX('Stock List'!$L$11:$L$1010, MATCH(AN228, 'Stock List'!$K$11:$K$1010, 0)))*AM228), 2), 0)</f>
        <v>0</v>
      </c>
      <c r="CH228" s="20"/>
      <c r="CI228" s="20">
        <f>IFERROR(ROUND(((INDEX('Stock List'!$M$11:$M$1010, MATCH(AP228, 'Stock List'!$K$11:$K$1010, 0))/INDEX('Stock List'!$L$11:$L$1010, MATCH(AP228, 'Stock List'!$K$11:$K$1010, 0)))*AO228), 2), 0)</f>
        <v>0</v>
      </c>
      <c r="CJ228" s="20"/>
      <c r="CK228" s="20">
        <f>IFERROR(ROUND(((INDEX('Stock List'!$M$11:$M$1010, MATCH(AR228, 'Stock List'!$K$11:$K$1010, 0))/INDEX('Stock List'!$L$11:$L$1010, MATCH(AR228, 'Stock List'!$K$11:$K$1010, 0)))*AQ228), 2), 0)</f>
        <v>0</v>
      </c>
      <c r="CL228" s="20"/>
      <c r="CM228" s="20">
        <f>IFERROR(ROUND(((INDEX('Stock List'!$M$11:$M$1010, MATCH(AT228, 'Stock List'!$K$11:$K$1010, 0))/INDEX('Stock List'!$L$11:$L$1010, MATCH(AT228, 'Stock List'!$K$11:$K$1010, 0)))*AS228), 2), 0)</f>
        <v>0</v>
      </c>
      <c r="CN228" s="20"/>
      <c r="CO228" s="20">
        <f>IFERROR(ROUND(((INDEX('Stock List'!$M$11:$M$1010, MATCH(AV228, 'Stock List'!$K$11:$K$1010, 0))/INDEX('Stock List'!$L$11:$L$1010, MATCH(AV228, 'Stock List'!$K$11:$K$1010, 0)))*AU228), 2), 0)</f>
        <v>0</v>
      </c>
      <c r="CP228" s="20"/>
      <c r="CQ228" s="20">
        <f>IFERROR(ROUND(((INDEX('Stock List'!$M$11:$M$1010, MATCH(AX228, 'Stock List'!$K$11:$K$1010, 0))/INDEX('Stock List'!$L$11:$L$1010, MATCH(AX228, 'Stock List'!$K$11:$K$1010, 0)))*AW228), 2), 0)</f>
        <v>0</v>
      </c>
      <c r="CR228" s="22"/>
      <c r="CT228" s="106" t="str">
        <f t="shared" si="196"/>
        <v/>
      </c>
      <c r="CU228" s="22" t="str">
        <f t="shared" si="197"/>
        <v/>
      </c>
      <c r="CX228" s="106" t="str">
        <f t="shared" si="198"/>
        <v/>
      </c>
      <c r="CY228" s="20" t="str">
        <f t="shared" si="199"/>
        <v/>
      </c>
      <c r="CZ228" s="22" t="str">
        <f t="shared" si="200"/>
        <v/>
      </c>
      <c r="DB228" s="76" t="str">
        <f>IF($H228="", "", COUNTIF($G$11:$G$1010, "&gt;"&amp;$G228)+1+COUNTIF($G$11:$G228, $G228)-1)</f>
        <v/>
      </c>
      <c r="DC228" s="76" t="str">
        <f>IF($H228="", "", COUNTIF($CZ$11:$CZ$1010, "&gt;"&amp;$CZ228)+1+COUNTIF($CZ$11:$CZ228, $CZ228)-1)</f>
        <v/>
      </c>
      <c r="DE228" s="147" t="str">
        <f t="shared" si="201"/>
        <v/>
      </c>
      <c r="DF228" s="148"/>
      <c r="DG228" s="19" t="str">
        <f t="shared" si="202"/>
        <v/>
      </c>
      <c r="DH228" s="153" t="str">
        <f t="shared" si="203"/>
        <v/>
      </c>
      <c r="DI228" s="19" t="str">
        <f t="shared" si="155"/>
        <v/>
      </c>
      <c r="DJ228" s="153" t="str">
        <f t="shared" si="156"/>
        <v/>
      </c>
      <c r="DK228" s="19" t="str">
        <f t="shared" si="157"/>
        <v/>
      </c>
      <c r="DL228" s="153" t="str">
        <f t="shared" si="158"/>
        <v/>
      </c>
      <c r="DM228" s="19" t="str">
        <f t="shared" si="159"/>
        <v/>
      </c>
      <c r="DN228" s="153" t="str">
        <f t="shared" si="160"/>
        <v/>
      </c>
      <c r="DO228" s="19" t="str">
        <f t="shared" si="161"/>
        <v/>
      </c>
      <c r="DP228" s="153" t="str">
        <f t="shared" si="162"/>
        <v/>
      </c>
      <c r="DQ228" s="19" t="str">
        <f t="shared" si="163"/>
        <v/>
      </c>
      <c r="DR228" s="153" t="str">
        <f t="shared" si="164"/>
        <v/>
      </c>
      <c r="DS228" s="19" t="str">
        <f t="shared" si="165"/>
        <v/>
      </c>
      <c r="DT228" s="153" t="str">
        <f t="shared" si="166"/>
        <v/>
      </c>
      <c r="DU228" s="19" t="str">
        <f t="shared" si="167"/>
        <v/>
      </c>
      <c r="DV228" s="153" t="str">
        <f t="shared" si="168"/>
        <v/>
      </c>
      <c r="DW228" s="19" t="str">
        <f t="shared" si="169"/>
        <v/>
      </c>
      <c r="DX228" s="153" t="str">
        <f t="shared" si="170"/>
        <v/>
      </c>
      <c r="DY228" s="19" t="str">
        <f t="shared" si="171"/>
        <v/>
      </c>
      <c r="DZ228" s="153" t="str">
        <f t="shared" si="172"/>
        <v/>
      </c>
      <c r="EA228" s="19" t="str">
        <f t="shared" si="173"/>
        <v/>
      </c>
      <c r="EB228" s="153" t="str">
        <f t="shared" si="174"/>
        <v/>
      </c>
      <c r="EC228" s="19" t="str">
        <f t="shared" si="175"/>
        <v/>
      </c>
      <c r="ED228" s="153" t="str">
        <f t="shared" si="176"/>
        <v/>
      </c>
      <c r="EE228" s="19" t="str">
        <f t="shared" si="177"/>
        <v/>
      </c>
      <c r="EF228" s="153" t="str">
        <f t="shared" si="178"/>
        <v/>
      </c>
      <c r="EG228" s="19" t="str">
        <f t="shared" si="179"/>
        <v/>
      </c>
      <c r="EH228" s="153" t="str">
        <f t="shared" si="180"/>
        <v/>
      </c>
      <c r="EI228" s="19" t="str">
        <f t="shared" si="181"/>
        <v/>
      </c>
      <c r="EJ228" s="153" t="str">
        <f t="shared" si="182"/>
        <v/>
      </c>
      <c r="EK228" s="19" t="str">
        <f t="shared" si="183"/>
        <v/>
      </c>
      <c r="EL228" s="153" t="str">
        <f t="shared" si="184"/>
        <v/>
      </c>
      <c r="EM228" s="19" t="str">
        <f t="shared" si="185"/>
        <v/>
      </c>
      <c r="EN228" s="153" t="str">
        <f t="shared" si="186"/>
        <v/>
      </c>
      <c r="EO228" s="19" t="str">
        <f t="shared" si="187"/>
        <v/>
      </c>
      <c r="EP228" s="153" t="str">
        <f t="shared" si="188"/>
        <v/>
      </c>
      <c r="EQ228" s="19" t="str">
        <f t="shared" si="189"/>
        <v/>
      </c>
      <c r="ER228" s="153" t="str">
        <f t="shared" si="190"/>
        <v/>
      </c>
      <c r="ES228" s="19" t="str">
        <f t="shared" si="191"/>
        <v/>
      </c>
      <c r="ET228" s="153" t="str">
        <f t="shared" si="192"/>
        <v/>
      </c>
    </row>
    <row r="229" spans="1:150" x14ac:dyDescent="0.25">
      <c r="A229" s="31"/>
      <c r="B229" s="91" t="str">
        <f t="shared" si="193"/>
        <v/>
      </c>
      <c r="C229" s="20" t="str">
        <f t="shared" si="153"/>
        <v/>
      </c>
      <c r="D229" s="97" t="str">
        <f t="shared" si="154"/>
        <v/>
      </c>
      <c r="E229" s="62" t="str">
        <f t="shared" si="194"/>
        <v/>
      </c>
      <c r="F229" s="31"/>
      <c r="G229" s="282"/>
      <c r="H229" s="283"/>
      <c r="I229" s="284"/>
      <c r="J229" s="285"/>
      <c r="K229" s="286"/>
      <c r="L229" s="287"/>
      <c r="M229" s="288"/>
      <c r="N229" s="287"/>
      <c r="O229" s="288"/>
      <c r="P229" s="287"/>
      <c r="Q229" s="288"/>
      <c r="R229" s="287"/>
      <c r="S229" s="288"/>
      <c r="T229" s="287"/>
      <c r="U229" s="288"/>
      <c r="V229" s="287"/>
      <c r="W229" s="288"/>
      <c r="X229" s="287"/>
      <c r="Y229" s="288"/>
      <c r="Z229" s="287"/>
      <c r="AA229" s="288"/>
      <c r="AB229" s="287"/>
      <c r="AC229" s="288"/>
      <c r="AD229" s="287"/>
      <c r="AE229" s="288"/>
      <c r="AF229" s="287"/>
      <c r="AG229" s="288"/>
      <c r="AH229" s="287"/>
      <c r="AI229" s="288"/>
      <c r="AJ229" s="287"/>
      <c r="AK229" s="288"/>
      <c r="AL229" s="287"/>
      <c r="AM229" s="288"/>
      <c r="AN229" s="287"/>
      <c r="AO229" s="288"/>
      <c r="AP229" s="287"/>
      <c r="AQ229" s="288"/>
      <c r="AR229" s="287"/>
      <c r="AS229" s="288"/>
      <c r="AT229" s="287"/>
      <c r="AU229" s="288"/>
      <c r="AV229" s="287"/>
      <c r="AW229" s="288"/>
      <c r="AX229" s="287"/>
      <c r="AY229" s="31"/>
      <c r="BA229" s="76" t="str">
        <f t="shared" si="195"/>
        <v/>
      </c>
      <c r="BC229" s="76" t="str">
        <f>IF('Stock List'!$K229="", "", 'Stock List'!$K229)</f>
        <v/>
      </c>
      <c r="BE229" s="106">
        <f>IFERROR(ROUND(((INDEX('Stock List'!$M$11:$M$1010, MATCH(L229, 'Stock List'!$K$11:$K$1010, 0))/INDEX('Stock List'!$L$11:$L$1010, MATCH(L229, 'Stock List'!$K$11:$K$1010, 0)))*K229), 2), 0)</f>
        <v>0</v>
      </c>
      <c r="BF229" s="20"/>
      <c r="BG229" s="20">
        <f>IFERROR(ROUND(((INDEX('Stock List'!$M$11:$M$1010, MATCH(N229, 'Stock List'!$K$11:$K$1010, 0))/INDEX('Stock List'!$L$11:$L$1010, MATCH(N229, 'Stock List'!$K$11:$K$1010, 0)))*M229), 2), 0)</f>
        <v>0</v>
      </c>
      <c r="BH229" s="20"/>
      <c r="BI229" s="20">
        <f>IFERROR(ROUND(((INDEX('Stock List'!$M$11:$M$1010, MATCH(P229, 'Stock List'!$K$11:$K$1010, 0))/INDEX('Stock List'!$L$11:$L$1010, MATCH(P229, 'Stock List'!$K$11:$K$1010, 0)))*O229), 2), 0)</f>
        <v>0</v>
      </c>
      <c r="BJ229" s="20"/>
      <c r="BK229" s="20">
        <f>IFERROR(ROUND(((INDEX('Stock List'!$M$11:$M$1010, MATCH(R229, 'Stock List'!$K$11:$K$1010, 0))/INDEX('Stock List'!$L$11:$L$1010, MATCH(R229, 'Stock List'!$K$11:$K$1010, 0)))*Q229), 2), 0)</f>
        <v>0</v>
      </c>
      <c r="BL229" s="20"/>
      <c r="BM229" s="20">
        <f>IFERROR(ROUND(((INDEX('Stock List'!$M$11:$M$1010, MATCH(T229, 'Stock List'!$K$11:$K$1010, 0))/INDEX('Stock List'!$L$11:$L$1010, MATCH(T229, 'Stock List'!$K$11:$K$1010, 0)))*S229), 2), 0)</f>
        <v>0</v>
      </c>
      <c r="BN229" s="20"/>
      <c r="BO229" s="20">
        <f>IFERROR(ROUND(((INDEX('Stock List'!$M$11:$M$1010, MATCH(V229, 'Stock List'!$K$11:$K$1010, 0))/INDEX('Stock List'!$L$11:$L$1010, MATCH(V229, 'Stock List'!$K$11:$K$1010, 0)))*U229), 2), 0)</f>
        <v>0</v>
      </c>
      <c r="BP229" s="20"/>
      <c r="BQ229" s="20">
        <f>IFERROR(ROUND(((INDEX('Stock List'!$M$11:$M$1010, MATCH(X229, 'Stock List'!$K$11:$K$1010, 0))/INDEX('Stock List'!$L$11:$L$1010, MATCH(X229, 'Stock List'!$K$11:$K$1010, 0)))*W229), 2), 0)</f>
        <v>0</v>
      </c>
      <c r="BR229" s="20"/>
      <c r="BS229" s="20">
        <f>IFERROR(ROUND(((INDEX('Stock List'!$M$11:$M$1010, MATCH(Z229, 'Stock List'!$K$11:$K$1010, 0))/INDEX('Stock List'!$L$11:$L$1010, MATCH(Z229, 'Stock List'!$K$11:$K$1010, 0)))*Y229), 2), 0)</f>
        <v>0</v>
      </c>
      <c r="BT229" s="20"/>
      <c r="BU229" s="20">
        <f>IFERROR(ROUND(((INDEX('Stock List'!$M$11:$M$1010, MATCH(AB229, 'Stock List'!$K$11:$K$1010, 0))/INDEX('Stock List'!$L$11:$L$1010, MATCH(AB229, 'Stock List'!$K$11:$K$1010, 0)))*AA229), 2), 0)</f>
        <v>0</v>
      </c>
      <c r="BV229" s="20"/>
      <c r="BW229" s="20">
        <f>IFERROR(ROUND(((INDEX('Stock List'!$M$11:$M$1010, MATCH(AD229, 'Stock List'!$K$11:$K$1010, 0))/INDEX('Stock List'!$L$11:$L$1010, MATCH(AD229, 'Stock List'!$K$11:$K$1010, 0)))*AC229), 2), 0)</f>
        <v>0</v>
      </c>
      <c r="BX229" s="20"/>
      <c r="BY229" s="20">
        <f>IFERROR(ROUND(((INDEX('Stock List'!$M$11:$M$1010, MATCH(AF229, 'Stock List'!$K$11:$K$1010, 0))/INDEX('Stock List'!$L$11:$L$1010, MATCH(AF229, 'Stock List'!$K$11:$K$1010, 0)))*AE229), 2), 0)</f>
        <v>0</v>
      </c>
      <c r="BZ229" s="20"/>
      <c r="CA229" s="20">
        <f>IFERROR(ROUND(((INDEX('Stock List'!$M$11:$M$1010, MATCH(AH229, 'Stock List'!$K$11:$K$1010, 0))/INDEX('Stock List'!$L$11:$L$1010, MATCH(AH229, 'Stock List'!$K$11:$K$1010, 0)))*AG229), 2), 0)</f>
        <v>0</v>
      </c>
      <c r="CB229" s="20"/>
      <c r="CC229" s="20">
        <f>IFERROR(ROUND(((INDEX('Stock List'!$M$11:$M$1010, MATCH(AJ229, 'Stock List'!$K$11:$K$1010, 0))/INDEX('Stock List'!$L$11:$L$1010, MATCH(AJ229, 'Stock List'!$K$11:$K$1010, 0)))*AI229), 2), 0)</f>
        <v>0</v>
      </c>
      <c r="CD229" s="20"/>
      <c r="CE229" s="20">
        <f>IFERROR(ROUND(((INDEX('Stock List'!$M$11:$M$1010, MATCH(AL229, 'Stock List'!$K$11:$K$1010, 0))/INDEX('Stock List'!$L$11:$L$1010, MATCH(AL229, 'Stock List'!$K$11:$K$1010, 0)))*AK229), 2), 0)</f>
        <v>0</v>
      </c>
      <c r="CF229" s="20"/>
      <c r="CG229" s="20">
        <f>IFERROR(ROUND(((INDEX('Stock List'!$M$11:$M$1010, MATCH(AN229, 'Stock List'!$K$11:$K$1010, 0))/INDEX('Stock List'!$L$11:$L$1010, MATCH(AN229, 'Stock List'!$K$11:$K$1010, 0)))*AM229), 2), 0)</f>
        <v>0</v>
      </c>
      <c r="CH229" s="20"/>
      <c r="CI229" s="20">
        <f>IFERROR(ROUND(((INDEX('Stock List'!$M$11:$M$1010, MATCH(AP229, 'Stock List'!$K$11:$K$1010, 0))/INDEX('Stock List'!$L$11:$L$1010, MATCH(AP229, 'Stock List'!$K$11:$K$1010, 0)))*AO229), 2), 0)</f>
        <v>0</v>
      </c>
      <c r="CJ229" s="20"/>
      <c r="CK229" s="20">
        <f>IFERROR(ROUND(((INDEX('Stock List'!$M$11:$M$1010, MATCH(AR229, 'Stock List'!$K$11:$K$1010, 0))/INDEX('Stock List'!$L$11:$L$1010, MATCH(AR229, 'Stock List'!$K$11:$K$1010, 0)))*AQ229), 2), 0)</f>
        <v>0</v>
      </c>
      <c r="CL229" s="20"/>
      <c r="CM229" s="20">
        <f>IFERROR(ROUND(((INDEX('Stock List'!$M$11:$M$1010, MATCH(AT229, 'Stock List'!$K$11:$K$1010, 0))/INDEX('Stock List'!$L$11:$L$1010, MATCH(AT229, 'Stock List'!$K$11:$K$1010, 0)))*AS229), 2), 0)</f>
        <v>0</v>
      </c>
      <c r="CN229" s="20"/>
      <c r="CO229" s="20">
        <f>IFERROR(ROUND(((INDEX('Stock List'!$M$11:$M$1010, MATCH(AV229, 'Stock List'!$K$11:$K$1010, 0))/INDEX('Stock List'!$L$11:$L$1010, MATCH(AV229, 'Stock List'!$K$11:$K$1010, 0)))*AU229), 2), 0)</f>
        <v>0</v>
      </c>
      <c r="CP229" s="20"/>
      <c r="CQ229" s="20">
        <f>IFERROR(ROUND(((INDEX('Stock List'!$M$11:$M$1010, MATCH(AX229, 'Stock List'!$K$11:$K$1010, 0))/INDEX('Stock List'!$L$11:$L$1010, MATCH(AX229, 'Stock List'!$K$11:$K$1010, 0)))*AW229), 2), 0)</f>
        <v>0</v>
      </c>
      <c r="CR229" s="22"/>
      <c r="CT229" s="106" t="str">
        <f t="shared" si="196"/>
        <v/>
      </c>
      <c r="CU229" s="22" t="str">
        <f t="shared" si="197"/>
        <v/>
      </c>
      <c r="CX229" s="106" t="str">
        <f t="shared" si="198"/>
        <v/>
      </c>
      <c r="CY229" s="20" t="str">
        <f t="shared" si="199"/>
        <v/>
      </c>
      <c r="CZ229" s="22" t="str">
        <f t="shared" si="200"/>
        <v/>
      </c>
      <c r="DB229" s="76" t="str">
        <f>IF($H229="", "", COUNTIF($G$11:$G$1010, "&gt;"&amp;$G229)+1+COUNTIF($G$11:$G229, $G229)-1)</f>
        <v/>
      </c>
      <c r="DC229" s="76" t="str">
        <f>IF($H229="", "", COUNTIF($CZ$11:$CZ$1010, "&gt;"&amp;$CZ229)+1+COUNTIF($CZ$11:$CZ229, $CZ229)-1)</f>
        <v/>
      </c>
      <c r="DE229" s="147" t="str">
        <f t="shared" si="201"/>
        <v/>
      </c>
      <c r="DF229" s="148"/>
      <c r="DG229" s="19" t="str">
        <f t="shared" si="202"/>
        <v/>
      </c>
      <c r="DH229" s="153" t="str">
        <f t="shared" si="203"/>
        <v/>
      </c>
      <c r="DI229" s="19" t="str">
        <f t="shared" si="155"/>
        <v/>
      </c>
      <c r="DJ229" s="153" t="str">
        <f t="shared" si="156"/>
        <v/>
      </c>
      <c r="DK229" s="19" t="str">
        <f t="shared" si="157"/>
        <v/>
      </c>
      <c r="DL229" s="153" t="str">
        <f t="shared" si="158"/>
        <v/>
      </c>
      <c r="DM229" s="19" t="str">
        <f t="shared" si="159"/>
        <v/>
      </c>
      <c r="DN229" s="153" t="str">
        <f t="shared" si="160"/>
        <v/>
      </c>
      <c r="DO229" s="19" t="str">
        <f t="shared" si="161"/>
        <v/>
      </c>
      <c r="DP229" s="153" t="str">
        <f t="shared" si="162"/>
        <v/>
      </c>
      <c r="DQ229" s="19" t="str">
        <f t="shared" si="163"/>
        <v/>
      </c>
      <c r="DR229" s="153" t="str">
        <f t="shared" si="164"/>
        <v/>
      </c>
      <c r="DS229" s="19" t="str">
        <f t="shared" si="165"/>
        <v/>
      </c>
      <c r="DT229" s="153" t="str">
        <f t="shared" si="166"/>
        <v/>
      </c>
      <c r="DU229" s="19" t="str">
        <f t="shared" si="167"/>
        <v/>
      </c>
      <c r="DV229" s="153" t="str">
        <f t="shared" si="168"/>
        <v/>
      </c>
      <c r="DW229" s="19" t="str">
        <f t="shared" si="169"/>
        <v/>
      </c>
      <c r="DX229" s="153" t="str">
        <f t="shared" si="170"/>
        <v/>
      </c>
      <c r="DY229" s="19" t="str">
        <f t="shared" si="171"/>
        <v/>
      </c>
      <c r="DZ229" s="153" t="str">
        <f t="shared" si="172"/>
        <v/>
      </c>
      <c r="EA229" s="19" t="str">
        <f t="shared" si="173"/>
        <v/>
      </c>
      <c r="EB229" s="153" t="str">
        <f t="shared" si="174"/>
        <v/>
      </c>
      <c r="EC229" s="19" t="str">
        <f t="shared" si="175"/>
        <v/>
      </c>
      <c r="ED229" s="153" t="str">
        <f t="shared" si="176"/>
        <v/>
      </c>
      <c r="EE229" s="19" t="str">
        <f t="shared" si="177"/>
        <v/>
      </c>
      <c r="EF229" s="153" t="str">
        <f t="shared" si="178"/>
        <v/>
      </c>
      <c r="EG229" s="19" t="str">
        <f t="shared" si="179"/>
        <v/>
      </c>
      <c r="EH229" s="153" t="str">
        <f t="shared" si="180"/>
        <v/>
      </c>
      <c r="EI229" s="19" t="str">
        <f t="shared" si="181"/>
        <v/>
      </c>
      <c r="EJ229" s="153" t="str">
        <f t="shared" si="182"/>
        <v/>
      </c>
      <c r="EK229" s="19" t="str">
        <f t="shared" si="183"/>
        <v/>
      </c>
      <c r="EL229" s="153" t="str">
        <f t="shared" si="184"/>
        <v/>
      </c>
      <c r="EM229" s="19" t="str">
        <f t="shared" si="185"/>
        <v/>
      </c>
      <c r="EN229" s="153" t="str">
        <f t="shared" si="186"/>
        <v/>
      </c>
      <c r="EO229" s="19" t="str">
        <f t="shared" si="187"/>
        <v/>
      </c>
      <c r="EP229" s="153" t="str">
        <f t="shared" si="188"/>
        <v/>
      </c>
      <c r="EQ229" s="19" t="str">
        <f t="shared" si="189"/>
        <v/>
      </c>
      <c r="ER229" s="153" t="str">
        <f t="shared" si="190"/>
        <v/>
      </c>
      <c r="ES229" s="19" t="str">
        <f t="shared" si="191"/>
        <v/>
      </c>
      <c r="ET229" s="153" t="str">
        <f t="shared" si="192"/>
        <v/>
      </c>
    </row>
    <row r="230" spans="1:150" x14ac:dyDescent="0.25">
      <c r="A230" s="31"/>
      <c r="B230" s="91" t="str">
        <f t="shared" si="193"/>
        <v/>
      </c>
      <c r="C230" s="20" t="str">
        <f t="shared" si="153"/>
        <v/>
      </c>
      <c r="D230" s="97" t="str">
        <f t="shared" si="154"/>
        <v/>
      </c>
      <c r="E230" s="62" t="str">
        <f t="shared" si="194"/>
        <v/>
      </c>
      <c r="F230" s="31"/>
      <c r="G230" s="282"/>
      <c r="H230" s="283"/>
      <c r="I230" s="284"/>
      <c r="J230" s="285"/>
      <c r="K230" s="286"/>
      <c r="L230" s="287"/>
      <c r="M230" s="288"/>
      <c r="N230" s="287"/>
      <c r="O230" s="288"/>
      <c r="P230" s="287"/>
      <c r="Q230" s="288"/>
      <c r="R230" s="287"/>
      <c r="S230" s="288"/>
      <c r="T230" s="287"/>
      <c r="U230" s="288"/>
      <c r="V230" s="287"/>
      <c r="W230" s="288"/>
      <c r="X230" s="287"/>
      <c r="Y230" s="288"/>
      <c r="Z230" s="287"/>
      <c r="AA230" s="288"/>
      <c r="AB230" s="287"/>
      <c r="AC230" s="288"/>
      <c r="AD230" s="287"/>
      <c r="AE230" s="288"/>
      <c r="AF230" s="287"/>
      <c r="AG230" s="288"/>
      <c r="AH230" s="287"/>
      <c r="AI230" s="288"/>
      <c r="AJ230" s="287"/>
      <c r="AK230" s="288"/>
      <c r="AL230" s="287"/>
      <c r="AM230" s="288"/>
      <c r="AN230" s="287"/>
      <c r="AO230" s="288"/>
      <c r="AP230" s="287"/>
      <c r="AQ230" s="288"/>
      <c r="AR230" s="287"/>
      <c r="AS230" s="288"/>
      <c r="AT230" s="287"/>
      <c r="AU230" s="288"/>
      <c r="AV230" s="287"/>
      <c r="AW230" s="288"/>
      <c r="AX230" s="287"/>
      <c r="AY230" s="31"/>
      <c r="BA230" s="76" t="str">
        <f t="shared" si="195"/>
        <v/>
      </c>
      <c r="BC230" s="76" t="str">
        <f>IF('Stock List'!$K230="", "", 'Stock List'!$K230)</f>
        <v/>
      </c>
      <c r="BE230" s="106">
        <f>IFERROR(ROUND(((INDEX('Stock List'!$M$11:$M$1010, MATCH(L230, 'Stock List'!$K$11:$K$1010, 0))/INDEX('Stock List'!$L$11:$L$1010, MATCH(L230, 'Stock List'!$K$11:$K$1010, 0)))*K230), 2), 0)</f>
        <v>0</v>
      </c>
      <c r="BF230" s="20"/>
      <c r="BG230" s="20">
        <f>IFERROR(ROUND(((INDEX('Stock List'!$M$11:$M$1010, MATCH(N230, 'Stock List'!$K$11:$K$1010, 0))/INDEX('Stock List'!$L$11:$L$1010, MATCH(N230, 'Stock List'!$K$11:$K$1010, 0)))*M230), 2), 0)</f>
        <v>0</v>
      </c>
      <c r="BH230" s="20"/>
      <c r="BI230" s="20">
        <f>IFERROR(ROUND(((INDEX('Stock List'!$M$11:$M$1010, MATCH(P230, 'Stock List'!$K$11:$K$1010, 0))/INDEX('Stock List'!$L$11:$L$1010, MATCH(P230, 'Stock List'!$K$11:$K$1010, 0)))*O230), 2), 0)</f>
        <v>0</v>
      </c>
      <c r="BJ230" s="20"/>
      <c r="BK230" s="20">
        <f>IFERROR(ROUND(((INDEX('Stock List'!$M$11:$M$1010, MATCH(R230, 'Stock List'!$K$11:$K$1010, 0))/INDEX('Stock List'!$L$11:$L$1010, MATCH(R230, 'Stock List'!$K$11:$K$1010, 0)))*Q230), 2), 0)</f>
        <v>0</v>
      </c>
      <c r="BL230" s="20"/>
      <c r="BM230" s="20">
        <f>IFERROR(ROUND(((INDEX('Stock List'!$M$11:$M$1010, MATCH(T230, 'Stock List'!$K$11:$K$1010, 0))/INDEX('Stock List'!$L$11:$L$1010, MATCH(T230, 'Stock List'!$K$11:$K$1010, 0)))*S230), 2), 0)</f>
        <v>0</v>
      </c>
      <c r="BN230" s="20"/>
      <c r="BO230" s="20">
        <f>IFERROR(ROUND(((INDEX('Stock List'!$M$11:$M$1010, MATCH(V230, 'Stock List'!$K$11:$K$1010, 0))/INDEX('Stock List'!$L$11:$L$1010, MATCH(V230, 'Stock List'!$K$11:$K$1010, 0)))*U230), 2), 0)</f>
        <v>0</v>
      </c>
      <c r="BP230" s="20"/>
      <c r="BQ230" s="20">
        <f>IFERROR(ROUND(((INDEX('Stock List'!$M$11:$M$1010, MATCH(X230, 'Stock List'!$K$11:$K$1010, 0))/INDEX('Stock List'!$L$11:$L$1010, MATCH(X230, 'Stock List'!$K$11:$K$1010, 0)))*W230), 2), 0)</f>
        <v>0</v>
      </c>
      <c r="BR230" s="20"/>
      <c r="BS230" s="20">
        <f>IFERROR(ROUND(((INDEX('Stock List'!$M$11:$M$1010, MATCH(Z230, 'Stock List'!$K$11:$K$1010, 0))/INDEX('Stock List'!$L$11:$L$1010, MATCH(Z230, 'Stock List'!$K$11:$K$1010, 0)))*Y230), 2), 0)</f>
        <v>0</v>
      </c>
      <c r="BT230" s="20"/>
      <c r="BU230" s="20">
        <f>IFERROR(ROUND(((INDEX('Stock List'!$M$11:$M$1010, MATCH(AB230, 'Stock List'!$K$11:$K$1010, 0))/INDEX('Stock List'!$L$11:$L$1010, MATCH(AB230, 'Stock List'!$K$11:$K$1010, 0)))*AA230), 2), 0)</f>
        <v>0</v>
      </c>
      <c r="BV230" s="20"/>
      <c r="BW230" s="20">
        <f>IFERROR(ROUND(((INDEX('Stock List'!$M$11:$M$1010, MATCH(AD230, 'Stock List'!$K$11:$K$1010, 0))/INDEX('Stock List'!$L$11:$L$1010, MATCH(AD230, 'Stock List'!$K$11:$K$1010, 0)))*AC230), 2), 0)</f>
        <v>0</v>
      </c>
      <c r="BX230" s="20"/>
      <c r="BY230" s="20">
        <f>IFERROR(ROUND(((INDEX('Stock List'!$M$11:$M$1010, MATCH(AF230, 'Stock List'!$K$11:$K$1010, 0))/INDEX('Stock List'!$L$11:$L$1010, MATCH(AF230, 'Stock List'!$K$11:$K$1010, 0)))*AE230), 2), 0)</f>
        <v>0</v>
      </c>
      <c r="BZ230" s="20"/>
      <c r="CA230" s="20">
        <f>IFERROR(ROUND(((INDEX('Stock List'!$M$11:$M$1010, MATCH(AH230, 'Stock List'!$K$11:$K$1010, 0))/INDEX('Stock List'!$L$11:$L$1010, MATCH(AH230, 'Stock List'!$K$11:$K$1010, 0)))*AG230), 2), 0)</f>
        <v>0</v>
      </c>
      <c r="CB230" s="20"/>
      <c r="CC230" s="20">
        <f>IFERROR(ROUND(((INDEX('Stock List'!$M$11:$M$1010, MATCH(AJ230, 'Stock List'!$K$11:$K$1010, 0))/INDEX('Stock List'!$L$11:$L$1010, MATCH(AJ230, 'Stock List'!$K$11:$K$1010, 0)))*AI230), 2), 0)</f>
        <v>0</v>
      </c>
      <c r="CD230" s="20"/>
      <c r="CE230" s="20">
        <f>IFERROR(ROUND(((INDEX('Stock List'!$M$11:$M$1010, MATCH(AL230, 'Stock List'!$K$11:$K$1010, 0))/INDEX('Stock List'!$L$11:$L$1010, MATCH(AL230, 'Stock List'!$K$11:$K$1010, 0)))*AK230), 2), 0)</f>
        <v>0</v>
      </c>
      <c r="CF230" s="20"/>
      <c r="CG230" s="20">
        <f>IFERROR(ROUND(((INDEX('Stock List'!$M$11:$M$1010, MATCH(AN230, 'Stock List'!$K$11:$K$1010, 0))/INDEX('Stock List'!$L$11:$L$1010, MATCH(AN230, 'Stock List'!$K$11:$K$1010, 0)))*AM230), 2), 0)</f>
        <v>0</v>
      </c>
      <c r="CH230" s="20"/>
      <c r="CI230" s="20">
        <f>IFERROR(ROUND(((INDEX('Stock List'!$M$11:$M$1010, MATCH(AP230, 'Stock List'!$K$11:$K$1010, 0))/INDEX('Stock List'!$L$11:$L$1010, MATCH(AP230, 'Stock List'!$K$11:$K$1010, 0)))*AO230), 2), 0)</f>
        <v>0</v>
      </c>
      <c r="CJ230" s="20"/>
      <c r="CK230" s="20">
        <f>IFERROR(ROUND(((INDEX('Stock List'!$M$11:$M$1010, MATCH(AR230, 'Stock List'!$K$11:$K$1010, 0))/INDEX('Stock List'!$L$11:$L$1010, MATCH(AR230, 'Stock List'!$K$11:$K$1010, 0)))*AQ230), 2), 0)</f>
        <v>0</v>
      </c>
      <c r="CL230" s="20"/>
      <c r="CM230" s="20">
        <f>IFERROR(ROUND(((INDEX('Stock List'!$M$11:$M$1010, MATCH(AT230, 'Stock List'!$K$11:$K$1010, 0))/INDEX('Stock List'!$L$11:$L$1010, MATCH(AT230, 'Stock List'!$K$11:$K$1010, 0)))*AS230), 2), 0)</f>
        <v>0</v>
      </c>
      <c r="CN230" s="20"/>
      <c r="CO230" s="20">
        <f>IFERROR(ROUND(((INDEX('Stock List'!$M$11:$M$1010, MATCH(AV230, 'Stock List'!$K$11:$K$1010, 0))/INDEX('Stock List'!$L$11:$L$1010, MATCH(AV230, 'Stock List'!$K$11:$K$1010, 0)))*AU230), 2), 0)</f>
        <v>0</v>
      </c>
      <c r="CP230" s="20"/>
      <c r="CQ230" s="20">
        <f>IFERROR(ROUND(((INDEX('Stock List'!$M$11:$M$1010, MATCH(AX230, 'Stock List'!$K$11:$K$1010, 0))/INDEX('Stock List'!$L$11:$L$1010, MATCH(AX230, 'Stock List'!$K$11:$K$1010, 0)))*AW230), 2), 0)</f>
        <v>0</v>
      </c>
      <c r="CR230" s="22"/>
      <c r="CT230" s="106" t="str">
        <f t="shared" si="196"/>
        <v/>
      </c>
      <c r="CU230" s="22" t="str">
        <f t="shared" si="197"/>
        <v/>
      </c>
      <c r="CX230" s="106" t="str">
        <f t="shared" si="198"/>
        <v/>
      </c>
      <c r="CY230" s="20" t="str">
        <f t="shared" si="199"/>
        <v/>
      </c>
      <c r="CZ230" s="22" t="str">
        <f t="shared" si="200"/>
        <v/>
      </c>
      <c r="DB230" s="76" t="str">
        <f>IF($H230="", "", COUNTIF($G$11:$G$1010, "&gt;"&amp;$G230)+1+COUNTIF($G$11:$G230, $G230)-1)</f>
        <v/>
      </c>
      <c r="DC230" s="76" t="str">
        <f>IF($H230="", "", COUNTIF($CZ$11:$CZ$1010, "&gt;"&amp;$CZ230)+1+COUNTIF($CZ$11:$CZ230, $CZ230)-1)</f>
        <v/>
      </c>
      <c r="DE230" s="147" t="str">
        <f t="shared" si="201"/>
        <v/>
      </c>
      <c r="DF230" s="148"/>
      <c r="DG230" s="19" t="str">
        <f t="shared" si="202"/>
        <v/>
      </c>
      <c r="DH230" s="153" t="str">
        <f t="shared" si="203"/>
        <v/>
      </c>
      <c r="DI230" s="19" t="str">
        <f t="shared" si="155"/>
        <v/>
      </c>
      <c r="DJ230" s="153" t="str">
        <f t="shared" si="156"/>
        <v/>
      </c>
      <c r="DK230" s="19" t="str">
        <f t="shared" si="157"/>
        <v/>
      </c>
      <c r="DL230" s="153" t="str">
        <f t="shared" si="158"/>
        <v/>
      </c>
      <c r="DM230" s="19" t="str">
        <f t="shared" si="159"/>
        <v/>
      </c>
      <c r="DN230" s="153" t="str">
        <f t="shared" si="160"/>
        <v/>
      </c>
      <c r="DO230" s="19" t="str">
        <f t="shared" si="161"/>
        <v/>
      </c>
      <c r="DP230" s="153" t="str">
        <f t="shared" si="162"/>
        <v/>
      </c>
      <c r="DQ230" s="19" t="str">
        <f t="shared" si="163"/>
        <v/>
      </c>
      <c r="DR230" s="153" t="str">
        <f t="shared" si="164"/>
        <v/>
      </c>
      <c r="DS230" s="19" t="str">
        <f t="shared" si="165"/>
        <v/>
      </c>
      <c r="DT230" s="153" t="str">
        <f t="shared" si="166"/>
        <v/>
      </c>
      <c r="DU230" s="19" t="str">
        <f t="shared" si="167"/>
        <v/>
      </c>
      <c r="DV230" s="153" t="str">
        <f t="shared" si="168"/>
        <v/>
      </c>
      <c r="DW230" s="19" t="str">
        <f t="shared" si="169"/>
        <v/>
      </c>
      <c r="DX230" s="153" t="str">
        <f t="shared" si="170"/>
        <v/>
      </c>
      <c r="DY230" s="19" t="str">
        <f t="shared" si="171"/>
        <v/>
      </c>
      <c r="DZ230" s="153" t="str">
        <f t="shared" si="172"/>
        <v/>
      </c>
      <c r="EA230" s="19" t="str">
        <f t="shared" si="173"/>
        <v/>
      </c>
      <c r="EB230" s="153" t="str">
        <f t="shared" si="174"/>
        <v/>
      </c>
      <c r="EC230" s="19" t="str">
        <f t="shared" si="175"/>
        <v/>
      </c>
      <c r="ED230" s="153" t="str">
        <f t="shared" si="176"/>
        <v/>
      </c>
      <c r="EE230" s="19" t="str">
        <f t="shared" si="177"/>
        <v/>
      </c>
      <c r="EF230" s="153" t="str">
        <f t="shared" si="178"/>
        <v/>
      </c>
      <c r="EG230" s="19" t="str">
        <f t="shared" si="179"/>
        <v/>
      </c>
      <c r="EH230" s="153" t="str">
        <f t="shared" si="180"/>
        <v/>
      </c>
      <c r="EI230" s="19" t="str">
        <f t="shared" si="181"/>
        <v/>
      </c>
      <c r="EJ230" s="153" t="str">
        <f t="shared" si="182"/>
        <v/>
      </c>
      <c r="EK230" s="19" t="str">
        <f t="shared" si="183"/>
        <v/>
      </c>
      <c r="EL230" s="153" t="str">
        <f t="shared" si="184"/>
        <v/>
      </c>
      <c r="EM230" s="19" t="str">
        <f t="shared" si="185"/>
        <v/>
      </c>
      <c r="EN230" s="153" t="str">
        <f t="shared" si="186"/>
        <v/>
      </c>
      <c r="EO230" s="19" t="str">
        <f t="shared" si="187"/>
        <v/>
      </c>
      <c r="EP230" s="153" t="str">
        <f t="shared" si="188"/>
        <v/>
      </c>
      <c r="EQ230" s="19" t="str">
        <f t="shared" si="189"/>
        <v/>
      </c>
      <c r="ER230" s="153" t="str">
        <f t="shared" si="190"/>
        <v/>
      </c>
      <c r="ES230" s="19" t="str">
        <f t="shared" si="191"/>
        <v/>
      </c>
      <c r="ET230" s="153" t="str">
        <f t="shared" si="192"/>
        <v/>
      </c>
    </row>
    <row r="231" spans="1:150" x14ac:dyDescent="0.25">
      <c r="A231" s="31"/>
      <c r="B231" s="91" t="str">
        <f t="shared" si="193"/>
        <v/>
      </c>
      <c r="C231" s="20" t="str">
        <f t="shared" si="153"/>
        <v/>
      </c>
      <c r="D231" s="97" t="str">
        <f t="shared" si="154"/>
        <v/>
      </c>
      <c r="E231" s="62" t="str">
        <f t="shared" si="194"/>
        <v/>
      </c>
      <c r="F231" s="31"/>
      <c r="G231" s="282"/>
      <c r="H231" s="283"/>
      <c r="I231" s="284"/>
      <c r="J231" s="285"/>
      <c r="K231" s="286"/>
      <c r="L231" s="287"/>
      <c r="M231" s="288"/>
      <c r="N231" s="287"/>
      <c r="O231" s="288"/>
      <c r="P231" s="287"/>
      <c r="Q231" s="288"/>
      <c r="R231" s="287"/>
      <c r="S231" s="288"/>
      <c r="T231" s="287"/>
      <c r="U231" s="288"/>
      <c r="V231" s="287"/>
      <c r="W231" s="288"/>
      <c r="X231" s="287"/>
      <c r="Y231" s="288"/>
      <c r="Z231" s="287"/>
      <c r="AA231" s="288"/>
      <c r="AB231" s="287"/>
      <c r="AC231" s="288"/>
      <c r="AD231" s="287"/>
      <c r="AE231" s="288"/>
      <c r="AF231" s="287"/>
      <c r="AG231" s="288"/>
      <c r="AH231" s="287"/>
      <c r="AI231" s="288"/>
      <c r="AJ231" s="287"/>
      <c r="AK231" s="288"/>
      <c r="AL231" s="287"/>
      <c r="AM231" s="288"/>
      <c r="AN231" s="287"/>
      <c r="AO231" s="288"/>
      <c r="AP231" s="287"/>
      <c r="AQ231" s="288"/>
      <c r="AR231" s="287"/>
      <c r="AS231" s="288"/>
      <c r="AT231" s="287"/>
      <c r="AU231" s="288"/>
      <c r="AV231" s="287"/>
      <c r="AW231" s="288"/>
      <c r="AX231" s="287"/>
      <c r="AY231" s="31"/>
      <c r="BA231" s="76" t="str">
        <f t="shared" si="195"/>
        <v/>
      </c>
      <c r="BC231" s="76" t="str">
        <f>IF('Stock List'!$K231="", "", 'Stock List'!$K231)</f>
        <v/>
      </c>
      <c r="BE231" s="106">
        <f>IFERROR(ROUND(((INDEX('Stock List'!$M$11:$M$1010, MATCH(L231, 'Stock List'!$K$11:$K$1010, 0))/INDEX('Stock List'!$L$11:$L$1010, MATCH(L231, 'Stock List'!$K$11:$K$1010, 0)))*K231), 2), 0)</f>
        <v>0</v>
      </c>
      <c r="BF231" s="20"/>
      <c r="BG231" s="20">
        <f>IFERROR(ROUND(((INDEX('Stock List'!$M$11:$M$1010, MATCH(N231, 'Stock List'!$K$11:$K$1010, 0))/INDEX('Stock List'!$L$11:$L$1010, MATCH(N231, 'Stock List'!$K$11:$K$1010, 0)))*M231), 2), 0)</f>
        <v>0</v>
      </c>
      <c r="BH231" s="20"/>
      <c r="BI231" s="20">
        <f>IFERROR(ROUND(((INDEX('Stock List'!$M$11:$M$1010, MATCH(P231, 'Stock List'!$K$11:$K$1010, 0))/INDEX('Stock List'!$L$11:$L$1010, MATCH(P231, 'Stock List'!$K$11:$K$1010, 0)))*O231), 2), 0)</f>
        <v>0</v>
      </c>
      <c r="BJ231" s="20"/>
      <c r="BK231" s="20">
        <f>IFERROR(ROUND(((INDEX('Stock List'!$M$11:$M$1010, MATCH(R231, 'Stock List'!$K$11:$K$1010, 0))/INDEX('Stock List'!$L$11:$L$1010, MATCH(R231, 'Stock List'!$K$11:$K$1010, 0)))*Q231), 2), 0)</f>
        <v>0</v>
      </c>
      <c r="BL231" s="20"/>
      <c r="BM231" s="20">
        <f>IFERROR(ROUND(((INDEX('Stock List'!$M$11:$M$1010, MATCH(T231, 'Stock List'!$K$11:$K$1010, 0))/INDEX('Stock List'!$L$11:$L$1010, MATCH(T231, 'Stock List'!$K$11:$K$1010, 0)))*S231), 2), 0)</f>
        <v>0</v>
      </c>
      <c r="BN231" s="20"/>
      <c r="BO231" s="20">
        <f>IFERROR(ROUND(((INDEX('Stock List'!$M$11:$M$1010, MATCH(V231, 'Stock List'!$K$11:$K$1010, 0))/INDEX('Stock List'!$L$11:$L$1010, MATCH(V231, 'Stock List'!$K$11:$K$1010, 0)))*U231), 2), 0)</f>
        <v>0</v>
      </c>
      <c r="BP231" s="20"/>
      <c r="BQ231" s="20">
        <f>IFERROR(ROUND(((INDEX('Stock List'!$M$11:$M$1010, MATCH(X231, 'Stock List'!$K$11:$K$1010, 0))/INDEX('Stock List'!$L$11:$L$1010, MATCH(X231, 'Stock List'!$K$11:$K$1010, 0)))*W231), 2), 0)</f>
        <v>0</v>
      </c>
      <c r="BR231" s="20"/>
      <c r="BS231" s="20">
        <f>IFERROR(ROUND(((INDEX('Stock List'!$M$11:$M$1010, MATCH(Z231, 'Stock List'!$K$11:$K$1010, 0))/INDEX('Stock List'!$L$11:$L$1010, MATCH(Z231, 'Stock List'!$K$11:$K$1010, 0)))*Y231), 2), 0)</f>
        <v>0</v>
      </c>
      <c r="BT231" s="20"/>
      <c r="BU231" s="20">
        <f>IFERROR(ROUND(((INDEX('Stock List'!$M$11:$M$1010, MATCH(AB231, 'Stock List'!$K$11:$K$1010, 0))/INDEX('Stock List'!$L$11:$L$1010, MATCH(AB231, 'Stock List'!$K$11:$K$1010, 0)))*AA231), 2), 0)</f>
        <v>0</v>
      </c>
      <c r="BV231" s="20"/>
      <c r="BW231" s="20">
        <f>IFERROR(ROUND(((INDEX('Stock List'!$M$11:$M$1010, MATCH(AD231, 'Stock List'!$K$11:$K$1010, 0))/INDEX('Stock List'!$L$11:$L$1010, MATCH(AD231, 'Stock List'!$K$11:$K$1010, 0)))*AC231), 2), 0)</f>
        <v>0</v>
      </c>
      <c r="BX231" s="20"/>
      <c r="BY231" s="20">
        <f>IFERROR(ROUND(((INDEX('Stock List'!$M$11:$M$1010, MATCH(AF231, 'Stock List'!$K$11:$K$1010, 0))/INDEX('Stock List'!$L$11:$L$1010, MATCH(AF231, 'Stock List'!$K$11:$K$1010, 0)))*AE231), 2), 0)</f>
        <v>0</v>
      </c>
      <c r="BZ231" s="20"/>
      <c r="CA231" s="20">
        <f>IFERROR(ROUND(((INDEX('Stock List'!$M$11:$M$1010, MATCH(AH231, 'Stock List'!$K$11:$K$1010, 0))/INDEX('Stock List'!$L$11:$L$1010, MATCH(AH231, 'Stock List'!$K$11:$K$1010, 0)))*AG231), 2), 0)</f>
        <v>0</v>
      </c>
      <c r="CB231" s="20"/>
      <c r="CC231" s="20">
        <f>IFERROR(ROUND(((INDEX('Stock List'!$M$11:$M$1010, MATCH(AJ231, 'Stock List'!$K$11:$K$1010, 0))/INDEX('Stock List'!$L$11:$L$1010, MATCH(AJ231, 'Stock List'!$K$11:$K$1010, 0)))*AI231), 2), 0)</f>
        <v>0</v>
      </c>
      <c r="CD231" s="20"/>
      <c r="CE231" s="20">
        <f>IFERROR(ROUND(((INDEX('Stock List'!$M$11:$M$1010, MATCH(AL231, 'Stock List'!$K$11:$K$1010, 0))/INDEX('Stock List'!$L$11:$L$1010, MATCH(AL231, 'Stock List'!$K$11:$K$1010, 0)))*AK231), 2), 0)</f>
        <v>0</v>
      </c>
      <c r="CF231" s="20"/>
      <c r="CG231" s="20">
        <f>IFERROR(ROUND(((INDEX('Stock List'!$M$11:$M$1010, MATCH(AN231, 'Stock List'!$K$11:$K$1010, 0))/INDEX('Stock List'!$L$11:$L$1010, MATCH(AN231, 'Stock List'!$K$11:$K$1010, 0)))*AM231), 2), 0)</f>
        <v>0</v>
      </c>
      <c r="CH231" s="20"/>
      <c r="CI231" s="20">
        <f>IFERROR(ROUND(((INDEX('Stock List'!$M$11:$M$1010, MATCH(AP231, 'Stock List'!$K$11:$K$1010, 0))/INDEX('Stock List'!$L$11:$L$1010, MATCH(AP231, 'Stock List'!$K$11:$K$1010, 0)))*AO231), 2), 0)</f>
        <v>0</v>
      </c>
      <c r="CJ231" s="20"/>
      <c r="CK231" s="20">
        <f>IFERROR(ROUND(((INDEX('Stock List'!$M$11:$M$1010, MATCH(AR231, 'Stock List'!$K$11:$K$1010, 0))/INDEX('Stock List'!$L$11:$L$1010, MATCH(AR231, 'Stock List'!$K$11:$K$1010, 0)))*AQ231), 2), 0)</f>
        <v>0</v>
      </c>
      <c r="CL231" s="20"/>
      <c r="CM231" s="20">
        <f>IFERROR(ROUND(((INDEX('Stock List'!$M$11:$M$1010, MATCH(AT231, 'Stock List'!$K$11:$K$1010, 0))/INDEX('Stock List'!$L$11:$L$1010, MATCH(AT231, 'Stock List'!$K$11:$K$1010, 0)))*AS231), 2), 0)</f>
        <v>0</v>
      </c>
      <c r="CN231" s="20"/>
      <c r="CO231" s="20">
        <f>IFERROR(ROUND(((INDEX('Stock List'!$M$11:$M$1010, MATCH(AV231, 'Stock List'!$K$11:$K$1010, 0))/INDEX('Stock List'!$L$11:$L$1010, MATCH(AV231, 'Stock List'!$K$11:$K$1010, 0)))*AU231), 2), 0)</f>
        <v>0</v>
      </c>
      <c r="CP231" s="20"/>
      <c r="CQ231" s="20">
        <f>IFERROR(ROUND(((INDEX('Stock List'!$M$11:$M$1010, MATCH(AX231, 'Stock List'!$K$11:$K$1010, 0))/INDEX('Stock List'!$L$11:$L$1010, MATCH(AX231, 'Stock List'!$K$11:$K$1010, 0)))*AW231), 2), 0)</f>
        <v>0</v>
      </c>
      <c r="CR231" s="22"/>
      <c r="CT231" s="106" t="str">
        <f t="shared" si="196"/>
        <v/>
      </c>
      <c r="CU231" s="22" t="str">
        <f t="shared" si="197"/>
        <v/>
      </c>
      <c r="CX231" s="106" t="str">
        <f t="shared" si="198"/>
        <v/>
      </c>
      <c r="CY231" s="20" t="str">
        <f t="shared" si="199"/>
        <v/>
      </c>
      <c r="CZ231" s="22" t="str">
        <f t="shared" si="200"/>
        <v/>
      </c>
      <c r="DB231" s="76" t="str">
        <f>IF($H231="", "", COUNTIF($G$11:$G$1010, "&gt;"&amp;$G231)+1+COUNTIF($G$11:$G231, $G231)-1)</f>
        <v/>
      </c>
      <c r="DC231" s="76" t="str">
        <f>IF($H231="", "", COUNTIF($CZ$11:$CZ$1010, "&gt;"&amp;$CZ231)+1+COUNTIF($CZ$11:$CZ231, $CZ231)-1)</f>
        <v/>
      </c>
      <c r="DE231" s="147" t="str">
        <f t="shared" si="201"/>
        <v/>
      </c>
      <c r="DF231" s="148"/>
      <c r="DG231" s="19" t="str">
        <f t="shared" si="202"/>
        <v/>
      </c>
      <c r="DH231" s="153" t="str">
        <f t="shared" si="203"/>
        <v/>
      </c>
      <c r="DI231" s="19" t="str">
        <f t="shared" si="155"/>
        <v/>
      </c>
      <c r="DJ231" s="153" t="str">
        <f t="shared" si="156"/>
        <v/>
      </c>
      <c r="DK231" s="19" t="str">
        <f t="shared" si="157"/>
        <v/>
      </c>
      <c r="DL231" s="153" t="str">
        <f t="shared" si="158"/>
        <v/>
      </c>
      <c r="DM231" s="19" t="str">
        <f t="shared" si="159"/>
        <v/>
      </c>
      <c r="DN231" s="153" t="str">
        <f t="shared" si="160"/>
        <v/>
      </c>
      <c r="DO231" s="19" t="str">
        <f t="shared" si="161"/>
        <v/>
      </c>
      <c r="DP231" s="153" t="str">
        <f t="shared" si="162"/>
        <v/>
      </c>
      <c r="DQ231" s="19" t="str">
        <f t="shared" si="163"/>
        <v/>
      </c>
      <c r="DR231" s="153" t="str">
        <f t="shared" si="164"/>
        <v/>
      </c>
      <c r="DS231" s="19" t="str">
        <f t="shared" si="165"/>
        <v/>
      </c>
      <c r="DT231" s="153" t="str">
        <f t="shared" si="166"/>
        <v/>
      </c>
      <c r="DU231" s="19" t="str">
        <f t="shared" si="167"/>
        <v/>
      </c>
      <c r="DV231" s="153" t="str">
        <f t="shared" si="168"/>
        <v/>
      </c>
      <c r="DW231" s="19" t="str">
        <f t="shared" si="169"/>
        <v/>
      </c>
      <c r="DX231" s="153" t="str">
        <f t="shared" si="170"/>
        <v/>
      </c>
      <c r="DY231" s="19" t="str">
        <f t="shared" si="171"/>
        <v/>
      </c>
      <c r="DZ231" s="153" t="str">
        <f t="shared" si="172"/>
        <v/>
      </c>
      <c r="EA231" s="19" t="str">
        <f t="shared" si="173"/>
        <v/>
      </c>
      <c r="EB231" s="153" t="str">
        <f t="shared" si="174"/>
        <v/>
      </c>
      <c r="EC231" s="19" t="str">
        <f t="shared" si="175"/>
        <v/>
      </c>
      <c r="ED231" s="153" t="str">
        <f t="shared" si="176"/>
        <v/>
      </c>
      <c r="EE231" s="19" t="str">
        <f t="shared" si="177"/>
        <v/>
      </c>
      <c r="EF231" s="153" t="str">
        <f t="shared" si="178"/>
        <v/>
      </c>
      <c r="EG231" s="19" t="str">
        <f t="shared" si="179"/>
        <v/>
      </c>
      <c r="EH231" s="153" t="str">
        <f t="shared" si="180"/>
        <v/>
      </c>
      <c r="EI231" s="19" t="str">
        <f t="shared" si="181"/>
        <v/>
      </c>
      <c r="EJ231" s="153" t="str">
        <f t="shared" si="182"/>
        <v/>
      </c>
      <c r="EK231" s="19" t="str">
        <f t="shared" si="183"/>
        <v/>
      </c>
      <c r="EL231" s="153" t="str">
        <f t="shared" si="184"/>
        <v/>
      </c>
      <c r="EM231" s="19" t="str">
        <f t="shared" si="185"/>
        <v/>
      </c>
      <c r="EN231" s="153" t="str">
        <f t="shared" si="186"/>
        <v/>
      </c>
      <c r="EO231" s="19" t="str">
        <f t="shared" si="187"/>
        <v/>
      </c>
      <c r="EP231" s="153" t="str">
        <f t="shared" si="188"/>
        <v/>
      </c>
      <c r="EQ231" s="19" t="str">
        <f t="shared" si="189"/>
        <v/>
      </c>
      <c r="ER231" s="153" t="str">
        <f t="shared" si="190"/>
        <v/>
      </c>
      <c r="ES231" s="19" t="str">
        <f t="shared" si="191"/>
        <v/>
      </c>
      <c r="ET231" s="153" t="str">
        <f t="shared" si="192"/>
        <v/>
      </c>
    </row>
    <row r="232" spans="1:150" x14ac:dyDescent="0.25">
      <c r="A232" s="31"/>
      <c r="B232" s="91" t="str">
        <f t="shared" si="193"/>
        <v/>
      </c>
      <c r="C232" s="20" t="str">
        <f t="shared" si="153"/>
        <v/>
      </c>
      <c r="D232" s="97" t="str">
        <f t="shared" si="154"/>
        <v/>
      </c>
      <c r="E232" s="62" t="str">
        <f t="shared" si="194"/>
        <v/>
      </c>
      <c r="F232" s="31"/>
      <c r="G232" s="282"/>
      <c r="H232" s="283"/>
      <c r="I232" s="284"/>
      <c r="J232" s="285"/>
      <c r="K232" s="286"/>
      <c r="L232" s="287"/>
      <c r="M232" s="288"/>
      <c r="N232" s="287"/>
      <c r="O232" s="288"/>
      <c r="P232" s="287"/>
      <c r="Q232" s="288"/>
      <c r="R232" s="287"/>
      <c r="S232" s="288"/>
      <c r="T232" s="287"/>
      <c r="U232" s="288"/>
      <c r="V232" s="287"/>
      <c r="W232" s="288"/>
      <c r="X232" s="287"/>
      <c r="Y232" s="288"/>
      <c r="Z232" s="287"/>
      <c r="AA232" s="288"/>
      <c r="AB232" s="287"/>
      <c r="AC232" s="288"/>
      <c r="AD232" s="287"/>
      <c r="AE232" s="288"/>
      <c r="AF232" s="287"/>
      <c r="AG232" s="288"/>
      <c r="AH232" s="287"/>
      <c r="AI232" s="288"/>
      <c r="AJ232" s="287"/>
      <c r="AK232" s="288"/>
      <c r="AL232" s="287"/>
      <c r="AM232" s="288"/>
      <c r="AN232" s="287"/>
      <c r="AO232" s="288"/>
      <c r="AP232" s="287"/>
      <c r="AQ232" s="288"/>
      <c r="AR232" s="287"/>
      <c r="AS232" s="288"/>
      <c r="AT232" s="287"/>
      <c r="AU232" s="288"/>
      <c r="AV232" s="287"/>
      <c r="AW232" s="288"/>
      <c r="AX232" s="287"/>
      <c r="AY232" s="31"/>
      <c r="BA232" s="76" t="str">
        <f t="shared" si="195"/>
        <v/>
      </c>
      <c r="BC232" s="76" t="str">
        <f>IF('Stock List'!$K232="", "", 'Stock List'!$K232)</f>
        <v/>
      </c>
      <c r="BE232" s="106">
        <f>IFERROR(ROUND(((INDEX('Stock List'!$M$11:$M$1010, MATCH(L232, 'Stock List'!$K$11:$K$1010, 0))/INDEX('Stock List'!$L$11:$L$1010, MATCH(L232, 'Stock List'!$K$11:$K$1010, 0)))*K232), 2), 0)</f>
        <v>0</v>
      </c>
      <c r="BF232" s="20"/>
      <c r="BG232" s="20">
        <f>IFERROR(ROUND(((INDEX('Stock List'!$M$11:$M$1010, MATCH(N232, 'Stock List'!$K$11:$K$1010, 0))/INDEX('Stock List'!$L$11:$L$1010, MATCH(N232, 'Stock List'!$K$11:$K$1010, 0)))*M232), 2), 0)</f>
        <v>0</v>
      </c>
      <c r="BH232" s="20"/>
      <c r="BI232" s="20">
        <f>IFERROR(ROUND(((INDEX('Stock List'!$M$11:$M$1010, MATCH(P232, 'Stock List'!$K$11:$K$1010, 0))/INDEX('Stock List'!$L$11:$L$1010, MATCH(P232, 'Stock List'!$K$11:$K$1010, 0)))*O232), 2), 0)</f>
        <v>0</v>
      </c>
      <c r="BJ232" s="20"/>
      <c r="BK232" s="20">
        <f>IFERROR(ROUND(((INDEX('Stock List'!$M$11:$M$1010, MATCH(R232, 'Stock List'!$K$11:$K$1010, 0))/INDEX('Stock List'!$L$11:$L$1010, MATCH(R232, 'Stock List'!$K$11:$K$1010, 0)))*Q232), 2), 0)</f>
        <v>0</v>
      </c>
      <c r="BL232" s="20"/>
      <c r="BM232" s="20">
        <f>IFERROR(ROUND(((INDEX('Stock List'!$M$11:$M$1010, MATCH(T232, 'Stock List'!$K$11:$K$1010, 0))/INDEX('Stock List'!$L$11:$L$1010, MATCH(T232, 'Stock List'!$K$11:$K$1010, 0)))*S232), 2), 0)</f>
        <v>0</v>
      </c>
      <c r="BN232" s="20"/>
      <c r="BO232" s="20">
        <f>IFERROR(ROUND(((INDEX('Stock List'!$M$11:$M$1010, MATCH(V232, 'Stock List'!$K$11:$K$1010, 0))/INDEX('Stock List'!$L$11:$L$1010, MATCH(V232, 'Stock List'!$K$11:$K$1010, 0)))*U232), 2), 0)</f>
        <v>0</v>
      </c>
      <c r="BP232" s="20"/>
      <c r="BQ232" s="20">
        <f>IFERROR(ROUND(((INDEX('Stock List'!$M$11:$M$1010, MATCH(X232, 'Stock List'!$K$11:$K$1010, 0))/INDEX('Stock List'!$L$11:$L$1010, MATCH(X232, 'Stock List'!$K$11:$K$1010, 0)))*W232), 2), 0)</f>
        <v>0</v>
      </c>
      <c r="BR232" s="20"/>
      <c r="BS232" s="20">
        <f>IFERROR(ROUND(((INDEX('Stock List'!$M$11:$M$1010, MATCH(Z232, 'Stock List'!$K$11:$K$1010, 0))/INDEX('Stock List'!$L$11:$L$1010, MATCH(Z232, 'Stock List'!$K$11:$K$1010, 0)))*Y232), 2), 0)</f>
        <v>0</v>
      </c>
      <c r="BT232" s="20"/>
      <c r="BU232" s="20">
        <f>IFERROR(ROUND(((INDEX('Stock List'!$M$11:$M$1010, MATCH(AB232, 'Stock List'!$K$11:$K$1010, 0))/INDEX('Stock List'!$L$11:$L$1010, MATCH(AB232, 'Stock List'!$K$11:$K$1010, 0)))*AA232), 2), 0)</f>
        <v>0</v>
      </c>
      <c r="BV232" s="20"/>
      <c r="BW232" s="20">
        <f>IFERROR(ROUND(((INDEX('Stock List'!$M$11:$M$1010, MATCH(AD232, 'Stock List'!$K$11:$K$1010, 0))/INDEX('Stock List'!$L$11:$L$1010, MATCH(AD232, 'Stock List'!$K$11:$K$1010, 0)))*AC232), 2), 0)</f>
        <v>0</v>
      </c>
      <c r="BX232" s="20"/>
      <c r="BY232" s="20">
        <f>IFERROR(ROUND(((INDEX('Stock List'!$M$11:$M$1010, MATCH(AF232, 'Stock List'!$K$11:$K$1010, 0))/INDEX('Stock List'!$L$11:$L$1010, MATCH(AF232, 'Stock List'!$K$11:$K$1010, 0)))*AE232), 2), 0)</f>
        <v>0</v>
      </c>
      <c r="BZ232" s="20"/>
      <c r="CA232" s="20">
        <f>IFERROR(ROUND(((INDEX('Stock List'!$M$11:$M$1010, MATCH(AH232, 'Stock List'!$K$11:$K$1010, 0))/INDEX('Stock List'!$L$11:$L$1010, MATCH(AH232, 'Stock List'!$K$11:$K$1010, 0)))*AG232), 2), 0)</f>
        <v>0</v>
      </c>
      <c r="CB232" s="20"/>
      <c r="CC232" s="20">
        <f>IFERROR(ROUND(((INDEX('Stock List'!$M$11:$M$1010, MATCH(AJ232, 'Stock List'!$K$11:$K$1010, 0))/INDEX('Stock List'!$L$11:$L$1010, MATCH(AJ232, 'Stock List'!$K$11:$K$1010, 0)))*AI232), 2), 0)</f>
        <v>0</v>
      </c>
      <c r="CD232" s="20"/>
      <c r="CE232" s="20">
        <f>IFERROR(ROUND(((INDEX('Stock List'!$M$11:$M$1010, MATCH(AL232, 'Stock List'!$K$11:$K$1010, 0))/INDEX('Stock List'!$L$11:$L$1010, MATCH(AL232, 'Stock List'!$K$11:$K$1010, 0)))*AK232), 2), 0)</f>
        <v>0</v>
      </c>
      <c r="CF232" s="20"/>
      <c r="CG232" s="20">
        <f>IFERROR(ROUND(((INDEX('Stock List'!$M$11:$M$1010, MATCH(AN232, 'Stock List'!$K$11:$K$1010, 0))/INDEX('Stock List'!$L$11:$L$1010, MATCH(AN232, 'Stock List'!$K$11:$K$1010, 0)))*AM232), 2), 0)</f>
        <v>0</v>
      </c>
      <c r="CH232" s="20"/>
      <c r="CI232" s="20">
        <f>IFERROR(ROUND(((INDEX('Stock List'!$M$11:$M$1010, MATCH(AP232, 'Stock List'!$K$11:$K$1010, 0))/INDEX('Stock List'!$L$11:$L$1010, MATCH(AP232, 'Stock List'!$K$11:$K$1010, 0)))*AO232), 2), 0)</f>
        <v>0</v>
      </c>
      <c r="CJ232" s="20"/>
      <c r="CK232" s="20">
        <f>IFERROR(ROUND(((INDEX('Stock List'!$M$11:$M$1010, MATCH(AR232, 'Stock List'!$K$11:$K$1010, 0))/INDEX('Stock List'!$L$11:$L$1010, MATCH(AR232, 'Stock List'!$K$11:$K$1010, 0)))*AQ232), 2), 0)</f>
        <v>0</v>
      </c>
      <c r="CL232" s="20"/>
      <c r="CM232" s="20">
        <f>IFERROR(ROUND(((INDEX('Stock List'!$M$11:$M$1010, MATCH(AT232, 'Stock List'!$K$11:$K$1010, 0))/INDEX('Stock List'!$L$11:$L$1010, MATCH(AT232, 'Stock List'!$K$11:$K$1010, 0)))*AS232), 2), 0)</f>
        <v>0</v>
      </c>
      <c r="CN232" s="20"/>
      <c r="CO232" s="20">
        <f>IFERROR(ROUND(((INDEX('Stock List'!$M$11:$M$1010, MATCH(AV232, 'Stock List'!$K$11:$K$1010, 0))/INDEX('Stock List'!$L$11:$L$1010, MATCH(AV232, 'Stock List'!$K$11:$K$1010, 0)))*AU232), 2), 0)</f>
        <v>0</v>
      </c>
      <c r="CP232" s="20"/>
      <c r="CQ232" s="20">
        <f>IFERROR(ROUND(((INDEX('Stock List'!$M$11:$M$1010, MATCH(AX232, 'Stock List'!$K$11:$K$1010, 0))/INDEX('Stock List'!$L$11:$L$1010, MATCH(AX232, 'Stock List'!$K$11:$K$1010, 0)))*AW232), 2), 0)</f>
        <v>0</v>
      </c>
      <c r="CR232" s="22"/>
      <c r="CT232" s="106" t="str">
        <f t="shared" si="196"/>
        <v/>
      </c>
      <c r="CU232" s="22" t="str">
        <f t="shared" si="197"/>
        <v/>
      </c>
      <c r="CX232" s="106" t="str">
        <f t="shared" si="198"/>
        <v/>
      </c>
      <c r="CY232" s="20" t="str">
        <f t="shared" si="199"/>
        <v/>
      </c>
      <c r="CZ232" s="22" t="str">
        <f t="shared" si="200"/>
        <v/>
      </c>
      <c r="DB232" s="76" t="str">
        <f>IF($H232="", "", COUNTIF($G$11:$G$1010, "&gt;"&amp;$G232)+1+COUNTIF($G$11:$G232, $G232)-1)</f>
        <v/>
      </c>
      <c r="DC232" s="76" t="str">
        <f>IF($H232="", "", COUNTIF($CZ$11:$CZ$1010, "&gt;"&amp;$CZ232)+1+COUNTIF($CZ$11:$CZ232, $CZ232)-1)</f>
        <v/>
      </c>
      <c r="DE232" s="147" t="str">
        <f t="shared" si="201"/>
        <v/>
      </c>
      <c r="DF232" s="148"/>
      <c r="DG232" s="19" t="str">
        <f t="shared" si="202"/>
        <v/>
      </c>
      <c r="DH232" s="153" t="str">
        <f t="shared" si="203"/>
        <v/>
      </c>
      <c r="DI232" s="19" t="str">
        <f t="shared" si="155"/>
        <v/>
      </c>
      <c r="DJ232" s="153" t="str">
        <f t="shared" si="156"/>
        <v/>
      </c>
      <c r="DK232" s="19" t="str">
        <f t="shared" si="157"/>
        <v/>
      </c>
      <c r="DL232" s="153" t="str">
        <f t="shared" si="158"/>
        <v/>
      </c>
      <c r="DM232" s="19" t="str">
        <f t="shared" si="159"/>
        <v/>
      </c>
      <c r="DN232" s="153" t="str">
        <f t="shared" si="160"/>
        <v/>
      </c>
      <c r="DO232" s="19" t="str">
        <f t="shared" si="161"/>
        <v/>
      </c>
      <c r="DP232" s="153" t="str">
        <f t="shared" si="162"/>
        <v/>
      </c>
      <c r="DQ232" s="19" t="str">
        <f t="shared" si="163"/>
        <v/>
      </c>
      <c r="DR232" s="153" t="str">
        <f t="shared" si="164"/>
        <v/>
      </c>
      <c r="DS232" s="19" t="str">
        <f t="shared" si="165"/>
        <v/>
      </c>
      <c r="DT232" s="153" t="str">
        <f t="shared" si="166"/>
        <v/>
      </c>
      <c r="DU232" s="19" t="str">
        <f t="shared" si="167"/>
        <v/>
      </c>
      <c r="DV232" s="153" t="str">
        <f t="shared" si="168"/>
        <v/>
      </c>
      <c r="DW232" s="19" t="str">
        <f t="shared" si="169"/>
        <v/>
      </c>
      <c r="DX232" s="153" t="str">
        <f t="shared" si="170"/>
        <v/>
      </c>
      <c r="DY232" s="19" t="str">
        <f t="shared" si="171"/>
        <v/>
      </c>
      <c r="DZ232" s="153" t="str">
        <f t="shared" si="172"/>
        <v/>
      </c>
      <c r="EA232" s="19" t="str">
        <f t="shared" si="173"/>
        <v/>
      </c>
      <c r="EB232" s="153" t="str">
        <f t="shared" si="174"/>
        <v/>
      </c>
      <c r="EC232" s="19" t="str">
        <f t="shared" si="175"/>
        <v/>
      </c>
      <c r="ED232" s="153" t="str">
        <f t="shared" si="176"/>
        <v/>
      </c>
      <c r="EE232" s="19" t="str">
        <f t="shared" si="177"/>
        <v/>
      </c>
      <c r="EF232" s="153" t="str">
        <f t="shared" si="178"/>
        <v/>
      </c>
      <c r="EG232" s="19" t="str">
        <f t="shared" si="179"/>
        <v/>
      </c>
      <c r="EH232" s="153" t="str">
        <f t="shared" si="180"/>
        <v/>
      </c>
      <c r="EI232" s="19" t="str">
        <f t="shared" si="181"/>
        <v/>
      </c>
      <c r="EJ232" s="153" t="str">
        <f t="shared" si="182"/>
        <v/>
      </c>
      <c r="EK232" s="19" t="str">
        <f t="shared" si="183"/>
        <v/>
      </c>
      <c r="EL232" s="153" t="str">
        <f t="shared" si="184"/>
        <v/>
      </c>
      <c r="EM232" s="19" t="str">
        <f t="shared" si="185"/>
        <v/>
      </c>
      <c r="EN232" s="153" t="str">
        <f t="shared" si="186"/>
        <v/>
      </c>
      <c r="EO232" s="19" t="str">
        <f t="shared" si="187"/>
        <v/>
      </c>
      <c r="EP232" s="153" t="str">
        <f t="shared" si="188"/>
        <v/>
      </c>
      <c r="EQ232" s="19" t="str">
        <f t="shared" si="189"/>
        <v/>
      </c>
      <c r="ER232" s="153" t="str">
        <f t="shared" si="190"/>
        <v/>
      </c>
      <c r="ES232" s="19" t="str">
        <f t="shared" si="191"/>
        <v/>
      </c>
      <c r="ET232" s="153" t="str">
        <f t="shared" si="192"/>
        <v/>
      </c>
    </row>
    <row r="233" spans="1:150" x14ac:dyDescent="0.25">
      <c r="A233" s="31"/>
      <c r="B233" s="91" t="str">
        <f t="shared" si="193"/>
        <v/>
      </c>
      <c r="C233" s="20" t="str">
        <f t="shared" si="153"/>
        <v/>
      </c>
      <c r="D233" s="97" t="str">
        <f t="shared" si="154"/>
        <v/>
      </c>
      <c r="E233" s="62" t="str">
        <f t="shared" si="194"/>
        <v/>
      </c>
      <c r="F233" s="31"/>
      <c r="G233" s="282"/>
      <c r="H233" s="283"/>
      <c r="I233" s="284"/>
      <c r="J233" s="285"/>
      <c r="K233" s="286"/>
      <c r="L233" s="287"/>
      <c r="M233" s="288"/>
      <c r="N233" s="287"/>
      <c r="O233" s="288"/>
      <c r="P233" s="287"/>
      <c r="Q233" s="288"/>
      <c r="R233" s="287"/>
      <c r="S233" s="288"/>
      <c r="T233" s="287"/>
      <c r="U233" s="288"/>
      <c r="V233" s="287"/>
      <c r="W233" s="288"/>
      <c r="X233" s="287"/>
      <c r="Y233" s="288"/>
      <c r="Z233" s="287"/>
      <c r="AA233" s="288"/>
      <c r="AB233" s="287"/>
      <c r="AC233" s="288"/>
      <c r="AD233" s="287"/>
      <c r="AE233" s="288"/>
      <c r="AF233" s="287"/>
      <c r="AG233" s="288"/>
      <c r="AH233" s="287"/>
      <c r="AI233" s="288"/>
      <c r="AJ233" s="287"/>
      <c r="AK233" s="288"/>
      <c r="AL233" s="287"/>
      <c r="AM233" s="288"/>
      <c r="AN233" s="287"/>
      <c r="AO233" s="288"/>
      <c r="AP233" s="287"/>
      <c r="AQ233" s="288"/>
      <c r="AR233" s="287"/>
      <c r="AS233" s="288"/>
      <c r="AT233" s="287"/>
      <c r="AU233" s="288"/>
      <c r="AV233" s="287"/>
      <c r="AW233" s="288"/>
      <c r="AX233" s="287"/>
      <c r="AY233" s="31"/>
      <c r="BA233" s="76" t="str">
        <f t="shared" si="195"/>
        <v/>
      </c>
      <c r="BC233" s="76" t="str">
        <f>IF('Stock List'!$K233="", "", 'Stock List'!$K233)</f>
        <v/>
      </c>
      <c r="BE233" s="106">
        <f>IFERROR(ROUND(((INDEX('Stock List'!$M$11:$M$1010, MATCH(L233, 'Stock List'!$K$11:$K$1010, 0))/INDEX('Stock List'!$L$11:$L$1010, MATCH(L233, 'Stock List'!$K$11:$K$1010, 0)))*K233), 2), 0)</f>
        <v>0</v>
      </c>
      <c r="BF233" s="20"/>
      <c r="BG233" s="20">
        <f>IFERROR(ROUND(((INDEX('Stock List'!$M$11:$M$1010, MATCH(N233, 'Stock List'!$K$11:$K$1010, 0))/INDEX('Stock List'!$L$11:$L$1010, MATCH(N233, 'Stock List'!$K$11:$K$1010, 0)))*M233), 2), 0)</f>
        <v>0</v>
      </c>
      <c r="BH233" s="20"/>
      <c r="BI233" s="20">
        <f>IFERROR(ROUND(((INDEX('Stock List'!$M$11:$M$1010, MATCH(P233, 'Stock List'!$K$11:$K$1010, 0))/INDEX('Stock List'!$L$11:$L$1010, MATCH(P233, 'Stock List'!$K$11:$K$1010, 0)))*O233), 2), 0)</f>
        <v>0</v>
      </c>
      <c r="BJ233" s="20"/>
      <c r="BK233" s="20">
        <f>IFERROR(ROUND(((INDEX('Stock List'!$M$11:$M$1010, MATCH(R233, 'Stock List'!$K$11:$K$1010, 0))/INDEX('Stock List'!$L$11:$L$1010, MATCH(R233, 'Stock List'!$K$11:$K$1010, 0)))*Q233), 2), 0)</f>
        <v>0</v>
      </c>
      <c r="BL233" s="20"/>
      <c r="BM233" s="20">
        <f>IFERROR(ROUND(((INDEX('Stock List'!$M$11:$M$1010, MATCH(T233, 'Stock List'!$K$11:$K$1010, 0))/INDEX('Stock List'!$L$11:$L$1010, MATCH(T233, 'Stock List'!$K$11:$K$1010, 0)))*S233), 2), 0)</f>
        <v>0</v>
      </c>
      <c r="BN233" s="20"/>
      <c r="BO233" s="20">
        <f>IFERROR(ROUND(((INDEX('Stock List'!$M$11:$M$1010, MATCH(V233, 'Stock List'!$K$11:$K$1010, 0))/INDEX('Stock List'!$L$11:$L$1010, MATCH(V233, 'Stock List'!$K$11:$K$1010, 0)))*U233), 2), 0)</f>
        <v>0</v>
      </c>
      <c r="BP233" s="20"/>
      <c r="BQ233" s="20">
        <f>IFERROR(ROUND(((INDEX('Stock List'!$M$11:$M$1010, MATCH(X233, 'Stock List'!$K$11:$K$1010, 0))/INDEX('Stock List'!$L$11:$L$1010, MATCH(X233, 'Stock List'!$K$11:$K$1010, 0)))*W233), 2), 0)</f>
        <v>0</v>
      </c>
      <c r="BR233" s="20"/>
      <c r="BS233" s="20">
        <f>IFERROR(ROUND(((INDEX('Stock List'!$M$11:$M$1010, MATCH(Z233, 'Stock List'!$K$11:$K$1010, 0))/INDEX('Stock List'!$L$11:$L$1010, MATCH(Z233, 'Stock List'!$K$11:$K$1010, 0)))*Y233), 2), 0)</f>
        <v>0</v>
      </c>
      <c r="BT233" s="20"/>
      <c r="BU233" s="20">
        <f>IFERROR(ROUND(((INDEX('Stock List'!$M$11:$M$1010, MATCH(AB233, 'Stock List'!$K$11:$K$1010, 0))/INDEX('Stock List'!$L$11:$L$1010, MATCH(AB233, 'Stock List'!$K$11:$K$1010, 0)))*AA233), 2), 0)</f>
        <v>0</v>
      </c>
      <c r="BV233" s="20"/>
      <c r="BW233" s="20">
        <f>IFERROR(ROUND(((INDEX('Stock List'!$M$11:$M$1010, MATCH(AD233, 'Stock List'!$K$11:$K$1010, 0))/INDEX('Stock List'!$L$11:$L$1010, MATCH(AD233, 'Stock List'!$K$11:$K$1010, 0)))*AC233), 2), 0)</f>
        <v>0</v>
      </c>
      <c r="BX233" s="20"/>
      <c r="BY233" s="20">
        <f>IFERROR(ROUND(((INDEX('Stock List'!$M$11:$M$1010, MATCH(AF233, 'Stock List'!$K$11:$K$1010, 0))/INDEX('Stock List'!$L$11:$L$1010, MATCH(AF233, 'Stock List'!$K$11:$K$1010, 0)))*AE233), 2), 0)</f>
        <v>0</v>
      </c>
      <c r="BZ233" s="20"/>
      <c r="CA233" s="20">
        <f>IFERROR(ROUND(((INDEX('Stock List'!$M$11:$M$1010, MATCH(AH233, 'Stock List'!$K$11:$K$1010, 0))/INDEX('Stock List'!$L$11:$L$1010, MATCH(AH233, 'Stock List'!$K$11:$K$1010, 0)))*AG233), 2), 0)</f>
        <v>0</v>
      </c>
      <c r="CB233" s="20"/>
      <c r="CC233" s="20">
        <f>IFERROR(ROUND(((INDEX('Stock List'!$M$11:$M$1010, MATCH(AJ233, 'Stock List'!$K$11:$K$1010, 0))/INDEX('Stock List'!$L$11:$L$1010, MATCH(AJ233, 'Stock List'!$K$11:$K$1010, 0)))*AI233), 2), 0)</f>
        <v>0</v>
      </c>
      <c r="CD233" s="20"/>
      <c r="CE233" s="20">
        <f>IFERROR(ROUND(((INDEX('Stock List'!$M$11:$M$1010, MATCH(AL233, 'Stock List'!$K$11:$K$1010, 0))/INDEX('Stock List'!$L$11:$L$1010, MATCH(AL233, 'Stock List'!$K$11:$K$1010, 0)))*AK233), 2), 0)</f>
        <v>0</v>
      </c>
      <c r="CF233" s="20"/>
      <c r="CG233" s="20">
        <f>IFERROR(ROUND(((INDEX('Stock List'!$M$11:$M$1010, MATCH(AN233, 'Stock List'!$K$11:$K$1010, 0))/INDEX('Stock List'!$L$11:$L$1010, MATCH(AN233, 'Stock List'!$K$11:$K$1010, 0)))*AM233), 2), 0)</f>
        <v>0</v>
      </c>
      <c r="CH233" s="20"/>
      <c r="CI233" s="20">
        <f>IFERROR(ROUND(((INDEX('Stock List'!$M$11:$M$1010, MATCH(AP233, 'Stock List'!$K$11:$K$1010, 0))/INDEX('Stock List'!$L$11:$L$1010, MATCH(AP233, 'Stock List'!$K$11:$K$1010, 0)))*AO233), 2), 0)</f>
        <v>0</v>
      </c>
      <c r="CJ233" s="20"/>
      <c r="CK233" s="20">
        <f>IFERROR(ROUND(((INDEX('Stock List'!$M$11:$M$1010, MATCH(AR233, 'Stock List'!$K$11:$K$1010, 0))/INDEX('Stock List'!$L$11:$L$1010, MATCH(AR233, 'Stock List'!$K$11:$K$1010, 0)))*AQ233), 2), 0)</f>
        <v>0</v>
      </c>
      <c r="CL233" s="20"/>
      <c r="CM233" s="20">
        <f>IFERROR(ROUND(((INDEX('Stock List'!$M$11:$M$1010, MATCH(AT233, 'Stock List'!$K$11:$K$1010, 0))/INDEX('Stock List'!$L$11:$L$1010, MATCH(AT233, 'Stock List'!$K$11:$K$1010, 0)))*AS233), 2), 0)</f>
        <v>0</v>
      </c>
      <c r="CN233" s="20"/>
      <c r="CO233" s="20">
        <f>IFERROR(ROUND(((INDEX('Stock List'!$M$11:$M$1010, MATCH(AV233, 'Stock List'!$K$11:$K$1010, 0))/INDEX('Stock List'!$L$11:$L$1010, MATCH(AV233, 'Stock List'!$K$11:$K$1010, 0)))*AU233), 2), 0)</f>
        <v>0</v>
      </c>
      <c r="CP233" s="20"/>
      <c r="CQ233" s="20">
        <f>IFERROR(ROUND(((INDEX('Stock List'!$M$11:$M$1010, MATCH(AX233, 'Stock List'!$K$11:$K$1010, 0))/INDEX('Stock List'!$L$11:$L$1010, MATCH(AX233, 'Stock List'!$K$11:$K$1010, 0)))*AW233), 2), 0)</f>
        <v>0</v>
      </c>
      <c r="CR233" s="22"/>
      <c r="CT233" s="106" t="str">
        <f t="shared" si="196"/>
        <v/>
      </c>
      <c r="CU233" s="22" t="str">
        <f t="shared" si="197"/>
        <v/>
      </c>
      <c r="CX233" s="106" t="str">
        <f t="shared" si="198"/>
        <v/>
      </c>
      <c r="CY233" s="20" t="str">
        <f t="shared" si="199"/>
        <v/>
      </c>
      <c r="CZ233" s="22" t="str">
        <f t="shared" si="200"/>
        <v/>
      </c>
      <c r="DB233" s="76" t="str">
        <f>IF($H233="", "", COUNTIF($G$11:$G$1010, "&gt;"&amp;$G233)+1+COUNTIF($G$11:$G233, $G233)-1)</f>
        <v/>
      </c>
      <c r="DC233" s="76" t="str">
        <f>IF($H233="", "", COUNTIF($CZ$11:$CZ$1010, "&gt;"&amp;$CZ233)+1+COUNTIF($CZ$11:$CZ233, $CZ233)-1)</f>
        <v/>
      </c>
      <c r="DE233" s="147" t="str">
        <f t="shared" si="201"/>
        <v/>
      </c>
      <c r="DF233" s="148"/>
      <c r="DG233" s="19" t="str">
        <f t="shared" si="202"/>
        <v/>
      </c>
      <c r="DH233" s="153" t="str">
        <f t="shared" si="203"/>
        <v/>
      </c>
      <c r="DI233" s="19" t="str">
        <f t="shared" si="155"/>
        <v/>
      </c>
      <c r="DJ233" s="153" t="str">
        <f t="shared" si="156"/>
        <v/>
      </c>
      <c r="DK233" s="19" t="str">
        <f t="shared" si="157"/>
        <v/>
      </c>
      <c r="DL233" s="153" t="str">
        <f t="shared" si="158"/>
        <v/>
      </c>
      <c r="DM233" s="19" t="str">
        <f t="shared" si="159"/>
        <v/>
      </c>
      <c r="DN233" s="153" t="str">
        <f t="shared" si="160"/>
        <v/>
      </c>
      <c r="DO233" s="19" t="str">
        <f t="shared" si="161"/>
        <v/>
      </c>
      <c r="DP233" s="153" t="str">
        <f t="shared" si="162"/>
        <v/>
      </c>
      <c r="DQ233" s="19" t="str">
        <f t="shared" si="163"/>
        <v/>
      </c>
      <c r="DR233" s="153" t="str">
        <f t="shared" si="164"/>
        <v/>
      </c>
      <c r="DS233" s="19" t="str">
        <f t="shared" si="165"/>
        <v/>
      </c>
      <c r="DT233" s="153" t="str">
        <f t="shared" si="166"/>
        <v/>
      </c>
      <c r="DU233" s="19" t="str">
        <f t="shared" si="167"/>
        <v/>
      </c>
      <c r="DV233" s="153" t="str">
        <f t="shared" si="168"/>
        <v/>
      </c>
      <c r="DW233" s="19" t="str">
        <f t="shared" si="169"/>
        <v/>
      </c>
      <c r="DX233" s="153" t="str">
        <f t="shared" si="170"/>
        <v/>
      </c>
      <c r="DY233" s="19" t="str">
        <f t="shared" si="171"/>
        <v/>
      </c>
      <c r="DZ233" s="153" t="str">
        <f t="shared" si="172"/>
        <v/>
      </c>
      <c r="EA233" s="19" t="str">
        <f t="shared" si="173"/>
        <v/>
      </c>
      <c r="EB233" s="153" t="str">
        <f t="shared" si="174"/>
        <v/>
      </c>
      <c r="EC233" s="19" t="str">
        <f t="shared" si="175"/>
        <v/>
      </c>
      <c r="ED233" s="153" t="str">
        <f t="shared" si="176"/>
        <v/>
      </c>
      <c r="EE233" s="19" t="str">
        <f t="shared" si="177"/>
        <v/>
      </c>
      <c r="EF233" s="153" t="str">
        <f t="shared" si="178"/>
        <v/>
      </c>
      <c r="EG233" s="19" t="str">
        <f t="shared" si="179"/>
        <v/>
      </c>
      <c r="EH233" s="153" t="str">
        <f t="shared" si="180"/>
        <v/>
      </c>
      <c r="EI233" s="19" t="str">
        <f t="shared" si="181"/>
        <v/>
      </c>
      <c r="EJ233" s="153" t="str">
        <f t="shared" si="182"/>
        <v/>
      </c>
      <c r="EK233" s="19" t="str">
        <f t="shared" si="183"/>
        <v/>
      </c>
      <c r="EL233" s="153" t="str">
        <f t="shared" si="184"/>
        <v/>
      </c>
      <c r="EM233" s="19" t="str">
        <f t="shared" si="185"/>
        <v/>
      </c>
      <c r="EN233" s="153" t="str">
        <f t="shared" si="186"/>
        <v/>
      </c>
      <c r="EO233" s="19" t="str">
        <f t="shared" si="187"/>
        <v/>
      </c>
      <c r="EP233" s="153" t="str">
        <f t="shared" si="188"/>
        <v/>
      </c>
      <c r="EQ233" s="19" t="str">
        <f t="shared" si="189"/>
        <v/>
      </c>
      <c r="ER233" s="153" t="str">
        <f t="shared" si="190"/>
        <v/>
      </c>
      <c r="ES233" s="19" t="str">
        <f t="shared" si="191"/>
        <v/>
      </c>
      <c r="ET233" s="153" t="str">
        <f t="shared" si="192"/>
        <v/>
      </c>
    </row>
    <row r="234" spans="1:150" x14ac:dyDescent="0.25">
      <c r="A234" s="31"/>
      <c r="B234" s="91" t="str">
        <f t="shared" si="193"/>
        <v/>
      </c>
      <c r="C234" s="20" t="str">
        <f t="shared" si="153"/>
        <v/>
      </c>
      <c r="D234" s="97" t="str">
        <f t="shared" si="154"/>
        <v/>
      </c>
      <c r="E234" s="62" t="str">
        <f t="shared" si="194"/>
        <v/>
      </c>
      <c r="F234" s="31"/>
      <c r="G234" s="282"/>
      <c r="H234" s="283"/>
      <c r="I234" s="284"/>
      <c r="J234" s="285"/>
      <c r="K234" s="286"/>
      <c r="L234" s="287"/>
      <c r="M234" s="288"/>
      <c r="N234" s="287"/>
      <c r="O234" s="288"/>
      <c r="P234" s="287"/>
      <c r="Q234" s="288"/>
      <c r="R234" s="287"/>
      <c r="S234" s="288"/>
      <c r="T234" s="287"/>
      <c r="U234" s="288"/>
      <c r="V234" s="287"/>
      <c r="W234" s="288"/>
      <c r="X234" s="287"/>
      <c r="Y234" s="288"/>
      <c r="Z234" s="287"/>
      <c r="AA234" s="288"/>
      <c r="AB234" s="287"/>
      <c r="AC234" s="288"/>
      <c r="AD234" s="287"/>
      <c r="AE234" s="288"/>
      <c r="AF234" s="287"/>
      <c r="AG234" s="288"/>
      <c r="AH234" s="287"/>
      <c r="AI234" s="288"/>
      <c r="AJ234" s="287"/>
      <c r="AK234" s="288"/>
      <c r="AL234" s="287"/>
      <c r="AM234" s="288"/>
      <c r="AN234" s="287"/>
      <c r="AO234" s="288"/>
      <c r="AP234" s="287"/>
      <c r="AQ234" s="288"/>
      <c r="AR234" s="287"/>
      <c r="AS234" s="288"/>
      <c r="AT234" s="287"/>
      <c r="AU234" s="288"/>
      <c r="AV234" s="287"/>
      <c r="AW234" s="288"/>
      <c r="AX234" s="287"/>
      <c r="AY234" s="31"/>
      <c r="BA234" s="76" t="str">
        <f t="shared" si="195"/>
        <v/>
      </c>
      <c r="BC234" s="76" t="str">
        <f>IF('Stock List'!$K234="", "", 'Stock List'!$K234)</f>
        <v/>
      </c>
      <c r="BE234" s="106">
        <f>IFERROR(ROUND(((INDEX('Stock List'!$M$11:$M$1010, MATCH(L234, 'Stock List'!$K$11:$K$1010, 0))/INDEX('Stock List'!$L$11:$L$1010, MATCH(L234, 'Stock List'!$K$11:$K$1010, 0)))*K234), 2), 0)</f>
        <v>0</v>
      </c>
      <c r="BF234" s="20"/>
      <c r="BG234" s="20">
        <f>IFERROR(ROUND(((INDEX('Stock List'!$M$11:$M$1010, MATCH(N234, 'Stock List'!$K$11:$K$1010, 0))/INDEX('Stock List'!$L$11:$L$1010, MATCH(N234, 'Stock List'!$K$11:$K$1010, 0)))*M234), 2), 0)</f>
        <v>0</v>
      </c>
      <c r="BH234" s="20"/>
      <c r="BI234" s="20">
        <f>IFERROR(ROUND(((INDEX('Stock List'!$M$11:$M$1010, MATCH(P234, 'Stock List'!$K$11:$K$1010, 0))/INDEX('Stock List'!$L$11:$L$1010, MATCH(P234, 'Stock List'!$K$11:$K$1010, 0)))*O234), 2), 0)</f>
        <v>0</v>
      </c>
      <c r="BJ234" s="20"/>
      <c r="BK234" s="20">
        <f>IFERROR(ROUND(((INDEX('Stock List'!$M$11:$M$1010, MATCH(R234, 'Stock List'!$K$11:$K$1010, 0))/INDEX('Stock List'!$L$11:$L$1010, MATCH(R234, 'Stock List'!$K$11:$K$1010, 0)))*Q234), 2), 0)</f>
        <v>0</v>
      </c>
      <c r="BL234" s="20"/>
      <c r="BM234" s="20">
        <f>IFERROR(ROUND(((INDEX('Stock List'!$M$11:$M$1010, MATCH(T234, 'Stock List'!$K$11:$K$1010, 0))/INDEX('Stock List'!$L$11:$L$1010, MATCH(T234, 'Stock List'!$K$11:$K$1010, 0)))*S234), 2), 0)</f>
        <v>0</v>
      </c>
      <c r="BN234" s="20"/>
      <c r="BO234" s="20">
        <f>IFERROR(ROUND(((INDEX('Stock List'!$M$11:$M$1010, MATCH(V234, 'Stock List'!$K$11:$K$1010, 0))/INDEX('Stock List'!$L$11:$L$1010, MATCH(V234, 'Stock List'!$K$11:$K$1010, 0)))*U234), 2), 0)</f>
        <v>0</v>
      </c>
      <c r="BP234" s="20"/>
      <c r="BQ234" s="20">
        <f>IFERROR(ROUND(((INDEX('Stock List'!$M$11:$M$1010, MATCH(X234, 'Stock List'!$K$11:$K$1010, 0))/INDEX('Stock List'!$L$11:$L$1010, MATCH(X234, 'Stock List'!$K$11:$K$1010, 0)))*W234), 2), 0)</f>
        <v>0</v>
      </c>
      <c r="BR234" s="20"/>
      <c r="BS234" s="20">
        <f>IFERROR(ROUND(((INDEX('Stock List'!$M$11:$M$1010, MATCH(Z234, 'Stock List'!$K$11:$K$1010, 0))/INDEX('Stock List'!$L$11:$L$1010, MATCH(Z234, 'Stock List'!$K$11:$K$1010, 0)))*Y234), 2), 0)</f>
        <v>0</v>
      </c>
      <c r="BT234" s="20"/>
      <c r="BU234" s="20">
        <f>IFERROR(ROUND(((INDEX('Stock List'!$M$11:$M$1010, MATCH(AB234, 'Stock List'!$K$11:$K$1010, 0))/INDEX('Stock List'!$L$11:$L$1010, MATCH(AB234, 'Stock List'!$K$11:$K$1010, 0)))*AA234), 2), 0)</f>
        <v>0</v>
      </c>
      <c r="BV234" s="20"/>
      <c r="BW234" s="20">
        <f>IFERROR(ROUND(((INDEX('Stock List'!$M$11:$M$1010, MATCH(AD234, 'Stock List'!$K$11:$K$1010, 0))/INDEX('Stock List'!$L$11:$L$1010, MATCH(AD234, 'Stock List'!$K$11:$K$1010, 0)))*AC234), 2), 0)</f>
        <v>0</v>
      </c>
      <c r="BX234" s="20"/>
      <c r="BY234" s="20">
        <f>IFERROR(ROUND(((INDEX('Stock List'!$M$11:$M$1010, MATCH(AF234, 'Stock List'!$K$11:$K$1010, 0))/INDEX('Stock List'!$L$11:$L$1010, MATCH(AF234, 'Stock List'!$K$11:$K$1010, 0)))*AE234), 2), 0)</f>
        <v>0</v>
      </c>
      <c r="BZ234" s="20"/>
      <c r="CA234" s="20">
        <f>IFERROR(ROUND(((INDEX('Stock List'!$M$11:$M$1010, MATCH(AH234, 'Stock List'!$K$11:$K$1010, 0))/INDEX('Stock List'!$L$11:$L$1010, MATCH(AH234, 'Stock List'!$K$11:$K$1010, 0)))*AG234), 2), 0)</f>
        <v>0</v>
      </c>
      <c r="CB234" s="20"/>
      <c r="CC234" s="20">
        <f>IFERROR(ROUND(((INDEX('Stock List'!$M$11:$M$1010, MATCH(AJ234, 'Stock List'!$K$11:$K$1010, 0))/INDEX('Stock List'!$L$11:$L$1010, MATCH(AJ234, 'Stock List'!$K$11:$K$1010, 0)))*AI234), 2), 0)</f>
        <v>0</v>
      </c>
      <c r="CD234" s="20"/>
      <c r="CE234" s="20">
        <f>IFERROR(ROUND(((INDEX('Stock List'!$M$11:$M$1010, MATCH(AL234, 'Stock List'!$K$11:$K$1010, 0))/INDEX('Stock List'!$L$11:$L$1010, MATCH(AL234, 'Stock List'!$K$11:$K$1010, 0)))*AK234), 2), 0)</f>
        <v>0</v>
      </c>
      <c r="CF234" s="20"/>
      <c r="CG234" s="20">
        <f>IFERROR(ROUND(((INDEX('Stock List'!$M$11:$M$1010, MATCH(AN234, 'Stock List'!$K$11:$K$1010, 0))/INDEX('Stock List'!$L$11:$L$1010, MATCH(AN234, 'Stock List'!$K$11:$K$1010, 0)))*AM234), 2), 0)</f>
        <v>0</v>
      </c>
      <c r="CH234" s="20"/>
      <c r="CI234" s="20">
        <f>IFERROR(ROUND(((INDEX('Stock List'!$M$11:$M$1010, MATCH(AP234, 'Stock List'!$K$11:$K$1010, 0))/INDEX('Stock List'!$L$11:$L$1010, MATCH(AP234, 'Stock List'!$K$11:$K$1010, 0)))*AO234), 2), 0)</f>
        <v>0</v>
      </c>
      <c r="CJ234" s="20"/>
      <c r="CK234" s="20">
        <f>IFERROR(ROUND(((INDEX('Stock List'!$M$11:$M$1010, MATCH(AR234, 'Stock List'!$K$11:$K$1010, 0))/INDEX('Stock List'!$L$11:$L$1010, MATCH(AR234, 'Stock List'!$K$11:$K$1010, 0)))*AQ234), 2), 0)</f>
        <v>0</v>
      </c>
      <c r="CL234" s="20"/>
      <c r="CM234" s="20">
        <f>IFERROR(ROUND(((INDEX('Stock List'!$M$11:$M$1010, MATCH(AT234, 'Stock List'!$K$11:$K$1010, 0))/INDEX('Stock List'!$L$11:$L$1010, MATCH(AT234, 'Stock List'!$K$11:$K$1010, 0)))*AS234), 2), 0)</f>
        <v>0</v>
      </c>
      <c r="CN234" s="20"/>
      <c r="CO234" s="20">
        <f>IFERROR(ROUND(((INDEX('Stock List'!$M$11:$M$1010, MATCH(AV234, 'Stock List'!$K$11:$K$1010, 0))/INDEX('Stock List'!$L$11:$L$1010, MATCH(AV234, 'Stock List'!$K$11:$K$1010, 0)))*AU234), 2), 0)</f>
        <v>0</v>
      </c>
      <c r="CP234" s="20"/>
      <c r="CQ234" s="20">
        <f>IFERROR(ROUND(((INDEX('Stock List'!$M$11:$M$1010, MATCH(AX234, 'Stock List'!$K$11:$K$1010, 0))/INDEX('Stock List'!$L$11:$L$1010, MATCH(AX234, 'Stock List'!$K$11:$K$1010, 0)))*AW234), 2), 0)</f>
        <v>0</v>
      </c>
      <c r="CR234" s="22"/>
      <c r="CT234" s="106" t="str">
        <f t="shared" si="196"/>
        <v/>
      </c>
      <c r="CU234" s="22" t="str">
        <f t="shared" si="197"/>
        <v/>
      </c>
      <c r="CX234" s="106" t="str">
        <f t="shared" si="198"/>
        <v/>
      </c>
      <c r="CY234" s="20" t="str">
        <f t="shared" si="199"/>
        <v/>
      </c>
      <c r="CZ234" s="22" t="str">
        <f t="shared" si="200"/>
        <v/>
      </c>
      <c r="DB234" s="76" t="str">
        <f>IF($H234="", "", COUNTIF($G$11:$G$1010, "&gt;"&amp;$G234)+1+COUNTIF($G$11:$G234, $G234)-1)</f>
        <v/>
      </c>
      <c r="DC234" s="76" t="str">
        <f>IF($H234="", "", COUNTIF($CZ$11:$CZ$1010, "&gt;"&amp;$CZ234)+1+COUNTIF($CZ$11:$CZ234, $CZ234)-1)</f>
        <v/>
      </c>
      <c r="DE234" s="147" t="str">
        <f t="shared" si="201"/>
        <v/>
      </c>
      <c r="DF234" s="148"/>
      <c r="DG234" s="19" t="str">
        <f t="shared" si="202"/>
        <v/>
      </c>
      <c r="DH234" s="153" t="str">
        <f t="shared" si="203"/>
        <v/>
      </c>
      <c r="DI234" s="19" t="str">
        <f t="shared" si="155"/>
        <v/>
      </c>
      <c r="DJ234" s="153" t="str">
        <f t="shared" si="156"/>
        <v/>
      </c>
      <c r="DK234" s="19" t="str">
        <f t="shared" si="157"/>
        <v/>
      </c>
      <c r="DL234" s="153" t="str">
        <f t="shared" si="158"/>
        <v/>
      </c>
      <c r="DM234" s="19" t="str">
        <f t="shared" si="159"/>
        <v/>
      </c>
      <c r="DN234" s="153" t="str">
        <f t="shared" si="160"/>
        <v/>
      </c>
      <c r="DO234" s="19" t="str">
        <f t="shared" si="161"/>
        <v/>
      </c>
      <c r="DP234" s="153" t="str">
        <f t="shared" si="162"/>
        <v/>
      </c>
      <c r="DQ234" s="19" t="str">
        <f t="shared" si="163"/>
        <v/>
      </c>
      <c r="DR234" s="153" t="str">
        <f t="shared" si="164"/>
        <v/>
      </c>
      <c r="DS234" s="19" t="str">
        <f t="shared" si="165"/>
        <v/>
      </c>
      <c r="DT234" s="153" t="str">
        <f t="shared" si="166"/>
        <v/>
      </c>
      <c r="DU234" s="19" t="str">
        <f t="shared" si="167"/>
        <v/>
      </c>
      <c r="DV234" s="153" t="str">
        <f t="shared" si="168"/>
        <v/>
      </c>
      <c r="DW234" s="19" t="str">
        <f t="shared" si="169"/>
        <v/>
      </c>
      <c r="DX234" s="153" t="str">
        <f t="shared" si="170"/>
        <v/>
      </c>
      <c r="DY234" s="19" t="str">
        <f t="shared" si="171"/>
        <v/>
      </c>
      <c r="DZ234" s="153" t="str">
        <f t="shared" si="172"/>
        <v/>
      </c>
      <c r="EA234" s="19" t="str">
        <f t="shared" si="173"/>
        <v/>
      </c>
      <c r="EB234" s="153" t="str">
        <f t="shared" si="174"/>
        <v/>
      </c>
      <c r="EC234" s="19" t="str">
        <f t="shared" si="175"/>
        <v/>
      </c>
      <c r="ED234" s="153" t="str">
        <f t="shared" si="176"/>
        <v/>
      </c>
      <c r="EE234" s="19" t="str">
        <f t="shared" si="177"/>
        <v/>
      </c>
      <c r="EF234" s="153" t="str">
        <f t="shared" si="178"/>
        <v/>
      </c>
      <c r="EG234" s="19" t="str">
        <f t="shared" si="179"/>
        <v/>
      </c>
      <c r="EH234" s="153" t="str">
        <f t="shared" si="180"/>
        <v/>
      </c>
      <c r="EI234" s="19" t="str">
        <f t="shared" si="181"/>
        <v/>
      </c>
      <c r="EJ234" s="153" t="str">
        <f t="shared" si="182"/>
        <v/>
      </c>
      <c r="EK234" s="19" t="str">
        <f t="shared" si="183"/>
        <v/>
      </c>
      <c r="EL234" s="153" t="str">
        <f t="shared" si="184"/>
        <v/>
      </c>
      <c r="EM234" s="19" t="str">
        <f t="shared" si="185"/>
        <v/>
      </c>
      <c r="EN234" s="153" t="str">
        <f t="shared" si="186"/>
        <v/>
      </c>
      <c r="EO234" s="19" t="str">
        <f t="shared" si="187"/>
        <v/>
      </c>
      <c r="EP234" s="153" t="str">
        <f t="shared" si="188"/>
        <v/>
      </c>
      <c r="EQ234" s="19" t="str">
        <f t="shared" si="189"/>
        <v/>
      </c>
      <c r="ER234" s="153" t="str">
        <f t="shared" si="190"/>
        <v/>
      </c>
      <c r="ES234" s="19" t="str">
        <f t="shared" si="191"/>
        <v/>
      </c>
      <c r="ET234" s="153" t="str">
        <f t="shared" si="192"/>
        <v/>
      </c>
    </row>
    <row r="235" spans="1:150" x14ac:dyDescent="0.25">
      <c r="A235" s="31"/>
      <c r="B235" s="91" t="str">
        <f t="shared" si="193"/>
        <v/>
      </c>
      <c r="C235" s="20" t="str">
        <f t="shared" si="153"/>
        <v/>
      </c>
      <c r="D235" s="97" t="str">
        <f t="shared" si="154"/>
        <v/>
      </c>
      <c r="E235" s="62" t="str">
        <f t="shared" si="194"/>
        <v/>
      </c>
      <c r="F235" s="31"/>
      <c r="G235" s="282"/>
      <c r="H235" s="283"/>
      <c r="I235" s="284"/>
      <c r="J235" s="285"/>
      <c r="K235" s="286"/>
      <c r="L235" s="287"/>
      <c r="M235" s="288"/>
      <c r="N235" s="287"/>
      <c r="O235" s="288"/>
      <c r="P235" s="287"/>
      <c r="Q235" s="288"/>
      <c r="R235" s="287"/>
      <c r="S235" s="288"/>
      <c r="T235" s="287"/>
      <c r="U235" s="288"/>
      <c r="V235" s="287"/>
      <c r="W235" s="288"/>
      <c r="X235" s="287"/>
      <c r="Y235" s="288"/>
      <c r="Z235" s="287"/>
      <c r="AA235" s="288"/>
      <c r="AB235" s="287"/>
      <c r="AC235" s="288"/>
      <c r="AD235" s="287"/>
      <c r="AE235" s="288"/>
      <c r="AF235" s="287"/>
      <c r="AG235" s="288"/>
      <c r="AH235" s="287"/>
      <c r="AI235" s="288"/>
      <c r="AJ235" s="287"/>
      <c r="AK235" s="288"/>
      <c r="AL235" s="287"/>
      <c r="AM235" s="288"/>
      <c r="AN235" s="287"/>
      <c r="AO235" s="288"/>
      <c r="AP235" s="287"/>
      <c r="AQ235" s="288"/>
      <c r="AR235" s="287"/>
      <c r="AS235" s="288"/>
      <c r="AT235" s="287"/>
      <c r="AU235" s="288"/>
      <c r="AV235" s="287"/>
      <c r="AW235" s="288"/>
      <c r="AX235" s="287"/>
      <c r="AY235" s="31"/>
      <c r="BA235" s="76" t="str">
        <f t="shared" si="195"/>
        <v/>
      </c>
      <c r="BC235" s="76" t="str">
        <f>IF('Stock List'!$K235="", "", 'Stock List'!$K235)</f>
        <v/>
      </c>
      <c r="BE235" s="106">
        <f>IFERROR(ROUND(((INDEX('Stock List'!$M$11:$M$1010, MATCH(L235, 'Stock List'!$K$11:$K$1010, 0))/INDEX('Stock List'!$L$11:$L$1010, MATCH(L235, 'Stock List'!$K$11:$K$1010, 0)))*K235), 2), 0)</f>
        <v>0</v>
      </c>
      <c r="BF235" s="20"/>
      <c r="BG235" s="20">
        <f>IFERROR(ROUND(((INDEX('Stock List'!$M$11:$M$1010, MATCH(N235, 'Stock List'!$K$11:$K$1010, 0))/INDEX('Stock List'!$L$11:$L$1010, MATCH(N235, 'Stock List'!$K$11:$K$1010, 0)))*M235), 2), 0)</f>
        <v>0</v>
      </c>
      <c r="BH235" s="20"/>
      <c r="BI235" s="20">
        <f>IFERROR(ROUND(((INDEX('Stock List'!$M$11:$M$1010, MATCH(P235, 'Stock List'!$K$11:$K$1010, 0))/INDEX('Stock List'!$L$11:$L$1010, MATCH(P235, 'Stock List'!$K$11:$K$1010, 0)))*O235), 2), 0)</f>
        <v>0</v>
      </c>
      <c r="BJ235" s="20"/>
      <c r="BK235" s="20">
        <f>IFERROR(ROUND(((INDEX('Stock List'!$M$11:$M$1010, MATCH(R235, 'Stock List'!$K$11:$K$1010, 0))/INDEX('Stock List'!$L$11:$L$1010, MATCH(R235, 'Stock List'!$K$11:$K$1010, 0)))*Q235), 2), 0)</f>
        <v>0</v>
      </c>
      <c r="BL235" s="20"/>
      <c r="BM235" s="20">
        <f>IFERROR(ROUND(((INDEX('Stock List'!$M$11:$M$1010, MATCH(T235, 'Stock List'!$K$11:$K$1010, 0))/INDEX('Stock List'!$L$11:$L$1010, MATCH(T235, 'Stock List'!$K$11:$K$1010, 0)))*S235), 2), 0)</f>
        <v>0</v>
      </c>
      <c r="BN235" s="20"/>
      <c r="BO235" s="20">
        <f>IFERROR(ROUND(((INDEX('Stock List'!$M$11:$M$1010, MATCH(V235, 'Stock List'!$K$11:$K$1010, 0))/INDEX('Stock List'!$L$11:$L$1010, MATCH(V235, 'Stock List'!$K$11:$K$1010, 0)))*U235), 2), 0)</f>
        <v>0</v>
      </c>
      <c r="BP235" s="20"/>
      <c r="BQ235" s="20">
        <f>IFERROR(ROUND(((INDEX('Stock List'!$M$11:$M$1010, MATCH(X235, 'Stock List'!$K$11:$K$1010, 0))/INDEX('Stock List'!$L$11:$L$1010, MATCH(X235, 'Stock List'!$K$11:$K$1010, 0)))*W235), 2), 0)</f>
        <v>0</v>
      </c>
      <c r="BR235" s="20"/>
      <c r="BS235" s="20">
        <f>IFERROR(ROUND(((INDEX('Stock List'!$M$11:$M$1010, MATCH(Z235, 'Stock List'!$K$11:$K$1010, 0))/INDEX('Stock List'!$L$11:$L$1010, MATCH(Z235, 'Stock List'!$K$11:$K$1010, 0)))*Y235), 2), 0)</f>
        <v>0</v>
      </c>
      <c r="BT235" s="20"/>
      <c r="BU235" s="20">
        <f>IFERROR(ROUND(((INDEX('Stock List'!$M$11:$M$1010, MATCH(AB235, 'Stock List'!$K$11:$K$1010, 0))/INDEX('Stock List'!$L$11:$L$1010, MATCH(AB235, 'Stock List'!$K$11:$K$1010, 0)))*AA235), 2), 0)</f>
        <v>0</v>
      </c>
      <c r="BV235" s="20"/>
      <c r="BW235" s="20">
        <f>IFERROR(ROUND(((INDEX('Stock List'!$M$11:$M$1010, MATCH(AD235, 'Stock List'!$K$11:$K$1010, 0))/INDEX('Stock List'!$L$11:$L$1010, MATCH(AD235, 'Stock List'!$K$11:$K$1010, 0)))*AC235), 2), 0)</f>
        <v>0</v>
      </c>
      <c r="BX235" s="20"/>
      <c r="BY235" s="20">
        <f>IFERROR(ROUND(((INDEX('Stock List'!$M$11:$M$1010, MATCH(AF235, 'Stock List'!$K$11:$K$1010, 0))/INDEX('Stock List'!$L$11:$L$1010, MATCH(AF235, 'Stock List'!$K$11:$K$1010, 0)))*AE235), 2), 0)</f>
        <v>0</v>
      </c>
      <c r="BZ235" s="20"/>
      <c r="CA235" s="20">
        <f>IFERROR(ROUND(((INDEX('Stock List'!$M$11:$M$1010, MATCH(AH235, 'Stock List'!$K$11:$K$1010, 0))/INDEX('Stock List'!$L$11:$L$1010, MATCH(AH235, 'Stock List'!$K$11:$K$1010, 0)))*AG235), 2), 0)</f>
        <v>0</v>
      </c>
      <c r="CB235" s="20"/>
      <c r="CC235" s="20">
        <f>IFERROR(ROUND(((INDEX('Stock List'!$M$11:$M$1010, MATCH(AJ235, 'Stock List'!$K$11:$K$1010, 0))/INDEX('Stock List'!$L$11:$L$1010, MATCH(AJ235, 'Stock List'!$K$11:$K$1010, 0)))*AI235), 2), 0)</f>
        <v>0</v>
      </c>
      <c r="CD235" s="20"/>
      <c r="CE235" s="20">
        <f>IFERROR(ROUND(((INDEX('Stock List'!$M$11:$M$1010, MATCH(AL235, 'Stock List'!$K$11:$K$1010, 0))/INDEX('Stock List'!$L$11:$L$1010, MATCH(AL235, 'Stock List'!$K$11:$K$1010, 0)))*AK235), 2), 0)</f>
        <v>0</v>
      </c>
      <c r="CF235" s="20"/>
      <c r="CG235" s="20">
        <f>IFERROR(ROUND(((INDEX('Stock List'!$M$11:$M$1010, MATCH(AN235, 'Stock List'!$K$11:$K$1010, 0))/INDEX('Stock List'!$L$11:$L$1010, MATCH(AN235, 'Stock List'!$K$11:$K$1010, 0)))*AM235), 2), 0)</f>
        <v>0</v>
      </c>
      <c r="CH235" s="20"/>
      <c r="CI235" s="20">
        <f>IFERROR(ROUND(((INDEX('Stock List'!$M$11:$M$1010, MATCH(AP235, 'Stock List'!$K$11:$K$1010, 0))/INDEX('Stock List'!$L$11:$L$1010, MATCH(AP235, 'Stock List'!$K$11:$K$1010, 0)))*AO235), 2), 0)</f>
        <v>0</v>
      </c>
      <c r="CJ235" s="20"/>
      <c r="CK235" s="20">
        <f>IFERROR(ROUND(((INDEX('Stock List'!$M$11:$M$1010, MATCH(AR235, 'Stock List'!$K$11:$K$1010, 0))/INDEX('Stock List'!$L$11:$L$1010, MATCH(AR235, 'Stock List'!$K$11:$K$1010, 0)))*AQ235), 2), 0)</f>
        <v>0</v>
      </c>
      <c r="CL235" s="20"/>
      <c r="CM235" s="20">
        <f>IFERROR(ROUND(((INDEX('Stock List'!$M$11:$M$1010, MATCH(AT235, 'Stock List'!$K$11:$K$1010, 0))/INDEX('Stock List'!$L$11:$L$1010, MATCH(AT235, 'Stock List'!$K$11:$K$1010, 0)))*AS235), 2), 0)</f>
        <v>0</v>
      </c>
      <c r="CN235" s="20"/>
      <c r="CO235" s="20">
        <f>IFERROR(ROUND(((INDEX('Stock List'!$M$11:$M$1010, MATCH(AV235, 'Stock List'!$K$11:$K$1010, 0))/INDEX('Stock List'!$L$11:$L$1010, MATCH(AV235, 'Stock List'!$K$11:$K$1010, 0)))*AU235), 2), 0)</f>
        <v>0</v>
      </c>
      <c r="CP235" s="20"/>
      <c r="CQ235" s="20">
        <f>IFERROR(ROUND(((INDEX('Stock List'!$M$11:$M$1010, MATCH(AX235, 'Stock List'!$K$11:$K$1010, 0))/INDEX('Stock List'!$L$11:$L$1010, MATCH(AX235, 'Stock List'!$K$11:$K$1010, 0)))*AW235), 2), 0)</f>
        <v>0</v>
      </c>
      <c r="CR235" s="22"/>
      <c r="CT235" s="106" t="str">
        <f t="shared" si="196"/>
        <v/>
      </c>
      <c r="CU235" s="22" t="str">
        <f t="shared" si="197"/>
        <v/>
      </c>
      <c r="CX235" s="106" t="str">
        <f t="shared" si="198"/>
        <v/>
      </c>
      <c r="CY235" s="20" t="str">
        <f t="shared" si="199"/>
        <v/>
      </c>
      <c r="CZ235" s="22" t="str">
        <f t="shared" si="200"/>
        <v/>
      </c>
      <c r="DB235" s="76" t="str">
        <f>IF($H235="", "", COUNTIF($G$11:$G$1010, "&gt;"&amp;$G235)+1+COUNTIF($G$11:$G235, $G235)-1)</f>
        <v/>
      </c>
      <c r="DC235" s="76" t="str">
        <f>IF($H235="", "", COUNTIF($CZ$11:$CZ$1010, "&gt;"&amp;$CZ235)+1+COUNTIF($CZ$11:$CZ235, $CZ235)-1)</f>
        <v/>
      </c>
      <c r="DE235" s="147" t="str">
        <f t="shared" si="201"/>
        <v/>
      </c>
      <c r="DF235" s="148"/>
      <c r="DG235" s="19" t="str">
        <f t="shared" si="202"/>
        <v/>
      </c>
      <c r="DH235" s="153" t="str">
        <f t="shared" si="203"/>
        <v/>
      </c>
      <c r="DI235" s="19" t="str">
        <f t="shared" si="155"/>
        <v/>
      </c>
      <c r="DJ235" s="153" t="str">
        <f t="shared" si="156"/>
        <v/>
      </c>
      <c r="DK235" s="19" t="str">
        <f t="shared" si="157"/>
        <v/>
      </c>
      <c r="DL235" s="153" t="str">
        <f t="shared" si="158"/>
        <v/>
      </c>
      <c r="DM235" s="19" t="str">
        <f t="shared" si="159"/>
        <v/>
      </c>
      <c r="DN235" s="153" t="str">
        <f t="shared" si="160"/>
        <v/>
      </c>
      <c r="DO235" s="19" t="str">
        <f t="shared" si="161"/>
        <v/>
      </c>
      <c r="DP235" s="153" t="str">
        <f t="shared" si="162"/>
        <v/>
      </c>
      <c r="DQ235" s="19" t="str">
        <f t="shared" si="163"/>
        <v/>
      </c>
      <c r="DR235" s="153" t="str">
        <f t="shared" si="164"/>
        <v/>
      </c>
      <c r="DS235" s="19" t="str">
        <f t="shared" si="165"/>
        <v/>
      </c>
      <c r="DT235" s="153" t="str">
        <f t="shared" si="166"/>
        <v/>
      </c>
      <c r="DU235" s="19" t="str">
        <f t="shared" si="167"/>
        <v/>
      </c>
      <c r="DV235" s="153" t="str">
        <f t="shared" si="168"/>
        <v/>
      </c>
      <c r="DW235" s="19" t="str">
        <f t="shared" si="169"/>
        <v/>
      </c>
      <c r="DX235" s="153" t="str">
        <f t="shared" si="170"/>
        <v/>
      </c>
      <c r="DY235" s="19" t="str">
        <f t="shared" si="171"/>
        <v/>
      </c>
      <c r="DZ235" s="153" t="str">
        <f t="shared" si="172"/>
        <v/>
      </c>
      <c r="EA235" s="19" t="str">
        <f t="shared" si="173"/>
        <v/>
      </c>
      <c r="EB235" s="153" t="str">
        <f t="shared" si="174"/>
        <v/>
      </c>
      <c r="EC235" s="19" t="str">
        <f t="shared" si="175"/>
        <v/>
      </c>
      <c r="ED235" s="153" t="str">
        <f t="shared" si="176"/>
        <v/>
      </c>
      <c r="EE235" s="19" t="str">
        <f t="shared" si="177"/>
        <v/>
      </c>
      <c r="EF235" s="153" t="str">
        <f t="shared" si="178"/>
        <v/>
      </c>
      <c r="EG235" s="19" t="str">
        <f t="shared" si="179"/>
        <v/>
      </c>
      <c r="EH235" s="153" t="str">
        <f t="shared" si="180"/>
        <v/>
      </c>
      <c r="EI235" s="19" t="str">
        <f t="shared" si="181"/>
        <v/>
      </c>
      <c r="EJ235" s="153" t="str">
        <f t="shared" si="182"/>
        <v/>
      </c>
      <c r="EK235" s="19" t="str">
        <f t="shared" si="183"/>
        <v/>
      </c>
      <c r="EL235" s="153" t="str">
        <f t="shared" si="184"/>
        <v/>
      </c>
      <c r="EM235" s="19" t="str">
        <f t="shared" si="185"/>
        <v/>
      </c>
      <c r="EN235" s="153" t="str">
        <f t="shared" si="186"/>
        <v/>
      </c>
      <c r="EO235" s="19" t="str">
        <f t="shared" si="187"/>
        <v/>
      </c>
      <c r="EP235" s="153" t="str">
        <f t="shared" si="188"/>
        <v/>
      </c>
      <c r="EQ235" s="19" t="str">
        <f t="shared" si="189"/>
        <v/>
      </c>
      <c r="ER235" s="153" t="str">
        <f t="shared" si="190"/>
        <v/>
      </c>
      <c r="ES235" s="19" t="str">
        <f t="shared" si="191"/>
        <v/>
      </c>
      <c r="ET235" s="153" t="str">
        <f t="shared" si="192"/>
        <v/>
      </c>
    </row>
    <row r="236" spans="1:150" x14ac:dyDescent="0.25">
      <c r="A236" s="31"/>
      <c r="B236" s="91" t="str">
        <f t="shared" si="193"/>
        <v/>
      </c>
      <c r="C236" s="20" t="str">
        <f t="shared" si="153"/>
        <v/>
      </c>
      <c r="D236" s="97" t="str">
        <f t="shared" si="154"/>
        <v/>
      </c>
      <c r="E236" s="62" t="str">
        <f t="shared" si="194"/>
        <v/>
      </c>
      <c r="F236" s="31"/>
      <c r="G236" s="282"/>
      <c r="H236" s="283"/>
      <c r="I236" s="284"/>
      <c r="J236" s="285"/>
      <c r="K236" s="286"/>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8"/>
      <c r="AP236" s="287"/>
      <c r="AQ236" s="288"/>
      <c r="AR236" s="287"/>
      <c r="AS236" s="288"/>
      <c r="AT236" s="287"/>
      <c r="AU236" s="288"/>
      <c r="AV236" s="287"/>
      <c r="AW236" s="288"/>
      <c r="AX236" s="287"/>
      <c r="AY236" s="31"/>
      <c r="BA236" s="76" t="str">
        <f t="shared" si="195"/>
        <v/>
      </c>
      <c r="BC236" s="76" t="str">
        <f>IF('Stock List'!$K236="", "", 'Stock List'!$K236)</f>
        <v/>
      </c>
      <c r="BE236" s="106">
        <f>IFERROR(ROUND(((INDEX('Stock List'!$M$11:$M$1010, MATCH(L236, 'Stock List'!$K$11:$K$1010, 0))/INDEX('Stock List'!$L$11:$L$1010, MATCH(L236, 'Stock List'!$K$11:$K$1010, 0)))*K236), 2), 0)</f>
        <v>0</v>
      </c>
      <c r="BF236" s="20"/>
      <c r="BG236" s="20">
        <f>IFERROR(ROUND(((INDEX('Stock List'!$M$11:$M$1010, MATCH(N236, 'Stock List'!$K$11:$K$1010, 0))/INDEX('Stock List'!$L$11:$L$1010, MATCH(N236, 'Stock List'!$K$11:$K$1010, 0)))*M236), 2), 0)</f>
        <v>0</v>
      </c>
      <c r="BH236" s="20"/>
      <c r="BI236" s="20">
        <f>IFERROR(ROUND(((INDEX('Stock List'!$M$11:$M$1010, MATCH(P236, 'Stock List'!$K$11:$K$1010, 0))/INDEX('Stock List'!$L$11:$L$1010, MATCH(P236, 'Stock List'!$K$11:$K$1010, 0)))*O236), 2), 0)</f>
        <v>0</v>
      </c>
      <c r="BJ236" s="20"/>
      <c r="BK236" s="20">
        <f>IFERROR(ROUND(((INDEX('Stock List'!$M$11:$M$1010, MATCH(R236, 'Stock List'!$K$11:$K$1010, 0))/INDEX('Stock List'!$L$11:$L$1010, MATCH(R236, 'Stock List'!$K$11:$K$1010, 0)))*Q236), 2), 0)</f>
        <v>0</v>
      </c>
      <c r="BL236" s="20"/>
      <c r="BM236" s="20">
        <f>IFERROR(ROUND(((INDEX('Stock List'!$M$11:$M$1010, MATCH(T236, 'Stock List'!$K$11:$K$1010, 0))/INDEX('Stock List'!$L$11:$L$1010, MATCH(T236, 'Stock List'!$K$11:$K$1010, 0)))*S236), 2), 0)</f>
        <v>0</v>
      </c>
      <c r="BN236" s="20"/>
      <c r="BO236" s="20">
        <f>IFERROR(ROUND(((INDEX('Stock List'!$M$11:$M$1010, MATCH(V236, 'Stock List'!$K$11:$K$1010, 0))/INDEX('Stock List'!$L$11:$L$1010, MATCH(V236, 'Stock List'!$K$11:$K$1010, 0)))*U236), 2), 0)</f>
        <v>0</v>
      </c>
      <c r="BP236" s="20"/>
      <c r="BQ236" s="20">
        <f>IFERROR(ROUND(((INDEX('Stock List'!$M$11:$M$1010, MATCH(X236, 'Stock List'!$K$11:$K$1010, 0))/INDEX('Stock List'!$L$11:$L$1010, MATCH(X236, 'Stock List'!$K$11:$K$1010, 0)))*W236), 2), 0)</f>
        <v>0</v>
      </c>
      <c r="BR236" s="20"/>
      <c r="BS236" s="20">
        <f>IFERROR(ROUND(((INDEX('Stock List'!$M$11:$M$1010, MATCH(Z236, 'Stock List'!$K$11:$K$1010, 0))/INDEX('Stock List'!$L$11:$L$1010, MATCH(Z236, 'Stock List'!$K$11:$K$1010, 0)))*Y236), 2), 0)</f>
        <v>0</v>
      </c>
      <c r="BT236" s="20"/>
      <c r="BU236" s="20">
        <f>IFERROR(ROUND(((INDEX('Stock List'!$M$11:$M$1010, MATCH(AB236, 'Stock List'!$K$11:$K$1010, 0))/INDEX('Stock List'!$L$11:$L$1010, MATCH(AB236, 'Stock List'!$K$11:$K$1010, 0)))*AA236), 2), 0)</f>
        <v>0</v>
      </c>
      <c r="BV236" s="20"/>
      <c r="BW236" s="20">
        <f>IFERROR(ROUND(((INDEX('Stock List'!$M$11:$M$1010, MATCH(AD236, 'Stock List'!$K$11:$K$1010, 0))/INDEX('Stock List'!$L$11:$L$1010, MATCH(AD236, 'Stock List'!$K$11:$K$1010, 0)))*AC236), 2), 0)</f>
        <v>0</v>
      </c>
      <c r="BX236" s="20"/>
      <c r="BY236" s="20">
        <f>IFERROR(ROUND(((INDEX('Stock List'!$M$11:$M$1010, MATCH(AF236, 'Stock List'!$K$11:$K$1010, 0))/INDEX('Stock List'!$L$11:$L$1010, MATCH(AF236, 'Stock List'!$K$11:$K$1010, 0)))*AE236), 2), 0)</f>
        <v>0</v>
      </c>
      <c r="BZ236" s="20"/>
      <c r="CA236" s="20">
        <f>IFERROR(ROUND(((INDEX('Stock List'!$M$11:$M$1010, MATCH(AH236, 'Stock List'!$K$11:$K$1010, 0))/INDEX('Stock List'!$L$11:$L$1010, MATCH(AH236, 'Stock List'!$K$11:$K$1010, 0)))*AG236), 2), 0)</f>
        <v>0</v>
      </c>
      <c r="CB236" s="20"/>
      <c r="CC236" s="20">
        <f>IFERROR(ROUND(((INDEX('Stock List'!$M$11:$M$1010, MATCH(AJ236, 'Stock List'!$K$11:$K$1010, 0))/INDEX('Stock List'!$L$11:$L$1010, MATCH(AJ236, 'Stock List'!$K$11:$K$1010, 0)))*AI236), 2), 0)</f>
        <v>0</v>
      </c>
      <c r="CD236" s="20"/>
      <c r="CE236" s="20">
        <f>IFERROR(ROUND(((INDEX('Stock List'!$M$11:$M$1010, MATCH(AL236, 'Stock List'!$K$11:$K$1010, 0))/INDEX('Stock List'!$L$11:$L$1010, MATCH(AL236, 'Stock List'!$K$11:$K$1010, 0)))*AK236), 2), 0)</f>
        <v>0</v>
      </c>
      <c r="CF236" s="20"/>
      <c r="CG236" s="20">
        <f>IFERROR(ROUND(((INDEX('Stock List'!$M$11:$M$1010, MATCH(AN236, 'Stock List'!$K$11:$K$1010, 0))/INDEX('Stock List'!$L$11:$L$1010, MATCH(AN236, 'Stock List'!$K$11:$K$1010, 0)))*AM236), 2), 0)</f>
        <v>0</v>
      </c>
      <c r="CH236" s="20"/>
      <c r="CI236" s="20">
        <f>IFERROR(ROUND(((INDEX('Stock List'!$M$11:$M$1010, MATCH(AP236, 'Stock List'!$K$11:$K$1010, 0))/INDEX('Stock List'!$L$11:$L$1010, MATCH(AP236, 'Stock List'!$K$11:$K$1010, 0)))*AO236), 2), 0)</f>
        <v>0</v>
      </c>
      <c r="CJ236" s="20"/>
      <c r="CK236" s="20">
        <f>IFERROR(ROUND(((INDEX('Stock List'!$M$11:$M$1010, MATCH(AR236, 'Stock List'!$K$11:$K$1010, 0))/INDEX('Stock List'!$L$11:$L$1010, MATCH(AR236, 'Stock List'!$K$11:$K$1010, 0)))*AQ236), 2), 0)</f>
        <v>0</v>
      </c>
      <c r="CL236" s="20"/>
      <c r="CM236" s="20">
        <f>IFERROR(ROUND(((INDEX('Stock List'!$M$11:$M$1010, MATCH(AT236, 'Stock List'!$K$11:$K$1010, 0))/INDEX('Stock List'!$L$11:$L$1010, MATCH(AT236, 'Stock List'!$K$11:$K$1010, 0)))*AS236), 2), 0)</f>
        <v>0</v>
      </c>
      <c r="CN236" s="20"/>
      <c r="CO236" s="20">
        <f>IFERROR(ROUND(((INDEX('Stock List'!$M$11:$M$1010, MATCH(AV236, 'Stock List'!$K$11:$K$1010, 0))/INDEX('Stock List'!$L$11:$L$1010, MATCH(AV236, 'Stock List'!$K$11:$K$1010, 0)))*AU236), 2), 0)</f>
        <v>0</v>
      </c>
      <c r="CP236" s="20"/>
      <c r="CQ236" s="20">
        <f>IFERROR(ROUND(((INDEX('Stock List'!$M$11:$M$1010, MATCH(AX236, 'Stock List'!$K$11:$K$1010, 0))/INDEX('Stock List'!$L$11:$L$1010, MATCH(AX236, 'Stock List'!$K$11:$K$1010, 0)))*AW236), 2), 0)</f>
        <v>0</v>
      </c>
      <c r="CR236" s="22"/>
      <c r="CT236" s="106" t="str">
        <f t="shared" si="196"/>
        <v/>
      </c>
      <c r="CU236" s="22" t="str">
        <f t="shared" si="197"/>
        <v/>
      </c>
      <c r="CX236" s="106" t="str">
        <f t="shared" si="198"/>
        <v/>
      </c>
      <c r="CY236" s="20" t="str">
        <f t="shared" si="199"/>
        <v/>
      </c>
      <c r="CZ236" s="22" t="str">
        <f t="shared" si="200"/>
        <v/>
      </c>
      <c r="DB236" s="76" t="str">
        <f>IF($H236="", "", COUNTIF($G$11:$G$1010, "&gt;"&amp;$G236)+1+COUNTIF($G$11:$G236, $G236)-1)</f>
        <v/>
      </c>
      <c r="DC236" s="76" t="str">
        <f>IF($H236="", "", COUNTIF($CZ$11:$CZ$1010, "&gt;"&amp;$CZ236)+1+COUNTIF($CZ$11:$CZ236, $CZ236)-1)</f>
        <v/>
      </c>
      <c r="DE236" s="147" t="str">
        <f t="shared" si="201"/>
        <v/>
      </c>
      <c r="DF236" s="148"/>
      <c r="DG236" s="19" t="str">
        <f t="shared" si="202"/>
        <v/>
      </c>
      <c r="DH236" s="153" t="str">
        <f t="shared" si="203"/>
        <v/>
      </c>
      <c r="DI236" s="19" t="str">
        <f t="shared" si="155"/>
        <v/>
      </c>
      <c r="DJ236" s="153" t="str">
        <f t="shared" si="156"/>
        <v/>
      </c>
      <c r="DK236" s="19" t="str">
        <f t="shared" si="157"/>
        <v/>
      </c>
      <c r="DL236" s="153" t="str">
        <f t="shared" si="158"/>
        <v/>
      </c>
      <c r="DM236" s="19" t="str">
        <f t="shared" si="159"/>
        <v/>
      </c>
      <c r="DN236" s="153" t="str">
        <f t="shared" si="160"/>
        <v/>
      </c>
      <c r="DO236" s="19" t="str">
        <f t="shared" si="161"/>
        <v/>
      </c>
      <c r="DP236" s="153" t="str">
        <f t="shared" si="162"/>
        <v/>
      </c>
      <c r="DQ236" s="19" t="str">
        <f t="shared" si="163"/>
        <v/>
      </c>
      <c r="DR236" s="153" t="str">
        <f t="shared" si="164"/>
        <v/>
      </c>
      <c r="DS236" s="19" t="str">
        <f t="shared" si="165"/>
        <v/>
      </c>
      <c r="DT236" s="153" t="str">
        <f t="shared" si="166"/>
        <v/>
      </c>
      <c r="DU236" s="19" t="str">
        <f t="shared" si="167"/>
        <v/>
      </c>
      <c r="DV236" s="153" t="str">
        <f t="shared" si="168"/>
        <v/>
      </c>
      <c r="DW236" s="19" t="str">
        <f t="shared" si="169"/>
        <v/>
      </c>
      <c r="DX236" s="153" t="str">
        <f t="shared" si="170"/>
        <v/>
      </c>
      <c r="DY236" s="19" t="str">
        <f t="shared" si="171"/>
        <v/>
      </c>
      <c r="DZ236" s="153" t="str">
        <f t="shared" si="172"/>
        <v/>
      </c>
      <c r="EA236" s="19" t="str">
        <f t="shared" si="173"/>
        <v/>
      </c>
      <c r="EB236" s="153" t="str">
        <f t="shared" si="174"/>
        <v/>
      </c>
      <c r="EC236" s="19" t="str">
        <f t="shared" si="175"/>
        <v/>
      </c>
      <c r="ED236" s="153" t="str">
        <f t="shared" si="176"/>
        <v/>
      </c>
      <c r="EE236" s="19" t="str">
        <f t="shared" si="177"/>
        <v/>
      </c>
      <c r="EF236" s="153" t="str">
        <f t="shared" si="178"/>
        <v/>
      </c>
      <c r="EG236" s="19" t="str">
        <f t="shared" si="179"/>
        <v/>
      </c>
      <c r="EH236" s="153" t="str">
        <f t="shared" si="180"/>
        <v/>
      </c>
      <c r="EI236" s="19" t="str">
        <f t="shared" si="181"/>
        <v/>
      </c>
      <c r="EJ236" s="153" t="str">
        <f t="shared" si="182"/>
        <v/>
      </c>
      <c r="EK236" s="19" t="str">
        <f t="shared" si="183"/>
        <v/>
      </c>
      <c r="EL236" s="153" t="str">
        <f t="shared" si="184"/>
        <v/>
      </c>
      <c r="EM236" s="19" t="str">
        <f t="shared" si="185"/>
        <v/>
      </c>
      <c r="EN236" s="153" t="str">
        <f t="shared" si="186"/>
        <v/>
      </c>
      <c r="EO236" s="19" t="str">
        <f t="shared" si="187"/>
        <v/>
      </c>
      <c r="EP236" s="153" t="str">
        <f t="shared" si="188"/>
        <v/>
      </c>
      <c r="EQ236" s="19" t="str">
        <f t="shared" si="189"/>
        <v/>
      </c>
      <c r="ER236" s="153" t="str">
        <f t="shared" si="190"/>
        <v/>
      </c>
      <c r="ES236" s="19" t="str">
        <f t="shared" si="191"/>
        <v/>
      </c>
      <c r="ET236" s="153" t="str">
        <f t="shared" si="192"/>
        <v/>
      </c>
    </row>
    <row r="237" spans="1:150" x14ac:dyDescent="0.25">
      <c r="A237" s="31"/>
      <c r="B237" s="91" t="str">
        <f t="shared" si="193"/>
        <v/>
      </c>
      <c r="C237" s="20" t="str">
        <f t="shared" si="153"/>
        <v/>
      </c>
      <c r="D237" s="97" t="str">
        <f t="shared" si="154"/>
        <v/>
      </c>
      <c r="E237" s="62" t="str">
        <f t="shared" si="194"/>
        <v/>
      </c>
      <c r="F237" s="31"/>
      <c r="G237" s="282"/>
      <c r="H237" s="283"/>
      <c r="I237" s="284"/>
      <c r="J237" s="285"/>
      <c r="K237" s="286"/>
      <c r="L237" s="287"/>
      <c r="M237" s="288"/>
      <c r="N237" s="287"/>
      <c r="O237" s="288"/>
      <c r="P237" s="287"/>
      <c r="Q237" s="288"/>
      <c r="R237" s="287"/>
      <c r="S237" s="288"/>
      <c r="T237" s="287"/>
      <c r="U237" s="288"/>
      <c r="V237" s="287"/>
      <c r="W237" s="288"/>
      <c r="X237" s="287"/>
      <c r="Y237" s="288"/>
      <c r="Z237" s="287"/>
      <c r="AA237" s="288"/>
      <c r="AB237" s="287"/>
      <c r="AC237" s="288"/>
      <c r="AD237" s="287"/>
      <c r="AE237" s="288"/>
      <c r="AF237" s="287"/>
      <c r="AG237" s="288"/>
      <c r="AH237" s="287"/>
      <c r="AI237" s="288"/>
      <c r="AJ237" s="287"/>
      <c r="AK237" s="288"/>
      <c r="AL237" s="287"/>
      <c r="AM237" s="288"/>
      <c r="AN237" s="287"/>
      <c r="AO237" s="288"/>
      <c r="AP237" s="287"/>
      <c r="AQ237" s="288"/>
      <c r="AR237" s="287"/>
      <c r="AS237" s="288"/>
      <c r="AT237" s="287"/>
      <c r="AU237" s="288"/>
      <c r="AV237" s="287"/>
      <c r="AW237" s="288"/>
      <c r="AX237" s="287"/>
      <c r="AY237" s="31"/>
      <c r="BA237" s="76" t="str">
        <f t="shared" si="195"/>
        <v/>
      </c>
      <c r="BC237" s="76" t="str">
        <f>IF('Stock List'!$K237="", "", 'Stock List'!$K237)</f>
        <v/>
      </c>
      <c r="BE237" s="106">
        <f>IFERROR(ROUND(((INDEX('Stock List'!$M$11:$M$1010, MATCH(L237, 'Stock List'!$K$11:$K$1010, 0))/INDEX('Stock List'!$L$11:$L$1010, MATCH(L237, 'Stock List'!$K$11:$K$1010, 0)))*K237), 2), 0)</f>
        <v>0</v>
      </c>
      <c r="BF237" s="20"/>
      <c r="BG237" s="20">
        <f>IFERROR(ROUND(((INDEX('Stock List'!$M$11:$M$1010, MATCH(N237, 'Stock List'!$K$11:$K$1010, 0))/INDEX('Stock List'!$L$11:$L$1010, MATCH(N237, 'Stock List'!$K$11:$K$1010, 0)))*M237), 2), 0)</f>
        <v>0</v>
      </c>
      <c r="BH237" s="20"/>
      <c r="BI237" s="20">
        <f>IFERROR(ROUND(((INDEX('Stock List'!$M$11:$M$1010, MATCH(P237, 'Stock List'!$K$11:$K$1010, 0))/INDEX('Stock List'!$L$11:$L$1010, MATCH(P237, 'Stock List'!$K$11:$K$1010, 0)))*O237), 2), 0)</f>
        <v>0</v>
      </c>
      <c r="BJ237" s="20"/>
      <c r="BK237" s="20">
        <f>IFERROR(ROUND(((INDEX('Stock List'!$M$11:$M$1010, MATCH(R237, 'Stock List'!$K$11:$K$1010, 0))/INDEX('Stock List'!$L$11:$L$1010, MATCH(R237, 'Stock List'!$K$11:$K$1010, 0)))*Q237), 2), 0)</f>
        <v>0</v>
      </c>
      <c r="BL237" s="20"/>
      <c r="BM237" s="20">
        <f>IFERROR(ROUND(((INDEX('Stock List'!$M$11:$M$1010, MATCH(T237, 'Stock List'!$K$11:$K$1010, 0))/INDEX('Stock List'!$L$11:$L$1010, MATCH(T237, 'Stock List'!$K$11:$K$1010, 0)))*S237), 2), 0)</f>
        <v>0</v>
      </c>
      <c r="BN237" s="20"/>
      <c r="BO237" s="20">
        <f>IFERROR(ROUND(((INDEX('Stock List'!$M$11:$M$1010, MATCH(V237, 'Stock List'!$K$11:$K$1010, 0))/INDEX('Stock List'!$L$11:$L$1010, MATCH(V237, 'Stock List'!$K$11:$K$1010, 0)))*U237), 2), 0)</f>
        <v>0</v>
      </c>
      <c r="BP237" s="20"/>
      <c r="BQ237" s="20">
        <f>IFERROR(ROUND(((INDEX('Stock List'!$M$11:$M$1010, MATCH(X237, 'Stock List'!$K$11:$K$1010, 0))/INDEX('Stock List'!$L$11:$L$1010, MATCH(X237, 'Stock List'!$K$11:$K$1010, 0)))*W237), 2), 0)</f>
        <v>0</v>
      </c>
      <c r="BR237" s="20"/>
      <c r="BS237" s="20">
        <f>IFERROR(ROUND(((INDEX('Stock List'!$M$11:$M$1010, MATCH(Z237, 'Stock List'!$K$11:$K$1010, 0))/INDEX('Stock List'!$L$11:$L$1010, MATCH(Z237, 'Stock List'!$K$11:$K$1010, 0)))*Y237), 2), 0)</f>
        <v>0</v>
      </c>
      <c r="BT237" s="20"/>
      <c r="BU237" s="20">
        <f>IFERROR(ROUND(((INDEX('Stock List'!$M$11:$M$1010, MATCH(AB237, 'Stock List'!$K$11:$K$1010, 0))/INDEX('Stock List'!$L$11:$L$1010, MATCH(AB237, 'Stock List'!$K$11:$K$1010, 0)))*AA237), 2), 0)</f>
        <v>0</v>
      </c>
      <c r="BV237" s="20"/>
      <c r="BW237" s="20">
        <f>IFERROR(ROUND(((INDEX('Stock List'!$M$11:$M$1010, MATCH(AD237, 'Stock List'!$K$11:$K$1010, 0))/INDEX('Stock List'!$L$11:$L$1010, MATCH(AD237, 'Stock List'!$K$11:$K$1010, 0)))*AC237), 2), 0)</f>
        <v>0</v>
      </c>
      <c r="BX237" s="20"/>
      <c r="BY237" s="20">
        <f>IFERROR(ROUND(((INDEX('Stock List'!$M$11:$M$1010, MATCH(AF237, 'Stock List'!$K$11:$K$1010, 0))/INDEX('Stock List'!$L$11:$L$1010, MATCH(AF237, 'Stock List'!$K$11:$K$1010, 0)))*AE237), 2), 0)</f>
        <v>0</v>
      </c>
      <c r="BZ237" s="20"/>
      <c r="CA237" s="20">
        <f>IFERROR(ROUND(((INDEX('Stock List'!$M$11:$M$1010, MATCH(AH237, 'Stock List'!$K$11:$K$1010, 0))/INDEX('Stock List'!$L$11:$L$1010, MATCH(AH237, 'Stock List'!$K$11:$K$1010, 0)))*AG237), 2), 0)</f>
        <v>0</v>
      </c>
      <c r="CB237" s="20"/>
      <c r="CC237" s="20">
        <f>IFERROR(ROUND(((INDEX('Stock List'!$M$11:$M$1010, MATCH(AJ237, 'Stock List'!$K$11:$K$1010, 0))/INDEX('Stock List'!$L$11:$L$1010, MATCH(AJ237, 'Stock List'!$K$11:$K$1010, 0)))*AI237), 2), 0)</f>
        <v>0</v>
      </c>
      <c r="CD237" s="20"/>
      <c r="CE237" s="20">
        <f>IFERROR(ROUND(((INDEX('Stock List'!$M$11:$M$1010, MATCH(AL237, 'Stock List'!$K$11:$K$1010, 0))/INDEX('Stock List'!$L$11:$L$1010, MATCH(AL237, 'Stock List'!$K$11:$K$1010, 0)))*AK237), 2), 0)</f>
        <v>0</v>
      </c>
      <c r="CF237" s="20"/>
      <c r="CG237" s="20">
        <f>IFERROR(ROUND(((INDEX('Stock List'!$M$11:$M$1010, MATCH(AN237, 'Stock List'!$K$11:$K$1010, 0))/INDEX('Stock List'!$L$11:$L$1010, MATCH(AN237, 'Stock List'!$K$11:$K$1010, 0)))*AM237), 2), 0)</f>
        <v>0</v>
      </c>
      <c r="CH237" s="20"/>
      <c r="CI237" s="20">
        <f>IFERROR(ROUND(((INDEX('Stock List'!$M$11:$M$1010, MATCH(AP237, 'Stock List'!$K$11:$K$1010, 0))/INDEX('Stock List'!$L$11:$L$1010, MATCH(AP237, 'Stock List'!$K$11:$K$1010, 0)))*AO237), 2), 0)</f>
        <v>0</v>
      </c>
      <c r="CJ237" s="20"/>
      <c r="CK237" s="20">
        <f>IFERROR(ROUND(((INDEX('Stock List'!$M$11:$M$1010, MATCH(AR237, 'Stock List'!$K$11:$K$1010, 0))/INDEX('Stock List'!$L$11:$L$1010, MATCH(AR237, 'Stock List'!$K$11:$K$1010, 0)))*AQ237), 2), 0)</f>
        <v>0</v>
      </c>
      <c r="CL237" s="20"/>
      <c r="CM237" s="20">
        <f>IFERROR(ROUND(((INDEX('Stock List'!$M$11:$M$1010, MATCH(AT237, 'Stock List'!$K$11:$K$1010, 0))/INDEX('Stock List'!$L$11:$L$1010, MATCH(AT237, 'Stock List'!$K$11:$K$1010, 0)))*AS237), 2), 0)</f>
        <v>0</v>
      </c>
      <c r="CN237" s="20"/>
      <c r="CO237" s="20">
        <f>IFERROR(ROUND(((INDEX('Stock List'!$M$11:$M$1010, MATCH(AV237, 'Stock List'!$K$11:$K$1010, 0))/INDEX('Stock List'!$L$11:$L$1010, MATCH(AV237, 'Stock List'!$K$11:$K$1010, 0)))*AU237), 2), 0)</f>
        <v>0</v>
      </c>
      <c r="CP237" s="20"/>
      <c r="CQ237" s="20">
        <f>IFERROR(ROUND(((INDEX('Stock List'!$M$11:$M$1010, MATCH(AX237, 'Stock List'!$K$11:$K$1010, 0))/INDEX('Stock List'!$L$11:$L$1010, MATCH(AX237, 'Stock List'!$K$11:$K$1010, 0)))*AW237), 2), 0)</f>
        <v>0</v>
      </c>
      <c r="CR237" s="22"/>
      <c r="CT237" s="106" t="str">
        <f t="shared" si="196"/>
        <v/>
      </c>
      <c r="CU237" s="22" t="str">
        <f t="shared" si="197"/>
        <v/>
      </c>
      <c r="CX237" s="106" t="str">
        <f t="shared" si="198"/>
        <v/>
      </c>
      <c r="CY237" s="20" t="str">
        <f t="shared" si="199"/>
        <v/>
      </c>
      <c r="CZ237" s="22" t="str">
        <f t="shared" si="200"/>
        <v/>
      </c>
      <c r="DB237" s="76" t="str">
        <f>IF($H237="", "", COUNTIF($G$11:$G$1010, "&gt;"&amp;$G237)+1+COUNTIF($G$11:$G237, $G237)-1)</f>
        <v/>
      </c>
      <c r="DC237" s="76" t="str">
        <f>IF($H237="", "", COUNTIF($CZ$11:$CZ$1010, "&gt;"&amp;$CZ237)+1+COUNTIF($CZ$11:$CZ237, $CZ237)-1)</f>
        <v/>
      </c>
      <c r="DE237" s="147" t="str">
        <f t="shared" si="201"/>
        <v/>
      </c>
      <c r="DF237" s="148"/>
      <c r="DG237" s="19" t="str">
        <f t="shared" si="202"/>
        <v/>
      </c>
      <c r="DH237" s="153" t="str">
        <f t="shared" si="203"/>
        <v/>
      </c>
      <c r="DI237" s="19" t="str">
        <f t="shared" si="155"/>
        <v/>
      </c>
      <c r="DJ237" s="153" t="str">
        <f t="shared" si="156"/>
        <v/>
      </c>
      <c r="DK237" s="19" t="str">
        <f t="shared" si="157"/>
        <v/>
      </c>
      <c r="DL237" s="153" t="str">
        <f t="shared" si="158"/>
        <v/>
      </c>
      <c r="DM237" s="19" t="str">
        <f t="shared" si="159"/>
        <v/>
      </c>
      <c r="DN237" s="153" t="str">
        <f t="shared" si="160"/>
        <v/>
      </c>
      <c r="DO237" s="19" t="str">
        <f t="shared" si="161"/>
        <v/>
      </c>
      <c r="DP237" s="153" t="str">
        <f t="shared" si="162"/>
        <v/>
      </c>
      <c r="DQ237" s="19" t="str">
        <f t="shared" si="163"/>
        <v/>
      </c>
      <c r="DR237" s="153" t="str">
        <f t="shared" si="164"/>
        <v/>
      </c>
      <c r="DS237" s="19" t="str">
        <f t="shared" si="165"/>
        <v/>
      </c>
      <c r="DT237" s="153" t="str">
        <f t="shared" si="166"/>
        <v/>
      </c>
      <c r="DU237" s="19" t="str">
        <f t="shared" si="167"/>
        <v/>
      </c>
      <c r="DV237" s="153" t="str">
        <f t="shared" si="168"/>
        <v/>
      </c>
      <c r="DW237" s="19" t="str">
        <f t="shared" si="169"/>
        <v/>
      </c>
      <c r="DX237" s="153" t="str">
        <f t="shared" si="170"/>
        <v/>
      </c>
      <c r="DY237" s="19" t="str">
        <f t="shared" si="171"/>
        <v/>
      </c>
      <c r="DZ237" s="153" t="str">
        <f t="shared" si="172"/>
        <v/>
      </c>
      <c r="EA237" s="19" t="str">
        <f t="shared" si="173"/>
        <v/>
      </c>
      <c r="EB237" s="153" t="str">
        <f t="shared" si="174"/>
        <v/>
      </c>
      <c r="EC237" s="19" t="str">
        <f t="shared" si="175"/>
        <v/>
      </c>
      <c r="ED237" s="153" t="str">
        <f t="shared" si="176"/>
        <v/>
      </c>
      <c r="EE237" s="19" t="str">
        <f t="shared" si="177"/>
        <v/>
      </c>
      <c r="EF237" s="153" t="str">
        <f t="shared" si="178"/>
        <v/>
      </c>
      <c r="EG237" s="19" t="str">
        <f t="shared" si="179"/>
        <v/>
      </c>
      <c r="EH237" s="153" t="str">
        <f t="shared" si="180"/>
        <v/>
      </c>
      <c r="EI237" s="19" t="str">
        <f t="shared" si="181"/>
        <v/>
      </c>
      <c r="EJ237" s="153" t="str">
        <f t="shared" si="182"/>
        <v/>
      </c>
      <c r="EK237" s="19" t="str">
        <f t="shared" si="183"/>
        <v/>
      </c>
      <c r="EL237" s="153" t="str">
        <f t="shared" si="184"/>
        <v/>
      </c>
      <c r="EM237" s="19" t="str">
        <f t="shared" si="185"/>
        <v/>
      </c>
      <c r="EN237" s="153" t="str">
        <f t="shared" si="186"/>
        <v/>
      </c>
      <c r="EO237" s="19" t="str">
        <f t="shared" si="187"/>
        <v/>
      </c>
      <c r="EP237" s="153" t="str">
        <f t="shared" si="188"/>
        <v/>
      </c>
      <c r="EQ237" s="19" t="str">
        <f t="shared" si="189"/>
        <v/>
      </c>
      <c r="ER237" s="153" t="str">
        <f t="shared" si="190"/>
        <v/>
      </c>
      <c r="ES237" s="19" t="str">
        <f t="shared" si="191"/>
        <v/>
      </c>
      <c r="ET237" s="153" t="str">
        <f t="shared" si="192"/>
        <v/>
      </c>
    </row>
    <row r="238" spans="1:150" x14ac:dyDescent="0.25">
      <c r="A238" s="31"/>
      <c r="B238" s="91" t="str">
        <f t="shared" si="193"/>
        <v/>
      </c>
      <c r="C238" s="20" t="str">
        <f t="shared" si="153"/>
        <v/>
      </c>
      <c r="D238" s="97" t="str">
        <f t="shared" si="154"/>
        <v/>
      </c>
      <c r="E238" s="62" t="str">
        <f t="shared" si="194"/>
        <v/>
      </c>
      <c r="F238" s="31"/>
      <c r="G238" s="282"/>
      <c r="H238" s="283"/>
      <c r="I238" s="284"/>
      <c r="J238" s="285"/>
      <c r="K238" s="286"/>
      <c r="L238" s="287"/>
      <c r="M238" s="288"/>
      <c r="N238" s="287"/>
      <c r="O238" s="288"/>
      <c r="P238" s="287"/>
      <c r="Q238" s="288"/>
      <c r="R238" s="287"/>
      <c r="S238" s="288"/>
      <c r="T238" s="287"/>
      <c r="U238" s="288"/>
      <c r="V238" s="287"/>
      <c r="W238" s="288"/>
      <c r="X238" s="287"/>
      <c r="Y238" s="288"/>
      <c r="Z238" s="287"/>
      <c r="AA238" s="288"/>
      <c r="AB238" s="287"/>
      <c r="AC238" s="288"/>
      <c r="AD238" s="287"/>
      <c r="AE238" s="288"/>
      <c r="AF238" s="287"/>
      <c r="AG238" s="288"/>
      <c r="AH238" s="287"/>
      <c r="AI238" s="288"/>
      <c r="AJ238" s="287"/>
      <c r="AK238" s="288"/>
      <c r="AL238" s="287"/>
      <c r="AM238" s="288"/>
      <c r="AN238" s="287"/>
      <c r="AO238" s="288"/>
      <c r="AP238" s="287"/>
      <c r="AQ238" s="288"/>
      <c r="AR238" s="287"/>
      <c r="AS238" s="288"/>
      <c r="AT238" s="287"/>
      <c r="AU238" s="288"/>
      <c r="AV238" s="287"/>
      <c r="AW238" s="288"/>
      <c r="AX238" s="287"/>
      <c r="AY238" s="31"/>
      <c r="BA238" s="76" t="str">
        <f t="shared" si="195"/>
        <v/>
      </c>
      <c r="BC238" s="76" t="str">
        <f>IF('Stock List'!$K238="", "", 'Stock List'!$K238)</f>
        <v/>
      </c>
      <c r="BE238" s="106">
        <f>IFERROR(ROUND(((INDEX('Stock List'!$M$11:$M$1010, MATCH(L238, 'Stock List'!$K$11:$K$1010, 0))/INDEX('Stock List'!$L$11:$L$1010, MATCH(L238, 'Stock List'!$K$11:$K$1010, 0)))*K238), 2), 0)</f>
        <v>0</v>
      </c>
      <c r="BF238" s="20"/>
      <c r="BG238" s="20">
        <f>IFERROR(ROUND(((INDEX('Stock List'!$M$11:$M$1010, MATCH(N238, 'Stock List'!$K$11:$K$1010, 0))/INDEX('Stock List'!$L$11:$L$1010, MATCH(N238, 'Stock List'!$K$11:$K$1010, 0)))*M238), 2), 0)</f>
        <v>0</v>
      </c>
      <c r="BH238" s="20"/>
      <c r="BI238" s="20">
        <f>IFERROR(ROUND(((INDEX('Stock List'!$M$11:$M$1010, MATCH(P238, 'Stock List'!$K$11:$K$1010, 0))/INDEX('Stock List'!$L$11:$L$1010, MATCH(P238, 'Stock List'!$K$11:$K$1010, 0)))*O238), 2), 0)</f>
        <v>0</v>
      </c>
      <c r="BJ238" s="20"/>
      <c r="BK238" s="20">
        <f>IFERROR(ROUND(((INDEX('Stock List'!$M$11:$M$1010, MATCH(R238, 'Stock List'!$K$11:$K$1010, 0))/INDEX('Stock List'!$L$11:$L$1010, MATCH(R238, 'Stock List'!$K$11:$K$1010, 0)))*Q238), 2), 0)</f>
        <v>0</v>
      </c>
      <c r="BL238" s="20"/>
      <c r="BM238" s="20">
        <f>IFERROR(ROUND(((INDEX('Stock List'!$M$11:$M$1010, MATCH(T238, 'Stock List'!$K$11:$K$1010, 0))/INDEX('Stock List'!$L$11:$L$1010, MATCH(T238, 'Stock List'!$K$11:$K$1010, 0)))*S238), 2), 0)</f>
        <v>0</v>
      </c>
      <c r="BN238" s="20"/>
      <c r="BO238" s="20">
        <f>IFERROR(ROUND(((INDEX('Stock List'!$M$11:$M$1010, MATCH(V238, 'Stock List'!$K$11:$K$1010, 0))/INDEX('Stock List'!$L$11:$L$1010, MATCH(V238, 'Stock List'!$K$11:$K$1010, 0)))*U238), 2), 0)</f>
        <v>0</v>
      </c>
      <c r="BP238" s="20"/>
      <c r="BQ238" s="20">
        <f>IFERROR(ROUND(((INDEX('Stock List'!$M$11:$M$1010, MATCH(X238, 'Stock List'!$K$11:$K$1010, 0))/INDEX('Stock List'!$L$11:$L$1010, MATCH(X238, 'Stock List'!$K$11:$K$1010, 0)))*W238), 2), 0)</f>
        <v>0</v>
      </c>
      <c r="BR238" s="20"/>
      <c r="BS238" s="20">
        <f>IFERROR(ROUND(((INDEX('Stock List'!$M$11:$M$1010, MATCH(Z238, 'Stock List'!$K$11:$K$1010, 0))/INDEX('Stock List'!$L$11:$L$1010, MATCH(Z238, 'Stock List'!$K$11:$K$1010, 0)))*Y238), 2), 0)</f>
        <v>0</v>
      </c>
      <c r="BT238" s="20"/>
      <c r="BU238" s="20">
        <f>IFERROR(ROUND(((INDEX('Stock List'!$M$11:$M$1010, MATCH(AB238, 'Stock List'!$K$11:$K$1010, 0))/INDEX('Stock List'!$L$11:$L$1010, MATCH(AB238, 'Stock List'!$K$11:$K$1010, 0)))*AA238), 2), 0)</f>
        <v>0</v>
      </c>
      <c r="BV238" s="20"/>
      <c r="BW238" s="20">
        <f>IFERROR(ROUND(((INDEX('Stock List'!$M$11:$M$1010, MATCH(AD238, 'Stock List'!$K$11:$K$1010, 0))/INDEX('Stock List'!$L$11:$L$1010, MATCH(AD238, 'Stock List'!$K$11:$K$1010, 0)))*AC238), 2), 0)</f>
        <v>0</v>
      </c>
      <c r="BX238" s="20"/>
      <c r="BY238" s="20">
        <f>IFERROR(ROUND(((INDEX('Stock List'!$M$11:$M$1010, MATCH(AF238, 'Stock List'!$K$11:$K$1010, 0))/INDEX('Stock List'!$L$11:$L$1010, MATCH(AF238, 'Stock List'!$K$11:$K$1010, 0)))*AE238), 2), 0)</f>
        <v>0</v>
      </c>
      <c r="BZ238" s="20"/>
      <c r="CA238" s="20">
        <f>IFERROR(ROUND(((INDEX('Stock List'!$M$11:$M$1010, MATCH(AH238, 'Stock List'!$K$11:$K$1010, 0))/INDEX('Stock List'!$L$11:$L$1010, MATCH(AH238, 'Stock List'!$K$11:$K$1010, 0)))*AG238), 2), 0)</f>
        <v>0</v>
      </c>
      <c r="CB238" s="20"/>
      <c r="CC238" s="20">
        <f>IFERROR(ROUND(((INDEX('Stock List'!$M$11:$M$1010, MATCH(AJ238, 'Stock List'!$K$11:$K$1010, 0))/INDEX('Stock List'!$L$11:$L$1010, MATCH(AJ238, 'Stock List'!$K$11:$K$1010, 0)))*AI238), 2), 0)</f>
        <v>0</v>
      </c>
      <c r="CD238" s="20"/>
      <c r="CE238" s="20">
        <f>IFERROR(ROUND(((INDEX('Stock List'!$M$11:$M$1010, MATCH(AL238, 'Stock List'!$K$11:$K$1010, 0))/INDEX('Stock List'!$L$11:$L$1010, MATCH(AL238, 'Stock List'!$K$11:$K$1010, 0)))*AK238), 2), 0)</f>
        <v>0</v>
      </c>
      <c r="CF238" s="20"/>
      <c r="CG238" s="20">
        <f>IFERROR(ROUND(((INDEX('Stock List'!$M$11:$M$1010, MATCH(AN238, 'Stock List'!$K$11:$K$1010, 0))/INDEX('Stock List'!$L$11:$L$1010, MATCH(AN238, 'Stock List'!$K$11:$K$1010, 0)))*AM238), 2), 0)</f>
        <v>0</v>
      </c>
      <c r="CH238" s="20"/>
      <c r="CI238" s="20">
        <f>IFERROR(ROUND(((INDEX('Stock List'!$M$11:$M$1010, MATCH(AP238, 'Stock List'!$K$11:$K$1010, 0))/INDEX('Stock List'!$L$11:$L$1010, MATCH(AP238, 'Stock List'!$K$11:$K$1010, 0)))*AO238), 2), 0)</f>
        <v>0</v>
      </c>
      <c r="CJ238" s="20"/>
      <c r="CK238" s="20">
        <f>IFERROR(ROUND(((INDEX('Stock List'!$M$11:$M$1010, MATCH(AR238, 'Stock List'!$K$11:$K$1010, 0))/INDEX('Stock List'!$L$11:$L$1010, MATCH(AR238, 'Stock List'!$K$11:$K$1010, 0)))*AQ238), 2), 0)</f>
        <v>0</v>
      </c>
      <c r="CL238" s="20"/>
      <c r="CM238" s="20">
        <f>IFERROR(ROUND(((INDEX('Stock List'!$M$11:$M$1010, MATCH(AT238, 'Stock List'!$K$11:$K$1010, 0))/INDEX('Stock List'!$L$11:$L$1010, MATCH(AT238, 'Stock List'!$K$11:$K$1010, 0)))*AS238), 2), 0)</f>
        <v>0</v>
      </c>
      <c r="CN238" s="20"/>
      <c r="CO238" s="20">
        <f>IFERROR(ROUND(((INDEX('Stock List'!$M$11:$M$1010, MATCH(AV238, 'Stock List'!$K$11:$K$1010, 0))/INDEX('Stock List'!$L$11:$L$1010, MATCH(AV238, 'Stock List'!$K$11:$K$1010, 0)))*AU238), 2), 0)</f>
        <v>0</v>
      </c>
      <c r="CP238" s="20"/>
      <c r="CQ238" s="20">
        <f>IFERROR(ROUND(((INDEX('Stock List'!$M$11:$M$1010, MATCH(AX238, 'Stock List'!$K$11:$K$1010, 0))/INDEX('Stock List'!$L$11:$L$1010, MATCH(AX238, 'Stock List'!$K$11:$K$1010, 0)))*AW238), 2), 0)</f>
        <v>0</v>
      </c>
      <c r="CR238" s="22"/>
      <c r="CT238" s="106" t="str">
        <f t="shared" si="196"/>
        <v/>
      </c>
      <c r="CU238" s="22" t="str">
        <f t="shared" si="197"/>
        <v/>
      </c>
      <c r="CX238" s="106" t="str">
        <f t="shared" si="198"/>
        <v/>
      </c>
      <c r="CY238" s="20" t="str">
        <f t="shared" si="199"/>
        <v/>
      </c>
      <c r="CZ238" s="22" t="str">
        <f t="shared" si="200"/>
        <v/>
      </c>
      <c r="DB238" s="76" t="str">
        <f>IF($H238="", "", COUNTIF($G$11:$G$1010, "&gt;"&amp;$G238)+1+COUNTIF($G$11:$G238, $G238)-1)</f>
        <v/>
      </c>
      <c r="DC238" s="76" t="str">
        <f>IF($H238="", "", COUNTIF($CZ$11:$CZ$1010, "&gt;"&amp;$CZ238)+1+COUNTIF($CZ$11:$CZ238, $CZ238)-1)</f>
        <v/>
      </c>
      <c r="DE238" s="147" t="str">
        <f t="shared" si="201"/>
        <v/>
      </c>
      <c r="DF238" s="148"/>
      <c r="DG238" s="19" t="str">
        <f t="shared" si="202"/>
        <v/>
      </c>
      <c r="DH238" s="153" t="str">
        <f t="shared" si="203"/>
        <v/>
      </c>
      <c r="DI238" s="19" t="str">
        <f t="shared" si="155"/>
        <v/>
      </c>
      <c r="DJ238" s="153" t="str">
        <f t="shared" si="156"/>
        <v/>
      </c>
      <c r="DK238" s="19" t="str">
        <f t="shared" si="157"/>
        <v/>
      </c>
      <c r="DL238" s="153" t="str">
        <f t="shared" si="158"/>
        <v/>
      </c>
      <c r="DM238" s="19" t="str">
        <f t="shared" si="159"/>
        <v/>
      </c>
      <c r="DN238" s="153" t="str">
        <f t="shared" si="160"/>
        <v/>
      </c>
      <c r="DO238" s="19" t="str">
        <f t="shared" si="161"/>
        <v/>
      </c>
      <c r="DP238" s="153" t="str">
        <f t="shared" si="162"/>
        <v/>
      </c>
      <c r="DQ238" s="19" t="str">
        <f t="shared" si="163"/>
        <v/>
      </c>
      <c r="DR238" s="153" t="str">
        <f t="shared" si="164"/>
        <v/>
      </c>
      <c r="DS238" s="19" t="str">
        <f t="shared" si="165"/>
        <v/>
      </c>
      <c r="DT238" s="153" t="str">
        <f t="shared" si="166"/>
        <v/>
      </c>
      <c r="DU238" s="19" t="str">
        <f t="shared" si="167"/>
        <v/>
      </c>
      <c r="DV238" s="153" t="str">
        <f t="shared" si="168"/>
        <v/>
      </c>
      <c r="DW238" s="19" t="str">
        <f t="shared" si="169"/>
        <v/>
      </c>
      <c r="DX238" s="153" t="str">
        <f t="shared" si="170"/>
        <v/>
      </c>
      <c r="DY238" s="19" t="str">
        <f t="shared" si="171"/>
        <v/>
      </c>
      <c r="DZ238" s="153" t="str">
        <f t="shared" si="172"/>
        <v/>
      </c>
      <c r="EA238" s="19" t="str">
        <f t="shared" si="173"/>
        <v/>
      </c>
      <c r="EB238" s="153" t="str">
        <f t="shared" si="174"/>
        <v/>
      </c>
      <c r="EC238" s="19" t="str">
        <f t="shared" si="175"/>
        <v/>
      </c>
      <c r="ED238" s="153" t="str">
        <f t="shared" si="176"/>
        <v/>
      </c>
      <c r="EE238" s="19" t="str">
        <f t="shared" si="177"/>
        <v/>
      </c>
      <c r="EF238" s="153" t="str">
        <f t="shared" si="178"/>
        <v/>
      </c>
      <c r="EG238" s="19" t="str">
        <f t="shared" si="179"/>
        <v/>
      </c>
      <c r="EH238" s="153" t="str">
        <f t="shared" si="180"/>
        <v/>
      </c>
      <c r="EI238" s="19" t="str">
        <f t="shared" si="181"/>
        <v/>
      </c>
      <c r="EJ238" s="153" t="str">
        <f t="shared" si="182"/>
        <v/>
      </c>
      <c r="EK238" s="19" t="str">
        <f t="shared" si="183"/>
        <v/>
      </c>
      <c r="EL238" s="153" t="str">
        <f t="shared" si="184"/>
        <v/>
      </c>
      <c r="EM238" s="19" t="str">
        <f t="shared" si="185"/>
        <v/>
      </c>
      <c r="EN238" s="153" t="str">
        <f t="shared" si="186"/>
        <v/>
      </c>
      <c r="EO238" s="19" t="str">
        <f t="shared" si="187"/>
        <v/>
      </c>
      <c r="EP238" s="153" t="str">
        <f t="shared" si="188"/>
        <v/>
      </c>
      <c r="EQ238" s="19" t="str">
        <f t="shared" si="189"/>
        <v/>
      </c>
      <c r="ER238" s="153" t="str">
        <f t="shared" si="190"/>
        <v/>
      </c>
      <c r="ES238" s="19" t="str">
        <f t="shared" si="191"/>
        <v/>
      </c>
      <c r="ET238" s="153" t="str">
        <f t="shared" si="192"/>
        <v/>
      </c>
    </row>
    <row r="239" spans="1:150" x14ac:dyDescent="0.25">
      <c r="A239" s="31"/>
      <c r="B239" s="91" t="str">
        <f t="shared" si="193"/>
        <v/>
      </c>
      <c r="C239" s="20" t="str">
        <f t="shared" si="153"/>
        <v/>
      </c>
      <c r="D239" s="97" t="str">
        <f t="shared" si="154"/>
        <v/>
      </c>
      <c r="E239" s="62" t="str">
        <f t="shared" si="194"/>
        <v/>
      </c>
      <c r="F239" s="31"/>
      <c r="G239" s="282"/>
      <c r="H239" s="283"/>
      <c r="I239" s="284"/>
      <c r="J239" s="285"/>
      <c r="K239" s="286"/>
      <c r="L239" s="287"/>
      <c r="M239" s="288"/>
      <c r="N239" s="287"/>
      <c r="O239" s="288"/>
      <c r="P239" s="287"/>
      <c r="Q239" s="288"/>
      <c r="R239" s="287"/>
      <c r="S239" s="288"/>
      <c r="T239" s="287"/>
      <c r="U239" s="288"/>
      <c r="V239" s="287"/>
      <c r="W239" s="288"/>
      <c r="X239" s="287"/>
      <c r="Y239" s="288"/>
      <c r="Z239" s="287"/>
      <c r="AA239" s="288"/>
      <c r="AB239" s="287"/>
      <c r="AC239" s="288"/>
      <c r="AD239" s="287"/>
      <c r="AE239" s="288"/>
      <c r="AF239" s="287"/>
      <c r="AG239" s="288"/>
      <c r="AH239" s="287"/>
      <c r="AI239" s="288"/>
      <c r="AJ239" s="287"/>
      <c r="AK239" s="288"/>
      <c r="AL239" s="287"/>
      <c r="AM239" s="288"/>
      <c r="AN239" s="287"/>
      <c r="AO239" s="288"/>
      <c r="AP239" s="287"/>
      <c r="AQ239" s="288"/>
      <c r="AR239" s="287"/>
      <c r="AS239" s="288"/>
      <c r="AT239" s="287"/>
      <c r="AU239" s="288"/>
      <c r="AV239" s="287"/>
      <c r="AW239" s="288"/>
      <c r="AX239" s="287"/>
      <c r="AY239" s="31"/>
      <c r="BA239" s="76" t="str">
        <f t="shared" si="195"/>
        <v/>
      </c>
      <c r="BC239" s="76" t="str">
        <f>IF('Stock List'!$K239="", "", 'Stock List'!$K239)</f>
        <v/>
      </c>
      <c r="BE239" s="106">
        <f>IFERROR(ROUND(((INDEX('Stock List'!$M$11:$M$1010, MATCH(L239, 'Stock List'!$K$11:$K$1010, 0))/INDEX('Stock List'!$L$11:$L$1010, MATCH(L239, 'Stock List'!$K$11:$K$1010, 0)))*K239), 2), 0)</f>
        <v>0</v>
      </c>
      <c r="BF239" s="20"/>
      <c r="BG239" s="20">
        <f>IFERROR(ROUND(((INDEX('Stock List'!$M$11:$M$1010, MATCH(N239, 'Stock List'!$K$11:$K$1010, 0))/INDEX('Stock List'!$L$11:$L$1010, MATCH(N239, 'Stock List'!$K$11:$K$1010, 0)))*M239), 2), 0)</f>
        <v>0</v>
      </c>
      <c r="BH239" s="20"/>
      <c r="BI239" s="20">
        <f>IFERROR(ROUND(((INDEX('Stock List'!$M$11:$M$1010, MATCH(P239, 'Stock List'!$K$11:$K$1010, 0))/INDEX('Stock List'!$L$11:$L$1010, MATCH(P239, 'Stock List'!$K$11:$K$1010, 0)))*O239), 2), 0)</f>
        <v>0</v>
      </c>
      <c r="BJ239" s="20"/>
      <c r="BK239" s="20">
        <f>IFERROR(ROUND(((INDEX('Stock List'!$M$11:$M$1010, MATCH(R239, 'Stock List'!$K$11:$K$1010, 0))/INDEX('Stock List'!$L$11:$L$1010, MATCH(R239, 'Stock List'!$K$11:$K$1010, 0)))*Q239), 2), 0)</f>
        <v>0</v>
      </c>
      <c r="BL239" s="20"/>
      <c r="BM239" s="20">
        <f>IFERROR(ROUND(((INDEX('Stock List'!$M$11:$M$1010, MATCH(T239, 'Stock List'!$K$11:$K$1010, 0))/INDEX('Stock List'!$L$11:$L$1010, MATCH(T239, 'Stock List'!$K$11:$K$1010, 0)))*S239), 2), 0)</f>
        <v>0</v>
      </c>
      <c r="BN239" s="20"/>
      <c r="BO239" s="20">
        <f>IFERROR(ROUND(((INDEX('Stock List'!$M$11:$M$1010, MATCH(V239, 'Stock List'!$K$11:$K$1010, 0))/INDEX('Stock List'!$L$11:$L$1010, MATCH(V239, 'Stock List'!$K$11:$K$1010, 0)))*U239), 2), 0)</f>
        <v>0</v>
      </c>
      <c r="BP239" s="20"/>
      <c r="BQ239" s="20">
        <f>IFERROR(ROUND(((INDEX('Stock List'!$M$11:$M$1010, MATCH(X239, 'Stock List'!$K$11:$K$1010, 0))/INDEX('Stock List'!$L$11:$L$1010, MATCH(X239, 'Stock List'!$K$11:$K$1010, 0)))*W239), 2), 0)</f>
        <v>0</v>
      </c>
      <c r="BR239" s="20"/>
      <c r="BS239" s="20">
        <f>IFERROR(ROUND(((INDEX('Stock List'!$M$11:$M$1010, MATCH(Z239, 'Stock List'!$K$11:$K$1010, 0))/INDEX('Stock List'!$L$11:$L$1010, MATCH(Z239, 'Stock List'!$K$11:$K$1010, 0)))*Y239), 2), 0)</f>
        <v>0</v>
      </c>
      <c r="BT239" s="20"/>
      <c r="BU239" s="20">
        <f>IFERROR(ROUND(((INDEX('Stock List'!$M$11:$M$1010, MATCH(AB239, 'Stock List'!$K$11:$K$1010, 0))/INDEX('Stock List'!$L$11:$L$1010, MATCH(AB239, 'Stock List'!$K$11:$K$1010, 0)))*AA239), 2), 0)</f>
        <v>0</v>
      </c>
      <c r="BV239" s="20"/>
      <c r="BW239" s="20">
        <f>IFERROR(ROUND(((INDEX('Stock List'!$M$11:$M$1010, MATCH(AD239, 'Stock List'!$K$11:$K$1010, 0))/INDEX('Stock List'!$L$11:$L$1010, MATCH(AD239, 'Stock List'!$K$11:$K$1010, 0)))*AC239), 2), 0)</f>
        <v>0</v>
      </c>
      <c r="BX239" s="20"/>
      <c r="BY239" s="20">
        <f>IFERROR(ROUND(((INDEX('Stock List'!$M$11:$M$1010, MATCH(AF239, 'Stock List'!$K$11:$K$1010, 0))/INDEX('Stock List'!$L$11:$L$1010, MATCH(AF239, 'Stock List'!$K$11:$K$1010, 0)))*AE239), 2), 0)</f>
        <v>0</v>
      </c>
      <c r="BZ239" s="20"/>
      <c r="CA239" s="20">
        <f>IFERROR(ROUND(((INDEX('Stock List'!$M$11:$M$1010, MATCH(AH239, 'Stock List'!$K$11:$K$1010, 0))/INDEX('Stock List'!$L$11:$L$1010, MATCH(AH239, 'Stock List'!$K$11:$K$1010, 0)))*AG239), 2), 0)</f>
        <v>0</v>
      </c>
      <c r="CB239" s="20"/>
      <c r="CC239" s="20">
        <f>IFERROR(ROUND(((INDEX('Stock List'!$M$11:$M$1010, MATCH(AJ239, 'Stock List'!$K$11:$K$1010, 0))/INDEX('Stock List'!$L$11:$L$1010, MATCH(AJ239, 'Stock List'!$K$11:$K$1010, 0)))*AI239), 2), 0)</f>
        <v>0</v>
      </c>
      <c r="CD239" s="20"/>
      <c r="CE239" s="20">
        <f>IFERROR(ROUND(((INDEX('Stock List'!$M$11:$M$1010, MATCH(AL239, 'Stock List'!$K$11:$K$1010, 0))/INDEX('Stock List'!$L$11:$L$1010, MATCH(AL239, 'Stock List'!$K$11:$K$1010, 0)))*AK239), 2), 0)</f>
        <v>0</v>
      </c>
      <c r="CF239" s="20"/>
      <c r="CG239" s="20">
        <f>IFERROR(ROUND(((INDEX('Stock List'!$M$11:$M$1010, MATCH(AN239, 'Stock List'!$K$11:$K$1010, 0))/INDEX('Stock List'!$L$11:$L$1010, MATCH(AN239, 'Stock List'!$K$11:$K$1010, 0)))*AM239), 2), 0)</f>
        <v>0</v>
      </c>
      <c r="CH239" s="20"/>
      <c r="CI239" s="20">
        <f>IFERROR(ROUND(((INDEX('Stock List'!$M$11:$M$1010, MATCH(AP239, 'Stock List'!$K$11:$K$1010, 0))/INDEX('Stock List'!$L$11:$L$1010, MATCH(AP239, 'Stock List'!$K$11:$K$1010, 0)))*AO239), 2), 0)</f>
        <v>0</v>
      </c>
      <c r="CJ239" s="20"/>
      <c r="CK239" s="20">
        <f>IFERROR(ROUND(((INDEX('Stock List'!$M$11:$M$1010, MATCH(AR239, 'Stock List'!$K$11:$K$1010, 0))/INDEX('Stock List'!$L$11:$L$1010, MATCH(AR239, 'Stock List'!$K$11:$K$1010, 0)))*AQ239), 2), 0)</f>
        <v>0</v>
      </c>
      <c r="CL239" s="20"/>
      <c r="CM239" s="20">
        <f>IFERROR(ROUND(((INDEX('Stock List'!$M$11:$M$1010, MATCH(AT239, 'Stock List'!$K$11:$K$1010, 0))/INDEX('Stock List'!$L$11:$L$1010, MATCH(AT239, 'Stock List'!$K$11:$K$1010, 0)))*AS239), 2), 0)</f>
        <v>0</v>
      </c>
      <c r="CN239" s="20"/>
      <c r="CO239" s="20">
        <f>IFERROR(ROUND(((INDEX('Stock List'!$M$11:$M$1010, MATCH(AV239, 'Stock List'!$K$11:$K$1010, 0))/INDEX('Stock List'!$L$11:$L$1010, MATCH(AV239, 'Stock List'!$K$11:$K$1010, 0)))*AU239), 2), 0)</f>
        <v>0</v>
      </c>
      <c r="CP239" s="20"/>
      <c r="CQ239" s="20">
        <f>IFERROR(ROUND(((INDEX('Stock List'!$M$11:$M$1010, MATCH(AX239, 'Stock List'!$K$11:$K$1010, 0))/INDEX('Stock List'!$L$11:$L$1010, MATCH(AX239, 'Stock List'!$K$11:$K$1010, 0)))*AW239), 2), 0)</f>
        <v>0</v>
      </c>
      <c r="CR239" s="22"/>
      <c r="CT239" s="106" t="str">
        <f t="shared" si="196"/>
        <v/>
      </c>
      <c r="CU239" s="22" t="str">
        <f t="shared" si="197"/>
        <v/>
      </c>
      <c r="CX239" s="106" t="str">
        <f t="shared" si="198"/>
        <v/>
      </c>
      <c r="CY239" s="20" t="str">
        <f t="shared" si="199"/>
        <v/>
      </c>
      <c r="CZ239" s="22" t="str">
        <f t="shared" si="200"/>
        <v/>
      </c>
      <c r="DB239" s="76" t="str">
        <f>IF($H239="", "", COUNTIF($G$11:$G$1010, "&gt;"&amp;$G239)+1+COUNTIF($G$11:$G239, $G239)-1)</f>
        <v/>
      </c>
      <c r="DC239" s="76" t="str">
        <f>IF($H239="", "", COUNTIF($CZ$11:$CZ$1010, "&gt;"&amp;$CZ239)+1+COUNTIF($CZ$11:$CZ239, $CZ239)-1)</f>
        <v/>
      </c>
      <c r="DE239" s="147" t="str">
        <f t="shared" si="201"/>
        <v/>
      </c>
      <c r="DF239" s="148"/>
      <c r="DG239" s="19" t="str">
        <f t="shared" si="202"/>
        <v/>
      </c>
      <c r="DH239" s="153" t="str">
        <f t="shared" si="203"/>
        <v/>
      </c>
      <c r="DI239" s="19" t="str">
        <f t="shared" si="155"/>
        <v/>
      </c>
      <c r="DJ239" s="153" t="str">
        <f t="shared" si="156"/>
        <v/>
      </c>
      <c r="DK239" s="19" t="str">
        <f t="shared" si="157"/>
        <v/>
      </c>
      <c r="DL239" s="153" t="str">
        <f t="shared" si="158"/>
        <v/>
      </c>
      <c r="DM239" s="19" t="str">
        <f t="shared" si="159"/>
        <v/>
      </c>
      <c r="DN239" s="153" t="str">
        <f t="shared" si="160"/>
        <v/>
      </c>
      <c r="DO239" s="19" t="str">
        <f t="shared" si="161"/>
        <v/>
      </c>
      <c r="DP239" s="153" t="str">
        <f t="shared" si="162"/>
        <v/>
      </c>
      <c r="DQ239" s="19" t="str">
        <f t="shared" si="163"/>
        <v/>
      </c>
      <c r="DR239" s="153" t="str">
        <f t="shared" si="164"/>
        <v/>
      </c>
      <c r="DS239" s="19" t="str">
        <f t="shared" si="165"/>
        <v/>
      </c>
      <c r="DT239" s="153" t="str">
        <f t="shared" si="166"/>
        <v/>
      </c>
      <c r="DU239" s="19" t="str">
        <f t="shared" si="167"/>
        <v/>
      </c>
      <c r="DV239" s="153" t="str">
        <f t="shared" si="168"/>
        <v/>
      </c>
      <c r="DW239" s="19" t="str">
        <f t="shared" si="169"/>
        <v/>
      </c>
      <c r="DX239" s="153" t="str">
        <f t="shared" si="170"/>
        <v/>
      </c>
      <c r="DY239" s="19" t="str">
        <f t="shared" si="171"/>
        <v/>
      </c>
      <c r="DZ239" s="153" t="str">
        <f t="shared" si="172"/>
        <v/>
      </c>
      <c r="EA239" s="19" t="str">
        <f t="shared" si="173"/>
        <v/>
      </c>
      <c r="EB239" s="153" t="str">
        <f t="shared" si="174"/>
        <v/>
      </c>
      <c r="EC239" s="19" t="str">
        <f t="shared" si="175"/>
        <v/>
      </c>
      <c r="ED239" s="153" t="str">
        <f t="shared" si="176"/>
        <v/>
      </c>
      <c r="EE239" s="19" t="str">
        <f t="shared" si="177"/>
        <v/>
      </c>
      <c r="EF239" s="153" t="str">
        <f t="shared" si="178"/>
        <v/>
      </c>
      <c r="EG239" s="19" t="str">
        <f t="shared" si="179"/>
        <v/>
      </c>
      <c r="EH239" s="153" t="str">
        <f t="shared" si="180"/>
        <v/>
      </c>
      <c r="EI239" s="19" t="str">
        <f t="shared" si="181"/>
        <v/>
      </c>
      <c r="EJ239" s="153" t="str">
        <f t="shared" si="182"/>
        <v/>
      </c>
      <c r="EK239" s="19" t="str">
        <f t="shared" si="183"/>
        <v/>
      </c>
      <c r="EL239" s="153" t="str">
        <f t="shared" si="184"/>
        <v/>
      </c>
      <c r="EM239" s="19" t="str">
        <f t="shared" si="185"/>
        <v/>
      </c>
      <c r="EN239" s="153" t="str">
        <f t="shared" si="186"/>
        <v/>
      </c>
      <c r="EO239" s="19" t="str">
        <f t="shared" si="187"/>
        <v/>
      </c>
      <c r="EP239" s="153" t="str">
        <f t="shared" si="188"/>
        <v/>
      </c>
      <c r="EQ239" s="19" t="str">
        <f t="shared" si="189"/>
        <v/>
      </c>
      <c r="ER239" s="153" t="str">
        <f t="shared" si="190"/>
        <v/>
      </c>
      <c r="ES239" s="19" t="str">
        <f t="shared" si="191"/>
        <v/>
      </c>
      <c r="ET239" s="153" t="str">
        <f t="shared" si="192"/>
        <v/>
      </c>
    </row>
    <row r="240" spans="1:150" x14ac:dyDescent="0.25">
      <c r="A240" s="31"/>
      <c r="B240" s="91" t="str">
        <f t="shared" si="193"/>
        <v/>
      </c>
      <c r="C240" s="20" t="str">
        <f t="shared" si="153"/>
        <v/>
      </c>
      <c r="D240" s="97" t="str">
        <f t="shared" si="154"/>
        <v/>
      </c>
      <c r="E240" s="62" t="str">
        <f t="shared" si="194"/>
        <v/>
      </c>
      <c r="F240" s="31"/>
      <c r="G240" s="282"/>
      <c r="H240" s="283"/>
      <c r="I240" s="284"/>
      <c r="J240" s="285"/>
      <c r="K240" s="286"/>
      <c r="L240" s="287"/>
      <c r="M240" s="288"/>
      <c r="N240" s="287"/>
      <c r="O240" s="288"/>
      <c r="P240" s="287"/>
      <c r="Q240" s="288"/>
      <c r="R240" s="287"/>
      <c r="S240" s="288"/>
      <c r="T240" s="287"/>
      <c r="U240" s="288"/>
      <c r="V240" s="287"/>
      <c r="W240" s="288"/>
      <c r="X240" s="287"/>
      <c r="Y240" s="288"/>
      <c r="Z240" s="287"/>
      <c r="AA240" s="288"/>
      <c r="AB240" s="287"/>
      <c r="AC240" s="288"/>
      <c r="AD240" s="287"/>
      <c r="AE240" s="288"/>
      <c r="AF240" s="287"/>
      <c r="AG240" s="288"/>
      <c r="AH240" s="287"/>
      <c r="AI240" s="288"/>
      <c r="AJ240" s="287"/>
      <c r="AK240" s="288"/>
      <c r="AL240" s="287"/>
      <c r="AM240" s="288"/>
      <c r="AN240" s="287"/>
      <c r="AO240" s="288"/>
      <c r="AP240" s="287"/>
      <c r="AQ240" s="288"/>
      <c r="AR240" s="287"/>
      <c r="AS240" s="288"/>
      <c r="AT240" s="287"/>
      <c r="AU240" s="288"/>
      <c r="AV240" s="287"/>
      <c r="AW240" s="288"/>
      <c r="AX240" s="287"/>
      <c r="AY240" s="31"/>
      <c r="BA240" s="76" t="str">
        <f t="shared" si="195"/>
        <v/>
      </c>
      <c r="BC240" s="76" t="str">
        <f>IF('Stock List'!$K240="", "", 'Stock List'!$K240)</f>
        <v/>
      </c>
      <c r="BE240" s="106">
        <f>IFERROR(ROUND(((INDEX('Stock List'!$M$11:$M$1010, MATCH(L240, 'Stock List'!$K$11:$K$1010, 0))/INDEX('Stock List'!$L$11:$L$1010, MATCH(L240, 'Stock List'!$K$11:$K$1010, 0)))*K240), 2), 0)</f>
        <v>0</v>
      </c>
      <c r="BF240" s="20"/>
      <c r="BG240" s="20">
        <f>IFERROR(ROUND(((INDEX('Stock List'!$M$11:$M$1010, MATCH(N240, 'Stock List'!$K$11:$K$1010, 0))/INDEX('Stock List'!$L$11:$L$1010, MATCH(N240, 'Stock List'!$K$11:$K$1010, 0)))*M240), 2), 0)</f>
        <v>0</v>
      </c>
      <c r="BH240" s="20"/>
      <c r="BI240" s="20">
        <f>IFERROR(ROUND(((INDEX('Stock List'!$M$11:$M$1010, MATCH(P240, 'Stock List'!$K$11:$K$1010, 0))/INDEX('Stock List'!$L$11:$L$1010, MATCH(P240, 'Stock List'!$K$11:$K$1010, 0)))*O240), 2), 0)</f>
        <v>0</v>
      </c>
      <c r="BJ240" s="20"/>
      <c r="BK240" s="20">
        <f>IFERROR(ROUND(((INDEX('Stock List'!$M$11:$M$1010, MATCH(R240, 'Stock List'!$K$11:$K$1010, 0))/INDEX('Stock List'!$L$11:$L$1010, MATCH(R240, 'Stock List'!$K$11:$K$1010, 0)))*Q240), 2), 0)</f>
        <v>0</v>
      </c>
      <c r="BL240" s="20"/>
      <c r="BM240" s="20">
        <f>IFERROR(ROUND(((INDEX('Stock List'!$M$11:$M$1010, MATCH(T240, 'Stock List'!$K$11:$K$1010, 0))/INDEX('Stock List'!$L$11:$L$1010, MATCH(T240, 'Stock List'!$K$11:$K$1010, 0)))*S240), 2), 0)</f>
        <v>0</v>
      </c>
      <c r="BN240" s="20"/>
      <c r="BO240" s="20">
        <f>IFERROR(ROUND(((INDEX('Stock List'!$M$11:$M$1010, MATCH(V240, 'Stock List'!$K$11:$K$1010, 0))/INDEX('Stock List'!$L$11:$L$1010, MATCH(V240, 'Stock List'!$K$11:$K$1010, 0)))*U240), 2), 0)</f>
        <v>0</v>
      </c>
      <c r="BP240" s="20"/>
      <c r="BQ240" s="20">
        <f>IFERROR(ROUND(((INDEX('Stock List'!$M$11:$M$1010, MATCH(X240, 'Stock List'!$K$11:$K$1010, 0))/INDEX('Stock List'!$L$11:$L$1010, MATCH(X240, 'Stock List'!$K$11:$K$1010, 0)))*W240), 2), 0)</f>
        <v>0</v>
      </c>
      <c r="BR240" s="20"/>
      <c r="BS240" s="20">
        <f>IFERROR(ROUND(((INDEX('Stock List'!$M$11:$M$1010, MATCH(Z240, 'Stock List'!$K$11:$K$1010, 0))/INDEX('Stock List'!$L$11:$L$1010, MATCH(Z240, 'Stock List'!$K$11:$K$1010, 0)))*Y240), 2), 0)</f>
        <v>0</v>
      </c>
      <c r="BT240" s="20"/>
      <c r="BU240" s="20">
        <f>IFERROR(ROUND(((INDEX('Stock List'!$M$11:$M$1010, MATCH(AB240, 'Stock List'!$K$11:$K$1010, 0))/INDEX('Stock List'!$L$11:$L$1010, MATCH(AB240, 'Stock List'!$K$11:$K$1010, 0)))*AA240), 2), 0)</f>
        <v>0</v>
      </c>
      <c r="BV240" s="20"/>
      <c r="BW240" s="20">
        <f>IFERROR(ROUND(((INDEX('Stock List'!$M$11:$M$1010, MATCH(AD240, 'Stock List'!$K$11:$K$1010, 0))/INDEX('Stock List'!$L$11:$L$1010, MATCH(AD240, 'Stock List'!$K$11:$K$1010, 0)))*AC240), 2), 0)</f>
        <v>0</v>
      </c>
      <c r="BX240" s="20"/>
      <c r="BY240" s="20">
        <f>IFERROR(ROUND(((INDEX('Stock List'!$M$11:$M$1010, MATCH(AF240, 'Stock List'!$K$11:$K$1010, 0))/INDEX('Stock List'!$L$11:$L$1010, MATCH(AF240, 'Stock List'!$K$11:$K$1010, 0)))*AE240), 2), 0)</f>
        <v>0</v>
      </c>
      <c r="BZ240" s="20"/>
      <c r="CA240" s="20">
        <f>IFERROR(ROUND(((INDEX('Stock List'!$M$11:$M$1010, MATCH(AH240, 'Stock List'!$K$11:$K$1010, 0))/INDEX('Stock List'!$L$11:$L$1010, MATCH(AH240, 'Stock List'!$K$11:$K$1010, 0)))*AG240), 2), 0)</f>
        <v>0</v>
      </c>
      <c r="CB240" s="20"/>
      <c r="CC240" s="20">
        <f>IFERROR(ROUND(((INDEX('Stock List'!$M$11:$M$1010, MATCH(AJ240, 'Stock List'!$K$11:$K$1010, 0))/INDEX('Stock List'!$L$11:$L$1010, MATCH(AJ240, 'Stock List'!$K$11:$K$1010, 0)))*AI240), 2), 0)</f>
        <v>0</v>
      </c>
      <c r="CD240" s="20"/>
      <c r="CE240" s="20">
        <f>IFERROR(ROUND(((INDEX('Stock List'!$M$11:$M$1010, MATCH(AL240, 'Stock List'!$K$11:$K$1010, 0))/INDEX('Stock List'!$L$11:$L$1010, MATCH(AL240, 'Stock List'!$K$11:$K$1010, 0)))*AK240), 2), 0)</f>
        <v>0</v>
      </c>
      <c r="CF240" s="20"/>
      <c r="CG240" s="20">
        <f>IFERROR(ROUND(((INDEX('Stock List'!$M$11:$M$1010, MATCH(AN240, 'Stock List'!$K$11:$K$1010, 0))/INDEX('Stock List'!$L$11:$L$1010, MATCH(AN240, 'Stock List'!$K$11:$K$1010, 0)))*AM240), 2), 0)</f>
        <v>0</v>
      </c>
      <c r="CH240" s="20"/>
      <c r="CI240" s="20">
        <f>IFERROR(ROUND(((INDEX('Stock List'!$M$11:$M$1010, MATCH(AP240, 'Stock List'!$K$11:$K$1010, 0))/INDEX('Stock List'!$L$11:$L$1010, MATCH(AP240, 'Stock List'!$K$11:$K$1010, 0)))*AO240), 2), 0)</f>
        <v>0</v>
      </c>
      <c r="CJ240" s="20"/>
      <c r="CK240" s="20">
        <f>IFERROR(ROUND(((INDEX('Stock List'!$M$11:$M$1010, MATCH(AR240, 'Stock List'!$K$11:$K$1010, 0))/INDEX('Stock List'!$L$11:$L$1010, MATCH(AR240, 'Stock List'!$K$11:$K$1010, 0)))*AQ240), 2), 0)</f>
        <v>0</v>
      </c>
      <c r="CL240" s="20"/>
      <c r="CM240" s="20">
        <f>IFERROR(ROUND(((INDEX('Stock List'!$M$11:$M$1010, MATCH(AT240, 'Stock List'!$K$11:$K$1010, 0))/INDEX('Stock List'!$L$11:$L$1010, MATCH(AT240, 'Stock List'!$K$11:$K$1010, 0)))*AS240), 2), 0)</f>
        <v>0</v>
      </c>
      <c r="CN240" s="20"/>
      <c r="CO240" s="20">
        <f>IFERROR(ROUND(((INDEX('Stock List'!$M$11:$M$1010, MATCH(AV240, 'Stock List'!$K$11:$K$1010, 0))/INDEX('Stock List'!$L$11:$L$1010, MATCH(AV240, 'Stock List'!$K$11:$K$1010, 0)))*AU240), 2), 0)</f>
        <v>0</v>
      </c>
      <c r="CP240" s="20"/>
      <c r="CQ240" s="20">
        <f>IFERROR(ROUND(((INDEX('Stock List'!$M$11:$M$1010, MATCH(AX240, 'Stock List'!$K$11:$K$1010, 0))/INDEX('Stock List'!$L$11:$L$1010, MATCH(AX240, 'Stock List'!$K$11:$K$1010, 0)))*AW240), 2), 0)</f>
        <v>0</v>
      </c>
      <c r="CR240" s="22"/>
      <c r="CT240" s="106" t="str">
        <f t="shared" si="196"/>
        <v/>
      </c>
      <c r="CU240" s="22" t="str">
        <f t="shared" si="197"/>
        <v/>
      </c>
      <c r="CX240" s="106" t="str">
        <f t="shared" si="198"/>
        <v/>
      </c>
      <c r="CY240" s="20" t="str">
        <f t="shared" si="199"/>
        <v/>
      </c>
      <c r="CZ240" s="22" t="str">
        <f t="shared" si="200"/>
        <v/>
      </c>
      <c r="DB240" s="76" t="str">
        <f>IF($H240="", "", COUNTIF($G$11:$G$1010, "&gt;"&amp;$G240)+1+COUNTIF($G$11:$G240, $G240)-1)</f>
        <v/>
      </c>
      <c r="DC240" s="76" t="str">
        <f>IF($H240="", "", COUNTIF($CZ$11:$CZ$1010, "&gt;"&amp;$CZ240)+1+COUNTIF($CZ$11:$CZ240, $CZ240)-1)</f>
        <v/>
      </c>
      <c r="DE240" s="147" t="str">
        <f t="shared" si="201"/>
        <v/>
      </c>
      <c r="DF240" s="148"/>
      <c r="DG240" s="19" t="str">
        <f t="shared" si="202"/>
        <v/>
      </c>
      <c r="DH240" s="153" t="str">
        <f t="shared" si="203"/>
        <v/>
      </c>
      <c r="DI240" s="19" t="str">
        <f t="shared" si="155"/>
        <v/>
      </c>
      <c r="DJ240" s="153" t="str">
        <f t="shared" si="156"/>
        <v/>
      </c>
      <c r="DK240" s="19" t="str">
        <f t="shared" si="157"/>
        <v/>
      </c>
      <c r="DL240" s="153" t="str">
        <f t="shared" si="158"/>
        <v/>
      </c>
      <c r="DM240" s="19" t="str">
        <f t="shared" si="159"/>
        <v/>
      </c>
      <c r="DN240" s="153" t="str">
        <f t="shared" si="160"/>
        <v/>
      </c>
      <c r="DO240" s="19" t="str">
        <f t="shared" si="161"/>
        <v/>
      </c>
      <c r="DP240" s="153" t="str">
        <f t="shared" si="162"/>
        <v/>
      </c>
      <c r="DQ240" s="19" t="str">
        <f t="shared" si="163"/>
        <v/>
      </c>
      <c r="DR240" s="153" t="str">
        <f t="shared" si="164"/>
        <v/>
      </c>
      <c r="DS240" s="19" t="str">
        <f t="shared" si="165"/>
        <v/>
      </c>
      <c r="DT240" s="153" t="str">
        <f t="shared" si="166"/>
        <v/>
      </c>
      <c r="DU240" s="19" t="str">
        <f t="shared" si="167"/>
        <v/>
      </c>
      <c r="DV240" s="153" t="str">
        <f t="shared" si="168"/>
        <v/>
      </c>
      <c r="DW240" s="19" t="str">
        <f t="shared" si="169"/>
        <v/>
      </c>
      <c r="DX240" s="153" t="str">
        <f t="shared" si="170"/>
        <v/>
      </c>
      <c r="DY240" s="19" t="str">
        <f t="shared" si="171"/>
        <v/>
      </c>
      <c r="DZ240" s="153" t="str">
        <f t="shared" si="172"/>
        <v/>
      </c>
      <c r="EA240" s="19" t="str">
        <f t="shared" si="173"/>
        <v/>
      </c>
      <c r="EB240" s="153" t="str">
        <f t="shared" si="174"/>
        <v/>
      </c>
      <c r="EC240" s="19" t="str">
        <f t="shared" si="175"/>
        <v/>
      </c>
      <c r="ED240" s="153" t="str">
        <f t="shared" si="176"/>
        <v/>
      </c>
      <c r="EE240" s="19" t="str">
        <f t="shared" si="177"/>
        <v/>
      </c>
      <c r="EF240" s="153" t="str">
        <f t="shared" si="178"/>
        <v/>
      </c>
      <c r="EG240" s="19" t="str">
        <f t="shared" si="179"/>
        <v/>
      </c>
      <c r="EH240" s="153" t="str">
        <f t="shared" si="180"/>
        <v/>
      </c>
      <c r="EI240" s="19" t="str">
        <f t="shared" si="181"/>
        <v/>
      </c>
      <c r="EJ240" s="153" t="str">
        <f t="shared" si="182"/>
        <v/>
      </c>
      <c r="EK240" s="19" t="str">
        <f t="shared" si="183"/>
        <v/>
      </c>
      <c r="EL240" s="153" t="str">
        <f t="shared" si="184"/>
        <v/>
      </c>
      <c r="EM240" s="19" t="str">
        <f t="shared" si="185"/>
        <v/>
      </c>
      <c r="EN240" s="153" t="str">
        <f t="shared" si="186"/>
        <v/>
      </c>
      <c r="EO240" s="19" t="str">
        <f t="shared" si="187"/>
        <v/>
      </c>
      <c r="EP240" s="153" t="str">
        <f t="shared" si="188"/>
        <v/>
      </c>
      <c r="EQ240" s="19" t="str">
        <f t="shared" si="189"/>
        <v/>
      </c>
      <c r="ER240" s="153" t="str">
        <f t="shared" si="190"/>
        <v/>
      </c>
      <c r="ES240" s="19" t="str">
        <f t="shared" si="191"/>
        <v/>
      </c>
      <c r="ET240" s="153" t="str">
        <f t="shared" si="192"/>
        <v/>
      </c>
    </row>
    <row r="241" spans="1:150" x14ac:dyDescent="0.25">
      <c r="A241" s="31"/>
      <c r="B241" s="91" t="str">
        <f t="shared" si="193"/>
        <v/>
      </c>
      <c r="C241" s="20" t="str">
        <f t="shared" si="153"/>
        <v/>
      </c>
      <c r="D241" s="97" t="str">
        <f t="shared" si="154"/>
        <v/>
      </c>
      <c r="E241" s="62" t="str">
        <f t="shared" si="194"/>
        <v/>
      </c>
      <c r="F241" s="31"/>
      <c r="G241" s="282"/>
      <c r="H241" s="283"/>
      <c r="I241" s="284"/>
      <c r="J241" s="285"/>
      <c r="K241" s="286"/>
      <c r="L241" s="287"/>
      <c r="M241" s="288"/>
      <c r="N241" s="287"/>
      <c r="O241" s="288"/>
      <c r="P241" s="287"/>
      <c r="Q241" s="288"/>
      <c r="R241" s="287"/>
      <c r="S241" s="288"/>
      <c r="T241" s="287"/>
      <c r="U241" s="288"/>
      <c r="V241" s="287"/>
      <c r="W241" s="288"/>
      <c r="X241" s="287"/>
      <c r="Y241" s="288"/>
      <c r="Z241" s="287"/>
      <c r="AA241" s="288"/>
      <c r="AB241" s="287"/>
      <c r="AC241" s="288"/>
      <c r="AD241" s="287"/>
      <c r="AE241" s="288"/>
      <c r="AF241" s="287"/>
      <c r="AG241" s="288"/>
      <c r="AH241" s="287"/>
      <c r="AI241" s="288"/>
      <c r="AJ241" s="287"/>
      <c r="AK241" s="288"/>
      <c r="AL241" s="287"/>
      <c r="AM241" s="288"/>
      <c r="AN241" s="287"/>
      <c r="AO241" s="288"/>
      <c r="AP241" s="287"/>
      <c r="AQ241" s="288"/>
      <c r="AR241" s="287"/>
      <c r="AS241" s="288"/>
      <c r="AT241" s="287"/>
      <c r="AU241" s="288"/>
      <c r="AV241" s="287"/>
      <c r="AW241" s="288"/>
      <c r="AX241" s="287"/>
      <c r="AY241" s="31"/>
      <c r="BA241" s="76" t="str">
        <f t="shared" si="195"/>
        <v/>
      </c>
      <c r="BC241" s="76" t="str">
        <f>IF('Stock List'!$K241="", "", 'Stock List'!$K241)</f>
        <v/>
      </c>
      <c r="BE241" s="106">
        <f>IFERROR(ROUND(((INDEX('Stock List'!$M$11:$M$1010, MATCH(L241, 'Stock List'!$K$11:$K$1010, 0))/INDEX('Stock List'!$L$11:$L$1010, MATCH(L241, 'Stock List'!$K$11:$K$1010, 0)))*K241), 2), 0)</f>
        <v>0</v>
      </c>
      <c r="BF241" s="20"/>
      <c r="BG241" s="20">
        <f>IFERROR(ROUND(((INDEX('Stock List'!$M$11:$M$1010, MATCH(N241, 'Stock List'!$K$11:$K$1010, 0))/INDEX('Stock List'!$L$11:$L$1010, MATCH(N241, 'Stock List'!$K$11:$K$1010, 0)))*M241), 2), 0)</f>
        <v>0</v>
      </c>
      <c r="BH241" s="20"/>
      <c r="BI241" s="20">
        <f>IFERROR(ROUND(((INDEX('Stock List'!$M$11:$M$1010, MATCH(P241, 'Stock List'!$K$11:$K$1010, 0))/INDEX('Stock List'!$L$11:$L$1010, MATCH(P241, 'Stock List'!$K$11:$K$1010, 0)))*O241), 2), 0)</f>
        <v>0</v>
      </c>
      <c r="BJ241" s="20"/>
      <c r="BK241" s="20">
        <f>IFERROR(ROUND(((INDEX('Stock List'!$M$11:$M$1010, MATCH(R241, 'Stock List'!$K$11:$K$1010, 0))/INDEX('Stock List'!$L$11:$L$1010, MATCH(R241, 'Stock List'!$K$11:$K$1010, 0)))*Q241), 2), 0)</f>
        <v>0</v>
      </c>
      <c r="BL241" s="20"/>
      <c r="BM241" s="20">
        <f>IFERROR(ROUND(((INDEX('Stock List'!$M$11:$M$1010, MATCH(T241, 'Stock List'!$K$11:$K$1010, 0))/INDEX('Stock List'!$L$11:$L$1010, MATCH(T241, 'Stock List'!$K$11:$K$1010, 0)))*S241), 2), 0)</f>
        <v>0</v>
      </c>
      <c r="BN241" s="20"/>
      <c r="BO241" s="20">
        <f>IFERROR(ROUND(((INDEX('Stock List'!$M$11:$M$1010, MATCH(V241, 'Stock List'!$K$11:$K$1010, 0))/INDEX('Stock List'!$L$11:$L$1010, MATCH(V241, 'Stock List'!$K$11:$K$1010, 0)))*U241), 2), 0)</f>
        <v>0</v>
      </c>
      <c r="BP241" s="20"/>
      <c r="BQ241" s="20">
        <f>IFERROR(ROUND(((INDEX('Stock List'!$M$11:$M$1010, MATCH(X241, 'Stock List'!$K$11:$K$1010, 0))/INDEX('Stock List'!$L$11:$L$1010, MATCH(X241, 'Stock List'!$K$11:$K$1010, 0)))*W241), 2), 0)</f>
        <v>0</v>
      </c>
      <c r="BR241" s="20"/>
      <c r="BS241" s="20">
        <f>IFERROR(ROUND(((INDEX('Stock List'!$M$11:$M$1010, MATCH(Z241, 'Stock List'!$K$11:$K$1010, 0))/INDEX('Stock List'!$L$11:$L$1010, MATCH(Z241, 'Stock List'!$K$11:$K$1010, 0)))*Y241), 2), 0)</f>
        <v>0</v>
      </c>
      <c r="BT241" s="20"/>
      <c r="BU241" s="20">
        <f>IFERROR(ROUND(((INDEX('Stock List'!$M$11:$M$1010, MATCH(AB241, 'Stock List'!$K$11:$K$1010, 0))/INDEX('Stock List'!$L$11:$L$1010, MATCH(AB241, 'Stock List'!$K$11:$K$1010, 0)))*AA241), 2), 0)</f>
        <v>0</v>
      </c>
      <c r="BV241" s="20"/>
      <c r="BW241" s="20">
        <f>IFERROR(ROUND(((INDEX('Stock List'!$M$11:$M$1010, MATCH(AD241, 'Stock List'!$K$11:$K$1010, 0))/INDEX('Stock List'!$L$11:$L$1010, MATCH(AD241, 'Stock List'!$K$11:$K$1010, 0)))*AC241), 2), 0)</f>
        <v>0</v>
      </c>
      <c r="BX241" s="20"/>
      <c r="BY241" s="20">
        <f>IFERROR(ROUND(((INDEX('Stock List'!$M$11:$M$1010, MATCH(AF241, 'Stock List'!$K$11:$K$1010, 0))/INDEX('Stock List'!$L$11:$L$1010, MATCH(AF241, 'Stock List'!$K$11:$K$1010, 0)))*AE241), 2), 0)</f>
        <v>0</v>
      </c>
      <c r="BZ241" s="20"/>
      <c r="CA241" s="20">
        <f>IFERROR(ROUND(((INDEX('Stock List'!$M$11:$M$1010, MATCH(AH241, 'Stock List'!$K$11:$K$1010, 0))/INDEX('Stock List'!$L$11:$L$1010, MATCH(AH241, 'Stock List'!$K$11:$K$1010, 0)))*AG241), 2), 0)</f>
        <v>0</v>
      </c>
      <c r="CB241" s="20"/>
      <c r="CC241" s="20">
        <f>IFERROR(ROUND(((INDEX('Stock List'!$M$11:$M$1010, MATCH(AJ241, 'Stock List'!$K$11:$K$1010, 0))/INDEX('Stock List'!$L$11:$L$1010, MATCH(AJ241, 'Stock List'!$K$11:$K$1010, 0)))*AI241), 2), 0)</f>
        <v>0</v>
      </c>
      <c r="CD241" s="20"/>
      <c r="CE241" s="20">
        <f>IFERROR(ROUND(((INDEX('Stock List'!$M$11:$M$1010, MATCH(AL241, 'Stock List'!$K$11:$K$1010, 0))/INDEX('Stock List'!$L$11:$L$1010, MATCH(AL241, 'Stock List'!$K$11:$K$1010, 0)))*AK241), 2), 0)</f>
        <v>0</v>
      </c>
      <c r="CF241" s="20"/>
      <c r="CG241" s="20">
        <f>IFERROR(ROUND(((INDEX('Stock List'!$M$11:$M$1010, MATCH(AN241, 'Stock List'!$K$11:$K$1010, 0))/INDEX('Stock List'!$L$11:$L$1010, MATCH(AN241, 'Stock List'!$K$11:$K$1010, 0)))*AM241), 2), 0)</f>
        <v>0</v>
      </c>
      <c r="CH241" s="20"/>
      <c r="CI241" s="20">
        <f>IFERROR(ROUND(((INDEX('Stock List'!$M$11:$M$1010, MATCH(AP241, 'Stock List'!$K$11:$K$1010, 0))/INDEX('Stock List'!$L$11:$L$1010, MATCH(AP241, 'Stock List'!$K$11:$K$1010, 0)))*AO241), 2), 0)</f>
        <v>0</v>
      </c>
      <c r="CJ241" s="20"/>
      <c r="CK241" s="20">
        <f>IFERROR(ROUND(((INDEX('Stock List'!$M$11:$M$1010, MATCH(AR241, 'Stock List'!$K$11:$K$1010, 0))/INDEX('Stock List'!$L$11:$L$1010, MATCH(AR241, 'Stock List'!$K$11:$K$1010, 0)))*AQ241), 2), 0)</f>
        <v>0</v>
      </c>
      <c r="CL241" s="20"/>
      <c r="CM241" s="20">
        <f>IFERROR(ROUND(((INDEX('Stock List'!$M$11:$M$1010, MATCH(AT241, 'Stock List'!$K$11:$K$1010, 0))/INDEX('Stock List'!$L$11:$L$1010, MATCH(AT241, 'Stock List'!$K$11:$K$1010, 0)))*AS241), 2), 0)</f>
        <v>0</v>
      </c>
      <c r="CN241" s="20"/>
      <c r="CO241" s="20">
        <f>IFERROR(ROUND(((INDEX('Stock List'!$M$11:$M$1010, MATCH(AV241, 'Stock List'!$K$11:$K$1010, 0))/INDEX('Stock List'!$L$11:$L$1010, MATCH(AV241, 'Stock List'!$K$11:$K$1010, 0)))*AU241), 2), 0)</f>
        <v>0</v>
      </c>
      <c r="CP241" s="20"/>
      <c r="CQ241" s="20">
        <f>IFERROR(ROUND(((INDEX('Stock List'!$M$11:$M$1010, MATCH(AX241, 'Stock List'!$K$11:$K$1010, 0))/INDEX('Stock List'!$L$11:$L$1010, MATCH(AX241, 'Stock List'!$K$11:$K$1010, 0)))*AW241), 2), 0)</f>
        <v>0</v>
      </c>
      <c r="CR241" s="22"/>
      <c r="CT241" s="106" t="str">
        <f t="shared" si="196"/>
        <v/>
      </c>
      <c r="CU241" s="22" t="str">
        <f t="shared" si="197"/>
        <v/>
      </c>
      <c r="CX241" s="106" t="str">
        <f t="shared" si="198"/>
        <v/>
      </c>
      <c r="CY241" s="20" t="str">
        <f t="shared" si="199"/>
        <v/>
      </c>
      <c r="CZ241" s="22" t="str">
        <f t="shared" si="200"/>
        <v/>
      </c>
      <c r="DB241" s="76" t="str">
        <f>IF($H241="", "", COUNTIF($G$11:$G$1010, "&gt;"&amp;$G241)+1+COUNTIF($G$11:$G241, $G241)-1)</f>
        <v/>
      </c>
      <c r="DC241" s="76" t="str">
        <f>IF($H241="", "", COUNTIF($CZ$11:$CZ$1010, "&gt;"&amp;$CZ241)+1+COUNTIF($CZ$11:$CZ241, $CZ241)-1)</f>
        <v/>
      </c>
      <c r="DE241" s="147" t="str">
        <f t="shared" si="201"/>
        <v/>
      </c>
      <c r="DF241" s="148"/>
      <c r="DG241" s="19" t="str">
        <f t="shared" si="202"/>
        <v/>
      </c>
      <c r="DH241" s="153" t="str">
        <f t="shared" si="203"/>
        <v/>
      </c>
      <c r="DI241" s="19" t="str">
        <f t="shared" si="155"/>
        <v/>
      </c>
      <c r="DJ241" s="153" t="str">
        <f t="shared" si="156"/>
        <v/>
      </c>
      <c r="DK241" s="19" t="str">
        <f t="shared" si="157"/>
        <v/>
      </c>
      <c r="DL241" s="153" t="str">
        <f t="shared" si="158"/>
        <v/>
      </c>
      <c r="DM241" s="19" t="str">
        <f t="shared" si="159"/>
        <v/>
      </c>
      <c r="DN241" s="153" t="str">
        <f t="shared" si="160"/>
        <v/>
      </c>
      <c r="DO241" s="19" t="str">
        <f t="shared" si="161"/>
        <v/>
      </c>
      <c r="DP241" s="153" t="str">
        <f t="shared" si="162"/>
        <v/>
      </c>
      <c r="DQ241" s="19" t="str">
        <f t="shared" si="163"/>
        <v/>
      </c>
      <c r="DR241" s="153" t="str">
        <f t="shared" si="164"/>
        <v/>
      </c>
      <c r="DS241" s="19" t="str">
        <f t="shared" si="165"/>
        <v/>
      </c>
      <c r="DT241" s="153" t="str">
        <f t="shared" si="166"/>
        <v/>
      </c>
      <c r="DU241" s="19" t="str">
        <f t="shared" si="167"/>
        <v/>
      </c>
      <c r="DV241" s="153" t="str">
        <f t="shared" si="168"/>
        <v/>
      </c>
      <c r="DW241" s="19" t="str">
        <f t="shared" si="169"/>
        <v/>
      </c>
      <c r="DX241" s="153" t="str">
        <f t="shared" si="170"/>
        <v/>
      </c>
      <c r="DY241" s="19" t="str">
        <f t="shared" si="171"/>
        <v/>
      </c>
      <c r="DZ241" s="153" t="str">
        <f t="shared" si="172"/>
        <v/>
      </c>
      <c r="EA241" s="19" t="str">
        <f t="shared" si="173"/>
        <v/>
      </c>
      <c r="EB241" s="153" t="str">
        <f t="shared" si="174"/>
        <v/>
      </c>
      <c r="EC241" s="19" t="str">
        <f t="shared" si="175"/>
        <v/>
      </c>
      <c r="ED241" s="153" t="str">
        <f t="shared" si="176"/>
        <v/>
      </c>
      <c r="EE241" s="19" t="str">
        <f t="shared" si="177"/>
        <v/>
      </c>
      <c r="EF241" s="153" t="str">
        <f t="shared" si="178"/>
        <v/>
      </c>
      <c r="EG241" s="19" t="str">
        <f t="shared" si="179"/>
        <v/>
      </c>
      <c r="EH241" s="153" t="str">
        <f t="shared" si="180"/>
        <v/>
      </c>
      <c r="EI241" s="19" t="str">
        <f t="shared" si="181"/>
        <v/>
      </c>
      <c r="EJ241" s="153" t="str">
        <f t="shared" si="182"/>
        <v/>
      </c>
      <c r="EK241" s="19" t="str">
        <f t="shared" si="183"/>
        <v/>
      </c>
      <c r="EL241" s="153" t="str">
        <f t="shared" si="184"/>
        <v/>
      </c>
      <c r="EM241" s="19" t="str">
        <f t="shared" si="185"/>
        <v/>
      </c>
      <c r="EN241" s="153" t="str">
        <f t="shared" si="186"/>
        <v/>
      </c>
      <c r="EO241" s="19" t="str">
        <f t="shared" si="187"/>
        <v/>
      </c>
      <c r="EP241" s="153" t="str">
        <f t="shared" si="188"/>
        <v/>
      </c>
      <c r="EQ241" s="19" t="str">
        <f t="shared" si="189"/>
        <v/>
      </c>
      <c r="ER241" s="153" t="str">
        <f t="shared" si="190"/>
        <v/>
      </c>
      <c r="ES241" s="19" t="str">
        <f t="shared" si="191"/>
        <v/>
      </c>
      <c r="ET241" s="153" t="str">
        <f t="shared" si="192"/>
        <v/>
      </c>
    </row>
    <row r="242" spans="1:150" x14ac:dyDescent="0.25">
      <c r="A242" s="31"/>
      <c r="B242" s="91" t="str">
        <f t="shared" si="193"/>
        <v/>
      </c>
      <c r="C242" s="20" t="str">
        <f t="shared" si="153"/>
        <v/>
      </c>
      <c r="D242" s="97" t="str">
        <f t="shared" si="154"/>
        <v/>
      </c>
      <c r="E242" s="62" t="str">
        <f t="shared" si="194"/>
        <v/>
      </c>
      <c r="F242" s="31"/>
      <c r="G242" s="282"/>
      <c r="H242" s="283"/>
      <c r="I242" s="284"/>
      <c r="J242" s="285"/>
      <c r="K242" s="286"/>
      <c r="L242" s="287"/>
      <c r="M242" s="288"/>
      <c r="N242" s="287"/>
      <c r="O242" s="288"/>
      <c r="P242" s="287"/>
      <c r="Q242" s="288"/>
      <c r="R242" s="287"/>
      <c r="S242" s="288"/>
      <c r="T242" s="287"/>
      <c r="U242" s="288"/>
      <c r="V242" s="287"/>
      <c r="W242" s="288"/>
      <c r="X242" s="287"/>
      <c r="Y242" s="288"/>
      <c r="Z242" s="287"/>
      <c r="AA242" s="288"/>
      <c r="AB242" s="287"/>
      <c r="AC242" s="288"/>
      <c r="AD242" s="287"/>
      <c r="AE242" s="288"/>
      <c r="AF242" s="287"/>
      <c r="AG242" s="288"/>
      <c r="AH242" s="287"/>
      <c r="AI242" s="288"/>
      <c r="AJ242" s="287"/>
      <c r="AK242" s="288"/>
      <c r="AL242" s="287"/>
      <c r="AM242" s="288"/>
      <c r="AN242" s="287"/>
      <c r="AO242" s="288"/>
      <c r="AP242" s="287"/>
      <c r="AQ242" s="288"/>
      <c r="AR242" s="287"/>
      <c r="AS242" s="288"/>
      <c r="AT242" s="287"/>
      <c r="AU242" s="288"/>
      <c r="AV242" s="287"/>
      <c r="AW242" s="288"/>
      <c r="AX242" s="287"/>
      <c r="AY242" s="31"/>
      <c r="BA242" s="76" t="str">
        <f t="shared" si="195"/>
        <v/>
      </c>
      <c r="BC242" s="76" t="str">
        <f>IF('Stock List'!$K242="", "", 'Stock List'!$K242)</f>
        <v/>
      </c>
      <c r="BE242" s="106">
        <f>IFERROR(ROUND(((INDEX('Stock List'!$M$11:$M$1010, MATCH(L242, 'Stock List'!$K$11:$K$1010, 0))/INDEX('Stock List'!$L$11:$L$1010, MATCH(L242, 'Stock List'!$K$11:$K$1010, 0)))*K242), 2), 0)</f>
        <v>0</v>
      </c>
      <c r="BF242" s="20"/>
      <c r="BG242" s="20">
        <f>IFERROR(ROUND(((INDEX('Stock List'!$M$11:$M$1010, MATCH(N242, 'Stock List'!$K$11:$K$1010, 0))/INDEX('Stock List'!$L$11:$L$1010, MATCH(N242, 'Stock List'!$K$11:$K$1010, 0)))*M242), 2), 0)</f>
        <v>0</v>
      </c>
      <c r="BH242" s="20"/>
      <c r="BI242" s="20">
        <f>IFERROR(ROUND(((INDEX('Stock List'!$M$11:$M$1010, MATCH(P242, 'Stock List'!$K$11:$K$1010, 0))/INDEX('Stock List'!$L$11:$L$1010, MATCH(P242, 'Stock List'!$K$11:$K$1010, 0)))*O242), 2), 0)</f>
        <v>0</v>
      </c>
      <c r="BJ242" s="20"/>
      <c r="BK242" s="20">
        <f>IFERROR(ROUND(((INDEX('Stock List'!$M$11:$M$1010, MATCH(R242, 'Stock List'!$K$11:$K$1010, 0))/INDEX('Stock List'!$L$11:$L$1010, MATCH(R242, 'Stock List'!$K$11:$K$1010, 0)))*Q242), 2), 0)</f>
        <v>0</v>
      </c>
      <c r="BL242" s="20"/>
      <c r="BM242" s="20">
        <f>IFERROR(ROUND(((INDEX('Stock List'!$M$11:$M$1010, MATCH(T242, 'Stock List'!$K$11:$K$1010, 0))/INDEX('Stock List'!$L$11:$L$1010, MATCH(T242, 'Stock List'!$K$11:$K$1010, 0)))*S242), 2), 0)</f>
        <v>0</v>
      </c>
      <c r="BN242" s="20"/>
      <c r="BO242" s="20">
        <f>IFERROR(ROUND(((INDEX('Stock List'!$M$11:$M$1010, MATCH(V242, 'Stock List'!$K$11:$K$1010, 0))/INDEX('Stock List'!$L$11:$L$1010, MATCH(V242, 'Stock List'!$K$11:$K$1010, 0)))*U242), 2), 0)</f>
        <v>0</v>
      </c>
      <c r="BP242" s="20"/>
      <c r="BQ242" s="20">
        <f>IFERROR(ROUND(((INDEX('Stock List'!$M$11:$M$1010, MATCH(X242, 'Stock List'!$K$11:$K$1010, 0))/INDEX('Stock List'!$L$11:$L$1010, MATCH(X242, 'Stock List'!$K$11:$K$1010, 0)))*W242), 2), 0)</f>
        <v>0</v>
      </c>
      <c r="BR242" s="20"/>
      <c r="BS242" s="20">
        <f>IFERROR(ROUND(((INDEX('Stock List'!$M$11:$M$1010, MATCH(Z242, 'Stock List'!$K$11:$K$1010, 0))/INDEX('Stock List'!$L$11:$L$1010, MATCH(Z242, 'Stock List'!$K$11:$K$1010, 0)))*Y242), 2), 0)</f>
        <v>0</v>
      </c>
      <c r="BT242" s="20"/>
      <c r="BU242" s="20">
        <f>IFERROR(ROUND(((INDEX('Stock List'!$M$11:$M$1010, MATCH(AB242, 'Stock List'!$K$11:$K$1010, 0))/INDEX('Stock List'!$L$11:$L$1010, MATCH(AB242, 'Stock List'!$K$11:$K$1010, 0)))*AA242), 2), 0)</f>
        <v>0</v>
      </c>
      <c r="BV242" s="20"/>
      <c r="BW242" s="20">
        <f>IFERROR(ROUND(((INDEX('Stock List'!$M$11:$M$1010, MATCH(AD242, 'Stock List'!$K$11:$K$1010, 0))/INDEX('Stock List'!$L$11:$L$1010, MATCH(AD242, 'Stock List'!$K$11:$K$1010, 0)))*AC242), 2), 0)</f>
        <v>0</v>
      </c>
      <c r="BX242" s="20"/>
      <c r="BY242" s="20">
        <f>IFERROR(ROUND(((INDEX('Stock List'!$M$11:$M$1010, MATCH(AF242, 'Stock List'!$K$11:$K$1010, 0))/INDEX('Stock List'!$L$11:$L$1010, MATCH(AF242, 'Stock List'!$K$11:$K$1010, 0)))*AE242), 2), 0)</f>
        <v>0</v>
      </c>
      <c r="BZ242" s="20"/>
      <c r="CA242" s="20">
        <f>IFERROR(ROUND(((INDEX('Stock List'!$M$11:$M$1010, MATCH(AH242, 'Stock List'!$K$11:$K$1010, 0))/INDEX('Stock List'!$L$11:$L$1010, MATCH(AH242, 'Stock List'!$K$11:$K$1010, 0)))*AG242), 2), 0)</f>
        <v>0</v>
      </c>
      <c r="CB242" s="20"/>
      <c r="CC242" s="20">
        <f>IFERROR(ROUND(((INDEX('Stock List'!$M$11:$M$1010, MATCH(AJ242, 'Stock List'!$K$11:$K$1010, 0))/INDEX('Stock List'!$L$11:$L$1010, MATCH(AJ242, 'Stock List'!$K$11:$K$1010, 0)))*AI242), 2), 0)</f>
        <v>0</v>
      </c>
      <c r="CD242" s="20"/>
      <c r="CE242" s="20">
        <f>IFERROR(ROUND(((INDEX('Stock List'!$M$11:$M$1010, MATCH(AL242, 'Stock List'!$K$11:$K$1010, 0))/INDEX('Stock List'!$L$11:$L$1010, MATCH(AL242, 'Stock List'!$K$11:$K$1010, 0)))*AK242), 2), 0)</f>
        <v>0</v>
      </c>
      <c r="CF242" s="20"/>
      <c r="CG242" s="20">
        <f>IFERROR(ROUND(((INDEX('Stock List'!$M$11:$M$1010, MATCH(AN242, 'Stock List'!$K$11:$K$1010, 0))/INDEX('Stock List'!$L$11:$L$1010, MATCH(AN242, 'Stock List'!$K$11:$K$1010, 0)))*AM242), 2), 0)</f>
        <v>0</v>
      </c>
      <c r="CH242" s="20"/>
      <c r="CI242" s="20">
        <f>IFERROR(ROUND(((INDEX('Stock List'!$M$11:$M$1010, MATCH(AP242, 'Stock List'!$K$11:$K$1010, 0))/INDEX('Stock List'!$L$11:$L$1010, MATCH(AP242, 'Stock List'!$K$11:$K$1010, 0)))*AO242), 2), 0)</f>
        <v>0</v>
      </c>
      <c r="CJ242" s="20"/>
      <c r="CK242" s="20">
        <f>IFERROR(ROUND(((INDEX('Stock List'!$M$11:$M$1010, MATCH(AR242, 'Stock List'!$K$11:$K$1010, 0))/INDEX('Stock List'!$L$11:$L$1010, MATCH(AR242, 'Stock List'!$K$11:$K$1010, 0)))*AQ242), 2), 0)</f>
        <v>0</v>
      </c>
      <c r="CL242" s="20"/>
      <c r="CM242" s="20">
        <f>IFERROR(ROUND(((INDEX('Stock List'!$M$11:$M$1010, MATCH(AT242, 'Stock List'!$K$11:$K$1010, 0))/INDEX('Stock List'!$L$11:$L$1010, MATCH(AT242, 'Stock List'!$K$11:$K$1010, 0)))*AS242), 2), 0)</f>
        <v>0</v>
      </c>
      <c r="CN242" s="20"/>
      <c r="CO242" s="20">
        <f>IFERROR(ROUND(((INDEX('Stock List'!$M$11:$M$1010, MATCH(AV242, 'Stock List'!$K$11:$K$1010, 0))/INDEX('Stock List'!$L$11:$L$1010, MATCH(AV242, 'Stock List'!$K$11:$K$1010, 0)))*AU242), 2), 0)</f>
        <v>0</v>
      </c>
      <c r="CP242" s="20"/>
      <c r="CQ242" s="20">
        <f>IFERROR(ROUND(((INDEX('Stock List'!$M$11:$M$1010, MATCH(AX242, 'Stock List'!$K$11:$K$1010, 0))/INDEX('Stock List'!$L$11:$L$1010, MATCH(AX242, 'Stock List'!$K$11:$K$1010, 0)))*AW242), 2), 0)</f>
        <v>0</v>
      </c>
      <c r="CR242" s="22"/>
      <c r="CT242" s="106" t="str">
        <f t="shared" si="196"/>
        <v/>
      </c>
      <c r="CU242" s="22" t="str">
        <f t="shared" si="197"/>
        <v/>
      </c>
      <c r="CX242" s="106" t="str">
        <f t="shared" si="198"/>
        <v/>
      </c>
      <c r="CY242" s="20" t="str">
        <f t="shared" si="199"/>
        <v/>
      </c>
      <c r="CZ242" s="22" t="str">
        <f t="shared" si="200"/>
        <v/>
      </c>
      <c r="DB242" s="76" t="str">
        <f>IF($H242="", "", COUNTIF($G$11:$G$1010, "&gt;"&amp;$G242)+1+COUNTIF($G$11:$G242, $G242)-1)</f>
        <v/>
      </c>
      <c r="DC242" s="76" t="str">
        <f>IF($H242="", "", COUNTIF($CZ$11:$CZ$1010, "&gt;"&amp;$CZ242)+1+COUNTIF($CZ$11:$CZ242, $CZ242)-1)</f>
        <v/>
      </c>
      <c r="DE242" s="147" t="str">
        <f t="shared" si="201"/>
        <v/>
      </c>
      <c r="DF242" s="148"/>
      <c r="DG242" s="19" t="str">
        <f t="shared" si="202"/>
        <v/>
      </c>
      <c r="DH242" s="153" t="str">
        <f t="shared" si="203"/>
        <v/>
      </c>
      <c r="DI242" s="19" t="str">
        <f t="shared" si="155"/>
        <v/>
      </c>
      <c r="DJ242" s="153" t="str">
        <f t="shared" si="156"/>
        <v/>
      </c>
      <c r="DK242" s="19" t="str">
        <f t="shared" si="157"/>
        <v/>
      </c>
      <c r="DL242" s="153" t="str">
        <f t="shared" si="158"/>
        <v/>
      </c>
      <c r="DM242" s="19" t="str">
        <f t="shared" si="159"/>
        <v/>
      </c>
      <c r="DN242" s="153" t="str">
        <f t="shared" si="160"/>
        <v/>
      </c>
      <c r="DO242" s="19" t="str">
        <f t="shared" si="161"/>
        <v/>
      </c>
      <c r="DP242" s="153" t="str">
        <f t="shared" si="162"/>
        <v/>
      </c>
      <c r="DQ242" s="19" t="str">
        <f t="shared" si="163"/>
        <v/>
      </c>
      <c r="DR242" s="153" t="str">
        <f t="shared" si="164"/>
        <v/>
      </c>
      <c r="DS242" s="19" t="str">
        <f t="shared" si="165"/>
        <v/>
      </c>
      <c r="DT242" s="153" t="str">
        <f t="shared" si="166"/>
        <v/>
      </c>
      <c r="DU242" s="19" t="str">
        <f t="shared" si="167"/>
        <v/>
      </c>
      <c r="DV242" s="153" t="str">
        <f t="shared" si="168"/>
        <v/>
      </c>
      <c r="DW242" s="19" t="str">
        <f t="shared" si="169"/>
        <v/>
      </c>
      <c r="DX242" s="153" t="str">
        <f t="shared" si="170"/>
        <v/>
      </c>
      <c r="DY242" s="19" t="str">
        <f t="shared" si="171"/>
        <v/>
      </c>
      <c r="DZ242" s="153" t="str">
        <f t="shared" si="172"/>
        <v/>
      </c>
      <c r="EA242" s="19" t="str">
        <f t="shared" si="173"/>
        <v/>
      </c>
      <c r="EB242" s="153" t="str">
        <f t="shared" si="174"/>
        <v/>
      </c>
      <c r="EC242" s="19" t="str">
        <f t="shared" si="175"/>
        <v/>
      </c>
      <c r="ED242" s="153" t="str">
        <f t="shared" si="176"/>
        <v/>
      </c>
      <c r="EE242" s="19" t="str">
        <f t="shared" si="177"/>
        <v/>
      </c>
      <c r="EF242" s="153" t="str">
        <f t="shared" si="178"/>
        <v/>
      </c>
      <c r="EG242" s="19" t="str">
        <f t="shared" si="179"/>
        <v/>
      </c>
      <c r="EH242" s="153" t="str">
        <f t="shared" si="180"/>
        <v/>
      </c>
      <c r="EI242" s="19" t="str">
        <f t="shared" si="181"/>
        <v/>
      </c>
      <c r="EJ242" s="153" t="str">
        <f t="shared" si="182"/>
        <v/>
      </c>
      <c r="EK242" s="19" t="str">
        <f t="shared" si="183"/>
        <v/>
      </c>
      <c r="EL242" s="153" t="str">
        <f t="shared" si="184"/>
        <v/>
      </c>
      <c r="EM242" s="19" t="str">
        <f t="shared" si="185"/>
        <v/>
      </c>
      <c r="EN242" s="153" t="str">
        <f t="shared" si="186"/>
        <v/>
      </c>
      <c r="EO242" s="19" t="str">
        <f t="shared" si="187"/>
        <v/>
      </c>
      <c r="EP242" s="153" t="str">
        <f t="shared" si="188"/>
        <v/>
      </c>
      <c r="EQ242" s="19" t="str">
        <f t="shared" si="189"/>
        <v/>
      </c>
      <c r="ER242" s="153" t="str">
        <f t="shared" si="190"/>
        <v/>
      </c>
      <c r="ES242" s="19" t="str">
        <f t="shared" si="191"/>
        <v/>
      </c>
      <c r="ET242" s="153" t="str">
        <f t="shared" si="192"/>
        <v/>
      </c>
    </row>
    <row r="243" spans="1:150" x14ac:dyDescent="0.25">
      <c r="A243" s="31"/>
      <c r="B243" s="91" t="str">
        <f t="shared" si="193"/>
        <v/>
      </c>
      <c r="C243" s="20" t="str">
        <f t="shared" si="153"/>
        <v/>
      </c>
      <c r="D243" s="97" t="str">
        <f t="shared" si="154"/>
        <v/>
      </c>
      <c r="E243" s="62" t="str">
        <f t="shared" si="194"/>
        <v/>
      </c>
      <c r="F243" s="31"/>
      <c r="G243" s="282"/>
      <c r="H243" s="283"/>
      <c r="I243" s="284"/>
      <c r="J243" s="285"/>
      <c r="K243" s="286"/>
      <c r="L243" s="287"/>
      <c r="M243" s="288"/>
      <c r="N243" s="287"/>
      <c r="O243" s="288"/>
      <c r="P243" s="287"/>
      <c r="Q243" s="288"/>
      <c r="R243" s="287"/>
      <c r="S243" s="288"/>
      <c r="T243" s="287"/>
      <c r="U243" s="288"/>
      <c r="V243" s="287"/>
      <c r="W243" s="288"/>
      <c r="X243" s="287"/>
      <c r="Y243" s="288"/>
      <c r="Z243" s="287"/>
      <c r="AA243" s="288"/>
      <c r="AB243" s="287"/>
      <c r="AC243" s="288"/>
      <c r="AD243" s="287"/>
      <c r="AE243" s="288"/>
      <c r="AF243" s="287"/>
      <c r="AG243" s="288"/>
      <c r="AH243" s="287"/>
      <c r="AI243" s="288"/>
      <c r="AJ243" s="287"/>
      <c r="AK243" s="288"/>
      <c r="AL243" s="287"/>
      <c r="AM243" s="288"/>
      <c r="AN243" s="287"/>
      <c r="AO243" s="288"/>
      <c r="AP243" s="287"/>
      <c r="AQ243" s="288"/>
      <c r="AR243" s="287"/>
      <c r="AS243" s="288"/>
      <c r="AT243" s="287"/>
      <c r="AU243" s="288"/>
      <c r="AV243" s="287"/>
      <c r="AW243" s="288"/>
      <c r="AX243" s="287"/>
      <c r="AY243" s="31"/>
      <c r="BA243" s="76" t="str">
        <f t="shared" si="195"/>
        <v/>
      </c>
      <c r="BC243" s="76" t="str">
        <f>IF('Stock List'!$K243="", "", 'Stock List'!$K243)</f>
        <v/>
      </c>
      <c r="BE243" s="106">
        <f>IFERROR(ROUND(((INDEX('Stock List'!$M$11:$M$1010, MATCH(L243, 'Stock List'!$K$11:$K$1010, 0))/INDEX('Stock List'!$L$11:$L$1010, MATCH(L243, 'Stock List'!$K$11:$K$1010, 0)))*K243), 2), 0)</f>
        <v>0</v>
      </c>
      <c r="BF243" s="20"/>
      <c r="BG243" s="20">
        <f>IFERROR(ROUND(((INDEX('Stock List'!$M$11:$M$1010, MATCH(N243, 'Stock List'!$K$11:$K$1010, 0))/INDEX('Stock List'!$L$11:$L$1010, MATCH(N243, 'Stock List'!$K$11:$K$1010, 0)))*M243), 2), 0)</f>
        <v>0</v>
      </c>
      <c r="BH243" s="20"/>
      <c r="BI243" s="20">
        <f>IFERROR(ROUND(((INDEX('Stock List'!$M$11:$M$1010, MATCH(P243, 'Stock List'!$K$11:$K$1010, 0))/INDEX('Stock List'!$L$11:$L$1010, MATCH(P243, 'Stock List'!$K$11:$K$1010, 0)))*O243), 2), 0)</f>
        <v>0</v>
      </c>
      <c r="BJ243" s="20"/>
      <c r="BK243" s="20">
        <f>IFERROR(ROUND(((INDEX('Stock List'!$M$11:$M$1010, MATCH(R243, 'Stock List'!$K$11:$K$1010, 0))/INDEX('Stock List'!$L$11:$L$1010, MATCH(R243, 'Stock List'!$K$11:$K$1010, 0)))*Q243), 2), 0)</f>
        <v>0</v>
      </c>
      <c r="BL243" s="20"/>
      <c r="BM243" s="20">
        <f>IFERROR(ROUND(((INDEX('Stock List'!$M$11:$M$1010, MATCH(T243, 'Stock List'!$K$11:$K$1010, 0))/INDEX('Stock List'!$L$11:$L$1010, MATCH(T243, 'Stock List'!$K$11:$K$1010, 0)))*S243), 2), 0)</f>
        <v>0</v>
      </c>
      <c r="BN243" s="20"/>
      <c r="BO243" s="20">
        <f>IFERROR(ROUND(((INDEX('Stock List'!$M$11:$M$1010, MATCH(V243, 'Stock List'!$K$11:$K$1010, 0))/INDEX('Stock List'!$L$11:$L$1010, MATCH(V243, 'Stock List'!$K$11:$K$1010, 0)))*U243), 2), 0)</f>
        <v>0</v>
      </c>
      <c r="BP243" s="20"/>
      <c r="BQ243" s="20">
        <f>IFERROR(ROUND(((INDEX('Stock List'!$M$11:$M$1010, MATCH(X243, 'Stock List'!$K$11:$K$1010, 0))/INDEX('Stock List'!$L$11:$L$1010, MATCH(X243, 'Stock List'!$K$11:$K$1010, 0)))*W243), 2), 0)</f>
        <v>0</v>
      </c>
      <c r="BR243" s="20"/>
      <c r="BS243" s="20">
        <f>IFERROR(ROUND(((INDEX('Stock List'!$M$11:$M$1010, MATCH(Z243, 'Stock List'!$K$11:$K$1010, 0))/INDEX('Stock List'!$L$11:$L$1010, MATCH(Z243, 'Stock List'!$K$11:$K$1010, 0)))*Y243), 2), 0)</f>
        <v>0</v>
      </c>
      <c r="BT243" s="20"/>
      <c r="BU243" s="20">
        <f>IFERROR(ROUND(((INDEX('Stock List'!$M$11:$M$1010, MATCH(AB243, 'Stock List'!$K$11:$K$1010, 0))/INDEX('Stock List'!$L$11:$L$1010, MATCH(AB243, 'Stock List'!$K$11:$K$1010, 0)))*AA243), 2), 0)</f>
        <v>0</v>
      </c>
      <c r="BV243" s="20"/>
      <c r="BW243" s="20">
        <f>IFERROR(ROUND(((INDEX('Stock List'!$M$11:$M$1010, MATCH(AD243, 'Stock List'!$K$11:$K$1010, 0))/INDEX('Stock List'!$L$11:$L$1010, MATCH(AD243, 'Stock List'!$K$11:$K$1010, 0)))*AC243), 2), 0)</f>
        <v>0</v>
      </c>
      <c r="BX243" s="20"/>
      <c r="BY243" s="20">
        <f>IFERROR(ROUND(((INDEX('Stock List'!$M$11:$M$1010, MATCH(AF243, 'Stock List'!$K$11:$K$1010, 0))/INDEX('Stock List'!$L$11:$L$1010, MATCH(AF243, 'Stock List'!$K$11:$K$1010, 0)))*AE243), 2), 0)</f>
        <v>0</v>
      </c>
      <c r="BZ243" s="20"/>
      <c r="CA243" s="20">
        <f>IFERROR(ROUND(((INDEX('Stock List'!$M$11:$M$1010, MATCH(AH243, 'Stock List'!$K$11:$K$1010, 0))/INDEX('Stock List'!$L$11:$L$1010, MATCH(AH243, 'Stock List'!$K$11:$K$1010, 0)))*AG243), 2), 0)</f>
        <v>0</v>
      </c>
      <c r="CB243" s="20"/>
      <c r="CC243" s="20">
        <f>IFERROR(ROUND(((INDEX('Stock List'!$M$11:$M$1010, MATCH(AJ243, 'Stock List'!$K$11:$K$1010, 0))/INDEX('Stock List'!$L$11:$L$1010, MATCH(AJ243, 'Stock List'!$K$11:$K$1010, 0)))*AI243), 2), 0)</f>
        <v>0</v>
      </c>
      <c r="CD243" s="20"/>
      <c r="CE243" s="20">
        <f>IFERROR(ROUND(((INDEX('Stock List'!$M$11:$M$1010, MATCH(AL243, 'Stock List'!$K$11:$K$1010, 0))/INDEX('Stock List'!$L$11:$L$1010, MATCH(AL243, 'Stock List'!$K$11:$K$1010, 0)))*AK243), 2), 0)</f>
        <v>0</v>
      </c>
      <c r="CF243" s="20"/>
      <c r="CG243" s="20">
        <f>IFERROR(ROUND(((INDEX('Stock List'!$M$11:$M$1010, MATCH(AN243, 'Stock List'!$K$11:$K$1010, 0))/INDEX('Stock List'!$L$11:$L$1010, MATCH(AN243, 'Stock List'!$K$11:$K$1010, 0)))*AM243), 2), 0)</f>
        <v>0</v>
      </c>
      <c r="CH243" s="20"/>
      <c r="CI243" s="20">
        <f>IFERROR(ROUND(((INDEX('Stock List'!$M$11:$M$1010, MATCH(AP243, 'Stock List'!$K$11:$K$1010, 0))/INDEX('Stock List'!$L$11:$L$1010, MATCH(AP243, 'Stock List'!$K$11:$K$1010, 0)))*AO243), 2), 0)</f>
        <v>0</v>
      </c>
      <c r="CJ243" s="20"/>
      <c r="CK243" s="20">
        <f>IFERROR(ROUND(((INDEX('Stock List'!$M$11:$M$1010, MATCH(AR243, 'Stock List'!$K$11:$K$1010, 0))/INDEX('Stock List'!$L$11:$L$1010, MATCH(AR243, 'Stock List'!$K$11:$K$1010, 0)))*AQ243), 2), 0)</f>
        <v>0</v>
      </c>
      <c r="CL243" s="20"/>
      <c r="CM243" s="20">
        <f>IFERROR(ROUND(((INDEX('Stock List'!$M$11:$M$1010, MATCH(AT243, 'Stock List'!$K$11:$K$1010, 0))/INDEX('Stock List'!$L$11:$L$1010, MATCH(AT243, 'Stock List'!$K$11:$K$1010, 0)))*AS243), 2), 0)</f>
        <v>0</v>
      </c>
      <c r="CN243" s="20"/>
      <c r="CO243" s="20">
        <f>IFERROR(ROUND(((INDEX('Stock List'!$M$11:$M$1010, MATCH(AV243, 'Stock List'!$K$11:$K$1010, 0))/INDEX('Stock List'!$L$11:$L$1010, MATCH(AV243, 'Stock List'!$K$11:$K$1010, 0)))*AU243), 2), 0)</f>
        <v>0</v>
      </c>
      <c r="CP243" s="20"/>
      <c r="CQ243" s="20">
        <f>IFERROR(ROUND(((INDEX('Stock List'!$M$11:$M$1010, MATCH(AX243, 'Stock List'!$K$11:$K$1010, 0))/INDEX('Stock List'!$L$11:$L$1010, MATCH(AX243, 'Stock List'!$K$11:$K$1010, 0)))*AW243), 2), 0)</f>
        <v>0</v>
      </c>
      <c r="CR243" s="22"/>
      <c r="CT243" s="106" t="str">
        <f t="shared" si="196"/>
        <v/>
      </c>
      <c r="CU243" s="22" t="str">
        <f t="shared" si="197"/>
        <v/>
      </c>
      <c r="CX243" s="106" t="str">
        <f t="shared" si="198"/>
        <v/>
      </c>
      <c r="CY243" s="20" t="str">
        <f t="shared" si="199"/>
        <v/>
      </c>
      <c r="CZ243" s="22" t="str">
        <f t="shared" si="200"/>
        <v/>
      </c>
      <c r="DB243" s="76" t="str">
        <f>IF($H243="", "", COUNTIF($G$11:$G$1010, "&gt;"&amp;$G243)+1+COUNTIF($G$11:$G243, $G243)-1)</f>
        <v/>
      </c>
      <c r="DC243" s="76" t="str">
        <f>IF($H243="", "", COUNTIF($CZ$11:$CZ$1010, "&gt;"&amp;$CZ243)+1+COUNTIF($CZ$11:$CZ243, $CZ243)-1)</f>
        <v/>
      </c>
      <c r="DE243" s="147" t="str">
        <f t="shared" si="201"/>
        <v/>
      </c>
      <c r="DF243" s="148"/>
      <c r="DG243" s="19" t="str">
        <f t="shared" si="202"/>
        <v/>
      </c>
      <c r="DH243" s="153" t="str">
        <f t="shared" si="203"/>
        <v/>
      </c>
      <c r="DI243" s="19" t="str">
        <f t="shared" si="155"/>
        <v/>
      </c>
      <c r="DJ243" s="153" t="str">
        <f t="shared" si="156"/>
        <v/>
      </c>
      <c r="DK243" s="19" t="str">
        <f t="shared" si="157"/>
        <v/>
      </c>
      <c r="DL243" s="153" t="str">
        <f t="shared" si="158"/>
        <v/>
      </c>
      <c r="DM243" s="19" t="str">
        <f t="shared" si="159"/>
        <v/>
      </c>
      <c r="DN243" s="153" t="str">
        <f t="shared" si="160"/>
        <v/>
      </c>
      <c r="DO243" s="19" t="str">
        <f t="shared" si="161"/>
        <v/>
      </c>
      <c r="DP243" s="153" t="str">
        <f t="shared" si="162"/>
        <v/>
      </c>
      <c r="DQ243" s="19" t="str">
        <f t="shared" si="163"/>
        <v/>
      </c>
      <c r="DR243" s="153" t="str">
        <f t="shared" si="164"/>
        <v/>
      </c>
      <c r="DS243" s="19" t="str">
        <f t="shared" si="165"/>
        <v/>
      </c>
      <c r="DT243" s="153" t="str">
        <f t="shared" si="166"/>
        <v/>
      </c>
      <c r="DU243" s="19" t="str">
        <f t="shared" si="167"/>
        <v/>
      </c>
      <c r="DV243" s="153" t="str">
        <f t="shared" si="168"/>
        <v/>
      </c>
      <c r="DW243" s="19" t="str">
        <f t="shared" si="169"/>
        <v/>
      </c>
      <c r="DX243" s="153" t="str">
        <f t="shared" si="170"/>
        <v/>
      </c>
      <c r="DY243" s="19" t="str">
        <f t="shared" si="171"/>
        <v/>
      </c>
      <c r="DZ243" s="153" t="str">
        <f t="shared" si="172"/>
        <v/>
      </c>
      <c r="EA243" s="19" t="str">
        <f t="shared" si="173"/>
        <v/>
      </c>
      <c r="EB243" s="153" t="str">
        <f t="shared" si="174"/>
        <v/>
      </c>
      <c r="EC243" s="19" t="str">
        <f t="shared" si="175"/>
        <v/>
      </c>
      <c r="ED243" s="153" t="str">
        <f t="shared" si="176"/>
        <v/>
      </c>
      <c r="EE243" s="19" t="str">
        <f t="shared" si="177"/>
        <v/>
      </c>
      <c r="EF243" s="153" t="str">
        <f t="shared" si="178"/>
        <v/>
      </c>
      <c r="EG243" s="19" t="str">
        <f t="shared" si="179"/>
        <v/>
      </c>
      <c r="EH243" s="153" t="str">
        <f t="shared" si="180"/>
        <v/>
      </c>
      <c r="EI243" s="19" t="str">
        <f t="shared" si="181"/>
        <v/>
      </c>
      <c r="EJ243" s="153" t="str">
        <f t="shared" si="182"/>
        <v/>
      </c>
      <c r="EK243" s="19" t="str">
        <f t="shared" si="183"/>
        <v/>
      </c>
      <c r="EL243" s="153" t="str">
        <f t="shared" si="184"/>
        <v/>
      </c>
      <c r="EM243" s="19" t="str">
        <f t="shared" si="185"/>
        <v/>
      </c>
      <c r="EN243" s="153" t="str">
        <f t="shared" si="186"/>
        <v/>
      </c>
      <c r="EO243" s="19" t="str">
        <f t="shared" si="187"/>
        <v/>
      </c>
      <c r="EP243" s="153" t="str">
        <f t="shared" si="188"/>
        <v/>
      </c>
      <c r="EQ243" s="19" t="str">
        <f t="shared" si="189"/>
        <v/>
      </c>
      <c r="ER243" s="153" t="str">
        <f t="shared" si="190"/>
        <v/>
      </c>
      <c r="ES243" s="19" t="str">
        <f t="shared" si="191"/>
        <v/>
      </c>
      <c r="ET243" s="153" t="str">
        <f t="shared" si="192"/>
        <v/>
      </c>
    </row>
    <row r="244" spans="1:150" x14ac:dyDescent="0.25">
      <c r="A244" s="31"/>
      <c r="B244" s="91" t="str">
        <f t="shared" si="193"/>
        <v/>
      </c>
      <c r="C244" s="20" t="str">
        <f t="shared" si="153"/>
        <v/>
      </c>
      <c r="D244" s="97" t="str">
        <f t="shared" si="154"/>
        <v/>
      </c>
      <c r="E244" s="62" t="str">
        <f t="shared" si="194"/>
        <v/>
      </c>
      <c r="F244" s="31"/>
      <c r="G244" s="282"/>
      <c r="H244" s="283"/>
      <c r="I244" s="284"/>
      <c r="J244" s="285"/>
      <c r="K244" s="286"/>
      <c r="L244" s="287"/>
      <c r="M244" s="288"/>
      <c r="N244" s="287"/>
      <c r="O244" s="288"/>
      <c r="P244" s="287"/>
      <c r="Q244" s="288"/>
      <c r="R244" s="287"/>
      <c r="S244" s="288"/>
      <c r="T244" s="287"/>
      <c r="U244" s="288"/>
      <c r="V244" s="287"/>
      <c r="W244" s="288"/>
      <c r="X244" s="287"/>
      <c r="Y244" s="288"/>
      <c r="Z244" s="287"/>
      <c r="AA244" s="288"/>
      <c r="AB244" s="287"/>
      <c r="AC244" s="288"/>
      <c r="AD244" s="287"/>
      <c r="AE244" s="288"/>
      <c r="AF244" s="287"/>
      <c r="AG244" s="288"/>
      <c r="AH244" s="287"/>
      <c r="AI244" s="288"/>
      <c r="AJ244" s="287"/>
      <c r="AK244" s="288"/>
      <c r="AL244" s="287"/>
      <c r="AM244" s="288"/>
      <c r="AN244" s="287"/>
      <c r="AO244" s="288"/>
      <c r="AP244" s="287"/>
      <c r="AQ244" s="288"/>
      <c r="AR244" s="287"/>
      <c r="AS244" s="288"/>
      <c r="AT244" s="287"/>
      <c r="AU244" s="288"/>
      <c r="AV244" s="287"/>
      <c r="AW244" s="288"/>
      <c r="AX244" s="287"/>
      <c r="AY244" s="31"/>
      <c r="BA244" s="76" t="str">
        <f t="shared" si="195"/>
        <v/>
      </c>
      <c r="BC244" s="76" t="str">
        <f>IF('Stock List'!$K244="", "", 'Stock List'!$K244)</f>
        <v/>
      </c>
      <c r="BE244" s="106">
        <f>IFERROR(ROUND(((INDEX('Stock List'!$M$11:$M$1010, MATCH(L244, 'Stock List'!$K$11:$K$1010, 0))/INDEX('Stock List'!$L$11:$L$1010, MATCH(L244, 'Stock List'!$K$11:$K$1010, 0)))*K244), 2), 0)</f>
        <v>0</v>
      </c>
      <c r="BF244" s="20"/>
      <c r="BG244" s="20">
        <f>IFERROR(ROUND(((INDEX('Stock List'!$M$11:$M$1010, MATCH(N244, 'Stock List'!$K$11:$K$1010, 0))/INDEX('Stock List'!$L$11:$L$1010, MATCH(N244, 'Stock List'!$K$11:$K$1010, 0)))*M244), 2), 0)</f>
        <v>0</v>
      </c>
      <c r="BH244" s="20"/>
      <c r="BI244" s="20">
        <f>IFERROR(ROUND(((INDEX('Stock List'!$M$11:$M$1010, MATCH(P244, 'Stock List'!$K$11:$K$1010, 0))/INDEX('Stock List'!$L$11:$L$1010, MATCH(P244, 'Stock List'!$K$11:$K$1010, 0)))*O244), 2), 0)</f>
        <v>0</v>
      </c>
      <c r="BJ244" s="20"/>
      <c r="BK244" s="20">
        <f>IFERROR(ROUND(((INDEX('Stock List'!$M$11:$M$1010, MATCH(R244, 'Stock List'!$K$11:$K$1010, 0))/INDEX('Stock List'!$L$11:$L$1010, MATCH(R244, 'Stock List'!$K$11:$K$1010, 0)))*Q244), 2), 0)</f>
        <v>0</v>
      </c>
      <c r="BL244" s="20"/>
      <c r="BM244" s="20">
        <f>IFERROR(ROUND(((INDEX('Stock List'!$M$11:$M$1010, MATCH(T244, 'Stock List'!$K$11:$K$1010, 0))/INDEX('Stock List'!$L$11:$L$1010, MATCH(T244, 'Stock List'!$K$11:$K$1010, 0)))*S244), 2), 0)</f>
        <v>0</v>
      </c>
      <c r="BN244" s="20"/>
      <c r="BO244" s="20">
        <f>IFERROR(ROUND(((INDEX('Stock List'!$M$11:$M$1010, MATCH(V244, 'Stock List'!$K$11:$K$1010, 0))/INDEX('Stock List'!$L$11:$L$1010, MATCH(V244, 'Stock List'!$K$11:$K$1010, 0)))*U244), 2), 0)</f>
        <v>0</v>
      </c>
      <c r="BP244" s="20"/>
      <c r="BQ244" s="20">
        <f>IFERROR(ROUND(((INDEX('Stock List'!$M$11:$M$1010, MATCH(X244, 'Stock List'!$K$11:$K$1010, 0))/INDEX('Stock List'!$L$11:$L$1010, MATCH(X244, 'Stock List'!$K$11:$K$1010, 0)))*W244), 2), 0)</f>
        <v>0</v>
      </c>
      <c r="BR244" s="20"/>
      <c r="BS244" s="20">
        <f>IFERROR(ROUND(((INDEX('Stock List'!$M$11:$M$1010, MATCH(Z244, 'Stock List'!$K$11:$K$1010, 0))/INDEX('Stock List'!$L$11:$L$1010, MATCH(Z244, 'Stock List'!$K$11:$K$1010, 0)))*Y244), 2), 0)</f>
        <v>0</v>
      </c>
      <c r="BT244" s="20"/>
      <c r="BU244" s="20">
        <f>IFERROR(ROUND(((INDEX('Stock List'!$M$11:$M$1010, MATCH(AB244, 'Stock List'!$K$11:$K$1010, 0))/INDEX('Stock List'!$L$11:$L$1010, MATCH(AB244, 'Stock List'!$K$11:$K$1010, 0)))*AA244), 2), 0)</f>
        <v>0</v>
      </c>
      <c r="BV244" s="20"/>
      <c r="BW244" s="20">
        <f>IFERROR(ROUND(((INDEX('Stock List'!$M$11:$M$1010, MATCH(AD244, 'Stock List'!$K$11:$K$1010, 0))/INDEX('Stock List'!$L$11:$L$1010, MATCH(AD244, 'Stock List'!$K$11:$K$1010, 0)))*AC244), 2), 0)</f>
        <v>0</v>
      </c>
      <c r="BX244" s="20"/>
      <c r="BY244" s="20">
        <f>IFERROR(ROUND(((INDEX('Stock List'!$M$11:$M$1010, MATCH(AF244, 'Stock List'!$K$11:$K$1010, 0))/INDEX('Stock List'!$L$11:$L$1010, MATCH(AF244, 'Stock List'!$K$11:$K$1010, 0)))*AE244), 2), 0)</f>
        <v>0</v>
      </c>
      <c r="BZ244" s="20"/>
      <c r="CA244" s="20">
        <f>IFERROR(ROUND(((INDEX('Stock List'!$M$11:$M$1010, MATCH(AH244, 'Stock List'!$K$11:$K$1010, 0))/INDEX('Stock List'!$L$11:$L$1010, MATCH(AH244, 'Stock List'!$K$11:$K$1010, 0)))*AG244), 2), 0)</f>
        <v>0</v>
      </c>
      <c r="CB244" s="20"/>
      <c r="CC244" s="20">
        <f>IFERROR(ROUND(((INDEX('Stock List'!$M$11:$M$1010, MATCH(AJ244, 'Stock List'!$K$11:$K$1010, 0))/INDEX('Stock List'!$L$11:$L$1010, MATCH(AJ244, 'Stock List'!$K$11:$K$1010, 0)))*AI244), 2), 0)</f>
        <v>0</v>
      </c>
      <c r="CD244" s="20"/>
      <c r="CE244" s="20">
        <f>IFERROR(ROUND(((INDEX('Stock List'!$M$11:$M$1010, MATCH(AL244, 'Stock List'!$K$11:$K$1010, 0))/INDEX('Stock List'!$L$11:$L$1010, MATCH(AL244, 'Stock List'!$K$11:$K$1010, 0)))*AK244), 2), 0)</f>
        <v>0</v>
      </c>
      <c r="CF244" s="20"/>
      <c r="CG244" s="20">
        <f>IFERROR(ROUND(((INDEX('Stock List'!$M$11:$M$1010, MATCH(AN244, 'Stock List'!$K$11:$K$1010, 0))/INDEX('Stock List'!$L$11:$L$1010, MATCH(AN244, 'Stock List'!$K$11:$K$1010, 0)))*AM244), 2), 0)</f>
        <v>0</v>
      </c>
      <c r="CH244" s="20"/>
      <c r="CI244" s="20">
        <f>IFERROR(ROUND(((INDEX('Stock List'!$M$11:$M$1010, MATCH(AP244, 'Stock List'!$K$11:$K$1010, 0))/INDEX('Stock List'!$L$11:$L$1010, MATCH(AP244, 'Stock List'!$K$11:$K$1010, 0)))*AO244), 2), 0)</f>
        <v>0</v>
      </c>
      <c r="CJ244" s="20"/>
      <c r="CK244" s="20">
        <f>IFERROR(ROUND(((INDEX('Stock List'!$M$11:$M$1010, MATCH(AR244, 'Stock List'!$K$11:$K$1010, 0))/INDEX('Stock List'!$L$11:$L$1010, MATCH(AR244, 'Stock List'!$K$11:$K$1010, 0)))*AQ244), 2), 0)</f>
        <v>0</v>
      </c>
      <c r="CL244" s="20"/>
      <c r="CM244" s="20">
        <f>IFERROR(ROUND(((INDEX('Stock List'!$M$11:$M$1010, MATCH(AT244, 'Stock List'!$K$11:$K$1010, 0))/INDEX('Stock List'!$L$11:$L$1010, MATCH(AT244, 'Stock List'!$K$11:$K$1010, 0)))*AS244), 2), 0)</f>
        <v>0</v>
      </c>
      <c r="CN244" s="20"/>
      <c r="CO244" s="20">
        <f>IFERROR(ROUND(((INDEX('Stock List'!$M$11:$M$1010, MATCH(AV244, 'Stock List'!$K$11:$K$1010, 0))/INDEX('Stock List'!$L$11:$L$1010, MATCH(AV244, 'Stock List'!$K$11:$K$1010, 0)))*AU244), 2), 0)</f>
        <v>0</v>
      </c>
      <c r="CP244" s="20"/>
      <c r="CQ244" s="20">
        <f>IFERROR(ROUND(((INDEX('Stock List'!$M$11:$M$1010, MATCH(AX244, 'Stock List'!$K$11:$K$1010, 0))/INDEX('Stock List'!$L$11:$L$1010, MATCH(AX244, 'Stock List'!$K$11:$K$1010, 0)))*AW244), 2), 0)</f>
        <v>0</v>
      </c>
      <c r="CR244" s="22"/>
      <c r="CT244" s="106" t="str">
        <f t="shared" si="196"/>
        <v/>
      </c>
      <c r="CU244" s="22" t="str">
        <f t="shared" si="197"/>
        <v/>
      </c>
      <c r="CX244" s="106" t="str">
        <f t="shared" si="198"/>
        <v/>
      </c>
      <c r="CY244" s="20" t="str">
        <f t="shared" si="199"/>
        <v/>
      </c>
      <c r="CZ244" s="22" t="str">
        <f t="shared" si="200"/>
        <v/>
      </c>
      <c r="DB244" s="76" t="str">
        <f>IF($H244="", "", COUNTIF($G$11:$G$1010, "&gt;"&amp;$G244)+1+COUNTIF($G$11:$G244, $G244)-1)</f>
        <v/>
      </c>
      <c r="DC244" s="76" t="str">
        <f>IF($H244="", "", COUNTIF($CZ$11:$CZ$1010, "&gt;"&amp;$CZ244)+1+COUNTIF($CZ$11:$CZ244, $CZ244)-1)</f>
        <v/>
      </c>
      <c r="DE244" s="147" t="str">
        <f t="shared" si="201"/>
        <v/>
      </c>
      <c r="DF244" s="148"/>
      <c r="DG244" s="19" t="str">
        <f t="shared" si="202"/>
        <v/>
      </c>
      <c r="DH244" s="153" t="str">
        <f t="shared" si="203"/>
        <v/>
      </c>
      <c r="DI244" s="19" t="str">
        <f t="shared" si="155"/>
        <v/>
      </c>
      <c r="DJ244" s="153" t="str">
        <f t="shared" si="156"/>
        <v/>
      </c>
      <c r="DK244" s="19" t="str">
        <f t="shared" si="157"/>
        <v/>
      </c>
      <c r="DL244" s="153" t="str">
        <f t="shared" si="158"/>
        <v/>
      </c>
      <c r="DM244" s="19" t="str">
        <f t="shared" si="159"/>
        <v/>
      </c>
      <c r="DN244" s="153" t="str">
        <f t="shared" si="160"/>
        <v/>
      </c>
      <c r="DO244" s="19" t="str">
        <f t="shared" si="161"/>
        <v/>
      </c>
      <c r="DP244" s="153" t="str">
        <f t="shared" si="162"/>
        <v/>
      </c>
      <c r="DQ244" s="19" t="str">
        <f t="shared" si="163"/>
        <v/>
      </c>
      <c r="DR244" s="153" t="str">
        <f t="shared" si="164"/>
        <v/>
      </c>
      <c r="DS244" s="19" t="str">
        <f t="shared" si="165"/>
        <v/>
      </c>
      <c r="DT244" s="153" t="str">
        <f t="shared" si="166"/>
        <v/>
      </c>
      <c r="DU244" s="19" t="str">
        <f t="shared" si="167"/>
        <v/>
      </c>
      <c r="DV244" s="153" t="str">
        <f t="shared" si="168"/>
        <v/>
      </c>
      <c r="DW244" s="19" t="str">
        <f t="shared" si="169"/>
        <v/>
      </c>
      <c r="DX244" s="153" t="str">
        <f t="shared" si="170"/>
        <v/>
      </c>
      <c r="DY244" s="19" t="str">
        <f t="shared" si="171"/>
        <v/>
      </c>
      <c r="DZ244" s="153" t="str">
        <f t="shared" si="172"/>
        <v/>
      </c>
      <c r="EA244" s="19" t="str">
        <f t="shared" si="173"/>
        <v/>
      </c>
      <c r="EB244" s="153" t="str">
        <f t="shared" si="174"/>
        <v/>
      </c>
      <c r="EC244" s="19" t="str">
        <f t="shared" si="175"/>
        <v/>
      </c>
      <c r="ED244" s="153" t="str">
        <f t="shared" si="176"/>
        <v/>
      </c>
      <c r="EE244" s="19" t="str">
        <f t="shared" si="177"/>
        <v/>
      </c>
      <c r="EF244" s="153" t="str">
        <f t="shared" si="178"/>
        <v/>
      </c>
      <c r="EG244" s="19" t="str">
        <f t="shared" si="179"/>
        <v/>
      </c>
      <c r="EH244" s="153" t="str">
        <f t="shared" si="180"/>
        <v/>
      </c>
      <c r="EI244" s="19" t="str">
        <f t="shared" si="181"/>
        <v/>
      </c>
      <c r="EJ244" s="153" t="str">
        <f t="shared" si="182"/>
        <v/>
      </c>
      <c r="EK244" s="19" t="str">
        <f t="shared" si="183"/>
        <v/>
      </c>
      <c r="EL244" s="153" t="str">
        <f t="shared" si="184"/>
        <v/>
      </c>
      <c r="EM244" s="19" t="str">
        <f t="shared" si="185"/>
        <v/>
      </c>
      <c r="EN244" s="153" t="str">
        <f t="shared" si="186"/>
        <v/>
      </c>
      <c r="EO244" s="19" t="str">
        <f t="shared" si="187"/>
        <v/>
      </c>
      <c r="EP244" s="153" t="str">
        <f t="shared" si="188"/>
        <v/>
      </c>
      <c r="EQ244" s="19" t="str">
        <f t="shared" si="189"/>
        <v/>
      </c>
      <c r="ER244" s="153" t="str">
        <f t="shared" si="190"/>
        <v/>
      </c>
      <c r="ES244" s="19" t="str">
        <f t="shared" si="191"/>
        <v/>
      </c>
      <c r="ET244" s="153" t="str">
        <f t="shared" si="192"/>
        <v/>
      </c>
    </row>
    <row r="245" spans="1:150" x14ac:dyDescent="0.25">
      <c r="A245" s="31"/>
      <c r="B245" s="91" t="str">
        <f t="shared" si="193"/>
        <v/>
      </c>
      <c r="C245" s="20" t="str">
        <f t="shared" si="153"/>
        <v/>
      </c>
      <c r="D245" s="97" t="str">
        <f t="shared" si="154"/>
        <v/>
      </c>
      <c r="E245" s="62" t="str">
        <f t="shared" si="194"/>
        <v/>
      </c>
      <c r="F245" s="31"/>
      <c r="G245" s="282"/>
      <c r="H245" s="283"/>
      <c r="I245" s="284"/>
      <c r="J245" s="285"/>
      <c r="K245" s="286"/>
      <c r="L245" s="287"/>
      <c r="M245" s="288"/>
      <c r="N245" s="287"/>
      <c r="O245" s="288"/>
      <c r="P245" s="287"/>
      <c r="Q245" s="288"/>
      <c r="R245" s="287"/>
      <c r="S245" s="288"/>
      <c r="T245" s="287"/>
      <c r="U245" s="288"/>
      <c r="V245" s="287"/>
      <c r="W245" s="288"/>
      <c r="X245" s="287"/>
      <c r="Y245" s="288"/>
      <c r="Z245" s="287"/>
      <c r="AA245" s="288"/>
      <c r="AB245" s="287"/>
      <c r="AC245" s="288"/>
      <c r="AD245" s="287"/>
      <c r="AE245" s="288"/>
      <c r="AF245" s="287"/>
      <c r="AG245" s="288"/>
      <c r="AH245" s="287"/>
      <c r="AI245" s="288"/>
      <c r="AJ245" s="287"/>
      <c r="AK245" s="288"/>
      <c r="AL245" s="287"/>
      <c r="AM245" s="288"/>
      <c r="AN245" s="287"/>
      <c r="AO245" s="288"/>
      <c r="AP245" s="287"/>
      <c r="AQ245" s="288"/>
      <c r="AR245" s="287"/>
      <c r="AS245" s="288"/>
      <c r="AT245" s="287"/>
      <c r="AU245" s="288"/>
      <c r="AV245" s="287"/>
      <c r="AW245" s="288"/>
      <c r="AX245" s="287"/>
      <c r="AY245" s="31"/>
      <c r="BA245" s="76" t="str">
        <f t="shared" si="195"/>
        <v/>
      </c>
      <c r="BC245" s="76" t="str">
        <f>IF('Stock List'!$K245="", "", 'Stock List'!$K245)</f>
        <v/>
      </c>
      <c r="BE245" s="106">
        <f>IFERROR(ROUND(((INDEX('Stock List'!$M$11:$M$1010, MATCH(L245, 'Stock List'!$K$11:$K$1010, 0))/INDEX('Stock List'!$L$11:$L$1010, MATCH(L245, 'Stock List'!$K$11:$K$1010, 0)))*K245), 2), 0)</f>
        <v>0</v>
      </c>
      <c r="BF245" s="20"/>
      <c r="BG245" s="20">
        <f>IFERROR(ROUND(((INDEX('Stock List'!$M$11:$M$1010, MATCH(N245, 'Stock List'!$K$11:$K$1010, 0))/INDEX('Stock List'!$L$11:$L$1010, MATCH(N245, 'Stock List'!$K$11:$K$1010, 0)))*M245), 2), 0)</f>
        <v>0</v>
      </c>
      <c r="BH245" s="20"/>
      <c r="BI245" s="20">
        <f>IFERROR(ROUND(((INDEX('Stock List'!$M$11:$M$1010, MATCH(P245, 'Stock List'!$K$11:$K$1010, 0))/INDEX('Stock List'!$L$11:$L$1010, MATCH(P245, 'Stock List'!$K$11:$K$1010, 0)))*O245), 2), 0)</f>
        <v>0</v>
      </c>
      <c r="BJ245" s="20"/>
      <c r="BK245" s="20">
        <f>IFERROR(ROUND(((INDEX('Stock List'!$M$11:$M$1010, MATCH(R245, 'Stock List'!$K$11:$K$1010, 0))/INDEX('Stock List'!$L$11:$L$1010, MATCH(R245, 'Stock List'!$K$11:$K$1010, 0)))*Q245), 2), 0)</f>
        <v>0</v>
      </c>
      <c r="BL245" s="20"/>
      <c r="BM245" s="20">
        <f>IFERROR(ROUND(((INDEX('Stock List'!$M$11:$M$1010, MATCH(T245, 'Stock List'!$K$11:$K$1010, 0))/INDEX('Stock List'!$L$11:$L$1010, MATCH(T245, 'Stock List'!$K$11:$K$1010, 0)))*S245), 2), 0)</f>
        <v>0</v>
      </c>
      <c r="BN245" s="20"/>
      <c r="BO245" s="20">
        <f>IFERROR(ROUND(((INDEX('Stock List'!$M$11:$M$1010, MATCH(V245, 'Stock List'!$K$11:$K$1010, 0))/INDEX('Stock List'!$L$11:$L$1010, MATCH(V245, 'Stock List'!$K$11:$K$1010, 0)))*U245), 2), 0)</f>
        <v>0</v>
      </c>
      <c r="BP245" s="20"/>
      <c r="BQ245" s="20">
        <f>IFERROR(ROUND(((INDEX('Stock List'!$M$11:$M$1010, MATCH(X245, 'Stock List'!$K$11:$K$1010, 0))/INDEX('Stock List'!$L$11:$L$1010, MATCH(X245, 'Stock List'!$K$11:$K$1010, 0)))*W245), 2), 0)</f>
        <v>0</v>
      </c>
      <c r="BR245" s="20"/>
      <c r="BS245" s="20">
        <f>IFERROR(ROUND(((INDEX('Stock List'!$M$11:$M$1010, MATCH(Z245, 'Stock List'!$K$11:$K$1010, 0))/INDEX('Stock List'!$L$11:$L$1010, MATCH(Z245, 'Stock List'!$K$11:$K$1010, 0)))*Y245), 2), 0)</f>
        <v>0</v>
      </c>
      <c r="BT245" s="20"/>
      <c r="BU245" s="20">
        <f>IFERROR(ROUND(((INDEX('Stock List'!$M$11:$M$1010, MATCH(AB245, 'Stock List'!$K$11:$K$1010, 0))/INDEX('Stock List'!$L$11:$L$1010, MATCH(AB245, 'Stock List'!$K$11:$K$1010, 0)))*AA245), 2), 0)</f>
        <v>0</v>
      </c>
      <c r="BV245" s="20"/>
      <c r="BW245" s="20">
        <f>IFERROR(ROUND(((INDEX('Stock List'!$M$11:$M$1010, MATCH(AD245, 'Stock List'!$K$11:$K$1010, 0))/INDEX('Stock List'!$L$11:$L$1010, MATCH(AD245, 'Stock List'!$K$11:$K$1010, 0)))*AC245), 2), 0)</f>
        <v>0</v>
      </c>
      <c r="BX245" s="20"/>
      <c r="BY245" s="20">
        <f>IFERROR(ROUND(((INDEX('Stock List'!$M$11:$M$1010, MATCH(AF245, 'Stock List'!$K$11:$K$1010, 0))/INDEX('Stock List'!$L$11:$L$1010, MATCH(AF245, 'Stock List'!$K$11:$K$1010, 0)))*AE245), 2), 0)</f>
        <v>0</v>
      </c>
      <c r="BZ245" s="20"/>
      <c r="CA245" s="20">
        <f>IFERROR(ROUND(((INDEX('Stock List'!$M$11:$M$1010, MATCH(AH245, 'Stock List'!$K$11:$K$1010, 0))/INDEX('Stock List'!$L$11:$L$1010, MATCH(AH245, 'Stock List'!$K$11:$K$1010, 0)))*AG245), 2), 0)</f>
        <v>0</v>
      </c>
      <c r="CB245" s="20"/>
      <c r="CC245" s="20">
        <f>IFERROR(ROUND(((INDEX('Stock List'!$M$11:$M$1010, MATCH(AJ245, 'Stock List'!$K$11:$K$1010, 0))/INDEX('Stock List'!$L$11:$L$1010, MATCH(AJ245, 'Stock List'!$K$11:$K$1010, 0)))*AI245), 2), 0)</f>
        <v>0</v>
      </c>
      <c r="CD245" s="20"/>
      <c r="CE245" s="20">
        <f>IFERROR(ROUND(((INDEX('Stock List'!$M$11:$M$1010, MATCH(AL245, 'Stock List'!$K$11:$K$1010, 0))/INDEX('Stock List'!$L$11:$L$1010, MATCH(AL245, 'Stock List'!$K$11:$K$1010, 0)))*AK245), 2), 0)</f>
        <v>0</v>
      </c>
      <c r="CF245" s="20"/>
      <c r="CG245" s="20">
        <f>IFERROR(ROUND(((INDEX('Stock List'!$M$11:$M$1010, MATCH(AN245, 'Stock List'!$K$11:$K$1010, 0))/INDEX('Stock List'!$L$11:$L$1010, MATCH(AN245, 'Stock List'!$K$11:$K$1010, 0)))*AM245), 2), 0)</f>
        <v>0</v>
      </c>
      <c r="CH245" s="20"/>
      <c r="CI245" s="20">
        <f>IFERROR(ROUND(((INDEX('Stock List'!$M$11:$M$1010, MATCH(AP245, 'Stock List'!$K$11:$K$1010, 0))/INDEX('Stock List'!$L$11:$L$1010, MATCH(AP245, 'Stock List'!$K$11:$K$1010, 0)))*AO245), 2), 0)</f>
        <v>0</v>
      </c>
      <c r="CJ245" s="20"/>
      <c r="CK245" s="20">
        <f>IFERROR(ROUND(((INDEX('Stock List'!$M$11:$M$1010, MATCH(AR245, 'Stock List'!$K$11:$K$1010, 0))/INDEX('Stock List'!$L$11:$L$1010, MATCH(AR245, 'Stock List'!$K$11:$K$1010, 0)))*AQ245), 2), 0)</f>
        <v>0</v>
      </c>
      <c r="CL245" s="20"/>
      <c r="CM245" s="20">
        <f>IFERROR(ROUND(((INDEX('Stock List'!$M$11:$M$1010, MATCH(AT245, 'Stock List'!$K$11:$K$1010, 0))/INDEX('Stock List'!$L$11:$L$1010, MATCH(AT245, 'Stock List'!$K$11:$K$1010, 0)))*AS245), 2), 0)</f>
        <v>0</v>
      </c>
      <c r="CN245" s="20"/>
      <c r="CO245" s="20">
        <f>IFERROR(ROUND(((INDEX('Stock List'!$M$11:$M$1010, MATCH(AV245, 'Stock List'!$K$11:$K$1010, 0))/INDEX('Stock List'!$L$11:$L$1010, MATCH(AV245, 'Stock List'!$K$11:$K$1010, 0)))*AU245), 2), 0)</f>
        <v>0</v>
      </c>
      <c r="CP245" s="20"/>
      <c r="CQ245" s="20">
        <f>IFERROR(ROUND(((INDEX('Stock List'!$M$11:$M$1010, MATCH(AX245, 'Stock List'!$K$11:$K$1010, 0))/INDEX('Stock List'!$L$11:$L$1010, MATCH(AX245, 'Stock List'!$K$11:$K$1010, 0)))*AW245), 2), 0)</f>
        <v>0</v>
      </c>
      <c r="CR245" s="22"/>
      <c r="CT245" s="106" t="str">
        <f t="shared" si="196"/>
        <v/>
      </c>
      <c r="CU245" s="22" t="str">
        <f t="shared" si="197"/>
        <v/>
      </c>
      <c r="CX245" s="106" t="str">
        <f t="shared" si="198"/>
        <v/>
      </c>
      <c r="CY245" s="20" t="str">
        <f t="shared" si="199"/>
        <v/>
      </c>
      <c r="CZ245" s="22" t="str">
        <f t="shared" si="200"/>
        <v/>
      </c>
      <c r="DB245" s="76" t="str">
        <f>IF($H245="", "", COUNTIF($G$11:$G$1010, "&gt;"&amp;$G245)+1+COUNTIF($G$11:$G245, $G245)-1)</f>
        <v/>
      </c>
      <c r="DC245" s="76" t="str">
        <f>IF($H245="", "", COUNTIF($CZ$11:$CZ$1010, "&gt;"&amp;$CZ245)+1+COUNTIF($CZ$11:$CZ245, $CZ245)-1)</f>
        <v/>
      </c>
      <c r="DE245" s="147" t="str">
        <f t="shared" si="201"/>
        <v/>
      </c>
      <c r="DF245" s="148"/>
      <c r="DG245" s="19" t="str">
        <f t="shared" si="202"/>
        <v/>
      </c>
      <c r="DH245" s="153" t="str">
        <f t="shared" si="203"/>
        <v/>
      </c>
      <c r="DI245" s="19" t="str">
        <f t="shared" si="155"/>
        <v/>
      </c>
      <c r="DJ245" s="153" t="str">
        <f t="shared" si="156"/>
        <v/>
      </c>
      <c r="DK245" s="19" t="str">
        <f t="shared" si="157"/>
        <v/>
      </c>
      <c r="DL245" s="153" t="str">
        <f t="shared" si="158"/>
        <v/>
      </c>
      <c r="DM245" s="19" t="str">
        <f t="shared" si="159"/>
        <v/>
      </c>
      <c r="DN245" s="153" t="str">
        <f t="shared" si="160"/>
        <v/>
      </c>
      <c r="DO245" s="19" t="str">
        <f t="shared" si="161"/>
        <v/>
      </c>
      <c r="DP245" s="153" t="str">
        <f t="shared" si="162"/>
        <v/>
      </c>
      <c r="DQ245" s="19" t="str">
        <f t="shared" si="163"/>
        <v/>
      </c>
      <c r="DR245" s="153" t="str">
        <f t="shared" si="164"/>
        <v/>
      </c>
      <c r="DS245" s="19" t="str">
        <f t="shared" si="165"/>
        <v/>
      </c>
      <c r="DT245" s="153" t="str">
        <f t="shared" si="166"/>
        <v/>
      </c>
      <c r="DU245" s="19" t="str">
        <f t="shared" si="167"/>
        <v/>
      </c>
      <c r="DV245" s="153" t="str">
        <f t="shared" si="168"/>
        <v/>
      </c>
      <c r="DW245" s="19" t="str">
        <f t="shared" si="169"/>
        <v/>
      </c>
      <c r="DX245" s="153" t="str">
        <f t="shared" si="170"/>
        <v/>
      </c>
      <c r="DY245" s="19" t="str">
        <f t="shared" si="171"/>
        <v/>
      </c>
      <c r="DZ245" s="153" t="str">
        <f t="shared" si="172"/>
        <v/>
      </c>
      <c r="EA245" s="19" t="str">
        <f t="shared" si="173"/>
        <v/>
      </c>
      <c r="EB245" s="153" t="str">
        <f t="shared" si="174"/>
        <v/>
      </c>
      <c r="EC245" s="19" t="str">
        <f t="shared" si="175"/>
        <v/>
      </c>
      <c r="ED245" s="153" t="str">
        <f t="shared" si="176"/>
        <v/>
      </c>
      <c r="EE245" s="19" t="str">
        <f t="shared" si="177"/>
        <v/>
      </c>
      <c r="EF245" s="153" t="str">
        <f t="shared" si="178"/>
        <v/>
      </c>
      <c r="EG245" s="19" t="str">
        <f t="shared" si="179"/>
        <v/>
      </c>
      <c r="EH245" s="153" t="str">
        <f t="shared" si="180"/>
        <v/>
      </c>
      <c r="EI245" s="19" t="str">
        <f t="shared" si="181"/>
        <v/>
      </c>
      <c r="EJ245" s="153" t="str">
        <f t="shared" si="182"/>
        <v/>
      </c>
      <c r="EK245" s="19" t="str">
        <f t="shared" si="183"/>
        <v/>
      </c>
      <c r="EL245" s="153" t="str">
        <f t="shared" si="184"/>
        <v/>
      </c>
      <c r="EM245" s="19" t="str">
        <f t="shared" si="185"/>
        <v/>
      </c>
      <c r="EN245" s="153" t="str">
        <f t="shared" si="186"/>
        <v/>
      </c>
      <c r="EO245" s="19" t="str">
        <f t="shared" si="187"/>
        <v/>
      </c>
      <c r="EP245" s="153" t="str">
        <f t="shared" si="188"/>
        <v/>
      </c>
      <c r="EQ245" s="19" t="str">
        <f t="shared" si="189"/>
        <v/>
      </c>
      <c r="ER245" s="153" t="str">
        <f t="shared" si="190"/>
        <v/>
      </c>
      <c r="ES245" s="19" t="str">
        <f t="shared" si="191"/>
        <v/>
      </c>
      <c r="ET245" s="153" t="str">
        <f t="shared" si="192"/>
        <v/>
      </c>
    </row>
    <row r="246" spans="1:150" x14ac:dyDescent="0.25">
      <c r="A246" s="31"/>
      <c r="B246" s="91" t="str">
        <f t="shared" si="193"/>
        <v/>
      </c>
      <c r="C246" s="20" t="str">
        <f t="shared" si="153"/>
        <v/>
      </c>
      <c r="D246" s="97" t="str">
        <f t="shared" si="154"/>
        <v/>
      </c>
      <c r="E246" s="62" t="str">
        <f t="shared" si="194"/>
        <v/>
      </c>
      <c r="F246" s="31"/>
      <c r="G246" s="282"/>
      <c r="H246" s="283"/>
      <c r="I246" s="284"/>
      <c r="J246" s="285"/>
      <c r="K246" s="286"/>
      <c r="L246" s="287"/>
      <c r="M246" s="288"/>
      <c r="N246" s="287"/>
      <c r="O246" s="288"/>
      <c r="P246" s="287"/>
      <c r="Q246" s="288"/>
      <c r="R246" s="287"/>
      <c r="S246" s="288"/>
      <c r="T246" s="287"/>
      <c r="U246" s="288"/>
      <c r="V246" s="287"/>
      <c r="W246" s="288"/>
      <c r="X246" s="287"/>
      <c r="Y246" s="288"/>
      <c r="Z246" s="287"/>
      <c r="AA246" s="288"/>
      <c r="AB246" s="287"/>
      <c r="AC246" s="288"/>
      <c r="AD246" s="287"/>
      <c r="AE246" s="288"/>
      <c r="AF246" s="287"/>
      <c r="AG246" s="288"/>
      <c r="AH246" s="287"/>
      <c r="AI246" s="288"/>
      <c r="AJ246" s="287"/>
      <c r="AK246" s="288"/>
      <c r="AL246" s="287"/>
      <c r="AM246" s="288"/>
      <c r="AN246" s="287"/>
      <c r="AO246" s="288"/>
      <c r="AP246" s="287"/>
      <c r="AQ246" s="288"/>
      <c r="AR246" s="287"/>
      <c r="AS246" s="288"/>
      <c r="AT246" s="287"/>
      <c r="AU246" s="288"/>
      <c r="AV246" s="287"/>
      <c r="AW246" s="288"/>
      <c r="AX246" s="287"/>
      <c r="AY246" s="31"/>
      <c r="BA246" s="76" t="str">
        <f t="shared" si="195"/>
        <v/>
      </c>
      <c r="BC246" s="76" t="str">
        <f>IF('Stock List'!$K246="", "", 'Stock List'!$K246)</f>
        <v/>
      </c>
      <c r="BE246" s="106">
        <f>IFERROR(ROUND(((INDEX('Stock List'!$M$11:$M$1010, MATCH(L246, 'Stock List'!$K$11:$K$1010, 0))/INDEX('Stock List'!$L$11:$L$1010, MATCH(L246, 'Stock List'!$K$11:$K$1010, 0)))*K246), 2), 0)</f>
        <v>0</v>
      </c>
      <c r="BF246" s="20"/>
      <c r="BG246" s="20">
        <f>IFERROR(ROUND(((INDEX('Stock List'!$M$11:$M$1010, MATCH(N246, 'Stock List'!$K$11:$K$1010, 0))/INDEX('Stock List'!$L$11:$L$1010, MATCH(N246, 'Stock List'!$K$11:$K$1010, 0)))*M246), 2), 0)</f>
        <v>0</v>
      </c>
      <c r="BH246" s="20"/>
      <c r="BI246" s="20">
        <f>IFERROR(ROUND(((INDEX('Stock List'!$M$11:$M$1010, MATCH(P246, 'Stock List'!$K$11:$K$1010, 0))/INDEX('Stock List'!$L$11:$L$1010, MATCH(P246, 'Stock List'!$K$11:$K$1010, 0)))*O246), 2), 0)</f>
        <v>0</v>
      </c>
      <c r="BJ246" s="20"/>
      <c r="BK246" s="20">
        <f>IFERROR(ROUND(((INDEX('Stock List'!$M$11:$M$1010, MATCH(R246, 'Stock List'!$K$11:$K$1010, 0))/INDEX('Stock List'!$L$11:$L$1010, MATCH(R246, 'Stock List'!$K$11:$K$1010, 0)))*Q246), 2), 0)</f>
        <v>0</v>
      </c>
      <c r="BL246" s="20"/>
      <c r="BM246" s="20">
        <f>IFERROR(ROUND(((INDEX('Stock List'!$M$11:$M$1010, MATCH(T246, 'Stock List'!$K$11:$K$1010, 0))/INDEX('Stock List'!$L$11:$L$1010, MATCH(T246, 'Stock List'!$K$11:$K$1010, 0)))*S246), 2), 0)</f>
        <v>0</v>
      </c>
      <c r="BN246" s="20"/>
      <c r="BO246" s="20">
        <f>IFERROR(ROUND(((INDEX('Stock List'!$M$11:$M$1010, MATCH(V246, 'Stock List'!$K$11:$K$1010, 0))/INDEX('Stock List'!$L$11:$L$1010, MATCH(V246, 'Stock List'!$K$11:$K$1010, 0)))*U246), 2), 0)</f>
        <v>0</v>
      </c>
      <c r="BP246" s="20"/>
      <c r="BQ246" s="20">
        <f>IFERROR(ROUND(((INDEX('Stock List'!$M$11:$M$1010, MATCH(X246, 'Stock List'!$K$11:$K$1010, 0))/INDEX('Stock List'!$L$11:$L$1010, MATCH(X246, 'Stock List'!$K$11:$K$1010, 0)))*W246), 2), 0)</f>
        <v>0</v>
      </c>
      <c r="BR246" s="20"/>
      <c r="BS246" s="20">
        <f>IFERROR(ROUND(((INDEX('Stock List'!$M$11:$M$1010, MATCH(Z246, 'Stock List'!$K$11:$K$1010, 0))/INDEX('Stock List'!$L$11:$L$1010, MATCH(Z246, 'Stock List'!$K$11:$K$1010, 0)))*Y246), 2), 0)</f>
        <v>0</v>
      </c>
      <c r="BT246" s="20"/>
      <c r="BU246" s="20">
        <f>IFERROR(ROUND(((INDEX('Stock List'!$M$11:$M$1010, MATCH(AB246, 'Stock List'!$K$11:$K$1010, 0))/INDEX('Stock List'!$L$11:$L$1010, MATCH(AB246, 'Stock List'!$K$11:$K$1010, 0)))*AA246), 2), 0)</f>
        <v>0</v>
      </c>
      <c r="BV246" s="20"/>
      <c r="BW246" s="20">
        <f>IFERROR(ROUND(((INDEX('Stock List'!$M$11:$M$1010, MATCH(AD246, 'Stock List'!$K$11:$K$1010, 0))/INDEX('Stock List'!$L$11:$L$1010, MATCH(AD246, 'Stock List'!$K$11:$K$1010, 0)))*AC246), 2), 0)</f>
        <v>0</v>
      </c>
      <c r="BX246" s="20"/>
      <c r="BY246" s="20">
        <f>IFERROR(ROUND(((INDEX('Stock List'!$M$11:$M$1010, MATCH(AF246, 'Stock List'!$K$11:$K$1010, 0))/INDEX('Stock List'!$L$11:$L$1010, MATCH(AF246, 'Stock List'!$K$11:$K$1010, 0)))*AE246), 2), 0)</f>
        <v>0</v>
      </c>
      <c r="BZ246" s="20"/>
      <c r="CA246" s="20">
        <f>IFERROR(ROUND(((INDEX('Stock List'!$M$11:$M$1010, MATCH(AH246, 'Stock List'!$K$11:$K$1010, 0))/INDEX('Stock List'!$L$11:$L$1010, MATCH(AH246, 'Stock List'!$K$11:$K$1010, 0)))*AG246), 2), 0)</f>
        <v>0</v>
      </c>
      <c r="CB246" s="20"/>
      <c r="CC246" s="20">
        <f>IFERROR(ROUND(((INDEX('Stock List'!$M$11:$M$1010, MATCH(AJ246, 'Stock List'!$K$11:$K$1010, 0))/INDEX('Stock List'!$L$11:$L$1010, MATCH(AJ246, 'Stock List'!$K$11:$K$1010, 0)))*AI246), 2), 0)</f>
        <v>0</v>
      </c>
      <c r="CD246" s="20"/>
      <c r="CE246" s="20">
        <f>IFERROR(ROUND(((INDEX('Stock List'!$M$11:$M$1010, MATCH(AL246, 'Stock List'!$K$11:$K$1010, 0))/INDEX('Stock List'!$L$11:$L$1010, MATCH(AL246, 'Stock List'!$K$11:$K$1010, 0)))*AK246), 2), 0)</f>
        <v>0</v>
      </c>
      <c r="CF246" s="20"/>
      <c r="CG246" s="20">
        <f>IFERROR(ROUND(((INDEX('Stock List'!$M$11:$M$1010, MATCH(AN246, 'Stock List'!$K$11:$K$1010, 0))/INDEX('Stock List'!$L$11:$L$1010, MATCH(AN246, 'Stock List'!$K$11:$K$1010, 0)))*AM246), 2), 0)</f>
        <v>0</v>
      </c>
      <c r="CH246" s="20"/>
      <c r="CI246" s="20">
        <f>IFERROR(ROUND(((INDEX('Stock List'!$M$11:$M$1010, MATCH(AP246, 'Stock List'!$K$11:$K$1010, 0))/INDEX('Stock List'!$L$11:$L$1010, MATCH(AP246, 'Stock List'!$K$11:$K$1010, 0)))*AO246), 2), 0)</f>
        <v>0</v>
      </c>
      <c r="CJ246" s="20"/>
      <c r="CK246" s="20">
        <f>IFERROR(ROUND(((INDEX('Stock List'!$M$11:$M$1010, MATCH(AR246, 'Stock List'!$K$11:$K$1010, 0))/INDEX('Stock List'!$L$11:$L$1010, MATCH(AR246, 'Stock List'!$K$11:$K$1010, 0)))*AQ246), 2), 0)</f>
        <v>0</v>
      </c>
      <c r="CL246" s="20"/>
      <c r="CM246" s="20">
        <f>IFERROR(ROUND(((INDEX('Stock List'!$M$11:$M$1010, MATCH(AT246, 'Stock List'!$K$11:$K$1010, 0))/INDEX('Stock List'!$L$11:$L$1010, MATCH(AT246, 'Stock List'!$K$11:$K$1010, 0)))*AS246), 2), 0)</f>
        <v>0</v>
      </c>
      <c r="CN246" s="20"/>
      <c r="CO246" s="20">
        <f>IFERROR(ROUND(((INDEX('Stock List'!$M$11:$M$1010, MATCH(AV246, 'Stock List'!$K$11:$K$1010, 0))/INDEX('Stock List'!$L$11:$L$1010, MATCH(AV246, 'Stock List'!$K$11:$K$1010, 0)))*AU246), 2), 0)</f>
        <v>0</v>
      </c>
      <c r="CP246" s="20"/>
      <c r="CQ246" s="20">
        <f>IFERROR(ROUND(((INDEX('Stock List'!$M$11:$M$1010, MATCH(AX246, 'Stock List'!$K$11:$K$1010, 0))/INDEX('Stock List'!$L$11:$L$1010, MATCH(AX246, 'Stock List'!$K$11:$K$1010, 0)))*AW246), 2), 0)</f>
        <v>0</v>
      </c>
      <c r="CR246" s="22"/>
      <c r="CT246" s="106" t="str">
        <f t="shared" si="196"/>
        <v/>
      </c>
      <c r="CU246" s="22" t="str">
        <f t="shared" si="197"/>
        <v/>
      </c>
      <c r="CX246" s="106" t="str">
        <f t="shared" si="198"/>
        <v/>
      </c>
      <c r="CY246" s="20" t="str">
        <f t="shared" si="199"/>
        <v/>
      </c>
      <c r="CZ246" s="22" t="str">
        <f t="shared" si="200"/>
        <v/>
      </c>
      <c r="DB246" s="76" t="str">
        <f>IF($H246="", "", COUNTIF($G$11:$G$1010, "&gt;"&amp;$G246)+1+COUNTIF($G$11:$G246, $G246)-1)</f>
        <v/>
      </c>
      <c r="DC246" s="76" t="str">
        <f>IF($H246="", "", COUNTIF($CZ$11:$CZ$1010, "&gt;"&amp;$CZ246)+1+COUNTIF($CZ$11:$CZ246, $CZ246)-1)</f>
        <v/>
      </c>
      <c r="DE246" s="147" t="str">
        <f t="shared" si="201"/>
        <v/>
      </c>
      <c r="DF246" s="148"/>
      <c r="DG246" s="19" t="str">
        <f t="shared" si="202"/>
        <v/>
      </c>
      <c r="DH246" s="153" t="str">
        <f t="shared" si="203"/>
        <v/>
      </c>
      <c r="DI246" s="19" t="str">
        <f t="shared" si="155"/>
        <v/>
      </c>
      <c r="DJ246" s="153" t="str">
        <f t="shared" si="156"/>
        <v/>
      </c>
      <c r="DK246" s="19" t="str">
        <f t="shared" si="157"/>
        <v/>
      </c>
      <c r="DL246" s="153" t="str">
        <f t="shared" si="158"/>
        <v/>
      </c>
      <c r="DM246" s="19" t="str">
        <f t="shared" si="159"/>
        <v/>
      </c>
      <c r="DN246" s="153" t="str">
        <f t="shared" si="160"/>
        <v/>
      </c>
      <c r="DO246" s="19" t="str">
        <f t="shared" si="161"/>
        <v/>
      </c>
      <c r="DP246" s="153" t="str">
        <f t="shared" si="162"/>
        <v/>
      </c>
      <c r="DQ246" s="19" t="str">
        <f t="shared" si="163"/>
        <v/>
      </c>
      <c r="DR246" s="153" t="str">
        <f t="shared" si="164"/>
        <v/>
      </c>
      <c r="DS246" s="19" t="str">
        <f t="shared" si="165"/>
        <v/>
      </c>
      <c r="DT246" s="153" t="str">
        <f t="shared" si="166"/>
        <v/>
      </c>
      <c r="DU246" s="19" t="str">
        <f t="shared" si="167"/>
        <v/>
      </c>
      <c r="DV246" s="153" t="str">
        <f t="shared" si="168"/>
        <v/>
      </c>
      <c r="DW246" s="19" t="str">
        <f t="shared" si="169"/>
        <v/>
      </c>
      <c r="DX246" s="153" t="str">
        <f t="shared" si="170"/>
        <v/>
      </c>
      <c r="DY246" s="19" t="str">
        <f t="shared" si="171"/>
        <v/>
      </c>
      <c r="DZ246" s="153" t="str">
        <f t="shared" si="172"/>
        <v/>
      </c>
      <c r="EA246" s="19" t="str">
        <f t="shared" si="173"/>
        <v/>
      </c>
      <c r="EB246" s="153" t="str">
        <f t="shared" si="174"/>
        <v/>
      </c>
      <c r="EC246" s="19" t="str">
        <f t="shared" si="175"/>
        <v/>
      </c>
      <c r="ED246" s="153" t="str">
        <f t="shared" si="176"/>
        <v/>
      </c>
      <c r="EE246" s="19" t="str">
        <f t="shared" si="177"/>
        <v/>
      </c>
      <c r="EF246" s="153" t="str">
        <f t="shared" si="178"/>
        <v/>
      </c>
      <c r="EG246" s="19" t="str">
        <f t="shared" si="179"/>
        <v/>
      </c>
      <c r="EH246" s="153" t="str">
        <f t="shared" si="180"/>
        <v/>
      </c>
      <c r="EI246" s="19" t="str">
        <f t="shared" si="181"/>
        <v/>
      </c>
      <c r="EJ246" s="153" t="str">
        <f t="shared" si="182"/>
        <v/>
      </c>
      <c r="EK246" s="19" t="str">
        <f t="shared" si="183"/>
        <v/>
      </c>
      <c r="EL246" s="153" t="str">
        <f t="shared" si="184"/>
        <v/>
      </c>
      <c r="EM246" s="19" t="str">
        <f t="shared" si="185"/>
        <v/>
      </c>
      <c r="EN246" s="153" t="str">
        <f t="shared" si="186"/>
        <v/>
      </c>
      <c r="EO246" s="19" t="str">
        <f t="shared" si="187"/>
        <v/>
      </c>
      <c r="EP246" s="153" t="str">
        <f t="shared" si="188"/>
        <v/>
      </c>
      <c r="EQ246" s="19" t="str">
        <f t="shared" si="189"/>
        <v/>
      </c>
      <c r="ER246" s="153" t="str">
        <f t="shared" si="190"/>
        <v/>
      </c>
      <c r="ES246" s="19" t="str">
        <f t="shared" si="191"/>
        <v/>
      </c>
      <c r="ET246" s="153" t="str">
        <f t="shared" si="192"/>
        <v/>
      </c>
    </row>
    <row r="247" spans="1:150" x14ac:dyDescent="0.25">
      <c r="A247" s="31"/>
      <c r="B247" s="91" t="str">
        <f t="shared" si="193"/>
        <v/>
      </c>
      <c r="C247" s="20" t="str">
        <f t="shared" si="153"/>
        <v/>
      </c>
      <c r="D247" s="97" t="str">
        <f t="shared" si="154"/>
        <v/>
      </c>
      <c r="E247" s="62" t="str">
        <f t="shared" si="194"/>
        <v/>
      </c>
      <c r="F247" s="31"/>
      <c r="G247" s="282"/>
      <c r="H247" s="283"/>
      <c r="I247" s="284"/>
      <c r="J247" s="285"/>
      <c r="K247" s="286"/>
      <c r="L247" s="287"/>
      <c r="M247" s="288"/>
      <c r="N247" s="287"/>
      <c r="O247" s="288"/>
      <c r="P247" s="287"/>
      <c r="Q247" s="288"/>
      <c r="R247" s="287"/>
      <c r="S247" s="288"/>
      <c r="T247" s="287"/>
      <c r="U247" s="288"/>
      <c r="V247" s="287"/>
      <c r="W247" s="288"/>
      <c r="X247" s="287"/>
      <c r="Y247" s="288"/>
      <c r="Z247" s="287"/>
      <c r="AA247" s="288"/>
      <c r="AB247" s="287"/>
      <c r="AC247" s="288"/>
      <c r="AD247" s="287"/>
      <c r="AE247" s="288"/>
      <c r="AF247" s="287"/>
      <c r="AG247" s="288"/>
      <c r="AH247" s="287"/>
      <c r="AI247" s="288"/>
      <c r="AJ247" s="287"/>
      <c r="AK247" s="288"/>
      <c r="AL247" s="287"/>
      <c r="AM247" s="288"/>
      <c r="AN247" s="287"/>
      <c r="AO247" s="288"/>
      <c r="AP247" s="287"/>
      <c r="AQ247" s="288"/>
      <c r="AR247" s="287"/>
      <c r="AS247" s="288"/>
      <c r="AT247" s="287"/>
      <c r="AU247" s="288"/>
      <c r="AV247" s="287"/>
      <c r="AW247" s="288"/>
      <c r="AX247" s="287"/>
      <c r="AY247" s="31"/>
      <c r="BA247" s="76" t="str">
        <f t="shared" si="195"/>
        <v/>
      </c>
      <c r="BC247" s="76" t="str">
        <f>IF('Stock List'!$K247="", "", 'Stock List'!$K247)</f>
        <v/>
      </c>
      <c r="BE247" s="106">
        <f>IFERROR(ROUND(((INDEX('Stock List'!$M$11:$M$1010, MATCH(L247, 'Stock List'!$K$11:$K$1010, 0))/INDEX('Stock List'!$L$11:$L$1010, MATCH(L247, 'Stock List'!$K$11:$K$1010, 0)))*K247), 2), 0)</f>
        <v>0</v>
      </c>
      <c r="BF247" s="20"/>
      <c r="BG247" s="20">
        <f>IFERROR(ROUND(((INDEX('Stock List'!$M$11:$M$1010, MATCH(N247, 'Stock List'!$K$11:$K$1010, 0))/INDEX('Stock List'!$L$11:$L$1010, MATCH(N247, 'Stock List'!$K$11:$K$1010, 0)))*M247), 2), 0)</f>
        <v>0</v>
      </c>
      <c r="BH247" s="20"/>
      <c r="BI247" s="20">
        <f>IFERROR(ROUND(((INDEX('Stock List'!$M$11:$M$1010, MATCH(P247, 'Stock List'!$K$11:$K$1010, 0))/INDEX('Stock List'!$L$11:$L$1010, MATCH(P247, 'Stock List'!$K$11:$K$1010, 0)))*O247), 2), 0)</f>
        <v>0</v>
      </c>
      <c r="BJ247" s="20"/>
      <c r="BK247" s="20">
        <f>IFERROR(ROUND(((INDEX('Stock List'!$M$11:$M$1010, MATCH(R247, 'Stock List'!$K$11:$K$1010, 0))/INDEX('Stock List'!$L$11:$L$1010, MATCH(R247, 'Stock List'!$K$11:$K$1010, 0)))*Q247), 2), 0)</f>
        <v>0</v>
      </c>
      <c r="BL247" s="20"/>
      <c r="BM247" s="20">
        <f>IFERROR(ROUND(((INDEX('Stock List'!$M$11:$M$1010, MATCH(T247, 'Stock List'!$K$11:$K$1010, 0))/INDEX('Stock List'!$L$11:$L$1010, MATCH(T247, 'Stock List'!$K$11:$K$1010, 0)))*S247), 2), 0)</f>
        <v>0</v>
      </c>
      <c r="BN247" s="20"/>
      <c r="BO247" s="20">
        <f>IFERROR(ROUND(((INDEX('Stock List'!$M$11:$M$1010, MATCH(V247, 'Stock List'!$K$11:$K$1010, 0))/INDEX('Stock List'!$L$11:$L$1010, MATCH(V247, 'Stock List'!$K$11:$K$1010, 0)))*U247), 2), 0)</f>
        <v>0</v>
      </c>
      <c r="BP247" s="20"/>
      <c r="BQ247" s="20">
        <f>IFERROR(ROUND(((INDEX('Stock List'!$M$11:$M$1010, MATCH(X247, 'Stock List'!$K$11:$K$1010, 0))/INDEX('Stock List'!$L$11:$L$1010, MATCH(X247, 'Stock List'!$K$11:$K$1010, 0)))*W247), 2), 0)</f>
        <v>0</v>
      </c>
      <c r="BR247" s="20"/>
      <c r="BS247" s="20">
        <f>IFERROR(ROUND(((INDEX('Stock List'!$M$11:$M$1010, MATCH(Z247, 'Stock List'!$K$11:$K$1010, 0))/INDEX('Stock List'!$L$11:$L$1010, MATCH(Z247, 'Stock List'!$K$11:$K$1010, 0)))*Y247), 2), 0)</f>
        <v>0</v>
      </c>
      <c r="BT247" s="20"/>
      <c r="BU247" s="20">
        <f>IFERROR(ROUND(((INDEX('Stock List'!$M$11:$M$1010, MATCH(AB247, 'Stock List'!$K$11:$K$1010, 0))/INDEX('Stock List'!$L$11:$L$1010, MATCH(AB247, 'Stock List'!$K$11:$K$1010, 0)))*AA247), 2), 0)</f>
        <v>0</v>
      </c>
      <c r="BV247" s="20"/>
      <c r="BW247" s="20">
        <f>IFERROR(ROUND(((INDEX('Stock List'!$M$11:$M$1010, MATCH(AD247, 'Stock List'!$K$11:$K$1010, 0))/INDEX('Stock List'!$L$11:$L$1010, MATCH(AD247, 'Stock List'!$K$11:$K$1010, 0)))*AC247), 2), 0)</f>
        <v>0</v>
      </c>
      <c r="BX247" s="20"/>
      <c r="BY247" s="20">
        <f>IFERROR(ROUND(((INDEX('Stock List'!$M$11:$M$1010, MATCH(AF247, 'Stock List'!$K$11:$K$1010, 0))/INDEX('Stock List'!$L$11:$L$1010, MATCH(AF247, 'Stock List'!$K$11:$K$1010, 0)))*AE247), 2), 0)</f>
        <v>0</v>
      </c>
      <c r="BZ247" s="20"/>
      <c r="CA247" s="20">
        <f>IFERROR(ROUND(((INDEX('Stock List'!$M$11:$M$1010, MATCH(AH247, 'Stock List'!$K$11:$K$1010, 0))/INDEX('Stock List'!$L$11:$L$1010, MATCH(AH247, 'Stock List'!$K$11:$K$1010, 0)))*AG247), 2), 0)</f>
        <v>0</v>
      </c>
      <c r="CB247" s="20"/>
      <c r="CC247" s="20">
        <f>IFERROR(ROUND(((INDEX('Stock List'!$M$11:$M$1010, MATCH(AJ247, 'Stock List'!$K$11:$K$1010, 0))/INDEX('Stock List'!$L$11:$L$1010, MATCH(AJ247, 'Stock List'!$K$11:$K$1010, 0)))*AI247), 2), 0)</f>
        <v>0</v>
      </c>
      <c r="CD247" s="20"/>
      <c r="CE247" s="20">
        <f>IFERROR(ROUND(((INDEX('Stock List'!$M$11:$M$1010, MATCH(AL247, 'Stock List'!$K$11:$K$1010, 0))/INDEX('Stock List'!$L$11:$L$1010, MATCH(AL247, 'Stock List'!$K$11:$K$1010, 0)))*AK247), 2), 0)</f>
        <v>0</v>
      </c>
      <c r="CF247" s="20"/>
      <c r="CG247" s="20">
        <f>IFERROR(ROUND(((INDEX('Stock List'!$M$11:$M$1010, MATCH(AN247, 'Stock List'!$K$11:$K$1010, 0))/INDEX('Stock List'!$L$11:$L$1010, MATCH(AN247, 'Stock List'!$K$11:$K$1010, 0)))*AM247), 2), 0)</f>
        <v>0</v>
      </c>
      <c r="CH247" s="20"/>
      <c r="CI247" s="20">
        <f>IFERROR(ROUND(((INDEX('Stock List'!$M$11:$M$1010, MATCH(AP247, 'Stock List'!$K$11:$K$1010, 0))/INDEX('Stock List'!$L$11:$L$1010, MATCH(AP247, 'Stock List'!$K$11:$K$1010, 0)))*AO247), 2), 0)</f>
        <v>0</v>
      </c>
      <c r="CJ247" s="20"/>
      <c r="CK247" s="20">
        <f>IFERROR(ROUND(((INDEX('Stock List'!$M$11:$M$1010, MATCH(AR247, 'Stock List'!$K$11:$K$1010, 0))/INDEX('Stock List'!$L$11:$L$1010, MATCH(AR247, 'Stock List'!$K$11:$K$1010, 0)))*AQ247), 2), 0)</f>
        <v>0</v>
      </c>
      <c r="CL247" s="20"/>
      <c r="CM247" s="20">
        <f>IFERROR(ROUND(((INDEX('Stock List'!$M$11:$M$1010, MATCH(AT247, 'Stock List'!$K$11:$K$1010, 0))/INDEX('Stock List'!$L$11:$L$1010, MATCH(AT247, 'Stock List'!$K$11:$K$1010, 0)))*AS247), 2), 0)</f>
        <v>0</v>
      </c>
      <c r="CN247" s="20"/>
      <c r="CO247" s="20">
        <f>IFERROR(ROUND(((INDEX('Stock List'!$M$11:$M$1010, MATCH(AV247, 'Stock List'!$K$11:$K$1010, 0))/INDEX('Stock List'!$L$11:$L$1010, MATCH(AV247, 'Stock List'!$K$11:$K$1010, 0)))*AU247), 2), 0)</f>
        <v>0</v>
      </c>
      <c r="CP247" s="20"/>
      <c r="CQ247" s="20">
        <f>IFERROR(ROUND(((INDEX('Stock List'!$M$11:$M$1010, MATCH(AX247, 'Stock List'!$K$11:$K$1010, 0))/INDEX('Stock List'!$L$11:$L$1010, MATCH(AX247, 'Stock List'!$K$11:$K$1010, 0)))*AW247), 2), 0)</f>
        <v>0</v>
      </c>
      <c r="CR247" s="22"/>
      <c r="CT247" s="106" t="str">
        <f t="shared" si="196"/>
        <v/>
      </c>
      <c r="CU247" s="22" t="str">
        <f t="shared" si="197"/>
        <v/>
      </c>
      <c r="CX247" s="106" t="str">
        <f t="shared" si="198"/>
        <v/>
      </c>
      <c r="CY247" s="20" t="str">
        <f t="shared" si="199"/>
        <v/>
      </c>
      <c r="CZ247" s="22" t="str">
        <f t="shared" si="200"/>
        <v/>
      </c>
      <c r="DB247" s="76" t="str">
        <f>IF($H247="", "", COUNTIF($G$11:$G$1010, "&gt;"&amp;$G247)+1+COUNTIF($G$11:$G247, $G247)-1)</f>
        <v/>
      </c>
      <c r="DC247" s="76" t="str">
        <f>IF($H247="", "", COUNTIF($CZ$11:$CZ$1010, "&gt;"&amp;$CZ247)+1+COUNTIF($CZ$11:$CZ247, $CZ247)-1)</f>
        <v/>
      </c>
      <c r="DE247" s="147" t="str">
        <f t="shared" si="201"/>
        <v/>
      </c>
      <c r="DF247" s="148"/>
      <c r="DG247" s="19" t="str">
        <f t="shared" si="202"/>
        <v/>
      </c>
      <c r="DH247" s="153" t="str">
        <f t="shared" si="203"/>
        <v/>
      </c>
      <c r="DI247" s="19" t="str">
        <f t="shared" si="155"/>
        <v/>
      </c>
      <c r="DJ247" s="153" t="str">
        <f t="shared" si="156"/>
        <v/>
      </c>
      <c r="DK247" s="19" t="str">
        <f t="shared" si="157"/>
        <v/>
      </c>
      <c r="DL247" s="153" t="str">
        <f t="shared" si="158"/>
        <v/>
      </c>
      <c r="DM247" s="19" t="str">
        <f t="shared" si="159"/>
        <v/>
      </c>
      <c r="DN247" s="153" t="str">
        <f t="shared" si="160"/>
        <v/>
      </c>
      <c r="DO247" s="19" t="str">
        <f t="shared" si="161"/>
        <v/>
      </c>
      <c r="DP247" s="153" t="str">
        <f t="shared" si="162"/>
        <v/>
      </c>
      <c r="DQ247" s="19" t="str">
        <f t="shared" si="163"/>
        <v/>
      </c>
      <c r="DR247" s="153" t="str">
        <f t="shared" si="164"/>
        <v/>
      </c>
      <c r="DS247" s="19" t="str">
        <f t="shared" si="165"/>
        <v/>
      </c>
      <c r="DT247" s="153" t="str">
        <f t="shared" si="166"/>
        <v/>
      </c>
      <c r="DU247" s="19" t="str">
        <f t="shared" si="167"/>
        <v/>
      </c>
      <c r="DV247" s="153" t="str">
        <f t="shared" si="168"/>
        <v/>
      </c>
      <c r="DW247" s="19" t="str">
        <f t="shared" si="169"/>
        <v/>
      </c>
      <c r="DX247" s="153" t="str">
        <f t="shared" si="170"/>
        <v/>
      </c>
      <c r="DY247" s="19" t="str">
        <f t="shared" si="171"/>
        <v/>
      </c>
      <c r="DZ247" s="153" t="str">
        <f t="shared" si="172"/>
        <v/>
      </c>
      <c r="EA247" s="19" t="str">
        <f t="shared" si="173"/>
        <v/>
      </c>
      <c r="EB247" s="153" t="str">
        <f t="shared" si="174"/>
        <v/>
      </c>
      <c r="EC247" s="19" t="str">
        <f t="shared" si="175"/>
        <v/>
      </c>
      <c r="ED247" s="153" t="str">
        <f t="shared" si="176"/>
        <v/>
      </c>
      <c r="EE247" s="19" t="str">
        <f t="shared" si="177"/>
        <v/>
      </c>
      <c r="EF247" s="153" t="str">
        <f t="shared" si="178"/>
        <v/>
      </c>
      <c r="EG247" s="19" t="str">
        <f t="shared" si="179"/>
        <v/>
      </c>
      <c r="EH247" s="153" t="str">
        <f t="shared" si="180"/>
        <v/>
      </c>
      <c r="EI247" s="19" t="str">
        <f t="shared" si="181"/>
        <v/>
      </c>
      <c r="EJ247" s="153" t="str">
        <f t="shared" si="182"/>
        <v/>
      </c>
      <c r="EK247" s="19" t="str">
        <f t="shared" si="183"/>
        <v/>
      </c>
      <c r="EL247" s="153" t="str">
        <f t="shared" si="184"/>
        <v/>
      </c>
      <c r="EM247" s="19" t="str">
        <f t="shared" si="185"/>
        <v/>
      </c>
      <c r="EN247" s="153" t="str">
        <f t="shared" si="186"/>
        <v/>
      </c>
      <c r="EO247" s="19" t="str">
        <f t="shared" si="187"/>
        <v/>
      </c>
      <c r="EP247" s="153" t="str">
        <f t="shared" si="188"/>
        <v/>
      </c>
      <c r="EQ247" s="19" t="str">
        <f t="shared" si="189"/>
        <v/>
      </c>
      <c r="ER247" s="153" t="str">
        <f t="shared" si="190"/>
        <v/>
      </c>
      <c r="ES247" s="19" t="str">
        <f t="shared" si="191"/>
        <v/>
      </c>
      <c r="ET247" s="153" t="str">
        <f t="shared" si="192"/>
        <v/>
      </c>
    </row>
    <row r="248" spans="1:150" x14ac:dyDescent="0.25">
      <c r="A248" s="31"/>
      <c r="B248" s="91" t="str">
        <f t="shared" si="193"/>
        <v/>
      </c>
      <c r="C248" s="20" t="str">
        <f t="shared" si="153"/>
        <v/>
      </c>
      <c r="D248" s="97" t="str">
        <f t="shared" si="154"/>
        <v/>
      </c>
      <c r="E248" s="62" t="str">
        <f t="shared" si="194"/>
        <v/>
      </c>
      <c r="F248" s="31"/>
      <c r="G248" s="282"/>
      <c r="H248" s="283"/>
      <c r="I248" s="284"/>
      <c r="J248" s="285"/>
      <c r="K248" s="286"/>
      <c r="L248" s="287"/>
      <c r="M248" s="288"/>
      <c r="N248" s="287"/>
      <c r="O248" s="288"/>
      <c r="P248" s="287"/>
      <c r="Q248" s="288"/>
      <c r="R248" s="287"/>
      <c r="S248" s="288"/>
      <c r="T248" s="287"/>
      <c r="U248" s="288"/>
      <c r="V248" s="287"/>
      <c r="W248" s="288"/>
      <c r="X248" s="287"/>
      <c r="Y248" s="288"/>
      <c r="Z248" s="287"/>
      <c r="AA248" s="288"/>
      <c r="AB248" s="287"/>
      <c r="AC248" s="288"/>
      <c r="AD248" s="287"/>
      <c r="AE248" s="288"/>
      <c r="AF248" s="287"/>
      <c r="AG248" s="288"/>
      <c r="AH248" s="287"/>
      <c r="AI248" s="288"/>
      <c r="AJ248" s="287"/>
      <c r="AK248" s="288"/>
      <c r="AL248" s="287"/>
      <c r="AM248" s="288"/>
      <c r="AN248" s="287"/>
      <c r="AO248" s="288"/>
      <c r="AP248" s="287"/>
      <c r="AQ248" s="288"/>
      <c r="AR248" s="287"/>
      <c r="AS248" s="288"/>
      <c r="AT248" s="287"/>
      <c r="AU248" s="288"/>
      <c r="AV248" s="287"/>
      <c r="AW248" s="288"/>
      <c r="AX248" s="287"/>
      <c r="AY248" s="31"/>
      <c r="BA248" s="76" t="str">
        <f t="shared" si="195"/>
        <v/>
      </c>
      <c r="BC248" s="76" t="str">
        <f>IF('Stock List'!$K248="", "", 'Stock List'!$K248)</f>
        <v/>
      </c>
      <c r="BE248" s="106">
        <f>IFERROR(ROUND(((INDEX('Stock List'!$M$11:$M$1010, MATCH(L248, 'Stock List'!$K$11:$K$1010, 0))/INDEX('Stock List'!$L$11:$L$1010, MATCH(L248, 'Stock List'!$K$11:$K$1010, 0)))*K248), 2), 0)</f>
        <v>0</v>
      </c>
      <c r="BF248" s="20"/>
      <c r="BG248" s="20">
        <f>IFERROR(ROUND(((INDEX('Stock List'!$M$11:$M$1010, MATCH(N248, 'Stock List'!$K$11:$K$1010, 0))/INDEX('Stock List'!$L$11:$L$1010, MATCH(N248, 'Stock List'!$K$11:$K$1010, 0)))*M248), 2), 0)</f>
        <v>0</v>
      </c>
      <c r="BH248" s="20"/>
      <c r="BI248" s="20">
        <f>IFERROR(ROUND(((INDEX('Stock List'!$M$11:$M$1010, MATCH(P248, 'Stock List'!$K$11:$K$1010, 0))/INDEX('Stock List'!$L$11:$L$1010, MATCH(P248, 'Stock List'!$K$11:$K$1010, 0)))*O248), 2), 0)</f>
        <v>0</v>
      </c>
      <c r="BJ248" s="20"/>
      <c r="BK248" s="20">
        <f>IFERROR(ROUND(((INDEX('Stock List'!$M$11:$M$1010, MATCH(R248, 'Stock List'!$K$11:$K$1010, 0))/INDEX('Stock List'!$L$11:$L$1010, MATCH(R248, 'Stock List'!$K$11:$K$1010, 0)))*Q248), 2), 0)</f>
        <v>0</v>
      </c>
      <c r="BL248" s="20"/>
      <c r="BM248" s="20">
        <f>IFERROR(ROUND(((INDEX('Stock List'!$M$11:$M$1010, MATCH(T248, 'Stock List'!$K$11:$K$1010, 0))/INDEX('Stock List'!$L$11:$L$1010, MATCH(T248, 'Stock List'!$K$11:$K$1010, 0)))*S248), 2), 0)</f>
        <v>0</v>
      </c>
      <c r="BN248" s="20"/>
      <c r="BO248" s="20">
        <f>IFERROR(ROUND(((INDEX('Stock List'!$M$11:$M$1010, MATCH(V248, 'Stock List'!$K$11:$K$1010, 0))/INDEX('Stock List'!$L$11:$L$1010, MATCH(V248, 'Stock List'!$K$11:$K$1010, 0)))*U248), 2), 0)</f>
        <v>0</v>
      </c>
      <c r="BP248" s="20"/>
      <c r="BQ248" s="20">
        <f>IFERROR(ROUND(((INDEX('Stock List'!$M$11:$M$1010, MATCH(X248, 'Stock List'!$K$11:$K$1010, 0))/INDEX('Stock List'!$L$11:$L$1010, MATCH(X248, 'Stock List'!$K$11:$K$1010, 0)))*W248), 2), 0)</f>
        <v>0</v>
      </c>
      <c r="BR248" s="20"/>
      <c r="BS248" s="20">
        <f>IFERROR(ROUND(((INDEX('Stock List'!$M$11:$M$1010, MATCH(Z248, 'Stock List'!$K$11:$K$1010, 0))/INDEX('Stock List'!$L$11:$L$1010, MATCH(Z248, 'Stock List'!$K$11:$K$1010, 0)))*Y248), 2), 0)</f>
        <v>0</v>
      </c>
      <c r="BT248" s="20"/>
      <c r="BU248" s="20">
        <f>IFERROR(ROUND(((INDEX('Stock List'!$M$11:$M$1010, MATCH(AB248, 'Stock List'!$K$11:$K$1010, 0))/INDEX('Stock List'!$L$11:$L$1010, MATCH(AB248, 'Stock List'!$K$11:$K$1010, 0)))*AA248), 2), 0)</f>
        <v>0</v>
      </c>
      <c r="BV248" s="20"/>
      <c r="BW248" s="20">
        <f>IFERROR(ROUND(((INDEX('Stock List'!$M$11:$M$1010, MATCH(AD248, 'Stock List'!$K$11:$K$1010, 0))/INDEX('Stock List'!$L$11:$L$1010, MATCH(AD248, 'Stock List'!$K$11:$K$1010, 0)))*AC248), 2), 0)</f>
        <v>0</v>
      </c>
      <c r="BX248" s="20"/>
      <c r="BY248" s="20">
        <f>IFERROR(ROUND(((INDEX('Stock List'!$M$11:$M$1010, MATCH(AF248, 'Stock List'!$K$11:$K$1010, 0))/INDEX('Stock List'!$L$11:$L$1010, MATCH(AF248, 'Stock List'!$K$11:$K$1010, 0)))*AE248), 2), 0)</f>
        <v>0</v>
      </c>
      <c r="BZ248" s="20"/>
      <c r="CA248" s="20">
        <f>IFERROR(ROUND(((INDEX('Stock List'!$M$11:$M$1010, MATCH(AH248, 'Stock List'!$K$11:$K$1010, 0))/INDEX('Stock List'!$L$11:$L$1010, MATCH(AH248, 'Stock List'!$K$11:$K$1010, 0)))*AG248), 2), 0)</f>
        <v>0</v>
      </c>
      <c r="CB248" s="20"/>
      <c r="CC248" s="20">
        <f>IFERROR(ROUND(((INDEX('Stock List'!$M$11:$M$1010, MATCH(AJ248, 'Stock List'!$K$11:$K$1010, 0))/INDEX('Stock List'!$L$11:$L$1010, MATCH(AJ248, 'Stock List'!$K$11:$K$1010, 0)))*AI248), 2), 0)</f>
        <v>0</v>
      </c>
      <c r="CD248" s="20"/>
      <c r="CE248" s="20">
        <f>IFERROR(ROUND(((INDEX('Stock List'!$M$11:$M$1010, MATCH(AL248, 'Stock List'!$K$11:$K$1010, 0))/INDEX('Stock List'!$L$11:$L$1010, MATCH(AL248, 'Stock List'!$K$11:$K$1010, 0)))*AK248), 2), 0)</f>
        <v>0</v>
      </c>
      <c r="CF248" s="20"/>
      <c r="CG248" s="20">
        <f>IFERROR(ROUND(((INDEX('Stock List'!$M$11:$M$1010, MATCH(AN248, 'Stock List'!$K$11:$K$1010, 0))/INDEX('Stock List'!$L$11:$L$1010, MATCH(AN248, 'Stock List'!$K$11:$K$1010, 0)))*AM248), 2), 0)</f>
        <v>0</v>
      </c>
      <c r="CH248" s="20"/>
      <c r="CI248" s="20">
        <f>IFERROR(ROUND(((INDEX('Stock List'!$M$11:$M$1010, MATCH(AP248, 'Stock List'!$K$11:$K$1010, 0))/INDEX('Stock List'!$L$11:$L$1010, MATCH(AP248, 'Stock List'!$K$11:$K$1010, 0)))*AO248), 2), 0)</f>
        <v>0</v>
      </c>
      <c r="CJ248" s="20"/>
      <c r="CK248" s="20">
        <f>IFERROR(ROUND(((INDEX('Stock List'!$M$11:$M$1010, MATCH(AR248, 'Stock List'!$K$11:$K$1010, 0))/INDEX('Stock List'!$L$11:$L$1010, MATCH(AR248, 'Stock List'!$K$11:$K$1010, 0)))*AQ248), 2), 0)</f>
        <v>0</v>
      </c>
      <c r="CL248" s="20"/>
      <c r="CM248" s="20">
        <f>IFERROR(ROUND(((INDEX('Stock List'!$M$11:$M$1010, MATCH(AT248, 'Stock List'!$K$11:$K$1010, 0))/INDEX('Stock List'!$L$11:$L$1010, MATCH(AT248, 'Stock List'!$K$11:$K$1010, 0)))*AS248), 2), 0)</f>
        <v>0</v>
      </c>
      <c r="CN248" s="20"/>
      <c r="CO248" s="20">
        <f>IFERROR(ROUND(((INDEX('Stock List'!$M$11:$M$1010, MATCH(AV248, 'Stock List'!$K$11:$K$1010, 0))/INDEX('Stock List'!$L$11:$L$1010, MATCH(AV248, 'Stock List'!$K$11:$K$1010, 0)))*AU248), 2), 0)</f>
        <v>0</v>
      </c>
      <c r="CP248" s="20"/>
      <c r="CQ248" s="20">
        <f>IFERROR(ROUND(((INDEX('Stock List'!$M$11:$M$1010, MATCH(AX248, 'Stock List'!$K$11:$K$1010, 0))/INDEX('Stock List'!$L$11:$L$1010, MATCH(AX248, 'Stock List'!$K$11:$K$1010, 0)))*AW248), 2), 0)</f>
        <v>0</v>
      </c>
      <c r="CR248" s="22"/>
      <c r="CT248" s="106" t="str">
        <f t="shared" si="196"/>
        <v/>
      </c>
      <c r="CU248" s="22" t="str">
        <f t="shared" si="197"/>
        <v/>
      </c>
      <c r="CX248" s="106" t="str">
        <f t="shared" si="198"/>
        <v/>
      </c>
      <c r="CY248" s="20" t="str">
        <f t="shared" si="199"/>
        <v/>
      </c>
      <c r="CZ248" s="22" t="str">
        <f t="shared" si="200"/>
        <v/>
      </c>
      <c r="DB248" s="76" t="str">
        <f>IF($H248="", "", COUNTIF($G$11:$G$1010, "&gt;"&amp;$G248)+1+COUNTIF($G$11:$G248, $G248)-1)</f>
        <v/>
      </c>
      <c r="DC248" s="76" t="str">
        <f>IF($H248="", "", COUNTIF($CZ$11:$CZ$1010, "&gt;"&amp;$CZ248)+1+COUNTIF($CZ$11:$CZ248, $CZ248)-1)</f>
        <v/>
      </c>
      <c r="DE248" s="147" t="str">
        <f t="shared" si="201"/>
        <v/>
      </c>
      <c r="DF248" s="148"/>
      <c r="DG248" s="19" t="str">
        <f t="shared" si="202"/>
        <v/>
      </c>
      <c r="DH248" s="153" t="str">
        <f t="shared" si="203"/>
        <v/>
      </c>
      <c r="DI248" s="19" t="str">
        <f t="shared" si="155"/>
        <v/>
      </c>
      <c r="DJ248" s="153" t="str">
        <f t="shared" si="156"/>
        <v/>
      </c>
      <c r="DK248" s="19" t="str">
        <f t="shared" si="157"/>
        <v/>
      </c>
      <c r="DL248" s="153" t="str">
        <f t="shared" si="158"/>
        <v/>
      </c>
      <c r="DM248" s="19" t="str">
        <f t="shared" si="159"/>
        <v/>
      </c>
      <c r="DN248" s="153" t="str">
        <f t="shared" si="160"/>
        <v/>
      </c>
      <c r="DO248" s="19" t="str">
        <f t="shared" si="161"/>
        <v/>
      </c>
      <c r="DP248" s="153" t="str">
        <f t="shared" si="162"/>
        <v/>
      </c>
      <c r="DQ248" s="19" t="str">
        <f t="shared" si="163"/>
        <v/>
      </c>
      <c r="DR248" s="153" t="str">
        <f t="shared" si="164"/>
        <v/>
      </c>
      <c r="DS248" s="19" t="str">
        <f t="shared" si="165"/>
        <v/>
      </c>
      <c r="DT248" s="153" t="str">
        <f t="shared" si="166"/>
        <v/>
      </c>
      <c r="DU248" s="19" t="str">
        <f t="shared" si="167"/>
        <v/>
      </c>
      <c r="DV248" s="153" t="str">
        <f t="shared" si="168"/>
        <v/>
      </c>
      <c r="DW248" s="19" t="str">
        <f t="shared" si="169"/>
        <v/>
      </c>
      <c r="DX248" s="153" t="str">
        <f t="shared" si="170"/>
        <v/>
      </c>
      <c r="DY248" s="19" t="str">
        <f t="shared" si="171"/>
        <v/>
      </c>
      <c r="DZ248" s="153" t="str">
        <f t="shared" si="172"/>
        <v/>
      </c>
      <c r="EA248" s="19" t="str">
        <f t="shared" si="173"/>
        <v/>
      </c>
      <c r="EB248" s="153" t="str">
        <f t="shared" si="174"/>
        <v/>
      </c>
      <c r="EC248" s="19" t="str">
        <f t="shared" si="175"/>
        <v/>
      </c>
      <c r="ED248" s="153" t="str">
        <f t="shared" si="176"/>
        <v/>
      </c>
      <c r="EE248" s="19" t="str">
        <f t="shared" si="177"/>
        <v/>
      </c>
      <c r="EF248" s="153" t="str">
        <f t="shared" si="178"/>
        <v/>
      </c>
      <c r="EG248" s="19" t="str">
        <f t="shared" si="179"/>
        <v/>
      </c>
      <c r="EH248" s="153" t="str">
        <f t="shared" si="180"/>
        <v/>
      </c>
      <c r="EI248" s="19" t="str">
        <f t="shared" si="181"/>
        <v/>
      </c>
      <c r="EJ248" s="153" t="str">
        <f t="shared" si="182"/>
        <v/>
      </c>
      <c r="EK248" s="19" t="str">
        <f t="shared" si="183"/>
        <v/>
      </c>
      <c r="EL248" s="153" t="str">
        <f t="shared" si="184"/>
        <v/>
      </c>
      <c r="EM248" s="19" t="str">
        <f t="shared" si="185"/>
        <v/>
      </c>
      <c r="EN248" s="153" t="str">
        <f t="shared" si="186"/>
        <v/>
      </c>
      <c r="EO248" s="19" t="str">
        <f t="shared" si="187"/>
        <v/>
      </c>
      <c r="EP248" s="153" t="str">
        <f t="shared" si="188"/>
        <v/>
      </c>
      <c r="EQ248" s="19" t="str">
        <f t="shared" si="189"/>
        <v/>
      </c>
      <c r="ER248" s="153" t="str">
        <f t="shared" si="190"/>
        <v/>
      </c>
      <c r="ES248" s="19" t="str">
        <f t="shared" si="191"/>
        <v/>
      </c>
      <c r="ET248" s="153" t="str">
        <f t="shared" si="192"/>
        <v/>
      </c>
    </row>
    <row r="249" spans="1:150" x14ac:dyDescent="0.25">
      <c r="A249" s="31"/>
      <c r="B249" s="91" t="str">
        <f t="shared" si="193"/>
        <v/>
      </c>
      <c r="C249" s="20" t="str">
        <f t="shared" si="153"/>
        <v/>
      </c>
      <c r="D249" s="97" t="str">
        <f t="shared" si="154"/>
        <v/>
      </c>
      <c r="E249" s="62" t="str">
        <f t="shared" si="194"/>
        <v/>
      </c>
      <c r="F249" s="31"/>
      <c r="G249" s="282"/>
      <c r="H249" s="283"/>
      <c r="I249" s="284"/>
      <c r="J249" s="285"/>
      <c r="K249" s="286"/>
      <c r="L249" s="287"/>
      <c r="M249" s="288"/>
      <c r="N249" s="287"/>
      <c r="O249" s="288"/>
      <c r="P249" s="287"/>
      <c r="Q249" s="288"/>
      <c r="R249" s="287"/>
      <c r="S249" s="288"/>
      <c r="T249" s="287"/>
      <c r="U249" s="288"/>
      <c r="V249" s="287"/>
      <c r="W249" s="288"/>
      <c r="X249" s="287"/>
      <c r="Y249" s="288"/>
      <c r="Z249" s="287"/>
      <c r="AA249" s="288"/>
      <c r="AB249" s="287"/>
      <c r="AC249" s="288"/>
      <c r="AD249" s="287"/>
      <c r="AE249" s="288"/>
      <c r="AF249" s="287"/>
      <c r="AG249" s="288"/>
      <c r="AH249" s="287"/>
      <c r="AI249" s="288"/>
      <c r="AJ249" s="287"/>
      <c r="AK249" s="288"/>
      <c r="AL249" s="287"/>
      <c r="AM249" s="288"/>
      <c r="AN249" s="287"/>
      <c r="AO249" s="288"/>
      <c r="AP249" s="287"/>
      <c r="AQ249" s="288"/>
      <c r="AR249" s="287"/>
      <c r="AS249" s="288"/>
      <c r="AT249" s="287"/>
      <c r="AU249" s="288"/>
      <c r="AV249" s="287"/>
      <c r="AW249" s="288"/>
      <c r="AX249" s="287"/>
      <c r="AY249" s="31"/>
      <c r="BA249" s="76" t="str">
        <f t="shared" si="195"/>
        <v/>
      </c>
      <c r="BC249" s="76" t="str">
        <f>IF('Stock List'!$K249="", "", 'Stock List'!$K249)</f>
        <v/>
      </c>
      <c r="BE249" s="106">
        <f>IFERROR(ROUND(((INDEX('Stock List'!$M$11:$M$1010, MATCH(L249, 'Stock List'!$K$11:$K$1010, 0))/INDEX('Stock List'!$L$11:$L$1010, MATCH(L249, 'Stock List'!$K$11:$K$1010, 0)))*K249), 2), 0)</f>
        <v>0</v>
      </c>
      <c r="BF249" s="20"/>
      <c r="BG249" s="20">
        <f>IFERROR(ROUND(((INDEX('Stock List'!$M$11:$M$1010, MATCH(N249, 'Stock List'!$K$11:$K$1010, 0))/INDEX('Stock List'!$L$11:$L$1010, MATCH(N249, 'Stock List'!$K$11:$K$1010, 0)))*M249), 2), 0)</f>
        <v>0</v>
      </c>
      <c r="BH249" s="20"/>
      <c r="BI249" s="20">
        <f>IFERROR(ROUND(((INDEX('Stock List'!$M$11:$M$1010, MATCH(P249, 'Stock List'!$K$11:$K$1010, 0))/INDEX('Stock List'!$L$11:$L$1010, MATCH(P249, 'Stock List'!$K$11:$K$1010, 0)))*O249), 2), 0)</f>
        <v>0</v>
      </c>
      <c r="BJ249" s="20"/>
      <c r="BK249" s="20">
        <f>IFERROR(ROUND(((INDEX('Stock List'!$M$11:$M$1010, MATCH(R249, 'Stock List'!$K$11:$K$1010, 0))/INDEX('Stock List'!$L$11:$L$1010, MATCH(R249, 'Stock List'!$K$11:$K$1010, 0)))*Q249), 2), 0)</f>
        <v>0</v>
      </c>
      <c r="BL249" s="20"/>
      <c r="BM249" s="20">
        <f>IFERROR(ROUND(((INDEX('Stock List'!$M$11:$M$1010, MATCH(T249, 'Stock List'!$K$11:$K$1010, 0))/INDEX('Stock List'!$L$11:$L$1010, MATCH(T249, 'Stock List'!$K$11:$K$1010, 0)))*S249), 2), 0)</f>
        <v>0</v>
      </c>
      <c r="BN249" s="20"/>
      <c r="BO249" s="20">
        <f>IFERROR(ROUND(((INDEX('Stock List'!$M$11:$M$1010, MATCH(V249, 'Stock List'!$K$11:$K$1010, 0))/INDEX('Stock List'!$L$11:$L$1010, MATCH(V249, 'Stock List'!$K$11:$K$1010, 0)))*U249), 2), 0)</f>
        <v>0</v>
      </c>
      <c r="BP249" s="20"/>
      <c r="BQ249" s="20">
        <f>IFERROR(ROUND(((INDEX('Stock List'!$M$11:$M$1010, MATCH(X249, 'Stock List'!$K$11:$K$1010, 0))/INDEX('Stock List'!$L$11:$L$1010, MATCH(X249, 'Stock List'!$K$11:$K$1010, 0)))*W249), 2), 0)</f>
        <v>0</v>
      </c>
      <c r="BR249" s="20"/>
      <c r="BS249" s="20">
        <f>IFERROR(ROUND(((INDEX('Stock List'!$M$11:$M$1010, MATCH(Z249, 'Stock List'!$K$11:$K$1010, 0))/INDEX('Stock List'!$L$11:$L$1010, MATCH(Z249, 'Stock List'!$K$11:$K$1010, 0)))*Y249), 2), 0)</f>
        <v>0</v>
      </c>
      <c r="BT249" s="20"/>
      <c r="BU249" s="20">
        <f>IFERROR(ROUND(((INDEX('Stock List'!$M$11:$M$1010, MATCH(AB249, 'Stock List'!$K$11:$K$1010, 0))/INDEX('Stock List'!$L$11:$L$1010, MATCH(AB249, 'Stock List'!$K$11:$K$1010, 0)))*AA249), 2), 0)</f>
        <v>0</v>
      </c>
      <c r="BV249" s="20"/>
      <c r="BW249" s="20">
        <f>IFERROR(ROUND(((INDEX('Stock List'!$M$11:$M$1010, MATCH(AD249, 'Stock List'!$K$11:$K$1010, 0))/INDEX('Stock List'!$L$11:$L$1010, MATCH(AD249, 'Stock List'!$K$11:$K$1010, 0)))*AC249), 2), 0)</f>
        <v>0</v>
      </c>
      <c r="BX249" s="20"/>
      <c r="BY249" s="20">
        <f>IFERROR(ROUND(((INDEX('Stock List'!$M$11:$M$1010, MATCH(AF249, 'Stock List'!$K$11:$K$1010, 0))/INDEX('Stock List'!$L$11:$L$1010, MATCH(AF249, 'Stock List'!$K$11:$K$1010, 0)))*AE249), 2), 0)</f>
        <v>0</v>
      </c>
      <c r="BZ249" s="20"/>
      <c r="CA249" s="20">
        <f>IFERROR(ROUND(((INDEX('Stock List'!$M$11:$M$1010, MATCH(AH249, 'Stock List'!$K$11:$K$1010, 0))/INDEX('Stock List'!$L$11:$L$1010, MATCH(AH249, 'Stock List'!$K$11:$K$1010, 0)))*AG249), 2), 0)</f>
        <v>0</v>
      </c>
      <c r="CB249" s="20"/>
      <c r="CC249" s="20">
        <f>IFERROR(ROUND(((INDEX('Stock List'!$M$11:$M$1010, MATCH(AJ249, 'Stock List'!$K$11:$K$1010, 0))/INDEX('Stock List'!$L$11:$L$1010, MATCH(AJ249, 'Stock List'!$K$11:$K$1010, 0)))*AI249), 2), 0)</f>
        <v>0</v>
      </c>
      <c r="CD249" s="20"/>
      <c r="CE249" s="20">
        <f>IFERROR(ROUND(((INDEX('Stock List'!$M$11:$M$1010, MATCH(AL249, 'Stock List'!$K$11:$K$1010, 0))/INDEX('Stock List'!$L$11:$L$1010, MATCH(AL249, 'Stock List'!$K$11:$K$1010, 0)))*AK249), 2), 0)</f>
        <v>0</v>
      </c>
      <c r="CF249" s="20"/>
      <c r="CG249" s="20">
        <f>IFERROR(ROUND(((INDEX('Stock List'!$M$11:$M$1010, MATCH(AN249, 'Stock List'!$K$11:$K$1010, 0))/INDEX('Stock List'!$L$11:$L$1010, MATCH(AN249, 'Stock List'!$K$11:$K$1010, 0)))*AM249), 2), 0)</f>
        <v>0</v>
      </c>
      <c r="CH249" s="20"/>
      <c r="CI249" s="20">
        <f>IFERROR(ROUND(((INDEX('Stock List'!$M$11:$M$1010, MATCH(AP249, 'Stock List'!$K$11:$K$1010, 0))/INDEX('Stock List'!$L$11:$L$1010, MATCH(AP249, 'Stock List'!$K$11:$K$1010, 0)))*AO249), 2), 0)</f>
        <v>0</v>
      </c>
      <c r="CJ249" s="20"/>
      <c r="CK249" s="20">
        <f>IFERROR(ROUND(((INDEX('Stock List'!$M$11:$M$1010, MATCH(AR249, 'Stock List'!$K$11:$K$1010, 0))/INDEX('Stock List'!$L$11:$L$1010, MATCH(AR249, 'Stock List'!$K$11:$K$1010, 0)))*AQ249), 2), 0)</f>
        <v>0</v>
      </c>
      <c r="CL249" s="20"/>
      <c r="CM249" s="20">
        <f>IFERROR(ROUND(((INDEX('Stock List'!$M$11:$M$1010, MATCH(AT249, 'Stock List'!$K$11:$K$1010, 0))/INDEX('Stock List'!$L$11:$L$1010, MATCH(AT249, 'Stock List'!$K$11:$K$1010, 0)))*AS249), 2), 0)</f>
        <v>0</v>
      </c>
      <c r="CN249" s="20"/>
      <c r="CO249" s="20">
        <f>IFERROR(ROUND(((INDEX('Stock List'!$M$11:$M$1010, MATCH(AV249, 'Stock List'!$K$11:$K$1010, 0))/INDEX('Stock List'!$L$11:$L$1010, MATCH(AV249, 'Stock List'!$K$11:$K$1010, 0)))*AU249), 2), 0)</f>
        <v>0</v>
      </c>
      <c r="CP249" s="20"/>
      <c r="CQ249" s="20">
        <f>IFERROR(ROUND(((INDEX('Stock List'!$M$11:$M$1010, MATCH(AX249, 'Stock List'!$K$11:$K$1010, 0))/INDEX('Stock List'!$L$11:$L$1010, MATCH(AX249, 'Stock List'!$K$11:$K$1010, 0)))*AW249), 2), 0)</f>
        <v>0</v>
      </c>
      <c r="CR249" s="22"/>
      <c r="CT249" s="106" t="str">
        <f t="shared" si="196"/>
        <v/>
      </c>
      <c r="CU249" s="22" t="str">
        <f t="shared" si="197"/>
        <v/>
      </c>
      <c r="CX249" s="106" t="str">
        <f t="shared" si="198"/>
        <v/>
      </c>
      <c r="CY249" s="20" t="str">
        <f t="shared" si="199"/>
        <v/>
      </c>
      <c r="CZ249" s="22" t="str">
        <f t="shared" si="200"/>
        <v/>
      </c>
      <c r="DB249" s="76" t="str">
        <f>IF($H249="", "", COUNTIF($G$11:$G$1010, "&gt;"&amp;$G249)+1+COUNTIF($G$11:$G249, $G249)-1)</f>
        <v/>
      </c>
      <c r="DC249" s="76" t="str">
        <f>IF($H249="", "", COUNTIF($CZ$11:$CZ$1010, "&gt;"&amp;$CZ249)+1+COUNTIF($CZ$11:$CZ249, $CZ249)-1)</f>
        <v/>
      </c>
      <c r="DE249" s="147" t="str">
        <f t="shared" si="201"/>
        <v/>
      </c>
      <c r="DF249" s="148"/>
      <c r="DG249" s="19" t="str">
        <f t="shared" si="202"/>
        <v/>
      </c>
      <c r="DH249" s="153" t="str">
        <f t="shared" si="203"/>
        <v/>
      </c>
      <c r="DI249" s="19" t="str">
        <f t="shared" si="155"/>
        <v/>
      </c>
      <c r="DJ249" s="153" t="str">
        <f t="shared" si="156"/>
        <v/>
      </c>
      <c r="DK249" s="19" t="str">
        <f t="shared" si="157"/>
        <v/>
      </c>
      <c r="DL249" s="153" t="str">
        <f t="shared" si="158"/>
        <v/>
      </c>
      <c r="DM249" s="19" t="str">
        <f t="shared" si="159"/>
        <v/>
      </c>
      <c r="DN249" s="153" t="str">
        <f t="shared" si="160"/>
        <v/>
      </c>
      <c r="DO249" s="19" t="str">
        <f t="shared" si="161"/>
        <v/>
      </c>
      <c r="DP249" s="153" t="str">
        <f t="shared" si="162"/>
        <v/>
      </c>
      <c r="DQ249" s="19" t="str">
        <f t="shared" si="163"/>
        <v/>
      </c>
      <c r="DR249" s="153" t="str">
        <f t="shared" si="164"/>
        <v/>
      </c>
      <c r="DS249" s="19" t="str">
        <f t="shared" si="165"/>
        <v/>
      </c>
      <c r="DT249" s="153" t="str">
        <f t="shared" si="166"/>
        <v/>
      </c>
      <c r="DU249" s="19" t="str">
        <f t="shared" si="167"/>
        <v/>
      </c>
      <c r="DV249" s="153" t="str">
        <f t="shared" si="168"/>
        <v/>
      </c>
      <c r="DW249" s="19" t="str">
        <f t="shared" si="169"/>
        <v/>
      </c>
      <c r="DX249" s="153" t="str">
        <f t="shared" si="170"/>
        <v/>
      </c>
      <c r="DY249" s="19" t="str">
        <f t="shared" si="171"/>
        <v/>
      </c>
      <c r="DZ249" s="153" t="str">
        <f t="shared" si="172"/>
        <v/>
      </c>
      <c r="EA249" s="19" t="str">
        <f t="shared" si="173"/>
        <v/>
      </c>
      <c r="EB249" s="153" t="str">
        <f t="shared" si="174"/>
        <v/>
      </c>
      <c r="EC249" s="19" t="str">
        <f t="shared" si="175"/>
        <v/>
      </c>
      <c r="ED249" s="153" t="str">
        <f t="shared" si="176"/>
        <v/>
      </c>
      <c r="EE249" s="19" t="str">
        <f t="shared" si="177"/>
        <v/>
      </c>
      <c r="EF249" s="153" t="str">
        <f t="shared" si="178"/>
        <v/>
      </c>
      <c r="EG249" s="19" t="str">
        <f t="shared" si="179"/>
        <v/>
      </c>
      <c r="EH249" s="153" t="str">
        <f t="shared" si="180"/>
        <v/>
      </c>
      <c r="EI249" s="19" t="str">
        <f t="shared" si="181"/>
        <v/>
      </c>
      <c r="EJ249" s="153" t="str">
        <f t="shared" si="182"/>
        <v/>
      </c>
      <c r="EK249" s="19" t="str">
        <f t="shared" si="183"/>
        <v/>
      </c>
      <c r="EL249" s="153" t="str">
        <f t="shared" si="184"/>
        <v/>
      </c>
      <c r="EM249" s="19" t="str">
        <f t="shared" si="185"/>
        <v/>
      </c>
      <c r="EN249" s="153" t="str">
        <f t="shared" si="186"/>
        <v/>
      </c>
      <c r="EO249" s="19" t="str">
        <f t="shared" si="187"/>
        <v/>
      </c>
      <c r="EP249" s="153" t="str">
        <f t="shared" si="188"/>
        <v/>
      </c>
      <c r="EQ249" s="19" t="str">
        <f t="shared" si="189"/>
        <v/>
      </c>
      <c r="ER249" s="153" t="str">
        <f t="shared" si="190"/>
        <v/>
      </c>
      <c r="ES249" s="19" t="str">
        <f t="shared" si="191"/>
        <v/>
      </c>
      <c r="ET249" s="153" t="str">
        <f t="shared" si="192"/>
        <v/>
      </c>
    </row>
    <row r="250" spans="1:150" x14ac:dyDescent="0.25">
      <c r="A250" s="31"/>
      <c r="B250" s="91" t="str">
        <f t="shared" si="193"/>
        <v/>
      </c>
      <c r="C250" s="20" t="str">
        <f t="shared" si="153"/>
        <v/>
      </c>
      <c r="D250" s="97" t="str">
        <f t="shared" si="154"/>
        <v/>
      </c>
      <c r="E250" s="62" t="str">
        <f t="shared" si="194"/>
        <v/>
      </c>
      <c r="F250" s="31"/>
      <c r="G250" s="282"/>
      <c r="H250" s="283"/>
      <c r="I250" s="284"/>
      <c r="J250" s="285"/>
      <c r="K250" s="286"/>
      <c r="L250" s="287"/>
      <c r="M250" s="288"/>
      <c r="N250" s="287"/>
      <c r="O250" s="288"/>
      <c r="P250" s="287"/>
      <c r="Q250" s="288"/>
      <c r="R250" s="287"/>
      <c r="S250" s="288"/>
      <c r="T250" s="287"/>
      <c r="U250" s="288"/>
      <c r="V250" s="287"/>
      <c r="W250" s="288"/>
      <c r="X250" s="287"/>
      <c r="Y250" s="288"/>
      <c r="Z250" s="287"/>
      <c r="AA250" s="288"/>
      <c r="AB250" s="287"/>
      <c r="AC250" s="288"/>
      <c r="AD250" s="287"/>
      <c r="AE250" s="288"/>
      <c r="AF250" s="287"/>
      <c r="AG250" s="288"/>
      <c r="AH250" s="287"/>
      <c r="AI250" s="288"/>
      <c r="AJ250" s="287"/>
      <c r="AK250" s="288"/>
      <c r="AL250" s="287"/>
      <c r="AM250" s="288"/>
      <c r="AN250" s="287"/>
      <c r="AO250" s="288"/>
      <c r="AP250" s="287"/>
      <c r="AQ250" s="288"/>
      <c r="AR250" s="287"/>
      <c r="AS250" s="288"/>
      <c r="AT250" s="287"/>
      <c r="AU250" s="288"/>
      <c r="AV250" s="287"/>
      <c r="AW250" s="288"/>
      <c r="AX250" s="287"/>
      <c r="AY250" s="31"/>
      <c r="BA250" s="76" t="str">
        <f t="shared" si="195"/>
        <v/>
      </c>
      <c r="BC250" s="76" t="str">
        <f>IF('Stock List'!$K250="", "", 'Stock List'!$K250)</f>
        <v/>
      </c>
      <c r="BE250" s="106">
        <f>IFERROR(ROUND(((INDEX('Stock List'!$M$11:$M$1010, MATCH(L250, 'Stock List'!$K$11:$K$1010, 0))/INDEX('Stock List'!$L$11:$L$1010, MATCH(L250, 'Stock List'!$K$11:$K$1010, 0)))*K250), 2), 0)</f>
        <v>0</v>
      </c>
      <c r="BF250" s="20"/>
      <c r="BG250" s="20">
        <f>IFERROR(ROUND(((INDEX('Stock List'!$M$11:$M$1010, MATCH(N250, 'Stock List'!$K$11:$K$1010, 0))/INDEX('Stock List'!$L$11:$L$1010, MATCH(N250, 'Stock List'!$K$11:$K$1010, 0)))*M250), 2), 0)</f>
        <v>0</v>
      </c>
      <c r="BH250" s="20"/>
      <c r="BI250" s="20">
        <f>IFERROR(ROUND(((INDEX('Stock List'!$M$11:$M$1010, MATCH(P250, 'Stock List'!$K$11:$K$1010, 0))/INDEX('Stock List'!$L$11:$L$1010, MATCH(P250, 'Stock List'!$K$11:$K$1010, 0)))*O250), 2), 0)</f>
        <v>0</v>
      </c>
      <c r="BJ250" s="20"/>
      <c r="BK250" s="20">
        <f>IFERROR(ROUND(((INDEX('Stock List'!$M$11:$M$1010, MATCH(R250, 'Stock List'!$K$11:$K$1010, 0))/INDEX('Stock List'!$L$11:$L$1010, MATCH(R250, 'Stock List'!$K$11:$K$1010, 0)))*Q250), 2), 0)</f>
        <v>0</v>
      </c>
      <c r="BL250" s="20"/>
      <c r="BM250" s="20">
        <f>IFERROR(ROUND(((INDEX('Stock List'!$M$11:$M$1010, MATCH(T250, 'Stock List'!$K$11:$K$1010, 0))/INDEX('Stock List'!$L$11:$L$1010, MATCH(T250, 'Stock List'!$K$11:$K$1010, 0)))*S250), 2), 0)</f>
        <v>0</v>
      </c>
      <c r="BN250" s="20"/>
      <c r="BO250" s="20">
        <f>IFERROR(ROUND(((INDEX('Stock List'!$M$11:$M$1010, MATCH(V250, 'Stock List'!$K$11:$K$1010, 0))/INDEX('Stock List'!$L$11:$L$1010, MATCH(V250, 'Stock List'!$K$11:$K$1010, 0)))*U250), 2), 0)</f>
        <v>0</v>
      </c>
      <c r="BP250" s="20"/>
      <c r="BQ250" s="20">
        <f>IFERROR(ROUND(((INDEX('Stock List'!$M$11:$M$1010, MATCH(X250, 'Stock List'!$K$11:$K$1010, 0))/INDEX('Stock List'!$L$11:$L$1010, MATCH(X250, 'Stock List'!$K$11:$K$1010, 0)))*W250), 2), 0)</f>
        <v>0</v>
      </c>
      <c r="BR250" s="20"/>
      <c r="BS250" s="20">
        <f>IFERROR(ROUND(((INDEX('Stock List'!$M$11:$M$1010, MATCH(Z250, 'Stock List'!$K$11:$K$1010, 0))/INDEX('Stock List'!$L$11:$L$1010, MATCH(Z250, 'Stock List'!$K$11:$K$1010, 0)))*Y250), 2), 0)</f>
        <v>0</v>
      </c>
      <c r="BT250" s="20"/>
      <c r="BU250" s="20">
        <f>IFERROR(ROUND(((INDEX('Stock List'!$M$11:$M$1010, MATCH(AB250, 'Stock List'!$K$11:$K$1010, 0))/INDEX('Stock List'!$L$11:$L$1010, MATCH(AB250, 'Stock List'!$K$11:$K$1010, 0)))*AA250), 2), 0)</f>
        <v>0</v>
      </c>
      <c r="BV250" s="20"/>
      <c r="BW250" s="20">
        <f>IFERROR(ROUND(((INDEX('Stock List'!$M$11:$M$1010, MATCH(AD250, 'Stock List'!$K$11:$K$1010, 0))/INDEX('Stock List'!$L$11:$L$1010, MATCH(AD250, 'Stock List'!$K$11:$K$1010, 0)))*AC250), 2), 0)</f>
        <v>0</v>
      </c>
      <c r="BX250" s="20"/>
      <c r="BY250" s="20">
        <f>IFERROR(ROUND(((INDEX('Stock List'!$M$11:$M$1010, MATCH(AF250, 'Stock List'!$K$11:$K$1010, 0))/INDEX('Stock List'!$L$11:$L$1010, MATCH(AF250, 'Stock List'!$K$11:$K$1010, 0)))*AE250), 2), 0)</f>
        <v>0</v>
      </c>
      <c r="BZ250" s="20"/>
      <c r="CA250" s="20">
        <f>IFERROR(ROUND(((INDEX('Stock List'!$M$11:$M$1010, MATCH(AH250, 'Stock List'!$K$11:$K$1010, 0))/INDEX('Stock List'!$L$11:$L$1010, MATCH(AH250, 'Stock List'!$K$11:$K$1010, 0)))*AG250), 2), 0)</f>
        <v>0</v>
      </c>
      <c r="CB250" s="20"/>
      <c r="CC250" s="20">
        <f>IFERROR(ROUND(((INDEX('Stock List'!$M$11:$M$1010, MATCH(AJ250, 'Stock List'!$K$11:$K$1010, 0))/INDEX('Stock List'!$L$11:$L$1010, MATCH(AJ250, 'Stock List'!$K$11:$K$1010, 0)))*AI250), 2), 0)</f>
        <v>0</v>
      </c>
      <c r="CD250" s="20"/>
      <c r="CE250" s="20">
        <f>IFERROR(ROUND(((INDEX('Stock List'!$M$11:$M$1010, MATCH(AL250, 'Stock List'!$K$11:$K$1010, 0))/INDEX('Stock List'!$L$11:$L$1010, MATCH(AL250, 'Stock List'!$K$11:$K$1010, 0)))*AK250), 2), 0)</f>
        <v>0</v>
      </c>
      <c r="CF250" s="20"/>
      <c r="CG250" s="20">
        <f>IFERROR(ROUND(((INDEX('Stock List'!$M$11:$M$1010, MATCH(AN250, 'Stock List'!$K$11:$K$1010, 0))/INDEX('Stock List'!$L$11:$L$1010, MATCH(AN250, 'Stock List'!$K$11:$K$1010, 0)))*AM250), 2), 0)</f>
        <v>0</v>
      </c>
      <c r="CH250" s="20"/>
      <c r="CI250" s="20">
        <f>IFERROR(ROUND(((INDEX('Stock List'!$M$11:$M$1010, MATCH(AP250, 'Stock List'!$K$11:$K$1010, 0))/INDEX('Stock List'!$L$11:$L$1010, MATCH(AP250, 'Stock List'!$K$11:$K$1010, 0)))*AO250), 2), 0)</f>
        <v>0</v>
      </c>
      <c r="CJ250" s="20"/>
      <c r="CK250" s="20">
        <f>IFERROR(ROUND(((INDEX('Stock List'!$M$11:$M$1010, MATCH(AR250, 'Stock List'!$K$11:$K$1010, 0))/INDEX('Stock List'!$L$11:$L$1010, MATCH(AR250, 'Stock List'!$K$11:$K$1010, 0)))*AQ250), 2), 0)</f>
        <v>0</v>
      </c>
      <c r="CL250" s="20"/>
      <c r="CM250" s="20">
        <f>IFERROR(ROUND(((INDEX('Stock List'!$M$11:$M$1010, MATCH(AT250, 'Stock List'!$K$11:$K$1010, 0))/INDEX('Stock List'!$L$11:$L$1010, MATCH(AT250, 'Stock List'!$K$11:$K$1010, 0)))*AS250), 2), 0)</f>
        <v>0</v>
      </c>
      <c r="CN250" s="20"/>
      <c r="CO250" s="20">
        <f>IFERROR(ROUND(((INDEX('Stock List'!$M$11:$M$1010, MATCH(AV250, 'Stock List'!$K$11:$K$1010, 0))/INDEX('Stock List'!$L$11:$L$1010, MATCH(AV250, 'Stock List'!$K$11:$K$1010, 0)))*AU250), 2), 0)</f>
        <v>0</v>
      </c>
      <c r="CP250" s="20"/>
      <c r="CQ250" s="20">
        <f>IFERROR(ROUND(((INDEX('Stock List'!$M$11:$M$1010, MATCH(AX250, 'Stock List'!$K$11:$K$1010, 0))/INDEX('Stock List'!$L$11:$L$1010, MATCH(AX250, 'Stock List'!$K$11:$K$1010, 0)))*AW250), 2), 0)</f>
        <v>0</v>
      </c>
      <c r="CR250" s="22"/>
      <c r="CT250" s="106" t="str">
        <f t="shared" si="196"/>
        <v/>
      </c>
      <c r="CU250" s="22" t="str">
        <f t="shared" si="197"/>
        <v/>
      </c>
      <c r="CX250" s="106" t="str">
        <f t="shared" si="198"/>
        <v/>
      </c>
      <c r="CY250" s="20" t="str">
        <f t="shared" si="199"/>
        <v/>
      </c>
      <c r="CZ250" s="22" t="str">
        <f t="shared" si="200"/>
        <v/>
      </c>
      <c r="DB250" s="76" t="str">
        <f>IF($H250="", "", COUNTIF($G$11:$G$1010, "&gt;"&amp;$G250)+1+COUNTIF($G$11:$G250, $G250)-1)</f>
        <v/>
      </c>
      <c r="DC250" s="76" t="str">
        <f>IF($H250="", "", COUNTIF($CZ$11:$CZ$1010, "&gt;"&amp;$CZ250)+1+COUNTIF($CZ$11:$CZ250, $CZ250)-1)</f>
        <v/>
      </c>
      <c r="DE250" s="147" t="str">
        <f t="shared" si="201"/>
        <v/>
      </c>
      <c r="DF250" s="148"/>
      <c r="DG250" s="19" t="str">
        <f t="shared" si="202"/>
        <v/>
      </c>
      <c r="DH250" s="153" t="str">
        <f t="shared" si="203"/>
        <v/>
      </c>
      <c r="DI250" s="19" t="str">
        <f t="shared" si="155"/>
        <v/>
      </c>
      <c r="DJ250" s="153" t="str">
        <f t="shared" si="156"/>
        <v/>
      </c>
      <c r="DK250" s="19" t="str">
        <f t="shared" si="157"/>
        <v/>
      </c>
      <c r="DL250" s="153" t="str">
        <f t="shared" si="158"/>
        <v/>
      </c>
      <c r="DM250" s="19" t="str">
        <f t="shared" si="159"/>
        <v/>
      </c>
      <c r="DN250" s="153" t="str">
        <f t="shared" si="160"/>
        <v/>
      </c>
      <c r="DO250" s="19" t="str">
        <f t="shared" si="161"/>
        <v/>
      </c>
      <c r="DP250" s="153" t="str">
        <f t="shared" si="162"/>
        <v/>
      </c>
      <c r="DQ250" s="19" t="str">
        <f t="shared" si="163"/>
        <v/>
      </c>
      <c r="DR250" s="153" t="str">
        <f t="shared" si="164"/>
        <v/>
      </c>
      <c r="DS250" s="19" t="str">
        <f t="shared" si="165"/>
        <v/>
      </c>
      <c r="DT250" s="153" t="str">
        <f t="shared" si="166"/>
        <v/>
      </c>
      <c r="DU250" s="19" t="str">
        <f t="shared" si="167"/>
        <v/>
      </c>
      <c r="DV250" s="153" t="str">
        <f t="shared" si="168"/>
        <v/>
      </c>
      <c r="DW250" s="19" t="str">
        <f t="shared" si="169"/>
        <v/>
      </c>
      <c r="DX250" s="153" t="str">
        <f t="shared" si="170"/>
        <v/>
      </c>
      <c r="DY250" s="19" t="str">
        <f t="shared" si="171"/>
        <v/>
      </c>
      <c r="DZ250" s="153" t="str">
        <f t="shared" si="172"/>
        <v/>
      </c>
      <c r="EA250" s="19" t="str">
        <f t="shared" si="173"/>
        <v/>
      </c>
      <c r="EB250" s="153" t="str">
        <f t="shared" si="174"/>
        <v/>
      </c>
      <c r="EC250" s="19" t="str">
        <f t="shared" si="175"/>
        <v/>
      </c>
      <c r="ED250" s="153" t="str">
        <f t="shared" si="176"/>
        <v/>
      </c>
      <c r="EE250" s="19" t="str">
        <f t="shared" si="177"/>
        <v/>
      </c>
      <c r="EF250" s="153" t="str">
        <f t="shared" si="178"/>
        <v/>
      </c>
      <c r="EG250" s="19" t="str">
        <f t="shared" si="179"/>
        <v/>
      </c>
      <c r="EH250" s="153" t="str">
        <f t="shared" si="180"/>
        <v/>
      </c>
      <c r="EI250" s="19" t="str">
        <f t="shared" si="181"/>
        <v/>
      </c>
      <c r="EJ250" s="153" t="str">
        <f t="shared" si="182"/>
        <v/>
      </c>
      <c r="EK250" s="19" t="str">
        <f t="shared" si="183"/>
        <v/>
      </c>
      <c r="EL250" s="153" t="str">
        <f t="shared" si="184"/>
        <v/>
      </c>
      <c r="EM250" s="19" t="str">
        <f t="shared" si="185"/>
        <v/>
      </c>
      <c r="EN250" s="153" t="str">
        <f t="shared" si="186"/>
        <v/>
      </c>
      <c r="EO250" s="19" t="str">
        <f t="shared" si="187"/>
        <v/>
      </c>
      <c r="EP250" s="153" t="str">
        <f t="shared" si="188"/>
        <v/>
      </c>
      <c r="EQ250" s="19" t="str">
        <f t="shared" si="189"/>
        <v/>
      </c>
      <c r="ER250" s="153" t="str">
        <f t="shared" si="190"/>
        <v/>
      </c>
      <c r="ES250" s="19" t="str">
        <f t="shared" si="191"/>
        <v/>
      </c>
      <c r="ET250" s="153" t="str">
        <f t="shared" si="192"/>
        <v/>
      </c>
    </row>
    <row r="251" spans="1:150" x14ac:dyDescent="0.25">
      <c r="A251" s="31"/>
      <c r="B251" s="91" t="str">
        <f t="shared" si="193"/>
        <v/>
      </c>
      <c r="C251" s="20" t="str">
        <f t="shared" si="153"/>
        <v/>
      </c>
      <c r="D251" s="97" t="str">
        <f t="shared" si="154"/>
        <v/>
      </c>
      <c r="E251" s="62" t="str">
        <f t="shared" si="194"/>
        <v/>
      </c>
      <c r="F251" s="31"/>
      <c r="G251" s="282"/>
      <c r="H251" s="283"/>
      <c r="I251" s="284"/>
      <c r="J251" s="285"/>
      <c r="K251" s="286"/>
      <c r="L251" s="287"/>
      <c r="M251" s="288"/>
      <c r="N251" s="287"/>
      <c r="O251" s="288"/>
      <c r="P251" s="287"/>
      <c r="Q251" s="288"/>
      <c r="R251" s="287"/>
      <c r="S251" s="288"/>
      <c r="T251" s="287"/>
      <c r="U251" s="288"/>
      <c r="V251" s="287"/>
      <c r="W251" s="288"/>
      <c r="X251" s="287"/>
      <c r="Y251" s="288"/>
      <c r="Z251" s="287"/>
      <c r="AA251" s="288"/>
      <c r="AB251" s="287"/>
      <c r="AC251" s="288"/>
      <c r="AD251" s="287"/>
      <c r="AE251" s="288"/>
      <c r="AF251" s="287"/>
      <c r="AG251" s="288"/>
      <c r="AH251" s="287"/>
      <c r="AI251" s="288"/>
      <c r="AJ251" s="287"/>
      <c r="AK251" s="288"/>
      <c r="AL251" s="287"/>
      <c r="AM251" s="288"/>
      <c r="AN251" s="287"/>
      <c r="AO251" s="288"/>
      <c r="AP251" s="287"/>
      <c r="AQ251" s="288"/>
      <c r="AR251" s="287"/>
      <c r="AS251" s="288"/>
      <c r="AT251" s="287"/>
      <c r="AU251" s="288"/>
      <c r="AV251" s="287"/>
      <c r="AW251" s="288"/>
      <c r="AX251" s="287"/>
      <c r="AY251" s="31"/>
      <c r="BA251" s="76" t="str">
        <f t="shared" si="195"/>
        <v/>
      </c>
      <c r="BC251" s="76" t="str">
        <f>IF('Stock List'!$K251="", "", 'Stock List'!$K251)</f>
        <v/>
      </c>
      <c r="BE251" s="106">
        <f>IFERROR(ROUND(((INDEX('Stock List'!$M$11:$M$1010, MATCH(L251, 'Stock List'!$K$11:$K$1010, 0))/INDEX('Stock List'!$L$11:$L$1010, MATCH(L251, 'Stock List'!$K$11:$K$1010, 0)))*K251), 2), 0)</f>
        <v>0</v>
      </c>
      <c r="BF251" s="20"/>
      <c r="BG251" s="20">
        <f>IFERROR(ROUND(((INDEX('Stock List'!$M$11:$M$1010, MATCH(N251, 'Stock List'!$K$11:$K$1010, 0))/INDEX('Stock List'!$L$11:$L$1010, MATCH(N251, 'Stock List'!$K$11:$K$1010, 0)))*M251), 2), 0)</f>
        <v>0</v>
      </c>
      <c r="BH251" s="20"/>
      <c r="BI251" s="20">
        <f>IFERROR(ROUND(((INDEX('Stock List'!$M$11:$M$1010, MATCH(P251, 'Stock List'!$K$11:$K$1010, 0))/INDEX('Stock List'!$L$11:$L$1010, MATCH(P251, 'Stock List'!$K$11:$K$1010, 0)))*O251), 2), 0)</f>
        <v>0</v>
      </c>
      <c r="BJ251" s="20"/>
      <c r="BK251" s="20">
        <f>IFERROR(ROUND(((INDEX('Stock List'!$M$11:$M$1010, MATCH(R251, 'Stock List'!$K$11:$K$1010, 0))/INDEX('Stock List'!$L$11:$L$1010, MATCH(R251, 'Stock List'!$K$11:$K$1010, 0)))*Q251), 2), 0)</f>
        <v>0</v>
      </c>
      <c r="BL251" s="20"/>
      <c r="BM251" s="20">
        <f>IFERROR(ROUND(((INDEX('Stock List'!$M$11:$M$1010, MATCH(T251, 'Stock List'!$K$11:$K$1010, 0))/INDEX('Stock List'!$L$11:$L$1010, MATCH(T251, 'Stock List'!$K$11:$K$1010, 0)))*S251), 2), 0)</f>
        <v>0</v>
      </c>
      <c r="BN251" s="20"/>
      <c r="BO251" s="20">
        <f>IFERROR(ROUND(((INDEX('Stock List'!$M$11:$M$1010, MATCH(V251, 'Stock List'!$K$11:$K$1010, 0))/INDEX('Stock List'!$L$11:$L$1010, MATCH(V251, 'Stock List'!$K$11:$K$1010, 0)))*U251), 2), 0)</f>
        <v>0</v>
      </c>
      <c r="BP251" s="20"/>
      <c r="BQ251" s="20">
        <f>IFERROR(ROUND(((INDEX('Stock List'!$M$11:$M$1010, MATCH(X251, 'Stock List'!$K$11:$K$1010, 0))/INDEX('Stock List'!$L$11:$L$1010, MATCH(X251, 'Stock List'!$K$11:$K$1010, 0)))*W251), 2), 0)</f>
        <v>0</v>
      </c>
      <c r="BR251" s="20"/>
      <c r="BS251" s="20">
        <f>IFERROR(ROUND(((INDEX('Stock List'!$M$11:$M$1010, MATCH(Z251, 'Stock List'!$K$11:$K$1010, 0))/INDEX('Stock List'!$L$11:$L$1010, MATCH(Z251, 'Stock List'!$K$11:$K$1010, 0)))*Y251), 2), 0)</f>
        <v>0</v>
      </c>
      <c r="BT251" s="20"/>
      <c r="BU251" s="20">
        <f>IFERROR(ROUND(((INDEX('Stock List'!$M$11:$M$1010, MATCH(AB251, 'Stock List'!$K$11:$K$1010, 0))/INDEX('Stock List'!$L$11:$L$1010, MATCH(AB251, 'Stock List'!$K$11:$K$1010, 0)))*AA251), 2), 0)</f>
        <v>0</v>
      </c>
      <c r="BV251" s="20"/>
      <c r="BW251" s="20">
        <f>IFERROR(ROUND(((INDEX('Stock List'!$M$11:$M$1010, MATCH(AD251, 'Stock List'!$K$11:$K$1010, 0))/INDEX('Stock List'!$L$11:$L$1010, MATCH(AD251, 'Stock List'!$K$11:$K$1010, 0)))*AC251), 2), 0)</f>
        <v>0</v>
      </c>
      <c r="BX251" s="20"/>
      <c r="BY251" s="20">
        <f>IFERROR(ROUND(((INDEX('Stock List'!$M$11:$M$1010, MATCH(AF251, 'Stock List'!$K$11:$K$1010, 0))/INDEX('Stock List'!$L$11:$L$1010, MATCH(AF251, 'Stock List'!$K$11:$K$1010, 0)))*AE251), 2), 0)</f>
        <v>0</v>
      </c>
      <c r="BZ251" s="20"/>
      <c r="CA251" s="20">
        <f>IFERROR(ROUND(((INDEX('Stock List'!$M$11:$M$1010, MATCH(AH251, 'Stock List'!$K$11:$K$1010, 0))/INDEX('Stock List'!$L$11:$L$1010, MATCH(AH251, 'Stock List'!$K$11:$K$1010, 0)))*AG251), 2), 0)</f>
        <v>0</v>
      </c>
      <c r="CB251" s="20"/>
      <c r="CC251" s="20">
        <f>IFERROR(ROUND(((INDEX('Stock List'!$M$11:$M$1010, MATCH(AJ251, 'Stock List'!$K$11:$K$1010, 0))/INDEX('Stock List'!$L$11:$L$1010, MATCH(AJ251, 'Stock List'!$K$11:$K$1010, 0)))*AI251), 2), 0)</f>
        <v>0</v>
      </c>
      <c r="CD251" s="20"/>
      <c r="CE251" s="20">
        <f>IFERROR(ROUND(((INDEX('Stock List'!$M$11:$M$1010, MATCH(AL251, 'Stock List'!$K$11:$K$1010, 0))/INDEX('Stock List'!$L$11:$L$1010, MATCH(AL251, 'Stock List'!$K$11:$K$1010, 0)))*AK251), 2), 0)</f>
        <v>0</v>
      </c>
      <c r="CF251" s="20"/>
      <c r="CG251" s="20">
        <f>IFERROR(ROUND(((INDEX('Stock List'!$M$11:$M$1010, MATCH(AN251, 'Stock List'!$K$11:$K$1010, 0))/INDEX('Stock List'!$L$11:$L$1010, MATCH(AN251, 'Stock List'!$K$11:$K$1010, 0)))*AM251), 2), 0)</f>
        <v>0</v>
      </c>
      <c r="CH251" s="20"/>
      <c r="CI251" s="20">
        <f>IFERROR(ROUND(((INDEX('Stock List'!$M$11:$M$1010, MATCH(AP251, 'Stock List'!$K$11:$K$1010, 0))/INDEX('Stock List'!$L$11:$L$1010, MATCH(AP251, 'Stock List'!$K$11:$K$1010, 0)))*AO251), 2), 0)</f>
        <v>0</v>
      </c>
      <c r="CJ251" s="20"/>
      <c r="CK251" s="20">
        <f>IFERROR(ROUND(((INDEX('Stock List'!$M$11:$M$1010, MATCH(AR251, 'Stock List'!$K$11:$K$1010, 0))/INDEX('Stock List'!$L$11:$L$1010, MATCH(AR251, 'Stock List'!$K$11:$K$1010, 0)))*AQ251), 2), 0)</f>
        <v>0</v>
      </c>
      <c r="CL251" s="20"/>
      <c r="CM251" s="20">
        <f>IFERROR(ROUND(((INDEX('Stock List'!$M$11:$M$1010, MATCH(AT251, 'Stock List'!$K$11:$K$1010, 0))/INDEX('Stock List'!$L$11:$L$1010, MATCH(AT251, 'Stock List'!$K$11:$K$1010, 0)))*AS251), 2), 0)</f>
        <v>0</v>
      </c>
      <c r="CN251" s="20"/>
      <c r="CO251" s="20">
        <f>IFERROR(ROUND(((INDEX('Stock List'!$M$11:$M$1010, MATCH(AV251, 'Stock List'!$K$11:$K$1010, 0))/INDEX('Stock List'!$L$11:$L$1010, MATCH(AV251, 'Stock List'!$K$11:$K$1010, 0)))*AU251), 2), 0)</f>
        <v>0</v>
      </c>
      <c r="CP251" s="20"/>
      <c r="CQ251" s="20">
        <f>IFERROR(ROUND(((INDEX('Stock List'!$M$11:$M$1010, MATCH(AX251, 'Stock List'!$K$11:$K$1010, 0))/INDEX('Stock List'!$L$11:$L$1010, MATCH(AX251, 'Stock List'!$K$11:$K$1010, 0)))*AW251), 2), 0)</f>
        <v>0</v>
      </c>
      <c r="CR251" s="22"/>
      <c r="CT251" s="106" t="str">
        <f t="shared" si="196"/>
        <v/>
      </c>
      <c r="CU251" s="22" t="str">
        <f t="shared" si="197"/>
        <v/>
      </c>
      <c r="CX251" s="106" t="str">
        <f t="shared" si="198"/>
        <v/>
      </c>
      <c r="CY251" s="20" t="str">
        <f t="shared" si="199"/>
        <v/>
      </c>
      <c r="CZ251" s="22" t="str">
        <f t="shared" si="200"/>
        <v/>
      </c>
      <c r="DB251" s="76" t="str">
        <f>IF($H251="", "", COUNTIF($G$11:$G$1010, "&gt;"&amp;$G251)+1+COUNTIF($G$11:$G251, $G251)-1)</f>
        <v/>
      </c>
      <c r="DC251" s="76" t="str">
        <f>IF($H251="", "", COUNTIF($CZ$11:$CZ$1010, "&gt;"&amp;$CZ251)+1+COUNTIF($CZ$11:$CZ251, $CZ251)-1)</f>
        <v/>
      </c>
      <c r="DE251" s="147" t="str">
        <f t="shared" si="201"/>
        <v/>
      </c>
      <c r="DF251" s="148"/>
      <c r="DG251" s="19" t="str">
        <f t="shared" si="202"/>
        <v/>
      </c>
      <c r="DH251" s="153" t="str">
        <f t="shared" si="203"/>
        <v/>
      </c>
      <c r="DI251" s="19" t="str">
        <f t="shared" si="155"/>
        <v/>
      </c>
      <c r="DJ251" s="153" t="str">
        <f t="shared" si="156"/>
        <v/>
      </c>
      <c r="DK251" s="19" t="str">
        <f t="shared" si="157"/>
        <v/>
      </c>
      <c r="DL251" s="153" t="str">
        <f t="shared" si="158"/>
        <v/>
      </c>
      <c r="DM251" s="19" t="str">
        <f t="shared" si="159"/>
        <v/>
      </c>
      <c r="DN251" s="153" t="str">
        <f t="shared" si="160"/>
        <v/>
      </c>
      <c r="DO251" s="19" t="str">
        <f t="shared" si="161"/>
        <v/>
      </c>
      <c r="DP251" s="153" t="str">
        <f t="shared" si="162"/>
        <v/>
      </c>
      <c r="DQ251" s="19" t="str">
        <f t="shared" si="163"/>
        <v/>
      </c>
      <c r="DR251" s="153" t="str">
        <f t="shared" si="164"/>
        <v/>
      </c>
      <c r="DS251" s="19" t="str">
        <f t="shared" si="165"/>
        <v/>
      </c>
      <c r="DT251" s="153" t="str">
        <f t="shared" si="166"/>
        <v/>
      </c>
      <c r="DU251" s="19" t="str">
        <f t="shared" si="167"/>
        <v/>
      </c>
      <c r="DV251" s="153" t="str">
        <f t="shared" si="168"/>
        <v/>
      </c>
      <c r="DW251" s="19" t="str">
        <f t="shared" si="169"/>
        <v/>
      </c>
      <c r="DX251" s="153" t="str">
        <f t="shared" si="170"/>
        <v/>
      </c>
      <c r="DY251" s="19" t="str">
        <f t="shared" si="171"/>
        <v/>
      </c>
      <c r="DZ251" s="153" t="str">
        <f t="shared" si="172"/>
        <v/>
      </c>
      <c r="EA251" s="19" t="str">
        <f t="shared" si="173"/>
        <v/>
      </c>
      <c r="EB251" s="153" t="str">
        <f t="shared" si="174"/>
        <v/>
      </c>
      <c r="EC251" s="19" t="str">
        <f t="shared" si="175"/>
        <v/>
      </c>
      <c r="ED251" s="153" t="str">
        <f t="shared" si="176"/>
        <v/>
      </c>
      <c r="EE251" s="19" t="str">
        <f t="shared" si="177"/>
        <v/>
      </c>
      <c r="EF251" s="153" t="str">
        <f t="shared" si="178"/>
        <v/>
      </c>
      <c r="EG251" s="19" t="str">
        <f t="shared" si="179"/>
        <v/>
      </c>
      <c r="EH251" s="153" t="str">
        <f t="shared" si="180"/>
        <v/>
      </c>
      <c r="EI251" s="19" t="str">
        <f t="shared" si="181"/>
        <v/>
      </c>
      <c r="EJ251" s="153" t="str">
        <f t="shared" si="182"/>
        <v/>
      </c>
      <c r="EK251" s="19" t="str">
        <f t="shared" si="183"/>
        <v/>
      </c>
      <c r="EL251" s="153" t="str">
        <f t="shared" si="184"/>
        <v/>
      </c>
      <c r="EM251" s="19" t="str">
        <f t="shared" si="185"/>
        <v/>
      </c>
      <c r="EN251" s="153" t="str">
        <f t="shared" si="186"/>
        <v/>
      </c>
      <c r="EO251" s="19" t="str">
        <f t="shared" si="187"/>
        <v/>
      </c>
      <c r="EP251" s="153" t="str">
        <f t="shared" si="188"/>
        <v/>
      </c>
      <c r="EQ251" s="19" t="str">
        <f t="shared" si="189"/>
        <v/>
      </c>
      <c r="ER251" s="153" t="str">
        <f t="shared" si="190"/>
        <v/>
      </c>
      <c r="ES251" s="19" t="str">
        <f t="shared" si="191"/>
        <v/>
      </c>
      <c r="ET251" s="153" t="str">
        <f t="shared" si="192"/>
        <v/>
      </c>
    </row>
    <row r="252" spans="1:150" x14ac:dyDescent="0.25">
      <c r="A252" s="31"/>
      <c r="B252" s="91" t="str">
        <f t="shared" si="193"/>
        <v/>
      </c>
      <c r="C252" s="20" t="str">
        <f t="shared" si="153"/>
        <v/>
      </c>
      <c r="D252" s="97" t="str">
        <f t="shared" si="154"/>
        <v/>
      </c>
      <c r="E252" s="62" t="str">
        <f t="shared" si="194"/>
        <v/>
      </c>
      <c r="F252" s="31"/>
      <c r="G252" s="282"/>
      <c r="H252" s="283"/>
      <c r="I252" s="284"/>
      <c r="J252" s="285"/>
      <c r="K252" s="286"/>
      <c r="L252" s="287"/>
      <c r="M252" s="288"/>
      <c r="N252" s="287"/>
      <c r="O252" s="288"/>
      <c r="P252" s="287"/>
      <c r="Q252" s="288"/>
      <c r="R252" s="287"/>
      <c r="S252" s="288"/>
      <c r="T252" s="287"/>
      <c r="U252" s="288"/>
      <c r="V252" s="287"/>
      <c r="W252" s="288"/>
      <c r="X252" s="287"/>
      <c r="Y252" s="288"/>
      <c r="Z252" s="287"/>
      <c r="AA252" s="288"/>
      <c r="AB252" s="287"/>
      <c r="AC252" s="288"/>
      <c r="AD252" s="287"/>
      <c r="AE252" s="288"/>
      <c r="AF252" s="287"/>
      <c r="AG252" s="288"/>
      <c r="AH252" s="287"/>
      <c r="AI252" s="288"/>
      <c r="AJ252" s="287"/>
      <c r="AK252" s="288"/>
      <c r="AL252" s="287"/>
      <c r="AM252" s="288"/>
      <c r="AN252" s="287"/>
      <c r="AO252" s="288"/>
      <c r="AP252" s="287"/>
      <c r="AQ252" s="288"/>
      <c r="AR252" s="287"/>
      <c r="AS252" s="288"/>
      <c r="AT252" s="287"/>
      <c r="AU252" s="288"/>
      <c r="AV252" s="287"/>
      <c r="AW252" s="288"/>
      <c r="AX252" s="287"/>
      <c r="AY252" s="31"/>
      <c r="BA252" s="76" t="str">
        <f t="shared" si="195"/>
        <v/>
      </c>
      <c r="BC252" s="76" t="str">
        <f>IF('Stock List'!$K252="", "", 'Stock List'!$K252)</f>
        <v/>
      </c>
      <c r="BE252" s="106">
        <f>IFERROR(ROUND(((INDEX('Stock List'!$M$11:$M$1010, MATCH(L252, 'Stock List'!$K$11:$K$1010, 0))/INDEX('Stock List'!$L$11:$L$1010, MATCH(L252, 'Stock List'!$K$11:$K$1010, 0)))*K252), 2), 0)</f>
        <v>0</v>
      </c>
      <c r="BF252" s="20"/>
      <c r="BG252" s="20">
        <f>IFERROR(ROUND(((INDEX('Stock List'!$M$11:$M$1010, MATCH(N252, 'Stock List'!$K$11:$K$1010, 0))/INDEX('Stock List'!$L$11:$L$1010, MATCH(N252, 'Stock List'!$K$11:$K$1010, 0)))*M252), 2), 0)</f>
        <v>0</v>
      </c>
      <c r="BH252" s="20"/>
      <c r="BI252" s="20">
        <f>IFERROR(ROUND(((INDEX('Stock List'!$M$11:$M$1010, MATCH(P252, 'Stock List'!$K$11:$K$1010, 0))/INDEX('Stock List'!$L$11:$L$1010, MATCH(P252, 'Stock List'!$K$11:$K$1010, 0)))*O252), 2), 0)</f>
        <v>0</v>
      </c>
      <c r="BJ252" s="20"/>
      <c r="BK252" s="20">
        <f>IFERROR(ROUND(((INDEX('Stock List'!$M$11:$M$1010, MATCH(R252, 'Stock List'!$K$11:$K$1010, 0))/INDEX('Stock List'!$L$11:$L$1010, MATCH(R252, 'Stock List'!$K$11:$K$1010, 0)))*Q252), 2), 0)</f>
        <v>0</v>
      </c>
      <c r="BL252" s="20"/>
      <c r="BM252" s="20">
        <f>IFERROR(ROUND(((INDEX('Stock List'!$M$11:$M$1010, MATCH(T252, 'Stock List'!$K$11:$K$1010, 0))/INDEX('Stock List'!$L$11:$L$1010, MATCH(T252, 'Stock List'!$K$11:$K$1010, 0)))*S252), 2), 0)</f>
        <v>0</v>
      </c>
      <c r="BN252" s="20"/>
      <c r="BO252" s="20">
        <f>IFERROR(ROUND(((INDEX('Stock List'!$M$11:$M$1010, MATCH(V252, 'Stock List'!$K$11:$K$1010, 0))/INDEX('Stock List'!$L$11:$L$1010, MATCH(V252, 'Stock List'!$K$11:$K$1010, 0)))*U252), 2), 0)</f>
        <v>0</v>
      </c>
      <c r="BP252" s="20"/>
      <c r="BQ252" s="20">
        <f>IFERROR(ROUND(((INDEX('Stock List'!$M$11:$M$1010, MATCH(X252, 'Stock List'!$K$11:$K$1010, 0))/INDEX('Stock List'!$L$11:$L$1010, MATCH(X252, 'Stock List'!$K$11:$K$1010, 0)))*W252), 2), 0)</f>
        <v>0</v>
      </c>
      <c r="BR252" s="20"/>
      <c r="BS252" s="20">
        <f>IFERROR(ROUND(((INDEX('Stock List'!$M$11:$M$1010, MATCH(Z252, 'Stock List'!$K$11:$K$1010, 0))/INDEX('Stock List'!$L$11:$L$1010, MATCH(Z252, 'Stock List'!$K$11:$K$1010, 0)))*Y252), 2), 0)</f>
        <v>0</v>
      </c>
      <c r="BT252" s="20"/>
      <c r="BU252" s="20">
        <f>IFERROR(ROUND(((INDEX('Stock List'!$M$11:$M$1010, MATCH(AB252, 'Stock List'!$K$11:$K$1010, 0))/INDEX('Stock List'!$L$11:$L$1010, MATCH(AB252, 'Stock List'!$K$11:$K$1010, 0)))*AA252), 2), 0)</f>
        <v>0</v>
      </c>
      <c r="BV252" s="20"/>
      <c r="BW252" s="20">
        <f>IFERROR(ROUND(((INDEX('Stock List'!$M$11:$M$1010, MATCH(AD252, 'Stock List'!$K$11:$K$1010, 0))/INDEX('Stock List'!$L$11:$L$1010, MATCH(AD252, 'Stock List'!$K$11:$K$1010, 0)))*AC252), 2), 0)</f>
        <v>0</v>
      </c>
      <c r="BX252" s="20"/>
      <c r="BY252" s="20">
        <f>IFERROR(ROUND(((INDEX('Stock List'!$M$11:$M$1010, MATCH(AF252, 'Stock List'!$K$11:$K$1010, 0))/INDEX('Stock List'!$L$11:$L$1010, MATCH(AF252, 'Stock List'!$K$11:$K$1010, 0)))*AE252), 2), 0)</f>
        <v>0</v>
      </c>
      <c r="BZ252" s="20"/>
      <c r="CA252" s="20">
        <f>IFERROR(ROUND(((INDEX('Stock List'!$M$11:$M$1010, MATCH(AH252, 'Stock List'!$K$11:$K$1010, 0))/INDEX('Stock List'!$L$11:$L$1010, MATCH(AH252, 'Stock List'!$K$11:$K$1010, 0)))*AG252), 2), 0)</f>
        <v>0</v>
      </c>
      <c r="CB252" s="20"/>
      <c r="CC252" s="20">
        <f>IFERROR(ROUND(((INDEX('Stock List'!$M$11:$M$1010, MATCH(AJ252, 'Stock List'!$K$11:$K$1010, 0))/INDEX('Stock List'!$L$11:$L$1010, MATCH(AJ252, 'Stock List'!$K$11:$K$1010, 0)))*AI252), 2), 0)</f>
        <v>0</v>
      </c>
      <c r="CD252" s="20"/>
      <c r="CE252" s="20">
        <f>IFERROR(ROUND(((INDEX('Stock List'!$M$11:$M$1010, MATCH(AL252, 'Stock List'!$K$11:$K$1010, 0))/INDEX('Stock List'!$L$11:$L$1010, MATCH(AL252, 'Stock List'!$K$11:$K$1010, 0)))*AK252), 2), 0)</f>
        <v>0</v>
      </c>
      <c r="CF252" s="20"/>
      <c r="CG252" s="20">
        <f>IFERROR(ROUND(((INDEX('Stock List'!$M$11:$M$1010, MATCH(AN252, 'Stock List'!$K$11:$K$1010, 0))/INDEX('Stock List'!$L$11:$L$1010, MATCH(AN252, 'Stock List'!$K$11:$K$1010, 0)))*AM252), 2), 0)</f>
        <v>0</v>
      </c>
      <c r="CH252" s="20"/>
      <c r="CI252" s="20">
        <f>IFERROR(ROUND(((INDEX('Stock List'!$M$11:$M$1010, MATCH(AP252, 'Stock List'!$K$11:$K$1010, 0))/INDEX('Stock List'!$L$11:$L$1010, MATCH(AP252, 'Stock List'!$K$11:$K$1010, 0)))*AO252), 2), 0)</f>
        <v>0</v>
      </c>
      <c r="CJ252" s="20"/>
      <c r="CK252" s="20">
        <f>IFERROR(ROUND(((INDEX('Stock List'!$M$11:$M$1010, MATCH(AR252, 'Stock List'!$K$11:$K$1010, 0))/INDEX('Stock List'!$L$11:$L$1010, MATCH(AR252, 'Stock List'!$K$11:$K$1010, 0)))*AQ252), 2), 0)</f>
        <v>0</v>
      </c>
      <c r="CL252" s="20"/>
      <c r="CM252" s="20">
        <f>IFERROR(ROUND(((INDEX('Stock List'!$M$11:$M$1010, MATCH(AT252, 'Stock List'!$K$11:$K$1010, 0))/INDEX('Stock List'!$L$11:$L$1010, MATCH(AT252, 'Stock List'!$K$11:$K$1010, 0)))*AS252), 2), 0)</f>
        <v>0</v>
      </c>
      <c r="CN252" s="20"/>
      <c r="CO252" s="20">
        <f>IFERROR(ROUND(((INDEX('Stock List'!$M$11:$M$1010, MATCH(AV252, 'Stock List'!$K$11:$K$1010, 0))/INDEX('Stock List'!$L$11:$L$1010, MATCH(AV252, 'Stock List'!$K$11:$K$1010, 0)))*AU252), 2), 0)</f>
        <v>0</v>
      </c>
      <c r="CP252" s="20"/>
      <c r="CQ252" s="20">
        <f>IFERROR(ROUND(((INDEX('Stock List'!$M$11:$M$1010, MATCH(AX252, 'Stock List'!$K$11:$K$1010, 0))/INDEX('Stock List'!$L$11:$L$1010, MATCH(AX252, 'Stock List'!$K$11:$K$1010, 0)))*AW252), 2), 0)</f>
        <v>0</v>
      </c>
      <c r="CR252" s="22"/>
      <c r="CT252" s="106" t="str">
        <f t="shared" si="196"/>
        <v/>
      </c>
      <c r="CU252" s="22" t="str">
        <f t="shared" si="197"/>
        <v/>
      </c>
      <c r="CX252" s="106" t="str">
        <f t="shared" si="198"/>
        <v/>
      </c>
      <c r="CY252" s="20" t="str">
        <f t="shared" si="199"/>
        <v/>
      </c>
      <c r="CZ252" s="22" t="str">
        <f t="shared" si="200"/>
        <v/>
      </c>
      <c r="DB252" s="76" t="str">
        <f>IF($H252="", "", COUNTIF($G$11:$G$1010, "&gt;"&amp;$G252)+1+COUNTIF($G$11:$G252, $G252)-1)</f>
        <v/>
      </c>
      <c r="DC252" s="76" t="str">
        <f>IF($H252="", "", COUNTIF($CZ$11:$CZ$1010, "&gt;"&amp;$CZ252)+1+COUNTIF($CZ$11:$CZ252, $CZ252)-1)</f>
        <v/>
      </c>
      <c r="DE252" s="147" t="str">
        <f t="shared" si="201"/>
        <v/>
      </c>
      <c r="DF252" s="148"/>
      <c r="DG252" s="19" t="str">
        <f t="shared" si="202"/>
        <v/>
      </c>
      <c r="DH252" s="153" t="str">
        <f t="shared" si="203"/>
        <v/>
      </c>
      <c r="DI252" s="19" t="str">
        <f t="shared" si="155"/>
        <v/>
      </c>
      <c r="DJ252" s="153" t="str">
        <f t="shared" si="156"/>
        <v/>
      </c>
      <c r="DK252" s="19" t="str">
        <f t="shared" si="157"/>
        <v/>
      </c>
      <c r="DL252" s="153" t="str">
        <f t="shared" si="158"/>
        <v/>
      </c>
      <c r="DM252" s="19" t="str">
        <f t="shared" si="159"/>
        <v/>
      </c>
      <c r="DN252" s="153" t="str">
        <f t="shared" si="160"/>
        <v/>
      </c>
      <c r="DO252" s="19" t="str">
        <f t="shared" si="161"/>
        <v/>
      </c>
      <c r="DP252" s="153" t="str">
        <f t="shared" si="162"/>
        <v/>
      </c>
      <c r="DQ252" s="19" t="str">
        <f t="shared" si="163"/>
        <v/>
      </c>
      <c r="DR252" s="153" t="str">
        <f t="shared" si="164"/>
        <v/>
      </c>
      <c r="DS252" s="19" t="str">
        <f t="shared" si="165"/>
        <v/>
      </c>
      <c r="DT252" s="153" t="str">
        <f t="shared" si="166"/>
        <v/>
      </c>
      <c r="DU252" s="19" t="str">
        <f t="shared" si="167"/>
        <v/>
      </c>
      <c r="DV252" s="153" t="str">
        <f t="shared" si="168"/>
        <v/>
      </c>
      <c r="DW252" s="19" t="str">
        <f t="shared" si="169"/>
        <v/>
      </c>
      <c r="DX252" s="153" t="str">
        <f t="shared" si="170"/>
        <v/>
      </c>
      <c r="DY252" s="19" t="str">
        <f t="shared" si="171"/>
        <v/>
      </c>
      <c r="DZ252" s="153" t="str">
        <f t="shared" si="172"/>
        <v/>
      </c>
      <c r="EA252" s="19" t="str">
        <f t="shared" si="173"/>
        <v/>
      </c>
      <c r="EB252" s="153" t="str">
        <f t="shared" si="174"/>
        <v/>
      </c>
      <c r="EC252" s="19" t="str">
        <f t="shared" si="175"/>
        <v/>
      </c>
      <c r="ED252" s="153" t="str">
        <f t="shared" si="176"/>
        <v/>
      </c>
      <c r="EE252" s="19" t="str">
        <f t="shared" si="177"/>
        <v/>
      </c>
      <c r="EF252" s="153" t="str">
        <f t="shared" si="178"/>
        <v/>
      </c>
      <c r="EG252" s="19" t="str">
        <f t="shared" si="179"/>
        <v/>
      </c>
      <c r="EH252" s="153" t="str">
        <f t="shared" si="180"/>
        <v/>
      </c>
      <c r="EI252" s="19" t="str">
        <f t="shared" si="181"/>
        <v/>
      </c>
      <c r="EJ252" s="153" t="str">
        <f t="shared" si="182"/>
        <v/>
      </c>
      <c r="EK252" s="19" t="str">
        <f t="shared" si="183"/>
        <v/>
      </c>
      <c r="EL252" s="153" t="str">
        <f t="shared" si="184"/>
        <v/>
      </c>
      <c r="EM252" s="19" t="str">
        <f t="shared" si="185"/>
        <v/>
      </c>
      <c r="EN252" s="153" t="str">
        <f t="shared" si="186"/>
        <v/>
      </c>
      <c r="EO252" s="19" t="str">
        <f t="shared" si="187"/>
        <v/>
      </c>
      <c r="EP252" s="153" t="str">
        <f t="shared" si="188"/>
        <v/>
      </c>
      <c r="EQ252" s="19" t="str">
        <f t="shared" si="189"/>
        <v/>
      </c>
      <c r="ER252" s="153" t="str">
        <f t="shared" si="190"/>
        <v/>
      </c>
      <c r="ES252" s="19" t="str">
        <f t="shared" si="191"/>
        <v/>
      </c>
      <c r="ET252" s="153" t="str">
        <f t="shared" si="192"/>
        <v/>
      </c>
    </row>
    <row r="253" spans="1:150" x14ac:dyDescent="0.25">
      <c r="A253" s="31"/>
      <c r="B253" s="91" t="str">
        <f t="shared" si="193"/>
        <v/>
      </c>
      <c r="C253" s="20" t="str">
        <f t="shared" si="153"/>
        <v/>
      </c>
      <c r="D253" s="97" t="str">
        <f t="shared" si="154"/>
        <v/>
      </c>
      <c r="E253" s="62" t="str">
        <f t="shared" si="194"/>
        <v/>
      </c>
      <c r="F253" s="31"/>
      <c r="G253" s="282"/>
      <c r="H253" s="283"/>
      <c r="I253" s="284"/>
      <c r="J253" s="285"/>
      <c r="K253" s="286"/>
      <c r="L253" s="287"/>
      <c r="M253" s="288"/>
      <c r="N253" s="287"/>
      <c r="O253" s="288"/>
      <c r="P253" s="287"/>
      <c r="Q253" s="288"/>
      <c r="R253" s="287"/>
      <c r="S253" s="288"/>
      <c r="T253" s="287"/>
      <c r="U253" s="288"/>
      <c r="V253" s="287"/>
      <c r="W253" s="288"/>
      <c r="X253" s="287"/>
      <c r="Y253" s="288"/>
      <c r="Z253" s="287"/>
      <c r="AA253" s="288"/>
      <c r="AB253" s="287"/>
      <c r="AC253" s="288"/>
      <c r="AD253" s="287"/>
      <c r="AE253" s="288"/>
      <c r="AF253" s="287"/>
      <c r="AG253" s="288"/>
      <c r="AH253" s="287"/>
      <c r="AI253" s="288"/>
      <c r="AJ253" s="287"/>
      <c r="AK253" s="288"/>
      <c r="AL253" s="287"/>
      <c r="AM253" s="288"/>
      <c r="AN253" s="287"/>
      <c r="AO253" s="288"/>
      <c r="AP253" s="287"/>
      <c r="AQ253" s="288"/>
      <c r="AR253" s="287"/>
      <c r="AS253" s="288"/>
      <c r="AT253" s="287"/>
      <c r="AU253" s="288"/>
      <c r="AV253" s="287"/>
      <c r="AW253" s="288"/>
      <c r="AX253" s="287"/>
      <c r="AY253" s="31"/>
      <c r="BA253" s="76" t="str">
        <f t="shared" si="195"/>
        <v/>
      </c>
      <c r="BC253" s="76" t="str">
        <f>IF('Stock List'!$K253="", "", 'Stock List'!$K253)</f>
        <v/>
      </c>
      <c r="BE253" s="106">
        <f>IFERROR(ROUND(((INDEX('Stock List'!$M$11:$M$1010, MATCH(L253, 'Stock List'!$K$11:$K$1010, 0))/INDEX('Stock List'!$L$11:$L$1010, MATCH(L253, 'Stock List'!$K$11:$K$1010, 0)))*K253), 2), 0)</f>
        <v>0</v>
      </c>
      <c r="BF253" s="20"/>
      <c r="BG253" s="20">
        <f>IFERROR(ROUND(((INDEX('Stock List'!$M$11:$M$1010, MATCH(N253, 'Stock List'!$K$11:$K$1010, 0))/INDEX('Stock List'!$L$11:$L$1010, MATCH(N253, 'Stock List'!$K$11:$K$1010, 0)))*M253), 2), 0)</f>
        <v>0</v>
      </c>
      <c r="BH253" s="20"/>
      <c r="BI253" s="20">
        <f>IFERROR(ROUND(((INDEX('Stock List'!$M$11:$M$1010, MATCH(P253, 'Stock List'!$K$11:$K$1010, 0))/INDEX('Stock List'!$L$11:$L$1010, MATCH(P253, 'Stock List'!$K$11:$K$1010, 0)))*O253), 2), 0)</f>
        <v>0</v>
      </c>
      <c r="BJ253" s="20"/>
      <c r="BK253" s="20">
        <f>IFERROR(ROUND(((INDEX('Stock List'!$M$11:$M$1010, MATCH(R253, 'Stock List'!$K$11:$K$1010, 0))/INDEX('Stock List'!$L$11:$L$1010, MATCH(R253, 'Stock List'!$K$11:$K$1010, 0)))*Q253), 2), 0)</f>
        <v>0</v>
      </c>
      <c r="BL253" s="20"/>
      <c r="BM253" s="20">
        <f>IFERROR(ROUND(((INDEX('Stock List'!$M$11:$M$1010, MATCH(T253, 'Stock List'!$K$11:$K$1010, 0))/INDEX('Stock List'!$L$11:$L$1010, MATCH(T253, 'Stock List'!$K$11:$K$1010, 0)))*S253), 2), 0)</f>
        <v>0</v>
      </c>
      <c r="BN253" s="20"/>
      <c r="BO253" s="20">
        <f>IFERROR(ROUND(((INDEX('Stock List'!$M$11:$M$1010, MATCH(V253, 'Stock List'!$K$11:$K$1010, 0))/INDEX('Stock List'!$L$11:$L$1010, MATCH(V253, 'Stock List'!$K$11:$K$1010, 0)))*U253), 2), 0)</f>
        <v>0</v>
      </c>
      <c r="BP253" s="20"/>
      <c r="BQ253" s="20">
        <f>IFERROR(ROUND(((INDEX('Stock List'!$M$11:$M$1010, MATCH(X253, 'Stock List'!$K$11:$K$1010, 0))/INDEX('Stock List'!$L$11:$L$1010, MATCH(X253, 'Stock List'!$K$11:$K$1010, 0)))*W253), 2), 0)</f>
        <v>0</v>
      </c>
      <c r="BR253" s="20"/>
      <c r="BS253" s="20">
        <f>IFERROR(ROUND(((INDEX('Stock List'!$M$11:$M$1010, MATCH(Z253, 'Stock List'!$K$11:$K$1010, 0))/INDEX('Stock List'!$L$11:$L$1010, MATCH(Z253, 'Stock List'!$K$11:$K$1010, 0)))*Y253), 2), 0)</f>
        <v>0</v>
      </c>
      <c r="BT253" s="20"/>
      <c r="BU253" s="20">
        <f>IFERROR(ROUND(((INDEX('Stock List'!$M$11:$M$1010, MATCH(AB253, 'Stock List'!$K$11:$K$1010, 0))/INDEX('Stock List'!$L$11:$L$1010, MATCH(AB253, 'Stock List'!$K$11:$K$1010, 0)))*AA253), 2), 0)</f>
        <v>0</v>
      </c>
      <c r="BV253" s="20"/>
      <c r="BW253" s="20">
        <f>IFERROR(ROUND(((INDEX('Stock List'!$M$11:$M$1010, MATCH(AD253, 'Stock List'!$K$11:$K$1010, 0))/INDEX('Stock List'!$L$11:$L$1010, MATCH(AD253, 'Stock List'!$K$11:$K$1010, 0)))*AC253), 2), 0)</f>
        <v>0</v>
      </c>
      <c r="BX253" s="20"/>
      <c r="BY253" s="20">
        <f>IFERROR(ROUND(((INDEX('Stock List'!$M$11:$M$1010, MATCH(AF253, 'Stock List'!$K$11:$K$1010, 0))/INDEX('Stock List'!$L$11:$L$1010, MATCH(AF253, 'Stock List'!$K$11:$K$1010, 0)))*AE253), 2), 0)</f>
        <v>0</v>
      </c>
      <c r="BZ253" s="20"/>
      <c r="CA253" s="20">
        <f>IFERROR(ROUND(((INDEX('Stock List'!$M$11:$M$1010, MATCH(AH253, 'Stock List'!$K$11:$K$1010, 0))/INDEX('Stock List'!$L$11:$L$1010, MATCH(AH253, 'Stock List'!$K$11:$K$1010, 0)))*AG253), 2), 0)</f>
        <v>0</v>
      </c>
      <c r="CB253" s="20"/>
      <c r="CC253" s="20">
        <f>IFERROR(ROUND(((INDEX('Stock List'!$M$11:$M$1010, MATCH(AJ253, 'Stock List'!$K$11:$K$1010, 0))/INDEX('Stock List'!$L$11:$L$1010, MATCH(AJ253, 'Stock List'!$K$11:$K$1010, 0)))*AI253), 2), 0)</f>
        <v>0</v>
      </c>
      <c r="CD253" s="20"/>
      <c r="CE253" s="20">
        <f>IFERROR(ROUND(((INDEX('Stock List'!$M$11:$M$1010, MATCH(AL253, 'Stock List'!$K$11:$K$1010, 0))/INDEX('Stock List'!$L$11:$L$1010, MATCH(AL253, 'Stock List'!$K$11:$K$1010, 0)))*AK253), 2), 0)</f>
        <v>0</v>
      </c>
      <c r="CF253" s="20"/>
      <c r="CG253" s="20">
        <f>IFERROR(ROUND(((INDEX('Stock List'!$M$11:$M$1010, MATCH(AN253, 'Stock List'!$K$11:$K$1010, 0))/INDEX('Stock List'!$L$11:$L$1010, MATCH(AN253, 'Stock List'!$K$11:$K$1010, 0)))*AM253), 2), 0)</f>
        <v>0</v>
      </c>
      <c r="CH253" s="20"/>
      <c r="CI253" s="20">
        <f>IFERROR(ROUND(((INDEX('Stock List'!$M$11:$M$1010, MATCH(AP253, 'Stock List'!$K$11:$K$1010, 0))/INDEX('Stock List'!$L$11:$L$1010, MATCH(AP253, 'Stock List'!$K$11:$K$1010, 0)))*AO253), 2), 0)</f>
        <v>0</v>
      </c>
      <c r="CJ253" s="20"/>
      <c r="CK253" s="20">
        <f>IFERROR(ROUND(((INDEX('Stock List'!$M$11:$M$1010, MATCH(AR253, 'Stock List'!$K$11:$K$1010, 0))/INDEX('Stock List'!$L$11:$L$1010, MATCH(AR253, 'Stock List'!$K$11:$K$1010, 0)))*AQ253), 2), 0)</f>
        <v>0</v>
      </c>
      <c r="CL253" s="20"/>
      <c r="CM253" s="20">
        <f>IFERROR(ROUND(((INDEX('Stock List'!$M$11:$M$1010, MATCH(AT253, 'Stock List'!$K$11:$K$1010, 0))/INDEX('Stock List'!$L$11:$L$1010, MATCH(AT253, 'Stock List'!$K$11:$K$1010, 0)))*AS253), 2), 0)</f>
        <v>0</v>
      </c>
      <c r="CN253" s="20"/>
      <c r="CO253" s="20">
        <f>IFERROR(ROUND(((INDEX('Stock List'!$M$11:$M$1010, MATCH(AV253, 'Stock List'!$K$11:$K$1010, 0))/INDEX('Stock List'!$L$11:$L$1010, MATCH(AV253, 'Stock List'!$K$11:$K$1010, 0)))*AU253), 2), 0)</f>
        <v>0</v>
      </c>
      <c r="CP253" s="20"/>
      <c r="CQ253" s="20">
        <f>IFERROR(ROUND(((INDEX('Stock List'!$M$11:$M$1010, MATCH(AX253, 'Stock List'!$K$11:$K$1010, 0))/INDEX('Stock List'!$L$11:$L$1010, MATCH(AX253, 'Stock List'!$K$11:$K$1010, 0)))*AW253), 2), 0)</f>
        <v>0</v>
      </c>
      <c r="CR253" s="22"/>
      <c r="CT253" s="106" t="str">
        <f t="shared" si="196"/>
        <v/>
      </c>
      <c r="CU253" s="22" t="str">
        <f t="shared" si="197"/>
        <v/>
      </c>
      <c r="CX253" s="106" t="str">
        <f t="shared" si="198"/>
        <v/>
      </c>
      <c r="CY253" s="20" t="str">
        <f t="shared" si="199"/>
        <v/>
      </c>
      <c r="CZ253" s="22" t="str">
        <f t="shared" si="200"/>
        <v/>
      </c>
      <c r="DB253" s="76" t="str">
        <f>IF($H253="", "", COUNTIF($G$11:$G$1010, "&gt;"&amp;$G253)+1+COUNTIF($G$11:$G253, $G253)-1)</f>
        <v/>
      </c>
      <c r="DC253" s="76" t="str">
        <f>IF($H253="", "", COUNTIF($CZ$11:$CZ$1010, "&gt;"&amp;$CZ253)+1+COUNTIF($CZ$11:$CZ253, $CZ253)-1)</f>
        <v/>
      </c>
      <c r="DE253" s="147" t="str">
        <f t="shared" si="201"/>
        <v/>
      </c>
      <c r="DF253" s="148"/>
      <c r="DG253" s="19" t="str">
        <f t="shared" si="202"/>
        <v/>
      </c>
      <c r="DH253" s="153" t="str">
        <f t="shared" si="203"/>
        <v/>
      </c>
      <c r="DI253" s="19" t="str">
        <f t="shared" si="155"/>
        <v/>
      </c>
      <c r="DJ253" s="153" t="str">
        <f t="shared" si="156"/>
        <v/>
      </c>
      <c r="DK253" s="19" t="str">
        <f t="shared" si="157"/>
        <v/>
      </c>
      <c r="DL253" s="153" t="str">
        <f t="shared" si="158"/>
        <v/>
      </c>
      <c r="DM253" s="19" t="str">
        <f t="shared" si="159"/>
        <v/>
      </c>
      <c r="DN253" s="153" t="str">
        <f t="shared" si="160"/>
        <v/>
      </c>
      <c r="DO253" s="19" t="str">
        <f t="shared" si="161"/>
        <v/>
      </c>
      <c r="DP253" s="153" t="str">
        <f t="shared" si="162"/>
        <v/>
      </c>
      <c r="DQ253" s="19" t="str">
        <f t="shared" si="163"/>
        <v/>
      </c>
      <c r="DR253" s="153" t="str">
        <f t="shared" si="164"/>
        <v/>
      </c>
      <c r="DS253" s="19" t="str">
        <f t="shared" si="165"/>
        <v/>
      </c>
      <c r="DT253" s="153" t="str">
        <f t="shared" si="166"/>
        <v/>
      </c>
      <c r="DU253" s="19" t="str">
        <f t="shared" si="167"/>
        <v/>
      </c>
      <c r="DV253" s="153" t="str">
        <f t="shared" si="168"/>
        <v/>
      </c>
      <c r="DW253" s="19" t="str">
        <f t="shared" si="169"/>
        <v/>
      </c>
      <c r="DX253" s="153" t="str">
        <f t="shared" si="170"/>
        <v/>
      </c>
      <c r="DY253" s="19" t="str">
        <f t="shared" si="171"/>
        <v/>
      </c>
      <c r="DZ253" s="153" t="str">
        <f t="shared" si="172"/>
        <v/>
      </c>
      <c r="EA253" s="19" t="str">
        <f t="shared" si="173"/>
        <v/>
      </c>
      <c r="EB253" s="153" t="str">
        <f t="shared" si="174"/>
        <v/>
      </c>
      <c r="EC253" s="19" t="str">
        <f t="shared" si="175"/>
        <v/>
      </c>
      <c r="ED253" s="153" t="str">
        <f t="shared" si="176"/>
        <v/>
      </c>
      <c r="EE253" s="19" t="str">
        <f t="shared" si="177"/>
        <v/>
      </c>
      <c r="EF253" s="153" t="str">
        <f t="shared" si="178"/>
        <v/>
      </c>
      <c r="EG253" s="19" t="str">
        <f t="shared" si="179"/>
        <v/>
      </c>
      <c r="EH253" s="153" t="str">
        <f t="shared" si="180"/>
        <v/>
      </c>
      <c r="EI253" s="19" t="str">
        <f t="shared" si="181"/>
        <v/>
      </c>
      <c r="EJ253" s="153" t="str">
        <f t="shared" si="182"/>
        <v/>
      </c>
      <c r="EK253" s="19" t="str">
        <f t="shared" si="183"/>
        <v/>
      </c>
      <c r="EL253" s="153" t="str">
        <f t="shared" si="184"/>
        <v/>
      </c>
      <c r="EM253" s="19" t="str">
        <f t="shared" si="185"/>
        <v/>
      </c>
      <c r="EN253" s="153" t="str">
        <f t="shared" si="186"/>
        <v/>
      </c>
      <c r="EO253" s="19" t="str">
        <f t="shared" si="187"/>
        <v/>
      </c>
      <c r="EP253" s="153" t="str">
        <f t="shared" si="188"/>
        <v/>
      </c>
      <c r="EQ253" s="19" t="str">
        <f t="shared" si="189"/>
        <v/>
      </c>
      <c r="ER253" s="153" t="str">
        <f t="shared" si="190"/>
        <v/>
      </c>
      <c r="ES253" s="19" t="str">
        <f t="shared" si="191"/>
        <v/>
      </c>
      <c r="ET253" s="153" t="str">
        <f t="shared" si="192"/>
        <v/>
      </c>
    </row>
    <row r="254" spans="1:150" x14ac:dyDescent="0.25">
      <c r="A254" s="31"/>
      <c r="B254" s="91" t="str">
        <f t="shared" si="193"/>
        <v/>
      </c>
      <c r="C254" s="20" t="str">
        <f t="shared" si="153"/>
        <v/>
      </c>
      <c r="D254" s="97" t="str">
        <f t="shared" si="154"/>
        <v/>
      </c>
      <c r="E254" s="62" t="str">
        <f t="shared" si="194"/>
        <v/>
      </c>
      <c r="F254" s="31"/>
      <c r="G254" s="282"/>
      <c r="H254" s="283"/>
      <c r="I254" s="284"/>
      <c r="J254" s="285"/>
      <c r="K254" s="286"/>
      <c r="L254" s="287"/>
      <c r="M254" s="288"/>
      <c r="N254" s="287"/>
      <c r="O254" s="288"/>
      <c r="P254" s="287"/>
      <c r="Q254" s="288"/>
      <c r="R254" s="287"/>
      <c r="S254" s="288"/>
      <c r="T254" s="287"/>
      <c r="U254" s="288"/>
      <c r="V254" s="287"/>
      <c r="W254" s="288"/>
      <c r="X254" s="287"/>
      <c r="Y254" s="288"/>
      <c r="Z254" s="287"/>
      <c r="AA254" s="288"/>
      <c r="AB254" s="287"/>
      <c r="AC254" s="288"/>
      <c r="AD254" s="287"/>
      <c r="AE254" s="288"/>
      <c r="AF254" s="287"/>
      <c r="AG254" s="288"/>
      <c r="AH254" s="287"/>
      <c r="AI254" s="288"/>
      <c r="AJ254" s="287"/>
      <c r="AK254" s="288"/>
      <c r="AL254" s="287"/>
      <c r="AM254" s="288"/>
      <c r="AN254" s="287"/>
      <c r="AO254" s="288"/>
      <c r="AP254" s="287"/>
      <c r="AQ254" s="288"/>
      <c r="AR254" s="287"/>
      <c r="AS254" s="288"/>
      <c r="AT254" s="287"/>
      <c r="AU254" s="288"/>
      <c r="AV254" s="287"/>
      <c r="AW254" s="288"/>
      <c r="AX254" s="287"/>
      <c r="AY254" s="31"/>
      <c r="BA254" s="76" t="str">
        <f t="shared" si="195"/>
        <v/>
      </c>
      <c r="BC254" s="76" t="str">
        <f>IF('Stock List'!$K254="", "", 'Stock List'!$K254)</f>
        <v/>
      </c>
      <c r="BE254" s="106">
        <f>IFERROR(ROUND(((INDEX('Stock List'!$M$11:$M$1010, MATCH(L254, 'Stock List'!$K$11:$K$1010, 0))/INDEX('Stock List'!$L$11:$L$1010, MATCH(L254, 'Stock List'!$K$11:$K$1010, 0)))*K254), 2), 0)</f>
        <v>0</v>
      </c>
      <c r="BF254" s="20"/>
      <c r="BG254" s="20">
        <f>IFERROR(ROUND(((INDEX('Stock List'!$M$11:$M$1010, MATCH(N254, 'Stock List'!$K$11:$K$1010, 0))/INDEX('Stock List'!$L$11:$L$1010, MATCH(N254, 'Stock List'!$K$11:$K$1010, 0)))*M254), 2), 0)</f>
        <v>0</v>
      </c>
      <c r="BH254" s="20"/>
      <c r="BI254" s="20">
        <f>IFERROR(ROUND(((INDEX('Stock List'!$M$11:$M$1010, MATCH(P254, 'Stock List'!$K$11:$K$1010, 0))/INDEX('Stock List'!$L$11:$L$1010, MATCH(P254, 'Stock List'!$K$11:$K$1010, 0)))*O254), 2), 0)</f>
        <v>0</v>
      </c>
      <c r="BJ254" s="20"/>
      <c r="BK254" s="20">
        <f>IFERROR(ROUND(((INDEX('Stock List'!$M$11:$M$1010, MATCH(R254, 'Stock List'!$K$11:$K$1010, 0))/INDEX('Stock List'!$L$11:$L$1010, MATCH(R254, 'Stock List'!$K$11:$K$1010, 0)))*Q254), 2), 0)</f>
        <v>0</v>
      </c>
      <c r="BL254" s="20"/>
      <c r="BM254" s="20">
        <f>IFERROR(ROUND(((INDEX('Stock List'!$M$11:$M$1010, MATCH(T254, 'Stock List'!$K$11:$K$1010, 0))/INDEX('Stock List'!$L$11:$L$1010, MATCH(T254, 'Stock List'!$K$11:$K$1010, 0)))*S254), 2), 0)</f>
        <v>0</v>
      </c>
      <c r="BN254" s="20"/>
      <c r="BO254" s="20">
        <f>IFERROR(ROUND(((INDEX('Stock List'!$M$11:$M$1010, MATCH(V254, 'Stock List'!$K$11:$K$1010, 0))/INDEX('Stock List'!$L$11:$L$1010, MATCH(V254, 'Stock List'!$K$11:$K$1010, 0)))*U254), 2), 0)</f>
        <v>0</v>
      </c>
      <c r="BP254" s="20"/>
      <c r="BQ254" s="20">
        <f>IFERROR(ROUND(((INDEX('Stock List'!$M$11:$M$1010, MATCH(X254, 'Stock List'!$K$11:$K$1010, 0))/INDEX('Stock List'!$L$11:$L$1010, MATCH(X254, 'Stock List'!$K$11:$K$1010, 0)))*W254), 2), 0)</f>
        <v>0</v>
      </c>
      <c r="BR254" s="20"/>
      <c r="BS254" s="20">
        <f>IFERROR(ROUND(((INDEX('Stock List'!$M$11:$M$1010, MATCH(Z254, 'Stock List'!$K$11:$K$1010, 0))/INDEX('Stock List'!$L$11:$L$1010, MATCH(Z254, 'Stock List'!$K$11:$K$1010, 0)))*Y254), 2), 0)</f>
        <v>0</v>
      </c>
      <c r="BT254" s="20"/>
      <c r="BU254" s="20">
        <f>IFERROR(ROUND(((INDEX('Stock List'!$M$11:$M$1010, MATCH(AB254, 'Stock List'!$K$11:$K$1010, 0))/INDEX('Stock List'!$L$11:$L$1010, MATCH(AB254, 'Stock List'!$K$11:$K$1010, 0)))*AA254), 2), 0)</f>
        <v>0</v>
      </c>
      <c r="BV254" s="20"/>
      <c r="BW254" s="20">
        <f>IFERROR(ROUND(((INDEX('Stock List'!$M$11:$M$1010, MATCH(AD254, 'Stock List'!$K$11:$K$1010, 0))/INDEX('Stock List'!$L$11:$L$1010, MATCH(AD254, 'Stock List'!$K$11:$K$1010, 0)))*AC254), 2), 0)</f>
        <v>0</v>
      </c>
      <c r="BX254" s="20"/>
      <c r="BY254" s="20">
        <f>IFERROR(ROUND(((INDEX('Stock List'!$M$11:$M$1010, MATCH(AF254, 'Stock List'!$K$11:$K$1010, 0))/INDEX('Stock List'!$L$11:$L$1010, MATCH(AF254, 'Stock List'!$K$11:$K$1010, 0)))*AE254), 2), 0)</f>
        <v>0</v>
      </c>
      <c r="BZ254" s="20"/>
      <c r="CA254" s="20">
        <f>IFERROR(ROUND(((INDEX('Stock List'!$M$11:$M$1010, MATCH(AH254, 'Stock List'!$K$11:$K$1010, 0))/INDEX('Stock List'!$L$11:$L$1010, MATCH(AH254, 'Stock List'!$K$11:$K$1010, 0)))*AG254), 2), 0)</f>
        <v>0</v>
      </c>
      <c r="CB254" s="20"/>
      <c r="CC254" s="20">
        <f>IFERROR(ROUND(((INDEX('Stock List'!$M$11:$M$1010, MATCH(AJ254, 'Stock List'!$K$11:$K$1010, 0))/INDEX('Stock List'!$L$11:$L$1010, MATCH(AJ254, 'Stock List'!$K$11:$K$1010, 0)))*AI254), 2), 0)</f>
        <v>0</v>
      </c>
      <c r="CD254" s="20"/>
      <c r="CE254" s="20">
        <f>IFERROR(ROUND(((INDEX('Stock List'!$M$11:$M$1010, MATCH(AL254, 'Stock List'!$K$11:$K$1010, 0))/INDEX('Stock List'!$L$11:$L$1010, MATCH(AL254, 'Stock List'!$K$11:$K$1010, 0)))*AK254), 2), 0)</f>
        <v>0</v>
      </c>
      <c r="CF254" s="20"/>
      <c r="CG254" s="20">
        <f>IFERROR(ROUND(((INDEX('Stock List'!$M$11:$M$1010, MATCH(AN254, 'Stock List'!$K$11:$K$1010, 0))/INDEX('Stock List'!$L$11:$L$1010, MATCH(AN254, 'Stock List'!$K$11:$K$1010, 0)))*AM254), 2), 0)</f>
        <v>0</v>
      </c>
      <c r="CH254" s="20"/>
      <c r="CI254" s="20">
        <f>IFERROR(ROUND(((INDEX('Stock List'!$M$11:$M$1010, MATCH(AP254, 'Stock List'!$K$11:$K$1010, 0))/INDEX('Stock List'!$L$11:$L$1010, MATCH(AP254, 'Stock List'!$K$11:$K$1010, 0)))*AO254), 2), 0)</f>
        <v>0</v>
      </c>
      <c r="CJ254" s="20"/>
      <c r="CK254" s="20">
        <f>IFERROR(ROUND(((INDEX('Stock List'!$M$11:$M$1010, MATCH(AR254, 'Stock List'!$K$11:$K$1010, 0))/INDEX('Stock List'!$L$11:$L$1010, MATCH(AR254, 'Stock List'!$K$11:$K$1010, 0)))*AQ254), 2), 0)</f>
        <v>0</v>
      </c>
      <c r="CL254" s="20"/>
      <c r="CM254" s="20">
        <f>IFERROR(ROUND(((INDEX('Stock List'!$M$11:$M$1010, MATCH(AT254, 'Stock List'!$K$11:$K$1010, 0))/INDEX('Stock List'!$L$11:$L$1010, MATCH(AT254, 'Stock List'!$K$11:$K$1010, 0)))*AS254), 2), 0)</f>
        <v>0</v>
      </c>
      <c r="CN254" s="20"/>
      <c r="CO254" s="20">
        <f>IFERROR(ROUND(((INDEX('Stock List'!$M$11:$M$1010, MATCH(AV254, 'Stock List'!$K$11:$K$1010, 0))/INDEX('Stock List'!$L$11:$L$1010, MATCH(AV254, 'Stock List'!$K$11:$K$1010, 0)))*AU254), 2), 0)</f>
        <v>0</v>
      </c>
      <c r="CP254" s="20"/>
      <c r="CQ254" s="20">
        <f>IFERROR(ROUND(((INDEX('Stock List'!$M$11:$M$1010, MATCH(AX254, 'Stock List'!$K$11:$K$1010, 0))/INDEX('Stock List'!$L$11:$L$1010, MATCH(AX254, 'Stock List'!$K$11:$K$1010, 0)))*AW254), 2), 0)</f>
        <v>0</v>
      </c>
      <c r="CR254" s="22"/>
      <c r="CT254" s="106" t="str">
        <f t="shared" si="196"/>
        <v/>
      </c>
      <c r="CU254" s="22" t="str">
        <f t="shared" si="197"/>
        <v/>
      </c>
      <c r="CX254" s="106" t="str">
        <f t="shared" si="198"/>
        <v/>
      </c>
      <c r="CY254" s="20" t="str">
        <f t="shared" si="199"/>
        <v/>
      </c>
      <c r="CZ254" s="22" t="str">
        <f t="shared" si="200"/>
        <v/>
      </c>
      <c r="DB254" s="76" t="str">
        <f>IF($H254="", "", COUNTIF($G$11:$G$1010, "&gt;"&amp;$G254)+1+COUNTIF($G$11:$G254, $G254)-1)</f>
        <v/>
      </c>
      <c r="DC254" s="76" t="str">
        <f>IF($H254="", "", COUNTIF($CZ$11:$CZ$1010, "&gt;"&amp;$CZ254)+1+COUNTIF($CZ$11:$CZ254, $CZ254)-1)</f>
        <v/>
      </c>
      <c r="DE254" s="147" t="str">
        <f t="shared" si="201"/>
        <v/>
      </c>
      <c r="DF254" s="148"/>
      <c r="DG254" s="19" t="str">
        <f t="shared" si="202"/>
        <v/>
      </c>
      <c r="DH254" s="153" t="str">
        <f t="shared" si="203"/>
        <v/>
      </c>
      <c r="DI254" s="19" t="str">
        <f t="shared" si="155"/>
        <v/>
      </c>
      <c r="DJ254" s="153" t="str">
        <f t="shared" si="156"/>
        <v/>
      </c>
      <c r="DK254" s="19" t="str">
        <f t="shared" si="157"/>
        <v/>
      </c>
      <c r="DL254" s="153" t="str">
        <f t="shared" si="158"/>
        <v/>
      </c>
      <c r="DM254" s="19" t="str">
        <f t="shared" si="159"/>
        <v/>
      </c>
      <c r="DN254" s="153" t="str">
        <f t="shared" si="160"/>
        <v/>
      </c>
      <c r="DO254" s="19" t="str">
        <f t="shared" si="161"/>
        <v/>
      </c>
      <c r="DP254" s="153" t="str">
        <f t="shared" si="162"/>
        <v/>
      </c>
      <c r="DQ254" s="19" t="str">
        <f t="shared" si="163"/>
        <v/>
      </c>
      <c r="DR254" s="153" t="str">
        <f t="shared" si="164"/>
        <v/>
      </c>
      <c r="DS254" s="19" t="str">
        <f t="shared" si="165"/>
        <v/>
      </c>
      <c r="DT254" s="153" t="str">
        <f t="shared" si="166"/>
        <v/>
      </c>
      <c r="DU254" s="19" t="str">
        <f t="shared" si="167"/>
        <v/>
      </c>
      <c r="DV254" s="153" t="str">
        <f t="shared" si="168"/>
        <v/>
      </c>
      <c r="DW254" s="19" t="str">
        <f t="shared" si="169"/>
        <v/>
      </c>
      <c r="DX254" s="153" t="str">
        <f t="shared" si="170"/>
        <v/>
      </c>
      <c r="DY254" s="19" t="str">
        <f t="shared" si="171"/>
        <v/>
      </c>
      <c r="DZ254" s="153" t="str">
        <f t="shared" si="172"/>
        <v/>
      </c>
      <c r="EA254" s="19" t="str">
        <f t="shared" si="173"/>
        <v/>
      </c>
      <c r="EB254" s="153" t="str">
        <f t="shared" si="174"/>
        <v/>
      </c>
      <c r="EC254" s="19" t="str">
        <f t="shared" si="175"/>
        <v/>
      </c>
      <c r="ED254" s="153" t="str">
        <f t="shared" si="176"/>
        <v/>
      </c>
      <c r="EE254" s="19" t="str">
        <f t="shared" si="177"/>
        <v/>
      </c>
      <c r="EF254" s="153" t="str">
        <f t="shared" si="178"/>
        <v/>
      </c>
      <c r="EG254" s="19" t="str">
        <f t="shared" si="179"/>
        <v/>
      </c>
      <c r="EH254" s="153" t="str">
        <f t="shared" si="180"/>
        <v/>
      </c>
      <c r="EI254" s="19" t="str">
        <f t="shared" si="181"/>
        <v/>
      </c>
      <c r="EJ254" s="153" t="str">
        <f t="shared" si="182"/>
        <v/>
      </c>
      <c r="EK254" s="19" t="str">
        <f t="shared" si="183"/>
        <v/>
      </c>
      <c r="EL254" s="153" t="str">
        <f t="shared" si="184"/>
        <v/>
      </c>
      <c r="EM254" s="19" t="str">
        <f t="shared" si="185"/>
        <v/>
      </c>
      <c r="EN254" s="153" t="str">
        <f t="shared" si="186"/>
        <v/>
      </c>
      <c r="EO254" s="19" t="str">
        <f t="shared" si="187"/>
        <v/>
      </c>
      <c r="EP254" s="153" t="str">
        <f t="shared" si="188"/>
        <v/>
      </c>
      <c r="EQ254" s="19" t="str">
        <f t="shared" si="189"/>
        <v/>
      </c>
      <c r="ER254" s="153" t="str">
        <f t="shared" si="190"/>
        <v/>
      </c>
      <c r="ES254" s="19" t="str">
        <f t="shared" si="191"/>
        <v/>
      </c>
      <c r="ET254" s="153" t="str">
        <f t="shared" si="192"/>
        <v/>
      </c>
    </row>
    <row r="255" spans="1:150" x14ac:dyDescent="0.25">
      <c r="A255" s="31"/>
      <c r="B255" s="91" t="str">
        <f t="shared" si="193"/>
        <v/>
      </c>
      <c r="C255" s="20" t="str">
        <f t="shared" si="153"/>
        <v/>
      </c>
      <c r="D255" s="97" t="str">
        <f t="shared" si="154"/>
        <v/>
      </c>
      <c r="E255" s="62" t="str">
        <f t="shared" si="194"/>
        <v/>
      </c>
      <c r="F255" s="31"/>
      <c r="G255" s="282"/>
      <c r="H255" s="283"/>
      <c r="I255" s="284"/>
      <c r="J255" s="285"/>
      <c r="K255" s="286"/>
      <c r="L255" s="287"/>
      <c r="M255" s="288"/>
      <c r="N255" s="287"/>
      <c r="O255" s="288"/>
      <c r="P255" s="287"/>
      <c r="Q255" s="288"/>
      <c r="R255" s="287"/>
      <c r="S255" s="288"/>
      <c r="T255" s="287"/>
      <c r="U255" s="288"/>
      <c r="V255" s="287"/>
      <c r="W255" s="288"/>
      <c r="X255" s="287"/>
      <c r="Y255" s="288"/>
      <c r="Z255" s="287"/>
      <c r="AA255" s="288"/>
      <c r="AB255" s="287"/>
      <c r="AC255" s="288"/>
      <c r="AD255" s="287"/>
      <c r="AE255" s="288"/>
      <c r="AF255" s="287"/>
      <c r="AG255" s="288"/>
      <c r="AH255" s="287"/>
      <c r="AI255" s="288"/>
      <c r="AJ255" s="287"/>
      <c r="AK255" s="288"/>
      <c r="AL255" s="287"/>
      <c r="AM255" s="288"/>
      <c r="AN255" s="287"/>
      <c r="AO255" s="288"/>
      <c r="AP255" s="287"/>
      <c r="AQ255" s="288"/>
      <c r="AR255" s="287"/>
      <c r="AS255" s="288"/>
      <c r="AT255" s="287"/>
      <c r="AU255" s="288"/>
      <c r="AV255" s="287"/>
      <c r="AW255" s="288"/>
      <c r="AX255" s="287"/>
      <c r="AY255" s="31"/>
      <c r="BA255" s="76" t="str">
        <f t="shared" si="195"/>
        <v/>
      </c>
      <c r="BC255" s="76" t="str">
        <f>IF('Stock List'!$K255="", "", 'Stock List'!$K255)</f>
        <v/>
      </c>
      <c r="BE255" s="106">
        <f>IFERROR(ROUND(((INDEX('Stock List'!$M$11:$M$1010, MATCH(L255, 'Stock List'!$K$11:$K$1010, 0))/INDEX('Stock List'!$L$11:$L$1010, MATCH(L255, 'Stock List'!$K$11:$K$1010, 0)))*K255), 2), 0)</f>
        <v>0</v>
      </c>
      <c r="BF255" s="20"/>
      <c r="BG255" s="20">
        <f>IFERROR(ROUND(((INDEX('Stock List'!$M$11:$M$1010, MATCH(N255, 'Stock List'!$K$11:$K$1010, 0))/INDEX('Stock List'!$L$11:$L$1010, MATCH(N255, 'Stock List'!$K$11:$K$1010, 0)))*M255), 2), 0)</f>
        <v>0</v>
      </c>
      <c r="BH255" s="20"/>
      <c r="BI255" s="20">
        <f>IFERROR(ROUND(((INDEX('Stock List'!$M$11:$M$1010, MATCH(P255, 'Stock List'!$K$11:$K$1010, 0))/INDEX('Stock List'!$L$11:$L$1010, MATCH(P255, 'Stock List'!$K$11:$K$1010, 0)))*O255), 2), 0)</f>
        <v>0</v>
      </c>
      <c r="BJ255" s="20"/>
      <c r="BK255" s="20">
        <f>IFERROR(ROUND(((INDEX('Stock List'!$M$11:$M$1010, MATCH(R255, 'Stock List'!$K$11:$K$1010, 0))/INDEX('Stock List'!$L$11:$L$1010, MATCH(R255, 'Stock List'!$K$11:$K$1010, 0)))*Q255), 2), 0)</f>
        <v>0</v>
      </c>
      <c r="BL255" s="20"/>
      <c r="BM255" s="20">
        <f>IFERROR(ROUND(((INDEX('Stock List'!$M$11:$M$1010, MATCH(T255, 'Stock List'!$K$11:$K$1010, 0))/INDEX('Stock List'!$L$11:$L$1010, MATCH(T255, 'Stock List'!$K$11:$K$1010, 0)))*S255), 2), 0)</f>
        <v>0</v>
      </c>
      <c r="BN255" s="20"/>
      <c r="BO255" s="20">
        <f>IFERROR(ROUND(((INDEX('Stock List'!$M$11:$M$1010, MATCH(V255, 'Stock List'!$K$11:$K$1010, 0))/INDEX('Stock List'!$L$11:$L$1010, MATCH(V255, 'Stock List'!$K$11:$K$1010, 0)))*U255), 2), 0)</f>
        <v>0</v>
      </c>
      <c r="BP255" s="20"/>
      <c r="BQ255" s="20">
        <f>IFERROR(ROUND(((INDEX('Stock List'!$M$11:$M$1010, MATCH(X255, 'Stock List'!$K$11:$K$1010, 0))/INDEX('Stock List'!$L$11:$L$1010, MATCH(X255, 'Stock List'!$K$11:$K$1010, 0)))*W255), 2), 0)</f>
        <v>0</v>
      </c>
      <c r="BR255" s="20"/>
      <c r="BS255" s="20">
        <f>IFERROR(ROUND(((INDEX('Stock List'!$M$11:$M$1010, MATCH(Z255, 'Stock List'!$K$11:$K$1010, 0))/INDEX('Stock List'!$L$11:$L$1010, MATCH(Z255, 'Stock List'!$K$11:$K$1010, 0)))*Y255), 2), 0)</f>
        <v>0</v>
      </c>
      <c r="BT255" s="20"/>
      <c r="BU255" s="20">
        <f>IFERROR(ROUND(((INDEX('Stock List'!$M$11:$M$1010, MATCH(AB255, 'Stock List'!$K$11:$K$1010, 0))/INDEX('Stock List'!$L$11:$L$1010, MATCH(AB255, 'Stock List'!$K$11:$K$1010, 0)))*AA255), 2), 0)</f>
        <v>0</v>
      </c>
      <c r="BV255" s="20"/>
      <c r="BW255" s="20">
        <f>IFERROR(ROUND(((INDEX('Stock List'!$M$11:$M$1010, MATCH(AD255, 'Stock List'!$K$11:$K$1010, 0))/INDEX('Stock List'!$L$11:$L$1010, MATCH(AD255, 'Stock List'!$K$11:$K$1010, 0)))*AC255), 2), 0)</f>
        <v>0</v>
      </c>
      <c r="BX255" s="20"/>
      <c r="BY255" s="20">
        <f>IFERROR(ROUND(((INDEX('Stock List'!$M$11:$M$1010, MATCH(AF255, 'Stock List'!$K$11:$K$1010, 0))/INDEX('Stock List'!$L$11:$L$1010, MATCH(AF255, 'Stock List'!$K$11:$K$1010, 0)))*AE255), 2), 0)</f>
        <v>0</v>
      </c>
      <c r="BZ255" s="20"/>
      <c r="CA255" s="20">
        <f>IFERROR(ROUND(((INDEX('Stock List'!$M$11:$M$1010, MATCH(AH255, 'Stock List'!$K$11:$K$1010, 0))/INDEX('Stock List'!$L$11:$L$1010, MATCH(AH255, 'Stock List'!$K$11:$K$1010, 0)))*AG255), 2), 0)</f>
        <v>0</v>
      </c>
      <c r="CB255" s="20"/>
      <c r="CC255" s="20">
        <f>IFERROR(ROUND(((INDEX('Stock List'!$M$11:$M$1010, MATCH(AJ255, 'Stock List'!$K$11:$K$1010, 0))/INDEX('Stock List'!$L$11:$L$1010, MATCH(AJ255, 'Stock List'!$K$11:$K$1010, 0)))*AI255), 2), 0)</f>
        <v>0</v>
      </c>
      <c r="CD255" s="20"/>
      <c r="CE255" s="20">
        <f>IFERROR(ROUND(((INDEX('Stock List'!$M$11:$M$1010, MATCH(AL255, 'Stock List'!$K$11:$K$1010, 0))/INDEX('Stock List'!$L$11:$L$1010, MATCH(AL255, 'Stock List'!$K$11:$K$1010, 0)))*AK255), 2), 0)</f>
        <v>0</v>
      </c>
      <c r="CF255" s="20"/>
      <c r="CG255" s="20">
        <f>IFERROR(ROUND(((INDEX('Stock List'!$M$11:$M$1010, MATCH(AN255, 'Stock List'!$K$11:$K$1010, 0))/INDEX('Stock List'!$L$11:$L$1010, MATCH(AN255, 'Stock List'!$K$11:$K$1010, 0)))*AM255), 2), 0)</f>
        <v>0</v>
      </c>
      <c r="CH255" s="20"/>
      <c r="CI255" s="20">
        <f>IFERROR(ROUND(((INDEX('Stock List'!$M$11:$M$1010, MATCH(AP255, 'Stock List'!$K$11:$K$1010, 0))/INDEX('Stock List'!$L$11:$L$1010, MATCH(AP255, 'Stock List'!$K$11:$K$1010, 0)))*AO255), 2), 0)</f>
        <v>0</v>
      </c>
      <c r="CJ255" s="20"/>
      <c r="CK255" s="20">
        <f>IFERROR(ROUND(((INDEX('Stock List'!$M$11:$M$1010, MATCH(AR255, 'Stock List'!$K$11:$K$1010, 0))/INDEX('Stock List'!$L$11:$L$1010, MATCH(AR255, 'Stock List'!$K$11:$K$1010, 0)))*AQ255), 2), 0)</f>
        <v>0</v>
      </c>
      <c r="CL255" s="20"/>
      <c r="CM255" s="20">
        <f>IFERROR(ROUND(((INDEX('Stock List'!$M$11:$M$1010, MATCH(AT255, 'Stock List'!$K$11:$K$1010, 0))/INDEX('Stock List'!$L$11:$L$1010, MATCH(AT255, 'Stock List'!$K$11:$K$1010, 0)))*AS255), 2), 0)</f>
        <v>0</v>
      </c>
      <c r="CN255" s="20"/>
      <c r="CO255" s="20">
        <f>IFERROR(ROUND(((INDEX('Stock List'!$M$11:$M$1010, MATCH(AV255, 'Stock List'!$K$11:$K$1010, 0))/INDEX('Stock List'!$L$11:$L$1010, MATCH(AV255, 'Stock List'!$K$11:$K$1010, 0)))*AU255), 2), 0)</f>
        <v>0</v>
      </c>
      <c r="CP255" s="20"/>
      <c r="CQ255" s="20">
        <f>IFERROR(ROUND(((INDEX('Stock List'!$M$11:$M$1010, MATCH(AX255, 'Stock List'!$K$11:$K$1010, 0))/INDEX('Stock List'!$L$11:$L$1010, MATCH(AX255, 'Stock List'!$K$11:$K$1010, 0)))*AW255), 2), 0)</f>
        <v>0</v>
      </c>
      <c r="CR255" s="22"/>
      <c r="CT255" s="106" t="str">
        <f t="shared" si="196"/>
        <v/>
      </c>
      <c r="CU255" s="22" t="str">
        <f t="shared" si="197"/>
        <v/>
      </c>
      <c r="CX255" s="106" t="str">
        <f t="shared" si="198"/>
        <v/>
      </c>
      <c r="CY255" s="20" t="str">
        <f t="shared" si="199"/>
        <v/>
      </c>
      <c r="CZ255" s="22" t="str">
        <f t="shared" si="200"/>
        <v/>
      </c>
      <c r="DB255" s="76" t="str">
        <f>IF($H255="", "", COUNTIF($G$11:$G$1010, "&gt;"&amp;$G255)+1+COUNTIF($G$11:$G255, $G255)-1)</f>
        <v/>
      </c>
      <c r="DC255" s="76" t="str">
        <f>IF($H255="", "", COUNTIF($CZ$11:$CZ$1010, "&gt;"&amp;$CZ255)+1+COUNTIF($CZ$11:$CZ255, $CZ255)-1)</f>
        <v/>
      </c>
      <c r="DE255" s="147" t="str">
        <f t="shared" si="201"/>
        <v/>
      </c>
      <c r="DF255" s="148"/>
      <c r="DG255" s="19" t="str">
        <f t="shared" si="202"/>
        <v/>
      </c>
      <c r="DH255" s="153" t="str">
        <f t="shared" si="203"/>
        <v/>
      </c>
      <c r="DI255" s="19" t="str">
        <f t="shared" si="155"/>
        <v/>
      </c>
      <c r="DJ255" s="153" t="str">
        <f t="shared" si="156"/>
        <v/>
      </c>
      <c r="DK255" s="19" t="str">
        <f t="shared" si="157"/>
        <v/>
      </c>
      <c r="DL255" s="153" t="str">
        <f t="shared" si="158"/>
        <v/>
      </c>
      <c r="DM255" s="19" t="str">
        <f t="shared" si="159"/>
        <v/>
      </c>
      <c r="DN255" s="153" t="str">
        <f t="shared" si="160"/>
        <v/>
      </c>
      <c r="DO255" s="19" t="str">
        <f t="shared" si="161"/>
        <v/>
      </c>
      <c r="DP255" s="153" t="str">
        <f t="shared" si="162"/>
        <v/>
      </c>
      <c r="DQ255" s="19" t="str">
        <f t="shared" si="163"/>
        <v/>
      </c>
      <c r="DR255" s="153" t="str">
        <f t="shared" si="164"/>
        <v/>
      </c>
      <c r="DS255" s="19" t="str">
        <f t="shared" si="165"/>
        <v/>
      </c>
      <c r="DT255" s="153" t="str">
        <f t="shared" si="166"/>
        <v/>
      </c>
      <c r="DU255" s="19" t="str">
        <f t="shared" si="167"/>
        <v/>
      </c>
      <c r="DV255" s="153" t="str">
        <f t="shared" si="168"/>
        <v/>
      </c>
      <c r="DW255" s="19" t="str">
        <f t="shared" si="169"/>
        <v/>
      </c>
      <c r="DX255" s="153" t="str">
        <f t="shared" si="170"/>
        <v/>
      </c>
      <c r="DY255" s="19" t="str">
        <f t="shared" si="171"/>
        <v/>
      </c>
      <c r="DZ255" s="153" t="str">
        <f t="shared" si="172"/>
        <v/>
      </c>
      <c r="EA255" s="19" t="str">
        <f t="shared" si="173"/>
        <v/>
      </c>
      <c r="EB255" s="153" t="str">
        <f t="shared" si="174"/>
        <v/>
      </c>
      <c r="EC255" s="19" t="str">
        <f t="shared" si="175"/>
        <v/>
      </c>
      <c r="ED255" s="153" t="str">
        <f t="shared" si="176"/>
        <v/>
      </c>
      <c r="EE255" s="19" t="str">
        <f t="shared" si="177"/>
        <v/>
      </c>
      <c r="EF255" s="153" t="str">
        <f t="shared" si="178"/>
        <v/>
      </c>
      <c r="EG255" s="19" t="str">
        <f t="shared" si="179"/>
        <v/>
      </c>
      <c r="EH255" s="153" t="str">
        <f t="shared" si="180"/>
        <v/>
      </c>
      <c r="EI255" s="19" t="str">
        <f t="shared" si="181"/>
        <v/>
      </c>
      <c r="EJ255" s="153" t="str">
        <f t="shared" si="182"/>
        <v/>
      </c>
      <c r="EK255" s="19" t="str">
        <f t="shared" si="183"/>
        <v/>
      </c>
      <c r="EL255" s="153" t="str">
        <f t="shared" si="184"/>
        <v/>
      </c>
      <c r="EM255" s="19" t="str">
        <f t="shared" si="185"/>
        <v/>
      </c>
      <c r="EN255" s="153" t="str">
        <f t="shared" si="186"/>
        <v/>
      </c>
      <c r="EO255" s="19" t="str">
        <f t="shared" si="187"/>
        <v/>
      </c>
      <c r="EP255" s="153" t="str">
        <f t="shared" si="188"/>
        <v/>
      </c>
      <c r="EQ255" s="19" t="str">
        <f t="shared" si="189"/>
        <v/>
      </c>
      <c r="ER255" s="153" t="str">
        <f t="shared" si="190"/>
        <v/>
      </c>
      <c r="ES255" s="19" t="str">
        <f t="shared" si="191"/>
        <v/>
      </c>
      <c r="ET255" s="153" t="str">
        <f t="shared" si="192"/>
        <v/>
      </c>
    </row>
    <row r="256" spans="1:150" x14ac:dyDescent="0.25">
      <c r="A256" s="31"/>
      <c r="B256" s="91" t="str">
        <f t="shared" si="193"/>
        <v/>
      </c>
      <c r="C256" s="20" t="str">
        <f t="shared" si="153"/>
        <v/>
      </c>
      <c r="D256" s="97" t="str">
        <f t="shared" si="154"/>
        <v/>
      </c>
      <c r="E256" s="62" t="str">
        <f t="shared" si="194"/>
        <v/>
      </c>
      <c r="F256" s="31"/>
      <c r="G256" s="282"/>
      <c r="H256" s="283"/>
      <c r="I256" s="284"/>
      <c r="J256" s="285"/>
      <c r="K256" s="286"/>
      <c r="L256" s="287"/>
      <c r="M256" s="288"/>
      <c r="N256" s="287"/>
      <c r="O256" s="288"/>
      <c r="P256" s="287"/>
      <c r="Q256" s="288"/>
      <c r="R256" s="287"/>
      <c r="S256" s="288"/>
      <c r="T256" s="287"/>
      <c r="U256" s="288"/>
      <c r="V256" s="287"/>
      <c r="W256" s="288"/>
      <c r="X256" s="287"/>
      <c r="Y256" s="288"/>
      <c r="Z256" s="287"/>
      <c r="AA256" s="288"/>
      <c r="AB256" s="287"/>
      <c r="AC256" s="288"/>
      <c r="AD256" s="287"/>
      <c r="AE256" s="288"/>
      <c r="AF256" s="287"/>
      <c r="AG256" s="288"/>
      <c r="AH256" s="287"/>
      <c r="AI256" s="288"/>
      <c r="AJ256" s="287"/>
      <c r="AK256" s="288"/>
      <c r="AL256" s="287"/>
      <c r="AM256" s="288"/>
      <c r="AN256" s="287"/>
      <c r="AO256" s="288"/>
      <c r="AP256" s="287"/>
      <c r="AQ256" s="288"/>
      <c r="AR256" s="287"/>
      <c r="AS256" s="288"/>
      <c r="AT256" s="287"/>
      <c r="AU256" s="288"/>
      <c r="AV256" s="287"/>
      <c r="AW256" s="288"/>
      <c r="AX256" s="287"/>
      <c r="AY256" s="31"/>
      <c r="BA256" s="76" t="str">
        <f t="shared" si="195"/>
        <v/>
      </c>
      <c r="BC256" s="76" t="str">
        <f>IF('Stock List'!$K256="", "", 'Stock List'!$K256)</f>
        <v/>
      </c>
      <c r="BE256" s="106">
        <f>IFERROR(ROUND(((INDEX('Stock List'!$M$11:$M$1010, MATCH(L256, 'Stock List'!$K$11:$K$1010, 0))/INDEX('Stock List'!$L$11:$L$1010, MATCH(L256, 'Stock List'!$K$11:$K$1010, 0)))*K256), 2), 0)</f>
        <v>0</v>
      </c>
      <c r="BF256" s="20"/>
      <c r="BG256" s="20">
        <f>IFERROR(ROUND(((INDEX('Stock List'!$M$11:$M$1010, MATCH(N256, 'Stock List'!$K$11:$K$1010, 0))/INDEX('Stock List'!$L$11:$L$1010, MATCH(N256, 'Stock List'!$K$11:$K$1010, 0)))*M256), 2), 0)</f>
        <v>0</v>
      </c>
      <c r="BH256" s="20"/>
      <c r="BI256" s="20">
        <f>IFERROR(ROUND(((INDEX('Stock List'!$M$11:$M$1010, MATCH(P256, 'Stock List'!$K$11:$K$1010, 0))/INDEX('Stock List'!$L$11:$L$1010, MATCH(P256, 'Stock List'!$K$11:$K$1010, 0)))*O256), 2), 0)</f>
        <v>0</v>
      </c>
      <c r="BJ256" s="20"/>
      <c r="BK256" s="20">
        <f>IFERROR(ROUND(((INDEX('Stock List'!$M$11:$M$1010, MATCH(R256, 'Stock List'!$K$11:$K$1010, 0))/INDEX('Stock List'!$L$11:$L$1010, MATCH(R256, 'Stock List'!$K$11:$K$1010, 0)))*Q256), 2), 0)</f>
        <v>0</v>
      </c>
      <c r="BL256" s="20"/>
      <c r="BM256" s="20">
        <f>IFERROR(ROUND(((INDEX('Stock List'!$M$11:$M$1010, MATCH(T256, 'Stock List'!$K$11:$K$1010, 0))/INDEX('Stock List'!$L$11:$L$1010, MATCH(T256, 'Stock List'!$K$11:$K$1010, 0)))*S256), 2), 0)</f>
        <v>0</v>
      </c>
      <c r="BN256" s="20"/>
      <c r="BO256" s="20">
        <f>IFERROR(ROUND(((INDEX('Stock List'!$M$11:$M$1010, MATCH(V256, 'Stock List'!$K$11:$K$1010, 0))/INDEX('Stock List'!$L$11:$L$1010, MATCH(V256, 'Stock List'!$K$11:$K$1010, 0)))*U256), 2), 0)</f>
        <v>0</v>
      </c>
      <c r="BP256" s="20"/>
      <c r="BQ256" s="20">
        <f>IFERROR(ROUND(((INDEX('Stock List'!$M$11:$M$1010, MATCH(X256, 'Stock List'!$K$11:$K$1010, 0))/INDEX('Stock List'!$L$11:$L$1010, MATCH(X256, 'Stock List'!$K$11:$K$1010, 0)))*W256), 2), 0)</f>
        <v>0</v>
      </c>
      <c r="BR256" s="20"/>
      <c r="BS256" s="20">
        <f>IFERROR(ROUND(((INDEX('Stock List'!$M$11:$M$1010, MATCH(Z256, 'Stock List'!$K$11:$K$1010, 0))/INDEX('Stock List'!$L$11:$L$1010, MATCH(Z256, 'Stock List'!$K$11:$K$1010, 0)))*Y256), 2), 0)</f>
        <v>0</v>
      </c>
      <c r="BT256" s="20"/>
      <c r="BU256" s="20">
        <f>IFERROR(ROUND(((INDEX('Stock List'!$M$11:$M$1010, MATCH(AB256, 'Stock List'!$K$11:$K$1010, 0))/INDEX('Stock List'!$L$11:$L$1010, MATCH(AB256, 'Stock List'!$K$11:$K$1010, 0)))*AA256), 2), 0)</f>
        <v>0</v>
      </c>
      <c r="BV256" s="20"/>
      <c r="BW256" s="20">
        <f>IFERROR(ROUND(((INDEX('Stock List'!$M$11:$M$1010, MATCH(AD256, 'Stock List'!$K$11:$K$1010, 0))/INDEX('Stock List'!$L$11:$L$1010, MATCH(AD256, 'Stock List'!$K$11:$K$1010, 0)))*AC256), 2), 0)</f>
        <v>0</v>
      </c>
      <c r="BX256" s="20"/>
      <c r="BY256" s="20">
        <f>IFERROR(ROUND(((INDEX('Stock List'!$M$11:$M$1010, MATCH(AF256, 'Stock List'!$K$11:$K$1010, 0))/INDEX('Stock List'!$L$11:$L$1010, MATCH(AF256, 'Stock List'!$K$11:$K$1010, 0)))*AE256), 2), 0)</f>
        <v>0</v>
      </c>
      <c r="BZ256" s="20"/>
      <c r="CA256" s="20">
        <f>IFERROR(ROUND(((INDEX('Stock List'!$M$11:$M$1010, MATCH(AH256, 'Stock List'!$K$11:$K$1010, 0))/INDEX('Stock List'!$L$11:$L$1010, MATCH(AH256, 'Stock List'!$K$11:$K$1010, 0)))*AG256), 2), 0)</f>
        <v>0</v>
      </c>
      <c r="CB256" s="20"/>
      <c r="CC256" s="20">
        <f>IFERROR(ROUND(((INDEX('Stock List'!$M$11:$M$1010, MATCH(AJ256, 'Stock List'!$K$11:$K$1010, 0))/INDEX('Stock List'!$L$11:$L$1010, MATCH(AJ256, 'Stock List'!$K$11:$K$1010, 0)))*AI256), 2), 0)</f>
        <v>0</v>
      </c>
      <c r="CD256" s="20"/>
      <c r="CE256" s="20">
        <f>IFERROR(ROUND(((INDEX('Stock List'!$M$11:$M$1010, MATCH(AL256, 'Stock List'!$K$11:$K$1010, 0))/INDEX('Stock List'!$L$11:$L$1010, MATCH(AL256, 'Stock List'!$K$11:$K$1010, 0)))*AK256), 2), 0)</f>
        <v>0</v>
      </c>
      <c r="CF256" s="20"/>
      <c r="CG256" s="20">
        <f>IFERROR(ROUND(((INDEX('Stock List'!$M$11:$M$1010, MATCH(AN256, 'Stock List'!$K$11:$K$1010, 0))/INDEX('Stock List'!$L$11:$L$1010, MATCH(AN256, 'Stock List'!$K$11:$K$1010, 0)))*AM256), 2), 0)</f>
        <v>0</v>
      </c>
      <c r="CH256" s="20"/>
      <c r="CI256" s="20">
        <f>IFERROR(ROUND(((INDEX('Stock List'!$M$11:$M$1010, MATCH(AP256, 'Stock List'!$K$11:$K$1010, 0))/INDEX('Stock List'!$L$11:$L$1010, MATCH(AP256, 'Stock List'!$K$11:$K$1010, 0)))*AO256), 2), 0)</f>
        <v>0</v>
      </c>
      <c r="CJ256" s="20"/>
      <c r="CK256" s="20">
        <f>IFERROR(ROUND(((INDEX('Stock List'!$M$11:$M$1010, MATCH(AR256, 'Stock List'!$K$11:$K$1010, 0))/INDEX('Stock List'!$L$11:$L$1010, MATCH(AR256, 'Stock List'!$K$11:$K$1010, 0)))*AQ256), 2), 0)</f>
        <v>0</v>
      </c>
      <c r="CL256" s="20"/>
      <c r="CM256" s="20">
        <f>IFERROR(ROUND(((INDEX('Stock List'!$M$11:$M$1010, MATCH(AT256, 'Stock List'!$K$11:$K$1010, 0))/INDEX('Stock List'!$L$11:$L$1010, MATCH(AT256, 'Stock List'!$K$11:$K$1010, 0)))*AS256), 2), 0)</f>
        <v>0</v>
      </c>
      <c r="CN256" s="20"/>
      <c r="CO256" s="20">
        <f>IFERROR(ROUND(((INDEX('Stock List'!$M$11:$M$1010, MATCH(AV256, 'Stock List'!$K$11:$K$1010, 0))/INDEX('Stock List'!$L$11:$L$1010, MATCH(AV256, 'Stock List'!$K$11:$K$1010, 0)))*AU256), 2), 0)</f>
        <v>0</v>
      </c>
      <c r="CP256" s="20"/>
      <c r="CQ256" s="20">
        <f>IFERROR(ROUND(((INDEX('Stock List'!$M$11:$M$1010, MATCH(AX256, 'Stock List'!$K$11:$K$1010, 0))/INDEX('Stock List'!$L$11:$L$1010, MATCH(AX256, 'Stock List'!$K$11:$K$1010, 0)))*AW256), 2), 0)</f>
        <v>0</v>
      </c>
      <c r="CR256" s="22"/>
      <c r="CT256" s="106" t="str">
        <f t="shared" si="196"/>
        <v/>
      </c>
      <c r="CU256" s="22" t="str">
        <f t="shared" si="197"/>
        <v/>
      </c>
      <c r="CX256" s="106" t="str">
        <f t="shared" si="198"/>
        <v/>
      </c>
      <c r="CY256" s="20" t="str">
        <f t="shared" si="199"/>
        <v/>
      </c>
      <c r="CZ256" s="22" t="str">
        <f t="shared" si="200"/>
        <v/>
      </c>
      <c r="DB256" s="76" t="str">
        <f>IF($H256="", "", COUNTIF($G$11:$G$1010, "&gt;"&amp;$G256)+1+COUNTIF($G$11:$G256, $G256)-1)</f>
        <v/>
      </c>
      <c r="DC256" s="76" t="str">
        <f>IF($H256="", "", COUNTIF($CZ$11:$CZ$1010, "&gt;"&amp;$CZ256)+1+COUNTIF($CZ$11:$CZ256, $CZ256)-1)</f>
        <v/>
      </c>
      <c r="DE256" s="147" t="str">
        <f t="shared" si="201"/>
        <v/>
      </c>
      <c r="DF256" s="148"/>
      <c r="DG256" s="19" t="str">
        <f t="shared" si="202"/>
        <v/>
      </c>
      <c r="DH256" s="153" t="str">
        <f t="shared" si="203"/>
        <v/>
      </c>
      <c r="DI256" s="19" t="str">
        <f t="shared" si="155"/>
        <v/>
      </c>
      <c r="DJ256" s="153" t="str">
        <f t="shared" si="156"/>
        <v/>
      </c>
      <c r="DK256" s="19" t="str">
        <f t="shared" si="157"/>
        <v/>
      </c>
      <c r="DL256" s="153" t="str">
        <f t="shared" si="158"/>
        <v/>
      </c>
      <c r="DM256" s="19" t="str">
        <f t="shared" si="159"/>
        <v/>
      </c>
      <c r="DN256" s="153" t="str">
        <f t="shared" si="160"/>
        <v/>
      </c>
      <c r="DO256" s="19" t="str">
        <f t="shared" si="161"/>
        <v/>
      </c>
      <c r="DP256" s="153" t="str">
        <f t="shared" si="162"/>
        <v/>
      </c>
      <c r="DQ256" s="19" t="str">
        <f t="shared" si="163"/>
        <v/>
      </c>
      <c r="DR256" s="153" t="str">
        <f t="shared" si="164"/>
        <v/>
      </c>
      <c r="DS256" s="19" t="str">
        <f t="shared" si="165"/>
        <v/>
      </c>
      <c r="DT256" s="153" t="str">
        <f t="shared" si="166"/>
        <v/>
      </c>
      <c r="DU256" s="19" t="str">
        <f t="shared" si="167"/>
        <v/>
      </c>
      <c r="DV256" s="153" t="str">
        <f t="shared" si="168"/>
        <v/>
      </c>
      <c r="DW256" s="19" t="str">
        <f t="shared" si="169"/>
        <v/>
      </c>
      <c r="DX256" s="153" t="str">
        <f t="shared" si="170"/>
        <v/>
      </c>
      <c r="DY256" s="19" t="str">
        <f t="shared" si="171"/>
        <v/>
      </c>
      <c r="DZ256" s="153" t="str">
        <f t="shared" si="172"/>
        <v/>
      </c>
      <c r="EA256" s="19" t="str">
        <f t="shared" si="173"/>
        <v/>
      </c>
      <c r="EB256" s="153" t="str">
        <f t="shared" si="174"/>
        <v/>
      </c>
      <c r="EC256" s="19" t="str">
        <f t="shared" si="175"/>
        <v/>
      </c>
      <c r="ED256" s="153" t="str">
        <f t="shared" si="176"/>
        <v/>
      </c>
      <c r="EE256" s="19" t="str">
        <f t="shared" si="177"/>
        <v/>
      </c>
      <c r="EF256" s="153" t="str">
        <f t="shared" si="178"/>
        <v/>
      </c>
      <c r="EG256" s="19" t="str">
        <f t="shared" si="179"/>
        <v/>
      </c>
      <c r="EH256" s="153" t="str">
        <f t="shared" si="180"/>
        <v/>
      </c>
      <c r="EI256" s="19" t="str">
        <f t="shared" si="181"/>
        <v/>
      </c>
      <c r="EJ256" s="153" t="str">
        <f t="shared" si="182"/>
        <v/>
      </c>
      <c r="EK256" s="19" t="str">
        <f t="shared" si="183"/>
        <v/>
      </c>
      <c r="EL256" s="153" t="str">
        <f t="shared" si="184"/>
        <v/>
      </c>
      <c r="EM256" s="19" t="str">
        <f t="shared" si="185"/>
        <v/>
      </c>
      <c r="EN256" s="153" t="str">
        <f t="shared" si="186"/>
        <v/>
      </c>
      <c r="EO256" s="19" t="str">
        <f t="shared" si="187"/>
        <v/>
      </c>
      <c r="EP256" s="153" t="str">
        <f t="shared" si="188"/>
        <v/>
      </c>
      <c r="EQ256" s="19" t="str">
        <f t="shared" si="189"/>
        <v/>
      </c>
      <c r="ER256" s="153" t="str">
        <f t="shared" si="190"/>
        <v/>
      </c>
      <c r="ES256" s="19" t="str">
        <f t="shared" si="191"/>
        <v/>
      </c>
      <c r="ET256" s="153" t="str">
        <f t="shared" si="192"/>
        <v/>
      </c>
    </row>
    <row r="257" spans="1:150" x14ac:dyDescent="0.25">
      <c r="A257" s="31"/>
      <c r="B257" s="91" t="str">
        <f t="shared" si="193"/>
        <v/>
      </c>
      <c r="C257" s="20" t="str">
        <f t="shared" si="153"/>
        <v/>
      </c>
      <c r="D257" s="97" t="str">
        <f t="shared" si="154"/>
        <v/>
      </c>
      <c r="E257" s="62" t="str">
        <f t="shared" si="194"/>
        <v/>
      </c>
      <c r="F257" s="31"/>
      <c r="G257" s="282"/>
      <c r="H257" s="283"/>
      <c r="I257" s="284"/>
      <c r="J257" s="285"/>
      <c r="K257" s="286"/>
      <c r="L257" s="287"/>
      <c r="M257" s="288"/>
      <c r="N257" s="287"/>
      <c r="O257" s="288"/>
      <c r="P257" s="287"/>
      <c r="Q257" s="288"/>
      <c r="R257" s="287"/>
      <c r="S257" s="288"/>
      <c r="T257" s="287"/>
      <c r="U257" s="288"/>
      <c r="V257" s="287"/>
      <c r="W257" s="288"/>
      <c r="X257" s="287"/>
      <c r="Y257" s="288"/>
      <c r="Z257" s="287"/>
      <c r="AA257" s="288"/>
      <c r="AB257" s="287"/>
      <c r="AC257" s="288"/>
      <c r="AD257" s="287"/>
      <c r="AE257" s="288"/>
      <c r="AF257" s="287"/>
      <c r="AG257" s="288"/>
      <c r="AH257" s="287"/>
      <c r="AI257" s="288"/>
      <c r="AJ257" s="287"/>
      <c r="AK257" s="288"/>
      <c r="AL257" s="287"/>
      <c r="AM257" s="288"/>
      <c r="AN257" s="287"/>
      <c r="AO257" s="288"/>
      <c r="AP257" s="287"/>
      <c r="AQ257" s="288"/>
      <c r="AR257" s="287"/>
      <c r="AS257" s="288"/>
      <c r="AT257" s="287"/>
      <c r="AU257" s="288"/>
      <c r="AV257" s="287"/>
      <c r="AW257" s="288"/>
      <c r="AX257" s="287"/>
      <c r="AY257" s="31"/>
      <c r="BA257" s="76" t="str">
        <f t="shared" si="195"/>
        <v/>
      </c>
      <c r="BC257" s="76" t="str">
        <f>IF('Stock List'!$K257="", "", 'Stock List'!$K257)</f>
        <v/>
      </c>
      <c r="BE257" s="106">
        <f>IFERROR(ROUND(((INDEX('Stock List'!$M$11:$M$1010, MATCH(L257, 'Stock List'!$K$11:$K$1010, 0))/INDEX('Stock List'!$L$11:$L$1010, MATCH(L257, 'Stock List'!$K$11:$K$1010, 0)))*K257), 2), 0)</f>
        <v>0</v>
      </c>
      <c r="BF257" s="20"/>
      <c r="BG257" s="20">
        <f>IFERROR(ROUND(((INDEX('Stock List'!$M$11:$M$1010, MATCH(N257, 'Stock List'!$K$11:$K$1010, 0))/INDEX('Stock List'!$L$11:$L$1010, MATCH(N257, 'Stock List'!$K$11:$K$1010, 0)))*M257), 2), 0)</f>
        <v>0</v>
      </c>
      <c r="BH257" s="20"/>
      <c r="BI257" s="20">
        <f>IFERROR(ROUND(((INDEX('Stock List'!$M$11:$M$1010, MATCH(P257, 'Stock List'!$K$11:$K$1010, 0))/INDEX('Stock List'!$L$11:$L$1010, MATCH(P257, 'Stock List'!$K$11:$K$1010, 0)))*O257), 2), 0)</f>
        <v>0</v>
      </c>
      <c r="BJ257" s="20"/>
      <c r="BK257" s="20">
        <f>IFERROR(ROUND(((INDEX('Stock List'!$M$11:$M$1010, MATCH(R257, 'Stock List'!$K$11:$K$1010, 0))/INDEX('Stock List'!$L$11:$L$1010, MATCH(R257, 'Stock List'!$K$11:$K$1010, 0)))*Q257), 2), 0)</f>
        <v>0</v>
      </c>
      <c r="BL257" s="20"/>
      <c r="BM257" s="20">
        <f>IFERROR(ROUND(((INDEX('Stock List'!$M$11:$M$1010, MATCH(T257, 'Stock List'!$K$11:$K$1010, 0))/INDEX('Stock List'!$L$11:$L$1010, MATCH(T257, 'Stock List'!$K$11:$K$1010, 0)))*S257), 2), 0)</f>
        <v>0</v>
      </c>
      <c r="BN257" s="20"/>
      <c r="BO257" s="20">
        <f>IFERROR(ROUND(((INDEX('Stock List'!$M$11:$M$1010, MATCH(V257, 'Stock List'!$K$11:$K$1010, 0))/INDEX('Stock List'!$L$11:$L$1010, MATCH(V257, 'Stock List'!$K$11:$K$1010, 0)))*U257), 2), 0)</f>
        <v>0</v>
      </c>
      <c r="BP257" s="20"/>
      <c r="BQ257" s="20">
        <f>IFERROR(ROUND(((INDEX('Stock List'!$M$11:$M$1010, MATCH(X257, 'Stock List'!$K$11:$K$1010, 0))/INDEX('Stock List'!$L$11:$L$1010, MATCH(X257, 'Stock List'!$K$11:$K$1010, 0)))*W257), 2), 0)</f>
        <v>0</v>
      </c>
      <c r="BR257" s="20"/>
      <c r="BS257" s="20">
        <f>IFERROR(ROUND(((INDEX('Stock List'!$M$11:$M$1010, MATCH(Z257, 'Stock List'!$K$11:$K$1010, 0))/INDEX('Stock List'!$L$11:$L$1010, MATCH(Z257, 'Stock List'!$K$11:$K$1010, 0)))*Y257), 2), 0)</f>
        <v>0</v>
      </c>
      <c r="BT257" s="20"/>
      <c r="BU257" s="20">
        <f>IFERROR(ROUND(((INDEX('Stock List'!$M$11:$M$1010, MATCH(AB257, 'Stock List'!$K$11:$K$1010, 0))/INDEX('Stock List'!$L$11:$L$1010, MATCH(AB257, 'Stock List'!$K$11:$K$1010, 0)))*AA257), 2), 0)</f>
        <v>0</v>
      </c>
      <c r="BV257" s="20"/>
      <c r="BW257" s="20">
        <f>IFERROR(ROUND(((INDEX('Stock List'!$M$11:$M$1010, MATCH(AD257, 'Stock List'!$K$11:$K$1010, 0))/INDEX('Stock List'!$L$11:$L$1010, MATCH(AD257, 'Stock List'!$K$11:$K$1010, 0)))*AC257), 2), 0)</f>
        <v>0</v>
      </c>
      <c r="BX257" s="20"/>
      <c r="BY257" s="20">
        <f>IFERROR(ROUND(((INDEX('Stock List'!$M$11:$M$1010, MATCH(AF257, 'Stock List'!$K$11:$K$1010, 0))/INDEX('Stock List'!$L$11:$L$1010, MATCH(AF257, 'Stock List'!$K$11:$K$1010, 0)))*AE257), 2), 0)</f>
        <v>0</v>
      </c>
      <c r="BZ257" s="20"/>
      <c r="CA257" s="20">
        <f>IFERROR(ROUND(((INDEX('Stock List'!$M$11:$M$1010, MATCH(AH257, 'Stock List'!$K$11:$K$1010, 0))/INDEX('Stock List'!$L$11:$L$1010, MATCH(AH257, 'Stock List'!$K$11:$K$1010, 0)))*AG257), 2), 0)</f>
        <v>0</v>
      </c>
      <c r="CB257" s="20"/>
      <c r="CC257" s="20">
        <f>IFERROR(ROUND(((INDEX('Stock List'!$M$11:$M$1010, MATCH(AJ257, 'Stock List'!$K$11:$K$1010, 0))/INDEX('Stock List'!$L$11:$L$1010, MATCH(AJ257, 'Stock List'!$K$11:$K$1010, 0)))*AI257), 2), 0)</f>
        <v>0</v>
      </c>
      <c r="CD257" s="20"/>
      <c r="CE257" s="20">
        <f>IFERROR(ROUND(((INDEX('Stock List'!$M$11:$M$1010, MATCH(AL257, 'Stock List'!$K$11:$K$1010, 0))/INDEX('Stock List'!$L$11:$L$1010, MATCH(AL257, 'Stock List'!$K$11:$K$1010, 0)))*AK257), 2), 0)</f>
        <v>0</v>
      </c>
      <c r="CF257" s="20"/>
      <c r="CG257" s="20">
        <f>IFERROR(ROUND(((INDEX('Stock List'!$M$11:$M$1010, MATCH(AN257, 'Stock List'!$K$11:$K$1010, 0))/INDEX('Stock List'!$L$11:$L$1010, MATCH(AN257, 'Stock List'!$K$11:$K$1010, 0)))*AM257), 2), 0)</f>
        <v>0</v>
      </c>
      <c r="CH257" s="20"/>
      <c r="CI257" s="20">
        <f>IFERROR(ROUND(((INDEX('Stock List'!$M$11:$M$1010, MATCH(AP257, 'Stock List'!$K$11:$K$1010, 0))/INDEX('Stock List'!$L$11:$L$1010, MATCH(AP257, 'Stock List'!$K$11:$K$1010, 0)))*AO257), 2), 0)</f>
        <v>0</v>
      </c>
      <c r="CJ257" s="20"/>
      <c r="CK257" s="20">
        <f>IFERROR(ROUND(((INDEX('Stock List'!$M$11:$M$1010, MATCH(AR257, 'Stock List'!$K$11:$K$1010, 0))/INDEX('Stock List'!$L$11:$L$1010, MATCH(AR257, 'Stock List'!$K$11:$K$1010, 0)))*AQ257), 2), 0)</f>
        <v>0</v>
      </c>
      <c r="CL257" s="20"/>
      <c r="CM257" s="20">
        <f>IFERROR(ROUND(((INDEX('Stock List'!$M$11:$M$1010, MATCH(AT257, 'Stock List'!$K$11:$K$1010, 0))/INDEX('Stock List'!$L$11:$L$1010, MATCH(AT257, 'Stock List'!$K$11:$K$1010, 0)))*AS257), 2), 0)</f>
        <v>0</v>
      </c>
      <c r="CN257" s="20"/>
      <c r="CO257" s="20">
        <f>IFERROR(ROUND(((INDEX('Stock List'!$M$11:$M$1010, MATCH(AV257, 'Stock List'!$K$11:$K$1010, 0))/INDEX('Stock List'!$L$11:$L$1010, MATCH(AV257, 'Stock List'!$K$11:$K$1010, 0)))*AU257), 2), 0)</f>
        <v>0</v>
      </c>
      <c r="CP257" s="20"/>
      <c r="CQ257" s="20">
        <f>IFERROR(ROUND(((INDEX('Stock List'!$M$11:$M$1010, MATCH(AX257, 'Stock List'!$K$11:$K$1010, 0))/INDEX('Stock List'!$L$11:$L$1010, MATCH(AX257, 'Stock List'!$K$11:$K$1010, 0)))*AW257), 2), 0)</f>
        <v>0</v>
      </c>
      <c r="CR257" s="22"/>
      <c r="CT257" s="106" t="str">
        <f t="shared" si="196"/>
        <v/>
      </c>
      <c r="CU257" s="22" t="str">
        <f t="shared" si="197"/>
        <v/>
      </c>
      <c r="CX257" s="106" t="str">
        <f t="shared" si="198"/>
        <v/>
      </c>
      <c r="CY257" s="20" t="str">
        <f t="shared" si="199"/>
        <v/>
      </c>
      <c r="CZ257" s="22" t="str">
        <f t="shared" si="200"/>
        <v/>
      </c>
      <c r="DB257" s="76" t="str">
        <f>IF($H257="", "", COUNTIF($G$11:$G$1010, "&gt;"&amp;$G257)+1+COUNTIF($G$11:$G257, $G257)-1)</f>
        <v/>
      </c>
      <c r="DC257" s="76" t="str">
        <f>IF($H257="", "", COUNTIF($CZ$11:$CZ$1010, "&gt;"&amp;$CZ257)+1+COUNTIF($CZ$11:$CZ257, $CZ257)-1)</f>
        <v/>
      </c>
      <c r="DE257" s="147" t="str">
        <f t="shared" si="201"/>
        <v/>
      </c>
      <c r="DF257" s="148"/>
      <c r="DG257" s="19" t="str">
        <f t="shared" si="202"/>
        <v/>
      </c>
      <c r="DH257" s="153" t="str">
        <f t="shared" si="203"/>
        <v/>
      </c>
      <c r="DI257" s="19" t="str">
        <f t="shared" si="155"/>
        <v/>
      </c>
      <c r="DJ257" s="153" t="str">
        <f t="shared" si="156"/>
        <v/>
      </c>
      <c r="DK257" s="19" t="str">
        <f t="shared" si="157"/>
        <v/>
      </c>
      <c r="DL257" s="153" t="str">
        <f t="shared" si="158"/>
        <v/>
      </c>
      <c r="DM257" s="19" t="str">
        <f t="shared" si="159"/>
        <v/>
      </c>
      <c r="DN257" s="153" t="str">
        <f t="shared" si="160"/>
        <v/>
      </c>
      <c r="DO257" s="19" t="str">
        <f t="shared" si="161"/>
        <v/>
      </c>
      <c r="DP257" s="153" t="str">
        <f t="shared" si="162"/>
        <v/>
      </c>
      <c r="DQ257" s="19" t="str">
        <f t="shared" si="163"/>
        <v/>
      </c>
      <c r="DR257" s="153" t="str">
        <f t="shared" si="164"/>
        <v/>
      </c>
      <c r="DS257" s="19" t="str">
        <f t="shared" si="165"/>
        <v/>
      </c>
      <c r="DT257" s="153" t="str">
        <f t="shared" si="166"/>
        <v/>
      </c>
      <c r="DU257" s="19" t="str">
        <f t="shared" si="167"/>
        <v/>
      </c>
      <c r="DV257" s="153" t="str">
        <f t="shared" si="168"/>
        <v/>
      </c>
      <c r="DW257" s="19" t="str">
        <f t="shared" si="169"/>
        <v/>
      </c>
      <c r="DX257" s="153" t="str">
        <f t="shared" si="170"/>
        <v/>
      </c>
      <c r="DY257" s="19" t="str">
        <f t="shared" si="171"/>
        <v/>
      </c>
      <c r="DZ257" s="153" t="str">
        <f t="shared" si="172"/>
        <v/>
      </c>
      <c r="EA257" s="19" t="str">
        <f t="shared" si="173"/>
        <v/>
      </c>
      <c r="EB257" s="153" t="str">
        <f t="shared" si="174"/>
        <v/>
      </c>
      <c r="EC257" s="19" t="str">
        <f t="shared" si="175"/>
        <v/>
      </c>
      <c r="ED257" s="153" t="str">
        <f t="shared" si="176"/>
        <v/>
      </c>
      <c r="EE257" s="19" t="str">
        <f t="shared" si="177"/>
        <v/>
      </c>
      <c r="EF257" s="153" t="str">
        <f t="shared" si="178"/>
        <v/>
      </c>
      <c r="EG257" s="19" t="str">
        <f t="shared" si="179"/>
        <v/>
      </c>
      <c r="EH257" s="153" t="str">
        <f t="shared" si="180"/>
        <v/>
      </c>
      <c r="EI257" s="19" t="str">
        <f t="shared" si="181"/>
        <v/>
      </c>
      <c r="EJ257" s="153" t="str">
        <f t="shared" si="182"/>
        <v/>
      </c>
      <c r="EK257" s="19" t="str">
        <f t="shared" si="183"/>
        <v/>
      </c>
      <c r="EL257" s="153" t="str">
        <f t="shared" si="184"/>
        <v/>
      </c>
      <c r="EM257" s="19" t="str">
        <f t="shared" si="185"/>
        <v/>
      </c>
      <c r="EN257" s="153" t="str">
        <f t="shared" si="186"/>
        <v/>
      </c>
      <c r="EO257" s="19" t="str">
        <f t="shared" si="187"/>
        <v/>
      </c>
      <c r="EP257" s="153" t="str">
        <f t="shared" si="188"/>
        <v/>
      </c>
      <c r="EQ257" s="19" t="str">
        <f t="shared" si="189"/>
        <v/>
      </c>
      <c r="ER257" s="153" t="str">
        <f t="shared" si="190"/>
        <v/>
      </c>
      <c r="ES257" s="19" t="str">
        <f t="shared" si="191"/>
        <v/>
      </c>
      <c r="ET257" s="153" t="str">
        <f t="shared" si="192"/>
        <v/>
      </c>
    </row>
    <row r="258" spans="1:150" x14ac:dyDescent="0.25">
      <c r="A258" s="31"/>
      <c r="B258" s="91" t="str">
        <f t="shared" si="193"/>
        <v/>
      </c>
      <c r="C258" s="20" t="str">
        <f t="shared" si="153"/>
        <v/>
      </c>
      <c r="D258" s="97" t="str">
        <f t="shared" si="154"/>
        <v/>
      </c>
      <c r="E258" s="62" t="str">
        <f t="shared" si="194"/>
        <v/>
      </c>
      <c r="F258" s="31"/>
      <c r="G258" s="282"/>
      <c r="H258" s="283"/>
      <c r="I258" s="284"/>
      <c r="J258" s="285"/>
      <c r="K258" s="286"/>
      <c r="L258" s="287"/>
      <c r="M258" s="288"/>
      <c r="N258" s="287"/>
      <c r="O258" s="288"/>
      <c r="P258" s="287"/>
      <c r="Q258" s="288"/>
      <c r="R258" s="287"/>
      <c r="S258" s="288"/>
      <c r="T258" s="287"/>
      <c r="U258" s="288"/>
      <c r="V258" s="287"/>
      <c r="W258" s="288"/>
      <c r="X258" s="287"/>
      <c r="Y258" s="288"/>
      <c r="Z258" s="287"/>
      <c r="AA258" s="288"/>
      <c r="AB258" s="287"/>
      <c r="AC258" s="288"/>
      <c r="AD258" s="287"/>
      <c r="AE258" s="288"/>
      <c r="AF258" s="287"/>
      <c r="AG258" s="288"/>
      <c r="AH258" s="287"/>
      <c r="AI258" s="288"/>
      <c r="AJ258" s="287"/>
      <c r="AK258" s="288"/>
      <c r="AL258" s="287"/>
      <c r="AM258" s="288"/>
      <c r="AN258" s="287"/>
      <c r="AO258" s="288"/>
      <c r="AP258" s="287"/>
      <c r="AQ258" s="288"/>
      <c r="AR258" s="287"/>
      <c r="AS258" s="288"/>
      <c r="AT258" s="287"/>
      <c r="AU258" s="288"/>
      <c r="AV258" s="287"/>
      <c r="AW258" s="288"/>
      <c r="AX258" s="287"/>
      <c r="AY258" s="31"/>
      <c r="BA258" s="76" t="str">
        <f t="shared" si="195"/>
        <v/>
      </c>
      <c r="BC258" s="76" t="str">
        <f>IF('Stock List'!$K258="", "", 'Stock List'!$K258)</f>
        <v/>
      </c>
      <c r="BE258" s="106">
        <f>IFERROR(ROUND(((INDEX('Stock List'!$M$11:$M$1010, MATCH(L258, 'Stock List'!$K$11:$K$1010, 0))/INDEX('Stock List'!$L$11:$L$1010, MATCH(L258, 'Stock List'!$K$11:$K$1010, 0)))*K258), 2), 0)</f>
        <v>0</v>
      </c>
      <c r="BF258" s="20"/>
      <c r="BG258" s="20">
        <f>IFERROR(ROUND(((INDEX('Stock List'!$M$11:$M$1010, MATCH(N258, 'Stock List'!$K$11:$K$1010, 0))/INDEX('Stock List'!$L$11:$L$1010, MATCH(N258, 'Stock List'!$K$11:$K$1010, 0)))*M258), 2), 0)</f>
        <v>0</v>
      </c>
      <c r="BH258" s="20"/>
      <c r="BI258" s="20">
        <f>IFERROR(ROUND(((INDEX('Stock List'!$M$11:$M$1010, MATCH(P258, 'Stock List'!$K$11:$K$1010, 0))/INDEX('Stock List'!$L$11:$L$1010, MATCH(P258, 'Stock List'!$K$11:$K$1010, 0)))*O258), 2), 0)</f>
        <v>0</v>
      </c>
      <c r="BJ258" s="20"/>
      <c r="BK258" s="20">
        <f>IFERROR(ROUND(((INDEX('Stock List'!$M$11:$M$1010, MATCH(R258, 'Stock List'!$K$11:$K$1010, 0))/INDEX('Stock List'!$L$11:$L$1010, MATCH(R258, 'Stock List'!$K$11:$K$1010, 0)))*Q258), 2), 0)</f>
        <v>0</v>
      </c>
      <c r="BL258" s="20"/>
      <c r="BM258" s="20">
        <f>IFERROR(ROUND(((INDEX('Stock List'!$M$11:$M$1010, MATCH(T258, 'Stock List'!$K$11:$K$1010, 0))/INDEX('Stock List'!$L$11:$L$1010, MATCH(T258, 'Stock List'!$K$11:$K$1010, 0)))*S258), 2), 0)</f>
        <v>0</v>
      </c>
      <c r="BN258" s="20"/>
      <c r="BO258" s="20">
        <f>IFERROR(ROUND(((INDEX('Stock List'!$M$11:$M$1010, MATCH(V258, 'Stock List'!$K$11:$K$1010, 0))/INDEX('Stock List'!$L$11:$L$1010, MATCH(V258, 'Stock List'!$K$11:$K$1010, 0)))*U258), 2), 0)</f>
        <v>0</v>
      </c>
      <c r="BP258" s="20"/>
      <c r="BQ258" s="20">
        <f>IFERROR(ROUND(((INDEX('Stock List'!$M$11:$M$1010, MATCH(X258, 'Stock List'!$K$11:$K$1010, 0))/INDEX('Stock List'!$L$11:$L$1010, MATCH(X258, 'Stock List'!$K$11:$K$1010, 0)))*W258), 2), 0)</f>
        <v>0</v>
      </c>
      <c r="BR258" s="20"/>
      <c r="BS258" s="20">
        <f>IFERROR(ROUND(((INDEX('Stock List'!$M$11:$M$1010, MATCH(Z258, 'Stock List'!$K$11:$K$1010, 0))/INDEX('Stock List'!$L$11:$L$1010, MATCH(Z258, 'Stock List'!$K$11:$K$1010, 0)))*Y258), 2), 0)</f>
        <v>0</v>
      </c>
      <c r="BT258" s="20"/>
      <c r="BU258" s="20">
        <f>IFERROR(ROUND(((INDEX('Stock List'!$M$11:$M$1010, MATCH(AB258, 'Stock List'!$K$11:$K$1010, 0))/INDEX('Stock List'!$L$11:$L$1010, MATCH(AB258, 'Stock List'!$K$11:$K$1010, 0)))*AA258), 2), 0)</f>
        <v>0</v>
      </c>
      <c r="BV258" s="20"/>
      <c r="BW258" s="20">
        <f>IFERROR(ROUND(((INDEX('Stock List'!$M$11:$M$1010, MATCH(AD258, 'Stock List'!$K$11:$K$1010, 0))/INDEX('Stock List'!$L$11:$L$1010, MATCH(AD258, 'Stock List'!$K$11:$K$1010, 0)))*AC258), 2), 0)</f>
        <v>0</v>
      </c>
      <c r="BX258" s="20"/>
      <c r="BY258" s="20">
        <f>IFERROR(ROUND(((INDEX('Stock List'!$M$11:$M$1010, MATCH(AF258, 'Stock List'!$K$11:$K$1010, 0))/INDEX('Stock List'!$L$11:$L$1010, MATCH(AF258, 'Stock List'!$K$11:$K$1010, 0)))*AE258), 2), 0)</f>
        <v>0</v>
      </c>
      <c r="BZ258" s="20"/>
      <c r="CA258" s="20">
        <f>IFERROR(ROUND(((INDEX('Stock List'!$M$11:$M$1010, MATCH(AH258, 'Stock List'!$K$11:$K$1010, 0))/INDEX('Stock List'!$L$11:$L$1010, MATCH(AH258, 'Stock List'!$K$11:$K$1010, 0)))*AG258), 2), 0)</f>
        <v>0</v>
      </c>
      <c r="CB258" s="20"/>
      <c r="CC258" s="20">
        <f>IFERROR(ROUND(((INDEX('Stock List'!$M$11:$M$1010, MATCH(AJ258, 'Stock List'!$K$11:$K$1010, 0))/INDEX('Stock List'!$L$11:$L$1010, MATCH(AJ258, 'Stock List'!$K$11:$K$1010, 0)))*AI258), 2), 0)</f>
        <v>0</v>
      </c>
      <c r="CD258" s="20"/>
      <c r="CE258" s="20">
        <f>IFERROR(ROUND(((INDEX('Stock List'!$M$11:$M$1010, MATCH(AL258, 'Stock List'!$K$11:$K$1010, 0))/INDEX('Stock List'!$L$11:$L$1010, MATCH(AL258, 'Stock List'!$K$11:$K$1010, 0)))*AK258), 2), 0)</f>
        <v>0</v>
      </c>
      <c r="CF258" s="20"/>
      <c r="CG258" s="20">
        <f>IFERROR(ROUND(((INDEX('Stock List'!$M$11:$M$1010, MATCH(AN258, 'Stock List'!$K$11:$K$1010, 0))/INDEX('Stock List'!$L$11:$L$1010, MATCH(AN258, 'Stock List'!$K$11:$K$1010, 0)))*AM258), 2), 0)</f>
        <v>0</v>
      </c>
      <c r="CH258" s="20"/>
      <c r="CI258" s="20">
        <f>IFERROR(ROUND(((INDEX('Stock List'!$M$11:$M$1010, MATCH(AP258, 'Stock List'!$K$11:$K$1010, 0))/INDEX('Stock List'!$L$11:$L$1010, MATCH(AP258, 'Stock List'!$K$11:$K$1010, 0)))*AO258), 2), 0)</f>
        <v>0</v>
      </c>
      <c r="CJ258" s="20"/>
      <c r="CK258" s="20">
        <f>IFERROR(ROUND(((INDEX('Stock List'!$M$11:$M$1010, MATCH(AR258, 'Stock List'!$K$11:$K$1010, 0))/INDEX('Stock List'!$L$11:$L$1010, MATCH(AR258, 'Stock List'!$K$11:$K$1010, 0)))*AQ258), 2), 0)</f>
        <v>0</v>
      </c>
      <c r="CL258" s="20"/>
      <c r="CM258" s="20">
        <f>IFERROR(ROUND(((INDEX('Stock List'!$M$11:$M$1010, MATCH(AT258, 'Stock List'!$K$11:$K$1010, 0))/INDEX('Stock List'!$L$11:$L$1010, MATCH(AT258, 'Stock List'!$K$11:$K$1010, 0)))*AS258), 2), 0)</f>
        <v>0</v>
      </c>
      <c r="CN258" s="20"/>
      <c r="CO258" s="20">
        <f>IFERROR(ROUND(((INDEX('Stock List'!$M$11:$M$1010, MATCH(AV258, 'Stock List'!$K$11:$K$1010, 0))/INDEX('Stock List'!$L$11:$L$1010, MATCH(AV258, 'Stock List'!$K$11:$K$1010, 0)))*AU258), 2), 0)</f>
        <v>0</v>
      </c>
      <c r="CP258" s="20"/>
      <c r="CQ258" s="20">
        <f>IFERROR(ROUND(((INDEX('Stock List'!$M$11:$M$1010, MATCH(AX258, 'Stock List'!$K$11:$K$1010, 0))/INDEX('Stock List'!$L$11:$L$1010, MATCH(AX258, 'Stock List'!$K$11:$K$1010, 0)))*AW258), 2), 0)</f>
        <v>0</v>
      </c>
      <c r="CR258" s="22"/>
      <c r="CT258" s="106" t="str">
        <f t="shared" si="196"/>
        <v/>
      </c>
      <c r="CU258" s="22" t="str">
        <f t="shared" si="197"/>
        <v/>
      </c>
      <c r="CX258" s="106" t="str">
        <f t="shared" si="198"/>
        <v/>
      </c>
      <c r="CY258" s="20" t="str">
        <f t="shared" si="199"/>
        <v/>
      </c>
      <c r="CZ258" s="22" t="str">
        <f t="shared" si="200"/>
        <v/>
      </c>
      <c r="DB258" s="76" t="str">
        <f>IF($H258="", "", COUNTIF($G$11:$G$1010, "&gt;"&amp;$G258)+1+COUNTIF($G$11:$G258, $G258)-1)</f>
        <v/>
      </c>
      <c r="DC258" s="76" t="str">
        <f>IF($H258="", "", COUNTIF($CZ$11:$CZ$1010, "&gt;"&amp;$CZ258)+1+COUNTIF($CZ$11:$CZ258, $CZ258)-1)</f>
        <v/>
      </c>
      <c r="DE258" s="147" t="str">
        <f t="shared" si="201"/>
        <v/>
      </c>
      <c r="DF258" s="148"/>
      <c r="DG258" s="19" t="str">
        <f t="shared" si="202"/>
        <v/>
      </c>
      <c r="DH258" s="153" t="str">
        <f t="shared" si="203"/>
        <v/>
      </c>
      <c r="DI258" s="19" t="str">
        <f t="shared" si="155"/>
        <v/>
      </c>
      <c r="DJ258" s="153" t="str">
        <f t="shared" si="156"/>
        <v/>
      </c>
      <c r="DK258" s="19" t="str">
        <f t="shared" si="157"/>
        <v/>
      </c>
      <c r="DL258" s="153" t="str">
        <f t="shared" si="158"/>
        <v/>
      </c>
      <c r="DM258" s="19" t="str">
        <f t="shared" si="159"/>
        <v/>
      </c>
      <c r="DN258" s="153" t="str">
        <f t="shared" si="160"/>
        <v/>
      </c>
      <c r="DO258" s="19" t="str">
        <f t="shared" si="161"/>
        <v/>
      </c>
      <c r="DP258" s="153" t="str">
        <f t="shared" si="162"/>
        <v/>
      </c>
      <c r="DQ258" s="19" t="str">
        <f t="shared" si="163"/>
        <v/>
      </c>
      <c r="DR258" s="153" t="str">
        <f t="shared" si="164"/>
        <v/>
      </c>
      <c r="DS258" s="19" t="str">
        <f t="shared" si="165"/>
        <v/>
      </c>
      <c r="DT258" s="153" t="str">
        <f t="shared" si="166"/>
        <v/>
      </c>
      <c r="DU258" s="19" t="str">
        <f t="shared" si="167"/>
        <v/>
      </c>
      <c r="DV258" s="153" t="str">
        <f t="shared" si="168"/>
        <v/>
      </c>
      <c r="DW258" s="19" t="str">
        <f t="shared" si="169"/>
        <v/>
      </c>
      <c r="DX258" s="153" t="str">
        <f t="shared" si="170"/>
        <v/>
      </c>
      <c r="DY258" s="19" t="str">
        <f t="shared" si="171"/>
        <v/>
      </c>
      <c r="DZ258" s="153" t="str">
        <f t="shared" si="172"/>
        <v/>
      </c>
      <c r="EA258" s="19" t="str">
        <f t="shared" si="173"/>
        <v/>
      </c>
      <c r="EB258" s="153" t="str">
        <f t="shared" si="174"/>
        <v/>
      </c>
      <c r="EC258" s="19" t="str">
        <f t="shared" si="175"/>
        <v/>
      </c>
      <c r="ED258" s="153" t="str">
        <f t="shared" si="176"/>
        <v/>
      </c>
      <c r="EE258" s="19" t="str">
        <f t="shared" si="177"/>
        <v/>
      </c>
      <c r="EF258" s="153" t="str">
        <f t="shared" si="178"/>
        <v/>
      </c>
      <c r="EG258" s="19" t="str">
        <f t="shared" si="179"/>
        <v/>
      </c>
      <c r="EH258" s="153" t="str">
        <f t="shared" si="180"/>
        <v/>
      </c>
      <c r="EI258" s="19" t="str">
        <f t="shared" si="181"/>
        <v/>
      </c>
      <c r="EJ258" s="153" t="str">
        <f t="shared" si="182"/>
        <v/>
      </c>
      <c r="EK258" s="19" t="str">
        <f t="shared" si="183"/>
        <v/>
      </c>
      <c r="EL258" s="153" t="str">
        <f t="shared" si="184"/>
        <v/>
      </c>
      <c r="EM258" s="19" t="str">
        <f t="shared" si="185"/>
        <v/>
      </c>
      <c r="EN258" s="153" t="str">
        <f t="shared" si="186"/>
        <v/>
      </c>
      <c r="EO258" s="19" t="str">
        <f t="shared" si="187"/>
        <v/>
      </c>
      <c r="EP258" s="153" t="str">
        <f t="shared" si="188"/>
        <v/>
      </c>
      <c r="EQ258" s="19" t="str">
        <f t="shared" si="189"/>
        <v/>
      </c>
      <c r="ER258" s="153" t="str">
        <f t="shared" si="190"/>
        <v/>
      </c>
      <c r="ES258" s="19" t="str">
        <f t="shared" si="191"/>
        <v/>
      </c>
      <c r="ET258" s="153" t="str">
        <f t="shared" si="192"/>
        <v/>
      </c>
    </row>
    <row r="259" spans="1:150" x14ac:dyDescent="0.25">
      <c r="A259" s="31"/>
      <c r="B259" s="91" t="str">
        <f t="shared" si="193"/>
        <v/>
      </c>
      <c r="C259" s="20" t="str">
        <f t="shared" si="153"/>
        <v/>
      </c>
      <c r="D259" s="97" t="str">
        <f t="shared" si="154"/>
        <v/>
      </c>
      <c r="E259" s="62" t="str">
        <f t="shared" si="194"/>
        <v/>
      </c>
      <c r="F259" s="31"/>
      <c r="G259" s="282"/>
      <c r="H259" s="283"/>
      <c r="I259" s="284"/>
      <c r="J259" s="285"/>
      <c r="K259" s="286"/>
      <c r="L259" s="287"/>
      <c r="M259" s="288"/>
      <c r="N259" s="287"/>
      <c r="O259" s="288"/>
      <c r="P259" s="287"/>
      <c r="Q259" s="288"/>
      <c r="R259" s="287"/>
      <c r="S259" s="288"/>
      <c r="T259" s="287"/>
      <c r="U259" s="288"/>
      <c r="V259" s="287"/>
      <c r="W259" s="288"/>
      <c r="X259" s="287"/>
      <c r="Y259" s="288"/>
      <c r="Z259" s="287"/>
      <c r="AA259" s="288"/>
      <c r="AB259" s="287"/>
      <c r="AC259" s="288"/>
      <c r="AD259" s="287"/>
      <c r="AE259" s="288"/>
      <c r="AF259" s="287"/>
      <c r="AG259" s="288"/>
      <c r="AH259" s="287"/>
      <c r="AI259" s="288"/>
      <c r="AJ259" s="287"/>
      <c r="AK259" s="288"/>
      <c r="AL259" s="287"/>
      <c r="AM259" s="288"/>
      <c r="AN259" s="287"/>
      <c r="AO259" s="288"/>
      <c r="AP259" s="287"/>
      <c r="AQ259" s="288"/>
      <c r="AR259" s="287"/>
      <c r="AS259" s="288"/>
      <c r="AT259" s="287"/>
      <c r="AU259" s="288"/>
      <c r="AV259" s="287"/>
      <c r="AW259" s="288"/>
      <c r="AX259" s="287"/>
      <c r="AY259" s="31"/>
      <c r="BA259" s="76" t="str">
        <f t="shared" si="195"/>
        <v/>
      </c>
      <c r="BC259" s="76" t="str">
        <f>IF('Stock List'!$K259="", "", 'Stock List'!$K259)</f>
        <v/>
      </c>
      <c r="BE259" s="106">
        <f>IFERROR(ROUND(((INDEX('Stock List'!$M$11:$M$1010, MATCH(L259, 'Stock List'!$K$11:$K$1010, 0))/INDEX('Stock List'!$L$11:$L$1010, MATCH(L259, 'Stock List'!$K$11:$K$1010, 0)))*K259), 2), 0)</f>
        <v>0</v>
      </c>
      <c r="BF259" s="20"/>
      <c r="BG259" s="20">
        <f>IFERROR(ROUND(((INDEX('Stock List'!$M$11:$M$1010, MATCH(N259, 'Stock List'!$K$11:$K$1010, 0))/INDEX('Stock List'!$L$11:$L$1010, MATCH(N259, 'Stock List'!$K$11:$K$1010, 0)))*M259), 2), 0)</f>
        <v>0</v>
      </c>
      <c r="BH259" s="20"/>
      <c r="BI259" s="20">
        <f>IFERROR(ROUND(((INDEX('Stock List'!$M$11:$M$1010, MATCH(P259, 'Stock List'!$K$11:$K$1010, 0))/INDEX('Stock List'!$L$11:$L$1010, MATCH(P259, 'Stock List'!$K$11:$K$1010, 0)))*O259), 2), 0)</f>
        <v>0</v>
      </c>
      <c r="BJ259" s="20"/>
      <c r="BK259" s="20">
        <f>IFERROR(ROUND(((INDEX('Stock List'!$M$11:$M$1010, MATCH(R259, 'Stock List'!$K$11:$K$1010, 0))/INDEX('Stock List'!$L$11:$L$1010, MATCH(R259, 'Stock List'!$K$11:$K$1010, 0)))*Q259), 2), 0)</f>
        <v>0</v>
      </c>
      <c r="BL259" s="20"/>
      <c r="BM259" s="20">
        <f>IFERROR(ROUND(((INDEX('Stock List'!$M$11:$M$1010, MATCH(T259, 'Stock List'!$K$11:$K$1010, 0))/INDEX('Stock List'!$L$11:$L$1010, MATCH(T259, 'Stock List'!$K$11:$K$1010, 0)))*S259), 2), 0)</f>
        <v>0</v>
      </c>
      <c r="BN259" s="20"/>
      <c r="BO259" s="20">
        <f>IFERROR(ROUND(((INDEX('Stock List'!$M$11:$M$1010, MATCH(V259, 'Stock List'!$K$11:$K$1010, 0))/INDEX('Stock List'!$L$11:$L$1010, MATCH(V259, 'Stock List'!$K$11:$K$1010, 0)))*U259), 2), 0)</f>
        <v>0</v>
      </c>
      <c r="BP259" s="20"/>
      <c r="BQ259" s="20">
        <f>IFERROR(ROUND(((INDEX('Stock List'!$M$11:$M$1010, MATCH(X259, 'Stock List'!$K$11:$K$1010, 0))/INDEX('Stock List'!$L$11:$L$1010, MATCH(X259, 'Stock List'!$K$11:$K$1010, 0)))*W259), 2), 0)</f>
        <v>0</v>
      </c>
      <c r="BR259" s="20"/>
      <c r="BS259" s="20">
        <f>IFERROR(ROUND(((INDEX('Stock List'!$M$11:$M$1010, MATCH(Z259, 'Stock List'!$K$11:$K$1010, 0))/INDEX('Stock List'!$L$11:$L$1010, MATCH(Z259, 'Stock List'!$K$11:$K$1010, 0)))*Y259), 2), 0)</f>
        <v>0</v>
      </c>
      <c r="BT259" s="20"/>
      <c r="BU259" s="20">
        <f>IFERROR(ROUND(((INDEX('Stock List'!$M$11:$M$1010, MATCH(AB259, 'Stock List'!$K$11:$K$1010, 0))/INDEX('Stock List'!$L$11:$L$1010, MATCH(AB259, 'Stock List'!$K$11:$K$1010, 0)))*AA259), 2), 0)</f>
        <v>0</v>
      </c>
      <c r="BV259" s="20"/>
      <c r="BW259" s="20">
        <f>IFERROR(ROUND(((INDEX('Stock List'!$M$11:$M$1010, MATCH(AD259, 'Stock List'!$K$11:$K$1010, 0))/INDEX('Stock List'!$L$11:$L$1010, MATCH(AD259, 'Stock List'!$K$11:$K$1010, 0)))*AC259), 2), 0)</f>
        <v>0</v>
      </c>
      <c r="BX259" s="20"/>
      <c r="BY259" s="20">
        <f>IFERROR(ROUND(((INDEX('Stock List'!$M$11:$M$1010, MATCH(AF259, 'Stock List'!$K$11:$K$1010, 0))/INDEX('Stock List'!$L$11:$L$1010, MATCH(AF259, 'Stock List'!$K$11:$K$1010, 0)))*AE259), 2), 0)</f>
        <v>0</v>
      </c>
      <c r="BZ259" s="20"/>
      <c r="CA259" s="20">
        <f>IFERROR(ROUND(((INDEX('Stock List'!$M$11:$M$1010, MATCH(AH259, 'Stock List'!$K$11:$K$1010, 0))/INDEX('Stock List'!$L$11:$L$1010, MATCH(AH259, 'Stock List'!$K$11:$K$1010, 0)))*AG259), 2), 0)</f>
        <v>0</v>
      </c>
      <c r="CB259" s="20"/>
      <c r="CC259" s="20">
        <f>IFERROR(ROUND(((INDEX('Stock List'!$M$11:$M$1010, MATCH(AJ259, 'Stock List'!$K$11:$K$1010, 0))/INDEX('Stock List'!$L$11:$L$1010, MATCH(AJ259, 'Stock List'!$K$11:$K$1010, 0)))*AI259), 2), 0)</f>
        <v>0</v>
      </c>
      <c r="CD259" s="20"/>
      <c r="CE259" s="20">
        <f>IFERROR(ROUND(((INDEX('Stock List'!$M$11:$M$1010, MATCH(AL259, 'Stock List'!$K$11:$K$1010, 0))/INDEX('Stock List'!$L$11:$L$1010, MATCH(AL259, 'Stock List'!$K$11:$K$1010, 0)))*AK259), 2), 0)</f>
        <v>0</v>
      </c>
      <c r="CF259" s="20"/>
      <c r="CG259" s="20">
        <f>IFERROR(ROUND(((INDEX('Stock List'!$M$11:$M$1010, MATCH(AN259, 'Stock List'!$K$11:$K$1010, 0))/INDEX('Stock List'!$L$11:$L$1010, MATCH(AN259, 'Stock List'!$K$11:$K$1010, 0)))*AM259), 2), 0)</f>
        <v>0</v>
      </c>
      <c r="CH259" s="20"/>
      <c r="CI259" s="20">
        <f>IFERROR(ROUND(((INDEX('Stock List'!$M$11:$M$1010, MATCH(AP259, 'Stock List'!$K$11:$K$1010, 0))/INDEX('Stock List'!$L$11:$L$1010, MATCH(AP259, 'Stock List'!$K$11:$K$1010, 0)))*AO259), 2), 0)</f>
        <v>0</v>
      </c>
      <c r="CJ259" s="20"/>
      <c r="CK259" s="20">
        <f>IFERROR(ROUND(((INDEX('Stock List'!$M$11:$M$1010, MATCH(AR259, 'Stock List'!$K$11:$K$1010, 0))/INDEX('Stock List'!$L$11:$L$1010, MATCH(AR259, 'Stock List'!$K$11:$K$1010, 0)))*AQ259), 2), 0)</f>
        <v>0</v>
      </c>
      <c r="CL259" s="20"/>
      <c r="CM259" s="20">
        <f>IFERROR(ROUND(((INDEX('Stock List'!$M$11:$M$1010, MATCH(AT259, 'Stock List'!$K$11:$K$1010, 0))/INDEX('Stock List'!$L$11:$L$1010, MATCH(AT259, 'Stock List'!$K$11:$K$1010, 0)))*AS259), 2), 0)</f>
        <v>0</v>
      </c>
      <c r="CN259" s="20"/>
      <c r="CO259" s="20">
        <f>IFERROR(ROUND(((INDEX('Stock List'!$M$11:$M$1010, MATCH(AV259, 'Stock List'!$K$11:$K$1010, 0))/INDEX('Stock List'!$L$11:$L$1010, MATCH(AV259, 'Stock List'!$K$11:$K$1010, 0)))*AU259), 2), 0)</f>
        <v>0</v>
      </c>
      <c r="CP259" s="20"/>
      <c r="CQ259" s="20">
        <f>IFERROR(ROUND(((INDEX('Stock List'!$M$11:$M$1010, MATCH(AX259, 'Stock List'!$K$11:$K$1010, 0))/INDEX('Stock List'!$L$11:$L$1010, MATCH(AX259, 'Stock List'!$K$11:$K$1010, 0)))*AW259), 2), 0)</f>
        <v>0</v>
      </c>
      <c r="CR259" s="22"/>
      <c r="CT259" s="106" t="str">
        <f t="shared" si="196"/>
        <v/>
      </c>
      <c r="CU259" s="22" t="str">
        <f t="shared" si="197"/>
        <v/>
      </c>
      <c r="CX259" s="106" t="str">
        <f t="shared" si="198"/>
        <v/>
      </c>
      <c r="CY259" s="20" t="str">
        <f t="shared" si="199"/>
        <v/>
      </c>
      <c r="CZ259" s="22" t="str">
        <f t="shared" si="200"/>
        <v/>
      </c>
      <c r="DB259" s="76" t="str">
        <f>IF($H259="", "", COUNTIF($G$11:$G$1010, "&gt;"&amp;$G259)+1+COUNTIF($G$11:$G259, $G259)-1)</f>
        <v/>
      </c>
      <c r="DC259" s="76" t="str">
        <f>IF($H259="", "", COUNTIF($CZ$11:$CZ$1010, "&gt;"&amp;$CZ259)+1+COUNTIF($CZ$11:$CZ259, $CZ259)-1)</f>
        <v/>
      </c>
      <c r="DE259" s="147" t="str">
        <f t="shared" si="201"/>
        <v/>
      </c>
      <c r="DF259" s="148"/>
      <c r="DG259" s="19" t="str">
        <f t="shared" si="202"/>
        <v/>
      </c>
      <c r="DH259" s="153" t="str">
        <f t="shared" si="203"/>
        <v/>
      </c>
      <c r="DI259" s="19" t="str">
        <f t="shared" si="155"/>
        <v/>
      </c>
      <c r="DJ259" s="153" t="str">
        <f t="shared" si="156"/>
        <v/>
      </c>
      <c r="DK259" s="19" t="str">
        <f t="shared" si="157"/>
        <v/>
      </c>
      <c r="DL259" s="153" t="str">
        <f t="shared" si="158"/>
        <v/>
      </c>
      <c r="DM259" s="19" t="str">
        <f t="shared" si="159"/>
        <v/>
      </c>
      <c r="DN259" s="153" t="str">
        <f t="shared" si="160"/>
        <v/>
      </c>
      <c r="DO259" s="19" t="str">
        <f t="shared" si="161"/>
        <v/>
      </c>
      <c r="DP259" s="153" t="str">
        <f t="shared" si="162"/>
        <v/>
      </c>
      <c r="DQ259" s="19" t="str">
        <f t="shared" si="163"/>
        <v/>
      </c>
      <c r="DR259" s="153" t="str">
        <f t="shared" si="164"/>
        <v/>
      </c>
      <c r="DS259" s="19" t="str">
        <f t="shared" si="165"/>
        <v/>
      </c>
      <c r="DT259" s="153" t="str">
        <f t="shared" si="166"/>
        <v/>
      </c>
      <c r="DU259" s="19" t="str">
        <f t="shared" si="167"/>
        <v/>
      </c>
      <c r="DV259" s="153" t="str">
        <f t="shared" si="168"/>
        <v/>
      </c>
      <c r="DW259" s="19" t="str">
        <f t="shared" si="169"/>
        <v/>
      </c>
      <c r="DX259" s="153" t="str">
        <f t="shared" si="170"/>
        <v/>
      </c>
      <c r="DY259" s="19" t="str">
        <f t="shared" si="171"/>
        <v/>
      </c>
      <c r="DZ259" s="153" t="str">
        <f t="shared" si="172"/>
        <v/>
      </c>
      <c r="EA259" s="19" t="str">
        <f t="shared" si="173"/>
        <v/>
      </c>
      <c r="EB259" s="153" t="str">
        <f t="shared" si="174"/>
        <v/>
      </c>
      <c r="EC259" s="19" t="str">
        <f t="shared" si="175"/>
        <v/>
      </c>
      <c r="ED259" s="153" t="str">
        <f t="shared" si="176"/>
        <v/>
      </c>
      <c r="EE259" s="19" t="str">
        <f t="shared" si="177"/>
        <v/>
      </c>
      <c r="EF259" s="153" t="str">
        <f t="shared" si="178"/>
        <v/>
      </c>
      <c r="EG259" s="19" t="str">
        <f t="shared" si="179"/>
        <v/>
      </c>
      <c r="EH259" s="153" t="str">
        <f t="shared" si="180"/>
        <v/>
      </c>
      <c r="EI259" s="19" t="str">
        <f t="shared" si="181"/>
        <v/>
      </c>
      <c r="EJ259" s="153" t="str">
        <f t="shared" si="182"/>
        <v/>
      </c>
      <c r="EK259" s="19" t="str">
        <f t="shared" si="183"/>
        <v/>
      </c>
      <c r="EL259" s="153" t="str">
        <f t="shared" si="184"/>
        <v/>
      </c>
      <c r="EM259" s="19" t="str">
        <f t="shared" si="185"/>
        <v/>
      </c>
      <c r="EN259" s="153" t="str">
        <f t="shared" si="186"/>
        <v/>
      </c>
      <c r="EO259" s="19" t="str">
        <f t="shared" si="187"/>
        <v/>
      </c>
      <c r="EP259" s="153" t="str">
        <f t="shared" si="188"/>
        <v/>
      </c>
      <c r="EQ259" s="19" t="str">
        <f t="shared" si="189"/>
        <v/>
      </c>
      <c r="ER259" s="153" t="str">
        <f t="shared" si="190"/>
        <v/>
      </c>
      <c r="ES259" s="19" t="str">
        <f t="shared" si="191"/>
        <v/>
      </c>
      <c r="ET259" s="153" t="str">
        <f t="shared" si="192"/>
        <v/>
      </c>
    </row>
    <row r="260" spans="1:150" x14ac:dyDescent="0.25">
      <c r="A260" s="31"/>
      <c r="B260" s="91" t="str">
        <f t="shared" si="193"/>
        <v/>
      </c>
      <c r="C260" s="20" t="str">
        <f t="shared" si="153"/>
        <v/>
      </c>
      <c r="D260" s="97" t="str">
        <f t="shared" si="154"/>
        <v/>
      </c>
      <c r="E260" s="62" t="str">
        <f t="shared" si="194"/>
        <v/>
      </c>
      <c r="F260" s="31"/>
      <c r="G260" s="282"/>
      <c r="H260" s="283"/>
      <c r="I260" s="284"/>
      <c r="J260" s="285"/>
      <c r="K260" s="286"/>
      <c r="L260" s="287"/>
      <c r="M260" s="288"/>
      <c r="N260" s="287"/>
      <c r="O260" s="288"/>
      <c r="P260" s="287"/>
      <c r="Q260" s="288"/>
      <c r="R260" s="287"/>
      <c r="S260" s="288"/>
      <c r="T260" s="287"/>
      <c r="U260" s="288"/>
      <c r="V260" s="287"/>
      <c r="W260" s="288"/>
      <c r="X260" s="287"/>
      <c r="Y260" s="288"/>
      <c r="Z260" s="287"/>
      <c r="AA260" s="288"/>
      <c r="AB260" s="287"/>
      <c r="AC260" s="288"/>
      <c r="AD260" s="287"/>
      <c r="AE260" s="288"/>
      <c r="AF260" s="287"/>
      <c r="AG260" s="288"/>
      <c r="AH260" s="287"/>
      <c r="AI260" s="288"/>
      <c r="AJ260" s="287"/>
      <c r="AK260" s="288"/>
      <c r="AL260" s="287"/>
      <c r="AM260" s="288"/>
      <c r="AN260" s="287"/>
      <c r="AO260" s="288"/>
      <c r="AP260" s="287"/>
      <c r="AQ260" s="288"/>
      <c r="AR260" s="287"/>
      <c r="AS260" s="288"/>
      <c r="AT260" s="287"/>
      <c r="AU260" s="288"/>
      <c r="AV260" s="287"/>
      <c r="AW260" s="288"/>
      <c r="AX260" s="287"/>
      <c r="AY260" s="31"/>
      <c r="BA260" s="76" t="str">
        <f t="shared" si="195"/>
        <v/>
      </c>
      <c r="BC260" s="76" t="str">
        <f>IF('Stock List'!$K260="", "", 'Stock List'!$K260)</f>
        <v/>
      </c>
      <c r="BE260" s="106">
        <f>IFERROR(ROUND(((INDEX('Stock List'!$M$11:$M$1010, MATCH(L260, 'Stock List'!$K$11:$K$1010, 0))/INDEX('Stock List'!$L$11:$L$1010, MATCH(L260, 'Stock List'!$K$11:$K$1010, 0)))*K260), 2), 0)</f>
        <v>0</v>
      </c>
      <c r="BF260" s="20"/>
      <c r="BG260" s="20">
        <f>IFERROR(ROUND(((INDEX('Stock List'!$M$11:$M$1010, MATCH(N260, 'Stock List'!$K$11:$K$1010, 0))/INDEX('Stock List'!$L$11:$L$1010, MATCH(N260, 'Stock List'!$K$11:$K$1010, 0)))*M260), 2), 0)</f>
        <v>0</v>
      </c>
      <c r="BH260" s="20"/>
      <c r="BI260" s="20">
        <f>IFERROR(ROUND(((INDEX('Stock List'!$M$11:$M$1010, MATCH(P260, 'Stock List'!$K$11:$K$1010, 0))/INDEX('Stock List'!$L$11:$L$1010, MATCH(P260, 'Stock List'!$K$11:$K$1010, 0)))*O260), 2), 0)</f>
        <v>0</v>
      </c>
      <c r="BJ260" s="20"/>
      <c r="BK260" s="20">
        <f>IFERROR(ROUND(((INDEX('Stock List'!$M$11:$M$1010, MATCH(R260, 'Stock List'!$K$11:$K$1010, 0))/INDEX('Stock List'!$L$11:$L$1010, MATCH(R260, 'Stock List'!$K$11:$K$1010, 0)))*Q260), 2), 0)</f>
        <v>0</v>
      </c>
      <c r="BL260" s="20"/>
      <c r="BM260" s="20">
        <f>IFERROR(ROUND(((INDEX('Stock List'!$M$11:$M$1010, MATCH(T260, 'Stock List'!$K$11:$K$1010, 0))/INDEX('Stock List'!$L$11:$L$1010, MATCH(T260, 'Stock List'!$K$11:$K$1010, 0)))*S260), 2), 0)</f>
        <v>0</v>
      </c>
      <c r="BN260" s="20"/>
      <c r="BO260" s="20">
        <f>IFERROR(ROUND(((INDEX('Stock List'!$M$11:$M$1010, MATCH(V260, 'Stock List'!$K$11:$K$1010, 0))/INDEX('Stock List'!$L$11:$L$1010, MATCH(V260, 'Stock List'!$K$11:$K$1010, 0)))*U260), 2), 0)</f>
        <v>0</v>
      </c>
      <c r="BP260" s="20"/>
      <c r="BQ260" s="20">
        <f>IFERROR(ROUND(((INDEX('Stock List'!$M$11:$M$1010, MATCH(X260, 'Stock List'!$K$11:$K$1010, 0))/INDEX('Stock List'!$L$11:$L$1010, MATCH(X260, 'Stock List'!$K$11:$K$1010, 0)))*W260), 2), 0)</f>
        <v>0</v>
      </c>
      <c r="BR260" s="20"/>
      <c r="BS260" s="20">
        <f>IFERROR(ROUND(((INDEX('Stock List'!$M$11:$M$1010, MATCH(Z260, 'Stock List'!$K$11:$K$1010, 0))/INDEX('Stock List'!$L$11:$L$1010, MATCH(Z260, 'Stock List'!$K$11:$K$1010, 0)))*Y260), 2), 0)</f>
        <v>0</v>
      </c>
      <c r="BT260" s="20"/>
      <c r="BU260" s="20">
        <f>IFERROR(ROUND(((INDEX('Stock List'!$M$11:$M$1010, MATCH(AB260, 'Stock List'!$K$11:$K$1010, 0))/INDEX('Stock List'!$L$11:$L$1010, MATCH(AB260, 'Stock List'!$K$11:$K$1010, 0)))*AA260), 2), 0)</f>
        <v>0</v>
      </c>
      <c r="BV260" s="20"/>
      <c r="BW260" s="20">
        <f>IFERROR(ROUND(((INDEX('Stock List'!$M$11:$M$1010, MATCH(AD260, 'Stock List'!$K$11:$K$1010, 0))/INDEX('Stock List'!$L$11:$L$1010, MATCH(AD260, 'Stock List'!$K$11:$K$1010, 0)))*AC260), 2), 0)</f>
        <v>0</v>
      </c>
      <c r="BX260" s="20"/>
      <c r="BY260" s="20">
        <f>IFERROR(ROUND(((INDEX('Stock List'!$M$11:$M$1010, MATCH(AF260, 'Stock List'!$K$11:$K$1010, 0))/INDEX('Stock List'!$L$11:$L$1010, MATCH(AF260, 'Stock List'!$K$11:$K$1010, 0)))*AE260), 2), 0)</f>
        <v>0</v>
      </c>
      <c r="BZ260" s="20"/>
      <c r="CA260" s="20">
        <f>IFERROR(ROUND(((INDEX('Stock List'!$M$11:$M$1010, MATCH(AH260, 'Stock List'!$K$11:$K$1010, 0))/INDEX('Stock List'!$L$11:$L$1010, MATCH(AH260, 'Stock List'!$K$11:$K$1010, 0)))*AG260), 2), 0)</f>
        <v>0</v>
      </c>
      <c r="CB260" s="20"/>
      <c r="CC260" s="20">
        <f>IFERROR(ROUND(((INDEX('Stock List'!$M$11:$M$1010, MATCH(AJ260, 'Stock List'!$K$11:$K$1010, 0))/INDEX('Stock List'!$L$11:$L$1010, MATCH(AJ260, 'Stock List'!$K$11:$K$1010, 0)))*AI260), 2), 0)</f>
        <v>0</v>
      </c>
      <c r="CD260" s="20"/>
      <c r="CE260" s="20">
        <f>IFERROR(ROUND(((INDEX('Stock List'!$M$11:$M$1010, MATCH(AL260, 'Stock List'!$K$11:$K$1010, 0))/INDEX('Stock List'!$L$11:$L$1010, MATCH(AL260, 'Stock List'!$K$11:$K$1010, 0)))*AK260), 2), 0)</f>
        <v>0</v>
      </c>
      <c r="CF260" s="20"/>
      <c r="CG260" s="20">
        <f>IFERROR(ROUND(((INDEX('Stock List'!$M$11:$M$1010, MATCH(AN260, 'Stock List'!$K$11:$K$1010, 0))/INDEX('Stock List'!$L$11:$L$1010, MATCH(AN260, 'Stock List'!$K$11:$K$1010, 0)))*AM260), 2), 0)</f>
        <v>0</v>
      </c>
      <c r="CH260" s="20"/>
      <c r="CI260" s="20">
        <f>IFERROR(ROUND(((INDEX('Stock List'!$M$11:$M$1010, MATCH(AP260, 'Stock List'!$K$11:$K$1010, 0))/INDEX('Stock List'!$L$11:$L$1010, MATCH(AP260, 'Stock List'!$K$11:$K$1010, 0)))*AO260), 2), 0)</f>
        <v>0</v>
      </c>
      <c r="CJ260" s="20"/>
      <c r="CK260" s="20">
        <f>IFERROR(ROUND(((INDEX('Stock List'!$M$11:$M$1010, MATCH(AR260, 'Stock List'!$K$11:$K$1010, 0))/INDEX('Stock List'!$L$11:$L$1010, MATCH(AR260, 'Stock List'!$K$11:$K$1010, 0)))*AQ260), 2), 0)</f>
        <v>0</v>
      </c>
      <c r="CL260" s="20"/>
      <c r="CM260" s="20">
        <f>IFERROR(ROUND(((INDEX('Stock List'!$M$11:$M$1010, MATCH(AT260, 'Stock List'!$K$11:$K$1010, 0))/INDEX('Stock List'!$L$11:$L$1010, MATCH(AT260, 'Stock List'!$K$11:$K$1010, 0)))*AS260), 2), 0)</f>
        <v>0</v>
      </c>
      <c r="CN260" s="20"/>
      <c r="CO260" s="20">
        <f>IFERROR(ROUND(((INDEX('Stock List'!$M$11:$M$1010, MATCH(AV260, 'Stock List'!$K$11:$K$1010, 0))/INDEX('Stock List'!$L$11:$L$1010, MATCH(AV260, 'Stock List'!$K$11:$K$1010, 0)))*AU260), 2), 0)</f>
        <v>0</v>
      </c>
      <c r="CP260" s="20"/>
      <c r="CQ260" s="20">
        <f>IFERROR(ROUND(((INDEX('Stock List'!$M$11:$M$1010, MATCH(AX260, 'Stock List'!$K$11:$K$1010, 0))/INDEX('Stock List'!$L$11:$L$1010, MATCH(AX260, 'Stock List'!$K$11:$K$1010, 0)))*AW260), 2), 0)</f>
        <v>0</v>
      </c>
      <c r="CR260" s="22"/>
      <c r="CT260" s="106" t="str">
        <f t="shared" si="196"/>
        <v/>
      </c>
      <c r="CU260" s="22" t="str">
        <f t="shared" si="197"/>
        <v/>
      </c>
      <c r="CX260" s="106" t="str">
        <f t="shared" si="198"/>
        <v/>
      </c>
      <c r="CY260" s="20" t="str">
        <f t="shared" si="199"/>
        <v/>
      </c>
      <c r="CZ260" s="22" t="str">
        <f t="shared" si="200"/>
        <v/>
      </c>
      <c r="DB260" s="76" t="str">
        <f>IF($H260="", "", COUNTIF($G$11:$G$1010, "&gt;"&amp;$G260)+1+COUNTIF($G$11:$G260, $G260)-1)</f>
        <v/>
      </c>
      <c r="DC260" s="76" t="str">
        <f>IF($H260="", "", COUNTIF($CZ$11:$CZ$1010, "&gt;"&amp;$CZ260)+1+COUNTIF($CZ$11:$CZ260, $CZ260)-1)</f>
        <v/>
      </c>
      <c r="DE260" s="147" t="str">
        <f t="shared" si="201"/>
        <v/>
      </c>
      <c r="DF260" s="148"/>
      <c r="DG260" s="19" t="str">
        <f t="shared" si="202"/>
        <v/>
      </c>
      <c r="DH260" s="153" t="str">
        <f t="shared" si="203"/>
        <v/>
      </c>
      <c r="DI260" s="19" t="str">
        <f t="shared" si="155"/>
        <v/>
      </c>
      <c r="DJ260" s="153" t="str">
        <f t="shared" si="156"/>
        <v/>
      </c>
      <c r="DK260" s="19" t="str">
        <f t="shared" si="157"/>
        <v/>
      </c>
      <c r="DL260" s="153" t="str">
        <f t="shared" si="158"/>
        <v/>
      </c>
      <c r="DM260" s="19" t="str">
        <f t="shared" si="159"/>
        <v/>
      </c>
      <c r="DN260" s="153" t="str">
        <f t="shared" si="160"/>
        <v/>
      </c>
      <c r="DO260" s="19" t="str">
        <f t="shared" si="161"/>
        <v/>
      </c>
      <c r="DP260" s="153" t="str">
        <f t="shared" si="162"/>
        <v/>
      </c>
      <c r="DQ260" s="19" t="str">
        <f t="shared" si="163"/>
        <v/>
      </c>
      <c r="DR260" s="153" t="str">
        <f t="shared" si="164"/>
        <v/>
      </c>
      <c r="DS260" s="19" t="str">
        <f t="shared" si="165"/>
        <v/>
      </c>
      <c r="DT260" s="153" t="str">
        <f t="shared" si="166"/>
        <v/>
      </c>
      <c r="DU260" s="19" t="str">
        <f t="shared" si="167"/>
        <v/>
      </c>
      <c r="DV260" s="153" t="str">
        <f t="shared" si="168"/>
        <v/>
      </c>
      <c r="DW260" s="19" t="str">
        <f t="shared" si="169"/>
        <v/>
      </c>
      <c r="DX260" s="153" t="str">
        <f t="shared" si="170"/>
        <v/>
      </c>
      <c r="DY260" s="19" t="str">
        <f t="shared" si="171"/>
        <v/>
      </c>
      <c r="DZ260" s="153" t="str">
        <f t="shared" si="172"/>
        <v/>
      </c>
      <c r="EA260" s="19" t="str">
        <f t="shared" si="173"/>
        <v/>
      </c>
      <c r="EB260" s="153" t="str">
        <f t="shared" si="174"/>
        <v/>
      </c>
      <c r="EC260" s="19" t="str">
        <f t="shared" si="175"/>
        <v/>
      </c>
      <c r="ED260" s="153" t="str">
        <f t="shared" si="176"/>
        <v/>
      </c>
      <c r="EE260" s="19" t="str">
        <f t="shared" si="177"/>
        <v/>
      </c>
      <c r="EF260" s="153" t="str">
        <f t="shared" si="178"/>
        <v/>
      </c>
      <c r="EG260" s="19" t="str">
        <f t="shared" si="179"/>
        <v/>
      </c>
      <c r="EH260" s="153" t="str">
        <f t="shared" si="180"/>
        <v/>
      </c>
      <c r="EI260" s="19" t="str">
        <f t="shared" si="181"/>
        <v/>
      </c>
      <c r="EJ260" s="153" t="str">
        <f t="shared" si="182"/>
        <v/>
      </c>
      <c r="EK260" s="19" t="str">
        <f t="shared" si="183"/>
        <v/>
      </c>
      <c r="EL260" s="153" t="str">
        <f t="shared" si="184"/>
        <v/>
      </c>
      <c r="EM260" s="19" t="str">
        <f t="shared" si="185"/>
        <v/>
      </c>
      <c r="EN260" s="153" t="str">
        <f t="shared" si="186"/>
        <v/>
      </c>
      <c r="EO260" s="19" t="str">
        <f t="shared" si="187"/>
        <v/>
      </c>
      <c r="EP260" s="153" t="str">
        <f t="shared" si="188"/>
        <v/>
      </c>
      <c r="EQ260" s="19" t="str">
        <f t="shared" si="189"/>
        <v/>
      </c>
      <c r="ER260" s="153" t="str">
        <f t="shared" si="190"/>
        <v/>
      </c>
      <c r="ES260" s="19" t="str">
        <f t="shared" si="191"/>
        <v/>
      </c>
      <c r="ET260" s="153" t="str">
        <f t="shared" si="192"/>
        <v/>
      </c>
    </row>
    <row r="261" spans="1:150" x14ac:dyDescent="0.25">
      <c r="A261" s="31"/>
      <c r="B261" s="91" t="str">
        <f t="shared" si="193"/>
        <v/>
      </c>
      <c r="C261" s="20" t="str">
        <f t="shared" si="153"/>
        <v/>
      </c>
      <c r="D261" s="97" t="str">
        <f t="shared" si="154"/>
        <v/>
      </c>
      <c r="E261" s="62" t="str">
        <f t="shared" si="194"/>
        <v/>
      </c>
      <c r="F261" s="31"/>
      <c r="G261" s="282"/>
      <c r="H261" s="283"/>
      <c r="I261" s="284"/>
      <c r="J261" s="285"/>
      <c r="K261" s="286"/>
      <c r="L261" s="287"/>
      <c r="M261" s="288"/>
      <c r="N261" s="287"/>
      <c r="O261" s="288"/>
      <c r="P261" s="287"/>
      <c r="Q261" s="288"/>
      <c r="R261" s="287"/>
      <c r="S261" s="288"/>
      <c r="T261" s="287"/>
      <c r="U261" s="288"/>
      <c r="V261" s="287"/>
      <c r="W261" s="288"/>
      <c r="X261" s="287"/>
      <c r="Y261" s="288"/>
      <c r="Z261" s="287"/>
      <c r="AA261" s="288"/>
      <c r="AB261" s="287"/>
      <c r="AC261" s="288"/>
      <c r="AD261" s="287"/>
      <c r="AE261" s="288"/>
      <c r="AF261" s="287"/>
      <c r="AG261" s="288"/>
      <c r="AH261" s="287"/>
      <c r="AI261" s="288"/>
      <c r="AJ261" s="287"/>
      <c r="AK261" s="288"/>
      <c r="AL261" s="287"/>
      <c r="AM261" s="288"/>
      <c r="AN261" s="287"/>
      <c r="AO261" s="288"/>
      <c r="AP261" s="287"/>
      <c r="AQ261" s="288"/>
      <c r="AR261" s="287"/>
      <c r="AS261" s="288"/>
      <c r="AT261" s="287"/>
      <c r="AU261" s="288"/>
      <c r="AV261" s="287"/>
      <c r="AW261" s="288"/>
      <c r="AX261" s="287"/>
      <c r="AY261" s="31"/>
      <c r="BA261" s="76" t="str">
        <f t="shared" si="195"/>
        <v/>
      </c>
      <c r="BC261" s="76" t="str">
        <f>IF('Stock List'!$K261="", "", 'Stock List'!$K261)</f>
        <v/>
      </c>
      <c r="BE261" s="106">
        <f>IFERROR(ROUND(((INDEX('Stock List'!$M$11:$M$1010, MATCH(L261, 'Stock List'!$K$11:$K$1010, 0))/INDEX('Stock List'!$L$11:$L$1010, MATCH(L261, 'Stock List'!$K$11:$K$1010, 0)))*K261), 2), 0)</f>
        <v>0</v>
      </c>
      <c r="BF261" s="20"/>
      <c r="BG261" s="20">
        <f>IFERROR(ROUND(((INDEX('Stock List'!$M$11:$M$1010, MATCH(N261, 'Stock List'!$K$11:$K$1010, 0))/INDEX('Stock List'!$L$11:$L$1010, MATCH(N261, 'Stock List'!$K$11:$K$1010, 0)))*M261), 2), 0)</f>
        <v>0</v>
      </c>
      <c r="BH261" s="20"/>
      <c r="BI261" s="20">
        <f>IFERROR(ROUND(((INDEX('Stock List'!$M$11:$M$1010, MATCH(P261, 'Stock List'!$K$11:$K$1010, 0))/INDEX('Stock List'!$L$11:$L$1010, MATCH(P261, 'Stock List'!$K$11:$K$1010, 0)))*O261), 2), 0)</f>
        <v>0</v>
      </c>
      <c r="BJ261" s="20"/>
      <c r="BK261" s="20">
        <f>IFERROR(ROUND(((INDEX('Stock List'!$M$11:$M$1010, MATCH(R261, 'Stock List'!$K$11:$K$1010, 0))/INDEX('Stock List'!$L$11:$L$1010, MATCH(R261, 'Stock List'!$K$11:$K$1010, 0)))*Q261), 2), 0)</f>
        <v>0</v>
      </c>
      <c r="BL261" s="20"/>
      <c r="BM261" s="20">
        <f>IFERROR(ROUND(((INDEX('Stock List'!$M$11:$M$1010, MATCH(T261, 'Stock List'!$K$11:$K$1010, 0))/INDEX('Stock List'!$L$11:$L$1010, MATCH(T261, 'Stock List'!$K$11:$K$1010, 0)))*S261), 2), 0)</f>
        <v>0</v>
      </c>
      <c r="BN261" s="20"/>
      <c r="BO261" s="20">
        <f>IFERROR(ROUND(((INDEX('Stock List'!$M$11:$M$1010, MATCH(V261, 'Stock List'!$K$11:$K$1010, 0))/INDEX('Stock List'!$L$11:$L$1010, MATCH(V261, 'Stock List'!$K$11:$K$1010, 0)))*U261), 2), 0)</f>
        <v>0</v>
      </c>
      <c r="BP261" s="20"/>
      <c r="BQ261" s="20">
        <f>IFERROR(ROUND(((INDEX('Stock List'!$M$11:$M$1010, MATCH(X261, 'Stock List'!$K$11:$K$1010, 0))/INDEX('Stock List'!$L$11:$L$1010, MATCH(X261, 'Stock List'!$K$11:$K$1010, 0)))*W261), 2), 0)</f>
        <v>0</v>
      </c>
      <c r="BR261" s="20"/>
      <c r="BS261" s="20">
        <f>IFERROR(ROUND(((INDEX('Stock List'!$M$11:$M$1010, MATCH(Z261, 'Stock List'!$K$11:$K$1010, 0))/INDEX('Stock List'!$L$11:$L$1010, MATCH(Z261, 'Stock List'!$K$11:$K$1010, 0)))*Y261), 2), 0)</f>
        <v>0</v>
      </c>
      <c r="BT261" s="20"/>
      <c r="BU261" s="20">
        <f>IFERROR(ROUND(((INDEX('Stock List'!$M$11:$M$1010, MATCH(AB261, 'Stock List'!$K$11:$K$1010, 0))/INDEX('Stock List'!$L$11:$L$1010, MATCH(AB261, 'Stock List'!$K$11:$K$1010, 0)))*AA261), 2), 0)</f>
        <v>0</v>
      </c>
      <c r="BV261" s="20"/>
      <c r="BW261" s="20">
        <f>IFERROR(ROUND(((INDEX('Stock List'!$M$11:$M$1010, MATCH(AD261, 'Stock List'!$K$11:$K$1010, 0))/INDEX('Stock List'!$L$11:$L$1010, MATCH(AD261, 'Stock List'!$K$11:$K$1010, 0)))*AC261), 2), 0)</f>
        <v>0</v>
      </c>
      <c r="BX261" s="20"/>
      <c r="BY261" s="20">
        <f>IFERROR(ROUND(((INDEX('Stock List'!$M$11:$M$1010, MATCH(AF261, 'Stock List'!$K$11:$K$1010, 0))/INDEX('Stock List'!$L$11:$L$1010, MATCH(AF261, 'Stock List'!$K$11:$K$1010, 0)))*AE261), 2), 0)</f>
        <v>0</v>
      </c>
      <c r="BZ261" s="20"/>
      <c r="CA261" s="20">
        <f>IFERROR(ROUND(((INDEX('Stock List'!$M$11:$M$1010, MATCH(AH261, 'Stock List'!$K$11:$K$1010, 0))/INDEX('Stock List'!$L$11:$L$1010, MATCH(AH261, 'Stock List'!$K$11:$K$1010, 0)))*AG261), 2), 0)</f>
        <v>0</v>
      </c>
      <c r="CB261" s="20"/>
      <c r="CC261" s="20">
        <f>IFERROR(ROUND(((INDEX('Stock List'!$M$11:$M$1010, MATCH(AJ261, 'Stock List'!$K$11:$K$1010, 0))/INDEX('Stock List'!$L$11:$L$1010, MATCH(AJ261, 'Stock List'!$K$11:$K$1010, 0)))*AI261), 2), 0)</f>
        <v>0</v>
      </c>
      <c r="CD261" s="20"/>
      <c r="CE261" s="20">
        <f>IFERROR(ROUND(((INDEX('Stock List'!$M$11:$M$1010, MATCH(AL261, 'Stock List'!$K$11:$K$1010, 0))/INDEX('Stock List'!$L$11:$L$1010, MATCH(AL261, 'Stock List'!$K$11:$K$1010, 0)))*AK261), 2), 0)</f>
        <v>0</v>
      </c>
      <c r="CF261" s="20"/>
      <c r="CG261" s="20">
        <f>IFERROR(ROUND(((INDEX('Stock List'!$M$11:$M$1010, MATCH(AN261, 'Stock List'!$K$11:$K$1010, 0))/INDEX('Stock List'!$L$11:$L$1010, MATCH(AN261, 'Stock List'!$K$11:$K$1010, 0)))*AM261), 2), 0)</f>
        <v>0</v>
      </c>
      <c r="CH261" s="20"/>
      <c r="CI261" s="20">
        <f>IFERROR(ROUND(((INDEX('Stock List'!$M$11:$M$1010, MATCH(AP261, 'Stock List'!$K$11:$K$1010, 0))/INDEX('Stock List'!$L$11:$L$1010, MATCH(AP261, 'Stock List'!$K$11:$K$1010, 0)))*AO261), 2), 0)</f>
        <v>0</v>
      </c>
      <c r="CJ261" s="20"/>
      <c r="CK261" s="20">
        <f>IFERROR(ROUND(((INDEX('Stock List'!$M$11:$M$1010, MATCH(AR261, 'Stock List'!$K$11:$K$1010, 0))/INDEX('Stock List'!$L$11:$L$1010, MATCH(AR261, 'Stock List'!$K$11:$K$1010, 0)))*AQ261), 2), 0)</f>
        <v>0</v>
      </c>
      <c r="CL261" s="20"/>
      <c r="CM261" s="20">
        <f>IFERROR(ROUND(((INDEX('Stock List'!$M$11:$M$1010, MATCH(AT261, 'Stock List'!$K$11:$K$1010, 0))/INDEX('Stock List'!$L$11:$L$1010, MATCH(AT261, 'Stock List'!$K$11:$K$1010, 0)))*AS261), 2), 0)</f>
        <v>0</v>
      </c>
      <c r="CN261" s="20"/>
      <c r="CO261" s="20">
        <f>IFERROR(ROUND(((INDEX('Stock List'!$M$11:$M$1010, MATCH(AV261, 'Stock List'!$K$11:$K$1010, 0))/INDEX('Stock List'!$L$11:$L$1010, MATCH(AV261, 'Stock List'!$K$11:$K$1010, 0)))*AU261), 2), 0)</f>
        <v>0</v>
      </c>
      <c r="CP261" s="20"/>
      <c r="CQ261" s="20">
        <f>IFERROR(ROUND(((INDEX('Stock List'!$M$11:$M$1010, MATCH(AX261, 'Stock List'!$K$11:$K$1010, 0))/INDEX('Stock List'!$L$11:$L$1010, MATCH(AX261, 'Stock List'!$K$11:$K$1010, 0)))*AW261), 2), 0)</f>
        <v>0</v>
      </c>
      <c r="CR261" s="22"/>
      <c r="CT261" s="106" t="str">
        <f t="shared" si="196"/>
        <v/>
      </c>
      <c r="CU261" s="22" t="str">
        <f t="shared" si="197"/>
        <v/>
      </c>
      <c r="CX261" s="106" t="str">
        <f t="shared" si="198"/>
        <v/>
      </c>
      <c r="CY261" s="20" t="str">
        <f t="shared" si="199"/>
        <v/>
      </c>
      <c r="CZ261" s="22" t="str">
        <f t="shared" si="200"/>
        <v/>
      </c>
      <c r="DB261" s="76" t="str">
        <f>IF($H261="", "", COUNTIF($G$11:$G$1010, "&gt;"&amp;$G261)+1+COUNTIF($G$11:$G261, $G261)-1)</f>
        <v/>
      </c>
      <c r="DC261" s="76" t="str">
        <f>IF($H261="", "", COUNTIF($CZ$11:$CZ$1010, "&gt;"&amp;$CZ261)+1+COUNTIF($CZ$11:$CZ261, $CZ261)-1)</f>
        <v/>
      </c>
      <c r="DE261" s="147" t="str">
        <f t="shared" si="201"/>
        <v/>
      </c>
      <c r="DF261" s="148"/>
      <c r="DG261" s="19" t="str">
        <f t="shared" si="202"/>
        <v/>
      </c>
      <c r="DH261" s="153" t="str">
        <f t="shared" si="203"/>
        <v/>
      </c>
      <c r="DI261" s="19" t="str">
        <f t="shared" si="155"/>
        <v/>
      </c>
      <c r="DJ261" s="153" t="str">
        <f t="shared" si="156"/>
        <v/>
      </c>
      <c r="DK261" s="19" t="str">
        <f t="shared" si="157"/>
        <v/>
      </c>
      <c r="DL261" s="153" t="str">
        <f t="shared" si="158"/>
        <v/>
      </c>
      <c r="DM261" s="19" t="str">
        <f t="shared" si="159"/>
        <v/>
      </c>
      <c r="DN261" s="153" t="str">
        <f t="shared" si="160"/>
        <v/>
      </c>
      <c r="DO261" s="19" t="str">
        <f t="shared" si="161"/>
        <v/>
      </c>
      <c r="DP261" s="153" t="str">
        <f t="shared" si="162"/>
        <v/>
      </c>
      <c r="DQ261" s="19" t="str">
        <f t="shared" si="163"/>
        <v/>
      </c>
      <c r="DR261" s="153" t="str">
        <f t="shared" si="164"/>
        <v/>
      </c>
      <c r="DS261" s="19" t="str">
        <f t="shared" si="165"/>
        <v/>
      </c>
      <c r="DT261" s="153" t="str">
        <f t="shared" si="166"/>
        <v/>
      </c>
      <c r="DU261" s="19" t="str">
        <f t="shared" si="167"/>
        <v/>
      </c>
      <c r="DV261" s="153" t="str">
        <f t="shared" si="168"/>
        <v/>
      </c>
      <c r="DW261" s="19" t="str">
        <f t="shared" si="169"/>
        <v/>
      </c>
      <c r="DX261" s="153" t="str">
        <f t="shared" si="170"/>
        <v/>
      </c>
      <c r="DY261" s="19" t="str">
        <f t="shared" si="171"/>
        <v/>
      </c>
      <c r="DZ261" s="153" t="str">
        <f t="shared" si="172"/>
        <v/>
      </c>
      <c r="EA261" s="19" t="str">
        <f t="shared" si="173"/>
        <v/>
      </c>
      <c r="EB261" s="153" t="str">
        <f t="shared" si="174"/>
        <v/>
      </c>
      <c r="EC261" s="19" t="str">
        <f t="shared" si="175"/>
        <v/>
      </c>
      <c r="ED261" s="153" t="str">
        <f t="shared" si="176"/>
        <v/>
      </c>
      <c r="EE261" s="19" t="str">
        <f t="shared" si="177"/>
        <v/>
      </c>
      <c r="EF261" s="153" t="str">
        <f t="shared" si="178"/>
        <v/>
      </c>
      <c r="EG261" s="19" t="str">
        <f t="shared" si="179"/>
        <v/>
      </c>
      <c r="EH261" s="153" t="str">
        <f t="shared" si="180"/>
        <v/>
      </c>
      <c r="EI261" s="19" t="str">
        <f t="shared" si="181"/>
        <v/>
      </c>
      <c r="EJ261" s="153" t="str">
        <f t="shared" si="182"/>
        <v/>
      </c>
      <c r="EK261" s="19" t="str">
        <f t="shared" si="183"/>
        <v/>
      </c>
      <c r="EL261" s="153" t="str">
        <f t="shared" si="184"/>
        <v/>
      </c>
      <c r="EM261" s="19" t="str">
        <f t="shared" si="185"/>
        <v/>
      </c>
      <c r="EN261" s="153" t="str">
        <f t="shared" si="186"/>
        <v/>
      </c>
      <c r="EO261" s="19" t="str">
        <f t="shared" si="187"/>
        <v/>
      </c>
      <c r="EP261" s="153" t="str">
        <f t="shared" si="188"/>
        <v/>
      </c>
      <c r="EQ261" s="19" t="str">
        <f t="shared" si="189"/>
        <v/>
      </c>
      <c r="ER261" s="153" t="str">
        <f t="shared" si="190"/>
        <v/>
      </c>
      <c r="ES261" s="19" t="str">
        <f t="shared" si="191"/>
        <v/>
      </c>
      <c r="ET261" s="153" t="str">
        <f t="shared" si="192"/>
        <v/>
      </c>
    </row>
    <row r="262" spans="1:150" x14ac:dyDescent="0.25">
      <c r="A262" s="31"/>
      <c r="B262" s="91" t="str">
        <f t="shared" si="193"/>
        <v/>
      </c>
      <c r="C262" s="20" t="str">
        <f t="shared" si="153"/>
        <v/>
      </c>
      <c r="D262" s="97" t="str">
        <f t="shared" si="154"/>
        <v/>
      </c>
      <c r="E262" s="62" t="str">
        <f t="shared" si="194"/>
        <v/>
      </c>
      <c r="F262" s="31"/>
      <c r="G262" s="282"/>
      <c r="H262" s="283"/>
      <c r="I262" s="284"/>
      <c r="J262" s="285"/>
      <c r="K262" s="286"/>
      <c r="L262" s="287"/>
      <c r="M262" s="288"/>
      <c r="N262" s="287"/>
      <c r="O262" s="288"/>
      <c r="P262" s="287"/>
      <c r="Q262" s="288"/>
      <c r="R262" s="287"/>
      <c r="S262" s="288"/>
      <c r="T262" s="287"/>
      <c r="U262" s="288"/>
      <c r="V262" s="287"/>
      <c r="W262" s="288"/>
      <c r="X262" s="287"/>
      <c r="Y262" s="288"/>
      <c r="Z262" s="287"/>
      <c r="AA262" s="288"/>
      <c r="AB262" s="287"/>
      <c r="AC262" s="288"/>
      <c r="AD262" s="287"/>
      <c r="AE262" s="288"/>
      <c r="AF262" s="287"/>
      <c r="AG262" s="288"/>
      <c r="AH262" s="287"/>
      <c r="AI262" s="288"/>
      <c r="AJ262" s="287"/>
      <c r="AK262" s="288"/>
      <c r="AL262" s="287"/>
      <c r="AM262" s="288"/>
      <c r="AN262" s="287"/>
      <c r="AO262" s="288"/>
      <c r="AP262" s="287"/>
      <c r="AQ262" s="288"/>
      <c r="AR262" s="287"/>
      <c r="AS262" s="288"/>
      <c r="AT262" s="287"/>
      <c r="AU262" s="288"/>
      <c r="AV262" s="287"/>
      <c r="AW262" s="288"/>
      <c r="AX262" s="287"/>
      <c r="AY262" s="31"/>
      <c r="BA262" s="76" t="str">
        <f t="shared" si="195"/>
        <v/>
      </c>
      <c r="BC262" s="76" t="str">
        <f>IF('Stock List'!$K262="", "", 'Stock List'!$K262)</f>
        <v/>
      </c>
      <c r="BE262" s="106">
        <f>IFERROR(ROUND(((INDEX('Stock List'!$M$11:$M$1010, MATCH(L262, 'Stock List'!$K$11:$K$1010, 0))/INDEX('Stock List'!$L$11:$L$1010, MATCH(L262, 'Stock List'!$K$11:$K$1010, 0)))*K262), 2), 0)</f>
        <v>0</v>
      </c>
      <c r="BF262" s="20"/>
      <c r="BG262" s="20">
        <f>IFERROR(ROUND(((INDEX('Stock List'!$M$11:$M$1010, MATCH(N262, 'Stock List'!$K$11:$K$1010, 0))/INDEX('Stock List'!$L$11:$L$1010, MATCH(N262, 'Stock List'!$K$11:$K$1010, 0)))*M262), 2), 0)</f>
        <v>0</v>
      </c>
      <c r="BH262" s="20"/>
      <c r="BI262" s="20">
        <f>IFERROR(ROUND(((INDEX('Stock List'!$M$11:$M$1010, MATCH(P262, 'Stock List'!$K$11:$K$1010, 0))/INDEX('Stock List'!$L$11:$L$1010, MATCH(P262, 'Stock List'!$K$11:$K$1010, 0)))*O262), 2), 0)</f>
        <v>0</v>
      </c>
      <c r="BJ262" s="20"/>
      <c r="BK262" s="20">
        <f>IFERROR(ROUND(((INDEX('Stock List'!$M$11:$M$1010, MATCH(R262, 'Stock List'!$K$11:$K$1010, 0))/INDEX('Stock List'!$L$11:$L$1010, MATCH(R262, 'Stock List'!$K$11:$K$1010, 0)))*Q262), 2), 0)</f>
        <v>0</v>
      </c>
      <c r="BL262" s="20"/>
      <c r="BM262" s="20">
        <f>IFERROR(ROUND(((INDEX('Stock List'!$M$11:$M$1010, MATCH(T262, 'Stock List'!$K$11:$K$1010, 0))/INDEX('Stock List'!$L$11:$L$1010, MATCH(T262, 'Stock List'!$K$11:$K$1010, 0)))*S262), 2), 0)</f>
        <v>0</v>
      </c>
      <c r="BN262" s="20"/>
      <c r="BO262" s="20">
        <f>IFERROR(ROUND(((INDEX('Stock List'!$M$11:$M$1010, MATCH(V262, 'Stock List'!$K$11:$K$1010, 0))/INDEX('Stock List'!$L$11:$L$1010, MATCH(V262, 'Stock List'!$K$11:$K$1010, 0)))*U262), 2), 0)</f>
        <v>0</v>
      </c>
      <c r="BP262" s="20"/>
      <c r="BQ262" s="20">
        <f>IFERROR(ROUND(((INDEX('Stock List'!$M$11:$M$1010, MATCH(X262, 'Stock List'!$K$11:$K$1010, 0))/INDEX('Stock List'!$L$11:$L$1010, MATCH(X262, 'Stock List'!$K$11:$K$1010, 0)))*W262), 2), 0)</f>
        <v>0</v>
      </c>
      <c r="BR262" s="20"/>
      <c r="BS262" s="20">
        <f>IFERROR(ROUND(((INDEX('Stock List'!$M$11:$M$1010, MATCH(Z262, 'Stock List'!$K$11:$K$1010, 0))/INDEX('Stock List'!$L$11:$L$1010, MATCH(Z262, 'Stock List'!$K$11:$K$1010, 0)))*Y262), 2), 0)</f>
        <v>0</v>
      </c>
      <c r="BT262" s="20"/>
      <c r="BU262" s="20">
        <f>IFERROR(ROUND(((INDEX('Stock List'!$M$11:$M$1010, MATCH(AB262, 'Stock List'!$K$11:$K$1010, 0))/INDEX('Stock List'!$L$11:$L$1010, MATCH(AB262, 'Stock List'!$K$11:$K$1010, 0)))*AA262), 2), 0)</f>
        <v>0</v>
      </c>
      <c r="BV262" s="20"/>
      <c r="BW262" s="20">
        <f>IFERROR(ROUND(((INDEX('Stock List'!$M$11:$M$1010, MATCH(AD262, 'Stock List'!$K$11:$K$1010, 0))/INDEX('Stock List'!$L$11:$L$1010, MATCH(AD262, 'Stock List'!$K$11:$K$1010, 0)))*AC262), 2), 0)</f>
        <v>0</v>
      </c>
      <c r="BX262" s="20"/>
      <c r="BY262" s="20">
        <f>IFERROR(ROUND(((INDEX('Stock List'!$M$11:$M$1010, MATCH(AF262, 'Stock List'!$K$11:$K$1010, 0))/INDEX('Stock List'!$L$11:$L$1010, MATCH(AF262, 'Stock List'!$K$11:$K$1010, 0)))*AE262), 2), 0)</f>
        <v>0</v>
      </c>
      <c r="BZ262" s="20"/>
      <c r="CA262" s="20">
        <f>IFERROR(ROUND(((INDEX('Stock List'!$M$11:$M$1010, MATCH(AH262, 'Stock List'!$K$11:$K$1010, 0))/INDEX('Stock List'!$L$11:$L$1010, MATCH(AH262, 'Stock List'!$K$11:$K$1010, 0)))*AG262), 2), 0)</f>
        <v>0</v>
      </c>
      <c r="CB262" s="20"/>
      <c r="CC262" s="20">
        <f>IFERROR(ROUND(((INDEX('Stock List'!$M$11:$M$1010, MATCH(AJ262, 'Stock List'!$K$11:$K$1010, 0))/INDEX('Stock List'!$L$11:$L$1010, MATCH(AJ262, 'Stock List'!$K$11:$K$1010, 0)))*AI262), 2), 0)</f>
        <v>0</v>
      </c>
      <c r="CD262" s="20"/>
      <c r="CE262" s="20">
        <f>IFERROR(ROUND(((INDEX('Stock List'!$M$11:$M$1010, MATCH(AL262, 'Stock List'!$K$11:$K$1010, 0))/INDEX('Stock List'!$L$11:$L$1010, MATCH(AL262, 'Stock List'!$K$11:$K$1010, 0)))*AK262), 2), 0)</f>
        <v>0</v>
      </c>
      <c r="CF262" s="20"/>
      <c r="CG262" s="20">
        <f>IFERROR(ROUND(((INDEX('Stock List'!$M$11:$M$1010, MATCH(AN262, 'Stock List'!$K$11:$K$1010, 0))/INDEX('Stock List'!$L$11:$L$1010, MATCH(AN262, 'Stock List'!$K$11:$K$1010, 0)))*AM262), 2), 0)</f>
        <v>0</v>
      </c>
      <c r="CH262" s="20"/>
      <c r="CI262" s="20">
        <f>IFERROR(ROUND(((INDEX('Stock List'!$M$11:$M$1010, MATCH(AP262, 'Stock List'!$K$11:$K$1010, 0))/INDEX('Stock List'!$L$11:$L$1010, MATCH(AP262, 'Stock List'!$K$11:$K$1010, 0)))*AO262), 2), 0)</f>
        <v>0</v>
      </c>
      <c r="CJ262" s="20"/>
      <c r="CK262" s="20">
        <f>IFERROR(ROUND(((INDEX('Stock List'!$M$11:$M$1010, MATCH(AR262, 'Stock List'!$K$11:$K$1010, 0))/INDEX('Stock List'!$L$11:$L$1010, MATCH(AR262, 'Stock List'!$K$11:$K$1010, 0)))*AQ262), 2), 0)</f>
        <v>0</v>
      </c>
      <c r="CL262" s="20"/>
      <c r="CM262" s="20">
        <f>IFERROR(ROUND(((INDEX('Stock List'!$M$11:$M$1010, MATCH(AT262, 'Stock List'!$K$11:$K$1010, 0))/INDEX('Stock List'!$L$11:$L$1010, MATCH(AT262, 'Stock List'!$K$11:$K$1010, 0)))*AS262), 2), 0)</f>
        <v>0</v>
      </c>
      <c r="CN262" s="20"/>
      <c r="CO262" s="20">
        <f>IFERROR(ROUND(((INDEX('Stock List'!$M$11:$M$1010, MATCH(AV262, 'Stock List'!$K$11:$K$1010, 0))/INDEX('Stock List'!$L$11:$L$1010, MATCH(AV262, 'Stock List'!$K$11:$K$1010, 0)))*AU262), 2), 0)</f>
        <v>0</v>
      </c>
      <c r="CP262" s="20"/>
      <c r="CQ262" s="20">
        <f>IFERROR(ROUND(((INDEX('Stock List'!$M$11:$M$1010, MATCH(AX262, 'Stock List'!$K$11:$K$1010, 0))/INDEX('Stock List'!$L$11:$L$1010, MATCH(AX262, 'Stock List'!$K$11:$K$1010, 0)))*AW262), 2), 0)</f>
        <v>0</v>
      </c>
      <c r="CR262" s="22"/>
      <c r="CT262" s="106" t="str">
        <f t="shared" si="196"/>
        <v/>
      </c>
      <c r="CU262" s="22" t="str">
        <f t="shared" si="197"/>
        <v/>
      </c>
      <c r="CX262" s="106" t="str">
        <f t="shared" si="198"/>
        <v/>
      </c>
      <c r="CY262" s="20" t="str">
        <f t="shared" si="199"/>
        <v/>
      </c>
      <c r="CZ262" s="22" t="str">
        <f t="shared" si="200"/>
        <v/>
      </c>
      <c r="DB262" s="76" t="str">
        <f>IF($H262="", "", COUNTIF($G$11:$G$1010, "&gt;"&amp;$G262)+1+COUNTIF($G$11:$G262, $G262)-1)</f>
        <v/>
      </c>
      <c r="DC262" s="76" t="str">
        <f>IF($H262="", "", COUNTIF($CZ$11:$CZ$1010, "&gt;"&amp;$CZ262)+1+COUNTIF($CZ$11:$CZ262, $CZ262)-1)</f>
        <v/>
      </c>
      <c r="DE262" s="147" t="str">
        <f t="shared" si="201"/>
        <v/>
      </c>
      <c r="DF262" s="148"/>
      <c r="DG262" s="19" t="str">
        <f t="shared" si="202"/>
        <v/>
      </c>
      <c r="DH262" s="153" t="str">
        <f t="shared" si="203"/>
        <v/>
      </c>
      <c r="DI262" s="19" t="str">
        <f t="shared" si="155"/>
        <v/>
      </c>
      <c r="DJ262" s="153" t="str">
        <f t="shared" si="156"/>
        <v/>
      </c>
      <c r="DK262" s="19" t="str">
        <f t="shared" si="157"/>
        <v/>
      </c>
      <c r="DL262" s="153" t="str">
        <f t="shared" si="158"/>
        <v/>
      </c>
      <c r="DM262" s="19" t="str">
        <f t="shared" si="159"/>
        <v/>
      </c>
      <c r="DN262" s="153" t="str">
        <f t="shared" si="160"/>
        <v/>
      </c>
      <c r="DO262" s="19" t="str">
        <f t="shared" si="161"/>
        <v/>
      </c>
      <c r="DP262" s="153" t="str">
        <f t="shared" si="162"/>
        <v/>
      </c>
      <c r="DQ262" s="19" t="str">
        <f t="shared" si="163"/>
        <v/>
      </c>
      <c r="DR262" s="153" t="str">
        <f t="shared" si="164"/>
        <v/>
      </c>
      <c r="DS262" s="19" t="str">
        <f t="shared" si="165"/>
        <v/>
      </c>
      <c r="DT262" s="153" t="str">
        <f t="shared" si="166"/>
        <v/>
      </c>
      <c r="DU262" s="19" t="str">
        <f t="shared" si="167"/>
        <v/>
      </c>
      <c r="DV262" s="153" t="str">
        <f t="shared" si="168"/>
        <v/>
      </c>
      <c r="DW262" s="19" t="str">
        <f t="shared" si="169"/>
        <v/>
      </c>
      <c r="DX262" s="153" t="str">
        <f t="shared" si="170"/>
        <v/>
      </c>
      <c r="DY262" s="19" t="str">
        <f t="shared" si="171"/>
        <v/>
      </c>
      <c r="DZ262" s="153" t="str">
        <f t="shared" si="172"/>
        <v/>
      </c>
      <c r="EA262" s="19" t="str">
        <f t="shared" si="173"/>
        <v/>
      </c>
      <c r="EB262" s="153" t="str">
        <f t="shared" si="174"/>
        <v/>
      </c>
      <c r="EC262" s="19" t="str">
        <f t="shared" si="175"/>
        <v/>
      </c>
      <c r="ED262" s="153" t="str">
        <f t="shared" si="176"/>
        <v/>
      </c>
      <c r="EE262" s="19" t="str">
        <f t="shared" si="177"/>
        <v/>
      </c>
      <c r="EF262" s="153" t="str">
        <f t="shared" si="178"/>
        <v/>
      </c>
      <c r="EG262" s="19" t="str">
        <f t="shared" si="179"/>
        <v/>
      </c>
      <c r="EH262" s="153" t="str">
        <f t="shared" si="180"/>
        <v/>
      </c>
      <c r="EI262" s="19" t="str">
        <f t="shared" si="181"/>
        <v/>
      </c>
      <c r="EJ262" s="153" t="str">
        <f t="shared" si="182"/>
        <v/>
      </c>
      <c r="EK262" s="19" t="str">
        <f t="shared" si="183"/>
        <v/>
      </c>
      <c r="EL262" s="153" t="str">
        <f t="shared" si="184"/>
        <v/>
      </c>
      <c r="EM262" s="19" t="str">
        <f t="shared" si="185"/>
        <v/>
      </c>
      <c r="EN262" s="153" t="str">
        <f t="shared" si="186"/>
        <v/>
      </c>
      <c r="EO262" s="19" t="str">
        <f t="shared" si="187"/>
        <v/>
      </c>
      <c r="EP262" s="153" t="str">
        <f t="shared" si="188"/>
        <v/>
      </c>
      <c r="EQ262" s="19" t="str">
        <f t="shared" si="189"/>
        <v/>
      </c>
      <c r="ER262" s="153" t="str">
        <f t="shared" si="190"/>
        <v/>
      </c>
      <c r="ES262" s="19" t="str">
        <f t="shared" si="191"/>
        <v/>
      </c>
      <c r="ET262" s="153" t="str">
        <f t="shared" si="192"/>
        <v/>
      </c>
    </row>
    <row r="263" spans="1:150" x14ac:dyDescent="0.25">
      <c r="A263" s="31"/>
      <c r="B263" s="91" t="str">
        <f t="shared" si="193"/>
        <v/>
      </c>
      <c r="C263" s="20" t="str">
        <f t="shared" si="153"/>
        <v/>
      </c>
      <c r="D263" s="97" t="str">
        <f t="shared" si="154"/>
        <v/>
      </c>
      <c r="E263" s="62" t="str">
        <f t="shared" si="194"/>
        <v/>
      </c>
      <c r="F263" s="31"/>
      <c r="G263" s="282"/>
      <c r="H263" s="283"/>
      <c r="I263" s="284"/>
      <c r="J263" s="285"/>
      <c r="K263" s="286"/>
      <c r="L263" s="287"/>
      <c r="M263" s="288"/>
      <c r="N263" s="287"/>
      <c r="O263" s="288"/>
      <c r="P263" s="287"/>
      <c r="Q263" s="288"/>
      <c r="R263" s="287"/>
      <c r="S263" s="288"/>
      <c r="T263" s="287"/>
      <c r="U263" s="288"/>
      <c r="V263" s="287"/>
      <c r="W263" s="288"/>
      <c r="X263" s="287"/>
      <c r="Y263" s="288"/>
      <c r="Z263" s="287"/>
      <c r="AA263" s="288"/>
      <c r="AB263" s="287"/>
      <c r="AC263" s="288"/>
      <c r="AD263" s="287"/>
      <c r="AE263" s="288"/>
      <c r="AF263" s="287"/>
      <c r="AG263" s="288"/>
      <c r="AH263" s="287"/>
      <c r="AI263" s="288"/>
      <c r="AJ263" s="287"/>
      <c r="AK263" s="288"/>
      <c r="AL263" s="287"/>
      <c r="AM263" s="288"/>
      <c r="AN263" s="287"/>
      <c r="AO263" s="288"/>
      <c r="AP263" s="287"/>
      <c r="AQ263" s="288"/>
      <c r="AR263" s="287"/>
      <c r="AS263" s="288"/>
      <c r="AT263" s="287"/>
      <c r="AU263" s="288"/>
      <c r="AV263" s="287"/>
      <c r="AW263" s="288"/>
      <c r="AX263" s="287"/>
      <c r="AY263" s="31"/>
      <c r="BA263" s="76" t="str">
        <f t="shared" si="195"/>
        <v/>
      </c>
      <c r="BC263" s="76" t="str">
        <f>IF('Stock List'!$K263="", "", 'Stock List'!$K263)</f>
        <v/>
      </c>
      <c r="BE263" s="106">
        <f>IFERROR(ROUND(((INDEX('Stock List'!$M$11:$M$1010, MATCH(L263, 'Stock List'!$K$11:$K$1010, 0))/INDEX('Stock List'!$L$11:$L$1010, MATCH(L263, 'Stock List'!$K$11:$K$1010, 0)))*K263), 2), 0)</f>
        <v>0</v>
      </c>
      <c r="BF263" s="20"/>
      <c r="BG263" s="20">
        <f>IFERROR(ROUND(((INDEX('Stock List'!$M$11:$M$1010, MATCH(N263, 'Stock List'!$K$11:$K$1010, 0))/INDEX('Stock List'!$L$11:$L$1010, MATCH(N263, 'Stock List'!$K$11:$K$1010, 0)))*M263), 2), 0)</f>
        <v>0</v>
      </c>
      <c r="BH263" s="20"/>
      <c r="BI263" s="20">
        <f>IFERROR(ROUND(((INDEX('Stock List'!$M$11:$M$1010, MATCH(P263, 'Stock List'!$K$11:$K$1010, 0))/INDEX('Stock List'!$L$11:$L$1010, MATCH(P263, 'Stock List'!$K$11:$K$1010, 0)))*O263), 2), 0)</f>
        <v>0</v>
      </c>
      <c r="BJ263" s="20"/>
      <c r="BK263" s="20">
        <f>IFERROR(ROUND(((INDEX('Stock List'!$M$11:$M$1010, MATCH(R263, 'Stock List'!$K$11:$K$1010, 0))/INDEX('Stock List'!$L$11:$L$1010, MATCH(R263, 'Stock List'!$K$11:$K$1010, 0)))*Q263), 2), 0)</f>
        <v>0</v>
      </c>
      <c r="BL263" s="20"/>
      <c r="BM263" s="20">
        <f>IFERROR(ROUND(((INDEX('Stock List'!$M$11:$M$1010, MATCH(T263, 'Stock List'!$K$11:$K$1010, 0))/INDEX('Stock List'!$L$11:$L$1010, MATCH(T263, 'Stock List'!$K$11:$K$1010, 0)))*S263), 2), 0)</f>
        <v>0</v>
      </c>
      <c r="BN263" s="20"/>
      <c r="BO263" s="20">
        <f>IFERROR(ROUND(((INDEX('Stock List'!$M$11:$M$1010, MATCH(V263, 'Stock List'!$K$11:$K$1010, 0))/INDEX('Stock List'!$L$11:$L$1010, MATCH(V263, 'Stock List'!$K$11:$K$1010, 0)))*U263), 2), 0)</f>
        <v>0</v>
      </c>
      <c r="BP263" s="20"/>
      <c r="BQ263" s="20">
        <f>IFERROR(ROUND(((INDEX('Stock List'!$M$11:$M$1010, MATCH(X263, 'Stock List'!$K$11:$K$1010, 0))/INDEX('Stock List'!$L$11:$L$1010, MATCH(X263, 'Stock List'!$K$11:$K$1010, 0)))*W263), 2), 0)</f>
        <v>0</v>
      </c>
      <c r="BR263" s="20"/>
      <c r="BS263" s="20">
        <f>IFERROR(ROUND(((INDEX('Stock List'!$M$11:$M$1010, MATCH(Z263, 'Stock List'!$K$11:$K$1010, 0))/INDEX('Stock List'!$L$11:$L$1010, MATCH(Z263, 'Stock List'!$K$11:$K$1010, 0)))*Y263), 2), 0)</f>
        <v>0</v>
      </c>
      <c r="BT263" s="20"/>
      <c r="BU263" s="20">
        <f>IFERROR(ROUND(((INDEX('Stock List'!$M$11:$M$1010, MATCH(AB263, 'Stock List'!$K$11:$K$1010, 0))/INDEX('Stock List'!$L$11:$L$1010, MATCH(AB263, 'Stock List'!$K$11:$K$1010, 0)))*AA263), 2), 0)</f>
        <v>0</v>
      </c>
      <c r="BV263" s="20"/>
      <c r="BW263" s="20">
        <f>IFERROR(ROUND(((INDEX('Stock List'!$M$11:$M$1010, MATCH(AD263, 'Stock List'!$K$11:$K$1010, 0))/INDEX('Stock List'!$L$11:$L$1010, MATCH(AD263, 'Stock List'!$K$11:$K$1010, 0)))*AC263), 2), 0)</f>
        <v>0</v>
      </c>
      <c r="BX263" s="20"/>
      <c r="BY263" s="20">
        <f>IFERROR(ROUND(((INDEX('Stock List'!$M$11:$M$1010, MATCH(AF263, 'Stock List'!$K$11:$K$1010, 0))/INDEX('Stock List'!$L$11:$L$1010, MATCH(AF263, 'Stock List'!$K$11:$K$1010, 0)))*AE263), 2), 0)</f>
        <v>0</v>
      </c>
      <c r="BZ263" s="20"/>
      <c r="CA263" s="20">
        <f>IFERROR(ROUND(((INDEX('Stock List'!$M$11:$M$1010, MATCH(AH263, 'Stock List'!$K$11:$K$1010, 0))/INDEX('Stock List'!$L$11:$L$1010, MATCH(AH263, 'Stock List'!$K$11:$K$1010, 0)))*AG263), 2), 0)</f>
        <v>0</v>
      </c>
      <c r="CB263" s="20"/>
      <c r="CC263" s="20">
        <f>IFERROR(ROUND(((INDEX('Stock List'!$M$11:$M$1010, MATCH(AJ263, 'Stock List'!$K$11:$K$1010, 0))/INDEX('Stock List'!$L$11:$L$1010, MATCH(AJ263, 'Stock List'!$K$11:$K$1010, 0)))*AI263), 2), 0)</f>
        <v>0</v>
      </c>
      <c r="CD263" s="20"/>
      <c r="CE263" s="20">
        <f>IFERROR(ROUND(((INDEX('Stock List'!$M$11:$M$1010, MATCH(AL263, 'Stock List'!$K$11:$K$1010, 0))/INDEX('Stock List'!$L$11:$L$1010, MATCH(AL263, 'Stock List'!$K$11:$K$1010, 0)))*AK263), 2), 0)</f>
        <v>0</v>
      </c>
      <c r="CF263" s="20"/>
      <c r="CG263" s="20">
        <f>IFERROR(ROUND(((INDEX('Stock List'!$M$11:$M$1010, MATCH(AN263, 'Stock List'!$K$11:$K$1010, 0))/INDEX('Stock List'!$L$11:$L$1010, MATCH(AN263, 'Stock List'!$K$11:$K$1010, 0)))*AM263), 2), 0)</f>
        <v>0</v>
      </c>
      <c r="CH263" s="20"/>
      <c r="CI263" s="20">
        <f>IFERROR(ROUND(((INDEX('Stock List'!$M$11:$M$1010, MATCH(AP263, 'Stock List'!$K$11:$K$1010, 0))/INDEX('Stock List'!$L$11:$L$1010, MATCH(AP263, 'Stock List'!$K$11:$K$1010, 0)))*AO263), 2), 0)</f>
        <v>0</v>
      </c>
      <c r="CJ263" s="20"/>
      <c r="CK263" s="20">
        <f>IFERROR(ROUND(((INDEX('Stock List'!$M$11:$M$1010, MATCH(AR263, 'Stock List'!$K$11:$K$1010, 0))/INDEX('Stock List'!$L$11:$L$1010, MATCH(AR263, 'Stock List'!$K$11:$K$1010, 0)))*AQ263), 2), 0)</f>
        <v>0</v>
      </c>
      <c r="CL263" s="20"/>
      <c r="CM263" s="20">
        <f>IFERROR(ROUND(((INDEX('Stock List'!$M$11:$M$1010, MATCH(AT263, 'Stock List'!$K$11:$K$1010, 0))/INDEX('Stock List'!$L$11:$L$1010, MATCH(AT263, 'Stock List'!$K$11:$K$1010, 0)))*AS263), 2), 0)</f>
        <v>0</v>
      </c>
      <c r="CN263" s="20"/>
      <c r="CO263" s="20">
        <f>IFERROR(ROUND(((INDEX('Stock List'!$M$11:$M$1010, MATCH(AV263, 'Stock List'!$K$11:$K$1010, 0))/INDEX('Stock List'!$L$11:$L$1010, MATCH(AV263, 'Stock List'!$K$11:$K$1010, 0)))*AU263), 2), 0)</f>
        <v>0</v>
      </c>
      <c r="CP263" s="20"/>
      <c r="CQ263" s="20">
        <f>IFERROR(ROUND(((INDEX('Stock List'!$M$11:$M$1010, MATCH(AX263, 'Stock List'!$K$11:$K$1010, 0))/INDEX('Stock List'!$L$11:$L$1010, MATCH(AX263, 'Stock List'!$K$11:$K$1010, 0)))*AW263), 2), 0)</f>
        <v>0</v>
      </c>
      <c r="CR263" s="22"/>
      <c r="CT263" s="106" t="str">
        <f t="shared" si="196"/>
        <v/>
      </c>
      <c r="CU263" s="22" t="str">
        <f t="shared" si="197"/>
        <v/>
      </c>
      <c r="CX263" s="106" t="str">
        <f t="shared" si="198"/>
        <v/>
      </c>
      <c r="CY263" s="20" t="str">
        <f t="shared" si="199"/>
        <v/>
      </c>
      <c r="CZ263" s="22" t="str">
        <f t="shared" si="200"/>
        <v/>
      </c>
      <c r="DB263" s="76" t="str">
        <f>IF($H263="", "", COUNTIF($G$11:$G$1010, "&gt;"&amp;$G263)+1+COUNTIF($G$11:$G263, $G263)-1)</f>
        <v/>
      </c>
      <c r="DC263" s="76" t="str">
        <f>IF($H263="", "", COUNTIF($CZ$11:$CZ$1010, "&gt;"&amp;$CZ263)+1+COUNTIF($CZ$11:$CZ263, $CZ263)-1)</f>
        <v/>
      </c>
      <c r="DE263" s="147" t="str">
        <f t="shared" si="201"/>
        <v/>
      </c>
      <c r="DF263" s="148"/>
      <c r="DG263" s="19" t="str">
        <f t="shared" si="202"/>
        <v/>
      </c>
      <c r="DH263" s="153" t="str">
        <f t="shared" si="203"/>
        <v/>
      </c>
      <c r="DI263" s="19" t="str">
        <f t="shared" si="155"/>
        <v/>
      </c>
      <c r="DJ263" s="153" t="str">
        <f t="shared" si="156"/>
        <v/>
      </c>
      <c r="DK263" s="19" t="str">
        <f t="shared" si="157"/>
        <v/>
      </c>
      <c r="DL263" s="153" t="str">
        <f t="shared" si="158"/>
        <v/>
      </c>
      <c r="DM263" s="19" t="str">
        <f t="shared" si="159"/>
        <v/>
      </c>
      <c r="DN263" s="153" t="str">
        <f t="shared" si="160"/>
        <v/>
      </c>
      <c r="DO263" s="19" t="str">
        <f t="shared" si="161"/>
        <v/>
      </c>
      <c r="DP263" s="153" t="str">
        <f t="shared" si="162"/>
        <v/>
      </c>
      <c r="DQ263" s="19" t="str">
        <f t="shared" si="163"/>
        <v/>
      </c>
      <c r="DR263" s="153" t="str">
        <f t="shared" si="164"/>
        <v/>
      </c>
      <c r="DS263" s="19" t="str">
        <f t="shared" si="165"/>
        <v/>
      </c>
      <c r="DT263" s="153" t="str">
        <f t="shared" si="166"/>
        <v/>
      </c>
      <c r="DU263" s="19" t="str">
        <f t="shared" si="167"/>
        <v/>
      </c>
      <c r="DV263" s="153" t="str">
        <f t="shared" si="168"/>
        <v/>
      </c>
      <c r="DW263" s="19" t="str">
        <f t="shared" si="169"/>
        <v/>
      </c>
      <c r="DX263" s="153" t="str">
        <f t="shared" si="170"/>
        <v/>
      </c>
      <c r="DY263" s="19" t="str">
        <f t="shared" si="171"/>
        <v/>
      </c>
      <c r="DZ263" s="153" t="str">
        <f t="shared" si="172"/>
        <v/>
      </c>
      <c r="EA263" s="19" t="str">
        <f t="shared" si="173"/>
        <v/>
      </c>
      <c r="EB263" s="153" t="str">
        <f t="shared" si="174"/>
        <v/>
      </c>
      <c r="EC263" s="19" t="str">
        <f t="shared" si="175"/>
        <v/>
      </c>
      <c r="ED263" s="153" t="str">
        <f t="shared" si="176"/>
        <v/>
      </c>
      <c r="EE263" s="19" t="str">
        <f t="shared" si="177"/>
        <v/>
      </c>
      <c r="EF263" s="153" t="str">
        <f t="shared" si="178"/>
        <v/>
      </c>
      <c r="EG263" s="19" t="str">
        <f t="shared" si="179"/>
        <v/>
      </c>
      <c r="EH263" s="153" t="str">
        <f t="shared" si="180"/>
        <v/>
      </c>
      <c r="EI263" s="19" t="str">
        <f t="shared" si="181"/>
        <v/>
      </c>
      <c r="EJ263" s="153" t="str">
        <f t="shared" si="182"/>
        <v/>
      </c>
      <c r="EK263" s="19" t="str">
        <f t="shared" si="183"/>
        <v/>
      </c>
      <c r="EL263" s="153" t="str">
        <f t="shared" si="184"/>
        <v/>
      </c>
      <c r="EM263" s="19" t="str">
        <f t="shared" si="185"/>
        <v/>
      </c>
      <c r="EN263" s="153" t="str">
        <f t="shared" si="186"/>
        <v/>
      </c>
      <c r="EO263" s="19" t="str">
        <f t="shared" si="187"/>
        <v/>
      </c>
      <c r="EP263" s="153" t="str">
        <f t="shared" si="188"/>
        <v/>
      </c>
      <c r="EQ263" s="19" t="str">
        <f t="shared" si="189"/>
        <v/>
      </c>
      <c r="ER263" s="153" t="str">
        <f t="shared" si="190"/>
        <v/>
      </c>
      <c r="ES263" s="19" t="str">
        <f t="shared" si="191"/>
        <v/>
      </c>
      <c r="ET263" s="153" t="str">
        <f t="shared" si="192"/>
        <v/>
      </c>
    </row>
    <row r="264" spans="1:150" x14ac:dyDescent="0.25">
      <c r="A264" s="31"/>
      <c r="B264" s="91" t="str">
        <f t="shared" si="193"/>
        <v/>
      </c>
      <c r="C264" s="20" t="str">
        <f t="shared" si="153"/>
        <v/>
      </c>
      <c r="D264" s="97" t="str">
        <f t="shared" si="154"/>
        <v/>
      </c>
      <c r="E264" s="62" t="str">
        <f t="shared" si="194"/>
        <v/>
      </c>
      <c r="F264" s="31"/>
      <c r="G264" s="282"/>
      <c r="H264" s="283"/>
      <c r="I264" s="284"/>
      <c r="J264" s="285"/>
      <c r="K264" s="286"/>
      <c r="L264" s="287"/>
      <c r="M264" s="288"/>
      <c r="N264" s="287"/>
      <c r="O264" s="288"/>
      <c r="P264" s="287"/>
      <c r="Q264" s="288"/>
      <c r="R264" s="287"/>
      <c r="S264" s="288"/>
      <c r="T264" s="287"/>
      <c r="U264" s="288"/>
      <c r="V264" s="287"/>
      <c r="W264" s="288"/>
      <c r="X264" s="287"/>
      <c r="Y264" s="288"/>
      <c r="Z264" s="287"/>
      <c r="AA264" s="288"/>
      <c r="AB264" s="287"/>
      <c r="AC264" s="288"/>
      <c r="AD264" s="287"/>
      <c r="AE264" s="288"/>
      <c r="AF264" s="287"/>
      <c r="AG264" s="288"/>
      <c r="AH264" s="287"/>
      <c r="AI264" s="288"/>
      <c r="AJ264" s="287"/>
      <c r="AK264" s="288"/>
      <c r="AL264" s="287"/>
      <c r="AM264" s="288"/>
      <c r="AN264" s="287"/>
      <c r="AO264" s="288"/>
      <c r="AP264" s="287"/>
      <c r="AQ264" s="288"/>
      <c r="AR264" s="287"/>
      <c r="AS264" s="288"/>
      <c r="AT264" s="287"/>
      <c r="AU264" s="288"/>
      <c r="AV264" s="287"/>
      <c r="AW264" s="288"/>
      <c r="AX264" s="287"/>
      <c r="AY264" s="31"/>
      <c r="BA264" s="76" t="str">
        <f t="shared" si="195"/>
        <v/>
      </c>
      <c r="BC264" s="76" t="str">
        <f>IF('Stock List'!$K264="", "", 'Stock List'!$K264)</f>
        <v/>
      </c>
      <c r="BE264" s="106">
        <f>IFERROR(ROUND(((INDEX('Stock List'!$M$11:$M$1010, MATCH(L264, 'Stock List'!$K$11:$K$1010, 0))/INDEX('Stock List'!$L$11:$L$1010, MATCH(L264, 'Stock List'!$K$11:$K$1010, 0)))*K264), 2), 0)</f>
        <v>0</v>
      </c>
      <c r="BF264" s="20"/>
      <c r="BG264" s="20">
        <f>IFERROR(ROUND(((INDEX('Stock List'!$M$11:$M$1010, MATCH(N264, 'Stock List'!$K$11:$K$1010, 0))/INDEX('Stock List'!$L$11:$L$1010, MATCH(N264, 'Stock List'!$K$11:$K$1010, 0)))*M264), 2), 0)</f>
        <v>0</v>
      </c>
      <c r="BH264" s="20"/>
      <c r="BI264" s="20">
        <f>IFERROR(ROUND(((INDEX('Stock List'!$M$11:$M$1010, MATCH(P264, 'Stock List'!$K$11:$K$1010, 0))/INDEX('Stock List'!$L$11:$L$1010, MATCH(P264, 'Stock List'!$K$11:$K$1010, 0)))*O264), 2), 0)</f>
        <v>0</v>
      </c>
      <c r="BJ264" s="20"/>
      <c r="BK264" s="20">
        <f>IFERROR(ROUND(((INDEX('Stock List'!$M$11:$M$1010, MATCH(R264, 'Stock List'!$K$11:$K$1010, 0))/INDEX('Stock List'!$L$11:$L$1010, MATCH(R264, 'Stock List'!$K$11:$K$1010, 0)))*Q264), 2), 0)</f>
        <v>0</v>
      </c>
      <c r="BL264" s="20"/>
      <c r="BM264" s="20">
        <f>IFERROR(ROUND(((INDEX('Stock List'!$M$11:$M$1010, MATCH(T264, 'Stock List'!$K$11:$K$1010, 0))/INDEX('Stock List'!$L$11:$L$1010, MATCH(T264, 'Stock List'!$K$11:$K$1010, 0)))*S264), 2), 0)</f>
        <v>0</v>
      </c>
      <c r="BN264" s="20"/>
      <c r="BO264" s="20">
        <f>IFERROR(ROUND(((INDEX('Stock List'!$M$11:$M$1010, MATCH(V264, 'Stock List'!$K$11:$K$1010, 0))/INDEX('Stock List'!$L$11:$L$1010, MATCH(V264, 'Stock List'!$K$11:$K$1010, 0)))*U264), 2), 0)</f>
        <v>0</v>
      </c>
      <c r="BP264" s="20"/>
      <c r="BQ264" s="20">
        <f>IFERROR(ROUND(((INDEX('Stock List'!$M$11:$M$1010, MATCH(X264, 'Stock List'!$K$11:$K$1010, 0))/INDEX('Stock List'!$L$11:$L$1010, MATCH(X264, 'Stock List'!$K$11:$K$1010, 0)))*W264), 2), 0)</f>
        <v>0</v>
      </c>
      <c r="BR264" s="20"/>
      <c r="BS264" s="20">
        <f>IFERROR(ROUND(((INDEX('Stock List'!$M$11:$M$1010, MATCH(Z264, 'Stock List'!$K$11:$K$1010, 0))/INDEX('Stock List'!$L$11:$L$1010, MATCH(Z264, 'Stock List'!$K$11:$K$1010, 0)))*Y264), 2), 0)</f>
        <v>0</v>
      </c>
      <c r="BT264" s="20"/>
      <c r="BU264" s="20">
        <f>IFERROR(ROUND(((INDEX('Stock List'!$M$11:$M$1010, MATCH(AB264, 'Stock List'!$K$11:$K$1010, 0))/INDEX('Stock List'!$L$11:$L$1010, MATCH(AB264, 'Stock List'!$K$11:$K$1010, 0)))*AA264), 2), 0)</f>
        <v>0</v>
      </c>
      <c r="BV264" s="20"/>
      <c r="BW264" s="20">
        <f>IFERROR(ROUND(((INDEX('Stock List'!$M$11:$M$1010, MATCH(AD264, 'Stock List'!$K$11:$K$1010, 0))/INDEX('Stock List'!$L$11:$L$1010, MATCH(AD264, 'Stock List'!$K$11:$K$1010, 0)))*AC264), 2), 0)</f>
        <v>0</v>
      </c>
      <c r="BX264" s="20"/>
      <c r="BY264" s="20">
        <f>IFERROR(ROUND(((INDEX('Stock List'!$M$11:$M$1010, MATCH(AF264, 'Stock List'!$K$11:$K$1010, 0))/INDEX('Stock List'!$L$11:$L$1010, MATCH(AF264, 'Stock List'!$K$11:$K$1010, 0)))*AE264), 2), 0)</f>
        <v>0</v>
      </c>
      <c r="BZ264" s="20"/>
      <c r="CA264" s="20">
        <f>IFERROR(ROUND(((INDEX('Stock List'!$M$11:$M$1010, MATCH(AH264, 'Stock List'!$K$11:$K$1010, 0))/INDEX('Stock List'!$L$11:$L$1010, MATCH(AH264, 'Stock List'!$K$11:$K$1010, 0)))*AG264), 2), 0)</f>
        <v>0</v>
      </c>
      <c r="CB264" s="20"/>
      <c r="CC264" s="20">
        <f>IFERROR(ROUND(((INDEX('Stock List'!$M$11:$M$1010, MATCH(AJ264, 'Stock List'!$K$11:$K$1010, 0))/INDEX('Stock List'!$L$11:$L$1010, MATCH(AJ264, 'Stock List'!$K$11:$K$1010, 0)))*AI264), 2), 0)</f>
        <v>0</v>
      </c>
      <c r="CD264" s="20"/>
      <c r="CE264" s="20">
        <f>IFERROR(ROUND(((INDEX('Stock List'!$M$11:$M$1010, MATCH(AL264, 'Stock List'!$K$11:$K$1010, 0))/INDEX('Stock List'!$L$11:$L$1010, MATCH(AL264, 'Stock List'!$K$11:$K$1010, 0)))*AK264), 2), 0)</f>
        <v>0</v>
      </c>
      <c r="CF264" s="20"/>
      <c r="CG264" s="20">
        <f>IFERROR(ROUND(((INDEX('Stock List'!$M$11:$M$1010, MATCH(AN264, 'Stock List'!$K$11:$K$1010, 0))/INDEX('Stock List'!$L$11:$L$1010, MATCH(AN264, 'Stock List'!$K$11:$K$1010, 0)))*AM264), 2), 0)</f>
        <v>0</v>
      </c>
      <c r="CH264" s="20"/>
      <c r="CI264" s="20">
        <f>IFERROR(ROUND(((INDEX('Stock List'!$M$11:$M$1010, MATCH(AP264, 'Stock List'!$K$11:$K$1010, 0))/INDEX('Stock List'!$L$11:$L$1010, MATCH(AP264, 'Stock List'!$K$11:$K$1010, 0)))*AO264), 2), 0)</f>
        <v>0</v>
      </c>
      <c r="CJ264" s="20"/>
      <c r="CK264" s="20">
        <f>IFERROR(ROUND(((INDEX('Stock List'!$M$11:$M$1010, MATCH(AR264, 'Stock List'!$K$11:$K$1010, 0))/INDEX('Stock List'!$L$11:$L$1010, MATCH(AR264, 'Stock List'!$K$11:$K$1010, 0)))*AQ264), 2), 0)</f>
        <v>0</v>
      </c>
      <c r="CL264" s="20"/>
      <c r="CM264" s="20">
        <f>IFERROR(ROUND(((INDEX('Stock List'!$M$11:$M$1010, MATCH(AT264, 'Stock List'!$K$11:$K$1010, 0))/INDEX('Stock List'!$L$11:$L$1010, MATCH(AT264, 'Stock List'!$K$11:$K$1010, 0)))*AS264), 2), 0)</f>
        <v>0</v>
      </c>
      <c r="CN264" s="20"/>
      <c r="CO264" s="20">
        <f>IFERROR(ROUND(((INDEX('Stock List'!$M$11:$M$1010, MATCH(AV264, 'Stock List'!$K$11:$K$1010, 0))/INDEX('Stock List'!$L$11:$L$1010, MATCH(AV264, 'Stock List'!$K$11:$K$1010, 0)))*AU264), 2), 0)</f>
        <v>0</v>
      </c>
      <c r="CP264" s="20"/>
      <c r="CQ264" s="20">
        <f>IFERROR(ROUND(((INDEX('Stock List'!$M$11:$M$1010, MATCH(AX264, 'Stock List'!$K$11:$K$1010, 0))/INDEX('Stock List'!$L$11:$L$1010, MATCH(AX264, 'Stock List'!$K$11:$K$1010, 0)))*AW264), 2), 0)</f>
        <v>0</v>
      </c>
      <c r="CR264" s="22"/>
      <c r="CT264" s="106" t="str">
        <f t="shared" si="196"/>
        <v/>
      </c>
      <c r="CU264" s="22" t="str">
        <f t="shared" si="197"/>
        <v/>
      </c>
      <c r="CX264" s="106" t="str">
        <f t="shared" si="198"/>
        <v/>
      </c>
      <c r="CY264" s="20" t="str">
        <f t="shared" si="199"/>
        <v/>
      </c>
      <c r="CZ264" s="22" t="str">
        <f t="shared" si="200"/>
        <v/>
      </c>
      <c r="DB264" s="76" t="str">
        <f>IF($H264="", "", COUNTIF($G$11:$G$1010, "&gt;"&amp;$G264)+1+COUNTIF($G$11:$G264, $G264)-1)</f>
        <v/>
      </c>
      <c r="DC264" s="76" t="str">
        <f>IF($H264="", "", COUNTIF($CZ$11:$CZ$1010, "&gt;"&amp;$CZ264)+1+COUNTIF($CZ$11:$CZ264, $CZ264)-1)</f>
        <v/>
      </c>
      <c r="DE264" s="147" t="str">
        <f t="shared" si="201"/>
        <v/>
      </c>
      <c r="DF264" s="148"/>
      <c r="DG264" s="19" t="str">
        <f t="shared" si="202"/>
        <v/>
      </c>
      <c r="DH264" s="153" t="str">
        <f t="shared" si="203"/>
        <v/>
      </c>
      <c r="DI264" s="19" t="str">
        <f t="shared" si="155"/>
        <v/>
      </c>
      <c r="DJ264" s="153" t="str">
        <f t="shared" si="156"/>
        <v/>
      </c>
      <c r="DK264" s="19" t="str">
        <f t="shared" si="157"/>
        <v/>
      </c>
      <c r="DL264" s="153" t="str">
        <f t="shared" si="158"/>
        <v/>
      </c>
      <c r="DM264" s="19" t="str">
        <f t="shared" si="159"/>
        <v/>
      </c>
      <c r="DN264" s="153" t="str">
        <f t="shared" si="160"/>
        <v/>
      </c>
      <c r="DO264" s="19" t="str">
        <f t="shared" si="161"/>
        <v/>
      </c>
      <c r="DP264" s="153" t="str">
        <f t="shared" si="162"/>
        <v/>
      </c>
      <c r="DQ264" s="19" t="str">
        <f t="shared" si="163"/>
        <v/>
      </c>
      <c r="DR264" s="153" t="str">
        <f t="shared" si="164"/>
        <v/>
      </c>
      <c r="DS264" s="19" t="str">
        <f t="shared" si="165"/>
        <v/>
      </c>
      <c r="DT264" s="153" t="str">
        <f t="shared" si="166"/>
        <v/>
      </c>
      <c r="DU264" s="19" t="str">
        <f t="shared" si="167"/>
        <v/>
      </c>
      <c r="DV264" s="153" t="str">
        <f t="shared" si="168"/>
        <v/>
      </c>
      <c r="DW264" s="19" t="str">
        <f t="shared" si="169"/>
        <v/>
      </c>
      <c r="DX264" s="153" t="str">
        <f t="shared" si="170"/>
        <v/>
      </c>
      <c r="DY264" s="19" t="str">
        <f t="shared" si="171"/>
        <v/>
      </c>
      <c r="DZ264" s="153" t="str">
        <f t="shared" si="172"/>
        <v/>
      </c>
      <c r="EA264" s="19" t="str">
        <f t="shared" si="173"/>
        <v/>
      </c>
      <c r="EB264" s="153" t="str">
        <f t="shared" si="174"/>
        <v/>
      </c>
      <c r="EC264" s="19" t="str">
        <f t="shared" si="175"/>
        <v/>
      </c>
      <c r="ED264" s="153" t="str">
        <f t="shared" si="176"/>
        <v/>
      </c>
      <c r="EE264" s="19" t="str">
        <f t="shared" si="177"/>
        <v/>
      </c>
      <c r="EF264" s="153" t="str">
        <f t="shared" si="178"/>
        <v/>
      </c>
      <c r="EG264" s="19" t="str">
        <f t="shared" si="179"/>
        <v/>
      </c>
      <c r="EH264" s="153" t="str">
        <f t="shared" si="180"/>
        <v/>
      </c>
      <c r="EI264" s="19" t="str">
        <f t="shared" si="181"/>
        <v/>
      </c>
      <c r="EJ264" s="153" t="str">
        <f t="shared" si="182"/>
        <v/>
      </c>
      <c r="EK264" s="19" t="str">
        <f t="shared" si="183"/>
        <v/>
      </c>
      <c r="EL264" s="153" t="str">
        <f t="shared" si="184"/>
        <v/>
      </c>
      <c r="EM264" s="19" t="str">
        <f t="shared" si="185"/>
        <v/>
      </c>
      <c r="EN264" s="153" t="str">
        <f t="shared" si="186"/>
        <v/>
      </c>
      <c r="EO264" s="19" t="str">
        <f t="shared" si="187"/>
        <v/>
      </c>
      <c r="EP264" s="153" t="str">
        <f t="shared" si="188"/>
        <v/>
      </c>
      <c r="EQ264" s="19" t="str">
        <f t="shared" si="189"/>
        <v/>
      </c>
      <c r="ER264" s="153" t="str">
        <f t="shared" si="190"/>
        <v/>
      </c>
      <c r="ES264" s="19" t="str">
        <f t="shared" si="191"/>
        <v/>
      </c>
      <c r="ET264" s="153" t="str">
        <f t="shared" si="192"/>
        <v/>
      </c>
    </row>
    <row r="265" spans="1:150" x14ac:dyDescent="0.25">
      <c r="A265" s="31"/>
      <c r="B265" s="91" t="str">
        <f t="shared" si="193"/>
        <v/>
      </c>
      <c r="C265" s="20" t="str">
        <f t="shared" si="153"/>
        <v/>
      </c>
      <c r="D265" s="97" t="str">
        <f t="shared" si="154"/>
        <v/>
      </c>
      <c r="E265" s="62" t="str">
        <f t="shared" si="194"/>
        <v/>
      </c>
      <c r="F265" s="31"/>
      <c r="G265" s="282"/>
      <c r="H265" s="283"/>
      <c r="I265" s="284"/>
      <c r="J265" s="285"/>
      <c r="K265" s="286"/>
      <c r="L265" s="287"/>
      <c r="M265" s="288"/>
      <c r="N265" s="287"/>
      <c r="O265" s="288"/>
      <c r="P265" s="287"/>
      <c r="Q265" s="288"/>
      <c r="R265" s="287"/>
      <c r="S265" s="288"/>
      <c r="T265" s="287"/>
      <c r="U265" s="288"/>
      <c r="V265" s="287"/>
      <c r="W265" s="288"/>
      <c r="X265" s="287"/>
      <c r="Y265" s="288"/>
      <c r="Z265" s="287"/>
      <c r="AA265" s="288"/>
      <c r="AB265" s="287"/>
      <c r="AC265" s="288"/>
      <c r="AD265" s="287"/>
      <c r="AE265" s="288"/>
      <c r="AF265" s="287"/>
      <c r="AG265" s="288"/>
      <c r="AH265" s="287"/>
      <c r="AI265" s="288"/>
      <c r="AJ265" s="287"/>
      <c r="AK265" s="288"/>
      <c r="AL265" s="287"/>
      <c r="AM265" s="288"/>
      <c r="AN265" s="287"/>
      <c r="AO265" s="288"/>
      <c r="AP265" s="287"/>
      <c r="AQ265" s="288"/>
      <c r="AR265" s="287"/>
      <c r="AS265" s="288"/>
      <c r="AT265" s="287"/>
      <c r="AU265" s="288"/>
      <c r="AV265" s="287"/>
      <c r="AW265" s="288"/>
      <c r="AX265" s="287"/>
      <c r="AY265" s="31"/>
      <c r="BA265" s="76" t="str">
        <f t="shared" si="195"/>
        <v/>
      </c>
      <c r="BC265" s="76" t="str">
        <f>IF('Stock List'!$K265="", "", 'Stock List'!$K265)</f>
        <v/>
      </c>
      <c r="BE265" s="106">
        <f>IFERROR(ROUND(((INDEX('Stock List'!$M$11:$M$1010, MATCH(L265, 'Stock List'!$K$11:$K$1010, 0))/INDEX('Stock List'!$L$11:$L$1010, MATCH(L265, 'Stock List'!$K$11:$K$1010, 0)))*K265), 2), 0)</f>
        <v>0</v>
      </c>
      <c r="BF265" s="20"/>
      <c r="BG265" s="20">
        <f>IFERROR(ROUND(((INDEX('Stock List'!$M$11:$M$1010, MATCH(N265, 'Stock List'!$K$11:$K$1010, 0))/INDEX('Stock List'!$L$11:$L$1010, MATCH(N265, 'Stock List'!$K$11:$K$1010, 0)))*M265), 2), 0)</f>
        <v>0</v>
      </c>
      <c r="BH265" s="20"/>
      <c r="BI265" s="20">
        <f>IFERROR(ROUND(((INDEX('Stock List'!$M$11:$M$1010, MATCH(P265, 'Stock List'!$K$11:$K$1010, 0))/INDEX('Stock List'!$L$11:$L$1010, MATCH(P265, 'Stock List'!$K$11:$K$1010, 0)))*O265), 2), 0)</f>
        <v>0</v>
      </c>
      <c r="BJ265" s="20"/>
      <c r="BK265" s="20">
        <f>IFERROR(ROUND(((INDEX('Stock List'!$M$11:$M$1010, MATCH(R265, 'Stock List'!$K$11:$K$1010, 0))/INDEX('Stock List'!$L$11:$L$1010, MATCH(R265, 'Stock List'!$K$11:$K$1010, 0)))*Q265), 2), 0)</f>
        <v>0</v>
      </c>
      <c r="BL265" s="20"/>
      <c r="BM265" s="20">
        <f>IFERROR(ROUND(((INDEX('Stock List'!$M$11:$M$1010, MATCH(T265, 'Stock List'!$K$11:$K$1010, 0))/INDEX('Stock List'!$L$11:$L$1010, MATCH(T265, 'Stock List'!$K$11:$K$1010, 0)))*S265), 2), 0)</f>
        <v>0</v>
      </c>
      <c r="BN265" s="20"/>
      <c r="BO265" s="20">
        <f>IFERROR(ROUND(((INDEX('Stock List'!$M$11:$M$1010, MATCH(V265, 'Stock List'!$K$11:$K$1010, 0))/INDEX('Stock List'!$L$11:$L$1010, MATCH(V265, 'Stock List'!$K$11:$K$1010, 0)))*U265), 2), 0)</f>
        <v>0</v>
      </c>
      <c r="BP265" s="20"/>
      <c r="BQ265" s="20">
        <f>IFERROR(ROUND(((INDEX('Stock List'!$M$11:$M$1010, MATCH(X265, 'Stock List'!$K$11:$K$1010, 0))/INDEX('Stock List'!$L$11:$L$1010, MATCH(X265, 'Stock List'!$K$11:$K$1010, 0)))*W265), 2), 0)</f>
        <v>0</v>
      </c>
      <c r="BR265" s="20"/>
      <c r="BS265" s="20">
        <f>IFERROR(ROUND(((INDEX('Stock List'!$M$11:$M$1010, MATCH(Z265, 'Stock List'!$K$11:$K$1010, 0))/INDEX('Stock List'!$L$11:$L$1010, MATCH(Z265, 'Stock List'!$K$11:$K$1010, 0)))*Y265), 2), 0)</f>
        <v>0</v>
      </c>
      <c r="BT265" s="20"/>
      <c r="BU265" s="20">
        <f>IFERROR(ROUND(((INDEX('Stock List'!$M$11:$M$1010, MATCH(AB265, 'Stock List'!$K$11:$K$1010, 0))/INDEX('Stock List'!$L$11:$L$1010, MATCH(AB265, 'Stock List'!$K$11:$K$1010, 0)))*AA265), 2), 0)</f>
        <v>0</v>
      </c>
      <c r="BV265" s="20"/>
      <c r="BW265" s="20">
        <f>IFERROR(ROUND(((INDEX('Stock List'!$M$11:$M$1010, MATCH(AD265, 'Stock List'!$K$11:$K$1010, 0))/INDEX('Stock List'!$L$11:$L$1010, MATCH(AD265, 'Stock List'!$K$11:$K$1010, 0)))*AC265), 2), 0)</f>
        <v>0</v>
      </c>
      <c r="BX265" s="20"/>
      <c r="BY265" s="20">
        <f>IFERROR(ROUND(((INDEX('Stock List'!$M$11:$M$1010, MATCH(AF265, 'Stock List'!$K$11:$K$1010, 0))/INDEX('Stock List'!$L$11:$L$1010, MATCH(AF265, 'Stock List'!$K$11:$K$1010, 0)))*AE265), 2), 0)</f>
        <v>0</v>
      </c>
      <c r="BZ265" s="20"/>
      <c r="CA265" s="20">
        <f>IFERROR(ROUND(((INDEX('Stock List'!$M$11:$M$1010, MATCH(AH265, 'Stock List'!$K$11:$K$1010, 0))/INDEX('Stock List'!$L$11:$L$1010, MATCH(AH265, 'Stock List'!$K$11:$K$1010, 0)))*AG265), 2), 0)</f>
        <v>0</v>
      </c>
      <c r="CB265" s="20"/>
      <c r="CC265" s="20">
        <f>IFERROR(ROUND(((INDEX('Stock List'!$M$11:$M$1010, MATCH(AJ265, 'Stock List'!$K$11:$K$1010, 0))/INDEX('Stock List'!$L$11:$L$1010, MATCH(AJ265, 'Stock List'!$K$11:$K$1010, 0)))*AI265), 2), 0)</f>
        <v>0</v>
      </c>
      <c r="CD265" s="20"/>
      <c r="CE265" s="20">
        <f>IFERROR(ROUND(((INDEX('Stock List'!$M$11:$M$1010, MATCH(AL265, 'Stock List'!$K$11:$K$1010, 0))/INDEX('Stock List'!$L$11:$L$1010, MATCH(AL265, 'Stock List'!$K$11:$K$1010, 0)))*AK265), 2), 0)</f>
        <v>0</v>
      </c>
      <c r="CF265" s="20"/>
      <c r="CG265" s="20">
        <f>IFERROR(ROUND(((INDEX('Stock List'!$M$11:$M$1010, MATCH(AN265, 'Stock List'!$K$11:$K$1010, 0))/INDEX('Stock List'!$L$11:$L$1010, MATCH(AN265, 'Stock List'!$K$11:$K$1010, 0)))*AM265), 2), 0)</f>
        <v>0</v>
      </c>
      <c r="CH265" s="20"/>
      <c r="CI265" s="20">
        <f>IFERROR(ROUND(((INDEX('Stock List'!$M$11:$M$1010, MATCH(AP265, 'Stock List'!$K$11:$K$1010, 0))/INDEX('Stock List'!$L$11:$L$1010, MATCH(AP265, 'Stock List'!$K$11:$K$1010, 0)))*AO265), 2), 0)</f>
        <v>0</v>
      </c>
      <c r="CJ265" s="20"/>
      <c r="CK265" s="20">
        <f>IFERROR(ROUND(((INDEX('Stock List'!$M$11:$M$1010, MATCH(AR265, 'Stock List'!$K$11:$K$1010, 0))/INDEX('Stock List'!$L$11:$L$1010, MATCH(AR265, 'Stock List'!$K$11:$K$1010, 0)))*AQ265), 2), 0)</f>
        <v>0</v>
      </c>
      <c r="CL265" s="20"/>
      <c r="CM265" s="20">
        <f>IFERROR(ROUND(((INDEX('Stock List'!$M$11:$M$1010, MATCH(AT265, 'Stock List'!$K$11:$K$1010, 0))/INDEX('Stock List'!$L$11:$L$1010, MATCH(AT265, 'Stock List'!$K$11:$K$1010, 0)))*AS265), 2), 0)</f>
        <v>0</v>
      </c>
      <c r="CN265" s="20"/>
      <c r="CO265" s="20">
        <f>IFERROR(ROUND(((INDEX('Stock List'!$M$11:$M$1010, MATCH(AV265, 'Stock List'!$K$11:$K$1010, 0))/INDEX('Stock List'!$L$11:$L$1010, MATCH(AV265, 'Stock List'!$K$11:$K$1010, 0)))*AU265), 2), 0)</f>
        <v>0</v>
      </c>
      <c r="CP265" s="20"/>
      <c r="CQ265" s="20">
        <f>IFERROR(ROUND(((INDEX('Stock List'!$M$11:$M$1010, MATCH(AX265, 'Stock List'!$K$11:$K$1010, 0))/INDEX('Stock List'!$L$11:$L$1010, MATCH(AX265, 'Stock List'!$K$11:$K$1010, 0)))*AW265), 2), 0)</f>
        <v>0</v>
      </c>
      <c r="CR265" s="22"/>
      <c r="CT265" s="106" t="str">
        <f t="shared" si="196"/>
        <v/>
      </c>
      <c r="CU265" s="22" t="str">
        <f t="shared" si="197"/>
        <v/>
      </c>
      <c r="CX265" s="106" t="str">
        <f t="shared" si="198"/>
        <v/>
      </c>
      <c r="CY265" s="20" t="str">
        <f t="shared" si="199"/>
        <v/>
      </c>
      <c r="CZ265" s="22" t="str">
        <f t="shared" si="200"/>
        <v/>
      </c>
      <c r="DB265" s="76" t="str">
        <f>IF($H265="", "", COUNTIF($G$11:$G$1010, "&gt;"&amp;$G265)+1+COUNTIF($G$11:$G265, $G265)-1)</f>
        <v/>
      </c>
      <c r="DC265" s="76" t="str">
        <f>IF($H265="", "", COUNTIF($CZ$11:$CZ$1010, "&gt;"&amp;$CZ265)+1+COUNTIF($CZ$11:$CZ265, $CZ265)-1)</f>
        <v/>
      </c>
      <c r="DE265" s="147" t="str">
        <f t="shared" si="201"/>
        <v/>
      </c>
      <c r="DF265" s="148"/>
      <c r="DG265" s="19" t="str">
        <f t="shared" si="202"/>
        <v/>
      </c>
      <c r="DH265" s="153" t="str">
        <f t="shared" si="203"/>
        <v/>
      </c>
      <c r="DI265" s="19" t="str">
        <f t="shared" si="155"/>
        <v/>
      </c>
      <c r="DJ265" s="153" t="str">
        <f t="shared" si="156"/>
        <v/>
      </c>
      <c r="DK265" s="19" t="str">
        <f t="shared" si="157"/>
        <v/>
      </c>
      <c r="DL265" s="153" t="str">
        <f t="shared" si="158"/>
        <v/>
      </c>
      <c r="DM265" s="19" t="str">
        <f t="shared" si="159"/>
        <v/>
      </c>
      <c r="DN265" s="153" t="str">
        <f t="shared" si="160"/>
        <v/>
      </c>
      <c r="DO265" s="19" t="str">
        <f t="shared" si="161"/>
        <v/>
      </c>
      <c r="DP265" s="153" t="str">
        <f t="shared" si="162"/>
        <v/>
      </c>
      <c r="DQ265" s="19" t="str">
        <f t="shared" si="163"/>
        <v/>
      </c>
      <c r="DR265" s="153" t="str">
        <f t="shared" si="164"/>
        <v/>
      </c>
      <c r="DS265" s="19" t="str">
        <f t="shared" si="165"/>
        <v/>
      </c>
      <c r="DT265" s="153" t="str">
        <f t="shared" si="166"/>
        <v/>
      </c>
      <c r="DU265" s="19" t="str">
        <f t="shared" si="167"/>
        <v/>
      </c>
      <c r="DV265" s="153" t="str">
        <f t="shared" si="168"/>
        <v/>
      </c>
      <c r="DW265" s="19" t="str">
        <f t="shared" si="169"/>
        <v/>
      </c>
      <c r="DX265" s="153" t="str">
        <f t="shared" si="170"/>
        <v/>
      </c>
      <c r="DY265" s="19" t="str">
        <f t="shared" si="171"/>
        <v/>
      </c>
      <c r="DZ265" s="153" t="str">
        <f t="shared" si="172"/>
        <v/>
      </c>
      <c r="EA265" s="19" t="str">
        <f t="shared" si="173"/>
        <v/>
      </c>
      <c r="EB265" s="153" t="str">
        <f t="shared" si="174"/>
        <v/>
      </c>
      <c r="EC265" s="19" t="str">
        <f t="shared" si="175"/>
        <v/>
      </c>
      <c r="ED265" s="153" t="str">
        <f t="shared" si="176"/>
        <v/>
      </c>
      <c r="EE265" s="19" t="str">
        <f t="shared" si="177"/>
        <v/>
      </c>
      <c r="EF265" s="153" t="str">
        <f t="shared" si="178"/>
        <v/>
      </c>
      <c r="EG265" s="19" t="str">
        <f t="shared" si="179"/>
        <v/>
      </c>
      <c r="EH265" s="153" t="str">
        <f t="shared" si="180"/>
        <v/>
      </c>
      <c r="EI265" s="19" t="str">
        <f t="shared" si="181"/>
        <v/>
      </c>
      <c r="EJ265" s="153" t="str">
        <f t="shared" si="182"/>
        <v/>
      </c>
      <c r="EK265" s="19" t="str">
        <f t="shared" si="183"/>
        <v/>
      </c>
      <c r="EL265" s="153" t="str">
        <f t="shared" si="184"/>
        <v/>
      </c>
      <c r="EM265" s="19" t="str">
        <f t="shared" si="185"/>
        <v/>
      </c>
      <c r="EN265" s="153" t="str">
        <f t="shared" si="186"/>
        <v/>
      </c>
      <c r="EO265" s="19" t="str">
        <f t="shared" si="187"/>
        <v/>
      </c>
      <c r="EP265" s="153" t="str">
        <f t="shared" si="188"/>
        <v/>
      </c>
      <c r="EQ265" s="19" t="str">
        <f t="shared" si="189"/>
        <v/>
      </c>
      <c r="ER265" s="153" t="str">
        <f t="shared" si="190"/>
        <v/>
      </c>
      <c r="ES265" s="19" t="str">
        <f t="shared" si="191"/>
        <v/>
      </c>
      <c r="ET265" s="153" t="str">
        <f t="shared" si="192"/>
        <v/>
      </c>
    </row>
    <row r="266" spans="1:150" x14ac:dyDescent="0.25">
      <c r="A266" s="31"/>
      <c r="B266" s="91" t="str">
        <f t="shared" si="193"/>
        <v/>
      </c>
      <c r="C266" s="20" t="str">
        <f t="shared" si="153"/>
        <v/>
      </c>
      <c r="D266" s="97" t="str">
        <f t="shared" si="154"/>
        <v/>
      </c>
      <c r="E266" s="62" t="str">
        <f t="shared" si="194"/>
        <v/>
      </c>
      <c r="F266" s="31"/>
      <c r="G266" s="282"/>
      <c r="H266" s="283"/>
      <c r="I266" s="284"/>
      <c r="J266" s="285"/>
      <c r="K266" s="286"/>
      <c r="L266" s="287"/>
      <c r="M266" s="288"/>
      <c r="N266" s="287"/>
      <c r="O266" s="288"/>
      <c r="P266" s="287"/>
      <c r="Q266" s="288"/>
      <c r="R266" s="287"/>
      <c r="S266" s="288"/>
      <c r="T266" s="287"/>
      <c r="U266" s="288"/>
      <c r="V266" s="287"/>
      <c r="W266" s="288"/>
      <c r="X266" s="287"/>
      <c r="Y266" s="288"/>
      <c r="Z266" s="287"/>
      <c r="AA266" s="288"/>
      <c r="AB266" s="287"/>
      <c r="AC266" s="288"/>
      <c r="AD266" s="287"/>
      <c r="AE266" s="288"/>
      <c r="AF266" s="287"/>
      <c r="AG266" s="288"/>
      <c r="AH266" s="287"/>
      <c r="AI266" s="288"/>
      <c r="AJ266" s="287"/>
      <c r="AK266" s="288"/>
      <c r="AL266" s="287"/>
      <c r="AM266" s="288"/>
      <c r="AN266" s="287"/>
      <c r="AO266" s="288"/>
      <c r="AP266" s="287"/>
      <c r="AQ266" s="288"/>
      <c r="AR266" s="287"/>
      <c r="AS266" s="288"/>
      <c r="AT266" s="287"/>
      <c r="AU266" s="288"/>
      <c r="AV266" s="287"/>
      <c r="AW266" s="288"/>
      <c r="AX266" s="287"/>
      <c r="AY266" s="31"/>
      <c r="BA266" s="76" t="str">
        <f t="shared" si="195"/>
        <v/>
      </c>
      <c r="BC266" s="76" t="str">
        <f>IF('Stock List'!$K266="", "", 'Stock List'!$K266)</f>
        <v/>
      </c>
      <c r="BE266" s="106">
        <f>IFERROR(ROUND(((INDEX('Stock List'!$M$11:$M$1010, MATCH(L266, 'Stock List'!$K$11:$K$1010, 0))/INDEX('Stock List'!$L$11:$L$1010, MATCH(L266, 'Stock List'!$K$11:$K$1010, 0)))*K266), 2), 0)</f>
        <v>0</v>
      </c>
      <c r="BF266" s="20"/>
      <c r="BG266" s="20">
        <f>IFERROR(ROUND(((INDEX('Stock List'!$M$11:$M$1010, MATCH(N266, 'Stock List'!$K$11:$K$1010, 0))/INDEX('Stock List'!$L$11:$L$1010, MATCH(N266, 'Stock List'!$K$11:$K$1010, 0)))*M266), 2), 0)</f>
        <v>0</v>
      </c>
      <c r="BH266" s="20"/>
      <c r="BI266" s="20">
        <f>IFERROR(ROUND(((INDEX('Stock List'!$M$11:$M$1010, MATCH(P266, 'Stock List'!$K$11:$K$1010, 0))/INDEX('Stock List'!$L$11:$L$1010, MATCH(P266, 'Stock List'!$K$11:$K$1010, 0)))*O266), 2), 0)</f>
        <v>0</v>
      </c>
      <c r="BJ266" s="20"/>
      <c r="BK266" s="20">
        <f>IFERROR(ROUND(((INDEX('Stock List'!$M$11:$M$1010, MATCH(R266, 'Stock List'!$K$11:$K$1010, 0))/INDEX('Stock List'!$L$11:$L$1010, MATCH(R266, 'Stock List'!$K$11:$K$1010, 0)))*Q266), 2), 0)</f>
        <v>0</v>
      </c>
      <c r="BL266" s="20"/>
      <c r="BM266" s="20">
        <f>IFERROR(ROUND(((INDEX('Stock List'!$M$11:$M$1010, MATCH(T266, 'Stock List'!$K$11:$K$1010, 0))/INDEX('Stock List'!$L$11:$L$1010, MATCH(T266, 'Stock List'!$K$11:$K$1010, 0)))*S266), 2), 0)</f>
        <v>0</v>
      </c>
      <c r="BN266" s="20"/>
      <c r="BO266" s="20">
        <f>IFERROR(ROUND(((INDEX('Stock List'!$M$11:$M$1010, MATCH(V266, 'Stock List'!$K$11:$K$1010, 0))/INDEX('Stock List'!$L$11:$L$1010, MATCH(V266, 'Stock List'!$K$11:$K$1010, 0)))*U266), 2), 0)</f>
        <v>0</v>
      </c>
      <c r="BP266" s="20"/>
      <c r="BQ266" s="20">
        <f>IFERROR(ROUND(((INDEX('Stock List'!$M$11:$M$1010, MATCH(X266, 'Stock List'!$K$11:$K$1010, 0))/INDEX('Stock List'!$L$11:$L$1010, MATCH(X266, 'Stock List'!$K$11:$K$1010, 0)))*W266), 2), 0)</f>
        <v>0</v>
      </c>
      <c r="BR266" s="20"/>
      <c r="BS266" s="20">
        <f>IFERROR(ROUND(((INDEX('Stock List'!$M$11:$M$1010, MATCH(Z266, 'Stock List'!$K$11:$K$1010, 0))/INDEX('Stock List'!$L$11:$L$1010, MATCH(Z266, 'Stock List'!$K$11:$K$1010, 0)))*Y266), 2), 0)</f>
        <v>0</v>
      </c>
      <c r="BT266" s="20"/>
      <c r="BU266" s="20">
        <f>IFERROR(ROUND(((INDEX('Stock List'!$M$11:$M$1010, MATCH(AB266, 'Stock List'!$K$11:$K$1010, 0))/INDEX('Stock List'!$L$11:$L$1010, MATCH(AB266, 'Stock List'!$K$11:$K$1010, 0)))*AA266), 2), 0)</f>
        <v>0</v>
      </c>
      <c r="BV266" s="20"/>
      <c r="BW266" s="20">
        <f>IFERROR(ROUND(((INDEX('Stock List'!$M$11:$M$1010, MATCH(AD266, 'Stock List'!$K$11:$K$1010, 0))/INDEX('Stock List'!$L$11:$L$1010, MATCH(AD266, 'Stock List'!$K$11:$K$1010, 0)))*AC266), 2), 0)</f>
        <v>0</v>
      </c>
      <c r="BX266" s="20"/>
      <c r="BY266" s="20">
        <f>IFERROR(ROUND(((INDEX('Stock List'!$M$11:$M$1010, MATCH(AF266, 'Stock List'!$K$11:$K$1010, 0))/INDEX('Stock List'!$L$11:$L$1010, MATCH(AF266, 'Stock List'!$K$11:$K$1010, 0)))*AE266), 2), 0)</f>
        <v>0</v>
      </c>
      <c r="BZ266" s="20"/>
      <c r="CA266" s="20">
        <f>IFERROR(ROUND(((INDEX('Stock List'!$M$11:$M$1010, MATCH(AH266, 'Stock List'!$K$11:$K$1010, 0))/INDEX('Stock List'!$L$11:$L$1010, MATCH(AH266, 'Stock List'!$K$11:$K$1010, 0)))*AG266), 2), 0)</f>
        <v>0</v>
      </c>
      <c r="CB266" s="20"/>
      <c r="CC266" s="20">
        <f>IFERROR(ROUND(((INDEX('Stock List'!$M$11:$M$1010, MATCH(AJ266, 'Stock List'!$K$11:$K$1010, 0))/INDEX('Stock List'!$L$11:$L$1010, MATCH(AJ266, 'Stock List'!$K$11:$K$1010, 0)))*AI266), 2), 0)</f>
        <v>0</v>
      </c>
      <c r="CD266" s="20"/>
      <c r="CE266" s="20">
        <f>IFERROR(ROUND(((INDEX('Stock List'!$M$11:$M$1010, MATCH(AL266, 'Stock List'!$K$11:$K$1010, 0))/INDEX('Stock List'!$L$11:$L$1010, MATCH(AL266, 'Stock List'!$K$11:$K$1010, 0)))*AK266), 2), 0)</f>
        <v>0</v>
      </c>
      <c r="CF266" s="20"/>
      <c r="CG266" s="20">
        <f>IFERROR(ROUND(((INDEX('Stock List'!$M$11:$M$1010, MATCH(AN266, 'Stock List'!$K$11:$K$1010, 0))/INDEX('Stock List'!$L$11:$L$1010, MATCH(AN266, 'Stock List'!$K$11:$K$1010, 0)))*AM266), 2), 0)</f>
        <v>0</v>
      </c>
      <c r="CH266" s="20"/>
      <c r="CI266" s="20">
        <f>IFERROR(ROUND(((INDEX('Stock List'!$M$11:$M$1010, MATCH(AP266, 'Stock List'!$K$11:$K$1010, 0))/INDEX('Stock List'!$L$11:$L$1010, MATCH(AP266, 'Stock List'!$K$11:$K$1010, 0)))*AO266), 2), 0)</f>
        <v>0</v>
      </c>
      <c r="CJ266" s="20"/>
      <c r="CK266" s="20">
        <f>IFERROR(ROUND(((INDEX('Stock List'!$M$11:$M$1010, MATCH(AR266, 'Stock List'!$K$11:$K$1010, 0))/INDEX('Stock List'!$L$11:$L$1010, MATCH(AR266, 'Stock List'!$K$11:$K$1010, 0)))*AQ266), 2), 0)</f>
        <v>0</v>
      </c>
      <c r="CL266" s="20"/>
      <c r="CM266" s="20">
        <f>IFERROR(ROUND(((INDEX('Stock List'!$M$11:$M$1010, MATCH(AT266, 'Stock List'!$K$11:$K$1010, 0))/INDEX('Stock List'!$L$11:$L$1010, MATCH(AT266, 'Stock List'!$K$11:$K$1010, 0)))*AS266), 2), 0)</f>
        <v>0</v>
      </c>
      <c r="CN266" s="20"/>
      <c r="CO266" s="20">
        <f>IFERROR(ROUND(((INDEX('Stock List'!$M$11:$M$1010, MATCH(AV266, 'Stock List'!$K$11:$K$1010, 0))/INDEX('Stock List'!$L$11:$L$1010, MATCH(AV266, 'Stock List'!$K$11:$K$1010, 0)))*AU266), 2), 0)</f>
        <v>0</v>
      </c>
      <c r="CP266" s="20"/>
      <c r="CQ266" s="20">
        <f>IFERROR(ROUND(((INDEX('Stock List'!$M$11:$M$1010, MATCH(AX266, 'Stock List'!$K$11:$K$1010, 0))/INDEX('Stock List'!$L$11:$L$1010, MATCH(AX266, 'Stock List'!$K$11:$K$1010, 0)))*AW266), 2), 0)</f>
        <v>0</v>
      </c>
      <c r="CR266" s="22"/>
      <c r="CT266" s="106" t="str">
        <f t="shared" si="196"/>
        <v/>
      </c>
      <c r="CU266" s="22" t="str">
        <f t="shared" si="197"/>
        <v/>
      </c>
      <c r="CX266" s="106" t="str">
        <f t="shared" si="198"/>
        <v/>
      </c>
      <c r="CY266" s="20" t="str">
        <f t="shared" si="199"/>
        <v/>
      </c>
      <c r="CZ266" s="22" t="str">
        <f t="shared" si="200"/>
        <v/>
      </c>
      <c r="DB266" s="76" t="str">
        <f>IF($H266="", "", COUNTIF($G$11:$G$1010, "&gt;"&amp;$G266)+1+COUNTIF($G$11:$G266, $G266)-1)</f>
        <v/>
      </c>
      <c r="DC266" s="76" t="str">
        <f>IF($H266="", "", COUNTIF($CZ$11:$CZ$1010, "&gt;"&amp;$CZ266)+1+COUNTIF($CZ$11:$CZ266, $CZ266)-1)</f>
        <v/>
      </c>
      <c r="DE266" s="147" t="str">
        <f t="shared" si="201"/>
        <v/>
      </c>
      <c r="DF266" s="148"/>
      <c r="DG266" s="19" t="str">
        <f t="shared" si="202"/>
        <v/>
      </c>
      <c r="DH266" s="153" t="str">
        <f t="shared" si="203"/>
        <v/>
      </c>
      <c r="DI266" s="19" t="str">
        <f t="shared" si="155"/>
        <v/>
      </c>
      <c r="DJ266" s="153" t="str">
        <f t="shared" si="156"/>
        <v/>
      </c>
      <c r="DK266" s="19" t="str">
        <f t="shared" si="157"/>
        <v/>
      </c>
      <c r="DL266" s="153" t="str">
        <f t="shared" si="158"/>
        <v/>
      </c>
      <c r="DM266" s="19" t="str">
        <f t="shared" si="159"/>
        <v/>
      </c>
      <c r="DN266" s="153" t="str">
        <f t="shared" si="160"/>
        <v/>
      </c>
      <c r="DO266" s="19" t="str">
        <f t="shared" si="161"/>
        <v/>
      </c>
      <c r="DP266" s="153" t="str">
        <f t="shared" si="162"/>
        <v/>
      </c>
      <c r="DQ266" s="19" t="str">
        <f t="shared" si="163"/>
        <v/>
      </c>
      <c r="DR266" s="153" t="str">
        <f t="shared" si="164"/>
        <v/>
      </c>
      <c r="DS266" s="19" t="str">
        <f t="shared" si="165"/>
        <v/>
      </c>
      <c r="DT266" s="153" t="str">
        <f t="shared" si="166"/>
        <v/>
      </c>
      <c r="DU266" s="19" t="str">
        <f t="shared" si="167"/>
        <v/>
      </c>
      <c r="DV266" s="153" t="str">
        <f t="shared" si="168"/>
        <v/>
      </c>
      <c r="DW266" s="19" t="str">
        <f t="shared" si="169"/>
        <v/>
      </c>
      <c r="DX266" s="153" t="str">
        <f t="shared" si="170"/>
        <v/>
      </c>
      <c r="DY266" s="19" t="str">
        <f t="shared" si="171"/>
        <v/>
      </c>
      <c r="DZ266" s="153" t="str">
        <f t="shared" si="172"/>
        <v/>
      </c>
      <c r="EA266" s="19" t="str">
        <f t="shared" si="173"/>
        <v/>
      </c>
      <c r="EB266" s="153" t="str">
        <f t="shared" si="174"/>
        <v/>
      </c>
      <c r="EC266" s="19" t="str">
        <f t="shared" si="175"/>
        <v/>
      </c>
      <c r="ED266" s="153" t="str">
        <f t="shared" si="176"/>
        <v/>
      </c>
      <c r="EE266" s="19" t="str">
        <f t="shared" si="177"/>
        <v/>
      </c>
      <c r="EF266" s="153" t="str">
        <f t="shared" si="178"/>
        <v/>
      </c>
      <c r="EG266" s="19" t="str">
        <f t="shared" si="179"/>
        <v/>
      </c>
      <c r="EH266" s="153" t="str">
        <f t="shared" si="180"/>
        <v/>
      </c>
      <c r="EI266" s="19" t="str">
        <f t="shared" si="181"/>
        <v/>
      </c>
      <c r="EJ266" s="153" t="str">
        <f t="shared" si="182"/>
        <v/>
      </c>
      <c r="EK266" s="19" t="str">
        <f t="shared" si="183"/>
        <v/>
      </c>
      <c r="EL266" s="153" t="str">
        <f t="shared" si="184"/>
        <v/>
      </c>
      <c r="EM266" s="19" t="str">
        <f t="shared" si="185"/>
        <v/>
      </c>
      <c r="EN266" s="153" t="str">
        <f t="shared" si="186"/>
        <v/>
      </c>
      <c r="EO266" s="19" t="str">
        <f t="shared" si="187"/>
        <v/>
      </c>
      <c r="EP266" s="153" t="str">
        <f t="shared" si="188"/>
        <v/>
      </c>
      <c r="EQ266" s="19" t="str">
        <f t="shared" si="189"/>
        <v/>
      </c>
      <c r="ER266" s="153" t="str">
        <f t="shared" si="190"/>
        <v/>
      </c>
      <c r="ES266" s="19" t="str">
        <f t="shared" si="191"/>
        <v/>
      </c>
      <c r="ET266" s="153" t="str">
        <f t="shared" si="192"/>
        <v/>
      </c>
    </row>
    <row r="267" spans="1:150" x14ac:dyDescent="0.25">
      <c r="A267" s="31"/>
      <c r="B267" s="91" t="str">
        <f t="shared" si="193"/>
        <v/>
      </c>
      <c r="C267" s="20" t="str">
        <f t="shared" ref="C267:C330" si="204">IF($B267="", "", ROUND($B267+($B267*$D$5), 2))</f>
        <v/>
      </c>
      <c r="D267" s="97" t="str">
        <f t="shared" ref="D267:D330" si="205">IF($C267="", "", IFERROR(ROUND($J267/$C267, 4), ""))</f>
        <v/>
      </c>
      <c r="E267" s="62" t="str">
        <f t="shared" si="194"/>
        <v/>
      </c>
      <c r="F267" s="31"/>
      <c r="G267" s="282"/>
      <c r="H267" s="283"/>
      <c r="I267" s="284"/>
      <c r="J267" s="285"/>
      <c r="K267" s="286"/>
      <c r="L267" s="287"/>
      <c r="M267" s="288"/>
      <c r="N267" s="287"/>
      <c r="O267" s="288"/>
      <c r="P267" s="287"/>
      <c r="Q267" s="288"/>
      <c r="R267" s="287"/>
      <c r="S267" s="288"/>
      <c r="T267" s="287"/>
      <c r="U267" s="288"/>
      <c r="V267" s="287"/>
      <c r="W267" s="288"/>
      <c r="X267" s="287"/>
      <c r="Y267" s="288"/>
      <c r="Z267" s="287"/>
      <c r="AA267" s="288"/>
      <c r="AB267" s="287"/>
      <c r="AC267" s="288"/>
      <c r="AD267" s="287"/>
      <c r="AE267" s="288"/>
      <c r="AF267" s="287"/>
      <c r="AG267" s="288"/>
      <c r="AH267" s="287"/>
      <c r="AI267" s="288"/>
      <c r="AJ267" s="287"/>
      <c r="AK267" s="288"/>
      <c r="AL267" s="287"/>
      <c r="AM267" s="288"/>
      <c r="AN267" s="287"/>
      <c r="AO267" s="288"/>
      <c r="AP267" s="287"/>
      <c r="AQ267" s="288"/>
      <c r="AR267" s="287"/>
      <c r="AS267" s="288"/>
      <c r="AT267" s="287"/>
      <c r="AU267" s="288"/>
      <c r="AV267" s="287"/>
      <c r="AW267" s="288"/>
      <c r="AX267" s="287"/>
      <c r="AY267" s="31"/>
      <c r="BA267" s="76" t="str">
        <f t="shared" si="195"/>
        <v/>
      </c>
      <c r="BC267" s="76" t="str">
        <f>IF('Stock List'!$K267="", "", 'Stock List'!$K267)</f>
        <v/>
      </c>
      <c r="BE267" s="106">
        <f>IFERROR(ROUND(((INDEX('Stock List'!$M$11:$M$1010, MATCH(L267, 'Stock List'!$K$11:$K$1010, 0))/INDEX('Stock List'!$L$11:$L$1010, MATCH(L267, 'Stock List'!$K$11:$K$1010, 0)))*K267), 2), 0)</f>
        <v>0</v>
      </c>
      <c r="BF267" s="20"/>
      <c r="BG267" s="20">
        <f>IFERROR(ROUND(((INDEX('Stock List'!$M$11:$M$1010, MATCH(N267, 'Stock List'!$K$11:$K$1010, 0))/INDEX('Stock List'!$L$11:$L$1010, MATCH(N267, 'Stock List'!$K$11:$K$1010, 0)))*M267), 2), 0)</f>
        <v>0</v>
      </c>
      <c r="BH267" s="20"/>
      <c r="BI267" s="20">
        <f>IFERROR(ROUND(((INDEX('Stock List'!$M$11:$M$1010, MATCH(P267, 'Stock List'!$K$11:$K$1010, 0))/INDEX('Stock List'!$L$11:$L$1010, MATCH(P267, 'Stock List'!$K$11:$K$1010, 0)))*O267), 2), 0)</f>
        <v>0</v>
      </c>
      <c r="BJ267" s="20"/>
      <c r="BK267" s="20">
        <f>IFERROR(ROUND(((INDEX('Stock List'!$M$11:$M$1010, MATCH(R267, 'Stock List'!$K$11:$K$1010, 0))/INDEX('Stock List'!$L$11:$L$1010, MATCH(R267, 'Stock List'!$K$11:$K$1010, 0)))*Q267), 2), 0)</f>
        <v>0</v>
      </c>
      <c r="BL267" s="20"/>
      <c r="BM267" s="20">
        <f>IFERROR(ROUND(((INDEX('Stock List'!$M$11:$M$1010, MATCH(T267, 'Stock List'!$K$11:$K$1010, 0))/INDEX('Stock List'!$L$11:$L$1010, MATCH(T267, 'Stock List'!$K$11:$K$1010, 0)))*S267), 2), 0)</f>
        <v>0</v>
      </c>
      <c r="BN267" s="20"/>
      <c r="BO267" s="20">
        <f>IFERROR(ROUND(((INDEX('Stock List'!$M$11:$M$1010, MATCH(V267, 'Stock List'!$K$11:$K$1010, 0))/INDEX('Stock List'!$L$11:$L$1010, MATCH(V267, 'Stock List'!$K$11:$K$1010, 0)))*U267), 2), 0)</f>
        <v>0</v>
      </c>
      <c r="BP267" s="20"/>
      <c r="BQ267" s="20">
        <f>IFERROR(ROUND(((INDEX('Stock List'!$M$11:$M$1010, MATCH(X267, 'Stock List'!$K$11:$K$1010, 0))/INDEX('Stock List'!$L$11:$L$1010, MATCH(X267, 'Stock List'!$K$11:$K$1010, 0)))*W267), 2), 0)</f>
        <v>0</v>
      </c>
      <c r="BR267" s="20"/>
      <c r="BS267" s="20">
        <f>IFERROR(ROUND(((INDEX('Stock List'!$M$11:$M$1010, MATCH(Z267, 'Stock List'!$K$11:$K$1010, 0))/INDEX('Stock List'!$L$11:$L$1010, MATCH(Z267, 'Stock List'!$K$11:$K$1010, 0)))*Y267), 2), 0)</f>
        <v>0</v>
      </c>
      <c r="BT267" s="20"/>
      <c r="BU267" s="20">
        <f>IFERROR(ROUND(((INDEX('Stock List'!$M$11:$M$1010, MATCH(AB267, 'Stock List'!$K$11:$K$1010, 0))/INDEX('Stock List'!$L$11:$L$1010, MATCH(AB267, 'Stock List'!$K$11:$K$1010, 0)))*AA267), 2), 0)</f>
        <v>0</v>
      </c>
      <c r="BV267" s="20"/>
      <c r="BW267" s="20">
        <f>IFERROR(ROUND(((INDEX('Stock List'!$M$11:$M$1010, MATCH(AD267, 'Stock List'!$K$11:$K$1010, 0))/INDEX('Stock List'!$L$11:$L$1010, MATCH(AD267, 'Stock List'!$K$11:$K$1010, 0)))*AC267), 2), 0)</f>
        <v>0</v>
      </c>
      <c r="BX267" s="20"/>
      <c r="BY267" s="20">
        <f>IFERROR(ROUND(((INDEX('Stock List'!$M$11:$M$1010, MATCH(AF267, 'Stock List'!$K$11:$K$1010, 0))/INDEX('Stock List'!$L$11:$L$1010, MATCH(AF267, 'Stock List'!$K$11:$K$1010, 0)))*AE267), 2), 0)</f>
        <v>0</v>
      </c>
      <c r="BZ267" s="20"/>
      <c r="CA267" s="20">
        <f>IFERROR(ROUND(((INDEX('Stock List'!$M$11:$M$1010, MATCH(AH267, 'Stock List'!$K$11:$K$1010, 0))/INDEX('Stock List'!$L$11:$L$1010, MATCH(AH267, 'Stock List'!$K$11:$K$1010, 0)))*AG267), 2), 0)</f>
        <v>0</v>
      </c>
      <c r="CB267" s="20"/>
      <c r="CC267" s="20">
        <f>IFERROR(ROUND(((INDEX('Stock List'!$M$11:$M$1010, MATCH(AJ267, 'Stock List'!$K$11:$K$1010, 0))/INDEX('Stock List'!$L$11:$L$1010, MATCH(AJ267, 'Stock List'!$K$11:$K$1010, 0)))*AI267), 2), 0)</f>
        <v>0</v>
      </c>
      <c r="CD267" s="20"/>
      <c r="CE267" s="20">
        <f>IFERROR(ROUND(((INDEX('Stock List'!$M$11:$M$1010, MATCH(AL267, 'Stock List'!$K$11:$K$1010, 0))/INDEX('Stock List'!$L$11:$L$1010, MATCH(AL267, 'Stock List'!$K$11:$K$1010, 0)))*AK267), 2), 0)</f>
        <v>0</v>
      </c>
      <c r="CF267" s="20"/>
      <c r="CG267" s="20">
        <f>IFERROR(ROUND(((INDEX('Stock List'!$M$11:$M$1010, MATCH(AN267, 'Stock List'!$K$11:$K$1010, 0))/INDEX('Stock List'!$L$11:$L$1010, MATCH(AN267, 'Stock List'!$K$11:$K$1010, 0)))*AM267), 2), 0)</f>
        <v>0</v>
      </c>
      <c r="CH267" s="20"/>
      <c r="CI267" s="20">
        <f>IFERROR(ROUND(((INDEX('Stock List'!$M$11:$M$1010, MATCH(AP267, 'Stock List'!$K$11:$K$1010, 0))/INDEX('Stock List'!$L$11:$L$1010, MATCH(AP267, 'Stock List'!$K$11:$K$1010, 0)))*AO267), 2), 0)</f>
        <v>0</v>
      </c>
      <c r="CJ267" s="20"/>
      <c r="CK267" s="20">
        <f>IFERROR(ROUND(((INDEX('Stock List'!$M$11:$M$1010, MATCH(AR267, 'Stock List'!$K$11:$K$1010, 0))/INDEX('Stock List'!$L$11:$L$1010, MATCH(AR267, 'Stock List'!$K$11:$K$1010, 0)))*AQ267), 2), 0)</f>
        <v>0</v>
      </c>
      <c r="CL267" s="20"/>
      <c r="CM267" s="20">
        <f>IFERROR(ROUND(((INDEX('Stock List'!$M$11:$M$1010, MATCH(AT267, 'Stock List'!$K$11:$K$1010, 0))/INDEX('Stock List'!$L$11:$L$1010, MATCH(AT267, 'Stock List'!$K$11:$K$1010, 0)))*AS267), 2), 0)</f>
        <v>0</v>
      </c>
      <c r="CN267" s="20"/>
      <c r="CO267" s="20">
        <f>IFERROR(ROUND(((INDEX('Stock List'!$M$11:$M$1010, MATCH(AV267, 'Stock List'!$K$11:$K$1010, 0))/INDEX('Stock List'!$L$11:$L$1010, MATCH(AV267, 'Stock List'!$K$11:$K$1010, 0)))*AU267), 2), 0)</f>
        <v>0</v>
      </c>
      <c r="CP267" s="20"/>
      <c r="CQ267" s="20">
        <f>IFERROR(ROUND(((INDEX('Stock List'!$M$11:$M$1010, MATCH(AX267, 'Stock List'!$K$11:$K$1010, 0))/INDEX('Stock List'!$L$11:$L$1010, MATCH(AX267, 'Stock List'!$K$11:$K$1010, 0)))*AW267), 2), 0)</f>
        <v>0</v>
      </c>
      <c r="CR267" s="22"/>
      <c r="CT267" s="106" t="str">
        <f t="shared" si="196"/>
        <v/>
      </c>
      <c r="CU267" s="22" t="str">
        <f t="shared" si="197"/>
        <v/>
      </c>
      <c r="CX267" s="106" t="str">
        <f t="shared" si="198"/>
        <v/>
      </c>
      <c r="CY267" s="20" t="str">
        <f t="shared" si="199"/>
        <v/>
      </c>
      <c r="CZ267" s="22" t="str">
        <f t="shared" si="200"/>
        <v/>
      </c>
      <c r="DB267" s="76" t="str">
        <f>IF($H267="", "", COUNTIF($G$11:$G$1010, "&gt;"&amp;$G267)+1+COUNTIF($G$11:$G267, $G267)-1)</f>
        <v/>
      </c>
      <c r="DC267" s="76" t="str">
        <f>IF($H267="", "", COUNTIF($CZ$11:$CZ$1010, "&gt;"&amp;$CZ267)+1+COUNTIF($CZ$11:$CZ267, $CZ267)-1)</f>
        <v/>
      </c>
      <c r="DE267" s="147" t="str">
        <f t="shared" si="201"/>
        <v/>
      </c>
      <c r="DF267" s="148"/>
      <c r="DG267" s="19" t="str">
        <f t="shared" si="202"/>
        <v/>
      </c>
      <c r="DH267" s="153" t="str">
        <f t="shared" si="203"/>
        <v/>
      </c>
      <c r="DI267" s="19" t="str">
        <f t="shared" ref="DI267:DI330" si="206">IF(M267="", "", M267*$G267)</f>
        <v/>
      </c>
      <c r="DJ267" s="153" t="str">
        <f t="shared" ref="DJ267:DJ330" si="207">IF(N267="", "", N267)</f>
        <v/>
      </c>
      <c r="DK267" s="19" t="str">
        <f t="shared" ref="DK267:DK330" si="208">IF(O267="", "", O267*$G267)</f>
        <v/>
      </c>
      <c r="DL267" s="153" t="str">
        <f t="shared" ref="DL267:DL330" si="209">IF(P267="", "", P267)</f>
        <v/>
      </c>
      <c r="DM267" s="19" t="str">
        <f t="shared" ref="DM267:DM330" si="210">IF(Q267="", "", Q267*$G267)</f>
        <v/>
      </c>
      <c r="DN267" s="153" t="str">
        <f t="shared" ref="DN267:DN330" si="211">IF(R267="", "", R267)</f>
        <v/>
      </c>
      <c r="DO267" s="19" t="str">
        <f t="shared" ref="DO267:DO330" si="212">IF(S267="", "", S267*$G267)</f>
        <v/>
      </c>
      <c r="DP267" s="153" t="str">
        <f t="shared" ref="DP267:DP330" si="213">IF(T267="", "", T267)</f>
        <v/>
      </c>
      <c r="DQ267" s="19" t="str">
        <f t="shared" ref="DQ267:DQ330" si="214">IF(U267="", "", U267*$G267)</f>
        <v/>
      </c>
      <c r="DR267" s="153" t="str">
        <f t="shared" ref="DR267:DR330" si="215">IF(V267="", "", V267)</f>
        <v/>
      </c>
      <c r="DS267" s="19" t="str">
        <f t="shared" ref="DS267:DS330" si="216">IF(W267="", "", W267*$G267)</f>
        <v/>
      </c>
      <c r="DT267" s="153" t="str">
        <f t="shared" ref="DT267:DT330" si="217">IF(X267="", "", X267)</f>
        <v/>
      </c>
      <c r="DU267" s="19" t="str">
        <f t="shared" ref="DU267:DU330" si="218">IF(Y267="", "", Y267*$G267)</f>
        <v/>
      </c>
      <c r="DV267" s="153" t="str">
        <f t="shared" ref="DV267:DV330" si="219">IF(Z267="", "", Z267)</f>
        <v/>
      </c>
      <c r="DW267" s="19" t="str">
        <f t="shared" ref="DW267:DW330" si="220">IF(AA267="", "", AA267*$G267)</f>
        <v/>
      </c>
      <c r="DX267" s="153" t="str">
        <f t="shared" ref="DX267:DX330" si="221">IF(AB267="", "", AB267)</f>
        <v/>
      </c>
      <c r="DY267" s="19" t="str">
        <f t="shared" ref="DY267:DY330" si="222">IF(AC267="", "", AC267*$G267)</f>
        <v/>
      </c>
      <c r="DZ267" s="153" t="str">
        <f t="shared" ref="DZ267:DZ330" si="223">IF(AD267="", "", AD267)</f>
        <v/>
      </c>
      <c r="EA267" s="19" t="str">
        <f t="shared" ref="EA267:EA330" si="224">IF(AE267="", "", AE267*$G267)</f>
        <v/>
      </c>
      <c r="EB267" s="153" t="str">
        <f t="shared" ref="EB267:EB330" si="225">IF(AF267="", "", AF267)</f>
        <v/>
      </c>
      <c r="EC267" s="19" t="str">
        <f t="shared" ref="EC267:EC330" si="226">IF(AG267="", "", AG267*$G267)</f>
        <v/>
      </c>
      <c r="ED267" s="153" t="str">
        <f t="shared" ref="ED267:ED330" si="227">IF(AH267="", "", AH267)</f>
        <v/>
      </c>
      <c r="EE267" s="19" t="str">
        <f t="shared" ref="EE267:EE330" si="228">IF(AI267="", "", AI267*$G267)</f>
        <v/>
      </c>
      <c r="EF267" s="153" t="str">
        <f t="shared" ref="EF267:EF330" si="229">IF(AJ267="", "", AJ267)</f>
        <v/>
      </c>
      <c r="EG267" s="19" t="str">
        <f t="shared" ref="EG267:EG330" si="230">IF(AK267="", "", AK267*$G267)</f>
        <v/>
      </c>
      <c r="EH267" s="153" t="str">
        <f t="shared" ref="EH267:EH330" si="231">IF(AL267="", "", AL267)</f>
        <v/>
      </c>
      <c r="EI267" s="19" t="str">
        <f t="shared" ref="EI267:EI330" si="232">IF(AM267="", "", AM267*$G267)</f>
        <v/>
      </c>
      <c r="EJ267" s="153" t="str">
        <f t="shared" ref="EJ267:EJ330" si="233">IF(AN267="", "", AN267)</f>
        <v/>
      </c>
      <c r="EK267" s="19" t="str">
        <f t="shared" ref="EK267:EK330" si="234">IF(AO267="", "", AO267*$G267)</f>
        <v/>
      </c>
      <c r="EL267" s="153" t="str">
        <f t="shared" ref="EL267:EL330" si="235">IF(AP267="", "", AP267)</f>
        <v/>
      </c>
      <c r="EM267" s="19" t="str">
        <f t="shared" ref="EM267:EM330" si="236">IF(AQ267="", "", AQ267*$G267)</f>
        <v/>
      </c>
      <c r="EN267" s="153" t="str">
        <f t="shared" ref="EN267:EN330" si="237">IF(AR267="", "", AR267)</f>
        <v/>
      </c>
      <c r="EO267" s="19" t="str">
        <f t="shared" ref="EO267:EO330" si="238">IF(AS267="", "", AS267*$G267)</f>
        <v/>
      </c>
      <c r="EP267" s="153" t="str">
        <f t="shared" ref="EP267:EP330" si="239">IF(AT267="", "", AT267)</f>
        <v/>
      </c>
      <c r="EQ267" s="19" t="str">
        <f t="shared" ref="EQ267:EQ330" si="240">IF(AU267="", "", AU267*$G267)</f>
        <v/>
      </c>
      <c r="ER267" s="153" t="str">
        <f t="shared" ref="ER267:ER330" si="241">IF(AV267="", "", AV267)</f>
        <v/>
      </c>
      <c r="ES267" s="19" t="str">
        <f t="shared" ref="ES267:ES330" si="242">IF(AW267="", "", AW267*$G267)</f>
        <v/>
      </c>
      <c r="ET267" s="153" t="str">
        <f t="shared" ref="ET267:ET330" si="243">IF(AX267="", "", AX267)</f>
        <v/>
      </c>
    </row>
    <row r="268" spans="1:150" x14ac:dyDescent="0.25">
      <c r="A268" s="31"/>
      <c r="B268" s="91" t="str">
        <f t="shared" ref="B268:B331" si="244">IF($H268="", "", SUM($BE268:$CR268))</f>
        <v/>
      </c>
      <c r="C268" s="20" t="str">
        <f t="shared" si="204"/>
        <v/>
      </c>
      <c r="D268" s="97" t="str">
        <f t="shared" si="205"/>
        <v/>
      </c>
      <c r="E268" s="62" t="str">
        <f t="shared" ref="E268:E331" si="245">IFERROR(ROUND(($J268-$B268)/$B268, 4), "")</f>
        <v/>
      </c>
      <c r="F268" s="31"/>
      <c r="G268" s="282"/>
      <c r="H268" s="283"/>
      <c r="I268" s="284"/>
      <c r="J268" s="285"/>
      <c r="K268" s="286"/>
      <c r="L268" s="287"/>
      <c r="M268" s="288"/>
      <c r="N268" s="287"/>
      <c r="O268" s="288"/>
      <c r="P268" s="287"/>
      <c r="Q268" s="288"/>
      <c r="R268" s="287"/>
      <c r="S268" s="288"/>
      <c r="T268" s="287"/>
      <c r="U268" s="288"/>
      <c r="V268" s="287"/>
      <c r="W268" s="288"/>
      <c r="X268" s="287"/>
      <c r="Y268" s="288"/>
      <c r="Z268" s="287"/>
      <c r="AA268" s="288"/>
      <c r="AB268" s="287"/>
      <c r="AC268" s="288"/>
      <c r="AD268" s="287"/>
      <c r="AE268" s="288"/>
      <c r="AF268" s="287"/>
      <c r="AG268" s="288"/>
      <c r="AH268" s="287"/>
      <c r="AI268" s="288"/>
      <c r="AJ268" s="287"/>
      <c r="AK268" s="288"/>
      <c r="AL268" s="287"/>
      <c r="AM268" s="288"/>
      <c r="AN268" s="287"/>
      <c r="AO268" s="288"/>
      <c r="AP268" s="287"/>
      <c r="AQ268" s="288"/>
      <c r="AR268" s="287"/>
      <c r="AS268" s="288"/>
      <c r="AT268" s="287"/>
      <c r="AU268" s="288"/>
      <c r="AV268" s="287"/>
      <c r="AW268" s="288"/>
      <c r="AX268" s="287"/>
      <c r="AY268" s="31"/>
      <c r="BA268" s="76" t="str">
        <f t="shared" ref="BA268:BA331" si="246">IF($H268="", "", IF(COUNTIF($H$11:$H$1010, $H268)&gt;1, "X", ""))</f>
        <v/>
      </c>
      <c r="BC268" s="76" t="str">
        <f>IF('Stock List'!$K268="", "", 'Stock List'!$K268)</f>
        <v/>
      </c>
      <c r="BE268" s="106">
        <f>IFERROR(ROUND(((INDEX('Stock List'!$M$11:$M$1010, MATCH(L268, 'Stock List'!$K$11:$K$1010, 0))/INDEX('Stock List'!$L$11:$L$1010, MATCH(L268, 'Stock List'!$K$11:$K$1010, 0)))*K268), 2), 0)</f>
        <v>0</v>
      </c>
      <c r="BF268" s="20"/>
      <c r="BG268" s="20">
        <f>IFERROR(ROUND(((INDEX('Stock List'!$M$11:$M$1010, MATCH(N268, 'Stock List'!$K$11:$K$1010, 0))/INDEX('Stock List'!$L$11:$L$1010, MATCH(N268, 'Stock List'!$K$11:$K$1010, 0)))*M268), 2), 0)</f>
        <v>0</v>
      </c>
      <c r="BH268" s="20"/>
      <c r="BI268" s="20">
        <f>IFERROR(ROUND(((INDEX('Stock List'!$M$11:$M$1010, MATCH(P268, 'Stock List'!$K$11:$K$1010, 0))/INDEX('Stock List'!$L$11:$L$1010, MATCH(P268, 'Stock List'!$K$11:$K$1010, 0)))*O268), 2), 0)</f>
        <v>0</v>
      </c>
      <c r="BJ268" s="20"/>
      <c r="BK268" s="20">
        <f>IFERROR(ROUND(((INDEX('Stock List'!$M$11:$M$1010, MATCH(R268, 'Stock List'!$K$11:$K$1010, 0))/INDEX('Stock List'!$L$11:$L$1010, MATCH(R268, 'Stock List'!$K$11:$K$1010, 0)))*Q268), 2), 0)</f>
        <v>0</v>
      </c>
      <c r="BL268" s="20"/>
      <c r="BM268" s="20">
        <f>IFERROR(ROUND(((INDEX('Stock List'!$M$11:$M$1010, MATCH(T268, 'Stock List'!$K$11:$K$1010, 0))/INDEX('Stock List'!$L$11:$L$1010, MATCH(T268, 'Stock List'!$K$11:$K$1010, 0)))*S268), 2), 0)</f>
        <v>0</v>
      </c>
      <c r="BN268" s="20"/>
      <c r="BO268" s="20">
        <f>IFERROR(ROUND(((INDEX('Stock List'!$M$11:$M$1010, MATCH(V268, 'Stock List'!$K$11:$K$1010, 0))/INDEX('Stock List'!$L$11:$L$1010, MATCH(V268, 'Stock List'!$K$11:$K$1010, 0)))*U268), 2), 0)</f>
        <v>0</v>
      </c>
      <c r="BP268" s="20"/>
      <c r="BQ268" s="20">
        <f>IFERROR(ROUND(((INDEX('Stock List'!$M$11:$M$1010, MATCH(X268, 'Stock List'!$K$11:$K$1010, 0))/INDEX('Stock List'!$L$11:$L$1010, MATCH(X268, 'Stock List'!$K$11:$K$1010, 0)))*W268), 2), 0)</f>
        <v>0</v>
      </c>
      <c r="BR268" s="20"/>
      <c r="BS268" s="20">
        <f>IFERROR(ROUND(((INDEX('Stock List'!$M$11:$M$1010, MATCH(Z268, 'Stock List'!$K$11:$K$1010, 0))/INDEX('Stock List'!$L$11:$L$1010, MATCH(Z268, 'Stock List'!$K$11:$K$1010, 0)))*Y268), 2), 0)</f>
        <v>0</v>
      </c>
      <c r="BT268" s="20"/>
      <c r="BU268" s="20">
        <f>IFERROR(ROUND(((INDEX('Stock List'!$M$11:$M$1010, MATCH(AB268, 'Stock List'!$K$11:$K$1010, 0))/INDEX('Stock List'!$L$11:$L$1010, MATCH(AB268, 'Stock List'!$K$11:$K$1010, 0)))*AA268), 2), 0)</f>
        <v>0</v>
      </c>
      <c r="BV268" s="20"/>
      <c r="BW268" s="20">
        <f>IFERROR(ROUND(((INDEX('Stock List'!$M$11:$M$1010, MATCH(AD268, 'Stock List'!$K$11:$K$1010, 0))/INDEX('Stock List'!$L$11:$L$1010, MATCH(AD268, 'Stock List'!$K$11:$K$1010, 0)))*AC268), 2), 0)</f>
        <v>0</v>
      </c>
      <c r="BX268" s="20"/>
      <c r="BY268" s="20">
        <f>IFERROR(ROUND(((INDEX('Stock List'!$M$11:$M$1010, MATCH(AF268, 'Stock List'!$K$11:$K$1010, 0))/INDEX('Stock List'!$L$11:$L$1010, MATCH(AF268, 'Stock List'!$K$11:$K$1010, 0)))*AE268), 2), 0)</f>
        <v>0</v>
      </c>
      <c r="BZ268" s="20"/>
      <c r="CA268" s="20">
        <f>IFERROR(ROUND(((INDEX('Stock List'!$M$11:$M$1010, MATCH(AH268, 'Stock List'!$K$11:$K$1010, 0))/INDEX('Stock List'!$L$11:$L$1010, MATCH(AH268, 'Stock List'!$K$11:$K$1010, 0)))*AG268), 2), 0)</f>
        <v>0</v>
      </c>
      <c r="CB268" s="20"/>
      <c r="CC268" s="20">
        <f>IFERROR(ROUND(((INDEX('Stock List'!$M$11:$M$1010, MATCH(AJ268, 'Stock List'!$K$11:$K$1010, 0))/INDEX('Stock List'!$L$11:$L$1010, MATCH(AJ268, 'Stock List'!$K$11:$K$1010, 0)))*AI268), 2), 0)</f>
        <v>0</v>
      </c>
      <c r="CD268" s="20"/>
      <c r="CE268" s="20">
        <f>IFERROR(ROUND(((INDEX('Stock List'!$M$11:$M$1010, MATCH(AL268, 'Stock List'!$K$11:$K$1010, 0))/INDEX('Stock List'!$L$11:$L$1010, MATCH(AL268, 'Stock List'!$K$11:$K$1010, 0)))*AK268), 2), 0)</f>
        <v>0</v>
      </c>
      <c r="CF268" s="20"/>
      <c r="CG268" s="20">
        <f>IFERROR(ROUND(((INDEX('Stock List'!$M$11:$M$1010, MATCH(AN268, 'Stock List'!$K$11:$K$1010, 0))/INDEX('Stock List'!$L$11:$L$1010, MATCH(AN268, 'Stock List'!$K$11:$K$1010, 0)))*AM268), 2), 0)</f>
        <v>0</v>
      </c>
      <c r="CH268" s="20"/>
      <c r="CI268" s="20">
        <f>IFERROR(ROUND(((INDEX('Stock List'!$M$11:$M$1010, MATCH(AP268, 'Stock List'!$K$11:$K$1010, 0))/INDEX('Stock List'!$L$11:$L$1010, MATCH(AP268, 'Stock List'!$K$11:$K$1010, 0)))*AO268), 2), 0)</f>
        <v>0</v>
      </c>
      <c r="CJ268" s="20"/>
      <c r="CK268" s="20">
        <f>IFERROR(ROUND(((INDEX('Stock List'!$M$11:$M$1010, MATCH(AR268, 'Stock List'!$K$11:$K$1010, 0))/INDEX('Stock List'!$L$11:$L$1010, MATCH(AR268, 'Stock List'!$K$11:$K$1010, 0)))*AQ268), 2), 0)</f>
        <v>0</v>
      </c>
      <c r="CL268" s="20"/>
      <c r="CM268" s="20">
        <f>IFERROR(ROUND(((INDEX('Stock List'!$M$11:$M$1010, MATCH(AT268, 'Stock List'!$K$11:$K$1010, 0))/INDEX('Stock List'!$L$11:$L$1010, MATCH(AT268, 'Stock List'!$K$11:$K$1010, 0)))*AS268), 2), 0)</f>
        <v>0</v>
      </c>
      <c r="CN268" s="20"/>
      <c r="CO268" s="20">
        <f>IFERROR(ROUND(((INDEX('Stock List'!$M$11:$M$1010, MATCH(AV268, 'Stock List'!$K$11:$K$1010, 0))/INDEX('Stock List'!$L$11:$L$1010, MATCH(AV268, 'Stock List'!$K$11:$K$1010, 0)))*AU268), 2), 0)</f>
        <v>0</v>
      </c>
      <c r="CP268" s="20"/>
      <c r="CQ268" s="20">
        <f>IFERROR(ROUND(((INDEX('Stock List'!$M$11:$M$1010, MATCH(AX268, 'Stock List'!$K$11:$K$1010, 0))/INDEX('Stock List'!$L$11:$L$1010, MATCH(AX268, 'Stock List'!$K$11:$K$1010, 0)))*AW268), 2), 0)</f>
        <v>0</v>
      </c>
      <c r="CR268" s="22"/>
      <c r="CT268" s="106" t="str">
        <f t="shared" ref="CT268:CT331" si="247">IF(OR($J268="", $G268=""), "", ROUND($J268*$G268, 2))</f>
        <v/>
      </c>
      <c r="CU268" s="22" t="str">
        <f t="shared" ref="CU268:CU331" si="248">IF(OR($C268="", $G268=""), "", ROUND($C268*$G268, 2))</f>
        <v/>
      </c>
      <c r="CX268" s="106" t="str">
        <f t="shared" ref="CX268:CX331" si="249">IF($H268="", "", SUM($BE268:$CR268)*$G268)</f>
        <v/>
      </c>
      <c r="CY268" s="20" t="str">
        <f t="shared" ref="CY268:CY331" si="250">IF($H268="", "", $J268*$G268)</f>
        <v/>
      </c>
      <c r="CZ268" s="22" t="str">
        <f t="shared" ref="CZ268:CZ331" si="251">IF($H268="", "", CY268-CX268)</f>
        <v/>
      </c>
      <c r="DB268" s="76" t="str">
        <f>IF($H268="", "", COUNTIF($G$11:$G$1010, "&gt;"&amp;$G268)+1+COUNTIF($G$11:$G268, $G268)-1)</f>
        <v/>
      </c>
      <c r="DC268" s="76" t="str">
        <f>IF($H268="", "", COUNTIF($CZ$11:$CZ$1010, "&gt;"&amp;$CZ268)+1+COUNTIF($CZ$11:$CZ268, $CZ268)-1)</f>
        <v/>
      </c>
      <c r="DE268" s="147" t="str">
        <f t="shared" ref="DE268:DE331" si="252">IF(L268="", "", IF(COUNTIF($BC$11:$BC$1010, L268)&gt;0, "", "X"))</f>
        <v/>
      </c>
      <c r="DF268" s="148"/>
      <c r="DG268" s="19" t="str">
        <f t="shared" ref="DG268:DG331" si="253">IF(K268="", "", K268*$G268)</f>
        <v/>
      </c>
      <c r="DH268" s="153" t="str">
        <f t="shared" ref="DH268:DH331" si="254">IF(L268="", "", L268)</f>
        <v/>
      </c>
      <c r="DI268" s="19" t="str">
        <f t="shared" si="206"/>
        <v/>
      </c>
      <c r="DJ268" s="153" t="str">
        <f t="shared" si="207"/>
        <v/>
      </c>
      <c r="DK268" s="19" t="str">
        <f t="shared" si="208"/>
        <v/>
      </c>
      <c r="DL268" s="153" t="str">
        <f t="shared" si="209"/>
        <v/>
      </c>
      <c r="DM268" s="19" t="str">
        <f t="shared" si="210"/>
        <v/>
      </c>
      <c r="DN268" s="153" t="str">
        <f t="shared" si="211"/>
        <v/>
      </c>
      <c r="DO268" s="19" t="str">
        <f t="shared" si="212"/>
        <v/>
      </c>
      <c r="DP268" s="153" t="str">
        <f t="shared" si="213"/>
        <v/>
      </c>
      <c r="DQ268" s="19" t="str">
        <f t="shared" si="214"/>
        <v/>
      </c>
      <c r="DR268" s="153" t="str">
        <f t="shared" si="215"/>
        <v/>
      </c>
      <c r="DS268" s="19" t="str">
        <f t="shared" si="216"/>
        <v/>
      </c>
      <c r="DT268" s="153" t="str">
        <f t="shared" si="217"/>
        <v/>
      </c>
      <c r="DU268" s="19" t="str">
        <f t="shared" si="218"/>
        <v/>
      </c>
      <c r="DV268" s="153" t="str">
        <f t="shared" si="219"/>
        <v/>
      </c>
      <c r="DW268" s="19" t="str">
        <f t="shared" si="220"/>
        <v/>
      </c>
      <c r="DX268" s="153" t="str">
        <f t="shared" si="221"/>
        <v/>
      </c>
      <c r="DY268" s="19" t="str">
        <f t="shared" si="222"/>
        <v/>
      </c>
      <c r="DZ268" s="153" t="str">
        <f t="shared" si="223"/>
        <v/>
      </c>
      <c r="EA268" s="19" t="str">
        <f t="shared" si="224"/>
        <v/>
      </c>
      <c r="EB268" s="153" t="str">
        <f t="shared" si="225"/>
        <v/>
      </c>
      <c r="EC268" s="19" t="str">
        <f t="shared" si="226"/>
        <v/>
      </c>
      <c r="ED268" s="153" t="str">
        <f t="shared" si="227"/>
        <v/>
      </c>
      <c r="EE268" s="19" t="str">
        <f t="shared" si="228"/>
        <v/>
      </c>
      <c r="EF268" s="153" t="str">
        <f t="shared" si="229"/>
        <v/>
      </c>
      <c r="EG268" s="19" t="str">
        <f t="shared" si="230"/>
        <v/>
      </c>
      <c r="EH268" s="153" t="str">
        <f t="shared" si="231"/>
        <v/>
      </c>
      <c r="EI268" s="19" t="str">
        <f t="shared" si="232"/>
        <v/>
      </c>
      <c r="EJ268" s="153" t="str">
        <f t="shared" si="233"/>
        <v/>
      </c>
      <c r="EK268" s="19" t="str">
        <f t="shared" si="234"/>
        <v/>
      </c>
      <c r="EL268" s="153" t="str">
        <f t="shared" si="235"/>
        <v/>
      </c>
      <c r="EM268" s="19" t="str">
        <f t="shared" si="236"/>
        <v/>
      </c>
      <c r="EN268" s="153" t="str">
        <f t="shared" si="237"/>
        <v/>
      </c>
      <c r="EO268" s="19" t="str">
        <f t="shared" si="238"/>
        <v/>
      </c>
      <c r="EP268" s="153" t="str">
        <f t="shared" si="239"/>
        <v/>
      </c>
      <c r="EQ268" s="19" t="str">
        <f t="shared" si="240"/>
        <v/>
      </c>
      <c r="ER268" s="153" t="str">
        <f t="shared" si="241"/>
        <v/>
      </c>
      <c r="ES268" s="19" t="str">
        <f t="shared" si="242"/>
        <v/>
      </c>
      <c r="ET268" s="153" t="str">
        <f t="shared" si="243"/>
        <v/>
      </c>
    </row>
    <row r="269" spans="1:150" x14ac:dyDescent="0.25">
      <c r="A269" s="31"/>
      <c r="B269" s="91" t="str">
        <f t="shared" si="244"/>
        <v/>
      </c>
      <c r="C269" s="20" t="str">
        <f t="shared" si="204"/>
        <v/>
      </c>
      <c r="D269" s="97" t="str">
        <f t="shared" si="205"/>
        <v/>
      </c>
      <c r="E269" s="62" t="str">
        <f t="shared" si="245"/>
        <v/>
      </c>
      <c r="F269" s="31"/>
      <c r="G269" s="282"/>
      <c r="H269" s="283"/>
      <c r="I269" s="284"/>
      <c r="J269" s="285"/>
      <c r="K269" s="286"/>
      <c r="L269" s="287"/>
      <c r="M269" s="288"/>
      <c r="N269" s="287"/>
      <c r="O269" s="288"/>
      <c r="P269" s="287"/>
      <c r="Q269" s="288"/>
      <c r="R269" s="287"/>
      <c r="S269" s="288"/>
      <c r="T269" s="287"/>
      <c r="U269" s="288"/>
      <c r="V269" s="287"/>
      <c r="W269" s="288"/>
      <c r="X269" s="287"/>
      <c r="Y269" s="288"/>
      <c r="Z269" s="287"/>
      <c r="AA269" s="288"/>
      <c r="AB269" s="287"/>
      <c r="AC269" s="288"/>
      <c r="AD269" s="287"/>
      <c r="AE269" s="288"/>
      <c r="AF269" s="287"/>
      <c r="AG269" s="288"/>
      <c r="AH269" s="287"/>
      <c r="AI269" s="288"/>
      <c r="AJ269" s="287"/>
      <c r="AK269" s="288"/>
      <c r="AL269" s="287"/>
      <c r="AM269" s="288"/>
      <c r="AN269" s="287"/>
      <c r="AO269" s="288"/>
      <c r="AP269" s="287"/>
      <c r="AQ269" s="288"/>
      <c r="AR269" s="287"/>
      <c r="AS269" s="288"/>
      <c r="AT269" s="287"/>
      <c r="AU269" s="288"/>
      <c r="AV269" s="287"/>
      <c r="AW269" s="288"/>
      <c r="AX269" s="287"/>
      <c r="AY269" s="31"/>
      <c r="BA269" s="76" t="str">
        <f t="shared" si="246"/>
        <v/>
      </c>
      <c r="BC269" s="76" t="str">
        <f>IF('Stock List'!$K269="", "", 'Stock List'!$K269)</f>
        <v/>
      </c>
      <c r="BE269" s="106">
        <f>IFERROR(ROUND(((INDEX('Stock List'!$M$11:$M$1010, MATCH(L269, 'Stock List'!$K$11:$K$1010, 0))/INDEX('Stock List'!$L$11:$L$1010, MATCH(L269, 'Stock List'!$K$11:$K$1010, 0)))*K269), 2), 0)</f>
        <v>0</v>
      </c>
      <c r="BF269" s="20"/>
      <c r="BG269" s="20">
        <f>IFERROR(ROUND(((INDEX('Stock List'!$M$11:$M$1010, MATCH(N269, 'Stock List'!$K$11:$K$1010, 0))/INDEX('Stock List'!$L$11:$L$1010, MATCH(N269, 'Stock List'!$K$11:$K$1010, 0)))*M269), 2), 0)</f>
        <v>0</v>
      </c>
      <c r="BH269" s="20"/>
      <c r="BI269" s="20">
        <f>IFERROR(ROUND(((INDEX('Stock List'!$M$11:$M$1010, MATCH(P269, 'Stock List'!$K$11:$K$1010, 0))/INDEX('Stock List'!$L$11:$L$1010, MATCH(P269, 'Stock List'!$K$11:$K$1010, 0)))*O269), 2), 0)</f>
        <v>0</v>
      </c>
      <c r="BJ269" s="20"/>
      <c r="BK269" s="20">
        <f>IFERROR(ROUND(((INDEX('Stock List'!$M$11:$M$1010, MATCH(R269, 'Stock List'!$K$11:$K$1010, 0))/INDEX('Stock List'!$L$11:$L$1010, MATCH(R269, 'Stock List'!$K$11:$K$1010, 0)))*Q269), 2), 0)</f>
        <v>0</v>
      </c>
      <c r="BL269" s="20"/>
      <c r="BM269" s="20">
        <f>IFERROR(ROUND(((INDEX('Stock List'!$M$11:$M$1010, MATCH(T269, 'Stock List'!$K$11:$K$1010, 0))/INDEX('Stock List'!$L$11:$L$1010, MATCH(T269, 'Stock List'!$K$11:$K$1010, 0)))*S269), 2), 0)</f>
        <v>0</v>
      </c>
      <c r="BN269" s="20"/>
      <c r="BO269" s="20">
        <f>IFERROR(ROUND(((INDEX('Stock List'!$M$11:$M$1010, MATCH(V269, 'Stock List'!$K$11:$K$1010, 0))/INDEX('Stock List'!$L$11:$L$1010, MATCH(V269, 'Stock List'!$K$11:$K$1010, 0)))*U269), 2), 0)</f>
        <v>0</v>
      </c>
      <c r="BP269" s="20"/>
      <c r="BQ269" s="20">
        <f>IFERROR(ROUND(((INDEX('Stock List'!$M$11:$M$1010, MATCH(X269, 'Stock List'!$K$11:$K$1010, 0))/INDEX('Stock List'!$L$11:$L$1010, MATCH(X269, 'Stock List'!$K$11:$K$1010, 0)))*W269), 2), 0)</f>
        <v>0</v>
      </c>
      <c r="BR269" s="20"/>
      <c r="BS269" s="20">
        <f>IFERROR(ROUND(((INDEX('Stock List'!$M$11:$M$1010, MATCH(Z269, 'Stock List'!$K$11:$K$1010, 0))/INDEX('Stock List'!$L$11:$L$1010, MATCH(Z269, 'Stock List'!$K$11:$K$1010, 0)))*Y269), 2), 0)</f>
        <v>0</v>
      </c>
      <c r="BT269" s="20"/>
      <c r="BU269" s="20">
        <f>IFERROR(ROUND(((INDEX('Stock List'!$M$11:$M$1010, MATCH(AB269, 'Stock List'!$K$11:$K$1010, 0))/INDEX('Stock List'!$L$11:$L$1010, MATCH(AB269, 'Stock List'!$K$11:$K$1010, 0)))*AA269), 2), 0)</f>
        <v>0</v>
      </c>
      <c r="BV269" s="20"/>
      <c r="BW269" s="20">
        <f>IFERROR(ROUND(((INDEX('Stock List'!$M$11:$M$1010, MATCH(AD269, 'Stock List'!$K$11:$K$1010, 0))/INDEX('Stock List'!$L$11:$L$1010, MATCH(AD269, 'Stock List'!$K$11:$K$1010, 0)))*AC269), 2), 0)</f>
        <v>0</v>
      </c>
      <c r="BX269" s="20"/>
      <c r="BY269" s="20">
        <f>IFERROR(ROUND(((INDEX('Stock List'!$M$11:$M$1010, MATCH(AF269, 'Stock List'!$K$11:$K$1010, 0))/INDEX('Stock List'!$L$11:$L$1010, MATCH(AF269, 'Stock List'!$K$11:$K$1010, 0)))*AE269), 2), 0)</f>
        <v>0</v>
      </c>
      <c r="BZ269" s="20"/>
      <c r="CA269" s="20">
        <f>IFERROR(ROUND(((INDEX('Stock List'!$M$11:$M$1010, MATCH(AH269, 'Stock List'!$K$11:$K$1010, 0))/INDEX('Stock List'!$L$11:$L$1010, MATCH(AH269, 'Stock List'!$K$11:$K$1010, 0)))*AG269), 2), 0)</f>
        <v>0</v>
      </c>
      <c r="CB269" s="20"/>
      <c r="CC269" s="20">
        <f>IFERROR(ROUND(((INDEX('Stock List'!$M$11:$M$1010, MATCH(AJ269, 'Stock List'!$K$11:$K$1010, 0))/INDEX('Stock List'!$L$11:$L$1010, MATCH(AJ269, 'Stock List'!$K$11:$K$1010, 0)))*AI269), 2), 0)</f>
        <v>0</v>
      </c>
      <c r="CD269" s="20"/>
      <c r="CE269" s="20">
        <f>IFERROR(ROUND(((INDEX('Stock List'!$M$11:$M$1010, MATCH(AL269, 'Stock List'!$K$11:$K$1010, 0))/INDEX('Stock List'!$L$11:$L$1010, MATCH(AL269, 'Stock List'!$K$11:$K$1010, 0)))*AK269), 2), 0)</f>
        <v>0</v>
      </c>
      <c r="CF269" s="20"/>
      <c r="CG269" s="20">
        <f>IFERROR(ROUND(((INDEX('Stock List'!$M$11:$M$1010, MATCH(AN269, 'Stock List'!$K$11:$K$1010, 0))/INDEX('Stock List'!$L$11:$L$1010, MATCH(AN269, 'Stock List'!$K$11:$K$1010, 0)))*AM269), 2), 0)</f>
        <v>0</v>
      </c>
      <c r="CH269" s="20"/>
      <c r="CI269" s="20">
        <f>IFERROR(ROUND(((INDEX('Stock List'!$M$11:$M$1010, MATCH(AP269, 'Stock List'!$K$11:$K$1010, 0))/INDEX('Stock List'!$L$11:$L$1010, MATCH(AP269, 'Stock List'!$K$11:$K$1010, 0)))*AO269), 2), 0)</f>
        <v>0</v>
      </c>
      <c r="CJ269" s="20"/>
      <c r="CK269" s="20">
        <f>IFERROR(ROUND(((INDEX('Stock List'!$M$11:$M$1010, MATCH(AR269, 'Stock List'!$K$11:$K$1010, 0))/INDEX('Stock List'!$L$11:$L$1010, MATCH(AR269, 'Stock List'!$K$11:$K$1010, 0)))*AQ269), 2), 0)</f>
        <v>0</v>
      </c>
      <c r="CL269" s="20"/>
      <c r="CM269" s="20">
        <f>IFERROR(ROUND(((INDEX('Stock List'!$M$11:$M$1010, MATCH(AT269, 'Stock List'!$K$11:$K$1010, 0))/INDEX('Stock List'!$L$11:$L$1010, MATCH(AT269, 'Stock List'!$K$11:$K$1010, 0)))*AS269), 2), 0)</f>
        <v>0</v>
      </c>
      <c r="CN269" s="20"/>
      <c r="CO269" s="20">
        <f>IFERROR(ROUND(((INDEX('Stock List'!$M$11:$M$1010, MATCH(AV269, 'Stock List'!$K$11:$K$1010, 0))/INDEX('Stock List'!$L$11:$L$1010, MATCH(AV269, 'Stock List'!$K$11:$K$1010, 0)))*AU269), 2), 0)</f>
        <v>0</v>
      </c>
      <c r="CP269" s="20"/>
      <c r="CQ269" s="20">
        <f>IFERROR(ROUND(((INDEX('Stock List'!$M$11:$M$1010, MATCH(AX269, 'Stock List'!$K$11:$K$1010, 0))/INDEX('Stock List'!$L$11:$L$1010, MATCH(AX269, 'Stock List'!$K$11:$K$1010, 0)))*AW269), 2), 0)</f>
        <v>0</v>
      </c>
      <c r="CR269" s="22"/>
      <c r="CT269" s="106" t="str">
        <f t="shared" si="247"/>
        <v/>
      </c>
      <c r="CU269" s="22" t="str">
        <f t="shared" si="248"/>
        <v/>
      </c>
      <c r="CX269" s="106" t="str">
        <f t="shared" si="249"/>
        <v/>
      </c>
      <c r="CY269" s="20" t="str">
        <f t="shared" si="250"/>
        <v/>
      </c>
      <c r="CZ269" s="22" t="str">
        <f t="shared" si="251"/>
        <v/>
      </c>
      <c r="DB269" s="76" t="str">
        <f>IF($H269="", "", COUNTIF($G$11:$G$1010, "&gt;"&amp;$G269)+1+COUNTIF($G$11:$G269, $G269)-1)</f>
        <v/>
      </c>
      <c r="DC269" s="76" t="str">
        <f>IF($H269="", "", COUNTIF($CZ$11:$CZ$1010, "&gt;"&amp;$CZ269)+1+COUNTIF($CZ$11:$CZ269, $CZ269)-1)</f>
        <v/>
      </c>
      <c r="DE269" s="147" t="str">
        <f t="shared" si="252"/>
        <v/>
      </c>
      <c r="DF269" s="148"/>
      <c r="DG269" s="19" t="str">
        <f t="shared" si="253"/>
        <v/>
      </c>
      <c r="DH269" s="153" t="str">
        <f t="shared" si="254"/>
        <v/>
      </c>
      <c r="DI269" s="19" t="str">
        <f t="shared" si="206"/>
        <v/>
      </c>
      <c r="DJ269" s="153" t="str">
        <f t="shared" si="207"/>
        <v/>
      </c>
      <c r="DK269" s="19" t="str">
        <f t="shared" si="208"/>
        <v/>
      </c>
      <c r="DL269" s="153" t="str">
        <f t="shared" si="209"/>
        <v/>
      </c>
      <c r="DM269" s="19" t="str">
        <f t="shared" si="210"/>
        <v/>
      </c>
      <c r="DN269" s="153" t="str">
        <f t="shared" si="211"/>
        <v/>
      </c>
      <c r="DO269" s="19" t="str">
        <f t="shared" si="212"/>
        <v/>
      </c>
      <c r="DP269" s="153" t="str">
        <f t="shared" si="213"/>
        <v/>
      </c>
      <c r="DQ269" s="19" t="str">
        <f t="shared" si="214"/>
        <v/>
      </c>
      <c r="DR269" s="153" t="str">
        <f t="shared" si="215"/>
        <v/>
      </c>
      <c r="DS269" s="19" t="str">
        <f t="shared" si="216"/>
        <v/>
      </c>
      <c r="DT269" s="153" t="str">
        <f t="shared" si="217"/>
        <v/>
      </c>
      <c r="DU269" s="19" t="str">
        <f t="shared" si="218"/>
        <v/>
      </c>
      <c r="DV269" s="153" t="str">
        <f t="shared" si="219"/>
        <v/>
      </c>
      <c r="DW269" s="19" t="str">
        <f t="shared" si="220"/>
        <v/>
      </c>
      <c r="DX269" s="153" t="str">
        <f t="shared" si="221"/>
        <v/>
      </c>
      <c r="DY269" s="19" t="str">
        <f t="shared" si="222"/>
        <v/>
      </c>
      <c r="DZ269" s="153" t="str">
        <f t="shared" si="223"/>
        <v/>
      </c>
      <c r="EA269" s="19" t="str">
        <f t="shared" si="224"/>
        <v/>
      </c>
      <c r="EB269" s="153" t="str">
        <f t="shared" si="225"/>
        <v/>
      </c>
      <c r="EC269" s="19" t="str">
        <f t="shared" si="226"/>
        <v/>
      </c>
      <c r="ED269" s="153" t="str">
        <f t="shared" si="227"/>
        <v/>
      </c>
      <c r="EE269" s="19" t="str">
        <f t="shared" si="228"/>
        <v/>
      </c>
      <c r="EF269" s="153" t="str">
        <f t="shared" si="229"/>
        <v/>
      </c>
      <c r="EG269" s="19" t="str">
        <f t="shared" si="230"/>
        <v/>
      </c>
      <c r="EH269" s="153" t="str">
        <f t="shared" si="231"/>
        <v/>
      </c>
      <c r="EI269" s="19" t="str">
        <f t="shared" si="232"/>
        <v/>
      </c>
      <c r="EJ269" s="153" t="str">
        <f t="shared" si="233"/>
        <v/>
      </c>
      <c r="EK269" s="19" t="str">
        <f t="shared" si="234"/>
        <v/>
      </c>
      <c r="EL269" s="153" t="str">
        <f t="shared" si="235"/>
        <v/>
      </c>
      <c r="EM269" s="19" t="str">
        <f t="shared" si="236"/>
        <v/>
      </c>
      <c r="EN269" s="153" t="str">
        <f t="shared" si="237"/>
        <v/>
      </c>
      <c r="EO269" s="19" t="str">
        <f t="shared" si="238"/>
        <v/>
      </c>
      <c r="EP269" s="153" t="str">
        <f t="shared" si="239"/>
        <v/>
      </c>
      <c r="EQ269" s="19" t="str">
        <f t="shared" si="240"/>
        <v/>
      </c>
      <c r="ER269" s="153" t="str">
        <f t="shared" si="241"/>
        <v/>
      </c>
      <c r="ES269" s="19" t="str">
        <f t="shared" si="242"/>
        <v/>
      </c>
      <c r="ET269" s="153" t="str">
        <f t="shared" si="243"/>
        <v/>
      </c>
    </row>
    <row r="270" spans="1:150" x14ac:dyDescent="0.25">
      <c r="A270" s="31"/>
      <c r="B270" s="91" t="str">
        <f t="shared" si="244"/>
        <v/>
      </c>
      <c r="C270" s="20" t="str">
        <f t="shared" si="204"/>
        <v/>
      </c>
      <c r="D270" s="97" t="str">
        <f t="shared" si="205"/>
        <v/>
      </c>
      <c r="E270" s="62" t="str">
        <f t="shared" si="245"/>
        <v/>
      </c>
      <c r="F270" s="31"/>
      <c r="G270" s="282"/>
      <c r="H270" s="283"/>
      <c r="I270" s="284"/>
      <c r="J270" s="285"/>
      <c r="K270" s="286"/>
      <c r="L270" s="287"/>
      <c r="M270" s="288"/>
      <c r="N270" s="287"/>
      <c r="O270" s="288"/>
      <c r="P270" s="287"/>
      <c r="Q270" s="288"/>
      <c r="R270" s="287"/>
      <c r="S270" s="288"/>
      <c r="T270" s="287"/>
      <c r="U270" s="288"/>
      <c r="V270" s="287"/>
      <c r="W270" s="288"/>
      <c r="X270" s="287"/>
      <c r="Y270" s="288"/>
      <c r="Z270" s="287"/>
      <c r="AA270" s="288"/>
      <c r="AB270" s="287"/>
      <c r="AC270" s="288"/>
      <c r="AD270" s="287"/>
      <c r="AE270" s="288"/>
      <c r="AF270" s="287"/>
      <c r="AG270" s="288"/>
      <c r="AH270" s="287"/>
      <c r="AI270" s="288"/>
      <c r="AJ270" s="287"/>
      <c r="AK270" s="288"/>
      <c r="AL270" s="287"/>
      <c r="AM270" s="288"/>
      <c r="AN270" s="287"/>
      <c r="AO270" s="288"/>
      <c r="AP270" s="287"/>
      <c r="AQ270" s="288"/>
      <c r="AR270" s="287"/>
      <c r="AS270" s="288"/>
      <c r="AT270" s="287"/>
      <c r="AU270" s="288"/>
      <c r="AV270" s="287"/>
      <c r="AW270" s="288"/>
      <c r="AX270" s="287"/>
      <c r="AY270" s="31"/>
      <c r="BA270" s="76" t="str">
        <f t="shared" si="246"/>
        <v/>
      </c>
      <c r="BC270" s="76" t="str">
        <f>IF('Stock List'!$K270="", "", 'Stock List'!$K270)</f>
        <v/>
      </c>
      <c r="BE270" s="106">
        <f>IFERROR(ROUND(((INDEX('Stock List'!$M$11:$M$1010, MATCH(L270, 'Stock List'!$K$11:$K$1010, 0))/INDEX('Stock List'!$L$11:$L$1010, MATCH(L270, 'Stock List'!$K$11:$K$1010, 0)))*K270), 2), 0)</f>
        <v>0</v>
      </c>
      <c r="BF270" s="20"/>
      <c r="BG270" s="20">
        <f>IFERROR(ROUND(((INDEX('Stock List'!$M$11:$M$1010, MATCH(N270, 'Stock List'!$K$11:$K$1010, 0))/INDEX('Stock List'!$L$11:$L$1010, MATCH(N270, 'Stock List'!$K$11:$K$1010, 0)))*M270), 2), 0)</f>
        <v>0</v>
      </c>
      <c r="BH270" s="20"/>
      <c r="BI270" s="20">
        <f>IFERROR(ROUND(((INDEX('Stock List'!$M$11:$M$1010, MATCH(P270, 'Stock List'!$K$11:$K$1010, 0))/INDEX('Stock List'!$L$11:$L$1010, MATCH(P270, 'Stock List'!$K$11:$K$1010, 0)))*O270), 2), 0)</f>
        <v>0</v>
      </c>
      <c r="BJ270" s="20"/>
      <c r="BK270" s="20">
        <f>IFERROR(ROUND(((INDEX('Stock List'!$M$11:$M$1010, MATCH(R270, 'Stock List'!$K$11:$K$1010, 0))/INDEX('Stock List'!$L$11:$L$1010, MATCH(R270, 'Stock List'!$K$11:$K$1010, 0)))*Q270), 2), 0)</f>
        <v>0</v>
      </c>
      <c r="BL270" s="20"/>
      <c r="BM270" s="20">
        <f>IFERROR(ROUND(((INDEX('Stock List'!$M$11:$M$1010, MATCH(T270, 'Stock List'!$K$11:$K$1010, 0))/INDEX('Stock List'!$L$11:$L$1010, MATCH(T270, 'Stock List'!$K$11:$K$1010, 0)))*S270), 2), 0)</f>
        <v>0</v>
      </c>
      <c r="BN270" s="20"/>
      <c r="BO270" s="20">
        <f>IFERROR(ROUND(((INDEX('Stock List'!$M$11:$M$1010, MATCH(V270, 'Stock List'!$K$11:$K$1010, 0))/INDEX('Stock List'!$L$11:$L$1010, MATCH(V270, 'Stock List'!$K$11:$K$1010, 0)))*U270), 2), 0)</f>
        <v>0</v>
      </c>
      <c r="BP270" s="20"/>
      <c r="BQ270" s="20">
        <f>IFERROR(ROUND(((INDEX('Stock List'!$M$11:$M$1010, MATCH(X270, 'Stock List'!$K$11:$K$1010, 0))/INDEX('Stock List'!$L$11:$L$1010, MATCH(X270, 'Stock List'!$K$11:$K$1010, 0)))*W270), 2), 0)</f>
        <v>0</v>
      </c>
      <c r="BR270" s="20"/>
      <c r="BS270" s="20">
        <f>IFERROR(ROUND(((INDEX('Stock List'!$M$11:$M$1010, MATCH(Z270, 'Stock List'!$K$11:$K$1010, 0))/INDEX('Stock List'!$L$11:$L$1010, MATCH(Z270, 'Stock List'!$K$11:$K$1010, 0)))*Y270), 2), 0)</f>
        <v>0</v>
      </c>
      <c r="BT270" s="20"/>
      <c r="BU270" s="20">
        <f>IFERROR(ROUND(((INDEX('Stock List'!$M$11:$M$1010, MATCH(AB270, 'Stock List'!$K$11:$K$1010, 0))/INDEX('Stock List'!$L$11:$L$1010, MATCH(AB270, 'Stock List'!$K$11:$K$1010, 0)))*AA270), 2), 0)</f>
        <v>0</v>
      </c>
      <c r="BV270" s="20"/>
      <c r="BW270" s="20">
        <f>IFERROR(ROUND(((INDEX('Stock List'!$M$11:$M$1010, MATCH(AD270, 'Stock List'!$K$11:$K$1010, 0))/INDEX('Stock List'!$L$11:$L$1010, MATCH(AD270, 'Stock List'!$K$11:$K$1010, 0)))*AC270), 2), 0)</f>
        <v>0</v>
      </c>
      <c r="BX270" s="20"/>
      <c r="BY270" s="20">
        <f>IFERROR(ROUND(((INDEX('Stock List'!$M$11:$M$1010, MATCH(AF270, 'Stock List'!$K$11:$K$1010, 0))/INDEX('Stock List'!$L$11:$L$1010, MATCH(AF270, 'Stock List'!$K$11:$K$1010, 0)))*AE270), 2), 0)</f>
        <v>0</v>
      </c>
      <c r="BZ270" s="20"/>
      <c r="CA270" s="20">
        <f>IFERROR(ROUND(((INDEX('Stock List'!$M$11:$M$1010, MATCH(AH270, 'Stock List'!$K$11:$K$1010, 0))/INDEX('Stock List'!$L$11:$L$1010, MATCH(AH270, 'Stock List'!$K$11:$K$1010, 0)))*AG270), 2), 0)</f>
        <v>0</v>
      </c>
      <c r="CB270" s="20"/>
      <c r="CC270" s="20">
        <f>IFERROR(ROUND(((INDEX('Stock List'!$M$11:$M$1010, MATCH(AJ270, 'Stock List'!$K$11:$K$1010, 0))/INDEX('Stock List'!$L$11:$L$1010, MATCH(AJ270, 'Stock List'!$K$11:$K$1010, 0)))*AI270), 2), 0)</f>
        <v>0</v>
      </c>
      <c r="CD270" s="20"/>
      <c r="CE270" s="20">
        <f>IFERROR(ROUND(((INDEX('Stock List'!$M$11:$M$1010, MATCH(AL270, 'Stock List'!$K$11:$K$1010, 0))/INDEX('Stock List'!$L$11:$L$1010, MATCH(AL270, 'Stock List'!$K$11:$K$1010, 0)))*AK270), 2), 0)</f>
        <v>0</v>
      </c>
      <c r="CF270" s="20"/>
      <c r="CG270" s="20">
        <f>IFERROR(ROUND(((INDEX('Stock List'!$M$11:$M$1010, MATCH(AN270, 'Stock List'!$K$11:$K$1010, 0))/INDEX('Stock List'!$L$11:$L$1010, MATCH(AN270, 'Stock List'!$K$11:$K$1010, 0)))*AM270), 2), 0)</f>
        <v>0</v>
      </c>
      <c r="CH270" s="20"/>
      <c r="CI270" s="20">
        <f>IFERROR(ROUND(((INDEX('Stock List'!$M$11:$M$1010, MATCH(AP270, 'Stock List'!$K$11:$K$1010, 0))/INDEX('Stock List'!$L$11:$L$1010, MATCH(AP270, 'Stock List'!$K$11:$K$1010, 0)))*AO270), 2), 0)</f>
        <v>0</v>
      </c>
      <c r="CJ270" s="20"/>
      <c r="CK270" s="20">
        <f>IFERROR(ROUND(((INDEX('Stock List'!$M$11:$M$1010, MATCH(AR270, 'Stock List'!$K$11:$K$1010, 0))/INDEX('Stock List'!$L$11:$L$1010, MATCH(AR270, 'Stock List'!$K$11:$K$1010, 0)))*AQ270), 2), 0)</f>
        <v>0</v>
      </c>
      <c r="CL270" s="20"/>
      <c r="CM270" s="20">
        <f>IFERROR(ROUND(((INDEX('Stock List'!$M$11:$M$1010, MATCH(AT270, 'Stock List'!$K$11:$K$1010, 0))/INDEX('Stock List'!$L$11:$L$1010, MATCH(AT270, 'Stock List'!$K$11:$K$1010, 0)))*AS270), 2), 0)</f>
        <v>0</v>
      </c>
      <c r="CN270" s="20"/>
      <c r="CO270" s="20">
        <f>IFERROR(ROUND(((INDEX('Stock List'!$M$11:$M$1010, MATCH(AV270, 'Stock List'!$K$11:$K$1010, 0))/INDEX('Stock List'!$L$11:$L$1010, MATCH(AV270, 'Stock List'!$K$11:$K$1010, 0)))*AU270), 2), 0)</f>
        <v>0</v>
      </c>
      <c r="CP270" s="20"/>
      <c r="CQ270" s="20">
        <f>IFERROR(ROUND(((INDEX('Stock List'!$M$11:$M$1010, MATCH(AX270, 'Stock List'!$K$11:$K$1010, 0))/INDEX('Stock List'!$L$11:$L$1010, MATCH(AX270, 'Stock List'!$K$11:$K$1010, 0)))*AW270), 2), 0)</f>
        <v>0</v>
      </c>
      <c r="CR270" s="22"/>
      <c r="CT270" s="106" t="str">
        <f t="shared" si="247"/>
        <v/>
      </c>
      <c r="CU270" s="22" t="str">
        <f t="shared" si="248"/>
        <v/>
      </c>
      <c r="CX270" s="106" t="str">
        <f t="shared" si="249"/>
        <v/>
      </c>
      <c r="CY270" s="20" t="str">
        <f t="shared" si="250"/>
        <v/>
      </c>
      <c r="CZ270" s="22" t="str">
        <f t="shared" si="251"/>
        <v/>
      </c>
      <c r="DB270" s="76" t="str">
        <f>IF($H270="", "", COUNTIF($G$11:$G$1010, "&gt;"&amp;$G270)+1+COUNTIF($G$11:$G270, $G270)-1)</f>
        <v/>
      </c>
      <c r="DC270" s="76" t="str">
        <f>IF($H270="", "", COUNTIF($CZ$11:$CZ$1010, "&gt;"&amp;$CZ270)+1+COUNTIF($CZ$11:$CZ270, $CZ270)-1)</f>
        <v/>
      </c>
      <c r="DE270" s="147" t="str">
        <f t="shared" si="252"/>
        <v/>
      </c>
      <c r="DF270" s="148"/>
      <c r="DG270" s="19" t="str">
        <f t="shared" si="253"/>
        <v/>
      </c>
      <c r="DH270" s="153" t="str">
        <f t="shared" si="254"/>
        <v/>
      </c>
      <c r="DI270" s="19" t="str">
        <f t="shared" si="206"/>
        <v/>
      </c>
      <c r="DJ270" s="153" t="str">
        <f t="shared" si="207"/>
        <v/>
      </c>
      <c r="DK270" s="19" t="str">
        <f t="shared" si="208"/>
        <v/>
      </c>
      <c r="DL270" s="153" t="str">
        <f t="shared" si="209"/>
        <v/>
      </c>
      <c r="DM270" s="19" t="str">
        <f t="shared" si="210"/>
        <v/>
      </c>
      <c r="DN270" s="153" t="str">
        <f t="shared" si="211"/>
        <v/>
      </c>
      <c r="DO270" s="19" t="str">
        <f t="shared" si="212"/>
        <v/>
      </c>
      <c r="DP270" s="153" t="str">
        <f t="shared" si="213"/>
        <v/>
      </c>
      <c r="DQ270" s="19" t="str">
        <f t="shared" si="214"/>
        <v/>
      </c>
      <c r="DR270" s="153" t="str">
        <f t="shared" si="215"/>
        <v/>
      </c>
      <c r="DS270" s="19" t="str">
        <f t="shared" si="216"/>
        <v/>
      </c>
      <c r="DT270" s="153" t="str">
        <f t="shared" si="217"/>
        <v/>
      </c>
      <c r="DU270" s="19" t="str">
        <f t="shared" si="218"/>
        <v/>
      </c>
      <c r="DV270" s="153" t="str">
        <f t="shared" si="219"/>
        <v/>
      </c>
      <c r="DW270" s="19" t="str">
        <f t="shared" si="220"/>
        <v/>
      </c>
      <c r="DX270" s="153" t="str">
        <f t="shared" si="221"/>
        <v/>
      </c>
      <c r="DY270" s="19" t="str">
        <f t="shared" si="222"/>
        <v/>
      </c>
      <c r="DZ270" s="153" t="str">
        <f t="shared" si="223"/>
        <v/>
      </c>
      <c r="EA270" s="19" t="str">
        <f t="shared" si="224"/>
        <v/>
      </c>
      <c r="EB270" s="153" t="str">
        <f t="shared" si="225"/>
        <v/>
      </c>
      <c r="EC270" s="19" t="str">
        <f t="shared" si="226"/>
        <v/>
      </c>
      <c r="ED270" s="153" t="str">
        <f t="shared" si="227"/>
        <v/>
      </c>
      <c r="EE270" s="19" t="str">
        <f t="shared" si="228"/>
        <v/>
      </c>
      <c r="EF270" s="153" t="str">
        <f t="shared" si="229"/>
        <v/>
      </c>
      <c r="EG270" s="19" t="str">
        <f t="shared" si="230"/>
        <v/>
      </c>
      <c r="EH270" s="153" t="str">
        <f t="shared" si="231"/>
        <v/>
      </c>
      <c r="EI270" s="19" t="str">
        <f t="shared" si="232"/>
        <v/>
      </c>
      <c r="EJ270" s="153" t="str">
        <f t="shared" si="233"/>
        <v/>
      </c>
      <c r="EK270" s="19" t="str">
        <f t="shared" si="234"/>
        <v/>
      </c>
      <c r="EL270" s="153" t="str">
        <f t="shared" si="235"/>
        <v/>
      </c>
      <c r="EM270" s="19" t="str">
        <f t="shared" si="236"/>
        <v/>
      </c>
      <c r="EN270" s="153" t="str">
        <f t="shared" si="237"/>
        <v/>
      </c>
      <c r="EO270" s="19" t="str">
        <f t="shared" si="238"/>
        <v/>
      </c>
      <c r="EP270" s="153" t="str">
        <f t="shared" si="239"/>
        <v/>
      </c>
      <c r="EQ270" s="19" t="str">
        <f t="shared" si="240"/>
        <v/>
      </c>
      <c r="ER270" s="153" t="str">
        <f t="shared" si="241"/>
        <v/>
      </c>
      <c r="ES270" s="19" t="str">
        <f t="shared" si="242"/>
        <v/>
      </c>
      <c r="ET270" s="153" t="str">
        <f t="shared" si="243"/>
        <v/>
      </c>
    </row>
    <row r="271" spans="1:150" x14ac:dyDescent="0.25">
      <c r="A271" s="31"/>
      <c r="B271" s="91" t="str">
        <f t="shared" si="244"/>
        <v/>
      </c>
      <c r="C271" s="20" t="str">
        <f t="shared" si="204"/>
        <v/>
      </c>
      <c r="D271" s="97" t="str">
        <f t="shared" si="205"/>
        <v/>
      </c>
      <c r="E271" s="62" t="str">
        <f t="shared" si="245"/>
        <v/>
      </c>
      <c r="F271" s="31"/>
      <c r="G271" s="282"/>
      <c r="H271" s="283"/>
      <c r="I271" s="284"/>
      <c r="J271" s="285"/>
      <c r="K271" s="286"/>
      <c r="L271" s="287"/>
      <c r="M271" s="288"/>
      <c r="N271" s="287"/>
      <c r="O271" s="288"/>
      <c r="P271" s="287"/>
      <c r="Q271" s="288"/>
      <c r="R271" s="287"/>
      <c r="S271" s="288"/>
      <c r="T271" s="287"/>
      <c r="U271" s="288"/>
      <c r="V271" s="287"/>
      <c r="W271" s="288"/>
      <c r="X271" s="287"/>
      <c r="Y271" s="288"/>
      <c r="Z271" s="287"/>
      <c r="AA271" s="288"/>
      <c r="AB271" s="287"/>
      <c r="AC271" s="288"/>
      <c r="AD271" s="287"/>
      <c r="AE271" s="288"/>
      <c r="AF271" s="287"/>
      <c r="AG271" s="288"/>
      <c r="AH271" s="287"/>
      <c r="AI271" s="288"/>
      <c r="AJ271" s="287"/>
      <c r="AK271" s="288"/>
      <c r="AL271" s="287"/>
      <c r="AM271" s="288"/>
      <c r="AN271" s="287"/>
      <c r="AO271" s="288"/>
      <c r="AP271" s="287"/>
      <c r="AQ271" s="288"/>
      <c r="AR271" s="287"/>
      <c r="AS271" s="288"/>
      <c r="AT271" s="287"/>
      <c r="AU271" s="288"/>
      <c r="AV271" s="287"/>
      <c r="AW271" s="288"/>
      <c r="AX271" s="287"/>
      <c r="AY271" s="31"/>
      <c r="BA271" s="76" t="str">
        <f t="shared" si="246"/>
        <v/>
      </c>
      <c r="BC271" s="76" t="str">
        <f>IF('Stock List'!$K271="", "", 'Stock List'!$K271)</f>
        <v/>
      </c>
      <c r="BE271" s="106">
        <f>IFERROR(ROUND(((INDEX('Stock List'!$M$11:$M$1010, MATCH(L271, 'Stock List'!$K$11:$K$1010, 0))/INDEX('Stock List'!$L$11:$L$1010, MATCH(L271, 'Stock List'!$K$11:$K$1010, 0)))*K271), 2), 0)</f>
        <v>0</v>
      </c>
      <c r="BF271" s="20"/>
      <c r="BG271" s="20">
        <f>IFERROR(ROUND(((INDEX('Stock List'!$M$11:$M$1010, MATCH(N271, 'Stock List'!$K$11:$K$1010, 0))/INDEX('Stock List'!$L$11:$L$1010, MATCH(N271, 'Stock List'!$K$11:$K$1010, 0)))*M271), 2), 0)</f>
        <v>0</v>
      </c>
      <c r="BH271" s="20"/>
      <c r="BI271" s="20">
        <f>IFERROR(ROUND(((INDEX('Stock List'!$M$11:$M$1010, MATCH(P271, 'Stock List'!$K$11:$K$1010, 0))/INDEX('Stock List'!$L$11:$L$1010, MATCH(P271, 'Stock List'!$K$11:$K$1010, 0)))*O271), 2), 0)</f>
        <v>0</v>
      </c>
      <c r="BJ271" s="20"/>
      <c r="BK271" s="20">
        <f>IFERROR(ROUND(((INDEX('Stock List'!$M$11:$M$1010, MATCH(R271, 'Stock List'!$K$11:$K$1010, 0))/INDEX('Stock List'!$L$11:$L$1010, MATCH(R271, 'Stock List'!$K$11:$K$1010, 0)))*Q271), 2), 0)</f>
        <v>0</v>
      </c>
      <c r="BL271" s="20"/>
      <c r="BM271" s="20">
        <f>IFERROR(ROUND(((INDEX('Stock List'!$M$11:$M$1010, MATCH(T271, 'Stock List'!$K$11:$K$1010, 0))/INDEX('Stock List'!$L$11:$L$1010, MATCH(T271, 'Stock List'!$K$11:$K$1010, 0)))*S271), 2), 0)</f>
        <v>0</v>
      </c>
      <c r="BN271" s="20"/>
      <c r="BO271" s="20">
        <f>IFERROR(ROUND(((INDEX('Stock List'!$M$11:$M$1010, MATCH(V271, 'Stock List'!$K$11:$K$1010, 0))/INDEX('Stock List'!$L$11:$L$1010, MATCH(V271, 'Stock List'!$K$11:$K$1010, 0)))*U271), 2), 0)</f>
        <v>0</v>
      </c>
      <c r="BP271" s="20"/>
      <c r="BQ271" s="20">
        <f>IFERROR(ROUND(((INDEX('Stock List'!$M$11:$M$1010, MATCH(X271, 'Stock List'!$K$11:$K$1010, 0))/INDEX('Stock List'!$L$11:$L$1010, MATCH(X271, 'Stock List'!$K$11:$K$1010, 0)))*W271), 2), 0)</f>
        <v>0</v>
      </c>
      <c r="BR271" s="20"/>
      <c r="BS271" s="20">
        <f>IFERROR(ROUND(((INDEX('Stock List'!$M$11:$M$1010, MATCH(Z271, 'Stock List'!$K$11:$K$1010, 0))/INDEX('Stock List'!$L$11:$L$1010, MATCH(Z271, 'Stock List'!$K$11:$K$1010, 0)))*Y271), 2), 0)</f>
        <v>0</v>
      </c>
      <c r="BT271" s="20"/>
      <c r="BU271" s="20">
        <f>IFERROR(ROUND(((INDEX('Stock List'!$M$11:$M$1010, MATCH(AB271, 'Stock List'!$K$11:$K$1010, 0))/INDEX('Stock List'!$L$11:$L$1010, MATCH(AB271, 'Stock List'!$K$11:$K$1010, 0)))*AA271), 2), 0)</f>
        <v>0</v>
      </c>
      <c r="BV271" s="20"/>
      <c r="BW271" s="20">
        <f>IFERROR(ROUND(((INDEX('Stock List'!$M$11:$M$1010, MATCH(AD271, 'Stock List'!$K$11:$K$1010, 0))/INDEX('Stock List'!$L$11:$L$1010, MATCH(AD271, 'Stock List'!$K$11:$K$1010, 0)))*AC271), 2), 0)</f>
        <v>0</v>
      </c>
      <c r="BX271" s="20"/>
      <c r="BY271" s="20">
        <f>IFERROR(ROUND(((INDEX('Stock List'!$M$11:$M$1010, MATCH(AF271, 'Stock List'!$K$11:$K$1010, 0))/INDEX('Stock List'!$L$11:$L$1010, MATCH(AF271, 'Stock List'!$K$11:$K$1010, 0)))*AE271), 2), 0)</f>
        <v>0</v>
      </c>
      <c r="BZ271" s="20"/>
      <c r="CA271" s="20">
        <f>IFERROR(ROUND(((INDEX('Stock List'!$M$11:$M$1010, MATCH(AH271, 'Stock List'!$K$11:$K$1010, 0))/INDEX('Stock List'!$L$11:$L$1010, MATCH(AH271, 'Stock List'!$K$11:$K$1010, 0)))*AG271), 2), 0)</f>
        <v>0</v>
      </c>
      <c r="CB271" s="20"/>
      <c r="CC271" s="20">
        <f>IFERROR(ROUND(((INDEX('Stock List'!$M$11:$M$1010, MATCH(AJ271, 'Stock List'!$K$11:$K$1010, 0))/INDEX('Stock List'!$L$11:$L$1010, MATCH(AJ271, 'Stock List'!$K$11:$K$1010, 0)))*AI271), 2), 0)</f>
        <v>0</v>
      </c>
      <c r="CD271" s="20"/>
      <c r="CE271" s="20">
        <f>IFERROR(ROUND(((INDEX('Stock List'!$M$11:$M$1010, MATCH(AL271, 'Stock List'!$K$11:$K$1010, 0))/INDEX('Stock List'!$L$11:$L$1010, MATCH(AL271, 'Stock List'!$K$11:$K$1010, 0)))*AK271), 2), 0)</f>
        <v>0</v>
      </c>
      <c r="CF271" s="20"/>
      <c r="CG271" s="20">
        <f>IFERROR(ROUND(((INDEX('Stock List'!$M$11:$M$1010, MATCH(AN271, 'Stock List'!$K$11:$K$1010, 0))/INDEX('Stock List'!$L$11:$L$1010, MATCH(AN271, 'Stock List'!$K$11:$K$1010, 0)))*AM271), 2), 0)</f>
        <v>0</v>
      </c>
      <c r="CH271" s="20"/>
      <c r="CI271" s="20">
        <f>IFERROR(ROUND(((INDEX('Stock List'!$M$11:$M$1010, MATCH(AP271, 'Stock List'!$K$11:$K$1010, 0))/INDEX('Stock List'!$L$11:$L$1010, MATCH(AP271, 'Stock List'!$K$11:$K$1010, 0)))*AO271), 2), 0)</f>
        <v>0</v>
      </c>
      <c r="CJ271" s="20"/>
      <c r="CK271" s="20">
        <f>IFERROR(ROUND(((INDEX('Stock List'!$M$11:$M$1010, MATCH(AR271, 'Stock List'!$K$11:$K$1010, 0))/INDEX('Stock List'!$L$11:$L$1010, MATCH(AR271, 'Stock List'!$K$11:$K$1010, 0)))*AQ271), 2), 0)</f>
        <v>0</v>
      </c>
      <c r="CL271" s="20"/>
      <c r="CM271" s="20">
        <f>IFERROR(ROUND(((INDEX('Stock List'!$M$11:$M$1010, MATCH(AT271, 'Stock List'!$K$11:$K$1010, 0))/INDEX('Stock List'!$L$11:$L$1010, MATCH(AT271, 'Stock List'!$K$11:$K$1010, 0)))*AS271), 2), 0)</f>
        <v>0</v>
      </c>
      <c r="CN271" s="20"/>
      <c r="CO271" s="20">
        <f>IFERROR(ROUND(((INDEX('Stock List'!$M$11:$M$1010, MATCH(AV271, 'Stock List'!$K$11:$K$1010, 0))/INDEX('Stock List'!$L$11:$L$1010, MATCH(AV271, 'Stock List'!$K$11:$K$1010, 0)))*AU271), 2), 0)</f>
        <v>0</v>
      </c>
      <c r="CP271" s="20"/>
      <c r="CQ271" s="20">
        <f>IFERROR(ROUND(((INDEX('Stock List'!$M$11:$M$1010, MATCH(AX271, 'Stock List'!$K$11:$K$1010, 0))/INDEX('Stock List'!$L$11:$L$1010, MATCH(AX271, 'Stock List'!$K$11:$K$1010, 0)))*AW271), 2), 0)</f>
        <v>0</v>
      </c>
      <c r="CR271" s="22"/>
      <c r="CT271" s="106" t="str">
        <f t="shared" si="247"/>
        <v/>
      </c>
      <c r="CU271" s="22" t="str">
        <f t="shared" si="248"/>
        <v/>
      </c>
      <c r="CX271" s="106" t="str">
        <f t="shared" si="249"/>
        <v/>
      </c>
      <c r="CY271" s="20" t="str">
        <f t="shared" si="250"/>
        <v/>
      </c>
      <c r="CZ271" s="22" t="str">
        <f t="shared" si="251"/>
        <v/>
      </c>
      <c r="DB271" s="76" t="str">
        <f>IF($H271="", "", COUNTIF($G$11:$G$1010, "&gt;"&amp;$G271)+1+COUNTIF($G$11:$G271, $G271)-1)</f>
        <v/>
      </c>
      <c r="DC271" s="76" t="str">
        <f>IF($H271="", "", COUNTIF($CZ$11:$CZ$1010, "&gt;"&amp;$CZ271)+1+COUNTIF($CZ$11:$CZ271, $CZ271)-1)</f>
        <v/>
      </c>
      <c r="DE271" s="147" t="str">
        <f t="shared" si="252"/>
        <v/>
      </c>
      <c r="DF271" s="148"/>
      <c r="DG271" s="19" t="str">
        <f t="shared" si="253"/>
        <v/>
      </c>
      <c r="DH271" s="153" t="str">
        <f t="shared" si="254"/>
        <v/>
      </c>
      <c r="DI271" s="19" t="str">
        <f t="shared" si="206"/>
        <v/>
      </c>
      <c r="DJ271" s="153" t="str">
        <f t="shared" si="207"/>
        <v/>
      </c>
      <c r="DK271" s="19" t="str">
        <f t="shared" si="208"/>
        <v/>
      </c>
      <c r="DL271" s="153" t="str">
        <f t="shared" si="209"/>
        <v/>
      </c>
      <c r="DM271" s="19" t="str">
        <f t="shared" si="210"/>
        <v/>
      </c>
      <c r="DN271" s="153" t="str">
        <f t="shared" si="211"/>
        <v/>
      </c>
      <c r="DO271" s="19" t="str">
        <f t="shared" si="212"/>
        <v/>
      </c>
      <c r="DP271" s="153" t="str">
        <f t="shared" si="213"/>
        <v/>
      </c>
      <c r="DQ271" s="19" t="str">
        <f t="shared" si="214"/>
        <v/>
      </c>
      <c r="DR271" s="153" t="str">
        <f t="shared" si="215"/>
        <v/>
      </c>
      <c r="DS271" s="19" t="str">
        <f t="shared" si="216"/>
        <v/>
      </c>
      <c r="DT271" s="153" t="str">
        <f t="shared" si="217"/>
        <v/>
      </c>
      <c r="DU271" s="19" t="str">
        <f t="shared" si="218"/>
        <v/>
      </c>
      <c r="DV271" s="153" t="str">
        <f t="shared" si="219"/>
        <v/>
      </c>
      <c r="DW271" s="19" t="str">
        <f t="shared" si="220"/>
        <v/>
      </c>
      <c r="DX271" s="153" t="str">
        <f t="shared" si="221"/>
        <v/>
      </c>
      <c r="DY271" s="19" t="str">
        <f t="shared" si="222"/>
        <v/>
      </c>
      <c r="DZ271" s="153" t="str">
        <f t="shared" si="223"/>
        <v/>
      </c>
      <c r="EA271" s="19" t="str">
        <f t="shared" si="224"/>
        <v/>
      </c>
      <c r="EB271" s="153" t="str">
        <f t="shared" si="225"/>
        <v/>
      </c>
      <c r="EC271" s="19" t="str">
        <f t="shared" si="226"/>
        <v/>
      </c>
      <c r="ED271" s="153" t="str">
        <f t="shared" si="227"/>
        <v/>
      </c>
      <c r="EE271" s="19" t="str">
        <f t="shared" si="228"/>
        <v/>
      </c>
      <c r="EF271" s="153" t="str">
        <f t="shared" si="229"/>
        <v/>
      </c>
      <c r="EG271" s="19" t="str">
        <f t="shared" si="230"/>
        <v/>
      </c>
      <c r="EH271" s="153" t="str">
        <f t="shared" si="231"/>
        <v/>
      </c>
      <c r="EI271" s="19" t="str">
        <f t="shared" si="232"/>
        <v/>
      </c>
      <c r="EJ271" s="153" t="str">
        <f t="shared" si="233"/>
        <v/>
      </c>
      <c r="EK271" s="19" t="str">
        <f t="shared" si="234"/>
        <v/>
      </c>
      <c r="EL271" s="153" t="str">
        <f t="shared" si="235"/>
        <v/>
      </c>
      <c r="EM271" s="19" t="str">
        <f t="shared" si="236"/>
        <v/>
      </c>
      <c r="EN271" s="153" t="str">
        <f t="shared" si="237"/>
        <v/>
      </c>
      <c r="EO271" s="19" t="str">
        <f t="shared" si="238"/>
        <v/>
      </c>
      <c r="EP271" s="153" t="str">
        <f t="shared" si="239"/>
        <v/>
      </c>
      <c r="EQ271" s="19" t="str">
        <f t="shared" si="240"/>
        <v/>
      </c>
      <c r="ER271" s="153" t="str">
        <f t="shared" si="241"/>
        <v/>
      </c>
      <c r="ES271" s="19" t="str">
        <f t="shared" si="242"/>
        <v/>
      </c>
      <c r="ET271" s="153" t="str">
        <f t="shared" si="243"/>
        <v/>
      </c>
    </row>
    <row r="272" spans="1:150" x14ac:dyDescent="0.25">
      <c r="A272" s="31"/>
      <c r="B272" s="91" t="str">
        <f t="shared" si="244"/>
        <v/>
      </c>
      <c r="C272" s="20" t="str">
        <f t="shared" si="204"/>
        <v/>
      </c>
      <c r="D272" s="97" t="str">
        <f t="shared" si="205"/>
        <v/>
      </c>
      <c r="E272" s="62" t="str">
        <f t="shared" si="245"/>
        <v/>
      </c>
      <c r="F272" s="31"/>
      <c r="G272" s="282"/>
      <c r="H272" s="283"/>
      <c r="I272" s="284"/>
      <c r="J272" s="285"/>
      <c r="K272" s="286"/>
      <c r="L272" s="287"/>
      <c r="M272" s="288"/>
      <c r="N272" s="287"/>
      <c r="O272" s="288"/>
      <c r="P272" s="287"/>
      <c r="Q272" s="288"/>
      <c r="R272" s="287"/>
      <c r="S272" s="288"/>
      <c r="T272" s="287"/>
      <c r="U272" s="288"/>
      <c r="V272" s="287"/>
      <c r="W272" s="288"/>
      <c r="X272" s="287"/>
      <c r="Y272" s="288"/>
      <c r="Z272" s="287"/>
      <c r="AA272" s="288"/>
      <c r="AB272" s="287"/>
      <c r="AC272" s="288"/>
      <c r="AD272" s="287"/>
      <c r="AE272" s="288"/>
      <c r="AF272" s="287"/>
      <c r="AG272" s="288"/>
      <c r="AH272" s="287"/>
      <c r="AI272" s="288"/>
      <c r="AJ272" s="287"/>
      <c r="AK272" s="288"/>
      <c r="AL272" s="287"/>
      <c r="AM272" s="288"/>
      <c r="AN272" s="287"/>
      <c r="AO272" s="288"/>
      <c r="AP272" s="287"/>
      <c r="AQ272" s="288"/>
      <c r="AR272" s="287"/>
      <c r="AS272" s="288"/>
      <c r="AT272" s="287"/>
      <c r="AU272" s="288"/>
      <c r="AV272" s="287"/>
      <c r="AW272" s="288"/>
      <c r="AX272" s="287"/>
      <c r="AY272" s="31"/>
      <c r="BA272" s="76" t="str">
        <f t="shared" si="246"/>
        <v/>
      </c>
      <c r="BC272" s="76" t="str">
        <f>IF('Stock List'!$K272="", "", 'Stock List'!$K272)</f>
        <v/>
      </c>
      <c r="BE272" s="106">
        <f>IFERROR(ROUND(((INDEX('Stock List'!$M$11:$M$1010, MATCH(L272, 'Stock List'!$K$11:$K$1010, 0))/INDEX('Stock List'!$L$11:$L$1010, MATCH(L272, 'Stock List'!$K$11:$K$1010, 0)))*K272), 2), 0)</f>
        <v>0</v>
      </c>
      <c r="BF272" s="20"/>
      <c r="BG272" s="20">
        <f>IFERROR(ROUND(((INDEX('Stock List'!$M$11:$M$1010, MATCH(N272, 'Stock List'!$K$11:$K$1010, 0))/INDEX('Stock List'!$L$11:$L$1010, MATCH(N272, 'Stock List'!$K$11:$K$1010, 0)))*M272), 2), 0)</f>
        <v>0</v>
      </c>
      <c r="BH272" s="20"/>
      <c r="BI272" s="20">
        <f>IFERROR(ROUND(((INDEX('Stock List'!$M$11:$M$1010, MATCH(P272, 'Stock List'!$K$11:$K$1010, 0))/INDEX('Stock List'!$L$11:$L$1010, MATCH(P272, 'Stock List'!$K$11:$K$1010, 0)))*O272), 2), 0)</f>
        <v>0</v>
      </c>
      <c r="BJ272" s="20"/>
      <c r="BK272" s="20">
        <f>IFERROR(ROUND(((INDEX('Stock List'!$M$11:$M$1010, MATCH(R272, 'Stock List'!$K$11:$K$1010, 0))/INDEX('Stock List'!$L$11:$L$1010, MATCH(R272, 'Stock List'!$K$11:$K$1010, 0)))*Q272), 2), 0)</f>
        <v>0</v>
      </c>
      <c r="BL272" s="20"/>
      <c r="BM272" s="20">
        <f>IFERROR(ROUND(((INDEX('Stock List'!$M$11:$M$1010, MATCH(T272, 'Stock List'!$K$11:$K$1010, 0))/INDEX('Stock List'!$L$11:$L$1010, MATCH(T272, 'Stock List'!$K$11:$K$1010, 0)))*S272), 2), 0)</f>
        <v>0</v>
      </c>
      <c r="BN272" s="20"/>
      <c r="BO272" s="20">
        <f>IFERROR(ROUND(((INDEX('Stock List'!$M$11:$M$1010, MATCH(V272, 'Stock List'!$K$11:$K$1010, 0))/INDEX('Stock List'!$L$11:$L$1010, MATCH(V272, 'Stock List'!$K$11:$K$1010, 0)))*U272), 2), 0)</f>
        <v>0</v>
      </c>
      <c r="BP272" s="20"/>
      <c r="BQ272" s="20">
        <f>IFERROR(ROUND(((INDEX('Stock List'!$M$11:$M$1010, MATCH(X272, 'Stock List'!$K$11:$K$1010, 0))/INDEX('Stock List'!$L$11:$L$1010, MATCH(X272, 'Stock List'!$K$11:$K$1010, 0)))*W272), 2), 0)</f>
        <v>0</v>
      </c>
      <c r="BR272" s="20"/>
      <c r="BS272" s="20">
        <f>IFERROR(ROUND(((INDEX('Stock List'!$M$11:$M$1010, MATCH(Z272, 'Stock List'!$K$11:$K$1010, 0))/INDEX('Stock List'!$L$11:$L$1010, MATCH(Z272, 'Stock List'!$K$11:$K$1010, 0)))*Y272), 2), 0)</f>
        <v>0</v>
      </c>
      <c r="BT272" s="20"/>
      <c r="BU272" s="20">
        <f>IFERROR(ROUND(((INDEX('Stock List'!$M$11:$M$1010, MATCH(AB272, 'Stock List'!$K$11:$K$1010, 0))/INDEX('Stock List'!$L$11:$L$1010, MATCH(AB272, 'Stock List'!$K$11:$K$1010, 0)))*AA272), 2), 0)</f>
        <v>0</v>
      </c>
      <c r="BV272" s="20"/>
      <c r="BW272" s="20">
        <f>IFERROR(ROUND(((INDEX('Stock List'!$M$11:$M$1010, MATCH(AD272, 'Stock List'!$K$11:$K$1010, 0))/INDEX('Stock List'!$L$11:$L$1010, MATCH(AD272, 'Stock List'!$K$11:$K$1010, 0)))*AC272), 2), 0)</f>
        <v>0</v>
      </c>
      <c r="BX272" s="20"/>
      <c r="BY272" s="20">
        <f>IFERROR(ROUND(((INDEX('Stock List'!$M$11:$M$1010, MATCH(AF272, 'Stock List'!$K$11:$K$1010, 0))/INDEX('Stock List'!$L$11:$L$1010, MATCH(AF272, 'Stock List'!$K$11:$K$1010, 0)))*AE272), 2), 0)</f>
        <v>0</v>
      </c>
      <c r="BZ272" s="20"/>
      <c r="CA272" s="20">
        <f>IFERROR(ROUND(((INDEX('Stock List'!$M$11:$M$1010, MATCH(AH272, 'Stock List'!$K$11:$K$1010, 0))/INDEX('Stock List'!$L$11:$L$1010, MATCH(AH272, 'Stock List'!$K$11:$K$1010, 0)))*AG272), 2), 0)</f>
        <v>0</v>
      </c>
      <c r="CB272" s="20"/>
      <c r="CC272" s="20">
        <f>IFERROR(ROUND(((INDEX('Stock List'!$M$11:$M$1010, MATCH(AJ272, 'Stock List'!$K$11:$K$1010, 0))/INDEX('Stock List'!$L$11:$L$1010, MATCH(AJ272, 'Stock List'!$K$11:$K$1010, 0)))*AI272), 2), 0)</f>
        <v>0</v>
      </c>
      <c r="CD272" s="20"/>
      <c r="CE272" s="20">
        <f>IFERROR(ROUND(((INDEX('Stock List'!$M$11:$M$1010, MATCH(AL272, 'Stock List'!$K$11:$K$1010, 0))/INDEX('Stock List'!$L$11:$L$1010, MATCH(AL272, 'Stock List'!$K$11:$K$1010, 0)))*AK272), 2), 0)</f>
        <v>0</v>
      </c>
      <c r="CF272" s="20"/>
      <c r="CG272" s="20">
        <f>IFERROR(ROUND(((INDEX('Stock List'!$M$11:$M$1010, MATCH(AN272, 'Stock List'!$K$11:$K$1010, 0))/INDEX('Stock List'!$L$11:$L$1010, MATCH(AN272, 'Stock List'!$K$11:$K$1010, 0)))*AM272), 2), 0)</f>
        <v>0</v>
      </c>
      <c r="CH272" s="20"/>
      <c r="CI272" s="20">
        <f>IFERROR(ROUND(((INDEX('Stock List'!$M$11:$M$1010, MATCH(AP272, 'Stock List'!$K$11:$K$1010, 0))/INDEX('Stock List'!$L$11:$L$1010, MATCH(AP272, 'Stock List'!$K$11:$K$1010, 0)))*AO272), 2), 0)</f>
        <v>0</v>
      </c>
      <c r="CJ272" s="20"/>
      <c r="CK272" s="20">
        <f>IFERROR(ROUND(((INDEX('Stock List'!$M$11:$M$1010, MATCH(AR272, 'Stock List'!$K$11:$K$1010, 0))/INDEX('Stock List'!$L$11:$L$1010, MATCH(AR272, 'Stock List'!$K$11:$K$1010, 0)))*AQ272), 2), 0)</f>
        <v>0</v>
      </c>
      <c r="CL272" s="20"/>
      <c r="CM272" s="20">
        <f>IFERROR(ROUND(((INDEX('Stock List'!$M$11:$M$1010, MATCH(AT272, 'Stock List'!$K$11:$K$1010, 0))/INDEX('Stock List'!$L$11:$L$1010, MATCH(AT272, 'Stock List'!$K$11:$K$1010, 0)))*AS272), 2), 0)</f>
        <v>0</v>
      </c>
      <c r="CN272" s="20"/>
      <c r="CO272" s="20">
        <f>IFERROR(ROUND(((INDEX('Stock List'!$M$11:$M$1010, MATCH(AV272, 'Stock List'!$K$11:$K$1010, 0))/INDEX('Stock List'!$L$11:$L$1010, MATCH(AV272, 'Stock List'!$K$11:$K$1010, 0)))*AU272), 2), 0)</f>
        <v>0</v>
      </c>
      <c r="CP272" s="20"/>
      <c r="CQ272" s="20">
        <f>IFERROR(ROUND(((INDEX('Stock List'!$M$11:$M$1010, MATCH(AX272, 'Stock List'!$K$11:$K$1010, 0))/INDEX('Stock List'!$L$11:$L$1010, MATCH(AX272, 'Stock List'!$K$11:$K$1010, 0)))*AW272), 2), 0)</f>
        <v>0</v>
      </c>
      <c r="CR272" s="22"/>
      <c r="CT272" s="106" t="str">
        <f t="shared" si="247"/>
        <v/>
      </c>
      <c r="CU272" s="22" t="str">
        <f t="shared" si="248"/>
        <v/>
      </c>
      <c r="CX272" s="106" t="str">
        <f t="shared" si="249"/>
        <v/>
      </c>
      <c r="CY272" s="20" t="str">
        <f t="shared" si="250"/>
        <v/>
      </c>
      <c r="CZ272" s="22" t="str">
        <f t="shared" si="251"/>
        <v/>
      </c>
      <c r="DB272" s="76" t="str">
        <f>IF($H272="", "", COUNTIF($G$11:$G$1010, "&gt;"&amp;$G272)+1+COUNTIF($G$11:$G272, $G272)-1)</f>
        <v/>
      </c>
      <c r="DC272" s="76" t="str">
        <f>IF($H272="", "", COUNTIF($CZ$11:$CZ$1010, "&gt;"&amp;$CZ272)+1+COUNTIF($CZ$11:$CZ272, $CZ272)-1)</f>
        <v/>
      </c>
      <c r="DE272" s="147" t="str">
        <f t="shared" si="252"/>
        <v/>
      </c>
      <c r="DF272" s="148"/>
      <c r="DG272" s="19" t="str">
        <f t="shared" si="253"/>
        <v/>
      </c>
      <c r="DH272" s="153" t="str">
        <f t="shared" si="254"/>
        <v/>
      </c>
      <c r="DI272" s="19" t="str">
        <f t="shared" si="206"/>
        <v/>
      </c>
      <c r="DJ272" s="153" t="str">
        <f t="shared" si="207"/>
        <v/>
      </c>
      <c r="DK272" s="19" t="str">
        <f t="shared" si="208"/>
        <v/>
      </c>
      <c r="DL272" s="153" t="str">
        <f t="shared" si="209"/>
        <v/>
      </c>
      <c r="DM272" s="19" t="str">
        <f t="shared" si="210"/>
        <v/>
      </c>
      <c r="DN272" s="153" t="str">
        <f t="shared" si="211"/>
        <v/>
      </c>
      <c r="DO272" s="19" t="str">
        <f t="shared" si="212"/>
        <v/>
      </c>
      <c r="DP272" s="153" t="str">
        <f t="shared" si="213"/>
        <v/>
      </c>
      <c r="DQ272" s="19" t="str">
        <f t="shared" si="214"/>
        <v/>
      </c>
      <c r="DR272" s="153" t="str">
        <f t="shared" si="215"/>
        <v/>
      </c>
      <c r="DS272" s="19" t="str">
        <f t="shared" si="216"/>
        <v/>
      </c>
      <c r="DT272" s="153" t="str">
        <f t="shared" si="217"/>
        <v/>
      </c>
      <c r="DU272" s="19" t="str">
        <f t="shared" si="218"/>
        <v/>
      </c>
      <c r="DV272" s="153" t="str">
        <f t="shared" si="219"/>
        <v/>
      </c>
      <c r="DW272" s="19" t="str">
        <f t="shared" si="220"/>
        <v/>
      </c>
      <c r="DX272" s="153" t="str">
        <f t="shared" si="221"/>
        <v/>
      </c>
      <c r="DY272" s="19" t="str">
        <f t="shared" si="222"/>
        <v/>
      </c>
      <c r="DZ272" s="153" t="str">
        <f t="shared" si="223"/>
        <v/>
      </c>
      <c r="EA272" s="19" t="str">
        <f t="shared" si="224"/>
        <v/>
      </c>
      <c r="EB272" s="153" t="str">
        <f t="shared" si="225"/>
        <v/>
      </c>
      <c r="EC272" s="19" t="str">
        <f t="shared" si="226"/>
        <v/>
      </c>
      <c r="ED272" s="153" t="str">
        <f t="shared" si="227"/>
        <v/>
      </c>
      <c r="EE272" s="19" t="str">
        <f t="shared" si="228"/>
        <v/>
      </c>
      <c r="EF272" s="153" t="str">
        <f t="shared" si="229"/>
        <v/>
      </c>
      <c r="EG272" s="19" t="str">
        <f t="shared" si="230"/>
        <v/>
      </c>
      <c r="EH272" s="153" t="str">
        <f t="shared" si="231"/>
        <v/>
      </c>
      <c r="EI272" s="19" t="str">
        <f t="shared" si="232"/>
        <v/>
      </c>
      <c r="EJ272" s="153" t="str">
        <f t="shared" si="233"/>
        <v/>
      </c>
      <c r="EK272" s="19" t="str">
        <f t="shared" si="234"/>
        <v/>
      </c>
      <c r="EL272" s="153" t="str">
        <f t="shared" si="235"/>
        <v/>
      </c>
      <c r="EM272" s="19" t="str">
        <f t="shared" si="236"/>
        <v/>
      </c>
      <c r="EN272" s="153" t="str">
        <f t="shared" si="237"/>
        <v/>
      </c>
      <c r="EO272" s="19" t="str">
        <f t="shared" si="238"/>
        <v/>
      </c>
      <c r="EP272" s="153" t="str">
        <f t="shared" si="239"/>
        <v/>
      </c>
      <c r="EQ272" s="19" t="str">
        <f t="shared" si="240"/>
        <v/>
      </c>
      <c r="ER272" s="153" t="str">
        <f t="shared" si="241"/>
        <v/>
      </c>
      <c r="ES272" s="19" t="str">
        <f t="shared" si="242"/>
        <v/>
      </c>
      <c r="ET272" s="153" t="str">
        <f t="shared" si="243"/>
        <v/>
      </c>
    </row>
    <row r="273" spans="1:150" x14ac:dyDescent="0.25">
      <c r="A273" s="31"/>
      <c r="B273" s="91" t="str">
        <f t="shared" si="244"/>
        <v/>
      </c>
      <c r="C273" s="20" t="str">
        <f t="shared" si="204"/>
        <v/>
      </c>
      <c r="D273" s="97" t="str">
        <f t="shared" si="205"/>
        <v/>
      </c>
      <c r="E273" s="62" t="str">
        <f t="shared" si="245"/>
        <v/>
      </c>
      <c r="F273" s="31"/>
      <c r="G273" s="282"/>
      <c r="H273" s="283"/>
      <c r="I273" s="284"/>
      <c r="J273" s="285"/>
      <c r="K273" s="286"/>
      <c r="L273" s="287"/>
      <c r="M273" s="288"/>
      <c r="N273" s="287"/>
      <c r="O273" s="288"/>
      <c r="P273" s="287"/>
      <c r="Q273" s="288"/>
      <c r="R273" s="287"/>
      <c r="S273" s="288"/>
      <c r="T273" s="287"/>
      <c r="U273" s="288"/>
      <c r="V273" s="287"/>
      <c r="W273" s="288"/>
      <c r="X273" s="287"/>
      <c r="Y273" s="288"/>
      <c r="Z273" s="287"/>
      <c r="AA273" s="288"/>
      <c r="AB273" s="287"/>
      <c r="AC273" s="288"/>
      <c r="AD273" s="287"/>
      <c r="AE273" s="288"/>
      <c r="AF273" s="287"/>
      <c r="AG273" s="288"/>
      <c r="AH273" s="287"/>
      <c r="AI273" s="288"/>
      <c r="AJ273" s="287"/>
      <c r="AK273" s="288"/>
      <c r="AL273" s="287"/>
      <c r="AM273" s="288"/>
      <c r="AN273" s="287"/>
      <c r="AO273" s="288"/>
      <c r="AP273" s="287"/>
      <c r="AQ273" s="288"/>
      <c r="AR273" s="287"/>
      <c r="AS273" s="288"/>
      <c r="AT273" s="287"/>
      <c r="AU273" s="288"/>
      <c r="AV273" s="287"/>
      <c r="AW273" s="288"/>
      <c r="AX273" s="287"/>
      <c r="AY273" s="31"/>
      <c r="BA273" s="76" t="str">
        <f t="shared" si="246"/>
        <v/>
      </c>
      <c r="BC273" s="76" t="str">
        <f>IF('Stock List'!$K273="", "", 'Stock List'!$K273)</f>
        <v/>
      </c>
      <c r="BE273" s="106">
        <f>IFERROR(ROUND(((INDEX('Stock List'!$M$11:$M$1010, MATCH(L273, 'Stock List'!$K$11:$K$1010, 0))/INDEX('Stock List'!$L$11:$L$1010, MATCH(L273, 'Stock List'!$K$11:$K$1010, 0)))*K273), 2), 0)</f>
        <v>0</v>
      </c>
      <c r="BF273" s="20"/>
      <c r="BG273" s="20">
        <f>IFERROR(ROUND(((INDEX('Stock List'!$M$11:$M$1010, MATCH(N273, 'Stock List'!$K$11:$K$1010, 0))/INDEX('Stock List'!$L$11:$L$1010, MATCH(N273, 'Stock List'!$K$11:$K$1010, 0)))*M273), 2), 0)</f>
        <v>0</v>
      </c>
      <c r="BH273" s="20"/>
      <c r="BI273" s="20">
        <f>IFERROR(ROUND(((INDEX('Stock List'!$M$11:$M$1010, MATCH(P273, 'Stock List'!$K$11:$K$1010, 0))/INDEX('Stock List'!$L$11:$L$1010, MATCH(P273, 'Stock List'!$K$11:$K$1010, 0)))*O273), 2), 0)</f>
        <v>0</v>
      </c>
      <c r="BJ273" s="20"/>
      <c r="BK273" s="20">
        <f>IFERROR(ROUND(((INDEX('Stock List'!$M$11:$M$1010, MATCH(R273, 'Stock List'!$K$11:$K$1010, 0))/INDEX('Stock List'!$L$11:$L$1010, MATCH(R273, 'Stock List'!$K$11:$K$1010, 0)))*Q273), 2), 0)</f>
        <v>0</v>
      </c>
      <c r="BL273" s="20"/>
      <c r="BM273" s="20">
        <f>IFERROR(ROUND(((INDEX('Stock List'!$M$11:$M$1010, MATCH(T273, 'Stock List'!$K$11:$K$1010, 0))/INDEX('Stock List'!$L$11:$L$1010, MATCH(T273, 'Stock List'!$K$11:$K$1010, 0)))*S273), 2), 0)</f>
        <v>0</v>
      </c>
      <c r="BN273" s="20"/>
      <c r="BO273" s="20">
        <f>IFERROR(ROUND(((INDEX('Stock List'!$M$11:$M$1010, MATCH(V273, 'Stock List'!$K$11:$K$1010, 0))/INDEX('Stock List'!$L$11:$L$1010, MATCH(V273, 'Stock List'!$K$11:$K$1010, 0)))*U273), 2), 0)</f>
        <v>0</v>
      </c>
      <c r="BP273" s="20"/>
      <c r="BQ273" s="20">
        <f>IFERROR(ROUND(((INDEX('Stock List'!$M$11:$M$1010, MATCH(X273, 'Stock List'!$K$11:$K$1010, 0))/INDEX('Stock List'!$L$11:$L$1010, MATCH(X273, 'Stock List'!$K$11:$K$1010, 0)))*W273), 2), 0)</f>
        <v>0</v>
      </c>
      <c r="BR273" s="20"/>
      <c r="BS273" s="20">
        <f>IFERROR(ROUND(((INDEX('Stock List'!$M$11:$M$1010, MATCH(Z273, 'Stock List'!$K$11:$K$1010, 0))/INDEX('Stock List'!$L$11:$L$1010, MATCH(Z273, 'Stock List'!$K$11:$K$1010, 0)))*Y273), 2), 0)</f>
        <v>0</v>
      </c>
      <c r="BT273" s="20"/>
      <c r="BU273" s="20">
        <f>IFERROR(ROUND(((INDEX('Stock List'!$M$11:$M$1010, MATCH(AB273, 'Stock List'!$K$11:$K$1010, 0))/INDEX('Stock List'!$L$11:$L$1010, MATCH(AB273, 'Stock List'!$K$11:$K$1010, 0)))*AA273), 2), 0)</f>
        <v>0</v>
      </c>
      <c r="BV273" s="20"/>
      <c r="BW273" s="20">
        <f>IFERROR(ROUND(((INDEX('Stock List'!$M$11:$M$1010, MATCH(AD273, 'Stock List'!$K$11:$K$1010, 0))/INDEX('Stock List'!$L$11:$L$1010, MATCH(AD273, 'Stock List'!$K$11:$K$1010, 0)))*AC273), 2), 0)</f>
        <v>0</v>
      </c>
      <c r="BX273" s="20"/>
      <c r="BY273" s="20">
        <f>IFERROR(ROUND(((INDEX('Stock List'!$M$11:$M$1010, MATCH(AF273, 'Stock List'!$K$11:$K$1010, 0))/INDEX('Stock List'!$L$11:$L$1010, MATCH(AF273, 'Stock List'!$K$11:$K$1010, 0)))*AE273), 2), 0)</f>
        <v>0</v>
      </c>
      <c r="BZ273" s="20"/>
      <c r="CA273" s="20">
        <f>IFERROR(ROUND(((INDEX('Stock List'!$M$11:$M$1010, MATCH(AH273, 'Stock List'!$K$11:$K$1010, 0))/INDEX('Stock List'!$L$11:$L$1010, MATCH(AH273, 'Stock List'!$K$11:$K$1010, 0)))*AG273), 2), 0)</f>
        <v>0</v>
      </c>
      <c r="CB273" s="20"/>
      <c r="CC273" s="20">
        <f>IFERROR(ROUND(((INDEX('Stock List'!$M$11:$M$1010, MATCH(AJ273, 'Stock List'!$K$11:$K$1010, 0))/INDEX('Stock List'!$L$11:$L$1010, MATCH(AJ273, 'Stock List'!$K$11:$K$1010, 0)))*AI273), 2), 0)</f>
        <v>0</v>
      </c>
      <c r="CD273" s="20"/>
      <c r="CE273" s="20">
        <f>IFERROR(ROUND(((INDEX('Stock List'!$M$11:$M$1010, MATCH(AL273, 'Stock List'!$K$11:$K$1010, 0))/INDEX('Stock List'!$L$11:$L$1010, MATCH(AL273, 'Stock List'!$K$11:$K$1010, 0)))*AK273), 2), 0)</f>
        <v>0</v>
      </c>
      <c r="CF273" s="20"/>
      <c r="CG273" s="20">
        <f>IFERROR(ROUND(((INDEX('Stock List'!$M$11:$M$1010, MATCH(AN273, 'Stock List'!$K$11:$K$1010, 0))/INDEX('Stock List'!$L$11:$L$1010, MATCH(AN273, 'Stock List'!$K$11:$K$1010, 0)))*AM273), 2), 0)</f>
        <v>0</v>
      </c>
      <c r="CH273" s="20"/>
      <c r="CI273" s="20">
        <f>IFERROR(ROUND(((INDEX('Stock List'!$M$11:$M$1010, MATCH(AP273, 'Stock List'!$K$11:$K$1010, 0))/INDEX('Stock List'!$L$11:$L$1010, MATCH(AP273, 'Stock List'!$K$11:$K$1010, 0)))*AO273), 2), 0)</f>
        <v>0</v>
      </c>
      <c r="CJ273" s="20"/>
      <c r="CK273" s="20">
        <f>IFERROR(ROUND(((INDEX('Stock List'!$M$11:$M$1010, MATCH(AR273, 'Stock List'!$K$11:$K$1010, 0))/INDEX('Stock List'!$L$11:$L$1010, MATCH(AR273, 'Stock List'!$K$11:$K$1010, 0)))*AQ273), 2), 0)</f>
        <v>0</v>
      </c>
      <c r="CL273" s="20"/>
      <c r="CM273" s="20">
        <f>IFERROR(ROUND(((INDEX('Stock List'!$M$11:$M$1010, MATCH(AT273, 'Stock List'!$K$11:$K$1010, 0))/INDEX('Stock List'!$L$11:$L$1010, MATCH(AT273, 'Stock List'!$K$11:$K$1010, 0)))*AS273), 2), 0)</f>
        <v>0</v>
      </c>
      <c r="CN273" s="20"/>
      <c r="CO273" s="20">
        <f>IFERROR(ROUND(((INDEX('Stock List'!$M$11:$M$1010, MATCH(AV273, 'Stock List'!$K$11:$K$1010, 0))/INDEX('Stock List'!$L$11:$L$1010, MATCH(AV273, 'Stock List'!$K$11:$K$1010, 0)))*AU273), 2), 0)</f>
        <v>0</v>
      </c>
      <c r="CP273" s="20"/>
      <c r="CQ273" s="20">
        <f>IFERROR(ROUND(((INDEX('Stock List'!$M$11:$M$1010, MATCH(AX273, 'Stock List'!$K$11:$K$1010, 0))/INDEX('Stock List'!$L$11:$L$1010, MATCH(AX273, 'Stock List'!$K$11:$K$1010, 0)))*AW273), 2), 0)</f>
        <v>0</v>
      </c>
      <c r="CR273" s="22"/>
      <c r="CT273" s="106" t="str">
        <f t="shared" si="247"/>
        <v/>
      </c>
      <c r="CU273" s="22" t="str">
        <f t="shared" si="248"/>
        <v/>
      </c>
      <c r="CX273" s="106" t="str">
        <f t="shared" si="249"/>
        <v/>
      </c>
      <c r="CY273" s="20" t="str">
        <f t="shared" si="250"/>
        <v/>
      </c>
      <c r="CZ273" s="22" t="str">
        <f t="shared" si="251"/>
        <v/>
      </c>
      <c r="DB273" s="76" t="str">
        <f>IF($H273="", "", COUNTIF($G$11:$G$1010, "&gt;"&amp;$G273)+1+COUNTIF($G$11:$G273, $G273)-1)</f>
        <v/>
      </c>
      <c r="DC273" s="76" t="str">
        <f>IF($H273="", "", COUNTIF($CZ$11:$CZ$1010, "&gt;"&amp;$CZ273)+1+COUNTIF($CZ$11:$CZ273, $CZ273)-1)</f>
        <v/>
      </c>
      <c r="DE273" s="147" t="str">
        <f t="shared" si="252"/>
        <v/>
      </c>
      <c r="DF273" s="148"/>
      <c r="DG273" s="19" t="str">
        <f t="shared" si="253"/>
        <v/>
      </c>
      <c r="DH273" s="153" t="str">
        <f t="shared" si="254"/>
        <v/>
      </c>
      <c r="DI273" s="19" t="str">
        <f t="shared" si="206"/>
        <v/>
      </c>
      <c r="DJ273" s="153" t="str">
        <f t="shared" si="207"/>
        <v/>
      </c>
      <c r="DK273" s="19" t="str">
        <f t="shared" si="208"/>
        <v/>
      </c>
      <c r="DL273" s="153" t="str">
        <f t="shared" si="209"/>
        <v/>
      </c>
      <c r="DM273" s="19" t="str">
        <f t="shared" si="210"/>
        <v/>
      </c>
      <c r="DN273" s="153" t="str">
        <f t="shared" si="211"/>
        <v/>
      </c>
      <c r="DO273" s="19" t="str">
        <f t="shared" si="212"/>
        <v/>
      </c>
      <c r="DP273" s="153" t="str">
        <f t="shared" si="213"/>
        <v/>
      </c>
      <c r="DQ273" s="19" t="str">
        <f t="shared" si="214"/>
        <v/>
      </c>
      <c r="DR273" s="153" t="str">
        <f t="shared" si="215"/>
        <v/>
      </c>
      <c r="DS273" s="19" t="str">
        <f t="shared" si="216"/>
        <v/>
      </c>
      <c r="DT273" s="153" t="str">
        <f t="shared" si="217"/>
        <v/>
      </c>
      <c r="DU273" s="19" t="str">
        <f t="shared" si="218"/>
        <v/>
      </c>
      <c r="DV273" s="153" t="str">
        <f t="shared" si="219"/>
        <v/>
      </c>
      <c r="DW273" s="19" t="str">
        <f t="shared" si="220"/>
        <v/>
      </c>
      <c r="DX273" s="153" t="str">
        <f t="shared" si="221"/>
        <v/>
      </c>
      <c r="DY273" s="19" t="str">
        <f t="shared" si="222"/>
        <v/>
      </c>
      <c r="DZ273" s="153" t="str">
        <f t="shared" si="223"/>
        <v/>
      </c>
      <c r="EA273" s="19" t="str">
        <f t="shared" si="224"/>
        <v/>
      </c>
      <c r="EB273" s="153" t="str">
        <f t="shared" si="225"/>
        <v/>
      </c>
      <c r="EC273" s="19" t="str">
        <f t="shared" si="226"/>
        <v/>
      </c>
      <c r="ED273" s="153" t="str">
        <f t="shared" si="227"/>
        <v/>
      </c>
      <c r="EE273" s="19" t="str">
        <f t="shared" si="228"/>
        <v/>
      </c>
      <c r="EF273" s="153" t="str">
        <f t="shared" si="229"/>
        <v/>
      </c>
      <c r="EG273" s="19" t="str">
        <f t="shared" si="230"/>
        <v/>
      </c>
      <c r="EH273" s="153" t="str">
        <f t="shared" si="231"/>
        <v/>
      </c>
      <c r="EI273" s="19" t="str">
        <f t="shared" si="232"/>
        <v/>
      </c>
      <c r="EJ273" s="153" t="str">
        <f t="shared" si="233"/>
        <v/>
      </c>
      <c r="EK273" s="19" t="str">
        <f t="shared" si="234"/>
        <v/>
      </c>
      <c r="EL273" s="153" t="str">
        <f t="shared" si="235"/>
        <v/>
      </c>
      <c r="EM273" s="19" t="str">
        <f t="shared" si="236"/>
        <v/>
      </c>
      <c r="EN273" s="153" t="str">
        <f t="shared" si="237"/>
        <v/>
      </c>
      <c r="EO273" s="19" t="str">
        <f t="shared" si="238"/>
        <v/>
      </c>
      <c r="EP273" s="153" t="str">
        <f t="shared" si="239"/>
        <v/>
      </c>
      <c r="EQ273" s="19" t="str">
        <f t="shared" si="240"/>
        <v/>
      </c>
      <c r="ER273" s="153" t="str">
        <f t="shared" si="241"/>
        <v/>
      </c>
      <c r="ES273" s="19" t="str">
        <f t="shared" si="242"/>
        <v/>
      </c>
      <c r="ET273" s="153" t="str">
        <f t="shared" si="243"/>
        <v/>
      </c>
    </row>
    <row r="274" spans="1:150" x14ac:dyDescent="0.25">
      <c r="A274" s="31"/>
      <c r="B274" s="91" t="str">
        <f t="shared" si="244"/>
        <v/>
      </c>
      <c r="C274" s="20" t="str">
        <f t="shared" si="204"/>
        <v/>
      </c>
      <c r="D274" s="97" t="str">
        <f t="shared" si="205"/>
        <v/>
      </c>
      <c r="E274" s="62" t="str">
        <f t="shared" si="245"/>
        <v/>
      </c>
      <c r="F274" s="31"/>
      <c r="G274" s="282"/>
      <c r="H274" s="283"/>
      <c r="I274" s="284"/>
      <c r="J274" s="285"/>
      <c r="K274" s="286"/>
      <c r="L274" s="287"/>
      <c r="M274" s="288"/>
      <c r="N274" s="287"/>
      <c r="O274" s="288"/>
      <c r="P274" s="287"/>
      <c r="Q274" s="288"/>
      <c r="R274" s="287"/>
      <c r="S274" s="288"/>
      <c r="T274" s="287"/>
      <c r="U274" s="288"/>
      <c r="V274" s="287"/>
      <c r="W274" s="288"/>
      <c r="X274" s="287"/>
      <c r="Y274" s="288"/>
      <c r="Z274" s="287"/>
      <c r="AA274" s="288"/>
      <c r="AB274" s="287"/>
      <c r="AC274" s="288"/>
      <c r="AD274" s="287"/>
      <c r="AE274" s="288"/>
      <c r="AF274" s="287"/>
      <c r="AG274" s="288"/>
      <c r="AH274" s="287"/>
      <c r="AI274" s="288"/>
      <c r="AJ274" s="287"/>
      <c r="AK274" s="288"/>
      <c r="AL274" s="287"/>
      <c r="AM274" s="288"/>
      <c r="AN274" s="287"/>
      <c r="AO274" s="288"/>
      <c r="AP274" s="287"/>
      <c r="AQ274" s="288"/>
      <c r="AR274" s="287"/>
      <c r="AS274" s="288"/>
      <c r="AT274" s="287"/>
      <c r="AU274" s="288"/>
      <c r="AV274" s="287"/>
      <c r="AW274" s="288"/>
      <c r="AX274" s="287"/>
      <c r="AY274" s="31"/>
      <c r="BA274" s="76" t="str">
        <f t="shared" si="246"/>
        <v/>
      </c>
      <c r="BC274" s="76" t="str">
        <f>IF('Stock List'!$K274="", "", 'Stock List'!$K274)</f>
        <v/>
      </c>
      <c r="BE274" s="106">
        <f>IFERROR(ROUND(((INDEX('Stock List'!$M$11:$M$1010, MATCH(L274, 'Stock List'!$K$11:$K$1010, 0))/INDEX('Stock List'!$L$11:$L$1010, MATCH(L274, 'Stock List'!$K$11:$K$1010, 0)))*K274), 2), 0)</f>
        <v>0</v>
      </c>
      <c r="BF274" s="20"/>
      <c r="BG274" s="20">
        <f>IFERROR(ROUND(((INDEX('Stock List'!$M$11:$M$1010, MATCH(N274, 'Stock List'!$K$11:$K$1010, 0))/INDEX('Stock List'!$L$11:$L$1010, MATCH(N274, 'Stock List'!$K$11:$K$1010, 0)))*M274), 2), 0)</f>
        <v>0</v>
      </c>
      <c r="BH274" s="20"/>
      <c r="BI274" s="20">
        <f>IFERROR(ROUND(((INDEX('Stock List'!$M$11:$M$1010, MATCH(P274, 'Stock List'!$K$11:$K$1010, 0))/INDEX('Stock List'!$L$11:$L$1010, MATCH(P274, 'Stock List'!$K$11:$K$1010, 0)))*O274), 2), 0)</f>
        <v>0</v>
      </c>
      <c r="BJ274" s="20"/>
      <c r="BK274" s="20">
        <f>IFERROR(ROUND(((INDEX('Stock List'!$M$11:$M$1010, MATCH(R274, 'Stock List'!$K$11:$K$1010, 0))/INDEX('Stock List'!$L$11:$L$1010, MATCH(R274, 'Stock List'!$K$11:$K$1010, 0)))*Q274), 2), 0)</f>
        <v>0</v>
      </c>
      <c r="BL274" s="20"/>
      <c r="BM274" s="20">
        <f>IFERROR(ROUND(((INDEX('Stock List'!$M$11:$M$1010, MATCH(T274, 'Stock List'!$K$11:$K$1010, 0))/INDEX('Stock List'!$L$11:$L$1010, MATCH(T274, 'Stock List'!$K$11:$K$1010, 0)))*S274), 2), 0)</f>
        <v>0</v>
      </c>
      <c r="BN274" s="20"/>
      <c r="BO274" s="20">
        <f>IFERROR(ROUND(((INDEX('Stock List'!$M$11:$M$1010, MATCH(V274, 'Stock List'!$K$11:$K$1010, 0))/INDEX('Stock List'!$L$11:$L$1010, MATCH(V274, 'Stock List'!$K$11:$K$1010, 0)))*U274), 2), 0)</f>
        <v>0</v>
      </c>
      <c r="BP274" s="20"/>
      <c r="BQ274" s="20">
        <f>IFERROR(ROUND(((INDEX('Stock List'!$M$11:$M$1010, MATCH(X274, 'Stock List'!$K$11:$K$1010, 0))/INDEX('Stock List'!$L$11:$L$1010, MATCH(X274, 'Stock List'!$K$11:$K$1010, 0)))*W274), 2), 0)</f>
        <v>0</v>
      </c>
      <c r="BR274" s="20"/>
      <c r="BS274" s="20">
        <f>IFERROR(ROUND(((INDEX('Stock List'!$M$11:$M$1010, MATCH(Z274, 'Stock List'!$K$11:$K$1010, 0))/INDEX('Stock List'!$L$11:$L$1010, MATCH(Z274, 'Stock List'!$K$11:$K$1010, 0)))*Y274), 2), 0)</f>
        <v>0</v>
      </c>
      <c r="BT274" s="20"/>
      <c r="BU274" s="20">
        <f>IFERROR(ROUND(((INDEX('Stock List'!$M$11:$M$1010, MATCH(AB274, 'Stock List'!$K$11:$K$1010, 0))/INDEX('Stock List'!$L$11:$L$1010, MATCH(AB274, 'Stock List'!$K$11:$K$1010, 0)))*AA274), 2), 0)</f>
        <v>0</v>
      </c>
      <c r="BV274" s="20"/>
      <c r="BW274" s="20">
        <f>IFERROR(ROUND(((INDEX('Stock List'!$M$11:$M$1010, MATCH(AD274, 'Stock List'!$K$11:$K$1010, 0))/INDEX('Stock List'!$L$11:$L$1010, MATCH(AD274, 'Stock List'!$K$11:$K$1010, 0)))*AC274), 2), 0)</f>
        <v>0</v>
      </c>
      <c r="BX274" s="20"/>
      <c r="BY274" s="20">
        <f>IFERROR(ROUND(((INDEX('Stock List'!$M$11:$M$1010, MATCH(AF274, 'Stock List'!$K$11:$K$1010, 0))/INDEX('Stock List'!$L$11:$L$1010, MATCH(AF274, 'Stock List'!$K$11:$K$1010, 0)))*AE274), 2), 0)</f>
        <v>0</v>
      </c>
      <c r="BZ274" s="20"/>
      <c r="CA274" s="20">
        <f>IFERROR(ROUND(((INDEX('Stock List'!$M$11:$M$1010, MATCH(AH274, 'Stock List'!$K$11:$K$1010, 0))/INDEX('Stock List'!$L$11:$L$1010, MATCH(AH274, 'Stock List'!$K$11:$K$1010, 0)))*AG274), 2), 0)</f>
        <v>0</v>
      </c>
      <c r="CB274" s="20"/>
      <c r="CC274" s="20">
        <f>IFERROR(ROUND(((INDEX('Stock List'!$M$11:$M$1010, MATCH(AJ274, 'Stock List'!$K$11:$K$1010, 0))/INDEX('Stock List'!$L$11:$L$1010, MATCH(AJ274, 'Stock List'!$K$11:$K$1010, 0)))*AI274), 2), 0)</f>
        <v>0</v>
      </c>
      <c r="CD274" s="20"/>
      <c r="CE274" s="20">
        <f>IFERROR(ROUND(((INDEX('Stock List'!$M$11:$M$1010, MATCH(AL274, 'Stock List'!$K$11:$K$1010, 0))/INDEX('Stock List'!$L$11:$L$1010, MATCH(AL274, 'Stock List'!$K$11:$K$1010, 0)))*AK274), 2), 0)</f>
        <v>0</v>
      </c>
      <c r="CF274" s="20"/>
      <c r="CG274" s="20">
        <f>IFERROR(ROUND(((INDEX('Stock List'!$M$11:$M$1010, MATCH(AN274, 'Stock List'!$K$11:$K$1010, 0))/INDEX('Stock List'!$L$11:$L$1010, MATCH(AN274, 'Stock List'!$K$11:$K$1010, 0)))*AM274), 2), 0)</f>
        <v>0</v>
      </c>
      <c r="CH274" s="20"/>
      <c r="CI274" s="20">
        <f>IFERROR(ROUND(((INDEX('Stock List'!$M$11:$M$1010, MATCH(AP274, 'Stock List'!$K$11:$K$1010, 0))/INDEX('Stock List'!$L$11:$L$1010, MATCH(AP274, 'Stock List'!$K$11:$K$1010, 0)))*AO274), 2), 0)</f>
        <v>0</v>
      </c>
      <c r="CJ274" s="20"/>
      <c r="CK274" s="20">
        <f>IFERROR(ROUND(((INDEX('Stock List'!$M$11:$M$1010, MATCH(AR274, 'Stock List'!$K$11:$K$1010, 0))/INDEX('Stock List'!$L$11:$L$1010, MATCH(AR274, 'Stock List'!$K$11:$K$1010, 0)))*AQ274), 2), 0)</f>
        <v>0</v>
      </c>
      <c r="CL274" s="20"/>
      <c r="CM274" s="20">
        <f>IFERROR(ROUND(((INDEX('Stock List'!$M$11:$M$1010, MATCH(AT274, 'Stock List'!$K$11:$K$1010, 0))/INDEX('Stock List'!$L$11:$L$1010, MATCH(AT274, 'Stock List'!$K$11:$K$1010, 0)))*AS274), 2), 0)</f>
        <v>0</v>
      </c>
      <c r="CN274" s="20"/>
      <c r="CO274" s="20">
        <f>IFERROR(ROUND(((INDEX('Stock List'!$M$11:$M$1010, MATCH(AV274, 'Stock List'!$K$11:$K$1010, 0))/INDEX('Stock List'!$L$11:$L$1010, MATCH(AV274, 'Stock List'!$K$11:$K$1010, 0)))*AU274), 2), 0)</f>
        <v>0</v>
      </c>
      <c r="CP274" s="20"/>
      <c r="CQ274" s="20">
        <f>IFERROR(ROUND(((INDEX('Stock List'!$M$11:$M$1010, MATCH(AX274, 'Stock List'!$K$11:$K$1010, 0))/INDEX('Stock List'!$L$11:$L$1010, MATCH(AX274, 'Stock List'!$K$11:$K$1010, 0)))*AW274), 2), 0)</f>
        <v>0</v>
      </c>
      <c r="CR274" s="22"/>
      <c r="CT274" s="106" t="str">
        <f t="shared" si="247"/>
        <v/>
      </c>
      <c r="CU274" s="22" t="str">
        <f t="shared" si="248"/>
        <v/>
      </c>
      <c r="CX274" s="106" t="str">
        <f t="shared" si="249"/>
        <v/>
      </c>
      <c r="CY274" s="20" t="str">
        <f t="shared" si="250"/>
        <v/>
      </c>
      <c r="CZ274" s="22" t="str">
        <f t="shared" si="251"/>
        <v/>
      </c>
      <c r="DB274" s="76" t="str">
        <f>IF($H274="", "", COUNTIF($G$11:$G$1010, "&gt;"&amp;$G274)+1+COUNTIF($G$11:$G274, $G274)-1)</f>
        <v/>
      </c>
      <c r="DC274" s="76" t="str">
        <f>IF($H274="", "", COUNTIF($CZ$11:$CZ$1010, "&gt;"&amp;$CZ274)+1+COUNTIF($CZ$11:$CZ274, $CZ274)-1)</f>
        <v/>
      </c>
      <c r="DE274" s="147" t="str">
        <f t="shared" si="252"/>
        <v/>
      </c>
      <c r="DF274" s="148"/>
      <c r="DG274" s="19" t="str">
        <f t="shared" si="253"/>
        <v/>
      </c>
      <c r="DH274" s="153" t="str">
        <f t="shared" si="254"/>
        <v/>
      </c>
      <c r="DI274" s="19" t="str">
        <f t="shared" si="206"/>
        <v/>
      </c>
      <c r="DJ274" s="153" t="str">
        <f t="shared" si="207"/>
        <v/>
      </c>
      <c r="DK274" s="19" t="str">
        <f t="shared" si="208"/>
        <v/>
      </c>
      <c r="DL274" s="153" t="str">
        <f t="shared" si="209"/>
        <v/>
      </c>
      <c r="DM274" s="19" t="str">
        <f t="shared" si="210"/>
        <v/>
      </c>
      <c r="DN274" s="153" t="str">
        <f t="shared" si="211"/>
        <v/>
      </c>
      <c r="DO274" s="19" t="str">
        <f t="shared" si="212"/>
        <v/>
      </c>
      <c r="DP274" s="153" t="str">
        <f t="shared" si="213"/>
        <v/>
      </c>
      <c r="DQ274" s="19" t="str">
        <f t="shared" si="214"/>
        <v/>
      </c>
      <c r="DR274" s="153" t="str">
        <f t="shared" si="215"/>
        <v/>
      </c>
      <c r="DS274" s="19" t="str">
        <f t="shared" si="216"/>
        <v/>
      </c>
      <c r="DT274" s="153" t="str">
        <f t="shared" si="217"/>
        <v/>
      </c>
      <c r="DU274" s="19" t="str">
        <f t="shared" si="218"/>
        <v/>
      </c>
      <c r="DV274" s="153" t="str">
        <f t="shared" si="219"/>
        <v/>
      </c>
      <c r="DW274" s="19" t="str">
        <f t="shared" si="220"/>
        <v/>
      </c>
      <c r="DX274" s="153" t="str">
        <f t="shared" si="221"/>
        <v/>
      </c>
      <c r="DY274" s="19" t="str">
        <f t="shared" si="222"/>
        <v/>
      </c>
      <c r="DZ274" s="153" t="str">
        <f t="shared" si="223"/>
        <v/>
      </c>
      <c r="EA274" s="19" t="str">
        <f t="shared" si="224"/>
        <v/>
      </c>
      <c r="EB274" s="153" t="str">
        <f t="shared" si="225"/>
        <v/>
      </c>
      <c r="EC274" s="19" t="str">
        <f t="shared" si="226"/>
        <v/>
      </c>
      <c r="ED274" s="153" t="str">
        <f t="shared" si="227"/>
        <v/>
      </c>
      <c r="EE274" s="19" t="str">
        <f t="shared" si="228"/>
        <v/>
      </c>
      <c r="EF274" s="153" t="str">
        <f t="shared" si="229"/>
        <v/>
      </c>
      <c r="EG274" s="19" t="str">
        <f t="shared" si="230"/>
        <v/>
      </c>
      <c r="EH274" s="153" t="str">
        <f t="shared" si="231"/>
        <v/>
      </c>
      <c r="EI274" s="19" t="str">
        <f t="shared" si="232"/>
        <v/>
      </c>
      <c r="EJ274" s="153" t="str">
        <f t="shared" si="233"/>
        <v/>
      </c>
      <c r="EK274" s="19" t="str">
        <f t="shared" si="234"/>
        <v/>
      </c>
      <c r="EL274" s="153" t="str">
        <f t="shared" si="235"/>
        <v/>
      </c>
      <c r="EM274" s="19" t="str">
        <f t="shared" si="236"/>
        <v/>
      </c>
      <c r="EN274" s="153" t="str">
        <f t="shared" si="237"/>
        <v/>
      </c>
      <c r="EO274" s="19" t="str">
        <f t="shared" si="238"/>
        <v/>
      </c>
      <c r="EP274" s="153" t="str">
        <f t="shared" si="239"/>
        <v/>
      </c>
      <c r="EQ274" s="19" t="str">
        <f t="shared" si="240"/>
        <v/>
      </c>
      <c r="ER274" s="153" t="str">
        <f t="shared" si="241"/>
        <v/>
      </c>
      <c r="ES274" s="19" t="str">
        <f t="shared" si="242"/>
        <v/>
      </c>
      <c r="ET274" s="153" t="str">
        <f t="shared" si="243"/>
        <v/>
      </c>
    </row>
    <row r="275" spans="1:150" x14ac:dyDescent="0.25">
      <c r="A275" s="31"/>
      <c r="B275" s="91" t="str">
        <f t="shared" si="244"/>
        <v/>
      </c>
      <c r="C275" s="20" t="str">
        <f t="shared" si="204"/>
        <v/>
      </c>
      <c r="D275" s="97" t="str">
        <f t="shared" si="205"/>
        <v/>
      </c>
      <c r="E275" s="62" t="str">
        <f t="shared" si="245"/>
        <v/>
      </c>
      <c r="F275" s="31"/>
      <c r="G275" s="282"/>
      <c r="H275" s="283"/>
      <c r="I275" s="284"/>
      <c r="J275" s="285"/>
      <c r="K275" s="286"/>
      <c r="L275" s="287"/>
      <c r="M275" s="288"/>
      <c r="N275" s="287"/>
      <c r="O275" s="288"/>
      <c r="P275" s="287"/>
      <c r="Q275" s="288"/>
      <c r="R275" s="287"/>
      <c r="S275" s="288"/>
      <c r="T275" s="287"/>
      <c r="U275" s="288"/>
      <c r="V275" s="287"/>
      <c r="W275" s="288"/>
      <c r="X275" s="287"/>
      <c r="Y275" s="288"/>
      <c r="Z275" s="287"/>
      <c r="AA275" s="288"/>
      <c r="AB275" s="287"/>
      <c r="AC275" s="288"/>
      <c r="AD275" s="287"/>
      <c r="AE275" s="288"/>
      <c r="AF275" s="287"/>
      <c r="AG275" s="288"/>
      <c r="AH275" s="287"/>
      <c r="AI275" s="288"/>
      <c r="AJ275" s="287"/>
      <c r="AK275" s="288"/>
      <c r="AL275" s="287"/>
      <c r="AM275" s="288"/>
      <c r="AN275" s="287"/>
      <c r="AO275" s="288"/>
      <c r="AP275" s="287"/>
      <c r="AQ275" s="288"/>
      <c r="AR275" s="287"/>
      <c r="AS275" s="288"/>
      <c r="AT275" s="287"/>
      <c r="AU275" s="288"/>
      <c r="AV275" s="287"/>
      <c r="AW275" s="288"/>
      <c r="AX275" s="287"/>
      <c r="AY275" s="31"/>
      <c r="BA275" s="76" t="str">
        <f t="shared" si="246"/>
        <v/>
      </c>
      <c r="BC275" s="76" t="str">
        <f>IF('Stock List'!$K275="", "", 'Stock List'!$K275)</f>
        <v/>
      </c>
      <c r="BE275" s="106">
        <f>IFERROR(ROUND(((INDEX('Stock List'!$M$11:$M$1010, MATCH(L275, 'Stock List'!$K$11:$K$1010, 0))/INDEX('Stock List'!$L$11:$L$1010, MATCH(L275, 'Stock List'!$K$11:$K$1010, 0)))*K275), 2), 0)</f>
        <v>0</v>
      </c>
      <c r="BF275" s="20"/>
      <c r="BG275" s="20">
        <f>IFERROR(ROUND(((INDEX('Stock List'!$M$11:$M$1010, MATCH(N275, 'Stock List'!$K$11:$K$1010, 0))/INDEX('Stock List'!$L$11:$L$1010, MATCH(N275, 'Stock List'!$K$11:$K$1010, 0)))*M275), 2), 0)</f>
        <v>0</v>
      </c>
      <c r="BH275" s="20"/>
      <c r="BI275" s="20">
        <f>IFERROR(ROUND(((INDEX('Stock List'!$M$11:$M$1010, MATCH(P275, 'Stock List'!$K$11:$K$1010, 0))/INDEX('Stock List'!$L$11:$L$1010, MATCH(P275, 'Stock List'!$K$11:$K$1010, 0)))*O275), 2), 0)</f>
        <v>0</v>
      </c>
      <c r="BJ275" s="20"/>
      <c r="BK275" s="20">
        <f>IFERROR(ROUND(((INDEX('Stock List'!$M$11:$M$1010, MATCH(R275, 'Stock List'!$K$11:$K$1010, 0))/INDEX('Stock List'!$L$11:$L$1010, MATCH(R275, 'Stock List'!$K$11:$K$1010, 0)))*Q275), 2), 0)</f>
        <v>0</v>
      </c>
      <c r="BL275" s="20"/>
      <c r="BM275" s="20">
        <f>IFERROR(ROUND(((INDEX('Stock List'!$M$11:$M$1010, MATCH(T275, 'Stock List'!$K$11:$K$1010, 0))/INDEX('Stock List'!$L$11:$L$1010, MATCH(T275, 'Stock List'!$K$11:$K$1010, 0)))*S275), 2), 0)</f>
        <v>0</v>
      </c>
      <c r="BN275" s="20"/>
      <c r="BO275" s="20">
        <f>IFERROR(ROUND(((INDEX('Stock List'!$M$11:$M$1010, MATCH(V275, 'Stock List'!$K$11:$K$1010, 0))/INDEX('Stock List'!$L$11:$L$1010, MATCH(V275, 'Stock List'!$K$11:$K$1010, 0)))*U275), 2), 0)</f>
        <v>0</v>
      </c>
      <c r="BP275" s="20"/>
      <c r="BQ275" s="20">
        <f>IFERROR(ROUND(((INDEX('Stock List'!$M$11:$M$1010, MATCH(X275, 'Stock List'!$K$11:$K$1010, 0))/INDEX('Stock List'!$L$11:$L$1010, MATCH(X275, 'Stock List'!$K$11:$K$1010, 0)))*W275), 2), 0)</f>
        <v>0</v>
      </c>
      <c r="BR275" s="20"/>
      <c r="BS275" s="20">
        <f>IFERROR(ROUND(((INDEX('Stock List'!$M$11:$M$1010, MATCH(Z275, 'Stock List'!$K$11:$K$1010, 0))/INDEX('Stock List'!$L$11:$L$1010, MATCH(Z275, 'Stock List'!$K$11:$K$1010, 0)))*Y275), 2), 0)</f>
        <v>0</v>
      </c>
      <c r="BT275" s="20"/>
      <c r="BU275" s="20">
        <f>IFERROR(ROUND(((INDEX('Stock List'!$M$11:$M$1010, MATCH(AB275, 'Stock List'!$K$11:$K$1010, 0))/INDEX('Stock List'!$L$11:$L$1010, MATCH(AB275, 'Stock List'!$K$11:$K$1010, 0)))*AA275), 2), 0)</f>
        <v>0</v>
      </c>
      <c r="BV275" s="20"/>
      <c r="BW275" s="20">
        <f>IFERROR(ROUND(((INDEX('Stock List'!$M$11:$M$1010, MATCH(AD275, 'Stock List'!$K$11:$K$1010, 0))/INDEX('Stock List'!$L$11:$L$1010, MATCH(AD275, 'Stock List'!$K$11:$K$1010, 0)))*AC275), 2), 0)</f>
        <v>0</v>
      </c>
      <c r="BX275" s="20"/>
      <c r="BY275" s="20">
        <f>IFERROR(ROUND(((INDEX('Stock List'!$M$11:$M$1010, MATCH(AF275, 'Stock List'!$K$11:$K$1010, 0))/INDEX('Stock List'!$L$11:$L$1010, MATCH(AF275, 'Stock List'!$K$11:$K$1010, 0)))*AE275), 2), 0)</f>
        <v>0</v>
      </c>
      <c r="BZ275" s="20"/>
      <c r="CA275" s="20">
        <f>IFERROR(ROUND(((INDEX('Stock List'!$M$11:$M$1010, MATCH(AH275, 'Stock List'!$K$11:$K$1010, 0))/INDEX('Stock List'!$L$11:$L$1010, MATCH(AH275, 'Stock List'!$K$11:$K$1010, 0)))*AG275), 2), 0)</f>
        <v>0</v>
      </c>
      <c r="CB275" s="20"/>
      <c r="CC275" s="20">
        <f>IFERROR(ROUND(((INDEX('Stock List'!$M$11:$M$1010, MATCH(AJ275, 'Stock List'!$K$11:$K$1010, 0))/INDEX('Stock List'!$L$11:$L$1010, MATCH(AJ275, 'Stock List'!$K$11:$K$1010, 0)))*AI275), 2), 0)</f>
        <v>0</v>
      </c>
      <c r="CD275" s="20"/>
      <c r="CE275" s="20">
        <f>IFERROR(ROUND(((INDEX('Stock List'!$M$11:$M$1010, MATCH(AL275, 'Stock List'!$K$11:$K$1010, 0))/INDEX('Stock List'!$L$11:$L$1010, MATCH(AL275, 'Stock List'!$K$11:$K$1010, 0)))*AK275), 2), 0)</f>
        <v>0</v>
      </c>
      <c r="CF275" s="20"/>
      <c r="CG275" s="20">
        <f>IFERROR(ROUND(((INDEX('Stock List'!$M$11:$M$1010, MATCH(AN275, 'Stock List'!$K$11:$K$1010, 0))/INDEX('Stock List'!$L$11:$L$1010, MATCH(AN275, 'Stock List'!$K$11:$K$1010, 0)))*AM275), 2), 0)</f>
        <v>0</v>
      </c>
      <c r="CH275" s="20"/>
      <c r="CI275" s="20">
        <f>IFERROR(ROUND(((INDEX('Stock List'!$M$11:$M$1010, MATCH(AP275, 'Stock List'!$K$11:$K$1010, 0))/INDEX('Stock List'!$L$11:$L$1010, MATCH(AP275, 'Stock List'!$K$11:$K$1010, 0)))*AO275), 2), 0)</f>
        <v>0</v>
      </c>
      <c r="CJ275" s="20"/>
      <c r="CK275" s="20">
        <f>IFERROR(ROUND(((INDEX('Stock List'!$M$11:$M$1010, MATCH(AR275, 'Stock List'!$K$11:$K$1010, 0))/INDEX('Stock List'!$L$11:$L$1010, MATCH(AR275, 'Stock List'!$K$11:$K$1010, 0)))*AQ275), 2), 0)</f>
        <v>0</v>
      </c>
      <c r="CL275" s="20"/>
      <c r="CM275" s="20">
        <f>IFERROR(ROUND(((INDEX('Stock List'!$M$11:$M$1010, MATCH(AT275, 'Stock List'!$K$11:$K$1010, 0))/INDEX('Stock List'!$L$11:$L$1010, MATCH(AT275, 'Stock List'!$K$11:$K$1010, 0)))*AS275), 2), 0)</f>
        <v>0</v>
      </c>
      <c r="CN275" s="20"/>
      <c r="CO275" s="20">
        <f>IFERROR(ROUND(((INDEX('Stock List'!$M$11:$M$1010, MATCH(AV275, 'Stock List'!$K$11:$K$1010, 0))/INDEX('Stock List'!$L$11:$L$1010, MATCH(AV275, 'Stock List'!$K$11:$K$1010, 0)))*AU275), 2), 0)</f>
        <v>0</v>
      </c>
      <c r="CP275" s="20"/>
      <c r="CQ275" s="20">
        <f>IFERROR(ROUND(((INDEX('Stock List'!$M$11:$M$1010, MATCH(AX275, 'Stock List'!$K$11:$K$1010, 0))/INDEX('Stock List'!$L$11:$L$1010, MATCH(AX275, 'Stock List'!$K$11:$K$1010, 0)))*AW275), 2), 0)</f>
        <v>0</v>
      </c>
      <c r="CR275" s="22"/>
      <c r="CT275" s="106" t="str">
        <f t="shared" si="247"/>
        <v/>
      </c>
      <c r="CU275" s="22" t="str">
        <f t="shared" si="248"/>
        <v/>
      </c>
      <c r="CX275" s="106" t="str">
        <f t="shared" si="249"/>
        <v/>
      </c>
      <c r="CY275" s="20" t="str">
        <f t="shared" si="250"/>
        <v/>
      </c>
      <c r="CZ275" s="22" t="str">
        <f t="shared" si="251"/>
        <v/>
      </c>
      <c r="DB275" s="76" t="str">
        <f>IF($H275="", "", COUNTIF($G$11:$G$1010, "&gt;"&amp;$G275)+1+COUNTIF($G$11:$G275, $G275)-1)</f>
        <v/>
      </c>
      <c r="DC275" s="76" t="str">
        <f>IF($H275="", "", COUNTIF($CZ$11:$CZ$1010, "&gt;"&amp;$CZ275)+1+COUNTIF($CZ$11:$CZ275, $CZ275)-1)</f>
        <v/>
      </c>
      <c r="DE275" s="147" t="str">
        <f t="shared" si="252"/>
        <v/>
      </c>
      <c r="DF275" s="148"/>
      <c r="DG275" s="19" t="str">
        <f t="shared" si="253"/>
        <v/>
      </c>
      <c r="DH275" s="153" t="str">
        <f t="shared" si="254"/>
        <v/>
      </c>
      <c r="DI275" s="19" t="str">
        <f t="shared" si="206"/>
        <v/>
      </c>
      <c r="DJ275" s="153" t="str">
        <f t="shared" si="207"/>
        <v/>
      </c>
      <c r="DK275" s="19" t="str">
        <f t="shared" si="208"/>
        <v/>
      </c>
      <c r="DL275" s="153" t="str">
        <f t="shared" si="209"/>
        <v/>
      </c>
      <c r="DM275" s="19" t="str">
        <f t="shared" si="210"/>
        <v/>
      </c>
      <c r="DN275" s="153" t="str">
        <f t="shared" si="211"/>
        <v/>
      </c>
      <c r="DO275" s="19" t="str">
        <f t="shared" si="212"/>
        <v/>
      </c>
      <c r="DP275" s="153" t="str">
        <f t="shared" si="213"/>
        <v/>
      </c>
      <c r="DQ275" s="19" t="str">
        <f t="shared" si="214"/>
        <v/>
      </c>
      <c r="DR275" s="153" t="str">
        <f t="shared" si="215"/>
        <v/>
      </c>
      <c r="DS275" s="19" t="str">
        <f t="shared" si="216"/>
        <v/>
      </c>
      <c r="DT275" s="153" t="str">
        <f t="shared" si="217"/>
        <v/>
      </c>
      <c r="DU275" s="19" t="str">
        <f t="shared" si="218"/>
        <v/>
      </c>
      <c r="DV275" s="153" t="str">
        <f t="shared" si="219"/>
        <v/>
      </c>
      <c r="DW275" s="19" t="str">
        <f t="shared" si="220"/>
        <v/>
      </c>
      <c r="DX275" s="153" t="str">
        <f t="shared" si="221"/>
        <v/>
      </c>
      <c r="DY275" s="19" t="str">
        <f t="shared" si="222"/>
        <v/>
      </c>
      <c r="DZ275" s="153" t="str">
        <f t="shared" si="223"/>
        <v/>
      </c>
      <c r="EA275" s="19" t="str">
        <f t="shared" si="224"/>
        <v/>
      </c>
      <c r="EB275" s="153" t="str">
        <f t="shared" si="225"/>
        <v/>
      </c>
      <c r="EC275" s="19" t="str">
        <f t="shared" si="226"/>
        <v/>
      </c>
      <c r="ED275" s="153" t="str">
        <f t="shared" si="227"/>
        <v/>
      </c>
      <c r="EE275" s="19" t="str">
        <f t="shared" si="228"/>
        <v/>
      </c>
      <c r="EF275" s="153" t="str">
        <f t="shared" si="229"/>
        <v/>
      </c>
      <c r="EG275" s="19" t="str">
        <f t="shared" si="230"/>
        <v/>
      </c>
      <c r="EH275" s="153" t="str">
        <f t="shared" si="231"/>
        <v/>
      </c>
      <c r="EI275" s="19" t="str">
        <f t="shared" si="232"/>
        <v/>
      </c>
      <c r="EJ275" s="153" t="str">
        <f t="shared" si="233"/>
        <v/>
      </c>
      <c r="EK275" s="19" t="str">
        <f t="shared" si="234"/>
        <v/>
      </c>
      <c r="EL275" s="153" t="str">
        <f t="shared" si="235"/>
        <v/>
      </c>
      <c r="EM275" s="19" t="str">
        <f t="shared" si="236"/>
        <v/>
      </c>
      <c r="EN275" s="153" t="str">
        <f t="shared" si="237"/>
        <v/>
      </c>
      <c r="EO275" s="19" t="str">
        <f t="shared" si="238"/>
        <v/>
      </c>
      <c r="EP275" s="153" t="str">
        <f t="shared" si="239"/>
        <v/>
      </c>
      <c r="EQ275" s="19" t="str">
        <f t="shared" si="240"/>
        <v/>
      </c>
      <c r="ER275" s="153" t="str">
        <f t="shared" si="241"/>
        <v/>
      </c>
      <c r="ES275" s="19" t="str">
        <f t="shared" si="242"/>
        <v/>
      </c>
      <c r="ET275" s="153" t="str">
        <f t="shared" si="243"/>
        <v/>
      </c>
    </row>
    <row r="276" spans="1:150" x14ac:dyDescent="0.25">
      <c r="A276" s="31"/>
      <c r="B276" s="91" t="str">
        <f t="shared" si="244"/>
        <v/>
      </c>
      <c r="C276" s="20" t="str">
        <f t="shared" si="204"/>
        <v/>
      </c>
      <c r="D276" s="97" t="str">
        <f t="shared" si="205"/>
        <v/>
      </c>
      <c r="E276" s="62" t="str">
        <f t="shared" si="245"/>
        <v/>
      </c>
      <c r="F276" s="31"/>
      <c r="G276" s="282"/>
      <c r="H276" s="283"/>
      <c r="I276" s="284"/>
      <c r="J276" s="285"/>
      <c r="K276" s="286"/>
      <c r="L276" s="287"/>
      <c r="M276" s="288"/>
      <c r="N276" s="287"/>
      <c r="O276" s="288"/>
      <c r="P276" s="287"/>
      <c r="Q276" s="288"/>
      <c r="R276" s="287"/>
      <c r="S276" s="288"/>
      <c r="T276" s="287"/>
      <c r="U276" s="288"/>
      <c r="V276" s="287"/>
      <c r="W276" s="288"/>
      <c r="X276" s="287"/>
      <c r="Y276" s="288"/>
      <c r="Z276" s="287"/>
      <c r="AA276" s="288"/>
      <c r="AB276" s="287"/>
      <c r="AC276" s="288"/>
      <c r="AD276" s="287"/>
      <c r="AE276" s="288"/>
      <c r="AF276" s="287"/>
      <c r="AG276" s="288"/>
      <c r="AH276" s="287"/>
      <c r="AI276" s="288"/>
      <c r="AJ276" s="287"/>
      <c r="AK276" s="288"/>
      <c r="AL276" s="287"/>
      <c r="AM276" s="288"/>
      <c r="AN276" s="287"/>
      <c r="AO276" s="288"/>
      <c r="AP276" s="287"/>
      <c r="AQ276" s="288"/>
      <c r="AR276" s="287"/>
      <c r="AS276" s="288"/>
      <c r="AT276" s="287"/>
      <c r="AU276" s="288"/>
      <c r="AV276" s="287"/>
      <c r="AW276" s="288"/>
      <c r="AX276" s="287"/>
      <c r="AY276" s="31"/>
      <c r="BA276" s="76" t="str">
        <f t="shared" si="246"/>
        <v/>
      </c>
      <c r="BC276" s="76" t="str">
        <f>IF('Stock List'!$K276="", "", 'Stock List'!$K276)</f>
        <v/>
      </c>
      <c r="BE276" s="106">
        <f>IFERROR(ROUND(((INDEX('Stock List'!$M$11:$M$1010, MATCH(L276, 'Stock List'!$K$11:$K$1010, 0))/INDEX('Stock List'!$L$11:$L$1010, MATCH(L276, 'Stock List'!$K$11:$K$1010, 0)))*K276), 2), 0)</f>
        <v>0</v>
      </c>
      <c r="BF276" s="20"/>
      <c r="BG276" s="20">
        <f>IFERROR(ROUND(((INDEX('Stock List'!$M$11:$M$1010, MATCH(N276, 'Stock List'!$K$11:$K$1010, 0))/INDEX('Stock List'!$L$11:$L$1010, MATCH(N276, 'Stock List'!$K$11:$K$1010, 0)))*M276), 2), 0)</f>
        <v>0</v>
      </c>
      <c r="BH276" s="20"/>
      <c r="BI276" s="20">
        <f>IFERROR(ROUND(((INDEX('Stock List'!$M$11:$M$1010, MATCH(P276, 'Stock List'!$K$11:$K$1010, 0))/INDEX('Stock List'!$L$11:$L$1010, MATCH(P276, 'Stock List'!$K$11:$K$1010, 0)))*O276), 2), 0)</f>
        <v>0</v>
      </c>
      <c r="BJ276" s="20"/>
      <c r="BK276" s="20">
        <f>IFERROR(ROUND(((INDEX('Stock List'!$M$11:$M$1010, MATCH(R276, 'Stock List'!$K$11:$K$1010, 0))/INDEX('Stock List'!$L$11:$L$1010, MATCH(R276, 'Stock List'!$K$11:$K$1010, 0)))*Q276), 2), 0)</f>
        <v>0</v>
      </c>
      <c r="BL276" s="20"/>
      <c r="BM276" s="20">
        <f>IFERROR(ROUND(((INDEX('Stock List'!$M$11:$M$1010, MATCH(T276, 'Stock List'!$K$11:$K$1010, 0))/INDEX('Stock List'!$L$11:$L$1010, MATCH(T276, 'Stock List'!$K$11:$K$1010, 0)))*S276), 2), 0)</f>
        <v>0</v>
      </c>
      <c r="BN276" s="20"/>
      <c r="BO276" s="20">
        <f>IFERROR(ROUND(((INDEX('Stock List'!$M$11:$M$1010, MATCH(V276, 'Stock List'!$K$11:$K$1010, 0))/INDEX('Stock List'!$L$11:$L$1010, MATCH(V276, 'Stock List'!$K$11:$K$1010, 0)))*U276), 2), 0)</f>
        <v>0</v>
      </c>
      <c r="BP276" s="20"/>
      <c r="BQ276" s="20">
        <f>IFERROR(ROUND(((INDEX('Stock List'!$M$11:$M$1010, MATCH(X276, 'Stock List'!$K$11:$K$1010, 0))/INDEX('Stock List'!$L$11:$L$1010, MATCH(X276, 'Stock List'!$K$11:$K$1010, 0)))*W276), 2), 0)</f>
        <v>0</v>
      </c>
      <c r="BR276" s="20"/>
      <c r="BS276" s="20">
        <f>IFERROR(ROUND(((INDEX('Stock List'!$M$11:$M$1010, MATCH(Z276, 'Stock List'!$K$11:$K$1010, 0))/INDEX('Stock List'!$L$11:$L$1010, MATCH(Z276, 'Stock List'!$K$11:$K$1010, 0)))*Y276), 2), 0)</f>
        <v>0</v>
      </c>
      <c r="BT276" s="20"/>
      <c r="BU276" s="20">
        <f>IFERROR(ROUND(((INDEX('Stock List'!$M$11:$M$1010, MATCH(AB276, 'Stock List'!$K$11:$K$1010, 0))/INDEX('Stock List'!$L$11:$L$1010, MATCH(AB276, 'Stock List'!$K$11:$K$1010, 0)))*AA276), 2), 0)</f>
        <v>0</v>
      </c>
      <c r="BV276" s="20"/>
      <c r="BW276" s="20">
        <f>IFERROR(ROUND(((INDEX('Stock List'!$M$11:$M$1010, MATCH(AD276, 'Stock List'!$K$11:$K$1010, 0))/INDEX('Stock List'!$L$11:$L$1010, MATCH(AD276, 'Stock List'!$K$11:$K$1010, 0)))*AC276), 2), 0)</f>
        <v>0</v>
      </c>
      <c r="BX276" s="20"/>
      <c r="BY276" s="20">
        <f>IFERROR(ROUND(((INDEX('Stock List'!$M$11:$M$1010, MATCH(AF276, 'Stock List'!$K$11:$K$1010, 0))/INDEX('Stock List'!$L$11:$L$1010, MATCH(AF276, 'Stock List'!$K$11:$K$1010, 0)))*AE276), 2), 0)</f>
        <v>0</v>
      </c>
      <c r="BZ276" s="20"/>
      <c r="CA276" s="20">
        <f>IFERROR(ROUND(((INDEX('Stock List'!$M$11:$M$1010, MATCH(AH276, 'Stock List'!$K$11:$K$1010, 0))/INDEX('Stock List'!$L$11:$L$1010, MATCH(AH276, 'Stock List'!$K$11:$K$1010, 0)))*AG276), 2), 0)</f>
        <v>0</v>
      </c>
      <c r="CB276" s="20"/>
      <c r="CC276" s="20">
        <f>IFERROR(ROUND(((INDEX('Stock List'!$M$11:$M$1010, MATCH(AJ276, 'Stock List'!$K$11:$K$1010, 0))/INDEX('Stock List'!$L$11:$L$1010, MATCH(AJ276, 'Stock List'!$K$11:$K$1010, 0)))*AI276), 2), 0)</f>
        <v>0</v>
      </c>
      <c r="CD276" s="20"/>
      <c r="CE276" s="20">
        <f>IFERROR(ROUND(((INDEX('Stock List'!$M$11:$M$1010, MATCH(AL276, 'Stock List'!$K$11:$K$1010, 0))/INDEX('Stock List'!$L$11:$L$1010, MATCH(AL276, 'Stock List'!$K$11:$K$1010, 0)))*AK276), 2), 0)</f>
        <v>0</v>
      </c>
      <c r="CF276" s="20"/>
      <c r="CG276" s="20">
        <f>IFERROR(ROUND(((INDEX('Stock List'!$M$11:$M$1010, MATCH(AN276, 'Stock List'!$K$11:$K$1010, 0))/INDEX('Stock List'!$L$11:$L$1010, MATCH(AN276, 'Stock List'!$K$11:$K$1010, 0)))*AM276), 2), 0)</f>
        <v>0</v>
      </c>
      <c r="CH276" s="20"/>
      <c r="CI276" s="20">
        <f>IFERROR(ROUND(((INDEX('Stock List'!$M$11:$M$1010, MATCH(AP276, 'Stock List'!$K$11:$K$1010, 0))/INDEX('Stock List'!$L$11:$L$1010, MATCH(AP276, 'Stock List'!$K$11:$K$1010, 0)))*AO276), 2), 0)</f>
        <v>0</v>
      </c>
      <c r="CJ276" s="20"/>
      <c r="CK276" s="20">
        <f>IFERROR(ROUND(((INDEX('Stock List'!$M$11:$M$1010, MATCH(AR276, 'Stock List'!$K$11:$K$1010, 0))/INDEX('Stock List'!$L$11:$L$1010, MATCH(AR276, 'Stock List'!$K$11:$K$1010, 0)))*AQ276), 2), 0)</f>
        <v>0</v>
      </c>
      <c r="CL276" s="20"/>
      <c r="CM276" s="20">
        <f>IFERROR(ROUND(((INDEX('Stock List'!$M$11:$M$1010, MATCH(AT276, 'Stock List'!$K$11:$K$1010, 0))/INDEX('Stock List'!$L$11:$L$1010, MATCH(AT276, 'Stock List'!$K$11:$K$1010, 0)))*AS276), 2), 0)</f>
        <v>0</v>
      </c>
      <c r="CN276" s="20"/>
      <c r="CO276" s="20">
        <f>IFERROR(ROUND(((INDEX('Stock List'!$M$11:$M$1010, MATCH(AV276, 'Stock List'!$K$11:$K$1010, 0))/INDEX('Stock List'!$L$11:$L$1010, MATCH(AV276, 'Stock List'!$K$11:$K$1010, 0)))*AU276), 2), 0)</f>
        <v>0</v>
      </c>
      <c r="CP276" s="20"/>
      <c r="CQ276" s="20">
        <f>IFERROR(ROUND(((INDEX('Stock List'!$M$11:$M$1010, MATCH(AX276, 'Stock List'!$K$11:$K$1010, 0))/INDEX('Stock List'!$L$11:$L$1010, MATCH(AX276, 'Stock List'!$K$11:$K$1010, 0)))*AW276), 2), 0)</f>
        <v>0</v>
      </c>
      <c r="CR276" s="22"/>
      <c r="CT276" s="106" t="str">
        <f t="shared" si="247"/>
        <v/>
      </c>
      <c r="CU276" s="22" t="str">
        <f t="shared" si="248"/>
        <v/>
      </c>
      <c r="CX276" s="106" t="str">
        <f t="shared" si="249"/>
        <v/>
      </c>
      <c r="CY276" s="20" t="str">
        <f t="shared" si="250"/>
        <v/>
      </c>
      <c r="CZ276" s="22" t="str">
        <f t="shared" si="251"/>
        <v/>
      </c>
      <c r="DB276" s="76" t="str">
        <f>IF($H276="", "", COUNTIF($G$11:$G$1010, "&gt;"&amp;$G276)+1+COUNTIF($G$11:$G276, $G276)-1)</f>
        <v/>
      </c>
      <c r="DC276" s="76" t="str">
        <f>IF($H276="", "", COUNTIF($CZ$11:$CZ$1010, "&gt;"&amp;$CZ276)+1+COUNTIF($CZ$11:$CZ276, $CZ276)-1)</f>
        <v/>
      </c>
      <c r="DE276" s="147" t="str">
        <f t="shared" si="252"/>
        <v/>
      </c>
      <c r="DF276" s="148"/>
      <c r="DG276" s="19" t="str">
        <f t="shared" si="253"/>
        <v/>
      </c>
      <c r="DH276" s="153" t="str">
        <f t="shared" si="254"/>
        <v/>
      </c>
      <c r="DI276" s="19" t="str">
        <f t="shared" si="206"/>
        <v/>
      </c>
      <c r="DJ276" s="153" t="str">
        <f t="shared" si="207"/>
        <v/>
      </c>
      <c r="DK276" s="19" t="str">
        <f t="shared" si="208"/>
        <v/>
      </c>
      <c r="DL276" s="153" t="str">
        <f t="shared" si="209"/>
        <v/>
      </c>
      <c r="DM276" s="19" t="str">
        <f t="shared" si="210"/>
        <v/>
      </c>
      <c r="DN276" s="153" t="str">
        <f t="shared" si="211"/>
        <v/>
      </c>
      <c r="DO276" s="19" t="str">
        <f t="shared" si="212"/>
        <v/>
      </c>
      <c r="DP276" s="153" t="str">
        <f t="shared" si="213"/>
        <v/>
      </c>
      <c r="DQ276" s="19" t="str">
        <f t="shared" si="214"/>
        <v/>
      </c>
      <c r="DR276" s="153" t="str">
        <f t="shared" si="215"/>
        <v/>
      </c>
      <c r="DS276" s="19" t="str">
        <f t="shared" si="216"/>
        <v/>
      </c>
      <c r="DT276" s="153" t="str">
        <f t="shared" si="217"/>
        <v/>
      </c>
      <c r="DU276" s="19" t="str">
        <f t="shared" si="218"/>
        <v/>
      </c>
      <c r="DV276" s="153" t="str">
        <f t="shared" si="219"/>
        <v/>
      </c>
      <c r="DW276" s="19" t="str">
        <f t="shared" si="220"/>
        <v/>
      </c>
      <c r="DX276" s="153" t="str">
        <f t="shared" si="221"/>
        <v/>
      </c>
      <c r="DY276" s="19" t="str">
        <f t="shared" si="222"/>
        <v/>
      </c>
      <c r="DZ276" s="153" t="str">
        <f t="shared" si="223"/>
        <v/>
      </c>
      <c r="EA276" s="19" t="str">
        <f t="shared" si="224"/>
        <v/>
      </c>
      <c r="EB276" s="153" t="str">
        <f t="shared" si="225"/>
        <v/>
      </c>
      <c r="EC276" s="19" t="str">
        <f t="shared" si="226"/>
        <v/>
      </c>
      <c r="ED276" s="153" t="str">
        <f t="shared" si="227"/>
        <v/>
      </c>
      <c r="EE276" s="19" t="str">
        <f t="shared" si="228"/>
        <v/>
      </c>
      <c r="EF276" s="153" t="str">
        <f t="shared" si="229"/>
        <v/>
      </c>
      <c r="EG276" s="19" t="str">
        <f t="shared" si="230"/>
        <v/>
      </c>
      <c r="EH276" s="153" t="str">
        <f t="shared" si="231"/>
        <v/>
      </c>
      <c r="EI276" s="19" t="str">
        <f t="shared" si="232"/>
        <v/>
      </c>
      <c r="EJ276" s="153" t="str">
        <f t="shared" si="233"/>
        <v/>
      </c>
      <c r="EK276" s="19" t="str">
        <f t="shared" si="234"/>
        <v/>
      </c>
      <c r="EL276" s="153" t="str">
        <f t="shared" si="235"/>
        <v/>
      </c>
      <c r="EM276" s="19" t="str">
        <f t="shared" si="236"/>
        <v/>
      </c>
      <c r="EN276" s="153" t="str">
        <f t="shared" si="237"/>
        <v/>
      </c>
      <c r="EO276" s="19" t="str">
        <f t="shared" si="238"/>
        <v/>
      </c>
      <c r="EP276" s="153" t="str">
        <f t="shared" si="239"/>
        <v/>
      </c>
      <c r="EQ276" s="19" t="str">
        <f t="shared" si="240"/>
        <v/>
      </c>
      <c r="ER276" s="153" t="str">
        <f t="shared" si="241"/>
        <v/>
      </c>
      <c r="ES276" s="19" t="str">
        <f t="shared" si="242"/>
        <v/>
      </c>
      <c r="ET276" s="153" t="str">
        <f t="shared" si="243"/>
        <v/>
      </c>
    </row>
    <row r="277" spans="1:150" x14ac:dyDescent="0.25">
      <c r="A277" s="31"/>
      <c r="B277" s="91" t="str">
        <f t="shared" si="244"/>
        <v/>
      </c>
      <c r="C277" s="20" t="str">
        <f t="shared" si="204"/>
        <v/>
      </c>
      <c r="D277" s="97" t="str">
        <f t="shared" si="205"/>
        <v/>
      </c>
      <c r="E277" s="62" t="str">
        <f t="shared" si="245"/>
        <v/>
      </c>
      <c r="F277" s="31"/>
      <c r="G277" s="282"/>
      <c r="H277" s="283"/>
      <c r="I277" s="284"/>
      <c r="J277" s="285"/>
      <c r="K277" s="286"/>
      <c r="L277" s="287"/>
      <c r="M277" s="288"/>
      <c r="N277" s="287"/>
      <c r="O277" s="288"/>
      <c r="P277" s="287"/>
      <c r="Q277" s="288"/>
      <c r="R277" s="287"/>
      <c r="S277" s="288"/>
      <c r="T277" s="287"/>
      <c r="U277" s="288"/>
      <c r="V277" s="287"/>
      <c r="W277" s="288"/>
      <c r="X277" s="287"/>
      <c r="Y277" s="288"/>
      <c r="Z277" s="287"/>
      <c r="AA277" s="288"/>
      <c r="AB277" s="287"/>
      <c r="AC277" s="288"/>
      <c r="AD277" s="287"/>
      <c r="AE277" s="288"/>
      <c r="AF277" s="287"/>
      <c r="AG277" s="288"/>
      <c r="AH277" s="287"/>
      <c r="AI277" s="288"/>
      <c r="AJ277" s="287"/>
      <c r="AK277" s="288"/>
      <c r="AL277" s="287"/>
      <c r="AM277" s="288"/>
      <c r="AN277" s="287"/>
      <c r="AO277" s="288"/>
      <c r="AP277" s="287"/>
      <c r="AQ277" s="288"/>
      <c r="AR277" s="287"/>
      <c r="AS277" s="288"/>
      <c r="AT277" s="287"/>
      <c r="AU277" s="288"/>
      <c r="AV277" s="287"/>
      <c r="AW277" s="288"/>
      <c r="AX277" s="287"/>
      <c r="AY277" s="31"/>
      <c r="BA277" s="76" t="str">
        <f t="shared" si="246"/>
        <v/>
      </c>
      <c r="BC277" s="76" t="str">
        <f>IF('Stock List'!$K277="", "", 'Stock List'!$K277)</f>
        <v/>
      </c>
      <c r="BE277" s="106">
        <f>IFERROR(ROUND(((INDEX('Stock List'!$M$11:$M$1010, MATCH(L277, 'Stock List'!$K$11:$K$1010, 0))/INDEX('Stock List'!$L$11:$L$1010, MATCH(L277, 'Stock List'!$K$11:$K$1010, 0)))*K277), 2), 0)</f>
        <v>0</v>
      </c>
      <c r="BF277" s="20"/>
      <c r="BG277" s="20">
        <f>IFERROR(ROUND(((INDEX('Stock List'!$M$11:$M$1010, MATCH(N277, 'Stock List'!$K$11:$K$1010, 0))/INDEX('Stock List'!$L$11:$L$1010, MATCH(N277, 'Stock List'!$K$11:$K$1010, 0)))*M277), 2), 0)</f>
        <v>0</v>
      </c>
      <c r="BH277" s="20"/>
      <c r="BI277" s="20">
        <f>IFERROR(ROUND(((INDEX('Stock List'!$M$11:$M$1010, MATCH(P277, 'Stock List'!$K$11:$K$1010, 0))/INDEX('Stock List'!$L$11:$L$1010, MATCH(P277, 'Stock List'!$K$11:$K$1010, 0)))*O277), 2), 0)</f>
        <v>0</v>
      </c>
      <c r="BJ277" s="20"/>
      <c r="BK277" s="20">
        <f>IFERROR(ROUND(((INDEX('Stock List'!$M$11:$M$1010, MATCH(R277, 'Stock List'!$K$11:$K$1010, 0))/INDEX('Stock List'!$L$11:$L$1010, MATCH(R277, 'Stock List'!$K$11:$K$1010, 0)))*Q277), 2), 0)</f>
        <v>0</v>
      </c>
      <c r="BL277" s="20"/>
      <c r="BM277" s="20">
        <f>IFERROR(ROUND(((INDEX('Stock List'!$M$11:$M$1010, MATCH(T277, 'Stock List'!$K$11:$K$1010, 0))/INDEX('Stock List'!$L$11:$L$1010, MATCH(T277, 'Stock List'!$K$11:$K$1010, 0)))*S277), 2), 0)</f>
        <v>0</v>
      </c>
      <c r="BN277" s="20"/>
      <c r="BO277" s="20">
        <f>IFERROR(ROUND(((INDEX('Stock List'!$M$11:$M$1010, MATCH(V277, 'Stock List'!$K$11:$K$1010, 0))/INDEX('Stock List'!$L$11:$L$1010, MATCH(V277, 'Stock List'!$K$11:$K$1010, 0)))*U277), 2), 0)</f>
        <v>0</v>
      </c>
      <c r="BP277" s="20"/>
      <c r="BQ277" s="20">
        <f>IFERROR(ROUND(((INDEX('Stock List'!$M$11:$M$1010, MATCH(X277, 'Stock List'!$K$11:$K$1010, 0))/INDEX('Stock List'!$L$11:$L$1010, MATCH(X277, 'Stock List'!$K$11:$K$1010, 0)))*W277), 2), 0)</f>
        <v>0</v>
      </c>
      <c r="BR277" s="20"/>
      <c r="BS277" s="20">
        <f>IFERROR(ROUND(((INDEX('Stock List'!$M$11:$M$1010, MATCH(Z277, 'Stock List'!$K$11:$K$1010, 0))/INDEX('Stock List'!$L$11:$L$1010, MATCH(Z277, 'Stock List'!$K$11:$K$1010, 0)))*Y277), 2), 0)</f>
        <v>0</v>
      </c>
      <c r="BT277" s="20"/>
      <c r="BU277" s="20">
        <f>IFERROR(ROUND(((INDEX('Stock List'!$M$11:$M$1010, MATCH(AB277, 'Stock List'!$K$11:$K$1010, 0))/INDEX('Stock List'!$L$11:$L$1010, MATCH(AB277, 'Stock List'!$K$11:$K$1010, 0)))*AA277), 2), 0)</f>
        <v>0</v>
      </c>
      <c r="BV277" s="20"/>
      <c r="BW277" s="20">
        <f>IFERROR(ROUND(((INDEX('Stock List'!$M$11:$M$1010, MATCH(AD277, 'Stock List'!$K$11:$K$1010, 0))/INDEX('Stock List'!$L$11:$L$1010, MATCH(AD277, 'Stock List'!$K$11:$K$1010, 0)))*AC277), 2), 0)</f>
        <v>0</v>
      </c>
      <c r="BX277" s="20"/>
      <c r="BY277" s="20">
        <f>IFERROR(ROUND(((INDEX('Stock List'!$M$11:$M$1010, MATCH(AF277, 'Stock List'!$K$11:$K$1010, 0))/INDEX('Stock List'!$L$11:$L$1010, MATCH(AF277, 'Stock List'!$K$11:$K$1010, 0)))*AE277), 2), 0)</f>
        <v>0</v>
      </c>
      <c r="BZ277" s="20"/>
      <c r="CA277" s="20">
        <f>IFERROR(ROUND(((INDEX('Stock List'!$M$11:$M$1010, MATCH(AH277, 'Stock List'!$K$11:$K$1010, 0))/INDEX('Stock List'!$L$11:$L$1010, MATCH(AH277, 'Stock List'!$K$11:$K$1010, 0)))*AG277), 2), 0)</f>
        <v>0</v>
      </c>
      <c r="CB277" s="20"/>
      <c r="CC277" s="20">
        <f>IFERROR(ROUND(((INDEX('Stock List'!$M$11:$M$1010, MATCH(AJ277, 'Stock List'!$K$11:$K$1010, 0))/INDEX('Stock List'!$L$11:$L$1010, MATCH(AJ277, 'Stock List'!$K$11:$K$1010, 0)))*AI277), 2), 0)</f>
        <v>0</v>
      </c>
      <c r="CD277" s="20"/>
      <c r="CE277" s="20">
        <f>IFERROR(ROUND(((INDEX('Stock List'!$M$11:$M$1010, MATCH(AL277, 'Stock List'!$K$11:$K$1010, 0))/INDEX('Stock List'!$L$11:$L$1010, MATCH(AL277, 'Stock List'!$K$11:$K$1010, 0)))*AK277), 2), 0)</f>
        <v>0</v>
      </c>
      <c r="CF277" s="20"/>
      <c r="CG277" s="20">
        <f>IFERROR(ROUND(((INDEX('Stock List'!$M$11:$M$1010, MATCH(AN277, 'Stock List'!$K$11:$K$1010, 0))/INDEX('Stock List'!$L$11:$L$1010, MATCH(AN277, 'Stock List'!$K$11:$K$1010, 0)))*AM277), 2), 0)</f>
        <v>0</v>
      </c>
      <c r="CH277" s="20"/>
      <c r="CI277" s="20">
        <f>IFERROR(ROUND(((INDEX('Stock List'!$M$11:$M$1010, MATCH(AP277, 'Stock List'!$K$11:$K$1010, 0))/INDEX('Stock List'!$L$11:$L$1010, MATCH(AP277, 'Stock List'!$K$11:$K$1010, 0)))*AO277), 2), 0)</f>
        <v>0</v>
      </c>
      <c r="CJ277" s="20"/>
      <c r="CK277" s="20">
        <f>IFERROR(ROUND(((INDEX('Stock List'!$M$11:$M$1010, MATCH(AR277, 'Stock List'!$K$11:$K$1010, 0))/INDEX('Stock List'!$L$11:$L$1010, MATCH(AR277, 'Stock List'!$K$11:$K$1010, 0)))*AQ277), 2), 0)</f>
        <v>0</v>
      </c>
      <c r="CL277" s="20"/>
      <c r="CM277" s="20">
        <f>IFERROR(ROUND(((INDEX('Stock List'!$M$11:$M$1010, MATCH(AT277, 'Stock List'!$K$11:$K$1010, 0))/INDEX('Stock List'!$L$11:$L$1010, MATCH(AT277, 'Stock List'!$K$11:$K$1010, 0)))*AS277), 2), 0)</f>
        <v>0</v>
      </c>
      <c r="CN277" s="20"/>
      <c r="CO277" s="20">
        <f>IFERROR(ROUND(((INDEX('Stock List'!$M$11:$M$1010, MATCH(AV277, 'Stock List'!$K$11:$K$1010, 0))/INDEX('Stock List'!$L$11:$L$1010, MATCH(AV277, 'Stock List'!$K$11:$K$1010, 0)))*AU277), 2), 0)</f>
        <v>0</v>
      </c>
      <c r="CP277" s="20"/>
      <c r="CQ277" s="20">
        <f>IFERROR(ROUND(((INDEX('Stock List'!$M$11:$M$1010, MATCH(AX277, 'Stock List'!$K$11:$K$1010, 0))/INDEX('Stock List'!$L$11:$L$1010, MATCH(AX277, 'Stock List'!$K$11:$K$1010, 0)))*AW277), 2), 0)</f>
        <v>0</v>
      </c>
      <c r="CR277" s="22"/>
      <c r="CT277" s="106" t="str">
        <f t="shared" si="247"/>
        <v/>
      </c>
      <c r="CU277" s="22" t="str">
        <f t="shared" si="248"/>
        <v/>
      </c>
      <c r="CX277" s="106" t="str">
        <f t="shared" si="249"/>
        <v/>
      </c>
      <c r="CY277" s="20" t="str">
        <f t="shared" si="250"/>
        <v/>
      </c>
      <c r="CZ277" s="22" t="str">
        <f t="shared" si="251"/>
        <v/>
      </c>
      <c r="DB277" s="76" t="str">
        <f>IF($H277="", "", COUNTIF($G$11:$G$1010, "&gt;"&amp;$G277)+1+COUNTIF($G$11:$G277, $G277)-1)</f>
        <v/>
      </c>
      <c r="DC277" s="76" t="str">
        <f>IF($H277="", "", COUNTIF($CZ$11:$CZ$1010, "&gt;"&amp;$CZ277)+1+COUNTIF($CZ$11:$CZ277, $CZ277)-1)</f>
        <v/>
      </c>
      <c r="DE277" s="147" t="str">
        <f t="shared" si="252"/>
        <v/>
      </c>
      <c r="DF277" s="148"/>
      <c r="DG277" s="19" t="str">
        <f t="shared" si="253"/>
        <v/>
      </c>
      <c r="DH277" s="153" t="str">
        <f t="shared" si="254"/>
        <v/>
      </c>
      <c r="DI277" s="19" t="str">
        <f t="shared" si="206"/>
        <v/>
      </c>
      <c r="DJ277" s="153" t="str">
        <f t="shared" si="207"/>
        <v/>
      </c>
      <c r="DK277" s="19" t="str">
        <f t="shared" si="208"/>
        <v/>
      </c>
      <c r="DL277" s="153" t="str">
        <f t="shared" si="209"/>
        <v/>
      </c>
      <c r="DM277" s="19" t="str">
        <f t="shared" si="210"/>
        <v/>
      </c>
      <c r="DN277" s="153" t="str">
        <f t="shared" si="211"/>
        <v/>
      </c>
      <c r="DO277" s="19" t="str">
        <f t="shared" si="212"/>
        <v/>
      </c>
      <c r="DP277" s="153" t="str">
        <f t="shared" si="213"/>
        <v/>
      </c>
      <c r="DQ277" s="19" t="str">
        <f t="shared" si="214"/>
        <v/>
      </c>
      <c r="DR277" s="153" t="str">
        <f t="shared" si="215"/>
        <v/>
      </c>
      <c r="DS277" s="19" t="str">
        <f t="shared" si="216"/>
        <v/>
      </c>
      <c r="DT277" s="153" t="str">
        <f t="shared" si="217"/>
        <v/>
      </c>
      <c r="DU277" s="19" t="str">
        <f t="shared" si="218"/>
        <v/>
      </c>
      <c r="DV277" s="153" t="str">
        <f t="shared" si="219"/>
        <v/>
      </c>
      <c r="DW277" s="19" t="str">
        <f t="shared" si="220"/>
        <v/>
      </c>
      <c r="DX277" s="153" t="str">
        <f t="shared" si="221"/>
        <v/>
      </c>
      <c r="DY277" s="19" t="str">
        <f t="shared" si="222"/>
        <v/>
      </c>
      <c r="DZ277" s="153" t="str">
        <f t="shared" si="223"/>
        <v/>
      </c>
      <c r="EA277" s="19" t="str">
        <f t="shared" si="224"/>
        <v/>
      </c>
      <c r="EB277" s="153" t="str">
        <f t="shared" si="225"/>
        <v/>
      </c>
      <c r="EC277" s="19" t="str">
        <f t="shared" si="226"/>
        <v/>
      </c>
      <c r="ED277" s="153" t="str">
        <f t="shared" si="227"/>
        <v/>
      </c>
      <c r="EE277" s="19" t="str">
        <f t="shared" si="228"/>
        <v/>
      </c>
      <c r="EF277" s="153" t="str">
        <f t="shared" si="229"/>
        <v/>
      </c>
      <c r="EG277" s="19" t="str">
        <f t="shared" si="230"/>
        <v/>
      </c>
      <c r="EH277" s="153" t="str">
        <f t="shared" si="231"/>
        <v/>
      </c>
      <c r="EI277" s="19" t="str">
        <f t="shared" si="232"/>
        <v/>
      </c>
      <c r="EJ277" s="153" t="str">
        <f t="shared" si="233"/>
        <v/>
      </c>
      <c r="EK277" s="19" t="str">
        <f t="shared" si="234"/>
        <v/>
      </c>
      <c r="EL277" s="153" t="str">
        <f t="shared" si="235"/>
        <v/>
      </c>
      <c r="EM277" s="19" t="str">
        <f t="shared" si="236"/>
        <v/>
      </c>
      <c r="EN277" s="153" t="str">
        <f t="shared" si="237"/>
        <v/>
      </c>
      <c r="EO277" s="19" t="str">
        <f t="shared" si="238"/>
        <v/>
      </c>
      <c r="EP277" s="153" t="str">
        <f t="shared" si="239"/>
        <v/>
      </c>
      <c r="EQ277" s="19" t="str">
        <f t="shared" si="240"/>
        <v/>
      </c>
      <c r="ER277" s="153" t="str">
        <f t="shared" si="241"/>
        <v/>
      </c>
      <c r="ES277" s="19" t="str">
        <f t="shared" si="242"/>
        <v/>
      </c>
      <c r="ET277" s="153" t="str">
        <f t="shared" si="243"/>
        <v/>
      </c>
    </row>
    <row r="278" spans="1:150" x14ac:dyDescent="0.25">
      <c r="A278" s="31"/>
      <c r="B278" s="91" t="str">
        <f t="shared" si="244"/>
        <v/>
      </c>
      <c r="C278" s="20" t="str">
        <f t="shared" si="204"/>
        <v/>
      </c>
      <c r="D278" s="97" t="str">
        <f t="shared" si="205"/>
        <v/>
      </c>
      <c r="E278" s="62" t="str">
        <f t="shared" si="245"/>
        <v/>
      </c>
      <c r="F278" s="31"/>
      <c r="G278" s="282"/>
      <c r="H278" s="283"/>
      <c r="I278" s="284"/>
      <c r="J278" s="285"/>
      <c r="K278" s="286"/>
      <c r="L278" s="287"/>
      <c r="M278" s="288"/>
      <c r="N278" s="287"/>
      <c r="O278" s="288"/>
      <c r="P278" s="287"/>
      <c r="Q278" s="288"/>
      <c r="R278" s="287"/>
      <c r="S278" s="288"/>
      <c r="T278" s="287"/>
      <c r="U278" s="288"/>
      <c r="V278" s="287"/>
      <c r="W278" s="288"/>
      <c r="X278" s="287"/>
      <c r="Y278" s="288"/>
      <c r="Z278" s="287"/>
      <c r="AA278" s="288"/>
      <c r="AB278" s="287"/>
      <c r="AC278" s="288"/>
      <c r="AD278" s="287"/>
      <c r="AE278" s="288"/>
      <c r="AF278" s="287"/>
      <c r="AG278" s="288"/>
      <c r="AH278" s="287"/>
      <c r="AI278" s="288"/>
      <c r="AJ278" s="287"/>
      <c r="AK278" s="288"/>
      <c r="AL278" s="287"/>
      <c r="AM278" s="288"/>
      <c r="AN278" s="287"/>
      <c r="AO278" s="288"/>
      <c r="AP278" s="287"/>
      <c r="AQ278" s="288"/>
      <c r="AR278" s="287"/>
      <c r="AS278" s="288"/>
      <c r="AT278" s="287"/>
      <c r="AU278" s="288"/>
      <c r="AV278" s="287"/>
      <c r="AW278" s="288"/>
      <c r="AX278" s="287"/>
      <c r="AY278" s="31"/>
      <c r="BA278" s="76" t="str">
        <f t="shared" si="246"/>
        <v/>
      </c>
      <c r="BC278" s="76" t="str">
        <f>IF('Stock List'!$K278="", "", 'Stock List'!$K278)</f>
        <v/>
      </c>
      <c r="BE278" s="106">
        <f>IFERROR(ROUND(((INDEX('Stock List'!$M$11:$M$1010, MATCH(L278, 'Stock List'!$K$11:$K$1010, 0))/INDEX('Stock List'!$L$11:$L$1010, MATCH(L278, 'Stock List'!$K$11:$K$1010, 0)))*K278), 2), 0)</f>
        <v>0</v>
      </c>
      <c r="BF278" s="20"/>
      <c r="BG278" s="20">
        <f>IFERROR(ROUND(((INDEX('Stock List'!$M$11:$M$1010, MATCH(N278, 'Stock List'!$K$11:$K$1010, 0))/INDEX('Stock List'!$L$11:$L$1010, MATCH(N278, 'Stock List'!$K$11:$K$1010, 0)))*M278), 2), 0)</f>
        <v>0</v>
      </c>
      <c r="BH278" s="20"/>
      <c r="BI278" s="20">
        <f>IFERROR(ROUND(((INDEX('Stock List'!$M$11:$M$1010, MATCH(P278, 'Stock List'!$K$11:$K$1010, 0))/INDEX('Stock List'!$L$11:$L$1010, MATCH(P278, 'Stock List'!$K$11:$K$1010, 0)))*O278), 2), 0)</f>
        <v>0</v>
      </c>
      <c r="BJ278" s="20"/>
      <c r="BK278" s="20">
        <f>IFERROR(ROUND(((INDEX('Stock List'!$M$11:$M$1010, MATCH(R278, 'Stock List'!$K$11:$K$1010, 0))/INDEX('Stock List'!$L$11:$L$1010, MATCH(R278, 'Stock List'!$K$11:$K$1010, 0)))*Q278), 2), 0)</f>
        <v>0</v>
      </c>
      <c r="BL278" s="20"/>
      <c r="BM278" s="20">
        <f>IFERROR(ROUND(((INDEX('Stock List'!$M$11:$M$1010, MATCH(T278, 'Stock List'!$K$11:$K$1010, 0))/INDEX('Stock List'!$L$11:$L$1010, MATCH(T278, 'Stock List'!$K$11:$K$1010, 0)))*S278), 2), 0)</f>
        <v>0</v>
      </c>
      <c r="BN278" s="20"/>
      <c r="BO278" s="20">
        <f>IFERROR(ROUND(((INDEX('Stock List'!$M$11:$M$1010, MATCH(V278, 'Stock List'!$K$11:$K$1010, 0))/INDEX('Stock List'!$L$11:$L$1010, MATCH(V278, 'Stock List'!$K$11:$K$1010, 0)))*U278), 2), 0)</f>
        <v>0</v>
      </c>
      <c r="BP278" s="20"/>
      <c r="BQ278" s="20">
        <f>IFERROR(ROUND(((INDEX('Stock List'!$M$11:$M$1010, MATCH(X278, 'Stock List'!$K$11:$K$1010, 0))/INDEX('Stock List'!$L$11:$L$1010, MATCH(X278, 'Stock List'!$K$11:$K$1010, 0)))*W278), 2), 0)</f>
        <v>0</v>
      </c>
      <c r="BR278" s="20"/>
      <c r="BS278" s="20">
        <f>IFERROR(ROUND(((INDEX('Stock List'!$M$11:$M$1010, MATCH(Z278, 'Stock List'!$K$11:$K$1010, 0))/INDEX('Stock List'!$L$11:$L$1010, MATCH(Z278, 'Stock List'!$K$11:$K$1010, 0)))*Y278), 2), 0)</f>
        <v>0</v>
      </c>
      <c r="BT278" s="20"/>
      <c r="BU278" s="20">
        <f>IFERROR(ROUND(((INDEX('Stock List'!$M$11:$M$1010, MATCH(AB278, 'Stock List'!$K$11:$K$1010, 0))/INDEX('Stock List'!$L$11:$L$1010, MATCH(AB278, 'Stock List'!$K$11:$K$1010, 0)))*AA278), 2), 0)</f>
        <v>0</v>
      </c>
      <c r="BV278" s="20"/>
      <c r="BW278" s="20">
        <f>IFERROR(ROUND(((INDEX('Stock List'!$M$11:$M$1010, MATCH(AD278, 'Stock List'!$K$11:$K$1010, 0))/INDEX('Stock List'!$L$11:$L$1010, MATCH(AD278, 'Stock List'!$K$11:$K$1010, 0)))*AC278), 2), 0)</f>
        <v>0</v>
      </c>
      <c r="BX278" s="20"/>
      <c r="BY278" s="20">
        <f>IFERROR(ROUND(((INDEX('Stock List'!$M$11:$M$1010, MATCH(AF278, 'Stock List'!$K$11:$K$1010, 0))/INDEX('Stock List'!$L$11:$L$1010, MATCH(AF278, 'Stock List'!$K$11:$K$1010, 0)))*AE278), 2), 0)</f>
        <v>0</v>
      </c>
      <c r="BZ278" s="20"/>
      <c r="CA278" s="20">
        <f>IFERROR(ROUND(((INDEX('Stock List'!$M$11:$M$1010, MATCH(AH278, 'Stock List'!$K$11:$K$1010, 0))/INDEX('Stock List'!$L$11:$L$1010, MATCH(AH278, 'Stock List'!$K$11:$K$1010, 0)))*AG278), 2), 0)</f>
        <v>0</v>
      </c>
      <c r="CB278" s="20"/>
      <c r="CC278" s="20">
        <f>IFERROR(ROUND(((INDEX('Stock List'!$M$11:$M$1010, MATCH(AJ278, 'Stock List'!$K$11:$K$1010, 0))/INDEX('Stock List'!$L$11:$L$1010, MATCH(AJ278, 'Stock List'!$K$11:$K$1010, 0)))*AI278), 2), 0)</f>
        <v>0</v>
      </c>
      <c r="CD278" s="20"/>
      <c r="CE278" s="20">
        <f>IFERROR(ROUND(((INDEX('Stock List'!$M$11:$M$1010, MATCH(AL278, 'Stock List'!$K$11:$K$1010, 0))/INDEX('Stock List'!$L$11:$L$1010, MATCH(AL278, 'Stock List'!$K$11:$K$1010, 0)))*AK278), 2), 0)</f>
        <v>0</v>
      </c>
      <c r="CF278" s="20"/>
      <c r="CG278" s="20">
        <f>IFERROR(ROUND(((INDEX('Stock List'!$M$11:$M$1010, MATCH(AN278, 'Stock List'!$K$11:$K$1010, 0))/INDEX('Stock List'!$L$11:$L$1010, MATCH(AN278, 'Stock List'!$K$11:$K$1010, 0)))*AM278), 2), 0)</f>
        <v>0</v>
      </c>
      <c r="CH278" s="20"/>
      <c r="CI278" s="20">
        <f>IFERROR(ROUND(((INDEX('Stock List'!$M$11:$M$1010, MATCH(AP278, 'Stock List'!$K$11:$K$1010, 0))/INDEX('Stock List'!$L$11:$L$1010, MATCH(AP278, 'Stock List'!$K$11:$K$1010, 0)))*AO278), 2), 0)</f>
        <v>0</v>
      </c>
      <c r="CJ278" s="20"/>
      <c r="CK278" s="20">
        <f>IFERROR(ROUND(((INDEX('Stock List'!$M$11:$M$1010, MATCH(AR278, 'Stock List'!$K$11:$K$1010, 0))/INDEX('Stock List'!$L$11:$L$1010, MATCH(AR278, 'Stock List'!$K$11:$K$1010, 0)))*AQ278), 2), 0)</f>
        <v>0</v>
      </c>
      <c r="CL278" s="20"/>
      <c r="CM278" s="20">
        <f>IFERROR(ROUND(((INDEX('Stock List'!$M$11:$M$1010, MATCH(AT278, 'Stock List'!$K$11:$K$1010, 0))/INDEX('Stock List'!$L$11:$L$1010, MATCH(AT278, 'Stock List'!$K$11:$K$1010, 0)))*AS278), 2), 0)</f>
        <v>0</v>
      </c>
      <c r="CN278" s="20"/>
      <c r="CO278" s="20">
        <f>IFERROR(ROUND(((INDEX('Stock List'!$M$11:$M$1010, MATCH(AV278, 'Stock List'!$K$11:$K$1010, 0))/INDEX('Stock List'!$L$11:$L$1010, MATCH(AV278, 'Stock List'!$K$11:$K$1010, 0)))*AU278), 2), 0)</f>
        <v>0</v>
      </c>
      <c r="CP278" s="20"/>
      <c r="CQ278" s="20">
        <f>IFERROR(ROUND(((INDEX('Stock List'!$M$11:$M$1010, MATCH(AX278, 'Stock List'!$K$11:$K$1010, 0))/INDEX('Stock List'!$L$11:$L$1010, MATCH(AX278, 'Stock List'!$K$11:$K$1010, 0)))*AW278), 2), 0)</f>
        <v>0</v>
      </c>
      <c r="CR278" s="22"/>
      <c r="CT278" s="106" t="str">
        <f t="shared" si="247"/>
        <v/>
      </c>
      <c r="CU278" s="22" t="str">
        <f t="shared" si="248"/>
        <v/>
      </c>
      <c r="CX278" s="106" t="str">
        <f t="shared" si="249"/>
        <v/>
      </c>
      <c r="CY278" s="20" t="str">
        <f t="shared" si="250"/>
        <v/>
      </c>
      <c r="CZ278" s="22" t="str">
        <f t="shared" si="251"/>
        <v/>
      </c>
      <c r="DB278" s="76" t="str">
        <f>IF($H278="", "", COUNTIF($G$11:$G$1010, "&gt;"&amp;$G278)+1+COUNTIF($G$11:$G278, $G278)-1)</f>
        <v/>
      </c>
      <c r="DC278" s="76" t="str">
        <f>IF($H278="", "", COUNTIF($CZ$11:$CZ$1010, "&gt;"&amp;$CZ278)+1+COUNTIF($CZ$11:$CZ278, $CZ278)-1)</f>
        <v/>
      </c>
      <c r="DE278" s="147" t="str">
        <f t="shared" si="252"/>
        <v/>
      </c>
      <c r="DF278" s="148"/>
      <c r="DG278" s="19" t="str">
        <f t="shared" si="253"/>
        <v/>
      </c>
      <c r="DH278" s="153" t="str">
        <f t="shared" si="254"/>
        <v/>
      </c>
      <c r="DI278" s="19" t="str">
        <f t="shared" si="206"/>
        <v/>
      </c>
      <c r="DJ278" s="153" t="str">
        <f t="shared" si="207"/>
        <v/>
      </c>
      <c r="DK278" s="19" t="str">
        <f t="shared" si="208"/>
        <v/>
      </c>
      <c r="DL278" s="153" t="str">
        <f t="shared" si="209"/>
        <v/>
      </c>
      <c r="DM278" s="19" t="str">
        <f t="shared" si="210"/>
        <v/>
      </c>
      <c r="DN278" s="153" t="str">
        <f t="shared" si="211"/>
        <v/>
      </c>
      <c r="DO278" s="19" t="str">
        <f t="shared" si="212"/>
        <v/>
      </c>
      <c r="DP278" s="153" t="str">
        <f t="shared" si="213"/>
        <v/>
      </c>
      <c r="DQ278" s="19" t="str">
        <f t="shared" si="214"/>
        <v/>
      </c>
      <c r="DR278" s="153" t="str">
        <f t="shared" si="215"/>
        <v/>
      </c>
      <c r="DS278" s="19" t="str">
        <f t="shared" si="216"/>
        <v/>
      </c>
      <c r="DT278" s="153" t="str">
        <f t="shared" si="217"/>
        <v/>
      </c>
      <c r="DU278" s="19" t="str">
        <f t="shared" si="218"/>
        <v/>
      </c>
      <c r="DV278" s="153" t="str">
        <f t="shared" si="219"/>
        <v/>
      </c>
      <c r="DW278" s="19" t="str">
        <f t="shared" si="220"/>
        <v/>
      </c>
      <c r="DX278" s="153" t="str">
        <f t="shared" si="221"/>
        <v/>
      </c>
      <c r="DY278" s="19" t="str">
        <f t="shared" si="222"/>
        <v/>
      </c>
      <c r="DZ278" s="153" t="str">
        <f t="shared" si="223"/>
        <v/>
      </c>
      <c r="EA278" s="19" t="str">
        <f t="shared" si="224"/>
        <v/>
      </c>
      <c r="EB278" s="153" t="str">
        <f t="shared" si="225"/>
        <v/>
      </c>
      <c r="EC278" s="19" t="str">
        <f t="shared" si="226"/>
        <v/>
      </c>
      <c r="ED278" s="153" t="str">
        <f t="shared" si="227"/>
        <v/>
      </c>
      <c r="EE278" s="19" t="str">
        <f t="shared" si="228"/>
        <v/>
      </c>
      <c r="EF278" s="153" t="str">
        <f t="shared" si="229"/>
        <v/>
      </c>
      <c r="EG278" s="19" t="str">
        <f t="shared" si="230"/>
        <v/>
      </c>
      <c r="EH278" s="153" t="str">
        <f t="shared" si="231"/>
        <v/>
      </c>
      <c r="EI278" s="19" t="str">
        <f t="shared" si="232"/>
        <v/>
      </c>
      <c r="EJ278" s="153" t="str">
        <f t="shared" si="233"/>
        <v/>
      </c>
      <c r="EK278" s="19" t="str">
        <f t="shared" si="234"/>
        <v/>
      </c>
      <c r="EL278" s="153" t="str">
        <f t="shared" si="235"/>
        <v/>
      </c>
      <c r="EM278" s="19" t="str">
        <f t="shared" si="236"/>
        <v/>
      </c>
      <c r="EN278" s="153" t="str">
        <f t="shared" si="237"/>
        <v/>
      </c>
      <c r="EO278" s="19" t="str">
        <f t="shared" si="238"/>
        <v/>
      </c>
      <c r="EP278" s="153" t="str">
        <f t="shared" si="239"/>
        <v/>
      </c>
      <c r="EQ278" s="19" t="str">
        <f t="shared" si="240"/>
        <v/>
      </c>
      <c r="ER278" s="153" t="str">
        <f t="shared" si="241"/>
        <v/>
      </c>
      <c r="ES278" s="19" t="str">
        <f t="shared" si="242"/>
        <v/>
      </c>
      <c r="ET278" s="153" t="str">
        <f t="shared" si="243"/>
        <v/>
      </c>
    </row>
    <row r="279" spans="1:150" x14ac:dyDescent="0.25">
      <c r="A279" s="31"/>
      <c r="B279" s="91" t="str">
        <f t="shared" si="244"/>
        <v/>
      </c>
      <c r="C279" s="20" t="str">
        <f t="shared" si="204"/>
        <v/>
      </c>
      <c r="D279" s="97" t="str">
        <f t="shared" si="205"/>
        <v/>
      </c>
      <c r="E279" s="62" t="str">
        <f t="shared" si="245"/>
        <v/>
      </c>
      <c r="F279" s="31"/>
      <c r="G279" s="282"/>
      <c r="H279" s="283"/>
      <c r="I279" s="284"/>
      <c r="J279" s="285"/>
      <c r="K279" s="286"/>
      <c r="L279" s="287"/>
      <c r="M279" s="288"/>
      <c r="N279" s="287"/>
      <c r="O279" s="288"/>
      <c r="P279" s="287"/>
      <c r="Q279" s="288"/>
      <c r="R279" s="287"/>
      <c r="S279" s="288"/>
      <c r="T279" s="287"/>
      <c r="U279" s="288"/>
      <c r="V279" s="287"/>
      <c r="W279" s="288"/>
      <c r="X279" s="287"/>
      <c r="Y279" s="288"/>
      <c r="Z279" s="287"/>
      <c r="AA279" s="288"/>
      <c r="AB279" s="287"/>
      <c r="AC279" s="288"/>
      <c r="AD279" s="287"/>
      <c r="AE279" s="288"/>
      <c r="AF279" s="287"/>
      <c r="AG279" s="288"/>
      <c r="AH279" s="287"/>
      <c r="AI279" s="288"/>
      <c r="AJ279" s="287"/>
      <c r="AK279" s="288"/>
      <c r="AL279" s="287"/>
      <c r="AM279" s="288"/>
      <c r="AN279" s="287"/>
      <c r="AO279" s="288"/>
      <c r="AP279" s="287"/>
      <c r="AQ279" s="288"/>
      <c r="AR279" s="287"/>
      <c r="AS279" s="288"/>
      <c r="AT279" s="287"/>
      <c r="AU279" s="288"/>
      <c r="AV279" s="287"/>
      <c r="AW279" s="288"/>
      <c r="AX279" s="287"/>
      <c r="AY279" s="31"/>
      <c r="BA279" s="76" t="str">
        <f t="shared" si="246"/>
        <v/>
      </c>
      <c r="BC279" s="76" t="str">
        <f>IF('Stock List'!$K279="", "", 'Stock List'!$K279)</f>
        <v/>
      </c>
      <c r="BE279" s="106">
        <f>IFERROR(ROUND(((INDEX('Stock List'!$M$11:$M$1010, MATCH(L279, 'Stock List'!$K$11:$K$1010, 0))/INDEX('Stock List'!$L$11:$L$1010, MATCH(L279, 'Stock List'!$K$11:$K$1010, 0)))*K279), 2), 0)</f>
        <v>0</v>
      </c>
      <c r="BF279" s="20"/>
      <c r="BG279" s="20">
        <f>IFERROR(ROUND(((INDEX('Stock List'!$M$11:$M$1010, MATCH(N279, 'Stock List'!$K$11:$K$1010, 0))/INDEX('Stock List'!$L$11:$L$1010, MATCH(N279, 'Stock List'!$K$11:$K$1010, 0)))*M279), 2), 0)</f>
        <v>0</v>
      </c>
      <c r="BH279" s="20"/>
      <c r="BI279" s="20">
        <f>IFERROR(ROUND(((INDEX('Stock List'!$M$11:$M$1010, MATCH(P279, 'Stock List'!$K$11:$K$1010, 0))/INDEX('Stock List'!$L$11:$L$1010, MATCH(P279, 'Stock List'!$K$11:$K$1010, 0)))*O279), 2), 0)</f>
        <v>0</v>
      </c>
      <c r="BJ279" s="20"/>
      <c r="BK279" s="20">
        <f>IFERROR(ROUND(((INDEX('Stock List'!$M$11:$M$1010, MATCH(R279, 'Stock List'!$K$11:$K$1010, 0))/INDEX('Stock List'!$L$11:$L$1010, MATCH(R279, 'Stock List'!$K$11:$K$1010, 0)))*Q279), 2), 0)</f>
        <v>0</v>
      </c>
      <c r="BL279" s="20"/>
      <c r="BM279" s="20">
        <f>IFERROR(ROUND(((INDEX('Stock List'!$M$11:$M$1010, MATCH(T279, 'Stock List'!$K$11:$K$1010, 0))/INDEX('Stock List'!$L$11:$L$1010, MATCH(T279, 'Stock List'!$K$11:$K$1010, 0)))*S279), 2), 0)</f>
        <v>0</v>
      </c>
      <c r="BN279" s="20"/>
      <c r="BO279" s="20">
        <f>IFERROR(ROUND(((INDEX('Stock List'!$M$11:$M$1010, MATCH(V279, 'Stock List'!$K$11:$K$1010, 0))/INDEX('Stock List'!$L$11:$L$1010, MATCH(V279, 'Stock List'!$K$11:$K$1010, 0)))*U279), 2), 0)</f>
        <v>0</v>
      </c>
      <c r="BP279" s="20"/>
      <c r="BQ279" s="20">
        <f>IFERROR(ROUND(((INDEX('Stock List'!$M$11:$M$1010, MATCH(X279, 'Stock List'!$K$11:$K$1010, 0))/INDEX('Stock List'!$L$11:$L$1010, MATCH(X279, 'Stock List'!$K$11:$K$1010, 0)))*W279), 2), 0)</f>
        <v>0</v>
      </c>
      <c r="BR279" s="20"/>
      <c r="BS279" s="20">
        <f>IFERROR(ROUND(((INDEX('Stock List'!$M$11:$M$1010, MATCH(Z279, 'Stock List'!$K$11:$K$1010, 0))/INDEX('Stock List'!$L$11:$L$1010, MATCH(Z279, 'Stock List'!$K$11:$K$1010, 0)))*Y279), 2), 0)</f>
        <v>0</v>
      </c>
      <c r="BT279" s="20"/>
      <c r="BU279" s="20">
        <f>IFERROR(ROUND(((INDEX('Stock List'!$M$11:$M$1010, MATCH(AB279, 'Stock List'!$K$11:$K$1010, 0))/INDEX('Stock List'!$L$11:$L$1010, MATCH(AB279, 'Stock List'!$K$11:$K$1010, 0)))*AA279), 2), 0)</f>
        <v>0</v>
      </c>
      <c r="BV279" s="20"/>
      <c r="BW279" s="20">
        <f>IFERROR(ROUND(((INDEX('Stock List'!$M$11:$M$1010, MATCH(AD279, 'Stock List'!$K$11:$K$1010, 0))/INDEX('Stock List'!$L$11:$L$1010, MATCH(AD279, 'Stock List'!$K$11:$K$1010, 0)))*AC279), 2), 0)</f>
        <v>0</v>
      </c>
      <c r="BX279" s="20"/>
      <c r="BY279" s="20">
        <f>IFERROR(ROUND(((INDEX('Stock List'!$M$11:$M$1010, MATCH(AF279, 'Stock List'!$K$11:$K$1010, 0))/INDEX('Stock List'!$L$11:$L$1010, MATCH(AF279, 'Stock List'!$K$11:$K$1010, 0)))*AE279), 2), 0)</f>
        <v>0</v>
      </c>
      <c r="BZ279" s="20"/>
      <c r="CA279" s="20">
        <f>IFERROR(ROUND(((INDEX('Stock List'!$M$11:$M$1010, MATCH(AH279, 'Stock List'!$K$11:$K$1010, 0))/INDEX('Stock List'!$L$11:$L$1010, MATCH(AH279, 'Stock List'!$K$11:$K$1010, 0)))*AG279), 2), 0)</f>
        <v>0</v>
      </c>
      <c r="CB279" s="20"/>
      <c r="CC279" s="20">
        <f>IFERROR(ROUND(((INDEX('Stock List'!$M$11:$M$1010, MATCH(AJ279, 'Stock List'!$K$11:$K$1010, 0))/INDEX('Stock List'!$L$11:$L$1010, MATCH(AJ279, 'Stock List'!$K$11:$K$1010, 0)))*AI279), 2), 0)</f>
        <v>0</v>
      </c>
      <c r="CD279" s="20"/>
      <c r="CE279" s="20">
        <f>IFERROR(ROUND(((INDEX('Stock List'!$M$11:$M$1010, MATCH(AL279, 'Stock List'!$K$11:$K$1010, 0))/INDEX('Stock List'!$L$11:$L$1010, MATCH(AL279, 'Stock List'!$K$11:$K$1010, 0)))*AK279), 2), 0)</f>
        <v>0</v>
      </c>
      <c r="CF279" s="20"/>
      <c r="CG279" s="20">
        <f>IFERROR(ROUND(((INDEX('Stock List'!$M$11:$M$1010, MATCH(AN279, 'Stock List'!$K$11:$K$1010, 0))/INDEX('Stock List'!$L$11:$L$1010, MATCH(AN279, 'Stock List'!$K$11:$K$1010, 0)))*AM279), 2), 0)</f>
        <v>0</v>
      </c>
      <c r="CH279" s="20"/>
      <c r="CI279" s="20">
        <f>IFERROR(ROUND(((INDEX('Stock List'!$M$11:$M$1010, MATCH(AP279, 'Stock List'!$K$11:$K$1010, 0))/INDEX('Stock List'!$L$11:$L$1010, MATCH(AP279, 'Stock List'!$K$11:$K$1010, 0)))*AO279), 2), 0)</f>
        <v>0</v>
      </c>
      <c r="CJ279" s="20"/>
      <c r="CK279" s="20">
        <f>IFERROR(ROUND(((INDEX('Stock List'!$M$11:$M$1010, MATCH(AR279, 'Stock List'!$K$11:$K$1010, 0))/INDEX('Stock List'!$L$11:$L$1010, MATCH(AR279, 'Stock List'!$K$11:$K$1010, 0)))*AQ279), 2), 0)</f>
        <v>0</v>
      </c>
      <c r="CL279" s="20"/>
      <c r="CM279" s="20">
        <f>IFERROR(ROUND(((INDEX('Stock List'!$M$11:$M$1010, MATCH(AT279, 'Stock List'!$K$11:$K$1010, 0))/INDEX('Stock List'!$L$11:$L$1010, MATCH(AT279, 'Stock List'!$K$11:$K$1010, 0)))*AS279), 2), 0)</f>
        <v>0</v>
      </c>
      <c r="CN279" s="20"/>
      <c r="CO279" s="20">
        <f>IFERROR(ROUND(((INDEX('Stock List'!$M$11:$M$1010, MATCH(AV279, 'Stock List'!$K$11:$K$1010, 0))/INDEX('Stock List'!$L$11:$L$1010, MATCH(AV279, 'Stock List'!$K$11:$K$1010, 0)))*AU279), 2), 0)</f>
        <v>0</v>
      </c>
      <c r="CP279" s="20"/>
      <c r="CQ279" s="20">
        <f>IFERROR(ROUND(((INDEX('Stock List'!$M$11:$M$1010, MATCH(AX279, 'Stock List'!$K$11:$K$1010, 0))/INDEX('Stock List'!$L$11:$L$1010, MATCH(AX279, 'Stock List'!$K$11:$K$1010, 0)))*AW279), 2), 0)</f>
        <v>0</v>
      </c>
      <c r="CR279" s="22"/>
      <c r="CT279" s="106" t="str">
        <f t="shared" si="247"/>
        <v/>
      </c>
      <c r="CU279" s="22" t="str">
        <f t="shared" si="248"/>
        <v/>
      </c>
      <c r="CX279" s="106" t="str">
        <f t="shared" si="249"/>
        <v/>
      </c>
      <c r="CY279" s="20" t="str">
        <f t="shared" si="250"/>
        <v/>
      </c>
      <c r="CZ279" s="22" t="str">
        <f t="shared" si="251"/>
        <v/>
      </c>
      <c r="DB279" s="76" t="str">
        <f>IF($H279="", "", COUNTIF($G$11:$G$1010, "&gt;"&amp;$G279)+1+COUNTIF($G$11:$G279, $G279)-1)</f>
        <v/>
      </c>
      <c r="DC279" s="76" t="str">
        <f>IF($H279="", "", COUNTIF($CZ$11:$CZ$1010, "&gt;"&amp;$CZ279)+1+COUNTIF($CZ$11:$CZ279, $CZ279)-1)</f>
        <v/>
      </c>
      <c r="DE279" s="147" t="str">
        <f t="shared" si="252"/>
        <v/>
      </c>
      <c r="DF279" s="148"/>
      <c r="DG279" s="19" t="str">
        <f t="shared" si="253"/>
        <v/>
      </c>
      <c r="DH279" s="153" t="str">
        <f t="shared" si="254"/>
        <v/>
      </c>
      <c r="DI279" s="19" t="str">
        <f t="shared" si="206"/>
        <v/>
      </c>
      <c r="DJ279" s="153" t="str">
        <f t="shared" si="207"/>
        <v/>
      </c>
      <c r="DK279" s="19" t="str">
        <f t="shared" si="208"/>
        <v/>
      </c>
      <c r="DL279" s="153" t="str">
        <f t="shared" si="209"/>
        <v/>
      </c>
      <c r="DM279" s="19" t="str">
        <f t="shared" si="210"/>
        <v/>
      </c>
      <c r="DN279" s="153" t="str">
        <f t="shared" si="211"/>
        <v/>
      </c>
      <c r="DO279" s="19" t="str">
        <f t="shared" si="212"/>
        <v/>
      </c>
      <c r="DP279" s="153" t="str">
        <f t="shared" si="213"/>
        <v/>
      </c>
      <c r="DQ279" s="19" t="str">
        <f t="shared" si="214"/>
        <v/>
      </c>
      <c r="DR279" s="153" t="str">
        <f t="shared" si="215"/>
        <v/>
      </c>
      <c r="DS279" s="19" t="str">
        <f t="shared" si="216"/>
        <v/>
      </c>
      <c r="DT279" s="153" t="str">
        <f t="shared" si="217"/>
        <v/>
      </c>
      <c r="DU279" s="19" t="str">
        <f t="shared" si="218"/>
        <v/>
      </c>
      <c r="DV279" s="153" t="str">
        <f t="shared" si="219"/>
        <v/>
      </c>
      <c r="DW279" s="19" t="str">
        <f t="shared" si="220"/>
        <v/>
      </c>
      <c r="DX279" s="153" t="str">
        <f t="shared" si="221"/>
        <v/>
      </c>
      <c r="DY279" s="19" t="str">
        <f t="shared" si="222"/>
        <v/>
      </c>
      <c r="DZ279" s="153" t="str">
        <f t="shared" si="223"/>
        <v/>
      </c>
      <c r="EA279" s="19" t="str">
        <f t="shared" si="224"/>
        <v/>
      </c>
      <c r="EB279" s="153" t="str">
        <f t="shared" si="225"/>
        <v/>
      </c>
      <c r="EC279" s="19" t="str">
        <f t="shared" si="226"/>
        <v/>
      </c>
      <c r="ED279" s="153" t="str">
        <f t="shared" si="227"/>
        <v/>
      </c>
      <c r="EE279" s="19" t="str">
        <f t="shared" si="228"/>
        <v/>
      </c>
      <c r="EF279" s="153" t="str">
        <f t="shared" si="229"/>
        <v/>
      </c>
      <c r="EG279" s="19" t="str">
        <f t="shared" si="230"/>
        <v/>
      </c>
      <c r="EH279" s="153" t="str">
        <f t="shared" si="231"/>
        <v/>
      </c>
      <c r="EI279" s="19" t="str">
        <f t="shared" si="232"/>
        <v/>
      </c>
      <c r="EJ279" s="153" t="str">
        <f t="shared" si="233"/>
        <v/>
      </c>
      <c r="EK279" s="19" t="str">
        <f t="shared" si="234"/>
        <v/>
      </c>
      <c r="EL279" s="153" t="str">
        <f t="shared" si="235"/>
        <v/>
      </c>
      <c r="EM279" s="19" t="str">
        <f t="shared" si="236"/>
        <v/>
      </c>
      <c r="EN279" s="153" t="str">
        <f t="shared" si="237"/>
        <v/>
      </c>
      <c r="EO279" s="19" t="str">
        <f t="shared" si="238"/>
        <v/>
      </c>
      <c r="EP279" s="153" t="str">
        <f t="shared" si="239"/>
        <v/>
      </c>
      <c r="EQ279" s="19" t="str">
        <f t="shared" si="240"/>
        <v/>
      </c>
      <c r="ER279" s="153" t="str">
        <f t="shared" si="241"/>
        <v/>
      </c>
      <c r="ES279" s="19" t="str">
        <f t="shared" si="242"/>
        <v/>
      </c>
      <c r="ET279" s="153" t="str">
        <f t="shared" si="243"/>
        <v/>
      </c>
    </row>
    <row r="280" spans="1:150" x14ac:dyDescent="0.25">
      <c r="A280" s="31"/>
      <c r="B280" s="91" t="str">
        <f t="shared" si="244"/>
        <v/>
      </c>
      <c r="C280" s="20" t="str">
        <f t="shared" si="204"/>
        <v/>
      </c>
      <c r="D280" s="97" t="str">
        <f t="shared" si="205"/>
        <v/>
      </c>
      <c r="E280" s="62" t="str">
        <f t="shared" si="245"/>
        <v/>
      </c>
      <c r="F280" s="31"/>
      <c r="G280" s="282"/>
      <c r="H280" s="283"/>
      <c r="I280" s="284"/>
      <c r="J280" s="285"/>
      <c r="K280" s="286"/>
      <c r="L280" s="287"/>
      <c r="M280" s="288"/>
      <c r="N280" s="287"/>
      <c r="O280" s="288"/>
      <c r="P280" s="287"/>
      <c r="Q280" s="288"/>
      <c r="R280" s="287"/>
      <c r="S280" s="288"/>
      <c r="T280" s="287"/>
      <c r="U280" s="288"/>
      <c r="V280" s="287"/>
      <c r="W280" s="288"/>
      <c r="X280" s="287"/>
      <c r="Y280" s="288"/>
      <c r="Z280" s="287"/>
      <c r="AA280" s="288"/>
      <c r="AB280" s="287"/>
      <c r="AC280" s="288"/>
      <c r="AD280" s="287"/>
      <c r="AE280" s="288"/>
      <c r="AF280" s="287"/>
      <c r="AG280" s="288"/>
      <c r="AH280" s="287"/>
      <c r="AI280" s="288"/>
      <c r="AJ280" s="287"/>
      <c r="AK280" s="288"/>
      <c r="AL280" s="287"/>
      <c r="AM280" s="288"/>
      <c r="AN280" s="287"/>
      <c r="AO280" s="288"/>
      <c r="AP280" s="287"/>
      <c r="AQ280" s="288"/>
      <c r="AR280" s="287"/>
      <c r="AS280" s="288"/>
      <c r="AT280" s="287"/>
      <c r="AU280" s="288"/>
      <c r="AV280" s="287"/>
      <c r="AW280" s="288"/>
      <c r="AX280" s="287"/>
      <c r="AY280" s="31"/>
      <c r="BA280" s="76" t="str">
        <f t="shared" si="246"/>
        <v/>
      </c>
      <c r="BC280" s="76" t="str">
        <f>IF('Stock List'!$K280="", "", 'Stock List'!$K280)</f>
        <v/>
      </c>
      <c r="BE280" s="106">
        <f>IFERROR(ROUND(((INDEX('Stock List'!$M$11:$M$1010, MATCH(L280, 'Stock List'!$K$11:$K$1010, 0))/INDEX('Stock List'!$L$11:$L$1010, MATCH(L280, 'Stock List'!$K$11:$K$1010, 0)))*K280), 2), 0)</f>
        <v>0</v>
      </c>
      <c r="BF280" s="20"/>
      <c r="BG280" s="20">
        <f>IFERROR(ROUND(((INDEX('Stock List'!$M$11:$M$1010, MATCH(N280, 'Stock List'!$K$11:$K$1010, 0))/INDEX('Stock List'!$L$11:$L$1010, MATCH(N280, 'Stock List'!$K$11:$K$1010, 0)))*M280), 2), 0)</f>
        <v>0</v>
      </c>
      <c r="BH280" s="20"/>
      <c r="BI280" s="20">
        <f>IFERROR(ROUND(((INDEX('Stock List'!$M$11:$M$1010, MATCH(P280, 'Stock List'!$K$11:$K$1010, 0))/INDEX('Stock List'!$L$11:$L$1010, MATCH(P280, 'Stock List'!$K$11:$K$1010, 0)))*O280), 2), 0)</f>
        <v>0</v>
      </c>
      <c r="BJ280" s="20"/>
      <c r="BK280" s="20">
        <f>IFERROR(ROUND(((INDEX('Stock List'!$M$11:$M$1010, MATCH(R280, 'Stock List'!$K$11:$K$1010, 0))/INDEX('Stock List'!$L$11:$L$1010, MATCH(R280, 'Stock List'!$K$11:$K$1010, 0)))*Q280), 2), 0)</f>
        <v>0</v>
      </c>
      <c r="BL280" s="20"/>
      <c r="BM280" s="20">
        <f>IFERROR(ROUND(((INDEX('Stock List'!$M$11:$M$1010, MATCH(T280, 'Stock List'!$K$11:$K$1010, 0))/INDEX('Stock List'!$L$11:$L$1010, MATCH(T280, 'Stock List'!$K$11:$K$1010, 0)))*S280), 2), 0)</f>
        <v>0</v>
      </c>
      <c r="BN280" s="20"/>
      <c r="BO280" s="20">
        <f>IFERROR(ROUND(((INDEX('Stock List'!$M$11:$M$1010, MATCH(V280, 'Stock List'!$K$11:$K$1010, 0))/INDEX('Stock List'!$L$11:$L$1010, MATCH(V280, 'Stock List'!$K$11:$K$1010, 0)))*U280), 2), 0)</f>
        <v>0</v>
      </c>
      <c r="BP280" s="20"/>
      <c r="BQ280" s="20">
        <f>IFERROR(ROUND(((INDEX('Stock List'!$M$11:$M$1010, MATCH(X280, 'Stock List'!$K$11:$K$1010, 0))/INDEX('Stock List'!$L$11:$L$1010, MATCH(X280, 'Stock List'!$K$11:$K$1010, 0)))*W280), 2), 0)</f>
        <v>0</v>
      </c>
      <c r="BR280" s="20"/>
      <c r="BS280" s="20">
        <f>IFERROR(ROUND(((INDEX('Stock List'!$M$11:$M$1010, MATCH(Z280, 'Stock List'!$K$11:$K$1010, 0))/INDEX('Stock List'!$L$11:$L$1010, MATCH(Z280, 'Stock List'!$K$11:$K$1010, 0)))*Y280), 2), 0)</f>
        <v>0</v>
      </c>
      <c r="BT280" s="20"/>
      <c r="BU280" s="20">
        <f>IFERROR(ROUND(((INDEX('Stock List'!$M$11:$M$1010, MATCH(AB280, 'Stock List'!$K$11:$K$1010, 0))/INDEX('Stock List'!$L$11:$L$1010, MATCH(AB280, 'Stock List'!$K$11:$K$1010, 0)))*AA280), 2), 0)</f>
        <v>0</v>
      </c>
      <c r="BV280" s="20"/>
      <c r="BW280" s="20">
        <f>IFERROR(ROUND(((INDEX('Stock List'!$M$11:$M$1010, MATCH(AD280, 'Stock List'!$K$11:$K$1010, 0))/INDEX('Stock List'!$L$11:$L$1010, MATCH(AD280, 'Stock List'!$K$11:$K$1010, 0)))*AC280), 2), 0)</f>
        <v>0</v>
      </c>
      <c r="BX280" s="20"/>
      <c r="BY280" s="20">
        <f>IFERROR(ROUND(((INDEX('Stock List'!$M$11:$M$1010, MATCH(AF280, 'Stock List'!$K$11:$K$1010, 0))/INDEX('Stock List'!$L$11:$L$1010, MATCH(AF280, 'Stock List'!$K$11:$K$1010, 0)))*AE280), 2), 0)</f>
        <v>0</v>
      </c>
      <c r="BZ280" s="20"/>
      <c r="CA280" s="20">
        <f>IFERROR(ROUND(((INDEX('Stock List'!$M$11:$M$1010, MATCH(AH280, 'Stock List'!$K$11:$K$1010, 0))/INDEX('Stock List'!$L$11:$L$1010, MATCH(AH280, 'Stock List'!$K$11:$K$1010, 0)))*AG280), 2), 0)</f>
        <v>0</v>
      </c>
      <c r="CB280" s="20"/>
      <c r="CC280" s="20">
        <f>IFERROR(ROUND(((INDEX('Stock List'!$M$11:$M$1010, MATCH(AJ280, 'Stock List'!$K$11:$K$1010, 0))/INDEX('Stock List'!$L$11:$L$1010, MATCH(AJ280, 'Stock List'!$K$11:$K$1010, 0)))*AI280), 2), 0)</f>
        <v>0</v>
      </c>
      <c r="CD280" s="20"/>
      <c r="CE280" s="20">
        <f>IFERROR(ROUND(((INDEX('Stock List'!$M$11:$M$1010, MATCH(AL280, 'Stock List'!$K$11:$K$1010, 0))/INDEX('Stock List'!$L$11:$L$1010, MATCH(AL280, 'Stock List'!$K$11:$K$1010, 0)))*AK280), 2), 0)</f>
        <v>0</v>
      </c>
      <c r="CF280" s="20"/>
      <c r="CG280" s="20">
        <f>IFERROR(ROUND(((INDEX('Stock List'!$M$11:$M$1010, MATCH(AN280, 'Stock List'!$K$11:$K$1010, 0))/INDEX('Stock List'!$L$11:$L$1010, MATCH(AN280, 'Stock List'!$K$11:$K$1010, 0)))*AM280), 2), 0)</f>
        <v>0</v>
      </c>
      <c r="CH280" s="20"/>
      <c r="CI280" s="20">
        <f>IFERROR(ROUND(((INDEX('Stock List'!$M$11:$M$1010, MATCH(AP280, 'Stock List'!$K$11:$K$1010, 0))/INDEX('Stock List'!$L$11:$L$1010, MATCH(AP280, 'Stock List'!$K$11:$K$1010, 0)))*AO280), 2), 0)</f>
        <v>0</v>
      </c>
      <c r="CJ280" s="20"/>
      <c r="CK280" s="20">
        <f>IFERROR(ROUND(((INDEX('Stock List'!$M$11:$M$1010, MATCH(AR280, 'Stock List'!$K$11:$K$1010, 0))/INDEX('Stock List'!$L$11:$L$1010, MATCH(AR280, 'Stock List'!$K$11:$K$1010, 0)))*AQ280), 2), 0)</f>
        <v>0</v>
      </c>
      <c r="CL280" s="20"/>
      <c r="CM280" s="20">
        <f>IFERROR(ROUND(((INDEX('Stock List'!$M$11:$M$1010, MATCH(AT280, 'Stock List'!$K$11:$K$1010, 0))/INDEX('Stock List'!$L$11:$L$1010, MATCH(AT280, 'Stock List'!$K$11:$K$1010, 0)))*AS280), 2), 0)</f>
        <v>0</v>
      </c>
      <c r="CN280" s="20"/>
      <c r="CO280" s="20">
        <f>IFERROR(ROUND(((INDEX('Stock List'!$M$11:$M$1010, MATCH(AV280, 'Stock List'!$K$11:$K$1010, 0))/INDEX('Stock List'!$L$11:$L$1010, MATCH(AV280, 'Stock List'!$K$11:$K$1010, 0)))*AU280), 2), 0)</f>
        <v>0</v>
      </c>
      <c r="CP280" s="20"/>
      <c r="CQ280" s="20">
        <f>IFERROR(ROUND(((INDEX('Stock List'!$M$11:$M$1010, MATCH(AX280, 'Stock List'!$K$11:$K$1010, 0))/INDEX('Stock List'!$L$11:$L$1010, MATCH(AX280, 'Stock List'!$K$11:$K$1010, 0)))*AW280), 2), 0)</f>
        <v>0</v>
      </c>
      <c r="CR280" s="22"/>
      <c r="CT280" s="106" t="str">
        <f t="shared" si="247"/>
        <v/>
      </c>
      <c r="CU280" s="22" t="str">
        <f t="shared" si="248"/>
        <v/>
      </c>
      <c r="CX280" s="106" t="str">
        <f t="shared" si="249"/>
        <v/>
      </c>
      <c r="CY280" s="20" t="str">
        <f t="shared" si="250"/>
        <v/>
      </c>
      <c r="CZ280" s="22" t="str">
        <f t="shared" si="251"/>
        <v/>
      </c>
      <c r="DB280" s="76" t="str">
        <f>IF($H280="", "", COUNTIF($G$11:$G$1010, "&gt;"&amp;$G280)+1+COUNTIF($G$11:$G280, $G280)-1)</f>
        <v/>
      </c>
      <c r="DC280" s="76" t="str">
        <f>IF($H280="", "", COUNTIF($CZ$11:$CZ$1010, "&gt;"&amp;$CZ280)+1+COUNTIF($CZ$11:$CZ280, $CZ280)-1)</f>
        <v/>
      </c>
      <c r="DE280" s="147" t="str">
        <f t="shared" si="252"/>
        <v/>
      </c>
      <c r="DF280" s="148"/>
      <c r="DG280" s="19" t="str">
        <f t="shared" si="253"/>
        <v/>
      </c>
      <c r="DH280" s="153" t="str">
        <f t="shared" si="254"/>
        <v/>
      </c>
      <c r="DI280" s="19" t="str">
        <f t="shared" si="206"/>
        <v/>
      </c>
      <c r="DJ280" s="153" t="str">
        <f t="shared" si="207"/>
        <v/>
      </c>
      <c r="DK280" s="19" t="str">
        <f t="shared" si="208"/>
        <v/>
      </c>
      <c r="DL280" s="153" t="str">
        <f t="shared" si="209"/>
        <v/>
      </c>
      <c r="DM280" s="19" t="str">
        <f t="shared" si="210"/>
        <v/>
      </c>
      <c r="DN280" s="153" t="str">
        <f t="shared" si="211"/>
        <v/>
      </c>
      <c r="DO280" s="19" t="str">
        <f t="shared" si="212"/>
        <v/>
      </c>
      <c r="DP280" s="153" t="str">
        <f t="shared" si="213"/>
        <v/>
      </c>
      <c r="DQ280" s="19" t="str">
        <f t="shared" si="214"/>
        <v/>
      </c>
      <c r="DR280" s="153" t="str">
        <f t="shared" si="215"/>
        <v/>
      </c>
      <c r="DS280" s="19" t="str">
        <f t="shared" si="216"/>
        <v/>
      </c>
      <c r="DT280" s="153" t="str">
        <f t="shared" si="217"/>
        <v/>
      </c>
      <c r="DU280" s="19" t="str">
        <f t="shared" si="218"/>
        <v/>
      </c>
      <c r="DV280" s="153" t="str">
        <f t="shared" si="219"/>
        <v/>
      </c>
      <c r="DW280" s="19" t="str">
        <f t="shared" si="220"/>
        <v/>
      </c>
      <c r="DX280" s="153" t="str">
        <f t="shared" si="221"/>
        <v/>
      </c>
      <c r="DY280" s="19" t="str">
        <f t="shared" si="222"/>
        <v/>
      </c>
      <c r="DZ280" s="153" t="str">
        <f t="shared" si="223"/>
        <v/>
      </c>
      <c r="EA280" s="19" t="str">
        <f t="shared" si="224"/>
        <v/>
      </c>
      <c r="EB280" s="153" t="str">
        <f t="shared" si="225"/>
        <v/>
      </c>
      <c r="EC280" s="19" t="str">
        <f t="shared" si="226"/>
        <v/>
      </c>
      <c r="ED280" s="153" t="str">
        <f t="shared" si="227"/>
        <v/>
      </c>
      <c r="EE280" s="19" t="str">
        <f t="shared" si="228"/>
        <v/>
      </c>
      <c r="EF280" s="153" t="str">
        <f t="shared" si="229"/>
        <v/>
      </c>
      <c r="EG280" s="19" t="str">
        <f t="shared" si="230"/>
        <v/>
      </c>
      <c r="EH280" s="153" t="str">
        <f t="shared" si="231"/>
        <v/>
      </c>
      <c r="EI280" s="19" t="str">
        <f t="shared" si="232"/>
        <v/>
      </c>
      <c r="EJ280" s="153" t="str">
        <f t="shared" si="233"/>
        <v/>
      </c>
      <c r="EK280" s="19" t="str">
        <f t="shared" si="234"/>
        <v/>
      </c>
      <c r="EL280" s="153" t="str">
        <f t="shared" si="235"/>
        <v/>
      </c>
      <c r="EM280" s="19" t="str">
        <f t="shared" si="236"/>
        <v/>
      </c>
      <c r="EN280" s="153" t="str">
        <f t="shared" si="237"/>
        <v/>
      </c>
      <c r="EO280" s="19" t="str">
        <f t="shared" si="238"/>
        <v/>
      </c>
      <c r="EP280" s="153" t="str">
        <f t="shared" si="239"/>
        <v/>
      </c>
      <c r="EQ280" s="19" t="str">
        <f t="shared" si="240"/>
        <v/>
      </c>
      <c r="ER280" s="153" t="str">
        <f t="shared" si="241"/>
        <v/>
      </c>
      <c r="ES280" s="19" t="str">
        <f t="shared" si="242"/>
        <v/>
      </c>
      <c r="ET280" s="153" t="str">
        <f t="shared" si="243"/>
        <v/>
      </c>
    </row>
    <row r="281" spans="1:150" x14ac:dyDescent="0.25">
      <c r="A281" s="31"/>
      <c r="B281" s="91" t="str">
        <f t="shared" si="244"/>
        <v/>
      </c>
      <c r="C281" s="20" t="str">
        <f t="shared" si="204"/>
        <v/>
      </c>
      <c r="D281" s="97" t="str">
        <f t="shared" si="205"/>
        <v/>
      </c>
      <c r="E281" s="62" t="str">
        <f t="shared" si="245"/>
        <v/>
      </c>
      <c r="F281" s="31"/>
      <c r="G281" s="282"/>
      <c r="H281" s="283"/>
      <c r="I281" s="284"/>
      <c r="J281" s="285"/>
      <c r="K281" s="286"/>
      <c r="L281" s="287"/>
      <c r="M281" s="288"/>
      <c r="N281" s="287"/>
      <c r="O281" s="288"/>
      <c r="P281" s="287"/>
      <c r="Q281" s="288"/>
      <c r="R281" s="287"/>
      <c r="S281" s="288"/>
      <c r="T281" s="287"/>
      <c r="U281" s="288"/>
      <c r="V281" s="287"/>
      <c r="W281" s="288"/>
      <c r="X281" s="287"/>
      <c r="Y281" s="288"/>
      <c r="Z281" s="287"/>
      <c r="AA281" s="288"/>
      <c r="AB281" s="287"/>
      <c r="AC281" s="288"/>
      <c r="AD281" s="287"/>
      <c r="AE281" s="288"/>
      <c r="AF281" s="287"/>
      <c r="AG281" s="288"/>
      <c r="AH281" s="287"/>
      <c r="AI281" s="288"/>
      <c r="AJ281" s="287"/>
      <c r="AK281" s="288"/>
      <c r="AL281" s="287"/>
      <c r="AM281" s="288"/>
      <c r="AN281" s="287"/>
      <c r="AO281" s="288"/>
      <c r="AP281" s="287"/>
      <c r="AQ281" s="288"/>
      <c r="AR281" s="287"/>
      <c r="AS281" s="288"/>
      <c r="AT281" s="287"/>
      <c r="AU281" s="288"/>
      <c r="AV281" s="287"/>
      <c r="AW281" s="288"/>
      <c r="AX281" s="287"/>
      <c r="AY281" s="31"/>
      <c r="BA281" s="76" t="str">
        <f t="shared" si="246"/>
        <v/>
      </c>
      <c r="BC281" s="76" t="str">
        <f>IF('Stock List'!$K281="", "", 'Stock List'!$K281)</f>
        <v/>
      </c>
      <c r="BE281" s="106">
        <f>IFERROR(ROUND(((INDEX('Stock List'!$M$11:$M$1010, MATCH(L281, 'Stock List'!$K$11:$K$1010, 0))/INDEX('Stock List'!$L$11:$L$1010, MATCH(L281, 'Stock List'!$K$11:$K$1010, 0)))*K281), 2), 0)</f>
        <v>0</v>
      </c>
      <c r="BF281" s="20"/>
      <c r="BG281" s="20">
        <f>IFERROR(ROUND(((INDEX('Stock List'!$M$11:$M$1010, MATCH(N281, 'Stock List'!$K$11:$K$1010, 0))/INDEX('Stock List'!$L$11:$L$1010, MATCH(N281, 'Stock List'!$K$11:$K$1010, 0)))*M281), 2), 0)</f>
        <v>0</v>
      </c>
      <c r="BH281" s="20"/>
      <c r="BI281" s="20">
        <f>IFERROR(ROUND(((INDEX('Stock List'!$M$11:$M$1010, MATCH(P281, 'Stock List'!$K$11:$K$1010, 0))/INDEX('Stock List'!$L$11:$L$1010, MATCH(P281, 'Stock List'!$K$11:$K$1010, 0)))*O281), 2), 0)</f>
        <v>0</v>
      </c>
      <c r="BJ281" s="20"/>
      <c r="BK281" s="20">
        <f>IFERROR(ROUND(((INDEX('Stock List'!$M$11:$M$1010, MATCH(R281, 'Stock List'!$K$11:$K$1010, 0))/INDEX('Stock List'!$L$11:$L$1010, MATCH(R281, 'Stock List'!$K$11:$K$1010, 0)))*Q281), 2), 0)</f>
        <v>0</v>
      </c>
      <c r="BL281" s="20"/>
      <c r="BM281" s="20">
        <f>IFERROR(ROUND(((INDEX('Stock List'!$M$11:$M$1010, MATCH(T281, 'Stock List'!$K$11:$K$1010, 0))/INDEX('Stock List'!$L$11:$L$1010, MATCH(T281, 'Stock List'!$K$11:$K$1010, 0)))*S281), 2), 0)</f>
        <v>0</v>
      </c>
      <c r="BN281" s="20"/>
      <c r="BO281" s="20">
        <f>IFERROR(ROUND(((INDEX('Stock List'!$M$11:$M$1010, MATCH(V281, 'Stock List'!$K$11:$K$1010, 0))/INDEX('Stock List'!$L$11:$L$1010, MATCH(V281, 'Stock List'!$K$11:$K$1010, 0)))*U281), 2), 0)</f>
        <v>0</v>
      </c>
      <c r="BP281" s="20"/>
      <c r="BQ281" s="20">
        <f>IFERROR(ROUND(((INDEX('Stock List'!$M$11:$M$1010, MATCH(X281, 'Stock List'!$K$11:$K$1010, 0))/INDEX('Stock List'!$L$11:$L$1010, MATCH(X281, 'Stock List'!$K$11:$K$1010, 0)))*W281), 2), 0)</f>
        <v>0</v>
      </c>
      <c r="BR281" s="20"/>
      <c r="BS281" s="20">
        <f>IFERROR(ROUND(((INDEX('Stock List'!$M$11:$M$1010, MATCH(Z281, 'Stock List'!$K$11:$K$1010, 0))/INDEX('Stock List'!$L$11:$L$1010, MATCH(Z281, 'Stock List'!$K$11:$K$1010, 0)))*Y281), 2), 0)</f>
        <v>0</v>
      </c>
      <c r="BT281" s="20"/>
      <c r="BU281" s="20">
        <f>IFERROR(ROUND(((INDEX('Stock List'!$M$11:$M$1010, MATCH(AB281, 'Stock List'!$K$11:$K$1010, 0))/INDEX('Stock List'!$L$11:$L$1010, MATCH(AB281, 'Stock List'!$K$11:$K$1010, 0)))*AA281), 2), 0)</f>
        <v>0</v>
      </c>
      <c r="BV281" s="20"/>
      <c r="BW281" s="20">
        <f>IFERROR(ROUND(((INDEX('Stock List'!$M$11:$M$1010, MATCH(AD281, 'Stock List'!$K$11:$K$1010, 0))/INDEX('Stock List'!$L$11:$L$1010, MATCH(AD281, 'Stock List'!$K$11:$K$1010, 0)))*AC281), 2), 0)</f>
        <v>0</v>
      </c>
      <c r="BX281" s="20"/>
      <c r="BY281" s="20">
        <f>IFERROR(ROUND(((INDEX('Stock List'!$M$11:$M$1010, MATCH(AF281, 'Stock List'!$K$11:$K$1010, 0))/INDEX('Stock List'!$L$11:$L$1010, MATCH(AF281, 'Stock List'!$K$11:$K$1010, 0)))*AE281), 2), 0)</f>
        <v>0</v>
      </c>
      <c r="BZ281" s="20"/>
      <c r="CA281" s="20">
        <f>IFERROR(ROUND(((INDEX('Stock List'!$M$11:$M$1010, MATCH(AH281, 'Stock List'!$K$11:$K$1010, 0))/INDEX('Stock List'!$L$11:$L$1010, MATCH(AH281, 'Stock List'!$K$11:$K$1010, 0)))*AG281), 2), 0)</f>
        <v>0</v>
      </c>
      <c r="CB281" s="20"/>
      <c r="CC281" s="20">
        <f>IFERROR(ROUND(((INDEX('Stock List'!$M$11:$M$1010, MATCH(AJ281, 'Stock List'!$K$11:$K$1010, 0))/INDEX('Stock List'!$L$11:$L$1010, MATCH(AJ281, 'Stock List'!$K$11:$K$1010, 0)))*AI281), 2), 0)</f>
        <v>0</v>
      </c>
      <c r="CD281" s="20"/>
      <c r="CE281" s="20">
        <f>IFERROR(ROUND(((INDEX('Stock List'!$M$11:$M$1010, MATCH(AL281, 'Stock List'!$K$11:$K$1010, 0))/INDEX('Stock List'!$L$11:$L$1010, MATCH(AL281, 'Stock List'!$K$11:$K$1010, 0)))*AK281), 2), 0)</f>
        <v>0</v>
      </c>
      <c r="CF281" s="20"/>
      <c r="CG281" s="20">
        <f>IFERROR(ROUND(((INDEX('Stock List'!$M$11:$M$1010, MATCH(AN281, 'Stock List'!$K$11:$K$1010, 0))/INDEX('Stock List'!$L$11:$L$1010, MATCH(AN281, 'Stock List'!$K$11:$K$1010, 0)))*AM281), 2), 0)</f>
        <v>0</v>
      </c>
      <c r="CH281" s="20"/>
      <c r="CI281" s="20">
        <f>IFERROR(ROUND(((INDEX('Stock List'!$M$11:$M$1010, MATCH(AP281, 'Stock List'!$K$11:$K$1010, 0))/INDEX('Stock List'!$L$11:$L$1010, MATCH(AP281, 'Stock List'!$K$11:$K$1010, 0)))*AO281), 2), 0)</f>
        <v>0</v>
      </c>
      <c r="CJ281" s="20"/>
      <c r="CK281" s="20">
        <f>IFERROR(ROUND(((INDEX('Stock List'!$M$11:$M$1010, MATCH(AR281, 'Stock List'!$K$11:$K$1010, 0))/INDEX('Stock List'!$L$11:$L$1010, MATCH(AR281, 'Stock List'!$K$11:$K$1010, 0)))*AQ281), 2), 0)</f>
        <v>0</v>
      </c>
      <c r="CL281" s="20"/>
      <c r="CM281" s="20">
        <f>IFERROR(ROUND(((INDEX('Stock List'!$M$11:$M$1010, MATCH(AT281, 'Stock List'!$K$11:$K$1010, 0))/INDEX('Stock List'!$L$11:$L$1010, MATCH(AT281, 'Stock List'!$K$11:$K$1010, 0)))*AS281), 2), 0)</f>
        <v>0</v>
      </c>
      <c r="CN281" s="20"/>
      <c r="CO281" s="20">
        <f>IFERROR(ROUND(((INDEX('Stock List'!$M$11:$M$1010, MATCH(AV281, 'Stock List'!$K$11:$K$1010, 0))/INDEX('Stock List'!$L$11:$L$1010, MATCH(AV281, 'Stock List'!$K$11:$K$1010, 0)))*AU281), 2), 0)</f>
        <v>0</v>
      </c>
      <c r="CP281" s="20"/>
      <c r="CQ281" s="20">
        <f>IFERROR(ROUND(((INDEX('Stock List'!$M$11:$M$1010, MATCH(AX281, 'Stock List'!$K$11:$K$1010, 0))/INDEX('Stock List'!$L$11:$L$1010, MATCH(AX281, 'Stock List'!$K$11:$K$1010, 0)))*AW281), 2), 0)</f>
        <v>0</v>
      </c>
      <c r="CR281" s="22"/>
      <c r="CT281" s="106" t="str">
        <f t="shared" si="247"/>
        <v/>
      </c>
      <c r="CU281" s="22" t="str">
        <f t="shared" si="248"/>
        <v/>
      </c>
      <c r="CX281" s="106" t="str">
        <f t="shared" si="249"/>
        <v/>
      </c>
      <c r="CY281" s="20" t="str">
        <f t="shared" si="250"/>
        <v/>
      </c>
      <c r="CZ281" s="22" t="str">
        <f t="shared" si="251"/>
        <v/>
      </c>
      <c r="DB281" s="76" t="str">
        <f>IF($H281="", "", COUNTIF($G$11:$G$1010, "&gt;"&amp;$G281)+1+COUNTIF($G$11:$G281, $G281)-1)</f>
        <v/>
      </c>
      <c r="DC281" s="76" t="str">
        <f>IF($H281="", "", COUNTIF($CZ$11:$CZ$1010, "&gt;"&amp;$CZ281)+1+COUNTIF($CZ$11:$CZ281, $CZ281)-1)</f>
        <v/>
      </c>
      <c r="DE281" s="147" t="str">
        <f t="shared" si="252"/>
        <v/>
      </c>
      <c r="DF281" s="148"/>
      <c r="DG281" s="19" t="str">
        <f t="shared" si="253"/>
        <v/>
      </c>
      <c r="DH281" s="153" t="str">
        <f t="shared" si="254"/>
        <v/>
      </c>
      <c r="DI281" s="19" t="str">
        <f t="shared" si="206"/>
        <v/>
      </c>
      <c r="DJ281" s="153" t="str">
        <f t="shared" si="207"/>
        <v/>
      </c>
      <c r="DK281" s="19" t="str">
        <f t="shared" si="208"/>
        <v/>
      </c>
      <c r="DL281" s="153" t="str">
        <f t="shared" si="209"/>
        <v/>
      </c>
      <c r="DM281" s="19" t="str">
        <f t="shared" si="210"/>
        <v/>
      </c>
      <c r="DN281" s="153" t="str">
        <f t="shared" si="211"/>
        <v/>
      </c>
      <c r="DO281" s="19" t="str">
        <f t="shared" si="212"/>
        <v/>
      </c>
      <c r="DP281" s="153" t="str">
        <f t="shared" si="213"/>
        <v/>
      </c>
      <c r="DQ281" s="19" t="str">
        <f t="shared" si="214"/>
        <v/>
      </c>
      <c r="DR281" s="153" t="str">
        <f t="shared" si="215"/>
        <v/>
      </c>
      <c r="DS281" s="19" t="str">
        <f t="shared" si="216"/>
        <v/>
      </c>
      <c r="DT281" s="153" t="str">
        <f t="shared" si="217"/>
        <v/>
      </c>
      <c r="DU281" s="19" t="str">
        <f t="shared" si="218"/>
        <v/>
      </c>
      <c r="DV281" s="153" t="str">
        <f t="shared" si="219"/>
        <v/>
      </c>
      <c r="DW281" s="19" t="str">
        <f t="shared" si="220"/>
        <v/>
      </c>
      <c r="DX281" s="153" t="str">
        <f t="shared" si="221"/>
        <v/>
      </c>
      <c r="DY281" s="19" t="str">
        <f t="shared" si="222"/>
        <v/>
      </c>
      <c r="DZ281" s="153" t="str">
        <f t="shared" si="223"/>
        <v/>
      </c>
      <c r="EA281" s="19" t="str">
        <f t="shared" si="224"/>
        <v/>
      </c>
      <c r="EB281" s="153" t="str">
        <f t="shared" si="225"/>
        <v/>
      </c>
      <c r="EC281" s="19" t="str">
        <f t="shared" si="226"/>
        <v/>
      </c>
      <c r="ED281" s="153" t="str">
        <f t="shared" si="227"/>
        <v/>
      </c>
      <c r="EE281" s="19" t="str">
        <f t="shared" si="228"/>
        <v/>
      </c>
      <c r="EF281" s="153" t="str">
        <f t="shared" si="229"/>
        <v/>
      </c>
      <c r="EG281" s="19" t="str">
        <f t="shared" si="230"/>
        <v/>
      </c>
      <c r="EH281" s="153" t="str">
        <f t="shared" si="231"/>
        <v/>
      </c>
      <c r="EI281" s="19" t="str">
        <f t="shared" si="232"/>
        <v/>
      </c>
      <c r="EJ281" s="153" t="str">
        <f t="shared" si="233"/>
        <v/>
      </c>
      <c r="EK281" s="19" t="str">
        <f t="shared" si="234"/>
        <v/>
      </c>
      <c r="EL281" s="153" t="str">
        <f t="shared" si="235"/>
        <v/>
      </c>
      <c r="EM281" s="19" t="str">
        <f t="shared" si="236"/>
        <v/>
      </c>
      <c r="EN281" s="153" t="str">
        <f t="shared" si="237"/>
        <v/>
      </c>
      <c r="EO281" s="19" t="str">
        <f t="shared" si="238"/>
        <v/>
      </c>
      <c r="EP281" s="153" t="str">
        <f t="shared" si="239"/>
        <v/>
      </c>
      <c r="EQ281" s="19" t="str">
        <f t="shared" si="240"/>
        <v/>
      </c>
      <c r="ER281" s="153" t="str">
        <f t="shared" si="241"/>
        <v/>
      </c>
      <c r="ES281" s="19" t="str">
        <f t="shared" si="242"/>
        <v/>
      </c>
      <c r="ET281" s="153" t="str">
        <f t="shared" si="243"/>
        <v/>
      </c>
    </row>
    <row r="282" spans="1:150" x14ac:dyDescent="0.25">
      <c r="A282" s="31"/>
      <c r="B282" s="91" t="str">
        <f t="shared" si="244"/>
        <v/>
      </c>
      <c r="C282" s="20" t="str">
        <f t="shared" si="204"/>
        <v/>
      </c>
      <c r="D282" s="97" t="str">
        <f t="shared" si="205"/>
        <v/>
      </c>
      <c r="E282" s="62" t="str">
        <f t="shared" si="245"/>
        <v/>
      </c>
      <c r="F282" s="31"/>
      <c r="G282" s="282"/>
      <c r="H282" s="283"/>
      <c r="I282" s="284"/>
      <c r="J282" s="285"/>
      <c r="K282" s="286"/>
      <c r="L282" s="287"/>
      <c r="M282" s="288"/>
      <c r="N282" s="287"/>
      <c r="O282" s="288"/>
      <c r="P282" s="287"/>
      <c r="Q282" s="288"/>
      <c r="R282" s="287"/>
      <c r="S282" s="288"/>
      <c r="T282" s="287"/>
      <c r="U282" s="288"/>
      <c r="V282" s="287"/>
      <c r="W282" s="288"/>
      <c r="X282" s="287"/>
      <c r="Y282" s="288"/>
      <c r="Z282" s="287"/>
      <c r="AA282" s="288"/>
      <c r="AB282" s="287"/>
      <c r="AC282" s="288"/>
      <c r="AD282" s="287"/>
      <c r="AE282" s="288"/>
      <c r="AF282" s="287"/>
      <c r="AG282" s="288"/>
      <c r="AH282" s="287"/>
      <c r="AI282" s="288"/>
      <c r="AJ282" s="287"/>
      <c r="AK282" s="288"/>
      <c r="AL282" s="287"/>
      <c r="AM282" s="288"/>
      <c r="AN282" s="287"/>
      <c r="AO282" s="288"/>
      <c r="AP282" s="287"/>
      <c r="AQ282" s="288"/>
      <c r="AR282" s="287"/>
      <c r="AS282" s="288"/>
      <c r="AT282" s="287"/>
      <c r="AU282" s="288"/>
      <c r="AV282" s="287"/>
      <c r="AW282" s="288"/>
      <c r="AX282" s="287"/>
      <c r="AY282" s="31"/>
      <c r="BA282" s="76" t="str">
        <f t="shared" si="246"/>
        <v/>
      </c>
      <c r="BC282" s="76" t="str">
        <f>IF('Stock List'!$K282="", "", 'Stock List'!$K282)</f>
        <v/>
      </c>
      <c r="BE282" s="106">
        <f>IFERROR(ROUND(((INDEX('Stock List'!$M$11:$M$1010, MATCH(L282, 'Stock List'!$K$11:$K$1010, 0))/INDEX('Stock List'!$L$11:$L$1010, MATCH(L282, 'Stock List'!$K$11:$K$1010, 0)))*K282), 2), 0)</f>
        <v>0</v>
      </c>
      <c r="BF282" s="20"/>
      <c r="BG282" s="20">
        <f>IFERROR(ROUND(((INDEX('Stock List'!$M$11:$M$1010, MATCH(N282, 'Stock List'!$K$11:$K$1010, 0))/INDEX('Stock List'!$L$11:$L$1010, MATCH(N282, 'Stock List'!$K$11:$K$1010, 0)))*M282), 2), 0)</f>
        <v>0</v>
      </c>
      <c r="BH282" s="20"/>
      <c r="BI282" s="20">
        <f>IFERROR(ROUND(((INDEX('Stock List'!$M$11:$M$1010, MATCH(P282, 'Stock List'!$K$11:$K$1010, 0))/INDEX('Stock List'!$L$11:$L$1010, MATCH(P282, 'Stock List'!$K$11:$K$1010, 0)))*O282), 2), 0)</f>
        <v>0</v>
      </c>
      <c r="BJ282" s="20"/>
      <c r="BK282" s="20">
        <f>IFERROR(ROUND(((INDEX('Stock List'!$M$11:$M$1010, MATCH(R282, 'Stock List'!$K$11:$K$1010, 0))/INDEX('Stock List'!$L$11:$L$1010, MATCH(R282, 'Stock List'!$K$11:$K$1010, 0)))*Q282), 2), 0)</f>
        <v>0</v>
      </c>
      <c r="BL282" s="20"/>
      <c r="BM282" s="20">
        <f>IFERROR(ROUND(((INDEX('Stock List'!$M$11:$M$1010, MATCH(T282, 'Stock List'!$K$11:$K$1010, 0))/INDEX('Stock List'!$L$11:$L$1010, MATCH(T282, 'Stock List'!$K$11:$K$1010, 0)))*S282), 2), 0)</f>
        <v>0</v>
      </c>
      <c r="BN282" s="20"/>
      <c r="BO282" s="20">
        <f>IFERROR(ROUND(((INDEX('Stock List'!$M$11:$M$1010, MATCH(V282, 'Stock List'!$K$11:$K$1010, 0))/INDEX('Stock List'!$L$11:$L$1010, MATCH(V282, 'Stock List'!$K$11:$K$1010, 0)))*U282), 2), 0)</f>
        <v>0</v>
      </c>
      <c r="BP282" s="20"/>
      <c r="BQ282" s="20">
        <f>IFERROR(ROUND(((INDEX('Stock List'!$M$11:$M$1010, MATCH(X282, 'Stock List'!$K$11:$K$1010, 0))/INDEX('Stock List'!$L$11:$L$1010, MATCH(X282, 'Stock List'!$K$11:$K$1010, 0)))*W282), 2), 0)</f>
        <v>0</v>
      </c>
      <c r="BR282" s="20"/>
      <c r="BS282" s="20">
        <f>IFERROR(ROUND(((INDEX('Stock List'!$M$11:$M$1010, MATCH(Z282, 'Stock List'!$K$11:$K$1010, 0))/INDEX('Stock List'!$L$11:$L$1010, MATCH(Z282, 'Stock List'!$K$11:$K$1010, 0)))*Y282), 2), 0)</f>
        <v>0</v>
      </c>
      <c r="BT282" s="20"/>
      <c r="BU282" s="20">
        <f>IFERROR(ROUND(((INDEX('Stock List'!$M$11:$M$1010, MATCH(AB282, 'Stock List'!$K$11:$K$1010, 0))/INDEX('Stock List'!$L$11:$L$1010, MATCH(AB282, 'Stock List'!$K$11:$K$1010, 0)))*AA282), 2), 0)</f>
        <v>0</v>
      </c>
      <c r="BV282" s="20"/>
      <c r="BW282" s="20">
        <f>IFERROR(ROUND(((INDEX('Stock List'!$M$11:$M$1010, MATCH(AD282, 'Stock List'!$K$11:$K$1010, 0))/INDEX('Stock List'!$L$11:$L$1010, MATCH(AD282, 'Stock List'!$K$11:$K$1010, 0)))*AC282), 2), 0)</f>
        <v>0</v>
      </c>
      <c r="BX282" s="20"/>
      <c r="BY282" s="20">
        <f>IFERROR(ROUND(((INDEX('Stock List'!$M$11:$M$1010, MATCH(AF282, 'Stock List'!$K$11:$K$1010, 0))/INDEX('Stock List'!$L$11:$L$1010, MATCH(AF282, 'Stock List'!$K$11:$K$1010, 0)))*AE282), 2), 0)</f>
        <v>0</v>
      </c>
      <c r="BZ282" s="20"/>
      <c r="CA282" s="20">
        <f>IFERROR(ROUND(((INDEX('Stock List'!$M$11:$M$1010, MATCH(AH282, 'Stock List'!$K$11:$K$1010, 0))/INDEX('Stock List'!$L$11:$L$1010, MATCH(AH282, 'Stock List'!$K$11:$K$1010, 0)))*AG282), 2), 0)</f>
        <v>0</v>
      </c>
      <c r="CB282" s="20"/>
      <c r="CC282" s="20">
        <f>IFERROR(ROUND(((INDEX('Stock List'!$M$11:$M$1010, MATCH(AJ282, 'Stock List'!$K$11:$K$1010, 0))/INDEX('Stock List'!$L$11:$L$1010, MATCH(AJ282, 'Stock List'!$K$11:$K$1010, 0)))*AI282), 2), 0)</f>
        <v>0</v>
      </c>
      <c r="CD282" s="20"/>
      <c r="CE282" s="20">
        <f>IFERROR(ROUND(((INDEX('Stock List'!$M$11:$M$1010, MATCH(AL282, 'Stock List'!$K$11:$K$1010, 0))/INDEX('Stock List'!$L$11:$L$1010, MATCH(AL282, 'Stock List'!$K$11:$K$1010, 0)))*AK282), 2), 0)</f>
        <v>0</v>
      </c>
      <c r="CF282" s="20"/>
      <c r="CG282" s="20">
        <f>IFERROR(ROUND(((INDEX('Stock List'!$M$11:$M$1010, MATCH(AN282, 'Stock List'!$K$11:$K$1010, 0))/INDEX('Stock List'!$L$11:$L$1010, MATCH(AN282, 'Stock List'!$K$11:$K$1010, 0)))*AM282), 2), 0)</f>
        <v>0</v>
      </c>
      <c r="CH282" s="20"/>
      <c r="CI282" s="20">
        <f>IFERROR(ROUND(((INDEX('Stock List'!$M$11:$M$1010, MATCH(AP282, 'Stock List'!$K$11:$K$1010, 0))/INDEX('Stock List'!$L$11:$L$1010, MATCH(AP282, 'Stock List'!$K$11:$K$1010, 0)))*AO282), 2), 0)</f>
        <v>0</v>
      </c>
      <c r="CJ282" s="20"/>
      <c r="CK282" s="20">
        <f>IFERROR(ROUND(((INDEX('Stock List'!$M$11:$M$1010, MATCH(AR282, 'Stock List'!$K$11:$K$1010, 0))/INDEX('Stock List'!$L$11:$L$1010, MATCH(AR282, 'Stock List'!$K$11:$K$1010, 0)))*AQ282), 2), 0)</f>
        <v>0</v>
      </c>
      <c r="CL282" s="20"/>
      <c r="CM282" s="20">
        <f>IFERROR(ROUND(((INDEX('Stock List'!$M$11:$M$1010, MATCH(AT282, 'Stock List'!$K$11:$K$1010, 0))/INDEX('Stock List'!$L$11:$L$1010, MATCH(AT282, 'Stock List'!$K$11:$K$1010, 0)))*AS282), 2), 0)</f>
        <v>0</v>
      </c>
      <c r="CN282" s="20"/>
      <c r="CO282" s="20">
        <f>IFERROR(ROUND(((INDEX('Stock List'!$M$11:$M$1010, MATCH(AV282, 'Stock List'!$K$11:$K$1010, 0))/INDEX('Stock List'!$L$11:$L$1010, MATCH(AV282, 'Stock List'!$K$11:$K$1010, 0)))*AU282), 2), 0)</f>
        <v>0</v>
      </c>
      <c r="CP282" s="20"/>
      <c r="CQ282" s="20">
        <f>IFERROR(ROUND(((INDEX('Stock List'!$M$11:$M$1010, MATCH(AX282, 'Stock List'!$K$11:$K$1010, 0))/INDEX('Stock List'!$L$11:$L$1010, MATCH(AX282, 'Stock List'!$K$11:$K$1010, 0)))*AW282), 2), 0)</f>
        <v>0</v>
      </c>
      <c r="CR282" s="22"/>
      <c r="CT282" s="106" t="str">
        <f t="shared" si="247"/>
        <v/>
      </c>
      <c r="CU282" s="22" t="str">
        <f t="shared" si="248"/>
        <v/>
      </c>
      <c r="CX282" s="106" t="str">
        <f t="shared" si="249"/>
        <v/>
      </c>
      <c r="CY282" s="20" t="str">
        <f t="shared" si="250"/>
        <v/>
      </c>
      <c r="CZ282" s="22" t="str">
        <f t="shared" si="251"/>
        <v/>
      </c>
      <c r="DB282" s="76" t="str">
        <f>IF($H282="", "", COUNTIF($G$11:$G$1010, "&gt;"&amp;$G282)+1+COUNTIF($G$11:$G282, $G282)-1)</f>
        <v/>
      </c>
      <c r="DC282" s="76" t="str">
        <f>IF($H282="", "", COUNTIF($CZ$11:$CZ$1010, "&gt;"&amp;$CZ282)+1+COUNTIF($CZ$11:$CZ282, $CZ282)-1)</f>
        <v/>
      </c>
      <c r="DE282" s="147" t="str">
        <f t="shared" si="252"/>
        <v/>
      </c>
      <c r="DF282" s="148"/>
      <c r="DG282" s="19" t="str">
        <f t="shared" si="253"/>
        <v/>
      </c>
      <c r="DH282" s="153" t="str">
        <f t="shared" si="254"/>
        <v/>
      </c>
      <c r="DI282" s="19" t="str">
        <f t="shared" si="206"/>
        <v/>
      </c>
      <c r="DJ282" s="153" t="str">
        <f t="shared" si="207"/>
        <v/>
      </c>
      <c r="DK282" s="19" t="str">
        <f t="shared" si="208"/>
        <v/>
      </c>
      <c r="DL282" s="153" t="str">
        <f t="shared" si="209"/>
        <v/>
      </c>
      <c r="DM282" s="19" t="str">
        <f t="shared" si="210"/>
        <v/>
      </c>
      <c r="DN282" s="153" t="str">
        <f t="shared" si="211"/>
        <v/>
      </c>
      <c r="DO282" s="19" t="str">
        <f t="shared" si="212"/>
        <v/>
      </c>
      <c r="DP282" s="153" t="str">
        <f t="shared" si="213"/>
        <v/>
      </c>
      <c r="DQ282" s="19" t="str">
        <f t="shared" si="214"/>
        <v/>
      </c>
      <c r="DR282" s="153" t="str">
        <f t="shared" si="215"/>
        <v/>
      </c>
      <c r="DS282" s="19" t="str">
        <f t="shared" si="216"/>
        <v/>
      </c>
      <c r="DT282" s="153" t="str">
        <f t="shared" si="217"/>
        <v/>
      </c>
      <c r="DU282" s="19" t="str">
        <f t="shared" si="218"/>
        <v/>
      </c>
      <c r="DV282" s="153" t="str">
        <f t="shared" si="219"/>
        <v/>
      </c>
      <c r="DW282" s="19" t="str">
        <f t="shared" si="220"/>
        <v/>
      </c>
      <c r="DX282" s="153" t="str">
        <f t="shared" si="221"/>
        <v/>
      </c>
      <c r="DY282" s="19" t="str">
        <f t="shared" si="222"/>
        <v/>
      </c>
      <c r="DZ282" s="153" t="str">
        <f t="shared" si="223"/>
        <v/>
      </c>
      <c r="EA282" s="19" t="str">
        <f t="shared" si="224"/>
        <v/>
      </c>
      <c r="EB282" s="153" t="str">
        <f t="shared" si="225"/>
        <v/>
      </c>
      <c r="EC282" s="19" t="str">
        <f t="shared" si="226"/>
        <v/>
      </c>
      <c r="ED282" s="153" t="str">
        <f t="shared" si="227"/>
        <v/>
      </c>
      <c r="EE282" s="19" t="str">
        <f t="shared" si="228"/>
        <v/>
      </c>
      <c r="EF282" s="153" t="str">
        <f t="shared" si="229"/>
        <v/>
      </c>
      <c r="EG282" s="19" t="str">
        <f t="shared" si="230"/>
        <v/>
      </c>
      <c r="EH282" s="153" t="str">
        <f t="shared" si="231"/>
        <v/>
      </c>
      <c r="EI282" s="19" t="str">
        <f t="shared" si="232"/>
        <v/>
      </c>
      <c r="EJ282" s="153" t="str">
        <f t="shared" si="233"/>
        <v/>
      </c>
      <c r="EK282" s="19" t="str">
        <f t="shared" si="234"/>
        <v/>
      </c>
      <c r="EL282" s="153" t="str">
        <f t="shared" si="235"/>
        <v/>
      </c>
      <c r="EM282" s="19" t="str">
        <f t="shared" si="236"/>
        <v/>
      </c>
      <c r="EN282" s="153" t="str">
        <f t="shared" si="237"/>
        <v/>
      </c>
      <c r="EO282" s="19" t="str">
        <f t="shared" si="238"/>
        <v/>
      </c>
      <c r="EP282" s="153" t="str">
        <f t="shared" si="239"/>
        <v/>
      </c>
      <c r="EQ282" s="19" t="str">
        <f t="shared" si="240"/>
        <v/>
      </c>
      <c r="ER282" s="153" t="str">
        <f t="shared" si="241"/>
        <v/>
      </c>
      <c r="ES282" s="19" t="str">
        <f t="shared" si="242"/>
        <v/>
      </c>
      <c r="ET282" s="153" t="str">
        <f t="shared" si="243"/>
        <v/>
      </c>
    </row>
    <row r="283" spans="1:150" x14ac:dyDescent="0.25">
      <c r="A283" s="31"/>
      <c r="B283" s="91" t="str">
        <f t="shared" si="244"/>
        <v/>
      </c>
      <c r="C283" s="20" t="str">
        <f t="shared" si="204"/>
        <v/>
      </c>
      <c r="D283" s="97" t="str">
        <f t="shared" si="205"/>
        <v/>
      </c>
      <c r="E283" s="62" t="str">
        <f t="shared" si="245"/>
        <v/>
      </c>
      <c r="F283" s="31"/>
      <c r="G283" s="282"/>
      <c r="H283" s="283"/>
      <c r="I283" s="284"/>
      <c r="J283" s="285"/>
      <c r="K283" s="286"/>
      <c r="L283" s="287"/>
      <c r="M283" s="288"/>
      <c r="N283" s="287"/>
      <c r="O283" s="288"/>
      <c r="P283" s="287"/>
      <c r="Q283" s="288"/>
      <c r="R283" s="287"/>
      <c r="S283" s="288"/>
      <c r="T283" s="287"/>
      <c r="U283" s="288"/>
      <c r="V283" s="287"/>
      <c r="W283" s="288"/>
      <c r="X283" s="287"/>
      <c r="Y283" s="288"/>
      <c r="Z283" s="287"/>
      <c r="AA283" s="288"/>
      <c r="AB283" s="287"/>
      <c r="AC283" s="288"/>
      <c r="AD283" s="287"/>
      <c r="AE283" s="288"/>
      <c r="AF283" s="287"/>
      <c r="AG283" s="288"/>
      <c r="AH283" s="287"/>
      <c r="AI283" s="288"/>
      <c r="AJ283" s="287"/>
      <c r="AK283" s="288"/>
      <c r="AL283" s="287"/>
      <c r="AM283" s="288"/>
      <c r="AN283" s="287"/>
      <c r="AO283" s="288"/>
      <c r="AP283" s="287"/>
      <c r="AQ283" s="288"/>
      <c r="AR283" s="287"/>
      <c r="AS283" s="288"/>
      <c r="AT283" s="287"/>
      <c r="AU283" s="288"/>
      <c r="AV283" s="287"/>
      <c r="AW283" s="288"/>
      <c r="AX283" s="287"/>
      <c r="AY283" s="31"/>
      <c r="BA283" s="76" t="str">
        <f t="shared" si="246"/>
        <v/>
      </c>
      <c r="BC283" s="76" t="str">
        <f>IF('Stock List'!$K283="", "", 'Stock List'!$K283)</f>
        <v/>
      </c>
      <c r="BE283" s="106">
        <f>IFERROR(ROUND(((INDEX('Stock List'!$M$11:$M$1010, MATCH(L283, 'Stock List'!$K$11:$K$1010, 0))/INDEX('Stock List'!$L$11:$L$1010, MATCH(L283, 'Stock List'!$K$11:$K$1010, 0)))*K283), 2), 0)</f>
        <v>0</v>
      </c>
      <c r="BF283" s="20"/>
      <c r="BG283" s="20">
        <f>IFERROR(ROUND(((INDEX('Stock List'!$M$11:$M$1010, MATCH(N283, 'Stock List'!$K$11:$K$1010, 0))/INDEX('Stock List'!$L$11:$L$1010, MATCH(N283, 'Stock List'!$K$11:$K$1010, 0)))*M283), 2), 0)</f>
        <v>0</v>
      </c>
      <c r="BH283" s="20"/>
      <c r="BI283" s="20">
        <f>IFERROR(ROUND(((INDEX('Stock List'!$M$11:$M$1010, MATCH(P283, 'Stock List'!$K$11:$K$1010, 0))/INDEX('Stock List'!$L$11:$L$1010, MATCH(P283, 'Stock List'!$K$11:$K$1010, 0)))*O283), 2), 0)</f>
        <v>0</v>
      </c>
      <c r="BJ283" s="20"/>
      <c r="BK283" s="20">
        <f>IFERROR(ROUND(((INDEX('Stock List'!$M$11:$M$1010, MATCH(R283, 'Stock List'!$K$11:$K$1010, 0))/INDEX('Stock List'!$L$11:$L$1010, MATCH(R283, 'Stock List'!$K$11:$K$1010, 0)))*Q283), 2), 0)</f>
        <v>0</v>
      </c>
      <c r="BL283" s="20"/>
      <c r="BM283" s="20">
        <f>IFERROR(ROUND(((INDEX('Stock List'!$M$11:$M$1010, MATCH(T283, 'Stock List'!$K$11:$K$1010, 0))/INDEX('Stock List'!$L$11:$L$1010, MATCH(T283, 'Stock List'!$K$11:$K$1010, 0)))*S283), 2), 0)</f>
        <v>0</v>
      </c>
      <c r="BN283" s="20"/>
      <c r="BO283" s="20">
        <f>IFERROR(ROUND(((INDEX('Stock List'!$M$11:$M$1010, MATCH(V283, 'Stock List'!$K$11:$K$1010, 0))/INDEX('Stock List'!$L$11:$L$1010, MATCH(V283, 'Stock List'!$K$11:$K$1010, 0)))*U283), 2), 0)</f>
        <v>0</v>
      </c>
      <c r="BP283" s="20"/>
      <c r="BQ283" s="20">
        <f>IFERROR(ROUND(((INDEX('Stock List'!$M$11:$M$1010, MATCH(X283, 'Stock List'!$K$11:$K$1010, 0))/INDEX('Stock List'!$L$11:$L$1010, MATCH(X283, 'Stock List'!$K$11:$K$1010, 0)))*W283), 2), 0)</f>
        <v>0</v>
      </c>
      <c r="BR283" s="20"/>
      <c r="BS283" s="20">
        <f>IFERROR(ROUND(((INDEX('Stock List'!$M$11:$M$1010, MATCH(Z283, 'Stock List'!$K$11:$K$1010, 0))/INDEX('Stock List'!$L$11:$L$1010, MATCH(Z283, 'Stock List'!$K$11:$K$1010, 0)))*Y283), 2), 0)</f>
        <v>0</v>
      </c>
      <c r="BT283" s="20"/>
      <c r="BU283" s="20">
        <f>IFERROR(ROUND(((INDEX('Stock List'!$M$11:$M$1010, MATCH(AB283, 'Stock List'!$K$11:$K$1010, 0))/INDEX('Stock List'!$L$11:$L$1010, MATCH(AB283, 'Stock List'!$K$11:$K$1010, 0)))*AA283), 2), 0)</f>
        <v>0</v>
      </c>
      <c r="BV283" s="20"/>
      <c r="BW283" s="20">
        <f>IFERROR(ROUND(((INDEX('Stock List'!$M$11:$M$1010, MATCH(AD283, 'Stock List'!$K$11:$K$1010, 0))/INDEX('Stock List'!$L$11:$L$1010, MATCH(AD283, 'Stock List'!$K$11:$K$1010, 0)))*AC283), 2), 0)</f>
        <v>0</v>
      </c>
      <c r="BX283" s="20"/>
      <c r="BY283" s="20">
        <f>IFERROR(ROUND(((INDEX('Stock List'!$M$11:$M$1010, MATCH(AF283, 'Stock List'!$K$11:$K$1010, 0))/INDEX('Stock List'!$L$11:$L$1010, MATCH(AF283, 'Stock List'!$K$11:$K$1010, 0)))*AE283), 2), 0)</f>
        <v>0</v>
      </c>
      <c r="BZ283" s="20"/>
      <c r="CA283" s="20">
        <f>IFERROR(ROUND(((INDEX('Stock List'!$M$11:$M$1010, MATCH(AH283, 'Stock List'!$K$11:$K$1010, 0))/INDEX('Stock List'!$L$11:$L$1010, MATCH(AH283, 'Stock List'!$K$11:$K$1010, 0)))*AG283), 2), 0)</f>
        <v>0</v>
      </c>
      <c r="CB283" s="20"/>
      <c r="CC283" s="20">
        <f>IFERROR(ROUND(((INDEX('Stock List'!$M$11:$M$1010, MATCH(AJ283, 'Stock List'!$K$11:$K$1010, 0))/INDEX('Stock List'!$L$11:$L$1010, MATCH(AJ283, 'Stock List'!$K$11:$K$1010, 0)))*AI283), 2), 0)</f>
        <v>0</v>
      </c>
      <c r="CD283" s="20"/>
      <c r="CE283" s="20">
        <f>IFERROR(ROUND(((INDEX('Stock List'!$M$11:$M$1010, MATCH(AL283, 'Stock List'!$K$11:$K$1010, 0))/INDEX('Stock List'!$L$11:$L$1010, MATCH(AL283, 'Stock List'!$K$11:$K$1010, 0)))*AK283), 2), 0)</f>
        <v>0</v>
      </c>
      <c r="CF283" s="20"/>
      <c r="CG283" s="20">
        <f>IFERROR(ROUND(((INDEX('Stock List'!$M$11:$M$1010, MATCH(AN283, 'Stock List'!$K$11:$K$1010, 0))/INDEX('Stock List'!$L$11:$L$1010, MATCH(AN283, 'Stock List'!$K$11:$K$1010, 0)))*AM283), 2), 0)</f>
        <v>0</v>
      </c>
      <c r="CH283" s="20"/>
      <c r="CI283" s="20">
        <f>IFERROR(ROUND(((INDEX('Stock List'!$M$11:$M$1010, MATCH(AP283, 'Stock List'!$K$11:$K$1010, 0))/INDEX('Stock List'!$L$11:$L$1010, MATCH(AP283, 'Stock List'!$K$11:$K$1010, 0)))*AO283), 2), 0)</f>
        <v>0</v>
      </c>
      <c r="CJ283" s="20"/>
      <c r="CK283" s="20">
        <f>IFERROR(ROUND(((INDEX('Stock List'!$M$11:$M$1010, MATCH(AR283, 'Stock List'!$K$11:$K$1010, 0))/INDEX('Stock List'!$L$11:$L$1010, MATCH(AR283, 'Stock List'!$K$11:$K$1010, 0)))*AQ283), 2), 0)</f>
        <v>0</v>
      </c>
      <c r="CL283" s="20"/>
      <c r="CM283" s="20">
        <f>IFERROR(ROUND(((INDEX('Stock List'!$M$11:$M$1010, MATCH(AT283, 'Stock List'!$K$11:$K$1010, 0))/INDEX('Stock List'!$L$11:$L$1010, MATCH(AT283, 'Stock List'!$K$11:$K$1010, 0)))*AS283), 2), 0)</f>
        <v>0</v>
      </c>
      <c r="CN283" s="20"/>
      <c r="CO283" s="20">
        <f>IFERROR(ROUND(((INDEX('Stock List'!$M$11:$M$1010, MATCH(AV283, 'Stock List'!$K$11:$K$1010, 0))/INDEX('Stock List'!$L$11:$L$1010, MATCH(AV283, 'Stock List'!$K$11:$K$1010, 0)))*AU283), 2), 0)</f>
        <v>0</v>
      </c>
      <c r="CP283" s="20"/>
      <c r="CQ283" s="20">
        <f>IFERROR(ROUND(((INDEX('Stock List'!$M$11:$M$1010, MATCH(AX283, 'Stock List'!$K$11:$K$1010, 0))/INDEX('Stock List'!$L$11:$L$1010, MATCH(AX283, 'Stock List'!$K$11:$K$1010, 0)))*AW283), 2), 0)</f>
        <v>0</v>
      </c>
      <c r="CR283" s="22"/>
      <c r="CT283" s="106" t="str">
        <f t="shared" si="247"/>
        <v/>
      </c>
      <c r="CU283" s="22" t="str">
        <f t="shared" si="248"/>
        <v/>
      </c>
      <c r="CX283" s="106" t="str">
        <f t="shared" si="249"/>
        <v/>
      </c>
      <c r="CY283" s="20" t="str">
        <f t="shared" si="250"/>
        <v/>
      </c>
      <c r="CZ283" s="22" t="str">
        <f t="shared" si="251"/>
        <v/>
      </c>
      <c r="DB283" s="76" t="str">
        <f>IF($H283="", "", COUNTIF($G$11:$G$1010, "&gt;"&amp;$G283)+1+COUNTIF($G$11:$G283, $G283)-1)</f>
        <v/>
      </c>
      <c r="DC283" s="76" t="str">
        <f>IF($H283="", "", COUNTIF($CZ$11:$CZ$1010, "&gt;"&amp;$CZ283)+1+COUNTIF($CZ$11:$CZ283, $CZ283)-1)</f>
        <v/>
      </c>
      <c r="DE283" s="147" t="str">
        <f t="shared" si="252"/>
        <v/>
      </c>
      <c r="DF283" s="148"/>
      <c r="DG283" s="19" t="str">
        <f t="shared" si="253"/>
        <v/>
      </c>
      <c r="DH283" s="153" t="str">
        <f t="shared" si="254"/>
        <v/>
      </c>
      <c r="DI283" s="19" t="str">
        <f t="shared" si="206"/>
        <v/>
      </c>
      <c r="DJ283" s="153" t="str">
        <f t="shared" si="207"/>
        <v/>
      </c>
      <c r="DK283" s="19" t="str">
        <f t="shared" si="208"/>
        <v/>
      </c>
      <c r="DL283" s="153" t="str">
        <f t="shared" si="209"/>
        <v/>
      </c>
      <c r="DM283" s="19" t="str">
        <f t="shared" si="210"/>
        <v/>
      </c>
      <c r="DN283" s="153" t="str">
        <f t="shared" si="211"/>
        <v/>
      </c>
      <c r="DO283" s="19" t="str">
        <f t="shared" si="212"/>
        <v/>
      </c>
      <c r="DP283" s="153" t="str">
        <f t="shared" si="213"/>
        <v/>
      </c>
      <c r="DQ283" s="19" t="str">
        <f t="shared" si="214"/>
        <v/>
      </c>
      <c r="DR283" s="153" t="str">
        <f t="shared" si="215"/>
        <v/>
      </c>
      <c r="DS283" s="19" t="str">
        <f t="shared" si="216"/>
        <v/>
      </c>
      <c r="DT283" s="153" t="str">
        <f t="shared" si="217"/>
        <v/>
      </c>
      <c r="DU283" s="19" t="str">
        <f t="shared" si="218"/>
        <v/>
      </c>
      <c r="DV283" s="153" t="str">
        <f t="shared" si="219"/>
        <v/>
      </c>
      <c r="DW283" s="19" t="str">
        <f t="shared" si="220"/>
        <v/>
      </c>
      <c r="DX283" s="153" t="str">
        <f t="shared" si="221"/>
        <v/>
      </c>
      <c r="DY283" s="19" t="str">
        <f t="shared" si="222"/>
        <v/>
      </c>
      <c r="DZ283" s="153" t="str">
        <f t="shared" si="223"/>
        <v/>
      </c>
      <c r="EA283" s="19" t="str">
        <f t="shared" si="224"/>
        <v/>
      </c>
      <c r="EB283" s="153" t="str">
        <f t="shared" si="225"/>
        <v/>
      </c>
      <c r="EC283" s="19" t="str">
        <f t="shared" si="226"/>
        <v/>
      </c>
      <c r="ED283" s="153" t="str">
        <f t="shared" si="227"/>
        <v/>
      </c>
      <c r="EE283" s="19" t="str">
        <f t="shared" si="228"/>
        <v/>
      </c>
      <c r="EF283" s="153" t="str">
        <f t="shared" si="229"/>
        <v/>
      </c>
      <c r="EG283" s="19" t="str">
        <f t="shared" si="230"/>
        <v/>
      </c>
      <c r="EH283" s="153" t="str">
        <f t="shared" si="231"/>
        <v/>
      </c>
      <c r="EI283" s="19" t="str">
        <f t="shared" si="232"/>
        <v/>
      </c>
      <c r="EJ283" s="153" t="str">
        <f t="shared" si="233"/>
        <v/>
      </c>
      <c r="EK283" s="19" t="str">
        <f t="shared" si="234"/>
        <v/>
      </c>
      <c r="EL283" s="153" t="str">
        <f t="shared" si="235"/>
        <v/>
      </c>
      <c r="EM283" s="19" t="str">
        <f t="shared" si="236"/>
        <v/>
      </c>
      <c r="EN283" s="153" t="str">
        <f t="shared" si="237"/>
        <v/>
      </c>
      <c r="EO283" s="19" t="str">
        <f t="shared" si="238"/>
        <v/>
      </c>
      <c r="EP283" s="153" t="str">
        <f t="shared" si="239"/>
        <v/>
      </c>
      <c r="EQ283" s="19" t="str">
        <f t="shared" si="240"/>
        <v/>
      </c>
      <c r="ER283" s="153" t="str">
        <f t="shared" si="241"/>
        <v/>
      </c>
      <c r="ES283" s="19" t="str">
        <f t="shared" si="242"/>
        <v/>
      </c>
      <c r="ET283" s="153" t="str">
        <f t="shared" si="243"/>
        <v/>
      </c>
    </row>
    <row r="284" spans="1:150" x14ac:dyDescent="0.25">
      <c r="A284" s="31"/>
      <c r="B284" s="91" t="str">
        <f t="shared" si="244"/>
        <v/>
      </c>
      <c r="C284" s="20" t="str">
        <f t="shared" si="204"/>
        <v/>
      </c>
      <c r="D284" s="97" t="str">
        <f t="shared" si="205"/>
        <v/>
      </c>
      <c r="E284" s="62" t="str">
        <f t="shared" si="245"/>
        <v/>
      </c>
      <c r="F284" s="31"/>
      <c r="G284" s="282"/>
      <c r="H284" s="283"/>
      <c r="I284" s="284"/>
      <c r="J284" s="285"/>
      <c r="K284" s="286"/>
      <c r="L284" s="287"/>
      <c r="M284" s="288"/>
      <c r="N284" s="287"/>
      <c r="O284" s="288"/>
      <c r="P284" s="287"/>
      <c r="Q284" s="288"/>
      <c r="R284" s="287"/>
      <c r="S284" s="288"/>
      <c r="T284" s="287"/>
      <c r="U284" s="288"/>
      <c r="V284" s="287"/>
      <c r="W284" s="288"/>
      <c r="X284" s="287"/>
      <c r="Y284" s="288"/>
      <c r="Z284" s="287"/>
      <c r="AA284" s="288"/>
      <c r="AB284" s="287"/>
      <c r="AC284" s="288"/>
      <c r="AD284" s="287"/>
      <c r="AE284" s="288"/>
      <c r="AF284" s="287"/>
      <c r="AG284" s="288"/>
      <c r="AH284" s="287"/>
      <c r="AI284" s="288"/>
      <c r="AJ284" s="287"/>
      <c r="AK284" s="288"/>
      <c r="AL284" s="287"/>
      <c r="AM284" s="288"/>
      <c r="AN284" s="287"/>
      <c r="AO284" s="288"/>
      <c r="AP284" s="287"/>
      <c r="AQ284" s="288"/>
      <c r="AR284" s="287"/>
      <c r="AS284" s="288"/>
      <c r="AT284" s="287"/>
      <c r="AU284" s="288"/>
      <c r="AV284" s="287"/>
      <c r="AW284" s="288"/>
      <c r="AX284" s="287"/>
      <c r="AY284" s="31"/>
      <c r="BA284" s="76" t="str">
        <f t="shared" si="246"/>
        <v/>
      </c>
      <c r="BC284" s="76" t="str">
        <f>IF('Stock List'!$K284="", "", 'Stock List'!$K284)</f>
        <v/>
      </c>
      <c r="BE284" s="106">
        <f>IFERROR(ROUND(((INDEX('Stock List'!$M$11:$M$1010, MATCH(L284, 'Stock List'!$K$11:$K$1010, 0))/INDEX('Stock List'!$L$11:$L$1010, MATCH(L284, 'Stock List'!$K$11:$K$1010, 0)))*K284), 2), 0)</f>
        <v>0</v>
      </c>
      <c r="BF284" s="20"/>
      <c r="BG284" s="20">
        <f>IFERROR(ROUND(((INDEX('Stock List'!$M$11:$M$1010, MATCH(N284, 'Stock List'!$K$11:$K$1010, 0))/INDEX('Stock List'!$L$11:$L$1010, MATCH(N284, 'Stock List'!$K$11:$K$1010, 0)))*M284), 2), 0)</f>
        <v>0</v>
      </c>
      <c r="BH284" s="20"/>
      <c r="BI284" s="20">
        <f>IFERROR(ROUND(((INDEX('Stock List'!$M$11:$M$1010, MATCH(P284, 'Stock List'!$K$11:$K$1010, 0))/INDEX('Stock List'!$L$11:$L$1010, MATCH(P284, 'Stock List'!$K$11:$K$1010, 0)))*O284), 2), 0)</f>
        <v>0</v>
      </c>
      <c r="BJ284" s="20"/>
      <c r="BK284" s="20">
        <f>IFERROR(ROUND(((INDEX('Stock List'!$M$11:$M$1010, MATCH(R284, 'Stock List'!$K$11:$K$1010, 0))/INDEX('Stock List'!$L$11:$L$1010, MATCH(R284, 'Stock List'!$K$11:$K$1010, 0)))*Q284), 2), 0)</f>
        <v>0</v>
      </c>
      <c r="BL284" s="20"/>
      <c r="BM284" s="20">
        <f>IFERROR(ROUND(((INDEX('Stock List'!$M$11:$M$1010, MATCH(T284, 'Stock List'!$K$11:$K$1010, 0))/INDEX('Stock List'!$L$11:$L$1010, MATCH(T284, 'Stock List'!$K$11:$K$1010, 0)))*S284), 2), 0)</f>
        <v>0</v>
      </c>
      <c r="BN284" s="20"/>
      <c r="BO284" s="20">
        <f>IFERROR(ROUND(((INDEX('Stock List'!$M$11:$M$1010, MATCH(V284, 'Stock List'!$K$11:$K$1010, 0))/INDEX('Stock List'!$L$11:$L$1010, MATCH(V284, 'Stock List'!$K$11:$K$1010, 0)))*U284), 2), 0)</f>
        <v>0</v>
      </c>
      <c r="BP284" s="20"/>
      <c r="BQ284" s="20">
        <f>IFERROR(ROUND(((INDEX('Stock List'!$M$11:$M$1010, MATCH(X284, 'Stock List'!$K$11:$K$1010, 0))/INDEX('Stock List'!$L$11:$L$1010, MATCH(X284, 'Stock List'!$K$11:$K$1010, 0)))*W284), 2), 0)</f>
        <v>0</v>
      </c>
      <c r="BR284" s="20"/>
      <c r="BS284" s="20">
        <f>IFERROR(ROUND(((INDEX('Stock List'!$M$11:$M$1010, MATCH(Z284, 'Stock List'!$K$11:$K$1010, 0))/INDEX('Stock List'!$L$11:$L$1010, MATCH(Z284, 'Stock List'!$K$11:$K$1010, 0)))*Y284), 2), 0)</f>
        <v>0</v>
      </c>
      <c r="BT284" s="20"/>
      <c r="BU284" s="20">
        <f>IFERROR(ROUND(((INDEX('Stock List'!$M$11:$M$1010, MATCH(AB284, 'Stock List'!$K$11:$K$1010, 0))/INDEX('Stock List'!$L$11:$L$1010, MATCH(AB284, 'Stock List'!$K$11:$K$1010, 0)))*AA284), 2), 0)</f>
        <v>0</v>
      </c>
      <c r="BV284" s="20"/>
      <c r="BW284" s="20">
        <f>IFERROR(ROUND(((INDEX('Stock List'!$M$11:$M$1010, MATCH(AD284, 'Stock List'!$K$11:$K$1010, 0))/INDEX('Stock List'!$L$11:$L$1010, MATCH(AD284, 'Stock List'!$K$11:$K$1010, 0)))*AC284), 2), 0)</f>
        <v>0</v>
      </c>
      <c r="BX284" s="20"/>
      <c r="BY284" s="20">
        <f>IFERROR(ROUND(((INDEX('Stock List'!$M$11:$M$1010, MATCH(AF284, 'Stock List'!$K$11:$K$1010, 0))/INDEX('Stock List'!$L$11:$L$1010, MATCH(AF284, 'Stock List'!$K$11:$K$1010, 0)))*AE284), 2), 0)</f>
        <v>0</v>
      </c>
      <c r="BZ284" s="20"/>
      <c r="CA284" s="20">
        <f>IFERROR(ROUND(((INDEX('Stock List'!$M$11:$M$1010, MATCH(AH284, 'Stock List'!$K$11:$K$1010, 0))/INDEX('Stock List'!$L$11:$L$1010, MATCH(AH284, 'Stock List'!$K$11:$K$1010, 0)))*AG284), 2), 0)</f>
        <v>0</v>
      </c>
      <c r="CB284" s="20"/>
      <c r="CC284" s="20">
        <f>IFERROR(ROUND(((INDEX('Stock List'!$M$11:$M$1010, MATCH(AJ284, 'Stock List'!$K$11:$K$1010, 0))/INDEX('Stock List'!$L$11:$L$1010, MATCH(AJ284, 'Stock List'!$K$11:$K$1010, 0)))*AI284), 2), 0)</f>
        <v>0</v>
      </c>
      <c r="CD284" s="20"/>
      <c r="CE284" s="20">
        <f>IFERROR(ROUND(((INDEX('Stock List'!$M$11:$M$1010, MATCH(AL284, 'Stock List'!$K$11:$K$1010, 0))/INDEX('Stock List'!$L$11:$L$1010, MATCH(AL284, 'Stock List'!$K$11:$K$1010, 0)))*AK284), 2), 0)</f>
        <v>0</v>
      </c>
      <c r="CF284" s="20"/>
      <c r="CG284" s="20">
        <f>IFERROR(ROUND(((INDEX('Stock List'!$M$11:$M$1010, MATCH(AN284, 'Stock List'!$K$11:$K$1010, 0))/INDEX('Stock List'!$L$11:$L$1010, MATCH(AN284, 'Stock List'!$K$11:$K$1010, 0)))*AM284), 2), 0)</f>
        <v>0</v>
      </c>
      <c r="CH284" s="20"/>
      <c r="CI284" s="20">
        <f>IFERROR(ROUND(((INDEX('Stock List'!$M$11:$M$1010, MATCH(AP284, 'Stock List'!$K$11:$K$1010, 0))/INDEX('Stock List'!$L$11:$L$1010, MATCH(AP284, 'Stock List'!$K$11:$K$1010, 0)))*AO284), 2), 0)</f>
        <v>0</v>
      </c>
      <c r="CJ284" s="20"/>
      <c r="CK284" s="20">
        <f>IFERROR(ROUND(((INDEX('Stock List'!$M$11:$M$1010, MATCH(AR284, 'Stock List'!$K$11:$K$1010, 0))/INDEX('Stock List'!$L$11:$L$1010, MATCH(AR284, 'Stock List'!$K$11:$K$1010, 0)))*AQ284), 2), 0)</f>
        <v>0</v>
      </c>
      <c r="CL284" s="20"/>
      <c r="CM284" s="20">
        <f>IFERROR(ROUND(((INDEX('Stock List'!$M$11:$M$1010, MATCH(AT284, 'Stock List'!$K$11:$K$1010, 0))/INDEX('Stock List'!$L$11:$L$1010, MATCH(AT284, 'Stock List'!$K$11:$K$1010, 0)))*AS284), 2), 0)</f>
        <v>0</v>
      </c>
      <c r="CN284" s="20"/>
      <c r="CO284" s="20">
        <f>IFERROR(ROUND(((INDEX('Stock List'!$M$11:$M$1010, MATCH(AV284, 'Stock List'!$K$11:$K$1010, 0))/INDEX('Stock List'!$L$11:$L$1010, MATCH(AV284, 'Stock List'!$K$11:$K$1010, 0)))*AU284), 2), 0)</f>
        <v>0</v>
      </c>
      <c r="CP284" s="20"/>
      <c r="CQ284" s="20">
        <f>IFERROR(ROUND(((INDEX('Stock List'!$M$11:$M$1010, MATCH(AX284, 'Stock List'!$K$11:$K$1010, 0))/INDEX('Stock List'!$L$11:$L$1010, MATCH(AX284, 'Stock List'!$K$11:$K$1010, 0)))*AW284), 2), 0)</f>
        <v>0</v>
      </c>
      <c r="CR284" s="22"/>
      <c r="CT284" s="106" t="str">
        <f t="shared" si="247"/>
        <v/>
      </c>
      <c r="CU284" s="22" t="str">
        <f t="shared" si="248"/>
        <v/>
      </c>
      <c r="CX284" s="106" t="str">
        <f t="shared" si="249"/>
        <v/>
      </c>
      <c r="CY284" s="20" t="str">
        <f t="shared" si="250"/>
        <v/>
      </c>
      <c r="CZ284" s="22" t="str">
        <f t="shared" si="251"/>
        <v/>
      </c>
      <c r="DB284" s="76" t="str">
        <f>IF($H284="", "", COUNTIF($G$11:$G$1010, "&gt;"&amp;$G284)+1+COUNTIF($G$11:$G284, $G284)-1)</f>
        <v/>
      </c>
      <c r="DC284" s="76" t="str">
        <f>IF($H284="", "", COUNTIF($CZ$11:$CZ$1010, "&gt;"&amp;$CZ284)+1+COUNTIF($CZ$11:$CZ284, $CZ284)-1)</f>
        <v/>
      </c>
      <c r="DE284" s="147" t="str">
        <f t="shared" si="252"/>
        <v/>
      </c>
      <c r="DF284" s="148"/>
      <c r="DG284" s="19" t="str">
        <f t="shared" si="253"/>
        <v/>
      </c>
      <c r="DH284" s="153" t="str">
        <f t="shared" si="254"/>
        <v/>
      </c>
      <c r="DI284" s="19" t="str">
        <f t="shared" si="206"/>
        <v/>
      </c>
      <c r="DJ284" s="153" t="str">
        <f t="shared" si="207"/>
        <v/>
      </c>
      <c r="DK284" s="19" t="str">
        <f t="shared" si="208"/>
        <v/>
      </c>
      <c r="DL284" s="153" t="str">
        <f t="shared" si="209"/>
        <v/>
      </c>
      <c r="DM284" s="19" t="str">
        <f t="shared" si="210"/>
        <v/>
      </c>
      <c r="DN284" s="153" t="str">
        <f t="shared" si="211"/>
        <v/>
      </c>
      <c r="DO284" s="19" t="str">
        <f t="shared" si="212"/>
        <v/>
      </c>
      <c r="DP284" s="153" t="str">
        <f t="shared" si="213"/>
        <v/>
      </c>
      <c r="DQ284" s="19" t="str">
        <f t="shared" si="214"/>
        <v/>
      </c>
      <c r="DR284" s="153" t="str">
        <f t="shared" si="215"/>
        <v/>
      </c>
      <c r="DS284" s="19" t="str">
        <f t="shared" si="216"/>
        <v/>
      </c>
      <c r="DT284" s="153" t="str">
        <f t="shared" si="217"/>
        <v/>
      </c>
      <c r="DU284" s="19" t="str">
        <f t="shared" si="218"/>
        <v/>
      </c>
      <c r="DV284" s="153" t="str">
        <f t="shared" si="219"/>
        <v/>
      </c>
      <c r="DW284" s="19" t="str">
        <f t="shared" si="220"/>
        <v/>
      </c>
      <c r="DX284" s="153" t="str">
        <f t="shared" si="221"/>
        <v/>
      </c>
      <c r="DY284" s="19" t="str">
        <f t="shared" si="222"/>
        <v/>
      </c>
      <c r="DZ284" s="153" t="str">
        <f t="shared" si="223"/>
        <v/>
      </c>
      <c r="EA284" s="19" t="str">
        <f t="shared" si="224"/>
        <v/>
      </c>
      <c r="EB284" s="153" t="str">
        <f t="shared" si="225"/>
        <v/>
      </c>
      <c r="EC284" s="19" t="str">
        <f t="shared" si="226"/>
        <v/>
      </c>
      <c r="ED284" s="153" t="str">
        <f t="shared" si="227"/>
        <v/>
      </c>
      <c r="EE284" s="19" t="str">
        <f t="shared" si="228"/>
        <v/>
      </c>
      <c r="EF284" s="153" t="str">
        <f t="shared" si="229"/>
        <v/>
      </c>
      <c r="EG284" s="19" t="str">
        <f t="shared" si="230"/>
        <v/>
      </c>
      <c r="EH284" s="153" t="str">
        <f t="shared" si="231"/>
        <v/>
      </c>
      <c r="EI284" s="19" t="str">
        <f t="shared" si="232"/>
        <v/>
      </c>
      <c r="EJ284" s="153" t="str">
        <f t="shared" si="233"/>
        <v/>
      </c>
      <c r="EK284" s="19" t="str">
        <f t="shared" si="234"/>
        <v/>
      </c>
      <c r="EL284" s="153" t="str">
        <f t="shared" si="235"/>
        <v/>
      </c>
      <c r="EM284" s="19" t="str">
        <f t="shared" si="236"/>
        <v/>
      </c>
      <c r="EN284" s="153" t="str">
        <f t="shared" si="237"/>
        <v/>
      </c>
      <c r="EO284" s="19" t="str">
        <f t="shared" si="238"/>
        <v/>
      </c>
      <c r="EP284" s="153" t="str">
        <f t="shared" si="239"/>
        <v/>
      </c>
      <c r="EQ284" s="19" t="str">
        <f t="shared" si="240"/>
        <v/>
      </c>
      <c r="ER284" s="153" t="str">
        <f t="shared" si="241"/>
        <v/>
      </c>
      <c r="ES284" s="19" t="str">
        <f t="shared" si="242"/>
        <v/>
      </c>
      <c r="ET284" s="153" t="str">
        <f t="shared" si="243"/>
        <v/>
      </c>
    </row>
    <row r="285" spans="1:150" x14ac:dyDescent="0.25">
      <c r="A285" s="31"/>
      <c r="B285" s="91" t="str">
        <f t="shared" si="244"/>
        <v/>
      </c>
      <c r="C285" s="20" t="str">
        <f t="shared" si="204"/>
        <v/>
      </c>
      <c r="D285" s="97" t="str">
        <f t="shared" si="205"/>
        <v/>
      </c>
      <c r="E285" s="62" t="str">
        <f t="shared" si="245"/>
        <v/>
      </c>
      <c r="F285" s="31"/>
      <c r="G285" s="282"/>
      <c r="H285" s="283"/>
      <c r="I285" s="284"/>
      <c r="J285" s="285"/>
      <c r="K285" s="286"/>
      <c r="L285" s="287"/>
      <c r="M285" s="288"/>
      <c r="N285" s="287"/>
      <c r="O285" s="288"/>
      <c r="P285" s="287"/>
      <c r="Q285" s="288"/>
      <c r="R285" s="287"/>
      <c r="S285" s="288"/>
      <c r="T285" s="287"/>
      <c r="U285" s="288"/>
      <c r="V285" s="287"/>
      <c r="W285" s="288"/>
      <c r="X285" s="287"/>
      <c r="Y285" s="288"/>
      <c r="Z285" s="287"/>
      <c r="AA285" s="288"/>
      <c r="AB285" s="287"/>
      <c r="AC285" s="288"/>
      <c r="AD285" s="287"/>
      <c r="AE285" s="288"/>
      <c r="AF285" s="287"/>
      <c r="AG285" s="288"/>
      <c r="AH285" s="287"/>
      <c r="AI285" s="288"/>
      <c r="AJ285" s="287"/>
      <c r="AK285" s="288"/>
      <c r="AL285" s="287"/>
      <c r="AM285" s="288"/>
      <c r="AN285" s="287"/>
      <c r="AO285" s="288"/>
      <c r="AP285" s="287"/>
      <c r="AQ285" s="288"/>
      <c r="AR285" s="287"/>
      <c r="AS285" s="288"/>
      <c r="AT285" s="287"/>
      <c r="AU285" s="288"/>
      <c r="AV285" s="287"/>
      <c r="AW285" s="288"/>
      <c r="AX285" s="287"/>
      <c r="AY285" s="31"/>
      <c r="BA285" s="76" t="str">
        <f t="shared" si="246"/>
        <v/>
      </c>
      <c r="BC285" s="76" t="str">
        <f>IF('Stock List'!$K285="", "", 'Stock List'!$K285)</f>
        <v/>
      </c>
      <c r="BE285" s="106">
        <f>IFERROR(ROUND(((INDEX('Stock List'!$M$11:$M$1010, MATCH(L285, 'Stock List'!$K$11:$K$1010, 0))/INDEX('Stock List'!$L$11:$L$1010, MATCH(L285, 'Stock List'!$K$11:$K$1010, 0)))*K285), 2), 0)</f>
        <v>0</v>
      </c>
      <c r="BF285" s="20"/>
      <c r="BG285" s="20">
        <f>IFERROR(ROUND(((INDEX('Stock List'!$M$11:$M$1010, MATCH(N285, 'Stock List'!$K$11:$K$1010, 0))/INDEX('Stock List'!$L$11:$L$1010, MATCH(N285, 'Stock List'!$K$11:$K$1010, 0)))*M285), 2), 0)</f>
        <v>0</v>
      </c>
      <c r="BH285" s="20"/>
      <c r="BI285" s="20">
        <f>IFERROR(ROUND(((INDEX('Stock List'!$M$11:$M$1010, MATCH(P285, 'Stock List'!$K$11:$K$1010, 0))/INDEX('Stock List'!$L$11:$L$1010, MATCH(P285, 'Stock List'!$K$11:$K$1010, 0)))*O285), 2), 0)</f>
        <v>0</v>
      </c>
      <c r="BJ285" s="20"/>
      <c r="BK285" s="20">
        <f>IFERROR(ROUND(((INDEX('Stock List'!$M$11:$M$1010, MATCH(R285, 'Stock List'!$K$11:$K$1010, 0))/INDEX('Stock List'!$L$11:$L$1010, MATCH(R285, 'Stock List'!$K$11:$K$1010, 0)))*Q285), 2), 0)</f>
        <v>0</v>
      </c>
      <c r="BL285" s="20"/>
      <c r="BM285" s="20">
        <f>IFERROR(ROUND(((INDEX('Stock List'!$M$11:$M$1010, MATCH(T285, 'Stock List'!$K$11:$K$1010, 0))/INDEX('Stock List'!$L$11:$L$1010, MATCH(T285, 'Stock List'!$K$11:$K$1010, 0)))*S285), 2), 0)</f>
        <v>0</v>
      </c>
      <c r="BN285" s="20"/>
      <c r="BO285" s="20">
        <f>IFERROR(ROUND(((INDEX('Stock List'!$M$11:$M$1010, MATCH(V285, 'Stock List'!$K$11:$K$1010, 0))/INDEX('Stock List'!$L$11:$L$1010, MATCH(V285, 'Stock List'!$K$11:$K$1010, 0)))*U285), 2), 0)</f>
        <v>0</v>
      </c>
      <c r="BP285" s="20"/>
      <c r="BQ285" s="20">
        <f>IFERROR(ROUND(((INDEX('Stock List'!$M$11:$M$1010, MATCH(X285, 'Stock List'!$K$11:$K$1010, 0))/INDEX('Stock List'!$L$11:$L$1010, MATCH(X285, 'Stock List'!$K$11:$K$1010, 0)))*W285), 2), 0)</f>
        <v>0</v>
      </c>
      <c r="BR285" s="20"/>
      <c r="BS285" s="20">
        <f>IFERROR(ROUND(((INDEX('Stock List'!$M$11:$M$1010, MATCH(Z285, 'Stock List'!$K$11:$K$1010, 0))/INDEX('Stock List'!$L$11:$L$1010, MATCH(Z285, 'Stock List'!$K$11:$K$1010, 0)))*Y285), 2), 0)</f>
        <v>0</v>
      </c>
      <c r="BT285" s="20"/>
      <c r="BU285" s="20">
        <f>IFERROR(ROUND(((INDEX('Stock List'!$M$11:$M$1010, MATCH(AB285, 'Stock List'!$K$11:$K$1010, 0))/INDEX('Stock List'!$L$11:$L$1010, MATCH(AB285, 'Stock List'!$K$11:$K$1010, 0)))*AA285), 2), 0)</f>
        <v>0</v>
      </c>
      <c r="BV285" s="20"/>
      <c r="BW285" s="20">
        <f>IFERROR(ROUND(((INDEX('Stock List'!$M$11:$M$1010, MATCH(AD285, 'Stock List'!$K$11:$K$1010, 0))/INDEX('Stock List'!$L$11:$L$1010, MATCH(AD285, 'Stock List'!$K$11:$K$1010, 0)))*AC285), 2), 0)</f>
        <v>0</v>
      </c>
      <c r="BX285" s="20"/>
      <c r="BY285" s="20">
        <f>IFERROR(ROUND(((INDEX('Stock List'!$M$11:$M$1010, MATCH(AF285, 'Stock List'!$K$11:$K$1010, 0))/INDEX('Stock List'!$L$11:$L$1010, MATCH(AF285, 'Stock List'!$K$11:$K$1010, 0)))*AE285), 2), 0)</f>
        <v>0</v>
      </c>
      <c r="BZ285" s="20"/>
      <c r="CA285" s="20">
        <f>IFERROR(ROUND(((INDEX('Stock List'!$M$11:$M$1010, MATCH(AH285, 'Stock List'!$K$11:$K$1010, 0))/INDEX('Stock List'!$L$11:$L$1010, MATCH(AH285, 'Stock List'!$K$11:$K$1010, 0)))*AG285), 2), 0)</f>
        <v>0</v>
      </c>
      <c r="CB285" s="20"/>
      <c r="CC285" s="20">
        <f>IFERROR(ROUND(((INDEX('Stock List'!$M$11:$M$1010, MATCH(AJ285, 'Stock List'!$K$11:$K$1010, 0))/INDEX('Stock List'!$L$11:$L$1010, MATCH(AJ285, 'Stock List'!$K$11:$K$1010, 0)))*AI285), 2), 0)</f>
        <v>0</v>
      </c>
      <c r="CD285" s="20"/>
      <c r="CE285" s="20">
        <f>IFERROR(ROUND(((INDEX('Stock List'!$M$11:$M$1010, MATCH(AL285, 'Stock List'!$K$11:$K$1010, 0))/INDEX('Stock List'!$L$11:$L$1010, MATCH(AL285, 'Stock List'!$K$11:$K$1010, 0)))*AK285), 2), 0)</f>
        <v>0</v>
      </c>
      <c r="CF285" s="20"/>
      <c r="CG285" s="20">
        <f>IFERROR(ROUND(((INDEX('Stock List'!$M$11:$M$1010, MATCH(AN285, 'Stock List'!$K$11:$K$1010, 0))/INDEX('Stock List'!$L$11:$L$1010, MATCH(AN285, 'Stock List'!$K$11:$K$1010, 0)))*AM285), 2), 0)</f>
        <v>0</v>
      </c>
      <c r="CH285" s="20"/>
      <c r="CI285" s="20">
        <f>IFERROR(ROUND(((INDEX('Stock List'!$M$11:$M$1010, MATCH(AP285, 'Stock List'!$K$11:$K$1010, 0))/INDEX('Stock List'!$L$11:$L$1010, MATCH(AP285, 'Stock List'!$K$11:$K$1010, 0)))*AO285), 2), 0)</f>
        <v>0</v>
      </c>
      <c r="CJ285" s="20"/>
      <c r="CK285" s="20">
        <f>IFERROR(ROUND(((INDEX('Stock List'!$M$11:$M$1010, MATCH(AR285, 'Stock List'!$K$11:$K$1010, 0))/INDEX('Stock List'!$L$11:$L$1010, MATCH(AR285, 'Stock List'!$K$11:$K$1010, 0)))*AQ285), 2), 0)</f>
        <v>0</v>
      </c>
      <c r="CL285" s="20"/>
      <c r="CM285" s="20">
        <f>IFERROR(ROUND(((INDEX('Stock List'!$M$11:$M$1010, MATCH(AT285, 'Stock List'!$K$11:$K$1010, 0))/INDEX('Stock List'!$L$11:$L$1010, MATCH(AT285, 'Stock List'!$K$11:$K$1010, 0)))*AS285), 2), 0)</f>
        <v>0</v>
      </c>
      <c r="CN285" s="20"/>
      <c r="CO285" s="20">
        <f>IFERROR(ROUND(((INDEX('Stock List'!$M$11:$M$1010, MATCH(AV285, 'Stock List'!$K$11:$K$1010, 0))/INDEX('Stock List'!$L$11:$L$1010, MATCH(AV285, 'Stock List'!$K$11:$K$1010, 0)))*AU285), 2), 0)</f>
        <v>0</v>
      </c>
      <c r="CP285" s="20"/>
      <c r="CQ285" s="20">
        <f>IFERROR(ROUND(((INDEX('Stock List'!$M$11:$M$1010, MATCH(AX285, 'Stock List'!$K$11:$K$1010, 0))/INDEX('Stock List'!$L$11:$L$1010, MATCH(AX285, 'Stock List'!$K$11:$K$1010, 0)))*AW285), 2), 0)</f>
        <v>0</v>
      </c>
      <c r="CR285" s="22"/>
      <c r="CT285" s="106" t="str">
        <f t="shared" si="247"/>
        <v/>
      </c>
      <c r="CU285" s="22" t="str">
        <f t="shared" si="248"/>
        <v/>
      </c>
      <c r="CX285" s="106" t="str">
        <f t="shared" si="249"/>
        <v/>
      </c>
      <c r="CY285" s="20" t="str">
        <f t="shared" si="250"/>
        <v/>
      </c>
      <c r="CZ285" s="22" t="str">
        <f t="shared" si="251"/>
        <v/>
      </c>
      <c r="DB285" s="76" t="str">
        <f>IF($H285="", "", COUNTIF($G$11:$G$1010, "&gt;"&amp;$G285)+1+COUNTIF($G$11:$G285, $G285)-1)</f>
        <v/>
      </c>
      <c r="DC285" s="76" t="str">
        <f>IF($H285="", "", COUNTIF($CZ$11:$CZ$1010, "&gt;"&amp;$CZ285)+1+COUNTIF($CZ$11:$CZ285, $CZ285)-1)</f>
        <v/>
      </c>
      <c r="DE285" s="147" t="str">
        <f t="shared" si="252"/>
        <v/>
      </c>
      <c r="DF285" s="148"/>
      <c r="DG285" s="19" t="str">
        <f t="shared" si="253"/>
        <v/>
      </c>
      <c r="DH285" s="153" t="str">
        <f t="shared" si="254"/>
        <v/>
      </c>
      <c r="DI285" s="19" t="str">
        <f t="shared" si="206"/>
        <v/>
      </c>
      <c r="DJ285" s="153" t="str">
        <f t="shared" si="207"/>
        <v/>
      </c>
      <c r="DK285" s="19" t="str">
        <f t="shared" si="208"/>
        <v/>
      </c>
      <c r="DL285" s="153" t="str">
        <f t="shared" si="209"/>
        <v/>
      </c>
      <c r="DM285" s="19" t="str">
        <f t="shared" si="210"/>
        <v/>
      </c>
      <c r="DN285" s="153" t="str">
        <f t="shared" si="211"/>
        <v/>
      </c>
      <c r="DO285" s="19" t="str">
        <f t="shared" si="212"/>
        <v/>
      </c>
      <c r="DP285" s="153" t="str">
        <f t="shared" si="213"/>
        <v/>
      </c>
      <c r="DQ285" s="19" t="str">
        <f t="shared" si="214"/>
        <v/>
      </c>
      <c r="DR285" s="153" t="str">
        <f t="shared" si="215"/>
        <v/>
      </c>
      <c r="DS285" s="19" t="str">
        <f t="shared" si="216"/>
        <v/>
      </c>
      <c r="DT285" s="153" t="str">
        <f t="shared" si="217"/>
        <v/>
      </c>
      <c r="DU285" s="19" t="str">
        <f t="shared" si="218"/>
        <v/>
      </c>
      <c r="DV285" s="153" t="str">
        <f t="shared" si="219"/>
        <v/>
      </c>
      <c r="DW285" s="19" t="str">
        <f t="shared" si="220"/>
        <v/>
      </c>
      <c r="DX285" s="153" t="str">
        <f t="shared" si="221"/>
        <v/>
      </c>
      <c r="DY285" s="19" t="str">
        <f t="shared" si="222"/>
        <v/>
      </c>
      <c r="DZ285" s="153" t="str">
        <f t="shared" si="223"/>
        <v/>
      </c>
      <c r="EA285" s="19" t="str">
        <f t="shared" si="224"/>
        <v/>
      </c>
      <c r="EB285" s="153" t="str">
        <f t="shared" si="225"/>
        <v/>
      </c>
      <c r="EC285" s="19" t="str">
        <f t="shared" si="226"/>
        <v/>
      </c>
      <c r="ED285" s="153" t="str">
        <f t="shared" si="227"/>
        <v/>
      </c>
      <c r="EE285" s="19" t="str">
        <f t="shared" si="228"/>
        <v/>
      </c>
      <c r="EF285" s="153" t="str">
        <f t="shared" si="229"/>
        <v/>
      </c>
      <c r="EG285" s="19" t="str">
        <f t="shared" si="230"/>
        <v/>
      </c>
      <c r="EH285" s="153" t="str">
        <f t="shared" si="231"/>
        <v/>
      </c>
      <c r="EI285" s="19" t="str">
        <f t="shared" si="232"/>
        <v/>
      </c>
      <c r="EJ285" s="153" t="str">
        <f t="shared" si="233"/>
        <v/>
      </c>
      <c r="EK285" s="19" t="str">
        <f t="shared" si="234"/>
        <v/>
      </c>
      <c r="EL285" s="153" t="str">
        <f t="shared" si="235"/>
        <v/>
      </c>
      <c r="EM285" s="19" t="str">
        <f t="shared" si="236"/>
        <v/>
      </c>
      <c r="EN285" s="153" t="str">
        <f t="shared" si="237"/>
        <v/>
      </c>
      <c r="EO285" s="19" t="str">
        <f t="shared" si="238"/>
        <v/>
      </c>
      <c r="EP285" s="153" t="str">
        <f t="shared" si="239"/>
        <v/>
      </c>
      <c r="EQ285" s="19" t="str">
        <f t="shared" si="240"/>
        <v/>
      </c>
      <c r="ER285" s="153" t="str">
        <f t="shared" si="241"/>
        <v/>
      </c>
      <c r="ES285" s="19" t="str">
        <f t="shared" si="242"/>
        <v/>
      </c>
      <c r="ET285" s="153" t="str">
        <f t="shared" si="243"/>
        <v/>
      </c>
    </row>
    <row r="286" spans="1:150" x14ac:dyDescent="0.25">
      <c r="A286" s="31"/>
      <c r="B286" s="91" t="str">
        <f t="shared" si="244"/>
        <v/>
      </c>
      <c r="C286" s="20" t="str">
        <f t="shared" si="204"/>
        <v/>
      </c>
      <c r="D286" s="97" t="str">
        <f t="shared" si="205"/>
        <v/>
      </c>
      <c r="E286" s="62" t="str">
        <f t="shared" si="245"/>
        <v/>
      </c>
      <c r="F286" s="31"/>
      <c r="G286" s="282"/>
      <c r="H286" s="283"/>
      <c r="I286" s="284"/>
      <c r="J286" s="285"/>
      <c r="K286" s="286"/>
      <c r="L286" s="287"/>
      <c r="M286" s="288"/>
      <c r="N286" s="287"/>
      <c r="O286" s="288"/>
      <c r="P286" s="287"/>
      <c r="Q286" s="288"/>
      <c r="R286" s="287"/>
      <c r="S286" s="288"/>
      <c r="T286" s="287"/>
      <c r="U286" s="288"/>
      <c r="V286" s="287"/>
      <c r="W286" s="288"/>
      <c r="X286" s="287"/>
      <c r="Y286" s="288"/>
      <c r="Z286" s="287"/>
      <c r="AA286" s="288"/>
      <c r="AB286" s="287"/>
      <c r="AC286" s="288"/>
      <c r="AD286" s="287"/>
      <c r="AE286" s="288"/>
      <c r="AF286" s="287"/>
      <c r="AG286" s="288"/>
      <c r="AH286" s="287"/>
      <c r="AI286" s="288"/>
      <c r="AJ286" s="287"/>
      <c r="AK286" s="288"/>
      <c r="AL286" s="287"/>
      <c r="AM286" s="288"/>
      <c r="AN286" s="287"/>
      <c r="AO286" s="288"/>
      <c r="AP286" s="287"/>
      <c r="AQ286" s="288"/>
      <c r="AR286" s="287"/>
      <c r="AS286" s="288"/>
      <c r="AT286" s="287"/>
      <c r="AU286" s="288"/>
      <c r="AV286" s="287"/>
      <c r="AW286" s="288"/>
      <c r="AX286" s="287"/>
      <c r="AY286" s="31"/>
      <c r="BA286" s="76" t="str">
        <f t="shared" si="246"/>
        <v/>
      </c>
      <c r="BC286" s="76" t="str">
        <f>IF('Stock List'!$K286="", "", 'Stock List'!$K286)</f>
        <v/>
      </c>
      <c r="BE286" s="106">
        <f>IFERROR(ROUND(((INDEX('Stock List'!$M$11:$M$1010, MATCH(L286, 'Stock List'!$K$11:$K$1010, 0))/INDEX('Stock List'!$L$11:$L$1010, MATCH(L286, 'Stock List'!$K$11:$K$1010, 0)))*K286), 2), 0)</f>
        <v>0</v>
      </c>
      <c r="BF286" s="20"/>
      <c r="BG286" s="20">
        <f>IFERROR(ROUND(((INDEX('Stock List'!$M$11:$M$1010, MATCH(N286, 'Stock List'!$K$11:$K$1010, 0))/INDEX('Stock List'!$L$11:$L$1010, MATCH(N286, 'Stock List'!$K$11:$K$1010, 0)))*M286), 2), 0)</f>
        <v>0</v>
      </c>
      <c r="BH286" s="20"/>
      <c r="BI286" s="20">
        <f>IFERROR(ROUND(((INDEX('Stock List'!$M$11:$M$1010, MATCH(P286, 'Stock List'!$K$11:$K$1010, 0))/INDEX('Stock List'!$L$11:$L$1010, MATCH(P286, 'Stock List'!$K$11:$K$1010, 0)))*O286), 2), 0)</f>
        <v>0</v>
      </c>
      <c r="BJ286" s="20"/>
      <c r="BK286" s="20">
        <f>IFERROR(ROUND(((INDEX('Stock List'!$M$11:$M$1010, MATCH(R286, 'Stock List'!$K$11:$K$1010, 0))/INDEX('Stock List'!$L$11:$L$1010, MATCH(R286, 'Stock List'!$K$11:$K$1010, 0)))*Q286), 2), 0)</f>
        <v>0</v>
      </c>
      <c r="BL286" s="20"/>
      <c r="BM286" s="20">
        <f>IFERROR(ROUND(((INDEX('Stock List'!$M$11:$M$1010, MATCH(T286, 'Stock List'!$K$11:$K$1010, 0))/INDEX('Stock List'!$L$11:$L$1010, MATCH(T286, 'Stock List'!$K$11:$K$1010, 0)))*S286), 2), 0)</f>
        <v>0</v>
      </c>
      <c r="BN286" s="20"/>
      <c r="BO286" s="20">
        <f>IFERROR(ROUND(((INDEX('Stock List'!$M$11:$M$1010, MATCH(V286, 'Stock List'!$K$11:$K$1010, 0))/INDEX('Stock List'!$L$11:$L$1010, MATCH(V286, 'Stock List'!$K$11:$K$1010, 0)))*U286), 2), 0)</f>
        <v>0</v>
      </c>
      <c r="BP286" s="20"/>
      <c r="BQ286" s="20">
        <f>IFERROR(ROUND(((INDEX('Stock List'!$M$11:$M$1010, MATCH(X286, 'Stock List'!$K$11:$K$1010, 0))/INDEX('Stock List'!$L$11:$L$1010, MATCH(X286, 'Stock List'!$K$11:$K$1010, 0)))*W286), 2), 0)</f>
        <v>0</v>
      </c>
      <c r="BR286" s="20"/>
      <c r="BS286" s="20">
        <f>IFERROR(ROUND(((INDEX('Stock List'!$M$11:$M$1010, MATCH(Z286, 'Stock List'!$K$11:$K$1010, 0))/INDEX('Stock List'!$L$11:$L$1010, MATCH(Z286, 'Stock List'!$K$11:$K$1010, 0)))*Y286), 2), 0)</f>
        <v>0</v>
      </c>
      <c r="BT286" s="20"/>
      <c r="BU286" s="20">
        <f>IFERROR(ROUND(((INDEX('Stock List'!$M$11:$M$1010, MATCH(AB286, 'Stock List'!$K$11:$K$1010, 0))/INDEX('Stock List'!$L$11:$L$1010, MATCH(AB286, 'Stock List'!$K$11:$K$1010, 0)))*AA286), 2), 0)</f>
        <v>0</v>
      </c>
      <c r="BV286" s="20"/>
      <c r="BW286" s="20">
        <f>IFERROR(ROUND(((INDEX('Stock List'!$M$11:$M$1010, MATCH(AD286, 'Stock List'!$K$11:$K$1010, 0))/INDEX('Stock List'!$L$11:$L$1010, MATCH(AD286, 'Stock List'!$K$11:$K$1010, 0)))*AC286), 2), 0)</f>
        <v>0</v>
      </c>
      <c r="BX286" s="20"/>
      <c r="BY286" s="20">
        <f>IFERROR(ROUND(((INDEX('Stock List'!$M$11:$M$1010, MATCH(AF286, 'Stock List'!$K$11:$K$1010, 0))/INDEX('Stock List'!$L$11:$L$1010, MATCH(AF286, 'Stock List'!$K$11:$K$1010, 0)))*AE286), 2), 0)</f>
        <v>0</v>
      </c>
      <c r="BZ286" s="20"/>
      <c r="CA286" s="20">
        <f>IFERROR(ROUND(((INDEX('Stock List'!$M$11:$M$1010, MATCH(AH286, 'Stock List'!$K$11:$K$1010, 0))/INDEX('Stock List'!$L$11:$L$1010, MATCH(AH286, 'Stock List'!$K$11:$K$1010, 0)))*AG286), 2), 0)</f>
        <v>0</v>
      </c>
      <c r="CB286" s="20"/>
      <c r="CC286" s="20">
        <f>IFERROR(ROUND(((INDEX('Stock List'!$M$11:$M$1010, MATCH(AJ286, 'Stock List'!$K$11:$K$1010, 0))/INDEX('Stock List'!$L$11:$L$1010, MATCH(AJ286, 'Stock List'!$K$11:$K$1010, 0)))*AI286), 2), 0)</f>
        <v>0</v>
      </c>
      <c r="CD286" s="20"/>
      <c r="CE286" s="20">
        <f>IFERROR(ROUND(((INDEX('Stock List'!$M$11:$M$1010, MATCH(AL286, 'Stock List'!$K$11:$K$1010, 0))/INDEX('Stock List'!$L$11:$L$1010, MATCH(AL286, 'Stock List'!$K$11:$K$1010, 0)))*AK286), 2), 0)</f>
        <v>0</v>
      </c>
      <c r="CF286" s="20"/>
      <c r="CG286" s="20">
        <f>IFERROR(ROUND(((INDEX('Stock List'!$M$11:$M$1010, MATCH(AN286, 'Stock List'!$K$11:$K$1010, 0))/INDEX('Stock List'!$L$11:$L$1010, MATCH(AN286, 'Stock List'!$K$11:$K$1010, 0)))*AM286), 2), 0)</f>
        <v>0</v>
      </c>
      <c r="CH286" s="20"/>
      <c r="CI286" s="20">
        <f>IFERROR(ROUND(((INDEX('Stock List'!$M$11:$M$1010, MATCH(AP286, 'Stock List'!$K$11:$K$1010, 0))/INDEX('Stock List'!$L$11:$L$1010, MATCH(AP286, 'Stock List'!$K$11:$K$1010, 0)))*AO286), 2), 0)</f>
        <v>0</v>
      </c>
      <c r="CJ286" s="20"/>
      <c r="CK286" s="20">
        <f>IFERROR(ROUND(((INDEX('Stock List'!$M$11:$M$1010, MATCH(AR286, 'Stock List'!$K$11:$K$1010, 0))/INDEX('Stock List'!$L$11:$L$1010, MATCH(AR286, 'Stock List'!$K$11:$K$1010, 0)))*AQ286), 2), 0)</f>
        <v>0</v>
      </c>
      <c r="CL286" s="20"/>
      <c r="CM286" s="20">
        <f>IFERROR(ROUND(((INDEX('Stock List'!$M$11:$M$1010, MATCH(AT286, 'Stock List'!$K$11:$K$1010, 0))/INDEX('Stock List'!$L$11:$L$1010, MATCH(AT286, 'Stock List'!$K$11:$K$1010, 0)))*AS286), 2), 0)</f>
        <v>0</v>
      </c>
      <c r="CN286" s="20"/>
      <c r="CO286" s="20">
        <f>IFERROR(ROUND(((INDEX('Stock List'!$M$11:$M$1010, MATCH(AV286, 'Stock List'!$K$11:$K$1010, 0))/INDEX('Stock List'!$L$11:$L$1010, MATCH(AV286, 'Stock List'!$K$11:$K$1010, 0)))*AU286), 2), 0)</f>
        <v>0</v>
      </c>
      <c r="CP286" s="20"/>
      <c r="CQ286" s="20">
        <f>IFERROR(ROUND(((INDEX('Stock List'!$M$11:$M$1010, MATCH(AX286, 'Stock List'!$K$11:$K$1010, 0))/INDEX('Stock List'!$L$11:$L$1010, MATCH(AX286, 'Stock List'!$K$11:$K$1010, 0)))*AW286), 2), 0)</f>
        <v>0</v>
      </c>
      <c r="CR286" s="22"/>
      <c r="CT286" s="106" t="str">
        <f t="shared" si="247"/>
        <v/>
      </c>
      <c r="CU286" s="22" t="str">
        <f t="shared" si="248"/>
        <v/>
      </c>
      <c r="CX286" s="106" t="str">
        <f t="shared" si="249"/>
        <v/>
      </c>
      <c r="CY286" s="20" t="str">
        <f t="shared" si="250"/>
        <v/>
      </c>
      <c r="CZ286" s="22" t="str">
        <f t="shared" si="251"/>
        <v/>
      </c>
      <c r="DB286" s="76" t="str">
        <f>IF($H286="", "", COUNTIF($G$11:$G$1010, "&gt;"&amp;$G286)+1+COUNTIF($G$11:$G286, $G286)-1)</f>
        <v/>
      </c>
      <c r="DC286" s="76" t="str">
        <f>IF($H286="", "", COUNTIF($CZ$11:$CZ$1010, "&gt;"&amp;$CZ286)+1+COUNTIF($CZ$11:$CZ286, $CZ286)-1)</f>
        <v/>
      </c>
      <c r="DE286" s="147" t="str">
        <f t="shared" si="252"/>
        <v/>
      </c>
      <c r="DF286" s="148"/>
      <c r="DG286" s="19" t="str">
        <f t="shared" si="253"/>
        <v/>
      </c>
      <c r="DH286" s="153" t="str">
        <f t="shared" si="254"/>
        <v/>
      </c>
      <c r="DI286" s="19" t="str">
        <f t="shared" si="206"/>
        <v/>
      </c>
      <c r="DJ286" s="153" t="str">
        <f t="shared" si="207"/>
        <v/>
      </c>
      <c r="DK286" s="19" t="str">
        <f t="shared" si="208"/>
        <v/>
      </c>
      <c r="DL286" s="153" t="str">
        <f t="shared" si="209"/>
        <v/>
      </c>
      <c r="DM286" s="19" t="str">
        <f t="shared" si="210"/>
        <v/>
      </c>
      <c r="DN286" s="153" t="str">
        <f t="shared" si="211"/>
        <v/>
      </c>
      <c r="DO286" s="19" t="str">
        <f t="shared" si="212"/>
        <v/>
      </c>
      <c r="DP286" s="153" t="str">
        <f t="shared" si="213"/>
        <v/>
      </c>
      <c r="DQ286" s="19" t="str">
        <f t="shared" si="214"/>
        <v/>
      </c>
      <c r="DR286" s="153" t="str">
        <f t="shared" si="215"/>
        <v/>
      </c>
      <c r="DS286" s="19" t="str">
        <f t="shared" si="216"/>
        <v/>
      </c>
      <c r="DT286" s="153" t="str">
        <f t="shared" si="217"/>
        <v/>
      </c>
      <c r="DU286" s="19" t="str">
        <f t="shared" si="218"/>
        <v/>
      </c>
      <c r="DV286" s="153" t="str">
        <f t="shared" si="219"/>
        <v/>
      </c>
      <c r="DW286" s="19" t="str">
        <f t="shared" si="220"/>
        <v/>
      </c>
      <c r="DX286" s="153" t="str">
        <f t="shared" si="221"/>
        <v/>
      </c>
      <c r="DY286" s="19" t="str">
        <f t="shared" si="222"/>
        <v/>
      </c>
      <c r="DZ286" s="153" t="str">
        <f t="shared" si="223"/>
        <v/>
      </c>
      <c r="EA286" s="19" t="str">
        <f t="shared" si="224"/>
        <v/>
      </c>
      <c r="EB286" s="153" t="str">
        <f t="shared" si="225"/>
        <v/>
      </c>
      <c r="EC286" s="19" t="str">
        <f t="shared" si="226"/>
        <v/>
      </c>
      <c r="ED286" s="153" t="str">
        <f t="shared" si="227"/>
        <v/>
      </c>
      <c r="EE286" s="19" t="str">
        <f t="shared" si="228"/>
        <v/>
      </c>
      <c r="EF286" s="153" t="str">
        <f t="shared" si="229"/>
        <v/>
      </c>
      <c r="EG286" s="19" t="str">
        <f t="shared" si="230"/>
        <v/>
      </c>
      <c r="EH286" s="153" t="str">
        <f t="shared" si="231"/>
        <v/>
      </c>
      <c r="EI286" s="19" t="str">
        <f t="shared" si="232"/>
        <v/>
      </c>
      <c r="EJ286" s="153" t="str">
        <f t="shared" si="233"/>
        <v/>
      </c>
      <c r="EK286" s="19" t="str">
        <f t="shared" si="234"/>
        <v/>
      </c>
      <c r="EL286" s="153" t="str">
        <f t="shared" si="235"/>
        <v/>
      </c>
      <c r="EM286" s="19" t="str">
        <f t="shared" si="236"/>
        <v/>
      </c>
      <c r="EN286" s="153" t="str">
        <f t="shared" si="237"/>
        <v/>
      </c>
      <c r="EO286" s="19" t="str">
        <f t="shared" si="238"/>
        <v/>
      </c>
      <c r="EP286" s="153" t="str">
        <f t="shared" si="239"/>
        <v/>
      </c>
      <c r="EQ286" s="19" t="str">
        <f t="shared" si="240"/>
        <v/>
      </c>
      <c r="ER286" s="153" t="str">
        <f t="shared" si="241"/>
        <v/>
      </c>
      <c r="ES286" s="19" t="str">
        <f t="shared" si="242"/>
        <v/>
      </c>
      <c r="ET286" s="153" t="str">
        <f t="shared" si="243"/>
        <v/>
      </c>
    </row>
    <row r="287" spans="1:150" x14ac:dyDescent="0.25">
      <c r="A287" s="31"/>
      <c r="B287" s="91" t="str">
        <f t="shared" si="244"/>
        <v/>
      </c>
      <c r="C287" s="20" t="str">
        <f t="shared" si="204"/>
        <v/>
      </c>
      <c r="D287" s="97" t="str">
        <f t="shared" si="205"/>
        <v/>
      </c>
      <c r="E287" s="62" t="str">
        <f t="shared" si="245"/>
        <v/>
      </c>
      <c r="F287" s="31"/>
      <c r="G287" s="282"/>
      <c r="H287" s="283"/>
      <c r="I287" s="284"/>
      <c r="J287" s="285"/>
      <c r="K287" s="286"/>
      <c r="L287" s="287"/>
      <c r="M287" s="288"/>
      <c r="N287" s="287"/>
      <c r="O287" s="288"/>
      <c r="P287" s="287"/>
      <c r="Q287" s="288"/>
      <c r="R287" s="287"/>
      <c r="S287" s="288"/>
      <c r="T287" s="287"/>
      <c r="U287" s="288"/>
      <c r="V287" s="287"/>
      <c r="W287" s="288"/>
      <c r="X287" s="287"/>
      <c r="Y287" s="288"/>
      <c r="Z287" s="287"/>
      <c r="AA287" s="288"/>
      <c r="AB287" s="287"/>
      <c r="AC287" s="288"/>
      <c r="AD287" s="287"/>
      <c r="AE287" s="288"/>
      <c r="AF287" s="287"/>
      <c r="AG287" s="288"/>
      <c r="AH287" s="287"/>
      <c r="AI287" s="288"/>
      <c r="AJ287" s="287"/>
      <c r="AK287" s="288"/>
      <c r="AL287" s="287"/>
      <c r="AM287" s="288"/>
      <c r="AN287" s="287"/>
      <c r="AO287" s="288"/>
      <c r="AP287" s="287"/>
      <c r="AQ287" s="288"/>
      <c r="AR287" s="287"/>
      <c r="AS287" s="288"/>
      <c r="AT287" s="287"/>
      <c r="AU287" s="288"/>
      <c r="AV287" s="287"/>
      <c r="AW287" s="288"/>
      <c r="AX287" s="287"/>
      <c r="AY287" s="31"/>
      <c r="BA287" s="76" t="str">
        <f t="shared" si="246"/>
        <v/>
      </c>
      <c r="BC287" s="76" t="str">
        <f>IF('Stock List'!$K287="", "", 'Stock List'!$K287)</f>
        <v/>
      </c>
      <c r="BE287" s="106">
        <f>IFERROR(ROUND(((INDEX('Stock List'!$M$11:$M$1010, MATCH(L287, 'Stock List'!$K$11:$K$1010, 0))/INDEX('Stock List'!$L$11:$L$1010, MATCH(L287, 'Stock List'!$K$11:$K$1010, 0)))*K287), 2), 0)</f>
        <v>0</v>
      </c>
      <c r="BF287" s="20"/>
      <c r="BG287" s="20">
        <f>IFERROR(ROUND(((INDEX('Stock List'!$M$11:$M$1010, MATCH(N287, 'Stock List'!$K$11:$K$1010, 0))/INDEX('Stock List'!$L$11:$L$1010, MATCH(N287, 'Stock List'!$K$11:$K$1010, 0)))*M287), 2), 0)</f>
        <v>0</v>
      </c>
      <c r="BH287" s="20"/>
      <c r="BI287" s="20">
        <f>IFERROR(ROUND(((INDEX('Stock List'!$M$11:$M$1010, MATCH(P287, 'Stock List'!$K$11:$K$1010, 0))/INDEX('Stock List'!$L$11:$L$1010, MATCH(P287, 'Stock List'!$K$11:$K$1010, 0)))*O287), 2), 0)</f>
        <v>0</v>
      </c>
      <c r="BJ287" s="20"/>
      <c r="BK287" s="20">
        <f>IFERROR(ROUND(((INDEX('Stock List'!$M$11:$M$1010, MATCH(R287, 'Stock List'!$K$11:$K$1010, 0))/INDEX('Stock List'!$L$11:$L$1010, MATCH(R287, 'Stock List'!$K$11:$K$1010, 0)))*Q287), 2), 0)</f>
        <v>0</v>
      </c>
      <c r="BL287" s="20"/>
      <c r="BM287" s="20">
        <f>IFERROR(ROUND(((INDEX('Stock List'!$M$11:$M$1010, MATCH(T287, 'Stock List'!$K$11:$K$1010, 0))/INDEX('Stock List'!$L$11:$L$1010, MATCH(T287, 'Stock List'!$K$11:$K$1010, 0)))*S287), 2), 0)</f>
        <v>0</v>
      </c>
      <c r="BN287" s="20"/>
      <c r="BO287" s="20">
        <f>IFERROR(ROUND(((INDEX('Stock List'!$M$11:$M$1010, MATCH(V287, 'Stock List'!$K$11:$K$1010, 0))/INDEX('Stock List'!$L$11:$L$1010, MATCH(V287, 'Stock List'!$K$11:$K$1010, 0)))*U287), 2), 0)</f>
        <v>0</v>
      </c>
      <c r="BP287" s="20"/>
      <c r="BQ287" s="20">
        <f>IFERROR(ROUND(((INDEX('Stock List'!$M$11:$M$1010, MATCH(X287, 'Stock List'!$K$11:$K$1010, 0))/INDEX('Stock List'!$L$11:$L$1010, MATCH(X287, 'Stock List'!$K$11:$K$1010, 0)))*W287), 2), 0)</f>
        <v>0</v>
      </c>
      <c r="BR287" s="20"/>
      <c r="BS287" s="20">
        <f>IFERROR(ROUND(((INDEX('Stock List'!$M$11:$M$1010, MATCH(Z287, 'Stock List'!$K$11:$K$1010, 0))/INDEX('Stock List'!$L$11:$L$1010, MATCH(Z287, 'Stock List'!$K$11:$K$1010, 0)))*Y287), 2), 0)</f>
        <v>0</v>
      </c>
      <c r="BT287" s="20"/>
      <c r="BU287" s="20">
        <f>IFERROR(ROUND(((INDEX('Stock List'!$M$11:$M$1010, MATCH(AB287, 'Stock List'!$K$11:$K$1010, 0))/INDEX('Stock List'!$L$11:$L$1010, MATCH(AB287, 'Stock List'!$K$11:$K$1010, 0)))*AA287), 2), 0)</f>
        <v>0</v>
      </c>
      <c r="BV287" s="20"/>
      <c r="BW287" s="20">
        <f>IFERROR(ROUND(((INDEX('Stock List'!$M$11:$M$1010, MATCH(AD287, 'Stock List'!$K$11:$K$1010, 0))/INDEX('Stock List'!$L$11:$L$1010, MATCH(AD287, 'Stock List'!$K$11:$K$1010, 0)))*AC287), 2), 0)</f>
        <v>0</v>
      </c>
      <c r="BX287" s="20"/>
      <c r="BY287" s="20">
        <f>IFERROR(ROUND(((INDEX('Stock List'!$M$11:$M$1010, MATCH(AF287, 'Stock List'!$K$11:$K$1010, 0))/INDEX('Stock List'!$L$11:$L$1010, MATCH(AF287, 'Stock List'!$K$11:$K$1010, 0)))*AE287), 2), 0)</f>
        <v>0</v>
      </c>
      <c r="BZ287" s="20"/>
      <c r="CA287" s="20">
        <f>IFERROR(ROUND(((INDEX('Stock List'!$M$11:$M$1010, MATCH(AH287, 'Stock List'!$K$11:$K$1010, 0))/INDEX('Stock List'!$L$11:$L$1010, MATCH(AH287, 'Stock List'!$K$11:$K$1010, 0)))*AG287), 2), 0)</f>
        <v>0</v>
      </c>
      <c r="CB287" s="20"/>
      <c r="CC287" s="20">
        <f>IFERROR(ROUND(((INDEX('Stock List'!$M$11:$M$1010, MATCH(AJ287, 'Stock List'!$K$11:$K$1010, 0))/INDEX('Stock List'!$L$11:$L$1010, MATCH(AJ287, 'Stock List'!$K$11:$K$1010, 0)))*AI287), 2), 0)</f>
        <v>0</v>
      </c>
      <c r="CD287" s="20"/>
      <c r="CE287" s="20">
        <f>IFERROR(ROUND(((INDEX('Stock List'!$M$11:$M$1010, MATCH(AL287, 'Stock List'!$K$11:$K$1010, 0))/INDEX('Stock List'!$L$11:$L$1010, MATCH(AL287, 'Stock List'!$K$11:$K$1010, 0)))*AK287), 2), 0)</f>
        <v>0</v>
      </c>
      <c r="CF287" s="20"/>
      <c r="CG287" s="20">
        <f>IFERROR(ROUND(((INDEX('Stock List'!$M$11:$M$1010, MATCH(AN287, 'Stock List'!$K$11:$K$1010, 0))/INDEX('Stock List'!$L$11:$L$1010, MATCH(AN287, 'Stock List'!$K$11:$K$1010, 0)))*AM287), 2), 0)</f>
        <v>0</v>
      </c>
      <c r="CH287" s="20"/>
      <c r="CI287" s="20">
        <f>IFERROR(ROUND(((INDEX('Stock List'!$M$11:$M$1010, MATCH(AP287, 'Stock List'!$K$11:$K$1010, 0))/INDEX('Stock List'!$L$11:$L$1010, MATCH(AP287, 'Stock List'!$K$11:$K$1010, 0)))*AO287), 2), 0)</f>
        <v>0</v>
      </c>
      <c r="CJ287" s="20"/>
      <c r="CK287" s="20">
        <f>IFERROR(ROUND(((INDEX('Stock List'!$M$11:$M$1010, MATCH(AR287, 'Stock List'!$K$11:$K$1010, 0))/INDEX('Stock List'!$L$11:$L$1010, MATCH(AR287, 'Stock List'!$K$11:$K$1010, 0)))*AQ287), 2), 0)</f>
        <v>0</v>
      </c>
      <c r="CL287" s="20"/>
      <c r="CM287" s="20">
        <f>IFERROR(ROUND(((INDEX('Stock List'!$M$11:$M$1010, MATCH(AT287, 'Stock List'!$K$11:$K$1010, 0))/INDEX('Stock List'!$L$11:$L$1010, MATCH(AT287, 'Stock List'!$K$11:$K$1010, 0)))*AS287), 2), 0)</f>
        <v>0</v>
      </c>
      <c r="CN287" s="20"/>
      <c r="CO287" s="20">
        <f>IFERROR(ROUND(((INDEX('Stock List'!$M$11:$M$1010, MATCH(AV287, 'Stock List'!$K$11:$K$1010, 0))/INDEX('Stock List'!$L$11:$L$1010, MATCH(AV287, 'Stock List'!$K$11:$K$1010, 0)))*AU287), 2), 0)</f>
        <v>0</v>
      </c>
      <c r="CP287" s="20"/>
      <c r="CQ287" s="20">
        <f>IFERROR(ROUND(((INDEX('Stock List'!$M$11:$M$1010, MATCH(AX287, 'Stock List'!$K$11:$K$1010, 0))/INDEX('Stock List'!$L$11:$L$1010, MATCH(AX287, 'Stock List'!$K$11:$K$1010, 0)))*AW287), 2), 0)</f>
        <v>0</v>
      </c>
      <c r="CR287" s="22"/>
      <c r="CT287" s="106" t="str">
        <f t="shared" si="247"/>
        <v/>
      </c>
      <c r="CU287" s="22" t="str">
        <f t="shared" si="248"/>
        <v/>
      </c>
      <c r="CX287" s="106" t="str">
        <f t="shared" si="249"/>
        <v/>
      </c>
      <c r="CY287" s="20" t="str">
        <f t="shared" si="250"/>
        <v/>
      </c>
      <c r="CZ287" s="22" t="str">
        <f t="shared" si="251"/>
        <v/>
      </c>
      <c r="DB287" s="76" t="str">
        <f>IF($H287="", "", COUNTIF($G$11:$G$1010, "&gt;"&amp;$G287)+1+COUNTIF($G$11:$G287, $G287)-1)</f>
        <v/>
      </c>
      <c r="DC287" s="76" t="str">
        <f>IF($H287="", "", COUNTIF($CZ$11:$CZ$1010, "&gt;"&amp;$CZ287)+1+COUNTIF($CZ$11:$CZ287, $CZ287)-1)</f>
        <v/>
      </c>
      <c r="DE287" s="147" t="str">
        <f t="shared" si="252"/>
        <v/>
      </c>
      <c r="DF287" s="148"/>
      <c r="DG287" s="19" t="str">
        <f t="shared" si="253"/>
        <v/>
      </c>
      <c r="DH287" s="153" t="str">
        <f t="shared" si="254"/>
        <v/>
      </c>
      <c r="DI287" s="19" t="str">
        <f t="shared" si="206"/>
        <v/>
      </c>
      <c r="DJ287" s="153" t="str">
        <f t="shared" si="207"/>
        <v/>
      </c>
      <c r="DK287" s="19" t="str">
        <f t="shared" si="208"/>
        <v/>
      </c>
      <c r="DL287" s="153" t="str">
        <f t="shared" si="209"/>
        <v/>
      </c>
      <c r="DM287" s="19" t="str">
        <f t="shared" si="210"/>
        <v/>
      </c>
      <c r="DN287" s="153" t="str">
        <f t="shared" si="211"/>
        <v/>
      </c>
      <c r="DO287" s="19" t="str">
        <f t="shared" si="212"/>
        <v/>
      </c>
      <c r="DP287" s="153" t="str">
        <f t="shared" si="213"/>
        <v/>
      </c>
      <c r="DQ287" s="19" t="str">
        <f t="shared" si="214"/>
        <v/>
      </c>
      <c r="DR287" s="153" t="str">
        <f t="shared" si="215"/>
        <v/>
      </c>
      <c r="DS287" s="19" t="str">
        <f t="shared" si="216"/>
        <v/>
      </c>
      <c r="DT287" s="153" t="str">
        <f t="shared" si="217"/>
        <v/>
      </c>
      <c r="DU287" s="19" t="str">
        <f t="shared" si="218"/>
        <v/>
      </c>
      <c r="DV287" s="153" t="str">
        <f t="shared" si="219"/>
        <v/>
      </c>
      <c r="DW287" s="19" t="str">
        <f t="shared" si="220"/>
        <v/>
      </c>
      <c r="DX287" s="153" t="str">
        <f t="shared" si="221"/>
        <v/>
      </c>
      <c r="DY287" s="19" t="str">
        <f t="shared" si="222"/>
        <v/>
      </c>
      <c r="DZ287" s="153" t="str">
        <f t="shared" si="223"/>
        <v/>
      </c>
      <c r="EA287" s="19" t="str">
        <f t="shared" si="224"/>
        <v/>
      </c>
      <c r="EB287" s="153" t="str">
        <f t="shared" si="225"/>
        <v/>
      </c>
      <c r="EC287" s="19" t="str">
        <f t="shared" si="226"/>
        <v/>
      </c>
      <c r="ED287" s="153" t="str">
        <f t="shared" si="227"/>
        <v/>
      </c>
      <c r="EE287" s="19" t="str">
        <f t="shared" si="228"/>
        <v/>
      </c>
      <c r="EF287" s="153" t="str">
        <f t="shared" si="229"/>
        <v/>
      </c>
      <c r="EG287" s="19" t="str">
        <f t="shared" si="230"/>
        <v/>
      </c>
      <c r="EH287" s="153" t="str">
        <f t="shared" si="231"/>
        <v/>
      </c>
      <c r="EI287" s="19" t="str">
        <f t="shared" si="232"/>
        <v/>
      </c>
      <c r="EJ287" s="153" t="str">
        <f t="shared" si="233"/>
        <v/>
      </c>
      <c r="EK287" s="19" t="str">
        <f t="shared" si="234"/>
        <v/>
      </c>
      <c r="EL287" s="153" t="str">
        <f t="shared" si="235"/>
        <v/>
      </c>
      <c r="EM287" s="19" t="str">
        <f t="shared" si="236"/>
        <v/>
      </c>
      <c r="EN287" s="153" t="str">
        <f t="shared" si="237"/>
        <v/>
      </c>
      <c r="EO287" s="19" t="str">
        <f t="shared" si="238"/>
        <v/>
      </c>
      <c r="EP287" s="153" t="str">
        <f t="shared" si="239"/>
        <v/>
      </c>
      <c r="EQ287" s="19" t="str">
        <f t="shared" si="240"/>
        <v/>
      </c>
      <c r="ER287" s="153" t="str">
        <f t="shared" si="241"/>
        <v/>
      </c>
      <c r="ES287" s="19" t="str">
        <f t="shared" si="242"/>
        <v/>
      </c>
      <c r="ET287" s="153" t="str">
        <f t="shared" si="243"/>
        <v/>
      </c>
    </row>
    <row r="288" spans="1:150" x14ac:dyDescent="0.25">
      <c r="A288" s="31"/>
      <c r="B288" s="91" t="str">
        <f t="shared" si="244"/>
        <v/>
      </c>
      <c r="C288" s="20" t="str">
        <f t="shared" si="204"/>
        <v/>
      </c>
      <c r="D288" s="97" t="str">
        <f t="shared" si="205"/>
        <v/>
      </c>
      <c r="E288" s="62" t="str">
        <f t="shared" si="245"/>
        <v/>
      </c>
      <c r="F288" s="31"/>
      <c r="G288" s="282"/>
      <c r="H288" s="283"/>
      <c r="I288" s="284"/>
      <c r="J288" s="285"/>
      <c r="K288" s="286"/>
      <c r="L288" s="287"/>
      <c r="M288" s="288"/>
      <c r="N288" s="287"/>
      <c r="O288" s="288"/>
      <c r="P288" s="287"/>
      <c r="Q288" s="288"/>
      <c r="R288" s="287"/>
      <c r="S288" s="288"/>
      <c r="T288" s="287"/>
      <c r="U288" s="288"/>
      <c r="V288" s="287"/>
      <c r="W288" s="288"/>
      <c r="X288" s="287"/>
      <c r="Y288" s="288"/>
      <c r="Z288" s="287"/>
      <c r="AA288" s="288"/>
      <c r="AB288" s="287"/>
      <c r="AC288" s="288"/>
      <c r="AD288" s="287"/>
      <c r="AE288" s="288"/>
      <c r="AF288" s="287"/>
      <c r="AG288" s="288"/>
      <c r="AH288" s="287"/>
      <c r="AI288" s="288"/>
      <c r="AJ288" s="287"/>
      <c r="AK288" s="288"/>
      <c r="AL288" s="287"/>
      <c r="AM288" s="288"/>
      <c r="AN288" s="287"/>
      <c r="AO288" s="288"/>
      <c r="AP288" s="287"/>
      <c r="AQ288" s="288"/>
      <c r="AR288" s="287"/>
      <c r="AS288" s="288"/>
      <c r="AT288" s="287"/>
      <c r="AU288" s="288"/>
      <c r="AV288" s="287"/>
      <c r="AW288" s="288"/>
      <c r="AX288" s="287"/>
      <c r="AY288" s="31"/>
      <c r="BA288" s="76" t="str">
        <f t="shared" si="246"/>
        <v/>
      </c>
      <c r="BC288" s="76" t="str">
        <f>IF('Stock List'!$K288="", "", 'Stock List'!$K288)</f>
        <v/>
      </c>
      <c r="BE288" s="106">
        <f>IFERROR(ROUND(((INDEX('Stock List'!$M$11:$M$1010, MATCH(L288, 'Stock List'!$K$11:$K$1010, 0))/INDEX('Stock List'!$L$11:$L$1010, MATCH(L288, 'Stock List'!$K$11:$K$1010, 0)))*K288), 2), 0)</f>
        <v>0</v>
      </c>
      <c r="BF288" s="20"/>
      <c r="BG288" s="20">
        <f>IFERROR(ROUND(((INDEX('Stock List'!$M$11:$M$1010, MATCH(N288, 'Stock List'!$K$11:$K$1010, 0))/INDEX('Stock List'!$L$11:$L$1010, MATCH(N288, 'Stock List'!$K$11:$K$1010, 0)))*M288), 2), 0)</f>
        <v>0</v>
      </c>
      <c r="BH288" s="20"/>
      <c r="BI288" s="20">
        <f>IFERROR(ROUND(((INDEX('Stock List'!$M$11:$M$1010, MATCH(P288, 'Stock List'!$K$11:$K$1010, 0))/INDEX('Stock List'!$L$11:$L$1010, MATCH(P288, 'Stock List'!$K$11:$K$1010, 0)))*O288), 2), 0)</f>
        <v>0</v>
      </c>
      <c r="BJ288" s="20"/>
      <c r="BK288" s="20">
        <f>IFERROR(ROUND(((INDEX('Stock List'!$M$11:$M$1010, MATCH(R288, 'Stock List'!$K$11:$K$1010, 0))/INDEX('Stock List'!$L$11:$L$1010, MATCH(R288, 'Stock List'!$K$11:$K$1010, 0)))*Q288), 2), 0)</f>
        <v>0</v>
      </c>
      <c r="BL288" s="20"/>
      <c r="BM288" s="20">
        <f>IFERROR(ROUND(((INDEX('Stock List'!$M$11:$M$1010, MATCH(T288, 'Stock List'!$K$11:$K$1010, 0))/INDEX('Stock List'!$L$11:$L$1010, MATCH(T288, 'Stock List'!$K$11:$K$1010, 0)))*S288), 2), 0)</f>
        <v>0</v>
      </c>
      <c r="BN288" s="20"/>
      <c r="BO288" s="20">
        <f>IFERROR(ROUND(((INDEX('Stock List'!$M$11:$M$1010, MATCH(V288, 'Stock List'!$K$11:$K$1010, 0))/INDEX('Stock List'!$L$11:$L$1010, MATCH(V288, 'Stock List'!$K$11:$K$1010, 0)))*U288), 2), 0)</f>
        <v>0</v>
      </c>
      <c r="BP288" s="20"/>
      <c r="BQ288" s="20">
        <f>IFERROR(ROUND(((INDEX('Stock List'!$M$11:$M$1010, MATCH(X288, 'Stock List'!$K$11:$K$1010, 0))/INDEX('Stock List'!$L$11:$L$1010, MATCH(X288, 'Stock List'!$K$11:$K$1010, 0)))*W288), 2), 0)</f>
        <v>0</v>
      </c>
      <c r="BR288" s="20"/>
      <c r="BS288" s="20">
        <f>IFERROR(ROUND(((INDEX('Stock List'!$M$11:$M$1010, MATCH(Z288, 'Stock List'!$K$11:$K$1010, 0))/INDEX('Stock List'!$L$11:$L$1010, MATCH(Z288, 'Stock List'!$K$11:$K$1010, 0)))*Y288), 2), 0)</f>
        <v>0</v>
      </c>
      <c r="BT288" s="20"/>
      <c r="BU288" s="20">
        <f>IFERROR(ROUND(((INDEX('Stock List'!$M$11:$M$1010, MATCH(AB288, 'Stock List'!$K$11:$K$1010, 0))/INDEX('Stock List'!$L$11:$L$1010, MATCH(AB288, 'Stock List'!$K$11:$K$1010, 0)))*AA288), 2), 0)</f>
        <v>0</v>
      </c>
      <c r="BV288" s="20"/>
      <c r="BW288" s="20">
        <f>IFERROR(ROUND(((INDEX('Stock List'!$M$11:$M$1010, MATCH(AD288, 'Stock List'!$K$11:$K$1010, 0))/INDEX('Stock List'!$L$11:$L$1010, MATCH(AD288, 'Stock List'!$K$11:$K$1010, 0)))*AC288), 2), 0)</f>
        <v>0</v>
      </c>
      <c r="BX288" s="20"/>
      <c r="BY288" s="20">
        <f>IFERROR(ROUND(((INDEX('Stock List'!$M$11:$M$1010, MATCH(AF288, 'Stock List'!$K$11:$K$1010, 0))/INDEX('Stock List'!$L$11:$L$1010, MATCH(AF288, 'Stock List'!$K$11:$K$1010, 0)))*AE288), 2), 0)</f>
        <v>0</v>
      </c>
      <c r="BZ288" s="20"/>
      <c r="CA288" s="20">
        <f>IFERROR(ROUND(((INDEX('Stock List'!$M$11:$M$1010, MATCH(AH288, 'Stock List'!$K$11:$K$1010, 0))/INDEX('Stock List'!$L$11:$L$1010, MATCH(AH288, 'Stock List'!$K$11:$K$1010, 0)))*AG288), 2), 0)</f>
        <v>0</v>
      </c>
      <c r="CB288" s="20"/>
      <c r="CC288" s="20">
        <f>IFERROR(ROUND(((INDEX('Stock List'!$M$11:$M$1010, MATCH(AJ288, 'Stock List'!$K$11:$K$1010, 0))/INDEX('Stock List'!$L$11:$L$1010, MATCH(AJ288, 'Stock List'!$K$11:$K$1010, 0)))*AI288), 2), 0)</f>
        <v>0</v>
      </c>
      <c r="CD288" s="20"/>
      <c r="CE288" s="20">
        <f>IFERROR(ROUND(((INDEX('Stock List'!$M$11:$M$1010, MATCH(AL288, 'Stock List'!$K$11:$K$1010, 0))/INDEX('Stock List'!$L$11:$L$1010, MATCH(AL288, 'Stock List'!$K$11:$K$1010, 0)))*AK288), 2), 0)</f>
        <v>0</v>
      </c>
      <c r="CF288" s="20"/>
      <c r="CG288" s="20">
        <f>IFERROR(ROUND(((INDEX('Stock List'!$M$11:$M$1010, MATCH(AN288, 'Stock List'!$K$11:$K$1010, 0))/INDEX('Stock List'!$L$11:$L$1010, MATCH(AN288, 'Stock List'!$K$11:$K$1010, 0)))*AM288), 2), 0)</f>
        <v>0</v>
      </c>
      <c r="CH288" s="20"/>
      <c r="CI288" s="20">
        <f>IFERROR(ROUND(((INDEX('Stock List'!$M$11:$M$1010, MATCH(AP288, 'Stock List'!$K$11:$K$1010, 0))/INDEX('Stock List'!$L$11:$L$1010, MATCH(AP288, 'Stock List'!$K$11:$K$1010, 0)))*AO288), 2), 0)</f>
        <v>0</v>
      </c>
      <c r="CJ288" s="20"/>
      <c r="CK288" s="20">
        <f>IFERROR(ROUND(((INDEX('Stock List'!$M$11:$M$1010, MATCH(AR288, 'Stock List'!$K$11:$K$1010, 0))/INDEX('Stock List'!$L$11:$L$1010, MATCH(AR288, 'Stock List'!$K$11:$K$1010, 0)))*AQ288), 2), 0)</f>
        <v>0</v>
      </c>
      <c r="CL288" s="20"/>
      <c r="CM288" s="20">
        <f>IFERROR(ROUND(((INDEX('Stock List'!$M$11:$M$1010, MATCH(AT288, 'Stock List'!$K$11:$K$1010, 0))/INDEX('Stock List'!$L$11:$L$1010, MATCH(AT288, 'Stock List'!$K$11:$K$1010, 0)))*AS288), 2), 0)</f>
        <v>0</v>
      </c>
      <c r="CN288" s="20"/>
      <c r="CO288" s="20">
        <f>IFERROR(ROUND(((INDEX('Stock List'!$M$11:$M$1010, MATCH(AV288, 'Stock List'!$K$11:$K$1010, 0))/INDEX('Stock List'!$L$11:$L$1010, MATCH(AV288, 'Stock List'!$K$11:$K$1010, 0)))*AU288), 2), 0)</f>
        <v>0</v>
      </c>
      <c r="CP288" s="20"/>
      <c r="CQ288" s="20">
        <f>IFERROR(ROUND(((INDEX('Stock List'!$M$11:$M$1010, MATCH(AX288, 'Stock List'!$K$11:$K$1010, 0))/INDEX('Stock List'!$L$11:$L$1010, MATCH(AX288, 'Stock List'!$K$11:$K$1010, 0)))*AW288), 2), 0)</f>
        <v>0</v>
      </c>
      <c r="CR288" s="22"/>
      <c r="CT288" s="106" t="str">
        <f t="shared" si="247"/>
        <v/>
      </c>
      <c r="CU288" s="22" t="str">
        <f t="shared" si="248"/>
        <v/>
      </c>
      <c r="CX288" s="106" t="str">
        <f t="shared" si="249"/>
        <v/>
      </c>
      <c r="CY288" s="20" t="str">
        <f t="shared" si="250"/>
        <v/>
      </c>
      <c r="CZ288" s="22" t="str">
        <f t="shared" si="251"/>
        <v/>
      </c>
      <c r="DB288" s="76" t="str">
        <f>IF($H288="", "", COUNTIF($G$11:$G$1010, "&gt;"&amp;$G288)+1+COUNTIF($G$11:$G288, $G288)-1)</f>
        <v/>
      </c>
      <c r="DC288" s="76" t="str">
        <f>IF($H288="", "", COUNTIF($CZ$11:$CZ$1010, "&gt;"&amp;$CZ288)+1+COUNTIF($CZ$11:$CZ288, $CZ288)-1)</f>
        <v/>
      </c>
      <c r="DE288" s="147" t="str">
        <f t="shared" si="252"/>
        <v/>
      </c>
      <c r="DF288" s="148"/>
      <c r="DG288" s="19" t="str">
        <f t="shared" si="253"/>
        <v/>
      </c>
      <c r="DH288" s="153" t="str">
        <f t="shared" si="254"/>
        <v/>
      </c>
      <c r="DI288" s="19" t="str">
        <f t="shared" si="206"/>
        <v/>
      </c>
      <c r="DJ288" s="153" t="str">
        <f t="shared" si="207"/>
        <v/>
      </c>
      <c r="DK288" s="19" t="str">
        <f t="shared" si="208"/>
        <v/>
      </c>
      <c r="DL288" s="153" t="str">
        <f t="shared" si="209"/>
        <v/>
      </c>
      <c r="DM288" s="19" t="str">
        <f t="shared" si="210"/>
        <v/>
      </c>
      <c r="DN288" s="153" t="str">
        <f t="shared" si="211"/>
        <v/>
      </c>
      <c r="DO288" s="19" t="str">
        <f t="shared" si="212"/>
        <v/>
      </c>
      <c r="DP288" s="153" t="str">
        <f t="shared" si="213"/>
        <v/>
      </c>
      <c r="DQ288" s="19" t="str">
        <f t="shared" si="214"/>
        <v/>
      </c>
      <c r="DR288" s="153" t="str">
        <f t="shared" si="215"/>
        <v/>
      </c>
      <c r="DS288" s="19" t="str">
        <f t="shared" si="216"/>
        <v/>
      </c>
      <c r="DT288" s="153" t="str">
        <f t="shared" si="217"/>
        <v/>
      </c>
      <c r="DU288" s="19" t="str">
        <f t="shared" si="218"/>
        <v/>
      </c>
      <c r="DV288" s="153" t="str">
        <f t="shared" si="219"/>
        <v/>
      </c>
      <c r="DW288" s="19" t="str">
        <f t="shared" si="220"/>
        <v/>
      </c>
      <c r="DX288" s="153" t="str">
        <f t="shared" si="221"/>
        <v/>
      </c>
      <c r="DY288" s="19" t="str">
        <f t="shared" si="222"/>
        <v/>
      </c>
      <c r="DZ288" s="153" t="str">
        <f t="shared" si="223"/>
        <v/>
      </c>
      <c r="EA288" s="19" t="str">
        <f t="shared" si="224"/>
        <v/>
      </c>
      <c r="EB288" s="153" t="str">
        <f t="shared" si="225"/>
        <v/>
      </c>
      <c r="EC288" s="19" t="str">
        <f t="shared" si="226"/>
        <v/>
      </c>
      <c r="ED288" s="153" t="str">
        <f t="shared" si="227"/>
        <v/>
      </c>
      <c r="EE288" s="19" t="str">
        <f t="shared" si="228"/>
        <v/>
      </c>
      <c r="EF288" s="153" t="str">
        <f t="shared" si="229"/>
        <v/>
      </c>
      <c r="EG288" s="19" t="str">
        <f t="shared" si="230"/>
        <v/>
      </c>
      <c r="EH288" s="153" t="str">
        <f t="shared" si="231"/>
        <v/>
      </c>
      <c r="EI288" s="19" t="str">
        <f t="shared" si="232"/>
        <v/>
      </c>
      <c r="EJ288" s="153" t="str">
        <f t="shared" si="233"/>
        <v/>
      </c>
      <c r="EK288" s="19" t="str">
        <f t="shared" si="234"/>
        <v/>
      </c>
      <c r="EL288" s="153" t="str">
        <f t="shared" si="235"/>
        <v/>
      </c>
      <c r="EM288" s="19" t="str">
        <f t="shared" si="236"/>
        <v/>
      </c>
      <c r="EN288" s="153" t="str">
        <f t="shared" si="237"/>
        <v/>
      </c>
      <c r="EO288" s="19" t="str">
        <f t="shared" si="238"/>
        <v/>
      </c>
      <c r="EP288" s="153" t="str">
        <f t="shared" si="239"/>
        <v/>
      </c>
      <c r="EQ288" s="19" t="str">
        <f t="shared" si="240"/>
        <v/>
      </c>
      <c r="ER288" s="153" t="str">
        <f t="shared" si="241"/>
        <v/>
      </c>
      <c r="ES288" s="19" t="str">
        <f t="shared" si="242"/>
        <v/>
      </c>
      <c r="ET288" s="153" t="str">
        <f t="shared" si="243"/>
        <v/>
      </c>
    </row>
    <row r="289" spans="1:150" x14ac:dyDescent="0.25">
      <c r="A289" s="31"/>
      <c r="B289" s="91" t="str">
        <f t="shared" si="244"/>
        <v/>
      </c>
      <c r="C289" s="20" t="str">
        <f t="shared" si="204"/>
        <v/>
      </c>
      <c r="D289" s="97" t="str">
        <f t="shared" si="205"/>
        <v/>
      </c>
      <c r="E289" s="62" t="str">
        <f t="shared" si="245"/>
        <v/>
      </c>
      <c r="F289" s="31"/>
      <c r="G289" s="282"/>
      <c r="H289" s="283"/>
      <c r="I289" s="284"/>
      <c r="J289" s="285"/>
      <c r="K289" s="286"/>
      <c r="L289" s="287"/>
      <c r="M289" s="288"/>
      <c r="N289" s="287"/>
      <c r="O289" s="288"/>
      <c r="P289" s="287"/>
      <c r="Q289" s="288"/>
      <c r="R289" s="287"/>
      <c r="S289" s="288"/>
      <c r="T289" s="287"/>
      <c r="U289" s="288"/>
      <c r="V289" s="287"/>
      <c r="W289" s="288"/>
      <c r="X289" s="287"/>
      <c r="Y289" s="288"/>
      <c r="Z289" s="287"/>
      <c r="AA289" s="288"/>
      <c r="AB289" s="287"/>
      <c r="AC289" s="288"/>
      <c r="AD289" s="287"/>
      <c r="AE289" s="288"/>
      <c r="AF289" s="287"/>
      <c r="AG289" s="288"/>
      <c r="AH289" s="287"/>
      <c r="AI289" s="288"/>
      <c r="AJ289" s="287"/>
      <c r="AK289" s="288"/>
      <c r="AL289" s="287"/>
      <c r="AM289" s="288"/>
      <c r="AN289" s="287"/>
      <c r="AO289" s="288"/>
      <c r="AP289" s="287"/>
      <c r="AQ289" s="288"/>
      <c r="AR289" s="287"/>
      <c r="AS289" s="288"/>
      <c r="AT289" s="287"/>
      <c r="AU289" s="288"/>
      <c r="AV289" s="287"/>
      <c r="AW289" s="288"/>
      <c r="AX289" s="287"/>
      <c r="AY289" s="31"/>
      <c r="BA289" s="76" t="str">
        <f t="shared" si="246"/>
        <v/>
      </c>
      <c r="BC289" s="76" t="str">
        <f>IF('Stock List'!$K289="", "", 'Stock List'!$K289)</f>
        <v/>
      </c>
      <c r="BE289" s="106">
        <f>IFERROR(ROUND(((INDEX('Stock List'!$M$11:$M$1010, MATCH(L289, 'Stock List'!$K$11:$K$1010, 0))/INDEX('Stock List'!$L$11:$L$1010, MATCH(L289, 'Stock List'!$K$11:$K$1010, 0)))*K289), 2), 0)</f>
        <v>0</v>
      </c>
      <c r="BF289" s="20"/>
      <c r="BG289" s="20">
        <f>IFERROR(ROUND(((INDEX('Stock List'!$M$11:$M$1010, MATCH(N289, 'Stock List'!$K$11:$K$1010, 0))/INDEX('Stock List'!$L$11:$L$1010, MATCH(N289, 'Stock List'!$K$11:$K$1010, 0)))*M289), 2), 0)</f>
        <v>0</v>
      </c>
      <c r="BH289" s="20"/>
      <c r="BI289" s="20">
        <f>IFERROR(ROUND(((INDEX('Stock List'!$M$11:$M$1010, MATCH(P289, 'Stock List'!$K$11:$K$1010, 0))/INDEX('Stock List'!$L$11:$L$1010, MATCH(P289, 'Stock List'!$K$11:$K$1010, 0)))*O289), 2), 0)</f>
        <v>0</v>
      </c>
      <c r="BJ289" s="20"/>
      <c r="BK289" s="20">
        <f>IFERROR(ROUND(((INDEX('Stock List'!$M$11:$M$1010, MATCH(R289, 'Stock List'!$K$11:$K$1010, 0))/INDEX('Stock List'!$L$11:$L$1010, MATCH(R289, 'Stock List'!$K$11:$K$1010, 0)))*Q289), 2), 0)</f>
        <v>0</v>
      </c>
      <c r="BL289" s="20"/>
      <c r="BM289" s="20">
        <f>IFERROR(ROUND(((INDEX('Stock List'!$M$11:$M$1010, MATCH(T289, 'Stock List'!$K$11:$K$1010, 0))/INDEX('Stock List'!$L$11:$L$1010, MATCH(T289, 'Stock List'!$K$11:$K$1010, 0)))*S289), 2), 0)</f>
        <v>0</v>
      </c>
      <c r="BN289" s="20"/>
      <c r="BO289" s="20">
        <f>IFERROR(ROUND(((INDEX('Stock List'!$M$11:$M$1010, MATCH(V289, 'Stock List'!$K$11:$K$1010, 0))/INDEX('Stock List'!$L$11:$L$1010, MATCH(V289, 'Stock List'!$K$11:$K$1010, 0)))*U289), 2), 0)</f>
        <v>0</v>
      </c>
      <c r="BP289" s="20"/>
      <c r="BQ289" s="20">
        <f>IFERROR(ROUND(((INDEX('Stock List'!$M$11:$M$1010, MATCH(X289, 'Stock List'!$K$11:$K$1010, 0))/INDEX('Stock List'!$L$11:$L$1010, MATCH(X289, 'Stock List'!$K$11:$K$1010, 0)))*W289), 2), 0)</f>
        <v>0</v>
      </c>
      <c r="BR289" s="20"/>
      <c r="BS289" s="20">
        <f>IFERROR(ROUND(((INDEX('Stock List'!$M$11:$M$1010, MATCH(Z289, 'Stock List'!$K$11:$K$1010, 0))/INDEX('Stock List'!$L$11:$L$1010, MATCH(Z289, 'Stock List'!$K$11:$K$1010, 0)))*Y289), 2), 0)</f>
        <v>0</v>
      </c>
      <c r="BT289" s="20"/>
      <c r="BU289" s="20">
        <f>IFERROR(ROUND(((INDEX('Stock List'!$M$11:$M$1010, MATCH(AB289, 'Stock List'!$K$11:$K$1010, 0))/INDEX('Stock List'!$L$11:$L$1010, MATCH(AB289, 'Stock List'!$K$11:$K$1010, 0)))*AA289), 2), 0)</f>
        <v>0</v>
      </c>
      <c r="BV289" s="20"/>
      <c r="BW289" s="20">
        <f>IFERROR(ROUND(((INDEX('Stock List'!$M$11:$M$1010, MATCH(AD289, 'Stock List'!$K$11:$K$1010, 0))/INDEX('Stock List'!$L$11:$L$1010, MATCH(AD289, 'Stock List'!$K$11:$K$1010, 0)))*AC289), 2), 0)</f>
        <v>0</v>
      </c>
      <c r="BX289" s="20"/>
      <c r="BY289" s="20">
        <f>IFERROR(ROUND(((INDEX('Stock List'!$M$11:$M$1010, MATCH(AF289, 'Stock List'!$K$11:$K$1010, 0))/INDEX('Stock List'!$L$11:$L$1010, MATCH(AF289, 'Stock List'!$K$11:$K$1010, 0)))*AE289), 2), 0)</f>
        <v>0</v>
      </c>
      <c r="BZ289" s="20"/>
      <c r="CA289" s="20">
        <f>IFERROR(ROUND(((INDEX('Stock List'!$M$11:$M$1010, MATCH(AH289, 'Stock List'!$K$11:$K$1010, 0))/INDEX('Stock List'!$L$11:$L$1010, MATCH(AH289, 'Stock List'!$K$11:$K$1010, 0)))*AG289), 2), 0)</f>
        <v>0</v>
      </c>
      <c r="CB289" s="20"/>
      <c r="CC289" s="20">
        <f>IFERROR(ROUND(((INDEX('Stock List'!$M$11:$M$1010, MATCH(AJ289, 'Stock List'!$K$11:$K$1010, 0))/INDEX('Stock List'!$L$11:$L$1010, MATCH(AJ289, 'Stock List'!$K$11:$K$1010, 0)))*AI289), 2), 0)</f>
        <v>0</v>
      </c>
      <c r="CD289" s="20"/>
      <c r="CE289" s="20">
        <f>IFERROR(ROUND(((INDEX('Stock List'!$M$11:$M$1010, MATCH(AL289, 'Stock List'!$K$11:$K$1010, 0))/INDEX('Stock List'!$L$11:$L$1010, MATCH(AL289, 'Stock List'!$K$11:$K$1010, 0)))*AK289), 2), 0)</f>
        <v>0</v>
      </c>
      <c r="CF289" s="20"/>
      <c r="CG289" s="20">
        <f>IFERROR(ROUND(((INDEX('Stock List'!$M$11:$M$1010, MATCH(AN289, 'Stock List'!$K$11:$K$1010, 0))/INDEX('Stock List'!$L$11:$L$1010, MATCH(AN289, 'Stock List'!$K$11:$K$1010, 0)))*AM289), 2), 0)</f>
        <v>0</v>
      </c>
      <c r="CH289" s="20"/>
      <c r="CI289" s="20">
        <f>IFERROR(ROUND(((INDEX('Stock List'!$M$11:$M$1010, MATCH(AP289, 'Stock List'!$K$11:$K$1010, 0))/INDEX('Stock List'!$L$11:$L$1010, MATCH(AP289, 'Stock List'!$K$11:$K$1010, 0)))*AO289), 2), 0)</f>
        <v>0</v>
      </c>
      <c r="CJ289" s="20"/>
      <c r="CK289" s="20">
        <f>IFERROR(ROUND(((INDEX('Stock List'!$M$11:$M$1010, MATCH(AR289, 'Stock List'!$K$11:$K$1010, 0))/INDEX('Stock List'!$L$11:$L$1010, MATCH(AR289, 'Stock List'!$K$11:$K$1010, 0)))*AQ289), 2), 0)</f>
        <v>0</v>
      </c>
      <c r="CL289" s="20"/>
      <c r="CM289" s="20">
        <f>IFERROR(ROUND(((INDEX('Stock List'!$M$11:$M$1010, MATCH(AT289, 'Stock List'!$K$11:$K$1010, 0))/INDEX('Stock List'!$L$11:$L$1010, MATCH(AT289, 'Stock List'!$K$11:$K$1010, 0)))*AS289), 2), 0)</f>
        <v>0</v>
      </c>
      <c r="CN289" s="20"/>
      <c r="CO289" s="20">
        <f>IFERROR(ROUND(((INDEX('Stock List'!$M$11:$M$1010, MATCH(AV289, 'Stock List'!$K$11:$K$1010, 0))/INDEX('Stock List'!$L$11:$L$1010, MATCH(AV289, 'Stock List'!$K$11:$K$1010, 0)))*AU289), 2), 0)</f>
        <v>0</v>
      </c>
      <c r="CP289" s="20"/>
      <c r="CQ289" s="20">
        <f>IFERROR(ROUND(((INDEX('Stock List'!$M$11:$M$1010, MATCH(AX289, 'Stock List'!$K$11:$K$1010, 0))/INDEX('Stock List'!$L$11:$L$1010, MATCH(AX289, 'Stock List'!$K$11:$K$1010, 0)))*AW289), 2), 0)</f>
        <v>0</v>
      </c>
      <c r="CR289" s="22"/>
      <c r="CT289" s="106" t="str">
        <f t="shared" si="247"/>
        <v/>
      </c>
      <c r="CU289" s="22" t="str">
        <f t="shared" si="248"/>
        <v/>
      </c>
      <c r="CX289" s="106" t="str">
        <f t="shared" si="249"/>
        <v/>
      </c>
      <c r="CY289" s="20" t="str">
        <f t="shared" si="250"/>
        <v/>
      </c>
      <c r="CZ289" s="22" t="str">
        <f t="shared" si="251"/>
        <v/>
      </c>
      <c r="DB289" s="76" t="str">
        <f>IF($H289="", "", COUNTIF($G$11:$G$1010, "&gt;"&amp;$G289)+1+COUNTIF($G$11:$G289, $G289)-1)</f>
        <v/>
      </c>
      <c r="DC289" s="76" t="str">
        <f>IF($H289="", "", COUNTIF($CZ$11:$CZ$1010, "&gt;"&amp;$CZ289)+1+COUNTIF($CZ$11:$CZ289, $CZ289)-1)</f>
        <v/>
      </c>
      <c r="DE289" s="147" t="str">
        <f t="shared" si="252"/>
        <v/>
      </c>
      <c r="DF289" s="148"/>
      <c r="DG289" s="19" t="str">
        <f t="shared" si="253"/>
        <v/>
      </c>
      <c r="DH289" s="153" t="str">
        <f t="shared" si="254"/>
        <v/>
      </c>
      <c r="DI289" s="19" t="str">
        <f t="shared" si="206"/>
        <v/>
      </c>
      <c r="DJ289" s="153" t="str">
        <f t="shared" si="207"/>
        <v/>
      </c>
      <c r="DK289" s="19" t="str">
        <f t="shared" si="208"/>
        <v/>
      </c>
      <c r="DL289" s="153" t="str">
        <f t="shared" si="209"/>
        <v/>
      </c>
      <c r="DM289" s="19" t="str">
        <f t="shared" si="210"/>
        <v/>
      </c>
      <c r="DN289" s="153" t="str">
        <f t="shared" si="211"/>
        <v/>
      </c>
      <c r="DO289" s="19" t="str">
        <f t="shared" si="212"/>
        <v/>
      </c>
      <c r="DP289" s="153" t="str">
        <f t="shared" si="213"/>
        <v/>
      </c>
      <c r="DQ289" s="19" t="str">
        <f t="shared" si="214"/>
        <v/>
      </c>
      <c r="DR289" s="153" t="str">
        <f t="shared" si="215"/>
        <v/>
      </c>
      <c r="DS289" s="19" t="str">
        <f t="shared" si="216"/>
        <v/>
      </c>
      <c r="DT289" s="153" t="str">
        <f t="shared" si="217"/>
        <v/>
      </c>
      <c r="DU289" s="19" t="str">
        <f t="shared" si="218"/>
        <v/>
      </c>
      <c r="DV289" s="153" t="str">
        <f t="shared" si="219"/>
        <v/>
      </c>
      <c r="DW289" s="19" t="str">
        <f t="shared" si="220"/>
        <v/>
      </c>
      <c r="DX289" s="153" t="str">
        <f t="shared" si="221"/>
        <v/>
      </c>
      <c r="DY289" s="19" t="str">
        <f t="shared" si="222"/>
        <v/>
      </c>
      <c r="DZ289" s="153" t="str">
        <f t="shared" si="223"/>
        <v/>
      </c>
      <c r="EA289" s="19" t="str">
        <f t="shared" si="224"/>
        <v/>
      </c>
      <c r="EB289" s="153" t="str">
        <f t="shared" si="225"/>
        <v/>
      </c>
      <c r="EC289" s="19" t="str">
        <f t="shared" si="226"/>
        <v/>
      </c>
      <c r="ED289" s="153" t="str">
        <f t="shared" si="227"/>
        <v/>
      </c>
      <c r="EE289" s="19" t="str">
        <f t="shared" si="228"/>
        <v/>
      </c>
      <c r="EF289" s="153" t="str">
        <f t="shared" si="229"/>
        <v/>
      </c>
      <c r="EG289" s="19" t="str">
        <f t="shared" si="230"/>
        <v/>
      </c>
      <c r="EH289" s="153" t="str">
        <f t="shared" si="231"/>
        <v/>
      </c>
      <c r="EI289" s="19" t="str">
        <f t="shared" si="232"/>
        <v/>
      </c>
      <c r="EJ289" s="153" t="str">
        <f t="shared" si="233"/>
        <v/>
      </c>
      <c r="EK289" s="19" t="str">
        <f t="shared" si="234"/>
        <v/>
      </c>
      <c r="EL289" s="153" t="str">
        <f t="shared" si="235"/>
        <v/>
      </c>
      <c r="EM289" s="19" t="str">
        <f t="shared" si="236"/>
        <v/>
      </c>
      <c r="EN289" s="153" t="str">
        <f t="shared" si="237"/>
        <v/>
      </c>
      <c r="EO289" s="19" t="str">
        <f t="shared" si="238"/>
        <v/>
      </c>
      <c r="EP289" s="153" t="str">
        <f t="shared" si="239"/>
        <v/>
      </c>
      <c r="EQ289" s="19" t="str">
        <f t="shared" si="240"/>
        <v/>
      </c>
      <c r="ER289" s="153" t="str">
        <f t="shared" si="241"/>
        <v/>
      </c>
      <c r="ES289" s="19" t="str">
        <f t="shared" si="242"/>
        <v/>
      </c>
      <c r="ET289" s="153" t="str">
        <f t="shared" si="243"/>
        <v/>
      </c>
    </row>
    <row r="290" spans="1:150" x14ac:dyDescent="0.25">
      <c r="A290" s="31"/>
      <c r="B290" s="91" t="str">
        <f t="shared" si="244"/>
        <v/>
      </c>
      <c r="C290" s="20" t="str">
        <f t="shared" si="204"/>
        <v/>
      </c>
      <c r="D290" s="97" t="str">
        <f t="shared" si="205"/>
        <v/>
      </c>
      <c r="E290" s="62" t="str">
        <f t="shared" si="245"/>
        <v/>
      </c>
      <c r="F290" s="31"/>
      <c r="G290" s="282"/>
      <c r="H290" s="283"/>
      <c r="I290" s="284"/>
      <c r="J290" s="285"/>
      <c r="K290" s="286"/>
      <c r="L290" s="287"/>
      <c r="M290" s="288"/>
      <c r="N290" s="287"/>
      <c r="O290" s="288"/>
      <c r="P290" s="287"/>
      <c r="Q290" s="288"/>
      <c r="R290" s="287"/>
      <c r="S290" s="288"/>
      <c r="T290" s="287"/>
      <c r="U290" s="288"/>
      <c r="V290" s="287"/>
      <c r="W290" s="288"/>
      <c r="X290" s="287"/>
      <c r="Y290" s="288"/>
      <c r="Z290" s="287"/>
      <c r="AA290" s="288"/>
      <c r="AB290" s="287"/>
      <c r="AC290" s="288"/>
      <c r="AD290" s="287"/>
      <c r="AE290" s="288"/>
      <c r="AF290" s="287"/>
      <c r="AG290" s="288"/>
      <c r="AH290" s="287"/>
      <c r="AI290" s="288"/>
      <c r="AJ290" s="287"/>
      <c r="AK290" s="288"/>
      <c r="AL290" s="287"/>
      <c r="AM290" s="288"/>
      <c r="AN290" s="287"/>
      <c r="AO290" s="288"/>
      <c r="AP290" s="287"/>
      <c r="AQ290" s="288"/>
      <c r="AR290" s="287"/>
      <c r="AS290" s="288"/>
      <c r="AT290" s="287"/>
      <c r="AU290" s="288"/>
      <c r="AV290" s="287"/>
      <c r="AW290" s="288"/>
      <c r="AX290" s="287"/>
      <c r="AY290" s="31"/>
      <c r="BA290" s="76" t="str">
        <f t="shared" si="246"/>
        <v/>
      </c>
      <c r="BC290" s="76" t="str">
        <f>IF('Stock List'!$K290="", "", 'Stock List'!$K290)</f>
        <v/>
      </c>
      <c r="BE290" s="106">
        <f>IFERROR(ROUND(((INDEX('Stock List'!$M$11:$M$1010, MATCH(L290, 'Stock List'!$K$11:$K$1010, 0))/INDEX('Stock List'!$L$11:$L$1010, MATCH(L290, 'Stock List'!$K$11:$K$1010, 0)))*K290), 2), 0)</f>
        <v>0</v>
      </c>
      <c r="BF290" s="20"/>
      <c r="BG290" s="20">
        <f>IFERROR(ROUND(((INDEX('Stock List'!$M$11:$M$1010, MATCH(N290, 'Stock List'!$K$11:$K$1010, 0))/INDEX('Stock List'!$L$11:$L$1010, MATCH(N290, 'Stock List'!$K$11:$K$1010, 0)))*M290), 2), 0)</f>
        <v>0</v>
      </c>
      <c r="BH290" s="20"/>
      <c r="BI290" s="20">
        <f>IFERROR(ROUND(((INDEX('Stock List'!$M$11:$M$1010, MATCH(P290, 'Stock List'!$K$11:$K$1010, 0))/INDEX('Stock List'!$L$11:$L$1010, MATCH(P290, 'Stock List'!$K$11:$K$1010, 0)))*O290), 2), 0)</f>
        <v>0</v>
      </c>
      <c r="BJ290" s="20"/>
      <c r="BK290" s="20">
        <f>IFERROR(ROUND(((INDEX('Stock List'!$M$11:$M$1010, MATCH(R290, 'Stock List'!$K$11:$K$1010, 0))/INDEX('Stock List'!$L$11:$L$1010, MATCH(R290, 'Stock List'!$K$11:$K$1010, 0)))*Q290), 2), 0)</f>
        <v>0</v>
      </c>
      <c r="BL290" s="20"/>
      <c r="BM290" s="20">
        <f>IFERROR(ROUND(((INDEX('Stock List'!$M$11:$M$1010, MATCH(T290, 'Stock List'!$K$11:$K$1010, 0))/INDEX('Stock List'!$L$11:$L$1010, MATCH(T290, 'Stock List'!$K$11:$K$1010, 0)))*S290), 2), 0)</f>
        <v>0</v>
      </c>
      <c r="BN290" s="20"/>
      <c r="BO290" s="20">
        <f>IFERROR(ROUND(((INDEX('Stock List'!$M$11:$M$1010, MATCH(V290, 'Stock List'!$K$11:$K$1010, 0))/INDEX('Stock List'!$L$11:$L$1010, MATCH(V290, 'Stock List'!$K$11:$K$1010, 0)))*U290), 2), 0)</f>
        <v>0</v>
      </c>
      <c r="BP290" s="20"/>
      <c r="BQ290" s="20">
        <f>IFERROR(ROUND(((INDEX('Stock List'!$M$11:$M$1010, MATCH(X290, 'Stock List'!$K$11:$K$1010, 0))/INDEX('Stock List'!$L$11:$L$1010, MATCH(X290, 'Stock List'!$K$11:$K$1010, 0)))*W290), 2), 0)</f>
        <v>0</v>
      </c>
      <c r="BR290" s="20"/>
      <c r="BS290" s="20">
        <f>IFERROR(ROUND(((INDEX('Stock List'!$M$11:$M$1010, MATCH(Z290, 'Stock List'!$K$11:$K$1010, 0))/INDEX('Stock List'!$L$11:$L$1010, MATCH(Z290, 'Stock List'!$K$11:$K$1010, 0)))*Y290), 2), 0)</f>
        <v>0</v>
      </c>
      <c r="BT290" s="20"/>
      <c r="BU290" s="20">
        <f>IFERROR(ROUND(((INDEX('Stock List'!$M$11:$M$1010, MATCH(AB290, 'Stock List'!$K$11:$K$1010, 0))/INDEX('Stock List'!$L$11:$L$1010, MATCH(AB290, 'Stock List'!$K$11:$K$1010, 0)))*AA290), 2), 0)</f>
        <v>0</v>
      </c>
      <c r="BV290" s="20"/>
      <c r="BW290" s="20">
        <f>IFERROR(ROUND(((INDEX('Stock List'!$M$11:$M$1010, MATCH(AD290, 'Stock List'!$K$11:$K$1010, 0))/INDEX('Stock List'!$L$11:$L$1010, MATCH(AD290, 'Stock List'!$K$11:$K$1010, 0)))*AC290), 2), 0)</f>
        <v>0</v>
      </c>
      <c r="BX290" s="20"/>
      <c r="BY290" s="20">
        <f>IFERROR(ROUND(((INDEX('Stock List'!$M$11:$M$1010, MATCH(AF290, 'Stock List'!$K$11:$K$1010, 0))/INDEX('Stock List'!$L$11:$L$1010, MATCH(AF290, 'Stock List'!$K$11:$K$1010, 0)))*AE290), 2), 0)</f>
        <v>0</v>
      </c>
      <c r="BZ290" s="20"/>
      <c r="CA290" s="20">
        <f>IFERROR(ROUND(((INDEX('Stock List'!$M$11:$M$1010, MATCH(AH290, 'Stock List'!$K$11:$K$1010, 0))/INDEX('Stock List'!$L$11:$L$1010, MATCH(AH290, 'Stock List'!$K$11:$K$1010, 0)))*AG290), 2), 0)</f>
        <v>0</v>
      </c>
      <c r="CB290" s="20"/>
      <c r="CC290" s="20">
        <f>IFERROR(ROUND(((INDEX('Stock List'!$M$11:$M$1010, MATCH(AJ290, 'Stock List'!$K$11:$K$1010, 0))/INDEX('Stock List'!$L$11:$L$1010, MATCH(AJ290, 'Stock List'!$K$11:$K$1010, 0)))*AI290), 2), 0)</f>
        <v>0</v>
      </c>
      <c r="CD290" s="20"/>
      <c r="CE290" s="20">
        <f>IFERROR(ROUND(((INDEX('Stock List'!$M$11:$M$1010, MATCH(AL290, 'Stock List'!$K$11:$K$1010, 0))/INDEX('Stock List'!$L$11:$L$1010, MATCH(AL290, 'Stock List'!$K$11:$K$1010, 0)))*AK290), 2), 0)</f>
        <v>0</v>
      </c>
      <c r="CF290" s="20"/>
      <c r="CG290" s="20">
        <f>IFERROR(ROUND(((INDEX('Stock List'!$M$11:$M$1010, MATCH(AN290, 'Stock List'!$K$11:$K$1010, 0))/INDEX('Stock List'!$L$11:$L$1010, MATCH(AN290, 'Stock List'!$K$11:$K$1010, 0)))*AM290), 2), 0)</f>
        <v>0</v>
      </c>
      <c r="CH290" s="20"/>
      <c r="CI290" s="20">
        <f>IFERROR(ROUND(((INDEX('Stock List'!$M$11:$M$1010, MATCH(AP290, 'Stock List'!$K$11:$K$1010, 0))/INDEX('Stock List'!$L$11:$L$1010, MATCH(AP290, 'Stock List'!$K$11:$K$1010, 0)))*AO290), 2), 0)</f>
        <v>0</v>
      </c>
      <c r="CJ290" s="20"/>
      <c r="CK290" s="20">
        <f>IFERROR(ROUND(((INDEX('Stock List'!$M$11:$M$1010, MATCH(AR290, 'Stock List'!$K$11:$K$1010, 0))/INDEX('Stock List'!$L$11:$L$1010, MATCH(AR290, 'Stock List'!$K$11:$K$1010, 0)))*AQ290), 2), 0)</f>
        <v>0</v>
      </c>
      <c r="CL290" s="20"/>
      <c r="CM290" s="20">
        <f>IFERROR(ROUND(((INDEX('Stock List'!$M$11:$M$1010, MATCH(AT290, 'Stock List'!$K$11:$K$1010, 0))/INDEX('Stock List'!$L$11:$L$1010, MATCH(AT290, 'Stock List'!$K$11:$K$1010, 0)))*AS290), 2), 0)</f>
        <v>0</v>
      </c>
      <c r="CN290" s="20"/>
      <c r="CO290" s="20">
        <f>IFERROR(ROUND(((INDEX('Stock List'!$M$11:$M$1010, MATCH(AV290, 'Stock List'!$K$11:$K$1010, 0))/INDEX('Stock List'!$L$11:$L$1010, MATCH(AV290, 'Stock List'!$K$11:$K$1010, 0)))*AU290), 2), 0)</f>
        <v>0</v>
      </c>
      <c r="CP290" s="20"/>
      <c r="CQ290" s="20">
        <f>IFERROR(ROUND(((INDEX('Stock List'!$M$11:$M$1010, MATCH(AX290, 'Stock List'!$K$11:$K$1010, 0))/INDEX('Stock List'!$L$11:$L$1010, MATCH(AX290, 'Stock List'!$K$11:$K$1010, 0)))*AW290), 2), 0)</f>
        <v>0</v>
      </c>
      <c r="CR290" s="22"/>
      <c r="CT290" s="106" t="str">
        <f t="shared" si="247"/>
        <v/>
      </c>
      <c r="CU290" s="22" t="str">
        <f t="shared" si="248"/>
        <v/>
      </c>
      <c r="CX290" s="106" t="str">
        <f t="shared" si="249"/>
        <v/>
      </c>
      <c r="CY290" s="20" t="str">
        <f t="shared" si="250"/>
        <v/>
      </c>
      <c r="CZ290" s="22" t="str">
        <f t="shared" si="251"/>
        <v/>
      </c>
      <c r="DB290" s="76" t="str">
        <f>IF($H290="", "", COUNTIF($G$11:$G$1010, "&gt;"&amp;$G290)+1+COUNTIF($G$11:$G290, $G290)-1)</f>
        <v/>
      </c>
      <c r="DC290" s="76" t="str">
        <f>IF($H290="", "", COUNTIF($CZ$11:$CZ$1010, "&gt;"&amp;$CZ290)+1+COUNTIF($CZ$11:$CZ290, $CZ290)-1)</f>
        <v/>
      </c>
      <c r="DE290" s="147" t="str">
        <f t="shared" si="252"/>
        <v/>
      </c>
      <c r="DF290" s="148"/>
      <c r="DG290" s="19" t="str">
        <f t="shared" si="253"/>
        <v/>
      </c>
      <c r="DH290" s="153" t="str">
        <f t="shared" si="254"/>
        <v/>
      </c>
      <c r="DI290" s="19" t="str">
        <f t="shared" si="206"/>
        <v/>
      </c>
      <c r="DJ290" s="153" t="str">
        <f t="shared" si="207"/>
        <v/>
      </c>
      <c r="DK290" s="19" t="str">
        <f t="shared" si="208"/>
        <v/>
      </c>
      <c r="DL290" s="153" t="str">
        <f t="shared" si="209"/>
        <v/>
      </c>
      <c r="DM290" s="19" t="str">
        <f t="shared" si="210"/>
        <v/>
      </c>
      <c r="DN290" s="153" t="str">
        <f t="shared" si="211"/>
        <v/>
      </c>
      <c r="DO290" s="19" t="str">
        <f t="shared" si="212"/>
        <v/>
      </c>
      <c r="DP290" s="153" t="str">
        <f t="shared" si="213"/>
        <v/>
      </c>
      <c r="DQ290" s="19" t="str">
        <f t="shared" si="214"/>
        <v/>
      </c>
      <c r="DR290" s="153" t="str">
        <f t="shared" si="215"/>
        <v/>
      </c>
      <c r="DS290" s="19" t="str">
        <f t="shared" si="216"/>
        <v/>
      </c>
      <c r="DT290" s="153" t="str">
        <f t="shared" si="217"/>
        <v/>
      </c>
      <c r="DU290" s="19" t="str">
        <f t="shared" si="218"/>
        <v/>
      </c>
      <c r="DV290" s="153" t="str">
        <f t="shared" si="219"/>
        <v/>
      </c>
      <c r="DW290" s="19" t="str">
        <f t="shared" si="220"/>
        <v/>
      </c>
      <c r="DX290" s="153" t="str">
        <f t="shared" si="221"/>
        <v/>
      </c>
      <c r="DY290" s="19" t="str">
        <f t="shared" si="222"/>
        <v/>
      </c>
      <c r="DZ290" s="153" t="str">
        <f t="shared" si="223"/>
        <v/>
      </c>
      <c r="EA290" s="19" t="str">
        <f t="shared" si="224"/>
        <v/>
      </c>
      <c r="EB290" s="153" t="str">
        <f t="shared" si="225"/>
        <v/>
      </c>
      <c r="EC290" s="19" t="str">
        <f t="shared" si="226"/>
        <v/>
      </c>
      <c r="ED290" s="153" t="str">
        <f t="shared" si="227"/>
        <v/>
      </c>
      <c r="EE290" s="19" t="str">
        <f t="shared" si="228"/>
        <v/>
      </c>
      <c r="EF290" s="153" t="str">
        <f t="shared" si="229"/>
        <v/>
      </c>
      <c r="EG290" s="19" t="str">
        <f t="shared" si="230"/>
        <v/>
      </c>
      <c r="EH290" s="153" t="str">
        <f t="shared" si="231"/>
        <v/>
      </c>
      <c r="EI290" s="19" t="str">
        <f t="shared" si="232"/>
        <v/>
      </c>
      <c r="EJ290" s="153" t="str">
        <f t="shared" si="233"/>
        <v/>
      </c>
      <c r="EK290" s="19" t="str">
        <f t="shared" si="234"/>
        <v/>
      </c>
      <c r="EL290" s="153" t="str">
        <f t="shared" si="235"/>
        <v/>
      </c>
      <c r="EM290" s="19" t="str">
        <f t="shared" si="236"/>
        <v/>
      </c>
      <c r="EN290" s="153" t="str">
        <f t="shared" si="237"/>
        <v/>
      </c>
      <c r="EO290" s="19" t="str">
        <f t="shared" si="238"/>
        <v/>
      </c>
      <c r="EP290" s="153" t="str">
        <f t="shared" si="239"/>
        <v/>
      </c>
      <c r="EQ290" s="19" t="str">
        <f t="shared" si="240"/>
        <v/>
      </c>
      <c r="ER290" s="153" t="str">
        <f t="shared" si="241"/>
        <v/>
      </c>
      <c r="ES290" s="19" t="str">
        <f t="shared" si="242"/>
        <v/>
      </c>
      <c r="ET290" s="153" t="str">
        <f t="shared" si="243"/>
        <v/>
      </c>
    </row>
    <row r="291" spans="1:150" x14ac:dyDescent="0.25">
      <c r="A291" s="31"/>
      <c r="B291" s="91" t="str">
        <f t="shared" si="244"/>
        <v/>
      </c>
      <c r="C291" s="20" t="str">
        <f t="shared" si="204"/>
        <v/>
      </c>
      <c r="D291" s="97" t="str">
        <f t="shared" si="205"/>
        <v/>
      </c>
      <c r="E291" s="62" t="str">
        <f t="shared" si="245"/>
        <v/>
      </c>
      <c r="F291" s="31"/>
      <c r="G291" s="282"/>
      <c r="H291" s="283"/>
      <c r="I291" s="284"/>
      <c r="J291" s="285"/>
      <c r="K291" s="286"/>
      <c r="L291" s="287"/>
      <c r="M291" s="288"/>
      <c r="N291" s="287"/>
      <c r="O291" s="288"/>
      <c r="P291" s="287"/>
      <c r="Q291" s="288"/>
      <c r="R291" s="287"/>
      <c r="S291" s="288"/>
      <c r="T291" s="287"/>
      <c r="U291" s="288"/>
      <c r="V291" s="287"/>
      <c r="W291" s="288"/>
      <c r="X291" s="287"/>
      <c r="Y291" s="288"/>
      <c r="Z291" s="287"/>
      <c r="AA291" s="288"/>
      <c r="AB291" s="287"/>
      <c r="AC291" s="288"/>
      <c r="AD291" s="287"/>
      <c r="AE291" s="288"/>
      <c r="AF291" s="287"/>
      <c r="AG291" s="288"/>
      <c r="AH291" s="287"/>
      <c r="AI291" s="288"/>
      <c r="AJ291" s="287"/>
      <c r="AK291" s="288"/>
      <c r="AL291" s="287"/>
      <c r="AM291" s="288"/>
      <c r="AN291" s="287"/>
      <c r="AO291" s="288"/>
      <c r="AP291" s="287"/>
      <c r="AQ291" s="288"/>
      <c r="AR291" s="287"/>
      <c r="AS291" s="288"/>
      <c r="AT291" s="287"/>
      <c r="AU291" s="288"/>
      <c r="AV291" s="287"/>
      <c r="AW291" s="288"/>
      <c r="AX291" s="287"/>
      <c r="AY291" s="31"/>
      <c r="BA291" s="76" t="str">
        <f t="shared" si="246"/>
        <v/>
      </c>
      <c r="BC291" s="76" t="str">
        <f>IF('Stock List'!$K291="", "", 'Stock List'!$K291)</f>
        <v/>
      </c>
      <c r="BE291" s="106">
        <f>IFERROR(ROUND(((INDEX('Stock List'!$M$11:$M$1010, MATCH(L291, 'Stock List'!$K$11:$K$1010, 0))/INDEX('Stock List'!$L$11:$L$1010, MATCH(L291, 'Stock List'!$K$11:$K$1010, 0)))*K291), 2), 0)</f>
        <v>0</v>
      </c>
      <c r="BF291" s="20"/>
      <c r="BG291" s="20">
        <f>IFERROR(ROUND(((INDEX('Stock List'!$M$11:$M$1010, MATCH(N291, 'Stock List'!$K$11:$K$1010, 0))/INDEX('Stock List'!$L$11:$L$1010, MATCH(N291, 'Stock List'!$K$11:$K$1010, 0)))*M291), 2), 0)</f>
        <v>0</v>
      </c>
      <c r="BH291" s="20"/>
      <c r="BI291" s="20">
        <f>IFERROR(ROUND(((INDEX('Stock List'!$M$11:$M$1010, MATCH(P291, 'Stock List'!$K$11:$K$1010, 0))/INDEX('Stock List'!$L$11:$L$1010, MATCH(P291, 'Stock List'!$K$11:$K$1010, 0)))*O291), 2), 0)</f>
        <v>0</v>
      </c>
      <c r="BJ291" s="20"/>
      <c r="BK291" s="20">
        <f>IFERROR(ROUND(((INDEX('Stock List'!$M$11:$M$1010, MATCH(R291, 'Stock List'!$K$11:$K$1010, 0))/INDEX('Stock List'!$L$11:$L$1010, MATCH(R291, 'Stock List'!$K$11:$K$1010, 0)))*Q291), 2), 0)</f>
        <v>0</v>
      </c>
      <c r="BL291" s="20"/>
      <c r="BM291" s="20">
        <f>IFERROR(ROUND(((INDEX('Stock List'!$M$11:$M$1010, MATCH(T291, 'Stock List'!$K$11:$K$1010, 0))/INDEX('Stock List'!$L$11:$L$1010, MATCH(T291, 'Stock List'!$K$11:$K$1010, 0)))*S291), 2), 0)</f>
        <v>0</v>
      </c>
      <c r="BN291" s="20"/>
      <c r="BO291" s="20">
        <f>IFERROR(ROUND(((INDEX('Stock List'!$M$11:$M$1010, MATCH(V291, 'Stock List'!$K$11:$K$1010, 0))/INDEX('Stock List'!$L$11:$L$1010, MATCH(V291, 'Stock List'!$K$11:$K$1010, 0)))*U291), 2), 0)</f>
        <v>0</v>
      </c>
      <c r="BP291" s="20"/>
      <c r="BQ291" s="20">
        <f>IFERROR(ROUND(((INDEX('Stock List'!$M$11:$M$1010, MATCH(X291, 'Stock List'!$K$11:$K$1010, 0))/INDEX('Stock List'!$L$11:$L$1010, MATCH(X291, 'Stock List'!$K$11:$K$1010, 0)))*W291), 2), 0)</f>
        <v>0</v>
      </c>
      <c r="BR291" s="20"/>
      <c r="BS291" s="20">
        <f>IFERROR(ROUND(((INDEX('Stock List'!$M$11:$M$1010, MATCH(Z291, 'Stock List'!$K$11:$K$1010, 0))/INDEX('Stock List'!$L$11:$L$1010, MATCH(Z291, 'Stock List'!$K$11:$K$1010, 0)))*Y291), 2), 0)</f>
        <v>0</v>
      </c>
      <c r="BT291" s="20"/>
      <c r="BU291" s="20">
        <f>IFERROR(ROUND(((INDEX('Stock List'!$M$11:$M$1010, MATCH(AB291, 'Stock List'!$K$11:$K$1010, 0))/INDEX('Stock List'!$L$11:$L$1010, MATCH(AB291, 'Stock List'!$K$11:$K$1010, 0)))*AA291), 2), 0)</f>
        <v>0</v>
      </c>
      <c r="BV291" s="20"/>
      <c r="BW291" s="20">
        <f>IFERROR(ROUND(((INDEX('Stock List'!$M$11:$M$1010, MATCH(AD291, 'Stock List'!$K$11:$K$1010, 0))/INDEX('Stock List'!$L$11:$L$1010, MATCH(AD291, 'Stock List'!$K$11:$K$1010, 0)))*AC291), 2), 0)</f>
        <v>0</v>
      </c>
      <c r="BX291" s="20"/>
      <c r="BY291" s="20">
        <f>IFERROR(ROUND(((INDEX('Stock List'!$M$11:$M$1010, MATCH(AF291, 'Stock List'!$K$11:$K$1010, 0))/INDEX('Stock List'!$L$11:$L$1010, MATCH(AF291, 'Stock List'!$K$11:$K$1010, 0)))*AE291), 2), 0)</f>
        <v>0</v>
      </c>
      <c r="BZ291" s="20"/>
      <c r="CA291" s="20">
        <f>IFERROR(ROUND(((INDEX('Stock List'!$M$11:$M$1010, MATCH(AH291, 'Stock List'!$K$11:$K$1010, 0))/INDEX('Stock List'!$L$11:$L$1010, MATCH(AH291, 'Stock List'!$K$11:$K$1010, 0)))*AG291), 2), 0)</f>
        <v>0</v>
      </c>
      <c r="CB291" s="20"/>
      <c r="CC291" s="20">
        <f>IFERROR(ROUND(((INDEX('Stock List'!$M$11:$M$1010, MATCH(AJ291, 'Stock List'!$K$11:$K$1010, 0))/INDEX('Stock List'!$L$11:$L$1010, MATCH(AJ291, 'Stock List'!$K$11:$K$1010, 0)))*AI291), 2), 0)</f>
        <v>0</v>
      </c>
      <c r="CD291" s="20"/>
      <c r="CE291" s="20">
        <f>IFERROR(ROUND(((INDEX('Stock List'!$M$11:$M$1010, MATCH(AL291, 'Stock List'!$K$11:$K$1010, 0))/INDEX('Stock List'!$L$11:$L$1010, MATCH(AL291, 'Stock List'!$K$11:$K$1010, 0)))*AK291), 2), 0)</f>
        <v>0</v>
      </c>
      <c r="CF291" s="20"/>
      <c r="CG291" s="20">
        <f>IFERROR(ROUND(((INDEX('Stock List'!$M$11:$M$1010, MATCH(AN291, 'Stock List'!$K$11:$K$1010, 0))/INDEX('Stock List'!$L$11:$L$1010, MATCH(AN291, 'Stock List'!$K$11:$K$1010, 0)))*AM291), 2), 0)</f>
        <v>0</v>
      </c>
      <c r="CH291" s="20"/>
      <c r="CI291" s="20">
        <f>IFERROR(ROUND(((INDEX('Stock List'!$M$11:$M$1010, MATCH(AP291, 'Stock List'!$K$11:$K$1010, 0))/INDEX('Stock List'!$L$11:$L$1010, MATCH(AP291, 'Stock List'!$K$11:$K$1010, 0)))*AO291), 2), 0)</f>
        <v>0</v>
      </c>
      <c r="CJ291" s="20"/>
      <c r="CK291" s="20">
        <f>IFERROR(ROUND(((INDEX('Stock List'!$M$11:$M$1010, MATCH(AR291, 'Stock List'!$K$11:$K$1010, 0))/INDEX('Stock List'!$L$11:$L$1010, MATCH(AR291, 'Stock List'!$K$11:$K$1010, 0)))*AQ291), 2), 0)</f>
        <v>0</v>
      </c>
      <c r="CL291" s="20"/>
      <c r="CM291" s="20">
        <f>IFERROR(ROUND(((INDEX('Stock List'!$M$11:$M$1010, MATCH(AT291, 'Stock List'!$K$11:$K$1010, 0))/INDEX('Stock List'!$L$11:$L$1010, MATCH(AT291, 'Stock List'!$K$11:$K$1010, 0)))*AS291), 2), 0)</f>
        <v>0</v>
      </c>
      <c r="CN291" s="20"/>
      <c r="CO291" s="20">
        <f>IFERROR(ROUND(((INDEX('Stock List'!$M$11:$M$1010, MATCH(AV291, 'Stock List'!$K$11:$K$1010, 0))/INDEX('Stock List'!$L$11:$L$1010, MATCH(AV291, 'Stock List'!$K$11:$K$1010, 0)))*AU291), 2), 0)</f>
        <v>0</v>
      </c>
      <c r="CP291" s="20"/>
      <c r="CQ291" s="20">
        <f>IFERROR(ROUND(((INDEX('Stock List'!$M$11:$M$1010, MATCH(AX291, 'Stock List'!$K$11:$K$1010, 0))/INDEX('Stock List'!$L$11:$L$1010, MATCH(AX291, 'Stock List'!$K$11:$K$1010, 0)))*AW291), 2), 0)</f>
        <v>0</v>
      </c>
      <c r="CR291" s="22"/>
      <c r="CT291" s="106" t="str">
        <f t="shared" si="247"/>
        <v/>
      </c>
      <c r="CU291" s="22" t="str">
        <f t="shared" si="248"/>
        <v/>
      </c>
      <c r="CX291" s="106" t="str">
        <f t="shared" si="249"/>
        <v/>
      </c>
      <c r="CY291" s="20" t="str">
        <f t="shared" si="250"/>
        <v/>
      </c>
      <c r="CZ291" s="22" t="str">
        <f t="shared" si="251"/>
        <v/>
      </c>
      <c r="DB291" s="76" t="str">
        <f>IF($H291="", "", COUNTIF($G$11:$G$1010, "&gt;"&amp;$G291)+1+COUNTIF($G$11:$G291, $G291)-1)</f>
        <v/>
      </c>
      <c r="DC291" s="76" t="str">
        <f>IF($H291="", "", COUNTIF($CZ$11:$CZ$1010, "&gt;"&amp;$CZ291)+1+COUNTIF($CZ$11:$CZ291, $CZ291)-1)</f>
        <v/>
      </c>
      <c r="DE291" s="147" t="str">
        <f t="shared" si="252"/>
        <v/>
      </c>
      <c r="DF291" s="148"/>
      <c r="DG291" s="19" t="str">
        <f t="shared" si="253"/>
        <v/>
      </c>
      <c r="DH291" s="153" t="str">
        <f t="shared" si="254"/>
        <v/>
      </c>
      <c r="DI291" s="19" t="str">
        <f t="shared" si="206"/>
        <v/>
      </c>
      <c r="DJ291" s="153" t="str">
        <f t="shared" si="207"/>
        <v/>
      </c>
      <c r="DK291" s="19" t="str">
        <f t="shared" si="208"/>
        <v/>
      </c>
      <c r="DL291" s="153" t="str">
        <f t="shared" si="209"/>
        <v/>
      </c>
      <c r="DM291" s="19" t="str">
        <f t="shared" si="210"/>
        <v/>
      </c>
      <c r="DN291" s="153" t="str">
        <f t="shared" si="211"/>
        <v/>
      </c>
      <c r="DO291" s="19" t="str">
        <f t="shared" si="212"/>
        <v/>
      </c>
      <c r="DP291" s="153" t="str">
        <f t="shared" si="213"/>
        <v/>
      </c>
      <c r="DQ291" s="19" t="str">
        <f t="shared" si="214"/>
        <v/>
      </c>
      <c r="DR291" s="153" t="str">
        <f t="shared" si="215"/>
        <v/>
      </c>
      <c r="DS291" s="19" t="str">
        <f t="shared" si="216"/>
        <v/>
      </c>
      <c r="DT291" s="153" t="str">
        <f t="shared" si="217"/>
        <v/>
      </c>
      <c r="DU291" s="19" t="str">
        <f t="shared" si="218"/>
        <v/>
      </c>
      <c r="DV291" s="153" t="str">
        <f t="shared" si="219"/>
        <v/>
      </c>
      <c r="DW291" s="19" t="str">
        <f t="shared" si="220"/>
        <v/>
      </c>
      <c r="DX291" s="153" t="str">
        <f t="shared" si="221"/>
        <v/>
      </c>
      <c r="DY291" s="19" t="str">
        <f t="shared" si="222"/>
        <v/>
      </c>
      <c r="DZ291" s="153" t="str">
        <f t="shared" si="223"/>
        <v/>
      </c>
      <c r="EA291" s="19" t="str">
        <f t="shared" si="224"/>
        <v/>
      </c>
      <c r="EB291" s="153" t="str">
        <f t="shared" si="225"/>
        <v/>
      </c>
      <c r="EC291" s="19" t="str">
        <f t="shared" si="226"/>
        <v/>
      </c>
      <c r="ED291" s="153" t="str">
        <f t="shared" si="227"/>
        <v/>
      </c>
      <c r="EE291" s="19" t="str">
        <f t="shared" si="228"/>
        <v/>
      </c>
      <c r="EF291" s="153" t="str">
        <f t="shared" si="229"/>
        <v/>
      </c>
      <c r="EG291" s="19" t="str">
        <f t="shared" si="230"/>
        <v/>
      </c>
      <c r="EH291" s="153" t="str">
        <f t="shared" si="231"/>
        <v/>
      </c>
      <c r="EI291" s="19" t="str">
        <f t="shared" si="232"/>
        <v/>
      </c>
      <c r="EJ291" s="153" t="str">
        <f t="shared" si="233"/>
        <v/>
      </c>
      <c r="EK291" s="19" t="str">
        <f t="shared" si="234"/>
        <v/>
      </c>
      <c r="EL291" s="153" t="str">
        <f t="shared" si="235"/>
        <v/>
      </c>
      <c r="EM291" s="19" t="str">
        <f t="shared" si="236"/>
        <v/>
      </c>
      <c r="EN291" s="153" t="str">
        <f t="shared" si="237"/>
        <v/>
      </c>
      <c r="EO291" s="19" t="str">
        <f t="shared" si="238"/>
        <v/>
      </c>
      <c r="EP291" s="153" t="str">
        <f t="shared" si="239"/>
        <v/>
      </c>
      <c r="EQ291" s="19" t="str">
        <f t="shared" si="240"/>
        <v/>
      </c>
      <c r="ER291" s="153" t="str">
        <f t="shared" si="241"/>
        <v/>
      </c>
      <c r="ES291" s="19" t="str">
        <f t="shared" si="242"/>
        <v/>
      </c>
      <c r="ET291" s="153" t="str">
        <f t="shared" si="243"/>
        <v/>
      </c>
    </row>
    <row r="292" spans="1:150" x14ac:dyDescent="0.25">
      <c r="A292" s="31"/>
      <c r="B292" s="91" t="str">
        <f t="shared" si="244"/>
        <v/>
      </c>
      <c r="C292" s="20" t="str">
        <f t="shared" si="204"/>
        <v/>
      </c>
      <c r="D292" s="97" t="str">
        <f t="shared" si="205"/>
        <v/>
      </c>
      <c r="E292" s="62" t="str">
        <f t="shared" si="245"/>
        <v/>
      </c>
      <c r="F292" s="31"/>
      <c r="G292" s="282"/>
      <c r="H292" s="283"/>
      <c r="I292" s="284"/>
      <c r="J292" s="285"/>
      <c r="K292" s="286"/>
      <c r="L292" s="287"/>
      <c r="M292" s="288"/>
      <c r="N292" s="287"/>
      <c r="O292" s="288"/>
      <c r="P292" s="287"/>
      <c r="Q292" s="288"/>
      <c r="R292" s="287"/>
      <c r="S292" s="288"/>
      <c r="T292" s="287"/>
      <c r="U292" s="288"/>
      <c r="V292" s="287"/>
      <c r="W292" s="288"/>
      <c r="X292" s="287"/>
      <c r="Y292" s="288"/>
      <c r="Z292" s="287"/>
      <c r="AA292" s="288"/>
      <c r="AB292" s="287"/>
      <c r="AC292" s="288"/>
      <c r="AD292" s="287"/>
      <c r="AE292" s="288"/>
      <c r="AF292" s="287"/>
      <c r="AG292" s="288"/>
      <c r="AH292" s="287"/>
      <c r="AI292" s="288"/>
      <c r="AJ292" s="287"/>
      <c r="AK292" s="288"/>
      <c r="AL292" s="287"/>
      <c r="AM292" s="288"/>
      <c r="AN292" s="287"/>
      <c r="AO292" s="288"/>
      <c r="AP292" s="287"/>
      <c r="AQ292" s="288"/>
      <c r="AR292" s="287"/>
      <c r="AS292" s="288"/>
      <c r="AT292" s="287"/>
      <c r="AU292" s="288"/>
      <c r="AV292" s="287"/>
      <c r="AW292" s="288"/>
      <c r="AX292" s="287"/>
      <c r="AY292" s="31"/>
      <c r="BA292" s="76" t="str">
        <f t="shared" si="246"/>
        <v/>
      </c>
      <c r="BC292" s="76" t="str">
        <f>IF('Stock List'!$K292="", "", 'Stock List'!$K292)</f>
        <v/>
      </c>
      <c r="BE292" s="106">
        <f>IFERROR(ROUND(((INDEX('Stock List'!$M$11:$M$1010, MATCH(L292, 'Stock List'!$K$11:$K$1010, 0))/INDEX('Stock List'!$L$11:$L$1010, MATCH(L292, 'Stock List'!$K$11:$K$1010, 0)))*K292), 2), 0)</f>
        <v>0</v>
      </c>
      <c r="BF292" s="20"/>
      <c r="BG292" s="20">
        <f>IFERROR(ROUND(((INDEX('Stock List'!$M$11:$M$1010, MATCH(N292, 'Stock List'!$K$11:$K$1010, 0))/INDEX('Stock List'!$L$11:$L$1010, MATCH(N292, 'Stock List'!$K$11:$K$1010, 0)))*M292), 2), 0)</f>
        <v>0</v>
      </c>
      <c r="BH292" s="20"/>
      <c r="BI292" s="20">
        <f>IFERROR(ROUND(((INDEX('Stock List'!$M$11:$M$1010, MATCH(P292, 'Stock List'!$K$11:$K$1010, 0))/INDEX('Stock List'!$L$11:$L$1010, MATCH(P292, 'Stock List'!$K$11:$K$1010, 0)))*O292), 2), 0)</f>
        <v>0</v>
      </c>
      <c r="BJ292" s="20"/>
      <c r="BK292" s="20">
        <f>IFERROR(ROUND(((INDEX('Stock List'!$M$11:$M$1010, MATCH(R292, 'Stock List'!$K$11:$K$1010, 0))/INDEX('Stock List'!$L$11:$L$1010, MATCH(R292, 'Stock List'!$K$11:$K$1010, 0)))*Q292), 2), 0)</f>
        <v>0</v>
      </c>
      <c r="BL292" s="20"/>
      <c r="BM292" s="20">
        <f>IFERROR(ROUND(((INDEX('Stock List'!$M$11:$M$1010, MATCH(T292, 'Stock List'!$K$11:$K$1010, 0))/INDEX('Stock List'!$L$11:$L$1010, MATCH(T292, 'Stock List'!$K$11:$K$1010, 0)))*S292), 2), 0)</f>
        <v>0</v>
      </c>
      <c r="BN292" s="20"/>
      <c r="BO292" s="20">
        <f>IFERROR(ROUND(((INDEX('Stock List'!$M$11:$M$1010, MATCH(V292, 'Stock List'!$K$11:$K$1010, 0))/INDEX('Stock List'!$L$11:$L$1010, MATCH(V292, 'Stock List'!$K$11:$K$1010, 0)))*U292), 2), 0)</f>
        <v>0</v>
      </c>
      <c r="BP292" s="20"/>
      <c r="BQ292" s="20">
        <f>IFERROR(ROUND(((INDEX('Stock List'!$M$11:$M$1010, MATCH(X292, 'Stock List'!$K$11:$K$1010, 0))/INDEX('Stock List'!$L$11:$L$1010, MATCH(X292, 'Stock List'!$K$11:$K$1010, 0)))*W292), 2), 0)</f>
        <v>0</v>
      </c>
      <c r="BR292" s="20"/>
      <c r="BS292" s="20">
        <f>IFERROR(ROUND(((INDEX('Stock List'!$M$11:$M$1010, MATCH(Z292, 'Stock List'!$K$11:$K$1010, 0))/INDEX('Stock List'!$L$11:$L$1010, MATCH(Z292, 'Stock List'!$K$11:$K$1010, 0)))*Y292), 2), 0)</f>
        <v>0</v>
      </c>
      <c r="BT292" s="20"/>
      <c r="BU292" s="20">
        <f>IFERROR(ROUND(((INDEX('Stock List'!$M$11:$M$1010, MATCH(AB292, 'Stock List'!$K$11:$K$1010, 0))/INDEX('Stock List'!$L$11:$L$1010, MATCH(AB292, 'Stock List'!$K$11:$K$1010, 0)))*AA292), 2), 0)</f>
        <v>0</v>
      </c>
      <c r="BV292" s="20"/>
      <c r="BW292" s="20">
        <f>IFERROR(ROUND(((INDEX('Stock List'!$M$11:$M$1010, MATCH(AD292, 'Stock List'!$K$11:$K$1010, 0))/INDEX('Stock List'!$L$11:$L$1010, MATCH(AD292, 'Stock List'!$K$11:$K$1010, 0)))*AC292), 2), 0)</f>
        <v>0</v>
      </c>
      <c r="BX292" s="20"/>
      <c r="BY292" s="20">
        <f>IFERROR(ROUND(((INDEX('Stock List'!$M$11:$M$1010, MATCH(AF292, 'Stock List'!$K$11:$K$1010, 0))/INDEX('Stock List'!$L$11:$L$1010, MATCH(AF292, 'Stock List'!$K$11:$K$1010, 0)))*AE292), 2), 0)</f>
        <v>0</v>
      </c>
      <c r="BZ292" s="20"/>
      <c r="CA292" s="20">
        <f>IFERROR(ROUND(((INDEX('Stock List'!$M$11:$M$1010, MATCH(AH292, 'Stock List'!$K$11:$K$1010, 0))/INDEX('Stock List'!$L$11:$L$1010, MATCH(AH292, 'Stock List'!$K$11:$K$1010, 0)))*AG292), 2), 0)</f>
        <v>0</v>
      </c>
      <c r="CB292" s="20"/>
      <c r="CC292" s="20">
        <f>IFERROR(ROUND(((INDEX('Stock List'!$M$11:$M$1010, MATCH(AJ292, 'Stock List'!$K$11:$K$1010, 0))/INDEX('Stock List'!$L$11:$L$1010, MATCH(AJ292, 'Stock List'!$K$11:$K$1010, 0)))*AI292), 2), 0)</f>
        <v>0</v>
      </c>
      <c r="CD292" s="20"/>
      <c r="CE292" s="20">
        <f>IFERROR(ROUND(((INDEX('Stock List'!$M$11:$M$1010, MATCH(AL292, 'Stock List'!$K$11:$K$1010, 0))/INDEX('Stock List'!$L$11:$L$1010, MATCH(AL292, 'Stock List'!$K$11:$K$1010, 0)))*AK292), 2), 0)</f>
        <v>0</v>
      </c>
      <c r="CF292" s="20"/>
      <c r="CG292" s="20">
        <f>IFERROR(ROUND(((INDEX('Stock List'!$M$11:$M$1010, MATCH(AN292, 'Stock List'!$K$11:$K$1010, 0))/INDEX('Stock List'!$L$11:$L$1010, MATCH(AN292, 'Stock List'!$K$11:$K$1010, 0)))*AM292), 2), 0)</f>
        <v>0</v>
      </c>
      <c r="CH292" s="20"/>
      <c r="CI292" s="20">
        <f>IFERROR(ROUND(((INDEX('Stock List'!$M$11:$M$1010, MATCH(AP292, 'Stock List'!$K$11:$K$1010, 0))/INDEX('Stock List'!$L$11:$L$1010, MATCH(AP292, 'Stock List'!$K$11:$K$1010, 0)))*AO292), 2), 0)</f>
        <v>0</v>
      </c>
      <c r="CJ292" s="20"/>
      <c r="CK292" s="20">
        <f>IFERROR(ROUND(((INDEX('Stock List'!$M$11:$M$1010, MATCH(AR292, 'Stock List'!$K$11:$K$1010, 0))/INDEX('Stock List'!$L$11:$L$1010, MATCH(AR292, 'Stock List'!$K$11:$K$1010, 0)))*AQ292), 2), 0)</f>
        <v>0</v>
      </c>
      <c r="CL292" s="20"/>
      <c r="CM292" s="20">
        <f>IFERROR(ROUND(((INDEX('Stock List'!$M$11:$M$1010, MATCH(AT292, 'Stock List'!$K$11:$K$1010, 0))/INDEX('Stock List'!$L$11:$L$1010, MATCH(AT292, 'Stock List'!$K$11:$K$1010, 0)))*AS292), 2), 0)</f>
        <v>0</v>
      </c>
      <c r="CN292" s="20"/>
      <c r="CO292" s="20">
        <f>IFERROR(ROUND(((INDEX('Stock List'!$M$11:$M$1010, MATCH(AV292, 'Stock List'!$K$11:$K$1010, 0))/INDEX('Stock List'!$L$11:$L$1010, MATCH(AV292, 'Stock List'!$K$11:$K$1010, 0)))*AU292), 2), 0)</f>
        <v>0</v>
      </c>
      <c r="CP292" s="20"/>
      <c r="CQ292" s="20">
        <f>IFERROR(ROUND(((INDEX('Stock List'!$M$11:$M$1010, MATCH(AX292, 'Stock List'!$K$11:$K$1010, 0))/INDEX('Stock List'!$L$11:$L$1010, MATCH(AX292, 'Stock List'!$K$11:$K$1010, 0)))*AW292), 2), 0)</f>
        <v>0</v>
      </c>
      <c r="CR292" s="22"/>
      <c r="CT292" s="106" t="str">
        <f t="shared" si="247"/>
        <v/>
      </c>
      <c r="CU292" s="22" t="str">
        <f t="shared" si="248"/>
        <v/>
      </c>
      <c r="CX292" s="106" t="str">
        <f t="shared" si="249"/>
        <v/>
      </c>
      <c r="CY292" s="20" t="str">
        <f t="shared" si="250"/>
        <v/>
      </c>
      <c r="CZ292" s="22" t="str">
        <f t="shared" si="251"/>
        <v/>
      </c>
      <c r="DB292" s="76" t="str">
        <f>IF($H292="", "", COUNTIF($G$11:$G$1010, "&gt;"&amp;$G292)+1+COUNTIF($G$11:$G292, $G292)-1)</f>
        <v/>
      </c>
      <c r="DC292" s="76" t="str">
        <f>IF($H292="", "", COUNTIF($CZ$11:$CZ$1010, "&gt;"&amp;$CZ292)+1+COUNTIF($CZ$11:$CZ292, $CZ292)-1)</f>
        <v/>
      </c>
      <c r="DE292" s="147" t="str">
        <f t="shared" si="252"/>
        <v/>
      </c>
      <c r="DF292" s="148"/>
      <c r="DG292" s="19" t="str">
        <f t="shared" si="253"/>
        <v/>
      </c>
      <c r="DH292" s="153" t="str">
        <f t="shared" si="254"/>
        <v/>
      </c>
      <c r="DI292" s="19" t="str">
        <f t="shared" si="206"/>
        <v/>
      </c>
      <c r="DJ292" s="153" t="str">
        <f t="shared" si="207"/>
        <v/>
      </c>
      <c r="DK292" s="19" t="str">
        <f t="shared" si="208"/>
        <v/>
      </c>
      <c r="DL292" s="153" t="str">
        <f t="shared" si="209"/>
        <v/>
      </c>
      <c r="DM292" s="19" t="str">
        <f t="shared" si="210"/>
        <v/>
      </c>
      <c r="DN292" s="153" t="str">
        <f t="shared" si="211"/>
        <v/>
      </c>
      <c r="DO292" s="19" t="str">
        <f t="shared" si="212"/>
        <v/>
      </c>
      <c r="DP292" s="153" t="str">
        <f t="shared" si="213"/>
        <v/>
      </c>
      <c r="DQ292" s="19" t="str">
        <f t="shared" si="214"/>
        <v/>
      </c>
      <c r="DR292" s="153" t="str">
        <f t="shared" si="215"/>
        <v/>
      </c>
      <c r="DS292" s="19" t="str">
        <f t="shared" si="216"/>
        <v/>
      </c>
      <c r="DT292" s="153" t="str">
        <f t="shared" si="217"/>
        <v/>
      </c>
      <c r="DU292" s="19" t="str">
        <f t="shared" si="218"/>
        <v/>
      </c>
      <c r="DV292" s="153" t="str">
        <f t="shared" si="219"/>
        <v/>
      </c>
      <c r="DW292" s="19" t="str">
        <f t="shared" si="220"/>
        <v/>
      </c>
      <c r="DX292" s="153" t="str">
        <f t="shared" si="221"/>
        <v/>
      </c>
      <c r="DY292" s="19" t="str">
        <f t="shared" si="222"/>
        <v/>
      </c>
      <c r="DZ292" s="153" t="str">
        <f t="shared" si="223"/>
        <v/>
      </c>
      <c r="EA292" s="19" t="str">
        <f t="shared" si="224"/>
        <v/>
      </c>
      <c r="EB292" s="153" t="str">
        <f t="shared" si="225"/>
        <v/>
      </c>
      <c r="EC292" s="19" t="str">
        <f t="shared" si="226"/>
        <v/>
      </c>
      <c r="ED292" s="153" t="str">
        <f t="shared" si="227"/>
        <v/>
      </c>
      <c r="EE292" s="19" t="str">
        <f t="shared" si="228"/>
        <v/>
      </c>
      <c r="EF292" s="153" t="str">
        <f t="shared" si="229"/>
        <v/>
      </c>
      <c r="EG292" s="19" t="str">
        <f t="shared" si="230"/>
        <v/>
      </c>
      <c r="EH292" s="153" t="str">
        <f t="shared" si="231"/>
        <v/>
      </c>
      <c r="EI292" s="19" t="str">
        <f t="shared" si="232"/>
        <v/>
      </c>
      <c r="EJ292" s="153" t="str">
        <f t="shared" si="233"/>
        <v/>
      </c>
      <c r="EK292" s="19" t="str">
        <f t="shared" si="234"/>
        <v/>
      </c>
      <c r="EL292" s="153" t="str">
        <f t="shared" si="235"/>
        <v/>
      </c>
      <c r="EM292" s="19" t="str">
        <f t="shared" si="236"/>
        <v/>
      </c>
      <c r="EN292" s="153" t="str">
        <f t="shared" si="237"/>
        <v/>
      </c>
      <c r="EO292" s="19" t="str">
        <f t="shared" si="238"/>
        <v/>
      </c>
      <c r="EP292" s="153" t="str">
        <f t="shared" si="239"/>
        <v/>
      </c>
      <c r="EQ292" s="19" t="str">
        <f t="shared" si="240"/>
        <v/>
      </c>
      <c r="ER292" s="153" t="str">
        <f t="shared" si="241"/>
        <v/>
      </c>
      <c r="ES292" s="19" t="str">
        <f t="shared" si="242"/>
        <v/>
      </c>
      <c r="ET292" s="153" t="str">
        <f t="shared" si="243"/>
        <v/>
      </c>
    </row>
    <row r="293" spans="1:150" x14ac:dyDescent="0.25">
      <c r="A293" s="31"/>
      <c r="B293" s="91" t="str">
        <f t="shared" si="244"/>
        <v/>
      </c>
      <c r="C293" s="20" t="str">
        <f t="shared" si="204"/>
        <v/>
      </c>
      <c r="D293" s="97" t="str">
        <f t="shared" si="205"/>
        <v/>
      </c>
      <c r="E293" s="62" t="str">
        <f t="shared" si="245"/>
        <v/>
      </c>
      <c r="F293" s="31"/>
      <c r="G293" s="282"/>
      <c r="H293" s="283"/>
      <c r="I293" s="284"/>
      <c r="J293" s="285"/>
      <c r="K293" s="286"/>
      <c r="L293" s="287"/>
      <c r="M293" s="288"/>
      <c r="N293" s="287"/>
      <c r="O293" s="288"/>
      <c r="P293" s="287"/>
      <c r="Q293" s="288"/>
      <c r="R293" s="287"/>
      <c r="S293" s="288"/>
      <c r="T293" s="287"/>
      <c r="U293" s="288"/>
      <c r="V293" s="287"/>
      <c r="W293" s="288"/>
      <c r="X293" s="287"/>
      <c r="Y293" s="288"/>
      <c r="Z293" s="287"/>
      <c r="AA293" s="288"/>
      <c r="AB293" s="287"/>
      <c r="AC293" s="288"/>
      <c r="AD293" s="287"/>
      <c r="AE293" s="288"/>
      <c r="AF293" s="287"/>
      <c r="AG293" s="288"/>
      <c r="AH293" s="287"/>
      <c r="AI293" s="288"/>
      <c r="AJ293" s="287"/>
      <c r="AK293" s="288"/>
      <c r="AL293" s="287"/>
      <c r="AM293" s="288"/>
      <c r="AN293" s="287"/>
      <c r="AO293" s="288"/>
      <c r="AP293" s="287"/>
      <c r="AQ293" s="288"/>
      <c r="AR293" s="287"/>
      <c r="AS293" s="288"/>
      <c r="AT293" s="287"/>
      <c r="AU293" s="288"/>
      <c r="AV293" s="287"/>
      <c r="AW293" s="288"/>
      <c r="AX293" s="287"/>
      <c r="AY293" s="31"/>
      <c r="BA293" s="76" t="str">
        <f t="shared" si="246"/>
        <v/>
      </c>
      <c r="BC293" s="76" t="str">
        <f>IF('Stock List'!$K293="", "", 'Stock List'!$K293)</f>
        <v/>
      </c>
      <c r="BE293" s="106">
        <f>IFERROR(ROUND(((INDEX('Stock List'!$M$11:$M$1010, MATCH(L293, 'Stock List'!$K$11:$K$1010, 0))/INDEX('Stock List'!$L$11:$L$1010, MATCH(L293, 'Stock List'!$K$11:$K$1010, 0)))*K293), 2), 0)</f>
        <v>0</v>
      </c>
      <c r="BF293" s="20"/>
      <c r="BG293" s="20">
        <f>IFERROR(ROUND(((INDEX('Stock List'!$M$11:$M$1010, MATCH(N293, 'Stock List'!$K$11:$K$1010, 0))/INDEX('Stock List'!$L$11:$L$1010, MATCH(N293, 'Stock List'!$K$11:$K$1010, 0)))*M293), 2), 0)</f>
        <v>0</v>
      </c>
      <c r="BH293" s="20"/>
      <c r="BI293" s="20">
        <f>IFERROR(ROUND(((INDEX('Stock List'!$M$11:$M$1010, MATCH(P293, 'Stock List'!$K$11:$K$1010, 0))/INDEX('Stock List'!$L$11:$L$1010, MATCH(P293, 'Stock List'!$K$11:$K$1010, 0)))*O293), 2), 0)</f>
        <v>0</v>
      </c>
      <c r="BJ293" s="20"/>
      <c r="BK293" s="20">
        <f>IFERROR(ROUND(((INDEX('Stock List'!$M$11:$M$1010, MATCH(R293, 'Stock List'!$K$11:$K$1010, 0))/INDEX('Stock List'!$L$11:$L$1010, MATCH(R293, 'Stock List'!$K$11:$K$1010, 0)))*Q293), 2), 0)</f>
        <v>0</v>
      </c>
      <c r="BL293" s="20"/>
      <c r="BM293" s="20">
        <f>IFERROR(ROUND(((INDEX('Stock List'!$M$11:$M$1010, MATCH(T293, 'Stock List'!$K$11:$K$1010, 0))/INDEX('Stock List'!$L$11:$L$1010, MATCH(T293, 'Stock List'!$K$11:$K$1010, 0)))*S293), 2), 0)</f>
        <v>0</v>
      </c>
      <c r="BN293" s="20"/>
      <c r="BO293" s="20">
        <f>IFERROR(ROUND(((INDEX('Stock List'!$M$11:$M$1010, MATCH(V293, 'Stock List'!$K$11:$K$1010, 0))/INDEX('Stock List'!$L$11:$L$1010, MATCH(V293, 'Stock List'!$K$11:$K$1010, 0)))*U293), 2), 0)</f>
        <v>0</v>
      </c>
      <c r="BP293" s="20"/>
      <c r="BQ293" s="20">
        <f>IFERROR(ROUND(((INDEX('Stock List'!$M$11:$M$1010, MATCH(X293, 'Stock List'!$K$11:$K$1010, 0))/INDEX('Stock List'!$L$11:$L$1010, MATCH(X293, 'Stock List'!$K$11:$K$1010, 0)))*W293), 2), 0)</f>
        <v>0</v>
      </c>
      <c r="BR293" s="20"/>
      <c r="BS293" s="20">
        <f>IFERROR(ROUND(((INDEX('Stock List'!$M$11:$M$1010, MATCH(Z293, 'Stock List'!$K$11:$K$1010, 0))/INDEX('Stock List'!$L$11:$L$1010, MATCH(Z293, 'Stock List'!$K$11:$K$1010, 0)))*Y293), 2), 0)</f>
        <v>0</v>
      </c>
      <c r="BT293" s="20"/>
      <c r="BU293" s="20">
        <f>IFERROR(ROUND(((INDEX('Stock List'!$M$11:$M$1010, MATCH(AB293, 'Stock List'!$K$11:$K$1010, 0))/INDEX('Stock List'!$L$11:$L$1010, MATCH(AB293, 'Stock List'!$K$11:$K$1010, 0)))*AA293), 2), 0)</f>
        <v>0</v>
      </c>
      <c r="BV293" s="20"/>
      <c r="BW293" s="20">
        <f>IFERROR(ROUND(((INDEX('Stock List'!$M$11:$M$1010, MATCH(AD293, 'Stock List'!$K$11:$K$1010, 0))/INDEX('Stock List'!$L$11:$L$1010, MATCH(AD293, 'Stock List'!$K$11:$K$1010, 0)))*AC293), 2), 0)</f>
        <v>0</v>
      </c>
      <c r="BX293" s="20"/>
      <c r="BY293" s="20">
        <f>IFERROR(ROUND(((INDEX('Stock List'!$M$11:$M$1010, MATCH(AF293, 'Stock List'!$K$11:$K$1010, 0))/INDEX('Stock List'!$L$11:$L$1010, MATCH(AF293, 'Stock List'!$K$11:$K$1010, 0)))*AE293), 2), 0)</f>
        <v>0</v>
      </c>
      <c r="BZ293" s="20"/>
      <c r="CA293" s="20">
        <f>IFERROR(ROUND(((INDEX('Stock List'!$M$11:$M$1010, MATCH(AH293, 'Stock List'!$K$11:$K$1010, 0))/INDEX('Stock List'!$L$11:$L$1010, MATCH(AH293, 'Stock List'!$K$11:$K$1010, 0)))*AG293), 2), 0)</f>
        <v>0</v>
      </c>
      <c r="CB293" s="20"/>
      <c r="CC293" s="20">
        <f>IFERROR(ROUND(((INDEX('Stock List'!$M$11:$M$1010, MATCH(AJ293, 'Stock List'!$K$11:$K$1010, 0))/INDEX('Stock List'!$L$11:$L$1010, MATCH(AJ293, 'Stock List'!$K$11:$K$1010, 0)))*AI293), 2), 0)</f>
        <v>0</v>
      </c>
      <c r="CD293" s="20"/>
      <c r="CE293" s="20">
        <f>IFERROR(ROUND(((INDEX('Stock List'!$M$11:$M$1010, MATCH(AL293, 'Stock List'!$K$11:$K$1010, 0))/INDEX('Stock List'!$L$11:$L$1010, MATCH(AL293, 'Stock List'!$K$11:$K$1010, 0)))*AK293), 2), 0)</f>
        <v>0</v>
      </c>
      <c r="CF293" s="20"/>
      <c r="CG293" s="20">
        <f>IFERROR(ROUND(((INDEX('Stock List'!$M$11:$M$1010, MATCH(AN293, 'Stock List'!$K$11:$K$1010, 0))/INDEX('Stock List'!$L$11:$L$1010, MATCH(AN293, 'Stock List'!$K$11:$K$1010, 0)))*AM293), 2), 0)</f>
        <v>0</v>
      </c>
      <c r="CH293" s="20"/>
      <c r="CI293" s="20">
        <f>IFERROR(ROUND(((INDEX('Stock List'!$M$11:$M$1010, MATCH(AP293, 'Stock List'!$K$11:$K$1010, 0))/INDEX('Stock List'!$L$11:$L$1010, MATCH(AP293, 'Stock List'!$K$11:$K$1010, 0)))*AO293), 2), 0)</f>
        <v>0</v>
      </c>
      <c r="CJ293" s="20"/>
      <c r="CK293" s="20">
        <f>IFERROR(ROUND(((INDEX('Stock List'!$M$11:$M$1010, MATCH(AR293, 'Stock List'!$K$11:$K$1010, 0))/INDEX('Stock List'!$L$11:$L$1010, MATCH(AR293, 'Stock List'!$K$11:$K$1010, 0)))*AQ293), 2), 0)</f>
        <v>0</v>
      </c>
      <c r="CL293" s="20"/>
      <c r="CM293" s="20">
        <f>IFERROR(ROUND(((INDEX('Stock List'!$M$11:$M$1010, MATCH(AT293, 'Stock List'!$K$11:$K$1010, 0))/INDEX('Stock List'!$L$11:$L$1010, MATCH(AT293, 'Stock List'!$K$11:$K$1010, 0)))*AS293), 2), 0)</f>
        <v>0</v>
      </c>
      <c r="CN293" s="20"/>
      <c r="CO293" s="20">
        <f>IFERROR(ROUND(((INDEX('Stock List'!$M$11:$M$1010, MATCH(AV293, 'Stock List'!$K$11:$K$1010, 0))/INDEX('Stock List'!$L$11:$L$1010, MATCH(AV293, 'Stock List'!$K$11:$K$1010, 0)))*AU293), 2), 0)</f>
        <v>0</v>
      </c>
      <c r="CP293" s="20"/>
      <c r="CQ293" s="20">
        <f>IFERROR(ROUND(((INDEX('Stock List'!$M$11:$M$1010, MATCH(AX293, 'Stock List'!$K$11:$K$1010, 0))/INDEX('Stock List'!$L$11:$L$1010, MATCH(AX293, 'Stock List'!$K$11:$K$1010, 0)))*AW293), 2), 0)</f>
        <v>0</v>
      </c>
      <c r="CR293" s="22"/>
      <c r="CT293" s="106" t="str">
        <f t="shared" si="247"/>
        <v/>
      </c>
      <c r="CU293" s="22" t="str">
        <f t="shared" si="248"/>
        <v/>
      </c>
      <c r="CX293" s="106" t="str">
        <f t="shared" si="249"/>
        <v/>
      </c>
      <c r="CY293" s="20" t="str">
        <f t="shared" si="250"/>
        <v/>
      </c>
      <c r="CZ293" s="22" t="str">
        <f t="shared" si="251"/>
        <v/>
      </c>
      <c r="DB293" s="76" t="str">
        <f>IF($H293="", "", COUNTIF($G$11:$G$1010, "&gt;"&amp;$G293)+1+COUNTIF($G$11:$G293, $G293)-1)</f>
        <v/>
      </c>
      <c r="DC293" s="76" t="str">
        <f>IF($H293="", "", COUNTIF($CZ$11:$CZ$1010, "&gt;"&amp;$CZ293)+1+COUNTIF($CZ$11:$CZ293, $CZ293)-1)</f>
        <v/>
      </c>
      <c r="DE293" s="147" t="str">
        <f t="shared" si="252"/>
        <v/>
      </c>
      <c r="DF293" s="148"/>
      <c r="DG293" s="19" t="str">
        <f t="shared" si="253"/>
        <v/>
      </c>
      <c r="DH293" s="153" t="str">
        <f t="shared" si="254"/>
        <v/>
      </c>
      <c r="DI293" s="19" t="str">
        <f t="shared" si="206"/>
        <v/>
      </c>
      <c r="DJ293" s="153" t="str">
        <f t="shared" si="207"/>
        <v/>
      </c>
      <c r="DK293" s="19" t="str">
        <f t="shared" si="208"/>
        <v/>
      </c>
      <c r="DL293" s="153" t="str">
        <f t="shared" si="209"/>
        <v/>
      </c>
      <c r="DM293" s="19" t="str">
        <f t="shared" si="210"/>
        <v/>
      </c>
      <c r="DN293" s="153" t="str">
        <f t="shared" si="211"/>
        <v/>
      </c>
      <c r="DO293" s="19" t="str">
        <f t="shared" si="212"/>
        <v/>
      </c>
      <c r="DP293" s="153" t="str">
        <f t="shared" si="213"/>
        <v/>
      </c>
      <c r="DQ293" s="19" t="str">
        <f t="shared" si="214"/>
        <v/>
      </c>
      <c r="DR293" s="153" t="str">
        <f t="shared" si="215"/>
        <v/>
      </c>
      <c r="DS293" s="19" t="str">
        <f t="shared" si="216"/>
        <v/>
      </c>
      <c r="DT293" s="153" t="str">
        <f t="shared" si="217"/>
        <v/>
      </c>
      <c r="DU293" s="19" t="str">
        <f t="shared" si="218"/>
        <v/>
      </c>
      <c r="DV293" s="153" t="str">
        <f t="shared" si="219"/>
        <v/>
      </c>
      <c r="DW293" s="19" t="str">
        <f t="shared" si="220"/>
        <v/>
      </c>
      <c r="DX293" s="153" t="str">
        <f t="shared" si="221"/>
        <v/>
      </c>
      <c r="DY293" s="19" t="str">
        <f t="shared" si="222"/>
        <v/>
      </c>
      <c r="DZ293" s="153" t="str">
        <f t="shared" si="223"/>
        <v/>
      </c>
      <c r="EA293" s="19" t="str">
        <f t="shared" si="224"/>
        <v/>
      </c>
      <c r="EB293" s="153" t="str">
        <f t="shared" si="225"/>
        <v/>
      </c>
      <c r="EC293" s="19" t="str">
        <f t="shared" si="226"/>
        <v/>
      </c>
      <c r="ED293" s="153" t="str">
        <f t="shared" si="227"/>
        <v/>
      </c>
      <c r="EE293" s="19" t="str">
        <f t="shared" si="228"/>
        <v/>
      </c>
      <c r="EF293" s="153" t="str">
        <f t="shared" si="229"/>
        <v/>
      </c>
      <c r="EG293" s="19" t="str">
        <f t="shared" si="230"/>
        <v/>
      </c>
      <c r="EH293" s="153" t="str">
        <f t="shared" si="231"/>
        <v/>
      </c>
      <c r="EI293" s="19" t="str">
        <f t="shared" si="232"/>
        <v/>
      </c>
      <c r="EJ293" s="153" t="str">
        <f t="shared" si="233"/>
        <v/>
      </c>
      <c r="EK293" s="19" t="str">
        <f t="shared" si="234"/>
        <v/>
      </c>
      <c r="EL293" s="153" t="str">
        <f t="shared" si="235"/>
        <v/>
      </c>
      <c r="EM293" s="19" t="str">
        <f t="shared" si="236"/>
        <v/>
      </c>
      <c r="EN293" s="153" t="str">
        <f t="shared" si="237"/>
        <v/>
      </c>
      <c r="EO293" s="19" t="str">
        <f t="shared" si="238"/>
        <v/>
      </c>
      <c r="EP293" s="153" t="str">
        <f t="shared" si="239"/>
        <v/>
      </c>
      <c r="EQ293" s="19" t="str">
        <f t="shared" si="240"/>
        <v/>
      </c>
      <c r="ER293" s="153" t="str">
        <f t="shared" si="241"/>
        <v/>
      </c>
      <c r="ES293" s="19" t="str">
        <f t="shared" si="242"/>
        <v/>
      </c>
      <c r="ET293" s="153" t="str">
        <f t="shared" si="243"/>
        <v/>
      </c>
    </row>
    <row r="294" spans="1:150" x14ac:dyDescent="0.25">
      <c r="A294" s="31"/>
      <c r="B294" s="91" t="str">
        <f t="shared" si="244"/>
        <v/>
      </c>
      <c r="C294" s="20" t="str">
        <f t="shared" si="204"/>
        <v/>
      </c>
      <c r="D294" s="97" t="str">
        <f t="shared" si="205"/>
        <v/>
      </c>
      <c r="E294" s="62" t="str">
        <f t="shared" si="245"/>
        <v/>
      </c>
      <c r="F294" s="31"/>
      <c r="G294" s="282"/>
      <c r="H294" s="283"/>
      <c r="I294" s="284"/>
      <c r="J294" s="285"/>
      <c r="K294" s="286"/>
      <c r="L294" s="287"/>
      <c r="M294" s="288"/>
      <c r="N294" s="287"/>
      <c r="O294" s="288"/>
      <c r="P294" s="287"/>
      <c r="Q294" s="288"/>
      <c r="R294" s="287"/>
      <c r="S294" s="288"/>
      <c r="T294" s="287"/>
      <c r="U294" s="288"/>
      <c r="V294" s="287"/>
      <c r="W294" s="288"/>
      <c r="X294" s="287"/>
      <c r="Y294" s="288"/>
      <c r="Z294" s="287"/>
      <c r="AA294" s="288"/>
      <c r="AB294" s="287"/>
      <c r="AC294" s="288"/>
      <c r="AD294" s="287"/>
      <c r="AE294" s="288"/>
      <c r="AF294" s="287"/>
      <c r="AG294" s="288"/>
      <c r="AH294" s="287"/>
      <c r="AI294" s="288"/>
      <c r="AJ294" s="287"/>
      <c r="AK294" s="288"/>
      <c r="AL294" s="287"/>
      <c r="AM294" s="288"/>
      <c r="AN294" s="287"/>
      <c r="AO294" s="288"/>
      <c r="AP294" s="287"/>
      <c r="AQ294" s="288"/>
      <c r="AR294" s="287"/>
      <c r="AS294" s="288"/>
      <c r="AT294" s="287"/>
      <c r="AU294" s="288"/>
      <c r="AV294" s="287"/>
      <c r="AW294" s="288"/>
      <c r="AX294" s="287"/>
      <c r="AY294" s="31"/>
      <c r="BA294" s="76" t="str">
        <f t="shared" si="246"/>
        <v/>
      </c>
      <c r="BC294" s="76" t="str">
        <f>IF('Stock List'!$K294="", "", 'Stock List'!$K294)</f>
        <v/>
      </c>
      <c r="BE294" s="106">
        <f>IFERROR(ROUND(((INDEX('Stock List'!$M$11:$M$1010, MATCH(L294, 'Stock List'!$K$11:$K$1010, 0))/INDEX('Stock List'!$L$11:$L$1010, MATCH(L294, 'Stock List'!$K$11:$K$1010, 0)))*K294), 2), 0)</f>
        <v>0</v>
      </c>
      <c r="BF294" s="20"/>
      <c r="BG294" s="20">
        <f>IFERROR(ROUND(((INDEX('Stock List'!$M$11:$M$1010, MATCH(N294, 'Stock List'!$K$11:$K$1010, 0))/INDEX('Stock List'!$L$11:$L$1010, MATCH(N294, 'Stock List'!$K$11:$K$1010, 0)))*M294), 2), 0)</f>
        <v>0</v>
      </c>
      <c r="BH294" s="20"/>
      <c r="BI294" s="20">
        <f>IFERROR(ROUND(((INDEX('Stock List'!$M$11:$M$1010, MATCH(P294, 'Stock List'!$K$11:$K$1010, 0))/INDEX('Stock List'!$L$11:$L$1010, MATCH(P294, 'Stock List'!$K$11:$K$1010, 0)))*O294), 2), 0)</f>
        <v>0</v>
      </c>
      <c r="BJ294" s="20"/>
      <c r="BK294" s="20">
        <f>IFERROR(ROUND(((INDEX('Stock List'!$M$11:$M$1010, MATCH(R294, 'Stock List'!$K$11:$K$1010, 0))/INDEX('Stock List'!$L$11:$L$1010, MATCH(R294, 'Stock List'!$K$11:$K$1010, 0)))*Q294), 2), 0)</f>
        <v>0</v>
      </c>
      <c r="BL294" s="20"/>
      <c r="BM294" s="20">
        <f>IFERROR(ROUND(((INDEX('Stock List'!$M$11:$M$1010, MATCH(T294, 'Stock List'!$K$11:$K$1010, 0))/INDEX('Stock List'!$L$11:$L$1010, MATCH(T294, 'Stock List'!$K$11:$K$1010, 0)))*S294), 2), 0)</f>
        <v>0</v>
      </c>
      <c r="BN294" s="20"/>
      <c r="BO294" s="20">
        <f>IFERROR(ROUND(((INDEX('Stock List'!$M$11:$M$1010, MATCH(V294, 'Stock List'!$K$11:$K$1010, 0))/INDEX('Stock List'!$L$11:$L$1010, MATCH(V294, 'Stock List'!$K$11:$K$1010, 0)))*U294), 2), 0)</f>
        <v>0</v>
      </c>
      <c r="BP294" s="20"/>
      <c r="BQ294" s="20">
        <f>IFERROR(ROUND(((INDEX('Stock List'!$M$11:$M$1010, MATCH(X294, 'Stock List'!$K$11:$K$1010, 0))/INDEX('Stock List'!$L$11:$L$1010, MATCH(X294, 'Stock List'!$K$11:$K$1010, 0)))*W294), 2), 0)</f>
        <v>0</v>
      </c>
      <c r="BR294" s="20"/>
      <c r="BS294" s="20">
        <f>IFERROR(ROUND(((INDEX('Stock List'!$M$11:$M$1010, MATCH(Z294, 'Stock List'!$K$11:$K$1010, 0))/INDEX('Stock List'!$L$11:$L$1010, MATCH(Z294, 'Stock List'!$K$11:$K$1010, 0)))*Y294), 2), 0)</f>
        <v>0</v>
      </c>
      <c r="BT294" s="20"/>
      <c r="BU294" s="20">
        <f>IFERROR(ROUND(((INDEX('Stock List'!$M$11:$M$1010, MATCH(AB294, 'Stock List'!$K$11:$K$1010, 0))/INDEX('Stock List'!$L$11:$L$1010, MATCH(AB294, 'Stock List'!$K$11:$K$1010, 0)))*AA294), 2), 0)</f>
        <v>0</v>
      </c>
      <c r="BV294" s="20"/>
      <c r="BW294" s="20">
        <f>IFERROR(ROUND(((INDEX('Stock List'!$M$11:$M$1010, MATCH(AD294, 'Stock List'!$K$11:$K$1010, 0))/INDEX('Stock List'!$L$11:$L$1010, MATCH(AD294, 'Stock List'!$K$11:$K$1010, 0)))*AC294), 2), 0)</f>
        <v>0</v>
      </c>
      <c r="BX294" s="20"/>
      <c r="BY294" s="20">
        <f>IFERROR(ROUND(((INDEX('Stock List'!$M$11:$M$1010, MATCH(AF294, 'Stock List'!$K$11:$K$1010, 0))/INDEX('Stock List'!$L$11:$L$1010, MATCH(AF294, 'Stock List'!$K$11:$K$1010, 0)))*AE294), 2), 0)</f>
        <v>0</v>
      </c>
      <c r="BZ294" s="20"/>
      <c r="CA294" s="20">
        <f>IFERROR(ROUND(((INDEX('Stock List'!$M$11:$M$1010, MATCH(AH294, 'Stock List'!$K$11:$K$1010, 0))/INDEX('Stock List'!$L$11:$L$1010, MATCH(AH294, 'Stock List'!$K$11:$K$1010, 0)))*AG294), 2), 0)</f>
        <v>0</v>
      </c>
      <c r="CB294" s="20"/>
      <c r="CC294" s="20">
        <f>IFERROR(ROUND(((INDEX('Stock List'!$M$11:$M$1010, MATCH(AJ294, 'Stock List'!$K$11:$K$1010, 0))/INDEX('Stock List'!$L$11:$L$1010, MATCH(AJ294, 'Stock List'!$K$11:$K$1010, 0)))*AI294), 2), 0)</f>
        <v>0</v>
      </c>
      <c r="CD294" s="20"/>
      <c r="CE294" s="20">
        <f>IFERROR(ROUND(((INDEX('Stock List'!$M$11:$M$1010, MATCH(AL294, 'Stock List'!$K$11:$K$1010, 0))/INDEX('Stock List'!$L$11:$L$1010, MATCH(AL294, 'Stock List'!$K$11:$K$1010, 0)))*AK294), 2), 0)</f>
        <v>0</v>
      </c>
      <c r="CF294" s="20"/>
      <c r="CG294" s="20">
        <f>IFERROR(ROUND(((INDEX('Stock List'!$M$11:$M$1010, MATCH(AN294, 'Stock List'!$K$11:$K$1010, 0))/INDEX('Stock List'!$L$11:$L$1010, MATCH(AN294, 'Stock List'!$K$11:$K$1010, 0)))*AM294), 2), 0)</f>
        <v>0</v>
      </c>
      <c r="CH294" s="20"/>
      <c r="CI294" s="20">
        <f>IFERROR(ROUND(((INDEX('Stock List'!$M$11:$M$1010, MATCH(AP294, 'Stock List'!$K$11:$K$1010, 0))/INDEX('Stock List'!$L$11:$L$1010, MATCH(AP294, 'Stock List'!$K$11:$K$1010, 0)))*AO294), 2), 0)</f>
        <v>0</v>
      </c>
      <c r="CJ294" s="20"/>
      <c r="CK294" s="20">
        <f>IFERROR(ROUND(((INDEX('Stock List'!$M$11:$M$1010, MATCH(AR294, 'Stock List'!$K$11:$K$1010, 0))/INDEX('Stock List'!$L$11:$L$1010, MATCH(AR294, 'Stock List'!$K$11:$K$1010, 0)))*AQ294), 2), 0)</f>
        <v>0</v>
      </c>
      <c r="CL294" s="20"/>
      <c r="CM294" s="20">
        <f>IFERROR(ROUND(((INDEX('Stock List'!$M$11:$M$1010, MATCH(AT294, 'Stock List'!$K$11:$K$1010, 0))/INDEX('Stock List'!$L$11:$L$1010, MATCH(AT294, 'Stock List'!$K$11:$K$1010, 0)))*AS294), 2), 0)</f>
        <v>0</v>
      </c>
      <c r="CN294" s="20"/>
      <c r="CO294" s="20">
        <f>IFERROR(ROUND(((INDEX('Stock List'!$M$11:$M$1010, MATCH(AV294, 'Stock List'!$K$11:$K$1010, 0))/INDEX('Stock List'!$L$11:$L$1010, MATCH(AV294, 'Stock List'!$K$11:$K$1010, 0)))*AU294), 2), 0)</f>
        <v>0</v>
      </c>
      <c r="CP294" s="20"/>
      <c r="CQ294" s="20">
        <f>IFERROR(ROUND(((INDEX('Stock List'!$M$11:$M$1010, MATCH(AX294, 'Stock List'!$K$11:$K$1010, 0))/INDEX('Stock List'!$L$11:$L$1010, MATCH(AX294, 'Stock List'!$K$11:$K$1010, 0)))*AW294), 2), 0)</f>
        <v>0</v>
      </c>
      <c r="CR294" s="22"/>
      <c r="CT294" s="106" t="str">
        <f t="shared" si="247"/>
        <v/>
      </c>
      <c r="CU294" s="22" t="str">
        <f t="shared" si="248"/>
        <v/>
      </c>
      <c r="CX294" s="106" t="str">
        <f t="shared" si="249"/>
        <v/>
      </c>
      <c r="CY294" s="20" t="str">
        <f t="shared" si="250"/>
        <v/>
      </c>
      <c r="CZ294" s="22" t="str">
        <f t="shared" si="251"/>
        <v/>
      </c>
      <c r="DB294" s="76" t="str">
        <f>IF($H294="", "", COUNTIF($G$11:$G$1010, "&gt;"&amp;$G294)+1+COUNTIF($G$11:$G294, $G294)-1)</f>
        <v/>
      </c>
      <c r="DC294" s="76" t="str">
        <f>IF($H294="", "", COUNTIF($CZ$11:$CZ$1010, "&gt;"&amp;$CZ294)+1+COUNTIF($CZ$11:$CZ294, $CZ294)-1)</f>
        <v/>
      </c>
      <c r="DE294" s="147" t="str">
        <f t="shared" si="252"/>
        <v/>
      </c>
      <c r="DF294" s="148"/>
      <c r="DG294" s="19" t="str">
        <f t="shared" si="253"/>
        <v/>
      </c>
      <c r="DH294" s="153" t="str">
        <f t="shared" si="254"/>
        <v/>
      </c>
      <c r="DI294" s="19" t="str">
        <f t="shared" si="206"/>
        <v/>
      </c>
      <c r="DJ294" s="153" t="str">
        <f t="shared" si="207"/>
        <v/>
      </c>
      <c r="DK294" s="19" t="str">
        <f t="shared" si="208"/>
        <v/>
      </c>
      <c r="DL294" s="153" t="str">
        <f t="shared" si="209"/>
        <v/>
      </c>
      <c r="DM294" s="19" t="str">
        <f t="shared" si="210"/>
        <v/>
      </c>
      <c r="DN294" s="153" t="str">
        <f t="shared" si="211"/>
        <v/>
      </c>
      <c r="DO294" s="19" t="str">
        <f t="shared" si="212"/>
        <v/>
      </c>
      <c r="DP294" s="153" t="str">
        <f t="shared" si="213"/>
        <v/>
      </c>
      <c r="DQ294" s="19" t="str">
        <f t="shared" si="214"/>
        <v/>
      </c>
      <c r="DR294" s="153" t="str">
        <f t="shared" si="215"/>
        <v/>
      </c>
      <c r="DS294" s="19" t="str">
        <f t="shared" si="216"/>
        <v/>
      </c>
      <c r="DT294" s="153" t="str">
        <f t="shared" si="217"/>
        <v/>
      </c>
      <c r="DU294" s="19" t="str">
        <f t="shared" si="218"/>
        <v/>
      </c>
      <c r="DV294" s="153" t="str">
        <f t="shared" si="219"/>
        <v/>
      </c>
      <c r="DW294" s="19" t="str">
        <f t="shared" si="220"/>
        <v/>
      </c>
      <c r="DX294" s="153" t="str">
        <f t="shared" si="221"/>
        <v/>
      </c>
      <c r="DY294" s="19" t="str">
        <f t="shared" si="222"/>
        <v/>
      </c>
      <c r="DZ294" s="153" t="str">
        <f t="shared" si="223"/>
        <v/>
      </c>
      <c r="EA294" s="19" t="str">
        <f t="shared" si="224"/>
        <v/>
      </c>
      <c r="EB294" s="153" t="str">
        <f t="shared" si="225"/>
        <v/>
      </c>
      <c r="EC294" s="19" t="str">
        <f t="shared" si="226"/>
        <v/>
      </c>
      <c r="ED294" s="153" t="str">
        <f t="shared" si="227"/>
        <v/>
      </c>
      <c r="EE294" s="19" t="str">
        <f t="shared" si="228"/>
        <v/>
      </c>
      <c r="EF294" s="153" t="str">
        <f t="shared" si="229"/>
        <v/>
      </c>
      <c r="EG294" s="19" t="str">
        <f t="shared" si="230"/>
        <v/>
      </c>
      <c r="EH294" s="153" t="str">
        <f t="shared" si="231"/>
        <v/>
      </c>
      <c r="EI294" s="19" t="str">
        <f t="shared" si="232"/>
        <v/>
      </c>
      <c r="EJ294" s="153" t="str">
        <f t="shared" si="233"/>
        <v/>
      </c>
      <c r="EK294" s="19" t="str">
        <f t="shared" si="234"/>
        <v/>
      </c>
      <c r="EL294" s="153" t="str">
        <f t="shared" si="235"/>
        <v/>
      </c>
      <c r="EM294" s="19" t="str">
        <f t="shared" si="236"/>
        <v/>
      </c>
      <c r="EN294" s="153" t="str">
        <f t="shared" si="237"/>
        <v/>
      </c>
      <c r="EO294" s="19" t="str">
        <f t="shared" si="238"/>
        <v/>
      </c>
      <c r="EP294" s="153" t="str">
        <f t="shared" si="239"/>
        <v/>
      </c>
      <c r="EQ294" s="19" t="str">
        <f t="shared" si="240"/>
        <v/>
      </c>
      <c r="ER294" s="153" t="str">
        <f t="shared" si="241"/>
        <v/>
      </c>
      <c r="ES294" s="19" t="str">
        <f t="shared" si="242"/>
        <v/>
      </c>
      <c r="ET294" s="153" t="str">
        <f t="shared" si="243"/>
        <v/>
      </c>
    </row>
    <row r="295" spans="1:150" x14ac:dyDescent="0.25">
      <c r="A295" s="31"/>
      <c r="B295" s="91" t="str">
        <f t="shared" si="244"/>
        <v/>
      </c>
      <c r="C295" s="20" t="str">
        <f t="shared" si="204"/>
        <v/>
      </c>
      <c r="D295" s="97" t="str">
        <f t="shared" si="205"/>
        <v/>
      </c>
      <c r="E295" s="62" t="str">
        <f t="shared" si="245"/>
        <v/>
      </c>
      <c r="F295" s="31"/>
      <c r="G295" s="282"/>
      <c r="H295" s="283"/>
      <c r="I295" s="284"/>
      <c r="J295" s="285"/>
      <c r="K295" s="286"/>
      <c r="L295" s="287"/>
      <c r="M295" s="288"/>
      <c r="N295" s="287"/>
      <c r="O295" s="288"/>
      <c r="P295" s="287"/>
      <c r="Q295" s="288"/>
      <c r="R295" s="287"/>
      <c r="S295" s="288"/>
      <c r="T295" s="287"/>
      <c r="U295" s="288"/>
      <c r="V295" s="287"/>
      <c r="W295" s="288"/>
      <c r="X295" s="287"/>
      <c r="Y295" s="288"/>
      <c r="Z295" s="287"/>
      <c r="AA295" s="288"/>
      <c r="AB295" s="287"/>
      <c r="AC295" s="288"/>
      <c r="AD295" s="287"/>
      <c r="AE295" s="288"/>
      <c r="AF295" s="287"/>
      <c r="AG295" s="288"/>
      <c r="AH295" s="287"/>
      <c r="AI295" s="288"/>
      <c r="AJ295" s="287"/>
      <c r="AK295" s="288"/>
      <c r="AL295" s="287"/>
      <c r="AM295" s="288"/>
      <c r="AN295" s="287"/>
      <c r="AO295" s="288"/>
      <c r="AP295" s="287"/>
      <c r="AQ295" s="288"/>
      <c r="AR295" s="287"/>
      <c r="AS295" s="288"/>
      <c r="AT295" s="287"/>
      <c r="AU295" s="288"/>
      <c r="AV295" s="287"/>
      <c r="AW295" s="288"/>
      <c r="AX295" s="287"/>
      <c r="AY295" s="31"/>
      <c r="BA295" s="76" t="str">
        <f t="shared" si="246"/>
        <v/>
      </c>
      <c r="BC295" s="76" t="str">
        <f>IF('Stock List'!$K295="", "", 'Stock List'!$K295)</f>
        <v/>
      </c>
      <c r="BE295" s="106">
        <f>IFERROR(ROUND(((INDEX('Stock List'!$M$11:$M$1010, MATCH(L295, 'Stock List'!$K$11:$K$1010, 0))/INDEX('Stock List'!$L$11:$L$1010, MATCH(L295, 'Stock List'!$K$11:$K$1010, 0)))*K295), 2), 0)</f>
        <v>0</v>
      </c>
      <c r="BF295" s="20"/>
      <c r="BG295" s="20">
        <f>IFERROR(ROUND(((INDEX('Stock List'!$M$11:$M$1010, MATCH(N295, 'Stock List'!$K$11:$K$1010, 0))/INDEX('Stock List'!$L$11:$L$1010, MATCH(N295, 'Stock List'!$K$11:$K$1010, 0)))*M295), 2), 0)</f>
        <v>0</v>
      </c>
      <c r="BH295" s="20"/>
      <c r="BI295" s="20">
        <f>IFERROR(ROUND(((INDEX('Stock List'!$M$11:$M$1010, MATCH(P295, 'Stock List'!$K$11:$K$1010, 0))/INDEX('Stock List'!$L$11:$L$1010, MATCH(P295, 'Stock List'!$K$11:$K$1010, 0)))*O295), 2), 0)</f>
        <v>0</v>
      </c>
      <c r="BJ295" s="20"/>
      <c r="BK295" s="20">
        <f>IFERROR(ROUND(((INDEX('Stock List'!$M$11:$M$1010, MATCH(R295, 'Stock List'!$K$11:$K$1010, 0))/INDEX('Stock List'!$L$11:$L$1010, MATCH(R295, 'Stock List'!$K$11:$K$1010, 0)))*Q295), 2), 0)</f>
        <v>0</v>
      </c>
      <c r="BL295" s="20"/>
      <c r="BM295" s="20">
        <f>IFERROR(ROUND(((INDEX('Stock List'!$M$11:$M$1010, MATCH(T295, 'Stock List'!$K$11:$K$1010, 0))/INDEX('Stock List'!$L$11:$L$1010, MATCH(T295, 'Stock List'!$K$11:$K$1010, 0)))*S295), 2), 0)</f>
        <v>0</v>
      </c>
      <c r="BN295" s="20"/>
      <c r="BO295" s="20">
        <f>IFERROR(ROUND(((INDEX('Stock List'!$M$11:$M$1010, MATCH(V295, 'Stock List'!$K$11:$K$1010, 0))/INDEX('Stock List'!$L$11:$L$1010, MATCH(V295, 'Stock List'!$K$11:$K$1010, 0)))*U295), 2), 0)</f>
        <v>0</v>
      </c>
      <c r="BP295" s="20"/>
      <c r="BQ295" s="20">
        <f>IFERROR(ROUND(((INDEX('Stock List'!$M$11:$M$1010, MATCH(X295, 'Stock List'!$K$11:$K$1010, 0))/INDEX('Stock List'!$L$11:$L$1010, MATCH(X295, 'Stock List'!$K$11:$K$1010, 0)))*W295), 2), 0)</f>
        <v>0</v>
      </c>
      <c r="BR295" s="20"/>
      <c r="BS295" s="20">
        <f>IFERROR(ROUND(((INDEX('Stock List'!$M$11:$M$1010, MATCH(Z295, 'Stock List'!$K$11:$K$1010, 0))/INDEX('Stock List'!$L$11:$L$1010, MATCH(Z295, 'Stock List'!$K$11:$K$1010, 0)))*Y295), 2), 0)</f>
        <v>0</v>
      </c>
      <c r="BT295" s="20"/>
      <c r="BU295" s="20">
        <f>IFERROR(ROUND(((INDEX('Stock List'!$M$11:$M$1010, MATCH(AB295, 'Stock List'!$K$11:$K$1010, 0))/INDEX('Stock List'!$L$11:$L$1010, MATCH(AB295, 'Stock List'!$K$11:$K$1010, 0)))*AA295), 2), 0)</f>
        <v>0</v>
      </c>
      <c r="BV295" s="20"/>
      <c r="BW295" s="20">
        <f>IFERROR(ROUND(((INDEX('Stock List'!$M$11:$M$1010, MATCH(AD295, 'Stock List'!$K$11:$K$1010, 0))/INDEX('Stock List'!$L$11:$L$1010, MATCH(AD295, 'Stock List'!$K$11:$K$1010, 0)))*AC295), 2), 0)</f>
        <v>0</v>
      </c>
      <c r="BX295" s="20"/>
      <c r="BY295" s="20">
        <f>IFERROR(ROUND(((INDEX('Stock List'!$M$11:$M$1010, MATCH(AF295, 'Stock List'!$K$11:$K$1010, 0))/INDEX('Stock List'!$L$11:$L$1010, MATCH(AF295, 'Stock List'!$K$11:$K$1010, 0)))*AE295), 2), 0)</f>
        <v>0</v>
      </c>
      <c r="BZ295" s="20"/>
      <c r="CA295" s="20">
        <f>IFERROR(ROUND(((INDEX('Stock List'!$M$11:$M$1010, MATCH(AH295, 'Stock List'!$K$11:$K$1010, 0))/INDEX('Stock List'!$L$11:$L$1010, MATCH(AH295, 'Stock List'!$K$11:$K$1010, 0)))*AG295), 2), 0)</f>
        <v>0</v>
      </c>
      <c r="CB295" s="20"/>
      <c r="CC295" s="20">
        <f>IFERROR(ROUND(((INDEX('Stock List'!$M$11:$M$1010, MATCH(AJ295, 'Stock List'!$K$11:$K$1010, 0))/INDEX('Stock List'!$L$11:$L$1010, MATCH(AJ295, 'Stock List'!$K$11:$K$1010, 0)))*AI295), 2), 0)</f>
        <v>0</v>
      </c>
      <c r="CD295" s="20"/>
      <c r="CE295" s="20">
        <f>IFERROR(ROUND(((INDEX('Stock List'!$M$11:$M$1010, MATCH(AL295, 'Stock List'!$K$11:$K$1010, 0))/INDEX('Stock List'!$L$11:$L$1010, MATCH(AL295, 'Stock List'!$K$11:$K$1010, 0)))*AK295), 2), 0)</f>
        <v>0</v>
      </c>
      <c r="CF295" s="20"/>
      <c r="CG295" s="20">
        <f>IFERROR(ROUND(((INDEX('Stock List'!$M$11:$M$1010, MATCH(AN295, 'Stock List'!$K$11:$K$1010, 0))/INDEX('Stock List'!$L$11:$L$1010, MATCH(AN295, 'Stock List'!$K$11:$K$1010, 0)))*AM295), 2), 0)</f>
        <v>0</v>
      </c>
      <c r="CH295" s="20"/>
      <c r="CI295" s="20">
        <f>IFERROR(ROUND(((INDEX('Stock List'!$M$11:$M$1010, MATCH(AP295, 'Stock List'!$K$11:$K$1010, 0))/INDEX('Stock List'!$L$11:$L$1010, MATCH(AP295, 'Stock List'!$K$11:$K$1010, 0)))*AO295), 2), 0)</f>
        <v>0</v>
      </c>
      <c r="CJ295" s="20"/>
      <c r="CK295" s="20">
        <f>IFERROR(ROUND(((INDEX('Stock List'!$M$11:$M$1010, MATCH(AR295, 'Stock List'!$K$11:$K$1010, 0))/INDEX('Stock List'!$L$11:$L$1010, MATCH(AR295, 'Stock List'!$K$11:$K$1010, 0)))*AQ295), 2), 0)</f>
        <v>0</v>
      </c>
      <c r="CL295" s="20"/>
      <c r="CM295" s="20">
        <f>IFERROR(ROUND(((INDEX('Stock List'!$M$11:$M$1010, MATCH(AT295, 'Stock List'!$K$11:$K$1010, 0))/INDEX('Stock List'!$L$11:$L$1010, MATCH(AT295, 'Stock List'!$K$11:$K$1010, 0)))*AS295), 2), 0)</f>
        <v>0</v>
      </c>
      <c r="CN295" s="20"/>
      <c r="CO295" s="20">
        <f>IFERROR(ROUND(((INDEX('Stock List'!$M$11:$M$1010, MATCH(AV295, 'Stock List'!$K$11:$K$1010, 0))/INDEX('Stock List'!$L$11:$L$1010, MATCH(AV295, 'Stock List'!$K$11:$K$1010, 0)))*AU295), 2), 0)</f>
        <v>0</v>
      </c>
      <c r="CP295" s="20"/>
      <c r="CQ295" s="20">
        <f>IFERROR(ROUND(((INDEX('Stock List'!$M$11:$M$1010, MATCH(AX295, 'Stock List'!$K$11:$K$1010, 0))/INDEX('Stock List'!$L$11:$L$1010, MATCH(AX295, 'Stock List'!$K$11:$K$1010, 0)))*AW295), 2), 0)</f>
        <v>0</v>
      </c>
      <c r="CR295" s="22"/>
      <c r="CT295" s="106" t="str">
        <f t="shared" si="247"/>
        <v/>
      </c>
      <c r="CU295" s="22" t="str">
        <f t="shared" si="248"/>
        <v/>
      </c>
      <c r="CX295" s="106" t="str">
        <f t="shared" si="249"/>
        <v/>
      </c>
      <c r="CY295" s="20" t="str">
        <f t="shared" si="250"/>
        <v/>
      </c>
      <c r="CZ295" s="22" t="str">
        <f t="shared" si="251"/>
        <v/>
      </c>
      <c r="DB295" s="76" t="str">
        <f>IF($H295="", "", COUNTIF($G$11:$G$1010, "&gt;"&amp;$G295)+1+COUNTIF($G$11:$G295, $G295)-1)</f>
        <v/>
      </c>
      <c r="DC295" s="76" t="str">
        <f>IF($H295="", "", COUNTIF($CZ$11:$CZ$1010, "&gt;"&amp;$CZ295)+1+COUNTIF($CZ$11:$CZ295, $CZ295)-1)</f>
        <v/>
      </c>
      <c r="DE295" s="147" t="str">
        <f t="shared" si="252"/>
        <v/>
      </c>
      <c r="DF295" s="148"/>
      <c r="DG295" s="19" t="str">
        <f t="shared" si="253"/>
        <v/>
      </c>
      <c r="DH295" s="153" t="str">
        <f t="shared" si="254"/>
        <v/>
      </c>
      <c r="DI295" s="19" t="str">
        <f t="shared" si="206"/>
        <v/>
      </c>
      <c r="DJ295" s="153" t="str">
        <f t="shared" si="207"/>
        <v/>
      </c>
      <c r="DK295" s="19" t="str">
        <f t="shared" si="208"/>
        <v/>
      </c>
      <c r="DL295" s="153" t="str">
        <f t="shared" si="209"/>
        <v/>
      </c>
      <c r="DM295" s="19" t="str">
        <f t="shared" si="210"/>
        <v/>
      </c>
      <c r="DN295" s="153" t="str">
        <f t="shared" si="211"/>
        <v/>
      </c>
      <c r="DO295" s="19" t="str">
        <f t="shared" si="212"/>
        <v/>
      </c>
      <c r="DP295" s="153" t="str">
        <f t="shared" si="213"/>
        <v/>
      </c>
      <c r="DQ295" s="19" t="str">
        <f t="shared" si="214"/>
        <v/>
      </c>
      <c r="DR295" s="153" t="str">
        <f t="shared" si="215"/>
        <v/>
      </c>
      <c r="DS295" s="19" t="str">
        <f t="shared" si="216"/>
        <v/>
      </c>
      <c r="DT295" s="153" t="str">
        <f t="shared" si="217"/>
        <v/>
      </c>
      <c r="DU295" s="19" t="str">
        <f t="shared" si="218"/>
        <v/>
      </c>
      <c r="DV295" s="153" t="str">
        <f t="shared" si="219"/>
        <v/>
      </c>
      <c r="DW295" s="19" t="str">
        <f t="shared" si="220"/>
        <v/>
      </c>
      <c r="DX295" s="153" t="str">
        <f t="shared" si="221"/>
        <v/>
      </c>
      <c r="DY295" s="19" t="str">
        <f t="shared" si="222"/>
        <v/>
      </c>
      <c r="DZ295" s="153" t="str">
        <f t="shared" si="223"/>
        <v/>
      </c>
      <c r="EA295" s="19" t="str">
        <f t="shared" si="224"/>
        <v/>
      </c>
      <c r="EB295" s="153" t="str">
        <f t="shared" si="225"/>
        <v/>
      </c>
      <c r="EC295" s="19" t="str">
        <f t="shared" si="226"/>
        <v/>
      </c>
      <c r="ED295" s="153" t="str">
        <f t="shared" si="227"/>
        <v/>
      </c>
      <c r="EE295" s="19" t="str">
        <f t="shared" si="228"/>
        <v/>
      </c>
      <c r="EF295" s="153" t="str">
        <f t="shared" si="229"/>
        <v/>
      </c>
      <c r="EG295" s="19" t="str">
        <f t="shared" si="230"/>
        <v/>
      </c>
      <c r="EH295" s="153" t="str">
        <f t="shared" si="231"/>
        <v/>
      </c>
      <c r="EI295" s="19" t="str">
        <f t="shared" si="232"/>
        <v/>
      </c>
      <c r="EJ295" s="153" t="str">
        <f t="shared" si="233"/>
        <v/>
      </c>
      <c r="EK295" s="19" t="str">
        <f t="shared" si="234"/>
        <v/>
      </c>
      <c r="EL295" s="153" t="str">
        <f t="shared" si="235"/>
        <v/>
      </c>
      <c r="EM295" s="19" t="str">
        <f t="shared" si="236"/>
        <v/>
      </c>
      <c r="EN295" s="153" t="str">
        <f t="shared" si="237"/>
        <v/>
      </c>
      <c r="EO295" s="19" t="str">
        <f t="shared" si="238"/>
        <v/>
      </c>
      <c r="EP295" s="153" t="str">
        <f t="shared" si="239"/>
        <v/>
      </c>
      <c r="EQ295" s="19" t="str">
        <f t="shared" si="240"/>
        <v/>
      </c>
      <c r="ER295" s="153" t="str">
        <f t="shared" si="241"/>
        <v/>
      </c>
      <c r="ES295" s="19" t="str">
        <f t="shared" si="242"/>
        <v/>
      </c>
      <c r="ET295" s="153" t="str">
        <f t="shared" si="243"/>
        <v/>
      </c>
    </row>
    <row r="296" spans="1:150" x14ac:dyDescent="0.25">
      <c r="A296" s="31"/>
      <c r="B296" s="91" t="str">
        <f t="shared" si="244"/>
        <v/>
      </c>
      <c r="C296" s="20" t="str">
        <f t="shared" si="204"/>
        <v/>
      </c>
      <c r="D296" s="97" t="str">
        <f t="shared" si="205"/>
        <v/>
      </c>
      <c r="E296" s="62" t="str">
        <f t="shared" si="245"/>
        <v/>
      </c>
      <c r="F296" s="31"/>
      <c r="G296" s="282"/>
      <c r="H296" s="283"/>
      <c r="I296" s="284"/>
      <c r="J296" s="285"/>
      <c r="K296" s="286"/>
      <c r="L296" s="287"/>
      <c r="M296" s="288"/>
      <c r="N296" s="287"/>
      <c r="O296" s="288"/>
      <c r="P296" s="287"/>
      <c r="Q296" s="288"/>
      <c r="R296" s="287"/>
      <c r="S296" s="288"/>
      <c r="T296" s="287"/>
      <c r="U296" s="288"/>
      <c r="V296" s="287"/>
      <c r="W296" s="288"/>
      <c r="X296" s="287"/>
      <c r="Y296" s="288"/>
      <c r="Z296" s="287"/>
      <c r="AA296" s="288"/>
      <c r="AB296" s="287"/>
      <c r="AC296" s="288"/>
      <c r="AD296" s="287"/>
      <c r="AE296" s="288"/>
      <c r="AF296" s="287"/>
      <c r="AG296" s="288"/>
      <c r="AH296" s="287"/>
      <c r="AI296" s="288"/>
      <c r="AJ296" s="287"/>
      <c r="AK296" s="288"/>
      <c r="AL296" s="287"/>
      <c r="AM296" s="288"/>
      <c r="AN296" s="287"/>
      <c r="AO296" s="288"/>
      <c r="AP296" s="287"/>
      <c r="AQ296" s="288"/>
      <c r="AR296" s="287"/>
      <c r="AS296" s="288"/>
      <c r="AT296" s="287"/>
      <c r="AU296" s="288"/>
      <c r="AV296" s="287"/>
      <c r="AW296" s="288"/>
      <c r="AX296" s="287"/>
      <c r="AY296" s="31"/>
      <c r="BA296" s="76" t="str">
        <f t="shared" si="246"/>
        <v/>
      </c>
      <c r="BC296" s="76" t="str">
        <f>IF('Stock List'!$K296="", "", 'Stock List'!$K296)</f>
        <v/>
      </c>
      <c r="BE296" s="106">
        <f>IFERROR(ROUND(((INDEX('Stock List'!$M$11:$M$1010, MATCH(L296, 'Stock List'!$K$11:$K$1010, 0))/INDEX('Stock List'!$L$11:$L$1010, MATCH(L296, 'Stock List'!$K$11:$K$1010, 0)))*K296), 2), 0)</f>
        <v>0</v>
      </c>
      <c r="BF296" s="20"/>
      <c r="BG296" s="20">
        <f>IFERROR(ROUND(((INDEX('Stock List'!$M$11:$M$1010, MATCH(N296, 'Stock List'!$K$11:$K$1010, 0))/INDEX('Stock List'!$L$11:$L$1010, MATCH(N296, 'Stock List'!$K$11:$K$1010, 0)))*M296), 2), 0)</f>
        <v>0</v>
      </c>
      <c r="BH296" s="20"/>
      <c r="BI296" s="20">
        <f>IFERROR(ROUND(((INDEX('Stock List'!$M$11:$M$1010, MATCH(P296, 'Stock List'!$K$11:$K$1010, 0))/INDEX('Stock List'!$L$11:$L$1010, MATCH(P296, 'Stock List'!$K$11:$K$1010, 0)))*O296), 2), 0)</f>
        <v>0</v>
      </c>
      <c r="BJ296" s="20"/>
      <c r="BK296" s="20">
        <f>IFERROR(ROUND(((INDEX('Stock List'!$M$11:$M$1010, MATCH(R296, 'Stock List'!$K$11:$K$1010, 0))/INDEX('Stock List'!$L$11:$L$1010, MATCH(R296, 'Stock List'!$K$11:$K$1010, 0)))*Q296), 2), 0)</f>
        <v>0</v>
      </c>
      <c r="BL296" s="20"/>
      <c r="BM296" s="20">
        <f>IFERROR(ROUND(((INDEX('Stock List'!$M$11:$M$1010, MATCH(T296, 'Stock List'!$K$11:$K$1010, 0))/INDEX('Stock List'!$L$11:$L$1010, MATCH(T296, 'Stock List'!$K$11:$K$1010, 0)))*S296), 2), 0)</f>
        <v>0</v>
      </c>
      <c r="BN296" s="20"/>
      <c r="BO296" s="20">
        <f>IFERROR(ROUND(((INDEX('Stock List'!$M$11:$M$1010, MATCH(V296, 'Stock List'!$K$11:$K$1010, 0))/INDEX('Stock List'!$L$11:$L$1010, MATCH(V296, 'Stock List'!$K$11:$K$1010, 0)))*U296), 2), 0)</f>
        <v>0</v>
      </c>
      <c r="BP296" s="20"/>
      <c r="BQ296" s="20">
        <f>IFERROR(ROUND(((INDEX('Stock List'!$M$11:$M$1010, MATCH(X296, 'Stock List'!$K$11:$K$1010, 0))/INDEX('Stock List'!$L$11:$L$1010, MATCH(X296, 'Stock List'!$K$11:$K$1010, 0)))*W296), 2), 0)</f>
        <v>0</v>
      </c>
      <c r="BR296" s="20"/>
      <c r="BS296" s="20">
        <f>IFERROR(ROUND(((INDEX('Stock List'!$M$11:$M$1010, MATCH(Z296, 'Stock List'!$K$11:$K$1010, 0))/INDEX('Stock List'!$L$11:$L$1010, MATCH(Z296, 'Stock List'!$K$11:$K$1010, 0)))*Y296), 2), 0)</f>
        <v>0</v>
      </c>
      <c r="BT296" s="20"/>
      <c r="BU296" s="20">
        <f>IFERROR(ROUND(((INDEX('Stock List'!$M$11:$M$1010, MATCH(AB296, 'Stock List'!$K$11:$K$1010, 0))/INDEX('Stock List'!$L$11:$L$1010, MATCH(AB296, 'Stock List'!$K$11:$K$1010, 0)))*AA296), 2), 0)</f>
        <v>0</v>
      </c>
      <c r="BV296" s="20"/>
      <c r="BW296" s="20">
        <f>IFERROR(ROUND(((INDEX('Stock List'!$M$11:$M$1010, MATCH(AD296, 'Stock List'!$K$11:$K$1010, 0))/INDEX('Stock List'!$L$11:$L$1010, MATCH(AD296, 'Stock List'!$K$11:$K$1010, 0)))*AC296), 2), 0)</f>
        <v>0</v>
      </c>
      <c r="BX296" s="20"/>
      <c r="BY296" s="20">
        <f>IFERROR(ROUND(((INDEX('Stock List'!$M$11:$M$1010, MATCH(AF296, 'Stock List'!$K$11:$K$1010, 0))/INDEX('Stock List'!$L$11:$L$1010, MATCH(AF296, 'Stock List'!$K$11:$K$1010, 0)))*AE296), 2), 0)</f>
        <v>0</v>
      </c>
      <c r="BZ296" s="20"/>
      <c r="CA296" s="20">
        <f>IFERROR(ROUND(((INDEX('Stock List'!$M$11:$M$1010, MATCH(AH296, 'Stock List'!$K$11:$K$1010, 0))/INDEX('Stock List'!$L$11:$L$1010, MATCH(AH296, 'Stock List'!$K$11:$K$1010, 0)))*AG296), 2), 0)</f>
        <v>0</v>
      </c>
      <c r="CB296" s="20"/>
      <c r="CC296" s="20">
        <f>IFERROR(ROUND(((INDEX('Stock List'!$M$11:$M$1010, MATCH(AJ296, 'Stock List'!$K$11:$K$1010, 0))/INDEX('Stock List'!$L$11:$L$1010, MATCH(AJ296, 'Stock List'!$K$11:$K$1010, 0)))*AI296), 2), 0)</f>
        <v>0</v>
      </c>
      <c r="CD296" s="20"/>
      <c r="CE296" s="20">
        <f>IFERROR(ROUND(((INDEX('Stock List'!$M$11:$M$1010, MATCH(AL296, 'Stock List'!$K$11:$K$1010, 0))/INDEX('Stock List'!$L$11:$L$1010, MATCH(AL296, 'Stock List'!$K$11:$K$1010, 0)))*AK296), 2), 0)</f>
        <v>0</v>
      </c>
      <c r="CF296" s="20"/>
      <c r="CG296" s="20">
        <f>IFERROR(ROUND(((INDEX('Stock List'!$M$11:$M$1010, MATCH(AN296, 'Stock List'!$K$11:$K$1010, 0))/INDEX('Stock List'!$L$11:$L$1010, MATCH(AN296, 'Stock List'!$K$11:$K$1010, 0)))*AM296), 2), 0)</f>
        <v>0</v>
      </c>
      <c r="CH296" s="20"/>
      <c r="CI296" s="20">
        <f>IFERROR(ROUND(((INDEX('Stock List'!$M$11:$M$1010, MATCH(AP296, 'Stock List'!$K$11:$K$1010, 0))/INDEX('Stock List'!$L$11:$L$1010, MATCH(AP296, 'Stock List'!$K$11:$K$1010, 0)))*AO296), 2), 0)</f>
        <v>0</v>
      </c>
      <c r="CJ296" s="20"/>
      <c r="CK296" s="20">
        <f>IFERROR(ROUND(((INDEX('Stock List'!$M$11:$M$1010, MATCH(AR296, 'Stock List'!$K$11:$K$1010, 0))/INDEX('Stock List'!$L$11:$L$1010, MATCH(AR296, 'Stock List'!$K$11:$K$1010, 0)))*AQ296), 2), 0)</f>
        <v>0</v>
      </c>
      <c r="CL296" s="20"/>
      <c r="CM296" s="20">
        <f>IFERROR(ROUND(((INDEX('Stock List'!$M$11:$M$1010, MATCH(AT296, 'Stock List'!$K$11:$K$1010, 0))/INDEX('Stock List'!$L$11:$L$1010, MATCH(AT296, 'Stock List'!$K$11:$K$1010, 0)))*AS296), 2), 0)</f>
        <v>0</v>
      </c>
      <c r="CN296" s="20"/>
      <c r="CO296" s="20">
        <f>IFERROR(ROUND(((INDEX('Stock List'!$M$11:$M$1010, MATCH(AV296, 'Stock List'!$K$11:$K$1010, 0))/INDEX('Stock List'!$L$11:$L$1010, MATCH(AV296, 'Stock List'!$K$11:$K$1010, 0)))*AU296), 2), 0)</f>
        <v>0</v>
      </c>
      <c r="CP296" s="20"/>
      <c r="CQ296" s="20">
        <f>IFERROR(ROUND(((INDEX('Stock List'!$M$11:$M$1010, MATCH(AX296, 'Stock List'!$K$11:$K$1010, 0))/INDEX('Stock List'!$L$11:$L$1010, MATCH(AX296, 'Stock List'!$K$11:$K$1010, 0)))*AW296), 2), 0)</f>
        <v>0</v>
      </c>
      <c r="CR296" s="22"/>
      <c r="CT296" s="106" t="str">
        <f t="shared" si="247"/>
        <v/>
      </c>
      <c r="CU296" s="22" t="str">
        <f t="shared" si="248"/>
        <v/>
      </c>
      <c r="CX296" s="106" t="str">
        <f t="shared" si="249"/>
        <v/>
      </c>
      <c r="CY296" s="20" t="str">
        <f t="shared" si="250"/>
        <v/>
      </c>
      <c r="CZ296" s="22" t="str">
        <f t="shared" si="251"/>
        <v/>
      </c>
      <c r="DB296" s="76" t="str">
        <f>IF($H296="", "", COUNTIF($G$11:$G$1010, "&gt;"&amp;$G296)+1+COUNTIF($G$11:$G296, $G296)-1)</f>
        <v/>
      </c>
      <c r="DC296" s="76" t="str">
        <f>IF($H296="", "", COUNTIF($CZ$11:$CZ$1010, "&gt;"&amp;$CZ296)+1+COUNTIF($CZ$11:$CZ296, $CZ296)-1)</f>
        <v/>
      </c>
      <c r="DE296" s="147" t="str">
        <f t="shared" si="252"/>
        <v/>
      </c>
      <c r="DF296" s="148"/>
      <c r="DG296" s="19" t="str">
        <f t="shared" si="253"/>
        <v/>
      </c>
      <c r="DH296" s="153" t="str">
        <f t="shared" si="254"/>
        <v/>
      </c>
      <c r="DI296" s="19" t="str">
        <f t="shared" si="206"/>
        <v/>
      </c>
      <c r="DJ296" s="153" t="str">
        <f t="shared" si="207"/>
        <v/>
      </c>
      <c r="DK296" s="19" t="str">
        <f t="shared" si="208"/>
        <v/>
      </c>
      <c r="DL296" s="153" t="str">
        <f t="shared" si="209"/>
        <v/>
      </c>
      <c r="DM296" s="19" t="str">
        <f t="shared" si="210"/>
        <v/>
      </c>
      <c r="DN296" s="153" t="str">
        <f t="shared" si="211"/>
        <v/>
      </c>
      <c r="DO296" s="19" t="str">
        <f t="shared" si="212"/>
        <v/>
      </c>
      <c r="DP296" s="153" t="str">
        <f t="shared" si="213"/>
        <v/>
      </c>
      <c r="DQ296" s="19" t="str">
        <f t="shared" si="214"/>
        <v/>
      </c>
      <c r="DR296" s="153" t="str">
        <f t="shared" si="215"/>
        <v/>
      </c>
      <c r="DS296" s="19" t="str">
        <f t="shared" si="216"/>
        <v/>
      </c>
      <c r="DT296" s="153" t="str">
        <f t="shared" si="217"/>
        <v/>
      </c>
      <c r="DU296" s="19" t="str">
        <f t="shared" si="218"/>
        <v/>
      </c>
      <c r="DV296" s="153" t="str">
        <f t="shared" si="219"/>
        <v/>
      </c>
      <c r="DW296" s="19" t="str">
        <f t="shared" si="220"/>
        <v/>
      </c>
      <c r="DX296" s="153" t="str">
        <f t="shared" si="221"/>
        <v/>
      </c>
      <c r="DY296" s="19" t="str">
        <f t="shared" si="222"/>
        <v/>
      </c>
      <c r="DZ296" s="153" t="str">
        <f t="shared" si="223"/>
        <v/>
      </c>
      <c r="EA296" s="19" t="str">
        <f t="shared" si="224"/>
        <v/>
      </c>
      <c r="EB296" s="153" t="str">
        <f t="shared" si="225"/>
        <v/>
      </c>
      <c r="EC296" s="19" t="str">
        <f t="shared" si="226"/>
        <v/>
      </c>
      <c r="ED296" s="153" t="str">
        <f t="shared" si="227"/>
        <v/>
      </c>
      <c r="EE296" s="19" t="str">
        <f t="shared" si="228"/>
        <v/>
      </c>
      <c r="EF296" s="153" t="str">
        <f t="shared" si="229"/>
        <v/>
      </c>
      <c r="EG296" s="19" t="str">
        <f t="shared" si="230"/>
        <v/>
      </c>
      <c r="EH296" s="153" t="str">
        <f t="shared" si="231"/>
        <v/>
      </c>
      <c r="EI296" s="19" t="str">
        <f t="shared" si="232"/>
        <v/>
      </c>
      <c r="EJ296" s="153" t="str">
        <f t="shared" si="233"/>
        <v/>
      </c>
      <c r="EK296" s="19" t="str">
        <f t="shared" si="234"/>
        <v/>
      </c>
      <c r="EL296" s="153" t="str">
        <f t="shared" si="235"/>
        <v/>
      </c>
      <c r="EM296" s="19" t="str">
        <f t="shared" si="236"/>
        <v/>
      </c>
      <c r="EN296" s="153" t="str">
        <f t="shared" si="237"/>
        <v/>
      </c>
      <c r="EO296" s="19" t="str">
        <f t="shared" si="238"/>
        <v/>
      </c>
      <c r="EP296" s="153" t="str">
        <f t="shared" si="239"/>
        <v/>
      </c>
      <c r="EQ296" s="19" t="str">
        <f t="shared" si="240"/>
        <v/>
      </c>
      <c r="ER296" s="153" t="str">
        <f t="shared" si="241"/>
        <v/>
      </c>
      <c r="ES296" s="19" t="str">
        <f t="shared" si="242"/>
        <v/>
      </c>
      <c r="ET296" s="153" t="str">
        <f t="shared" si="243"/>
        <v/>
      </c>
    </row>
    <row r="297" spans="1:150" x14ac:dyDescent="0.25">
      <c r="A297" s="31"/>
      <c r="B297" s="91" t="str">
        <f t="shared" si="244"/>
        <v/>
      </c>
      <c r="C297" s="20" t="str">
        <f t="shared" si="204"/>
        <v/>
      </c>
      <c r="D297" s="97" t="str">
        <f t="shared" si="205"/>
        <v/>
      </c>
      <c r="E297" s="62" t="str">
        <f t="shared" si="245"/>
        <v/>
      </c>
      <c r="F297" s="31"/>
      <c r="G297" s="282"/>
      <c r="H297" s="283"/>
      <c r="I297" s="284"/>
      <c r="J297" s="285"/>
      <c r="K297" s="286"/>
      <c r="L297" s="287"/>
      <c r="M297" s="288"/>
      <c r="N297" s="287"/>
      <c r="O297" s="288"/>
      <c r="P297" s="287"/>
      <c r="Q297" s="288"/>
      <c r="R297" s="287"/>
      <c r="S297" s="288"/>
      <c r="T297" s="287"/>
      <c r="U297" s="288"/>
      <c r="V297" s="287"/>
      <c r="W297" s="288"/>
      <c r="X297" s="287"/>
      <c r="Y297" s="288"/>
      <c r="Z297" s="287"/>
      <c r="AA297" s="288"/>
      <c r="AB297" s="287"/>
      <c r="AC297" s="288"/>
      <c r="AD297" s="287"/>
      <c r="AE297" s="288"/>
      <c r="AF297" s="287"/>
      <c r="AG297" s="288"/>
      <c r="AH297" s="287"/>
      <c r="AI297" s="288"/>
      <c r="AJ297" s="287"/>
      <c r="AK297" s="288"/>
      <c r="AL297" s="287"/>
      <c r="AM297" s="288"/>
      <c r="AN297" s="287"/>
      <c r="AO297" s="288"/>
      <c r="AP297" s="287"/>
      <c r="AQ297" s="288"/>
      <c r="AR297" s="287"/>
      <c r="AS297" s="288"/>
      <c r="AT297" s="287"/>
      <c r="AU297" s="288"/>
      <c r="AV297" s="287"/>
      <c r="AW297" s="288"/>
      <c r="AX297" s="287"/>
      <c r="AY297" s="31"/>
      <c r="BA297" s="76" t="str">
        <f t="shared" si="246"/>
        <v/>
      </c>
      <c r="BC297" s="76" t="str">
        <f>IF('Stock List'!$K297="", "", 'Stock List'!$K297)</f>
        <v/>
      </c>
      <c r="BE297" s="106">
        <f>IFERROR(ROUND(((INDEX('Stock List'!$M$11:$M$1010, MATCH(L297, 'Stock List'!$K$11:$K$1010, 0))/INDEX('Stock List'!$L$11:$L$1010, MATCH(L297, 'Stock List'!$K$11:$K$1010, 0)))*K297), 2), 0)</f>
        <v>0</v>
      </c>
      <c r="BF297" s="20"/>
      <c r="BG297" s="20">
        <f>IFERROR(ROUND(((INDEX('Stock List'!$M$11:$M$1010, MATCH(N297, 'Stock List'!$K$11:$K$1010, 0))/INDEX('Stock List'!$L$11:$L$1010, MATCH(N297, 'Stock List'!$K$11:$K$1010, 0)))*M297), 2), 0)</f>
        <v>0</v>
      </c>
      <c r="BH297" s="20"/>
      <c r="BI297" s="20">
        <f>IFERROR(ROUND(((INDEX('Stock List'!$M$11:$M$1010, MATCH(P297, 'Stock List'!$K$11:$K$1010, 0))/INDEX('Stock List'!$L$11:$L$1010, MATCH(P297, 'Stock List'!$K$11:$K$1010, 0)))*O297), 2), 0)</f>
        <v>0</v>
      </c>
      <c r="BJ297" s="20"/>
      <c r="BK297" s="20">
        <f>IFERROR(ROUND(((INDEX('Stock List'!$M$11:$M$1010, MATCH(R297, 'Stock List'!$K$11:$K$1010, 0))/INDEX('Stock List'!$L$11:$L$1010, MATCH(R297, 'Stock List'!$K$11:$K$1010, 0)))*Q297), 2), 0)</f>
        <v>0</v>
      </c>
      <c r="BL297" s="20"/>
      <c r="BM297" s="20">
        <f>IFERROR(ROUND(((INDEX('Stock List'!$M$11:$M$1010, MATCH(T297, 'Stock List'!$K$11:$K$1010, 0))/INDEX('Stock List'!$L$11:$L$1010, MATCH(T297, 'Stock List'!$K$11:$K$1010, 0)))*S297), 2), 0)</f>
        <v>0</v>
      </c>
      <c r="BN297" s="20"/>
      <c r="BO297" s="20">
        <f>IFERROR(ROUND(((INDEX('Stock List'!$M$11:$M$1010, MATCH(V297, 'Stock List'!$K$11:$K$1010, 0))/INDEX('Stock List'!$L$11:$L$1010, MATCH(V297, 'Stock List'!$K$11:$K$1010, 0)))*U297), 2), 0)</f>
        <v>0</v>
      </c>
      <c r="BP297" s="20"/>
      <c r="BQ297" s="20">
        <f>IFERROR(ROUND(((INDEX('Stock List'!$M$11:$M$1010, MATCH(X297, 'Stock List'!$K$11:$K$1010, 0))/INDEX('Stock List'!$L$11:$L$1010, MATCH(X297, 'Stock List'!$K$11:$K$1010, 0)))*W297), 2), 0)</f>
        <v>0</v>
      </c>
      <c r="BR297" s="20"/>
      <c r="BS297" s="20">
        <f>IFERROR(ROUND(((INDEX('Stock List'!$M$11:$M$1010, MATCH(Z297, 'Stock List'!$K$11:$K$1010, 0))/INDEX('Stock List'!$L$11:$L$1010, MATCH(Z297, 'Stock List'!$K$11:$K$1010, 0)))*Y297), 2), 0)</f>
        <v>0</v>
      </c>
      <c r="BT297" s="20"/>
      <c r="BU297" s="20">
        <f>IFERROR(ROUND(((INDEX('Stock List'!$M$11:$M$1010, MATCH(AB297, 'Stock List'!$K$11:$K$1010, 0))/INDEX('Stock List'!$L$11:$L$1010, MATCH(AB297, 'Stock List'!$K$11:$K$1010, 0)))*AA297), 2), 0)</f>
        <v>0</v>
      </c>
      <c r="BV297" s="20"/>
      <c r="BW297" s="20">
        <f>IFERROR(ROUND(((INDEX('Stock List'!$M$11:$M$1010, MATCH(AD297, 'Stock List'!$K$11:$K$1010, 0))/INDEX('Stock List'!$L$11:$L$1010, MATCH(AD297, 'Stock List'!$K$11:$K$1010, 0)))*AC297), 2), 0)</f>
        <v>0</v>
      </c>
      <c r="BX297" s="20"/>
      <c r="BY297" s="20">
        <f>IFERROR(ROUND(((INDEX('Stock List'!$M$11:$M$1010, MATCH(AF297, 'Stock List'!$K$11:$K$1010, 0))/INDEX('Stock List'!$L$11:$L$1010, MATCH(AF297, 'Stock List'!$K$11:$K$1010, 0)))*AE297), 2), 0)</f>
        <v>0</v>
      </c>
      <c r="BZ297" s="20"/>
      <c r="CA297" s="20">
        <f>IFERROR(ROUND(((INDEX('Stock List'!$M$11:$M$1010, MATCH(AH297, 'Stock List'!$K$11:$K$1010, 0))/INDEX('Stock List'!$L$11:$L$1010, MATCH(AH297, 'Stock List'!$K$11:$K$1010, 0)))*AG297), 2), 0)</f>
        <v>0</v>
      </c>
      <c r="CB297" s="20"/>
      <c r="CC297" s="20">
        <f>IFERROR(ROUND(((INDEX('Stock List'!$M$11:$M$1010, MATCH(AJ297, 'Stock List'!$K$11:$K$1010, 0))/INDEX('Stock List'!$L$11:$L$1010, MATCH(AJ297, 'Stock List'!$K$11:$K$1010, 0)))*AI297), 2), 0)</f>
        <v>0</v>
      </c>
      <c r="CD297" s="20"/>
      <c r="CE297" s="20">
        <f>IFERROR(ROUND(((INDEX('Stock List'!$M$11:$M$1010, MATCH(AL297, 'Stock List'!$K$11:$K$1010, 0))/INDEX('Stock List'!$L$11:$L$1010, MATCH(AL297, 'Stock List'!$K$11:$K$1010, 0)))*AK297), 2), 0)</f>
        <v>0</v>
      </c>
      <c r="CF297" s="20"/>
      <c r="CG297" s="20">
        <f>IFERROR(ROUND(((INDEX('Stock List'!$M$11:$M$1010, MATCH(AN297, 'Stock List'!$K$11:$K$1010, 0))/INDEX('Stock List'!$L$11:$L$1010, MATCH(AN297, 'Stock List'!$K$11:$K$1010, 0)))*AM297), 2), 0)</f>
        <v>0</v>
      </c>
      <c r="CH297" s="20"/>
      <c r="CI297" s="20">
        <f>IFERROR(ROUND(((INDEX('Stock List'!$M$11:$M$1010, MATCH(AP297, 'Stock List'!$K$11:$K$1010, 0))/INDEX('Stock List'!$L$11:$L$1010, MATCH(AP297, 'Stock List'!$K$11:$K$1010, 0)))*AO297), 2), 0)</f>
        <v>0</v>
      </c>
      <c r="CJ297" s="20"/>
      <c r="CK297" s="20">
        <f>IFERROR(ROUND(((INDEX('Stock List'!$M$11:$M$1010, MATCH(AR297, 'Stock List'!$K$11:$K$1010, 0))/INDEX('Stock List'!$L$11:$L$1010, MATCH(AR297, 'Stock List'!$K$11:$K$1010, 0)))*AQ297), 2), 0)</f>
        <v>0</v>
      </c>
      <c r="CL297" s="20"/>
      <c r="CM297" s="20">
        <f>IFERROR(ROUND(((INDEX('Stock List'!$M$11:$M$1010, MATCH(AT297, 'Stock List'!$K$11:$K$1010, 0))/INDEX('Stock List'!$L$11:$L$1010, MATCH(AT297, 'Stock List'!$K$11:$K$1010, 0)))*AS297), 2), 0)</f>
        <v>0</v>
      </c>
      <c r="CN297" s="20"/>
      <c r="CO297" s="20">
        <f>IFERROR(ROUND(((INDEX('Stock List'!$M$11:$M$1010, MATCH(AV297, 'Stock List'!$K$11:$K$1010, 0))/INDEX('Stock List'!$L$11:$L$1010, MATCH(AV297, 'Stock List'!$K$11:$K$1010, 0)))*AU297), 2), 0)</f>
        <v>0</v>
      </c>
      <c r="CP297" s="20"/>
      <c r="CQ297" s="20">
        <f>IFERROR(ROUND(((INDEX('Stock List'!$M$11:$M$1010, MATCH(AX297, 'Stock List'!$K$11:$K$1010, 0))/INDEX('Stock List'!$L$11:$L$1010, MATCH(AX297, 'Stock List'!$K$11:$K$1010, 0)))*AW297), 2), 0)</f>
        <v>0</v>
      </c>
      <c r="CR297" s="22"/>
      <c r="CT297" s="106" t="str">
        <f t="shared" si="247"/>
        <v/>
      </c>
      <c r="CU297" s="22" t="str">
        <f t="shared" si="248"/>
        <v/>
      </c>
      <c r="CX297" s="106" t="str">
        <f t="shared" si="249"/>
        <v/>
      </c>
      <c r="CY297" s="20" t="str">
        <f t="shared" si="250"/>
        <v/>
      </c>
      <c r="CZ297" s="22" t="str">
        <f t="shared" si="251"/>
        <v/>
      </c>
      <c r="DB297" s="76" t="str">
        <f>IF($H297="", "", COUNTIF($G$11:$G$1010, "&gt;"&amp;$G297)+1+COUNTIF($G$11:$G297, $G297)-1)</f>
        <v/>
      </c>
      <c r="DC297" s="76" t="str">
        <f>IF($H297="", "", COUNTIF($CZ$11:$CZ$1010, "&gt;"&amp;$CZ297)+1+COUNTIF($CZ$11:$CZ297, $CZ297)-1)</f>
        <v/>
      </c>
      <c r="DE297" s="147" t="str">
        <f t="shared" si="252"/>
        <v/>
      </c>
      <c r="DF297" s="148"/>
      <c r="DG297" s="19" t="str">
        <f t="shared" si="253"/>
        <v/>
      </c>
      <c r="DH297" s="153" t="str">
        <f t="shared" si="254"/>
        <v/>
      </c>
      <c r="DI297" s="19" t="str">
        <f t="shared" si="206"/>
        <v/>
      </c>
      <c r="DJ297" s="153" t="str">
        <f t="shared" si="207"/>
        <v/>
      </c>
      <c r="DK297" s="19" t="str">
        <f t="shared" si="208"/>
        <v/>
      </c>
      <c r="DL297" s="153" t="str">
        <f t="shared" si="209"/>
        <v/>
      </c>
      <c r="DM297" s="19" t="str">
        <f t="shared" si="210"/>
        <v/>
      </c>
      <c r="DN297" s="153" t="str">
        <f t="shared" si="211"/>
        <v/>
      </c>
      <c r="DO297" s="19" t="str">
        <f t="shared" si="212"/>
        <v/>
      </c>
      <c r="DP297" s="153" t="str">
        <f t="shared" si="213"/>
        <v/>
      </c>
      <c r="DQ297" s="19" t="str">
        <f t="shared" si="214"/>
        <v/>
      </c>
      <c r="DR297" s="153" t="str">
        <f t="shared" si="215"/>
        <v/>
      </c>
      <c r="DS297" s="19" t="str">
        <f t="shared" si="216"/>
        <v/>
      </c>
      <c r="DT297" s="153" t="str">
        <f t="shared" si="217"/>
        <v/>
      </c>
      <c r="DU297" s="19" t="str">
        <f t="shared" si="218"/>
        <v/>
      </c>
      <c r="DV297" s="153" t="str">
        <f t="shared" si="219"/>
        <v/>
      </c>
      <c r="DW297" s="19" t="str">
        <f t="shared" si="220"/>
        <v/>
      </c>
      <c r="DX297" s="153" t="str">
        <f t="shared" si="221"/>
        <v/>
      </c>
      <c r="DY297" s="19" t="str">
        <f t="shared" si="222"/>
        <v/>
      </c>
      <c r="DZ297" s="153" t="str">
        <f t="shared" si="223"/>
        <v/>
      </c>
      <c r="EA297" s="19" t="str">
        <f t="shared" si="224"/>
        <v/>
      </c>
      <c r="EB297" s="153" t="str">
        <f t="shared" si="225"/>
        <v/>
      </c>
      <c r="EC297" s="19" t="str">
        <f t="shared" si="226"/>
        <v/>
      </c>
      <c r="ED297" s="153" t="str">
        <f t="shared" si="227"/>
        <v/>
      </c>
      <c r="EE297" s="19" t="str">
        <f t="shared" si="228"/>
        <v/>
      </c>
      <c r="EF297" s="153" t="str">
        <f t="shared" si="229"/>
        <v/>
      </c>
      <c r="EG297" s="19" t="str">
        <f t="shared" si="230"/>
        <v/>
      </c>
      <c r="EH297" s="153" t="str">
        <f t="shared" si="231"/>
        <v/>
      </c>
      <c r="EI297" s="19" t="str">
        <f t="shared" si="232"/>
        <v/>
      </c>
      <c r="EJ297" s="153" t="str">
        <f t="shared" si="233"/>
        <v/>
      </c>
      <c r="EK297" s="19" t="str">
        <f t="shared" si="234"/>
        <v/>
      </c>
      <c r="EL297" s="153" t="str">
        <f t="shared" si="235"/>
        <v/>
      </c>
      <c r="EM297" s="19" t="str">
        <f t="shared" si="236"/>
        <v/>
      </c>
      <c r="EN297" s="153" t="str">
        <f t="shared" si="237"/>
        <v/>
      </c>
      <c r="EO297" s="19" t="str">
        <f t="shared" si="238"/>
        <v/>
      </c>
      <c r="EP297" s="153" t="str">
        <f t="shared" si="239"/>
        <v/>
      </c>
      <c r="EQ297" s="19" t="str">
        <f t="shared" si="240"/>
        <v/>
      </c>
      <c r="ER297" s="153" t="str">
        <f t="shared" si="241"/>
        <v/>
      </c>
      <c r="ES297" s="19" t="str">
        <f t="shared" si="242"/>
        <v/>
      </c>
      <c r="ET297" s="153" t="str">
        <f t="shared" si="243"/>
        <v/>
      </c>
    </row>
    <row r="298" spans="1:150" x14ac:dyDescent="0.25">
      <c r="A298" s="31"/>
      <c r="B298" s="91" t="str">
        <f t="shared" si="244"/>
        <v/>
      </c>
      <c r="C298" s="20" t="str">
        <f t="shared" si="204"/>
        <v/>
      </c>
      <c r="D298" s="97" t="str">
        <f t="shared" si="205"/>
        <v/>
      </c>
      <c r="E298" s="62" t="str">
        <f t="shared" si="245"/>
        <v/>
      </c>
      <c r="F298" s="31"/>
      <c r="G298" s="282"/>
      <c r="H298" s="283"/>
      <c r="I298" s="284"/>
      <c r="J298" s="285"/>
      <c r="K298" s="286"/>
      <c r="L298" s="287"/>
      <c r="M298" s="288"/>
      <c r="N298" s="287"/>
      <c r="O298" s="288"/>
      <c r="P298" s="287"/>
      <c r="Q298" s="288"/>
      <c r="R298" s="287"/>
      <c r="S298" s="288"/>
      <c r="T298" s="287"/>
      <c r="U298" s="288"/>
      <c r="V298" s="287"/>
      <c r="W298" s="288"/>
      <c r="X298" s="287"/>
      <c r="Y298" s="288"/>
      <c r="Z298" s="287"/>
      <c r="AA298" s="288"/>
      <c r="AB298" s="287"/>
      <c r="AC298" s="288"/>
      <c r="AD298" s="287"/>
      <c r="AE298" s="288"/>
      <c r="AF298" s="287"/>
      <c r="AG298" s="288"/>
      <c r="AH298" s="287"/>
      <c r="AI298" s="288"/>
      <c r="AJ298" s="287"/>
      <c r="AK298" s="288"/>
      <c r="AL298" s="287"/>
      <c r="AM298" s="288"/>
      <c r="AN298" s="287"/>
      <c r="AO298" s="288"/>
      <c r="AP298" s="287"/>
      <c r="AQ298" s="288"/>
      <c r="AR298" s="287"/>
      <c r="AS298" s="288"/>
      <c r="AT298" s="287"/>
      <c r="AU298" s="288"/>
      <c r="AV298" s="287"/>
      <c r="AW298" s="288"/>
      <c r="AX298" s="287"/>
      <c r="AY298" s="31"/>
      <c r="BA298" s="76" t="str">
        <f t="shared" si="246"/>
        <v/>
      </c>
      <c r="BC298" s="76" t="str">
        <f>IF('Stock List'!$K298="", "", 'Stock List'!$K298)</f>
        <v/>
      </c>
      <c r="BE298" s="106">
        <f>IFERROR(ROUND(((INDEX('Stock List'!$M$11:$M$1010, MATCH(L298, 'Stock List'!$K$11:$K$1010, 0))/INDEX('Stock List'!$L$11:$L$1010, MATCH(L298, 'Stock List'!$K$11:$K$1010, 0)))*K298), 2), 0)</f>
        <v>0</v>
      </c>
      <c r="BF298" s="20"/>
      <c r="BG298" s="20">
        <f>IFERROR(ROUND(((INDEX('Stock List'!$M$11:$M$1010, MATCH(N298, 'Stock List'!$K$11:$K$1010, 0))/INDEX('Stock List'!$L$11:$L$1010, MATCH(N298, 'Stock List'!$K$11:$K$1010, 0)))*M298), 2), 0)</f>
        <v>0</v>
      </c>
      <c r="BH298" s="20"/>
      <c r="BI298" s="20">
        <f>IFERROR(ROUND(((INDEX('Stock List'!$M$11:$M$1010, MATCH(P298, 'Stock List'!$K$11:$K$1010, 0))/INDEX('Stock List'!$L$11:$L$1010, MATCH(P298, 'Stock List'!$K$11:$K$1010, 0)))*O298), 2), 0)</f>
        <v>0</v>
      </c>
      <c r="BJ298" s="20"/>
      <c r="BK298" s="20">
        <f>IFERROR(ROUND(((INDEX('Stock List'!$M$11:$M$1010, MATCH(R298, 'Stock List'!$K$11:$K$1010, 0))/INDEX('Stock List'!$L$11:$L$1010, MATCH(R298, 'Stock List'!$K$11:$K$1010, 0)))*Q298), 2), 0)</f>
        <v>0</v>
      </c>
      <c r="BL298" s="20"/>
      <c r="BM298" s="20">
        <f>IFERROR(ROUND(((INDEX('Stock List'!$M$11:$M$1010, MATCH(T298, 'Stock List'!$K$11:$K$1010, 0))/INDEX('Stock List'!$L$11:$L$1010, MATCH(T298, 'Stock List'!$K$11:$K$1010, 0)))*S298), 2), 0)</f>
        <v>0</v>
      </c>
      <c r="BN298" s="20"/>
      <c r="BO298" s="20">
        <f>IFERROR(ROUND(((INDEX('Stock List'!$M$11:$M$1010, MATCH(V298, 'Stock List'!$K$11:$K$1010, 0))/INDEX('Stock List'!$L$11:$L$1010, MATCH(V298, 'Stock List'!$K$11:$K$1010, 0)))*U298), 2), 0)</f>
        <v>0</v>
      </c>
      <c r="BP298" s="20"/>
      <c r="BQ298" s="20">
        <f>IFERROR(ROUND(((INDEX('Stock List'!$M$11:$M$1010, MATCH(X298, 'Stock List'!$K$11:$K$1010, 0))/INDEX('Stock List'!$L$11:$L$1010, MATCH(X298, 'Stock List'!$K$11:$K$1010, 0)))*W298), 2), 0)</f>
        <v>0</v>
      </c>
      <c r="BR298" s="20"/>
      <c r="BS298" s="20">
        <f>IFERROR(ROUND(((INDEX('Stock List'!$M$11:$M$1010, MATCH(Z298, 'Stock List'!$K$11:$K$1010, 0))/INDEX('Stock List'!$L$11:$L$1010, MATCH(Z298, 'Stock List'!$K$11:$K$1010, 0)))*Y298), 2), 0)</f>
        <v>0</v>
      </c>
      <c r="BT298" s="20"/>
      <c r="BU298" s="20">
        <f>IFERROR(ROUND(((INDEX('Stock List'!$M$11:$M$1010, MATCH(AB298, 'Stock List'!$K$11:$K$1010, 0))/INDEX('Stock List'!$L$11:$L$1010, MATCH(AB298, 'Stock List'!$K$11:$K$1010, 0)))*AA298), 2), 0)</f>
        <v>0</v>
      </c>
      <c r="BV298" s="20"/>
      <c r="BW298" s="20">
        <f>IFERROR(ROUND(((INDEX('Stock List'!$M$11:$M$1010, MATCH(AD298, 'Stock List'!$K$11:$K$1010, 0))/INDEX('Stock List'!$L$11:$L$1010, MATCH(AD298, 'Stock List'!$K$11:$K$1010, 0)))*AC298), 2), 0)</f>
        <v>0</v>
      </c>
      <c r="BX298" s="20"/>
      <c r="BY298" s="20">
        <f>IFERROR(ROUND(((INDEX('Stock List'!$M$11:$M$1010, MATCH(AF298, 'Stock List'!$K$11:$K$1010, 0))/INDEX('Stock List'!$L$11:$L$1010, MATCH(AF298, 'Stock List'!$K$11:$K$1010, 0)))*AE298), 2), 0)</f>
        <v>0</v>
      </c>
      <c r="BZ298" s="20"/>
      <c r="CA298" s="20">
        <f>IFERROR(ROUND(((INDEX('Stock List'!$M$11:$M$1010, MATCH(AH298, 'Stock List'!$K$11:$K$1010, 0))/INDEX('Stock List'!$L$11:$L$1010, MATCH(AH298, 'Stock List'!$K$11:$K$1010, 0)))*AG298), 2), 0)</f>
        <v>0</v>
      </c>
      <c r="CB298" s="20"/>
      <c r="CC298" s="20">
        <f>IFERROR(ROUND(((INDEX('Stock List'!$M$11:$M$1010, MATCH(AJ298, 'Stock List'!$K$11:$K$1010, 0))/INDEX('Stock List'!$L$11:$L$1010, MATCH(AJ298, 'Stock List'!$K$11:$K$1010, 0)))*AI298), 2), 0)</f>
        <v>0</v>
      </c>
      <c r="CD298" s="20"/>
      <c r="CE298" s="20">
        <f>IFERROR(ROUND(((INDEX('Stock List'!$M$11:$M$1010, MATCH(AL298, 'Stock List'!$K$11:$K$1010, 0))/INDEX('Stock List'!$L$11:$L$1010, MATCH(AL298, 'Stock List'!$K$11:$K$1010, 0)))*AK298), 2), 0)</f>
        <v>0</v>
      </c>
      <c r="CF298" s="20"/>
      <c r="CG298" s="20">
        <f>IFERROR(ROUND(((INDEX('Stock List'!$M$11:$M$1010, MATCH(AN298, 'Stock List'!$K$11:$K$1010, 0))/INDEX('Stock List'!$L$11:$L$1010, MATCH(AN298, 'Stock List'!$K$11:$K$1010, 0)))*AM298), 2), 0)</f>
        <v>0</v>
      </c>
      <c r="CH298" s="20"/>
      <c r="CI298" s="20">
        <f>IFERROR(ROUND(((INDEX('Stock List'!$M$11:$M$1010, MATCH(AP298, 'Stock List'!$K$11:$K$1010, 0))/INDEX('Stock List'!$L$11:$L$1010, MATCH(AP298, 'Stock List'!$K$11:$K$1010, 0)))*AO298), 2), 0)</f>
        <v>0</v>
      </c>
      <c r="CJ298" s="20"/>
      <c r="CK298" s="20">
        <f>IFERROR(ROUND(((INDEX('Stock List'!$M$11:$M$1010, MATCH(AR298, 'Stock List'!$K$11:$K$1010, 0))/INDEX('Stock List'!$L$11:$L$1010, MATCH(AR298, 'Stock List'!$K$11:$K$1010, 0)))*AQ298), 2), 0)</f>
        <v>0</v>
      </c>
      <c r="CL298" s="20"/>
      <c r="CM298" s="20">
        <f>IFERROR(ROUND(((INDEX('Stock List'!$M$11:$M$1010, MATCH(AT298, 'Stock List'!$K$11:$K$1010, 0))/INDEX('Stock List'!$L$11:$L$1010, MATCH(AT298, 'Stock List'!$K$11:$K$1010, 0)))*AS298), 2), 0)</f>
        <v>0</v>
      </c>
      <c r="CN298" s="20"/>
      <c r="CO298" s="20">
        <f>IFERROR(ROUND(((INDEX('Stock List'!$M$11:$M$1010, MATCH(AV298, 'Stock List'!$K$11:$K$1010, 0))/INDEX('Stock List'!$L$11:$L$1010, MATCH(AV298, 'Stock List'!$K$11:$K$1010, 0)))*AU298), 2), 0)</f>
        <v>0</v>
      </c>
      <c r="CP298" s="20"/>
      <c r="CQ298" s="20">
        <f>IFERROR(ROUND(((INDEX('Stock List'!$M$11:$M$1010, MATCH(AX298, 'Stock List'!$K$11:$K$1010, 0))/INDEX('Stock List'!$L$11:$L$1010, MATCH(AX298, 'Stock List'!$K$11:$K$1010, 0)))*AW298), 2), 0)</f>
        <v>0</v>
      </c>
      <c r="CR298" s="22"/>
      <c r="CT298" s="106" t="str">
        <f t="shared" si="247"/>
        <v/>
      </c>
      <c r="CU298" s="22" t="str">
        <f t="shared" si="248"/>
        <v/>
      </c>
      <c r="CX298" s="106" t="str">
        <f t="shared" si="249"/>
        <v/>
      </c>
      <c r="CY298" s="20" t="str">
        <f t="shared" si="250"/>
        <v/>
      </c>
      <c r="CZ298" s="22" t="str">
        <f t="shared" si="251"/>
        <v/>
      </c>
      <c r="DB298" s="76" t="str">
        <f>IF($H298="", "", COUNTIF($G$11:$G$1010, "&gt;"&amp;$G298)+1+COUNTIF($G$11:$G298, $G298)-1)</f>
        <v/>
      </c>
      <c r="DC298" s="76" t="str">
        <f>IF($H298="", "", COUNTIF($CZ$11:$CZ$1010, "&gt;"&amp;$CZ298)+1+COUNTIF($CZ$11:$CZ298, $CZ298)-1)</f>
        <v/>
      </c>
      <c r="DE298" s="147" t="str">
        <f t="shared" si="252"/>
        <v/>
      </c>
      <c r="DF298" s="148"/>
      <c r="DG298" s="19" t="str">
        <f t="shared" si="253"/>
        <v/>
      </c>
      <c r="DH298" s="153" t="str">
        <f t="shared" si="254"/>
        <v/>
      </c>
      <c r="DI298" s="19" t="str">
        <f t="shared" si="206"/>
        <v/>
      </c>
      <c r="DJ298" s="153" t="str">
        <f t="shared" si="207"/>
        <v/>
      </c>
      <c r="DK298" s="19" t="str">
        <f t="shared" si="208"/>
        <v/>
      </c>
      <c r="DL298" s="153" t="str">
        <f t="shared" si="209"/>
        <v/>
      </c>
      <c r="DM298" s="19" t="str">
        <f t="shared" si="210"/>
        <v/>
      </c>
      <c r="DN298" s="153" t="str">
        <f t="shared" si="211"/>
        <v/>
      </c>
      <c r="DO298" s="19" t="str">
        <f t="shared" si="212"/>
        <v/>
      </c>
      <c r="DP298" s="153" t="str">
        <f t="shared" si="213"/>
        <v/>
      </c>
      <c r="DQ298" s="19" t="str">
        <f t="shared" si="214"/>
        <v/>
      </c>
      <c r="DR298" s="153" t="str">
        <f t="shared" si="215"/>
        <v/>
      </c>
      <c r="DS298" s="19" t="str">
        <f t="shared" si="216"/>
        <v/>
      </c>
      <c r="DT298" s="153" t="str">
        <f t="shared" si="217"/>
        <v/>
      </c>
      <c r="DU298" s="19" t="str">
        <f t="shared" si="218"/>
        <v/>
      </c>
      <c r="DV298" s="153" t="str">
        <f t="shared" si="219"/>
        <v/>
      </c>
      <c r="DW298" s="19" t="str">
        <f t="shared" si="220"/>
        <v/>
      </c>
      <c r="DX298" s="153" t="str">
        <f t="shared" si="221"/>
        <v/>
      </c>
      <c r="DY298" s="19" t="str">
        <f t="shared" si="222"/>
        <v/>
      </c>
      <c r="DZ298" s="153" t="str">
        <f t="shared" si="223"/>
        <v/>
      </c>
      <c r="EA298" s="19" t="str">
        <f t="shared" si="224"/>
        <v/>
      </c>
      <c r="EB298" s="153" t="str">
        <f t="shared" si="225"/>
        <v/>
      </c>
      <c r="EC298" s="19" t="str">
        <f t="shared" si="226"/>
        <v/>
      </c>
      <c r="ED298" s="153" t="str">
        <f t="shared" si="227"/>
        <v/>
      </c>
      <c r="EE298" s="19" t="str">
        <f t="shared" si="228"/>
        <v/>
      </c>
      <c r="EF298" s="153" t="str">
        <f t="shared" si="229"/>
        <v/>
      </c>
      <c r="EG298" s="19" t="str">
        <f t="shared" si="230"/>
        <v/>
      </c>
      <c r="EH298" s="153" t="str">
        <f t="shared" si="231"/>
        <v/>
      </c>
      <c r="EI298" s="19" t="str">
        <f t="shared" si="232"/>
        <v/>
      </c>
      <c r="EJ298" s="153" t="str">
        <f t="shared" si="233"/>
        <v/>
      </c>
      <c r="EK298" s="19" t="str">
        <f t="shared" si="234"/>
        <v/>
      </c>
      <c r="EL298" s="153" t="str">
        <f t="shared" si="235"/>
        <v/>
      </c>
      <c r="EM298" s="19" t="str">
        <f t="shared" si="236"/>
        <v/>
      </c>
      <c r="EN298" s="153" t="str">
        <f t="shared" si="237"/>
        <v/>
      </c>
      <c r="EO298" s="19" t="str">
        <f t="shared" si="238"/>
        <v/>
      </c>
      <c r="EP298" s="153" t="str">
        <f t="shared" si="239"/>
        <v/>
      </c>
      <c r="EQ298" s="19" t="str">
        <f t="shared" si="240"/>
        <v/>
      </c>
      <c r="ER298" s="153" t="str">
        <f t="shared" si="241"/>
        <v/>
      </c>
      <c r="ES298" s="19" t="str">
        <f t="shared" si="242"/>
        <v/>
      </c>
      <c r="ET298" s="153" t="str">
        <f t="shared" si="243"/>
        <v/>
      </c>
    </row>
    <row r="299" spans="1:150" x14ac:dyDescent="0.25">
      <c r="A299" s="31"/>
      <c r="B299" s="91" t="str">
        <f t="shared" si="244"/>
        <v/>
      </c>
      <c r="C299" s="20" t="str">
        <f t="shared" si="204"/>
        <v/>
      </c>
      <c r="D299" s="97" t="str">
        <f t="shared" si="205"/>
        <v/>
      </c>
      <c r="E299" s="62" t="str">
        <f t="shared" si="245"/>
        <v/>
      </c>
      <c r="F299" s="31"/>
      <c r="G299" s="282"/>
      <c r="H299" s="283"/>
      <c r="I299" s="284"/>
      <c r="J299" s="285"/>
      <c r="K299" s="286"/>
      <c r="L299" s="287"/>
      <c r="M299" s="288"/>
      <c r="N299" s="287"/>
      <c r="O299" s="288"/>
      <c r="P299" s="287"/>
      <c r="Q299" s="288"/>
      <c r="R299" s="287"/>
      <c r="S299" s="288"/>
      <c r="T299" s="287"/>
      <c r="U299" s="288"/>
      <c r="V299" s="287"/>
      <c r="W299" s="288"/>
      <c r="X299" s="287"/>
      <c r="Y299" s="288"/>
      <c r="Z299" s="287"/>
      <c r="AA299" s="288"/>
      <c r="AB299" s="287"/>
      <c r="AC299" s="288"/>
      <c r="AD299" s="287"/>
      <c r="AE299" s="288"/>
      <c r="AF299" s="287"/>
      <c r="AG299" s="288"/>
      <c r="AH299" s="287"/>
      <c r="AI299" s="288"/>
      <c r="AJ299" s="287"/>
      <c r="AK299" s="288"/>
      <c r="AL299" s="287"/>
      <c r="AM299" s="288"/>
      <c r="AN299" s="287"/>
      <c r="AO299" s="288"/>
      <c r="AP299" s="287"/>
      <c r="AQ299" s="288"/>
      <c r="AR299" s="287"/>
      <c r="AS299" s="288"/>
      <c r="AT299" s="287"/>
      <c r="AU299" s="288"/>
      <c r="AV299" s="287"/>
      <c r="AW299" s="288"/>
      <c r="AX299" s="287"/>
      <c r="AY299" s="31"/>
      <c r="BA299" s="76" t="str">
        <f t="shared" si="246"/>
        <v/>
      </c>
      <c r="BC299" s="76" t="str">
        <f>IF('Stock List'!$K299="", "", 'Stock List'!$K299)</f>
        <v/>
      </c>
      <c r="BE299" s="106">
        <f>IFERROR(ROUND(((INDEX('Stock List'!$M$11:$M$1010, MATCH(L299, 'Stock List'!$K$11:$K$1010, 0))/INDEX('Stock List'!$L$11:$L$1010, MATCH(L299, 'Stock List'!$K$11:$K$1010, 0)))*K299), 2), 0)</f>
        <v>0</v>
      </c>
      <c r="BF299" s="20"/>
      <c r="BG299" s="20">
        <f>IFERROR(ROUND(((INDEX('Stock List'!$M$11:$M$1010, MATCH(N299, 'Stock List'!$K$11:$K$1010, 0))/INDEX('Stock List'!$L$11:$L$1010, MATCH(N299, 'Stock List'!$K$11:$K$1010, 0)))*M299), 2), 0)</f>
        <v>0</v>
      </c>
      <c r="BH299" s="20"/>
      <c r="BI299" s="20">
        <f>IFERROR(ROUND(((INDEX('Stock List'!$M$11:$M$1010, MATCH(P299, 'Stock List'!$K$11:$K$1010, 0))/INDEX('Stock List'!$L$11:$L$1010, MATCH(P299, 'Stock List'!$K$11:$K$1010, 0)))*O299), 2), 0)</f>
        <v>0</v>
      </c>
      <c r="BJ299" s="20"/>
      <c r="BK299" s="20">
        <f>IFERROR(ROUND(((INDEX('Stock List'!$M$11:$M$1010, MATCH(R299, 'Stock List'!$K$11:$K$1010, 0))/INDEX('Stock List'!$L$11:$L$1010, MATCH(R299, 'Stock List'!$K$11:$K$1010, 0)))*Q299), 2), 0)</f>
        <v>0</v>
      </c>
      <c r="BL299" s="20"/>
      <c r="BM299" s="20">
        <f>IFERROR(ROUND(((INDEX('Stock List'!$M$11:$M$1010, MATCH(T299, 'Stock List'!$K$11:$K$1010, 0))/INDEX('Stock List'!$L$11:$L$1010, MATCH(T299, 'Stock List'!$K$11:$K$1010, 0)))*S299), 2), 0)</f>
        <v>0</v>
      </c>
      <c r="BN299" s="20"/>
      <c r="BO299" s="20">
        <f>IFERROR(ROUND(((INDEX('Stock List'!$M$11:$M$1010, MATCH(V299, 'Stock List'!$K$11:$K$1010, 0))/INDEX('Stock List'!$L$11:$L$1010, MATCH(V299, 'Stock List'!$K$11:$K$1010, 0)))*U299), 2), 0)</f>
        <v>0</v>
      </c>
      <c r="BP299" s="20"/>
      <c r="BQ299" s="20">
        <f>IFERROR(ROUND(((INDEX('Stock List'!$M$11:$M$1010, MATCH(X299, 'Stock List'!$K$11:$K$1010, 0))/INDEX('Stock List'!$L$11:$L$1010, MATCH(X299, 'Stock List'!$K$11:$K$1010, 0)))*W299), 2), 0)</f>
        <v>0</v>
      </c>
      <c r="BR299" s="20"/>
      <c r="BS299" s="20">
        <f>IFERROR(ROUND(((INDEX('Stock List'!$M$11:$M$1010, MATCH(Z299, 'Stock List'!$K$11:$K$1010, 0))/INDEX('Stock List'!$L$11:$L$1010, MATCH(Z299, 'Stock List'!$K$11:$K$1010, 0)))*Y299), 2), 0)</f>
        <v>0</v>
      </c>
      <c r="BT299" s="20"/>
      <c r="BU299" s="20">
        <f>IFERROR(ROUND(((INDEX('Stock List'!$M$11:$M$1010, MATCH(AB299, 'Stock List'!$K$11:$K$1010, 0))/INDEX('Stock List'!$L$11:$L$1010, MATCH(AB299, 'Stock List'!$K$11:$K$1010, 0)))*AA299), 2), 0)</f>
        <v>0</v>
      </c>
      <c r="BV299" s="20"/>
      <c r="BW299" s="20">
        <f>IFERROR(ROUND(((INDEX('Stock List'!$M$11:$M$1010, MATCH(AD299, 'Stock List'!$K$11:$K$1010, 0))/INDEX('Stock List'!$L$11:$L$1010, MATCH(AD299, 'Stock List'!$K$11:$K$1010, 0)))*AC299), 2), 0)</f>
        <v>0</v>
      </c>
      <c r="BX299" s="20"/>
      <c r="BY299" s="20">
        <f>IFERROR(ROUND(((INDEX('Stock List'!$M$11:$M$1010, MATCH(AF299, 'Stock List'!$K$11:$K$1010, 0))/INDEX('Stock List'!$L$11:$L$1010, MATCH(AF299, 'Stock List'!$K$11:$K$1010, 0)))*AE299), 2), 0)</f>
        <v>0</v>
      </c>
      <c r="BZ299" s="20"/>
      <c r="CA299" s="20">
        <f>IFERROR(ROUND(((INDEX('Stock List'!$M$11:$M$1010, MATCH(AH299, 'Stock List'!$K$11:$K$1010, 0))/INDEX('Stock List'!$L$11:$L$1010, MATCH(AH299, 'Stock List'!$K$11:$K$1010, 0)))*AG299), 2), 0)</f>
        <v>0</v>
      </c>
      <c r="CB299" s="20"/>
      <c r="CC299" s="20">
        <f>IFERROR(ROUND(((INDEX('Stock List'!$M$11:$M$1010, MATCH(AJ299, 'Stock List'!$K$11:$K$1010, 0))/INDEX('Stock List'!$L$11:$L$1010, MATCH(AJ299, 'Stock List'!$K$11:$K$1010, 0)))*AI299), 2), 0)</f>
        <v>0</v>
      </c>
      <c r="CD299" s="20"/>
      <c r="CE299" s="20">
        <f>IFERROR(ROUND(((INDEX('Stock List'!$M$11:$M$1010, MATCH(AL299, 'Stock List'!$K$11:$K$1010, 0))/INDEX('Stock List'!$L$11:$L$1010, MATCH(AL299, 'Stock List'!$K$11:$K$1010, 0)))*AK299), 2), 0)</f>
        <v>0</v>
      </c>
      <c r="CF299" s="20"/>
      <c r="CG299" s="20">
        <f>IFERROR(ROUND(((INDEX('Stock List'!$M$11:$M$1010, MATCH(AN299, 'Stock List'!$K$11:$K$1010, 0))/INDEX('Stock List'!$L$11:$L$1010, MATCH(AN299, 'Stock List'!$K$11:$K$1010, 0)))*AM299), 2), 0)</f>
        <v>0</v>
      </c>
      <c r="CH299" s="20"/>
      <c r="CI299" s="20">
        <f>IFERROR(ROUND(((INDEX('Stock List'!$M$11:$M$1010, MATCH(AP299, 'Stock List'!$K$11:$K$1010, 0))/INDEX('Stock List'!$L$11:$L$1010, MATCH(AP299, 'Stock List'!$K$11:$K$1010, 0)))*AO299), 2), 0)</f>
        <v>0</v>
      </c>
      <c r="CJ299" s="20"/>
      <c r="CK299" s="20">
        <f>IFERROR(ROUND(((INDEX('Stock List'!$M$11:$M$1010, MATCH(AR299, 'Stock List'!$K$11:$K$1010, 0))/INDEX('Stock List'!$L$11:$L$1010, MATCH(AR299, 'Stock List'!$K$11:$K$1010, 0)))*AQ299), 2), 0)</f>
        <v>0</v>
      </c>
      <c r="CL299" s="20"/>
      <c r="CM299" s="20">
        <f>IFERROR(ROUND(((INDEX('Stock List'!$M$11:$M$1010, MATCH(AT299, 'Stock List'!$K$11:$K$1010, 0))/INDEX('Stock List'!$L$11:$L$1010, MATCH(AT299, 'Stock List'!$K$11:$K$1010, 0)))*AS299), 2), 0)</f>
        <v>0</v>
      </c>
      <c r="CN299" s="20"/>
      <c r="CO299" s="20">
        <f>IFERROR(ROUND(((INDEX('Stock List'!$M$11:$M$1010, MATCH(AV299, 'Stock List'!$K$11:$K$1010, 0))/INDEX('Stock List'!$L$11:$L$1010, MATCH(AV299, 'Stock List'!$K$11:$K$1010, 0)))*AU299), 2), 0)</f>
        <v>0</v>
      </c>
      <c r="CP299" s="20"/>
      <c r="CQ299" s="20">
        <f>IFERROR(ROUND(((INDEX('Stock List'!$M$11:$M$1010, MATCH(AX299, 'Stock List'!$K$11:$K$1010, 0))/INDEX('Stock List'!$L$11:$L$1010, MATCH(AX299, 'Stock List'!$K$11:$K$1010, 0)))*AW299), 2), 0)</f>
        <v>0</v>
      </c>
      <c r="CR299" s="22"/>
      <c r="CT299" s="106" t="str">
        <f t="shared" si="247"/>
        <v/>
      </c>
      <c r="CU299" s="22" t="str">
        <f t="shared" si="248"/>
        <v/>
      </c>
      <c r="CX299" s="106" t="str">
        <f t="shared" si="249"/>
        <v/>
      </c>
      <c r="CY299" s="20" t="str">
        <f t="shared" si="250"/>
        <v/>
      </c>
      <c r="CZ299" s="22" t="str">
        <f t="shared" si="251"/>
        <v/>
      </c>
      <c r="DB299" s="76" t="str">
        <f>IF($H299="", "", COUNTIF($G$11:$G$1010, "&gt;"&amp;$G299)+1+COUNTIF($G$11:$G299, $G299)-1)</f>
        <v/>
      </c>
      <c r="DC299" s="76" t="str">
        <f>IF($H299="", "", COUNTIF($CZ$11:$CZ$1010, "&gt;"&amp;$CZ299)+1+COUNTIF($CZ$11:$CZ299, $CZ299)-1)</f>
        <v/>
      </c>
      <c r="DE299" s="147" t="str">
        <f t="shared" si="252"/>
        <v/>
      </c>
      <c r="DF299" s="148"/>
      <c r="DG299" s="19" t="str">
        <f t="shared" si="253"/>
        <v/>
      </c>
      <c r="DH299" s="153" t="str">
        <f t="shared" si="254"/>
        <v/>
      </c>
      <c r="DI299" s="19" t="str">
        <f t="shared" si="206"/>
        <v/>
      </c>
      <c r="DJ299" s="153" t="str">
        <f t="shared" si="207"/>
        <v/>
      </c>
      <c r="DK299" s="19" t="str">
        <f t="shared" si="208"/>
        <v/>
      </c>
      <c r="DL299" s="153" t="str">
        <f t="shared" si="209"/>
        <v/>
      </c>
      <c r="DM299" s="19" t="str">
        <f t="shared" si="210"/>
        <v/>
      </c>
      <c r="DN299" s="153" t="str">
        <f t="shared" si="211"/>
        <v/>
      </c>
      <c r="DO299" s="19" t="str">
        <f t="shared" si="212"/>
        <v/>
      </c>
      <c r="DP299" s="153" t="str">
        <f t="shared" si="213"/>
        <v/>
      </c>
      <c r="DQ299" s="19" t="str">
        <f t="shared" si="214"/>
        <v/>
      </c>
      <c r="DR299" s="153" t="str">
        <f t="shared" si="215"/>
        <v/>
      </c>
      <c r="DS299" s="19" t="str">
        <f t="shared" si="216"/>
        <v/>
      </c>
      <c r="DT299" s="153" t="str">
        <f t="shared" si="217"/>
        <v/>
      </c>
      <c r="DU299" s="19" t="str">
        <f t="shared" si="218"/>
        <v/>
      </c>
      <c r="DV299" s="153" t="str">
        <f t="shared" si="219"/>
        <v/>
      </c>
      <c r="DW299" s="19" t="str">
        <f t="shared" si="220"/>
        <v/>
      </c>
      <c r="DX299" s="153" t="str">
        <f t="shared" si="221"/>
        <v/>
      </c>
      <c r="DY299" s="19" t="str">
        <f t="shared" si="222"/>
        <v/>
      </c>
      <c r="DZ299" s="153" t="str">
        <f t="shared" si="223"/>
        <v/>
      </c>
      <c r="EA299" s="19" t="str">
        <f t="shared" si="224"/>
        <v/>
      </c>
      <c r="EB299" s="153" t="str">
        <f t="shared" si="225"/>
        <v/>
      </c>
      <c r="EC299" s="19" t="str">
        <f t="shared" si="226"/>
        <v/>
      </c>
      <c r="ED299" s="153" t="str">
        <f t="shared" si="227"/>
        <v/>
      </c>
      <c r="EE299" s="19" t="str">
        <f t="shared" si="228"/>
        <v/>
      </c>
      <c r="EF299" s="153" t="str">
        <f t="shared" si="229"/>
        <v/>
      </c>
      <c r="EG299" s="19" t="str">
        <f t="shared" si="230"/>
        <v/>
      </c>
      <c r="EH299" s="153" t="str">
        <f t="shared" si="231"/>
        <v/>
      </c>
      <c r="EI299" s="19" t="str">
        <f t="shared" si="232"/>
        <v/>
      </c>
      <c r="EJ299" s="153" t="str">
        <f t="shared" si="233"/>
        <v/>
      </c>
      <c r="EK299" s="19" t="str">
        <f t="shared" si="234"/>
        <v/>
      </c>
      <c r="EL299" s="153" t="str">
        <f t="shared" si="235"/>
        <v/>
      </c>
      <c r="EM299" s="19" t="str">
        <f t="shared" si="236"/>
        <v/>
      </c>
      <c r="EN299" s="153" t="str">
        <f t="shared" si="237"/>
        <v/>
      </c>
      <c r="EO299" s="19" t="str">
        <f t="shared" si="238"/>
        <v/>
      </c>
      <c r="EP299" s="153" t="str">
        <f t="shared" si="239"/>
        <v/>
      </c>
      <c r="EQ299" s="19" t="str">
        <f t="shared" si="240"/>
        <v/>
      </c>
      <c r="ER299" s="153" t="str">
        <f t="shared" si="241"/>
        <v/>
      </c>
      <c r="ES299" s="19" t="str">
        <f t="shared" si="242"/>
        <v/>
      </c>
      <c r="ET299" s="153" t="str">
        <f t="shared" si="243"/>
        <v/>
      </c>
    </row>
    <row r="300" spans="1:150" x14ac:dyDescent="0.25">
      <c r="A300" s="31"/>
      <c r="B300" s="91" t="str">
        <f t="shared" si="244"/>
        <v/>
      </c>
      <c r="C300" s="20" t="str">
        <f t="shared" si="204"/>
        <v/>
      </c>
      <c r="D300" s="97" t="str">
        <f t="shared" si="205"/>
        <v/>
      </c>
      <c r="E300" s="62" t="str">
        <f t="shared" si="245"/>
        <v/>
      </c>
      <c r="F300" s="31"/>
      <c r="G300" s="282"/>
      <c r="H300" s="283"/>
      <c r="I300" s="284"/>
      <c r="J300" s="285"/>
      <c r="K300" s="286"/>
      <c r="L300" s="287"/>
      <c r="M300" s="288"/>
      <c r="N300" s="287"/>
      <c r="O300" s="288"/>
      <c r="P300" s="287"/>
      <c r="Q300" s="288"/>
      <c r="R300" s="287"/>
      <c r="S300" s="288"/>
      <c r="T300" s="287"/>
      <c r="U300" s="288"/>
      <c r="V300" s="287"/>
      <c r="W300" s="288"/>
      <c r="X300" s="287"/>
      <c r="Y300" s="288"/>
      <c r="Z300" s="287"/>
      <c r="AA300" s="288"/>
      <c r="AB300" s="287"/>
      <c r="AC300" s="288"/>
      <c r="AD300" s="287"/>
      <c r="AE300" s="288"/>
      <c r="AF300" s="287"/>
      <c r="AG300" s="288"/>
      <c r="AH300" s="287"/>
      <c r="AI300" s="288"/>
      <c r="AJ300" s="287"/>
      <c r="AK300" s="288"/>
      <c r="AL300" s="287"/>
      <c r="AM300" s="288"/>
      <c r="AN300" s="287"/>
      <c r="AO300" s="288"/>
      <c r="AP300" s="287"/>
      <c r="AQ300" s="288"/>
      <c r="AR300" s="287"/>
      <c r="AS300" s="288"/>
      <c r="AT300" s="287"/>
      <c r="AU300" s="288"/>
      <c r="AV300" s="287"/>
      <c r="AW300" s="288"/>
      <c r="AX300" s="287"/>
      <c r="AY300" s="31"/>
      <c r="BA300" s="76" t="str">
        <f t="shared" si="246"/>
        <v/>
      </c>
      <c r="BC300" s="76" t="str">
        <f>IF('Stock List'!$K300="", "", 'Stock List'!$K300)</f>
        <v/>
      </c>
      <c r="BE300" s="106">
        <f>IFERROR(ROUND(((INDEX('Stock List'!$M$11:$M$1010, MATCH(L300, 'Stock List'!$K$11:$K$1010, 0))/INDEX('Stock List'!$L$11:$L$1010, MATCH(L300, 'Stock List'!$K$11:$K$1010, 0)))*K300), 2), 0)</f>
        <v>0</v>
      </c>
      <c r="BF300" s="20"/>
      <c r="BG300" s="20">
        <f>IFERROR(ROUND(((INDEX('Stock List'!$M$11:$M$1010, MATCH(N300, 'Stock List'!$K$11:$K$1010, 0))/INDEX('Stock List'!$L$11:$L$1010, MATCH(N300, 'Stock List'!$K$11:$K$1010, 0)))*M300), 2), 0)</f>
        <v>0</v>
      </c>
      <c r="BH300" s="20"/>
      <c r="BI300" s="20">
        <f>IFERROR(ROUND(((INDEX('Stock List'!$M$11:$M$1010, MATCH(P300, 'Stock List'!$K$11:$K$1010, 0))/INDEX('Stock List'!$L$11:$L$1010, MATCH(P300, 'Stock List'!$K$11:$K$1010, 0)))*O300), 2), 0)</f>
        <v>0</v>
      </c>
      <c r="BJ300" s="20"/>
      <c r="BK300" s="20">
        <f>IFERROR(ROUND(((INDEX('Stock List'!$M$11:$M$1010, MATCH(R300, 'Stock List'!$K$11:$K$1010, 0))/INDEX('Stock List'!$L$11:$L$1010, MATCH(R300, 'Stock List'!$K$11:$K$1010, 0)))*Q300), 2), 0)</f>
        <v>0</v>
      </c>
      <c r="BL300" s="20"/>
      <c r="BM300" s="20">
        <f>IFERROR(ROUND(((INDEX('Stock List'!$M$11:$M$1010, MATCH(T300, 'Stock List'!$K$11:$K$1010, 0))/INDEX('Stock List'!$L$11:$L$1010, MATCH(T300, 'Stock List'!$K$11:$K$1010, 0)))*S300), 2), 0)</f>
        <v>0</v>
      </c>
      <c r="BN300" s="20"/>
      <c r="BO300" s="20">
        <f>IFERROR(ROUND(((INDEX('Stock List'!$M$11:$M$1010, MATCH(V300, 'Stock List'!$K$11:$K$1010, 0))/INDEX('Stock List'!$L$11:$L$1010, MATCH(V300, 'Stock List'!$K$11:$K$1010, 0)))*U300), 2), 0)</f>
        <v>0</v>
      </c>
      <c r="BP300" s="20"/>
      <c r="BQ300" s="20">
        <f>IFERROR(ROUND(((INDEX('Stock List'!$M$11:$M$1010, MATCH(X300, 'Stock List'!$K$11:$K$1010, 0))/INDEX('Stock List'!$L$11:$L$1010, MATCH(X300, 'Stock List'!$K$11:$K$1010, 0)))*W300), 2), 0)</f>
        <v>0</v>
      </c>
      <c r="BR300" s="20"/>
      <c r="BS300" s="20">
        <f>IFERROR(ROUND(((INDEX('Stock List'!$M$11:$M$1010, MATCH(Z300, 'Stock List'!$K$11:$K$1010, 0))/INDEX('Stock List'!$L$11:$L$1010, MATCH(Z300, 'Stock List'!$K$11:$K$1010, 0)))*Y300), 2), 0)</f>
        <v>0</v>
      </c>
      <c r="BT300" s="20"/>
      <c r="BU300" s="20">
        <f>IFERROR(ROUND(((INDEX('Stock List'!$M$11:$M$1010, MATCH(AB300, 'Stock List'!$K$11:$K$1010, 0))/INDEX('Stock List'!$L$11:$L$1010, MATCH(AB300, 'Stock List'!$K$11:$K$1010, 0)))*AA300), 2), 0)</f>
        <v>0</v>
      </c>
      <c r="BV300" s="20"/>
      <c r="BW300" s="20">
        <f>IFERROR(ROUND(((INDEX('Stock List'!$M$11:$M$1010, MATCH(AD300, 'Stock List'!$K$11:$K$1010, 0))/INDEX('Stock List'!$L$11:$L$1010, MATCH(AD300, 'Stock List'!$K$11:$K$1010, 0)))*AC300), 2), 0)</f>
        <v>0</v>
      </c>
      <c r="BX300" s="20"/>
      <c r="BY300" s="20">
        <f>IFERROR(ROUND(((INDEX('Stock List'!$M$11:$M$1010, MATCH(AF300, 'Stock List'!$K$11:$K$1010, 0))/INDEX('Stock List'!$L$11:$L$1010, MATCH(AF300, 'Stock List'!$K$11:$K$1010, 0)))*AE300), 2), 0)</f>
        <v>0</v>
      </c>
      <c r="BZ300" s="20"/>
      <c r="CA300" s="20">
        <f>IFERROR(ROUND(((INDEX('Stock List'!$M$11:$M$1010, MATCH(AH300, 'Stock List'!$K$11:$K$1010, 0))/INDEX('Stock List'!$L$11:$L$1010, MATCH(AH300, 'Stock List'!$K$11:$K$1010, 0)))*AG300), 2), 0)</f>
        <v>0</v>
      </c>
      <c r="CB300" s="20"/>
      <c r="CC300" s="20">
        <f>IFERROR(ROUND(((INDEX('Stock List'!$M$11:$M$1010, MATCH(AJ300, 'Stock List'!$K$11:$K$1010, 0))/INDEX('Stock List'!$L$11:$L$1010, MATCH(AJ300, 'Stock List'!$K$11:$K$1010, 0)))*AI300), 2), 0)</f>
        <v>0</v>
      </c>
      <c r="CD300" s="20"/>
      <c r="CE300" s="20">
        <f>IFERROR(ROUND(((INDEX('Stock List'!$M$11:$M$1010, MATCH(AL300, 'Stock List'!$K$11:$K$1010, 0))/INDEX('Stock List'!$L$11:$L$1010, MATCH(AL300, 'Stock List'!$K$11:$K$1010, 0)))*AK300), 2), 0)</f>
        <v>0</v>
      </c>
      <c r="CF300" s="20"/>
      <c r="CG300" s="20">
        <f>IFERROR(ROUND(((INDEX('Stock List'!$M$11:$M$1010, MATCH(AN300, 'Stock List'!$K$11:$K$1010, 0))/INDEX('Stock List'!$L$11:$L$1010, MATCH(AN300, 'Stock List'!$K$11:$K$1010, 0)))*AM300), 2), 0)</f>
        <v>0</v>
      </c>
      <c r="CH300" s="20"/>
      <c r="CI300" s="20">
        <f>IFERROR(ROUND(((INDEX('Stock List'!$M$11:$M$1010, MATCH(AP300, 'Stock List'!$K$11:$K$1010, 0))/INDEX('Stock List'!$L$11:$L$1010, MATCH(AP300, 'Stock List'!$K$11:$K$1010, 0)))*AO300), 2), 0)</f>
        <v>0</v>
      </c>
      <c r="CJ300" s="20"/>
      <c r="CK300" s="20">
        <f>IFERROR(ROUND(((INDEX('Stock List'!$M$11:$M$1010, MATCH(AR300, 'Stock List'!$K$11:$K$1010, 0))/INDEX('Stock List'!$L$11:$L$1010, MATCH(AR300, 'Stock List'!$K$11:$K$1010, 0)))*AQ300), 2), 0)</f>
        <v>0</v>
      </c>
      <c r="CL300" s="20"/>
      <c r="CM300" s="20">
        <f>IFERROR(ROUND(((INDEX('Stock List'!$M$11:$M$1010, MATCH(AT300, 'Stock List'!$K$11:$K$1010, 0))/INDEX('Stock List'!$L$11:$L$1010, MATCH(AT300, 'Stock List'!$K$11:$K$1010, 0)))*AS300), 2), 0)</f>
        <v>0</v>
      </c>
      <c r="CN300" s="20"/>
      <c r="CO300" s="20">
        <f>IFERROR(ROUND(((INDEX('Stock List'!$M$11:$M$1010, MATCH(AV300, 'Stock List'!$K$11:$K$1010, 0))/INDEX('Stock List'!$L$11:$L$1010, MATCH(AV300, 'Stock List'!$K$11:$K$1010, 0)))*AU300), 2), 0)</f>
        <v>0</v>
      </c>
      <c r="CP300" s="20"/>
      <c r="CQ300" s="20">
        <f>IFERROR(ROUND(((INDEX('Stock List'!$M$11:$M$1010, MATCH(AX300, 'Stock List'!$K$11:$K$1010, 0))/INDEX('Stock List'!$L$11:$L$1010, MATCH(AX300, 'Stock List'!$K$11:$K$1010, 0)))*AW300), 2), 0)</f>
        <v>0</v>
      </c>
      <c r="CR300" s="22"/>
      <c r="CT300" s="106" t="str">
        <f t="shared" si="247"/>
        <v/>
      </c>
      <c r="CU300" s="22" t="str">
        <f t="shared" si="248"/>
        <v/>
      </c>
      <c r="CX300" s="106" t="str">
        <f t="shared" si="249"/>
        <v/>
      </c>
      <c r="CY300" s="20" t="str">
        <f t="shared" si="250"/>
        <v/>
      </c>
      <c r="CZ300" s="22" t="str">
        <f t="shared" si="251"/>
        <v/>
      </c>
      <c r="DB300" s="76" t="str">
        <f>IF($H300="", "", COUNTIF($G$11:$G$1010, "&gt;"&amp;$G300)+1+COUNTIF($G$11:$G300, $G300)-1)</f>
        <v/>
      </c>
      <c r="DC300" s="76" t="str">
        <f>IF($H300="", "", COUNTIF($CZ$11:$CZ$1010, "&gt;"&amp;$CZ300)+1+COUNTIF($CZ$11:$CZ300, $CZ300)-1)</f>
        <v/>
      </c>
      <c r="DE300" s="147" t="str">
        <f t="shared" si="252"/>
        <v/>
      </c>
      <c r="DF300" s="148"/>
      <c r="DG300" s="19" t="str">
        <f t="shared" si="253"/>
        <v/>
      </c>
      <c r="DH300" s="153" t="str">
        <f t="shared" si="254"/>
        <v/>
      </c>
      <c r="DI300" s="19" t="str">
        <f t="shared" si="206"/>
        <v/>
      </c>
      <c r="DJ300" s="153" t="str">
        <f t="shared" si="207"/>
        <v/>
      </c>
      <c r="DK300" s="19" t="str">
        <f t="shared" si="208"/>
        <v/>
      </c>
      <c r="DL300" s="153" t="str">
        <f t="shared" si="209"/>
        <v/>
      </c>
      <c r="DM300" s="19" t="str">
        <f t="shared" si="210"/>
        <v/>
      </c>
      <c r="DN300" s="153" t="str">
        <f t="shared" si="211"/>
        <v/>
      </c>
      <c r="DO300" s="19" t="str">
        <f t="shared" si="212"/>
        <v/>
      </c>
      <c r="DP300" s="153" t="str">
        <f t="shared" si="213"/>
        <v/>
      </c>
      <c r="DQ300" s="19" t="str">
        <f t="shared" si="214"/>
        <v/>
      </c>
      <c r="DR300" s="153" t="str">
        <f t="shared" si="215"/>
        <v/>
      </c>
      <c r="DS300" s="19" t="str">
        <f t="shared" si="216"/>
        <v/>
      </c>
      <c r="DT300" s="153" t="str">
        <f t="shared" si="217"/>
        <v/>
      </c>
      <c r="DU300" s="19" t="str">
        <f t="shared" si="218"/>
        <v/>
      </c>
      <c r="DV300" s="153" t="str">
        <f t="shared" si="219"/>
        <v/>
      </c>
      <c r="DW300" s="19" t="str">
        <f t="shared" si="220"/>
        <v/>
      </c>
      <c r="DX300" s="153" t="str">
        <f t="shared" si="221"/>
        <v/>
      </c>
      <c r="DY300" s="19" t="str">
        <f t="shared" si="222"/>
        <v/>
      </c>
      <c r="DZ300" s="153" t="str">
        <f t="shared" si="223"/>
        <v/>
      </c>
      <c r="EA300" s="19" t="str">
        <f t="shared" si="224"/>
        <v/>
      </c>
      <c r="EB300" s="153" t="str">
        <f t="shared" si="225"/>
        <v/>
      </c>
      <c r="EC300" s="19" t="str">
        <f t="shared" si="226"/>
        <v/>
      </c>
      <c r="ED300" s="153" t="str">
        <f t="shared" si="227"/>
        <v/>
      </c>
      <c r="EE300" s="19" t="str">
        <f t="shared" si="228"/>
        <v/>
      </c>
      <c r="EF300" s="153" t="str">
        <f t="shared" si="229"/>
        <v/>
      </c>
      <c r="EG300" s="19" t="str">
        <f t="shared" si="230"/>
        <v/>
      </c>
      <c r="EH300" s="153" t="str">
        <f t="shared" si="231"/>
        <v/>
      </c>
      <c r="EI300" s="19" t="str">
        <f t="shared" si="232"/>
        <v/>
      </c>
      <c r="EJ300" s="153" t="str">
        <f t="shared" si="233"/>
        <v/>
      </c>
      <c r="EK300" s="19" t="str">
        <f t="shared" si="234"/>
        <v/>
      </c>
      <c r="EL300" s="153" t="str">
        <f t="shared" si="235"/>
        <v/>
      </c>
      <c r="EM300" s="19" t="str">
        <f t="shared" si="236"/>
        <v/>
      </c>
      <c r="EN300" s="153" t="str">
        <f t="shared" si="237"/>
        <v/>
      </c>
      <c r="EO300" s="19" t="str">
        <f t="shared" si="238"/>
        <v/>
      </c>
      <c r="EP300" s="153" t="str">
        <f t="shared" si="239"/>
        <v/>
      </c>
      <c r="EQ300" s="19" t="str">
        <f t="shared" si="240"/>
        <v/>
      </c>
      <c r="ER300" s="153" t="str">
        <f t="shared" si="241"/>
        <v/>
      </c>
      <c r="ES300" s="19" t="str">
        <f t="shared" si="242"/>
        <v/>
      </c>
      <c r="ET300" s="153" t="str">
        <f t="shared" si="243"/>
        <v/>
      </c>
    </row>
    <row r="301" spans="1:150" x14ac:dyDescent="0.25">
      <c r="A301" s="31"/>
      <c r="B301" s="91" t="str">
        <f t="shared" si="244"/>
        <v/>
      </c>
      <c r="C301" s="20" t="str">
        <f t="shared" si="204"/>
        <v/>
      </c>
      <c r="D301" s="97" t="str">
        <f t="shared" si="205"/>
        <v/>
      </c>
      <c r="E301" s="62" t="str">
        <f t="shared" si="245"/>
        <v/>
      </c>
      <c r="F301" s="31"/>
      <c r="G301" s="282"/>
      <c r="H301" s="283"/>
      <c r="I301" s="284"/>
      <c r="J301" s="285"/>
      <c r="K301" s="286"/>
      <c r="L301" s="287"/>
      <c r="M301" s="288"/>
      <c r="N301" s="287"/>
      <c r="O301" s="288"/>
      <c r="P301" s="287"/>
      <c r="Q301" s="288"/>
      <c r="R301" s="287"/>
      <c r="S301" s="288"/>
      <c r="T301" s="287"/>
      <c r="U301" s="288"/>
      <c r="V301" s="287"/>
      <c r="W301" s="288"/>
      <c r="X301" s="287"/>
      <c r="Y301" s="288"/>
      <c r="Z301" s="287"/>
      <c r="AA301" s="288"/>
      <c r="AB301" s="287"/>
      <c r="AC301" s="288"/>
      <c r="AD301" s="287"/>
      <c r="AE301" s="288"/>
      <c r="AF301" s="287"/>
      <c r="AG301" s="288"/>
      <c r="AH301" s="287"/>
      <c r="AI301" s="288"/>
      <c r="AJ301" s="287"/>
      <c r="AK301" s="288"/>
      <c r="AL301" s="287"/>
      <c r="AM301" s="288"/>
      <c r="AN301" s="287"/>
      <c r="AO301" s="288"/>
      <c r="AP301" s="287"/>
      <c r="AQ301" s="288"/>
      <c r="AR301" s="287"/>
      <c r="AS301" s="288"/>
      <c r="AT301" s="287"/>
      <c r="AU301" s="288"/>
      <c r="AV301" s="287"/>
      <c r="AW301" s="288"/>
      <c r="AX301" s="287"/>
      <c r="AY301" s="31"/>
      <c r="BA301" s="76" t="str">
        <f t="shared" si="246"/>
        <v/>
      </c>
      <c r="BC301" s="76" t="str">
        <f>IF('Stock List'!$K301="", "", 'Stock List'!$K301)</f>
        <v/>
      </c>
      <c r="BE301" s="106">
        <f>IFERROR(ROUND(((INDEX('Stock List'!$M$11:$M$1010, MATCH(L301, 'Stock List'!$K$11:$K$1010, 0))/INDEX('Stock List'!$L$11:$L$1010, MATCH(L301, 'Stock List'!$K$11:$K$1010, 0)))*K301), 2), 0)</f>
        <v>0</v>
      </c>
      <c r="BF301" s="20"/>
      <c r="BG301" s="20">
        <f>IFERROR(ROUND(((INDEX('Stock List'!$M$11:$M$1010, MATCH(N301, 'Stock List'!$K$11:$K$1010, 0))/INDEX('Stock List'!$L$11:$L$1010, MATCH(N301, 'Stock List'!$K$11:$K$1010, 0)))*M301), 2), 0)</f>
        <v>0</v>
      </c>
      <c r="BH301" s="20"/>
      <c r="BI301" s="20">
        <f>IFERROR(ROUND(((INDEX('Stock List'!$M$11:$M$1010, MATCH(P301, 'Stock List'!$K$11:$K$1010, 0))/INDEX('Stock List'!$L$11:$L$1010, MATCH(P301, 'Stock List'!$K$11:$K$1010, 0)))*O301), 2), 0)</f>
        <v>0</v>
      </c>
      <c r="BJ301" s="20"/>
      <c r="BK301" s="20">
        <f>IFERROR(ROUND(((INDEX('Stock List'!$M$11:$M$1010, MATCH(R301, 'Stock List'!$K$11:$K$1010, 0))/INDEX('Stock List'!$L$11:$L$1010, MATCH(R301, 'Stock List'!$K$11:$K$1010, 0)))*Q301), 2), 0)</f>
        <v>0</v>
      </c>
      <c r="BL301" s="20"/>
      <c r="BM301" s="20">
        <f>IFERROR(ROUND(((INDEX('Stock List'!$M$11:$M$1010, MATCH(T301, 'Stock List'!$K$11:$K$1010, 0))/INDEX('Stock List'!$L$11:$L$1010, MATCH(T301, 'Stock List'!$K$11:$K$1010, 0)))*S301), 2), 0)</f>
        <v>0</v>
      </c>
      <c r="BN301" s="20"/>
      <c r="BO301" s="20">
        <f>IFERROR(ROUND(((INDEX('Stock List'!$M$11:$M$1010, MATCH(V301, 'Stock List'!$K$11:$K$1010, 0))/INDEX('Stock List'!$L$11:$L$1010, MATCH(V301, 'Stock List'!$K$11:$K$1010, 0)))*U301), 2), 0)</f>
        <v>0</v>
      </c>
      <c r="BP301" s="20"/>
      <c r="BQ301" s="20">
        <f>IFERROR(ROUND(((INDEX('Stock List'!$M$11:$M$1010, MATCH(X301, 'Stock List'!$K$11:$K$1010, 0))/INDEX('Stock List'!$L$11:$L$1010, MATCH(X301, 'Stock List'!$K$11:$K$1010, 0)))*W301), 2), 0)</f>
        <v>0</v>
      </c>
      <c r="BR301" s="20"/>
      <c r="BS301" s="20">
        <f>IFERROR(ROUND(((INDEX('Stock List'!$M$11:$M$1010, MATCH(Z301, 'Stock List'!$K$11:$K$1010, 0))/INDEX('Stock List'!$L$11:$L$1010, MATCH(Z301, 'Stock List'!$K$11:$K$1010, 0)))*Y301), 2), 0)</f>
        <v>0</v>
      </c>
      <c r="BT301" s="20"/>
      <c r="BU301" s="20">
        <f>IFERROR(ROUND(((INDEX('Stock List'!$M$11:$M$1010, MATCH(AB301, 'Stock List'!$K$11:$K$1010, 0))/INDEX('Stock List'!$L$11:$L$1010, MATCH(AB301, 'Stock List'!$K$11:$K$1010, 0)))*AA301), 2), 0)</f>
        <v>0</v>
      </c>
      <c r="BV301" s="20"/>
      <c r="BW301" s="20">
        <f>IFERROR(ROUND(((INDEX('Stock List'!$M$11:$M$1010, MATCH(AD301, 'Stock List'!$K$11:$K$1010, 0))/INDEX('Stock List'!$L$11:$L$1010, MATCH(AD301, 'Stock List'!$K$11:$K$1010, 0)))*AC301), 2), 0)</f>
        <v>0</v>
      </c>
      <c r="BX301" s="20"/>
      <c r="BY301" s="20">
        <f>IFERROR(ROUND(((INDEX('Stock List'!$M$11:$M$1010, MATCH(AF301, 'Stock List'!$K$11:$K$1010, 0))/INDEX('Stock List'!$L$11:$L$1010, MATCH(AF301, 'Stock List'!$K$11:$K$1010, 0)))*AE301), 2), 0)</f>
        <v>0</v>
      </c>
      <c r="BZ301" s="20"/>
      <c r="CA301" s="20">
        <f>IFERROR(ROUND(((INDEX('Stock List'!$M$11:$M$1010, MATCH(AH301, 'Stock List'!$K$11:$K$1010, 0))/INDEX('Stock List'!$L$11:$L$1010, MATCH(AH301, 'Stock List'!$K$11:$K$1010, 0)))*AG301), 2), 0)</f>
        <v>0</v>
      </c>
      <c r="CB301" s="20"/>
      <c r="CC301" s="20">
        <f>IFERROR(ROUND(((INDEX('Stock List'!$M$11:$M$1010, MATCH(AJ301, 'Stock List'!$K$11:$K$1010, 0))/INDEX('Stock List'!$L$11:$L$1010, MATCH(AJ301, 'Stock List'!$K$11:$K$1010, 0)))*AI301), 2), 0)</f>
        <v>0</v>
      </c>
      <c r="CD301" s="20"/>
      <c r="CE301" s="20">
        <f>IFERROR(ROUND(((INDEX('Stock List'!$M$11:$M$1010, MATCH(AL301, 'Stock List'!$K$11:$K$1010, 0))/INDEX('Stock List'!$L$11:$L$1010, MATCH(AL301, 'Stock List'!$K$11:$K$1010, 0)))*AK301), 2), 0)</f>
        <v>0</v>
      </c>
      <c r="CF301" s="20"/>
      <c r="CG301" s="20">
        <f>IFERROR(ROUND(((INDEX('Stock List'!$M$11:$M$1010, MATCH(AN301, 'Stock List'!$K$11:$K$1010, 0))/INDEX('Stock List'!$L$11:$L$1010, MATCH(AN301, 'Stock List'!$K$11:$K$1010, 0)))*AM301), 2), 0)</f>
        <v>0</v>
      </c>
      <c r="CH301" s="20"/>
      <c r="CI301" s="20">
        <f>IFERROR(ROUND(((INDEX('Stock List'!$M$11:$M$1010, MATCH(AP301, 'Stock List'!$K$11:$K$1010, 0))/INDEX('Stock List'!$L$11:$L$1010, MATCH(AP301, 'Stock List'!$K$11:$K$1010, 0)))*AO301), 2), 0)</f>
        <v>0</v>
      </c>
      <c r="CJ301" s="20"/>
      <c r="CK301" s="20">
        <f>IFERROR(ROUND(((INDEX('Stock List'!$M$11:$M$1010, MATCH(AR301, 'Stock List'!$K$11:$K$1010, 0))/INDEX('Stock List'!$L$11:$L$1010, MATCH(AR301, 'Stock List'!$K$11:$K$1010, 0)))*AQ301), 2), 0)</f>
        <v>0</v>
      </c>
      <c r="CL301" s="20"/>
      <c r="CM301" s="20">
        <f>IFERROR(ROUND(((INDEX('Stock List'!$M$11:$M$1010, MATCH(AT301, 'Stock List'!$K$11:$K$1010, 0))/INDEX('Stock List'!$L$11:$L$1010, MATCH(AT301, 'Stock List'!$K$11:$K$1010, 0)))*AS301), 2), 0)</f>
        <v>0</v>
      </c>
      <c r="CN301" s="20"/>
      <c r="CO301" s="20">
        <f>IFERROR(ROUND(((INDEX('Stock List'!$M$11:$M$1010, MATCH(AV301, 'Stock List'!$K$11:$K$1010, 0))/INDEX('Stock List'!$L$11:$L$1010, MATCH(AV301, 'Stock List'!$K$11:$K$1010, 0)))*AU301), 2), 0)</f>
        <v>0</v>
      </c>
      <c r="CP301" s="20"/>
      <c r="CQ301" s="20">
        <f>IFERROR(ROUND(((INDEX('Stock List'!$M$11:$M$1010, MATCH(AX301, 'Stock List'!$K$11:$K$1010, 0))/INDEX('Stock List'!$L$11:$L$1010, MATCH(AX301, 'Stock List'!$K$11:$K$1010, 0)))*AW301), 2), 0)</f>
        <v>0</v>
      </c>
      <c r="CR301" s="22"/>
      <c r="CT301" s="106" t="str">
        <f t="shared" si="247"/>
        <v/>
      </c>
      <c r="CU301" s="22" t="str">
        <f t="shared" si="248"/>
        <v/>
      </c>
      <c r="CX301" s="106" t="str">
        <f t="shared" si="249"/>
        <v/>
      </c>
      <c r="CY301" s="20" t="str">
        <f t="shared" si="250"/>
        <v/>
      </c>
      <c r="CZ301" s="22" t="str">
        <f t="shared" si="251"/>
        <v/>
      </c>
      <c r="DB301" s="76" t="str">
        <f>IF($H301="", "", COUNTIF($G$11:$G$1010, "&gt;"&amp;$G301)+1+COUNTIF($G$11:$G301, $G301)-1)</f>
        <v/>
      </c>
      <c r="DC301" s="76" t="str">
        <f>IF($H301="", "", COUNTIF($CZ$11:$CZ$1010, "&gt;"&amp;$CZ301)+1+COUNTIF($CZ$11:$CZ301, $CZ301)-1)</f>
        <v/>
      </c>
      <c r="DE301" s="147" t="str">
        <f t="shared" si="252"/>
        <v/>
      </c>
      <c r="DF301" s="148"/>
      <c r="DG301" s="19" t="str">
        <f t="shared" si="253"/>
        <v/>
      </c>
      <c r="DH301" s="153" t="str">
        <f t="shared" si="254"/>
        <v/>
      </c>
      <c r="DI301" s="19" t="str">
        <f t="shared" si="206"/>
        <v/>
      </c>
      <c r="DJ301" s="153" t="str">
        <f t="shared" si="207"/>
        <v/>
      </c>
      <c r="DK301" s="19" t="str">
        <f t="shared" si="208"/>
        <v/>
      </c>
      <c r="DL301" s="153" t="str">
        <f t="shared" si="209"/>
        <v/>
      </c>
      <c r="DM301" s="19" t="str">
        <f t="shared" si="210"/>
        <v/>
      </c>
      <c r="DN301" s="153" t="str">
        <f t="shared" si="211"/>
        <v/>
      </c>
      <c r="DO301" s="19" t="str">
        <f t="shared" si="212"/>
        <v/>
      </c>
      <c r="DP301" s="153" t="str">
        <f t="shared" si="213"/>
        <v/>
      </c>
      <c r="DQ301" s="19" t="str">
        <f t="shared" si="214"/>
        <v/>
      </c>
      <c r="DR301" s="153" t="str">
        <f t="shared" si="215"/>
        <v/>
      </c>
      <c r="DS301" s="19" t="str">
        <f t="shared" si="216"/>
        <v/>
      </c>
      <c r="DT301" s="153" t="str">
        <f t="shared" si="217"/>
        <v/>
      </c>
      <c r="DU301" s="19" t="str">
        <f t="shared" si="218"/>
        <v/>
      </c>
      <c r="DV301" s="153" t="str">
        <f t="shared" si="219"/>
        <v/>
      </c>
      <c r="DW301" s="19" t="str">
        <f t="shared" si="220"/>
        <v/>
      </c>
      <c r="DX301" s="153" t="str">
        <f t="shared" si="221"/>
        <v/>
      </c>
      <c r="DY301" s="19" t="str">
        <f t="shared" si="222"/>
        <v/>
      </c>
      <c r="DZ301" s="153" t="str">
        <f t="shared" si="223"/>
        <v/>
      </c>
      <c r="EA301" s="19" t="str">
        <f t="shared" si="224"/>
        <v/>
      </c>
      <c r="EB301" s="153" t="str">
        <f t="shared" si="225"/>
        <v/>
      </c>
      <c r="EC301" s="19" t="str">
        <f t="shared" si="226"/>
        <v/>
      </c>
      <c r="ED301" s="153" t="str">
        <f t="shared" si="227"/>
        <v/>
      </c>
      <c r="EE301" s="19" t="str">
        <f t="shared" si="228"/>
        <v/>
      </c>
      <c r="EF301" s="153" t="str">
        <f t="shared" si="229"/>
        <v/>
      </c>
      <c r="EG301" s="19" t="str">
        <f t="shared" si="230"/>
        <v/>
      </c>
      <c r="EH301" s="153" t="str">
        <f t="shared" si="231"/>
        <v/>
      </c>
      <c r="EI301" s="19" t="str">
        <f t="shared" si="232"/>
        <v/>
      </c>
      <c r="EJ301" s="153" t="str">
        <f t="shared" si="233"/>
        <v/>
      </c>
      <c r="EK301" s="19" t="str">
        <f t="shared" si="234"/>
        <v/>
      </c>
      <c r="EL301" s="153" t="str">
        <f t="shared" si="235"/>
        <v/>
      </c>
      <c r="EM301" s="19" t="str">
        <f t="shared" si="236"/>
        <v/>
      </c>
      <c r="EN301" s="153" t="str">
        <f t="shared" si="237"/>
        <v/>
      </c>
      <c r="EO301" s="19" t="str">
        <f t="shared" si="238"/>
        <v/>
      </c>
      <c r="EP301" s="153" t="str">
        <f t="shared" si="239"/>
        <v/>
      </c>
      <c r="EQ301" s="19" t="str">
        <f t="shared" si="240"/>
        <v/>
      </c>
      <c r="ER301" s="153" t="str">
        <f t="shared" si="241"/>
        <v/>
      </c>
      <c r="ES301" s="19" t="str">
        <f t="shared" si="242"/>
        <v/>
      </c>
      <c r="ET301" s="153" t="str">
        <f t="shared" si="243"/>
        <v/>
      </c>
    </row>
    <row r="302" spans="1:150" x14ac:dyDescent="0.25">
      <c r="A302" s="31"/>
      <c r="B302" s="91" t="str">
        <f t="shared" si="244"/>
        <v/>
      </c>
      <c r="C302" s="20" t="str">
        <f t="shared" si="204"/>
        <v/>
      </c>
      <c r="D302" s="97" t="str">
        <f t="shared" si="205"/>
        <v/>
      </c>
      <c r="E302" s="62" t="str">
        <f t="shared" si="245"/>
        <v/>
      </c>
      <c r="F302" s="31"/>
      <c r="G302" s="282"/>
      <c r="H302" s="283"/>
      <c r="I302" s="284"/>
      <c r="J302" s="285"/>
      <c r="K302" s="286"/>
      <c r="L302" s="287"/>
      <c r="M302" s="288"/>
      <c r="N302" s="287"/>
      <c r="O302" s="288"/>
      <c r="P302" s="287"/>
      <c r="Q302" s="288"/>
      <c r="R302" s="287"/>
      <c r="S302" s="288"/>
      <c r="T302" s="287"/>
      <c r="U302" s="288"/>
      <c r="V302" s="287"/>
      <c r="W302" s="288"/>
      <c r="X302" s="287"/>
      <c r="Y302" s="288"/>
      <c r="Z302" s="287"/>
      <c r="AA302" s="288"/>
      <c r="AB302" s="287"/>
      <c r="AC302" s="288"/>
      <c r="AD302" s="287"/>
      <c r="AE302" s="288"/>
      <c r="AF302" s="287"/>
      <c r="AG302" s="288"/>
      <c r="AH302" s="287"/>
      <c r="AI302" s="288"/>
      <c r="AJ302" s="287"/>
      <c r="AK302" s="288"/>
      <c r="AL302" s="287"/>
      <c r="AM302" s="288"/>
      <c r="AN302" s="287"/>
      <c r="AO302" s="288"/>
      <c r="AP302" s="287"/>
      <c r="AQ302" s="288"/>
      <c r="AR302" s="287"/>
      <c r="AS302" s="288"/>
      <c r="AT302" s="287"/>
      <c r="AU302" s="288"/>
      <c r="AV302" s="287"/>
      <c r="AW302" s="288"/>
      <c r="AX302" s="287"/>
      <c r="AY302" s="31"/>
      <c r="BA302" s="76" t="str">
        <f t="shared" si="246"/>
        <v/>
      </c>
      <c r="BC302" s="76" t="str">
        <f>IF('Stock List'!$K302="", "", 'Stock List'!$K302)</f>
        <v/>
      </c>
      <c r="BE302" s="106">
        <f>IFERROR(ROUND(((INDEX('Stock List'!$M$11:$M$1010, MATCH(L302, 'Stock List'!$K$11:$K$1010, 0))/INDEX('Stock List'!$L$11:$L$1010, MATCH(L302, 'Stock List'!$K$11:$K$1010, 0)))*K302), 2), 0)</f>
        <v>0</v>
      </c>
      <c r="BF302" s="20"/>
      <c r="BG302" s="20">
        <f>IFERROR(ROUND(((INDEX('Stock List'!$M$11:$M$1010, MATCH(N302, 'Stock List'!$K$11:$K$1010, 0))/INDEX('Stock List'!$L$11:$L$1010, MATCH(N302, 'Stock List'!$K$11:$K$1010, 0)))*M302), 2), 0)</f>
        <v>0</v>
      </c>
      <c r="BH302" s="20"/>
      <c r="BI302" s="20">
        <f>IFERROR(ROUND(((INDEX('Stock List'!$M$11:$M$1010, MATCH(P302, 'Stock List'!$K$11:$K$1010, 0))/INDEX('Stock List'!$L$11:$L$1010, MATCH(P302, 'Stock List'!$K$11:$K$1010, 0)))*O302), 2), 0)</f>
        <v>0</v>
      </c>
      <c r="BJ302" s="20"/>
      <c r="BK302" s="20">
        <f>IFERROR(ROUND(((INDEX('Stock List'!$M$11:$M$1010, MATCH(R302, 'Stock List'!$K$11:$K$1010, 0))/INDEX('Stock List'!$L$11:$L$1010, MATCH(R302, 'Stock List'!$K$11:$K$1010, 0)))*Q302), 2), 0)</f>
        <v>0</v>
      </c>
      <c r="BL302" s="20"/>
      <c r="BM302" s="20">
        <f>IFERROR(ROUND(((INDEX('Stock List'!$M$11:$M$1010, MATCH(T302, 'Stock List'!$K$11:$K$1010, 0))/INDEX('Stock List'!$L$11:$L$1010, MATCH(T302, 'Stock List'!$K$11:$K$1010, 0)))*S302), 2), 0)</f>
        <v>0</v>
      </c>
      <c r="BN302" s="20"/>
      <c r="BO302" s="20">
        <f>IFERROR(ROUND(((INDEX('Stock List'!$M$11:$M$1010, MATCH(V302, 'Stock List'!$K$11:$K$1010, 0))/INDEX('Stock List'!$L$11:$L$1010, MATCH(V302, 'Stock List'!$K$11:$K$1010, 0)))*U302), 2), 0)</f>
        <v>0</v>
      </c>
      <c r="BP302" s="20"/>
      <c r="BQ302" s="20">
        <f>IFERROR(ROUND(((INDEX('Stock List'!$M$11:$M$1010, MATCH(X302, 'Stock List'!$K$11:$K$1010, 0))/INDEX('Stock List'!$L$11:$L$1010, MATCH(X302, 'Stock List'!$K$11:$K$1010, 0)))*W302), 2), 0)</f>
        <v>0</v>
      </c>
      <c r="BR302" s="20"/>
      <c r="BS302" s="20">
        <f>IFERROR(ROUND(((INDEX('Stock List'!$M$11:$M$1010, MATCH(Z302, 'Stock List'!$K$11:$K$1010, 0))/INDEX('Stock List'!$L$11:$L$1010, MATCH(Z302, 'Stock List'!$K$11:$K$1010, 0)))*Y302), 2), 0)</f>
        <v>0</v>
      </c>
      <c r="BT302" s="20"/>
      <c r="BU302" s="20">
        <f>IFERROR(ROUND(((INDEX('Stock List'!$M$11:$M$1010, MATCH(AB302, 'Stock List'!$K$11:$K$1010, 0))/INDEX('Stock List'!$L$11:$L$1010, MATCH(AB302, 'Stock List'!$K$11:$K$1010, 0)))*AA302), 2), 0)</f>
        <v>0</v>
      </c>
      <c r="BV302" s="20"/>
      <c r="BW302" s="20">
        <f>IFERROR(ROUND(((INDEX('Stock List'!$M$11:$M$1010, MATCH(AD302, 'Stock List'!$K$11:$K$1010, 0))/INDEX('Stock List'!$L$11:$L$1010, MATCH(AD302, 'Stock List'!$K$11:$K$1010, 0)))*AC302), 2), 0)</f>
        <v>0</v>
      </c>
      <c r="BX302" s="20"/>
      <c r="BY302" s="20">
        <f>IFERROR(ROUND(((INDEX('Stock List'!$M$11:$M$1010, MATCH(AF302, 'Stock List'!$K$11:$K$1010, 0))/INDEX('Stock List'!$L$11:$L$1010, MATCH(AF302, 'Stock List'!$K$11:$K$1010, 0)))*AE302), 2), 0)</f>
        <v>0</v>
      </c>
      <c r="BZ302" s="20"/>
      <c r="CA302" s="20">
        <f>IFERROR(ROUND(((INDEX('Stock List'!$M$11:$M$1010, MATCH(AH302, 'Stock List'!$K$11:$K$1010, 0))/INDEX('Stock List'!$L$11:$L$1010, MATCH(AH302, 'Stock List'!$K$11:$K$1010, 0)))*AG302), 2), 0)</f>
        <v>0</v>
      </c>
      <c r="CB302" s="20"/>
      <c r="CC302" s="20">
        <f>IFERROR(ROUND(((INDEX('Stock List'!$M$11:$M$1010, MATCH(AJ302, 'Stock List'!$K$11:$K$1010, 0))/INDEX('Stock List'!$L$11:$L$1010, MATCH(AJ302, 'Stock List'!$K$11:$K$1010, 0)))*AI302), 2), 0)</f>
        <v>0</v>
      </c>
      <c r="CD302" s="20"/>
      <c r="CE302" s="20">
        <f>IFERROR(ROUND(((INDEX('Stock List'!$M$11:$M$1010, MATCH(AL302, 'Stock List'!$K$11:$K$1010, 0))/INDEX('Stock List'!$L$11:$L$1010, MATCH(AL302, 'Stock List'!$K$11:$K$1010, 0)))*AK302), 2), 0)</f>
        <v>0</v>
      </c>
      <c r="CF302" s="20"/>
      <c r="CG302" s="20">
        <f>IFERROR(ROUND(((INDEX('Stock List'!$M$11:$M$1010, MATCH(AN302, 'Stock List'!$K$11:$K$1010, 0))/INDEX('Stock List'!$L$11:$L$1010, MATCH(AN302, 'Stock List'!$K$11:$K$1010, 0)))*AM302), 2), 0)</f>
        <v>0</v>
      </c>
      <c r="CH302" s="20"/>
      <c r="CI302" s="20">
        <f>IFERROR(ROUND(((INDEX('Stock List'!$M$11:$M$1010, MATCH(AP302, 'Stock List'!$K$11:$K$1010, 0))/INDEX('Stock List'!$L$11:$L$1010, MATCH(AP302, 'Stock List'!$K$11:$K$1010, 0)))*AO302), 2), 0)</f>
        <v>0</v>
      </c>
      <c r="CJ302" s="20"/>
      <c r="CK302" s="20">
        <f>IFERROR(ROUND(((INDEX('Stock List'!$M$11:$M$1010, MATCH(AR302, 'Stock List'!$K$11:$K$1010, 0))/INDEX('Stock List'!$L$11:$L$1010, MATCH(AR302, 'Stock List'!$K$11:$K$1010, 0)))*AQ302), 2), 0)</f>
        <v>0</v>
      </c>
      <c r="CL302" s="20"/>
      <c r="CM302" s="20">
        <f>IFERROR(ROUND(((INDEX('Stock List'!$M$11:$M$1010, MATCH(AT302, 'Stock List'!$K$11:$K$1010, 0))/INDEX('Stock List'!$L$11:$L$1010, MATCH(AT302, 'Stock List'!$K$11:$K$1010, 0)))*AS302), 2), 0)</f>
        <v>0</v>
      </c>
      <c r="CN302" s="20"/>
      <c r="CO302" s="20">
        <f>IFERROR(ROUND(((INDEX('Stock List'!$M$11:$M$1010, MATCH(AV302, 'Stock List'!$K$11:$K$1010, 0))/INDEX('Stock List'!$L$11:$L$1010, MATCH(AV302, 'Stock List'!$K$11:$K$1010, 0)))*AU302), 2), 0)</f>
        <v>0</v>
      </c>
      <c r="CP302" s="20"/>
      <c r="CQ302" s="20">
        <f>IFERROR(ROUND(((INDEX('Stock List'!$M$11:$M$1010, MATCH(AX302, 'Stock List'!$K$11:$K$1010, 0))/INDEX('Stock List'!$L$11:$L$1010, MATCH(AX302, 'Stock List'!$K$11:$K$1010, 0)))*AW302), 2), 0)</f>
        <v>0</v>
      </c>
      <c r="CR302" s="22"/>
      <c r="CT302" s="106" t="str">
        <f t="shared" si="247"/>
        <v/>
      </c>
      <c r="CU302" s="22" t="str">
        <f t="shared" si="248"/>
        <v/>
      </c>
      <c r="CX302" s="106" t="str">
        <f t="shared" si="249"/>
        <v/>
      </c>
      <c r="CY302" s="20" t="str">
        <f t="shared" si="250"/>
        <v/>
      </c>
      <c r="CZ302" s="22" t="str">
        <f t="shared" si="251"/>
        <v/>
      </c>
      <c r="DB302" s="76" t="str">
        <f>IF($H302="", "", COUNTIF($G$11:$G$1010, "&gt;"&amp;$G302)+1+COUNTIF($G$11:$G302, $G302)-1)</f>
        <v/>
      </c>
      <c r="DC302" s="76" t="str">
        <f>IF($H302="", "", COUNTIF($CZ$11:$CZ$1010, "&gt;"&amp;$CZ302)+1+COUNTIF($CZ$11:$CZ302, $CZ302)-1)</f>
        <v/>
      </c>
      <c r="DE302" s="147" t="str">
        <f t="shared" si="252"/>
        <v/>
      </c>
      <c r="DF302" s="148"/>
      <c r="DG302" s="19" t="str">
        <f t="shared" si="253"/>
        <v/>
      </c>
      <c r="DH302" s="153" t="str">
        <f t="shared" si="254"/>
        <v/>
      </c>
      <c r="DI302" s="19" t="str">
        <f t="shared" si="206"/>
        <v/>
      </c>
      <c r="DJ302" s="153" t="str">
        <f t="shared" si="207"/>
        <v/>
      </c>
      <c r="DK302" s="19" t="str">
        <f t="shared" si="208"/>
        <v/>
      </c>
      <c r="DL302" s="153" t="str">
        <f t="shared" si="209"/>
        <v/>
      </c>
      <c r="DM302" s="19" t="str">
        <f t="shared" si="210"/>
        <v/>
      </c>
      <c r="DN302" s="153" t="str">
        <f t="shared" si="211"/>
        <v/>
      </c>
      <c r="DO302" s="19" t="str">
        <f t="shared" si="212"/>
        <v/>
      </c>
      <c r="DP302" s="153" t="str">
        <f t="shared" si="213"/>
        <v/>
      </c>
      <c r="DQ302" s="19" t="str">
        <f t="shared" si="214"/>
        <v/>
      </c>
      <c r="DR302" s="153" t="str">
        <f t="shared" si="215"/>
        <v/>
      </c>
      <c r="DS302" s="19" t="str">
        <f t="shared" si="216"/>
        <v/>
      </c>
      <c r="DT302" s="153" t="str">
        <f t="shared" si="217"/>
        <v/>
      </c>
      <c r="DU302" s="19" t="str">
        <f t="shared" si="218"/>
        <v/>
      </c>
      <c r="DV302" s="153" t="str">
        <f t="shared" si="219"/>
        <v/>
      </c>
      <c r="DW302" s="19" t="str">
        <f t="shared" si="220"/>
        <v/>
      </c>
      <c r="DX302" s="153" t="str">
        <f t="shared" si="221"/>
        <v/>
      </c>
      <c r="DY302" s="19" t="str">
        <f t="shared" si="222"/>
        <v/>
      </c>
      <c r="DZ302" s="153" t="str">
        <f t="shared" si="223"/>
        <v/>
      </c>
      <c r="EA302" s="19" t="str">
        <f t="shared" si="224"/>
        <v/>
      </c>
      <c r="EB302" s="153" t="str">
        <f t="shared" si="225"/>
        <v/>
      </c>
      <c r="EC302" s="19" t="str">
        <f t="shared" si="226"/>
        <v/>
      </c>
      <c r="ED302" s="153" t="str">
        <f t="shared" si="227"/>
        <v/>
      </c>
      <c r="EE302" s="19" t="str">
        <f t="shared" si="228"/>
        <v/>
      </c>
      <c r="EF302" s="153" t="str">
        <f t="shared" si="229"/>
        <v/>
      </c>
      <c r="EG302" s="19" t="str">
        <f t="shared" si="230"/>
        <v/>
      </c>
      <c r="EH302" s="153" t="str">
        <f t="shared" si="231"/>
        <v/>
      </c>
      <c r="EI302" s="19" t="str">
        <f t="shared" si="232"/>
        <v/>
      </c>
      <c r="EJ302" s="153" t="str">
        <f t="shared" si="233"/>
        <v/>
      </c>
      <c r="EK302" s="19" t="str">
        <f t="shared" si="234"/>
        <v/>
      </c>
      <c r="EL302" s="153" t="str">
        <f t="shared" si="235"/>
        <v/>
      </c>
      <c r="EM302" s="19" t="str">
        <f t="shared" si="236"/>
        <v/>
      </c>
      <c r="EN302" s="153" t="str">
        <f t="shared" si="237"/>
        <v/>
      </c>
      <c r="EO302" s="19" t="str">
        <f t="shared" si="238"/>
        <v/>
      </c>
      <c r="EP302" s="153" t="str">
        <f t="shared" si="239"/>
        <v/>
      </c>
      <c r="EQ302" s="19" t="str">
        <f t="shared" si="240"/>
        <v/>
      </c>
      <c r="ER302" s="153" t="str">
        <f t="shared" si="241"/>
        <v/>
      </c>
      <c r="ES302" s="19" t="str">
        <f t="shared" si="242"/>
        <v/>
      </c>
      <c r="ET302" s="153" t="str">
        <f t="shared" si="243"/>
        <v/>
      </c>
    </row>
    <row r="303" spans="1:150" x14ac:dyDescent="0.25">
      <c r="A303" s="31"/>
      <c r="B303" s="91" t="str">
        <f t="shared" si="244"/>
        <v/>
      </c>
      <c r="C303" s="20" t="str">
        <f t="shared" si="204"/>
        <v/>
      </c>
      <c r="D303" s="97" t="str">
        <f t="shared" si="205"/>
        <v/>
      </c>
      <c r="E303" s="62" t="str">
        <f t="shared" si="245"/>
        <v/>
      </c>
      <c r="F303" s="31"/>
      <c r="G303" s="282"/>
      <c r="H303" s="283"/>
      <c r="I303" s="284"/>
      <c r="J303" s="285"/>
      <c r="K303" s="286"/>
      <c r="L303" s="287"/>
      <c r="M303" s="288"/>
      <c r="N303" s="287"/>
      <c r="O303" s="288"/>
      <c r="P303" s="287"/>
      <c r="Q303" s="288"/>
      <c r="R303" s="287"/>
      <c r="S303" s="288"/>
      <c r="T303" s="287"/>
      <c r="U303" s="288"/>
      <c r="V303" s="287"/>
      <c r="W303" s="288"/>
      <c r="X303" s="287"/>
      <c r="Y303" s="288"/>
      <c r="Z303" s="287"/>
      <c r="AA303" s="288"/>
      <c r="AB303" s="287"/>
      <c r="AC303" s="288"/>
      <c r="AD303" s="287"/>
      <c r="AE303" s="288"/>
      <c r="AF303" s="287"/>
      <c r="AG303" s="288"/>
      <c r="AH303" s="287"/>
      <c r="AI303" s="288"/>
      <c r="AJ303" s="287"/>
      <c r="AK303" s="288"/>
      <c r="AL303" s="287"/>
      <c r="AM303" s="288"/>
      <c r="AN303" s="287"/>
      <c r="AO303" s="288"/>
      <c r="AP303" s="287"/>
      <c r="AQ303" s="288"/>
      <c r="AR303" s="287"/>
      <c r="AS303" s="288"/>
      <c r="AT303" s="287"/>
      <c r="AU303" s="288"/>
      <c r="AV303" s="287"/>
      <c r="AW303" s="288"/>
      <c r="AX303" s="287"/>
      <c r="AY303" s="31"/>
      <c r="BA303" s="76" t="str">
        <f t="shared" si="246"/>
        <v/>
      </c>
      <c r="BC303" s="76" t="str">
        <f>IF('Stock List'!$K303="", "", 'Stock List'!$K303)</f>
        <v/>
      </c>
      <c r="BE303" s="106">
        <f>IFERROR(ROUND(((INDEX('Stock List'!$M$11:$M$1010, MATCH(L303, 'Stock List'!$K$11:$K$1010, 0))/INDEX('Stock List'!$L$11:$L$1010, MATCH(L303, 'Stock List'!$K$11:$K$1010, 0)))*K303), 2), 0)</f>
        <v>0</v>
      </c>
      <c r="BF303" s="20"/>
      <c r="BG303" s="20">
        <f>IFERROR(ROUND(((INDEX('Stock List'!$M$11:$M$1010, MATCH(N303, 'Stock List'!$K$11:$K$1010, 0))/INDEX('Stock List'!$L$11:$L$1010, MATCH(N303, 'Stock List'!$K$11:$K$1010, 0)))*M303), 2), 0)</f>
        <v>0</v>
      </c>
      <c r="BH303" s="20"/>
      <c r="BI303" s="20">
        <f>IFERROR(ROUND(((INDEX('Stock List'!$M$11:$M$1010, MATCH(P303, 'Stock List'!$K$11:$K$1010, 0))/INDEX('Stock List'!$L$11:$L$1010, MATCH(P303, 'Stock List'!$K$11:$K$1010, 0)))*O303), 2), 0)</f>
        <v>0</v>
      </c>
      <c r="BJ303" s="20"/>
      <c r="BK303" s="20">
        <f>IFERROR(ROUND(((INDEX('Stock List'!$M$11:$M$1010, MATCH(R303, 'Stock List'!$K$11:$K$1010, 0))/INDEX('Stock List'!$L$11:$L$1010, MATCH(R303, 'Stock List'!$K$11:$K$1010, 0)))*Q303), 2), 0)</f>
        <v>0</v>
      </c>
      <c r="BL303" s="20"/>
      <c r="BM303" s="20">
        <f>IFERROR(ROUND(((INDEX('Stock List'!$M$11:$M$1010, MATCH(T303, 'Stock List'!$K$11:$K$1010, 0))/INDEX('Stock List'!$L$11:$L$1010, MATCH(T303, 'Stock List'!$K$11:$K$1010, 0)))*S303), 2), 0)</f>
        <v>0</v>
      </c>
      <c r="BN303" s="20"/>
      <c r="BO303" s="20">
        <f>IFERROR(ROUND(((INDEX('Stock List'!$M$11:$M$1010, MATCH(V303, 'Stock List'!$K$11:$K$1010, 0))/INDEX('Stock List'!$L$11:$L$1010, MATCH(V303, 'Stock List'!$K$11:$K$1010, 0)))*U303), 2), 0)</f>
        <v>0</v>
      </c>
      <c r="BP303" s="20"/>
      <c r="BQ303" s="20">
        <f>IFERROR(ROUND(((INDEX('Stock List'!$M$11:$M$1010, MATCH(X303, 'Stock List'!$K$11:$K$1010, 0))/INDEX('Stock List'!$L$11:$L$1010, MATCH(X303, 'Stock List'!$K$11:$K$1010, 0)))*W303), 2), 0)</f>
        <v>0</v>
      </c>
      <c r="BR303" s="20"/>
      <c r="BS303" s="20">
        <f>IFERROR(ROUND(((INDEX('Stock List'!$M$11:$M$1010, MATCH(Z303, 'Stock List'!$K$11:$K$1010, 0))/INDEX('Stock List'!$L$11:$L$1010, MATCH(Z303, 'Stock List'!$K$11:$K$1010, 0)))*Y303), 2), 0)</f>
        <v>0</v>
      </c>
      <c r="BT303" s="20"/>
      <c r="BU303" s="20">
        <f>IFERROR(ROUND(((INDEX('Stock List'!$M$11:$M$1010, MATCH(AB303, 'Stock List'!$K$11:$K$1010, 0))/INDEX('Stock List'!$L$11:$L$1010, MATCH(AB303, 'Stock List'!$K$11:$K$1010, 0)))*AA303), 2), 0)</f>
        <v>0</v>
      </c>
      <c r="BV303" s="20"/>
      <c r="BW303" s="20">
        <f>IFERROR(ROUND(((INDEX('Stock List'!$M$11:$M$1010, MATCH(AD303, 'Stock List'!$K$11:$K$1010, 0))/INDEX('Stock List'!$L$11:$L$1010, MATCH(AD303, 'Stock List'!$K$11:$K$1010, 0)))*AC303), 2), 0)</f>
        <v>0</v>
      </c>
      <c r="BX303" s="20"/>
      <c r="BY303" s="20">
        <f>IFERROR(ROUND(((INDEX('Stock List'!$M$11:$M$1010, MATCH(AF303, 'Stock List'!$K$11:$K$1010, 0))/INDEX('Stock List'!$L$11:$L$1010, MATCH(AF303, 'Stock List'!$K$11:$K$1010, 0)))*AE303), 2), 0)</f>
        <v>0</v>
      </c>
      <c r="BZ303" s="20"/>
      <c r="CA303" s="20">
        <f>IFERROR(ROUND(((INDEX('Stock List'!$M$11:$M$1010, MATCH(AH303, 'Stock List'!$K$11:$K$1010, 0))/INDEX('Stock List'!$L$11:$L$1010, MATCH(AH303, 'Stock List'!$K$11:$K$1010, 0)))*AG303), 2), 0)</f>
        <v>0</v>
      </c>
      <c r="CB303" s="20"/>
      <c r="CC303" s="20">
        <f>IFERROR(ROUND(((INDEX('Stock List'!$M$11:$M$1010, MATCH(AJ303, 'Stock List'!$K$11:$K$1010, 0))/INDEX('Stock List'!$L$11:$L$1010, MATCH(AJ303, 'Stock List'!$K$11:$K$1010, 0)))*AI303), 2), 0)</f>
        <v>0</v>
      </c>
      <c r="CD303" s="20"/>
      <c r="CE303" s="20">
        <f>IFERROR(ROUND(((INDEX('Stock List'!$M$11:$M$1010, MATCH(AL303, 'Stock List'!$K$11:$K$1010, 0))/INDEX('Stock List'!$L$11:$L$1010, MATCH(AL303, 'Stock List'!$K$11:$K$1010, 0)))*AK303), 2), 0)</f>
        <v>0</v>
      </c>
      <c r="CF303" s="20"/>
      <c r="CG303" s="20">
        <f>IFERROR(ROUND(((INDEX('Stock List'!$M$11:$M$1010, MATCH(AN303, 'Stock List'!$K$11:$K$1010, 0))/INDEX('Stock List'!$L$11:$L$1010, MATCH(AN303, 'Stock List'!$K$11:$K$1010, 0)))*AM303), 2), 0)</f>
        <v>0</v>
      </c>
      <c r="CH303" s="20"/>
      <c r="CI303" s="20">
        <f>IFERROR(ROUND(((INDEX('Stock List'!$M$11:$M$1010, MATCH(AP303, 'Stock List'!$K$11:$K$1010, 0))/INDEX('Stock List'!$L$11:$L$1010, MATCH(AP303, 'Stock List'!$K$11:$K$1010, 0)))*AO303), 2), 0)</f>
        <v>0</v>
      </c>
      <c r="CJ303" s="20"/>
      <c r="CK303" s="20">
        <f>IFERROR(ROUND(((INDEX('Stock List'!$M$11:$M$1010, MATCH(AR303, 'Stock List'!$K$11:$K$1010, 0))/INDEX('Stock List'!$L$11:$L$1010, MATCH(AR303, 'Stock List'!$K$11:$K$1010, 0)))*AQ303), 2), 0)</f>
        <v>0</v>
      </c>
      <c r="CL303" s="20"/>
      <c r="CM303" s="20">
        <f>IFERROR(ROUND(((INDEX('Stock List'!$M$11:$M$1010, MATCH(AT303, 'Stock List'!$K$11:$K$1010, 0))/INDEX('Stock List'!$L$11:$L$1010, MATCH(AT303, 'Stock List'!$K$11:$K$1010, 0)))*AS303), 2), 0)</f>
        <v>0</v>
      </c>
      <c r="CN303" s="20"/>
      <c r="CO303" s="20">
        <f>IFERROR(ROUND(((INDEX('Stock List'!$M$11:$M$1010, MATCH(AV303, 'Stock List'!$K$11:$K$1010, 0))/INDEX('Stock List'!$L$11:$L$1010, MATCH(AV303, 'Stock List'!$K$11:$K$1010, 0)))*AU303), 2), 0)</f>
        <v>0</v>
      </c>
      <c r="CP303" s="20"/>
      <c r="CQ303" s="20">
        <f>IFERROR(ROUND(((INDEX('Stock List'!$M$11:$M$1010, MATCH(AX303, 'Stock List'!$K$11:$K$1010, 0))/INDEX('Stock List'!$L$11:$L$1010, MATCH(AX303, 'Stock List'!$K$11:$K$1010, 0)))*AW303), 2), 0)</f>
        <v>0</v>
      </c>
      <c r="CR303" s="22"/>
      <c r="CT303" s="106" t="str">
        <f t="shared" si="247"/>
        <v/>
      </c>
      <c r="CU303" s="22" t="str">
        <f t="shared" si="248"/>
        <v/>
      </c>
      <c r="CX303" s="106" t="str">
        <f t="shared" si="249"/>
        <v/>
      </c>
      <c r="CY303" s="20" t="str">
        <f t="shared" si="250"/>
        <v/>
      </c>
      <c r="CZ303" s="22" t="str">
        <f t="shared" si="251"/>
        <v/>
      </c>
      <c r="DB303" s="76" t="str">
        <f>IF($H303="", "", COUNTIF($G$11:$G$1010, "&gt;"&amp;$G303)+1+COUNTIF($G$11:$G303, $G303)-1)</f>
        <v/>
      </c>
      <c r="DC303" s="76" t="str">
        <f>IF($H303="", "", COUNTIF($CZ$11:$CZ$1010, "&gt;"&amp;$CZ303)+1+COUNTIF($CZ$11:$CZ303, $CZ303)-1)</f>
        <v/>
      </c>
      <c r="DE303" s="147" t="str">
        <f t="shared" si="252"/>
        <v/>
      </c>
      <c r="DF303" s="148"/>
      <c r="DG303" s="19" t="str">
        <f t="shared" si="253"/>
        <v/>
      </c>
      <c r="DH303" s="153" t="str">
        <f t="shared" si="254"/>
        <v/>
      </c>
      <c r="DI303" s="19" t="str">
        <f t="shared" si="206"/>
        <v/>
      </c>
      <c r="DJ303" s="153" t="str">
        <f t="shared" si="207"/>
        <v/>
      </c>
      <c r="DK303" s="19" t="str">
        <f t="shared" si="208"/>
        <v/>
      </c>
      <c r="DL303" s="153" t="str">
        <f t="shared" si="209"/>
        <v/>
      </c>
      <c r="DM303" s="19" t="str">
        <f t="shared" si="210"/>
        <v/>
      </c>
      <c r="DN303" s="153" t="str">
        <f t="shared" si="211"/>
        <v/>
      </c>
      <c r="DO303" s="19" t="str">
        <f t="shared" si="212"/>
        <v/>
      </c>
      <c r="DP303" s="153" t="str">
        <f t="shared" si="213"/>
        <v/>
      </c>
      <c r="DQ303" s="19" t="str">
        <f t="shared" si="214"/>
        <v/>
      </c>
      <c r="DR303" s="153" t="str">
        <f t="shared" si="215"/>
        <v/>
      </c>
      <c r="DS303" s="19" t="str">
        <f t="shared" si="216"/>
        <v/>
      </c>
      <c r="DT303" s="153" t="str">
        <f t="shared" si="217"/>
        <v/>
      </c>
      <c r="DU303" s="19" t="str">
        <f t="shared" si="218"/>
        <v/>
      </c>
      <c r="DV303" s="153" t="str">
        <f t="shared" si="219"/>
        <v/>
      </c>
      <c r="DW303" s="19" t="str">
        <f t="shared" si="220"/>
        <v/>
      </c>
      <c r="DX303" s="153" t="str">
        <f t="shared" si="221"/>
        <v/>
      </c>
      <c r="DY303" s="19" t="str">
        <f t="shared" si="222"/>
        <v/>
      </c>
      <c r="DZ303" s="153" t="str">
        <f t="shared" si="223"/>
        <v/>
      </c>
      <c r="EA303" s="19" t="str">
        <f t="shared" si="224"/>
        <v/>
      </c>
      <c r="EB303" s="153" t="str">
        <f t="shared" si="225"/>
        <v/>
      </c>
      <c r="EC303" s="19" t="str">
        <f t="shared" si="226"/>
        <v/>
      </c>
      <c r="ED303" s="153" t="str">
        <f t="shared" si="227"/>
        <v/>
      </c>
      <c r="EE303" s="19" t="str">
        <f t="shared" si="228"/>
        <v/>
      </c>
      <c r="EF303" s="153" t="str">
        <f t="shared" si="229"/>
        <v/>
      </c>
      <c r="EG303" s="19" t="str">
        <f t="shared" si="230"/>
        <v/>
      </c>
      <c r="EH303" s="153" t="str">
        <f t="shared" si="231"/>
        <v/>
      </c>
      <c r="EI303" s="19" t="str">
        <f t="shared" si="232"/>
        <v/>
      </c>
      <c r="EJ303" s="153" t="str">
        <f t="shared" si="233"/>
        <v/>
      </c>
      <c r="EK303" s="19" t="str">
        <f t="shared" si="234"/>
        <v/>
      </c>
      <c r="EL303" s="153" t="str">
        <f t="shared" si="235"/>
        <v/>
      </c>
      <c r="EM303" s="19" t="str">
        <f t="shared" si="236"/>
        <v/>
      </c>
      <c r="EN303" s="153" t="str">
        <f t="shared" si="237"/>
        <v/>
      </c>
      <c r="EO303" s="19" t="str">
        <f t="shared" si="238"/>
        <v/>
      </c>
      <c r="EP303" s="153" t="str">
        <f t="shared" si="239"/>
        <v/>
      </c>
      <c r="EQ303" s="19" t="str">
        <f t="shared" si="240"/>
        <v/>
      </c>
      <c r="ER303" s="153" t="str">
        <f t="shared" si="241"/>
        <v/>
      </c>
      <c r="ES303" s="19" t="str">
        <f t="shared" si="242"/>
        <v/>
      </c>
      <c r="ET303" s="153" t="str">
        <f t="shared" si="243"/>
        <v/>
      </c>
    </row>
    <row r="304" spans="1:150" x14ac:dyDescent="0.25">
      <c r="A304" s="31"/>
      <c r="B304" s="91" t="str">
        <f t="shared" si="244"/>
        <v/>
      </c>
      <c r="C304" s="20" t="str">
        <f t="shared" si="204"/>
        <v/>
      </c>
      <c r="D304" s="97" t="str">
        <f t="shared" si="205"/>
        <v/>
      </c>
      <c r="E304" s="62" t="str">
        <f t="shared" si="245"/>
        <v/>
      </c>
      <c r="F304" s="31"/>
      <c r="G304" s="282"/>
      <c r="H304" s="283"/>
      <c r="I304" s="284"/>
      <c r="J304" s="285"/>
      <c r="K304" s="286"/>
      <c r="L304" s="287"/>
      <c r="M304" s="288"/>
      <c r="N304" s="287"/>
      <c r="O304" s="288"/>
      <c r="P304" s="287"/>
      <c r="Q304" s="288"/>
      <c r="R304" s="287"/>
      <c r="S304" s="288"/>
      <c r="T304" s="287"/>
      <c r="U304" s="288"/>
      <c r="V304" s="287"/>
      <c r="W304" s="288"/>
      <c r="X304" s="287"/>
      <c r="Y304" s="288"/>
      <c r="Z304" s="287"/>
      <c r="AA304" s="288"/>
      <c r="AB304" s="287"/>
      <c r="AC304" s="288"/>
      <c r="AD304" s="287"/>
      <c r="AE304" s="288"/>
      <c r="AF304" s="287"/>
      <c r="AG304" s="288"/>
      <c r="AH304" s="287"/>
      <c r="AI304" s="288"/>
      <c r="AJ304" s="287"/>
      <c r="AK304" s="288"/>
      <c r="AL304" s="287"/>
      <c r="AM304" s="288"/>
      <c r="AN304" s="287"/>
      <c r="AO304" s="288"/>
      <c r="AP304" s="287"/>
      <c r="AQ304" s="288"/>
      <c r="AR304" s="287"/>
      <c r="AS304" s="288"/>
      <c r="AT304" s="287"/>
      <c r="AU304" s="288"/>
      <c r="AV304" s="287"/>
      <c r="AW304" s="288"/>
      <c r="AX304" s="287"/>
      <c r="AY304" s="31"/>
      <c r="BA304" s="76" t="str">
        <f t="shared" si="246"/>
        <v/>
      </c>
      <c r="BC304" s="76" t="str">
        <f>IF('Stock List'!$K304="", "", 'Stock List'!$K304)</f>
        <v/>
      </c>
      <c r="BE304" s="106">
        <f>IFERROR(ROUND(((INDEX('Stock List'!$M$11:$M$1010, MATCH(L304, 'Stock List'!$K$11:$K$1010, 0))/INDEX('Stock List'!$L$11:$L$1010, MATCH(L304, 'Stock List'!$K$11:$K$1010, 0)))*K304), 2), 0)</f>
        <v>0</v>
      </c>
      <c r="BF304" s="20"/>
      <c r="BG304" s="20">
        <f>IFERROR(ROUND(((INDEX('Stock List'!$M$11:$M$1010, MATCH(N304, 'Stock List'!$K$11:$K$1010, 0))/INDEX('Stock List'!$L$11:$L$1010, MATCH(N304, 'Stock List'!$K$11:$K$1010, 0)))*M304), 2), 0)</f>
        <v>0</v>
      </c>
      <c r="BH304" s="20"/>
      <c r="BI304" s="20">
        <f>IFERROR(ROUND(((INDEX('Stock List'!$M$11:$M$1010, MATCH(P304, 'Stock List'!$K$11:$K$1010, 0))/INDEX('Stock List'!$L$11:$L$1010, MATCH(P304, 'Stock List'!$K$11:$K$1010, 0)))*O304), 2), 0)</f>
        <v>0</v>
      </c>
      <c r="BJ304" s="20"/>
      <c r="BK304" s="20">
        <f>IFERROR(ROUND(((INDEX('Stock List'!$M$11:$M$1010, MATCH(R304, 'Stock List'!$K$11:$K$1010, 0))/INDEX('Stock List'!$L$11:$L$1010, MATCH(R304, 'Stock List'!$K$11:$K$1010, 0)))*Q304), 2), 0)</f>
        <v>0</v>
      </c>
      <c r="BL304" s="20"/>
      <c r="BM304" s="20">
        <f>IFERROR(ROUND(((INDEX('Stock List'!$M$11:$M$1010, MATCH(T304, 'Stock List'!$K$11:$K$1010, 0))/INDEX('Stock List'!$L$11:$L$1010, MATCH(T304, 'Stock List'!$K$11:$K$1010, 0)))*S304), 2), 0)</f>
        <v>0</v>
      </c>
      <c r="BN304" s="20"/>
      <c r="BO304" s="20">
        <f>IFERROR(ROUND(((INDEX('Stock List'!$M$11:$M$1010, MATCH(V304, 'Stock List'!$K$11:$K$1010, 0))/INDEX('Stock List'!$L$11:$L$1010, MATCH(V304, 'Stock List'!$K$11:$K$1010, 0)))*U304), 2), 0)</f>
        <v>0</v>
      </c>
      <c r="BP304" s="20"/>
      <c r="BQ304" s="20">
        <f>IFERROR(ROUND(((INDEX('Stock List'!$M$11:$M$1010, MATCH(X304, 'Stock List'!$K$11:$K$1010, 0))/INDEX('Stock List'!$L$11:$L$1010, MATCH(X304, 'Stock List'!$K$11:$K$1010, 0)))*W304), 2), 0)</f>
        <v>0</v>
      </c>
      <c r="BR304" s="20"/>
      <c r="BS304" s="20">
        <f>IFERROR(ROUND(((INDEX('Stock List'!$M$11:$M$1010, MATCH(Z304, 'Stock List'!$K$11:$K$1010, 0))/INDEX('Stock List'!$L$11:$L$1010, MATCH(Z304, 'Stock List'!$K$11:$K$1010, 0)))*Y304), 2), 0)</f>
        <v>0</v>
      </c>
      <c r="BT304" s="20"/>
      <c r="BU304" s="20">
        <f>IFERROR(ROUND(((INDEX('Stock List'!$M$11:$M$1010, MATCH(AB304, 'Stock List'!$K$11:$K$1010, 0))/INDEX('Stock List'!$L$11:$L$1010, MATCH(AB304, 'Stock List'!$K$11:$K$1010, 0)))*AA304), 2), 0)</f>
        <v>0</v>
      </c>
      <c r="BV304" s="20"/>
      <c r="BW304" s="20">
        <f>IFERROR(ROUND(((INDEX('Stock List'!$M$11:$M$1010, MATCH(AD304, 'Stock List'!$K$11:$K$1010, 0))/INDEX('Stock List'!$L$11:$L$1010, MATCH(AD304, 'Stock List'!$K$11:$K$1010, 0)))*AC304), 2), 0)</f>
        <v>0</v>
      </c>
      <c r="BX304" s="20"/>
      <c r="BY304" s="20">
        <f>IFERROR(ROUND(((INDEX('Stock List'!$M$11:$M$1010, MATCH(AF304, 'Stock List'!$K$11:$K$1010, 0))/INDEX('Stock List'!$L$11:$L$1010, MATCH(AF304, 'Stock List'!$K$11:$K$1010, 0)))*AE304), 2), 0)</f>
        <v>0</v>
      </c>
      <c r="BZ304" s="20"/>
      <c r="CA304" s="20">
        <f>IFERROR(ROUND(((INDEX('Stock List'!$M$11:$M$1010, MATCH(AH304, 'Stock List'!$K$11:$K$1010, 0))/INDEX('Stock List'!$L$11:$L$1010, MATCH(AH304, 'Stock List'!$K$11:$K$1010, 0)))*AG304), 2), 0)</f>
        <v>0</v>
      </c>
      <c r="CB304" s="20"/>
      <c r="CC304" s="20">
        <f>IFERROR(ROUND(((INDEX('Stock List'!$M$11:$M$1010, MATCH(AJ304, 'Stock List'!$K$11:$K$1010, 0))/INDEX('Stock List'!$L$11:$L$1010, MATCH(AJ304, 'Stock List'!$K$11:$K$1010, 0)))*AI304), 2), 0)</f>
        <v>0</v>
      </c>
      <c r="CD304" s="20"/>
      <c r="CE304" s="20">
        <f>IFERROR(ROUND(((INDEX('Stock List'!$M$11:$M$1010, MATCH(AL304, 'Stock List'!$K$11:$K$1010, 0))/INDEX('Stock List'!$L$11:$L$1010, MATCH(AL304, 'Stock List'!$K$11:$K$1010, 0)))*AK304), 2), 0)</f>
        <v>0</v>
      </c>
      <c r="CF304" s="20"/>
      <c r="CG304" s="20">
        <f>IFERROR(ROUND(((INDEX('Stock List'!$M$11:$M$1010, MATCH(AN304, 'Stock List'!$K$11:$K$1010, 0))/INDEX('Stock List'!$L$11:$L$1010, MATCH(AN304, 'Stock List'!$K$11:$K$1010, 0)))*AM304), 2), 0)</f>
        <v>0</v>
      </c>
      <c r="CH304" s="20"/>
      <c r="CI304" s="20">
        <f>IFERROR(ROUND(((INDEX('Stock List'!$M$11:$M$1010, MATCH(AP304, 'Stock List'!$K$11:$K$1010, 0))/INDEX('Stock List'!$L$11:$L$1010, MATCH(AP304, 'Stock List'!$K$11:$K$1010, 0)))*AO304), 2), 0)</f>
        <v>0</v>
      </c>
      <c r="CJ304" s="20"/>
      <c r="CK304" s="20">
        <f>IFERROR(ROUND(((INDEX('Stock List'!$M$11:$M$1010, MATCH(AR304, 'Stock List'!$K$11:$K$1010, 0))/INDEX('Stock List'!$L$11:$L$1010, MATCH(AR304, 'Stock List'!$K$11:$K$1010, 0)))*AQ304), 2), 0)</f>
        <v>0</v>
      </c>
      <c r="CL304" s="20"/>
      <c r="CM304" s="20">
        <f>IFERROR(ROUND(((INDEX('Stock List'!$M$11:$M$1010, MATCH(AT304, 'Stock List'!$K$11:$K$1010, 0))/INDEX('Stock List'!$L$11:$L$1010, MATCH(AT304, 'Stock List'!$K$11:$K$1010, 0)))*AS304), 2), 0)</f>
        <v>0</v>
      </c>
      <c r="CN304" s="20"/>
      <c r="CO304" s="20">
        <f>IFERROR(ROUND(((INDEX('Stock List'!$M$11:$M$1010, MATCH(AV304, 'Stock List'!$K$11:$K$1010, 0))/INDEX('Stock List'!$L$11:$L$1010, MATCH(AV304, 'Stock List'!$K$11:$K$1010, 0)))*AU304), 2), 0)</f>
        <v>0</v>
      </c>
      <c r="CP304" s="20"/>
      <c r="CQ304" s="20">
        <f>IFERROR(ROUND(((INDEX('Stock List'!$M$11:$M$1010, MATCH(AX304, 'Stock List'!$K$11:$K$1010, 0))/INDEX('Stock List'!$L$11:$L$1010, MATCH(AX304, 'Stock List'!$K$11:$K$1010, 0)))*AW304), 2), 0)</f>
        <v>0</v>
      </c>
      <c r="CR304" s="22"/>
      <c r="CT304" s="106" t="str">
        <f t="shared" si="247"/>
        <v/>
      </c>
      <c r="CU304" s="22" t="str">
        <f t="shared" si="248"/>
        <v/>
      </c>
      <c r="CX304" s="106" t="str">
        <f t="shared" si="249"/>
        <v/>
      </c>
      <c r="CY304" s="20" t="str">
        <f t="shared" si="250"/>
        <v/>
      </c>
      <c r="CZ304" s="22" t="str">
        <f t="shared" si="251"/>
        <v/>
      </c>
      <c r="DB304" s="76" t="str">
        <f>IF($H304="", "", COUNTIF($G$11:$G$1010, "&gt;"&amp;$G304)+1+COUNTIF($G$11:$G304, $G304)-1)</f>
        <v/>
      </c>
      <c r="DC304" s="76" t="str">
        <f>IF($H304="", "", COUNTIF($CZ$11:$CZ$1010, "&gt;"&amp;$CZ304)+1+COUNTIF($CZ$11:$CZ304, $CZ304)-1)</f>
        <v/>
      </c>
      <c r="DE304" s="147" t="str">
        <f t="shared" si="252"/>
        <v/>
      </c>
      <c r="DF304" s="148"/>
      <c r="DG304" s="19" t="str">
        <f t="shared" si="253"/>
        <v/>
      </c>
      <c r="DH304" s="153" t="str">
        <f t="shared" si="254"/>
        <v/>
      </c>
      <c r="DI304" s="19" t="str">
        <f t="shared" si="206"/>
        <v/>
      </c>
      <c r="DJ304" s="153" t="str">
        <f t="shared" si="207"/>
        <v/>
      </c>
      <c r="DK304" s="19" t="str">
        <f t="shared" si="208"/>
        <v/>
      </c>
      <c r="DL304" s="153" t="str">
        <f t="shared" si="209"/>
        <v/>
      </c>
      <c r="DM304" s="19" t="str">
        <f t="shared" si="210"/>
        <v/>
      </c>
      <c r="DN304" s="153" t="str">
        <f t="shared" si="211"/>
        <v/>
      </c>
      <c r="DO304" s="19" t="str">
        <f t="shared" si="212"/>
        <v/>
      </c>
      <c r="DP304" s="153" t="str">
        <f t="shared" si="213"/>
        <v/>
      </c>
      <c r="DQ304" s="19" t="str">
        <f t="shared" si="214"/>
        <v/>
      </c>
      <c r="DR304" s="153" t="str">
        <f t="shared" si="215"/>
        <v/>
      </c>
      <c r="DS304" s="19" t="str">
        <f t="shared" si="216"/>
        <v/>
      </c>
      <c r="DT304" s="153" t="str">
        <f t="shared" si="217"/>
        <v/>
      </c>
      <c r="DU304" s="19" t="str">
        <f t="shared" si="218"/>
        <v/>
      </c>
      <c r="DV304" s="153" t="str">
        <f t="shared" si="219"/>
        <v/>
      </c>
      <c r="DW304" s="19" t="str">
        <f t="shared" si="220"/>
        <v/>
      </c>
      <c r="DX304" s="153" t="str">
        <f t="shared" si="221"/>
        <v/>
      </c>
      <c r="DY304" s="19" t="str">
        <f t="shared" si="222"/>
        <v/>
      </c>
      <c r="DZ304" s="153" t="str">
        <f t="shared" si="223"/>
        <v/>
      </c>
      <c r="EA304" s="19" t="str">
        <f t="shared" si="224"/>
        <v/>
      </c>
      <c r="EB304" s="153" t="str">
        <f t="shared" si="225"/>
        <v/>
      </c>
      <c r="EC304" s="19" t="str">
        <f t="shared" si="226"/>
        <v/>
      </c>
      <c r="ED304" s="153" t="str">
        <f t="shared" si="227"/>
        <v/>
      </c>
      <c r="EE304" s="19" t="str">
        <f t="shared" si="228"/>
        <v/>
      </c>
      <c r="EF304" s="153" t="str">
        <f t="shared" si="229"/>
        <v/>
      </c>
      <c r="EG304" s="19" t="str">
        <f t="shared" si="230"/>
        <v/>
      </c>
      <c r="EH304" s="153" t="str">
        <f t="shared" si="231"/>
        <v/>
      </c>
      <c r="EI304" s="19" t="str">
        <f t="shared" si="232"/>
        <v/>
      </c>
      <c r="EJ304" s="153" t="str">
        <f t="shared" si="233"/>
        <v/>
      </c>
      <c r="EK304" s="19" t="str">
        <f t="shared" si="234"/>
        <v/>
      </c>
      <c r="EL304" s="153" t="str">
        <f t="shared" si="235"/>
        <v/>
      </c>
      <c r="EM304" s="19" t="str">
        <f t="shared" si="236"/>
        <v/>
      </c>
      <c r="EN304" s="153" t="str">
        <f t="shared" si="237"/>
        <v/>
      </c>
      <c r="EO304" s="19" t="str">
        <f t="shared" si="238"/>
        <v/>
      </c>
      <c r="EP304" s="153" t="str">
        <f t="shared" si="239"/>
        <v/>
      </c>
      <c r="EQ304" s="19" t="str">
        <f t="shared" si="240"/>
        <v/>
      </c>
      <c r="ER304" s="153" t="str">
        <f t="shared" si="241"/>
        <v/>
      </c>
      <c r="ES304" s="19" t="str">
        <f t="shared" si="242"/>
        <v/>
      </c>
      <c r="ET304" s="153" t="str">
        <f t="shared" si="243"/>
        <v/>
      </c>
    </row>
    <row r="305" spans="1:150" x14ac:dyDescent="0.25">
      <c r="A305" s="31"/>
      <c r="B305" s="91" t="str">
        <f t="shared" si="244"/>
        <v/>
      </c>
      <c r="C305" s="20" t="str">
        <f t="shared" si="204"/>
        <v/>
      </c>
      <c r="D305" s="97" t="str">
        <f t="shared" si="205"/>
        <v/>
      </c>
      <c r="E305" s="62" t="str">
        <f t="shared" si="245"/>
        <v/>
      </c>
      <c r="F305" s="31"/>
      <c r="G305" s="282"/>
      <c r="H305" s="283"/>
      <c r="I305" s="284"/>
      <c r="J305" s="285"/>
      <c r="K305" s="286"/>
      <c r="L305" s="287"/>
      <c r="M305" s="288"/>
      <c r="N305" s="287"/>
      <c r="O305" s="288"/>
      <c r="P305" s="287"/>
      <c r="Q305" s="288"/>
      <c r="R305" s="287"/>
      <c r="S305" s="288"/>
      <c r="T305" s="287"/>
      <c r="U305" s="288"/>
      <c r="V305" s="287"/>
      <c r="W305" s="288"/>
      <c r="X305" s="287"/>
      <c r="Y305" s="288"/>
      <c r="Z305" s="287"/>
      <c r="AA305" s="288"/>
      <c r="AB305" s="287"/>
      <c r="AC305" s="288"/>
      <c r="AD305" s="287"/>
      <c r="AE305" s="288"/>
      <c r="AF305" s="287"/>
      <c r="AG305" s="288"/>
      <c r="AH305" s="287"/>
      <c r="AI305" s="288"/>
      <c r="AJ305" s="287"/>
      <c r="AK305" s="288"/>
      <c r="AL305" s="287"/>
      <c r="AM305" s="288"/>
      <c r="AN305" s="287"/>
      <c r="AO305" s="288"/>
      <c r="AP305" s="287"/>
      <c r="AQ305" s="288"/>
      <c r="AR305" s="287"/>
      <c r="AS305" s="288"/>
      <c r="AT305" s="287"/>
      <c r="AU305" s="288"/>
      <c r="AV305" s="287"/>
      <c r="AW305" s="288"/>
      <c r="AX305" s="287"/>
      <c r="AY305" s="31"/>
      <c r="BA305" s="76" t="str">
        <f t="shared" si="246"/>
        <v/>
      </c>
      <c r="BC305" s="76" t="str">
        <f>IF('Stock List'!$K305="", "", 'Stock List'!$K305)</f>
        <v/>
      </c>
      <c r="BE305" s="106">
        <f>IFERROR(ROUND(((INDEX('Stock List'!$M$11:$M$1010, MATCH(L305, 'Stock List'!$K$11:$K$1010, 0))/INDEX('Stock List'!$L$11:$L$1010, MATCH(L305, 'Stock List'!$K$11:$K$1010, 0)))*K305), 2), 0)</f>
        <v>0</v>
      </c>
      <c r="BF305" s="20"/>
      <c r="BG305" s="20">
        <f>IFERROR(ROUND(((INDEX('Stock List'!$M$11:$M$1010, MATCH(N305, 'Stock List'!$K$11:$K$1010, 0))/INDEX('Stock List'!$L$11:$L$1010, MATCH(N305, 'Stock List'!$K$11:$K$1010, 0)))*M305), 2), 0)</f>
        <v>0</v>
      </c>
      <c r="BH305" s="20"/>
      <c r="BI305" s="20">
        <f>IFERROR(ROUND(((INDEX('Stock List'!$M$11:$M$1010, MATCH(P305, 'Stock List'!$K$11:$K$1010, 0))/INDEX('Stock List'!$L$11:$L$1010, MATCH(P305, 'Stock List'!$K$11:$K$1010, 0)))*O305), 2), 0)</f>
        <v>0</v>
      </c>
      <c r="BJ305" s="20"/>
      <c r="BK305" s="20">
        <f>IFERROR(ROUND(((INDEX('Stock List'!$M$11:$M$1010, MATCH(R305, 'Stock List'!$K$11:$K$1010, 0))/INDEX('Stock List'!$L$11:$L$1010, MATCH(R305, 'Stock List'!$K$11:$K$1010, 0)))*Q305), 2), 0)</f>
        <v>0</v>
      </c>
      <c r="BL305" s="20"/>
      <c r="BM305" s="20">
        <f>IFERROR(ROUND(((INDEX('Stock List'!$M$11:$M$1010, MATCH(T305, 'Stock List'!$K$11:$K$1010, 0))/INDEX('Stock List'!$L$11:$L$1010, MATCH(T305, 'Stock List'!$K$11:$K$1010, 0)))*S305), 2), 0)</f>
        <v>0</v>
      </c>
      <c r="BN305" s="20"/>
      <c r="BO305" s="20">
        <f>IFERROR(ROUND(((INDEX('Stock List'!$M$11:$M$1010, MATCH(V305, 'Stock List'!$K$11:$K$1010, 0))/INDEX('Stock List'!$L$11:$L$1010, MATCH(V305, 'Stock List'!$K$11:$K$1010, 0)))*U305), 2), 0)</f>
        <v>0</v>
      </c>
      <c r="BP305" s="20"/>
      <c r="BQ305" s="20">
        <f>IFERROR(ROUND(((INDEX('Stock List'!$M$11:$M$1010, MATCH(X305, 'Stock List'!$K$11:$K$1010, 0))/INDEX('Stock List'!$L$11:$L$1010, MATCH(X305, 'Stock List'!$K$11:$K$1010, 0)))*W305), 2), 0)</f>
        <v>0</v>
      </c>
      <c r="BR305" s="20"/>
      <c r="BS305" s="20">
        <f>IFERROR(ROUND(((INDEX('Stock List'!$M$11:$M$1010, MATCH(Z305, 'Stock List'!$K$11:$K$1010, 0))/INDEX('Stock List'!$L$11:$L$1010, MATCH(Z305, 'Stock List'!$K$11:$K$1010, 0)))*Y305), 2), 0)</f>
        <v>0</v>
      </c>
      <c r="BT305" s="20"/>
      <c r="BU305" s="20">
        <f>IFERROR(ROUND(((INDEX('Stock List'!$M$11:$M$1010, MATCH(AB305, 'Stock List'!$K$11:$K$1010, 0))/INDEX('Stock List'!$L$11:$L$1010, MATCH(AB305, 'Stock List'!$K$11:$K$1010, 0)))*AA305), 2), 0)</f>
        <v>0</v>
      </c>
      <c r="BV305" s="20"/>
      <c r="BW305" s="20">
        <f>IFERROR(ROUND(((INDEX('Stock List'!$M$11:$M$1010, MATCH(AD305, 'Stock List'!$K$11:$K$1010, 0))/INDEX('Stock List'!$L$11:$L$1010, MATCH(AD305, 'Stock List'!$K$11:$K$1010, 0)))*AC305), 2), 0)</f>
        <v>0</v>
      </c>
      <c r="BX305" s="20"/>
      <c r="BY305" s="20">
        <f>IFERROR(ROUND(((INDEX('Stock List'!$M$11:$M$1010, MATCH(AF305, 'Stock List'!$K$11:$K$1010, 0))/INDEX('Stock List'!$L$11:$L$1010, MATCH(AF305, 'Stock List'!$K$11:$K$1010, 0)))*AE305), 2), 0)</f>
        <v>0</v>
      </c>
      <c r="BZ305" s="20"/>
      <c r="CA305" s="20">
        <f>IFERROR(ROUND(((INDEX('Stock List'!$M$11:$M$1010, MATCH(AH305, 'Stock List'!$K$11:$K$1010, 0))/INDEX('Stock List'!$L$11:$L$1010, MATCH(AH305, 'Stock List'!$K$11:$K$1010, 0)))*AG305), 2), 0)</f>
        <v>0</v>
      </c>
      <c r="CB305" s="20"/>
      <c r="CC305" s="20">
        <f>IFERROR(ROUND(((INDEX('Stock List'!$M$11:$M$1010, MATCH(AJ305, 'Stock List'!$K$11:$K$1010, 0))/INDEX('Stock List'!$L$11:$L$1010, MATCH(AJ305, 'Stock List'!$K$11:$K$1010, 0)))*AI305), 2), 0)</f>
        <v>0</v>
      </c>
      <c r="CD305" s="20"/>
      <c r="CE305" s="20">
        <f>IFERROR(ROUND(((INDEX('Stock List'!$M$11:$M$1010, MATCH(AL305, 'Stock List'!$K$11:$K$1010, 0))/INDEX('Stock List'!$L$11:$L$1010, MATCH(AL305, 'Stock List'!$K$11:$K$1010, 0)))*AK305), 2), 0)</f>
        <v>0</v>
      </c>
      <c r="CF305" s="20"/>
      <c r="CG305" s="20">
        <f>IFERROR(ROUND(((INDEX('Stock List'!$M$11:$M$1010, MATCH(AN305, 'Stock List'!$K$11:$K$1010, 0))/INDEX('Stock List'!$L$11:$L$1010, MATCH(AN305, 'Stock List'!$K$11:$K$1010, 0)))*AM305), 2), 0)</f>
        <v>0</v>
      </c>
      <c r="CH305" s="20"/>
      <c r="CI305" s="20">
        <f>IFERROR(ROUND(((INDEX('Stock List'!$M$11:$M$1010, MATCH(AP305, 'Stock List'!$K$11:$K$1010, 0))/INDEX('Stock List'!$L$11:$L$1010, MATCH(AP305, 'Stock List'!$K$11:$K$1010, 0)))*AO305), 2), 0)</f>
        <v>0</v>
      </c>
      <c r="CJ305" s="20"/>
      <c r="CK305" s="20">
        <f>IFERROR(ROUND(((INDEX('Stock List'!$M$11:$M$1010, MATCH(AR305, 'Stock List'!$K$11:$K$1010, 0))/INDEX('Stock List'!$L$11:$L$1010, MATCH(AR305, 'Stock List'!$K$11:$K$1010, 0)))*AQ305), 2), 0)</f>
        <v>0</v>
      </c>
      <c r="CL305" s="20"/>
      <c r="CM305" s="20">
        <f>IFERROR(ROUND(((INDEX('Stock List'!$M$11:$M$1010, MATCH(AT305, 'Stock List'!$K$11:$K$1010, 0))/INDEX('Stock List'!$L$11:$L$1010, MATCH(AT305, 'Stock List'!$K$11:$K$1010, 0)))*AS305), 2), 0)</f>
        <v>0</v>
      </c>
      <c r="CN305" s="20"/>
      <c r="CO305" s="20">
        <f>IFERROR(ROUND(((INDEX('Stock List'!$M$11:$M$1010, MATCH(AV305, 'Stock List'!$K$11:$K$1010, 0))/INDEX('Stock List'!$L$11:$L$1010, MATCH(AV305, 'Stock List'!$K$11:$K$1010, 0)))*AU305), 2), 0)</f>
        <v>0</v>
      </c>
      <c r="CP305" s="20"/>
      <c r="CQ305" s="20">
        <f>IFERROR(ROUND(((INDEX('Stock List'!$M$11:$M$1010, MATCH(AX305, 'Stock List'!$K$11:$K$1010, 0))/INDEX('Stock List'!$L$11:$L$1010, MATCH(AX305, 'Stock List'!$K$11:$K$1010, 0)))*AW305), 2), 0)</f>
        <v>0</v>
      </c>
      <c r="CR305" s="22"/>
      <c r="CT305" s="106" t="str">
        <f t="shared" si="247"/>
        <v/>
      </c>
      <c r="CU305" s="22" t="str">
        <f t="shared" si="248"/>
        <v/>
      </c>
      <c r="CX305" s="106" t="str">
        <f t="shared" si="249"/>
        <v/>
      </c>
      <c r="CY305" s="20" t="str">
        <f t="shared" si="250"/>
        <v/>
      </c>
      <c r="CZ305" s="22" t="str">
        <f t="shared" si="251"/>
        <v/>
      </c>
      <c r="DB305" s="76" t="str">
        <f>IF($H305="", "", COUNTIF($G$11:$G$1010, "&gt;"&amp;$G305)+1+COUNTIF($G$11:$G305, $G305)-1)</f>
        <v/>
      </c>
      <c r="DC305" s="76" t="str">
        <f>IF($H305="", "", COUNTIF($CZ$11:$CZ$1010, "&gt;"&amp;$CZ305)+1+COUNTIF($CZ$11:$CZ305, $CZ305)-1)</f>
        <v/>
      </c>
      <c r="DE305" s="147" t="str">
        <f t="shared" si="252"/>
        <v/>
      </c>
      <c r="DF305" s="148"/>
      <c r="DG305" s="19" t="str">
        <f t="shared" si="253"/>
        <v/>
      </c>
      <c r="DH305" s="153" t="str">
        <f t="shared" si="254"/>
        <v/>
      </c>
      <c r="DI305" s="19" t="str">
        <f t="shared" si="206"/>
        <v/>
      </c>
      <c r="DJ305" s="153" t="str">
        <f t="shared" si="207"/>
        <v/>
      </c>
      <c r="DK305" s="19" t="str">
        <f t="shared" si="208"/>
        <v/>
      </c>
      <c r="DL305" s="153" t="str">
        <f t="shared" si="209"/>
        <v/>
      </c>
      <c r="DM305" s="19" t="str">
        <f t="shared" si="210"/>
        <v/>
      </c>
      <c r="DN305" s="153" t="str">
        <f t="shared" si="211"/>
        <v/>
      </c>
      <c r="DO305" s="19" t="str">
        <f t="shared" si="212"/>
        <v/>
      </c>
      <c r="DP305" s="153" t="str">
        <f t="shared" si="213"/>
        <v/>
      </c>
      <c r="DQ305" s="19" t="str">
        <f t="shared" si="214"/>
        <v/>
      </c>
      <c r="DR305" s="153" t="str">
        <f t="shared" si="215"/>
        <v/>
      </c>
      <c r="DS305" s="19" t="str">
        <f t="shared" si="216"/>
        <v/>
      </c>
      <c r="DT305" s="153" t="str">
        <f t="shared" si="217"/>
        <v/>
      </c>
      <c r="DU305" s="19" t="str">
        <f t="shared" si="218"/>
        <v/>
      </c>
      <c r="DV305" s="153" t="str">
        <f t="shared" si="219"/>
        <v/>
      </c>
      <c r="DW305" s="19" t="str">
        <f t="shared" si="220"/>
        <v/>
      </c>
      <c r="DX305" s="153" t="str">
        <f t="shared" si="221"/>
        <v/>
      </c>
      <c r="DY305" s="19" t="str">
        <f t="shared" si="222"/>
        <v/>
      </c>
      <c r="DZ305" s="153" t="str">
        <f t="shared" si="223"/>
        <v/>
      </c>
      <c r="EA305" s="19" t="str">
        <f t="shared" si="224"/>
        <v/>
      </c>
      <c r="EB305" s="153" t="str">
        <f t="shared" si="225"/>
        <v/>
      </c>
      <c r="EC305" s="19" t="str">
        <f t="shared" si="226"/>
        <v/>
      </c>
      <c r="ED305" s="153" t="str">
        <f t="shared" si="227"/>
        <v/>
      </c>
      <c r="EE305" s="19" t="str">
        <f t="shared" si="228"/>
        <v/>
      </c>
      <c r="EF305" s="153" t="str">
        <f t="shared" si="229"/>
        <v/>
      </c>
      <c r="EG305" s="19" t="str">
        <f t="shared" si="230"/>
        <v/>
      </c>
      <c r="EH305" s="153" t="str">
        <f t="shared" si="231"/>
        <v/>
      </c>
      <c r="EI305" s="19" t="str">
        <f t="shared" si="232"/>
        <v/>
      </c>
      <c r="EJ305" s="153" t="str">
        <f t="shared" si="233"/>
        <v/>
      </c>
      <c r="EK305" s="19" t="str">
        <f t="shared" si="234"/>
        <v/>
      </c>
      <c r="EL305" s="153" t="str">
        <f t="shared" si="235"/>
        <v/>
      </c>
      <c r="EM305" s="19" t="str">
        <f t="shared" si="236"/>
        <v/>
      </c>
      <c r="EN305" s="153" t="str">
        <f t="shared" si="237"/>
        <v/>
      </c>
      <c r="EO305" s="19" t="str">
        <f t="shared" si="238"/>
        <v/>
      </c>
      <c r="EP305" s="153" t="str">
        <f t="shared" si="239"/>
        <v/>
      </c>
      <c r="EQ305" s="19" t="str">
        <f t="shared" si="240"/>
        <v/>
      </c>
      <c r="ER305" s="153" t="str">
        <f t="shared" si="241"/>
        <v/>
      </c>
      <c r="ES305" s="19" t="str">
        <f t="shared" si="242"/>
        <v/>
      </c>
      <c r="ET305" s="153" t="str">
        <f t="shared" si="243"/>
        <v/>
      </c>
    </row>
    <row r="306" spans="1:150" x14ac:dyDescent="0.25">
      <c r="A306" s="31"/>
      <c r="B306" s="91" t="str">
        <f t="shared" si="244"/>
        <v/>
      </c>
      <c r="C306" s="20" t="str">
        <f t="shared" si="204"/>
        <v/>
      </c>
      <c r="D306" s="97" t="str">
        <f t="shared" si="205"/>
        <v/>
      </c>
      <c r="E306" s="62" t="str">
        <f t="shared" si="245"/>
        <v/>
      </c>
      <c r="F306" s="31"/>
      <c r="G306" s="282"/>
      <c r="H306" s="283"/>
      <c r="I306" s="284"/>
      <c r="J306" s="285"/>
      <c r="K306" s="286"/>
      <c r="L306" s="287"/>
      <c r="M306" s="288"/>
      <c r="N306" s="287"/>
      <c r="O306" s="288"/>
      <c r="P306" s="287"/>
      <c r="Q306" s="288"/>
      <c r="R306" s="287"/>
      <c r="S306" s="288"/>
      <c r="T306" s="287"/>
      <c r="U306" s="288"/>
      <c r="V306" s="287"/>
      <c r="W306" s="288"/>
      <c r="X306" s="287"/>
      <c r="Y306" s="288"/>
      <c r="Z306" s="287"/>
      <c r="AA306" s="288"/>
      <c r="AB306" s="287"/>
      <c r="AC306" s="288"/>
      <c r="AD306" s="287"/>
      <c r="AE306" s="288"/>
      <c r="AF306" s="287"/>
      <c r="AG306" s="288"/>
      <c r="AH306" s="287"/>
      <c r="AI306" s="288"/>
      <c r="AJ306" s="287"/>
      <c r="AK306" s="288"/>
      <c r="AL306" s="287"/>
      <c r="AM306" s="288"/>
      <c r="AN306" s="287"/>
      <c r="AO306" s="288"/>
      <c r="AP306" s="287"/>
      <c r="AQ306" s="288"/>
      <c r="AR306" s="287"/>
      <c r="AS306" s="288"/>
      <c r="AT306" s="287"/>
      <c r="AU306" s="288"/>
      <c r="AV306" s="287"/>
      <c r="AW306" s="288"/>
      <c r="AX306" s="287"/>
      <c r="AY306" s="31"/>
      <c r="BA306" s="76" t="str">
        <f t="shared" si="246"/>
        <v/>
      </c>
      <c r="BC306" s="76" t="str">
        <f>IF('Stock List'!$K306="", "", 'Stock List'!$K306)</f>
        <v/>
      </c>
      <c r="BE306" s="106">
        <f>IFERROR(ROUND(((INDEX('Stock List'!$M$11:$M$1010, MATCH(L306, 'Stock List'!$K$11:$K$1010, 0))/INDEX('Stock List'!$L$11:$L$1010, MATCH(L306, 'Stock List'!$K$11:$K$1010, 0)))*K306), 2), 0)</f>
        <v>0</v>
      </c>
      <c r="BF306" s="20"/>
      <c r="BG306" s="20">
        <f>IFERROR(ROUND(((INDEX('Stock List'!$M$11:$M$1010, MATCH(N306, 'Stock List'!$K$11:$K$1010, 0))/INDEX('Stock List'!$L$11:$L$1010, MATCH(N306, 'Stock List'!$K$11:$K$1010, 0)))*M306), 2), 0)</f>
        <v>0</v>
      </c>
      <c r="BH306" s="20"/>
      <c r="BI306" s="20">
        <f>IFERROR(ROUND(((INDEX('Stock List'!$M$11:$M$1010, MATCH(P306, 'Stock List'!$K$11:$K$1010, 0))/INDEX('Stock List'!$L$11:$L$1010, MATCH(P306, 'Stock List'!$K$11:$K$1010, 0)))*O306), 2), 0)</f>
        <v>0</v>
      </c>
      <c r="BJ306" s="20"/>
      <c r="BK306" s="20">
        <f>IFERROR(ROUND(((INDEX('Stock List'!$M$11:$M$1010, MATCH(R306, 'Stock List'!$K$11:$K$1010, 0))/INDEX('Stock List'!$L$11:$L$1010, MATCH(R306, 'Stock List'!$K$11:$K$1010, 0)))*Q306), 2), 0)</f>
        <v>0</v>
      </c>
      <c r="BL306" s="20"/>
      <c r="BM306" s="20">
        <f>IFERROR(ROUND(((INDEX('Stock List'!$M$11:$M$1010, MATCH(T306, 'Stock List'!$K$11:$K$1010, 0))/INDEX('Stock List'!$L$11:$L$1010, MATCH(T306, 'Stock List'!$K$11:$K$1010, 0)))*S306), 2), 0)</f>
        <v>0</v>
      </c>
      <c r="BN306" s="20"/>
      <c r="BO306" s="20">
        <f>IFERROR(ROUND(((INDEX('Stock List'!$M$11:$M$1010, MATCH(V306, 'Stock List'!$K$11:$K$1010, 0))/INDEX('Stock List'!$L$11:$L$1010, MATCH(V306, 'Stock List'!$K$11:$K$1010, 0)))*U306), 2), 0)</f>
        <v>0</v>
      </c>
      <c r="BP306" s="20"/>
      <c r="BQ306" s="20">
        <f>IFERROR(ROUND(((INDEX('Stock List'!$M$11:$M$1010, MATCH(X306, 'Stock List'!$K$11:$K$1010, 0))/INDEX('Stock List'!$L$11:$L$1010, MATCH(X306, 'Stock List'!$K$11:$K$1010, 0)))*W306), 2), 0)</f>
        <v>0</v>
      </c>
      <c r="BR306" s="20"/>
      <c r="BS306" s="20">
        <f>IFERROR(ROUND(((INDEX('Stock List'!$M$11:$M$1010, MATCH(Z306, 'Stock List'!$K$11:$K$1010, 0))/INDEX('Stock List'!$L$11:$L$1010, MATCH(Z306, 'Stock List'!$K$11:$K$1010, 0)))*Y306), 2), 0)</f>
        <v>0</v>
      </c>
      <c r="BT306" s="20"/>
      <c r="BU306" s="20">
        <f>IFERROR(ROUND(((INDEX('Stock List'!$M$11:$M$1010, MATCH(AB306, 'Stock List'!$K$11:$K$1010, 0))/INDEX('Stock List'!$L$11:$L$1010, MATCH(AB306, 'Stock List'!$K$11:$K$1010, 0)))*AA306), 2), 0)</f>
        <v>0</v>
      </c>
      <c r="BV306" s="20"/>
      <c r="BW306" s="20">
        <f>IFERROR(ROUND(((INDEX('Stock List'!$M$11:$M$1010, MATCH(AD306, 'Stock List'!$K$11:$K$1010, 0))/INDEX('Stock List'!$L$11:$L$1010, MATCH(AD306, 'Stock List'!$K$11:$K$1010, 0)))*AC306), 2), 0)</f>
        <v>0</v>
      </c>
      <c r="BX306" s="20"/>
      <c r="BY306" s="20">
        <f>IFERROR(ROUND(((INDEX('Stock List'!$M$11:$M$1010, MATCH(AF306, 'Stock List'!$K$11:$K$1010, 0))/INDEX('Stock List'!$L$11:$L$1010, MATCH(AF306, 'Stock List'!$K$11:$K$1010, 0)))*AE306), 2), 0)</f>
        <v>0</v>
      </c>
      <c r="BZ306" s="20"/>
      <c r="CA306" s="20">
        <f>IFERROR(ROUND(((INDEX('Stock List'!$M$11:$M$1010, MATCH(AH306, 'Stock List'!$K$11:$K$1010, 0))/INDEX('Stock List'!$L$11:$L$1010, MATCH(AH306, 'Stock List'!$K$11:$K$1010, 0)))*AG306), 2), 0)</f>
        <v>0</v>
      </c>
      <c r="CB306" s="20"/>
      <c r="CC306" s="20">
        <f>IFERROR(ROUND(((INDEX('Stock List'!$M$11:$M$1010, MATCH(AJ306, 'Stock List'!$K$11:$K$1010, 0))/INDEX('Stock List'!$L$11:$L$1010, MATCH(AJ306, 'Stock List'!$K$11:$K$1010, 0)))*AI306), 2), 0)</f>
        <v>0</v>
      </c>
      <c r="CD306" s="20"/>
      <c r="CE306" s="20">
        <f>IFERROR(ROUND(((INDEX('Stock List'!$M$11:$M$1010, MATCH(AL306, 'Stock List'!$K$11:$K$1010, 0))/INDEX('Stock List'!$L$11:$L$1010, MATCH(AL306, 'Stock List'!$K$11:$K$1010, 0)))*AK306), 2), 0)</f>
        <v>0</v>
      </c>
      <c r="CF306" s="20"/>
      <c r="CG306" s="20">
        <f>IFERROR(ROUND(((INDEX('Stock List'!$M$11:$M$1010, MATCH(AN306, 'Stock List'!$K$11:$K$1010, 0))/INDEX('Stock List'!$L$11:$L$1010, MATCH(AN306, 'Stock List'!$K$11:$K$1010, 0)))*AM306), 2), 0)</f>
        <v>0</v>
      </c>
      <c r="CH306" s="20"/>
      <c r="CI306" s="20">
        <f>IFERROR(ROUND(((INDEX('Stock List'!$M$11:$M$1010, MATCH(AP306, 'Stock List'!$K$11:$K$1010, 0))/INDEX('Stock List'!$L$11:$L$1010, MATCH(AP306, 'Stock List'!$K$11:$K$1010, 0)))*AO306), 2), 0)</f>
        <v>0</v>
      </c>
      <c r="CJ306" s="20"/>
      <c r="CK306" s="20">
        <f>IFERROR(ROUND(((INDEX('Stock List'!$M$11:$M$1010, MATCH(AR306, 'Stock List'!$K$11:$K$1010, 0))/INDEX('Stock List'!$L$11:$L$1010, MATCH(AR306, 'Stock List'!$K$11:$K$1010, 0)))*AQ306), 2), 0)</f>
        <v>0</v>
      </c>
      <c r="CL306" s="20"/>
      <c r="CM306" s="20">
        <f>IFERROR(ROUND(((INDEX('Stock List'!$M$11:$M$1010, MATCH(AT306, 'Stock List'!$K$11:$K$1010, 0))/INDEX('Stock List'!$L$11:$L$1010, MATCH(AT306, 'Stock List'!$K$11:$K$1010, 0)))*AS306), 2), 0)</f>
        <v>0</v>
      </c>
      <c r="CN306" s="20"/>
      <c r="CO306" s="20">
        <f>IFERROR(ROUND(((INDEX('Stock List'!$M$11:$M$1010, MATCH(AV306, 'Stock List'!$K$11:$K$1010, 0))/INDEX('Stock List'!$L$11:$L$1010, MATCH(AV306, 'Stock List'!$K$11:$K$1010, 0)))*AU306), 2), 0)</f>
        <v>0</v>
      </c>
      <c r="CP306" s="20"/>
      <c r="CQ306" s="20">
        <f>IFERROR(ROUND(((INDEX('Stock List'!$M$11:$M$1010, MATCH(AX306, 'Stock List'!$K$11:$K$1010, 0))/INDEX('Stock List'!$L$11:$L$1010, MATCH(AX306, 'Stock List'!$K$11:$K$1010, 0)))*AW306), 2), 0)</f>
        <v>0</v>
      </c>
      <c r="CR306" s="22"/>
      <c r="CT306" s="106" t="str">
        <f t="shared" si="247"/>
        <v/>
      </c>
      <c r="CU306" s="22" t="str">
        <f t="shared" si="248"/>
        <v/>
      </c>
      <c r="CX306" s="106" t="str">
        <f t="shared" si="249"/>
        <v/>
      </c>
      <c r="CY306" s="20" t="str">
        <f t="shared" si="250"/>
        <v/>
      </c>
      <c r="CZ306" s="22" t="str">
        <f t="shared" si="251"/>
        <v/>
      </c>
      <c r="DB306" s="76" t="str">
        <f>IF($H306="", "", COUNTIF($G$11:$G$1010, "&gt;"&amp;$G306)+1+COUNTIF($G$11:$G306, $G306)-1)</f>
        <v/>
      </c>
      <c r="DC306" s="76" t="str">
        <f>IF($H306="", "", COUNTIF($CZ$11:$CZ$1010, "&gt;"&amp;$CZ306)+1+COUNTIF($CZ$11:$CZ306, $CZ306)-1)</f>
        <v/>
      </c>
      <c r="DE306" s="147" t="str">
        <f t="shared" si="252"/>
        <v/>
      </c>
      <c r="DF306" s="148"/>
      <c r="DG306" s="19" t="str">
        <f t="shared" si="253"/>
        <v/>
      </c>
      <c r="DH306" s="153" t="str">
        <f t="shared" si="254"/>
        <v/>
      </c>
      <c r="DI306" s="19" t="str">
        <f t="shared" si="206"/>
        <v/>
      </c>
      <c r="DJ306" s="153" t="str">
        <f t="shared" si="207"/>
        <v/>
      </c>
      <c r="DK306" s="19" t="str">
        <f t="shared" si="208"/>
        <v/>
      </c>
      <c r="DL306" s="153" t="str">
        <f t="shared" si="209"/>
        <v/>
      </c>
      <c r="DM306" s="19" t="str">
        <f t="shared" si="210"/>
        <v/>
      </c>
      <c r="DN306" s="153" t="str">
        <f t="shared" si="211"/>
        <v/>
      </c>
      <c r="DO306" s="19" t="str">
        <f t="shared" si="212"/>
        <v/>
      </c>
      <c r="DP306" s="153" t="str">
        <f t="shared" si="213"/>
        <v/>
      </c>
      <c r="DQ306" s="19" t="str">
        <f t="shared" si="214"/>
        <v/>
      </c>
      <c r="DR306" s="153" t="str">
        <f t="shared" si="215"/>
        <v/>
      </c>
      <c r="DS306" s="19" t="str">
        <f t="shared" si="216"/>
        <v/>
      </c>
      <c r="DT306" s="153" t="str">
        <f t="shared" si="217"/>
        <v/>
      </c>
      <c r="DU306" s="19" t="str">
        <f t="shared" si="218"/>
        <v/>
      </c>
      <c r="DV306" s="153" t="str">
        <f t="shared" si="219"/>
        <v/>
      </c>
      <c r="DW306" s="19" t="str">
        <f t="shared" si="220"/>
        <v/>
      </c>
      <c r="DX306" s="153" t="str">
        <f t="shared" si="221"/>
        <v/>
      </c>
      <c r="DY306" s="19" t="str">
        <f t="shared" si="222"/>
        <v/>
      </c>
      <c r="DZ306" s="153" t="str">
        <f t="shared" si="223"/>
        <v/>
      </c>
      <c r="EA306" s="19" t="str">
        <f t="shared" si="224"/>
        <v/>
      </c>
      <c r="EB306" s="153" t="str">
        <f t="shared" si="225"/>
        <v/>
      </c>
      <c r="EC306" s="19" t="str">
        <f t="shared" si="226"/>
        <v/>
      </c>
      <c r="ED306" s="153" t="str">
        <f t="shared" si="227"/>
        <v/>
      </c>
      <c r="EE306" s="19" t="str">
        <f t="shared" si="228"/>
        <v/>
      </c>
      <c r="EF306" s="153" t="str">
        <f t="shared" si="229"/>
        <v/>
      </c>
      <c r="EG306" s="19" t="str">
        <f t="shared" si="230"/>
        <v/>
      </c>
      <c r="EH306" s="153" t="str">
        <f t="shared" si="231"/>
        <v/>
      </c>
      <c r="EI306" s="19" t="str">
        <f t="shared" si="232"/>
        <v/>
      </c>
      <c r="EJ306" s="153" t="str">
        <f t="shared" si="233"/>
        <v/>
      </c>
      <c r="EK306" s="19" t="str">
        <f t="shared" si="234"/>
        <v/>
      </c>
      <c r="EL306" s="153" t="str">
        <f t="shared" si="235"/>
        <v/>
      </c>
      <c r="EM306" s="19" t="str">
        <f t="shared" si="236"/>
        <v/>
      </c>
      <c r="EN306" s="153" t="str">
        <f t="shared" si="237"/>
        <v/>
      </c>
      <c r="EO306" s="19" t="str">
        <f t="shared" si="238"/>
        <v/>
      </c>
      <c r="EP306" s="153" t="str">
        <f t="shared" si="239"/>
        <v/>
      </c>
      <c r="EQ306" s="19" t="str">
        <f t="shared" si="240"/>
        <v/>
      </c>
      <c r="ER306" s="153" t="str">
        <f t="shared" si="241"/>
        <v/>
      </c>
      <c r="ES306" s="19" t="str">
        <f t="shared" si="242"/>
        <v/>
      </c>
      <c r="ET306" s="153" t="str">
        <f t="shared" si="243"/>
        <v/>
      </c>
    </row>
    <row r="307" spans="1:150" x14ac:dyDescent="0.25">
      <c r="A307" s="31"/>
      <c r="B307" s="91" t="str">
        <f t="shared" si="244"/>
        <v/>
      </c>
      <c r="C307" s="20" t="str">
        <f t="shared" si="204"/>
        <v/>
      </c>
      <c r="D307" s="97" t="str">
        <f t="shared" si="205"/>
        <v/>
      </c>
      <c r="E307" s="62" t="str">
        <f t="shared" si="245"/>
        <v/>
      </c>
      <c r="F307" s="31"/>
      <c r="G307" s="282"/>
      <c r="H307" s="283"/>
      <c r="I307" s="284"/>
      <c r="J307" s="285"/>
      <c r="K307" s="286"/>
      <c r="L307" s="287"/>
      <c r="M307" s="288"/>
      <c r="N307" s="287"/>
      <c r="O307" s="288"/>
      <c r="P307" s="287"/>
      <c r="Q307" s="288"/>
      <c r="R307" s="287"/>
      <c r="S307" s="288"/>
      <c r="T307" s="287"/>
      <c r="U307" s="288"/>
      <c r="V307" s="287"/>
      <c r="W307" s="288"/>
      <c r="X307" s="287"/>
      <c r="Y307" s="288"/>
      <c r="Z307" s="287"/>
      <c r="AA307" s="288"/>
      <c r="AB307" s="287"/>
      <c r="AC307" s="288"/>
      <c r="AD307" s="287"/>
      <c r="AE307" s="288"/>
      <c r="AF307" s="287"/>
      <c r="AG307" s="288"/>
      <c r="AH307" s="287"/>
      <c r="AI307" s="288"/>
      <c r="AJ307" s="287"/>
      <c r="AK307" s="288"/>
      <c r="AL307" s="287"/>
      <c r="AM307" s="288"/>
      <c r="AN307" s="287"/>
      <c r="AO307" s="288"/>
      <c r="AP307" s="287"/>
      <c r="AQ307" s="288"/>
      <c r="AR307" s="287"/>
      <c r="AS307" s="288"/>
      <c r="AT307" s="287"/>
      <c r="AU307" s="288"/>
      <c r="AV307" s="287"/>
      <c r="AW307" s="288"/>
      <c r="AX307" s="287"/>
      <c r="AY307" s="31"/>
      <c r="BA307" s="76" t="str">
        <f t="shared" si="246"/>
        <v/>
      </c>
      <c r="BC307" s="76" t="str">
        <f>IF('Stock List'!$K307="", "", 'Stock List'!$K307)</f>
        <v/>
      </c>
      <c r="BE307" s="106">
        <f>IFERROR(ROUND(((INDEX('Stock List'!$M$11:$M$1010, MATCH(L307, 'Stock List'!$K$11:$K$1010, 0))/INDEX('Stock List'!$L$11:$L$1010, MATCH(L307, 'Stock List'!$K$11:$K$1010, 0)))*K307), 2), 0)</f>
        <v>0</v>
      </c>
      <c r="BF307" s="20"/>
      <c r="BG307" s="20">
        <f>IFERROR(ROUND(((INDEX('Stock List'!$M$11:$M$1010, MATCH(N307, 'Stock List'!$K$11:$K$1010, 0))/INDEX('Stock List'!$L$11:$L$1010, MATCH(N307, 'Stock List'!$K$11:$K$1010, 0)))*M307), 2), 0)</f>
        <v>0</v>
      </c>
      <c r="BH307" s="20"/>
      <c r="BI307" s="20">
        <f>IFERROR(ROUND(((INDEX('Stock List'!$M$11:$M$1010, MATCH(P307, 'Stock List'!$K$11:$K$1010, 0))/INDEX('Stock List'!$L$11:$L$1010, MATCH(P307, 'Stock List'!$K$11:$K$1010, 0)))*O307), 2), 0)</f>
        <v>0</v>
      </c>
      <c r="BJ307" s="20"/>
      <c r="BK307" s="20">
        <f>IFERROR(ROUND(((INDEX('Stock List'!$M$11:$M$1010, MATCH(R307, 'Stock List'!$K$11:$K$1010, 0))/INDEX('Stock List'!$L$11:$L$1010, MATCH(R307, 'Stock List'!$K$11:$K$1010, 0)))*Q307), 2), 0)</f>
        <v>0</v>
      </c>
      <c r="BL307" s="20"/>
      <c r="BM307" s="20">
        <f>IFERROR(ROUND(((INDEX('Stock List'!$M$11:$M$1010, MATCH(T307, 'Stock List'!$K$11:$K$1010, 0))/INDEX('Stock List'!$L$11:$L$1010, MATCH(T307, 'Stock List'!$K$11:$K$1010, 0)))*S307), 2), 0)</f>
        <v>0</v>
      </c>
      <c r="BN307" s="20"/>
      <c r="BO307" s="20">
        <f>IFERROR(ROUND(((INDEX('Stock List'!$M$11:$M$1010, MATCH(V307, 'Stock List'!$K$11:$K$1010, 0))/INDEX('Stock List'!$L$11:$L$1010, MATCH(V307, 'Stock List'!$K$11:$K$1010, 0)))*U307), 2), 0)</f>
        <v>0</v>
      </c>
      <c r="BP307" s="20"/>
      <c r="BQ307" s="20">
        <f>IFERROR(ROUND(((INDEX('Stock List'!$M$11:$M$1010, MATCH(X307, 'Stock List'!$K$11:$K$1010, 0))/INDEX('Stock List'!$L$11:$L$1010, MATCH(X307, 'Stock List'!$K$11:$K$1010, 0)))*W307), 2), 0)</f>
        <v>0</v>
      </c>
      <c r="BR307" s="20"/>
      <c r="BS307" s="20">
        <f>IFERROR(ROUND(((INDEX('Stock List'!$M$11:$M$1010, MATCH(Z307, 'Stock List'!$K$11:$K$1010, 0))/INDEX('Stock List'!$L$11:$L$1010, MATCH(Z307, 'Stock List'!$K$11:$K$1010, 0)))*Y307), 2), 0)</f>
        <v>0</v>
      </c>
      <c r="BT307" s="20"/>
      <c r="BU307" s="20">
        <f>IFERROR(ROUND(((INDEX('Stock List'!$M$11:$M$1010, MATCH(AB307, 'Stock List'!$K$11:$K$1010, 0))/INDEX('Stock List'!$L$11:$L$1010, MATCH(AB307, 'Stock List'!$K$11:$K$1010, 0)))*AA307), 2), 0)</f>
        <v>0</v>
      </c>
      <c r="BV307" s="20"/>
      <c r="BW307" s="20">
        <f>IFERROR(ROUND(((INDEX('Stock List'!$M$11:$M$1010, MATCH(AD307, 'Stock List'!$K$11:$K$1010, 0))/INDEX('Stock List'!$L$11:$L$1010, MATCH(AD307, 'Stock List'!$K$11:$K$1010, 0)))*AC307), 2), 0)</f>
        <v>0</v>
      </c>
      <c r="BX307" s="20"/>
      <c r="BY307" s="20">
        <f>IFERROR(ROUND(((INDEX('Stock List'!$M$11:$M$1010, MATCH(AF307, 'Stock List'!$K$11:$K$1010, 0))/INDEX('Stock List'!$L$11:$L$1010, MATCH(AF307, 'Stock List'!$K$11:$K$1010, 0)))*AE307), 2), 0)</f>
        <v>0</v>
      </c>
      <c r="BZ307" s="20"/>
      <c r="CA307" s="20">
        <f>IFERROR(ROUND(((INDEX('Stock List'!$M$11:$M$1010, MATCH(AH307, 'Stock List'!$K$11:$K$1010, 0))/INDEX('Stock List'!$L$11:$L$1010, MATCH(AH307, 'Stock List'!$K$11:$K$1010, 0)))*AG307), 2), 0)</f>
        <v>0</v>
      </c>
      <c r="CB307" s="20"/>
      <c r="CC307" s="20">
        <f>IFERROR(ROUND(((INDEX('Stock List'!$M$11:$M$1010, MATCH(AJ307, 'Stock List'!$K$11:$K$1010, 0))/INDEX('Stock List'!$L$11:$L$1010, MATCH(AJ307, 'Stock List'!$K$11:$K$1010, 0)))*AI307), 2), 0)</f>
        <v>0</v>
      </c>
      <c r="CD307" s="20"/>
      <c r="CE307" s="20">
        <f>IFERROR(ROUND(((INDEX('Stock List'!$M$11:$M$1010, MATCH(AL307, 'Stock List'!$K$11:$K$1010, 0))/INDEX('Stock List'!$L$11:$L$1010, MATCH(AL307, 'Stock List'!$K$11:$K$1010, 0)))*AK307), 2), 0)</f>
        <v>0</v>
      </c>
      <c r="CF307" s="20"/>
      <c r="CG307" s="20">
        <f>IFERROR(ROUND(((INDEX('Stock List'!$M$11:$M$1010, MATCH(AN307, 'Stock List'!$K$11:$K$1010, 0))/INDEX('Stock List'!$L$11:$L$1010, MATCH(AN307, 'Stock List'!$K$11:$K$1010, 0)))*AM307), 2), 0)</f>
        <v>0</v>
      </c>
      <c r="CH307" s="20"/>
      <c r="CI307" s="20">
        <f>IFERROR(ROUND(((INDEX('Stock List'!$M$11:$M$1010, MATCH(AP307, 'Stock List'!$K$11:$K$1010, 0))/INDEX('Stock List'!$L$11:$L$1010, MATCH(AP307, 'Stock List'!$K$11:$K$1010, 0)))*AO307), 2), 0)</f>
        <v>0</v>
      </c>
      <c r="CJ307" s="20"/>
      <c r="CK307" s="20">
        <f>IFERROR(ROUND(((INDEX('Stock List'!$M$11:$M$1010, MATCH(AR307, 'Stock List'!$K$11:$K$1010, 0))/INDEX('Stock List'!$L$11:$L$1010, MATCH(AR307, 'Stock List'!$K$11:$K$1010, 0)))*AQ307), 2), 0)</f>
        <v>0</v>
      </c>
      <c r="CL307" s="20"/>
      <c r="CM307" s="20">
        <f>IFERROR(ROUND(((INDEX('Stock List'!$M$11:$M$1010, MATCH(AT307, 'Stock List'!$K$11:$K$1010, 0))/INDEX('Stock List'!$L$11:$L$1010, MATCH(AT307, 'Stock List'!$K$11:$K$1010, 0)))*AS307), 2), 0)</f>
        <v>0</v>
      </c>
      <c r="CN307" s="20"/>
      <c r="CO307" s="20">
        <f>IFERROR(ROUND(((INDEX('Stock List'!$M$11:$M$1010, MATCH(AV307, 'Stock List'!$K$11:$K$1010, 0))/INDEX('Stock List'!$L$11:$L$1010, MATCH(AV307, 'Stock List'!$K$11:$K$1010, 0)))*AU307), 2), 0)</f>
        <v>0</v>
      </c>
      <c r="CP307" s="20"/>
      <c r="CQ307" s="20">
        <f>IFERROR(ROUND(((INDEX('Stock List'!$M$11:$M$1010, MATCH(AX307, 'Stock List'!$K$11:$K$1010, 0))/INDEX('Stock List'!$L$11:$L$1010, MATCH(AX307, 'Stock List'!$K$11:$K$1010, 0)))*AW307), 2), 0)</f>
        <v>0</v>
      </c>
      <c r="CR307" s="22"/>
      <c r="CT307" s="106" t="str">
        <f t="shared" si="247"/>
        <v/>
      </c>
      <c r="CU307" s="22" t="str">
        <f t="shared" si="248"/>
        <v/>
      </c>
      <c r="CX307" s="106" t="str">
        <f t="shared" si="249"/>
        <v/>
      </c>
      <c r="CY307" s="20" t="str">
        <f t="shared" si="250"/>
        <v/>
      </c>
      <c r="CZ307" s="22" t="str">
        <f t="shared" si="251"/>
        <v/>
      </c>
      <c r="DB307" s="76" t="str">
        <f>IF($H307="", "", COUNTIF($G$11:$G$1010, "&gt;"&amp;$G307)+1+COUNTIF($G$11:$G307, $G307)-1)</f>
        <v/>
      </c>
      <c r="DC307" s="76" t="str">
        <f>IF($H307="", "", COUNTIF($CZ$11:$CZ$1010, "&gt;"&amp;$CZ307)+1+COUNTIF($CZ$11:$CZ307, $CZ307)-1)</f>
        <v/>
      </c>
      <c r="DE307" s="147" t="str">
        <f t="shared" si="252"/>
        <v/>
      </c>
      <c r="DF307" s="148"/>
      <c r="DG307" s="19" t="str">
        <f t="shared" si="253"/>
        <v/>
      </c>
      <c r="DH307" s="153" t="str">
        <f t="shared" si="254"/>
        <v/>
      </c>
      <c r="DI307" s="19" t="str">
        <f t="shared" si="206"/>
        <v/>
      </c>
      <c r="DJ307" s="153" t="str">
        <f t="shared" si="207"/>
        <v/>
      </c>
      <c r="DK307" s="19" t="str">
        <f t="shared" si="208"/>
        <v/>
      </c>
      <c r="DL307" s="153" t="str">
        <f t="shared" si="209"/>
        <v/>
      </c>
      <c r="DM307" s="19" t="str">
        <f t="shared" si="210"/>
        <v/>
      </c>
      <c r="DN307" s="153" t="str">
        <f t="shared" si="211"/>
        <v/>
      </c>
      <c r="DO307" s="19" t="str">
        <f t="shared" si="212"/>
        <v/>
      </c>
      <c r="DP307" s="153" t="str">
        <f t="shared" si="213"/>
        <v/>
      </c>
      <c r="DQ307" s="19" t="str">
        <f t="shared" si="214"/>
        <v/>
      </c>
      <c r="DR307" s="153" t="str">
        <f t="shared" si="215"/>
        <v/>
      </c>
      <c r="DS307" s="19" t="str">
        <f t="shared" si="216"/>
        <v/>
      </c>
      <c r="DT307" s="153" t="str">
        <f t="shared" si="217"/>
        <v/>
      </c>
      <c r="DU307" s="19" t="str">
        <f t="shared" si="218"/>
        <v/>
      </c>
      <c r="DV307" s="153" t="str">
        <f t="shared" si="219"/>
        <v/>
      </c>
      <c r="DW307" s="19" t="str">
        <f t="shared" si="220"/>
        <v/>
      </c>
      <c r="DX307" s="153" t="str">
        <f t="shared" si="221"/>
        <v/>
      </c>
      <c r="DY307" s="19" t="str">
        <f t="shared" si="222"/>
        <v/>
      </c>
      <c r="DZ307" s="153" t="str">
        <f t="shared" si="223"/>
        <v/>
      </c>
      <c r="EA307" s="19" t="str">
        <f t="shared" si="224"/>
        <v/>
      </c>
      <c r="EB307" s="153" t="str">
        <f t="shared" si="225"/>
        <v/>
      </c>
      <c r="EC307" s="19" t="str">
        <f t="shared" si="226"/>
        <v/>
      </c>
      <c r="ED307" s="153" t="str">
        <f t="shared" si="227"/>
        <v/>
      </c>
      <c r="EE307" s="19" t="str">
        <f t="shared" si="228"/>
        <v/>
      </c>
      <c r="EF307" s="153" t="str">
        <f t="shared" si="229"/>
        <v/>
      </c>
      <c r="EG307" s="19" t="str">
        <f t="shared" si="230"/>
        <v/>
      </c>
      <c r="EH307" s="153" t="str">
        <f t="shared" si="231"/>
        <v/>
      </c>
      <c r="EI307" s="19" t="str">
        <f t="shared" si="232"/>
        <v/>
      </c>
      <c r="EJ307" s="153" t="str">
        <f t="shared" si="233"/>
        <v/>
      </c>
      <c r="EK307" s="19" t="str">
        <f t="shared" si="234"/>
        <v/>
      </c>
      <c r="EL307" s="153" t="str">
        <f t="shared" si="235"/>
        <v/>
      </c>
      <c r="EM307" s="19" t="str">
        <f t="shared" si="236"/>
        <v/>
      </c>
      <c r="EN307" s="153" t="str">
        <f t="shared" si="237"/>
        <v/>
      </c>
      <c r="EO307" s="19" t="str">
        <f t="shared" si="238"/>
        <v/>
      </c>
      <c r="EP307" s="153" t="str">
        <f t="shared" si="239"/>
        <v/>
      </c>
      <c r="EQ307" s="19" t="str">
        <f t="shared" si="240"/>
        <v/>
      </c>
      <c r="ER307" s="153" t="str">
        <f t="shared" si="241"/>
        <v/>
      </c>
      <c r="ES307" s="19" t="str">
        <f t="shared" si="242"/>
        <v/>
      </c>
      <c r="ET307" s="153" t="str">
        <f t="shared" si="243"/>
        <v/>
      </c>
    </row>
    <row r="308" spans="1:150" x14ac:dyDescent="0.25">
      <c r="A308" s="31"/>
      <c r="B308" s="91" t="str">
        <f t="shared" si="244"/>
        <v/>
      </c>
      <c r="C308" s="20" t="str">
        <f t="shared" si="204"/>
        <v/>
      </c>
      <c r="D308" s="97" t="str">
        <f t="shared" si="205"/>
        <v/>
      </c>
      <c r="E308" s="62" t="str">
        <f t="shared" si="245"/>
        <v/>
      </c>
      <c r="F308" s="31"/>
      <c r="G308" s="282"/>
      <c r="H308" s="283"/>
      <c r="I308" s="284"/>
      <c r="J308" s="285"/>
      <c r="K308" s="286"/>
      <c r="L308" s="287"/>
      <c r="M308" s="288"/>
      <c r="N308" s="287"/>
      <c r="O308" s="288"/>
      <c r="P308" s="287"/>
      <c r="Q308" s="288"/>
      <c r="R308" s="287"/>
      <c r="S308" s="288"/>
      <c r="T308" s="287"/>
      <c r="U308" s="288"/>
      <c r="V308" s="287"/>
      <c r="W308" s="288"/>
      <c r="X308" s="287"/>
      <c r="Y308" s="288"/>
      <c r="Z308" s="287"/>
      <c r="AA308" s="288"/>
      <c r="AB308" s="287"/>
      <c r="AC308" s="288"/>
      <c r="AD308" s="287"/>
      <c r="AE308" s="288"/>
      <c r="AF308" s="287"/>
      <c r="AG308" s="288"/>
      <c r="AH308" s="287"/>
      <c r="AI308" s="288"/>
      <c r="AJ308" s="287"/>
      <c r="AK308" s="288"/>
      <c r="AL308" s="287"/>
      <c r="AM308" s="288"/>
      <c r="AN308" s="287"/>
      <c r="AO308" s="288"/>
      <c r="AP308" s="287"/>
      <c r="AQ308" s="288"/>
      <c r="AR308" s="287"/>
      <c r="AS308" s="288"/>
      <c r="AT308" s="287"/>
      <c r="AU308" s="288"/>
      <c r="AV308" s="287"/>
      <c r="AW308" s="288"/>
      <c r="AX308" s="287"/>
      <c r="AY308" s="31"/>
      <c r="BA308" s="76" t="str">
        <f t="shared" si="246"/>
        <v/>
      </c>
      <c r="BC308" s="76" t="str">
        <f>IF('Stock List'!$K308="", "", 'Stock List'!$K308)</f>
        <v/>
      </c>
      <c r="BE308" s="106">
        <f>IFERROR(ROUND(((INDEX('Stock List'!$M$11:$M$1010, MATCH(L308, 'Stock List'!$K$11:$K$1010, 0))/INDEX('Stock List'!$L$11:$L$1010, MATCH(L308, 'Stock List'!$K$11:$K$1010, 0)))*K308), 2), 0)</f>
        <v>0</v>
      </c>
      <c r="BF308" s="20"/>
      <c r="BG308" s="20">
        <f>IFERROR(ROUND(((INDEX('Stock List'!$M$11:$M$1010, MATCH(N308, 'Stock List'!$K$11:$K$1010, 0))/INDEX('Stock List'!$L$11:$L$1010, MATCH(N308, 'Stock List'!$K$11:$K$1010, 0)))*M308), 2), 0)</f>
        <v>0</v>
      </c>
      <c r="BH308" s="20"/>
      <c r="BI308" s="20">
        <f>IFERROR(ROUND(((INDEX('Stock List'!$M$11:$M$1010, MATCH(P308, 'Stock List'!$K$11:$K$1010, 0))/INDEX('Stock List'!$L$11:$L$1010, MATCH(P308, 'Stock List'!$K$11:$K$1010, 0)))*O308), 2), 0)</f>
        <v>0</v>
      </c>
      <c r="BJ308" s="20"/>
      <c r="BK308" s="20">
        <f>IFERROR(ROUND(((INDEX('Stock List'!$M$11:$M$1010, MATCH(R308, 'Stock List'!$K$11:$K$1010, 0))/INDEX('Stock List'!$L$11:$L$1010, MATCH(R308, 'Stock List'!$K$11:$K$1010, 0)))*Q308), 2), 0)</f>
        <v>0</v>
      </c>
      <c r="BL308" s="20"/>
      <c r="BM308" s="20">
        <f>IFERROR(ROUND(((INDEX('Stock List'!$M$11:$M$1010, MATCH(T308, 'Stock List'!$K$11:$K$1010, 0))/INDEX('Stock List'!$L$11:$L$1010, MATCH(T308, 'Stock List'!$K$11:$K$1010, 0)))*S308), 2), 0)</f>
        <v>0</v>
      </c>
      <c r="BN308" s="20"/>
      <c r="BO308" s="20">
        <f>IFERROR(ROUND(((INDEX('Stock List'!$M$11:$M$1010, MATCH(V308, 'Stock List'!$K$11:$K$1010, 0))/INDEX('Stock List'!$L$11:$L$1010, MATCH(V308, 'Stock List'!$K$11:$K$1010, 0)))*U308), 2), 0)</f>
        <v>0</v>
      </c>
      <c r="BP308" s="20"/>
      <c r="BQ308" s="20">
        <f>IFERROR(ROUND(((INDEX('Stock List'!$M$11:$M$1010, MATCH(X308, 'Stock List'!$K$11:$K$1010, 0))/INDEX('Stock List'!$L$11:$L$1010, MATCH(X308, 'Stock List'!$K$11:$K$1010, 0)))*W308), 2), 0)</f>
        <v>0</v>
      </c>
      <c r="BR308" s="20"/>
      <c r="BS308" s="20">
        <f>IFERROR(ROUND(((INDEX('Stock List'!$M$11:$M$1010, MATCH(Z308, 'Stock List'!$K$11:$K$1010, 0))/INDEX('Stock List'!$L$11:$L$1010, MATCH(Z308, 'Stock List'!$K$11:$K$1010, 0)))*Y308), 2), 0)</f>
        <v>0</v>
      </c>
      <c r="BT308" s="20"/>
      <c r="BU308" s="20">
        <f>IFERROR(ROUND(((INDEX('Stock List'!$M$11:$M$1010, MATCH(AB308, 'Stock List'!$K$11:$K$1010, 0))/INDEX('Stock List'!$L$11:$L$1010, MATCH(AB308, 'Stock List'!$K$11:$K$1010, 0)))*AA308), 2), 0)</f>
        <v>0</v>
      </c>
      <c r="BV308" s="20"/>
      <c r="BW308" s="20">
        <f>IFERROR(ROUND(((INDEX('Stock List'!$M$11:$M$1010, MATCH(AD308, 'Stock List'!$K$11:$K$1010, 0))/INDEX('Stock List'!$L$11:$L$1010, MATCH(AD308, 'Stock List'!$K$11:$K$1010, 0)))*AC308), 2), 0)</f>
        <v>0</v>
      </c>
      <c r="BX308" s="20"/>
      <c r="BY308" s="20">
        <f>IFERROR(ROUND(((INDEX('Stock List'!$M$11:$M$1010, MATCH(AF308, 'Stock List'!$K$11:$K$1010, 0))/INDEX('Stock List'!$L$11:$L$1010, MATCH(AF308, 'Stock List'!$K$11:$K$1010, 0)))*AE308), 2), 0)</f>
        <v>0</v>
      </c>
      <c r="BZ308" s="20"/>
      <c r="CA308" s="20">
        <f>IFERROR(ROUND(((INDEX('Stock List'!$M$11:$M$1010, MATCH(AH308, 'Stock List'!$K$11:$K$1010, 0))/INDEX('Stock List'!$L$11:$L$1010, MATCH(AH308, 'Stock List'!$K$11:$K$1010, 0)))*AG308), 2), 0)</f>
        <v>0</v>
      </c>
      <c r="CB308" s="20"/>
      <c r="CC308" s="20">
        <f>IFERROR(ROUND(((INDEX('Stock List'!$M$11:$M$1010, MATCH(AJ308, 'Stock List'!$K$11:$K$1010, 0))/INDEX('Stock List'!$L$11:$L$1010, MATCH(AJ308, 'Stock List'!$K$11:$K$1010, 0)))*AI308), 2), 0)</f>
        <v>0</v>
      </c>
      <c r="CD308" s="20"/>
      <c r="CE308" s="20">
        <f>IFERROR(ROUND(((INDEX('Stock List'!$M$11:$M$1010, MATCH(AL308, 'Stock List'!$K$11:$K$1010, 0))/INDEX('Stock List'!$L$11:$L$1010, MATCH(AL308, 'Stock List'!$K$11:$K$1010, 0)))*AK308), 2), 0)</f>
        <v>0</v>
      </c>
      <c r="CF308" s="20"/>
      <c r="CG308" s="20">
        <f>IFERROR(ROUND(((INDEX('Stock List'!$M$11:$M$1010, MATCH(AN308, 'Stock List'!$K$11:$K$1010, 0))/INDEX('Stock List'!$L$11:$L$1010, MATCH(AN308, 'Stock List'!$K$11:$K$1010, 0)))*AM308), 2), 0)</f>
        <v>0</v>
      </c>
      <c r="CH308" s="20"/>
      <c r="CI308" s="20">
        <f>IFERROR(ROUND(((INDEX('Stock List'!$M$11:$M$1010, MATCH(AP308, 'Stock List'!$K$11:$K$1010, 0))/INDEX('Stock List'!$L$11:$L$1010, MATCH(AP308, 'Stock List'!$K$11:$K$1010, 0)))*AO308), 2), 0)</f>
        <v>0</v>
      </c>
      <c r="CJ308" s="20"/>
      <c r="CK308" s="20">
        <f>IFERROR(ROUND(((INDEX('Stock List'!$M$11:$M$1010, MATCH(AR308, 'Stock List'!$K$11:$K$1010, 0))/INDEX('Stock List'!$L$11:$L$1010, MATCH(AR308, 'Stock List'!$K$11:$K$1010, 0)))*AQ308), 2), 0)</f>
        <v>0</v>
      </c>
      <c r="CL308" s="20"/>
      <c r="CM308" s="20">
        <f>IFERROR(ROUND(((INDEX('Stock List'!$M$11:$M$1010, MATCH(AT308, 'Stock List'!$K$11:$K$1010, 0))/INDEX('Stock List'!$L$11:$L$1010, MATCH(AT308, 'Stock List'!$K$11:$K$1010, 0)))*AS308), 2), 0)</f>
        <v>0</v>
      </c>
      <c r="CN308" s="20"/>
      <c r="CO308" s="20">
        <f>IFERROR(ROUND(((INDEX('Stock List'!$M$11:$M$1010, MATCH(AV308, 'Stock List'!$K$11:$K$1010, 0))/INDEX('Stock List'!$L$11:$L$1010, MATCH(AV308, 'Stock List'!$K$11:$K$1010, 0)))*AU308), 2), 0)</f>
        <v>0</v>
      </c>
      <c r="CP308" s="20"/>
      <c r="CQ308" s="20">
        <f>IFERROR(ROUND(((INDEX('Stock List'!$M$11:$M$1010, MATCH(AX308, 'Stock List'!$K$11:$K$1010, 0))/INDEX('Stock List'!$L$11:$L$1010, MATCH(AX308, 'Stock List'!$K$11:$K$1010, 0)))*AW308), 2), 0)</f>
        <v>0</v>
      </c>
      <c r="CR308" s="22"/>
      <c r="CT308" s="106" t="str">
        <f t="shared" si="247"/>
        <v/>
      </c>
      <c r="CU308" s="22" t="str">
        <f t="shared" si="248"/>
        <v/>
      </c>
      <c r="CX308" s="106" t="str">
        <f t="shared" si="249"/>
        <v/>
      </c>
      <c r="CY308" s="20" t="str">
        <f t="shared" si="250"/>
        <v/>
      </c>
      <c r="CZ308" s="22" t="str">
        <f t="shared" si="251"/>
        <v/>
      </c>
      <c r="DB308" s="76" t="str">
        <f>IF($H308="", "", COUNTIF($G$11:$G$1010, "&gt;"&amp;$G308)+1+COUNTIF($G$11:$G308, $G308)-1)</f>
        <v/>
      </c>
      <c r="DC308" s="76" t="str">
        <f>IF($H308="", "", COUNTIF($CZ$11:$CZ$1010, "&gt;"&amp;$CZ308)+1+COUNTIF($CZ$11:$CZ308, $CZ308)-1)</f>
        <v/>
      </c>
      <c r="DE308" s="147" t="str">
        <f t="shared" si="252"/>
        <v/>
      </c>
      <c r="DF308" s="148"/>
      <c r="DG308" s="19" t="str">
        <f t="shared" si="253"/>
        <v/>
      </c>
      <c r="DH308" s="153" t="str">
        <f t="shared" si="254"/>
        <v/>
      </c>
      <c r="DI308" s="19" t="str">
        <f t="shared" si="206"/>
        <v/>
      </c>
      <c r="DJ308" s="153" t="str">
        <f t="shared" si="207"/>
        <v/>
      </c>
      <c r="DK308" s="19" t="str">
        <f t="shared" si="208"/>
        <v/>
      </c>
      <c r="DL308" s="153" t="str">
        <f t="shared" si="209"/>
        <v/>
      </c>
      <c r="DM308" s="19" t="str">
        <f t="shared" si="210"/>
        <v/>
      </c>
      <c r="DN308" s="153" t="str">
        <f t="shared" si="211"/>
        <v/>
      </c>
      <c r="DO308" s="19" t="str">
        <f t="shared" si="212"/>
        <v/>
      </c>
      <c r="DP308" s="153" t="str">
        <f t="shared" si="213"/>
        <v/>
      </c>
      <c r="DQ308" s="19" t="str">
        <f t="shared" si="214"/>
        <v/>
      </c>
      <c r="DR308" s="153" t="str">
        <f t="shared" si="215"/>
        <v/>
      </c>
      <c r="DS308" s="19" t="str">
        <f t="shared" si="216"/>
        <v/>
      </c>
      <c r="DT308" s="153" t="str">
        <f t="shared" si="217"/>
        <v/>
      </c>
      <c r="DU308" s="19" t="str">
        <f t="shared" si="218"/>
        <v/>
      </c>
      <c r="DV308" s="153" t="str">
        <f t="shared" si="219"/>
        <v/>
      </c>
      <c r="DW308" s="19" t="str">
        <f t="shared" si="220"/>
        <v/>
      </c>
      <c r="DX308" s="153" t="str">
        <f t="shared" si="221"/>
        <v/>
      </c>
      <c r="DY308" s="19" t="str">
        <f t="shared" si="222"/>
        <v/>
      </c>
      <c r="DZ308" s="153" t="str">
        <f t="shared" si="223"/>
        <v/>
      </c>
      <c r="EA308" s="19" t="str">
        <f t="shared" si="224"/>
        <v/>
      </c>
      <c r="EB308" s="153" t="str">
        <f t="shared" si="225"/>
        <v/>
      </c>
      <c r="EC308" s="19" t="str">
        <f t="shared" si="226"/>
        <v/>
      </c>
      <c r="ED308" s="153" t="str">
        <f t="shared" si="227"/>
        <v/>
      </c>
      <c r="EE308" s="19" t="str">
        <f t="shared" si="228"/>
        <v/>
      </c>
      <c r="EF308" s="153" t="str">
        <f t="shared" si="229"/>
        <v/>
      </c>
      <c r="EG308" s="19" t="str">
        <f t="shared" si="230"/>
        <v/>
      </c>
      <c r="EH308" s="153" t="str">
        <f t="shared" si="231"/>
        <v/>
      </c>
      <c r="EI308" s="19" t="str">
        <f t="shared" si="232"/>
        <v/>
      </c>
      <c r="EJ308" s="153" t="str">
        <f t="shared" si="233"/>
        <v/>
      </c>
      <c r="EK308" s="19" t="str">
        <f t="shared" si="234"/>
        <v/>
      </c>
      <c r="EL308" s="153" t="str">
        <f t="shared" si="235"/>
        <v/>
      </c>
      <c r="EM308" s="19" t="str">
        <f t="shared" si="236"/>
        <v/>
      </c>
      <c r="EN308" s="153" t="str">
        <f t="shared" si="237"/>
        <v/>
      </c>
      <c r="EO308" s="19" t="str">
        <f t="shared" si="238"/>
        <v/>
      </c>
      <c r="EP308" s="153" t="str">
        <f t="shared" si="239"/>
        <v/>
      </c>
      <c r="EQ308" s="19" t="str">
        <f t="shared" si="240"/>
        <v/>
      </c>
      <c r="ER308" s="153" t="str">
        <f t="shared" si="241"/>
        <v/>
      </c>
      <c r="ES308" s="19" t="str">
        <f t="shared" si="242"/>
        <v/>
      </c>
      <c r="ET308" s="153" t="str">
        <f t="shared" si="243"/>
        <v/>
      </c>
    </row>
    <row r="309" spans="1:150" x14ac:dyDescent="0.25">
      <c r="A309" s="31"/>
      <c r="B309" s="91" t="str">
        <f t="shared" si="244"/>
        <v/>
      </c>
      <c r="C309" s="20" t="str">
        <f t="shared" si="204"/>
        <v/>
      </c>
      <c r="D309" s="97" t="str">
        <f t="shared" si="205"/>
        <v/>
      </c>
      <c r="E309" s="62" t="str">
        <f t="shared" si="245"/>
        <v/>
      </c>
      <c r="F309" s="31"/>
      <c r="G309" s="282"/>
      <c r="H309" s="283"/>
      <c r="I309" s="284"/>
      <c r="J309" s="285"/>
      <c r="K309" s="286"/>
      <c r="L309" s="287"/>
      <c r="M309" s="288"/>
      <c r="N309" s="287"/>
      <c r="O309" s="288"/>
      <c r="P309" s="287"/>
      <c r="Q309" s="288"/>
      <c r="R309" s="287"/>
      <c r="S309" s="288"/>
      <c r="T309" s="287"/>
      <c r="U309" s="288"/>
      <c r="V309" s="287"/>
      <c r="W309" s="288"/>
      <c r="X309" s="287"/>
      <c r="Y309" s="288"/>
      <c r="Z309" s="287"/>
      <c r="AA309" s="288"/>
      <c r="AB309" s="287"/>
      <c r="AC309" s="288"/>
      <c r="AD309" s="287"/>
      <c r="AE309" s="288"/>
      <c r="AF309" s="287"/>
      <c r="AG309" s="288"/>
      <c r="AH309" s="287"/>
      <c r="AI309" s="288"/>
      <c r="AJ309" s="287"/>
      <c r="AK309" s="288"/>
      <c r="AL309" s="287"/>
      <c r="AM309" s="288"/>
      <c r="AN309" s="287"/>
      <c r="AO309" s="288"/>
      <c r="AP309" s="287"/>
      <c r="AQ309" s="288"/>
      <c r="AR309" s="287"/>
      <c r="AS309" s="288"/>
      <c r="AT309" s="287"/>
      <c r="AU309" s="288"/>
      <c r="AV309" s="287"/>
      <c r="AW309" s="288"/>
      <c r="AX309" s="287"/>
      <c r="AY309" s="31"/>
      <c r="BA309" s="76" t="str">
        <f t="shared" si="246"/>
        <v/>
      </c>
      <c r="BC309" s="76" t="str">
        <f>IF('Stock List'!$K309="", "", 'Stock List'!$K309)</f>
        <v/>
      </c>
      <c r="BE309" s="106">
        <f>IFERROR(ROUND(((INDEX('Stock List'!$M$11:$M$1010, MATCH(L309, 'Stock List'!$K$11:$K$1010, 0))/INDEX('Stock List'!$L$11:$L$1010, MATCH(L309, 'Stock List'!$K$11:$K$1010, 0)))*K309), 2), 0)</f>
        <v>0</v>
      </c>
      <c r="BF309" s="20"/>
      <c r="BG309" s="20">
        <f>IFERROR(ROUND(((INDEX('Stock List'!$M$11:$M$1010, MATCH(N309, 'Stock List'!$K$11:$K$1010, 0))/INDEX('Stock List'!$L$11:$L$1010, MATCH(N309, 'Stock List'!$K$11:$K$1010, 0)))*M309), 2), 0)</f>
        <v>0</v>
      </c>
      <c r="BH309" s="20"/>
      <c r="BI309" s="20">
        <f>IFERROR(ROUND(((INDEX('Stock List'!$M$11:$M$1010, MATCH(P309, 'Stock List'!$K$11:$K$1010, 0))/INDEX('Stock List'!$L$11:$L$1010, MATCH(P309, 'Stock List'!$K$11:$K$1010, 0)))*O309), 2), 0)</f>
        <v>0</v>
      </c>
      <c r="BJ309" s="20"/>
      <c r="BK309" s="20">
        <f>IFERROR(ROUND(((INDEX('Stock List'!$M$11:$M$1010, MATCH(R309, 'Stock List'!$K$11:$K$1010, 0))/INDEX('Stock List'!$L$11:$L$1010, MATCH(R309, 'Stock List'!$K$11:$K$1010, 0)))*Q309), 2), 0)</f>
        <v>0</v>
      </c>
      <c r="BL309" s="20"/>
      <c r="BM309" s="20">
        <f>IFERROR(ROUND(((INDEX('Stock List'!$M$11:$M$1010, MATCH(T309, 'Stock List'!$K$11:$K$1010, 0))/INDEX('Stock List'!$L$11:$L$1010, MATCH(T309, 'Stock List'!$K$11:$K$1010, 0)))*S309), 2), 0)</f>
        <v>0</v>
      </c>
      <c r="BN309" s="20"/>
      <c r="BO309" s="20">
        <f>IFERROR(ROUND(((INDEX('Stock List'!$M$11:$M$1010, MATCH(V309, 'Stock List'!$K$11:$K$1010, 0))/INDEX('Stock List'!$L$11:$L$1010, MATCH(V309, 'Stock List'!$K$11:$K$1010, 0)))*U309), 2), 0)</f>
        <v>0</v>
      </c>
      <c r="BP309" s="20"/>
      <c r="BQ309" s="20">
        <f>IFERROR(ROUND(((INDEX('Stock List'!$M$11:$M$1010, MATCH(X309, 'Stock List'!$K$11:$K$1010, 0))/INDEX('Stock List'!$L$11:$L$1010, MATCH(X309, 'Stock List'!$K$11:$K$1010, 0)))*W309), 2), 0)</f>
        <v>0</v>
      </c>
      <c r="BR309" s="20"/>
      <c r="BS309" s="20">
        <f>IFERROR(ROUND(((INDEX('Stock List'!$M$11:$M$1010, MATCH(Z309, 'Stock List'!$K$11:$K$1010, 0))/INDEX('Stock List'!$L$11:$L$1010, MATCH(Z309, 'Stock List'!$K$11:$K$1010, 0)))*Y309), 2), 0)</f>
        <v>0</v>
      </c>
      <c r="BT309" s="20"/>
      <c r="BU309" s="20">
        <f>IFERROR(ROUND(((INDEX('Stock List'!$M$11:$M$1010, MATCH(AB309, 'Stock List'!$K$11:$K$1010, 0))/INDEX('Stock List'!$L$11:$L$1010, MATCH(AB309, 'Stock List'!$K$11:$K$1010, 0)))*AA309), 2), 0)</f>
        <v>0</v>
      </c>
      <c r="BV309" s="20"/>
      <c r="BW309" s="20">
        <f>IFERROR(ROUND(((INDEX('Stock List'!$M$11:$M$1010, MATCH(AD309, 'Stock List'!$K$11:$K$1010, 0))/INDEX('Stock List'!$L$11:$L$1010, MATCH(AD309, 'Stock List'!$K$11:$K$1010, 0)))*AC309), 2), 0)</f>
        <v>0</v>
      </c>
      <c r="BX309" s="20"/>
      <c r="BY309" s="20">
        <f>IFERROR(ROUND(((INDEX('Stock List'!$M$11:$M$1010, MATCH(AF309, 'Stock List'!$K$11:$K$1010, 0))/INDEX('Stock List'!$L$11:$L$1010, MATCH(AF309, 'Stock List'!$K$11:$K$1010, 0)))*AE309), 2), 0)</f>
        <v>0</v>
      </c>
      <c r="BZ309" s="20"/>
      <c r="CA309" s="20">
        <f>IFERROR(ROUND(((INDEX('Stock List'!$M$11:$M$1010, MATCH(AH309, 'Stock List'!$K$11:$K$1010, 0))/INDEX('Stock List'!$L$11:$L$1010, MATCH(AH309, 'Stock List'!$K$11:$K$1010, 0)))*AG309), 2), 0)</f>
        <v>0</v>
      </c>
      <c r="CB309" s="20"/>
      <c r="CC309" s="20">
        <f>IFERROR(ROUND(((INDEX('Stock List'!$M$11:$M$1010, MATCH(AJ309, 'Stock List'!$K$11:$K$1010, 0))/INDEX('Stock List'!$L$11:$L$1010, MATCH(AJ309, 'Stock List'!$K$11:$K$1010, 0)))*AI309), 2), 0)</f>
        <v>0</v>
      </c>
      <c r="CD309" s="20"/>
      <c r="CE309" s="20">
        <f>IFERROR(ROUND(((INDEX('Stock List'!$M$11:$M$1010, MATCH(AL309, 'Stock List'!$K$11:$K$1010, 0))/INDEX('Stock List'!$L$11:$L$1010, MATCH(AL309, 'Stock List'!$K$11:$K$1010, 0)))*AK309), 2), 0)</f>
        <v>0</v>
      </c>
      <c r="CF309" s="20"/>
      <c r="CG309" s="20">
        <f>IFERROR(ROUND(((INDEX('Stock List'!$M$11:$M$1010, MATCH(AN309, 'Stock List'!$K$11:$K$1010, 0))/INDEX('Stock List'!$L$11:$L$1010, MATCH(AN309, 'Stock List'!$K$11:$K$1010, 0)))*AM309), 2), 0)</f>
        <v>0</v>
      </c>
      <c r="CH309" s="20"/>
      <c r="CI309" s="20">
        <f>IFERROR(ROUND(((INDEX('Stock List'!$M$11:$M$1010, MATCH(AP309, 'Stock List'!$K$11:$K$1010, 0))/INDEX('Stock List'!$L$11:$L$1010, MATCH(AP309, 'Stock List'!$K$11:$K$1010, 0)))*AO309), 2), 0)</f>
        <v>0</v>
      </c>
      <c r="CJ309" s="20"/>
      <c r="CK309" s="20">
        <f>IFERROR(ROUND(((INDEX('Stock List'!$M$11:$M$1010, MATCH(AR309, 'Stock List'!$K$11:$K$1010, 0))/INDEX('Stock List'!$L$11:$L$1010, MATCH(AR309, 'Stock List'!$K$11:$K$1010, 0)))*AQ309), 2), 0)</f>
        <v>0</v>
      </c>
      <c r="CL309" s="20"/>
      <c r="CM309" s="20">
        <f>IFERROR(ROUND(((INDEX('Stock List'!$M$11:$M$1010, MATCH(AT309, 'Stock List'!$K$11:$K$1010, 0))/INDEX('Stock List'!$L$11:$L$1010, MATCH(AT309, 'Stock List'!$K$11:$K$1010, 0)))*AS309), 2), 0)</f>
        <v>0</v>
      </c>
      <c r="CN309" s="20"/>
      <c r="CO309" s="20">
        <f>IFERROR(ROUND(((INDEX('Stock List'!$M$11:$M$1010, MATCH(AV309, 'Stock List'!$K$11:$K$1010, 0))/INDEX('Stock List'!$L$11:$L$1010, MATCH(AV309, 'Stock List'!$K$11:$K$1010, 0)))*AU309), 2), 0)</f>
        <v>0</v>
      </c>
      <c r="CP309" s="20"/>
      <c r="CQ309" s="20">
        <f>IFERROR(ROUND(((INDEX('Stock List'!$M$11:$M$1010, MATCH(AX309, 'Stock List'!$K$11:$K$1010, 0))/INDEX('Stock List'!$L$11:$L$1010, MATCH(AX309, 'Stock List'!$K$11:$K$1010, 0)))*AW309), 2), 0)</f>
        <v>0</v>
      </c>
      <c r="CR309" s="22"/>
      <c r="CT309" s="106" t="str">
        <f t="shared" si="247"/>
        <v/>
      </c>
      <c r="CU309" s="22" t="str">
        <f t="shared" si="248"/>
        <v/>
      </c>
      <c r="CX309" s="106" t="str">
        <f t="shared" si="249"/>
        <v/>
      </c>
      <c r="CY309" s="20" t="str">
        <f t="shared" si="250"/>
        <v/>
      </c>
      <c r="CZ309" s="22" t="str">
        <f t="shared" si="251"/>
        <v/>
      </c>
      <c r="DB309" s="76" t="str">
        <f>IF($H309="", "", COUNTIF($G$11:$G$1010, "&gt;"&amp;$G309)+1+COUNTIF($G$11:$G309, $G309)-1)</f>
        <v/>
      </c>
      <c r="DC309" s="76" t="str">
        <f>IF($H309="", "", COUNTIF($CZ$11:$CZ$1010, "&gt;"&amp;$CZ309)+1+COUNTIF($CZ$11:$CZ309, $CZ309)-1)</f>
        <v/>
      </c>
      <c r="DE309" s="147" t="str">
        <f t="shared" si="252"/>
        <v/>
      </c>
      <c r="DF309" s="148"/>
      <c r="DG309" s="19" t="str">
        <f t="shared" si="253"/>
        <v/>
      </c>
      <c r="DH309" s="153" t="str">
        <f t="shared" si="254"/>
        <v/>
      </c>
      <c r="DI309" s="19" t="str">
        <f t="shared" si="206"/>
        <v/>
      </c>
      <c r="DJ309" s="153" t="str">
        <f t="shared" si="207"/>
        <v/>
      </c>
      <c r="DK309" s="19" t="str">
        <f t="shared" si="208"/>
        <v/>
      </c>
      <c r="DL309" s="153" t="str">
        <f t="shared" si="209"/>
        <v/>
      </c>
      <c r="DM309" s="19" t="str">
        <f t="shared" si="210"/>
        <v/>
      </c>
      <c r="DN309" s="153" t="str">
        <f t="shared" si="211"/>
        <v/>
      </c>
      <c r="DO309" s="19" t="str">
        <f t="shared" si="212"/>
        <v/>
      </c>
      <c r="DP309" s="153" t="str">
        <f t="shared" si="213"/>
        <v/>
      </c>
      <c r="DQ309" s="19" t="str">
        <f t="shared" si="214"/>
        <v/>
      </c>
      <c r="DR309" s="153" t="str">
        <f t="shared" si="215"/>
        <v/>
      </c>
      <c r="DS309" s="19" t="str">
        <f t="shared" si="216"/>
        <v/>
      </c>
      <c r="DT309" s="153" t="str">
        <f t="shared" si="217"/>
        <v/>
      </c>
      <c r="DU309" s="19" t="str">
        <f t="shared" si="218"/>
        <v/>
      </c>
      <c r="DV309" s="153" t="str">
        <f t="shared" si="219"/>
        <v/>
      </c>
      <c r="DW309" s="19" t="str">
        <f t="shared" si="220"/>
        <v/>
      </c>
      <c r="DX309" s="153" t="str">
        <f t="shared" si="221"/>
        <v/>
      </c>
      <c r="DY309" s="19" t="str">
        <f t="shared" si="222"/>
        <v/>
      </c>
      <c r="DZ309" s="153" t="str">
        <f t="shared" si="223"/>
        <v/>
      </c>
      <c r="EA309" s="19" t="str">
        <f t="shared" si="224"/>
        <v/>
      </c>
      <c r="EB309" s="153" t="str">
        <f t="shared" si="225"/>
        <v/>
      </c>
      <c r="EC309" s="19" t="str">
        <f t="shared" si="226"/>
        <v/>
      </c>
      <c r="ED309" s="153" t="str">
        <f t="shared" si="227"/>
        <v/>
      </c>
      <c r="EE309" s="19" t="str">
        <f t="shared" si="228"/>
        <v/>
      </c>
      <c r="EF309" s="153" t="str">
        <f t="shared" si="229"/>
        <v/>
      </c>
      <c r="EG309" s="19" t="str">
        <f t="shared" si="230"/>
        <v/>
      </c>
      <c r="EH309" s="153" t="str">
        <f t="shared" si="231"/>
        <v/>
      </c>
      <c r="EI309" s="19" t="str">
        <f t="shared" si="232"/>
        <v/>
      </c>
      <c r="EJ309" s="153" t="str">
        <f t="shared" si="233"/>
        <v/>
      </c>
      <c r="EK309" s="19" t="str">
        <f t="shared" si="234"/>
        <v/>
      </c>
      <c r="EL309" s="153" t="str">
        <f t="shared" si="235"/>
        <v/>
      </c>
      <c r="EM309" s="19" t="str">
        <f t="shared" si="236"/>
        <v/>
      </c>
      <c r="EN309" s="153" t="str">
        <f t="shared" si="237"/>
        <v/>
      </c>
      <c r="EO309" s="19" t="str">
        <f t="shared" si="238"/>
        <v/>
      </c>
      <c r="EP309" s="153" t="str">
        <f t="shared" si="239"/>
        <v/>
      </c>
      <c r="EQ309" s="19" t="str">
        <f t="shared" si="240"/>
        <v/>
      </c>
      <c r="ER309" s="153" t="str">
        <f t="shared" si="241"/>
        <v/>
      </c>
      <c r="ES309" s="19" t="str">
        <f t="shared" si="242"/>
        <v/>
      </c>
      <c r="ET309" s="153" t="str">
        <f t="shared" si="243"/>
        <v/>
      </c>
    </row>
    <row r="310" spans="1:150" x14ac:dyDescent="0.25">
      <c r="A310" s="31"/>
      <c r="B310" s="91" t="str">
        <f t="shared" si="244"/>
        <v/>
      </c>
      <c r="C310" s="20" t="str">
        <f t="shared" si="204"/>
        <v/>
      </c>
      <c r="D310" s="97" t="str">
        <f t="shared" si="205"/>
        <v/>
      </c>
      <c r="E310" s="62" t="str">
        <f t="shared" si="245"/>
        <v/>
      </c>
      <c r="F310" s="31"/>
      <c r="G310" s="282"/>
      <c r="H310" s="283"/>
      <c r="I310" s="284"/>
      <c r="J310" s="285"/>
      <c r="K310" s="286"/>
      <c r="L310" s="287"/>
      <c r="M310" s="288"/>
      <c r="N310" s="287"/>
      <c r="O310" s="288"/>
      <c r="P310" s="287"/>
      <c r="Q310" s="288"/>
      <c r="R310" s="287"/>
      <c r="S310" s="288"/>
      <c r="T310" s="287"/>
      <c r="U310" s="288"/>
      <c r="V310" s="287"/>
      <c r="W310" s="288"/>
      <c r="X310" s="287"/>
      <c r="Y310" s="288"/>
      <c r="Z310" s="287"/>
      <c r="AA310" s="288"/>
      <c r="AB310" s="287"/>
      <c r="AC310" s="288"/>
      <c r="AD310" s="287"/>
      <c r="AE310" s="288"/>
      <c r="AF310" s="287"/>
      <c r="AG310" s="288"/>
      <c r="AH310" s="287"/>
      <c r="AI310" s="288"/>
      <c r="AJ310" s="287"/>
      <c r="AK310" s="288"/>
      <c r="AL310" s="287"/>
      <c r="AM310" s="288"/>
      <c r="AN310" s="287"/>
      <c r="AO310" s="288"/>
      <c r="AP310" s="287"/>
      <c r="AQ310" s="288"/>
      <c r="AR310" s="287"/>
      <c r="AS310" s="288"/>
      <c r="AT310" s="287"/>
      <c r="AU310" s="288"/>
      <c r="AV310" s="287"/>
      <c r="AW310" s="288"/>
      <c r="AX310" s="287"/>
      <c r="AY310" s="31"/>
      <c r="BA310" s="76" t="str">
        <f t="shared" si="246"/>
        <v/>
      </c>
      <c r="BC310" s="76" t="str">
        <f>IF('Stock List'!$K310="", "", 'Stock List'!$K310)</f>
        <v/>
      </c>
      <c r="BE310" s="106">
        <f>IFERROR(ROUND(((INDEX('Stock List'!$M$11:$M$1010, MATCH(L310, 'Stock List'!$K$11:$K$1010, 0))/INDEX('Stock List'!$L$11:$L$1010, MATCH(L310, 'Stock List'!$K$11:$K$1010, 0)))*K310), 2), 0)</f>
        <v>0</v>
      </c>
      <c r="BF310" s="20"/>
      <c r="BG310" s="20">
        <f>IFERROR(ROUND(((INDEX('Stock List'!$M$11:$M$1010, MATCH(N310, 'Stock List'!$K$11:$K$1010, 0))/INDEX('Stock List'!$L$11:$L$1010, MATCH(N310, 'Stock List'!$K$11:$K$1010, 0)))*M310), 2), 0)</f>
        <v>0</v>
      </c>
      <c r="BH310" s="20"/>
      <c r="BI310" s="20">
        <f>IFERROR(ROUND(((INDEX('Stock List'!$M$11:$M$1010, MATCH(P310, 'Stock List'!$K$11:$K$1010, 0))/INDEX('Stock List'!$L$11:$L$1010, MATCH(P310, 'Stock List'!$K$11:$K$1010, 0)))*O310), 2), 0)</f>
        <v>0</v>
      </c>
      <c r="BJ310" s="20"/>
      <c r="BK310" s="20">
        <f>IFERROR(ROUND(((INDEX('Stock List'!$M$11:$M$1010, MATCH(R310, 'Stock List'!$K$11:$K$1010, 0))/INDEX('Stock List'!$L$11:$L$1010, MATCH(R310, 'Stock List'!$K$11:$K$1010, 0)))*Q310), 2), 0)</f>
        <v>0</v>
      </c>
      <c r="BL310" s="20"/>
      <c r="BM310" s="20">
        <f>IFERROR(ROUND(((INDEX('Stock List'!$M$11:$M$1010, MATCH(T310, 'Stock List'!$K$11:$K$1010, 0))/INDEX('Stock List'!$L$11:$L$1010, MATCH(T310, 'Stock List'!$K$11:$K$1010, 0)))*S310), 2), 0)</f>
        <v>0</v>
      </c>
      <c r="BN310" s="20"/>
      <c r="BO310" s="20">
        <f>IFERROR(ROUND(((INDEX('Stock List'!$M$11:$M$1010, MATCH(V310, 'Stock List'!$K$11:$K$1010, 0))/INDEX('Stock List'!$L$11:$L$1010, MATCH(V310, 'Stock List'!$K$11:$K$1010, 0)))*U310), 2), 0)</f>
        <v>0</v>
      </c>
      <c r="BP310" s="20"/>
      <c r="BQ310" s="20">
        <f>IFERROR(ROUND(((INDEX('Stock List'!$M$11:$M$1010, MATCH(X310, 'Stock List'!$K$11:$K$1010, 0))/INDEX('Stock List'!$L$11:$L$1010, MATCH(X310, 'Stock List'!$K$11:$K$1010, 0)))*W310), 2), 0)</f>
        <v>0</v>
      </c>
      <c r="BR310" s="20"/>
      <c r="BS310" s="20">
        <f>IFERROR(ROUND(((INDEX('Stock List'!$M$11:$M$1010, MATCH(Z310, 'Stock List'!$K$11:$K$1010, 0))/INDEX('Stock List'!$L$11:$L$1010, MATCH(Z310, 'Stock List'!$K$11:$K$1010, 0)))*Y310), 2), 0)</f>
        <v>0</v>
      </c>
      <c r="BT310" s="20"/>
      <c r="BU310" s="20">
        <f>IFERROR(ROUND(((INDEX('Stock List'!$M$11:$M$1010, MATCH(AB310, 'Stock List'!$K$11:$K$1010, 0))/INDEX('Stock List'!$L$11:$L$1010, MATCH(AB310, 'Stock List'!$K$11:$K$1010, 0)))*AA310), 2), 0)</f>
        <v>0</v>
      </c>
      <c r="BV310" s="20"/>
      <c r="BW310" s="20">
        <f>IFERROR(ROUND(((INDEX('Stock List'!$M$11:$M$1010, MATCH(AD310, 'Stock List'!$K$11:$K$1010, 0))/INDEX('Stock List'!$L$11:$L$1010, MATCH(AD310, 'Stock List'!$K$11:$K$1010, 0)))*AC310), 2), 0)</f>
        <v>0</v>
      </c>
      <c r="BX310" s="20"/>
      <c r="BY310" s="20">
        <f>IFERROR(ROUND(((INDEX('Stock List'!$M$11:$M$1010, MATCH(AF310, 'Stock List'!$K$11:$K$1010, 0))/INDEX('Stock List'!$L$11:$L$1010, MATCH(AF310, 'Stock List'!$K$11:$K$1010, 0)))*AE310), 2), 0)</f>
        <v>0</v>
      </c>
      <c r="BZ310" s="20"/>
      <c r="CA310" s="20">
        <f>IFERROR(ROUND(((INDEX('Stock List'!$M$11:$M$1010, MATCH(AH310, 'Stock List'!$K$11:$K$1010, 0))/INDEX('Stock List'!$L$11:$L$1010, MATCH(AH310, 'Stock List'!$K$11:$K$1010, 0)))*AG310), 2), 0)</f>
        <v>0</v>
      </c>
      <c r="CB310" s="20"/>
      <c r="CC310" s="20">
        <f>IFERROR(ROUND(((INDEX('Stock List'!$M$11:$M$1010, MATCH(AJ310, 'Stock List'!$K$11:$K$1010, 0))/INDEX('Stock List'!$L$11:$L$1010, MATCH(AJ310, 'Stock List'!$K$11:$K$1010, 0)))*AI310), 2), 0)</f>
        <v>0</v>
      </c>
      <c r="CD310" s="20"/>
      <c r="CE310" s="20">
        <f>IFERROR(ROUND(((INDEX('Stock List'!$M$11:$M$1010, MATCH(AL310, 'Stock List'!$K$11:$K$1010, 0))/INDEX('Stock List'!$L$11:$L$1010, MATCH(AL310, 'Stock List'!$K$11:$K$1010, 0)))*AK310), 2), 0)</f>
        <v>0</v>
      </c>
      <c r="CF310" s="20"/>
      <c r="CG310" s="20">
        <f>IFERROR(ROUND(((INDEX('Stock List'!$M$11:$M$1010, MATCH(AN310, 'Stock List'!$K$11:$K$1010, 0))/INDEX('Stock List'!$L$11:$L$1010, MATCH(AN310, 'Stock List'!$K$11:$K$1010, 0)))*AM310), 2), 0)</f>
        <v>0</v>
      </c>
      <c r="CH310" s="20"/>
      <c r="CI310" s="20">
        <f>IFERROR(ROUND(((INDEX('Stock List'!$M$11:$M$1010, MATCH(AP310, 'Stock List'!$K$11:$K$1010, 0))/INDEX('Stock List'!$L$11:$L$1010, MATCH(AP310, 'Stock List'!$K$11:$K$1010, 0)))*AO310), 2), 0)</f>
        <v>0</v>
      </c>
      <c r="CJ310" s="20"/>
      <c r="CK310" s="20">
        <f>IFERROR(ROUND(((INDEX('Stock List'!$M$11:$M$1010, MATCH(AR310, 'Stock List'!$K$11:$K$1010, 0))/INDEX('Stock List'!$L$11:$L$1010, MATCH(AR310, 'Stock List'!$K$11:$K$1010, 0)))*AQ310), 2), 0)</f>
        <v>0</v>
      </c>
      <c r="CL310" s="20"/>
      <c r="CM310" s="20">
        <f>IFERROR(ROUND(((INDEX('Stock List'!$M$11:$M$1010, MATCH(AT310, 'Stock List'!$K$11:$K$1010, 0))/INDEX('Stock List'!$L$11:$L$1010, MATCH(AT310, 'Stock List'!$K$11:$K$1010, 0)))*AS310), 2), 0)</f>
        <v>0</v>
      </c>
      <c r="CN310" s="20"/>
      <c r="CO310" s="20">
        <f>IFERROR(ROUND(((INDEX('Stock List'!$M$11:$M$1010, MATCH(AV310, 'Stock List'!$K$11:$K$1010, 0))/INDEX('Stock List'!$L$11:$L$1010, MATCH(AV310, 'Stock List'!$K$11:$K$1010, 0)))*AU310), 2), 0)</f>
        <v>0</v>
      </c>
      <c r="CP310" s="20"/>
      <c r="CQ310" s="20">
        <f>IFERROR(ROUND(((INDEX('Stock List'!$M$11:$M$1010, MATCH(AX310, 'Stock List'!$K$11:$K$1010, 0))/INDEX('Stock List'!$L$11:$L$1010, MATCH(AX310, 'Stock List'!$K$11:$K$1010, 0)))*AW310), 2), 0)</f>
        <v>0</v>
      </c>
      <c r="CR310" s="22"/>
      <c r="CT310" s="106" t="str">
        <f t="shared" si="247"/>
        <v/>
      </c>
      <c r="CU310" s="22" t="str">
        <f t="shared" si="248"/>
        <v/>
      </c>
      <c r="CX310" s="106" t="str">
        <f t="shared" si="249"/>
        <v/>
      </c>
      <c r="CY310" s="20" t="str">
        <f t="shared" si="250"/>
        <v/>
      </c>
      <c r="CZ310" s="22" t="str">
        <f t="shared" si="251"/>
        <v/>
      </c>
      <c r="DB310" s="76" t="str">
        <f>IF($H310="", "", COUNTIF($G$11:$G$1010, "&gt;"&amp;$G310)+1+COUNTIF($G$11:$G310, $G310)-1)</f>
        <v/>
      </c>
      <c r="DC310" s="76" t="str">
        <f>IF($H310="", "", COUNTIF($CZ$11:$CZ$1010, "&gt;"&amp;$CZ310)+1+COUNTIF($CZ$11:$CZ310, $CZ310)-1)</f>
        <v/>
      </c>
      <c r="DE310" s="147" t="str">
        <f t="shared" si="252"/>
        <v/>
      </c>
      <c r="DF310" s="148"/>
      <c r="DG310" s="19" t="str">
        <f t="shared" si="253"/>
        <v/>
      </c>
      <c r="DH310" s="153" t="str">
        <f t="shared" si="254"/>
        <v/>
      </c>
      <c r="DI310" s="19" t="str">
        <f t="shared" si="206"/>
        <v/>
      </c>
      <c r="DJ310" s="153" t="str">
        <f t="shared" si="207"/>
        <v/>
      </c>
      <c r="DK310" s="19" t="str">
        <f t="shared" si="208"/>
        <v/>
      </c>
      <c r="DL310" s="153" t="str">
        <f t="shared" si="209"/>
        <v/>
      </c>
      <c r="DM310" s="19" t="str">
        <f t="shared" si="210"/>
        <v/>
      </c>
      <c r="DN310" s="153" t="str">
        <f t="shared" si="211"/>
        <v/>
      </c>
      <c r="DO310" s="19" t="str">
        <f t="shared" si="212"/>
        <v/>
      </c>
      <c r="DP310" s="153" t="str">
        <f t="shared" si="213"/>
        <v/>
      </c>
      <c r="DQ310" s="19" t="str">
        <f t="shared" si="214"/>
        <v/>
      </c>
      <c r="DR310" s="153" t="str">
        <f t="shared" si="215"/>
        <v/>
      </c>
      <c r="DS310" s="19" t="str">
        <f t="shared" si="216"/>
        <v/>
      </c>
      <c r="DT310" s="153" t="str">
        <f t="shared" si="217"/>
        <v/>
      </c>
      <c r="DU310" s="19" t="str">
        <f t="shared" si="218"/>
        <v/>
      </c>
      <c r="DV310" s="153" t="str">
        <f t="shared" si="219"/>
        <v/>
      </c>
      <c r="DW310" s="19" t="str">
        <f t="shared" si="220"/>
        <v/>
      </c>
      <c r="DX310" s="153" t="str">
        <f t="shared" si="221"/>
        <v/>
      </c>
      <c r="DY310" s="19" t="str">
        <f t="shared" si="222"/>
        <v/>
      </c>
      <c r="DZ310" s="153" t="str">
        <f t="shared" si="223"/>
        <v/>
      </c>
      <c r="EA310" s="19" t="str">
        <f t="shared" si="224"/>
        <v/>
      </c>
      <c r="EB310" s="153" t="str">
        <f t="shared" si="225"/>
        <v/>
      </c>
      <c r="EC310" s="19" t="str">
        <f t="shared" si="226"/>
        <v/>
      </c>
      <c r="ED310" s="153" t="str">
        <f t="shared" si="227"/>
        <v/>
      </c>
      <c r="EE310" s="19" t="str">
        <f t="shared" si="228"/>
        <v/>
      </c>
      <c r="EF310" s="153" t="str">
        <f t="shared" si="229"/>
        <v/>
      </c>
      <c r="EG310" s="19" t="str">
        <f t="shared" si="230"/>
        <v/>
      </c>
      <c r="EH310" s="153" t="str">
        <f t="shared" si="231"/>
        <v/>
      </c>
      <c r="EI310" s="19" t="str">
        <f t="shared" si="232"/>
        <v/>
      </c>
      <c r="EJ310" s="153" t="str">
        <f t="shared" si="233"/>
        <v/>
      </c>
      <c r="EK310" s="19" t="str">
        <f t="shared" si="234"/>
        <v/>
      </c>
      <c r="EL310" s="153" t="str">
        <f t="shared" si="235"/>
        <v/>
      </c>
      <c r="EM310" s="19" t="str">
        <f t="shared" si="236"/>
        <v/>
      </c>
      <c r="EN310" s="153" t="str">
        <f t="shared" si="237"/>
        <v/>
      </c>
      <c r="EO310" s="19" t="str">
        <f t="shared" si="238"/>
        <v/>
      </c>
      <c r="EP310" s="153" t="str">
        <f t="shared" si="239"/>
        <v/>
      </c>
      <c r="EQ310" s="19" t="str">
        <f t="shared" si="240"/>
        <v/>
      </c>
      <c r="ER310" s="153" t="str">
        <f t="shared" si="241"/>
        <v/>
      </c>
      <c r="ES310" s="19" t="str">
        <f t="shared" si="242"/>
        <v/>
      </c>
      <c r="ET310" s="153" t="str">
        <f t="shared" si="243"/>
        <v/>
      </c>
    </row>
    <row r="311" spans="1:150" x14ac:dyDescent="0.25">
      <c r="A311" s="31"/>
      <c r="B311" s="91" t="str">
        <f t="shared" si="244"/>
        <v/>
      </c>
      <c r="C311" s="20" t="str">
        <f t="shared" si="204"/>
        <v/>
      </c>
      <c r="D311" s="97" t="str">
        <f t="shared" si="205"/>
        <v/>
      </c>
      <c r="E311" s="62" t="str">
        <f t="shared" si="245"/>
        <v/>
      </c>
      <c r="F311" s="31"/>
      <c r="G311" s="282"/>
      <c r="H311" s="283"/>
      <c r="I311" s="284"/>
      <c r="J311" s="285"/>
      <c r="K311" s="286"/>
      <c r="L311" s="287"/>
      <c r="M311" s="288"/>
      <c r="N311" s="287"/>
      <c r="O311" s="288"/>
      <c r="P311" s="287"/>
      <c r="Q311" s="288"/>
      <c r="R311" s="287"/>
      <c r="S311" s="288"/>
      <c r="T311" s="287"/>
      <c r="U311" s="288"/>
      <c r="V311" s="287"/>
      <c r="W311" s="288"/>
      <c r="X311" s="287"/>
      <c r="Y311" s="288"/>
      <c r="Z311" s="287"/>
      <c r="AA311" s="288"/>
      <c r="AB311" s="287"/>
      <c r="AC311" s="288"/>
      <c r="AD311" s="287"/>
      <c r="AE311" s="288"/>
      <c r="AF311" s="287"/>
      <c r="AG311" s="288"/>
      <c r="AH311" s="287"/>
      <c r="AI311" s="288"/>
      <c r="AJ311" s="287"/>
      <c r="AK311" s="288"/>
      <c r="AL311" s="287"/>
      <c r="AM311" s="288"/>
      <c r="AN311" s="287"/>
      <c r="AO311" s="288"/>
      <c r="AP311" s="287"/>
      <c r="AQ311" s="288"/>
      <c r="AR311" s="287"/>
      <c r="AS311" s="288"/>
      <c r="AT311" s="287"/>
      <c r="AU311" s="288"/>
      <c r="AV311" s="287"/>
      <c r="AW311" s="288"/>
      <c r="AX311" s="287"/>
      <c r="AY311" s="31"/>
      <c r="BA311" s="76" t="str">
        <f t="shared" si="246"/>
        <v/>
      </c>
      <c r="BC311" s="76" t="str">
        <f>IF('Stock List'!$K311="", "", 'Stock List'!$K311)</f>
        <v/>
      </c>
      <c r="BE311" s="106">
        <f>IFERROR(ROUND(((INDEX('Stock List'!$M$11:$M$1010, MATCH(L311, 'Stock List'!$K$11:$K$1010, 0))/INDEX('Stock List'!$L$11:$L$1010, MATCH(L311, 'Stock List'!$K$11:$K$1010, 0)))*K311), 2), 0)</f>
        <v>0</v>
      </c>
      <c r="BF311" s="20"/>
      <c r="BG311" s="20">
        <f>IFERROR(ROUND(((INDEX('Stock List'!$M$11:$M$1010, MATCH(N311, 'Stock List'!$K$11:$K$1010, 0))/INDEX('Stock List'!$L$11:$L$1010, MATCH(N311, 'Stock List'!$K$11:$K$1010, 0)))*M311), 2), 0)</f>
        <v>0</v>
      </c>
      <c r="BH311" s="20"/>
      <c r="BI311" s="20">
        <f>IFERROR(ROUND(((INDEX('Stock List'!$M$11:$M$1010, MATCH(P311, 'Stock List'!$K$11:$K$1010, 0))/INDEX('Stock List'!$L$11:$L$1010, MATCH(P311, 'Stock List'!$K$11:$K$1010, 0)))*O311), 2), 0)</f>
        <v>0</v>
      </c>
      <c r="BJ311" s="20"/>
      <c r="BK311" s="20">
        <f>IFERROR(ROUND(((INDEX('Stock List'!$M$11:$M$1010, MATCH(R311, 'Stock List'!$K$11:$K$1010, 0))/INDEX('Stock List'!$L$11:$L$1010, MATCH(R311, 'Stock List'!$K$11:$K$1010, 0)))*Q311), 2), 0)</f>
        <v>0</v>
      </c>
      <c r="BL311" s="20"/>
      <c r="BM311" s="20">
        <f>IFERROR(ROUND(((INDEX('Stock List'!$M$11:$M$1010, MATCH(T311, 'Stock List'!$K$11:$K$1010, 0))/INDEX('Stock List'!$L$11:$L$1010, MATCH(T311, 'Stock List'!$K$11:$K$1010, 0)))*S311), 2), 0)</f>
        <v>0</v>
      </c>
      <c r="BN311" s="20"/>
      <c r="BO311" s="20">
        <f>IFERROR(ROUND(((INDEX('Stock List'!$M$11:$M$1010, MATCH(V311, 'Stock List'!$K$11:$K$1010, 0))/INDEX('Stock List'!$L$11:$L$1010, MATCH(V311, 'Stock List'!$K$11:$K$1010, 0)))*U311), 2), 0)</f>
        <v>0</v>
      </c>
      <c r="BP311" s="20"/>
      <c r="BQ311" s="20">
        <f>IFERROR(ROUND(((INDEX('Stock List'!$M$11:$M$1010, MATCH(X311, 'Stock List'!$K$11:$K$1010, 0))/INDEX('Stock List'!$L$11:$L$1010, MATCH(X311, 'Stock List'!$K$11:$K$1010, 0)))*W311), 2), 0)</f>
        <v>0</v>
      </c>
      <c r="BR311" s="20"/>
      <c r="BS311" s="20">
        <f>IFERROR(ROUND(((INDEX('Stock List'!$M$11:$M$1010, MATCH(Z311, 'Stock List'!$K$11:$K$1010, 0))/INDEX('Stock List'!$L$11:$L$1010, MATCH(Z311, 'Stock List'!$K$11:$K$1010, 0)))*Y311), 2), 0)</f>
        <v>0</v>
      </c>
      <c r="BT311" s="20"/>
      <c r="BU311" s="20">
        <f>IFERROR(ROUND(((INDEX('Stock List'!$M$11:$M$1010, MATCH(AB311, 'Stock List'!$K$11:$K$1010, 0))/INDEX('Stock List'!$L$11:$L$1010, MATCH(AB311, 'Stock List'!$K$11:$K$1010, 0)))*AA311), 2), 0)</f>
        <v>0</v>
      </c>
      <c r="BV311" s="20"/>
      <c r="BW311" s="20">
        <f>IFERROR(ROUND(((INDEX('Stock List'!$M$11:$M$1010, MATCH(AD311, 'Stock List'!$K$11:$K$1010, 0))/INDEX('Stock List'!$L$11:$L$1010, MATCH(AD311, 'Stock List'!$K$11:$K$1010, 0)))*AC311), 2), 0)</f>
        <v>0</v>
      </c>
      <c r="BX311" s="20"/>
      <c r="BY311" s="20">
        <f>IFERROR(ROUND(((INDEX('Stock List'!$M$11:$M$1010, MATCH(AF311, 'Stock List'!$K$11:$K$1010, 0))/INDEX('Stock List'!$L$11:$L$1010, MATCH(AF311, 'Stock List'!$K$11:$K$1010, 0)))*AE311), 2), 0)</f>
        <v>0</v>
      </c>
      <c r="BZ311" s="20"/>
      <c r="CA311" s="20">
        <f>IFERROR(ROUND(((INDEX('Stock List'!$M$11:$M$1010, MATCH(AH311, 'Stock List'!$K$11:$K$1010, 0))/INDEX('Stock List'!$L$11:$L$1010, MATCH(AH311, 'Stock List'!$K$11:$K$1010, 0)))*AG311), 2), 0)</f>
        <v>0</v>
      </c>
      <c r="CB311" s="20"/>
      <c r="CC311" s="20">
        <f>IFERROR(ROUND(((INDEX('Stock List'!$M$11:$M$1010, MATCH(AJ311, 'Stock List'!$K$11:$K$1010, 0))/INDEX('Stock List'!$L$11:$L$1010, MATCH(AJ311, 'Stock List'!$K$11:$K$1010, 0)))*AI311), 2), 0)</f>
        <v>0</v>
      </c>
      <c r="CD311" s="20"/>
      <c r="CE311" s="20">
        <f>IFERROR(ROUND(((INDEX('Stock List'!$M$11:$M$1010, MATCH(AL311, 'Stock List'!$K$11:$K$1010, 0))/INDEX('Stock List'!$L$11:$L$1010, MATCH(AL311, 'Stock List'!$K$11:$K$1010, 0)))*AK311), 2), 0)</f>
        <v>0</v>
      </c>
      <c r="CF311" s="20"/>
      <c r="CG311" s="20">
        <f>IFERROR(ROUND(((INDEX('Stock List'!$M$11:$M$1010, MATCH(AN311, 'Stock List'!$K$11:$K$1010, 0))/INDEX('Stock List'!$L$11:$L$1010, MATCH(AN311, 'Stock List'!$K$11:$K$1010, 0)))*AM311), 2), 0)</f>
        <v>0</v>
      </c>
      <c r="CH311" s="20"/>
      <c r="CI311" s="20">
        <f>IFERROR(ROUND(((INDEX('Stock List'!$M$11:$M$1010, MATCH(AP311, 'Stock List'!$K$11:$K$1010, 0))/INDEX('Stock List'!$L$11:$L$1010, MATCH(AP311, 'Stock List'!$K$11:$K$1010, 0)))*AO311), 2), 0)</f>
        <v>0</v>
      </c>
      <c r="CJ311" s="20"/>
      <c r="CK311" s="20">
        <f>IFERROR(ROUND(((INDEX('Stock List'!$M$11:$M$1010, MATCH(AR311, 'Stock List'!$K$11:$K$1010, 0))/INDEX('Stock List'!$L$11:$L$1010, MATCH(AR311, 'Stock List'!$K$11:$K$1010, 0)))*AQ311), 2), 0)</f>
        <v>0</v>
      </c>
      <c r="CL311" s="20"/>
      <c r="CM311" s="20">
        <f>IFERROR(ROUND(((INDEX('Stock List'!$M$11:$M$1010, MATCH(AT311, 'Stock List'!$K$11:$K$1010, 0))/INDEX('Stock List'!$L$11:$L$1010, MATCH(AT311, 'Stock List'!$K$11:$K$1010, 0)))*AS311), 2), 0)</f>
        <v>0</v>
      </c>
      <c r="CN311" s="20"/>
      <c r="CO311" s="20">
        <f>IFERROR(ROUND(((INDEX('Stock List'!$M$11:$M$1010, MATCH(AV311, 'Stock List'!$K$11:$K$1010, 0))/INDEX('Stock List'!$L$11:$L$1010, MATCH(AV311, 'Stock List'!$K$11:$K$1010, 0)))*AU311), 2), 0)</f>
        <v>0</v>
      </c>
      <c r="CP311" s="20"/>
      <c r="CQ311" s="20">
        <f>IFERROR(ROUND(((INDEX('Stock List'!$M$11:$M$1010, MATCH(AX311, 'Stock List'!$K$11:$K$1010, 0))/INDEX('Stock List'!$L$11:$L$1010, MATCH(AX311, 'Stock List'!$K$11:$K$1010, 0)))*AW311), 2), 0)</f>
        <v>0</v>
      </c>
      <c r="CR311" s="22"/>
      <c r="CT311" s="106" t="str">
        <f t="shared" si="247"/>
        <v/>
      </c>
      <c r="CU311" s="22" t="str">
        <f t="shared" si="248"/>
        <v/>
      </c>
      <c r="CX311" s="106" t="str">
        <f t="shared" si="249"/>
        <v/>
      </c>
      <c r="CY311" s="20" t="str">
        <f t="shared" si="250"/>
        <v/>
      </c>
      <c r="CZ311" s="22" t="str">
        <f t="shared" si="251"/>
        <v/>
      </c>
      <c r="DB311" s="76" t="str">
        <f>IF($H311="", "", COUNTIF($G$11:$G$1010, "&gt;"&amp;$G311)+1+COUNTIF($G$11:$G311, $G311)-1)</f>
        <v/>
      </c>
      <c r="DC311" s="76" t="str">
        <f>IF($H311="", "", COUNTIF($CZ$11:$CZ$1010, "&gt;"&amp;$CZ311)+1+COUNTIF($CZ$11:$CZ311, $CZ311)-1)</f>
        <v/>
      </c>
      <c r="DE311" s="147" t="str">
        <f t="shared" si="252"/>
        <v/>
      </c>
      <c r="DF311" s="148"/>
      <c r="DG311" s="19" t="str">
        <f t="shared" si="253"/>
        <v/>
      </c>
      <c r="DH311" s="153" t="str">
        <f t="shared" si="254"/>
        <v/>
      </c>
      <c r="DI311" s="19" t="str">
        <f t="shared" si="206"/>
        <v/>
      </c>
      <c r="DJ311" s="153" t="str">
        <f t="shared" si="207"/>
        <v/>
      </c>
      <c r="DK311" s="19" t="str">
        <f t="shared" si="208"/>
        <v/>
      </c>
      <c r="DL311" s="153" t="str">
        <f t="shared" si="209"/>
        <v/>
      </c>
      <c r="DM311" s="19" t="str">
        <f t="shared" si="210"/>
        <v/>
      </c>
      <c r="DN311" s="153" t="str">
        <f t="shared" si="211"/>
        <v/>
      </c>
      <c r="DO311" s="19" t="str">
        <f t="shared" si="212"/>
        <v/>
      </c>
      <c r="DP311" s="153" t="str">
        <f t="shared" si="213"/>
        <v/>
      </c>
      <c r="DQ311" s="19" t="str">
        <f t="shared" si="214"/>
        <v/>
      </c>
      <c r="DR311" s="153" t="str">
        <f t="shared" si="215"/>
        <v/>
      </c>
      <c r="DS311" s="19" t="str">
        <f t="shared" si="216"/>
        <v/>
      </c>
      <c r="DT311" s="153" t="str">
        <f t="shared" si="217"/>
        <v/>
      </c>
      <c r="DU311" s="19" t="str">
        <f t="shared" si="218"/>
        <v/>
      </c>
      <c r="DV311" s="153" t="str">
        <f t="shared" si="219"/>
        <v/>
      </c>
      <c r="DW311" s="19" t="str">
        <f t="shared" si="220"/>
        <v/>
      </c>
      <c r="DX311" s="153" t="str">
        <f t="shared" si="221"/>
        <v/>
      </c>
      <c r="DY311" s="19" t="str">
        <f t="shared" si="222"/>
        <v/>
      </c>
      <c r="DZ311" s="153" t="str">
        <f t="shared" si="223"/>
        <v/>
      </c>
      <c r="EA311" s="19" t="str">
        <f t="shared" si="224"/>
        <v/>
      </c>
      <c r="EB311" s="153" t="str">
        <f t="shared" si="225"/>
        <v/>
      </c>
      <c r="EC311" s="19" t="str">
        <f t="shared" si="226"/>
        <v/>
      </c>
      <c r="ED311" s="153" t="str">
        <f t="shared" si="227"/>
        <v/>
      </c>
      <c r="EE311" s="19" t="str">
        <f t="shared" si="228"/>
        <v/>
      </c>
      <c r="EF311" s="153" t="str">
        <f t="shared" si="229"/>
        <v/>
      </c>
      <c r="EG311" s="19" t="str">
        <f t="shared" si="230"/>
        <v/>
      </c>
      <c r="EH311" s="153" t="str">
        <f t="shared" si="231"/>
        <v/>
      </c>
      <c r="EI311" s="19" t="str">
        <f t="shared" si="232"/>
        <v/>
      </c>
      <c r="EJ311" s="153" t="str">
        <f t="shared" si="233"/>
        <v/>
      </c>
      <c r="EK311" s="19" t="str">
        <f t="shared" si="234"/>
        <v/>
      </c>
      <c r="EL311" s="153" t="str">
        <f t="shared" si="235"/>
        <v/>
      </c>
      <c r="EM311" s="19" t="str">
        <f t="shared" si="236"/>
        <v/>
      </c>
      <c r="EN311" s="153" t="str">
        <f t="shared" si="237"/>
        <v/>
      </c>
      <c r="EO311" s="19" t="str">
        <f t="shared" si="238"/>
        <v/>
      </c>
      <c r="EP311" s="153" t="str">
        <f t="shared" si="239"/>
        <v/>
      </c>
      <c r="EQ311" s="19" t="str">
        <f t="shared" si="240"/>
        <v/>
      </c>
      <c r="ER311" s="153" t="str">
        <f t="shared" si="241"/>
        <v/>
      </c>
      <c r="ES311" s="19" t="str">
        <f t="shared" si="242"/>
        <v/>
      </c>
      <c r="ET311" s="153" t="str">
        <f t="shared" si="243"/>
        <v/>
      </c>
    </row>
    <row r="312" spans="1:150" x14ac:dyDescent="0.25">
      <c r="A312" s="31"/>
      <c r="B312" s="91" t="str">
        <f t="shared" si="244"/>
        <v/>
      </c>
      <c r="C312" s="20" t="str">
        <f t="shared" si="204"/>
        <v/>
      </c>
      <c r="D312" s="97" t="str">
        <f t="shared" si="205"/>
        <v/>
      </c>
      <c r="E312" s="62" t="str">
        <f t="shared" si="245"/>
        <v/>
      </c>
      <c r="F312" s="31"/>
      <c r="G312" s="282"/>
      <c r="H312" s="283"/>
      <c r="I312" s="284"/>
      <c r="J312" s="285"/>
      <c r="K312" s="286"/>
      <c r="L312" s="287"/>
      <c r="M312" s="288"/>
      <c r="N312" s="287"/>
      <c r="O312" s="288"/>
      <c r="P312" s="287"/>
      <c r="Q312" s="288"/>
      <c r="R312" s="287"/>
      <c r="S312" s="288"/>
      <c r="T312" s="287"/>
      <c r="U312" s="288"/>
      <c r="V312" s="287"/>
      <c r="W312" s="288"/>
      <c r="X312" s="287"/>
      <c r="Y312" s="288"/>
      <c r="Z312" s="287"/>
      <c r="AA312" s="288"/>
      <c r="AB312" s="287"/>
      <c r="AC312" s="288"/>
      <c r="AD312" s="287"/>
      <c r="AE312" s="288"/>
      <c r="AF312" s="287"/>
      <c r="AG312" s="288"/>
      <c r="AH312" s="287"/>
      <c r="AI312" s="288"/>
      <c r="AJ312" s="287"/>
      <c r="AK312" s="288"/>
      <c r="AL312" s="287"/>
      <c r="AM312" s="288"/>
      <c r="AN312" s="287"/>
      <c r="AO312" s="288"/>
      <c r="AP312" s="287"/>
      <c r="AQ312" s="288"/>
      <c r="AR312" s="287"/>
      <c r="AS312" s="288"/>
      <c r="AT312" s="287"/>
      <c r="AU312" s="288"/>
      <c r="AV312" s="287"/>
      <c r="AW312" s="288"/>
      <c r="AX312" s="287"/>
      <c r="AY312" s="31"/>
      <c r="BA312" s="76" t="str">
        <f t="shared" si="246"/>
        <v/>
      </c>
      <c r="BC312" s="76" t="str">
        <f>IF('Stock List'!$K312="", "", 'Stock List'!$K312)</f>
        <v/>
      </c>
      <c r="BE312" s="106">
        <f>IFERROR(ROUND(((INDEX('Stock List'!$M$11:$M$1010, MATCH(L312, 'Stock List'!$K$11:$K$1010, 0))/INDEX('Stock List'!$L$11:$L$1010, MATCH(L312, 'Stock List'!$K$11:$K$1010, 0)))*K312), 2), 0)</f>
        <v>0</v>
      </c>
      <c r="BF312" s="20"/>
      <c r="BG312" s="20">
        <f>IFERROR(ROUND(((INDEX('Stock List'!$M$11:$M$1010, MATCH(N312, 'Stock List'!$K$11:$K$1010, 0))/INDEX('Stock List'!$L$11:$L$1010, MATCH(N312, 'Stock List'!$K$11:$K$1010, 0)))*M312), 2), 0)</f>
        <v>0</v>
      </c>
      <c r="BH312" s="20"/>
      <c r="BI312" s="20">
        <f>IFERROR(ROUND(((INDEX('Stock List'!$M$11:$M$1010, MATCH(P312, 'Stock List'!$K$11:$K$1010, 0))/INDEX('Stock List'!$L$11:$L$1010, MATCH(P312, 'Stock List'!$K$11:$K$1010, 0)))*O312), 2), 0)</f>
        <v>0</v>
      </c>
      <c r="BJ312" s="20"/>
      <c r="BK312" s="20">
        <f>IFERROR(ROUND(((INDEX('Stock List'!$M$11:$M$1010, MATCH(R312, 'Stock List'!$K$11:$K$1010, 0))/INDEX('Stock List'!$L$11:$L$1010, MATCH(R312, 'Stock List'!$K$11:$K$1010, 0)))*Q312), 2), 0)</f>
        <v>0</v>
      </c>
      <c r="BL312" s="20"/>
      <c r="BM312" s="20">
        <f>IFERROR(ROUND(((INDEX('Stock List'!$M$11:$M$1010, MATCH(T312, 'Stock List'!$K$11:$K$1010, 0))/INDEX('Stock List'!$L$11:$L$1010, MATCH(T312, 'Stock List'!$K$11:$K$1010, 0)))*S312), 2), 0)</f>
        <v>0</v>
      </c>
      <c r="BN312" s="20"/>
      <c r="BO312" s="20">
        <f>IFERROR(ROUND(((INDEX('Stock List'!$M$11:$M$1010, MATCH(V312, 'Stock List'!$K$11:$K$1010, 0))/INDEX('Stock List'!$L$11:$L$1010, MATCH(V312, 'Stock List'!$K$11:$K$1010, 0)))*U312), 2), 0)</f>
        <v>0</v>
      </c>
      <c r="BP312" s="20"/>
      <c r="BQ312" s="20">
        <f>IFERROR(ROUND(((INDEX('Stock List'!$M$11:$M$1010, MATCH(X312, 'Stock List'!$K$11:$K$1010, 0))/INDEX('Stock List'!$L$11:$L$1010, MATCH(X312, 'Stock List'!$K$11:$K$1010, 0)))*W312), 2), 0)</f>
        <v>0</v>
      </c>
      <c r="BR312" s="20"/>
      <c r="BS312" s="20">
        <f>IFERROR(ROUND(((INDEX('Stock List'!$M$11:$M$1010, MATCH(Z312, 'Stock List'!$K$11:$K$1010, 0))/INDEX('Stock List'!$L$11:$L$1010, MATCH(Z312, 'Stock List'!$K$11:$K$1010, 0)))*Y312), 2), 0)</f>
        <v>0</v>
      </c>
      <c r="BT312" s="20"/>
      <c r="BU312" s="20">
        <f>IFERROR(ROUND(((INDEX('Stock List'!$M$11:$M$1010, MATCH(AB312, 'Stock List'!$K$11:$K$1010, 0))/INDEX('Stock List'!$L$11:$L$1010, MATCH(AB312, 'Stock List'!$K$11:$K$1010, 0)))*AA312), 2), 0)</f>
        <v>0</v>
      </c>
      <c r="BV312" s="20"/>
      <c r="BW312" s="20">
        <f>IFERROR(ROUND(((INDEX('Stock List'!$M$11:$M$1010, MATCH(AD312, 'Stock List'!$K$11:$K$1010, 0))/INDEX('Stock List'!$L$11:$L$1010, MATCH(AD312, 'Stock List'!$K$11:$K$1010, 0)))*AC312), 2), 0)</f>
        <v>0</v>
      </c>
      <c r="BX312" s="20"/>
      <c r="BY312" s="20">
        <f>IFERROR(ROUND(((INDEX('Stock List'!$M$11:$M$1010, MATCH(AF312, 'Stock List'!$K$11:$K$1010, 0))/INDEX('Stock List'!$L$11:$L$1010, MATCH(AF312, 'Stock List'!$K$11:$K$1010, 0)))*AE312), 2), 0)</f>
        <v>0</v>
      </c>
      <c r="BZ312" s="20"/>
      <c r="CA312" s="20">
        <f>IFERROR(ROUND(((INDEX('Stock List'!$M$11:$M$1010, MATCH(AH312, 'Stock List'!$K$11:$K$1010, 0))/INDEX('Stock List'!$L$11:$L$1010, MATCH(AH312, 'Stock List'!$K$11:$K$1010, 0)))*AG312), 2), 0)</f>
        <v>0</v>
      </c>
      <c r="CB312" s="20"/>
      <c r="CC312" s="20">
        <f>IFERROR(ROUND(((INDEX('Stock List'!$M$11:$M$1010, MATCH(AJ312, 'Stock List'!$K$11:$K$1010, 0))/INDEX('Stock List'!$L$11:$L$1010, MATCH(AJ312, 'Stock List'!$K$11:$K$1010, 0)))*AI312), 2), 0)</f>
        <v>0</v>
      </c>
      <c r="CD312" s="20"/>
      <c r="CE312" s="20">
        <f>IFERROR(ROUND(((INDEX('Stock List'!$M$11:$M$1010, MATCH(AL312, 'Stock List'!$K$11:$K$1010, 0))/INDEX('Stock List'!$L$11:$L$1010, MATCH(AL312, 'Stock List'!$K$11:$K$1010, 0)))*AK312), 2), 0)</f>
        <v>0</v>
      </c>
      <c r="CF312" s="20"/>
      <c r="CG312" s="20">
        <f>IFERROR(ROUND(((INDEX('Stock List'!$M$11:$M$1010, MATCH(AN312, 'Stock List'!$K$11:$K$1010, 0))/INDEX('Stock List'!$L$11:$L$1010, MATCH(AN312, 'Stock List'!$K$11:$K$1010, 0)))*AM312), 2), 0)</f>
        <v>0</v>
      </c>
      <c r="CH312" s="20"/>
      <c r="CI312" s="20">
        <f>IFERROR(ROUND(((INDEX('Stock List'!$M$11:$M$1010, MATCH(AP312, 'Stock List'!$K$11:$K$1010, 0))/INDEX('Stock List'!$L$11:$L$1010, MATCH(AP312, 'Stock List'!$K$11:$K$1010, 0)))*AO312), 2), 0)</f>
        <v>0</v>
      </c>
      <c r="CJ312" s="20"/>
      <c r="CK312" s="20">
        <f>IFERROR(ROUND(((INDEX('Stock List'!$M$11:$M$1010, MATCH(AR312, 'Stock List'!$K$11:$K$1010, 0))/INDEX('Stock List'!$L$11:$L$1010, MATCH(AR312, 'Stock List'!$K$11:$K$1010, 0)))*AQ312), 2), 0)</f>
        <v>0</v>
      </c>
      <c r="CL312" s="20"/>
      <c r="CM312" s="20">
        <f>IFERROR(ROUND(((INDEX('Stock List'!$M$11:$M$1010, MATCH(AT312, 'Stock List'!$K$11:$K$1010, 0))/INDEX('Stock List'!$L$11:$L$1010, MATCH(AT312, 'Stock List'!$K$11:$K$1010, 0)))*AS312), 2), 0)</f>
        <v>0</v>
      </c>
      <c r="CN312" s="20"/>
      <c r="CO312" s="20">
        <f>IFERROR(ROUND(((INDEX('Stock List'!$M$11:$M$1010, MATCH(AV312, 'Stock List'!$K$11:$K$1010, 0))/INDEX('Stock List'!$L$11:$L$1010, MATCH(AV312, 'Stock List'!$K$11:$K$1010, 0)))*AU312), 2), 0)</f>
        <v>0</v>
      </c>
      <c r="CP312" s="20"/>
      <c r="CQ312" s="20">
        <f>IFERROR(ROUND(((INDEX('Stock List'!$M$11:$M$1010, MATCH(AX312, 'Stock List'!$K$11:$K$1010, 0))/INDEX('Stock List'!$L$11:$L$1010, MATCH(AX312, 'Stock List'!$K$11:$K$1010, 0)))*AW312), 2), 0)</f>
        <v>0</v>
      </c>
      <c r="CR312" s="22"/>
      <c r="CT312" s="106" t="str">
        <f t="shared" si="247"/>
        <v/>
      </c>
      <c r="CU312" s="22" t="str">
        <f t="shared" si="248"/>
        <v/>
      </c>
      <c r="CX312" s="106" t="str">
        <f t="shared" si="249"/>
        <v/>
      </c>
      <c r="CY312" s="20" t="str">
        <f t="shared" si="250"/>
        <v/>
      </c>
      <c r="CZ312" s="22" t="str">
        <f t="shared" si="251"/>
        <v/>
      </c>
      <c r="DB312" s="76" t="str">
        <f>IF($H312="", "", COUNTIF($G$11:$G$1010, "&gt;"&amp;$G312)+1+COUNTIF($G$11:$G312, $G312)-1)</f>
        <v/>
      </c>
      <c r="DC312" s="76" t="str">
        <f>IF($H312="", "", COUNTIF($CZ$11:$CZ$1010, "&gt;"&amp;$CZ312)+1+COUNTIF($CZ$11:$CZ312, $CZ312)-1)</f>
        <v/>
      </c>
      <c r="DE312" s="147" t="str">
        <f t="shared" si="252"/>
        <v/>
      </c>
      <c r="DF312" s="148"/>
      <c r="DG312" s="19" t="str">
        <f t="shared" si="253"/>
        <v/>
      </c>
      <c r="DH312" s="153" t="str">
        <f t="shared" si="254"/>
        <v/>
      </c>
      <c r="DI312" s="19" t="str">
        <f t="shared" si="206"/>
        <v/>
      </c>
      <c r="DJ312" s="153" t="str">
        <f t="shared" si="207"/>
        <v/>
      </c>
      <c r="DK312" s="19" t="str">
        <f t="shared" si="208"/>
        <v/>
      </c>
      <c r="DL312" s="153" t="str">
        <f t="shared" si="209"/>
        <v/>
      </c>
      <c r="DM312" s="19" t="str">
        <f t="shared" si="210"/>
        <v/>
      </c>
      <c r="DN312" s="153" t="str">
        <f t="shared" si="211"/>
        <v/>
      </c>
      <c r="DO312" s="19" t="str">
        <f t="shared" si="212"/>
        <v/>
      </c>
      <c r="DP312" s="153" t="str">
        <f t="shared" si="213"/>
        <v/>
      </c>
      <c r="DQ312" s="19" t="str">
        <f t="shared" si="214"/>
        <v/>
      </c>
      <c r="DR312" s="153" t="str">
        <f t="shared" si="215"/>
        <v/>
      </c>
      <c r="DS312" s="19" t="str">
        <f t="shared" si="216"/>
        <v/>
      </c>
      <c r="DT312" s="153" t="str">
        <f t="shared" si="217"/>
        <v/>
      </c>
      <c r="DU312" s="19" t="str">
        <f t="shared" si="218"/>
        <v/>
      </c>
      <c r="DV312" s="153" t="str">
        <f t="shared" si="219"/>
        <v/>
      </c>
      <c r="DW312" s="19" t="str">
        <f t="shared" si="220"/>
        <v/>
      </c>
      <c r="DX312" s="153" t="str">
        <f t="shared" si="221"/>
        <v/>
      </c>
      <c r="DY312" s="19" t="str">
        <f t="shared" si="222"/>
        <v/>
      </c>
      <c r="DZ312" s="153" t="str">
        <f t="shared" si="223"/>
        <v/>
      </c>
      <c r="EA312" s="19" t="str">
        <f t="shared" si="224"/>
        <v/>
      </c>
      <c r="EB312" s="153" t="str">
        <f t="shared" si="225"/>
        <v/>
      </c>
      <c r="EC312" s="19" t="str">
        <f t="shared" si="226"/>
        <v/>
      </c>
      <c r="ED312" s="153" t="str">
        <f t="shared" si="227"/>
        <v/>
      </c>
      <c r="EE312" s="19" t="str">
        <f t="shared" si="228"/>
        <v/>
      </c>
      <c r="EF312" s="153" t="str">
        <f t="shared" si="229"/>
        <v/>
      </c>
      <c r="EG312" s="19" t="str">
        <f t="shared" si="230"/>
        <v/>
      </c>
      <c r="EH312" s="153" t="str">
        <f t="shared" si="231"/>
        <v/>
      </c>
      <c r="EI312" s="19" t="str">
        <f t="shared" si="232"/>
        <v/>
      </c>
      <c r="EJ312" s="153" t="str">
        <f t="shared" si="233"/>
        <v/>
      </c>
      <c r="EK312" s="19" t="str">
        <f t="shared" si="234"/>
        <v/>
      </c>
      <c r="EL312" s="153" t="str">
        <f t="shared" si="235"/>
        <v/>
      </c>
      <c r="EM312" s="19" t="str">
        <f t="shared" si="236"/>
        <v/>
      </c>
      <c r="EN312" s="153" t="str">
        <f t="shared" si="237"/>
        <v/>
      </c>
      <c r="EO312" s="19" t="str">
        <f t="shared" si="238"/>
        <v/>
      </c>
      <c r="EP312" s="153" t="str">
        <f t="shared" si="239"/>
        <v/>
      </c>
      <c r="EQ312" s="19" t="str">
        <f t="shared" si="240"/>
        <v/>
      </c>
      <c r="ER312" s="153" t="str">
        <f t="shared" si="241"/>
        <v/>
      </c>
      <c r="ES312" s="19" t="str">
        <f t="shared" si="242"/>
        <v/>
      </c>
      <c r="ET312" s="153" t="str">
        <f t="shared" si="243"/>
        <v/>
      </c>
    </row>
    <row r="313" spans="1:150" x14ac:dyDescent="0.25">
      <c r="A313" s="31"/>
      <c r="B313" s="91" t="str">
        <f t="shared" si="244"/>
        <v/>
      </c>
      <c r="C313" s="20" t="str">
        <f t="shared" si="204"/>
        <v/>
      </c>
      <c r="D313" s="97" t="str">
        <f t="shared" si="205"/>
        <v/>
      </c>
      <c r="E313" s="62" t="str">
        <f t="shared" si="245"/>
        <v/>
      </c>
      <c r="F313" s="31"/>
      <c r="G313" s="282"/>
      <c r="H313" s="283"/>
      <c r="I313" s="284"/>
      <c r="J313" s="285"/>
      <c r="K313" s="286"/>
      <c r="L313" s="287"/>
      <c r="M313" s="288"/>
      <c r="N313" s="287"/>
      <c r="O313" s="288"/>
      <c r="P313" s="287"/>
      <c r="Q313" s="288"/>
      <c r="R313" s="287"/>
      <c r="S313" s="288"/>
      <c r="T313" s="287"/>
      <c r="U313" s="288"/>
      <c r="V313" s="287"/>
      <c r="W313" s="288"/>
      <c r="X313" s="287"/>
      <c r="Y313" s="288"/>
      <c r="Z313" s="287"/>
      <c r="AA313" s="288"/>
      <c r="AB313" s="287"/>
      <c r="AC313" s="288"/>
      <c r="AD313" s="287"/>
      <c r="AE313" s="288"/>
      <c r="AF313" s="287"/>
      <c r="AG313" s="288"/>
      <c r="AH313" s="287"/>
      <c r="AI313" s="288"/>
      <c r="AJ313" s="287"/>
      <c r="AK313" s="288"/>
      <c r="AL313" s="287"/>
      <c r="AM313" s="288"/>
      <c r="AN313" s="287"/>
      <c r="AO313" s="288"/>
      <c r="AP313" s="287"/>
      <c r="AQ313" s="288"/>
      <c r="AR313" s="287"/>
      <c r="AS313" s="288"/>
      <c r="AT313" s="287"/>
      <c r="AU313" s="288"/>
      <c r="AV313" s="287"/>
      <c r="AW313" s="288"/>
      <c r="AX313" s="287"/>
      <c r="AY313" s="31"/>
      <c r="BA313" s="76" t="str">
        <f t="shared" si="246"/>
        <v/>
      </c>
      <c r="BC313" s="76" t="str">
        <f>IF('Stock List'!$K313="", "", 'Stock List'!$K313)</f>
        <v/>
      </c>
      <c r="BE313" s="106">
        <f>IFERROR(ROUND(((INDEX('Stock List'!$M$11:$M$1010, MATCH(L313, 'Stock List'!$K$11:$K$1010, 0))/INDEX('Stock List'!$L$11:$L$1010, MATCH(L313, 'Stock List'!$K$11:$K$1010, 0)))*K313), 2), 0)</f>
        <v>0</v>
      </c>
      <c r="BF313" s="20"/>
      <c r="BG313" s="20">
        <f>IFERROR(ROUND(((INDEX('Stock List'!$M$11:$M$1010, MATCH(N313, 'Stock List'!$K$11:$K$1010, 0))/INDEX('Stock List'!$L$11:$L$1010, MATCH(N313, 'Stock List'!$K$11:$K$1010, 0)))*M313), 2), 0)</f>
        <v>0</v>
      </c>
      <c r="BH313" s="20"/>
      <c r="BI313" s="20">
        <f>IFERROR(ROUND(((INDEX('Stock List'!$M$11:$M$1010, MATCH(P313, 'Stock List'!$K$11:$K$1010, 0))/INDEX('Stock List'!$L$11:$L$1010, MATCH(P313, 'Stock List'!$K$11:$K$1010, 0)))*O313), 2), 0)</f>
        <v>0</v>
      </c>
      <c r="BJ313" s="20"/>
      <c r="BK313" s="20">
        <f>IFERROR(ROUND(((INDEX('Stock List'!$M$11:$M$1010, MATCH(R313, 'Stock List'!$K$11:$K$1010, 0))/INDEX('Stock List'!$L$11:$L$1010, MATCH(R313, 'Stock List'!$K$11:$K$1010, 0)))*Q313), 2), 0)</f>
        <v>0</v>
      </c>
      <c r="BL313" s="20"/>
      <c r="BM313" s="20">
        <f>IFERROR(ROUND(((INDEX('Stock List'!$M$11:$M$1010, MATCH(T313, 'Stock List'!$K$11:$K$1010, 0))/INDEX('Stock List'!$L$11:$L$1010, MATCH(T313, 'Stock List'!$K$11:$K$1010, 0)))*S313), 2), 0)</f>
        <v>0</v>
      </c>
      <c r="BN313" s="20"/>
      <c r="BO313" s="20">
        <f>IFERROR(ROUND(((INDEX('Stock List'!$M$11:$M$1010, MATCH(V313, 'Stock List'!$K$11:$K$1010, 0))/INDEX('Stock List'!$L$11:$L$1010, MATCH(V313, 'Stock List'!$K$11:$K$1010, 0)))*U313), 2), 0)</f>
        <v>0</v>
      </c>
      <c r="BP313" s="20"/>
      <c r="BQ313" s="20">
        <f>IFERROR(ROUND(((INDEX('Stock List'!$M$11:$M$1010, MATCH(X313, 'Stock List'!$K$11:$K$1010, 0))/INDEX('Stock List'!$L$11:$L$1010, MATCH(X313, 'Stock List'!$K$11:$K$1010, 0)))*W313), 2), 0)</f>
        <v>0</v>
      </c>
      <c r="BR313" s="20"/>
      <c r="BS313" s="20">
        <f>IFERROR(ROUND(((INDEX('Stock List'!$M$11:$M$1010, MATCH(Z313, 'Stock List'!$K$11:$K$1010, 0))/INDEX('Stock List'!$L$11:$L$1010, MATCH(Z313, 'Stock List'!$K$11:$K$1010, 0)))*Y313), 2), 0)</f>
        <v>0</v>
      </c>
      <c r="BT313" s="20"/>
      <c r="BU313" s="20">
        <f>IFERROR(ROUND(((INDEX('Stock List'!$M$11:$M$1010, MATCH(AB313, 'Stock List'!$K$11:$K$1010, 0))/INDEX('Stock List'!$L$11:$L$1010, MATCH(AB313, 'Stock List'!$K$11:$K$1010, 0)))*AA313), 2), 0)</f>
        <v>0</v>
      </c>
      <c r="BV313" s="20"/>
      <c r="BW313" s="20">
        <f>IFERROR(ROUND(((INDEX('Stock List'!$M$11:$M$1010, MATCH(AD313, 'Stock List'!$K$11:$K$1010, 0))/INDEX('Stock List'!$L$11:$L$1010, MATCH(AD313, 'Stock List'!$K$11:$K$1010, 0)))*AC313), 2), 0)</f>
        <v>0</v>
      </c>
      <c r="BX313" s="20"/>
      <c r="BY313" s="20">
        <f>IFERROR(ROUND(((INDEX('Stock List'!$M$11:$M$1010, MATCH(AF313, 'Stock List'!$K$11:$K$1010, 0))/INDEX('Stock List'!$L$11:$L$1010, MATCH(AF313, 'Stock List'!$K$11:$K$1010, 0)))*AE313), 2), 0)</f>
        <v>0</v>
      </c>
      <c r="BZ313" s="20"/>
      <c r="CA313" s="20">
        <f>IFERROR(ROUND(((INDEX('Stock List'!$M$11:$M$1010, MATCH(AH313, 'Stock List'!$K$11:$K$1010, 0))/INDEX('Stock List'!$L$11:$L$1010, MATCH(AH313, 'Stock List'!$K$11:$K$1010, 0)))*AG313), 2), 0)</f>
        <v>0</v>
      </c>
      <c r="CB313" s="20"/>
      <c r="CC313" s="20">
        <f>IFERROR(ROUND(((INDEX('Stock List'!$M$11:$M$1010, MATCH(AJ313, 'Stock List'!$K$11:$K$1010, 0))/INDEX('Stock List'!$L$11:$L$1010, MATCH(AJ313, 'Stock List'!$K$11:$K$1010, 0)))*AI313), 2), 0)</f>
        <v>0</v>
      </c>
      <c r="CD313" s="20"/>
      <c r="CE313" s="20">
        <f>IFERROR(ROUND(((INDEX('Stock List'!$M$11:$M$1010, MATCH(AL313, 'Stock List'!$K$11:$K$1010, 0))/INDEX('Stock List'!$L$11:$L$1010, MATCH(AL313, 'Stock List'!$K$11:$K$1010, 0)))*AK313), 2), 0)</f>
        <v>0</v>
      </c>
      <c r="CF313" s="20"/>
      <c r="CG313" s="20">
        <f>IFERROR(ROUND(((INDEX('Stock List'!$M$11:$M$1010, MATCH(AN313, 'Stock List'!$K$11:$K$1010, 0))/INDEX('Stock List'!$L$11:$L$1010, MATCH(AN313, 'Stock List'!$K$11:$K$1010, 0)))*AM313), 2), 0)</f>
        <v>0</v>
      </c>
      <c r="CH313" s="20"/>
      <c r="CI313" s="20">
        <f>IFERROR(ROUND(((INDEX('Stock List'!$M$11:$M$1010, MATCH(AP313, 'Stock List'!$K$11:$K$1010, 0))/INDEX('Stock List'!$L$11:$L$1010, MATCH(AP313, 'Stock List'!$K$11:$K$1010, 0)))*AO313), 2), 0)</f>
        <v>0</v>
      </c>
      <c r="CJ313" s="20"/>
      <c r="CK313" s="20">
        <f>IFERROR(ROUND(((INDEX('Stock List'!$M$11:$M$1010, MATCH(AR313, 'Stock List'!$K$11:$K$1010, 0))/INDEX('Stock List'!$L$11:$L$1010, MATCH(AR313, 'Stock List'!$K$11:$K$1010, 0)))*AQ313), 2), 0)</f>
        <v>0</v>
      </c>
      <c r="CL313" s="20"/>
      <c r="CM313" s="20">
        <f>IFERROR(ROUND(((INDEX('Stock List'!$M$11:$M$1010, MATCH(AT313, 'Stock List'!$K$11:$K$1010, 0))/INDEX('Stock List'!$L$11:$L$1010, MATCH(AT313, 'Stock List'!$K$11:$K$1010, 0)))*AS313), 2), 0)</f>
        <v>0</v>
      </c>
      <c r="CN313" s="20"/>
      <c r="CO313" s="20">
        <f>IFERROR(ROUND(((INDEX('Stock List'!$M$11:$M$1010, MATCH(AV313, 'Stock List'!$K$11:$K$1010, 0))/INDEX('Stock List'!$L$11:$L$1010, MATCH(AV313, 'Stock List'!$K$11:$K$1010, 0)))*AU313), 2), 0)</f>
        <v>0</v>
      </c>
      <c r="CP313" s="20"/>
      <c r="CQ313" s="20">
        <f>IFERROR(ROUND(((INDEX('Stock List'!$M$11:$M$1010, MATCH(AX313, 'Stock List'!$K$11:$K$1010, 0))/INDEX('Stock List'!$L$11:$L$1010, MATCH(AX313, 'Stock List'!$K$11:$K$1010, 0)))*AW313), 2), 0)</f>
        <v>0</v>
      </c>
      <c r="CR313" s="22"/>
      <c r="CT313" s="106" t="str">
        <f t="shared" si="247"/>
        <v/>
      </c>
      <c r="CU313" s="22" t="str">
        <f t="shared" si="248"/>
        <v/>
      </c>
      <c r="CX313" s="106" t="str">
        <f t="shared" si="249"/>
        <v/>
      </c>
      <c r="CY313" s="20" t="str">
        <f t="shared" si="250"/>
        <v/>
      </c>
      <c r="CZ313" s="22" t="str">
        <f t="shared" si="251"/>
        <v/>
      </c>
      <c r="DB313" s="76" t="str">
        <f>IF($H313="", "", COUNTIF($G$11:$G$1010, "&gt;"&amp;$G313)+1+COUNTIF($G$11:$G313, $G313)-1)</f>
        <v/>
      </c>
      <c r="DC313" s="76" t="str">
        <f>IF($H313="", "", COUNTIF($CZ$11:$CZ$1010, "&gt;"&amp;$CZ313)+1+COUNTIF($CZ$11:$CZ313, $CZ313)-1)</f>
        <v/>
      </c>
      <c r="DE313" s="147" t="str">
        <f t="shared" si="252"/>
        <v/>
      </c>
      <c r="DF313" s="148"/>
      <c r="DG313" s="19" t="str">
        <f t="shared" si="253"/>
        <v/>
      </c>
      <c r="DH313" s="153" t="str">
        <f t="shared" si="254"/>
        <v/>
      </c>
      <c r="DI313" s="19" t="str">
        <f t="shared" si="206"/>
        <v/>
      </c>
      <c r="DJ313" s="153" t="str">
        <f t="shared" si="207"/>
        <v/>
      </c>
      <c r="DK313" s="19" t="str">
        <f t="shared" si="208"/>
        <v/>
      </c>
      <c r="DL313" s="153" t="str">
        <f t="shared" si="209"/>
        <v/>
      </c>
      <c r="DM313" s="19" t="str">
        <f t="shared" si="210"/>
        <v/>
      </c>
      <c r="DN313" s="153" t="str">
        <f t="shared" si="211"/>
        <v/>
      </c>
      <c r="DO313" s="19" t="str">
        <f t="shared" si="212"/>
        <v/>
      </c>
      <c r="DP313" s="153" t="str">
        <f t="shared" si="213"/>
        <v/>
      </c>
      <c r="DQ313" s="19" t="str">
        <f t="shared" si="214"/>
        <v/>
      </c>
      <c r="DR313" s="153" t="str">
        <f t="shared" si="215"/>
        <v/>
      </c>
      <c r="DS313" s="19" t="str">
        <f t="shared" si="216"/>
        <v/>
      </c>
      <c r="DT313" s="153" t="str">
        <f t="shared" si="217"/>
        <v/>
      </c>
      <c r="DU313" s="19" t="str">
        <f t="shared" si="218"/>
        <v/>
      </c>
      <c r="DV313" s="153" t="str">
        <f t="shared" si="219"/>
        <v/>
      </c>
      <c r="DW313" s="19" t="str">
        <f t="shared" si="220"/>
        <v/>
      </c>
      <c r="DX313" s="153" t="str">
        <f t="shared" si="221"/>
        <v/>
      </c>
      <c r="DY313" s="19" t="str">
        <f t="shared" si="222"/>
        <v/>
      </c>
      <c r="DZ313" s="153" t="str">
        <f t="shared" si="223"/>
        <v/>
      </c>
      <c r="EA313" s="19" t="str">
        <f t="shared" si="224"/>
        <v/>
      </c>
      <c r="EB313" s="153" t="str">
        <f t="shared" si="225"/>
        <v/>
      </c>
      <c r="EC313" s="19" t="str">
        <f t="shared" si="226"/>
        <v/>
      </c>
      <c r="ED313" s="153" t="str">
        <f t="shared" si="227"/>
        <v/>
      </c>
      <c r="EE313" s="19" t="str">
        <f t="shared" si="228"/>
        <v/>
      </c>
      <c r="EF313" s="153" t="str">
        <f t="shared" si="229"/>
        <v/>
      </c>
      <c r="EG313" s="19" t="str">
        <f t="shared" si="230"/>
        <v/>
      </c>
      <c r="EH313" s="153" t="str">
        <f t="shared" si="231"/>
        <v/>
      </c>
      <c r="EI313" s="19" t="str">
        <f t="shared" si="232"/>
        <v/>
      </c>
      <c r="EJ313" s="153" t="str">
        <f t="shared" si="233"/>
        <v/>
      </c>
      <c r="EK313" s="19" t="str">
        <f t="shared" si="234"/>
        <v/>
      </c>
      <c r="EL313" s="153" t="str">
        <f t="shared" si="235"/>
        <v/>
      </c>
      <c r="EM313" s="19" t="str">
        <f t="shared" si="236"/>
        <v/>
      </c>
      <c r="EN313" s="153" t="str">
        <f t="shared" si="237"/>
        <v/>
      </c>
      <c r="EO313" s="19" t="str">
        <f t="shared" si="238"/>
        <v/>
      </c>
      <c r="EP313" s="153" t="str">
        <f t="shared" si="239"/>
        <v/>
      </c>
      <c r="EQ313" s="19" t="str">
        <f t="shared" si="240"/>
        <v/>
      </c>
      <c r="ER313" s="153" t="str">
        <f t="shared" si="241"/>
        <v/>
      </c>
      <c r="ES313" s="19" t="str">
        <f t="shared" si="242"/>
        <v/>
      </c>
      <c r="ET313" s="153" t="str">
        <f t="shared" si="243"/>
        <v/>
      </c>
    </row>
    <row r="314" spans="1:150" x14ac:dyDescent="0.25">
      <c r="A314" s="31"/>
      <c r="B314" s="91" t="str">
        <f t="shared" si="244"/>
        <v/>
      </c>
      <c r="C314" s="20" t="str">
        <f t="shared" si="204"/>
        <v/>
      </c>
      <c r="D314" s="97" t="str">
        <f t="shared" si="205"/>
        <v/>
      </c>
      <c r="E314" s="62" t="str">
        <f t="shared" si="245"/>
        <v/>
      </c>
      <c r="F314" s="31"/>
      <c r="G314" s="282"/>
      <c r="H314" s="283"/>
      <c r="I314" s="284"/>
      <c r="J314" s="285"/>
      <c r="K314" s="286"/>
      <c r="L314" s="287"/>
      <c r="M314" s="288"/>
      <c r="N314" s="287"/>
      <c r="O314" s="288"/>
      <c r="P314" s="287"/>
      <c r="Q314" s="288"/>
      <c r="R314" s="287"/>
      <c r="S314" s="288"/>
      <c r="T314" s="287"/>
      <c r="U314" s="288"/>
      <c r="V314" s="287"/>
      <c r="W314" s="288"/>
      <c r="X314" s="287"/>
      <c r="Y314" s="288"/>
      <c r="Z314" s="287"/>
      <c r="AA314" s="288"/>
      <c r="AB314" s="287"/>
      <c r="AC314" s="288"/>
      <c r="AD314" s="287"/>
      <c r="AE314" s="288"/>
      <c r="AF314" s="287"/>
      <c r="AG314" s="288"/>
      <c r="AH314" s="287"/>
      <c r="AI314" s="288"/>
      <c r="AJ314" s="287"/>
      <c r="AK314" s="288"/>
      <c r="AL314" s="287"/>
      <c r="AM314" s="288"/>
      <c r="AN314" s="287"/>
      <c r="AO314" s="288"/>
      <c r="AP314" s="287"/>
      <c r="AQ314" s="288"/>
      <c r="AR314" s="287"/>
      <c r="AS314" s="288"/>
      <c r="AT314" s="287"/>
      <c r="AU314" s="288"/>
      <c r="AV314" s="287"/>
      <c r="AW314" s="288"/>
      <c r="AX314" s="287"/>
      <c r="AY314" s="31"/>
      <c r="BA314" s="76" t="str">
        <f t="shared" si="246"/>
        <v/>
      </c>
      <c r="BC314" s="76" t="str">
        <f>IF('Stock List'!$K314="", "", 'Stock List'!$K314)</f>
        <v/>
      </c>
      <c r="BE314" s="106">
        <f>IFERROR(ROUND(((INDEX('Stock List'!$M$11:$M$1010, MATCH(L314, 'Stock List'!$K$11:$K$1010, 0))/INDEX('Stock List'!$L$11:$L$1010, MATCH(L314, 'Stock List'!$K$11:$K$1010, 0)))*K314), 2), 0)</f>
        <v>0</v>
      </c>
      <c r="BF314" s="20"/>
      <c r="BG314" s="20">
        <f>IFERROR(ROUND(((INDEX('Stock List'!$M$11:$M$1010, MATCH(N314, 'Stock List'!$K$11:$K$1010, 0))/INDEX('Stock List'!$L$11:$L$1010, MATCH(N314, 'Stock List'!$K$11:$K$1010, 0)))*M314), 2), 0)</f>
        <v>0</v>
      </c>
      <c r="BH314" s="20"/>
      <c r="BI314" s="20">
        <f>IFERROR(ROUND(((INDEX('Stock List'!$M$11:$M$1010, MATCH(P314, 'Stock List'!$K$11:$K$1010, 0))/INDEX('Stock List'!$L$11:$L$1010, MATCH(P314, 'Stock List'!$K$11:$K$1010, 0)))*O314), 2), 0)</f>
        <v>0</v>
      </c>
      <c r="BJ314" s="20"/>
      <c r="BK314" s="20">
        <f>IFERROR(ROUND(((INDEX('Stock List'!$M$11:$M$1010, MATCH(R314, 'Stock List'!$K$11:$K$1010, 0))/INDEX('Stock List'!$L$11:$L$1010, MATCH(R314, 'Stock List'!$K$11:$K$1010, 0)))*Q314), 2), 0)</f>
        <v>0</v>
      </c>
      <c r="BL314" s="20"/>
      <c r="BM314" s="20">
        <f>IFERROR(ROUND(((INDEX('Stock List'!$M$11:$M$1010, MATCH(T314, 'Stock List'!$K$11:$K$1010, 0))/INDEX('Stock List'!$L$11:$L$1010, MATCH(T314, 'Stock List'!$K$11:$K$1010, 0)))*S314), 2), 0)</f>
        <v>0</v>
      </c>
      <c r="BN314" s="20"/>
      <c r="BO314" s="20">
        <f>IFERROR(ROUND(((INDEX('Stock List'!$M$11:$M$1010, MATCH(V314, 'Stock List'!$K$11:$K$1010, 0))/INDEX('Stock List'!$L$11:$L$1010, MATCH(V314, 'Stock List'!$K$11:$K$1010, 0)))*U314), 2), 0)</f>
        <v>0</v>
      </c>
      <c r="BP314" s="20"/>
      <c r="BQ314" s="20">
        <f>IFERROR(ROUND(((INDEX('Stock List'!$M$11:$M$1010, MATCH(X314, 'Stock List'!$K$11:$K$1010, 0))/INDEX('Stock List'!$L$11:$L$1010, MATCH(X314, 'Stock List'!$K$11:$K$1010, 0)))*W314), 2), 0)</f>
        <v>0</v>
      </c>
      <c r="BR314" s="20"/>
      <c r="BS314" s="20">
        <f>IFERROR(ROUND(((INDEX('Stock List'!$M$11:$M$1010, MATCH(Z314, 'Stock List'!$K$11:$K$1010, 0))/INDEX('Stock List'!$L$11:$L$1010, MATCH(Z314, 'Stock List'!$K$11:$K$1010, 0)))*Y314), 2), 0)</f>
        <v>0</v>
      </c>
      <c r="BT314" s="20"/>
      <c r="BU314" s="20">
        <f>IFERROR(ROUND(((INDEX('Stock List'!$M$11:$M$1010, MATCH(AB314, 'Stock List'!$K$11:$K$1010, 0))/INDEX('Stock List'!$L$11:$L$1010, MATCH(AB314, 'Stock List'!$K$11:$K$1010, 0)))*AA314), 2), 0)</f>
        <v>0</v>
      </c>
      <c r="BV314" s="20"/>
      <c r="BW314" s="20">
        <f>IFERROR(ROUND(((INDEX('Stock List'!$M$11:$M$1010, MATCH(AD314, 'Stock List'!$K$11:$K$1010, 0))/INDEX('Stock List'!$L$11:$L$1010, MATCH(AD314, 'Stock List'!$K$11:$K$1010, 0)))*AC314), 2), 0)</f>
        <v>0</v>
      </c>
      <c r="BX314" s="20"/>
      <c r="BY314" s="20">
        <f>IFERROR(ROUND(((INDEX('Stock List'!$M$11:$M$1010, MATCH(AF314, 'Stock List'!$K$11:$K$1010, 0))/INDEX('Stock List'!$L$11:$L$1010, MATCH(AF314, 'Stock List'!$K$11:$K$1010, 0)))*AE314), 2), 0)</f>
        <v>0</v>
      </c>
      <c r="BZ314" s="20"/>
      <c r="CA314" s="20">
        <f>IFERROR(ROUND(((INDEX('Stock List'!$M$11:$M$1010, MATCH(AH314, 'Stock List'!$K$11:$K$1010, 0))/INDEX('Stock List'!$L$11:$L$1010, MATCH(AH314, 'Stock List'!$K$11:$K$1010, 0)))*AG314), 2), 0)</f>
        <v>0</v>
      </c>
      <c r="CB314" s="20"/>
      <c r="CC314" s="20">
        <f>IFERROR(ROUND(((INDEX('Stock List'!$M$11:$M$1010, MATCH(AJ314, 'Stock List'!$K$11:$K$1010, 0))/INDEX('Stock List'!$L$11:$L$1010, MATCH(AJ314, 'Stock List'!$K$11:$K$1010, 0)))*AI314), 2), 0)</f>
        <v>0</v>
      </c>
      <c r="CD314" s="20"/>
      <c r="CE314" s="20">
        <f>IFERROR(ROUND(((INDEX('Stock List'!$M$11:$M$1010, MATCH(AL314, 'Stock List'!$K$11:$K$1010, 0))/INDEX('Stock List'!$L$11:$L$1010, MATCH(AL314, 'Stock List'!$K$11:$K$1010, 0)))*AK314), 2), 0)</f>
        <v>0</v>
      </c>
      <c r="CF314" s="20"/>
      <c r="CG314" s="20">
        <f>IFERROR(ROUND(((INDEX('Stock List'!$M$11:$M$1010, MATCH(AN314, 'Stock List'!$K$11:$K$1010, 0))/INDEX('Stock List'!$L$11:$L$1010, MATCH(AN314, 'Stock List'!$K$11:$K$1010, 0)))*AM314), 2), 0)</f>
        <v>0</v>
      </c>
      <c r="CH314" s="20"/>
      <c r="CI314" s="20">
        <f>IFERROR(ROUND(((INDEX('Stock List'!$M$11:$M$1010, MATCH(AP314, 'Stock List'!$K$11:$K$1010, 0))/INDEX('Stock List'!$L$11:$L$1010, MATCH(AP314, 'Stock List'!$K$11:$K$1010, 0)))*AO314), 2), 0)</f>
        <v>0</v>
      </c>
      <c r="CJ314" s="20"/>
      <c r="CK314" s="20">
        <f>IFERROR(ROUND(((INDEX('Stock List'!$M$11:$M$1010, MATCH(AR314, 'Stock List'!$K$11:$K$1010, 0))/INDEX('Stock List'!$L$11:$L$1010, MATCH(AR314, 'Stock List'!$K$11:$K$1010, 0)))*AQ314), 2), 0)</f>
        <v>0</v>
      </c>
      <c r="CL314" s="20"/>
      <c r="CM314" s="20">
        <f>IFERROR(ROUND(((INDEX('Stock List'!$M$11:$M$1010, MATCH(AT314, 'Stock List'!$K$11:$K$1010, 0))/INDEX('Stock List'!$L$11:$L$1010, MATCH(AT314, 'Stock List'!$K$11:$K$1010, 0)))*AS314), 2), 0)</f>
        <v>0</v>
      </c>
      <c r="CN314" s="20"/>
      <c r="CO314" s="20">
        <f>IFERROR(ROUND(((INDEX('Stock List'!$M$11:$M$1010, MATCH(AV314, 'Stock List'!$K$11:$K$1010, 0))/INDEX('Stock List'!$L$11:$L$1010, MATCH(AV314, 'Stock List'!$K$11:$K$1010, 0)))*AU314), 2), 0)</f>
        <v>0</v>
      </c>
      <c r="CP314" s="20"/>
      <c r="CQ314" s="20">
        <f>IFERROR(ROUND(((INDEX('Stock List'!$M$11:$M$1010, MATCH(AX314, 'Stock List'!$K$11:$K$1010, 0))/INDEX('Stock List'!$L$11:$L$1010, MATCH(AX314, 'Stock List'!$K$11:$K$1010, 0)))*AW314), 2), 0)</f>
        <v>0</v>
      </c>
      <c r="CR314" s="22"/>
      <c r="CT314" s="106" t="str">
        <f t="shared" si="247"/>
        <v/>
      </c>
      <c r="CU314" s="22" t="str">
        <f t="shared" si="248"/>
        <v/>
      </c>
      <c r="CX314" s="106" t="str">
        <f t="shared" si="249"/>
        <v/>
      </c>
      <c r="CY314" s="20" t="str">
        <f t="shared" si="250"/>
        <v/>
      </c>
      <c r="CZ314" s="22" t="str">
        <f t="shared" si="251"/>
        <v/>
      </c>
      <c r="DB314" s="76" t="str">
        <f>IF($H314="", "", COUNTIF($G$11:$G$1010, "&gt;"&amp;$G314)+1+COUNTIF($G$11:$G314, $G314)-1)</f>
        <v/>
      </c>
      <c r="DC314" s="76" t="str">
        <f>IF($H314="", "", COUNTIF($CZ$11:$CZ$1010, "&gt;"&amp;$CZ314)+1+COUNTIF($CZ$11:$CZ314, $CZ314)-1)</f>
        <v/>
      </c>
      <c r="DE314" s="147" t="str">
        <f t="shared" si="252"/>
        <v/>
      </c>
      <c r="DF314" s="148"/>
      <c r="DG314" s="19" t="str">
        <f t="shared" si="253"/>
        <v/>
      </c>
      <c r="DH314" s="153" t="str">
        <f t="shared" si="254"/>
        <v/>
      </c>
      <c r="DI314" s="19" t="str">
        <f t="shared" si="206"/>
        <v/>
      </c>
      <c r="DJ314" s="153" t="str">
        <f t="shared" si="207"/>
        <v/>
      </c>
      <c r="DK314" s="19" t="str">
        <f t="shared" si="208"/>
        <v/>
      </c>
      <c r="DL314" s="153" t="str">
        <f t="shared" si="209"/>
        <v/>
      </c>
      <c r="DM314" s="19" t="str">
        <f t="shared" si="210"/>
        <v/>
      </c>
      <c r="DN314" s="153" t="str">
        <f t="shared" si="211"/>
        <v/>
      </c>
      <c r="DO314" s="19" t="str">
        <f t="shared" si="212"/>
        <v/>
      </c>
      <c r="DP314" s="153" t="str">
        <f t="shared" si="213"/>
        <v/>
      </c>
      <c r="DQ314" s="19" t="str">
        <f t="shared" si="214"/>
        <v/>
      </c>
      <c r="DR314" s="153" t="str">
        <f t="shared" si="215"/>
        <v/>
      </c>
      <c r="DS314" s="19" t="str">
        <f t="shared" si="216"/>
        <v/>
      </c>
      <c r="DT314" s="153" t="str">
        <f t="shared" si="217"/>
        <v/>
      </c>
      <c r="DU314" s="19" t="str">
        <f t="shared" si="218"/>
        <v/>
      </c>
      <c r="DV314" s="153" t="str">
        <f t="shared" si="219"/>
        <v/>
      </c>
      <c r="DW314" s="19" t="str">
        <f t="shared" si="220"/>
        <v/>
      </c>
      <c r="DX314" s="153" t="str">
        <f t="shared" si="221"/>
        <v/>
      </c>
      <c r="DY314" s="19" t="str">
        <f t="shared" si="222"/>
        <v/>
      </c>
      <c r="DZ314" s="153" t="str">
        <f t="shared" si="223"/>
        <v/>
      </c>
      <c r="EA314" s="19" t="str">
        <f t="shared" si="224"/>
        <v/>
      </c>
      <c r="EB314" s="153" t="str">
        <f t="shared" si="225"/>
        <v/>
      </c>
      <c r="EC314" s="19" t="str">
        <f t="shared" si="226"/>
        <v/>
      </c>
      <c r="ED314" s="153" t="str">
        <f t="shared" si="227"/>
        <v/>
      </c>
      <c r="EE314" s="19" t="str">
        <f t="shared" si="228"/>
        <v/>
      </c>
      <c r="EF314" s="153" t="str">
        <f t="shared" si="229"/>
        <v/>
      </c>
      <c r="EG314" s="19" t="str">
        <f t="shared" si="230"/>
        <v/>
      </c>
      <c r="EH314" s="153" t="str">
        <f t="shared" si="231"/>
        <v/>
      </c>
      <c r="EI314" s="19" t="str">
        <f t="shared" si="232"/>
        <v/>
      </c>
      <c r="EJ314" s="153" t="str">
        <f t="shared" si="233"/>
        <v/>
      </c>
      <c r="EK314" s="19" t="str">
        <f t="shared" si="234"/>
        <v/>
      </c>
      <c r="EL314" s="153" t="str">
        <f t="shared" si="235"/>
        <v/>
      </c>
      <c r="EM314" s="19" t="str">
        <f t="shared" si="236"/>
        <v/>
      </c>
      <c r="EN314" s="153" t="str">
        <f t="shared" si="237"/>
        <v/>
      </c>
      <c r="EO314" s="19" t="str">
        <f t="shared" si="238"/>
        <v/>
      </c>
      <c r="EP314" s="153" t="str">
        <f t="shared" si="239"/>
        <v/>
      </c>
      <c r="EQ314" s="19" t="str">
        <f t="shared" si="240"/>
        <v/>
      </c>
      <c r="ER314" s="153" t="str">
        <f t="shared" si="241"/>
        <v/>
      </c>
      <c r="ES314" s="19" t="str">
        <f t="shared" si="242"/>
        <v/>
      </c>
      <c r="ET314" s="153" t="str">
        <f t="shared" si="243"/>
        <v/>
      </c>
    </row>
    <row r="315" spans="1:150" x14ac:dyDescent="0.25">
      <c r="A315" s="31"/>
      <c r="B315" s="91" t="str">
        <f t="shared" si="244"/>
        <v/>
      </c>
      <c r="C315" s="20" t="str">
        <f t="shared" si="204"/>
        <v/>
      </c>
      <c r="D315" s="97" t="str">
        <f t="shared" si="205"/>
        <v/>
      </c>
      <c r="E315" s="62" t="str">
        <f t="shared" si="245"/>
        <v/>
      </c>
      <c r="F315" s="31"/>
      <c r="G315" s="282"/>
      <c r="H315" s="283"/>
      <c r="I315" s="284"/>
      <c r="J315" s="285"/>
      <c r="K315" s="286"/>
      <c r="L315" s="287"/>
      <c r="M315" s="288"/>
      <c r="N315" s="287"/>
      <c r="O315" s="288"/>
      <c r="P315" s="287"/>
      <c r="Q315" s="288"/>
      <c r="R315" s="287"/>
      <c r="S315" s="288"/>
      <c r="T315" s="287"/>
      <c r="U315" s="288"/>
      <c r="V315" s="287"/>
      <c r="W315" s="288"/>
      <c r="X315" s="287"/>
      <c r="Y315" s="288"/>
      <c r="Z315" s="287"/>
      <c r="AA315" s="288"/>
      <c r="AB315" s="287"/>
      <c r="AC315" s="288"/>
      <c r="AD315" s="287"/>
      <c r="AE315" s="288"/>
      <c r="AF315" s="287"/>
      <c r="AG315" s="288"/>
      <c r="AH315" s="287"/>
      <c r="AI315" s="288"/>
      <c r="AJ315" s="287"/>
      <c r="AK315" s="288"/>
      <c r="AL315" s="287"/>
      <c r="AM315" s="288"/>
      <c r="AN315" s="287"/>
      <c r="AO315" s="288"/>
      <c r="AP315" s="287"/>
      <c r="AQ315" s="288"/>
      <c r="AR315" s="287"/>
      <c r="AS315" s="288"/>
      <c r="AT315" s="287"/>
      <c r="AU315" s="288"/>
      <c r="AV315" s="287"/>
      <c r="AW315" s="288"/>
      <c r="AX315" s="287"/>
      <c r="AY315" s="31"/>
      <c r="BA315" s="76" t="str">
        <f t="shared" si="246"/>
        <v/>
      </c>
      <c r="BC315" s="76" t="str">
        <f>IF('Stock List'!$K315="", "", 'Stock List'!$K315)</f>
        <v/>
      </c>
      <c r="BE315" s="106">
        <f>IFERROR(ROUND(((INDEX('Stock List'!$M$11:$M$1010, MATCH(L315, 'Stock List'!$K$11:$K$1010, 0))/INDEX('Stock List'!$L$11:$L$1010, MATCH(L315, 'Stock List'!$K$11:$K$1010, 0)))*K315), 2), 0)</f>
        <v>0</v>
      </c>
      <c r="BF315" s="20"/>
      <c r="BG315" s="20">
        <f>IFERROR(ROUND(((INDEX('Stock List'!$M$11:$M$1010, MATCH(N315, 'Stock List'!$K$11:$K$1010, 0))/INDEX('Stock List'!$L$11:$L$1010, MATCH(N315, 'Stock List'!$K$11:$K$1010, 0)))*M315), 2), 0)</f>
        <v>0</v>
      </c>
      <c r="BH315" s="20"/>
      <c r="BI315" s="20">
        <f>IFERROR(ROUND(((INDEX('Stock List'!$M$11:$M$1010, MATCH(P315, 'Stock List'!$K$11:$K$1010, 0))/INDEX('Stock List'!$L$11:$L$1010, MATCH(P315, 'Stock List'!$K$11:$K$1010, 0)))*O315), 2), 0)</f>
        <v>0</v>
      </c>
      <c r="BJ315" s="20"/>
      <c r="BK315" s="20">
        <f>IFERROR(ROUND(((INDEX('Stock List'!$M$11:$M$1010, MATCH(R315, 'Stock List'!$K$11:$K$1010, 0))/INDEX('Stock List'!$L$11:$L$1010, MATCH(R315, 'Stock List'!$K$11:$K$1010, 0)))*Q315), 2), 0)</f>
        <v>0</v>
      </c>
      <c r="BL315" s="20"/>
      <c r="BM315" s="20">
        <f>IFERROR(ROUND(((INDEX('Stock List'!$M$11:$M$1010, MATCH(T315, 'Stock List'!$K$11:$K$1010, 0))/INDEX('Stock List'!$L$11:$L$1010, MATCH(T315, 'Stock List'!$K$11:$K$1010, 0)))*S315), 2), 0)</f>
        <v>0</v>
      </c>
      <c r="BN315" s="20"/>
      <c r="BO315" s="20">
        <f>IFERROR(ROUND(((INDEX('Stock List'!$M$11:$M$1010, MATCH(V315, 'Stock List'!$K$11:$K$1010, 0))/INDEX('Stock List'!$L$11:$L$1010, MATCH(V315, 'Stock List'!$K$11:$K$1010, 0)))*U315), 2), 0)</f>
        <v>0</v>
      </c>
      <c r="BP315" s="20"/>
      <c r="BQ315" s="20">
        <f>IFERROR(ROUND(((INDEX('Stock List'!$M$11:$M$1010, MATCH(X315, 'Stock List'!$K$11:$K$1010, 0))/INDEX('Stock List'!$L$11:$L$1010, MATCH(X315, 'Stock List'!$K$11:$K$1010, 0)))*W315), 2), 0)</f>
        <v>0</v>
      </c>
      <c r="BR315" s="20"/>
      <c r="BS315" s="20">
        <f>IFERROR(ROUND(((INDEX('Stock List'!$M$11:$M$1010, MATCH(Z315, 'Stock List'!$K$11:$K$1010, 0))/INDEX('Stock List'!$L$11:$L$1010, MATCH(Z315, 'Stock List'!$K$11:$K$1010, 0)))*Y315), 2), 0)</f>
        <v>0</v>
      </c>
      <c r="BT315" s="20"/>
      <c r="BU315" s="20">
        <f>IFERROR(ROUND(((INDEX('Stock List'!$M$11:$M$1010, MATCH(AB315, 'Stock List'!$K$11:$K$1010, 0))/INDEX('Stock List'!$L$11:$L$1010, MATCH(AB315, 'Stock List'!$K$11:$K$1010, 0)))*AA315), 2), 0)</f>
        <v>0</v>
      </c>
      <c r="BV315" s="20"/>
      <c r="BW315" s="20">
        <f>IFERROR(ROUND(((INDEX('Stock List'!$M$11:$M$1010, MATCH(AD315, 'Stock List'!$K$11:$K$1010, 0))/INDEX('Stock List'!$L$11:$L$1010, MATCH(AD315, 'Stock List'!$K$11:$K$1010, 0)))*AC315), 2), 0)</f>
        <v>0</v>
      </c>
      <c r="BX315" s="20"/>
      <c r="BY315" s="20">
        <f>IFERROR(ROUND(((INDEX('Stock List'!$M$11:$M$1010, MATCH(AF315, 'Stock List'!$K$11:$K$1010, 0))/INDEX('Stock List'!$L$11:$L$1010, MATCH(AF315, 'Stock List'!$K$11:$K$1010, 0)))*AE315), 2), 0)</f>
        <v>0</v>
      </c>
      <c r="BZ315" s="20"/>
      <c r="CA315" s="20">
        <f>IFERROR(ROUND(((INDEX('Stock List'!$M$11:$M$1010, MATCH(AH315, 'Stock List'!$K$11:$K$1010, 0))/INDEX('Stock List'!$L$11:$L$1010, MATCH(AH315, 'Stock List'!$K$11:$K$1010, 0)))*AG315), 2), 0)</f>
        <v>0</v>
      </c>
      <c r="CB315" s="20"/>
      <c r="CC315" s="20">
        <f>IFERROR(ROUND(((INDEX('Stock List'!$M$11:$M$1010, MATCH(AJ315, 'Stock List'!$K$11:$K$1010, 0))/INDEX('Stock List'!$L$11:$L$1010, MATCH(AJ315, 'Stock List'!$K$11:$K$1010, 0)))*AI315), 2), 0)</f>
        <v>0</v>
      </c>
      <c r="CD315" s="20"/>
      <c r="CE315" s="20">
        <f>IFERROR(ROUND(((INDEX('Stock List'!$M$11:$M$1010, MATCH(AL315, 'Stock List'!$K$11:$K$1010, 0))/INDEX('Stock List'!$L$11:$L$1010, MATCH(AL315, 'Stock List'!$K$11:$K$1010, 0)))*AK315), 2), 0)</f>
        <v>0</v>
      </c>
      <c r="CF315" s="20"/>
      <c r="CG315" s="20">
        <f>IFERROR(ROUND(((INDEX('Stock List'!$M$11:$M$1010, MATCH(AN315, 'Stock List'!$K$11:$K$1010, 0))/INDEX('Stock List'!$L$11:$L$1010, MATCH(AN315, 'Stock List'!$K$11:$K$1010, 0)))*AM315), 2), 0)</f>
        <v>0</v>
      </c>
      <c r="CH315" s="20"/>
      <c r="CI315" s="20">
        <f>IFERROR(ROUND(((INDEX('Stock List'!$M$11:$M$1010, MATCH(AP315, 'Stock List'!$K$11:$K$1010, 0))/INDEX('Stock List'!$L$11:$L$1010, MATCH(AP315, 'Stock List'!$K$11:$K$1010, 0)))*AO315), 2), 0)</f>
        <v>0</v>
      </c>
      <c r="CJ315" s="20"/>
      <c r="CK315" s="20">
        <f>IFERROR(ROUND(((INDEX('Stock List'!$M$11:$M$1010, MATCH(AR315, 'Stock List'!$K$11:$K$1010, 0))/INDEX('Stock List'!$L$11:$L$1010, MATCH(AR315, 'Stock List'!$K$11:$K$1010, 0)))*AQ315), 2), 0)</f>
        <v>0</v>
      </c>
      <c r="CL315" s="20"/>
      <c r="CM315" s="20">
        <f>IFERROR(ROUND(((INDEX('Stock List'!$M$11:$M$1010, MATCH(AT315, 'Stock List'!$K$11:$K$1010, 0))/INDEX('Stock List'!$L$11:$L$1010, MATCH(AT315, 'Stock List'!$K$11:$K$1010, 0)))*AS315), 2), 0)</f>
        <v>0</v>
      </c>
      <c r="CN315" s="20"/>
      <c r="CO315" s="20">
        <f>IFERROR(ROUND(((INDEX('Stock List'!$M$11:$M$1010, MATCH(AV315, 'Stock List'!$K$11:$K$1010, 0))/INDEX('Stock List'!$L$11:$L$1010, MATCH(AV315, 'Stock List'!$K$11:$K$1010, 0)))*AU315), 2), 0)</f>
        <v>0</v>
      </c>
      <c r="CP315" s="20"/>
      <c r="CQ315" s="20">
        <f>IFERROR(ROUND(((INDEX('Stock List'!$M$11:$M$1010, MATCH(AX315, 'Stock List'!$K$11:$K$1010, 0))/INDEX('Stock List'!$L$11:$L$1010, MATCH(AX315, 'Stock List'!$K$11:$K$1010, 0)))*AW315), 2), 0)</f>
        <v>0</v>
      </c>
      <c r="CR315" s="22"/>
      <c r="CT315" s="106" t="str">
        <f t="shared" si="247"/>
        <v/>
      </c>
      <c r="CU315" s="22" t="str">
        <f t="shared" si="248"/>
        <v/>
      </c>
      <c r="CX315" s="106" t="str">
        <f t="shared" si="249"/>
        <v/>
      </c>
      <c r="CY315" s="20" t="str">
        <f t="shared" si="250"/>
        <v/>
      </c>
      <c r="CZ315" s="22" t="str">
        <f t="shared" si="251"/>
        <v/>
      </c>
      <c r="DB315" s="76" t="str">
        <f>IF($H315="", "", COUNTIF($G$11:$G$1010, "&gt;"&amp;$G315)+1+COUNTIF($G$11:$G315, $G315)-1)</f>
        <v/>
      </c>
      <c r="DC315" s="76" t="str">
        <f>IF($H315="", "", COUNTIF($CZ$11:$CZ$1010, "&gt;"&amp;$CZ315)+1+COUNTIF($CZ$11:$CZ315, $CZ315)-1)</f>
        <v/>
      </c>
      <c r="DE315" s="147" t="str">
        <f t="shared" si="252"/>
        <v/>
      </c>
      <c r="DF315" s="148"/>
      <c r="DG315" s="19" t="str">
        <f t="shared" si="253"/>
        <v/>
      </c>
      <c r="DH315" s="153" t="str">
        <f t="shared" si="254"/>
        <v/>
      </c>
      <c r="DI315" s="19" t="str">
        <f t="shared" si="206"/>
        <v/>
      </c>
      <c r="DJ315" s="153" t="str">
        <f t="shared" si="207"/>
        <v/>
      </c>
      <c r="DK315" s="19" t="str">
        <f t="shared" si="208"/>
        <v/>
      </c>
      <c r="DL315" s="153" t="str">
        <f t="shared" si="209"/>
        <v/>
      </c>
      <c r="DM315" s="19" t="str">
        <f t="shared" si="210"/>
        <v/>
      </c>
      <c r="DN315" s="153" t="str">
        <f t="shared" si="211"/>
        <v/>
      </c>
      <c r="DO315" s="19" t="str">
        <f t="shared" si="212"/>
        <v/>
      </c>
      <c r="DP315" s="153" t="str">
        <f t="shared" si="213"/>
        <v/>
      </c>
      <c r="DQ315" s="19" t="str">
        <f t="shared" si="214"/>
        <v/>
      </c>
      <c r="DR315" s="153" t="str">
        <f t="shared" si="215"/>
        <v/>
      </c>
      <c r="DS315" s="19" t="str">
        <f t="shared" si="216"/>
        <v/>
      </c>
      <c r="DT315" s="153" t="str">
        <f t="shared" si="217"/>
        <v/>
      </c>
      <c r="DU315" s="19" t="str">
        <f t="shared" si="218"/>
        <v/>
      </c>
      <c r="DV315" s="153" t="str">
        <f t="shared" si="219"/>
        <v/>
      </c>
      <c r="DW315" s="19" t="str">
        <f t="shared" si="220"/>
        <v/>
      </c>
      <c r="DX315" s="153" t="str">
        <f t="shared" si="221"/>
        <v/>
      </c>
      <c r="DY315" s="19" t="str">
        <f t="shared" si="222"/>
        <v/>
      </c>
      <c r="DZ315" s="153" t="str">
        <f t="shared" si="223"/>
        <v/>
      </c>
      <c r="EA315" s="19" t="str">
        <f t="shared" si="224"/>
        <v/>
      </c>
      <c r="EB315" s="153" t="str">
        <f t="shared" si="225"/>
        <v/>
      </c>
      <c r="EC315" s="19" t="str">
        <f t="shared" si="226"/>
        <v/>
      </c>
      <c r="ED315" s="153" t="str">
        <f t="shared" si="227"/>
        <v/>
      </c>
      <c r="EE315" s="19" t="str">
        <f t="shared" si="228"/>
        <v/>
      </c>
      <c r="EF315" s="153" t="str">
        <f t="shared" si="229"/>
        <v/>
      </c>
      <c r="EG315" s="19" t="str">
        <f t="shared" si="230"/>
        <v/>
      </c>
      <c r="EH315" s="153" t="str">
        <f t="shared" si="231"/>
        <v/>
      </c>
      <c r="EI315" s="19" t="str">
        <f t="shared" si="232"/>
        <v/>
      </c>
      <c r="EJ315" s="153" t="str">
        <f t="shared" si="233"/>
        <v/>
      </c>
      <c r="EK315" s="19" t="str">
        <f t="shared" si="234"/>
        <v/>
      </c>
      <c r="EL315" s="153" t="str">
        <f t="shared" si="235"/>
        <v/>
      </c>
      <c r="EM315" s="19" t="str">
        <f t="shared" si="236"/>
        <v/>
      </c>
      <c r="EN315" s="153" t="str">
        <f t="shared" si="237"/>
        <v/>
      </c>
      <c r="EO315" s="19" t="str">
        <f t="shared" si="238"/>
        <v/>
      </c>
      <c r="EP315" s="153" t="str">
        <f t="shared" si="239"/>
        <v/>
      </c>
      <c r="EQ315" s="19" t="str">
        <f t="shared" si="240"/>
        <v/>
      </c>
      <c r="ER315" s="153" t="str">
        <f t="shared" si="241"/>
        <v/>
      </c>
      <c r="ES315" s="19" t="str">
        <f t="shared" si="242"/>
        <v/>
      </c>
      <c r="ET315" s="153" t="str">
        <f t="shared" si="243"/>
        <v/>
      </c>
    </row>
    <row r="316" spans="1:150" x14ac:dyDescent="0.25">
      <c r="A316" s="31"/>
      <c r="B316" s="91" t="str">
        <f t="shared" si="244"/>
        <v/>
      </c>
      <c r="C316" s="20" t="str">
        <f t="shared" si="204"/>
        <v/>
      </c>
      <c r="D316" s="97" t="str">
        <f t="shared" si="205"/>
        <v/>
      </c>
      <c r="E316" s="62" t="str">
        <f t="shared" si="245"/>
        <v/>
      </c>
      <c r="F316" s="31"/>
      <c r="G316" s="282"/>
      <c r="H316" s="283"/>
      <c r="I316" s="284"/>
      <c r="J316" s="285"/>
      <c r="K316" s="286"/>
      <c r="L316" s="287"/>
      <c r="M316" s="288"/>
      <c r="N316" s="287"/>
      <c r="O316" s="288"/>
      <c r="P316" s="287"/>
      <c r="Q316" s="288"/>
      <c r="R316" s="287"/>
      <c r="S316" s="288"/>
      <c r="T316" s="287"/>
      <c r="U316" s="288"/>
      <c r="V316" s="287"/>
      <c r="W316" s="288"/>
      <c r="X316" s="287"/>
      <c r="Y316" s="288"/>
      <c r="Z316" s="287"/>
      <c r="AA316" s="288"/>
      <c r="AB316" s="287"/>
      <c r="AC316" s="288"/>
      <c r="AD316" s="287"/>
      <c r="AE316" s="288"/>
      <c r="AF316" s="287"/>
      <c r="AG316" s="288"/>
      <c r="AH316" s="287"/>
      <c r="AI316" s="288"/>
      <c r="AJ316" s="287"/>
      <c r="AK316" s="288"/>
      <c r="AL316" s="287"/>
      <c r="AM316" s="288"/>
      <c r="AN316" s="287"/>
      <c r="AO316" s="288"/>
      <c r="AP316" s="287"/>
      <c r="AQ316" s="288"/>
      <c r="AR316" s="287"/>
      <c r="AS316" s="288"/>
      <c r="AT316" s="287"/>
      <c r="AU316" s="288"/>
      <c r="AV316" s="287"/>
      <c r="AW316" s="288"/>
      <c r="AX316" s="287"/>
      <c r="AY316" s="31"/>
      <c r="BA316" s="76" t="str">
        <f t="shared" si="246"/>
        <v/>
      </c>
      <c r="BC316" s="76" t="str">
        <f>IF('Stock List'!$K316="", "", 'Stock List'!$K316)</f>
        <v/>
      </c>
      <c r="BE316" s="106">
        <f>IFERROR(ROUND(((INDEX('Stock List'!$M$11:$M$1010, MATCH(L316, 'Stock List'!$K$11:$K$1010, 0))/INDEX('Stock List'!$L$11:$L$1010, MATCH(L316, 'Stock List'!$K$11:$K$1010, 0)))*K316), 2), 0)</f>
        <v>0</v>
      </c>
      <c r="BF316" s="20"/>
      <c r="BG316" s="20">
        <f>IFERROR(ROUND(((INDEX('Stock List'!$M$11:$M$1010, MATCH(N316, 'Stock List'!$K$11:$K$1010, 0))/INDEX('Stock List'!$L$11:$L$1010, MATCH(N316, 'Stock List'!$K$11:$K$1010, 0)))*M316), 2), 0)</f>
        <v>0</v>
      </c>
      <c r="BH316" s="20"/>
      <c r="BI316" s="20">
        <f>IFERROR(ROUND(((INDEX('Stock List'!$M$11:$M$1010, MATCH(P316, 'Stock List'!$K$11:$K$1010, 0))/INDEX('Stock List'!$L$11:$L$1010, MATCH(P316, 'Stock List'!$K$11:$K$1010, 0)))*O316), 2), 0)</f>
        <v>0</v>
      </c>
      <c r="BJ316" s="20"/>
      <c r="BK316" s="20">
        <f>IFERROR(ROUND(((INDEX('Stock List'!$M$11:$M$1010, MATCH(R316, 'Stock List'!$K$11:$K$1010, 0))/INDEX('Stock List'!$L$11:$L$1010, MATCH(R316, 'Stock List'!$K$11:$K$1010, 0)))*Q316), 2), 0)</f>
        <v>0</v>
      </c>
      <c r="BL316" s="20"/>
      <c r="BM316" s="20">
        <f>IFERROR(ROUND(((INDEX('Stock List'!$M$11:$M$1010, MATCH(T316, 'Stock List'!$K$11:$K$1010, 0))/INDEX('Stock List'!$L$11:$L$1010, MATCH(T316, 'Stock List'!$K$11:$K$1010, 0)))*S316), 2), 0)</f>
        <v>0</v>
      </c>
      <c r="BN316" s="20"/>
      <c r="BO316" s="20">
        <f>IFERROR(ROUND(((INDEX('Stock List'!$M$11:$M$1010, MATCH(V316, 'Stock List'!$K$11:$K$1010, 0))/INDEX('Stock List'!$L$11:$L$1010, MATCH(V316, 'Stock List'!$K$11:$K$1010, 0)))*U316), 2), 0)</f>
        <v>0</v>
      </c>
      <c r="BP316" s="20"/>
      <c r="BQ316" s="20">
        <f>IFERROR(ROUND(((INDEX('Stock List'!$M$11:$M$1010, MATCH(X316, 'Stock List'!$K$11:$K$1010, 0))/INDEX('Stock List'!$L$11:$L$1010, MATCH(X316, 'Stock List'!$K$11:$K$1010, 0)))*W316), 2), 0)</f>
        <v>0</v>
      </c>
      <c r="BR316" s="20"/>
      <c r="BS316" s="20">
        <f>IFERROR(ROUND(((INDEX('Stock List'!$M$11:$M$1010, MATCH(Z316, 'Stock List'!$K$11:$K$1010, 0))/INDEX('Stock List'!$L$11:$L$1010, MATCH(Z316, 'Stock List'!$K$11:$K$1010, 0)))*Y316), 2), 0)</f>
        <v>0</v>
      </c>
      <c r="BT316" s="20"/>
      <c r="BU316" s="20">
        <f>IFERROR(ROUND(((INDEX('Stock List'!$M$11:$M$1010, MATCH(AB316, 'Stock List'!$K$11:$K$1010, 0))/INDEX('Stock List'!$L$11:$L$1010, MATCH(AB316, 'Stock List'!$K$11:$K$1010, 0)))*AA316), 2), 0)</f>
        <v>0</v>
      </c>
      <c r="BV316" s="20"/>
      <c r="BW316" s="20">
        <f>IFERROR(ROUND(((INDEX('Stock List'!$M$11:$M$1010, MATCH(AD316, 'Stock List'!$K$11:$K$1010, 0))/INDEX('Stock List'!$L$11:$L$1010, MATCH(AD316, 'Stock List'!$K$11:$K$1010, 0)))*AC316), 2), 0)</f>
        <v>0</v>
      </c>
      <c r="BX316" s="20"/>
      <c r="BY316" s="20">
        <f>IFERROR(ROUND(((INDEX('Stock List'!$M$11:$M$1010, MATCH(AF316, 'Stock List'!$K$11:$K$1010, 0))/INDEX('Stock List'!$L$11:$L$1010, MATCH(AF316, 'Stock List'!$K$11:$K$1010, 0)))*AE316), 2), 0)</f>
        <v>0</v>
      </c>
      <c r="BZ316" s="20"/>
      <c r="CA316" s="20">
        <f>IFERROR(ROUND(((INDEX('Stock List'!$M$11:$M$1010, MATCH(AH316, 'Stock List'!$K$11:$K$1010, 0))/INDEX('Stock List'!$L$11:$L$1010, MATCH(AH316, 'Stock List'!$K$11:$K$1010, 0)))*AG316), 2), 0)</f>
        <v>0</v>
      </c>
      <c r="CB316" s="20"/>
      <c r="CC316" s="20">
        <f>IFERROR(ROUND(((INDEX('Stock List'!$M$11:$M$1010, MATCH(AJ316, 'Stock List'!$K$11:$K$1010, 0))/INDEX('Stock List'!$L$11:$L$1010, MATCH(AJ316, 'Stock List'!$K$11:$K$1010, 0)))*AI316), 2), 0)</f>
        <v>0</v>
      </c>
      <c r="CD316" s="20"/>
      <c r="CE316" s="20">
        <f>IFERROR(ROUND(((INDEX('Stock List'!$M$11:$M$1010, MATCH(AL316, 'Stock List'!$K$11:$K$1010, 0))/INDEX('Stock List'!$L$11:$L$1010, MATCH(AL316, 'Stock List'!$K$11:$K$1010, 0)))*AK316), 2), 0)</f>
        <v>0</v>
      </c>
      <c r="CF316" s="20"/>
      <c r="CG316" s="20">
        <f>IFERROR(ROUND(((INDEX('Stock List'!$M$11:$M$1010, MATCH(AN316, 'Stock List'!$K$11:$K$1010, 0))/INDEX('Stock List'!$L$11:$L$1010, MATCH(AN316, 'Stock List'!$K$11:$K$1010, 0)))*AM316), 2), 0)</f>
        <v>0</v>
      </c>
      <c r="CH316" s="20"/>
      <c r="CI316" s="20">
        <f>IFERROR(ROUND(((INDEX('Stock List'!$M$11:$M$1010, MATCH(AP316, 'Stock List'!$K$11:$K$1010, 0))/INDEX('Stock List'!$L$11:$L$1010, MATCH(AP316, 'Stock List'!$K$11:$K$1010, 0)))*AO316), 2), 0)</f>
        <v>0</v>
      </c>
      <c r="CJ316" s="20"/>
      <c r="CK316" s="20">
        <f>IFERROR(ROUND(((INDEX('Stock List'!$M$11:$M$1010, MATCH(AR316, 'Stock List'!$K$11:$K$1010, 0))/INDEX('Stock List'!$L$11:$L$1010, MATCH(AR316, 'Stock List'!$K$11:$K$1010, 0)))*AQ316), 2), 0)</f>
        <v>0</v>
      </c>
      <c r="CL316" s="20"/>
      <c r="CM316" s="20">
        <f>IFERROR(ROUND(((INDEX('Stock List'!$M$11:$M$1010, MATCH(AT316, 'Stock List'!$K$11:$K$1010, 0))/INDEX('Stock List'!$L$11:$L$1010, MATCH(AT316, 'Stock List'!$K$11:$K$1010, 0)))*AS316), 2), 0)</f>
        <v>0</v>
      </c>
      <c r="CN316" s="20"/>
      <c r="CO316" s="20">
        <f>IFERROR(ROUND(((INDEX('Stock List'!$M$11:$M$1010, MATCH(AV316, 'Stock List'!$K$11:$K$1010, 0))/INDEX('Stock List'!$L$11:$L$1010, MATCH(AV316, 'Stock List'!$K$11:$K$1010, 0)))*AU316), 2), 0)</f>
        <v>0</v>
      </c>
      <c r="CP316" s="20"/>
      <c r="CQ316" s="20">
        <f>IFERROR(ROUND(((INDEX('Stock List'!$M$11:$M$1010, MATCH(AX316, 'Stock List'!$K$11:$K$1010, 0))/INDEX('Stock List'!$L$11:$L$1010, MATCH(AX316, 'Stock List'!$K$11:$K$1010, 0)))*AW316), 2), 0)</f>
        <v>0</v>
      </c>
      <c r="CR316" s="22"/>
      <c r="CT316" s="106" t="str">
        <f t="shared" si="247"/>
        <v/>
      </c>
      <c r="CU316" s="22" t="str">
        <f t="shared" si="248"/>
        <v/>
      </c>
      <c r="CX316" s="106" t="str">
        <f t="shared" si="249"/>
        <v/>
      </c>
      <c r="CY316" s="20" t="str">
        <f t="shared" si="250"/>
        <v/>
      </c>
      <c r="CZ316" s="22" t="str">
        <f t="shared" si="251"/>
        <v/>
      </c>
      <c r="DB316" s="76" t="str">
        <f>IF($H316="", "", COUNTIF($G$11:$G$1010, "&gt;"&amp;$G316)+1+COUNTIF($G$11:$G316, $G316)-1)</f>
        <v/>
      </c>
      <c r="DC316" s="76" t="str">
        <f>IF($H316="", "", COUNTIF($CZ$11:$CZ$1010, "&gt;"&amp;$CZ316)+1+COUNTIF($CZ$11:$CZ316, $CZ316)-1)</f>
        <v/>
      </c>
      <c r="DE316" s="147" t="str">
        <f t="shared" si="252"/>
        <v/>
      </c>
      <c r="DF316" s="148"/>
      <c r="DG316" s="19" t="str">
        <f t="shared" si="253"/>
        <v/>
      </c>
      <c r="DH316" s="153" t="str">
        <f t="shared" si="254"/>
        <v/>
      </c>
      <c r="DI316" s="19" t="str">
        <f t="shared" si="206"/>
        <v/>
      </c>
      <c r="DJ316" s="153" t="str">
        <f t="shared" si="207"/>
        <v/>
      </c>
      <c r="DK316" s="19" t="str">
        <f t="shared" si="208"/>
        <v/>
      </c>
      <c r="DL316" s="153" t="str">
        <f t="shared" si="209"/>
        <v/>
      </c>
      <c r="DM316" s="19" t="str">
        <f t="shared" si="210"/>
        <v/>
      </c>
      <c r="DN316" s="153" t="str">
        <f t="shared" si="211"/>
        <v/>
      </c>
      <c r="DO316" s="19" t="str">
        <f t="shared" si="212"/>
        <v/>
      </c>
      <c r="DP316" s="153" t="str">
        <f t="shared" si="213"/>
        <v/>
      </c>
      <c r="DQ316" s="19" t="str">
        <f t="shared" si="214"/>
        <v/>
      </c>
      <c r="DR316" s="153" t="str">
        <f t="shared" si="215"/>
        <v/>
      </c>
      <c r="DS316" s="19" t="str">
        <f t="shared" si="216"/>
        <v/>
      </c>
      <c r="DT316" s="153" t="str">
        <f t="shared" si="217"/>
        <v/>
      </c>
      <c r="DU316" s="19" t="str">
        <f t="shared" si="218"/>
        <v/>
      </c>
      <c r="DV316" s="153" t="str">
        <f t="shared" si="219"/>
        <v/>
      </c>
      <c r="DW316" s="19" t="str">
        <f t="shared" si="220"/>
        <v/>
      </c>
      <c r="DX316" s="153" t="str">
        <f t="shared" si="221"/>
        <v/>
      </c>
      <c r="DY316" s="19" t="str">
        <f t="shared" si="222"/>
        <v/>
      </c>
      <c r="DZ316" s="153" t="str">
        <f t="shared" si="223"/>
        <v/>
      </c>
      <c r="EA316" s="19" t="str">
        <f t="shared" si="224"/>
        <v/>
      </c>
      <c r="EB316" s="153" t="str">
        <f t="shared" si="225"/>
        <v/>
      </c>
      <c r="EC316" s="19" t="str">
        <f t="shared" si="226"/>
        <v/>
      </c>
      <c r="ED316" s="153" t="str">
        <f t="shared" si="227"/>
        <v/>
      </c>
      <c r="EE316" s="19" t="str">
        <f t="shared" si="228"/>
        <v/>
      </c>
      <c r="EF316" s="153" t="str">
        <f t="shared" si="229"/>
        <v/>
      </c>
      <c r="EG316" s="19" t="str">
        <f t="shared" si="230"/>
        <v/>
      </c>
      <c r="EH316" s="153" t="str">
        <f t="shared" si="231"/>
        <v/>
      </c>
      <c r="EI316" s="19" t="str">
        <f t="shared" si="232"/>
        <v/>
      </c>
      <c r="EJ316" s="153" t="str">
        <f t="shared" si="233"/>
        <v/>
      </c>
      <c r="EK316" s="19" t="str">
        <f t="shared" si="234"/>
        <v/>
      </c>
      <c r="EL316" s="153" t="str">
        <f t="shared" si="235"/>
        <v/>
      </c>
      <c r="EM316" s="19" t="str">
        <f t="shared" si="236"/>
        <v/>
      </c>
      <c r="EN316" s="153" t="str">
        <f t="shared" si="237"/>
        <v/>
      </c>
      <c r="EO316" s="19" t="str">
        <f t="shared" si="238"/>
        <v/>
      </c>
      <c r="EP316" s="153" t="str">
        <f t="shared" si="239"/>
        <v/>
      </c>
      <c r="EQ316" s="19" t="str">
        <f t="shared" si="240"/>
        <v/>
      </c>
      <c r="ER316" s="153" t="str">
        <f t="shared" si="241"/>
        <v/>
      </c>
      <c r="ES316" s="19" t="str">
        <f t="shared" si="242"/>
        <v/>
      </c>
      <c r="ET316" s="153" t="str">
        <f t="shared" si="243"/>
        <v/>
      </c>
    </row>
    <row r="317" spans="1:150" x14ac:dyDescent="0.25">
      <c r="A317" s="31"/>
      <c r="B317" s="91" t="str">
        <f t="shared" si="244"/>
        <v/>
      </c>
      <c r="C317" s="20" t="str">
        <f t="shared" si="204"/>
        <v/>
      </c>
      <c r="D317" s="97" t="str">
        <f t="shared" si="205"/>
        <v/>
      </c>
      <c r="E317" s="62" t="str">
        <f t="shared" si="245"/>
        <v/>
      </c>
      <c r="F317" s="31"/>
      <c r="G317" s="282"/>
      <c r="H317" s="283"/>
      <c r="I317" s="284"/>
      <c r="J317" s="285"/>
      <c r="K317" s="286"/>
      <c r="L317" s="287"/>
      <c r="M317" s="288"/>
      <c r="N317" s="287"/>
      <c r="O317" s="288"/>
      <c r="P317" s="287"/>
      <c r="Q317" s="288"/>
      <c r="R317" s="287"/>
      <c r="S317" s="288"/>
      <c r="T317" s="287"/>
      <c r="U317" s="288"/>
      <c r="V317" s="287"/>
      <c r="W317" s="288"/>
      <c r="X317" s="287"/>
      <c r="Y317" s="288"/>
      <c r="Z317" s="287"/>
      <c r="AA317" s="288"/>
      <c r="AB317" s="287"/>
      <c r="AC317" s="288"/>
      <c r="AD317" s="287"/>
      <c r="AE317" s="288"/>
      <c r="AF317" s="287"/>
      <c r="AG317" s="288"/>
      <c r="AH317" s="287"/>
      <c r="AI317" s="288"/>
      <c r="AJ317" s="287"/>
      <c r="AK317" s="288"/>
      <c r="AL317" s="287"/>
      <c r="AM317" s="288"/>
      <c r="AN317" s="287"/>
      <c r="AO317" s="288"/>
      <c r="AP317" s="287"/>
      <c r="AQ317" s="288"/>
      <c r="AR317" s="287"/>
      <c r="AS317" s="288"/>
      <c r="AT317" s="287"/>
      <c r="AU317" s="288"/>
      <c r="AV317" s="287"/>
      <c r="AW317" s="288"/>
      <c r="AX317" s="287"/>
      <c r="AY317" s="31"/>
      <c r="BA317" s="76" t="str">
        <f t="shared" si="246"/>
        <v/>
      </c>
      <c r="BC317" s="76" t="str">
        <f>IF('Stock List'!$K317="", "", 'Stock List'!$K317)</f>
        <v/>
      </c>
      <c r="BE317" s="106">
        <f>IFERROR(ROUND(((INDEX('Stock List'!$M$11:$M$1010, MATCH(L317, 'Stock List'!$K$11:$K$1010, 0))/INDEX('Stock List'!$L$11:$L$1010, MATCH(L317, 'Stock List'!$K$11:$K$1010, 0)))*K317), 2), 0)</f>
        <v>0</v>
      </c>
      <c r="BF317" s="20"/>
      <c r="BG317" s="20">
        <f>IFERROR(ROUND(((INDEX('Stock List'!$M$11:$M$1010, MATCH(N317, 'Stock List'!$K$11:$K$1010, 0))/INDEX('Stock List'!$L$11:$L$1010, MATCH(N317, 'Stock List'!$K$11:$K$1010, 0)))*M317), 2), 0)</f>
        <v>0</v>
      </c>
      <c r="BH317" s="20"/>
      <c r="BI317" s="20">
        <f>IFERROR(ROUND(((INDEX('Stock List'!$M$11:$M$1010, MATCH(P317, 'Stock List'!$K$11:$K$1010, 0))/INDEX('Stock List'!$L$11:$L$1010, MATCH(P317, 'Stock List'!$K$11:$K$1010, 0)))*O317), 2), 0)</f>
        <v>0</v>
      </c>
      <c r="BJ317" s="20"/>
      <c r="BK317" s="20">
        <f>IFERROR(ROUND(((INDEX('Stock List'!$M$11:$M$1010, MATCH(R317, 'Stock List'!$K$11:$K$1010, 0))/INDEX('Stock List'!$L$11:$L$1010, MATCH(R317, 'Stock List'!$K$11:$K$1010, 0)))*Q317), 2), 0)</f>
        <v>0</v>
      </c>
      <c r="BL317" s="20"/>
      <c r="BM317" s="20">
        <f>IFERROR(ROUND(((INDEX('Stock List'!$M$11:$M$1010, MATCH(T317, 'Stock List'!$K$11:$K$1010, 0))/INDEX('Stock List'!$L$11:$L$1010, MATCH(T317, 'Stock List'!$K$11:$K$1010, 0)))*S317), 2), 0)</f>
        <v>0</v>
      </c>
      <c r="BN317" s="20"/>
      <c r="BO317" s="20">
        <f>IFERROR(ROUND(((INDEX('Stock List'!$M$11:$M$1010, MATCH(V317, 'Stock List'!$K$11:$K$1010, 0))/INDEX('Stock List'!$L$11:$L$1010, MATCH(V317, 'Stock List'!$K$11:$K$1010, 0)))*U317), 2), 0)</f>
        <v>0</v>
      </c>
      <c r="BP317" s="20"/>
      <c r="BQ317" s="20">
        <f>IFERROR(ROUND(((INDEX('Stock List'!$M$11:$M$1010, MATCH(X317, 'Stock List'!$K$11:$K$1010, 0))/INDEX('Stock List'!$L$11:$L$1010, MATCH(X317, 'Stock List'!$K$11:$K$1010, 0)))*W317), 2), 0)</f>
        <v>0</v>
      </c>
      <c r="BR317" s="20"/>
      <c r="BS317" s="20">
        <f>IFERROR(ROUND(((INDEX('Stock List'!$M$11:$M$1010, MATCH(Z317, 'Stock List'!$K$11:$K$1010, 0))/INDEX('Stock List'!$L$11:$L$1010, MATCH(Z317, 'Stock List'!$K$11:$K$1010, 0)))*Y317), 2), 0)</f>
        <v>0</v>
      </c>
      <c r="BT317" s="20"/>
      <c r="BU317" s="20">
        <f>IFERROR(ROUND(((INDEX('Stock List'!$M$11:$M$1010, MATCH(AB317, 'Stock List'!$K$11:$K$1010, 0))/INDEX('Stock List'!$L$11:$L$1010, MATCH(AB317, 'Stock List'!$K$11:$K$1010, 0)))*AA317), 2), 0)</f>
        <v>0</v>
      </c>
      <c r="BV317" s="20"/>
      <c r="BW317" s="20">
        <f>IFERROR(ROUND(((INDEX('Stock List'!$M$11:$M$1010, MATCH(AD317, 'Stock List'!$K$11:$K$1010, 0))/INDEX('Stock List'!$L$11:$L$1010, MATCH(AD317, 'Stock List'!$K$11:$K$1010, 0)))*AC317), 2), 0)</f>
        <v>0</v>
      </c>
      <c r="BX317" s="20"/>
      <c r="BY317" s="20">
        <f>IFERROR(ROUND(((INDEX('Stock List'!$M$11:$M$1010, MATCH(AF317, 'Stock List'!$K$11:$K$1010, 0))/INDEX('Stock List'!$L$11:$L$1010, MATCH(AF317, 'Stock List'!$K$11:$K$1010, 0)))*AE317), 2), 0)</f>
        <v>0</v>
      </c>
      <c r="BZ317" s="20"/>
      <c r="CA317" s="20">
        <f>IFERROR(ROUND(((INDEX('Stock List'!$M$11:$M$1010, MATCH(AH317, 'Stock List'!$K$11:$K$1010, 0))/INDEX('Stock List'!$L$11:$L$1010, MATCH(AH317, 'Stock List'!$K$11:$K$1010, 0)))*AG317), 2), 0)</f>
        <v>0</v>
      </c>
      <c r="CB317" s="20"/>
      <c r="CC317" s="20">
        <f>IFERROR(ROUND(((INDEX('Stock List'!$M$11:$M$1010, MATCH(AJ317, 'Stock List'!$K$11:$K$1010, 0))/INDEX('Stock List'!$L$11:$L$1010, MATCH(AJ317, 'Stock List'!$K$11:$K$1010, 0)))*AI317), 2), 0)</f>
        <v>0</v>
      </c>
      <c r="CD317" s="20"/>
      <c r="CE317" s="20">
        <f>IFERROR(ROUND(((INDEX('Stock List'!$M$11:$M$1010, MATCH(AL317, 'Stock List'!$K$11:$K$1010, 0))/INDEX('Stock List'!$L$11:$L$1010, MATCH(AL317, 'Stock List'!$K$11:$K$1010, 0)))*AK317), 2), 0)</f>
        <v>0</v>
      </c>
      <c r="CF317" s="20"/>
      <c r="CG317" s="20">
        <f>IFERROR(ROUND(((INDEX('Stock List'!$M$11:$M$1010, MATCH(AN317, 'Stock List'!$K$11:$K$1010, 0))/INDEX('Stock List'!$L$11:$L$1010, MATCH(AN317, 'Stock List'!$K$11:$K$1010, 0)))*AM317), 2), 0)</f>
        <v>0</v>
      </c>
      <c r="CH317" s="20"/>
      <c r="CI317" s="20">
        <f>IFERROR(ROUND(((INDEX('Stock List'!$M$11:$M$1010, MATCH(AP317, 'Stock List'!$K$11:$K$1010, 0))/INDEX('Stock List'!$L$11:$L$1010, MATCH(AP317, 'Stock List'!$K$11:$K$1010, 0)))*AO317), 2), 0)</f>
        <v>0</v>
      </c>
      <c r="CJ317" s="20"/>
      <c r="CK317" s="20">
        <f>IFERROR(ROUND(((INDEX('Stock List'!$M$11:$M$1010, MATCH(AR317, 'Stock List'!$K$11:$K$1010, 0))/INDEX('Stock List'!$L$11:$L$1010, MATCH(AR317, 'Stock List'!$K$11:$K$1010, 0)))*AQ317), 2), 0)</f>
        <v>0</v>
      </c>
      <c r="CL317" s="20"/>
      <c r="CM317" s="20">
        <f>IFERROR(ROUND(((INDEX('Stock List'!$M$11:$M$1010, MATCH(AT317, 'Stock List'!$K$11:$K$1010, 0))/INDEX('Stock List'!$L$11:$L$1010, MATCH(AT317, 'Stock List'!$K$11:$K$1010, 0)))*AS317), 2), 0)</f>
        <v>0</v>
      </c>
      <c r="CN317" s="20"/>
      <c r="CO317" s="20">
        <f>IFERROR(ROUND(((INDEX('Stock List'!$M$11:$M$1010, MATCH(AV317, 'Stock List'!$K$11:$K$1010, 0))/INDEX('Stock List'!$L$11:$L$1010, MATCH(AV317, 'Stock List'!$K$11:$K$1010, 0)))*AU317), 2), 0)</f>
        <v>0</v>
      </c>
      <c r="CP317" s="20"/>
      <c r="CQ317" s="20">
        <f>IFERROR(ROUND(((INDEX('Stock List'!$M$11:$M$1010, MATCH(AX317, 'Stock List'!$K$11:$K$1010, 0))/INDEX('Stock List'!$L$11:$L$1010, MATCH(AX317, 'Stock List'!$K$11:$K$1010, 0)))*AW317), 2), 0)</f>
        <v>0</v>
      </c>
      <c r="CR317" s="22"/>
      <c r="CT317" s="106" t="str">
        <f t="shared" si="247"/>
        <v/>
      </c>
      <c r="CU317" s="22" t="str">
        <f t="shared" si="248"/>
        <v/>
      </c>
      <c r="CX317" s="106" t="str">
        <f t="shared" si="249"/>
        <v/>
      </c>
      <c r="CY317" s="20" t="str">
        <f t="shared" si="250"/>
        <v/>
      </c>
      <c r="CZ317" s="22" t="str">
        <f t="shared" si="251"/>
        <v/>
      </c>
      <c r="DB317" s="76" t="str">
        <f>IF($H317="", "", COUNTIF($G$11:$G$1010, "&gt;"&amp;$G317)+1+COUNTIF($G$11:$G317, $G317)-1)</f>
        <v/>
      </c>
      <c r="DC317" s="76" t="str">
        <f>IF($H317="", "", COUNTIF($CZ$11:$CZ$1010, "&gt;"&amp;$CZ317)+1+COUNTIF($CZ$11:$CZ317, $CZ317)-1)</f>
        <v/>
      </c>
      <c r="DE317" s="147" t="str">
        <f t="shared" si="252"/>
        <v/>
      </c>
      <c r="DF317" s="148"/>
      <c r="DG317" s="19" t="str">
        <f t="shared" si="253"/>
        <v/>
      </c>
      <c r="DH317" s="153" t="str">
        <f t="shared" si="254"/>
        <v/>
      </c>
      <c r="DI317" s="19" t="str">
        <f t="shared" si="206"/>
        <v/>
      </c>
      <c r="DJ317" s="153" t="str">
        <f t="shared" si="207"/>
        <v/>
      </c>
      <c r="DK317" s="19" t="str">
        <f t="shared" si="208"/>
        <v/>
      </c>
      <c r="DL317" s="153" t="str">
        <f t="shared" si="209"/>
        <v/>
      </c>
      <c r="DM317" s="19" t="str">
        <f t="shared" si="210"/>
        <v/>
      </c>
      <c r="DN317" s="153" t="str">
        <f t="shared" si="211"/>
        <v/>
      </c>
      <c r="DO317" s="19" t="str">
        <f t="shared" si="212"/>
        <v/>
      </c>
      <c r="DP317" s="153" t="str">
        <f t="shared" si="213"/>
        <v/>
      </c>
      <c r="DQ317" s="19" t="str">
        <f t="shared" si="214"/>
        <v/>
      </c>
      <c r="DR317" s="153" t="str">
        <f t="shared" si="215"/>
        <v/>
      </c>
      <c r="DS317" s="19" t="str">
        <f t="shared" si="216"/>
        <v/>
      </c>
      <c r="DT317" s="153" t="str">
        <f t="shared" si="217"/>
        <v/>
      </c>
      <c r="DU317" s="19" t="str">
        <f t="shared" si="218"/>
        <v/>
      </c>
      <c r="DV317" s="153" t="str">
        <f t="shared" si="219"/>
        <v/>
      </c>
      <c r="DW317" s="19" t="str">
        <f t="shared" si="220"/>
        <v/>
      </c>
      <c r="DX317" s="153" t="str">
        <f t="shared" si="221"/>
        <v/>
      </c>
      <c r="DY317" s="19" t="str">
        <f t="shared" si="222"/>
        <v/>
      </c>
      <c r="DZ317" s="153" t="str">
        <f t="shared" si="223"/>
        <v/>
      </c>
      <c r="EA317" s="19" t="str">
        <f t="shared" si="224"/>
        <v/>
      </c>
      <c r="EB317" s="153" t="str">
        <f t="shared" si="225"/>
        <v/>
      </c>
      <c r="EC317" s="19" t="str">
        <f t="shared" si="226"/>
        <v/>
      </c>
      <c r="ED317" s="153" t="str">
        <f t="shared" si="227"/>
        <v/>
      </c>
      <c r="EE317" s="19" t="str">
        <f t="shared" si="228"/>
        <v/>
      </c>
      <c r="EF317" s="153" t="str">
        <f t="shared" si="229"/>
        <v/>
      </c>
      <c r="EG317" s="19" t="str">
        <f t="shared" si="230"/>
        <v/>
      </c>
      <c r="EH317" s="153" t="str">
        <f t="shared" si="231"/>
        <v/>
      </c>
      <c r="EI317" s="19" t="str">
        <f t="shared" si="232"/>
        <v/>
      </c>
      <c r="EJ317" s="153" t="str">
        <f t="shared" si="233"/>
        <v/>
      </c>
      <c r="EK317" s="19" t="str">
        <f t="shared" si="234"/>
        <v/>
      </c>
      <c r="EL317" s="153" t="str">
        <f t="shared" si="235"/>
        <v/>
      </c>
      <c r="EM317" s="19" t="str">
        <f t="shared" si="236"/>
        <v/>
      </c>
      <c r="EN317" s="153" t="str">
        <f t="shared" si="237"/>
        <v/>
      </c>
      <c r="EO317" s="19" t="str">
        <f t="shared" si="238"/>
        <v/>
      </c>
      <c r="EP317" s="153" t="str">
        <f t="shared" si="239"/>
        <v/>
      </c>
      <c r="EQ317" s="19" t="str">
        <f t="shared" si="240"/>
        <v/>
      </c>
      <c r="ER317" s="153" t="str">
        <f t="shared" si="241"/>
        <v/>
      </c>
      <c r="ES317" s="19" t="str">
        <f t="shared" si="242"/>
        <v/>
      </c>
      <c r="ET317" s="153" t="str">
        <f t="shared" si="243"/>
        <v/>
      </c>
    </row>
    <row r="318" spans="1:150" x14ac:dyDescent="0.25">
      <c r="A318" s="31"/>
      <c r="B318" s="91" t="str">
        <f t="shared" si="244"/>
        <v/>
      </c>
      <c r="C318" s="20" t="str">
        <f t="shared" si="204"/>
        <v/>
      </c>
      <c r="D318" s="97" t="str">
        <f t="shared" si="205"/>
        <v/>
      </c>
      <c r="E318" s="62" t="str">
        <f t="shared" si="245"/>
        <v/>
      </c>
      <c r="F318" s="31"/>
      <c r="G318" s="282"/>
      <c r="H318" s="283"/>
      <c r="I318" s="284"/>
      <c r="J318" s="285"/>
      <c r="K318" s="286"/>
      <c r="L318" s="287"/>
      <c r="M318" s="288"/>
      <c r="N318" s="287"/>
      <c r="O318" s="288"/>
      <c r="P318" s="287"/>
      <c r="Q318" s="288"/>
      <c r="R318" s="287"/>
      <c r="S318" s="288"/>
      <c r="T318" s="287"/>
      <c r="U318" s="288"/>
      <c r="V318" s="287"/>
      <c r="W318" s="288"/>
      <c r="X318" s="287"/>
      <c r="Y318" s="288"/>
      <c r="Z318" s="287"/>
      <c r="AA318" s="288"/>
      <c r="AB318" s="287"/>
      <c r="AC318" s="288"/>
      <c r="AD318" s="287"/>
      <c r="AE318" s="288"/>
      <c r="AF318" s="287"/>
      <c r="AG318" s="288"/>
      <c r="AH318" s="287"/>
      <c r="AI318" s="288"/>
      <c r="AJ318" s="287"/>
      <c r="AK318" s="288"/>
      <c r="AL318" s="287"/>
      <c r="AM318" s="288"/>
      <c r="AN318" s="287"/>
      <c r="AO318" s="288"/>
      <c r="AP318" s="287"/>
      <c r="AQ318" s="288"/>
      <c r="AR318" s="287"/>
      <c r="AS318" s="288"/>
      <c r="AT318" s="287"/>
      <c r="AU318" s="288"/>
      <c r="AV318" s="287"/>
      <c r="AW318" s="288"/>
      <c r="AX318" s="287"/>
      <c r="AY318" s="31"/>
      <c r="BA318" s="76" t="str">
        <f t="shared" si="246"/>
        <v/>
      </c>
      <c r="BC318" s="76" t="str">
        <f>IF('Stock List'!$K318="", "", 'Stock List'!$K318)</f>
        <v/>
      </c>
      <c r="BE318" s="106">
        <f>IFERROR(ROUND(((INDEX('Stock List'!$M$11:$M$1010, MATCH(L318, 'Stock List'!$K$11:$K$1010, 0))/INDEX('Stock List'!$L$11:$L$1010, MATCH(L318, 'Stock List'!$K$11:$K$1010, 0)))*K318), 2), 0)</f>
        <v>0</v>
      </c>
      <c r="BF318" s="20"/>
      <c r="BG318" s="20">
        <f>IFERROR(ROUND(((INDEX('Stock List'!$M$11:$M$1010, MATCH(N318, 'Stock List'!$K$11:$K$1010, 0))/INDEX('Stock List'!$L$11:$L$1010, MATCH(N318, 'Stock List'!$K$11:$K$1010, 0)))*M318), 2), 0)</f>
        <v>0</v>
      </c>
      <c r="BH318" s="20"/>
      <c r="BI318" s="20">
        <f>IFERROR(ROUND(((INDEX('Stock List'!$M$11:$M$1010, MATCH(P318, 'Stock List'!$K$11:$K$1010, 0))/INDEX('Stock List'!$L$11:$L$1010, MATCH(P318, 'Stock List'!$K$11:$K$1010, 0)))*O318), 2), 0)</f>
        <v>0</v>
      </c>
      <c r="BJ318" s="20"/>
      <c r="BK318" s="20">
        <f>IFERROR(ROUND(((INDEX('Stock List'!$M$11:$M$1010, MATCH(R318, 'Stock List'!$K$11:$K$1010, 0))/INDEX('Stock List'!$L$11:$L$1010, MATCH(R318, 'Stock List'!$K$11:$K$1010, 0)))*Q318), 2), 0)</f>
        <v>0</v>
      </c>
      <c r="BL318" s="20"/>
      <c r="BM318" s="20">
        <f>IFERROR(ROUND(((INDEX('Stock List'!$M$11:$M$1010, MATCH(T318, 'Stock List'!$K$11:$K$1010, 0))/INDEX('Stock List'!$L$11:$L$1010, MATCH(T318, 'Stock List'!$K$11:$K$1010, 0)))*S318), 2), 0)</f>
        <v>0</v>
      </c>
      <c r="BN318" s="20"/>
      <c r="BO318" s="20">
        <f>IFERROR(ROUND(((INDEX('Stock List'!$M$11:$M$1010, MATCH(V318, 'Stock List'!$K$11:$K$1010, 0))/INDEX('Stock List'!$L$11:$L$1010, MATCH(V318, 'Stock List'!$K$11:$K$1010, 0)))*U318), 2), 0)</f>
        <v>0</v>
      </c>
      <c r="BP318" s="20"/>
      <c r="BQ318" s="20">
        <f>IFERROR(ROUND(((INDEX('Stock List'!$M$11:$M$1010, MATCH(X318, 'Stock List'!$K$11:$K$1010, 0))/INDEX('Stock List'!$L$11:$L$1010, MATCH(X318, 'Stock List'!$K$11:$K$1010, 0)))*W318), 2), 0)</f>
        <v>0</v>
      </c>
      <c r="BR318" s="20"/>
      <c r="BS318" s="20">
        <f>IFERROR(ROUND(((INDEX('Stock List'!$M$11:$M$1010, MATCH(Z318, 'Stock List'!$K$11:$K$1010, 0))/INDEX('Stock List'!$L$11:$L$1010, MATCH(Z318, 'Stock List'!$K$11:$K$1010, 0)))*Y318), 2), 0)</f>
        <v>0</v>
      </c>
      <c r="BT318" s="20"/>
      <c r="BU318" s="20">
        <f>IFERROR(ROUND(((INDEX('Stock List'!$M$11:$M$1010, MATCH(AB318, 'Stock List'!$K$11:$K$1010, 0))/INDEX('Stock List'!$L$11:$L$1010, MATCH(AB318, 'Stock List'!$K$11:$K$1010, 0)))*AA318), 2), 0)</f>
        <v>0</v>
      </c>
      <c r="BV318" s="20"/>
      <c r="BW318" s="20">
        <f>IFERROR(ROUND(((INDEX('Stock List'!$M$11:$M$1010, MATCH(AD318, 'Stock List'!$K$11:$K$1010, 0))/INDEX('Stock List'!$L$11:$L$1010, MATCH(AD318, 'Stock List'!$K$11:$K$1010, 0)))*AC318), 2), 0)</f>
        <v>0</v>
      </c>
      <c r="BX318" s="20"/>
      <c r="BY318" s="20">
        <f>IFERROR(ROUND(((INDEX('Stock List'!$M$11:$M$1010, MATCH(AF318, 'Stock List'!$K$11:$K$1010, 0))/INDEX('Stock List'!$L$11:$L$1010, MATCH(AF318, 'Stock List'!$K$11:$K$1010, 0)))*AE318), 2), 0)</f>
        <v>0</v>
      </c>
      <c r="BZ318" s="20"/>
      <c r="CA318" s="20">
        <f>IFERROR(ROUND(((INDEX('Stock List'!$M$11:$M$1010, MATCH(AH318, 'Stock List'!$K$11:$K$1010, 0))/INDEX('Stock List'!$L$11:$L$1010, MATCH(AH318, 'Stock List'!$K$11:$K$1010, 0)))*AG318), 2), 0)</f>
        <v>0</v>
      </c>
      <c r="CB318" s="20"/>
      <c r="CC318" s="20">
        <f>IFERROR(ROUND(((INDEX('Stock List'!$M$11:$M$1010, MATCH(AJ318, 'Stock List'!$K$11:$K$1010, 0))/INDEX('Stock List'!$L$11:$L$1010, MATCH(AJ318, 'Stock List'!$K$11:$K$1010, 0)))*AI318), 2), 0)</f>
        <v>0</v>
      </c>
      <c r="CD318" s="20"/>
      <c r="CE318" s="20">
        <f>IFERROR(ROUND(((INDEX('Stock List'!$M$11:$M$1010, MATCH(AL318, 'Stock List'!$K$11:$K$1010, 0))/INDEX('Stock List'!$L$11:$L$1010, MATCH(AL318, 'Stock List'!$K$11:$K$1010, 0)))*AK318), 2), 0)</f>
        <v>0</v>
      </c>
      <c r="CF318" s="20"/>
      <c r="CG318" s="20">
        <f>IFERROR(ROUND(((INDEX('Stock List'!$M$11:$M$1010, MATCH(AN318, 'Stock List'!$K$11:$K$1010, 0))/INDEX('Stock List'!$L$11:$L$1010, MATCH(AN318, 'Stock List'!$K$11:$K$1010, 0)))*AM318), 2), 0)</f>
        <v>0</v>
      </c>
      <c r="CH318" s="20"/>
      <c r="CI318" s="20">
        <f>IFERROR(ROUND(((INDEX('Stock List'!$M$11:$M$1010, MATCH(AP318, 'Stock List'!$K$11:$K$1010, 0))/INDEX('Stock List'!$L$11:$L$1010, MATCH(AP318, 'Stock List'!$K$11:$K$1010, 0)))*AO318), 2), 0)</f>
        <v>0</v>
      </c>
      <c r="CJ318" s="20"/>
      <c r="CK318" s="20">
        <f>IFERROR(ROUND(((INDEX('Stock List'!$M$11:$M$1010, MATCH(AR318, 'Stock List'!$K$11:$K$1010, 0))/INDEX('Stock List'!$L$11:$L$1010, MATCH(AR318, 'Stock List'!$K$11:$K$1010, 0)))*AQ318), 2), 0)</f>
        <v>0</v>
      </c>
      <c r="CL318" s="20"/>
      <c r="CM318" s="20">
        <f>IFERROR(ROUND(((INDEX('Stock List'!$M$11:$M$1010, MATCH(AT318, 'Stock List'!$K$11:$K$1010, 0))/INDEX('Stock List'!$L$11:$L$1010, MATCH(AT318, 'Stock List'!$K$11:$K$1010, 0)))*AS318), 2), 0)</f>
        <v>0</v>
      </c>
      <c r="CN318" s="20"/>
      <c r="CO318" s="20">
        <f>IFERROR(ROUND(((INDEX('Stock List'!$M$11:$M$1010, MATCH(AV318, 'Stock List'!$K$11:$K$1010, 0))/INDEX('Stock List'!$L$11:$L$1010, MATCH(AV318, 'Stock List'!$K$11:$K$1010, 0)))*AU318), 2), 0)</f>
        <v>0</v>
      </c>
      <c r="CP318" s="20"/>
      <c r="CQ318" s="20">
        <f>IFERROR(ROUND(((INDEX('Stock List'!$M$11:$M$1010, MATCH(AX318, 'Stock List'!$K$11:$K$1010, 0))/INDEX('Stock List'!$L$11:$L$1010, MATCH(AX318, 'Stock List'!$K$11:$K$1010, 0)))*AW318), 2), 0)</f>
        <v>0</v>
      </c>
      <c r="CR318" s="22"/>
      <c r="CT318" s="106" t="str">
        <f t="shared" si="247"/>
        <v/>
      </c>
      <c r="CU318" s="22" t="str">
        <f t="shared" si="248"/>
        <v/>
      </c>
      <c r="CX318" s="106" t="str">
        <f t="shared" si="249"/>
        <v/>
      </c>
      <c r="CY318" s="20" t="str">
        <f t="shared" si="250"/>
        <v/>
      </c>
      <c r="CZ318" s="22" t="str">
        <f t="shared" si="251"/>
        <v/>
      </c>
      <c r="DB318" s="76" t="str">
        <f>IF($H318="", "", COUNTIF($G$11:$G$1010, "&gt;"&amp;$G318)+1+COUNTIF($G$11:$G318, $G318)-1)</f>
        <v/>
      </c>
      <c r="DC318" s="76" t="str">
        <f>IF($H318="", "", COUNTIF($CZ$11:$CZ$1010, "&gt;"&amp;$CZ318)+1+COUNTIF($CZ$11:$CZ318, $CZ318)-1)</f>
        <v/>
      </c>
      <c r="DE318" s="147" t="str">
        <f t="shared" si="252"/>
        <v/>
      </c>
      <c r="DF318" s="148"/>
      <c r="DG318" s="19" t="str">
        <f t="shared" si="253"/>
        <v/>
      </c>
      <c r="DH318" s="153" t="str">
        <f t="shared" si="254"/>
        <v/>
      </c>
      <c r="DI318" s="19" t="str">
        <f t="shared" si="206"/>
        <v/>
      </c>
      <c r="DJ318" s="153" t="str">
        <f t="shared" si="207"/>
        <v/>
      </c>
      <c r="DK318" s="19" t="str">
        <f t="shared" si="208"/>
        <v/>
      </c>
      <c r="DL318" s="153" t="str">
        <f t="shared" si="209"/>
        <v/>
      </c>
      <c r="DM318" s="19" t="str">
        <f t="shared" si="210"/>
        <v/>
      </c>
      <c r="DN318" s="153" t="str">
        <f t="shared" si="211"/>
        <v/>
      </c>
      <c r="DO318" s="19" t="str">
        <f t="shared" si="212"/>
        <v/>
      </c>
      <c r="DP318" s="153" t="str">
        <f t="shared" si="213"/>
        <v/>
      </c>
      <c r="DQ318" s="19" t="str">
        <f t="shared" si="214"/>
        <v/>
      </c>
      <c r="DR318" s="153" t="str">
        <f t="shared" si="215"/>
        <v/>
      </c>
      <c r="DS318" s="19" t="str">
        <f t="shared" si="216"/>
        <v/>
      </c>
      <c r="DT318" s="153" t="str">
        <f t="shared" si="217"/>
        <v/>
      </c>
      <c r="DU318" s="19" t="str">
        <f t="shared" si="218"/>
        <v/>
      </c>
      <c r="DV318" s="153" t="str">
        <f t="shared" si="219"/>
        <v/>
      </c>
      <c r="DW318" s="19" t="str">
        <f t="shared" si="220"/>
        <v/>
      </c>
      <c r="DX318" s="153" t="str">
        <f t="shared" si="221"/>
        <v/>
      </c>
      <c r="DY318" s="19" t="str">
        <f t="shared" si="222"/>
        <v/>
      </c>
      <c r="DZ318" s="153" t="str">
        <f t="shared" si="223"/>
        <v/>
      </c>
      <c r="EA318" s="19" t="str">
        <f t="shared" si="224"/>
        <v/>
      </c>
      <c r="EB318" s="153" t="str">
        <f t="shared" si="225"/>
        <v/>
      </c>
      <c r="EC318" s="19" t="str">
        <f t="shared" si="226"/>
        <v/>
      </c>
      <c r="ED318" s="153" t="str">
        <f t="shared" si="227"/>
        <v/>
      </c>
      <c r="EE318" s="19" t="str">
        <f t="shared" si="228"/>
        <v/>
      </c>
      <c r="EF318" s="153" t="str">
        <f t="shared" si="229"/>
        <v/>
      </c>
      <c r="EG318" s="19" t="str">
        <f t="shared" si="230"/>
        <v/>
      </c>
      <c r="EH318" s="153" t="str">
        <f t="shared" si="231"/>
        <v/>
      </c>
      <c r="EI318" s="19" t="str">
        <f t="shared" si="232"/>
        <v/>
      </c>
      <c r="EJ318" s="153" t="str">
        <f t="shared" si="233"/>
        <v/>
      </c>
      <c r="EK318" s="19" t="str">
        <f t="shared" si="234"/>
        <v/>
      </c>
      <c r="EL318" s="153" t="str">
        <f t="shared" si="235"/>
        <v/>
      </c>
      <c r="EM318" s="19" t="str">
        <f t="shared" si="236"/>
        <v/>
      </c>
      <c r="EN318" s="153" t="str">
        <f t="shared" si="237"/>
        <v/>
      </c>
      <c r="EO318" s="19" t="str">
        <f t="shared" si="238"/>
        <v/>
      </c>
      <c r="EP318" s="153" t="str">
        <f t="shared" si="239"/>
        <v/>
      </c>
      <c r="EQ318" s="19" t="str">
        <f t="shared" si="240"/>
        <v/>
      </c>
      <c r="ER318" s="153" t="str">
        <f t="shared" si="241"/>
        <v/>
      </c>
      <c r="ES318" s="19" t="str">
        <f t="shared" si="242"/>
        <v/>
      </c>
      <c r="ET318" s="153" t="str">
        <f t="shared" si="243"/>
        <v/>
      </c>
    </row>
    <row r="319" spans="1:150" x14ac:dyDescent="0.25">
      <c r="A319" s="31"/>
      <c r="B319" s="91" t="str">
        <f t="shared" si="244"/>
        <v/>
      </c>
      <c r="C319" s="20" t="str">
        <f t="shared" si="204"/>
        <v/>
      </c>
      <c r="D319" s="97" t="str">
        <f t="shared" si="205"/>
        <v/>
      </c>
      <c r="E319" s="62" t="str">
        <f t="shared" si="245"/>
        <v/>
      </c>
      <c r="F319" s="31"/>
      <c r="G319" s="282"/>
      <c r="H319" s="283"/>
      <c r="I319" s="284"/>
      <c r="J319" s="285"/>
      <c r="K319" s="286"/>
      <c r="L319" s="287"/>
      <c r="M319" s="288"/>
      <c r="N319" s="287"/>
      <c r="O319" s="288"/>
      <c r="P319" s="287"/>
      <c r="Q319" s="288"/>
      <c r="R319" s="287"/>
      <c r="S319" s="288"/>
      <c r="T319" s="287"/>
      <c r="U319" s="288"/>
      <c r="V319" s="287"/>
      <c r="W319" s="288"/>
      <c r="X319" s="287"/>
      <c r="Y319" s="288"/>
      <c r="Z319" s="287"/>
      <c r="AA319" s="288"/>
      <c r="AB319" s="287"/>
      <c r="AC319" s="288"/>
      <c r="AD319" s="287"/>
      <c r="AE319" s="288"/>
      <c r="AF319" s="287"/>
      <c r="AG319" s="288"/>
      <c r="AH319" s="287"/>
      <c r="AI319" s="288"/>
      <c r="AJ319" s="287"/>
      <c r="AK319" s="288"/>
      <c r="AL319" s="287"/>
      <c r="AM319" s="288"/>
      <c r="AN319" s="287"/>
      <c r="AO319" s="288"/>
      <c r="AP319" s="287"/>
      <c r="AQ319" s="288"/>
      <c r="AR319" s="287"/>
      <c r="AS319" s="288"/>
      <c r="AT319" s="287"/>
      <c r="AU319" s="288"/>
      <c r="AV319" s="287"/>
      <c r="AW319" s="288"/>
      <c r="AX319" s="287"/>
      <c r="AY319" s="31"/>
      <c r="BA319" s="76" t="str">
        <f t="shared" si="246"/>
        <v/>
      </c>
      <c r="BC319" s="76" t="str">
        <f>IF('Stock List'!$K319="", "", 'Stock List'!$K319)</f>
        <v/>
      </c>
      <c r="BE319" s="106">
        <f>IFERROR(ROUND(((INDEX('Stock List'!$M$11:$M$1010, MATCH(L319, 'Stock List'!$K$11:$K$1010, 0))/INDEX('Stock List'!$L$11:$L$1010, MATCH(L319, 'Stock List'!$K$11:$K$1010, 0)))*K319), 2), 0)</f>
        <v>0</v>
      </c>
      <c r="BF319" s="20"/>
      <c r="BG319" s="20">
        <f>IFERROR(ROUND(((INDEX('Stock List'!$M$11:$M$1010, MATCH(N319, 'Stock List'!$K$11:$K$1010, 0))/INDEX('Stock List'!$L$11:$L$1010, MATCH(N319, 'Stock List'!$K$11:$K$1010, 0)))*M319), 2), 0)</f>
        <v>0</v>
      </c>
      <c r="BH319" s="20"/>
      <c r="BI319" s="20">
        <f>IFERROR(ROUND(((INDEX('Stock List'!$M$11:$M$1010, MATCH(P319, 'Stock List'!$K$11:$K$1010, 0))/INDEX('Stock List'!$L$11:$L$1010, MATCH(P319, 'Stock List'!$K$11:$K$1010, 0)))*O319), 2), 0)</f>
        <v>0</v>
      </c>
      <c r="BJ319" s="20"/>
      <c r="BK319" s="20">
        <f>IFERROR(ROUND(((INDEX('Stock List'!$M$11:$M$1010, MATCH(R319, 'Stock List'!$K$11:$K$1010, 0))/INDEX('Stock List'!$L$11:$L$1010, MATCH(R319, 'Stock List'!$K$11:$K$1010, 0)))*Q319), 2), 0)</f>
        <v>0</v>
      </c>
      <c r="BL319" s="20"/>
      <c r="BM319" s="20">
        <f>IFERROR(ROUND(((INDEX('Stock List'!$M$11:$M$1010, MATCH(T319, 'Stock List'!$K$11:$K$1010, 0))/INDEX('Stock List'!$L$11:$L$1010, MATCH(T319, 'Stock List'!$K$11:$K$1010, 0)))*S319), 2), 0)</f>
        <v>0</v>
      </c>
      <c r="BN319" s="20"/>
      <c r="BO319" s="20">
        <f>IFERROR(ROUND(((INDEX('Stock List'!$M$11:$M$1010, MATCH(V319, 'Stock List'!$K$11:$K$1010, 0))/INDEX('Stock List'!$L$11:$L$1010, MATCH(V319, 'Stock List'!$K$11:$K$1010, 0)))*U319), 2), 0)</f>
        <v>0</v>
      </c>
      <c r="BP319" s="20"/>
      <c r="BQ319" s="20">
        <f>IFERROR(ROUND(((INDEX('Stock List'!$M$11:$M$1010, MATCH(X319, 'Stock List'!$K$11:$K$1010, 0))/INDEX('Stock List'!$L$11:$L$1010, MATCH(X319, 'Stock List'!$K$11:$K$1010, 0)))*W319), 2), 0)</f>
        <v>0</v>
      </c>
      <c r="BR319" s="20"/>
      <c r="BS319" s="20">
        <f>IFERROR(ROUND(((INDEX('Stock List'!$M$11:$M$1010, MATCH(Z319, 'Stock List'!$K$11:$K$1010, 0))/INDEX('Stock List'!$L$11:$L$1010, MATCH(Z319, 'Stock List'!$K$11:$K$1010, 0)))*Y319), 2), 0)</f>
        <v>0</v>
      </c>
      <c r="BT319" s="20"/>
      <c r="BU319" s="20">
        <f>IFERROR(ROUND(((INDEX('Stock List'!$M$11:$M$1010, MATCH(AB319, 'Stock List'!$K$11:$K$1010, 0))/INDEX('Stock List'!$L$11:$L$1010, MATCH(AB319, 'Stock List'!$K$11:$K$1010, 0)))*AA319), 2), 0)</f>
        <v>0</v>
      </c>
      <c r="BV319" s="20"/>
      <c r="BW319" s="20">
        <f>IFERROR(ROUND(((INDEX('Stock List'!$M$11:$M$1010, MATCH(AD319, 'Stock List'!$K$11:$K$1010, 0))/INDEX('Stock List'!$L$11:$L$1010, MATCH(AD319, 'Stock List'!$K$11:$K$1010, 0)))*AC319), 2), 0)</f>
        <v>0</v>
      </c>
      <c r="BX319" s="20"/>
      <c r="BY319" s="20">
        <f>IFERROR(ROUND(((INDEX('Stock List'!$M$11:$M$1010, MATCH(AF319, 'Stock List'!$K$11:$K$1010, 0))/INDEX('Stock List'!$L$11:$L$1010, MATCH(AF319, 'Stock List'!$K$11:$K$1010, 0)))*AE319), 2), 0)</f>
        <v>0</v>
      </c>
      <c r="BZ319" s="20"/>
      <c r="CA319" s="20">
        <f>IFERROR(ROUND(((INDEX('Stock List'!$M$11:$M$1010, MATCH(AH319, 'Stock List'!$K$11:$K$1010, 0))/INDEX('Stock List'!$L$11:$L$1010, MATCH(AH319, 'Stock List'!$K$11:$K$1010, 0)))*AG319), 2), 0)</f>
        <v>0</v>
      </c>
      <c r="CB319" s="20"/>
      <c r="CC319" s="20">
        <f>IFERROR(ROUND(((INDEX('Stock List'!$M$11:$M$1010, MATCH(AJ319, 'Stock List'!$K$11:$K$1010, 0))/INDEX('Stock List'!$L$11:$L$1010, MATCH(AJ319, 'Stock List'!$K$11:$K$1010, 0)))*AI319), 2), 0)</f>
        <v>0</v>
      </c>
      <c r="CD319" s="20"/>
      <c r="CE319" s="20">
        <f>IFERROR(ROUND(((INDEX('Stock List'!$M$11:$M$1010, MATCH(AL319, 'Stock List'!$K$11:$K$1010, 0))/INDEX('Stock List'!$L$11:$L$1010, MATCH(AL319, 'Stock List'!$K$11:$K$1010, 0)))*AK319), 2), 0)</f>
        <v>0</v>
      </c>
      <c r="CF319" s="20"/>
      <c r="CG319" s="20">
        <f>IFERROR(ROUND(((INDEX('Stock List'!$M$11:$M$1010, MATCH(AN319, 'Stock List'!$K$11:$K$1010, 0))/INDEX('Stock List'!$L$11:$L$1010, MATCH(AN319, 'Stock List'!$K$11:$K$1010, 0)))*AM319), 2), 0)</f>
        <v>0</v>
      </c>
      <c r="CH319" s="20"/>
      <c r="CI319" s="20">
        <f>IFERROR(ROUND(((INDEX('Stock List'!$M$11:$M$1010, MATCH(AP319, 'Stock List'!$K$11:$K$1010, 0))/INDEX('Stock List'!$L$11:$L$1010, MATCH(AP319, 'Stock List'!$K$11:$K$1010, 0)))*AO319), 2), 0)</f>
        <v>0</v>
      </c>
      <c r="CJ319" s="20"/>
      <c r="CK319" s="20">
        <f>IFERROR(ROUND(((INDEX('Stock List'!$M$11:$M$1010, MATCH(AR319, 'Stock List'!$K$11:$K$1010, 0))/INDEX('Stock List'!$L$11:$L$1010, MATCH(AR319, 'Stock List'!$K$11:$K$1010, 0)))*AQ319), 2), 0)</f>
        <v>0</v>
      </c>
      <c r="CL319" s="20"/>
      <c r="CM319" s="20">
        <f>IFERROR(ROUND(((INDEX('Stock List'!$M$11:$M$1010, MATCH(AT319, 'Stock List'!$K$11:$K$1010, 0))/INDEX('Stock List'!$L$11:$L$1010, MATCH(AT319, 'Stock List'!$K$11:$K$1010, 0)))*AS319), 2), 0)</f>
        <v>0</v>
      </c>
      <c r="CN319" s="20"/>
      <c r="CO319" s="20">
        <f>IFERROR(ROUND(((INDEX('Stock List'!$M$11:$M$1010, MATCH(AV319, 'Stock List'!$K$11:$K$1010, 0))/INDEX('Stock List'!$L$11:$L$1010, MATCH(AV319, 'Stock List'!$K$11:$K$1010, 0)))*AU319), 2), 0)</f>
        <v>0</v>
      </c>
      <c r="CP319" s="20"/>
      <c r="CQ319" s="20">
        <f>IFERROR(ROUND(((INDEX('Stock List'!$M$11:$M$1010, MATCH(AX319, 'Stock List'!$K$11:$K$1010, 0))/INDEX('Stock List'!$L$11:$L$1010, MATCH(AX319, 'Stock List'!$K$11:$K$1010, 0)))*AW319), 2), 0)</f>
        <v>0</v>
      </c>
      <c r="CR319" s="22"/>
      <c r="CT319" s="106" t="str">
        <f t="shared" si="247"/>
        <v/>
      </c>
      <c r="CU319" s="22" t="str">
        <f t="shared" si="248"/>
        <v/>
      </c>
      <c r="CX319" s="106" t="str">
        <f t="shared" si="249"/>
        <v/>
      </c>
      <c r="CY319" s="20" t="str">
        <f t="shared" si="250"/>
        <v/>
      </c>
      <c r="CZ319" s="22" t="str">
        <f t="shared" si="251"/>
        <v/>
      </c>
      <c r="DB319" s="76" t="str">
        <f>IF($H319="", "", COUNTIF($G$11:$G$1010, "&gt;"&amp;$G319)+1+COUNTIF($G$11:$G319, $G319)-1)</f>
        <v/>
      </c>
      <c r="DC319" s="76" t="str">
        <f>IF($H319="", "", COUNTIF($CZ$11:$CZ$1010, "&gt;"&amp;$CZ319)+1+COUNTIF($CZ$11:$CZ319, $CZ319)-1)</f>
        <v/>
      </c>
      <c r="DE319" s="147" t="str">
        <f t="shared" si="252"/>
        <v/>
      </c>
      <c r="DF319" s="148"/>
      <c r="DG319" s="19" t="str">
        <f t="shared" si="253"/>
        <v/>
      </c>
      <c r="DH319" s="153" t="str">
        <f t="shared" si="254"/>
        <v/>
      </c>
      <c r="DI319" s="19" t="str">
        <f t="shared" si="206"/>
        <v/>
      </c>
      <c r="DJ319" s="153" t="str">
        <f t="shared" si="207"/>
        <v/>
      </c>
      <c r="DK319" s="19" t="str">
        <f t="shared" si="208"/>
        <v/>
      </c>
      <c r="DL319" s="153" t="str">
        <f t="shared" si="209"/>
        <v/>
      </c>
      <c r="DM319" s="19" t="str">
        <f t="shared" si="210"/>
        <v/>
      </c>
      <c r="DN319" s="153" t="str">
        <f t="shared" si="211"/>
        <v/>
      </c>
      <c r="DO319" s="19" t="str">
        <f t="shared" si="212"/>
        <v/>
      </c>
      <c r="DP319" s="153" t="str">
        <f t="shared" si="213"/>
        <v/>
      </c>
      <c r="DQ319" s="19" t="str">
        <f t="shared" si="214"/>
        <v/>
      </c>
      <c r="DR319" s="153" t="str">
        <f t="shared" si="215"/>
        <v/>
      </c>
      <c r="DS319" s="19" t="str">
        <f t="shared" si="216"/>
        <v/>
      </c>
      <c r="DT319" s="153" t="str">
        <f t="shared" si="217"/>
        <v/>
      </c>
      <c r="DU319" s="19" t="str">
        <f t="shared" si="218"/>
        <v/>
      </c>
      <c r="DV319" s="153" t="str">
        <f t="shared" si="219"/>
        <v/>
      </c>
      <c r="DW319" s="19" t="str">
        <f t="shared" si="220"/>
        <v/>
      </c>
      <c r="DX319" s="153" t="str">
        <f t="shared" si="221"/>
        <v/>
      </c>
      <c r="DY319" s="19" t="str">
        <f t="shared" si="222"/>
        <v/>
      </c>
      <c r="DZ319" s="153" t="str">
        <f t="shared" si="223"/>
        <v/>
      </c>
      <c r="EA319" s="19" t="str">
        <f t="shared" si="224"/>
        <v/>
      </c>
      <c r="EB319" s="153" t="str">
        <f t="shared" si="225"/>
        <v/>
      </c>
      <c r="EC319" s="19" t="str">
        <f t="shared" si="226"/>
        <v/>
      </c>
      <c r="ED319" s="153" t="str">
        <f t="shared" si="227"/>
        <v/>
      </c>
      <c r="EE319" s="19" t="str">
        <f t="shared" si="228"/>
        <v/>
      </c>
      <c r="EF319" s="153" t="str">
        <f t="shared" si="229"/>
        <v/>
      </c>
      <c r="EG319" s="19" t="str">
        <f t="shared" si="230"/>
        <v/>
      </c>
      <c r="EH319" s="153" t="str">
        <f t="shared" si="231"/>
        <v/>
      </c>
      <c r="EI319" s="19" t="str">
        <f t="shared" si="232"/>
        <v/>
      </c>
      <c r="EJ319" s="153" t="str">
        <f t="shared" si="233"/>
        <v/>
      </c>
      <c r="EK319" s="19" t="str">
        <f t="shared" si="234"/>
        <v/>
      </c>
      <c r="EL319" s="153" t="str">
        <f t="shared" si="235"/>
        <v/>
      </c>
      <c r="EM319" s="19" t="str">
        <f t="shared" si="236"/>
        <v/>
      </c>
      <c r="EN319" s="153" t="str">
        <f t="shared" si="237"/>
        <v/>
      </c>
      <c r="EO319" s="19" t="str">
        <f t="shared" si="238"/>
        <v/>
      </c>
      <c r="EP319" s="153" t="str">
        <f t="shared" si="239"/>
        <v/>
      </c>
      <c r="EQ319" s="19" t="str">
        <f t="shared" si="240"/>
        <v/>
      </c>
      <c r="ER319" s="153" t="str">
        <f t="shared" si="241"/>
        <v/>
      </c>
      <c r="ES319" s="19" t="str">
        <f t="shared" si="242"/>
        <v/>
      </c>
      <c r="ET319" s="153" t="str">
        <f t="shared" si="243"/>
        <v/>
      </c>
    </row>
    <row r="320" spans="1:150" x14ac:dyDescent="0.25">
      <c r="A320" s="31"/>
      <c r="B320" s="91" t="str">
        <f t="shared" si="244"/>
        <v/>
      </c>
      <c r="C320" s="20" t="str">
        <f t="shared" si="204"/>
        <v/>
      </c>
      <c r="D320" s="97" t="str">
        <f t="shared" si="205"/>
        <v/>
      </c>
      <c r="E320" s="62" t="str">
        <f t="shared" si="245"/>
        <v/>
      </c>
      <c r="F320" s="31"/>
      <c r="G320" s="282"/>
      <c r="H320" s="283"/>
      <c r="I320" s="284"/>
      <c r="J320" s="285"/>
      <c r="K320" s="286"/>
      <c r="L320" s="287"/>
      <c r="M320" s="288"/>
      <c r="N320" s="287"/>
      <c r="O320" s="288"/>
      <c r="P320" s="287"/>
      <c r="Q320" s="288"/>
      <c r="R320" s="287"/>
      <c r="S320" s="288"/>
      <c r="T320" s="287"/>
      <c r="U320" s="288"/>
      <c r="V320" s="287"/>
      <c r="W320" s="288"/>
      <c r="X320" s="287"/>
      <c r="Y320" s="288"/>
      <c r="Z320" s="287"/>
      <c r="AA320" s="288"/>
      <c r="AB320" s="287"/>
      <c r="AC320" s="288"/>
      <c r="AD320" s="287"/>
      <c r="AE320" s="288"/>
      <c r="AF320" s="287"/>
      <c r="AG320" s="288"/>
      <c r="AH320" s="287"/>
      <c r="AI320" s="288"/>
      <c r="AJ320" s="287"/>
      <c r="AK320" s="288"/>
      <c r="AL320" s="287"/>
      <c r="AM320" s="288"/>
      <c r="AN320" s="287"/>
      <c r="AO320" s="288"/>
      <c r="AP320" s="287"/>
      <c r="AQ320" s="288"/>
      <c r="AR320" s="287"/>
      <c r="AS320" s="288"/>
      <c r="AT320" s="287"/>
      <c r="AU320" s="288"/>
      <c r="AV320" s="287"/>
      <c r="AW320" s="288"/>
      <c r="AX320" s="287"/>
      <c r="AY320" s="31"/>
      <c r="BA320" s="76" t="str">
        <f t="shared" si="246"/>
        <v/>
      </c>
      <c r="BC320" s="76" t="str">
        <f>IF('Stock List'!$K320="", "", 'Stock List'!$K320)</f>
        <v/>
      </c>
      <c r="BE320" s="106">
        <f>IFERROR(ROUND(((INDEX('Stock List'!$M$11:$M$1010, MATCH(L320, 'Stock List'!$K$11:$K$1010, 0))/INDEX('Stock List'!$L$11:$L$1010, MATCH(L320, 'Stock List'!$K$11:$K$1010, 0)))*K320), 2), 0)</f>
        <v>0</v>
      </c>
      <c r="BF320" s="20"/>
      <c r="BG320" s="20">
        <f>IFERROR(ROUND(((INDEX('Stock List'!$M$11:$M$1010, MATCH(N320, 'Stock List'!$K$11:$K$1010, 0))/INDEX('Stock List'!$L$11:$L$1010, MATCH(N320, 'Stock List'!$K$11:$K$1010, 0)))*M320), 2), 0)</f>
        <v>0</v>
      </c>
      <c r="BH320" s="20"/>
      <c r="BI320" s="20">
        <f>IFERROR(ROUND(((INDEX('Stock List'!$M$11:$M$1010, MATCH(P320, 'Stock List'!$K$11:$K$1010, 0))/INDEX('Stock List'!$L$11:$L$1010, MATCH(P320, 'Stock List'!$K$11:$K$1010, 0)))*O320), 2), 0)</f>
        <v>0</v>
      </c>
      <c r="BJ320" s="20"/>
      <c r="BK320" s="20">
        <f>IFERROR(ROUND(((INDEX('Stock List'!$M$11:$M$1010, MATCH(R320, 'Stock List'!$K$11:$K$1010, 0))/INDEX('Stock List'!$L$11:$L$1010, MATCH(R320, 'Stock List'!$K$11:$K$1010, 0)))*Q320), 2), 0)</f>
        <v>0</v>
      </c>
      <c r="BL320" s="20"/>
      <c r="BM320" s="20">
        <f>IFERROR(ROUND(((INDEX('Stock List'!$M$11:$M$1010, MATCH(T320, 'Stock List'!$K$11:$K$1010, 0))/INDEX('Stock List'!$L$11:$L$1010, MATCH(T320, 'Stock List'!$K$11:$K$1010, 0)))*S320), 2), 0)</f>
        <v>0</v>
      </c>
      <c r="BN320" s="20"/>
      <c r="BO320" s="20">
        <f>IFERROR(ROUND(((INDEX('Stock List'!$M$11:$M$1010, MATCH(V320, 'Stock List'!$K$11:$K$1010, 0))/INDEX('Stock List'!$L$11:$L$1010, MATCH(V320, 'Stock List'!$K$11:$K$1010, 0)))*U320), 2), 0)</f>
        <v>0</v>
      </c>
      <c r="BP320" s="20"/>
      <c r="BQ320" s="20">
        <f>IFERROR(ROUND(((INDEX('Stock List'!$M$11:$M$1010, MATCH(X320, 'Stock List'!$K$11:$K$1010, 0))/INDEX('Stock List'!$L$11:$L$1010, MATCH(X320, 'Stock List'!$K$11:$K$1010, 0)))*W320), 2), 0)</f>
        <v>0</v>
      </c>
      <c r="BR320" s="20"/>
      <c r="BS320" s="20">
        <f>IFERROR(ROUND(((INDEX('Stock List'!$M$11:$M$1010, MATCH(Z320, 'Stock List'!$K$11:$K$1010, 0))/INDEX('Stock List'!$L$11:$L$1010, MATCH(Z320, 'Stock List'!$K$11:$K$1010, 0)))*Y320), 2), 0)</f>
        <v>0</v>
      </c>
      <c r="BT320" s="20"/>
      <c r="BU320" s="20">
        <f>IFERROR(ROUND(((INDEX('Stock List'!$M$11:$M$1010, MATCH(AB320, 'Stock List'!$K$11:$K$1010, 0))/INDEX('Stock List'!$L$11:$L$1010, MATCH(AB320, 'Stock List'!$K$11:$K$1010, 0)))*AA320), 2), 0)</f>
        <v>0</v>
      </c>
      <c r="BV320" s="20"/>
      <c r="BW320" s="20">
        <f>IFERROR(ROUND(((INDEX('Stock List'!$M$11:$M$1010, MATCH(AD320, 'Stock List'!$K$11:$K$1010, 0))/INDEX('Stock List'!$L$11:$L$1010, MATCH(AD320, 'Stock List'!$K$11:$K$1010, 0)))*AC320), 2), 0)</f>
        <v>0</v>
      </c>
      <c r="BX320" s="20"/>
      <c r="BY320" s="20">
        <f>IFERROR(ROUND(((INDEX('Stock List'!$M$11:$M$1010, MATCH(AF320, 'Stock List'!$K$11:$K$1010, 0))/INDEX('Stock List'!$L$11:$L$1010, MATCH(AF320, 'Stock List'!$K$11:$K$1010, 0)))*AE320), 2), 0)</f>
        <v>0</v>
      </c>
      <c r="BZ320" s="20"/>
      <c r="CA320" s="20">
        <f>IFERROR(ROUND(((INDEX('Stock List'!$M$11:$M$1010, MATCH(AH320, 'Stock List'!$K$11:$K$1010, 0))/INDEX('Stock List'!$L$11:$L$1010, MATCH(AH320, 'Stock List'!$K$11:$K$1010, 0)))*AG320), 2), 0)</f>
        <v>0</v>
      </c>
      <c r="CB320" s="20"/>
      <c r="CC320" s="20">
        <f>IFERROR(ROUND(((INDEX('Stock List'!$M$11:$M$1010, MATCH(AJ320, 'Stock List'!$K$11:$K$1010, 0))/INDEX('Stock List'!$L$11:$L$1010, MATCH(AJ320, 'Stock List'!$K$11:$K$1010, 0)))*AI320), 2), 0)</f>
        <v>0</v>
      </c>
      <c r="CD320" s="20"/>
      <c r="CE320" s="20">
        <f>IFERROR(ROUND(((INDEX('Stock List'!$M$11:$M$1010, MATCH(AL320, 'Stock List'!$K$11:$K$1010, 0))/INDEX('Stock List'!$L$11:$L$1010, MATCH(AL320, 'Stock List'!$K$11:$K$1010, 0)))*AK320), 2), 0)</f>
        <v>0</v>
      </c>
      <c r="CF320" s="20"/>
      <c r="CG320" s="20">
        <f>IFERROR(ROUND(((INDEX('Stock List'!$M$11:$M$1010, MATCH(AN320, 'Stock List'!$K$11:$K$1010, 0))/INDEX('Stock List'!$L$11:$L$1010, MATCH(AN320, 'Stock List'!$K$11:$K$1010, 0)))*AM320), 2), 0)</f>
        <v>0</v>
      </c>
      <c r="CH320" s="20"/>
      <c r="CI320" s="20">
        <f>IFERROR(ROUND(((INDEX('Stock List'!$M$11:$M$1010, MATCH(AP320, 'Stock List'!$K$11:$K$1010, 0))/INDEX('Stock List'!$L$11:$L$1010, MATCH(AP320, 'Stock List'!$K$11:$K$1010, 0)))*AO320), 2), 0)</f>
        <v>0</v>
      </c>
      <c r="CJ320" s="20"/>
      <c r="CK320" s="20">
        <f>IFERROR(ROUND(((INDEX('Stock List'!$M$11:$M$1010, MATCH(AR320, 'Stock List'!$K$11:$K$1010, 0))/INDEX('Stock List'!$L$11:$L$1010, MATCH(AR320, 'Stock List'!$K$11:$K$1010, 0)))*AQ320), 2), 0)</f>
        <v>0</v>
      </c>
      <c r="CL320" s="20"/>
      <c r="CM320" s="20">
        <f>IFERROR(ROUND(((INDEX('Stock List'!$M$11:$M$1010, MATCH(AT320, 'Stock List'!$K$11:$K$1010, 0))/INDEX('Stock List'!$L$11:$L$1010, MATCH(AT320, 'Stock List'!$K$11:$K$1010, 0)))*AS320), 2), 0)</f>
        <v>0</v>
      </c>
      <c r="CN320" s="20"/>
      <c r="CO320" s="20">
        <f>IFERROR(ROUND(((INDEX('Stock List'!$M$11:$M$1010, MATCH(AV320, 'Stock List'!$K$11:$K$1010, 0))/INDEX('Stock List'!$L$11:$L$1010, MATCH(AV320, 'Stock List'!$K$11:$K$1010, 0)))*AU320), 2), 0)</f>
        <v>0</v>
      </c>
      <c r="CP320" s="20"/>
      <c r="CQ320" s="20">
        <f>IFERROR(ROUND(((INDEX('Stock List'!$M$11:$M$1010, MATCH(AX320, 'Stock List'!$K$11:$K$1010, 0))/INDEX('Stock List'!$L$11:$L$1010, MATCH(AX320, 'Stock List'!$K$11:$K$1010, 0)))*AW320), 2), 0)</f>
        <v>0</v>
      </c>
      <c r="CR320" s="22"/>
      <c r="CT320" s="106" t="str">
        <f t="shared" si="247"/>
        <v/>
      </c>
      <c r="CU320" s="22" t="str">
        <f t="shared" si="248"/>
        <v/>
      </c>
      <c r="CX320" s="106" t="str">
        <f t="shared" si="249"/>
        <v/>
      </c>
      <c r="CY320" s="20" t="str">
        <f t="shared" si="250"/>
        <v/>
      </c>
      <c r="CZ320" s="22" t="str">
        <f t="shared" si="251"/>
        <v/>
      </c>
      <c r="DB320" s="76" t="str">
        <f>IF($H320="", "", COUNTIF($G$11:$G$1010, "&gt;"&amp;$G320)+1+COUNTIF($G$11:$G320, $G320)-1)</f>
        <v/>
      </c>
      <c r="DC320" s="76" t="str">
        <f>IF($H320="", "", COUNTIF($CZ$11:$CZ$1010, "&gt;"&amp;$CZ320)+1+COUNTIF($CZ$11:$CZ320, $CZ320)-1)</f>
        <v/>
      </c>
      <c r="DE320" s="147" t="str">
        <f t="shared" si="252"/>
        <v/>
      </c>
      <c r="DF320" s="148"/>
      <c r="DG320" s="19" t="str">
        <f t="shared" si="253"/>
        <v/>
      </c>
      <c r="DH320" s="153" t="str">
        <f t="shared" si="254"/>
        <v/>
      </c>
      <c r="DI320" s="19" t="str">
        <f t="shared" si="206"/>
        <v/>
      </c>
      <c r="DJ320" s="153" t="str">
        <f t="shared" si="207"/>
        <v/>
      </c>
      <c r="DK320" s="19" t="str">
        <f t="shared" si="208"/>
        <v/>
      </c>
      <c r="DL320" s="153" t="str">
        <f t="shared" si="209"/>
        <v/>
      </c>
      <c r="DM320" s="19" t="str">
        <f t="shared" si="210"/>
        <v/>
      </c>
      <c r="DN320" s="153" t="str">
        <f t="shared" si="211"/>
        <v/>
      </c>
      <c r="DO320" s="19" t="str">
        <f t="shared" si="212"/>
        <v/>
      </c>
      <c r="DP320" s="153" t="str">
        <f t="shared" si="213"/>
        <v/>
      </c>
      <c r="DQ320" s="19" t="str">
        <f t="shared" si="214"/>
        <v/>
      </c>
      <c r="DR320" s="153" t="str">
        <f t="shared" si="215"/>
        <v/>
      </c>
      <c r="DS320" s="19" t="str">
        <f t="shared" si="216"/>
        <v/>
      </c>
      <c r="DT320" s="153" t="str">
        <f t="shared" si="217"/>
        <v/>
      </c>
      <c r="DU320" s="19" t="str">
        <f t="shared" si="218"/>
        <v/>
      </c>
      <c r="DV320" s="153" t="str">
        <f t="shared" si="219"/>
        <v/>
      </c>
      <c r="DW320" s="19" t="str">
        <f t="shared" si="220"/>
        <v/>
      </c>
      <c r="DX320" s="153" t="str">
        <f t="shared" si="221"/>
        <v/>
      </c>
      <c r="DY320" s="19" t="str">
        <f t="shared" si="222"/>
        <v/>
      </c>
      <c r="DZ320" s="153" t="str">
        <f t="shared" si="223"/>
        <v/>
      </c>
      <c r="EA320" s="19" t="str">
        <f t="shared" si="224"/>
        <v/>
      </c>
      <c r="EB320" s="153" t="str">
        <f t="shared" si="225"/>
        <v/>
      </c>
      <c r="EC320" s="19" t="str">
        <f t="shared" si="226"/>
        <v/>
      </c>
      <c r="ED320" s="153" t="str">
        <f t="shared" si="227"/>
        <v/>
      </c>
      <c r="EE320" s="19" t="str">
        <f t="shared" si="228"/>
        <v/>
      </c>
      <c r="EF320" s="153" t="str">
        <f t="shared" si="229"/>
        <v/>
      </c>
      <c r="EG320" s="19" t="str">
        <f t="shared" si="230"/>
        <v/>
      </c>
      <c r="EH320" s="153" t="str">
        <f t="shared" si="231"/>
        <v/>
      </c>
      <c r="EI320" s="19" t="str">
        <f t="shared" si="232"/>
        <v/>
      </c>
      <c r="EJ320" s="153" t="str">
        <f t="shared" si="233"/>
        <v/>
      </c>
      <c r="EK320" s="19" t="str">
        <f t="shared" si="234"/>
        <v/>
      </c>
      <c r="EL320" s="153" t="str">
        <f t="shared" si="235"/>
        <v/>
      </c>
      <c r="EM320" s="19" t="str">
        <f t="shared" si="236"/>
        <v/>
      </c>
      <c r="EN320" s="153" t="str">
        <f t="shared" si="237"/>
        <v/>
      </c>
      <c r="EO320" s="19" t="str">
        <f t="shared" si="238"/>
        <v/>
      </c>
      <c r="EP320" s="153" t="str">
        <f t="shared" si="239"/>
        <v/>
      </c>
      <c r="EQ320" s="19" t="str">
        <f t="shared" si="240"/>
        <v/>
      </c>
      <c r="ER320" s="153" t="str">
        <f t="shared" si="241"/>
        <v/>
      </c>
      <c r="ES320" s="19" t="str">
        <f t="shared" si="242"/>
        <v/>
      </c>
      <c r="ET320" s="153" t="str">
        <f t="shared" si="243"/>
        <v/>
      </c>
    </row>
    <row r="321" spans="1:150" x14ac:dyDescent="0.25">
      <c r="A321" s="31"/>
      <c r="B321" s="91" t="str">
        <f t="shared" si="244"/>
        <v/>
      </c>
      <c r="C321" s="20" t="str">
        <f t="shared" si="204"/>
        <v/>
      </c>
      <c r="D321" s="97" t="str">
        <f t="shared" si="205"/>
        <v/>
      </c>
      <c r="E321" s="62" t="str">
        <f t="shared" si="245"/>
        <v/>
      </c>
      <c r="F321" s="31"/>
      <c r="G321" s="282"/>
      <c r="H321" s="283"/>
      <c r="I321" s="284"/>
      <c r="J321" s="285"/>
      <c r="K321" s="286"/>
      <c r="L321" s="287"/>
      <c r="M321" s="288"/>
      <c r="N321" s="287"/>
      <c r="O321" s="288"/>
      <c r="P321" s="287"/>
      <c r="Q321" s="288"/>
      <c r="R321" s="287"/>
      <c r="S321" s="288"/>
      <c r="T321" s="287"/>
      <c r="U321" s="288"/>
      <c r="V321" s="287"/>
      <c r="W321" s="288"/>
      <c r="X321" s="287"/>
      <c r="Y321" s="288"/>
      <c r="Z321" s="287"/>
      <c r="AA321" s="288"/>
      <c r="AB321" s="287"/>
      <c r="AC321" s="288"/>
      <c r="AD321" s="287"/>
      <c r="AE321" s="288"/>
      <c r="AF321" s="287"/>
      <c r="AG321" s="288"/>
      <c r="AH321" s="287"/>
      <c r="AI321" s="288"/>
      <c r="AJ321" s="287"/>
      <c r="AK321" s="288"/>
      <c r="AL321" s="287"/>
      <c r="AM321" s="288"/>
      <c r="AN321" s="287"/>
      <c r="AO321" s="288"/>
      <c r="AP321" s="287"/>
      <c r="AQ321" s="288"/>
      <c r="AR321" s="287"/>
      <c r="AS321" s="288"/>
      <c r="AT321" s="287"/>
      <c r="AU321" s="288"/>
      <c r="AV321" s="287"/>
      <c r="AW321" s="288"/>
      <c r="AX321" s="287"/>
      <c r="AY321" s="31"/>
      <c r="BA321" s="76" t="str">
        <f t="shared" si="246"/>
        <v/>
      </c>
      <c r="BC321" s="76" t="str">
        <f>IF('Stock List'!$K321="", "", 'Stock List'!$K321)</f>
        <v/>
      </c>
      <c r="BE321" s="106">
        <f>IFERROR(ROUND(((INDEX('Stock List'!$M$11:$M$1010, MATCH(L321, 'Stock List'!$K$11:$K$1010, 0))/INDEX('Stock List'!$L$11:$L$1010, MATCH(L321, 'Stock List'!$K$11:$K$1010, 0)))*K321), 2), 0)</f>
        <v>0</v>
      </c>
      <c r="BF321" s="20"/>
      <c r="BG321" s="20">
        <f>IFERROR(ROUND(((INDEX('Stock List'!$M$11:$M$1010, MATCH(N321, 'Stock List'!$K$11:$K$1010, 0))/INDEX('Stock List'!$L$11:$L$1010, MATCH(N321, 'Stock List'!$K$11:$K$1010, 0)))*M321), 2), 0)</f>
        <v>0</v>
      </c>
      <c r="BH321" s="20"/>
      <c r="BI321" s="20">
        <f>IFERROR(ROUND(((INDEX('Stock List'!$M$11:$M$1010, MATCH(P321, 'Stock List'!$K$11:$K$1010, 0))/INDEX('Stock List'!$L$11:$L$1010, MATCH(P321, 'Stock List'!$K$11:$K$1010, 0)))*O321), 2), 0)</f>
        <v>0</v>
      </c>
      <c r="BJ321" s="20"/>
      <c r="BK321" s="20">
        <f>IFERROR(ROUND(((INDEX('Stock List'!$M$11:$M$1010, MATCH(R321, 'Stock List'!$K$11:$K$1010, 0))/INDEX('Stock List'!$L$11:$L$1010, MATCH(R321, 'Stock List'!$K$11:$K$1010, 0)))*Q321), 2), 0)</f>
        <v>0</v>
      </c>
      <c r="BL321" s="20"/>
      <c r="BM321" s="20">
        <f>IFERROR(ROUND(((INDEX('Stock List'!$M$11:$M$1010, MATCH(T321, 'Stock List'!$K$11:$K$1010, 0))/INDEX('Stock List'!$L$11:$L$1010, MATCH(T321, 'Stock List'!$K$11:$K$1010, 0)))*S321), 2), 0)</f>
        <v>0</v>
      </c>
      <c r="BN321" s="20"/>
      <c r="BO321" s="20">
        <f>IFERROR(ROUND(((INDEX('Stock List'!$M$11:$M$1010, MATCH(V321, 'Stock List'!$K$11:$K$1010, 0))/INDEX('Stock List'!$L$11:$L$1010, MATCH(V321, 'Stock List'!$K$11:$K$1010, 0)))*U321), 2), 0)</f>
        <v>0</v>
      </c>
      <c r="BP321" s="20"/>
      <c r="BQ321" s="20">
        <f>IFERROR(ROUND(((INDEX('Stock List'!$M$11:$M$1010, MATCH(X321, 'Stock List'!$K$11:$K$1010, 0))/INDEX('Stock List'!$L$11:$L$1010, MATCH(X321, 'Stock List'!$K$11:$K$1010, 0)))*W321), 2), 0)</f>
        <v>0</v>
      </c>
      <c r="BR321" s="20"/>
      <c r="BS321" s="20">
        <f>IFERROR(ROUND(((INDEX('Stock List'!$M$11:$M$1010, MATCH(Z321, 'Stock List'!$K$11:$K$1010, 0))/INDEX('Stock List'!$L$11:$L$1010, MATCH(Z321, 'Stock List'!$K$11:$K$1010, 0)))*Y321), 2), 0)</f>
        <v>0</v>
      </c>
      <c r="BT321" s="20"/>
      <c r="BU321" s="20">
        <f>IFERROR(ROUND(((INDEX('Stock List'!$M$11:$M$1010, MATCH(AB321, 'Stock List'!$K$11:$K$1010, 0))/INDEX('Stock List'!$L$11:$L$1010, MATCH(AB321, 'Stock List'!$K$11:$K$1010, 0)))*AA321), 2), 0)</f>
        <v>0</v>
      </c>
      <c r="BV321" s="20"/>
      <c r="BW321" s="20">
        <f>IFERROR(ROUND(((INDEX('Stock List'!$M$11:$M$1010, MATCH(AD321, 'Stock List'!$K$11:$K$1010, 0))/INDEX('Stock List'!$L$11:$L$1010, MATCH(AD321, 'Stock List'!$K$11:$K$1010, 0)))*AC321), 2), 0)</f>
        <v>0</v>
      </c>
      <c r="BX321" s="20"/>
      <c r="BY321" s="20">
        <f>IFERROR(ROUND(((INDEX('Stock List'!$M$11:$M$1010, MATCH(AF321, 'Stock List'!$K$11:$K$1010, 0))/INDEX('Stock List'!$L$11:$L$1010, MATCH(AF321, 'Stock List'!$K$11:$K$1010, 0)))*AE321), 2), 0)</f>
        <v>0</v>
      </c>
      <c r="BZ321" s="20"/>
      <c r="CA321" s="20">
        <f>IFERROR(ROUND(((INDEX('Stock List'!$M$11:$M$1010, MATCH(AH321, 'Stock List'!$K$11:$K$1010, 0))/INDEX('Stock List'!$L$11:$L$1010, MATCH(AH321, 'Stock List'!$K$11:$K$1010, 0)))*AG321), 2), 0)</f>
        <v>0</v>
      </c>
      <c r="CB321" s="20"/>
      <c r="CC321" s="20">
        <f>IFERROR(ROUND(((INDEX('Stock List'!$M$11:$M$1010, MATCH(AJ321, 'Stock List'!$K$11:$K$1010, 0))/INDEX('Stock List'!$L$11:$L$1010, MATCH(AJ321, 'Stock List'!$K$11:$K$1010, 0)))*AI321), 2), 0)</f>
        <v>0</v>
      </c>
      <c r="CD321" s="20"/>
      <c r="CE321" s="20">
        <f>IFERROR(ROUND(((INDEX('Stock List'!$M$11:$M$1010, MATCH(AL321, 'Stock List'!$K$11:$K$1010, 0))/INDEX('Stock List'!$L$11:$L$1010, MATCH(AL321, 'Stock List'!$K$11:$K$1010, 0)))*AK321), 2), 0)</f>
        <v>0</v>
      </c>
      <c r="CF321" s="20"/>
      <c r="CG321" s="20">
        <f>IFERROR(ROUND(((INDEX('Stock List'!$M$11:$M$1010, MATCH(AN321, 'Stock List'!$K$11:$K$1010, 0))/INDEX('Stock List'!$L$11:$L$1010, MATCH(AN321, 'Stock List'!$K$11:$K$1010, 0)))*AM321), 2), 0)</f>
        <v>0</v>
      </c>
      <c r="CH321" s="20"/>
      <c r="CI321" s="20">
        <f>IFERROR(ROUND(((INDEX('Stock List'!$M$11:$M$1010, MATCH(AP321, 'Stock List'!$K$11:$K$1010, 0))/INDEX('Stock List'!$L$11:$L$1010, MATCH(AP321, 'Stock List'!$K$11:$K$1010, 0)))*AO321), 2), 0)</f>
        <v>0</v>
      </c>
      <c r="CJ321" s="20"/>
      <c r="CK321" s="20">
        <f>IFERROR(ROUND(((INDEX('Stock List'!$M$11:$M$1010, MATCH(AR321, 'Stock List'!$K$11:$K$1010, 0))/INDEX('Stock List'!$L$11:$L$1010, MATCH(AR321, 'Stock List'!$K$11:$K$1010, 0)))*AQ321), 2), 0)</f>
        <v>0</v>
      </c>
      <c r="CL321" s="20"/>
      <c r="CM321" s="20">
        <f>IFERROR(ROUND(((INDEX('Stock List'!$M$11:$M$1010, MATCH(AT321, 'Stock List'!$K$11:$K$1010, 0))/INDEX('Stock List'!$L$11:$L$1010, MATCH(AT321, 'Stock List'!$K$11:$K$1010, 0)))*AS321), 2), 0)</f>
        <v>0</v>
      </c>
      <c r="CN321" s="20"/>
      <c r="CO321" s="20">
        <f>IFERROR(ROUND(((INDEX('Stock List'!$M$11:$M$1010, MATCH(AV321, 'Stock List'!$K$11:$K$1010, 0))/INDEX('Stock List'!$L$11:$L$1010, MATCH(AV321, 'Stock List'!$K$11:$K$1010, 0)))*AU321), 2), 0)</f>
        <v>0</v>
      </c>
      <c r="CP321" s="20"/>
      <c r="CQ321" s="20">
        <f>IFERROR(ROUND(((INDEX('Stock List'!$M$11:$M$1010, MATCH(AX321, 'Stock List'!$K$11:$K$1010, 0))/INDEX('Stock List'!$L$11:$L$1010, MATCH(AX321, 'Stock List'!$K$11:$K$1010, 0)))*AW321), 2), 0)</f>
        <v>0</v>
      </c>
      <c r="CR321" s="22"/>
      <c r="CT321" s="106" t="str">
        <f t="shared" si="247"/>
        <v/>
      </c>
      <c r="CU321" s="22" t="str">
        <f t="shared" si="248"/>
        <v/>
      </c>
      <c r="CX321" s="106" t="str">
        <f t="shared" si="249"/>
        <v/>
      </c>
      <c r="CY321" s="20" t="str">
        <f t="shared" si="250"/>
        <v/>
      </c>
      <c r="CZ321" s="22" t="str">
        <f t="shared" si="251"/>
        <v/>
      </c>
      <c r="DB321" s="76" t="str">
        <f>IF($H321="", "", COUNTIF($G$11:$G$1010, "&gt;"&amp;$G321)+1+COUNTIF($G$11:$G321, $G321)-1)</f>
        <v/>
      </c>
      <c r="DC321" s="76" t="str">
        <f>IF($H321="", "", COUNTIF($CZ$11:$CZ$1010, "&gt;"&amp;$CZ321)+1+COUNTIF($CZ$11:$CZ321, $CZ321)-1)</f>
        <v/>
      </c>
      <c r="DE321" s="147" t="str">
        <f t="shared" si="252"/>
        <v/>
      </c>
      <c r="DF321" s="148"/>
      <c r="DG321" s="19" t="str">
        <f t="shared" si="253"/>
        <v/>
      </c>
      <c r="DH321" s="153" t="str">
        <f t="shared" si="254"/>
        <v/>
      </c>
      <c r="DI321" s="19" t="str">
        <f t="shared" si="206"/>
        <v/>
      </c>
      <c r="DJ321" s="153" t="str">
        <f t="shared" si="207"/>
        <v/>
      </c>
      <c r="DK321" s="19" t="str">
        <f t="shared" si="208"/>
        <v/>
      </c>
      <c r="DL321" s="153" t="str">
        <f t="shared" si="209"/>
        <v/>
      </c>
      <c r="DM321" s="19" t="str">
        <f t="shared" si="210"/>
        <v/>
      </c>
      <c r="DN321" s="153" t="str">
        <f t="shared" si="211"/>
        <v/>
      </c>
      <c r="DO321" s="19" t="str">
        <f t="shared" si="212"/>
        <v/>
      </c>
      <c r="DP321" s="153" t="str">
        <f t="shared" si="213"/>
        <v/>
      </c>
      <c r="DQ321" s="19" t="str">
        <f t="shared" si="214"/>
        <v/>
      </c>
      <c r="DR321" s="153" t="str">
        <f t="shared" si="215"/>
        <v/>
      </c>
      <c r="DS321" s="19" t="str">
        <f t="shared" si="216"/>
        <v/>
      </c>
      <c r="DT321" s="153" t="str">
        <f t="shared" si="217"/>
        <v/>
      </c>
      <c r="DU321" s="19" t="str">
        <f t="shared" si="218"/>
        <v/>
      </c>
      <c r="DV321" s="153" t="str">
        <f t="shared" si="219"/>
        <v/>
      </c>
      <c r="DW321" s="19" t="str">
        <f t="shared" si="220"/>
        <v/>
      </c>
      <c r="DX321" s="153" t="str">
        <f t="shared" si="221"/>
        <v/>
      </c>
      <c r="DY321" s="19" t="str">
        <f t="shared" si="222"/>
        <v/>
      </c>
      <c r="DZ321" s="153" t="str">
        <f t="shared" si="223"/>
        <v/>
      </c>
      <c r="EA321" s="19" t="str">
        <f t="shared" si="224"/>
        <v/>
      </c>
      <c r="EB321" s="153" t="str">
        <f t="shared" si="225"/>
        <v/>
      </c>
      <c r="EC321" s="19" t="str">
        <f t="shared" si="226"/>
        <v/>
      </c>
      <c r="ED321" s="153" t="str">
        <f t="shared" si="227"/>
        <v/>
      </c>
      <c r="EE321" s="19" t="str">
        <f t="shared" si="228"/>
        <v/>
      </c>
      <c r="EF321" s="153" t="str">
        <f t="shared" si="229"/>
        <v/>
      </c>
      <c r="EG321" s="19" t="str">
        <f t="shared" si="230"/>
        <v/>
      </c>
      <c r="EH321" s="153" t="str">
        <f t="shared" si="231"/>
        <v/>
      </c>
      <c r="EI321" s="19" t="str">
        <f t="shared" si="232"/>
        <v/>
      </c>
      <c r="EJ321" s="153" t="str">
        <f t="shared" si="233"/>
        <v/>
      </c>
      <c r="EK321" s="19" t="str">
        <f t="shared" si="234"/>
        <v/>
      </c>
      <c r="EL321" s="153" t="str">
        <f t="shared" si="235"/>
        <v/>
      </c>
      <c r="EM321" s="19" t="str">
        <f t="shared" si="236"/>
        <v/>
      </c>
      <c r="EN321" s="153" t="str">
        <f t="shared" si="237"/>
        <v/>
      </c>
      <c r="EO321" s="19" t="str">
        <f t="shared" si="238"/>
        <v/>
      </c>
      <c r="EP321" s="153" t="str">
        <f t="shared" si="239"/>
        <v/>
      </c>
      <c r="EQ321" s="19" t="str">
        <f t="shared" si="240"/>
        <v/>
      </c>
      <c r="ER321" s="153" t="str">
        <f t="shared" si="241"/>
        <v/>
      </c>
      <c r="ES321" s="19" t="str">
        <f t="shared" si="242"/>
        <v/>
      </c>
      <c r="ET321" s="153" t="str">
        <f t="shared" si="243"/>
        <v/>
      </c>
    </row>
    <row r="322" spans="1:150" x14ac:dyDescent="0.25">
      <c r="A322" s="31"/>
      <c r="B322" s="91" t="str">
        <f t="shared" si="244"/>
        <v/>
      </c>
      <c r="C322" s="20" t="str">
        <f t="shared" si="204"/>
        <v/>
      </c>
      <c r="D322" s="97" t="str">
        <f t="shared" si="205"/>
        <v/>
      </c>
      <c r="E322" s="62" t="str">
        <f t="shared" si="245"/>
        <v/>
      </c>
      <c r="F322" s="31"/>
      <c r="G322" s="282"/>
      <c r="H322" s="283"/>
      <c r="I322" s="284"/>
      <c r="J322" s="285"/>
      <c r="K322" s="286"/>
      <c r="L322" s="287"/>
      <c r="M322" s="288"/>
      <c r="N322" s="287"/>
      <c r="O322" s="288"/>
      <c r="P322" s="287"/>
      <c r="Q322" s="288"/>
      <c r="R322" s="287"/>
      <c r="S322" s="288"/>
      <c r="T322" s="287"/>
      <c r="U322" s="288"/>
      <c r="V322" s="287"/>
      <c r="W322" s="288"/>
      <c r="X322" s="287"/>
      <c r="Y322" s="288"/>
      <c r="Z322" s="287"/>
      <c r="AA322" s="288"/>
      <c r="AB322" s="287"/>
      <c r="AC322" s="288"/>
      <c r="AD322" s="287"/>
      <c r="AE322" s="288"/>
      <c r="AF322" s="287"/>
      <c r="AG322" s="288"/>
      <c r="AH322" s="287"/>
      <c r="AI322" s="288"/>
      <c r="AJ322" s="287"/>
      <c r="AK322" s="288"/>
      <c r="AL322" s="287"/>
      <c r="AM322" s="288"/>
      <c r="AN322" s="287"/>
      <c r="AO322" s="288"/>
      <c r="AP322" s="287"/>
      <c r="AQ322" s="288"/>
      <c r="AR322" s="287"/>
      <c r="AS322" s="288"/>
      <c r="AT322" s="287"/>
      <c r="AU322" s="288"/>
      <c r="AV322" s="287"/>
      <c r="AW322" s="288"/>
      <c r="AX322" s="287"/>
      <c r="AY322" s="31"/>
      <c r="BA322" s="76" t="str">
        <f t="shared" si="246"/>
        <v/>
      </c>
      <c r="BC322" s="76" t="str">
        <f>IF('Stock List'!$K322="", "", 'Stock List'!$K322)</f>
        <v/>
      </c>
      <c r="BE322" s="106">
        <f>IFERROR(ROUND(((INDEX('Stock List'!$M$11:$M$1010, MATCH(L322, 'Stock List'!$K$11:$K$1010, 0))/INDEX('Stock List'!$L$11:$L$1010, MATCH(L322, 'Stock List'!$K$11:$K$1010, 0)))*K322), 2), 0)</f>
        <v>0</v>
      </c>
      <c r="BF322" s="20"/>
      <c r="BG322" s="20">
        <f>IFERROR(ROUND(((INDEX('Stock List'!$M$11:$M$1010, MATCH(N322, 'Stock List'!$K$11:$K$1010, 0))/INDEX('Stock List'!$L$11:$L$1010, MATCH(N322, 'Stock List'!$K$11:$K$1010, 0)))*M322), 2), 0)</f>
        <v>0</v>
      </c>
      <c r="BH322" s="20"/>
      <c r="BI322" s="20">
        <f>IFERROR(ROUND(((INDEX('Stock List'!$M$11:$M$1010, MATCH(P322, 'Stock List'!$K$11:$K$1010, 0))/INDEX('Stock List'!$L$11:$L$1010, MATCH(P322, 'Stock List'!$K$11:$K$1010, 0)))*O322), 2), 0)</f>
        <v>0</v>
      </c>
      <c r="BJ322" s="20"/>
      <c r="BK322" s="20">
        <f>IFERROR(ROUND(((INDEX('Stock List'!$M$11:$M$1010, MATCH(R322, 'Stock List'!$K$11:$K$1010, 0))/INDEX('Stock List'!$L$11:$L$1010, MATCH(R322, 'Stock List'!$K$11:$K$1010, 0)))*Q322), 2), 0)</f>
        <v>0</v>
      </c>
      <c r="BL322" s="20"/>
      <c r="BM322" s="20">
        <f>IFERROR(ROUND(((INDEX('Stock List'!$M$11:$M$1010, MATCH(T322, 'Stock List'!$K$11:$K$1010, 0))/INDEX('Stock List'!$L$11:$L$1010, MATCH(T322, 'Stock List'!$K$11:$K$1010, 0)))*S322), 2), 0)</f>
        <v>0</v>
      </c>
      <c r="BN322" s="20"/>
      <c r="BO322" s="20">
        <f>IFERROR(ROUND(((INDEX('Stock List'!$M$11:$M$1010, MATCH(V322, 'Stock List'!$K$11:$K$1010, 0))/INDEX('Stock List'!$L$11:$L$1010, MATCH(V322, 'Stock List'!$K$11:$K$1010, 0)))*U322), 2), 0)</f>
        <v>0</v>
      </c>
      <c r="BP322" s="20"/>
      <c r="BQ322" s="20">
        <f>IFERROR(ROUND(((INDEX('Stock List'!$M$11:$M$1010, MATCH(X322, 'Stock List'!$K$11:$K$1010, 0))/INDEX('Stock List'!$L$11:$L$1010, MATCH(X322, 'Stock List'!$K$11:$K$1010, 0)))*W322), 2), 0)</f>
        <v>0</v>
      </c>
      <c r="BR322" s="20"/>
      <c r="BS322" s="20">
        <f>IFERROR(ROUND(((INDEX('Stock List'!$M$11:$M$1010, MATCH(Z322, 'Stock List'!$K$11:$K$1010, 0))/INDEX('Stock List'!$L$11:$L$1010, MATCH(Z322, 'Stock List'!$K$11:$K$1010, 0)))*Y322), 2), 0)</f>
        <v>0</v>
      </c>
      <c r="BT322" s="20"/>
      <c r="BU322" s="20">
        <f>IFERROR(ROUND(((INDEX('Stock List'!$M$11:$M$1010, MATCH(AB322, 'Stock List'!$K$11:$K$1010, 0))/INDEX('Stock List'!$L$11:$L$1010, MATCH(AB322, 'Stock List'!$K$11:$K$1010, 0)))*AA322), 2), 0)</f>
        <v>0</v>
      </c>
      <c r="BV322" s="20"/>
      <c r="BW322" s="20">
        <f>IFERROR(ROUND(((INDEX('Stock List'!$M$11:$M$1010, MATCH(AD322, 'Stock List'!$K$11:$K$1010, 0))/INDEX('Stock List'!$L$11:$L$1010, MATCH(AD322, 'Stock List'!$K$11:$K$1010, 0)))*AC322), 2), 0)</f>
        <v>0</v>
      </c>
      <c r="BX322" s="20"/>
      <c r="BY322" s="20">
        <f>IFERROR(ROUND(((INDEX('Stock List'!$M$11:$M$1010, MATCH(AF322, 'Stock List'!$K$11:$K$1010, 0))/INDEX('Stock List'!$L$11:$L$1010, MATCH(AF322, 'Stock List'!$K$11:$K$1010, 0)))*AE322), 2), 0)</f>
        <v>0</v>
      </c>
      <c r="BZ322" s="20"/>
      <c r="CA322" s="20">
        <f>IFERROR(ROUND(((INDEX('Stock List'!$M$11:$M$1010, MATCH(AH322, 'Stock List'!$K$11:$K$1010, 0))/INDEX('Stock List'!$L$11:$L$1010, MATCH(AH322, 'Stock List'!$K$11:$K$1010, 0)))*AG322), 2), 0)</f>
        <v>0</v>
      </c>
      <c r="CB322" s="20"/>
      <c r="CC322" s="20">
        <f>IFERROR(ROUND(((INDEX('Stock List'!$M$11:$M$1010, MATCH(AJ322, 'Stock List'!$K$11:$K$1010, 0))/INDEX('Stock List'!$L$11:$L$1010, MATCH(AJ322, 'Stock List'!$K$11:$K$1010, 0)))*AI322), 2), 0)</f>
        <v>0</v>
      </c>
      <c r="CD322" s="20"/>
      <c r="CE322" s="20">
        <f>IFERROR(ROUND(((INDEX('Stock List'!$M$11:$M$1010, MATCH(AL322, 'Stock List'!$K$11:$K$1010, 0))/INDEX('Stock List'!$L$11:$L$1010, MATCH(AL322, 'Stock List'!$K$11:$K$1010, 0)))*AK322), 2), 0)</f>
        <v>0</v>
      </c>
      <c r="CF322" s="20"/>
      <c r="CG322" s="20">
        <f>IFERROR(ROUND(((INDEX('Stock List'!$M$11:$M$1010, MATCH(AN322, 'Stock List'!$K$11:$K$1010, 0))/INDEX('Stock List'!$L$11:$L$1010, MATCH(AN322, 'Stock List'!$K$11:$K$1010, 0)))*AM322), 2), 0)</f>
        <v>0</v>
      </c>
      <c r="CH322" s="20"/>
      <c r="CI322" s="20">
        <f>IFERROR(ROUND(((INDEX('Stock List'!$M$11:$M$1010, MATCH(AP322, 'Stock List'!$K$11:$K$1010, 0))/INDEX('Stock List'!$L$11:$L$1010, MATCH(AP322, 'Stock List'!$K$11:$K$1010, 0)))*AO322), 2), 0)</f>
        <v>0</v>
      </c>
      <c r="CJ322" s="20"/>
      <c r="CK322" s="20">
        <f>IFERROR(ROUND(((INDEX('Stock List'!$M$11:$M$1010, MATCH(AR322, 'Stock List'!$K$11:$K$1010, 0))/INDEX('Stock List'!$L$11:$L$1010, MATCH(AR322, 'Stock List'!$K$11:$K$1010, 0)))*AQ322), 2), 0)</f>
        <v>0</v>
      </c>
      <c r="CL322" s="20"/>
      <c r="CM322" s="20">
        <f>IFERROR(ROUND(((INDEX('Stock List'!$M$11:$M$1010, MATCH(AT322, 'Stock List'!$K$11:$K$1010, 0))/INDEX('Stock List'!$L$11:$L$1010, MATCH(AT322, 'Stock List'!$K$11:$K$1010, 0)))*AS322), 2), 0)</f>
        <v>0</v>
      </c>
      <c r="CN322" s="20"/>
      <c r="CO322" s="20">
        <f>IFERROR(ROUND(((INDEX('Stock List'!$M$11:$M$1010, MATCH(AV322, 'Stock List'!$K$11:$K$1010, 0))/INDEX('Stock List'!$L$11:$L$1010, MATCH(AV322, 'Stock List'!$K$11:$K$1010, 0)))*AU322), 2), 0)</f>
        <v>0</v>
      </c>
      <c r="CP322" s="20"/>
      <c r="CQ322" s="20">
        <f>IFERROR(ROUND(((INDEX('Stock List'!$M$11:$M$1010, MATCH(AX322, 'Stock List'!$K$11:$K$1010, 0))/INDEX('Stock List'!$L$11:$L$1010, MATCH(AX322, 'Stock List'!$K$11:$K$1010, 0)))*AW322), 2), 0)</f>
        <v>0</v>
      </c>
      <c r="CR322" s="22"/>
      <c r="CT322" s="106" t="str">
        <f t="shared" si="247"/>
        <v/>
      </c>
      <c r="CU322" s="22" t="str">
        <f t="shared" si="248"/>
        <v/>
      </c>
      <c r="CX322" s="106" t="str">
        <f t="shared" si="249"/>
        <v/>
      </c>
      <c r="CY322" s="20" t="str">
        <f t="shared" si="250"/>
        <v/>
      </c>
      <c r="CZ322" s="22" t="str">
        <f t="shared" si="251"/>
        <v/>
      </c>
      <c r="DB322" s="76" t="str">
        <f>IF($H322="", "", COUNTIF($G$11:$G$1010, "&gt;"&amp;$G322)+1+COUNTIF($G$11:$G322, $G322)-1)</f>
        <v/>
      </c>
      <c r="DC322" s="76" t="str">
        <f>IF($H322="", "", COUNTIF($CZ$11:$CZ$1010, "&gt;"&amp;$CZ322)+1+COUNTIF($CZ$11:$CZ322, $CZ322)-1)</f>
        <v/>
      </c>
      <c r="DE322" s="147" t="str">
        <f t="shared" si="252"/>
        <v/>
      </c>
      <c r="DF322" s="148"/>
      <c r="DG322" s="19" t="str">
        <f t="shared" si="253"/>
        <v/>
      </c>
      <c r="DH322" s="153" t="str">
        <f t="shared" si="254"/>
        <v/>
      </c>
      <c r="DI322" s="19" t="str">
        <f t="shared" si="206"/>
        <v/>
      </c>
      <c r="DJ322" s="153" t="str">
        <f t="shared" si="207"/>
        <v/>
      </c>
      <c r="DK322" s="19" t="str">
        <f t="shared" si="208"/>
        <v/>
      </c>
      <c r="DL322" s="153" t="str">
        <f t="shared" si="209"/>
        <v/>
      </c>
      <c r="DM322" s="19" t="str">
        <f t="shared" si="210"/>
        <v/>
      </c>
      <c r="DN322" s="153" t="str">
        <f t="shared" si="211"/>
        <v/>
      </c>
      <c r="DO322" s="19" t="str">
        <f t="shared" si="212"/>
        <v/>
      </c>
      <c r="DP322" s="153" t="str">
        <f t="shared" si="213"/>
        <v/>
      </c>
      <c r="DQ322" s="19" t="str">
        <f t="shared" si="214"/>
        <v/>
      </c>
      <c r="DR322" s="153" t="str">
        <f t="shared" si="215"/>
        <v/>
      </c>
      <c r="DS322" s="19" t="str">
        <f t="shared" si="216"/>
        <v/>
      </c>
      <c r="DT322" s="153" t="str">
        <f t="shared" si="217"/>
        <v/>
      </c>
      <c r="DU322" s="19" t="str">
        <f t="shared" si="218"/>
        <v/>
      </c>
      <c r="DV322" s="153" t="str">
        <f t="shared" si="219"/>
        <v/>
      </c>
      <c r="DW322" s="19" t="str">
        <f t="shared" si="220"/>
        <v/>
      </c>
      <c r="DX322" s="153" t="str">
        <f t="shared" si="221"/>
        <v/>
      </c>
      <c r="DY322" s="19" t="str">
        <f t="shared" si="222"/>
        <v/>
      </c>
      <c r="DZ322" s="153" t="str">
        <f t="shared" si="223"/>
        <v/>
      </c>
      <c r="EA322" s="19" t="str">
        <f t="shared" si="224"/>
        <v/>
      </c>
      <c r="EB322" s="153" t="str">
        <f t="shared" si="225"/>
        <v/>
      </c>
      <c r="EC322" s="19" t="str">
        <f t="shared" si="226"/>
        <v/>
      </c>
      <c r="ED322" s="153" t="str">
        <f t="shared" si="227"/>
        <v/>
      </c>
      <c r="EE322" s="19" t="str">
        <f t="shared" si="228"/>
        <v/>
      </c>
      <c r="EF322" s="153" t="str">
        <f t="shared" si="229"/>
        <v/>
      </c>
      <c r="EG322" s="19" t="str">
        <f t="shared" si="230"/>
        <v/>
      </c>
      <c r="EH322" s="153" t="str">
        <f t="shared" si="231"/>
        <v/>
      </c>
      <c r="EI322" s="19" t="str">
        <f t="shared" si="232"/>
        <v/>
      </c>
      <c r="EJ322" s="153" t="str">
        <f t="shared" si="233"/>
        <v/>
      </c>
      <c r="EK322" s="19" t="str">
        <f t="shared" si="234"/>
        <v/>
      </c>
      <c r="EL322" s="153" t="str">
        <f t="shared" si="235"/>
        <v/>
      </c>
      <c r="EM322" s="19" t="str">
        <f t="shared" si="236"/>
        <v/>
      </c>
      <c r="EN322" s="153" t="str">
        <f t="shared" si="237"/>
        <v/>
      </c>
      <c r="EO322" s="19" t="str">
        <f t="shared" si="238"/>
        <v/>
      </c>
      <c r="EP322" s="153" t="str">
        <f t="shared" si="239"/>
        <v/>
      </c>
      <c r="EQ322" s="19" t="str">
        <f t="shared" si="240"/>
        <v/>
      </c>
      <c r="ER322" s="153" t="str">
        <f t="shared" si="241"/>
        <v/>
      </c>
      <c r="ES322" s="19" t="str">
        <f t="shared" si="242"/>
        <v/>
      </c>
      <c r="ET322" s="153" t="str">
        <f t="shared" si="243"/>
        <v/>
      </c>
    </row>
    <row r="323" spans="1:150" x14ac:dyDescent="0.25">
      <c r="A323" s="31"/>
      <c r="B323" s="91" t="str">
        <f t="shared" si="244"/>
        <v/>
      </c>
      <c r="C323" s="20" t="str">
        <f t="shared" si="204"/>
        <v/>
      </c>
      <c r="D323" s="97" t="str">
        <f t="shared" si="205"/>
        <v/>
      </c>
      <c r="E323" s="62" t="str">
        <f t="shared" si="245"/>
        <v/>
      </c>
      <c r="F323" s="31"/>
      <c r="G323" s="282"/>
      <c r="H323" s="283"/>
      <c r="I323" s="284"/>
      <c r="J323" s="285"/>
      <c r="K323" s="286"/>
      <c r="L323" s="287"/>
      <c r="M323" s="288"/>
      <c r="N323" s="287"/>
      <c r="O323" s="288"/>
      <c r="P323" s="287"/>
      <c r="Q323" s="288"/>
      <c r="R323" s="287"/>
      <c r="S323" s="288"/>
      <c r="T323" s="287"/>
      <c r="U323" s="288"/>
      <c r="V323" s="287"/>
      <c r="W323" s="288"/>
      <c r="X323" s="287"/>
      <c r="Y323" s="288"/>
      <c r="Z323" s="287"/>
      <c r="AA323" s="288"/>
      <c r="AB323" s="287"/>
      <c r="AC323" s="288"/>
      <c r="AD323" s="287"/>
      <c r="AE323" s="288"/>
      <c r="AF323" s="287"/>
      <c r="AG323" s="288"/>
      <c r="AH323" s="287"/>
      <c r="AI323" s="288"/>
      <c r="AJ323" s="287"/>
      <c r="AK323" s="288"/>
      <c r="AL323" s="287"/>
      <c r="AM323" s="288"/>
      <c r="AN323" s="287"/>
      <c r="AO323" s="288"/>
      <c r="AP323" s="287"/>
      <c r="AQ323" s="288"/>
      <c r="AR323" s="287"/>
      <c r="AS323" s="288"/>
      <c r="AT323" s="287"/>
      <c r="AU323" s="288"/>
      <c r="AV323" s="287"/>
      <c r="AW323" s="288"/>
      <c r="AX323" s="287"/>
      <c r="AY323" s="31"/>
      <c r="BA323" s="76" t="str">
        <f t="shared" si="246"/>
        <v/>
      </c>
      <c r="BC323" s="76" t="str">
        <f>IF('Stock List'!$K323="", "", 'Stock List'!$K323)</f>
        <v/>
      </c>
      <c r="BE323" s="106">
        <f>IFERROR(ROUND(((INDEX('Stock List'!$M$11:$M$1010, MATCH(L323, 'Stock List'!$K$11:$K$1010, 0))/INDEX('Stock List'!$L$11:$L$1010, MATCH(L323, 'Stock List'!$K$11:$K$1010, 0)))*K323), 2), 0)</f>
        <v>0</v>
      </c>
      <c r="BF323" s="20"/>
      <c r="BG323" s="20">
        <f>IFERROR(ROUND(((INDEX('Stock List'!$M$11:$M$1010, MATCH(N323, 'Stock List'!$K$11:$K$1010, 0))/INDEX('Stock List'!$L$11:$L$1010, MATCH(N323, 'Stock List'!$K$11:$K$1010, 0)))*M323), 2), 0)</f>
        <v>0</v>
      </c>
      <c r="BH323" s="20"/>
      <c r="BI323" s="20">
        <f>IFERROR(ROUND(((INDEX('Stock List'!$M$11:$M$1010, MATCH(P323, 'Stock List'!$K$11:$K$1010, 0))/INDEX('Stock List'!$L$11:$L$1010, MATCH(P323, 'Stock List'!$K$11:$K$1010, 0)))*O323), 2), 0)</f>
        <v>0</v>
      </c>
      <c r="BJ323" s="20"/>
      <c r="BK323" s="20">
        <f>IFERROR(ROUND(((INDEX('Stock List'!$M$11:$M$1010, MATCH(R323, 'Stock List'!$K$11:$K$1010, 0))/INDEX('Stock List'!$L$11:$L$1010, MATCH(R323, 'Stock List'!$K$11:$K$1010, 0)))*Q323), 2), 0)</f>
        <v>0</v>
      </c>
      <c r="BL323" s="20"/>
      <c r="BM323" s="20">
        <f>IFERROR(ROUND(((INDEX('Stock List'!$M$11:$M$1010, MATCH(T323, 'Stock List'!$K$11:$K$1010, 0))/INDEX('Stock List'!$L$11:$L$1010, MATCH(T323, 'Stock List'!$K$11:$K$1010, 0)))*S323), 2), 0)</f>
        <v>0</v>
      </c>
      <c r="BN323" s="20"/>
      <c r="BO323" s="20">
        <f>IFERROR(ROUND(((INDEX('Stock List'!$M$11:$M$1010, MATCH(V323, 'Stock List'!$K$11:$K$1010, 0))/INDEX('Stock List'!$L$11:$L$1010, MATCH(V323, 'Stock List'!$K$11:$K$1010, 0)))*U323), 2), 0)</f>
        <v>0</v>
      </c>
      <c r="BP323" s="20"/>
      <c r="BQ323" s="20">
        <f>IFERROR(ROUND(((INDEX('Stock List'!$M$11:$M$1010, MATCH(X323, 'Stock List'!$K$11:$K$1010, 0))/INDEX('Stock List'!$L$11:$L$1010, MATCH(X323, 'Stock List'!$K$11:$K$1010, 0)))*W323), 2), 0)</f>
        <v>0</v>
      </c>
      <c r="BR323" s="20"/>
      <c r="BS323" s="20">
        <f>IFERROR(ROUND(((INDEX('Stock List'!$M$11:$M$1010, MATCH(Z323, 'Stock List'!$K$11:$K$1010, 0))/INDEX('Stock List'!$L$11:$L$1010, MATCH(Z323, 'Stock List'!$K$11:$K$1010, 0)))*Y323), 2), 0)</f>
        <v>0</v>
      </c>
      <c r="BT323" s="20"/>
      <c r="BU323" s="20">
        <f>IFERROR(ROUND(((INDEX('Stock List'!$M$11:$M$1010, MATCH(AB323, 'Stock List'!$K$11:$K$1010, 0))/INDEX('Stock List'!$L$11:$L$1010, MATCH(AB323, 'Stock List'!$K$11:$K$1010, 0)))*AA323), 2), 0)</f>
        <v>0</v>
      </c>
      <c r="BV323" s="20"/>
      <c r="BW323" s="20">
        <f>IFERROR(ROUND(((INDEX('Stock List'!$M$11:$M$1010, MATCH(AD323, 'Stock List'!$K$11:$K$1010, 0))/INDEX('Stock List'!$L$11:$L$1010, MATCH(AD323, 'Stock List'!$K$11:$K$1010, 0)))*AC323), 2), 0)</f>
        <v>0</v>
      </c>
      <c r="BX323" s="20"/>
      <c r="BY323" s="20">
        <f>IFERROR(ROUND(((INDEX('Stock List'!$M$11:$M$1010, MATCH(AF323, 'Stock List'!$K$11:$K$1010, 0))/INDEX('Stock List'!$L$11:$L$1010, MATCH(AF323, 'Stock List'!$K$11:$K$1010, 0)))*AE323), 2), 0)</f>
        <v>0</v>
      </c>
      <c r="BZ323" s="20"/>
      <c r="CA323" s="20">
        <f>IFERROR(ROUND(((INDEX('Stock List'!$M$11:$M$1010, MATCH(AH323, 'Stock List'!$K$11:$K$1010, 0))/INDEX('Stock List'!$L$11:$L$1010, MATCH(AH323, 'Stock List'!$K$11:$K$1010, 0)))*AG323), 2), 0)</f>
        <v>0</v>
      </c>
      <c r="CB323" s="20"/>
      <c r="CC323" s="20">
        <f>IFERROR(ROUND(((INDEX('Stock List'!$M$11:$M$1010, MATCH(AJ323, 'Stock List'!$K$11:$K$1010, 0))/INDEX('Stock List'!$L$11:$L$1010, MATCH(AJ323, 'Stock List'!$K$11:$K$1010, 0)))*AI323), 2), 0)</f>
        <v>0</v>
      </c>
      <c r="CD323" s="20"/>
      <c r="CE323" s="20">
        <f>IFERROR(ROUND(((INDEX('Stock List'!$M$11:$M$1010, MATCH(AL323, 'Stock List'!$K$11:$K$1010, 0))/INDEX('Stock List'!$L$11:$L$1010, MATCH(AL323, 'Stock List'!$K$11:$K$1010, 0)))*AK323), 2), 0)</f>
        <v>0</v>
      </c>
      <c r="CF323" s="20"/>
      <c r="CG323" s="20">
        <f>IFERROR(ROUND(((INDEX('Stock List'!$M$11:$M$1010, MATCH(AN323, 'Stock List'!$K$11:$K$1010, 0))/INDEX('Stock List'!$L$11:$L$1010, MATCH(AN323, 'Stock List'!$K$11:$K$1010, 0)))*AM323), 2), 0)</f>
        <v>0</v>
      </c>
      <c r="CH323" s="20"/>
      <c r="CI323" s="20">
        <f>IFERROR(ROUND(((INDEX('Stock List'!$M$11:$M$1010, MATCH(AP323, 'Stock List'!$K$11:$K$1010, 0))/INDEX('Stock List'!$L$11:$L$1010, MATCH(AP323, 'Stock List'!$K$11:$K$1010, 0)))*AO323), 2), 0)</f>
        <v>0</v>
      </c>
      <c r="CJ323" s="20"/>
      <c r="CK323" s="20">
        <f>IFERROR(ROUND(((INDEX('Stock List'!$M$11:$M$1010, MATCH(AR323, 'Stock List'!$K$11:$K$1010, 0))/INDEX('Stock List'!$L$11:$L$1010, MATCH(AR323, 'Stock List'!$K$11:$K$1010, 0)))*AQ323), 2), 0)</f>
        <v>0</v>
      </c>
      <c r="CL323" s="20"/>
      <c r="CM323" s="20">
        <f>IFERROR(ROUND(((INDEX('Stock List'!$M$11:$M$1010, MATCH(AT323, 'Stock List'!$K$11:$K$1010, 0))/INDEX('Stock List'!$L$11:$L$1010, MATCH(AT323, 'Stock List'!$K$11:$K$1010, 0)))*AS323), 2), 0)</f>
        <v>0</v>
      </c>
      <c r="CN323" s="20"/>
      <c r="CO323" s="20">
        <f>IFERROR(ROUND(((INDEX('Stock List'!$M$11:$M$1010, MATCH(AV323, 'Stock List'!$K$11:$K$1010, 0))/INDEX('Stock List'!$L$11:$L$1010, MATCH(AV323, 'Stock List'!$K$11:$K$1010, 0)))*AU323), 2), 0)</f>
        <v>0</v>
      </c>
      <c r="CP323" s="20"/>
      <c r="CQ323" s="20">
        <f>IFERROR(ROUND(((INDEX('Stock List'!$M$11:$M$1010, MATCH(AX323, 'Stock List'!$K$11:$K$1010, 0))/INDEX('Stock List'!$L$11:$L$1010, MATCH(AX323, 'Stock List'!$K$11:$K$1010, 0)))*AW323), 2), 0)</f>
        <v>0</v>
      </c>
      <c r="CR323" s="22"/>
      <c r="CT323" s="106" t="str">
        <f t="shared" si="247"/>
        <v/>
      </c>
      <c r="CU323" s="22" t="str">
        <f t="shared" si="248"/>
        <v/>
      </c>
      <c r="CX323" s="106" t="str">
        <f t="shared" si="249"/>
        <v/>
      </c>
      <c r="CY323" s="20" t="str">
        <f t="shared" si="250"/>
        <v/>
      </c>
      <c r="CZ323" s="22" t="str">
        <f t="shared" si="251"/>
        <v/>
      </c>
      <c r="DB323" s="76" t="str">
        <f>IF($H323="", "", COUNTIF($G$11:$G$1010, "&gt;"&amp;$G323)+1+COUNTIF($G$11:$G323, $G323)-1)</f>
        <v/>
      </c>
      <c r="DC323" s="76" t="str">
        <f>IF($H323="", "", COUNTIF($CZ$11:$CZ$1010, "&gt;"&amp;$CZ323)+1+COUNTIF($CZ$11:$CZ323, $CZ323)-1)</f>
        <v/>
      </c>
      <c r="DE323" s="147" t="str">
        <f t="shared" si="252"/>
        <v/>
      </c>
      <c r="DF323" s="148"/>
      <c r="DG323" s="19" t="str">
        <f t="shared" si="253"/>
        <v/>
      </c>
      <c r="DH323" s="153" t="str">
        <f t="shared" si="254"/>
        <v/>
      </c>
      <c r="DI323" s="19" t="str">
        <f t="shared" si="206"/>
        <v/>
      </c>
      <c r="DJ323" s="153" t="str">
        <f t="shared" si="207"/>
        <v/>
      </c>
      <c r="DK323" s="19" t="str">
        <f t="shared" si="208"/>
        <v/>
      </c>
      <c r="DL323" s="153" t="str">
        <f t="shared" si="209"/>
        <v/>
      </c>
      <c r="DM323" s="19" t="str">
        <f t="shared" si="210"/>
        <v/>
      </c>
      <c r="DN323" s="153" t="str">
        <f t="shared" si="211"/>
        <v/>
      </c>
      <c r="DO323" s="19" t="str">
        <f t="shared" si="212"/>
        <v/>
      </c>
      <c r="DP323" s="153" t="str">
        <f t="shared" si="213"/>
        <v/>
      </c>
      <c r="DQ323" s="19" t="str">
        <f t="shared" si="214"/>
        <v/>
      </c>
      <c r="DR323" s="153" t="str">
        <f t="shared" si="215"/>
        <v/>
      </c>
      <c r="DS323" s="19" t="str">
        <f t="shared" si="216"/>
        <v/>
      </c>
      <c r="DT323" s="153" t="str">
        <f t="shared" si="217"/>
        <v/>
      </c>
      <c r="DU323" s="19" t="str">
        <f t="shared" si="218"/>
        <v/>
      </c>
      <c r="DV323" s="153" t="str">
        <f t="shared" si="219"/>
        <v/>
      </c>
      <c r="DW323" s="19" t="str">
        <f t="shared" si="220"/>
        <v/>
      </c>
      <c r="DX323" s="153" t="str">
        <f t="shared" si="221"/>
        <v/>
      </c>
      <c r="DY323" s="19" t="str">
        <f t="shared" si="222"/>
        <v/>
      </c>
      <c r="DZ323" s="153" t="str">
        <f t="shared" si="223"/>
        <v/>
      </c>
      <c r="EA323" s="19" t="str">
        <f t="shared" si="224"/>
        <v/>
      </c>
      <c r="EB323" s="153" t="str">
        <f t="shared" si="225"/>
        <v/>
      </c>
      <c r="EC323" s="19" t="str">
        <f t="shared" si="226"/>
        <v/>
      </c>
      <c r="ED323" s="153" t="str">
        <f t="shared" si="227"/>
        <v/>
      </c>
      <c r="EE323" s="19" t="str">
        <f t="shared" si="228"/>
        <v/>
      </c>
      <c r="EF323" s="153" t="str">
        <f t="shared" si="229"/>
        <v/>
      </c>
      <c r="EG323" s="19" t="str">
        <f t="shared" si="230"/>
        <v/>
      </c>
      <c r="EH323" s="153" t="str">
        <f t="shared" si="231"/>
        <v/>
      </c>
      <c r="EI323" s="19" t="str">
        <f t="shared" si="232"/>
        <v/>
      </c>
      <c r="EJ323" s="153" t="str">
        <f t="shared" si="233"/>
        <v/>
      </c>
      <c r="EK323" s="19" t="str">
        <f t="shared" si="234"/>
        <v/>
      </c>
      <c r="EL323" s="153" t="str">
        <f t="shared" si="235"/>
        <v/>
      </c>
      <c r="EM323" s="19" t="str">
        <f t="shared" si="236"/>
        <v/>
      </c>
      <c r="EN323" s="153" t="str">
        <f t="shared" si="237"/>
        <v/>
      </c>
      <c r="EO323" s="19" t="str">
        <f t="shared" si="238"/>
        <v/>
      </c>
      <c r="EP323" s="153" t="str">
        <f t="shared" si="239"/>
        <v/>
      </c>
      <c r="EQ323" s="19" t="str">
        <f t="shared" si="240"/>
        <v/>
      </c>
      <c r="ER323" s="153" t="str">
        <f t="shared" si="241"/>
        <v/>
      </c>
      <c r="ES323" s="19" t="str">
        <f t="shared" si="242"/>
        <v/>
      </c>
      <c r="ET323" s="153" t="str">
        <f t="shared" si="243"/>
        <v/>
      </c>
    </row>
    <row r="324" spans="1:150" x14ac:dyDescent="0.25">
      <c r="A324" s="31"/>
      <c r="B324" s="91" t="str">
        <f t="shared" si="244"/>
        <v/>
      </c>
      <c r="C324" s="20" t="str">
        <f t="shared" si="204"/>
        <v/>
      </c>
      <c r="D324" s="97" t="str">
        <f t="shared" si="205"/>
        <v/>
      </c>
      <c r="E324" s="62" t="str">
        <f t="shared" si="245"/>
        <v/>
      </c>
      <c r="F324" s="31"/>
      <c r="G324" s="282"/>
      <c r="H324" s="283"/>
      <c r="I324" s="284"/>
      <c r="J324" s="285"/>
      <c r="K324" s="286"/>
      <c r="L324" s="287"/>
      <c r="M324" s="288"/>
      <c r="N324" s="287"/>
      <c r="O324" s="288"/>
      <c r="P324" s="287"/>
      <c r="Q324" s="288"/>
      <c r="R324" s="287"/>
      <c r="S324" s="288"/>
      <c r="T324" s="287"/>
      <c r="U324" s="288"/>
      <c r="V324" s="287"/>
      <c r="W324" s="288"/>
      <c r="X324" s="287"/>
      <c r="Y324" s="288"/>
      <c r="Z324" s="287"/>
      <c r="AA324" s="288"/>
      <c r="AB324" s="287"/>
      <c r="AC324" s="288"/>
      <c r="AD324" s="287"/>
      <c r="AE324" s="288"/>
      <c r="AF324" s="287"/>
      <c r="AG324" s="288"/>
      <c r="AH324" s="287"/>
      <c r="AI324" s="288"/>
      <c r="AJ324" s="287"/>
      <c r="AK324" s="288"/>
      <c r="AL324" s="287"/>
      <c r="AM324" s="288"/>
      <c r="AN324" s="287"/>
      <c r="AO324" s="288"/>
      <c r="AP324" s="287"/>
      <c r="AQ324" s="288"/>
      <c r="AR324" s="287"/>
      <c r="AS324" s="288"/>
      <c r="AT324" s="287"/>
      <c r="AU324" s="288"/>
      <c r="AV324" s="287"/>
      <c r="AW324" s="288"/>
      <c r="AX324" s="287"/>
      <c r="AY324" s="31"/>
      <c r="BA324" s="76" t="str">
        <f t="shared" si="246"/>
        <v/>
      </c>
      <c r="BC324" s="76" t="str">
        <f>IF('Stock List'!$K324="", "", 'Stock List'!$K324)</f>
        <v/>
      </c>
      <c r="BE324" s="106">
        <f>IFERROR(ROUND(((INDEX('Stock List'!$M$11:$M$1010, MATCH(L324, 'Stock List'!$K$11:$K$1010, 0))/INDEX('Stock List'!$L$11:$L$1010, MATCH(L324, 'Stock List'!$K$11:$K$1010, 0)))*K324), 2), 0)</f>
        <v>0</v>
      </c>
      <c r="BF324" s="20"/>
      <c r="BG324" s="20">
        <f>IFERROR(ROUND(((INDEX('Stock List'!$M$11:$M$1010, MATCH(N324, 'Stock List'!$K$11:$K$1010, 0))/INDEX('Stock List'!$L$11:$L$1010, MATCH(N324, 'Stock List'!$K$11:$K$1010, 0)))*M324), 2), 0)</f>
        <v>0</v>
      </c>
      <c r="BH324" s="20"/>
      <c r="BI324" s="20">
        <f>IFERROR(ROUND(((INDEX('Stock List'!$M$11:$M$1010, MATCH(P324, 'Stock List'!$K$11:$K$1010, 0))/INDEX('Stock List'!$L$11:$L$1010, MATCH(P324, 'Stock List'!$K$11:$K$1010, 0)))*O324), 2), 0)</f>
        <v>0</v>
      </c>
      <c r="BJ324" s="20"/>
      <c r="BK324" s="20">
        <f>IFERROR(ROUND(((INDEX('Stock List'!$M$11:$M$1010, MATCH(R324, 'Stock List'!$K$11:$K$1010, 0))/INDEX('Stock List'!$L$11:$L$1010, MATCH(R324, 'Stock List'!$K$11:$K$1010, 0)))*Q324), 2), 0)</f>
        <v>0</v>
      </c>
      <c r="BL324" s="20"/>
      <c r="BM324" s="20">
        <f>IFERROR(ROUND(((INDEX('Stock List'!$M$11:$M$1010, MATCH(T324, 'Stock List'!$K$11:$K$1010, 0))/INDEX('Stock List'!$L$11:$L$1010, MATCH(T324, 'Stock List'!$K$11:$K$1010, 0)))*S324), 2), 0)</f>
        <v>0</v>
      </c>
      <c r="BN324" s="20"/>
      <c r="BO324" s="20">
        <f>IFERROR(ROUND(((INDEX('Stock List'!$M$11:$M$1010, MATCH(V324, 'Stock List'!$K$11:$K$1010, 0))/INDEX('Stock List'!$L$11:$L$1010, MATCH(V324, 'Stock List'!$K$11:$K$1010, 0)))*U324), 2), 0)</f>
        <v>0</v>
      </c>
      <c r="BP324" s="20"/>
      <c r="BQ324" s="20">
        <f>IFERROR(ROUND(((INDEX('Stock List'!$M$11:$M$1010, MATCH(X324, 'Stock List'!$K$11:$K$1010, 0))/INDEX('Stock List'!$L$11:$L$1010, MATCH(X324, 'Stock List'!$K$11:$K$1010, 0)))*W324), 2), 0)</f>
        <v>0</v>
      </c>
      <c r="BR324" s="20"/>
      <c r="BS324" s="20">
        <f>IFERROR(ROUND(((INDEX('Stock List'!$M$11:$M$1010, MATCH(Z324, 'Stock List'!$K$11:$K$1010, 0))/INDEX('Stock List'!$L$11:$L$1010, MATCH(Z324, 'Stock List'!$K$11:$K$1010, 0)))*Y324), 2), 0)</f>
        <v>0</v>
      </c>
      <c r="BT324" s="20"/>
      <c r="BU324" s="20">
        <f>IFERROR(ROUND(((INDEX('Stock List'!$M$11:$M$1010, MATCH(AB324, 'Stock List'!$K$11:$K$1010, 0))/INDEX('Stock List'!$L$11:$L$1010, MATCH(AB324, 'Stock List'!$K$11:$K$1010, 0)))*AA324), 2), 0)</f>
        <v>0</v>
      </c>
      <c r="BV324" s="20"/>
      <c r="BW324" s="20">
        <f>IFERROR(ROUND(((INDEX('Stock List'!$M$11:$M$1010, MATCH(AD324, 'Stock List'!$K$11:$K$1010, 0))/INDEX('Stock List'!$L$11:$L$1010, MATCH(AD324, 'Stock List'!$K$11:$K$1010, 0)))*AC324), 2), 0)</f>
        <v>0</v>
      </c>
      <c r="BX324" s="20"/>
      <c r="BY324" s="20">
        <f>IFERROR(ROUND(((INDEX('Stock List'!$M$11:$M$1010, MATCH(AF324, 'Stock List'!$K$11:$K$1010, 0))/INDEX('Stock List'!$L$11:$L$1010, MATCH(AF324, 'Stock List'!$K$11:$K$1010, 0)))*AE324), 2), 0)</f>
        <v>0</v>
      </c>
      <c r="BZ324" s="20"/>
      <c r="CA324" s="20">
        <f>IFERROR(ROUND(((INDEX('Stock List'!$M$11:$M$1010, MATCH(AH324, 'Stock List'!$K$11:$K$1010, 0))/INDEX('Stock List'!$L$11:$L$1010, MATCH(AH324, 'Stock List'!$K$11:$K$1010, 0)))*AG324), 2), 0)</f>
        <v>0</v>
      </c>
      <c r="CB324" s="20"/>
      <c r="CC324" s="20">
        <f>IFERROR(ROUND(((INDEX('Stock List'!$M$11:$M$1010, MATCH(AJ324, 'Stock List'!$K$11:$K$1010, 0))/INDEX('Stock List'!$L$11:$L$1010, MATCH(AJ324, 'Stock List'!$K$11:$K$1010, 0)))*AI324), 2), 0)</f>
        <v>0</v>
      </c>
      <c r="CD324" s="20"/>
      <c r="CE324" s="20">
        <f>IFERROR(ROUND(((INDEX('Stock List'!$M$11:$M$1010, MATCH(AL324, 'Stock List'!$K$11:$K$1010, 0))/INDEX('Stock List'!$L$11:$L$1010, MATCH(AL324, 'Stock List'!$K$11:$K$1010, 0)))*AK324), 2), 0)</f>
        <v>0</v>
      </c>
      <c r="CF324" s="20"/>
      <c r="CG324" s="20">
        <f>IFERROR(ROUND(((INDEX('Stock List'!$M$11:$M$1010, MATCH(AN324, 'Stock List'!$K$11:$K$1010, 0))/INDEX('Stock List'!$L$11:$L$1010, MATCH(AN324, 'Stock List'!$K$11:$K$1010, 0)))*AM324), 2), 0)</f>
        <v>0</v>
      </c>
      <c r="CH324" s="20"/>
      <c r="CI324" s="20">
        <f>IFERROR(ROUND(((INDEX('Stock List'!$M$11:$M$1010, MATCH(AP324, 'Stock List'!$K$11:$K$1010, 0))/INDEX('Stock List'!$L$11:$L$1010, MATCH(AP324, 'Stock List'!$K$11:$K$1010, 0)))*AO324), 2), 0)</f>
        <v>0</v>
      </c>
      <c r="CJ324" s="20"/>
      <c r="CK324" s="20">
        <f>IFERROR(ROUND(((INDEX('Stock List'!$M$11:$M$1010, MATCH(AR324, 'Stock List'!$K$11:$K$1010, 0))/INDEX('Stock List'!$L$11:$L$1010, MATCH(AR324, 'Stock List'!$K$11:$K$1010, 0)))*AQ324), 2), 0)</f>
        <v>0</v>
      </c>
      <c r="CL324" s="20"/>
      <c r="CM324" s="20">
        <f>IFERROR(ROUND(((INDEX('Stock List'!$M$11:$M$1010, MATCH(AT324, 'Stock List'!$K$11:$K$1010, 0))/INDEX('Stock List'!$L$11:$L$1010, MATCH(AT324, 'Stock List'!$K$11:$K$1010, 0)))*AS324), 2), 0)</f>
        <v>0</v>
      </c>
      <c r="CN324" s="20"/>
      <c r="CO324" s="20">
        <f>IFERROR(ROUND(((INDEX('Stock List'!$M$11:$M$1010, MATCH(AV324, 'Stock List'!$K$11:$K$1010, 0))/INDEX('Stock List'!$L$11:$L$1010, MATCH(AV324, 'Stock List'!$K$11:$K$1010, 0)))*AU324), 2), 0)</f>
        <v>0</v>
      </c>
      <c r="CP324" s="20"/>
      <c r="CQ324" s="20">
        <f>IFERROR(ROUND(((INDEX('Stock List'!$M$11:$M$1010, MATCH(AX324, 'Stock List'!$K$11:$K$1010, 0))/INDEX('Stock List'!$L$11:$L$1010, MATCH(AX324, 'Stock List'!$K$11:$K$1010, 0)))*AW324), 2), 0)</f>
        <v>0</v>
      </c>
      <c r="CR324" s="22"/>
      <c r="CT324" s="106" t="str">
        <f t="shared" si="247"/>
        <v/>
      </c>
      <c r="CU324" s="22" t="str">
        <f t="shared" si="248"/>
        <v/>
      </c>
      <c r="CX324" s="106" t="str">
        <f t="shared" si="249"/>
        <v/>
      </c>
      <c r="CY324" s="20" t="str">
        <f t="shared" si="250"/>
        <v/>
      </c>
      <c r="CZ324" s="22" t="str">
        <f t="shared" si="251"/>
        <v/>
      </c>
      <c r="DB324" s="76" t="str">
        <f>IF($H324="", "", COUNTIF($G$11:$G$1010, "&gt;"&amp;$G324)+1+COUNTIF($G$11:$G324, $G324)-1)</f>
        <v/>
      </c>
      <c r="DC324" s="76" t="str">
        <f>IF($H324="", "", COUNTIF($CZ$11:$CZ$1010, "&gt;"&amp;$CZ324)+1+COUNTIF($CZ$11:$CZ324, $CZ324)-1)</f>
        <v/>
      </c>
      <c r="DE324" s="147" t="str">
        <f t="shared" si="252"/>
        <v/>
      </c>
      <c r="DF324" s="148"/>
      <c r="DG324" s="19" t="str">
        <f t="shared" si="253"/>
        <v/>
      </c>
      <c r="DH324" s="153" t="str">
        <f t="shared" si="254"/>
        <v/>
      </c>
      <c r="DI324" s="19" t="str">
        <f t="shared" si="206"/>
        <v/>
      </c>
      <c r="DJ324" s="153" t="str">
        <f t="shared" si="207"/>
        <v/>
      </c>
      <c r="DK324" s="19" t="str">
        <f t="shared" si="208"/>
        <v/>
      </c>
      <c r="DL324" s="153" t="str">
        <f t="shared" si="209"/>
        <v/>
      </c>
      <c r="DM324" s="19" t="str">
        <f t="shared" si="210"/>
        <v/>
      </c>
      <c r="DN324" s="153" t="str">
        <f t="shared" si="211"/>
        <v/>
      </c>
      <c r="DO324" s="19" t="str">
        <f t="shared" si="212"/>
        <v/>
      </c>
      <c r="DP324" s="153" t="str">
        <f t="shared" si="213"/>
        <v/>
      </c>
      <c r="DQ324" s="19" t="str">
        <f t="shared" si="214"/>
        <v/>
      </c>
      <c r="DR324" s="153" t="str">
        <f t="shared" si="215"/>
        <v/>
      </c>
      <c r="DS324" s="19" t="str">
        <f t="shared" si="216"/>
        <v/>
      </c>
      <c r="DT324" s="153" t="str">
        <f t="shared" si="217"/>
        <v/>
      </c>
      <c r="DU324" s="19" t="str">
        <f t="shared" si="218"/>
        <v/>
      </c>
      <c r="DV324" s="153" t="str">
        <f t="shared" si="219"/>
        <v/>
      </c>
      <c r="DW324" s="19" t="str">
        <f t="shared" si="220"/>
        <v/>
      </c>
      <c r="DX324" s="153" t="str">
        <f t="shared" si="221"/>
        <v/>
      </c>
      <c r="DY324" s="19" t="str">
        <f t="shared" si="222"/>
        <v/>
      </c>
      <c r="DZ324" s="153" t="str">
        <f t="shared" si="223"/>
        <v/>
      </c>
      <c r="EA324" s="19" t="str">
        <f t="shared" si="224"/>
        <v/>
      </c>
      <c r="EB324" s="153" t="str">
        <f t="shared" si="225"/>
        <v/>
      </c>
      <c r="EC324" s="19" t="str">
        <f t="shared" si="226"/>
        <v/>
      </c>
      <c r="ED324" s="153" t="str">
        <f t="shared" si="227"/>
        <v/>
      </c>
      <c r="EE324" s="19" t="str">
        <f t="shared" si="228"/>
        <v/>
      </c>
      <c r="EF324" s="153" t="str">
        <f t="shared" si="229"/>
        <v/>
      </c>
      <c r="EG324" s="19" t="str">
        <f t="shared" si="230"/>
        <v/>
      </c>
      <c r="EH324" s="153" t="str">
        <f t="shared" si="231"/>
        <v/>
      </c>
      <c r="EI324" s="19" t="str">
        <f t="shared" si="232"/>
        <v/>
      </c>
      <c r="EJ324" s="153" t="str">
        <f t="shared" si="233"/>
        <v/>
      </c>
      <c r="EK324" s="19" t="str">
        <f t="shared" si="234"/>
        <v/>
      </c>
      <c r="EL324" s="153" t="str">
        <f t="shared" si="235"/>
        <v/>
      </c>
      <c r="EM324" s="19" t="str">
        <f t="shared" si="236"/>
        <v/>
      </c>
      <c r="EN324" s="153" t="str">
        <f t="shared" si="237"/>
        <v/>
      </c>
      <c r="EO324" s="19" t="str">
        <f t="shared" si="238"/>
        <v/>
      </c>
      <c r="EP324" s="153" t="str">
        <f t="shared" si="239"/>
        <v/>
      </c>
      <c r="EQ324" s="19" t="str">
        <f t="shared" si="240"/>
        <v/>
      </c>
      <c r="ER324" s="153" t="str">
        <f t="shared" si="241"/>
        <v/>
      </c>
      <c r="ES324" s="19" t="str">
        <f t="shared" si="242"/>
        <v/>
      </c>
      <c r="ET324" s="153" t="str">
        <f t="shared" si="243"/>
        <v/>
      </c>
    </row>
    <row r="325" spans="1:150" x14ac:dyDescent="0.25">
      <c r="A325" s="31"/>
      <c r="B325" s="91" t="str">
        <f t="shared" si="244"/>
        <v/>
      </c>
      <c r="C325" s="20" t="str">
        <f t="shared" si="204"/>
        <v/>
      </c>
      <c r="D325" s="97" t="str">
        <f t="shared" si="205"/>
        <v/>
      </c>
      <c r="E325" s="62" t="str">
        <f t="shared" si="245"/>
        <v/>
      </c>
      <c r="F325" s="31"/>
      <c r="G325" s="282"/>
      <c r="H325" s="283"/>
      <c r="I325" s="284"/>
      <c r="J325" s="285"/>
      <c r="K325" s="286"/>
      <c r="L325" s="287"/>
      <c r="M325" s="288"/>
      <c r="N325" s="287"/>
      <c r="O325" s="288"/>
      <c r="P325" s="287"/>
      <c r="Q325" s="288"/>
      <c r="R325" s="287"/>
      <c r="S325" s="288"/>
      <c r="T325" s="287"/>
      <c r="U325" s="288"/>
      <c r="V325" s="287"/>
      <c r="W325" s="288"/>
      <c r="X325" s="287"/>
      <c r="Y325" s="288"/>
      <c r="Z325" s="287"/>
      <c r="AA325" s="288"/>
      <c r="AB325" s="287"/>
      <c r="AC325" s="288"/>
      <c r="AD325" s="287"/>
      <c r="AE325" s="288"/>
      <c r="AF325" s="287"/>
      <c r="AG325" s="288"/>
      <c r="AH325" s="287"/>
      <c r="AI325" s="288"/>
      <c r="AJ325" s="287"/>
      <c r="AK325" s="288"/>
      <c r="AL325" s="287"/>
      <c r="AM325" s="288"/>
      <c r="AN325" s="287"/>
      <c r="AO325" s="288"/>
      <c r="AP325" s="287"/>
      <c r="AQ325" s="288"/>
      <c r="AR325" s="287"/>
      <c r="AS325" s="288"/>
      <c r="AT325" s="287"/>
      <c r="AU325" s="288"/>
      <c r="AV325" s="287"/>
      <c r="AW325" s="288"/>
      <c r="AX325" s="287"/>
      <c r="AY325" s="31"/>
      <c r="BA325" s="76" t="str">
        <f t="shared" si="246"/>
        <v/>
      </c>
      <c r="BC325" s="76" t="str">
        <f>IF('Stock List'!$K325="", "", 'Stock List'!$K325)</f>
        <v/>
      </c>
      <c r="BE325" s="106">
        <f>IFERROR(ROUND(((INDEX('Stock List'!$M$11:$M$1010, MATCH(L325, 'Stock List'!$K$11:$K$1010, 0))/INDEX('Stock List'!$L$11:$L$1010, MATCH(L325, 'Stock List'!$K$11:$K$1010, 0)))*K325), 2), 0)</f>
        <v>0</v>
      </c>
      <c r="BF325" s="20"/>
      <c r="BG325" s="20">
        <f>IFERROR(ROUND(((INDEX('Stock List'!$M$11:$M$1010, MATCH(N325, 'Stock List'!$K$11:$K$1010, 0))/INDEX('Stock List'!$L$11:$L$1010, MATCH(N325, 'Stock List'!$K$11:$K$1010, 0)))*M325), 2), 0)</f>
        <v>0</v>
      </c>
      <c r="BH325" s="20"/>
      <c r="BI325" s="20">
        <f>IFERROR(ROUND(((INDEX('Stock List'!$M$11:$M$1010, MATCH(P325, 'Stock List'!$K$11:$K$1010, 0))/INDEX('Stock List'!$L$11:$L$1010, MATCH(P325, 'Stock List'!$K$11:$K$1010, 0)))*O325), 2), 0)</f>
        <v>0</v>
      </c>
      <c r="BJ325" s="20"/>
      <c r="BK325" s="20">
        <f>IFERROR(ROUND(((INDEX('Stock List'!$M$11:$M$1010, MATCH(R325, 'Stock List'!$K$11:$K$1010, 0))/INDEX('Stock List'!$L$11:$L$1010, MATCH(R325, 'Stock List'!$K$11:$K$1010, 0)))*Q325), 2), 0)</f>
        <v>0</v>
      </c>
      <c r="BL325" s="20"/>
      <c r="BM325" s="20">
        <f>IFERROR(ROUND(((INDEX('Stock List'!$M$11:$M$1010, MATCH(T325, 'Stock List'!$K$11:$K$1010, 0))/INDEX('Stock List'!$L$11:$L$1010, MATCH(T325, 'Stock List'!$K$11:$K$1010, 0)))*S325), 2), 0)</f>
        <v>0</v>
      </c>
      <c r="BN325" s="20"/>
      <c r="BO325" s="20">
        <f>IFERROR(ROUND(((INDEX('Stock List'!$M$11:$M$1010, MATCH(V325, 'Stock List'!$K$11:$K$1010, 0))/INDEX('Stock List'!$L$11:$L$1010, MATCH(V325, 'Stock List'!$K$11:$K$1010, 0)))*U325), 2), 0)</f>
        <v>0</v>
      </c>
      <c r="BP325" s="20"/>
      <c r="BQ325" s="20">
        <f>IFERROR(ROUND(((INDEX('Stock List'!$M$11:$M$1010, MATCH(X325, 'Stock List'!$K$11:$K$1010, 0))/INDEX('Stock List'!$L$11:$L$1010, MATCH(X325, 'Stock List'!$K$11:$K$1010, 0)))*W325), 2), 0)</f>
        <v>0</v>
      </c>
      <c r="BR325" s="20"/>
      <c r="BS325" s="20">
        <f>IFERROR(ROUND(((INDEX('Stock List'!$M$11:$M$1010, MATCH(Z325, 'Stock List'!$K$11:$K$1010, 0))/INDEX('Stock List'!$L$11:$L$1010, MATCH(Z325, 'Stock List'!$K$11:$K$1010, 0)))*Y325), 2), 0)</f>
        <v>0</v>
      </c>
      <c r="BT325" s="20"/>
      <c r="BU325" s="20">
        <f>IFERROR(ROUND(((INDEX('Stock List'!$M$11:$M$1010, MATCH(AB325, 'Stock List'!$K$11:$K$1010, 0))/INDEX('Stock List'!$L$11:$L$1010, MATCH(AB325, 'Stock List'!$K$11:$K$1010, 0)))*AA325), 2), 0)</f>
        <v>0</v>
      </c>
      <c r="BV325" s="20"/>
      <c r="BW325" s="20">
        <f>IFERROR(ROUND(((INDEX('Stock List'!$M$11:$M$1010, MATCH(AD325, 'Stock List'!$K$11:$K$1010, 0))/INDEX('Stock List'!$L$11:$L$1010, MATCH(AD325, 'Stock List'!$K$11:$K$1010, 0)))*AC325), 2), 0)</f>
        <v>0</v>
      </c>
      <c r="BX325" s="20"/>
      <c r="BY325" s="20">
        <f>IFERROR(ROUND(((INDEX('Stock List'!$M$11:$M$1010, MATCH(AF325, 'Stock List'!$K$11:$K$1010, 0))/INDEX('Stock List'!$L$11:$L$1010, MATCH(AF325, 'Stock List'!$K$11:$K$1010, 0)))*AE325), 2), 0)</f>
        <v>0</v>
      </c>
      <c r="BZ325" s="20"/>
      <c r="CA325" s="20">
        <f>IFERROR(ROUND(((INDEX('Stock List'!$M$11:$M$1010, MATCH(AH325, 'Stock List'!$K$11:$K$1010, 0))/INDEX('Stock List'!$L$11:$L$1010, MATCH(AH325, 'Stock List'!$K$11:$K$1010, 0)))*AG325), 2), 0)</f>
        <v>0</v>
      </c>
      <c r="CB325" s="20"/>
      <c r="CC325" s="20">
        <f>IFERROR(ROUND(((INDEX('Stock List'!$M$11:$M$1010, MATCH(AJ325, 'Stock List'!$K$11:$K$1010, 0))/INDEX('Stock List'!$L$11:$L$1010, MATCH(AJ325, 'Stock List'!$K$11:$K$1010, 0)))*AI325), 2), 0)</f>
        <v>0</v>
      </c>
      <c r="CD325" s="20"/>
      <c r="CE325" s="20">
        <f>IFERROR(ROUND(((INDEX('Stock List'!$M$11:$M$1010, MATCH(AL325, 'Stock List'!$K$11:$K$1010, 0))/INDEX('Stock List'!$L$11:$L$1010, MATCH(AL325, 'Stock List'!$K$11:$K$1010, 0)))*AK325), 2), 0)</f>
        <v>0</v>
      </c>
      <c r="CF325" s="20"/>
      <c r="CG325" s="20">
        <f>IFERROR(ROUND(((INDEX('Stock List'!$M$11:$M$1010, MATCH(AN325, 'Stock List'!$K$11:$K$1010, 0))/INDEX('Stock List'!$L$11:$L$1010, MATCH(AN325, 'Stock List'!$K$11:$K$1010, 0)))*AM325), 2), 0)</f>
        <v>0</v>
      </c>
      <c r="CH325" s="20"/>
      <c r="CI325" s="20">
        <f>IFERROR(ROUND(((INDEX('Stock List'!$M$11:$M$1010, MATCH(AP325, 'Stock List'!$K$11:$K$1010, 0))/INDEX('Stock List'!$L$11:$L$1010, MATCH(AP325, 'Stock List'!$K$11:$K$1010, 0)))*AO325), 2), 0)</f>
        <v>0</v>
      </c>
      <c r="CJ325" s="20"/>
      <c r="CK325" s="20">
        <f>IFERROR(ROUND(((INDEX('Stock List'!$M$11:$M$1010, MATCH(AR325, 'Stock List'!$K$11:$K$1010, 0))/INDEX('Stock List'!$L$11:$L$1010, MATCH(AR325, 'Stock List'!$K$11:$K$1010, 0)))*AQ325), 2), 0)</f>
        <v>0</v>
      </c>
      <c r="CL325" s="20"/>
      <c r="CM325" s="20">
        <f>IFERROR(ROUND(((INDEX('Stock List'!$M$11:$M$1010, MATCH(AT325, 'Stock List'!$K$11:$K$1010, 0))/INDEX('Stock List'!$L$11:$L$1010, MATCH(AT325, 'Stock List'!$K$11:$K$1010, 0)))*AS325), 2), 0)</f>
        <v>0</v>
      </c>
      <c r="CN325" s="20"/>
      <c r="CO325" s="20">
        <f>IFERROR(ROUND(((INDEX('Stock List'!$M$11:$M$1010, MATCH(AV325, 'Stock List'!$K$11:$K$1010, 0))/INDEX('Stock List'!$L$11:$L$1010, MATCH(AV325, 'Stock List'!$K$11:$K$1010, 0)))*AU325), 2), 0)</f>
        <v>0</v>
      </c>
      <c r="CP325" s="20"/>
      <c r="CQ325" s="20">
        <f>IFERROR(ROUND(((INDEX('Stock List'!$M$11:$M$1010, MATCH(AX325, 'Stock List'!$K$11:$K$1010, 0))/INDEX('Stock List'!$L$11:$L$1010, MATCH(AX325, 'Stock List'!$K$11:$K$1010, 0)))*AW325), 2), 0)</f>
        <v>0</v>
      </c>
      <c r="CR325" s="22"/>
      <c r="CT325" s="106" t="str">
        <f t="shared" si="247"/>
        <v/>
      </c>
      <c r="CU325" s="22" t="str">
        <f t="shared" si="248"/>
        <v/>
      </c>
      <c r="CX325" s="106" t="str">
        <f t="shared" si="249"/>
        <v/>
      </c>
      <c r="CY325" s="20" t="str">
        <f t="shared" si="250"/>
        <v/>
      </c>
      <c r="CZ325" s="22" t="str">
        <f t="shared" si="251"/>
        <v/>
      </c>
      <c r="DB325" s="76" t="str">
        <f>IF($H325="", "", COUNTIF($G$11:$G$1010, "&gt;"&amp;$G325)+1+COUNTIF($G$11:$G325, $G325)-1)</f>
        <v/>
      </c>
      <c r="DC325" s="76" t="str">
        <f>IF($H325="", "", COUNTIF($CZ$11:$CZ$1010, "&gt;"&amp;$CZ325)+1+COUNTIF($CZ$11:$CZ325, $CZ325)-1)</f>
        <v/>
      </c>
      <c r="DE325" s="147" t="str">
        <f t="shared" si="252"/>
        <v/>
      </c>
      <c r="DF325" s="148"/>
      <c r="DG325" s="19" t="str">
        <f t="shared" si="253"/>
        <v/>
      </c>
      <c r="DH325" s="153" t="str">
        <f t="shared" si="254"/>
        <v/>
      </c>
      <c r="DI325" s="19" t="str">
        <f t="shared" si="206"/>
        <v/>
      </c>
      <c r="DJ325" s="153" t="str">
        <f t="shared" si="207"/>
        <v/>
      </c>
      <c r="DK325" s="19" t="str">
        <f t="shared" si="208"/>
        <v/>
      </c>
      <c r="DL325" s="153" t="str">
        <f t="shared" si="209"/>
        <v/>
      </c>
      <c r="DM325" s="19" t="str">
        <f t="shared" si="210"/>
        <v/>
      </c>
      <c r="DN325" s="153" t="str">
        <f t="shared" si="211"/>
        <v/>
      </c>
      <c r="DO325" s="19" t="str">
        <f t="shared" si="212"/>
        <v/>
      </c>
      <c r="DP325" s="153" t="str">
        <f t="shared" si="213"/>
        <v/>
      </c>
      <c r="DQ325" s="19" t="str">
        <f t="shared" si="214"/>
        <v/>
      </c>
      <c r="DR325" s="153" t="str">
        <f t="shared" si="215"/>
        <v/>
      </c>
      <c r="DS325" s="19" t="str">
        <f t="shared" si="216"/>
        <v/>
      </c>
      <c r="DT325" s="153" t="str">
        <f t="shared" si="217"/>
        <v/>
      </c>
      <c r="DU325" s="19" t="str">
        <f t="shared" si="218"/>
        <v/>
      </c>
      <c r="DV325" s="153" t="str">
        <f t="shared" si="219"/>
        <v/>
      </c>
      <c r="DW325" s="19" t="str">
        <f t="shared" si="220"/>
        <v/>
      </c>
      <c r="DX325" s="153" t="str">
        <f t="shared" si="221"/>
        <v/>
      </c>
      <c r="DY325" s="19" t="str">
        <f t="shared" si="222"/>
        <v/>
      </c>
      <c r="DZ325" s="153" t="str">
        <f t="shared" si="223"/>
        <v/>
      </c>
      <c r="EA325" s="19" t="str">
        <f t="shared" si="224"/>
        <v/>
      </c>
      <c r="EB325" s="153" t="str">
        <f t="shared" si="225"/>
        <v/>
      </c>
      <c r="EC325" s="19" t="str">
        <f t="shared" si="226"/>
        <v/>
      </c>
      <c r="ED325" s="153" t="str">
        <f t="shared" si="227"/>
        <v/>
      </c>
      <c r="EE325" s="19" t="str">
        <f t="shared" si="228"/>
        <v/>
      </c>
      <c r="EF325" s="153" t="str">
        <f t="shared" si="229"/>
        <v/>
      </c>
      <c r="EG325" s="19" t="str">
        <f t="shared" si="230"/>
        <v/>
      </c>
      <c r="EH325" s="153" t="str">
        <f t="shared" si="231"/>
        <v/>
      </c>
      <c r="EI325" s="19" t="str">
        <f t="shared" si="232"/>
        <v/>
      </c>
      <c r="EJ325" s="153" t="str">
        <f t="shared" si="233"/>
        <v/>
      </c>
      <c r="EK325" s="19" t="str">
        <f t="shared" si="234"/>
        <v/>
      </c>
      <c r="EL325" s="153" t="str">
        <f t="shared" si="235"/>
        <v/>
      </c>
      <c r="EM325" s="19" t="str">
        <f t="shared" si="236"/>
        <v/>
      </c>
      <c r="EN325" s="153" t="str">
        <f t="shared" si="237"/>
        <v/>
      </c>
      <c r="EO325" s="19" t="str">
        <f t="shared" si="238"/>
        <v/>
      </c>
      <c r="EP325" s="153" t="str">
        <f t="shared" si="239"/>
        <v/>
      </c>
      <c r="EQ325" s="19" t="str">
        <f t="shared" si="240"/>
        <v/>
      </c>
      <c r="ER325" s="153" t="str">
        <f t="shared" si="241"/>
        <v/>
      </c>
      <c r="ES325" s="19" t="str">
        <f t="shared" si="242"/>
        <v/>
      </c>
      <c r="ET325" s="153" t="str">
        <f t="shared" si="243"/>
        <v/>
      </c>
    </row>
    <row r="326" spans="1:150" x14ac:dyDescent="0.25">
      <c r="A326" s="31"/>
      <c r="B326" s="91" t="str">
        <f t="shared" si="244"/>
        <v/>
      </c>
      <c r="C326" s="20" t="str">
        <f t="shared" si="204"/>
        <v/>
      </c>
      <c r="D326" s="97" t="str">
        <f t="shared" si="205"/>
        <v/>
      </c>
      <c r="E326" s="62" t="str">
        <f t="shared" si="245"/>
        <v/>
      </c>
      <c r="F326" s="31"/>
      <c r="G326" s="282"/>
      <c r="H326" s="283"/>
      <c r="I326" s="284"/>
      <c r="J326" s="285"/>
      <c r="K326" s="286"/>
      <c r="L326" s="287"/>
      <c r="M326" s="288"/>
      <c r="N326" s="287"/>
      <c r="O326" s="288"/>
      <c r="P326" s="287"/>
      <c r="Q326" s="288"/>
      <c r="R326" s="287"/>
      <c r="S326" s="288"/>
      <c r="T326" s="287"/>
      <c r="U326" s="288"/>
      <c r="V326" s="287"/>
      <c r="W326" s="288"/>
      <c r="X326" s="287"/>
      <c r="Y326" s="288"/>
      <c r="Z326" s="287"/>
      <c r="AA326" s="288"/>
      <c r="AB326" s="287"/>
      <c r="AC326" s="288"/>
      <c r="AD326" s="287"/>
      <c r="AE326" s="288"/>
      <c r="AF326" s="287"/>
      <c r="AG326" s="288"/>
      <c r="AH326" s="287"/>
      <c r="AI326" s="288"/>
      <c r="AJ326" s="287"/>
      <c r="AK326" s="288"/>
      <c r="AL326" s="287"/>
      <c r="AM326" s="288"/>
      <c r="AN326" s="287"/>
      <c r="AO326" s="288"/>
      <c r="AP326" s="287"/>
      <c r="AQ326" s="288"/>
      <c r="AR326" s="287"/>
      <c r="AS326" s="288"/>
      <c r="AT326" s="287"/>
      <c r="AU326" s="288"/>
      <c r="AV326" s="287"/>
      <c r="AW326" s="288"/>
      <c r="AX326" s="287"/>
      <c r="AY326" s="31"/>
      <c r="BA326" s="76" t="str">
        <f t="shared" si="246"/>
        <v/>
      </c>
      <c r="BC326" s="76" t="str">
        <f>IF('Stock List'!$K326="", "", 'Stock List'!$K326)</f>
        <v/>
      </c>
      <c r="BE326" s="106">
        <f>IFERROR(ROUND(((INDEX('Stock List'!$M$11:$M$1010, MATCH(L326, 'Stock List'!$K$11:$K$1010, 0))/INDEX('Stock List'!$L$11:$L$1010, MATCH(L326, 'Stock List'!$K$11:$K$1010, 0)))*K326), 2), 0)</f>
        <v>0</v>
      </c>
      <c r="BF326" s="20"/>
      <c r="BG326" s="20">
        <f>IFERROR(ROUND(((INDEX('Stock List'!$M$11:$M$1010, MATCH(N326, 'Stock List'!$K$11:$K$1010, 0))/INDEX('Stock List'!$L$11:$L$1010, MATCH(N326, 'Stock List'!$K$11:$K$1010, 0)))*M326), 2), 0)</f>
        <v>0</v>
      </c>
      <c r="BH326" s="20"/>
      <c r="BI326" s="20">
        <f>IFERROR(ROUND(((INDEX('Stock List'!$M$11:$M$1010, MATCH(P326, 'Stock List'!$K$11:$K$1010, 0))/INDEX('Stock List'!$L$11:$L$1010, MATCH(P326, 'Stock List'!$K$11:$K$1010, 0)))*O326), 2), 0)</f>
        <v>0</v>
      </c>
      <c r="BJ326" s="20"/>
      <c r="BK326" s="20">
        <f>IFERROR(ROUND(((INDEX('Stock List'!$M$11:$M$1010, MATCH(R326, 'Stock List'!$K$11:$K$1010, 0))/INDEX('Stock List'!$L$11:$L$1010, MATCH(R326, 'Stock List'!$K$11:$K$1010, 0)))*Q326), 2), 0)</f>
        <v>0</v>
      </c>
      <c r="BL326" s="20"/>
      <c r="BM326" s="20">
        <f>IFERROR(ROUND(((INDEX('Stock List'!$M$11:$M$1010, MATCH(T326, 'Stock List'!$K$11:$K$1010, 0))/INDEX('Stock List'!$L$11:$L$1010, MATCH(T326, 'Stock List'!$K$11:$K$1010, 0)))*S326), 2), 0)</f>
        <v>0</v>
      </c>
      <c r="BN326" s="20"/>
      <c r="BO326" s="20">
        <f>IFERROR(ROUND(((INDEX('Stock List'!$M$11:$M$1010, MATCH(V326, 'Stock List'!$K$11:$K$1010, 0))/INDEX('Stock List'!$L$11:$L$1010, MATCH(V326, 'Stock List'!$K$11:$K$1010, 0)))*U326), 2), 0)</f>
        <v>0</v>
      </c>
      <c r="BP326" s="20"/>
      <c r="BQ326" s="20">
        <f>IFERROR(ROUND(((INDEX('Stock List'!$M$11:$M$1010, MATCH(X326, 'Stock List'!$K$11:$K$1010, 0))/INDEX('Stock List'!$L$11:$L$1010, MATCH(X326, 'Stock List'!$K$11:$K$1010, 0)))*W326), 2), 0)</f>
        <v>0</v>
      </c>
      <c r="BR326" s="20"/>
      <c r="BS326" s="20">
        <f>IFERROR(ROUND(((INDEX('Stock List'!$M$11:$M$1010, MATCH(Z326, 'Stock List'!$K$11:$K$1010, 0))/INDEX('Stock List'!$L$11:$L$1010, MATCH(Z326, 'Stock List'!$K$11:$K$1010, 0)))*Y326), 2), 0)</f>
        <v>0</v>
      </c>
      <c r="BT326" s="20"/>
      <c r="BU326" s="20">
        <f>IFERROR(ROUND(((INDEX('Stock List'!$M$11:$M$1010, MATCH(AB326, 'Stock List'!$K$11:$K$1010, 0))/INDEX('Stock List'!$L$11:$L$1010, MATCH(AB326, 'Stock List'!$K$11:$K$1010, 0)))*AA326), 2), 0)</f>
        <v>0</v>
      </c>
      <c r="BV326" s="20"/>
      <c r="BW326" s="20">
        <f>IFERROR(ROUND(((INDEX('Stock List'!$M$11:$M$1010, MATCH(AD326, 'Stock List'!$K$11:$K$1010, 0))/INDEX('Stock List'!$L$11:$L$1010, MATCH(AD326, 'Stock List'!$K$11:$K$1010, 0)))*AC326), 2), 0)</f>
        <v>0</v>
      </c>
      <c r="BX326" s="20"/>
      <c r="BY326" s="20">
        <f>IFERROR(ROUND(((INDEX('Stock List'!$M$11:$M$1010, MATCH(AF326, 'Stock List'!$K$11:$K$1010, 0))/INDEX('Stock List'!$L$11:$L$1010, MATCH(AF326, 'Stock List'!$K$11:$K$1010, 0)))*AE326), 2), 0)</f>
        <v>0</v>
      </c>
      <c r="BZ326" s="20"/>
      <c r="CA326" s="20">
        <f>IFERROR(ROUND(((INDEX('Stock List'!$M$11:$M$1010, MATCH(AH326, 'Stock List'!$K$11:$K$1010, 0))/INDEX('Stock List'!$L$11:$L$1010, MATCH(AH326, 'Stock List'!$K$11:$K$1010, 0)))*AG326), 2), 0)</f>
        <v>0</v>
      </c>
      <c r="CB326" s="20"/>
      <c r="CC326" s="20">
        <f>IFERROR(ROUND(((INDEX('Stock List'!$M$11:$M$1010, MATCH(AJ326, 'Stock List'!$K$11:$K$1010, 0))/INDEX('Stock List'!$L$11:$L$1010, MATCH(AJ326, 'Stock List'!$K$11:$K$1010, 0)))*AI326), 2), 0)</f>
        <v>0</v>
      </c>
      <c r="CD326" s="20"/>
      <c r="CE326" s="20">
        <f>IFERROR(ROUND(((INDEX('Stock List'!$M$11:$M$1010, MATCH(AL326, 'Stock List'!$K$11:$K$1010, 0))/INDEX('Stock List'!$L$11:$L$1010, MATCH(AL326, 'Stock List'!$K$11:$K$1010, 0)))*AK326), 2), 0)</f>
        <v>0</v>
      </c>
      <c r="CF326" s="20"/>
      <c r="CG326" s="20">
        <f>IFERROR(ROUND(((INDEX('Stock List'!$M$11:$M$1010, MATCH(AN326, 'Stock List'!$K$11:$K$1010, 0))/INDEX('Stock List'!$L$11:$L$1010, MATCH(AN326, 'Stock List'!$K$11:$K$1010, 0)))*AM326), 2), 0)</f>
        <v>0</v>
      </c>
      <c r="CH326" s="20"/>
      <c r="CI326" s="20">
        <f>IFERROR(ROUND(((INDEX('Stock List'!$M$11:$M$1010, MATCH(AP326, 'Stock List'!$K$11:$K$1010, 0))/INDEX('Stock List'!$L$11:$L$1010, MATCH(AP326, 'Stock List'!$K$11:$K$1010, 0)))*AO326), 2), 0)</f>
        <v>0</v>
      </c>
      <c r="CJ326" s="20"/>
      <c r="CK326" s="20">
        <f>IFERROR(ROUND(((INDEX('Stock List'!$M$11:$M$1010, MATCH(AR326, 'Stock List'!$K$11:$K$1010, 0))/INDEX('Stock List'!$L$11:$L$1010, MATCH(AR326, 'Stock List'!$K$11:$K$1010, 0)))*AQ326), 2), 0)</f>
        <v>0</v>
      </c>
      <c r="CL326" s="20"/>
      <c r="CM326" s="20">
        <f>IFERROR(ROUND(((INDEX('Stock List'!$M$11:$M$1010, MATCH(AT326, 'Stock List'!$K$11:$K$1010, 0))/INDEX('Stock List'!$L$11:$L$1010, MATCH(AT326, 'Stock List'!$K$11:$K$1010, 0)))*AS326), 2), 0)</f>
        <v>0</v>
      </c>
      <c r="CN326" s="20"/>
      <c r="CO326" s="20">
        <f>IFERROR(ROUND(((INDEX('Stock List'!$M$11:$M$1010, MATCH(AV326, 'Stock List'!$K$11:$K$1010, 0))/INDEX('Stock List'!$L$11:$L$1010, MATCH(AV326, 'Stock List'!$K$11:$K$1010, 0)))*AU326), 2), 0)</f>
        <v>0</v>
      </c>
      <c r="CP326" s="20"/>
      <c r="CQ326" s="20">
        <f>IFERROR(ROUND(((INDEX('Stock List'!$M$11:$M$1010, MATCH(AX326, 'Stock List'!$K$11:$K$1010, 0))/INDEX('Stock List'!$L$11:$L$1010, MATCH(AX326, 'Stock List'!$K$11:$K$1010, 0)))*AW326), 2), 0)</f>
        <v>0</v>
      </c>
      <c r="CR326" s="22"/>
      <c r="CT326" s="106" t="str">
        <f t="shared" si="247"/>
        <v/>
      </c>
      <c r="CU326" s="22" t="str">
        <f t="shared" si="248"/>
        <v/>
      </c>
      <c r="CX326" s="106" t="str">
        <f t="shared" si="249"/>
        <v/>
      </c>
      <c r="CY326" s="20" t="str">
        <f t="shared" si="250"/>
        <v/>
      </c>
      <c r="CZ326" s="22" t="str">
        <f t="shared" si="251"/>
        <v/>
      </c>
      <c r="DB326" s="76" t="str">
        <f>IF($H326="", "", COUNTIF($G$11:$G$1010, "&gt;"&amp;$G326)+1+COUNTIF($G$11:$G326, $G326)-1)</f>
        <v/>
      </c>
      <c r="DC326" s="76" t="str">
        <f>IF($H326="", "", COUNTIF($CZ$11:$CZ$1010, "&gt;"&amp;$CZ326)+1+COUNTIF($CZ$11:$CZ326, $CZ326)-1)</f>
        <v/>
      </c>
      <c r="DE326" s="147" t="str">
        <f t="shared" si="252"/>
        <v/>
      </c>
      <c r="DF326" s="148"/>
      <c r="DG326" s="19" t="str">
        <f t="shared" si="253"/>
        <v/>
      </c>
      <c r="DH326" s="153" t="str">
        <f t="shared" si="254"/>
        <v/>
      </c>
      <c r="DI326" s="19" t="str">
        <f t="shared" si="206"/>
        <v/>
      </c>
      <c r="DJ326" s="153" t="str">
        <f t="shared" si="207"/>
        <v/>
      </c>
      <c r="DK326" s="19" t="str">
        <f t="shared" si="208"/>
        <v/>
      </c>
      <c r="DL326" s="153" t="str">
        <f t="shared" si="209"/>
        <v/>
      </c>
      <c r="DM326" s="19" t="str">
        <f t="shared" si="210"/>
        <v/>
      </c>
      <c r="DN326" s="153" t="str">
        <f t="shared" si="211"/>
        <v/>
      </c>
      <c r="DO326" s="19" t="str">
        <f t="shared" si="212"/>
        <v/>
      </c>
      <c r="DP326" s="153" t="str">
        <f t="shared" si="213"/>
        <v/>
      </c>
      <c r="DQ326" s="19" t="str">
        <f t="shared" si="214"/>
        <v/>
      </c>
      <c r="DR326" s="153" t="str">
        <f t="shared" si="215"/>
        <v/>
      </c>
      <c r="DS326" s="19" t="str">
        <f t="shared" si="216"/>
        <v/>
      </c>
      <c r="DT326" s="153" t="str">
        <f t="shared" si="217"/>
        <v/>
      </c>
      <c r="DU326" s="19" t="str">
        <f t="shared" si="218"/>
        <v/>
      </c>
      <c r="DV326" s="153" t="str">
        <f t="shared" si="219"/>
        <v/>
      </c>
      <c r="DW326" s="19" t="str">
        <f t="shared" si="220"/>
        <v/>
      </c>
      <c r="DX326" s="153" t="str">
        <f t="shared" si="221"/>
        <v/>
      </c>
      <c r="DY326" s="19" t="str">
        <f t="shared" si="222"/>
        <v/>
      </c>
      <c r="DZ326" s="153" t="str">
        <f t="shared" si="223"/>
        <v/>
      </c>
      <c r="EA326" s="19" t="str">
        <f t="shared" si="224"/>
        <v/>
      </c>
      <c r="EB326" s="153" t="str">
        <f t="shared" si="225"/>
        <v/>
      </c>
      <c r="EC326" s="19" t="str">
        <f t="shared" si="226"/>
        <v/>
      </c>
      <c r="ED326" s="153" t="str">
        <f t="shared" si="227"/>
        <v/>
      </c>
      <c r="EE326" s="19" t="str">
        <f t="shared" si="228"/>
        <v/>
      </c>
      <c r="EF326" s="153" t="str">
        <f t="shared" si="229"/>
        <v/>
      </c>
      <c r="EG326" s="19" t="str">
        <f t="shared" si="230"/>
        <v/>
      </c>
      <c r="EH326" s="153" t="str">
        <f t="shared" si="231"/>
        <v/>
      </c>
      <c r="EI326" s="19" t="str">
        <f t="shared" si="232"/>
        <v/>
      </c>
      <c r="EJ326" s="153" t="str">
        <f t="shared" si="233"/>
        <v/>
      </c>
      <c r="EK326" s="19" t="str">
        <f t="shared" si="234"/>
        <v/>
      </c>
      <c r="EL326" s="153" t="str">
        <f t="shared" si="235"/>
        <v/>
      </c>
      <c r="EM326" s="19" t="str">
        <f t="shared" si="236"/>
        <v/>
      </c>
      <c r="EN326" s="153" t="str">
        <f t="shared" si="237"/>
        <v/>
      </c>
      <c r="EO326" s="19" t="str">
        <f t="shared" si="238"/>
        <v/>
      </c>
      <c r="EP326" s="153" t="str">
        <f t="shared" si="239"/>
        <v/>
      </c>
      <c r="EQ326" s="19" t="str">
        <f t="shared" si="240"/>
        <v/>
      </c>
      <c r="ER326" s="153" t="str">
        <f t="shared" si="241"/>
        <v/>
      </c>
      <c r="ES326" s="19" t="str">
        <f t="shared" si="242"/>
        <v/>
      </c>
      <c r="ET326" s="153" t="str">
        <f t="shared" si="243"/>
        <v/>
      </c>
    </row>
    <row r="327" spans="1:150" x14ac:dyDescent="0.25">
      <c r="A327" s="31"/>
      <c r="B327" s="91" t="str">
        <f t="shared" si="244"/>
        <v/>
      </c>
      <c r="C327" s="20" t="str">
        <f t="shared" si="204"/>
        <v/>
      </c>
      <c r="D327" s="97" t="str">
        <f t="shared" si="205"/>
        <v/>
      </c>
      <c r="E327" s="62" t="str">
        <f t="shared" si="245"/>
        <v/>
      </c>
      <c r="F327" s="31"/>
      <c r="G327" s="282"/>
      <c r="H327" s="283"/>
      <c r="I327" s="284"/>
      <c r="J327" s="285"/>
      <c r="K327" s="286"/>
      <c r="L327" s="287"/>
      <c r="M327" s="288"/>
      <c r="N327" s="287"/>
      <c r="O327" s="288"/>
      <c r="P327" s="287"/>
      <c r="Q327" s="288"/>
      <c r="R327" s="287"/>
      <c r="S327" s="288"/>
      <c r="T327" s="287"/>
      <c r="U327" s="288"/>
      <c r="V327" s="287"/>
      <c r="W327" s="288"/>
      <c r="X327" s="287"/>
      <c r="Y327" s="288"/>
      <c r="Z327" s="287"/>
      <c r="AA327" s="288"/>
      <c r="AB327" s="287"/>
      <c r="AC327" s="288"/>
      <c r="AD327" s="287"/>
      <c r="AE327" s="288"/>
      <c r="AF327" s="287"/>
      <c r="AG327" s="288"/>
      <c r="AH327" s="287"/>
      <c r="AI327" s="288"/>
      <c r="AJ327" s="287"/>
      <c r="AK327" s="288"/>
      <c r="AL327" s="287"/>
      <c r="AM327" s="288"/>
      <c r="AN327" s="287"/>
      <c r="AO327" s="288"/>
      <c r="AP327" s="287"/>
      <c r="AQ327" s="288"/>
      <c r="AR327" s="287"/>
      <c r="AS327" s="288"/>
      <c r="AT327" s="287"/>
      <c r="AU327" s="288"/>
      <c r="AV327" s="287"/>
      <c r="AW327" s="288"/>
      <c r="AX327" s="287"/>
      <c r="AY327" s="31"/>
      <c r="BA327" s="76" t="str">
        <f t="shared" si="246"/>
        <v/>
      </c>
      <c r="BC327" s="76" t="str">
        <f>IF('Stock List'!$K327="", "", 'Stock List'!$K327)</f>
        <v/>
      </c>
      <c r="BE327" s="106">
        <f>IFERROR(ROUND(((INDEX('Stock List'!$M$11:$M$1010, MATCH(L327, 'Stock List'!$K$11:$K$1010, 0))/INDEX('Stock List'!$L$11:$L$1010, MATCH(L327, 'Stock List'!$K$11:$K$1010, 0)))*K327), 2), 0)</f>
        <v>0</v>
      </c>
      <c r="BF327" s="20"/>
      <c r="BG327" s="20">
        <f>IFERROR(ROUND(((INDEX('Stock List'!$M$11:$M$1010, MATCH(N327, 'Stock List'!$K$11:$K$1010, 0))/INDEX('Stock List'!$L$11:$L$1010, MATCH(N327, 'Stock List'!$K$11:$K$1010, 0)))*M327), 2), 0)</f>
        <v>0</v>
      </c>
      <c r="BH327" s="20"/>
      <c r="BI327" s="20">
        <f>IFERROR(ROUND(((INDEX('Stock List'!$M$11:$M$1010, MATCH(P327, 'Stock List'!$K$11:$K$1010, 0))/INDEX('Stock List'!$L$11:$L$1010, MATCH(P327, 'Stock List'!$K$11:$K$1010, 0)))*O327), 2), 0)</f>
        <v>0</v>
      </c>
      <c r="BJ327" s="20"/>
      <c r="BK327" s="20">
        <f>IFERROR(ROUND(((INDEX('Stock List'!$M$11:$M$1010, MATCH(R327, 'Stock List'!$K$11:$K$1010, 0))/INDEX('Stock List'!$L$11:$L$1010, MATCH(R327, 'Stock List'!$K$11:$K$1010, 0)))*Q327), 2), 0)</f>
        <v>0</v>
      </c>
      <c r="BL327" s="20"/>
      <c r="BM327" s="20">
        <f>IFERROR(ROUND(((INDEX('Stock List'!$M$11:$M$1010, MATCH(T327, 'Stock List'!$K$11:$K$1010, 0))/INDEX('Stock List'!$L$11:$L$1010, MATCH(T327, 'Stock List'!$K$11:$K$1010, 0)))*S327), 2), 0)</f>
        <v>0</v>
      </c>
      <c r="BN327" s="20"/>
      <c r="BO327" s="20">
        <f>IFERROR(ROUND(((INDEX('Stock List'!$M$11:$M$1010, MATCH(V327, 'Stock List'!$K$11:$K$1010, 0))/INDEX('Stock List'!$L$11:$L$1010, MATCH(V327, 'Stock List'!$K$11:$K$1010, 0)))*U327), 2), 0)</f>
        <v>0</v>
      </c>
      <c r="BP327" s="20"/>
      <c r="BQ327" s="20">
        <f>IFERROR(ROUND(((INDEX('Stock List'!$M$11:$M$1010, MATCH(X327, 'Stock List'!$K$11:$K$1010, 0))/INDEX('Stock List'!$L$11:$L$1010, MATCH(X327, 'Stock List'!$K$11:$K$1010, 0)))*W327), 2), 0)</f>
        <v>0</v>
      </c>
      <c r="BR327" s="20"/>
      <c r="BS327" s="20">
        <f>IFERROR(ROUND(((INDEX('Stock List'!$M$11:$M$1010, MATCH(Z327, 'Stock List'!$K$11:$K$1010, 0))/INDEX('Stock List'!$L$11:$L$1010, MATCH(Z327, 'Stock List'!$K$11:$K$1010, 0)))*Y327), 2), 0)</f>
        <v>0</v>
      </c>
      <c r="BT327" s="20"/>
      <c r="BU327" s="20">
        <f>IFERROR(ROUND(((INDEX('Stock List'!$M$11:$M$1010, MATCH(AB327, 'Stock List'!$K$11:$K$1010, 0))/INDEX('Stock List'!$L$11:$L$1010, MATCH(AB327, 'Stock List'!$K$11:$K$1010, 0)))*AA327), 2), 0)</f>
        <v>0</v>
      </c>
      <c r="BV327" s="20"/>
      <c r="BW327" s="20">
        <f>IFERROR(ROUND(((INDEX('Stock List'!$M$11:$M$1010, MATCH(AD327, 'Stock List'!$K$11:$K$1010, 0))/INDEX('Stock List'!$L$11:$L$1010, MATCH(AD327, 'Stock List'!$K$11:$K$1010, 0)))*AC327), 2), 0)</f>
        <v>0</v>
      </c>
      <c r="BX327" s="20"/>
      <c r="BY327" s="20">
        <f>IFERROR(ROUND(((INDEX('Stock List'!$M$11:$M$1010, MATCH(AF327, 'Stock List'!$K$11:$K$1010, 0))/INDEX('Stock List'!$L$11:$L$1010, MATCH(AF327, 'Stock List'!$K$11:$K$1010, 0)))*AE327), 2), 0)</f>
        <v>0</v>
      </c>
      <c r="BZ327" s="20"/>
      <c r="CA327" s="20">
        <f>IFERROR(ROUND(((INDEX('Stock List'!$M$11:$M$1010, MATCH(AH327, 'Stock List'!$K$11:$K$1010, 0))/INDEX('Stock List'!$L$11:$L$1010, MATCH(AH327, 'Stock List'!$K$11:$K$1010, 0)))*AG327), 2), 0)</f>
        <v>0</v>
      </c>
      <c r="CB327" s="20"/>
      <c r="CC327" s="20">
        <f>IFERROR(ROUND(((INDEX('Stock List'!$M$11:$M$1010, MATCH(AJ327, 'Stock List'!$K$11:$K$1010, 0))/INDEX('Stock List'!$L$11:$L$1010, MATCH(AJ327, 'Stock List'!$K$11:$K$1010, 0)))*AI327), 2), 0)</f>
        <v>0</v>
      </c>
      <c r="CD327" s="20"/>
      <c r="CE327" s="20">
        <f>IFERROR(ROUND(((INDEX('Stock List'!$M$11:$M$1010, MATCH(AL327, 'Stock List'!$K$11:$K$1010, 0))/INDEX('Stock List'!$L$11:$L$1010, MATCH(AL327, 'Stock List'!$K$11:$K$1010, 0)))*AK327), 2), 0)</f>
        <v>0</v>
      </c>
      <c r="CF327" s="20"/>
      <c r="CG327" s="20">
        <f>IFERROR(ROUND(((INDEX('Stock List'!$M$11:$M$1010, MATCH(AN327, 'Stock List'!$K$11:$K$1010, 0))/INDEX('Stock List'!$L$11:$L$1010, MATCH(AN327, 'Stock List'!$K$11:$K$1010, 0)))*AM327), 2), 0)</f>
        <v>0</v>
      </c>
      <c r="CH327" s="20"/>
      <c r="CI327" s="20">
        <f>IFERROR(ROUND(((INDEX('Stock List'!$M$11:$M$1010, MATCH(AP327, 'Stock List'!$K$11:$K$1010, 0))/INDEX('Stock List'!$L$11:$L$1010, MATCH(AP327, 'Stock List'!$K$11:$K$1010, 0)))*AO327), 2), 0)</f>
        <v>0</v>
      </c>
      <c r="CJ327" s="20"/>
      <c r="CK327" s="20">
        <f>IFERROR(ROUND(((INDEX('Stock List'!$M$11:$M$1010, MATCH(AR327, 'Stock List'!$K$11:$K$1010, 0))/INDEX('Stock List'!$L$11:$L$1010, MATCH(AR327, 'Stock List'!$K$11:$K$1010, 0)))*AQ327), 2), 0)</f>
        <v>0</v>
      </c>
      <c r="CL327" s="20"/>
      <c r="CM327" s="20">
        <f>IFERROR(ROUND(((INDEX('Stock List'!$M$11:$M$1010, MATCH(AT327, 'Stock List'!$K$11:$K$1010, 0))/INDEX('Stock List'!$L$11:$L$1010, MATCH(AT327, 'Stock List'!$K$11:$K$1010, 0)))*AS327), 2), 0)</f>
        <v>0</v>
      </c>
      <c r="CN327" s="20"/>
      <c r="CO327" s="20">
        <f>IFERROR(ROUND(((INDEX('Stock List'!$M$11:$M$1010, MATCH(AV327, 'Stock List'!$K$11:$K$1010, 0))/INDEX('Stock List'!$L$11:$L$1010, MATCH(AV327, 'Stock List'!$K$11:$K$1010, 0)))*AU327), 2), 0)</f>
        <v>0</v>
      </c>
      <c r="CP327" s="20"/>
      <c r="CQ327" s="20">
        <f>IFERROR(ROUND(((INDEX('Stock List'!$M$11:$M$1010, MATCH(AX327, 'Stock List'!$K$11:$K$1010, 0))/INDEX('Stock List'!$L$11:$L$1010, MATCH(AX327, 'Stock List'!$K$11:$K$1010, 0)))*AW327), 2), 0)</f>
        <v>0</v>
      </c>
      <c r="CR327" s="22"/>
      <c r="CT327" s="106" t="str">
        <f t="shared" si="247"/>
        <v/>
      </c>
      <c r="CU327" s="22" t="str">
        <f t="shared" si="248"/>
        <v/>
      </c>
      <c r="CX327" s="106" t="str">
        <f t="shared" si="249"/>
        <v/>
      </c>
      <c r="CY327" s="20" t="str">
        <f t="shared" si="250"/>
        <v/>
      </c>
      <c r="CZ327" s="22" t="str">
        <f t="shared" si="251"/>
        <v/>
      </c>
      <c r="DB327" s="76" t="str">
        <f>IF($H327="", "", COUNTIF($G$11:$G$1010, "&gt;"&amp;$G327)+1+COUNTIF($G$11:$G327, $G327)-1)</f>
        <v/>
      </c>
      <c r="DC327" s="76" t="str">
        <f>IF($H327="", "", COUNTIF($CZ$11:$CZ$1010, "&gt;"&amp;$CZ327)+1+COUNTIF($CZ$11:$CZ327, $CZ327)-1)</f>
        <v/>
      </c>
      <c r="DE327" s="147" t="str">
        <f t="shared" si="252"/>
        <v/>
      </c>
      <c r="DF327" s="148"/>
      <c r="DG327" s="19" t="str">
        <f t="shared" si="253"/>
        <v/>
      </c>
      <c r="DH327" s="153" t="str">
        <f t="shared" si="254"/>
        <v/>
      </c>
      <c r="DI327" s="19" t="str">
        <f t="shared" si="206"/>
        <v/>
      </c>
      <c r="DJ327" s="153" t="str">
        <f t="shared" si="207"/>
        <v/>
      </c>
      <c r="DK327" s="19" t="str">
        <f t="shared" si="208"/>
        <v/>
      </c>
      <c r="DL327" s="153" t="str">
        <f t="shared" si="209"/>
        <v/>
      </c>
      <c r="DM327" s="19" t="str">
        <f t="shared" si="210"/>
        <v/>
      </c>
      <c r="DN327" s="153" t="str">
        <f t="shared" si="211"/>
        <v/>
      </c>
      <c r="DO327" s="19" t="str">
        <f t="shared" si="212"/>
        <v/>
      </c>
      <c r="DP327" s="153" t="str">
        <f t="shared" si="213"/>
        <v/>
      </c>
      <c r="DQ327" s="19" t="str">
        <f t="shared" si="214"/>
        <v/>
      </c>
      <c r="DR327" s="153" t="str">
        <f t="shared" si="215"/>
        <v/>
      </c>
      <c r="DS327" s="19" t="str">
        <f t="shared" si="216"/>
        <v/>
      </c>
      <c r="DT327" s="153" t="str">
        <f t="shared" si="217"/>
        <v/>
      </c>
      <c r="DU327" s="19" t="str">
        <f t="shared" si="218"/>
        <v/>
      </c>
      <c r="DV327" s="153" t="str">
        <f t="shared" si="219"/>
        <v/>
      </c>
      <c r="DW327" s="19" t="str">
        <f t="shared" si="220"/>
        <v/>
      </c>
      <c r="DX327" s="153" t="str">
        <f t="shared" si="221"/>
        <v/>
      </c>
      <c r="DY327" s="19" t="str">
        <f t="shared" si="222"/>
        <v/>
      </c>
      <c r="DZ327" s="153" t="str">
        <f t="shared" si="223"/>
        <v/>
      </c>
      <c r="EA327" s="19" t="str">
        <f t="shared" si="224"/>
        <v/>
      </c>
      <c r="EB327" s="153" t="str">
        <f t="shared" si="225"/>
        <v/>
      </c>
      <c r="EC327" s="19" t="str">
        <f t="shared" si="226"/>
        <v/>
      </c>
      <c r="ED327" s="153" t="str">
        <f t="shared" si="227"/>
        <v/>
      </c>
      <c r="EE327" s="19" t="str">
        <f t="shared" si="228"/>
        <v/>
      </c>
      <c r="EF327" s="153" t="str">
        <f t="shared" si="229"/>
        <v/>
      </c>
      <c r="EG327" s="19" t="str">
        <f t="shared" si="230"/>
        <v/>
      </c>
      <c r="EH327" s="153" t="str">
        <f t="shared" si="231"/>
        <v/>
      </c>
      <c r="EI327" s="19" t="str">
        <f t="shared" si="232"/>
        <v/>
      </c>
      <c r="EJ327" s="153" t="str">
        <f t="shared" si="233"/>
        <v/>
      </c>
      <c r="EK327" s="19" t="str">
        <f t="shared" si="234"/>
        <v/>
      </c>
      <c r="EL327" s="153" t="str">
        <f t="shared" si="235"/>
        <v/>
      </c>
      <c r="EM327" s="19" t="str">
        <f t="shared" si="236"/>
        <v/>
      </c>
      <c r="EN327" s="153" t="str">
        <f t="shared" si="237"/>
        <v/>
      </c>
      <c r="EO327" s="19" t="str">
        <f t="shared" si="238"/>
        <v/>
      </c>
      <c r="EP327" s="153" t="str">
        <f t="shared" si="239"/>
        <v/>
      </c>
      <c r="EQ327" s="19" t="str">
        <f t="shared" si="240"/>
        <v/>
      </c>
      <c r="ER327" s="153" t="str">
        <f t="shared" si="241"/>
        <v/>
      </c>
      <c r="ES327" s="19" t="str">
        <f t="shared" si="242"/>
        <v/>
      </c>
      <c r="ET327" s="153" t="str">
        <f t="shared" si="243"/>
        <v/>
      </c>
    </row>
    <row r="328" spans="1:150" x14ac:dyDescent="0.25">
      <c r="A328" s="31"/>
      <c r="B328" s="91" t="str">
        <f t="shared" si="244"/>
        <v/>
      </c>
      <c r="C328" s="20" t="str">
        <f t="shared" si="204"/>
        <v/>
      </c>
      <c r="D328" s="97" t="str">
        <f t="shared" si="205"/>
        <v/>
      </c>
      <c r="E328" s="62" t="str">
        <f t="shared" si="245"/>
        <v/>
      </c>
      <c r="F328" s="31"/>
      <c r="G328" s="282"/>
      <c r="H328" s="283"/>
      <c r="I328" s="284"/>
      <c r="J328" s="285"/>
      <c r="K328" s="286"/>
      <c r="L328" s="287"/>
      <c r="M328" s="288"/>
      <c r="N328" s="287"/>
      <c r="O328" s="288"/>
      <c r="P328" s="287"/>
      <c r="Q328" s="288"/>
      <c r="R328" s="287"/>
      <c r="S328" s="288"/>
      <c r="T328" s="287"/>
      <c r="U328" s="288"/>
      <c r="V328" s="287"/>
      <c r="W328" s="288"/>
      <c r="X328" s="287"/>
      <c r="Y328" s="288"/>
      <c r="Z328" s="287"/>
      <c r="AA328" s="288"/>
      <c r="AB328" s="287"/>
      <c r="AC328" s="288"/>
      <c r="AD328" s="287"/>
      <c r="AE328" s="288"/>
      <c r="AF328" s="287"/>
      <c r="AG328" s="288"/>
      <c r="AH328" s="287"/>
      <c r="AI328" s="288"/>
      <c r="AJ328" s="287"/>
      <c r="AK328" s="288"/>
      <c r="AL328" s="287"/>
      <c r="AM328" s="288"/>
      <c r="AN328" s="287"/>
      <c r="AO328" s="288"/>
      <c r="AP328" s="287"/>
      <c r="AQ328" s="288"/>
      <c r="AR328" s="287"/>
      <c r="AS328" s="288"/>
      <c r="AT328" s="287"/>
      <c r="AU328" s="288"/>
      <c r="AV328" s="287"/>
      <c r="AW328" s="288"/>
      <c r="AX328" s="287"/>
      <c r="AY328" s="31"/>
      <c r="BA328" s="76" t="str">
        <f t="shared" si="246"/>
        <v/>
      </c>
      <c r="BC328" s="76" t="str">
        <f>IF('Stock List'!$K328="", "", 'Stock List'!$K328)</f>
        <v/>
      </c>
      <c r="BE328" s="106">
        <f>IFERROR(ROUND(((INDEX('Stock List'!$M$11:$M$1010, MATCH(L328, 'Stock List'!$K$11:$K$1010, 0))/INDEX('Stock List'!$L$11:$L$1010, MATCH(L328, 'Stock List'!$K$11:$K$1010, 0)))*K328), 2), 0)</f>
        <v>0</v>
      </c>
      <c r="BF328" s="20"/>
      <c r="BG328" s="20">
        <f>IFERROR(ROUND(((INDEX('Stock List'!$M$11:$M$1010, MATCH(N328, 'Stock List'!$K$11:$K$1010, 0))/INDEX('Stock List'!$L$11:$L$1010, MATCH(N328, 'Stock List'!$K$11:$K$1010, 0)))*M328), 2), 0)</f>
        <v>0</v>
      </c>
      <c r="BH328" s="20"/>
      <c r="BI328" s="20">
        <f>IFERROR(ROUND(((INDEX('Stock List'!$M$11:$M$1010, MATCH(P328, 'Stock List'!$K$11:$K$1010, 0))/INDEX('Stock List'!$L$11:$L$1010, MATCH(P328, 'Stock List'!$K$11:$K$1010, 0)))*O328), 2), 0)</f>
        <v>0</v>
      </c>
      <c r="BJ328" s="20"/>
      <c r="BK328" s="20">
        <f>IFERROR(ROUND(((INDEX('Stock List'!$M$11:$M$1010, MATCH(R328, 'Stock List'!$K$11:$K$1010, 0))/INDEX('Stock List'!$L$11:$L$1010, MATCH(R328, 'Stock List'!$K$11:$K$1010, 0)))*Q328), 2), 0)</f>
        <v>0</v>
      </c>
      <c r="BL328" s="20"/>
      <c r="BM328" s="20">
        <f>IFERROR(ROUND(((INDEX('Stock List'!$M$11:$M$1010, MATCH(T328, 'Stock List'!$K$11:$K$1010, 0))/INDEX('Stock List'!$L$11:$L$1010, MATCH(T328, 'Stock List'!$K$11:$K$1010, 0)))*S328), 2), 0)</f>
        <v>0</v>
      </c>
      <c r="BN328" s="20"/>
      <c r="BO328" s="20">
        <f>IFERROR(ROUND(((INDEX('Stock List'!$M$11:$M$1010, MATCH(V328, 'Stock List'!$K$11:$K$1010, 0))/INDEX('Stock List'!$L$11:$L$1010, MATCH(V328, 'Stock List'!$K$11:$K$1010, 0)))*U328), 2), 0)</f>
        <v>0</v>
      </c>
      <c r="BP328" s="20"/>
      <c r="BQ328" s="20">
        <f>IFERROR(ROUND(((INDEX('Stock List'!$M$11:$M$1010, MATCH(X328, 'Stock List'!$K$11:$K$1010, 0))/INDEX('Stock List'!$L$11:$L$1010, MATCH(X328, 'Stock List'!$K$11:$K$1010, 0)))*W328), 2), 0)</f>
        <v>0</v>
      </c>
      <c r="BR328" s="20"/>
      <c r="BS328" s="20">
        <f>IFERROR(ROUND(((INDEX('Stock List'!$M$11:$M$1010, MATCH(Z328, 'Stock List'!$K$11:$K$1010, 0))/INDEX('Stock List'!$L$11:$L$1010, MATCH(Z328, 'Stock List'!$K$11:$K$1010, 0)))*Y328), 2), 0)</f>
        <v>0</v>
      </c>
      <c r="BT328" s="20"/>
      <c r="BU328" s="20">
        <f>IFERROR(ROUND(((INDEX('Stock List'!$M$11:$M$1010, MATCH(AB328, 'Stock List'!$K$11:$K$1010, 0))/INDEX('Stock List'!$L$11:$L$1010, MATCH(AB328, 'Stock List'!$K$11:$K$1010, 0)))*AA328), 2), 0)</f>
        <v>0</v>
      </c>
      <c r="BV328" s="20"/>
      <c r="BW328" s="20">
        <f>IFERROR(ROUND(((INDEX('Stock List'!$M$11:$M$1010, MATCH(AD328, 'Stock List'!$K$11:$K$1010, 0))/INDEX('Stock List'!$L$11:$L$1010, MATCH(AD328, 'Stock List'!$K$11:$K$1010, 0)))*AC328), 2), 0)</f>
        <v>0</v>
      </c>
      <c r="BX328" s="20"/>
      <c r="BY328" s="20">
        <f>IFERROR(ROUND(((INDEX('Stock List'!$M$11:$M$1010, MATCH(AF328, 'Stock List'!$K$11:$K$1010, 0))/INDEX('Stock List'!$L$11:$L$1010, MATCH(AF328, 'Stock List'!$K$11:$K$1010, 0)))*AE328), 2), 0)</f>
        <v>0</v>
      </c>
      <c r="BZ328" s="20"/>
      <c r="CA328" s="20">
        <f>IFERROR(ROUND(((INDEX('Stock List'!$M$11:$M$1010, MATCH(AH328, 'Stock List'!$K$11:$K$1010, 0))/INDEX('Stock List'!$L$11:$L$1010, MATCH(AH328, 'Stock List'!$K$11:$K$1010, 0)))*AG328), 2), 0)</f>
        <v>0</v>
      </c>
      <c r="CB328" s="20"/>
      <c r="CC328" s="20">
        <f>IFERROR(ROUND(((INDEX('Stock List'!$M$11:$M$1010, MATCH(AJ328, 'Stock List'!$K$11:$K$1010, 0))/INDEX('Stock List'!$L$11:$L$1010, MATCH(AJ328, 'Stock List'!$K$11:$K$1010, 0)))*AI328), 2), 0)</f>
        <v>0</v>
      </c>
      <c r="CD328" s="20"/>
      <c r="CE328" s="20">
        <f>IFERROR(ROUND(((INDEX('Stock List'!$M$11:$M$1010, MATCH(AL328, 'Stock List'!$K$11:$K$1010, 0))/INDEX('Stock List'!$L$11:$L$1010, MATCH(AL328, 'Stock List'!$K$11:$K$1010, 0)))*AK328), 2), 0)</f>
        <v>0</v>
      </c>
      <c r="CF328" s="20"/>
      <c r="CG328" s="20">
        <f>IFERROR(ROUND(((INDEX('Stock List'!$M$11:$M$1010, MATCH(AN328, 'Stock List'!$K$11:$K$1010, 0))/INDEX('Stock List'!$L$11:$L$1010, MATCH(AN328, 'Stock List'!$K$11:$K$1010, 0)))*AM328), 2), 0)</f>
        <v>0</v>
      </c>
      <c r="CH328" s="20"/>
      <c r="CI328" s="20">
        <f>IFERROR(ROUND(((INDEX('Stock List'!$M$11:$M$1010, MATCH(AP328, 'Stock List'!$K$11:$K$1010, 0))/INDEX('Stock List'!$L$11:$L$1010, MATCH(AP328, 'Stock List'!$K$11:$K$1010, 0)))*AO328), 2), 0)</f>
        <v>0</v>
      </c>
      <c r="CJ328" s="20"/>
      <c r="CK328" s="20">
        <f>IFERROR(ROUND(((INDEX('Stock List'!$M$11:$M$1010, MATCH(AR328, 'Stock List'!$K$11:$K$1010, 0))/INDEX('Stock List'!$L$11:$L$1010, MATCH(AR328, 'Stock List'!$K$11:$K$1010, 0)))*AQ328), 2), 0)</f>
        <v>0</v>
      </c>
      <c r="CL328" s="20"/>
      <c r="CM328" s="20">
        <f>IFERROR(ROUND(((INDEX('Stock List'!$M$11:$M$1010, MATCH(AT328, 'Stock List'!$K$11:$K$1010, 0))/INDEX('Stock List'!$L$11:$L$1010, MATCH(AT328, 'Stock List'!$K$11:$K$1010, 0)))*AS328), 2), 0)</f>
        <v>0</v>
      </c>
      <c r="CN328" s="20"/>
      <c r="CO328" s="20">
        <f>IFERROR(ROUND(((INDEX('Stock List'!$M$11:$M$1010, MATCH(AV328, 'Stock List'!$K$11:$K$1010, 0))/INDEX('Stock List'!$L$11:$L$1010, MATCH(AV328, 'Stock List'!$K$11:$K$1010, 0)))*AU328), 2), 0)</f>
        <v>0</v>
      </c>
      <c r="CP328" s="20"/>
      <c r="CQ328" s="20">
        <f>IFERROR(ROUND(((INDEX('Stock List'!$M$11:$M$1010, MATCH(AX328, 'Stock List'!$K$11:$K$1010, 0))/INDEX('Stock List'!$L$11:$L$1010, MATCH(AX328, 'Stock List'!$K$11:$K$1010, 0)))*AW328), 2), 0)</f>
        <v>0</v>
      </c>
      <c r="CR328" s="22"/>
      <c r="CT328" s="106" t="str">
        <f t="shared" si="247"/>
        <v/>
      </c>
      <c r="CU328" s="22" t="str">
        <f t="shared" si="248"/>
        <v/>
      </c>
      <c r="CX328" s="106" t="str">
        <f t="shared" si="249"/>
        <v/>
      </c>
      <c r="CY328" s="20" t="str">
        <f t="shared" si="250"/>
        <v/>
      </c>
      <c r="CZ328" s="22" t="str">
        <f t="shared" si="251"/>
        <v/>
      </c>
      <c r="DB328" s="76" t="str">
        <f>IF($H328="", "", COUNTIF($G$11:$G$1010, "&gt;"&amp;$G328)+1+COUNTIF($G$11:$G328, $G328)-1)</f>
        <v/>
      </c>
      <c r="DC328" s="76" t="str">
        <f>IF($H328="", "", COUNTIF($CZ$11:$CZ$1010, "&gt;"&amp;$CZ328)+1+COUNTIF($CZ$11:$CZ328, $CZ328)-1)</f>
        <v/>
      </c>
      <c r="DE328" s="147" t="str">
        <f t="shared" si="252"/>
        <v/>
      </c>
      <c r="DF328" s="148"/>
      <c r="DG328" s="19" t="str">
        <f t="shared" si="253"/>
        <v/>
      </c>
      <c r="DH328" s="153" t="str">
        <f t="shared" si="254"/>
        <v/>
      </c>
      <c r="DI328" s="19" t="str">
        <f t="shared" si="206"/>
        <v/>
      </c>
      <c r="DJ328" s="153" t="str">
        <f t="shared" si="207"/>
        <v/>
      </c>
      <c r="DK328" s="19" t="str">
        <f t="shared" si="208"/>
        <v/>
      </c>
      <c r="DL328" s="153" t="str">
        <f t="shared" si="209"/>
        <v/>
      </c>
      <c r="DM328" s="19" t="str">
        <f t="shared" si="210"/>
        <v/>
      </c>
      <c r="DN328" s="153" t="str">
        <f t="shared" si="211"/>
        <v/>
      </c>
      <c r="DO328" s="19" t="str">
        <f t="shared" si="212"/>
        <v/>
      </c>
      <c r="DP328" s="153" t="str">
        <f t="shared" si="213"/>
        <v/>
      </c>
      <c r="DQ328" s="19" t="str">
        <f t="shared" si="214"/>
        <v/>
      </c>
      <c r="DR328" s="153" t="str">
        <f t="shared" si="215"/>
        <v/>
      </c>
      <c r="DS328" s="19" t="str">
        <f t="shared" si="216"/>
        <v/>
      </c>
      <c r="DT328" s="153" t="str">
        <f t="shared" si="217"/>
        <v/>
      </c>
      <c r="DU328" s="19" t="str">
        <f t="shared" si="218"/>
        <v/>
      </c>
      <c r="DV328" s="153" t="str">
        <f t="shared" si="219"/>
        <v/>
      </c>
      <c r="DW328" s="19" t="str">
        <f t="shared" si="220"/>
        <v/>
      </c>
      <c r="DX328" s="153" t="str">
        <f t="shared" si="221"/>
        <v/>
      </c>
      <c r="DY328" s="19" t="str">
        <f t="shared" si="222"/>
        <v/>
      </c>
      <c r="DZ328" s="153" t="str">
        <f t="shared" si="223"/>
        <v/>
      </c>
      <c r="EA328" s="19" t="str">
        <f t="shared" si="224"/>
        <v/>
      </c>
      <c r="EB328" s="153" t="str">
        <f t="shared" si="225"/>
        <v/>
      </c>
      <c r="EC328" s="19" t="str">
        <f t="shared" si="226"/>
        <v/>
      </c>
      <c r="ED328" s="153" t="str">
        <f t="shared" si="227"/>
        <v/>
      </c>
      <c r="EE328" s="19" t="str">
        <f t="shared" si="228"/>
        <v/>
      </c>
      <c r="EF328" s="153" t="str">
        <f t="shared" si="229"/>
        <v/>
      </c>
      <c r="EG328" s="19" t="str">
        <f t="shared" si="230"/>
        <v/>
      </c>
      <c r="EH328" s="153" t="str">
        <f t="shared" si="231"/>
        <v/>
      </c>
      <c r="EI328" s="19" t="str">
        <f t="shared" si="232"/>
        <v/>
      </c>
      <c r="EJ328" s="153" t="str">
        <f t="shared" si="233"/>
        <v/>
      </c>
      <c r="EK328" s="19" t="str">
        <f t="shared" si="234"/>
        <v/>
      </c>
      <c r="EL328" s="153" t="str">
        <f t="shared" si="235"/>
        <v/>
      </c>
      <c r="EM328" s="19" t="str">
        <f t="shared" si="236"/>
        <v/>
      </c>
      <c r="EN328" s="153" t="str">
        <f t="shared" si="237"/>
        <v/>
      </c>
      <c r="EO328" s="19" t="str">
        <f t="shared" si="238"/>
        <v/>
      </c>
      <c r="EP328" s="153" t="str">
        <f t="shared" si="239"/>
        <v/>
      </c>
      <c r="EQ328" s="19" t="str">
        <f t="shared" si="240"/>
        <v/>
      </c>
      <c r="ER328" s="153" t="str">
        <f t="shared" si="241"/>
        <v/>
      </c>
      <c r="ES328" s="19" t="str">
        <f t="shared" si="242"/>
        <v/>
      </c>
      <c r="ET328" s="153" t="str">
        <f t="shared" si="243"/>
        <v/>
      </c>
    </row>
    <row r="329" spans="1:150" x14ac:dyDescent="0.25">
      <c r="A329" s="31"/>
      <c r="B329" s="91" t="str">
        <f t="shared" si="244"/>
        <v/>
      </c>
      <c r="C329" s="20" t="str">
        <f t="shared" si="204"/>
        <v/>
      </c>
      <c r="D329" s="97" t="str">
        <f t="shared" si="205"/>
        <v/>
      </c>
      <c r="E329" s="62" t="str">
        <f t="shared" si="245"/>
        <v/>
      </c>
      <c r="F329" s="31"/>
      <c r="G329" s="282"/>
      <c r="H329" s="283"/>
      <c r="I329" s="284"/>
      <c r="J329" s="285"/>
      <c r="K329" s="286"/>
      <c r="L329" s="287"/>
      <c r="M329" s="288"/>
      <c r="N329" s="287"/>
      <c r="O329" s="288"/>
      <c r="P329" s="287"/>
      <c r="Q329" s="288"/>
      <c r="R329" s="287"/>
      <c r="S329" s="288"/>
      <c r="T329" s="287"/>
      <c r="U329" s="288"/>
      <c r="V329" s="287"/>
      <c r="W329" s="288"/>
      <c r="X329" s="287"/>
      <c r="Y329" s="288"/>
      <c r="Z329" s="287"/>
      <c r="AA329" s="288"/>
      <c r="AB329" s="287"/>
      <c r="AC329" s="288"/>
      <c r="AD329" s="287"/>
      <c r="AE329" s="288"/>
      <c r="AF329" s="287"/>
      <c r="AG329" s="288"/>
      <c r="AH329" s="287"/>
      <c r="AI329" s="288"/>
      <c r="AJ329" s="287"/>
      <c r="AK329" s="288"/>
      <c r="AL329" s="287"/>
      <c r="AM329" s="288"/>
      <c r="AN329" s="287"/>
      <c r="AO329" s="288"/>
      <c r="AP329" s="287"/>
      <c r="AQ329" s="288"/>
      <c r="AR329" s="287"/>
      <c r="AS329" s="288"/>
      <c r="AT329" s="287"/>
      <c r="AU329" s="288"/>
      <c r="AV329" s="287"/>
      <c r="AW329" s="288"/>
      <c r="AX329" s="287"/>
      <c r="AY329" s="31"/>
      <c r="BA329" s="76" t="str">
        <f t="shared" si="246"/>
        <v/>
      </c>
      <c r="BC329" s="76" t="str">
        <f>IF('Stock List'!$K329="", "", 'Stock List'!$K329)</f>
        <v/>
      </c>
      <c r="BE329" s="106">
        <f>IFERROR(ROUND(((INDEX('Stock List'!$M$11:$M$1010, MATCH(L329, 'Stock List'!$K$11:$K$1010, 0))/INDEX('Stock List'!$L$11:$L$1010, MATCH(L329, 'Stock List'!$K$11:$K$1010, 0)))*K329), 2), 0)</f>
        <v>0</v>
      </c>
      <c r="BF329" s="20"/>
      <c r="BG329" s="20">
        <f>IFERROR(ROUND(((INDEX('Stock List'!$M$11:$M$1010, MATCH(N329, 'Stock List'!$K$11:$K$1010, 0))/INDEX('Stock List'!$L$11:$L$1010, MATCH(N329, 'Stock List'!$K$11:$K$1010, 0)))*M329), 2), 0)</f>
        <v>0</v>
      </c>
      <c r="BH329" s="20"/>
      <c r="BI329" s="20">
        <f>IFERROR(ROUND(((INDEX('Stock List'!$M$11:$M$1010, MATCH(P329, 'Stock List'!$K$11:$K$1010, 0))/INDEX('Stock List'!$L$11:$L$1010, MATCH(P329, 'Stock List'!$K$11:$K$1010, 0)))*O329), 2), 0)</f>
        <v>0</v>
      </c>
      <c r="BJ329" s="20"/>
      <c r="BK329" s="20">
        <f>IFERROR(ROUND(((INDEX('Stock List'!$M$11:$M$1010, MATCH(R329, 'Stock List'!$K$11:$K$1010, 0))/INDEX('Stock List'!$L$11:$L$1010, MATCH(R329, 'Stock List'!$K$11:$K$1010, 0)))*Q329), 2), 0)</f>
        <v>0</v>
      </c>
      <c r="BL329" s="20"/>
      <c r="BM329" s="20">
        <f>IFERROR(ROUND(((INDEX('Stock List'!$M$11:$M$1010, MATCH(T329, 'Stock List'!$K$11:$K$1010, 0))/INDEX('Stock List'!$L$11:$L$1010, MATCH(T329, 'Stock List'!$K$11:$K$1010, 0)))*S329), 2), 0)</f>
        <v>0</v>
      </c>
      <c r="BN329" s="20"/>
      <c r="BO329" s="20">
        <f>IFERROR(ROUND(((INDEX('Stock List'!$M$11:$M$1010, MATCH(V329, 'Stock List'!$K$11:$K$1010, 0))/INDEX('Stock List'!$L$11:$L$1010, MATCH(V329, 'Stock List'!$K$11:$K$1010, 0)))*U329), 2), 0)</f>
        <v>0</v>
      </c>
      <c r="BP329" s="20"/>
      <c r="BQ329" s="20">
        <f>IFERROR(ROUND(((INDEX('Stock List'!$M$11:$M$1010, MATCH(X329, 'Stock List'!$K$11:$K$1010, 0))/INDEX('Stock List'!$L$11:$L$1010, MATCH(X329, 'Stock List'!$K$11:$K$1010, 0)))*W329), 2), 0)</f>
        <v>0</v>
      </c>
      <c r="BR329" s="20"/>
      <c r="BS329" s="20">
        <f>IFERROR(ROUND(((INDEX('Stock List'!$M$11:$M$1010, MATCH(Z329, 'Stock List'!$K$11:$K$1010, 0))/INDEX('Stock List'!$L$11:$L$1010, MATCH(Z329, 'Stock List'!$K$11:$K$1010, 0)))*Y329), 2), 0)</f>
        <v>0</v>
      </c>
      <c r="BT329" s="20"/>
      <c r="BU329" s="20">
        <f>IFERROR(ROUND(((INDEX('Stock List'!$M$11:$M$1010, MATCH(AB329, 'Stock List'!$K$11:$K$1010, 0))/INDEX('Stock List'!$L$11:$L$1010, MATCH(AB329, 'Stock List'!$K$11:$K$1010, 0)))*AA329), 2), 0)</f>
        <v>0</v>
      </c>
      <c r="BV329" s="20"/>
      <c r="BW329" s="20">
        <f>IFERROR(ROUND(((INDEX('Stock List'!$M$11:$M$1010, MATCH(AD329, 'Stock List'!$K$11:$K$1010, 0))/INDEX('Stock List'!$L$11:$L$1010, MATCH(AD329, 'Stock List'!$K$11:$K$1010, 0)))*AC329), 2), 0)</f>
        <v>0</v>
      </c>
      <c r="BX329" s="20"/>
      <c r="BY329" s="20">
        <f>IFERROR(ROUND(((INDEX('Stock List'!$M$11:$M$1010, MATCH(AF329, 'Stock List'!$K$11:$K$1010, 0))/INDEX('Stock List'!$L$11:$L$1010, MATCH(AF329, 'Stock List'!$K$11:$K$1010, 0)))*AE329), 2), 0)</f>
        <v>0</v>
      </c>
      <c r="BZ329" s="20"/>
      <c r="CA329" s="20">
        <f>IFERROR(ROUND(((INDEX('Stock List'!$M$11:$M$1010, MATCH(AH329, 'Stock List'!$K$11:$K$1010, 0))/INDEX('Stock List'!$L$11:$L$1010, MATCH(AH329, 'Stock List'!$K$11:$K$1010, 0)))*AG329), 2), 0)</f>
        <v>0</v>
      </c>
      <c r="CB329" s="20"/>
      <c r="CC329" s="20">
        <f>IFERROR(ROUND(((INDEX('Stock List'!$M$11:$M$1010, MATCH(AJ329, 'Stock List'!$K$11:$K$1010, 0))/INDEX('Stock List'!$L$11:$L$1010, MATCH(AJ329, 'Stock List'!$K$11:$K$1010, 0)))*AI329), 2), 0)</f>
        <v>0</v>
      </c>
      <c r="CD329" s="20"/>
      <c r="CE329" s="20">
        <f>IFERROR(ROUND(((INDEX('Stock List'!$M$11:$M$1010, MATCH(AL329, 'Stock List'!$K$11:$K$1010, 0))/INDEX('Stock List'!$L$11:$L$1010, MATCH(AL329, 'Stock List'!$K$11:$K$1010, 0)))*AK329), 2), 0)</f>
        <v>0</v>
      </c>
      <c r="CF329" s="20"/>
      <c r="CG329" s="20">
        <f>IFERROR(ROUND(((INDEX('Stock List'!$M$11:$M$1010, MATCH(AN329, 'Stock List'!$K$11:$K$1010, 0))/INDEX('Stock List'!$L$11:$L$1010, MATCH(AN329, 'Stock List'!$K$11:$K$1010, 0)))*AM329), 2), 0)</f>
        <v>0</v>
      </c>
      <c r="CH329" s="20"/>
      <c r="CI329" s="20">
        <f>IFERROR(ROUND(((INDEX('Stock List'!$M$11:$M$1010, MATCH(AP329, 'Stock List'!$K$11:$K$1010, 0))/INDEX('Stock List'!$L$11:$L$1010, MATCH(AP329, 'Stock List'!$K$11:$K$1010, 0)))*AO329), 2), 0)</f>
        <v>0</v>
      </c>
      <c r="CJ329" s="20"/>
      <c r="CK329" s="20">
        <f>IFERROR(ROUND(((INDEX('Stock List'!$M$11:$M$1010, MATCH(AR329, 'Stock List'!$K$11:$K$1010, 0))/INDEX('Stock List'!$L$11:$L$1010, MATCH(AR329, 'Stock List'!$K$11:$K$1010, 0)))*AQ329), 2), 0)</f>
        <v>0</v>
      </c>
      <c r="CL329" s="20"/>
      <c r="CM329" s="20">
        <f>IFERROR(ROUND(((INDEX('Stock List'!$M$11:$M$1010, MATCH(AT329, 'Stock List'!$K$11:$K$1010, 0))/INDEX('Stock List'!$L$11:$L$1010, MATCH(AT329, 'Stock List'!$K$11:$K$1010, 0)))*AS329), 2), 0)</f>
        <v>0</v>
      </c>
      <c r="CN329" s="20"/>
      <c r="CO329" s="20">
        <f>IFERROR(ROUND(((INDEX('Stock List'!$M$11:$M$1010, MATCH(AV329, 'Stock List'!$K$11:$K$1010, 0))/INDEX('Stock List'!$L$11:$L$1010, MATCH(AV329, 'Stock List'!$K$11:$K$1010, 0)))*AU329), 2), 0)</f>
        <v>0</v>
      </c>
      <c r="CP329" s="20"/>
      <c r="CQ329" s="20">
        <f>IFERROR(ROUND(((INDEX('Stock List'!$M$11:$M$1010, MATCH(AX329, 'Stock List'!$K$11:$K$1010, 0))/INDEX('Stock List'!$L$11:$L$1010, MATCH(AX329, 'Stock List'!$K$11:$K$1010, 0)))*AW329), 2), 0)</f>
        <v>0</v>
      </c>
      <c r="CR329" s="22"/>
      <c r="CT329" s="106" t="str">
        <f t="shared" si="247"/>
        <v/>
      </c>
      <c r="CU329" s="22" t="str">
        <f t="shared" si="248"/>
        <v/>
      </c>
      <c r="CX329" s="106" t="str">
        <f t="shared" si="249"/>
        <v/>
      </c>
      <c r="CY329" s="20" t="str">
        <f t="shared" si="250"/>
        <v/>
      </c>
      <c r="CZ329" s="22" t="str">
        <f t="shared" si="251"/>
        <v/>
      </c>
      <c r="DB329" s="76" t="str">
        <f>IF($H329="", "", COUNTIF($G$11:$G$1010, "&gt;"&amp;$G329)+1+COUNTIF($G$11:$G329, $G329)-1)</f>
        <v/>
      </c>
      <c r="DC329" s="76" t="str">
        <f>IF($H329="", "", COUNTIF($CZ$11:$CZ$1010, "&gt;"&amp;$CZ329)+1+COUNTIF($CZ$11:$CZ329, $CZ329)-1)</f>
        <v/>
      </c>
      <c r="DE329" s="147" t="str">
        <f t="shared" si="252"/>
        <v/>
      </c>
      <c r="DF329" s="148"/>
      <c r="DG329" s="19" t="str">
        <f t="shared" si="253"/>
        <v/>
      </c>
      <c r="DH329" s="153" t="str">
        <f t="shared" si="254"/>
        <v/>
      </c>
      <c r="DI329" s="19" t="str">
        <f t="shared" si="206"/>
        <v/>
      </c>
      <c r="DJ329" s="153" t="str">
        <f t="shared" si="207"/>
        <v/>
      </c>
      <c r="DK329" s="19" t="str">
        <f t="shared" si="208"/>
        <v/>
      </c>
      <c r="DL329" s="153" t="str">
        <f t="shared" si="209"/>
        <v/>
      </c>
      <c r="DM329" s="19" t="str">
        <f t="shared" si="210"/>
        <v/>
      </c>
      <c r="DN329" s="153" t="str">
        <f t="shared" si="211"/>
        <v/>
      </c>
      <c r="DO329" s="19" t="str">
        <f t="shared" si="212"/>
        <v/>
      </c>
      <c r="DP329" s="153" t="str">
        <f t="shared" si="213"/>
        <v/>
      </c>
      <c r="DQ329" s="19" t="str">
        <f t="shared" si="214"/>
        <v/>
      </c>
      <c r="DR329" s="153" t="str">
        <f t="shared" si="215"/>
        <v/>
      </c>
      <c r="DS329" s="19" t="str">
        <f t="shared" si="216"/>
        <v/>
      </c>
      <c r="DT329" s="153" t="str">
        <f t="shared" si="217"/>
        <v/>
      </c>
      <c r="DU329" s="19" t="str">
        <f t="shared" si="218"/>
        <v/>
      </c>
      <c r="DV329" s="153" t="str">
        <f t="shared" si="219"/>
        <v/>
      </c>
      <c r="DW329" s="19" t="str">
        <f t="shared" si="220"/>
        <v/>
      </c>
      <c r="DX329" s="153" t="str">
        <f t="shared" si="221"/>
        <v/>
      </c>
      <c r="DY329" s="19" t="str">
        <f t="shared" si="222"/>
        <v/>
      </c>
      <c r="DZ329" s="153" t="str">
        <f t="shared" si="223"/>
        <v/>
      </c>
      <c r="EA329" s="19" t="str">
        <f t="shared" si="224"/>
        <v/>
      </c>
      <c r="EB329" s="153" t="str">
        <f t="shared" si="225"/>
        <v/>
      </c>
      <c r="EC329" s="19" t="str">
        <f t="shared" si="226"/>
        <v/>
      </c>
      <c r="ED329" s="153" t="str">
        <f t="shared" si="227"/>
        <v/>
      </c>
      <c r="EE329" s="19" t="str">
        <f t="shared" si="228"/>
        <v/>
      </c>
      <c r="EF329" s="153" t="str">
        <f t="shared" si="229"/>
        <v/>
      </c>
      <c r="EG329" s="19" t="str">
        <f t="shared" si="230"/>
        <v/>
      </c>
      <c r="EH329" s="153" t="str">
        <f t="shared" si="231"/>
        <v/>
      </c>
      <c r="EI329" s="19" t="str">
        <f t="shared" si="232"/>
        <v/>
      </c>
      <c r="EJ329" s="153" t="str">
        <f t="shared" si="233"/>
        <v/>
      </c>
      <c r="EK329" s="19" t="str">
        <f t="shared" si="234"/>
        <v/>
      </c>
      <c r="EL329" s="153" t="str">
        <f t="shared" si="235"/>
        <v/>
      </c>
      <c r="EM329" s="19" t="str">
        <f t="shared" si="236"/>
        <v/>
      </c>
      <c r="EN329" s="153" t="str">
        <f t="shared" si="237"/>
        <v/>
      </c>
      <c r="EO329" s="19" t="str">
        <f t="shared" si="238"/>
        <v/>
      </c>
      <c r="EP329" s="153" t="str">
        <f t="shared" si="239"/>
        <v/>
      </c>
      <c r="EQ329" s="19" t="str">
        <f t="shared" si="240"/>
        <v/>
      </c>
      <c r="ER329" s="153" t="str">
        <f t="shared" si="241"/>
        <v/>
      </c>
      <c r="ES329" s="19" t="str">
        <f t="shared" si="242"/>
        <v/>
      </c>
      <c r="ET329" s="153" t="str">
        <f t="shared" si="243"/>
        <v/>
      </c>
    </row>
    <row r="330" spans="1:150" x14ac:dyDescent="0.25">
      <c r="A330" s="31"/>
      <c r="B330" s="91" t="str">
        <f t="shared" si="244"/>
        <v/>
      </c>
      <c r="C330" s="20" t="str">
        <f t="shared" si="204"/>
        <v/>
      </c>
      <c r="D330" s="97" t="str">
        <f t="shared" si="205"/>
        <v/>
      </c>
      <c r="E330" s="62" t="str">
        <f t="shared" si="245"/>
        <v/>
      </c>
      <c r="F330" s="31"/>
      <c r="G330" s="282"/>
      <c r="H330" s="283"/>
      <c r="I330" s="284"/>
      <c r="J330" s="285"/>
      <c r="K330" s="286"/>
      <c r="L330" s="287"/>
      <c r="M330" s="288"/>
      <c r="N330" s="287"/>
      <c r="O330" s="288"/>
      <c r="P330" s="287"/>
      <c r="Q330" s="288"/>
      <c r="R330" s="287"/>
      <c r="S330" s="288"/>
      <c r="T330" s="287"/>
      <c r="U330" s="288"/>
      <c r="V330" s="287"/>
      <c r="W330" s="288"/>
      <c r="X330" s="287"/>
      <c r="Y330" s="288"/>
      <c r="Z330" s="287"/>
      <c r="AA330" s="288"/>
      <c r="AB330" s="287"/>
      <c r="AC330" s="288"/>
      <c r="AD330" s="287"/>
      <c r="AE330" s="288"/>
      <c r="AF330" s="287"/>
      <c r="AG330" s="288"/>
      <c r="AH330" s="287"/>
      <c r="AI330" s="288"/>
      <c r="AJ330" s="287"/>
      <c r="AK330" s="288"/>
      <c r="AL330" s="287"/>
      <c r="AM330" s="288"/>
      <c r="AN330" s="287"/>
      <c r="AO330" s="288"/>
      <c r="AP330" s="287"/>
      <c r="AQ330" s="288"/>
      <c r="AR330" s="287"/>
      <c r="AS330" s="288"/>
      <c r="AT330" s="287"/>
      <c r="AU330" s="288"/>
      <c r="AV330" s="287"/>
      <c r="AW330" s="288"/>
      <c r="AX330" s="287"/>
      <c r="AY330" s="31"/>
      <c r="BA330" s="76" t="str">
        <f t="shared" si="246"/>
        <v/>
      </c>
      <c r="BC330" s="76" t="str">
        <f>IF('Stock List'!$K330="", "", 'Stock List'!$K330)</f>
        <v/>
      </c>
      <c r="BE330" s="106">
        <f>IFERROR(ROUND(((INDEX('Stock List'!$M$11:$M$1010, MATCH(L330, 'Stock List'!$K$11:$K$1010, 0))/INDEX('Stock List'!$L$11:$L$1010, MATCH(L330, 'Stock List'!$K$11:$K$1010, 0)))*K330), 2), 0)</f>
        <v>0</v>
      </c>
      <c r="BF330" s="20"/>
      <c r="BG330" s="20">
        <f>IFERROR(ROUND(((INDEX('Stock List'!$M$11:$M$1010, MATCH(N330, 'Stock List'!$K$11:$K$1010, 0))/INDEX('Stock List'!$L$11:$L$1010, MATCH(N330, 'Stock List'!$K$11:$K$1010, 0)))*M330), 2), 0)</f>
        <v>0</v>
      </c>
      <c r="BH330" s="20"/>
      <c r="BI330" s="20">
        <f>IFERROR(ROUND(((INDEX('Stock List'!$M$11:$M$1010, MATCH(P330, 'Stock List'!$K$11:$K$1010, 0))/INDEX('Stock List'!$L$11:$L$1010, MATCH(P330, 'Stock List'!$K$11:$K$1010, 0)))*O330), 2), 0)</f>
        <v>0</v>
      </c>
      <c r="BJ330" s="20"/>
      <c r="BK330" s="20">
        <f>IFERROR(ROUND(((INDEX('Stock List'!$M$11:$M$1010, MATCH(R330, 'Stock List'!$K$11:$K$1010, 0))/INDEX('Stock List'!$L$11:$L$1010, MATCH(R330, 'Stock List'!$K$11:$K$1010, 0)))*Q330), 2), 0)</f>
        <v>0</v>
      </c>
      <c r="BL330" s="20"/>
      <c r="BM330" s="20">
        <f>IFERROR(ROUND(((INDEX('Stock List'!$M$11:$M$1010, MATCH(T330, 'Stock List'!$K$11:$K$1010, 0))/INDEX('Stock List'!$L$11:$L$1010, MATCH(T330, 'Stock List'!$K$11:$K$1010, 0)))*S330), 2), 0)</f>
        <v>0</v>
      </c>
      <c r="BN330" s="20"/>
      <c r="BO330" s="20">
        <f>IFERROR(ROUND(((INDEX('Stock List'!$M$11:$M$1010, MATCH(V330, 'Stock List'!$K$11:$K$1010, 0))/INDEX('Stock List'!$L$11:$L$1010, MATCH(V330, 'Stock List'!$K$11:$K$1010, 0)))*U330), 2), 0)</f>
        <v>0</v>
      </c>
      <c r="BP330" s="20"/>
      <c r="BQ330" s="20">
        <f>IFERROR(ROUND(((INDEX('Stock List'!$M$11:$M$1010, MATCH(X330, 'Stock List'!$K$11:$K$1010, 0))/INDEX('Stock List'!$L$11:$L$1010, MATCH(X330, 'Stock List'!$K$11:$K$1010, 0)))*W330), 2), 0)</f>
        <v>0</v>
      </c>
      <c r="BR330" s="20"/>
      <c r="BS330" s="20">
        <f>IFERROR(ROUND(((INDEX('Stock List'!$M$11:$M$1010, MATCH(Z330, 'Stock List'!$K$11:$K$1010, 0))/INDEX('Stock List'!$L$11:$L$1010, MATCH(Z330, 'Stock List'!$K$11:$K$1010, 0)))*Y330), 2), 0)</f>
        <v>0</v>
      </c>
      <c r="BT330" s="20"/>
      <c r="BU330" s="20">
        <f>IFERROR(ROUND(((INDEX('Stock List'!$M$11:$M$1010, MATCH(AB330, 'Stock List'!$K$11:$K$1010, 0))/INDEX('Stock List'!$L$11:$L$1010, MATCH(AB330, 'Stock List'!$K$11:$K$1010, 0)))*AA330), 2), 0)</f>
        <v>0</v>
      </c>
      <c r="BV330" s="20"/>
      <c r="BW330" s="20">
        <f>IFERROR(ROUND(((INDEX('Stock List'!$M$11:$M$1010, MATCH(AD330, 'Stock List'!$K$11:$K$1010, 0))/INDEX('Stock List'!$L$11:$L$1010, MATCH(AD330, 'Stock List'!$K$11:$K$1010, 0)))*AC330), 2), 0)</f>
        <v>0</v>
      </c>
      <c r="BX330" s="20"/>
      <c r="BY330" s="20">
        <f>IFERROR(ROUND(((INDEX('Stock List'!$M$11:$M$1010, MATCH(AF330, 'Stock List'!$K$11:$K$1010, 0))/INDEX('Stock List'!$L$11:$L$1010, MATCH(AF330, 'Stock List'!$K$11:$K$1010, 0)))*AE330), 2), 0)</f>
        <v>0</v>
      </c>
      <c r="BZ330" s="20"/>
      <c r="CA330" s="20">
        <f>IFERROR(ROUND(((INDEX('Stock List'!$M$11:$M$1010, MATCH(AH330, 'Stock List'!$K$11:$K$1010, 0))/INDEX('Stock List'!$L$11:$L$1010, MATCH(AH330, 'Stock List'!$K$11:$K$1010, 0)))*AG330), 2), 0)</f>
        <v>0</v>
      </c>
      <c r="CB330" s="20"/>
      <c r="CC330" s="20">
        <f>IFERROR(ROUND(((INDEX('Stock List'!$M$11:$M$1010, MATCH(AJ330, 'Stock List'!$K$11:$K$1010, 0))/INDEX('Stock List'!$L$11:$L$1010, MATCH(AJ330, 'Stock List'!$K$11:$K$1010, 0)))*AI330), 2), 0)</f>
        <v>0</v>
      </c>
      <c r="CD330" s="20"/>
      <c r="CE330" s="20">
        <f>IFERROR(ROUND(((INDEX('Stock List'!$M$11:$M$1010, MATCH(AL330, 'Stock List'!$K$11:$K$1010, 0))/INDEX('Stock List'!$L$11:$L$1010, MATCH(AL330, 'Stock List'!$K$11:$K$1010, 0)))*AK330), 2), 0)</f>
        <v>0</v>
      </c>
      <c r="CF330" s="20"/>
      <c r="CG330" s="20">
        <f>IFERROR(ROUND(((INDEX('Stock List'!$M$11:$M$1010, MATCH(AN330, 'Stock List'!$K$11:$K$1010, 0))/INDEX('Stock List'!$L$11:$L$1010, MATCH(AN330, 'Stock List'!$K$11:$K$1010, 0)))*AM330), 2), 0)</f>
        <v>0</v>
      </c>
      <c r="CH330" s="20"/>
      <c r="CI330" s="20">
        <f>IFERROR(ROUND(((INDEX('Stock List'!$M$11:$M$1010, MATCH(AP330, 'Stock List'!$K$11:$K$1010, 0))/INDEX('Stock List'!$L$11:$L$1010, MATCH(AP330, 'Stock List'!$K$11:$K$1010, 0)))*AO330), 2), 0)</f>
        <v>0</v>
      </c>
      <c r="CJ330" s="20"/>
      <c r="CK330" s="20">
        <f>IFERROR(ROUND(((INDEX('Stock List'!$M$11:$M$1010, MATCH(AR330, 'Stock List'!$K$11:$K$1010, 0))/INDEX('Stock List'!$L$11:$L$1010, MATCH(AR330, 'Stock List'!$K$11:$K$1010, 0)))*AQ330), 2), 0)</f>
        <v>0</v>
      </c>
      <c r="CL330" s="20"/>
      <c r="CM330" s="20">
        <f>IFERROR(ROUND(((INDEX('Stock List'!$M$11:$M$1010, MATCH(AT330, 'Stock List'!$K$11:$K$1010, 0))/INDEX('Stock List'!$L$11:$L$1010, MATCH(AT330, 'Stock List'!$K$11:$K$1010, 0)))*AS330), 2), 0)</f>
        <v>0</v>
      </c>
      <c r="CN330" s="20"/>
      <c r="CO330" s="20">
        <f>IFERROR(ROUND(((INDEX('Stock List'!$M$11:$M$1010, MATCH(AV330, 'Stock List'!$K$11:$K$1010, 0))/INDEX('Stock List'!$L$11:$L$1010, MATCH(AV330, 'Stock List'!$K$11:$K$1010, 0)))*AU330), 2), 0)</f>
        <v>0</v>
      </c>
      <c r="CP330" s="20"/>
      <c r="CQ330" s="20">
        <f>IFERROR(ROUND(((INDEX('Stock List'!$M$11:$M$1010, MATCH(AX330, 'Stock List'!$K$11:$K$1010, 0))/INDEX('Stock List'!$L$11:$L$1010, MATCH(AX330, 'Stock List'!$K$11:$K$1010, 0)))*AW330), 2), 0)</f>
        <v>0</v>
      </c>
      <c r="CR330" s="22"/>
      <c r="CT330" s="106" t="str">
        <f t="shared" si="247"/>
        <v/>
      </c>
      <c r="CU330" s="22" t="str">
        <f t="shared" si="248"/>
        <v/>
      </c>
      <c r="CX330" s="106" t="str">
        <f t="shared" si="249"/>
        <v/>
      </c>
      <c r="CY330" s="20" t="str">
        <f t="shared" si="250"/>
        <v/>
      </c>
      <c r="CZ330" s="22" t="str">
        <f t="shared" si="251"/>
        <v/>
      </c>
      <c r="DB330" s="76" t="str">
        <f>IF($H330="", "", COUNTIF($G$11:$G$1010, "&gt;"&amp;$G330)+1+COUNTIF($G$11:$G330, $G330)-1)</f>
        <v/>
      </c>
      <c r="DC330" s="76" t="str">
        <f>IF($H330="", "", COUNTIF($CZ$11:$CZ$1010, "&gt;"&amp;$CZ330)+1+COUNTIF($CZ$11:$CZ330, $CZ330)-1)</f>
        <v/>
      </c>
      <c r="DE330" s="147" t="str">
        <f t="shared" si="252"/>
        <v/>
      </c>
      <c r="DF330" s="148"/>
      <c r="DG330" s="19" t="str">
        <f t="shared" si="253"/>
        <v/>
      </c>
      <c r="DH330" s="153" t="str">
        <f t="shared" si="254"/>
        <v/>
      </c>
      <c r="DI330" s="19" t="str">
        <f t="shared" si="206"/>
        <v/>
      </c>
      <c r="DJ330" s="153" t="str">
        <f t="shared" si="207"/>
        <v/>
      </c>
      <c r="DK330" s="19" t="str">
        <f t="shared" si="208"/>
        <v/>
      </c>
      <c r="DL330" s="153" t="str">
        <f t="shared" si="209"/>
        <v/>
      </c>
      <c r="DM330" s="19" t="str">
        <f t="shared" si="210"/>
        <v/>
      </c>
      <c r="DN330" s="153" t="str">
        <f t="shared" si="211"/>
        <v/>
      </c>
      <c r="DO330" s="19" t="str">
        <f t="shared" si="212"/>
        <v/>
      </c>
      <c r="DP330" s="153" t="str">
        <f t="shared" si="213"/>
        <v/>
      </c>
      <c r="DQ330" s="19" t="str">
        <f t="shared" si="214"/>
        <v/>
      </c>
      <c r="DR330" s="153" t="str">
        <f t="shared" si="215"/>
        <v/>
      </c>
      <c r="DS330" s="19" t="str">
        <f t="shared" si="216"/>
        <v/>
      </c>
      <c r="DT330" s="153" t="str">
        <f t="shared" si="217"/>
        <v/>
      </c>
      <c r="DU330" s="19" t="str">
        <f t="shared" si="218"/>
        <v/>
      </c>
      <c r="DV330" s="153" t="str">
        <f t="shared" si="219"/>
        <v/>
      </c>
      <c r="DW330" s="19" t="str">
        <f t="shared" si="220"/>
        <v/>
      </c>
      <c r="DX330" s="153" t="str">
        <f t="shared" si="221"/>
        <v/>
      </c>
      <c r="DY330" s="19" t="str">
        <f t="shared" si="222"/>
        <v/>
      </c>
      <c r="DZ330" s="153" t="str">
        <f t="shared" si="223"/>
        <v/>
      </c>
      <c r="EA330" s="19" t="str">
        <f t="shared" si="224"/>
        <v/>
      </c>
      <c r="EB330" s="153" t="str">
        <f t="shared" si="225"/>
        <v/>
      </c>
      <c r="EC330" s="19" t="str">
        <f t="shared" si="226"/>
        <v/>
      </c>
      <c r="ED330" s="153" t="str">
        <f t="shared" si="227"/>
        <v/>
      </c>
      <c r="EE330" s="19" t="str">
        <f t="shared" si="228"/>
        <v/>
      </c>
      <c r="EF330" s="153" t="str">
        <f t="shared" si="229"/>
        <v/>
      </c>
      <c r="EG330" s="19" t="str">
        <f t="shared" si="230"/>
        <v/>
      </c>
      <c r="EH330" s="153" t="str">
        <f t="shared" si="231"/>
        <v/>
      </c>
      <c r="EI330" s="19" t="str">
        <f t="shared" si="232"/>
        <v/>
      </c>
      <c r="EJ330" s="153" t="str">
        <f t="shared" si="233"/>
        <v/>
      </c>
      <c r="EK330" s="19" t="str">
        <f t="shared" si="234"/>
        <v/>
      </c>
      <c r="EL330" s="153" t="str">
        <f t="shared" si="235"/>
        <v/>
      </c>
      <c r="EM330" s="19" t="str">
        <f t="shared" si="236"/>
        <v/>
      </c>
      <c r="EN330" s="153" t="str">
        <f t="shared" si="237"/>
        <v/>
      </c>
      <c r="EO330" s="19" t="str">
        <f t="shared" si="238"/>
        <v/>
      </c>
      <c r="EP330" s="153" t="str">
        <f t="shared" si="239"/>
        <v/>
      </c>
      <c r="EQ330" s="19" t="str">
        <f t="shared" si="240"/>
        <v/>
      </c>
      <c r="ER330" s="153" t="str">
        <f t="shared" si="241"/>
        <v/>
      </c>
      <c r="ES330" s="19" t="str">
        <f t="shared" si="242"/>
        <v/>
      </c>
      <c r="ET330" s="153" t="str">
        <f t="shared" si="243"/>
        <v/>
      </c>
    </row>
    <row r="331" spans="1:150" x14ac:dyDescent="0.25">
      <c r="A331" s="31"/>
      <c r="B331" s="91" t="str">
        <f t="shared" si="244"/>
        <v/>
      </c>
      <c r="C331" s="20" t="str">
        <f t="shared" ref="C331:C394" si="255">IF($B331="", "", ROUND($B331+($B331*$D$5), 2))</f>
        <v/>
      </c>
      <c r="D331" s="97" t="str">
        <f t="shared" ref="D331:D394" si="256">IF($C331="", "", IFERROR(ROUND($J331/$C331, 4), ""))</f>
        <v/>
      </c>
      <c r="E331" s="62" t="str">
        <f t="shared" si="245"/>
        <v/>
      </c>
      <c r="F331" s="31"/>
      <c r="G331" s="282"/>
      <c r="H331" s="283"/>
      <c r="I331" s="284"/>
      <c r="J331" s="285"/>
      <c r="K331" s="286"/>
      <c r="L331" s="287"/>
      <c r="M331" s="288"/>
      <c r="N331" s="287"/>
      <c r="O331" s="288"/>
      <c r="P331" s="287"/>
      <c r="Q331" s="288"/>
      <c r="R331" s="287"/>
      <c r="S331" s="288"/>
      <c r="T331" s="287"/>
      <c r="U331" s="288"/>
      <c r="V331" s="287"/>
      <c r="W331" s="288"/>
      <c r="X331" s="287"/>
      <c r="Y331" s="288"/>
      <c r="Z331" s="287"/>
      <c r="AA331" s="288"/>
      <c r="AB331" s="287"/>
      <c r="AC331" s="288"/>
      <c r="AD331" s="287"/>
      <c r="AE331" s="288"/>
      <c r="AF331" s="287"/>
      <c r="AG331" s="288"/>
      <c r="AH331" s="287"/>
      <c r="AI331" s="288"/>
      <c r="AJ331" s="287"/>
      <c r="AK331" s="288"/>
      <c r="AL331" s="287"/>
      <c r="AM331" s="288"/>
      <c r="AN331" s="287"/>
      <c r="AO331" s="288"/>
      <c r="AP331" s="287"/>
      <c r="AQ331" s="288"/>
      <c r="AR331" s="287"/>
      <c r="AS331" s="288"/>
      <c r="AT331" s="287"/>
      <c r="AU331" s="288"/>
      <c r="AV331" s="287"/>
      <c r="AW331" s="288"/>
      <c r="AX331" s="287"/>
      <c r="AY331" s="31"/>
      <c r="BA331" s="76" t="str">
        <f t="shared" si="246"/>
        <v/>
      </c>
      <c r="BC331" s="76" t="str">
        <f>IF('Stock List'!$K331="", "", 'Stock List'!$K331)</f>
        <v/>
      </c>
      <c r="BE331" s="106">
        <f>IFERROR(ROUND(((INDEX('Stock List'!$M$11:$M$1010, MATCH(L331, 'Stock List'!$K$11:$K$1010, 0))/INDEX('Stock List'!$L$11:$L$1010, MATCH(L331, 'Stock List'!$K$11:$K$1010, 0)))*K331), 2), 0)</f>
        <v>0</v>
      </c>
      <c r="BF331" s="20"/>
      <c r="BG331" s="20">
        <f>IFERROR(ROUND(((INDEX('Stock List'!$M$11:$M$1010, MATCH(N331, 'Stock List'!$K$11:$K$1010, 0))/INDEX('Stock List'!$L$11:$L$1010, MATCH(N331, 'Stock List'!$K$11:$K$1010, 0)))*M331), 2), 0)</f>
        <v>0</v>
      </c>
      <c r="BH331" s="20"/>
      <c r="BI331" s="20">
        <f>IFERROR(ROUND(((INDEX('Stock List'!$M$11:$M$1010, MATCH(P331, 'Stock List'!$K$11:$K$1010, 0))/INDEX('Stock List'!$L$11:$L$1010, MATCH(P331, 'Stock List'!$K$11:$K$1010, 0)))*O331), 2), 0)</f>
        <v>0</v>
      </c>
      <c r="BJ331" s="20"/>
      <c r="BK331" s="20">
        <f>IFERROR(ROUND(((INDEX('Stock List'!$M$11:$M$1010, MATCH(R331, 'Stock List'!$K$11:$K$1010, 0))/INDEX('Stock List'!$L$11:$L$1010, MATCH(R331, 'Stock List'!$K$11:$K$1010, 0)))*Q331), 2), 0)</f>
        <v>0</v>
      </c>
      <c r="BL331" s="20"/>
      <c r="BM331" s="20">
        <f>IFERROR(ROUND(((INDEX('Stock List'!$M$11:$M$1010, MATCH(T331, 'Stock List'!$K$11:$K$1010, 0))/INDEX('Stock List'!$L$11:$L$1010, MATCH(T331, 'Stock List'!$K$11:$K$1010, 0)))*S331), 2), 0)</f>
        <v>0</v>
      </c>
      <c r="BN331" s="20"/>
      <c r="BO331" s="20">
        <f>IFERROR(ROUND(((INDEX('Stock List'!$M$11:$M$1010, MATCH(V331, 'Stock List'!$K$11:$K$1010, 0))/INDEX('Stock List'!$L$11:$L$1010, MATCH(V331, 'Stock List'!$K$11:$K$1010, 0)))*U331), 2), 0)</f>
        <v>0</v>
      </c>
      <c r="BP331" s="20"/>
      <c r="BQ331" s="20">
        <f>IFERROR(ROUND(((INDEX('Stock List'!$M$11:$M$1010, MATCH(X331, 'Stock List'!$K$11:$K$1010, 0))/INDEX('Stock List'!$L$11:$L$1010, MATCH(X331, 'Stock List'!$K$11:$K$1010, 0)))*W331), 2), 0)</f>
        <v>0</v>
      </c>
      <c r="BR331" s="20"/>
      <c r="BS331" s="20">
        <f>IFERROR(ROUND(((INDEX('Stock List'!$M$11:$M$1010, MATCH(Z331, 'Stock List'!$K$11:$K$1010, 0))/INDEX('Stock List'!$L$11:$L$1010, MATCH(Z331, 'Stock List'!$K$11:$K$1010, 0)))*Y331), 2), 0)</f>
        <v>0</v>
      </c>
      <c r="BT331" s="20"/>
      <c r="BU331" s="20">
        <f>IFERROR(ROUND(((INDEX('Stock List'!$M$11:$M$1010, MATCH(AB331, 'Stock List'!$K$11:$K$1010, 0))/INDEX('Stock List'!$L$11:$L$1010, MATCH(AB331, 'Stock List'!$K$11:$K$1010, 0)))*AA331), 2), 0)</f>
        <v>0</v>
      </c>
      <c r="BV331" s="20"/>
      <c r="BW331" s="20">
        <f>IFERROR(ROUND(((INDEX('Stock List'!$M$11:$M$1010, MATCH(AD331, 'Stock List'!$K$11:$K$1010, 0))/INDEX('Stock List'!$L$11:$L$1010, MATCH(AD331, 'Stock List'!$K$11:$K$1010, 0)))*AC331), 2), 0)</f>
        <v>0</v>
      </c>
      <c r="BX331" s="20"/>
      <c r="BY331" s="20">
        <f>IFERROR(ROUND(((INDEX('Stock List'!$M$11:$M$1010, MATCH(AF331, 'Stock List'!$K$11:$K$1010, 0))/INDEX('Stock List'!$L$11:$L$1010, MATCH(AF331, 'Stock List'!$K$11:$K$1010, 0)))*AE331), 2), 0)</f>
        <v>0</v>
      </c>
      <c r="BZ331" s="20"/>
      <c r="CA331" s="20">
        <f>IFERROR(ROUND(((INDEX('Stock List'!$M$11:$M$1010, MATCH(AH331, 'Stock List'!$K$11:$K$1010, 0))/INDEX('Stock List'!$L$11:$L$1010, MATCH(AH331, 'Stock List'!$K$11:$K$1010, 0)))*AG331), 2), 0)</f>
        <v>0</v>
      </c>
      <c r="CB331" s="20"/>
      <c r="CC331" s="20">
        <f>IFERROR(ROUND(((INDEX('Stock List'!$M$11:$M$1010, MATCH(AJ331, 'Stock List'!$K$11:$K$1010, 0))/INDEX('Stock List'!$L$11:$L$1010, MATCH(AJ331, 'Stock List'!$K$11:$K$1010, 0)))*AI331), 2), 0)</f>
        <v>0</v>
      </c>
      <c r="CD331" s="20"/>
      <c r="CE331" s="20">
        <f>IFERROR(ROUND(((INDEX('Stock List'!$M$11:$M$1010, MATCH(AL331, 'Stock List'!$K$11:$K$1010, 0))/INDEX('Stock List'!$L$11:$L$1010, MATCH(AL331, 'Stock List'!$K$11:$K$1010, 0)))*AK331), 2), 0)</f>
        <v>0</v>
      </c>
      <c r="CF331" s="20"/>
      <c r="CG331" s="20">
        <f>IFERROR(ROUND(((INDEX('Stock List'!$M$11:$M$1010, MATCH(AN331, 'Stock List'!$K$11:$K$1010, 0))/INDEX('Stock List'!$L$11:$L$1010, MATCH(AN331, 'Stock List'!$K$11:$K$1010, 0)))*AM331), 2), 0)</f>
        <v>0</v>
      </c>
      <c r="CH331" s="20"/>
      <c r="CI331" s="20">
        <f>IFERROR(ROUND(((INDEX('Stock List'!$M$11:$M$1010, MATCH(AP331, 'Stock List'!$K$11:$K$1010, 0))/INDEX('Stock List'!$L$11:$L$1010, MATCH(AP331, 'Stock List'!$K$11:$K$1010, 0)))*AO331), 2), 0)</f>
        <v>0</v>
      </c>
      <c r="CJ331" s="20"/>
      <c r="CK331" s="20">
        <f>IFERROR(ROUND(((INDEX('Stock List'!$M$11:$M$1010, MATCH(AR331, 'Stock List'!$K$11:$K$1010, 0))/INDEX('Stock List'!$L$11:$L$1010, MATCH(AR331, 'Stock List'!$K$11:$K$1010, 0)))*AQ331), 2), 0)</f>
        <v>0</v>
      </c>
      <c r="CL331" s="20"/>
      <c r="CM331" s="20">
        <f>IFERROR(ROUND(((INDEX('Stock List'!$M$11:$M$1010, MATCH(AT331, 'Stock List'!$K$11:$K$1010, 0))/INDEX('Stock List'!$L$11:$L$1010, MATCH(AT331, 'Stock List'!$K$11:$K$1010, 0)))*AS331), 2), 0)</f>
        <v>0</v>
      </c>
      <c r="CN331" s="20"/>
      <c r="CO331" s="20">
        <f>IFERROR(ROUND(((INDEX('Stock List'!$M$11:$M$1010, MATCH(AV331, 'Stock List'!$K$11:$K$1010, 0))/INDEX('Stock List'!$L$11:$L$1010, MATCH(AV331, 'Stock List'!$K$11:$K$1010, 0)))*AU331), 2), 0)</f>
        <v>0</v>
      </c>
      <c r="CP331" s="20"/>
      <c r="CQ331" s="20">
        <f>IFERROR(ROUND(((INDEX('Stock List'!$M$11:$M$1010, MATCH(AX331, 'Stock List'!$K$11:$K$1010, 0))/INDEX('Stock List'!$L$11:$L$1010, MATCH(AX331, 'Stock List'!$K$11:$K$1010, 0)))*AW331), 2), 0)</f>
        <v>0</v>
      </c>
      <c r="CR331" s="22"/>
      <c r="CT331" s="106" t="str">
        <f t="shared" si="247"/>
        <v/>
      </c>
      <c r="CU331" s="22" t="str">
        <f t="shared" si="248"/>
        <v/>
      </c>
      <c r="CX331" s="106" t="str">
        <f t="shared" si="249"/>
        <v/>
      </c>
      <c r="CY331" s="20" t="str">
        <f t="shared" si="250"/>
        <v/>
      </c>
      <c r="CZ331" s="22" t="str">
        <f t="shared" si="251"/>
        <v/>
      </c>
      <c r="DB331" s="76" t="str">
        <f>IF($H331="", "", COUNTIF($G$11:$G$1010, "&gt;"&amp;$G331)+1+COUNTIF($G$11:$G331, $G331)-1)</f>
        <v/>
      </c>
      <c r="DC331" s="76" t="str">
        <f>IF($H331="", "", COUNTIF($CZ$11:$CZ$1010, "&gt;"&amp;$CZ331)+1+COUNTIF($CZ$11:$CZ331, $CZ331)-1)</f>
        <v/>
      </c>
      <c r="DE331" s="147" t="str">
        <f t="shared" si="252"/>
        <v/>
      </c>
      <c r="DF331" s="148"/>
      <c r="DG331" s="19" t="str">
        <f t="shared" si="253"/>
        <v/>
      </c>
      <c r="DH331" s="153" t="str">
        <f t="shared" si="254"/>
        <v/>
      </c>
      <c r="DI331" s="19" t="str">
        <f t="shared" ref="DI331:DI394" si="257">IF(M331="", "", M331*$G331)</f>
        <v/>
      </c>
      <c r="DJ331" s="153" t="str">
        <f t="shared" ref="DJ331:DJ394" si="258">IF(N331="", "", N331)</f>
        <v/>
      </c>
      <c r="DK331" s="19" t="str">
        <f t="shared" ref="DK331:DK394" si="259">IF(O331="", "", O331*$G331)</f>
        <v/>
      </c>
      <c r="DL331" s="153" t="str">
        <f t="shared" ref="DL331:DL394" si="260">IF(P331="", "", P331)</f>
        <v/>
      </c>
      <c r="DM331" s="19" t="str">
        <f t="shared" ref="DM331:DM394" si="261">IF(Q331="", "", Q331*$G331)</f>
        <v/>
      </c>
      <c r="DN331" s="153" t="str">
        <f t="shared" ref="DN331:DN394" si="262">IF(R331="", "", R331)</f>
        <v/>
      </c>
      <c r="DO331" s="19" t="str">
        <f t="shared" ref="DO331:DO394" si="263">IF(S331="", "", S331*$G331)</f>
        <v/>
      </c>
      <c r="DP331" s="153" t="str">
        <f t="shared" ref="DP331:DP394" si="264">IF(T331="", "", T331)</f>
        <v/>
      </c>
      <c r="DQ331" s="19" t="str">
        <f t="shared" ref="DQ331:DQ394" si="265">IF(U331="", "", U331*$G331)</f>
        <v/>
      </c>
      <c r="DR331" s="153" t="str">
        <f t="shared" ref="DR331:DR394" si="266">IF(V331="", "", V331)</f>
        <v/>
      </c>
      <c r="DS331" s="19" t="str">
        <f t="shared" ref="DS331:DS394" si="267">IF(W331="", "", W331*$G331)</f>
        <v/>
      </c>
      <c r="DT331" s="153" t="str">
        <f t="shared" ref="DT331:DT394" si="268">IF(X331="", "", X331)</f>
        <v/>
      </c>
      <c r="DU331" s="19" t="str">
        <f t="shared" ref="DU331:DU394" si="269">IF(Y331="", "", Y331*$G331)</f>
        <v/>
      </c>
      <c r="DV331" s="153" t="str">
        <f t="shared" ref="DV331:DV394" si="270">IF(Z331="", "", Z331)</f>
        <v/>
      </c>
      <c r="DW331" s="19" t="str">
        <f t="shared" ref="DW331:DW394" si="271">IF(AA331="", "", AA331*$G331)</f>
        <v/>
      </c>
      <c r="DX331" s="153" t="str">
        <f t="shared" ref="DX331:DX394" si="272">IF(AB331="", "", AB331)</f>
        <v/>
      </c>
      <c r="DY331" s="19" t="str">
        <f t="shared" ref="DY331:DY394" si="273">IF(AC331="", "", AC331*$G331)</f>
        <v/>
      </c>
      <c r="DZ331" s="153" t="str">
        <f t="shared" ref="DZ331:DZ394" si="274">IF(AD331="", "", AD331)</f>
        <v/>
      </c>
      <c r="EA331" s="19" t="str">
        <f t="shared" ref="EA331:EA394" si="275">IF(AE331="", "", AE331*$G331)</f>
        <v/>
      </c>
      <c r="EB331" s="153" t="str">
        <f t="shared" ref="EB331:EB394" si="276">IF(AF331="", "", AF331)</f>
        <v/>
      </c>
      <c r="EC331" s="19" t="str">
        <f t="shared" ref="EC331:EC394" si="277">IF(AG331="", "", AG331*$G331)</f>
        <v/>
      </c>
      <c r="ED331" s="153" t="str">
        <f t="shared" ref="ED331:ED394" si="278">IF(AH331="", "", AH331)</f>
        <v/>
      </c>
      <c r="EE331" s="19" t="str">
        <f t="shared" ref="EE331:EE394" si="279">IF(AI331="", "", AI331*$G331)</f>
        <v/>
      </c>
      <c r="EF331" s="153" t="str">
        <f t="shared" ref="EF331:EF394" si="280">IF(AJ331="", "", AJ331)</f>
        <v/>
      </c>
      <c r="EG331" s="19" t="str">
        <f t="shared" ref="EG331:EG394" si="281">IF(AK331="", "", AK331*$G331)</f>
        <v/>
      </c>
      <c r="EH331" s="153" t="str">
        <f t="shared" ref="EH331:EH394" si="282">IF(AL331="", "", AL331)</f>
        <v/>
      </c>
      <c r="EI331" s="19" t="str">
        <f t="shared" ref="EI331:EI394" si="283">IF(AM331="", "", AM331*$G331)</f>
        <v/>
      </c>
      <c r="EJ331" s="153" t="str">
        <f t="shared" ref="EJ331:EJ394" si="284">IF(AN331="", "", AN331)</f>
        <v/>
      </c>
      <c r="EK331" s="19" t="str">
        <f t="shared" ref="EK331:EK394" si="285">IF(AO331="", "", AO331*$G331)</f>
        <v/>
      </c>
      <c r="EL331" s="153" t="str">
        <f t="shared" ref="EL331:EL394" si="286">IF(AP331="", "", AP331)</f>
        <v/>
      </c>
      <c r="EM331" s="19" t="str">
        <f t="shared" ref="EM331:EM394" si="287">IF(AQ331="", "", AQ331*$G331)</f>
        <v/>
      </c>
      <c r="EN331" s="153" t="str">
        <f t="shared" ref="EN331:EN394" si="288">IF(AR331="", "", AR331)</f>
        <v/>
      </c>
      <c r="EO331" s="19" t="str">
        <f t="shared" ref="EO331:EO394" si="289">IF(AS331="", "", AS331*$G331)</f>
        <v/>
      </c>
      <c r="EP331" s="153" t="str">
        <f t="shared" ref="EP331:EP394" si="290">IF(AT331="", "", AT331)</f>
        <v/>
      </c>
      <c r="EQ331" s="19" t="str">
        <f t="shared" ref="EQ331:EQ394" si="291">IF(AU331="", "", AU331*$G331)</f>
        <v/>
      </c>
      <c r="ER331" s="153" t="str">
        <f t="shared" ref="ER331:ER394" si="292">IF(AV331="", "", AV331)</f>
        <v/>
      </c>
      <c r="ES331" s="19" t="str">
        <f t="shared" ref="ES331:ES394" si="293">IF(AW331="", "", AW331*$G331)</f>
        <v/>
      </c>
      <c r="ET331" s="153" t="str">
        <f t="shared" ref="ET331:ET394" si="294">IF(AX331="", "", AX331)</f>
        <v/>
      </c>
    </row>
    <row r="332" spans="1:150" x14ac:dyDescent="0.25">
      <c r="A332" s="31"/>
      <c r="B332" s="91" t="str">
        <f t="shared" ref="B332:B395" si="295">IF($H332="", "", SUM($BE332:$CR332))</f>
        <v/>
      </c>
      <c r="C332" s="20" t="str">
        <f t="shared" si="255"/>
        <v/>
      </c>
      <c r="D332" s="97" t="str">
        <f t="shared" si="256"/>
        <v/>
      </c>
      <c r="E332" s="62" t="str">
        <f t="shared" ref="E332:E395" si="296">IFERROR(ROUND(($J332-$B332)/$B332, 4), "")</f>
        <v/>
      </c>
      <c r="F332" s="31"/>
      <c r="G332" s="282"/>
      <c r="H332" s="283"/>
      <c r="I332" s="284"/>
      <c r="J332" s="285"/>
      <c r="K332" s="286"/>
      <c r="L332" s="287"/>
      <c r="M332" s="288"/>
      <c r="N332" s="287"/>
      <c r="O332" s="288"/>
      <c r="P332" s="287"/>
      <c r="Q332" s="288"/>
      <c r="R332" s="287"/>
      <c r="S332" s="288"/>
      <c r="T332" s="287"/>
      <c r="U332" s="288"/>
      <c r="V332" s="287"/>
      <c r="W332" s="288"/>
      <c r="X332" s="287"/>
      <c r="Y332" s="288"/>
      <c r="Z332" s="287"/>
      <c r="AA332" s="288"/>
      <c r="AB332" s="287"/>
      <c r="AC332" s="288"/>
      <c r="AD332" s="287"/>
      <c r="AE332" s="288"/>
      <c r="AF332" s="287"/>
      <c r="AG332" s="288"/>
      <c r="AH332" s="287"/>
      <c r="AI332" s="288"/>
      <c r="AJ332" s="287"/>
      <c r="AK332" s="288"/>
      <c r="AL332" s="287"/>
      <c r="AM332" s="288"/>
      <c r="AN332" s="287"/>
      <c r="AO332" s="288"/>
      <c r="AP332" s="287"/>
      <c r="AQ332" s="288"/>
      <c r="AR332" s="287"/>
      <c r="AS332" s="288"/>
      <c r="AT332" s="287"/>
      <c r="AU332" s="288"/>
      <c r="AV332" s="287"/>
      <c r="AW332" s="288"/>
      <c r="AX332" s="287"/>
      <c r="AY332" s="31"/>
      <c r="BA332" s="76" t="str">
        <f t="shared" ref="BA332:BA395" si="297">IF($H332="", "", IF(COUNTIF($H$11:$H$1010, $H332)&gt;1, "X", ""))</f>
        <v/>
      </c>
      <c r="BC332" s="76" t="str">
        <f>IF('Stock List'!$K332="", "", 'Stock List'!$K332)</f>
        <v/>
      </c>
      <c r="BE332" s="106">
        <f>IFERROR(ROUND(((INDEX('Stock List'!$M$11:$M$1010, MATCH(L332, 'Stock List'!$K$11:$K$1010, 0))/INDEX('Stock List'!$L$11:$L$1010, MATCH(L332, 'Stock List'!$K$11:$K$1010, 0)))*K332), 2), 0)</f>
        <v>0</v>
      </c>
      <c r="BF332" s="20"/>
      <c r="BG332" s="20">
        <f>IFERROR(ROUND(((INDEX('Stock List'!$M$11:$M$1010, MATCH(N332, 'Stock List'!$K$11:$K$1010, 0))/INDEX('Stock List'!$L$11:$L$1010, MATCH(N332, 'Stock List'!$K$11:$K$1010, 0)))*M332), 2), 0)</f>
        <v>0</v>
      </c>
      <c r="BH332" s="20"/>
      <c r="BI332" s="20">
        <f>IFERROR(ROUND(((INDEX('Stock List'!$M$11:$M$1010, MATCH(P332, 'Stock List'!$K$11:$K$1010, 0))/INDEX('Stock List'!$L$11:$L$1010, MATCH(P332, 'Stock List'!$K$11:$K$1010, 0)))*O332), 2), 0)</f>
        <v>0</v>
      </c>
      <c r="BJ332" s="20"/>
      <c r="BK332" s="20">
        <f>IFERROR(ROUND(((INDEX('Stock List'!$M$11:$M$1010, MATCH(R332, 'Stock List'!$K$11:$K$1010, 0))/INDEX('Stock List'!$L$11:$L$1010, MATCH(R332, 'Stock List'!$K$11:$K$1010, 0)))*Q332), 2), 0)</f>
        <v>0</v>
      </c>
      <c r="BL332" s="20"/>
      <c r="BM332" s="20">
        <f>IFERROR(ROUND(((INDEX('Stock List'!$M$11:$M$1010, MATCH(T332, 'Stock List'!$K$11:$K$1010, 0))/INDEX('Stock List'!$L$11:$L$1010, MATCH(T332, 'Stock List'!$K$11:$K$1010, 0)))*S332), 2), 0)</f>
        <v>0</v>
      </c>
      <c r="BN332" s="20"/>
      <c r="BO332" s="20">
        <f>IFERROR(ROUND(((INDEX('Stock List'!$M$11:$M$1010, MATCH(V332, 'Stock List'!$K$11:$K$1010, 0))/INDEX('Stock List'!$L$11:$L$1010, MATCH(V332, 'Stock List'!$K$11:$K$1010, 0)))*U332), 2), 0)</f>
        <v>0</v>
      </c>
      <c r="BP332" s="20"/>
      <c r="BQ332" s="20">
        <f>IFERROR(ROUND(((INDEX('Stock List'!$M$11:$M$1010, MATCH(X332, 'Stock List'!$K$11:$K$1010, 0))/INDEX('Stock List'!$L$11:$L$1010, MATCH(X332, 'Stock List'!$K$11:$K$1010, 0)))*W332), 2), 0)</f>
        <v>0</v>
      </c>
      <c r="BR332" s="20"/>
      <c r="BS332" s="20">
        <f>IFERROR(ROUND(((INDEX('Stock List'!$M$11:$M$1010, MATCH(Z332, 'Stock List'!$K$11:$K$1010, 0))/INDEX('Stock List'!$L$11:$L$1010, MATCH(Z332, 'Stock List'!$K$11:$K$1010, 0)))*Y332), 2), 0)</f>
        <v>0</v>
      </c>
      <c r="BT332" s="20"/>
      <c r="BU332" s="20">
        <f>IFERROR(ROUND(((INDEX('Stock List'!$M$11:$M$1010, MATCH(AB332, 'Stock List'!$K$11:$K$1010, 0))/INDEX('Stock List'!$L$11:$L$1010, MATCH(AB332, 'Stock List'!$K$11:$K$1010, 0)))*AA332), 2), 0)</f>
        <v>0</v>
      </c>
      <c r="BV332" s="20"/>
      <c r="BW332" s="20">
        <f>IFERROR(ROUND(((INDEX('Stock List'!$M$11:$M$1010, MATCH(AD332, 'Stock List'!$K$11:$K$1010, 0))/INDEX('Stock List'!$L$11:$L$1010, MATCH(AD332, 'Stock List'!$K$11:$K$1010, 0)))*AC332), 2), 0)</f>
        <v>0</v>
      </c>
      <c r="BX332" s="20"/>
      <c r="BY332" s="20">
        <f>IFERROR(ROUND(((INDEX('Stock List'!$M$11:$M$1010, MATCH(AF332, 'Stock List'!$K$11:$K$1010, 0))/INDEX('Stock List'!$L$11:$L$1010, MATCH(AF332, 'Stock List'!$K$11:$K$1010, 0)))*AE332), 2), 0)</f>
        <v>0</v>
      </c>
      <c r="BZ332" s="20"/>
      <c r="CA332" s="20">
        <f>IFERROR(ROUND(((INDEX('Stock List'!$M$11:$M$1010, MATCH(AH332, 'Stock List'!$K$11:$K$1010, 0))/INDEX('Stock List'!$L$11:$L$1010, MATCH(AH332, 'Stock List'!$K$11:$K$1010, 0)))*AG332), 2), 0)</f>
        <v>0</v>
      </c>
      <c r="CB332" s="20"/>
      <c r="CC332" s="20">
        <f>IFERROR(ROUND(((INDEX('Stock List'!$M$11:$M$1010, MATCH(AJ332, 'Stock List'!$K$11:$K$1010, 0))/INDEX('Stock List'!$L$11:$L$1010, MATCH(AJ332, 'Stock List'!$K$11:$K$1010, 0)))*AI332), 2), 0)</f>
        <v>0</v>
      </c>
      <c r="CD332" s="20"/>
      <c r="CE332" s="20">
        <f>IFERROR(ROUND(((INDEX('Stock List'!$M$11:$M$1010, MATCH(AL332, 'Stock List'!$K$11:$K$1010, 0))/INDEX('Stock List'!$L$11:$L$1010, MATCH(AL332, 'Stock List'!$K$11:$K$1010, 0)))*AK332), 2), 0)</f>
        <v>0</v>
      </c>
      <c r="CF332" s="20"/>
      <c r="CG332" s="20">
        <f>IFERROR(ROUND(((INDEX('Stock List'!$M$11:$M$1010, MATCH(AN332, 'Stock List'!$K$11:$K$1010, 0))/INDEX('Stock List'!$L$11:$L$1010, MATCH(AN332, 'Stock List'!$K$11:$K$1010, 0)))*AM332), 2), 0)</f>
        <v>0</v>
      </c>
      <c r="CH332" s="20"/>
      <c r="CI332" s="20">
        <f>IFERROR(ROUND(((INDEX('Stock List'!$M$11:$M$1010, MATCH(AP332, 'Stock List'!$K$11:$K$1010, 0))/INDEX('Stock List'!$L$11:$L$1010, MATCH(AP332, 'Stock List'!$K$11:$K$1010, 0)))*AO332), 2), 0)</f>
        <v>0</v>
      </c>
      <c r="CJ332" s="20"/>
      <c r="CK332" s="20">
        <f>IFERROR(ROUND(((INDEX('Stock List'!$M$11:$M$1010, MATCH(AR332, 'Stock List'!$K$11:$K$1010, 0))/INDEX('Stock List'!$L$11:$L$1010, MATCH(AR332, 'Stock List'!$K$11:$K$1010, 0)))*AQ332), 2), 0)</f>
        <v>0</v>
      </c>
      <c r="CL332" s="20"/>
      <c r="CM332" s="20">
        <f>IFERROR(ROUND(((INDEX('Stock List'!$M$11:$M$1010, MATCH(AT332, 'Stock List'!$K$11:$K$1010, 0))/INDEX('Stock List'!$L$11:$L$1010, MATCH(AT332, 'Stock List'!$K$11:$K$1010, 0)))*AS332), 2), 0)</f>
        <v>0</v>
      </c>
      <c r="CN332" s="20"/>
      <c r="CO332" s="20">
        <f>IFERROR(ROUND(((INDEX('Stock List'!$M$11:$M$1010, MATCH(AV332, 'Stock List'!$K$11:$K$1010, 0))/INDEX('Stock List'!$L$11:$L$1010, MATCH(AV332, 'Stock List'!$K$11:$K$1010, 0)))*AU332), 2), 0)</f>
        <v>0</v>
      </c>
      <c r="CP332" s="20"/>
      <c r="CQ332" s="20">
        <f>IFERROR(ROUND(((INDEX('Stock List'!$M$11:$M$1010, MATCH(AX332, 'Stock List'!$K$11:$K$1010, 0))/INDEX('Stock List'!$L$11:$L$1010, MATCH(AX332, 'Stock List'!$K$11:$K$1010, 0)))*AW332), 2), 0)</f>
        <v>0</v>
      </c>
      <c r="CR332" s="22"/>
      <c r="CT332" s="106" t="str">
        <f t="shared" ref="CT332:CT395" si="298">IF(OR($J332="", $G332=""), "", ROUND($J332*$G332, 2))</f>
        <v/>
      </c>
      <c r="CU332" s="22" t="str">
        <f t="shared" ref="CU332:CU395" si="299">IF(OR($C332="", $G332=""), "", ROUND($C332*$G332, 2))</f>
        <v/>
      </c>
      <c r="CX332" s="106" t="str">
        <f t="shared" ref="CX332:CX395" si="300">IF($H332="", "", SUM($BE332:$CR332)*$G332)</f>
        <v/>
      </c>
      <c r="CY332" s="20" t="str">
        <f t="shared" ref="CY332:CY395" si="301">IF($H332="", "", $J332*$G332)</f>
        <v/>
      </c>
      <c r="CZ332" s="22" t="str">
        <f t="shared" ref="CZ332:CZ395" si="302">IF($H332="", "", CY332-CX332)</f>
        <v/>
      </c>
      <c r="DB332" s="76" t="str">
        <f>IF($H332="", "", COUNTIF($G$11:$G$1010, "&gt;"&amp;$G332)+1+COUNTIF($G$11:$G332, $G332)-1)</f>
        <v/>
      </c>
      <c r="DC332" s="76" t="str">
        <f>IF($H332="", "", COUNTIF($CZ$11:$CZ$1010, "&gt;"&amp;$CZ332)+1+COUNTIF($CZ$11:$CZ332, $CZ332)-1)</f>
        <v/>
      </c>
      <c r="DE332" s="147" t="str">
        <f t="shared" ref="DE332:DE395" si="303">IF(L332="", "", IF(COUNTIF($BC$11:$BC$1010, L332)&gt;0, "", "X"))</f>
        <v/>
      </c>
      <c r="DF332" s="148"/>
      <c r="DG332" s="19" t="str">
        <f t="shared" ref="DG332:DG395" si="304">IF(K332="", "", K332*$G332)</f>
        <v/>
      </c>
      <c r="DH332" s="153" t="str">
        <f t="shared" ref="DH332:DH395" si="305">IF(L332="", "", L332)</f>
        <v/>
      </c>
      <c r="DI332" s="19" t="str">
        <f t="shared" si="257"/>
        <v/>
      </c>
      <c r="DJ332" s="153" t="str">
        <f t="shared" si="258"/>
        <v/>
      </c>
      <c r="DK332" s="19" t="str">
        <f t="shared" si="259"/>
        <v/>
      </c>
      <c r="DL332" s="153" t="str">
        <f t="shared" si="260"/>
        <v/>
      </c>
      <c r="DM332" s="19" t="str">
        <f t="shared" si="261"/>
        <v/>
      </c>
      <c r="DN332" s="153" t="str">
        <f t="shared" si="262"/>
        <v/>
      </c>
      <c r="DO332" s="19" t="str">
        <f t="shared" si="263"/>
        <v/>
      </c>
      <c r="DP332" s="153" t="str">
        <f t="shared" si="264"/>
        <v/>
      </c>
      <c r="DQ332" s="19" t="str">
        <f t="shared" si="265"/>
        <v/>
      </c>
      <c r="DR332" s="153" t="str">
        <f t="shared" si="266"/>
        <v/>
      </c>
      <c r="DS332" s="19" t="str">
        <f t="shared" si="267"/>
        <v/>
      </c>
      <c r="DT332" s="153" t="str">
        <f t="shared" si="268"/>
        <v/>
      </c>
      <c r="DU332" s="19" t="str">
        <f t="shared" si="269"/>
        <v/>
      </c>
      <c r="DV332" s="153" t="str">
        <f t="shared" si="270"/>
        <v/>
      </c>
      <c r="DW332" s="19" t="str">
        <f t="shared" si="271"/>
        <v/>
      </c>
      <c r="DX332" s="153" t="str">
        <f t="shared" si="272"/>
        <v/>
      </c>
      <c r="DY332" s="19" t="str">
        <f t="shared" si="273"/>
        <v/>
      </c>
      <c r="DZ332" s="153" t="str">
        <f t="shared" si="274"/>
        <v/>
      </c>
      <c r="EA332" s="19" t="str">
        <f t="shared" si="275"/>
        <v/>
      </c>
      <c r="EB332" s="153" t="str">
        <f t="shared" si="276"/>
        <v/>
      </c>
      <c r="EC332" s="19" t="str">
        <f t="shared" si="277"/>
        <v/>
      </c>
      <c r="ED332" s="153" t="str">
        <f t="shared" si="278"/>
        <v/>
      </c>
      <c r="EE332" s="19" t="str">
        <f t="shared" si="279"/>
        <v/>
      </c>
      <c r="EF332" s="153" t="str">
        <f t="shared" si="280"/>
        <v/>
      </c>
      <c r="EG332" s="19" t="str">
        <f t="shared" si="281"/>
        <v/>
      </c>
      <c r="EH332" s="153" t="str">
        <f t="shared" si="282"/>
        <v/>
      </c>
      <c r="EI332" s="19" t="str">
        <f t="shared" si="283"/>
        <v/>
      </c>
      <c r="EJ332" s="153" t="str">
        <f t="shared" si="284"/>
        <v/>
      </c>
      <c r="EK332" s="19" t="str">
        <f t="shared" si="285"/>
        <v/>
      </c>
      <c r="EL332" s="153" t="str">
        <f t="shared" si="286"/>
        <v/>
      </c>
      <c r="EM332" s="19" t="str">
        <f t="shared" si="287"/>
        <v/>
      </c>
      <c r="EN332" s="153" t="str">
        <f t="shared" si="288"/>
        <v/>
      </c>
      <c r="EO332" s="19" t="str">
        <f t="shared" si="289"/>
        <v/>
      </c>
      <c r="EP332" s="153" t="str">
        <f t="shared" si="290"/>
        <v/>
      </c>
      <c r="EQ332" s="19" t="str">
        <f t="shared" si="291"/>
        <v/>
      </c>
      <c r="ER332" s="153" t="str">
        <f t="shared" si="292"/>
        <v/>
      </c>
      <c r="ES332" s="19" t="str">
        <f t="shared" si="293"/>
        <v/>
      </c>
      <c r="ET332" s="153" t="str">
        <f t="shared" si="294"/>
        <v/>
      </c>
    </row>
    <row r="333" spans="1:150" x14ac:dyDescent="0.25">
      <c r="A333" s="31"/>
      <c r="B333" s="91" t="str">
        <f t="shared" si="295"/>
        <v/>
      </c>
      <c r="C333" s="20" t="str">
        <f t="shared" si="255"/>
        <v/>
      </c>
      <c r="D333" s="97" t="str">
        <f t="shared" si="256"/>
        <v/>
      </c>
      <c r="E333" s="62" t="str">
        <f t="shared" si="296"/>
        <v/>
      </c>
      <c r="F333" s="31"/>
      <c r="G333" s="282"/>
      <c r="H333" s="283"/>
      <c r="I333" s="284"/>
      <c r="J333" s="285"/>
      <c r="K333" s="286"/>
      <c r="L333" s="287"/>
      <c r="M333" s="288"/>
      <c r="N333" s="287"/>
      <c r="O333" s="288"/>
      <c r="P333" s="287"/>
      <c r="Q333" s="288"/>
      <c r="R333" s="287"/>
      <c r="S333" s="288"/>
      <c r="T333" s="287"/>
      <c r="U333" s="288"/>
      <c r="V333" s="287"/>
      <c r="W333" s="288"/>
      <c r="X333" s="287"/>
      <c r="Y333" s="288"/>
      <c r="Z333" s="287"/>
      <c r="AA333" s="288"/>
      <c r="AB333" s="287"/>
      <c r="AC333" s="288"/>
      <c r="AD333" s="287"/>
      <c r="AE333" s="288"/>
      <c r="AF333" s="287"/>
      <c r="AG333" s="288"/>
      <c r="AH333" s="287"/>
      <c r="AI333" s="288"/>
      <c r="AJ333" s="287"/>
      <c r="AK333" s="288"/>
      <c r="AL333" s="287"/>
      <c r="AM333" s="288"/>
      <c r="AN333" s="287"/>
      <c r="AO333" s="288"/>
      <c r="AP333" s="287"/>
      <c r="AQ333" s="288"/>
      <c r="AR333" s="287"/>
      <c r="AS333" s="288"/>
      <c r="AT333" s="287"/>
      <c r="AU333" s="288"/>
      <c r="AV333" s="287"/>
      <c r="AW333" s="288"/>
      <c r="AX333" s="287"/>
      <c r="AY333" s="31"/>
      <c r="BA333" s="76" t="str">
        <f t="shared" si="297"/>
        <v/>
      </c>
      <c r="BC333" s="76" t="str">
        <f>IF('Stock List'!$K333="", "", 'Stock List'!$K333)</f>
        <v/>
      </c>
      <c r="BE333" s="106">
        <f>IFERROR(ROUND(((INDEX('Stock List'!$M$11:$M$1010, MATCH(L333, 'Stock List'!$K$11:$K$1010, 0))/INDEX('Stock List'!$L$11:$L$1010, MATCH(L333, 'Stock List'!$K$11:$K$1010, 0)))*K333), 2), 0)</f>
        <v>0</v>
      </c>
      <c r="BF333" s="20"/>
      <c r="BG333" s="20">
        <f>IFERROR(ROUND(((INDEX('Stock List'!$M$11:$M$1010, MATCH(N333, 'Stock List'!$K$11:$K$1010, 0))/INDEX('Stock List'!$L$11:$L$1010, MATCH(N333, 'Stock List'!$K$11:$K$1010, 0)))*M333), 2), 0)</f>
        <v>0</v>
      </c>
      <c r="BH333" s="20"/>
      <c r="BI333" s="20">
        <f>IFERROR(ROUND(((INDEX('Stock List'!$M$11:$M$1010, MATCH(P333, 'Stock List'!$K$11:$K$1010, 0))/INDEX('Stock List'!$L$11:$L$1010, MATCH(P333, 'Stock List'!$K$11:$K$1010, 0)))*O333), 2), 0)</f>
        <v>0</v>
      </c>
      <c r="BJ333" s="20"/>
      <c r="BK333" s="20">
        <f>IFERROR(ROUND(((INDEX('Stock List'!$M$11:$M$1010, MATCH(R333, 'Stock List'!$K$11:$K$1010, 0))/INDEX('Stock List'!$L$11:$L$1010, MATCH(R333, 'Stock List'!$K$11:$K$1010, 0)))*Q333), 2), 0)</f>
        <v>0</v>
      </c>
      <c r="BL333" s="20"/>
      <c r="BM333" s="20">
        <f>IFERROR(ROUND(((INDEX('Stock List'!$M$11:$M$1010, MATCH(T333, 'Stock List'!$K$11:$K$1010, 0))/INDEX('Stock List'!$L$11:$L$1010, MATCH(T333, 'Stock List'!$K$11:$K$1010, 0)))*S333), 2), 0)</f>
        <v>0</v>
      </c>
      <c r="BN333" s="20"/>
      <c r="BO333" s="20">
        <f>IFERROR(ROUND(((INDEX('Stock List'!$M$11:$M$1010, MATCH(V333, 'Stock List'!$K$11:$K$1010, 0))/INDEX('Stock List'!$L$11:$L$1010, MATCH(V333, 'Stock List'!$K$11:$K$1010, 0)))*U333), 2), 0)</f>
        <v>0</v>
      </c>
      <c r="BP333" s="20"/>
      <c r="BQ333" s="20">
        <f>IFERROR(ROUND(((INDEX('Stock List'!$M$11:$M$1010, MATCH(X333, 'Stock List'!$K$11:$K$1010, 0))/INDEX('Stock List'!$L$11:$L$1010, MATCH(X333, 'Stock List'!$K$11:$K$1010, 0)))*W333), 2), 0)</f>
        <v>0</v>
      </c>
      <c r="BR333" s="20"/>
      <c r="BS333" s="20">
        <f>IFERROR(ROUND(((INDEX('Stock List'!$M$11:$M$1010, MATCH(Z333, 'Stock List'!$K$11:$K$1010, 0))/INDEX('Stock List'!$L$11:$L$1010, MATCH(Z333, 'Stock List'!$K$11:$K$1010, 0)))*Y333), 2), 0)</f>
        <v>0</v>
      </c>
      <c r="BT333" s="20"/>
      <c r="BU333" s="20">
        <f>IFERROR(ROUND(((INDEX('Stock List'!$M$11:$M$1010, MATCH(AB333, 'Stock List'!$K$11:$K$1010, 0))/INDEX('Stock List'!$L$11:$L$1010, MATCH(AB333, 'Stock List'!$K$11:$K$1010, 0)))*AA333), 2), 0)</f>
        <v>0</v>
      </c>
      <c r="BV333" s="20"/>
      <c r="BW333" s="20">
        <f>IFERROR(ROUND(((INDEX('Stock List'!$M$11:$M$1010, MATCH(AD333, 'Stock List'!$K$11:$K$1010, 0))/INDEX('Stock List'!$L$11:$L$1010, MATCH(AD333, 'Stock List'!$K$11:$K$1010, 0)))*AC333), 2), 0)</f>
        <v>0</v>
      </c>
      <c r="BX333" s="20"/>
      <c r="BY333" s="20">
        <f>IFERROR(ROUND(((INDEX('Stock List'!$M$11:$M$1010, MATCH(AF333, 'Stock List'!$K$11:$K$1010, 0))/INDEX('Stock List'!$L$11:$L$1010, MATCH(AF333, 'Stock List'!$K$11:$K$1010, 0)))*AE333), 2), 0)</f>
        <v>0</v>
      </c>
      <c r="BZ333" s="20"/>
      <c r="CA333" s="20">
        <f>IFERROR(ROUND(((INDEX('Stock List'!$M$11:$M$1010, MATCH(AH333, 'Stock List'!$K$11:$K$1010, 0))/INDEX('Stock List'!$L$11:$L$1010, MATCH(AH333, 'Stock List'!$K$11:$K$1010, 0)))*AG333), 2), 0)</f>
        <v>0</v>
      </c>
      <c r="CB333" s="20"/>
      <c r="CC333" s="20">
        <f>IFERROR(ROUND(((INDEX('Stock List'!$M$11:$M$1010, MATCH(AJ333, 'Stock List'!$K$11:$K$1010, 0))/INDEX('Stock List'!$L$11:$L$1010, MATCH(AJ333, 'Stock List'!$K$11:$K$1010, 0)))*AI333), 2), 0)</f>
        <v>0</v>
      </c>
      <c r="CD333" s="20"/>
      <c r="CE333" s="20">
        <f>IFERROR(ROUND(((INDEX('Stock List'!$M$11:$M$1010, MATCH(AL333, 'Stock List'!$K$11:$K$1010, 0))/INDEX('Stock List'!$L$11:$L$1010, MATCH(AL333, 'Stock List'!$K$11:$K$1010, 0)))*AK333), 2), 0)</f>
        <v>0</v>
      </c>
      <c r="CF333" s="20"/>
      <c r="CG333" s="20">
        <f>IFERROR(ROUND(((INDEX('Stock List'!$M$11:$M$1010, MATCH(AN333, 'Stock List'!$K$11:$K$1010, 0))/INDEX('Stock List'!$L$11:$L$1010, MATCH(AN333, 'Stock List'!$K$11:$K$1010, 0)))*AM333), 2), 0)</f>
        <v>0</v>
      </c>
      <c r="CH333" s="20"/>
      <c r="CI333" s="20">
        <f>IFERROR(ROUND(((INDEX('Stock List'!$M$11:$M$1010, MATCH(AP333, 'Stock List'!$K$11:$K$1010, 0))/INDEX('Stock List'!$L$11:$L$1010, MATCH(AP333, 'Stock List'!$K$11:$K$1010, 0)))*AO333), 2), 0)</f>
        <v>0</v>
      </c>
      <c r="CJ333" s="20"/>
      <c r="CK333" s="20">
        <f>IFERROR(ROUND(((INDEX('Stock List'!$M$11:$M$1010, MATCH(AR333, 'Stock List'!$K$11:$K$1010, 0))/INDEX('Stock List'!$L$11:$L$1010, MATCH(AR333, 'Stock List'!$K$11:$K$1010, 0)))*AQ333), 2), 0)</f>
        <v>0</v>
      </c>
      <c r="CL333" s="20"/>
      <c r="CM333" s="20">
        <f>IFERROR(ROUND(((INDEX('Stock List'!$M$11:$M$1010, MATCH(AT333, 'Stock List'!$K$11:$K$1010, 0))/INDEX('Stock List'!$L$11:$L$1010, MATCH(AT333, 'Stock List'!$K$11:$K$1010, 0)))*AS333), 2), 0)</f>
        <v>0</v>
      </c>
      <c r="CN333" s="20"/>
      <c r="CO333" s="20">
        <f>IFERROR(ROUND(((INDEX('Stock List'!$M$11:$M$1010, MATCH(AV333, 'Stock List'!$K$11:$K$1010, 0))/INDEX('Stock List'!$L$11:$L$1010, MATCH(AV333, 'Stock List'!$K$11:$K$1010, 0)))*AU333), 2), 0)</f>
        <v>0</v>
      </c>
      <c r="CP333" s="20"/>
      <c r="CQ333" s="20">
        <f>IFERROR(ROUND(((INDEX('Stock List'!$M$11:$M$1010, MATCH(AX333, 'Stock List'!$K$11:$K$1010, 0))/INDEX('Stock List'!$L$11:$L$1010, MATCH(AX333, 'Stock List'!$K$11:$K$1010, 0)))*AW333), 2), 0)</f>
        <v>0</v>
      </c>
      <c r="CR333" s="22"/>
      <c r="CT333" s="106" t="str">
        <f t="shared" si="298"/>
        <v/>
      </c>
      <c r="CU333" s="22" t="str">
        <f t="shared" si="299"/>
        <v/>
      </c>
      <c r="CX333" s="106" t="str">
        <f t="shared" si="300"/>
        <v/>
      </c>
      <c r="CY333" s="20" t="str">
        <f t="shared" si="301"/>
        <v/>
      </c>
      <c r="CZ333" s="22" t="str">
        <f t="shared" si="302"/>
        <v/>
      </c>
      <c r="DB333" s="76" t="str">
        <f>IF($H333="", "", COUNTIF($G$11:$G$1010, "&gt;"&amp;$G333)+1+COUNTIF($G$11:$G333, $G333)-1)</f>
        <v/>
      </c>
      <c r="DC333" s="76" t="str">
        <f>IF($H333="", "", COUNTIF($CZ$11:$CZ$1010, "&gt;"&amp;$CZ333)+1+COUNTIF($CZ$11:$CZ333, $CZ333)-1)</f>
        <v/>
      </c>
      <c r="DE333" s="147" t="str">
        <f t="shared" si="303"/>
        <v/>
      </c>
      <c r="DF333" s="148"/>
      <c r="DG333" s="19" t="str">
        <f t="shared" si="304"/>
        <v/>
      </c>
      <c r="DH333" s="153" t="str">
        <f t="shared" si="305"/>
        <v/>
      </c>
      <c r="DI333" s="19" t="str">
        <f t="shared" si="257"/>
        <v/>
      </c>
      <c r="DJ333" s="153" t="str">
        <f t="shared" si="258"/>
        <v/>
      </c>
      <c r="DK333" s="19" t="str">
        <f t="shared" si="259"/>
        <v/>
      </c>
      <c r="DL333" s="153" t="str">
        <f t="shared" si="260"/>
        <v/>
      </c>
      <c r="DM333" s="19" t="str">
        <f t="shared" si="261"/>
        <v/>
      </c>
      <c r="DN333" s="153" t="str">
        <f t="shared" si="262"/>
        <v/>
      </c>
      <c r="DO333" s="19" t="str">
        <f t="shared" si="263"/>
        <v/>
      </c>
      <c r="DP333" s="153" t="str">
        <f t="shared" si="264"/>
        <v/>
      </c>
      <c r="DQ333" s="19" t="str">
        <f t="shared" si="265"/>
        <v/>
      </c>
      <c r="DR333" s="153" t="str">
        <f t="shared" si="266"/>
        <v/>
      </c>
      <c r="DS333" s="19" t="str">
        <f t="shared" si="267"/>
        <v/>
      </c>
      <c r="DT333" s="153" t="str">
        <f t="shared" si="268"/>
        <v/>
      </c>
      <c r="DU333" s="19" t="str">
        <f t="shared" si="269"/>
        <v/>
      </c>
      <c r="DV333" s="153" t="str">
        <f t="shared" si="270"/>
        <v/>
      </c>
      <c r="DW333" s="19" t="str">
        <f t="shared" si="271"/>
        <v/>
      </c>
      <c r="DX333" s="153" t="str">
        <f t="shared" si="272"/>
        <v/>
      </c>
      <c r="DY333" s="19" t="str">
        <f t="shared" si="273"/>
        <v/>
      </c>
      <c r="DZ333" s="153" t="str">
        <f t="shared" si="274"/>
        <v/>
      </c>
      <c r="EA333" s="19" t="str">
        <f t="shared" si="275"/>
        <v/>
      </c>
      <c r="EB333" s="153" t="str">
        <f t="shared" si="276"/>
        <v/>
      </c>
      <c r="EC333" s="19" t="str">
        <f t="shared" si="277"/>
        <v/>
      </c>
      <c r="ED333" s="153" t="str">
        <f t="shared" si="278"/>
        <v/>
      </c>
      <c r="EE333" s="19" t="str">
        <f t="shared" si="279"/>
        <v/>
      </c>
      <c r="EF333" s="153" t="str">
        <f t="shared" si="280"/>
        <v/>
      </c>
      <c r="EG333" s="19" t="str">
        <f t="shared" si="281"/>
        <v/>
      </c>
      <c r="EH333" s="153" t="str">
        <f t="shared" si="282"/>
        <v/>
      </c>
      <c r="EI333" s="19" t="str">
        <f t="shared" si="283"/>
        <v/>
      </c>
      <c r="EJ333" s="153" t="str">
        <f t="shared" si="284"/>
        <v/>
      </c>
      <c r="EK333" s="19" t="str">
        <f t="shared" si="285"/>
        <v/>
      </c>
      <c r="EL333" s="153" t="str">
        <f t="shared" si="286"/>
        <v/>
      </c>
      <c r="EM333" s="19" t="str">
        <f t="shared" si="287"/>
        <v/>
      </c>
      <c r="EN333" s="153" t="str">
        <f t="shared" si="288"/>
        <v/>
      </c>
      <c r="EO333" s="19" t="str">
        <f t="shared" si="289"/>
        <v/>
      </c>
      <c r="EP333" s="153" t="str">
        <f t="shared" si="290"/>
        <v/>
      </c>
      <c r="EQ333" s="19" t="str">
        <f t="shared" si="291"/>
        <v/>
      </c>
      <c r="ER333" s="153" t="str">
        <f t="shared" si="292"/>
        <v/>
      </c>
      <c r="ES333" s="19" t="str">
        <f t="shared" si="293"/>
        <v/>
      </c>
      <c r="ET333" s="153" t="str">
        <f t="shared" si="294"/>
        <v/>
      </c>
    </row>
    <row r="334" spans="1:150" x14ac:dyDescent="0.25">
      <c r="A334" s="31"/>
      <c r="B334" s="91" t="str">
        <f t="shared" si="295"/>
        <v/>
      </c>
      <c r="C334" s="20" t="str">
        <f t="shared" si="255"/>
        <v/>
      </c>
      <c r="D334" s="97" t="str">
        <f t="shared" si="256"/>
        <v/>
      </c>
      <c r="E334" s="62" t="str">
        <f t="shared" si="296"/>
        <v/>
      </c>
      <c r="F334" s="31"/>
      <c r="G334" s="282"/>
      <c r="H334" s="283"/>
      <c r="I334" s="284"/>
      <c r="J334" s="285"/>
      <c r="K334" s="286"/>
      <c r="L334" s="287"/>
      <c r="M334" s="288"/>
      <c r="N334" s="287"/>
      <c r="O334" s="288"/>
      <c r="P334" s="287"/>
      <c r="Q334" s="288"/>
      <c r="R334" s="287"/>
      <c r="S334" s="288"/>
      <c r="T334" s="287"/>
      <c r="U334" s="288"/>
      <c r="V334" s="287"/>
      <c r="W334" s="288"/>
      <c r="X334" s="287"/>
      <c r="Y334" s="288"/>
      <c r="Z334" s="287"/>
      <c r="AA334" s="288"/>
      <c r="AB334" s="287"/>
      <c r="AC334" s="288"/>
      <c r="AD334" s="287"/>
      <c r="AE334" s="288"/>
      <c r="AF334" s="287"/>
      <c r="AG334" s="288"/>
      <c r="AH334" s="287"/>
      <c r="AI334" s="288"/>
      <c r="AJ334" s="287"/>
      <c r="AK334" s="288"/>
      <c r="AL334" s="287"/>
      <c r="AM334" s="288"/>
      <c r="AN334" s="287"/>
      <c r="AO334" s="288"/>
      <c r="AP334" s="287"/>
      <c r="AQ334" s="288"/>
      <c r="AR334" s="287"/>
      <c r="AS334" s="288"/>
      <c r="AT334" s="287"/>
      <c r="AU334" s="288"/>
      <c r="AV334" s="287"/>
      <c r="AW334" s="288"/>
      <c r="AX334" s="287"/>
      <c r="AY334" s="31"/>
      <c r="BA334" s="76" t="str">
        <f t="shared" si="297"/>
        <v/>
      </c>
      <c r="BC334" s="76" t="str">
        <f>IF('Stock List'!$K334="", "", 'Stock List'!$K334)</f>
        <v/>
      </c>
      <c r="BE334" s="106">
        <f>IFERROR(ROUND(((INDEX('Stock List'!$M$11:$M$1010, MATCH(L334, 'Stock List'!$K$11:$K$1010, 0))/INDEX('Stock List'!$L$11:$L$1010, MATCH(L334, 'Stock List'!$K$11:$K$1010, 0)))*K334), 2), 0)</f>
        <v>0</v>
      </c>
      <c r="BF334" s="20"/>
      <c r="BG334" s="20">
        <f>IFERROR(ROUND(((INDEX('Stock List'!$M$11:$M$1010, MATCH(N334, 'Stock List'!$K$11:$K$1010, 0))/INDEX('Stock List'!$L$11:$L$1010, MATCH(N334, 'Stock List'!$K$11:$K$1010, 0)))*M334), 2), 0)</f>
        <v>0</v>
      </c>
      <c r="BH334" s="20"/>
      <c r="BI334" s="20">
        <f>IFERROR(ROUND(((INDEX('Stock List'!$M$11:$M$1010, MATCH(P334, 'Stock List'!$K$11:$K$1010, 0))/INDEX('Stock List'!$L$11:$L$1010, MATCH(P334, 'Stock List'!$K$11:$K$1010, 0)))*O334), 2), 0)</f>
        <v>0</v>
      </c>
      <c r="BJ334" s="20"/>
      <c r="BK334" s="20">
        <f>IFERROR(ROUND(((INDEX('Stock List'!$M$11:$M$1010, MATCH(R334, 'Stock List'!$K$11:$K$1010, 0))/INDEX('Stock List'!$L$11:$L$1010, MATCH(R334, 'Stock List'!$K$11:$K$1010, 0)))*Q334), 2), 0)</f>
        <v>0</v>
      </c>
      <c r="BL334" s="20"/>
      <c r="BM334" s="20">
        <f>IFERROR(ROUND(((INDEX('Stock List'!$M$11:$M$1010, MATCH(T334, 'Stock List'!$K$11:$K$1010, 0))/INDEX('Stock List'!$L$11:$L$1010, MATCH(T334, 'Stock List'!$K$11:$K$1010, 0)))*S334), 2), 0)</f>
        <v>0</v>
      </c>
      <c r="BN334" s="20"/>
      <c r="BO334" s="20">
        <f>IFERROR(ROUND(((INDEX('Stock List'!$M$11:$M$1010, MATCH(V334, 'Stock List'!$K$11:$K$1010, 0))/INDEX('Stock List'!$L$11:$L$1010, MATCH(V334, 'Stock List'!$K$11:$K$1010, 0)))*U334), 2), 0)</f>
        <v>0</v>
      </c>
      <c r="BP334" s="20"/>
      <c r="BQ334" s="20">
        <f>IFERROR(ROUND(((INDEX('Stock List'!$M$11:$M$1010, MATCH(X334, 'Stock List'!$K$11:$K$1010, 0))/INDEX('Stock List'!$L$11:$L$1010, MATCH(X334, 'Stock List'!$K$11:$K$1010, 0)))*W334), 2), 0)</f>
        <v>0</v>
      </c>
      <c r="BR334" s="20"/>
      <c r="BS334" s="20">
        <f>IFERROR(ROUND(((INDEX('Stock List'!$M$11:$M$1010, MATCH(Z334, 'Stock List'!$K$11:$K$1010, 0))/INDEX('Stock List'!$L$11:$L$1010, MATCH(Z334, 'Stock List'!$K$11:$K$1010, 0)))*Y334), 2), 0)</f>
        <v>0</v>
      </c>
      <c r="BT334" s="20"/>
      <c r="BU334" s="20">
        <f>IFERROR(ROUND(((INDEX('Stock List'!$M$11:$M$1010, MATCH(AB334, 'Stock List'!$K$11:$K$1010, 0))/INDEX('Stock List'!$L$11:$L$1010, MATCH(AB334, 'Stock List'!$K$11:$K$1010, 0)))*AA334), 2), 0)</f>
        <v>0</v>
      </c>
      <c r="BV334" s="20"/>
      <c r="BW334" s="20">
        <f>IFERROR(ROUND(((INDEX('Stock List'!$M$11:$M$1010, MATCH(AD334, 'Stock List'!$K$11:$K$1010, 0))/INDEX('Stock List'!$L$11:$L$1010, MATCH(AD334, 'Stock List'!$K$11:$K$1010, 0)))*AC334), 2), 0)</f>
        <v>0</v>
      </c>
      <c r="BX334" s="20"/>
      <c r="BY334" s="20">
        <f>IFERROR(ROUND(((INDEX('Stock List'!$M$11:$M$1010, MATCH(AF334, 'Stock List'!$K$11:$K$1010, 0))/INDEX('Stock List'!$L$11:$L$1010, MATCH(AF334, 'Stock List'!$K$11:$K$1010, 0)))*AE334), 2), 0)</f>
        <v>0</v>
      </c>
      <c r="BZ334" s="20"/>
      <c r="CA334" s="20">
        <f>IFERROR(ROUND(((INDEX('Stock List'!$M$11:$M$1010, MATCH(AH334, 'Stock List'!$K$11:$K$1010, 0))/INDEX('Stock List'!$L$11:$L$1010, MATCH(AH334, 'Stock List'!$K$11:$K$1010, 0)))*AG334), 2), 0)</f>
        <v>0</v>
      </c>
      <c r="CB334" s="20"/>
      <c r="CC334" s="20">
        <f>IFERROR(ROUND(((INDEX('Stock List'!$M$11:$M$1010, MATCH(AJ334, 'Stock List'!$K$11:$K$1010, 0))/INDEX('Stock List'!$L$11:$L$1010, MATCH(AJ334, 'Stock List'!$K$11:$K$1010, 0)))*AI334), 2), 0)</f>
        <v>0</v>
      </c>
      <c r="CD334" s="20"/>
      <c r="CE334" s="20">
        <f>IFERROR(ROUND(((INDEX('Stock List'!$M$11:$M$1010, MATCH(AL334, 'Stock List'!$K$11:$K$1010, 0))/INDEX('Stock List'!$L$11:$L$1010, MATCH(AL334, 'Stock List'!$K$11:$K$1010, 0)))*AK334), 2), 0)</f>
        <v>0</v>
      </c>
      <c r="CF334" s="20"/>
      <c r="CG334" s="20">
        <f>IFERROR(ROUND(((INDEX('Stock List'!$M$11:$M$1010, MATCH(AN334, 'Stock List'!$K$11:$K$1010, 0))/INDEX('Stock List'!$L$11:$L$1010, MATCH(AN334, 'Stock List'!$K$11:$K$1010, 0)))*AM334), 2), 0)</f>
        <v>0</v>
      </c>
      <c r="CH334" s="20"/>
      <c r="CI334" s="20">
        <f>IFERROR(ROUND(((INDEX('Stock List'!$M$11:$M$1010, MATCH(AP334, 'Stock List'!$K$11:$K$1010, 0))/INDEX('Stock List'!$L$11:$L$1010, MATCH(AP334, 'Stock List'!$K$11:$K$1010, 0)))*AO334), 2), 0)</f>
        <v>0</v>
      </c>
      <c r="CJ334" s="20"/>
      <c r="CK334" s="20">
        <f>IFERROR(ROUND(((INDEX('Stock List'!$M$11:$M$1010, MATCH(AR334, 'Stock List'!$K$11:$K$1010, 0))/INDEX('Stock List'!$L$11:$L$1010, MATCH(AR334, 'Stock List'!$K$11:$K$1010, 0)))*AQ334), 2), 0)</f>
        <v>0</v>
      </c>
      <c r="CL334" s="20"/>
      <c r="CM334" s="20">
        <f>IFERROR(ROUND(((INDEX('Stock List'!$M$11:$M$1010, MATCH(AT334, 'Stock List'!$K$11:$K$1010, 0))/INDEX('Stock List'!$L$11:$L$1010, MATCH(AT334, 'Stock List'!$K$11:$K$1010, 0)))*AS334), 2), 0)</f>
        <v>0</v>
      </c>
      <c r="CN334" s="20"/>
      <c r="CO334" s="20">
        <f>IFERROR(ROUND(((INDEX('Stock List'!$M$11:$M$1010, MATCH(AV334, 'Stock List'!$K$11:$K$1010, 0))/INDEX('Stock List'!$L$11:$L$1010, MATCH(AV334, 'Stock List'!$K$11:$K$1010, 0)))*AU334), 2), 0)</f>
        <v>0</v>
      </c>
      <c r="CP334" s="20"/>
      <c r="CQ334" s="20">
        <f>IFERROR(ROUND(((INDEX('Stock List'!$M$11:$M$1010, MATCH(AX334, 'Stock List'!$K$11:$K$1010, 0))/INDEX('Stock List'!$L$11:$L$1010, MATCH(AX334, 'Stock List'!$K$11:$K$1010, 0)))*AW334), 2), 0)</f>
        <v>0</v>
      </c>
      <c r="CR334" s="22"/>
      <c r="CT334" s="106" t="str">
        <f t="shared" si="298"/>
        <v/>
      </c>
      <c r="CU334" s="22" t="str">
        <f t="shared" si="299"/>
        <v/>
      </c>
      <c r="CX334" s="106" t="str">
        <f t="shared" si="300"/>
        <v/>
      </c>
      <c r="CY334" s="20" t="str">
        <f t="shared" si="301"/>
        <v/>
      </c>
      <c r="CZ334" s="22" t="str">
        <f t="shared" si="302"/>
        <v/>
      </c>
      <c r="DB334" s="76" t="str">
        <f>IF($H334="", "", COUNTIF($G$11:$G$1010, "&gt;"&amp;$G334)+1+COUNTIF($G$11:$G334, $G334)-1)</f>
        <v/>
      </c>
      <c r="DC334" s="76" t="str">
        <f>IF($H334="", "", COUNTIF($CZ$11:$CZ$1010, "&gt;"&amp;$CZ334)+1+COUNTIF($CZ$11:$CZ334, $CZ334)-1)</f>
        <v/>
      </c>
      <c r="DE334" s="147" t="str">
        <f t="shared" si="303"/>
        <v/>
      </c>
      <c r="DF334" s="148"/>
      <c r="DG334" s="19" t="str">
        <f t="shared" si="304"/>
        <v/>
      </c>
      <c r="DH334" s="153" t="str">
        <f t="shared" si="305"/>
        <v/>
      </c>
      <c r="DI334" s="19" t="str">
        <f t="shared" si="257"/>
        <v/>
      </c>
      <c r="DJ334" s="153" t="str">
        <f t="shared" si="258"/>
        <v/>
      </c>
      <c r="DK334" s="19" t="str">
        <f t="shared" si="259"/>
        <v/>
      </c>
      <c r="DL334" s="153" t="str">
        <f t="shared" si="260"/>
        <v/>
      </c>
      <c r="DM334" s="19" t="str">
        <f t="shared" si="261"/>
        <v/>
      </c>
      <c r="DN334" s="153" t="str">
        <f t="shared" si="262"/>
        <v/>
      </c>
      <c r="DO334" s="19" t="str">
        <f t="shared" si="263"/>
        <v/>
      </c>
      <c r="DP334" s="153" t="str">
        <f t="shared" si="264"/>
        <v/>
      </c>
      <c r="DQ334" s="19" t="str">
        <f t="shared" si="265"/>
        <v/>
      </c>
      <c r="DR334" s="153" t="str">
        <f t="shared" si="266"/>
        <v/>
      </c>
      <c r="DS334" s="19" t="str">
        <f t="shared" si="267"/>
        <v/>
      </c>
      <c r="DT334" s="153" t="str">
        <f t="shared" si="268"/>
        <v/>
      </c>
      <c r="DU334" s="19" t="str">
        <f t="shared" si="269"/>
        <v/>
      </c>
      <c r="DV334" s="153" t="str">
        <f t="shared" si="270"/>
        <v/>
      </c>
      <c r="DW334" s="19" t="str">
        <f t="shared" si="271"/>
        <v/>
      </c>
      <c r="DX334" s="153" t="str">
        <f t="shared" si="272"/>
        <v/>
      </c>
      <c r="DY334" s="19" t="str">
        <f t="shared" si="273"/>
        <v/>
      </c>
      <c r="DZ334" s="153" t="str">
        <f t="shared" si="274"/>
        <v/>
      </c>
      <c r="EA334" s="19" t="str">
        <f t="shared" si="275"/>
        <v/>
      </c>
      <c r="EB334" s="153" t="str">
        <f t="shared" si="276"/>
        <v/>
      </c>
      <c r="EC334" s="19" t="str">
        <f t="shared" si="277"/>
        <v/>
      </c>
      <c r="ED334" s="153" t="str">
        <f t="shared" si="278"/>
        <v/>
      </c>
      <c r="EE334" s="19" t="str">
        <f t="shared" si="279"/>
        <v/>
      </c>
      <c r="EF334" s="153" t="str">
        <f t="shared" si="280"/>
        <v/>
      </c>
      <c r="EG334" s="19" t="str">
        <f t="shared" si="281"/>
        <v/>
      </c>
      <c r="EH334" s="153" t="str">
        <f t="shared" si="282"/>
        <v/>
      </c>
      <c r="EI334" s="19" t="str">
        <f t="shared" si="283"/>
        <v/>
      </c>
      <c r="EJ334" s="153" t="str">
        <f t="shared" si="284"/>
        <v/>
      </c>
      <c r="EK334" s="19" t="str">
        <f t="shared" si="285"/>
        <v/>
      </c>
      <c r="EL334" s="153" t="str">
        <f t="shared" si="286"/>
        <v/>
      </c>
      <c r="EM334" s="19" t="str">
        <f t="shared" si="287"/>
        <v/>
      </c>
      <c r="EN334" s="153" t="str">
        <f t="shared" si="288"/>
        <v/>
      </c>
      <c r="EO334" s="19" t="str">
        <f t="shared" si="289"/>
        <v/>
      </c>
      <c r="EP334" s="153" t="str">
        <f t="shared" si="290"/>
        <v/>
      </c>
      <c r="EQ334" s="19" t="str">
        <f t="shared" si="291"/>
        <v/>
      </c>
      <c r="ER334" s="153" t="str">
        <f t="shared" si="292"/>
        <v/>
      </c>
      <c r="ES334" s="19" t="str">
        <f t="shared" si="293"/>
        <v/>
      </c>
      <c r="ET334" s="153" t="str">
        <f t="shared" si="294"/>
        <v/>
      </c>
    </row>
    <row r="335" spans="1:150" x14ac:dyDescent="0.25">
      <c r="A335" s="31"/>
      <c r="B335" s="91" t="str">
        <f t="shared" si="295"/>
        <v/>
      </c>
      <c r="C335" s="20" t="str">
        <f t="shared" si="255"/>
        <v/>
      </c>
      <c r="D335" s="97" t="str">
        <f t="shared" si="256"/>
        <v/>
      </c>
      <c r="E335" s="62" t="str">
        <f t="shared" si="296"/>
        <v/>
      </c>
      <c r="F335" s="31"/>
      <c r="G335" s="282"/>
      <c r="H335" s="283"/>
      <c r="I335" s="284"/>
      <c r="J335" s="285"/>
      <c r="K335" s="286"/>
      <c r="L335" s="287"/>
      <c r="M335" s="288"/>
      <c r="N335" s="287"/>
      <c r="O335" s="288"/>
      <c r="P335" s="287"/>
      <c r="Q335" s="288"/>
      <c r="R335" s="287"/>
      <c r="S335" s="288"/>
      <c r="T335" s="287"/>
      <c r="U335" s="288"/>
      <c r="V335" s="287"/>
      <c r="W335" s="288"/>
      <c r="X335" s="287"/>
      <c r="Y335" s="288"/>
      <c r="Z335" s="287"/>
      <c r="AA335" s="288"/>
      <c r="AB335" s="287"/>
      <c r="AC335" s="288"/>
      <c r="AD335" s="287"/>
      <c r="AE335" s="288"/>
      <c r="AF335" s="287"/>
      <c r="AG335" s="288"/>
      <c r="AH335" s="287"/>
      <c r="AI335" s="288"/>
      <c r="AJ335" s="287"/>
      <c r="AK335" s="288"/>
      <c r="AL335" s="287"/>
      <c r="AM335" s="288"/>
      <c r="AN335" s="287"/>
      <c r="AO335" s="288"/>
      <c r="AP335" s="287"/>
      <c r="AQ335" s="288"/>
      <c r="AR335" s="287"/>
      <c r="AS335" s="288"/>
      <c r="AT335" s="287"/>
      <c r="AU335" s="288"/>
      <c r="AV335" s="287"/>
      <c r="AW335" s="288"/>
      <c r="AX335" s="287"/>
      <c r="AY335" s="31"/>
      <c r="BA335" s="76" t="str">
        <f t="shared" si="297"/>
        <v/>
      </c>
      <c r="BC335" s="76" t="str">
        <f>IF('Stock List'!$K335="", "", 'Stock List'!$K335)</f>
        <v/>
      </c>
      <c r="BE335" s="106">
        <f>IFERROR(ROUND(((INDEX('Stock List'!$M$11:$M$1010, MATCH(L335, 'Stock List'!$K$11:$K$1010, 0))/INDEX('Stock List'!$L$11:$L$1010, MATCH(L335, 'Stock List'!$K$11:$K$1010, 0)))*K335), 2), 0)</f>
        <v>0</v>
      </c>
      <c r="BF335" s="20"/>
      <c r="BG335" s="20">
        <f>IFERROR(ROUND(((INDEX('Stock List'!$M$11:$M$1010, MATCH(N335, 'Stock List'!$K$11:$K$1010, 0))/INDEX('Stock List'!$L$11:$L$1010, MATCH(N335, 'Stock List'!$K$11:$K$1010, 0)))*M335), 2), 0)</f>
        <v>0</v>
      </c>
      <c r="BH335" s="20"/>
      <c r="BI335" s="20">
        <f>IFERROR(ROUND(((INDEX('Stock List'!$M$11:$M$1010, MATCH(P335, 'Stock List'!$K$11:$K$1010, 0))/INDEX('Stock List'!$L$11:$L$1010, MATCH(P335, 'Stock List'!$K$11:$K$1010, 0)))*O335), 2), 0)</f>
        <v>0</v>
      </c>
      <c r="BJ335" s="20"/>
      <c r="BK335" s="20">
        <f>IFERROR(ROUND(((INDEX('Stock List'!$M$11:$M$1010, MATCH(R335, 'Stock List'!$K$11:$K$1010, 0))/INDEX('Stock List'!$L$11:$L$1010, MATCH(R335, 'Stock List'!$K$11:$K$1010, 0)))*Q335), 2), 0)</f>
        <v>0</v>
      </c>
      <c r="BL335" s="20"/>
      <c r="BM335" s="20">
        <f>IFERROR(ROUND(((INDEX('Stock List'!$M$11:$M$1010, MATCH(T335, 'Stock List'!$K$11:$K$1010, 0))/INDEX('Stock List'!$L$11:$L$1010, MATCH(T335, 'Stock List'!$K$11:$K$1010, 0)))*S335), 2), 0)</f>
        <v>0</v>
      </c>
      <c r="BN335" s="20"/>
      <c r="BO335" s="20">
        <f>IFERROR(ROUND(((INDEX('Stock List'!$M$11:$M$1010, MATCH(V335, 'Stock List'!$K$11:$K$1010, 0))/INDEX('Stock List'!$L$11:$L$1010, MATCH(V335, 'Stock List'!$K$11:$K$1010, 0)))*U335), 2), 0)</f>
        <v>0</v>
      </c>
      <c r="BP335" s="20"/>
      <c r="BQ335" s="20">
        <f>IFERROR(ROUND(((INDEX('Stock List'!$M$11:$M$1010, MATCH(X335, 'Stock List'!$K$11:$K$1010, 0))/INDEX('Stock List'!$L$11:$L$1010, MATCH(X335, 'Stock List'!$K$11:$K$1010, 0)))*W335), 2), 0)</f>
        <v>0</v>
      </c>
      <c r="BR335" s="20"/>
      <c r="BS335" s="20">
        <f>IFERROR(ROUND(((INDEX('Stock List'!$M$11:$M$1010, MATCH(Z335, 'Stock List'!$K$11:$K$1010, 0))/INDEX('Stock List'!$L$11:$L$1010, MATCH(Z335, 'Stock List'!$K$11:$K$1010, 0)))*Y335), 2), 0)</f>
        <v>0</v>
      </c>
      <c r="BT335" s="20"/>
      <c r="BU335" s="20">
        <f>IFERROR(ROUND(((INDEX('Stock List'!$M$11:$M$1010, MATCH(AB335, 'Stock List'!$K$11:$K$1010, 0))/INDEX('Stock List'!$L$11:$L$1010, MATCH(AB335, 'Stock List'!$K$11:$K$1010, 0)))*AA335), 2), 0)</f>
        <v>0</v>
      </c>
      <c r="BV335" s="20"/>
      <c r="BW335" s="20">
        <f>IFERROR(ROUND(((INDEX('Stock List'!$M$11:$M$1010, MATCH(AD335, 'Stock List'!$K$11:$K$1010, 0))/INDEX('Stock List'!$L$11:$L$1010, MATCH(AD335, 'Stock List'!$K$11:$K$1010, 0)))*AC335), 2), 0)</f>
        <v>0</v>
      </c>
      <c r="BX335" s="20"/>
      <c r="BY335" s="20">
        <f>IFERROR(ROUND(((INDEX('Stock List'!$M$11:$M$1010, MATCH(AF335, 'Stock List'!$K$11:$K$1010, 0))/INDEX('Stock List'!$L$11:$L$1010, MATCH(AF335, 'Stock List'!$K$11:$K$1010, 0)))*AE335), 2), 0)</f>
        <v>0</v>
      </c>
      <c r="BZ335" s="20"/>
      <c r="CA335" s="20">
        <f>IFERROR(ROUND(((INDEX('Stock List'!$M$11:$M$1010, MATCH(AH335, 'Stock List'!$K$11:$K$1010, 0))/INDEX('Stock List'!$L$11:$L$1010, MATCH(AH335, 'Stock List'!$K$11:$K$1010, 0)))*AG335), 2), 0)</f>
        <v>0</v>
      </c>
      <c r="CB335" s="20"/>
      <c r="CC335" s="20">
        <f>IFERROR(ROUND(((INDEX('Stock List'!$M$11:$M$1010, MATCH(AJ335, 'Stock List'!$K$11:$K$1010, 0))/INDEX('Stock List'!$L$11:$L$1010, MATCH(AJ335, 'Stock List'!$K$11:$K$1010, 0)))*AI335), 2), 0)</f>
        <v>0</v>
      </c>
      <c r="CD335" s="20"/>
      <c r="CE335" s="20">
        <f>IFERROR(ROUND(((INDEX('Stock List'!$M$11:$M$1010, MATCH(AL335, 'Stock List'!$K$11:$K$1010, 0))/INDEX('Stock List'!$L$11:$L$1010, MATCH(AL335, 'Stock List'!$K$11:$K$1010, 0)))*AK335), 2), 0)</f>
        <v>0</v>
      </c>
      <c r="CF335" s="20"/>
      <c r="CG335" s="20">
        <f>IFERROR(ROUND(((INDEX('Stock List'!$M$11:$M$1010, MATCH(AN335, 'Stock List'!$K$11:$K$1010, 0))/INDEX('Stock List'!$L$11:$L$1010, MATCH(AN335, 'Stock List'!$K$11:$K$1010, 0)))*AM335), 2), 0)</f>
        <v>0</v>
      </c>
      <c r="CH335" s="20"/>
      <c r="CI335" s="20">
        <f>IFERROR(ROUND(((INDEX('Stock List'!$M$11:$M$1010, MATCH(AP335, 'Stock List'!$K$11:$K$1010, 0))/INDEX('Stock List'!$L$11:$L$1010, MATCH(AP335, 'Stock List'!$K$11:$K$1010, 0)))*AO335), 2), 0)</f>
        <v>0</v>
      </c>
      <c r="CJ335" s="20"/>
      <c r="CK335" s="20">
        <f>IFERROR(ROUND(((INDEX('Stock List'!$M$11:$M$1010, MATCH(AR335, 'Stock List'!$K$11:$K$1010, 0))/INDEX('Stock List'!$L$11:$L$1010, MATCH(AR335, 'Stock List'!$K$11:$K$1010, 0)))*AQ335), 2), 0)</f>
        <v>0</v>
      </c>
      <c r="CL335" s="20"/>
      <c r="CM335" s="20">
        <f>IFERROR(ROUND(((INDEX('Stock List'!$M$11:$M$1010, MATCH(AT335, 'Stock List'!$K$11:$K$1010, 0))/INDEX('Stock List'!$L$11:$L$1010, MATCH(AT335, 'Stock List'!$K$11:$K$1010, 0)))*AS335), 2), 0)</f>
        <v>0</v>
      </c>
      <c r="CN335" s="20"/>
      <c r="CO335" s="20">
        <f>IFERROR(ROUND(((INDEX('Stock List'!$M$11:$M$1010, MATCH(AV335, 'Stock List'!$K$11:$K$1010, 0))/INDEX('Stock List'!$L$11:$L$1010, MATCH(AV335, 'Stock List'!$K$11:$K$1010, 0)))*AU335), 2), 0)</f>
        <v>0</v>
      </c>
      <c r="CP335" s="20"/>
      <c r="CQ335" s="20">
        <f>IFERROR(ROUND(((INDEX('Stock List'!$M$11:$M$1010, MATCH(AX335, 'Stock List'!$K$11:$K$1010, 0))/INDEX('Stock List'!$L$11:$L$1010, MATCH(AX335, 'Stock List'!$K$11:$K$1010, 0)))*AW335), 2), 0)</f>
        <v>0</v>
      </c>
      <c r="CR335" s="22"/>
      <c r="CT335" s="106" t="str">
        <f t="shared" si="298"/>
        <v/>
      </c>
      <c r="CU335" s="22" t="str">
        <f t="shared" si="299"/>
        <v/>
      </c>
      <c r="CX335" s="106" t="str">
        <f t="shared" si="300"/>
        <v/>
      </c>
      <c r="CY335" s="20" t="str">
        <f t="shared" si="301"/>
        <v/>
      </c>
      <c r="CZ335" s="22" t="str">
        <f t="shared" si="302"/>
        <v/>
      </c>
      <c r="DB335" s="76" t="str">
        <f>IF($H335="", "", COUNTIF($G$11:$G$1010, "&gt;"&amp;$G335)+1+COUNTIF($G$11:$G335, $G335)-1)</f>
        <v/>
      </c>
      <c r="DC335" s="76" t="str">
        <f>IF($H335="", "", COUNTIF($CZ$11:$CZ$1010, "&gt;"&amp;$CZ335)+1+COUNTIF($CZ$11:$CZ335, $CZ335)-1)</f>
        <v/>
      </c>
      <c r="DE335" s="147" t="str">
        <f t="shared" si="303"/>
        <v/>
      </c>
      <c r="DF335" s="148"/>
      <c r="DG335" s="19" t="str">
        <f t="shared" si="304"/>
        <v/>
      </c>
      <c r="DH335" s="153" t="str">
        <f t="shared" si="305"/>
        <v/>
      </c>
      <c r="DI335" s="19" t="str">
        <f t="shared" si="257"/>
        <v/>
      </c>
      <c r="DJ335" s="153" t="str">
        <f t="shared" si="258"/>
        <v/>
      </c>
      <c r="DK335" s="19" t="str">
        <f t="shared" si="259"/>
        <v/>
      </c>
      <c r="DL335" s="153" t="str">
        <f t="shared" si="260"/>
        <v/>
      </c>
      <c r="DM335" s="19" t="str">
        <f t="shared" si="261"/>
        <v/>
      </c>
      <c r="DN335" s="153" t="str">
        <f t="shared" si="262"/>
        <v/>
      </c>
      <c r="DO335" s="19" t="str">
        <f t="shared" si="263"/>
        <v/>
      </c>
      <c r="DP335" s="153" t="str">
        <f t="shared" si="264"/>
        <v/>
      </c>
      <c r="DQ335" s="19" t="str">
        <f t="shared" si="265"/>
        <v/>
      </c>
      <c r="DR335" s="153" t="str">
        <f t="shared" si="266"/>
        <v/>
      </c>
      <c r="DS335" s="19" t="str">
        <f t="shared" si="267"/>
        <v/>
      </c>
      <c r="DT335" s="153" t="str">
        <f t="shared" si="268"/>
        <v/>
      </c>
      <c r="DU335" s="19" t="str">
        <f t="shared" si="269"/>
        <v/>
      </c>
      <c r="DV335" s="153" t="str">
        <f t="shared" si="270"/>
        <v/>
      </c>
      <c r="DW335" s="19" t="str">
        <f t="shared" si="271"/>
        <v/>
      </c>
      <c r="DX335" s="153" t="str">
        <f t="shared" si="272"/>
        <v/>
      </c>
      <c r="DY335" s="19" t="str">
        <f t="shared" si="273"/>
        <v/>
      </c>
      <c r="DZ335" s="153" t="str">
        <f t="shared" si="274"/>
        <v/>
      </c>
      <c r="EA335" s="19" t="str">
        <f t="shared" si="275"/>
        <v/>
      </c>
      <c r="EB335" s="153" t="str">
        <f t="shared" si="276"/>
        <v/>
      </c>
      <c r="EC335" s="19" t="str">
        <f t="shared" si="277"/>
        <v/>
      </c>
      <c r="ED335" s="153" t="str">
        <f t="shared" si="278"/>
        <v/>
      </c>
      <c r="EE335" s="19" t="str">
        <f t="shared" si="279"/>
        <v/>
      </c>
      <c r="EF335" s="153" t="str">
        <f t="shared" si="280"/>
        <v/>
      </c>
      <c r="EG335" s="19" t="str">
        <f t="shared" si="281"/>
        <v/>
      </c>
      <c r="EH335" s="153" t="str">
        <f t="shared" si="282"/>
        <v/>
      </c>
      <c r="EI335" s="19" t="str">
        <f t="shared" si="283"/>
        <v/>
      </c>
      <c r="EJ335" s="153" t="str">
        <f t="shared" si="284"/>
        <v/>
      </c>
      <c r="EK335" s="19" t="str">
        <f t="shared" si="285"/>
        <v/>
      </c>
      <c r="EL335" s="153" t="str">
        <f t="shared" si="286"/>
        <v/>
      </c>
      <c r="EM335" s="19" t="str">
        <f t="shared" si="287"/>
        <v/>
      </c>
      <c r="EN335" s="153" t="str">
        <f t="shared" si="288"/>
        <v/>
      </c>
      <c r="EO335" s="19" t="str">
        <f t="shared" si="289"/>
        <v/>
      </c>
      <c r="EP335" s="153" t="str">
        <f t="shared" si="290"/>
        <v/>
      </c>
      <c r="EQ335" s="19" t="str">
        <f t="shared" si="291"/>
        <v/>
      </c>
      <c r="ER335" s="153" t="str">
        <f t="shared" si="292"/>
        <v/>
      </c>
      <c r="ES335" s="19" t="str">
        <f t="shared" si="293"/>
        <v/>
      </c>
      <c r="ET335" s="153" t="str">
        <f t="shared" si="294"/>
        <v/>
      </c>
    </row>
    <row r="336" spans="1:150" x14ac:dyDescent="0.25">
      <c r="A336" s="31"/>
      <c r="B336" s="91" t="str">
        <f t="shared" si="295"/>
        <v/>
      </c>
      <c r="C336" s="20" t="str">
        <f t="shared" si="255"/>
        <v/>
      </c>
      <c r="D336" s="97" t="str">
        <f t="shared" si="256"/>
        <v/>
      </c>
      <c r="E336" s="62" t="str">
        <f t="shared" si="296"/>
        <v/>
      </c>
      <c r="F336" s="31"/>
      <c r="G336" s="282"/>
      <c r="H336" s="283"/>
      <c r="I336" s="284"/>
      <c r="J336" s="285"/>
      <c r="K336" s="286"/>
      <c r="L336" s="287"/>
      <c r="M336" s="288"/>
      <c r="N336" s="287"/>
      <c r="O336" s="288"/>
      <c r="P336" s="287"/>
      <c r="Q336" s="288"/>
      <c r="R336" s="287"/>
      <c r="S336" s="288"/>
      <c r="T336" s="287"/>
      <c r="U336" s="288"/>
      <c r="V336" s="287"/>
      <c r="W336" s="288"/>
      <c r="X336" s="287"/>
      <c r="Y336" s="288"/>
      <c r="Z336" s="287"/>
      <c r="AA336" s="288"/>
      <c r="AB336" s="287"/>
      <c r="AC336" s="288"/>
      <c r="AD336" s="287"/>
      <c r="AE336" s="288"/>
      <c r="AF336" s="287"/>
      <c r="AG336" s="288"/>
      <c r="AH336" s="287"/>
      <c r="AI336" s="288"/>
      <c r="AJ336" s="287"/>
      <c r="AK336" s="288"/>
      <c r="AL336" s="287"/>
      <c r="AM336" s="288"/>
      <c r="AN336" s="287"/>
      <c r="AO336" s="288"/>
      <c r="AP336" s="287"/>
      <c r="AQ336" s="288"/>
      <c r="AR336" s="287"/>
      <c r="AS336" s="288"/>
      <c r="AT336" s="287"/>
      <c r="AU336" s="288"/>
      <c r="AV336" s="287"/>
      <c r="AW336" s="288"/>
      <c r="AX336" s="287"/>
      <c r="AY336" s="31"/>
      <c r="BA336" s="76" t="str">
        <f t="shared" si="297"/>
        <v/>
      </c>
      <c r="BC336" s="76" t="str">
        <f>IF('Stock List'!$K336="", "", 'Stock List'!$K336)</f>
        <v/>
      </c>
      <c r="BE336" s="106">
        <f>IFERROR(ROUND(((INDEX('Stock List'!$M$11:$M$1010, MATCH(L336, 'Stock List'!$K$11:$K$1010, 0))/INDEX('Stock List'!$L$11:$L$1010, MATCH(L336, 'Stock List'!$K$11:$K$1010, 0)))*K336), 2), 0)</f>
        <v>0</v>
      </c>
      <c r="BF336" s="20"/>
      <c r="BG336" s="20">
        <f>IFERROR(ROUND(((INDEX('Stock List'!$M$11:$M$1010, MATCH(N336, 'Stock List'!$K$11:$K$1010, 0))/INDEX('Stock List'!$L$11:$L$1010, MATCH(N336, 'Stock List'!$K$11:$K$1010, 0)))*M336), 2), 0)</f>
        <v>0</v>
      </c>
      <c r="BH336" s="20"/>
      <c r="BI336" s="20">
        <f>IFERROR(ROUND(((INDEX('Stock List'!$M$11:$M$1010, MATCH(P336, 'Stock List'!$K$11:$K$1010, 0))/INDEX('Stock List'!$L$11:$L$1010, MATCH(P336, 'Stock List'!$K$11:$K$1010, 0)))*O336), 2), 0)</f>
        <v>0</v>
      </c>
      <c r="BJ336" s="20"/>
      <c r="BK336" s="20">
        <f>IFERROR(ROUND(((INDEX('Stock List'!$M$11:$M$1010, MATCH(R336, 'Stock List'!$K$11:$K$1010, 0))/INDEX('Stock List'!$L$11:$L$1010, MATCH(R336, 'Stock List'!$K$11:$K$1010, 0)))*Q336), 2), 0)</f>
        <v>0</v>
      </c>
      <c r="BL336" s="20"/>
      <c r="BM336" s="20">
        <f>IFERROR(ROUND(((INDEX('Stock List'!$M$11:$M$1010, MATCH(T336, 'Stock List'!$K$11:$K$1010, 0))/INDEX('Stock List'!$L$11:$L$1010, MATCH(T336, 'Stock List'!$K$11:$K$1010, 0)))*S336), 2), 0)</f>
        <v>0</v>
      </c>
      <c r="BN336" s="20"/>
      <c r="BO336" s="20">
        <f>IFERROR(ROUND(((INDEX('Stock List'!$M$11:$M$1010, MATCH(V336, 'Stock List'!$K$11:$K$1010, 0))/INDEX('Stock List'!$L$11:$L$1010, MATCH(V336, 'Stock List'!$K$11:$K$1010, 0)))*U336), 2), 0)</f>
        <v>0</v>
      </c>
      <c r="BP336" s="20"/>
      <c r="BQ336" s="20">
        <f>IFERROR(ROUND(((INDEX('Stock List'!$M$11:$M$1010, MATCH(X336, 'Stock List'!$K$11:$K$1010, 0))/INDEX('Stock List'!$L$11:$L$1010, MATCH(X336, 'Stock List'!$K$11:$K$1010, 0)))*W336), 2), 0)</f>
        <v>0</v>
      </c>
      <c r="BR336" s="20"/>
      <c r="BS336" s="20">
        <f>IFERROR(ROUND(((INDEX('Stock List'!$M$11:$M$1010, MATCH(Z336, 'Stock List'!$K$11:$K$1010, 0))/INDEX('Stock List'!$L$11:$L$1010, MATCH(Z336, 'Stock List'!$K$11:$K$1010, 0)))*Y336), 2), 0)</f>
        <v>0</v>
      </c>
      <c r="BT336" s="20"/>
      <c r="BU336" s="20">
        <f>IFERROR(ROUND(((INDEX('Stock List'!$M$11:$M$1010, MATCH(AB336, 'Stock List'!$K$11:$K$1010, 0))/INDEX('Stock List'!$L$11:$L$1010, MATCH(AB336, 'Stock List'!$K$11:$K$1010, 0)))*AA336), 2), 0)</f>
        <v>0</v>
      </c>
      <c r="BV336" s="20"/>
      <c r="BW336" s="20">
        <f>IFERROR(ROUND(((INDEX('Stock List'!$M$11:$M$1010, MATCH(AD336, 'Stock List'!$K$11:$K$1010, 0))/INDEX('Stock List'!$L$11:$L$1010, MATCH(AD336, 'Stock List'!$K$11:$K$1010, 0)))*AC336), 2), 0)</f>
        <v>0</v>
      </c>
      <c r="BX336" s="20"/>
      <c r="BY336" s="20">
        <f>IFERROR(ROUND(((INDEX('Stock List'!$M$11:$M$1010, MATCH(AF336, 'Stock List'!$K$11:$K$1010, 0))/INDEX('Stock List'!$L$11:$L$1010, MATCH(AF336, 'Stock List'!$K$11:$K$1010, 0)))*AE336), 2), 0)</f>
        <v>0</v>
      </c>
      <c r="BZ336" s="20"/>
      <c r="CA336" s="20">
        <f>IFERROR(ROUND(((INDEX('Stock List'!$M$11:$M$1010, MATCH(AH336, 'Stock List'!$K$11:$K$1010, 0))/INDEX('Stock List'!$L$11:$L$1010, MATCH(AH336, 'Stock List'!$K$11:$K$1010, 0)))*AG336), 2), 0)</f>
        <v>0</v>
      </c>
      <c r="CB336" s="20"/>
      <c r="CC336" s="20">
        <f>IFERROR(ROUND(((INDEX('Stock List'!$M$11:$M$1010, MATCH(AJ336, 'Stock List'!$K$11:$K$1010, 0))/INDEX('Stock List'!$L$11:$L$1010, MATCH(AJ336, 'Stock List'!$K$11:$K$1010, 0)))*AI336), 2), 0)</f>
        <v>0</v>
      </c>
      <c r="CD336" s="20"/>
      <c r="CE336" s="20">
        <f>IFERROR(ROUND(((INDEX('Stock List'!$M$11:$M$1010, MATCH(AL336, 'Stock List'!$K$11:$K$1010, 0))/INDEX('Stock List'!$L$11:$L$1010, MATCH(AL336, 'Stock List'!$K$11:$K$1010, 0)))*AK336), 2), 0)</f>
        <v>0</v>
      </c>
      <c r="CF336" s="20"/>
      <c r="CG336" s="20">
        <f>IFERROR(ROUND(((INDEX('Stock List'!$M$11:$M$1010, MATCH(AN336, 'Stock List'!$K$11:$K$1010, 0))/INDEX('Stock List'!$L$11:$L$1010, MATCH(AN336, 'Stock List'!$K$11:$K$1010, 0)))*AM336), 2), 0)</f>
        <v>0</v>
      </c>
      <c r="CH336" s="20"/>
      <c r="CI336" s="20">
        <f>IFERROR(ROUND(((INDEX('Stock List'!$M$11:$M$1010, MATCH(AP336, 'Stock List'!$K$11:$K$1010, 0))/INDEX('Stock List'!$L$11:$L$1010, MATCH(AP336, 'Stock List'!$K$11:$K$1010, 0)))*AO336), 2), 0)</f>
        <v>0</v>
      </c>
      <c r="CJ336" s="20"/>
      <c r="CK336" s="20">
        <f>IFERROR(ROUND(((INDEX('Stock List'!$M$11:$M$1010, MATCH(AR336, 'Stock List'!$K$11:$K$1010, 0))/INDEX('Stock List'!$L$11:$L$1010, MATCH(AR336, 'Stock List'!$K$11:$K$1010, 0)))*AQ336), 2), 0)</f>
        <v>0</v>
      </c>
      <c r="CL336" s="20"/>
      <c r="CM336" s="20">
        <f>IFERROR(ROUND(((INDEX('Stock List'!$M$11:$M$1010, MATCH(AT336, 'Stock List'!$K$11:$K$1010, 0))/INDEX('Stock List'!$L$11:$L$1010, MATCH(AT336, 'Stock List'!$K$11:$K$1010, 0)))*AS336), 2), 0)</f>
        <v>0</v>
      </c>
      <c r="CN336" s="20"/>
      <c r="CO336" s="20">
        <f>IFERROR(ROUND(((INDEX('Stock List'!$M$11:$M$1010, MATCH(AV336, 'Stock List'!$K$11:$K$1010, 0))/INDEX('Stock List'!$L$11:$L$1010, MATCH(AV336, 'Stock List'!$K$11:$K$1010, 0)))*AU336), 2), 0)</f>
        <v>0</v>
      </c>
      <c r="CP336" s="20"/>
      <c r="CQ336" s="20">
        <f>IFERROR(ROUND(((INDEX('Stock List'!$M$11:$M$1010, MATCH(AX336, 'Stock List'!$K$11:$K$1010, 0))/INDEX('Stock List'!$L$11:$L$1010, MATCH(AX336, 'Stock List'!$K$11:$K$1010, 0)))*AW336), 2), 0)</f>
        <v>0</v>
      </c>
      <c r="CR336" s="22"/>
      <c r="CT336" s="106" t="str">
        <f t="shared" si="298"/>
        <v/>
      </c>
      <c r="CU336" s="22" t="str">
        <f t="shared" si="299"/>
        <v/>
      </c>
      <c r="CX336" s="106" t="str">
        <f t="shared" si="300"/>
        <v/>
      </c>
      <c r="CY336" s="20" t="str">
        <f t="shared" si="301"/>
        <v/>
      </c>
      <c r="CZ336" s="22" t="str">
        <f t="shared" si="302"/>
        <v/>
      </c>
      <c r="DB336" s="76" t="str">
        <f>IF($H336="", "", COUNTIF($G$11:$G$1010, "&gt;"&amp;$G336)+1+COUNTIF($G$11:$G336, $G336)-1)</f>
        <v/>
      </c>
      <c r="DC336" s="76" t="str">
        <f>IF($H336="", "", COUNTIF($CZ$11:$CZ$1010, "&gt;"&amp;$CZ336)+1+COUNTIF($CZ$11:$CZ336, $CZ336)-1)</f>
        <v/>
      </c>
      <c r="DE336" s="147" t="str">
        <f t="shared" si="303"/>
        <v/>
      </c>
      <c r="DF336" s="148"/>
      <c r="DG336" s="19" t="str">
        <f t="shared" si="304"/>
        <v/>
      </c>
      <c r="DH336" s="153" t="str">
        <f t="shared" si="305"/>
        <v/>
      </c>
      <c r="DI336" s="19" t="str">
        <f t="shared" si="257"/>
        <v/>
      </c>
      <c r="DJ336" s="153" t="str">
        <f t="shared" si="258"/>
        <v/>
      </c>
      <c r="DK336" s="19" t="str">
        <f t="shared" si="259"/>
        <v/>
      </c>
      <c r="DL336" s="153" t="str">
        <f t="shared" si="260"/>
        <v/>
      </c>
      <c r="DM336" s="19" t="str">
        <f t="shared" si="261"/>
        <v/>
      </c>
      <c r="DN336" s="153" t="str">
        <f t="shared" si="262"/>
        <v/>
      </c>
      <c r="DO336" s="19" t="str">
        <f t="shared" si="263"/>
        <v/>
      </c>
      <c r="DP336" s="153" t="str">
        <f t="shared" si="264"/>
        <v/>
      </c>
      <c r="DQ336" s="19" t="str">
        <f t="shared" si="265"/>
        <v/>
      </c>
      <c r="DR336" s="153" t="str">
        <f t="shared" si="266"/>
        <v/>
      </c>
      <c r="DS336" s="19" t="str">
        <f t="shared" si="267"/>
        <v/>
      </c>
      <c r="DT336" s="153" t="str">
        <f t="shared" si="268"/>
        <v/>
      </c>
      <c r="DU336" s="19" t="str">
        <f t="shared" si="269"/>
        <v/>
      </c>
      <c r="DV336" s="153" t="str">
        <f t="shared" si="270"/>
        <v/>
      </c>
      <c r="DW336" s="19" t="str">
        <f t="shared" si="271"/>
        <v/>
      </c>
      <c r="DX336" s="153" t="str">
        <f t="shared" si="272"/>
        <v/>
      </c>
      <c r="DY336" s="19" t="str">
        <f t="shared" si="273"/>
        <v/>
      </c>
      <c r="DZ336" s="153" t="str">
        <f t="shared" si="274"/>
        <v/>
      </c>
      <c r="EA336" s="19" t="str">
        <f t="shared" si="275"/>
        <v/>
      </c>
      <c r="EB336" s="153" t="str">
        <f t="shared" si="276"/>
        <v/>
      </c>
      <c r="EC336" s="19" t="str">
        <f t="shared" si="277"/>
        <v/>
      </c>
      <c r="ED336" s="153" t="str">
        <f t="shared" si="278"/>
        <v/>
      </c>
      <c r="EE336" s="19" t="str">
        <f t="shared" si="279"/>
        <v/>
      </c>
      <c r="EF336" s="153" t="str">
        <f t="shared" si="280"/>
        <v/>
      </c>
      <c r="EG336" s="19" t="str">
        <f t="shared" si="281"/>
        <v/>
      </c>
      <c r="EH336" s="153" t="str">
        <f t="shared" si="282"/>
        <v/>
      </c>
      <c r="EI336" s="19" t="str">
        <f t="shared" si="283"/>
        <v/>
      </c>
      <c r="EJ336" s="153" t="str">
        <f t="shared" si="284"/>
        <v/>
      </c>
      <c r="EK336" s="19" t="str">
        <f t="shared" si="285"/>
        <v/>
      </c>
      <c r="EL336" s="153" t="str">
        <f t="shared" si="286"/>
        <v/>
      </c>
      <c r="EM336" s="19" t="str">
        <f t="shared" si="287"/>
        <v/>
      </c>
      <c r="EN336" s="153" t="str">
        <f t="shared" si="288"/>
        <v/>
      </c>
      <c r="EO336" s="19" t="str">
        <f t="shared" si="289"/>
        <v/>
      </c>
      <c r="EP336" s="153" t="str">
        <f t="shared" si="290"/>
        <v/>
      </c>
      <c r="EQ336" s="19" t="str">
        <f t="shared" si="291"/>
        <v/>
      </c>
      <c r="ER336" s="153" t="str">
        <f t="shared" si="292"/>
        <v/>
      </c>
      <c r="ES336" s="19" t="str">
        <f t="shared" si="293"/>
        <v/>
      </c>
      <c r="ET336" s="153" t="str">
        <f t="shared" si="294"/>
        <v/>
      </c>
    </row>
    <row r="337" spans="1:150" x14ac:dyDescent="0.25">
      <c r="A337" s="31"/>
      <c r="B337" s="91" t="str">
        <f t="shared" si="295"/>
        <v/>
      </c>
      <c r="C337" s="20" t="str">
        <f t="shared" si="255"/>
        <v/>
      </c>
      <c r="D337" s="97" t="str">
        <f t="shared" si="256"/>
        <v/>
      </c>
      <c r="E337" s="62" t="str">
        <f t="shared" si="296"/>
        <v/>
      </c>
      <c r="F337" s="31"/>
      <c r="G337" s="282"/>
      <c r="H337" s="283"/>
      <c r="I337" s="284"/>
      <c r="J337" s="285"/>
      <c r="K337" s="286"/>
      <c r="L337" s="287"/>
      <c r="M337" s="288"/>
      <c r="N337" s="287"/>
      <c r="O337" s="288"/>
      <c r="P337" s="287"/>
      <c r="Q337" s="288"/>
      <c r="R337" s="287"/>
      <c r="S337" s="288"/>
      <c r="T337" s="287"/>
      <c r="U337" s="288"/>
      <c r="V337" s="287"/>
      <c r="W337" s="288"/>
      <c r="X337" s="287"/>
      <c r="Y337" s="288"/>
      <c r="Z337" s="287"/>
      <c r="AA337" s="288"/>
      <c r="AB337" s="287"/>
      <c r="AC337" s="288"/>
      <c r="AD337" s="287"/>
      <c r="AE337" s="288"/>
      <c r="AF337" s="287"/>
      <c r="AG337" s="288"/>
      <c r="AH337" s="287"/>
      <c r="AI337" s="288"/>
      <c r="AJ337" s="287"/>
      <c r="AK337" s="288"/>
      <c r="AL337" s="287"/>
      <c r="AM337" s="288"/>
      <c r="AN337" s="287"/>
      <c r="AO337" s="288"/>
      <c r="AP337" s="287"/>
      <c r="AQ337" s="288"/>
      <c r="AR337" s="287"/>
      <c r="AS337" s="288"/>
      <c r="AT337" s="287"/>
      <c r="AU337" s="288"/>
      <c r="AV337" s="287"/>
      <c r="AW337" s="288"/>
      <c r="AX337" s="287"/>
      <c r="AY337" s="31"/>
      <c r="BA337" s="76" t="str">
        <f t="shared" si="297"/>
        <v/>
      </c>
      <c r="BC337" s="76" t="str">
        <f>IF('Stock List'!$K337="", "", 'Stock List'!$K337)</f>
        <v/>
      </c>
      <c r="BE337" s="106">
        <f>IFERROR(ROUND(((INDEX('Stock List'!$M$11:$M$1010, MATCH(L337, 'Stock List'!$K$11:$K$1010, 0))/INDEX('Stock List'!$L$11:$L$1010, MATCH(L337, 'Stock List'!$K$11:$K$1010, 0)))*K337), 2), 0)</f>
        <v>0</v>
      </c>
      <c r="BF337" s="20"/>
      <c r="BG337" s="20">
        <f>IFERROR(ROUND(((INDEX('Stock List'!$M$11:$M$1010, MATCH(N337, 'Stock List'!$K$11:$K$1010, 0))/INDEX('Stock List'!$L$11:$L$1010, MATCH(N337, 'Stock List'!$K$11:$K$1010, 0)))*M337), 2), 0)</f>
        <v>0</v>
      </c>
      <c r="BH337" s="20"/>
      <c r="BI337" s="20">
        <f>IFERROR(ROUND(((INDEX('Stock List'!$M$11:$M$1010, MATCH(P337, 'Stock List'!$K$11:$K$1010, 0))/INDEX('Stock List'!$L$11:$L$1010, MATCH(P337, 'Stock List'!$K$11:$K$1010, 0)))*O337), 2), 0)</f>
        <v>0</v>
      </c>
      <c r="BJ337" s="20"/>
      <c r="BK337" s="20">
        <f>IFERROR(ROUND(((INDEX('Stock List'!$M$11:$M$1010, MATCH(R337, 'Stock List'!$K$11:$K$1010, 0))/INDEX('Stock List'!$L$11:$L$1010, MATCH(R337, 'Stock List'!$K$11:$K$1010, 0)))*Q337), 2), 0)</f>
        <v>0</v>
      </c>
      <c r="BL337" s="20"/>
      <c r="BM337" s="20">
        <f>IFERROR(ROUND(((INDEX('Stock List'!$M$11:$M$1010, MATCH(T337, 'Stock List'!$K$11:$K$1010, 0))/INDEX('Stock List'!$L$11:$L$1010, MATCH(T337, 'Stock List'!$K$11:$K$1010, 0)))*S337), 2), 0)</f>
        <v>0</v>
      </c>
      <c r="BN337" s="20"/>
      <c r="BO337" s="20">
        <f>IFERROR(ROUND(((INDEX('Stock List'!$M$11:$M$1010, MATCH(V337, 'Stock List'!$K$11:$K$1010, 0))/INDEX('Stock List'!$L$11:$L$1010, MATCH(V337, 'Stock List'!$K$11:$K$1010, 0)))*U337), 2), 0)</f>
        <v>0</v>
      </c>
      <c r="BP337" s="20"/>
      <c r="BQ337" s="20">
        <f>IFERROR(ROUND(((INDEX('Stock List'!$M$11:$M$1010, MATCH(X337, 'Stock List'!$K$11:$K$1010, 0))/INDEX('Stock List'!$L$11:$L$1010, MATCH(X337, 'Stock List'!$K$11:$K$1010, 0)))*W337), 2), 0)</f>
        <v>0</v>
      </c>
      <c r="BR337" s="20"/>
      <c r="BS337" s="20">
        <f>IFERROR(ROUND(((INDEX('Stock List'!$M$11:$M$1010, MATCH(Z337, 'Stock List'!$K$11:$K$1010, 0))/INDEX('Stock List'!$L$11:$L$1010, MATCH(Z337, 'Stock List'!$K$11:$K$1010, 0)))*Y337), 2), 0)</f>
        <v>0</v>
      </c>
      <c r="BT337" s="20"/>
      <c r="BU337" s="20">
        <f>IFERROR(ROUND(((INDEX('Stock List'!$M$11:$M$1010, MATCH(AB337, 'Stock List'!$K$11:$K$1010, 0))/INDEX('Stock List'!$L$11:$L$1010, MATCH(AB337, 'Stock List'!$K$11:$K$1010, 0)))*AA337), 2), 0)</f>
        <v>0</v>
      </c>
      <c r="BV337" s="20"/>
      <c r="BW337" s="20">
        <f>IFERROR(ROUND(((INDEX('Stock List'!$M$11:$M$1010, MATCH(AD337, 'Stock List'!$K$11:$K$1010, 0))/INDEX('Stock List'!$L$11:$L$1010, MATCH(AD337, 'Stock List'!$K$11:$K$1010, 0)))*AC337), 2), 0)</f>
        <v>0</v>
      </c>
      <c r="BX337" s="20"/>
      <c r="BY337" s="20">
        <f>IFERROR(ROUND(((INDEX('Stock List'!$M$11:$M$1010, MATCH(AF337, 'Stock List'!$K$11:$K$1010, 0))/INDEX('Stock List'!$L$11:$L$1010, MATCH(AF337, 'Stock List'!$K$11:$K$1010, 0)))*AE337), 2), 0)</f>
        <v>0</v>
      </c>
      <c r="BZ337" s="20"/>
      <c r="CA337" s="20">
        <f>IFERROR(ROUND(((INDEX('Stock List'!$M$11:$M$1010, MATCH(AH337, 'Stock List'!$K$11:$K$1010, 0))/INDEX('Stock List'!$L$11:$L$1010, MATCH(AH337, 'Stock List'!$K$11:$K$1010, 0)))*AG337), 2), 0)</f>
        <v>0</v>
      </c>
      <c r="CB337" s="20"/>
      <c r="CC337" s="20">
        <f>IFERROR(ROUND(((INDEX('Stock List'!$M$11:$M$1010, MATCH(AJ337, 'Stock List'!$K$11:$K$1010, 0))/INDEX('Stock List'!$L$11:$L$1010, MATCH(AJ337, 'Stock List'!$K$11:$K$1010, 0)))*AI337), 2), 0)</f>
        <v>0</v>
      </c>
      <c r="CD337" s="20"/>
      <c r="CE337" s="20">
        <f>IFERROR(ROUND(((INDEX('Stock List'!$M$11:$M$1010, MATCH(AL337, 'Stock List'!$K$11:$K$1010, 0))/INDEX('Stock List'!$L$11:$L$1010, MATCH(AL337, 'Stock List'!$K$11:$K$1010, 0)))*AK337), 2), 0)</f>
        <v>0</v>
      </c>
      <c r="CF337" s="20"/>
      <c r="CG337" s="20">
        <f>IFERROR(ROUND(((INDEX('Stock List'!$M$11:$M$1010, MATCH(AN337, 'Stock List'!$K$11:$K$1010, 0))/INDEX('Stock List'!$L$11:$L$1010, MATCH(AN337, 'Stock List'!$K$11:$K$1010, 0)))*AM337), 2), 0)</f>
        <v>0</v>
      </c>
      <c r="CH337" s="20"/>
      <c r="CI337" s="20">
        <f>IFERROR(ROUND(((INDEX('Stock List'!$M$11:$M$1010, MATCH(AP337, 'Stock List'!$K$11:$K$1010, 0))/INDEX('Stock List'!$L$11:$L$1010, MATCH(AP337, 'Stock List'!$K$11:$K$1010, 0)))*AO337), 2), 0)</f>
        <v>0</v>
      </c>
      <c r="CJ337" s="20"/>
      <c r="CK337" s="20">
        <f>IFERROR(ROUND(((INDEX('Stock List'!$M$11:$M$1010, MATCH(AR337, 'Stock List'!$K$11:$K$1010, 0))/INDEX('Stock List'!$L$11:$L$1010, MATCH(AR337, 'Stock List'!$K$11:$K$1010, 0)))*AQ337), 2), 0)</f>
        <v>0</v>
      </c>
      <c r="CL337" s="20"/>
      <c r="CM337" s="20">
        <f>IFERROR(ROUND(((INDEX('Stock List'!$M$11:$M$1010, MATCH(AT337, 'Stock List'!$K$11:$K$1010, 0))/INDEX('Stock List'!$L$11:$L$1010, MATCH(AT337, 'Stock List'!$K$11:$K$1010, 0)))*AS337), 2), 0)</f>
        <v>0</v>
      </c>
      <c r="CN337" s="20"/>
      <c r="CO337" s="20">
        <f>IFERROR(ROUND(((INDEX('Stock List'!$M$11:$M$1010, MATCH(AV337, 'Stock List'!$K$11:$K$1010, 0))/INDEX('Stock List'!$L$11:$L$1010, MATCH(AV337, 'Stock List'!$K$11:$K$1010, 0)))*AU337), 2), 0)</f>
        <v>0</v>
      </c>
      <c r="CP337" s="20"/>
      <c r="CQ337" s="20">
        <f>IFERROR(ROUND(((INDEX('Stock List'!$M$11:$M$1010, MATCH(AX337, 'Stock List'!$K$11:$K$1010, 0))/INDEX('Stock List'!$L$11:$L$1010, MATCH(AX337, 'Stock List'!$K$11:$K$1010, 0)))*AW337), 2), 0)</f>
        <v>0</v>
      </c>
      <c r="CR337" s="22"/>
      <c r="CT337" s="106" t="str">
        <f t="shared" si="298"/>
        <v/>
      </c>
      <c r="CU337" s="22" t="str">
        <f t="shared" si="299"/>
        <v/>
      </c>
      <c r="CX337" s="106" t="str">
        <f t="shared" si="300"/>
        <v/>
      </c>
      <c r="CY337" s="20" t="str">
        <f t="shared" si="301"/>
        <v/>
      </c>
      <c r="CZ337" s="22" t="str">
        <f t="shared" si="302"/>
        <v/>
      </c>
      <c r="DB337" s="76" t="str">
        <f>IF($H337="", "", COUNTIF($G$11:$G$1010, "&gt;"&amp;$G337)+1+COUNTIF($G$11:$G337, $G337)-1)</f>
        <v/>
      </c>
      <c r="DC337" s="76" t="str">
        <f>IF($H337="", "", COUNTIF($CZ$11:$CZ$1010, "&gt;"&amp;$CZ337)+1+COUNTIF($CZ$11:$CZ337, $CZ337)-1)</f>
        <v/>
      </c>
      <c r="DE337" s="147" t="str">
        <f t="shared" si="303"/>
        <v/>
      </c>
      <c r="DF337" s="148"/>
      <c r="DG337" s="19" t="str">
        <f t="shared" si="304"/>
        <v/>
      </c>
      <c r="DH337" s="153" t="str">
        <f t="shared" si="305"/>
        <v/>
      </c>
      <c r="DI337" s="19" t="str">
        <f t="shared" si="257"/>
        <v/>
      </c>
      <c r="DJ337" s="153" t="str">
        <f t="shared" si="258"/>
        <v/>
      </c>
      <c r="DK337" s="19" t="str">
        <f t="shared" si="259"/>
        <v/>
      </c>
      <c r="DL337" s="153" t="str">
        <f t="shared" si="260"/>
        <v/>
      </c>
      <c r="DM337" s="19" t="str">
        <f t="shared" si="261"/>
        <v/>
      </c>
      <c r="DN337" s="153" t="str">
        <f t="shared" si="262"/>
        <v/>
      </c>
      <c r="DO337" s="19" t="str">
        <f t="shared" si="263"/>
        <v/>
      </c>
      <c r="DP337" s="153" t="str">
        <f t="shared" si="264"/>
        <v/>
      </c>
      <c r="DQ337" s="19" t="str">
        <f t="shared" si="265"/>
        <v/>
      </c>
      <c r="DR337" s="153" t="str">
        <f t="shared" si="266"/>
        <v/>
      </c>
      <c r="DS337" s="19" t="str">
        <f t="shared" si="267"/>
        <v/>
      </c>
      <c r="DT337" s="153" t="str">
        <f t="shared" si="268"/>
        <v/>
      </c>
      <c r="DU337" s="19" t="str">
        <f t="shared" si="269"/>
        <v/>
      </c>
      <c r="DV337" s="153" t="str">
        <f t="shared" si="270"/>
        <v/>
      </c>
      <c r="DW337" s="19" t="str">
        <f t="shared" si="271"/>
        <v/>
      </c>
      <c r="DX337" s="153" t="str">
        <f t="shared" si="272"/>
        <v/>
      </c>
      <c r="DY337" s="19" t="str">
        <f t="shared" si="273"/>
        <v/>
      </c>
      <c r="DZ337" s="153" t="str">
        <f t="shared" si="274"/>
        <v/>
      </c>
      <c r="EA337" s="19" t="str">
        <f t="shared" si="275"/>
        <v/>
      </c>
      <c r="EB337" s="153" t="str">
        <f t="shared" si="276"/>
        <v/>
      </c>
      <c r="EC337" s="19" t="str">
        <f t="shared" si="277"/>
        <v/>
      </c>
      <c r="ED337" s="153" t="str">
        <f t="shared" si="278"/>
        <v/>
      </c>
      <c r="EE337" s="19" t="str">
        <f t="shared" si="279"/>
        <v/>
      </c>
      <c r="EF337" s="153" t="str">
        <f t="shared" si="280"/>
        <v/>
      </c>
      <c r="EG337" s="19" t="str">
        <f t="shared" si="281"/>
        <v/>
      </c>
      <c r="EH337" s="153" t="str">
        <f t="shared" si="282"/>
        <v/>
      </c>
      <c r="EI337" s="19" t="str">
        <f t="shared" si="283"/>
        <v/>
      </c>
      <c r="EJ337" s="153" t="str">
        <f t="shared" si="284"/>
        <v/>
      </c>
      <c r="EK337" s="19" t="str">
        <f t="shared" si="285"/>
        <v/>
      </c>
      <c r="EL337" s="153" t="str">
        <f t="shared" si="286"/>
        <v/>
      </c>
      <c r="EM337" s="19" t="str">
        <f t="shared" si="287"/>
        <v/>
      </c>
      <c r="EN337" s="153" t="str">
        <f t="shared" si="288"/>
        <v/>
      </c>
      <c r="EO337" s="19" t="str">
        <f t="shared" si="289"/>
        <v/>
      </c>
      <c r="EP337" s="153" t="str">
        <f t="shared" si="290"/>
        <v/>
      </c>
      <c r="EQ337" s="19" t="str">
        <f t="shared" si="291"/>
        <v/>
      </c>
      <c r="ER337" s="153" t="str">
        <f t="shared" si="292"/>
        <v/>
      </c>
      <c r="ES337" s="19" t="str">
        <f t="shared" si="293"/>
        <v/>
      </c>
      <c r="ET337" s="153" t="str">
        <f t="shared" si="294"/>
        <v/>
      </c>
    </row>
    <row r="338" spans="1:150" x14ac:dyDescent="0.25">
      <c r="A338" s="31"/>
      <c r="B338" s="91" t="str">
        <f t="shared" si="295"/>
        <v/>
      </c>
      <c r="C338" s="20" t="str">
        <f t="shared" si="255"/>
        <v/>
      </c>
      <c r="D338" s="97" t="str">
        <f t="shared" si="256"/>
        <v/>
      </c>
      <c r="E338" s="62" t="str">
        <f t="shared" si="296"/>
        <v/>
      </c>
      <c r="F338" s="31"/>
      <c r="G338" s="282"/>
      <c r="H338" s="283"/>
      <c r="I338" s="284"/>
      <c r="J338" s="285"/>
      <c r="K338" s="286"/>
      <c r="L338" s="287"/>
      <c r="M338" s="288"/>
      <c r="N338" s="287"/>
      <c r="O338" s="288"/>
      <c r="P338" s="287"/>
      <c r="Q338" s="288"/>
      <c r="R338" s="287"/>
      <c r="S338" s="288"/>
      <c r="T338" s="287"/>
      <c r="U338" s="288"/>
      <c r="V338" s="287"/>
      <c r="W338" s="288"/>
      <c r="X338" s="287"/>
      <c r="Y338" s="288"/>
      <c r="Z338" s="287"/>
      <c r="AA338" s="288"/>
      <c r="AB338" s="287"/>
      <c r="AC338" s="288"/>
      <c r="AD338" s="287"/>
      <c r="AE338" s="288"/>
      <c r="AF338" s="287"/>
      <c r="AG338" s="288"/>
      <c r="AH338" s="287"/>
      <c r="AI338" s="288"/>
      <c r="AJ338" s="287"/>
      <c r="AK338" s="288"/>
      <c r="AL338" s="287"/>
      <c r="AM338" s="288"/>
      <c r="AN338" s="287"/>
      <c r="AO338" s="288"/>
      <c r="AP338" s="287"/>
      <c r="AQ338" s="288"/>
      <c r="AR338" s="287"/>
      <c r="AS338" s="288"/>
      <c r="AT338" s="287"/>
      <c r="AU338" s="288"/>
      <c r="AV338" s="287"/>
      <c r="AW338" s="288"/>
      <c r="AX338" s="287"/>
      <c r="AY338" s="31"/>
      <c r="BA338" s="76" t="str">
        <f t="shared" si="297"/>
        <v/>
      </c>
      <c r="BC338" s="76" t="str">
        <f>IF('Stock List'!$K338="", "", 'Stock List'!$K338)</f>
        <v/>
      </c>
      <c r="BE338" s="106">
        <f>IFERROR(ROUND(((INDEX('Stock List'!$M$11:$M$1010, MATCH(L338, 'Stock List'!$K$11:$K$1010, 0))/INDEX('Stock List'!$L$11:$L$1010, MATCH(L338, 'Stock List'!$K$11:$K$1010, 0)))*K338), 2), 0)</f>
        <v>0</v>
      </c>
      <c r="BF338" s="20"/>
      <c r="BG338" s="20">
        <f>IFERROR(ROUND(((INDEX('Stock List'!$M$11:$M$1010, MATCH(N338, 'Stock List'!$K$11:$K$1010, 0))/INDEX('Stock List'!$L$11:$L$1010, MATCH(N338, 'Stock List'!$K$11:$K$1010, 0)))*M338), 2), 0)</f>
        <v>0</v>
      </c>
      <c r="BH338" s="20"/>
      <c r="BI338" s="20">
        <f>IFERROR(ROUND(((INDEX('Stock List'!$M$11:$M$1010, MATCH(P338, 'Stock List'!$K$11:$K$1010, 0))/INDEX('Stock List'!$L$11:$L$1010, MATCH(P338, 'Stock List'!$K$11:$K$1010, 0)))*O338), 2), 0)</f>
        <v>0</v>
      </c>
      <c r="BJ338" s="20"/>
      <c r="BK338" s="20">
        <f>IFERROR(ROUND(((INDEX('Stock List'!$M$11:$M$1010, MATCH(R338, 'Stock List'!$K$11:$K$1010, 0))/INDEX('Stock List'!$L$11:$L$1010, MATCH(R338, 'Stock List'!$K$11:$K$1010, 0)))*Q338), 2), 0)</f>
        <v>0</v>
      </c>
      <c r="BL338" s="20"/>
      <c r="BM338" s="20">
        <f>IFERROR(ROUND(((INDEX('Stock List'!$M$11:$M$1010, MATCH(T338, 'Stock List'!$K$11:$K$1010, 0))/INDEX('Stock List'!$L$11:$L$1010, MATCH(T338, 'Stock List'!$K$11:$K$1010, 0)))*S338), 2), 0)</f>
        <v>0</v>
      </c>
      <c r="BN338" s="20"/>
      <c r="BO338" s="20">
        <f>IFERROR(ROUND(((INDEX('Stock List'!$M$11:$M$1010, MATCH(V338, 'Stock List'!$K$11:$K$1010, 0))/INDEX('Stock List'!$L$11:$L$1010, MATCH(V338, 'Stock List'!$K$11:$K$1010, 0)))*U338), 2), 0)</f>
        <v>0</v>
      </c>
      <c r="BP338" s="20"/>
      <c r="BQ338" s="20">
        <f>IFERROR(ROUND(((INDEX('Stock List'!$M$11:$M$1010, MATCH(X338, 'Stock List'!$K$11:$K$1010, 0))/INDEX('Stock List'!$L$11:$L$1010, MATCH(X338, 'Stock List'!$K$11:$K$1010, 0)))*W338), 2), 0)</f>
        <v>0</v>
      </c>
      <c r="BR338" s="20"/>
      <c r="BS338" s="20">
        <f>IFERROR(ROUND(((INDEX('Stock List'!$M$11:$M$1010, MATCH(Z338, 'Stock List'!$K$11:$K$1010, 0))/INDEX('Stock List'!$L$11:$L$1010, MATCH(Z338, 'Stock List'!$K$11:$K$1010, 0)))*Y338), 2), 0)</f>
        <v>0</v>
      </c>
      <c r="BT338" s="20"/>
      <c r="BU338" s="20">
        <f>IFERROR(ROUND(((INDEX('Stock List'!$M$11:$M$1010, MATCH(AB338, 'Stock List'!$K$11:$K$1010, 0))/INDEX('Stock List'!$L$11:$L$1010, MATCH(AB338, 'Stock List'!$K$11:$K$1010, 0)))*AA338), 2), 0)</f>
        <v>0</v>
      </c>
      <c r="BV338" s="20"/>
      <c r="BW338" s="20">
        <f>IFERROR(ROUND(((INDEX('Stock List'!$M$11:$M$1010, MATCH(AD338, 'Stock List'!$K$11:$K$1010, 0))/INDEX('Stock List'!$L$11:$L$1010, MATCH(AD338, 'Stock List'!$K$11:$K$1010, 0)))*AC338), 2), 0)</f>
        <v>0</v>
      </c>
      <c r="BX338" s="20"/>
      <c r="BY338" s="20">
        <f>IFERROR(ROUND(((INDEX('Stock List'!$M$11:$M$1010, MATCH(AF338, 'Stock List'!$K$11:$K$1010, 0))/INDEX('Stock List'!$L$11:$L$1010, MATCH(AF338, 'Stock List'!$K$11:$K$1010, 0)))*AE338), 2), 0)</f>
        <v>0</v>
      </c>
      <c r="BZ338" s="20"/>
      <c r="CA338" s="20">
        <f>IFERROR(ROUND(((INDEX('Stock List'!$M$11:$M$1010, MATCH(AH338, 'Stock List'!$K$11:$K$1010, 0))/INDEX('Stock List'!$L$11:$L$1010, MATCH(AH338, 'Stock List'!$K$11:$K$1010, 0)))*AG338), 2), 0)</f>
        <v>0</v>
      </c>
      <c r="CB338" s="20"/>
      <c r="CC338" s="20">
        <f>IFERROR(ROUND(((INDEX('Stock List'!$M$11:$M$1010, MATCH(AJ338, 'Stock List'!$K$11:$K$1010, 0))/INDEX('Stock List'!$L$11:$L$1010, MATCH(AJ338, 'Stock List'!$K$11:$K$1010, 0)))*AI338), 2), 0)</f>
        <v>0</v>
      </c>
      <c r="CD338" s="20"/>
      <c r="CE338" s="20">
        <f>IFERROR(ROUND(((INDEX('Stock List'!$M$11:$M$1010, MATCH(AL338, 'Stock List'!$K$11:$K$1010, 0))/INDEX('Stock List'!$L$11:$L$1010, MATCH(AL338, 'Stock List'!$K$11:$K$1010, 0)))*AK338), 2), 0)</f>
        <v>0</v>
      </c>
      <c r="CF338" s="20"/>
      <c r="CG338" s="20">
        <f>IFERROR(ROUND(((INDEX('Stock List'!$M$11:$M$1010, MATCH(AN338, 'Stock List'!$K$11:$K$1010, 0))/INDEX('Stock List'!$L$11:$L$1010, MATCH(AN338, 'Stock List'!$K$11:$K$1010, 0)))*AM338), 2), 0)</f>
        <v>0</v>
      </c>
      <c r="CH338" s="20"/>
      <c r="CI338" s="20">
        <f>IFERROR(ROUND(((INDEX('Stock List'!$M$11:$M$1010, MATCH(AP338, 'Stock List'!$K$11:$K$1010, 0))/INDEX('Stock List'!$L$11:$L$1010, MATCH(AP338, 'Stock List'!$K$11:$K$1010, 0)))*AO338), 2), 0)</f>
        <v>0</v>
      </c>
      <c r="CJ338" s="20"/>
      <c r="CK338" s="20">
        <f>IFERROR(ROUND(((INDEX('Stock List'!$M$11:$M$1010, MATCH(AR338, 'Stock List'!$K$11:$K$1010, 0))/INDEX('Stock List'!$L$11:$L$1010, MATCH(AR338, 'Stock List'!$K$11:$K$1010, 0)))*AQ338), 2), 0)</f>
        <v>0</v>
      </c>
      <c r="CL338" s="20"/>
      <c r="CM338" s="20">
        <f>IFERROR(ROUND(((INDEX('Stock List'!$M$11:$M$1010, MATCH(AT338, 'Stock List'!$K$11:$K$1010, 0))/INDEX('Stock List'!$L$11:$L$1010, MATCH(AT338, 'Stock List'!$K$11:$K$1010, 0)))*AS338), 2), 0)</f>
        <v>0</v>
      </c>
      <c r="CN338" s="20"/>
      <c r="CO338" s="20">
        <f>IFERROR(ROUND(((INDEX('Stock List'!$M$11:$M$1010, MATCH(AV338, 'Stock List'!$K$11:$K$1010, 0))/INDEX('Stock List'!$L$11:$L$1010, MATCH(AV338, 'Stock List'!$K$11:$K$1010, 0)))*AU338), 2), 0)</f>
        <v>0</v>
      </c>
      <c r="CP338" s="20"/>
      <c r="CQ338" s="20">
        <f>IFERROR(ROUND(((INDEX('Stock List'!$M$11:$M$1010, MATCH(AX338, 'Stock List'!$K$11:$K$1010, 0))/INDEX('Stock List'!$L$11:$L$1010, MATCH(AX338, 'Stock List'!$K$11:$K$1010, 0)))*AW338), 2), 0)</f>
        <v>0</v>
      </c>
      <c r="CR338" s="22"/>
      <c r="CT338" s="106" t="str">
        <f t="shared" si="298"/>
        <v/>
      </c>
      <c r="CU338" s="22" t="str">
        <f t="shared" si="299"/>
        <v/>
      </c>
      <c r="CX338" s="106" t="str">
        <f t="shared" si="300"/>
        <v/>
      </c>
      <c r="CY338" s="20" t="str">
        <f t="shared" si="301"/>
        <v/>
      </c>
      <c r="CZ338" s="22" t="str">
        <f t="shared" si="302"/>
        <v/>
      </c>
      <c r="DB338" s="76" t="str">
        <f>IF($H338="", "", COUNTIF($G$11:$G$1010, "&gt;"&amp;$G338)+1+COUNTIF($G$11:$G338, $G338)-1)</f>
        <v/>
      </c>
      <c r="DC338" s="76" t="str">
        <f>IF($H338="", "", COUNTIF($CZ$11:$CZ$1010, "&gt;"&amp;$CZ338)+1+COUNTIF($CZ$11:$CZ338, $CZ338)-1)</f>
        <v/>
      </c>
      <c r="DE338" s="147" t="str">
        <f t="shared" si="303"/>
        <v/>
      </c>
      <c r="DF338" s="148"/>
      <c r="DG338" s="19" t="str">
        <f t="shared" si="304"/>
        <v/>
      </c>
      <c r="DH338" s="153" t="str">
        <f t="shared" si="305"/>
        <v/>
      </c>
      <c r="DI338" s="19" t="str">
        <f t="shared" si="257"/>
        <v/>
      </c>
      <c r="DJ338" s="153" t="str">
        <f t="shared" si="258"/>
        <v/>
      </c>
      <c r="DK338" s="19" t="str">
        <f t="shared" si="259"/>
        <v/>
      </c>
      <c r="DL338" s="153" t="str">
        <f t="shared" si="260"/>
        <v/>
      </c>
      <c r="DM338" s="19" t="str">
        <f t="shared" si="261"/>
        <v/>
      </c>
      <c r="DN338" s="153" t="str">
        <f t="shared" si="262"/>
        <v/>
      </c>
      <c r="DO338" s="19" t="str">
        <f t="shared" si="263"/>
        <v/>
      </c>
      <c r="DP338" s="153" t="str">
        <f t="shared" si="264"/>
        <v/>
      </c>
      <c r="DQ338" s="19" t="str">
        <f t="shared" si="265"/>
        <v/>
      </c>
      <c r="DR338" s="153" t="str">
        <f t="shared" si="266"/>
        <v/>
      </c>
      <c r="DS338" s="19" t="str">
        <f t="shared" si="267"/>
        <v/>
      </c>
      <c r="DT338" s="153" t="str">
        <f t="shared" si="268"/>
        <v/>
      </c>
      <c r="DU338" s="19" t="str">
        <f t="shared" si="269"/>
        <v/>
      </c>
      <c r="DV338" s="153" t="str">
        <f t="shared" si="270"/>
        <v/>
      </c>
      <c r="DW338" s="19" t="str">
        <f t="shared" si="271"/>
        <v/>
      </c>
      <c r="DX338" s="153" t="str">
        <f t="shared" si="272"/>
        <v/>
      </c>
      <c r="DY338" s="19" t="str">
        <f t="shared" si="273"/>
        <v/>
      </c>
      <c r="DZ338" s="153" t="str">
        <f t="shared" si="274"/>
        <v/>
      </c>
      <c r="EA338" s="19" t="str">
        <f t="shared" si="275"/>
        <v/>
      </c>
      <c r="EB338" s="153" t="str">
        <f t="shared" si="276"/>
        <v/>
      </c>
      <c r="EC338" s="19" t="str">
        <f t="shared" si="277"/>
        <v/>
      </c>
      <c r="ED338" s="153" t="str">
        <f t="shared" si="278"/>
        <v/>
      </c>
      <c r="EE338" s="19" t="str">
        <f t="shared" si="279"/>
        <v/>
      </c>
      <c r="EF338" s="153" t="str">
        <f t="shared" si="280"/>
        <v/>
      </c>
      <c r="EG338" s="19" t="str">
        <f t="shared" si="281"/>
        <v/>
      </c>
      <c r="EH338" s="153" t="str">
        <f t="shared" si="282"/>
        <v/>
      </c>
      <c r="EI338" s="19" t="str">
        <f t="shared" si="283"/>
        <v/>
      </c>
      <c r="EJ338" s="153" t="str">
        <f t="shared" si="284"/>
        <v/>
      </c>
      <c r="EK338" s="19" t="str">
        <f t="shared" si="285"/>
        <v/>
      </c>
      <c r="EL338" s="153" t="str">
        <f t="shared" si="286"/>
        <v/>
      </c>
      <c r="EM338" s="19" t="str">
        <f t="shared" si="287"/>
        <v/>
      </c>
      <c r="EN338" s="153" t="str">
        <f t="shared" si="288"/>
        <v/>
      </c>
      <c r="EO338" s="19" t="str">
        <f t="shared" si="289"/>
        <v/>
      </c>
      <c r="EP338" s="153" t="str">
        <f t="shared" si="290"/>
        <v/>
      </c>
      <c r="EQ338" s="19" t="str">
        <f t="shared" si="291"/>
        <v/>
      </c>
      <c r="ER338" s="153" t="str">
        <f t="shared" si="292"/>
        <v/>
      </c>
      <c r="ES338" s="19" t="str">
        <f t="shared" si="293"/>
        <v/>
      </c>
      <c r="ET338" s="153" t="str">
        <f t="shared" si="294"/>
        <v/>
      </c>
    </row>
    <row r="339" spans="1:150" x14ac:dyDescent="0.25">
      <c r="A339" s="31"/>
      <c r="B339" s="91" t="str">
        <f t="shared" si="295"/>
        <v/>
      </c>
      <c r="C339" s="20" t="str">
        <f t="shared" si="255"/>
        <v/>
      </c>
      <c r="D339" s="97" t="str">
        <f t="shared" si="256"/>
        <v/>
      </c>
      <c r="E339" s="62" t="str">
        <f t="shared" si="296"/>
        <v/>
      </c>
      <c r="F339" s="31"/>
      <c r="G339" s="282"/>
      <c r="H339" s="283"/>
      <c r="I339" s="284"/>
      <c r="J339" s="285"/>
      <c r="K339" s="286"/>
      <c r="L339" s="287"/>
      <c r="M339" s="288"/>
      <c r="N339" s="287"/>
      <c r="O339" s="288"/>
      <c r="P339" s="287"/>
      <c r="Q339" s="288"/>
      <c r="R339" s="287"/>
      <c r="S339" s="288"/>
      <c r="T339" s="287"/>
      <c r="U339" s="288"/>
      <c r="V339" s="287"/>
      <c r="W339" s="288"/>
      <c r="X339" s="287"/>
      <c r="Y339" s="288"/>
      <c r="Z339" s="287"/>
      <c r="AA339" s="288"/>
      <c r="AB339" s="287"/>
      <c r="AC339" s="288"/>
      <c r="AD339" s="287"/>
      <c r="AE339" s="288"/>
      <c r="AF339" s="287"/>
      <c r="AG339" s="288"/>
      <c r="AH339" s="287"/>
      <c r="AI339" s="288"/>
      <c r="AJ339" s="287"/>
      <c r="AK339" s="288"/>
      <c r="AL339" s="287"/>
      <c r="AM339" s="288"/>
      <c r="AN339" s="287"/>
      <c r="AO339" s="288"/>
      <c r="AP339" s="287"/>
      <c r="AQ339" s="288"/>
      <c r="AR339" s="287"/>
      <c r="AS339" s="288"/>
      <c r="AT339" s="287"/>
      <c r="AU339" s="288"/>
      <c r="AV339" s="287"/>
      <c r="AW339" s="288"/>
      <c r="AX339" s="287"/>
      <c r="AY339" s="31"/>
      <c r="BA339" s="76" t="str">
        <f t="shared" si="297"/>
        <v/>
      </c>
      <c r="BC339" s="76" t="str">
        <f>IF('Stock List'!$K339="", "", 'Stock List'!$K339)</f>
        <v/>
      </c>
      <c r="BE339" s="106">
        <f>IFERROR(ROUND(((INDEX('Stock List'!$M$11:$M$1010, MATCH(L339, 'Stock List'!$K$11:$K$1010, 0))/INDEX('Stock List'!$L$11:$L$1010, MATCH(L339, 'Stock List'!$K$11:$K$1010, 0)))*K339), 2), 0)</f>
        <v>0</v>
      </c>
      <c r="BF339" s="20"/>
      <c r="BG339" s="20">
        <f>IFERROR(ROUND(((INDEX('Stock List'!$M$11:$M$1010, MATCH(N339, 'Stock List'!$K$11:$K$1010, 0))/INDEX('Stock List'!$L$11:$L$1010, MATCH(N339, 'Stock List'!$K$11:$K$1010, 0)))*M339), 2), 0)</f>
        <v>0</v>
      </c>
      <c r="BH339" s="20"/>
      <c r="BI339" s="20">
        <f>IFERROR(ROUND(((INDEX('Stock List'!$M$11:$M$1010, MATCH(P339, 'Stock List'!$K$11:$K$1010, 0))/INDEX('Stock List'!$L$11:$L$1010, MATCH(P339, 'Stock List'!$K$11:$K$1010, 0)))*O339), 2), 0)</f>
        <v>0</v>
      </c>
      <c r="BJ339" s="20"/>
      <c r="BK339" s="20">
        <f>IFERROR(ROUND(((INDEX('Stock List'!$M$11:$M$1010, MATCH(R339, 'Stock List'!$K$11:$K$1010, 0))/INDEX('Stock List'!$L$11:$L$1010, MATCH(R339, 'Stock List'!$K$11:$K$1010, 0)))*Q339), 2), 0)</f>
        <v>0</v>
      </c>
      <c r="BL339" s="20"/>
      <c r="BM339" s="20">
        <f>IFERROR(ROUND(((INDEX('Stock List'!$M$11:$M$1010, MATCH(T339, 'Stock List'!$K$11:$K$1010, 0))/INDEX('Stock List'!$L$11:$L$1010, MATCH(T339, 'Stock List'!$K$11:$K$1010, 0)))*S339), 2), 0)</f>
        <v>0</v>
      </c>
      <c r="BN339" s="20"/>
      <c r="BO339" s="20">
        <f>IFERROR(ROUND(((INDEX('Stock List'!$M$11:$M$1010, MATCH(V339, 'Stock List'!$K$11:$K$1010, 0))/INDEX('Stock List'!$L$11:$L$1010, MATCH(V339, 'Stock List'!$K$11:$K$1010, 0)))*U339), 2), 0)</f>
        <v>0</v>
      </c>
      <c r="BP339" s="20"/>
      <c r="BQ339" s="20">
        <f>IFERROR(ROUND(((INDEX('Stock List'!$M$11:$M$1010, MATCH(X339, 'Stock List'!$K$11:$K$1010, 0))/INDEX('Stock List'!$L$11:$L$1010, MATCH(X339, 'Stock List'!$K$11:$K$1010, 0)))*W339), 2), 0)</f>
        <v>0</v>
      </c>
      <c r="BR339" s="20"/>
      <c r="BS339" s="20">
        <f>IFERROR(ROUND(((INDEX('Stock List'!$M$11:$M$1010, MATCH(Z339, 'Stock List'!$K$11:$K$1010, 0))/INDEX('Stock List'!$L$11:$L$1010, MATCH(Z339, 'Stock List'!$K$11:$K$1010, 0)))*Y339), 2), 0)</f>
        <v>0</v>
      </c>
      <c r="BT339" s="20"/>
      <c r="BU339" s="20">
        <f>IFERROR(ROUND(((INDEX('Stock List'!$M$11:$M$1010, MATCH(AB339, 'Stock List'!$K$11:$K$1010, 0))/INDEX('Stock List'!$L$11:$L$1010, MATCH(AB339, 'Stock List'!$K$11:$K$1010, 0)))*AA339), 2), 0)</f>
        <v>0</v>
      </c>
      <c r="BV339" s="20"/>
      <c r="BW339" s="20">
        <f>IFERROR(ROUND(((INDEX('Stock List'!$M$11:$M$1010, MATCH(AD339, 'Stock List'!$K$11:$K$1010, 0))/INDEX('Stock List'!$L$11:$L$1010, MATCH(AD339, 'Stock List'!$K$11:$K$1010, 0)))*AC339), 2), 0)</f>
        <v>0</v>
      </c>
      <c r="BX339" s="20"/>
      <c r="BY339" s="20">
        <f>IFERROR(ROUND(((INDEX('Stock List'!$M$11:$M$1010, MATCH(AF339, 'Stock List'!$K$11:$K$1010, 0))/INDEX('Stock List'!$L$11:$L$1010, MATCH(AF339, 'Stock List'!$K$11:$K$1010, 0)))*AE339), 2), 0)</f>
        <v>0</v>
      </c>
      <c r="BZ339" s="20"/>
      <c r="CA339" s="20">
        <f>IFERROR(ROUND(((INDEX('Stock List'!$M$11:$M$1010, MATCH(AH339, 'Stock List'!$K$11:$K$1010, 0))/INDEX('Stock List'!$L$11:$L$1010, MATCH(AH339, 'Stock List'!$K$11:$K$1010, 0)))*AG339), 2), 0)</f>
        <v>0</v>
      </c>
      <c r="CB339" s="20"/>
      <c r="CC339" s="20">
        <f>IFERROR(ROUND(((INDEX('Stock List'!$M$11:$M$1010, MATCH(AJ339, 'Stock List'!$K$11:$K$1010, 0))/INDEX('Stock List'!$L$11:$L$1010, MATCH(AJ339, 'Stock List'!$K$11:$K$1010, 0)))*AI339), 2), 0)</f>
        <v>0</v>
      </c>
      <c r="CD339" s="20"/>
      <c r="CE339" s="20">
        <f>IFERROR(ROUND(((INDEX('Stock List'!$M$11:$M$1010, MATCH(AL339, 'Stock List'!$K$11:$K$1010, 0))/INDEX('Stock List'!$L$11:$L$1010, MATCH(AL339, 'Stock List'!$K$11:$K$1010, 0)))*AK339), 2), 0)</f>
        <v>0</v>
      </c>
      <c r="CF339" s="20"/>
      <c r="CG339" s="20">
        <f>IFERROR(ROUND(((INDEX('Stock List'!$M$11:$M$1010, MATCH(AN339, 'Stock List'!$K$11:$K$1010, 0))/INDEX('Stock List'!$L$11:$L$1010, MATCH(AN339, 'Stock List'!$K$11:$K$1010, 0)))*AM339), 2), 0)</f>
        <v>0</v>
      </c>
      <c r="CH339" s="20"/>
      <c r="CI339" s="20">
        <f>IFERROR(ROUND(((INDEX('Stock List'!$M$11:$M$1010, MATCH(AP339, 'Stock List'!$K$11:$K$1010, 0))/INDEX('Stock List'!$L$11:$L$1010, MATCH(AP339, 'Stock List'!$K$11:$K$1010, 0)))*AO339), 2), 0)</f>
        <v>0</v>
      </c>
      <c r="CJ339" s="20"/>
      <c r="CK339" s="20">
        <f>IFERROR(ROUND(((INDEX('Stock List'!$M$11:$M$1010, MATCH(AR339, 'Stock List'!$K$11:$K$1010, 0))/INDEX('Stock List'!$L$11:$L$1010, MATCH(AR339, 'Stock List'!$K$11:$K$1010, 0)))*AQ339), 2), 0)</f>
        <v>0</v>
      </c>
      <c r="CL339" s="20"/>
      <c r="CM339" s="20">
        <f>IFERROR(ROUND(((INDEX('Stock List'!$M$11:$M$1010, MATCH(AT339, 'Stock List'!$K$11:$K$1010, 0))/INDEX('Stock List'!$L$11:$L$1010, MATCH(AT339, 'Stock List'!$K$11:$K$1010, 0)))*AS339), 2), 0)</f>
        <v>0</v>
      </c>
      <c r="CN339" s="20"/>
      <c r="CO339" s="20">
        <f>IFERROR(ROUND(((INDEX('Stock List'!$M$11:$M$1010, MATCH(AV339, 'Stock List'!$K$11:$K$1010, 0))/INDEX('Stock List'!$L$11:$L$1010, MATCH(AV339, 'Stock List'!$K$11:$K$1010, 0)))*AU339), 2), 0)</f>
        <v>0</v>
      </c>
      <c r="CP339" s="20"/>
      <c r="CQ339" s="20">
        <f>IFERROR(ROUND(((INDEX('Stock List'!$M$11:$M$1010, MATCH(AX339, 'Stock List'!$K$11:$K$1010, 0))/INDEX('Stock List'!$L$11:$L$1010, MATCH(AX339, 'Stock List'!$K$11:$K$1010, 0)))*AW339), 2), 0)</f>
        <v>0</v>
      </c>
      <c r="CR339" s="22"/>
      <c r="CT339" s="106" t="str">
        <f t="shared" si="298"/>
        <v/>
      </c>
      <c r="CU339" s="22" t="str">
        <f t="shared" si="299"/>
        <v/>
      </c>
      <c r="CX339" s="106" t="str">
        <f t="shared" si="300"/>
        <v/>
      </c>
      <c r="CY339" s="20" t="str">
        <f t="shared" si="301"/>
        <v/>
      </c>
      <c r="CZ339" s="22" t="str">
        <f t="shared" si="302"/>
        <v/>
      </c>
      <c r="DB339" s="76" t="str">
        <f>IF($H339="", "", COUNTIF($G$11:$G$1010, "&gt;"&amp;$G339)+1+COUNTIF($G$11:$G339, $G339)-1)</f>
        <v/>
      </c>
      <c r="DC339" s="76" t="str">
        <f>IF($H339="", "", COUNTIF($CZ$11:$CZ$1010, "&gt;"&amp;$CZ339)+1+COUNTIF($CZ$11:$CZ339, $CZ339)-1)</f>
        <v/>
      </c>
      <c r="DE339" s="147" t="str">
        <f t="shared" si="303"/>
        <v/>
      </c>
      <c r="DF339" s="148"/>
      <c r="DG339" s="19" t="str">
        <f t="shared" si="304"/>
        <v/>
      </c>
      <c r="DH339" s="153" t="str">
        <f t="shared" si="305"/>
        <v/>
      </c>
      <c r="DI339" s="19" t="str">
        <f t="shared" si="257"/>
        <v/>
      </c>
      <c r="DJ339" s="153" t="str">
        <f t="shared" si="258"/>
        <v/>
      </c>
      <c r="DK339" s="19" t="str">
        <f t="shared" si="259"/>
        <v/>
      </c>
      <c r="DL339" s="153" t="str">
        <f t="shared" si="260"/>
        <v/>
      </c>
      <c r="DM339" s="19" t="str">
        <f t="shared" si="261"/>
        <v/>
      </c>
      <c r="DN339" s="153" t="str">
        <f t="shared" si="262"/>
        <v/>
      </c>
      <c r="DO339" s="19" t="str">
        <f t="shared" si="263"/>
        <v/>
      </c>
      <c r="DP339" s="153" t="str">
        <f t="shared" si="264"/>
        <v/>
      </c>
      <c r="DQ339" s="19" t="str">
        <f t="shared" si="265"/>
        <v/>
      </c>
      <c r="DR339" s="153" t="str">
        <f t="shared" si="266"/>
        <v/>
      </c>
      <c r="DS339" s="19" t="str">
        <f t="shared" si="267"/>
        <v/>
      </c>
      <c r="DT339" s="153" t="str">
        <f t="shared" si="268"/>
        <v/>
      </c>
      <c r="DU339" s="19" t="str">
        <f t="shared" si="269"/>
        <v/>
      </c>
      <c r="DV339" s="153" t="str">
        <f t="shared" si="270"/>
        <v/>
      </c>
      <c r="DW339" s="19" t="str">
        <f t="shared" si="271"/>
        <v/>
      </c>
      <c r="DX339" s="153" t="str">
        <f t="shared" si="272"/>
        <v/>
      </c>
      <c r="DY339" s="19" t="str">
        <f t="shared" si="273"/>
        <v/>
      </c>
      <c r="DZ339" s="153" t="str">
        <f t="shared" si="274"/>
        <v/>
      </c>
      <c r="EA339" s="19" t="str">
        <f t="shared" si="275"/>
        <v/>
      </c>
      <c r="EB339" s="153" t="str">
        <f t="shared" si="276"/>
        <v/>
      </c>
      <c r="EC339" s="19" t="str">
        <f t="shared" si="277"/>
        <v/>
      </c>
      <c r="ED339" s="153" t="str">
        <f t="shared" si="278"/>
        <v/>
      </c>
      <c r="EE339" s="19" t="str">
        <f t="shared" si="279"/>
        <v/>
      </c>
      <c r="EF339" s="153" t="str">
        <f t="shared" si="280"/>
        <v/>
      </c>
      <c r="EG339" s="19" t="str">
        <f t="shared" si="281"/>
        <v/>
      </c>
      <c r="EH339" s="153" t="str">
        <f t="shared" si="282"/>
        <v/>
      </c>
      <c r="EI339" s="19" t="str">
        <f t="shared" si="283"/>
        <v/>
      </c>
      <c r="EJ339" s="153" t="str">
        <f t="shared" si="284"/>
        <v/>
      </c>
      <c r="EK339" s="19" t="str">
        <f t="shared" si="285"/>
        <v/>
      </c>
      <c r="EL339" s="153" t="str">
        <f t="shared" si="286"/>
        <v/>
      </c>
      <c r="EM339" s="19" t="str">
        <f t="shared" si="287"/>
        <v/>
      </c>
      <c r="EN339" s="153" t="str">
        <f t="shared" si="288"/>
        <v/>
      </c>
      <c r="EO339" s="19" t="str">
        <f t="shared" si="289"/>
        <v/>
      </c>
      <c r="EP339" s="153" t="str">
        <f t="shared" si="290"/>
        <v/>
      </c>
      <c r="EQ339" s="19" t="str">
        <f t="shared" si="291"/>
        <v/>
      </c>
      <c r="ER339" s="153" t="str">
        <f t="shared" si="292"/>
        <v/>
      </c>
      <c r="ES339" s="19" t="str">
        <f t="shared" si="293"/>
        <v/>
      </c>
      <c r="ET339" s="153" t="str">
        <f t="shared" si="294"/>
        <v/>
      </c>
    </row>
    <row r="340" spans="1:150" x14ac:dyDescent="0.25">
      <c r="A340" s="31"/>
      <c r="B340" s="91" t="str">
        <f t="shared" si="295"/>
        <v/>
      </c>
      <c r="C340" s="20" t="str">
        <f t="shared" si="255"/>
        <v/>
      </c>
      <c r="D340" s="97" t="str">
        <f t="shared" si="256"/>
        <v/>
      </c>
      <c r="E340" s="62" t="str">
        <f t="shared" si="296"/>
        <v/>
      </c>
      <c r="F340" s="31"/>
      <c r="G340" s="282"/>
      <c r="H340" s="283"/>
      <c r="I340" s="284"/>
      <c r="J340" s="285"/>
      <c r="K340" s="286"/>
      <c r="L340" s="287"/>
      <c r="M340" s="288"/>
      <c r="N340" s="287"/>
      <c r="O340" s="288"/>
      <c r="P340" s="287"/>
      <c r="Q340" s="288"/>
      <c r="R340" s="287"/>
      <c r="S340" s="288"/>
      <c r="T340" s="287"/>
      <c r="U340" s="288"/>
      <c r="V340" s="287"/>
      <c r="W340" s="288"/>
      <c r="X340" s="287"/>
      <c r="Y340" s="288"/>
      <c r="Z340" s="287"/>
      <c r="AA340" s="288"/>
      <c r="AB340" s="287"/>
      <c r="AC340" s="288"/>
      <c r="AD340" s="287"/>
      <c r="AE340" s="288"/>
      <c r="AF340" s="287"/>
      <c r="AG340" s="288"/>
      <c r="AH340" s="287"/>
      <c r="AI340" s="288"/>
      <c r="AJ340" s="287"/>
      <c r="AK340" s="288"/>
      <c r="AL340" s="287"/>
      <c r="AM340" s="288"/>
      <c r="AN340" s="287"/>
      <c r="AO340" s="288"/>
      <c r="AP340" s="287"/>
      <c r="AQ340" s="288"/>
      <c r="AR340" s="287"/>
      <c r="AS340" s="288"/>
      <c r="AT340" s="287"/>
      <c r="AU340" s="288"/>
      <c r="AV340" s="287"/>
      <c r="AW340" s="288"/>
      <c r="AX340" s="287"/>
      <c r="AY340" s="31"/>
      <c r="BA340" s="76" t="str">
        <f t="shared" si="297"/>
        <v/>
      </c>
      <c r="BC340" s="76" t="str">
        <f>IF('Stock List'!$K340="", "", 'Stock List'!$K340)</f>
        <v/>
      </c>
      <c r="BE340" s="106">
        <f>IFERROR(ROUND(((INDEX('Stock List'!$M$11:$M$1010, MATCH(L340, 'Stock List'!$K$11:$K$1010, 0))/INDEX('Stock List'!$L$11:$L$1010, MATCH(L340, 'Stock List'!$K$11:$K$1010, 0)))*K340), 2), 0)</f>
        <v>0</v>
      </c>
      <c r="BF340" s="20"/>
      <c r="BG340" s="20">
        <f>IFERROR(ROUND(((INDEX('Stock List'!$M$11:$M$1010, MATCH(N340, 'Stock List'!$K$11:$K$1010, 0))/INDEX('Stock List'!$L$11:$L$1010, MATCH(N340, 'Stock List'!$K$11:$K$1010, 0)))*M340), 2), 0)</f>
        <v>0</v>
      </c>
      <c r="BH340" s="20"/>
      <c r="BI340" s="20">
        <f>IFERROR(ROUND(((INDEX('Stock List'!$M$11:$M$1010, MATCH(P340, 'Stock List'!$K$11:$K$1010, 0))/INDEX('Stock List'!$L$11:$L$1010, MATCH(P340, 'Stock List'!$K$11:$K$1010, 0)))*O340), 2), 0)</f>
        <v>0</v>
      </c>
      <c r="BJ340" s="20"/>
      <c r="BK340" s="20">
        <f>IFERROR(ROUND(((INDEX('Stock List'!$M$11:$M$1010, MATCH(R340, 'Stock List'!$K$11:$K$1010, 0))/INDEX('Stock List'!$L$11:$L$1010, MATCH(R340, 'Stock List'!$K$11:$K$1010, 0)))*Q340), 2), 0)</f>
        <v>0</v>
      </c>
      <c r="BL340" s="20"/>
      <c r="BM340" s="20">
        <f>IFERROR(ROUND(((INDEX('Stock List'!$M$11:$M$1010, MATCH(T340, 'Stock List'!$K$11:$K$1010, 0))/INDEX('Stock List'!$L$11:$L$1010, MATCH(T340, 'Stock List'!$K$11:$K$1010, 0)))*S340), 2), 0)</f>
        <v>0</v>
      </c>
      <c r="BN340" s="20"/>
      <c r="BO340" s="20">
        <f>IFERROR(ROUND(((INDEX('Stock List'!$M$11:$M$1010, MATCH(V340, 'Stock List'!$K$11:$K$1010, 0))/INDEX('Stock List'!$L$11:$L$1010, MATCH(V340, 'Stock List'!$K$11:$K$1010, 0)))*U340), 2), 0)</f>
        <v>0</v>
      </c>
      <c r="BP340" s="20"/>
      <c r="BQ340" s="20">
        <f>IFERROR(ROUND(((INDEX('Stock List'!$M$11:$M$1010, MATCH(X340, 'Stock List'!$K$11:$K$1010, 0))/INDEX('Stock List'!$L$11:$L$1010, MATCH(X340, 'Stock List'!$K$11:$K$1010, 0)))*W340), 2), 0)</f>
        <v>0</v>
      </c>
      <c r="BR340" s="20"/>
      <c r="BS340" s="20">
        <f>IFERROR(ROUND(((INDEX('Stock List'!$M$11:$M$1010, MATCH(Z340, 'Stock List'!$K$11:$K$1010, 0))/INDEX('Stock List'!$L$11:$L$1010, MATCH(Z340, 'Stock List'!$K$11:$K$1010, 0)))*Y340), 2), 0)</f>
        <v>0</v>
      </c>
      <c r="BT340" s="20"/>
      <c r="BU340" s="20">
        <f>IFERROR(ROUND(((INDEX('Stock List'!$M$11:$M$1010, MATCH(AB340, 'Stock List'!$K$11:$K$1010, 0))/INDEX('Stock List'!$L$11:$L$1010, MATCH(AB340, 'Stock List'!$K$11:$K$1010, 0)))*AA340), 2), 0)</f>
        <v>0</v>
      </c>
      <c r="BV340" s="20"/>
      <c r="BW340" s="20">
        <f>IFERROR(ROUND(((INDEX('Stock List'!$M$11:$M$1010, MATCH(AD340, 'Stock List'!$K$11:$K$1010, 0))/INDEX('Stock List'!$L$11:$L$1010, MATCH(AD340, 'Stock List'!$K$11:$K$1010, 0)))*AC340), 2), 0)</f>
        <v>0</v>
      </c>
      <c r="BX340" s="20"/>
      <c r="BY340" s="20">
        <f>IFERROR(ROUND(((INDEX('Stock List'!$M$11:$M$1010, MATCH(AF340, 'Stock List'!$K$11:$K$1010, 0))/INDEX('Stock List'!$L$11:$L$1010, MATCH(AF340, 'Stock List'!$K$11:$K$1010, 0)))*AE340), 2), 0)</f>
        <v>0</v>
      </c>
      <c r="BZ340" s="20"/>
      <c r="CA340" s="20">
        <f>IFERROR(ROUND(((INDEX('Stock List'!$M$11:$M$1010, MATCH(AH340, 'Stock List'!$K$11:$K$1010, 0))/INDEX('Stock List'!$L$11:$L$1010, MATCH(AH340, 'Stock List'!$K$11:$K$1010, 0)))*AG340), 2), 0)</f>
        <v>0</v>
      </c>
      <c r="CB340" s="20"/>
      <c r="CC340" s="20">
        <f>IFERROR(ROUND(((INDEX('Stock List'!$M$11:$M$1010, MATCH(AJ340, 'Stock List'!$K$11:$K$1010, 0))/INDEX('Stock List'!$L$11:$L$1010, MATCH(AJ340, 'Stock List'!$K$11:$K$1010, 0)))*AI340), 2), 0)</f>
        <v>0</v>
      </c>
      <c r="CD340" s="20"/>
      <c r="CE340" s="20">
        <f>IFERROR(ROUND(((INDEX('Stock List'!$M$11:$M$1010, MATCH(AL340, 'Stock List'!$K$11:$K$1010, 0))/INDEX('Stock List'!$L$11:$L$1010, MATCH(AL340, 'Stock List'!$K$11:$K$1010, 0)))*AK340), 2), 0)</f>
        <v>0</v>
      </c>
      <c r="CF340" s="20"/>
      <c r="CG340" s="20">
        <f>IFERROR(ROUND(((INDEX('Stock List'!$M$11:$M$1010, MATCH(AN340, 'Stock List'!$K$11:$K$1010, 0))/INDEX('Stock List'!$L$11:$L$1010, MATCH(AN340, 'Stock List'!$K$11:$K$1010, 0)))*AM340), 2), 0)</f>
        <v>0</v>
      </c>
      <c r="CH340" s="20"/>
      <c r="CI340" s="20">
        <f>IFERROR(ROUND(((INDEX('Stock List'!$M$11:$M$1010, MATCH(AP340, 'Stock List'!$K$11:$K$1010, 0))/INDEX('Stock List'!$L$11:$L$1010, MATCH(AP340, 'Stock List'!$K$11:$K$1010, 0)))*AO340), 2), 0)</f>
        <v>0</v>
      </c>
      <c r="CJ340" s="20"/>
      <c r="CK340" s="20">
        <f>IFERROR(ROUND(((INDEX('Stock List'!$M$11:$M$1010, MATCH(AR340, 'Stock List'!$K$11:$K$1010, 0))/INDEX('Stock List'!$L$11:$L$1010, MATCH(AR340, 'Stock List'!$K$11:$K$1010, 0)))*AQ340), 2), 0)</f>
        <v>0</v>
      </c>
      <c r="CL340" s="20"/>
      <c r="CM340" s="20">
        <f>IFERROR(ROUND(((INDEX('Stock List'!$M$11:$M$1010, MATCH(AT340, 'Stock List'!$K$11:$K$1010, 0))/INDEX('Stock List'!$L$11:$L$1010, MATCH(AT340, 'Stock List'!$K$11:$K$1010, 0)))*AS340), 2), 0)</f>
        <v>0</v>
      </c>
      <c r="CN340" s="20"/>
      <c r="CO340" s="20">
        <f>IFERROR(ROUND(((INDEX('Stock List'!$M$11:$M$1010, MATCH(AV340, 'Stock List'!$K$11:$K$1010, 0))/INDEX('Stock List'!$L$11:$L$1010, MATCH(AV340, 'Stock List'!$K$11:$K$1010, 0)))*AU340), 2), 0)</f>
        <v>0</v>
      </c>
      <c r="CP340" s="20"/>
      <c r="CQ340" s="20">
        <f>IFERROR(ROUND(((INDEX('Stock List'!$M$11:$M$1010, MATCH(AX340, 'Stock List'!$K$11:$K$1010, 0))/INDEX('Stock List'!$L$11:$L$1010, MATCH(AX340, 'Stock List'!$K$11:$K$1010, 0)))*AW340), 2), 0)</f>
        <v>0</v>
      </c>
      <c r="CR340" s="22"/>
      <c r="CT340" s="106" t="str">
        <f t="shared" si="298"/>
        <v/>
      </c>
      <c r="CU340" s="22" t="str">
        <f t="shared" si="299"/>
        <v/>
      </c>
      <c r="CX340" s="106" t="str">
        <f t="shared" si="300"/>
        <v/>
      </c>
      <c r="CY340" s="20" t="str">
        <f t="shared" si="301"/>
        <v/>
      </c>
      <c r="CZ340" s="22" t="str">
        <f t="shared" si="302"/>
        <v/>
      </c>
      <c r="DB340" s="76" t="str">
        <f>IF($H340="", "", COUNTIF($G$11:$G$1010, "&gt;"&amp;$G340)+1+COUNTIF($G$11:$G340, $G340)-1)</f>
        <v/>
      </c>
      <c r="DC340" s="76" t="str">
        <f>IF($H340="", "", COUNTIF($CZ$11:$CZ$1010, "&gt;"&amp;$CZ340)+1+COUNTIF($CZ$11:$CZ340, $CZ340)-1)</f>
        <v/>
      </c>
      <c r="DE340" s="147" t="str">
        <f t="shared" si="303"/>
        <v/>
      </c>
      <c r="DF340" s="148"/>
      <c r="DG340" s="19" t="str">
        <f t="shared" si="304"/>
        <v/>
      </c>
      <c r="DH340" s="153" t="str">
        <f t="shared" si="305"/>
        <v/>
      </c>
      <c r="DI340" s="19" t="str">
        <f t="shared" si="257"/>
        <v/>
      </c>
      <c r="DJ340" s="153" t="str">
        <f t="shared" si="258"/>
        <v/>
      </c>
      <c r="DK340" s="19" t="str">
        <f t="shared" si="259"/>
        <v/>
      </c>
      <c r="DL340" s="153" t="str">
        <f t="shared" si="260"/>
        <v/>
      </c>
      <c r="DM340" s="19" t="str">
        <f t="shared" si="261"/>
        <v/>
      </c>
      <c r="DN340" s="153" t="str">
        <f t="shared" si="262"/>
        <v/>
      </c>
      <c r="DO340" s="19" t="str">
        <f t="shared" si="263"/>
        <v/>
      </c>
      <c r="DP340" s="153" t="str">
        <f t="shared" si="264"/>
        <v/>
      </c>
      <c r="DQ340" s="19" t="str">
        <f t="shared" si="265"/>
        <v/>
      </c>
      <c r="DR340" s="153" t="str">
        <f t="shared" si="266"/>
        <v/>
      </c>
      <c r="DS340" s="19" t="str">
        <f t="shared" si="267"/>
        <v/>
      </c>
      <c r="DT340" s="153" t="str">
        <f t="shared" si="268"/>
        <v/>
      </c>
      <c r="DU340" s="19" t="str">
        <f t="shared" si="269"/>
        <v/>
      </c>
      <c r="DV340" s="153" t="str">
        <f t="shared" si="270"/>
        <v/>
      </c>
      <c r="DW340" s="19" t="str">
        <f t="shared" si="271"/>
        <v/>
      </c>
      <c r="DX340" s="153" t="str">
        <f t="shared" si="272"/>
        <v/>
      </c>
      <c r="DY340" s="19" t="str">
        <f t="shared" si="273"/>
        <v/>
      </c>
      <c r="DZ340" s="153" t="str">
        <f t="shared" si="274"/>
        <v/>
      </c>
      <c r="EA340" s="19" t="str">
        <f t="shared" si="275"/>
        <v/>
      </c>
      <c r="EB340" s="153" t="str">
        <f t="shared" si="276"/>
        <v/>
      </c>
      <c r="EC340" s="19" t="str">
        <f t="shared" si="277"/>
        <v/>
      </c>
      <c r="ED340" s="153" t="str">
        <f t="shared" si="278"/>
        <v/>
      </c>
      <c r="EE340" s="19" t="str">
        <f t="shared" si="279"/>
        <v/>
      </c>
      <c r="EF340" s="153" t="str">
        <f t="shared" si="280"/>
        <v/>
      </c>
      <c r="EG340" s="19" t="str">
        <f t="shared" si="281"/>
        <v/>
      </c>
      <c r="EH340" s="153" t="str">
        <f t="shared" si="282"/>
        <v/>
      </c>
      <c r="EI340" s="19" t="str">
        <f t="shared" si="283"/>
        <v/>
      </c>
      <c r="EJ340" s="153" t="str">
        <f t="shared" si="284"/>
        <v/>
      </c>
      <c r="EK340" s="19" t="str">
        <f t="shared" si="285"/>
        <v/>
      </c>
      <c r="EL340" s="153" t="str">
        <f t="shared" si="286"/>
        <v/>
      </c>
      <c r="EM340" s="19" t="str">
        <f t="shared" si="287"/>
        <v/>
      </c>
      <c r="EN340" s="153" t="str">
        <f t="shared" si="288"/>
        <v/>
      </c>
      <c r="EO340" s="19" t="str">
        <f t="shared" si="289"/>
        <v/>
      </c>
      <c r="EP340" s="153" t="str">
        <f t="shared" si="290"/>
        <v/>
      </c>
      <c r="EQ340" s="19" t="str">
        <f t="shared" si="291"/>
        <v/>
      </c>
      <c r="ER340" s="153" t="str">
        <f t="shared" si="292"/>
        <v/>
      </c>
      <c r="ES340" s="19" t="str">
        <f t="shared" si="293"/>
        <v/>
      </c>
      <c r="ET340" s="153" t="str">
        <f t="shared" si="294"/>
        <v/>
      </c>
    </row>
    <row r="341" spans="1:150" x14ac:dyDescent="0.25">
      <c r="A341" s="31"/>
      <c r="B341" s="91" t="str">
        <f t="shared" si="295"/>
        <v/>
      </c>
      <c r="C341" s="20" t="str">
        <f t="shared" si="255"/>
        <v/>
      </c>
      <c r="D341" s="97" t="str">
        <f t="shared" si="256"/>
        <v/>
      </c>
      <c r="E341" s="62" t="str">
        <f t="shared" si="296"/>
        <v/>
      </c>
      <c r="F341" s="31"/>
      <c r="G341" s="282"/>
      <c r="H341" s="283"/>
      <c r="I341" s="284"/>
      <c r="J341" s="285"/>
      <c r="K341" s="286"/>
      <c r="L341" s="287"/>
      <c r="M341" s="288"/>
      <c r="N341" s="287"/>
      <c r="O341" s="288"/>
      <c r="P341" s="287"/>
      <c r="Q341" s="288"/>
      <c r="R341" s="287"/>
      <c r="S341" s="288"/>
      <c r="T341" s="287"/>
      <c r="U341" s="288"/>
      <c r="V341" s="287"/>
      <c r="W341" s="288"/>
      <c r="X341" s="287"/>
      <c r="Y341" s="288"/>
      <c r="Z341" s="287"/>
      <c r="AA341" s="288"/>
      <c r="AB341" s="287"/>
      <c r="AC341" s="288"/>
      <c r="AD341" s="287"/>
      <c r="AE341" s="288"/>
      <c r="AF341" s="287"/>
      <c r="AG341" s="288"/>
      <c r="AH341" s="287"/>
      <c r="AI341" s="288"/>
      <c r="AJ341" s="287"/>
      <c r="AK341" s="288"/>
      <c r="AL341" s="287"/>
      <c r="AM341" s="288"/>
      <c r="AN341" s="287"/>
      <c r="AO341" s="288"/>
      <c r="AP341" s="287"/>
      <c r="AQ341" s="288"/>
      <c r="AR341" s="287"/>
      <c r="AS341" s="288"/>
      <c r="AT341" s="287"/>
      <c r="AU341" s="288"/>
      <c r="AV341" s="287"/>
      <c r="AW341" s="288"/>
      <c r="AX341" s="287"/>
      <c r="AY341" s="31"/>
      <c r="BA341" s="76" t="str">
        <f t="shared" si="297"/>
        <v/>
      </c>
      <c r="BC341" s="76" t="str">
        <f>IF('Stock List'!$K341="", "", 'Stock List'!$K341)</f>
        <v/>
      </c>
      <c r="BE341" s="106">
        <f>IFERROR(ROUND(((INDEX('Stock List'!$M$11:$M$1010, MATCH(L341, 'Stock List'!$K$11:$K$1010, 0))/INDEX('Stock List'!$L$11:$L$1010, MATCH(L341, 'Stock List'!$K$11:$K$1010, 0)))*K341), 2), 0)</f>
        <v>0</v>
      </c>
      <c r="BF341" s="20"/>
      <c r="BG341" s="20">
        <f>IFERROR(ROUND(((INDEX('Stock List'!$M$11:$M$1010, MATCH(N341, 'Stock List'!$K$11:$K$1010, 0))/INDEX('Stock List'!$L$11:$L$1010, MATCH(N341, 'Stock List'!$K$11:$K$1010, 0)))*M341), 2), 0)</f>
        <v>0</v>
      </c>
      <c r="BH341" s="20"/>
      <c r="BI341" s="20">
        <f>IFERROR(ROUND(((INDEX('Stock List'!$M$11:$M$1010, MATCH(P341, 'Stock List'!$K$11:$K$1010, 0))/INDEX('Stock List'!$L$11:$L$1010, MATCH(P341, 'Stock List'!$K$11:$K$1010, 0)))*O341), 2), 0)</f>
        <v>0</v>
      </c>
      <c r="BJ341" s="20"/>
      <c r="BK341" s="20">
        <f>IFERROR(ROUND(((INDEX('Stock List'!$M$11:$M$1010, MATCH(R341, 'Stock List'!$K$11:$K$1010, 0))/INDEX('Stock List'!$L$11:$L$1010, MATCH(R341, 'Stock List'!$K$11:$K$1010, 0)))*Q341), 2), 0)</f>
        <v>0</v>
      </c>
      <c r="BL341" s="20"/>
      <c r="BM341" s="20">
        <f>IFERROR(ROUND(((INDEX('Stock List'!$M$11:$M$1010, MATCH(T341, 'Stock List'!$K$11:$K$1010, 0))/INDEX('Stock List'!$L$11:$L$1010, MATCH(T341, 'Stock List'!$K$11:$K$1010, 0)))*S341), 2), 0)</f>
        <v>0</v>
      </c>
      <c r="BN341" s="20"/>
      <c r="BO341" s="20">
        <f>IFERROR(ROUND(((INDEX('Stock List'!$M$11:$M$1010, MATCH(V341, 'Stock List'!$K$11:$K$1010, 0))/INDEX('Stock List'!$L$11:$L$1010, MATCH(V341, 'Stock List'!$K$11:$K$1010, 0)))*U341), 2), 0)</f>
        <v>0</v>
      </c>
      <c r="BP341" s="20"/>
      <c r="BQ341" s="20">
        <f>IFERROR(ROUND(((INDEX('Stock List'!$M$11:$M$1010, MATCH(X341, 'Stock List'!$K$11:$K$1010, 0))/INDEX('Stock List'!$L$11:$L$1010, MATCH(X341, 'Stock List'!$K$11:$K$1010, 0)))*W341), 2), 0)</f>
        <v>0</v>
      </c>
      <c r="BR341" s="20"/>
      <c r="BS341" s="20">
        <f>IFERROR(ROUND(((INDEX('Stock List'!$M$11:$M$1010, MATCH(Z341, 'Stock List'!$K$11:$K$1010, 0))/INDEX('Stock List'!$L$11:$L$1010, MATCH(Z341, 'Stock List'!$K$11:$K$1010, 0)))*Y341), 2), 0)</f>
        <v>0</v>
      </c>
      <c r="BT341" s="20"/>
      <c r="BU341" s="20">
        <f>IFERROR(ROUND(((INDEX('Stock List'!$M$11:$M$1010, MATCH(AB341, 'Stock List'!$K$11:$K$1010, 0))/INDEX('Stock List'!$L$11:$L$1010, MATCH(AB341, 'Stock List'!$K$11:$K$1010, 0)))*AA341), 2), 0)</f>
        <v>0</v>
      </c>
      <c r="BV341" s="20"/>
      <c r="BW341" s="20">
        <f>IFERROR(ROUND(((INDEX('Stock List'!$M$11:$M$1010, MATCH(AD341, 'Stock List'!$K$11:$K$1010, 0))/INDEX('Stock List'!$L$11:$L$1010, MATCH(AD341, 'Stock List'!$K$11:$K$1010, 0)))*AC341), 2), 0)</f>
        <v>0</v>
      </c>
      <c r="BX341" s="20"/>
      <c r="BY341" s="20">
        <f>IFERROR(ROUND(((INDEX('Stock List'!$M$11:$M$1010, MATCH(AF341, 'Stock List'!$K$11:$K$1010, 0))/INDEX('Stock List'!$L$11:$L$1010, MATCH(AF341, 'Stock List'!$K$11:$K$1010, 0)))*AE341), 2), 0)</f>
        <v>0</v>
      </c>
      <c r="BZ341" s="20"/>
      <c r="CA341" s="20">
        <f>IFERROR(ROUND(((INDEX('Stock List'!$M$11:$M$1010, MATCH(AH341, 'Stock List'!$K$11:$K$1010, 0))/INDEX('Stock List'!$L$11:$L$1010, MATCH(AH341, 'Stock List'!$K$11:$K$1010, 0)))*AG341), 2), 0)</f>
        <v>0</v>
      </c>
      <c r="CB341" s="20"/>
      <c r="CC341" s="20">
        <f>IFERROR(ROUND(((INDEX('Stock List'!$M$11:$M$1010, MATCH(AJ341, 'Stock List'!$K$11:$K$1010, 0))/INDEX('Stock List'!$L$11:$L$1010, MATCH(AJ341, 'Stock List'!$K$11:$K$1010, 0)))*AI341), 2), 0)</f>
        <v>0</v>
      </c>
      <c r="CD341" s="20"/>
      <c r="CE341" s="20">
        <f>IFERROR(ROUND(((INDEX('Stock List'!$M$11:$M$1010, MATCH(AL341, 'Stock List'!$K$11:$K$1010, 0))/INDEX('Stock List'!$L$11:$L$1010, MATCH(AL341, 'Stock List'!$K$11:$K$1010, 0)))*AK341), 2), 0)</f>
        <v>0</v>
      </c>
      <c r="CF341" s="20"/>
      <c r="CG341" s="20">
        <f>IFERROR(ROUND(((INDEX('Stock List'!$M$11:$M$1010, MATCH(AN341, 'Stock List'!$K$11:$K$1010, 0))/INDEX('Stock List'!$L$11:$L$1010, MATCH(AN341, 'Stock List'!$K$11:$K$1010, 0)))*AM341), 2), 0)</f>
        <v>0</v>
      </c>
      <c r="CH341" s="20"/>
      <c r="CI341" s="20">
        <f>IFERROR(ROUND(((INDEX('Stock List'!$M$11:$M$1010, MATCH(AP341, 'Stock List'!$K$11:$K$1010, 0))/INDEX('Stock List'!$L$11:$L$1010, MATCH(AP341, 'Stock List'!$K$11:$K$1010, 0)))*AO341), 2), 0)</f>
        <v>0</v>
      </c>
      <c r="CJ341" s="20"/>
      <c r="CK341" s="20">
        <f>IFERROR(ROUND(((INDEX('Stock List'!$M$11:$M$1010, MATCH(AR341, 'Stock List'!$K$11:$K$1010, 0))/INDEX('Stock List'!$L$11:$L$1010, MATCH(AR341, 'Stock List'!$K$11:$K$1010, 0)))*AQ341), 2), 0)</f>
        <v>0</v>
      </c>
      <c r="CL341" s="20"/>
      <c r="CM341" s="20">
        <f>IFERROR(ROUND(((INDEX('Stock List'!$M$11:$M$1010, MATCH(AT341, 'Stock List'!$K$11:$K$1010, 0))/INDEX('Stock List'!$L$11:$L$1010, MATCH(AT341, 'Stock List'!$K$11:$K$1010, 0)))*AS341), 2), 0)</f>
        <v>0</v>
      </c>
      <c r="CN341" s="20"/>
      <c r="CO341" s="20">
        <f>IFERROR(ROUND(((INDEX('Stock List'!$M$11:$M$1010, MATCH(AV341, 'Stock List'!$K$11:$K$1010, 0))/INDEX('Stock List'!$L$11:$L$1010, MATCH(AV341, 'Stock List'!$K$11:$K$1010, 0)))*AU341), 2), 0)</f>
        <v>0</v>
      </c>
      <c r="CP341" s="20"/>
      <c r="CQ341" s="20">
        <f>IFERROR(ROUND(((INDEX('Stock List'!$M$11:$M$1010, MATCH(AX341, 'Stock List'!$K$11:$K$1010, 0))/INDEX('Stock List'!$L$11:$L$1010, MATCH(AX341, 'Stock List'!$K$11:$K$1010, 0)))*AW341), 2), 0)</f>
        <v>0</v>
      </c>
      <c r="CR341" s="22"/>
      <c r="CT341" s="106" t="str">
        <f t="shared" si="298"/>
        <v/>
      </c>
      <c r="CU341" s="22" t="str">
        <f t="shared" si="299"/>
        <v/>
      </c>
      <c r="CX341" s="106" t="str">
        <f t="shared" si="300"/>
        <v/>
      </c>
      <c r="CY341" s="20" t="str">
        <f t="shared" si="301"/>
        <v/>
      </c>
      <c r="CZ341" s="22" t="str">
        <f t="shared" si="302"/>
        <v/>
      </c>
      <c r="DB341" s="76" t="str">
        <f>IF($H341="", "", COUNTIF($G$11:$G$1010, "&gt;"&amp;$G341)+1+COUNTIF($G$11:$G341, $G341)-1)</f>
        <v/>
      </c>
      <c r="DC341" s="76" t="str">
        <f>IF($H341="", "", COUNTIF($CZ$11:$CZ$1010, "&gt;"&amp;$CZ341)+1+COUNTIF($CZ$11:$CZ341, $CZ341)-1)</f>
        <v/>
      </c>
      <c r="DE341" s="147" t="str">
        <f t="shared" si="303"/>
        <v/>
      </c>
      <c r="DF341" s="148"/>
      <c r="DG341" s="19" t="str">
        <f t="shared" si="304"/>
        <v/>
      </c>
      <c r="DH341" s="153" t="str">
        <f t="shared" si="305"/>
        <v/>
      </c>
      <c r="DI341" s="19" t="str">
        <f t="shared" si="257"/>
        <v/>
      </c>
      <c r="DJ341" s="153" t="str">
        <f t="shared" si="258"/>
        <v/>
      </c>
      <c r="DK341" s="19" t="str">
        <f t="shared" si="259"/>
        <v/>
      </c>
      <c r="DL341" s="153" t="str">
        <f t="shared" si="260"/>
        <v/>
      </c>
      <c r="DM341" s="19" t="str">
        <f t="shared" si="261"/>
        <v/>
      </c>
      <c r="DN341" s="153" t="str">
        <f t="shared" si="262"/>
        <v/>
      </c>
      <c r="DO341" s="19" t="str">
        <f t="shared" si="263"/>
        <v/>
      </c>
      <c r="DP341" s="153" t="str">
        <f t="shared" si="264"/>
        <v/>
      </c>
      <c r="DQ341" s="19" t="str">
        <f t="shared" si="265"/>
        <v/>
      </c>
      <c r="DR341" s="153" t="str">
        <f t="shared" si="266"/>
        <v/>
      </c>
      <c r="DS341" s="19" t="str">
        <f t="shared" si="267"/>
        <v/>
      </c>
      <c r="DT341" s="153" t="str">
        <f t="shared" si="268"/>
        <v/>
      </c>
      <c r="DU341" s="19" t="str">
        <f t="shared" si="269"/>
        <v/>
      </c>
      <c r="DV341" s="153" t="str">
        <f t="shared" si="270"/>
        <v/>
      </c>
      <c r="DW341" s="19" t="str">
        <f t="shared" si="271"/>
        <v/>
      </c>
      <c r="DX341" s="153" t="str">
        <f t="shared" si="272"/>
        <v/>
      </c>
      <c r="DY341" s="19" t="str">
        <f t="shared" si="273"/>
        <v/>
      </c>
      <c r="DZ341" s="153" t="str">
        <f t="shared" si="274"/>
        <v/>
      </c>
      <c r="EA341" s="19" t="str">
        <f t="shared" si="275"/>
        <v/>
      </c>
      <c r="EB341" s="153" t="str">
        <f t="shared" si="276"/>
        <v/>
      </c>
      <c r="EC341" s="19" t="str">
        <f t="shared" si="277"/>
        <v/>
      </c>
      <c r="ED341" s="153" t="str">
        <f t="shared" si="278"/>
        <v/>
      </c>
      <c r="EE341" s="19" t="str">
        <f t="shared" si="279"/>
        <v/>
      </c>
      <c r="EF341" s="153" t="str">
        <f t="shared" si="280"/>
        <v/>
      </c>
      <c r="EG341" s="19" t="str">
        <f t="shared" si="281"/>
        <v/>
      </c>
      <c r="EH341" s="153" t="str">
        <f t="shared" si="282"/>
        <v/>
      </c>
      <c r="EI341" s="19" t="str">
        <f t="shared" si="283"/>
        <v/>
      </c>
      <c r="EJ341" s="153" t="str">
        <f t="shared" si="284"/>
        <v/>
      </c>
      <c r="EK341" s="19" t="str">
        <f t="shared" si="285"/>
        <v/>
      </c>
      <c r="EL341" s="153" t="str">
        <f t="shared" si="286"/>
        <v/>
      </c>
      <c r="EM341" s="19" t="str">
        <f t="shared" si="287"/>
        <v/>
      </c>
      <c r="EN341" s="153" t="str">
        <f t="shared" si="288"/>
        <v/>
      </c>
      <c r="EO341" s="19" t="str">
        <f t="shared" si="289"/>
        <v/>
      </c>
      <c r="EP341" s="153" t="str">
        <f t="shared" si="290"/>
        <v/>
      </c>
      <c r="EQ341" s="19" t="str">
        <f t="shared" si="291"/>
        <v/>
      </c>
      <c r="ER341" s="153" t="str">
        <f t="shared" si="292"/>
        <v/>
      </c>
      <c r="ES341" s="19" t="str">
        <f t="shared" si="293"/>
        <v/>
      </c>
      <c r="ET341" s="153" t="str">
        <f t="shared" si="294"/>
        <v/>
      </c>
    </row>
    <row r="342" spans="1:150" x14ac:dyDescent="0.25">
      <c r="A342" s="31"/>
      <c r="B342" s="91" t="str">
        <f t="shared" si="295"/>
        <v/>
      </c>
      <c r="C342" s="20" t="str">
        <f t="shared" si="255"/>
        <v/>
      </c>
      <c r="D342" s="97" t="str">
        <f t="shared" si="256"/>
        <v/>
      </c>
      <c r="E342" s="62" t="str">
        <f t="shared" si="296"/>
        <v/>
      </c>
      <c r="F342" s="31"/>
      <c r="G342" s="282"/>
      <c r="H342" s="283"/>
      <c r="I342" s="284"/>
      <c r="J342" s="285"/>
      <c r="K342" s="286"/>
      <c r="L342" s="287"/>
      <c r="M342" s="288"/>
      <c r="N342" s="287"/>
      <c r="O342" s="288"/>
      <c r="P342" s="287"/>
      <c r="Q342" s="288"/>
      <c r="R342" s="287"/>
      <c r="S342" s="288"/>
      <c r="T342" s="287"/>
      <c r="U342" s="288"/>
      <c r="V342" s="287"/>
      <c r="W342" s="288"/>
      <c r="X342" s="287"/>
      <c r="Y342" s="288"/>
      <c r="Z342" s="287"/>
      <c r="AA342" s="288"/>
      <c r="AB342" s="287"/>
      <c r="AC342" s="288"/>
      <c r="AD342" s="287"/>
      <c r="AE342" s="288"/>
      <c r="AF342" s="287"/>
      <c r="AG342" s="288"/>
      <c r="AH342" s="287"/>
      <c r="AI342" s="288"/>
      <c r="AJ342" s="287"/>
      <c r="AK342" s="288"/>
      <c r="AL342" s="287"/>
      <c r="AM342" s="288"/>
      <c r="AN342" s="287"/>
      <c r="AO342" s="288"/>
      <c r="AP342" s="287"/>
      <c r="AQ342" s="288"/>
      <c r="AR342" s="287"/>
      <c r="AS342" s="288"/>
      <c r="AT342" s="287"/>
      <c r="AU342" s="288"/>
      <c r="AV342" s="287"/>
      <c r="AW342" s="288"/>
      <c r="AX342" s="287"/>
      <c r="AY342" s="31"/>
      <c r="BA342" s="76" t="str">
        <f t="shared" si="297"/>
        <v/>
      </c>
      <c r="BC342" s="76" t="str">
        <f>IF('Stock List'!$K342="", "", 'Stock List'!$K342)</f>
        <v/>
      </c>
      <c r="BE342" s="106">
        <f>IFERROR(ROUND(((INDEX('Stock List'!$M$11:$M$1010, MATCH(L342, 'Stock List'!$K$11:$K$1010, 0))/INDEX('Stock List'!$L$11:$L$1010, MATCH(L342, 'Stock List'!$K$11:$K$1010, 0)))*K342), 2), 0)</f>
        <v>0</v>
      </c>
      <c r="BF342" s="20"/>
      <c r="BG342" s="20">
        <f>IFERROR(ROUND(((INDEX('Stock List'!$M$11:$M$1010, MATCH(N342, 'Stock List'!$K$11:$K$1010, 0))/INDEX('Stock List'!$L$11:$L$1010, MATCH(N342, 'Stock List'!$K$11:$K$1010, 0)))*M342), 2), 0)</f>
        <v>0</v>
      </c>
      <c r="BH342" s="20"/>
      <c r="BI342" s="20">
        <f>IFERROR(ROUND(((INDEX('Stock List'!$M$11:$M$1010, MATCH(P342, 'Stock List'!$K$11:$K$1010, 0))/INDEX('Stock List'!$L$11:$L$1010, MATCH(P342, 'Stock List'!$K$11:$K$1010, 0)))*O342), 2), 0)</f>
        <v>0</v>
      </c>
      <c r="BJ342" s="20"/>
      <c r="BK342" s="20">
        <f>IFERROR(ROUND(((INDEX('Stock List'!$M$11:$M$1010, MATCH(R342, 'Stock List'!$K$11:$K$1010, 0))/INDEX('Stock List'!$L$11:$L$1010, MATCH(R342, 'Stock List'!$K$11:$K$1010, 0)))*Q342), 2), 0)</f>
        <v>0</v>
      </c>
      <c r="BL342" s="20"/>
      <c r="BM342" s="20">
        <f>IFERROR(ROUND(((INDEX('Stock List'!$M$11:$M$1010, MATCH(T342, 'Stock List'!$K$11:$K$1010, 0))/INDEX('Stock List'!$L$11:$L$1010, MATCH(T342, 'Stock List'!$K$11:$K$1010, 0)))*S342), 2), 0)</f>
        <v>0</v>
      </c>
      <c r="BN342" s="20"/>
      <c r="BO342" s="20">
        <f>IFERROR(ROUND(((INDEX('Stock List'!$M$11:$M$1010, MATCH(V342, 'Stock List'!$K$11:$K$1010, 0))/INDEX('Stock List'!$L$11:$L$1010, MATCH(V342, 'Stock List'!$K$11:$K$1010, 0)))*U342), 2), 0)</f>
        <v>0</v>
      </c>
      <c r="BP342" s="20"/>
      <c r="BQ342" s="20">
        <f>IFERROR(ROUND(((INDEX('Stock List'!$M$11:$M$1010, MATCH(X342, 'Stock List'!$K$11:$K$1010, 0))/INDEX('Stock List'!$L$11:$L$1010, MATCH(X342, 'Stock List'!$K$11:$K$1010, 0)))*W342), 2), 0)</f>
        <v>0</v>
      </c>
      <c r="BR342" s="20"/>
      <c r="BS342" s="20">
        <f>IFERROR(ROUND(((INDEX('Stock List'!$M$11:$M$1010, MATCH(Z342, 'Stock List'!$K$11:$K$1010, 0))/INDEX('Stock List'!$L$11:$L$1010, MATCH(Z342, 'Stock List'!$K$11:$K$1010, 0)))*Y342), 2), 0)</f>
        <v>0</v>
      </c>
      <c r="BT342" s="20"/>
      <c r="BU342" s="20">
        <f>IFERROR(ROUND(((INDEX('Stock List'!$M$11:$M$1010, MATCH(AB342, 'Stock List'!$K$11:$K$1010, 0))/INDEX('Stock List'!$L$11:$L$1010, MATCH(AB342, 'Stock List'!$K$11:$K$1010, 0)))*AA342), 2), 0)</f>
        <v>0</v>
      </c>
      <c r="BV342" s="20"/>
      <c r="BW342" s="20">
        <f>IFERROR(ROUND(((INDEX('Stock List'!$M$11:$M$1010, MATCH(AD342, 'Stock List'!$K$11:$K$1010, 0))/INDEX('Stock List'!$L$11:$L$1010, MATCH(AD342, 'Stock List'!$K$11:$K$1010, 0)))*AC342), 2), 0)</f>
        <v>0</v>
      </c>
      <c r="BX342" s="20"/>
      <c r="BY342" s="20">
        <f>IFERROR(ROUND(((INDEX('Stock List'!$M$11:$M$1010, MATCH(AF342, 'Stock List'!$K$11:$K$1010, 0))/INDEX('Stock List'!$L$11:$L$1010, MATCH(AF342, 'Stock List'!$K$11:$K$1010, 0)))*AE342), 2), 0)</f>
        <v>0</v>
      </c>
      <c r="BZ342" s="20"/>
      <c r="CA342" s="20">
        <f>IFERROR(ROUND(((INDEX('Stock List'!$M$11:$M$1010, MATCH(AH342, 'Stock List'!$K$11:$K$1010, 0))/INDEX('Stock List'!$L$11:$L$1010, MATCH(AH342, 'Stock List'!$K$11:$K$1010, 0)))*AG342), 2), 0)</f>
        <v>0</v>
      </c>
      <c r="CB342" s="20"/>
      <c r="CC342" s="20">
        <f>IFERROR(ROUND(((INDEX('Stock List'!$M$11:$M$1010, MATCH(AJ342, 'Stock List'!$K$11:$K$1010, 0))/INDEX('Stock List'!$L$11:$L$1010, MATCH(AJ342, 'Stock List'!$K$11:$K$1010, 0)))*AI342), 2), 0)</f>
        <v>0</v>
      </c>
      <c r="CD342" s="20"/>
      <c r="CE342" s="20">
        <f>IFERROR(ROUND(((INDEX('Stock List'!$M$11:$M$1010, MATCH(AL342, 'Stock List'!$K$11:$K$1010, 0))/INDEX('Stock List'!$L$11:$L$1010, MATCH(AL342, 'Stock List'!$K$11:$K$1010, 0)))*AK342), 2), 0)</f>
        <v>0</v>
      </c>
      <c r="CF342" s="20"/>
      <c r="CG342" s="20">
        <f>IFERROR(ROUND(((INDEX('Stock List'!$M$11:$M$1010, MATCH(AN342, 'Stock List'!$K$11:$K$1010, 0))/INDEX('Stock List'!$L$11:$L$1010, MATCH(AN342, 'Stock List'!$K$11:$K$1010, 0)))*AM342), 2), 0)</f>
        <v>0</v>
      </c>
      <c r="CH342" s="20"/>
      <c r="CI342" s="20">
        <f>IFERROR(ROUND(((INDEX('Stock List'!$M$11:$M$1010, MATCH(AP342, 'Stock List'!$K$11:$K$1010, 0))/INDEX('Stock List'!$L$11:$L$1010, MATCH(AP342, 'Stock List'!$K$11:$K$1010, 0)))*AO342), 2), 0)</f>
        <v>0</v>
      </c>
      <c r="CJ342" s="20"/>
      <c r="CK342" s="20">
        <f>IFERROR(ROUND(((INDEX('Stock List'!$M$11:$M$1010, MATCH(AR342, 'Stock List'!$K$11:$K$1010, 0))/INDEX('Stock List'!$L$11:$L$1010, MATCH(AR342, 'Stock List'!$K$11:$K$1010, 0)))*AQ342), 2), 0)</f>
        <v>0</v>
      </c>
      <c r="CL342" s="20"/>
      <c r="CM342" s="20">
        <f>IFERROR(ROUND(((INDEX('Stock List'!$M$11:$M$1010, MATCH(AT342, 'Stock List'!$K$11:$K$1010, 0))/INDEX('Stock List'!$L$11:$L$1010, MATCH(AT342, 'Stock List'!$K$11:$K$1010, 0)))*AS342), 2), 0)</f>
        <v>0</v>
      </c>
      <c r="CN342" s="20"/>
      <c r="CO342" s="20">
        <f>IFERROR(ROUND(((INDEX('Stock List'!$M$11:$M$1010, MATCH(AV342, 'Stock List'!$K$11:$K$1010, 0))/INDEX('Stock List'!$L$11:$L$1010, MATCH(AV342, 'Stock List'!$K$11:$K$1010, 0)))*AU342), 2), 0)</f>
        <v>0</v>
      </c>
      <c r="CP342" s="20"/>
      <c r="CQ342" s="20">
        <f>IFERROR(ROUND(((INDEX('Stock List'!$M$11:$M$1010, MATCH(AX342, 'Stock List'!$K$11:$K$1010, 0))/INDEX('Stock List'!$L$11:$L$1010, MATCH(AX342, 'Stock List'!$K$11:$K$1010, 0)))*AW342), 2), 0)</f>
        <v>0</v>
      </c>
      <c r="CR342" s="22"/>
      <c r="CT342" s="106" t="str">
        <f t="shared" si="298"/>
        <v/>
      </c>
      <c r="CU342" s="22" t="str">
        <f t="shared" si="299"/>
        <v/>
      </c>
      <c r="CX342" s="106" t="str">
        <f t="shared" si="300"/>
        <v/>
      </c>
      <c r="CY342" s="20" t="str">
        <f t="shared" si="301"/>
        <v/>
      </c>
      <c r="CZ342" s="22" t="str">
        <f t="shared" si="302"/>
        <v/>
      </c>
      <c r="DB342" s="76" t="str">
        <f>IF($H342="", "", COUNTIF($G$11:$G$1010, "&gt;"&amp;$G342)+1+COUNTIF($G$11:$G342, $G342)-1)</f>
        <v/>
      </c>
      <c r="DC342" s="76" t="str">
        <f>IF($H342="", "", COUNTIF($CZ$11:$CZ$1010, "&gt;"&amp;$CZ342)+1+COUNTIF($CZ$11:$CZ342, $CZ342)-1)</f>
        <v/>
      </c>
      <c r="DE342" s="147" t="str">
        <f t="shared" si="303"/>
        <v/>
      </c>
      <c r="DF342" s="148"/>
      <c r="DG342" s="19" t="str">
        <f t="shared" si="304"/>
        <v/>
      </c>
      <c r="DH342" s="153" t="str">
        <f t="shared" si="305"/>
        <v/>
      </c>
      <c r="DI342" s="19" t="str">
        <f t="shared" si="257"/>
        <v/>
      </c>
      <c r="DJ342" s="153" t="str">
        <f t="shared" si="258"/>
        <v/>
      </c>
      <c r="DK342" s="19" t="str">
        <f t="shared" si="259"/>
        <v/>
      </c>
      <c r="DL342" s="153" t="str">
        <f t="shared" si="260"/>
        <v/>
      </c>
      <c r="DM342" s="19" t="str">
        <f t="shared" si="261"/>
        <v/>
      </c>
      <c r="DN342" s="153" t="str">
        <f t="shared" si="262"/>
        <v/>
      </c>
      <c r="DO342" s="19" t="str">
        <f t="shared" si="263"/>
        <v/>
      </c>
      <c r="DP342" s="153" t="str">
        <f t="shared" si="264"/>
        <v/>
      </c>
      <c r="DQ342" s="19" t="str">
        <f t="shared" si="265"/>
        <v/>
      </c>
      <c r="DR342" s="153" t="str">
        <f t="shared" si="266"/>
        <v/>
      </c>
      <c r="DS342" s="19" t="str">
        <f t="shared" si="267"/>
        <v/>
      </c>
      <c r="DT342" s="153" t="str">
        <f t="shared" si="268"/>
        <v/>
      </c>
      <c r="DU342" s="19" t="str">
        <f t="shared" si="269"/>
        <v/>
      </c>
      <c r="DV342" s="153" t="str">
        <f t="shared" si="270"/>
        <v/>
      </c>
      <c r="DW342" s="19" t="str">
        <f t="shared" si="271"/>
        <v/>
      </c>
      <c r="DX342" s="153" t="str">
        <f t="shared" si="272"/>
        <v/>
      </c>
      <c r="DY342" s="19" t="str">
        <f t="shared" si="273"/>
        <v/>
      </c>
      <c r="DZ342" s="153" t="str">
        <f t="shared" si="274"/>
        <v/>
      </c>
      <c r="EA342" s="19" t="str">
        <f t="shared" si="275"/>
        <v/>
      </c>
      <c r="EB342" s="153" t="str">
        <f t="shared" si="276"/>
        <v/>
      </c>
      <c r="EC342" s="19" t="str">
        <f t="shared" si="277"/>
        <v/>
      </c>
      <c r="ED342" s="153" t="str">
        <f t="shared" si="278"/>
        <v/>
      </c>
      <c r="EE342" s="19" t="str">
        <f t="shared" si="279"/>
        <v/>
      </c>
      <c r="EF342" s="153" t="str">
        <f t="shared" si="280"/>
        <v/>
      </c>
      <c r="EG342" s="19" t="str">
        <f t="shared" si="281"/>
        <v/>
      </c>
      <c r="EH342" s="153" t="str">
        <f t="shared" si="282"/>
        <v/>
      </c>
      <c r="EI342" s="19" t="str">
        <f t="shared" si="283"/>
        <v/>
      </c>
      <c r="EJ342" s="153" t="str">
        <f t="shared" si="284"/>
        <v/>
      </c>
      <c r="EK342" s="19" t="str">
        <f t="shared" si="285"/>
        <v/>
      </c>
      <c r="EL342" s="153" t="str">
        <f t="shared" si="286"/>
        <v/>
      </c>
      <c r="EM342" s="19" t="str">
        <f t="shared" si="287"/>
        <v/>
      </c>
      <c r="EN342" s="153" t="str">
        <f t="shared" si="288"/>
        <v/>
      </c>
      <c r="EO342" s="19" t="str">
        <f t="shared" si="289"/>
        <v/>
      </c>
      <c r="EP342" s="153" t="str">
        <f t="shared" si="290"/>
        <v/>
      </c>
      <c r="EQ342" s="19" t="str">
        <f t="shared" si="291"/>
        <v/>
      </c>
      <c r="ER342" s="153" t="str">
        <f t="shared" si="292"/>
        <v/>
      </c>
      <c r="ES342" s="19" t="str">
        <f t="shared" si="293"/>
        <v/>
      </c>
      <c r="ET342" s="153" t="str">
        <f t="shared" si="294"/>
        <v/>
      </c>
    </row>
    <row r="343" spans="1:150" x14ac:dyDescent="0.25">
      <c r="A343" s="31"/>
      <c r="B343" s="91" t="str">
        <f t="shared" si="295"/>
        <v/>
      </c>
      <c r="C343" s="20" t="str">
        <f t="shared" si="255"/>
        <v/>
      </c>
      <c r="D343" s="97" t="str">
        <f t="shared" si="256"/>
        <v/>
      </c>
      <c r="E343" s="62" t="str">
        <f t="shared" si="296"/>
        <v/>
      </c>
      <c r="F343" s="31"/>
      <c r="G343" s="282"/>
      <c r="H343" s="283"/>
      <c r="I343" s="284"/>
      <c r="J343" s="285"/>
      <c r="K343" s="286"/>
      <c r="L343" s="287"/>
      <c r="M343" s="288"/>
      <c r="N343" s="287"/>
      <c r="O343" s="288"/>
      <c r="P343" s="287"/>
      <c r="Q343" s="288"/>
      <c r="R343" s="287"/>
      <c r="S343" s="288"/>
      <c r="T343" s="287"/>
      <c r="U343" s="288"/>
      <c r="V343" s="287"/>
      <c r="W343" s="288"/>
      <c r="X343" s="287"/>
      <c r="Y343" s="288"/>
      <c r="Z343" s="287"/>
      <c r="AA343" s="288"/>
      <c r="AB343" s="287"/>
      <c r="AC343" s="288"/>
      <c r="AD343" s="287"/>
      <c r="AE343" s="288"/>
      <c r="AF343" s="287"/>
      <c r="AG343" s="288"/>
      <c r="AH343" s="287"/>
      <c r="AI343" s="288"/>
      <c r="AJ343" s="287"/>
      <c r="AK343" s="288"/>
      <c r="AL343" s="287"/>
      <c r="AM343" s="288"/>
      <c r="AN343" s="287"/>
      <c r="AO343" s="288"/>
      <c r="AP343" s="287"/>
      <c r="AQ343" s="288"/>
      <c r="AR343" s="287"/>
      <c r="AS343" s="288"/>
      <c r="AT343" s="287"/>
      <c r="AU343" s="288"/>
      <c r="AV343" s="287"/>
      <c r="AW343" s="288"/>
      <c r="AX343" s="287"/>
      <c r="AY343" s="31"/>
      <c r="BA343" s="76" t="str">
        <f t="shared" si="297"/>
        <v/>
      </c>
      <c r="BC343" s="76" t="str">
        <f>IF('Stock List'!$K343="", "", 'Stock List'!$K343)</f>
        <v/>
      </c>
      <c r="BE343" s="106">
        <f>IFERROR(ROUND(((INDEX('Stock List'!$M$11:$M$1010, MATCH(L343, 'Stock List'!$K$11:$K$1010, 0))/INDEX('Stock List'!$L$11:$L$1010, MATCH(L343, 'Stock List'!$K$11:$K$1010, 0)))*K343), 2), 0)</f>
        <v>0</v>
      </c>
      <c r="BF343" s="20"/>
      <c r="BG343" s="20">
        <f>IFERROR(ROUND(((INDEX('Stock List'!$M$11:$M$1010, MATCH(N343, 'Stock List'!$K$11:$K$1010, 0))/INDEX('Stock List'!$L$11:$L$1010, MATCH(N343, 'Stock List'!$K$11:$K$1010, 0)))*M343), 2), 0)</f>
        <v>0</v>
      </c>
      <c r="BH343" s="20"/>
      <c r="BI343" s="20">
        <f>IFERROR(ROUND(((INDEX('Stock List'!$M$11:$M$1010, MATCH(P343, 'Stock List'!$K$11:$K$1010, 0))/INDEX('Stock List'!$L$11:$L$1010, MATCH(P343, 'Stock List'!$K$11:$K$1010, 0)))*O343), 2), 0)</f>
        <v>0</v>
      </c>
      <c r="BJ343" s="20"/>
      <c r="BK343" s="20">
        <f>IFERROR(ROUND(((INDEX('Stock List'!$M$11:$M$1010, MATCH(R343, 'Stock List'!$K$11:$K$1010, 0))/INDEX('Stock List'!$L$11:$L$1010, MATCH(R343, 'Stock List'!$K$11:$K$1010, 0)))*Q343), 2), 0)</f>
        <v>0</v>
      </c>
      <c r="BL343" s="20"/>
      <c r="BM343" s="20">
        <f>IFERROR(ROUND(((INDEX('Stock List'!$M$11:$M$1010, MATCH(T343, 'Stock List'!$K$11:$K$1010, 0))/INDEX('Stock List'!$L$11:$L$1010, MATCH(T343, 'Stock List'!$K$11:$K$1010, 0)))*S343), 2), 0)</f>
        <v>0</v>
      </c>
      <c r="BN343" s="20"/>
      <c r="BO343" s="20">
        <f>IFERROR(ROUND(((INDEX('Stock List'!$M$11:$M$1010, MATCH(V343, 'Stock List'!$K$11:$K$1010, 0))/INDEX('Stock List'!$L$11:$L$1010, MATCH(V343, 'Stock List'!$K$11:$K$1010, 0)))*U343), 2), 0)</f>
        <v>0</v>
      </c>
      <c r="BP343" s="20"/>
      <c r="BQ343" s="20">
        <f>IFERROR(ROUND(((INDEX('Stock List'!$M$11:$M$1010, MATCH(X343, 'Stock List'!$K$11:$K$1010, 0))/INDEX('Stock List'!$L$11:$L$1010, MATCH(X343, 'Stock List'!$K$11:$K$1010, 0)))*W343), 2), 0)</f>
        <v>0</v>
      </c>
      <c r="BR343" s="20"/>
      <c r="BS343" s="20">
        <f>IFERROR(ROUND(((INDEX('Stock List'!$M$11:$M$1010, MATCH(Z343, 'Stock List'!$K$11:$K$1010, 0))/INDEX('Stock List'!$L$11:$L$1010, MATCH(Z343, 'Stock List'!$K$11:$K$1010, 0)))*Y343), 2), 0)</f>
        <v>0</v>
      </c>
      <c r="BT343" s="20"/>
      <c r="BU343" s="20">
        <f>IFERROR(ROUND(((INDEX('Stock List'!$M$11:$M$1010, MATCH(AB343, 'Stock List'!$K$11:$K$1010, 0))/INDEX('Stock List'!$L$11:$L$1010, MATCH(AB343, 'Stock List'!$K$11:$K$1010, 0)))*AA343), 2), 0)</f>
        <v>0</v>
      </c>
      <c r="BV343" s="20"/>
      <c r="BW343" s="20">
        <f>IFERROR(ROUND(((INDEX('Stock List'!$M$11:$M$1010, MATCH(AD343, 'Stock List'!$K$11:$K$1010, 0))/INDEX('Stock List'!$L$11:$L$1010, MATCH(AD343, 'Stock List'!$K$11:$K$1010, 0)))*AC343), 2), 0)</f>
        <v>0</v>
      </c>
      <c r="BX343" s="20"/>
      <c r="BY343" s="20">
        <f>IFERROR(ROUND(((INDEX('Stock List'!$M$11:$M$1010, MATCH(AF343, 'Stock List'!$K$11:$K$1010, 0))/INDEX('Stock List'!$L$11:$L$1010, MATCH(AF343, 'Stock List'!$K$11:$K$1010, 0)))*AE343), 2), 0)</f>
        <v>0</v>
      </c>
      <c r="BZ343" s="20"/>
      <c r="CA343" s="20">
        <f>IFERROR(ROUND(((INDEX('Stock List'!$M$11:$M$1010, MATCH(AH343, 'Stock List'!$K$11:$K$1010, 0))/INDEX('Stock List'!$L$11:$L$1010, MATCH(AH343, 'Stock List'!$K$11:$K$1010, 0)))*AG343), 2), 0)</f>
        <v>0</v>
      </c>
      <c r="CB343" s="20"/>
      <c r="CC343" s="20">
        <f>IFERROR(ROUND(((INDEX('Stock List'!$M$11:$M$1010, MATCH(AJ343, 'Stock List'!$K$11:$K$1010, 0))/INDEX('Stock List'!$L$11:$L$1010, MATCH(AJ343, 'Stock List'!$K$11:$K$1010, 0)))*AI343), 2), 0)</f>
        <v>0</v>
      </c>
      <c r="CD343" s="20"/>
      <c r="CE343" s="20">
        <f>IFERROR(ROUND(((INDEX('Stock List'!$M$11:$M$1010, MATCH(AL343, 'Stock List'!$K$11:$K$1010, 0))/INDEX('Stock List'!$L$11:$L$1010, MATCH(AL343, 'Stock List'!$K$11:$K$1010, 0)))*AK343), 2), 0)</f>
        <v>0</v>
      </c>
      <c r="CF343" s="20"/>
      <c r="CG343" s="20">
        <f>IFERROR(ROUND(((INDEX('Stock List'!$M$11:$M$1010, MATCH(AN343, 'Stock List'!$K$11:$K$1010, 0))/INDEX('Stock List'!$L$11:$L$1010, MATCH(AN343, 'Stock List'!$K$11:$K$1010, 0)))*AM343), 2), 0)</f>
        <v>0</v>
      </c>
      <c r="CH343" s="20"/>
      <c r="CI343" s="20">
        <f>IFERROR(ROUND(((INDEX('Stock List'!$M$11:$M$1010, MATCH(AP343, 'Stock List'!$K$11:$K$1010, 0))/INDEX('Stock List'!$L$11:$L$1010, MATCH(AP343, 'Stock List'!$K$11:$K$1010, 0)))*AO343), 2), 0)</f>
        <v>0</v>
      </c>
      <c r="CJ343" s="20"/>
      <c r="CK343" s="20">
        <f>IFERROR(ROUND(((INDEX('Stock List'!$M$11:$M$1010, MATCH(AR343, 'Stock List'!$K$11:$K$1010, 0))/INDEX('Stock List'!$L$11:$L$1010, MATCH(AR343, 'Stock List'!$K$11:$K$1010, 0)))*AQ343), 2), 0)</f>
        <v>0</v>
      </c>
      <c r="CL343" s="20"/>
      <c r="CM343" s="20">
        <f>IFERROR(ROUND(((INDEX('Stock List'!$M$11:$M$1010, MATCH(AT343, 'Stock List'!$K$11:$K$1010, 0))/INDEX('Stock List'!$L$11:$L$1010, MATCH(AT343, 'Stock List'!$K$11:$K$1010, 0)))*AS343), 2), 0)</f>
        <v>0</v>
      </c>
      <c r="CN343" s="20"/>
      <c r="CO343" s="20">
        <f>IFERROR(ROUND(((INDEX('Stock List'!$M$11:$M$1010, MATCH(AV343, 'Stock List'!$K$11:$K$1010, 0))/INDEX('Stock List'!$L$11:$L$1010, MATCH(AV343, 'Stock List'!$K$11:$K$1010, 0)))*AU343), 2), 0)</f>
        <v>0</v>
      </c>
      <c r="CP343" s="20"/>
      <c r="CQ343" s="20">
        <f>IFERROR(ROUND(((INDEX('Stock List'!$M$11:$M$1010, MATCH(AX343, 'Stock List'!$K$11:$K$1010, 0))/INDEX('Stock List'!$L$11:$L$1010, MATCH(AX343, 'Stock List'!$K$11:$K$1010, 0)))*AW343), 2), 0)</f>
        <v>0</v>
      </c>
      <c r="CR343" s="22"/>
      <c r="CT343" s="106" t="str">
        <f t="shared" si="298"/>
        <v/>
      </c>
      <c r="CU343" s="22" t="str">
        <f t="shared" si="299"/>
        <v/>
      </c>
      <c r="CX343" s="106" t="str">
        <f t="shared" si="300"/>
        <v/>
      </c>
      <c r="CY343" s="20" t="str">
        <f t="shared" si="301"/>
        <v/>
      </c>
      <c r="CZ343" s="22" t="str">
        <f t="shared" si="302"/>
        <v/>
      </c>
      <c r="DB343" s="76" t="str">
        <f>IF($H343="", "", COUNTIF($G$11:$G$1010, "&gt;"&amp;$G343)+1+COUNTIF($G$11:$G343, $G343)-1)</f>
        <v/>
      </c>
      <c r="DC343" s="76" t="str">
        <f>IF($H343="", "", COUNTIF($CZ$11:$CZ$1010, "&gt;"&amp;$CZ343)+1+COUNTIF($CZ$11:$CZ343, $CZ343)-1)</f>
        <v/>
      </c>
      <c r="DE343" s="147" t="str">
        <f t="shared" si="303"/>
        <v/>
      </c>
      <c r="DF343" s="148"/>
      <c r="DG343" s="19" t="str">
        <f t="shared" si="304"/>
        <v/>
      </c>
      <c r="DH343" s="153" t="str">
        <f t="shared" si="305"/>
        <v/>
      </c>
      <c r="DI343" s="19" t="str">
        <f t="shared" si="257"/>
        <v/>
      </c>
      <c r="DJ343" s="153" t="str">
        <f t="shared" si="258"/>
        <v/>
      </c>
      <c r="DK343" s="19" t="str">
        <f t="shared" si="259"/>
        <v/>
      </c>
      <c r="DL343" s="153" t="str">
        <f t="shared" si="260"/>
        <v/>
      </c>
      <c r="DM343" s="19" t="str">
        <f t="shared" si="261"/>
        <v/>
      </c>
      <c r="DN343" s="153" t="str">
        <f t="shared" si="262"/>
        <v/>
      </c>
      <c r="DO343" s="19" t="str">
        <f t="shared" si="263"/>
        <v/>
      </c>
      <c r="DP343" s="153" t="str">
        <f t="shared" si="264"/>
        <v/>
      </c>
      <c r="DQ343" s="19" t="str">
        <f t="shared" si="265"/>
        <v/>
      </c>
      <c r="DR343" s="153" t="str">
        <f t="shared" si="266"/>
        <v/>
      </c>
      <c r="DS343" s="19" t="str">
        <f t="shared" si="267"/>
        <v/>
      </c>
      <c r="DT343" s="153" t="str">
        <f t="shared" si="268"/>
        <v/>
      </c>
      <c r="DU343" s="19" t="str">
        <f t="shared" si="269"/>
        <v/>
      </c>
      <c r="DV343" s="153" t="str">
        <f t="shared" si="270"/>
        <v/>
      </c>
      <c r="DW343" s="19" t="str">
        <f t="shared" si="271"/>
        <v/>
      </c>
      <c r="DX343" s="153" t="str">
        <f t="shared" si="272"/>
        <v/>
      </c>
      <c r="DY343" s="19" t="str">
        <f t="shared" si="273"/>
        <v/>
      </c>
      <c r="DZ343" s="153" t="str">
        <f t="shared" si="274"/>
        <v/>
      </c>
      <c r="EA343" s="19" t="str">
        <f t="shared" si="275"/>
        <v/>
      </c>
      <c r="EB343" s="153" t="str">
        <f t="shared" si="276"/>
        <v/>
      </c>
      <c r="EC343" s="19" t="str">
        <f t="shared" si="277"/>
        <v/>
      </c>
      <c r="ED343" s="153" t="str">
        <f t="shared" si="278"/>
        <v/>
      </c>
      <c r="EE343" s="19" t="str">
        <f t="shared" si="279"/>
        <v/>
      </c>
      <c r="EF343" s="153" t="str">
        <f t="shared" si="280"/>
        <v/>
      </c>
      <c r="EG343" s="19" t="str">
        <f t="shared" si="281"/>
        <v/>
      </c>
      <c r="EH343" s="153" t="str">
        <f t="shared" si="282"/>
        <v/>
      </c>
      <c r="EI343" s="19" t="str">
        <f t="shared" si="283"/>
        <v/>
      </c>
      <c r="EJ343" s="153" t="str">
        <f t="shared" si="284"/>
        <v/>
      </c>
      <c r="EK343" s="19" t="str">
        <f t="shared" si="285"/>
        <v/>
      </c>
      <c r="EL343" s="153" t="str">
        <f t="shared" si="286"/>
        <v/>
      </c>
      <c r="EM343" s="19" t="str">
        <f t="shared" si="287"/>
        <v/>
      </c>
      <c r="EN343" s="153" t="str">
        <f t="shared" si="288"/>
        <v/>
      </c>
      <c r="EO343" s="19" t="str">
        <f t="shared" si="289"/>
        <v/>
      </c>
      <c r="EP343" s="153" t="str">
        <f t="shared" si="290"/>
        <v/>
      </c>
      <c r="EQ343" s="19" t="str">
        <f t="shared" si="291"/>
        <v/>
      </c>
      <c r="ER343" s="153" t="str">
        <f t="shared" si="292"/>
        <v/>
      </c>
      <c r="ES343" s="19" t="str">
        <f t="shared" si="293"/>
        <v/>
      </c>
      <c r="ET343" s="153" t="str">
        <f t="shared" si="294"/>
        <v/>
      </c>
    </row>
    <row r="344" spans="1:150" x14ac:dyDescent="0.25">
      <c r="A344" s="31"/>
      <c r="B344" s="91" t="str">
        <f t="shared" si="295"/>
        <v/>
      </c>
      <c r="C344" s="20" t="str">
        <f t="shared" si="255"/>
        <v/>
      </c>
      <c r="D344" s="97" t="str">
        <f t="shared" si="256"/>
        <v/>
      </c>
      <c r="E344" s="62" t="str">
        <f t="shared" si="296"/>
        <v/>
      </c>
      <c r="F344" s="31"/>
      <c r="G344" s="282"/>
      <c r="H344" s="283"/>
      <c r="I344" s="284"/>
      <c r="J344" s="285"/>
      <c r="K344" s="286"/>
      <c r="L344" s="287"/>
      <c r="M344" s="288"/>
      <c r="N344" s="287"/>
      <c r="O344" s="288"/>
      <c r="P344" s="287"/>
      <c r="Q344" s="288"/>
      <c r="R344" s="287"/>
      <c r="S344" s="288"/>
      <c r="T344" s="287"/>
      <c r="U344" s="288"/>
      <c r="V344" s="287"/>
      <c r="W344" s="288"/>
      <c r="X344" s="287"/>
      <c r="Y344" s="288"/>
      <c r="Z344" s="287"/>
      <c r="AA344" s="288"/>
      <c r="AB344" s="287"/>
      <c r="AC344" s="288"/>
      <c r="AD344" s="287"/>
      <c r="AE344" s="288"/>
      <c r="AF344" s="287"/>
      <c r="AG344" s="288"/>
      <c r="AH344" s="287"/>
      <c r="AI344" s="288"/>
      <c r="AJ344" s="287"/>
      <c r="AK344" s="288"/>
      <c r="AL344" s="287"/>
      <c r="AM344" s="288"/>
      <c r="AN344" s="287"/>
      <c r="AO344" s="288"/>
      <c r="AP344" s="287"/>
      <c r="AQ344" s="288"/>
      <c r="AR344" s="287"/>
      <c r="AS344" s="288"/>
      <c r="AT344" s="287"/>
      <c r="AU344" s="288"/>
      <c r="AV344" s="287"/>
      <c r="AW344" s="288"/>
      <c r="AX344" s="287"/>
      <c r="AY344" s="31"/>
      <c r="BA344" s="76" t="str">
        <f t="shared" si="297"/>
        <v/>
      </c>
      <c r="BC344" s="76" t="str">
        <f>IF('Stock List'!$K344="", "", 'Stock List'!$K344)</f>
        <v/>
      </c>
      <c r="BE344" s="106">
        <f>IFERROR(ROUND(((INDEX('Stock List'!$M$11:$M$1010, MATCH(L344, 'Stock List'!$K$11:$K$1010, 0))/INDEX('Stock List'!$L$11:$L$1010, MATCH(L344, 'Stock List'!$K$11:$K$1010, 0)))*K344), 2), 0)</f>
        <v>0</v>
      </c>
      <c r="BF344" s="20"/>
      <c r="BG344" s="20">
        <f>IFERROR(ROUND(((INDEX('Stock List'!$M$11:$M$1010, MATCH(N344, 'Stock List'!$K$11:$K$1010, 0))/INDEX('Stock List'!$L$11:$L$1010, MATCH(N344, 'Stock List'!$K$11:$K$1010, 0)))*M344), 2), 0)</f>
        <v>0</v>
      </c>
      <c r="BH344" s="20"/>
      <c r="BI344" s="20">
        <f>IFERROR(ROUND(((INDEX('Stock List'!$M$11:$M$1010, MATCH(P344, 'Stock List'!$K$11:$K$1010, 0))/INDEX('Stock List'!$L$11:$L$1010, MATCH(P344, 'Stock List'!$K$11:$K$1010, 0)))*O344), 2), 0)</f>
        <v>0</v>
      </c>
      <c r="BJ344" s="20"/>
      <c r="BK344" s="20">
        <f>IFERROR(ROUND(((INDEX('Stock List'!$M$11:$M$1010, MATCH(R344, 'Stock List'!$K$11:$K$1010, 0))/INDEX('Stock List'!$L$11:$L$1010, MATCH(R344, 'Stock List'!$K$11:$K$1010, 0)))*Q344), 2), 0)</f>
        <v>0</v>
      </c>
      <c r="BL344" s="20"/>
      <c r="BM344" s="20">
        <f>IFERROR(ROUND(((INDEX('Stock List'!$M$11:$M$1010, MATCH(T344, 'Stock List'!$K$11:$K$1010, 0))/INDEX('Stock List'!$L$11:$L$1010, MATCH(T344, 'Stock List'!$K$11:$K$1010, 0)))*S344), 2), 0)</f>
        <v>0</v>
      </c>
      <c r="BN344" s="20"/>
      <c r="BO344" s="20">
        <f>IFERROR(ROUND(((INDEX('Stock List'!$M$11:$M$1010, MATCH(V344, 'Stock List'!$K$11:$K$1010, 0))/INDEX('Stock List'!$L$11:$L$1010, MATCH(V344, 'Stock List'!$K$11:$K$1010, 0)))*U344), 2), 0)</f>
        <v>0</v>
      </c>
      <c r="BP344" s="20"/>
      <c r="BQ344" s="20">
        <f>IFERROR(ROUND(((INDEX('Stock List'!$M$11:$M$1010, MATCH(X344, 'Stock List'!$K$11:$K$1010, 0))/INDEX('Stock List'!$L$11:$L$1010, MATCH(X344, 'Stock List'!$K$11:$K$1010, 0)))*W344), 2), 0)</f>
        <v>0</v>
      </c>
      <c r="BR344" s="20"/>
      <c r="BS344" s="20">
        <f>IFERROR(ROUND(((INDEX('Stock List'!$M$11:$M$1010, MATCH(Z344, 'Stock List'!$K$11:$K$1010, 0))/INDEX('Stock List'!$L$11:$L$1010, MATCH(Z344, 'Stock List'!$K$11:$K$1010, 0)))*Y344), 2), 0)</f>
        <v>0</v>
      </c>
      <c r="BT344" s="20"/>
      <c r="BU344" s="20">
        <f>IFERROR(ROUND(((INDEX('Stock List'!$M$11:$M$1010, MATCH(AB344, 'Stock List'!$K$11:$K$1010, 0))/INDEX('Stock List'!$L$11:$L$1010, MATCH(AB344, 'Stock List'!$K$11:$K$1010, 0)))*AA344), 2), 0)</f>
        <v>0</v>
      </c>
      <c r="BV344" s="20"/>
      <c r="BW344" s="20">
        <f>IFERROR(ROUND(((INDEX('Stock List'!$M$11:$M$1010, MATCH(AD344, 'Stock List'!$K$11:$K$1010, 0))/INDEX('Stock List'!$L$11:$L$1010, MATCH(AD344, 'Stock List'!$K$11:$K$1010, 0)))*AC344), 2), 0)</f>
        <v>0</v>
      </c>
      <c r="BX344" s="20"/>
      <c r="BY344" s="20">
        <f>IFERROR(ROUND(((INDEX('Stock List'!$M$11:$M$1010, MATCH(AF344, 'Stock List'!$K$11:$K$1010, 0))/INDEX('Stock List'!$L$11:$L$1010, MATCH(AF344, 'Stock List'!$K$11:$K$1010, 0)))*AE344), 2), 0)</f>
        <v>0</v>
      </c>
      <c r="BZ344" s="20"/>
      <c r="CA344" s="20">
        <f>IFERROR(ROUND(((INDEX('Stock List'!$M$11:$M$1010, MATCH(AH344, 'Stock List'!$K$11:$K$1010, 0))/INDEX('Stock List'!$L$11:$L$1010, MATCH(AH344, 'Stock List'!$K$11:$K$1010, 0)))*AG344), 2), 0)</f>
        <v>0</v>
      </c>
      <c r="CB344" s="20"/>
      <c r="CC344" s="20">
        <f>IFERROR(ROUND(((INDEX('Stock List'!$M$11:$M$1010, MATCH(AJ344, 'Stock List'!$K$11:$K$1010, 0))/INDEX('Stock List'!$L$11:$L$1010, MATCH(AJ344, 'Stock List'!$K$11:$K$1010, 0)))*AI344), 2), 0)</f>
        <v>0</v>
      </c>
      <c r="CD344" s="20"/>
      <c r="CE344" s="20">
        <f>IFERROR(ROUND(((INDEX('Stock List'!$M$11:$M$1010, MATCH(AL344, 'Stock List'!$K$11:$K$1010, 0))/INDEX('Stock List'!$L$11:$L$1010, MATCH(AL344, 'Stock List'!$K$11:$K$1010, 0)))*AK344), 2), 0)</f>
        <v>0</v>
      </c>
      <c r="CF344" s="20"/>
      <c r="CG344" s="20">
        <f>IFERROR(ROUND(((INDEX('Stock List'!$M$11:$M$1010, MATCH(AN344, 'Stock List'!$K$11:$K$1010, 0))/INDEX('Stock List'!$L$11:$L$1010, MATCH(AN344, 'Stock List'!$K$11:$K$1010, 0)))*AM344), 2), 0)</f>
        <v>0</v>
      </c>
      <c r="CH344" s="20"/>
      <c r="CI344" s="20">
        <f>IFERROR(ROUND(((INDEX('Stock List'!$M$11:$M$1010, MATCH(AP344, 'Stock List'!$K$11:$K$1010, 0))/INDEX('Stock List'!$L$11:$L$1010, MATCH(AP344, 'Stock List'!$K$11:$K$1010, 0)))*AO344), 2), 0)</f>
        <v>0</v>
      </c>
      <c r="CJ344" s="20"/>
      <c r="CK344" s="20">
        <f>IFERROR(ROUND(((INDEX('Stock List'!$M$11:$M$1010, MATCH(AR344, 'Stock List'!$K$11:$K$1010, 0))/INDEX('Stock List'!$L$11:$L$1010, MATCH(AR344, 'Stock List'!$K$11:$K$1010, 0)))*AQ344), 2), 0)</f>
        <v>0</v>
      </c>
      <c r="CL344" s="20"/>
      <c r="CM344" s="20">
        <f>IFERROR(ROUND(((INDEX('Stock List'!$M$11:$M$1010, MATCH(AT344, 'Stock List'!$K$11:$K$1010, 0))/INDEX('Stock List'!$L$11:$L$1010, MATCH(AT344, 'Stock List'!$K$11:$K$1010, 0)))*AS344), 2), 0)</f>
        <v>0</v>
      </c>
      <c r="CN344" s="20"/>
      <c r="CO344" s="20">
        <f>IFERROR(ROUND(((INDEX('Stock List'!$M$11:$M$1010, MATCH(AV344, 'Stock List'!$K$11:$K$1010, 0))/INDEX('Stock List'!$L$11:$L$1010, MATCH(AV344, 'Stock List'!$K$11:$K$1010, 0)))*AU344), 2), 0)</f>
        <v>0</v>
      </c>
      <c r="CP344" s="20"/>
      <c r="CQ344" s="20">
        <f>IFERROR(ROUND(((INDEX('Stock List'!$M$11:$M$1010, MATCH(AX344, 'Stock List'!$K$11:$K$1010, 0))/INDEX('Stock List'!$L$11:$L$1010, MATCH(AX344, 'Stock List'!$K$11:$K$1010, 0)))*AW344), 2), 0)</f>
        <v>0</v>
      </c>
      <c r="CR344" s="22"/>
      <c r="CT344" s="106" t="str">
        <f t="shared" si="298"/>
        <v/>
      </c>
      <c r="CU344" s="22" t="str">
        <f t="shared" si="299"/>
        <v/>
      </c>
      <c r="CX344" s="106" t="str">
        <f t="shared" si="300"/>
        <v/>
      </c>
      <c r="CY344" s="20" t="str">
        <f t="shared" si="301"/>
        <v/>
      </c>
      <c r="CZ344" s="22" t="str">
        <f t="shared" si="302"/>
        <v/>
      </c>
      <c r="DB344" s="76" t="str">
        <f>IF($H344="", "", COUNTIF($G$11:$G$1010, "&gt;"&amp;$G344)+1+COUNTIF($G$11:$G344, $G344)-1)</f>
        <v/>
      </c>
      <c r="DC344" s="76" t="str">
        <f>IF($H344="", "", COUNTIF($CZ$11:$CZ$1010, "&gt;"&amp;$CZ344)+1+COUNTIF($CZ$11:$CZ344, $CZ344)-1)</f>
        <v/>
      </c>
      <c r="DE344" s="147" t="str">
        <f t="shared" si="303"/>
        <v/>
      </c>
      <c r="DF344" s="148"/>
      <c r="DG344" s="19" t="str">
        <f t="shared" si="304"/>
        <v/>
      </c>
      <c r="DH344" s="153" t="str">
        <f t="shared" si="305"/>
        <v/>
      </c>
      <c r="DI344" s="19" t="str">
        <f t="shared" si="257"/>
        <v/>
      </c>
      <c r="DJ344" s="153" t="str">
        <f t="shared" si="258"/>
        <v/>
      </c>
      <c r="DK344" s="19" t="str">
        <f t="shared" si="259"/>
        <v/>
      </c>
      <c r="DL344" s="153" t="str">
        <f t="shared" si="260"/>
        <v/>
      </c>
      <c r="DM344" s="19" t="str">
        <f t="shared" si="261"/>
        <v/>
      </c>
      <c r="DN344" s="153" t="str">
        <f t="shared" si="262"/>
        <v/>
      </c>
      <c r="DO344" s="19" t="str">
        <f t="shared" si="263"/>
        <v/>
      </c>
      <c r="DP344" s="153" t="str">
        <f t="shared" si="264"/>
        <v/>
      </c>
      <c r="DQ344" s="19" t="str">
        <f t="shared" si="265"/>
        <v/>
      </c>
      <c r="DR344" s="153" t="str">
        <f t="shared" si="266"/>
        <v/>
      </c>
      <c r="DS344" s="19" t="str">
        <f t="shared" si="267"/>
        <v/>
      </c>
      <c r="DT344" s="153" t="str">
        <f t="shared" si="268"/>
        <v/>
      </c>
      <c r="DU344" s="19" t="str">
        <f t="shared" si="269"/>
        <v/>
      </c>
      <c r="DV344" s="153" t="str">
        <f t="shared" si="270"/>
        <v/>
      </c>
      <c r="DW344" s="19" t="str">
        <f t="shared" si="271"/>
        <v/>
      </c>
      <c r="DX344" s="153" t="str">
        <f t="shared" si="272"/>
        <v/>
      </c>
      <c r="DY344" s="19" t="str">
        <f t="shared" si="273"/>
        <v/>
      </c>
      <c r="DZ344" s="153" t="str">
        <f t="shared" si="274"/>
        <v/>
      </c>
      <c r="EA344" s="19" t="str">
        <f t="shared" si="275"/>
        <v/>
      </c>
      <c r="EB344" s="153" t="str">
        <f t="shared" si="276"/>
        <v/>
      </c>
      <c r="EC344" s="19" t="str">
        <f t="shared" si="277"/>
        <v/>
      </c>
      <c r="ED344" s="153" t="str">
        <f t="shared" si="278"/>
        <v/>
      </c>
      <c r="EE344" s="19" t="str">
        <f t="shared" si="279"/>
        <v/>
      </c>
      <c r="EF344" s="153" t="str">
        <f t="shared" si="280"/>
        <v/>
      </c>
      <c r="EG344" s="19" t="str">
        <f t="shared" si="281"/>
        <v/>
      </c>
      <c r="EH344" s="153" t="str">
        <f t="shared" si="282"/>
        <v/>
      </c>
      <c r="EI344" s="19" t="str">
        <f t="shared" si="283"/>
        <v/>
      </c>
      <c r="EJ344" s="153" t="str">
        <f t="shared" si="284"/>
        <v/>
      </c>
      <c r="EK344" s="19" t="str">
        <f t="shared" si="285"/>
        <v/>
      </c>
      <c r="EL344" s="153" t="str">
        <f t="shared" si="286"/>
        <v/>
      </c>
      <c r="EM344" s="19" t="str">
        <f t="shared" si="287"/>
        <v/>
      </c>
      <c r="EN344" s="153" t="str">
        <f t="shared" si="288"/>
        <v/>
      </c>
      <c r="EO344" s="19" t="str">
        <f t="shared" si="289"/>
        <v/>
      </c>
      <c r="EP344" s="153" t="str">
        <f t="shared" si="290"/>
        <v/>
      </c>
      <c r="EQ344" s="19" t="str">
        <f t="shared" si="291"/>
        <v/>
      </c>
      <c r="ER344" s="153" t="str">
        <f t="shared" si="292"/>
        <v/>
      </c>
      <c r="ES344" s="19" t="str">
        <f t="shared" si="293"/>
        <v/>
      </c>
      <c r="ET344" s="153" t="str">
        <f t="shared" si="294"/>
        <v/>
      </c>
    </row>
    <row r="345" spans="1:150" x14ac:dyDescent="0.25">
      <c r="A345" s="31"/>
      <c r="B345" s="91" t="str">
        <f t="shared" si="295"/>
        <v/>
      </c>
      <c r="C345" s="20" t="str">
        <f t="shared" si="255"/>
        <v/>
      </c>
      <c r="D345" s="97" t="str">
        <f t="shared" si="256"/>
        <v/>
      </c>
      <c r="E345" s="62" t="str">
        <f t="shared" si="296"/>
        <v/>
      </c>
      <c r="F345" s="31"/>
      <c r="G345" s="282"/>
      <c r="H345" s="283"/>
      <c r="I345" s="284"/>
      <c r="J345" s="285"/>
      <c r="K345" s="286"/>
      <c r="L345" s="287"/>
      <c r="M345" s="288"/>
      <c r="N345" s="287"/>
      <c r="O345" s="288"/>
      <c r="P345" s="287"/>
      <c r="Q345" s="288"/>
      <c r="R345" s="287"/>
      <c r="S345" s="288"/>
      <c r="T345" s="287"/>
      <c r="U345" s="288"/>
      <c r="V345" s="287"/>
      <c r="W345" s="288"/>
      <c r="X345" s="287"/>
      <c r="Y345" s="288"/>
      <c r="Z345" s="287"/>
      <c r="AA345" s="288"/>
      <c r="AB345" s="287"/>
      <c r="AC345" s="288"/>
      <c r="AD345" s="287"/>
      <c r="AE345" s="288"/>
      <c r="AF345" s="287"/>
      <c r="AG345" s="288"/>
      <c r="AH345" s="287"/>
      <c r="AI345" s="288"/>
      <c r="AJ345" s="287"/>
      <c r="AK345" s="288"/>
      <c r="AL345" s="287"/>
      <c r="AM345" s="288"/>
      <c r="AN345" s="287"/>
      <c r="AO345" s="288"/>
      <c r="AP345" s="287"/>
      <c r="AQ345" s="288"/>
      <c r="AR345" s="287"/>
      <c r="AS345" s="288"/>
      <c r="AT345" s="287"/>
      <c r="AU345" s="288"/>
      <c r="AV345" s="287"/>
      <c r="AW345" s="288"/>
      <c r="AX345" s="287"/>
      <c r="AY345" s="31"/>
      <c r="BA345" s="76" t="str">
        <f t="shared" si="297"/>
        <v/>
      </c>
      <c r="BC345" s="76" t="str">
        <f>IF('Stock List'!$K345="", "", 'Stock List'!$K345)</f>
        <v/>
      </c>
      <c r="BE345" s="106">
        <f>IFERROR(ROUND(((INDEX('Stock List'!$M$11:$M$1010, MATCH(L345, 'Stock List'!$K$11:$K$1010, 0))/INDEX('Stock List'!$L$11:$L$1010, MATCH(L345, 'Stock List'!$K$11:$K$1010, 0)))*K345), 2), 0)</f>
        <v>0</v>
      </c>
      <c r="BF345" s="20"/>
      <c r="BG345" s="20">
        <f>IFERROR(ROUND(((INDEX('Stock List'!$M$11:$M$1010, MATCH(N345, 'Stock List'!$K$11:$K$1010, 0))/INDEX('Stock List'!$L$11:$L$1010, MATCH(N345, 'Stock List'!$K$11:$K$1010, 0)))*M345), 2), 0)</f>
        <v>0</v>
      </c>
      <c r="BH345" s="20"/>
      <c r="BI345" s="20">
        <f>IFERROR(ROUND(((INDEX('Stock List'!$M$11:$M$1010, MATCH(P345, 'Stock List'!$K$11:$K$1010, 0))/INDEX('Stock List'!$L$11:$L$1010, MATCH(P345, 'Stock List'!$K$11:$K$1010, 0)))*O345), 2), 0)</f>
        <v>0</v>
      </c>
      <c r="BJ345" s="20"/>
      <c r="BK345" s="20">
        <f>IFERROR(ROUND(((INDEX('Stock List'!$M$11:$M$1010, MATCH(R345, 'Stock List'!$K$11:$K$1010, 0))/INDEX('Stock List'!$L$11:$L$1010, MATCH(R345, 'Stock List'!$K$11:$K$1010, 0)))*Q345), 2), 0)</f>
        <v>0</v>
      </c>
      <c r="BL345" s="20"/>
      <c r="BM345" s="20">
        <f>IFERROR(ROUND(((INDEX('Stock List'!$M$11:$M$1010, MATCH(T345, 'Stock List'!$K$11:$K$1010, 0))/INDEX('Stock List'!$L$11:$L$1010, MATCH(T345, 'Stock List'!$K$11:$K$1010, 0)))*S345), 2), 0)</f>
        <v>0</v>
      </c>
      <c r="BN345" s="20"/>
      <c r="BO345" s="20">
        <f>IFERROR(ROUND(((INDEX('Stock List'!$M$11:$M$1010, MATCH(V345, 'Stock List'!$K$11:$K$1010, 0))/INDEX('Stock List'!$L$11:$L$1010, MATCH(V345, 'Stock List'!$K$11:$K$1010, 0)))*U345), 2), 0)</f>
        <v>0</v>
      </c>
      <c r="BP345" s="20"/>
      <c r="BQ345" s="20">
        <f>IFERROR(ROUND(((INDEX('Stock List'!$M$11:$M$1010, MATCH(X345, 'Stock List'!$K$11:$K$1010, 0))/INDEX('Stock List'!$L$11:$L$1010, MATCH(X345, 'Stock List'!$K$11:$K$1010, 0)))*W345), 2), 0)</f>
        <v>0</v>
      </c>
      <c r="BR345" s="20"/>
      <c r="BS345" s="20">
        <f>IFERROR(ROUND(((INDEX('Stock List'!$M$11:$M$1010, MATCH(Z345, 'Stock List'!$K$11:$K$1010, 0))/INDEX('Stock List'!$L$11:$L$1010, MATCH(Z345, 'Stock List'!$K$11:$K$1010, 0)))*Y345), 2), 0)</f>
        <v>0</v>
      </c>
      <c r="BT345" s="20"/>
      <c r="BU345" s="20">
        <f>IFERROR(ROUND(((INDEX('Stock List'!$M$11:$M$1010, MATCH(AB345, 'Stock List'!$K$11:$K$1010, 0))/INDEX('Stock List'!$L$11:$L$1010, MATCH(AB345, 'Stock List'!$K$11:$K$1010, 0)))*AA345), 2), 0)</f>
        <v>0</v>
      </c>
      <c r="BV345" s="20"/>
      <c r="BW345" s="20">
        <f>IFERROR(ROUND(((INDEX('Stock List'!$M$11:$M$1010, MATCH(AD345, 'Stock List'!$K$11:$K$1010, 0))/INDEX('Stock List'!$L$11:$L$1010, MATCH(AD345, 'Stock List'!$K$11:$K$1010, 0)))*AC345), 2), 0)</f>
        <v>0</v>
      </c>
      <c r="BX345" s="20"/>
      <c r="BY345" s="20">
        <f>IFERROR(ROUND(((INDEX('Stock List'!$M$11:$M$1010, MATCH(AF345, 'Stock List'!$K$11:$K$1010, 0))/INDEX('Stock List'!$L$11:$L$1010, MATCH(AF345, 'Stock List'!$K$11:$K$1010, 0)))*AE345), 2), 0)</f>
        <v>0</v>
      </c>
      <c r="BZ345" s="20"/>
      <c r="CA345" s="20">
        <f>IFERROR(ROUND(((INDEX('Stock List'!$M$11:$M$1010, MATCH(AH345, 'Stock List'!$K$11:$K$1010, 0))/INDEX('Stock List'!$L$11:$L$1010, MATCH(AH345, 'Stock List'!$K$11:$K$1010, 0)))*AG345), 2), 0)</f>
        <v>0</v>
      </c>
      <c r="CB345" s="20"/>
      <c r="CC345" s="20">
        <f>IFERROR(ROUND(((INDEX('Stock List'!$M$11:$M$1010, MATCH(AJ345, 'Stock List'!$K$11:$K$1010, 0))/INDEX('Stock List'!$L$11:$L$1010, MATCH(AJ345, 'Stock List'!$K$11:$K$1010, 0)))*AI345), 2), 0)</f>
        <v>0</v>
      </c>
      <c r="CD345" s="20"/>
      <c r="CE345" s="20">
        <f>IFERROR(ROUND(((INDEX('Stock List'!$M$11:$M$1010, MATCH(AL345, 'Stock List'!$K$11:$K$1010, 0))/INDEX('Stock List'!$L$11:$L$1010, MATCH(AL345, 'Stock List'!$K$11:$K$1010, 0)))*AK345), 2), 0)</f>
        <v>0</v>
      </c>
      <c r="CF345" s="20"/>
      <c r="CG345" s="20">
        <f>IFERROR(ROUND(((INDEX('Stock List'!$M$11:$M$1010, MATCH(AN345, 'Stock List'!$K$11:$K$1010, 0))/INDEX('Stock List'!$L$11:$L$1010, MATCH(AN345, 'Stock List'!$K$11:$K$1010, 0)))*AM345), 2), 0)</f>
        <v>0</v>
      </c>
      <c r="CH345" s="20"/>
      <c r="CI345" s="20">
        <f>IFERROR(ROUND(((INDEX('Stock List'!$M$11:$M$1010, MATCH(AP345, 'Stock List'!$K$11:$K$1010, 0))/INDEX('Stock List'!$L$11:$L$1010, MATCH(AP345, 'Stock List'!$K$11:$K$1010, 0)))*AO345), 2), 0)</f>
        <v>0</v>
      </c>
      <c r="CJ345" s="20"/>
      <c r="CK345" s="20">
        <f>IFERROR(ROUND(((INDEX('Stock List'!$M$11:$M$1010, MATCH(AR345, 'Stock List'!$K$11:$K$1010, 0))/INDEX('Stock List'!$L$11:$L$1010, MATCH(AR345, 'Stock List'!$K$11:$K$1010, 0)))*AQ345), 2), 0)</f>
        <v>0</v>
      </c>
      <c r="CL345" s="20"/>
      <c r="CM345" s="20">
        <f>IFERROR(ROUND(((INDEX('Stock List'!$M$11:$M$1010, MATCH(AT345, 'Stock List'!$K$11:$K$1010, 0))/INDEX('Stock List'!$L$11:$L$1010, MATCH(AT345, 'Stock List'!$K$11:$K$1010, 0)))*AS345), 2), 0)</f>
        <v>0</v>
      </c>
      <c r="CN345" s="20"/>
      <c r="CO345" s="20">
        <f>IFERROR(ROUND(((INDEX('Stock List'!$M$11:$M$1010, MATCH(AV345, 'Stock List'!$K$11:$K$1010, 0))/INDEX('Stock List'!$L$11:$L$1010, MATCH(AV345, 'Stock List'!$K$11:$K$1010, 0)))*AU345), 2), 0)</f>
        <v>0</v>
      </c>
      <c r="CP345" s="20"/>
      <c r="CQ345" s="20">
        <f>IFERROR(ROUND(((INDEX('Stock List'!$M$11:$M$1010, MATCH(AX345, 'Stock List'!$K$11:$K$1010, 0))/INDEX('Stock List'!$L$11:$L$1010, MATCH(AX345, 'Stock List'!$K$11:$K$1010, 0)))*AW345), 2), 0)</f>
        <v>0</v>
      </c>
      <c r="CR345" s="22"/>
      <c r="CT345" s="106" t="str">
        <f t="shared" si="298"/>
        <v/>
      </c>
      <c r="CU345" s="22" t="str">
        <f t="shared" si="299"/>
        <v/>
      </c>
      <c r="CX345" s="106" t="str">
        <f t="shared" si="300"/>
        <v/>
      </c>
      <c r="CY345" s="20" t="str">
        <f t="shared" si="301"/>
        <v/>
      </c>
      <c r="CZ345" s="22" t="str">
        <f t="shared" si="302"/>
        <v/>
      </c>
      <c r="DB345" s="76" t="str">
        <f>IF($H345="", "", COUNTIF($G$11:$G$1010, "&gt;"&amp;$G345)+1+COUNTIF($G$11:$G345, $G345)-1)</f>
        <v/>
      </c>
      <c r="DC345" s="76" t="str">
        <f>IF($H345="", "", COUNTIF($CZ$11:$CZ$1010, "&gt;"&amp;$CZ345)+1+COUNTIF($CZ$11:$CZ345, $CZ345)-1)</f>
        <v/>
      </c>
      <c r="DE345" s="147" t="str">
        <f t="shared" si="303"/>
        <v/>
      </c>
      <c r="DF345" s="148"/>
      <c r="DG345" s="19" t="str">
        <f t="shared" si="304"/>
        <v/>
      </c>
      <c r="DH345" s="153" t="str">
        <f t="shared" si="305"/>
        <v/>
      </c>
      <c r="DI345" s="19" t="str">
        <f t="shared" si="257"/>
        <v/>
      </c>
      <c r="DJ345" s="153" t="str">
        <f t="shared" si="258"/>
        <v/>
      </c>
      <c r="DK345" s="19" t="str">
        <f t="shared" si="259"/>
        <v/>
      </c>
      <c r="DL345" s="153" t="str">
        <f t="shared" si="260"/>
        <v/>
      </c>
      <c r="DM345" s="19" t="str">
        <f t="shared" si="261"/>
        <v/>
      </c>
      <c r="DN345" s="153" t="str">
        <f t="shared" si="262"/>
        <v/>
      </c>
      <c r="DO345" s="19" t="str">
        <f t="shared" si="263"/>
        <v/>
      </c>
      <c r="DP345" s="153" t="str">
        <f t="shared" si="264"/>
        <v/>
      </c>
      <c r="DQ345" s="19" t="str">
        <f t="shared" si="265"/>
        <v/>
      </c>
      <c r="DR345" s="153" t="str">
        <f t="shared" si="266"/>
        <v/>
      </c>
      <c r="DS345" s="19" t="str">
        <f t="shared" si="267"/>
        <v/>
      </c>
      <c r="DT345" s="153" t="str">
        <f t="shared" si="268"/>
        <v/>
      </c>
      <c r="DU345" s="19" t="str">
        <f t="shared" si="269"/>
        <v/>
      </c>
      <c r="DV345" s="153" t="str">
        <f t="shared" si="270"/>
        <v/>
      </c>
      <c r="DW345" s="19" t="str">
        <f t="shared" si="271"/>
        <v/>
      </c>
      <c r="DX345" s="153" t="str">
        <f t="shared" si="272"/>
        <v/>
      </c>
      <c r="DY345" s="19" t="str">
        <f t="shared" si="273"/>
        <v/>
      </c>
      <c r="DZ345" s="153" t="str">
        <f t="shared" si="274"/>
        <v/>
      </c>
      <c r="EA345" s="19" t="str">
        <f t="shared" si="275"/>
        <v/>
      </c>
      <c r="EB345" s="153" t="str">
        <f t="shared" si="276"/>
        <v/>
      </c>
      <c r="EC345" s="19" t="str">
        <f t="shared" si="277"/>
        <v/>
      </c>
      <c r="ED345" s="153" t="str">
        <f t="shared" si="278"/>
        <v/>
      </c>
      <c r="EE345" s="19" t="str">
        <f t="shared" si="279"/>
        <v/>
      </c>
      <c r="EF345" s="153" t="str">
        <f t="shared" si="280"/>
        <v/>
      </c>
      <c r="EG345" s="19" t="str">
        <f t="shared" si="281"/>
        <v/>
      </c>
      <c r="EH345" s="153" t="str">
        <f t="shared" si="282"/>
        <v/>
      </c>
      <c r="EI345" s="19" t="str">
        <f t="shared" si="283"/>
        <v/>
      </c>
      <c r="EJ345" s="153" t="str">
        <f t="shared" si="284"/>
        <v/>
      </c>
      <c r="EK345" s="19" t="str">
        <f t="shared" si="285"/>
        <v/>
      </c>
      <c r="EL345" s="153" t="str">
        <f t="shared" si="286"/>
        <v/>
      </c>
      <c r="EM345" s="19" t="str">
        <f t="shared" si="287"/>
        <v/>
      </c>
      <c r="EN345" s="153" t="str">
        <f t="shared" si="288"/>
        <v/>
      </c>
      <c r="EO345" s="19" t="str">
        <f t="shared" si="289"/>
        <v/>
      </c>
      <c r="EP345" s="153" t="str">
        <f t="shared" si="290"/>
        <v/>
      </c>
      <c r="EQ345" s="19" t="str">
        <f t="shared" si="291"/>
        <v/>
      </c>
      <c r="ER345" s="153" t="str">
        <f t="shared" si="292"/>
        <v/>
      </c>
      <c r="ES345" s="19" t="str">
        <f t="shared" si="293"/>
        <v/>
      </c>
      <c r="ET345" s="153" t="str">
        <f t="shared" si="294"/>
        <v/>
      </c>
    </row>
    <row r="346" spans="1:150" x14ac:dyDescent="0.25">
      <c r="A346" s="31"/>
      <c r="B346" s="91" t="str">
        <f t="shared" si="295"/>
        <v/>
      </c>
      <c r="C346" s="20" t="str">
        <f t="shared" si="255"/>
        <v/>
      </c>
      <c r="D346" s="97" t="str">
        <f t="shared" si="256"/>
        <v/>
      </c>
      <c r="E346" s="62" t="str">
        <f t="shared" si="296"/>
        <v/>
      </c>
      <c r="F346" s="31"/>
      <c r="G346" s="282"/>
      <c r="H346" s="283"/>
      <c r="I346" s="284"/>
      <c r="J346" s="285"/>
      <c r="K346" s="286"/>
      <c r="L346" s="287"/>
      <c r="M346" s="288"/>
      <c r="N346" s="287"/>
      <c r="O346" s="288"/>
      <c r="P346" s="287"/>
      <c r="Q346" s="288"/>
      <c r="R346" s="287"/>
      <c r="S346" s="288"/>
      <c r="T346" s="287"/>
      <c r="U346" s="288"/>
      <c r="V346" s="287"/>
      <c r="W346" s="288"/>
      <c r="X346" s="287"/>
      <c r="Y346" s="288"/>
      <c r="Z346" s="287"/>
      <c r="AA346" s="288"/>
      <c r="AB346" s="287"/>
      <c r="AC346" s="288"/>
      <c r="AD346" s="287"/>
      <c r="AE346" s="288"/>
      <c r="AF346" s="287"/>
      <c r="AG346" s="288"/>
      <c r="AH346" s="287"/>
      <c r="AI346" s="288"/>
      <c r="AJ346" s="287"/>
      <c r="AK346" s="288"/>
      <c r="AL346" s="287"/>
      <c r="AM346" s="288"/>
      <c r="AN346" s="287"/>
      <c r="AO346" s="288"/>
      <c r="AP346" s="287"/>
      <c r="AQ346" s="288"/>
      <c r="AR346" s="287"/>
      <c r="AS346" s="288"/>
      <c r="AT346" s="287"/>
      <c r="AU346" s="288"/>
      <c r="AV346" s="287"/>
      <c r="AW346" s="288"/>
      <c r="AX346" s="287"/>
      <c r="AY346" s="31"/>
      <c r="BA346" s="76" t="str">
        <f t="shared" si="297"/>
        <v/>
      </c>
      <c r="BC346" s="76" t="str">
        <f>IF('Stock List'!$K346="", "", 'Stock List'!$K346)</f>
        <v/>
      </c>
      <c r="BE346" s="106">
        <f>IFERROR(ROUND(((INDEX('Stock List'!$M$11:$M$1010, MATCH(L346, 'Stock List'!$K$11:$K$1010, 0))/INDEX('Stock List'!$L$11:$L$1010, MATCH(L346, 'Stock List'!$K$11:$K$1010, 0)))*K346), 2), 0)</f>
        <v>0</v>
      </c>
      <c r="BF346" s="20"/>
      <c r="BG346" s="20">
        <f>IFERROR(ROUND(((INDEX('Stock List'!$M$11:$M$1010, MATCH(N346, 'Stock List'!$K$11:$K$1010, 0))/INDEX('Stock List'!$L$11:$L$1010, MATCH(N346, 'Stock List'!$K$11:$K$1010, 0)))*M346), 2), 0)</f>
        <v>0</v>
      </c>
      <c r="BH346" s="20"/>
      <c r="BI346" s="20">
        <f>IFERROR(ROUND(((INDEX('Stock List'!$M$11:$M$1010, MATCH(P346, 'Stock List'!$K$11:$K$1010, 0))/INDEX('Stock List'!$L$11:$L$1010, MATCH(P346, 'Stock List'!$K$11:$K$1010, 0)))*O346), 2), 0)</f>
        <v>0</v>
      </c>
      <c r="BJ346" s="20"/>
      <c r="BK346" s="20">
        <f>IFERROR(ROUND(((INDEX('Stock List'!$M$11:$M$1010, MATCH(R346, 'Stock List'!$K$11:$K$1010, 0))/INDEX('Stock List'!$L$11:$L$1010, MATCH(R346, 'Stock List'!$K$11:$K$1010, 0)))*Q346), 2), 0)</f>
        <v>0</v>
      </c>
      <c r="BL346" s="20"/>
      <c r="BM346" s="20">
        <f>IFERROR(ROUND(((INDEX('Stock List'!$M$11:$M$1010, MATCH(T346, 'Stock List'!$K$11:$K$1010, 0))/INDEX('Stock List'!$L$11:$L$1010, MATCH(T346, 'Stock List'!$K$11:$K$1010, 0)))*S346), 2), 0)</f>
        <v>0</v>
      </c>
      <c r="BN346" s="20"/>
      <c r="BO346" s="20">
        <f>IFERROR(ROUND(((INDEX('Stock List'!$M$11:$M$1010, MATCH(V346, 'Stock List'!$K$11:$K$1010, 0))/INDEX('Stock List'!$L$11:$L$1010, MATCH(V346, 'Stock List'!$K$11:$K$1010, 0)))*U346), 2), 0)</f>
        <v>0</v>
      </c>
      <c r="BP346" s="20"/>
      <c r="BQ346" s="20">
        <f>IFERROR(ROUND(((INDEX('Stock List'!$M$11:$M$1010, MATCH(X346, 'Stock List'!$K$11:$K$1010, 0))/INDEX('Stock List'!$L$11:$L$1010, MATCH(X346, 'Stock List'!$K$11:$K$1010, 0)))*W346), 2), 0)</f>
        <v>0</v>
      </c>
      <c r="BR346" s="20"/>
      <c r="BS346" s="20">
        <f>IFERROR(ROUND(((INDEX('Stock List'!$M$11:$M$1010, MATCH(Z346, 'Stock List'!$K$11:$K$1010, 0))/INDEX('Stock List'!$L$11:$L$1010, MATCH(Z346, 'Stock List'!$K$11:$K$1010, 0)))*Y346), 2), 0)</f>
        <v>0</v>
      </c>
      <c r="BT346" s="20"/>
      <c r="BU346" s="20">
        <f>IFERROR(ROUND(((INDEX('Stock List'!$M$11:$M$1010, MATCH(AB346, 'Stock List'!$K$11:$K$1010, 0))/INDEX('Stock List'!$L$11:$L$1010, MATCH(AB346, 'Stock List'!$K$11:$K$1010, 0)))*AA346), 2), 0)</f>
        <v>0</v>
      </c>
      <c r="BV346" s="20"/>
      <c r="BW346" s="20">
        <f>IFERROR(ROUND(((INDEX('Stock List'!$M$11:$M$1010, MATCH(AD346, 'Stock List'!$K$11:$K$1010, 0))/INDEX('Stock List'!$L$11:$L$1010, MATCH(AD346, 'Stock List'!$K$11:$K$1010, 0)))*AC346), 2), 0)</f>
        <v>0</v>
      </c>
      <c r="BX346" s="20"/>
      <c r="BY346" s="20">
        <f>IFERROR(ROUND(((INDEX('Stock List'!$M$11:$M$1010, MATCH(AF346, 'Stock List'!$K$11:$K$1010, 0))/INDEX('Stock List'!$L$11:$L$1010, MATCH(AF346, 'Stock List'!$K$11:$K$1010, 0)))*AE346), 2), 0)</f>
        <v>0</v>
      </c>
      <c r="BZ346" s="20"/>
      <c r="CA346" s="20">
        <f>IFERROR(ROUND(((INDEX('Stock List'!$M$11:$M$1010, MATCH(AH346, 'Stock List'!$K$11:$K$1010, 0))/INDEX('Stock List'!$L$11:$L$1010, MATCH(AH346, 'Stock List'!$K$11:$K$1010, 0)))*AG346), 2), 0)</f>
        <v>0</v>
      </c>
      <c r="CB346" s="20"/>
      <c r="CC346" s="20">
        <f>IFERROR(ROUND(((INDEX('Stock List'!$M$11:$M$1010, MATCH(AJ346, 'Stock List'!$K$11:$K$1010, 0))/INDEX('Stock List'!$L$11:$L$1010, MATCH(AJ346, 'Stock List'!$K$11:$K$1010, 0)))*AI346), 2), 0)</f>
        <v>0</v>
      </c>
      <c r="CD346" s="20"/>
      <c r="CE346" s="20">
        <f>IFERROR(ROUND(((INDEX('Stock List'!$M$11:$M$1010, MATCH(AL346, 'Stock List'!$K$11:$K$1010, 0))/INDEX('Stock List'!$L$11:$L$1010, MATCH(AL346, 'Stock List'!$K$11:$K$1010, 0)))*AK346), 2), 0)</f>
        <v>0</v>
      </c>
      <c r="CF346" s="20"/>
      <c r="CG346" s="20">
        <f>IFERROR(ROUND(((INDEX('Stock List'!$M$11:$M$1010, MATCH(AN346, 'Stock List'!$K$11:$K$1010, 0))/INDEX('Stock List'!$L$11:$L$1010, MATCH(AN346, 'Stock List'!$K$11:$K$1010, 0)))*AM346), 2), 0)</f>
        <v>0</v>
      </c>
      <c r="CH346" s="20"/>
      <c r="CI346" s="20">
        <f>IFERROR(ROUND(((INDEX('Stock List'!$M$11:$M$1010, MATCH(AP346, 'Stock List'!$K$11:$K$1010, 0))/INDEX('Stock List'!$L$11:$L$1010, MATCH(AP346, 'Stock List'!$K$11:$K$1010, 0)))*AO346), 2), 0)</f>
        <v>0</v>
      </c>
      <c r="CJ346" s="20"/>
      <c r="CK346" s="20">
        <f>IFERROR(ROUND(((INDEX('Stock List'!$M$11:$M$1010, MATCH(AR346, 'Stock List'!$K$11:$K$1010, 0))/INDEX('Stock List'!$L$11:$L$1010, MATCH(AR346, 'Stock List'!$K$11:$K$1010, 0)))*AQ346), 2), 0)</f>
        <v>0</v>
      </c>
      <c r="CL346" s="20"/>
      <c r="CM346" s="20">
        <f>IFERROR(ROUND(((INDEX('Stock List'!$M$11:$M$1010, MATCH(AT346, 'Stock List'!$K$11:$K$1010, 0))/INDEX('Stock List'!$L$11:$L$1010, MATCH(AT346, 'Stock List'!$K$11:$K$1010, 0)))*AS346), 2), 0)</f>
        <v>0</v>
      </c>
      <c r="CN346" s="20"/>
      <c r="CO346" s="20">
        <f>IFERROR(ROUND(((INDEX('Stock List'!$M$11:$M$1010, MATCH(AV346, 'Stock List'!$K$11:$K$1010, 0))/INDEX('Stock List'!$L$11:$L$1010, MATCH(AV346, 'Stock List'!$K$11:$K$1010, 0)))*AU346), 2), 0)</f>
        <v>0</v>
      </c>
      <c r="CP346" s="20"/>
      <c r="CQ346" s="20">
        <f>IFERROR(ROUND(((INDEX('Stock List'!$M$11:$M$1010, MATCH(AX346, 'Stock List'!$K$11:$K$1010, 0))/INDEX('Stock List'!$L$11:$L$1010, MATCH(AX346, 'Stock List'!$K$11:$K$1010, 0)))*AW346), 2), 0)</f>
        <v>0</v>
      </c>
      <c r="CR346" s="22"/>
      <c r="CT346" s="106" t="str">
        <f t="shared" si="298"/>
        <v/>
      </c>
      <c r="CU346" s="22" t="str">
        <f t="shared" si="299"/>
        <v/>
      </c>
      <c r="CX346" s="106" t="str">
        <f t="shared" si="300"/>
        <v/>
      </c>
      <c r="CY346" s="20" t="str">
        <f t="shared" si="301"/>
        <v/>
      </c>
      <c r="CZ346" s="22" t="str">
        <f t="shared" si="302"/>
        <v/>
      </c>
      <c r="DB346" s="76" t="str">
        <f>IF($H346="", "", COUNTIF($G$11:$G$1010, "&gt;"&amp;$G346)+1+COUNTIF($G$11:$G346, $G346)-1)</f>
        <v/>
      </c>
      <c r="DC346" s="76" t="str">
        <f>IF($H346="", "", COUNTIF($CZ$11:$CZ$1010, "&gt;"&amp;$CZ346)+1+COUNTIF($CZ$11:$CZ346, $CZ346)-1)</f>
        <v/>
      </c>
      <c r="DE346" s="147" t="str">
        <f t="shared" si="303"/>
        <v/>
      </c>
      <c r="DF346" s="148"/>
      <c r="DG346" s="19" t="str">
        <f t="shared" si="304"/>
        <v/>
      </c>
      <c r="DH346" s="153" t="str">
        <f t="shared" si="305"/>
        <v/>
      </c>
      <c r="DI346" s="19" t="str">
        <f t="shared" si="257"/>
        <v/>
      </c>
      <c r="DJ346" s="153" t="str">
        <f t="shared" si="258"/>
        <v/>
      </c>
      <c r="DK346" s="19" t="str">
        <f t="shared" si="259"/>
        <v/>
      </c>
      <c r="DL346" s="153" t="str">
        <f t="shared" si="260"/>
        <v/>
      </c>
      <c r="DM346" s="19" t="str">
        <f t="shared" si="261"/>
        <v/>
      </c>
      <c r="DN346" s="153" t="str">
        <f t="shared" si="262"/>
        <v/>
      </c>
      <c r="DO346" s="19" t="str">
        <f t="shared" si="263"/>
        <v/>
      </c>
      <c r="DP346" s="153" t="str">
        <f t="shared" si="264"/>
        <v/>
      </c>
      <c r="DQ346" s="19" t="str">
        <f t="shared" si="265"/>
        <v/>
      </c>
      <c r="DR346" s="153" t="str">
        <f t="shared" si="266"/>
        <v/>
      </c>
      <c r="DS346" s="19" t="str">
        <f t="shared" si="267"/>
        <v/>
      </c>
      <c r="DT346" s="153" t="str">
        <f t="shared" si="268"/>
        <v/>
      </c>
      <c r="DU346" s="19" t="str">
        <f t="shared" si="269"/>
        <v/>
      </c>
      <c r="DV346" s="153" t="str">
        <f t="shared" si="270"/>
        <v/>
      </c>
      <c r="DW346" s="19" t="str">
        <f t="shared" si="271"/>
        <v/>
      </c>
      <c r="DX346" s="153" t="str">
        <f t="shared" si="272"/>
        <v/>
      </c>
      <c r="DY346" s="19" t="str">
        <f t="shared" si="273"/>
        <v/>
      </c>
      <c r="DZ346" s="153" t="str">
        <f t="shared" si="274"/>
        <v/>
      </c>
      <c r="EA346" s="19" t="str">
        <f t="shared" si="275"/>
        <v/>
      </c>
      <c r="EB346" s="153" t="str">
        <f t="shared" si="276"/>
        <v/>
      </c>
      <c r="EC346" s="19" t="str">
        <f t="shared" si="277"/>
        <v/>
      </c>
      <c r="ED346" s="153" t="str">
        <f t="shared" si="278"/>
        <v/>
      </c>
      <c r="EE346" s="19" t="str">
        <f t="shared" si="279"/>
        <v/>
      </c>
      <c r="EF346" s="153" t="str">
        <f t="shared" si="280"/>
        <v/>
      </c>
      <c r="EG346" s="19" t="str">
        <f t="shared" si="281"/>
        <v/>
      </c>
      <c r="EH346" s="153" t="str">
        <f t="shared" si="282"/>
        <v/>
      </c>
      <c r="EI346" s="19" t="str">
        <f t="shared" si="283"/>
        <v/>
      </c>
      <c r="EJ346" s="153" t="str">
        <f t="shared" si="284"/>
        <v/>
      </c>
      <c r="EK346" s="19" t="str">
        <f t="shared" si="285"/>
        <v/>
      </c>
      <c r="EL346" s="153" t="str">
        <f t="shared" si="286"/>
        <v/>
      </c>
      <c r="EM346" s="19" t="str">
        <f t="shared" si="287"/>
        <v/>
      </c>
      <c r="EN346" s="153" t="str">
        <f t="shared" si="288"/>
        <v/>
      </c>
      <c r="EO346" s="19" t="str">
        <f t="shared" si="289"/>
        <v/>
      </c>
      <c r="EP346" s="153" t="str">
        <f t="shared" si="290"/>
        <v/>
      </c>
      <c r="EQ346" s="19" t="str">
        <f t="shared" si="291"/>
        <v/>
      </c>
      <c r="ER346" s="153" t="str">
        <f t="shared" si="292"/>
        <v/>
      </c>
      <c r="ES346" s="19" t="str">
        <f t="shared" si="293"/>
        <v/>
      </c>
      <c r="ET346" s="153" t="str">
        <f t="shared" si="294"/>
        <v/>
      </c>
    </row>
    <row r="347" spans="1:150" x14ac:dyDescent="0.25">
      <c r="A347" s="31"/>
      <c r="B347" s="91" t="str">
        <f t="shared" si="295"/>
        <v/>
      </c>
      <c r="C347" s="20" t="str">
        <f t="shared" si="255"/>
        <v/>
      </c>
      <c r="D347" s="97" t="str">
        <f t="shared" si="256"/>
        <v/>
      </c>
      <c r="E347" s="62" t="str">
        <f t="shared" si="296"/>
        <v/>
      </c>
      <c r="F347" s="31"/>
      <c r="G347" s="282"/>
      <c r="H347" s="283"/>
      <c r="I347" s="284"/>
      <c r="J347" s="285"/>
      <c r="K347" s="286"/>
      <c r="L347" s="287"/>
      <c r="M347" s="288"/>
      <c r="N347" s="287"/>
      <c r="O347" s="288"/>
      <c r="P347" s="287"/>
      <c r="Q347" s="288"/>
      <c r="R347" s="287"/>
      <c r="S347" s="288"/>
      <c r="T347" s="287"/>
      <c r="U347" s="288"/>
      <c r="V347" s="287"/>
      <c r="W347" s="288"/>
      <c r="X347" s="287"/>
      <c r="Y347" s="288"/>
      <c r="Z347" s="287"/>
      <c r="AA347" s="288"/>
      <c r="AB347" s="287"/>
      <c r="AC347" s="288"/>
      <c r="AD347" s="287"/>
      <c r="AE347" s="288"/>
      <c r="AF347" s="287"/>
      <c r="AG347" s="288"/>
      <c r="AH347" s="287"/>
      <c r="AI347" s="288"/>
      <c r="AJ347" s="287"/>
      <c r="AK347" s="288"/>
      <c r="AL347" s="287"/>
      <c r="AM347" s="288"/>
      <c r="AN347" s="287"/>
      <c r="AO347" s="288"/>
      <c r="AP347" s="287"/>
      <c r="AQ347" s="288"/>
      <c r="AR347" s="287"/>
      <c r="AS347" s="288"/>
      <c r="AT347" s="287"/>
      <c r="AU347" s="288"/>
      <c r="AV347" s="287"/>
      <c r="AW347" s="288"/>
      <c r="AX347" s="287"/>
      <c r="AY347" s="31"/>
      <c r="BA347" s="76" t="str">
        <f t="shared" si="297"/>
        <v/>
      </c>
      <c r="BC347" s="76" t="str">
        <f>IF('Stock List'!$K347="", "", 'Stock List'!$K347)</f>
        <v/>
      </c>
      <c r="BE347" s="106">
        <f>IFERROR(ROUND(((INDEX('Stock List'!$M$11:$M$1010, MATCH(L347, 'Stock List'!$K$11:$K$1010, 0))/INDEX('Stock List'!$L$11:$L$1010, MATCH(L347, 'Stock List'!$K$11:$K$1010, 0)))*K347), 2), 0)</f>
        <v>0</v>
      </c>
      <c r="BF347" s="20"/>
      <c r="BG347" s="20">
        <f>IFERROR(ROUND(((INDEX('Stock List'!$M$11:$M$1010, MATCH(N347, 'Stock List'!$K$11:$K$1010, 0))/INDEX('Stock List'!$L$11:$L$1010, MATCH(N347, 'Stock List'!$K$11:$K$1010, 0)))*M347), 2), 0)</f>
        <v>0</v>
      </c>
      <c r="BH347" s="20"/>
      <c r="BI347" s="20">
        <f>IFERROR(ROUND(((INDEX('Stock List'!$M$11:$M$1010, MATCH(P347, 'Stock List'!$K$11:$K$1010, 0))/INDEX('Stock List'!$L$11:$L$1010, MATCH(P347, 'Stock List'!$K$11:$K$1010, 0)))*O347), 2), 0)</f>
        <v>0</v>
      </c>
      <c r="BJ347" s="20"/>
      <c r="BK347" s="20">
        <f>IFERROR(ROUND(((INDEX('Stock List'!$M$11:$M$1010, MATCH(R347, 'Stock List'!$K$11:$K$1010, 0))/INDEX('Stock List'!$L$11:$L$1010, MATCH(R347, 'Stock List'!$K$11:$K$1010, 0)))*Q347), 2), 0)</f>
        <v>0</v>
      </c>
      <c r="BL347" s="20"/>
      <c r="BM347" s="20">
        <f>IFERROR(ROUND(((INDEX('Stock List'!$M$11:$M$1010, MATCH(T347, 'Stock List'!$K$11:$K$1010, 0))/INDEX('Stock List'!$L$11:$L$1010, MATCH(T347, 'Stock List'!$K$11:$K$1010, 0)))*S347), 2), 0)</f>
        <v>0</v>
      </c>
      <c r="BN347" s="20"/>
      <c r="BO347" s="20">
        <f>IFERROR(ROUND(((INDEX('Stock List'!$M$11:$M$1010, MATCH(V347, 'Stock List'!$K$11:$K$1010, 0))/INDEX('Stock List'!$L$11:$L$1010, MATCH(V347, 'Stock List'!$K$11:$K$1010, 0)))*U347), 2), 0)</f>
        <v>0</v>
      </c>
      <c r="BP347" s="20"/>
      <c r="BQ347" s="20">
        <f>IFERROR(ROUND(((INDEX('Stock List'!$M$11:$M$1010, MATCH(X347, 'Stock List'!$K$11:$K$1010, 0))/INDEX('Stock List'!$L$11:$L$1010, MATCH(X347, 'Stock List'!$K$11:$K$1010, 0)))*W347), 2), 0)</f>
        <v>0</v>
      </c>
      <c r="BR347" s="20"/>
      <c r="BS347" s="20">
        <f>IFERROR(ROUND(((INDEX('Stock List'!$M$11:$M$1010, MATCH(Z347, 'Stock List'!$K$11:$K$1010, 0))/INDEX('Stock List'!$L$11:$L$1010, MATCH(Z347, 'Stock List'!$K$11:$K$1010, 0)))*Y347), 2), 0)</f>
        <v>0</v>
      </c>
      <c r="BT347" s="20"/>
      <c r="BU347" s="20">
        <f>IFERROR(ROUND(((INDEX('Stock List'!$M$11:$M$1010, MATCH(AB347, 'Stock List'!$K$11:$K$1010, 0))/INDEX('Stock List'!$L$11:$L$1010, MATCH(AB347, 'Stock List'!$K$11:$K$1010, 0)))*AA347), 2), 0)</f>
        <v>0</v>
      </c>
      <c r="BV347" s="20"/>
      <c r="BW347" s="20">
        <f>IFERROR(ROUND(((INDEX('Stock List'!$M$11:$M$1010, MATCH(AD347, 'Stock List'!$K$11:$K$1010, 0))/INDEX('Stock List'!$L$11:$L$1010, MATCH(AD347, 'Stock List'!$K$11:$K$1010, 0)))*AC347), 2), 0)</f>
        <v>0</v>
      </c>
      <c r="BX347" s="20"/>
      <c r="BY347" s="20">
        <f>IFERROR(ROUND(((INDEX('Stock List'!$M$11:$M$1010, MATCH(AF347, 'Stock List'!$K$11:$K$1010, 0))/INDEX('Stock List'!$L$11:$L$1010, MATCH(AF347, 'Stock List'!$K$11:$K$1010, 0)))*AE347), 2), 0)</f>
        <v>0</v>
      </c>
      <c r="BZ347" s="20"/>
      <c r="CA347" s="20">
        <f>IFERROR(ROUND(((INDEX('Stock List'!$M$11:$M$1010, MATCH(AH347, 'Stock List'!$K$11:$K$1010, 0))/INDEX('Stock List'!$L$11:$L$1010, MATCH(AH347, 'Stock List'!$K$11:$K$1010, 0)))*AG347), 2), 0)</f>
        <v>0</v>
      </c>
      <c r="CB347" s="20"/>
      <c r="CC347" s="20">
        <f>IFERROR(ROUND(((INDEX('Stock List'!$M$11:$M$1010, MATCH(AJ347, 'Stock List'!$K$11:$K$1010, 0))/INDEX('Stock List'!$L$11:$L$1010, MATCH(AJ347, 'Stock List'!$K$11:$K$1010, 0)))*AI347), 2), 0)</f>
        <v>0</v>
      </c>
      <c r="CD347" s="20"/>
      <c r="CE347" s="20">
        <f>IFERROR(ROUND(((INDEX('Stock List'!$M$11:$M$1010, MATCH(AL347, 'Stock List'!$K$11:$K$1010, 0))/INDEX('Stock List'!$L$11:$L$1010, MATCH(AL347, 'Stock List'!$K$11:$K$1010, 0)))*AK347), 2), 0)</f>
        <v>0</v>
      </c>
      <c r="CF347" s="20"/>
      <c r="CG347" s="20">
        <f>IFERROR(ROUND(((INDEX('Stock List'!$M$11:$M$1010, MATCH(AN347, 'Stock List'!$K$11:$K$1010, 0))/INDEX('Stock List'!$L$11:$L$1010, MATCH(AN347, 'Stock List'!$K$11:$K$1010, 0)))*AM347), 2), 0)</f>
        <v>0</v>
      </c>
      <c r="CH347" s="20"/>
      <c r="CI347" s="20">
        <f>IFERROR(ROUND(((INDEX('Stock List'!$M$11:$M$1010, MATCH(AP347, 'Stock List'!$K$11:$K$1010, 0))/INDEX('Stock List'!$L$11:$L$1010, MATCH(AP347, 'Stock List'!$K$11:$K$1010, 0)))*AO347), 2), 0)</f>
        <v>0</v>
      </c>
      <c r="CJ347" s="20"/>
      <c r="CK347" s="20">
        <f>IFERROR(ROUND(((INDEX('Stock List'!$M$11:$M$1010, MATCH(AR347, 'Stock List'!$K$11:$K$1010, 0))/INDEX('Stock List'!$L$11:$L$1010, MATCH(AR347, 'Stock List'!$K$11:$K$1010, 0)))*AQ347), 2), 0)</f>
        <v>0</v>
      </c>
      <c r="CL347" s="20"/>
      <c r="CM347" s="20">
        <f>IFERROR(ROUND(((INDEX('Stock List'!$M$11:$M$1010, MATCH(AT347, 'Stock List'!$K$11:$K$1010, 0))/INDEX('Stock List'!$L$11:$L$1010, MATCH(AT347, 'Stock List'!$K$11:$K$1010, 0)))*AS347), 2), 0)</f>
        <v>0</v>
      </c>
      <c r="CN347" s="20"/>
      <c r="CO347" s="20">
        <f>IFERROR(ROUND(((INDEX('Stock List'!$M$11:$M$1010, MATCH(AV347, 'Stock List'!$K$11:$K$1010, 0))/INDEX('Stock List'!$L$11:$L$1010, MATCH(AV347, 'Stock List'!$K$11:$K$1010, 0)))*AU347), 2), 0)</f>
        <v>0</v>
      </c>
      <c r="CP347" s="20"/>
      <c r="CQ347" s="20">
        <f>IFERROR(ROUND(((INDEX('Stock List'!$M$11:$M$1010, MATCH(AX347, 'Stock List'!$K$11:$K$1010, 0))/INDEX('Stock List'!$L$11:$L$1010, MATCH(AX347, 'Stock List'!$K$11:$K$1010, 0)))*AW347), 2), 0)</f>
        <v>0</v>
      </c>
      <c r="CR347" s="22"/>
      <c r="CT347" s="106" t="str">
        <f t="shared" si="298"/>
        <v/>
      </c>
      <c r="CU347" s="22" t="str">
        <f t="shared" si="299"/>
        <v/>
      </c>
      <c r="CX347" s="106" t="str">
        <f t="shared" si="300"/>
        <v/>
      </c>
      <c r="CY347" s="20" t="str">
        <f t="shared" si="301"/>
        <v/>
      </c>
      <c r="CZ347" s="22" t="str">
        <f t="shared" si="302"/>
        <v/>
      </c>
      <c r="DB347" s="76" t="str">
        <f>IF($H347="", "", COUNTIF($G$11:$G$1010, "&gt;"&amp;$G347)+1+COUNTIF($G$11:$G347, $G347)-1)</f>
        <v/>
      </c>
      <c r="DC347" s="76" t="str">
        <f>IF($H347="", "", COUNTIF($CZ$11:$CZ$1010, "&gt;"&amp;$CZ347)+1+COUNTIF($CZ$11:$CZ347, $CZ347)-1)</f>
        <v/>
      </c>
      <c r="DE347" s="147" t="str">
        <f t="shared" si="303"/>
        <v/>
      </c>
      <c r="DF347" s="148"/>
      <c r="DG347" s="19" t="str">
        <f t="shared" si="304"/>
        <v/>
      </c>
      <c r="DH347" s="153" t="str">
        <f t="shared" si="305"/>
        <v/>
      </c>
      <c r="DI347" s="19" t="str">
        <f t="shared" si="257"/>
        <v/>
      </c>
      <c r="DJ347" s="153" t="str">
        <f t="shared" si="258"/>
        <v/>
      </c>
      <c r="DK347" s="19" t="str">
        <f t="shared" si="259"/>
        <v/>
      </c>
      <c r="DL347" s="153" t="str">
        <f t="shared" si="260"/>
        <v/>
      </c>
      <c r="DM347" s="19" t="str">
        <f t="shared" si="261"/>
        <v/>
      </c>
      <c r="DN347" s="153" t="str">
        <f t="shared" si="262"/>
        <v/>
      </c>
      <c r="DO347" s="19" t="str">
        <f t="shared" si="263"/>
        <v/>
      </c>
      <c r="DP347" s="153" t="str">
        <f t="shared" si="264"/>
        <v/>
      </c>
      <c r="DQ347" s="19" t="str">
        <f t="shared" si="265"/>
        <v/>
      </c>
      <c r="DR347" s="153" t="str">
        <f t="shared" si="266"/>
        <v/>
      </c>
      <c r="DS347" s="19" t="str">
        <f t="shared" si="267"/>
        <v/>
      </c>
      <c r="DT347" s="153" t="str">
        <f t="shared" si="268"/>
        <v/>
      </c>
      <c r="DU347" s="19" t="str">
        <f t="shared" si="269"/>
        <v/>
      </c>
      <c r="DV347" s="153" t="str">
        <f t="shared" si="270"/>
        <v/>
      </c>
      <c r="DW347" s="19" t="str">
        <f t="shared" si="271"/>
        <v/>
      </c>
      <c r="DX347" s="153" t="str">
        <f t="shared" si="272"/>
        <v/>
      </c>
      <c r="DY347" s="19" t="str">
        <f t="shared" si="273"/>
        <v/>
      </c>
      <c r="DZ347" s="153" t="str">
        <f t="shared" si="274"/>
        <v/>
      </c>
      <c r="EA347" s="19" t="str">
        <f t="shared" si="275"/>
        <v/>
      </c>
      <c r="EB347" s="153" t="str">
        <f t="shared" si="276"/>
        <v/>
      </c>
      <c r="EC347" s="19" t="str">
        <f t="shared" si="277"/>
        <v/>
      </c>
      <c r="ED347" s="153" t="str">
        <f t="shared" si="278"/>
        <v/>
      </c>
      <c r="EE347" s="19" t="str">
        <f t="shared" si="279"/>
        <v/>
      </c>
      <c r="EF347" s="153" t="str">
        <f t="shared" si="280"/>
        <v/>
      </c>
      <c r="EG347" s="19" t="str">
        <f t="shared" si="281"/>
        <v/>
      </c>
      <c r="EH347" s="153" t="str">
        <f t="shared" si="282"/>
        <v/>
      </c>
      <c r="EI347" s="19" t="str">
        <f t="shared" si="283"/>
        <v/>
      </c>
      <c r="EJ347" s="153" t="str">
        <f t="shared" si="284"/>
        <v/>
      </c>
      <c r="EK347" s="19" t="str">
        <f t="shared" si="285"/>
        <v/>
      </c>
      <c r="EL347" s="153" t="str">
        <f t="shared" si="286"/>
        <v/>
      </c>
      <c r="EM347" s="19" t="str">
        <f t="shared" si="287"/>
        <v/>
      </c>
      <c r="EN347" s="153" t="str">
        <f t="shared" si="288"/>
        <v/>
      </c>
      <c r="EO347" s="19" t="str">
        <f t="shared" si="289"/>
        <v/>
      </c>
      <c r="EP347" s="153" t="str">
        <f t="shared" si="290"/>
        <v/>
      </c>
      <c r="EQ347" s="19" t="str">
        <f t="shared" si="291"/>
        <v/>
      </c>
      <c r="ER347" s="153" t="str">
        <f t="shared" si="292"/>
        <v/>
      </c>
      <c r="ES347" s="19" t="str">
        <f t="shared" si="293"/>
        <v/>
      </c>
      <c r="ET347" s="153" t="str">
        <f t="shared" si="294"/>
        <v/>
      </c>
    </row>
    <row r="348" spans="1:150" x14ac:dyDescent="0.25">
      <c r="A348" s="31"/>
      <c r="B348" s="91" t="str">
        <f t="shared" si="295"/>
        <v/>
      </c>
      <c r="C348" s="20" t="str">
        <f t="shared" si="255"/>
        <v/>
      </c>
      <c r="D348" s="97" t="str">
        <f t="shared" si="256"/>
        <v/>
      </c>
      <c r="E348" s="62" t="str">
        <f t="shared" si="296"/>
        <v/>
      </c>
      <c r="F348" s="31"/>
      <c r="G348" s="282"/>
      <c r="H348" s="283"/>
      <c r="I348" s="284"/>
      <c r="J348" s="285"/>
      <c r="K348" s="286"/>
      <c r="L348" s="287"/>
      <c r="M348" s="288"/>
      <c r="N348" s="287"/>
      <c r="O348" s="288"/>
      <c r="P348" s="287"/>
      <c r="Q348" s="288"/>
      <c r="R348" s="287"/>
      <c r="S348" s="288"/>
      <c r="T348" s="287"/>
      <c r="U348" s="288"/>
      <c r="V348" s="287"/>
      <c r="W348" s="288"/>
      <c r="X348" s="287"/>
      <c r="Y348" s="288"/>
      <c r="Z348" s="287"/>
      <c r="AA348" s="288"/>
      <c r="AB348" s="287"/>
      <c r="AC348" s="288"/>
      <c r="AD348" s="287"/>
      <c r="AE348" s="288"/>
      <c r="AF348" s="287"/>
      <c r="AG348" s="288"/>
      <c r="AH348" s="287"/>
      <c r="AI348" s="288"/>
      <c r="AJ348" s="287"/>
      <c r="AK348" s="288"/>
      <c r="AL348" s="287"/>
      <c r="AM348" s="288"/>
      <c r="AN348" s="287"/>
      <c r="AO348" s="288"/>
      <c r="AP348" s="287"/>
      <c r="AQ348" s="288"/>
      <c r="AR348" s="287"/>
      <c r="AS348" s="288"/>
      <c r="AT348" s="287"/>
      <c r="AU348" s="288"/>
      <c r="AV348" s="287"/>
      <c r="AW348" s="288"/>
      <c r="AX348" s="287"/>
      <c r="AY348" s="31"/>
      <c r="BA348" s="76" t="str">
        <f t="shared" si="297"/>
        <v/>
      </c>
      <c r="BC348" s="76" t="str">
        <f>IF('Stock List'!$K348="", "", 'Stock List'!$K348)</f>
        <v/>
      </c>
      <c r="BE348" s="106">
        <f>IFERROR(ROUND(((INDEX('Stock List'!$M$11:$M$1010, MATCH(L348, 'Stock List'!$K$11:$K$1010, 0))/INDEX('Stock List'!$L$11:$L$1010, MATCH(L348, 'Stock List'!$K$11:$K$1010, 0)))*K348), 2), 0)</f>
        <v>0</v>
      </c>
      <c r="BF348" s="20"/>
      <c r="BG348" s="20">
        <f>IFERROR(ROUND(((INDEX('Stock List'!$M$11:$M$1010, MATCH(N348, 'Stock List'!$K$11:$K$1010, 0))/INDEX('Stock List'!$L$11:$L$1010, MATCH(N348, 'Stock List'!$K$11:$K$1010, 0)))*M348), 2), 0)</f>
        <v>0</v>
      </c>
      <c r="BH348" s="20"/>
      <c r="BI348" s="20">
        <f>IFERROR(ROUND(((INDEX('Stock List'!$M$11:$M$1010, MATCH(P348, 'Stock List'!$K$11:$K$1010, 0))/INDEX('Stock List'!$L$11:$L$1010, MATCH(P348, 'Stock List'!$K$11:$K$1010, 0)))*O348), 2), 0)</f>
        <v>0</v>
      </c>
      <c r="BJ348" s="20"/>
      <c r="BK348" s="20">
        <f>IFERROR(ROUND(((INDEX('Stock List'!$M$11:$M$1010, MATCH(R348, 'Stock List'!$K$11:$K$1010, 0))/INDEX('Stock List'!$L$11:$L$1010, MATCH(R348, 'Stock List'!$K$11:$K$1010, 0)))*Q348), 2), 0)</f>
        <v>0</v>
      </c>
      <c r="BL348" s="20"/>
      <c r="BM348" s="20">
        <f>IFERROR(ROUND(((INDEX('Stock List'!$M$11:$M$1010, MATCH(T348, 'Stock List'!$K$11:$K$1010, 0))/INDEX('Stock List'!$L$11:$L$1010, MATCH(T348, 'Stock List'!$K$11:$K$1010, 0)))*S348), 2), 0)</f>
        <v>0</v>
      </c>
      <c r="BN348" s="20"/>
      <c r="BO348" s="20">
        <f>IFERROR(ROUND(((INDEX('Stock List'!$M$11:$M$1010, MATCH(V348, 'Stock List'!$K$11:$K$1010, 0))/INDEX('Stock List'!$L$11:$L$1010, MATCH(V348, 'Stock List'!$K$11:$K$1010, 0)))*U348), 2), 0)</f>
        <v>0</v>
      </c>
      <c r="BP348" s="20"/>
      <c r="BQ348" s="20">
        <f>IFERROR(ROUND(((INDEX('Stock List'!$M$11:$M$1010, MATCH(X348, 'Stock List'!$K$11:$K$1010, 0))/INDEX('Stock List'!$L$11:$L$1010, MATCH(X348, 'Stock List'!$K$11:$K$1010, 0)))*W348), 2), 0)</f>
        <v>0</v>
      </c>
      <c r="BR348" s="20"/>
      <c r="BS348" s="20">
        <f>IFERROR(ROUND(((INDEX('Stock List'!$M$11:$M$1010, MATCH(Z348, 'Stock List'!$K$11:$K$1010, 0))/INDEX('Stock List'!$L$11:$L$1010, MATCH(Z348, 'Stock List'!$K$11:$K$1010, 0)))*Y348), 2), 0)</f>
        <v>0</v>
      </c>
      <c r="BT348" s="20"/>
      <c r="BU348" s="20">
        <f>IFERROR(ROUND(((INDEX('Stock List'!$M$11:$M$1010, MATCH(AB348, 'Stock List'!$K$11:$K$1010, 0))/INDEX('Stock List'!$L$11:$L$1010, MATCH(AB348, 'Stock List'!$K$11:$K$1010, 0)))*AA348), 2), 0)</f>
        <v>0</v>
      </c>
      <c r="BV348" s="20"/>
      <c r="BW348" s="20">
        <f>IFERROR(ROUND(((INDEX('Stock List'!$M$11:$M$1010, MATCH(AD348, 'Stock List'!$K$11:$K$1010, 0))/INDEX('Stock List'!$L$11:$L$1010, MATCH(AD348, 'Stock List'!$K$11:$K$1010, 0)))*AC348), 2), 0)</f>
        <v>0</v>
      </c>
      <c r="BX348" s="20"/>
      <c r="BY348" s="20">
        <f>IFERROR(ROUND(((INDEX('Stock List'!$M$11:$M$1010, MATCH(AF348, 'Stock List'!$K$11:$K$1010, 0))/INDEX('Stock List'!$L$11:$L$1010, MATCH(AF348, 'Stock List'!$K$11:$K$1010, 0)))*AE348), 2), 0)</f>
        <v>0</v>
      </c>
      <c r="BZ348" s="20"/>
      <c r="CA348" s="20">
        <f>IFERROR(ROUND(((INDEX('Stock List'!$M$11:$M$1010, MATCH(AH348, 'Stock List'!$K$11:$K$1010, 0))/INDEX('Stock List'!$L$11:$L$1010, MATCH(AH348, 'Stock List'!$K$11:$K$1010, 0)))*AG348), 2), 0)</f>
        <v>0</v>
      </c>
      <c r="CB348" s="20"/>
      <c r="CC348" s="20">
        <f>IFERROR(ROUND(((INDEX('Stock List'!$M$11:$M$1010, MATCH(AJ348, 'Stock List'!$K$11:$K$1010, 0))/INDEX('Stock List'!$L$11:$L$1010, MATCH(AJ348, 'Stock List'!$K$11:$K$1010, 0)))*AI348), 2), 0)</f>
        <v>0</v>
      </c>
      <c r="CD348" s="20"/>
      <c r="CE348" s="20">
        <f>IFERROR(ROUND(((INDEX('Stock List'!$M$11:$M$1010, MATCH(AL348, 'Stock List'!$K$11:$K$1010, 0))/INDEX('Stock List'!$L$11:$L$1010, MATCH(AL348, 'Stock List'!$K$11:$K$1010, 0)))*AK348), 2), 0)</f>
        <v>0</v>
      </c>
      <c r="CF348" s="20"/>
      <c r="CG348" s="20">
        <f>IFERROR(ROUND(((INDEX('Stock List'!$M$11:$M$1010, MATCH(AN348, 'Stock List'!$K$11:$K$1010, 0))/INDEX('Stock List'!$L$11:$L$1010, MATCH(AN348, 'Stock List'!$K$11:$K$1010, 0)))*AM348), 2), 0)</f>
        <v>0</v>
      </c>
      <c r="CH348" s="20"/>
      <c r="CI348" s="20">
        <f>IFERROR(ROUND(((INDEX('Stock List'!$M$11:$M$1010, MATCH(AP348, 'Stock List'!$K$11:$K$1010, 0))/INDEX('Stock List'!$L$11:$L$1010, MATCH(AP348, 'Stock List'!$K$11:$K$1010, 0)))*AO348), 2), 0)</f>
        <v>0</v>
      </c>
      <c r="CJ348" s="20"/>
      <c r="CK348" s="20">
        <f>IFERROR(ROUND(((INDEX('Stock List'!$M$11:$M$1010, MATCH(AR348, 'Stock List'!$K$11:$K$1010, 0))/INDEX('Stock List'!$L$11:$L$1010, MATCH(AR348, 'Stock List'!$K$11:$K$1010, 0)))*AQ348), 2), 0)</f>
        <v>0</v>
      </c>
      <c r="CL348" s="20"/>
      <c r="CM348" s="20">
        <f>IFERROR(ROUND(((INDEX('Stock List'!$M$11:$M$1010, MATCH(AT348, 'Stock List'!$K$11:$K$1010, 0))/INDEX('Stock List'!$L$11:$L$1010, MATCH(AT348, 'Stock List'!$K$11:$K$1010, 0)))*AS348), 2), 0)</f>
        <v>0</v>
      </c>
      <c r="CN348" s="20"/>
      <c r="CO348" s="20">
        <f>IFERROR(ROUND(((INDEX('Stock List'!$M$11:$M$1010, MATCH(AV348, 'Stock List'!$K$11:$K$1010, 0))/INDEX('Stock List'!$L$11:$L$1010, MATCH(AV348, 'Stock List'!$K$11:$K$1010, 0)))*AU348), 2), 0)</f>
        <v>0</v>
      </c>
      <c r="CP348" s="20"/>
      <c r="CQ348" s="20">
        <f>IFERROR(ROUND(((INDEX('Stock List'!$M$11:$M$1010, MATCH(AX348, 'Stock List'!$K$11:$K$1010, 0))/INDEX('Stock List'!$L$11:$L$1010, MATCH(AX348, 'Stock List'!$K$11:$K$1010, 0)))*AW348), 2), 0)</f>
        <v>0</v>
      </c>
      <c r="CR348" s="22"/>
      <c r="CT348" s="106" t="str">
        <f t="shared" si="298"/>
        <v/>
      </c>
      <c r="CU348" s="22" t="str">
        <f t="shared" si="299"/>
        <v/>
      </c>
      <c r="CX348" s="106" t="str">
        <f t="shared" si="300"/>
        <v/>
      </c>
      <c r="CY348" s="20" t="str">
        <f t="shared" si="301"/>
        <v/>
      </c>
      <c r="CZ348" s="22" t="str">
        <f t="shared" si="302"/>
        <v/>
      </c>
      <c r="DB348" s="76" t="str">
        <f>IF($H348="", "", COUNTIF($G$11:$G$1010, "&gt;"&amp;$G348)+1+COUNTIF($G$11:$G348, $G348)-1)</f>
        <v/>
      </c>
      <c r="DC348" s="76" t="str">
        <f>IF($H348="", "", COUNTIF($CZ$11:$CZ$1010, "&gt;"&amp;$CZ348)+1+COUNTIF($CZ$11:$CZ348, $CZ348)-1)</f>
        <v/>
      </c>
      <c r="DE348" s="147" t="str">
        <f t="shared" si="303"/>
        <v/>
      </c>
      <c r="DF348" s="148"/>
      <c r="DG348" s="19" t="str">
        <f t="shared" si="304"/>
        <v/>
      </c>
      <c r="DH348" s="153" t="str">
        <f t="shared" si="305"/>
        <v/>
      </c>
      <c r="DI348" s="19" t="str">
        <f t="shared" si="257"/>
        <v/>
      </c>
      <c r="DJ348" s="153" t="str">
        <f t="shared" si="258"/>
        <v/>
      </c>
      <c r="DK348" s="19" t="str">
        <f t="shared" si="259"/>
        <v/>
      </c>
      <c r="DL348" s="153" t="str">
        <f t="shared" si="260"/>
        <v/>
      </c>
      <c r="DM348" s="19" t="str">
        <f t="shared" si="261"/>
        <v/>
      </c>
      <c r="DN348" s="153" t="str">
        <f t="shared" si="262"/>
        <v/>
      </c>
      <c r="DO348" s="19" t="str">
        <f t="shared" si="263"/>
        <v/>
      </c>
      <c r="DP348" s="153" t="str">
        <f t="shared" si="264"/>
        <v/>
      </c>
      <c r="DQ348" s="19" t="str">
        <f t="shared" si="265"/>
        <v/>
      </c>
      <c r="DR348" s="153" t="str">
        <f t="shared" si="266"/>
        <v/>
      </c>
      <c r="DS348" s="19" t="str">
        <f t="shared" si="267"/>
        <v/>
      </c>
      <c r="DT348" s="153" t="str">
        <f t="shared" si="268"/>
        <v/>
      </c>
      <c r="DU348" s="19" t="str">
        <f t="shared" si="269"/>
        <v/>
      </c>
      <c r="DV348" s="153" t="str">
        <f t="shared" si="270"/>
        <v/>
      </c>
      <c r="DW348" s="19" t="str">
        <f t="shared" si="271"/>
        <v/>
      </c>
      <c r="DX348" s="153" t="str">
        <f t="shared" si="272"/>
        <v/>
      </c>
      <c r="DY348" s="19" t="str">
        <f t="shared" si="273"/>
        <v/>
      </c>
      <c r="DZ348" s="153" t="str">
        <f t="shared" si="274"/>
        <v/>
      </c>
      <c r="EA348" s="19" t="str">
        <f t="shared" si="275"/>
        <v/>
      </c>
      <c r="EB348" s="153" t="str">
        <f t="shared" si="276"/>
        <v/>
      </c>
      <c r="EC348" s="19" t="str">
        <f t="shared" si="277"/>
        <v/>
      </c>
      <c r="ED348" s="153" t="str">
        <f t="shared" si="278"/>
        <v/>
      </c>
      <c r="EE348" s="19" t="str">
        <f t="shared" si="279"/>
        <v/>
      </c>
      <c r="EF348" s="153" t="str">
        <f t="shared" si="280"/>
        <v/>
      </c>
      <c r="EG348" s="19" t="str">
        <f t="shared" si="281"/>
        <v/>
      </c>
      <c r="EH348" s="153" t="str">
        <f t="shared" si="282"/>
        <v/>
      </c>
      <c r="EI348" s="19" t="str">
        <f t="shared" si="283"/>
        <v/>
      </c>
      <c r="EJ348" s="153" t="str">
        <f t="shared" si="284"/>
        <v/>
      </c>
      <c r="EK348" s="19" t="str">
        <f t="shared" si="285"/>
        <v/>
      </c>
      <c r="EL348" s="153" t="str">
        <f t="shared" si="286"/>
        <v/>
      </c>
      <c r="EM348" s="19" t="str">
        <f t="shared" si="287"/>
        <v/>
      </c>
      <c r="EN348" s="153" t="str">
        <f t="shared" si="288"/>
        <v/>
      </c>
      <c r="EO348" s="19" t="str">
        <f t="shared" si="289"/>
        <v/>
      </c>
      <c r="EP348" s="153" t="str">
        <f t="shared" si="290"/>
        <v/>
      </c>
      <c r="EQ348" s="19" t="str">
        <f t="shared" si="291"/>
        <v/>
      </c>
      <c r="ER348" s="153" t="str">
        <f t="shared" si="292"/>
        <v/>
      </c>
      <c r="ES348" s="19" t="str">
        <f t="shared" si="293"/>
        <v/>
      </c>
      <c r="ET348" s="153" t="str">
        <f t="shared" si="294"/>
        <v/>
      </c>
    </row>
    <row r="349" spans="1:150" x14ac:dyDescent="0.25">
      <c r="A349" s="31"/>
      <c r="B349" s="91" t="str">
        <f t="shared" si="295"/>
        <v/>
      </c>
      <c r="C349" s="20" t="str">
        <f t="shared" si="255"/>
        <v/>
      </c>
      <c r="D349" s="97" t="str">
        <f t="shared" si="256"/>
        <v/>
      </c>
      <c r="E349" s="62" t="str">
        <f t="shared" si="296"/>
        <v/>
      </c>
      <c r="F349" s="31"/>
      <c r="G349" s="282"/>
      <c r="H349" s="283"/>
      <c r="I349" s="284"/>
      <c r="J349" s="285"/>
      <c r="K349" s="286"/>
      <c r="L349" s="287"/>
      <c r="M349" s="288"/>
      <c r="N349" s="287"/>
      <c r="O349" s="288"/>
      <c r="P349" s="287"/>
      <c r="Q349" s="288"/>
      <c r="R349" s="287"/>
      <c r="S349" s="288"/>
      <c r="T349" s="287"/>
      <c r="U349" s="288"/>
      <c r="V349" s="287"/>
      <c r="W349" s="288"/>
      <c r="X349" s="287"/>
      <c r="Y349" s="288"/>
      <c r="Z349" s="287"/>
      <c r="AA349" s="288"/>
      <c r="AB349" s="287"/>
      <c r="AC349" s="288"/>
      <c r="AD349" s="287"/>
      <c r="AE349" s="288"/>
      <c r="AF349" s="287"/>
      <c r="AG349" s="288"/>
      <c r="AH349" s="287"/>
      <c r="AI349" s="288"/>
      <c r="AJ349" s="287"/>
      <c r="AK349" s="288"/>
      <c r="AL349" s="287"/>
      <c r="AM349" s="288"/>
      <c r="AN349" s="287"/>
      <c r="AO349" s="288"/>
      <c r="AP349" s="287"/>
      <c r="AQ349" s="288"/>
      <c r="AR349" s="287"/>
      <c r="AS349" s="288"/>
      <c r="AT349" s="287"/>
      <c r="AU349" s="288"/>
      <c r="AV349" s="287"/>
      <c r="AW349" s="288"/>
      <c r="AX349" s="287"/>
      <c r="AY349" s="31"/>
      <c r="BA349" s="76" t="str">
        <f t="shared" si="297"/>
        <v/>
      </c>
      <c r="BC349" s="76" t="str">
        <f>IF('Stock List'!$K349="", "", 'Stock List'!$K349)</f>
        <v/>
      </c>
      <c r="BE349" s="106">
        <f>IFERROR(ROUND(((INDEX('Stock List'!$M$11:$M$1010, MATCH(L349, 'Stock List'!$K$11:$K$1010, 0))/INDEX('Stock List'!$L$11:$L$1010, MATCH(L349, 'Stock List'!$K$11:$K$1010, 0)))*K349), 2), 0)</f>
        <v>0</v>
      </c>
      <c r="BF349" s="20"/>
      <c r="BG349" s="20">
        <f>IFERROR(ROUND(((INDEX('Stock List'!$M$11:$M$1010, MATCH(N349, 'Stock List'!$K$11:$K$1010, 0))/INDEX('Stock List'!$L$11:$L$1010, MATCH(N349, 'Stock List'!$K$11:$K$1010, 0)))*M349), 2), 0)</f>
        <v>0</v>
      </c>
      <c r="BH349" s="20"/>
      <c r="BI349" s="20">
        <f>IFERROR(ROUND(((INDEX('Stock List'!$M$11:$M$1010, MATCH(P349, 'Stock List'!$K$11:$K$1010, 0))/INDEX('Stock List'!$L$11:$L$1010, MATCH(P349, 'Stock List'!$K$11:$K$1010, 0)))*O349), 2), 0)</f>
        <v>0</v>
      </c>
      <c r="BJ349" s="20"/>
      <c r="BK349" s="20">
        <f>IFERROR(ROUND(((INDEX('Stock List'!$M$11:$M$1010, MATCH(R349, 'Stock List'!$K$11:$K$1010, 0))/INDEX('Stock List'!$L$11:$L$1010, MATCH(R349, 'Stock List'!$K$11:$K$1010, 0)))*Q349), 2), 0)</f>
        <v>0</v>
      </c>
      <c r="BL349" s="20"/>
      <c r="BM349" s="20">
        <f>IFERROR(ROUND(((INDEX('Stock List'!$M$11:$M$1010, MATCH(T349, 'Stock List'!$K$11:$K$1010, 0))/INDEX('Stock List'!$L$11:$L$1010, MATCH(T349, 'Stock List'!$K$11:$K$1010, 0)))*S349), 2), 0)</f>
        <v>0</v>
      </c>
      <c r="BN349" s="20"/>
      <c r="BO349" s="20">
        <f>IFERROR(ROUND(((INDEX('Stock List'!$M$11:$M$1010, MATCH(V349, 'Stock List'!$K$11:$K$1010, 0))/INDEX('Stock List'!$L$11:$L$1010, MATCH(V349, 'Stock List'!$K$11:$K$1010, 0)))*U349), 2), 0)</f>
        <v>0</v>
      </c>
      <c r="BP349" s="20"/>
      <c r="BQ349" s="20">
        <f>IFERROR(ROUND(((INDEX('Stock List'!$M$11:$M$1010, MATCH(X349, 'Stock List'!$K$11:$K$1010, 0))/INDEX('Stock List'!$L$11:$L$1010, MATCH(X349, 'Stock List'!$K$11:$K$1010, 0)))*W349), 2), 0)</f>
        <v>0</v>
      </c>
      <c r="BR349" s="20"/>
      <c r="BS349" s="20">
        <f>IFERROR(ROUND(((INDEX('Stock List'!$M$11:$M$1010, MATCH(Z349, 'Stock List'!$K$11:$K$1010, 0))/INDEX('Stock List'!$L$11:$L$1010, MATCH(Z349, 'Stock List'!$K$11:$K$1010, 0)))*Y349), 2), 0)</f>
        <v>0</v>
      </c>
      <c r="BT349" s="20"/>
      <c r="BU349" s="20">
        <f>IFERROR(ROUND(((INDEX('Stock List'!$M$11:$M$1010, MATCH(AB349, 'Stock List'!$K$11:$K$1010, 0))/INDEX('Stock List'!$L$11:$L$1010, MATCH(AB349, 'Stock List'!$K$11:$K$1010, 0)))*AA349), 2), 0)</f>
        <v>0</v>
      </c>
      <c r="BV349" s="20"/>
      <c r="BW349" s="20">
        <f>IFERROR(ROUND(((INDEX('Stock List'!$M$11:$M$1010, MATCH(AD349, 'Stock List'!$K$11:$K$1010, 0))/INDEX('Stock List'!$L$11:$L$1010, MATCH(AD349, 'Stock List'!$K$11:$K$1010, 0)))*AC349), 2), 0)</f>
        <v>0</v>
      </c>
      <c r="BX349" s="20"/>
      <c r="BY349" s="20">
        <f>IFERROR(ROUND(((INDEX('Stock List'!$M$11:$M$1010, MATCH(AF349, 'Stock List'!$K$11:$K$1010, 0))/INDEX('Stock List'!$L$11:$L$1010, MATCH(AF349, 'Stock List'!$K$11:$K$1010, 0)))*AE349), 2), 0)</f>
        <v>0</v>
      </c>
      <c r="BZ349" s="20"/>
      <c r="CA349" s="20">
        <f>IFERROR(ROUND(((INDEX('Stock List'!$M$11:$M$1010, MATCH(AH349, 'Stock List'!$K$11:$K$1010, 0))/INDEX('Stock List'!$L$11:$L$1010, MATCH(AH349, 'Stock List'!$K$11:$K$1010, 0)))*AG349), 2), 0)</f>
        <v>0</v>
      </c>
      <c r="CB349" s="20"/>
      <c r="CC349" s="20">
        <f>IFERROR(ROUND(((INDEX('Stock List'!$M$11:$M$1010, MATCH(AJ349, 'Stock List'!$K$11:$K$1010, 0))/INDEX('Stock List'!$L$11:$L$1010, MATCH(AJ349, 'Stock List'!$K$11:$K$1010, 0)))*AI349), 2), 0)</f>
        <v>0</v>
      </c>
      <c r="CD349" s="20"/>
      <c r="CE349" s="20">
        <f>IFERROR(ROUND(((INDEX('Stock List'!$M$11:$M$1010, MATCH(AL349, 'Stock List'!$K$11:$K$1010, 0))/INDEX('Stock List'!$L$11:$L$1010, MATCH(AL349, 'Stock List'!$K$11:$K$1010, 0)))*AK349), 2), 0)</f>
        <v>0</v>
      </c>
      <c r="CF349" s="20"/>
      <c r="CG349" s="20">
        <f>IFERROR(ROUND(((INDEX('Stock List'!$M$11:$M$1010, MATCH(AN349, 'Stock List'!$K$11:$K$1010, 0))/INDEX('Stock List'!$L$11:$L$1010, MATCH(AN349, 'Stock List'!$K$11:$K$1010, 0)))*AM349), 2), 0)</f>
        <v>0</v>
      </c>
      <c r="CH349" s="20"/>
      <c r="CI349" s="20">
        <f>IFERROR(ROUND(((INDEX('Stock List'!$M$11:$M$1010, MATCH(AP349, 'Stock List'!$K$11:$K$1010, 0))/INDEX('Stock List'!$L$11:$L$1010, MATCH(AP349, 'Stock List'!$K$11:$K$1010, 0)))*AO349), 2), 0)</f>
        <v>0</v>
      </c>
      <c r="CJ349" s="20"/>
      <c r="CK349" s="20">
        <f>IFERROR(ROUND(((INDEX('Stock List'!$M$11:$M$1010, MATCH(AR349, 'Stock List'!$K$11:$K$1010, 0))/INDEX('Stock List'!$L$11:$L$1010, MATCH(AR349, 'Stock List'!$K$11:$K$1010, 0)))*AQ349), 2), 0)</f>
        <v>0</v>
      </c>
      <c r="CL349" s="20"/>
      <c r="CM349" s="20">
        <f>IFERROR(ROUND(((INDEX('Stock List'!$M$11:$M$1010, MATCH(AT349, 'Stock List'!$K$11:$K$1010, 0))/INDEX('Stock List'!$L$11:$L$1010, MATCH(AT349, 'Stock List'!$K$11:$K$1010, 0)))*AS349), 2), 0)</f>
        <v>0</v>
      </c>
      <c r="CN349" s="20"/>
      <c r="CO349" s="20">
        <f>IFERROR(ROUND(((INDEX('Stock List'!$M$11:$M$1010, MATCH(AV349, 'Stock List'!$K$11:$K$1010, 0))/INDEX('Stock List'!$L$11:$L$1010, MATCH(AV349, 'Stock List'!$K$11:$K$1010, 0)))*AU349), 2), 0)</f>
        <v>0</v>
      </c>
      <c r="CP349" s="20"/>
      <c r="CQ349" s="20">
        <f>IFERROR(ROUND(((INDEX('Stock List'!$M$11:$M$1010, MATCH(AX349, 'Stock List'!$K$11:$K$1010, 0))/INDEX('Stock List'!$L$11:$L$1010, MATCH(AX349, 'Stock List'!$K$11:$K$1010, 0)))*AW349), 2), 0)</f>
        <v>0</v>
      </c>
      <c r="CR349" s="22"/>
      <c r="CT349" s="106" t="str">
        <f t="shared" si="298"/>
        <v/>
      </c>
      <c r="CU349" s="22" t="str">
        <f t="shared" si="299"/>
        <v/>
      </c>
      <c r="CX349" s="106" t="str">
        <f t="shared" si="300"/>
        <v/>
      </c>
      <c r="CY349" s="20" t="str">
        <f t="shared" si="301"/>
        <v/>
      </c>
      <c r="CZ349" s="22" t="str">
        <f t="shared" si="302"/>
        <v/>
      </c>
      <c r="DB349" s="76" t="str">
        <f>IF($H349="", "", COUNTIF($G$11:$G$1010, "&gt;"&amp;$G349)+1+COUNTIF($G$11:$G349, $G349)-1)</f>
        <v/>
      </c>
      <c r="DC349" s="76" t="str">
        <f>IF($H349="", "", COUNTIF($CZ$11:$CZ$1010, "&gt;"&amp;$CZ349)+1+COUNTIF($CZ$11:$CZ349, $CZ349)-1)</f>
        <v/>
      </c>
      <c r="DE349" s="147" t="str">
        <f t="shared" si="303"/>
        <v/>
      </c>
      <c r="DF349" s="148"/>
      <c r="DG349" s="19" t="str">
        <f t="shared" si="304"/>
        <v/>
      </c>
      <c r="DH349" s="153" t="str">
        <f t="shared" si="305"/>
        <v/>
      </c>
      <c r="DI349" s="19" t="str">
        <f t="shared" si="257"/>
        <v/>
      </c>
      <c r="DJ349" s="153" t="str">
        <f t="shared" si="258"/>
        <v/>
      </c>
      <c r="DK349" s="19" t="str">
        <f t="shared" si="259"/>
        <v/>
      </c>
      <c r="DL349" s="153" t="str">
        <f t="shared" si="260"/>
        <v/>
      </c>
      <c r="DM349" s="19" t="str">
        <f t="shared" si="261"/>
        <v/>
      </c>
      <c r="DN349" s="153" t="str">
        <f t="shared" si="262"/>
        <v/>
      </c>
      <c r="DO349" s="19" t="str">
        <f t="shared" si="263"/>
        <v/>
      </c>
      <c r="DP349" s="153" t="str">
        <f t="shared" si="264"/>
        <v/>
      </c>
      <c r="DQ349" s="19" t="str">
        <f t="shared" si="265"/>
        <v/>
      </c>
      <c r="DR349" s="153" t="str">
        <f t="shared" si="266"/>
        <v/>
      </c>
      <c r="DS349" s="19" t="str">
        <f t="shared" si="267"/>
        <v/>
      </c>
      <c r="DT349" s="153" t="str">
        <f t="shared" si="268"/>
        <v/>
      </c>
      <c r="DU349" s="19" t="str">
        <f t="shared" si="269"/>
        <v/>
      </c>
      <c r="DV349" s="153" t="str">
        <f t="shared" si="270"/>
        <v/>
      </c>
      <c r="DW349" s="19" t="str">
        <f t="shared" si="271"/>
        <v/>
      </c>
      <c r="DX349" s="153" t="str">
        <f t="shared" si="272"/>
        <v/>
      </c>
      <c r="DY349" s="19" t="str">
        <f t="shared" si="273"/>
        <v/>
      </c>
      <c r="DZ349" s="153" t="str">
        <f t="shared" si="274"/>
        <v/>
      </c>
      <c r="EA349" s="19" t="str">
        <f t="shared" si="275"/>
        <v/>
      </c>
      <c r="EB349" s="153" t="str">
        <f t="shared" si="276"/>
        <v/>
      </c>
      <c r="EC349" s="19" t="str">
        <f t="shared" si="277"/>
        <v/>
      </c>
      <c r="ED349" s="153" t="str">
        <f t="shared" si="278"/>
        <v/>
      </c>
      <c r="EE349" s="19" t="str">
        <f t="shared" si="279"/>
        <v/>
      </c>
      <c r="EF349" s="153" t="str">
        <f t="shared" si="280"/>
        <v/>
      </c>
      <c r="EG349" s="19" t="str">
        <f t="shared" si="281"/>
        <v/>
      </c>
      <c r="EH349" s="153" t="str">
        <f t="shared" si="282"/>
        <v/>
      </c>
      <c r="EI349" s="19" t="str">
        <f t="shared" si="283"/>
        <v/>
      </c>
      <c r="EJ349" s="153" t="str">
        <f t="shared" si="284"/>
        <v/>
      </c>
      <c r="EK349" s="19" t="str">
        <f t="shared" si="285"/>
        <v/>
      </c>
      <c r="EL349" s="153" t="str">
        <f t="shared" si="286"/>
        <v/>
      </c>
      <c r="EM349" s="19" t="str">
        <f t="shared" si="287"/>
        <v/>
      </c>
      <c r="EN349" s="153" t="str">
        <f t="shared" si="288"/>
        <v/>
      </c>
      <c r="EO349" s="19" t="str">
        <f t="shared" si="289"/>
        <v/>
      </c>
      <c r="EP349" s="153" t="str">
        <f t="shared" si="290"/>
        <v/>
      </c>
      <c r="EQ349" s="19" t="str">
        <f t="shared" si="291"/>
        <v/>
      </c>
      <c r="ER349" s="153" t="str">
        <f t="shared" si="292"/>
        <v/>
      </c>
      <c r="ES349" s="19" t="str">
        <f t="shared" si="293"/>
        <v/>
      </c>
      <c r="ET349" s="153" t="str">
        <f t="shared" si="294"/>
        <v/>
      </c>
    </row>
    <row r="350" spans="1:150" x14ac:dyDescent="0.25">
      <c r="A350" s="31"/>
      <c r="B350" s="91" t="str">
        <f t="shared" si="295"/>
        <v/>
      </c>
      <c r="C350" s="20" t="str">
        <f t="shared" si="255"/>
        <v/>
      </c>
      <c r="D350" s="97" t="str">
        <f t="shared" si="256"/>
        <v/>
      </c>
      <c r="E350" s="62" t="str">
        <f t="shared" si="296"/>
        <v/>
      </c>
      <c r="F350" s="31"/>
      <c r="G350" s="282"/>
      <c r="H350" s="283"/>
      <c r="I350" s="284"/>
      <c r="J350" s="285"/>
      <c r="K350" s="286"/>
      <c r="L350" s="287"/>
      <c r="M350" s="288"/>
      <c r="N350" s="287"/>
      <c r="O350" s="288"/>
      <c r="P350" s="287"/>
      <c r="Q350" s="288"/>
      <c r="R350" s="287"/>
      <c r="S350" s="288"/>
      <c r="T350" s="287"/>
      <c r="U350" s="288"/>
      <c r="V350" s="287"/>
      <c r="W350" s="288"/>
      <c r="X350" s="287"/>
      <c r="Y350" s="288"/>
      <c r="Z350" s="287"/>
      <c r="AA350" s="288"/>
      <c r="AB350" s="287"/>
      <c r="AC350" s="288"/>
      <c r="AD350" s="287"/>
      <c r="AE350" s="288"/>
      <c r="AF350" s="287"/>
      <c r="AG350" s="288"/>
      <c r="AH350" s="287"/>
      <c r="AI350" s="288"/>
      <c r="AJ350" s="287"/>
      <c r="AK350" s="288"/>
      <c r="AL350" s="287"/>
      <c r="AM350" s="288"/>
      <c r="AN350" s="287"/>
      <c r="AO350" s="288"/>
      <c r="AP350" s="287"/>
      <c r="AQ350" s="288"/>
      <c r="AR350" s="287"/>
      <c r="AS350" s="288"/>
      <c r="AT350" s="287"/>
      <c r="AU350" s="288"/>
      <c r="AV350" s="287"/>
      <c r="AW350" s="288"/>
      <c r="AX350" s="287"/>
      <c r="AY350" s="31"/>
      <c r="BA350" s="76" t="str">
        <f t="shared" si="297"/>
        <v/>
      </c>
      <c r="BC350" s="76" t="str">
        <f>IF('Stock List'!$K350="", "", 'Stock List'!$K350)</f>
        <v/>
      </c>
      <c r="BE350" s="106">
        <f>IFERROR(ROUND(((INDEX('Stock List'!$M$11:$M$1010, MATCH(L350, 'Stock List'!$K$11:$K$1010, 0))/INDEX('Stock List'!$L$11:$L$1010, MATCH(L350, 'Stock List'!$K$11:$K$1010, 0)))*K350), 2), 0)</f>
        <v>0</v>
      </c>
      <c r="BF350" s="20"/>
      <c r="BG350" s="20">
        <f>IFERROR(ROUND(((INDEX('Stock List'!$M$11:$M$1010, MATCH(N350, 'Stock List'!$K$11:$K$1010, 0))/INDEX('Stock List'!$L$11:$L$1010, MATCH(N350, 'Stock List'!$K$11:$K$1010, 0)))*M350), 2), 0)</f>
        <v>0</v>
      </c>
      <c r="BH350" s="20"/>
      <c r="BI350" s="20">
        <f>IFERROR(ROUND(((INDEX('Stock List'!$M$11:$M$1010, MATCH(P350, 'Stock List'!$K$11:$K$1010, 0))/INDEX('Stock List'!$L$11:$L$1010, MATCH(P350, 'Stock List'!$K$11:$K$1010, 0)))*O350), 2), 0)</f>
        <v>0</v>
      </c>
      <c r="BJ350" s="20"/>
      <c r="BK350" s="20">
        <f>IFERROR(ROUND(((INDEX('Stock List'!$M$11:$M$1010, MATCH(R350, 'Stock List'!$K$11:$K$1010, 0))/INDEX('Stock List'!$L$11:$L$1010, MATCH(R350, 'Stock List'!$K$11:$K$1010, 0)))*Q350), 2), 0)</f>
        <v>0</v>
      </c>
      <c r="BL350" s="20"/>
      <c r="BM350" s="20">
        <f>IFERROR(ROUND(((INDEX('Stock List'!$M$11:$M$1010, MATCH(T350, 'Stock List'!$K$11:$K$1010, 0))/INDEX('Stock List'!$L$11:$L$1010, MATCH(T350, 'Stock List'!$K$11:$K$1010, 0)))*S350), 2), 0)</f>
        <v>0</v>
      </c>
      <c r="BN350" s="20"/>
      <c r="BO350" s="20">
        <f>IFERROR(ROUND(((INDEX('Stock List'!$M$11:$M$1010, MATCH(V350, 'Stock List'!$K$11:$K$1010, 0))/INDEX('Stock List'!$L$11:$L$1010, MATCH(V350, 'Stock List'!$K$11:$K$1010, 0)))*U350), 2), 0)</f>
        <v>0</v>
      </c>
      <c r="BP350" s="20"/>
      <c r="BQ350" s="20">
        <f>IFERROR(ROUND(((INDEX('Stock List'!$M$11:$M$1010, MATCH(X350, 'Stock List'!$K$11:$K$1010, 0))/INDEX('Stock List'!$L$11:$L$1010, MATCH(X350, 'Stock List'!$K$11:$K$1010, 0)))*W350), 2), 0)</f>
        <v>0</v>
      </c>
      <c r="BR350" s="20"/>
      <c r="BS350" s="20">
        <f>IFERROR(ROUND(((INDEX('Stock List'!$M$11:$M$1010, MATCH(Z350, 'Stock List'!$K$11:$K$1010, 0))/INDEX('Stock List'!$L$11:$L$1010, MATCH(Z350, 'Stock List'!$K$11:$K$1010, 0)))*Y350), 2), 0)</f>
        <v>0</v>
      </c>
      <c r="BT350" s="20"/>
      <c r="BU350" s="20">
        <f>IFERROR(ROUND(((INDEX('Stock List'!$M$11:$M$1010, MATCH(AB350, 'Stock List'!$K$11:$K$1010, 0))/INDEX('Stock List'!$L$11:$L$1010, MATCH(AB350, 'Stock List'!$K$11:$K$1010, 0)))*AA350), 2), 0)</f>
        <v>0</v>
      </c>
      <c r="BV350" s="20"/>
      <c r="BW350" s="20">
        <f>IFERROR(ROUND(((INDEX('Stock List'!$M$11:$M$1010, MATCH(AD350, 'Stock List'!$K$11:$K$1010, 0))/INDEX('Stock List'!$L$11:$L$1010, MATCH(AD350, 'Stock List'!$K$11:$K$1010, 0)))*AC350), 2), 0)</f>
        <v>0</v>
      </c>
      <c r="BX350" s="20"/>
      <c r="BY350" s="20">
        <f>IFERROR(ROUND(((INDEX('Stock List'!$M$11:$M$1010, MATCH(AF350, 'Stock List'!$K$11:$K$1010, 0))/INDEX('Stock List'!$L$11:$L$1010, MATCH(AF350, 'Stock List'!$K$11:$K$1010, 0)))*AE350), 2), 0)</f>
        <v>0</v>
      </c>
      <c r="BZ350" s="20"/>
      <c r="CA350" s="20">
        <f>IFERROR(ROUND(((INDEX('Stock List'!$M$11:$M$1010, MATCH(AH350, 'Stock List'!$K$11:$K$1010, 0))/INDEX('Stock List'!$L$11:$L$1010, MATCH(AH350, 'Stock List'!$K$11:$K$1010, 0)))*AG350), 2), 0)</f>
        <v>0</v>
      </c>
      <c r="CB350" s="20"/>
      <c r="CC350" s="20">
        <f>IFERROR(ROUND(((INDEX('Stock List'!$M$11:$M$1010, MATCH(AJ350, 'Stock List'!$K$11:$K$1010, 0))/INDEX('Stock List'!$L$11:$L$1010, MATCH(AJ350, 'Stock List'!$K$11:$K$1010, 0)))*AI350), 2), 0)</f>
        <v>0</v>
      </c>
      <c r="CD350" s="20"/>
      <c r="CE350" s="20">
        <f>IFERROR(ROUND(((INDEX('Stock List'!$M$11:$M$1010, MATCH(AL350, 'Stock List'!$K$11:$K$1010, 0))/INDEX('Stock List'!$L$11:$L$1010, MATCH(AL350, 'Stock List'!$K$11:$K$1010, 0)))*AK350), 2), 0)</f>
        <v>0</v>
      </c>
      <c r="CF350" s="20"/>
      <c r="CG350" s="20">
        <f>IFERROR(ROUND(((INDEX('Stock List'!$M$11:$M$1010, MATCH(AN350, 'Stock List'!$K$11:$K$1010, 0))/INDEX('Stock List'!$L$11:$L$1010, MATCH(AN350, 'Stock List'!$K$11:$K$1010, 0)))*AM350), 2), 0)</f>
        <v>0</v>
      </c>
      <c r="CH350" s="20"/>
      <c r="CI350" s="20">
        <f>IFERROR(ROUND(((INDEX('Stock List'!$M$11:$M$1010, MATCH(AP350, 'Stock List'!$K$11:$K$1010, 0))/INDEX('Stock List'!$L$11:$L$1010, MATCH(AP350, 'Stock List'!$K$11:$K$1010, 0)))*AO350), 2), 0)</f>
        <v>0</v>
      </c>
      <c r="CJ350" s="20"/>
      <c r="CK350" s="20">
        <f>IFERROR(ROUND(((INDEX('Stock List'!$M$11:$M$1010, MATCH(AR350, 'Stock List'!$K$11:$K$1010, 0))/INDEX('Stock List'!$L$11:$L$1010, MATCH(AR350, 'Stock List'!$K$11:$K$1010, 0)))*AQ350), 2), 0)</f>
        <v>0</v>
      </c>
      <c r="CL350" s="20"/>
      <c r="CM350" s="20">
        <f>IFERROR(ROUND(((INDEX('Stock List'!$M$11:$M$1010, MATCH(AT350, 'Stock List'!$K$11:$K$1010, 0))/INDEX('Stock List'!$L$11:$L$1010, MATCH(AT350, 'Stock List'!$K$11:$K$1010, 0)))*AS350), 2), 0)</f>
        <v>0</v>
      </c>
      <c r="CN350" s="20"/>
      <c r="CO350" s="20">
        <f>IFERROR(ROUND(((INDEX('Stock List'!$M$11:$M$1010, MATCH(AV350, 'Stock List'!$K$11:$K$1010, 0))/INDEX('Stock List'!$L$11:$L$1010, MATCH(AV350, 'Stock List'!$K$11:$K$1010, 0)))*AU350), 2), 0)</f>
        <v>0</v>
      </c>
      <c r="CP350" s="20"/>
      <c r="CQ350" s="20">
        <f>IFERROR(ROUND(((INDEX('Stock List'!$M$11:$M$1010, MATCH(AX350, 'Stock List'!$K$11:$K$1010, 0))/INDEX('Stock List'!$L$11:$L$1010, MATCH(AX350, 'Stock List'!$K$11:$K$1010, 0)))*AW350), 2), 0)</f>
        <v>0</v>
      </c>
      <c r="CR350" s="22"/>
      <c r="CT350" s="106" t="str">
        <f t="shared" si="298"/>
        <v/>
      </c>
      <c r="CU350" s="22" t="str">
        <f t="shared" si="299"/>
        <v/>
      </c>
      <c r="CX350" s="106" t="str">
        <f t="shared" si="300"/>
        <v/>
      </c>
      <c r="CY350" s="20" t="str">
        <f t="shared" si="301"/>
        <v/>
      </c>
      <c r="CZ350" s="22" t="str">
        <f t="shared" si="302"/>
        <v/>
      </c>
      <c r="DB350" s="76" t="str">
        <f>IF($H350="", "", COUNTIF($G$11:$G$1010, "&gt;"&amp;$G350)+1+COUNTIF($G$11:$G350, $G350)-1)</f>
        <v/>
      </c>
      <c r="DC350" s="76" t="str">
        <f>IF($H350="", "", COUNTIF($CZ$11:$CZ$1010, "&gt;"&amp;$CZ350)+1+COUNTIF($CZ$11:$CZ350, $CZ350)-1)</f>
        <v/>
      </c>
      <c r="DE350" s="147" t="str">
        <f t="shared" si="303"/>
        <v/>
      </c>
      <c r="DF350" s="148"/>
      <c r="DG350" s="19" t="str">
        <f t="shared" si="304"/>
        <v/>
      </c>
      <c r="DH350" s="153" t="str">
        <f t="shared" si="305"/>
        <v/>
      </c>
      <c r="DI350" s="19" t="str">
        <f t="shared" si="257"/>
        <v/>
      </c>
      <c r="DJ350" s="153" t="str">
        <f t="shared" si="258"/>
        <v/>
      </c>
      <c r="DK350" s="19" t="str">
        <f t="shared" si="259"/>
        <v/>
      </c>
      <c r="DL350" s="153" t="str">
        <f t="shared" si="260"/>
        <v/>
      </c>
      <c r="DM350" s="19" t="str">
        <f t="shared" si="261"/>
        <v/>
      </c>
      <c r="DN350" s="153" t="str">
        <f t="shared" si="262"/>
        <v/>
      </c>
      <c r="DO350" s="19" t="str">
        <f t="shared" si="263"/>
        <v/>
      </c>
      <c r="DP350" s="153" t="str">
        <f t="shared" si="264"/>
        <v/>
      </c>
      <c r="DQ350" s="19" t="str">
        <f t="shared" si="265"/>
        <v/>
      </c>
      <c r="DR350" s="153" t="str">
        <f t="shared" si="266"/>
        <v/>
      </c>
      <c r="DS350" s="19" t="str">
        <f t="shared" si="267"/>
        <v/>
      </c>
      <c r="DT350" s="153" t="str">
        <f t="shared" si="268"/>
        <v/>
      </c>
      <c r="DU350" s="19" t="str">
        <f t="shared" si="269"/>
        <v/>
      </c>
      <c r="DV350" s="153" t="str">
        <f t="shared" si="270"/>
        <v/>
      </c>
      <c r="DW350" s="19" t="str">
        <f t="shared" si="271"/>
        <v/>
      </c>
      <c r="DX350" s="153" t="str">
        <f t="shared" si="272"/>
        <v/>
      </c>
      <c r="DY350" s="19" t="str">
        <f t="shared" si="273"/>
        <v/>
      </c>
      <c r="DZ350" s="153" t="str">
        <f t="shared" si="274"/>
        <v/>
      </c>
      <c r="EA350" s="19" t="str">
        <f t="shared" si="275"/>
        <v/>
      </c>
      <c r="EB350" s="153" t="str">
        <f t="shared" si="276"/>
        <v/>
      </c>
      <c r="EC350" s="19" t="str">
        <f t="shared" si="277"/>
        <v/>
      </c>
      <c r="ED350" s="153" t="str">
        <f t="shared" si="278"/>
        <v/>
      </c>
      <c r="EE350" s="19" t="str">
        <f t="shared" si="279"/>
        <v/>
      </c>
      <c r="EF350" s="153" t="str">
        <f t="shared" si="280"/>
        <v/>
      </c>
      <c r="EG350" s="19" t="str">
        <f t="shared" si="281"/>
        <v/>
      </c>
      <c r="EH350" s="153" t="str">
        <f t="shared" si="282"/>
        <v/>
      </c>
      <c r="EI350" s="19" t="str">
        <f t="shared" si="283"/>
        <v/>
      </c>
      <c r="EJ350" s="153" t="str">
        <f t="shared" si="284"/>
        <v/>
      </c>
      <c r="EK350" s="19" t="str">
        <f t="shared" si="285"/>
        <v/>
      </c>
      <c r="EL350" s="153" t="str">
        <f t="shared" si="286"/>
        <v/>
      </c>
      <c r="EM350" s="19" t="str">
        <f t="shared" si="287"/>
        <v/>
      </c>
      <c r="EN350" s="153" t="str">
        <f t="shared" si="288"/>
        <v/>
      </c>
      <c r="EO350" s="19" t="str">
        <f t="shared" si="289"/>
        <v/>
      </c>
      <c r="EP350" s="153" t="str">
        <f t="shared" si="290"/>
        <v/>
      </c>
      <c r="EQ350" s="19" t="str">
        <f t="shared" si="291"/>
        <v/>
      </c>
      <c r="ER350" s="153" t="str">
        <f t="shared" si="292"/>
        <v/>
      </c>
      <c r="ES350" s="19" t="str">
        <f t="shared" si="293"/>
        <v/>
      </c>
      <c r="ET350" s="153" t="str">
        <f t="shared" si="294"/>
        <v/>
      </c>
    </row>
    <row r="351" spans="1:150" x14ac:dyDescent="0.25">
      <c r="A351" s="31"/>
      <c r="B351" s="91" t="str">
        <f t="shared" si="295"/>
        <v/>
      </c>
      <c r="C351" s="20" t="str">
        <f t="shared" si="255"/>
        <v/>
      </c>
      <c r="D351" s="97" t="str">
        <f t="shared" si="256"/>
        <v/>
      </c>
      <c r="E351" s="62" t="str">
        <f t="shared" si="296"/>
        <v/>
      </c>
      <c r="F351" s="31"/>
      <c r="G351" s="282"/>
      <c r="H351" s="283"/>
      <c r="I351" s="284"/>
      <c r="J351" s="285"/>
      <c r="K351" s="286"/>
      <c r="L351" s="287"/>
      <c r="M351" s="288"/>
      <c r="N351" s="287"/>
      <c r="O351" s="288"/>
      <c r="P351" s="287"/>
      <c r="Q351" s="288"/>
      <c r="R351" s="287"/>
      <c r="S351" s="288"/>
      <c r="T351" s="287"/>
      <c r="U351" s="288"/>
      <c r="V351" s="287"/>
      <c r="W351" s="288"/>
      <c r="X351" s="287"/>
      <c r="Y351" s="288"/>
      <c r="Z351" s="287"/>
      <c r="AA351" s="288"/>
      <c r="AB351" s="287"/>
      <c r="AC351" s="288"/>
      <c r="AD351" s="287"/>
      <c r="AE351" s="288"/>
      <c r="AF351" s="287"/>
      <c r="AG351" s="288"/>
      <c r="AH351" s="287"/>
      <c r="AI351" s="288"/>
      <c r="AJ351" s="287"/>
      <c r="AK351" s="288"/>
      <c r="AL351" s="287"/>
      <c r="AM351" s="288"/>
      <c r="AN351" s="287"/>
      <c r="AO351" s="288"/>
      <c r="AP351" s="287"/>
      <c r="AQ351" s="288"/>
      <c r="AR351" s="287"/>
      <c r="AS351" s="288"/>
      <c r="AT351" s="287"/>
      <c r="AU351" s="288"/>
      <c r="AV351" s="287"/>
      <c r="AW351" s="288"/>
      <c r="AX351" s="287"/>
      <c r="AY351" s="31"/>
      <c r="BA351" s="76" t="str">
        <f t="shared" si="297"/>
        <v/>
      </c>
      <c r="BC351" s="76" t="str">
        <f>IF('Stock List'!$K351="", "", 'Stock List'!$K351)</f>
        <v/>
      </c>
      <c r="BE351" s="106">
        <f>IFERROR(ROUND(((INDEX('Stock List'!$M$11:$M$1010, MATCH(L351, 'Stock List'!$K$11:$K$1010, 0))/INDEX('Stock List'!$L$11:$L$1010, MATCH(L351, 'Stock List'!$K$11:$K$1010, 0)))*K351), 2), 0)</f>
        <v>0</v>
      </c>
      <c r="BF351" s="20"/>
      <c r="BG351" s="20">
        <f>IFERROR(ROUND(((INDEX('Stock List'!$M$11:$M$1010, MATCH(N351, 'Stock List'!$K$11:$K$1010, 0))/INDEX('Stock List'!$L$11:$L$1010, MATCH(N351, 'Stock List'!$K$11:$K$1010, 0)))*M351), 2), 0)</f>
        <v>0</v>
      </c>
      <c r="BH351" s="20"/>
      <c r="BI351" s="20">
        <f>IFERROR(ROUND(((INDEX('Stock List'!$M$11:$M$1010, MATCH(P351, 'Stock List'!$K$11:$K$1010, 0))/INDEX('Stock List'!$L$11:$L$1010, MATCH(P351, 'Stock List'!$K$11:$K$1010, 0)))*O351), 2), 0)</f>
        <v>0</v>
      </c>
      <c r="BJ351" s="20"/>
      <c r="BK351" s="20">
        <f>IFERROR(ROUND(((INDEX('Stock List'!$M$11:$M$1010, MATCH(R351, 'Stock List'!$K$11:$K$1010, 0))/INDEX('Stock List'!$L$11:$L$1010, MATCH(R351, 'Stock List'!$K$11:$K$1010, 0)))*Q351), 2), 0)</f>
        <v>0</v>
      </c>
      <c r="BL351" s="20"/>
      <c r="BM351" s="20">
        <f>IFERROR(ROUND(((INDEX('Stock List'!$M$11:$M$1010, MATCH(T351, 'Stock List'!$K$11:$K$1010, 0))/INDEX('Stock List'!$L$11:$L$1010, MATCH(T351, 'Stock List'!$K$11:$K$1010, 0)))*S351), 2), 0)</f>
        <v>0</v>
      </c>
      <c r="BN351" s="20"/>
      <c r="BO351" s="20">
        <f>IFERROR(ROUND(((INDEX('Stock List'!$M$11:$M$1010, MATCH(V351, 'Stock List'!$K$11:$K$1010, 0))/INDEX('Stock List'!$L$11:$L$1010, MATCH(V351, 'Stock List'!$K$11:$K$1010, 0)))*U351), 2), 0)</f>
        <v>0</v>
      </c>
      <c r="BP351" s="20"/>
      <c r="BQ351" s="20">
        <f>IFERROR(ROUND(((INDEX('Stock List'!$M$11:$M$1010, MATCH(X351, 'Stock List'!$K$11:$K$1010, 0))/INDEX('Stock List'!$L$11:$L$1010, MATCH(X351, 'Stock List'!$K$11:$K$1010, 0)))*W351), 2), 0)</f>
        <v>0</v>
      </c>
      <c r="BR351" s="20"/>
      <c r="BS351" s="20">
        <f>IFERROR(ROUND(((INDEX('Stock List'!$M$11:$M$1010, MATCH(Z351, 'Stock List'!$K$11:$K$1010, 0))/INDEX('Stock List'!$L$11:$L$1010, MATCH(Z351, 'Stock List'!$K$11:$K$1010, 0)))*Y351), 2), 0)</f>
        <v>0</v>
      </c>
      <c r="BT351" s="20"/>
      <c r="BU351" s="20">
        <f>IFERROR(ROUND(((INDEX('Stock List'!$M$11:$M$1010, MATCH(AB351, 'Stock List'!$K$11:$K$1010, 0))/INDEX('Stock List'!$L$11:$L$1010, MATCH(AB351, 'Stock List'!$K$11:$K$1010, 0)))*AA351), 2), 0)</f>
        <v>0</v>
      </c>
      <c r="BV351" s="20"/>
      <c r="BW351" s="20">
        <f>IFERROR(ROUND(((INDEX('Stock List'!$M$11:$M$1010, MATCH(AD351, 'Stock List'!$K$11:$K$1010, 0))/INDEX('Stock List'!$L$11:$L$1010, MATCH(AD351, 'Stock List'!$K$11:$K$1010, 0)))*AC351), 2), 0)</f>
        <v>0</v>
      </c>
      <c r="BX351" s="20"/>
      <c r="BY351" s="20">
        <f>IFERROR(ROUND(((INDEX('Stock List'!$M$11:$M$1010, MATCH(AF351, 'Stock List'!$K$11:$K$1010, 0))/INDEX('Stock List'!$L$11:$L$1010, MATCH(AF351, 'Stock List'!$K$11:$K$1010, 0)))*AE351), 2), 0)</f>
        <v>0</v>
      </c>
      <c r="BZ351" s="20"/>
      <c r="CA351" s="20">
        <f>IFERROR(ROUND(((INDEX('Stock List'!$M$11:$M$1010, MATCH(AH351, 'Stock List'!$K$11:$K$1010, 0))/INDEX('Stock List'!$L$11:$L$1010, MATCH(AH351, 'Stock List'!$K$11:$K$1010, 0)))*AG351), 2), 0)</f>
        <v>0</v>
      </c>
      <c r="CB351" s="20"/>
      <c r="CC351" s="20">
        <f>IFERROR(ROUND(((INDEX('Stock List'!$M$11:$M$1010, MATCH(AJ351, 'Stock List'!$K$11:$K$1010, 0))/INDEX('Stock List'!$L$11:$L$1010, MATCH(AJ351, 'Stock List'!$K$11:$K$1010, 0)))*AI351), 2), 0)</f>
        <v>0</v>
      </c>
      <c r="CD351" s="20"/>
      <c r="CE351" s="20">
        <f>IFERROR(ROUND(((INDEX('Stock List'!$M$11:$M$1010, MATCH(AL351, 'Stock List'!$K$11:$K$1010, 0))/INDEX('Stock List'!$L$11:$L$1010, MATCH(AL351, 'Stock List'!$K$11:$K$1010, 0)))*AK351), 2), 0)</f>
        <v>0</v>
      </c>
      <c r="CF351" s="20"/>
      <c r="CG351" s="20">
        <f>IFERROR(ROUND(((INDEX('Stock List'!$M$11:$M$1010, MATCH(AN351, 'Stock List'!$K$11:$K$1010, 0))/INDEX('Stock List'!$L$11:$L$1010, MATCH(AN351, 'Stock List'!$K$11:$K$1010, 0)))*AM351), 2), 0)</f>
        <v>0</v>
      </c>
      <c r="CH351" s="20"/>
      <c r="CI351" s="20">
        <f>IFERROR(ROUND(((INDEX('Stock List'!$M$11:$M$1010, MATCH(AP351, 'Stock List'!$K$11:$K$1010, 0))/INDEX('Stock List'!$L$11:$L$1010, MATCH(AP351, 'Stock List'!$K$11:$K$1010, 0)))*AO351), 2), 0)</f>
        <v>0</v>
      </c>
      <c r="CJ351" s="20"/>
      <c r="CK351" s="20">
        <f>IFERROR(ROUND(((INDEX('Stock List'!$M$11:$M$1010, MATCH(AR351, 'Stock List'!$K$11:$K$1010, 0))/INDEX('Stock List'!$L$11:$L$1010, MATCH(AR351, 'Stock List'!$K$11:$K$1010, 0)))*AQ351), 2), 0)</f>
        <v>0</v>
      </c>
      <c r="CL351" s="20"/>
      <c r="CM351" s="20">
        <f>IFERROR(ROUND(((INDEX('Stock List'!$M$11:$M$1010, MATCH(AT351, 'Stock List'!$K$11:$K$1010, 0))/INDEX('Stock List'!$L$11:$L$1010, MATCH(AT351, 'Stock List'!$K$11:$K$1010, 0)))*AS351), 2), 0)</f>
        <v>0</v>
      </c>
      <c r="CN351" s="20"/>
      <c r="CO351" s="20">
        <f>IFERROR(ROUND(((INDEX('Stock List'!$M$11:$M$1010, MATCH(AV351, 'Stock List'!$K$11:$K$1010, 0))/INDEX('Stock List'!$L$11:$L$1010, MATCH(AV351, 'Stock List'!$K$11:$K$1010, 0)))*AU351), 2), 0)</f>
        <v>0</v>
      </c>
      <c r="CP351" s="20"/>
      <c r="CQ351" s="20">
        <f>IFERROR(ROUND(((INDEX('Stock List'!$M$11:$M$1010, MATCH(AX351, 'Stock List'!$K$11:$K$1010, 0))/INDEX('Stock List'!$L$11:$L$1010, MATCH(AX351, 'Stock List'!$K$11:$K$1010, 0)))*AW351), 2), 0)</f>
        <v>0</v>
      </c>
      <c r="CR351" s="22"/>
      <c r="CT351" s="106" t="str">
        <f t="shared" si="298"/>
        <v/>
      </c>
      <c r="CU351" s="22" t="str">
        <f t="shared" si="299"/>
        <v/>
      </c>
      <c r="CX351" s="106" t="str">
        <f t="shared" si="300"/>
        <v/>
      </c>
      <c r="CY351" s="20" t="str">
        <f t="shared" si="301"/>
        <v/>
      </c>
      <c r="CZ351" s="22" t="str">
        <f t="shared" si="302"/>
        <v/>
      </c>
      <c r="DB351" s="76" t="str">
        <f>IF($H351="", "", COUNTIF($G$11:$G$1010, "&gt;"&amp;$G351)+1+COUNTIF($G$11:$G351, $G351)-1)</f>
        <v/>
      </c>
      <c r="DC351" s="76" t="str">
        <f>IF($H351="", "", COUNTIF($CZ$11:$CZ$1010, "&gt;"&amp;$CZ351)+1+COUNTIF($CZ$11:$CZ351, $CZ351)-1)</f>
        <v/>
      </c>
      <c r="DE351" s="147" t="str">
        <f t="shared" si="303"/>
        <v/>
      </c>
      <c r="DF351" s="148"/>
      <c r="DG351" s="19" t="str">
        <f t="shared" si="304"/>
        <v/>
      </c>
      <c r="DH351" s="153" t="str">
        <f t="shared" si="305"/>
        <v/>
      </c>
      <c r="DI351" s="19" t="str">
        <f t="shared" si="257"/>
        <v/>
      </c>
      <c r="DJ351" s="153" t="str">
        <f t="shared" si="258"/>
        <v/>
      </c>
      <c r="DK351" s="19" t="str">
        <f t="shared" si="259"/>
        <v/>
      </c>
      <c r="DL351" s="153" t="str">
        <f t="shared" si="260"/>
        <v/>
      </c>
      <c r="DM351" s="19" t="str">
        <f t="shared" si="261"/>
        <v/>
      </c>
      <c r="DN351" s="153" t="str">
        <f t="shared" si="262"/>
        <v/>
      </c>
      <c r="DO351" s="19" t="str">
        <f t="shared" si="263"/>
        <v/>
      </c>
      <c r="DP351" s="153" t="str">
        <f t="shared" si="264"/>
        <v/>
      </c>
      <c r="DQ351" s="19" t="str">
        <f t="shared" si="265"/>
        <v/>
      </c>
      <c r="DR351" s="153" t="str">
        <f t="shared" si="266"/>
        <v/>
      </c>
      <c r="DS351" s="19" t="str">
        <f t="shared" si="267"/>
        <v/>
      </c>
      <c r="DT351" s="153" t="str">
        <f t="shared" si="268"/>
        <v/>
      </c>
      <c r="DU351" s="19" t="str">
        <f t="shared" si="269"/>
        <v/>
      </c>
      <c r="DV351" s="153" t="str">
        <f t="shared" si="270"/>
        <v/>
      </c>
      <c r="DW351" s="19" t="str">
        <f t="shared" si="271"/>
        <v/>
      </c>
      <c r="DX351" s="153" t="str">
        <f t="shared" si="272"/>
        <v/>
      </c>
      <c r="DY351" s="19" t="str">
        <f t="shared" si="273"/>
        <v/>
      </c>
      <c r="DZ351" s="153" t="str">
        <f t="shared" si="274"/>
        <v/>
      </c>
      <c r="EA351" s="19" t="str">
        <f t="shared" si="275"/>
        <v/>
      </c>
      <c r="EB351" s="153" t="str">
        <f t="shared" si="276"/>
        <v/>
      </c>
      <c r="EC351" s="19" t="str">
        <f t="shared" si="277"/>
        <v/>
      </c>
      <c r="ED351" s="153" t="str">
        <f t="shared" si="278"/>
        <v/>
      </c>
      <c r="EE351" s="19" t="str">
        <f t="shared" si="279"/>
        <v/>
      </c>
      <c r="EF351" s="153" t="str">
        <f t="shared" si="280"/>
        <v/>
      </c>
      <c r="EG351" s="19" t="str">
        <f t="shared" si="281"/>
        <v/>
      </c>
      <c r="EH351" s="153" t="str">
        <f t="shared" si="282"/>
        <v/>
      </c>
      <c r="EI351" s="19" t="str">
        <f t="shared" si="283"/>
        <v/>
      </c>
      <c r="EJ351" s="153" t="str">
        <f t="shared" si="284"/>
        <v/>
      </c>
      <c r="EK351" s="19" t="str">
        <f t="shared" si="285"/>
        <v/>
      </c>
      <c r="EL351" s="153" t="str">
        <f t="shared" si="286"/>
        <v/>
      </c>
      <c r="EM351" s="19" t="str">
        <f t="shared" si="287"/>
        <v/>
      </c>
      <c r="EN351" s="153" t="str">
        <f t="shared" si="288"/>
        <v/>
      </c>
      <c r="EO351" s="19" t="str">
        <f t="shared" si="289"/>
        <v/>
      </c>
      <c r="EP351" s="153" t="str">
        <f t="shared" si="290"/>
        <v/>
      </c>
      <c r="EQ351" s="19" t="str">
        <f t="shared" si="291"/>
        <v/>
      </c>
      <c r="ER351" s="153" t="str">
        <f t="shared" si="292"/>
        <v/>
      </c>
      <c r="ES351" s="19" t="str">
        <f t="shared" si="293"/>
        <v/>
      </c>
      <c r="ET351" s="153" t="str">
        <f t="shared" si="294"/>
        <v/>
      </c>
    </row>
    <row r="352" spans="1:150" x14ac:dyDescent="0.25">
      <c r="A352" s="31"/>
      <c r="B352" s="91" t="str">
        <f t="shared" si="295"/>
        <v/>
      </c>
      <c r="C352" s="20" t="str">
        <f t="shared" si="255"/>
        <v/>
      </c>
      <c r="D352" s="97" t="str">
        <f t="shared" si="256"/>
        <v/>
      </c>
      <c r="E352" s="62" t="str">
        <f t="shared" si="296"/>
        <v/>
      </c>
      <c r="F352" s="31"/>
      <c r="G352" s="282"/>
      <c r="H352" s="283"/>
      <c r="I352" s="284"/>
      <c r="J352" s="285"/>
      <c r="K352" s="286"/>
      <c r="L352" s="287"/>
      <c r="M352" s="288"/>
      <c r="N352" s="287"/>
      <c r="O352" s="288"/>
      <c r="P352" s="287"/>
      <c r="Q352" s="288"/>
      <c r="R352" s="287"/>
      <c r="S352" s="288"/>
      <c r="T352" s="287"/>
      <c r="U352" s="288"/>
      <c r="V352" s="287"/>
      <c r="W352" s="288"/>
      <c r="X352" s="287"/>
      <c r="Y352" s="288"/>
      <c r="Z352" s="287"/>
      <c r="AA352" s="288"/>
      <c r="AB352" s="287"/>
      <c r="AC352" s="288"/>
      <c r="AD352" s="287"/>
      <c r="AE352" s="288"/>
      <c r="AF352" s="287"/>
      <c r="AG352" s="288"/>
      <c r="AH352" s="287"/>
      <c r="AI352" s="288"/>
      <c r="AJ352" s="287"/>
      <c r="AK352" s="288"/>
      <c r="AL352" s="287"/>
      <c r="AM352" s="288"/>
      <c r="AN352" s="287"/>
      <c r="AO352" s="288"/>
      <c r="AP352" s="287"/>
      <c r="AQ352" s="288"/>
      <c r="AR352" s="287"/>
      <c r="AS352" s="288"/>
      <c r="AT352" s="287"/>
      <c r="AU352" s="288"/>
      <c r="AV352" s="287"/>
      <c r="AW352" s="288"/>
      <c r="AX352" s="287"/>
      <c r="AY352" s="31"/>
      <c r="BA352" s="76" t="str">
        <f t="shared" si="297"/>
        <v/>
      </c>
      <c r="BC352" s="76" t="str">
        <f>IF('Stock List'!$K352="", "", 'Stock List'!$K352)</f>
        <v/>
      </c>
      <c r="BE352" s="106">
        <f>IFERROR(ROUND(((INDEX('Stock List'!$M$11:$M$1010, MATCH(L352, 'Stock List'!$K$11:$K$1010, 0))/INDEX('Stock List'!$L$11:$L$1010, MATCH(L352, 'Stock List'!$K$11:$K$1010, 0)))*K352), 2), 0)</f>
        <v>0</v>
      </c>
      <c r="BF352" s="20"/>
      <c r="BG352" s="20">
        <f>IFERROR(ROUND(((INDEX('Stock List'!$M$11:$M$1010, MATCH(N352, 'Stock List'!$K$11:$K$1010, 0))/INDEX('Stock List'!$L$11:$L$1010, MATCH(N352, 'Stock List'!$K$11:$K$1010, 0)))*M352), 2), 0)</f>
        <v>0</v>
      </c>
      <c r="BH352" s="20"/>
      <c r="BI352" s="20">
        <f>IFERROR(ROUND(((INDEX('Stock List'!$M$11:$M$1010, MATCH(P352, 'Stock List'!$K$11:$K$1010, 0))/INDEX('Stock List'!$L$11:$L$1010, MATCH(P352, 'Stock List'!$K$11:$K$1010, 0)))*O352), 2), 0)</f>
        <v>0</v>
      </c>
      <c r="BJ352" s="20"/>
      <c r="BK352" s="20">
        <f>IFERROR(ROUND(((INDEX('Stock List'!$M$11:$M$1010, MATCH(R352, 'Stock List'!$K$11:$K$1010, 0))/INDEX('Stock List'!$L$11:$L$1010, MATCH(R352, 'Stock List'!$K$11:$K$1010, 0)))*Q352), 2), 0)</f>
        <v>0</v>
      </c>
      <c r="BL352" s="20"/>
      <c r="BM352" s="20">
        <f>IFERROR(ROUND(((INDEX('Stock List'!$M$11:$M$1010, MATCH(T352, 'Stock List'!$K$11:$K$1010, 0))/INDEX('Stock List'!$L$11:$L$1010, MATCH(T352, 'Stock List'!$K$11:$K$1010, 0)))*S352), 2), 0)</f>
        <v>0</v>
      </c>
      <c r="BN352" s="20"/>
      <c r="BO352" s="20">
        <f>IFERROR(ROUND(((INDEX('Stock List'!$M$11:$M$1010, MATCH(V352, 'Stock List'!$K$11:$K$1010, 0))/INDEX('Stock List'!$L$11:$L$1010, MATCH(V352, 'Stock List'!$K$11:$K$1010, 0)))*U352), 2), 0)</f>
        <v>0</v>
      </c>
      <c r="BP352" s="20"/>
      <c r="BQ352" s="20">
        <f>IFERROR(ROUND(((INDEX('Stock List'!$M$11:$M$1010, MATCH(X352, 'Stock List'!$K$11:$K$1010, 0))/INDEX('Stock List'!$L$11:$L$1010, MATCH(X352, 'Stock List'!$K$11:$K$1010, 0)))*W352), 2), 0)</f>
        <v>0</v>
      </c>
      <c r="BR352" s="20"/>
      <c r="BS352" s="20">
        <f>IFERROR(ROUND(((INDEX('Stock List'!$M$11:$M$1010, MATCH(Z352, 'Stock List'!$K$11:$K$1010, 0))/INDEX('Stock List'!$L$11:$L$1010, MATCH(Z352, 'Stock List'!$K$11:$K$1010, 0)))*Y352), 2), 0)</f>
        <v>0</v>
      </c>
      <c r="BT352" s="20"/>
      <c r="BU352" s="20">
        <f>IFERROR(ROUND(((INDEX('Stock List'!$M$11:$M$1010, MATCH(AB352, 'Stock List'!$K$11:$K$1010, 0))/INDEX('Stock List'!$L$11:$L$1010, MATCH(AB352, 'Stock List'!$K$11:$K$1010, 0)))*AA352), 2), 0)</f>
        <v>0</v>
      </c>
      <c r="BV352" s="20"/>
      <c r="BW352" s="20">
        <f>IFERROR(ROUND(((INDEX('Stock List'!$M$11:$M$1010, MATCH(AD352, 'Stock List'!$K$11:$K$1010, 0))/INDEX('Stock List'!$L$11:$L$1010, MATCH(AD352, 'Stock List'!$K$11:$K$1010, 0)))*AC352), 2), 0)</f>
        <v>0</v>
      </c>
      <c r="BX352" s="20"/>
      <c r="BY352" s="20">
        <f>IFERROR(ROUND(((INDEX('Stock List'!$M$11:$M$1010, MATCH(AF352, 'Stock List'!$K$11:$K$1010, 0))/INDEX('Stock List'!$L$11:$L$1010, MATCH(AF352, 'Stock List'!$K$11:$K$1010, 0)))*AE352), 2), 0)</f>
        <v>0</v>
      </c>
      <c r="BZ352" s="20"/>
      <c r="CA352" s="20">
        <f>IFERROR(ROUND(((INDEX('Stock List'!$M$11:$M$1010, MATCH(AH352, 'Stock List'!$K$11:$K$1010, 0))/INDEX('Stock List'!$L$11:$L$1010, MATCH(AH352, 'Stock List'!$K$11:$K$1010, 0)))*AG352), 2), 0)</f>
        <v>0</v>
      </c>
      <c r="CB352" s="20"/>
      <c r="CC352" s="20">
        <f>IFERROR(ROUND(((INDEX('Stock List'!$M$11:$M$1010, MATCH(AJ352, 'Stock List'!$K$11:$K$1010, 0))/INDEX('Stock List'!$L$11:$L$1010, MATCH(AJ352, 'Stock List'!$K$11:$K$1010, 0)))*AI352), 2), 0)</f>
        <v>0</v>
      </c>
      <c r="CD352" s="20"/>
      <c r="CE352" s="20">
        <f>IFERROR(ROUND(((INDEX('Stock List'!$M$11:$M$1010, MATCH(AL352, 'Stock List'!$K$11:$K$1010, 0))/INDEX('Stock List'!$L$11:$L$1010, MATCH(AL352, 'Stock List'!$K$11:$K$1010, 0)))*AK352), 2), 0)</f>
        <v>0</v>
      </c>
      <c r="CF352" s="20"/>
      <c r="CG352" s="20">
        <f>IFERROR(ROUND(((INDEX('Stock List'!$M$11:$M$1010, MATCH(AN352, 'Stock List'!$K$11:$K$1010, 0))/INDEX('Stock List'!$L$11:$L$1010, MATCH(AN352, 'Stock List'!$K$11:$K$1010, 0)))*AM352), 2), 0)</f>
        <v>0</v>
      </c>
      <c r="CH352" s="20"/>
      <c r="CI352" s="20">
        <f>IFERROR(ROUND(((INDEX('Stock List'!$M$11:$M$1010, MATCH(AP352, 'Stock List'!$K$11:$K$1010, 0))/INDEX('Stock List'!$L$11:$L$1010, MATCH(AP352, 'Stock List'!$K$11:$K$1010, 0)))*AO352), 2), 0)</f>
        <v>0</v>
      </c>
      <c r="CJ352" s="20"/>
      <c r="CK352" s="20">
        <f>IFERROR(ROUND(((INDEX('Stock List'!$M$11:$M$1010, MATCH(AR352, 'Stock List'!$K$11:$K$1010, 0))/INDEX('Stock List'!$L$11:$L$1010, MATCH(AR352, 'Stock List'!$K$11:$K$1010, 0)))*AQ352), 2), 0)</f>
        <v>0</v>
      </c>
      <c r="CL352" s="20"/>
      <c r="CM352" s="20">
        <f>IFERROR(ROUND(((INDEX('Stock List'!$M$11:$M$1010, MATCH(AT352, 'Stock List'!$K$11:$K$1010, 0))/INDEX('Stock List'!$L$11:$L$1010, MATCH(AT352, 'Stock List'!$K$11:$K$1010, 0)))*AS352), 2), 0)</f>
        <v>0</v>
      </c>
      <c r="CN352" s="20"/>
      <c r="CO352" s="20">
        <f>IFERROR(ROUND(((INDEX('Stock List'!$M$11:$M$1010, MATCH(AV352, 'Stock List'!$K$11:$K$1010, 0))/INDEX('Stock List'!$L$11:$L$1010, MATCH(AV352, 'Stock List'!$K$11:$K$1010, 0)))*AU352), 2), 0)</f>
        <v>0</v>
      </c>
      <c r="CP352" s="20"/>
      <c r="CQ352" s="20">
        <f>IFERROR(ROUND(((INDEX('Stock List'!$M$11:$M$1010, MATCH(AX352, 'Stock List'!$K$11:$K$1010, 0))/INDEX('Stock List'!$L$11:$L$1010, MATCH(AX352, 'Stock List'!$K$11:$K$1010, 0)))*AW352), 2), 0)</f>
        <v>0</v>
      </c>
      <c r="CR352" s="22"/>
      <c r="CT352" s="106" t="str">
        <f t="shared" si="298"/>
        <v/>
      </c>
      <c r="CU352" s="22" t="str">
        <f t="shared" si="299"/>
        <v/>
      </c>
      <c r="CX352" s="106" t="str">
        <f t="shared" si="300"/>
        <v/>
      </c>
      <c r="CY352" s="20" t="str">
        <f t="shared" si="301"/>
        <v/>
      </c>
      <c r="CZ352" s="22" t="str">
        <f t="shared" si="302"/>
        <v/>
      </c>
      <c r="DB352" s="76" t="str">
        <f>IF($H352="", "", COUNTIF($G$11:$G$1010, "&gt;"&amp;$G352)+1+COUNTIF($G$11:$G352, $G352)-1)</f>
        <v/>
      </c>
      <c r="DC352" s="76" t="str">
        <f>IF($H352="", "", COUNTIF($CZ$11:$CZ$1010, "&gt;"&amp;$CZ352)+1+COUNTIF($CZ$11:$CZ352, $CZ352)-1)</f>
        <v/>
      </c>
      <c r="DE352" s="147" t="str">
        <f t="shared" si="303"/>
        <v/>
      </c>
      <c r="DF352" s="148"/>
      <c r="DG352" s="19" t="str">
        <f t="shared" si="304"/>
        <v/>
      </c>
      <c r="DH352" s="153" t="str">
        <f t="shared" si="305"/>
        <v/>
      </c>
      <c r="DI352" s="19" t="str">
        <f t="shared" si="257"/>
        <v/>
      </c>
      <c r="DJ352" s="153" t="str">
        <f t="shared" si="258"/>
        <v/>
      </c>
      <c r="DK352" s="19" t="str">
        <f t="shared" si="259"/>
        <v/>
      </c>
      <c r="DL352" s="153" t="str">
        <f t="shared" si="260"/>
        <v/>
      </c>
      <c r="DM352" s="19" t="str">
        <f t="shared" si="261"/>
        <v/>
      </c>
      <c r="DN352" s="153" t="str">
        <f t="shared" si="262"/>
        <v/>
      </c>
      <c r="DO352" s="19" t="str">
        <f t="shared" si="263"/>
        <v/>
      </c>
      <c r="DP352" s="153" t="str">
        <f t="shared" si="264"/>
        <v/>
      </c>
      <c r="DQ352" s="19" t="str">
        <f t="shared" si="265"/>
        <v/>
      </c>
      <c r="DR352" s="153" t="str">
        <f t="shared" si="266"/>
        <v/>
      </c>
      <c r="DS352" s="19" t="str">
        <f t="shared" si="267"/>
        <v/>
      </c>
      <c r="DT352" s="153" t="str">
        <f t="shared" si="268"/>
        <v/>
      </c>
      <c r="DU352" s="19" t="str">
        <f t="shared" si="269"/>
        <v/>
      </c>
      <c r="DV352" s="153" t="str">
        <f t="shared" si="270"/>
        <v/>
      </c>
      <c r="DW352" s="19" t="str">
        <f t="shared" si="271"/>
        <v/>
      </c>
      <c r="DX352" s="153" t="str">
        <f t="shared" si="272"/>
        <v/>
      </c>
      <c r="DY352" s="19" t="str">
        <f t="shared" si="273"/>
        <v/>
      </c>
      <c r="DZ352" s="153" t="str">
        <f t="shared" si="274"/>
        <v/>
      </c>
      <c r="EA352" s="19" t="str">
        <f t="shared" si="275"/>
        <v/>
      </c>
      <c r="EB352" s="153" t="str">
        <f t="shared" si="276"/>
        <v/>
      </c>
      <c r="EC352" s="19" t="str">
        <f t="shared" si="277"/>
        <v/>
      </c>
      <c r="ED352" s="153" t="str">
        <f t="shared" si="278"/>
        <v/>
      </c>
      <c r="EE352" s="19" t="str">
        <f t="shared" si="279"/>
        <v/>
      </c>
      <c r="EF352" s="153" t="str">
        <f t="shared" si="280"/>
        <v/>
      </c>
      <c r="EG352" s="19" t="str">
        <f t="shared" si="281"/>
        <v/>
      </c>
      <c r="EH352" s="153" t="str">
        <f t="shared" si="282"/>
        <v/>
      </c>
      <c r="EI352" s="19" t="str">
        <f t="shared" si="283"/>
        <v/>
      </c>
      <c r="EJ352" s="153" t="str">
        <f t="shared" si="284"/>
        <v/>
      </c>
      <c r="EK352" s="19" t="str">
        <f t="shared" si="285"/>
        <v/>
      </c>
      <c r="EL352" s="153" t="str">
        <f t="shared" si="286"/>
        <v/>
      </c>
      <c r="EM352" s="19" t="str">
        <f t="shared" si="287"/>
        <v/>
      </c>
      <c r="EN352" s="153" t="str">
        <f t="shared" si="288"/>
        <v/>
      </c>
      <c r="EO352" s="19" t="str">
        <f t="shared" si="289"/>
        <v/>
      </c>
      <c r="EP352" s="153" t="str">
        <f t="shared" si="290"/>
        <v/>
      </c>
      <c r="EQ352" s="19" t="str">
        <f t="shared" si="291"/>
        <v/>
      </c>
      <c r="ER352" s="153" t="str">
        <f t="shared" si="292"/>
        <v/>
      </c>
      <c r="ES352" s="19" t="str">
        <f t="shared" si="293"/>
        <v/>
      </c>
      <c r="ET352" s="153" t="str">
        <f t="shared" si="294"/>
        <v/>
      </c>
    </row>
    <row r="353" spans="1:150" x14ac:dyDescent="0.25">
      <c r="A353" s="31"/>
      <c r="B353" s="91" t="str">
        <f t="shared" si="295"/>
        <v/>
      </c>
      <c r="C353" s="20" t="str">
        <f t="shared" si="255"/>
        <v/>
      </c>
      <c r="D353" s="97" t="str">
        <f t="shared" si="256"/>
        <v/>
      </c>
      <c r="E353" s="62" t="str">
        <f t="shared" si="296"/>
        <v/>
      </c>
      <c r="F353" s="31"/>
      <c r="G353" s="282"/>
      <c r="H353" s="283"/>
      <c r="I353" s="284"/>
      <c r="J353" s="285"/>
      <c r="K353" s="286"/>
      <c r="L353" s="287"/>
      <c r="M353" s="288"/>
      <c r="N353" s="287"/>
      <c r="O353" s="288"/>
      <c r="P353" s="287"/>
      <c r="Q353" s="288"/>
      <c r="R353" s="287"/>
      <c r="S353" s="288"/>
      <c r="T353" s="287"/>
      <c r="U353" s="288"/>
      <c r="V353" s="287"/>
      <c r="W353" s="288"/>
      <c r="X353" s="287"/>
      <c r="Y353" s="288"/>
      <c r="Z353" s="287"/>
      <c r="AA353" s="288"/>
      <c r="AB353" s="287"/>
      <c r="AC353" s="288"/>
      <c r="AD353" s="287"/>
      <c r="AE353" s="288"/>
      <c r="AF353" s="287"/>
      <c r="AG353" s="288"/>
      <c r="AH353" s="287"/>
      <c r="AI353" s="288"/>
      <c r="AJ353" s="287"/>
      <c r="AK353" s="288"/>
      <c r="AL353" s="287"/>
      <c r="AM353" s="288"/>
      <c r="AN353" s="287"/>
      <c r="AO353" s="288"/>
      <c r="AP353" s="287"/>
      <c r="AQ353" s="288"/>
      <c r="AR353" s="287"/>
      <c r="AS353" s="288"/>
      <c r="AT353" s="287"/>
      <c r="AU353" s="288"/>
      <c r="AV353" s="287"/>
      <c r="AW353" s="288"/>
      <c r="AX353" s="287"/>
      <c r="AY353" s="31"/>
      <c r="BA353" s="76" t="str">
        <f t="shared" si="297"/>
        <v/>
      </c>
      <c r="BC353" s="76" t="str">
        <f>IF('Stock List'!$K353="", "", 'Stock List'!$K353)</f>
        <v/>
      </c>
      <c r="BE353" s="106">
        <f>IFERROR(ROUND(((INDEX('Stock List'!$M$11:$M$1010, MATCH(L353, 'Stock List'!$K$11:$K$1010, 0))/INDEX('Stock List'!$L$11:$L$1010, MATCH(L353, 'Stock List'!$K$11:$K$1010, 0)))*K353), 2), 0)</f>
        <v>0</v>
      </c>
      <c r="BF353" s="20"/>
      <c r="BG353" s="20">
        <f>IFERROR(ROUND(((INDEX('Stock List'!$M$11:$M$1010, MATCH(N353, 'Stock List'!$K$11:$K$1010, 0))/INDEX('Stock List'!$L$11:$L$1010, MATCH(N353, 'Stock List'!$K$11:$K$1010, 0)))*M353), 2), 0)</f>
        <v>0</v>
      </c>
      <c r="BH353" s="20"/>
      <c r="BI353" s="20">
        <f>IFERROR(ROUND(((INDEX('Stock List'!$M$11:$M$1010, MATCH(P353, 'Stock List'!$K$11:$K$1010, 0))/INDEX('Stock List'!$L$11:$L$1010, MATCH(P353, 'Stock List'!$K$11:$K$1010, 0)))*O353), 2), 0)</f>
        <v>0</v>
      </c>
      <c r="BJ353" s="20"/>
      <c r="BK353" s="20">
        <f>IFERROR(ROUND(((INDEX('Stock List'!$M$11:$M$1010, MATCH(R353, 'Stock List'!$K$11:$K$1010, 0))/INDEX('Stock List'!$L$11:$L$1010, MATCH(R353, 'Stock List'!$K$11:$K$1010, 0)))*Q353), 2), 0)</f>
        <v>0</v>
      </c>
      <c r="BL353" s="20"/>
      <c r="BM353" s="20">
        <f>IFERROR(ROUND(((INDEX('Stock List'!$M$11:$M$1010, MATCH(T353, 'Stock List'!$K$11:$K$1010, 0))/INDEX('Stock List'!$L$11:$L$1010, MATCH(T353, 'Stock List'!$K$11:$K$1010, 0)))*S353), 2), 0)</f>
        <v>0</v>
      </c>
      <c r="BN353" s="20"/>
      <c r="BO353" s="20">
        <f>IFERROR(ROUND(((INDEX('Stock List'!$M$11:$M$1010, MATCH(V353, 'Stock List'!$K$11:$K$1010, 0))/INDEX('Stock List'!$L$11:$L$1010, MATCH(V353, 'Stock List'!$K$11:$K$1010, 0)))*U353), 2), 0)</f>
        <v>0</v>
      </c>
      <c r="BP353" s="20"/>
      <c r="BQ353" s="20">
        <f>IFERROR(ROUND(((INDEX('Stock List'!$M$11:$M$1010, MATCH(X353, 'Stock List'!$K$11:$K$1010, 0))/INDEX('Stock List'!$L$11:$L$1010, MATCH(X353, 'Stock List'!$K$11:$K$1010, 0)))*W353), 2), 0)</f>
        <v>0</v>
      </c>
      <c r="BR353" s="20"/>
      <c r="BS353" s="20">
        <f>IFERROR(ROUND(((INDEX('Stock List'!$M$11:$M$1010, MATCH(Z353, 'Stock List'!$K$11:$K$1010, 0))/INDEX('Stock List'!$L$11:$L$1010, MATCH(Z353, 'Stock List'!$K$11:$K$1010, 0)))*Y353), 2), 0)</f>
        <v>0</v>
      </c>
      <c r="BT353" s="20"/>
      <c r="BU353" s="20">
        <f>IFERROR(ROUND(((INDEX('Stock List'!$M$11:$M$1010, MATCH(AB353, 'Stock List'!$K$11:$K$1010, 0))/INDEX('Stock List'!$L$11:$L$1010, MATCH(AB353, 'Stock List'!$K$11:$K$1010, 0)))*AA353), 2), 0)</f>
        <v>0</v>
      </c>
      <c r="BV353" s="20"/>
      <c r="BW353" s="20">
        <f>IFERROR(ROUND(((INDEX('Stock List'!$M$11:$M$1010, MATCH(AD353, 'Stock List'!$K$11:$K$1010, 0))/INDEX('Stock List'!$L$11:$L$1010, MATCH(AD353, 'Stock List'!$K$11:$K$1010, 0)))*AC353), 2), 0)</f>
        <v>0</v>
      </c>
      <c r="BX353" s="20"/>
      <c r="BY353" s="20">
        <f>IFERROR(ROUND(((INDEX('Stock List'!$M$11:$M$1010, MATCH(AF353, 'Stock List'!$K$11:$K$1010, 0))/INDEX('Stock List'!$L$11:$L$1010, MATCH(AF353, 'Stock List'!$K$11:$K$1010, 0)))*AE353), 2), 0)</f>
        <v>0</v>
      </c>
      <c r="BZ353" s="20"/>
      <c r="CA353" s="20">
        <f>IFERROR(ROUND(((INDEX('Stock List'!$M$11:$M$1010, MATCH(AH353, 'Stock List'!$K$11:$K$1010, 0))/INDEX('Stock List'!$L$11:$L$1010, MATCH(AH353, 'Stock List'!$K$11:$K$1010, 0)))*AG353), 2), 0)</f>
        <v>0</v>
      </c>
      <c r="CB353" s="20"/>
      <c r="CC353" s="20">
        <f>IFERROR(ROUND(((INDEX('Stock List'!$M$11:$M$1010, MATCH(AJ353, 'Stock List'!$K$11:$K$1010, 0))/INDEX('Stock List'!$L$11:$L$1010, MATCH(AJ353, 'Stock List'!$K$11:$K$1010, 0)))*AI353), 2), 0)</f>
        <v>0</v>
      </c>
      <c r="CD353" s="20"/>
      <c r="CE353" s="20">
        <f>IFERROR(ROUND(((INDEX('Stock List'!$M$11:$M$1010, MATCH(AL353, 'Stock List'!$K$11:$K$1010, 0))/INDEX('Stock List'!$L$11:$L$1010, MATCH(AL353, 'Stock List'!$K$11:$K$1010, 0)))*AK353), 2), 0)</f>
        <v>0</v>
      </c>
      <c r="CF353" s="20"/>
      <c r="CG353" s="20">
        <f>IFERROR(ROUND(((INDEX('Stock List'!$M$11:$M$1010, MATCH(AN353, 'Stock List'!$K$11:$K$1010, 0))/INDEX('Stock List'!$L$11:$L$1010, MATCH(AN353, 'Stock List'!$K$11:$K$1010, 0)))*AM353), 2), 0)</f>
        <v>0</v>
      </c>
      <c r="CH353" s="20"/>
      <c r="CI353" s="20">
        <f>IFERROR(ROUND(((INDEX('Stock List'!$M$11:$M$1010, MATCH(AP353, 'Stock List'!$K$11:$K$1010, 0))/INDEX('Stock List'!$L$11:$L$1010, MATCH(AP353, 'Stock List'!$K$11:$K$1010, 0)))*AO353), 2), 0)</f>
        <v>0</v>
      </c>
      <c r="CJ353" s="20"/>
      <c r="CK353" s="20">
        <f>IFERROR(ROUND(((INDEX('Stock List'!$M$11:$M$1010, MATCH(AR353, 'Stock List'!$K$11:$K$1010, 0))/INDEX('Stock List'!$L$11:$L$1010, MATCH(AR353, 'Stock List'!$K$11:$K$1010, 0)))*AQ353), 2), 0)</f>
        <v>0</v>
      </c>
      <c r="CL353" s="20"/>
      <c r="CM353" s="20">
        <f>IFERROR(ROUND(((INDEX('Stock List'!$M$11:$M$1010, MATCH(AT353, 'Stock List'!$K$11:$K$1010, 0))/INDEX('Stock List'!$L$11:$L$1010, MATCH(AT353, 'Stock List'!$K$11:$K$1010, 0)))*AS353), 2), 0)</f>
        <v>0</v>
      </c>
      <c r="CN353" s="20"/>
      <c r="CO353" s="20">
        <f>IFERROR(ROUND(((INDEX('Stock List'!$M$11:$M$1010, MATCH(AV353, 'Stock List'!$K$11:$K$1010, 0))/INDEX('Stock List'!$L$11:$L$1010, MATCH(AV353, 'Stock List'!$K$11:$K$1010, 0)))*AU353), 2), 0)</f>
        <v>0</v>
      </c>
      <c r="CP353" s="20"/>
      <c r="CQ353" s="20">
        <f>IFERROR(ROUND(((INDEX('Stock List'!$M$11:$M$1010, MATCH(AX353, 'Stock List'!$K$11:$K$1010, 0))/INDEX('Stock List'!$L$11:$L$1010, MATCH(AX353, 'Stock List'!$K$11:$K$1010, 0)))*AW353), 2), 0)</f>
        <v>0</v>
      </c>
      <c r="CR353" s="22"/>
      <c r="CT353" s="106" t="str">
        <f t="shared" si="298"/>
        <v/>
      </c>
      <c r="CU353" s="22" t="str">
        <f t="shared" si="299"/>
        <v/>
      </c>
      <c r="CX353" s="106" t="str">
        <f t="shared" si="300"/>
        <v/>
      </c>
      <c r="CY353" s="20" t="str">
        <f t="shared" si="301"/>
        <v/>
      </c>
      <c r="CZ353" s="22" t="str">
        <f t="shared" si="302"/>
        <v/>
      </c>
      <c r="DB353" s="76" t="str">
        <f>IF($H353="", "", COUNTIF($G$11:$G$1010, "&gt;"&amp;$G353)+1+COUNTIF($G$11:$G353, $G353)-1)</f>
        <v/>
      </c>
      <c r="DC353" s="76" t="str">
        <f>IF($H353="", "", COUNTIF($CZ$11:$CZ$1010, "&gt;"&amp;$CZ353)+1+COUNTIF($CZ$11:$CZ353, $CZ353)-1)</f>
        <v/>
      </c>
      <c r="DE353" s="147" t="str">
        <f t="shared" si="303"/>
        <v/>
      </c>
      <c r="DF353" s="148"/>
      <c r="DG353" s="19" t="str">
        <f t="shared" si="304"/>
        <v/>
      </c>
      <c r="DH353" s="153" t="str">
        <f t="shared" si="305"/>
        <v/>
      </c>
      <c r="DI353" s="19" t="str">
        <f t="shared" si="257"/>
        <v/>
      </c>
      <c r="DJ353" s="153" t="str">
        <f t="shared" si="258"/>
        <v/>
      </c>
      <c r="DK353" s="19" t="str">
        <f t="shared" si="259"/>
        <v/>
      </c>
      <c r="DL353" s="153" t="str">
        <f t="shared" si="260"/>
        <v/>
      </c>
      <c r="DM353" s="19" t="str">
        <f t="shared" si="261"/>
        <v/>
      </c>
      <c r="DN353" s="153" t="str">
        <f t="shared" si="262"/>
        <v/>
      </c>
      <c r="DO353" s="19" t="str">
        <f t="shared" si="263"/>
        <v/>
      </c>
      <c r="DP353" s="153" t="str">
        <f t="shared" si="264"/>
        <v/>
      </c>
      <c r="DQ353" s="19" t="str">
        <f t="shared" si="265"/>
        <v/>
      </c>
      <c r="DR353" s="153" t="str">
        <f t="shared" si="266"/>
        <v/>
      </c>
      <c r="DS353" s="19" t="str">
        <f t="shared" si="267"/>
        <v/>
      </c>
      <c r="DT353" s="153" t="str">
        <f t="shared" si="268"/>
        <v/>
      </c>
      <c r="DU353" s="19" t="str">
        <f t="shared" si="269"/>
        <v/>
      </c>
      <c r="DV353" s="153" t="str">
        <f t="shared" si="270"/>
        <v/>
      </c>
      <c r="DW353" s="19" t="str">
        <f t="shared" si="271"/>
        <v/>
      </c>
      <c r="DX353" s="153" t="str">
        <f t="shared" si="272"/>
        <v/>
      </c>
      <c r="DY353" s="19" t="str">
        <f t="shared" si="273"/>
        <v/>
      </c>
      <c r="DZ353" s="153" t="str">
        <f t="shared" si="274"/>
        <v/>
      </c>
      <c r="EA353" s="19" t="str">
        <f t="shared" si="275"/>
        <v/>
      </c>
      <c r="EB353" s="153" t="str">
        <f t="shared" si="276"/>
        <v/>
      </c>
      <c r="EC353" s="19" t="str">
        <f t="shared" si="277"/>
        <v/>
      </c>
      <c r="ED353" s="153" t="str">
        <f t="shared" si="278"/>
        <v/>
      </c>
      <c r="EE353" s="19" t="str">
        <f t="shared" si="279"/>
        <v/>
      </c>
      <c r="EF353" s="153" t="str">
        <f t="shared" si="280"/>
        <v/>
      </c>
      <c r="EG353" s="19" t="str">
        <f t="shared" si="281"/>
        <v/>
      </c>
      <c r="EH353" s="153" t="str">
        <f t="shared" si="282"/>
        <v/>
      </c>
      <c r="EI353" s="19" t="str">
        <f t="shared" si="283"/>
        <v/>
      </c>
      <c r="EJ353" s="153" t="str">
        <f t="shared" si="284"/>
        <v/>
      </c>
      <c r="EK353" s="19" t="str">
        <f t="shared" si="285"/>
        <v/>
      </c>
      <c r="EL353" s="153" t="str">
        <f t="shared" si="286"/>
        <v/>
      </c>
      <c r="EM353" s="19" t="str">
        <f t="shared" si="287"/>
        <v/>
      </c>
      <c r="EN353" s="153" t="str">
        <f t="shared" si="288"/>
        <v/>
      </c>
      <c r="EO353" s="19" t="str">
        <f t="shared" si="289"/>
        <v/>
      </c>
      <c r="EP353" s="153" t="str">
        <f t="shared" si="290"/>
        <v/>
      </c>
      <c r="EQ353" s="19" t="str">
        <f t="shared" si="291"/>
        <v/>
      </c>
      <c r="ER353" s="153" t="str">
        <f t="shared" si="292"/>
        <v/>
      </c>
      <c r="ES353" s="19" t="str">
        <f t="shared" si="293"/>
        <v/>
      </c>
      <c r="ET353" s="153" t="str">
        <f t="shared" si="294"/>
        <v/>
      </c>
    </row>
    <row r="354" spans="1:150" x14ac:dyDescent="0.25">
      <c r="A354" s="31"/>
      <c r="B354" s="91" t="str">
        <f t="shared" si="295"/>
        <v/>
      </c>
      <c r="C354" s="20" t="str">
        <f t="shared" si="255"/>
        <v/>
      </c>
      <c r="D354" s="97" t="str">
        <f t="shared" si="256"/>
        <v/>
      </c>
      <c r="E354" s="62" t="str">
        <f t="shared" si="296"/>
        <v/>
      </c>
      <c r="F354" s="31"/>
      <c r="G354" s="282"/>
      <c r="H354" s="283"/>
      <c r="I354" s="284"/>
      <c r="J354" s="285"/>
      <c r="K354" s="286"/>
      <c r="L354" s="287"/>
      <c r="M354" s="288"/>
      <c r="N354" s="287"/>
      <c r="O354" s="288"/>
      <c r="P354" s="287"/>
      <c r="Q354" s="288"/>
      <c r="R354" s="287"/>
      <c r="S354" s="288"/>
      <c r="T354" s="287"/>
      <c r="U354" s="288"/>
      <c r="V354" s="287"/>
      <c r="W354" s="288"/>
      <c r="X354" s="287"/>
      <c r="Y354" s="288"/>
      <c r="Z354" s="287"/>
      <c r="AA354" s="288"/>
      <c r="AB354" s="287"/>
      <c r="AC354" s="288"/>
      <c r="AD354" s="287"/>
      <c r="AE354" s="288"/>
      <c r="AF354" s="287"/>
      <c r="AG354" s="288"/>
      <c r="AH354" s="287"/>
      <c r="AI354" s="288"/>
      <c r="AJ354" s="287"/>
      <c r="AK354" s="288"/>
      <c r="AL354" s="287"/>
      <c r="AM354" s="288"/>
      <c r="AN354" s="287"/>
      <c r="AO354" s="288"/>
      <c r="AP354" s="287"/>
      <c r="AQ354" s="288"/>
      <c r="AR354" s="287"/>
      <c r="AS354" s="288"/>
      <c r="AT354" s="287"/>
      <c r="AU354" s="288"/>
      <c r="AV354" s="287"/>
      <c r="AW354" s="288"/>
      <c r="AX354" s="287"/>
      <c r="AY354" s="31"/>
      <c r="BA354" s="76" t="str">
        <f t="shared" si="297"/>
        <v/>
      </c>
      <c r="BC354" s="76" t="str">
        <f>IF('Stock List'!$K354="", "", 'Stock List'!$K354)</f>
        <v/>
      </c>
      <c r="BE354" s="106">
        <f>IFERROR(ROUND(((INDEX('Stock List'!$M$11:$M$1010, MATCH(L354, 'Stock List'!$K$11:$K$1010, 0))/INDEX('Stock List'!$L$11:$L$1010, MATCH(L354, 'Stock List'!$K$11:$K$1010, 0)))*K354), 2), 0)</f>
        <v>0</v>
      </c>
      <c r="BF354" s="20"/>
      <c r="BG354" s="20">
        <f>IFERROR(ROUND(((INDEX('Stock List'!$M$11:$M$1010, MATCH(N354, 'Stock List'!$K$11:$K$1010, 0))/INDEX('Stock List'!$L$11:$L$1010, MATCH(N354, 'Stock List'!$K$11:$K$1010, 0)))*M354), 2), 0)</f>
        <v>0</v>
      </c>
      <c r="BH354" s="20"/>
      <c r="BI354" s="20">
        <f>IFERROR(ROUND(((INDEX('Stock List'!$M$11:$M$1010, MATCH(P354, 'Stock List'!$K$11:$K$1010, 0))/INDEX('Stock List'!$L$11:$L$1010, MATCH(P354, 'Stock List'!$K$11:$K$1010, 0)))*O354), 2), 0)</f>
        <v>0</v>
      </c>
      <c r="BJ354" s="20"/>
      <c r="BK354" s="20">
        <f>IFERROR(ROUND(((INDEX('Stock List'!$M$11:$M$1010, MATCH(R354, 'Stock List'!$K$11:$K$1010, 0))/INDEX('Stock List'!$L$11:$L$1010, MATCH(R354, 'Stock List'!$K$11:$K$1010, 0)))*Q354), 2), 0)</f>
        <v>0</v>
      </c>
      <c r="BL354" s="20"/>
      <c r="BM354" s="20">
        <f>IFERROR(ROUND(((INDEX('Stock List'!$M$11:$M$1010, MATCH(T354, 'Stock List'!$K$11:$K$1010, 0))/INDEX('Stock List'!$L$11:$L$1010, MATCH(T354, 'Stock List'!$K$11:$K$1010, 0)))*S354), 2), 0)</f>
        <v>0</v>
      </c>
      <c r="BN354" s="20"/>
      <c r="BO354" s="20">
        <f>IFERROR(ROUND(((INDEX('Stock List'!$M$11:$M$1010, MATCH(V354, 'Stock List'!$K$11:$K$1010, 0))/INDEX('Stock List'!$L$11:$L$1010, MATCH(V354, 'Stock List'!$K$11:$K$1010, 0)))*U354), 2), 0)</f>
        <v>0</v>
      </c>
      <c r="BP354" s="20"/>
      <c r="BQ354" s="20">
        <f>IFERROR(ROUND(((INDEX('Stock List'!$M$11:$M$1010, MATCH(X354, 'Stock List'!$K$11:$K$1010, 0))/INDEX('Stock List'!$L$11:$L$1010, MATCH(X354, 'Stock List'!$K$11:$K$1010, 0)))*W354), 2), 0)</f>
        <v>0</v>
      </c>
      <c r="BR354" s="20"/>
      <c r="BS354" s="20">
        <f>IFERROR(ROUND(((INDEX('Stock List'!$M$11:$M$1010, MATCH(Z354, 'Stock List'!$K$11:$K$1010, 0))/INDEX('Stock List'!$L$11:$L$1010, MATCH(Z354, 'Stock List'!$K$11:$K$1010, 0)))*Y354), 2), 0)</f>
        <v>0</v>
      </c>
      <c r="BT354" s="20"/>
      <c r="BU354" s="20">
        <f>IFERROR(ROUND(((INDEX('Stock List'!$M$11:$M$1010, MATCH(AB354, 'Stock List'!$K$11:$K$1010, 0))/INDEX('Stock List'!$L$11:$L$1010, MATCH(AB354, 'Stock List'!$K$11:$K$1010, 0)))*AA354), 2), 0)</f>
        <v>0</v>
      </c>
      <c r="BV354" s="20"/>
      <c r="BW354" s="20">
        <f>IFERROR(ROUND(((INDEX('Stock List'!$M$11:$M$1010, MATCH(AD354, 'Stock List'!$K$11:$K$1010, 0))/INDEX('Stock List'!$L$11:$L$1010, MATCH(AD354, 'Stock List'!$K$11:$K$1010, 0)))*AC354), 2), 0)</f>
        <v>0</v>
      </c>
      <c r="BX354" s="20"/>
      <c r="BY354" s="20">
        <f>IFERROR(ROUND(((INDEX('Stock List'!$M$11:$M$1010, MATCH(AF354, 'Stock List'!$K$11:$K$1010, 0))/INDEX('Stock List'!$L$11:$L$1010, MATCH(AF354, 'Stock List'!$K$11:$K$1010, 0)))*AE354), 2), 0)</f>
        <v>0</v>
      </c>
      <c r="BZ354" s="20"/>
      <c r="CA354" s="20">
        <f>IFERROR(ROUND(((INDEX('Stock List'!$M$11:$M$1010, MATCH(AH354, 'Stock List'!$K$11:$K$1010, 0))/INDEX('Stock List'!$L$11:$L$1010, MATCH(AH354, 'Stock List'!$K$11:$K$1010, 0)))*AG354), 2), 0)</f>
        <v>0</v>
      </c>
      <c r="CB354" s="20"/>
      <c r="CC354" s="20">
        <f>IFERROR(ROUND(((INDEX('Stock List'!$M$11:$M$1010, MATCH(AJ354, 'Stock List'!$K$11:$K$1010, 0))/INDEX('Stock List'!$L$11:$L$1010, MATCH(AJ354, 'Stock List'!$K$11:$K$1010, 0)))*AI354), 2), 0)</f>
        <v>0</v>
      </c>
      <c r="CD354" s="20"/>
      <c r="CE354" s="20">
        <f>IFERROR(ROUND(((INDEX('Stock List'!$M$11:$M$1010, MATCH(AL354, 'Stock List'!$K$11:$K$1010, 0))/INDEX('Stock List'!$L$11:$L$1010, MATCH(AL354, 'Stock List'!$K$11:$K$1010, 0)))*AK354), 2), 0)</f>
        <v>0</v>
      </c>
      <c r="CF354" s="20"/>
      <c r="CG354" s="20">
        <f>IFERROR(ROUND(((INDEX('Stock List'!$M$11:$M$1010, MATCH(AN354, 'Stock List'!$K$11:$K$1010, 0))/INDEX('Stock List'!$L$11:$L$1010, MATCH(AN354, 'Stock List'!$K$11:$K$1010, 0)))*AM354), 2), 0)</f>
        <v>0</v>
      </c>
      <c r="CH354" s="20"/>
      <c r="CI354" s="20">
        <f>IFERROR(ROUND(((INDEX('Stock List'!$M$11:$M$1010, MATCH(AP354, 'Stock List'!$K$11:$K$1010, 0))/INDEX('Stock List'!$L$11:$L$1010, MATCH(AP354, 'Stock List'!$K$11:$K$1010, 0)))*AO354), 2), 0)</f>
        <v>0</v>
      </c>
      <c r="CJ354" s="20"/>
      <c r="CK354" s="20">
        <f>IFERROR(ROUND(((INDEX('Stock List'!$M$11:$M$1010, MATCH(AR354, 'Stock List'!$K$11:$K$1010, 0))/INDEX('Stock List'!$L$11:$L$1010, MATCH(AR354, 'Stock List'!$K$11:$K$1010, 0)))*AQ354), 2), 0)</f>
        <v>0</v>
      </c>
      <c r="CL354" s="20"/>
      <c r="CM354" s="20">
        <f>IFERROR(ROUND(((INDEX('Stock List'!$M$11:$M$1010, MATCH(AT354, 'Stock List'!$K$11:$K$1010, 0))/INDEX('Stock List'!$L$11:$L$1010, MATCH(AT354, 'Stock List'!$K$11:$K$1010, 0)))*AS354), 2), 0)</f>
        <v>0</v>
      </c>
      <c r="CN354" s="20"/>
      <c r="CO354" s="20">
        <f>IFERROR(ROUND(((INDEX('Stock List'!$M$11:$M$1010, MATCH(AV354, 'Stock List'!$K$11:$K$1010, 0))/INDEX('Stock List'!$L$11:$L$1010, MATCH(AV354, 'Stock List'!$K$11:$K$1010, 0)))*AU354), 2), 0)</f>
        <v>0</v>
      </c>
      <c r="CP354" s="20"/>
      <c r="CQ354" s="20">
        <f>IFERROR(ROUND(((INDEX('Stock List'!$M$11:$M$1010, MATCH(AX354, 'Stock List'!$K$11:$K$1010, 0))/INDEX('Stock List'!$L$11:$L$1010, MATCH(AX354, 'Stock List'!$K$11:$K$1010, 0)))*AW354), 2), 0)</f>
        <v>0</v>
      </c>
      <c r="CR354" s="22"/>
      <c r="CT354" s="106" t="str">
        <f t="shared" si="298"/>
        <v/>
      </c>
      <c r="CU354" s="22" t="str">
        <f t="shared" si="299"/>
        <v/>
      </c>
      <c r="CX354" s="106" t="str">
        <f t="shared" si="300"/>
        <v/>
      </c>
      <c r="CY354" s="20" t="str">
        <f t="shared" si="301"/>
        <v/>
      </c>
      <c r="CZ354" s="22" t="str">
        <f t="shared" si="302"/>
        <v/>
      </c>
      <c r="DB354" s="76" t="str">
        <f>IF($H354="", "", COUNTIF($G$11:$G$1010, "&gt;"&amp;$G354)+1+COUNTIF($G$11:$G354, $G354)-1)</f>
        <v/>
      </c>
      <c r="DC354" s="76" t="str">
        <f>IF($H354="", "", COUNTIF($CZ$11:$CZ$1010, "&gt;"&amp;$CZ354)+1+COUNTIF($CZ$11:$CZ354, $CZ354)-1)</f>
        <v/>
      </c>
      <c r="DE354" s="147" t="str">
        <f t="shared" si="303"/>
        <v/>
      </c>
      <c r="DF354" s="148"/>
      <c r="DG354" s="19" t="str">
        <f t="shared" si="304"/>
        <v/>
      </c>
      <c r="DH354" s="153" t="str">
        <f t="shared" si="305"/>
        <v/>
      </c>
      <c r="DI354" s="19" t="str">
        <f t="shared" si="257"/>
        <v/>
      </c>
      <c r="DJ354" s="153" t="str">
        <f t="shared" si="258"/>
        <v/>
      </c>
      <c r="DK354" s="19" t="str">
        <f t="shared" si="259"/>
        <v/>
      </c>
      <c r="DL354" s="153" t="str">
        <f t="shared" si="260"/>
        <v/>
      </c>
      <c r="DM354" s="19" t="str">
        <f t="shared" si="261"/>
        <v/>
      </c>
      <c r="DN354" s="153" t="str">
        <f t="shared" si="262"/>
        <v/>
      </c>
      <c r="DO354" s="19" t="str">
        <f t="shared" si="263"/>
        <v/>
      </c>
      <c r="DP354" s="153" t="str">
        <f t="shared" si="264"/>
        <v/>
      </c>
      <c r="DQ354" s="19" t="str">
        <f t="shared" si="265"/>
        <v/>
      </c>
      <c r="DR354" s="153" t="str">
        <f t="shared" si="266"/>
        <v/>
      </c>
      <c r="DS354" s="19" t="str">
        <f t="shared" si="267"/>
        <v/>
      </c>
      <c r="DT354" s="153" t="str">
        <f t="shared" si="268"/>
        <v/>
      </c>
      <c r="DU354" s="19" t="str">
        <f t="shared" si="269"/>
        <v/>
      </c>
      <c r="DV354" s="153" t="str">
        <f t="shared" si="270"/>
        <v/>
      </c>
      <c r="DW354" s="19" t="str">
        <f t="shared" si="271"/>
        <v/>
      </c>
      <c r="DX354" s="153" t="str">
        <f t="shared" si="272"/>
        <v/>
      </c>
      <c r="DY354" s="19" t="str">
        <f t="shared" si="273"/>
        <v/>
      </c>
      <c r="DZ354" s="153" t="str">
        <f t="shared" si="274"/>
        <v/>
      </c>
      <c r="EA354" s="19" t="str">
        <f t="shared" si="275"/>
        <v/>
      </c>
      <c r="EB354" s="153" t="str">
        <f t="shared" si="276"/>
        <v/>
      </c>
      <c r="EC354" s="19" t="str">
        <f t="shared" si="277"/>
        <v/>
      </c>
      <c r="ED354" s="153" t="str">
        <f t="shared" si="278"/>
        <v/>
      </c>
      <c r="EE354" s="19" t="str">
        <f t="shared" si="279"/>
        <v/>
      </c>
      <c r="EF354" s="153" t="str">
        <f t="shared" si="280"/>
        <v/>
      </c>
      <c r="EG354" s="19" t="str">
        <f t="shared" si="281"/>
        <v/>
      </c>
      <c r="EH354" s="153" t="str">
        <f t="shared" si="282"/>
        <v/>
      </c>
      <c r="EI354" s="19" t="str">
        <f t="shared" si="283"/>
        <v/>
      </c>
      <c r="EJ354" s="153" t="str">
        <f t="shared" si="284"/>
        <v/>
      </c>
      <c r="EK354" s="19" t="str">
        <f t="shared" si="285"/>
        <v/>
      </c>
      <c r="EL354" s="153" t="str">
        <f t="shared" si="286"/>
        <v/>
      </c>
      <c r="EM354" s="19" t="str">
        <f t="shared" si="287"/>
        <v/>
      </c>
      <c r="EN354" s="153" t="str">
        <f t="shared" si="288"/>
        <v/>
      </c>
      <c r="EO354" s="19" t="str">
        <f t="shared" si="289"/>
        <v/>
      </c>
      <c r="EP354" s="153" t="str">
        <f t="shared" si="290"/>
        <v/>
      </c>
      <c r="EQ354" s="19" t="str">
        <f t="shared" si="291"/>
        <v/>
      </c>
      <c r="ER354" s="153" t="str">
        <f t="shared" si="292"/>
        <v/>
      </c>
      <c r="ES354" s="19" t="str">
        <f t="shared" si="293"/>
        <v/>
      </c>
      <c r="ET354" s="153" t="str">
        <f t="shared" si="294"/>
        <v/>
      </c>
    </row>
    <row r="355" spans="1:150" x14ac:dyDescent="0.25">
      <c r="A355" s="31"/>
      <c r="B355" s="91" t="str">
        <f t="shared" si="295"/>
        <v/>
      </c>
      <c r="C355" s="20" t="str">
        <f t="shared" si="255"/>
        <v/>
      </c>
      <c r="D355" s="97" t="str">
        <f t="shared" si="256"/>
        <v/>
      </c>
      <c r="E355" s="62" t="str">
        <f t="shared" si="296"/>
        <v/>
      </c>
      <c r="F355" s="31"/>
      <c r="G355" s="282"/>
      <c r="H355" s="283"/>
      <c r="I355" s="284"/>
      <c r="J355" s="285"/>
      <c r="K355" s="286"/>
      <c r="L355" s="287"/>
      <c r="M355" s="288"/>
      <c r="N355" s="287"/>
      <c r="O355" s="288"/>
      <c r="P355" s="287"/>
      <c r="Q355" s="288"/>
      <c r="R355" s="287"/>
      <c r="S355" s="288"/>
      <c r="T355" s="287"/>
      <c r="U355" s="288"/>
      <c r="V355" s="287"/>
      <c r="W355" s="288"/>
      <c r="X355" s="287"/>
      <c r="Y355" s="288"/>
      <c r="Z355" s="287"/>
      <c r="AA355" s="288"/>
      <c r="AB355" s="287"/>
      <c r="AC355" s="288"/>
      <c r="AD355" s="287"/>
      <c r="AE355" s="288"/>
      <c r="AF355" s="287"/>
      <c r="AG355" s="288"/>
      <c r="AH355" s="287"/>
      <c r="AI355" s="288"/>
      <c r="AJ355" s="287"/>
      <c r="AK355" s="288"/>
      <c r="AL355" s="287"/>
      <c r="AM355" s="288"/>
      <c r="AN355" s="287"/>
      <c r="AO355" s="288"/>
      <c r="AP355" s="287"/>
      <c r="AQ355" s="288"/>
      <c r="AR355" s="287"/>
      <c r="AS355" s="288"/>
      <c r="AT355" s="287"/>
      <c r="AU355" s="288"/>
      <c r="AV355" s="287"/>
      <c r="AW355" s="288"/>
      <c r="AX355" s="287"/>
      <c r="AY355" s="31"/>
      <c r="BA355" s="76" t="str">
        <f t="shared" si="297"/>
        <v/>
      </c>
      <c r="BC355" s="76" t="str">
        <f>IF('Stock List'!$K355="", "", 'Stock List'!$K355)</f>
        <v/>
      </c>
      <c r="BE355" s="106">
        <f>IFERROR(ROUND(((INDEX('Stock List'!$M$11:$M$1010, MATCH(L355, 'Stock List'!$K$11:$K$1010, 0))/INDEX('Stock List'!$L$11:$L$1010, MATCH(L355, 'Stock List'!$K$11:$K$1010, 0)))*K355), 2), 0)</f>
        <v>0</v>
      </c>
      <c r="BF355" s="20"/>
      <c r="BG355" s="20">
        <f>IFERROR(ROUND(((INDEX('Stock List'!$M$11:$M$1010, MATCH(N355, 'Stock List'!$K$11:$K$1010, 0))/INDEX('Stock List'!$L$11:$L$1010, MATCH(N355, 'Stock List'!$K$11:$K$1010, 0)))*M355), 2), 0)</f>
        <v>0</v>
      </c>
      <c r="BH355" s="20"/>
      <c r="BI355" s="20">
        <f>IFERROR(ROUND(((INDEX('Stock List'!$M$11:$M$1010, MATCH(P355, 'Stock List'!$K$11:$K$1010, 0))/INDEX('Stock List'!$L$11:$L$1010, MATCH(P355, 'Stock List'!$K$11:$K$1010, 0)))*O355), 2), 0)</f>
        <v>0</v>
      </c>
      <c r="BJ355" s="20"/>
      <c r="BK355" s="20">
        <f>IFERROR(ROUND(((INDEX('Stock List'!$M$11:$M$1010, MATCH(R355, 'Stock List'!$K$11:$K$1010, 0))/INDEX('Stock List'!$L$11:$L$1010, MATCH(R355, 'Stock List'!$K$11:$K$1010, 0)))*Q355), 2), 0)</f>
        <v>0</v>
      </c>
      <c r="BL355" s="20"/>
      <c r="BM355" s="20">
        <f>IFERROR(ROUND(((INDEX('Stock List'!$M$11:$M$1010, MATCH(T355, 'Stock List'!$K$11:$K$1010, 0))/INDEX('Stock List'!$L$11:$L$1010, MATCH(T355, 'Stock List'!$K$11:$K$1010, 0)))*S355), 2), 0)</f>
        <v>0</v>
      </c>
      <c r="BN355" s="20"/>
      <c r="BO355" s="20">
        <f>IFERROR(ROUND(((INDEX('Stock List'!$M$11:$M$1010, MATCH(V355, 'Stock List'!$K$11:$K$1010, 0))/INDEX('Stock List'!$L$11:$L$1010, MATCH(V355, 'Stock List'!$K$11:$K$1010, 0)))*U355), 2), 0)</f>
        <v>0</v>
      </c>
      <c r="BP355" s="20"/>
      <c r="BQ355" s="20">
        <f>IFERROR(ROUND(((INDEX('Stock List'!$M$11:$M$1010, MATCH(X355, 'Stock List'!$K$11:$K$1010, 0))/INDEX('Stock List'!$L$11:$L$1010, MATCH(X355, 'Stock List'!$K$11:$K$1010, 0)))*W355), 2), 0)</f>
        <v>0</v>
      </c>
      <c r="BR355" s="20"/>
      <c r="BS355" s="20">
        <f>IFERROR(ROUND(((INDEX('Stock List'!$M$11:$M$1010, MATCH(Z355, 'Stock List'!$K$11:$K$1010, 0))/INDEX('Stock List'!$L$11:$L$1010, MATCH(Z355, 'Stock List'!$K$11:$K$1010, 0)))*Y355), 2), 0)</f>
        <v>0</v>
      </c>
      <c r="BT355" s="20"/>
      <c r="BU355" s="20">
        <f>IFERROR(ROUND(((INDEX('Stock List'!$M$11:$M$1010, MATCH(AB355, 'Stock List'!$K$11:$K$1010, 0))/INDEX('Stock List'!$L$11:$L$1010, MATCH(AB355, 'Stock List'!$K$11:$K$1010, 0)))*AA355), 2), 0)</f>
        <v>0</v>
      </c>
      <c r="BV355" s="20"/>
      <c r="BW355" s="20">
        <f>IFERROR(ROUND(((INDEX('Stock List'!$M$11:$M$1010, MATCH(AD355, 'Stock List'!$K$11:$K$1010, 0))/INDEX('Stock List'!$L$11:$L$1010, MATCH(AD355, 'Stock List'!$K$11:$K$1010, 0)))*AC355), 2), 0)</f>
        <v>0</v>
      </c>
      <c r="BX355" s="20"/>
      <c r="BY355" s="20">
        <f>IFERROR(ROUND(((INDEX('Stock List'!$M$11:$M$1010, MATCH(AF355, 'Stock List'!$K$11:$K$1010, 0))/INDEX('Stock List'!$L$11:$L$1010, MATCH(AF355, 'Stock List'!$K$11:$K$1010, 0)))*AE355), 2), 0)</f>
        <v>0</v>
      </c>
      <c r="BZ355" s="20"/>
      <c r="CA355" s="20">
        <f>IFERROR(ROUND(((INDEX('Stock List'!$M$11:$M$1010, MATCH(AH355, 'Stock List'!$K$11:$K$1010, 0))/INDEX('Stock List'!$L$11:$L$1010, MATCH(AH355, 'Stock List'!$K$11:$K$1010, 0)))*AG355), 2), 0)</f>
        <v>0</v>
      </c>
      <c r="CB355" s="20"/>
      <c r="CC355" s="20">
        <f>IFERROR(ROUND(((INDEX('Stock List'!$M$11:$M$1010, MATCH(AJ355, 'Stock List'!$K$11:$K$1010, 0))/INDEX('Stock List'!$L$11:$L$1010, MATCH(AJ355, 'Stock List'!$K$11:$K$1010, 0)))*AI355), 2), 0)</f>
        <v>0</v>
      </c>
      <c r="CD355" s="20"/>
      <c r="CE355" s="20">
        <f>IFERROR(ROUND(((INDEX('Stock List'!$M$11:$M$1010, MATCH(AL355, 'Stock List'!$K$11:$K$1010, 0))/INDEX('Stock List'!$L$11:$L$1010, MATCH(AL355, 'Stock List'!$K$11:$K$1010, 0)))*AK355), 2), 0)</f>
        <v>0</v>
      </c>
      <c r="CF355" s="20"/>
      <c r="CG355" s="20">
        <f>IFERROR(ROUND(((INDEX('Stock List'!$M$11:$M$1010, MATCH(AN355, 'Stock List'!$K$11:$K$1010, 0))/INDEX('Stock List'!$L$11:$L$1010, MATCH(AN355, 'Stock List'!$K$11:$K$1010, 0)))*AM355), 2), 0)</f>
        <v>0</v>
      </c>
      <c r="CH355" s="20"/>
      <c r="CI355" s="20">
        <f>IFERROR(ROUND(((INDEX('Stock List'!$M$11:$M$1010, MATCH(AP355, 'Stock List'!$K$11:$K$1010, 0))/INDEX('Stock List'!$L$11:$L$1010, MATCH(AP355, 'Stock List'!$K$11:$K$1010, 0)))*AO355), 2), 0)</f>
        <v>0</v>
      </c>
      <c r="CJ355" s="20"/>
      <c r="CK355" s="20">
        <f>IFERROR(ROUND(((INDEX('Stock List'!$M$11:$M$1010, MATCH(AR355, 'Stock List'!$K$11:$K$1010, 0))/INDEX('Stock List'!$L$11:$L$1010, MATCH(AR355, 'Stock List'!$K$11:$K$1010, 0)))*AQ355), 2), 0)</f>
        <v>0</v>
      </c>
      <c r="CL355" s="20"/>
      <c r="CM355" s="20">
        <f>IFERROR(ROUND(((INDEX('Stock List'!$M$11:$M$1010, MATCH(AT355, 'Stock List'!$K$11:$K$1010, 0))/INDEX('Stock List'!$L$11:$L$1010, MATCH(AT355, 'Stock List'!$K$11:$K$1010, 0)))*AS355), 2), 0)</f>
        <v>0</v>
      </c>
      <c r="CN355" s="20"/>
      <c r="CO355" s="20">
        <f>IFERROR(ROUND(((INDEX('Stock List'!$M$11:$M$1010, MATCH(AV355, 'Stock List'!$K$11:$K$1010, 0))/INDEX('Stock List'!$L$11:$L$1010, MATCH(AV355, 'Stock List'!$K$11:$K$1010, 0)))*AU355), 2), 0)</f>
        <v>0</v>
      </c>
      <c r="CP355" s="20"/>
      <c r="CQ355" s="20">
        <f>IFERROR(ROUND(((INDEX('Stock List'!$M$11:$M$1010, MATCH(AX355, 'Stock List'!$K$11:$K$1010, 0))/INDEX('Stock List'!$L$11:$L$1010, MATCH(AX355, 'Stock List'!$K$11:$K$1010, 0)))*AW355), 2), 0)</f>
        <v>0</v>
      </c>
      <c r="CR355" s="22"/>
      <c r="CT355" s="106" t="str">
        <f t="shared" si="298"/>
        <v/>
      </c>
      <c r="CU355" s="22" t="str">
        <f t="shared" si="299"/>
        <v/>
      </c>
      <c r="CX355" s="106" t="str">
        <f t="shared" si="300"/>
        <v/>
      </c>
      <c r="CY355" s="20" t="str">
        <f t="shared" si="301"/>
        <v/>
      </c>
      <c r="CZ355" s="22" t="str">
        <f t="shared" si="302"/>
        <v/>
      </c>
      <c r="DB355" s="76" t="str">
        <f>IF($H355="", "", COUNTIF($G$11:$G$1010, "&gt;"&amp;$G355)+1+COUNTIF($G$11:$G355, $G355)-1)</f>
        <v/>
      </c>
      <c r="DC355" s="76" t="str">
        <f>IF($H355="", "", COUNTIF($CZ$11:$CZ$1010, "&gt;"&amp;$CZ355)+1+COUNTIF($CZ$11:$CZ355, $CZ355)-1)</f>
        <v/>
      </c>
      <c r="DE355" s="147" t="str">
        <f t="shared" si="303"/>
        <v/>
      </c>
      <c r="DF355" s="148"/>
      <c r="DG355" s="19" t="str">
        <f t="shared" si="304"/>
        <v/>
      </c>
      <c r="DH355" s="153" t="str">
        <f t="shared" si="305"/>
        <v/>
      </c>
      <c r="DI355" s="19" t="str">
        <f t="shared" si="257"/>
        <v/>
      </c>
      <c r="DJ355" s="153" t="str">
        <f t="shared" si="258"/>
        <v/>
      </c>
      <c r="DK355" s="19" t="str">
        <f t="shared" si="259"/>
        <v/>
      </c>
      <c r="DL355" s="153" t="str">
        <f t="shared" si="260"/>
        <v/>
      </c>
      <c r="DM355" s="19" t="str">
        <f t="shared" si="261"/>
        <v/>
      </c>
      <c r="DN355" s="153" t="str">
        <f t="shared" si="262"/>
        <v/>
      </c>
      <c r="DO355" s="19" t="str">
        <f t="shared" si="263"/>
        <v/>
      </c>
      <c r="DP355" s="153" t="str">
        <f t="shared" si="264"/>
        <v/>
      </c>
      <c r="DQ355" s="19" t="str">
        <f t="shared" si="265"/>
        <v/>
      </c>
      <c r="DR355" s="153" t="str">
        <f t="shared" si="266"/>
        <v/>
      </c>
      <c r="DS355" s="19" t="str">
        <f t="shared" si="267"/>
        <v/>
      </c>
      <c r="DT355" s="153" t="str">
        <f t="shared" si="268"/>
        <v/>
      </c>
      <c r="DU355" s="19" t="str">
        <f t="shared" si="269"/>
        <v/>
      </c>
      <c r="DV355" s="153" t="str">
        <f t="shared" si="270"/>
        <v/>
      </c>
      <c r="DW355" s="19" t="str">
        <f t="shared" si="271"/>
        <v/>
      </c>
      <c r="DX355" s="153" t="str">
        <f t="shared" si="272"/>
        <v/>
      </c>
      <c r="DY355" s="19" t="str">
        <f t="shared" si="273"/>
        <v/>
      </c>
      <c r="DZ355" s="153" t="str">
        <f t="shared" si="274"/>
        <v/>
      </c>
      <c r="EA355" s="19" t="str">
        <f t="shared" si="275"/>
        <v/>
      </c>
      <c r="EB355" s="153" t="str">
        <f t="shared" si="276"/>
        <v/>
      </c>
      <c r="EC355" s="19" t="str">
        <f t="shared" si="277"/>
        <v/>
      </c>
      <c r="ED355" s="153" t="str">
        <f t="shared" si="278"/>
        <v/>
      </c>
      <c r="EE355" s="19" t="str">
        <f t="shared" si="279"/>
        <v/>
      </c>
      <c r="EF355" s="153" t="str">
        <f t="shared" si="280"/>
        <v/>
      </c>
      <c r="EG355" s="19" t="str">
        <f t="shared" si="281"/>
        <v/>
      </c>
      <c r="EH355" s="153" t="str">
        <f t="shared" si="282"/>
        <v/>
      </c>
      <c r="EI355" s="19" t="str">
        <f t="shared" si="283"/>
        <v/>
      </c>
      <c r="EJ355" s="153" t="str">
        <f t="shared" si="284"/>
        <v/>
      </c>
      <c r="EK355" s="19" t="str">
        <f t="shared" si="285"/>
        <v/>
      </c>
      <c r="EL355" s="153" t="str">
        <f t="shared" si="286"/>
        <v/>
      </c>
      <c r="EM355" s="19" t="str">
        <f t="shared" si="287"/>
        <v/>
      </c>
      <c r="EN355" s="153" t="str">
        <f t="shared" si="288"/>
        <v/>
      </c>
      <c r="EO355" s="19" t="str">
        <f t="shared" si="289"/>
        <v/>
      </c>
      <c r="EP355" s="153" t="str">
        <f t="shared" si="290"/>
        <v/>
      </c>
      <c r="EQ355" s="19" t="str">
        <f t="shared" si="291"/>
        <v/>
      </c>
      <c r="ER355" s="153" t="str">
        <f t="shared" si="292"/>
        <v/>
      </c>
      <c r="ES355" s="19" t="str">
        <f t="shared" si="293"/>
        <v/>
      </c>
      <c r="ET355" s="153" t="str">
        <f t="shared" si="294"/>
        <v/>
      </c>
    </row>
    <row r="356" spans="1:150" x14ac:dyDescent="0.25">
      <c r="A356" s="31"/>
      <c r="B356" s="91" t="str">
        <f t="shared" si="295"/>
        <v/>
      </c>
      <c r="C356" s="20" t="str">
        <f t="shared" si="255"/>
        <v/>
      </c>
      <c r="D356" s="97" t="str">
        <f t="shared" si="256"/>
        <v/>
      </c>
      <c r="E356" s="62" t="str">
        <f t="shared" si="296"/>
        <v/>
      </c>
      <c r="F356" s="31"/>
      <c r="G356" s="282"/>
      <c r="H356" s="283"/>
      <c r="I356" s="284"/>
      <c r="J356" s="285"/>
      <c r="K356" s="286"/>
      <c r="L356" s="287"/>
      <c r="M356" s="288"/>
      <c r="N356" s="287"/>
      <c r="O356" s="288"/>
      <c r="P356" s="287"/>
      <c r="Q356" s="288"/>
      <c r="R356" s="287"/>
      <c r="S356" s="288"/>
      <c r="T356" s="287"/>
      <c r="U356" s="288"/>
      <c r="V356" s="287"/>
      <c r="W356" s="288"/>
      <c r="X356" s="287"/>
      <c r="Y356" s="288"/>
      <c r="Z356" s="287"/>
      <c r="AA356" s="288"/>
      <c r="AB356" s="287"/>
      <c r="AC356" s="288"/>
      <c r="AD356" s="287"/>
      <c r="AE356" s="288"/>
      <c r="AF356" s="287"/>
      <c r="AG356" s="288"/>
      <c r="AH356" s="287"/>
      <c r="AI356" s="288"/>
      <c r="AJ356" s="287"/>
      <c r="AK356" s="288"/>
      <c r="AL356" s="287"/>
      <c r="AM356" s="288"/>
      <c r="AN356" s="287"/>
      <c r="AO356" s="288"/>
      <c r="AP356" s="287"/>
      <c r="AQ356" s="288"/>
      <c r="AR356" s="287"/>
      <c r="AS356" s="288"/>
      <c r="AT356" s="287"/>
      <c r="AU356" s="288"/>
      <c r="AV356" s="287"/>
      <c r="AW356" s="288"/>
      <c r="AX356" s="287"/>
      <c r="AY356" s="31"/>
      <c r="BA356" s="76" t="str">
        <f t="shared" si="297"/>
        <v/>
      </c>
      <c r="BC356" s="76" t="str">
        <f>IF('Stock List'!$K356="", "", 'Stock List'!$K356)</f>
        <v/>
      </c>
      <c r="BE356" s="106">
        <f>IFERROR(ROUND(((INDEX('Stock List'!$M$11:$M$1010, MATCH(L356, 'Stock List'!$K$11:$K$1010, 0))/INDEX('Stock List'!$L$11:$L$1010, MATCH(L356, 'Stock List'!$K$11:$K$1010, 0)))*K356), 2), 0)</f>
        <v>0</v>
      </c>
      <c r="BF356" s="20"/>
      <c r="BG356" s="20">
        <f>IFERROR(ROUND(((INDEX('Stock List'!$M$11:$M$1010, MATCH(N356, 'Stock List'!$K$11:$K$1010, 0))/INDEX('Stock List'!$L$11:$L$1010, MATCH(N356, 'Stock List'!$K$11:$K$1010, 0)))*M356), 2), 0)</f>
        <v>0</v>
      </c>
      <c r="BH356" s="20"/>
      <c r="BI356" s="20">
        <f>IFERROR(ROUND(((INDEX('Stock List'!$M$11:$M$1010, MATCH(P356, 'Stock List'!$K$11:$K$1010, 0))/INDEX('Stock List'!$L$11:$L$1010, MATCH(P356, 'Stock List'!$K$11:$K$1010, 0)))*O356), 2), 0)</f>
        <v>0</v>
      </c>
      <c r="BJ356" s="20"/>
      <c r="BK356" s="20">
        <f>IFERROR(ROUND(((INDEX('Stock List'!$M$11:$M$1010, MATCH(R356, 'Stock List'!$K$11:$K$1010, 0))/INDEX('Stock List'!$L$11:$L$1010, MATCH(R356, 'Stock List'!$K$11:$K$1010, 0)))*Q356), 2), 0)</f>
        <v>0</v>
      </c>
      <c r="BL356" s="20"/>
      <c r="BM356" s="20">
        <f>IFERROR(ROUND(((INDEX('Stock List'!$M$11:$M$1010, MATCH(T356, 'Stock List'!$K$11:$K$1010, 0))/INDEX('Stock List'!$L$11:$L$1010, MATCH(T356, 'Stock List'!$K$11:$K$1010, 0)))*S356), 2), 0)</f>
        <v>0</v>
      </c>
      <c r="BN356" s="20"/>
      <c r="BO356" s="20">
        <f>IFERROR(ROUND(((INDEX('Stock List'!$M$11:$M$1010, MATCH(V356, 'Stock List'!$K$11:$K$1010, 0))/INDEX('Stock List'!$L$11:$L$1010, MATCH(V356, 'Stock List'!$K$11:$K$1010, 0)))*U356), 2), 0)</f>
        <v>0</v>
      </c>
      <c r="BP356" s="20"/>
      <c r="BQ356" s="20">
        <f>IFERROR(ROUND(((INDEX('Stock List'!$M$11:$M$1010, MATCH(X356, 'Stock List'!$K$11:$K$1010, 0))/INDEX('Stock List'!$L$11:$L$1010, MATCH(X356, 'Stock List'!$K$11:$K$1010, 0)))*W356), 2), 0)</f>
        <v>0</v>
      </c>
      <c r="BR356" s="20"/>
      <c r="BS356" s="20">
        <f>IFERROR(ROUND(((INDEX('Stock List'!$M$11:$M$1010, MATCH(Z356, 'Stock List'!$K$11:$K$1010, 0))/INDEX('Stock List'!$L$11:$L$1010, MATCH(Z356, 'Stock List'!$K$11:$K$1010, 0)))*Y356), 2), 0)</f>
        <v>0</v>
      </c>
      <c r="BT356" s="20"/>
      <c r="BU356" s="20">
        <f>IFERROR(ROUND(((INDEX('Stock List'!$M$11:$M$1010, MATCH(AB356, 'Stock List'!$K$11:$K$1010, 0))/INDEX('Stock List'!$L$11:$L$1010, MATCH(AB356, 'Stock List'!$K$11:$K$1010, 0)))*AA356), 2), 0)</f>
        <v>0</v>
      </c>
      <c r="BV356" s="20"/>
      <c r="BW356" s="20">
        <f>IFERROR(ROUND(((INDEX('Stock List'!$M$11:$M$1010, MATCH(AD356, 'Stock List'!$K$11:$K$1010, 0))/INDEX('Stock List'!$L$11:$L$1010, MATCH(AD356, 'Stock List'!$K$11:$K$1010, 0)))*AC356), 2), 0)</f>
        <v>0</v>
      </c>
      <c r="BX356" s="20"/>
      <c r="BY356" s="20">
        <f>IFERROR(ROUND(((INDEX('Stock List'!$M$11:$M$1010, MATCH(AF356, 'Stock List'!$K$11:$K$1010, 0))/INDEX('Stock List'!$L$11:$L$1010, MATCH(AF356, 'Stock List'!$K$11:$K$1010, 0)))*AE356), 2), 0)</f>
        <v>0</v>
      </c>
      <c r="BZ356" s="20"/>
      <c r="CA356" s="20">
        <f>IFERROR(ROUND(((INDEX('Stock List'!$M$11:$M$1010, MATCH(AH356, 'Stock List'!$K$11:$K$1010, 0))/INDEX('Stock List'!$L$11:$L$1010, MATCH(AH356, 'Stock List'!$K$11:$K$1010, 0)))*AG356), 2), 0)</f>
        <v>0</v>
      </c>
      <c r="CB356" s="20"/>
      <c r="CC356" s="20">
        <f>IFERROR(ROUND(((INDEX('Stock List'!$M$11:$M$1010, MATCH(AJ356, 'Stock List'!$K$11:$K$1010, 0))/INDEX('Stock List'!$L$11:$L$1010, MATCH(AJ356, 'Stock List'!$K$11:$K$1010, 0)))*AI356), 2), 0)</f>
        <v>0</v>
      </c>
      <c r="CD356" s="20"/>
      <c r="CE356" s="20">
        <f>IFERROR(ROUND(((INDEX('Stock List'!$M$11:$M$1010, MATCH(AL356, 'Stock List'!$K$11:$K$1010, 0))/INDEX('Stock List'!$L$11:$L$1010, MATCH(AL356, 'Stock List'!$K$11:$K$1010, 0)))*AK356), 2), 0)</f>
        <v>0</v>
      </c>
      <c r="CF356" s="20"/>
      <c r="CG356" s="20">
        <f>IFERROR(ROUND(((INDEX('Stock List'!$M$11:$M$1010, MATCH(AN356, 'Stock List'!$K$11:$K$1010, 0))/INDEX('Stock List'!$L$11:$L$1010, MATCH(AN356, 'Stock List'!$K$11:$K$1010, 0)))*AM356), 2), 0)</f>
        <v>0</v>
      </c>
      <c r="CH356" s="20"/>
      <c r="CI356" s="20">
        <f>IFERROR(ROUND(((INDEX('Stock List'!$M$11:$M$1010, MATCH(AP356, 'Stock List'!$K$11:$K$1010, 0))/INDEX('Stock List'!$L$11:$L$1010, MATCH(AP356, 'Stock List'!$K$11:$K$1010, 0)))*AO356), 2), 0)</f>
        <v>0</v>
      </c>
      <c r="CJ356" s="20"/>
      <c r="CK356" s="20">
        <f>IFERROR(ROUND(((INDEX('Stock List'!$M$11:$M$1010, MATCH(AR356, 'Stock List'!$K$11:$K$1010, 0))/INDEX('Stock List'!$L$11:$L$1010, MATCH(AR356, 'Stock List'!$K$11:$K$1010, 0)))*AQ356), 2), 0)</f>
        <v>0</v>
      </c>
      <c r="CL356" s="20"/>
      <c r="CM356" s="20">
        <f>IFERROR(ROUND(((INDEX('Stock List'!$M$11:$M$1010, MATCH(AT356, 'Stock List'!$K$11:$K$1010, 0))/INDEX('Stock List'!$L$11:$L$1010, MATCH(AT356, 'Stock List'!$K$11:$K$1010, 0)))*AS356), 2), 0)</f>
        <v>0</v>
      </c>
      <c r="CN356" s="20"/>
      <c r="CO356" s="20">
        <f>IFERROR(ROUND(((INDEX('Stock List'!$M$11:$M$1010, MATCH(AV356, 'Stock List'!$K$11:$K$1010, 0))/INDEX('Stock List'!$L$11:$L$1010, MATCH(AV356, 'Stock List'!$K$11:$K$1010, 0)))*AU356), 2), 0)</f>
        <v>0</v>
      </c>
      <c r="CP356" s="20"/>
      <c r="CQ356" s="20">
        <f>IFERROR(ROUND(((INDEX('Stock List'!$M$11:$M$1010, MATCH(AX356, 'Stock List'!$K$11:$K$1010, 0))/INDEX('Stock List'!$L$11:$L$1010, MATCH(AX356, 'Stock List'!$K$11:$K$1010, 0)))*AW356), 2), 0)</f>
        <v>0</v>
      </c>
      <c r="CR356" s="22"/>
      <c r="CT356" s="106" t="str">
        <f t="shared" si="298"/>
        <v/>
      </c>
      <c r="CU356" s="22" t="str">
        <f t="shared" si="299"/>
        <v/>
      </c>
      <c r="CX356" s="106" t="str">
        <f t="shared" si="300"/>
        <v/>
      </c>
      <c r="CY356" s="20" t="str">
        <f t="shared" si="301"/>
        <v/>
      </c>
      <c r="CZ356" s="22" t="str">
        <f t="shared" si="302"/>
        <v/>
      </c>
      <c r="DB356" s="76" t="str">
        <f>IF($H356="", "", COUNTIF($G$11:$G$1010, "&gt;"&amp;$G356)+1+COUNTIF($G$11:$G356, $G356)-1)</f>
        <v/>
      </c>
      <c r="DC356" s="76" t="str">
        <f>IF($H356="", "", COUNTIF($CZ$11:$CZ$1010, "&gt;"&amp;$CZ356)+1+COUNTIF($CZ$11:$CZ356, $CZ356)-1)</f>
        <v/>
      </c>
      <c r="DE356" s="147" t="str">
        <f t="shared" si="303"/>
        <v/>
      </c>
      <c r="DF356" s="148"/>
      <c r="DG356" s="19" t="str">
        <f t="shared" si="304"/>
        <v/>
      </c>
      <c r="DH356" s="153" t="str">
        <f t="shared" si="305"/>
        <v/>
      </c>
      <c r="DI356" s="19" t="str">
        <f t="shared" si="257"/>
        <v/>
      </c>
      <c r="DJ356" s="153" t="str">
        <f t="shared" si="258"/>
        <v/>
      </c>
      <c r="DK356" s="19" t="str">
        <f t="shared" si="259"/>
        <v/>
      </c>
      <c r="DL356" s="153" t="str">
        <f t="shared" si="260"/>
        <v/>
      </c>
      <c r="DM356" s="19" t="str">
        <f t="shared" si="261"/>
        <v/>
      </c>
      <c r="DN356" s="153" t="str">
        <f t="shared" si="262"/>
        <v/>
      </c>
      <c r="DO356" s="19" t="str">
        <f t="shared" si="263"/>
        <v/>
      </c>
      <c r="DP356" s="153" t="str">
        <f t="shared" si="264"/>
        <v/>
      </c>
      <c r="DQ356" s="19" t="str">
        <f t="shared" si="265"/>
        <v/>
      </c>
      <c r="DR356" s="153" t="str">
        <f t="shared" si="266"/>
        <v/>
      </c>
      <c r="DS356" s="19" t="str">
        <f t="shared" si="267"/>
        <v/>
      </c>
      <c r="DT356" s="153" t="str">
        <f t="shared" si="268"/>
        <v/>
      </c>
      <c r="DU356" s="19" t="str">
        <f t="shared" si="269"/>
        <v/>
      </c>
      <c r="DV356" s="153" t="str">
        <f t="shared" si="270"/>
        <v/>
      </c>
      <c r="DW356" s="19" t="str">
        <f t="shared" si="271"/>
        <v/>
      </c>
      <c r="DX356" s="153" t="str">
        <f t="shared" si="272"/>
        <v/>
      </c>
      <c r="DY356" s="19" t="str">
        <f t="shared" si="273"/>
        <v/>
      </c>
      <c r="DZ356" s="153" t="str">
        <f t="shared" si="274"/>
        <v/>
      </c>
      <c r="EA356" s="19" t="str">
        <f t="shared" si="275"/>
        <v/>
      </c>
      <c r="EB356" s="153" t="str">
        <f t="shared" si="276"/>
        <v/>
      </c>
      <c r="EC356" s="19" t="str">
        <f t="shared" si="277"/>
        <v/>
      </c>
      <c r="ED356" s="153" t="str">
        <f t="shared" si="278"/>
        <v/>
      </c>
      <c r="EE356" s="19" t="str">
        <f t="shared" si="279"/>
        <v/>
      </c>
      <c r="EF356" s="153" t="str">
        <f t="shared" si="280"/>
        <v/>
      </c>
      <c r="EG356" s="19" t="str">
        <f t="shared" si="281"/>
        <v/>
      </c>
      <c r="EH356" s="153" t="str">
        <f t="shared" si="282"/>
        <v/>
      </c>
      <c r="EI356" s="19" t="str">
        <f t="shared" si="283"/>
        <v/>
      </c>
      <c r="EJ356" s="153" t="str">
        <f t="shared" si="284"/>
        <v/>
      </c>
      <c r="EK356" s="19" t="str">
        <f t="shared" si="285"/>
        <v/>
      </c>
      <c r="EL356" s="153" t="str">
        <f t="shared" si="286"/>
        <v/>
      </c>
      <c r="EM356" s="19" t="str">
        <f t="shared" si="287"/>
        <v/>
      </c>
      <c r="EN356" s="153" t="str">
        <f t="shared" si="288"/>
        <v/>
      </c>
      <c r="EO356" s="19" t="str">
        <f t="shared" si="289"/>
        <v/>
      </c>
      <c r="EP356" s="153" t="str">
        <f t="shared" si="290"/>
        <v/>
      </c>
      <c r="EQ356" s="19" t="str">
        <f t="shared" si="291"/>
        <v/>
      </c>
      <c r="ER356" s="153" t="str">
        <f t="shared" si="292"/>
        <v/>
      </c>
      <c r="ES356" s="19" t="str">
        <f t="shared" si="293"/>
        <v/>
      </c>
      <c r="ET356" s="153" t="str">
        <f t="shared" si="294"/>
        <v/>
      </c>
    </row>
    <row r="357" spans="1:150" x14ac:dyDescent="0.25">
      <c r="A357" s="31"/>
      <c r="B357" s="91" t="str">
        <f t="shared" si="295"/>
        <v/>
      </c>
      <c r="C357" s="20" t="str">
        <f t="shared" si="255"/>
        <v/>
      </c>
      <c r="D357" s="97" t="str">
        <f t="shared" si="256"/>
        <v/>
      </c>
      <c r="E357" s="62" t="str">
        <f t="shared" si="296"/>
        <v/>
      </c>
      <c r="F357" s="31"/>
      <c r="G357" s="282"/>
      <c r="H357" s="283"/>
      <c r="I357" s="284"/>
      <c r="J357" s="285"/>
      <c r="K357" s="286"/>
      <c r="L357" s="287"/>
      <c r="M357" s="288"/>
      <c r="N357" s="287"/>
      <c r="O357" s="288"/>
      <c r="P357" s="287"/>
      <c r="Q357" s="288"/>
      <c r="R357" s="287"/>
      <c r="S357" s="288"/>
      <c r="T357" s="287"/>
      <c r="U357" s="288"/>
      <c r="V357" s="287"/>
      <c r="W357" s="288"/>
      <c r="X357" s="287"/>
      <c r="Y357" s="288"/>
      <c r="Z357" s="287"/>
      <c r="AA357" s="288"/>
      <c r="AB357" s="287"/>
      <c r="AC357" s="288"/>
      <c r="AD357" s="287"/>
      <c r="AE357" s="288"/>
      <c r="AF357" s="287"/>
      <c r="AG357" s="288"/>
      <c r="AH357" s="287"/>
      <c r="AI357" s="288"/>
      <c r="AJ357" s="287"/>
      <c r="AK357" s="288"/>
      <c r="AL357" s="287"/>
      <c r="AM357" s="288"/>
      <c r="AN357" s="287"/>
      <c r="AO357" s="288"/>
      <c r="AP357" s="287"/>
      <c r="AQ357" s="288"/>
      <c r="AR357" s="287"/>
      <c r="AS357" s="288"/>
      <c r="AT357" s="287"/>
      <c r="AU357" s="288"/>
      <c r="AV357" s="287"/>
      <c r="AW357" s="288"/>
      <c r="AX357" s="287"/>
      <c r="AY357" s="31"/>
      <c r="BA357" s="76" t="str">
        <f t="shared" si="297"/>
        <v/>
      </c>
      <c r="BC357" s="76" t="str">
        <f>IF('Stock List'!$K357="", "", 'Stock List'!$K357)</f>
        <v/>
      </c>
      <c r="BE357" s="106">
        <f>IFERROR(ROUND(((INDEX('Stock List'!$M$11:$M$1010, MATCH(L357, 'Stock List'!$K$11:$K$1010, 0))/INDEX('Stock List'!$L$11:$L$1010, MATCH(L357, 'Stock List'!$K$11:$K$1010, 0)))*K357), 2), 0)</f>
        <v>0</v>
      </c>
      <c r="BF357" s="20"/>
      <c r="BG357" s="20">
        <f>IFERROR(ROUND(((INDEX('Stock List'!$M$11:$M$1010, MATCH(N357, 'Stock List'!$K$11:$K$1010, 0))/INDEX('Stock List'!$L$11:$L$1010, MATCH(N357, 'Stock List'!$K$11:$K$1010, 0)))*M357), 2), 0)</f>
        <v>0</v>
      </c>
      <c r="BH357" s="20"/>
      <c r="BI357" s="20">
        <f>IFERROR(ROUND(((INDEX('Stock List'!$M$11:$M$1010, MATCH(P357, 'Stock List'!$K$11:$K$1010, 0))/INDEX('Stock List'!$L$11:$L$1010, MATCH(P357, 'Stock List'!$K$11:$K$1010, 0)))*O357), 2), 0)</f>
        <v>0</v>
      </c>
      <c r="BJ357" s="20"/>
      <c r="BK357" s="20">
        <f>IFERROR(ROUND(((INDEX('Stock List'!$M$11:$M$1010, MATCH(R357, 'Stock List'!$K$11:$K$1010, 0))/INDEX('Stock List'!$L$11:$L$1010, MATCH(R357, 'Stock List'!$K$11:$K$1010, 0)))*Q357), 2), 0)</f>
        <v>0</v>
      </c>
      <c r="BL357" s="20"/>
      <c r="BM357" s="20">
        <f>IFERROR(ROUND(((INDEX('Stock List'!$M$11:$M$1010, MATCH(T357, 'Stock List'!$K$11:$K$1010, 0))/INDEX('Stock List'!$L$11:$L$1010, MATCH(T357, 'Stock List'!$K$11:$K$1010, 0)))*S357), 2), 0)</f>
        <v>0</v>
      </c>
      <c r="BN357" s="20"/>
      <c r="BO357" s="20">
        <f>IFERROR(ROUND(((INDEX('Stock List'!$M$11:$M$1010, MATCH(V357, 'Stock List'!$K$11:$K$1010, 0))/INDEX('Stock List'!$L$11:$L$1010, MATCH(V357, 'Stock List'!$K$11:$K$1010, 0)))*U357), 2), 0)</f>
        <v>0</v>
      </c>
      <c r="BP357" s="20"/>
      <c r="BQ357" s="20">
        <f>IFERROR(ROUND(((INDEX('Stock List'!$M$11:$M$1010, MATCH(X357, 'Stock List'!$K$11:$K$1010, 0))/INDEX('Stock List'!$L$11:$L$1010, MATCH(X357, 'Stock List'!$K$11:$K$1010, 0)))*W357), 2), 0)</f>
        <v>0</v>
      </c>
      <c r="BR357" s="20"/>
      <c r="BS357" s="20">
        <f>IFERROR(ROUND(((INDEX('Stock List'!$M$11:$M$1010, MATCH(Z357, 'Stock List'!$K$11:$K$1010, 0))/INDEX('Stock List'!$L$11:$L$1010, MATCH(Z357, 'Stock List'!$K$11:$K$1010, 0)))*Y357), 2), 0)</f>
        <v>0</v>
      </c>
      <c r="BT357" s="20"/>
      <c r="BU357" s="20">
        <f>IFERROR(ROUND(((INDEX('Stock List'!$M$11:$M$1010, MATCH(AB357, 'Stock List'!$K$11:$K$1010, 0))/INDEX('Stock List'!$L$11:$L$1010, MATCH(AB357, 'Stock List'!$K$11:$K$1010, 0)))*AA357), 2), 0)</f>
        <v>0</v>
      </c>
      <c r="BV357" s="20"/>
      <c r="BW357" s="20">
        <f>IFERROR(ROUND(((INDEX('Stock List'!$M$11:$M$1010, MATCH(AD357, 'Stock List'!$K$11:$K$1010, 0))/INDEX('Stock List'!$L$11:$L$1010, MATCH(AD357, 'Stock List'!$K$11:$K$1010, 0)))*AC357), 2), 0)</f>
        <v>0</v>
      </c>
      <c r="BX357" s="20"/>
      <c r="BY357" s="20">
        <f>IFERROR(ROUND(((INDEX('Stock List'!$M$11:$M$1010, MATCH(AF357, 'Stock List'!$K$11:$K$1010, 0))/INDEX('Stock List'!$L$11:$L$1010, MATCH(AF357, 'Stock List'!$K$11:$K$1010, 0)))*AE357), 2), 0)</f>
        <v>0</v>
      </c>
      <c r="BZ357" s="20"/>
      <c r="CA357" s="20">
        <f>IFERROR(ROUND(((INDEX('Stock List'!$M$11:$M$1010, MATCH(AH357, 'Stock List'!$K$11:$K$1010, 0))/INDEX('Stock List'!$L$11:$L$1010, MATCH(AH357, 'Stock List'!$K$11:$K$1010, 0)))*AG357), 2), 0)</f>
        <v>0</v>
      </c>
      <c r="CB357" s="20"/>
      <c r="CC357" s="20">
        <f>IFERROR(ROUND(((INDEX('Stock List'!$M$11:$M$1010, MATCH(AJ357, 'Stock List'!$K$11:$K$1010, 0))/INDEX('Stock List'!$L$11:$L$1010, MATCH(AJ357, 'Stock List'!$K$11:$K$1010, 0)))*AI357), 2), 0)</f>
        <v>0</v>
      </c>
      <c r="CD357" s="20"/>
      <c r="CE357" s="20">
        <f>IFERROR(ROUND(((INDEX('Stock List'!$M$11:$M$1010, MATCH(AL357, 'Stock List'!$K$11:$K$1010, 0))/INDEX('Stock List'!$L$11:$L$1010, MATCH(AL357, 'Stock List'!$K$11:$K$1010, 0)))*AK357), 2), 0)</f>
        <v>0</v>
      </c>
      <c r="CF357" s="20"/>
      <c r="CG357" s="20">
        <f>IFERROR(ROUND(((INDEX('Stock List'!$M$11:$M$1010, MATCH(AN357, 'Stock List'!$K$11:$K$1010, 0))/INDEX('Stock List'!$L$11:$L$1010, MATCH(AN357, 'Stock List'!$K$11:$K$1010, 0)))*AM357), 2), 0)</f>
        <v>0</v>
      </c>
      <c r="CH357" s="20"/>
      <c r="CI357" s="20">
        <f>IFERROR(ROUND(((INDEX('Stock List'!$M$11:$M$1010, MATCH(AP357, 'Stock List'!$K$11:$K$1010, 0))/INDEX('Stock List'!$L$11:$L$1010, MATCH(AP357, 'Stock List'!$K$11:$K$1010, 0)))*AO357), 2), 0)</f>
        <v>0</v>
      </c>
      <c r="CJ357" s="20"/>
      <c r="CK357" s="20">
        <f>IFERROR(ROUND(((INDEX('Stock List'!$M$11:$M$1010, MATCH(AR357, 'Stock List'!$K$11:$K$1010, 0))/INDEX('Stock List'!$L$11:$L$1010, MATCH(AR357, 'Stock List'!$K$11:$K$1010, 0)))*AQ357), 2), 0)</f>
        <v>0</v>
      </c>
      <c r="CL357" s="20"/>
      <c r="CM357" s="20">
        <f>IFERROR(ROUND(((INDEX('Stock List'!$M$11:$M$1010, MATCH(AT357, 'Stock List'!$K$11:$K$1010, 0))/INDEX('Stock List'!$L$11:$L$1010, MATCH(AT357, 'Stock List'!$K$11:$K$1010, 0)))*AS357), 2), 0)</f>
        <v>0</v>
      </c>
      <c r="CN357" s="20"/>
      <c r="CO357" s="20">
        <f>IFERROR(ROUND(((INDEX('Stock List'!$M$11:$M$1010, MATCH(AV357, 'Stock List'!$K$11:$K$1010, 0))/INDEX('Stock List'!$L$11:$L$1010, MATCH(AV357, 'Stock List'!$K$11:$K$1010, 0)))*AU357), 2), 0)</f>
        <v>0</v>
      </c>
      <c r="CP357" s="20"/>
      <c r="CQ357" s="20">
        <f>IFERROR(ROUND(((INDEX('Stock List'!$M$11:$M$1010, MATCH(AX357, 'Stock List'!$K$11:$K$1010, 0))/INDEX('Stock List'!$L$11:$L$1010, MATCH(AX357, 'Stock List'!$K$11:$K$1010, 0)))*AW357), 2), 0)</f>
        <v>0</v>
      </c>
      <c r="CR357" s="22"/>
      <c r="CT357" s="106" t="str">
        <f t="shared" si="298"/>
        <v/>
      </c>
      <c r="CU357" s="22" t="str">
        <f t="shared" si="299"/>
        <v/>
      </c>
      <c r="CX357" s="106" t="str">
        <f t="shared" si="300"/>
        <v/>
      </c>
      <c r="CY357" s="20" t="str">
        <f t="shared" si="301"/>
        <v/>
      </c>
      <c r="CZ357" s="22" t="str">
        <f t="shared" si="302"/>
        <v/>
      </c>
      <c r="DB357" s="76" t="str">
        <f>IF($H357="", "", COUNTIF($G$11:$G$1010, "&gt;"&amp;$G357)+1+COUNTIF($G$11:$G357, $G357)-1)</f>
        <v/>
      </c>
      <c r="DC357" s="76" t="str">
        <f>IF($H357="", "", COUNTIF($CZ$11:$CZ$1010, "&gt;"&amp;$CZ357)+1+COUNTIF($CZ$11:$CZ357, $CZ357)-1)</f>
        <v/>
      </c>
      <c r="DE357" s="147" t="str">
        <f t="shared" si="303"/>
        <v/>
      </c>
      <c r="DF357" s="148"/>
      <c r="DG357" s="19" t="str">
        <f t="shared" si="304"/>
        <v/>
      </c>
      <c r="DH357" s="153" t="str">
        <f t="shared" si="305"/>
        <v/>
      </c>
      <c r="DI357" s="19" t="str">
        <f t="shared" si="257"/>
        <v/>
      </c>
      <c r="DJ357" s="153" t="str">
        <f t="shared" si="258"/>
        <v/>
      </c>
      <c r="DK357" s="19" t="str">
        <f t="shared" si="259"/>
        <v/>
      </c>
      <c r="DL357" s="153" t="str">
        <f t="shared" si="260"/>
        <v/>
      </c>
      <c r="DM357" s="19" t="str">
        <f t="shared" si="261"/>
        <v/>
      </c>
      <c r="DN357" s="153" t="str">
        <f t="shared" si="262"/>
        <v/>
      </c>
      <c r="DO357" s="19" t="str">
        <f t="shared" si="263"/>
        <v/>
      </c>
      <c r="DP357" s="153" t="str">
        <f t="shared" si="264"/>
        <v/>
      </c>
      <c r="DQ357" s="19" t="str">
        <f t="shared" si="265"/>
        <v/>
      </c>
      <c r="DR357" s="153" t="str">
        <f t="shared" si="266"/>
        <v/>
      </c>
      <c r="DS357" s="19" t="str">
        <f t="shared" si="267"/>
        <v/>
      </c>
      <c r="DT357" s="153" t="str">
        <f t="shared" si="268"/>
        <v/>
      </c>
      <c r="DU357" s="19" t="str">
        <f t="shared" si="269"/>
        <v/>
      </c>
      <c r="DV357" s="153" t="str">
        <f t="shared" si="270"/>
        <v/>
      </c>
      <c r="DW357" s="19" t="str">
        <f t="shared" si="271"/>
        <v/>
      </c>
      <c r="DX357" s="153" t="str">
        <f t="shared" si="272"/>
        <v/>
      </c>
      <c r="DY357" s="19" t="str">
        <f t="shared" si="273"/>
        <v/>
      </c>
      <c r="DZ357" s="153" t="str">
        <f t="shared" si="274"/>
        <v/>
      </c>
      <c r="EA357" s="19" t="str">
        <f t="shared" si="275"/>
        <v/>
      </c>
      <c r="EB357" s="153" t="str">
        <f t="shared" si="276"/>
        <v/>
      </c>
      <c r="EC357" s="19" t="str">
        <f t="shared" si="277"/>
        <v/>
      </c>
      <c r="ED357" s="153" t="str">
        <f t="shared" si="278"/>
        <v/>
      </c>
      <c r="EE357" s="19" t="str">
        <f t="shared" si="279"/>
        <v/>
      </c>
      <c r="EF357" s="153" t="str">
        <f t="shared" si="280"/>
        <v/>
      </c>
      <c r="EG357" s="19" t="str">
        <f t="shared" si="281"/>
        <v/>
      </c>
      <c r="EH357" s="153" t="str">
        <f t="shared" si="282"/>
        <v/>
      </c>
      <c r="EI357" s="19" t="str">
        <f t="shared" si="283"/>
        <v/>
      </c>
      <c r="EJ357" s="153" t="str">
        <f t="shared" si="284"/>
        <v/>
      </c>
      <c r="EK357" s="19" t="str">
        <f t="shared" si="285"/>
        <v/>
      </c>
      <c r="EL357" s="153" t="str">
        <f t="shared" si="286"/>
        <v/>
      </c>
      <c r="EM357" s="19" t="str">
        <f t="shared" si="287"/>
        <v/>
      </c>
      <c r="EN357" s="153" t="str">
        <f t="shared" si="288"/>
        <v/>
      </c>
      <c r="EO357" s="19" t="str">
        <f t="shared" si="289"/>
        <v/>
      </c>
      <c r="EP357" s="153" t="str">
        <f t="shared" si="290"/>
        <v/>
      </c>
      <c r="EQ357" s="19" t="str">
        <f t="shared" si="291"/>
        <v/>
      </c>
      <c r="ER357" s="153" t="str">
        <f t="shared" si="292"/>
        <v/>
      </c>
      <c r="ES357" s="19" t="str">
        <f t="shared" si="293"/>
        <v/>
      </c>
      <c r="ET357" s="153" t="str">
        <f t="shared" si="294"/>
        <v/>
      </c>
    </row>
    <row r="358" spans="1:150" x14ac:dyDescent="0.25">
      <c r="A358" s="31"/>
      <c r="B358" s="91" t="str">
        <f t="shared" si="295"/>
        <v/>
      </c>
      <c r="C358" s="20" t="str">
        <f t="shared" si="255"/>
        <v/>
      </c>
      <c r="D358" s="97" t="str">
        <f t="shared" si="256"/>
        <v/>
      </c>
      <c r="E358" s="62" t="str">
        <f t="shared" si="296"/>
        <v/>
      </c>
      <c r="F358" s="31"/>
      <c r="G358" s="282"/>
      <c r="H358" s="283"/>
      <c r="I358" s="284"/>
      <c r="J358" s="285"/>
      <c r="K358" s="286"/>
      <c r="L358" s="287"/>
      <c r="M358" s="288"/>
      <c r="N358" s="287"/>
      <c r="O358" s="288"/>
      <c r="P358" s="287"/>
      <c r="Q358" s="288"/>
      <c r="R358" s="287"/>
      <c r="S358" s="288"/>
      <c r="T358" s="287"/>
      <c r="U358" s="288"/>
      <c r="V358" s="287"/>
      <c r="W358" s="288"/>
      <c r="X358" s="287"/>
      <c r="Y358" s="288"/>
      <c r="Z358" s="287"/>
      <c r="AA358" s="288"/>
      <c r="AB358" s="287"/>
      <c r="AC358" s="288"/>
      <c r="AD358" s="287"/>
      <c r="AE358" s="288"/>
      <c r="AF358" s="287"/>
      <c r="AG358" s="288"/>
      <c r="AH358" s="287"/>
      <c r="AI358" s="288"/>
      <c r="AJ358" s="287"/>
      <c r="AK358" s="288"/>
      <c r="AL358" s="287"/>
      <c r="AM358" s="288"/>
      <c r="AN358" s="287"/>
      <c r="AO358" s="288"/>
      <c r="AP358" s="287"/>
      <c r="AQ358" s="288"/>
      <c r="AR358" s="287"/>
      <c r="AS358" s="288"/>
      <c r="AT358" s="287"/>
      <c r="AU358" s="288"/>
      <c r="AV358" s="287"/>
      <c r="AW358" s="288"/>
      <c r="AX358" s="287"/>
      <c r="AY358" s="31"/>
      <c r="BA358" s="76" t="str">
        <f t="shared" si="297"/>
        <v/>
      </c>
      <c r="BC358" s="76" t="str">
        <f>IF('Stock List'!$K358="", "", 'Stock List'!$K358)</f>
        <v/>
      </c>
      <c r="BE358" s="106">
        <f>IFERROR(ROUND(((INDEX('Stock List'!$M$11:$M$1010, MATCH(L358, 'Stock List'!$K$11:$K$1010, 0))/INDEX('Stock List'!$L$11:$L$1010, MATCH(L358, 'Stock List'!$K$11:$K$1010, 0)))*K358), 2), 0)</f>
        <v>0</v>
      </c>
      <c r="BF358" s="20"/>
      <c r="BG358" s="20">
        <f>IFERROR(ROUND(((INDEX('Stock List'!$M$11:$M$1010, MATCH(N358, 'Stock List'!$K$11:$K$1010, 0))/INDEX('Stock List'!$L$11:$L$1010, MATCH(N358, 'Stock List'!$K$11:$K$1010, 0)))*M358), 2), 0)</f>
        <v>0</v>
      </c>
      <c r="BH358" s="20"/>
      <c r="BI358" s="20">
        <f>IFERROR(ROUND(((INDEX('Stock List'!$M$11:$M$1010, MATCH(P358, 'Stock List'!$K$11:$K$1010, 0))/INDEX('Stock List'!$L$11:$L$1010, MATCH(P358, 'Stock List'!$K$11:$K$1010, 0)))*O358), 2), 0)</f>
        <v>0</v>
      </c>
      <c r="BJ358" s="20"/>
      <c r="BK358" s="20">
        <f>IFERROR(ROUND(((INDEX('Stock List'!$M$11:$M$1010, MATCH(R358, 'Stock List'!$K$11:$K$1010, 0))/INDEX('Stock List'!$L$11:$L$1010, MATCH(R358, 'Stock List'!$K$11:$K$1010, 0)))*Q358), 2), 0)</f>
        <v>0</v>
      </c>
      <c r="BL358" s="20"/>
      <c r="BM358" s="20">
        <f>IFERROR(ROUND(((INDEX('Stock List'!$M$11:$M$1010, MATCH(T358, 'Stock List'!$K$11:$K$1010, 0))/INDEX('Stock List'!$L$11:$L$1010, MATCH(T358, 'Stock List'!$K$11:$K$1010, 0)))*S358), 2), 0)</f>
        <v>0</v>
      </c>
      <c r="BN358" s="20"/>
      <c r="BO358" s="20">
        <f>IFERROR(ROUND(((INDEX('Stock List'!$M$11:$M$1010, MATCH(V358, 'Stock List'!$K$11:$K$1010, 0))/INDEX('Stock List'!$L$11:$L$1010, MATCH(V358, 'Stock List'!$K$11:$K$1010, 0)))*U358), 2), 0)</f>
        <v>0</v>
      </c>
      <c r="BP358" s="20"/>
      <c r="BQ358" s="20">
        <f>IFERROR(ROUND(((INDEX('Stock List'!$M$11:$M$1010, MATCH(X358, 'Stock List'!$K$11:$K$1010, 0))/INDEX('Stock List'!$L$11:$L$1010, MATCH(X358, 'Stock List'!$K$11:$K$1010, 0)))*W358), 2), 0)</f>
        <v>0</v>
      </c>
      <c r="BR358" s="20"/>
      <c r="BS358" s="20">
        <f>IFERROR(ROUND(((INDEX('Stock List'!$M$11:$M$1010, MATCH(Z358, 'Stock List'!$K$11:$K$1010, 0))/INDEX('Stock List'!$L$11:$L$1010, MATCH(Z358, 'Stock List'!$K$11:$K$1010, 0)))*Y358), 2), 0)</f>
        <v>0</v>
      </c>
      <c r="BT358" s="20"/>
      <c r="BU358" s="20">
        <f>IFERROR(ROUND(((INDEX('Stock List'!$M$11:$M$1010, MATCH(AB358, 'Stock List'!$K$11:$K$1010, 0))/INDEX('Stock List'!$L$11:$L$1010, MATCH(AB358, 'Stock List'!$K$11:$K$1010, 0)))*AA358), 2), 0)</f>
        <v>0</v>
      </c>
      <c r="BV358" s="20"/>
      <c r="BW358" s="20">
        <f>IFERROR(ROUND(((INDEX('Stock List'!$M$11:$M$1010, MATCH(AD358, 'Stock List'!$K$11:$K$1010, 0))/INDEX('Stock List'!$L$11:$L$1010, MATCH(AD358, 'Stock List'!$K$11:$K$1010, 0)))*AC358), 2), 0)</f>
        <v>0</v>
      </c>
      <c r="BX358" s="20"/>
      <c r="BY358" s="20">
        <f>IFERROR(ROUND(((INDEX('Stock List'!$M$11:$M$1010, MATCH(AF358, 'Stock List'!$K$11:$K$1010, 0))/INDEX('Stock List'!$L$11:$L$1010, MATCH(AF358, 'Stock List'!$K$11:$K$1010, 0)))*AE358), 2), 0)</f>
        <v>0</v>
      </c>
      <c r="BZ358" s="20"/>
      <c r="CA358" s="20">
        <f>IFERROR(ROUND(((INDEX('Stock List'!$M$11:$M$1010, MATCH(AH358, 'Stock List'!$K$11:$K$1010, 0))/INDEX('Stock List'!$L$11:$L$1010, MATCH(AH358, 'Stock List'!$K$11:$K$1010, 0)))*AG358), 2), 0)</f>
        <v>0</v>
      </c>
      <c r="CB358" s="20"/>
      <c r="CC358" s="20">
        <f>IFERROR(ROUND(((INDEX('Stock List'!$M$11:$M$1010, MATCH(AJ358, 'Stock List'!$K$11:$K$1010, 0))/INDEX('Stock List'!$L$11:$L$1010, MATCH(AJ358, 'Stock List'!$K$11:$K$1010, 0)))*AI358), 2), 0)</f>
        <v>0</v>
      </c>
      <c r="CD358" s="20"/>
      <c r="CE358" s="20">
        <f>IFERROR(ROUND(((INDEX('Stock List'!$M$11:$M$1010, MATCH(AL358, 'Stock List'!$K$11:$K$1010, 0))/INDEX('Stock List'!$L$11:$L$1010, MATCH(AL358, 'Stock List'!$K$11:$K$1010, 0)))*AK358), 2), 0)</f>
        <v>0</v>
      </c>
      <c r="CF358" s="20"/>
      <c r="CG358" s="20">
        <f>IFERROR(ROUND(((INDEX('Stock List'!$M$11:$M$1010, MATCH(AN358, 'Stock List'!$K$11:$K$1010, 0))/INDEX('Stock List'!$L$11:$L$1010, MATCH(AN358, 'Stock List'!$K$11:$K$1010, 0)))*AM358), 2), 0)</f>
        <v>0</v>
      </c>
      <c r="CH358" s="20"/>
      <c r="CI358" s="20">
        <f>IFERROR(ROUND(((INDEX('Stock List'!$M$11:$M$1010, MATCH(AP358, 'Stock List'!$K$11:$K$1010, 0))/INDEX('Stock List'!$L$11:$L$1010, MATCH(AP358, 'Stock List'!$K$11:$K$1010, 0)))*AO358), 2), 0)</f>
        <v>0</v>
      </c>
      <c r="CJ358" s="20"/>
      <c r="CK358" s="20">
        <f>IFERROR(ROUND(((INDEX('Stock List'!$M$11:$M$1010, MATCH(AR358, 'Stock List'!$K$11:$K$1010, 0))/INDEX('Stock List'!$L$11:$L$1010, MATCH(AR358, 'Stock List'!$K$11:$K$1010, 0)))*AQ358), 2), 0)</f>
        <v>0</v>
      </c>
      <c r="CL358" s="20"/>
      <c r="CM358" s="20">
        <f>IFERROR(ROUND(((INDEX('Stock List'!$M$11:$M$1010, MATCH(AT358, 'Stock List'!$K$11:$K$1010, 0))/INDEX('Stock List'!$L$11:$L$1010, MATCH(AT358, 'Stock List'!$K$11:$K$1010, 0)))*AS358), 2), 0)</f>
        <v>0</v>
      </c>
      <c r="CN358" s="20"/>
      <c r="CO358" s="20">
        <f>IFERROR(ROUND(((INDEX('Stock List'!$M$11:$M$1010, MATCH(AV358, 'Stock List'!$K$11:$K$1010, 0))/INDEX('Stock List'!$L$11:$L$1010, MATCH(AV358, 'Stock List'!$K$11:$K$1010, 0)))*AU358), 2), 0)</f>
        <v>0</v>
      </c>
      <c r="CP358" s="20"/>
      <c r="CQ358" s="20">
        <f>IFERROR(ROUND(((INDEX('Stock List'!$M$11:$M$1010, MATCH(AX358, 'Stock List'!$K$11:$K$1010, 0))/INDEX('Stock List'!$L$11:$L$1010, MATCH(AX358, 'Stock List'!$K$11:$K$1010, 0)))*AW358), 2), 0)</f>
        <v>0</v>
      </c>
      <c r="CR358" s="22"/>
      <c r="CT358" s="106" t="str">
        <f t="shared" si="298"/>
        <v/>
      </c>
      <c r="CU358" s="22" t="str">
        <f t="shared" si="299"/>
        <v/>
      </c>
      <c r="CX358" s="106" t="str">
        <f t="shared" si="300"/>
        <v/>
      </c>
      <c r="CY358" s="20" t="str">
        <f t="shared" si="301"/>
        <v/>
      </c>
      <c r="CZ358" s="22" t="str">
        <f t="shared" si="302"/>
        <v/>
      </c>
      <c r="DB358" s="76" t="str">
        <f>IF($H358="", "", COUNTIF($G$11:$G$1010, "&gt;"&amp;$G358)+1+COUNTIF($G$11:$G358, $G358)-1)</f>
        <v/>
      </c>
      <c r="DC358" s="76" t="str">
        <f>IF($H358="", "", COUNTIF($CZ$11:$CZ$1010, "&gt;"&amp;$CZ358)+1+COUNTIF($CZ$11:$CZ358, $CZ358)-1)</f>
        <v/>
      </c>
      <c r="DE358" s="147" t="str">
        <f t="shared" si="303"/>
        <v/>
      </c>
      <c r="DF358" s="148"/>
      <c r="DG358" s="19" t="str">
        <f t="shared" si="304"/>
        <v/>
      </c>
      <c r="DH358" s="153" t="str">
        <f t="shared" si="305"/>
        <v/>
      </c>
      <c r="DI358" s="19" t="str">
        <f t="shared" si="257"/>
        <v/>
      </c>
      <c r="DJ358" s="153" t="str">
        <f t="shared" si="258"/>
        <v/>
      </c>
      <c r="DK358" s="19" t="str">
        <f t="shared" si="259"/>
        <v/>
      </c>
      <c r="DL358" s="153" t="str">
        <f t="shared" si="260"/>
        <v/>
      </c>
      <c r="DM358" s="19" t="str">
        <f t="shared" si="261"/>
        <v/>
      </c>
      <c r="DN358" s="153" t="str">
        <f t="shared" si="262"/>
        <v/>
      </c>
      <c r="DO358" s="19" t="str">
        <f t="shared" si="263"/>
        <v/>
      </c>
      <c r="DP358" s="153" t="str">
        <f t="shared" si="264"/>
        <v/>
      </c>
      <c r="DQ358" s="19" t="str">
        <f t="shared" si="265"/>
        <v/>
      </c>
      <c r="DR358" s="153" t="str">
        <f t="shared" si="266"/>
        <v/>
      </c>
      <c r="DS358" s="19" t="str">
        <f t="shared" si="267"/>
        <v/>
      </c>
      <c r="DT358" s="153" t="str">
        <f t="shared" si="268"/>
        <v/>
      </c>
      <c r="DU358" s="19" t="str">
        <f t="shared" si="269"/>
        <v/>
      </c>
      <c r="DV358" s="153" t="str">
        <f t="shared" si="270"/>
        <v/>
      </c>
      <c r="DW358" s="19" t="str">
        <f t="shared" si="271"/>
        <v/>
      </c>
      <c r="DX358" s="153" t="str">
        <f t="shared" si="272"/>
        <v/>
      </c>
      <c r="DY358" s="19" t="str">
        <f t="shared" si="273"/>
        <v/>
      </c>
      <c r="DZ358" s="153" t="str">
        <f t="shared" si="274"/>
        <v/>
      </c>
      <c r="EA358" s="19" t="str">
        <f t="shared" si="275"/>
        <v/>
      </c>
      <c r="EB358" s="153" t="str">
        <f t="shared" si="276"/>
        <v/>
      </c>
      <c r="EC358" s="19" t="str">
        <f t="shared" si="277"/>
        <v/>
      </c>
      <c r="ED358" s="153" t="str">
        <f t="shared" si="278"/>
        <v/>
      </c>
      <c r="EE358" s="19" t="str">
        <f t="shared" si="279"/>
        <v/>
      </c>
      <c r="EF358" s="153" t="str">
        <f t="shared" si="280"/>
        <v/>
      </c>
      <c r="EG358" s="19" t="str">
        <f t="shared" si="281"/>
        <v/>
      </c>
      <c r="EH358" s="153" t="str">
        <f t="shared" si="282"/>
        <v/>
      </c>
      <c r="EI358" s="19" t="str">
        <f t="shared" si="283"/>
        <v/>
      </c>
      <c r="EJ358" s="153" t="str">
        <f t="shared" si="284"/>
        <v/>
      </c>
      <c r="EK358" s="19" t="str">
        <f t="shared" si="285"/>
        <v/>
      </c>
      <c r="EL358" s="153" t="str">
        <f t="shared" si="286"/>
        <v/>
      </c>
      <c r="EM358" s="19" t="str">
        <f t="shared" si="287"/>
        <v/>
      </c>
      <c r="EN358" s="153" t="str">
        <f t="shared" si="288"/>
        <v/>
      </c>
      <c r="EO358" s="19" t="str">
        <f t="shared" si="289"/>
        <v/>
      </c>
      <c r="EP358" s="153" t="str">
        <f t="shared" si="290"/>
        <v/>
      </c>
      <c r="EQ358" s="19" t="str">
        <f t="shared" si="291"/>
        <v/>
      </c>
      <c r="ER358" s="153" t="str">
        <f t="shared" si="292"/>
        <v/>
      </c>
      <c r="ES358" s="19" t="str">
        <f t="shared" si="293"/>
        <v/>
      </c>
      <c r="ET358" s="153" t="str">
        <f t="shared" si="294"/>
        <v/>
      </c>
    </row>
    <row r="359" spans="1:150" x14ac:dyDescent="0.25">
      <c r="A359" s="31"/>
      <c r="B359" s="91" t="str">
        <f t="shared" si="295"/>
        <v/>
      </c>
      <c r="C359" s="20" t="str">
        <f t="shared" si="255"/>
        <v/>
      </c>
      <c r="D359" s="97" t="str">
        <f t="shared" si="256"/>
        <v/>
      </c>
      <c r="E359" s="62" t="str">
        <f t="shared" si="296"/>
        <v/>
      </c>
      <c r="F359" s="31"/>
      <c r="G359" s="282"/>
      <c r="H359" s="283"/>
      <c r="I359" s="284"/>
      <c r="J359" s="285"/>
      <c r="K359" s="286"/>
      <c r="L359" s="287"/>
      <c r="M359" s="288"/>
      <c r="N359" s="287"/>
      <c r="O359" s="288"/>
      <c r="P359" s="287"/>
      <c r="Q359" s="288"/>
      <c r="R359" s="287"/>
      <c r="S359" s="288"/>
      <c r="T359" s="287"/>
      <c r="U359" s="288"/>
      <c r="V359" s="287"/>
      <c r="W359" s="288"/>
      <c r="X359" s="287"/>
      <c r="Y359" s="288"/>
      <c r="Z359" s="287"/>
      <c r="AA359" s="288"/>
      <c r="AB359" s="287"/>
      <c r="AC359" s="288"/>
      <c r="AD359" s="287"/>
      <c r="AE359" s="288"/>
      <c r="AF359" s="287"/>
      <c r="AG359" s="288"/>
      <c r="AH359" s="287"/>
      <c r="AI359" s="288"/>
      <c r="AJ359" s="287"/>
      <c r="AK359" s="288"/>
      <c r="AL359" s="287"/>
      <c r="AM359" s="288"/>
      <c r="AN359" s="287"/>
      <c r="AO359" s="288"/>
      <c r="AP359" s="287"/>
      <c r="AQ359" s="288"/>
      <c r="AR359" s="287"/>
      <c r="AS359" s="288"/>
      <c r="AT359" s="287"/>
      <c r="AU359" s="288"/>
      <c r="AV359" s="287"/>
      <c r="AW359" s="288"/>
      <c r="AX359" s="287"/>
      <c r="AY359" s="31"/>
      <c r="BA359" s="76" t="str">
        <f t="shared" si="297"/>
        <v/>
      </c>
      <c r="BC359" s="76" t="str">
        <f>IF('Stock List'!$K359="", "", 'Stock List'!$K359)</f>
        <v/>
      </c>
      <c r="BE359" s="106">
        <f>IFERROR(ROUND(((INDEX('Stock List'!$M$11:$M$1010, MATCH(L359, 'Stock List'!$K$11:$K$1010, 0))/INDEX('Stock List'!$L$11:$L$1010, MATCH(L359, 'Stock List'!$K$11:$K$1010, 0)))*K359), 2), 0)</f>
        <v>0</v>
      </c>
      <c r="BF359" s="20"/>
      <c r="BG359" s="20">
        <f>IFERROR(ROUND(((INDEX('Stock List'!$M$11:$M$1010, MATCH(N359, 'Stock List'!$K$11:$K$1010, 0))/INDEX('Stock List'!$L$11:$L$1010, MATCH(N359, 'Stock List'!$K$11:$K$1010, 0)))*M359), 2), 0)</f>
        <v>0</v>
      </c>
      <c r="BH359" s="20"/>
      <c r="BI359" s="20">
        <f>IFERROR(ROUND(((INDEX('Stock List'!$M$11:$M$1010, MATCH(P359, 'Stock List'!$K$11:$K$1010, 0))/INDEX('Stock List'!$L$11:$L$1010, MATCH(P359, 'Stock List'!$K$11:$K$1010, 0)))*O359), 2), 0)</f>
        <v>0</v>
      </c>
      <c r="BJ359" s="20"/>
      <c r="BK359" s="20">
        <f>IFERROR(ROUND(((INDEX('Stock List'!$M$11:$M$1010, MATCH(R359, 'Stock List'!$K$11:$K$1010, 0))/INDEX('Stock List'!$L$11:$L$1010, MATCH(R359, 'Stock List'!$K$11:$K$1010, 0)))*Q359), 2), 0)</f>
        <v>0</v>
      </c>
      <c r="BL359" s="20"/>
      <c r="BM359" s="20">
        <f>IFERROR(ROUND(((INDEX('Stock List'!$M$11:$M$1010, MATCH(T359, 'Stock List'!$K$11:$K$1010, 0))/INDEX('Stock List'!$L$11:$L$1010, MATCH(T359, 'Stock List'!$K$11:$K$1010, 0)))*S359), 2), 0)</f>
        <v>0</v>
      </c>
      <c r="BN359" s="20"/>
      <c r="BO359" s="20">
        <f>IFERROR(ROUND(((INDEX('Stock List'!$M$11:$M$1010, MATCH(V359, 'Stock List'!$K$11:$K$1010, 0))/INDEX('Stock List'!$L$11:$L$1010, MATCH(V359, 'Stock List'!$K$11:$K$1010, 0)))*U359), 2), 0)</f>
        <v>0</v>
      </c>
      <c r="BP359" s="20"/>
      <c r="BQ359" s="20">
        <f>IFERROR(ROUND(((INDEX('Stock List'!$M$11:$M$1010, MATCH(X359, 'Stock List'!$K$11:$K$1010, 0))/INDEX('Stock List'!$L$11:$L$1010, MATCH(X359, 'Stock List'!$K$11:$K$1010, 0)))*W359), 2), 0)</f>
        <v>0</v>
      </c>
      <c r="BR359" s="20"/>
      <c r="BS359" s="20">
        <f>IFERROR(ROUND(((INDEX('Stock List'!$M$11:$M$1010, MATCH(Z359, 'Stock List'!$K$11:$K$1010, 0))/INDEX('Stock List'!$L$11:$L$1010, MATCH(Z359, 'Stock List'!$K$11:$K$1010, 0)))*Y359), 2), 0)</f>
        <v>0</v>
      </c>
      <c r="BT359" s="20"/>
      <c r="BU359" s="20">
        <f>IFERROR(ROUND(((INDEX('Stock List'!$M$11:$M$1010, MATCH(AB359, 'Stock List'!$K$11:$K$1010, 0))/INDEX('Stock List'!$L$11:$L$1010, MATCH(AB359, 'Stock List'!$K$11:$K$1010, 0)))*AA359), 2), 0)</f>
        <v>0</v>
      </c>
      <c r="BV359" s="20"/>
      <c r="BW359" s="20">
        <f>IFERROR(ROUND(((INDEX('Stock List'!$M$11:$M$1010, MATCH(AD359, 'Stock List'!$K$11:$K$1010, 0))/INDEX('Stock List'!$L$11:$L$1010, MATCH(AD359, 'Stock List'!$K$11:$K$1010, 0)))*AC359), 2), 0)</f>
        <v>0</v>
      </c>
      <c r="BX359" s="20"/>
      <c r="BY359" s="20">
        <f>IFERROR(ROUND(((INDEX('Stock List'!$M$11:$M$1010, MATCH(AF359, 'Stock List'!$K$11:$K$1010, 0))/INDEX('Stock List'!$L$11:$L$1010, MATCH(AF359, 'Stock List'!$K$11:$K$1010, 0)))*AE359), 2), 0)</f>
        <v>0</v>
      </c>
      <c r="BZ359" s="20"/>
      <c r="CA359" s="20">
        <f>IFERROR(ROUND(((INDEX('Stock List'!$M$11:$M$1010, MATCH(AH359, 'Stock List'!$K$11:$K$1010, 0))/INDEX('Stock List'!$L$11:$L$1010, MATCH(AH359, 'Stock List'!$K$11:$K$1010, 0)))*AG359), 2), 0)</f>
        <v>0</v>
      </c>
      <c r="CB359" s="20"/>
      <c r="CC359" s="20">
        <f>IFERROR(ROUND(((INDEX('Stock List'!$M$11:$M$1010, MATCH(AJ359, 'Stock List'!$K$11:$K$1010, 0))/INDEX('Stock List'!$L$11:$L$1010, MATCH(AJ359, 'Stock List'!$K$11:$K$1010, 0)))*AI359), 2), 0)</f>
        <v>0</v>
      </c>
      <c r="CD359" s="20"/>
      <c r="CE359" s="20">
        <f>IFERROR(ROUND(((INDEX('Stock List'!$M$11:$M$1010, MATCH(AL359, 'Stock List'!$K$11:$K$1010, 0))/INDEX('Stock List'!$L$11:$L$1010, MATCH(AL359, 'Stock List'!$K$11:$K$1010, 0)))*AK359), 2), 0)</f>
        <v>0</v>
      </c>
      <c r="CF359" s="20"/>
      <c r="CG359" s="20">
        <f>IFERROR(ROUND(((INDEX('Stock List'!$M$11:$M$1010, MATCH(AN359, 'Stock List'!$K$11:$K$1010, 0))/INDEX('Stock List'!$L$11:$L$1010, MATCH(AN359, 'Stock List'!$K$11:$K$1010, 0)))*AM359), 2), 0)</f>
        <v>0</v>
      </c>
      <c r="CH359" s="20"/>
      <c r="CI359" s="20">
        <f>IFERROR(ROUND(((INDEX('Stock List'!$M$11:$M$1010, MATCH(AP359, 'Stock List'!$K$11:$K$1010, 0))/INDEX('Stock List'!$L$11:$L$1010, MATCH(AP359, 'Stock List'!$K$11:$K$1010, 0)))*AO359), 2), 0)</f>
        <v>0</v>
      </c>
      <c r="CJ359" s="20"/>
      <c r="CK359" s="20">
        <f>IFERROR(ROUND(((INDEX('Stock List'!$M$11:$M$1010, MATCH(AR359, 'Stock List'!$K$11:$K$1010, 0))/INDEX('Stock List'!$L$11:$L$1010, MATCH(AR359, 'Stock List'!$K$11:$K$1010, 0)))*AQ359), 2), 0)</f>
        <v>0</v>
      </c>
      <c r="CL359" s="20"/>
      <c r="CM359" s="20">
        <f>IFERROR(ROUND(((INDEX('Stock List'!$M$11:$M$1010, MATCH(AT359, 'Stock List'!$K$11:$K$1010, 0))/INDEX('Stock List'!$L$11:$L$1010, MATCH(AT359, 'Stock List'!$K$11:$K$1010, 0)))*AS359), 2), 0)</f>
        <v>0</v>
      </c>
      <c r="CN359" s="20"/>
      <c r="CO359" s="20">
        <f>IFERROR(ROUND(((INDEX('Stock List'!$M$11:$M$1010, MATCH(AV359, 'Stock List'!$K$11:$K$1010, 0))/INDEX('Stock List'!$L$11:$L$1010, MATCH(AV359, 'Stock List'!$K$11:$K$1010, 0)))*AU359), 2), 0)</f>
        <v>0</v>
      </c>
      <c r="CP359" s="20"/>
      <c r="CQ359" s="20">
        <f>IFERROR(ROUND(((INDEX('Stock List'!$M$11:$M$1010, MATCH(AX359, 'Stock List'!$K$11:$K$1010, 0))/INDEX('Stock List'!$L$11:$L$1010, MATCH(AX359, 'Stock List'!$K$11:$K$1010, 0)))*AW359), 2), 0)</f>
        <v>0</v>
      </c>
      <c r="CR359" s="22"/>
      <c r="CT359" s="106" t="str">
        <f t="shared" si="298"/>
        <v/>
      </c>
      <c r="CU359" s="22" t="str">
        <f t="shared" si="299"/>
        <v/>
      </c>
      <c r="CX359" s="106" t="str">
        <f t="shared" si="300"/>
        <v/>
      </c>
      <c r="CY359" s="20" t="str">
        <f t="shared" si="301"/>
        <v/>
      </c>
      <c r="CZ359" s="22" t="str">
        <f t="shared" si="302"/>
        <v/>
      </c>
      <c r="DB359" s="76" t="str">
        <f>IF($H359="", "", COUNTIF($G$11:$G$1010, "&gt;"&amp;$G359)+1+COUNTIF($G$11:$G359, $G359)-1)</f>
        <v/>
      </c>
      <c r="DC359" s="76" t="str">
        <f>IF($H359="", "", COUNTIF($CZ$11:$CZ$1010, "&gt;"&amp;$CZ359)+1+COUNTIF($CZ$11:$CZ359, $CZ359)-1)</f>
        <v/>
      </c>
      <c r="DE359" s="147" t="str">
        <f t="shared" si="303"/>
        <v/>
      </c>
      <c r="DF359" s="148"/>
      <c r="DG359" s="19" t="str">
        <f t="shared" si="304"/>
        <v/>
      </c>
      <c r="DH359" s="153" t="str">
        <f t="shared" si="305"/>
        <v/>
      </c>
      <c r="DI359" s="19" t="str">
        <f t="shared" si="257"/>
        <v/>
      </c>
      <c r="DJ359" s="153" t="str">
        <f t="shared" si="258"/>
        <v/>
      </c>
      <c r="DK359" s="19" t="str">
        <f t="shared" si="259"/>
        <v/>
      </c>
      <c r="DL359" s="153" t="str">
        <f t="shared" si="260"/>
        <v/>
      </c>
      <c r="DM359" s="19" t="str">
        <f t="shared" si="261"/>
        <v/>
      </c>
      <c r="DN359" s="153" t="str">
        <f t="shared" si="262"/>
        <v/>
      </c>
      <c r="DO359" s="19" t="str">
        <f t="shared" si="263"/>
        <v/>
      </c>
      <c r="DP359" s="153" t="str">
        <f t="shared" si="264"/>
        <v/>
      </c>
      <c r="DQ359" s="19" t="str">
        <f t="shared" si="265"/>
        <v/>
      </c>
      <c r="DR359" s="153" t="str">
        <f t="shared" si="266"/>
        <v/>
      </c>
      <c r="DS359" s="19" t="str">
        <f t="shared" si="267"/>
        <v/>
      </c>
      <c r="DT359" s="153" t="str">
        <f t="shared" si="268"/>
        <v/>
      </c>
      <c r="DU359" s="19" t="str">
        <f t="shared" si="269"/>
        <v/>
      </c>
      <c r="DV359" s="153" t="str">
        <f t="shared" si="270"/>
        <v/>
      </c>
      <c r="DW359" s="19" t="str">
        <f t="shared" si="271"/>
        <v/>
      </c>
      <c r="DX359" s="153" t="str">
        <f t="shared" si="272"/>
        <v/>
      </c>
      <c r="DY359" s="19" t="str">
        <f t="shared" si="273"/>
        <v/>
      </c>
      <c r="DZ359" s="153" t="str">
        <f t="shared" si="274"/>
        <v/>
      </c>
      <c r="EA359" s="19" t="str">
        <f t="shared" si="275"/>
        <v/>
      </c>
      <c r="EB359" s="153" t="str">
        <f t="shared" si="276"/>
        <v/>
      </c>
      <c r="EC359" s="19" t="str">
        <f t="shared" si="277"/>
        <v/>
      </c>
      <c r="ED359" s="153" t="str">
        <f t="shared" si="278"/>
        <v/>
      </c>
      <c r="EE359" s="19" t="str">
        <f t="shared" si="279"/>
        <v/>
      </c>
      <c r="EF359" s="153" t="str">
        <f t="shared" si="280"/>
        <v/>
      </c>
      <c r="EG359" s="19" t="str">
        <f t="shared" si="281"/>
        <v/>
      </c>
      <c r="EH359" s="153" t="str">
        <f t="shared" si="282"/>
        <v/>
      </c>
      <c r="EI359" s="19" t="str">
        <f t="shared" si="283"/>
        <v/>
      </c>
      <c r="EJ359" s="153" t="str">
        <f t="shared" si="284"/>
        <v/>
      </c>
      <c r="EK359" s="19" t="str">
        <f t="shared" si="285"/>
        <v/>
      </c>
      <c r="EL359" s="153" t="str">
        <f t="shared" si="286"/>
        <v/>
      </c>
      <c r="EM359" s="19" t="str">
        <f t="shared" si="287"/>
        <v/>
      </c>
      <c r="EN359" s="153" t="str">
        <f t="shared" si="288"/>
        <v/>
      </c>
      <c r="EO359" s="19" t="str">
        <f t="shared" si="289"/>
        <v/>
      </c>
      <c r="EP359" s="153" t="str">
        <f t="shared" si="290"/>
        <v/>
      </c>
      <c r="EQ359" s="19" t="str">
        <f t="shared" si="291"/>
        <v/>
      </c>
      <c r="ER359" s="153" t="str">
        <f t="shared" si="292"/>
        <v/>
      </c>
      <c r="ES359" s="19" t="str">
        <f t="shared" si="293"/>
        <v/>
      </c>
      <c r="ET359" s="153" t="str">
        <f t="shared" si="294"/>
        <v/>
      </c>
    </row>
    <row r="360" spans="1:150" x14ac:dyDescent="0.25">
      <c r="A360" s="31"/>
      <c r="B360" s="91" t="str">
        <f t="shared" si="295"/>
        <v/>
      </c>
      <c r="C360" s="20" t="str">
        <f t="shared" si="255"/>
        <v/>
      </c>
      <c r="D360" s="97" t="str">
        <f t="shared" si="256"/>
        <v/>
      </c>
      <c r="E360" s="62" t="str">
        <f t="shared" si="296"/>
        <v/>
      </c>
      <c r="F360" s="31"/>
      <c r="G360" s="282"/>
      <c r="H360" s="283"/>
      <c r="I360" s="284"/>
      <c r="J360" s="285"/>
      <c r="K360" s="286"/>
      <c r="L360" s="287"/>
      <c r="M360" s="288"/>
      <c r="N360" s="287"/>
      <c r="O360" s="288"/>
      <c r="P360" s="287"/>
      <c r="Q360" s="288"/>
      <c r="R360" s="287"/>
      <c r="S360" s="288"/>
      <c r="T360" s="287"/>
      <c r="U360" s="288"/>
      <c r="V360" s="287"/>
      <c r="W360" s="288"/>
      <c r="X360" s="287"/>
      <c r="Y360" s="288"/>
      <c r="Z360" s="287"/>
      <c r="AA360" s="288"/>
      <c r="AB360" s="287"/>
      <c r="AC360" s="288"/>
      <c r="AD360" s="287"/>
      <c r="AE360" s="288"/>
      <c r="AF360" s="287"/>
      <c r="AG360" s="288"/>
      <c r="AH360" s="287"/>
      <c r="AI360" s="288"/>
      <c r="AJ360" s="287"/>
      <c r="AK360" s="288"/>
      <c r="AL360" s="287"/>
      <c r="AM360" s="288"/>
      <c r="AN360" s="287"/>
      <c r="AO360" s="288"/>
      <c r="AP360" s="287"/>
      <c r="AQ360" s="288"/>
      <c r="AR360" s="287"/>
      <c r="AS360" s="288"/>
      <c r="AT360" s="287"/>
      <c r="AU360" s="288"/>
      <c r="AV360" s="287"/>
      <c r="AW360" s="288"/>
      <c r="AX360" s="287"/>
      <c r="AY360" s="31"/>
      <c r="BA360" s="76" t="str">
        <f t="shared" si="297"/>
        <v/>
      </c>
      <c r="BC360" s="76" t="str">
        <f>IF('Stock List'!$K360="", "", 'Stock List'!$K360)</f>
        <v/>
      </c>
      <c r="BE360" s="106">
        <f>IFERROR(ROUND(((INDEX('Stock List'!$M$11:$M$1010, MATCH(L360, 'Stock List'!$K$11:$K$1010, 0))/INDEX('Stock List'!$L$11:$L$1010, MATCH(L360, 'Stock List'!$K$11:$K$1010, 0)))*K360), 2), 0)</f>
        <v>0</v>
      </c>
      <c r="BF360" s="20"/>
      <c r="BG360" s="20">
        <f>IFERROR(ROUND(((INDEX('Stock List'!$M$11:$M$1010, MATCH(N360, 'Stock List'!$K$11:$K$1010, 0))/INDEX('Stock List'!$L$11:$L$1010, MATCH(N360, 'Stock List'!$K$11:$K$1010, 0)))*M360), 2), 0)</f>
        <v>0</v>
      </c>
      <c r="BH360" s="20"/>
      <c r="BI360" s="20">
        <f>IFERROR(ROUND(((INDEX('Stock List'!$M$11:$M$1010, MATCH(P360, 'Stock List'!$K$11:$K$1010, 0))/INDEX('Stock List'!$L$11:$L$1010, MATCH(P360, 'Stock List'!$K$11:$K$1010, 0)))*O360), 2), 0)</f>
        <v>0</v>
      </c>
      <c r="BJ360" s="20"/>
      <c r="BK360" s="20">
        <f>IFERROR(ROUND(((INDEX('Stock List'!$M$11:$M$1010, MATCH(R360, 'Stock List'!$K$11:$K$1010, 0))/INDEX('Stock List'!$L$11:$L$1010, MATCH(R360, 'Stock List'!$K$11:$K$1010, 0)))*Q360), 2), 0)</f>
        <v>0</v>
      </c>
      <c r="BL360" s="20"/>
      <c r="BM360" s="20">
        <f>IFERROR(ROUND(((INDEX('Stock List'!$M$11:$M$1010, MATCH(T360, 'Stock List'!$K$11:$K$1010, 0))/INDEX('Stock List'!$L$11:$L$1010, MATCH(T360, 'Stock List'!$K$11:$K$1010, 0)))*S360), 2), 0)</f>
        <v>0</v>
      </c>
      <c r="BN360" s="20"/>
      <c r="BO360" s="20">
        <f>IFERROR(ROUND(((INDEX('Stock List'!$M$11:$M$1010, MATCH(V360, 'Stock List'!$K$11:$K$1010, 0))/INDEX('Stock List'!$L$11:$L$1010, MATCH(V360, 'Stock List'!$K$11:$K$1010, 0)))*U360), 2), 0)</f>
        <v>0</v>
      </c>
      <c r="BP360" s="20"/>
      <c r="BQ360" s="20">
        <f>IFERROR(ROUND(((INDEX('Stock List'!$M$11:$M$1010, MATCH(X360, 'Stock List'!$K$11:$K$1010, 0))/INDEX('Stock List'!$L$11:$L$1010, MATCH(X360, 'Stock List'!$K$11:$K$1010, 0)))*W360), 2), 0)</f>
        <v>0</v>
      </c>
      <c r="BR360" s="20"/>
      <c r="BS360" s="20">
        <f>IFERROR(ROUND(((INDEX('Stock List'!$M$11:$M$1010, MATCH(Z360, 'Stock List'!$K$11:$K$1010, 0))/INDEX('Stock List'!$L$11:$L$1010, MATCH(Z360, 'Stock List'!$K$11:$K$1010, 0)))*Y360), 2), 0)</f>
        <v>0</v>
      </c>
      <c r="BT360" s="20"/>
      <c r="BU360" s="20">
        <f>IFERROR(ROUND(((INDEX('Stock List'!$M$11:$M$1010, MATCH(AB360, 'Stock List'!$K$11:$K$1010, 0))/INDEX('Stock List'!$L$11:$L$1010, MATCH(AB360, 'Stock List'!$K$11:$K$1010, 0)))*AA360), 2), 0)</f>
        <v>0</v>
      </c>
      <c r="BV360" s="20"/>
      <c r="BW360" s="20">
        <f>IFERROR(ROUND(((INDEX('Stock List'!$M$11:$M$1010, MATCH(AD360, 'Stock List'!$K$11:$K$1010, 0))/INDEX('Stock List'!$L$11:$L$1010, MATCH(AD360, 'Stock List'!$K$11:$K$1010, 0)))*AC360), 2), 0)</f>
        <v>0</v>
      </c>
      <c r="BX360" s="20"/>
      <c r="BY360" s="20">
        <f>IFERROR(ROUND(((INDEX('Stock List'!$M$11:$M$1010, MATCH(AF360, 'Stock List'!$K$11:$K$1010, 0))/INDEX('Stock List'!$L$11:$L$1010, MATCH(AF360, 'Stock List'!$K$11:$K$1010, 0)))*AE360), 2), 0)</f>
        <v>0</v>
      </c>
      <c r="BZ360" s="20"/>
      <c r="CA360" s="20">
        <f>IFERROR(ROUND(((INDEX('Stock List'!$M$11:$M$1010, MATCH(AH360, 'Stock List'!$K$11:$K$1010, 0))/INDEX('Stock List'!$L$11:$L$1010, MATCH(AH360, 'Stock List'!$K$11:$K$1010, 0)))*AG360), 2), 0)</f>
        <v>0</v>
      </c>
      <c r="CB360" s="20"/>
      <c r="CC360" s="20">
        <f>IFERROR(ROUND(((INDEX('Stock List'!$M$11:$M$1010, MATCH(AJ360, 'Stock List'!$K$11:$K$1010, 0))/INDEX('Stock List'!$L$11:$L$1010, MATCH(AJ360, 'Stock List'!$K$11:$K$1010, 0)))*AI360), 2), 0)</f>
        <v>0</v>
      </c>
      <c r="CD360" s="20"/>
      <c r="CE360" s="20">
        <f>IFERROR(ROUND(((INDEX('Stock List'!$M$11:$M$1010, MATCH(AL360, 'Stock List'!$K$11:$K$1010, 0))/INDEX('Stock List'!$L$11:$L$1010, MATCH(AL360, 'Stock List'!$K$11:$K$1010, 0)))*AK360), 2), 0)</f>
        <v>0</v>
      </c>
      <c r="CF360" s="20"/>
      <c r="CG360" s="20">
        <f>IFERROR(ROUND(((INDEX('Stock List'!$M$11:$M$1010, MATCH(AN360, 'Stock List'!$K$11:$K$1010, 0))/INDEX('Stock List'!$L$11:$L$1010, MATCH(AN360, 'Stock List'!$K$11:$K$1010, 0)))*AM360), 2), 0)</f>
        <v>0</v>
      </c>
      <c r="CH360" s="20"/>
      <c r="CI360" s="20">
        <f>IFERROR(ROUND(((INDEX('Stock List'!$M$11:$M$1010, MATCH(AP360, 'Stock List'!$K$11:$K$1010, 0))/INDEX('Stock List'!$L$11:$L$1010, MATCH(AP360, 'Stock List'!$K$11:$K$1010, 0)))*AO360), 2), 0)</f>
        <v>0</v>
      </c>
      <c r="CJ360" s="20"/>
      <c r="CK360" s="20">
        <f>IFERROR(ROUND(((INDEX('Stock List'!$M$11:$M$1010, MATCH(AR360, 'Stock List'!$K$11:$K$1010, 0))/INDEX('Stock List'!$L$11:$L$1010, MATCH(AR360, 'Stock List'!$K$11:$K$1010, 0)))*AQ360), 2), 0)</f>
        <v>0</v>
      </c>
      <c r="CL360" s="20"/>
      <c r="CM360" s="20">
        <f>IFERROR(ROUND(((INDEX('Stock List'!$M$11:$M$1010, MATCH(AT360, 'Stock List'!$K$11:$K$1010, 0))/INDEX('Stock List'!$L$11:$L$1010, MATCH(AT360, 'Stock List'!$K$11:$K$1010, 0)))*AS360), 2), 0)</f>
        <v>0</v>
      </c>
      <c r="CN360" s="20"/>
      <c r="CO360" s="20">
        <f>IFERROR(ROUND(((INDEX('Stock List'!$M$11:$M$1010, MATCH(AV360, 'Stock List'!$K$11:$K$1010, 0))/INDEX('Stock List'!$L$11:$L$1010, MATCH(AV360, 'Stock List'!$K$11:$K$1010, 0)))*AU360), 2), 0)</f>
        <v>0</v>
      </c>
      <c r="CP360" s="20"/>
      <c r="CQ360" s="20">
        <f>IFERROR(ROUND(((INDEX('Stock List'!$M$11:$M$1010, MATCH(AX360, 'Stock List'!$K$11:$K$1010, 0))/INDEX('Stock List'!$L$11:$L$1010, MATCH(AX360, 'Stock List'!$K$11:$K$1010, 0)))*AW360), 2), 0)</f>
        <v>0</v>
      </c>
      <c r="CR360" s="22"/>
      <c r="CT360" s="106" t="str">
        <f t="shared" si="298"/>
        <v/>
      </c>
      <c r="CU360" s="22" t="str">
        <f t="shared" si="299"/>
        <v/>
      </c>
      <c r="CX360" s="106" t="str">
        <f t="shared" si="300"/>
        <v/>
      </c>
      <c r="CY360" s="20" t="str">
        <f t="shared" si="301"/>
        <v/>
      </c>
      <c r="CZ360" s="22" t="str">
        <f t="shared" si="302"/>
        <v/>
      </c>
      <c r="DB360" s="76" t="str">
        <f>IF($H360="", "", COUNTIF($G$11:$G$1010, "&gt;"&amp;$G360)+1+COUNTIF($G$11:$G360, $G360)-1)</f>
        <v/>
      </c>
      <c r="DC360" s="76" t="str">
        <f>IF($H360="", "", COUNTIF($CZ$11:$CZ$1010, "&gt;"&amp;$CZ360)+1+COUNTIF($CZ$11:$CZ360, $CZ360)-1)</f>
        <v/>
      </c>
      <c r="DE360" s="147" t="str">
        <f t="shared" si="303"/>
        <v/>
      </c>
      <c r="DF360" s="148"/>
      <c r="DG360" s="19" t="str">
        <f t="shared" si="304"/>
        <v/>
      </c>
      <c r="DH360" s="153" t="str">
        <f t="shared" si="305"/>
        <v/>
      </c>
      <c r="DI360" s="19" t="str">
        <f t="shared" si="257"/>
        <v/>
      </c>
      <c r="DJ360" s="153" t="str">
        <f t="shared" si="258"/>
        <v/>
      </c>
      <c r="DK360" s="19" t="str">
        <f t="shared" si="259"/>
        <v/>
      </c>
      <c r="DL360" s="153" t="str">
        <f t="shared" si="260"/>
        <v/>
      </c>
      <c r="DM360" s="19" t="str">
        <f t="shared" si="261"/>
        <v/>
      </c>
      <c r="DN360" s="153" t="str">
        <f t="shared" si="262"/>
        <v/>
      </c>
      <c r="DO360" s="19" t="str">
        <f t="shared" si="263"/>
        <v/>
      </c>
      <c r="DP360" s="153" t="str">
        <f t="shared" si="264"/>
        <v/>
      </c>
      <c r="DQ360" s="19" t="str">
        <f t="shared" si="265"/>
        <v/>
      </c>
      <c r="DR360" s="153" t="str">
        <f t="shared" si="266"/>
        <v/>
      </c>
      <c r="DS360" s="19" t="str">
        <f t="shared" si="267"/>
        <v/>
      </c>
      <c r="DT360" s="153" t="str">
        <f t="shared" si="268"/>
        <v/>
      </c>
      <c r="DU360" s="19" t="str">
        <f t="shared" si="269"/>
        <v/>
      </c>
      <c r="DV360" s="153" t="str">
        <f t="shared" si="270"/>
        <v/>
      </c>
      <c r="DW360" s="19" t="str">
        <f t="shared" si="271"/>
        <v/>
      </c>
      <c r="DX360" s="153" t="str">
        <f t="shared" si="272"/>
        <v/>
      </c>
      <c r="DY360" s="19" t="str">
        <f t="shared" si="273"/>
        <v/>
      </c>
      <c r="DZ360" s="153" t="str">
        <f t="shared" si="274"/>
        <v/>
      </c>
      <c r="EA360" s="19" t="str">
        <f t="shared" si="275"/>
        <v/>
      </c>
      <c r="EB360" s="153" t="str">
        <f t="shared" si="276"/>
        <v/>
      </c>
      <c r="EC360" s="19" t="str">
        <f t="shared" si="277"/>
        <v/>
      </c>
      <c r="ED360" s="153" t="str">
        <f t="shared" si="278"/>
        <v/>
      </c>
      <c r="EE360" s="19" t="str">
        <f t="shared" si="279"/>
        <v/>
      </c>
      <c r="EF360" s="153" t="str">
        <f t="shared" si="280"/>
        <v/>
      </c>
      <c r="EG360" s="19" t="str">
        <f t="shared" si="281"/>
        <v/>
      </c>
      <c r="EH360" s="153" t="str">
        <f t="shared" si="282"/>
        <v/>
      </c>
      <c r="EI360" s="19" t="str">
        <f t="shared" si="283"/>
        <v/>
      </c>
      <c r="EJ360" s="153" t="str">
        <f t="shared" si="284"/>
        <v/>
      </c>
      <c r="EK360" s="19" t="str">
        <f t="shared" si="285"/>
        <v/>
      </c>
      <c r="EL360" s="153" t="str">
        <f t="shared" si="286"/>
        <v/>
      </c>
      <c r="EM360" s="19" t="str">
        <f t="shared" si="287"/>
        <v/>
      </c>
      <c r="EN360" s="153" t="str">
        <f t="shared" si="288"/>
        <v/>
      </c>
      <c r="EO360" s="19" t="str">
        <f t="shared" si="289"/>
        <v/>
      </c>
      <c r="EP360" s="153" t="str">
        <f t="shared" si="290"/>
        <v/>
      </c>
      <c r="EQ360" s="19" t="str">
        <f t="shared" si="291"/>
        <v/>
      </c>
      <c r="ER360" s="153" t="str">
        <f t="shared" si="292"/>
        <v/>
      </c>
      <c r="ES360" s="19" t="str">
        <f t="shared" si="293"/>
        <v/>
      </c>
      <c r="ET360" s="153" t="str">
        <f t="shared" si="294"/>
        <v/>
      </c>
    </row>
    <row r="361" spans="1:150" x14ac:dyDescent="0.25">
      <c r="A361" s="31"/>
      <c r="B361" s="91" t="str">
        <f t="shared" si="295"/>
        <v/>
      </c>
      <c r="C361" s="20" t="str">
        <f t="shared" si="255"/>
        <v/>
      </c>
      <c r="D361" s="97" t="str">
        <f t="shared" si="256"/>
        <v/>
      </c>
      <c r="E361" s="62" t="str">
        <f t="shared" si="296"/>
        <v/>
      </c>
      <c r="F361" s="31"/>
      <c r="G361" s="282"/>
      <c r="H361" s="283"/>
      <c r="I361" s="284"/>
      <c r="J361" s="285"/>
      <c r="K361" s="286"/>
      <c r="L361" s="287"/>
      <c r="M361" s="288"/>
      <c r="N361" s="287"/>
      <c r="O361" s="288"/>
      <c r="P361" s="287"/>
      <c r="Q361" s="288"/>
      <c r="R361" s="287"/>
      <c r="S361" s="288"/>
      <c r="T361" s="287"/>
      <c r="U361" s="288"/>
      <c r="V361" s="287"/>
      <c r="W361" s="288"/>
      <c r="X361" s="287"/>
      <c r="Y361" s="288"/>
      <c r="Z361" s="287"/>
      <c r="AA361" s="288"/>
      <c r="AB361" s="287"/>
      <c r="AC361" s="288"/>
      <c r="AD361" s="287"/>
      <c r="AE361" s="288"/>
      <c r="AF361" s="287"/>
      <c r="AG361" s="288"/>
      <c r="AH361" s="287"/>
      <c r="AI361" s="288"/>
      <c r="AJ361" s="287"/>
      <c r="AK361" s="288"/>
      <c r="AL361" s="287"/>
      <c r="AM361" s="288"/>
      <c r="AN361" s="287"/>
      <c r="AO361" s="288"/>
      <c r="AP361" s="287"/>
      <c r="AQ361" s="288"/>
      <c r="AR361" s="287"/>
      <c r="AS361" s="288"/>
      <c r="AT361" s="287"/>
      <c r="AU361" s="288"/>
      <c r="AV361" s="287"/>
      <c r="AW361" s="288"/>
      <c r="AX361" s="287"/>
      <c r="AY361" s="31"/>
      <c r="BA361" s="76" t="str">
        <f t="shared" si="297"/>
        <v/>
      </c>
      <c r="BC361" s="76" t="str">
        <f>IF('Stock List'!$K361="", "", 'Stock List'!$K361)</f>
        <v/>
      </c>
      <c r="BE361" s="106">
        <f>IFERROR(ROUND(((INDEX('Stock List'!$M$11:$M$1010, MATCH(L361, 'Stock List'!$K$11:$K$1010, 0))/INDEX('Stock List'!$L$11:$L$1010, MATCH(L361, 'Stock List'!$K$11:$K$1010, 0)))*K361), 2), 0)</f>
        <v>0</v>
      </c>
      <c r="BF361" s="20"/>
      <c r="BG361" s="20">
        <f>IFERROR(ROUND(((INDEX('Stock List'!$M$11:$M$1010, MATCH(N361, 'Stock List'!$K$11:$K$1010, 0))/INDEX('Stock List'!$L$11:$L$1010, MATCH(N361, 'Stock List'!$K$11:$K$1010, 0)))*M361), 2), 0)</f>
        <v>0</v>
      </c>
      <c r="BH361" s="20"/>
      <c r="BI361" s="20">
        <f>IFERROR(ROUND(((INDEX('Stock List'!$M$11:$M$1010, MATCH(P361, 'Stock List'!$K$11:$K$1010, 0))/INDEX('Stock List'!$L$11:$L$1010, MATCH(P361, 'Stock List'!$K$11:$K$1010, 0)))*O361), 2), 0)</f>
        <v>0</v>
      </c>
      <c r="BJ361" s="20"/>
      <c r="BK361" s="20">
        <f>IFERROR(ROUND(((INDEX('Stock List'!$M$11:$M$1010, MATCH(R361, 'Stock List'!$K$11:$K$1010, 0))/INDEX('Stock List'!$L$11:$L$1010, MATCH(R361, 'Stock List'!$K$11:$K$1010, 0)))*Q361), 2), 0)</f>
        <v>0</v>
      </c>
      <c r="BL361" s="20"/>
      <c r="BM361" s="20">
        <f>IFERROR(ROUND(((INDEX('Stock List'!$M$11:$M$1010, MATCH(T361, 'Stock List'!$K$11:$K$1010, 0))/INDEX('Stock List'!$L$11:$L$1010, MATCH(T361, 'Stock List'!$K$11:$K$1010, 0)))*S361), 2), 0)</f>
        <v>0</v>
      </c>
      <c r="BN361" s="20"/>
      <c r="BO361" s="20">
        <f>IFERROR(ROUND(((INDEX('Stock List'!$M$11:$M$1010, MATCH(V361, 'Stock List'!$K$11:$K$1010, 0))/INDEX('Stock List'!$L$11:$L$1010, MATCH(V361, 'Stock List'!$K$11:$K$1010, 0)))*U361), 2), 0)</f>
        <v>0</v>
      </c>
      <c r="BP361" s="20"/>
      <c r="BQ361" s="20">
        <f>IFERROR(ROUND(((INDEX('Stock List'!$M$11:$M$1010, MATCH(X361, 'Stock List'!$K$11:$K$1010, 0))/INDEX('Stock List'!$L$11:$L$1010, MATCH(X361, 'Stock List'!$K$11:$K$1010, 0)))*W361), 2), 0)</f>
        <v>0</v>
      </c>
      <c r="BR361" s="20"/>
      <c r="BS361" s="20">
        <f>IFERROR(ROUND(((INDEX('Stock List'!$M$11:$M$1010, MATCH(Z361, 'Stock List'!$K$11:$K$1010, 0))/INDEX('Stock List'!$L$11:$L$1010, MATCH(Z361, 'Stock List'!$K$11:$K$1010, 0)))*Y361), 2), 0)</f>
        <v>0</v>
      </c>
      <c r="BT361" s="20"/>
      <c r="BU361" s="20">
        <f>IFERROR(ROUND(((INDEX('Stock List'!$M$11:$M$1010, MATCH(AB361, 'Stock List'!$K$11:$K$1010, 0))/INDEX('Stock List'!$L$11:$L$1010, MATCH(AB361, 'Stock List'!$K$11:$K$1010, 0)))*AA361), 2), 0)</f>
        <v>0</v>
      </c>
      <c r="BV361" s="20"/>
      <c r="BW361" s="20">
        <f>IFERROR(ROUND(((INDEX('Stock List'!$M$11:$M$1010, MATCH(AD361, 'Stock List'!$K$11:$K$1010, 0))/INDEX('Stock List'!$L$11:$L$1010, MATCH(AD361, 'Stock List'!$K$11:$K$1010, 0)))*AC361), 2), 0)</f>
        <v>0</v>
      </c>
      <c r="BX361" s="20"/>
      <c r="BY361" s="20">
        <f>IFERROR(ROUND(((INDEX('Stock List'!$M$11:$M$1010, MATCH(AF361, 'Stock List'!$K$11:$K$1010, 0))/INDEX('Stock List'!$L$11:$L$1010, MATCH(AF361, 'Stock List'!$K$11:$K$1010, 0)))*AE361), 2), 0)</f>
        <v>0</v>
      </c>
      <c r="BZ361" s="20"/>
      <c r="CA361" s="20">
        <f>IFERROR(ROUND(((INDEX('Stock List'!$M$11:$M$1010, MATCH(AH361, 'Stock List'!$K$11:$K$1010, 0))/INDEX('Stock List'!$L$11:$L$1010, MATCH(AH361, 'Stock List'!$K$11:$K$1010, 0)))*AG361), 2), 0)</f>
        <v>0</v>
      </c>
      <c r="CB361" s="20"/>
      <c r="CC361" s="20">
        <f>IFERROR(ROUND(((INDEX('Stock List'!$M$11:$M$1010, MATCH(AJ361, 'Stock List'!$K$11:$K$1010, 0))/INDEX('Stock List'!$L$11:$L$1010, MATCH(AJ361, 'Stock List'!$K$11:$K$1010, 0)))*AI361), 2), 0)</f>
        <v>0</v>
      </c>
      <c r="CD361" s="20"/>
      <c r="CE361" s="20">
        <f>IFERROR(ROUND(((INDEX('Stock List'!$M$11:$M$1010, MATCH(AL361, 'Stock List'!$K$11:$K$1010, 0))/INDEX('Stock List'!$L$11:$L$1010, MATCH(AL361, 'Stock List'!$K$11:$K$1010, 0)))*AK361), 2), 0)</f>
        <v>0</v>
      </c>
      <c r="CF361" s="20"/>
      <c r="CG361" s="20">
        <f>IFERROR(ROUND(((INDEX('Stock List'!$M$11:$M$1010, MATCH(AN361, 'Stock List'!$K$11:$K$1010, 0))/INDEX('Stock List'!$L$11:$L$1010, MATCH(AN361, 'Stock List'!$K$11:$K$1010, 0)))*AM361), 2), 0)</f>
        <v>0</v>
      </c>
      <c r="CH361" s="20"/>
      <c r="CI361" s="20">
        <f>IFERROR(ROUND(((INDEX('Stock List'!$M$11:$M$1010, MATCH(AP361, 'Stock List'!$K$11:$K$1010, 0))/INDEX('Stock List'!$L$11:$L$1010, MATCH(AP361, 'Stock List'!$K$11:$K$1010, 0)))*AO361), 2), 0)</f>
        <v>0</v>
      </c>
      <c r="CJ361" s="20"/>
      <c r="CK361" s="20">
        <f>IFERROR(ROUND(((INDEX('Stock List'!$M$11:$M$1010, MATCH(AR361, 'Stock List'!$K$11:$K$1010, 0))/INDEX('Stock List'!$L$11:$L$1010, MATCH(AR361, 'Stock List'!$K$11:$K$1010, 0)))*AQ361), 2), 0)</f>
        <v>0</v>
      </c>
      <c r="CL361" s="20"/>
      <c r="CM361" s="20">
        <f>IFERROR(ROUND(((INDEX('Stock List'!$M$11:$M$1010, MATCH(AT361, 'Stock List'!$K$11:$K$1010, 0))/INDEX('Stock List'!$L$11:$L$1010, MATCH(AT361, 'Stock List'!$K$11:$K$1010, 0)))*AS361), 2), 0)</f>
        <v>0</v>
      </c>
      <c r="CN361" s="20"/>
      <c r="CO361" s="20">
        <f>IFERROR(ROUND(((INDEX('Stock List'!$M$11:$M$1010, MATCH(AV361, 'Stock List'!$K$11:$K$1010, 0))/INDEX('Stock List'!$L$11:$L$1010, MATCH(AV361, 'Stock List'!$K$11:$K$1010, 0)))*AU361), 2), 0)</f>
        <v>0</v>
      </c>
      <c r="CP361" s="20"/>
      <c r="CQ361" s="20">
        <f>IFERROR(ROUND(((INDEX('Stock List'!$M$11:$M$1010, MATCH(AX361, 'Stock List'!$K$11:$K$1010, 0))/INDEX('Stock List'!$L$11:$L$1010, MATCH(AX361, 'Stock List'!$K$11:$K$1010, 0)))*AW361), 2), 0)</f>
        <v>0</v>
      </c>
      <c r="CR361" s="22"/>
      <c r="CT361" s="106" t="str">
        <f t="shared" si="298"/>
        <v/>
      </c>
      <c r="CU361" s="22" t="str">
        <f t="shared" si="299"/>
        <v/>
      </c>
      <c r="CX361" s="106" t="str">
        <f t="shared" si="300"/>
        <v/>
      </c>
      <c r="CY361" s="20" t="str">
        <f t="shared" si="301"/>
        <v/>
      </c>
      <c r="CZ361" s="22" t="str">
        <f t="shared" si="302"/>
        <v/>
      </c>
      <c r="DB361" s="76" t="str">
        <f>IF($H361="", "", COUNTIF($G$11:$G$1010, "&gt;"&amp;$G361)+1+COUNTIF($G$11:$G361, $G361)-1)</f>
        <v/>
      </c>
      <c r="DC361" s="76" t="str">
        <f>IF($H361="", "", COUNTIF($CZ$11:$CZ$1010, "&gt;"&amp;$CZ361)+1+COUNTIF($CZ$11:$CZ361, $CZ361)-1)</f>
        <v/>
      </c>
      <c r="DE361" s="147" t="str">
        <f t="shared" si="303"/>
        <v/>
      </c>
      <c r="DF361" s="148"/>
      <c r="DG361" s="19" t="str">
        <f t="shared" si="304"/>
        <v/>
      </c>
      <c r="DH361" s="153" t="str">
        <f t="shared" si="305"/>
        <v/>
      </c>
      <c r="DI361" s="19" t="str">
        <f t="shared" si="257"/>
        <v/>
      </c>
      <c r="DJ361" s="153" t="str">
        <f t="shared" si="258"/>
        <v/>
      </c>
      <c r="DK361" s="19" t="str">
        <f t="shared" si="259"/>
        <v/>
      </c>
      <c r="DL361" s="153" t="str">
        <f t="shared" si="260"/>
        <v/>
      </c>
      <c r="DM361" s="19" t="str">
        <f t="shared" si="261"/>
        <v/>
      </c>
      <c r="DN361" s="153" t="str">
        <f t="shared" si="262"/>
        <v/>
      </c>
      <c r="DO361" s="19" t="str">
        <f t="shared" si="263"/>
        <v/>
      </c>
      <c r="DP361" s="153" t="str">
        <f t="shared" si="264"/>
        <v/>
      </c>
      <c r="DQ361" s="19" t="str">
        <f t="shared" si="265"/>
        <v/>
      </c>
      <c r="DR361" s="153" t="str">
        <f t="shared" si="266"/>
        <v/>
      </c>
      <c r="DS361" s="19" t="str">
        <f t="shared" si="267"/>
        <v/>
      </c>
      <c r="DT361" s="153" t="str">
        <f t="shared" si="268"/>
        <v/>
      </c>
      <c r="DU361" s="19" t="str">
        <f t="shared" si="269"/>
        <v/>
      </c>
      <c r="DV361" s="153" t="str">
        <f t="shared" si="270"/>
        <v/>
      </c>
      <c r="DW361" s="19" t="str">
        <f t="shared" si="271"/>
        <v/>
      </c>
      <c r="DX361" s="153" t="str">
        <f t="shared" si="272"/>
        <v/>
      </c>
      <c r="DY361" s="19" t="str">
        <f t="shared" si="273"/>
        <v/>
      </c>
      <c r="DZ361" s="153" t="str">
        <f t="shared" si="274"/>
        <v/>
      </c>
      <c r="EA361" s="19" t="str">
        <f t="shared" si="275"/>
        <v/>
      </c>
      <c r="EB361" s="153" t="str">
        <f t="shared" si="276"/>
        <v/>
      </c>
      <c r="EC361" s="19" t="str">
        <f t="shared" si="277"/>
        <v/>
      </c>
      <c r="ED361" s="153" t="str">
        <f t="shared" si="278"/>
        <v/>
      </c>
      <c r="EE361" s="19" t="str">
        <f t="shared" si="279"/>
        <v/>
      </c>
      <c r="EF361" s="153" t="str">
        <f t="shared" si="280"/>
        <v/>
      </c>
      <c r="EG361" s="19" t="str">
        <f t="shared" si="281"/>
        <v/>
      </c>
      <c r="EH361" s="153" t="str">
        <f t="shared" si="282"/>
        <v/>
      </c>
      <c r="EI361" s="19" t="str">
        <f t="shared" si="283"/>
        <v/>
      </c>
      <c r="EJ361" s="153" t="str">
        <f t="shared" si="284"/>
        <v/>
      </c>
      <c r="EK361" s="19" t="str">
        <f t="shared" si="285"/>
        <v/>
      </c>
      <c r="EL361" s="153" t="str">
        <f t="shared" si="286"/>
        <v/>
      </c>
      <c r="EM361" s="19" t="str">
        <f t="shared" si="287"/>
        <v/>
      </c>
      <c r="EN361" s="153" t="str">
        <f t="shared" si="288"/>
        <v/>
      </c>
      <c r="EO361" s="19" t="str">
        <f t="shared" si="289"/>
        <v/>
      </c>
      <c r="EP361" s="153" t="str">
        <f t="shared" si="290"/>
        <v/>
      </c>
      <c r="EQ361" s="19" t="str">
        <f t="shared" si="291"/>
        <v/>
      </c>
      <c r="ER361" s="153" t="str">
        <f t="shared" si="292"/>
        <v/>
      </c>
      <c r="ES361" s="19" t="str">
        <f t="shared" si="293"/>
        <v/>
      </c>
      <c r="ET361" s="153" t="str">
        <f t="shared" si="294"/>
        <v/>
      </c>
    </row>
    <row r="362" spans="1:150" x14ac:dyDescent="0.25">
      <c r="A362" s="31"/>
      <c r="B362" s="91" t="str">
        <f t="shared" si="295"/>
        <v/>
      </c>
      <c r="C362" s="20" t="str">
        <f t="shared" si="255"/>
        <v/>
      </c>
      <c r="D362" s="97" t="str">
        <f t="shared" si="256"/>
        <v/>
      </c>
      <c r="E362" s="62" t="str">
        <f t="shared" si="296"/>
        <v/>
      </c>
      <c r="F362" s="31"/>
      <c r="G362" s="282"/>
      <c r="H362" s="283"/>
      <c r="I362" s="284"/>
      <c r="J362" s="285"/>
      <c r="K362" s="286"/>
      <c r="L362" s="287"/>
      <c r="M362" s="288"/>
      <c r="N362" s="287"/>
      <c r="O362" s="288"/>
      <c r="P362" s="287"/>
      <c r="Q362" s="288"/>
      <c r="R362" s="287"/>
      <c r="S362" s="288"/>
      <c r="T362" s="287"/>
      <c r="U362" s="288"/>
      <c r="V362" s="287"/>
      <c r="W362" s="288"/>
      <c r="X362" s="287"/>
      <c r="Y362" s="288"/>
      <c r="Z362" s="287"/>
      <c r="AA362" s="288"/>
      <c r="AB362" s="287"/>
      <c r="AC362" s="288"/>
      <c r="AD362" s="287"/>
      <c r="AE362" s="288"/>
      <c r="AF362" s="287"/>
      <c r="AG362" s="288"/>
      <c r="AH362" s="287"/>
      <c r="AI362" s="288"/>
      <c r="AJ362" s="287"/>
      <c r="AK362" s="288"/>
      <c r="AL362" s="287"/>
      <c r="AM362" s="288"/>
      <c r="AN362" s="287"/>
      <c r="AO362" s="288"/>
      <c r="AP362" s="287"/>
      <c r="AQ362" s="288"/>
      <c r="AR362" s="287"/>
      <c r="AS362" s="288"/>
      <c r="AT362" s="287"/>
      <c r="AU362" s="288"/>
      <c r="AV362" s="287"/>
      <c r="AW362" s="288"/>
      <c r="AX362" s="287"/>
      <c r="AY362" s="31"/>
      <c r="BA362" s="76" t="str">
        <f t="shared" si="297"/>
        <v/>
      </c>
      <c r="BC362" s="76" t="str">
        <f>IF('Stock List'!$K362="", "", 'Stock List'!$K362)</f>
        <v/>
      </c>
      <c r="BE362" s="106">
        <f>IFERROR(ROUND(((INDEX('Stock List'!$M$11:$M$1010, MATCH(L362, 'Stock List'!$K$11:$K$1010, 0))/INDEX('Stock List'!$L$11:$L$1010, MATCH(L362, 'Stock List'!$K$11:$K$1010, 0)))*K362), 2), 0)</f>
        <v>0</v>
      </c>
      <c r="BF362" s="20"/>
      <c r="BG362" s="20">
        <f>IFERROR(ROUND(((INDEX('Stock List'!$M$11:$M$1010, MATCH(N362, 'Stock List'!$K$11:$K$1010, 0))/INDEX('Stock List'!$L$11:$L$1010, MATCH(N362, 'Stock List'!$K$11:$K$1010, 0)))*M362), 2), 0)</f>
        <v>0</v>
      </c>
      <c r="BH362" s="20"/>
      <c r="BI362" s="20">
        <f>IFERROR(ROUND(((INDEX('Stock List'!$M$11:$M$1010, MATCH(P362, 'Stock List'!$K$11:$K$1010, 0))/INDEX('Stock List'!$L$11:$L$1010, MATCH(P362, 'Stock List'!$K$11:$K$1010, 0)))*O362), 2), 0)</f>
        <v>0</v>
      </c>
      <c r="BJ362" s="20"/>
      <c r="BK362" s="20">
        <f>IFERROR(ROUND(((INDEX('Stock List'!$M$11:$M$1010, MATCH(R362, 'Stock List'!$K$11:$K$1010, 0))/INDEX('Stock List'!$L$11:$L$1010, MATCH(R362, 'Stock List'!$K$11:$K$1010, 0)))*Q362), 2), 0)</f>
        <v>0</v>
      </c>
      <c r="BL362" s="20"/>
      <c r="BM362" s="20">
        <f>IFERROR(ROUND(((INDEX('Stock List'!$M$11:$M$1010, MATCH(T362, 'Stock List'!$K$11:$K$1010, 0))/INDEX('Stock List'!$L$11:$L$1010, MATCH(T362, 'Stock List'!$K$11:$K$1010, 0)))*S362), 2), 0)</f>
        <v>0</v>
      </c>
      <c r="BN362" s="20"/>
      <c r="BO362" s="20">
        <f>IFERROR(ROUND(((INDEX('Stock List'!$M$11:$M$1010, MATCH(V362, 'Stock List'!$K$11:$K$1010, 0))/INDEX('Stock List'!$L$11:$L$1010, MATCH(V362, 'Stock List'!$K$11:$K$1010, 0)))*U362), 2), 0)</f>
        <v>0</v>
      </c>
      <c r="BP362" s="20"/>
      <c r="BQ362" s="20">
        <f>IFERROR(ROUND(((INDEX('Stock List'!$M$11:$M$1010, MATCH(X362, 'Stock List'!$K$11:$K$1010, 0))/INDEX('Stock List'!$L$11:$L$1010, MATCH(X362, 'Stock List'!$K$11:$K$1010, 0)))*W362), 2), 0)</f>
        <v>0</v>
      </c>
      <c r="BR362" s="20"/>
      <c r="BS362" s="20">
        <f>IFERROR(ROUND(((INDEX('Stock List'!$M$11:$M$1010, MATCH(Z362, 'Stock List'!$K$11:$K$1010, 0))/INDEX('Stock List'!$L$11:$L$1010, MATCH(Z362, 'Stock List'!$K$11:$K$1010, 0)))*Y362), 2), 0)</f>
        <v>0</v>
      </c>
      <c r="BT362" s="20"/>
      <c r="BU362" s="20">
        <f>IFERROR(ROUND(((INDEX('Stock List'!$M$11:$M$1010, MATCH(AB362, 'Stock List'!$K$11:$K$1010, 0))/INDEX('Stock List'!$L$11:$L$1010, MATCH(AB362, 'Stock List'!$K$11:$K$1010, 0)))*AA362), 2), 0)</f>
        <v>0</v>
      </c>
      <c r="BV362" s="20"/>
      <c r="BW362" s="20">
        <f>IFERROR(ROUND(((INDEX('Stock List'!$M$11:$M$1010, MATCH(AD362, 'Stock List'!$K$11:$K$1010, 0))/INDEX('Stock List'!$L$11:$L$1010, MATCH(AD362, 'Stock List'!$K$11:$K$1010, 0)))*AC362), 2), 0)</f>
        <v>0</v>
      </c>
      <c r="BX362" s="20"/>
      <c r="BY362" s="20">
        <f>IFERROR(ROUND(((INDEX('Stock List'!$M$11:$M$1010, MATCH(AF362, 'Stock List'!$K$11:$K$1010, 0))/INDEX('Stock List'!$L$11:$L$1010, MATCH(AF362, 'Stock List'!$K$11:$K$1010, 0)))*AE362), 2), 0)</f>
        <v>0</v>
      </c>
      <c r="BZ362" s="20"/>
      <c r="CA362" s="20">
        <f>IFERROR(ROUND(((INDEX('Stock List'!$M$11:$M$1010, MATCH(AH362, 'Stock List'!$K$11:$K$1010, 0))/INDEX('Stock List'!$L$11:$L$1010, MATCH(AH362, 'Stock List'!$K$11:$K$1010, 0)))*AG362), 2), 0)</f>
        <v>0</v>
      </c>
      <c r="CB362" s="20"/>
      <c r="CC362" s="20">
        <f>IFERROR(ROUND(((INDEX('Stock List'!$M$11:$M$1010, MATCH(AJ362, 'Stock List'!$K$11:$K$1010, 0))/INDEX('Stock List'!$L$11:$L$1010, MATCH(AJ362, 'Stock List'!$K$11:$K$1010, 0)))*AI362), 2), 0)</f>
        <v>0</v>
      </c>
      <c r="CD362" s="20"/>
      <c r="CE362" s="20">
        <f>IFERROR(ROUND(((INDEX('Stock List'!$M$11:$M$1010, MATCH(AL362, 'Stock List'!$K$11:$K$1010, 0))/INDEX('Stock List'!$L$11:$L$1010, MATCH(AL362, 'Stock List'!$K$11:$K$1010, 0)))*AK362), 2), 0)</f>
        <v>0</v>
      </c>
      <c r="CF362" s="20"/>
      <c r="CG362" s="20">
        <f>IFERROR(ROUND(((INDEX('Stock List'!$M$11:$M$1010, MATCH(AN362, 'Stock List'!$K$11:$K$1010, 0))/INDEX('Stock List'!$L$11:$L$1010, MATCH(AN362, 'Stock List'!$K$11:$K$1010, 0)))*AM362), 2), 0)</f>
        <v>0</v>
      </c>
      <c r="CH362" s="20"/>
      <c r="CI362" s="20">
        <f>IFERROR(ROUND(((INDEX('Stock List'!$M$11:$M$1010, MATCH(AP362, 'Stock List'!$K$11:$K$1010, 0))/INDEX('Stock List'!$L$11:$L$1010, MATCH(AP362, 'Stock List'!$K$11:$K$1010, 0)))*AO362), 2), 0)</f>
        <v>0</v>
      </c>
      <c r="CJ362" s="20"/>
      <c r="CK362" s="20">
        <f>IFERROR(ROUND(((INDEX('Stock List'!$M$11:$M$1010, MATCH(AR362, 'Stock List'!$K$11:$K$1010, 0))/INDEX('Stock List'!$L$11:$L$1010, MATCH(AR362, 'Stock List'!$K$11:$K$1010, 0)))*AQ362), 2), 0)</f>
        <v>0</v>
      </c>
      <c r="CL362" s="20"/>
      <c r="CM362" s="20">
        <f>IFERROR(ROUND(((INDEX('Stock List'!$M$11:$M$1010, MATCH(AT362, 'Stock List'!$K$11:$K$1010, 0))/INDEX('Stock List'!$L$11:$L$1010, MATCH(AT362, 'Stock List'!$K$11:$K$1010, 0)))*AS362), 2), 0)</f>
        <v>0</v>
      </c>
      <c r="CN362" s="20"/>
      <c r="CO362" s="20">
        <f>IFERROR(ROUND(((INDEX('Stock List'!$M$11:$M$1010, MATCH(AV362, 'Stock List'!$K$11:$K$1010, 0))/INDEX('Stock List'!$L$11:$L$1010, MATCH(AV362, 'Stock List'!$K$11:$K$1010, 0)))*AU362), 2), 0)</f>
        <v>0</v>
      </c>
      <c r="CP362" s="20"/>
      <c r="CQ362" s="20">
        <f>IFERROR(ROUND(((INDEX('Stock List'!$M$11:$M$1010, MATCH(AX362, 'Stock List'!$K$11:$K$1010, 0))/INDEX('Stock List'!$L$11:$L$1010, MATCH(AX362, 'Stock List'!$K$11:$K$1010, 0)))*AW362), 2), 0)</f>
        <v>0</v>
      </c>
      <c r="CR362" s="22"/>
      <c r="CT362" s="106" t="str">
        <f t="shared" si="298"/>
        <v/>
      </c>
      <c r="CU362" s="22" t="str">
        <f t="shared" si="299"/>
        <v/>
      </c>
      <c r="CX362" s="106" t="str">
        <f t="shared" si="300"/>
        <v/>
      </c>
      <c r="CY362" s="20" t="str">
        <f t="shared" si="301"/>
        <v/>
      </c>
      <c r="CZ362" s="22" t="str">
        <f t="shared" si="302"/>
        <v/>
      </c>
      <c r="DB362" s="76" t="str">
        <f>IF($H362="", "", COUNTIF($G$11:$G$1010, "&gt;"&amp;$G362)+1+COUNTIF($G$11:$G362, $G362)-1)</f>
        <v/>
      </c>
      <c r="DC362" s="76" t="str">
        <f>IF($H362="", "", COUNTIF($CZ$11:$CZ$1010, "&gt;"&amp;$CZ362)+1+COUNTIF($CZ$11:$CZ362, $CZ362)-1)</f>
        <v/>
      </c>
      <c r="DE362" s="147" t="str">
        <f t="shared" si="303"/>
        <v/>
      </c>
      <c r="DF362" s="148"/>
      <c r="DG362" s="19" t="str">
        <f t="shared" si="304"/>
        <v/>
      </c>
      <c r="DH362" s="153" t="str">
        <f t="shared" si="305"/>
        <v/>
      </c>
      <c r="DI362" s="19" t="str">
        <f t="shared" si="257"/>
        <v/>
      </c>
      <c r="DJ362" s="153" t="str">
        <f t="shared" si="258"/>
        <v/>
      </c>
      <c r="DK362" s="19" t="str">
        <f t="shared" si="259"/>
        <v/>
      </c>
      <c r="DL362" s="153" t="str">
        <f t="shared" si="260"/>
        <v/>
      </c>
      <c r="DM362" s="19" t="str">
        <f t="shared" si="261"/>
        <v/>
      </c>
      <c r="DN362" s="153" t="str">
        <f t="shared" si="262"/>
        <v/>
      </c>
      <c r="DO362" s="19" t="str">
        <f t="shared" si="263"/>
        <v/>
      </c>
      <c r="DP362" s="153" t="str">
        <f t="shared" si="264"/>
        <v/>
      </c>
      <c r="DQ362" s="19" t="str">
        <f t="shared" si="265"/>
        <v/>
      </c>
      <c r="DR362" s="153" t="str">
        <f t="shared" si="266"/>
        <v/>
      </c>
      <c r="DS362" s="19" t="str">
        <f t="shared" si="267"/>
        <v/>
      </c>
      <c r="DT362" s="153" t="str">
        <f t="shared" si="268"/>
        <v/>
      </c>
      <c r="DU362" s="19" t="str">
        <f t="shared" si="269"/>
        <v/>
      </c>
      <c r="DV362" s="153" t="str">
        <f t="shared" si="270"/>
        <v/>
      </c>
      <c r="DW362" s="19" t="str">
        <f t="shared" si="271"/>
        <v/>
      </c>
      <c r="DX362" s="153" t="str">
        <f t="shared" si="272"/>
        <v/>
      </c>
      <c r="DY362" s="19" t="str">
        <f t="shared" si="273"/>
        <v/>
      </c>
      <c r="DZ362" s="153" t="str">
        <f t="shared" si="274"/>
        <v/>
      </c>
      <c r="EA362" s="19" t="str">
        <f t="shared" si="275"/>
        <v/>
      </c>
      <c r="EB362" s="153" t="str">
        <f t="shared" si="276"/>
        <v/>
      </c>
      <c r="EC362" s="19" t="str">
        <f t="shared" si="277"/>
        <v/>
      </c>
      <c r="ED362" s="153" t="str">
        <f t="shared" si="278"/>
        <v/>
      </c>
      <c r="EE362" s="19" t="str">
        <f t="shared" si="279"/>
        <v/>
      </c>
      <c r="EF362" s="153" t="str">
        <f t="shared" si="280"/>
        <v/>
      </c>
      <c r="EG362" s="19" t="str">
        <f t="shared" si="281"/>
        <v/>
      </c>
      <c r="EH362" s="153" t="str">
        <f t="shared" si="282"/>
        <v/>
      </c>
      <c r="EI362" s="19" t="str">
        <f t="shared" si="283"/>
        <v/>
      </c>
      <c r="EJ362" s="153" t="str">
        <f t="shared" si="284"/>
        <v/>
      </c>
      <c r="EK362" s="19" t="str">
        <f t="shared" si="285"/>
        <v/>
      </c>
      <c r="EL362" s="153" t="str">
        <f t="shared" si="286"/>
        <v/>
      </c>
      <c r="EM362" s="19" t="str">
        <f t="shared" si="287"/>
        <v/>
      </c>
      <c r="EN362" s="153" t="str">
        <f t="shared" si="288"/>
        <v/>
      </c>
      <c r="EO362" s="19" t="str">
        <f t="shared" si="289"/>
        <v/>
      </c>
      <c r="EP362" s="153" t="str">
        <f t="shared" si="290"/>
        <v/>
      </c>
      <c r="EQ362" s="19" t="str">
        <f t="shared" si="291"/>
        <v/>
      </c>
      <c r="ER362" s="153" t="str">
        <f t="shared" si="292"/>
        <v/>
      </c>
      <c r="ES362" s="19" t="str">
        <f t="shared" si="293"/>
        <v/>
      </c>
      <c r="ET362" s="153" t="str">
        <f t="shared" si="294"/>
        <v/>
      </c>
    </row>
    <row r="363" spans="1:150" x14ac:dyDescent="0.25">
      <c r="A363" s="31"/>
      <c r="B363" s="91" t="str">
        <f t="shared" si="295"/>
        <v/>
      </c>
      <c r="C363" s="20" t="str">
        <f t="shared" si="255"/>
        <v/>
      </c>
      <c r="D363" s="97" t="str">
        <f t="shared" si="256"/>
        <v/>
      </c>
      <c r="E363" s="62" t="str">
        <f t="shared" si="296"/>
        <v/>
      </c>
      <c r="F363" s="31"/>
      <c r="G363" s="282"/>
      <c r="H363" s="283"/>
      <c r="I363" s="284"/>
      <c r="J363" s="285"/>
      <c r="K363" s="286"/>
      <c r="L363" s="287"/>
      <c r="M363" s="288"/>
      <c r="N363" s="287"/>
      <c r="O363" s="288"/>
      <c r="P363" s="287"/>
      <c r="Q363" s="288"/>
      <c r="R363" s="287"/>
      <c r="S363" s="288"/>
      <c r="T363" s="287"/>
      <c r="U363" s="288"/>
      <c r="V363" s="287"/>
      <c r="W363" s="288"/>
      <c r="X363" s="287"/>
      <c r="Y363" s="288"/>
      <c r="Z363" s="287"/>
      <c r="AA363" s="288"/>
      <c r="AB363" s="287"/>
      <c r="AC363" s="288"/>
      <c r="AD363" s="287"/>
      <c r="AE363" s="288"/>
      <c r="AF363" s="287"/>
      <c r="AG363" s="288"/>
      <c r="AH363" s="287"/>
      <c r="AI363" s="288"/>
      <c r="AJ363" s="287"/>
      <c r="AK363" s="288"/>
      <c r="AL363" s="287"/>
      <c r="AM363" s="288"/>
      <c r="AN363" s="287"/>
      <c r="AO363" s="288"/>
      <c r="AP363" s="287"/>
      <c r="AQ363" s="288"/>
      <c r="AR363" s="287"/>
      <c r="AS363" s="288"/>
      <c r="AT363" s="287"/>
      <c r="AU363" s="288"/>
      <c r="AV363" s="287"/>
      <c r="AW363" s="288"/>
      <c r="AX363" s="287"/>
      <c r="AY363" s="31"/>
      <c r="BA363" s="76" t="str">
        <f t="shared" si="297"/>
        <v/>
      </c>
      <c r="BC363" s="76" t="str">
        <f>IF('Stock List'!$K363="", "", 'Stock List'!$K363)</f>
        <v/>
      </c>
      <c r="BE363" s="106">
        <f>IFERROR(ROUND(((INDEX('Stock List'!$M$11:$M$1010, MATCH(L363, 'Stock List'!$K$11:$K$1010, 0))/INDEX('Stock List'!$L$11:$L$1010, MATCH(L363, 'Stock List'!$K$11:$K$1010, 0)))*K363), 2), 0)</f>
        <v>0</v>
      </c>
      <c r="BF363" s="20"/>
      <c r="BG363" s="20">
        <f>IFERROR(ROUND(((INDEX('Stock List'!$M$11:$M$1010, MATCH(N363, 'Stock List'!$K$11:$K$1010, 0))/INDEX('Stock List'!$L$11:$L$1010, MATCH(N363, 'Stock List'!$K$11:$K$1010, 0)))*M363), 2), 0)</f>
        <v>0</v>
      </c>
      <c r="BH363" s="20"/>
      <c r="BI363" s="20">
        <f>IFERROR(ROUND(((INDEX('Stock List'!$M$11:$M$1010, MATCH(P363, 'Stock List'!$K$11:$K$1010, 0))/INDEX('Stock List'!$L$11:$L$1010, MATCH(P363, 'Stock List'!$K$11:$K$1010, 0)))*O363), 2), 0)</f>
        <v>0</v>
      </c>
      <c r="BJ363" s="20"/>
      <c r="BK363" s="20">
        <f>IFERROR(ROUND(((INDEX('Stock List'!$M$11:$M$1010, MATCH(R363, 'Stock List'!$K$11:$K$1010, 0))/INDEX('Stock List'!$L$11:$L$1010, MATCH(R363, 'Stock List'!$K$11:$K$1010, 0)))*Q363), 2), 0)</f>
        <v>0</v>
      </c>
      <c r="BL363" s="20"/>
      <c r="BM363" s="20">
        <f>IFERROR(ROUND(((INDEX('Stock List'!$M$11:$M$1010, MATCH(T363, 'Stock List'!$K$11:$K$1010, 0))/INDEX('Stock List'!$L$11:$L$1010, MATCH(T363, 'Stock List'!$K$11:$K$1010, 0)))*S363), 2), 0)</f>
        <v>0</v>
      </c>
      <c r="BN363" s="20"/>
      <c r="BO363" s="20">
        <f>IFERROR(ROUND(((INDEX('Stock List'!$M$11:$M$1010, MATCH(V363, 'Stock List'!$K$11:$K$1010, 0))/INDEX('Stock List'!$L$11:$L$1010, MATCH(V363, 'Stock List'!$K$11:$K$1010, 0)))*U363), 2), 0)</f>
        <v>0</v>
      </c>
      <c r="BP363" s="20"/>
      <c r="BQ363" s="20">
        <f>IFERROR(ROUND(((INDEX('Stock List'!$M$11:$M$1010, MATCH(X363, 'Stock List'!$K$11:$K$1010, 0))/INDEX('Stock List'!$L$11:$L$1010, MATCH(X363, 'Stock List'!$K$11:$K$1010, 0)))*W363), 2), 0)</f>
        <v>0</v>
      </c>
      <c r="BR363" s="20"/>
      <c r="BS363" s="20">
        <f>IFERROR(ROUND(((INDEX('Stock List'!$M$11:$M$1010, MATCH(Z363, 'Stock List'!$K$11:$K$1010, 0))/INDEX('Stock List'!$L$11:$L$1010, MATCH(Z363, 'Stock List'!$K$11:$K$1010, 0)))*Y363), 2), 0)</f>
        <v>0</v>
      </c>
      <c r="BT363" s="20"/>
      <c r="BU363" s="20">
        <f>IFERROR(ROUND(((INDEX('Stock List'!$M$11:$M$1010, MATCH(AB363, 'Stock List'!$K$11:$K$1010, 0))/INDEX('Stock List'!$L$11:$L$1010, MATCH(AB363, 'Stock List'!$K$11:$K$1010, 0)))*AA363), 2), 0)</f>
        <v>0</v>
      </c>
      <c r="BV363" s="20"/>
      <c r="BW363" s="20">
        <f>IFERROR(ROUND(((INDEX('Stock List'!$M$11:$M$1010, MATCH(AD363, 'Stock List'!$K$11:$K$1010, 0))/INDEX('Stock List'!$L$11:$L$1010, MATCH(AD363, 'Stock List'!$K$11:$K$1010, 0)))*AC363), 2), 0)</f>
        <v>0</v>
      </c>
      <c r="BX363" s="20"/>
      <c r="BY363" s="20">
        <f>IFERROR(ROUND(((INDEX('Stock List'!$M$11:$M$1010, MATCH(AF363, 'Stock List'!$K$11:$K$1010, 0))/INDEX('Stock List'!$L$11:$L$1010, MATCH(AF363, 'Stock List'!$K$11:$K$1010, 0)))*AE363), 2), 0)</f>
        <v>0</v>
      </c>
      <c r="BZ363" s="20"/>
      <c r="CA363" s="20">
        <f>IFERROR(ROUND(((INDEX('Stock List'!$M$11:$M$1010, MATCH(AH363, 'Stock List'!$K$11:$K$1010, 0))/INDEX('Stock List'!$L$11:$L$1010, MATCH(AH363, 'Stock List'!$K$11:$K$1010, 0)))*AG363), 2), 0)</f>
        <v>0</v>
      </c>
      <c r="CB363" s="20"/>
      <c r="CC363" s="20">
        <f>IFERROR(ROUND(((INDEX('Stock List'!$M$11:$M$1010, MATCH(AJ363, 'Stock List'!$K$11:$K$1010, 0))/INDEX('Stock List'!$L$11:$L$1010, MATCH(AJ363, 'Stock List'!$K$11:$K$1010, 0)))*AI363), 2), 0)</f>
        <v>0</v>
      </c>
      <c r="CD363" s="20"/>
      <c r="CE363" s="20">
        <f>IFERROR(ROUND(((INDEX('Stock List'!$M$11:$M$1010, MATCH(AL363, 'Stock List'!$K$11:$K$1010, 0))/INDEX('Stock List'!$L$11:$L$1010, MATCH(AL363, 'Stock List'!$K$11:$K$1010, 0)))*AK363), 2), 0)</f>
        <v>0</v>
      </c>
      <c r="CF363" s="20"/>
      <c r="CG363" s="20">
        <f>IFERROR(ROUND(((INDEX('Stock List'!$M$11:$M$1010, MATCH(AN363, 'Stock List'!$K$11:$K$1010, 0))/INDEX('Stock List'!$L$11:$L$1010, MATCH(AN363, 'Stock List'!$K$11:$K$1010, 0)))*AM363), 2), 0)</f>
        <v>0</v>
      </c>
      <c r="CH363" s="20"/>
      <c r="CI363" s="20">
        <f>IFERROR(ROUND(((INDEX('Stock List'!$M$11:$M$1010, MATCH(AP363, 'Stock List'!$K$11:$K$1010, 0))/INDEX('Stock List'!$L$11:$L$1010, MATCH(AP363, 'Stock List'!$K$11:$K$1010, 0)))*AO363), 2), 0)</f>
        <v>0</v>
      </c>
      <c r="CJ363" s="20"/>
      <c r="CK363" s="20">
        <f>IFERROR(ROUND(((INDEX('Stock List'!$M$11:$M$1010, MATCH(AR363, 'Stock List'!$K$11:$K$1010, 0))/INDEX('Stock List'!$L$11:$L$1010, MATCH(AR363, 'Stock List'!$K$11:$K$1010, 0)))*AQ363), 2), 0)</f>
        <v>0</v>
      </c>
      <c r="CL363" s="20"/>
      <c r="CM363" s="20">
        <f>IFERROR(ROUND(((INDEX('Stock List'!$M$11:$M$1010, MATCH(AT363, 'Stock List'!$K$11:$K$1010, 0))/INDEX('Stock List'!$L$11:$L$1010, MATCH(AT363, 'Stock List'!$K$11:$K$1010, 0)))*AS363), 2), 0)</f>
        <v>0</v>
      </c>
      <c r="CN363" s="20"/>
      <c r="CO363" s="20">
        <f>IFERROR(ROUND(((INDEX('Stock List'!$M$11:$M$1010, MATCH(AV363, 'Stock List'!$K$11:$K$1010, 0))/INDEX('Stock List'!$L$11:$L$1010, MATCH(AV363, 'Stock List'!$K$11:$K$1010, 0)))*AU363), 2), 0)</f>
        <v>0</v>
      </c>
      <c r="CP363" s="20"/>
      <c r="CQ363" s="20">
        <f>IFERROR(ROUND(((INDEX('Stock List'!$M$11:$M$1010, MATCH(AX363, 'Stock List'!$K$11:$K$1010, 0))/INDEX('Stock List'!$L$11:$L$1010, MATCH(AX363, 'Stock List'!$K$11:$K$1010, 0)))*AW363), 2), 0)</f>
        <v>0</v>
      </c>
      <c r="CR363" s="22"/>
      <c r="CT363" s="106" t="str">
        <f t="shared" si="298"/>
        <v/>
      </c>
      <c r="CU363" s="22" t="str">
        <f t="shared" si="299"/>
        <v/>
      </c>
      <c r="CX363" s="106" t="str">
        <f t="shared" si="300"/>
        <v/>
      </c>
      <c r="CY363" s="20" t="str">
        <f t="shared" si="301"/>
        <v/>
      </c>
      <c r="CZ363" s="22" t="str">
        <f t="shared" si="302"/>
        <v/>
      </c>
      <c r="DB363" s="76" t="str">
        <f>IF($H363="", "", COUNTIF($G$11:$G$1010, "&gt;"&amp;$G363)+1+COUNTIF($G$11:$G363, $G363)-1)</f>
        <v/>
      </c>
      <c r="DC363" s="76" t="str">
        <f>IF($H363="", "", COUNTIF($CZ$11:$CZ$1010, "&gt;"&amp;$CZ363)+1+COUNTIF($CZ$11:$CZ363, $CZ363)-1)</f>
        <v/>
      </c>
      <c r="DE363" s="147" t="str">
        <f t="shared" si="303"/>
        <v/>
      </c>
      <c r="DF363" s="148"/>
      <c r="DG363" s="19" t="str">
        <f t="shared" si="304"/>
        <v/>
      </c>
      <c r="DH363" s="153" t="str">
        <f t="shared" si="305"/>
        <v/>
      </c>
      <c r="DI363" s="19" t="str">
        <f t="shared" si="257"/>
        <v/>
      </c>
      <c r="DJ363" s="153" t="str">
        <f t="shared" si="258"/>
        <v/>
      </c>
      <c r="DK363" s="19" t="str">
        <f t="shared" si="259"/>
        <v/>
      </c>
      <c r="DL363" s="153" t="str">
        <f t="shared" si="260"/>
        <v/>
      </c>
      <c r="DM363" s="19" t="str">
        <f t="shared" si="261"/>
        <v/>
      </c>
      <c r="DN363" s="153" t="str">
        <f t="shared" si="262"/>
        <v/>
      </c>
      <c r="DO363" s="19" t="str">
        <f t="shared" si="263"/>
        <v/>
      </c>
      <c r="DP363" s="153" t="str">
        <f t="shared" si="264"/>
        <v/>
      </c>
      <c r="DQ363" s="19" t="str">
        <f t="shared" si="265"/>
        <v/>
      </c>
      <c r="DR363" s="153" t="str">
        <f t="shared" si="266"/>
        <v/>
      </c>
      <c r="DS363" s="19" t="str">
        <f t="shared" si="267"/>
        <v/>
      </c>
      <c r="DT363" s="153" t="str">
        <f t="shared" si="268"/>
        <v/>
      </c>
      <c r="DU363" s="19" t="str">
        <f t="shared" si="269"/>
        <v/>
      </c>
      <c r="DV363" s="153" t="str">
        <f t="shared" si="270"/>
        <v/>
      </c>
      <c r="DW363" s="19" t="str">
        <f t="shared" si="271"/>
        <v/>
      </c>
      <c r="DX363" s="153" t="str">
        <f t="shared" si="272"/>
        <v/>
      </c>
      <c r="DY363" s="19" t="str">
        <f t="shared" si="273"/>
        <v/>
      </c>
      <c r="DZ363" s="153" t="str">
        <f t="shared" si="274"/>
        <v/>
      </c>
      <c r="EA363" s="19" t="str">
        <f t="shared" si="275"/>
        <v/>
      </c>
      <c r="EB363" s="153" t="str">
        <f t="shared" si="276"/>
        <v/>
      </c>
      <c r="EC363" s="19" t="str">
        <f t="shared" si="277"/>
        <v/>
      </c>
      <c r="ED363" s="153" t="str">
        <f t="shared" si="278"/>
        <v/>
      </c>
      <c r="EE363" s="19" t="str">
        <f t="shared" si="279"/>
        <v/>
      </c>
      <c r="EF363" s="153" t="str">
        <f t="shared" si="280"/>
        <v/>
      </c>
      <c r="EG363" s="19" t="str">
        <f t="shared" si="281"/>
        <v/>
      </c>
      <c r="EH363" s="153" t="str">
        <f t="shared" si="282"/>
        <v/>
      </c>
      <c r="EI363" s="19" t="str">
        <f t="shared" si="283"/>
        <v/>
      </c>
      <c r="EJ363" s="153" t="str">
        <f t="shared" si="284"/>
        <v/>
      </c>
      <c r="EK363" s="19" t="str">
        <f t="shared" si="285"/>
        <v/>
      </c>
      <c r="EL363" s="153" t="str">
        <f t="shared" si="286"/>
        <v/>
      </c>
      <c r="EM363" s="19" t="str">
        <f t="shared" si="287"/>
        <v/>
      </c>
      <c r="EN363" s="153" t="str">
        <f t="shared" si="288"/>
        <v/>
      </c>
      <c r="EO363" s="19" t="str">
        <f t="shared" si="289"/>
        <v/>
      </c>
      <c r="EP363" s="153" t="str">
        <f t="shared" si="290"/>
        <v/>
      </c>
      <c r="EQ363" s="19" t="str">
        <f t="shared" si="291"/>
        <v/>
      </c>
      <c r="ER363" s="153" t="str">
        <f t="shared" si="292"/>
        <v/>
      </c>
      <c r="ES363" s="19" t="str">
        <f t="shared" si="293"/>
        <v/>
      </c>
      <c r="ET363" s="153" t="str">
        <f t="shared" si="294"/>
        <v/>
      </c>
    </row>
    <row r="364" spans="1:150" x14ac:dyDescent="0.25">
      <c r="A364" s="31"/>
      <c r="B364" s="91" t="str">
        <f t="shared" si="295"/>
        <v/>
      </c>
      <c r="C364" s="20" t="str">
        <f t="shared" si="255"/>
        <v/>
      </c>
      <c r="D364" s="97" t="str">
        <f t="shared" si="256"/>
        <v/>
      </c>
      <c r="E364" s="62" t="str">
        <f t="shared" si="296"/>
        <v/>
      </c>
      <c r="F364" s="31"/>
      <c r="G364" s="282"/>
      <c r="H364" s="283"/>
      <c r="I364" s="284"/>
      <c r="J364" s="285"/>
      <c r="K364" s="286"/>
      <c r="L364" s="287"/>
      <c r="M364" s="288"/>
      <c r="N364" s="287"/>
      <c r="O364" s="288"/>
      <c r="P364" s="287"/>
      <c r="Q364" s="288"/>
      <c r="R364" s="287"/>
      <c r="S364" s="288"/>
      <c r="T364" s="287"/>
      <c r="U364" s="288"/>
      <c r="V364" s="287"/>
      <c r="W364" s="288"/>
      <c r="X364" s="287"/>
      <c r="Y364" s="288"/>
      <c r="Z364" s="287"/>
      <c r="AA364" s="288"/>
      <c r="AB364" s="287"/>
      <c r="AC364" s="288"/>
      <c r="AD364" s="287"/>
      <c r="AE364" s="288"/>
      <c r="AF364" s="287"/>
      <c r="AG364" s="288"/>
      <c r="AH364" s="287"/>
      <c r="AI364" s="288"/>
      <c r="AJ364" s="287"/>
      <c r="AK364" s="288"/>
      <c r="AL364" s="287"/>
      <c r="AM364" s="288"/>
      <c r="AN364" s="287"/>
      <c r="AO364" s="288"/>
      <c r="AP364" s="287"/>
      <c r="AQ364" s="288"/>
      <c r="AR364" s="287"/>
      <c r="AS364" s="288"/>
      <c r="AT364" s="287"/>
      <c r="AU364" s="288"/>
      <c r="AV364" s="287"/>
      <c r="AW364" s="288"/>
      <c r="AX364" s="287"/>
      <c r="AY364" s="31"/>
      <c r="BA364" s="76" t="str">
        <f t="shared" si="297"/>
        <v/>
      </c>
      <c r="BC364" s="76" t="str">
        <f>IF('Stock List'!$K364="", "", 'Stock List'!$K364)</f>
        <v/>
      </c>
      <c r="BE364" s="106">
        <f>IFERROR(ROUND(((INDEX('Stock List'!$M$11:$M$1010, MATCH(L364, 'Stock List'!$K$11:$K$1010, 0))/INDEX('Stock List'!$L$11:$L$1010, MATCH(L364, 'Stock List'!$K$11:$K$1010, 0)))*K364), 2), 0)</f>
        <v>0</v>
      </c>
      <c r="BF364" s="20"/>
      <c r="BG364" s="20">
        <f>IFERROR(ROUND(((INDEX('Stock List'!$M$11:$M$1010, MATCH(N364, 'Stock List'!$K$11:$K$1010, 0))/INDEX('Stock List'!$L$11:$L$1010, MATCH(N364, 'Stock List'!$K$11:$K$1010, 0)))*M364), 2), 0)</f>
        <v>0</v>
      </c>
      <c r="BH364" s="20"/>
      <c r="BI364" s="20">
        <f>IFERROR(ROUND(((INDEX('Stock List'!$M$11:$M$1010, MATCH(P364, 'Stock List'!$K$11:$K$1010, 0))/INDEX('Stock List'!$L$11:$L$1010, MATCH(P364, 'Stock List'!$K$11:$K$1010, 0)))*O364), 2), 0)</f>
        <v>0</v>
      </c>
      <c r="BJ364" s="20"/>
      <c r="BK364" s="20">
        <f>IFERROR(ROUND(((INDEX('Stock List'!$M$11:$M$1010, MATCH(R364, 'Stock List'!$K$11:$K$1010, 0))/INDEX('Stock List'!$L$11:$L$1010, MATCH(R364, 'Stock List'!$K$11:$K$1010, 0)))*Q364), 2), 0)</f>
        <v>0</v>
      </c>
      <c r="BL364" s="20"/>
      <c r="BM364" s="20">
        <f>IFERROR(ROUND(((INDEX('Stock List'!$M$11:$M$1010, MATCH(T364, 'Stock List'!$K$11:$K$1010, 0))/INDEX('Stock List'!$L$11:$L$1010, MATCH(T364, 'Stock List'!$K$11:$K$1010, 0)))*S364), 2), 0)</f>
        <v>0</v>
      </c>
      <c r="BN364" s="20"/>
      <c r="BO364" s="20">
        <f>IFERROR(ROUND(((INDEX('Stock List'!$M$11:$M$1010, MATCH(V364, 'Stock List'!$K$11:$K$1010, 0))/INDEX('Stock List'!$L$11:$L$1010, MATCH(V364, 'Stock List'!$K$11:$K$1010, 0)))*U364), 2), 0)</f>
        <v>0</v>
      </c>
      <c r="BP364" s="20"/>
      <c r="BQ364" s="20">
        <f>IFERROR(ROUND(((INDEX('Stock List'!$M$11:$M$1010, MATCH(X364, 'Stock List'!$K$11:$K$1010, 0))/INDEX('Stock List'!$L$11:$L$1010, MATCH(X364, 'Stock List'!$K$11:$K$1010, 0)))*W364), 2), 0)</f>
        <v>0</v>
      </c>
      <c r="BR364" s="20"/>
      <c r="BS364" s="20">
        <f>IFERROR(ROUND(((INDEX('Stock List'!$M$11:$M$1010, MATCH(Z364, 'Stock List'!$K$11:$K$1010, 0))/INDEX('Stock List'!$L$11:$L$1010, MATCH(Z364, 'Stock List'!$K$11:$K$1010, 0)))*Y364), 2), 0)</f>
        <v>0</v>
      </c>
      <c r="BT364" s="20"/>
      <c r="BU364" s="20">
        <f>IFERROR(ROUND(((INDEX('Stock List'!$M$11:$M$1010, MATCH(AB364, 'Stock List'!$K$11:$K$1010, 0))/INDEX('Stock List'!$L$11:$L$1010, MATCH(AB364, 'Stock List'!$K$11:$K$1010, 0)))*AA364), 2), 0)</f>
        <v>0</v>
      </c>
      <c r="BV364" s="20"/>
      <c r="BW364" s="20">
        <f>IFERROR(ROUND(((INDEX('Stock List'!$M$11:$M$1010, MATCH(AD364, 'Stock List'!$K$11:$K$1010, 0))/INDEX('Stock List'!$L$11:$L$1010, MATCH(AD364, 'Stock List'!$K$11:$K$1010, 0)))*AC364), 2), 0)</f>
        <v>0</v>
      </c>
      <c r="BX364" s="20"/>
      <c r="BY364" s="20">
        <f>IFERROR(ROUND(((INDEX('Stock List'!$M$11:$M$1010, MATCH(AF364, 'Stock List'!$K$11:$K$1010, 0))/INDEX('Stock List'!$L$11:$L$1010, MATCH(AF364, 'Stock List'!$K$11:$K$1010, 0)))*AE364), 2), 0)</f>
        <v>0</v>
      </c>
      <c r="BZ364" s="20"/>
      <c r="CA364" s="20">
        <f>IFERROR(ROUND(((INDEX('Stock List'!$M$11:$M$1010, MATCH(AH364, 'Stock List'!$K$11:$K$1010, 0))/INDEX('Stock List'!$L$11:$L$1010, MATCH(AH364, 'Stock List'!$K$11:$K$1010, 0)))*AG364), 2), 0)</f>
        <v>0</v>
      </c>
      <c r="CB364" s="20"/>
      <c r="CC364" s="20">
        <f>IFERROR(ROUND(((INDEX('Stock List'!$M$11:$M$1010, MATCH(AJ364, 'Stock List'!$K$11:$K$1010, 0))/INDEX('Stock List'!$L$11:$L$1010, MATCH(AJ364, 'Stock List'!$K$11:$K$1010, 0)))*AI364), 2), 0)</f>
        <v>0</v>
      </c>
      <c r="CD364" s="20"/>
      <c r="CE364" s="20">
        <f>IFERROR(ROUND(((INDEX('Stock List'!$M$11:$M$1010, MATCH(AL364, 'Stock List'!$K$11:$K$1010, 0))/INDEX('Stock List'!$L$11:$L$1010, MATCH(AL364, 'Stock List'!$K$11:$K$1010, 0)))*AK364), 2), 0)</f>
        <v>0</v>
      </c>
      <c r="CF364" s="20"/>
      <c r="CG364" s="20">
        <f>IFERROR(ROUND(((INDEX('Stock List'!$M$11:$M$1010, MATCH(AN364, 'Stock List'!$K$11:$K$1010, 0))/INDEX('Stock List'!$L$11:$L$1010, MATCH(AN364, 'Stock List'!$K$11:$K$1010, 0)))*AM364), 2), 0)</f>
        <v>0</v>
      </c>
      <c r="CH364" s="20"/>
      <c r="CI364" s="20">
        <f>IFERROR(ROUND(((INDEX('Stock List'!$M$11:$M$1010, MATCH(AP364, 'Stock List'!$K$11:$K$1010, 0))/INDEX('Stock List'!$L$11:$L$1010, MATCH(AP364, 'Stock List'!$K$11:$K$1010, 0)))*AO364), 2), 0)</f>
        <v>0</v>
      </c>
      <c r="CJ364" s="20"/>
      <c r="CK364" s="20">
        <f>IFERROR(ROUND(((INDEX('Stock List'!$M$11:$M$1010, MATCH(AR364, 'Stock List'!$K$11:$K$1010, 0))/INDEX('Stock List'!$L$11:$L$1010, MATCH(AR364, 'Stock List'!$K$11:$K$1010, 0)))*AQ364), 2), 0)</f>
        <v>0</v>
      </c>
      <c r="CL364" s="20"/>
      <c r="CM364" s="20">
        <f>IFERROR(ROUND(((INDEX('Stock List'!$M$11:$M$1010, MATCH(AT364, 'Stock List'!$K$11:$K$1010, 0))/INDEX('Stock List'!$L$11:$L$1010, MATCH(AT364, 'Stock List'!$K$11:$K$1010, 0)))*AS364), 2), 0)</f>
        <v>0</v>
      </c>
      <c r="CN364" s="20"/>
      <c r="CO364" s="20">
        <f>IFERROR(ROUND(((INDEX('Stock List'!$M$11:$M$1010, MATCH(AV364, 'Stock List'!$K$11:$K$1010, 0))/INDEX('Stock List'!$L$11:$L$1010, MATCH(AV364, 'Stock List'!$K$11:$K$1010, 0)))*AU364), 2), 0)</f>
        <v>0</v>
      </c>
      <c r="CP364" s="20"/>
      <c r="CQ364" s="20">
        <f>IFERROR(ROUND(((INDEX('Stock List'!$M$11:$M$1010, MATCH(AX364, 'Stock List'!$K$11:$K$1010, 0))/INDEX('Stock List'!$L$11:$L$1010, MATCH(AX364, 'Stock List'!$K$11:$K$1010, 0)))*AW364), 2), 0)</f>
        <v>0</v>
      </c>
      <c r="CR364" s="22"/>
      <c r="CT364" s="106" t="str">
        <f t="shared" si="298"/>
        <v/>
      </c>
      <c r="CU364" s="22" t="str">
        <f t="shared" si="299"/>
        <v/>
      </c>
      <c r="CX364" s="106" t="str">
        <f t="shared" si="300"/>
        <v/>
      </c>
      <c r="CY364" s="20" t="str">
        <f t="shared" si="301"/>
        <v/>
      </c>
      <c r="CZ364" s="22" t="str">
        <f t="shared" si="302"/>
        <v/>
      </c>
      <c r="DB364" s="76" t="str">
        <f>IF($H364="", "", COUNTIF($G$11:$G$1010, "&gt;"&amp;$G364)+1+COUNTIF($G$11:$G364, $G364)-1)</f>
        <v/>
      </c>
      <c r="DC364" s="76" t="str">
        <f>IF($H364="", "", COUNTIF($CZ$11:$CZ$1010, "&gt;"&amp;$CZ364)+1+COUNTIF($CZ$11:$CZ364, $CZ364)-1)</f>
        <v/>
      </c>
      <c r="DE364" s="147" t="str">
        <f t="shared" si="303"/>
        <v/>
      </c>
      <c r="DF364" s="148"/>
      <c r="DG364" s="19" t="str">
        <f t="shared" si="304"/>
        <v/>
      </c>
      <c r="DH364" s="153" t="str">
        <f t="shared" si="305"/>
        <v/>
      </c>
      <c r="DI364" s="19" t="str">
        <f t="shared" si="257"/>
        <v/>
      </c>
      <c r="DJ364" s="153" t="str">
        <f t="shared" si="258"/>
        <v/>
      </c>
      <c r="DK364" s="19" t="str">
        <f t="shared" si="259"/>
        <v/>
      </c>
      <c r="DL364" s="153" t="str">
        <f t="shared" si="260"/>
        <v/>
      </c>
      <c r="DM364" s="19" t="str">
        <f t="shared" si="261"/>
        <v/>
      </c>
      <c r="DN364" s="153" t="str">
        <f t="shared" si="262"/>
        <v/>
      </c>
      <c r="DO364" s="19" t="str">
        <f t="shared" si="263"/>
        <v/>
      </c>
      <c r="DP364" s="153" t="str">
        <f t="shared" si="264"/>
        <v/>
      </c>
      <c r="DQ364" s="19" t="str">
        <f t="shared" si="265"/>
        <v/>
      </c>
      <c r="DR364" s="153" t="str">
        <f t="shared" si="266"/>
        <v/>
      </c>
      <c r="DS364" s="19" t="str">
        <f t="shared" si="267"/>
        <v/>
      </c>
      <c r="DT364" s="153" t="str">
        <f t="shared" si="268"/>
        <v/>
      </c>
      <c r="DU364" s="19" t="str">
        <f t="shared" si="269"/>
        <v/>
      </c>
      <c r="DV364" s="153" t="str">
        <f t="shared" si="270"/>
        <v/>
      </c>
      <c r="DW364" s="19" t="str">
        <f t="shared" si="271"/>
        <v/>
      </c>
      <c r="DX364" s="153" t="str">
        <f t="shared" si="272"/>
        <v/>
      </c>
      <c r="DY364" s="19" t="str">
        <f t="shared" si="273"/>
        <v/>
      </c>
      <c r="DZ364" s="153" t="str">
        <f t="shared" si="274"/>
        <v/>
      </c>
      <c r="EA364" s="19" t="str">
        <f t="shared" si="275"/>
        <v/>
      </c>
      <c r="EB364" s="153" t="str">
        <f t="shared" si="276"/>
        <v/>
      </c>
      <c r="EC364" s="19" t="str">
        <f t="shared" si="277"/>
        <v/>
      </c>
      <c r="ED364" s="153" t="str">
        <f t="shared" si="278"/>
        <v/>
      </c>
      <c r="EE364" s="19" t="str">
        <f t="shared" si="279"/>
        <v/>
      </c>
      <c r="EF364" s="153" t="str">
        <f t="shared" si="280"/>
        <v/>
      </c>
      <c r="EG364" s="19" t="str">
        <f t="shared" si="281"/>
        <v/>
      </c>
      <c r="EH364" s="153" t="str">
        <f t="shared" si="282"/>
        <v/>
      </c>
      <c r="EI364" s="19" t="str">
        <f t="shared" si="283"/>
        <v/>
      </c>
      <c r="EJ364" s="153" t="str">
        <f t="shared" si="284"/>
        <v/>
      </c>
      <c r="EK364" s="19" t="str">
        <f t="shared" si="285"/>
        <v/>
      </c>
      <c r="EL364" s="153" t="str">
        <f t="shared" si="286"/>
        <v/>
      </c>
      <c r="EM364" s="19" t="str">
        <f t="shared" si="287"/>
        <v/>
      </c>
      <c r="EN364" s="153" t="str">
        <f t="shared" si="288"/>
        <v/>
      </c>
      <c r="EO364" s="19" t="str">
        <f t="shared" si="289"/>
        <v/>
      </c>
      <c r="EP364" s="153" t="str">
        <f t="shared" si="290"/>
        <v/>
      </c>
      <c r="EQ364" s="19" t="str">
        <f t="shared" si="291"/>
        <v/>
      </c>
      <c r="ER364" s="153" t="str">
        <f t="shared" si="292"/>
        <v/>
      </c>
      <c r="ES364" s="19" t="str">
        <f t="shared" si="293"/>
        <v/>
      </c>
      <c r="ET364" s="153" t="str">
        <f t="shared" si="294"/>
        <v/>
      </c>
    </row>
    <row r="365" spans="1:150" x14ac:dyDescent="0.25">
      <c r="A365" s="31"/>
      <c r="B365" s="91" t="str">
        <f t="shared" si="295"/>
        <v/>
      </c>
      <c r="C365" s="20" t="str">
        <f t="shared" si="255"/>
        <v/>
      </c>
      <c r="D365" s="97" t="str">
        <f t="shared" si="256"/>
        <v/>
      </c>
      <c r="E365" s="62" t="str">
        <f t="shared" si="296"/>
        <v/>
      </c>
      <c r="F365" s="31"/>
      <c r="G365" s="282"/>
      <c r="H365" s="283"/>
      <c r="I365" s="284"/>
      <c r="J365" s="285"/>
      <c r="K365" s="286"/>
      <c r="L365" s="287"/>
      <c r="M365" s="288"/>
      <c r="N365" s="287"/>
      <c r="O365" s="288"/>
      <c r="P365" s="287"/>
      <c r="Q365" s="288"/>
      <c r="R365" s="287"/>
      <c r="S365" s="288"/>
      <c r="T365" s="287"/>
      <c r="U365" s="288"/>
      <c r="V365" s="287"/>
      <c r="W365" s="288"/>
      <c r="X365" s="287"/>
      <c r="Y365" s="288"/>
      <c r="Z365" s="287"/>
      <c r="AA365" s="288"/>
      <c r="AB365" s="287"/>
      <c r="AC365" s="288"/>
      <c r="AD365" s="287"/>
      <c r="AE365" s="288"/>
      <c r="AF365" s="287"/>
      <c r="AG365" s="288"/>
      <c r="AH365" s="287"/>
      <c r="AI365" s="288"/>
      <c r="AJ365" s="287"/>
      <c r="AK365" s="288"/>
      <c r="AL365" s="287"/>
      <c r="AM365" s="288"/>
      <c r="AN365" s="287"/>
      <c r="AO365" s="288"/>
      <c r="AP365" s="287"/>
      <c r="AQ365" s="288"/>
      <c r="AR365" s="287"/>
      <c r="AS365" s="288"/>
      <c r="AT365" s="287"/>
      <c r="AU365" s="288"/>
      <c r="AV365" s="287"/>
      <c r="AW365" s="288"/>
      <c r="AX365" s="287"/>
      <c r="AY365" s="31"/>
      <c r="BA365" s="76" t="str">
        <f t="shared" si="297"/>
        <v/>
      </c>
      <c r="BC365" s="76" t="str">
        <f>IF('Stock List'!$K365="", "", 'Stock List'!$K365)</f>
        <v/>
      </c>
      <c r="BE365" s="106">
        <f>IFERROR(ROUND(((INDEX('Stock List'!$M$11:$M$1010, MATCH(L365, 'Stock List'!$K$11:$K$1010, 0))/INDEX('Stock List'!$L$11:$L$1010, MATCH(L365, 'Stock List'!$K$11:$K$1010, 0)))*K365), 2), 0)</f>
        <v>0</v>
      </c>
      <c r="BF365" s="20"/>
      <c r="BG365" s="20">
        <f>IFERROR(ROUND(((INDEX('Stock List'!$M$11:$M$1010, MATCH(N365, 'Stock List'!$K$11:$K$1010, 0))/INDEX('Stock List'!$L$11:$L$1010, MATCH(N365, 'Stock List'!$K$11:$K$1010, 0)))*M365), 2), 0)</f>
        <v>0</v>
      </c>
      <c r="BH365" s="20"/>
      <c r="BI365" s="20">
        <f>IFERROR(ROUND(((INDEX('Stock List'!$M$11:$M$1010, MATCH(P365, 'Stock List'!$K$11:$K$1010, 0))/INDEX('Stock List'!$L$11:$L$1010, MATCH(P365, 'Stock List'!$K$11:$K$1010, 0)))*O365), 2), 0)</f>
        <v>0</v>
      </c>
      <c r="BJ365" s="20"/>
      <c r="BK365" s="20">
        <f>IFERROR(ROUND(((INDEX('Stock List'!$M$11:$M$1010, MATCH(R365, 'Stock List'!$K$11:$K$1010, 0))/INDEX('Stock List'!$L$11:$L$1010, MATCH(R365, 'Stock List'!$K$11:$K$1010, 0)))*Q365), 2), 0)</f>
        <v>0</v>
      </c>
      <c r="BL365" s="20"/>
      <c r="BM365" s="20">
        <f>IFERROR(ROUND(((INDEX('Stock List'!$M$11:$M$1010, MATCH(T365, 'Stock List'!$K$11:$K$1010, 0))/INDEX('Stock List'!$L$11:$L$1010, MATCH(T365, 'Stock List'!$K$11:$K$1010, 0)))*S365), 2), 0)</f>
        <v>0</v>
      </c>
      <c r="BN365" s="20"/>
      <c r="BO365" s="20">
        <f>IFERROR(ROUND(((INDEX('Stock List'!$M$11:$M$1010, MATCH(V365, 'Stock List'!$K$11:$K$1010, 0))/INDEX('Stock List'!$L$11:$L$1010, MATCH(V365, 'Stock List'!$K$11:$K$1010, 0)))*U365), 2), 0)</f>
        <v>0</v>
      </c>
      <c r="BP365" s="20"/>
      <c r="BQ365" s="20">
        <f>IFERROR(ROUND(((INDEX('Stock List'!$M$11:$M$1010, MATCH(X365, 'Stock List'!$K$11:$K$1010, 0))/INDEX('Stock List'!$L$11:$L$1010, MATCH(X365, 'Stock List'!$K$11:$K$1010, 0)))*W365), 2), 0)</f>
        <v>0</v>
      </c>
      <c r="BR365" s="20"/>
      <c r="BS365" s="20">
        <f>IFERROR(ROUND(((INDEX('Stock List'!$M$11:$M$1010, MATCH(Z365, 'Stock List'!$K$11:$K$1010, 0))/INDEX('Stock List'!$L$11:$L$1010, MATCH(Z365, 'Stock List'!$K$11:$K$1010, 0)))*Y365), 2), 0)</f>
        <v>0</v>
      </c>
      <c r="BT365" s="20"/>
      <c r="BU365" s="20">
        <f>IFERROR(ROUND(((INDEX('Stock List'!$M$11:$M$1010, MATCH(AB365, 'Stock List'!$K$11:$K$1010, 0))/INDEX('Stock List'!$L$11:$L$1010, MATCH(AB365, 'Stock List'!$K$11:$K$1010, 0)))*AA365), 2), 0)</f>
        <v>0</v>
      </c>
      <c r="BV365" s="20"/>
      <c r="BW365" s="20">
        <f>IFERROR(ROUND(((INDEX('Stock List'!$M$11:$M$1010, MATCH(AD365, 'Stock List'!$K$11:$K$1010, 0))/INDEX('Stock List'!$L$11:$L$1010, MATCH(AD365, 'Stock List'!$K$11:$K$1010, 0)))*AC365), 2), 0)</f>
        <v>0</v>
      </c>
      <c r="BX365" s="20"/>
      <c r="BY365" s="20">
        <f>IFERROR(ROUND(((INDEX('Stock List'!$M$11:$M$1010, MATCH(AF365, 'Stock List'!$K$11:$K$1010, 0))/INDEX('Stock List'!$L$11:$L$1010, MATCH(AF365, 'Stock List'!$K$11:$K$1010, 0)))*AE365), 2), 0)</f>
        <v>0</v>
      </c>
      <c r="BZ365" s="20"/>
      <c r="CA365" s="20">
        <f>IFERROR(ROUND(((INDEX('Stock List'!$M$11:$M$1010, MATCH(AH365, 'Stock List'!$K$11:$K$1010, 0))/INDEX('Stock List'!$L$11:$L$1010, MATCH(AH365, 'Stock List'!$K$11:$K$1010, 0)))*AG365), 2), 0)</f>
        <v>0</v>
      </c>
      <c r="CB365" s="20"/>
      <c r="CC365" s="20">
        <f>IFERROR(ROUND(((INDEX('Stock List'!$M$11:$M$1010, MATCH(AJ365, 'Stock List'!$K$11:$K$1010, 0))/INDEX('Stock List'!$L$11:$L$1010, MATCH(AJ365, 'Stock List'!$K$11:$K$1010, 0)))*AI365), 2), 0)</f>
        <v>0</v>
      </c>
      <c r="CD365" s="20"/>
      <c r="CE365" s="20">
        <f>IFERROR(ROUND(((INDEX('Stock List'!$M$11:$M$1010, MATCH(AL365, 'Stock List'!$K$11:$K$1010, 0))/INDEX('Stock List'!$L$11:$L$1010, MATCH(AL365, 'Stock List'!$K$11:$K$1010, 0)))*AK365), 2), 0)</f>
        <v>0</v>
      </c>
      <c r="CF365" s="20"/>
      <c r="CG365" s="20">
        <f>IFERROR(ROUND(((INDEX('Stock List'!$M$11:$M$1010, MATCH(AN365, 'Stock List'!$K$11:$K$1010, 0))/INDEX('Stock List'!$L$11:$L$1010, MATCH(AN365, 'Stock List'!$K$11:$K$1010, 0)))*AM365), 2), 0)</f>
        <v>0</v>
      </c>
      <c r="CH365" s="20"/>
      <c r="CI365" s="20">
        <f>IFERROR(ROUND(((INDEX('Stock List'!$M$11:$M$1010, MATCH(AP365, 'Stock List'!$K$11:$K$1010, 0))/INDEX('Stock List'!$L$11:$L$1010, MATCH(AP365, 'Stock List'!$K$11:$K$1010, 0)))*AO365), 2), 0)</f>
        <v>0</v>
      </c>
      <c r="CJ365" s="20"/>
      <c r="CK365" s="20">
        <f>IFERROR(ROUND(((INDEX('Stock List'!$M$11:$M$1010, MATCH(AR365, 'Stock List'!$K$11:$K$1010, 0))/INDEX('Stock List'!$L$11:$L$1010, MATCH(AR365, 'Stock List'!$K$11:$K$1010, 0)))*AQ365), 2), 0)</f>
        <v>0</v>
      </c>
      <c r="CL365" s="20"/>
      <c r="CM365" s="20">
        <f>IFERROR(ROUND(((INDEX('Stock List'!$M$11:$M$1010, MATCH(AT365, 'Stock List'!$K$11:$K$1010, 0))/INDEX('Stock List'!$L$11:$L$1010, MATCH(AT365, 'Stock List'!$K$11:$K$1010, 0)))*AS365), 2), 0)</f>
        <v>0</v>
      </c>
      <c r="CN365" s="20"/>
      <c r="CO365" s="20">
        <f>IFERROR(ROUND(((INDEX('Stock List'!$M$11:$M$1010, MATCH(AV365, 'Stock List'!$K$11:$K$1010, 0))/INDEX('Stock List'!$L$11:$L$1010, MATCH(AV365, 'Stock List'!$K$11:$K$1010, 0)))*AU365), 2), 0)</f>
        <v>0</v>
      </c>
      <c r="CP365" s="20"/>
      <c r="CQ365" s="20">
        <f>IFERROR(ROUND(((INDEX('Stock List'!$M$11:$M$1010, MATCH(AX365, 'Stock List'!$K$11:$K$1010, 0))/INDEX('Stock List'!$L$11:$L$1010, MATCH(AX365, 'Stock List'!$K$11:$K$1010, 0)))*AW365), 2), 0)</f>
        <v>0</v>
      </c>
      <c r="CR365" s="22"/>
      <c r="CT365" s="106" t="str">
        <f t="shared" si="298"/>
        <v/>
      </c>
      <c r="CU365" s="22" t="str">
        <f t="shared" si="299"/>
        <v/>
      </c>
      <c r="CX365" s="106" t="str">
        <f t="shared" si="300"/>
        <v/>
      </c>
      <c r="CY365" s="20" t="str">
        <f t="shared" si="301"/>
        <v/>
      </c>
      <c r="CZ365" s="22" t="str">
        <f t="shared" si="302"/>
        <v/>
      </c>
      <c r="DB365" s="76" t="str">
        <f>IF($H365="", "", COUNTIF($G$11:$G$1010, "&gt;"&amp;$G365)+1+COUNTIF($G$11:$G365, $G365)-1)</f>
        <v/>
      </c>
      <c r="DC365" s="76" t="str">
        <f>IF($H365="", "", COUNTIF($CZ$11:$CZ$1010, "&gt;"&amp;$CZ365)+1+COUNTIF($CZ$11:$CZ365, $CZ365)-1)</f>
        <v/>
      </c>
      <c r="DE365" s="147" t="str">
        <f t="shared" si="303"/>
        <v/>
      </c>
      <c r="DF365" s="148"/>
      <c r="DG365" s="19" t="str">
        <f t="shared" si="304"/>
        <v/>
      </c>
      <c r="DH365" s="153" t="str">
        <f t="shared" si="305"/>
        <v/>
      </c>
      <c r="DI365" s="19" t="str">
        <f t="shared" si="257"/>
        <v/>
      </c>
      <c r="DJ365" s="153" t="str">
        <f t="shared" si="258"/>
        <v/>
      </c>
      <c r="DK365" s="19" t="str">
        <f t="shared" si="259"/>
        <v/>
      </c>
      <c r="DL365" s="153" t="str">
        <f t="shared" si="260"/>
        <v/>
      </c>
      <c r="DM365" s="19" t="str">
        <f t="shared" si="261"/>
        <v/>
      </c>
      <c r="DN365" s="153" t="str">
        <f t="shared" si="262"/>
        <v/>
      </c>
      <c r="DO365" s="19" t="str">
        <f t="shared" si="263"/>
        <v/>
      </c>
      <c r="DP365" s="153" t="str">
        <f t="shared" si="264"/>
        <v/>
      </c>
      <c r="DQ365" s="19" t="str">
        <f t="shared" si="265"/>
        <v/>
      </c>
      <c r="DR365" s="153" t="str">
        <f t="shared" si="266"/>
        <v/>
      </c>
      <c r="DS365" s="19" t="str">
        <f t="shared" si="267"/>
        <v/>
      </c>
      <c r="DT365" s="153" t="str">
        <f t="shared" si="268"/>
        <v/>
      </c>
      <c r="DU365" s="19" t="str">
        <f t="shared" si="269"/>
        <v/>
      </c>
      <c r="DV365" s="153" t="str">
        <f t="shared" si="270"/>
        <v/>
      </c>
      <c r="DW365" s="19" t="str">
        <f t="shared" si="271"/>
        <v/>
      </c>
      <c r="DX365" s="153" t="str">
        <f t="shared" si="272"/>
        <v/>
      </c>
      <c r="DY365" s="19" t="str">
        <f t="shared" si="273"/>
        <v/>
      </c>
      <c r="DZ365" s="153" t="str">
        <f t="shared" si="274"/>
        <v/>
      </c>
      <c r="EA365" s="19" t="str">
        <f t="shared" si="275"/>
        <v/>
      </c>
      <c r="EB365" s="153" t="str">
        <f t="shared" si="276"/>
        <v/>
      </c>
      <c r="EC365" s="19" t="str">
        <f t="shared" si="277"/>
        <v/>
      </c>
      <c r="ED365" s="153" t="str">
        <f t="shared" si="278"/>
        <v/>
      </c>
      <c r="EE365" s="19" t="str">
        <f t="shared" si="279"/>
        <v/>
      </c>
      <c r="EF365" s="153" t="str">
        <f t="shared" si="280"/>
        <v/>
      </c>
      <c r="EG365" s="19" t="str">
        <f t="shared" si="281"/>
        <v/>
      </c>
      <c r="EH365" s="153" t="str">
        <f t="shared" si="282"/>
        <v/>
      </c>
      <c r="EI365" s="19" t="str">
        <f t="shared" si="283"/>
        <v/>
      </c>
      <c r="EJ365" s="153" t="str">
        <f t="shared" si="284"/>
        <v/>
      </c>
      <c r="EK365" s="19" t="str">
        <f t="shared" si="285"/>
        <v/>
      </c>
      <c r="EL365" s="153" t="str">
        <f t="shared" si="286"/>
        <v/>
      </c>
      <c r="EM365" s="19" t="str">
        <f t="shared" si="287"/>
        <v/>
      </c>
      <c r="EN365" s="153" t="str">
        <f t="shared" si="288"/>
        <v/>
      </c>
      <c r="EO365" s="19" t="str">
        <f t="shared" si="289"/>
        <v/>
      </c>
      <c r="EP365" s="153" t="str">
        <f t="shared" si="290"/>
        <v/>
      </c>
      <c r="EQ365" s="19" t="str">
        <f t="shared" si="291"/>
        <v/>
      </c>
      <c r="ER365" s="153" t="str">
        <f t="shared" si="292"/>
        <v/>
      </c>
      <c r="ES365" s="19" t="str">
        <f t="shared" si="293"/>
        <v/>
      </c>
      <c r="ET365" s="153" t="str">
        <f t="shared" si="294"/>
        <v/>
      </c>
    </row>
    <row r="366" spans="1:150" x14ac:dyDescent="0.25">
      <c r="A366" s="31"/>
      <c r="B366" s="91" t="str">
        <f t="shared" si="295"/>
        <v/>
      </c>
      <c r="C366" s="20" t="str">
        <f t="shared" si="255"/>
        <v/>
      </c>
      <c r="D366" s="97" t="str">
        <f t="shared" si="256"/>
        <v/>
      </c>
      <c r="E366" s="62" t="str">
        <f t="shared" si="296"/>
        <v/>
      </c>
      <c r="F366" s="31"/>
      <c r="G366" s="282"/>
      <c r="H366" s="283"/>
      <c r="I366" s="284"/>
      <c r="J366" s="285"/>
      <c r="K366" s="286"/>
      <c r="L366" s="287"/>
      <c r="M366" s="288"/>
      <c r="N366" s="287"/>
      <c r="O366" s="288"/>
      <c r="P366" s="287"/>
      <c r="Q366" s="288"/>
      <c r="R366" s="287"/>
      <c r="S366" s="288"/>
      <c r="T366" s="287"/>
      <c r="U366" s="288"/>
      <c r="V366" s="287"/>
      <c r="W366" s="288"/>
      <c r="X366" s="287"/>
      <c r="Y366" s="288"/>
      <c r="Z366" s="287"/>
      <c r="AA366" s="288"/>
      <c r="AB366" s="287"/>
      <c r="AC366" s="288"/>
      <c r="AD366" s="287"/>
      <c r="AE366" s="288"/>
      <c r="AF366" s="287"/>
      <c r="AG366" s="288"/>
      <c r="AH366" s="287"/>
      <c r="AI366" s="288"/>
      <c r="AJ366" s="287"/>
      <c r="AK366" s="288"/>
      <c r="AL366" s="287"/>
      <c r="AM366" s="288"/>
      <c r="AN366" s="287"/>
      <c r="AO366" s="288"/>
      <c r="AP366" s="287"/>
      <c r="AQ366" s="288"/>
      <c r="AR366" s="287"/>
      <c r="AS366" s="288"/>
      <c r="AT366" s="287"/>
      <c r="AU366" s="288"/>
      <c r="AV366" s="287"/>
      <c r="AW366" s="288"/>
      <c r="AX366" s="287"/>
      <c r="AY366" s="31"/>
      <c r="BA366" s="76" t="str">
        <f t="shared" si="297"/>
        <v/>
      </c>
      <c r="BC366" s="76" t="str">
        <f>IF('Stock List'!$K366="", "", 'Stock List'!$K366)</f>
        <v/>
      </c>
      <c r="BE366" s="106">
        <f>IFERROR(ROUND(((INDEX('Stock List'!$M$11:$M$1010, MATCH(L366, 'Stock List'!$K$11:$K$1010, 0))/INDEX('Stock List'!$L$11:$L$1010, MATCH(L366, 'Stock List'!$K$11:$K$1010, 0)))*K366), 2), 0)</f>
        <v>0</v>
      </c>
      <c r="BF366" s="20"/>
      <c r="BG366" s="20">
        <f>IFERROR(ROUND(((INDEX('Stock List'!$M$11:$M$1010, MATCH(N366, 'Stock List'!$K$11:$K$1010, 0))/INDEX('Stock List'!$L$11:$L$1010, MATCH(N366, 'Stock List'!$K$11:$K$1010, 0)))*M366), 2), 0)</f>
        <v>0</v>
      </c>
      <c r="BH366" s="20"/>
      <c r="BI366" s="20">
        <f>IFERROR(ROUND(((INDEX('Stock List'!$M$11:$M$1010, MATCH(P366, 'Stock List'!$K$11:$K$1010, 0))/INDEX('Stock List'!$L$11:$L$1010, MATCH(P366, 'Stock List'!$K$11:$K$1010, 0)))*O366), 2), 0)</f>
        <v>0</v>
      </c>
      <c r="BJ366" s="20"/>
      <c r="BK366" s="20">
        <f>IFERROR(ROUND(((INDEX('Stock List'!$M$11:$M$1010, MATCH(R366, 'Stock List'!$K$11:$K$1010, 0))/INDEX('Stock List'!$L$11:$L$1010, MATCH(R366, 'Stock List'!$K$11:$K$1010, 0)))*Q366), 2), 0)</f>
        <v>0</v>
      </c>
      <c r="BL366" s="20"/>
      <c r="BM366" s="20">
        <f>IFERROR(ROUND(((INDEX('Stock List'!$M$11:$M$1010, MATCH(T366, 'Stock List'!$K$11:$K$1010, 0))/INDEX('Stock List'!$L$11:$L$1010, MATCH(T366, 'Stock List'!$K$11:$K$1010, 0)))*S366), 2), 0)</f>
        <v>0</v>
      </c>
      <c r="BN366" s="20"/>
      <c r="BO366" s="20">
        <f>IFERROR(ROUND(((INDEX('Stock List'!$M$11:$M$1010, MATCH(V366, 'Stock List'!$K$11:$K$1010, 0))/INDEX('Stock List'!$L$11:$L$1010, MATCH(V366, 'Stock List'!$K$11:$K$1010, 0)))*U366), 2), 0)</f>
        <v>0</v>
      </c>
      <c r="BP366" s="20"/>
      <c r="BQ366" s="20">
        <f>IFERROR(ROUND(((INDEX('Stock List'!$M$11:$M$1010, MATCH(X366, 'Stock List'!$K$11:$K$1010, 0))/INDEX('Stock List'!$L$11:$L$1010, MATCH(X366, 'Stock List'!$K$11:$K$1010, 0)))*W366), 2), 0)</f>
        <v>0</v>
      </c>
      <c r="BR366" s="20"/>
      <c r="BS366" s="20">
        <f>IFERROR(ROUND(((INDEX('Stock List'!$M$11:$M$1010, MATCH(Z366, 'Stock List'!$K$11:$K$1010, 0))/INDEX('Stock List'!$L$11:$L$1010, MATCH(Z366, 'Stock List'!$K$11:$K$1010, 0)))*Y366), 2), 0)</f>
        <v>0</v>
      </c>
      <c r="BT366" s="20"/>
      <c r="BU366" s="20">
        <f>IFERROR(ROUND(((INDEX('Stock List'!$M$11:$M$1010, MATCH(AB366, 'Stock List'!$K$11:$K$1010, 0))/INDEX('Stock List'!$L$11:$L$1010, MATCH(AB366, 'Stock List'!$K$11:$K$1010, 0)))*AA366), 2), 0)</f>
        <v>0</v>
      </c>
      <c r="BV366" s="20"/>
      <c r="BW366" s="20">
        <f>IFERROR(ROUND(((INDEX('Stock List'!$M$11:$M$1010, MATCH(AD366, 'Stock List'!$K$11:$K$1010, 0))/INDEX('Stock List'!$L$11:$L$1010, MATCH(AD366, 'Stock List'!$K$11:$K$1010, 0)))*AC366), 2), 0)</f>
        <v>0</v>
      </c>
      <c r="BX366" s="20"/>
      <c r="BY366" s="20">
        <f>IFERROR(ROUND(((INDEX('Stock List'!$M$11:$M$1010, MATCH(AF366, 'Stock List'!$K$11:$K$1010, 0))/INDEX('Stock List'!$L$11:$L$1010, MATCH(AF366, 'Stock List'!$K$11:$K$1010, 0)))*AE366), 2), 0)</f>
        <v>0</v>
      </c>
      <c r="BZ366" s="20"/>
      <c r="CA366" s="20">
        <f>IFERROR(ROUND(((INDEX('Stock List'!$M$11:$M$1010, MATCH(AH366, 'Stock List'!$K$11:$K$1010, 0))/INDEX('Stock List'!$L$11:$L$1010, MATCH(AH366, 'Stock List'!$K$11:$K$1010, 0)))*AG366), 2), 0)</f>
        <v>0</v>
      </c>
      <c r="CB366" s="20"/>
      <c r="CC366" s="20">
        <f>IFERROR(ROUND(((INDEX('Stock List'!$M$11:$M$1010, MATCH(AJ366, 'Stock List'!$K$11:$K$1010, 0))/INDEX('Stock List'!$L$11:$L$1010, MATCH(AJ366, 'Stock List'!$K$11:$K$1010, 0)))*AI366), 2), 0)</f>
        <v>0</v>
      </c>
      <c r="CD366" s="20"/>
      <c r="CE366" s="20">
        <f>IFERROR(ROUND(((INDEX('Stock List'!$M$11:$M$1010, MATCH(AL366, 'Stock List'!$K$11:$K$1010, 0))/INDEX('Stock List'!$L$11:$L$1010, MATCH(AL366, 'Stock List'!$K$11:$K$1010, 0)))*AK366), 2), 0)</f>
        <v>0</v>
      </c>
      <c r="CF366" s="20"/>
      <c r="CG366" s="20">
        <f>IFERROR(ROUND(((INDEX('Stock List'!$M$11:$M$1010, MATCH(AN366, 'Stock List'!$K$11:$K$1010, 0))/INDEX('Stock List'!$L$11:$L$1010, MATCH(AN366, 'Stock List'!$K$11:$K$1010, 0)))*AM366), 2), 0)</f>
        <v>0</v>
      </c>
      <c r="CH366" s="20"/>
      <c r="CI366" s="20">
        <f>IFERROR(ROUND(((INDEX('Stock List'!$M$11:$M$1010, MATCH(AP366, 'Stock List'!$K$11:$K$1010, 0))/INDEX('Stock List'!$L$11:$L$1010, MATCH(AP366, 'Stock List'!$K$11:$K$1010, 0)))*AO366), 2), 0)</f>
        <v>0</v>
      </c>
      <c r="CJ366" s="20"/>
      <c r="CK366" s="20">
        <f>IFERROR(ROUND(((INDEX('Stock List'!$M$11:$M$1010, MATCH(AR366, 'Stock List'!$K$11:$K$1010, 0))/INDEX('Stock List'!$L$11:$L$1010, MATCH(AR366, 'Stock List'!$K$11:$K$1010, 0)))*AQ366), 2), 0)</f>
        <v>0</v>
      </c>
      <c r="CL366" s="20"/>
      <c r="CM366" s="20">
        <f>IFERROR(ROUND(((INDEX('Stock List'!$M$11:$M$1010, MATCH(AT366, 'Stock List'!$K$11:$K$1010, 0))/INDEX('Stock List'!$L$11:$L$1010, MATCH(AT366, 'Stock List'!$K$11:$K$1010, 0)))*AS366), 2), 0)</f>
        <v>0</v>
      </c>
      <c r="CN366" s="20"/>
      <c r="CO366" s="20">
        <f>IFERROR(ROUND(((INDEX('Stock List'!$M$11:$M$1010, MATCH(AV366, 'Stock List'!$K$11:$K$1010, 0))/INDEX('Stock List'!$L$11:$L$1010, MATCH(AV366, 'Stock List'!$K$11:$K$1010, 0)))*AU366), 2), 0)</f>
        <v>0</v>
      </c>
      <c r="CP366" s="20"/>
      <c r="CQ366" s="20">
        <f>IFERROR(ROUND(((INDEX('Stock List'!$M$11:$M$1010, MATCH(AX366, 'Stock List'!$K$11:$K$1010, 0))/INDEX('Stock List'!$L$11:$L$1010, MATCH(AX366, 'Stock List'!$K$11:$K$1010, 0)))*AW366), 2), 0)</f>
        <v>0</v>
      </c>
      <c r="CR366" s="22"/>
      <c r="CT366" s="106" t="str">
        <f t="shared" si="298"/>
        <v/>
      </c>
      <c r="CU366" s="22" t="str">
        <f t="shared" si="299"/>
        <v/>
      </c>
      <c r="CX366" s="106" t="str">
        <f t="shared" si="300"/>
        <v/>
      </c>
      <c r="CY366" s="20" t="str">
        <f t="shared" si="301"/>
        <v/>
      </c>
      <c r="CZ366" s="22" t="str">
        <f t="shared" si="302"/>
        <v/>
      </c>
      <c r="DB366" s="76" t="str">
        <f>IF($H366="", "", COUNTIF($G$11:$G$1010, "&gt;"&amp;$G366)+1+COUNTIF($G$11:$G366, $G366)-1)</f>
        <v/>
      </c>
      <c r="DC366" s="76" t="str">
        <f>IF($H366="", "", COUNTIF($CZ$11:$CZ$1010, "&gt;"&amp;$CZ366)+1+COUNTIF($CZ$11:$CZ366, $CZ366)-1)</f>
        <v/>
      </c>
      <c r="DE366" s="147" t="str">
        <f t="shared" si="303"/>
        <v/>
      </c>
      <c r="DF366" s="148"/>
      <c r="DG366" s="19" t="str">
        <f t="shared" si="304"/>
        <v/>
      </c>
      <c r="DH366" s="153" t="str">
        <f t="shared" si="305"/>
        <v/>
      </c>
      <c r="DI366" s="19" t="str">
        <f t="shared" si="257"/>
        <v/>
      </c>
      <c r="DJ366" s="153" t="str">
        <f t="shared" si="258"/>
        <v/>
      </c>
      <c r="DK366" s="19" t="str">
        <f t="shared" si="259"/>
        <v/>
      </c>
      <c r="DL366" s="153" t="str">
        <f t="shared" si="260"/>
        <v/>
      </c>
      <c r="DM366" s="19" t="str">
        <f t="shared" si="261"/>
        <v/>
      </c>
      <c r="DN366" s="153" t="str">
        <f t="shared" si="262"/>
        <v/>
      </c>
      <c r="DO366" s="19" t="str">
        <f t="shared" si="263"/>
        <v/>
      </c>
      <c r="DP366" s="153" t="str">
        <f t="shared" si="264"/>
        <v/>
      </c>
      <c r="DQ366" s="19" t="str">
        <f t="shared" si="265"/>
        <v/>
      </c>
      <c r="DR366" s="153" t="str">
        <f t="shared" si="266"/>
        <v/>
      </c>
      <c r="DS366" s="19" t="str">
        <f t="shared" si="267"/>
        <v/>
      </c>
      <c r="DT366" s="153" t="str">
        <f t="shared" si="268"/>
        <v/>
      </c>
      <c r="DU366" s="19" t="str">
        <f t="shared" si="269"/>
        <v/>
      </c>
      <c r="DV366" s="153" t="str">
        <f t="shared" si="270"/>
        <v/>
      </c>
      <c r="DW366" s="19" t="str">
        <f t="shared" si="271"/>
        <v/>
      </c>
      <c r="DX366" s="153" t="str">
        <f t="shared" si="272"/>
        <v/>
      </c>
      <c r="DY366" s="19" t="str">
        <f t="shared" si="273"/>
        <v/>
      </c>
      <c r="DZ366" s="153" t="str">
        <f t="shared" si="274"/>
        <v/>
      </c>
      <c r="EA366" s="19" t="str">
        <f t="shared" si="275"/>
        <v/>
      </c>
      <c r="EB366" s="153" t="str">
        <f t="shared" si="276"/>
        <v/>
      </c>
      <c r="EC366" s="19" t="str">
        <f t="shared" si="277"/>
        <v/>
      </c>
      <c r="ED366" s="153" t="str">
        <f t="shared" si="278"/>
        <v/>
      </c>
      <c r="EE366" s="19" t="str">
        <f t="shared" si="279"/>
        <v/>
      </c>
      <c r="EF366" s="153" t="str">
        <f t="shared" si="280"/>
        <v/>
      </c>
      <c r="EG366" s="19" t="str">
        <f t="shared" si="281"/>
        <v/>
      </c>
      <c r="EH366" s="153" t="str">
        <f t="shared" si="282"/>
        <v/>
      </c>
      <c r="EI366" s="19" t="str">
        <f t="shared" si="283"/>
        <v/>
      </c>
      <c r="EJ366" s="153" t="str">
        <f t="shared" si="284"/>
        <v/>
      </c>
      <c r="EK366" s="19" t="str">
        <f t="shared" si="285"/>
        <v/>
      </c>
      <c r="EL366" s="153" t="str">
        <f t="shared" si="286"/>
        <v/>
      </c>
      <c r="EM366" s="19" t="str">
        <f t="shared" si="287"/>
        <v/>
      </c>
      <c r="EN366" s="153" t="str">
        <f t="shared" si="288"/>
        <v/>
      </c>
      <c r="EO366" s="19" t="str">
        <f t="shared" si="289"/>
        <v/>
      </c>
      <c r="EP366" s="153" t="str">
        <f t="shared" si="290"/>
        <v/>
      </c>
      <c r="EQ366" s="19" t="str">
        <f t="shared" si="291"/>
        <v/>
      </c>
      <c r="ER366" s="153" t="str">
        <f t="shared" si="292"/>
        <v/>
      </c>
      <c r="ES366" s="19" t="str">
        <f t="shared" si="293"/>
        <v/>
      </c>
      <c r="ET366" s="153" t="str">
        <f t="shared" si="294"/>
        <v/>
      </c>
    </row>
    <row r="367" spans="1:150" x14ac:dyDescent="0.25">
      <c r="A367" s="31"/>
      <c r="B367" s="91" t="str">
        <f t="shared" si="295"/>
        <v/>
      </c>
      <c r="C367" s="20" t="str">
        <f t="shared" si="255"/>
        <v/>
      </c>
      <c r="D367" s="97" t="str">
        <f t="shared" si="256"/>
        <v/>
      </c>
      <c r="E367" s="62" t="str">
        <f t="shared" si="296"/>
        <v/>
      </c>
      <c r="F367" s="31"/>
      <c r="G367" s="282"/>
      <c r="H367" s="283"/>
      <c r="I367" s="284"/>
      <c r="J367" s="285"/>
      <c r="K367" s="286"/>
      <c r="L367" s="287"/>
      <c r="M367" s="288"/>
      <c r="N367" s="287"/>
      <c r="O367" s="288"/>
      <c r="P367" s="287"/>
      <c r="Q367" s="288"/>
      <c r="R367" s="287"/>
      <c r="S367" s="288"/>
      <c r="T367" s="287"/>
      <c r="U367" s="288"/>
      <c r="V367" s="287"/>
      <c r="W367" s="288"/>
      <c r="X367" s="287"/>
      <c r="Y367" s="288"/>
      <c r="Z367" s="287"/>
      <c r="AA367" s="288"/>
      <c r="AB367" s="287"/>
      <c r="AC367" s="288"/>
      <c r="AD367" s="287"/>
      <c r="AE367" s="288"/>
      <c r="AF367" s="287"/>
      <c r="AG367" s="288"/>
      <c r="AH367" s="287"/>
      <c r="AI367" s="288"/>
      <c r="AJ367" s="287"/>
      <c r="AK367" s="288"/>
      <c r="AL367" s="287"/>
      <c r="AM367" s="288"/>
      <c r="AN367" s="287"/>
      <c r="AO367" s="288"/>
      <c r="AP367" s="287"/>
      <c r="AQ367" s="288"/>
      <c r="AR367" s="287"/>
      <c r="AS367" s="288"/>
      <c r="AT367" s="287"/>
      <c r="AU367" s="288"/>
      <c r="AV367" s="287"/>
      <c r="AW367" s="288"/>
      <c r="AX367" s="287"/>
      <c r="AY367" s="31"/>
      <c r="BA367" s="76" t="str">
        <f t="shared" si="297"/>
        <v/>
      </c>
      <c r="BC367" s="76" t="str">
        <f>IF('Stock List'!$K367="", "", 'Stock List'!$K367)</f>
        <v/>
      </c>
      <c r="BE367" s="106">
        <f>IFERROR(ROUND(((INDEX('Stock List'!$M$11:$M$1010, MATCH(L367, 'Stock List'!$K$11:$K$1010, 0))/INDEX('Stock List'!$L$11:$L$1010, MATCH(L367, 'Stock List'!$K$11:$K$1010, 0)))*K367), 2), 0)</f>
        <v>0</v>
      </c>
      <c r="BF367" s="20"/>
      <c r="BG367" s="20">
        <f>IFERROR(ROUND(((INDEX('Stock List'!$M$11:$M$1010, MATCH(N367, 'Stock List'!$K$11:$K$1010, 0))/INDEX('Stock List'!$L$11:$L$1010, MATCH(N367, 'Stock List'!$K$11:$K$1010, 0)))*M367), 2), 0)</f>
        <v>0</v>
      </c>
      <c r="BH367" s="20"/>
      <c r="BI367" s="20">
        <f>IFERROR(ROUND(((INDEX('Stock List'!$M$11:$M$1010, MATCH(P367, 'Stock List'!$K$11:$K$1010, 0))/INDEX('Stock List'!$L$11:$L$1010, MATCH(P367, 'Stock List'!$K$11:$K$1010, 0)))*O367), 2), 0)</f>
        <v>0</v>
      </c>
      <c r="BJ367" s="20"/>
      <c r="BK367" s="20">
        <f>IFERROR(ROUND(((INDEX('Stock List'!$M$11:$M$1010, MATCH(R367, 'Stock List'!$K$11:$K$1010, 0))/INDEX('Stock List'!$L$11:$L$1010, MATCH(R367, 'Stock List'!$K$11:$K$1010, 0)))*Q367), 2), 0)</f>
        <v>0</v>
      </c>
      <c r="BL367" s="20"/>
      <c r="BM367" s="20">
        <f>IFERROR(ROUND(((INDEX('Stock List'!$M$11:$M$1010, MATCH(T367, 'Stock List'!$K$11:$K$1010, 0))/INDEX('Stock List'!$L$11:$L$1010, MATCH(T367, 'Stock List'!$K$11:$K$1010, 0)))*S367), 2), 0)</f>
        <v>0</v>
      </c>
      <c r="BN367" s="20"/>
      <c r="BO367" s="20">
        <f>IFERROR(ROUND(((INDEX('Stock List'!$M$11:$M$1010, MATCH(V367, 'Stock List'!$K$11:$K$1010, 0))/INDEX('Stock List'!$L$11:$L$1010, MATCH(V367, 'Stock List'!$K$11:$K$1010, 0)))*U367), 2), 0)</f>
        <v>0</v>
      </c>
      <c r="BP367" s="20"/>
      <c r="BQ367" s="20">
        <f>IFERROR(ROUND(((INDEX('Stock List'!$M$11:$M$1010, MATCH(X367, 'Stock List'!$K$11:$K$1010, 0))/INDEX('Stock List'!$L$11:$L$1010, MATCH(X367, 'Stock List'!$K$11:$K$1010, 0)))*W367), 2), 0)</f>
        <v>0</v>
      </c>
      <c r="BR367" s="20"/>
      <c r="BS367" s="20">
        <f>IFERROR(ROUND(((INDEX('Stock List'!$M$11:$M$1010, MATCH(Z367, 'Stock List'!$K$11:$K$1010, 0))/INDEX('Stock List'!$L$11:$L$1010, MATCH(Z367, 'Stock List'!$K$11:$K$1010, 0)))*Y367), 2), 0)</f>
        <v>0</v>
      </c>
      <c r="BT367" s="20"/>
      <c r="BU367" s="20">
        <f>IFERROR(ROUND(((INDEX('Stock List'!$M$11:$M$1010, MATCH(AB367, 'Stock List'!$K$11:$K$1010, 0))/INDEX('Stock List'!$L$11:$L$1010, MATCH(AB367, 'Stock List'!$K$11:$K$1010, 0)))*AA367), 2), 0)</f>
        <v>0</v>
      </c>
      <c r="BV367" s="20"/>
      <c r="BW367" s="20">
        <f>IFERROR(ROUND(((INDEX('Stock List'!$M$11:$M$1010, MATCH(AD367, 'Stock List'!$K$11:$K$1010, 0))/INDEX('Stock List'!$L$11:$L$1010, MATCH(AD367, 'Stock List'!$K$11:$K$1010, 0)))*AC367), 2), 0)</f>
        <v>0</v>
      </c>
      <c r="BX367" s="20"/>
      <c r="BY367" s="20">
        <f>IFERROR(ROUND(((INDEX('Stock List'!$M$11:$M$1010, MATCH(AF367, 'Stock List'!$K$11:$K$1010, 0))/INDEX('Stock List'!$L$11:$L$1010, MATCH(AF367, 'Stock List'!$K$11:$K$1010, 0)))*AE367), 2), 0)</f>
        <v>0</v>
      </c>
      <c r="BZ367" s="20"/>
      <c r="CA367" s="20">
        <f>IFERROR(ROUND(((INDEX('Stock List'!$M$11:$M$1010, MATCH(AH367, 'Stock List'!$K$11:$K$1010, 0))/INDEX('Stock List'!$L$11:$L$1010, MATCH(AH367, 'Stock List'!$K$11:$K$1010, 0)))*AG367), 2), 0)</f>
        <v>0</v>
      </c>
      <c r="CB367" s="20"/>
      <c r="CC367" s="20">
        <f>IFERROR(ROUND(((INDEX('Stock List'!$M$11:$M$1010, MATCH(AJ367, 'Stock List'!$K$11:$K$1010, 0))/INDEX('Stock List'!$L$11:$L$1010, MATCH(AJ367, 'Stock List'!$K$11:$K$1010, 0)))*AI367), 2), 0)</f>
        <v>0</v>
      </c>
      <c r="CD367" s="20"/>
      <c r="CE367" s="20">
        <f>IFERROR(ROUND(((INDEX('Stock List'!$M$11:$M$1010, MATCH(AL367, 'Stock List'!$K$11:$K$1010, 0))/INDEX('Stock List'!$L$11:$L$1010, MATCH(AL367, 'Stock List'!$K$11:$K$1010, 0)))*AK367), 2), 0)</f>
        <v>0</v>
      </c>
      <c r="CF367" s="20"/>
      <c r="CG367" s="20">
        <f>IFERROR(ROUND(((INDEX('Stock List'!$M$11:$M$1010, MATCH(AN367, 'Stock List'!$K$11:$K$1010, 0))/INDEX('Stock List'!$L$11:$L$1010, MATCH(AN367, 'Stock List'!$K$11:$K$1010, 0)))*AM367), 2), 0)</f>
        <v>0</v>
      </c>
      <c r="CH367" s="20"/>
      <c r="CI367" s="20">
        <f>IFERROR(ROUND(((INDEX('Stock List'!$M$11:$M$1010, MATCH(AP367, 'Stock List'!$K$11:$K$1010, 0))/INDEX('Stock List'!$L$11:$L$1010, MATCH(AP367, 'Stock List'!$K$11:$K$1010, 0)))*AO367), 2), 0)</f>
        <v>0</v>
      </c>
      <c r="CJ367" s="20"/>
      <c r="CK367" s="20">
        <f>IFERROR(ROUND(((INDEX('Stock List'!$M$11:$M$1010, MATCH(AR367, 'Stock List'!$K$11:$K$1010, 0))/INDEX('Stock List'!$L$11:$L$1010, MATCH(AR367, 'Stock List'!$K$11:$K$1010, 0)))*AQ367), 2), 0)</f>
        <v>0</v>
      </c>
      <c r="CL367" s="20"/>
      <c r="CM367" s="20">
        <f>IFERROR(ROUND(((INDEX('Stock List'!$M$11:$M$1010, MATCH(AT367, 'Stock List'!$K$11:$K$1010, 0))/INDEX('Stock List'!$L$11:$L$1010, MATCH(AT367, 'Stock List'!$K$11:$K$1010, 0)))*AS367), 2), 0)</f>
        <v>0</v>
      </c>
      <c r="CN367" s="20"/>
      <c r="CO367" s="20">
        <f>IFERROR(ROUND(((INDEX('Stock List'!$M$11:$M$1010, MATCH(AV367, 'Stock List'!$K$11:$K$1010, 0))/INDEX('Stock List'!$L$11:$L$1010, MATCH(AV367, 'Stock List'!$K$11:$K$1010, 0)))*AU367), 2), 0)</f>
        <v>0</v>
      </c>
      <c r="CP367" s="20"/>
      <c r="CQ367" s="20">
        <f>IFERROR(ROUND(((INDEX('Stock List'!$M$11:$M$1010, MATCH(AX367, 'Stock List'!$K$11:$K$1010, 0))/INDEX('Stock List'!$L$11:$L$1010, MATCH(AX367, 'Stock List'!$K$11:$K$1010, 0)))*AW367), 2), 0)</f>
        <v>0</v>
      </c>
      <c r="CR367" s="22"/>
      <c r="CT367" s="106" t="str">
        <f t="shared" si="298"/>
        <v/>
      </c>
      <c r="CU367" s="22" t="str">
        <f t="shared" si="299"/>
        <v/>
      </c>
      <c r="CX367" s="106" t="str">
        <f t="shared" si="300"/>
        <v/>
      </c>
      <c r="CY367" s="20" t="str">
        <f t="shared" si="301"/>
        <v/>
      </c>
      <c r="CZ367" s="22" t="str">
        <f t="shared" si="302"/>
        <v/>
      </c>
      <c r="DB367" s="76" t="str">
        <f>IF($H367="", "", COUNTIF($G$11:$G$1010, "&gt;"&amp;$G367)+1+COUNTIF($G$11:$G367, $G367)-1)</f>
        <v/>
      </c>
      <c r="DC367" s="76" t="str">
        <f>IF($H367="", "", COUNTIF($CZ$11:$CZ$1010, "&gt;"&amp;$CZ367)+1+COUNTIF($CZ$11:$CZ367, $CZ367)-1)</f>
        <v/>
      </c>
      <c r="DE367" s="147" t="str">
        <f t="shared" si="303"/>
        <v/>
      </c>
      <c r="DF367" s="148"/>
      <c r="DG367" s="19" t="str">
        <f t="shared" si="304"/>
        <v/>
      </c>
      <c r="DH367" s="153" t="str">
        <f t="shared" si="305"/>
        <v/>
      </c>
      <c r="DI367" s="19" t="str">
        <f t="shared" si="257"/>
        <v/>
      </c>
      <c r="DJ367" s="153" t="str">
        <f t="shared" si="258"/>
        <v/>
      </c>
      <c r="DK367" s="19" t="str">
        <f t="shared" si="259"/>
        <v/>
      </c>
      <c r="DL367" s="153" t="str">
        <f t="shared" si="260"/>
        <v/>
      </c>
      <c r="DM367" s="19" t="str">
        <f t="shared" si="261"/>
        <v/>
      </c>
      <c r="DN367" s="153" t="str">
        <f t="shared" si="262"/>
        <v/>
      </c>
      <c r="DO367" s="19" t="str">
        <f t="shared" si="263"/>
        <v/>
      </c>
      <c r="DP367" s="153" t="str">
        <f t="shared" si="264"/>
        <v/>
      </c>
      <c r="DQ367" s="19" t="str">
        <f t="shared" si="265"/>
        <v/>
      </c>
      <c r="DR367" s="153" t="str">
        <f t="shared" si="266"/>
        <v/>
      </c>
      <c r="DS367" s="19" t="str">
        <f t="shared" si="267"/>
        <v/>
      </c>
      <c r="DT367" s="153" t="str">
        <f t="shared" si="268"/>
        <v/>
      </c>
      <c r="DU367" s="19" t="str">
        <f t="shared" si="269"/>
        <v/>
      </c>
      <c r="DV367" s="153" t="str">
        <f t="shared" si="270"/>
        <v/>
      </c>
      <c r="DW367" s="19" t="str">
        <f t="shared" si="271"/>
        <v/>
      </c>
      <c r="DX367" s="153" t="str">
        <f t="shared" si="272"/>
        <v/>
      </c>
      <c r="DY367" s="19" t="str">
        <f t="shared" si="273"/>
        <v/>
      </c>
      <c r="DZ367" s="153" t="str">
        <f t="shared" si="274"/>
        <v/>
      </c>
      <c r="EA367" s="19" t="str">
        <f t="shared" si="275"/>
        <v/>
      </c>
      <c r="EB367" s="153" t="str">
        <f t="shared" si="276"/>
        <v/>
      </c>
      <c r="EC367" s="19" t="str">
        <f t="shared" si="277"/>
        <v/>
      </c>
      <c r="ED367" s="153" t="str">
        <f t="shared" si="278"/>
        <v/>
      </c>
      <c r="EE367" s="19" t="str">
        <f t="shared" si="279"/>
        <v/>
      </c>
      <c r="EF367" s="153" t="str">
        <f t="shared" si="280"/>
        <v/>
      </c>
      <c r="EG367" s="19" t="str">
        <f t="shared" si="281"/>
        <v/>
      </c>
      <c r="EH367" s="153" t="str">
        <f t="shared" si="282"/>
        <v/>
      </c>
      <c r="EI367" s="19" t="str">
        <f t="shared" si="283"/>
        <v/>
      </c>
      <c r="EJ367" s="153" t="str">
        <f t="shared" si="284"/>
        <v/>
      </c>
      <c r="EK367" s="19" t="str">
        <f t="shared" si="285"/>
        <v/>
      </c>
      <c r="EL367" s="153" t="str">
        <f t="shared" si="286"/>
        <v/>
      </c>
      <c r="EM367" s="19" t="str">
        <f t="shared" si="287"/>
        <v/>
      </c>
      <c r="EN367" s="153" t="str">
        <f t="shared" si="288"/>
        <v/>
      </c>
      <c r="EO367" s="19" t="str">
        <f t="shared" si="289"/>
        <v/>
      </c>
      <c r="EP367" s="153" t="str">
        <f t="shared" si="290"/>
        <v/>
      </c>
      <c r="EQ367" s="19" t="str">
        <f t="shared" si="291"/>
        <v/>
      </c>
      <c r="ER367" s="153" t="str">
        <f t="shared" si="292"/>
        <v/>
      </c>
      <c r="ES367" s="19" t="str">
        <f t="shared" si="293"/>
        <v/>
      </c>
      <c r="ET367" s="153" t="str">
        <f t="shared" si="294"/>
        <v/>
      </c>
    </row>
    <row r="368" spans="1:150" x14ac:dyDescent="0.25">
      <c r="A368" s="31"/>
      <c r="B368" s="91" t="str">
        <f t="shared" si="295"/>
        <v/>
      </c>
      <c r="C368" s="20" t="str">
        <f t="shared" si="255"/>
        <v/>
      </c>
      <c r="D368" s="97" t="str">
        <f t="shared" si="256"/>
        <v/>
      </c>
      <c r="E368" s="62" t="str">
        <f t="shared" si="296"/>
        <v/>
      </c>
      <c r="F368" s="31"/>
      <c r="G368" s="282"/>
      <c r="H368" s="283"/>
      <c r="I368" s="284"/>
      <c r="J368" s="285"/>
      <c r="K368" s="286"/>
      <c r="L368" s="287"/>
      <c r="M368" s="288"/>
      <c r="N368" s="287"/>
      <c r="O368" s="288"/>
      <c r="P368" s="287"/>
      <c r="Q368" s="288"/>
      <c r="R368" s="287"/>
      <c r="S368" s="288"/>
      <c r="T368" s="287"/>
      <c r="U368" s="288"/>
      <c r="V368" s="287"/>
      <c r="W368" s="288"/>
      <c r="X368" s="287"/>
      <c r="Y368" s="288"/>
      <c r="Z368" s="287"/>
      <c r="AA368" s="288"/>
      <c r="AB368" s="287"/>
      <c r="AC368" s="288"/>
      <c r="AD368" s="287"/>
      <c r="AE368" s="288"/>
      <c r="AF368" s="287"/>
      <c r="AG368" s="288"/>
      <c r="AH368" s="287"/>
      <c r="AI368" s="288"/>
      <c r="AJ368" s="287"/>
      <c r="AK368" s="288"/>
      <c r="AL368" s="287"/>
      <c r="AM368" s="288"/>
      <c r="AN368" s="287"/>
      <c r="AO368" s="288"/>
      <c r="AP368" s="287"/>
      <c r="AQ368" s="288"/>
      <c r="AR368" s="287"/>
      <c r="AS368" s="288"/>
      <c r="AT368" s="287"/>
      <c r="AU368" s="288"/>
      <c r="AV368" s="287"/>
      <c r="AW368" s="288"/>
      <c r="AX368" s="287"/>
      <c r="AY368" s="31"/>
      <c r="BA368" s="76" t="str">
        <f t="shared" si="297"/>
        <v/>
      </c>
      <c r="BC368" s="76" t="str">
        <f>IF('Stock List'!$K368="", "", 'Stock List'!$K368)</f>
        <v/>
      </c>
      <c r="BE368" s="106">
        <f>IFERROR(ROUND(((INDEX('Stock List'!$M$11:$M$1010, MATCH(L368, 'Stock List'!$K$11:$K$1010, 0))/INDEX('Stock List'!$L$11:$L$1010, MATCH(L368, 'Stock List'!$K$11:$K$1010, 0)))*K368), 2), 0)</f>
        <v>0</v>
      </c>
      <c r="BF368" s="20"/>
      <c r="BG368" s="20">
        <f>IFERROR(ROUND(((INDEX('Stock List'!$M$11:$M$1010, MATCH(N368, 'Stock List'!$K$11:$K$1010, 0))/INDEX('Stock List'!$L$11:$L$1010, MATCH(N368, 'Stock List'!$K$11:$K$1010, 0)))*M368), 2), 0)</f>
        <v>0</v>
      </c>
      <c r="BH368" s="20"/>
      <c r="BI368" s="20">
        <f>IFERROR(ROUND(((INDEX('Stock List'!$M$11:$M$1010, MATCH(P368, 'Stock List'!$K$11:$K$1010, 0))/INDEX('Stock List'!$L$11:$L$1010, MATCH(P368, 'Stock List'!$K$11:$K$1010, 0)))*O368), 2), 0)</f>
        <v>0</v>
      </c>
      <c r="BJ368" s="20"/>
      <c r="BK368" s="20">
        <f>IFERROR(ROUND(((INDEX('Stock List'!$M$11:$M$1010, MATCH(R368, 'Stock List'!$K$11:$K$1010, 0))/INDEX('Stock List'!$L$11:$L$1010, MATCH(R368, 'Stock List'!$K$11:$K$1010, 0)))*Q368), 2), 0)</f>
        <v>0</v>
      </c>
      <c r="BL368" s="20"/>
      <c r="BM368" s="20">
        <f>IFERROR(ROUND(((INDEX('Stock List'!$M$11:$M$1010, MATCH(T368, 'Stock List'!$K$11:$K$1010, 0))/INDEX('Stock List'!$L$11:$L$1010, MATCH(T368, 'Stock List'!$K$11:$K$1010, 0)))*S368), 2), 0)</f>
        <v>0</v>
      </c>
      <c r="BN368" s="20"/>
      <c r="BO368" s="20">
        <f>IFERROR(ROUND(((INDEX('Stock List'!$M$11:$M$1010, MATCH(V368, 'Stock List'!$K$11:$K$1010, 0))/INDEX('Stock List'!$L$11:$L$1010, MATCH(V368, 'Stock List'!$K$11:$K$1010, 0)))*U368), 2), 0)</f>
        <v>0</v>
      </c>
      <c r="BP368" s="20"/>
      <c r="BQ368" s="20">
        <f>IFERROR(ROUND(((INDEX('Stock List'!$M$11:$M$1010, MATCH(X368, 'Stock List'!$K$11:$K$1010, 0))/INDEX('Stock List'!$L$11:$L$1010, MATCH(X368, 'Stock List'!$K$11:$K$1010, 0)))*W368), 2), 0)</f>
        <v>0</v>
      </c>
      <c r="BR368" s="20"/>
      <c r="BS368" s="20">
        <f>IFERROR(ROUND(((INDEX('Stock List'!$M$11:$M$1010, MATCH(Z368, 'Stock List'!$K$11:$K$1010, 0))/INDEX('Stock List'!$L$11:$L$1010, MATCH(Z368, 'Stock List'!$K$11:$K$1010, 0)))*Y368), 2), 0)</f>
        <v>0</v>
      </c>
      <c r="BT368" s="20"/>
      <c r="BU368" s="20">
        <f>IFERROR(ROUND(((INDEX('Stock List'!$M$11:$M$1010, MATCH(AB368, 'Stock List'!$K$11:$K$1010, 0))/INDEX('Stock List'!$L$11:$L$1010, MATCH(AB368, 'Stock List'!$K$11:$K$1010, 0)))*AA368), 2), 0)</f>
        <v>0</v>
      </c>
      <c r="BV368" s="20"/>
      <c r="BW368" s="20">
        <f>IFERROR(ROUND(((INDEX('Stock List'!$M$11:$M$1010, MATCH(AD368, 'Stock List'!$K$11:$K$1010, 0))/INDEX('Stock List'!$L$11:$L$1010, MATCH(AD368, 'Stock List'!$K$11:$K$1010, 0)))*AC368), 2), 0)</f>
        <v>0</v>
      </c>
      <c r="BX368" s="20"/>
      <c r="BY368" s="20">
        <f>IFERROR(ROUND(((INDEX('Stock List'!$M$11:$M$1010, MATCH(AF368, 'Stock List'!$K$11:$K$1010, 0))/INDEX('Stock List'!$L$11:$L$1010, MATCH(AF368, 'Stock List'!$K$11:$K$1010, 0)))*AE368), 2), 0)</f>
        <v>0</v>
      </c>
      <c r="BZ368" s="20"/>
      <c r="CA368" s="20">
        <f>IFERROR(ROUND(((INDEX('Stock List'!$M$11:$M$1010, MATCH(AH368, 'Stock List'!$K$11:$K$1010, 0))/INDEX('Stock List'!$L$11:$L$1010, MATCH(AH368, 'Stock List'!$K$11:$K$1010, 0)))*AG368), 2), 0)</f>
        <v>0</v>
      </c>
      <c r="CB368" s="20"/>
      <c r="CC368" s="20">
        <f>IFERROR(ROUND(((INDEX('Stock List'!$M$11:$M$1010, MATCH(AJ368, 'Stock List'!$K$11:$K$1010, 0))/INDEX('Stock List'!$L$11:$L$1010, MATCH(AJ368, 'Stock List'!$K$11:$K$1010, 0)))*AI368), 2), 0)</f>
        <v>0</v>
      </c>
      <c r="CD368" s="20"/>
      <c r="CE368" s="20">
        <f>IFERROR(ROUND(((INDEX('Stock List'!$M$11:$M$1010, MATCH(AL368, 'Stock List'!$K$11:$K$1010, 0))/INDEX('Stock List'!$L$11:$L$1010, MATCH(AL368, 'Stock List'!$K$11:$K$1010, 0)))*AK368), 2), 0)</f>
        <v>0</v>
      </c>
      <c r="CF368" s="20"/>
      <c r="CG368" s="20">
        <f>IFERROR(ROUND(((INDEX('Stock List'!$M$11:$M$1010, MATCH(AN368, 'Stock List'!$K$11:$K$1010, 0))/INDEX('Stock List'!$L$11:$L$1010, MATCH(AN368, 'Stock List'!$K$11:$K$1010, 0)))*AM368), 2), 0)</f>
        <v>0</v>
      </c>
      <c r="CH368" s="20"/>
      <c r="CI368" s="20">
        <f>IFERROR(ROUND(((INDEX('Stock List'!$M$11:$M$1010, MATCH(AP368, 'Stock List'!$K$11:$K$1010, 0))/INDEX('Stock List'!$L$11:$L$1010, MATCH(AP368, 'Stock List'!$K$11:$K$1010, 0)))*AO368), 2), 0)</f>
        <v>0</v>
      </c>
      <c r="CJ368" s="20"/>
      <c r="CK368" s="20">
        <f>IFERROR(ROUND(((INDEX('Stock List'!$M$11:$M$1010, MATCH(AR368, 'Stock List'!$K$11:$K$1010, 0))/INDEX('Stock List'!$L$11:$L$1010, MATCH(AR368, 'Stock List'!$K$11:$K$1010, 0)))*AQ368), 2), 0)</f>
        <v>0</v>
      </c>
      <c r="CL368" s="20"/>
      <c r="CM368" s="20">
        <f>IFERROR(ROUND(((INDEX('Stock List'!$M$11:$M$1010, MATCH(AT368, 'Stock List'!$K$11:$K$1010, 0))/INDEX('Stock List'!$L$11:$L$1010, MATCH(AT368, 'Stock List'!$K$11:$K$1010, 0)))*AS368), 2), 0)</f>
        <v>0</v>
      </c>
      <c r="CN368" s="20"/>
      <c r="CO368" s="20">
        <f>IFERROR(ROUND(((INDEX('Stock List'!$M$11:$M$1010, MATCH(AV368, 'Stock List'!$K$11:$K$1010, 0))/INDEX('Stock List'!$L$11:$L$1010, MATCH(AV368, 'Stock List'!$K$11:$K$1010, 0)))*AU368), 2), 0)</f>
        <v>0</v>
      </c>
      <c r="CP368" s="20"/>
      <c r="CQ368" s="20">
        <f>IFERROR(ROUND(((INDEX('Stock List'!$M$11:$M$1010, MATCH(AX368, 'Stock List'!$K$11:$K$1010, 0))/INDEX('Stock List'!$L$11:$L$1010, MATCH(AX368, 'Stock List'!$K$11:$K$1010, 0)))*AW368), 2), 0)</f>
        <v>0</v>
      </c>
      <c r="CR368" s="22"/>
      <c r="CT368" s="106" t="str">
        <f t="shared" si="298"/>
        <v/>
      </c>
      <c r="CU368" s="22" t="str">
        <f t="shared" si="299"/>
        <v/>
      </c>
      <c r="CX368" s="106" t="str">
        <f t="shared" si="300"/>
        <v/>
      </c>
      <c r="CY368" s="20" t="str">
        <f t="shared" si="301"/>
        <v/>
      </c>
      <c r="CZ368" s="22" t="str">
        <f t="shared" si="302"/>
        <v/>
      </c>
      <c r="DB368" s="76" t="str">
        <f>IF($H368="", "", COUNTIF($G$11:$G$1010, "&gt;"&amp;$G368)+1+COUNTIF($G$11:$G368, $G368)-1)</f>
        <v/>
      </c>
      <c r="DC368" s="76" t="str">
        <f>IF($H368="", "", COUNTIF($CZ$11:$CZ$1010, "&gt;"&amp;$CZ368)+1+COUNTIF($CZ$11:$CZ368, $CZ368)-1)</f>
        <v/>
      </c>
      <c r="DE368" s="147" t="str">
        <f t="shared" si="303"/>
        <v/>
      </c>
      <c r="DF368" s="148"/>
      <c r="DG368" s="19" t="str">
        <f t="shared" si="304"/>
        <v/>
      </c>
      <c r="DH368" s="153" t="str">
        <f t="shared" si="305"/>
        <v/>
      </c>
      <c r="DI368" s="19" t="str">
        <f t="shared" si="257"/>
        <v/>
      </c>
      <c r="DJ368" s="153" t="str">
        <f t="shared" si="258"/>
        <v/>
      </c>
      <c r="DK368" s="19" t="str">
        <f t="shared" si="259"/>
        <v/>
      </c>
      <c r="DL368" s="153" t="str">
        <f t="shared" si="260"/>
        <v/>
      </c>
      <c r="DM368" s="19" t="str">
        <f t="shared" si="261"/>
        <v/>
      </c>
      <c r="DN368" s="153" t="str">
        <f t="shared" si="262"/>
        <v/>
      </c>
      <c r="DO368" s="19" t="str">
        <f t="shared" si="263"/>
        <v/>
      </c>
      <c r="DP368" s="153" t="str">
        <f t="shared" si="264"/>
        <v/>
      </c>
      <c r="DQ368" s="19" t="str">
        <f t="shared" si="265"/>
        <v/>
      </c>
      <c r="DR368" s="153" t="str">
        <f t="shared" si="266"/>
        <v/>
      </c>
      <c r="DS368" s="19" t="str">
        <f t="shared" si="267"/>
        <v/>
      </c>
      <c r="DT368" s="153" t="str">
        <f t="shared" si="268"/>
        <v/>
      </c>
      <c r="DU368" s="19" t="str">
        <f t="shared" si="269"/>
        <v/>
      </c>
      <c r="DV368" s="153" t="str">
        <f t="shared" si="270"/>
        <v/>
      </c>
      <c r="DW368" s="19" t="str">
        <f t="shared" si="271"/>
        <v/>
      </c>
      <c r="DX368" s="153" t="str">
        <f t="shared" si="272"/>
        <v/>
      </c>
      <c r="DY368" s="19" t="str">
        <f t="shared" si="273"/>
        <v/>
      </c>
      <c r="DZ368" s="153" t="str">
        <f t="shared" si="274"/>
        <v/>
      </c>
      <c r="EA368" s="19" t="str">
        <f t="shared" si="275"/>
        <v/>
      </c>
      <c r="EB368" s="153" t="str">
        <f t="shared" si="276"/>
        <v/>
      </c>
      <c r="EC368" s="19" t="str">
        <f t="shared" si="277"/>
        <v/>
      </c>
      <c r="ED368" s="153" t="str">
        <f t="shared" si="278"/>
        <v/>
      </c>
      <c r="EE368" s="19" t="str">
        <f t="shared" si="279"/>
        <v/>
      </c>
      <c r="EF368" s="153" t="str">
        <f t="shared" si="280"/>
        <v/>
      </c>
      <c r="EG368" s="19" t="str">
        <f t="shared" si="281"/>
        <v/>
      </c>
      <c r="EH368" s="153" t="str">
        <f t="shared" si="282"/>
        <v/>
      </c>
      <c r="EI368" s="19" t="str">
        <f t="shared" si="283"/>
        <v/>
      </c>
      <c r="EJ368" s="153" t="str">
        <f t="shared" si="284"/>
        <v/>
      </c>
      <c r="EK368" s="19" t="str">
        <f t="shared" si="285"/>
        <v/>
      </c>
      <c r="EL368" s="153" t="str">
        <f t="shared" si="286"/>
        <v/>
      </c>
      <c r="EM368" s="19" t="str">
        <f t="shared" si="287"/>
        <v/>
      </c>
      <c r="EN368" s="153" t="str">
        <f t="shared" si="288"/>
        <v/>
      </c>
      <c r="EO368" s="19" t="str">
        <f t="shared" si="289"/>
        <v/>
      </c>
      <c r="EP368" s="153" t="str">
        <f t="shared" si="290"/>
        <v/>
      </c>
      <c r="EQ368" s="19" t="str">
        <f t="shared" si="291"/>
        <v/>
      </c>
      <c r="ER368" s="153" t="str">
        <f t="shared" si="292"/>
        <v/>
      </c>
      <c r="ES368" s="19" t="str">
        <f t="shared" si="293"/>
        <v/>
      </c>
      <c r="ET368" s="153" t="str">
        <f t="shared" si="294"/>
        <v/>
      </c>
    </row>
    <row r="369" spans="1:150" x14ac:dyDescent="0.25">
      <c r="A369" s="31"/>
      <c r="B369" s="91" t="str">
        <f t="shared" si="295"/>
        <v/>
      </c>
      <c r="C369" s="20" t="str">
        <f t="shared" si="255"/>
        <v/>
      </c>
      <c r="D369" s="97" t="str">
        <f t="shared" si="256"/>
        <v/>
      </c>
      <c r="E369" s="62" t="str">
        <f t="shared" si="296"/>
        <v/>
      </c>
      <c r="F369" s="31"/>
      <c r="G369" s="282"/>
      <c r="H369" s="283"/>
      <c r="I369" s="284"/>
      <c r="J369" s="285"/>
      <c r="K369" s="286"/>
      <c r="L369" s="287"/>
      <c r="M369" s="288"/>
      <c r="N369" s="287"/>
      <c r="O369" s="288"/>
      <c r="P369" s="287"/>
      <c r="Q369" s="288"/>
      <c r="R369" s="287"/>
      <c r="S369" s="288"/>
      <c r="T369" s="287"/>
      <c r="U369" s="288"/>
      <c r="V369" s="287"/>
      <c r="W369" s="288"/>
      <c r="X369" s="287"/>
      <c r="Y369" s="288"/>
      <c r="Z369" s="287"/>
      <c r="AA369" s="288"/>
      <c r="AB369" s="287"/>
      <c r="AC369" s="288"/>
      <c r="AD369" s="287"/>
      <c r="AE369" s="288"/>
      <c r="AF369" s="287"/>
      <c r="AG369" s="288"/>
      <c r="AH369" s="287"/>
      <c r="AI369" s="288"/>
      <c r="AJ369" s="287"/>
      <c r="AK369" s="288"/>
      <c r="AL369" s="287"/>
      <c r="AM369" s="288"/>
      <c r="AN369" s="287"/>
      <c r="AO369" s="288"/>
      <c r="AP369" s="287"/>
      <c r="AQ369" s="288"/>
      <c r="AR369" s="287"/>
      <c r="AS369" s="288"/>
      <c r="AT369" s="287"/>
      <c r="AU369" s="288"/>
      <c r="AV369" s="287"/>
      <c r="AW369" s="288"/>
      <c r="AX369" s="287"/>
      <c r="AY369" s="31"/>
      <c r="BA369" s="76" t="str">
        <f t="shared" si="297"/>
        <v/>
      </c>
      <c r="BC369" s="76" t="str">
        <f>IF('Stock List'!$K369="", "", 'Stock List'!$K369)</f>
        <v/>
      </c>
      <c r="BE369" s="106">
        <f>IFERROR(ROUND(((INDEX('Stock List'!$M$11:$M$1010, MATCH(L369, 'Stock List'!$K$11:$K$1010, 0))/INDEX('Stock List'!$L$11:$L$1010, MATCH(L369, 'Stock List'!$K$11:$K$1010, 0)))*K369), 2), 0)</f>
        <v>0</v>
      </c>
      <c r="BF369" s="20"/>
      <c r="BG369" s="20">
        <f>IFERROR(ROUND(((INDEX('Stock List'!$M$11:$M$1010, MATCH(N369, 'Stock List'!$K$11:$K$1010, 0))/INDEX('Stock List'!$L$11:$L$1010, MATCH(N369, 'Stock List'!$K$11:$K$1010, 0)))*M369), 2), 0)</f>
        <v>0</v>
      </c>
      <c r="BH369" s="20"/>
      <c r="BI369" s="20">
        <f>IFERROR(ROUND(((INDEX('Stock List'!$M$11:$M$1010, MATCH(P369, 'Stock List'!$K$11:$K$1010, 0))/INDEX('Stock List'!$L$11:$L$1010, MATCH(P369, 'Stock List'!$K$11:$K$1010, 0)))*O369), 2), 0)</f>
        <v>0</v>
      </c>
      <c r="BJ369" s="20"/>
      <c r="BK369" s="20">
        <f>IFERROR(ROUND(((INDEX('Stock List'!$M$11:$M$1010, MATCH(R369, 'Stock List'!$K$11:$K$1010, 0))/INDEX('Stock List'!$L$11:$L$1010, MATCH(R369, 'Stock List'!$K$11:$K$1010, 0)))*Q369), 2), 0)</f>
        <v>0</v>
      </c>
      <c r="BL369" s="20"/>
      <c r="BM369" s="20">
        <f>IFERROR(ROUND(((INDEX('Stock List'!$M$11:$M$1010, MATCH(T369, 'Stock List'!$K$11:$K$1010, 0))/INDEX('Stock List'!$L$11:$L$1010, MATCH(T369, 'Stock List'!$K$11:$K$1010, 0)))*S369), 2), 0)</f>
        <v>0</v>
      </c>
      <c r="BN369" s="20"/>
      <c r="BO369" s="20">
        <f>IFERROR(ROUND(((INDEX('Stock List'!$M$11:$M$1010, MATCH(V369, 'Stock List'!$K$11:$K$1010, 0))/INDEX('Stock List'!$L$11:$L$1010, MATCH(V369, 'Stock List'!$K$11:$K$1010, 0)))*U369), 2), 0)</f>
        <v>0</v>
      </c>
      <c r="BP369" s="20"/>
      <c r="BQ369" s="20">
        <f>IFERROR(ROUND(((INDEX('Stock List'!$M$11:$M$1010, MATCH(X369, 'Stock List'!$K$11:$K$1010, 0))/INDEX('Stock List'!$L$11:$L$1010, MATCH(X369, 'Stock List'!$K$11:$K$1010, 0)))*W369), 2), 0)</f>
        <v>0</v>
      </c>
      <c r="BR369" s="20"/>
      <c r="BS369" s="20">
        <f>IFERROR(ROUND(((INDEX('Stock List'!$M$11:$M$1010, MATCH(Z369, 'Stock List'!$K$11:$K$1010, 0))/INDEX('Stock List'!$L$11:$L$1010, MATCH(Z369, 'Stock List'!$K$11:$K$1010, 0)))*Y369), 2), 0)</f>
        <v>0</v>
      </c>
      <c r="BT369" s="20"/>
      <c r="BU369" s="20">
        <f>IFERROR(ROUND(((INDEX('Stock List'!$M$11:$M$1010, MATCH(AB369, 'Stock List'!$K$11:$K$1010, 0))/INDEX('Stock List'!$L$11:$L$1010, MATCH(AB369, 'Stock List'!$K$11:$K$1010, 0)))*AA369), 2), 0)</f>
        <v>0</v>
      </c>
      <c r="BV369" s="20"/>
      <c r="BW369" s="20">
        <f>IFERROR(ROUND(((INDEX('Stock List'!$M$11:$M$1010, MATCH(AD369, 'Stock List'!$K$11:$K$1010, 0))/INDEX('Stock List'!$L$11:$L$1010, MATCH(AD369, 'Stock List'!$K$11:$K$1010, 0)))*AC369), 2), 0)</f>
        <v>0</v>
      </c>
      <c r="BX369" s="20"/>
      <c r="BY369" s="20">
        <f>IFERROR(ROUND(((INDEX('Stock List'!$M$11:$M$1010, MATCH(AF369, 'Stock List'!$K$11:$K$1010, 0))/INDEX('Stock List'!$L$11:$L$1010, MATCH(AF369, 'Stock List'!$K$11:$K$1010, 0)))*AE369), 2), 0)</f>
        <v>0</v>
      </c>
      <c r="BZ369" s="20"/>
      <c r="CA369" s="20">
        <f>IFERROR(ROUND(((INDEX('Stock List'!$M$11:$M$1010, MATCH(AH369, 'Stock List'!$K$11:$K$1010, 0))/INDEX('Stock List'!$L$11:$L$1010, MATCH(AH369, 'Stock List'!$K$11:$K$1010, 0)))*AG369), 2), 0)</f>
        <v>0</v>
      </c>
      <c r="CB369" s="20"/>
      <c r="CC369" s="20">
        <f>IFERROR(ROUND(((INDEX('Stock List'!$M$11:$M$1010, MATCH(AJ369, 'Stock List'!$K$11:$K$1010, 0))/INDEX('Stock List'!$L$11:$L$1010, MATCH(AJ369, 'Stock List'!$K$11:$K$1010, 0)))*AI369), 2), 0)</f>
        <v>0</v>
      </c>
      <c r="CD369" s="20"/>
      <c r="CE369" s="20">
        <f>IFERROR(ROUND(((INDEX('Stock List'!$M$11:$M$1010, MATCH(AL369, 'Stock List'!$K$11:$K$1010, 0))/INDEX('Stock List'!$L$11:$L$1010, MATCH(AL369, 'Stock List'!$K$11:$K$1010, 0)))*AK369), 2), 0)</f>
        <v>0</v>
      </c>
      <c r="CF369" s="20"/>
      <c r="CG369" s="20">
        <f>IFERROR(ROUND(((INDEX('Stock List'!$M$11:$M$1010, MATCH(AN369, 'Stock List'!$K$11:$K$1010, 0))/INDEX('Stock List'!$L$11:$L$1010, MATCH(AN369, 'Stock List'!$K$11:$K$1010, 0)))*AM369), 2), 0)</f>
        <v>0</v>
      </c>
      <c r="CH369" s="20"/>
      <c r="CI369" s="20">
        <f>IFERROR(ROUND(((INDEX('Stock List'!$M$11:$M$1010, MATCH(AP369, 'Stock List'!$K$11:$K$1010, 0))/INDEX('Stock List'!$L$11:$L$1010, MATCH(AP369, 'Stock List'!$K$11:$K$1010, 0)))*AO369), 2), 0)</f>
        <v>0</v>
      </c>
      <c r="CJ369" s="20"/>
      <c r="CK369" s="20">
        <f>IFERROR(ROUND(((INDEX('Stock List'!$M$11:$M$1010, MATCH(AR369, 'Stock List'!$K$11:$K$1010, 0))/INDEX('Stock List'!$L$11:$L$1010, MATCH(AR369, 'Stock List'!$K$11:$K$1010, 0)))*AQ369), 2), 0)</f>
        <v>0</v>
      </c>
      <c r="CL369" s="20"/>
      <c r="CM369" s="20">
        <f>IFERROR(ROUND(((INDEX('Stock List'!$M$11:$M$1010, MATCH(AT369, 'Stock List'!$K$11:$K$1010, 0))/INDEX('Stock List'!$L$11:$L$1010, MATCH(AT369, 'Stock List'!$K$11:$K$1010, 0)))*AS369), 2), 0)</f>
        <v>0</v>
      </c>
      <c r="CN369" s="20"/>
      <c r="CO369" s="20">
        <f>IFERROR(ROUND(((INDEX('Stock List'!$M$11:$M$1010, MATCH(AV369, 'Stock List'!$K$11:$K$1010, 0))/INDEX('Stock List'!$L$11:$L$1010, MATCH(AV369, 'Stock List'!$K$11:$K$1010, 0)))*AU369), 2), 0)</f>
        <v>0</v>
      </c>
      <c r="CP369" s="20"/>
      <c r="CQ369" s="20">
        <f>IFERROR(ROUND(((INDEX('Stock List'!$M$11:$M$1010, MATCH(AX369, 'Stock List'!$K$11:$K$1010, 0))/INDEX('Stock List'!$L$11:$L$1010, MATCH(AX369, 'Stock List'!$K$11:$K$1010, 0)))*AW369), 2), 0)</f>
        <v>0</v>
      </c>
      <c r="CR369" s="22"/>
      <c r="CT369" s="106" t="str">
        <f t="shared" si="298"/>
        <v/>
      </c>
      <c r="CU369" s="22" t="str">
        <f t="shared" si="299"/>
        <v/>
      </c>
      <c r="CX369" s="106" t="str">
        <f t="shared" si="300"/>
        <v/>
      </c>
      <c r="CY369" s="20" t="str">
        <f t="shared" si="301"/>
        <v/>
      </c>
      <c r="CZ369" s="22" t="str">
        <f t="shared" si="302"/>
        <v/>
      </c>
      <c r="DB369" s="76" t="str">
        <f>IF($H369="", "", COUNTIF($G$11:$G$1010, "&gt;"&amp;$G369)+1+COUNTIF($G$11:$G369, $G369)-1)</f>
        <v/>
      </c>
      <c r="DC369" s="76" t="str">
        <f>IF($H369="", "", COUNTIF($CZ$11:$CZ$1010, "&gt;"&amp;$CZ369)+1+COUNTIF($CZ$11:$CZ369, $CZ369)-1)</f>
        <v/>
      </c>
      <c r="DE369" s="147" t="str">
        <f t="shared" si="303"/>
        <v/>
      </c>
      <c r="DF369" s="148"/>
      <c r="DG369" s="19" t="str">
        <f t="shared" si="304"/>
        <v/>
      </c>
      <c r="DH369" s="153" t="str">
        <f t="shared" si="305"/>
        <v/>
      </c>
      <c r="DI369" s="19" t="str">
        <f t="shared" si="257"/>
        <v/>
      </c>
      <c r="DJ369" s="153" t="str">
        <f t="shared" si="258"/>
        <v/>
      </c>
      <c r="DK369" s="19" t="str">
        <f t="shared" si="259"/>
        <v/>
      </c>
      <c r="DL369" s="153" t="str">
        <f t="shared" si="260"/>
        <v/>
      </c>
      <c r="DM369" s="19" t="str">
        <f t="shared" si="261"/>
        <v/>
      </c>
      <c r="DN369" s="153" t="str">
        <f t="shared" si="262"/>
        <v/>
      </c>
      <c r="DO369" s="19" t="str">
        <f t="shared" si="263"/>
        <v/>
      </c>
      <c r="DP369" s="153" t="str">
        <f t="shared" si="264"/>
        <v/>
      </c>
      <c r="DQ369" s="19" t="str">
        <f t="shared" si="265"/>
        <v/>
      </c>
      <c r="DR369" s="153" t="str">
        <f t="shared" si="266"/>
        <v/>
      </c>
      <c r="DS369" s="19" t="str">
        <f t="shared" si="267"/>
        <v/>
      </c>
      <c r="DT369" s="153" t="str">
        <f t="shared" si="268"/>
        <v/>
      </c>
      <c r="DU369" s="19" t="str">
        <f t="shared" si="269"/>
        <v/>
      </c>
      <c r="DV369" s="153" t="str">
        <f t="shared" si="270"/>
        <v/>
      </c>
      <c r="DW369" s="19" t="str">
        <f t="shared" si="271"/>
        <v/>
      </c>
      <c r="DX369" s="153" t="str">
        <f t="shared" si="272"/>
        <v/>
      </c>
      <c r="DY369" s="19" t="str">
        <f t="shared" si="273"/>
        <v/>
      </c>
      <c r="DZ369" s="153" t="str">
        <f t="shared" si="274"/>
        <v/>
      </c>
      <c r="EA369" s="19" t="str">
        <f t="shared" si="275"/>
        <v/>
      </c>
      <c r="EB369" s="153" t="str">
        <f t="shared" si="276"/>
        <v/>
      </c>
      <c r="EC369" s="19" t="str">
        <f t="shared" si="277"/>
        <v/>
      </c>
      <c r="ED369" s="153" t="str">
        <f t="shared" si="278"/>
        <v/>
      </c>
      <c r="EE369" s="19" t="str">
        <f t="shared" si="279"/>
        <v/>
      </c>
      <c r="EF369" s="153" t="str">
        <f t="shared" si="280"/>
        <v/>
      </c>
      <c r="EG369" s="19" t="str">
        <f t="shared" si="281"/>
        <v/>
      </c>
      <c r="EH369" s="153" t="str">
        <f t="shared" si="282"/>
        <v/>
      </c>
      <c r="EI369" s="19" t="str">
        <f t="shared" si="283"/>
        <v/>
      </c>
      <c r="EJ369" s="153" t="str">
        <f t="shared" si="284"/>
        <v/>
      </c>
      <c r="EK369" s="19" t="str">
        <f t="shared" si="285"/>
        <v/>
      </c>
      <c r="EL369" s="153" t="str">
        <f t="shared" si="286"/>
        <v/>
      </c>
      <c r="EM369" s="19" t="str">
        <f t="shared" si="287"/>
        <v/>
      </c>
      <c r="EN369" s="153" t="str">
        <f t="shared" si="288"/>
        <v/>
      </c>
      <c r="EO369" s="19" t="str">
        <f t="shared" si="289"/>
        <v/>
      </c>
      <c r="EP369" s="153" t="str">
        <f t="shared" si="290"/>
        <v/>
      </c>
      <c r="EQ369" s="19" t="str">
        <f t="shared" si="291"/>
        <v/>
      </c>
      <c r="ER369" s="153" t="str">
        <f t="shared" si="292"/>
        <v/>
      </c>
      <c r="ES369" s="19" t="str">
        <f t="shared" si="293"/>
        <v/>
      </c>
      <c r="ET369" s="153" t="str">
        <f t="shared" si="294"/>
        <v/>
      </c>
    </row>
    <row r="370" spans="1:150" x14ac:dyDescent="0.25">
      <c r="A370" s="31"/>
      <c r="B370" s="91" t="str">
        <f t="shared" si="295"/>
        <v/>
      </c>
      <c r="C370" s="20" t="str">
        <f t="shared" si="255"/>
        <v/>
      </c>
      <c r="D370" s="97" t="str">
        <f t="shared" si="256"/>
        <v/>
      </c>
      <c r="E370" s="62" t="str">
        <f t="shared" si="296"/>
        <v/>
      </c>
      <c r="F370" s="31"/>
      <c r="G370" s="282"/>
      <c r="H370" s="283"/>
      <c r="I370" s="284"/>
      <c r="J370" s="285"/>
      <c r="K370" s="286"/>
      <c r="L370" s="287"/>
      <c r="M370" s="288"/>
      <c r="N370" s="287"/>
      <c r="O370" s="288"/>
      <c r="P370" s="287"/>
      <c r="Q370" s="288"/>
      <c r="R370" s="287"/>
      <c r="S370" s="288"/>
      <c r="T370" s="287"/>
      <c r="U370" s="288"/>
      <c r="V370" s="287"/>
      <c r="W370" s="288"/>
      <c r="X370" s="287"/>
      <c r="Y370" s="288"/>
      <c r="Z370" s="287"/>
      <c r="AA370" s="288"/>
      <c r="AB370" s="287"/>
      <c r="AC370" s="288"/>
      <c r="AD370" s="287"/>
      <c r="AE370" s="288"/>
      <c r="AF370" s="287"/>
      <c r="AG370" s="288"/>
      <c r="AH370" s="287"/>
      <c r="AI370" s="288"/>
      <c r="AJ370" s="287"/>
      <c r="AK370" s="288"/>
      <c r="AL370" s="287"/>
      <c r="AM370" s="288"/>
      <c r="AN370" s="287"/>
      <c r="AO370" s="288"/>
      <c r="AP370" s="287"/>
      <c r="AQ370" s="288"/>
      <c r="AR370" s="287"/>
      <c r="AS370" s="288"/>
      <c r="AT370" s="287"/>
      <c r="AU370" s="288"/>
      <c r="AV370" s="287"/>
      <c r="AW370" s="288"/>
      <c r="AX370" s="287"/>
      <c r="AY370" s="31"/>
      <c r="BA370" s="76" t="str">
        <f t="shared" si="297"/>
        <v/>
      </c>
      <c r="BC370" s="76" t="str">
        <f>IF('Stock List'!$K370="", "", 'Stock List'!$K370)</f>
        <v/>
      </c>
      <c r="BE370" s="106">
        <f>IFERROR(ROUND(((INDEX('Stock List'!$M$11:$M$1010, MATCH(L370, 'Stock List'!$K$11:$K$1010, 0))/INDEX('Stock List'!$L$11:$L$1010, MATCH(L370, 'Stock List'!$K$11:$K$1010, 0)))*K370), 2), 0)</f>
        <v>0</v>
      </c>
      <c r="BF370" s="20"/>
      <c r="BG370" s="20">
        <f>IFERROR(ROUND(((INDEX('Stock List'!$M$11:$M$1010, MATCH(N370, 'Stock List'!$K$11:$K$1010, 0))/INDEX('Stock List'!$L$11:$L$1010, MATCH(N370, 'Stock List'!$K$11:$K$1010, 0)))*M370), 2), 0)</f>
        <v>0</v>
      </c>
      <c r="BH370" s="20"/>
      <c r="BI370" s="20">
        <f>IFERROR(ROUND(((INDEX('Stock List'!$M$11:$M$1010, MATCH(P370, 'Stock List'!$K$11:$K$1010, 0))/INDEX('Stock List'!$L$11:$L$1010, MATCH(P370, 'Stock List'!$K$11:$K$1010, 0)))*O370), 2), 0)</f>
        <v>0</v>
      </c>
      <c r="BJ370" s="20"/>
      <c r="BK370" s="20">
        <f>IFERROR(ROUND(((INDEX('Stock List'!$M$11:$M$1010, MATCH(R370, 'Stock List'!$K$11:$K$1010, 0))/INDEX('Stock List'!$L$11:$L$1010, MATCH(R370, 'Stock List'!$K$11:$K$1010, 0)))*Q370), 2), 0)</f>
        <v>0</v>
      </c>
      <c r="BL370" s="20"/>
      <c r="BM370" s="20">
        <f>IFERROR(ROUND(((INDEX('Stock List'!$M$11:$M$1010, MATCH(T370, 'Stock List'!$K$11:$K$1010, 0))/INDEX('Stock List'!$L$11:$L$1010, MATCH(T370, 'Stock List'!$K$11:$K$1010, 0)))*S370), 2), 0)</f>
        <v>0</v>
      </c>
      <c r="BN370" s="20"/>
      <c r="BO370" s="20">
        <f>IFERROR(ROUND(((INDEX('Stock List'!$M$11:$M$1010, MATCH(V370, 'Stock List'!$K$11:$K$1010, 0))/INDEX('Stock List'!$L$11:$L$1010, MATCH(V370, 'Stock List'!$K$11:$K$1010, 0)))*U370), 2), 0)</f>
        <v>0</v>
      </c>
      <c r="BP370" s="20"/>
      <c r="BQ370" s="20">
        <f>IFERROR(ROUND(((INDEX('Stock List'!$M$11:$M$1010, MATCH(X370, 'Stock List'!$K$11:$K$1010, 0))/INDEX('Stock List'!$L$11:$L$1010, MATCH(X370, 'Stock List'!$K$11:$K$1010, 0)))*W370), 2), 0)</f>
        <v>0</v>
      </c>
      <c r="BR370" s="20"/>
      <c r="BS370" s="20">
        <f>IFERROR(ROUND(((INDEX('Stock List'!$M$11:$M$1010, MATCH(Z370, 'Stock List'!$K$11:$K$1010, 0))/INDEX('Stock List'!$L$11:$L$1010, MATCH(Z370, 'Stock List'!$K$11:$K$1010, 0)))*Y370), 2), 0)</f>
        <v>0</v>
      </c>
      <c r="BT370" s="20"/>
      <c r="BU370" s="20">
        <f>IFERROR(ROUND(((INDEX('Stock List'!$M$11:$M$1010, MATCH(AB370, 'Stock List'!$K$11:$K$1010, 0))/INDEX('Stock List'!$L$11:$L$1010, MATCH(AB370, 'Stock List'!$K$11:$K$1010, 0)))*AA370), 2), 0)</f>
        <v>0</v>
      </c>
      <c r="BV370" s="20"/>
      <c r="BW370" s="20">
        <f>IFERROR(ROUND(((INDEX('Stock List'!$M$11:$M$1010, MATCH(AD370, 'Stock List'!$K$11:$K$1010, 0))/INDEX('Stock List'!$L$11:$L$1010, MATCH(AD370, 'Stock List'!$K$11:$K$1010, 0)))*AC370), 2), 0)</f>
        <v>0</v>
      </c>
      <c r="BX370" s="20"/>
      <c r="BY370" s="20">
        <f>IFERROR(ROUND(((INDEX('Stock List'!$M$11:$M$1010, MATCH(AF370, 'Stock List'!$K$11:$K$1010, 0))/INDEX('Stock List'!$L$11:$L$1010, MATCH(AF370, 'Stock List'!$K$11:$K$1010, 0)))*AE370), 2), 0)</f>
        <v>0</v>
      </c>
      <c r="BZ370" s="20"/>
      <c r="CA370" s="20">
        <f>IFERROR(ROUND(((INDEX('Stock List'!$M$11:$M$1010, MATCH(AH370, 'Stock List'!$K$11:$K$1010, 0))/INDEX('Stock List'!$L$11:$L$1010, MATCH(AH370, 'Stock List'!$K$11:$K$1010, 0)))*AG370), 2), 0)</f>
        <v>0</v>
      </c>
      <c r="CB370" s="20"/>
      <c r="CC370" s="20">
        <f>IFERROR(ROUND(((INDEX('Stock List'!$M$11:$M$1010, MATCH(AJ370, 'Stock List'!$K$11:$K$1010, 0))/INDEX('Stock List'!$L$11:$L$1010, MATCH(AJ370, 'Stock List'!$K$11:$K$1010, 0)))*AI370), 2), 0)</f>
        <v>0</v>
      </c>
      <c r="CD370" s="20"/>
      <c r="CE370" s="20">
        <f>IFERROR(ROUND(((INDEX('Stock List'!$M$11:$M$1010, MATCH(AL370, 'Stock List'!$K$11:$K$1010, 0))/INDEX('Stock List'!$L$11:$L$1010, MATCH(AL370, 'Stock List'!$K$11:$K$1010, 0)))*AK370), 2), 0)</f>
        <v>0</v>
      </c>
      <c r="CF370" s="20"/>
      <c r="CG370" s="20">
        <f>IFERROR(ROUND(((INDEX('Stock List'!$M$11:$M$1010, MATCH(AN370, 'Stock List'!$K$11:$K$1010, 0))/INDEX('Stock List'!$L$11:$L$1010, MATCH(AN370, 'Stock List'!$K$11:$K$1010, 0)))*AM370), 2), 0)</f>
        <v>0</v>
      </c>
      <c r="CH370" s="20"/>
      <c r="CI370" s="20">
        <f>IFERROR(ROUND(((INDEX('Stock List'!$M$11:$M$1010, MATCH(AP370, 'Stock List'!$K$11:$K$1010, 0))/INDEX('Stock List'!$L$11:$L$1010, MATCH(AP370, 'Stock List'!$K$11:$K$1010, 0)))*AO370), 2), 0)</f>
        <v>0</v>
      </c>
      <c r="CJ370" s="20"/>
      <c r="CK370" s="20">
        <f>IFERROR(ROUND(((INDEX('Stock List'!$M$11:$M$1010, MATCH(AR370, 'Stock List'!$K$11:$K$1010, 0))/INDEX('Stock List'!$L$11:$L$1010, MATCH(AR370, 'Stock List'!$K$11:$K$1010, 0)))*AQ370), 2), 0)</f>
        <v>0</v>
      </c>
      <c r="CL370" s="20"/>
      <c r="CM370" s="20">
        <f>IFERROR(ROUND(((INDEX('Stock List'!$M$11:$M$1010, MATCH(AT370, 'Stock List'!$K$11:$K$1010, 0))/INDEX('Stock List'!$L$11:$L$1010, MATCH(AT370, 'Stock List'!$K$11:$K$1010, 0)))*AS370), 2), 0)</f>
        <v>0</v>
      </c>
      <c r="CN370" s="20"/>
      <c r="CO370" s="20">
        <f>IFERROR(ROUND(((INDEX('Stock List'!$M$11:$M$1010, MATCH(AV370, 'Stock List'!$K$11:$K$1010, 0))/INDEX('Stock List'!$L$11:$L$1010, MATCH(AV370, 'Stock List'!$K$11:$K$1010, 0)))*AU370), 2), 0)</f>
        <v>0</v>
      </c>
      <c r="CP370" s="20"/>
      <c r="CQ370" s="20">
        <f>IFERROR(ROUND(((INDEX('Stock List'!$M$11:$M$1010, MATCH(AX370, 'Stock List'!$K$11:$K$1010, 0))/INDEX('Stock List'!$L$11:$L$1010, MATCH(AX370, 'Stock List'!$K$11:$K$1010, 0)))*AW370), 2), 0)</f>
        <v>0</v>
      </c>
      <c r="CR370" s="22"/>
      <c r="CT370" s="106" t="str">
        <f t="shared" si="298"/>
        <v/>
      </c>
      <c r="CU370" s="22" t="str">
        <f t="shared" si="299"/>
        <v/>
      </c>
      <c r="CX370" s="106" t="str">
        <f t="shared" si="300"/>
        <v/>
      </c>
      <c r="CY370" s="20" t="str">
        <f t="shared" si="301"/>
        <v/>
      </c>
      <c r="CZ370" s="22" t="str">
        <f t="shared" si="302"/>
        <v/>
      </c>
      <c r="DB370" s="76" t="str">
        <f>IF($H370="", "", COUNTIF($G$11:$G$1010, "&gt;"&amp;$G370)+1+COUNTIF($G$11:$G370, $G370)-1)</f>
        <v/>
      </c>
      <c r="DC370" s="76" t="str">
        <f>IF($H370="", "", COUNTIF($CZ$11:$CZ$1010, "&gt;"&amp;$CZ370)+1+COUNTIF($CZ$11:$CZ370, $CZ370)-1)</f>
        <v/>
      </c>
      <c r="DE370" s="147" t="str">
        <f t="shared" si="303"/>
        <v/>
      </c>
      <c r="DF370" s="148"/>
      <c r="DG370" s="19" t="str">
        <f t="shared" si="304"/>
        <v/>
      </c>
      <c r="DH370" s="153" t="str">
        <f t="shared" si="305"/>
        <v/>
      </c>
      <c r="DI370" s="19" t="str">
        <f t="shared" si="257"/>
        <v/>
      </c>
      <c r="DJ370" s="153" t="str">
        <f t="shared" si="258"/>
        <v/>
      </c>
      <c r="DK370" s="19" t="str">
        <f t="shared" si="259"/>
        <v/>
      </c>
      <c r="DL370" s="153" t="str">
        <f t="shared" si="260"/>
        <v/>
      </c>
      <c r="DM370" s="19" t="str">
        <f t="shared" si="261"/>
        <v/>
      </c>
      <c r="DN370" s="153" t="str">
        <f t="shared" si="262"/>
        <v/>
      </c>
      <c r="DO370" s="19" t="str">
        <f t="shared" si="263"/>
        <v/>
      </c>
      <c r="DP370" s="153" t="str">
        <f t="shared" si="264"/>
        <v/>
      </c>
      <c r="DQ370" s="19" t="str">
        <f t="shared" si="265"/>
        <v/>
      </c>
      <c r="DR370" s="153" t="str">
        <f t="shared" si="266"/>
        <v/>
      </c>
      <c r="DS370" s="19" t="str">
        <f t="shared" si="267"/>
        <v/>
      </c>
      <c r="DT370" s="153" t="str">
        <f t="shared" si="268"/>
        <v/>
      </c>
      <c r="DU370" s="19" t="str">
        <f t="shared" si="269"/>
        <v/>
      </c>
      <c r="DV370" s="153" t="str">
        <f t="shared" si="270"/>
        <v/>
      </c>
      <c r="DW370" s="19" t="str">
        <f t="shared" si="271"/>
        <v/>
      </c>
      <c r="DX370" s="153" t="str">
        <f t="shared" si="272"/>
        <v/>
      </c>
      <c r="DY370" s="19" t="str">
        <f t="shared" si="273"/>
        <v/>
      </c>
      <c r="DZ370" s="153" t="str">
        <f t="shared" si="274"/>
        <v/>
      </c>
      <c r="EA370" s="19" t="str">
        <f t="shared" si="275"/>
        <v/>
      </c>
      <c r="EB370" s="153" t="str">
        <f t="shared" si="276"/>
        <v/>
      </c>
      <c r="EC370" s="19" t="str">
        <f t="shared" si="277"/>
        <v/>
      </c>
      <c r="ED370" s="153" t="str">
        <f t="shared" si="278"/>
        <v/>
      </c>
      <c r="EE370" s="19" t="str">
        <f t="shared" si="279"/>
        <v/>
      </c>
      <c r="EF370" s="153" t="str">
        <f t="shared" si="280"/>
        <v/>
      </c>
      <c r="EG370" s="19" t="str">
        <f t="shared" si="281"/>
        <v/>
      </c>
      <c r="EH370" s="153" t="str">
        <f t="shared" si="282"/>
        <v/>
      </c>
      <c r="EI370" s="19" t="str">
        <f t="shared" si="283"/>
        <v/>
      </c>
      <c r="EJ370" s="153" t="str">
        <f t="shared" si="284"/>
        <v/>
      </c>
      <c r="EK370" s="19" t="str">
        <f t="shared" si="285"/>
        <v/>
      </c>
      <c r="EL370" s="153" t="str">
        <f t="shared" si="286"/>
        <v/>
      </c>
      <c r="EM370" s="19" t="str">
        <f t="shared" si="287"/>
        <v/>
      </c>
      <c r="EN370" s="153" t="str">
        <f t="shared" si="288"/>
        <v/>
      </c>
      <c r="EO370" s="19" t="str">
        <f t="shared" si="289"/>
        <v/>
      </c>
      <c r="EP370" s="153" t="str">
        <f t="shared" si="290"/>
        <v/>
      </c>
      <c r="EQ370" s="19" t="str">
        <f t="shared" si="291"/>
        <v/>
      </c>
      <c r="ER370" s="153" t="str">
        <f t="shared" si="292"/>
        <v/>
      </c>
      <c r="ES370" s="19" t="str">
        <f t="shared" si="293"/>
        <v/>
      </c>
      <c r="ET370" s="153" t="str">
        <f t="shared" si="294"/>
        <v/>
      </c>
    </row>
    <row r="371" spans="1:150" x14ac:dyDescent="0.25">
      <c r="A371" s="31"/>
      <c r="B371" s="91" t="str">
        <f t="shared" si="295"/>
        <v/>
      </c>
      <c r="C371" s="20" t="str">
        <f t="shared" si="255"/>
        <v/>
      </c>
      <c r="D371" s="97" t="str">
        <f t="shared" si="256"/>
        <v/>
      </c>
      <c r="E371" s="62" t="str">
        <f t="shared" si="296"/>
        <v/>
      </c>
      <c r="F371" s="31"/>
      <c r="G371" s="282"/>
      <c r="H371" s="283"/>
      <c r="I371" s="284"/>
      <c r="J371" s="285"/>
      <c r="K371" s="286"/>
      <c r="L371" s="287"/>
      <c r="M371" s="288"/>
      <c r="N371" s="287"/>
      <c r="O371" s="288"/>
      <c r="P371" s="287"/>
      <c r="Q371" s="288"/>
      <c r="R371" s="287"/>
      <c r="S371" s="288"/>
      <c r="T371" s="287"/>
      <c r="U371" s="288"/>
      <c r="V371" s="287"/>
      <c r="W371" s="288"/>
      <c r="X371" s="287"/>
      <c r="Y371" s="288"/>
      <c r="Z371" s="287"/>
      <c r="AA371" s="288"/>
      <c r="AB371" s="287"/>
      <c r="AC371" s="288"/>
      <c r="AD371" s="287"/>
      <c r="AE371" s="288"/>
      <c r="AF371" s="287"/>
      <c r="AG371" s="288"/>
      <c r="AH371" s="287"/>
      <c r="AI371" s="288"/>
      <c r="AJ371" s="287"/>
      <c r="AK371" s="288"/>
      <c r="AL371" s="287"/>
      <c r="AM371" s="288"/>
      <c r="AN371" s="287"/>
      <c r="AO371" s="288"/>
      <c r="AP371" s="287"/>
      <c r="AQ371" s="288"/>
      <c r="AR371" s="287"/>
      <c r="AS371" s="288"/>
      <c r="AT371" s="287"/>
      <c r="AU371" s="288"/>
      <c r="AV371" s="287"/>
      <c r="AW371" s="288"/>
      <c r="AX371" s="287"/>
      <c r="AY371" s="31"/>
      <c r="BA371" s="76" t="str">
        <f t="shared" si="297"/>
        <v/>
      </c>
      <c r="BC371" s="76" t="str">
        <f>IF('Stock List'!$K371="", "", 'Stock List'!$K371)</f>
        <v/>
      </c>
      <c r="BE371" s="106">
        <f>IFERROR(ROUND(((INDEX('Stock List'!$M$11:$M$1010, MATCH(L371, 'Stock List'!$K$11:$K$1010, 0))/INDEX('Stock List'!$L$11:$L$1010, MATCH(L371, 'Stock List'!$K$11:$K$1010, 0)))*K371), 2), 0)</f>
        <v>0</v>
      </c>
      <c r="BF371" s="20"/>
      <c r="BG371" s="20">
        <f>IFERROR(ROUND(((INDEX('Stock List'!$M$11:$M$1010, MATCH(N371, 'Stock List'!$K$11:$K$1010, 0))/INDEX('Stock List'!$L$11:$L$1010, MATCH(N371, 'Stock List'!$K$11:$K$1010, 0)))*M371), 2), 0)</f>
        <v>0</v>
      </c>
      <c r="BH371" s="20"/>
      <c r="BI371" s="20">
        <f>IFERROR(ROUND(((INDEX('Stock List'!$M$11:$M$1010, MATCH(P371, 'Stock List'!$K$11:$K$1010, 0))/INDEX('Stock List'!$L$11:$L$1010, MATCH(P371, 'Stock List'!$K$11:$K$1010, 0)))*O371), 2), 0)</f>
        <v>0</v>
      </c>
      <c r="BJ371" s="20"/>
      <c r="BK371" s="20">
        <f>IFERROR(ROUND(((INDEX('Stock List'!$M$11:$M$1010, MATCH(R371, 'Stock List'!$K$11:$K$1010, 0))/INDEX('Stock List'!$L$11:$L$1010, MATCH(R371, 'Stock List'!$K$11:$K$1010, 0)))*Q371), 2), 0)</f>
        <v>0</v>
      </c>
      <c r="BL371" s="20"/>
      <c r="BM371" s="20">
        <f>IFERROR(ROUND(((INDEX('Stock List'!$M$11:$M$1010, MATCH(T371, 'Stock List'!$K$11:$K$1010, 0))/INDEX('Stock List'!$L$11:$L$1010, MATCH(T371, 'Stock List'!$K$11:$K$1010, 0)))*S371), 2), 0)</f>
        <v>0</v>
      </c>
      <c r="BN371" s="20"/>
      <c r="BO371" s="20">
        <f>IFERROR(ROUND(((INDEX('Stock List'!$M$11:$M$1010, MATCH(V371, 'Stock List'!$K$11:$K$1010, 0))/INDEX('Stock List'!$L$11:$L$1010, MATCH(V371, 'Stock List'!$K$11:$K$1010, 0)))*U371), 2), 0)</f>
        <v>0</v>
      </c>
      <c r="BP371" s="20"/>
      <c r="BQ371" s="20">
        <f>IFERROR(ROUND(((INDEX('Stock List'!$M$11:$M$1010, MATCH(X371, 'Stock List'!$K$11:$K$1010, 0))/INDEX('Stock List'!$L$11:$L$1010, MATCH(X371, 'Stock List'!$K$11:$K$1010, 0)))*W371), 2), 0)</f>
        <v>0</v>
      </c>
      <c r="BR371" s="20"/>
      <c r="BS371" s="20">
        <f>IFERROR(ROUND(((INDEX('Stock List'!$M$11:$M$1010, MATCH(Z371, 'Stock List'!$K$11:$K$1010, 0))/INDEX('Stock List'!$L$11:$L$1010, MATCH(Z371, 'Stock List'!$K$11:$K$1010, 0)))*Y371), 2), 0)</f>
        <v>0</v>
      </c>
      <c r="BT371" s="20"/>
      <c r="BU371" s="20">
        <f>IFERROR(ROUND(((INDEX('Stock List'!$M$11:$M$1010, MATCH(AB371, 'Stock List'!$K$11:$K$1010, 0))/INDEX('Stock List'!$L$11:$L$1010, MATCH(AB371, 'Stock List'!$K$11:$K$1010, 0)))*AA371), 2), 0)</f>
        <v>0</v>
      </c>
      <c r="BV371" s="20"/>
      <c r="BW371" s="20">
        <f>IFERROR(ROUND(((INDEX('Stock List'!$M$11:$M$1010, MATCH(AD371, 'Stock List'!$K$11:$K$1010, 0))/INDEX('Stock List'!$L$11:$L$1010, MATCH(AD371, 'Stock List'!$K$11:$K$1010, 0)))*AC371), 2), 0)</f>
        <v>0</v>
      </c>
      <c r="BX371" s="20"/>
      <c r="BY371" s="20">
        <f>IFERROR(ROUND(((INDEX('Stock List'!$M$11:$M$1010, MATCH(AF371, 'Stock List'!$K$11:$K$1010, 0))/INDEX('Stock List'!$L$11:$L$1010, MATCH(AF371, 'Stock List'!$K$11:$K$1010, 0)))*AE371), 2), 0)</f>
        <v>0</v>
      </c>
      <c r="BZ371" s="20"/>
      <c r="CA371" s="20">
        <f>IFERROR(ROUND(((INDEX('Stock List'!$M$11:$M$1010, MATCH(AH371, 'Stock List'!$K$11:$K$1010, 0))/INDEX('Stock List'!$L$11:$L$1010, MATCH(AH371, 'Stock List'!$K$11:$K$1010, 0)))*AG371), 2), 0)</f>
        <v>0</v>
      </c>
      <c r="CB371" s="20"/>
      <c r="CC371" s="20">
        <f>IFERROR(ROUND(((INDEX('Stock List'!$M$11:$M$1010, MATCH(AJ371, 'Stock List'!$K$11:$K$1010, 0))/INDEX('Stock List'!$L$11:$L$1010, MATCH(AJ371, 'Stock List'!$K$11:$K$1010, 0)))*AI371), 2), 0)</f>
        <v>0</v>
      </c>
      <c r="CD371" s="20"/>
      <c r="CE371" s="20">
        <f>IFERROR(ROUND(((INDEX('Stock List'!$M$11:$M$1010, MATCH(AL371, 'Stock List'!$K$11:$K$1010, 0))/INDEX('Stock List'!$L$11:$L$1010, MATCH(AL371, 'Stock List'!$K$11:$K$1010, 0)))*AK371), 2), 0)</f>
        <v>0</v>
      </c>
      <c r="CF371" s="20"/>
      <c r="CG371" s="20">
        <f>IFERROR(ROUND(((INDEX('Stock List'!$M$11:$M$1010, MATCH(AN371, 'Stock List'!$K$11:$K$1010, 0))/INDEX('Stock List'!$L$11:$L$1010, MATCH(AN371, 'Stock List'!$K$11:$K$1010, 0)))*AM371), 2), 0)</f>
        <v>0</v>
      </c>
      <c r="CH371" s="20"/>
      <c r="CI371" s="20">
        <f>IFERROR(ROUND(((INDEX('Stock List'!$M$11:$M$1010, MATCH(AP371, 'Stock List'!$K$11:$K$1010, 0))/INDEX('Stock List'!$L$11:$L$1010, MATCH(AP371, 'Stock List'!$K$11:$K$1010, 0)))*AO371), 2), 0)</f>
        <v>0</v>
      </c>
      <c r="CJ371" s="20"/>
      <c r="CK371" s="20">
        <f>IFERROR(ROUND(((INDEX('Stock List'!$M$11:$M$1010, MATCH(AR371, 'Stock List'!$K$11:$K$1010, 0))/INDEX('Stock List'!$L$11:$L$1010, MATCH(AR371, 'Stock List'!$K$11:$K$1010, 0)))*AQ371), 2), 0)</f>
        <v>0</v>
      </c>
      <c r="CL371" s="20"/>
      <c r="CM371" s="20">
        <f>IFERROR(ROUND(((INDEX('Stock List'!$M$11:$M$1010, MATCH(AT371, 'Stock List'!$K$11:$K$1010, 0))/INDEX('Stock List'!$L$11:$L$1010, MATCH(AT371, 'Stock List'!$K$11:$K$1010, 0)))*AS371), 2), 0)</f>
        <v>0</v>
      </c>
      <c r="CN371" s="20"/>
      <c r="CO371" s="20">
        <f>IFERROR(ROUND(((INDEX('Stock List'!$M$11:$M$1010, MATCH(AV371, 'Stock List'!$K$11:$K$1010, 0))/INDEX('Stock List'!$L$11:$L$1010, MATCH(AV371, 'Stock List'!$K$11:$K$1010, 0)))*AU371), 2), 0)</f>
        <v>0</v>
      </c>
      <c r="CP371" s="20"/>
      <c r="CQ371" s="20">
        <f>IFERROR(ROUND(((INDEX('Stock List'!$M$11:$M$1010, MATCH(AX371, 'Stock List'!$K$11:$K$1010, 0))/INDEX('Stock List'!$L$11:$L$1010, MATCH(AX371, 'Stock List'!$K$11:$K$1010, 0)))*AW371), 2), 0)</f>
        <v>0</v>
      </c>
      <c r="CR371" s="22"/>
      <c r="CT371" s="106" t="str">
        <f t="shared" si="298"/>
        <v/>
      </c>
      <c r="CU371" s="22" t="str">
        <f t="shared" si="299"/>
        <v/>
      </c>
      <c r="CX371" s="106" t="str">
        <f t="shared" si="300"/>
        <v/>
      </c>
      <c r="CY371" s="20" t="str">
        <f t="shared" si="301"/>
        <v/>
      </c>
      <c r="CZ371" s="22" t="str">
        <f t="shared" si="302"/>
        <v/>
      </c>
      <c r="DB371" s="76" t="str">
        <f>IF($H371="", "", COUNTIF($G$11:$G$1010, "&gt;"&amp;$G371)+1+COUNTIF($G$11:$G371, $G371)-1)</f>
        <v/>
      </c>
      <c r="DC371" s="76" t="str">
        <f>IF($H371="", "", COUNTIF($CZ$11:$CZ$1010, "&gt;"&amp;$CZ371)+1+COUNTIF($CZ$11:$CZ371, $CZ371)-1)</f>
        <v/>
      </c>
      <c r="DE371" s="147" t="str">
        <f t="shared" si="303"/>
        <v/>
      </c>
      <c r="DF371" s="148"/>
      <c r="DG371" s="19" t="str">
        <f t="shared" si="304"/>
        <v/>
      </c>
      <c r="DH371" s="153" t="str">
        <f t="shared" si="305"/>
        <v/>
      </c>
      <c r="DI371" s="19" t="str">
        <f t="shared" si="257"/>
        <v/>
      </c>
      <c r="DJ371" s="153" t="str">
        <f t="shared" si="258"/>
        <v/>
      </c>
      <c r="DK371" s="19" t="str">
        <f t="shared" si="259"/>
        <v/>
      </c>
      <c r="DL371" s="153" t="str">
        <f t="shared" si="260"/>
        <v/>
      </c>
      <c r="DM371" s="19" t="str">
        <f t="shared" si="261"/>
        <v/>
      </c>
      <c r="DN371" s="153" t="str">
        <f t="shared" si="262"/>
        <v/>
      </c>
      <c r="DO371" s="19" t="str">
        <f t="shared" si="263"/>
        <v/>
      </c>
      <c r="DP371" s="153" t="str">
        <f t="shared" si="264"/>
        <v/>
      </c>
      <c r="DQ371" s="19" t="str">
        <f t="shared" si="265"/>
        <v/>
      </c>
      <c r="DR371" s="153" t="str">
        <f t="shared" si="266"/>
        <v/>
      </c>
      <c r="DS371" s="19" t="str">
        <f t="shared" si="267"/>
        <v/>
      </c>
      <c r="DT371" s="153" t="str">
        <f t="shared" si="268"/>
        <v/>
      </c>
      <c r="DU371" s="19" t="str">
        <f t="shared" si="269"/>
        <v/>
      </c>
      <c r="DV371" s="153" t="str">
        <f t="shared" si="270"/>
        <v/>
      </c>
      <c r="DW371" s="19" t="str">
        <f t="shared" si="271"/>
        <v/>
      </c>
      <c r="DX371" s="153" t="str">
        <f t="shared" si="272"/>
        <v/>
      </c>
      <c r="DY371" s="19" t="str">
        <f t="shared" si="273"/>
        <v/>
      </c>
      <c r="DZ371" s="153" t="str">
        <f t="shared" si="274"/>
        <v/>
      </c>
      <c r="EA371" s="19" t="str">
        <f t="shared" si="275"/>
        <v/>
      </c>
      <c r="EB371" s="153" t="str">
        <f t="shared" si="276"/>
        <v/>
      </c>
      <c r="EC371" s="19" t="str">
        <f t="shared" si="277"/>
        <v/>
      </c>
      <c r="ED371" s="153" t="str">
        <f t="shared" si="278"/>
        <v/>
      </c>
      <c r="EE371" s="19" t="str">
        <f t="shared" si="279"/>
        <v/>
      </c>
      <c r="EF371" s="153" t="str">
        <f t="shared" si="280"/>
        <v/>
      </c>
      <c r="EG371" s="19" t="str">
        <f t="shared" si="281"/>
        <v/>
      </c>
      <c r="EH371" s="153" t="str">
        <f t="shared" si="282"/>
        <v/>
      </c>
      <c r="EI371" s="19" t="str">
        <f t="shared" si="283"/>
        <v/>
      </c>
      <c r="EJ371" s="153" t="str">
        <f t="shared" si="284"/>
        <v/>
      </c>
      <c r="EK371" s="19" t="str">
        <f t="shared" si="285"/>
        <v/>
      </c>
      <c r="EL371" s="153" t="str">
        <f t="shared" si="286"/>
        <v/>
      </c>
      <c r="EM371" s="19" t="str">
        <f t="shared" si="287"/>
        <v/>
      </c>
      <c r="EN371" s="153" t="str">
        <f t="shared" si="288"/>
        <v/>
      </c>
      <c r="EO371" s="19" t="str">
        <f t="shared" si="289"/>
        <v/>
      </c>
      <c r="EP371" s="153" t="str">
        <f t="shared" si="290"/>
        <v/>
      </c>
      <c r="EQ371" s="19" t="str">
        <f t="shared" si="291"/>
        <v/>
      </c>
      <c r="ER371" s="153" t="str">
        <f t="shared" si="292"/>
        <v/>
      </c>
      <c r="ES371" s="19" t="str">
        <f t="shared" si="293"/>
        <v/>
      </c>
      <c r="ET371" s="153" t="str">
        <f t="shared" si="294"/>
        <v/>
      </c>
    </row>
    <row r="372" spans="1:150" x14ac:dyDescent="0.25">
      <c r="A372" s="31"/>
      <c r="B372" s="91" t="str">
        <f t="shared" si="295"/>
        <v/>
      </c>
      <c r="C372" s="20" t="str">
        <f t="shared" si="255"/>
        <v/>
      </c>
      <c r="D372" s="97" t="str">
        <f t="shared" si="256"/>
        <v/>
      </c>
      <c r="E372" s="62" t="str">
        <f t="shared" si="296"/>
        <v/>
      </c>
      <c r="F372" s="31"/>
      <c r="G372" s="282"/>
      <c r="H372" s="283"/>
      <c r="I372" s="284"/>
      <c r="J372" s="285"/>
      <c r="K372" s="286"/>
      <c r="L372" s="287"/>
      <c r="M372" s="288"/>
      <c r="N372" s="287"/>
      <c r="O372" s="288"/>
      <c r="P372" s="287"/>
      <c r="Q372" s="288"/>
      <c r="R372" s="287"/>
      <c r="S372" s="288"/>
      <c r="T372" s="287"/>
      <c r="U372" s="288"/>
      <c r="V372" s="287"/>
      <c r="W372" s="288"/>
      <c r="X372" s="287"/>
      <c r="Y372" s="288"/>
      <c r="Z372" s="287"/>
      <c r="AA372" s="288"/>
      <c r="AB372" s="287"/>
      <c r="AC372" s="288"/>
      <c r="AD372" s="287"/>
      <c r="AE372" s="288"/>
      <c r="AF372" s="287"/>
      <c r="AG372" s="288"/>
      <c r="AH372" s="287"/>
      <c r="AI372" s="288"/>
      <c r="AJ372" s="287"/>
      <c r="AK372" s="288"/>
      <c r="AL372" s="287"/>
      <c r="AM372" s="288"/>
      <c r="AN372" s="287"/>
      <c r="AO372" s="288"/>
      <c r="AP372" s="287"/>
      <c r="AQ372" s="288"/>
      <c r="AR372" s="287"/>
      <c r="AS372" s="288"/>
      <c r="AT372" s="287"/>
      <c r="AU372" s="288"/>
      <c r="AV372" s="287"/>
      <c r="AW372" s="288"/>
      <c r="AX372" s="287"/>
      <c r="AY372" s="31"/>
      <c r="BA372" s="76" t="str">
        <f t="shared" si="297"/>
        <v/>
      </c>
      <c r="BC372" s="76" t="str">
        <f>IF('Stock List'!$K372="", "", 'Stock List'!$K372)</f>
        <v/>
      </c>
      <c r="BE372" s="106">
        <f>IFERROR(ROUND(((INDEX('Stock List'!$M$11:$M$1010, MATCH(L372, 'Stock List'!$K$11:$K$1010, 0))/INDEX('Stock List'!$L$11:$L$1010, MATCH(L372, 'Stock List'!$K$11:$K$1010, 0)))*K372), 2), 0)</f>
        <v>0</v>
      </c>
      <c r="BF372" s="20"/>
      <c r="BG372" s="20">
        <f>IFERROR(ROUND(((INDEX('Stock List'!$M$11:$M$1010, MATCH(N372, 'Stock List'!$K$11:$K$1010, 0))/INDEX('Stock List'!$L$11:$L$1010, MATCH(N372, 'Stock List'!$K$11:$K$1010, 0)))*M372), 2), 0)</f>
        <v>0</v>
      </c>
      <c r="BH372" s="20"/>
      <c r="BI372" s="20">
        <f>IFERROR(ROUND(((INDEX('Stock List'!$M$11:$M$1010, MATCH(P372, 'Stock List'!$K$11:$K$1010, 0))/INDEX('Stock List'!$L$11:$L$1010, MATCH(P372, 'Stock List'!$K$11:$K$1010, 0)))*O372), 2), 0)</f>
        <v>0</v>
      </c>
      <c r="BJ372" s="20"/>
      <c r="BK372" s="20">
        <f>IFERROR(ROUND(((INDEX('Stock List'!$M$11:$M$1010, MATCH(R372, 'Stock List'!$K$11:$K$1010, 0))/INDEX('Stock List'!$L$11:$L$1010, MATCH(R372, 'Stock List'!$K$11:$K$1010, 0)))*Q372), 2), 0)</f>
        <v>0</v>
      </c>
      <c r="BL372" s="20"/>
      <c r="BM372" s="20">
        <f>IFERROR(ROUND(((INDEX('Stock List'!$M$11:$M$1010, MATCH(T372, 'Stock List'!$K$11:$K$1010, 0))/INDEX('Stock List'!$L$11:$L$1010, MATCH(T372, 'Stock List'!$K$11:$K$1010, 0)))*S372), 2), 0)</f>
        <v>0</v>
      </c>
      <c r="BN372" s="20"/>
      <c r="BO372" s="20">
        <f>IFERROR(ROUND(((INDEX('Stock List'!$M$11:$M$1010, MATCH(V372, 'Stock List'!$K$11:$K$1010, 0))/INDEX('Stock List'!$L$11:$L$1010, MATCH(V372, 'Stock List'!$K$11:$K$1010, 0)))*U372), 2), 0)</f>
        <v>0</v>
      </c>
      <c r="BP372" s="20"/>
      <c r="BQ372" s="20">
        <f>IFERROR(ROUND(((INDEX('Stock List'!$M$11:$M$1010, MATCH(X372, 'Stock List'!$K$11:$K$1010, 0))/INDEX('Stock List'!$L$11:$L$1010, MATCH(X372, 'Stock List'!$K$11:$K$1010, 0)))*W372), 2), 0)</f>
        <v>0</v>
      </c>
      <c r="BR372" s="20"/>
      <c r="BS372" s="20">
        <f>IFERROR(ROUND(((INDEX('Stock List'!$M$11:$M$1010, MATCH(Z372, 'Stock List'!$K$11:$K$1010, 0))/INDEX('Stock List'!$L$11:$L$1010, MATCH(Z372, 'Stock List'!$K$11:$K$1010, 0)))*Y372), 2), 0)</f>
        <v>0</v>
      </c>
      <c r="BT372" s="20"/>
      <c r="BU372" s="20">
        <f>IFERROR(ROUND(((INDEX('Stock List'!$M$11:$M$1010, MATCH(AB372, 'Stock List'!$K$11:$K$1010, 0))/INDEX('Stock List'!$L$11:$L$1010, MATCH(AB372, 'Stock List'!$K$11:$K$1010, 0)))*AA372), 2), 0)</f>
        <v>0</v>
      </c>
      <c r="BV372" s="20"/>
      <c r="BW372" s="20">
        <f>IFERROR(ROUND(((INDEX('Stock List'!$M$11:$M$1010, MATCH(AD372, 'Stock List'!$K$11:$K$1010, 0))/INDEX('Stock List'!$L$11:$L$1010, MATCH(AD372, 'Stock List'!$K$11:$K$1010, 0)))*AC372), 2), 0)</f>
        <v>0</v>
      </c>
      <c r="BX372" s="20"/>
      <c r="BY372" s="20">
        <f>IFERROR(ROUND(((INDEX('Stock List'!$M$11:$M$1010, MATCH(AF372, 'Stock List'!$K$11:$K$1010, 0))/INDEX('Stock List'!$L$11:$L$1010, MATCH(AF372, 'Stock List'!$K$11:$K$1010, 0)))*AE372), 2), 0)</f>
        <v>0</v>
      </c>
      <c r="BZ372" s="20"/>
      <c r="CA372" s="20">
        <f>IFERROR(ROUND(((INDEX('Stock List'!$M$11:$M$1010, MATCH(AH372, 'Stock List'!$K$11:$K$1010, 0))/INDEX('Stock List'!$L$11:$L$1010, MATCH(AH372, 'Stock List'!$K$11:$K$1010, 0)))*AG372), 2), 0)</f>
        <v>0</v>
      </c>
      <c r="CB372" s="20"/>
      <c r="CC372" s="20">
        <f>IFERROR(ROUND(((INDEX('Stock List'!$M$11:$M$1010, MATCH(AJ372, 'Stock List'!$K$11:$K$1010, 0))/INDEX('Stock List'!$L$11:$L$1010, MATCH(AJ372, 'Stock List'!$K$11:$K$1010, 0)))*AI372), 2), 0)</f>
        <v>0</v>
      </c>
      <c r="CD372" s="20"/>
      <c r="CE372" s="20">
        <f>IFERROR(ROUND(((INDEX('Stock List'!$M$11:$M$1010, MATCH(AL372, 'Stock List'!$K$11:$K$1010, 0))/INDEX('Stock List'!$L$11:$L$1010, MATCH(AL372, 'Stock List'!$K$11:$K$1010, 0)))*AK372), 2), 0)</f>
        <v>0</v>
      </c>
      <c r="CF372" s="20"/>
      <c r="CG372" s="20">
        <f>IFERROR(ROUND(((INDEX('Stock List'!$M$11:$M$1010, MATCH(AN372, 'Stock List'!$K$11:$K$1010, 0))/INDEX('Stock List'!$L$11:$L$1010, MATCH(AN372, 'Stock List'!$K$11:$K$1010, 0)))*AM372), 2), 0)</f>
        <v>0</v>
      </c>
      <c r="CH372" s="20"/>
      <c r="CI372" s="20">
        <f>IFERROR(ROUND(((INDEX('Stock List'!$M$11:$M$1010, MATCH(AP372, 'Stock List'!$K$11:$K$1010, 0))/INDEX('Stock List'!$L$11:$L$1010, MATCH(AP372, 'Stock List'!$K$11:$K$1010, 0)))*AO372), 2), 0)</f>
        <v>0</v>
      </c>
      <c r="CJ372" s="20"/>
      <c r="CK372" s="20">
        <f>IFERROR(ROUND(((INDEX('Stock List'!$M$11:$M$1010, MATCH(AR372, 'Stock List'!$K$11:$K$1010, 0))/INDEX('Stock List'!$L$11:$L$1010, MATCH(AR372, 'Stock List'!$K$11:$K$1010, 0)))*AQ372), 2), 0)</f>
        <v>0</v>
      </c>
      <c r="CL372" s="20"/>
      <c r="CM372" s="20">
        <f>IFERROR(ROUND(((INDEX('Stock List'!$M$11:$M$1010, MATCH(AT372, 'Stock List'!$K$11:$K$1010, 0))/INDEX('Stock List'!$L$11:$L$1010, MATCH(AT372, 'Stock List'!$K$11:$K$1010, 0)))*AS372), 2), 0)</f>
        <v>0</v>
      </c>
      <c r="CN372" s="20"/>
      <c r="CO372" s="20">
        <f>IFERROR(ROUND(((INDEX('Stock List'!$M$11:$M$1010, MATCH(AV372, 'Stock List'!$K$11:$K$1010, 0))/INDEX('Stock List'!$L$11:$L$1010, MATCH(AV372, 'Stock List'!$K$11:$K$1010, 0)))*AU372), 2), 0)</f>
        <v>0</v>
      </c>
      <c r="CP372" s="20"/>
      <c r="CQ372" s="20">
        <f>IFERROR(ROUND(((INDEX('Stock List'!$M$11:$M$1010, MATCH(AX372, 'Stock List'!$K$11:$K$1010, 0))/INDEX('Stock List'!$L$11:$L$1010, MATCH(AX372, 'Stock List'!$K$11:$K$1010, 0)))*AW372), 2), 0)</f>
        <v>0</v>
      </c>
      <c r="CR372" s="22"/>
      <c r="CT372" s="106" t="str">
        <f t="shared" si="298"/>
        <v/>
      </c>
      <c r="CU372" s="22" t="str">
        <f t="shared" si="299"/>
        <v/>
      </c>
      <c r="CX372" s="106" t="str">
        <f t="shared" si="300"/>
        <v/>
      </c>
      <c r="CY372" s="20" t="str">
        <f t="shared" si="301"/>
        <v/>
      </c>
      <c r="CZ372" s="22" t="str">
        <f t="shared" si="302"/>
        <v/>
      </c>
      <c r="DB372" s="76" t="str">
        <f>IF($H372="", "", COUNTIF($G$11:$G$1010, "&gt;"&amp;$G372)+1+COUNTIF($G$11:$G372, $G372)-1)</f>
        <v/>
      </c>
      <c r="DC372" s="76" t="str">
        <f>IF($H372="", "", COUNTIF($CZ$11:$CZ$1010, "&gt;"&amp;$CZ372)+1+COUNTIF($CZ$11:$CZ372, $CZ372)-1)</f>
        <v/>
      </c>
      <c r="DE372" s="147" t="str">
        <f t="shared" si="303"/>
        <v/>
      </c>
      <c r="DF372" s="148"/>
      <c r="DG372" s="19" t="str">
        <f t="shared" si="304"/>
        <v/>
      </c>
      <c r="DH372" s="153" t="str">
        <f t="shared" si="305"/>
        <v/>
      </c>
      <c r="DI372" s="19" t="str">
        <f t="shared" si="257"/>
        <v/>
      </c>
      <c r="DJ372" s="153" t="str">
        <f t="shared" si="258"/>
        <v/>
      </c>
      <c r="DK372" s="19" t="str">
        <f t="shared" si="259"/>
        <v/>
      </c>
      <c r="DL372" s="153" t="str">
        <f t="shared" si="260"/>
        <v/>
      </c>
      <c r="DM372" s="19" t="str">
        <f t="shared" si="261"/>
        <v/>
      </c>
      <c r="DN372" s="153" t="str">
        <f t="shared" si="262"/>
        <v/>
      </c>
      <c r="DO372" s="19" t="str">
        <f t="shared" si="263"/>
        <v/>
      </c>
      <c r="DP372" s="153" t="str">
        <f t="shared" si="264"/>
        <v/>
      </c>
      <c r="DQ372" s="19" t="str">
        <f t="shared" si="265"/>
        <v/>
      </c>
      <c r="DR372" s="153" t="str">
        <f t="shared" si="266"/>
        <v/>
      </c>
      <c r="DS372" s="19" t="str">
        <f t="shared" si="267"/>
        <v/>
      </c>
      <c r="DT372" s="153" t="str">
        <f t="shared" si="268"/>
        <v/>
      </c>
      <c r="DU372" s="19" t="str">
        <f t="shared" si="269"/>
        <v/>
      </c>
      <c r="DV372" s="153" t="str">
        <f t="shared" si="270"/>
        <v/>
      </c>
      <c r="DW372" s="19" t="str">
        <f t="shared" si="271"/>
        <v/>
      </c>
      <c r="DX372" s="153" t="str">
        <f t="shared" si="272"/>
        <v/>
      </c>
      <c r="DY372" s="19" t="str">
        <f t="shared" si="273"/>
        <v/>
      </c>
      <c r="DZ372" s="153" t="str">
        <f t="shared" si="274"/>
        <v/>
      </c>
      <c r="EA372" s="19" t="str">
        <f t="shared" si="275"/>
        <v/>
      </c>
      <c r="EB372" s="153" t="str">
        <f t="shared" si="276"/>
        <v/>
      </c>
      <c r="EC372" s="19" t="str">
        <f t="shared" si="277"/>
        <v/>
      </c>
      <c r="ED372" s="153" t="str">
        <f t="shared" si="278"/>
        <v/>
      </c>
      <c r="EE372" s="19" t="str">
        <f t="shared" si="279"/>
        <v/>
      </c>
      <c r="EF372" s="153" t="str">
        <f t="shared" si="280"/>
        <v/>
      </c>
      <c r="EG372" s="19" t="str">
        <f t="shared" si="281"/>
        <v/>
      </c>
      <c r="EH372" s="153" t="str">
        <f t="shared" si="282"/>
        <v/>
      </c>
      <c r="EI372" s="19" t="str">
        <f t="shared" si="283"/>
        <v/>
      </c>
      <c r="EJ372" s="153" t="str">
        <f t="shared" si="284"/>
        <v/>
      </c>
      <c r="EK372" s="19" t="str">
        <f t="shared" si="285"/>
        <v/>
      </c>
      <c r="EL372" s="153" t="str">
        <f t="shared" si="286"/>
        <v/>
      </c>
      <c r="EM372" s="19" t="str">
        <f t="shared" si="287"/>
        <v/>
      </c>
      <c r="EN372" s="153" t="str">
        <f t="shared" si="288"/>
        <v/>
      </c>
      <c r="EO372" s="19" t="str">
        <f t="shared" si="289"/>
        <v/>
      </c>
      <c r="EP372" s="153" t="str">
        <f t="shared" si="290"/>
        <v/>
      </c>
      <c r="EQ372" s="19" t="str">
        <f t="shared" si="291"/>
        <v/>
      </c>
      <c r="ER372" s="153" t="str">
        <f t="shared" si="292"/>
        <v/>
      </c>
      <c r="ES372" s="19" t="str">
        <f t="shared" si="293"/>
        <v/>
      </c>
      <c r="ET372" s="153" t="str">
        <f t="shared" si="294"/>
        <v/>
      </c>
    </row>
    <row r="373" spans="1:150" x14ac:dyDescent="0.25">
      <c r="A373" s="31"/>
      <c r="B373" s="91" t="str">
        <f t="shared" si="295"/>
        <v/>
      </c>
      <c r="C373" s="20" t="str">
        <f t="shared" si="255"/>
        <v/>
      </c>
      <c r="D373" s="97" t="str">
        <f t="shared" si="256"/>
        <v/>
      </c>
      <c r="E373" s="62" t="str">
        <f t="shared" si="296"/>
        <v/>
      </c>
      <c r="F373" s="31"/>
      <c r="G373" s="282"/>
      <c r="H373" s="283"/>
      <c r="I373" s="284"/>
      <c r="J373" s="285"/>
      <c r="K373" s="286"/>
      <c r="L373" s="287"/>
      <c r="M373" s="288"/>
      <c r="N373" s="287"/>
      <c r="O373" s="288"/>
      <c r="P373" s="287"/>
      <c r="Q373" s="288"/>
      <c r="R373" s="287"/>
      <c r="S373" s="288"/>
      <c r="T373" s="287"/>
      <c r="U373" s="288"/>
      <c r="V373" s="287"/>
      <c r="W373" s="288"/>
      <c r="X373" s="287"/>
      <c r="Y373" s="288"/>
      <c r="Z373" s="287"/>
      <c r="AA373" s="288"/>
      <c r="AB373" s="287"/>
      <c r="AC373" s="288"/>
      <c r="AD373" s="287"/>
      <c r="AE373" s="288"/>
      <c r="AF373" s="287"/>
      <c r="AG373" s="288"/>
      <c r="AH373" s="287"/>
      <c r="AI373" s="288"/>
      <c r="AJ373" s="287"/>
      <c r="AK373" s="288"/>
      <c r="AL373" s="287"/>
      <c r="AM373" s="288"/>
      <c r="AN373" s="287"/>
      <c r="AO373" s="288"/>
      <c r="AP373" s="287"/>
      <c r="AQ373" s="288"/>
      <c r="AR373" s="287"/>
      <c r="AS373" s="288"/>
      <c r="AT373" s="287"/>
      <c r="AU373" s="288"/>
      <c r="AV373" s="287"/>
      <c r="AW373" s="288"/>
      <c r="AX373" s="287"/>
      <c r="AY373" s="31"/>
      <c r="BA373" s="76" t="str">
        <f t="shared" si="297"/>
        <v/>
      </c>
      <c r="BC373" s="76" t="str">
        <f>IF('Stock List'!$K373="", "", 'Stock List'!$K373)</f>
        <v/>
      </c>
      <c r="BE373" s="106">
        <f>IFERROR(ROUND(((INDEX('Stock List'!$M$11:$M$1010, MATCH(L373, 'Stock List'!$K$11:$K$1010, 0))/INDEX('Stock List'!$L$11:$L$1010, MATCH(L373, 'Stock List'!$K$11:$K$1010, 0)))*K373), 2), 0)</f>
        <v>0</v>
      </c>
      <c r="BF373" s="20"/>
      <c r="BG373" s="20">
        <f>IFERROR(ROUND(((INDEX('Stock List'!$M$11:$M$1010, MATCH(N373, 'Stock List'!$K$11:$K$1010, 0))/INDEX('Stock List'!$L$11:$L$1010, MATCH(N373, 'Stock List'!$K$11:$K$1010, 0)))*M373), 2), 0)</f>
        <v>0</v>
      </c>
      <c r="BH373" s="20"/>
      <c r="BI373" s="20">
        <f>IFERROR(ROUND(((INDEX('Stock List'!$M$11:$M$1010, MATCH(P373, 'Stock List'!$K$11:$K$1010, 0))/INDEX('Stock List'!$L$11:$L$1010, MATCH(P373, 'Stock List'!$K$11:$K$1010, 0)))*O373), 2), 0)</f>
        <v>0</v>
      </c>
      <c r="BJ373" s="20"/>
      <c r="BK373" s="20">
        <f>IFERROR(ROUND(((INDEX('Stock List'!$M$11:$M$1010, MATCH(R373, 'Stock List'!$K$11:$K$1010, 0))/INDEX('Stock List'!$L$11:$L$1010, MATCH(R373, 'Stock List'!$K$11:$K$1010, 0)))*Q373), 2), 0)</f>
        <v>0</v>
      </c>
      <c r="BL373" s="20"/>
      <c r="BM373" s="20">
        <f>IFERROR(ROUND(((INDEX('Stock List'!$M$11:$M$1010, MATCH(T373, 'Stock List'!$K$11:$K$1010, 0))/INDEX('Stock List'!$L$11:$L$1010, MATCH(T373, 'Stock List'!$K$11:$K$1010, 0)))*S373), 2), 0)</f>
        <v>0</v>
      </c>
      <c r="BN373" s="20"/>
      <c r="BO373" s="20">
        <f>IFERROR(ROUND(((INDEX('Stock List'!$M$11:$M$1010, MATCH(V373, 'Stock List'!$K$11:$K$1010, 0))/INDEX('Stock List'!$L$11:$L$1010, MATCH(V373, 'Stock List'!$K$11:$K$1010, 0)))*U373), 2), 0)</f>
        <v>0</v>
      </c>
      <c r="BP373" s="20"/>
      <c r="BQ373" s="20">
        <f>IFERROR(ROUND(((INDEX('Stock List'!$M$11:$M$1010, MATCH(X373, 'Stock List'!$K$11:$K$1010, 0))/INDEX('Stock List'!$L$11:$L$1010, MATCH(X373, 'Stock List'!$K$11:$K$1010, 0)))*W373), 2), 0)</f>
        <v>0</v>
      </c>
      <c r="BR373" s="20"/>
      <c r="BS373" s="20">
        <f>IFERROR(ROUND(((INDEX('Stock List'!$M$11:$M$1010, MATCH(Z373, 'Stock List'!$K$11:$K$1010, 0))/INDEX('Stock List'!$L$11:$L$1010, MATCH(Z373, 'Stock List'!$K$11:$K$1010, 0)))*Y373), 2), 0)</f>
        <v>0</v>
      </c>
      <c r="BT373" s="20"/>
      <c r="BU373" s="20">
        <f>IFERROR(ROUND(((INDEX('Stock List'!$M$11:$M$1010, MATCH(AB373, 'Stock List'!$K$11:$K$1010, 0))/INDEX('Stock List'!$L$11:$L$1010, MATCH(AB373, 'Stock List'!$K$11:$K$1010, 0)))*AA373), 2), 0)</f>
        <v>0</v>
      </c>
      <c r="BV373" s="20"/>
      <c r="BW373" s="20">
        <f>IFERROR(ROUND(((INDEX('Stock List'!$M$11:$M$1010, MATCH(AD373, 'Stock List'!$K$11:$K$1010, 0))/INDEX('Stock List'!$L$11:$L$1010, MATCH(AD373, 'Stock List'!$K$11:$K$1010, 0)))*AC373), 2), 0)</f>
        <v>0</v>
      </c>
      <c r="BX373" s="20"/>
      <c r="BY373" s="20">
        <f>IFERROR(ROUND(((INDEX('Stock List'!$M$11:$M$1010, MATCH(AF373, 'Stock List'!$K$11:$K$1010, 0))/INDEX('Stock List'!$L$11:$L$1010, MATCH(AF373, 'Stock List'!$K$11:$K$1010, 0)))*AE373), 2), 0)</f>
        <v>0</v>
      </c>
      <c r="BZ373" s="20"/>
      <c r="CA373" s="20">
        <f>IFERROR(ROUND(((INDEX('Stock List'!$M$11:$M$1010, MATCH(AH373, 'Stock List'!$K$11:$K$1010, 0))/INDEX('Stock List'!$L$11:$L$1010, MATCH(AH373, 'Stock List'!$K$11:$K$1010, 0)))*AG373), 2), 0)</f>
        <v>0</v>
      </c>
      <c r="CB373" s="20"/>
      <c r="CC373" s="20">
        <f>IFERROR(ROUND(((INDEX('Stock List'!$M$11:$M$1010, MATCH(AJ373, 'Stock List'!$K$11:$K$1010, 0))/INDEX('Stock List'!$L$11:$L$1010, MATCH(AJ373, 'Stock List'!$K$11:$K$1010, 0)))*AI373), 2), 0)</f>
        <v>0</v>
      </c>
      <c r="CD373" s="20"/>
      <c r="CE373" s="20">
        <f>IFERROR(ROUND(((INDEX('Stock List'!$M$11:$M$1010, MATCH(AL373, 'Stock List'!$K$11:$K$1010, 0))/INDEX('Stock List'!$L$11:$L$1010, MATCH(AL373, 'Stock List'!$K$11:$K$1010, 0)))*AK373), 2), 0)</f>
        <v>0</v>
      </c>
      <c r="CF373" s="20"/>
      <c r="CG373" s="20">
        <f>IFERROR(ROUND(((INDEX('Stock List'!$M$11:$M$1010, MATCH(AN373, 'Stock List'!$K$11:$K$1010, 0))/INDEX('Stock List'!$L$11:$L$1010, MATCH(AN373, 'Stock List'!$K$11:$K$1010, 0)))*AM373), 2), 0)</f>
        <v>0</v>
      </c>
      <c r="CH373" s="20"/>
      <c r="CI373" s="20">
        <f>IFERROR(ROUND(((INDEX('Stock List'!$M$11:$M$1010, MATCH(AP373, 'Stock List'!$K$11:$K$1010, 0))/INDEX('Stock List'!$L$11:$L$1010, MATCH(AP373, 'Stock List'!$K$11:$K$1010, 0)))*AO373), 2), 0)</f>
        <v>0</v>
      </c>
      <c r="CJ373" s="20"/>
      <c r="CK373" s="20">
        <f>IFERROR(ROUND(((INDEX('Stock List'!$M$11:$M$1010, MATCH(AR373, 'Stock List'!$K$11:$K$1010, 0))/INDEX('Stock List'!$L$11:$L$1010, MATCH(AR373, 'Stock List'!$K$11:$K$1010, 0)))*AQ373), 2), 0)</f>
        <v>0</v>
      </c>
      <c r="CL373" s="20"/>
      <c r="CM373" s="20">
        <f>IFERROR(ROUND(((INDEX('Stock List'!$M$11:$M$1010, MATCH(AT373, 'Stock List'!$K$11:$K$1010, 0))/INDEX('Stock List'!$L$11:$L$1010, MATCH(AT373, 'Stock List'!$K$11:$K$1010, 0)))*AS373), 2), 0)</f>
        <v>0</v>
      </c>
      <c r="CN373" s="20"/>
      <c r="CO373" s="20">
        <f>IFERROR(ROUND(((INDEX('Stock List'!$M$11:$M$1010, MATCH(AV373, 'Stock List'!$K$11:$K$1010, 0))/INDEX('Stock List'!$L$11:$L$1010, MATCH(AV373, 'Stock List'!$K$11:$K$1010, 0)))*AU373), 2), 0)</f>
        <v>0</v>
      </c>
      <c r="CP373" s="20"/>
      <c r="CQ373" s="20">
        <f>IFERROR(ROUND(((INDEX('Stock List'!$M$11:$M$1010, MATCH(AX373, 'Stock List'!$K$11:$K$1010, 0))/INDEX('Stock List'!$L$11:$L$1010, MATCH(AX373, 'Stock List'!$K$11:$K$1010, 0)))*AW373), 2), 0)</f>
        <v>0</v>
      </c>
      <c r="CR373" s="22"/>
      <c r="CT373" s="106" t="str">
        <f t="shared" si="298"/>
        <v/>
      </c>
      <c r="CU373" s="22" t="str">
        <f t="shared" si="299"/>
        <v/>
      </c>
      <c r="CX373" s="106" t="str">
        <f t="shared" si="300"/>
        <v/>
      </c>
      <c r="CY373" s="20" t="str">
        <f t="shared" si="301"/>
        <v/>
      </c>
      <c r="CZ373" s="22" t="str">
        <f t="shared" si="302"/>
        <v/>
      </c>
      <c r="DB373" s="76" t="str">
        <f>IF($H373="", "", COUNTIF($G$11:$G$1010, "&gt;"&amp;$G373)+1+COUNTIF($G$11:$G373, $G373)-1)</f>
        <v/>
      </c>
      <c r="DC373" s="76" t="str">
        <f>IF($H373="", "", COUNTIF($CZ$11:$CZ$1010, "&gt;"&amp;$CZ373)+1+COUNTIF($CZ$11:$CZ373, $CZ373)-1)</f>
        <v/>
      </c>
      <c r="DE373" s="147" t="str">
        <f t="shared" si="303"/>
        <v/>
      </c>
      <c r="DF373" s="148"/>
      <c r="DG373" s="19" t="str">
        <f t="shared" si="304"/>
        <v/>
      </c>
      <c r="DH373" s="153" t="str">
        <f t="shared" si="305"/>
        <v/>
      </c>
      <c r="DI373" s="19" t="str">
        <f t="shared" si="257"/>
        <v/>
      </c>
      <c r="DJ373" s="153" t="str">
        <f t="shared" si="258"/>
        <v/>
      </c>
      <c r="DK373" s="19" t="str">
        <f t="shared" si="259"/>
        <v/>
      </c>
      <c r="DL373" s="153" t="str">
        <f t="shared" si="260"/>
        <v/>
      </c>
      <c r="DM373" s="19" t="str">
        <f t="shared" si="261"/>
        <v/>
      </c>
      <c r="DN373" s="153" t="str">
        <f t="shared" si="262"/>
        <v/>
      </c>
      <c r="DO373" s="19" t="str">
        <f t="shared" si="263"/>
        <v/>
      </c>
      <c r="DP373" s="153" t="str">
        <f t="shared" si="264"/>
        <v/>
      </c>
      <c r="DQ373" s="19" t="str">
        <f t="shared" si="265"/>
        <v/>
      </c>
      <c r="DR373" s="153" t="str">
        <f t="shared" si="266"/>
        <v/>
      </c>
      <c r="DS373" s="19" t="str">
        <f t="shared" si="267"/>
        <v/>
      </c>
      <c r="DT373" s="153" t="str">
        <f t="shared" si="268"/>
        <v/>
      </c>
      <c r="DU373" s="19" t="str">
        <f t="shared" si="269"/>
        <v/>
      </c>
      <c r="DV373" s="153" t="str">
        <f t="shared" si="270"/>
        <v/>
      </c>
      <c r="DW373" s="19" t="str">
        <f t="shared" si="271"/>
        <v/>
      </c>
      <c r="DX373" s="153" t="str">
        <f t="shared" si="272"/>
        <v/>
      </c>
      <c r="DY373" s="19" t="str">
        <f t="shared" si="273"/>
        <v/>
      </c>
      <c r="DZ373" s="153" t="str">
        <f t="shared" si="274"/>
        <v/>
      </c>
      <c r="EA373" s="19" t="str">
        <f t="shared" si="275"/>
        <v/>
      </c>
      <c r="EB373" s="153" t="str">
        <f t="shared" si="276"/>
        <v/>
      </c>
      <c r="EC373" s="19" t="str">
        <f t="shared" si="277"/>
        <v/>
      </c>
      <c r="ED373" s="153" t="str">
        <f t="shared" si="278"/>
        <v/>
      </c>
      <c r="EE373" s="19" t="str">
        <f t="shared" si="279"/>
        <v/>
      </c>
      <c r="EF373" s="153" t="str">
        <f t="shared" si="280"/>
        <v/>
      </c>
      <c r="EG373" s="19" t="str">
        <f t="shared" si="281"/>
        <v/>
      </c>
      <c r="EH373" s="153" t="str">
        <f t="shared" si="282"/>
        <v/>
      </c>
      <c r="EI373" s="19" t="str">
        <f t="shared" si="283"/>
        <v/>
      </c>
      <c r="EJ373" s="153" t="str">
        <f t="shared" si="284"/>
        <v/>
      </c>
      <c r="EK373" s="19" t="str">
        <f t="shared" si="285"/>
        <v/>
      </c>
      <c r="EL373" s="153" t="str">
        <f t="shared" si="286"/>
        <v/>
      </c>
      <c r="EM373" s="19" t="str">
        <f t="shared" si="287"/>
        <v/>
      </c>
      <c r="EN373" s="153" t="str">
        <f t="shared" si="288"/>
        <v/>
      </c>
      <c r="EO373" s="19" t="str">
        <f t="shared" si="289"/>
        <v/>
      </c>
      <c r="EP373" s="153" t="str">
        <f t="shared" si="290"/>
        <v/>
      </c>
      <c r="EQ373" s="19" t="str">
        <f t="shared" si="291"/>
        <v/>
      </c>
      <c r="ER373" s="153" t="str">
        <f t="shared" si="292"/>
        <v/>
      </c>
      <c r="ES373" s="19" t="str">
        <f t="shared" si="293"/>
        <v/>
      </c>
      <c r="ET373" s="153" t="str">
        <f t="shared" si="294"/>
        <v/>
      </c>
    </row>
    <row r="374" spans="1:150" x14ac:dyDescent="0.25">
      <c r="A374" s="31"/>
      <c r="B374" s="91" t="str">
        <f t="shared" si="295"/>
        <v/>
      </c>
      <c r="C374" s="20" t="str">
        <f t="shared" si="255"/>
        <v/>
      </c>
      <c r="D374" s="97" t="str">
        <f t="shared" si="256"/>
        <v/>
      </c>
      <c r="E374" s="62" t="str">
        <f t="shared" si="296"/>
        <v/>
      </c>
      <c r="F374" s="31"/>
      <c r="G374" s="282"/>
      <c r="H374" s="283"/>
      <c r="I374" s="284"/>
      <c r="J374" s="285"/>
      <c r="K374" s="286"/>
      <c r="L374" s="287"/>
      <c r="M374" s="288"/>
      <c r="N374" s="287"/>
      <c r="O374" s="288"/>
      <c r="P374" s="287"/>
      <c r="Q374" s="288"/>
      <c r="R374" s="287"/>
      <c r="S374" s="288"/>
      <c r="T374" s="287"/>
      <c r="U374" s="288"/>
      <c r="V374" s="287"/>
      <c r="W374" s="288"/>
      <c r="X374" s="287"/>
      <c r="Y374" s="288"/>
      <c r="Z374" s="287"/>
      <c r="AA374" s="288"/>
      <c r="AB374" s="287"/>
      <c r="AC374" s="288"/>
      <c r="AD374" s="287"/>
      <c r="AE374" s="288"/>
      <c r="AF374" s="287"/>
      <c r="AG374" s="288"/>
      <c r="AH374" s="287"/>
      <c r="AI374" s="288"/>
      <c r="AJ374" s="287"/>
      <c r="AK374" s="288"/>
      <c r="AL374" s="287"/>
      <c r="AM374" s="288"/>
      <c r="AN374" s="287"/>
      <c r="AO374" s="288"/>
      <c r="AP374" s="287"/>
      <c r="AQ374" s="288"/>
      <c r="AR374" s="287"/>
      <c r="AS374" s="288"/>
      <c r="AT374" s="287"/>
      <c r="AU374" s="288"/>
      <c r="AV374" s="287"/>
      <c r="AW374" s="288"/>
      <c r="AX374" s="287"/>
      <c r="AY374" s="31"/>
      <c r="BA374" s="76" t="str">
        <f t="shared" si="297"/>
        <v/>
      </c>
      <c r="BC374" s="76" t="str">
        <f>IF('Stock List'!$K374="", "", 'Stock List'!$K374)</f>
        <v/>
      </c>
      <c r="BE374" s="106">
        <f>IFERROR(ROUND(((INDEX('Stock List'!$M$11:$M$1010, MATCH(L374, 'Stock List'!$K$11:$K$1010, 0))/INDEX('Stock List'!$L$11:$L$1010, MATCH(L374, 'Stock List'!$K$11:$K$1010, 0)))*K374), 2), 0)</f>
        <v>0</v>
      </c>
      <c r="BF374" s="20"/>
      <c r="BG374" s="20">
        <f>IFERROR(ROUND(((INDEX('Stock List'!$M$11:$M$1010, MATCH(N374, 'Stock List'!$K$11:$K$1010, 0))/INDEX('Stock List'!$L$11:$L$1010, MATCH(N374, 'Stock List'!$K$11:$K$1010, 0)))*M374), 2), 0)</f>
        <v>0</v>
      </c>
      <c r="BH374" s="20"/>
      <c r="BI374" s="20">
        <f>IFERROR(ROUND(((INDEX('Stock List'!$M$11:$M$1010, MATCH(P374, 'Stock List'!$K$11:$K$1010, 0))/INDEX('Stock List'!$L$11:$L$1010, MATCH(P374, 'Stock List'!$K$11:$K$1010, 0)))*O374), 2), 0)</f>
        <v>0</v>
      </c>
      <c r="BJ374" s="20"/>
      <c r="BK374" s="20">
        <f>IFERROR(ROUND(((INDEX('Stock List'!$M$11:$M$1010, MATCH(R374, 'Stock List'!$K$11:$K$1010, 0))/INDEX('Stock List'!$L$11:$L$1010, MATCH(R374, 'Stock List'!$K$11:$K$1010, 0)))*Q374), 2), 0)</f>
        <v>0</v>
      </c>
      <c r="BL374" s="20"/>
      <c r="BM374" s="20">
        <f>IFERROR(ROUND(((INDEX('Stock List'!$M$11:$M$1010, MATCH(T374, 'Stock List'!$K$11:$K$1010, 0))/INDEX('Stock List'!$L$11:$L$1010, MATCH(T374, 'Stock List'!$K$11:$K$1010, 0)))*S374), 2), 0)</f>
        <v>0</v>
      </c>
      <c r="BN374" s="20"/>
      <c r="BO374" s="20">
        <f>IFERROR(ROUND(((INDEX('Stock List'!$M$11:$M$1010, MATCH(V374, 'Stock List'!$K$11:$K$1010, 0))/INDEX('Stock List'!$L$11:$L$1010, MATCH(V374, 'Stock List'!$K$11:$K$1010, 0)))*U374), 2), 0)</f>
        <v>0</v>
      </c>
      <c r="BP374" s="20"/>
      <c r="BQ374" s="20">
        <f>IFERROR(ROUND(((INDEX('Stock List'!$M$11:$M$1010, MATCH(X374, 'Stock List'!$K$11:$K$1010, 0))/INDEX('Stock List'!$L$11:$L$1010, MATCH(X374, 'Stock List'!$K$11:$K$1010, 0)))*W374), 2), 0)</f>
        <v>0</v>
      </c>
      <c r="BR374" s="20"/>
      <c r="BS374" s="20">
        <f>IFERROR(ROUND(((INDEX('Stock List'!$M$11:$M$1010, MATCH(Z374, 'Stock List'!$K$11:$K$1010, 0))/INDEX('Stock List'!$L$11:$L$1010, MATCH(Z374, 'Stock List'!$K$11:$K$1010, 0)))*Y374), 2), 0)</f>
        <v>0</v>
      </c>
      <c r="BT374" s="20"/>
      <c r="BU374" s="20">
        <f>IFERROR(ROUND(((INDEX('Stock List'!$M$11:$M$1010, MATCH(AB374, 'Stock List'!$K$11:$K$1010, 0))/INDEX('Stock List'!$L$11:$L$1010, MATCH(AB374, 'Stock List'!$K$11:$K$1010, 0)))*AA374), 2), 0)</f>
        <v>0</v>
      </c>
      <c r="BV374" s="20"/>
      <c r="BW374" s="20">
        <f>IFERROR(ROUND(((INDEX('Stock List'!$M$11:$M$1010, MATCH(AD374, 'Stock List'!$K$11:$K$1010, 0))/INDEX('Stock List'!$L$11:$L$1010, MATCH(AD374, 'Stock List'!$K$11:$K$1010, 0)))*AC374), 2), 0)</f>
        <v>0</v>
      </c>
      <c r="BX374" s="20"/>
      <c r="BY374" s="20">
        <f>IFERROR(ROUND(((INDEX('Stock List'!$M$11:$M$1010, MATCH(AF374, 'Stock List'!$K$11:$K$1010, 0))/INDEX('Stock List'!$L$11:$L$1010, MATCH(AF374, 'Stock List'!$K$11:$K$1010, 0)))*AE374), 2), 0)</f>
        <v>0</v>
      </c>
      <c r="BZ374" s="20"/>
      <c r="CA374" s="20">
        <f>IFERROR(ROUND(((INDEX('Stock List'!$M$11:$M$1010, MATCH(AH374, 'Stock List'!$K$11:$K$1010, 0))/INDEX('Stock List'!$L$11:$L$1010, MATCH(AH374, 'Stock List'!$K$11:$K$1010, 0)))*AG374), 2), 0)</f>
        <v>0</v>
      </c>
      <c r="CB374" s="20"/>
      <c r="CC374" s="20">
        <f>IFERROR(ROUND(((INDEX('Stock List'!$M$11:$M$1010, MATCH(AJ374, 'Stock List'!$K$11:$K$1010, 0))/INDEX('Stock List'!$L$11:$L$1010, MATCH(AJ374, 'Stock List'!$K$11:$K$1010, 0)))*AI374), 2), 0)</f>
        <v>0</v>
      </c>
      <c r="CD374" s="20"/>
      <c r="CE374" s="20">
        <f>IFERROR(ROUND(((INDEX('Stock List'!$M$11:$M$1010, MATCH(AL374, 'Stock List'!$K$11:$K$1010, 0))/INDEX('Stock List'!$L$11:$L$1010, MATCH(AL374, 'Stock List'!$K$11:$K$1010, 0)))*AK374), 2), 0)</f>
        <v>0</v>
      </c>
      <c r="CF374" s="20"/>
      <c r="CG374" s="20">
        <f>IFERROR(ROUND(((INDEX('Stock List'!$M$11:$M$1010, MATCH(AN374, 'Stock List'!$K$11:$K$1010, 0))/INDEX('Stock List'!$L$11:$L$1010, MATCH(AN374, 'Stock List'!$K$11:$K$1010, 0)))*AM374), 2), 0)</f>
        <v>0</v>
      </c>
      <c r="CH374" s="20"/>
      <c r="CI374" s="20">
        <f>IFERROR(ROUND(((INDEX('Stock List'!$M$11:$M$1010, MATCH(AP374, 'Stock List'!$K$11:$K$1010, 0))/INDEX('Stock List'!$L$11:$L$1010, MATCH(AP374, 'Stock List'!$K$11:$K$1010, 0)))*AO374), 2), 0)</f>
        <v>0</v>
      </c>
      <c r="CJ374" s="20"/>
      <c r="CK374" s="20">
        <f>IFERROR(ROUND(((INDEX('Stock List'!$M$11:$M$1010, MATCH(AR374, 'Stock List'!$K$11:$K$1010, 0))/INDEX('Stock List'!$L$11:$L$1010, MATCH(AR374, 'Stock List'!$K$11:$K$1010, 0)))*AQ374), 2), 0)</f>
        <v>0</v>
      </c>
      <c r="CL374" s="20"/>
      <c r="CM374" s="20">
        <f>IFERROR(ROUND(((INDEX('Stock List'!$M$11:$M$1010, MATCH(AT374, 'Stock List'!$K$11:$K$1010, 0))/INDEX('Stock List'!$L$11:$L$1010, MATCH(AT374, 'Stock List'!$K$11:$K$1010, 0)))*AS374), 2), 0)</f>
        <v>0</v>
      </c>
      <c r="CN374" s="20"/>
      <c r="CO374" s="20">
        <f>IFERROR(ROUND(((INDEX('Stock List'!$M$11:$M$1010, MATCH(AV374, 'Stock List'!$K$11:$K$1010, 0))/INDEX('Stock List'!$L$11:$L$1010, MATCH(AV374, 'Stock List'!$K$11:$K$1010, 0)))*AU374), 2), 0)</f>
        <v>0</v>
      </c>
      <c r="CP374" s="20"/>
      <c r="CQ374" s="20">
        <f>IFERROR(ROUND(((INDEX('Stock List'!$M$11:$M$1010, MATCH(AX374, 'Stock List'!$K$11:$K$1010, 0))/INDEX('Stock List'!$L$11:$L$1010, MATCH(AX374, 'Stock List'!$K$11:$K$1010, 0)))*AW374), 2), 0)</f>
        <v>0</v>
      </c>
      <c r="CR374" s="22"/>
      <c r="CT374" s="106" t="str">
        <f t="shared" si="298"/>
        <v/>
      </c>
      <c r="CU374" s="22" t="str">
        <f t="shared" si="299"/>
        <v/>
      </c>
      <c r="CX374" s="106" t="str">
        <f t="shared" si="300"/>
        <v/>
      </c>
      <c r="CY374" s="20" t="str">
        <f t="shared" si="301"/>
        <v/>
      </c>
      <c r="CZ374" s="22" t="str">
        <f t="shared" si="302"/>
        <v/>
      </c>
      <c r="DB374" s="76" t="str">
        <f>IF($H374="", "", COUNTIF($G$11:$G$1010, "&gt;"&amp;$G374)+1+COUNTIF($G$11:$G374, $G374)-1)</f>
        <v/>
      </c>
      <c r="DC374" s="76" t="str">
        <f>IF($H374="", "", COUNTIF($CZ$11:$CZ$1010, "&gt;"&amp;$CZ374)+1+COUNTIF($CZ$11:$CZ374, $CZ374)-1)</f>
        <v/>
      </c>
      <c r="DE374" s="147" t="str">
        <f t="shared" si="303"/>
        <v/>
      </c>
      <c r="DF374" s="148"/>
      <c r="DG374" s="19" t="str">
        <f t="shared" si="304"/>
        <v/>
      </c>
      <c r="DH374" s="153" t="str">
        <f t="shared" si="305"/>
        <v/>
      </c>
      <c r="DI374" s="19" t="str">
        <f t="shared" si="257"/>
        <v/>
      </c>
      <c r="DJ374" s="153" t="str">
        <f t="shared" si="258"/>
        <v/>
      </c>
      <c r="DK374" s="19" t="str">
        <f t="shared" si="259"/>
        <v/>
      </c>
      <c r="DL374" s="153" t="str">
        <f t="shared" si="260"/>
        <v/>
      </c>
      <c r="DM374" s="19" t="str">
        <f t="shared" si="261"/>
        <v/>
      </c>
      <c r="DN374" s="153" t="str">
        <f t="shared" si="262"/>
        <v/>
      </c>
      <c r="DO374" s="19" t="str">
        <f t="shared" si="263"/>
        <v/>
      </c>
      <c r="DP374" s="153" t="str">
        <f t="shared" si="264"/>
        <v/>
      </c>
      <c r="DQ374" s="19" t="str">
        <f t="shared" si="265"/>
        <v/>
      </c>
      <c r="DR374" s="153" t="str">
        <f t="shared" si="266"/>
        <v/>
      </c>
      <c r="DS374" s="19" t="str">
        <f t="shared" si="267"/>
        <v/>
      </c>
      <c r="DT374" s="153" t="str">
        <f t="shared" si="268"/>
        <v/>
      </c>
      <c r="DU374" s="19" t="str">
        <f t="shared" si="269"/>
        <v/>
      </c>
      <c r="DV374" s="153" t="str">
        <f t="shared" si="270"/>
        <v/>
      </c>
      <c r="DW374" s="19" t="str">
        <f t="shared" si="271"/>
        <v/>
      </c>
      <c r="DX374" s="153" t="str">
        <f t="shared" si="272"/>
        <v/>
      </c>
      <c r="DY374" s="19" t="str">
        <f t="shared" si="273"/>
        <v/>
      </c>
      <c r="DZ374" s="153" t="str">
        <f t="shared" si="274"/>
        <v/>
      </c>
      <c r="EA374" s="19" t="str">
        <f t="shared" si="275"/>
        <v/>
      </c>
      <c r="EB374" s="153" t="str">
        <f t="shared" si="276"/>
        <v/>
      </c>
      <c r="EC374" s="19" t="str">
        <f t="shared" si="277"/>
        <v/>
      </c>
      <c r="ED374" s="153" t="str">
        <f t="shared" si="278"/>
        <v/>
      </c>
      <c r="EE374" s="19" t="str">
        <f t="shared" si="279"/>
        <v/>
      </c>
      <c r="EF374" s="153" t="str">
        <f t="shared" si="280"/>
        <v/>
      </c>
      <c r="EG374" s="19" t="str">
        <f t="shared" si="281"/>
        <v/>
      </c>
      <c r="EH374" s="153" t="str">
        <f t="shared" si="282"/>
        <v/>
      </c>
      <c r="EI374" s="19" t="str">
        <f t="shared" si="283"/>
        <v/>
      </c>
      <c r="EJ374" s="153" t="str">
        <f t="shared" si="284"/>
        <v/>
      </c>
      <c r="EK374" s="19" t="str">
        <f t="shared" si="285"/>
        <v/>
      </c>
      <c r="EL374" s="153" t="str">
        <f t="shared" si="286"/>
        <v/>
      </c>
      <c r="EM374" s="19" t="str">
        <f t="shared" si="287"/>
        <v/>
      </c>
      <c r="EN374" s="153" t="str">
        <f t="shared" si="288"/>
        <v/>
      </c>
      <c r="EO374" s="19" t="str">
        <f t="shared" si="289"/>
        <v/>
      </c>
      <c r="EP374" s="153" t="str">
        <f t="shared" si="290"/>
        <v/>
      </c>
      <c r="EQ374" s="19" t="str">
        <f t="shared" si="291"/>
        <v/>
      </c>
      <c r="ER374" s="153" t="str">
        <f t="shared" si="292"/>
        <v/>
      </c>
      <c r="ES374" s="19" t="str">
        <f t="shared" si="293"/>
        <v/>
      </c>
      <c r="ET374" s="153" t="str">
        <f t="shared" si="294"/>
        <v/>
      </c>
    </row>
    <row r="375" spans="1:150" x14ac:dyDescent="0.25">
      <c r="A375" s="31"/>
      <c r="B375" s="91" t="str">
        <f t="shared" si="295"/>
        <v/>
      </c>
      <c r="C375" s="20" t="str">
        <f t="shared" si="255"/>
        <v/>
      </c>
      <c r="D375" s="97" t="str">
        <f t="shared" si="256"/>
        <v/>
      </c>
      <c r="E375" s="62" t="str">
        <f t="shared" si="296"/>
        <v/>
      </c>
      <c r="F375" s="31"/>
      <c r="G375" s="282"/>
      <c r="H375" s="283"/>
      <c r="I375" s="284"/>
      <c r="J375" s="285"/>
      <c r="K375" s="286"/>
      <c r="L375" s="287"/>
      <c r="M375" s="288"/>
      <c r="N375" s="287"/>
      <c r="O375" s="288"/>
      <c r="P375" s="287"/>
      <c r="Q375" s="288"/>
      <c r="R375" s="287"/>
      <c r="S375" s="288"/>
      <c r="T375" s="287"/>
      <c r="U375" s="288"/>
      <c r="V375" s="287"/>
      <c r="W375" s="288"/>
      <c r="X375" s="287"/>
      <c r="Y375" s="288"/>
      <c r="Z375" s="287"/>
      <c r="AA375" s="288"/>
      <c r="AB375" s="287"/>
      <c r="AC375" s="288"/>
      <c r="AD375" s="287"/>
      <c r="AE375" s="288"/>
      <c r="AF375" s="287"/>
      <c r="AG375" s="288"/>
      <c r="AH375" s="287"/>
      <c r="AI375" s="288"/>
      <c r="AJ375" s="287"/>
      <c r="AK375" s="288"/>
      <c r="AL375" s="287"/>
      <c r="AM375" s="288"/>
      <c r="AN375" s="287"/>
      <c r="AO375" s="288"/>
      <c r="AP375" s="287"/>
      <c r="AQ375" s="288"/>
      <c r="AR375" s="287"/>
      <c r="AS375" s="288"/>
      <c r="AT375" s="287"/>
      <c r="AU375" s="288"/>
      <c r="AV375" s="287"/>
      <c r="AW375" s="288"/>
      <c r="AX375" s="287"/>
      <c r="AY375" s="31"/>
      <c r="BA375" s="76" t="str">
        <f t="shared" si="297"/>
        <v/>
      </c>
      <c r="BC375" s="76" t="str">
        <f>IF('Stock List'!$K375="", "", 'Stock List'!$K375)</f>
        <v/>
      </c>
      <c r="BE375" s="106">
        <f>IFERROR(ROUND(((INDEX('Stock List'!$M$11:$M$1010, MATCH(L375, 'Stock List'!$K$11:$K$1010, 0))/INDEX('Stock List'!$L$11:$L$1010, MATCH(L375, 'Stock List'!$K$11:$K$1010, 0)))*K375), 2), 0)</f>
        <v>0</v>
      </c>
      <c r="BF375" s="20"/>
      <c r="BG375" s="20">
        <f>IFERROR(ROUND(((INDEX('Stock List'!$M$11:$M$1010, MATCH(N375, 'Stock List'!$K$11:$K$1010, 0))/INDEX('Stock List'!$L$11:$L$1010, MATCH(N375, 'Stock List'!$K$11:$K$1010, 0)))*M375), 2), 0)</f>
        <v>0</v>
      </c>
      <c r="BH375" s="20"/>
      <c r="BI375" s="20">
        <f>IFERROR(ROUND(((INDEX('Stock List'!$M$11:$M$1010, MATCH(P375, 'Stock List'!$K$11:$K$1010, 0))/INDEX('Stock List'!$L$11:$L$1010, MATCH(P375, 'Stock List'!$K$11:$K$1010, 0)))*O375), 2), 0)</f>
        <v>0</v>
      </c>
      <c r="BJ375" s="20"/>
      <c r="BK375" s="20">
        <f>IFERROR(ROUND(((INDEX('Stock List'!$M$11:$M$1010, MATCH(R375, 'Stock List'!$K$11:$K$1010, 0))/INDEX('Stock List'!$L$11:$L$1010, MATCH(R375, 'Stock List'!$K$11:$K$1010, 0)))*Q375), 2), 0)</f>
        <v>0</v>
      </c>
      <c r="BL375" s="20"/>
      <c r="BM375" s="20">
        <f>IFERROR(ROUND(((INDEX('Stock List'!$M$11:$M$1010, MATCH(T375, 'Stock List'!$K$11:$K$1010, 0))/INDEX('Stock List'!$L$11:$L$1010, MATCH(T375, 'Stock List'!$K$11:$K$1010, 0)))*S375), 2), 0)</f>
        <v>0</v>
      </c>
      <c r="BN375" s="20"/>
      <c r="BO375" s="20">
        <f>IFERROR(ROUND(((INDEX('Stock List'!$M$11:$M$1010, MATCH(V375, 'Stock List'!$K$11:$K$1010, 0))/INDEX('Stock List'!$L$11:$L$1010, MATCH(V375, 'Stock List'!$K$11:$K$1010, 0)))*U375), 2), 0)</f>
        <v>0</v>
      </c>
      <c r="BP375" s="20"/>
      <c r="BQ375" s="20">
        <f>IFERROR(ROUND(((INDEX('Stock List'!$M$11:$M$1010, MATCH(X375, 'Stock List'!$K$11:$K$1010, 0))/INDEX('Stock List'!$L$11:$L$1010, MATCH(X375, 'Stock List'!$K$11:$K$1010, 0)))*W375), 2), 0)</f>
        <v>0</v>
      </c>
      <c r="BR375" s="20"/>
      <c r="BS375" s="20">
        <f>IFERROR(ROUND(((INDEX('Stock List'!$M$11:$M$1010, MATCH(Z375, 'Stock List'!$K$11:$K$1010, 0))/INDEX('Stock List'!$L$11:$L$1010, MATCH(Z375, 'Stock List'!$K$11:$K$1010, 0)))*Y375), 2), 0)</f>
        <v>0</v>
      </c>
      <c r="BT375" s="20"/>
      <c r="BU375" s="20">
        <f>IFERROR(ROUND(((INDEX('Stock List'!$M$11:$M$1010, MATCH(AB375, 'Stock List'!$K$11:$K$1010, 0))/INDEX('Stock List'!$L$11:$L$1010, MATCH(AB375, 'Stock List'!$K$11:$K$1010, 0)))*AA375), 2), 0)</f>
        <v>0</v>
      </c>
      <c r="BV375" s="20"/>
      <c r="BW375" s="20">
        <f>IFERROR(ROUND(((INDEX('Stock List'!$M$11:$M$1010, MATCH(AD375, 'Stock List'!$K$11:$K$1010, 0))/INDEX('Stock List'!$L$11:$L$1010, MATCH(AD375, 'Stock List'!$K$11:$K$1010, 0)))*AC375), 2), 0)</f>
        <v>0</v>
      </c>
      <c r="BX375" s="20"/>
      <c r="BY375" s="20">
        <f>IFERROR(ROUND(((INDEX('Stock List'!$M$11:$M$1010, MATCH(AF375, 'Stock List'!$K$11:$K$1010, 0))/INDEX('Stock List'!$L$11:$L$1010, MATCH(AF375, 'Stock List'!$K$11:$K$1010, 0)))*AE375), 2), 0)</f>
        <v>0</v>
      </c>
      <c r="BZ375" s="20"/>
      <c r="CA375" s="20">
        <f>IFERROR(ROUND(((INDEX('Stock List'!$M$11:$M$1010, MATCH(AH375, 'Stock List'!$K$11:$K$1010, 0))/INDEX('Stock List'!$L$11:$L$1010, MATCH(AH375, 'Stock List'!$K$11:$K$1010, 0)))*AG375), 2), 0)</f>
        <v>0</v>
      </c>
      <c r="CB375" s="20"/>
      <c r="CC375" s="20">
        <f>IFERROR(ROUND(((INDEX('Stock List'!$M$11:$M$1010, MATCH(AJ375, 'Stock List'!$K$11:$K$1010, 0))/INDEX('Stock List'!$L$11:$L$1010, MATCH(AJ375, 'Stock List'!$K$11:$K$1010, 0)))*AI375), 2), 0)</f>
        <v>0</v>
      </c>
      <c r="CD375" s="20"/>
      <c r="CE375" s="20">
        <f>IFERROR(ROUND(((INDEX('Stock List'!$M$11:$M$1010, MATCH(AL375, 'Stock List'!$K$11:$K$1010, 0))/INDEX('Stock List'!$L$11:$L$1010, MATCH(AL375, 'Stock List'!$K$11:$K$1010, 0)))*AK375), 2), 0)</f>
        <v>0</v>
      </c>
      <c r="CF375" s="20"/>
      <c r="CG375" s="20">
        <f>IFERROR(ROUND(((INDEX('Stock List'!$M$11:$M$1010, MATCH(AN375, 'Stock List'!$K$11:$K$1010, 0))/INDEX('Stock List'!$L$11:$L$1010, MATCH(AN375, 'Stock List'!$K$11:$K$1010, 0)))*AM375), 2), 0)</f>
        <v>0</v>
      </c>
      <c r="CH375" s="20"/>
      <c r="CI375" s="20">
        <f>IFERROR(ROUND(((INDEX('Stock List'!$M$11:$M$1010, MATCH(AP375, 'Stock List'!$K$11:$K$1010, 0))/INDEX('Stock List'!$L$11:$L$1010, MATCH(AP375, 'Stock List'!$K$11:$K$1010, 0)))*AO375), 2), 0)</f>
        <v>0</v>
      </c>
      <c r="CJ375" s="20"/>
      <c r="CK375" s="20">
        <f>IFERROR(ROUND(((INDEX('Stock List'!$M$11:$M$1010, MATCH(AR375, 'Stock List'!$K$11:$K$1010, 0))/INDEX('Stock List'!$L$11:$L$1010, MATCH(AR375, 'Stock List'!$K$11:$K$1010, 0)))*AQ375), 2), 0)</f>
        <v>0</v>
      </c>
      <c r="CL375" s="20"/>
      <c r="CM375" s="20">
        <f>IFERROR(ROUND(((INDEX('Stock List'!$M$11:$M$1010, MATCH(AT375, 'Stock List'!$K$11:$K$1010, 0))/INDEX('Stock List'!$L$11:$L$1010, MATCH(AT375, 'Stock List'!$K$11:$K$1010, 0)))*AS375), 2), 0)</f>
        <v>0</v>
      </c>
      <c r="CN375" s="20"/>
      <c r="CO375" s="20">
        <f>IFERROR(ROUND(((INDEX('Stock List'!$M$11:$M$1010, MATCH(AV375, 'Stock List'!$K$11:$K$1010, 0))/INDEX('Stock List'!$L$11:$L$1010, MATCH(AV375, 'Stock List'!$K$11:$K$1010, 0)))*AU375), 2), 0)</f>
        <v>0</v>
      </c>
      <c r="CP375" s="20"/>
      <c r="CQ375" s="20">
        <f>IFERROR(ROUND(((INDEX('Stock List'!$M$11:$M$1010, MATCH(AX375, 'Stock List'!$K$11:$K$1010, 0))/INDEX('Stock List'!$L$11:$L$1010, MATCH(AX375, 'Stock List'!$K$11:$K$1010, 0)))*AW375), 2), 0)</f>
        <v>0</v>
      </c>
      <c r="CR375" s="22"/>
      <c r="CT375" s="106" t="str">
        <f t="shared" si="298"/>
        <v/>
      </c>
      <c r="CU375" s="22" t="str">
        <f t="shared" si="299"/>
        <v/>
      </c>
      <c r="CX375" s="106" t="str">
        <f t="shared" si="300"/>
        <v/>
      </c>
      <c r="CY375" s="20" t="str">
        <f t="shared" si="301"/>
        <v/>
      </c>
      <c r="CZ375" s="22" t="str">
        <f t="shared" si="302"/>
        <v/>
      </c>
      <c r="DB375" s="76" t="str">
        <f>IF($H375="", "", COUNTIF($G$11:$G$1010, "&gt;"&amp;$G375)+1+COUNTIF($G$11:$G375, $G375)-1)</f>
        <v/>
      </c>
      <c r="DC375" s="76" t="str">
        <f>IF($H375="", "", COUNTIF($CZ$11:$CZ$1010, "&gt;"&amp;$CZ375)+1+COUNTIF($CZ$11:$CZ375, $CZ375)-1)</f>
        <v/>
      </c>
      <c r="DE375" s="147" t="str">
        <f t="shared" si="303"/>
        <v/>
      </c>
      <c r="DF375" s="148"/>
      <c r="DG375" s="19" t="str">
        <f t="shared" si="304"/>
        <v/>
      </c>
      <c r="DH375" s="153" t="str">
        <f t="shared" si="305"/>
        <v/>
      </c>
      <c r="DI375" s="19" t="str">
        <f t="shared" si="257"/>
        <v/>
      </c>
      <c r="DJ375" s="153" t="str">
        <f t="shared" si="258"/>
        <v/>
      </c>
      <c r="DK375" s="19" t="str">
        <f t="shared" si="259"/>
        <v/>
      </c>
      <c r="DL375" s="153" t="str">
        <f t="shared" si="260"/>
        <v/>
      </c>
      <c r="DM375" s="19" t="str">
        <f t="shared" si="261"/>
        <v/>
      </c>
      <c r="DN375" s="153" t="str">
        <f t="shared" si="262"/>
        <v/>
      </c>
      <c r="DO375" s="19" t="str">
        <f t="shared" si="263"/>
        <v/>
      </c>
      <c r="DP375" s="153" t="str">
        <f t="shared" si="264"/>
        <v/>
      </c>
      <c r="DQ375" s="19" t="str">
        <f t="shared" si="265"/>
        <v/>
      </c>
      <c r="DR375" s="153" t="str">
        <f t="shared" si="266"/>
        <v/>
      </c>
      <c r="DS375" s="19" t="str">
        <f t="shared" si="267"/>
        <v/>
      </c>
      <c r="DT375" s="153" t="str">
        <f t="shared" si="268"/>
        <v/>
      </c>
      <c r="DU375" s="19" t="str">
        <f t="shared" si="269"/>
        <v/>
      </c>
      <c r="DV375" s="153" t="str">
        <f t="shared" si="270"/>
        <v/>
      </c>
      <c r="DW375" s="19" t="str">
        <f t="shared" si="271"/>
        <v/>
      </c>
      <c r="DX375" s="153" t="str">
        <f t="shared" si="272"/>
        <v/>
      </c>
      <c r="DY375" s="19" t="str">
        <f t="shared" si="273"/>
        <v/>
      </c>
      <c r="DZ375" s="153" t="str">
        <f t="shared" si="274"/>
        <v/>
      </c>
      <c r="EA375" s="19" t="str">
        <f t="shared" si="275"/>
        <v/>
      </c>
      <c r="EB375" s="153" t="str">
        <f t="shared" si="276"/>
        <v/>
      </c>
      <c r="EC375" s="19" t="str">
        <f t="shared" si="277"/>
        <v/>
      </c>
      <c r="ED375" s="153" t="str">
        <f t="shared" si="278"/>
        <v/>
      </c>
      <c r="EE375" s="19" t="str">
        <f t="shared" si="279"/>
        <v/>
      </c>
      <c r="EF375" s="153" t="str">
        <f t="shared" si="280"/>
        <v/>
      </c>
      <c r="EG375" s="19" t="str">
        <f t="shared" si="281"/>
        <v/>
      </c>
      <c r="EH375" s="153" t="str">
        <f t="shared" si="282"/>
        <v/>
      </c>
      <c r="EI375" s="19" t="str">
        <f t="shared" si="283"/>
        <v/>
      </c>
      <c r="EJ375" s="153" t="str">
        <f t="shared" si="284"/>
        <v/>
      </c>
      <c r="EK375" s="19" t="str">
        <f t="shared" si="285"/>
        <v/>
      </c>
      <c r="EL375" s="153" t="str">
        <f t="shared" si="286"/>
        <v/>
      </c>
      <c r="EM375" s="19" t="str">
        <f t="shared" si="287"/>
        <v/>
      </c>
      <c r="EN375" s="153" t="str">
        <f t="shared" si="288"/>
        <v/>
      </c>
      <c r="EO375" s="19" t="str">
        <f t="shared" si="289"/>
        <v/>
      </c>
      <c r="EP375" s="153" t="str">
        <f t="shared" si="290"/>
        <v/>
      </c>
      <c r="EQ375" s="19" t="str">
        <f t="shared" si="291"/>
        <v/>
      </c>
      <c r="ER375" s="153" t="str">
        <f t="shared" si="292"/>
        <v/>
      </c>
      <c r="ES375" s="19" t="str">
        <f t="shared" si="293"/>
        <v/>
      </c>
      <c r="ET375" s="153" t="str">
        <f t="shared" si="294"/>
        <v/>
      </c>
    </row>
    <row r="376" spans="1:150" x14ac:dyDescent="0.25">
      <c r="A376" s="31"/>
      <c r="B376" s="91" t="str">
        <f t="shared" si="295"/>
        <v/>
      </c>
      <c r="C376" s="20" t="str">
        <f t="shared" si="255"/>
        <v/>
      </c>
      <c r="D376" s="97" t="str">
        <f t="shared" si="256"/>
        <v/>
      </c>
      <c r="E376" s="62" t="str">
        <f t="shared" si="296"/>
        <v/>
      </c>
      <c r="F376" s="31"/>
      <c r="G376" s="282"/>
      <c r="H376" s="283"/>
      <c r="I376" s="284"/>
      <c r="J376" s="285"/>
      <c r="K376" s="286"/>
      <c r="L376" s="287"/>
      <c r="M376" s="288"/>
      <c r="N376" s="287"/>
      <c r="O376" s="288"/>
      <c r="P376" s="287"/>
      <c r="Q376" s="288"/>
      <c r="R376" s="287"/>
      <c r="S376" s="288"/>
      <c r="T376" s="287"/>
      <c r="U376" s="288"/>
      <c r="V376" s="287"/>
      <c r="W376" s="288"/>
      <c r="X376" s="287"/>
      <c r="Y376" s="288"/>
      <c r="Z376" s="287"/>
      <c r="AA376" s="288"/>
      <c r="AB376" s="287"/>
      <c r="AC376" s="288"/>
      <c r="AD376" s="287"/>
      <c r="AE376" s="288"/>
      <c r="AF376" s="287"/>
      <c r="AG376" s="288"/>
      <c r="AH376" s="287"/>
      <c r="AI376" s="288"/>
      <c r="AJ376" s="287"/>
      <c r="AK376" s="288"/>
      <c r="AL376" s="287"/>
      <c r="AM376" s="288"/>
      <c r="AN376" s="287"/>
      <c r="AO376" s="288"/>
      <c r="AP376" s="287"/>
      <c r="AQ376" s="288"/>
      <c r="AR376" s="287"/>
      <c r="AS376" s="288"/>
      <c r="AT376" s="287"/>
      <c r="AU376" s="288"/>
      <c r="AV376" s="287"/>
      <c r="AW376" s="288"/>
      <c r="AX376" s="287"/>
      <c r="AY376" s="31"/>
      <c r="BA376" s="76" t="str">
        <f t="shared" si="297"/>
        <v/>
      </c>
      <c r="BC376" s="76" t="str">
        <f>IF('Stock List'!$K376="", "", 'Stock List'!$K376)</f>
        <v/>
      </c>
      <c r="BE376" s="106">
        <f>IFERROR(ROUND(((INDEX('Stock List'!$M$11:$M$1010, MATCH(L376, 'Stock List'!$K$11:$K$1010, 0))/INDEX('Stock List'!$L$11:$L$1010, MATCH(L376, 'Stock List'!$K$11:$K$1010, 0)))*K376), 2), 0)</f>
        <v>0</v>
      </c>
      <c r="BF376" s="20"/>
      <c r="BG376" s="20">
        <f>IFERROR(ROUND(((INDEX('Stock List'!$M$11:$M$1010, MATCH(N376, 'Stock List'!$K$11:$K$1010, 0))/INDEX('Stock List'!$L$11:$L$1010, MATCH(N376, 'Stock List'!$K$11:$K$1010, 0)))*M376), 2), 0)</f>
        <v>0</v>
      </c>
      <c r="BH376" s="20"/>
      <c r="BI376" s="20">
        <f>IFERROR(ROUND(((INDEX('Stock List'!$M$11:$M$1010, MATCH(P376, 'Stock List'!$K$11:$K$1010, 0))/INDEX('Stock List'!$L$11:$L$1010, MATCH(P376, 'Stock List'!$K$11:$K$1010, 0)))*O376), 2), 0)</f>
        <v>0</v>
      </c>
      <c r="BJ376" s="20"/>
      <c r="BK376" s="20">
        <f>IFERROR(ROUND(((INDEX('Stock List'!$M$11:$M$1010, MATCH(R376, 'Stock List'!$K$11:$K$1010, 0))/INDEX('Stock List'!$L$11:$L$1010, MATCH(R376, 'Stock List'!$K$11:$K$1010, 0)))*Q376), 2), 0)</f>
        <v>0</v>
      </c>
      <c r="BL376" s="20"/>
      <c r="BM376" s="20">
        <f>IFERROR(ROUND(((INDEX('Stock List'!$M$11:$M$1010, MATCH(T376, 'Stock List'!$K$11:$K$1010, 0))/INDEX('Stock List'!$L$11:$L$1010, MATCH(T376, 'Stock List'!$K$11:$K$1010, 0)))*S376), 2), 0)</f>
        <v>0</v>
      </c>
      <c r="BN376" s="20"/>
      <c r="BO376" s="20">
        <f>IFERROR(ROUND(((INDEX('Stock List'!$M$11:$M$1010, MATCH(V376, 'Stock List'!$K$11:$K$1010, 0))/INDEX('Stock List'!$L$11:$L$1010, MATCH(V376, 'Stock List'!$K$11:$K$1010, 0)))*U376), 2), 0)</f>
        <v>0</v>
      </c>
      <c r="BP376" s="20"/>
      <c r="BQ376" s="20">
        <f>IFERROR(ROUND(((INDEX('Stock List'!$M$11:$M$1010, MATCH(X376, 'Stock List'!$K$11:$K$1010, 0))/INDEX('Stock List'!$L$11:$L$1010, MATCH(X376, 'Stock List'!$K$11:$K$1010, 0)))*W376), 2), 0)</f>
        <v>0</v>
      </c>
      <c r="BR376" s="20"/>
      <c r="BS376" s="20">
        <f>IFERROR(ROUND(((INDEX('Stock List'!$M$11:$M$1010, MATCH(Z376, 'Stock List'!$K$11:$K$1010, 0))/INDEX('Stock List'!$L$11:$L$1010, MATCH(Z376, 'Stock List'!$K$11:$K$1010, 0)))*Y376), 2), 0)</f>
        <v>0</v>
      </c>
      <c r="BT376" s="20"/>
      <c r="BU376" s="20">
        <f>IFERROR(ROUND(((INDEX('Stock List'!$M$11:$M$1010, MATCH(AB376, 'Stock List'!$K$11:$K$1010, 0))/INDEX('Stock List'!$L$11:$L$1010, MATCH(AB376, 'Stock List'!$K$11:$K$1010, 0)))*AA376), 2), 0)</f>
        <v>0</v>
      </c>
      <c r="BV376" s="20"/>
      <c r="BW376" s="20">
        <f>IFERROR(ROUND(((INDEX('Stock List'!$M$11:$M$1010, MATCH(AD376, 'Stock List'!$K$11:$K$1010, 0))/INDEX('Stock List'!$L$11:$L$1010, MATCH(AD376, 'Stock List'!$K$11:$K$1010, 0)))*AC376), 2), 0)</f>
        <v>0</v>
      </c>
      <c r="BX376" s="20"/>
      <c r="BY376" s="20">
        <f>IFERROR(ROUND(((INDEX('Stock List'!$M$11:$M$1010, MATCH(AF376, 'Stock List'!$K$11:$K$1010, 0))/INDEX('Stock List'!$L$11:$L$1010, MATCH(AF376, 'Stock List'!$K$11:$K$1010, 0)))*AE376), 2), 0)</f>
        <v>0</v>
      </c>
      <c r="BZ376" s="20"/>
      <c r="CA376" s="20">
        <f>IFERROR(ROUND(((INDEX('Stock List'!$M$11:$M$1010, MATCH(AH376, 'Stock List'!$K$11:$K$1010, 0))/INDEX('Stock List'!$L$11:$L$1010, MATCH(AH376, 'Stock List'!$K$11:$K$1010, 0)))*AG376), 2), 0)</f>
        <v>0</v>
      </c>
      <c r="CB376" s="20"/>
      <c r="CC376" s="20">
        <f>IFERROR(ROUND(((INDEX('Stock List'!$M$11:$M$1010, MATCH(AJ376, 'Stock List'!$K$11:$K$1010, 0))/INDEX('Stock List'!$L$11:$L$1010, MATCH(AJ376, 'Stock List'!$K$11:$K$1010, 0)))*AI376), 2), 0)</f>
        <v>0</v>
      </c>
      <c r="CD376" s="20"/>
      <c r="CE376" s="20">
        <f>IFERROR(ROUND(((INDEX('Stock List'!$M$11:$M$1010, MATCH(AL376, 'Stock List'!$K$11:$K$1010, 0))/INDEX('Stock List'!$L$11:$L$1010, MATCH(AL376, 'Stock List'!$K$11:$K$1010, 0)))*AK376), 2), 0)</f>
        <v>0</v>
      </c>
      <c r="CF376" s="20"/>
      <c r="CG376" s="20">
        <f>IFERROR(ROUND(((INDEX('Stock List'!$M$11:$M$1010, MATCH(AN376, 'Stock List'!$K$11:$K$1010, 0))/INDEX('Stock List'!$L$11:$L$1010, MATCH(AN376, 'Stock List'!$K$11:$K$1010, 0)))*AM376), 2), 0)</f>
        <v>0</v>
      </c>
      <c r="CH376" s="20"/>
      <c r="CI376" s="20">
        <f>IFERROR(ROUND(((INDEX('Stock List'!$M$11:$M$1010, MATCH(AP376, 'Stock List'!$K$11:$K$1010, 0))/INDEX('Stock List'!$L$11:$L$1010, MATCH(AP376, 'Stock List'!$K$11:$K$1010, 0)))*AO376), 2), 0)</f>
        <v>0</v>
      </c>
      <c r="CJ376" s="20"/>
      <c r="CK376" s="20">
        <f>IFERROR(ROUND(((INDEX('Stock List'!$M$11:$M$1010, MATCH(AR376, 'Stock List'!$K$11:$K$1010, 0))/INDEX('Stock List'!$L$11:$L$1010, MATCH(AR376, 'Stock List'!$K$11:$K$1010, 0)))*AQ376), 2), 0)</f>
        <v>0</v>
      </c>
      <c r="CL376" s="20"/>
      <c r="CM376" s="20">
        <f>IFERROR(ROUND(((INDEX('Stock List'!$M$11:$M$1010, MATCH(AT376, 'Stock List'!$K$11:$K$1010, 0))/INDEX('Stock List'!$L$11:$L$1010, MATCH(AT376, 'Stock List'!$K$11:$K$1010, 0)))*AS376), 2), 0)</f>
        <v>0</v>
      </c>
      <c r="CN376" s="20"/>
      <c r="CO376" s="20">
        <f>IFERROR(ROUND(((INDEX('Stock List'!$M$11:$M$1010, MATCH(AV376, 'Stock List'!$K$11:$K$1010, 0))/INDEX('Stock List'!$L$11:$L$1010, MATCH(AV376, 'Stock List'!$K$11:$K$1010, 0)))*AU376), 2), 0)</f>
        <v>0</v>
      </c>
      <c r="CP376" s="20"/>
      <c r="CQ376" s="20">
        <f>IFERROR(ROUND(((INDEX('Stock List'!$M$11:$M$1010, MATCH(AX376, 'Stock List'!$K$11:$K$1010, 0))/INDEX('Stock List'!$L$11:$L$1010, MATCH(AX376, 'Stock List'!$K$11:$K$1010, 0)))*AW376), 2), 0)</f>
        <v>0</v>
      </c>
      <c r="CR376" s="22"/>
      <c r="CT376" s="106" t="str">
        <f t="shared" si="298"/>
        <v/>
      </c>
      <c r="CU376" s="22" t="str">
        <f t="shared" si="299"/>
        <v/>
      </c>
      <c r="CX376" s="106" t="str">
        <f t="shared" si="300"/>
        <v/>
      </c>
      <c r="CY376" s="20" t="str">
        <f t="shared" si="301"/>
        <v/>
      </c>
      <c r="CZ376" s="22" t="str">
        <f t="shared" si="302"/>
        <v/>
      </c>
      <c r="DB376" s="76" t="str">
        <f>IF($H376="", "", COUNTIF($G$11:$G$1010, "&gt;"&amp;$G376)+1+COUNTIF($G$11:$G376, $G376)-1)</f>
        <v/>
      </c>
      <c r="DC376" s="76" t="str">
        <f>IF($H376="", "", COUNTIF($CZ$11:$CZ$1010, "&gt;"&amp;$CZ376)+1+COUNTIF($CZ$11:$CZ376, $CZ376)-1)</f>
        <v/>
      </c>
      <c r="DE376" s="147" t="str">
        <f t="shared" si="303"/>
        <v/>
      </c>
      <c r="DF376" s="148"/>
      <c r="DG376" s="19" t="str">
        <f t="shared" si="304"/>
        <v/>
      </c>
      <c r="DH376" s="153" t="str">
        <f t="shared" si="305"/>
        <v/>
      </c>
      <c r="DI376" s="19" t="str">
        <f t="shared" si="257"/>
        <v/>
      </c>
      <c r="DJ376" s="153" t="str">
        <f t="shared" si="258"/>
        <v/>
      </c>
      <c r="DK376" s="19" t="str">
        <f t="shared" si="259"/>
        <v/>
      </c>
      <c r="DL376" s="153" t="str">
        <f t="shared" si="260"/>
        <v/>
      </c>
      <c r="DM376" s="19" t="str">
        <f t="shared" si="261"/>
        <v/>
      </c>
      <c r="DN376" s="153" t="str">
        <f t="shared" si="262"/>
        <v/>
      </c>
      <c r="DO376" s="19" t="str">
        <f t="shared" si="263"/>
        <v/>
      </c>
      <c r="DP376" s="153" t="str">
        <f t="shared" si="264"/>
        <v/>
      </c>
      <c r="DQ376" s="19" t="str">
        <f t="shared" si="265"/>
        <v/>
      </c>
      <c r="DR376" s="153" t="str">
        <f t="shared" si="266"/>
        <v/>
      </c>
      <c r="DS376" s="19" t="str">
        <f t="shared" si="267"/>
        <v/>
      </c>
      <c r="DT376" s="153" t="str">
        <f t="shared" si="268"/>
        <v/>
      </c>
      <c r="DU376" s="19" t="str">
        <f t="shared" si="269"/>
        <v/>
      </c>
      <c r="DV376" s="153" t="str">
        <f t="shared" si="270"/>
        <v/>
      </c>
      <c r="DW376" s="19" t="str">
        <f t="shared" si="271"/>
        <v/>
      </c>
      <c r="DX376" s="153" t="str">
        <f t="shared" si="272"/>
        <v/>
      </c>
      <c r="DY376" s="19" t="str">
        <f t="shared" si="273"/>
        <v/>
      </c>
      <c r="DZ376" s="153" t="str">
        <f t="shared" si="274"/>
        <v/>
      </c>
      <c r="EA376" s="19" t="str">
        <f t="shared" si="275"/>
        <v/>
      </c>
      <c r="EB376" s="153" t="str">
        <f t="shared" si="276"/>
        <v/>
      </c>
      <c r="EC376" s="19" t="str">
        <f t="shared" si="277"/>
        <v/>
      </c>
      <c r="ED376" s="153" t="str">
        <f t="shared" si="278"/>
        <v/>
      </c>
      <c r="EE376" s="19" t="str">
        <f t="shared" si="279"/>
        <v/>
      </c>
      <c r="EF376" s="153" t="str">
        <f t="shared" si="280"/>
        <v/>
      </c>
      <c r="EG376" s="19" t="str">
        <f t="shared" si="281"/>
        <v/>
      </c>
      <c r="EH376" s="153" t="str">
        <f t="shared" si="282"/>
        <v/>
      </c>
      <c r="EI376" s="19" t="str">
        <f t="shared" si="283"/>
        <v/>
      </c>
      <c r="EJ376" s="153" t="str">
        <f t="shared" si="284"/>
        <v/>
      </c>
      <c r="EK376" s="19" t="str">
        <f t="shared" si="285"/>
        <v/>
      </c>
      <c r="EL376" s="153" t="str">
        <f t="shared" si="286"/>
        <v/>
      </c>
      <c r="EM376" s="19" t="str">
        <f t="shared" si="287"/>
        <v/>
      </c>
      <c r="EN376" s="153" t="str">
        <f t="shared" si="288"/>
        <v/>
      </c>
      <c r="EO376" s="19" t="str">
        <f t="shared" si="289"/>
        <v/>
      </c>
      <c r="EP376" s="153" t="str">
        <f t="shared" si="290"/>
        <v/>
      </c>
      <c r="EQ376" s="19" t="str">
        <f t="shared" si="291"/>
        <v/>
      </c>
      <c r="ER376" s="153" t="str">
        <f t="shared" si="292"/>
        <v/>
      </c>
      <c r="ES376" s="19" t="str">
        <f t="shared" si="293"/>
        <v/>
      </c>
      <c r="ET376" s="153" t="str">
        <f t="shared" si="294"/>
        <v/>
      </c>
    </row>
    <row r="377" spans="1:150" x14ac:dyDescent="0.25">
      <c r="A377" s="31"/>
      <c r="B377" s="91" t="str">
        <f t="shared" si="295"/>
        <v/>
      </c>
      <c r="C377" s="20" t="str">
        <f t="shared" si="255"/>
        <v/>
      </c>
      <c r="D377" s="97" t="str">
        <f t="shared" si="256"/>
        <v/>
      </c>
      <c r="E377" s="62" t="str">
        <f t="shared" si="296"/>
        <v/>
      </c>
      <c r="F377" s="31"/>
      <c r="G377" s="282"/>
      <c r="H377" s="283"/>
      <c r="I377" s="284"/>
      <c r="J377" s="285"/>
      <c r="K377" s="286"/>
      <c r="L377" s="287"/>
      <c r="M377" s="288"/>
      <c r="N377" s="287"/>
      <c r="O377" s="288"/>
      <c r="P377" s="287"/>
      <c r="Q377" s="288"/>
      <c r="R377" s="287"/>
      <c r="S377" s="288"/>
      <c r="T377" s="287"/>
      <c r="U377" s="288"/>
      <c r="V377" s="287"/>
      <c r="W377" s="288"/>
      <c r="X377" s="287"/>
      <c r="Y377" s="288"/>
      <c r="Z377" s="287"/>
      <c r="AA377" s="288"/>
      <c r="AB377" s="287"/>
      <c r="AC377" s="288"/>
      <c r="AD377" s="287"/>
      <c r="AE377" s="288"/>
      <c r="AF377" s="287"/>
      <c r="AG377" s="288"/>
      <c r="AH377" s="287"/>
      <c r="AI377" s="288"/>
      <c r="AJ377" s="287"/>
      <c r="AK377" s="288"/>
      <c r="AL377" s="287"/>
      <c r="AM377" s="288"/>
      <c r="AN377" s="287"/>
      <c r="AO377" s="288"/>
      <c r="AP377" s="287"/>
      <c r="AQ377" s="288"/>
      <c r="AR377" s="287"/>
      <c r="AS377" s="288"/>
      <c r="AT377" s="287"/>
      <c r="AU377" s="288"/>
      <c r="AV377" s="287"/>
      <c r="AW377" s="288"/>
      <c r="AX377" s="287"/>
      <c r="AY377" s="31"/>
      <c r="BA377" s="76" t="str">
        <f t="shared" si="297"/>
        <v/>
      </c>
      <c r="BC377" s="76" t="str">
        <f>IF('Stock List'!$K377="", "", 'Stock List'!$K377)</f>
        <v/>
      </c>
      <c r="BE377" s="106">
        <f>IFERROR(ROUND(((INDEX('Stock List'!$M$11:$M$1010, MATCH(L377, 'Stock List'!$K$11:$K$1010, 0))/INDEX('Stock List'!$L$11:$L$1010, MATCH(L377, 'Stock List'!$K$11:$K$1010, 0)))*K377), 2), 0)</f>
        <v>0</v>
      </c>
      <c r="BF377" s="20"/>
      <c r="BG377" s="20">
        <f>IFERROR(ROUND(((INDEX('Stock List'!$M$11:$M$1010, MATCH(N377, 'Stock List'!$K$11:$K$1010, 0))/INDEX('Stock List'!$L$11:$L$1010, MATCH(N377, 'Stock List'!$K$11:$K$1010, 0)))*M377), 2), 0)</f>
        <v>0</v>
      </c>
      <c r="BH377" s="20"/>
      <c r="BI377" s="20">
        <f>IFERROR(ROUND(((INDEX('Stock List'!$M$11:$M$1010, MATCH(P377, 'Stock List'!$K$11:$K$1010, 0))/INDEX('Stock List'!$L$11:$L$1010, MATCH(P377, 'Stock List'!$K$11:$K$1010, 0)))*O377), 2), 0)</f>
        <v>0</v>
      </c>
      <c r="BJ377" s="20"/>
      <c r="BK377" s="20">
        <f>IFERROR(ROUND(((INDEX('Stock List'!$M$11:$M$1010, MATCH(R377, 'Stock List'!$K$11:$K$1010, 0))/INDEX('Stock List'!$L$11:$L$1010, MATCH(R377, 'Stock List'!$K$11:$K$1010, 0)))*Q377), 2), 0)</f>
        <v>0</v>
      </c>
      <c r="BL377" s="20"/>
      <c r="BM377" s="20">
        <f>IFERROR(ROUND(((INDEX('Stock List'!$M$11:$M$1010, MATCH(T377, 'Stock List'!$K$11:$K$1010, 0))/INDEX('Stock List'!$L$11:$L$1010, MATCH(T377, 'Stock List'!$K$11:$K$1010, 0)))*S377), 2), 0)</f>
        <v>0</v>
      </c>
      <c r="BN377" s="20"/>
      <c r="BO377" s="20">
        <f>IFERROR(ROUND(((INDEX('Stock List'!$M$11:$M$1010, MATCH(V377, 'Stock List'!$K$11:$K$1010, 0))/INDEX('Stock List'!$L$11:$L$1010, MATCH(V377, 'Stock List'!$K$11:$K$1010, 0)))*U377), 2), 0)</f>
        <v>0</v>
      </c>
      <c r="BP377" s="20"/>
      <c r="BQ377" s="20">
        <f>IFERROR(ROUND(((INDEX('Stock List'!$M$11:$M$1010, MATCH(X377, 'Stock List'!$K$11:$K$1010, 0))/INDEX('Stock List'!$L$11:$L$1010, MATCH(X377, 'Stock List'!$K$11:$K$1010, 0)))*W377), 2), 0)</f>
        <v>0</v>
      </c>
      <c r="BR377" s="20"/>
      <c r="BS377" s="20">
        <f>IFERROR(ROUND(((INDEX('Stock List'!$M$11:$M$1010, MATCH(Z377, 'Stock List'!$K$11:$K$1010, 0))/INDEX('Stock List'!$L$11:$L$1010, MATCH(Z377, 'Stock List'!$K$11:$K$1010, 0)))*Y377), 2), 0)</f>
        <v>0</v>
      </c>
      <c r="BT377" s="20"/>
      <c r="BU377" s="20">
        <f>IFERROR(ROUND(((INDEX('Stock List'!$M$11:$M$1010, MATCH(AB377, 'Stock List'!$K$11:$K$1010, 0))/INDEX('Stock List'!$L$11:$L$1010, MATCH(AB377, 'Stock List'!$K$11:$K$1010, 0)))*AA377), 2), 0)</f>
        <v>0</v>
      </c>
      <c r="BV377" s="20"/>
      <c r="BW377" s="20">
        <f>IFERROR(ROUND(((INDEX('Stock List'!$M$11:$M$1010, MATCH(AD377, 'Stock List'!$K$11:$K$1010, 0))/INDEX('Stock List'!$L$11:$L$1010, MATCH(AD377, 'Stock List'!$K$11:$K$1010, 0)))*AC377), 2), 0)</f>
        <v>0</v>
      </c>
      <c r="BX377" s="20"/>
      <c r="BY377" s="20">
        <f>IFERROR(ROUND(((INDEX('Stock List'!$M$11:$M$1010, MATCH(AF377, 'Stock List'!$K$11:$K$1010, 0))/INDEX('Stock List'!$L$11:$L$1010, MATCH(AF377, 'Stock List'!$K$11:$K$1010, 0)))*AE377), 2), 0)</f>
        <v>0</v>
      </c>
      <c r="BZ377" s="20"/>
      <c r="CA377" s="20">
        <f>IFERROR(ROUND(((INDEX('Stock List'!$M$11:$M$1010, MATCH(AH377, 'Stock List'!$K$11:$K$1010, 0))/INDEX('Stock List'!$L$11:$L$1010, MATCH(AH377, 'Stock List'!$K$11:$K$1010, 0)))*AG377), 2), 0)</f>
        <v>0</v>
      </c>
      <c r="CB377" s="20"/>
      <c r="CC377" s="20">
        <f>IFERROR(ROUND(((INDEX('Stock List'!$M$11:$M$1010, MATCH(AJ377, 'Stock List'!$K$11:$K$1010, 0))/INDEX('Stock List'!$L$11:$L$1010, MATCH(AJ377, 'Stock List'!$K$11:$K$1010, 0)))*AI377), 2), 0)</f>
        <v>0</v>
      </c>
      <c r="CD377" s="20"/>
      <c r="CE377" s="20">
        <f>IFERROR(ROUND(((INDEX('Stock List'!$M$11:$M$1010, MATCH(AL377, 'Stock List'!$K$11:$K$1010, 0))/INDEX('Stock List'!$L$11:$L$1010, MATCH(AL377, 'Stock List'!$K$11:$K$1010, 0)))*AK377), 2), 0)</f>
        <v>0</v>
      </c>
      <c r="CF377" s="20"/>
      <c r="CG377" s="20">
        <f>IFERROR(ROUND(((INDEX('Stock List'!$M$11:$M$1010, MATCH(AN377, 'Stock List'!$K$11:$K$1010, 0))/INDEX('Stock List'!$L$11:$L$1010, MATCH(AN377, 'Stock List'!$K$11:$K$1010, 0)))*AM377), 2), 0)</f>
        <v>0</v>
      </c>
      <c r="CH377" s="20"/>
      <c r="CI377" s="20">
        <f>IFERROR(ROUND(((INDEX('Stock List'!$M$11:$M$1010, MATCH(AP377, 'Stock List'!$K$11:$K$1010, 0))/INDEX('Stock List'!$L$11:$L$1010, MATCH(AP377, 'Stock List'!$K$11:$K$1010, 0)))*AO377), 2), 0)</f>
        <v>0</v>
      </c>
      <c r="CJ377" s="20"/>
      <c r="CK377" s="20">
        <f>IFERROR(ROUND(((INDEX('Stock List'!$M$11:$M$1010, MATCH(AR377, 'Stock List'!$K$11:$K$1010, 0))/INDEX('Stock List'!$L$11:$L$1010, MATCH(AR377, 'Stock List'!$K$11:$K$1010, 0)))*AQ377), 2), 0)</f>
        <v>0</v>
      </c>
      <c r="CL377" s="20"/>
      <c r="CM377" s="20">
        <f>IFERROR(ROUND(((INDEX('Stock List'!$M$11:$M$1010, MATCH(AT377, 'Stock List'!$K$11:$K$1010, 0))/INDEX('Stock List'!$L$11:$L$1010, MATCH(AT377, 'Stock List'!$K$11:$K$1010, 0)))*AS377), 2), 0)</f>
        <v>0</v>
      </c>
      <c r="CN377" s="20"/>
      <c r="CO377" s="20">
        <f>IFERROR(ROUND(((INDEX('Stock List'!$M$11:$M$1010, MATCH(AV377, 'Stock List'!$K$11:$K$1010, 0))/INDEX('Stock List'!$L$11:$L$1010, MATCH(AV377, 'Stock List'!$K$11:$K$1010, 0)))*AU377), 2), 0)</f>
        <v>0</v>
      </c>
      <c r="CP377" s="20"/>
      <c r="CQ377" s="20">
        <f>IFERROR(ROUND(((INDEX('Stock List'!$M$11:$M$1010, MATCH(AX377, 'Stock List'!$K$11:$K$1010, 0))/INDEX('Stock List'!$L$11:$L$1010, MATCH(AX377, 'Stock List'!$K$11:$K$1010, 0)))*AW377), 2), 0)</f>
        <v>0</v>
      </c>
      <c r="CR377" s="22"/>
      <c r="CT377" s="106" t="str">
        <f t="shared" si="298"/>
        <v/>
      </c>
      <c r="CU377" s="22" t="str">
        <f t="shared" si="299"/>
        <v/>
      </c>
      <c r="CX377" s="106" t="str">
        <f t="shared" si="300"/>
        <v/>
      </c>
      <c r="CY377" s="20" t="str">
        <f t="shared" si="301"/>
        <v/>
      </c>
      <c r="CZ377" s="22" t="str">
        <f t="shared" si="302"/>
        <v/>
      </c>
      <c r="DB377" s="76" t="str">
        <f>IF($H377="", "", COUNTIF($G$11:$G$1010, "&gt;"&amp;$G377)+1+COUNTIF($G$11:$G377, $G377)-1)</f>
        <v/>
      </c>
      <c r="DC377" s="76" t="str">
        <f>IF($H377="", "", COUNTIF($CZ$11:$CZ$1010, "&gt;"&amp;$CZ377)+1+COUNTIF($CZ$11:$CZ377, $CZ377)-1)</f>
        <v/>
      </c>
      <c r="DE377" s="147" t="str">
        <f t="shared" si="303"/>
        <v/>
      </c>
      <c r="DF377" s="148"/>
      <c r="DG377" s="19" t="str">
        <f t="shared" si="304"/>
        <v/>
      </c>
      <c r="DH377" s="153" t="str">
        <f t="shared" si="305"/>
        <v/>
      </c>
      <c r="DI377" s="19" t="str">
        <f t="shared" si="257"/>
        <v/>
      </c>
      <c r="DJ377" s="153" t="str">
        <f t="shared" si="258"/>
        <v/>
      </c>
      <c r="DK377" s="19" t="str">
        <f t="shared" si="259"/>
        <v/>
      </c>
      <c r="DL377" s="153" t="str">
        <f t="shared" si="260"/>
        <v/>
      </c>
      <c r="DM377" s="19" t="str">
        <f t="shared" si="261"/>
        <v/>
      </c>
      <c r="DN377" s="153" t="str">
        <f t="shared" si="262"/>
        <v/>
      </c>
      <c r="DO377" s="19" t="str">
        <f t="shared" si="263"/>
        <v/>
      </c>
      <c r="DP377" s="153" t="str">
        <f t="shared" si="264"/>
        <v/>
      </c>
      <c r="DQ377" s="19" t="str">
        <f t="shared" si="265"/>
        <v/>
      </c>
      <c r="DR377" s="153" t="str">
        <f t="shared" si="266"/>
        <v/>
      </c>
      <c r="DS377" s="19" t="str">
        <f t="shared" si="267"/>
        <v/>
      </c>
      <c r="DT377" s="153" t="str">
        <f t="shared" si="268"/>
        <v/>
      </c>
      <c r="DU377" s="19" t="str">
        <f t="shared" si="269"/>
        <v/>
      </c>
      <c r="DV377" s="153" t="str">
        <f t="shared" si="270"/>
        <v/>
      </c>
      <c r="DW377" s="19" t="str">
        <f t="shared" si="271"/>
        <v/>
      </c>
      <c r="DX377" s="153" t="str">
        <f t="shared" si="272"/>
        <v/>
      </c>
      <c r="DY377" s="19" t="str">
        <f t="shared" si="273"/>
        <v/>
      </c>
      <c r="DZ377" s="153" t="str">
        <f t="shared" si="274"/>
        <v/>
      </c>
      <c r="EA377" s="19" t="str">
        <f t="shared" si="275"/>
        <v/>
      </c>
      <c r="EB377" s="153" t="str">
        <f t="shared" si="276"/>
        <v/>
      </c>
      <c r="EC377" s="19" t="str">
        <f t="shared" si="277"/>
        <v/>
      </c>
      <c r="ED377" s="153" t="str">
        <f t="shared" si="278"/>
        <v/>
      </c>
      <c r="EE377" s="19" t="str">
        <f t="shared" si="279"/>
        <v/>
      </c>
      <c r="EF377" s="153" t="str">
        <f t="shared" si="280"/>
        <v/>
      </c>
      <c r="EG377" s="19" t="str">
        <f t="shared" si="281"/>
        <v/>
      </c>
      <c r="EH377" s="153" t="str">
        <f t="shared" si="282"/>
        <v/>
      </c>
      <c r="EI377" s="19" t="str">
        <f t="shared" si="283"/>
        <v/>
      </c>
      <c r="EJ377" s="153" t="str">
        <f t="shared" si="284"/>
        <v/>
      </c>
      <c r="EK377" s="19" t="str">
        <f t="shared" si="285"/>
        <v/>
      </c>
      <c r="EL377" s="153" t="str">
        <f t="shared" si="286"/>
        <v/>
      </c>
      <c r="EM377" s="19" t="str">
        <f t="shared" si="287"/>
        <v/>
      </c>
      <c r="EN377" s="153" t="str">
        <f t="shared" si="288"/>
        <v/>
      </c>
      <c r="EO377" s="19" t="str">
        <f t="shared" si="289"/>
        <v/>
      </c>
      <c r="EP377" s="153" t="str">
        <f t="shared" si="290"/>
        <v/>
      </c>
      <c r="EQ377" s="19" t="str">
        <f t="shared" si="291"/>
        <v/>
      </c>
      <c r="ER377" s="153" t="str">
        <f t="shared" si="292"/>
        <v/>
      </c>
      <c r="ES377" s="19" t="str">
        <f t="shared" si="293"/>
        <v/>
      </c>
      <c r="ET377" s="153" t="str">
        <f t="shared" si="294"/>
        <v/>
      </c>
    </row>
    <row r="378" spans="1:150" x14ac:dyDescent="0.25">
      <c r="A378" s="31"/>
      <c r="B378" s="91" t="str">
        <f t="shared" si="295"/>
        <v/>
      </c>
      <c r="C378" s="20" t="str">
        <f t="shared" si="255"/>
        <v/>
      </c>
      <c r="D378" s="97" t="str">
        <f t="shared" si="256"/>
        <v/>
      </c>
      <c r="E378" s="62" t="str">
        <f t="shared" si="296"/>
        <v/>
      </c>
      <c r="F378" s="31"/>
      <c r="G378" s="282"/>
      <c r="H378" s="283"/>
      <c r="I378" s="284"/>
      <c r="J378" s="285"/>
      <c r="K378" s="286"/>
      <c r="L378" s="287"/>
      <c r="M378" s="288"/>
      <c r="N378" s="287"/>
      <c r="O378" s="288"/>
      <c r="P378" s="287"/>
      <c r="Q378" s="288"/>
      <c r="R378" s="287"/>
      <c r="S378" s="288"/>
      <c r="T378" s="287"/>
      <c r="U378" s="288"/>
      <c r="V378" s="287"/>
      <c r="W378" s="288"/>
      <c r="X378" s="287"/>
      <c r="Y378" s="288"/>
      <c r="Z378" s="287"/>
      <c r="AA378" s="288"/>
      <c r="AB378" s="287"/>
      <c r="AC378" s="288"/>
      <c r="AD378" s="287"/>
      <c r="AE378" s="288"/>
      <c r="AF378" s="287"/>
      <c r="AG378" s="288"/>
      <c r="AH378" s="287"/>
      <c r="AI378" s="288"/>
      <c r="AJ378" s="287"/>
      <c r="AK378" s="288"/>
      <c r="AL378" s="287"/>
      <c r="AM378" s="288"/>
      <c r="AN378" s="287"/>
      <c r="AO378" s="288"/>
      <c r="AP378" s="287"/>
      <c r="AQ378" s="288"/>
      <c r="AR378" s="287"/>
      <c r="AS378" s="288"/>
      <c r="AT378" s="287"/>
      <c r="AU378" s="288"/>
      <c r="AV378" s="287"/>
      <c r="AW378" s="288"/>
      <c r="AX378" s="287"/>
      <c r="AY378" s="31"/>
      <c r="BA378" s="76" t="str">
        <f t="shared" si="297"/>
        <v/>
      </c>
      <c r="BC378" s="76" t="str">
        <f>IF('Stock List'!$K378="", "", 'Stock List'!$K378)</f>
        <v/>
      </c>
      <c r="BE378" s="106">
        <f>IFERROR(ROUND(((INDEX('Stock List'!$M$11:$M$1010, MATCH(L378, 'Stock List'!$K$11:$K$1010, 0))/INDEX('Stock List'!$L$11:$L$1010, MATCH(L378, 'Stock List'!$K$11:$K$1010, 0)))*K378), 2), 0)</f>
        <v>0</v>
      </c>
      <c r="BF378" s="20"/>
      <c r="BG378" s="20">
        <f>IFERROR(ROUND(((INDEX('Stock List'!$M$11:$M$1010, MATCH(N378, 'Stock List'!$K$11:$K$1010, 0))/INDEX('Stock List'!$L$11:$L$1010, MATCH(N378, 'Stock List'!$K$11:$K$1010, 0)))*M378), 2), 0)</f>
        <v>0</v>
      </c>
      <c r="BH378" s="20"/>
      <c r="BI378" s="20">
        <f>IFERROR(ROUND(((INDEX('Stock List'!$M$11:$M$1010, MATCH(P378, 'Stock List'!$K$11:$K$1010, 0))/INDEX('Stock List'!$L$11:$L$1010, MATCH(P378, 'Stock List'!$K$11:$K$1010, 0)))*O378), 2), 0)</f>
        <v>0</v>
      </c>
      <c r="BJ378" s="20"/>
      <c r="BK378" s="20">
        <f>IFERROR(ROUND(((INDEX('Stock List'!$M$11:$M$1010, MATCH(R378, 'Stock List'!$K$11:$K$1010, 0))/INDEX('Stock List'!$L$11:$L$1010, MATCH(R378, 'Stock List'!$K$11:$K$1010, 0)))*Q378), 2), 0)</f>
        <v>0</v>
      </c>
      <c r="BL378" s="20"/>
      <c r="BM378" s="20">
        <f>IFERROR(ROUND(((INDEX('Stock List'!$M$11:$M$1010, MATCH(T378, 'Stock List'!$K$11:$K$1010, 0))/INDEX('Stock List'!$L$11:$L$1010, MATCH(T378, 'Stock List'!$K$11:$K$1010, 0)))*S378), 2), 0)</f>
        <v>0</v>
      </c>
      <c r="BN378" s="20"/>
      <c r="BO378" s="20">
        <f>IFERROR(ROUND(((INDEX('Stock List'!$M$11:$M$1010, MATCH(V378, 'Stock List'!$K$11:$K$1010, 0))/INDEX('Stock List'!$L$11:$L$1010, MATCH(V378, 'Stock List'!$K$11:$K$1010, 0)))*U378), 2), 0)</f>
        <v>0</v>
      </c>
      <c r="BP378" s="20"/>
      <c r="BQ378" s="20">
        <f>IFERROR(ROUND(((INDEX('Stock List'!$M$11:$M$1010, MATCH(X378, 'Stock List'!$K$11:$K$1010, 0))/INDEX('Stock List'!$L$11:$L$1010, MATCH(X378, 'Stock List'!$K$11:$K$1010, 0)))*W378), 2), 0)</f>
        <v>0</v>
      </c>
      <c r="BR378" s="20"/>
      <c r="BS378" s="20">
        <f>IFERROR(ROUND(((INDEX('Stock List'!$M$11:$M$1010, MATCH(Z378, 'Stock List'!$K$11:$K$1010, 0))/INDEX('Stock List'!$L$11:$L$1010, MATCH(Z378, 'Stock List'!$K$11:$K$1010, 0)))*Y378), 2), 0)</f>
        <v>0</v>
      </c>
      <c r="BT378" s="20"/>
      <c r="BU378" s="20">
        <f>IFERROR(ROUND(((INDEX('Stock List'!$M$11:$M$1010, MATCH(AB378, 'Stock List'!$K$11:$K$1010, 0))/INDEX('Stock List'!$L$11:$L$1010, MATCH(AB378, 'Stock List'!$K$11:$K$1010, 0)))*AA378), 2), 0)</f>
        <v>0</v>
      </c>
      <c r="BV378" s="20"/>
      <c r="BW378" s="20">
        <f>IFERROR(ROUND(((INDEX('Stock List'!$M$11:$M$1010, MATCH(AD378, 'Stock List'!$K$11:$K$1010, 0))/INDEX('Stock List'!$L$11:$L$1010, MATCH(AD378, 'Stock List'!$K$11:$K$1010, 0)))*AC378), 2), 0)</f>
        <v>0</v>
      </c>
      <c r="BX378" s="20"/>
      <c r="BY378" s="20">
        <f>IFERROR(ROUND(((INDEX('Stock List'!$M$11:$M$1010, MATCH(AF378, 'Stock List'!$K$11:$K$1010, 0))/INDEX('Stock List'!$L$11:$L$1010, MATCH(AF378, 'Stock List'!$K$11:$K$1010, 0)))*AE378), 2), 0)</f>
        <v>0</v>
      </c>
      <c r="BZ378" s="20"/>
      <c r="CA378" s="20">
        <f>IFERROR(ROUND(((INDEX('Stock List'!$M$11:$M$1010, MATCH(AH378, 'Stock List'!$K$11:$K$1010, 0))/INDEX('Stock List'!$L$11:$L$1010, MATCH(AH378, 'Stock List'!$K$11:$K$1010, 0)))*AG378), 2), 0)</f>
        <v>0</v>
      </c>
      <c r="CB378" s="20"/>
      <c r="CC378" s="20">
        <f>IFERROR(ROUND(((INDEX('Stock List'!$M$11:$M$1010, MATCH(AJ378, 'Stock List'!$K$11:$K$1010, 0))/INDEX('Stock List'!$L$11:$L$1010, MATCH(AJ378, 'Stock List'!$K$11:$K$1010, 0)))*AI378), 2), 0)</f>
        <v>0</v>
      </c>
      <c r="CD378" s="20"/>
      <c r="CE378" s="20">
        <f>IFERROR(ROUND(((INDEX('Stock List'!$M$11:$M$1010, MATCH(AL378, 'Stock List'!$K$11:$K$1010, 0))/INDEX('Stock List'!$L$11:$L$1010, MATCH(AL378, 'Stock List'!$K$11:$K$1010, 0)))*AK378), 2), 0)</f>
        <v>0</v>
      </c>
      <c r="CF378" s="20"/>
      <c r="CG378" s="20">
        <f>IFERROR(ROUND(((INDEX('Stock List'!$M$11:$M$1010, MATCH(AN378, 'Stock List'!$K$11:$K$1010, 0))/INDEX('Stock List'!$L$11:$L$1010, MATCH(AN378, 'Stock List'!$K$11:$K$1010, 0)))*AM378), 2), 0)</f>
        <v>0</v>
      </c>
      <c r="CH378" s="20"/>
      <c r="CI378" s="20">
        <f>IFERROR(ROUND(((INDEX('Stock List'!$M$11:$M$1010, MATCH(AP378, 'Stock List'!$K$11:$K$1010, 0))/INDEX('Stock List'!$L$11:$L$1010, MATCH(AP378, 'Stock List'!$K$11:$K$1010, 0)))*AO378), 2), 0)</f>
        <v>0</v>
      </c>
      <c r="CJ378" s="20"/>
      <c r="CK378" s="20">
        <f>IFERROR(ROUND(((INDEX('Stock List'!$M$11:$M$1010, MATCH(AR378, 'Stock List'!$K$11:$K$1010, 0))/INDEX('Stock List'!$L$11:$L$1010, MATCH(AR378, 'Stock List'!$K$11:$K$1010, 0)))*AQ378), 2), 0)</f>
        <v>0</v>
      </c>
      <c r="CL378" s="20"/>
      <c r="CM378" s="20">
        <f>IFERROR(ROUND(((INDEX('Stock List'!$M$11:$M$1010, MATCH(AT378, 'Stock List'!$K$11:$K$1010, 0))/INDEX('Stock List'!$L$11:$L$1010, MATCH(AT378, 'Stock List'!$K$11:$K$1010, 0)))*AS378), 2), 0)</f>
        <v>0</v>
      </c>
      <c r="CN378" s="20"/>
      <c r="CO378" s="20">
        <f>IFERROR(ROUND(((INDEX('Stock List'!$M$11:$M$1010, MATCH(AV378, 'Stock List'!$K$11:$K$1010, 0))/INDEX('Stock List'!$L$11:$L$1010, MATCH(AV378, 'Stock List'!$K$11:$K$1010, 0)))*AU378), 2), 0)</f>
        <v>0</v>
      </c>
      <c r="CP378" s="20"/>
      <c r="CQ378" s="20">
        <f>IFERROR(ROUND(((INDEX('Stock List'!$M$11:$M$1010, MATCH(AX378, 'Stock List'!$K$11:$K$1010, 0))/INDEX('Stock List'!$L$11:$L$1010, MATCH(AX378, 'Stock List'!$K$11:$K$1010, 0)))*AW378), 2), 0)</f>
        <v>0</v>
      </c>
      <c r="CR378" s="22"/>
      <c r="CT378" s="106" t="str">
        <f t="shared" si="298"/>
        <v/>
      </c>
      <c r="CU378" s="22" t="str">
        <f t="shared" si="299"/>
        <v/>
      </c>
      <c r="CX378" s="106" t="str">
        <f t="shared" si="300"/>
        <v/>
      </c>
      <c r="CY378" s="20" t="str">
        <f t="shared" si="301"/>
        <v/>
      </c>
      <c r="CZ378" s="22" t="str">
        <f t="shared" si="302"/>
        <v/>
      </c>
      <c r="DB378" s="76" t="str">
        <f>IF($H378="", "", COUNTIF($G$11:$G$1010, "&gt;"&amp;$G378)+1+COUNTIF($G$11:$G378, $G378)-1)</f>
        <v/>
      </c>
      <c r="DC378" s="76" t="str">
        <f>IF($H378="", "", COUNTIF($CZ$11:$CZ$1010, "&gt;"&amp;$CZ378)+1+COUNTIF($CZ$11:$CZ378, $CZ378)-1)</f>
        <v/>
      </c>
      <c r="DE378" s="147" t="str">
        <f t="shared" si="303"/>
        <v/>
      </c>
      <c r="DF378" s="148"/>
      <c r="DG378" s="19" t="str">
        <f t="shared" si="304"/>
        <v/>
      </c>
      <c r="DH378" s="153" t="str">
        <f t="shared" si="305"/>
        <v/>
      </c>
      <c r="DI378" s="19" t="str">
        <f t="shared" si="257"/>
        <v/>
      </c>
      <c r="DJ378" s="153" t="str">
        <f t="shared" si="258"/>
        <v/>
      </c>
      <c r="DK378" s="19" t="str">
        <f t="shared" si="259"/>
        <v/>
      </c>
      <c r="DL378" s="153" t="str">
        <f t="shared" si="260"/>
        <v/>
      </c>
      <c r="DM378" s="19" t="str">
        <f t="shared" si="261"/>
        <v/>
      </c>
      <c r="DN378" s="153" t="str">
        <f t="shared" si="262"/>
        <v/>
      </c>
      <c r="DO378" s="19" t="str">
        <f t="shared" si="263"/>
        <v/>
      </c>
      <c r="DP378" s="153" t="str">
        <f t="shared" si="264"/>
        <v/>
      </c>
      <c r="DQ378" s="19" t="str">
        <f t="shared" si="265"/>
        <v/>
      </c>
      <c r="DR378" s="153" t="str">
        <f t="shared" si="266"/>
        <v/>
      </c>
      <c r="DS378" s="19" t="str">
        <f t="shared" si="267"/>
        <v/>
      </c>
      <c r="DT378" s="153" t="str">
        <f t="shared" si="268"/>
        <v/>
      </c>
      <c r="DU378" s="19" t="str">
        <f t="shared" si="269"/>
        <v/>
      </c>
      <c r="DV378" s="153" t="str">
        <f t="shared" si="270"/>
        <v/>
      </c>
      <c r="DW378" s="19" t="str">
        <f t="shared" si="271"/>
        <v/>
      </c>
      <c r="DX378" s="153" t="str">
        <f t="shared" si="272"/>
        <v/>
      </c>
      <c r="DY378" s="19" t="str">
        <f t="shared" si="273"/>
        <v/>
      </c>
      <c r="DZ378" s="153" t="str">
        <f t="shared" si="274"/>
        <v/>
      </c>
      <c r="EA378" s="19" t="str">
        <f t="shared" si="275"/>
        <v/>
      </c>
      <c r="EB378" s="153" t="str">
        <f t="shared" si="276"/>
        <v/>
      </c>
      <c r="EC378" s="19" t="str">
        <f t="shared" si="277"/>
        <v/>
      </c>
      <c r="ED378" s="153" t="str">
        <f t="shared" si="278"/>
        <v/>
      </c>
      <c r="EE378" s="19" t="str">
        <f t="shared" si="279"/>
        <v/>
      </c>
      <c r="EF378" s="153" t="str">
        <f t="shared" si="280"/>
        <v/>
      </c>
      <c r="EG378" s="19" t="str">
        <f t="shared" si="281"/>
        <v/>
      </c>
      <c r="EH378" s="153" t="str">
        <f t="shared" si="282"/>
        <v/>
      </c>
      <c r="EI378" s="19" t="str">
        <f t="shared" si="283"/>
        <v/>
      </c>
      <c r="EJ378" s="153" t="str">
        <f t="shared" si="284"/>
        <v/>
      </c>
      <c r="EK378" s="19" t="str">
        <f t="shared" si="285"/>
        <v/>
      </c>
      <c r="EL378" s="153" t="str">
        <f t="shared" si="286"/>
        <v/>
      </c>
      <c r="EM378" s="19" t="str">
        <f t="shared" si="287"/>
        <v/>
      </c>
      <c r="EN378" s="153" t="str">
        <f t="shared" si="288"/>
        <v/>
      </c>
      <c r="EO378" s="19" t="str">
        <f t="shared" si="289"/>
        <v/>
      </c>
      <c r="EP378" s="153" t="str">
        <f t="shared" si="290"/>
        <v/>
      </c>
      <c r="EQ378" s="19" t="str">
        <f t="shared" si="291"/>
        <v/>
      </c>
      <c r="ER378" s="153" t="str">
        <f t="shared" si="292"/>
        <v/>
      </c>
      <c r="ES378" s="19" t="str">
        <f t="shared" si="293"/>
        <v/>
      </c>
      <c r="ET378" s="153" t="str">
        <f t="shared" si="294"/>
        <v/>
      </c>
    </row>
    <row r="379" spans="1:150" x14ac:dyDescent="0.25">
      <c r="A379" s="31"/>
      <c r="B379" s="91" t="str">
        <f t="shared" si="295"/>
        <v/>
      </c>
      <c r="C379" s="20" t="str">
        <f t="shared" si="255"/>
        <v/>
      </c>
      <c r="D379" s="97" t="str">
        <f t="shared" si="256"/>
        <v/>
      </c>
      <c r="E379" s="62" t="str">
        <f t="shared" si="296"/>
        <v/>
      </c>
      <c r="F379" s="31"/>
      <c r="G379" s="282"/>
      <c r="H379" s="283"/>
      <c r="I379" s="284"/>
      <c r="J379" s="285"/>
      <c r="K379" s="286"/>
      <c r="L379" s="287"/>
      <c r="M379" s="288"/>
      <c r="N379" s="287"/>
      <c r="O379" s="288"/>
      <c r="P379" s="287"/>
      <c r="Q379" s="288"/>
      <c r="R379" s="287"/>
      <c r="S379" s="288"/>
      <c r="T379" s="287"/>
      <c r="U379" s="288"/>
      <c r="V379" s="287"/>
      <c r="W379" s="288"/>
      <c r="X379" s="287"/>
      <c r="Y379" s="288"/>
      <c r="Z379" s="287"/>
      <c r="AA379" s="288"/>
      <c r="AB379" s="287"/>
      <c r="AC379" s="288"/>
      <c r="AD379" s="287"/>
      <c r="AE379" s="288"/>
      <c r="AF379" s="287"/>
      <c r="AG379" s="288"/>
      <c r="AH379" s="287"/>
      <c r="AI379" s="288"/>
      <c r="AJ379" s="287"/>
      <c r="AK379" s="288"/>
      <c r="AL379" s="287"/>
      <c r="AM379" s="288"/>
      <c r="AN379" s="287"/>
      <c r="AO379" s="288"/>
      <c r="AP379" s="287"/>
      <c r="AQ379" s="288"/>
      <c r="AR379" s="287"/>
      <c r="AS379" s="288"/>
      <c r="AT379" s="287"/>
      <c r="AU379" s="288"/>
      <c r="AV379" s="287"/>
      <c r="AW379" s="288"/>
      <c r="AX379" s="287"/>
      <c r="AY379" s="31"/>
      <c r="BA379" s="76" t="str">
        <f t="shared" si="297"/>
        <v/>
      </c>
      <c r="BC379" s="76" t="str">
        <f>IF('Stock List'!$K379="", "", 'Stock List'!$K379)</f>
        <v/>
      </c>
      <c r="BE379" s="106">
        <f>IFERROR(ROUND(((INDEX('Stock List'!$M$11:$M$1010, MATCH(L379, 'Stock List'!$K$11:$K$1010, 0))/INDEX('Stock List'!$L$11:$L$1010, MATCH(L379, 'Stock List'!$K$11:$K$1010, 0)))*K379), 2), 0)</f>
        <v>0</v>
      </c>
      <c r="BF379" s="20"/>
      <c r="BG379" s="20">
        <f>IFERROR(ROUND(((INDEX('Stock List'!$M$11:$M$1010, MATCH(N379, 'Stock List'!$K$11:$K$1010, 0))/INDEX('Stock List'!$L$11:$L$1010, MATCH(N379, 'Stock List'!$K$11:$K$1010, 0)))*M379), 2), 0)</f>
        <v>0</v>
      </c>
      <c r="BH379" s="20"/>
      <c r="BI379" s="20">
        <f>IFERROR(ROUND(((INDEX('Stock List'!$M$11:$M$1010, MATCH(P379, 'Stock List'!$K$11:$K$1010, 0))/INDEX('Stock List'!$L$11:$L$1010, MATCH(P379, 'Stock List'!$K$11:$K$1010, 0)))*O379), 2), 0)</f>
        <v>0</v>
      </c>
      <c r="BJ379" s="20"/>
      <c r="BK379" s="20">
        <f>IFERROR(ROUND(((INDEX('Stock List'!$M$11:$M$1010, MATCH(R379, 'Stock List'!$K$11:$K$1010, 0))/INDEX('Stock List'!$L$11:$L$1010, MATCH(R379, 'Stock List'!$K$11:$K$1010, 0)))*Q379), 2), 0)</f>
        <v>0</v>
      </c>
      <c r="BL379" s="20"/>
      <c r="BM379" s="20">
        <f>IFERROR(ROUND(((INDEX('Stock List'!$M$11:$M$1010, MATCH(T379, 'Stock List'!$K$11:$K$1010, 0))/INDEX('Stock List'!$L$11:$L$1010, MATCH(T379, 'Stock List'!$K$11:$K$1010, 0)))*S379), 2), 0)</f>
        <v>0</v>
      </c>
      <c r="BN379" s="20"/>
      <c r="BO379" s="20">
        <f>IFERROR(ROUND(((INDEX('Stock List'!$M$11:$M$1010, MATCH(V379, 'Stock List'!$K$11:$K$1010, 0))/INDEX('Stock List'!$L$11:$L$1010, MATCH(V379, 'Stock List'!$K$11:$K$1010, 0)))*U379), 2), 0)</f>
        <v>0</v>
      </c>
      <c r="BP379" s="20"/>
      <c r="BQ379" s="20">
        <f>IFERROR(ROUND(((INDEX('Stock List'!$M$11:$M$1010, MATCH(X379, 'Stock List'!$K$11:$K$1010, 0))/INDEX('Stock List'!$L$11:$L$1010, MATCH(X379, 'Stock List'!$K$11:$K$1010, 0)))*W379), 2), 0)</f>
        <v>0</v>
      </c>
      <c r="BR379" s="20"/>
      <c r="BS379" s="20">
        <f>IFERROR(ROUND(((INDEX('Stock List'!$M$11:$M$1010, MATCH(Z379, 'Stock List'!$K$11:$K$1010, 0))/INDEX('Stock List'!$L$11:$L$1010, MATCH(Z379, 'Stock List'!$K$11:$K$1010, 0)))*Y379), 2), 0)</f>
        <v>0</v>
      </c>
      <c r="BT379" s="20"/>
      <c r="BU379" s="20">
        <f>IFERROR(ROUND(((INDEX('Stock List'!$M$11:$M$1010, MATCH(AB379, 'Stock List'!$K$11:$K$1010, 0))/INDEX('Stock List'!$L$11:$L$1010, MATCH(AB379, 'Stock List'!$K$11:$K$1010, 0)))*AA379), 2), 0)</f>
        <v>0</v>
      </c>
      <c r="BV379" s="20"/>
      <c r="BW379" s="20">
        <f>IFERROR(ROUND(((INDEX('Stock List'!$M$11:$M$1010, MATCH(AD379, 'Stock List'!$K$11:$K$1010, 0))/INDEX('Stock List'!$L$11:$L$1010, MATCH(AD379, 'Stock List'!$K$11:$K$1010, 0)))*AC379), 2), 0)</f>
        <v>0</v>
      </c>
      <c r="BX379" s="20"/>
      <c r="BY379" s="20">
        <f>IFERROR(ROUND(((INDEX('Stock List'!$M$11:$M$1010, MATCH(AF379, 'Stock List'!$K$11:$K$1010, 0))/INDEX('Stock List'!$L$11:$L$1010, MATCH(AF379, 'Stock List'!$K$11:$K$1010, 0)))*AE379), 2), 0)</f>
        <v>0</v>
      </c>
      <c r="BZ379" s="20"/>
      <c r="CA379" s="20">
        <f>IFERROR(ROUND(((INDEX('Stock List'!$M$11:$M$1010, MATCH(AH379, 'Stock List'!$K$11:$K$1010, 0))/INDEX('Stock List'!$L$11:$L$1010, MATCH(AH379, 'Stock List'!$K$11:$K$1010, 0)))*AG379), 2), 0)</f>
        <v>0</v>
      </c>
      <c r="CB379" s="20"/>
      <c r="CC379" s="20">
        <f>IFERROR(ROUND(((INDEX('Stock List'!$M$11:$M$1010, MATCH(AJ379, 'Stock List'!$K$11:$K$1010, 0))/INDEX('Stock List'!$L$11:$L$1010, MATCH(AJ379, 'Stock List'!$K$11:$K$1010, 0)))*AI379), 2), 0)</f>
        <v>0</v>
      </c>
      <c r="CD379" s="20"/>
      <c r="CE379" s="20">
        <f>IFERROR(ROUND(((INDEX('Stock List'!$M$11:$M$1010, MATCH(AL379, 'Stock List'!$K$11:$K$1010, 0))/INDEX('Stock List'!$L$11:$L$1010, MATCH(AL379, 'Stock List'!$K$11:$K$1010, 0)))*AK379), 2), 0)</f>
        <v>0</v>
      </c>
      <c r="CF379" s="20"/>
      <c r="CG379" s="20">
        <f>IFERROR(ROUND(((INDEX('Stock List'!$M$11:$M$1010, MATCH(AN379, 'Stock List'!$K$11:$K$1010, 0))/INDEX('Stock List'!$L$11:$L$1010, MATCH(AN379, 'Stock List'!$K$11:$K$1010, 0)))*AM379), 2), 0)</f>
        <v>0</v>
      </c>
      <c r="CH379" s="20"/>
      <c r="CI379" s="20">
        <f>IFERROR(ROUND(((INDEX('Stock List'!$M$11:$M$1010, MATCH(AP379, 'Stock List'!$K$11:$K$1010, 0))/INDEX('Stock List'!$L$11:$L$1010, MATCH(AP379, 'Stock List'!$K$11:$K$1010, 0)))*AO379), 2), 0)</f>
        <v>0</v>
      </c>
      <c r="CJ379" s="20"/>
      <c r="CK379" s="20">
        <f>IFERROR(ROUND(((INDEX('Stock List'!$M$11:$M$1010, MATCH(AR379, 'Stock List'!$K$11:$K$1010, 0))/INDEX('Stock List'!$L$11:$L$1010, MATCH(AR379, 'Stock List'!$K$11:$K$1010, 0)))*AQ379), 2), 0)</f>
        <v>0</v>
      </c>
      <c r="CL379" s="20"/>
      <c r="CM379" s="20">
        <f>IFERROR(ROUND(((INDEX('Stock List'!$M$11:$M$1010, MATCH(AT379, 'Stock List'!$K$11:$K$1010, 0))/INDEX('Stock List'!$L$11:$L$1010, MATCH(AT379, 'Stock List'!$K$11:$K$1010, 0)))*AS379), 2), 0)</f>
        <v>0</v>
      </c>
      <c r="CN379" s="20"/>
      <c r="CO379" s="20">
        <f>IFERROR(ROUND(((INDEX('Stock List'!$M$11:$M$1010, MATCH(AV379, 'Stock List'!$K$11:$K$1010, 0))/INDEX('Stock List'!$L$11:$L$1010, MATCH(AV379, 'Stock List'!$K$11:$K$1010, 0)))*AU379), 2), 0)</f>
        <v>0</v>
      </c>
      <c r="CP379" s="20"/>
      <c r="CQ379" s="20">
        <f>IFERROR(ROUND(((INDEX('Stock List'!$M$11:$M$1010, MATCH(AX379, 'Stock List'!$K$11:$K$1010, 0))/INDEX('Stock List'!$L$11:$L$1010, MATCH(AX379, 'Stock List'!$K$11:$K$1010, 0)))*AW379), 2), 0)</f>
        <v>0</v>
      </c>
      <c r="CR379" s="22"/>
      <c r="CT379" s="106" t="str">
        <f t="shared" si="298"/>
        <v/>
      </c>
      <c r="CU379" s="22" t="str">
        <f t="shared" si="299"/>
        <v/>
      </c>
      <c r="CX379" s="106" t="str">
        <f t="shared" si="300"/>
        <v/>
      </c>
      <c r="CY379" s="20" t="str">
        <f t="shared" si="301"/>
        <v/>
      </c>
      <c r="CZ379" s="22" t="str">
        <f t="shared" si="302"/>
        <v/>
      </c>
      <c r="DB379" s="76" t="str">
        <f>IF($H379="", "", COUNTIF($G$11:$G$1010, "&gt;"&amp;$G379)+1+COUNTIF($G$11:$G379, $G379)-1)</f>
        <v/>
      </c>
      <c r="DC379" s="76" t="str">
        <f>IF($H379="", "", COUNTIF($CZ$11:$CZ$1010, "&gt;"&amp;$CZ379)+1+COUNTIF($CZ$11:$CZ379, $CZ379)-1)</f>
        <v/>
      </c>
      <c r="DE379" s="147" t="str">
        <f t="shared" si="303"/>
        <v/>
      </c>
      <c r="DF379" s="148"/>
      <c r="DG379" s="19" t="str">
        <f t="shared" si="304"/>
        <v/>
      </c>
      <c r="DH379" s="153" t="str">
        <f t="shared" si="305"/>
        <v/>
      </c>
      <c r="DI379" s="19" t="str">
        <f t="shared" si="257"/>
        <v/>
      </c>
      <c r="DJ379" s="153" t="str">
        <f t="shared" si="258"/>
        <v/>
      </c>
      <c r="DK379" s="19" t="str">
        <f t="shared" si="259"/>
        <v/>
      </c>
      <c r="DL379" s="153" t="str">
        <f t="shared" si="260"/>
        <v/>
      </c>
      <c r="DM379" s="19" t="str">
        <f t="shared" si="261"/>
        <v/>
      </c>
      <c r="DN379" s="153" t="str">
        <f t="shared" si="262"/>
        <v/>
      </c>
      <c r="DO379" s="19" t="str">
        <f t="shared" si="263"/>
        <v/>
      </c>
      <c r="DP379" s="153" t="str">
        <f t="shared" si="264"/>
        <v/>
      </c>
      <c r="DQ379" s="19" t="str">
        <f t="shared" si="265"/>
        <v/>
      </c>
      <c r="DR379" s="153" t="str">
        <f t="shared" si="266"/>
        <v/>
      </c>
      <c r="DS379" s="19" t="str">
        <f t="shared" si="267"/>
        <v/>
      </c>
      <c r="DT379" s="153" t="str">
        <f t="shared" si="268"/>
        <v/>
      </c>
      <c r="DU379" s="19" t="str">
        <f t="shared" si="269"/>
        <v/>
      </c>
      <c r="DV379" s="153" t="str">
        <f t="shared" si="270"/>
        <v/>
      </c>
      <c r="DW379" s="19" t="str">
        <f t="shared" si="271"/>
        <v/>
      </c>
      <c r="DX379" s="153" t="str">
        <f t="shared" si="272"/>
        <v/>
      </c>
      <c r="DY379" s="19" t="str">
        <f t="shared" si="273"/>
        <v/>
      </c>
      <c r="DZ379" s="153" t="str">
        <f t="shared" si="274"/>
        <v/>
      </c>
      <c r="EA379" s="19" t="str">
        <f t="shared" si="275"/>
        <v/>
      </c>
      <c r="EB379" s="153" t="str">
        <f t="shared" si="276"/>
        <v/>
      </c>
      <c r="EC379" s="19" t="str">
        <f t="shared" si="277"/>
        <v/>
      </c>
      <c r="ED379" s="153" t="str">
        <f t="shared" si="278"/>
        <v/>
      </c>
      <c r="EE379" s="19" t="str">
        <f t="shared" si="279"/>
        <v/>
      </c>
      <c r="EF379" s="153" t="str">
        <f t="shared" si="280"/>
        <v/>
      </c>
      <c r="EG379" s="19" t="str">
        <f t="shared" si="281"/>
        <v/>
      </c>
      <c r="EH379" s="153" t="str">
        <f t="shared" si="282"/>
        <v/>
      </c>
      <c r="EI379" s="19" t="str">
        <f t="shared" si="283"/>
        <v/>
      </c>
      <c r="EJ379" s="153" t="str">
        <f t="shared" si="284"/>
        <v/>
      </c>
      <c r="EK379" s="19" t="str">
        <f t="shared" si="285"/>
        <v/>
      </c>
      <c r="EL379" s="153" t="str">
        <f t="shared" si="286"/>
        <v/>
      </c>
      <c r="EM379" s="19" t="str">
        <f t="shared" si="287"/>
        <v/>
      </c>
      <c r="EN379" s="153" t="str">
        <f t="shared" si="288"/>
        <v/>
      </c>
      <c r="EO379" s="19" t="str">
        <f t="shared" si="289"/>
        <v/>
      </c>
      <c r="EP379" s="153" t="str">
        <f t="shared" si="290"/>
        <v/>
      </c>
      <c r="EQ379" s="19" t="str">
        <f t="shared" si="291"/>
        <v/>
      </c>
      <c r="ER379" s="153" t="str">
        <f t="shared" si="292"/>
        <v/>
      </c>
      <c r="ES379" s="19" t="str">
        <f t="shared" si="293"/>
        <v/>
      </c>
      <c r="ET379" s="153" t="str">
        <f t="shared" si="294"/>
        <v/>
      </c>
    </row>
    <row r="380" spans="1:150" x14ac:dyDescent="0.25">
      <c r="A380" s="31"/>
      <c r="B380" s="91" t="str">
        <f t="shared" si="295"/>
        <v/>
      </c>
      <c r="C380" s="20" t="str">
        <f t="shared" si="255"/>
        <v/>
      </c>
      <c r="D380" s="97" t="str">
        <f t="shared" si="256"/>
        <v/>
      </c>
      <c r="E380" s="62" t="str">
        <f t="shared" si="296"/>
        <v/>
      </c>
      <c r="F380" s="31"/>
      <c r="G380" s="282"/>
      <c r="H380" s="283"/>
      <c r="I380" s="284"/>
      <c r="J380" s="285"/>
      <c r="K380" s="286"/>
      <c r="L380" s="287"/>
      <c r="M380" s="288"/>
      <c r="N380" s="287"/>
      <c r="O380" s="288"/>
      <c r="P380" s="287"/>
      <c r="Q380" s="288"/>
      <c r="R380" s="287"/>
      <c r="S380" s="288"/>
      <c r="T380" s="287"/>
      <c r="U380" s="288"/>
      <c r="V380" s="287"/>
      <c r="W380" s="288"/>
      <c r="X380" s="287"/>
      <c r="Y380" s="288"/>
      <c r="Z380" s="287"/>
      <c r="AA380" s="288"/>
      <c r="AB380" s="287"/>
      <c r="AC380" s="288"/>
      <c r="AD380" s="287"/>
      <c r="AE380" s="288"/>
      <c r="AF380" s="287"/>
      <c r="AG380" s="288"/>
      <c r="AH380" s="287"/>
      <c r="AI380" s="288"/>
      <c r="AJ380" s="287"/>
      <c r="AK380" s="288"/>
      <c r="AL380" s="287"/>
      <c r="AM380" s="288"/>
      <c r="AN380" s="287"/>
      <c r="AO380" s="288"/>
      <c r="AP380" s="287"/>
      <c r="AQ380" s="288"/>
      <c r="AR380" s="287"/>
      <c r="AS380" s="288"/>
      <c r="AT380" s="287"/>
      <c r="AU380" s="288"/>
      <c r="AV380" s="287"/>
      <c r="AW380" s="288"/>
      <c r="AX380" s="287"/>
      <c r="AY380" s="31"/>
      <c r="BA380" s="76" t="str">
        <f t="shared" si="297"/>
        <v/>
      </c>
      <c r="BC380" s="76" t="str">
        <f>IF('Stock List'!$K380="", "", 'Stock List'!$K380)</f>
        <v/>
      </c>
      <c r="BE380" s="106">
        <f>IFERROR(ROUND(((INDEX('Stock List'!$M$11:$M$1010, MATCH(L380, 'Stock List'!$K$11:$K$1010, 0))/INDEX('Stock List'!$L$11:$L$1010, MATCH(L380, 'Stock List'!$K$11:$K$1010, 0)))*K380), 2), 0)</f>
        <v>0</v>
      </c>
      <c r="BF380" s="20"/>
      <c r="BG380" s="20">
        <f>IFERROR(ROUND(((INDEX('Stock List'!$M$11:$M$1010, MATCH(N380, 'Stock List'!$K$11:$K$1010, 0))/INDEX('Stock List'!$L$11:$L$1010, MATCH(N380, 'Stock List'!$K$11:$K$1010, 0)))*M380), 2), 0)</f>
        <v>0</v>
      </c>
      <c r="BH380" s="20"/>
      <c r="BI380" s="20">
        <f>IFERROR(ROUND(((INDEX('Stock List'!$M$11:$M$1010, MATCH(P380, 'Stock List'!$K$11:$K$1010, 0))/INDEX('Stock List'!$L$11:$L$1010, MATCH(P380, 'Stock List'!$K$11:$K$1010, 0)))*O380), 2), 0)</f>
        <v>0</v>
      </c>
      <c r="BJ380" s="20"/>
      <c r="BK380" s="20">
        <f>IFERROR(ROUND(((INDEX('Stock List'!$M$11:$M$1010, MATCH(R380, 'Stock List'!$K$11:$K$1010, 0))/INDEX('Stock List'!$L$11:$L$1010, MATCH(R380, 'Stock List'!$K$11:$K$1010, 0)))*Q380), 2), 0)</f>
        <v>0</v>
      </c>
      <c r="BL380" s="20"/>
      <c r="BM380" s="20">
        <f>IFERROR(ROUND(((INDEX('Stock List'!$M$11:$M$1010, MATCH(T380, 'Stock List'!$K$11:$K$1010, 0))/INDEX('Stock List'!$L$11:$L$1010, MATCH(T380, 'Stock List'!$K$11:$K$1010, 0)))*S380), 2), 0)</f>
        <v>0</v>
      </c>
      <c r="BN380" s="20"/>
      <c r="BO380" s="20">
        <f>IFERROR(ROUND(((INDEX('Stock List'!$M$11:$M$1010, MATCH(V380, 'Stock List'!$K$11:$K$1010, 0))/INDEX('Stock List'!$L$11:$L$1010, MATCH(V380, 'Stock List'!$K$11:$K$1010, 0)))*U380), 2), 0)</f>
        <v>0</v>
      </c>
      <c r="BP380" s="20"/>
      <c r="BQ380" s="20">
        <f>IFERROR(ROUND(((INDEX('Stock List'!$M$11:$M$1010, MATCH(X380, 'Stock List'!$K$11:$K$1010, 0))/INDEX('Stock List'!$L$11:$L$1010, MATCH(X380, 'Stock List'!$K$11:$K$1010, 0)))*W380), 2), 0)</f>
        <v>0</v>
      </c>
      <c r="BR380" s="20"/>
      <c r="BS380" s="20">
        <f>IFERROR(ROUND(((INDEX('Stock List'!$M$11:$M$1010, MATCH(Z380, 'Stock List'!$K$11:$K$1010, 0))/INDEX('Stock List'!$L$11:$L$1010, MATCH(Z380, 'Stock List'!$K$11:$K$1010, 0)))*Y380), 2), 0)</f>
        <v>0</v>
      </c>
      <c r="BT380" s="20"/>
      <c r="BU380" s="20">
        <f>IFERROR(ROUND(((INDEX('Stock List'!$M$11:$M$1010, MATCH(AB380, 'Stock List'!$K$11:$K$1010, 0))/INDEX('Stock List'!$L$11:$L$1010, MATCH(AB380, 'Stock List'!$K$11:$K$1010, 0)))*AA380), 2), 0)</f>
        <v>0</v>
      </c>
      <c r="BV380" s="20"/>
      <c r="BW380" s="20">
        <f>IFERROR(ROUND(((INDEX('Stock List'!$M$11:$M$1010, MATCH(AD380, 'Stock List'!$K$11:$K$1010, 0))/INDEX('Stock List'!$L$11:$L$1010, MATCH(AD380, 'Stock List'!$K$11:$K$1010, 0)))*AC380), 2), 0)</f>
        <v>0</v>
      </c>
      <c r="BX380" s="20"/>
      <c r="BY380" s="20">
        <f>IFERROR(ROUND(((INDEX('Stock List'!$M$11:$M$1010, MATCH(AF380, 'Stock List'!$K$11:$K$1010, 0))/INDEX('Stock List'!$L$11:$L$1010, MATCH(AF380, 'Stock List'!$K$11:$K$1010, 0)))*AE380), 2), 0)</f>
        <v>0</v>
      </c>
      <c r="BZ380" s="20"/>
      <c r="CA380" s="20">
        <f>IFERROR(ROUND(((INDEX('Stock List'!$M$11:$M$1010, MATCH(AH380, 'Stock List'!$K$11:$K$1010, 0))/INDEX('Stock List'!$L$11:$L$1010, MATCH(AH380, 'Stock List'!$K$11:$K$1010, 0)))*AG380), 2), 0)</f>
        <v>0</v>
      </c>
      <c r="CB380" s="20"/>
      <c r="CC380" s="20">
        <f>IFERROR(ROUND(((INDEX('Stock List'!$M$11:$M$1010, MATCH(AJ380, 'Stock List'!$K$11:$K$1010, 0))/INDEX('Stock List'!$L$11:$L$1010, MATCH(AJ380, 'Stock List'!$K$11:$K$1010, 0)))*AI380), 2), 0)</f>
        <v>0</v>
      </c>
      <c r="CD380" s="20"/>
      <c r="CE380" s="20">
        <f>IFERROR(ROUND(((INDEX('Stock List'!$M$11:$M$1010, MATCH(AL380, 'Stock List'!$K$11:$K$1010, 0))/INDEX('Stock List'!$L$11:$L$1010, MATCH(AL380, 'Stock List'!$K$11:$K$1010, 0)))*AK380), 2), 0)</f>
        <v>0</v>
      </c>
      <c r="CF380" s="20"/>
      <c r="CG380" s="20">
        <f>IFERROR(ROUND(((INDEX('Stock List'!$M$11:$M$1010, MATCH(AN380, 'Stock List'!$K$11:$K$1010, 0))/INDEX('Stock List'!$L$11:$L$1010, MATCH(AN380, 'Stock List'!$K$11:$K$1010, 0)))*AM380), 2), 0)</f>
        <v>0</v>
      </c>
      <c r="CH380" s="20"/>
      <c r="CI380" s="20">
        <f>IFERROR(ROUND(((INDEX('Stock List'!$M$11:$M$1010, MATCH(AP380, 'Stock List'!$K$11:$K$1010, 0))/INDEX('Stock List'!$L$11:$L$1010, MATCH(AP380, 'Stock List'!$K$11:$K$1010, 0)))*AO380), 2), 0)</f>
        <v>0</v>
      </c>
      <c r="CJ380" s="20"/>
      <c r="CK380" s="20">
        <f>IFERROR(ROUND(((INDEX('Stock List'!$M$11:$M$1010, MATCH(AR380, 'Stock List'!$K$11:$K$1010, 0))/INDEX('Stock List'!$L$11:$L$1010, MATCH(AR380, 'Stock List'!$K$11:$K$1010, 0)))*AQ380), 2), 0)</f>
        <v>0</v>
      </c>
      <c r="CL380" s="20"/>
      <c r="CM380" s="20">
        <f>IFERROR(ROUND(((INDEX('Stock List'!$M$11:$M$1010, MATCH(AT380, 'Stock List'!$K$11:$K$1010, 0))/INDEX('Stock List'!$L$11:$L$1010, MATCH(AT380, 'Stock List'!$K$11:$K$1010, 0)))*AS380), 2), 0)</f>
        <v>0</v>
      </c>
      <c r="CN380" s="20"/>
      <c r="CO380" s="20">
        <f>IFERROR(ROUND(((INDEX('Stock List'!$M$11:$M$1010, MATCH(AV380, 'Stock List'!$K$11:$K$1010, 0))/INDEX('Stock List'!$L$11:$L$1010, MATCH(AV380, 'Stock List'!$K$11:$K$1010, 0)))*AU380), 2), 0)</f>
        <v>0</v>
      </c>
      <c r="CP380" s="20"/>
      <c r="CQ380" s="20">
        <f>IFERROR(ROUND(((INDEX('Stock List'!$M$11:$M$1010, MATCH(AX380, 'Stock List'!$K$11:$K$1010, 0))/INDEX('Stock List'!$L$11:$L$1010, MATCH(AX380, 'Stock List'!$K$11:$K$1010, 0)))*AW380), 2), 0)</f>
        <v>0</v>
      </c>
      <c r="CR380" s="22"/>
      <c r="CT380" s="106" t="str">
        <f t="shared" si="298"/>
        <v/>
      </c>
      <c r="CU380" s="22" t="str">
        <f t="shared" si="299"/>
        <v/>
      </c>
      <c r="CX380" s="106" t="str">
        <f t="shared" si="300"/>
        <v/>
      </c>
      <c r="CY380" s="20" t="str">
        <f t="shared" si="301"/>
        <v/>
      </c>
      <c r="CZ380" s="22" t="str">
        <f t="shared" si="302"/>
        <v/>
      </c>
      <c r="DB380" s="76" t="str">
        <f>IF($H380="", "", COUNTIF($G$11:$G$1010, "&gt;"&amp;$G380)+1+COUNTIF($G$11:$G380, $G380)-1)</f>
        <v/>
      </c>
      <c r="DC380" s="76" t="str">
        <f>IF($H380="", "", COUNTIF($CZ$11:$CZ$1010, "&gt;"&amp;$CZ380)+1+COUNTIF($CZ$11:$CZ380, $CZ380)-1)</f>
        <v/>
      </c>
      <c r="DE380" s="147" t="str">
        <f t="shared" si="303"/>
        <v/>
      </c>
      <c r="DF380" s="148"/>
      <c r="DG380" s="19" t="str">
        <f t="shared" si="304"/>
        <v/>
      </c>
      <c r="DH380" s="153" t="str">
        <f t="shared" si="305"/>
        <v/>
      </c>
      <c r="DI380" s="19" t="str">
        <f t="shared" si="257"/>
        <v/>
      </c>
      <c r="DJ380" s="153" t="str">
        <f t="shared" si="258"/>
        <v/>
      </c>
      <c r="DK380" s="19" t="str">
        <f t="shared" si="259"/>
        <v/>
      </c>
      <c r="DL380" s="153" t="str">
        <f t="shared" si="260"/>
        <v/>
      </c>
      <c r="DM380" s="19" t="str">
        <f t="shared" si="261"/>
        <v/>
      </c>
      <c r="DN380" s="153" t="str">
        <f t="shared" si="262"/>
        <v/>
      </c>
      <c r="DO380" s="19" t="str">
        <f t="shared" si="263"/>
        <v/>
      </c>
      <c r="DP380" s="153" t="str">
        <f t="shared" si="264"/>
        <v/>
      </c>
      <c r="DQ380" s="19" t="str">
        <f t="shared" si="265"/>
        <v/>
      </c>
      <c r="DR380" s="153" t="str">
        <f t="shared" si="266"/>
        <v/>
      </c>
      <c r="DS380" s="19" t="str">
        <f t="shared" si="267"/>
        <v/>
      </c>
      <c r="DT380" s="153" t="str">
        <f t="shared" si="268"/>
        <v/>
      </c>
      <c r="DU380" s="19" t="str">
        <f t="shared" si="269"/>
        <v/>
      </c>
      <c r="DV380" s="153" t="str">
        <f t="shared" si="270"/>
        <v/>
      </c>
      <c r="DW380" s="19" t="str">
        <f t="shared" si="271"/>
        <v/>
      </c>
      <c r="DX380" s="153" t="str">
        <f t="shared" si="272"/>
        <v/>
      </c>
      <c r="DY380" s="19" t="str">
        <f t="shared" si="273"/>
        <v/>
      </c>
      <c r="DZ380" s="153" t="str">
        <f t="shared" si="274"/>
        <v/>
      </c>
      <c r="EA380" s="19" t="str">
        <f t="shared" si="275"/>
        <v/>
      </c>
      <c r="EB380" s="153" t="str">
        <f t="shared" si="276"/>
        <v/>
      </c>
      <c r="EC380" s="19" t="str">
        <f t="shared" si="277"/>
        <v/>
      </c>
      <c r="ED380" s="153" t="str">
        <f t="shared" si="278"/>
        <v/>
      </c>
      <c r="EE380" s="19" t="str">
        <f t="shared" si="279"/>
        <v/>
      </c>
      <c r="EF380" s="153" t="str">
        <f t="shared" si="280"/>
        <v/>
      </c>
      <c r="EG380" s="19" t="str">
        <f t="shared" si="281"/>
        <v/>
      </c>
      <c r="EH380" s="153" t="str">
        <f t="shared" si="282"/>
        <v/>
      </c>
      <c r="EI380" s="19" t="str">
        <f t="shared" si="283"/>
        <v/>
      </c>
      <c r="EJ380" s="153" t="str">
        <f t="shared" si="284"/>
        <v/>
      </c>
      <c r="EK380" s="19" t="str">
        <f t="shared" si="285"/>
        <v/>
      </c>
      <c r="EL380" s="153" t="str">
        <f t="shared" si="286"/>
        <v/>
      </c>
      <c r="EM380" s="19" t="str">
        <f t="shared" si="287"/>
        <v/>
      </c>
      <c r="EN380" s="153" t="str">
        <f t="shared" si="288"/>
        <v/>
      </c>
      <c r="EO380" s="19" t="str">
        <f t="shared" si="289"/>
        <v/>
      </c>
      <c r="EP380" s="153" t="str">
        <f t="shared" si="290"/>
        <v/>
      </c>
      <c r="EQ380" s="19" t="str">
        <f t="shared" si="291"/>
        <v/>
      </c>
      <c r="ER380" s="153" t="str">
        <f t="shared" si="292"/>
        <v/>
      </c>
      <c r="ES380" s="19" t="str">
        <f t="shared" si="293"/>
        <v/>
      </c>
      <c r="ET380" s="153" t="str">
        <f t="shared" si="294"/>
        <v/>
      </c>
    </row>
    <row r="381" spans="1:150" x14ac:dyDescent="0.25">
      <c r="A381" s="31"/>
      <c r="B381" s="91" t="str">
        <f t="shared" si="295"/>
        <v/>
      </c>
      <c r="C381" s="20" t="str">
        <f t="shared" si="255"/>
        <v/>
      </c>
      <c r="D381" s="97" t="str">
        <f t="shared" si="256"/>
        <v/>
      </c>
      <c r="E381" s="62" t="str">
        <f t="shared" si="296"/>
        <v/>
      </c>
      <c r="F381" s="31"/>
      <c r="G381" s="282"/>
      <c r="H381" s="283"/>
      <c r="I381" s="284"/>
      <c r="J381" s="285"/>
      <c r="K381" s="286"/>
      <c r="L381" s="287"/>
      <c r="M381" s="288"/>
      <c r="N381" s="287"/>
      <c r="O381" s="288"/>
      <c r="P381" s="287"/>
      <c r="Q381" s="288"/>
      <c r="R381" s="287"/>
      <c r="S381" s="288"/>
      <c r="T381" s="287"/>
      <c r="U381" s="288"/>
      <c r="V381" s="287"/>
      <c r="W381" s="288"/>
      <c r="X381" s="287"/>
      <c r="Y381" s="288"/>
      <c r="Z381" s="287"/>
      <c r="AA381" s="288"/>
      <c r="AB381" s="287"/>
      <c r="AC381" s="288"/>
      <c r="AD381" s="287"/>
      <c r="AE381" s="288"/>
      <c r="AF381" s="287"/>
      <c r="AG381" s="288"/>
      <c r="AH381" s="287"/>
      <c r="AI381" s="288"/>
      <c r="AJ381" s="287"/>
      <c r="AK381" s="288"/>
      <c r="AL381" s="287"/>
      <c r="AM381" s="288"/>
      <c r="AN381" s="287"/>
      <c r="AO381" s="288"/>
      <c r="AP381" s="287"/>
      <c r="AQ381" s="288"/>
      <c r="AR381" s="287"/>
      <c r="AS381" s="288"/>
      <c r="AT381" s="287"/>
      <c r="AU381" s="288"/>
      <c r="AV381" s="287"/>
      <c r="AW381" s="288"/>
      <c r="AX381" s="287"/>
      <c r="AY381" s="31"/>
      <c r="BA381" s="76" t="str">
        <f t="shared" si="297"/>
        <v/>
      </c>
      <c r="BC381" s="76" t="str">
        <f>IF('Stock List'!$K381="", "", 'Stock List'!$K381)</f>
        <v/>
      </c>
      <c r="BE381" s="106">
        <f>IFERROR(ROUND(((INDEX('Stock List'!$M$11:$M$1010, MATCH(L381, 'Stock List'!$K$11:$K$1010, 0))/INDEX('Stock List'!$L$11:$L$1010, MATCH(L381, 'Stock List'!$K$11:$K$1010, 0)))*K381), 2), 0)</f>
        <v>0</v>
      </c>
      <c r="BF381" s="20"/>
      <c r="BG381" s="20">
        <f>IFERROR(ROUND(((INDEX('Stock List'!$M$11:$M$1010, MATCH(N381, 'Stock List'!$K$11:$K$1010, 0))/INDEX('Stock List'!$L$11:$L$1010, MATCH(N381, 'Stock List'!$K$11:$K$1010, 0)))*M381), 2), 0)</f>
        <v>0</v>
      </c>
      <c r="BH381" s="20"/>
      <c r="BI381" s="20">
        <f>IFERROR(ROUND(((INDEX('Stock List'!$M$11:$M$1010, MATCH(P381, 'Stock List'!$K$11:$K$1010, 0))/INDEX('Stock List'!$L$11:$L$1010, MATCH(P381, 'Stock List'!$K$11:$K$1010, 0)))*O381), 2), 0)</f>
        <v>0</v>
      </c>
      <c r="BJ381" s="20"/>
      <c r="BK381" s="20">
        <f>IFERROR(ROUND(((INDEX('Stock List'!$M$11:$M$1010, MATCH(R381, 'Stock List'!$K$11:$K$1010, 0))/INDEX('Stock List'!$L$11:$L$1010, MATCH(R381, 'Stock List'!$K$11:$K$1010, 0)))*Q381), 2), 0)</f>
        <v>0</v>
      </c>
      <c r="BL381" s="20"/>
      <c r="BM381" s="20">
        <f>IFERROR(ROUND(((INDEX('Stock List'!$M$11:$M$1010, MATCH(T381, 'Stock List'!$K$11:$K$1010, 0))/INDEX('Stock List'!$L$11:$L$1010, MATCH(T381, 'Stock List'!$K$11:$K$1010, 0)))*S381), 2), 0)</f>
        <v>0</v>
      </c>
      <c r="BN381" s="20"/>
      <c r="BO381" s="20">
        <f>IFERROR(ROUND(((INDEX('Stock List'!$M$11:$M$1010, MATCH(V381, 'Stock List'!$K$11:$K$1010, 0))/INDEX('Stock List'!$L$11:$L$1010, MATCH(V381, 'Stock List'!$K$11:$K$1010, 0)))*U381), 2), 0)</f>
        <v>0</v>
      </c>
      <c r="BP381" s="20"/>
      <c r="BQ381" s="20">
        <f>IFERROR(ROUND(((INDEX('Stock List'!$M$11:$M$1010, MATCH(X381, 'Stock List'!$K$11:$K$1010, 0))/INDEX('Stock List'!$L$11:$L$1010, MATCH(X381, 'Stock List'!$K$11:$K$1010, 0)))*W381), 2), 0)</f>
        <v>0</v>
      </c>
      <c r="BR381" s="20"/>
      <c r="BS381" s="20">
        <f>IFERROR(ROUND(((INDEX('Stock List'!$M$11:$M$1010, MATCH(Z381, 'Stock List'!$K$11:$K$1010, 0))/INDEX('Stock List'!$L$11:$L$1010, MATCH(Z381, 'Stock List'!$K$11:$K$1010, 0)))*Y381), 2), 0)</f>
        <v>0</v>
      </c>
      <c r="BT381" s="20"/>
      <c r="BU381" s="20">
        <f>IFERROR(ROUND(((INDEX('Stock List'!$M$11:$M$1010, MATCH(AB381, 'Stock List'!$K$11:$K$1010, 0))/INDEX('Stock List'!$L$11:$L$1010, MATCH(AB381, 'Stock List'!$K$11:$K$1010, 0)))*AA381), 2), 0)</f>
        <v>0</v>
      </c>
      <c r="BV381" s="20"/>
      <c r="BW381" s="20">
        <f>IFERROR(ROUND(((INDEX('Stock List'!$M$11:$M$1010, MATCH(AD381, 'Stock List'!$K$11:$K$1010, 0))/INDEX('Stock List'!$L$11:$L$1010, MATCH(AD381, 'Stock List'!$K$11:$K$1010, 0)))*AC381), 2), 0)</f>
        <v>0</v>
      </c>
      <c r="BX381" s="20"/>
      <c r="BY381" s="20">
        <f>IFERROR(ROUND(((INDEX('Stock List'!$M$11:$M$1010, MATCH(AF381, 'Stock List'!$K$11:$K$1010, 0))/INDEX('Stock List'!$L$11:$L$1010, MATCH(AF381, 'Stock List'!$K$11:$K$1010, 0)))*AE381), 2), 0)</f>
        <v>0</v>
      </c>
      <c r="BZ381" s="20"/>
      <c r="CA381" s="20">
        <f>IFERROR(ROUND(((INDEX('Stock List'!$M$11:$M$1010, MATCH(AH381, 'Stock List'!$K$11:$K$1010, 0))/INDEX('Stock List'!$L$11:$L$1010, MATCH(AH381, 'Stock List'!$K$11:$K$1010, 0)))*AG381), 2), 0)</f>
        <v>0</v>
      </c>
      <c r="CB381" s="20"/>
      <c r="CC381" s="20">
        <f>IFERROR(ROUND(((INDEX('Stock List'!$M$11:$M$1010, MATCH(AJ381, 'Stock List'!$K$11:$K$1010, 0))/INDEX('Stock List'!$L$11:$L$1010, MATCH(AJ381, 'Stock List'!$K$11:$K$1010, 0)))*AI381), 2), 0)</f>
        <v>0</v>
      </c>
      <c r="CD381" s="20"/>
      <c r="CE381" s="20">
        <f>IFERROR(ROUND(((INDEX('Stock List'!$M$11:$M$1010, MATCH(AL381, 'Stock List'!$K$11:$K$1010, 0))/INDEX('Stock List'!$L$11:$L$1010, MATCH(AL381, 'Stock List'!$K$11:$K$1010, 0)))*AK381), 2), 0)</f>
        <v>0</v>
      </c>
      <c r="CF381" s="20"/>
      <c r="CG381" s="20">
        <f>IFERROR(ROUND(((INDEX('Stock List'!$M$11:$M$1010, MATCH(AN381, 'Stock List'!$K$11:$K$1010, 0))/INDEX('Stock List'!$L$11:$L$1010, MATCH(AN381, 'Stock List'!$K$11:$K$1010, 0)))*AM381), 2), 0)</f>
        <v>0</v>
      </c>
      <c r="CH381" s="20"/>
      <c r="CI381" s="20">
        <f>IFERROR(ROUND(((INDEX('Stock List'!$M$11:$M$1010, MATCH(AP381, 'Stock List'!$K$11:$K$1010, 0))/INDEX('Stock List'!$L$11:$L$1010, MATCH(AP381, 'Stock List'!$K$11:$K$1010, 0)))*AO381), 2), 0)</f>
        <v>0</v>
      </c>
      <c r="CJ381" s="20"/>
      <c r="CK381" s="20">
        <f>IFERROR(ROUND(((INDEX('Stock List'!$M$11:$M$1010, MATCH(AR381, 'Stock List'!$K$11:$K$1010, 0))/INDEX('Stock List'!$L$11:$L$1010, MATCH(AR381, 'Stock List'!$K$11:$K$1010, 0)))*AQ381), 2), 0)</f>
        <v>0</v>
      </c>
      <c r="CL381" s="20"/>
      <c r="CM381" s="20">
        <f>IFERROR(ROUND(((INDEX('Stock List'!$M$11:$M$1010, MATCH(AT381, 'Stock List'!$K$11:$K$1010, 0))/INDEX('Stock List'!$L$11:$L$1010, MATCH(AT381, 'Stock List'!$K$11:$K$1010, 0)))*AS381), 2), 0)</f>
        <v>0</v>
      </c>
      <c r="CN381" s="20"/>
      <c r="CO381" s="20">
        <f>IFERROR(ROUND(((INDEX('Stock List'!$M$11:$M$1010, MATCH(AV381, 'Stock List'!$K$11:$K$1010, 0))/INDEX('Stock List'!$L$11:$L$1010, MATCH(AV381, 'Stock List'!$K$11:$K$1010, 0)))*AU381), 2), 0)</f>
        <v>0</v>
      </c>
      <c r="CP381" s="20"/>
      <c r="CQ381" s="20">
        <f>IFERROR(ROUND(((INDEX('Stock List'!$M$11:$M$1010, MATCH(AX381, 'Stock List'!$K$11:$K$1010, 0))/INDEX('Stock List'!$L$11:$L$1010, MATCH(AX381, 'Stock List'!$K$11:$K$1010, 0)))*AW381), 2), 0)</f>
        <v>0</v>
      </c>
      <c r="CR381" s="22"/>
      <c r="CT381" s="106" t="str">
        <f t="shared" si="298"/>
        <v/>
      </c>
      <c r="CU381" s="22" t="str">
        <f t="shared" si="299"/>
        <v/>
      </c>
      <c r="CX381" s="106" t="str">
        <f t="shared" si="300"/>
        <v/>
      </c>
      <c r="CY381" s="20" t="str">
        <f t="shared" si="301"/>
        <v/>
      </c>
      <c r="CZ381" s="22" t="str">
        <f t="shared" si="302"/>
        <v/>
      </c>
      <c r="DB381" s="76" t="str">
        <f>IF($H381="", "", COUNTIF($G$11:$G$1010, "&gt;"&amp;$G381)+1+COUNTIF($G$11:$G381, $G381)-1)</f>
        <v/>
      </c>
      <c r="DC381" s="76" t="str">
        <f>IF($H381="", "", COUNTIF($CZ$11:$CZ$1010, "&gt;"&amp;$CZ381)+1+COUNTIF($CZ$11:$CZ381, $CZ381)-1)</f>
        <v/>
      </c>
      <c r="DE381" s="147" t="str">
        <f t="shared" si="303"/>
        <v/>
      </c>
      <c r="DF381" s="148"/>
      <c r="DG381" s="19" t="str">
        <f t="shared" si="304"/>
        <v/>
      </c>
      <c r="DH381" s="153" t="str">
        <f t="shared" si="305"/>
        <v/>
      </c>
      <c r="DI381" s="19" t="str">
        <f t="shared" si="257"/>
        <v/>
      </c>
      <c r="DJ381" s="153" t="str">
        <f t="shared" si="258"/>
        <v/>
      </c>
      <c r="DK381" s="19" t="str">
        <f t="shared" si="259"/>
        <v/>
      </c>
      <c r="DL381" s="153" t="str">
        <f t="shared" si="260"/>
        <v/>
      </c>
      <c r="DM381" s="19" t="str">
        <f t="shared" si="261"/>
        <v/>
      </c>
      <c r="DN381" s="153" t="str">
        <f t="shared" si="262"/>
        <v/>
      </c>
      <c r="DO381" s="19" t="str">
        <f t="shared" si="263"/>
        <v/>
      </c>
      <c r="DP381" s="153" t="str">
        <f t="shared" si="264"/>
        <v/>
      </c>
      <c r="DQ381" s="19" t="str">
        <f t="shared" si="265"/>
        <v/>
      </c>
      <c r="DR381" s="153" t="str">
        <f t="shared" si="266"/>
        <v/>
      </c>
      <c r="DS381" s="19" t="str">
        <f t="shared" si="267"/>
        <v/>
      </c>
      <c r="DT381" s="153" t="str">
        <f t="shared" si="268"/>
        <v/>
      </c>
      <c r="DU381" s="19" t="str">
        <f t="shared" si="269"/>
        <v/>
      </c>
      <c r="DV381" s="153" t="str">
        <f t="shared" si="270"/>
        <v/>
      </c>
      <c r="DW381" s="19" t="str">
        <f t="shared" si="271"/>
        <v/>
      </c>
      <c r="DX381" s="153" t="str">
        <f t="shared" si="272"/>
        <v/>
      </c>
      <c r="DY381" s="19" t="str">
        <f t="shared" si="273"/>
        <v/>
      </c>
      <c r="DZ381" s="153" t="str">
        <f t="shared" si="274"/>
        <v/>
      </c>
      <c r="EA381" s="19" t="str">
        <f t="shared" si="275"/>
        <v/>
      </c>
      <c r="EB381" s="153" t="str">
        <f t="shared" si="276"/>
        <v/>
      </c>
      <c r="EC381" s="19" t="str">
        <f t="shared" si="277"/>
        <v/>
      </c>
      <c r="ED381" s="153" t="str">
        <f t="shared" si="278"/>
        <v/>
      </c>
      <c r="EE381" s="19" t="str">
        <f t="shared" si="279"/>
        <v/>
      </c>
      <c r="EF381" s="153" t="str">
        <f t="shared" si="280"/>
        <v/>
      </c>
      <c r="EG381" s="19" t="str">
        <f t="shared" si="281"/>
        <v/>
      </c>
      <c r="EH381" s="153" t="str">
        <f t="shared" si="282"/>
        <v/>
      </c>
      <c r="EI381" s="19" t="str">
        <f t="shared" si="283"/>
        <v/>
      </c>
      <c r="EJ381" s="153" t="str">
        <f t="shared" si="284"/>
        <v/>
      </c>
      <c r="EK381" s="19" t="str">
        <f t="shared" si="285"/>
        <v/>
      </c>
      <c r="EL381" s="153" t="str">
        <f t="shared" si="286"/>
        <v/>
      </c>
      <c r="EM381" s="19" t="str">
        <f t="shared" si="287"/>
        <v/>
      </c>
      <c r="EN381" s="153" t="str">
        <f t="shared" si="288"/>
        <v/>
      </c>
      <c r="EO381" s="19" t="str">
        <f t="shared" si="289"/>
        <v/>
      </c>
      <c r="EP381" s="153" t="str">
        <f t="shared" si="290"/>
        <v/>
      </c>
      <c r="EQ381" s="19" t="str">
        <f t="shared" si="291"/>
        <v/>
      </c>
      <c r="ER381" s="153" t="str">
        <f t="shared" si="292"/>
        <v/>
      </c>
      <c r="ES381" s="19" t="str">
        <f t="shared" si="293"/>
        <v/>
      </c>
      <c r="ET381" s="153" t="str">
        <f t="shared" si="294"/>
        <v/>
      </c>
    </row>
    <row r="382" spans="1:150" x14ac:dyDescent="0.25">
      <c r="A382" s="31"/>
      <c r="B382" s="91" t="str">
        <f t="shared" si="295"/>
        <v/>
      </c>
      <c r="C382" s="20" t="str">
        <f t="shared" si="255"/>
        <v/>
      </c>
      <c r="D382" s="97" t="str">
        <f t="shared" si="256"/>
        <v/>
      </c>
      <c r="E382" s="62" t="str">
        <f t="shared" si="296"/>
        <v/>
      </c>
      <c r="F382" s="31"/>
      <c r="G382" s="282"/>
      <c r="H382" s="283"/>
      <c r="I382" s="284"/>
      <c r="J382" s="285"/>
      <c r="K382" s="286"/>
      <c r="L382" s="287"/>
      <c r="M382" s="288"/>
      <c r="N382" s="287"/>
      <c r="O382" s="288"/>
      <c r="P382" s="287"/>
      <c r="Q382" s="288"/>
      <c r="R382" s="287"/>
      <c r="S382" s="288"/>
      <c r="T382" s="287"/>
      <c r="U382" s="288"/>
      <c r="V382" s="287"/>
      <c r="W382" s="288"/>
      <c r="X382" s="287"/>
      <c r="Y382" s="288"/>
      <c r="Z382" s="287"/>
      <c r="AA382" s="288"/>
      <c r="AB382" s="287"/>
      <c r="AC382" s="288"/>
      <c r="AD382" s="287"/>
      <c r="AE382" s="288"/>
      <c r="AF382" s="287"/>
      <c r="AG382" s="288"/>
      <c r="AH382" s="287"/>
      <c r="AI382" s="288"/>
      <c r="AJ382" s="287"/>
      <c r="AK382" s="288"/>
      <c r="AL382" s="287"/>
      <c r="AM382" s="288"/>
      <c r="AN382" s="287"/>
      <c r="AO382" s="288"/>
      <c r="AP382" s="287"/>
      <c r="AQ382" s="288"/>
      <c r="AR382" s="287"/>
      <c r="AS382" s="288"/>
      <c r="AT382" s="287"/>
      <c r="AU382" s="288"/>
      <c r="AV382" s="287"/>
      <c r="AW382" s="288"/>
      <c r="AX382" s="287"/>
      <c r="AY382" s="31"/>
      <c r="BA382" s="76" t="str">
        <f t="shared" si="297"/>
        <v/>
      </c>
      <c r="BC382" s="76" t="str">
        <f>IF('Stock List'!$K382="", "", 'Stock List'!$K382)</f>
        <v/>
      </c>
      <c r="BE382" s="106">
        <f>IFERROR(ROUND(((INDEX('Stock List'!$M$11:$M$1010, MATCH(L382, 'Stock List'!$K$11:$K$1010, 0))/INDEX('Stock List'!$L$11:$L$1010, MATCH(L382, 'Stock List'!$K$11:$K$1010, 0)))*K382), 2), 0)</f>
        <v>0</v>
      </c>
      <c r="BF382" s="20"/>
      <c r="BG382" s="20">
        <f>IFERROR(ROUND(((INDEX('Stock List'!$M$11:$M$1010, MATCH(N382, 'Stock List'!$K$11:$K$1010, 0))/INDEX('Stock List'!$L$11:$L$1010, MATCH(N382, 'Stock List'!$K$11:$K$1010, 0)))*M382), 2), 0)</f>
        <v>0</v>
      </c>
      <c r="BH382" s="20"/>
      <c r="BI382" s="20">
        <f>IFERROR(ROUND(((INDEX('Stock List'!$M$11:$M$1010, MATCH(P382, 'Stock List'!$K$11:$K$1010, 0))/INDEX('Stock List'!$L$11:$L$1010, MATCH(P382, 'Stock List'!$K$11:$K$1010, 0)))*O382), 2), 0)</f>
        <v>0</v>
      </c>
      <c r="BJ382" s="20"/>
      <c r="BK382" s="20">
        <f>IFERROR(ROUND(((INDEX('Stock List'!$M$11:$M$1010, MATCH(R382, 'Stock List'!$K$11:$K$1010, 0))/INDEX('Stock List'!$L$11:$L$1010, MATCH(R382, 'Stock List'!$K$11:$K$1010, 0)))*Q382), 2), 0)</f>
        <v>0</v>
      </c>
      <c r="BL382" s="20"/>
      <c r="BM382" s="20">
        <f>IFERROR(ROUND(((INDEX('Stock List'!$M$11:$M$1010, MATCH(T382, 'Stock List'!$K$11:$K$1010, 0))/INDEX('Stock List'!$L$11:$L$1010, MATCH(T382, 'Stock List'!$K$11:$K$1010, 0)))*S382), 2), 0)</f>
        <v>0</v>
      </c>
      <c r="BN382" s="20"/>
      <c r="BO382" s="20">
        <f>IFERROR(ROUND(((INDEX('Stock List'!$M$11:$M$1010, MATCH(V382, 'Stock List'!$K$11:$K$1010, 0))/INDEX('Stock List'!$L$11:$L$1010, MATCH(V382, 'Stock List'!$K$11:$K$1010, 0)))*U382), 2), 0)</f>
        <v>0</v>
      </c>
      <c r="BP382" s="20"/>
      <c r="BQ382" s="20">
        <f>IFERROR(ROUND(((INDEX('Stock List'!$M$11:$M$1010, MATCH(X382, 'Stock List'!$K$11:$K$1010, 0))/INDEX('Stock List'!$L$11:$L$1010, MATCH(X382, 'Stock List'!$K$11:$K$1010, 0)))*W382), 2), 0)</f>
        <v>0</v>
      </c>
      <c r="BR382" s="20"/>
      <c r="BS382" s="20">
        <f>IFERROR(ROUND(((INDEX('Stock List'!$M$11:$M$1010, MATCH(Z382, 'Stock List'!$K$11:$K$1010, 0))/INDEX('Stock List'!$L$11:$L$1010, MATCH(Z382, 'Stock List'!$K$11:$K$1010, 0)))*Y382), 2), 0)</f>
        <v>0</v>
      </c>
      <c r="BT382" s="20"/>
      <c r="BU382" s="20">
        <f>IFERROR(ROUND(((INDEX('Stock List'!$M$11:$M$1010, MATCH(AB382, 'Stock List'!$K$11:$K$1010, 0))/INDEX('Stock List'!$L$11:$L$1010, MATCH(AB382, 'Stock List'!$K$11:$K$1010, 0)))*AA382), 2), 0)</f>
        <v>0</v>
      </c>
      <c r="BV382" s="20"/>
      <c r="BW382" s="20">
        <f>IFERROR(ROUND(((INDEX('Stock List'!$M$11:$M$1010, MATCH(AD382, 'Stock List'!$K$11:$K$1010, 0))/INDEX('Stock List'!$L$11:$L$1010, MATCH(AD382, 'Stock List'!$K$11:$K$1010, 0)))*AC382), 2), 0)</f>
        <v>0</v>
      </c>
      <c r="BX382" s="20"/>
      <c r="BY382" s="20">
        <f>IFERROR(ROUND(((INDEX('Stock List'!$M$11:$M$1010, MATCH(AF382, 'Stock List'!$K$11:$K$1010, 0))/INDEX('Stock List'!$L$11:$L$1010, MATCH(AF382, 'Stock List'!$K$11:$K$1010, 0)))*AE382), 2), 0)</f>
        <v>0</v>
      </c>
      <c r="BZ382" s="20"/>
      <c r="CA382" s="20">
        <f>IFERROR(ROUND(((INDEX('Stock List'!$M$11:$M$1010, MATCH(AH382, 'Stock List'!$K$11:$K$1010, 0))/INDEX('Stock List'!$L$11:$L$1010, MATCH(AH382, 'Stock List'!$K$11:$K$1010, 0)))*AG382), 2), 0)</f>
        <v>0</v>
      </c>
      <c r="CB382" s="20"/>
      <c r="CC382" s="20">
        <f>IFERROR(ROUND(((INDEX('Stock List'!$M$11:$M$1010, MATCH(AJ382, 'Stock List'!$K$11:$K$1010, 0))/INDEX('Stock List'!$L$11:$L$1010, MATCH(AJ382, 'Stock List'!$K$11:$K$1010, 0)))*AI382), 2), 0)</f>
        <v>0</v>
      </c>
      <c r="CD382" s="20"/>
      <c r="CE382" s="20">
        <f>IFERROR(ROUND(((INDEX('Stock List'!$M$11:$M$1010, MATCH(AL382, 'Stock List'!$K$11:$K$1010, 0))/INDEX('Stock List'!$L$11:$L$1010, MATCH(AL382, 'Stock List'!$K$11:$K$1010, 0)))*AK382), 2), 0)</f>
        <v>0</v>
      </c>
      <c r="CF382" s="20"/>
      <c r="CG382" s="20">
        <f>IFERROR(ROUND(((INDEX('Stock List'!$M$11:$M$1010, MATCH(AN382, 'Stock List'!$K$11:$K$1010, 0))/INDEX('Stock List'!$L$11:$L$1010, MATCH(AN382, 'Stock List'!$K$11:$K$1010, 0)))*AM382), 2), 0)</f>
        <v>0</v>
      </c>
      <c r="CH382" s="20"/>
      <c r="CI382" s="20">
        <f>IFERROR(ROUND(((INDEX('Stock List'!$M$11:$M$1010, MATCH(AP382, 'Stock List'!$K$11:$K$1010, 0))/INDEX('Stock List'!$L$11:$L$1010, MATCH(AP382, 'Stock List'!$K$11:$K$1010, 0)))*AO382), 2), 0)</f>
        <v>0</v>
      </c>
      <c r="CJ382" s="20"/>
      <c r="CK382" s="20">
        <f>IFERROR(ROUND(((INDEX('Stock List'!$M$11:$M$1010, MATCH(AR382, 'Stock List'!$K$11:$K$1010, 0))/INDEX('Stock List'!$L$11:$L$1010, MATCH(AR382, 'Stock List'!$K$11:$K$1010, 0)))*AQ382), 2), 0)</f>
        <v>0</v>
      </c>
      <c r="CL382" s="20"/>
      <c r="CM382" s="20">
        <f>IFERROR(ROUND(((INDEX('Stock List'!$M$11:$M$1010, MATCH(AT382, 'Stock List'!$K$11:$K$1010, 0))/INDEX('Stock List'!$L$11:$L$1010, MATCH(AT382, 'Stock List'!$K$11:$K$1010, 0)))*AS382), 2), 0)</f>
        <v>0</v>
      </c>
      <c r="CN382" s="20"/>
      <c r="CO382" s="20">
        <f>IFERROR(ROUND(((INDEX('Stock List'!$M$11:$M$1010, MATCH(AV382, 'Stock List'!$K$11:$K$1010, 0))/INDEX('Stock List'!$L$11:$L$1010, MATCH(AV382, 'Stock List'!$K$11:$K$1010, 0)))*AU382), 2), 0)</f>
        <v>0</v>
      </c>
      <c r="CP382" s="20"/>
      <c r="CQ382" s="20">
        <f>IFERROR(ROUND(((INDEX('Stock List'!$M$11:$M$1010, MATCH(AX382, 'Stock List'!$K$11:$K$1010, 0))/INDEX('Stock List'!$L$11:$L$1010, MATCH(AX382, 'Stock List'!$K$11:$K$1010, 0)))*AW382), 2), 0)</f>
        <v>0</v>
      </c>
      <c r="CR382" s="22"/>
      <c r="CT382" s="106" t="str">
        <f t="shared" si="298"/>
        <v/>
      </c>
      <c r="CU382" s="22" t="str">
        <f t="shared" si="299"/>
        <v/>
      </c>
      <c r="CX382" s="106" t="str">
        <f t="shared" si="300"/>
        <v/>
      </c>
      <c r="CY382" s="20" t="str">
        <f t="shared" si="301"/>
        <v/>
      </c>
      <c r="CZ382" s="22" t="str">
        <f t="shared" si="302"/>
        <v/>
      </c>
      <c r="DB382" s="76" t="str">
        <f>IF($H382="", "", COUNTIF($G$11:$G$1010, "&gt;"&amp;$G382)+1+COUNTIF($G$11:$G382, $G382)-1)</f>
        <v/>
      </c>
      <c r="DC382" s="76" t="str">
        <f>IF($H382="", "", COUNTIF($CZ$11:$CZ$1010, "&gt;"&amp;$CZ382)+1+COUNTIF($CZ$11:$CZ382, $CZ382)-1)</f>
        <v/>
      </c>
      <c r="DE382" s="147" t="str">
        <f t="shared" si="303"/>
        <v/>
      </c>
      <c r="DF382" s="148"/>
      <c r="DG382" s="19" t="str">
        <f t="shared" si="304"/>
        <v/>
      </c>
      <c r="DH382" s="153" t="str">
        <f t="shared" si="305"/>
        <v/>
      </c>
      <c r="DI382" s="19" t="str">
        <f t="shared" si="257"/>
        <v/>
      </c>
      <c r="DJ382" s="153" t="str">
        <f t="shared" si="258"/>
        <v/>
      </c>
      <c r="DK382" s="19" t="str">
        <f t="shared" si="259"/>
        <v/>
      </c>
      <c r="DL382" s="153" t="str">
        <f t="shared" si="260"/>
        <v/>
      </c>
      <c r="DM382" s="19" t="str">
        <f t="shared" si="261"/>
        <v/>
      </c>
      <c r="DN382" s="153" t="str">
        <f t="shared" si="262"/>
        <v/>
      </c>
      <c r="DO382" s="19" t="str">
        <f t="shared" si="263"/>
        <v/>
      </c>
      <c r="DP382" s="153" t="str">
        <f t="shared" si="264"/>
        <v/>
      </c>
      <c r="DQ382" s="19" t="str">
        <f t="shared" si="265"/>
        <v/>
      </c>
      <c r="DR382" s="153" t="str">
        <f t="shared" si="266"/>
        <v/>
      </c>
      <c r="DS382" s="19" t="str">
        <f t="shared" si="267"/>
        <v/>
      </c>
      <c r="DT382" s="153" t="str">
        <f t="shared" si="268"/>
        <v/>
      </c>
      <c r="DU382" s="19" t="str">
        <f t="shared" si="269"/>
        <v/>
      </c>
      <c r="DV382" s="153" t="str">
        <f t="shared" si="270"/>
        <v/>
      </c>
      <c r="DW382" s="19" t="str">
        <f t="shared" si="271"/>
        <v/>
      </c>
      <c r="DX382" s="153" t="str">
        <f t="shared" si="272"/>
        <v/>
      </c>
      <c r="DY382" s="19" t="str">
        <f t="shared" si="273"/>
        <v/>
      </c>
      <c r="DZ382" s="153" t="str">
        <f t="shared" si="274"/>
        <v/>
      </c>
      <c r="EA382" s="19" t="str">
        <f t="shared" si="275"/>
        <v/>
      </c>
      <c r="EB382" s="153" t="str">
        <f t="shared" si="276"/>
        <v/>
      </c>
      <c r="EC382" s="19" t="str">
        <f t="shared" si="277"/>
        <v/>
      </c>
      <c r="ED382" s="153" t="str">
        <f t="shared" si="278"/>
        <v/>
      </c>
      <c r="EE382" s="19" t="str">
        <f t="shared" si="279"/>
        <v/>
      </c>
      <c r="EF382" s="153" t="str">
        <f t="shared" si="280"/>
        <v/>
      </c>
      <c r="EG382" s="19" t="str">
        <f t="shared" si="281"/>
        <v/>
      </c>
      <c r="EH382" s="153" t="str">
        <f t="shared" si="282"/>
        <v/>
      </c>
      <c r="EI382" s="19" t="str">
        <f t="shared" si="283"/>
        <v/>
      </c>
      <c r="EJ382" s="153" t="str">
        <f t="shared" si="284"/>
        <v/>
      </c>
      <c r="EK382" s="19" t="str">
        <f t="shared" si="285"/>
        <v/>
      </c>
      <c r="EL382" s="153" t="str">
        <f t="shared" si="286"/>
        <v/>
      </c>
      <c r="EM382" s="19" t="str">
        <f t="shared" si="287"/>
        <v/>
      </c>
      <c r="EN382" s="153" t="str">
        <f t="shared" si="288"/>
        <v/>
      </c>
      <c r="EO382" s="19" t="str">
        <f t="shared" si="289"/>
        <v/>
      </c>
      <c r="EP382" s="153" t="str">
        <f t="shared" si="290"/>
        <v/>
      </c>
      <c r="EQ382" s="19" t="str">
        <f t="shared" si="291"/>
        <v/>
      </c>
      <c r="ER382" s="153" t="str">
        <f t="shared" si="292"/>
        <v/>
      </c>
      <c r="ES382" s="19" t="str">
        <f t="shared" si="293"/>
        <v/>
      </c>
      <c r="ET382" s="153" t="str">
        <f t="shared" si="294"/>
        <v/>
      </c>
    </row>
    <row r="383" spans="1:150" x14ac:dyDescent="0.25">
      <c r="A383" s="31"/>
      <c r="B383" s="91" t="str">
        <f t="shared" si="295"/>
        <v/>
      </c>
      <c r="C383" s="20" t="str">
        <f t="shared" si="255"/>
        <v/>
      </c>
      <c r="D383" s="97" t="str">
        <f t="shared" si="256"/>
        <v/>
      </c>
      <c r="E383" s="62" t="str">
        <f t="shared" si="296"/>
        <v/>
      </c>
      <c r="F383" s="31"/>
      <c r="G383" s="282"/>
      <c r="H383" s="283"/>
      <c r="I383" s="284"/>
      <c r="J383" s="285"/>
      <c r="K383" s="286"/>
      <c r="L383" s="287"/>
      <c r="M383" s="288"/>
      <c r="N383" s="287"/>
      <c r="O383" s="288"/>
      <c r="P383" s="287"/>
      <c r="Q383" s="288"/>
      <c r="R383" s="287"/>
      <c r="S383" s="288"/>
      <c r="T383" s="287"/>
      <c r="U383" s="288"/>
      <c r="V383" s="287"/>
      <c r="W383" s="288"/>
      <c r="X383" s="287"/>
      <c r="Y383" s="288"/>
      <c r="Z383" s="287"/>
      <c r="AA383" s="288"/>
      <c r="AB383" s="287"/>
      <c r="AC383" s="288"/>
      <c r="AD383" s="287"/>
      <c r="AE383" s="288"/>
      <c r="AF383" s="287"/>
      <c r="AG383" s="288"/>
      <c r="AH383" s="287"/>
      <c r="AI383" s="288"/>
      <c r="AJ383" s="287"/>
      <c r="AK383" s="288"/>
      <c r="AL383" s="287"/>
      <c r="AM383" s="288"/>
      <c r="AN383" s="287"/>
      <c r="AO383" s="288"/>
      <c r="AP383" s="287"/>
      <c r="AQ383" s="288"/>
      <c r="AR383" s="287"/>
      <c r="AS383" s="288"/>
      <c r="AT383" s="287"/>
      <c r="AU383" s="288"/>
      <c r="AV383" s="287"/>
      <c r="AW383" s="288"/>
      <c r="AX383" s="287"/>
      <c r="AY383" s="31"/>
      <c r="BA383" s="76" t="str">
        <f t="shared" si="297"/>
        <v/>
      </c>
      <c r="BC383" s="76" t="str">
        <f>IF('Stock List'!$K383="", "", 'Stock List'!$K383)</f>
        <v/>
      </c>
      <c r="BE383" s="106">
        <f>IFERROR(ROUND(((INDEX('Stock List'!$M$11:$M$1010, MATCH(L383, 'Stock List'!$K$11:$K$1010, 0))/INDEX('Stock List'!$L$11:$L$1010, MATCH(L383, 'Stock List'!$K$11:$K$1010, 0)))*K383), 2), 0)</f>
        <v>0</v>
      </c>
      <c r="BF383" s="20"/>
      <c r="BG383" s="20">
        <f>IFERROR(ROUND(((INDEX('Stock List'!$M$11:$M$1010, MATCH(N383, 'Stock List'!$K$11:$K$1010, 0))/INDEX('Stock List'!$L$11:$L$1010, MATCH(N383, 'Stock List'!$K$11:$K$1010, 0)))*M383), 2), 0)</f>
        <v>0</v>
      </c>
      <c r="BH383" s="20"/>
      <c r="BI383" s="20">
        <f>IFERROR(ROUND(((INDEX('Stock List'!$M$11:$M$1010, MATCH(P383, 'Stock List'!$K$11:$K$1010, 0))/INDEX('Stock List'!$L$11:$L$1010, MATCH(P383, 'Stock List'!$K$11:$K$1010, 0)))*O383), 2), 0)</f>
        <v>0</v>
      </c>
      <c r="BJ383" s="20"/>
      <c r="BK383" s="20">
        <f>IFERROR(ROUND(((INDEX('Stock List'!$M$11:$M$1010, MATCH(R383, 'Stock List'!$K$11:$K$1010, 0))/INDEX('Stock List'!$L$11:$L$1010, MATCH(R383, 'Stock List'!$K$11:$K$1010, 0)))*Q383), 2), 0)</f>
        <v>0</v>
      </c>
      <c r="BL383" s="20"/>
      <c r="BM383" s="20">
        <f>IFERROR(ROUND(((INDEX('Stock List'!$M$11:$M$1010, MATCH(T383, 'Stock List'!$K$11:$K$1010, 0))/INDEX('Stock List'!$L$11:$L$1010, MATCH(T383, 'Stock List'!$K$11:$K$1010, 0)))*S383), 2), 0)</f>
        <v>0</v>
      </c>
      <c r="BN383" s="20"/>
      <c r="BO383" s="20">
        <f>IFERROR(ROUND(((INDEX('Stock List'!$M$11:$M$1010, MATCH(V383, 'Stock List'!$K$11:$K$1010, 0))/INDEX('Stock List'!$L$11:$L$1010, MATCH(V383, 'Stock List'!$K$11:$K$1010, 0)))*U383), 2), 0)</f>
        <v>0</v>
      </c>
      <c r="BP383" s="20"/>
      <c r="BQ383" s="20">
        <f>IFERROR(ROUND(((INDEX('Stock List'!$M$11:$M$1010, MATCH(X383, 'Stock List'!$K$11:$K$1010, 0))/INDEX('Stock List'!$L$11:$L$1010, MATCH(X383, 'Stock List'!$K$11:$K$1010, 0)))*W383), 2), 0)</f>
        <v>0</v>
      </c>
      <c r="BR383" s="20"/>
      <c r="BS383" s="20">
        <f>IFERROR(ROUND(((INDEX('Stock List'!$M$11:$M$1010, MATCH(Z383, 'Stock List'!$K$11:$K$1010, 0))/INDEX('Stock List'!$L$11:$L$1010, MATCH(Z383, 'Stock List'!$K$11:$K$1010, 0)))*Y383), 2), 0)</f>
        <v>0</v>
      </c>
      <c r="BT383" s="20"/>
      <c r="BU383" s="20">
        <f>IFERROR(ROUND(((INDEX('Stock List'!$M$11:$M$1010, MATCH(AB383, 'Stock List'!$K$11:$K$1010, 0))/INDEX('Stock List'!$L$11:$L$1010, MATCH(AB383, 'Stock List'!$K$11:$K$1010, 0)))*AA383), 2), 0)</f>
        <v>0</v>
      </c>
      <c r="BV383" s="20"/>
      <c r="BW383" s="20">
        <f>IFERROR(ROUND(((INDEX('Stock List'!$M$11:$M$1010, MATCH(AD383, 'Stock List'!$K$11:$K$1010, 0))/INDEX('Stock List'!$L$11:$L$1010, MATCH(AD383, 'Stock List'!$K$11:$K$1010, 0)))*AC383), 2), 0)</f>
        <v>0</v>
      </c>
      <c r="BX383" s="20"/>
      <c r="BY383" s="20">
        <f>IFERROR(ROUND(((INDEX('Stock List'!$M$11:$M$1010, MATCH(AF383, 'Stock List'!$K$11:$K$1010, 0))/INDEX('Stock List'!$L$11:$L$1010, MATCH(AF383, 'Stock List'!$K$11:$K$1010, 0)))*AE383), 2), 0)</f>
        <v>0</v>
      </c>
      <c r="BZ383" s="20"/>
      <c r="CA383" s="20">
        <f>IFERROR(ROUND(((INDEX('Stock List'!$M$11:$M$1010, MATCH(AH383, 'Stock List'!$K$11:$K$1010, 0))/INDEX('Stock List'!$L$11:$L$1010, MATCH(AH383, 'Stock List'!$K$11:$K$1010, 0)))*AG383), 2), 0)</f>
        <v>0</v>
      </c>
      <c r="CB383" s="20"/>
      <c r="CC383" s="20">
        <f>IFERROR(ROUND(((INDEX('Stock List'!$M$11:$M$1010, MATCH(AJ383, 'Stock List'!$K$11:$K$1010, 0))/INDEX('Stock List'!$L$11:$L$1010, MATCH(AJ383, 'Stock List'!$K$11:$K$1010, 0)))*AI383), 2), 0)</f>
        <v>0</v>
      </c>
      <c r="CD383" s="20"/>
      <c r="CE383" s="20">
        <f>IFERROR(ROUND(((INDEX('Stock List'!$M$11:$M$1010, MATCH(AL383, 'Stock List'!$K$11:$K$1010, 0))/INDEX('Stock List'!$L$11:$L$1010, MATCH(AL383, 'Stock List'!$K$11:$K$1010, 0)))*AK383), 2), 0)</f>
        <v>0</v>
      </c>
      <c r="CF383" s="20"/>
      <c r="CG383" s="20">
        <f>IFERROR(ROUND(((INDEX('Stock List'!$M$11:$M$1010, MATCH(AN383, 'Stock List'!$K$11:$K$1010, 0))/INDEX('Stock List'!$L$11:$L$1010, MATCH(AN383, 'Stock List'!$K$11:$K$1010, 0)))*AM383), 2), 0)</f>
        <v>0</v>
      </c>
      <c r="CH383" s="20"/>
      <c r="CI383" s="20">
        <f>IFERROR(ROUND(((INDEX('Stock List'!$M$11:$M$1010, MATCH(AP383, 'Stock List'!$K$11:$K$1010, 0))/INDEX('Stock List'!$L$11:$L$1010, MATCH(AP383, 'Stock List'!$K$11:$K$1010, 0)))*AO383), 2), 0)</f>
        <v>0</v>
      </c>
      <c r="CJ383" s="20"/>
      <c r="CK383" s="20">
        <f>IFERROR(ROUND(((INDEX('Stock List'!$M$11:$M$1010, MATCH(AR383, 'Stock List'!$K$11:$K$1010, 0))/INDEX('Stock List'!$L$11:$L$1010, MATCH(AR383, 'Stock List'!$K$11:$K$1010, 0)))*AQ383), 2), 0)</f>
        <v>0</v>
      </c>
      <c r="CL383" s="20"/>
      <c r="CM383" s="20">
        <f>IFERROR(ROUND(((INDEX('Stock List'!$M$11:$M$1010, MATCH(AT383, 'Stock List'!$K$11:$K$1010, 0))/INDEX('Stock List'!$L$11:$L$1010, MATCH(AT383, 'Stock List'!$K$11:$K$1010, 0)))*AS383), 2), 0)</f>
        <v>0</v>
      </c>
      <c r="CN383" s="20"/>
      <c r="CO383" s="20">
        <f>IFERROR(ROUND(((INDEX('Stock List'!$M$11:$M$1010, MATCH(AV383, 'Stock List'!$K$11:$K$1010, 0))/INDEX('Stock List'!$L$11:$L$1010, MATCH(AV383, 'Stock List'!$K$11:$K$1010, 0)))*AU383), 2), 0)</f>
        <v>0</v>
      </c>
      <c r="CP383" s="20"/>
      <c r="CQ383" s="20">
        <f>IFERROR(ROUND(((INDEX('Stock List'!$M$11:$M$1010, MATCH(AX383, 'Stock List'!$K$11:$K$1010, 0))/INDEX('Stock List'!$L$11:$L$1010, MATCH(AX383, 'Stock List'!$K$11:$K$1010, 0)))*AW383), 2), 0)</f>
        <v>0</v>
      </c>
      <c r="CR383" s="22"/>
      <c r="CT383" s="106" t="str">
        <f t="shared" si="298"/>
        <v/>
      </c>
      <c r="CU383" s="22" t="str">
        <f t="shared" si="299"/>
        <v/>
      </c>
      <c r="CX383" s="106" t="str">
        <f t="shared" si="300"/>
        <v/>
      </c>
      <c r="CY383" s="20" t="str">
        <f t="shared" si="301"/>
        <v/>
      </c>
      <c r="CZ383" s="22" t="str">
        <f t="shared" si="302"/>
        <v/>
      </c>
      <c r="DB383" s="76" t="str">
        <f>IF($H383="", "", COUNTIF($G$11:$G$1010, "&gt;"&amp;$G383)+1+COUNTIF($G$11:$G383, $G383)-1)</f>
        <v/>
      </c>
      <c r="DC383" s="76" t="str">
        <f>IF($H383="", "", COUNTIF($CZ$11:$CZ$1010, "&gt;"&amp;$CZ383)+1+COUNTIF($CZ$11:$CZ383, $CZ383)-1)</f>
        <v/>
      </c>
      <c r="DE383" s="147" t="str">
        <f t="shared" si="303"/>
        <v/>
      </c>
      <c r="DF383" s="148"/>
      <c r="DG383" s="19" t="str">
        <f t="shared" si="304"/>
        <v/>
      </c>
      <c r="DH383" s="153" t="str">
        <f t="shared" si="305"/>
        <v/>
      </c>
      <c r="DI383" s="19" t="str">
        <f t="shared" si="257"/>
        <v/>
      </c>
      <c r="DJ383" s="153" t="str">
        <f t="shared" si="258"/>
        <v/>
      </c>
      <c r="DK383" s="19" t="str">
        <f t="shared" si="259"/>
        <v/>
      </c>
      <c r="DL383" s="153" t="str">
        <f t="shared" si="260"/>
        <v/>
      </c>
      <c r="DM383" s="19" t="str">
        <f t="shared" si="261"/>
        <v/>
      </c>
      <c r="DN383" s="153" t="str">
        <f t="shared" si="262"/>
        <v/>
      </c>
      <c r="DO383" s="19" t="str">
        <f t="shared" si="263"/>
        <v/>
      </c>
      <c r="DP383" s="153" t="str">
        <f t="shared" si="264"/>
        <v/>
      </c>
      <c r="DQ383" s="19" t="str">
        <f t="shared" si="265"/>
        <v/>
      </c>
      <c r="DR383" s="153" t="str">
        <f t="shared" si="266"/>
        <v/>
      </c>
      <c r="DS383" s="19" t="str">
        <f t="shared" si="267"/>
        <v/>
      </c>
      <c r="DT383" s="153" t="str">
        <f t="shared" si="268"/>
        <v/>
      </c>
      <c r="DU383" s="19" t="str">
        <f t="shared" si="269"/>
        <v/>
      </c>
      <c r="DV383" s="153" t="str">
        <f t="shared" si="270"/>
        <v/>
      </c>
      <c r="DW383" s="19" t="str">
        <f t="shared" si="271"/>
        <v/>
      </c>
      <c r="DX383" s="153" t="str">
        <f t="shared" si="272"/>
        <v/>
      </c>
      <c r="DY383" s="19" t="str">
        <f t="shared" si="273"/>
        <v/>
      </c>
      <c r="DZ383" s="153" t="str">
        <f t="shared" si="274"/>
        <v/>
      </c>
      <c r="EA383" s="19" t="str">
        <f t="shared" si="275"/>
        <v/>
      </c>
      <c r="EB383" s="153" t="str">
        <f t="shared" si="276"/>
        <v/>
      </c>
      <c r="EC383" s="19" t="str">
        <f t="shared" si="277"/>
        <v/>
      </c>
      <c r="ED383" s="153" t="str">
        <f t="shared" si="278"/>
        <v/>
      </c>
      <c r="EE383" s="19" t="str">
        <f t="shared" si="279"/>
        <v/>
      </c>
      <c r="EF383" s="153" t="str">
        <f t="shared" si="280"/>
        <v/>
      </c>
      <c r="EG383" s="19" t="str">
        <f t="shared" si="281"/>
        <v/>
      </c>
      <c r="EH383" s="153" t="str">
        <f t="shared" si="282"/>
        <v/>
      </c>
      <c r="EI383" s="19" t="str">
        <f t="shared" si="283"/>
        <v/>
      </c>
      <c r="EJ383" s="153" t="str">
        <f t="shared" si="284"/>
        <v/>
      </c>
      <c r="EK383" s="19" t="str">
        <f t="shared" si="285"/>
        <v/>
      </c>
      <c r="EL383" s="153" t="str">
        <f t="shared" si="286"/>
        <v/>
      </c>
      <c r="EM383" s="19" t="str">
        <f t="shared" si="287"/>
        <v/>
      </c>
      <c r="EN383" s="153" t="str">
        <f t="shared" si="288"/>
        <v/>
      </c>
      <c r="EO383" s="19" t="str">
        <f t="shared" si="289"/>
        <v/>
      </c>
      <c r="EP383" s="153" t="str">
        <f t="shared" si="290"/>
        <v/>
      </c>
      <c r="EQ383" s="19" t="str">
        <f t="shared" si="291"/>
        <v/>
      </c>
      <c r="ER383" s="153" t="str">
        <f t="shared" si="292"/>
        <v/>
      </c>
      <c r="ES383" s="19" t="str">
        <f t="shared" si="293"/>
        <v/>
      </c>
      <c r="ET383" s="153" t="str">
        <f t="shared" si="294"/>
        <v/>
      </c>
    </row>
    <row r="384" spans="1:150" x14ac:dyDescent="0.25">
      <c r="A384" s="31"/>
      <c r="B384" s="91" t="str">
        <f t="shared" si="295"/>
        <v/>
      </c>
      <c r="C384" s="20" t="str">
        <f t="shared" si="255"/>
        <v/>
      </c>
      <c r="D384" s="97" t="str">
        <f t="shared" si="256"/>
        <v/>
      </c>
      <c r="E384" s="62" t="str">
        <f t="shared" si="296"/>
        <v/>
      </c>
      <c r="F384" s="31"/>
      <c r="G384" s="282"/>
      <c r="H384" s="283"/>
      <c r="I384" s="284"/>
      <c r="J384" s="285"/>
      <c r="K384" s="286"/>
      <c r="L384" s="287"/>
      <c r="M384" s="288"/>
      <c r="N384" s="287"/>
      <c r="O384" s="288"/>
      <c r="P384" s="287"/>
      <c r="Q384" s="288"/>
      <c r="R384" s="287"/>
      <c r="S384" s="288"/>
      <c r="T384" s="287"/>
      <c r="U384" s="288"/>
      <c r="V384" s="287"/>
      <c r="W384" s="288"/>
      <c r="X384" s="287"/>
      <c r="Y384" s="288"/>
      <c r="Z384" s="287"/>
      <c r="AA384" s="288"/>
      <c r="AB384" s="287"/>
      <c r="AC384" s="288"/>
      <c r="AD384" s="287"/>
      <c r="AE384" s="288"/>
      <c r="AF384" s="287"/>
      <c r="AG384" s="288"/>
      <c r="AH384" s="287"/>
      <c r="AI384" s="288"/>
      <c r="AJ384" s="287"/>
      <c r="AK384" s="288"/>
      <c r="AL384" s="287"/>
      <c r="AM384" s="288"/>
      <c r="AN384" s="287"/>
      <c r="AO384" s="288"/>
      <c r="AP384" s="287"/>
      <c r="AQ384" s="288"/>
      <c r="AR384" s="287"/>
      <c r="AS384" s="288"/>
      <c r="AT384" s="287"/>
      <c r="AU384" s="288"/>
      <c r="AV384" s="287"/>
      <c r="AW384" s="288"/>
      <c r="AX384" s="287"/>
      <c r="AY384" s="31"/>
      <c r="BA384" s="76" t="str">
        <f t="shared" si="297"/>
        <v/>
      </c>
      <c r="BC384" s="76" t="str">
        <f>IF('Stock List'!$K384="", "", 'Stock List'!$K384)</f>
        <v/>
      </c>
      <c r="BE384" s="106">
        <f>IFERROR(ROUND(((INDEX('Stock List'!$M$11:$M$1010, MATCH(L384, 'Stock List'!$K$11:$K$1010, 0))/INDEX('Stock List'!$L$11:$L$1010, MATCH(L384, 'Stock List'!$K$11:$K$1010, 0)))*K384), 2), 0)</f>
        <v>0</v>
      </c>
      <c r="BF384" s="20"/>
      <c r="BG384" s="20">
        <f>IFERROR(ROUND(((INDEX('Stock List'!$M$11:$M$1010, MATCH(N384, 'Stock List'!$K$11:$K$1010, 0))/INDEX('Stock List'!$L$11:$L$1010, MATCH(N384, 'Stock List'!$K$11:$K$1010, 0)))*M384), 2), 0)</f>
        <v>0</v>
      </c>
      <c r="BH384" s="20"/>
      <c r="BI384" s="20">
        <f>IFERROR(ROUND(((INDEX('Stock List'!$M$11:$M$1010, MATCH(P384, 'Stock List'!$K$11:$K$1010, 0))/INDEX('Stock List'!$L$11:$L$1010, MATCH(P384, 'Stock List'!$K$11:$K$1010, 0)))*O384), 2), 0)</f>
        <v>0</v>
      </c>
      <c r="BJ384" s="20"/>
      <c r="BK384" s="20">
        <f>IFERROR(ROUND(((INDEX('Stock List'!$M$11:$M$1010, MATCH(R384, 'Stock List'!$K$11:$K$1010, 0))/INDEX('Stock List'!$L$11:$L$1010, MATCH(R384, 'Stock List'!$K$11:$K$1010, 0)))*Q384), 2), 0)</f>
        <v>0</v>
      </c>
      <c r="BL384" s="20"/>
      <c r="BM384" s="20">
        <f>IFERROR(ROUND(((INDEX('Stock List'!$M$11:$M$1010, MATCH(T384, 'Stock List'!$K$11:$K$1010, 0))/INDEX('Stock List'!$L$11:$L$1010, MATCH(T384, 'Stock List'!$K$11:$K$1010, 0)))*S384), 2), 0)</f>
        <v>0</v>
      </c>
      <c r="BN384" s="20"/>
      <c r="BO384" s="20">
        <f>IFERROR(ROUND(((INDEX('Stock List'!$M$11:$M$1010, MATCH(V384, 'Stock List'!$K$11:$K$1010, 0))/INDEX('Stock List'!$L$11:$L$1010, MATCH(V384, 'Stock List'!$K$11:$K$1010, 0)))*U384), 2), 0)</f>
        <v>0</v>
      </c>
      <c r="BP384" s="20"/>
      <c r="BQ384" s="20">
        <f>IFERROR(ROUND(((INDEX('Stock List'!$M$11:$M$1010, MATCH(X384, 'Stock List'!$K$11:$K$1010, 0))/INDEX('Stock List'!$L$11:$L$1010, MATCH(X384, 'Stock List'!$K$11:$K$1010, 0)))*W384), 2), 0)</f>
        <v>0</v>
      </c>
      <c r="BR384" s="20"/>
      <c r="BS384" s="20">
        <f>IFERROR(ROUND(((INDEX('Stock List'!$M$11:$M$1010, MATCH(Z384, 'Stock List'!$K$11:$K$1010, 0))/INDEX('Stock List'!$L$11:$L$1010, MATCH(Z384, 'Stock List'!$K$11:$K$1010, 0)))*Y384), 2), 0)</f>
        <v>0</v>
      </c>
      <c r="BT384" s="20"/>
      <c r="BU384" s="20">
        <f>IFERROR(ROUND(((INDEX('Stock List'!$M$11:$M$1010, MATCH(AB384, 'Stock List'!$K$11:$K$1010, 0))/INDEX('Stock List'!$L$11:$L$1010, MATCH(AB384, 'Stock List'!$K$11:$K$1010, 0)))*AA384), 2), 0)</f>
        <v>0</v>
      </c>
      <c r="BV384" s="20"/>
      <c r="BW384" s="20">
        <f>IFERROR(ROUND(((INDEX('Stock List'!$M$11:$M$1010, MATCH(AD384, 'Stock List'!$K$11:$K$1010, 0))/INDEX('Stock List'!$L$11:$L$1010, MATCH(AD384, 'Stock List'!$K$11:$K$1010, 0)))*AC384), 2), 0)</f>
        <v>0</v>
      </c>
      <c r="BX384" s="20"/>
      <c r="BY384" s="20">
        <f>IFERROR(ROUND(((INDEX('Stock List'!$M$11:$M$1010, MATCH(AF384, 'Stock List'!$K$11:$K$1010, 0))/INDEX('Stock List'!$L$11:$L$1010, MATCH(AF384, 'Stock List'!$K$11:$K$1010, 0)))*AE384), 2), 0)</f>
        <v>0</v>
      </c>
      <c r="BZ384" s="20"/>
      <c r="CA384" s="20">
        <f>IFERROR(ROUND(((INDEX('Stock List'!$M$11:$M$1010, MATCH(AH384, 'Stock List'!$K$11:$K$1010, 0))/INDEX('Stock List'!$L$11:$L$1010, MATCH(AH384, 'Stock List'!$K$11:$K$1010, 0)))*AG384), 2), 0)</f>
        <v>0</v>
      </c>
      <c r="CB384" s="20"/>
      <c r="CC384" s="20">
        <f>IFERROR(ROUND(((INDEX('Stock List'!$M$11:$M$1010, MATCH(AJ384, 'Stock List'!$K$11:$K$1010, 0))/INDEX('Stock List'!$L$11:$L$1010, MATCH(AJ384, 'Stock List'!$K$11:$K$1010, 0)))*AI384), 2), 0)</f>
        <v>0</v>
      </c>
      <c r="CD384" s="20"/>
      <c r="CE384" s="20">
        <f>IFERROR(ROUND(((INDEX('Stock List'!$M$11:$M$1010, MATCH(AL384, 'Stock List'!$K$11:$K$1010, 0))/INDEX('Stock List'!$L$11:$L$1010, MATCH(AL384, 'Stock List'!$K$11:$K$1010, 0)))*AK384), 2), 0)</f>
        <v>0</v>
      </c>
      <c r="CF384" s="20"/>
      <c r="CG384" s="20">
        <f>IFERROR(ROUND(((INDEX('Stock List'!$M$11:$M$1010, MATCH(AN384, 'Stock List'!$K$11:$K$1010, 0))/INDEX('Stock List'!$L$11:$L$1010, MATCH(AN384, 'Stock List'!$K$11:$K$1010, 0)))*AM384), 2), 0)</f>
        <v>0</v>
      </c>
      <c r="CH384" s="20"/>
      <c r="CI384" s="20">
        <f>IFERROR(ROUND(((INDEX('Stock List'!$M$11:$M$1010, MATCH(AP384, 'Stock List'!$K$11:$K$1010, 0))/INDEX('Stock List'!$L$11:$L$1010, MATCH(AP384, 'Stock List'!$K$11:$K$1010, 0)))*AO384), 2), 0)</f>
        <v>0</v>
      </c>
      <c r="CJ384" s="20"/>
      <c r="CK384" s="20">
        <f>IFERROR(ROUND(((INDEX('Stock List'!$M$11:$M$1010, MATCH(AR384, 'Stock List'!$K$11:$K$1010, 0))/INDEX('Stock List'!$L$11:$L$1010, MATCH(AR384, 'Stock List'!$K$11:$K$1010, 0)))*AQ384), 2), 0)</f>
        <v>0</v>
      </c>
      <c r="CL384" s="20"/>
      <c r="CM384" s="20">
        <f>IFERROR(ROUND(((INDEX('Stock List'!$M$11:$M$1010, MATCH(AT384, 'Stock List'!$K$11:$K$1010, 0))/INDEX('Stock List'!$L$11:$L$1010, MATCH(AT384, 'Stock List'!$K$11:$K$1010, 0)))*AS384), 2), 0)</f>
        <v>0</v>
      </c>
      <c r="CN384" s="20"/>
      <c r="CO384" s="20">
        <f>IFERROR(ROUND(((INDEX('Stock List'!$M$11:$M$1010, MATCH(AV384, 'Stock List'!$K$11:$K$1010, 0))/INDEX('Stock List'!$L$11:$L$1010, MATCH(AV384, 'Stock List'!$K$11:$K$1010, 0)))*AU384), 2), 0)</f>
        <v>0</v>
      </c>
      <c r="CP384" s="20"/>
      <c r="CQ384" s="20">
        <f>IFERROR(ROUND(((INDEX('Stock List'!$M$11:$M$1010, MATCH(AX384, 'Stock List'!$K$11:$K$1010, 0))/INDEX('Stock List'!$L$11:$L$1010, MATCH(AX384, 'Stock List'!$K$11:$K$1010, 0)))*AW384), 2), 0)</f>
        <v>0</v>
      </c>
      <c r="CR384" s="22"/>
      <c r="CT384" s="106" t="str">
        <f t="shared" si="298"/>
        <v/>
      </c>
      <c r="CU384" s="22" t="str">
        <f t="shared" si="299"/>
        <v/>
      </c>
      <c r="CX384" s="106" t="str">
        <f t="shared" si="300"/>
        <v/>
      </c>
      <c r="CY384" s="20" t="str">
        <f t="shared" si="301"/>
        <v/>
      </c>
      <c r="CZ384" s="22" t="str">
        <f t="shared" si="302"/>
        <v/>
      </c>
      <c r="DB384" s="76" t="str">
        <f>IF($H384="", "", COUNTIF($G$11:$G$1010, "&gt;"&amp;$G384)+1+COUNTIF($G$11:$G384, $G384)-1)</f>
        <v/>
      </c>
      <c r="DC384" s="76" t="str">
        <f>IF($H384="", "", COUNTIF($CZ$11:$CZ$1010, "&gt;"&amp;$CZ384)+1+COUNTIF($CZ$11:$CZ384, $CZ384)-1)</f>
        <v/>
      </c>
      <c r="DE384" s="147" t="str">
        <f t="shared" si="303"/>
        <v/>
      </c>
      <c r="DF384" s="148"/>
      <c r="DG384" s="19" t="str">
        <f t="shared" si="304"/>
        <v/>
      </c>
      <c r="DH384" s="153" t="str">
        <f t="shared" si="305"/>
        <v/>
      </c>
      <c r="DI384" s="19" t="str">
        <f t="shared" si="257"/>
        <v/>
      </c>
      <c r="DJ384" s="153" t="str">
        <f t="shared" si="258"/>
        <v/>
      </c>
      <c r="DK384" s="19" t="str">
        <f t="shared" si="259"/>
        <v/>
      </c>
      <c r="DL384" s="153" t="str">
        <f t="shared" si="260"/>
        <v/>
      </c>
      <c r="DM384" s="19" t="str">
        <f t="shared" si="261"/>
        <v/>
      </c>
      <c r="DN384" s="153" t="str">
        <f t="shared" si="262"/>
        <v/>
      </c>
      <c r="DO384" s="19" t="str">
        <f t="shared" si="263"/>
        <v/>
      </c>
      <c r="DP384" s="153" t="str">
        <f t="shared" si="264"/>
        <v/>
      </c>
      <c r="DQ384" s="19" t="str">
        <f t="shared" si="265"/>
        <v/>
      </c>
      <c r="DR384" s="153" t="str">
        <f t="shared" si="266"/>
        <v/>
      </c>
      <c r="DS384" s="19" t="str">
        <f t="shared" si="267"/>
        <v/>
      </c>
      <c r="DT384" s="153" t="str">
        <f t="shared" si="268"/>
        <v/>
      </c>
      <c r="DU384" s="19" t="str">
        <f t="shared" si="269"/>
        <v/>
      </c>
      <c r="DV384" s="153" t="str">
        <f t="shared" si="270"/>
        <v/>
      </c>
      <c r="DW384" s="19" t="str">
        <f t="shared" si="271"/>
        <v/>
      </c>
      <c r="DX384" s="153" t="str">
        <f t="shared" si="272"/>
        <v/>
      </c>
      <c r="DY384" s="19" t="str">
        <f t="shared" si="273"/>
        <v/>
      </c>
      <c r="DZ384" s="153" t="str">
        <f t="shared" si="274"/>
        <v/>
      </c>
      <c r="EA384" s="19" t="str">
        <f t="shared" si="275"/>
        <v/>
      </c>
      <c r="EB384" s="153" t="str">
        <f t="shared" si="276"/>
        <v/>
      </c>
      <c r="EC384" s="19" t="str">
        <f t="shared" si="277"/>
        <v/>
      </c>
      <c r="ED384" s="153" t="str">
        <f t="shared" si="278"/>
        <v/>
      </c>
      <c r="EE384" s="19" t="str">
        <f t="shared" si="279"/>
        <v/>
      </c>
      <c r="EF384" s="153" t="str">
        <f t="shared" si="280"/>
        <v/>
      </c>
      <c r="EG384" s="19" t="str">
        <f t="shared" si="281"/>
        <v/>
      </c>
      <c r="EH384" s="153" t="str">
        <f t="shared" si="282"/>
        <v/>
      </c>
      <c r="EI384" s="19" t="str">
        <f t="shared" si="283"/>
        <v/>
      </c>
      <c r="EJ384" s="153" t="str">
        <f t="shared" si="284"/>
        <v/>
      </c>
      <c r="EK384" s="19" t="str">
        <f t="shared" si="285"/>
        <v/>
      </c>
      <c r="EL384" s="153" t="str">
        <f t="shared" si="286"/>
        <v/>
      </c>
      <c r="EM384" s="19" t="str">
        <f t="shared" si="287"/>
        <v/>
      </c>
      <c r="EN384" s="153" t="str">
        <f t="shared" si="288"/>
        <v/>
      </c>
      <c r="EO384" s="19" t="str">
        <f t="shared" si="289"/>
        <v/>
      </c>
      <c r="EP384" s="153" t="str">
        <f t="shared" si="290"/>
        <v/>
      </c>
      <c r="EQ384" s="19" t="str">
        <f t="shared" si="291"/>
        <v/>
      </c>
      <c r="ER384" s="153" t="str">
        <f t="shared" si="292"/>
        <v/>
      </c>
      <c r="ES384" s="19" t="str">
        <f t="shared" si="293"/>
        <v/>
      </c>
      <c r="ET384" s="153" t="str">
        <f t="shared" si="294"/>
        <v/>
      </c>
    </row>
    <row r="385" spans="1:150" x14ac:dyDescent="0.25">
      <c r="A385" s="31"/>
      <c r="B385" s="91" t="str">
        <f t="shared" si="295"/>
        <v/>
      </c>
      <c r="C385" s="20" t="str">
        <f t="shared" si="255"/>
        <v/>
      </c>
      <c r="D385" s="97" t="str">
        <f t="shared" si="256"/>
        <v/>
      </c>
      <c r="E385" s="62" t="str">
        <f t="shared" si="296"/>
        <v/>
      </c>
      <c r="F385" s="31"/>
      <c r="G385" s="282"/>
      <c r="H385" s="283"/>
      <c r="I385" s="284"/>
      <c r="J385" s="285"/>
      <c r="K385" s="286"/>
      <c r="L385" s="287"/>
      <c r="M385" s="288"/>
      <c r="N385" s="287"/>
      <c r="O385" s="288"/>
      <c r="P385" s="287"/>
      <c r="Q385" s="288"/>
      <c r="R385" s="287"/>
      <c r="S385" s="288"/>
      <c r="T385" s="287"/>
      <c r="U385" s="288"/>
      <c r="V385" s="287"/>
      <c r="W385" s="288"/>
      <c r="X385" s="287"/>
      <c r="Y385" s="288"/>
      <c r="Z385" s="287"/>
      <c r="AA385" s="288"/>
      <c r="AB385" s="287"/>
      <c r="AC385" s="288"/>
      <c r="AD385" s="287"/>
      <c r="AE385" s="288"/>
      <c r="AF385" s="287"/>
      <c r="AG385" s="288"/>
      <c r="AH385" s="287"/>
      <c r="AI385" s="288"/>
      <c r="AJ385" s="287"/>
      <c r="AK385" s="288"/>
      <c r="AL385" s="287"/>
      <c r="AM385" s="288"/>
      <c r="AN385" s="287"/>
      <c r="AO385" s="288"/>
      <c r="AP385" s="287"/>
      <c r="AQ385" s="288"/>
      <c r="AR385" s="287"/>
      <c r="AS385" s="288"/>
      <c r="AT385" s="287"/>
      <c r="AU385" s="288"/>
      <c r="AV385" s="287"/>
      <c r="AW385" s="288"/>
      <c r="AX385" s="287"/>
      <c r="AY385" s="31"/>
      <c r="BA385" s="76" t="str">
        <f t="shared" si="297"/>
        <v/>
      </c>
      <c r="BC385" s="76" t="str">
        <f>IF('Stock List'!$K385="", "", 'Stock List'!$K385)</f>
        <v/>
      </c>
      <c r="BE385" s="106">
        <f>IFERROR(ROUND(((INDEX('Stock List'!$M$11:$M$1010, MATCH(L385, 'Stock List'!$K$11:$K$1010, 0))/INDEX('Stock List'!$L$11:$L$1010, MATCH(L385, 'Stock List'!$K$11:$K$1010, 0)))*K385), 2), 0)</f>
        <v>0</v>
      </c>
      <c r="BF385" s="20"/>
      <c r="BG385" s="20">
        <f>IFERROR(ROUND(((INDEX('Stock List'!$M$11:$M$1010, MATCH(N385, 'Stock List'!$K$11:$K$1010, 0))/INDEX('Stock List'!$L$11:$L$1010, MATCH(N385, 'Stock List'!$K$11:$K$1010, 0)))*M385), 2), 0)</f>
        <v>0</v>
      </c>
      <c r="BH385" s="20"/>
      <c r="BI385" s="20">
        <f>IFERROR(ROUND(((INDEX('Stock List'!$M$11:$M$1010, MATCH(P385, 'Stock List'!$K$11:$K$1010, 0))/INDEX('Stock List'!$L$11:$L$1010, MATCH(P385, 'Stock List'!$K$11:$K$1010, 0)))*O385), 2), 0)</f>
        <v>0</v>
      </c>
      <c r="BJ385" s="20"/>
      <c r="BK385" s="20">
        <f>IFERROR(ROUND(((INDEX('Stock List'!$M$11:$M$1010, MATCH(R385, 'Stock List'!$K$11:$K$1010, 0))/INDEX('Stock List'!$L$11:$L$1010, MATCH(R385, 'Stock List'!$K$11:$K$1010, 0)))*Q385), 2), 0)</f>
        <v>0</v>
      </c>
      <c r="BL385" s="20"/>
      <c r="BM385" s="20">
        <f>IFERROR(ROUND(((INDEX('Stock List'!$M$11:$M$1010, MATCH(T385, 'Stock List'!$K$11:$K$1010, 0))/INDEX('Stock List'!$L$11:$L$1010, MATCH(T385, 'Stock List'!$K$11:$K$1010, 0)))*S385), 2), 0)</f>
        <v>0</v>
      </c>
      <c r="BN385" s="20"/>
      <c r="BO385" s="20">
        <f>IFERROR(ROUND(((INDEX('Stock List'!$M$11:$M$1010, MATCH(V385, 'Stock List'!$K$11:$K$1010, 0))/INDEX('Stock List'!$L$11:$L$1010, MATCH(V385, 'Stock List'!$K$11:$K$1010, 0)))*U385), 2), 0)</f>
        <v>0</v>
      </c>
      <c r="BP385" s="20"/>
      <c r="BQ385" s="20">
        <f>IFERROR(ROUND(((INDEX('Stock List'!$M$11:$M$1010, MATCH(X385, 'Stock List'!$K$11:$K$1010, 0))/INDEX('Stock List'!$L$11:$L$1010, MATCH(X385, 'Stock List'!$K$11:$K$1010, 0)))*W385), 2), 0)</f>
        <v>0</v>
      </c>
      <c r="BR385" s="20"/>
      <c r="BS385" s="20">
        <f>IFERROR(ROUND(((INDEX('Stock List'!$M$11:$M$1010, MATCH(Z385, 'Stock List'!$K$11:$K$1010, 0))/INDEX('Stock List'!$L$11:$L$1010, MATCH(Z385, 'Stock List'!$K$11:$K$1010, 0)))*Y385), 2), 0)</f>
        <v>0</v>
      </c>
      <c r="BT385" s="20"/>
      <c r="BU385" s="20">
        <f>IFERROR(ROUND(((INDEX('Stock List'!$M$11:$M$1010, MATCH(AB385, 'Stock List'!$K$11:$K$1010, 0))/INDEX('Stock List'!$L$11:$L$1010, MATCH(AB385, 'Stock List'!$K$11:$K$1010, 0)))*AA385), 2), 0)</f>
        <v>0</v>
      </c>
      <c r="BV385" s="20"/>
      <c r="BW385" s="20">
        <f>IFERROR(ROUND(((INDEX('Stock List'!$M$11:$M$1010, MATCH(AD385, 'Stock List'!$K$11:$K$1010, 0))/INDEX('Stock List'!$L$11:$L$1010, MATCH(AD385, 'Stock List'!$K$11:$K$1010, 0)))*AC385), 2), 0)</f>
        <v>0</v>
      </c>
      <c r="BX385" s="20"/>
      <c r="BY385" s="20">
        <f>IFERROR(ROUND(((INDEX('Stock List'!$M$11:$M$1010, MATCH(AF385, 'Stock List'!$K$11:$K$1010, 0))/INDEX('Stock List'!$L$11:$L$1010, MATCH(AF385, 'Stock List'!$K$11:$K$1010, 0)))*AE385), 2), 0)</f>
        <v>0</v>
      </c>
      <c r="BZ385" s="20"/>
      <c r="CA385" s="20">
        <f>IFERROR(ROUND(((INDEX('Stock List'!$M$11:$M$1010, MATCH(AH385, 'Stock List'!$K$11:$K$1010, 0))/INDEX('Stock List'!$L$11:$L$1010, MATCH(AH385, 'Stock List'!$K$11:$K$1010, 0)))*AG385), 2), 0)</f>
        <v>0</v>
      </c>
      <c r="CB385" s="20"/>
      <c r="CC385" s="20">
        <f>IFERROR(ROUND(((INDEX('Stock List'!$M$11:$M$1010, MATCH(AJ385, 'Stock List'!$K$11:$K$1010, 0))/INDEX('Stock List'!$L$11:$L$1010, MATCH(AJ385, 'Stock List'!$K$11:$K$1010, 0)))*AI385), 2), 0)</f>
        <v>0</v>
      </c>
      <c r="CD385" s="20"/>
      <c r="CE385" s="20">
        <f>IFERROR(ROUND(((INDEX('Stock List'!$M$11:$M$1010, MATCH(AL385, 'Stock List'!$K$11:$K$1010, 0))/INDEX('Stock List'!$L$11:$L$1010, MATCH(AL385, 'Stock List'!$K$11:$K$1010, 0)))*AK385), 2), 0)</f>
        <v>0</v>
      </c>
      <c r="CF385" s="20"/>
      <c r="CG385" s="20">
        <f>IFERROR(ROUND(((INDEX('Stock List'!$M$11:$M$1010, MATCH(AN385, 'Stock List'!$K$11:$K$1010, 0))/INDEX('Stock List'!$L$11:$L$1010, MATCH(AN385, 'Stock List'!$K$11:$K$1010, 0)))*AM385), 2), 0)</f>
        <v>0</v>
      </c>
      <c r="CH385" s="20"/>
      <c r="CI385" s="20">
        <f>IFERROR(ROUND(((INDEX('Stock List'!$M$11:$M$1010, MATCH(AP385, 'Stock List'!$K$11:$K$1010, 0))/INDEX('Stock List'!$L$11:$L$1010, MATCH(AP385, 'Stock List'!$K$11:$K$1010, 0)))*AO385), 2), 0)</f>
        <v>0</v>
      </c>
      <c r="CJ385" s="20"/>
      <c r="CK385" s="20">
        <f>IFERROR(ROUND(((INDEX('Stock List'!$M$11:$M$1010, MATCH(AR385, 'Stock List'!$K$11:$K$1010, 0))/INDEX('Stock List'!$L$11:$L$1010, MATCH(AR385, 'Stock List'!$K$11:$K$1010, 0)))*AQ385), 2), 0)</f>
        <v>0</v>
      </c>
      <c r="CL385" s="20"/>
      <c r="CM385" s="20">
        <f>IFERROR(ROUND(((INDEX('Stock List'!$M$11:$M$1010, MATCH(AT385, 'Stock List'!$K$11:$K$1010, 0))/INDEX('Stock List'!$L$11:$L$1010, MATCH(AT385, 'Stock List'!$K$11:$K$1010, 0)))*AS385), 2), 0)</f>
        <v>0</v>
      </c>
      <c r="CN385" s="20"/>
      <c r="CO385" s="20">
        <f>IFERROR(ROUND(((INDEX('Stock List'!$M$11:$M$1010, MATCH(AV385, 'Stock List'!$K$11:$K$1010, 0))/INDEX('Stock List'!$L$11:$L$1010, MATCH(AV385, 'Stock List'!$K$11:$K$1010, 0)))*AU385), 2), 0)</f>
        <v>0</v>
      </c>
      <c r="CP385" s="20"/>
      <c r="CQ385" s="20">
        <f>IFERROR(ROUND(((INDEX('Stock List'!$M$11:$M$1010, MATCH(AX385, 'Stock List'!$K$11:$K$1010, 0))/INDEX('Stock List'!$L$11:$L$1010, MATCH(AX385, 'Stock List'!$K$11:$K$1010, 0)))*AW385), 2), 0)</f>
        <v>0</v>
      </c>
      <c r="CR385" s="22"/>
      <c r="CT385" s="106" t="str">
        <f t="shared" si="298"/>
        <v/>
      </c>
      <c r="CU385" s="22" t="str">
        <f t="shared" si="299"/>
        <v/>
      </c>
      <c r="CX385" s="106" t="str">
        <f t="shared" si="300"/>
        <v/>
      </c>
      <c r="CY385" s="20" t="str">
        <f t="shared" si="301"/>
        <v/>
      </c>
      <c r="CZ385" s="22" t="str">
        <f t="shared" si="302"/>
        <v/>
      </c>
      <c r="DB385" s="76" t="str">
        <f>IF($H385="", "", COUNTIF($G$11:$G$1010, "&gt;"&amp;$G385)+1+COUNTIF($G$11:$G385, $G385)-1)</f>
        <v/>
      </c>
      <c r="DC385" s="76" t="str">
        <f>IF($H385="", "", COUNTIF($CZ$11:$CZ$1010, "&gt;"&amp;$CZ385)+1+COUNTIF($CZ$11:$CZ385, $CZ385)-1)</f>
        <v/>
      </c>
      <c r="DE385" s="147" t="str">
        <f t="shared" si="303"/>
        <v/>
      </c>
      <c r="DF385" s="148"/>
      <c r="DG385" s="19" t="str">
        <f t="shared" si="304"/>
        <v/>
      </c>
      <c r="DH385" s="153" t="str">
        <f t="shared" si="305"/>
        <v/>
      </c>
      <c r="DI385" s="19" t="str">
        <f t="shared" si="257"/>
        <v/>
      </c>
      <c r="DJ385" s="153" t="str">
        <f t="shared" si="258"/>
        <v/>
      </c>
      <c r="DK385" s="19" t="str">
        <f t="shared" si="259"/>
        <v/>
      </c>
      <c r="DL385" s="153" t="str">
        <f t="shared" si="260"/>
        <v/>
      </c>
      <c r="DM385" s="19" t="str">
        <f t="shared" si="261"/>
        <v/>
      </c>
      <c r="DN385" s="153" t="str">
        <f t="shared" si="262"/>
        <v/>
      </c>
      <c r="DO385" s="19" t="str">
        <f t="shared" si="263"/>
        <v/>
      </c>
      <c r="DP385" s="153" t="str">
        <f t="shared" si="264"/>
        <v/>
      </c>
      <c r="DQ385" s="19" t="str">
        <f t="shared" si="265"/>
        <v/>
      </c>
      <c r="DR385" s="153" t="str">
        <f t="shared" si="266"/>
        <v/>
      </c>
      <c r="DS385" s="19" t="str">
        <f t="shared" si="267"/>
        <v/>
      </c>
      <c r="DT385" s="153" t="str">
        <f t="shared" si="268"/>
        <v/>
      </c>
      <c r="DU385" s="19" t="str">
        <f t="shared" si="269"/>
        <v/>
      </c>
      <c r="DV385" s="153" t="str">
        <f t="shared" si="270"/>
        <v/>
      </c>
      <c r="DW385" s="19" t="str">
        <f t="shared" si="271"/>
        <v/>
      </c>
      <c r="DX385" s="153" t="str">
        <f t="shared" si="272"/>
        <v/>
      </c>
      <c r="DY385" s="19" t="str">
        <f t="shared" si="273"/>
        <v/>
      </c>
      <c r="DZ385" s="153" t="str">
        <f t="shared" si="274"/>
        <v/>
      </c>
      <c r="EA385" s="19" t="str">
        <f t="shared" si="275"/>
        <v/>
      </c>
      <c r="EB385" s="153" t="str">
        <f t="shared" si="276"/>
        <v/>
      </c>
      <c r="EC385" s="19" t="str">
        <f t="shared" si="277"/>
        <v/>
      </c>
      <c r="ED385" s="153" t="str">
        <f t="shared" si="278"/>
        <v/>
      </c>
      <c r="EE385" s="19" t="str">
        <f t="shared" si="279"/>
        <v/>
      </c>
      <c r="EF385" s="153" t="str">
        <f t="shared" si="280"/>
        <v/>
      </c>
      <c r="EG385" s="19" t="str">
        <f t="shared" si="281"/>
        <v/>
      </c>
      <c r="EH385" s="153" t="str">
        <f t="shared" si="282"/>
        <v/>
      </c>
      <c r="EI385" s="19" t="str">
        <f t="shared" si="283"/>
        <v/>
      </c>
      <c r="EJ385" s="153" t="str">
        <f t="shared" si="284"/>
        <v/>
      </c>
      <c r="EK385" s="19" t="str">
        <f t="shared" si="285"/>
        <v/>
      </c>
      <c r="EL385" s="153" t="str">
        <f t="shared" si="286"/>
        <v/>
      </c>
      <c r="EM385" s="19" t="str">
        <f t="shared" si="287"/>
        <v/>
      </c>
      <c r="EN385" s="153" t="str">
        <f t="shared" si="288"/>
        <v/>
      </c>
      <c r="EO385" s="19" t="str">
        <f t="shared" si="289"/>
        <v/>
      </c>
      <c r="EP385" s="153" t="str">
        <f t="shared" si="290"/>
        <v/>
      </c>
      <c r="EQ385" s="19" t="str">
        <f t="shared" si="291"/>
        <v/>
      </c>
      <c r="ER385" s="153" t="str">
        <f t="shared" si="292"/>
        <v/>
      </c>
      <c r="ES385" s="19" t="str">
        <f t="shared" si="293"/>
        <v/>
      </c>
      <c r="ET385" s="153" t="str">
        <f t="shared" si="294"/>
        <v/>
      </c>
    </row>
    <row r="386" spans="1:150" x14ac:dyDescent="0.25">
      <c r="A386" s="31"/>
      <c r="B386" s="91" t="str">
        <f t="shared" si="295"/>
        <v/>
      </c>
      <c r="C386" s="20" t="str">
        <f t="shared" si="255"/>
        <v/>
      </c>
      <c r="D386" s="97" t="str">
        <f t="shared" si="256"/>
        <v/>
      </c>
      <c r="E386" s="62" t="str">
        <f t="shared" si="296"/>
        <v/>
      </c>
      <c r="F386" s="31"/>
      <c r="G386" s="282"/>
      <c r="H386" s="283"/>
      <c r="I386" s="284"/>
      <c r="J386" s="285"/>
      <c r="K386" s="286"/>
      <c r="L386" s="287"/>
      <c r="M386" s="288"/>
      <c r="N386" s="287"/>
      <c r="O386" s="288"/>
      <c r="P386" s="287"/>
      <c r="Q386" s="288"/>
      <c r="R386" s="287"/>
      <c r="S386" s="288"/>
      <c r="T386" s="287"/>
      <c r="U386" s="288"/>
      <c r="V386" s="287"/>
      <c r="W386" s="288"/>
      <c r="X386" s="287"/>
      <c r="Y386" s="288"/>
      <c r="Z386" s="287"/>
      <c r="AA386" s="288"/>
      <c r="AB386" s="287"/>
      <c r="AC386" s="288"/>
      <c r="AD386" s="287"/>
      <c r="AE386" s="288"/>
      <c r="AF386" s="287"/>
      <c r="AG386" s="288"/>
      <c r="AH386" s="287"/>
      <c r="AI386" s="288"/>
      <c r="AJ386" s="287"/>
      <c r="AK386" s="288"/>
      <c r="AL386" s="287"/>
      <c r="AM386" s="288"/>
      <c r="AN386" s="287"/>
      <c r="AO386" s="288"/>
      <c r="AP386" s="287"/>
      <c r="AQ386" s="288"/>
      <c r="AR386" s="287"/>
      <c r="AS386" s="288"/>
      <c r="AT386" s="287"/>
      <c r="AU386" s="288"/>
      <c r="AV386" s="287"/>
      <c r="AW386" s="288"/>
      <c r="AX386" s="287"/>
      <c r="AY386" s="31"/>
      <c r="BA386" s="76" t="str">
        <f t="shared" si="297"/>
        <v/>
      </c>
      <c r="BC386" s="76" t="str">
        <f>IF('Stock List'!$K386="", "", 'Stock List'!$K386)</f>
        <v/>
      </c>
      <c r="BE386" s="106">
        <f>IFERROR(ROUND(((INDEX('Stock List'!$M$11:$M$1010, MATCH(L386, 'Stock List'!$K$11:$K$1010, 0))/INDEX('Stock List'!$L$11:$L$1010, MATCH(L386, 'Stock List'!$K$11:$K$1010, 0)))*K386), 2), 0)</f>
        <v>0</v>
      </c>
      <c r="BF386" s="20"/>
      <c r="BG386" s="20">
        <f>IFERROR(ROUND(((INDEX('Stock List'!$M$11:$M$1010, MATCH(N386, 'Stock List'!$K$11:$K$1010, 0))/INDEX('Stock List'!$L$11:$L$1010, MATCH(N386, 'Stock List'!$K$11:$K$1010, 0)))*M386), 2), 0)</f>
        <v>0</v>
      </c>
      <c r="BH386" s="20"/>
      <c r="BI386" s="20">
        <f>IFERROR(ROUND(((INDEX('Stock List'!$M$11:$M$1010, MATCH(P386, 'Stock List'!$K$11:$K$1010, 0))/INDEX('Stock List'!$L$11:$L$1010, MATCH(P386, 'Stock List'!$K$11:$K$1010, 0)))*O386), 2), 0)</f>
        <v>0</v>
      </c>
      <c r="BJ386" s="20"/>
      <c r="BK386" s="20">
        <f>IFERROR(ROUND(((INDEX('Stock List'!$M$11:$M$1010, MATCH(R386, 'Stock List'!$K$11:$K$1010, 0))/INDEX('Stock List'!$L$11:$L$1010, MATCH(R386, 'Stock List'!$K$11:$K$1010, 0)))*Q386), 2), 0)</f>
        <v>0</v>
      </c>
      <c r="BL386" s="20"/>
      <c r="BM386" s="20">
        <f>IFERROR(ROUND(((INDEX('Stock List'!$M$11:$M$1010, MATCH(T386, 'Stock List'!$K$11:$K$1010, 0))/INDEX('Stock List'!$L$11:$L$1010, MATCH(T386, 'Stock List'!$K$11:$K$1010, 0)))*S386), 2), 0)</f>
        <v>0</v>
      </c>
      <c r="BN386" s="20"/>
      <c r="BO386" s="20">
        <f>IFERROR(ROUND(((INDEX('Stock List'!$M$11:$M$1010, MATCH(V386, 'Stock List'!$K$11:$K$1010, 0))/INDEX('Stock List'!$L$11:$L$1010, MATCH(V386, 'Stock List'!$K$11:$K$1010, 0)))*U386), 2), 0)</f>
        <v>0</v>
      </c>
      <c r="BP386" s="20"/>
      <c r="BQ386" s="20">
        <f>IFERROR(ROUND(((INDEX('Stock List'!$M$11:$M$1010, MATCH(X386, 'Stock List'!$K$11:$K$1010, 0))/INDEX('Stock List'!$L$11:$L$1010, MATCH(X386, 'Stock List'!$K$11:$K$1010, 0)))*W386), 2), 0)</f>
        <v>0</v>
      </c>
      <c r="BR386" s="20"/>
      <c r="BS386" s="20">
        <f>IFERROR(ROUND(((INDEX('Stock List'!$M$11:$M$1010, MATCH(Z386, 'Stock List'!$K$11:$K$1010, 0))/INDEX('Stock List'!$L$11:$L$1010, MATCH(Z386, 'Stock List'!$K$11:$K$1010, 0)))*Y386), 2), 0)</f>
        <v>0</v>
      </c>
      <c r="BT386" s="20"/>
      <c r="BU386" s="20">
        <f>IFERROR(ROUND(((INDEX('Stock List'!$M$11:$M$1010, MATCH(AB386, 'Stock List'!$K$11:$K$1010, 0))/INDEX('Stock List'!$L$11:$L$1010, MATCH(AB386, 'Stock List'!$K$11:$K$1010, 0)))*AA386), 2), 0)</f>
        <v>0</v>
      </c>
      <c r="BV386" s="20"/>
      <c r="BW386" s="20">
        <f>IFERROR(ROUND(((INDEX('Stock List'!$M$11:$M$1010, MATCH(AD386, 'Stock List'!$K$11:$K$1010, 0))/INDEX('Stock List'!$L$11:$L$1010, MATCH(AD386, 'Stock List'!$K$11:$K$1010, 0)))*AC386), 2), 0)</f>
        <v>0</v>
      </c>
      <c r="BX386" s="20"/>
      <c r="BY386" s="20">
        <f>IFERROR(ROUND(((INDEX('Stock List'!$M$11:$M$1010, MATCH(AF386, 'Stock List'!$K$11:$K$1010, 0))/INDEX('Stock List'!$L$11:$L$1010, MATCH(AF386, 'Stock List'!$K$11:$K$1010, 0)))*AE386), 2), 0)</f>
        <v>0</v>
      </c>
      <c r="BZ386" s="20"/>
      <c r="CA386" s="20">
        <f>IFERROR(ROUND(((INDEX('Stock List'!$M$11:$M$1010, MATCH(AH386, 'Stock List'!$K$11:$K$1010, 0))/INDEX('Stock List'!$L$11:$L$1010, MATCH(AH386, 'Stock List'!$K$11:$K$1010, 0)))*AG386), 2), 0)</f>
        <v>0</v>
      </c>
      <c r="CB386" s="20"/>
      <c r="CC386" s="20">
        <f>IFERROR(ROUND(((INDEX('Stock List'!$M$11:$M$1010, MATCH(AJ386, 'Stock List'!$K$11:$K$1010, 0))/INDEX('Stock List'!$L$11:$L$1010, MATCH(AJ386, 'Stock List'!$K$11:$K$1010, 0)))*AI386), 2), 0)</f>
        <v>0</v>
      </c>
      <c r="CD386" s="20"/>
      <c r="CE386" s="20">
        <f>IFERROR(ROUND(((INDEX('Stock List'!$M$11:$M$1010, MATCH(AL386, 'Stock List'!$K$11:$K$1010, 0))/INDEX('Stock List'!$L$11:$L$1010, MATCH(AL386, 'Stock List'!$K$11:$K$1010, 0)))*AK386), 2), 0)</f>
        <v>0</v>
      </c>
      <c r="CF386" s="20"/>
      <c r="CG386" s="20">
        <f>IFERROR(ROUND(((INDEX('Stock List'!$M$11:$M$1010, MATCH(AN386, 'Stock List'!$K$11:$K$1010, 0))/INDEX('Stock List'!$L$11:$L$1010, MATCH(AN386, 'Stock List'!$K$11:$K$1010, 0)))*AM386), 2), 0)</f>
        <v>0</v>
      </c>
      <c r="CH386" s="20"/>
      <c r="CI386" s="20">
        <f>IFERROR(ROUND(((INDEX('Stock List'!$M$11:$M$1010, MATCH(AP386, 'Stock List'!$K$11:$K$1010, 0))/INDEX('Stock List'!$L$11:$L$1010, MATCH(AP386, 'Stock List'!$K$11:$K$1010, 0)))*AO386), 2), 0)</f>
        <v>0</v>
      </c>
      <c r="CJ386" s="20"/>
      <c r="CK386" s="20">
        <f>IFERROR(ROUND(((INDEX('Stock List'!$M$11:$M$1010, MATCH(AR386, 'Stock List'!$K$11:$K$1010, 0))/INDEX('Stock List'!$L$11:$L$1010, MATCH(AR386, 'Stock List'!$K$11:$K$1010, 0)))*AQ386), 2), 0)</f>
        <v>0</v>
      </c>
      <c r="CL386" s="20"/>
      <c r="CM386" s="20">
        <f>IFERROR(ROUND(((INDEX('Stock List'!$M$11:$M$1010, MATCH(AT386, 'Stock List'!$K$11:$K$1010, 0))/INDEX('Stock List'!$L$11:$L$1010, MATCH(AT386, 'Stock List'!$K$11:$K$1010, 0)))*AS386), 2), 0)</f>
        <v>0</v>
      </c>
      <c r="CN386" s="20"/>
      <c r="CO386" s="20">
        <f>IFERROR(ROUND(((INDEX('Stock List'!$M$11:$M$1010, MATCH(AV386, 'Stock List'!$K$11:$K$1010, 0))/INDEX('Stock List'!$L$11:$L$1010, MATCH(AV386, 'Stock List'!$K$11:$K$1010, 0)))*AU386), 2), 0)</f>
        <v>0</v>
      </c>
      <c r="CP386" s="20"/>
      <c r="CQ386" s="20">
        <f>IFERROR(ROUND(((INDEX('Stock List'!$M$11:$M$1010, MATCH(AX386, 'Stock List'!$K$11:$K$1010, 0))/INDEX('Stock List'!$L$11:$L$1010, MATCH(AX386, 'Stock List'!$K$11:$K$1010, 0)))*AW386), 2), 0)</f>
        <v>0</v>
      </c>
      <c r="CR386" s="22"/>
      <c r="CT386" s="106" t="str">
        <f t="shared" si="298"/>
        <v/>
      </c>
      <c r="CU386" s="22" t="str">
        <f t="shared" si="299"/>
        <v/>
      </c>
      <c r="CX386" s="106" t="str">
        <f t="shared" si="300"/>
        <v/>
      </c>
      <c r="CY386" s="20" t="str">
        <f t="shared" si="301"/>
        <v/>
      </c>
      <c r="CZ386" s="22" t="str">
        <f t="shared" si="302"/>
        <v/>
      </c>
      <c r="DB386" s="76" t="str">
        <f>IF($H386="", "", COUNTIF($G$11:$G$1010, "&gt;"&amp;$G386)+1+COUNTIF($G$11:$G386, $G386)-1)</f>
        <v/>
      </c>
      <c r="DC386" s="76" t="str">
        <f>IF($H386="", "", COUNTIF($CZ$11:$CZ$1010, "&gt;"&amp;$CZ386)+1+COUNTIF($CZ$11:$CZ386, $CZ386)-1)</f>
        <v/>
      </c>
      <c r="DE386" s="147" t="str">
        <f t="shared" si="303"/>
        <v/>
      </c>
      <c r="DF386" s="148"/>
      <c r="DG386" s="19" t="str">
        <f t="shared" si="304"/>
        <v/>
      </c>
      <c r="DH386" s="153" t="str">
        <f t="shared" si="305"/>
        <v/>
      </c>
      <c r="DI386" s="19" t="str">
        <f t="shared" si="257"/>
        <v/>
      </c>
      <c r="DJ386" s="153" t="str">
        <f t="shared" si="258"/>
        <v/>
      </c>
      <c r="DK386" s="19" t="str">
        <f t="shared" si="259"/>
        <v/>
      </c>
      <c r="DL386" s="153" t="str">
        <f t="shared" si="260"/>
        <v/>
      </c>
      <c r="DM386" s="19" t="str">
        <f t="shared" si="261"/>
        <v/>
      </c>
      <c r="DN386" s="153" t="str">
        <f t="shared" si="262"/>
        <v/>
      </c>
      <c r="DO386" s="19" t="str">
        <f t="shared" si="263"/>
        <v/>
      </c>
      <c r="DP386" s="153" t="str">
        <f t="shared" si="264"/>
        <v/>
      </c>
      <c r="DQ386" s="19" t="str">
        <f t="shared" si="265"/>
        <v/>
      </c>
      <c r="DR386" s="153" t="str">
        <f t="shared" si="266"/>
        <v/>
      </c>
      <c r="DS386" s="19" t="str">
        <f t="shared" si="267"/>
        <v/>
      </c>
      <c r="DT386" s="153" t="str">
        <f t="shared" si="268"/>
        <v/>
      </c>
      <c r="DU386" s="19" t="str">
        <f t="shared" si="269"/>
        <v/>
      </c>
      <c r="DV386" s="153" t="str">
        <f t="shared" si="270"/>
        <v/>
      </c>
      <c r="DW386" s="19" t="str">
        <f t="shared" si="271"/>
        <v/>
      </c>
      <c r="DX386" s="153" t="str">
        <f t="shared" si="272"/>
        <v/>
      </c>
      <c r="DY386" s="19" t="str">
        <f t="shared" si="273"/>
        <v/>
      </c>
      <c r="DZ386" s="153" t="str">
        <f t="shared" si="274"/>
        <v/>
      </c>
      <c r="EA386" s="19" t="str">
        <f t="shared" si="275"/>
        <v/>
      </c>
      <c r="EB386" s="153" t="str">
        <f t="shared" si="276"/>
        <v/>
      </c>
      <c r="EC386" s="19" t="str">
        <f t="shared" si="277"/>
        <v/>
      </c>
      <c r="ED386" s="153" t="str">
        <f t="shared" si="278"/>
        <v/>
      </c>
      <c r="EE386" s="19" t="str">
        <f t="shared" si="279"/>
        <v/>
      </c>
      <c r="EF386" s="153" t="str">
        <f t="shared" si="280"/>
        <v/>
      </c>
      <c r="EG386" s="19" t="str">
        <f t="shared" si="281"/>
        <v/>
      </c>
      <c r="EH386" s="153" t="str">
        <f t="shared" si="282"/>
        <v/>
      </c>
      <c r="EI386" s="19" t="str">
        <f t="shared" si="283"/>
        <v/>
      </c>
      <c r="EJ386" s="153" t="str">
        <f t="shared" si="284"/>
        <v/>
      </c>
      <c r="EK386" s="19" t="str">
        <f t="shared" si="285"/>
        <v/>
      </c>
      <c r="EL386" s="153" t="str">
        <f t="shared" si="286"/>
        <v/>
      </c>
      <c r="EM386" s="19" t="str">
        <f t="shared" si="287"/>
        <v/>
      </c>
      <c r="EN386" s="153" t="str">
        <f t="shared" si="288"/>
        <v/>
      </c>
      <c r="EO386" s="19" t="str">
        <f t="shared" si="289"/>
        <v/>
      </c>
      <c r="EP386" s="153" t="str">
        <f t="shared" si="290"/>
        <v/>
      </c>
      <c r="EQ386" s="19" t="str">
        <f t="shared" si="291"/>
        <v/>
      </c>
      <c r="ER386" s="153" t="str">
        <f t="shared" si="292"/>
        <v/>
      </c>
      <c r="ES386" s="19" t="str">
        <f t="shared" si="293"/>
        <v/>
      </c>
      <c r="ET386" s="153" t="str">
        <f t="shared" si="294"/>
        <v/>
      </c>
    </row>
    <row r="387" spans="1:150" x14ac:dyDescent="0.25">
      <c r="A387" s="31"/>
      <c r="B387" s="91" t="str">
        <f t="shared" si="295"/>
        <v/>
      </c>
      <c r="C387" s="20" t="str">
        <f t="shared" si="255"/>
        <v/>
      </c>
      <c r="D387" s="97" t="str">
        <f t="shared" si="256"/>
        <v/>
      </c>
      <c r="E387" s="62" t="str">
        <f t="shared" si="296"/>
        <v/>
      </c>
      <c r="F387" s="31"/>
      <c r="G387" s="282"/>
      <c r="H387" s="283"/>
      <c r="I387" s="284"/>
      <c r="J387" s="285"/>
      <c r="K387" s="286"/>
      <c r="L387" s="287"/>
      <c r="M387" s="288"/>
      <c r="N387" s="287"/>
      <c r="O387" s="288"/>
      <c r="P387" s="287"/>
      <c r="Q387" s="288"/>
      <c r="R387" s="287"/>
      <c r="S387" s="288"/>
      <c r="T387" s="287"/>
      <c r="U387" s="288"/>
      <c r="V387" s="287"/>
      <c r="W387" s="288"/>
      <c r="X387" s="287"/>
      <c r="Y387" s="288"/>
      <c r="Z387" s="287"/>
      <c r="AA387" s="288"/>
      <c r="AB387" s="287"/>
      <c r="AC387" s="288"/>
      <c r="AD387" s="287"/>
      <c r="AE387" s="288"/>
      <c r="AF387" s="287"/>
      <c r="AG387" s="288"/>
      <c r="AH387" s="287"/>
      <c r="AI387" s="288"/>
      <c r="AJ387" s="287"/>
      <c r="AK387" s="288"/>
      <c r="AL387" s="287"/>
      <c r="AM387" s="288"/>
      <c r="AN387" s="287"/>
      <c r="AO387" s="288"/>
      <c r="AP387" s="287"/>
      <c r="AQ387" s="288"/>
      <c r="AR387" s="287"/>
      <c r="AS387" s="288"/>
      <c r="AT387" s="287"/>
      <c r="AU387" s="288"/>
      <c r="AV387" s="287"/>
      <c r="AW387" s="288"/>
      <c r="AX387" s="287"/>
      <c r="AY387" s="31"/>
      <c r="BA387" s="76" t="str">
        <f t="shared" si="297"/>
        <v/>
      </c>
      <c r="BC387" s="76" t="str">
        <f>IF('Stock List'!$K387="", "", 'Stock List'!$K387)</f>
        <v/>
      </c>
      <c r="BE387" s="106">
        <f>IFERROR(ROUND(((INDEX('Stock List'!$M$11:$M$1010, MATCH(L387, 'Stock List'!$K$11:$K$1010, 0))/INDEX('Stock List'!$L$11:$L$1010, MATCH(L387, 'Stock List'!$K$11:$K$1010, 0)))*K387), 2), 0)</f>
        <v>0</v>
      </c>
      <c r="BF387" s="20"/>
      <c r="BG387" s="20">
        <f>IFERROR(ROUND(((INDEX('Stock List'!$M$11:$M$1010, MATCH(N387, 'Stock List'!$K$11:$K$1010, 0))/INDEX('Stock List'!$L$11:$L$1010, MATCH(N387, 'Stock List'!$K$11:$K$1010, 0)))*M387), 2), 0)</f>
        <v>0</v>
      </c>
      <c r="BH387" s="20"/>
      <c r="BI387" s="20">
        <f>IFERROR(ROUND(((INDEX('Stock List'!$M$11:$M$1010, MATCH(P387, 'Stock List'!$K$11:$K$1010, 0))/INDEX('Stock List'!$L$11:$L$1010, MATCH(P387, 'Stock List'!$K$11:$K$1010, 0)))*O387), 2), 0)</f>
        <v>0</v>
      </c>
      <c r="BJ387" s="20"/>
      <c r="BK387" s="20">
        <f>IFERROR(ROUND(((INDEX('Stock List'!$M$11:$M$1010, MATCH(R387, 'Stock List'!$K$11:$K$1010, 0))/INDEX('Stock List'!$L$11:$L$1010, MATCH(R387, 'Stock List'!$K$11:$K$1010, 0)))*Q387), 2), 0)</f>
        <v>0</v>
      </c>
      <c r="BL387" s="20"/>
      <c r="BM387" s="20">
        <f>IFERROR(ROUND(((INDEX('Stock List'!$M$11:$M$1010, MATCH(T387, 'Stock List'!$K$11:$K$1010, 0))/INDEX('Stock List'!$L$11:$L$1010, MATCH(T387, 'Stock List'!$K$11:$K$1010, 0)))*S387), 2), 0)</f>
        <v>0</v>
      </c>
      <c r="BN387" s="20"/>
      <c r="BO387" s="20">
        <f>IFERROR(ROUND(((INDEX('Stock List'!$M$11:$M$1010, MATCH(V387, 'Stock List'!$K$11:$K$1010, 0))/INDEX('Stock List'!$L$11:$L$1010, MATCH(V387, 'Stock List'!$K$11:$K$1010, 0)))*U387), 2), 0)</f>
        <v>0</v>
      </c>
      <c r="BP387" s="20"/>
      <c r="BQ387" s="20">
        <f>IFERROR(ROUND(((INDEX('Stock List'!$M$11:$M$1010, MATCH(X387, 'Stock List'!$K$11:$K$1010, 0))/INDEX('Stock List'!$L$11:$L$1010, MATCH(X387, 'Stock List'!$K$11:$K$1010, 0)))*W387), 2), 0)</f>
        <v>0</v>
      </c>
      <c r="BR387" s="20"/>
      <c r="BS387" s="20">
        <f>IFERROR(ROUND(((INDEX('Stock List'!$M$11:$M$1010, MATCH(Z387, 'Stock List'!$K$11:$K$1010, 0))/INDEX('Stock List'!$L$11:$L$1010, MATCH(Z387, 'Stock List'!$K$11:$K$1010, 0)))*Y387), 2), 0)</f>
        <v>0</v>
      </c>
      <c r="BT387" s="20"/>
      <c r="BU387" s="20">
        <f>IFERROR(ROUND(((INDEX('Stock List'!$M$11:$M$1010, MATCH(AB387, 'Stock List'!$K$11:$K$1010, 0))/INDEX('Stock List'!$L$11:$L$1010, MATCH(AB387, 'Stock List'!$K$11:$K$1010, 0)))*AA387), 2), 0)</f>
        <v>0</v>
      </c>
      <c r="BV387" s="20"/>
      <c r="BW387" s="20">
        <f>IFERROR(ROUND(((INDEX('Stock List'!$M$11:$M$1010, MATCH(AD387, 'Stock List'!$K$11:$K$1010, 0))/INDEX('Stock List'!$L$11:$L$1010, MATCH(AD387, 'Stock List'!$K$11:$K$1010, 0)))*AC387), 2), 0)</f>
        <v>0</v>
      </c>
      <c r="BX387" s="20"/>
      <c r="BY387" s="20">
        <f>IFERROR(ROUND(((INDEX('Stock List'!$M$11:$M$1010, MATCH(AF387, 'Stock List'!$K$11:$K$1010, 0))/INDEX('Stock List'!$L$11:$L$1010, MATCH(AF387, 'Stock List'!$K$11:$K$1010, 0)))*AE387), 2), 0)</f>
        <v>0</v>
      </c>
      <c r="BZ387" s="20"/>
      <c r="CA387" s="20">
        <f>IFERROR(ROUND(((INDEX('Stock List'!$M$11:$M$1010, MATCH(AH387, 'Stock List'!$K$11:$K$1010, 0))/INDEX('Stock List'!$L$11:$L$1010, MATCH(AH387, 'Stock List'!$K$11:$K$1010, 0)))*AG387), 2), 0)</f>
        <v>0</v>
      </c>
      <c r="CB387" s="20"/>
      <c r="CC387" s="20">
        <f>IFERROR(ROUND(((INDEX('Stock List'!$M$11:$M$1010, MATCH(AJ387, 'Stock List'!$K$11:$K$1010, 0))/INDEX('Stock List'!$L$11:$L$1010, MATCH(AJ387, 'Stock List'!$K$11:$K$1010, 0)))*AI387), 2), 0)</f>
        <v>0</v>
      </c>
      <c r="CD387" s="20"/>
      <c r="CE387" s="20">
        <f>IFERROR(ROUND(((INDEX('Stock List'!$M$11:$M$1010, MATCH(AL387, 'Stock List'!$K$11:$K$1010, 0))/INDEX('Stock List'!$L$11:$L$1010, MATCH(AL387, 'Stock List'!$K$11:$K$1010, 0)))*AK387), 2), 0)</f>
        <v>0</v>
      </c>
      <c r="CF387" s="20"/>
      <c r="CG387" s="20">
        <f>IFERROR(ROUND(((INDEX('Stock List'!$M$11:$M$1010, MATCH(AN387, 'Stock List'!$K$11:$K$1010, 0))/INDEX('Stock List'!$L$11:$L$1010, MATCH(AN387, 'Stock List'!$K$11:$K$1010, 0)))*AM387), 2), 0)</f>
        <v>0</v>
      </c>
      <c r="CH387" s="20"/>
      <c r="CI387" s="20">
        <f>IFERROR(ROUND(((INDEX('Stock List'!$M$11:$M$1010, MATCH(AP387, 'Stock List'!$K$11:$K$1010, 0))/INDEX('Stock List'!$L$11:$L$1010, MATCH(AP387, 'Stock List'!$K$11:$K$1010, 0)))*AO387), 2), 0)</f>
        <v>0</v>
      </c>
      <c r="CJ387" s="20"/>
      <c r="CK387" s="20">
        <f>IFERROR(ROUND(((INDEX('Stock List'!$M$11:$M$1010, MATCH(AR387, 'Stock List'!$K$11:$K$1010, 0))/INDEX('Stock List'!$L$11:$L$1010, MATCH(AR387, 'Stock List'!$K$11:$K$1010, 0)))*AQ387), 2), 0)</f>
        <v>0</v>
      </c>
      <c r="CL387" s="20"/>
      <c r="CM387" s="20">
        <f>IFERROR(ROUND(((INDEX('Stock List'!$M$11:$M$1010, MATCH(AT387, 'Stock List'!$K$11:$K$1010, 0))/INDEX('Stock List'!$L$11:$L$1010, MATCH(AT387, 'Stock List'!$K$11:$K$1010, 0)))*AS387), 2), 0)</f>
        <v>0</v>
      </c>
      <c r="CN387" s="20"/>
      <c r="CO387" s="20">
        <f>IFERROR(ROUND(((INDEX('Stock List'!$M$11:$M$1010, MATCH(AV387, 'Stock List'!$K$11:$K$1010, 0))/INDEX('Stock List'!$L$11:$L$1010, MATCH(AV387, 'Stock List'!$K$11:$K$1010, 0)))*AU387), 2), 0)</f>
        <v>0</v>
      </c>
      <c r="CP387" s="20"/>
      <c r="CQ387" s="20">
        <f>IFERROR(ROUND(((INDEX('Stock List'!$M$11:$M$1010, MATCH(AX387, 'Stock List'!$K$11:$K$1010, 0))/INDEX('Stock List'!$L$11:$L$1010, MATCH(AX387, 'Stock List'!$K$11:$K$1010, 0)))*AW387), 2), 0)</f>
        <v>0</v>
      </c>
      <c r="CR387" s="22"/>
      <c r="CT387" s="106" t="str">
        <f t="shared" si="298"/>
        <v/>
      </c>
      <c r="CU387" s="22" t="str">
        <f t="shared" si="299"/>
        <v/>
      </c>
      <c r="CX387" s="106" t="str">
        <f t="shared" si="300"/>
        <v/>
      </c>
      <c r="CY387" s="20" t="str">
        <f t="shared" si="301"/>
        <v/>
      </c>
      <c r="CZ387" s="22" t="str">
        <f t="shared" si="302"/>
        <v/>
      </c>
      <c r="DB387" s="76" t="str">
        <f>IF($H387="", "", COUNTIF($G$11:$G$1010, "&gt;"&amp;$G387)+1+COUNTIF($G$11:$G387, $G387)-1)</f>
        <v/>
      </c>
      <c r="DC387" s="76" t="str">
        <f>IF($H387="", "", COUNTIF($CZ$11:$CZ$1010, "&gt;"&amp;$CZ387)+1+COUNTIF($CZ$11:$CZ387, $CZ387)-1)</f>
        <v/>
      </c>
      <c r="DE387" s="147" t="str">
        <f t="shared" si="303"/>
        <v/>
      </c>
      <c r="DF387" s="148"/>
      <c r="DG387" s="19" t="str">
        <f t="shared" si="304"/>
        <v/>
      </c>
      <c r="DH387" s="153" t="str">
        <f t="shared" si="305"/>
        <v/>
      </c>
      <c r="DI387" s="19" t="str">
        <f t="shared" si="257"/>
        <v/>
      </c>
      <c r="DJ387" s="153" t="str">
        <f t="shared" si="258"/>
        <v/>
      </c>
      <c r="DK387" s="19" t="str">
        <f t="shared" si="259"/>
        <v/>
      </c>
      <c r="DL387" s="153" t="str">
        <f t="shared" si="260"/>
        <v/>
      </c>
      <c r="DM387" s="19" t="str">
        <f t="shared" si="261"/>
        <v/>
      </c>
      <c r="DN387" s="153" t="str">
        <f t="shared" si="262"/>
        <v/>
      </c>
      <c r="DO387" s="19" t="str">
        <f t="shared" si="263"/>
        <v/>
      </c>
      <c r="DP387" s="153" t="str">
        <f t="shared" si="264"/>
        <v/>
      </c>
      <c r="DQ387" s="19" t="str">
        <f t="shared" si="265"/>
        <v/>
      </c>
      <c r="DR387" s="153" t="str">
        <f t="shared" si="266"/>
        <v/>
      </c>
      <c r="DS387" s="19" t="str">
        <f t="shared" si="267"/>
        <v/>
      </c>
      <c r="DT387" s="153" t="str">
        <f t="shared" si="268"/>
        <v/>
      </c>
      <c r="DU387" s="19" t="str">
        <f t="shared" si="269"/>
        <v/>
      </c>
      <c r="DV387" s="153" t="str">
        <f t="shared" si="270"/>
        <v/>
      </c>
      <c r="DW387" s="19" t="str">
        <f t="shared" si="271"/>
        <v/>
      </c>
      <c r="DX387" s="153" t="str">
        <f t="shared" si="272"/>
        <v/>
      </c>
      <c r="DY387" s="19" t="str">
        <f t="shared" si="273"/>
        <v/>
      </c>
      <c r="DZ387" s="153" t="str">
        <f t="shared" si="274"/>
        <v/>
      </c>
      <c r="EA387" s="19" t="str">
        <f t="shared" si="275"/>
        <v/>
      </c>
      <c r="EB387" s="153" t="str">
        <f t="shared" si="276"/>
        <v/>
      </c>
      <c r="EC387" s="19" t="str">
        <f t="shared" si="277"/>
        <v/>
      </c>
      <c r="ED387" s="153" t="str">
        <f t="shared" si="278"/>
        <v/>
      </c>
      <c r="EE387" s="19" t="str">
        <f t="shared" si="279"/>
        <v/>
      </c>
      <c r="EF387" s="153" t="str">
        <f t="shared" si="280"/>
        <v/>
      </c>
      <c r="EG387" s="19" t="str">
        <f t="shared" si="281"/>
        <v/>
      </c>
      <c r="EH387" s="153" t="str">
        <f t="shared" si="282"/>
        <v/>
      </c>
      <c r="EI387" s="19" t="str">
        <f t="shared" si="283"/>
        <v/>
      </c>
      <c r="EJ387" s="153" t="str">
        <f t="shared" si="284"/>
        <v/>
      </c>
      <c r="EK387" s="19" t="str">
        <f t="shared" si="285"/>
        <v/>
      </c>
      <c r="EL387" s="153" t="str">
        <f t="shared" si="286"/>
        <v/>
      </c>
      <c r="EM387" s="19" t="str">
        <f t="shared" si="287"/>
        <v/>
      </c>
      <c r="EN387" s="153" t="str">
        <f t="shared" si="288"/>
        <v/>
      </c>
      <c r="EO387" s="19" t="str">
        <f t="shared" si="289"/>
        <v/>
      </c>
      <c r="EP387" s="153" t="str">
        <f t="shared" si="290"/>
        <v/>
      </c>
      <c r="EQ387" s="19" t="str">
        <f t="shared" si="291"/>
        <v/>
      </c>
      <c r="ER387" s="153" t="str">
        <f t="shared" si="292"/>
        <v/>
      </c>
      <c r="ES387" s="19" t="str">
        <f t="shared" si="293"/>
        <v/>
      </c>
      <c r="ET387" s="153" t="str">
        <f t="shared" si="294"/>
        <v/>
      </c>
    </row>
    <row r="388" spans="1:150" x14ac:dyDescent="0.25">
      <c r="A388" s="31"/>
      <c r="B388" s="91" t="str">
        <f t="shared" si="295"/>
        <v/>
      </c>
      <c r="C388" s="20" t="str">
        <f t="shared" si="255"/>
        <v/>
      </c>
      <c r="D388" s="97" t="str">
        <f t="shared" si="256"/>
        <v/>
      </c>
      <c r="E388" s="62" t="str">
        <f t="shared" si="296"/>
        <v/>
      </c>
      <c r="F388" s="31"/>
      <c r="G388" s="282"/>
      <c r="H388" s="283"/>
      <c r="I388" s="284"/>
      <c r="J388" s="285"/>
      <c r="K388" s="286"/>
      <c r="L388" s="287"/>
      <c r="M388" s="288"/>
      <c r="N388" s="287"/>
      <c r="O388" s="288"/>
      <c r="P388" s="287"/>
      <c r="Q388" s="288"/>
      <c r="R388" s="287"/>
      <c r="S388" s="288"/>
      <c r="T388" s="287"/>
      <c r="U388" s="288"/>
      <c r="V388" s="287"/>
      <c r="W388" s="288"/>
      <c r="X388" s="287"/>
      <c r="Y388" s="288"/>
      <c r="Z388" s="287"/>
      <c r="AA388" s="288"/>
      <c r="AB388" s="287"/>
      <c r="AC388" s="288"/>
      <c r="AD388" s="287"/>
      <c r="AE388" s="288"/>
      <c r="AF388" s="287"/>
      <c r="AG388" s="288"/>
      <c r="AH388" s="287"/>
      <c r="AI388" s="288"/>
      <c r="AJ388" s="287"/>
      <c r="AK388" s="288"/>
      <c r="AL388" s="287"/>
      <c r="AM388" s="288"/>
      <c r="AN388" s="287"/>
      <c r="AO388" s="288"/>
      <c r="AP388" s="287"/>
      <c r="AQ388" s="288"/>
      <c r="AR388" s="287"/>
      <c r="AS388" s="288"/>
      <c r="AT388" s="287"/>
      <c r="AU388" s="288"/>
      <c r="AV388" s="287"/>
      <c r="AW388" s="288"/>
      <c r="AX388" s="287"/>
      <c r="AY388" s="31"/>
      <c r="BA388" s="76" t="str">
        <f t="shared" si="297"/>
        <v/>
      </c>
      <c r="BC388" s="76" t="str">
        <f>IF('Stock List'!$K388="", "", 'Stock List'!$K388)</f>
        <v/>
      </c>
      <c r="BE388" s="106">
        <f>IFERROR(ROUND(((INDEX('Stock List'!$M$11:$M$1010, MATCH(L388, 'Stock List'!$K$11:$K$1010, 0))/INDEX('Stock List'!$L$11:$L$1010, MATCH(L388, 'Stock List'!$K$11:$K$1010, 0)))*K388), 2), 0)</f>
        <v>0</v>
      </c>
      <c r="BF388" s="20"/>
      <c r="BG388" s="20">
        <f>IFERROR(ROUND(((INDEX('Stock List'!$M$11:$M$1010, MATCH(N388, 'Stock List'!$K$11:$K$1010, 0))/INDEX('Stock List'!$L$11:$L$1010, MATCH(N388, 'Stock List'!$K$11:$K$1010, 0)))*M388), 2), 0)</f>
        <v>0</v>
      </c>
      <c r="BH388" s="20"/>
      <c r="BI388" s="20">
        <f>IFERROR(ROUND(((INDEX('Stock List'!$M$11:$M$1010, MATCH(P388, 'Stock List'!$K$11:$K$1010, 0))/INDEX('Stock List'!$L$11:$L$1010, MATCH(P388, 'Stock List'!$K$11:$K$1010, 0)))*O388), 2), 0)</f>
        <v>0</v>
      </c>
      <c r="BJ388" s="20"/>
      <c r="BK388" s="20">
        <f>IFERROR(ROUND(((INDEX('Stock List'!$M$11:$M$1010, MATCH(R388, 'Stock List'!$K$11:$K$1010, 0))/INDEX('Stock List'!$L$11:$L$1010, MATCH(R388, 'Stock List'!$K$11:$K$1010, 0)))*Q388), 2), 0)</f>
        <v>0</v>
      </c>
      <c r="BL388" s="20"/>
      <c r="BM388" s="20">
        <f>IFERROR(ROUND(((INDEX('Stock List'!$M$11:$M$1010, MATCH(T388, 'Stock List'!$K$11:$K$1010, 0))/INDEX('Stock List'!$L$11:$L$1010, MATCH(T388, 'Stock List'!$K$11:$K$1010, 0)))*S388), 2), 0)</f>
        <v>0</v>
      </c>
      <c r="BN388" s="20"/>
      <c r="BO388" s="20">
        <f>IFERROR(ROUND(((INDEX('Stock List'!$M$11:$M$1010, MATCH(V388, 'Stock List'!$K$11:$K$1010, 0))/INDEX('Stock List'!$L$11:$L$1010, MATCH(V388, 'Stock List'!$K$11:$K$1010, 0)))*U388), 2), 0)</f>
        <v>0</v>
      </c>
      <c r="BP388" s="20"/>
      <c r="BQ388" s="20">
        <f>IFERROR(ROUND(((INDEX('Stock List'!$M$11:$M$1010, MATCH(X388, 'Stock List'!$K$11:$K$1010, 0))/INDEX('Stock List'!$L$11:$L$1010, MATCH(X388, 'Stock List'!$K$11:$K$1010, 0)))*W388), 2), 0)</f>
        <v>0</v>
      </c>
      <c r="BR388" s="20"/>
      <c r="BS388" s="20">
        <f>IFERROR(ROUND(((INDEX('Stock List'!$M$11:$M$1010, MATCH(Z388, 'Stock List'!$K$11:$K$1010, 0))/INDEX('Stock List'!$L$11:$L$1010, MATCH(Z388, 'Stock List'!$K$11:$K$1010, 0)))*Y388), 2), 0)</f>
        <v>0</v>
      </c>
      <c r="BT388" s="20"/>
      <c r="BU388" s="20">
        <f>IFERROR(ROUND(((INDEX('Stock List'!$M$11:$M$1010, MATCH(AB388, 'Stock List'!$K$11:$K$1010, 0))/INDEX('Stock List'!$L$11:$L$1010, MATCH(AB388, 'Stock List'!$K$11:$K$1010, 0)))*AA388), 2), 0)</f>
        <v>0</v>
      </c>
      <c r="BV388" s="20"/>
      <c r="BW388" s="20">
        <f>IFERROR(ROUND(((INDEX('Stock List'!$M$11:$M$1010, MATCH(AD388, 'Stock List'!$K$11:$K$1010, 0))/INDEX('Stock List'!$L$11:$L$1010, MATCH(AD388, 'Stock List'!$K$11:$K$1010, 0)))*AC388), 2), 0)</f>
        <v>0</v>
      </c>
      <c r="BX388" s="20"/>
      <c r="BY388" s="20">
        <f>IFERROR(ROUND(((INDEX('Stock List'!$M$11:$M$1010, MATCH(AF388, 'Stock List'!$K$11:$K$1010, 0))/INDEX('Stock List'!$L$11:$L$1010, MATCH(AF388, 'Stock List'!$K$11:$K$1010, 0)))*AE388), 2), 0)</f>
        <v>0</v>
      </c>
      <c r="BZ388" s="20"/>
      <c r="CA388" s="20">
        <f>IFERROR(ROUND(((INDEX('Stock List'!$M$11:$M$1010, MATCH(AH388, 'Stock List'!$K$11:$K$1010, 0))/INDEX('Stock List'!$L$11:$L$1010, MATCH(AH388, 'Stock List'!$K$11:$K$1010, 0)))*AG388), 2), 0)</f>
        <v>0</v>
      </c>
      <c r="CB388" s="20"/>
      <c r="CC388" s="20">
        <f>IFERROR(ROUND(((INDEX('Stock List'!$M$11:$M$1010, MATCH(AJ388, 'Stock List'!$K$11:$K$1010, 0))/INDEX('Stock List'!$L$11:$L$1010, MATCH(AJ388, 'Stock List'!$K$11:$K$1010, 0)))*AI388), 2), 0)</f>
        <v>0</v>
      </c>
      <c r="CD388" s="20"/>
      <c r="CE388" s="20">
        <f>IFERROR(ROUND(((INDEX('Stock List'!$M$11:$M$1010, MATCH(AL388, 'Stock List'!$K$11:$K$1010, 0))/INDEX('Stock List'!$L$11:$L$1010, MATCH(AL388, 'Stock List'!$K$11:$K$1010, 0)))*AK388), 2), 0)</f>
        <v>0</v>
      </c>
      <c r="CF388" s="20"/>
      <c r="CG388" s="20">
        <f>IFERROR(ROUND(((INDEX('Stock List'!$M$11:$M$1010, MATCH(AN388, 'Stock List'!$K$11:$K$1010, 0))/INDEX('Stock List'!$L$11:$L$1010, MATCH(AN388, 'Stock List'!$K$11:$K$1010, 0)))*AM388), 2), 0)</f>
        <v>0</v>
      </c>
      <c r="CH388" s="20"/>
      <c r="CI388" s="20">
        <f>IFERROR(ROUND(((INDEX('Stock List'!$M$11:$M$1010, MATCH(AP388, 'Stock List'!$K$11:$K$1010, 0))/INDEX('Stock List'!$L$11:$L$1010, MATCH(AP388, 'Stock List'!$K$11:$K$1010, 0)))*AO388), 2), 0)</f>
        <v>0</v>
      </c>
      <c r="CJ388" s="20"/>
      <c r="CK388" s="20">
        <f>IFERROR(ROUND(((INDEX('Stock List'!$M$11:$M$1010, MATCH(AR388, 'Stock List'!$K$11:$K$1010, 0))/INDEX('Stock List'!$L$11:$L$1010, MATCH(AR388, 'Stock List'!$K$11:$K$1010, 0)))*AQ388), 2), 0)</f>
        <v>0</v>
      </c>
      <c r="CL388" s="20"/>
      <c r="CM388" s="20">
        <f>IFERROR(ROUND(((INDEX('Stock List'!$M$11:$M$1010, MATCH(AT388, 'Stock List'!$K$11:$K$1010, 0))/INDEX('Stock List'!$L$11:$L$1010, MATCH(AT388, 'Stock List'!$K$11:$K$1010, 0)))*AS388), 2), 0)</f>
        <v>0</v>
      </c>
      <c r="CN388" s="20"/>
      <c r="CO388" s="20">
        <f>IFERROR(ROUND(((INDEX('Stock List'!$M$11:$M$1010, MATCH(AV388, 'Stock List'!$K$11:$K$1010, 0))/INDEX('Stock List'!$L$11:$L$1010, MATCH(AV388, 'Stock List'!$K$11:$K$1010, 0)))*AU388), 2), 0)</f>
        <v>0</v>
      </c>
      <c r="CP388" s="20"/>
      <c r="CQ388" s="20">
        <f>IFERROR(ROUND(((INDEX('Stock List'!$M$11:$M$1010, MATCH(AX388, 'Stock List'!$K$11:$K$1010, 0))/INDEX('Stock List'!$L$11:$L$1010, MATCH(AX388, 'Stock List'!$K$11:$K$1010, 0)))*AW388), 2), 0)</f>
        <v>0</v>
      </c>
      <c r="CR388" s="22"/>
      <c r="CT388" s="106" t="str">
        <f t="shared" si="298"/>
        <v/>
      </c>
      <c r="CU388" s="22" t="str">
        <f t="shared" si="299"/>
        <v/>
      </c>
      <c r="CX388" s="106" t="str">
        <f t="shared" si="300"/>
        <v/>
      </c>
      <c r="CY388" s="20" t="str">
        <f t="shared" si="301"/>
        <v/>
      </c>
      <c r="CZ388" s="22" t="str">
        <f t="shared" si="302"/>
        <v/>
      </c>
      <c r="DB388" s="76" t="str">
        <f>IF($H388="", "", COUNTIF($G$11:$G$1010, "&gt;"&amp;$G388)+1+COUNTIF($G$11:$G388, $G388)-1)</f>
        <v/>
      </c>
      <c r="DC388" s="76" t="str">
        <f>IF($H388="", "", COUNTIF($CZ$11:$CZ$1010, "&gt;"&amp;$CZ388)+1+COUNTIF($CZ$11:$CZ388, $CZ388)-1)</f>
        <v/>
      </c>
      <c r="DE388" s="147" t="str">
        <f t="shared" si="303"/>
        <v/>
      </c>
      <c r="DF388" s="148"/>
      <c r="DG388" s="19" t="str">
        <f t="shared" si="304"/>
        <v/>
      </c>
      <c r="DH388" s="153" t="str">
        <f t="shared" si="305"/>
        <v/>
      </c>
      <c r="DI388" s="19" t="str">
        <f t="shared" si="257"/>
        <v/>
      </c>
      <c r="DJ388" s="153" t="str">
        <f t="shared" si="258"/>
        <v/>
      </c>
      <c r="DK388" s="19" t="str">
        <f t="shared" si="259"/>
        <v/>
      </c>
      <c r="DL388" s="153" t="str">
        <f t="shared" si="260"/>
        <v/>
      </c>
      <c r="DM388" s="19" t="str">
        <f t="shared" si="261"/>
        <v/>
      </c>
      <c r="DN388" s="153" t="str">
        <f t="shared" si="262"/>
        <v/>
      </c>
      <c r="DO388" s="19" t="str">
        <f t="shared" si="263"/>
        <v/>
      </c>
      <c r="DP388" s="153" t="str">
        <f t="shared" si="264"/>
        <v/>
      </c>
      <c r="DQ388" s="19" t="str">
        <f t="shared" si="265"/>
        <v/>
      </c>
      <c r="DR388" s="153" t="str">
        <f t="shared" si="266"/>
        <v/>
      </c>
      <c r="DS388" s="19" t="str">
        <f t="shared" si="267"/>
        <v/>
      </c>
      <c r="DT388" s="153" t="str">
        <f t="shared" si="268"/>
        <v/>
      </c>
      <c r="DU388" s="19" t="str">
        <f t="shared" si="269"/>
        <v/>
      </c>
      <c r="DV388" s="153" t="str">
        <f t="shared" si="270"/>
        <v/>
      </c>
      <c r="DW388" s="19" t="str">
        <f t="shared" si="271"/>
        <v/>
      </c>
      <c r="DX388" s="153" t="str">
        <f t="shared" si="272"/>
        <v/>
      </c>
      <c r="DY388" s="19" t="str">
        <f t="shared" si="273"/>
        <v/>
      </c>
      <c r="DZ388" s="153" t="str">
        <f t="shared" si="274"/>
        <v/>
      </c>
      <c r="EA388" s="19" t="str">
        <f t="shared" si="275"/>
        <v/>
      </c>
      <c r="EB388" s="153" t="str">
        <f t="shared" si="276"/>
        <v/>
      </c>
      <c r="EC388" s="19" t="str">
        <f t="shared" si="277"/>
        <v/>
      </c>
      <c r="ED388" s="153" t="str">
        <f t="shared" si="278"/>
        <v/>
      </c>
      <c r="EE388" s="19" t="str">
        <f t="shared" si="279"/>
        <v/>
      </c>
      <c r="EF388" s="153" t="str">
        <f t="shared" si="280"/>
        <v/>
      </c>
      <c r="EG388" s="19" t="str">
        <f t="shared" si="281"/>
        <v/>
      </c>
      <c r="EH388" s="153" t="str">
        <f t="shared" si="282"/>
        <v/>
      </c>
      <c r="EI388" s="19" t="str">
        <f t="shared" si="283"/>
        <v/>
      </c>
      <c r="EJ388" s="153" t="str">
        <f t="shared" si="284"/>
        <v/>
      </c>
      <c r="EK388" s="19" t="str">
        <f t="shared" si="285"/>
        <v/>
      </c>
      <c r="EL388" s="153" t="str">
        <f t="shared" si="286"/>
        <v/>
      </c>
      <c r="EM388" s="19" t="str">
        <f t="shared" si="287"/>
        <v/>
      </c>
      <c r="EN388" s="153" t="str">
        <f t="shared" si="288"/>
        <v/>
      </c>
      <c r="EO388" s="19" t="str">
        <f t="shared" si="289"/>
        <v/>
      </c>
      <c r="EP388" s="153" t="str">
        <f t="shared" si="290"/>
        <v/>
      </c>
      <c r="EQ388" s="19" t="str">
        <f t="shared" si="291"/>
        <v/>
      </c>
      <c r="ER388" s="153" t="str">
        <f t="shared" si="292"/>
        <v/>
      </c>
      <c r="ES388" s="19" t="str">
        <f t="shared" si="293"/>
        <v/>
      </c>
      <c r="ET388" s="153" t="str">
        <f t="shared" si="294"/>
        <v/>
      </c>
    </row>
    <row r="389" spans="1:150" x14ac:dyDescent="0.25">
      <c r="A389" s="31"/>
      <c r="B389" s="91" t="str">
        <f t="shared" si="295"/>
        <v/>
      </c>
      <c r="C389" s="20" t="str">
        <f t="shared" si="255"/>
        <v/>
      </c>
      <c r="D389" s="97" t="str">
        <f t="shared" si="256"/>
        <v/>
      </c>
      <c r="E389" s="62" t="str">
        <f t="shared" si="296"/>
        <v/>
      </c>
      <c r="F389" s="31"/>
      <c r="G389" s="282"/>
      <c r="H389" s="283"/>
      <c r="I389" s="284"/>
      <c r="J389" s="285"/>
      <c r="K389" s="286"/>
      <c r="L389" s="287"/>
      <c r="M389" s="288"/>
      <c r="N389" s="287"/>
      <c r="O389" s="288"/>
      <c r="P389" s="287"/>
      <c r="Q389" s="288"/>
      <c r="R389" s="287"/>
      <c r="S389" s="288"/>
      <c r="T389" s="287"/>
      <c r="U389" s="288"/>
      <c r="V389" s="287"/>
      <c r="W389" s="288"/>
      <c r="X389" s="287"/>
      <c r="Y389" s="288"/>
      <c r="Z389" s="287"/>
      <c r="AA389" s="288"/>
      <c r="AB389" s="287"/>
      <c r="AC389" s="288"/>
      <c r="AD389" s="287"/>
      <c r="AE389" s="288"/>
      <c r="AF389" s="287"/>
      <c r="AG389" s="288"/>
      <c r="AH389" s="287"/>
      <c r="AI389" s="288"/>
      <c r="AJ389" s="287"/>
      <c r="AK389" s="288"/>
      <c r="AL389" s="287"/>
      <c r="AM389" s="288"/>
      <c r="AN389" s="287"/>
      <c r="AO389" s="288"/>
      <c r="AP389" s="287"/>
      <c r="AQ389" s="288"/>
      <c r="AR389" s="287"/>
      <c r="AS389" s="288"/>
      <c r="AT389" s="287"/>
      <c r="AU389" s="288"/>
      <c r="AV389" s="287"/>
      <c r="AW389" s="288"/>
      <c r="AX389" s="287"/>
      <c r="AY389" s="31"/>
      <c r="BA389" s="76" t="str">
        <f t="shared" si="297"/>
        <v/>
      </c>
      <c r="BC389" s="76" t="str">
        <f>IF('Stock List'!$K389="", "", 'Stock List'!$K389)</f>
        <v/>
      </c>
      <c r="BE389" s="106">
        <f>IFERROR(ROUND(((INDEX('Stock List'!$M$11:$M$1010, MATCH(L389, 'Stock List'!$K$11:$K$1010, 0))/INDEX('Stock List'!$L$11:$L$1010, MATCH(L389, 'Stock List'!$K$11:$K$1010, 0)))*K389), 2), 0)</f>
        <v>0</v>
      </c>
      <c r="BF389" s="20"/>
      <c r="BG389" s="20">
        <f>IFERROR(ROUND(((INDEX('Stock List'!$M$11:$M$1010, MATCH(N389, 'Stock List'!$K$11:$K$1010, 0))/INDEX('Stock List'!$L$11:$L$1010, MATCH(N389, 'Stock List'!$K$11:$K$1010, 0)))*M389), 2), 0)</f>
        <v>0</v>
      </c>
      <c r="BH389" s="20"/>
      <c r="BI389" s="20">
        <f>IFERROR(ROUND(((INDEX('Stock List'!$M$11:$M$1010, MATCH(P389, 'Stock List'!$K$11:$K$1010, 0))/INDEX('Stock List'!$L$11:$L$1010, MATCH(P389, 'Stock List'!$K$11:$K$1010, 0)))*O389), 2), 0)</f>
        <v>0</v>
      </c>
      <c r="BJ389" s="20"/>
      <c r="BK389" s="20">
        <f>IFERROR(ROUND(((INDEX('Stock List'!$M$11:$M$1010, MATCH(R389, 'Stock List'!$K$11:$K$1010, 0))/INDEX('Stock List'!$L$11:$L$1010, MATCH(R389, 'Stock List'!$K$11:$K$1010, 0)))*Q389), 2), 0)</f>
        <v>0</v>
      </c>
      <c r="BL389" s="20"/>
      <c r="BM389" s="20">
        <f>IFERROR(ROUND(((INDEX('Stock List'!$M$11:$M$1010, MATCH(T389, 'Stock List'!$K$11:$K$1010, 0))/INDEX('Stock List'!$L$11:$L$1010, MATCH(T389, 'Stock List'!$K$11:$K$1010, 0)))*S389), 2), 0)</f>
        <v>0</v>
      </c>
      <c r="BN389" s="20"/>
      <c r="BO389" s="20">
        <f>IFERROR(ROUND(((INDEX('Stock List'!$M$11:$M$1010, MATCH(V389, 'Stock List'!$K$11:$K$1010, 0))/INDEX('Stock List'!$L$11:$L$1010, MATCH(V389, 'Stock List'!$K$11:$K$1010, 0)))*U389), 2), 0)</f>
        <v>0</v>
      </c>
      <c r="BP389" s="20"/>
      <c r="BQ389" s="20">
        <f>IFERROR(ROUND(((INDEX('Stock List'!$M$11:$M$1010, MATCH(X389, 'Stock List'!$K$11:$K$1010, 0))/INDEX('Stock List'!$L$11:$L$1010, MATCH(X389, 'Stock List'!$K$11:$K$1010, 0)))*W389), 2), 0)</f>
        <v>0</v>
      </c>
      <c r="BR389" s="20"/>
      <c r="BS389" s="20">
        <f>IFERROR(ROUND(((INDEX('Stock List'!$M$11:$M$1010, MATCH(Z389, 'Stock List'!$K$11:$K$1010, 0))/INDEX('Stock List'!$L$11:$L$1010, MATCH(Z389, 'Stock List'!$K$11:$K$1010, 0)))*Y389), 2), 0)</f>
        <v>0</v>
      </c>
      <c r="BT389" s="20"/>
      <c r="BU389" s="20">
        <f>IFERROR(ROUND(((INDEX('Stock List'!$M$11:$M$1010, MATCH(AB389, 'Stock List'!$K$11:$K$1010, 0))/INDEX('Stock List'!$L$11:$L$1010, MATCH(AB389, 'Stock List'!$K$11:$K$1010, 0)))*AA389), 2), 0)</f>
        <v>0</v>
      </c>
      <c r="BV389" s="20"/>
      <c r="BW389" s="20">
        <f>IFERROR(ROUND(((INDEX('Stock List'!$M$11:$M$1010, MATCH(AD389, 'Stock List'!$K$11:$K$1010, 0))/INDEX('Stock List'!$L$11:$L$1010, MATCH(AD389, 'Stock List'!$K$11:$K$1010, 0)))*AC389), 2), 0)</f>
        <v>0</v>
      </c>
      <c r="BX389" s="20"/>
      <c r="BY389" s="20">
        <f>IFERROR(ROUND(((INDEX('Stock List'!$M$11:$M$1010, MATCH(AF389, 'Stock List'!$K$11:$K$1010, 0))/INDEX('Stock List'!$L$11:$L$1010, MATCH(AF389, 'Stock List'!$K$11:$K$1010, 0)))*AE389), 2), 0)</f>
        <v>0</v>
      </c>
      <c r="BZ389" s="20"/>
      <c r="CA389" s="20">
        <f>IFERROR(ROUND(((INDEX('Stock List'!$M$11:$M$1010, MATCH(AH389, 'Stock List'!$K$11:$K$1010, 0))/INDEX('Stock List'!$L$11:$L$1010, MATCH(AH389, 'Stock List'!$K$11:$K$1010, 0)))*AG389), 2), 0)</f>
        <v>0</v>
      </c>
      <c r="CB389" s="20"/>
      <c r="CC389" s="20">
        <f>IFERROR(ROUND(((INDEX('Stock List'!$M$11:$M$1010, MATCH(AJ389, 'Stock List'!$K$11:$K$1010, 0))/INDEX('Stock List'!$L$11:$L$1010, MATCH(AJ389, 'Stock List'!$K$11:$K$1010, 0)))*AI389), 2), 0)</f>
        <v>0</v>
      </c>
      <c r="CD389" s="20"/>
      <c r="CE389" s="20">
        <f>IFERROR(ROUND(((INDEX('Stock List'!$M$11:$M$1010, MATCH(AL389, 'Stock List'!$K$11:$K$1010, 0))/INDEX('Stock List'!$L$11:$L$1010, MATCH(AL389, 'Stock List'!$K$11:$K$1010, 0)))*AK389), 2), 0)</f>
        <v>0</v>
      </c>
      <c r="CF389" s="20"/>
      <c r="CG389" s="20">
        <f>IFERROR(ROUND(((INDEX('Stock List'!$M$11:$M$1010, MATCH(AN389, 'Stock List'!$K$11:$K$1010, 0))/INDEX('Stock List'!$L$11:$L$1010, MATCH(AN389, 'Stock List'!$K$11:$K$1010, 0)))*AM389), 2), 0)</f>
        <v>0</v>
      </c>
      <c r="CH389" s="20"/>
      <c r="CI389" s="20">
        <f>IFERROR(ROUND(((INDEX('Stock List'!$M$11:$M$1010, MATCH(AP389, 'Stock List'!$K$11:$K$1010, 0))/INDEX('Stock List'!$L$11:$L$1010, MATCH(AP389, 'Stock List'!$K$11:$K$1010, 0)))*AO389), 2), 0)</f>
        <v>0</v>
      </c>
      <c r="CJ389" s="20"/>
      <c r="CK389" s="20">
        <f>IFERROR(ROUND(((INDEX('Stock List'!$M$11:$M$1010, MATCH(AR389, 'Stock List'!$K$11:$K$1010, 0))/INDEX('Stock List'!$L$11:$L$1010, MATCH(AR389, 'Stock List'!$K$11:$K$1010, 0)))*AQ389), 2), 0)</f>
        <v>0</v>
      </c>
      <c r="CL389" s="20"/>
      <c r="CM389" s="20">
        <f>IFERROR(ROUND(((INDEX('Stock List'!$M$11:$M$1010, MATCH(AT389, 'Stock List'!$K$11:$K$1010, 0))/INDEX('Stock List'!$L$11:$L$1010, MATCH(AT389, 'Stock List'!$K$11:$K$1010, 0)))*AS389), 2), 0)</f>
        <v>0</v>
      </c>
      <c r="CN389" s="20"/>
      <c r="CO389" s="20">
        <f>IFERROR(ROUND(((INDEX('Stock List'!$M$11:$M$1010, MATCH(AV389, 'Stock List'!$K$11:$K$1010, 0))/INDEX('Stock List'!$L$11:$L$1010, MATCH(AV389, 'Stock List'!$K$11:$K$1010, 0)))*AU389), 2), 0)</f>
        <v>0</v>
      </c>
      <c r="CP389" s="20"/>
      <c r="CQ389" s="20">
        <f>IFERROR(ROUND(((INDEX('Stock List'!$M$11:$M$1010, MATCH(AX389, 'Stock List'!$K$11:$K$1010, 0))/INDEX('Stock List'!$L$11:$L$1010, MATCH(AX389, 'Stock List'!$K$11:$K$1010, 0)))*AW389), 2), 0)</f>
        <v>0</v>
      </c>
      <c r="CR389" s="22"/>
      <c r="CT389" s="106" t="str">
        <f t="shared" si="298"/>
        <v/>
      </c>
      <c r="CU389" s="22" t="str">
        <f t="shared" si="299"/>
        <v/>
      </c>
      <c r="CX389" s="106" t="str">
        <f t="shared" si="300"/>
        <v/>
      </c>
      <c r="CY389" s="20" t="str">
        <f t="shared" si="301"/>
        <v/>
      </c>
      <c r="CZ389" s="22" t="str">
        <f t="shared" si="302"/>
        <v/>
      </c>
      <c r="DB389" s="76" t="str">
        <f>IF($H389="", "", COUNTIF($G$11:$G$1010, "&gt;"&amp;$G389)+1+COUNTIF($G$11:$G389, $G389)-1)</f>
        <v/>
      </c>
      <c r="DC389" s="76" t="str">
        <f>IF($H389="", "", COUNTIF($CZ$11:$CZ$1010, "&gt;"&amp;$CZ389)+1+COUNTIF($CZ$11:$CZ389, $CZ389)-1)</f>
        <v/>
      </c>
      <c r="DE389" s="147" t="str">
        <f t="shared" si="303"/>
        <v/>
      </c>
      <c r="DF389" s="148"/>
      <c r="DG389" s="19" t="str">
        <f t="shared" si="304"/>
        <v/>
      </c>
      <c r="DH389" s="153" t="str">
        <f t="shared" si="305"/>
        <v/>
      </c>
      <c r="DI389" s="19" t="str">
        <f t="shared" si="257"/>
        <v/>
      </c>
      <c r="DJ389" s="153" t="str">
        <f t="shared" si="258"/>
        <v/>
      </c>
      <c r="DK389" s="19" t="str">
        <f t="shared" si="259"/>
        <v/>
      </c>
      <c r="DL389" s="153" t="str">
        <f t="shared" si="260"/>
        <v/>
      </c>
      <c r="DM389" s="19" t="str">
        <f t="shared" si="261"/>
        <v/>
      </c>
      <c r="DN389" s="153" t="str">
        <f t="shared" si="262"/>
        <v/>
      </c>
      <c r="DO389" s="19" t="str">
        <f t="shared" si="263"/>
        <v/>
      </c>
      <c r="DP389" s="153" t="str">
        <f t="shared" si="264"/>
        <v/>
      </c>
      <c r="DQ389" s="19" t="str">
        <f t="shared" si="265"/>
        <v/>
      </c>
      <c r="DR389" s="153" t="str">
        <f t="shared" si="266"/>
        <v/>
      </c>
      <c r="DS389" s="19" t="str">
        <f t="shared" si="267"/>
        <v/>
      </c>
      <c r="DT389" s="153" t="str">
        <f t="shared" si="268"/>
        <v/>
      </c>
      <c r="DU389" s="19" t="str">
        <f t="shared" si="269"/>
        <v/>
      </c>
      <c r="DV389" s="153" t="str">
        <f t="shared" si="270"/>
        <v/>
      </c>
      <c r="DW389" s="19" t="str">
        <f t="shared" si="271"/>
        <v/>
      </c>
      <c r="DX389" s="153" t="str">
        <f t="shared" si="272"/>
        <v/>
      </c>
      <c r="DY389" s="19" t="str">
        <f t="shared" si="273"/>
        <v/>
      </c>
      <c r="DZ389" s="153" t="str">
        <f t="shared" si="274"/>
        <v/>
      </c>
      <c r="EA389" s="19" t="str">
        <f t="shared" si="275"/>
        <v/>
      </c>
      <c r="EB389" s="153" t="str">
        <f t="shared" si="276"/>
        <v/>
      </c>
      <c r="EC389" s="19" t="str">
        <f t="shared" si="277"/>
        <v/>
      </c>
      <c r="ED389" s="153" t="str">
        <f t="shared" si="278"/>
        <v/>
      </c>
      <c r="EE389" s="19" t="str">
        <f t="shared" si="279"/>
        <v/>
      </c>
      <c r="EF389" s="153" t="str">
        <f t="shared" si="280"/>
        <v/>
      </c>
      <c r="EG389" s="19" t="str">
        <f t="shared" si="281"/>
        <v/>
      </c>
      <c r="EH389" s="153" t="str">
        <f t="shared" si="282"/>
        <v/>
      </c>
      <c r="EI389" s="19" t="str">
        <f t="shared" si="283"/>
        <v/>
      </c>
      <c r="EJ389" s="153" t="str">
        <f t="shared" si="284"/>
        <v/>
      </c>
      <c r="EK389" s="19" t="str">
        <f t="shared" si="285"/>
        <v/>
      </c>
      <c r="EL389" s="153" t="str">
        <f t="shared" si="286"/>
        <v/>
      </c>
      <c r="EM389" s="19" t="str">
        <f t="shared" si="287"/>
        <v/>
      </c>
      <c r="EN389" s="153" t="str">
        <f t="shared" si="288"/>
        <v/>
      </c>
      <c r="EO389" s="19" t="str">
        <f t="shared" si="289"/>
        <v/>
      </c>
      <c r="EP389" s="153" t="str">
        <f t="shared" si="290"/>
        <v/>
      </c>
      <c r="EQ389" s="19" t="str">
        <f t="shared" si="291"/>
        <v/>
      </c>
      <c r="ER389" s="153" t="str">
        <f t="shared" si="292"/>
        <v/>
      </c>
      <c r="ES389" s="19" t="str">
        <f t="shared" si="293"/>
        <v/>
      </c>
      <c r="ET389" s="153" t="str">
        <f t="shared" si="294"/>
        <v/>
      </c>
    </row>
    <row r="390" spans="1:150" x14ac:dyDescent="0.25">
      <c r="A390" s="31"/>
      <c r="B390" s="91" t="str">
        <f t="shared" si="295"/>
        <v/>
      </c>
      <c r="C390" s="20" t="str">
        <f t="shared" si="255"/>
        <v/>
      </c>
      <c r="D390" s="97" t="str">
        <f t="shared" si="256"/>
        <v/>
      </c>
      <c r="E390" s="62" t="str">
        <f t="shared" si="296"/>
        <v/>
      </c>
      <c r="F390" s="31"/>
      <c r="G390" s="282"/>
      <c r="H390" s="283"/>
      <c r="I390" s="284"/>
      <c r="J390" s="285"/>
      <c r="K390" s="286"/>
      <c r="L390" s="287"/>
      <c r="M390" s="288"/>
      <c r="N390" s="287"/>
      <c r="O390" s="288"/>
      <c r="P390" s="287"/>
      <c r="Q390" s="288"/>
      <c r="R390" s="287"/>
      <c r="S390" s="288"/>
      <c r="T390" s="287"/>
      <c r="U390" s="288"/>
      <c r="V390" s="287"/>
      <c r="W390" s="288"/>
      <c r="X390" s="287"/>
      <c r="Y390" s="288"/>
      <c r="Z390" s="287"/>
      <c r="AA390" s="288"/>
      <c r="AB390" s="287"/>
      <c r="AC390" s="288"/>
      <c r="AD390" s="287"/>
      <c r="AE390" s="288"/>
      <c r="AF390" s="287"/>
      <c r="AG390" s="288"/>
      <c r="AH390" s="287"/>
      <c r="AI390" s="288"/>
      <c r="AJ390" s="287"/>
      <c r="AK390" s="288"/>
      <c r="AL390" s="287"/>
      <c r="AM390" s="288"/>
      <c r="AN390" s="287"/>
      <c r="AO390" s="288"/>
      <c r="AP390" s="287"/>
      <c r="AQ390" s="288"/>
      <c r="AR390" s="287"/>
      <c r="AS390" s="288"/>
      <c r="AT390" s="287"/>
      <c r="AU390" s="288"/>
      <c r="AV390" s="287"/>
      <c r="AW390" s="288"/>
      <c r="AX390" s="287"/>
      <c r="AY390" s="31"/>
      <c r="BA390" s="76" t="str">
        <f t="shared" si="297"/>
        <v/>
      </c>
      <c r="BC390" s="76" t="str">
        <f>IF('Stock List'!$K390="", "", 'Stock List'!$K390)</f>
        <v/>
      </c>
      <c r="BE390" s="106">
        <f>IFERROR(ROUND(((INDEX('Stock List'!$M$11:$M$1010, MATCH(L390, 'Stock List'!$K$11:$K$1010, 0))/INDEX('Stock List'!$L$11:$L$1010, MATCH(L390, 'Stock List'!$K$11:$K$1010, 0)))*K390), 2), 0)</f>
        <v>0</v>
      </c>
      <c r="BF390" s="20"/>
      <c r="BG390" s="20">
        <f>IFERROR(ROUND(((INDEX('Stock List'!$M$11:$M$1010, MATCH(N390, 'Stock List'!$K$11:$K$1010, 0))/INDEX('Stock List'!$L$11:$L$1010, MATCH(N390, 'Stock List'!$K$11:$K$1010, 0)))*M390), 2), 0)</f>
        <v>0</v>
      </c>
      <c r="BH390" s="20"/>
      <c r="BI390" s="20">
        <f>IFERROR(ROUND(((INDEX('Stock List'!$M$11:$M$1010, MATCH(P390, 'Stock List'!$K$11:$K$1010, 0))/INDEX('Stock List'!$L$11:$L$1010, MATCH(P390, 'Stock List'!$K$11:$K$1010, 0)))*O390), 2), 0)</f>
        <v>0</v>
      </c>
      <c r="BJ390" s="20"/>
      <c r="BK390" s="20">
        <f>IFERROR(ROUND(((INDEX('Stock List'!$M$11:$M$1010, MATCH(R390, 'Stock List'!$K$11:$K$1010, 0))/INDEX('Stock List'!$L$11:$L$1010, MATCH(R390, 'Stock List'!$K$11:$K$1010, 0)))*Q390), 2), 0)</f>
        <v>0</v>
      </c>
      <c r="BL390" s="20"/>
      <c r="BM390" s="20">
        <f>IFERROR(ROUND(((INDEX('Stock List'!$M$11:$M$1010, MATCH(T390, 'Stock List'!$K$11:$K$1010, 0))/INDEX('Stock List'!$L$11:$L$1010, MATCH(T390, 'Stock List'!$K$11:$K$1010, 0)))*S390), 2), 0)</f>
        <v>0</v>
      </c>
      <c r="BN390" s="20"/>
      <c r="BO390" s="20">
        <f>IFERROR(ROUND(((INDEX('Stock List'!$M$11:$M$1010, MATCH(V390, 'Stock List'!$K$11:$K$1010, 0))/INDEX('Stock List'!$L$11:$L$1010, MATCH(V390, 'Stock List'!$K$11:$K$1010, 0)))*U390), 2), 0)</f>
        <v>0</v>
      </c>
      <c r="BP390" s="20"/>
      <c r="BQ390" s="20">
        <f>IFERROR(ROUND(((INDEX('Stock List'!$M$11:$M$1010, MATCH(X390, 'Stock List'!$K$11:$K$1010, 0))/INDEX('Stock List'!$L$11:$L$1010, MATCH(X390, 'Stock List'!$K$11:$K$1010, 0)))*W390), 2), 0)</f>
        <v>0</v>
      </c>
      <c r="BR390" s="20"/>
      <c r="BS390" s="20">
        <f>IFERROR(ROUND(((INDEX('Stock List'!$M$11:$M$1010, MATCH(Z390, 'Stock List'!$K$11:$K$1010, 0))/INDEX('Stock List'!$L$11:$L$1010, MATCH(Z390, 'Stock List'!$K$11:$K$1010, 0)))*Y390), 2), 0)</f>
        <v>0</v>
      </c>
      <c r="BT390" s="20"/>
      <c r="BU390" s="20">
        <f>IFERROR(ROUND(((INDEX('Stock List'!$M$11:$M$1010, MATCH(AB390, 'Stock List'!$K$11:$K$1010, 0))/INDEX('Stock List'!$L$11:$L$1010, MATCH(AB390, 'Stock List'!$K$11:$K$1010, 0)))*AA390), 2), 0)</f>
        <v>0</v>
      </c>
      <c r="BV390" s="20"/>
      <c r="BW390" s="20">
        <f>IFERROR(ROUND(((INDEX('Stock List'!$M$11:$M$1010, MATCH(AD390, 'Stock List'!$K$11:$K$1010, 0))/INDEX('Stock List'!$L$11:$L$1010, MATCH(AD390, 'Stock List'!$K$11:$K$1010, 0)))*AC390), 2), 0)</f>
        <v>0</v>
      </c>
      <c r="BX390" s="20"/>
      <c r="BY390" s="20">
        <f>IFERROR(ROUND(((INDEX('Stock List'!$M$11:$M$1010, MATCH(AF390, 'Stock List'!$K$11:$K$1010, 0))/INDEX('Stock List'!$L$11:$L$1010, MATCH(AF390, 'Stock List'!$K$11:$K$1010, 0)))*AE390), 2), 0)</f>
        <v>0</v>
      </c>
      <c r="BZ390" s="20"/>
      <c r="CA390" s="20">
        <f>IFERROR(ROUND(((INDEX('Stock List'!$M$11:$M$1010, MATCH(AH390, 'Stock List'!$K$11:$K$1010, 0))/INDEX('Stock List'!$L$11:$L$1010, MATCH(AH390, 'Stock List'!$K$11:$K$1010, 0)))*AG390), 2), 0)</f>
        <v>0</v>
      </c>
      <c r="CB390" s="20"/>
      <c r="CC390" s="20">
        <f>IFERROR(ROUND(((INDEX('Stock List'!$M$11:$M$1010, MATCH(AJ390, 'Stock List'!$K$11:$K$1010, 0))/INDEX('Stock List'!$L$11:$L$1010, MATCH(AJ390, 'Stock List'!$K$11:$K$1010, 0)))*AI390), 2), 0)</f>
        <v>0</v>
      </c>
      <c r="CD390" s="20"/>
      <c r="CE390" s="20">
        <f>IFERROR(ROUND(((INDEX('Stock List'!$M$11:$M$1010, MATCH(AL390, 'Stock List'!$K$11:$K$1010, 0))/INDEX('Stock List'!$L$11:$L$1010, MATCH(AL390, 'Stock List'!$K$11:$K$1010, 0)))*AK390), 2), 0)</f>
        <v>0</v>
      </c>
      <c r="CF390" s="20"/>
      <c r="CG390" s="20">
        <f>IFERROR(ROUND(((INDEX('Stock List'!$M$11:$M$1010, MATCH(AN390, 'Stock List'!$K$11:$K$1010, 0))/INDEX('Stock List'!$L$11:$L$1010, MATCH(AN390, 'Stock List'!$K$11:$K$1010, 0)))*AM390), 2), 0)</f>
        <v>0</v>
      </c>
      <c r="CH390" s="20"/>
      <c r="CI390" s="20">
        <f>IFERROR(ROUND(((INDEX('Stock List'!$M$11:$M$1010, MATCH(AP390, 'Stock List'!$K$11:$K$1010, 0))/INDEX('Stock List'!$L$11:$L$1010, MATCH(AP390, 'Stock List'!$K$11:$K$1010, 0)))*AO390), 2), 0)</f>
        <v>0</v>
      </c>
      <c r="CJ390" s="20"/>
      <c r="CK390" s="20">
        <f>IFERROR(ROUND(((INDEX('Stock List'!$M$11:$M$1010, MATCH(AR390, 'Stock List'!$K$11:$K$1010, 0))/INDEX('Stock List'!$L$11:$L$1010, MATCH(AR390, 'Stock List'!$K$11:$K$1010, 0)))*AQ390), 2), 0)</f>
        <v>0</v>
      </c>
      <c r="CL390" s="20"/>
      <c r="CM390" s="20">
        <f>IFERROR(ROUND(((INDEX('Stock List'!$M$11:$M$1010, MATCH(AT390, 'Stock List'!$K$11:$K$1010, 0))/INDEX('Stock List'!$L$11:$L$1010, MATCH(AT390, 'Stock List'!$K$11:$K$1010, 0)))*AS390), 2), 0)</f>
        <v>0</v>
      </c>
      <c r="CN390" s="20"/>
      <c r="CO390" s="20">
        <f>IFERROR(ROUND(((INDEX('Stock List'!$M$11:$M$1010, MATCH(AV390, 'Stock List'!$K$11:$K$1010, 0))/INDEX('Stock List'!$L$11:$L$1010, MATCH(AV390, 'Stock List'!$K$11:$K$1010, 0)))*AU390), 2), 0)</f>
        <v>0</v>
      </c>
      <c r="CP390" s="20"/>
      <c r="CQ390" s="20">
        <f>IFERROR(ROUND(((INDEX('Stock List'!$M$11:$M$1010, MATCH(AX390, 'Stock List'!$K$11:$K$1010, 0))/INDEX('Stock List'!$L$11:$L$1010, MATCH(AX390, 'Stock List'!$K$11:$K$1010, 0)))*AW390), 2), 0)</f>
        <v>0</v>
      </c>
      <c r="CR390" s="22"/>
      <c r="CT390" s="106" t="str">
        <f t="shared" si="298"/>
        <v/>
      </c>
      <c r="CU390" s="22" t="str">
        <f t="shared" si="299"/>
        <v/>
      </c>
      <c r="CX390" s="106" t="str">
        <f t="shared" si="300"/>
        <v/>
      </c>
      <c r="CY390" s="20" t="str">
        <f t="shared" si="301"/>
        <v/>
      </c>
      <c r="CZ390" s="22" t="str">
        <f t="shared" si="302"/>
        <v/>
      </c>
      <c r="DB390" s="76" t="str">
        <f>IF($H390="", "", COUNTIF($G$11:$G$1010, "&gt;"&amp;$G390)+1+COUNTIF($G$11:$G390, $G390)-1)</f>
        <v/>
      </c>
      <c r="DC390" s="76" t="str">
        <f>IF($H390="", "", COUNTIF($CZ$11:$CZ$1010, "&gt;"&amp;$CZ390)+1+COUNTIF($CZ$11:$CZ390, $CZ390)-1)</f>
        <v/>
      </c>
      <c r="DE390" s="147" t="str">
        <f t="shared" si="303"/>
        <v/>
      </c>
      <c r="DF390" s="148"/>
      <c r="DG390" s="19" t="str">
        <f t="shared" si="304"/>
        <v/>
      </c>
      <c r="DH390" s="153" t="str">
        <f t="shared" si="305"/>
        <v/>
      </c>
      <c r="DI390" s="19" t="str">
        <f t="shared" si="257"/>
        <v/>
      </c>
      <c r="DJ390" s="153" t="str">
        <f t="shared" si="258"/>
        <v/>
      </c>
      <c r="DK390" s="19" t="str">
        <f t="shared" si="259"/>
        <v/>
      </c>
      <c r="DL390" s="153" t="str">
        <f t="shared" si="260"/>
        <v/>
      </c>
      <c r="DM390" s="19" t="str">
        <f t="shared" si="261"/>
        <v/>
      </c>
      <c r="DN390" s="153" t="str">
        <f t="shared" si="262"/>
        <v/>
      </c>
      <c r="DO390" s="19" t="str">
        <f t="shared" si="263"/>
        <v/>
      </c>
      <c r="DP390" s="153" t="str">
        <f t="shared" si="264"/>
        <v/>
      </c>
      <c r="DQ390" s="19" t="str">
        <f t="shared" si="265"/>
        <v/>
      </c>
      <c r="DR390" s="153" t="str">
        <f t="shared" si="266"/>
        <v/>
      </c>
      <c r="DS390" s="19" t="str">
        <f t="shared" si="267"/>
        <v/>
      </c>
      <c r="DT390" s="153" t="str">
        <f t="shared" si="268"/>
        <v/>
      </c>
      <c r="DU390" s="19" t="str">
        <f t="shared" si="269"/>
        <v/>
      </c>
      <c r="DV390" s="153" t="str">
        <f t="shared" si="270"/>
        <v/>
      </c>
      <c r="DW390" s="19" t="str">
        <f t="shared" si="271"/>
        <v/>
      </c>
      <c r="DX390" s="153" t="str">
        <f t="shared" si="272"/>
        <v/>
      </c>
      <c r="DY390" s="19" t="str">
        <f t="shared" si="273"/>
        <v/>
      </c>
      <c r="DZ390" s="153" t="str">
        <f t="shared" si="274"/>
        <v/>
      </c>
      <c r="EA390" s="19" t="str">
        <f t="shared" si="275"/>
        <v/>
      </c>
      <c r="EB390" s="153" t="str">
        <f t="shared" si="276"/>
        <v/>
      </c>
      <c r="EC390" s="19" t="str">
        <f t="shared" si="277"/>
        <v/>
      </c>
      <c r="ED390" s="153" t="str">
        <f t="shared" si="278"/>
        <v/>
      </c>
      <c r="EE390" s="19" t="str">
        <f t="shared" si="279"/>
        <v/>
      </c>
      <c r="EF390" s="153" t="str">
        <f t="shared" si="280"/>
        <v/>
      </c>
      <c r="EG390" s="19" t="str">
        <f t="shared" si="281"/>
        <v/>
      </c>
      <c r="EH390" s="153" t="str">
        <f t="shared" si="282"/>
        <v/>
      </c>
      <c r="EI390" s="19" t="str">
        <f t="shared" si="283"/>
        <v/>
      </c>
      <c r="EJ390" s="153" t="str">
        <f t="shared" si="284"/>
        <v/>
      </c>
      <c r="EK390" s="19" t="str">
        <f t="shared" si="285"/>
        <v/>
      </c>
      <c r="EL390" s="153" t="str">
        <f t="shared" si="286"/>
        <v/>
      </c>
      <c r="EM390" s="19" t="str">
        <f t="shared" si="287"/>
        <v/>
      </c>
      <c r="EN390" s="153" t="str">
        <f t="shared" si="288"/>
        <v/>
      </c>
      <c r="EO390" s="19" t="str">
        <f t="shared" si="289"/>
        <v/>
      </c>
      <c r="EP390" s="153" t="str">
        <f t="shared" si="290"/>
        <v/>
      </c>
      <c r="EQ390" s="19" t="str">
        <f t="shared" si="291"/>
        <v/>
      </c>
      <c r="ER390" s="153" t="str">
        <f t="shared" si="292"/>
        <v/>
      </c>
      <c r="ES390" s="19" t="str">
        <f t="shared" si="293"/>
        <v/>
      </c>
      <c r="ET390" s="153" t="str">
        <f t="shared" si="294"/>
        <v/>
      </c>
    </row>
    <row r="391" spans="1:150" x14ac:dyDescent="0.25">
      <c r="A391" s="31"/>
      <c r="B391" s="91" t="str">
        <f t="shared" si="295"/>
        <v/>
      </c>
      <c r="C391" s="20" t="str">
        <f t="shared" si="255"/>
        <v/>
      </c>
      <c r="D391" s="97" t="str">
        <f t="shared" si="256"/>
        <v/>
      </c>
      <c r="E391" s="62" t="str">
        <f t="shared" si="296"/>
        <v/>
      </c>
      <c r="F391" s="31"/>
      <c r="G391" s="282"/>
      <c r="H391" s="283"/>
      <c r="I391" s="284"/>
      <c r="J391" s="285"/>
      <c r="K391" s="286"/>
      <c r="L391" s="287"/>
      <c r="M391" s="288"/>
      <c r="N391" s="287"/>
      <c r="O391" s="288"/>
      <c r="P391" s="287"/>
      <c r="Q391" s="288"/>
      <c r="R391" s="287"/>
      <c r="S391" s="288"/>
      <c r="T391" s="287"/>
      <c r="U391" s="288"/>
      <c r="V391" s="287"/>
      <c r="W391" s="288"/>
      <c r="X391" s="287"/>
      <c r="Y391" s="288"/>
      <c r="Z391" s="287"/>
      <c r="AA391" s="288"/>
      <c r="AB391" s="287"/>
      <c r="AC391" s="288"/>
      <c r="AD391" s="287"/>
      <c r="AE391" s="288"/>
      <c r="AF391" s="287"/>
      <c r="AG391" s="288"/>
      <c r="AH391" s="287"/>
      <c r="AI391" s="288"/>
      <c r="AJ391" s="287"/>
      <c r="AK391" s="288"/>
      <c r="AL391" s="287"/>
      <c r="AM391" s="288"/>
      <c r="AN391" s="287"/>
      <c r="AO391" s="288"/>
      <c r="AP391" s="287"/>
      <c r="AQ391" s="288"/>
      <c r="AR391" s="287"/>
      <c r="AS391" s="288"/>
      <c r="AT391" s="287"/>
      <c r="AU391" s="288"/>
      <c r="AV391" s="287"/>
      <c r="AW391" s="288"/>
      <c r="AX391" s="287"/>
      <c r="AY391" s="31"/>
      <c r="BA391" s="76" t="str">
        <f t="shared" si="297"/>
        <v/>
      </c>
      <c r="BC391" s="76" t="str">
        <f>IF('Stock List'!$K391="", "", 'Stock List'!$K391)</f>
        <v/>
      </c>
      <c r="BE391" s="106">
        <f>IFERROR(ROUND(((INDEX('Stock List'!$M$11:$M$1010, MATCH(L391, 'Stock List'!$K$11:$K$1010, 0))/INDEX('Stock List'!$L$11:$L$1010, MATCH(L391, 'Stock List'!$K$11:$K$1010, 0)))*K391), 2), 0)</f>
        <v>0</v>
      </c>
      <c r="BF391" s="20"/>
      <c r="BG391" s="20">
        <f>IFERROR(ROUND(((INDEX('Stock List'!$M$11:$M$1010, MATCH(N391, 'Stock List'!$K$11:$K$1010, 0))/INDEX('Stock List'!$L$11:$L$1010, MATCH(N391, 'Stock List'!$K$11:$K$1010, 0)))*M391), 2), 0)</f>
        <v>0</v>
      </c>
      <c r="BH391" s="20"/>
      <c r="BI391" s="20">
        <f>IFERROR(ROUND(((INDEX('Stock List'!$M$11:$M$1010, MATCH(P391, 'Stock List'!$K$11:$K$1010, 0))/INDEX('Stock List'!$L$11:$L$1010, MATCH(P391, 'Stock List'!$K$11:$K$1010, 0)))*O391), 2), 0)</f>
        <v>0</v>
      </c>
      <c r="BJ391" s="20"/>
      <c r="BK391" s="20">
        <f>IFERROR(ROUND(((INDEX('Stock List'!$M$11:$M$1010, MATCH(R391, 'Stock List'!$K$11:$K$1010, 0))/INDEX('Stock List'!$L$11:$L$1010, MATCH(R391, 'Stock List'!$K$11:$K$1010, 0)))*Q391), 2), 0)</f>
        <v>0</v>
      </c>
      <c r="BL391" s="20"/>
      <c r="BM391" s="20">
        <f>IFERROR(ROUND(((INDEX('Stock List'!$M$11:$M$1010, MATCH(T391, 'Stock List'!$K$11:$K$1010, 0))/INDEX('Stock List'!$L$11:$L$1010, MATCH(T391, 'Stock List'!$K$11:$K$1010, 0)))*S391), 2), 0)</f>
        <v>0</v>
      </c>
      <c r="BN391" s="20"/>
      <c r="BO391" s="20">
        <f>IFERROR(ROUND(((INDEX('Stock List'!$M$11:$M$1010, MATCH(V391, 'Stock List'!$K$11:$K$1010, 0))/INDEX('Stock List'!$L$11:$L$1010, MATCH(V391, 'Stock List'!$K$11:$K$1010, 0)))*U391), 2), 0)</f>
        <v>0</v>
      </c>
      <c r="BP391" s="20"/>
      <c r="BQ391" s="20">
        <f>IFERROR(ROUND(((INDEX('Stock List'!$M$11:$M$1010, MATCH(X391, 'Stock List'!$K$11:$K$1010, 0))/INDEX('Stock List'!$L$11:$L$1010, MATCH(X391, 'Stock List'!$K$11:$K$1010, 0)))*W391), 2), 0)</f>
        <v>0</v>
      </c>
      <c r="BR391" s="20"/>
      <c r="BS391" s="20">
        <f>IFERROR(ROUND(((INDEX('Stock List'!$M$11:$M$1010, MATCH(Z391, 'Stock List'!$K$11:$K$1010, 0))/INDEX('Stock List'!$L$11:$L$1010, MATCH(Z391, 'Stock List'!$K$11:$K$1010, 0)))*Y391), 2), 0)</f>
        <v>0</v>
      </c>
      <c r="BT391" s="20"/>
      <c r="BU391" s="20">
        <f>IFERROR(ROUND(((INDEX('Stock List'!$M$11:$M$1010, MATCH(AB391, 'Stock List'!$K$11:$K$1010, 0))/INDEX('Stock List'!$L$11:$L$1010, MATCH(AB391, 'Stock List'!$K$11:$K$1010, 0)))*AA391), 2), 0)</f>
        <v>0</v>
      </c>
      <c r="BV391" s="20"/>
      <c r="BW391" s="20">
        <f>IFERROR(ROUND(((INDEX('Stock List'!$M$11:$M$1010, MATCH(AD391, 'Stock List'!$K$11:$K$1010, 0))/INDEX('Stock List'!$L$11:$L$1010, MATCH(AD391, 'Stock List'!$K$11:$K$1010, 0)))*AC391), 2), 0)</f>
        <v>0</v>
      </c>
      <c r="BX391" s="20"/>
      <c r="BY391" s="20">
        <f>IFERROR(ROUND(((INDEX('Stock List'!$M$11:$M$1010, MATCH(AF391, 'Stock List'!$K$11:$K$1010, 0))/INDEX('Stock List'!$L$11:$L$1010, MATCH(AF391, 'Stock List'!$K$11:$K$1010, 0)))*AE391), 2), 0)</f>
        <v>0</v>
      </c>
      <c r="BZ391" s="20"/>
      <c r="CA391" s="20">
        <f>IFERROR(ROUND(((INDEX('Stock List'!$M$11:$M$1010, MATCH(AH391, 'Stock List'!$K$11:$K$1010, 0))/INDEX('Stock List'!$L$11:$L$1010, MATCH(AH391, 'Stock List'!$K$11:$K$1010, 0)))*AG391), 2), 0)</f>
        <v>0</v>
      </c>
      <c r="CB391" s="20"/>
      <c r="CC391" s="20">
        <f>IFERROR(ROUND(((INDEX('Stock List'!$M$11:$M$1010, MATCH(AJ391, 'Stock List'!$K$11:$K$1010, 0))/INDEX('Stock List'!$L$11:$L$1010, MATCH(AJ391, 'Stock List'!$K$11:$K$1010, 0)))*AI391), 2), 0)</f>
        <v>0</v>
      </c>
      <c r="CD391" s="20"/>
      <c r="CE391" s="20">
        <f>IFERROR(ROUND(((INDEX('Stock List'!$M$11:$M$1010, MATCH(AL391, 'Stock List'!$K$11:$K$1010, 0))/INDEX('Stock List'!$L$11:$L$1010, MATCH(AL391, 'Stock List'!$K$11:$K$1010, 0)))*AK391), 2), 0)</f>
        <v>0</v>
      </c>
      <c r="CF391" s="20"/>
      <c r="CG391" s="20">
        <f>IFERROR(ROUND(((INDEX('Stock List'!$M$11:$M$1010, MATCH(AN391, 'Stock List'!$K$11:$K$1010, 0))/INDEX('Stock List'!$L$11:$L$1010, MATCH(AN391, 'Stock List'!$K$11:$K$1010, 0)))*AM391), 2), 0)</f>
        <v>0</v>
      </c>
      <c r="CH391" s="20"/>
      <c r="CI391" s="20">
        <f>IFERROR(ROUND(((INDEX('Stock List'!$M$11:$M$1010, MATCH(AP391, 'Stock List'!$K$11:$K$1010, 0))/INDEX('Stock List'!$L$11:$L$1010, MATCH(AP391, 'Stock List'!$K$11:$K$1010, 0)))*AO391), 2), 0)</f>
        <v>0</v>
      </c>
      <c r="CJ391" s="20"/>
      <c r="CK391" s="20">
        <f>IFERROR(ROUND(((INDEX('Stock List'!$M$11:$M$1010, MATCH(AR391, 'Stock List'!$K$11:$K$1010, 0))/INDEX('Stock List'!$L$11:$L$1010, MATCH(AR391, 'Stock List'!$K$11:$K$1010, 0)))*AQ391), 2), 0)</f>
        <v>0</v>
      </c>
      <c r="CL391" s="20"/>
      <c r="CM391" s="20">
        <f>IFERROR(ROUND(((INDEX('Stock List'!$M$11:$M$1010, MATCH(AT391, 'Stock List'!$K$11:$K$1010, 0))/INDEX('Stock List'!$L$11:$L$1010, MATCH(AT391, 'Stock List'!$K$11:$K$1010, 0)))*AS391), 2), 0)</f>
        <v>0</v>
      </c>
      <c r="CN391" s="20"/>
      <c r="CO391" s="20">
        <f>IFERROR(ROUND(((INDEX('Stock List'!$M$11:$M$1010, MATCH(AV391, 'Stock List'!$K$11:$K$1010, 0))/INDEX('Stock List'!$L$11:$L$1010, MATCH(AV391, 'Stock List'!$K$11:$K$1010, 0)))*AU391), 2), 0)</f>
        <v>0</v>
      </c>
      <c r="CP391" s="20"/>
      <c r="CQ391" s="20">
        <f>IFERROR(ROUND(((INDEX('Stock List'!$M$11:$M$1010, MATCH(AX391, 'Stock List'!$K$11:$K$1010, 0))/INDEX('Stock List'!$L$11:$L$1010, MATCH(AX391, 'Stock List'!$K$11:$K$1010, 0)))*AW391), 2), 0)</f>
        <v>0</v>
      </c>
      <c r="CR391" s="22"/>
      <c r="CT391" s="106" t="str">
        <f t="shared" si="298"/>
        <v/>
      </c>
      <c r="CU391" s="22" t="str">
        <f t="shared" si="299"/>
        <v/>
      </c>
      <c r="CX391" s="106" t="str">
        <f t="shared" si="300"/>
        <v/>
      </c>
      <c r="CY391" s="20" t="str">
        <f t="shared" si="301"/>
        <v/>
      </c>
      <c r="CZ391" s="22" t="str">
        <f t="shared" si="302"/>
        <v/>
      </c>
      <c r="DB391" s="76" t="str">
        <f>IF($H391="", "", COUNTIF($G$11:$G$1010, "&gt;"&amp;$G391)+1+COUNTIF($G$11:$G391, $G391)-1)</f>
        <v/>
      </c>
      <c r="DC391" s="76" t="str">
        <f>IF($H391="", "", COUNTIF($CZ$11:$CZ$1010, "&gt;"&amp;$CZ391)+1+COUNTIF($CZ$11:$CZ391, $CZ391)-1)</f>
        <v/>
      </c>
      <c r="DE391" s="147" t="str">
        <f t="shared" si="303"/>
        <v/>
      </c>
      <c r="DF391" s="148"/>
      <c r="DG391" s="19" t="str">
        <f t="shared" si="304"/>
        <v/>
      </c>
      <c r="DH391" s="153" t="str">
        <f t="shared" si="305"/>
        <v/>
      </c>
      <c r="DI391" s="19" t="str">
        <f t="shared" si="257"/>
        <v/>
      </c>
      <c r="DJ391" s="153" t="str">
        <f t="shared" si="258"/>
        <v/>
      </c>
      <c r="DK391" s="19" t="str">
        <f t="shared" si="259"/>
        <v/>
      </c>
      <c r="DL391" s="153" t="str">
        <f t="shared" si="260"/>
        <v/>
      </c>
      <c r="DM391" s="19" t="str">
        <f t="shared" si="261"/>
        <v/>
      </c>
      <c r="DN391" s="153" t="str">
        <f t="shared" si="262"/>
        <v/>
      </c>
      <c r="DO391" s="19" t="str">
        <f t="shared" si="263"/>
        <v/>
      </c>
      <c r="DP391" s="153" t="str">
        <f t="shared" si="264"/>
        <v/>
      </c>
      <c r="DQ391" s="19" t="str">
        <f t="shared" si="265"/>
        <v/>
      </c>
      <c r="DR391" s="153" t="str">
        <f t="shared" si="266"/>
        <v/>
      </c>
      <c r="DS391" s="19" t="str">
        <f t="shared" si="267"/>
        <v/>
      </c>
      <c r="DT391" s="153" t="str">
        <f t="shared" si="268"/>
        <v/>
      </c>
      <c r="DU391" s="19" t="str">
        <f t="shared" si="269"/>
        <v/>
      </c>
      <c r="DV391" s="153" t="str">
        <f t="shared" si="270"/>
        <v/>
      </c>
      <c r="DW391" s="19" t="str">
        <f t="shared" si="271"/>
        <v/>
      </c>
      <c r="DX391" s="153" t="str">
        <f t="shared" si="272"/>
        <v/>
      </c>
      <c r="DY391" s="19" t="str">
        <f t="shared" si="273"/>
        <v/>
      </c>
      <c r="DZ391" s="153" t="str">
        <f t="shared" si="274"/>
        <v/>
      </c>
      <c r="EA391" s="19" t="str">
        <f t="shared" si="275"/>
        <v/>
      </c>
      <c r="EB391" s="153" t="str">
        <f t="shared" si="276"/>
        <v/>
      </c>
      <c r="EC391" s="19" t="str">
        <f t="shared" si="277"/>
        <v/>
      </c>
      <c r="ED391" s="153" t="str">
        <f t="shared" si="278"/>
        <v/>
      </c>
      <c r="EE391" s="19" t="str">
        <f t="shared" si="279"/>
        <v/>
      </c>
      <c r="EF391" s="153" t="str">
        <f t="shared" si="280"/>
        <v/>
      </c>
      <c r="EG391" s="19" t="str">
        <f t="shared" si="281"/>
        <v/>
      </c>
      <c r="EH391" s="153" t="str">
        <f t="shared" si="282"/>
        <v/>
      </c>
      <c r="EI391" s="19" t="str">
        <f t="shared" si="283"/>
        <v/>
      </c>
      <c r="EJ391" s="153" t="str">
        <f t="shared" si="284"/>
        <v/>
      </c>
      <c r="EK391" s="19" t="str">
        <f t="shared" si="285"/>
        <v/>
      </c>
      <c r="EL391" s="153" t="str">
        <f t="shared" si="286"/>
        <v/>
      </c>
      <c r="EM391" s="19" t="str">
        <f t="shared" si="287"/>
        <v/>
      </c>
      <c r="EN391" s="153" t="str">
        <f t="shared" si="288"/>
        <v/>
      </c>
      <c r="EO391" s="19" t="str">
        <f t="shared" si="289"/>
        <v/>
      </c>
      <c r="EP391" s="153" t="str">
        <f t="shared" si="290"/>
        <v/>
      </c>
      <c r="EQ391" s="19" t="str">
        <f t="shared" si="291"/>
        <v/>
      </c>
      <c r="ER391" s="153" t="str">
        <f t="shared" si="292"/>
        <v/>
      </c>
      <c r="ES391" s="19" t="str">
        <f t="shared" si="293"/>
        <v/>
      </c>
      <c r="ET391" s="153" t="str">
        <f t="shared" si="294"/>
        <v/>
      </c>
    </row>
    <row r="392" spans="1:150" x14ac:dyDescent="0.25">
      <c r="A392" s="31"/>
      <c r="B392" s="91" t="str">
        <f t="shared" si="295"/>
        <v/>
      </c>
      <c r="C392" s="20" t="str">
        <f t="shared" si="255"/>
        <v/>
      </c>
      <c r="D392" s="97" t="str">
        <f t="shared" si="256"/>
        <v/>
      </c>
      <c r="E392" s="62" t="str">
        <f t="shared" si="296"/>
        <v/>
      </c>
      <c r="F392" s="31"/>
      <c r="G392" s="282"/>
      <c r="H392" s="283"/>
      <c r="I392" s="284"/>
      <c r="J392" s="285"/>
      <c r="K392" s="286"/>
      <c r="L392" s="287"/>
      <c r="M392" s="288"/>
      <c r="N392" s="287"/>
      <c r="O392" s="288"/>
      <c r="P392" s="287"/>
      <c r="Q392" s="288"/>
      <c r="R392" s="287"/>
      <c r="S392" s="288"/>
      <c r="T392" s="287"/>
      <c r="U392" s="288"/>
      <c r="V392" s="287"/>
      <c r="W392" s="288"/>
      <c r="X392" s="287"/>
      <c r="Y392" s="288"/>
      <c r="Z392" s="287"/>
      <c r="AA392" s="288"/>
      <c r="AB392" s="287"/>
      <c r="AC392" s="288"/>
      <c r="AD392" s="287"/>
      <c r="AE392" s="288"/>
      <c r="AF392" s="287"/>
      <c r="AG392" s="288"/>
      <c r="AH392" s="287"/>
      <c r="AI392" s="288"/>
      <c r="AJ392" s="287"/>
      <c r="AK392" s="288"/>
      <c r="AL392" s="287"/>
      <c r="AM392" s="288"/>
      <c r="AN392" s="287"/>
      <c r="AO392" s="288"/>
      <c r="AP392" s="287"/>
      <c r="AQ392" s="288"/>
      <c r="AR392" s="287"/>
      <c r="AS392" s="288"/>
      <c r="AT392" s="287"/>
      <c r="AU392" s="288"/>
      <c r="AV392" s="287"/>
      <c r="AW392" s="288"/>
      <c r="AX392" s="287"/>
      <c r="AY392" s="31"/>
      <c r="BA392" s="76" t="str">
        <f t="shared" si="297"/>
        <v/>
      </c>
      <c r="BC392" s="76" t="str">
        <f>IF('Stock List'!$K392="", "", 'Stock List'!$K392)</f>
        <v/>
      </c>
      <c r="BE392" s="106">
        <f>IFERROR(ROUND(((INDEX('Stock List'!$M$11:$M$1010, MATCH(L392, 'Stock List'!$K$11:$K$1010, 0))/INDEX('Stock List'!$L$11:$L$1010, MATCH(L392, 'Stock List'!$K$11:$K$1010, 0)))*K392), 2), 0)</f>
        <v>0</v>
      </c>
      <c r="BF392" s="20"/>
      <c r="BG392" s="20">
        <f>IFERROR(ROUND(((INDEX('Stock List'!$M$11:$M$1010, MATCH(N392, 'Stock List'!$K$11:$K$1010, 0))/INDEX('Stock List'!$L$11:$L$1010, MATCH(N392, 'Stock List'!$K$11:$K$1010, 0)))*M392), 2), 0)</f>
        <v>0</v>
      </c>
      <c r="BH392" s="20"/>
      <c r="BI392" s="20">
        <f>IFERROR(ROUND(((INDEX('Stock List'!$M$11:$M$1010, MATCH(P392, 'Stock List'!$K$11:$K$1010, 0))/INDEX('Stock List'!$L$11:$L$1010, MATCH(P392, 'Stock List'!$K$11:$K$1010, 0)))*O392), 2), 0)</f>
        <v>0</v>
      </c>
      <c r="BJ392" s="20"/>
      <c r="BK392" s="20">
        <f>IFERROR(ROUND(((INDEX('Stock List'!$M$11:$M$1010, MATCH(R392, 'Stock List'!$K$11:$K$1010, 0))/INDEX('Stock List'!$L$11:$L$1010, MATCH(R392, 'Stock List'!$K$11:$K$1010, 0)))*Q392), 2), 0)</f>
        <v>0</v>
      </c>
      <c r="BL392" s="20"/>
      <c r="BM392" s="20">
        <f>IFERROR(ROUND(((INDEX('Stock List'!$M$11:$M$1010, MATCH(T392, 'Stock List'!$K$11:$K$1010, 0))/INDEX('Stock List'!$L$11:$L$1010, MATCH(T392, 'Stock List'!$K$11:$K$1010, 0)))*S392), 2), 0)</f>
        <v>0</v>
      </c>
      <c r="BN392" s="20"/>
      <c r="BO392" s="20">
        <f>IFERROR(ROUND(((INDEX('Stock List'!$M$11:$M$1010, MATCH(V392, 'Stock List'!$K$11:$K$1010, 0))/INDEX('Stock List'!$L$11:$L$1010, MATCH(V392, 'Stock List'!$K$11:$K$1010, 0)))*U392), 2), 0)</f>
        <v>0</v>
      </c>
      <c r="BP392" s="20"/>
      <c r="BQ392" s="20">
        <f>IFERROR(ROUND(((INDEX('Stock List'!$M$11:$M$1010, MATCH(X392, 'Stock List'!$K$11:$K$1010, 0))/INDEX('Stock List'!$L$11:$L$1010, MATCH(X392, 'Stock List'!$K$11:$K$1010, 0)))*W392), 2), 0)</f>
        <v>0</v>
      </c>
      <c r="BR392" s="20"/>
      <c r="BS392" s="20">
        <f>IFERROR(ROUND(((INDEX('Stock List'!$M$11:$M$1010, MATCH(Z392, 'Stock List'!$K$11:$K$1010, 0))/INDEX('Stock List'!$L$11:$L$1010, MATCH(Z392, 'Stock List'!$K$11:$K$1010, 0)))*Y392), 2), 0)</f>
        <v>0</v>
      </c>
      <c r="BT392" s="20"/>
      <c r="BU392" s="20">
        <f>IFERROR(ROUND(((INDEX('Stock List'!$M$11:$M$1010, MATCH(AB392, 'Stock List'!$K$11:$K$1010, 0))/INDEX('Stock List'!$L$11:$L$1010, MATCH(AB392, 'Stock List'!$K$11:$K$1010, 0)))*AA392), 2), 0)</f>
        <v>0</v>
      </c>
      <c r="BV392" s="20"/>
      <c r="BW392" s="20">
        <f>IFERROR(ROUND(((INDEX('Stock List'!$M$11:$M$1010, MATCH(AD392, 'Stock List'!$K$11:$K$1010, 0))/INDEX('Stock List'!$L$11:$L$1010, MATCH(AD392, 'Stock List'!$K$11:$K$1010, 0)))*AC392), 2), 0)</f>
        <v>0</v>
      </c>
      <c r="BX392" s="20"/>
      <c r="BY392" s="20">
        <f>IFERROR(ROUND(((INDEX('Stock List'!$M$11:$M$1010, MATCH(AF392, 'Stock List'!$K$11:$K$1010, 0))/INDEX('Stock List'!$L$11:$L$1010, MATCH(AF392, 'Stock List'!$K$11:$K$1010, 0)))*AE392), 2), 0)</f>
        <v>0</v>
      </c>
      <c r="BZ392" s="20"/>
      <c r="CA392" s="20">
        <f>IFERROR(ROUND(((INDEX('Stock List'!$M$11:$M$1010, MATCH(AH392, 'Stock List'!$K$11:$K$1010, 0))/INDEX('Stock List'!$L$11:$L$1010, MATCH(AH392, 'Stock List'!$K$11:$K$1010, 0)))*AG392), 2), 0)</f>
        <v>0</v>
      </c>
      <c r="CB392" s="20"/>
      <c r="CC392" s="20">
        <f>IFERROR(ROUND(((INDEX('Stock List'!$M$11:$M$1010, MATCH(AJ392, 'Stock List'!$K$11:$K$1010, 0))/INDEX('Stock List'!$L$11:$L$1010, MATCH(AJ392, 'Stock List'!$K$11:$K$1010, 0)))*AI392), 2), 0)</f>
        <v>0</v>
      </c>
      <c r="CD392" s="20"/>
      <c r="CE392" s="20">
        <f>IFERROR(ROUND(((INDEX('Stock List'!$M$11:$M$1010, MATCH(AL392, 'Stock List'!$K$11:$K$1010, 0))/INDEX('Stock List'!$L$11:$L$1010, MATCH(AL392, 'Stock List'!$K$11:$K$1010, 0)))*AK392), 2), 0)</f>
        <v>0</v>
      </c>
      <c r="CF392" s="20"/>
      <c r="CG392" s="20">
        <f>IFERROR(ROUND(((INDEX('Stock List'!$M$11:$M$1010, MATCH(AN392, 'Stock List'!$K$11:$K$1010, 0))/INDEX('Stock List'!$L$11:$L$1010, MATCH(AN392, 'Stock List'!$K$11:$K$1010, 0)))*AM392), 2), 0)</f>
        <v>0</v>
      </c>
      <c r="CH392" s="20"/>
      <c r="CI392" s="20">
        <f>IFERROR(ROUND(((INDEX('Stock List'!$M$11:$M$1010, MATCH(AP392, 'Stock List'!$K$11:$K$1010, 0))/INDEX('Stock List'!$L$11:$L$1010, MATCH(AP392, 'Stock List'!$K$11:$K$1010, 0)))*AO392), 2), 0)</f>
        <v>0</v>
      </c>
      <c r="CJ392" s="20"/>
      <c r="CK392" s="20">
        <f>IFERROR(ROUND(((INDEX('Stock List'!$M$11:$M$1010, MATCH(AR392, 'Stock List'!$K$11:$K$1010, 0))/INDEX('Stock List'!$L$11:$L$1010, MATCH(AR392, 'Stock List'!$K$11:$K$1010, 0)))*AQ392), 2), 0)</f>
        <v>0</v>
      </c>
      <c r="CL392" s="20"/>
      <c r="CM392" s="20">
        <f>IFERROR(ROUND(((INDEX('Stock List'!$M$11:$M$1010, MATCH(AT392, 'Stock List'!$K$11:$K$1010, 0))/INDEX('Stock List'!$L$11:$L$1010, MATCH(AT392, 'Stock List'!$K$11:$K$1010, 0)))*AS392), 2), 0)</f>
        <v>0</v>
      </c>
      <c r="CN392" s="20"/>
      <c r="CO392" s="20">
        <f>IFERROR(ROUND(((INDEX('Stock List'!$M$11:$M$1010, MATCH(AV392, 'Stock List'!$K$11:$K$1010, 0))/INDEX('Stock List'!$L$11:$L$1010, MATCH(AV392, 'Stock List'!$K$11:$K$1010, 0)))*AU392), 2), 0)</f>
        <v>0</v>
      </c>
      <c r="CP392" s="20"/>
      <c r="CQ392" s="20">
        <f>IFERROR(ROUND(((INDEX('Stock List'!$M$11:$M$1010, MATCH(AX392, 'Stock List'!$K$11:$K$1010, 0))/INDEX('Stock List'!$L$11:$L$1010, MATCH(AX392, 'Stock List'!$K$11:$K$1010, 0)))*AW392), 2), 0)</f>
        <v>0</v>
      </c>
      <c r="CR392" s="22"/>
      <c r="CT392" s="106" t="str">
        <f t="shared" si="298"/>
        <v/>
      </c>
      <c r="CU392" s="22" t="str">
        <f t="shared" si="299"/>
        <v/>
      </c>
      <c r="CX392" s="106" t="str">
        <f t="shared" si="300"/>
        <v/>
      </c>
      <c r="CY392" s="20" t="str">
        <f t="shared" si="301"/>
        <v/>
      </c>
      <c r="CZ392" s="22" t="str">
        <f t="shared" si="302"/>
        <v/>
      </c>
      <c r="DB392" s="76" t="str">
        <f>IF($H392="", "", COUNTIF($G$11:$G$1010, "&gt;"&amp;$G392)+1+COUNTIF($G$11:$G392, $G392)-1)</f>
        <v/>
      </c>
      <c r="DC392" s="76" t="str">
        <f>IF($H392="", "", COUNTIF($CZ$11:$CZ$1010, "&gt;"&amp;$CZ392)+1+COUNTIF($CZ$11:$CZ392, $CZ392)-1)</f>
        <v/>
      </c>
      <c r="DE392" s="147" t="str">
        <f t="shared" si="303"/>
        <v/>
      </c>
      <c r="DF392" s="148"/>
      <c r="DG392" s="19" t="str">
        <f t="shared" si="304"/>
        <v/>
      </c>
      <c r="DH392" s="153" t="str">
        <f t="shared" si="305"/>
        <v/>
      </c>
      <c r="DI392" s="19" t="str">
        <f t="shared" si="257"/>
        <v/>
      </c>
      <c r="DJ392" s="153" t="str">
        <f t="shared" si="258"/>
        <v/>
      </c>
      <c r="DK392" s="19" t="str">
        <f t="shared" si="259"/>
        <v/>
      </c>
      <c r="DL392" s="153" t="str">
        <f t="shared" si="260"/>
        <v/>
      </c>
      <c r="DM392" s="19" t="str">
        <f t="shared" si="261"/>
        <v/>
      </c>
      <c r="DN392" s="153" t="str">
        <f t="shared" si="262"/>
        <v/>
      </c>
      <c r="DO392" s="19" t="str">
        <f t="shared" si="263"/>
        <v/>
      </c>
      <c r="DP392" s="153" t="str">
        <f t="shared" si="264"/>
        <v/>
      </c>
      <c r="DQ392" s="19" t="str">
        <f t="shared" si="265"/>
        <v/>
      </c>
      <c r="DR392" s="153" t="str">
        <f t="shared" si="266"/>
        <v/>
      </c>
      <c r="DS392" s="19" t="str">
        <f t="shared" si="267"/>
        <v/>
      </c>
      <c r="DT392" s="153" t="str">
        <f t="shared" si="268"/>
        <v/>
      </c>
      <c r="DU392" s="19" t="str">
        <f t="shared" si="269"/>
        <v/>
      </c>
      <c r="DV392" s="153" t="str">
        <f t="shared" si="270"/>
        <v/>
      </c>
      <c r="DW392" s="19" t="str">
        <f t="shared" si="271"/>
        <v/>
      </c>
      <c r="DX392" s="153" t="str">
        <f t="shared" si="272"/>
        <v/>
      </c>
      <c r="DY392" s="19" t="str">
        <f t="shared" si="273"/>
        <v/>
      </c>
      <c r="DZ392" s="153" t="str">
        <f t="shared" si="274"/>
        <v/>
      </c>
      <c r="EA392" s="19" t="str">
        <f t="shared" si="275"/>
        <v/>
      </c>
      <c r="EB392" s="153" t="str">
        <f t="shared" si="276"/>
        <v/>
      </c>
      <c r="EC392" s="19" t="str">
        <f t="shared" si="277"/>
        <v/>
      </c>
      <c r="ED392" s="153" t="str">
        <f t="shared" si="278"/>
        <v/>
      </c>
      <c r="EE392" s="19" t="str">
        <f t="shared" si="279"/>
        <v/>
      </c>
      <c r="EF392" s="153" t="str">
        <f t="shared" si="280"/>
        <v/>
      </c>
      <c r="EG392" s="19" t="str">
        <f t="shared" si="281"/>
        <v/>
      </c>
      <c r="EH392" s="153" t="str">
        <f t="shared" si="282"/>
        <v/>
      </c>
      <c r="EI392" s="19" t="str">
        <f t="shared" si="283"/>
        <v/>
      </c>
      <c r="EJ392" s="153" t="str">
        <f t="shared" si="284"/>
        <v/>
      </c>
      <c r="EK392" s="19" t="str">
        <f t="shared" si="285"/>
        <v/>
      </c>
      <c r="EL392" s="153" t="str">
        <f t="shared" si="286"/>
        <v/>
      </c>
      <c r="EM392" s="19" t="str">
        <f t="shared" si="287"/>
        <v/>
      </c>
      <c r="EN392" s="153" t="str">
        <f t="shared" si="288"/>
        <v/>
      </c>
      <c r="EO392" s="19" t="str">
        <f t="shared" si="289"/>
        <v/>
      </c>
      <c r="EP392" s="153" t="str">
        <f t="shared" si="290"/>
        <v/>
      </c>
      <c r="EQ392" s="19" t="str">
        <f t="shared" si="291"/>
        <v/>
      </c>
      <c r="ER392" s="153" t="str">
        <f t="shared" si="292"/>
        <v/>
      </c>
      <c r="ES392" s="19" t="str">
        <f t="shared" si="293"/>
        <v/>
      </c>
      <c r="ET392" s="153" t="str">
        <f t="shared" si="294"/>
        <v/>
      </c>
    </row>
    <row r="393" spans="1:150" x14ac:dyDescent="0.25">
      <c r="A393" s="31"/>
      <c r="B393" s="91" t="str">
        <f t="shared" si="295"/>
        <v/>
      </c>
      <c r="C393" s="20" t="str">
        <f t="shared" si="255"/>
        <v/>
      </c>
      <c r="D393" s="97" t="str">
        <f t="shared" si="256"/>
        <v/>
      </c>
      <c r="E393" s="62" t="str">
        <f t="shared" si="296"/>
        <v/>
      </c>
      <c r="F393" s="31"/>
      <c r="G393" s="282"/>
      <c r="H393" s="283"/>
      <c r="I393" s="284"/>
      <c r="J393" s="285"/>
      <c r="K393" s="286"/>
      <c r="L393" s="287"/>
      <c r="M393" s="288"/>
      <c r="N393" s="287"/>
      <c r="O393" s="288"/>
      <c r="P393" s="287"/>
      <c r="Q393" s="288"/>
      <c r="R393" s="287"/>
      <c r="S393" s="288"/>
      <c r="T393" s="287"/>
      <c r="U393" s="288"/>
      <c r="V393" s="287"/>
      <c r="W393" s="288"/>
      <c r="X393" s="287"/>
      <c r="Y393" s="288"/>
      <c r="Z393" s="287"/>
      <c r="AA393" s="288"/>
      <c r="AB393" s="287"/>
      <c r="AC393" s="288"/>
      <c r="AD393" s="287"/>
      <c r="AE393" s="288"/>
      <c r="AF393" s="287"/>
      <c r="AG393" s="288"/>
      <c r="AH393" s="287"/>
      <c r="AI393" s="288"/>
      <c r="AJ393" s="287"/>
      <c r="AK393" s="288"/>
      <c r="AL393" s="287"/>
      <c r="AM393" s="288"/>
      <c r="AN393" s="287"/>
      <c r="AO393" s="288"/>
      <c r="AP393" s="287"/>
      <c r="AQ393" s="288"/>
      <c r="AR393" s="287"/>
      <c r="AS393" s="288"/>
      <c r="AT393" s="287"/>
      <c r="AU393" s="288"/>
      <c r="AV393" s="287"/>
      <c r="AW393" s="288"/>
      <c r="AX393" s="287"/>
      <c r="AY393" s="31"/>
      <c r="BA393" s="76" t="str">
        <f t="shared" si="297"/>
        <v/>
      </c>
      <c r="BC393" s="76" t="str">
        <f>IF('Stock List'!$K393="", "", 'Stock List'!$K393)</f>
        <v/>
      </c>
      <c r="BE393" s="106">
        <f>IFERROR(ROUND(((INDEX('Stock List'!$M$11:$M$1010, MATCH(L393, 'Stock List'!$K$11:$K$1010, 0))/INDEX('Stock List'!$L$11:$L$1010, MATCH(L393, 'Stock List'!$K$11:$K$1010, 0)))*K393), 2), 0)</f>
        <v>0</v>
      </c>
      <c r="BF393" s="20"/>
      <c r="BG393" s="20">
        <f>IFERROR(ROUND(((INDEX('Stock List'!$M$11:$M$1010, MATCH(N393, 'Stock List'!$K$11:$K$1010, 0))/INDEX('Stock List'!$L$11:$L$1010, MATCH(N393, 'Stock List'!$K$11:$K$1010, 0)))*M393), 2), 0)</f>
        <v>0</v>
      </c>
      <c r="BH393" s="20"/>
      <c r="BI393" s="20">
        <f>IFERROR(ROUND(((INDEX('Stock List'!$M$11:$M$1010, MATCH(P393, 'Stock List'!$K$11:$K$1010, 0))/INDEX('Stock List'!$L$11:$L$1010, MATCH(P393, 'Stock List'!$K$11:$K$1010, 0)))*O393), 2), 0)</f>
        <v>0</v>
      </c>
      <c r="BJ393" s="20"/>
      <c r="BK393" s="20">
        <f>IFERROR(ROUND(((INDEX('Stock List'!$M$11:$M$1010, MATCH(R393, 'Stock List'!$K$11:$K$1010, 0))/INDEX('Stock List'!$L$11:$L$1010, MATCH(R393, 'Stock List'!$K$11:$K$1010, 0)))*Q393), 2), 0)</f>
        <v>0</v>
      </c>
      <c r="BL393" s="20"/>
      <c r="BM393" s="20">
        <f>IFERROR(ROUND(((INDEX('Stock List'!$M$11:$M$1010, MATCH(T393, 'Stock List'!$K$11:$K$1010, 0))/INDEX('Stock List'!$L$11:$L$1010, MATCH(T393, 'Stock List'!$K$11:$K$1010, 0)))*S393), 2), 0)</f>
        <v>0</v>
      </c>
      <c r="BN393" s="20"/>
      <c r="BO393" s="20">
        <f>IFERROR(ROUND(((INDEX('Stock List'!$M$11:$M$1010, MATCH(V393, 'Stock List'!$K$11:$K$1010, 0))/INDEX('Stock List'!$L$11:$L$1010, MATCH(V393, 'Stock List'!$K$11:$K$1010, 0)))*U393), 2), 0)</f>
        <v>0</v>
      </c>
      <c r="BP393" s="20"/>
      <c r="BQ393" s="20">
        <f>IFERROR(ROUND(((INDEX('Stock List'!$M$11:$M$1010, MATCH(X393, 'Stock List'!$K$11:$K$1010, 0))/INDEX('Stock List'!$L$11:$L$1010, MATCH(X393, 'Stock List'!$K$11:$K$1010, 0)))*W393), 2), 0)</f>
        <v>0</v>
      </c>
      <c r="BR393" s="20"/>
      <c r="BS393" s="20">
        <f>IFERROR(ROUND(((INDEX('Stock List'!$M$11:$M$1010, MATCH(Z393, 'Stock List'!$K$11:$K$1010, 0))/INDEX('Stock List'!$L$11:$L$1010, MATCH(Z393, 'Stock List'!$K$11:$K$1010, 0)))*Y393), 2), 0)</f>
        <v>0</v>
      </c>
      <c r="BT393" s="20"/>
      <c r="BU393" s="20">
        <f>IFERROR(ROUND(((INDEX('Stock List'!$M$11:$M$1010, MATCH(AB393, 'Stock List'!$K$11:$K$1010, 0))/INDEX('Stock List'!$L$11:$L$1010, MATCH(AB393, 'Stock List'!$K$11:$K$1010, 0)))*AA393), 2), 0)</f>
        <v>0</v>
      </c>
      <c r="BV393" s="20"/>
      <c r="BW393" s="20">
        <f>IFERROR(ROUND(((INDEX('Stock List'!$M$11:$M$1010, MATCH(AD393, 'Stock List'!$K$11:$K$1010, 0))/INDEX('Stock List'!$L$11:$L$1010, MATCH(AD393, 'Stock List'!$K$11:$K$1010, 0)))*AC393), 2), 0)</f>
        <v>0</v>
      </c>
      <c r="BX393" s="20"/>
      <c r="BY393" s="20">
        <f>IFERROR(ROUND(((INDEX('Stock List'!$M$11:$M$1010, MATCH(AF393, 'Stock List'!$K$11:$K$1010, 0))/INDEX('Stock List'!$L$11:$L$1010, MATCH(AF393, 'Stock List'!$K$11:$K$1010, 0)))*AE393), 2), 0)</f>
        <v>0</v>
      </c>
      <c r="BZ393" s="20"/>
      <c r="CA393" s="20">
        <f>IFERROR(ROUND(((INDEX('Stock List'!$M$11:$M$1010, MATCH(AH393, 'Stock List'!$K$11:$K$1010, 0))/INDEX('Stock List'!$L$11:$L$1010, MATCH(AH393, 'Stock List'!$K$11:$K$1010, 0)))*AG393), 2), 0)</f>
        <v>0</v>
      </c>
      <c r="CB393" s="20"/>
      <c r="CC393" s="20">
        <f>IFERROR(ROUND(((INDEX('Stock List'!$M$11:$M$1010, MATCH(AJ393, 'Stock List'!$K$11:$K$1010, 0))/INDEX('Stock List'!$L$11:$L$1010, MATCH(AJ393, 'Stock List'!$K$11:$K$1010, 0)))*AI393), 2), 0)</f>
        <v>0</v>
      </c>
      <c r="CD393" s="20"/>
      <c r="CE393" s="20">
        <f>IFERROR(ROUND(((INDEX('Stock List'!$M$11:$M$1010, MATCH(AL393, 'Stock List'!$K$11:$K$1010, 0))/INDEX('Stock List'!$L$11:$L$1010, MATCH(AL393, 'Stock List'!$K$11:$K$1010, 0)))*AK393), 2), 0)</f>
        <v>0</v>
      </c>
      <c r="CF393" s="20"/>
      <c r="CG393" s="20">
        <f>IFERROR(ROUND(((INDEX('Stock List'!$M$11:$M$1010, MATCH(AN393, 'Stock List'!$K$11:$K$1010, 0))/INDEX('Stock List'!$L$11:$L$1010, MATCH(AN393, 'Stock List'!$K$11:$K$1010, 0)))*AM393), 2), 0)</f>
        <v>0</v>
      </c>
      <c r="CH393" s="20"/>
      <c r="CI393" s="20">
        <f>IFERROR(ROUND(((INDEX('Stock List'!$M$11:$M$1010, MATCH(AP393, 'Stock List'!$K$11:$K$1010, 0))/INDEX('Stock List'!$L$11:$L$1010, MATCH(AP393, 'Stock List'!$K$11:$K$1010, 0)))*AO393), 2), 0)</f>
        <v>0</v>
      </c>
      <c r="CJ393" s="20"/>
      <c r="CK393" s="20">
        <f>IFERROR(ROUND(((INDEX('Stock List'!$M$11:$M$1010, MATCH(AR393, 'Stock List'!$K$11:$K$1010, 0))/INDEX('Stock List'!$L$11:$L$1010, MATCH(AR393, 'Stock List'!$K$11:$K$1010, 0)))*AQ393), 2), 0)</f>
        <v>0</v>
      </c>
      <c r="CL393" s="20"/>
      <c r="CM393" s="20">
        <f>IFERROR(ROUND(((INDEX('Stock List'!$M$11:$M$1010, MATCH(AT393, 'Stock List'!$K$11:$K$1010, 0))/INDEX('Stock List'!$L$11:$L$1010, MATCH(AT393, 'Stock List'!$K$11:$K$1010, 0)))*AS393), 2), 0)</f>
        <v>0</v>
      </c>
      <c r="CN393" s="20"/>
      <c r="CO393" s="20">
        <f>IFERROR(ROUND(((INDEX('Stock List'!$M$11:$M$1010, MATCH(AV393, 'Stock List'!$K$11:$K$1010, 0))/INDEX('Stock List'!$L$11:$L$1010, MATCH(AV393, 'Stock List'!$K$11:$K$1010, 0)))*AU393), 2), 0)</f>
        <v>0</v>
      </c>
      <c r="CP393" s="20"/>
      <c r="CQ393" s="20">
        <f>IFERROR(ROUND(((INDEX('Stock List'!$M$11:$M$1010, MATCH(AX393, 'Stock List'!$K$11:$K$1010, 0))/INDEX('Stock List'!$L$11:$L$1010, MATCH(AX393, 'Stock List'!$K$11:$K$1010, 0)))*AW393), 2), 0)</f>
        <v>0</v>
      </c>
      <c r="CR393" s="22"/>
      <c r="CT393" s="106" t="str">
        <f t="shared" si="298"/>
        <v/>
      </c>
      <c r="CU393" s="22" t="str">
        <f t="shared" si="299"/>
        <v/>
      </c>
      <c r="CX393" s="106" t="str">
        <f t="shared" si="300"/>
        <v/>
      </c>
      <c r="CY393" s="20" t="str">
        <f t="shared" si="301"/>
        <v/>
      </c>
      <c r="CZ393" s="22" t="str">
        <f t="shared" si="302"/>
        <v/>
      </c>
      <c r="DB393" s="76" t="str">
        <f>IF($H393="", "", COUNTIF($G$11:$G$1010, "&gt;"&amp;$G393)+1+COUNTIF($G$11:$G393, $G393)-1)</f>
        <v/>
      </c>
      <c r="DC393" s="76" t="str">
        <f>IF($H393="", "", COUNTIF($CZ$11:$CZ$1010, "&gt;"&amp;$CZ393)+1+COUNTIF($CZ$11:$CZ393, $CZ393)-1)</f>
        <v/>
      </c>
      <c r="DE393" s="147" t="str">
        <f t="shared" si="303"/>
        <v/>
      </c>
      <c r="DF393" s="148"/>
      <c r="DG393" s="19" t="str">
        <f t="shared" si="304"/>
        <v/>
      </c>
      <c r="DH393" s="153" t="str">
        <f t="shared" si="305"/>
        <v/>
      </c>
      <c r="DI393" s="19" t="str">
        <f t="shared" si="257"/>
        <v/>
      </c>
      <c r="DJ393" s="153" t="str">
        <f t="shared" si="258"/>
        <v/>
      </c>
      <c r="DK393" s="19" t="str">
        <f t="shared" si="259"/>
        <v/>
      </c>
      <c r="DL393" s="153" t="str">
        <f t="shared" si="260"/>
        <v/>
      </c>
      <c r="DM393" s="19" t="str">
        <f t="shared" si="261"/>
        <v/>
      </c>
      <c r="DN393" s="153" t="str">
        <f t="shared" si="262"/>
        <v/>
      </c>
      <c r="DO393" s="19" t="str">
        <f t="shared" si="263"/>
        <v/>
      </c>
      <c r="DP393" s="153" t="str">
        <f t="shared" si="264"/>
        <v/>
      </c>
      <c r="DQ393" s="19" t="str">
        <f t="shared" si="265"/>
        <v/>
      </c>
      <c r="DR393" s="153" t="str">
        <f t="shared" si="266"/>
        <v/>
      </c>
      <c r="DS393" s="19" t="str">
        <f t="shared" si="267"/>
        <v/>
      </c>
      <c r="DT393" s="153" t="str">
        <f t="shared" si="268"/>
        <v/>
      </c>
      <c r="DU393" s="19" t="str">
        <f t="shared" si="269"/>
        <v/>
      </c>
      <c r="DV393" s="153" t="str">
        <f t="shared" si="270"/>
        <v/>
      </c>
      <c r="DW393" s="19" t="str">
        <f t="shared" si="271"/>
        <v/>
      </c>
      <c r="DX393" s="153" t="str">
        <f t="shared" si="272"/>
        <v/>
      </c>
      <c r="DY393" s="19" t="str">
        <f t="shared" si="273"/>
        <v/>
      </c>
      <c r="DZ393" s="153" t="str">
        <f t="shared" si="274"/>
        <v/>
      </c>
      <c r="EA393" s="19" t="str">
        <f t="shared" si="275"/>
        <v/>
      </c>
      <c r="EB393" s="153" t="str">
        <f t="shared" si="276"/>
        <v/>
      </c>
      <c r="EC393" s="19" t="str">
        <f t="shared" si="277"/>
        <v/>
      </c>
      <c r="ED393" s="153" t="str">
        <f t="shared" si="278"/>
        <v/>
      </c>
      <c r="EE393" s="19" t="str">
        <f t="shared" si="279"/>
        <v/>
      </c>
      <c r="EF393" s="153" t="str">
        <f t="shared" si="280"/>
        <v/>
      </c>
      <c r="EG393" s="19" t="str">
        <f t="shared" si="281"/>
        <v/>
      </c>
      <c r="EH393" s="153" t="str">
        <f t="shared" si="282"/>
        <v/>
      </c>
      <c r="EI393" s="19" t="str">
        <f t="shared" si="283"/>
        <v/>
      </c>
      <c r="EJ393" s="153" t="str">
        <f t="shared" si="284"/>
        <v/>
      </c>
      <c r="EK393" s="19" t="str">
        <f t="shared" si="285"/>
        <v/>
      </c>
      <c r="EL393" s="153" t="str">
        <f t="shared" si="286"/>
        <v/>
      </c>
      <c r="EM393" s="19" t="str">
        <f t="shared" si="287"/>
        <v/>
      </c>
      <c r="EN393" s="153" t="str">
        <f t="shared" si="288"/>
        <v/>
      </c>
      <c r="EO393" s="19" t="str">
        <f t="shared" si="289"/>
        <v/>
      </c>
      <c r="EP393" s="153" t="str">
        <f t="shared" si="290"/>
        <v/>
      </c>
      <c r="EQ393" s="19" t="str">
        <f t="shared" si="291"/>
        <v/>
      </c>
      <c r="ER393" s="153" t="str">
        <f t="shared" si="292"/>
        <v/>
      </c>
      <c r="ES393" s="19" t="str">
        <f t="shared" si="293"/>
        <v/>
      </c>
      <c r="ET393" s="153" t="str">
        <f t="shared" si="294"/>
        <v/>
      </c>
    </row>
    <row r="394" spans="1:150" x14ac:dyDescent="0.25">
      <c r="A394" s="31"/>
      <c r="B394" s="91" t="str">
        <f t="shared" si="295"/>
        <v/>
      </c>
      <c r="C394" s="20" t="str">
        <f t="shared" si="255"/>
        <v/>
      </c>
      <c r="D394" s="97" t="str">
        <f t="shared" si="256"/>
        <v/>
      </c>
      <c r="E394" s="62" t="str">
        <f t="shared" si="296"/>
        <v/>
      </c>
      <c r="F394" s="31"/>
      <c r="G394" s="282"/>
      <c r="H394" s="283"/>
      <c r="I394" s="284"/>
      <c r="J394" s="285"/>
      <c r="K394" s="286"/>
      <c r="L394" s="287"/>
      <c r="M394" s="288"/>
      <c r="N394" s="287"/>
      <c r="O394" s="288"/>
      <c r="P394" s="287"/>
      <c r="Q394" s="288"/>
      <c r="R394" s="287"/>
      <c r="S394" s="288"/>
      <c r="T394" s="287"/>
      <c r="U394" s="288"/>
      <c r="V394" s="287"/>
      <c r="W394" s="288"/>
      <c r="X394" s="287"/>
      <c r="Y394" s="288"/>
      <c r="Z394" s="287"/>
      <c r="AA394" s="288"/>
      <c r="AB394" s="287"/>
      <c r="AC394" s="288"/>
      <c r="AD394" s="287"/>
      <c r="AE394" s="288"/>
      <c r="AF394" s="287"/>
      <c r="AG394" s="288"/>
      <c r="AH394" s="287"/>
      <c r="AI394" s="288"/>
      <c r="AJ394" s="287"/>
      <c r="AK394" s="288"/>
      <c r="AL394" s="287"/>
      <c r="AM394" s="288"/>
      <c r="AN394" s="287"/>
      <c r="AO394" s="288"/>
      <c r="AP394" s="287"/>
      <c r="AQ394" s="288"/>
      <c r="AR394" s="287"/>
      <c r="AS394" s="288"/>
      <c r="AT394" s="287"/>
      <c r="AU394" s="288"/>
      <c r="AV394" s="287"/>
      <c r="AW394" s="288"/>
      <c r="AX394" s="287"/>
      <c r="AY394" s="31"/>
      <c r="BA394" s="76" t="str">
        <f t="shared" si="297"/>
        <v/>
      </c>
      <c r="BC394" s="76" t="str">
        <f>IF('Stock List'!$K394="", "", 'Stock List'!$K394)</f>
        <v/>
      </c>
      <c r="BE394" s="106">
        <f>IFERROR(ROUND(((INDEX('Stock List'!$M$11:$M$1010, MATCH(L394, 'Stock List'!$K$11:$K$1010, 0))/INDEX('Stock List'!$L$11:$L$1010, MATCH(L394, 'Stock List'!$K$11:$K$1010, 0)))*K394), 2), 0)</f>
        <v>0</v>
      </c>
      <c r="BF394" s="20"/>
      <c r="BG394" s="20">
        <f>IFERROR(ROUND(((INDEX('Stock List'!$M$11:$M$1010, MATCH(N394, 'Stock List'!$K$11:$K$1010, 0))/INDEX('Stock List'!$L$11:$L$1010, MATCH(N394, 'Stock List'!$K$11:$K$1010, 0)))*M394), 2), 0)</f>
        <v>0</v>
      </c>
      <c r="BH394" s="20"/>
      <c r="BI394" s="20">
        <f>IFERROR(ROUND(((INDEX('Stock List'!$M$11:$M$1010, MATCH(P394, 'Stock List'!$K$11:$K$1010, 0))/INDEX('Stock List'!$L$11:$L$1010, MATCH(P394, 'Stock List'!$K$11:$K$1010, 0)))*O394), 2), 0)</f>
        <v>0</v>
      </c>
      <c r="BJ394" s="20"/>
      <c r="BK394" s="20">
        <f>IFERROR(ROUND(((INDEX('Stock List'!$M$11:$M$1010, MATCH(R394, 'Stock List'!$K$11:$K$1010, 0))/INDEX('Stock List'!$L$11:$L$1010, MATCH(R394, 'Stock List'!$K$11:$K$1010, 0)))*Q394), 2), 0)</f>
        <v>0</v>
      </c>
      <c r="BL394" s="20"/>
      <c r="BM394" s="20">
        <f>IFERROR(ROUND(((INDEX('Stock List'!$M$11:$M$1010, MATCH(T394, 'Stock List'!$K$11:$K$1010, 0))/INDEX('Stock List'!$L$11:$L$1010, MATCH(T394, 'Stock List'!$K$11:$K$1010, 0)))*S394), 2), 0)</f>
        <v>0</v>
      </c>
      <c r="BN394" s="20"/>
      <c r="BO394" s="20">
        <f>IFERROR(ROUND(((INDEX('Stock List'!$M$11:$M$1010, MATCH(V394, 'Stock List'!$K$11:$K$1010, 0))/INDEX('Stock List'!$L$11:$L$1010, MATCH(V394, 'Stock List'!$K$11:$K$1010, 0)))*U394), 2), 0)</f>
        <v>0</v>
      </c>
      <c r="BP394" s="20"/>
      <c r="BQ394" s="20">
        <f>IFERROR(ROUND(((INDEX('Stock List'!$M$11:$M$1010, MATCH(X394, 'Stock List'!$K$11:$K$1010, 0))/INDEX('Stock List'!$L$11:$L$1010, MATCH(X394, 'Stock List'!$K$11:$K$1010, 0)))*W394), 2), 0)</f>
        <v>0</v>
      </c>
      <c r="BR394" s="20"/>
      <c r="BS394" s="20">
        <f>IFERROR(ROUND(((INDEX('Stock List'!$M$11:$M$1010, MATCH(Z394, 'Stock List'!$K$11:$K$1010, 0))/INDEX('Stock List'!$L$11:$L$1010, MATCH(Z394, 'Stock List'!$K$11:$K$1010, 0)))*Y394), 2), 0)</f>
        <v>0</v>
      </c>
      <c r="BT394" s="20"/>
      <c r="BU394" s="20">
        <f>IFERROR(ROUND(((INDEX('Stock List'!$M$11:$M$1010, MATCH(AB394, 'Stock List'!$K$11:$K$1010, 0))/INDEX('Stock List'!$L$11:$L$1010, MATCH(AB394, 'Stock List'!$K$11:$K$1010, 0)))*AA394), 2), 0)</f>
        <v>0</v>
      </c>
      <c r="BV394" s="20"/>
      <c r="BW394" s="20">
        <f>IFERROR(ROUND(((INDEX('Stock List'!$M$11:$M$1010, MATCH(AD394, 'Stock List'!$K$11:$K$1010, 0))/INDEX('Stock List'!$L$11:$L$1010, MATCH(AD394, 'Stock List'!$K$11:$K$1010, 0)))*AC394), 2), 0)</f>
        <v>0</v>
      </c>
      <c r="BX394" s="20"/>
      <c r="BY394" s="20">
        <f>IFERROR(ROUND(((INDEX('Stock List'!$M$11:$M$1010, MATCH(AF394, 'Stock List'!$K$11:$K$1010, 0))/INDEX('Stock List'!$L$11:$L$1010, MATCH(AF394, 'Stock List'!$K$11:$K$1010, 0)))*AE394), 2), 0)</f>
        <v>0</v>
      </c>
      <c r="BZ394" s="20"/>
      <c r="CA394" s="20">
        <f>IFERROR(ROUND(((INDEX('Stock List'!$M$11:$M$1010, MATCH(AH394, 'Stock List'!$K$11:$K$1010, 0))/INDEX('Stock List'!$L$11:$L$1010, MATCH(AH394, 'Stock List'!$K$11:$K$1010, 0)))*AG394), 2), 0)</f>
        <v>0</v>
      </c>
      <c r="CB394" s="20"/>
      <c r="CC394" s="20">
        <f>IFERROR(ROUND(((INDEX('Stock List'!$M$11:$M$1010, MATCH(AJ394, 'Stock List'!$K$11:$K$1010, 0))/INDEX('Stock List'!$L$11:$L$1010, MATCH(AJ394, 'Stock List'!$K$11:$K$1010, 0)))*AI394), 2), 0)</f>
        <v>0</v>
      </c>
      <c r="CD394" s="20"/>
      <c r="CE394" s="20">
        <f>IFERROR(ROUND(((INDEX('Stock List'!$M$11:$M$1010, MATCH(AL394, 'Stock List'!$K$11:$K$1010, 0))/INDEX('Stock List'!$L$11:$L$1010, MATCH(AL394, 'Stock List'!$K$11:$K$1010, 0)))*AK394), 2), 0)</f>
        <v>0</v>
      </c>
      <c r="CF394" s="20"/>
      <c r="CG394" s="20">
        <f>IFERROR(ROUND(((INDEX('Stock List'!$M$11:$M$1010, MATCH(AN394, 'Stock List'!$K$11:$K$1010, 0))/INDEX('Stock List'!$L$11:$L$1010, MATCH(AN394, 'Stock List'!$K$11:$K$1010, 0)))*AM394), 2), 0)</f>
        <v>0</v>
      </c>
      <c r="CH394" s="20"/>
      <c r="CI394" s="20">
        <f>IFERROR(ROUND(((INDEX('Stock List'!$M$11:$M$1010, MATCH(AP394, 'Stock List'!$K$11:$K$1010, 0))/INDEX('Stock List'!$L$11:$L$1010, MATCH(AP394, 'Stock List'!$K$11:$K$1010, 0)))*AO394), 2), 0)</f>
        <v>0</v>
      </c>
      <c r="CJ394" s="20"/>
      <c r="CK394" s="20">
        <f>IFERROR(ROUND(((INDEX('Stock List'!$M$11:$M$1010, MATCH(AR394, 'Stock List'!$K$11:$K$1010, 0))/INDEX('Stock List'!$L$11:$L$1010, MATCH(AR394, 'Stock List'!$K$11:$K$1010, 0)))*AQ394), 2), 0)</f>
        <v>0</v>
      </c>
      <c r="CL394" s="20"/>
      <c r="CM394" s="20">
        <f>IFERROR(ROUND(((INDEX('Stock List'!$M$11:$M$1010, MATCH(AT394, 'Stock List'!$K$11:$K$1010, 0))/INDEX('Stock List'!$L$11:$L$1010, MATCH(AT394, 'Stock List'!$K$11:$K$1010, 0)))*AS394), 2), 0)</f>
        <v>0</v>
      </c>
      <c r="CN394" s="20"/>
      <c r="CO394" s="20">
        <f>IFERROR(ROUND(((INDEX('Stock List'!$M$11:$M$1010, MATCH(AV394, 'Stock List'!$K$11:$K$1010, 0))/INDEX('Stock List'!$L$11:$L$1010, MATCH(AV394, 'Stock List'!$K$11:$K$1010, 0)))*AU394), 2), 0)</f>
        <v>0</v>
      </c>
      <c r="CP394" s="20"/>
      <c r="CQ394" s="20">
        <f>IFERROR(ROUND(((INDEX('Stock List'!$M$11:$M$1010, MATCH(AX394, 'Stock List'!$K$11:$K$1010, 0))/INDEX('Stock List'!$L$11:$L$1010, MATCH(AX394, 'Stock List'!$K$11:$K$1010, 0)))*AW394), 2), 0)</f>
        <v>0</v>
      </c>
      <c r="CR394" s="22"/>
      <c r="CT394" s="106" t="str">
        <f t="shared" si="298"/>
        <v/>
      </c>
      <c r="CU394" s="22" t="str">
        <f t="shared" si="299"/>
        <v/>
      </c>
      <c r="CX394" s="106" t="str">
        <f t="shared" si="300"/>
        <v/>
      </c>
      <c r="CY394" s="20" t="str">
        <f t="shared" si="301"/>
        <v/>
      </c>
      <c r="CZ394" s="22" t="str">
        <f t="shared" si="302"/>
        <v/>
      </c>
      <c r="DB394" s="76" t="str">
        <f>IF($H394="", "", COUNTIF($G$11:$G$1010, "&gt;"&amp;$G394)+1+COUNTIF($G$11:$G394, $G394)-1)</f>
        <v/>
      </c>
      <c r="DC394" s="76" t="str">
        <f>IF($H394="", "", COUNTIF($CZ$11:$CZ$1010, "&gt;"&amp;$CZ394)+1+COUNTIF($CZ$11:$CZ394, $CZ394)-1)</f>
        <v/>
      </c>
      <c r="DE394" s="147" t="str">
        <f t="shared" si="303"/>
        <v/>
      </c>
      <c r="DF394" s="148"/>
      <c r="DG394" s="19" t="str">
        <f t="shared" si="304"/>
        <v/>
      </c>
      <c r="DH394" s="153" t="str">
        <f t="shared" si="305"/>
        <v/>
      </c>
      <c r="DI394" s="19" t="str">
        <f t="shared" si="257"/>
        <v/>
      </c>
      <c r="DJ394" s="153" t="str">
        <f t="shared" si="258"/>
        <v/>
      </c>
      <c r="DK394" s="19" t="str">
        <f t="shared" si="259"/>
        <v/>
      </c>
      <c r="DL394" s="153" t="str">
        <f t="shared" si="260"/>
        <v/>
      </c>
      <c r="DM394" s="19" t="str">
        <f t="shared" si="261"/>
        <v/>
      </c>
      <c r="DN394" s="153" t="str">
        <f t="shared" si="262"/>
        <v/>
      </c>
      <c r="DO394" s="19" t="str">
        <f t="shared" si="263"/>
        <v/>
      </c>
      <c r="DP394" s="153" t="str">
        <f t="shared" si="264"/>
        <v/>
      </c>
      <c r="DQ394" s="19" t="str">
        <f t="shared" si="265"/>
        <v/>
      </c>
      <c r="DR394" s="153" t="str">
        <f t="shared" si="266"/>
        <v/>
      </c>
      <c r="DS394" s="19" t="str">
        <f t="shared" si="267"/>
        <v/>
      </c>
      <c r="DT394" s="153" t="str">
        <f t="shared" si="268"/>
        <v/>
      </c>
      <c r="DU394" s="19" t="str">
        <f t="shared" si="269"/>
        <v/>
      </c>
      <c r="DV394" s="153" t="str">
        <f t="shared" si="270"/>
        <v/>
      </c>
      <c r="DW394" s="19" t="str">
        <f t="shared" si="271"/>
        <v/>
      </c>
      <c r="DX394" s="153" t="str">
        <f t="shared" si="272"/>
        <v/>
      </c>
      <c r="DY394" s="19" t="str">
        <f t="shared" si="273"/>
        <v/>
      </c>
      <c r="DZ394" s="153" t="str">
        <f t="shared" si="274"/>
        <v/>
      </c>
      <c r="EA394" s="19" t="str">
        <f t="shared" si="275"/>
        <v/>
      </c>
      <c r="EB394" s="153" t="str">
        <f t="shared" si="276"/>
        <v/>
      </c>
      <c r="EC394" s="19" t="str">
        <f t="shared" si="277"/>
        <v/>
      </c>
      <c r="ED394" s="153" t="str">
        <f t="shared" si="278"/>
        <v/>
      </c>
      <c r="EE394" s="19" t="str">
        <f t="shared" si="279"/>
        <v/>
      </c>
      <c r="EF394" s="153" t="str">
        <f t="shared" si="280"/>
        <v/>
      </c>
      <c r="EG394" s="19" t="str">
        <f t="shared" si="281"/>
        <v/>
      </c>
      <c r="EH394" s="153" t="str">
        <f t="shared" si="282"/>
        <v/>
      </c>
      <c r="EI394" s="19" t="str">
        <f t="shared" si="283"/>
        <v/>
      </c>
      <c r="EJ394" s="153" t="str">
        <f t="shared" si="284"/>
        <v/>
      </c>
      <c r="EK394" s="19" t="str">
        <f t="shared" si="285"/>
        <v/>
      </c>
      <c r="EL394" s="153" t="str">
        <f t="shared" si="286"/>
        <v/>
      </c>
      <c r="EM394" s="19" t="str">
        <f t="shared" si="287"/>
        <v/>
      </c>
      <c r="EN394" s="153" t="str">
        <f t="shared" si="288"/>
        <v/>
      </c>
      <c r="EO394" s="19" t="str">
        <f t="shared" si="289"/>
        <v/>
      </c>
      <c r="EP394" s="153" t="str">
        <f t="shared" si="290"/>
        <v/>
      </c>
      <c r="EQ394" s="19" t="str">
        <f t="shared" si="291"/>
        <v/>
      </c>
      <c r="ER394" s="153" t="str">
        <f t="shared" si="292"/>
        <v/>
      </c>
      <c r="ES394" s="19" t="str">
        <f t="shared" si="293"/>
        <v/>
      </c>
      <c r="ET394" s="153" t="str">
        <f t="shared" si="294"/>
        <v/>
      </c>
    </row>
    <row r="395" spans="1:150" x14ac:dyDescent="0.25">
      <c r="A395" s="31"/>
      <c r="B395" s="91" t="str">
        <f t="shared" si="295"/>
        <v/>
      </c>
      <c r="C395" s="20" t="str">
        <f t="shared" ref="C395:C458" si="306">IF($B395="", "", ROUND($B395+($B395*$D$5), 2))</f>
        <v/>
      </c>
      <c r="D395" s="97" t="str">
        <f t="shared" ref="D395:D458" si="307">IF($C395="", "", IFERROR(ROUND($J395/$C395, 4), ""))</f>
        <v/>
      </c>
      <c r="E395" s="62" t="str">
        <f t="shared" si="296"/>
        <v/>
      </c>
      <c r="F395" s="31"/>
      <c r="G395" s="282"/>
      <c r="H395" s="283"/>
      <c r="I395" s="284"/>
      <c r="J395" s="285"/>
      <c r="K395" s="286"/>
      <c r="L395" s="287"/>
      <c r="M395" s="288"/>
      <c r="N395" s="287"/>
      <c r="O395" s="288"/>
      <c r="P395" s="287"/>
      <c r="Q395" s="288"/>
      <c r="R395" s="287"/>
      <c r="S395" s="288"/>
      <c r="T395" s="287"/>
      <c r="U395" s="288"/>
      <c r="V395" s="287"/>
      <c r="W395" s="288"/>
      <c r="X395" s="287"/>
      <c r="Y395" s="288"/>
      <c r="Z395" s="287"/>
      <c r="AA395" s="288"/>
      <c r="AB395" s="287"/>
      <c r="AC395" s="288"/>
      <c r="AD395" s="287"/>
      <c r="AE395" s="288"/>
      <c r="AF395" s="287"/>
      <c r="AG395" s="288"/>
      <c r="AH395" s="287"/>
      <c r="AI395" s="288"/>
      <c r="AJ395" s="287"/>
      <c r="AK395" s="288"/>
      <c r="AL395" s="287"/>
      <c r="AM395" s="288"/>
      <c r="AN395" s="287"/>
      <c r="AO395" s="288"/>
      <c r="AP395" s="287"/>
      <c r="AQ395" s="288"/>
      <c r="AR395" s="287"/>
      <c r="AS395" s="288"/>
      <c r="AT395" s="287"/>
      <c r="AU395" s="288"/>
      <c r="AV395" s="287"/>
      <c r="AW395" s="288"/>
      <c r="AX395" s="287"/>
      <c r="AY395" s="31"/>
      <c r="BA395" s="76" t="str">
        <f t="shared" si="297"/>
        <v/>
      </c>
      <c r="BC395" s="76" t="str">
        <f>IF('Stock List'!$K395="", "", 'Stock List'!$K395)</f>
        <v/>
      </c>
      <c r="BE395" s="106">
        <f>IFERROR(ROUND(((INDEX('Stock List'!$M$11:$M$1010, MATCH(L395, 'Stock List'!$K$11:$K$1010, 0))/INDEX('Stock List'!$L$11:$L$1010, MATCH(L395, 'Stock List'!$K$11:$K$1010, 0)))*K395), 2), 0)</f>
        <v>0</v>
      </c>
      <c r="BF395" s="20"/>
      <c r="BG395" s="20">
        <f>IFERROR(ROUND(((INDEX('Stock List'!$M$11:$M$1010, MATCH(N395, 'Stock List'!$K$11:$K$1010, 0))/INDEX('Stock List'!$L$11:$L$1010, MATCH(N395, 'Stock List'!$K$11:$K$1010, 0)))*M395), 2), 0)</f>
        <v>0</v>
      </c>
      <c r="BH395" s="20"/>
      <c r="BI395" s="20">
        <f>IFERROR(ROUND(((INDEX('Stock List'!$M$11:$M$1010, MATCH(P395, 'Stock List'!$K$11:$K$1010, 0))/INDEX('Stock List'!$L$11:$L$1010, MATCH(P395, 'Stock List'!$K$11:$K$1010, 0)))*O395), 2), 0)</f>
        <v>0</v>
      </c>
      <c r="BJ395" s="20"/>
      <c r="BK395" s="20">
        <f>IFERROR(ROUND(((INDEX('Stock List'!$M$11:$M$1010, MATCH(R395, 'Stock List'!$K$11:$K$1010, 0))/INDEX('Stock List'!$L$11:$L$1010, MATCH(R395, 'Stock List'!$K$11:$K$1010, 0)))*Q395), 2), 0)</f>
        <v>0</v>
      </c>
      <c r="BL395" s="20"/>
      <c r="BM395" s="20">
        <f>IFERROR(ROUND(((INDEX('Stock List'!$M$11:$M$1010, MATCH(T395, 'Stock List'!$K$11:$K$1010, 0))/INDEX('Stock List'!$L$11:$L$1010, MATCH(T395, 'Stock List'!$K$11:$K$1010, 0)))*S395), 2), 0)</f>
        <v>0</v>
      </c>
      <c r="BN395" s="20"/>
      <c r="BO395" s="20">
        <f>IFERROR(ROUND(((INDEX('Stock List'!$M$11:$M$1010, MATCH(V395, 'Stock List'!$K$11:$K$1010, 0))/INDEX('Stock List'!$L$11:$L$1010, MATCH(V395, 'Stock List'!$K$11:$K$1010, 0)))*U395), 2), 0)</f>
        <v>0</v>
      </c>
      <c r="BP395" s="20"/>
      <c r="BQ395" s="20">
        <f>IFERROR(ROUND(((INDEX('Stock List'!$M$11:$M$1010, MATCH(X395, 'Stock List'!$K$11:$K$1010, 0))/INDEX('Stock List'!$L$11:$L$1010, MATCH(X395, 'Stock List'!$K$11:$K$1010, 0)))*W395), 2), 0)</f>
        <v>0</v>
      </c>
      <c r="BR395" s="20"/>
      <c r="BS395" s="20">
        <f>IFERROR(ROUND(((INDEX('Stock List'!$M$11:$M$1010, MATCH(Z395, 'Stock List'!$K$11:$K$1010, 0))/INDEX('Stock List'!$L$11:$L$1010, MATCH(Z395, 'Stock List'!$K$11:$K$1010, 0)))*Y395), 2), 0)</f>
        <v>0</v>
      </c>
      <c r="BT395" s="20"/>
      <c r="BU395" s="20">
        <f>IFERROR(ROUND(((INDEX('Stock List'!$M$11:$M$1010, MATCH(AB395, 'Stock List'!$K$11:$K$1010, 0))/INDEX('Stock List'!$L$11:$L$1010, MATCH(AB395, 'Stock List'!$K$11:$K$1010, 0)))*AA395), 2), 0)</f>
        <v>0</v>
      </c>
      <c r="BV395" s="20"/>
      <c r="BW395" s="20">
        <f>IFERROR(ROUND(((INDEX('Stock List'!$M$11:$M$1010, MATCH(AD395, 'Stock List'!$K$11:$K$1010, 0))/INDEX('Stock List'!$L$11:$L$1010, MATCH(AD395, 'Stock List'!$K$11:$K$1010, 0)))*AC395), 2), 0)</f>
        <v>0</v>
      </c>
      <c r="BX395" s="20"/>
      <c r="BY395" s="20">
        <f>IFERROR(ROUND(((INDEX('Stock List'!$M$11:$M$1010, MATCH(AF395, 'Stock List'!$K$11:$K$1010, 0))/INDEX('Stock List'!$L$11:$L$1010, MATCH(AF395, 'Stock List'!$K$11:$K$1010, 0)))*AE395), 2), 0)</f>
        <v>0</v>
      </c>
      <c r="BZ395" s="20"/>
      <c r="CA395" s="20">
        <f>IFERROR(ROUND(((INDEX('Stock List'!$M$11:$M$1010, MATCH(AH395, 'Stock List'!$K$11:$K$1010, 0))/INDEX('Stock List'!$L$11:$L$1010, MATCH(AH395, 'Stock List'!$K$11:$K$1010, 0)))*AG395), 2), 0)</f>
        <v>0</v>
      </c>
      <c r="CB395" s="20"/>
      <c r="CC395" s="20">
        <f>IFERROR(ROUND(((INDEX('Stock List'!$M$11:$M$1010, MATCH(AJ395, 'Stock List'!$K$11:$K$1010, 0))/INDEX('Stock List'!$L$11:$L$1010, MATCH(AJ395, 'Stock List'!$K$11:$K$1010, 0)))*AI395), 2), 0)</f>
        <v>0</v>
      </c>
      <c r="CD395" s="20"/>
      <c r="CE395" s="20">
        <f>IFERROR(ROUND(((INDEX('Stock List'!$M$11:$M$1010, MATCH(AL395, 'Stock List'!$K$11:$K$1010, 0))/INDEX('Stock List'!$L$11:$L$1010, MATCH(AL395, 'Stock List'!$K$11:$K$1010, 0)))*AK395), 2), 0)</f>
        <v>0</v>
      </c>
      <c r="CF395" s="20"/>
      <c r="CG395" s="20">
        <f>IFERROR(ROUND(((INDEX('Stock List'!$M$11:$M$1010, MATCH(AN395, 'Stock List'!$K$11:$K$1010, 0))/INDEX('Stock List'!$L$11:$L$1010, MATCH(AN395, 'Stock List'!$K$11:$K$1010, 0)))*AM395), 2), 0)</f>
        <v>0</v>
      </c>
      <c r="CH395" s="20"/>
      <c r="CI395" s="20">
        <f>IFERROR(ROUND(((INDEX('Stock List'!$M$11:$M$1010, MATCH(AP395, 'Stock List'!$K$11:$K$1010, 0))/INDEX('Stock List'!$L$11:$L$1010, MATCH(AP395, 'Stock List'!$K$11:$K$1010, 0)))*AO395), 2), 0)</f>
        <v>0</v>
      </c>
      <c r="CJ395" s="20"/>
      <c r="CK395" s="20">
        <f>IFERROR(ROUND(((INDEX('Stock List'!$M$11:$M$1010, MATCH(AR395, 'Stock List'!$K$11:$K$1010, 0))/INDEX('Stock List'!$L$11:$L$1010, MATCH(AR395, 'Stock List'!$K$11:$K$1010, 0)))*AQ395), 2), 0)</f>
        <v>0</v>
      </c>
      <c r="CL395" s="20"/>
      <c r="CM395" s="20">
        <f>IFERROR(ROUND(((INDEX('Stock List'!$M$11:$M$1010, MATCH(AT395, 'Stock List'!$K$11:$K$1010, 0))/INDEX('Stock List'!$L$11:$L$1010, MATCH(AT395, 'Stock List'!$K$11:$K$1010, 0)))*AS395), 2), 0)</f>
        <v>0</v>
      </c>
      <c r="CN395" s="20"/>
      <c r="CO395" s="20">
        <f>IFERROR(ROUND(((INDEX('Stock List'!$M$11:$M$1010, MATCH(AV395, 'Stock List'!$K$11:$K$1010, 0))/INDEX('Stock List'!$L$11:$L$1010, MATCH(AV395, 'Stock List'!$K$11:$K$1010, 0)))*AU395), 2), 0)</f>
        <v>0</v>
      </c>
      <c r="CP395" s="20"/>
      <c r="CQ395" s="20">
        <f>IFERROR(ROUND(((INDEX('Stock List'!$M$11:$M$1010, MATCH(AX395, 'Stock List'!$K$11:$K$1010, 0))/INDEX('Stock List'!$L$11:$L$1010, MATCH(AX395, 'Stock List'!$K$11:$K$1010, 0)))*AW395), 2), 0)</f>
        <v>0</v>
      </c>
      <c r="CR395" s="22"/>
      <c r="CT395" s="106" t="str">
        <f t="shared" si="298"/>
        <v/>
      </c>
      <c r="CU395" s="22" t="str">
        <f t="shared" si="299"/>
        <v/>
      </c>
      <c r="CX395" s="106" t="str">
        <f t="shared" si="300"/>
        <v/>
      </c>
      <c r="CY395" s="20" t="str">
        <f t="shared" si="301"/>
        <v/>
      </c>
      <c r="CZ395" s="22" t="str">
        <f t="shared" si="302"/>
        <v/>
      </c>
      <c r="DB395" s="76" t="str">
        <f>IF($H395="", "", COUNTIF($G$11:$G$1010, "&gt;"&amp;$G395)+1+COUNTIF($G$11:$G395, $G395)-1)</f>
        <v/>
      </c>
      <c r="DC395" s="76" t="str">
        <f>IF($H395="", "", COUNTIF($CZ$11:$CZ$1010, "&gt;"&amp;$CZ395)+1+COUNTIF($CZ$11:$CZ395, $CZ395)-1)</f>
        <v/>
      </c>
      <c r="DE395" s="147" t="str">
        <f t="shared" si="303"/>
        <v/>
      </c>
      <c r="DF395" s="148"/>
      <c r="DG395" s="19" t="str">
        <f t="shared" si="304"/>
        <v/>
      </c>
      <c r="DH395" s="153" t="str">
        <f t="shared" si="305"/>
        <v/>
      </c>
      <c r="DI395" s="19" t="str">
        <f t="shared" ref="DI395:DI458" si="308">IF(M395="", "", M395*$G395)</f>
        <v/>
      </c>
      <c r="DJ395" s="153" t="str">
        <f t="shared" ref="DJ395:DJ458" si="309">IF(N395="", "", N395)</f>
        <v/>
      </c>
      <c r="DK395" s="19" t="str">
        <f t="shared" ref="DK395:DK458" si="310">IF(O395="", "", O395*$G395)</f>
        <v/>
      </c>
      <c r="DL395" s="153" t="str">
        <f t="shared" ref="DL395:DL458" si="311">IF(P395="", "", P395)</f>
        <v/>
      </c>
      <c r="DM395" s="19" t="str">
        <f t="shared" ref="DM395:DM458" si="312">IF(Q395="", "", Q395*$G395)</f>
        <v/>
      </c>
      <c r="DN395" s="153" t="str">
        <f t="shared" ref="DN395:DN458" si="313">IF(R395="", "", R395)</f>
        <v/>
      </c>
      <c r="DO395" s="19" t="str">
        <f t="shared" ref="DO395:DO458" si="314">IF(S395="", "", S395*$G395)</f>
        <v/>
      </c>
      <c r="DP395" s="153" t="str">
        <f t="shared" ref="DP395:DP458" si="315">IF(T395="", "", T395)</f>
        <v/>
      </c>
      <c r="DQ395" s="19" t="str">
        <f t="shared" ref="DQ395:DQ458" si="316">IF(U395="", "", U395*$G395)</f>
        <v/>
      </c>
      <c r="DR395" s="153" t="str">
        <f t="shared" ref="DR395:DR458" si="317">IF(V395="", "", V395)</f>
        <v/>
      </c>
      <c r="DS395" s="19" t="str">
        <f t="shared" ref="DS395:DS458" si="318">IF(W395="", "", W395*$G395)</f>
        <v/>
      </c>
      <c r="DT395" s="153" t="str">
        <f t="shared" ref="DT395:DT458" si="319">IF(X395="", "", X395)</f>
        <v/>
      </c>
      <c r="DU395" s="19" t="str">
        <f t="shared" ref="DU395:DU458" si="320">IF(Y395="", "", Y395*$G395)</f>
        <v/>
      </c>
      <c r="DV395" s="153" t="str">
        <f t="shared" ref="DV395:DV458" si="321">IF(Z395="", "", Z395)</f>
        <v/>
      </c>
      <c r="DW395" s="19" t="str">
        <f t="shared" ref="DW395:DW458" si="322">IF(AA395="", "", AA395*$G395)</f>
        <v/>
      </c>
      <c r="DX395" s="153" t="str">
        <f t="shared" ref="DX395:DX458" si="323">IF(AB395="", "", AB395)</f>
        <v/>
      </c>
      <c r="DY395" s="19" t="str">
        <f t="shared" ref="DY395:DY458" si="324">IF(AC395="", "", AC395*$G395)</f>
        <v/>
      </c>
      <c r="DZ395" s="153" t="str">
        <f t="shared" ref="DZ395:DZ458" si="325">IF(AD395="", "", AD395)</f>
        <v/>
      </c>
      <c r="EA395" s="19" t="str">
        <f t="shared" ref="EA395:EA458" si="326">IF(AE395="", "", AE395*$G395)</f>
        <v/>
      </c>
      <c r="EB395" s="153" t="str">
        <f t="shared" ref="EB395:EB458" si="327">IF(AF395="", "", AF395)</f>
        <v/>
      </c>
      <c r="EC395" s="19" t="str">
        <f t="shared" ref="EC395:EC458" si="328">IF(AG395="", "", AG395*$G395)</f>
        <v/>
      </c>
      <c r="ED395" s="153" t="str">
        <f t="shared" ref="ED395:ED458" si="329">IF(AH395="", "", AH395)</f>
        <v/>
      </c>
      <c r="EE395" s="19" t="str">
        <f t="shared" ref="EE395:EE458" si="330">IF(AI395="", "", AI395*$G395)</f>
        <v/>
      </c>
      <c r="EF395" s="153" t="str">
        <f t="shared" ref="EF395:EF458" si="331">IF(AJ395="", "", AJ395)</f>
        <v/>
      </c>
      <c r="EG395" s="19" t="str">
        <f t="shared" ref="EG395:EG458" si="332">IF(AK395="", "", AK395*$G395)</f>
        <v/>
      </c>
      <c r="EH395" s="153" t="str">
        <f t="shared" ref="EH395:EH458" si="333">IF(AL395="", "", AL395)</f>
        <v/>
      </c>
      <c r="EI395" s="19" t="str">
        <f t="shared" ref="EI395:EI458" si="334">IF(AM395="", "", AM395*$G395)</f>
        <v/>
      </c>
      <c r="EJ395" s="153" t="str">
        <f t="shared" ref="EJ395:EJ458" si="335">IF(AN395="", "", AN395)</f>
        <v/>
      </c>
      <c r="EK395" s="19" t="str">
        <f t="shared" ref="EK395:EK458" si="336">IF(AO395="", "", AO395*$G395)</f>
        <v/>
      </c>
      <c r="EL395" s="153" t="str">
        <f t="shared" ref="EL395:EL458" si="337">IF(AP395="", "", AP395)</f>
        <v/>
      </c>
      <c r="EM395" s="19" t="str">
        <f t="shared" ref="EM395:EM458" si="338">IF(AQ395="", "", AQ395*$G395)</f>
        <v/>
      </c>
      <c r="EN395" s="153" t="str">
        <f t="shared" ref="EN395:EN458" si="339">IF(AR395="", "", AR395)</f>
        <v/>
      </c>
      <c r="EO395" s="19" t="str">
        <f t="shared" ref="EO395:EO458" si="340">IF(AS395="", "", AS395*$G395)</f>
        <v/>
      </c>
      <c r="EP395" s="153" t="str">
        <f t="shared" ref="EP395:EP458" si="341">IF(AT395="", "", AT395)</f>
        <v/>
      </c>
      <c r="EQ395" s="19" t="str">
        <f t="shared" ref="EQ395:EQ458" si="342">IF(AU395="", "", AU395*$G395)</f>
        <v/>
      </c>
      <c r="ER395" s="153" t="str">
        <f t="shared" ref="ER395:ER458" si="343">IF(AV395="", "", AV395)</f>
        <v/>
      </c>
      <c r="ES395" s="19" t="str">
        <f t="shared" ref="ES395:ES458" si="344">IF(AW395="", "", AW395*$G395)</f>
        <v/>
      </c>
      <c r="ET395" s="153" t="str">
        <f t="shared" ref="ET395:ET458" si="345">IF(AX395="", "", AX395)</f>
        <v/>
      </c>
    </row>
    <row r="396" spans="1:150" x14ac:dyDescent="0.25">
      <c r="A396" s="31"/>
      <c r="B396" s="91" t="str">
        <f t="shared" ref="B396:B459" si="346">IF($H396="", "", SUM($BE396:$CR396))</f>
        <v/>
      </c>
      <c r="C396" s="20" t="str">
        <f t="shared" si="306"/>
        <v/>
      </c>
      <c r="D396" s="97" t="str">
        <f t="shared" si="307"/>
        <v/>
      </c>
      <c r="E396" s="62" t="str">
        <f t="shared" ref="E396:E459" si="347">IFERROR(ROUND(($J396-$B396)/$B396, 4), "")</f>
        <v/>
      </c>
      <c r="F396" s="31"/>
      <c r="G396" s="282"/>
      <c r="H396" s="283"/>
      <c r="I396" s="284"/>
      <c r="J396" s="285"/>
      <c r="K396" s="286"/>
      <c r="L396" s="287"/>
      <c r="M396" s="288"/>
      <c r="N396" s="287"/>
      <c r="O396" s="288"/>
      <c r="P396" s="287"/>
      <c r="Q396" s="288"/>
      <c r="R396" s="287"/>
      <c r="S396" s="288"/>
      <c r="T396" s="287"/>
      <c r="U396" s="288"/>
      <c r="V396" s="287"/>
      <c r="W396" s="288"/>
      <c r="X396" s="287"/>
      <c r="Y396" s="288"/>
      <c r="Z396" s="287"/>
      <c r="AA396" s="288"/>
      <c r="AB396" s="287"/>
      <c r="AC396" s="288"/>
      <c r="AD396" s="287"/>
      <c r="AE396" s="288"/>
      <c r="AF396" s="287"/>
      <c r="AG396" s="288"/>
      <c r="AH396" s="287"/>
      <c r="AI396" s="288"/>
      <c r="AJ396" s="287"/>
      <c r="AK396" s="288"/>
      <c r="AL396" s="287"/>
      <c r="AM396" s="288"/>
      <c r="AN396" s="287"/>
      <c r="AO396" s="288"/>
      <c r="AP396" s="287"/>
      <c r="AQ396" s="288"/>
      <c r="AR396" s="287"/>
      <c r="AS396" s="288"/>
      <c r="AT396" s="287"/>
      <c r="AU396" s="288"/>
      <c r="AV396" s="287"/>
      <c r="AW396" s="288"/>
      <c r="AX396" s="287"/>
      <c r="AY396" s="31"/>
      <c r="BA396" s="76" t="str">
        <f t="shared" ref="BA396:BA459" si="348">IF($H396="", "", IF(COUNTIF($H$11:$H$1010, $H396)&gt;1, "X", ""))</f>
        <v/>
      </c>
      <c r="BC396" s="76" t="str">
        <f>IF('Stock List'!$K396="", "", 'Stock List'!$K396)</f>
        <v/>
      </c>
      <c r="BE396" s="106">
        <f>IFERROR(ROUND(((INDEX('Stock List'!$M$11:$M$1010, MATCH(L396, 'Stock List'!$K$11:$K$1010, 0))/INDEX('Stock List'!$L$11:$L$1010, MATCH(L396, 'Stock List'!$K$11:$K$1010, 0)))*K396), 2), 0)</f>
        <v>0</v>
      </c>
      <c r="BF396" s="20"/>
      <c r="BG396" s="20">
        <f>IFERROR(ROUND(((INDEX('Stock List'!$M$11:$M$1010, MATCH(N396, 'Stock List'!$K$11:$K$1010, 0))/INDEX('Stock List'!$L$11:$L$1010, MATCH(N396, 'Stock List'!$K$11:$K$1010, 0)))*M396), 2), 0)</f>
        <v>0</v>
      </c>
      <c r="BH396" s="20"/>
      <c r="BI396" s="20">
        <f>IFERROR(ROUND(((INDEX('Stock List'!$M$11:$M$1010, MATCH(P396, 'Stock List'!$K$11:$K$1010, 0))/INDEX('Stock List'!$L$11:$L$1010, MATCH(P396, 'Stock List'!$K$11:$K$1010, 0)))*O396), 2), 0)</f>
        <v>0</v>
      </c>
      <c r="BJ396" s="20"/>
      <c r="BK396" s="20">
        <f>IFERROR(ROUND(((INDEX('Stock List'!$M$11:$M$1010, MATCH(R396, 'Stock List'!$K$11:$K$1010, 0))/INDEX('Stock List'!$L$11:$L$1010, MATCH(R396, 'Stock List'!$K$11:$K$1010, 0)))*Q396), 2), 0)</f>
        <v>0</v>
      </c>
      <c r="BL396" s="20"/>
      <c r="BM396" s="20">
        <f>IFERROR(ROUND(((INDEX('Stock List'!$M$11:$M$1010, MATCH(T396, 'Stock List'!$K$11:$K$1010, 0))/INDEX('Stock List'!$L$11:$L$1010, MATCH(T396, 'Stock List'!$K$11:$K$1010, 0)))*S396), 2), 0)</f>
        <v>0</v>
      </c>
      <c r="BN396" s="20"/>
      <c r="BO396" s="20">
        <f>IFERROR(ROUND(((INDEX('Stock List'!$M$11:$M$1010, MATCH(V396, 'Stock List'!$K$11:$K$1010, 0))/INDEX('Stock List'!$L$11:$L$1010, MATCH(V396, 'Stock List'!$K$11:$K$1010, 0)))*U396), 2), 0)</f>
        <v>0</v>
      </c>
      <c r="BP396" s="20"/>
      <c r="BQ396" s="20">
        <f>IFERROR(ROUND(((INDEX('Stock List'!$M$11:$M$1010, MATCH(X396, 'Stock List'!$K$11:$K$1010, 0))/INDEX('Stock List'!$L$11:$L$1010, MATCH(X396, 'Stock List'!$K$11:$K$1010, 0)))*W396), 2), 0)</f>
        <v>0</v>
      </c>
      <c r="BR396" s="20"/>
      <c r="BS396" s="20">
        <f>IFERROR(ROUND(((INDEX('Stock List'!$M$11:$M$1010, MATCH(Z396, 'Stock List'!$K$11:$K$1010, 0))/INDEX('Stock List'!$L$11:$L$1010, MATCH(Z396, 'Stock List'!$K$11:$K$1010, 0)))*Y396), 2), 0)</f>
        <v>0</v>
      </c>
      <c r="BT396" s="20"/>
      <c r="BU396" s="20">
        <f>IFERROR(ROUND(((INDEX('Stock List'!$M$11:$M$1010, MATCH(AB396, 'Stock List'!$K$11:$K$1010, 0))/INDEX('Stock List'!$L$11:$L$1010, MATCH(AB396, 'Stock List'!$K$11:$K$1010, 0)))*AA396), 2), 0)</f>
        <v>0</v>
      </c>
      <c r="BV396" s="20"/>
      <c r="BW396" s="20">
        <f>IFERROR(ROUND(((INDEX('Stock List'!$M$11:$M$1010, MATCH(AD396, 'Stock List'!$K$11:$K$1010, 0))/INDEX('Stock List'!$L$11:$L$1010, MATCH(AD396, 'Stock List'!$K$11:$K$1010, 0)))*AC396), 2), 0)</f>
        <v>0</v>
      </c>
      <c r="BX396" s="20"/>
      <c r="BY396" s="20">
        <f>IFERROR(ROUND(((INDEX('Stock List'!$M$11:$M$1010, MATCH(AF396, 'Stock List'!$K$11:$K$1010, 0))/INDEX('Stock List'!$L$11:$L$1010, MATCH(AF396, 'Stock List'!$K$11:$K$1010, 0)))*AE396), 2), 0)</f>
        <v>0</v>
      </c>
      <c r="BZ396" s="20"/>
      <c r="CA396" s="20">
        <f>IFERROR(ROUND(((INDEX('Stock List'!$M$11:$M$1010, MATCH(AH396, 'Stock List'!$K$11:$K$1010, 0))/INDEX('Stock List'!$L$11:$L$1010, MATCH(AH396, 'Stock List'!$K$11:$K$1010, 0)))*AG396), 2), 0)</f>
        <v>0</v>
      </c>
      <c r="CB396" s="20"/>
      <c r="CC396" s="20">
        <f>IFERROR(ROUND(((INDEX('Stock List'!$M$11:$M$1010, MATCH(AJ396, 'Stock List'!$K$11:$K$1010, 0))/INDEX('Stock List'!$L$11:$L$1010, MATCH(AJ396, 'Stock List'!$K$11:$K$1010, 0)))*AI396), 2), 0)</f>
        <v>0</v>
      </c>
      <c r="CD396" s="20"/>
      <c r="CE396" s="20">
        <f>IFERROR(ROUND(((INDEX('Stock List'!$M$11:$M$1010, MATCH(AL396, 'Stock List'!$K$11:$K$1010, 0))/INDEX('Stock List'!$L$11:$L$1010, MATCH(AL396, 'Stock List'!$K$11:$K$1010, 0)))*AK396), 2), 0)</f>
        <v>0</v>
      </c>
      <c r="CF396" s="20"/>
      <c r="CG396" s="20">
        <f>IFERROR(ROUND(((INDEX('Stock List'!$M$11:$M$1010, MATCH(AN396, 'Stock List'!$K$11:$K$1010, 0))/INDEX('Stock List'!$L$11:$L$1010, MATCH(AN396, 'Stock List'!$K$11:$K$1010, 0)))*AM396), 2), 0)</f>
        <v>0</v>
      </c>
      <c r="CH396" s="20"/>
      <c r="CI396" s="20">
        <f>IFERROR(ROUND(((INDEX('Stock List'!$M$11:$M$1010, MATCH(AP396, 'Stock List'!$K$11:$K$1010, 0))/INDEX('Stock List'!$L$11:$L$1010, MATCH(AP396, 'Stock List'!$K$11:$K$1010, 0)))*AO396), 2), 0)</f>
        <v>0</v>
      </c>
      <c r="CJ396" s="20"/>
      <c r="CK396" s="20">
        <f>IFERROR(ROUND(((INDEX('Stock List'!$M$11:$M$1010, MATCH(AR396, 'Stock List'!$K$11:$K$1010, 0))/INDEX('Stock List'!$L$11:$L$1010, MATCH(AR396, 'Stock List'!$K$11:$K$1010, 0)))*AQ396), 2), 0)</f>
        <v>0</v>
      </c>
      <c r="CL396" s="20"/>
      <c r="CM396" s="20">
        <f>IFERROR(ROUND(((INDEX('Stock List'!$M$11:$M$1010, MATCH(AT396, 'Stock List'!$K$11:$K$1010, 0))/INDEX('Stock List'!$L$11:$L$1010, MATCH(AT396, 'Stock List'!$K$11:$K$1010, 0)))*AS396), 2), 0)</f>
        <v>0</v>
      </c>
      <c r="CN396" s="20"/>
      <c r="CO396" s="20">
        <f>IFERROR(ROUND(((INDEX('Stock List'!$M$11:$M$1010, MATCH(AV396, 'Stock List'!$K$11:$K$1010, 0))/INDEX('Stock List'!$L$11:$L$1010, MATCH(AV396, 'Stock List'!$K$11:$K$1010, 0)))*AU396), 2), 0)</f>
        <v>0</v>
      </c>
      <c r="CP396" s="20"/>
      <c r="CQ396" s="20">
        <f>IFERROR(ROUND(((INDEX('Stock List'!$M$11:$M$1010, MATCH(AX396, 'Stock List'!$K$11:$K$1010, 0))/INDEX('Stock List'!$L$11:$L$1010, MATCH(AX396, 'Stock List'!$K$11:$K$1010, 0)))*AW396), 2), 0)</f>
        <v>0</v>
      </c>
      <c r="CR396" s="22"/>
      <c r="CT396" s="106" t="str">
        <f t="shared" ref="CT396:CT459" si="349">IF(OR($J396="", $G396=""), "", ROUND($J396*$G396, 2))</f>
        <v/>
      </c>
      <c r="CU396" s="22" t="str">
        <f t="shared" ref="CU396:CU459" si="350">IF(OR($C396="", $G396=""), "", ROUND($C396*$G396, 2))</f>
        <v/>
      </c>
      <c r="CX396" s="106" t="str">
        <f t="shared" ref="CX396:CX459" si="351">IF($H396="", "", SUM($BE396:$CR396)*$G396)</f>
        <v/>
      </c>
      <c r="CY396" s="20" t="str">
        <f t="shared" ref="CY396:CY459" si="352">IF($H396="", "", $J396*$G396)</f>
        <v/>
      </c>
      <c r="CZ396" s="22" t="str">
        <f t="shared" ref="CZ396:CZ459" si="353">IF($H396="", "", CY396-CX396)</f>
        <v/>
      </c>
      <c r="DB396" s="76" t="str">
        <f>IF($H396="", "", COUNTIF($G$11:$G$1010, "&gt;"&amp;$G396)+1+COUNTIF($G$11:$G396, $G396)-1)</f>
        <v/>
      </c>
      <c r="DC396" s="76" t="str">
        <f>IF($H396="", "", COUNTIF($CZ$11:$CZ$1010, "&gt;"&amp;$CZ396)+1+COUNTIF($CZ$11:$CZ396, $CZ396)-1)</f>
        <v/>
      </c>
      <c r="DE396" s="147" t="str">
        <f t="shared" ref="DE396:DE459" si="354">IF(L396="", "", IF(COUNTIF($BC$11:$BC$1010, L396)&gt;0, "", "X"))</f>
        <v/>
      </c>
      <c r="DF396" s="148"/>
      <c r="DG396" s="19" t="str">
        <f t="shared" ref="DG396:DG459" si="355">IF(K396="", "", K396*$G396)</f>
        <v/>
      </c>
      <c r="DH396" s="153" t="str">
        <f t="shared" ref="DH396:DH459" si="356">IF(L396="", "", L396)</f>
        <v/>
      </c>
      <c r="DI396" s="19" t="str">
        <f t="shared" si="308"/>
        <v/>
      </c>
      <c r="DJ396" s="153" t="str">
        <f t="shared" si="309"/>
        <v/>
      </c>
      <c r="DK396" s="19" t="str">
        <f t="shared" si="310"/>
        <v/>
      </c>
      <c r="DL396" s="153" t="str">
        <f t="shared" si="311"/>
        <v/>
      </c>
      <c r="DM396" s="19" t="str">
        <f t="shared" si="312"/>
        <v/>
      </c>
      <c r="DN396" s="153" t="str">
        <f t="shared" si="313"/>
        <v/>
      </c>
      <c r="DO396" s="19" t="str">
        <f t="shared" si="314"/>
        <v/>
      </c>
      <c r="DP396" s="153" t="str">
        <f t="shared" si="315"/>
        <v/>
      </c>
      <c r="DQ396" s="19" t="str">
        <f t="shared" si="316"/>
        <v/>
      </c>
      <c r="DR396" s="153" t="str">
        <f t="shared" si="317"/>
        <v/>
      </c>
      <c r="DS396" s="19" t="str">
        <f t="shared" si="318"/>
        <v/>
      </c>
      <c r="DT396" s="153" t="str">
        <f t="shared" si="319"/>
        <v/>
      </c>
      <c r="DU396" s="19" t="str">
        <f t="shared" si="320"/>
        <v/>
      </c>
      <c r="DV396" s="153" t="str">
        <f t="shared" si="321"/>
        <v/>
      </c>
      <c r="DW396" s="19" t="str">
        <f t="shared" si="322"/>
        <v/>
      </c>
      <c r="DX396" s="153" t="str">
        <f t="shared" si="323"/>
        <v/>
      </c>
      <c r="DY396" s="19" t="str">
        <f t="shared" si="324"/>
        <v/>
      </c>
      <c r="DZ396" s="153" t="str">
        <f t="shared" si="325"/>
        <v/>
      </c>
      <c r="EA396" s="19" t="str">
        <f t="shared" si="326"/>
        <v/>
      </c>
      <c r="EB396" s="153" t="str">
        <f t="shared" si="327"/>
        <v/>
      </c>
      <c r="EC396" s="19" t="str">
        <f t="shared" si="328"/>
        <v/>
      </c>
      <c r="ED396" s="153" t="str">
        <f t="shared" si="329"/>
        <v/>
      </c>
      <c r="EE396" s="19" t="str">
        <f t="shared" si="330"/>
        <v/>
      </c>
      <c r="EF396" s="153" t="str">
        <f t="shared" si="331"/>
        <v/>
      </c>
      <c r="EG396" s="19" t="str">
        <f t="shared" si="332"/>
        <v/>
      </c>
      <c r="EH396" s="153" t="str">
        <f t="shared" si="333"/>
        <v/>
      </c>
      <c r="EI396" s="19" t="str">
        <f t="shared" si="334"/>
        <v/>
      </c>
      <c r="EJ396" s="153" t="str">
        <f t="shared" si="335"/>
        <v/>
      </c>
      <c r="EK396" s="19" t="str">
        <f t="shared" si="336"/>
        <v/>
      </c>
      <c r="EL396" s="153" t="str">
        <f t="shared" si="337"/>
        <v/>
      </c>
      <c r="EM396" s="19" t="str">
        <f t="shared" si="338"/>
        <v/>
      </c>
      <c r="EN396" s="153" t="str">
        <f t="shared" si="339"/>
        <v/>
      </c>
      <c r="EO396" s="19" t="str">
        <f t="shared" si="340"/>
        <v/>
      </c>
      <c r="EP396" s="153" t="str">
        <f t="shared" si="341"/>
        <v/>
      </c>
      <c r="EQ396" s="19" t="str">
        <f t="shared" si="342"/>
        <v/>
      </c>
      <c r="ER396" s="153" t="str">
        <f t="shared" si="343"/>
        <v/>
      </c>
      <c r="ES396" s="19" t="str">
        <f t="shared" si="344"/>
        <v/>
      </c>
      <c r="ET396" s="153" t="str">
        <f t="shared" si="345"/>
        <v/>
      </c>
    </row>
    <row r="397" spans="1:150" x14ac:dyDescent="0.25">
      <c r="A397" s="31"/>
      <c r="B397" s="91" t="str">
        <f t="shared" si="346"/>
        <v/>
      </c>
      <c r="C397" s="20" t="str">
        <f t="shared" si="306"/>
        <v/>
      </c>
      <c r="D397" s="97" t="str">
        <f t="shared" si="307"/>
        <v/>
      </c>
      <c r="E397" s="62" t="str">
        <f t="shared" si="347"/>
        <v/>
      </c>
      <c r="F397" s="31"/>
      <c r="G397" s="282"/>
      <c r="H397" s="283"/>
      <c r="I397" s="284"/>
      <c r="J397" s="285"/>
      <c r="K397" s="286"/>
      <c r="L397" s="287"/>
      <c r="M397" s="288"/>
      <c r="N397" s="287"/>
      <c r="O397" s="288"/>
      <c r="P397" s="287"/>
      <c r="Q397" s="288"/>
      <c r="R397" s="287"/>
      <c r="S397" s="288"/>
      <c r="T397" s="287"/>
      <c r="U397" s="288"/>
      <c r="V397" s="287"/>
      <c r="W397" s="288"/>
      <c r="X397" s="287"/>
      <c r="Y397" s="288"/>
      <c r="Z397" s="287"/>
      <c r="AA397" s="288"/>
      <c r="AB397" s="287"/>
      <c r="AC397" s="288"/>
      <c r="AD397" s="287"/>
      <c r="AE397" s="288"/>
      <c r="AF397" s="287"/>
      <c r="AG397" s="288"/>
      <c r="AH397" s="287"/>
      <c r="AI397" s="288"/>
      <c r="AJ397" s="287"/>
      <c r="AK397" s="288"/>
      <c r="AL397" s="287"/>
      <c r="AM397" s="288"/>
      <c r="AN397" s="287"/>
      <c r="AO397" s="288"/>
      <c r="AP397" s="287"/>
      <c r="AQ397" s="288"/>
      <c r="AR397" s="287"/>
      <c r="AS397" s="288"/>
      <c r="AT397" s="287"/>
      <c r="AU397" s="288"/>
      <c r="AV397" s="287"/>
      <c r="AW397" s="288"/>
      <c r="AX397" s="287"/>
      <c r="AY397" s="31"/>
      <c r="BA397" s="76" t="str">
        <f t="shared" si="348"/>
        <v/>
      </c>
      <c r="BC397" s="76" t="str">
        <f>IF('Stock List'!$K397="", "", 'Stock List'!$K397)</f>
        <v/>
      </c>
      <c r="BE397" s="106">
        <f>IFERROR(ROUND(((INDEX('Stock List'!$M$11:$M$1010, MATCH(L397, 'Stock List'!$K$11:$K$1010, 0))/INDEX('Stock List'!$L$11:$L$1010, MATCH(L397, 'Stock List'!$K$11:$K$1010, 0)))*K397), 2), 0)</f>
        <v>0</v>
      </c>
      <c r="BF397" s="20"/>
      <c r="BG397" s="20">
        <f>IFERROR(ROUND(((INDEX('Stock List'!$M$11:$M$1010, MATCH(N397, 'Stock List'!$K$11:$K$1010, 0))/INDEX('Stock List'!$L$11:$L$1010, MATCH(N397, 'Stock List'!$K$11:$K$1010, 0)))*M397), 2), 0)</f>
        <v>0</v>
      </c>
      <c r="BH397" s="20"/>
      <c r="BI397" s="20">
        <f>IFERROR(ROUND(((INDEX('Stock List'!$M$11:$M$1010, MATCH(P397, 'Stock List'!$K$11:$K$1010, 0))/INDEX('Stock List'!$L$11:$L$1010, MATCH(P397, 'Stock List'!$K$11:$K$1010, 0)))*O397), 2), 0)</f>
        <v>0</v>
      </c>
      <c r="BJ397" s="20"/>
      <c r="BK397" s="20">
        <f>IFERROR(ROUND(((INDEX('Stock List'!$M$11:$M$1010, MATCH(R397, 'Stock List'!$K$11:$K$1010, 0))/INDEX('Stock List'!$L$11:$L$1010, MATCH(R397, 'Stock List'!$K$11:$K$1010, 0)))*Q397), 2), 0)</f>
        <v>0</v>
      </c>
      <c r="BL397" s="20"/>
      <c r="BM397" s="20">
        <f>IFERROR(ROUND(((INDEX('Stock List'!$M$11:$M$1010, MATCH(T397, 'Stock List'!$K$11:$K$1010, 0))/INDEX('Stock List'!$L$11:$L$1010, MATCH(T397, 'Stock List'!$K$11:$K$1010, 0)))*S397), 2), 0)</f>
        <v>0</v>
      </c>
      <c r="BN397" s="20"/>
      <c r="BO397" s="20">
        <f>IFERROR(ROUND(((INDEX('Stock List'!$M$11:$M$1010, MATCH(V397, 'Stock List'!$K$11:$K$1010, 0))/INDEX('Stock List'!$L$11:$L$1010, MATCH(V397, 'Stock List'!$K$11:$K$1010, 0)))*U397), 2), 0)</f>
        <v>0</v>
      </c>
      <c r="BP397" s="20"/>
      <c r="BQ397" s="20">
        <f>IFERROR(ROUND(((INDEX('Stock List'!$M$11:$M$1010, MATCH(X397, 'Stock List'!$K$11:$K$1010, 0))/INDEX('Stock List'!$L$11:$L$1010, MATCH(X397, 'Stock List'!$K$11:$K$1010, 0)))*W397), 2), 0)</f>
        <v>0</v>
      </c>
      <c r="BR397" s="20"/>
      <c r="BS397" s="20">
        <f>IFERROR(ROUND(((INDEX('Stock List'!$M$11:$M$1010, MATCH(Z397, 'Stock List'!$K$11:$K$1010, 0))/INDEX('Stock List'!$L$11:$L$1010, MATCH(Z397, 'Stock List'!$K$11:$K$1010, 0)))*Y397), 2), 0)</f>
        <v>0</v>
      </c>
      <c r="BT397" s="20"/>
      <c r="BU397" s="20">
        <f>IFERROR(ROUND(((INDEX('Stock List'!$M$11:$M$1010, MATCH(AB397, 'Stock List'!$K$11:$K$1010, 0))/INDEX('Stock List'!$L$11:$L$1010, MATCH(AB397, 'Stock List'!$K$11:$K$1010, 0)))*AA397), 2), 0)</f>
        <v>0</v>
      </c>
      <c r="BV397" s="20"/>
      <c r="BW397" s="20">
        <f>IFERROR(ROUND(((INDEX('Stock List'!$M$11:$M$1010, MATCH(AD397, 'Stock List'!$K$11:$K$1010, 0))/INDEX('Stock List'!$L$11:$L$1010, MATCH(AD397, 'Stock List'!$K$11:$K$1010, 0)))*AC397), 2), 0)</f>
        <v>0</v>
      </c>
      <c r="BX397" s="20"/>
      <c r="BY397" s="20">
        <f>IFERROR(ROUND(((INDEX('Stock List'!$M$11:$M$1010, MATCH(AF397, 'Stock List'!$K$11:$K$1010, 0))/INDEX('Stock List'!$L$11:$L$1010, MATCH(AF397, 'Stock List'!$K$11:$K$1010, 0)))*AE397), 2), 0)</f>
        <v>0</v>
      </c>
      <c r="BZ397" s="20"/>
      <c r="CA397" s="20">
        <f>IFERROR(ROUND(((INDEX('Stock List'!$M$11:$M$1010, MATCH(AH397, 'Stock List'!$K$11:$K$1010, 0))/INDEX('Stock List'!$L$11:$L$1010, MATCH(AH397, 'Stock List'!$K$11:$K$1010, 0)))*AG397), 2), 0)</f>
        <v>0</v>
      </c>
      <c r="CB397" s="20"/>
      <c r="CC397" s="20">
        <f>IFERROR(ROUND(((INDEX('Stock List'!$M$11:$M$1010, MATCH(AJ397, 'Stock List'!$K$11:$K$1010, 0))/INDEX('Stock List'!$L$11:$L$1010, MATCH(AJ397, 'Stock List'!$K$11:$K$1010, 0)))*AI397), 2), 0)</f>
        <v>0</v>
      </c>
      <c r="CD397" s="20"/>
      <c r="CE397" s="20">
        <f>IFERROR(ROUND(((INDEX('Stock List'!$M$11:$M$1010, MATCH(AL397, 'Stock List'!$K$11:$K$1010, 0))/INDEX('Stock List'!$L$11:$L$1010, MATCH(AL397, 'Stock List'!$K$11:$K$1010, 0)))*AK397), 2), 0)</f>
        <v>0</v>
      </c>
      <c r="CF397" s="20"/>
      <c r="CG397" s="20">
        <f>IFERROR(ROUND(((INDEX('Stock List'!$M$11:$M$1010, MATCH(AN397, 'Stock List'!$K$11:$K$1010, 0))/INDEX('Stock List'!$L$11:$L$1010, MATCH(AN397, 'Stock List'!$K$11:$K$1010, 0)))*AM397), 2), 0)</f>
        <v>0</v>
      </c>
      <c r="CH397" s="20"/>
      <c r="CI397" s="20">
        <f>IFERROR(ROUND(((INDEX('Stock List'!$M$11:$M$1010, MATCH(AP397, 'Stock List'!$K$11:$K$1010, 0))/INDEX('Stock List'!$L$11:$L$1010, MATCH(AP397, 'Stock List'!$K$11:$K$1010, 0)))*AO397), 2), 0)</f>
        <v>0</v>
      </c>
      <c r="CJ397" s="20"/>
      <c r="CK397" s="20">
        <f>IFERROR(ROUND(((INDEX('Stock List'!$M$11:$M$1010, MATCH(AR397, 'Stock List'!$K$11:$K$1010, 0))/INDEX('Stock List'!$L$11:$L$1010, MATCH(AR397, 'Stock List'!$K$11:$K$1010, 0)))*AQ397), 2), 0)</f>
        <v>0</v>
      </c>
      <c r="CL397" s="20"/>
      <c r="CM397" s="20">
        <f>IFERROR(ROUND(((INDEX('Stock List'!$M$11:$M$1010, MATCH(AT397, 'Stock List'!$K$11:$K$1010, 0))/INDEX('Stock List'!$L$11:$L$1010, MATCH(AT397, 'Stock List'!$K$11:$K$1010, 0)))*AS397), 2), 0)</f>
        <v>0</v>
      </c>
      <c r="CN397" s="20"/>
      <c r="CO397" s="20">
        <f>IFERROR(ROUND(((INDEX('Stock List'!$M$11:$M$1010, MATCH(AV397, 'Stock List'!$K$11:$K$1010, 0))/INDEX('Stock List'!$L$11:$L$1010, MATCH(AV397, 'Stock List'!$K$11:$K$1010, 0)))*AU397), 2), 0)</f>
        <v>0</v>
      </c>
      <c r="CP397" s="20"/>
      <c r="CQ397" s="20">
        <f>IFERROR(ROUND(((INDEX('Stock List'!$M$11:$M$1010, MATCH(AX397, 'Stock List'!$K$11:$K$1010, 0))/INDEX('Stock List'!$L$11:$L$1010, MATCH(AX397, 'Stock List'!$K$11:$K$1010, 0)))*AW397), 2), 0)</f>
        <v>0</v>
      </c>
      <c r="CR397" s="22"/>
      <c r="CT397" s="106" t="str">
        <f t="shared" si="349"/>
        <v/>
      </c>
      <c r="CU397" s="22" t="str">
        <f t="shared" si="350"/>
        <v/>
      </c>
      <c r="CX397" s="106" t="str">
        <f t="shared" si="351"/>
        <v/>
      </c>
      <c r="CY397" s="20" t="str">
        <f t="shared" si="352"/>
        <v/>
      </c>
      <c r="CZ397" s="22" t="str">
        <f t="shared" si="353"/>
        <v/>
      </c>
      <c r="DB397" s="76" t="str">
        <f>IF($H397="", "", COUNTIF($G$11:$G$1010, "&gt;"&amp;$G397)+1+COUNTIF($G$11:$G397, $G397)-1)</f>
        <v/>
      </c>
      <c r="DC397" s="76" t="str">
        <f>IF($H397="", "", COUNTIF($CZ$11:$CZ$1010, "&gt;"&amp;$CZ397)+1+COUNTIF($CZ$11:$CZ397, $CZ397)-1)</f>
        <v/>
      </c>
      <c r="DE397" s="147" t="str">
        <f t="shared" si="354"/>
        <v/>
      </c>
      <c r="DF397" s="148"/>
      <c r="DG397" s="19" t="str">
        <f t="shared" si="355"/>
        <v/>
      </c>
      <c r="DH397" s="153" t="str">
        <f t="shared" si="356"/>
        <v/>
      </c>
      <c r="DI397" s="19" t="str">
        <f t="shared" si="308"/>
        <v/>
      </c>
      <c r="DJ397" s="153" t="str">
        <f t="shared" si="309"/>
        <v/>
      </c>
      <c r="DK397" s="19" t="str">
        <f t="shared" si="310"/>
        <v/>
      </c>
      <c r="DL397" s="153" t="str">
        <f t="shared" si="311"/>
        <v/>
      </c>
      <c r="DM397" s="19" t="str">
        <f t="shared" si="312"/>
        <v/>
      </c>
      <c r="DN397" s="153" t="str">
        <f t="shared" si="313"/>
        <v/>
      </c>
      <c r="DO397" s="19" t="str">
        <f t="shared" si="314"/>
        <v/>
      </c>
      <c r="DP397" s="153" t="str">
        <f t="shared" si="315"/>
        <v/>
      </c>
      <c r="DQ397" s="19" t="str">
        <f t="shared" si="316"/>
        <v/>
      </c>
      <c r="DR397" s="153" t="str">
        <f t="shared" si="317"/>
        <v/>
      </c>
      <c r="DS397" s="19" t="str">
        <f t="shared" si="318"/>
        <v/>
      </c>
      <c r="DT397" s="153" t="str">
        <f t="shared" si="319"/>
        <v/>
      </c>
      <c r="DU397" s="19" t="str">
        <f t="shared" si="320"/>
        <v/>
      </c>
      <c r="DV397" s="153" t="str">
        <f t="shared" si="321"/>
        <v/>
      </c>
      <c r="DW397" s="19" t="str">
        <f t="shared" si="322"/>
        <v/>
      </c>
      <c r="DX397" s="153" t="str">
        <f t="shared" si="323"/>
        <v/>
      </c>
      <c r="DY397" s="19" t="str">
        <f t="shared" si="324"/>
        <v/>
      </c>
      <c r="DZ397" s="153" t="str">
        <f t="shared" si="325"/>
        <v/>
      </c>
      <c r="EA397" s="19" t="str">
        <f t="shared" si="326"/>
        <v/>
      </c>
      <c r="EB397" s="153" t="str">
        <f t="shared" si="327"/>
        <v/>
      </c>
      <c r="EC397" s="19" t="str">
        <f t="shared" si="328"/>
        <v/>
      </c>
      <c r="ED397" s="153" t="str">
        <f t="shared" si="329"/>
        <v/>
      </c>
      <c r="EE397" s="19" t="str">
        <f t="shared" si="330"/>
        <v/>
      </c>
      <c r="EF397" s="153" t="str">
        <f t="shared" si="331"/>
        <v/>
      </c>
      <c r="EG397" s="19" t="str">
        <f t="shared" si="332"/>
        <v/>
      </c>
      <c r="EH397" s="153" t="str">
        <f t="shared" si="333"/>
        <v/>
      </c>
      <c r="EI397" s="19" t="str">
        <f t="shared" si="334"/>
        <v/>
      </c>
      <c r="EJ397" s="153" t="str">
        <f t="shared" si="335"/>
        <v/>
      </c>
      <c r="EK397" s="19" t="str">
        <f t="shared" si="336"/>
        <v/>
      </c>
      <c r="EL397" s="153" t="str">
        <f t="shared" si="337"/>
        <v/>
      </c>
      <c r="EM397" s="19" t="str">
        <f t="shared" si="338"/>
        <v/>
      </c>
      <c r="EN397" s="153" t="str">
        <f t="shared" si="339"/>
        <v/>
      </c>
      <c r="EO397" s="19" t="str">
        <f t="shared" si="340"/>
        <v/>
      </c>
      <c r="EP397" s="153" t="str">
        <f t="shared" si="341"/>
        <v/>
      </c>
      <c r="EQ397" s="19" t="str">
        <f t="shared" si="342"/>
        <v/>
      </c>
      <c r="ER397" s="153" t="str">
        <f t="shared" si="343"/>
        <v/>
      </c>
      <c r="ES397" s="19" t="str">
        <f t="shared" si="344"/>
        <v/>
      </c>
      <c r="ET397" s="153" t="str">
        <f t="shared" si="345"/>
        <v/>
      </c>
    </row>
    <row r="398" spans="1:150" x14ac:dyDescent="0.25">
      <c r="A398" s="31"/>
      <c r="B398" s="91" t="str">
        <f t="shared" si="346"/>
        <v/>
      </c>
      <c r="C398" s="20" t="str">
        <f t="shared" si="306"/>
        <v/>
      </c>
      <c r="D398" s="97" t="str">
        <f t="shared" si="307"/>
        <v/>
      </c>
      <c r="E398" s="62" t="str">
        <f t="shared" si="347"/>
        <v/>
      </c>
      <c r="F398" s="31"/>
      <c r="G398" s="282"/>
      <c r="H398" s="283"/>
      <c r="I398" s="284"/>
      <c r="J398" s="285"/>
      <c r="K398" s="286"/>
      <c r="L398" s="287"/>
      <c r="M398" s="288"/>
      <c r="N398" s="287"/>
      <c r="O398" s="288"/>
      <c r="P398" s="287"/>
      <c r="Q398" s="288"/>
      <c r="R398" s="287"/>
      <c r="S398" s="288"/>
      <c r="T398" s="287"/>
      <c r="U398" s="288"/>
      <c r="V398" s="287"/>
      <c r="W398" s="288"/>
      <c r="X398" s="287"/>
      <c r="Y398" s="288"/>
      <c r="Z398" s="287"/>
      <c r="AA398" s="288"/>
      <c r="AB398" s="287"/>
      <c r="AC398" s="288"/>
      <c r="AD398" s="287"/>
      <c r="AE398" s="288"/>
      <c r="AF398" s="287"/>
      <c r="AG398" s="288"/>
      <c r="AH398" s="287"/>
      <c r="AI398" s="288"/>
      <c r="AJ398" s="287"/>
      <c r="AK398" s="288"/>
      <c r="AL398" s="287"/>
      <c r="AM398" s="288"/>
      <c r="AN398" s="287"/>
      <c r="AO398" s="288"/>
      <c r="AP398" s="287"/>
      <c r="AQ398" s="288"/>
      <c r="AR398" s="287"/>
      <c r="AS398" s="288"/>
      <c r="AT398" s="287"/>
      <c r="AU398" s="288"/>
      <c r="AV398" s="287"/>
      <c r="AW398" s="288"/>
      <c r="AX398" s="287"/>
      <c r="AY398" s="31"/>
      <c r="BA398" s="76" t="str">
        <f t="shared" si="348"/>
        <v/>
      </c>
      <c r="BC398" s="76" t="str">
        <f>IF('Stock List'!$K398="", "", 'Stock List'!$K398)</f>
        <v/>
      </c>
      <c r="BE398" s="106">
        <f>IFERROR(ROUND(((INDEX('Stock List'!$M$11:$M$1010, MATCH(L398, 'Stock List'!$K$11:$K$1010, 0))/INDEX('Stock List'!$L$11:$L$1010, MATCH(L398, 'Stock List'!$K$11:$K$1010, 0)))*K398), 2), 0)</f>
        <v>0</v>
      </c>
      <c r="BF398" s="20"/>
      <c r="BG398" s="20">
        <f>IFERROR(ROUND(((INDEX('Stock List'!$M$11:$M$1010, MATCH(N398, 'Stock List'!$K$11:$K$1010, 0))/INDEX('Stock List'!$L$11:$L$1010, MATCH(N398, 'Stock List'!$K$11:$K$1010, 0)))*M398), 2), 0)</f>
        <v>0</v>
      </c>
      <c r="BH398" s="20"/>
      <c r="BI398" s="20">
        <f>IFERROR(ROUND(((INDEX('Stock List'!$M$11:$M$1010, MATCH(P398, 'Stock List'!$K$11:$K$1010, 0))/INDEX('Stock List'!$L$11:$L$1010, MATCH(P398, 'Stock List'!$K$11:$K$1010, 0)))*O398), 2), 0)</f>
        <v>0</v>
      </c>
      <c r="BJ398" s="20"/>
      <c r="BK398" s="20">
        <f>IFERROR(ROUND(((INDEX('Stock List'!$M$11:$M$1010, MATCH(R398, 'Stock List'!$K$11:$K$1010, 0))/INDEX('Stock List'!$L$11:$L$1010, MATCH(R398, 'Stock List'!$K$11:$K$1010, 0)))*Q398), 2), 0)</f>
        <v>0</v>
      </c>
      <c r="BL398" s="20"/>
      <c r="BM398" s="20">
        <f>IFERROR(ROUND(((INDEX('Stock List'!$M$11:$M$1010, MATCH(T398, 'Stock List'!$K$11:$K$1010, 0))/INDEX('Stock List'!$L$11:$L$1010, MATCH(T398, 'Stock List'!$K$11:$K$1010, 0)))*S398), 2), 0)</f>
        <v>0</v>
      </c>
      <c r="BN398" s="20"/>
      <c r="BO398" s="20">
        <f>IFERROR(ROUND(((INDEX('Stock List'!$M$11:$M$1010, MATCH(V398, 'Stock List'!$K$11:$K$1010, 0))/INDEX('Stock List'!$L$11:$L$1010, MATCH(V398, 'Stock List'!$K$11:$K$1010, 0)))*U398), 2), 0)</f>
        <v>0</v>
      </c>
      <c r="BP398" s="20"/>
      <c r="BQ398" s="20">
        <f>IFERROR(ROUND(((INDEX('Stock List'!$M$11:$M$1010, MATCH(X398, 'Stock List'!$K$11:$K$1010, 0))/INDEX('Stock List'!$L$11:$L$1010, MATCH(X398, 'Stock List'!$K$11:$K$1010, 0)))*W398), 2), 0)</f>
        <v>0</v>
      </c>
      <c r="BR398" s="20"/>
      <c r="BS398" s="20">
        <f>IFERROR(ROUND(((INDEX('Stock List'!$M$11:$M$1010, MATCH(Z398, 'Stock List'!$K$11:$K$1010, 0))/INDEX('Stock List'!$L$11:$L$1010, MATCH(Z398, 'Stock List'!$K$11:$K$1010, 0)))*Y398), 2), 0)</f>
        <v>0</v>
      </c>
      <c r="BT398" s="20"/>
      <c r="BU398" s="20">
        <f>IFERROR(ROUND(((INDEX('Stock List'!$M$11:$M$1010, MATCH(AB398, 'Stock List'!$K$11:$K$1010, 0))/INDEX('Stock List'!$L$11:$L$1010, MATCH(AB398, 'Stock List'!$K$11:$K$1010, 0)))*AA398), 2), 0)</f>
        <v>0</v>
      </c>
      <c r="BV398" s="20"/>
      <c r="BW398" s="20">
        <f>IFERROR(ROUND(((INDEX('Stock List'!$M$11:$M$1010, MATCH(AD398, 'Stock List'!$K$11:$K$1010, 0))/INDEX('Stock List'!$L$11:$L$1010, MATCH(AD398, 'Stock List'!$K$11:$K$1010, 0)))*AC398), 2), 0)</f>
        <v>0</v>
      </c>
      <c r="BX398" s="20"/>
      <c r="BY398" s="20">
        <f>IFERROR(ROUND(((INDEX('Stock List'!$M$11:$M$1010, MATCH(AF398, 'Stock List'!$K$11:$K$1010, 0))/INDEX('Stock List'!$L$11:$L$1010, MATCH(AF398, 'Stock List'!$K$11:$K$1010, 0)))*AE398), 2), 0)</f>
        <v>0</v>
      </c>
      <c r="BZ398" s="20"/>
      <c r="CA398" s="20">
        <f>IFERROR(ROUND(((INDEX('Stock List'!$M$11:$M$1010, MATCH(AH398, 'Stock List'!$K$11:$K$1010, 0))/INDEX('Stock List'!$L$11:$L$1010, MATCH(AH398, 'Stock List'!$K$11:$K$1010, 0)))*AG398), 2), 0)</f>
        <v>0</v>
      </c>
      <c r="CB398" s="20"/>
      <c r="CC398" s="20">
        <f>IFERROR(ROUND(((INDEX('Stock List'!$M$11:$M$1010, MATCH(AJ398, 'Stock List'!$K$11:$K$1010, 0))/INDEX('Stock List'!$L$11:$L$1010, MATCH(AJ398, 'Stock List'!$K$11:$K$1010, 0)))*AI398), 2), 0)</f>
        <v>0</v>
      </c>
      <c r="CD398" s="20"/>
      <c r="CE398" s="20">
        <f>IFERROR(ROUND(((INDEX('Stock List'!$M$11:$M$1010, MATCH(AL398, 'Stock List'!$K$11:$K$1010, 0))/INDEX('Stock List'!$L$11:$L$1010, MATCH(AL398, 'Stock List'!$K$11:$K$1010, 0)))*AK398), 2), 0)</f>
        <v>0</v>
      </c>
      <c r="CF398" s="20"/>
      <c r="CG398" s="20">
        <f>IFERROR(ROUND(((INDEX('Stock List'!$M$11:$M$1010, MATCH(AN398, 'Stock List'!$K$11:$K$1010, 0))/INDEX('Stock List'!$L$11:$L$1010, MATCH(AN398, 'Stock List'!$K$11:$K$1010, 0)))*AM398), 2), 0)</f>
        <v>0</v>
      </c>
      <c r="CH398" s="20"/>
      <c r="CI398" s="20">
        <f>IFERROR(ROUND(((INDEX('Stock List'!$M$11:$M$1010, MATCH(AP398, 'Stock List'!$K$11:$K$1010, 0))/INDEX('Stock List'!$L$11:$L$1010, MATCH(AP398, 'Stock List'!$K$11:$K$1010, 0)))*AO398), 2), 0)</f>
        <v>0</v>
      </c>
      <c r="CJ398" s="20"/>
      <c r="CK398" s="20">
        <f>IFERROR(ROUND(((INDEX('Stock List'!$M$11:$M$1010, MATCH(AR398, 'Stock List'!$K$11:$K$1010, 0))/INDEX('Stock List'!$L$11:$L$1010, MATCH(AR398, 'Stock List'!$K$11:$K$1010, 0)))*AQ398), 2), 0)</f>
        <v>0</v>
      </c>
      <c r="CL398" s="20"/>
      <c r="CM398" s="20">
        <f>IFERROR(ROUND(((INDEX('Stock List'!$M$11:$M$1010, MATCH(AT398, 'Stock List'!$K$11:$K$1010, 0))/INDEX('Stock List'!$L$11:$L$1010, MATCH(AT398, 'Stock List'!$K$11:$K$1010, 0)))*AS398), 2), 0)</f>
        <v>0</v>
      </c>
      <c r="CN398" s="20"/>
      <c r="CO398" s="20">
        <f>IFERROR(ROUND(((INDEX('Stock List'!$M$11:$M$1010, MATCH(AV398, 'Stock List'!$K$11:$K$1010, 0))/INDEX('Stock List'!$L$11:$L$1010, MATCH(AV398, 'Stock List'!$K$11:$K$1010, 0)))*AU398), 2), 0)</f>
        <v>0</v>
      </c>
      <c r="CP398" s="20"/>
      <c r="CQ398" s="20">
        <f>IFERROR(ROUND(((INDEX('Stock List'!$M$11:$M$1010, MATCH(AX398, 'Stock List'!$K$11:$K$1010, 0))/INDEX('Stock List'!$L$11:$L$1010, MATCH(AX398, 'Stock List'!$K$11:$K$1010, 0)))*AW398), 2), 0)</f>
        <v>0</v>
      </c>
      <c r="CR398" s="22"/>
      <c r="CT398" s="106" t="str">
        <f t="shared" si="349"/>
        <v/>
      </c>
      <c r="CU398" s="22" t="str">
        <f t="shared" si="350"/>
        <v/>
      </c>
      <c r="CX398" s="106" t="str">
        <f t="shared" si="351"/>
        <v/>
      </c>
      <c r="CY398" s="20" t="str">
        <f t="shared" si="352"/>
        <v/>
      </c>
      <c r="CZ398" s="22" t="str">
        <f t="shared" si="353"/>
        <v/>
      </c>
      <c r="DB398" s="76" t="str">
        <f>IF($H398="", "", COUNTIF($G$11:$G$1010, "&gt;"&amp;$G398)+1+COUNTIF($G$11:$G398, $G398)-1)</f>
        <v/>
      </c>
      <c r="DC398" s="76" t="str">
        <f>IF($H398="", "", COUNTIF($CZ$11:$CZ$1010, "&gt;"&amp;$CZ398)+1+COUNTIF($CZ$11:$CZ398, $CZ398)-1)</f>
        <v/>
      </c>
      <c r="DE398" s="147" t="str">
        <f t="shared" si="354"/>
        <v/>
      </c>
      <c r="DF398" s="148"/>
      <c r="DG398" s="19" t="str">
        <f t="shared" si="355"/>
        <v/>
      </c>
      <c r="DH398" s="153" t="str">
        <f t="shared" si="356"/>
        <v/>
      </c>
      <c r="DI398" s="19" t="str">
        <f t="shared" si="308"/>
        <v/>
      </c>
      <c r="DJ398" s="153" t="str">
        <f t="shared" si="309"/>
        <v/>
      </c>
      <c r="DK398" s="19" t="str">
        <f t="shared" si="310"/>
        <v/>
      </c>
      <c r="DL398" s="153" t="str">
        <f t="shared" si="311"/>
        <v/>
      </c>
      <c r="DM398" s="19" t="str">
        <f t="shared" si="312"/>
        <v/>
      </c>
      <c r="DN398" s="153" t="str">
        <f t="shared" si="313"/>
        <v/>
      </c>
      <c r="DO398" s="19" t="str">
        <f t="shared" si="314"/>
        <v/>
      </c>
      <c r="DP398" s="153" t="str">
        <f t="shared" si="315"/>
        <v/>
      </c>
      <c r="DQ398" s="19" t="str">
        <f t="shared" si="316"/>
        <v/>
      </c>
      <c r="DR398" s="153" t="str">
        <f t="shared" si="317"/>
        <v/>
      </c>
      <c r="DS398" s="19" t="str">
        <f t="shared" si="318"/>
        <v/>
      </c>
      <c r="DT398" s="153" t="str">
        <f t="shared" si="319"/>
        <v/>
      </c>
      <c r="DU398" s="19" t="str">
        <f t="shared" si="320"/>
        <v/>
      </c>
      <c r="DV398" s="153" t="str">
        <f t="shared" si="321"/>
        <v/>
      </c>
      <c r="DW398" s="19" t="str">
        <f t="shared" si="322"/>
        <v/>
      </c>
      <c r="DX398" s="153" t="str">
        <f t="shared" si="323"/>
        <v/>
      </c>
      <c r="DY398" s="19" t="str">
        <f t="shared" si="324"/>
        <v/>
      </c>
      <c r="DZ398" s="153" t="str">
        <f t="shared" si="325"/>
        <v/>
      </c>
      <c r="EA398" s="19" t="str">
        <f t="shared" si="326"/>
        <v/>
      </c>
      <c r="EB398" s="153" t="str">
        <f t="shared" si="327"/>
        <v/>
      </c>
      <c r="EC398" s="19" t="str">
        <f t="shared" si="328"/>
        <v/>
      </c>
      <c r="ED398" s="153" t="str">
        <f t="shared" si="329"/>
        <v/>
      </c>
      <c r="EE398" s="19" t="str">
        <f t="shared" si="330"/>
        <v/>
      </c>
      <c r="EF398" s="153" t="str">
        <f t="shared" si="331"/>
        <v/>
      </c>
      <c r="EG398" s="19" t="str">
        <f t="shared" si="332"/>
        <v/>
      </c>
      <c r="EH398" s="153" t="str">
        <f t="shared" si="333"/>
        <v/>
      </c>
      <c r="EI398" s="19" t="str">
        <f t="shared" si="334"/>
        <v/>
      </c>
      <c r="EJ398" s="153" t="str">
        <f t="shared" si="335"/>
        <v/>
      </c>
      <c r="EK398" s="19" t="str">
        <f t="shared" si="336"/>
        <v/>
      </c>
      <c r="EL398" s="153" t="str">
        <f t="shared" si="337"/>
        <v/>
      </c>
      <c r="EM398" s="19" t="str">
        <f t="shared" si="338"/>
        <v/>
      </c>
      <c r="EN398" s="153" t="str">
        <f t="shared" si="339"/>
        <v/>
      </c>
      <c r="EO398" s="19" t="str">
        <f t="shared" si="340"/>
        <v/>
      </c>
      <c r="EP398" s="153" t="str">
        <f t="shared" si="341"/>
        <v/>
      </c>
      <c r="EQ398" s="19" t="str">
        <f t="shared" si="342"/>
        <v/>
      </c>
      <c r="ER398" s="153" t="str">
        <f t="shared" si="343"/>
        <v/>
      </c>
      <c r="ES398" s="19" t="str">
        <f t="shared" si="344"/>
        <v/>
      </c>
      <c r="ET398" s="153" t="str">
        <f t="shared" si="345"/>
        <v/>
      </c>
    </row>
    <row r="399" spans="1:150" x14ac:dyDescent="0.25">
      <c r="A399" s="31"/>
      <c r="B399" s="91" t="str">
        <f t="shared" si="346"/>
        <v/>
      </c>
      <c r="C399" s="20" t="str">
        <f t="shared" si="306"/>
        <v/>
      </c>
      <c r="D399" s="97" t="str">
        <f t="shared" si="307"/>
        <v/>
      </c>
      <c r="E399" s="62" t="str">
        <f t="shared" si="347"/>
        <v/>
      </c>
      <c r="F399" s="31"/>
      <c r="G399" s="282"/>
      <c r="H399" s="283"/>
      <c r="I399" s="284"/>
      <c r="J399" s="285"/>
      <c r="K399" s="286"/>
      <c r="L399" s="287"/>
      <c r="M399" s="288"/>
      <c r="N399" s="287"/>
      <c r="O399" s="288"/>
      <c r="P399" s="287"/>
      <c r="Q399" s="288"/>
      <c r="R399" s="287"/>
      <c r="S399" s="288"/>
      <c r="T399" s="287"/>
      <c r="U399" s="288"/>
      <c r="V399" s="287"/>
      <c r="W399" s="288"/>
      <c r="X399" s="287"/>
      <c r="Y399" s="288"/>
      <c r="Z399" s="287"/>
      <c r="AA399" s="288"/>
      <c r="AB399" s="287"/>
      <c r="AC399" s="288"/>
      <c r="AD399" s="287"/>
      <c r="AE399" s="288"/>
      <c r="AF399" s="287"/>
      <c r="AG399" s="288"/>
      <c r="AH399" s="287"/>
      <c r="AI399" s="288"/>
      <c r="AJ399" s="287"/>
      <c r="AK399" s="288"/>
      <c r="AL399" s="287"/>
      <c r="AM399" s="288"/>
      <c r="AN399" s="287"/>
      <c r="AO399" s="288"/>
      <c r="AP399" s="287"/>
      <c r="AQ399" s="288"/>
      <c r="AR399" s="287"/>
      <c r="AS399" s="288"/>
      <c r="AT399" s="287"/>
      <c r="AU399" s="288"/>
      <c r="AV399" s="287"/>
      <c r="AW399" s="288"/>
      <c r="AX399" s="287"/>
      <c r="AY399" s="31"/>
      <c r="BA399" s="76" t="str">
        <f t="shared" si="348"/>
        <v/>
      </c>
      <c r="BC399" s="76" t="str">
        <f>IF('Stock List'!$K399="", "", 'Stock List'!$K399)</f>
        <v/>
      </c>
      <c r="BE399" s="106">
        <f>IFERROR(ROUND(((INDEX('Stock List'!$M$11:$M$1010, MATCH(L399, 'Stock List'!$K$11:$K$1010, 0))/INDEX('Stock List'!$L$11:$L$1010, MATCH(L399, 'Stock List'!$K$11:$K$1010, 0)))*K399), 2), 0)</f>
        <v>0</v>
      </c>
      <c r="BF399" s="20"/>
      <c r="BG399" s="20">
        <f>IFERROR(ROUND(((INDEX('Stock List'!$M$11:$M$1010, MATCH(N399, 'Stock List'!$K$11:$K$1010, 0))/INDEX('Stock List'!$L$11:$L$1010, MATCH(N399, 'Stock List'!$K$11:$K$1010, 0)))*M399), 2), 0)</f>
        <v>0</v>
      </c>
      <c r="BH399" s="20"/>
      <c r="BI399" s="20">
        <f>IFERROR(ROUND(((INDEX('Stock List'!$M$11:$M$1010, MATCH(P399, 'Stock List'!$K$11:$K$1010, 0))/INDEX('Stock List'!$L$11:$L$1010, MATCH(P399, 'Stock List'!$K$11:$K$1010, 0)))*O399), 2), 0)</f>
        <v>0</v>
      </c>
      <c r="BJ399" s="20"/>
      <c r="BK399" s="20">
        <f>IFERROR(ROUND(((INDEX('Stock List'!$M$11:$M$1010, MATCH(R399, 'Stock List'!$K$11:$K$1010, 0))/INDEX('Stock List'!$L$11:$L$1010, MATCH(R399, 'Stock List'!$K$11:$K$1010, 0)))*Q399), 2), 0)</f>
        <v>0</v>
      </c>
      <c r="BL399" s="20"/>
      <c r="BM399" s="20">
        <f>IFERROR(ROUND(((INDEX('Stock List'!$M$11:$M$1010, MATCH(T399, 'Stock List'!$K$11:$K$1010, 0))/INDEX('Stock List'!$L$11:$L$1010, MATCH(T399, 'Stock List'!$K$11:$K$1010, 0)))*S399), 2), 0)</f>
        <v>0</v>
      </c>
      <c r="BN399" s="20"/>
      <c r="BO399" s="20">
        <f>IFERROR(ROUND(((INDEX('Stock List'!$M$11:$M$1010, MATCH(V399, 'Stock List'!$K$11:$K$1010, 0))/INDEX('Stock List'!$L$11:$L$1010, MATCH(V399, 'Stock List'!$K$11:$K$1010, 0)))*U399), 2), 0)</f>
        <v>0</v>
      </c>
      <c r="BP399" s="20"/>
      <c r="BQ399" s="20">
        <f>IFERROR(ROUND(((INDEX('Stock List'!$M$11:$M$1010, MATCH(X399, 'Stock List'!$K$11:$K$1010, 0))/INDEX('Stock List'!$L$11:$L$1010, MATCH(X399, 'Stock List'!$K$11:$K$1010, 0)))*W399), 2), 0)</f>
        <v>0</v>
      </c>
      <c r="BR399" s="20"/>
      <c r="BS399" s="20">
        <f>IFERROR(ROUND(((INDEX('Stock List'!$M$11:$M$1010, MATCH(Z399, 'Stock List'!$K$11:$K$1010, 0))/INDEX('Stock List'!$L$11:$L$1010, MATCH(Z399, 'Stock List'!$K$11:$K$1010, 0)))*Y399), 2), 0)</f>
        <v>0</v>
      </c>
      <c r="BT399" s="20"/>
      <c r="BU399" s="20">
        <f>IFERROR(ROUND(((INDEX('Stock List'!$M$11:$M$1010, MATCH(AB399, 'Stock List'!$K$11:$K$1010, 0))/INDEX('Stock List'!$L$11:$L$1010, MATCH(AB399, 'Stock List'!$K$11:$K$1010, 0)))*AA399), 2), 0)</f>
        <v>0</v>
      </c>
      <c r="BV399" s="20"/>
      <c r="BW399" s="20">
        <f>IFERROR(ROUND(((INDEX('Stock List'!$M$11:$M$1010, MATCH(AD399, 'Stock List'!$K$11:$K$1010, 0))/INDEX('Stock List'!$L$11:$L$1010, MATCH(AD399, 'Stock List'!$K$11:$K$1010, 0)))*AC399), 2), 0)</f>
        <v>0</v>
      </c>
      <c r="BX399" s="20"/>
      <c r="BY399" s="20">
        <f>IFERROR(ROUND(((INDEX('Stock List'!$M$11:$M$1010, MATCH(AF399, 'Stock List'!$K$11:$K$1010, 0))/INDEX('Stock List'!$L$11:$L$1010, MATCH(AF399, 'Stock List'!$K$11:$K$1010, 0)))*AE399), 2), 0)</f>
        <v>0</v>
      </c>
      <c r="BZ399" s="20"/>
      <c r="CA399" s="20">
        <f>IFERROR(ROUND(((INDEX('Stock List'!$M$11:$M$1010, MATCH(AH399, 'Stock List'!$K$11:$K$1010, 0))/INDEX('Stock List'!$L$11:$L$1010, MATCH(AH399, 'Stock List'!$K$11:$K$1010, 0)))*AG399), 2), 0)</f>
        <v>0</v>
      </c>
      <c r="CB399" s="20"/>
      <c r="CC399" s="20">
        <f>IFERROR(ROUND(((INDEX('Stock List'!$M$11:$M$1010, MATCH(AJ399, 'Stock List'!$K$11:$K$1010, 0))/INDEX('Stock List'!$L$11:$L$1010, MATCH(AJ399, 'Stock List'!$K$11:$K$1010, 0)))*AI399), 2), 0)</f>
        <v>0</v>
      </c>
      <c r="CD399" s="20"/>
      <c r="CE399" s="20">
        <f>IFERROR(ROUND(((INDEX('Stock List'!$M$11:$M$1010, MATCH(AL399, 'Stock List'!$K$11:$K$1010, 0))/INDEX('Stock List'!$L$11:$L$1010, MATCH(AL399, 'Stock List'!$K$11:$K$1010, 0)))*AK399), 2), 0)</f>
        <v>0</v>
      </c>
      <c r="CF399" s="20"/>
      <c r="CG399" s="20">
        <f>IFERROR(ROUND(((INDEX('Stock List'!$M$11:$M$1010, MATCH(AN399, 'Stock List'!$K$11:$K$1010, 0))/INDEX('Stock List'!$L$11:$L$1010, MATCH(AN399, 'Stock List'!$K$11:$K$1010, 0)))*AM399), 2), 0)</f>
        <v>0</v>
      </c>
      <c r="CH399" s="20"/>
      <c r="CI399" s="20">
        <f>IFERROR(ROUND(((INDEX('Stock List'!$M$11:$M$1010, MATCH(AP399, 'Stock List'!$K$11:$K$1010, 0))/INDEX('Stock List'!$L$11:$L$1010, MATCH(AP399, 'Stock List'!$K$11:$K$1010, 0)))*AO399), 2), 0)</f>
        <v>0</v>
      </c>
      <c r="CJ399" s="20"/>
      <c r="CK399" s="20">
        <f>IFERROR(ROUND(((INDEX('Stock List'!$M$11:$M$1010, MATCH(AR399, 'Stock List'!$K$11:$K$1010, 0))/INDEX('Stock List'!$L$11:$L$1010, MATCH(AR399, 'Stock List'!$K$11:$K$1010, 0)))*AQ399), 2), 0)</f>
        <v>0</v>
      </c>
      <c r="CL399" s="20"/>
      <c r="CM399" s="20">
        <f>IFERROR(ROUND(((INDEX('Stock List'!$M$11:$M$1010, MATCH(AT399, 'Stock List'!$K$11:$K$1010, 0))/INDEX('Stock List'!$L$11:$L$1010, MATCH(AT399, 'Stock List'!$K$11:$K$1010, 0)))*AS399), 2), 0)</f>
        <v>0</v>
      </c>
      <c r="CN399" s="20"/>
      <c r="CO399" s="20">
        <f>IFERROR(ROUND(((INDEX('Stock List'!$M$11:$M$1010, MATCH(AV399, 'Stock List'!$K$11:$K$1010, 0))/INDEX('Stock List'!$L$11:$L$1010, MATCH(AV399, 'Stock List'!$K$11:$K$1010, 0)))*AU399), 2), 0)</f>
        <v>0</v>
      </c>
      <c r="CP399" s="20"/>
      <c r="CQ399" s="20">
        <f>IFERROR(ROUND(((INDEX('Stock List'!$M$11:$M$1010, MATCH(AX399, 'Stock List'!$K$11:$K$1010, 0))/INDEX('Stock List'!$L$11:$L$1010, MATCH(AX399, 'Stock List'!$K$11:$K$1010, 0)))*AW399), 2), 0)</f>
        <v>0</v>
      </c>
      <c r="CR399" s="22"/>
      <c r="CT399" s="106" t="str">
        <f t="shared" si="349"/>
        <v/>
      </c>
      <c r="CU399" s="22" t="str">
        <f t="shared" si="350"/>
        <v/>
      </c>
      <c r="CX399" s="106" t="str">
        <f t="shared" si="351"/>
        <v/>
      </c>
      <c r="CY399" s="20" t="str">
        <f t="shared" si="352"/>
        <v/>
      </c>
      <c r="CZ399" s="22" t="str">
        <f t="shared" si="353"/>
        <v/>
      </c>
      <c r="DB399" s="76" t="str">
        <f>IF($H399="", "", COUNTIF($G$11:$G$1010, "&gt;"&amp;$G399)+1+COUNTIF($G$11:$G399, $G399)-1)</f>
        <v/>
      </c>
      <c r="DC399" s="76" t="str">
        <f>IF($H399="", "", COUNTIF($CZ$11:$CZ$1010, "&gt;"&amp;$CZ399)+1+COUNTIF($CZ$11:$CZ399, $CZ399)-1)</f>
        <v/>
      </c>
      <c r="DE399" s="147" t="str">
        <f t="shared" si="354"/>
        <v/>
      </c>
      <c r="DF399" s="148"/>
      <c r="DG399" s="19" t="str">
        <f t="shared" si="355"/>
        <v/>
      </c>
      <c r="DH399" s="153" t="str">
        <f t="shared" si="356"/>
        <v/>
      </c>
      <c r="DI399" s="19" t="str">
        <f t="shared" si="308"/>
        <v/>
      </c>
      <c r="DJ399" s="153" t="str">
        <f t="shared" si="309"/>
        <v/>
      </c>
      <c r="DK399" s="19" t="str">
        <f t="shared" si="310"/>
        <v/>
      </c>
      <c r="DL399" s="153" t="str">
        <f t="shared" si="311"/>
        <v/>
      </c>
      <c r="DM399" s="19" t="str">
        <f t="shared" si="312"/>
        <v/>
      </c>
      <c r="DN399" s="153" t="str">
        <f t="shared" si="313"/>
        <v/>
      </c>
      <c r="DO399" s="19" t="str">
        <f t="shared" si="314"/>
        <v/>
      </c>
      <c r="DP399" s="153" t="str">
        <f t="shared" si="315"/>
        <v/>
      </c>
      <c r="DQ399" s="19" t="str">
        <f t="shared" si="316"/>
        <v/>
      </c>
      <c r="DR399" s="153" t="str">
        <f t="shared" si="317"/>
        <v/>
      </c>
      <c r="DS399" s="19" t="str">
        <f t="shared" si="318"/>
        <v/>
      </c>
      <c r="DT399" s="153" t="str">
        <f t="shared" si="319"/>
        <v/>
      </c>
      <c r="DU399" s="19" t="str">
        <f t="shared" si="320"/>
        <v/>
      </c>
      <c r="DV399" s="153" t="str">
        <f t="shared" si="321"/>
        <v/>
      </c>
      <c r="DW399" s="19" t="str">
        <f t="shared" si="322"/>
        <v/>
      </c>
      <c r="DX399" s="153" t="str">
        <f t="shared" si="323"/>
        <v/>
      </c>
      <c r="DY399" s="19" t="str">
        <f t="shared" si="324"/>
        <v/>
      </c>
      <c r="DZ399" s="153" t="str">
        <f t="shared" si="325"/>
        <v/>
      </c>
      <c r="EA399" s="19" t="str">
        <f t="shared" si="326"/>
        <v/>
      </c>
      <c r="EB399" s="153" t="str">
        <f t="shared" si="327"/>
        <v/>
      </c>
      <c r="EC399" s="19" t="str">
        <f t="shared" si="328"/>
        <v/>
      </c>
      <c r="ED399" s="153" t="str">
        <f t="shared" si="329"/>
        <v/>
      </c>
      <c r="EE399" s="19" t="str">
        <f t="shared" si="330"/>
        <v/>
      </c>
      <c r="EF399" s="153" t="str">
        <f t="shared" si="331"/>
        <v/>
      </c>
      <c r="EG399" s="19" t="str">
        <f t="shared" si="332"/>
        <v/>
      </c>
      <c r="EH399" s="153" t="str">
        <f t="shared" si="333"/>
        <v/>
      </c>
      <c r="EI399" s="19" t="str">
        <f t="shared" si="334"/>
        <v/>
      </c>
      <c r="EJ399" s="153" t="str">
        <f t="shared" si="335"/>
        <v/>
      </c>
      <c r="EK399" s="19" t="str">
        <f t="shared" si="336"/>
        <v/>
      </c>
      <c r="EL399" s="153" t="str">
        <f t="shared" si="337"/>
        <v/>
      </c>
      <c r="EM399" s="19" t="str">
        <f t="shared" si="338"/>
        <v/>
      </c>
      <c r="EN399" s="153" t="str">
        <f t="shared" si="339"/>
        <v/>
      </c>
      <c r="EO399" s="19" t="str">
        <f t="shared" si="340"/>
        <v/>
      </c>
      <c r="EP399" s="153" t="str">
        <f t="shared" si="341"/>
        <v/>
      </c>
      <c r="EQ399" s="19" t="str">
        <f t="shared" si="342"/>
        <v/>
      </c>
      <c r="ER399" s="153" t="str">
        <f t="shared" si="343"/>
        <v/>
      </c>
      <c r="ES399" s="19" t="str">
        <f t="shared" si="344"/>
        <v/>
      </c>
      <c r="ET399" s="153" t="str">
        <f t="shared" si="345"/>
        <v/>
      </c>
    </row>
    <row r="400" spans="1:150" x14ac:dyDescent="0.25">
      <c r="A400" s="31"/>
      <c r="B400" s="91" t="str">
        <f t="shared" si="346"/>
        <v/>
      </c>
      <c r="C400" s="20" t="str">
        <f t="shared" si="306"/>
        <v/>
      </c>
      <c r="D400" s="97" t="str">
        <f t="shared" si="307"/>
        <v/>
      </c>
      <c r="E400" s="62" t="str">
        <f t="shared" si="347"/>
        <v/>
      </c>
      <c r="F400" s="31"/>
      <c r="G400" s="282"/>
      <c r="H400" s="283"/>
      <c r="I400" s="284"/>
      <c r="J400" s="285"/>
      <c r="K400" s="286"/>
      <c r="L400" s="287"/>
      <c r="M400" s="288"/>
      <c r="N400" s="287"/>
      <c r="O400" s="288"/>
      <c r="P400" s="287"/>
      <c r="Q400" s="288"/>
      <c r="R400" s="287"/>
      <c r="S400" s="288"/>
      <c r="T400" s="287"/>
      <c r="U400" s="288"/>
      <c r="V400" s="287"/>
      <c r="W400" s="288"/>
      <c r="X400" s="287"/>
      <c r="Y400" s="288"/>
      <c r="Z400" s="287"/>
      <c r="AA400" s="288"/>
      <c r="AB400" s="287"/>
      <c r="AC400" s="288"/>
      <c r="AD400" s="287"/>
      <c r="AE400" s="288"/>
      <c r="AF400" s="287"/>
      <c r="AG400" s="288"/>
      <c r="AH400" s="287"/>
      <c r="AI400" s="288"/>
      <c r="AJ400" s="287"/>
      <c r="AK400" s="288"/>
      <c r="AL400" s="287"/>
      <c r="AM400" s="288"/>
      <c r="AN400" s="287"/>
      <c r="AO400" s="288"/>
      <c r="AP400" s="287"/>
      <c r="AQ400" s="288"/>
      <c r="AR400" s="287"/>
      <c r="AS400" s="288"/>
      <c r="AT400" s="287"/>
      <c r="AU400" s="288"/>
      <c r="AV400" s="287"/>
      <c r="AW400" s="288"/>
      <c r="AX400" s="287"/>
      <c r="AY400" s="31"/>
      <c r="BA400" s="76" t="str">
        <f t="shared" si="348"/>
        <v/>
      </c>
      <c r="BC400" s="76" t="str">
        <f>IF('Stock List'!$K400="", "", 'Stock List'!$K400)</f>
        <v/>
      </c>
      <c r="BE400" s="106">
        <f>IFERROR(ROUND(((INDEX('Stock List'!$M$11:$M$1010, MATCH(L400, 'Stock List'!$K$11:$K$1010, 0))/INDEX('Stock List'!$L$11:$L$1010, MATCH(L400, 'Stock List'!$K$11:$K$1010, 0)))*K400), 2), 0)</f>
        <v>0</v>
      </c>
      <c r="BF400" s="20"/>
      <c r="BG400" s="20">
        <f>IFERROR(ROUND(((INDEX('Stock List'!$M$11:$M$1010, MATCH(N400, 'Stock List'!$K$11:$K$1010, 0))/INDEX('Stock List'!$L$11:$L$1010, MATCH(N400, 'Stock List'!$K$11:$K$1010, 0)))*M400), 2), 0)</f>
        <v>0</v>
      </c>
      <c r="BH400" s="20"/>
      <c r="BI400" s="20">
        <f>IFERROR(ROUND(((INDEX('Stock List'!$M$11:$M$1010, MATCH(P400, 'Stock List'!$K$11:$K$1010, 0))/INDEX('Stock List'!$L$11:$L$1010, MATCH(P400, 'Stock List'!$K$11:$K$1010, 0)))*O400), 2), 0)</f>
        <v>0</v>
      </c>
      <c r="BJ400" s="20"/>
      <c r="BK400" s="20">
        <f>IFERROR(ROUND(((INDEX('Stock List'!$M$11:$M$1010, MATCH(R400, 'Stock List'!$K$11:$K$1010, 0))/INDEX('Stock List'!$L$11:$L$1010, MATCH(R400, 'Stock List'!$K$11:$K$1010, 0)))*Q400), 2), 0)</f>
        <v>0</v>
      </c>
      <c r="BL400" s="20"/>
      <c r="BM400" s="20">
        <f>IFERROR(ROUND(((INDEX('Stock List'!$M$11:$M$1010, MATCH(T400, 'Stock List'!$K$11:$K$1010, 0))/INDEX('Stock List'!$L$11:$L$1010, MATCH(T400, 'Stock List'!$K$11:$K$1010, 0)))*S400), 2), 0)</f>
        <v>0</v>
      </c>
      <c r="BN400" s="20"/>
      <c r="BO400" s="20">
        <f>IFERROR(ROUND(((INDEX('Stock List'!$M$11:$M$1010, MATCH(V400, 'Stock List'!$K$11:$K$1010, 0))/INDEX('Stock List'!$L$11:$L$1010, MATCH(V400, 'Stock List'!$K$11:$K$1010, 0)))*U400), 2), 0)</f>
        <v>0</v>
      </c>
      <c r="BP400" s="20"/>
      <c r="BQ400" s="20">
        <f>IFERROR(ROUND(((INDEX('Stock List'!$M$11:$M$1010, MATCH(X400, 'Stock List'!$K$11:$K$1010, 0))/INDEX('Stock List'!$L$11:$L$1010, MATCH(X400, 'Stock List'!$K$11:$K$1010, 0)))*W400), 2), 0)</f>
        <v>0</v>
      </c>
      <c r="BR400" s="20"/>
      <c r="BS400" s="20">
        <f>IFERROR(ROUND(((INDEX('Stock List'!$M$11:$M$1010, MATCH(Z400, 'Stock List'!$K$11:$K$1010, 0))/INDEX('Stock List'!$L$11:$L$1010, MATCH(Z400, 'Stock List'!$K$11:$K$1010, 0)))*Y400), 2), 0)</f>
        <v>0</v>
      </c>
      <c r="BT400" s="20"/>
      <c r="BU400" s="20">
        <f>IFERROR(ROUND(((INDEX('Stock List'!$M$11:$M$1010, MATCH(AB400, 'Stock List'!$K$11:$K$1010, 0))/INDEX('Stock List'!$L$11:$L$1010, MATCH(AB400, 'Stock List'!$K$11:$K$1010, 0)))*AA400), 2), 0)</f>
        <v>0</v>
      </c>
      <c r="BV400" s="20"/>
      <c r="BW400" s="20">
        <f>IFERROR(ROUND(((INDEX('Stock List'!$M$11:$M$1010, MATCH(AD400, 'Stock List'!$K$11:$K$1010, 0))/INDEX('Stock List'!$L$11:$L$1010, MATCH(AD400, 'Stock List'!$K$11:$K$1010, 0)))*AC400), 2), 0)</f>
        <v>0</v>
      </c>
      <c r="BX400" s="20"/>
      <c r="BY400" s="20">
        <f>IFERROR(ROUND(((INDEX('Stock List'!$M$11:$M$1010, MATCH(AF400, 'Stock List'!$K$11:$K$1010, 0))/INDEX('Stock List'!$L$11:$L$1010, MATCH(AF400, 'Stock List'!$K$11:$K$1010, 0)))*AE400), 2), 0)</f>
        <v>0</v>
      </c>
      <c r="BZ400" s="20"/>
      <c r="CA400" s="20">
        <f>IFERROR(ROUND(((INDEX('Stock List'!$M$11:$M$1010, MATCH(AH400, 'Stock List'!$K$11:$K$1010, 0))/INDEX('Stock List'!$L$11:$L$1010, MATCH(AH400, 'Stock List'!$K$11:$K$1010, 0)))*AG400), 2), 0)</f>
        <v>0</v>
      </c>
      <c r="CB400" s="20"/>
      <c r="CC400" s="20">
        <f>IFERROR(ROUND(((INDEX('Stock List'!$M$11:$M$1010, MATCH(AJ400, 'Stock List'!$K$11:$K$1010, 0))/INDEX('Stock List'!$L$11:$L$1010, MATCH(AJ400, 'Stock List'!$K$11:$K$1010, 0)))*AI400), 2), 0)</f>
        <v>0</v>
      </c>
      <c r="CD400" s="20"/>
      <c r="CE400" s="20">
        <f>IFERROR(ROUND(((INDEX('Stock List'!$M$11:$M$1010, MATCH(AL400, 'Stock List'!$K$11:$K$1010, 0))/INDEX('Stock List'!$L$11:$L$1010, MATCH(AL400, 'Stock List'!$K$11:$K$1010, 0)))*AK400), 2), 0)</f>
        <v>0</v>
      </c>
      <c r="CF400" s="20"/>
      <c r="CG400" s="20">
        <f>IFERROR(ROUND(((INDEX('Stock List'!$M$11:$M$1010, MATCH(AN400, 'Stock List'!$K$11:$K$1010, 0))/INDEX('Stock List'!$L$11:$L$1010, MATCH(AN400, 'Stock List'!$K$11:$K$1010, 0)))*AM400), 2), 0)</f>
        <v>0</v>
      </c>
      <c r="CH400" s="20"/>
      <c r="CI400" s="20">
        <f>IFERROR(ROUND(((INDEX('Stock List'!$M$11:$M$1010, MATCH(AP400, 'Stock List'!$K$11:$K$1010, 0))/INDEX('Stock List'!$L$11:$L$1010, MATCH(AP400, 'Stock List'!$K$11:$K$1010, 0)))*AO400), 2), 0)</f>
        <v>0</v>
      </c>
      <c r="CJ400" s="20"/>
      <c r="CK400" s="20">
        <f>IFERROR(ROUND(((INDEX('Stock List'!$M$11:$M$1010, MATCH(AR400, 'Stock List'!$K$11:$K$1010, 0))/INDEX('Stock List'!$L$11:$L$1010, MATCH(AR400, 'Stock List'!$K$11:$K$1010, 0)))*AQ400), 2), 0)</f>
        <v>0</v>
      </c>
      <c r="CL400" s="20"/>
      <c r="CM400" s="20">
        <f>IFERROR(ROUND(((INDEX('Stock List'!$M$11:$M$1010, MATCH(AT400, 'Stock List'!$K$11:$K$1010, 0))/INDEX('Stock List'!$L$11:$L$1010, MATCH(AT400, 'Stock List'!$K$11:$K$1010, 0)))*AS400), 2), 0)</f>
        <v>0</v>
      </c>
      <c r="CN400" s="20"/>
      <c r="CO400" s="20">
        <f>IFERROR(ROUND(((INDEX('Stock List'!$M$11:$M$1010, MATCH(AV400, 'Stock List'!$K$11:$K$1010, 0))/INDEX('Stock List'!$L$11:$L$1010, MATCH(AV400, 'Stock List'!$K$11:$K$1010, 0)))*AU400), 2), 0)</f>
        <v>0</v>
      </c>
      <c r="CP400" s="20"/>
      <c r="CQ400" s="20">
        <f>IFERROR(ROUND(((INDEX('Stock List'!$M$11:$M$1010, MATCH(AX400, 'Stock List'!$K$11:$K$1010, 0))/INDEX('Stock List'!$L$11:$L$1010, MATCH(AX400, 'Stock List'!$K$11:$K$1010, 0)))*AW400), 2), 0)</f>
        <v>0</v>
      </c>
      <c r="CR400" s="22"/>
      <c r="CT400" s="106" t="str">
        <f t="shared" si="349"/>
        <v/>
      </c>
      <c r="CU400" s="22" t="str">
        <f t="shared" si="350"/>
        <v/>
      </c>
      <c r="CX400" s="106" t="str">
        <f t="shared" si="351"/>
        <v/>
      </c>
      <c r="CY400" s="20" t="str">
        <f t="shared" si="352"/>
        <v/>
      </c>
      <c r="CZ400" s="22" t="str">
        <f t="shared" si="353"/>
        <v/>
      </c>
      <c r="DB400" s="76" t="str">
        <f>IF($H400="", "", COUNTIF($G$11:$G$1010, "&gt;"&amp;$G400)+1+COUNTIF($G$11:$G400, $G400)-1)</f>
        <v/>
      </c>
      <c r="DC400" s="76" t="str">
        <f>IF($H400="", "", COUNTIF($CZ$11:$CZ$1010, "&gt;"&amp;$CZ400)+1+COUNTIF($CZ$11:$CZ400, $CZ400)-1)</f>
        <v/>
      </c>
      <c r="DE400" s="147" t="str">
        <f t="shared" si="354"/>
        <v/>
      </c>
      <c r="DF400" s="148"/>
      <c r="DG400" s="19" t="str">
        <f t="shared" si="355"/>
        <v/>
      </c>
      <c r="DH400" s="153" t="str">
        <f t="shared" si="356"/>
        <v/>
      </c>
      <c r="DI400" s="19" t="str">
        <f t="shared" si="308"/>
        <v/>
      </c>
      <c r="DJ400" s="153" t="str">
        <f t="shared" si="309"/>
        <v/>
      </c>
      <c r="DK400" s="19" t="str">
        <f t="shared" si="310"/>
        <v/>
      </c>
      <c r="DL400" s="153" t="str">
        <f t="shared" si="311"/>
        <v/>
      </c>
      <c r="DM400" s="19" t="str">
        <f t="shared" si="312"/>
        <v/>
      </c>
      <c r="DN400" s="153" t="str">
        <f t="shared" si="313"/>
        <v/>
      </c>
      <c r="DO400" s="19" t="str">
        <f t="shared" si="314"/>
        <v/>
      </c>
      <c r="DP400" s="153" t="str">
        <f t="shared" si="315"/>
        <v/>
      </c>
      <c r="DQ400" s="19" t="str">
        <f t="shared" si="316"/>
        <v/>
      </c>
      <c r="DR400" s="153" t="str">
        <f t="shared" si="317"/>
        <v/>
      </c>
      <c r="DS400" s="19" t="str">
        <f t="shared" si="318"/>
        <v/>
      </c>
      <c r="DT400" s="153" t="str">
        <f t="shared" si="319"/>
        <v/>
      </c>
      <c r="DU400" s="19" t="str">
        <f t="shared" si="320"/>
        <v/>
      </c>
      <c r="DV400" s="153" t="str">
        <f t="shared" si="321"/>
        <v/>
      </c>
      <c r="DW400" s="19" t="str">
        <f t="shared" si="322"/>
        <v/>
      </c>
      <c r="DX400" s="153" t="str">
        <f t="shared" si="323"/>
        <v/>
      </c>
      <c r="DY400" s="19" t="str">
        <f t="shared" si="324"/>
        <v/>
      </c>
      <c r="DZ400" s="153" t="str">
        <f t="shared" si="325"/>
        <v/>
      </c>
      <c r="EA400" s="19" t="str">
        <f t="shared" si="326"/>
        <v/>
      </c>
      <c r="EB400" s="153" t="str">
        <f t="shared" si="327"/>
        <v/>
      </c>
      <c r="EC400" s="19" t="str">
        <f t="shared" si="328"/>
        <v/>
      </c>
      <c r="ED400" s="153" t="str">
        <f t="shared" si="329"/>
        <v/>
      </c>
      <c r="EE400" s="19" t="str">
        <f t="shared" si="330"/>
        <v/>
      </c>
      <c r="EF400" s="153" t="str">
        <f t="shared" si="331"/>
        <v/>
      </c>
      <c r="EG400" s="19" t="str">
        <f t="shared" si="332"/>
        <v/>
      </c>
      <c r="EH400" s="153" t="str">
        <f t="shared" si="333"/>
        <v/>
      </c>
      <c r="EI400" s="19" t="str">
        <f t="shared" si="334"/>
        <v/>
      </c>
      <c r="EJ400" s="153" t="str">
        <f t="shared" si="335"/>
        <v/>
      </c>
      <c r="EK400" s="19" t="str">
        <f t="shared" si="336"/>
        <v/>
      </c>
      <c r="EL400" s="153" t="str">
        <f t="shared" si="337"/>
        <v/>
      </c>
      <c r="EM400" s="19" t="str">
        <f t="shared" si="338"/>
        <v/>
      </c>
      <c r="EN400" s="153" t="str">
        <f t="shared" si="339"/>
        <v/>
      </c>
      <c r="EO400" s="19" t="str">
        <f t="shared" si="340"/>
        <v/>
      </c>
      <c r="EP400" s="153" t="str">
        <f t="shared" si="341"/>
        <v/>
      </c>
      <c r="EQ400" s="19" t="str">
        <f t="shared" si="342"/>
        <v/>
      </c>
      <c r="ER400" s="153" t="str">
        <f t="shared" si="343"/>
        <v/>
      </c>
      <c r="ES400" s="19" t="str">
        <f t="shared" si="344"/>
        <v/>
      </c>
      <c r="ET400" s="153" t="str">
        <f t="shared" si="345"/>
        <v/>
      </c>
    </row>
    <row r="401" spans="1:150" x14ac:dyDescent="0.25">
      <c r="A401" s="31"/>
      <c r="B401" s="91" t="str">
        <f t="shared" si="346"/>
        <v/>
      </c>
      <c r="C401" s="20" t="str">
        <f t="shared" si="306"/>
        <v/>
      </c>
      <c r="D401" s="97" t="str">
        <f t="shared" si="307"/>
        <v/>
      </c>
      <c r="E401" s="62" t="str">
        <f t="shared" si="347"/>
        <v/>
      </c>
      <c r="F401" s="31"/>
      <c r="G401" s="282"/>
      <c r="H401" s="283"/>
      <c r="I401" s="284"/>
      <c r="J401" s="285"/>
      <c r="K401" s="286"/>
      <c r="L401" s="287"/>
      <c r="M401" s="288"/>
      <c r="N401" s="287"/>
      <c r="O401" s="288"/>
      <c r="P401" s="287"/>
      <c r="Q401" s="288"/>
      <c r="R401" s="287"/>
      <c r="S401" s="288"/>
      <c r="T401" s="287"/>
      <c r="U401" s="288"/>
      <c r="V401" s="287"/>
      <c r="W401" s="288"/>
      <c r="X401" s="287"/>
      <c r="Y401" s="288"/>
      <c r="Z401" s="287"/>
      <c r="AA401" s="288"/>
      <c r="AB401" s="287"/>
      <c r="AC401" s="288"/>
      <c r="AD401" s="287"/>
      <c r="AE401" s="288"/>
      <c r="AF401" s="287"/>
      <c r="AG401" s="288"/>
      <c r="AH401" s="287"/>
      <c r="AI401" s="288"/>
      <c r="AJ401" s="287"/>
      <c r="AK401" s="288"/>
      <c r="AL401" s="287"/>
      <c r="AM401" s="288"/>
      <c r="AN401" s="287"/>
      <c r="AO401" s="288"/>
      <c r="AP401" s="287"/>
      <c r="AQ401" s="288"/>
      <c r="AR401" s="287"/>
      <c r="AS401" s="288"/>
      <c r="AT401" s="287"/>
      <c r="AU401" s="288"/>
      <c r="AV401" s="287"/>
      <c r="AW401" s="288"/>
      <c r="AX401" s="287"/>
      <c r="AY401" s="31"/>
      <c r="BA401" s="76" t="str">
        <f t="shared" si="348"/>
        <v/>
      </c>
      <c r="BC401" s="76" t="str">
        <f>IF('Stock List'!$K401="", "", 'Stock List'!$K401)</f>
        <v/>
      </c>
      <c r="BE401" s="106">
        <f>IFERROR(ROUND(((INDEX('Stock List'!$M$11:$M$1010, MATCH(L401, 'Stock List'!$K$11:$K$1010, 0))/INDEX('Stock List'!$L$11:$L$1010, MATCH(L401, 'Stock List'!$K$11:$K$1010, 0)))*K401), 2), 0)</f>
        <v>0</v>
      </c>
      <c r="BF401" s="20"/>
      <c r="BG401" s="20">
        <f>IFERROR(ROUND(((INDEX('Stock List'!$M$11:$M$1010, MATCH(N401, 'Stock List'!$K$11:$K$1010, 0))/INDEX('Stock List'!$L$11:$L$1010, MATCH(N401, 'Stock List'!$K$11:$K$1010, 0)))*M401), 2), 0)</f>
        <v>0</v>
      </c>
      <c r="BH401" s="20"/>
      <c r="BI401" s="20">
        <f>IFERROR(ROUND(((INDEX('Stock List'!$M$11:$M$1010, MATCH(P401, 'Stock List'!$K$11:$K$1010, 0))/INDEX('Stock List'!$L$11:$L$1010, MATCH(P401, 'Stock List'!$K$11:$K$1010, 0)))*O401), 2), 0)</f>
        <v>0</v>
      </c>
      <c r="BJ401" s="20"/>
      <c r="BK401" s="20">
        <f>IFERROR(ROUND(((INDEX('Stock List'!$M$11:$M$1010, MATCH(R401, 'Stock List'!$K$11:$K$1010, 0))/INDEX('Stock List'!$L$11:$L$1010, MATCH(R401, 'Stock List'!$K$11:$K$1010, 0)))*Q401), 2), 0)</f>
        <v>0</v>
      </c>
      <c r="BL401" s="20"/>
      <c r="BM401" s="20">
        <f>IFERROR(ROUND(((INDEX('Stock List'!$M$11:$M$1010, MATCH(T401, 'Stock List'!$K$11:$K$1010, 0))/INDEX('Stock List'!$L$11:$L$1010, MATCH(T401, 'Stock List'!$K$11:$K$1010, 0)))*S401), 2), 0)</f>
        <v>0</v>
      </c>
      <c r="BN401" s="20"/>
      <c r="BO401" s="20">
        <f>IFERROR(ROUND(((INDEX('Stock List'!$M$11:$M$1010, MATCH(V401, 'Stock List'!$K$11:$K$1010, 0))/INDEX('Stock List'!$L$11:$L$1010, MATCH(V401, 'Stock List'!$K$11:$K$1010, 0)))*U401), 2), 0)</f>
        <v>0</v>
      </c>
      <c r="BP401" s="20"/>
      <c r="BQ401" s="20">
        <f>IFERROR(ROUND(((INDEX('Stock List'!$M$11:$M$1010, MATCH(X401, 'Stock List'!$K$11:$K$1010, 0))/INDEX('Stock List'!$L$11:$L$1010, MATCH(X401, 'Stock List'!$K$11:$K$1010, 0)))*W401), 2), 0)</f>
        <v>0</v>
      </c>
      <c r="BR401" s="20"/>
      <c r="BS401" s="20">
        <f>IFERROR(ROUND(((INDEX('Stock List'!$M$11:$M$1010, MATCH(Z401, 'Stock List'!$K$11:$K$1010, 0))/INDEX('Stock List'!$L$11:$L$1010, MATCH(Z401, 'Stock List'!$K$11:$K$1010, 0)))*Y401), 2), 0)</f>
        <v>0</v>
      </c>
      <c r="BT401" s="20"/>
      <c r="BU401" s="20">
        <f>IFERROR(ROUND(((INDEX('Stock List'!$M$11:$M$1010, MATCH(AB401, 'Stock List'!$K$11:$K$1010, 0))/INDEX('Stock List'!$L$11:$L$1010, MATCH(AB401, 'Stock List'!$K$11:$K$1010, 0)))*AA401), 2), 0)</f>
        <v>0</v>
      </c>
      <c r="BV401" s="20"/>
      <c r="BW401" s="20">
        <f>IFERROR(ROUND(((INDEX('Stock List'!$M$11:$M$1010, MATCH(AD401, 'Stock List'!$K$11:$K$1010, 0))/INDEX('Stock List'!$L$11:$L$1010, MATCH(AD401, 'Stock List'!$K$11:$K$1010, 0)))*AC401), 2), 0)</f>
        <v>0</v>
      </c>
      <c r="BX401" s="20"/>
      <c r="BY401" s="20">
        <f>IFERROR(ROUND(((INDEX('Stock List'!$M$11:$M$1010, MATCH(AF401, 'Stock List'!$K$11:$K$1010, 0))/INDEX('Stock List'!$L$11:$L$1010, MATCH(AF401, 'Stock List'!$K$11:$K$1010, 0)))*AE401), 2), 0)</f>
        <v>0</v>
      </c>
      <c r="BZ401" s="20"/>
      <c r="CA401" s="20">
        <f>IFERROR(ROUND(((INDEX('Stock List'!$M$11:$M$1010, MATCH(AH401, 'Stock List'!$K$11:$K$1010, 0))/INDEX('Stock List'!$L$11:$L$1010, MATCH(AH401, 'Stock List'!$K$11:$K$1010, 0)))*AG401), 2), 0)</f>
        <v>0</v>
      </c>
      <c r="CB401" s="20"/>
      <c r="CC401" s="20">
        <f>IFERROR(ROUND(((INDEX('Stock List'!$M$11:$M$1010, MATCH(AJ401, 'Stock List'!$K$11:$K$1010, 0))/INDEX('Stock List'!$L$11:$L$1010, MATCH(AJ401, 'Stock List'!$K$11:$K$1010, 0)))*AI401), 2), 0)</f>
        <v>0</v>
      </c>
      <c r="CD401" s="20"/>
      <c r="CE401" s="20">
        <f>IFERROR(ROUND(((INDEX('Stock List'!$M$11:$M$1010, MATCH(AL401, 'Stock List'!$K$11:$K$1010, 0))/INDEX('Stock List'!$L$11:$L$1010, MATCH(AL401, 'Stock List'!$K$11:$K$1010, 0)))*AK401), 2), 0)</f>
        <v>0</v>
      </c>
      <c r="CF401" s="20"/>
      <c r="CG401" s="20">
        <f>IFERROR(ROUND(((INDEX('Stock List'!$M$11:$M$1010, MATCH(AN401, 'Stock List'!$K$11:$K$1010, 0))/INDEX('Stock List'!$L$11:$L$1010, MATCH(AN401, 'Stock List'!$K$11:$K$1010, 0)))*AM401), 2), 0)</f>
        <v>0</v>
      </c>
      <c r="CH401" s="20"/>
      <c r="CI401" s="20">
        <f>IFERROR(ROUND(((INDEX('Stock List'!$M$11:$M$1010, MATCH(AP401, 'Stock List'!$K$11:$K$1010, 0))/INDEX('Stock List'!$L$11:$L$1010, MATCH(AP401, 'Stock List'!$K$11:$K$1010, 0)))*AO401), 2), 0)</f>
        <v>0</v>
      </c>
      <c r="CJ401" s="20"/>
      <c r="CK401" s="20">
        <f>IFERROR(ROUND(((INDEX('Stock List'!$M$11:$M$1010, MATCH(AR401, 'Stock List'!$K$11:$K$1010, 0))/INDEX('Stock List'!$L$11:$L$1010, MATCH(AR401, 'Stock List'!$K$11:$K$1010, 0)))*AQ401), 2), 0)</f>
        <v>0</v>
      </c>
      <c r="CL401" s="20"/>
      <c r="CM401" s="20">
        <f>IFERROR(ROUND(((INDEX('Stock List'!$M$11:$M$1010, MATCH(AT401, 'Stock List'!$K$11:$K$1010, 0))/INDEX('Stock List'!$L$11:$L$1010, MATCH(AT401, 'Stock List'!$K$11:$K$1010, 0)))*AS401), 2), 0)</f>
        <v>0</v>
      </c>
      <c r="CN401" s="20"/>
      <c r="CO401" s="20">
        <f>IFERROR(ROUND(((INDEX('Stock List'!$M$11:$M$1010, MATCH(AV401, 'Stock List'!$K$11:$K$1010, 0))/INDEX('Stock List'!$L$11:$L$1010, MATCH(AV401, 'Stock List'!$K$11:$K$1010, 0)))*AU401), 2), 0)</f>
        <v>0</v>
      </c>
      <c r="CP401" s="20"/>
      <c r="CQ401" s="20">
        <f>IFERROR(ROUND(((INDEX('Stock List'!$M$11:$M$1010, MATCH(AX401, 'Stock List'!$K$11:$K$1010, 0))/INDEX('Stock List'!$L$11:$L$1010, MATCH(AX401, 'Stock List'!$K$11:$K$1010, 0)))*AW401), 2), 0)</f>
        <v>0</v>
      </c>
      <c r="CR401" s="22"/>
      <c r="CT401" s="106" t="str">
        <f t="shared" si="349"/>
        <v/>
      </c>
      <c r="CU401" s="22" t="str">
        <f t="shared" si="350"/>
        <v/>
      </c>
      <c r="CX401" s="106" t="str">
        <f t="shared" si="351"/>
        <v/>
      </c>
      <c r="CY401" s="20" t="str">
        <f t="shared" si="352"/>
        <v/>
      </c>
      <c r="CZ401" s="22" t="str">
        <f t="shared" si="353"/>
        <v/>
      </c>
      <c r="DB401" s="76" t="str">
        <f>IF($H401="", "", COUNTIF($G$11:$G$1010, "&gt;"&amp;$G401)+1+COUNTIF($G$11:$G401, $G401)-1)</f>
        <v/>
      </c>
      <c r="DC401" s="76" t="str">
        <f>IF($H401="", "", COUNTIF($CZ$11:$CZ$1010, "&gt;"&amp;$CZ401)+1+COUNTIF($CZ$11:$CZ401, $CZ401)-1)</f>
        <v/>
      </c>
      <c r="DE401" s="147" t="str">
        <f t="shared" si="354"/>
        <v/>
      </c>
      <c r="DF401" s="148"/>
      <c r="DG401" s="19" t="str">
        <f t="shared" si="355"/>
        <v/>
      </c>
      <c r="DH401" s="153" t="str">
        <f t="shared" si="356"/>
        <v/>
      </c>
      <c r="DI401" s="19" t="str">
        <f t="shared" si="308"/>
        <v/>
      </c>
      <c r="DJ401" s="153" t="str">
        <f t="shared" si="309"/>
        <v/>
      </c>
      <c r="DK401" s="19" t="str">
        <f t="shared" si="310"/>
        <v/>
      </c>
      <c r="DL401" s="153" t="str">
        <f t="shared" si="311"/>
        <v/>
      </c>
      <c r="DM401" s="19" t="str">
        <f t="shared" si="312"/>
        <v/>
      </c>
      <c r="DN401" s="153" t="str">
        <f t="shared" si="313"/>
        <v/>
      </c>
      <c r="DO401" s="19" t="str">
        <f t="shared" si="314"/>
        <v/>
      </c>
      <c r="DP401" s="153" t="str">
        <f t="shared" si="315"/>
        <v/>
      </c>
      <c r="DQ401" s="19" t="str">
        <f t="shared" si="316"/>
        <v/>
      </c>
      <c r="DR401" s="153" t="str">
        <f t="shared" si="317"/>
        <v/>
      </c>
      <c r="DS401" s="19" t="str">
        <f t="shared" si="318"/>
        <v/>
      </c>
      <c r="DT401" s="153" t="str">
        <f t="shared" si="319"/>
        <v/>
      </c>
      <c r="DU401" s="19" t="str">
        <f t="shared" si="320"/>
        <v/>
      </c>
      <c r="DV401" s="153" t="str">
        <f t="shared" si="321"/>
        <v/>
      </c>
      <c r="DW401" s="19" t="str">
        <f t="shared" si="322"/>
        <v/>
      </c>
      <c r="DX401" s="153" t="str">
        <f t="shared" si="323"/>
        <v/>
      </c>
      <c r="DY401" s="19" t="str">
        <f t="shared" si="324"/>
        <v/>
      </c>
      <c r="DZ401" s="153" t="str">
        <f t="shared" si="325"/>
        <v/>
      </c>
      <c r="EA401" s="19" t="str">
        <f t="shared" si="326"/>
        <v/>
      </c>
      <c r="EB401" s="153" t="str">
        <f t="shared" si="327"/>
        <v/>
      </c>
      <c r="EC401" s="19" t="str">
        <f t="shared" si="328"/>
        <v/>
      </c>
      <c r="ED401" s="153" t="str">
        <f t="shared" si="329"/>
        <v/>
      </c>
      <c r="EE401" s="19" t="str">
        <f t="shared" si="330"/>
        <v/>
      </c>
      <c r="EF401" s="153" t="str">
        <f t="shared" si="331"/>
        <v/>
      </c>
      <c r="EG401" s="19" t="str">
        <f t="shared" si="332"/>
        <v/>
      </c>
      <c r="EH401" s="153" t="str">
        <f t="shared" si="333"/>
        <v/>
      </c>
      <c r="EI401" s="19" t="str">
        <f t="shared" si="334"/>
        <v/>
      </c>
      <c r="EJ401" s="153" t="str">
        <f t="shared" si="335"/>
        <v/>
      </c>
      <c r="EK401" s="19" t="str">
        <f t="shared" si="336"/>
        <v/>
      </c>
      <c r="EL401" s="153" t="str">
        <f t="shared" si="337"/>
        <v/>
      </c>
      <c r="EM401" s="19" t="str">
        <f t="shared" si="338"/>
        <v/>
      </c>
      <c r="EN401" s="153" t="str">
        <f t="shared" si="339"/>
        <v/>
      </c>
      <c r="EO401" s="19" t="str">
        <f t="shared" si="340"/>
        <v/>
      </c>
      <c r="EP401" s="153" t="str">
        <f t="shared" si="341"/>
        <v/>
      </c>
      <c r="EQ401" s="19" t="str">
        <f t="shared" si="342"/>
        <v/>
      </c>
      <c r="ER401" s="153" t="str">
        <f t="shared" si="343"/>
        <v/>
      </c>
      <c r="ES401" s="19" t="str">
        <f t="shared" si="344"/>
        <v/>
      </c>
      <c r="ET401" s="153" t="str">
        <f t="shared" si="345"/>
        <v/>
      </c>
    </row>
    <row r="402" spans="1:150" x14ac:dyDescent="0.25">
      <c r="A402" s="31"/>
      <c r="B402" s="91" t="str">
        <f t="shared" si="346"/>
        <v/>
      </c>
      <c r="C402" s="20" t="str">
        <f t="shared" si="306"/>
        <v/>
      </c>
      <c r="D402" s="97" t="str">
        <f t="shared" si="307"/>
        <v/>
      </c>
      <c r="E402" s="62" t="str">
        <f t="shared" si="347"/>
        <v/>
      </c>
      <c r="F402" s="31"/>
      <c r="G402" s="282"/>
      <c r="H402" s="283"/>
      <c r="I402" s="284"/>
      <c r="J402" s="285"/>
      <c r="K402" s="286"/>
      <c r="L402" s="287"/>
      <c r="M402" s="288"/>
      <c r="N402" s="287"/>
      <c r="O402" s="288"/>
      <c r="P402" s="287"/>
      <c r="Q402" s="288"/>
      <c r="R402" s="287"/>
      <c r="S402" s="288"/>
      <c r="T402" s="287"/>
      <c r="U402" s="288"/>
      <c r="V402" s="287"/>
      <c r="W402" s="288"/>
      <c r="X402" s="287"/>
      <c r="Y402" s="288"/>
      <c r="Z402" s="287"/>
      <c r="AA402" s="288"/>
      <c r="AB402" s="287"/>
      <c r="AC402" s="288"/>
      <c r="AD402" s="287"/>
      <c r="AE402" s="288"/>
      <c r="AF402" s="287"/>
      <c r="AG402" s="288"/>
      <c r="AH402" s="287"/>
      <c r="AI402" s="288"/>
      <c r="AJ402" s="287"/>
      <c r="AK402" s="288"/>
      <c r="AL402" s="287"/>
      <c r="AM402" s="288"/>
      <c r="AN402" s="287"/>
      <c r="AO402" s="288"/>
      <c r="AP402" s="287"/>
      <c r="AQ402" s="288"/>
      <c r="AR402" s="287"/>
      <c r="AS402" s="288"/>
      <c r="AT402" s="287"/>
      <c r="AU402" s="288"/>
      <c r="AV402" s="287"/>
      <c r="AW402" s="288"/>
      <c r="AX402" s="287"/>
      <c r="AY402" s="31"/>
      <c r="BA402" s="76" t="str">
        <f t="shared" si="348"/>
        <v/>
      </c>
      <c r="BC402" s="76" t="str">
        <f>IF('Stock List'!$K402="", "", 'Stock List'!$K402)</f>
        <v/>
      </c>
      <c r="BE402" s="106">
        <f>IFERROR(ROUND(((INDEX('Stock List'!$M$11:$M$1010, MATCH(L402, 'Stock List'!$K$11:$K$1010, 0))/INDEX('Stock List'!$L$11:$L$1010, MATCH(L402, 'Stock List'!$K$11:$K$1010, 0)))*K402), 2), 0)</f>
        <v>0</v>
      </c>
      <c r="BF402" s="20"/>
      <c r="BG402" s="20">
        <f>IFERROR(ROUND(((INDEX('Stock List'!$M$11:$M$1010, MATCH(N402, 'Stock List'!$K$11:$K$1010, 0))/INDEX('Stock List'!$L$11:$L$1010, MATCH(N402, 'Stock List'!$K$11:$K$1010, 0)))*M402), 2), 0)</f>
        <v>0</v>
      </c>
      <c r="BH402" s="20"/>
      <c r="BI402" s="20">
        <f>IFERROR(ROUND(((INDEX('Stock List'!$M$11:$M$1010, MATCH(P402, 'Stock List'!$K$11:$K$1010, 0))/INDEX('Stock List'!$L$11:$L$1010, MATCH(P402, 'Stock List'!$K$11:$K$1010, 0)))*O402), 2), 0)</f>
        <v>0</v>
      </c>
      <c r="BJ402" s="20"/>
      <c r="BK402" s="20">
        <f>IFERROR(ROUND(((INDEX('Stock List'!$M$11:$M$1010, MATCH(R402, 'Stock List'!$K$11:$K$1010, 0))/INDEX('Stock List'!$L$11:$L$1010, MATCH(R402, 'Stock List'!$K$11:$K$1010, 0)))*Q402), 2), 0)</f>
        <v>0</v>
      </c>
      <c r="BL402" s="20"/>
      <c r="BM402" s="20">
        <f>IFERROR(ROUND(((INDEX('Stock List'!$M$11:$M$1010, MATCH(T402, 'Stock List'!$K$11:$K$1010, 0))/INDEX('Stock List'!$L$11:$L$1010, MATCH(T402, 'Stock List'!$K$11:$K$1010, 0)))*S402), 2), 0)</f>
        <v>0</v>
      </c>
      <c r="BN402" s="20"/>
      <c r="BO402" s="20">
        <f>IFERROR(ROUND(((INDEX('Stock List'!$M$11:$M$1010, MATCH(V402, 'Stock List'!$K$11:$K$1010, 0))/INDEX('Stock List'!$L$11:$L$1010, MATCH(V402, 'Stock List'!$K$11:$K$1010, 0)))*U402), 2), 0)</f>
        <v>0</v>
      </c>
      <c r="BP402" s="20"/>
      <c r="BQ402" s="20">
        <f>IFERROR(ROUND(((INDEX('Stock List'!$M$11:$M$1010, MATCH(X402, 'Stock List'!$K$11:$K$1010, 0))/INDEX('Stock List'!$L$11:$L$1010, MATCH(X402, 'Stock List'!$K$11:$K$1010, 0)))*W402), 2), 0)</f>
        <v>0</v>
      </c>
      <c r="BR402" s="20"/>
      <c r="BS402" s="20">
        <f>IFERROR(ROUND(((INDEX('Stock List'!$M$11:$M$1010, MATCH(Z402, 'Stock List'!$K$11:$K$1010, 0))/INDEX('Stock List'!$L$11:$L$1010, MATCH(Z402, 'Stock List'!$K$11:$K$1010, 0)))*Y402), 2), 0)</f>
        <v>0</v>
      </c>
      <c r="BT402" s="20"/>
      <c r="BU402" s="20">
        <f>IFERROR(ROUND(((INDEX('Stock List'!$M$11:$M$1010, MATCH(AB402, 'Stock List'!$K$11:$K$1010, 0))/INDEX('Stock List'!$L$11:$L$1010, MATCH(AB402, 'Stock List'!$K$11:$K$1010, 0)))*AA402), 2), 0)</f>
        <v>0</v>
      </c>
      <c r="BV402" s="20"/>
      <c r="BW402" s="20">
        <f>IFERROR(ROUND(((INDEX('Stock List'!$M$11:$M$1010, MATCH(AD402, 'Stock List'!$K$11:$K$1010, 0))/INDEX('Stock List'!$L$11:$L$1010, MATCH(AD402, 'Stock List'!$K$11:$K$1010, 0)))*AC402), 2), 0)</f>
        <v>0</v>
      </c>
      <c r="BX402" s="20"/>
      <c r="BY402" s="20">
        <f>IFERROR(ROUND(((INDEX('Stock List'!$M$11:$M$1010, MATCH(AF402, 'Stock List'!$K$11:$K$1010, 0))/INDEX('Stock List'!$L$11:$L$1010, MATCH(AF402, 'Stock List'!$K$11:$K$1010, 0)))*AE402), 2), 0)</f>
        <v>0</v>
      </c>
      <c r="BZ402" s="20"/>
      <c r="CA402" s="20">
        <f>IFERROR(ROUND(((INDEX('Stock List'!$M$11:$M$1010, MATCH(AH402, 'Stock List'!$K$11:$K$1010, 0))/INDEX('Stock List'!$L$11:$L$1010, MATCH(AH402, 'Stock List'!$K$11:$K$1010, 0)))*AG402), 2), 0)</f>
        <v>0</v>
      </c>
      <c r="CB402" s="20"/>
      <c r="CC402" s="20">
        <f>IFERROR(ROUND(((INDEX('Stock List'!$M$11:$M$1010, MATCH(AJ402, 'Stock List'!$K$11:$K$1010, 0))/INDEX('Stock List'!$L$11:$L$1010, MATCH(AJ402, 'Stock List'!$K$11:$K$1010, 0)))*AI402), 2), 0)</f>
        <v>0</v>
      </c>
      <c r="CD402" s="20"/>
      <c r="CE402" s="20">
        <f>IFERROR(ROUND(((INDEX('Stock List'!$M$11:$M$1010, MATCH(AL402, 'Stock List'!$K$11:$K$1010, 0))/INDEX('Stock List'!$L$11:$L$1010, MATCH(AL402, 'Stock List'!$K$11:$K$1010, 0)))*AK402), 2), 0)</f>
        <v>0</v>
      </c>
      <c r="CF402" s="20"/>
      <c r="CG402" s="20">
        <f>IFERROR(ROUND(((INDEX('Stock List'!$M$11:$M$1010, MATCH(AN402, 'Stock List'!$K$11:$K$1010, 0))/INDEX('Stock List'!$L$11:$L$1010, MATCH(AN402, 'Stock List'!$K$11:$K$1010, 0)))*AM402), 2), 0)</f>
        <v>0</v>
      </c>
      <c r="CH402" s="20"/>
      <c r="CI402" s="20">
        <f>IFERROR(ROUND(((INDEX('Stock List'!$M$11:$M$1010, MATCH(AP402, 'Stock List'!$K$11:$K$1010, 0))/INDEX('Stock List'!$L$11:$L$1010, MATCH(AP402, 'Stock List'!$K$11:$K$1010, 0)))*AO402), 2), 0)</f>
        <v>0</v>
      </c>
      <c r="CJ402" s="20"/>
      <c r="CK402" s="20">
        <f>IFERROR(ROUND(((INDEX('Stock List'!$M$11:$M$1010, MATCH(AR402, 'Stock List'!$K$11:$K$1010, 0))/INDEX('Stock List'!$L$11:$L$1010, MATCH(AR402, 'Stock List'!$K$11:$K$1010, 0)))*AQ402), 2), 0)</f>
        <v>0</v>
      </c>
      <c r="CL402" s="20"/>
      <c r="CM402" s="20">
        <f>IFERROR(ROUND(((INDEX('Stock List'!$M$11:$M$1010, MATCH(AT402, 'Stock List'!$K$11:$K$1010, 0))/INDEX('Stock List'!$L$11:$L$1010, MATCH(AT402, 'Stock List'!$K$11:$K$1010, 0)))*AS402), 2), 0)</f>
        <v>0</v>
      </c>
      <c r="CN402" s="20"/>
      <c r="CO402" s="20">
        <f>IFERROR(ROUND(((INDEX('Stock List'!$M$11:$M$1010, MATCH(AV402, 'Stock List'!$K$11:$K$1010, 0))/INDEX('Stock List'!$L$11:$L$1010, MATCH(AV402, 'Stock List'!$K$11:$K$1010, 0)))*AU402), 2), 0)</f>
        <v>0</v>
      </c>
      <c r="CP402" s="20"/>
      <c r="CQ402" s="20">
        <f>IFERROR(ROUND(((INDEX('Stock List'!$M$11:$M$1010, MATCH(AX402, 'Stock List'!$K$11:$K$1010, 0))/INDEX('Stock List'!$L$11:$L$1010, MATCH(AX402, 'Stock List'!$K$11:$K$1010, 0)))*AW402), 2), 0)</f>
        <v>0</v>
      </c>
      <c r="CR402" s="22"/>
      <c r="CT402" s="106" t="str">
        <f t="shared" si="349"/>
        <v/>
      </c>
      <c r="CU402" s="22" t="str">
        <f t="shared" si="350"/>
        <v/>
      </c>
      <c r="CX402" s="106" t="str">
        <f t="shared" si="351"/>
        <v/>
      </c>
      <c r="CY402" s="20" t="str">
        <f t="shared" si="352"/>
        <v/>
      </c>
      <c r="CZ402" s="22" t="str">
        <f t="shared" si="353"/>
        <v/>
      </c>
      <c r="DB402" s="76" t="str">
        <f>IF($H402="", "", COUNTIF($G$11:$G$1010, "&gt;"&amp;$G402)+1+COUNTIF($G$11:$G402, $G402)-1)</f>
        <v/>
      </c>
      <c r="DC402" s="76" t="str">
        <f>IF($H402="", "", COUNTIF($CZ$11:$CZ$1010, "&gt;"&amp;$CZ402)+1+COUNTIF($CZ$11:$CZ402, $CZ402)-1)</f>
        <v/>
      </c>
      <c r="DE402" s="147" t="str">
        <f t="shared" si="354"/>
        <v/>
      </c>
      <c r="DF402" s="148"/>
      <c r="DG402" s="19" t="str">
        <f t="shared" si="355"/>
        <v/>
      </c>
      <c r="DH402" s="153" t="str">
        <f t="shared" si="356"/>
        <v/>
      </c>
      <c r="DI402" s="19" t="str">
        <f t="shared" si="308"/>
        <v/>
      </c>
      <c r="DJ402" s="153" t="str">
        <f t="shared" si="309"/>
        <v/>
      </c>
      <c r="DK402" s="19" t="str">
        <f t="shared" si="310"/>
        <v/>
      </c>
      <c r="DL402" s="153" t="str">
        <f t="shared" si="311"/>
        <v/>
      </c>
      <c r="DM402" s="19" t="str">
        <f t="shared" si="312"/>
        <v/>
      </c>
      <c r="DN402" s="153" t="str">
        <f t="shared" si="313"/>
        <v/>
      </c>
      <c r="DO402" s="19" t="str">
        <f t="shared" si="314"/>
        <v/>
      </c>
      <c r="DP402" s="153" t="str">
        <f t="shared" si="315"/>
        <v/>
      </c>
      <c r="DQ402" s="19" t="str">
        <f t="shared" si="316"/>
        <v/>
      </c>
      <c r="DR402" s="153" t="str">
        <f t="shared" si="317"/>
        <v/>
      </c>
      <c r="DS402" s="19" t="str">
        <f t="shared" si="318"/>
        <v/>
      </c>
      <c r="DT402" s="153" t="str">
        <f t="shared" si="319"/>
        <v/>
      </c>
      <c r="DU402" s="19" t="str">
        <f t="shared" si="320"/>
        <v/>
      </c>
      <c r="DV402" s="153" t="str">
        <f t="shared" si="321"/>
        <v/>
      </c>
      <c r="DW402" s="19" t="str">
        <f t="shared" si="322"/>
        <v/>
      </c>
      <c r="DX402" s="153" t="str">
        <f t="shared" si="323"/>
        <v/>
      </c>
      <c r="DY402" s="19" t="str">
        <f t="shared" si="324"/>
        <v/>
      </c>
      <c r="DZ402" s="153" t="str">
        <f t="shared" si="325"/>
        <v/>
      </c>
      <c r="EA402" s="19" t="str">
        <f t="shared" si="326"/>
        <v/>
      </c>
      <c r="EB402" s="153" t="str">
        <f t="shared" si="327"/>
        <v/>
      </c>
      <c r="EC402" s="19" t="str">
        <f t="shared" si="328"/>
        <v/>
      </c>
      <c r="ED402" s="153" t="str">
        <f t="shared" si="329"/>
        <v/>
      </c>
      <c r="EE402" s="19" t="str">
        <f t="shared" si="330"/>
        <v/>
      </c>
      <c r="EF402" s="153" t="str">
        <f t="shared" si="331"/>
        <v/>
      </c>
      <c r="EG402" s="19" t="str">
        <f t="shared" si="332"/>
        <v/>
      </c>
      <c r="EH402" s="153" t="str">
        <f t="shared" si="333"/>
        <v/>
      </c>
      <c r="EI402" s="19" t="str">
        <f t="shared" si="334"/>
        <v/>
      </c>
      <c r="EJ402" s="153" t="str">
        <f t="shared" si="335"/>
        <v/>
      </c>
      <c r="EK402" s="19" t="str">
        <f t="shared" si="336"/>
        <v/>
      </c>
      <c r="EL402" s="153" t="str">
        <f t="shared" si="337"/>
        <v/>
      </c>
      <c r="EM402" s="19" t="str">
        <f t="shared" si="338"/>
        <v/>
      </c>
      <c r="EN402" s="153" t="str">
        <f t="shared" si="339"/>
        <v/>
      </c>
      <c r="EO402" s="19" t="str">
        <f t="shared" si="340"/>
        <v/>
      </c>
      <c r="EP402" s="153" t="str">
        <f t="shared" si="341"/>
        <v/>
      </c>
      <c r="EQ402" s="19" t="str">
        <f t="shared" si="342"/>
        <v/>
      </c>
      <c r="ER402" s="153" t="str">
        <f t="shared" si="343"/>
        <v/>
      </c>
      <c r="ES402" s="19" t="str">
        <f t="shared" si="344"/>
        <v/>
      </c>
      <c r="ET402" s="153" t="str">
        <f t="shared" si="345"/>
        <v/>
      </c>
    </row>
    <row r="403" spans="1:150" x14ac:dyDescent="0.25">
      <c r="A403" s="31"/>
      <c r="B403" s="91" t="str">
        <f t="shared" si="346"/>
        <v/>
      </c>
      <c r="C403" s="20" t="str">
        <f t="shared" si="306"/>
        <v/>
      </c>
      <c r="D403" s="97" t="str">
        <f t="shared" si="307"/>
        <v/>
      </c>
      <c r="E403" s="62" t="str">
        <f t="shared" si="347"/>
        <v/>
      </c>
      <c r="F403" s="31"/>
      <c r="G403" s="282"/>
      <c r="H403" s="283"/>
      <c r="I403" s="284"/>
      <c r="J403" s="285"/>
      <c r="K403" s="286"/>
      <c r="L403" s="287"/>
      <c r="M403" s="288"/>
      <c r="N403" s="287"/>
      <c r="O403" s="288"/>
      <c r="P403" s="287"/>
      <c r="Q403" s="288"/>
      <c r="R403" s="287"/>
      <c r="S403" s="288"/>
      <c r="T403" s="287"/>
      <c r="U403" s="288"/>
      <c r="V403" s="287"/>
      <c r="W403" s="288"/>
      <c r="X403" s="287"/>
      <c r="Y403" s="288"/>
      <c r="Z403" s="287"/>
      <c r="AA403" s="288"/>
      <c r="AB403" s="287"/>
      <c r="AC403" s="288"/>
      <c r="AD403" s="287"/>
      <c r="AE403" s="288"/>
      <c r="AF403" s="287"/>
      <c r="AG403" s="288"/>
      <c r="AH403" s="287"/>
      <c r="AI403" s="288"/>
      <c r="AJ403" s="287"/>
      <c r="AK403" s="288"/>
      <c r="AL403" s="287"/>
      <c r="AM403" s="288"/>
      <c r="AN403" s="287"/>
      <c r="AO403" s="288"/>
      <c r="AP403" s="287"/>
      <c r="AQ403" s="288"/>
      <c r="AR403" s="287"/>
      <c r="AS403" s="288"/>
      <c r="AT403" s="287"/>
      <c r="AU403" s="288"/>
      <c r="AV403" s="287"/>
      <c r="AW403" s="288"/>
      <c r="AX403" s="287"/>
      <c r="AY403" s="31"/>
      <c r="BA403" s="76" t="str">
        <f t="shared" si="348"/>
        <v/>
      </c>
      <c r="BC403" s="76" t="str">
        <f>IF('Stock List'!$K403="", "", 'Stock List'!$K403)</f>
        <v/>
      </c>
      <c r="BE403" s="106">
        <f>IFERROR(ROUND(((INDEX('Stock List'!$M$11:$M$1010, MATCH(L403, 'Stock List'!$K$11:$K$1010, 0))/INDEX('Stock List'!$L$11:$L$1010, MATCH(L403, 'Stock List'!$K$11:$K$1010, 0)))*K403), 2), 0)</f>
        <v>0</v>
      </c>
      <c r="BF403" s="20"/>
      <c r="BG403" s="20">
        <f>IFERROR(ROUND(((INDEX('Stock List'!$M$11:$M$1010, MATCH(N403, 'Stock List'!$K$11:$K$1010, 0))/INDEX('Stock List'!$L$11:$L$1010, MATCH(N403, 'Stock List'!$K$11:$K$1010, 0)))*M403), 2), 0)</f>
        <v>0</v>
      </c>
      <c r="BH403" s="20"/>
      <c r="BI403" s="20">
        <f>IFERROR(ROUND(((INDEX('Stock List'!$M$11:$M$1010, MATCH(P403, 'Stock List'!$K$11:$K$1010, 0))/INDEX('Stock List'!$L$11:$L$1010, MATCH(P403, 'Stock List'!$K$11:$K$1010, 0)))*O403), 2), 0)</f>
        <v>0</v>
      </c>
      <c r="BJ403" s="20"/>
      <c r="BK403" s="20">
        <f>IFERROR(ROUND(((INDEX('Stock List'!$M$11:$M$1010, MATCH(R403, 'Stock List'!$K$11:$K$1010, 0))/INDEX('Stock List'!$L$11:$L$1010, MATCH(R403, 'Stock List'!$K$11:$K$1010, 0)))*Q403), 2), 0)</f>
        <v>0</v>
      </c>
      <c r="BL403" s="20"/>
      <c r="BM403" s="20">
        <f>IFERROR(ROUND(((INDEX('Stock List'!$M$11:$M$1010, MATCH(T403, 'Stock List'!$K$11:$K$1010, 0))/INDEX('Stock List'!$L$11:$L$1010, MATCH(T403, 'Stock List'!$K$11:$K$1010, 0)))*S403), 2), 0)</f>
        <v>0</v>
      </c>
      <c r="BN403" s="20"/>
      <c r="BO403" s="20">
        <f>IFERROR(ROUND(((INDEX('Stock List'!$M$11:$M$1010, MATCH(V403, 'Stock List'!$K$11:$K$1010, 0))/INDEX('Stock List'!$L$11:$L$1010, MATCH(V403, 'Stock List'!$K$11:$K$1010, 0)))*U403), 2), 0)</f>
        <v>0</v>
      </c>
      <c r="BP403" s="20"/>
      <c r="BQ403" s="20">
        <f>IFERROR(ROUND(((INDEX('Stock List'!$M$11:$M$1010, MATCH(X403, 'Stock List'!$K$11:$K$1010, 0))/INDEX('Stock List'!$L$11:$L$1010, MATCH(X403, 'Stock List'!$K$11:$K$1010, 0)))*W403), 2), 0)</f>
        <v>0</v>
      </c>
      <c r="BR403" s="20"/>
      <c r="BS403" s="20">
        <f>IFERROR(ROUND(((INDEX('Stock List'!$M$11:$M$1010, MATCH(Z403, 'Stock List'!$K$11:$K$1010, 0))/INDEX('Stock List'!$L$11:$L$1010, MATCH(Z403, 'Stock List'!$K$11:$K$1010, 0)))*Y403), 2), 0)</f>
        <v>0</v>
      </c>
      <c r="BT403" s="20"/>
      <c r="BU403" s="20">
        <f>IFERROR(ROUND(((INDEX('Stock List'!$M$11:$M$1010, MATCH(AB403, 'Stock List'!$K$11:$K$1010, 0))/INDEX('Stock List'!$L$11:$L$1010, MATCH(AB403, 'Stock List'!$K$11:$K$1010, 0)))*AA403), 2), 0)</f>
        <v>0</v>
      </c>
      <c r="BV403" s="20"/>
      <c r="BW403" s="20">
        <f>IFERROR(ROUND(((INDEX('Stock List'!$M$11:$M$1010, MATCH(AD403, 'Stock List'!$K$11:$K$1010, 0))/INDEX('Stock List'!$L$11:$L$1010, MATCH(AD403, 'Stock List'!$K$11:$K$1010, 0)))*AC403), 2), 0)</f>
        <v>0</v>
      </c>
      <c r="BX403" s="20"/>
      <c r="BY403" s="20">
        <f>IFERROR(ROUND(((INDEX('Stock List'!$M$11:$M$1010, MATCH(AF403, 'Stock List'!$K$11:$K$1010, 0))/INDEX('Stock List'!$L$11:$L$1010, MATCH(AF403, 'Stock List'!$K$11:$K$1010, 0)))*AE403), 2), 0)</f>
        <v>0</v>
      </c>
      <c r="BZ403" s="20"/>
      <c r="CA403" s="20">
        <f>IFERROR(ROUND(((INDEX('Stock List'!$M$11:$M$1010, MATCH(AH403, 'Stock List'!$K$11:$K$1010, 0))/INDEX('Stock List'!$L$11:$L$1010, MATCH(AH403, 'Stock List'!$K$11:$K$1010, 0)))*AG403), 2), 0)</f>
        <v>0</v>
      </c>
      <c r="CB403" s="20"/>
      <c r="CC403" s="20">
        <f>IFERROR(ROUND(((INDEX('Stock List'!$M$11:$M$1010, MATCH(AJ403, 'Stock List'!$K$11:$K$1010, 0))/INDEX('Stock List'!$L$11:$L$1010, MATCH(AJ403, 'Stock List'!$K$11:$K$1010, 0)))*AI403), 2), 0)</f>
        <v>0</v>
      </c>
      <c r="CD403" s="20"/>
      <c r="CE403" s="20">
        <f>IFERROR(ROUND(((INDEX('Stock List'!$M$11:$M$1010, MATCH(AL403, 'Stock List'!$K$11:$K$1010, 0))/INDEX('Stock List'!$L$11:$L$1010, MATCH(AL403, 'Stock List'!$K$11:$K$1010, 0)))*AK403), 2), 0)</f>
        <v>0</v>
      </c>
      <c r="CF403" s="20"/>
      <c r="CG403" s="20">
        <f>IFERROR(ROUND(((INDEX('Stock List'!$M$11:$M$1010, MATCH(AN403, 'Stock List'!$K$11:$K$1010, 0))/INDEX('Stock List'!$L$11:$L$1010, MATCH(AN403, 'Stock List'!$K$11:$K$1010, 0)))*AM403), 2), 0)</f>
        <v>0</v>
      </c>
      <c r="CH403" s="20"/>
      <c r="CI403" s="20">
        <f>IFERROR(ROUND(((INDEX('Stock List'!$M$11:$M$1010, MATCH(AP403, 'Stock List'!$K$11:$K$1010, 0))/INDEX('Stock List'!$L$11:$L$1010, MATCH(AP403, 'Stock List'!$K$11:$K$1010, 0)))*AO403), 2), 0)</f>
        <v>0</v>
      </c>
      <c r="CJ403" s="20"/>
      <c r="CK403" s="20">
        <f>IFERROR(ROUND(((INDEX('Stock List'!$M$11:$M$1010, MATCH(AR403, 'Stock List'!$K$11:$K$1010, 0))/INDEX('Stock List'!$L$11:$L$1010, MATCH(AR403, 'Stock List'!$K$11:$K$1010, 0)))*AQ403), 2), 0)</f>
        <v>0</v>
      </c>
      <c r="CL403" s="20"/>
      <c r="CM403" s="20">
        <f>IFERROR(ROUND(((INDEX('Stock List'!$M$11:$M$1010, MATCH(AT403, 'Stock List'!$K$11:$K$1010, 0))/INDEX('Stock List'!$L$11:$L$1010, MATCH(AT403, 'Stock List'!$K$11:$K$1010, 0)))*AS403), 2), 0)</f>
        <v>0</v>
      </c>
      <c r="CN403" s="20"/>
      <c r="CO403" s="20">
        <f>IFERROR(ROUND(((INDEX('Stock List'!$M$11:$M$1010, MATCH(AV403, 'Stock List'!$K$11:$K$1010, 0))/INDEX('Stock List'!$L$11:$L$1010, MATCH(AV403, 'Stock List'!$K$11:$K$1010, 0)))*AU403), 2), 0)</f>
        <v>0</v>
      </c>
      <c r="CP403" s="20"/>
      <c r="CQ403" s="20">
        <f>IFERROR(ROUND(((INDEX('Stock List'!$M$11:$M$1010, MATCH(AX403, 'Stock List'!$K$11:$K$1010, 0))/INDEX('Stock List'!$L$11:$L$1010, MATCH(AX403, 'Stock List'!$K$11:$K$1010, 0)))*AW403), 2), 0)</f>
        <v>0</v>
      </c>
      <c r="CR403" s="22"/>
      <c r="CT403" s="106" t="str">
        <f t="shared" si="349"/>
        <v/>
      </c>
      <c r="CU403" s="22" t="str">
        <f t="shared" si="350"/>
        <v/>
      </c>
      <c r="CX403" s="106" t="str">
        <f t="shared" si="351"/>
        <v/>
      </c>
      <c r="CY403" s="20" t="str">
        <f t="shared" si="352"/>
        <v/>
      </c>
      <c r="CZ403" s="22" t="str">
        <f t="shared" si="353"/>
        <v/>
      </c>
      <c r="DB403" s="76" t="str">
        <f>IF($H403="", "", COUNTIF($G$11:$G$1010, "&gt;"&amp;$G403)+1+COUNTIF($G$11:$G403, $G403)-1)</f>
        <v/>
      </c>
      <c r="DC403" s="76" t="str">
        <f>IF($H403="", "", COUNTIF($CZ$11:$CZ$1010, "&gt;"&amp;$CZ403)+1+COUNTIF($CZ$11:$CZ403, $CZ403)-1)</f>
        <v/>
      </c>
      <c r="DE403" s="147" t="str">
        <f t="shared" si="354"/>
        <v/>
      </c>
      <c r="DF403" s="148"/>
      <c r="DG403" s="19" t="str">
        <f t="shared" si="355"/>
        <v/>
      </c>
      <c r="DH403" s="153" t="str">
        <f t="shared" si="356"/>
        <v/>
      </c>
      <c r="DI403" s="19" t="str">
        <f t="shared" si="308"/>
        <v/>
      </c>
      <c r="DJ403" s="153" t="str">
        <f t="shared" si="309"/>
        <v/>
      </c>
      <c r="DK403" s="19" t="str">
        <f t="shared" si="310"/>
        <v/>
      </c>
      <c r="DL403" s="153" t="str">
        <f t="shared" si="311"/>
        <v/>
      </c>
      <c r="DM403" s="19" t="str">
        <f t="shared" si="312"/>
        <v/>
      </c>
      <c r="DN403" s="153" t="str">
        <f t="shared" si="313"/>
        <v/>
      </c>
      <c r="DO403" s="19" t="str">
        <f t="shared" si="314"/>
        <v/>
      </c>
      <c r="DP403" s="153" t="str">
        <f t="shared" si="315"/>
        <v/>
      </c>
      <c r="DQ403" s="19" t="str">
        <f t="shared" si="316"/>
        <v/>
      </c>
      <c r="DR403" s="153" t="str">
        <f t="shared" si="317"/>
        <v/>
      </c>
      <c r="DS403" s="19" t="str">
        <f t="shared" si="318"/>
        <v/>
      </c>
      <c r="DT403" s="153" t="str">
        <f t="shared" si="319"/>
        <v/>
      </c>
      <c r="DU403" s="19" t="str">
        <f t="shared" si="320"/>
        <v/>
      </c>
      <c r="DV403" s="153" t="str">
        <f t="shared" si="321"/>
        <v/>
      </c>
      <c r="DW403" s="19" t="str">
        <f t="shared" si="322"/>
        <v/>
      </c>
      <c r="DX403" s="153" t="str">
        <f t="shared" si="323"/>
        <v/>
      </c>
      <c r="DY403" s="19" t="str">
        <f t="shared" si="324"/>
        <v/>
      </c>
      <c r="DZ403" s="153" t="str">
        <f t="shared" si="325"/>
        <v/>
      </c>
      <c r="EA403" s="19" t="str">
        <f t="shared" si="326"/>
        <v/>
      </c>
      <c r="EB403" s="153" t="str">
        <f t="shared" si="327"/>
        <v/>
      </c>
      <c r="EC403" s="19" t="str">
        <f t="shared" si="328"/>
        <v/>
      </c>
      <c r="ED403" s="153" t="str">
        <f t="shared" si="329"/>
        <v/>
      </c>
      <c r="EE403" s="19" t="str">
        <f t="shared" si="330"/>
        <v/>
      </c>
      <c r="EF403" s="153" t="str">
        <f t="shared" si="331"/>
        <v/>
      </c>
      <c r="EG403" s="19" t="str">
        <f t="shared" si="332"/>
        <v/>
      </c>
      <c r="EH403" s="153" t="str">
        <f t="shared" si="333"/>
        <v/>
      </c>
      <c r="EI403" s="19" t="str">
        <f t="shared" si="334"/>
        <v/>
      </c>
      <c r="EJ403" s="153" t="str">
        <f t="shared" si="335"/>
        <v/>
      </c>
      <c r="EK403" s="19" t="str">
        <f t="shared" si="336"/>
        <v/>
      </c>
      <c r="EL403" s="153" t="str">
        <f t="shared" si="337"/>
        <v/>
      </c>
      <c r="EM403" s="19" t="str">
        <f t="shared" si="338"/>
        <v/>
      </c>
      <c r="EN403" s="153" t="str">
        <f t="shared" si="339"/>
        <v/>
      </c>
      <c r="EO403" s="19" t="str">
        <f t="shared" si="340"/>
        <v/>
      </c>
      <c r="EP403" s="153" t="str">
        <f t="shared" si="341"/>
        <v/>
      </c>
      <c r="EQ403" s="19" t="str">
        <f t="shared" si="342"/>
        <v/>
      </c>
      <c r="ER403" s="153" t="str">
        <f t="shared" si="343"/>
        <v/>
      </c>
      <c r="ES403" s="19" t="str">
        <f t="shared" si="344"/>
        <v/>
      </c>
      <c r="ET403" s="153" t="str">
        <f t="shared" si="345"/>
        <v/>
      </c>
    </row>
    <row r="404" spans="1:150" x14ac:dyDescent="0.25">
      <c r="A404" s="31"/>
      <c r="B404" s="91" t="str">
        <f t="shared" si="346"/>
        <v/>
      </c>
      <c r="C404" s="20" t="str">
        <f t="shared" si="306"/>
        <v/>
      </c>
      <c r="D404" s="97" t="str">
        <f t="shared" si="307"/>
        <v/>
      </c>
      <c r="E404" s="62" t="str">
        <f t="shared" si="347"/>
        <v/>
      </c>
      <c r="F404" s="31"/>
      <c r="G404" s="282"/>
      <c r="H404" s="283"/>
      <c r="I404" s="284"/>
      <c r="J404" s="285"/>
      <c r="K404" s="286"/>
      <c r="L404" s="287"/>
      <c r="M404" s="288"/>
      <c r="N404" s="287"/>
      <c r="O404" s="288"/>
      <c r="P404" s="287"/>
      <c r="Q404" s="288"/>
      <c r="R404" s="287"/>
      <c r="S404" s="288"/>
      <c r="T404" s="287"/>
      <c r="U404" s="288"/>
      <c r="V404" s="287"/>
      <c r="W404" s="288"/>
      <c r="X404" s="287"/>
      <c r="Y404" s="288"/>
      <c r="Z404" s="287"/>
      <c r="AA404" s="288"/>
      <c r="AB404" s="287"/>
      <c r="AC404" s="288"/>
      <c r="AD404" s="287"/>
      <c r="AE404" s="288"/>
      <c r="AF404" s="287"/>
      <c r="AG404" s="288"/>
      <c r="AH404" s="287"/>
      <c r="AI404" s="288"/>
      <c r="AJ404" s="287"/>
      <c r="AK404" s="288"/>
      <c r="AL404" s="287"/>
      <c r="AM404" s="288"/>
      <c r="AN404" s="287"/>
      <c r="AO404" s="288"/>
      <c r="AP404" s="287"/>
      <c r="AQ404" s="288"/>
      <c r="AR404" s="287"/>
      <c r="AS404" s="288"/>
      <c r="AT404" s="287"/>
      <c r="AU404" s="288"/>
      <c r="AV404" s="287"/>
      <c r="AW404" s="288"/>
      <c r="AX404" s="287"/>
      <c r="AY404" s="31"/>
      <c r="BA404" s="76" t="str">
        <f t="shared" si="348"/>
        <v/>
      </c>
      <c r="BC404" s="76" t="str">
        <f>IF('Stock List'!$K404="", "", 'Stock List'!$K404)</f>
        <v/>
      </c>
      <c r="BE404" s="106">
        <f>IFERROR(ROUND(((INDEX('Stock List'!$M$11:$M$1010, MATCH(L404, 'Stock List'!$K$11:$K$1010, 0))/INDEX('Stock List'!$L$11:$L$1010, MATCH(L404, 'Stock List'!$K$11:$K$1010, 0)))*K404), 2), 0)</f>
        <v>0</v>
      </c>
      <c r="BF404" s="20"/>
      <c r="BG404" s="20">
        <f>IFERROR(ROUND(((INDEX('Stock List'!$M$11:$M$1010, MATCH(N404, 'Stock List'!$K$11:$K$1010, 0))/INDEX('Stock List'!$L$11:$L$1010, MATCH(N404, 'Stock List'!$K$11:$K$1010, 0)))*M404), 2), 0)</f>
        <v>0</v>
      </c>
      <c r="BH404" s="20"/>
      <c r="BI404" s="20">
        <f>IFERROR(ROUND(((INDEX('Stock List'!$M$11:$M$1010, MATCH(P404, 'Stock List'!$K$11:$K$1010, 0))/INDEX('Stock List'!$L$11:$L$1010, MATCH(P404, 'Stock List'!$K$11:$K$1010, 0)))*O404), 2), 0)</f>
        <v>0</v>
      </c>
      <c r="BJ404" s="20"/>
      <c r="BK404" s="20">
        <f>IFERROR(ROUND(((INDEX('Stock List'!$M$11:$M$1010, MATCH(R404, 'Stock List'!$K$11:$K$1010, 0))/INDEX('Stock List'!$L$11:$L$1010, MATCH(R404, 'Stock List'!$K$11:$K$1010, 0)))*Q404), 2), 0)</f>
        <v>0</v>
      </c>
      <c r="BL404" s="20"/>
      <c r="BM404" s="20">
        <f>IFERROR(ROUND(((INDEX('Stock List'!$M$11:$M$1010, MATCH(T404, 'Stock List'!$K$11:$K$1010, 0))/INDEX('Stock List'!$L$11:$L$1010, MATCH(T404, 'Stock List'!$K$11:$K$1010, 0)))*S404), 2), 0)</f>
        <v>0</v>
      </c>
      <c r="BN404" s="20"/>
      <c r="BO404" s="20">
        <f>IFERROR(ROUND(((INDEX('Stock List'!$M$11:$M$1010, MATCH(V404, 'Stock List'!$K$11:$K$1010, 0))/INDEX('Stock List'!$L$11:$L$1010, MATCH(V404, 'Stock List'!$K$11:$K$1010, 0)))*U404), 2), 0)</f>
        <v>0</v>
      </c>
      <c r="BP404" s="20"/>
      <c r="BQ404" s="20">
        <f>IFERROR(ROUND(((INDEX('Stock List'!$M$11:$M$1010, MATCH(X404, 'Stock List'!$K$11:$K$1010, 0))/INDEX('Stock List'!$L$11:$L$1010, MATCH(X404, 'Stock List'!$K$11:$K$1010, 0)))*W404), 2), 0)</f>
        <v>0</v>
      </c>
      <c r="BR404" s="20"/>
      <c r="BS404" s="20">
        <f>IFERROR(ROUND(((INDEX('Stock List'!$M$11:$M$1010, MATCH(Z404, 'Stock List'!$K$11:$K$1010, 0))/INDEX('Stock List'!$L$11:$L$1010, MATCH(Z404, 'Stock List'!$K$11:$K$1010, 0)))*Y404), 2), 0)</f>
        <v>0</v>
      </c>
      <c r="BT404" s="20"/>
      <c r="BU404" s="20">
        <f>IFERROR(ROUND(((INDEX('Stock List'!$M$11:$M$1010, MATCH(AB404, 'Stock List'!$K$11:$K$1010, 0))/INDEX('Stock List'!$L$11:$L$1010, MATCH(AB404, 'Stock List'!$K$11:$K$1010, 0)))*AA404), 2), 0)</f>
        <v>0</v>
      </c>
      <c r="BV404" s="20"/>
      <c r="BW404" s="20">
        <f>IFERROR(ROUND(((INDEX('Stock List'!$M$11:$M$1010, MATCH(AD404, 'Stock List'!$K$11:$K$1010, 0))/INDEX('Stock List'!$L$11:$L$1010, MATCH(AD404, 'Stock List'!$K$11:$K$1010, 0)))*AC404), 2), 0)</f>
        <v>0</v>
      </c>
      <c r="BX404" s="20"/>
      <c r="BY404" s="20">
        <f>IFERROR(ROUND(((INDEX('Stock List'!$M$11:$M$1010, MATCH(AF404, 'Stock List'!$K$11:$K$1010, 0))/INDEX('Stock List'!$L$11:$L$1010, MATCH(AF404, 'Stock List'!$K$11:$K$1010, 0)))*AE404), 2), 0)</f>
        <v>0</v>
      </c>
      <c r="BZ404" s="20"/>
      <c r="CA404" s="20">
        <f>IFERROR(ROUND(((INDEX('Stock List'!$M$11:$M$1010, MATCH(AH404, 'Stock List'!$K$11:$K$1010, 0))/INDEX('Stock List'!$L$11:$L$1010, MATCH(AH404, 'Stock List'!$K$11:$K$1010, 0)))*AG404), 2), 0)</f>
        <v>0</v>
      </c>
      <c r="CB404" s="20"/>
      <c r="CC404" s="20">
        <f>IFERROR(ROUND(((INDEX('Stock List'!$M$11:$M$1010, MATCH(AJ404, 'Stock List'!$K$11:$K$1010, 0))/INDEX('Stock List'!$L$11:$L$1010, MATCH(AJ404, 'Stock List'!$K$11:$K$1010, 0)))*AI404), 2), 0)</f>
        <v>0</v>
      </c>
      <c r="CD404" s="20"/>
      <c r="CE404" s="20">
        <f>IFERROR(ROUND(((INDEX('Stock List'!$M$11:$M$1010, MATCH(AL404, 'Stock List'!$K$11:$K$1010, 0))/INDEX('Stock List'!$L$11:$L$1010, MATCH(AL404, 'Stock List'!$K$11:$K$1010, 0)))*AK404), 2), 0)</f>
        <v>0</v>
      </c>
      <c r="CF404" s="20"/>
      <c r="CG404" s="20">
        <f>IFERROR(ROUND(((INDEX('Stock List'!$M$11:$M$1010, MATCH(AN404, 'Stock List'!$K$11:$K$1010, 0))/INDEX('Stock List'!$L$11:$L$1010, MATCH(AN404, 'Stock List'!$K$11:$K$1010, 0)))*AM404), 2), 0)</f>
        <v>0</v>
      </c>
      <c r="CH404" s="20"/>
      <c r="CI404" s="20">
        <f>IFERROR(ROUND(((INDEX('Stock List'!$M$11:$M$1010, MATCH(AP404, 'Stock List'!$K$11:$K$1010, 0))/INDEX('Stock List'!$L$11:$L$1010, MATCH(AP404, 'Stock List'!$K$11:$K$1010, 0)))*AO404), 2), 0)</f>
        <v>0</v>
      </c>
      <c r="CJ404" s="20"/>
      <c r="CK404" s="20">
        <f>IFERROR(ROUND(((INDEX('Stock List'!$M$11:$M$1010, MATCH(AR404, 'Stock List'!$K$11:$K$1010, 0))/INDEX('Stock List'!$L$11:$L$1010, MATCH(AR404, 'Stock List'!$K$11:$K$1010, 0)))*AQ404), 2), 0)</f>
        <v>0</v>
      </c>
      <c r="CL404" s="20"/>
      <c r="CM404" s="20">
        <f>IFERROR(ROUND(((INDEX('Stock List'!$M$11:$M$1010, MATCH(AT404, 'Stock List'!$K$11:$K$1010, 0))/INDEX('Stock List'!$L$11:$L$1010, MATCH(AT404, 'Stock List'!$K$11:$K$1010, 0)))*AS404), 2), 0)</f>
        <v>0</v>
      </c>
      <c r="CN404" s="20"/>
      <c r="CO404" s="20">
        <f>IFERROR(ROUND(((INDEX('Stock List'!$M$11:$M$1010, MATCH(AV404, 'Stock List'!$K$11:$K$1010, 0))/INDEX('Stock List'!$L$11:$L$1010, MATCH(AV404, 'Stock List'!$K$11:$K$1010, 0)))*AU404), 2), 0)</f>
        <v>0</v>
      </c>
      <c r="CP404" s="20"/>
      <c r="CQ404" s="20">
        <f>IFERROR(ROUND(((INDEX('Stock List'!$M$11:$M$1010, MATCH(AX404, 'Stock List'!$K$11:$K$1010, 0))/INDEX('Stock List'!$L$11:$L$1010, MATCH(AX404, 'Stock List'!$K$11:$K$1010, 0)))*AW404), 2), 0)</f>
        <v>0</v>
      </c>
      <c r="CR404" s="22"/>
      <c r="CT404" s="106" t="str">
        <f t="shared" si="349"/>
        <v/>
      </c>
      <c r="CU404" s="22" t="str">
        <f t="shared" si="350"/>
        <v/>
      </c>
      <c r="CX404" s="106" t="str">
        <f t="shared" si="351"/>
        <v/>
      </c>
      <c r="CY404" s="20" t="str">
        <f t="shared" si="352"/>
        <v/>
      </c>
      <c r="CZ404" s="22" t="str">
        <f t="shared" si="353"/>
        <v/>
      </c>
      <c r="DB404" s="76" t="str">
        <f>IF($H404="", "", COUNTIF($G$11:$G$1010, "&gt;"&amp;$G404)+1+COUNTIF($G$11:$G404, $G404)-1)</f>
        <v/>
      </c>
      <c r="DC404" s="76" t="str">
        <f>IF($H404="", "", COUNTIF($CZ$11:$CZ$1010, "&gt;"&amp;$CZ404)+1+COUNTIF($CZ$11:$CZ404, $CZ404)-1)</f>
        <v/>
      </c>
      <c r="DE404" s="147" t="str">
        <f t="shared" si="354"/>
        <v/>
      </c>
      <c r="DF404" s="148"/>
      <c r="DG404" s="19" t="str">
        <f t="shared" si="355"/>
        <v/>
      </c>
      <c r="DH404" s="153" t="str">
        <f t="shared" si="356"/>
        <v/>
      </c>
      <c r="DI404" s="19" t="str">
        <f t="shared" si="308"/>
        <v/>
      </c>
      <c r="DJ404" s="153" t="str">
        <f t="shared" si="309"/>
        <v/>
      </c>
      <c r="DK404" s="19" t="str">
        <f t="shared" si="310"/>
        <v/>
      </c>
      <c r="DL404" s="153" t="str">
        <f t="shared" si="311"/>
        <v/>
      </c>
      <c r="DM404" s="19" t="str">
        <f t="shared" si="312"/>
        <v/>
      </c>
      <c r="DN404" s="153" t="str">
        <f t="shared" si="313"/>
        <v/>
      </c>
      <c r="DO404" s="19" t="str">
        <f t="shared" si="314"/>
        <v/>
      </c>
      <c r="DP404" s="153" t="str">
        <f t="shared" si="315"/>
        <v/>
      </c>
      <c r="DQ404" s="19" t="str">
        <f t="shared" si="316"/>
        <v/>
      </c>
      <c r="DR404" s="153" t="str">
        <f t="shared" si="317"/>
        <v/>
      </c>
      <c r="DS404" s="19" t="str">
        <f t="shared" si="318"/>
        <v/>
      </c>
      <c r="DT404" s="153" t="str">
        <f t="shared" si="319"/>
        <v/>
      </c>
      <c r="DU404" s="19" t="str">
        <f t="shared" si="320"/>
        <v/>
      </c>
      <c r="DV404" s="153" t="str">
        <f t="shared" si="321"/>
        <v/>
      </c>
      <c r="DW404" s="19" t="str">
        <f t="shared" si="322"/>
        <v/>
      </c>
      <c r="DX404" s="153" t="str">
        <f t="shared" si="323"/>
        <v/>
      </c>
      <c r="DY404" s="19" t="str">
        <f t="shared" si="324"/>
        <v/>
      </c>
      <c r="DZ404" s="153" t="str">
        <f t="shared" si="325"/>
        <v/>
      </c>
      <c r="EA404" s="19" t="str">
        <f t="shared" si="326"/>
        <v/>
      </c>
      <c r="EB404" s="153" t="str">
        <f t="shared" si="327"/>
        <v/>
      </c>
      <c r="EC404" s="19" t="str">
        <f t="shared" si="328"/>
        <v/>
      </c>
      <c r="ED404" s="153" t="str">
        <f t="shared" si="329"/>
        <v/>
      </c>
      <c r="EE404" s="19" t="str">
        <f t="shared" si="330"/>
        <v/>
      </c>
      <c r="EF404" s="153" t="str">
        <f t="shared" si="331"/>
        <v/>
      </c>
      <c r="EG404" s="19" t="str">
        <f t="shared" si="332"/>
        <v/>
      </c>
      <c r="EH404" s="153" t="str">
        <f t="shared" si="333"/>
        <v/>
      </c>
      <c r="EI404" s="19" t="str">
        <f t="shared" si="334"/>
        <v/>
      </c>
      <c r="EJ404" s="153" t="str">
        <f t="shared" si="335"/>
        <v/>
      </c>
      <c r="EK404" s="19" t="str">
        <f t="shared" si="336"/>
        <v/>
      </c>
      <c r="EL404" s="153" t="str">
        <f t="shared" si="337"/>
        <v/>
      </c>
      <c r="EM404" s="19" t="str">
        <f t="shared" si="338"/>
        <v/>
      </c>
      <c r="EN404" s="153" t="str">
        <f t="shared" si="339"/>
        <v/>
      </c>
      <c r="EO404" s="19" t="str">
        <f t="shared" si="340"/>
        <v/>
      </c>
      <c r="EP404" s="153" t="str">
        <f t="shared" si="341"/>
        <v/>
      </c>
      <c r="EQ404" s="19" t="str">
        <f t="shared" si="342"/>
        <v/>
      </c>
      <c r="ER404" s="153" t="str">
        <f t="shared" si="343"/>
        <v/>
      </c>
      <c r="ES404" s="19" t="str">
        <f t="shared" si="344"/>
        <v/>
      </c>
      <c r="ET404" s="153" t="str">
        <f t="shared" si="345"/>
        <v/>
      </c>
    </row>
    <row r="405" spans="1:150" x14ac:dyDescent="0.25">
      <c r="A405" s="31"/>
      <c r="B405" s="91" t="str">
        <f t="shared" si="346"/>
        <v/>
      </c>
      <c r="C405" s="20" t="str">
        <f t="shared" si="306"/>
        <v/>
      </c>
      <c r="D405" s="97" t="str">
        <f t="shared" si="307"/>
        <v/>
      </c>
      <c r="E405" s="62" t="str">
        <f t="shared" si="347"/>
        <v/>
      </c>
      <c r="F405" s="31"/>
      <c r="G405" s="282"/>
      <c r="H405" s="283"/>
      <c r="I405" s="284"/>
      <c r="J405" s="285"/>
      <c r="K405" s="286"/>
      <c r="L405" s="287"/>
      <c r="M405" s="288"/>
      <c r="N405" s="287"/>
      <c r="O405" s="288"/>
      <c r="P405" s="287"/>
      <c r="Q405" s="288"/>
      <c r="R405" s="287"/>
      <c r="S405" s="288"/>
      <c r="T405" s="287"/>
      <c r="U405" s="288"/>
      <c r="V405" s="287"/>
      <c r="W405" s="288"/>
      <c r="X405" s="287"/>
      <c r="Y405" s="288"/>
      <c r="Z405" s="287"/>
      <c r="AA405" s="288"/>
      <c r="AB405" s="287"/>
      <c r="AC405" s="288"/>
      <c r="AD405" s="287"/>
      <c r="AE405" s="288"/>
      <c r="AF405" s="287"/>
      <c r="AG405" s="288"/>
      <c r="AH405" s="287"/>
      <c r="AI405" s="288"/>
      <c r="AJ405" s="287"/>
      <c r="AK405" s="288"/>
      <c r="AL405" s="287"/>
      <c r="AM405" s="288"/>
      <c r="AN405" s="287"/>
      <c r="AO405" s="288"/>
      <c r="AP405" s="287"/>
      <c r="AQ405" s="288"/>
      <c r="AR405" s="287"/>
      <c r="AS405" s="288"/>
      <c r="AT405" s="287"/>
      <c r="AU405" s="288"/>
      <c r="AV405" s="287"/>
      <c r="AW405" s="288"/>
      <c r="AX405" s="287"/>
      <c r="AY405" s="31"/>
      <c r="BA405" s="76" t="str">
        <f t="shared" si="348"/>
        <v/>
      </c>
      <c r="BC405" s="76" t="str">
        <f>IF('Stock List'!$K405="", "", 'Stock List'!$K405)</f>
        <v/>
      </c>
      <c r="BE405" s="106">
        <f>IFERROR(ROUND(((INDEX('Stock List'!$M$11:$M$1010, MATCH(L405, 'Stock List'!$K$11:$K$1010, 0))/INDEX('Stock List'!$L$11:$L$1010, MATCH(L405, 'Stock List'!$K$11:$K$1010, 0)))*K405), 2), 0)</f>
        <v>0</v>
      </c>
      <c r="BF405" s="20"/>
      <c r="BG405" s="20">
        <f>IFERROR(ROUND(((INDEX('Stock List'!$M$11:$M$1010, MATCH(N405, 'Stock List'!$K$11:$K$1010, 0))/INDEX('Stock List'!$L$11:$L$1010, MATCH(N405, 'Stock List'!$K$11:$K$1010, 0)))*M405), 2), 0)</f>
        <v>0</v>
      </c>
      <c r="BH405" s="20"/>
      <c r="BI405" s="20">
        <f>IFERROR(ROUND(((INDEX('Stock List'!$M$11:$M$1010, MATCH(P405, 'Stock List'!$K$11:$K$1010, 0))/INDEX('Stock List'!$L$11:$L$1010, MATCH(P405, 'Stock List'!$K$11:$K$1010, 0)))*O405), 2), 0)</f>
        <v>0</v>
      </c>
      <c r="BJ405" s="20"/>
      <c r="BK405" s="20">
        <f>IFERROR(ROUND(((INDEX('Stock List'!$M$11:$M$1010, MATCH(R405, 'Stock List'!$K$11:$K$1010, 0))/INDEX('Stock List'!$L$11:$L$1010, MATCH(R405, 'Stock List'!$K$11:$K$1010, 0)))*Q405), 2), 0)</f>
        <v>0</v>
      </c>
      <c r="BL405" s="20"/>
      <c r="BM405" s="20">
        <f>IFERROR(ROUND(((INDEX('Stock List'!$M$11:$M$1010, MATCH(T405, 'Stock List'!$K$11:$K$1010, 0))/INDEX('Stock List'!$L$11:$L$1010, MATCH(T405, 'Stock List'!$K$11:$K$1010, 0)))*S405), 2), 0)</f>
        <v>0</v>
      </c>
      <c r="BN405" s="20"/>
      <c r="BO405" s="20">
        <f>IFERROR(ROUND(((INDEX('Stock List'!$M$11:$M$1010, MATCH(V405, 'Stock List'!$K$11:$K$1010, 0))/INDEX('Stock List'!$L$11:$L$1010, MATCH(V405, 'Stock List'!$K$11:$K$1010, 0)))*U405), 2), 0)</f>
        <v>0</v>
      </c>
      <c r="BP405" s="20"/>
      <c r="BQ405" s="20">
        <f>IFERROR(ROUND(((INDEX('Stock List'!$M$11:$M$1010, MATCH(X405, 'Stock List'!$K$11:$K$1010, 0))/INDEX('Stock List'!$L$11:$L$1010, MATCH(X405, 'Stock List'!$K$11:$K$1010, 0)))*W405), 2), 0)</f>
        <v>0</v>
      </c>
      <c r="BR405" s="20"/>
      <c r="BS405" s="20">
        <f>IFERROR(ROUND(((INDEX('Stock List'!$M$11:$M$1010, MATCH(Z405, 'Stock List'!$K$11:$K$1010, 0))/INDEX('Stock List'!$L$11:$L$1010, MATCH(Z405, 'Stock List'!$K$11:$K$1010, 0)))*Y405), 2), 0)</f>
        <v>0</v>
      </c>
      <c r="BT405" s="20"/>
      <c r="BU405" s="20">
        <f>IFERROR(ROUND(((INDEX('Stock List'!$M$11:$M$1010, MATCH(AB405, 'Stock List'!$K$11:$K$1010, 0))/INDEX('Stock List'!$L$11:$L$1010, MATCH(AB405, 'Stock List'!$K$11:$K$1010, 0)))*AA405), 2), 0)</f>
        <v>0</v>
      </c>
      <c r="BV405" s="20"/>
      <c r="BW405" s="20">
        <f>IFERROR(ROUND(((INDEX('Stock List'!$M$11:$M$1010, MATCH(AD405, 'Stock List'!$K$11:$K$1010, 0))/INDEX('Stock List'!$L$11:$L$1010, MATCH(AD405, 'Stock List'!$K$11:$K$1010, 0)))*AC405), 2), 0)</f>
        <v>0</v>
      </c>
      <c r="BX405" s="20"/>
      <c r="BY405" s="20">
        <f>IFERROR(ROUND(((INDEX('Stock List'!$M$11:$M$1010, MATCH(AF405, 'Stock List'!$K$11:$K$1010, 0))/INDEX('Stock List'!$L$11:$L$1010, MATCH(AF405, 'Stock List'!$K$11:$K$1010, 0)))*AE405), 2), 0)</f>
        <v>0</v>
      </c>
      <c r="BZ405" s="20"/>
      <c r="CA405" s="20">
        <f>IFERROR(ROUND(((INDEX('Stock List'!$M$11:$M$1010, MATCH(AH405, 'Stock List'!$K$11:$K$1010, 0))/INDEX('Stock List'!$L$11:$L$1010, MATCH(AH405, 'Stock List'!$K$11:$K$1010, 0)))*AG405), 2), 0)</f>
        <v>0</v>
      </c>
      <c r="CB405" s="20"/>
      <c r="CC405" s="20">
        <f>IFERROR(ROUND(((INDEX('Stock List'!$M$11:$M$1010, MATCH(AJ405, 'Stock List'!$K$11:$K$1010, 0))/INDEX('Stock List'!$L$11:$L$1010, MATCH(AJ405, 'Stock List'!$K$11:$K$1010, 0)))*AI405), 2), 0)</f>
        <v>0</v>
      </c>
      <c r="CD405" s="20"/>
      <c r="CE405" s="20">
        <f>IFERROR(ROUND(((INDEX('Stock List'!$M$11:$M$1010, MATCH(AL405, 'Stock List'!$K$11:$K$1010, 0))/INDEX('Stock List'!$L$11:$L$1010, MATCH(AL405, 'Stock List'!$K$11:$K$1010, 0)))*AK405), 2), 0)</f>
        <v>0</v>
      </c>
      <c r="CF405" s="20"/>
      <c r="CG405" s="20">
        <f>IFERROR(ROUND(((INDEX('Stock List'!$M$11:$M$1010, MATCH(AN405, 'Stock List'!$K$11:$K$1010, 0))/INDEX('Stock List'!$L$11:$L$1010, MATCH(AN405, 'Stock List'!$K$11:$K$1010, 0)))*AM405), 2), 0)</f>
        <v>0</v>
      </c>
      <c r="CH405" s="20"/>
      <c r="CI405" s="20">
        <f>IFERROR(ROUND(((INDEX('Stock List'!$M$11:$M$1010, MATCH(AP405, 'Stock List'!$K$11:$K$1010, 0))/INDEX('Stock List'!$L$11:$L$1010, MATCH(AP405, 'Stock List'!$K$11:$K$1010, 0)))*AO405), 2), 0)</f>
        <v>0</v>
      </c>
      <c r="CJ405" s="20"/>
      <c r="CK405" s="20">
        <f>IFERROR(ROUND(((INDEX('Stock List'!$M$11:$M$1010, MATCH(AR405, 'Stock List'!$K$11:$K$1010, 0))/INDEX('Stock List'!$L$11:$L$1010, MATCH(AR405, 'Stock List'!$K$11:$K$1010, 0)))*AQ405), 2), 0)</f>
        <v>0</v>
      </c>
      <c r="CL405" s="20"/>
      <c r="CM405" s="20">
        <f>IFERROR(ROUND(((INDEX('Stock List'!$M$11:$M$1010, MATCH(AT405, 'Stock List'!$K$11:$K$1010, 0))/INDEX('Stock List'!$L$11:$L$1010, MATCH(AT405, 'Stock List'!$K$11:$K$1010, 0)))*AS405), 2), 0)</f>
        <v>0</v>
      </c>
      <c r="CN405" s="20"/>
      <c r="CO405" s="20">
        <f>IFERROR(ROUND(((INDEX('Stock List'!$M$11:$M$1010, MATCH(AV405, 'Stock List'!$K$11:$K$1010, 0))/INDEX('Stock List'!$L$11:$L$1010, MATCH(AV405, 'Stock List'!$K$11:$K$1010, 0)))*AU405), 2), 0)</f>
        <v>0</v>
      </c>
      <c r="CP405" s="20"/>
      <c r="CQ405" s="20">
        <f>IFERROR(ROUND(((INDEX('Stock List'!$M$11:$M$1010, MATCH(AX405, 'Stock List'!$K$11:$K$1010, 0))/INDEX('Stock List'!$L$11:$L$1010, MATCH(AX405, 'Stock List'!$K$11:$K$1010, 0)))*AW405), 2), 0)</f>
        <v>0</v>
      </c>
      <c r="CR405" s="22"/>
      <c r="CT405" s="106" t="str">
        <f t="shared" si="349"/>
        <v/>
      </c>
      <c r="CU405" s="22" t="str">
        <f t="shared" si="350"/>
        <v/>
      </c>
      <c r="CX405" s="106" t="str">
        <f t="shared" si="351"/>
        <v/>
      </c>
      <c r="CY405" s="20" t="str">
        <f t="shared" si="352"/>
        <v/>
      </c>
      <c r="CZ405" s="22" t="str">
        <f t="shared" si="353"/>
        <v/>
      </c>
      <c r="DB405" s="76" t="str">
        <f>IF($H405="", "", COUNTIF($G$11:$G$1010, "&gt;"&amp;$G405)+1+COUNTIF($G$11:$G405, $G405)-1)</f>
        <v/>
      </c>
      <c r="DC405" s="76" t="str">
        <f>IF($H405="", "", COUNTIF($CZ$11:$CZ$1010, "&gt;"&amp;$CZ405)+1+COUNTIF($CZ$11:$CZ405, $CZ405)-1)</f>
        <v/>
      </c>
      <c r="DE405" s="147" t="str">
        <f t="shared" si="354"/>
        <v/>
      </c>
      <c r="DF405" s="148"/>
      <c r="DG405" s="19" t="str">
        <f t="shared" si="355"/>
        <v/>
      </c>
      <c r="DH405" s="153" t="str">
        <f t="shared" si="356"/>
        <v/>
      </c>
      <c r="DI405" s="19" t="str">
        <f t="shared" si="308"/>
        <v/>
      </c>
      <c r="DJ405" s="153" t="str">
        <f t="shared" si="309"/>
        <v/>
      </c>
      <c r="DK405" s="19" t="str">
        <f t="shared" si="310"/>
        <v/>
      </c>
      <c r="DL405" s="153" t="str">
        <f t="shared" si="311"/>
        <v/>
      </c>
      <c r="DM405" s="19" t="str">
        <f t="shared" si="312"/>
        <v/>
      </c>
      <c r="DN405" s="153" t="str">
        <f t="shared" si="313"/>
        <v/>
      </c>
      <c r="DO405" s="19" t="str">
        <f t="shared" si="314"/>
        <v/>
      </c>
      <c r="DP405" s="153" t="str">
        <f t="shared" si="315"/>
        <v/>
      </c>
      <c r="DQ405" s="19" t="str">
        <f t="shared" si="316"/>
        <v/>
      </c>
      <c r="DR405" s="153" t="str">
        <f t="shared" si="317"/>
        <v/>
      </c>
      <c r="DS405" s="19" t="str">
        <f t="shared" si="318"/>
        <v/>
      </c>
      <c r="DT405" s="153" t="str">
        <f t="shared" si="319"/>
        <v/>
      </c>
      <c r="DU405" s="19" t="str">
        <f t="shared" si="320"/>
        <v/>
      </c>
      <c r="DV405" s="153" t="str">
        <f t="shared" si="321"/>
        <v/>
      </c>
      <c r="DW405" s="19" t="str">
        <f t="shared" si="322"/>
        <v/>
      </c>
      <c r="DX405" s="153" t="str">
        <f t="shared" si="323"/>
        <v/>
      </c>
      <c r="DY405" s="19" t="str">
        <f t="shared" si="324"/>
        <v/>
      </c>
      <c r="DZ405" s="153" t="str">
        <f t="shared" si="325"/>
        <v/>
      </c>
      <c r="EA405" s="19" t="str">
        <f t="shared" si="326"/>
        <v/>
      </c>
      <c r="EB405" s="153" t="str">
        <f t="shared" si="327"/>
        <v/>
      </c>
      <c r="EC405" s="19" t="str">
        <f t="shared" si="328"/>
        <v/>
      </c>
      <c r="ED405" s="153" t="str">
        <f t="shared" si="329"/>
        <v/>
      </c>
      <c r="EE405" s="19" t="str">
        <f t="shared" si="330"/>
        <v/>
      </c>
      <c r="EF405" s="153" t="str">
        <f t="shared" si="331"/>
        <v/>
      </c>
      <c r="EG405" s="19" t="str">
        <f t="shared" si="332"/>
        <v/>
      </c>
      <c r="EH405" s="153" t="str">
        <f t="shared" si="333"/>
        <v/>
      </c>
      <c r="EI405" s="19" t="str">
        <f t="shared" si="334"/>
        <v/>
      </c>
      <c r="EJ405" s="153" t="str">
        <f t="shared" si="335"/>
        <v/>
      </c>
      <c r="EK405" s="19" t="str">
        <f t="shared" si="336"/>
        <v/>
      </c>
      <c r="EL405" s="153" t="str">
        <f t="shared" si="337"/>
        <v/>
      </c>
      <c r="EM405" s="19" t="str">
        <f t="shared" si="338"/>
        <v/>
      </c>
      <c r="EN405" s="153" t="str">
        <f t="shared" si="339"/>
        <v/>
      </c>
      <c r="EO405" s="19" t="str">
        <f t="shared" si="340"/>
        <v/>
      </c>
      <c r="EP405" s="153" t="str">
        <f t="shared" si="341"/>
        <v/>
      </c>
      <c r="EQ405" s="19" t="str">
        <f t="shared" si="342"/>
        <v/>
      </c>
      <c r="ER405" s="153" t="str">
        <f t="shared" si="343"/>
        <v/>
      </c>
      <c r="ES405" s="19" t="str">
        <f t="shared" si="344"/>
        <v/>
      </c>
      <c r="ET405" s="153" t="str">
        <f t="shared" si="345"/>
        <v/>
      </c>
    </row>
    <row r="406" spans="1:150" x14ac:dyDescent="0.25">
      <c r="A406" s="31"/>
      <c r="B406" s="91" t="str">
        <f t="shared" si="346"/>
        <v/>
      </c>
      <c r="C406" s="20" t="str">
        <f t="shared" si="306"/>
        <v/>
      </c>
      <c r="D406" s="97" t="str">
        <f t="shared" si="307"/>
        <v/>
      </c>
      <c r="E406" s="62" t="str">
        <f t="shared" si="347"/>
        <v/>
      </c>
      <c r="F406" s="31"/>
      <c r="G406" s="282"/>
      <c r="H406" s="283"/>
      <c r="I406" s="284"/>
      <c r="J406" s="285"/>
      <c r="K406" s="286"/>
      <c r="L406" s="287"/>
      <c r="M406" s="288"/>
      <c r="N406" s="287"/>
      <c r="O406" s="288"/>
      <c r="P406" s="287"/>
      <c r="Q406" s="288"/>
      <c r="R406" s="287"/>
      <c r="S406" s="288"/>
      <c r="T406" s="287"/>
      <c r="U406" s="288"/>
      <c r="V406" s="287"/>
      <c r="W406" s="288"/>
      <c r="X406" s="287"/>
      <c r="Y406" s="288"/>
      <c r="Z406" s="287"/>
      <c r="AA406" s="288"/>
      <c r="AB406" s="287"/>
      <c r="AC406" s="288"/>
      <c r="AD406" s="287"/>
      <c r="AE406" s="288"/>
      <c r="AF406" s="287"/>
      <c r="AG406" s="288"/>
      <c r="AH406" s="287"/>
      <c r="AI406" s="288"/>
      <c r="AJ406" s="287"/>
      <c r="AK406" s="288"/>
      <c r="AL406" s="287"/>
      <c r="AM406" s="288"/>
      <c r="AN406" s="287"/>
      <c r="AO406" s="288"/>
      <c r="AP406" s="287"/>
      <c r="AQ406" s="288"/>
      <c r="AR406" s="287"/>
      <c r="AS406" s="288"/>
      <c r="AT406" s="287"/>
      <c r="AU406" s="288"/>
      <c r="AV406" s="287"/>
      <c r="AW406" s="288"/>
      <c r="AX406" s="287"/>
      <c r="AY406" s="31"/>
      <c r="BA406" s="76" t="str">
        <f t="shared" si="348"/>
        <v/>
      </c>
      <c r="BC406" s="76" t="str">
        <f>IF('Stock List'!$K406="", "", 'Stock List'!$K406)</f>
        <v/>
      </c>
      <c r="BE406" s="106">
        <f>IFERROR(ROUND(((INDEX('Stock List'!$M$11:$M$1010, MATCH(L406, 'Stock List'!$K$11:$K$1010, 0))/INDEX('Stock List'!$L$11:$L$1010, MATCH(L406, 'Stock List'!$K$11:$K$1010, 0)))*K406), 2), 0)</f>
        <v>0</v>
      </c>
      <c r="BF406" s="20"/>
      <c r="BG406" s="20">
        <f>IFERROR(ROUND(((INDEX('Stock List'!$M$11:$M$1010, MATCH(N406, 'Stock List'!$K$11:$K$1010, 0))/INDEX('Stock List'!$L$11:$L$1010, MATCH(N406, 'Stock List'!$K$11:$K$1010, 0)))*M406), 2), 0)</f>
        <v>0</v>
      </c>
      <c r="BH406" s="20"/>
      <c r="BI406" s="20">
        <f>IFERROR(ROUND(((INDEX('Stock List'!$M$11:$M$1010, MATCH(P406, 'Stock List'!$K$11:$K$1010, 0))/INDEX('Stock List'!$L$11:$L$1010, MATCH(P406, 'Stock List'!$K$11:$K$1010, 0)))*O406), 2), 0)</f>
        <v>0</v>
      </c>
      <c r="BJ406" s="20"/>
      <c r="BK406" s="20">
        <f>IFERROR(ROUND(((INDEX('Stock List'!$M$11:$M$1010, MATCH(R406, 'Stock List'!$K$11:$K$1010, 0))/INDEX('Stock List'!$L$11:$L$1010, MATCH(R406, 'Stock List'!$K$11:$K$1010, 0)))*Q406), 2), 0)</f>
        <v>0</v>
      </c>
      <c r="BL406" s="20"/>
      <c r="BM406" s="20">
        <f>IFERROR(ROUND(((INDEX('Stock List'!$M$11:$M$1010, MATCH(T406, 'Stock List'!$K$11:$K$1010, 0))/INDEX('Stock List'!$L$11:$L$1010, MATCH(T406, 'Stock List'!$K$11:$K$1010, 0)))*S406), 2), 0)</f>
        <v>0</v>
      </c>
      <c r="BN406" s="20"/>
      <c r="BO406" s="20">
        <f>IFERROR(ROUND(((INDEX('Stock List'!$M$11:$M$1010, MATCH(V406, 'Stock List'!$K$11:$K$1010, 0))/INDEX('Stock List'!$L$11:$L$1010, MATCH(V406, 'Stock List'!$K$11:$K$1010, 0)))*U406), 2), 0)</f>
        <v>0</v>
      </c>
      <c r="BP406" s="20"/>
      <c r="BQ406" s="20">
        <f>IFERROR(ROUND(((INDEX('Stock List'!$M$11:$M$1010, MATCH(X406, 'Stock List'!$K$11:$K$1010, 0))/INDEX('Stock List'!$L$11:$L$1010, MATCH(X406, 'Stock List'!$K$11:$K$1010, 0)))*W406), 2), 0)</f>
        <v>0</v>
      </c>
      <c r="BR406" s="20"/>
      <c r="BS406" s="20">
        <f>IFERROR(ROUND(((INDEX('Stock List'!$M$11:$M$1010, MATCH(Z406, 'Stock List'!$K$11:$K$1010, 0))/INDEX('Stock List'!$L$11:$L$1010, MATCH(Z406, 'Stock List'!$K$11:$K$1010, 0)))*Y406), 2), 0)</f>
        <v>0</v>
      </c>
      <c r="BT406" s="20"/>
      <c r="BU406" s="20">
        <f>IFERROR(ROUND(((INDEX('Stock List'!$M$11:$M$1010, MATCH(AB406, 'Stock List'!$K$11:$K$1010, 0))/INDEX('Stock List'!$L$11:$L$1010, MATCH(AB406, 'Stock List'!$K$11:$K$1010, 0)))*AA406), 2), 0)</f>
        <v>0</v>
      </c>
      <c r="BV406" s="20"/>
      <c r="BW406" s="20">
        <f>IFERROR(ROUND(((INDEX('Stock List'!$M$11:$M$1010, MATCH(AD406, 'Stock List'!$K$11:$K$1010, 0))/INDEX('Stock List'!$L$11:$L$1010, MATCH(AD406, 'Stock List'!$K$11:$K$1010, 0)))*AC406), 2), 0)</f>
        <v>0</v>
      </c>
      <c r="BX406" s="20"/>
      <c r="BY406" s="20">
        <f>IFERROR(ROUND(((INDEX('Stock List'!$M$11:$M$1010, MATCH(AF406, 'Stock List'!$K$11:$K$1010, 0))/INDEX('Stock List'!$L$11:$L$1010, MATCH(AF406, 'Stock List'!$K$11:$K$1010, 0)))*AE406), 2), 0)</f>
        <v>0</v>
      </c>
      <c r="BZ406" s="20"/>
      <c r="CA406" s="20">
        <f>IFERROR(ROUND(((INDEX('Stock List'!$M$11:$M$1010, MATCH(AH406, 'Stock List'!$K$11:$K$1010, 0))/INDEX('Stock List'!$L$11:$L$1010, MATCH(AH406, 'Stock List'!$K$11:$K$1010, 0)))*AG406), 2), 0)</f>
        <v>0</v>
      </c>
      <c r="CB406" s="20"/>
      <c r="CC406" s="20">
        <f>IFERROR(ROUND(((INDEX('Stock List'!$M$11:$M$1010, MATCH(AJ406, 'Stock List'!$K$11:$K$1010, 0))/INDEX('Stock List'!$L$11:$L$1010, MATCH(AJ406, 'Stock List'!$K$11:$K$1010, 0)))*AI406), 2), 0)</f>
        <v>0</v>
      </c>
      <c r="CD406" s="20"/>
      <c r="CE406" s="20">
        <f>IFERROR(ROUND(((INDEX('Stock List'!$M$11:$M$1010, MATCH(AL406, 'Stock List'!$K$11:$K$1010, 0))/INDEX('Stock List'!$L$11:$L$1010, MATCH(AL406, 'Stock List'!$K$11:$K$1010, 0)))*AK406), 2), 0)</f>
        <v>0</v>
      </c>
      <c r="CF406" s="20"/>
      <c r="CG406" s="20">
        <f>IFERROR(ROUND(((INDEX('Stock List'!$M$11:$M$1010, MATCH(AN406, 'Stock List'!$K$11:$K$1010, 0))/INDEX('Stock List'!$L$11:$L$1010, MATCH(AN406, 'Stock List'!$K$11:$K$1010, 0)))*AM406), 2), 0)</f>
        <v>0</v>
      </c>
      <c r="CH406" s="20"/>
      <c r="CI406" s="20">
        <f>IFERROR(ROUND(((INDEX('Stock List'!$M$11:$M$1010, MATCH(AP406, 'Stock List'!$K$11:$K$1010, 0))/INDEX('Stock List'!$L$11:$L$1010, MATCH(AP406, 'Stock List'!$K$11:$K$1010, 0)))*AO406), 2), 0)</f>
        <v>0</v>
      </c>
      <c r="CJ406" s="20"/>
      <c r="CK406" s="20">
        <f>IFERROR(ROUND(((INDEX('Stock List'!$M$11:$M$1010, MATCH(AR406, 'Stock List'!$K$11:$K$1010, 0))/INDEX('Stock List'!$L$11:$L$1010, MATCH(AR406, 'Stock List'!$K$11:$K$1010, 0)))*AQ406), 2), 0)</f>
        <v>0</v>
      </c>
      <c r="CL406" s="20"/>
      <c r="CM406" s="20">
        <f>IFERROR(ROUND(((INDEX('Stock List'!$M$11:$M$1010, MATCH(AT406, 'Stock List'!$K$11:$K$1010, 0))/INDEX('Stock List'!$L$11:$L$1010, MATCH(AT406, 'Stock List'!$K$11:$K$1010, 0)))*AS406), 2), 0)</f>
        <v>0</v>
      </c>
      <c r="CN406" s="20"/>
      <c r="CO406" s="20">
        <f>IFERROR(ROUND(((INDEX('Stock List'!$M$11:$M$1010, MATCH(AV406, 'Stock List'!$K$11:$K$1010, 0))/INDEX('Stock List'!$L$11:$L$1010, MATCH(AV406, 'Stock List'!$K$11:$K$1010, 0)))*AU406), 2), 0)</f>
        <v>0</v>
      </c>
      <c r="CP406" s="20"/>
      <c r="CQ406" s="20">
        <f>IFERROR(ROUND(((INDEX('Stock List'!$M$11:$M$1010, MATCH(AX406, 'Stock List'!$K$11:$K$1010, 0))/INDEX('Stock List'!$L$11:$L$1010, MATCH(AX406, 'Stock List'!$K$11:$K$1010, 0)))*AW406), 2), 0)</f>
        <v>0</v>
      </c>
      <c r="CR406" s="22"/>
      <c r="CT406" s="106" t="str">
        <f t="shared" si="349"/>
        <v/>
      </c>
      <c r="CU406" s="22" t="str">
        <f t="shared" si="350"/>
        <v/>
      </c>
      <c r="CX406" s="106" t="str">
        <f t="shared" si="351"/>
        <v/>
      </c>
      <c r="CY406" s="20" t="str">
        <f t="shared" si="352"/>
        <v/>
      </c>
      <c r="CZ406" s="22" t="str">
        <f t="shared" si="353"/>
        <v/>
      </c>
      <c r="DB406" s="76" t="str">
        <f>IF($H406="", "", COUNTIF($G$11:$G$1010, "&gt;"&amp;$G406)+1+COUNTIF($G$11:$G406, $G406)-1)</f>
        <v/>
      </c>
      <c r="DC406" s="76" t="str">
        <f>IF($H406="", "", COUNTIF($CZ$11:$CZ$1010, "&gt;"&amp;$CZ406)+1+COUNTIF($CZ$11:$CZ406, $CZ406)-1)</f>
        <v/>
      </c>
      <c r="DE406" s="147" t="str">
        <f t="shared" si="354"/>
        <v/>
      </c>
      <c r="DF406" s="148"/>
      <c r="DG406" s="19" t="str">
        <f t="shared" si="355"/>
        <v/>
      </c>
      <c r="DH406" s="153" t="str">
        <f t="shared" si="356"/>
        <v/>
      </c>
      <c r="DI406" s="19" t="str">
        <f t="shared" si="308"/>
        <v/>
      </c>
      <c r="DJ406" s="153" t="str">
        <f t="shared" si="309"/>
        <v/>
      </c>
      <c r="DK406" s="19" t="str">
        <f t="shared" si="310"/>
        <v/>
      </c>
      <c r="DL406" s="153" t="str">
        <f t="shared" si="311"/>
        <v/>
      </c>
      <c r="DM406" s="19" t="str">
        <f t="shared" si="312"/>
        <v/>
      </c>
      <c r="DN406" s="153" t="str">
        <f t="shared" si="313"/>
        <v/>
      </c>
      <c r="DO406" s="19" t="str">
        <f t="shared" si="314"/>
        <v/>
      </c>
      <c r="DP406" s="153" t="str">
        <f t="shared" si="315"/>
        <v/>
      </c>
      <c r="DQ406" s="19" t="str">
        <f t="shared" si="316"/>
        <v/>
      </c>
      <c r="DR406" s="153" t="str">
        <f t="shared" si="317"/>
        <v/>
      </c>
      <c r="DS406" s="19" t="str">
        <f t="shared" si="318"/>
        <v/>
      </c>
      <c r="DT406" s="153" t="str">
        <f t="shared" si="319"/>
        <v/>
      </c>
      <c r="DU406" s="19" t="str">
        <f t="shared" si="320"/>
        <v/>
      </c>
      <c r="DV406" s="153" t="str">
        <f t="shared" si="321"/>
        <v/>
      </c>
      <c r="DW406" s="19" t="str">
        <f t="shared" si="322"/>
        <v/>
      </c>
      <c r="DX406" s="153" t="str">
        <f t="shared" si="323"/>
        <v/>
      </c>
      <c r="DY406" s="19" t="str">
        <f t="shared" si="324"/>
        <v/>
      </c>
      <c r="DZ406" s="153" t="str">
        <f t="shared" si="325"/>
        <v/>
      </c>
      <c r="EA406" s="19" t="str">
        <f t="shared" si="326"/>
        <v/>
      </c>
      <c r="EB406" s="153" t="str">
        <f t="shared" si="327"/>
        <v/>
      </c>
      <c r="EC406" s="19" t="str">
        <f t="shared" si="328"/>
        <v/>
      </c>
      <c r="ED406" s="153" t="str">
        <f t="shared" si="329"/>
        <v/>
      </c>
      <c r="EE406" s="19" t="str">
        <f t="shared" si="330"/>
        <v/>
      </c>
      <c r="EF406" s="153" t="str">
        <f t="shared" si="331"/>
        <v/>
      </c>
      <c r="EG406" s="19" t="str">
        <f t="shared" si="332"/>
        <v/>
      </c>
      <c r="EH406" s="153" t="str">
        <f t="shared" si="333"/>
        <v/>
      </c>
      <c r="EI406" s="19" t="str">
        <f t="shared" si="334"/>
        <v/>
      </c>
      <c r="EJ406" s="153" t="str">
        <f t="shared" si="335"/>
        <v/>
      </c>
      <c r="EK406" s="19" t="str">
        <f t="shared" si="336"/>
        <v/>
      </c>
      <c r="EL406" s="153" t="str">
        <f t="shared" si="337"/>
        <v/>
      </c>
      <c r="EM406" s="19" t="str">
        <f t="shared" si="338"/>
        <v/>
      </c>
      <c r="EN406" s="153" t="str">
        <f t="shared" si="339"/>
        <v/>
      </c>
      <c r="EO406" s="19" t="str">
        <f t="shared" si="340"/>
        <v/>
      </c>
      <c r="EP406" s="153" t="str">
        <f t="shared" si="341"/>
        <v/>
      </c>
      <c r="EQ406" s="19" t="str">
        <f t="shared" si="342"/>
        <v/>
      </c>
      <c r="ER406" s="153" t="str">
        <f t="shared" si="343"/>
        <v/>
      </c>
      <c r="ES406" s="19" t="str">
        <f t="shared" si="344"/>
        <v/>
      </c>
      <c r="ET406" s="153" t="str">
        <f t="shared" si="345"/>
        <v/>
      </c>
    </row>
    <row r="407" spans="1:150" x14ac:dyDescent="0.25">
      <c r="A407" s="31"/>
      <c r="B407" s="91" t="str">
        <f t="shared" si="346"/>
        <v/>
      </c>
      <c r="C407" s="20" t="str">
        <f t="shared" si="306"/>
        <v/>
      </c>
      <c r="D407" s="97" t="str">
        <f t="shared" si="307"/>
        <v/>
      </c>
      <c r="E407" s="62" t="str">
        <f t="shared" si="347"/>
        <v/>
      </c>
      <c r="F407" s="31"/>
      <c r="G407" s="282"/>
      <c r="H407" s="283"/>
      <c r="I407" s="284"/>
      <c r="J407" s="285"/>
      <c r="K407" s="286"/>
      <c r="L407" s="287"/>
      <c r="M407" s="288"/>
      <c r="N407" s="287"/>
      <c r="O407" s="288"/>
      <c r="P407" s="287"/>
      <c r="Q407" s="288"/>
      <c r="R407" s="287"/>
      <c r="S407" s="288"/>
      <c r="T407" s="287"/>
      <c r="U407" s="288"/>
      <c r="V407" s="287"/>
      <c r="W407" s="288"/>
      <c r="X407" s="287"/>
      <c r="Y407" s="288"/>
      <c r="Z407" s="287"/>
      <c r="AA407" s="288"/>
      <c r="AB407" s="287"/>
      <c r="AC407" s="288"/>
      <c r="AD407" s="287"/>
      <c r="AE407" s="288"/>
      <c r="AF407" s="287"/>
      <c r="AG407" s="288"/>
      <c r="AH407" s="287"/>
      <c r="AI407" s="288"/>
      <c r="AJ407" s="287"/>
      <c r="AK407" s="288"/>
      <c r="AL407" s="287"/>
      <c r="AM407" s="288"/>
      <c r="AN407" s="287"/>
      <c r="AO407" s="288"/>
      <c r="AP407" s="287"/>
      <c r="AQ407" s="288"/>
      <c r="AR407" s="287"/>
      <c r="AS407" s="288"/>
      <c r="AT407" s="287"/>
      <c r="AU407" s="288"/>
      <c r="AV407" s="287"/>
      <c r="AW407" s="288"/>
      <c r="AX407" s="287"/>
      <c r="AY407" s="31"/>
      <c r="BA407" s="76" t="str">
        <f t="shared" si="348"/>
        <v/>
      </c>
      <c r="BC407" s="76" t="str">
        <f>IF('Stock List'!$K407="", "", 'Stock List'!$K407)</f>
        <v/>
      </c>
      <c r="BE407" s="106">
        <f>IFERROR(ROUND(((INDEX('Stock List'!$M$11:$M$1010, MATCH(L407, 'Stock List'!$K$11:$K$1010, 0))/INDEX('Stock List'!$L$11:$L$1010, MATCH(L407, 'Stock List'!$K$11:$K$1010, 0)))*K407), 2), 0)</f>
        <v>0</v>
      </c>
      <c r="BF407" s="20"/>
      <c r="BG407" s="20">
        <f>IFERROR(ROUND(((INDEX('Stock List'!$M$11:$M$1010, MATCH(N407, 'Stock List'!$K$11:$K$1010, 0))/INDEX('Stock List'!$L$11:$L$1010, MATCH(N407, 'Stock List'!$K$11:$K$1010, 0)))*M407), 2), 0)</f>
        <v>0</v>
      </c>
      <c r="BH407" s="20"/>
      <c r="BI407" s="20">
        <f>IFERROR(ROUND(((INDEX('Stock List'!$M$11:$M$1010, MATCH(P407, 'Stock List'!$K$11:$K$1010, 0))/INDEX('Stock List'!$L$11:$L$1010, MATCH(P407, 'Stock List'!$K$11:$K$1010, 0)))*O407), 2), 0)</f>
        <v>0</v>
      </c>
      <c r="BJ407" s="20"/>
      <c r="BK407" s="20">
        <f>IFERROR(ROUND(((INDEX('Stock List'!$M$11:$M$1010, MATCH(R407, 'Stock List'!$K$11:$K$1010, 0))/INDEX('Stock List'!$L$11:$L$1010, MATCH(R407, 'Stock List'!$K$11:$K$1010, 0)))*Q407), 2), 0)</f>
        <v>0</v>
      </c>
      <c r="BL407" s="20"/>
      <c r="BM407" s="20">
        <f>IFERROR(ROUND(((INDEX('Stock List'!$M$11:$M$1010, MATCH(T407, 'Stock List'!$K$11:$K$1010, 0))/INDEX('Stock List'!$L$11:$L$1010, MATCH(T407, 'Stock List'!$K$11:$K$1010, 0)))*S407), 2), 0)</f>
        <v>0</v>
      </c>
      <c r="BN407" s="20"/>
      <c r="BO407" s="20">
        <f>IFERROR(ROUND(((INDEX('Stock List'!$M$11:$M$1010, MATCH(V407, 'Stock List'!$K$11:$K$1010, 0))/INDEX('Stock List'!$L$11:$L$1010, MATCH(V407, 'Stock List'!$K$11:$K$1010, 0)))*U407), 2), 0)</f>
        <v>0</v>
      </c>
      <c r="BP407" s="20"/>
      <c r="BQ407" s="20">
        <f>IFERROR(ROUND(((INDEX('Stock List'!$M$11:$M$1010, MATCH(X407, 'Stock List'!$K$11:$K$1010, 0))/INDEX('Stock List'!$L$11:$L$1010, MATCH(X407, 'Stock List'!$K$11:$K$1010, 0)))*W407), 2), 0)</f>
        <v>0</v>
      </c>
      <c r="BR407" s="20"/>
      <c r="BS407" s="20">
        <f>IFERROR(ROUND(((INDEX('Stock List'!$M$11:$M$1010, MATCH(Z407, 'Stock List'!$K$11:$K$1010, 0))/INDEX('Stock List'!$L$11:$L$1010, MATCH(Z407, 'Stock List'!$K$11:$K$1010, 0)))*Y407), 2), 0)</f>
        <v>0</v>
      </c>
      <c r="BT407" s="20"/>
      <c r="BU407" s="20">
        <f>IFERROR(ROUND(((INDEX('Stock List'!$M$11:$M$1010, MATCH(AB407, 'Stock List'!$K$11:$K$1010, 0))/INDEX('Stock List'!$L$11:$L$1010, MATCH(AB407, 'Stock List'!$K$11:$K$1010, 0)))*AA407), 2), 0)</f>
        <v>0</v>
      </c>
      <c r="BV407" s="20"/>
      <c r="BW407" s="20">
        <f>IFERROR(ROUND(((INDEX('Stock List'!$M$11:$M$1010, MATCH(AD407, 'Stock List'!$K$11:$K$1010, 0))/INDEX('Stock List'!$L$11:$L$1010, MATCH(AD407, 'Stock List'!$K$11:$K$1010, 0)))*AC407), 2), 0)</f>
        <v>0</v>
      </c>
      <c r="BX407" s="20"/>
      <c r="BY407" s="20">
        <f>IFERROR(ROUND(((INDEX('Stock List'!$M$11:$M$1010, MATCH(AF407, 'Stock List'!$K$11:$K$1010, 0))/INDEX('Stock List'!$L$11:$L$1010, MATCH(AF407, 'Stock List'!$K$11:$K$1010, 0)))*AE407), 2), 0)</f>
        <v>0</v>
      </c>
      <c r="BZ407" s="20"/>
      <c r="CA407" s="20">
        <f>IFERROR(ROUND(((INDEX('Stock List'!$M$11:$M$1010, MATCH(AH407, 'Stock List'!$K$11:$K$1010, 0))/INDEX('Stock List'!$L$11:$L$1010, MATCH(AH407, 'Stock List'!$K$11:$K$1010, 0)))*AG407), 2), 0)</f>
        <v>0</v>
      </c>
      <c r="CB407" s="20"/>
      <c r="CC407" s="20">
        <f>IFERROR(ROUND(((INDEX('Stock List'!$M$11:$M$1010, MATCH(AJ407, 'Stock List'!$K$11:$K$1010, 0))/INDEX('Stock List'!$L$11:$L$1010, MATCH(AJ407, 'Stock List'!$K$11:$K$1010, 0)))*AI407), 2), 0)</f>
        <v>0</v>
      </c>
      <c r="CD407" s="20"/>
      <c r="CE407" s="20">
        <f>IFERROR(ROUND(((INDEX('Stock List'!$M$11:$M$1010, MATCH(AL407, 'Stock List'!$K$11:$K$1010, 0))/INDEX('Stock List'!$L$11:$L$1010, MATCH(AL407, 'Stock List'!$K$11:$K$1010, 0)))*AK407), 2), 0)</f>
        <v>0</v>
      </c>
      <c r="CF407" s="20"/>
      <c r="CG407" s="20">
        <f>IFERROR(ROUND(((INDEX('Stock List'!$M$11:$M$1010, MATCH(AN407, 'Stock List'!$K$11:$K$1010, 0))/INDEX('Stock List'!$L$11:$L$1010, MATCH(AN407, 'Stock List'!$K$11:$K$1010, 0)))*AM407), 2), 0)</f>
        <v>0</v>
      </c>
      <c r="CH407" s="20"/>
      <c r="CI407" s="20">
        <f>IFERROR(ROUND(((INDEX('Stock List'!$M$11:$M$1010, MATCH(AP407, 'Stock List'!$K$11:$K$1010, 0))/INDEX('Stock List'!$L$11:$L$1010, MATCH(AP407, 'Stock List'!$K$11:$K$1010, 0)))*AO407), 2), 0)</f>
        <v>0</v>
      </c>
      <c r="CJ407" s="20"/>
      <c r="CK407" s="20">
        <f>IFERROR(ROUND(((INDEX('Stock List'!$M$11:$M$1010, MATCH(AR407, 'Stock List'!$K$11:$K$1010, 0))/INDEX('Stock List'!$L$11:$L$1010, MATCH(AR407, 'Stock List'!$K$11:$K$1010, 0)))*AQ407), 2), 0)</f>
        <v>0</v>
      </c>
      <c r="CL407" s="20"/>
      <c r="CM407" s="20">
        <f>IFERROR(ROUND(((INDEX('Stock List'!$M$11:$M$1010, MATCH(AT407, 'Stock List'!$K$11:$K$1010, 0))/INDEX('Stock List'!$L$11:$L$1010, MATCH(AT407, 'Stock List'!$K$11:$K$1010, 0)))*AS407), 2), 0)</f>
        <v>0</v>
      </c>
      <c r="CN407" s="20"/>
      <c r="CO407" s="20">
        <f>IFERROR(ROUND(((INDEX('Stock List'!$M$11:$M$1010, MATCH(AV407, 'Stock List'!$K$11:$K$1010, 0))/INDEX('Stock List'!$L$11:$L$1010, MATCH(AV407, 'Stock List'!$K$11:$K$1010, 0)))*AU407), 2), 0)</f>
        <v>0</v>
      </c>
      <c r="CP407" s="20"/>
      <c r="CQ407" s="20">
        <f>IFERROR(ROUND(((INDEX('Stock List'!$M$11:$M$1010, MATCH(AX407, 'Stock List'!$K$11:$K$1010, 0))/INDEX('Stock List'!$L$11:$L$1010, MATCH(AX407, 'Stock List'!$K$11:$K$1010, 0)))*AW407), 2), 0)</f>
        <v>0</v>
      </c>
      <c r="CR407" s="22"/>
      <c r="CT407" s="106" t="str">
        <f t="shared" si="349"/>
        <v/>
      </c>
      <c r="CU407" s="22" t="str">
        <f t="shared" si="350"/>
        <v/>
      </c>
      <c r="CX407" s="106" t="str">
        <f t="shared" si="351"/>
        <v/>
      </c>
      <c r="CY407" s="20" t="str">
        <f t="shared" si="352"/>
        <v/>
      </c>
      <c r="CZ407" s="22" t="str">
        <f t="shared" si="353"/>
        <v/>
      </c>
      <c r="DB407" s="76" t="str">
        <f>IF($H407="", "", COUNTIF($G$11:$G$1010, "&gt;"&amp;$G407)+1+COUNTIF($G$11:$G407, $G407)-1)</f>
        <v/>
      </c>
      <c r="DC407" s="76" t="str">
        <f>IF($H407="", "", COUNTIF($CZ$11:$CZ$1010, "&gt;"&amp;$CZ407)+1+COUNTIF($CZ$11:$CZ407, $CZ407)-1)</f>
        <v/>
      </c>
      <c r="DE407" s="147" t="str">
        <f t="shared" si="354"/>
        <v/>
      </c>
      <c r="DF407" s="148"/>
      <c r="DG407" s="19" t="str">
        <f t="shared" si="355"/>
        <v/>
      </c>
      <c r="DH407" s="153" t="str">
        <f t="shared" si="356"/>
        <v/>
      </c>
      <c r="DI407" s="19" t="str">
        <f t="shared" si="308"/>
        <v/>
      </c>
      <c r="DJ407" s="153" t="str">
        <f t="shared" si="309"/>
        <v/>
      </c>
      <c r="DK407" s="19" t="str">
        <f t="shared" si="310"/>
        <v/>
      </c>
      <c r="DL407" s="153" t="str">
        <f t="shared" si="311"/>
        <v/>
      </c>
      <c r="DM407" s="19" t="str">
        <f t="shared" si="312"/>
        <v/>
      </c>
      <c r="DN407" s="153" t="str">
        <f t="shared" si="313"/>
        <v/>
      </c>
      <c r="DO407" s="19" t="str">
        <f t="shared" si="314"/>
        <v/>
      </c>
      <c r="DP407" s="153" t="str">
        <f t="shared" si="315"/>
        <v/>
      </c>
      <c r="DQ407" s="19" t="str">
        <f t="shared" si="316"/>
        <v/>
      </c>
      <c r="DR407" s="153" t="str">
        <f t="shared" si="317"/>
        <v/>
      </c>
      <c r="DS407" s="19" t="str">
        <f t="shared" si="318"/>
        <v/>
      </c>
      <c r="DT407" s="153" t="str">
        <f t="shared" si="319"/>
        <v/>
      </c>
      <c r="DU407" s="19" t="str">
        <f t="shared" si="320"/>
        <v/>
      </c>
      <c r="DV407" s="153" t="str">
        <f t="shared" si="321"/>
        <v/>
      </c>
      <c r="DW407" s="19" t="str">
        <f t="shared" si="322"/>
        <v/>
      </c>
      <c r="DX407" s="153" t="str">
        <f t="shared" si="323"/>
        <v/>
      </c>
      <c r="DY407" s="19" t="str">
        <f t="shared" si="324"/>
        <v/>
      </c>
      <c r="DZ407" s="153" t="str">
        <f t="shared" si="325"/>
        <v/>
      </c>
      <c r="EA407" s="19" t="str">
        <f t="shared" si="326"/>
        <v/>
      </c>
      <c r="EB407" s="153" t="str">
        <f t="shared" si="327"/>
        <v/>
      </c>
      <c r="EC407" s="19" t="str">
        <f t="shared" si="328"/>
        <v/>
      </c>
      <c r="ED407" s="153" t="str">
        <f t="shared" si="329"/>
        <v/>
      </c>
      <c r="EE407" s="19" t="str">
        <f t="shared" si="330"/>
        <v/>
      </c>
      <c r="EF407" s="153" t="str">
        <f t="shared" si="331"/>
        <v/>
      </c>
      <c r="EG407" s="19" t="str">
        <f t="shared" si="332"/>
        <v/>
      </c>
      <c r="EH407" s="153" t="str">
        <f t="shared" si="333"/>
        <v/>
      </c>
      <c r="EI407" s="19" t="str">
        <f t="shared" si="334"/>
        <v/>
      </c>
      <c r="EJ407" s="153" t="str">
        <f t="shared" si="335"/>
        <v/>
      </c>
      <c r="EK407" s="19" t="str">
        <f t="shared" si="336"/>
        <v/>
      </c>
      <c r="EL407" s="153" t="str">
        <f t="shared" si="337"/>
        <v/>
      </c>
      <c r="EM407" s="19" t="str">
        <f t="shared" si="338"/>
        <v/>
      </c>
      <c r="EN407" s="153" t="str">
        <f t="shared" si="339"/>
        <v/>
      </c>
      <c r="EO407" s="19" t="str">
        <f t="shared" si="340"/>
        <v/>
      </c>
      <c r="EP407" s="153" t="str">
        <f t="shared" si="341"/>
        <v/>
      </c>
      <c r="EQ407" s="19" t="str">
        <f t="shared" si="342"/>
        <v/>
      </c>
      <c r="ER407" s="153" t="str">
        <f t="shared" si="343"/>
        <v/>
      </c>
      <c r="ES407" s="19" t="str">
        <f t="shared" si="344"/>
        <v/>
      </c>
      <c r="ET407" s="153" t="str">
        <f t="shared" si="345"/>
        <v/>
      </c>
    </row>
    <row r="408" spans="1:150" x14ac:dyDescent="0.25">
      <c r="A408" s="31"/>
      <c r="B408" s="91" t="str">
        <f t="shared" si="346"/>
        <v/>
      </c>
      <c r="C408" s="20" t="str">
        <f t="shared" si="306"/>
        <v/>
      </c>
      <c r="D408" s="97" t="str">
        <f t="shared" si="307"/>
        <v/>
      </c>
      <c r="E408" s="62" t="str">
        <f t="shared" si="347"/>
        <v/>
      </c>
      <c r="F408" s="31"/>
      <c r="G408" s="282"/>
      <c r="H408" s="283"/>
      <c r="I408" s="284"/>
      <c r="J408" s="285"/>
      <c r="K408" s="286"/>
      <c r="L408" s="287"/>
      <c r="M408" s="288"/>
      <c r="N408" s="287"/>
      <c r="O408" s="288"/>
      <c r="P408" s="287"/>
      <c r="Q408" s="288"/>
      <c r="R408" s="287"/>
      <c r="S408" s="288"/>
      <c r="T408" s="287"/>
      <c r="U408" s="288"/>
      <c r="V408" s="287"/>
      <c r="W408" s="288"/>
      <c r="X408" s="287"/>
      <c r="Y408" s="288"/>
      <c r="Z408" s="287"/>
      <c r="AA408" s="288"/>
      <c r="AB408" s="287"/>
      <c r="AC408" s="288"/>
      <c r="AD408" s="287"/>
      <c r="AE408" s="288"/>
      <c r="AF408" s="287"/>
      <c r="AG408" s="288"/>
      <c r="AH408" s="287"/>
      <c r="AI408" s="288"/>
      <c r="AJ408" s="287"/>
      <c r="AK408" s="288"/>
      <c r="AL408" s="287"/>
      <c r="AM408" s="288"/>
      <c r="AN408" s="287"/>
      <c r="AO408" s="288"/>
      <c r="AP408" s="287"/>
      <c r="AQ408" s="288"/>
      <c r="AR408" s="287"/>
      <c r="AS408" s="288"/>
      <c r="AT408" s="287"/>
      <c r="AU408" s="288"/>
      <c r="AV408" s="287"/>
      <c r="AW408" s="288"/>
      <c r="AX408" s="287"/>
      <c r="AY408" s="31"/>
      <c r="BA408" s="76" t="str">
        <f t="shared" si="348"/>
        <v/>
      </c>
      <c r="BC408" s="76" t="str">
        <f>IF('Stock List'!$K408="", "", 'Stock List'!$K408)</f>
        <v/>
      </c>
      <c r="BE408" s="106">
        <f>IFERROR(ROUND(((INDEX('Stock List'!$M$11:$M$1010, MATCH(L408, 'Stock List'!$K$11:$K$1010, 0))/INDEX('Stock List'!$L$11:$L$1010, MATCH(L408, 'Stock List'!$K$11:$K$1010, 0)))*K408), 2), 0)</f>
        <v>0</v>
      </c>
      <c r="BF408" s="20"/>
      <c r="BG408" s="20">
        <f>IFERROR(ROUND(((INDEX('Stock List'!$M$11:$M$1010, MATCH(N408, 'Stock List'!$K$11:$K$1010, 0))/INDEX('Stock List'!$L$11:$L$1010, MATCH(N408, 'Stock List'!$K$11:$K$1010, 0)))*M408), 2), 0)</f>
        <v>0</v>
      </c>
      <c r="BH408" s="20"/>
      <c r="BI408" s="20">
        <f>IFERROR(ROUND(((INDEX('Stock List'!$M$11:$M$1010, MATCH(P408, 'Stock List'!$K$11:$K$1010, 0))/INDEX('Stock List'!$L$11:$L$1010, MATCH(P408, 'Stock List'!$K$11:$K$1010, 0)))*O408), 2), 0)</f>
        <v>0</v>
      </c>
      <c r="BJ408" s="20"/>
      <c r="BK408" s="20">
        <f>IFERROR(ROUND(((INDEX('Stock List'!$M$11:$M$1010, MATCH(R408, 'Stock List'!$K$11:$K$1010, 0))/INDEX('Stock List'!$L$11:$L$1010, MATCH(R408, 'Stock List'!$K$11:$K$1010, 0)))*Q408), 2), 0)</f>
        <v>0</v>
      </c>
      <c r="BL408" s="20"/>
      <c r="BM408" s="20">
        <f>IFERROR(ROUND(((INDEX('Stock List'!$M$11:$M$1010, MATCH(T408, 'Stock List'!$K$11:$K$1010, 0))/INDEX('Stock List'!$L$11:$L$1010, MATCH(T408, 'Stock List'!$K$11:$K$1010, 0)))*S408), 2), 0)</f>
        <v>0</v>
      </c>
      <c r="BN408" s="20"/>
      <c r="BO408" s="20">
        <f>IFERROR(ROUND(((INDEX('Stock List'!$M$11:$M$1010, MATCH(V408, 'Stock List'!$K$11:$K$1010, 0))/INDEX('Stock List'!$L$11:$L$1010, MATCH(V408, 'Stock List'!$K$11:$K$1010, 0)))*U408), 2), 0)</f>
        <v>0</v>
      </c>
      <c r="BP408" s="20"/>
      <c r="BQ408" s="20">
        <f>IFERROR(ROUND(((INDEX('Stock List'!$M$11:$M$1010, MATCH(X408, 'Stock List'!$K$11:$K$1010, 0))/INDEX('Stock List'!$L$11:$L$1010, MATCH(X408, 'Stock List'!$K$11:$K$1010, 0)))*W408), 2), 0)</f>
        <v>0</v>
      </c>
      <c r="BR408" s="20"/>
      <c r="BS408" s="20">
        <f>IFERROR(ROUND(((INDEX('Stock List'!$M$11:$M$1010, MATCH(Z408, 'Stock List'!$K$11:$K$1010, 0))/INDEX('Stock List'!$L$11:$L$1010, MATCH(Z408, 'Stock List'!$K$11:$K$1010, 0)))*Y408), 2), 0)</f>
        <v>0</v>
      </c>
      <c r="BT408" s="20"/>
      <c r="BU408" s="20">
        <f>IFERROR(ROUND(((INDEX('Stock List'!$M$11:$M$1010, MATCH(AB408, 'Stock List'!$K$11:$K$1010, 0))/INDEX('Stock List'!$L$11:$L$1010, MATCH(AB408, 'Stock List'!$K$11:$K$1010, 0)))*AA408), 2), 0)</f>
        <v>0</v>
      </c>
      <c r="BV408" s="20"/>
      <c r="BW408" s="20">
        <f>IFERROR(ROUND(((INDEX('Stock List'!$M$11:$M$1010, MATCH(AD408, 'Stock List'!$K$11:$K$1010, 0))/INDEX('Stock List'!$L$11:$L$1010, MATCH(AD408, 'Stock List'!$K$11:$K$1010, 0)))*AC408), 2), 0)</f>
        <v>0</v>
      </c>
      <c r="BX408" s="20"/>
      <c r="BY408" s="20">
        <f>IFERROR(ROUND(((INDEX('Stock List'!$M$11:$M$1010, MATCH(AF408, 'Stock List'!$K$11:$K$1010, 0))/INDEX('Stock List'!$L$11:$L$1010, MATCH(AF408, 'Stock List'!$K$11:$K$1010, 0)))*AE408), 2), 0)</f>
        <v>0</v>
      </c>
      <c r="BZ408" s="20"/>
      <c r="CA408" s="20">
        <f>IFERROR(ROUND(((INDEX('Stock List'!$M$11:$M$1010, MATCH(AH408, 'Stock List'!$K$11:$K$1010, 0))/INDEX('Stock List'!$L$11:$L$1010, MATCH(AH408, 'Stock List'!$K$11:$K$1010, 0)))*AG408), 2), 0)</f>
        <v>0</v>
      </c>
      <c r="CB408" s="20"/>
      <c r="CC408" s="20">
        <f>IFERROR(ROUND(((INDEX('Stock List'!$M$11:$M$1010, MATCH(AJ408, 'Stock List'!$K$11:$K$1010, 0))/INDEX('Stock List'!$L$11:$L$1010, MATCH(AJ408, 'Stock List'!$K$11:$K$1010, 0)))*AI408), 2), 0)</f>
        <v>0</v>
      </c>
      <c r="CD408" s="20"/>
      <c r="CE408" s="20">
        <f>IFERROR(ROUND(((INDEX('Stock List'!$M$11:$M$1010, MATCH(AL408, 'Stock List'!$K$11:$K$1010, 0))/INDEX('Stock List'!$L$11:$L$1010, MATCH(AL408, 'Stock List'!$K$11:$K$1010, 0)))*AK408), 2), 0)</f>
        <v>0</v>
      </c>
      <c r="CF408" s="20"/>
      <c r="CG408" s="20">
        <f>IFERROR(ROUND(((INDEX('Stock List'!$M$11:$M$1010, MATCH(AN408, 'Stock List'!$K$11:$K$1010, 0))/INDEX('Stock List'!$L$11:$L$1010, MATCH(AN408, 'Stock List'!$K$11:$K$1010, 0)))*AM408), 2), 0)</f>
        <v>0</v>
      </c>
      <c r="CH408" s="20"/>
      <c r="CI408" s="20">
        <f>IFERROR(ROUND(((INDEX('Stock List'!$M$11:$M$1010, MATCH(AP408, 'Stock List'!$K$11:$K$1010, 0))/INDEX('Stock List'!$L$11:$L$1010, MATCH(AP408, 'Stock List'!$K$11:$K$1010, 0)))*AO408), 2), 0)</f>
        <v>0</v>
      </c>
      <c r="CJ408" s="20"/>
      <c r="CK408" s="20">
        <f>IFERROR(ROUND(((INDEX('Stock List'!$M$11:$M$1010, MATCH(AR408, 'Stock List'!$K$11:$K$1010, 0))/INDEX('Stock List'!$L$11:$L$1010, MATCH(AR408, 'Stock List'!$K$11:$K$1010, 0)))*AQ408), 2), 0)</f>
        <v>0</v>
      </c>
      <c r="CL408" s="20"/>
      <c r="CM408" s="20">
        <f>IFERROR(ROUND(((INDEX('Stock List'!$M$11:$M$1010, MATCH(AT408, 'Stock List'!$K$11:$K$1010, 0))/INDEX('Stock List'!$L$11:$L$1010, MATCH(AT408, 'Stock List'!$K$11:$K$1010, 0)))*AS408), 2), 0)</f>
        <v>0</v>
      </c>
      <c r="CN408" s="20"/>
      <c r="CO408" s="20">
        <f>IFERROR(ROUND(((INDEX('Stock List'!$M$11:$M$1010, MATCH(AV408, 'Stock List'!$K$11:$K$1010, 0))/INDEX('Stock List'!$L$11:$L$1010, MATCH(AV408, 'Stock List'!$K$11:$K$1010, 0)))*AU408), 2), 0)</f>
        <v>0</v>
      </c>
      <c r="CP408" s="20"/>
      <c r="CQ408" s="20">
        <f>IFERROR(ROUND(((INDEX('Stock List'!$M$11:$M$1010, MATCH(AX408, 'Stock List'!$K$11:$K$1010, 0))/INDEX('Stock List'!$L$11:$L$1010, MATCH(AX408, 'Stock List'!$K$11:$K$1010, 0)))*AW408), 2), 0)</f>
        <v>0</v>
      </c>
      <c r="CR408" s="22"/>
      <c r="CT408" s="106" t="str">
        <f t="shared" si="349"/>
        <v/>
      </c>
      <c r="CU408" s="22" t="str">
        <f t="shared" si="350"/>
        <v/>
      </c>
      <c r="CX408" s="106" t="str">
        <f t="shared" si="351"/>
        <v/>
      </c>
      <c r="CY408" s="20" t="str">
        <f t="shared" si="352"/>
        <v/>
      </c>
      <c r="CZ408" s="22" t="str">
        <f t="shared" si="353"/>
        <v/>
      </c>
      <c r="DB408" s="76" t="str">
        <f>IF($H408="", "", COUNTIF($G$11:$G$1010, "&gt;"&amp;$G408)+1+COUNTIF($G$11:$G408, $G408)-1)</f>
        <v/>
      </c>
      <c r="DC408" s="76" t="str">
        <f>IF($H408="", "", COUNTIF($CZ$11:$CZ$1010, "&gt;"&amp;$CZ408)+1+COUNTIF($CZ$11:$CZ408, $CZ408)-1)</f>
        <v/>
      </c>
      <c r="DE408" s="147" t="str">
        <f t="shared" si="354"/>
        <v/>
      </c>
      <c r="DF408" s="148"/>
      <c r="DG408" s="19" t="str">
        <f t="shared" si="355"/>
        <v/>
      </c>
      <c r="DH408" s="153" t="str">
        <f t="shared" si="356"/>
        <v/>
      </c>
      <c r="DI408" s="19" t="str">
        <f t="shared" si="308"/>
        <v/>
      </c>
      <c r="DJ408" s="153" t="str">
        <f t="shared" si="309"/>
        <v/>
      </c>
      <c r="DK408" s="19" t="str">
        <f t="shared" si="310"/>
        <v/>
      </c>
      <c r="DL408" s="153" t="str">
        <f t="shared" si="311"/>
        <v/>
      </c>
      <c r="DM408" s="19" t="str">
        <f t="shared" si="312"/>
        <v/>
      </c>
      <c r="DN408" s="153" t="str">
        <f t="shared" si="313"/>
        <v/>
      </c>
      <c r="DO408" s="19" t="str">
        <f t="shared" si="314"/>
        <v/>
      </c>
      <c r="DP408" s="153" t="str">
        <f t="shared" si="315"/>
        <v/>
      </c>
      <c r="DQ408" s="19" t="str">
        <f t="shared" si="316"/>
        <v/>
      </c>
      <c r="DR408" s="153" t="str">
        <f t="shared" si="317"/>
        <v/>
      </c>
      <c r="DS408" s="19" t="str">
        <f t="shared" si="318"/>
        <v/>
      </c>
      <c r="DT408" s="153" t="str">
        <f t="shared" si="319"/>
        <v/>
      </c>
      <c r="DU408" s="19" t="str">
        <f t="shared" si="320"/>
        <v/>
      </c>
      <c r="DV408" s="153" t="str">
        <f t="shared" si="321"/>
        <v/>
      </c>
      <c r="DW408" s="19" t="str">
        <f t="shared" si="322"/>
        <v/>
      </c>
      <c r="DX408" s="153" t="str">
        <f t="shared" si="323"/>
        <v/>
      </c>
      <c r="DY408" s="19" t="str">
        <f t="shared" si="324"/>
        <v/>
      </c>
      <c r="DZ408" s="153" t="str">
        <f t="shared" si="325"/>
        <v/>
      </c>
      <c r="EA408" s="19" t="str">
        <f t="shared" si="326"/>
        <v/>
      </c>
      <c r="EB408" s="153" t="str">
        <f t="shared" si="327"/>
        <v/>
      </c>
      <c r="EC408" s="19" t="str">
        <f t="shared" si="328"/>
        <v/>
      </c>
      <c r="ED408" s="153" t="str">
        <f t="shared" si="329"/>
        <v/>
      </c>
      <c r="EE408" s="19" t="str">
        <f t="shared" si="330"/>
        <v/>
      </c>
      <c r="EF408" s="153" t="str">
        <f t="shared" si="331"/>
        <v/>
      </c>
      <c r="EG408" s="19" t="str">
        <f t="shared" si="332"/>
        <v/>
      </c>
      <c r="EH408" s="153" t="str">
        <f t="shared" si="333"/>
        <v/>
      </c>
      <c r="EI408" s="19" t="str">
        <f t="shared" si="334"/>
        <v/>
      </c>
      <c r="EJ408" s="153" t="str">
        <f t="shared" si="335"/>
        <v/>
      </c>
      <c r="EK408" s="19" t="str">
        <f t="shared" si="336"/>
        <v/>
      </c>
      <c r="EL408" s="153" t="str">
        <f t="shared" si="337"/>
        <v/>
      </c>
      <c r="EM408" s="19" t="str">
        <f t="shared" si="338"/>
        <v/>
      </c>
      <c r="EN408" s="153" t="str">
        <f t="shared" si="339"/>
        <v/>
      </c>
      <c r="EO408" s="19" t="str">
        <f t="shared" si="340"/>
        <v/>
      </c>
      <c r="EP408" s="153" t="str">
        <f t="shared" si="341"/>
        <v/>
      </c>
      <c r="EQ408" s="19" t="str">
        <f t="shared" si="342"/>
        <v/>
      </c>
      <c r="ER408" s="153" t="str">
        <f t="shared" si="343"/>
        <v/>
      </c>
      <c r="ES408" s="19" t="str">
        <f t="shared" si="344"/>
        <v/>
      </c>
      <c r="ET408" s="153" t="str">
        <f t="shared" si="345"/>
        <v/>
      </c>
    </row>
    <row r="409" spans="1:150" x14ac:dyDescent="0.25">
      <c r="A409" s="31"/>
      <c r="B409" s="91" t="str">
        <f t="shared" si="346"/>
        <v/>
      </c>
      <c r="C409" s="20" t="str">
        <f t="shared" si="306"/>
        <v/>
      </c>
      <c r="D409" s="97" t="str">
        <f t="shared" si="307"/>
        <v/>
      </c>
      <c r="E409" s="62" t="str">
        <f t="shared" si="347"/>
        <v/>
      </c>
      <c r="F409" s="31"/>
      <c r="G409" s="282"/>
      <c r="H409" s="283"/>
      <c r="I409" s="284"/>
      <c r="J409" s="285"/>
      <c r="K409" s="286"/>
      <c r="L409" s="287"/>
      <c r="M409" s="288"/>
      <c r="N409" s="287"/>
      <c r="O409" s="288"/>
      <c r="P409" s="287"/>
      <c r="Q409" s="288"/>
      <c r="R409" s="287"/>
      <c r="S409" s="288"/>
      <c r="T409" s="287"/>
      <c r="U409" s="288"/>
      <c r="V409" s="287"/>
      <c r="W409" s="288"/>
      <c r="X409" s="287"/>
      <c r="Y409" s="288"/>
      <c r="Z409" s="287"/>
      <c r="AA409" s="288"/>
      <c r="AB409" s="287"/>
      <c r="AC409" s="288"/>
      <c r="AD409" s="287"/>
      <c r="AE409" s="288"/>
      <c r="AF409" s="287"/>
      <c r="AG409" s="288"/>
      <c r="AH409" s="287"/>
      <c r="AI409" s="288"/>
      <c r="AJ409" s="287"/>
      <c r="AK409" s="288"/>
      <c r="AL409" s="287"/>
      <c r="AM409" s="288"/>
      <c r="AN409" s="287"/>
      <c r="AO409" s="288"/>
      <c r="AP409" s="287"/>
      <c r="AQ409" s="288"/>
      <c r="AR409" s="287"/>
      <c r="AS409" s="288"/>
      <c r="AT409" s="287"/>
      <c r="AU409" s="288"/>
      <c r="AV409" s="287"/>
      <c r="AW409" s="288"/>
      <c r="AX409" s="287"/>
      <c r="AY409" s="31"/>
      <c r="BA409" s="76" t="str">
        <f t="shared" si="348"/>
        <v/>
      </c>
      <c r="BC409" s="76" t="str">
        <f>IF('Stock List'!$K409="", "", 'Stock List'!$K409)</f>
        <v/>
      </c>
      <c r="BE409" s="106">
        <f>IFERROR(ROUND(((INDEX('Stock List'!$M$11:$M$1010, MATCH(L409, 'Stock List'!$K$11:$K$1010, 0))/INDEX('Stock List'!$L$11:$L$1010, MATCH(L409, 'Stock List'!$K$11:$K$1010, 0)))*K409), 2), 0)</f>
        <v>0</v>
      </c>
      <c r="BF409" s="20"/>
      <c r="BG409" s="20">
        <f>IFERROR(ROUND(((INDEX('Stock List'!$M$11:$M$1010, MATCH(N409, 'Stock List'!$K$11:$K$1010, 0))/INDEX('Stock List'!$L$11:$L$1010, MATCH(N409, 'Stock List'!$K$11:$K$1010, 0)))*M409), 2), 0)</f>
        <v>0</v>
      </c>
      <c r="BH409" s="20"/>
      <c r="BI409" s="20">
        <f>IFERROR(ROUND(((INDEX('Stock List'!$M$11:$M$1010, MATCH(P409, 'Stock List'!$K$11:$K$1010, 0))/INDEX('Stock List'!$L$11:$L$1010, MATCH(P409, 'Stock List'!$K$11:$K$1010, 0)))*O409), 2), 0)</f>
        <v>0</v>
      </c>
      <c r="BJ409" s="20"/>
      <c r="BK409" s="20">
        <f>IFERROR(ROUND(((INDEX('Stock List'!$M$11:$M$1010, MATCH(R409, 'Stock List'!$K$11:$K$1010, 0))/INDEX('Stock List'!$L$11:$L$1010, MATCH(R409, 'Stock List'!$K$11:$K$1010, 0)))*Q409), 2), 0)</f>
        <v>0</v>
      </c>
      <c r="BL409" s="20"/>
      <c r="BM409" s="20">
        <f>IFERROR(ROUND(((INDEX('Stock List'!$M$11:$M$1010, MATCH(T409, 'Stock List'!$K$11:$K$1010, 0))/INDEX('Stock List'!$L$11:$L$1010, MATCH(T409, 'Stock List'!$K$11:$K$1010, 0)))*S409), 2), 0)</f>
        <v>0</v>
      </c>
      <c r="BN409" s="20"/>
      <c r="BO409" s="20">
        <f>IFERROR(ROUND(((INDEX('Stock List'!$M$11:$M$1010, MATCH(V409, 'Stock List'!$K$11:$K$1010, 0))/INDEX('Stock List'!$L$11:$L$1010, MATCH(V409, 'Stock List'!$K$11:$K$1010, 0)))*U409), 2), 0)</f>
        <v>0</v>
      </c>
      <c r="BP409" s="20"/>
      <c r="BQ409" s="20">
        <f>IFERROR(ROUND(((INDEX('Stock List'!$M$11:$M$1010, MATCH(X409, 'Stock List'!$K$11:$K$1010, 0))/INDEX('Stock List'!$L$11:$L$1010, MATCH(X409, 'Stock List'!$K$11:$K$1010, 0)))*W409), 2), 0)</f>
        <v>0</v>
      </c>
      <c r="BR409" s="20"/>
      <c r="BS409" s="20">
        <f>IFERROR(ROUND(((INDEX('Stock List'!$M$11:$M$1010, MATCH(Z409, 'Stock List'!$K$11:$K$1010, 0))/INDEX('Stock List'!$L$11:$L$1010, MATCH(Z409, 'Stock List'!$K$11:$K$1010, 0)))*Y409), 2), 0)</f>
        <v>0</v>
      </c>
      <c r="BT409" s="20"/>
      <c r="BU409" s="20">
        <f>IFERROR(ROUND(((INDEX('Stock List'!$M$11:$M$1010, MATCH(AB409, 'Stock List'!$K$11:$K$1010, 0))/INDEX('Stock List'!$L$11:$L$1010, MATCH(AB409, 'Stock List'!$K$11:$K$1010, 0)))*AA409), 2), 0)</f>
        <v>0</v>
      </c>
      <c r="BV409" s="20"/>
      <c r="BW409" s="20">
        <f>IFERROR(ROUND(((INDEX('Stock List'!$M$11:$M$1010, MATCH(AD409, 'Stock List'!$K$11:$K$1010, 0))/INDEX('Stock List'!$L$11:$L$1010, MATCH(AD409, 'Stock List'!$K$11:$K$1010, 0)))*AC409), 2), 0)</f>
        <v>0</v>
      </c>
      <c r="BX409" s="20"/>
      <c r="BY409" s="20">
        <f>IFERROR(ROUND(((INDEX('Stock List'!$M$11:$M$1010, MATCH(AF409, 'Stock List'!$K$11:$K$1010, 0))/INDEX('Stock List'!$L$11:$L$1010, MATCH(AF409, 'Stock List'!$K$11:$K$1010, 0)))*AE409), 2), 0)</f>
        <v>0</v>
      </c>
      <c r="BZ409" s="20"/>
      <c r="CA409" s="20">
        <f>IFERROR(ROUND(((INDEX('Stock List'!$M$11:$M$1010, MATCH(AH409, 'Stock List'!$K$11:$K$1010, 0))/INDEX('Stock List'!$L$11:$L$1010, MATCH(AH409, 'Stock List'!$K$11:$K$1010, 0)))*AG409), 2), 0)</f>
        <v>0</v>
      </c>
      <c r="CB409" s="20"/>
      <c r="CC409" s="20">
        <f>IFERROR(ROUND(((INDEX('Stock List'!$M$11:$M$1010, MATCH(AJ409, 'Stock List'!$K$11:$K$1010, 0))/INDEX('Stock List'!$L$11:$L$1010, MATCH(AJ409, 'Stock List'!$K$11:$K$1010, 0)))*AI409), 2), 0)</f>
        <v>0</v>
      </c>
      <c r="CD409" s="20"/>
      <c r="CE409" s="20">
        <f>IFERROR(ROUND(((INDEX('Stock List'!$M$11:$M$1010, MATCH(AL409, 'Stock List'!$K$11:$K$1010, 0))/INDEX('Stock List'!$L$11:$L$1010, MATCH(AL409, 'Stock List'!$K$11:$K$1010, 0)))*AK409), 2), 0)</f>
        <v>0</v>
      </c>
      <c r="CF409" s="20"/>
      <c r="CG409" s="20">
        <f>IFERROR(ROUND(((INDEX('Stock List'!$M$11:$M$1010, MATCH(AN409, 'Stock List'!$K$11:$K$1010, 0))/INDEX('Stock List'!$L$11:$L$1010, MATCH(AN409, 'Stock List'!$K$11:$K$1010, 0)))*AM409), 2), 0)</f>
        <v>0</v>
      </c>
      <c r="CH409" s="20"/>
      <c r="CI409" s="20">
        <f>IFERROR(ROUND(((INDEX('Stock List'!$M$11:$M$1010, MATCH(AP409, 'Stock List'!$K$11:$K$1010, 0))/INDEX('Stock List'!$L$11:$L$1010, MATCH(AP409, 'Stock List'!$K$11:$K$1010, 0)))*AO409), 2), 0)</f>
        <v>0</v>
      </c>
      <c r="CJ409" s="20"/>
      <c r="CK409" s="20">
        <f>IFERROR(ROUND(((INDEX('Stock List'!$M$11:$M$1010, MATCH(AR409, 'Stock List'!$K$11:$K$1010, 0))/INDEX('Stock List'!$L$11:$L$1010, MATCH(AR409, 'Stock List'!$K$11:$K$1010, 0)))*AQ409), 2), 0)</f>
        <v>0</v>
      </c>
      <c r="CL409" s="20"/>
      <c r="CM409" s="20">
        <f>IFERROR(ROUND(((INDEX('Stock List'!$M$11:$M$1010, MATCH(AT409, 'Stock List'!$K$11:$K$1010, 0))/INDEX('Stock List'!$L$11:$L$1010, MATCH(AT409, 'Stock List'!$K$11:$K$1010, 0)))*AS409), 2), 0)</f>
        <v>0</v>
      </c>
      <c r="CN409" s="20"/>
      <c r="CO409" s="20">
        <f>IFERROR(ROUND(((INDEX('Stock List'!$M$11:$M$1010, MATCH(AV409, 'Stock List'!$K$11:$K$1010, 0))/INDEX('Stock List'!$L$11:$L$1010, MATCH(AV409, 'Stock List'!$K$11:$K$1010, 0)))*AU409), 2), 0)</f>
        <v>0</v>
      </c>
      <c r="CP409" s="20"/>
      <c r="CQ409" s="20">
        <f>IFERROR(ROUND(((INDEX('Stock List'!$M$11:$M$1010, MATCH(AX409, 'Stock List'!$K$11:$K$1010, 0))/INDEX('Stock List'!$L$11:$L$1010, MATCH(AX409, 'Stock List'!$K$11:$K$1010, 0)))*AW409), 2), 0)</f>
        <v>0</v>
      </c>
      <c r="CR409" s="22"/>
      <c r="CT409" s="106" t="str">
        <f t="shared" si="349"/>
        <v/>
      </c>
      <c r="CU409" s="22" t="str">
        <f t="shared" si="350"/>
        <v/>
      </c>
      <c r="CX409" s="106" t="str">
        <f t="shared" si="351"/>
        <v/>
      </c>
      <c r="CY409" s="20" t="str">
        <f t="shared" si="352"/>
        <v/>
      </c>
      <c r="CZ409" s="22" t="str">
        <f t="shared" si="353"/>
        <v/>
      </c>
      <c r="DB409" s="76" t="str">
        <f>IF($H409="", "", COUNTIF($G$11:$G$1010, "&gt;"&amp;$G409)+1+COUNTIF($G$11:$G409, $G409)-1)</f>
        <v/>
      </c>
      <c r="DC409" s="76" t="str">
        <f>IF($H409="", "", COUNTIF($CZ$11:$CZ$1010, "&gt;"&amp;$CZ409)+1+COUNTIF($CZ$11:$CZ409, $CZ409)-1)</f>
        <v/>
      </c>
      <c r="DE409" s="147" t="str">
        <f t="shared" si="354"/>
        <v/>
      </c>
      <c r="DF409" s="148"/>
      <c r="DG409" s="19" t="str">
        <f t="shared" si="355"/>
        <v/>
      </c>
      <c r="DH409" s="153" t="str">
        <f t="shared" si="356"/>
        <v/>
      </c>
      <c r="DI409" s="19" t="str">
        <f t="shared" si="308"/>
        <v/>
      </c>
      <c r="DJ409" s="153" t="str">
        <f t="shared" si="309"/>
        <v/>
      </c>
      <c r="DK409" s="19" t="str">
        <f t="shared" si="310"/>
        <v/>
      </c>
      <c r="DL409" s="153" t="str">
        <f t="shared" si="311"/>
        <v/>
      </c>
      <c r="DM409" s="19" t="str">
        <f t="shared" si="312"/>
        <v/>
      </c>
      <c r="DN409" s="153" t="str">
        <f t="shared" si="313"/>
        <v/>
      </c>
      <c r="DO409" s="19" t="str">
        <f t="shared" si="314"/>
        <v/>
      </c>
      <c r="DP409" s="153" t="str">
        <f t="shared" si="315"/>
        <v/>
      </c>
      <c r="DQ409" s="19" t="str">
        <f t="shared" si="316"/>
        <v/>
      </c>
      <c r="DR409" s="153" t="str">
        <f t="shared" si="317"/>
        <v/>
      </c>
      <c r="DS409" s="19" t="str">
        <f t="shared" si="318"/>
        <v/>
      </c>
      <c r="DT409" s="153" t="str">
        <f t="shared" si="319"/>
        <v/>
      </c>
      <c r="DU409" s="19" t="str">
        <f t="shared" si="320"/>
        <v/>
      </c>
      <c r="DV409" s="153" t="str">
        <f t="shared" si="321"/>
        <v/>
      </c>
      <c r="DW409" s="19" t="str">
        <f t="shared" si="322"/>
        <v/>
      </c>
      <c r="DX409" s="153" t="str">
        <f t="shared" si="323"/>
        <v/>
      </c>
      <c r="DY409" s="19" t="str">
        <f t="shared" si="324"/>
        <v/>
      </c>
      <c r="DZ409" s="153" t="str">
        <f t="shared" si="325"/>
        <v/>
      </c>
      <c r="EA409" s="19" t="str">
        <f t="shared" si="326"/>
        <v/>
      </c>
      <c r="EB409" s="153" t="str">
        <f t="shared" si="327"/>
        <v/>
      </c>
      <c r="EC409" s="19" t="str">
        <f t="shared" si="328"/>
        <v/>
      </c>
      <c r="ED409" s="153" t="str">
        <f t="shared" si="329"/>
        <v/>
      </c>
      <c r="EE409" s="19" t="str">
        <f t="shared" si="330"/>
        <v/>
      </c>
      <c r="EF409" s="153" t="str">
        <f t="shared" si="331"/>
        <v/>
      </c>
      <c r="EG409" s="19" t="str">
        <f t="shared" si="332"/>
        <v/>
      </c>
      <c r="EH409" s="153" t="str">
        <f t="shared" si="333"/>
        <v/>
      </c>
      <c r="EI409" s="19" t="str">
        <f t="shared" si="334"/>
        <v/>
      </c>
      <c r="EJ409" s="153" t="str">
        <f t="shared" si="335"/>
        <v/>
      </c>
      <c r="EK409" s="19" t="str">
        <f t="shared" si="336"/>
        <v/>
      </c>
      <c r="EL409" s="153" t="str">
        <f t="shared" si="337"/>
        <v/>
      </c>
      <c r="EM409" s="19" t="str">
        <f t="shared" si="338"/>
        <v/>
      </c>
      <c r="EN409" s="153" t="str">
        <f t="shared" si="339"/>
        <v/>
      </c>
      <c r="EO409" s="19" t="str">
        <f t="shared" si="340"/>
        <v/>
      </c>
      <c r="EP409" s="153" t="str">
        <f t="shared" si="341"/>
        <v/>
      </c>
      <c r="EQ409" s="19" t="str">
        <f t="shared" si="342"/>
        <v/>
      </c>
      <c r="ER409" s="153" t="str">
        <f t="shared" si="343"/>
        <v/>
      </c>
      <c r="ES409" s="19" t="str">
        <f t="shared" si="344"/>
        <v/>
      </c>
      <c r="ET409" s="153" t="str">
        <f t="shared" si="345"/>
        <v/>
      </c>
    </row>
    <row r="410" spans="1:150" x14ac:dyDescent="0.25">
      <c r="A410" s="31"/>
      <c r="B410" s="91" t="str">
        <f t="shared" si="346"/>
        <v/>
      </c>
      <c r="C410" s="20" t="str">
        <f t="shared" si="306"/>
        <v/>
      </c>
      <c r="D410" s="97" t="str">
        <f t="shared" si="307"/>
        <v/>
      </c>
      <c r="E410" s="62" t="str">
        <f t="shared" si="347"/>
        <v/>
      </c>
      <c r="F410" s="31"/>
      <c r="G410" s="282"/>
      <c r="H410" s="283"/>
      <c r="I410" s="284"/>
      <c r="J410" s="285"/>
      <c r="K410" s="286"/>
      <c r="L410" s="287"/>
      <c r="M410" s="288"/>
      <c r="N410" s="287"/>
      <c r="O410" s="288"/>
      <c r="P410" s="287"/>
      <c r="Q410" s="288"/>
      <c r="R410" s="287"/>
      <c r="S410" s="288"/>
      <c r="T410" s="287"/>
      <c r="U410" s="288"/>
      <c r="V410" s="287"/>
      <c r="W410" s="288"/>
      <c r="X410" s="287"/>
      <c r="Y410" s="288"/>
      <c r="Z410" s="287"/>
      <c r="AA410" s="288"/>
      <c r="AB410" s="287"/>
      <c r="AC410" s="288"/>
      <c r="AD410" s="287"/>
      <c r="AE410" s="288"/>
      <c r="AF410" s="287"/>
      <c r="AG410" s="288"/>
      <c r="AH410" s="287"/>
      <c r="AI410" s="288"/>
      <c r="AJ410" s="287"/>
      <c r="AK410" s="288"/>
      <c r="AL410" s="287"/>
      <c r="AM410" s="288"/>
      <c r="AN410" s="287"/>
      <c r="AO410" s="288"/>
      <c r="AP410" s="287"/>
      <c r="AQ410" s="288"/>
      <c r="AR410" s="287"/>
      <c r="AS410" s="288"/>
      <c r="AT410" s="287"/>
      <c r="AU410" s="288"/>
      <c r="AV410" s="287"/>
      <c r="AW410" s="288"/>
      <c r="AX410" s="287"/>
      <c r="AY410" s="31"/>
      <c r="BA410" s="76" t="str">
        <f t="shared" si="348"/>
        <v/>
      </c>
      <c r="BC410" s="76" t="str">
        <f>IF('Stock List'!$K410="", "", 'Stock List'!$K410)</f>
        <v/>
      </c>
      <c r="BE410" s="106">
        <f>IFERROR(ROUND(((INDEX('Stock List'!$M$11:$M$1010, MATCH(L410, 'Stock List'!$K$11:$K$1010, 0))/INDEX('Stock List'!$L$11:$L$1010, MATCH(L410, 'Stock List'!$K$11:$K$1010, 0)))*K410), 2), 0)</f>
        <v>0</v>
      </c>
      <c r="BF410" s="20"/>
      <c r="BG410" s="20">
        <f>IFERROR(ROUND(((INDEX('Stock List'!$M$11:$M$1010, MATCH(N410, 'Stock List'!$K$11:$K$1010, 0))/INDEX('Stock List'!$L$11:$L$1010, MATCH(N410, 'Stock List'!$K$11:$K$1010, 0)))*M410), 2), 0)</f>
        <v>0</v>
      </c>
      <c r="BH410" s="20"/>
      <c r="BI410" s="20">
        <f>IFERROR(ROUND(((INDEX('Stock List'!$M$11:$M$1010, MATCH(P410, 'Stock List'!$K$11:$K$1010, 0))/INDEX('Stock List'!$L$11:$L$1010, MATCH(P410, 'Stock List'!$K$11:$K$1010, 0)))*O410), 2), 0)</f>
        <v>0</v>
      </c>
      <c r="BJ410" s="20"/>
      <c r="BK410" s="20">
        <f>IFERROR(ROUND(((INDEX('Stock List'!$M$11:$M$1010, MATCH(R410, 'Stock List'!$K$11:$K$1010, 0))/INDEX('Stock List'!$L$11:$L$1010, MATCH(R410, 'Stock List'!$K$11:$K$1010, 0)))*Q410), 2), 0)</f>
        <v>0</v>
      </c>
      <c r="BL410" s="20"/>
      <c r="BM410" s="20">
        <f>IFERROR(ROUND(((INDEX('Stock List'!$M$11:$M$1010, MATCH(T410, 'Stock List'!$K$11:$K$1010, 0))/INDEX('Stock List'!$L$11:$L$1010, MATCH(T410, 'Stock List'!$K$11:$K$1010, 0)))*S410), 2), 0)</f>
        <v>0</v>
      </c>
      <c r="BN410" s="20"/>
      <c r="BO410" s="20">
        <f>IFERROR(ROUND(((INDEX('Stock List'!$M$11:$M$1010, MATCH(V410, 'Stock List'!$K$11:$K$1010, 0))/INDEX('Stock List'!$L$11:$L$1010, MATCH(V410, 'Stock List'!$K$11:$K$1010, 0)))*U410), 2), 0)</f>
        <v>0</v>
      </c>
      <c r="BP410" s="20"/>
      <c r="BQ410" s="20">
        <f>IFERROR(ROUND(((INDEX('Stock List'!$M$11:$M$1010, MATCH(X410, 'Stock List'!$K$11:$K$1010, 0))/INDEX('Stock List'!$L$11:$L$1010, MATCH(X410, 'Stock List'!$K$11:$K$1010, 0)))*W410), 2), 0)</f>
        <v>0</v>
      </c>
      <c r="BR410" s="20"/>
      <c r="BS410" s="20">
        <f>IFERROR(ROUND(((INDEX('Stock List'!$M$11:$M$1010, MATCH(Z410, 'Stock List'!$K$11:$K$1010, 0))/INDEX('Stock List'!$L$11:$L$1010, MATCH(Z410, 'Stock List'!$K$11:$K$1010, 0)))*Y410), 2), 0)</f>
        <v>0</v>
      </c>
      <c r="BT410" s="20"/>
      <c r="BU410" s="20">
        <f>IFERROR(ROUND(((INDEX('Stock List'!$M$11:$M$1010, MATCH(AB410, 'Stock List'!$K$11:$K$1010, 0))/INDEX('Stock List'!$L$11:$L$1010, MATCH(AB410, 'Stock List'!$K$11:$K$1010, 0)))*AA410), 2), 0)</f>
        <v>0</v>
      </c>
      <c r="BV410" s="20"/>
      <c r="BW410" s="20">
        <f>IFERROR(ROUND(((INDEX('Stock List'!$M$11:$M$1010, MATCH(AD410, 'Stock List'!$K$11:$K$1010, 0))/INDEX('Stock List'!$L$11:$L$1010, MATCH(AD410, 'Stock List'!$K$11:$K$1010, 0)))*AC410), 2), 0)</f>
        <v>0</v>
      </c>
      <c r="BX410" s="20"/>
      <c r="BY410" s="20">
        <f>IFERROR(ROUND(((INDEX('Stock List'!$M$11:$M$1010, MATCH(AF410, 'Stock List'!$K$11:$K$1010, 0))/INDEX('Stock List'!$L$11:$L$1010, MATCH(AF410, 'Stock List'!$K$11:$K$1010, 0)))*AE410), 2), 0)</f>
        <v>0</v>
      </c>
      <c r="BZ410" s="20"/>
      <c r="CA410" s="20">
        <f>IFERROR(ROUND(((INDEX('Stock List'!$M$11:$M$1010, MATCH(AH410, 'Stock List'!$K$11:$K$1010, 0))/INDEX('Stock List'!$L$11:$L$1010, MATCH(AH410, 'Stock List'!$K$11:$K$1010, 0)))*AG410), 2), 0)</f>
        <v>0</v>
      </c>
      <c r="CB410" s="20"/>
      <c r="CC410" s="20">
        <f>IFERROR(ROUND(((INDEX('Stock List'!$M$11:$M$1010, MATCH(AJ410, 'Stock List'!$K$11:$K$1010, 0))/INDEX('Stock List'!$L$11:$L$1010, MATCH(AJ410, 'Stock List'!$K$11:$K$1010, 0)))*AI410), 2), 0)</f>
        <v>0</v>
      </c>
      <c r="CD410" s="20"/>
      <c r="CE410" s="20">
        <f>IFERROR(ROUND(((INDEX('Stock List'!$M$11:$M$1010, MATCH(AL410, 'Stock List'!$K$11:$K$1010, 0))/INDEX('Stock List'!$L$11:$L$1010, MATCH(AL410, 'Stock List'!$K$11:$K$1010, 0)))*AK410), 2), 0)</f>
        <v>0</v>
      </c>
      <c r="CF410" s="20"/>
      <c r="CG410" s="20">
        <f>IFERROR(ROUND(((INDEX('Stock List'!$M$11:$M$1010, MATCH(AN410, 'Stock List'!$K$11:$K$1010, 0))/INDEX('Stock List'!$L$11:$L$1010, MATCH(AN410, 'Stock List'!$K$11:$K$1010, 0)))*AM410), 2), 0)</f>
        <v>0</v>
      </c>
      <c r="CH410" s="20"/>
      <c r="CI410" s="20">
        <f>IFERROR(ROUND(((INDEX('Stock List'!$M$11:$M$1010, MATCH(AP410, 'Stock List'!$K$11:$K$1010, 0))/INDEX('Stock List'!$L$11:$L$1010, MATCH(AP410, 'Stock List'!$K$11:$K$1010, 0)))*AO410), 2), 0)</f>
        <v>0</v>
      </c>
      <c r="CJ410" s="20"/>
      <c r="CK410" s="20">
        <f>IFERROR(ROUND(((INDEX('Stock List'!$M$11:$M$1010, MATCH(AR410, 'Stock List'!$K$11:$K$1010, 0))/INDEX('Stock List'!$L$11:$L$1010, MATCH(AR410, 'Stock List'!$K$11:$K$1010, 0)))*AQ410), 2), 0)</f>
        <v>0</v>
      </c>
      <c r="CL410" s="20"/>
      <c r="CM410" s="20">
        <f>IFERROR(ROUND(((INDEX('Stock List'!$M$11:$M$1010, MATCH(AT410, 'Stock List'!$K$11:$K$1010, 0))/INDEX('Stock List'!$L$11:$L$1010, MATCH(AT410, 'Stock List'!$K$11:$K$1010, 0)))*AS410), 2), 0)</f>
        <v>0</v>
      </c>
      <c r="CN410" s="20"/>
      <c r="CO410" s="20">
        <f>IFERROR(ROUND(((INDEX('Stock List'!$M$11:$M$1010, MATCH(AV410, 'Stock List'!$K$11:$K$1010, 0))/INDEX('Stock List'!$L$11:$L$1010, MATCH(AV410, 'Stock List'!$K$11:$K$1010, 0)))*AU410), 2), 0)</f>
        <v>0</v>
      </c>
      <c r="CP410" s="20"/>
      <c r="CQ410" s="20">
        <f>IFERROR(ROUND(((INDEX('Stock List'!$M$11:$M$1010, MATCH(AX410, 'Stock List'!$K$11:$K$1010, 0))/INDEX('Stock List'!$L$11:$L$1010, MATCH(AX410, 'Stock List'!$K$11:$K$1010, 0)))*AW410), 2), 0)</f>
        <v>0</v>
      </c>
      <c r="CR410" s="22"/>
      <c r="CT410" s="106" t="str">
        <f t="shared" si="349"/>
        <v/>
      </c>
      <c r="CU410" s="22" t="str">
        <f t="shared" si="350"/>
        <v/>
      </c>
      <c r="CX410" s="106" t="str">
        <f t="shared" si="351"/>
        <v/>
      </c>
      <c r="CY410" s="20" t="str">
        <f t="shared" si="352"/>
        <v/>
      </c>
      <c r="CZ410" s="22" t="str">
        <f t="shared" si="353"/>
        <v/>
      </c>
      <c r="DB410" s="76" t="str">
        <f>IF($H410="", "", COUNTIF($G$11:$G$1010, "&gt;"&amp;$G410)+1+COUNTIF($G$11:$G410, $G410)-1)</f>
        <v/>
      </c>
      <c r="DC410" s="76" t="str">
        <f>IF($H410="", "", COUNTIF($CZ$11:$CZ$1010, "&gt;"&amp;$CZ410)+1+COUNTIF($CZ$11:$CZ410, $CZ410)-1)</f>
        <v/>
      </c>
      <c r="DE410" s="147" t="str">
        <f t="shared" si="354"/>
        <v/>
      </c>
      <c r="DF410" s="148"/>
      <c r="DG410" s="19" t="str">
        <f t="shared" si="355"/>
        <v/>
      </c>
      <c r="DH410" s="153" t="str">
        <f t="shared" si="356"/>
        <v/>
      </c>
      <c r="DI410" s="19" t="str">
        <f t="shared" si="308"/>
        <v/>
      </c>
      <c r="DJ410" s="153" t="str">
        <f t="shared" si="309"/>
        <v/>
      </c>
      <c r="DK410" s="19" t="str">
        <f t="shared" si="310"/>
        <v/>
      </c>
      <c r="DL410" s="153" t="str">
        <f t="shared" si="311"/>
        <v/>
      </c>
      <c r="DM410" s="19" t="str">
        <f t="shared" si="312"/>
        <v/>
      </c>
      <c r="DN410" s="153" t="str">
        <f t="shared" si="313"/>
        <v/>
      </c>
      <c r="DO410" s="19" t="str">
        <f t="shared" si="314"/>
        <v/>
      </c>
      <c r="DP410" s="153" t="str">
        <f t="shared" si="315"/>
        <v/>
      </c>
      <c r="DQ410" s="19" t="str">
        <f t="shared" si="316"/>
        <v/>
      </c>
      <c r="DR410" s="153" t="str">
        <f t="shared" si="317"/>
        <v/>
      </c>
      <c r="DS410" s="19" t="str">
        <f t="shared" si="318"/>
        <v/>
      </c>
      <c r="DT410" s="153" t="str">
        <f t="shared" si="319"/>
        <v/>
      </c>
      <c r="DU410" s="19" t="str">
        <f t="shared" si="320"/>
        <v/>
      </c>
      <c r="DV410" s="153" t="str">
        <f t="shared" si="321"/>
        <v/>
      </c>
      <c r="DW410" s="19" t="str">
        <f t="shared" si="322"/>
        <v/>
      </c>
      <c r="DX410" s="153" t="str">
        <f t="shared" si="323"/>
        <v/>
      </c>
      <c r="DY410" s="19" t="str">
        <f t="shared" si="324"/>
        <v/>
      </c>
      <c r="DZ410" s="153" t="str">
        <f t="shared" si="325"/>
        <v/>
      </c>
      <c r="EA410" s="19" t="str">
        <f t="shared" si="326"/>
        <v/>
      </c>
      <c r="EB410" s="153" t="str">
        <f t="shared" si="327"/>
        <v/>
      </c>
      <c r="EC410" s="19" t="str">
        <f t="shared" si="328"/>
        <v/>
      </c>
      <c r="ED410" s="153" t="str">
        <f t="shared" si="329"/>
        <v/>
      </c>
      <c r="EE410" s="19" t="str">
        <f t="shared" si="330"/>
        <v/>
      </c>
      <c r="EF410" s="153" t="str">
        <f t="shared" si="331"/>
        <v/>
      </c>
      <c r="EG410" s="19" t="str">
        <f t="shared" si="332"/>
        <v/>
      </c>
      <c r="EH410" s="153" t="str">
        <f t="shared" si="333"/>
        <v/>
      </c>
      <c r="EI410" s="19" t="str">
        <f t="shared" si="334"/>
        <v/>
      </c>
      <c r="EJ410" s="153" t="str">
        <f t="shared" si="335"/>
        <v/>
      </c>
      <c r="EK410" s="19" t="str">
        <f t="shared" si="336"/>
        <v/>
      </c>
      <c r="EL410" s="153" t="str">
        <f t="shared" si="337"/>
        <v/>
      </c>
      <c r="EM410" s="19" t="str">
        <f t="shared" si="338"/>
        <v/>
      </c>
      <c r="EN410" s="153" t="str">
        <f t="shared" si="339"/>
        <v/>
      </c>
      <c r="EO410" s="19" t="str">
        <f t="shared" si="340"/>
        <v/>
      </c>
      <c r="EP410" s="153" t="str">
        <f t="shared" si="341"/>
        <v/>
      </c>
      <c r="EQ410" s="19" t="str">
        <f t="shared" si="342"/>
        <v/>
      </c>
      <c r="ER410" s="153" t="str">
        <f t="shared" si="343"/>
        <v/>
      </c>
      <c r="ES410" s="19" t="str">
        <f t="shared" si="344"/>
        <v/>
      </c>
      <c r="ET410" s="153" t="str">
        <f t="shared" si="345"/>
        <v/>
      </c>
    </row>
    <row r="411" spans="1:150" x14ac:dyDescent="0.25">
      <c r="A411" s="31"/>
      <c r="B411" s="91" t="str">
        <f t="shared" si="346"/>
        <v/>
      </c>
      <c r="C411" s="20" t="str">
        <f t="shared" si="306"/>
        <v/>
      </c>
      <c r="D411" s="97" t="str">
        <f t="shared" si="307"/>
        <v/>
      </c>
      <c r="E411" s="62" t="str">
        <f t="shared" si="347"/>
        <v/>
      </c>
      <c r="F411" s="31"/>
      <c r="G411" s="282"/>
      <c r="H411" s="283"/>
      <c r="I411" s="284"/>
      <c r="J411" s="285"/>
      <c r="K411" s="286"/>
      <c r="L411" s="287"/>
      <c r="M411" s="288"/>
      <c r="N411" s="287"/>
      <c r="O411" s="288"/>
      <c r="P411" s="287"/>
      <c r="Q411" s="288"/>
      <c r="R411" s="287"/>
      <c r="S411" s="288"/>
      <c r="T411" s="287"/>
      <c r="U411" s="288"/>
      <c r="V411" s="287"/>
      <c r="W411" s="288"/>
      <c r="X411" s="287"/>
      <c r="Y411" s="288"/>
      <c r="Z411" s="287"/>
      <c r="AA411" s="288"/>
      <c r="AB411" s="287"/>
      <c r="AC411" s="288"/>
      <c r="AD411" s="287"/>
      <c r="AE411" s="288"/>
      <c r="AF411" s="287"/>
      <c r="AG411" s="288"/>
      <c r="AH411" s="287"/>
      <c r="AI411" s="288"/>
      <c r="AJ411" s="287"/>
      <c r="AK411" s="288"/>
      <c r="AL411" s="287"/>
      <c r="AM411" s="288"/>
      <c r="AN411" s="287"/>
      <c r="AO411" s="288"/>
      <c r="AP411" s="287"/>
      <c r="AQ411" s="288"/>
      <c r="AR411" s="287"/>
      <c r="AS411" s="288"/>
      <c r="AT411" s="287"/>
      <c r="AU411" s="288"/>
      <c r="AV411" s="287"/>
      <c r="AW411" s="288"/>
      <c r="AX411" s="287"/>
      <c r="AY411" s="31"/>
      <c r="BA411" s="76" t="str">
        <f t="shared" si="348"/>
        <v/>
      </c>
      <c r="BC411" s="76" t="str">
        <f>IF('Stock List'!$K411="", "", 'Stock List'!$K411)</f>
        <v/>
      </c>
      <c r="BE411" s="106">
        <f>IFERROR(ROUND(((INDEX('Stock List'!$M$11:$M$1010, MATCH(L411, 'Stock List'!$K$11:$K$1010, 0))/INDEX('Stock List'!$L$11:$L$1010, MATCH(L411, 'Stock List'!$K$11:$K$1010, 0)))*K411), 2), 0)</f>
        <v>0</v>
      </c>
      <c r="BF411" s="20"/>
      <c r="BG411" s="20">
        <f>IFERROR(ROUND(((INDEX('Stock List'!$M$11:$M$1010, MATCH(N411, 'Stock List'!$K$11:$K$1010, 0))/INDEX('Stock List'!$L$11:$L$1010, MATCH(N411, 'Stock List'!$K$11:$K$1010, 0)))*M411), 2), 0)</f>
        <v>0</v>
      </c>
      <c r="BH411" s="20"/>
      <c r="BI411" s="20">
        <f>IFERROR(ROUND(((INDEX('Stock List'!$M$11:$M$1010, MATCH(P411, 'Stock List'!$K$11:$K$1010, 0))/INDEX('Stock List'!$L$11:$L$1010, MATCH(P411, 'Stock List'!$K$11:$K$1010, 0)))*O411), 2), 0)</f>
        <v>0</v>
      </c>
      <c r="BJ411" s="20"/>
      <c r="BK411" s="20">
        <f>IFERROR(ROUND(((INDEX('Stock List'!$M$11:$M$1010, MATCH(R411, 'Stock List'!$K$11:$K$1010, 0))/INDEX('Stock List'!$L$11:$L$1010, MATCH(R411, 'Stock List'!$K$11:$K$1010, 0)))*Q411), 2), 0)</f>
        <v>0</v>
      </c>
      <c r="BL411" s="20"/>
      <c r="BM411" s="20">
        <f>IFERROR(ROUND(((INDEX('Stock List'!$M$11:$M$1010, MATCH(T411, 'Stock List'!$K$11:$K$1010, 0))/INDEX('Stock List'!$L$11:$L$1010, MATCH(T411, 'Stock List'!$K$11:$K$1010, 0)))*S411), 2), 0)</f>
        <v>0</v>
      </c>
      <c r="BN411" s="20"/>
      <c r="BO411" s="20">
        <f>IFERROR(ROUND(((INDEX('Stock List'!$M$11:$M$1010, MATCH(V411, 'Stock List'!$K$11:$K$1010, 0))/INDEX('Stock List'!$L$11:$L$1010, MATCH(V411, 'Stock List'!$K$11:$K$1010, 0)))*U411), 2), 0)</f>
        <v>0</v>
      </c>
      <c r="BP411" s="20"/>
      <c r="BQ411" s="20">
        <f>IFERROR(ROUND(((INDEX('Stock List'!$M$11:$M$1010, MATCH(X411, 'Stock List'!$K$11:$K$1010, 0))/INDEX('Stock List'!$L$11:$L$1010, MATCH(X411, 'Stock List'!$K$11:$K$1010, 0)))*W411), 2), 0)</f>
        <v>0</v>
      </c>
      <c r="BR411" s="20"/>
      <c r="BS411" s="20">
        <f>IFERROR(ROUND(((INDEX('Stock List'!$M$11:$M$1010, MATCH(Z411, 'Stock List'!$K$11:$K$1010, 0))/INDEX('Stock List'!$L$11:$L$1010, MATCH(Z411, 'Stock List'!$K$11:$K$1010, 0)))*Y411), 2), 0)</f>
        <v>0</v>
      </c>
      <c r="BT411" s="20"/>
      <c r="BU411" s="20">
        <f>IFERROR(ROUND(((INDEX('Stock List'!$M$11:$M$1010, MATCH(AB411, 'Stock List'!$K$11:$K$1010, 0))/INDEX('Stock List'!$L$11:$L$1010, MATCH(AB411, 'Stock List'!$K$11:$K$1010, 0)))*AA411), 2), 0)</f>
        <v>0</v>
      </c>
      <c r="BV411" s="20"/>
      <c r="BW411" s="20">
        <f>IFERROR(ROUND(((INDEX('Stock List'!$M$11:$M$1010, MATCH(AD411, 'Stock List'!$K$11:$K$1010, 0))/INDEX('Stock List'!$L$11:$L$1010, MATCH(AD411, 'Stock List'!$K$11:$K$1010, 0)))*AC411), 2), 0)</f>
        <v>0</v>
      </c>
      <c r="BX411" s="20"/>
      <c r="BY411" s="20">
        <f>IFERROR(ROUND(((INDEX('Stock List'!$M$11:$M$1010, MATCH(AF411, 'Stock List'!$K$11:$K$1010, 0))/INDEX('Stock List'!$L$11:$L$1010, MATCH(AF411, 'Stock List'!$K$11:$K$1010, 0)))*AE411), 2), 0)</f>
        <v>0</v>
      </c>
      <c r="BZ411" s="20"/>
      <c r="CA411" s="20">
        <f>IFERROR(ROUND(((INDEX('Stock List'!$M$11:$M$1010, MATCH(AH411, 'Stock List'!$K$11:$K$1010, 0))/INDEX('Stock List'!$L$11:$L$1010, MATCH(AH411, 'Stock List'!$K$11:$K$1010, 0)))*AG411), 2), 0)</f>
        <v>0</v>
      </c>
      <c r="CB411" s="20"/>
      <c r="CC411" s="20">
        <f>IFERROR(ROUND(((INDEX('Stock List'!$M$11:$M$1010, MATCH(AJ411, 'Stock List'!$K$11:$K$1010, 0))/INDEX('Stock List'!$L$11:$L$1010, MATCH(AJ411, 'Stock List'!$K$11:$K$1010, 0)))*AI411), 2), 0)</f>
        <v>0</v>
      </c>
      <c r="CD411" s="20"/>
      <c r="CE411" s="20">
        <f>IFERROR(ROUND(((INDEX('Stock List'!$M$11:$M$1010, MATCH(AL411, 'Stock List'!$K$11:$K$1010, 0))/INDEX('Stock List'!$L$11:$L$1010, MATCH(AL411, 'Stock List'!$K$11:$K$1010, 0)))*AK411), 2), 0)</f>
        <v>0</v>
      </c>
      <c r="CF411" s="20"/>
      <c r="CG411" s="20">
        <f>IFERROR(ROUND(((INDEX('Stock List'!$M$11:$M$1010, MATCH(AN411, 'Stock List'!$K$11:$K$1010, 0))/INDEX('Stock List'!$L$11:$L$1010, MATCH(AN411, 'Stock List'!$K$11:$K$1010, 0)))*AM411), 2), 0)</f>
        <v>0</v>
      </c>
      <c r="CH411" s="20"/>
      <c r="CI411" s="20">
        <f>IFERROR(ROUND(((INDEX('Stock List'!$M$11:$M$1010, MATCH(AP411, 'Stock List'!$K$11:$K$1010, 0))/INDEX('Stock List'!$L$11:$L$1010, MATCH(AP411, 'Stock List'!$K$11:$K$1010, 0)))*AO411), 2), 0)</f>
        <v>0</v>
      </c>
      <c r="CJ411" s="20"/>
      <c r="CK411" s="20">
        <f>IFERROR(ROUND(((INDEX('Stock List'!$M$11:$M$1010, MATCH(AR411, 'Stock List'!$K$11:$K$1010, 0))/INDEX('Stock List'!$L$11:$L$1010, MATCH(AR411, 'Stock List'!$K$11:$K$1010, 0)))*AQ411), 2), 0)</f>
        <v>0</v>
      </c>
      <c r="CL411" s="20"/>
      <c r="CM411" s="20">
        <f>IFERROR(ROUND(((INDEX('Stock List'!$M$11:$M$1010, MATCH(AT411, 'Stock List'!$K$11:$K$1010, 0))/INDEX('Stock List'!$L$11:$L$1010, MATCH(AT411, 'Stock List'!$K$11:$K$1010, 0)))*AS411), 2), 0)</f>
        <v>0</v>
      </c>
      <c r="CN411" s="20"/>
      <c r="CO411" s="20">
        <f>IFERROR(ROUND(((INDEX('Stock List'!$M$11:$M$1010, MATCH(AV411, 'Stock List'!$K$11:$K$1010, 0))/INDEX('Stock List'!$L$11:$L$1010, MATCH(AV411, 'Stock List'!$K$11:$K$1010, 0)))*AU411), 2), 0)</f>
        <v>0</v>
      </c>
      <c r="CP411" s="20"/>
      <c r="CQ411" s="20">
        <f>IFERROR(ROUND(((INDEX('Stock List'!$M$11:$M$1010, MATCH(AX411, 'Stock List'!$K$11:$K$1010, 0))/INDEX('Stock List'!$L$11:$L$1010, MATCH(AX411, 'Stock List'!$K$11:$K$1010, 0)))*AW411), 2), 0)</f>
        <v>0</v>
      </c>
      <c r="CR411" s="22"/>
      <c r="CT411" s="106" t="str">
        <f t="shared" si="349"/>
        <v/>
      </c>
      <c r="CU411" s="22" t="str">
        <f t="shared" si="350"/>
        <v/>
      </c>
      <c r="CX411" s="106" t="str">
        <f t="shared" si="351"/>
        <v/>
      </c>
      <c r="CY411" s="20" t="str">
        <f t="shared" si="352"/>
        <v/>
      </c>
      <c r="CZ411" s="22" t="str">
        <f t="shared" si="353"/>
        <v/>
      </c>
      <c r="DB411" s="76" t="str">
        <f>IF($H411="", "", COUNTIF($G$11:$G$1010, "&gt;"&amp;$G411)+1+COUNTIF($G$11:$G411, $G411)-1)</f>
        <v/>
      </c>
      <c r="DC411" s="76" t="str">
        <f>IF($H411="", "", COUNTIF($CZ$11:$CZ$1010, "&gt;"&amp;$CZ411)+1+COUNTIF($CZ$11:$CZ411, $CZ411)-1)</f>
        <v/>
      </c>
      <c r="DE411" s="147" t="str">
        <f t="shared" si="354"/>
        <v/>
      </c>
      <c r="DF411" s="148"/>
      <c r="DG411" s="19" t="str">
        <f t="shared" si="355"/>
        <v/>
      </c>
      <c r="DH411" s="153" t="str">
        <f t="shared" si="356"/>
        <v/>
      </c>
      <c r="DI411" s="19" t="str">
        <f t="shared" si="308"/>
        <v/>
      </c>
      <c r="DJ411" s="153" t="str">
        <f t="shared" si="309"/>
        <v/>
      </c>
      <c r="DK411" s="19" t="str">
        <f t="shared" si="310"/>
        <v/>
      </c>
      <c r="DL411" s="153" t="str">
        <f t="shared" si="311"/>
        <v/>
      </c>
      <c r="DM411" s="19" t="str">
        <f t="shared" si="312"/>
        <v/>
      </c>
      <c r="DN411" s="153" t="str">
        <f t="shared" si="313"/>
        <v/>
      </c>
      <c r="DO411" s="19" t="str">
        <f t="shared" si="314"/>
        <v/>
      </c>
      <c r="DP411" s="153" t="str">
        <f t="shared" si="315"/>
        <v/>
      </c>
      <c r="DQ411" s="19" t="str">
        <f t="shared" si="316"/>
        <v/>
      </c>
      <c r="DR411" s="153" t="str">
        <f t="shared" si="317"/>
        <v/>
      </c>
      <c r="DS411" s="19" t="str">
        <f t="shared" si="318"/>
        <v/>
      </c>
      <c r="DT411" s="153" t="str">
        <f t="shared" si="319"/>
        <v/>
      </c>
      <c r="DU411" s="19" t="str">
        <f t="shared" si="320"/>
        <v/>
      </c>
      <c r="DV411" s="153" t="str">
        <f t="shared" si="321"/>
        <v/>
      </c>
      <c r="DW411" s="19" t="str">
        <f t="shared" si="322"/>
        <v/>
      </c>
      <c r="DX411" s="153" t="str">
        <f t="shared" si="323"/>
        <v/>
      </c>
      <c r="DY411" s="19" t="str">
        <f t="shared" si="324"/>
        <v/>
      </c>
      <c r="DZ411" s="153" t="str">
        <f t="shared" si="325"/>
        <v/>
      </c>
      <c r="EA411" s="19" t="str">
        <f t="shared" si="326"/>
        <v/>
      </c>
      <c r="EB411" s="153" t="str">
        <f t="shared" si="327"/>
        <v/>
      </c>
      <c r="EC411" s="19" t="str">
        <f t="shared" si="328"/>
        <v/>
      </c>
      <c r="ED411" s="153" t="str">
        <f t="shared" si="329"/>
        <v/>
      </c>
      <c r="EE411" s="19" t="str">
        <f t="shared" si="330"/>
        <v/>
      </c>
      <c r="EF411" s="153" t="str">
        <f t="shared" si="331"/>
        <v/>
      </c>
      <c r="EG411" s="19" t="str">
        <f t="shared" si="332"/>
        <v/>
      </c>
      <c r="EH411" s="153" t="str">
        <f t="shared" si="333"/>
        <v/>
      </c>
      <c r="EI411" s="19" t="str">
        <f t="shared" si="334"/>
        <v/>
      </c>
      <c r="EJ411" s="153" t="str">
        <f t="shared" si="335"/>
        <v/>
      </c>
      <c r="EK411" s="19" t="str">
        <f t="shared" si="336"/>
        <v/>
      </c>
      <c r="EL411" s="153" t="str">
        <f t="shared" si="337"/>
        <v/>
      </c>
      <c r="EM411" s="19" t="str">
        <f t="shared" si="338"/>
        <v/>
      </c>
      <c r="EN411" s="153" t="str">
        <f t="shared" si="339"/>
        <v/>
      </c>
      <c r="EO411" s="19" t="str">
        <f t="shared" si="340"/>
        <v/>
      </c>
      <c r="EP411" s="153" t="str">
        <f t="shared" si="341"/>
        <v/>
      </c>
      <c r="EQ411" s="19" t="str">
        <f t="shared" si="342"/>
        <v/>
      </c>
      <c r="ER411" s="153" t="str">
        <f t="shared" si="343"/>
        <v/>
      </c>
      <c r="ES411" s="19" t="str">
        <f t="shared" si="344"/>
        <v/>
      </c>
      <c r="ET411" s="153" t="str">
        <f t="shared" si="345"/>
        <v/>
      </c>
    </row>
    <row r="412" spans="1:150" x14ac:dyDescent="0.25">
      <c r="A412" s="31"/>
      <c r="B412" s="91" t="str">
        <f t="shared" si="346"/>
        <v/>
      </c>
      <c r="C412" s="20" t="str">
        <f t="shared" si="306"/>
        <v/>
      </c>
      <c r="D412" s="97" t="str">
        <f t="shared" si="307"/>
        <v/>
      </c>
      <c r="E412" s="62" t="str">
        <f t="shared" si="347"/>
        <v/>
      </c>
      <c r="F412" s="31"/>
      <c r="G412" s="282"/>
      <c r="H412" s="283"/>
      <c r="I412" s="284"/>
      <c r="J412" s="285"/>
      <c r="K412" s="286"/>
      <c r="L412" s="287"/>
      <c r="M412" s="288"/>
      <c r="N412" s="287"/>
      <c r="O412" s="288"/>
      <c r="P412" s="287"/>
      <c r="Q412" s="288"/>
      <c r="R412" s="287"/>
      <c r="S412" s="288"/>
      <c r="T412" s="287"/>
      <c r="U412" s="288"/>
      <c r="V412" s="287"/>
      <c r="W412" s="288"/>
      <c r="X412" s="287"/>
      <c r="Y412" s="288"/>
      <c r="Z412" s="287"/>
      <c r="AA412" s="288"/>
      <c r="AB412" s="287"/>
      <c r="AC412" s="288"/>
      <c r="AD412" s="287"/>
      <c r="AE412" s="288"/>
      <c r="AF412" s="287"/>
      <c r="AG412" s="288"/>
      <c r="AH412" s="287"/>
      <c r="AI412" s="288"/>
      <c r="AJ412" s="287"/>
      <c r="AK412" s="288"/>
      <c r="AL412" s="287"/>
      <c r="AM412" s="288"/>
      <c r="AN412" s="287"/>
      <c r="AO412" s="288"/>
      <c r="AP412" s="287"/>
      <c r="AQ412" s="288"/>
      <c r="AR412" s="287"/>
      <c r="AS412" s="288"/>
      <c r="AT412" s="287"/>
      <c r="AU412" s="288"/>
      <c r="AV412" s="287"/>
      <c r="AW412" s="288"/>
      <c r="AX412" s="287"/>
      <c r="AY412" s="31"/>
      <c r="BA412" s="76" t="str">
        <f t="shared" si="348"/>
        <v/>
      </c>
      <c r="BC412" s="76" t="str">
        <f>IF('Stock List'!$K412="", "", 'Stock List'!$K412)</f>
        <v/>
      </c>
      <c r="BE412" s="106">
        <f>IFERROR(ROUND(((INDEX('Stock List'!$M$11:$M$1010, MATCH(L412, 'Stock List'!$K$11:$K$1010, 0))/INDEX('Stock List'!$L$11:$L$1010, MATCH(L412, 'Stock List'!$K$11:$K$1010, 0)))*K412), 2), 0)</f>
        <v>0</v>
      </c>
      <c r="BF412" s="20"/>
      <c r="BG412" s="20">
        <f>IFERROR(ROUND(((INDEX('Stock List'!$M$11:$M$1010, MATCH(N412, 'Stock List'!$K$11:$K$1010, 0))/INDEX('Stock List'!$L$11:$L$1010, MATCH(N412, 'Stock List'!$K$11:$K$1010, 0)))*M412), 2), 0)</f>
        <v>0</v>
      </c>
      <c r="BH412" s="20"/>
      <c r="BI412" s="20">
        <f>IFERROR(ROUND(((INDEX('Stock List'!$M$11:$M$1010, MATCH(P412, 'Stock List'!$K$11:$K$1010, 0))/INDEX('Stock List'!$L$11:$L$1010, MATCH(P412, 'Stock List'!$K$11:$K$1010, 0)))*O412), 2), 0)</f>
        <v>0</v>
      </c>
      <c r="BJ412" s="20"/>
      <c r="BK412" s="20">
        <f>IFERROR(ROUND(((INDEX('Stock List'!$M$11:$M$1010, MATCH(R412, 'Stock List'!$K$11:$K$1010, 0))/INDEX('Stock List'!$L$11:$L$1010, MATCH(R412, 'Stock List'!$K$11:$K$1010, 0)))*Q412), 2), 0)</f>
        <v>0</v>
      </c>
      <c r="BL412" s="20"/>
      <c r="BM412" s="20">
        <f>IFERROR(ROUND(((INDEX('Stock List'!$M$11:$M$1010, MATCH(T412, 'Stock List'!$K$11:$K$1010, 0))/INDEX('Stock List'!$L$11:$L$1010, MATCH(T412, 'Stock List'!$K$11:$K$1010, 0)))*S412), 2), 0)</f>
        <v>0</v>
      </c>
      <c r="BN412" s="20"/>
      <c r="BO412" s="20">
        <f>IFERROR(ROUND(((INDEX('Stock List'!$M$11:$M$1010, MATCH(V412, 'Stock List'!$K$11:$K$1010, 0))/INDEX('Stock List'!$L$11:$L$1010, MATCH(V412, 'Stock List'!$K$11:$K$1010, 0)))*U412), 2), 0)</f>
        <v>0</v>
      </c>
      <c r="BP412" s="20"/>
      <c r="BQ412" s="20">
        <f>IFERROR(ROUND(((INDEX('Stock List'!$M$11:$M$1010, MATCH(X412, 'Stock List'!$K$11:$K$1010, 0))/INDEX('Stock List'!$L$11:$L$1010, MATCH(X412, 'Stock List'!$K$11:$K$1010, 0)))*W412), 2), 0)</f>
        <v>0</v>
      </c>
      <c r="BR412" s="20"/>
      <c r="BS412" s="20">
        <f>IFERROR(ROUND(((INDEX('Stock List'!$M$11:$M$1010, MATCH(Z412, 'Stock List'!$K$11:$K$1010, 0))/INDEX('Stock List'!$L$11:$L$1010, MATCH(Z412, 'Stock List'!$K$11:$K$1010, 0)))*Y412), 2), 0)</f>
        <v>0</v>
      </c>
      <c r="BT412" s="20"/>
      <c r="BU412" s="20">
        <f>IFERROR(ROUND(((INDEX('Stock List'!$M$11:$M$1010, MATCH(AB412, 'Stock List'!$K$11:$K$1010, 0))/INDEX('Stock List'!$L$11:$L$1010, MATCH(AB412, 'Stock List'!$K$11:$K$1010, 0)))*AA412), 2), 0)</f>
        <v>0</v>
      </c>
      <c r="BV412" s="20"/>
      <c r="BW412" s="20">
        <f>IFERROR(ROUND(((INDEX('Stock List'!$M$11:$M$1010, MATCH(AD412, 'Stock List'!$K$11:$K$1010, 0))/INDEX('Stock List'!$L$11:$L$1010, MATCH(AD412, 'Stock List'!$K$11:$K$1010, 0)))*AC412), 2), 0)</f>
        <v>0</v>
      </c>
      <c r="BX412" s="20"/>
      <c r="BY412" s="20">
        <f>IFERROR(ROUND(((INDEX('Stock List'!$M$11:$M$1010, MATCH(AF412, 'Stock List'!$K$11:$K$1010, 0))/INDEX('Stock List'!$L$11:$L$1010, MATCH(AF412, 'Stock List'!$K$11:$K$1010, 0)))*AE412), 2), 0)</f>
        <v>0</v>
      </c>
      <c r="BZ412" s="20"/>
      <c r="CA412" s="20">
        <f>IFERROR(ROUND(((INDEX('Stock List'!$M$11:$M$1010, MATCH(AH412, 'Stock List'!$K$11:$K$1010, 0))/INDEX('Stock List'!$L$11:$L$1010, MATCH(AH412, 'Stock List'!$K$11:$K$1010, 0)))*AG412), 2), 0)</f>
        <v>0</v>
      </c>
      <c r="CB412" s="20"/>
      <c r="CC412" s="20">
        <f>IFERROR(ROUND(((INDEX('Stock List'!$M$11:$M$1010, MATCH(AJ412, 'Stock List'!$K$11:$K$1010, 0))/INDEX('Stock List'!$L$11:$L$1010, MATCH(AJ412, 'Stock List'!$K$11:$K$1010, 0)))*AI412), 2), 0)</f>
        <v>0</v>
      </c>
      <c r="CD412" s="20"/>
      <c r="CE412" s="20">
        <f>IFERROR(ROUND(((INDEX('Stock List'!$M$11:$M$1010, MATCH(AL412, 'Stock List'!$K$11:$K$1010, 0))/INDEX('Stock List'!$L$11:$L$1010, MATCH(AL412, 'Stock List'!$K$11:$K$1010, 0)))*AK412), 2), 0)</f>
        <v>0</v>
      </c>
      <c r="CF412" s="20"/>
      <c r="CG412" s="20">
        <f>IFERROR(ROUND(((INDEX('Stock List'!$M$11:$M$1010, MATCH(AN412, 'Stock List'!$K$11:$K$1010, 0))/INDEX('Stock List'!$L$11:$L$1010, MATCH(AN412, 'Stock List'!$K$11:$K$1010, 0)))*AM412), 2), 0)</f>
        <v>0</v>
      </c>
      <c r="CH412" s="20"/>
      <c r="CI412" s="20">
        <f>IFERROR(ROUND(((INDEX('Stock List'!$M$11:$M$1010, MATCH(AP412, 'Stock List'!$K$11:$K$1010, 0))/INDEX('Stock List'!$L$11:$L$1010, MATCH(AP412, 'Stock List'!$K$11:$K$1010, 0)))*AO412), 2), 0)</f>
        <v>0</v>
      </c>
      <c r="CJ412" s="20"/>
      <c r="CK412" s="20">
        <f>IFERROR(ROUND(((INDEX('Stock List'!$M$11:$M$1010, MATCH(AR412, 'Stock List'!$K$11:$K$1010, 0))/INDEX('Stock List'!$L$11:$L$1010, MATCH(AR412, 'Stock List'!$K$11:$K$1010, 0)))*AQ412), 2), 0)</f>
        <v>0</v>
      </c>
      <c r="CL412" s="20"/>
      <c r="CM412" s="20">
        <f>IFERROR(ROUND(((INDEX('Stock List'!$M$11:$M$1010, MATCH(AT412, 'Stock List'!$K$11:$K$1010, 0))/INDEX('Stock List'!$L$11:$L$1010, MATCH(AT412, 'Stock List'!$K$11:$K$1010, 0)))*AS412), 2), 0)</f>
        <v>0</v>
      </c>
      <c r="CN412" s="20"/>
      <c r="CO412" s="20">
        <f>IFERROR(ROUND(((INDEX('Stock List'!$M$11:$M$1010, MATCH(AV412, 'Stock List'!$K$11:$K$1010, 0))/INDEX('Stock List'!$L$11:$L$1010, MATCH(AV412, 'Stock List'!$K$11:$K$1010, 0)))*AU412), 2), 0)</f>
        <v>0</v>
      </c>
      <c r="CP412" s="20"/>
      <c r="CQ412" s="20">
        <f>IFERROR(ROUND(((INDEX('Stock List'!$M$11:$M$1010, MATCH(AX412, 'Stock List'!$K$11:$K$1010, 0))/INDEX('Stock List'!$L$11:$L$1010, MATCH(AX412, 'Stock List'!$K$11:$K$1010, 0)))*AW412), 2), 0)</f>
        <v>0</v>
      </c>
      <c r="CR412" s="22"/>
      <c r="CT412" s="106" t="str">
        <f t="shared" si="349"/>
        <v/>
      </c>
      <c r="CU412" s="22" t="str">
        <f t="shared" si="350"/>
        <v/>
      </c>
      <c r="CX412" s="106" t="str">
        <f t="shared" si="351"/>
        <v/>
      </c>
      <c r="CY412" s="20" t="str">
        <f t="shared" si="352"/>
        <v/>
      </c>
      <c r="CZ412" s="22" t="str">
        <f t="shared" si="353"/>
        <v/>
      </c>
      <c r="DB412" s="76" t="str">
        <f>IF($H412="", "", COUNTIF($G$11:$G$1010, "&gt;"&amp;$G412)+1+COUNTIF($G$11:$G412, $G412)-1)</f>
        <v/>
      </c>
      <c r="DC412" s="76" t="str">
        <f>IF($H412="", "", COUNTIF($CZ$11:$CZ$1010, "&gt;"&amp;$CZ412)+1+COUNTIF($CZ$11:$CZ412, $CZ412)-1)</f>
        <v/>
      </c>
      <c r="DE412" s="147" t="str">
        <f t="shared" si="354"/>
        <v/>
      </c>
      <c r="DF412" s="148"/>
      <c r="DG412" s="19" t="str">
        <f t="shared" si="355"/>
        <v/>
      </c>
      <c r="DH412" s="153" t="str">
        <f t="shared" si="356"/>
        <v/>
      </c>
      <c r="DI412" s="19" t="str">
        <f t="shared" si="308"/>
        <v/>
      </c>
      <c r="DJ412" s="153" t="str">
        <f t="shared" si="309"/>
        <v/>
      </c>
      <c r="DK412" s="19" t="str">
        <f t="shared" si="310"/>
        <v/>
      </c>
      <c r="DL412" s="153" t="str">
        <f t="shared" si="311"/>
        <v/>
      </c>
      <c r="DM412" s="19" t="str">
        <f t="shared" si="312"/>
        <v/>
      </c>
      <c r="DN412" s="153" t="str">
        <f t="shared" si="313"/>
        <v/>
      </c>
      <c r="DO412" s="19" t="str">
        <f t="shared" si="314"/>
        <v/>
      </c>
      <c r="DP412" s="153" t="str">
        <f t="shared" si="315"/>
        <v/>
      </c>
      <c r="DQ412" s="19" t="str">
        <f t="shared" si="316"/>
        <v/>
      </c>
      <c r="DR412" s="153" t="str">
        <f t="shared" si="317"/>
        <v/>
      </c>
      <c r="DS412" s="19" t="str">
        <f t="shared" si="318"/>
        <v/>
      </c>
      <c r="DT412" s="153" t="str">
        <f t="shared" si="319"/>
        <v/>
      </c>
      <c r="DU412" s="19" t="str">
        <f t="shared" si="320"/>
        <v/>
      </c>
      <c r="DV412" s="153" t="str">
        <f t="shared" si="321"/>
        <v/>
      </c>
      <c r="DW412" s="19" t="str">
        <f t="shared" si="322"/>
        <v/>
      </c>
      <c r="DX412" s="153" t="str">
        <f t="shared" si="323"/>
        <v/>
      </c>
      <c r="DY412" s="19" t="str">
        <f t="shared" si="324"/>
        <v/>
      </c>
      <c r="DZ412" s="153" t="str">
        <f t="shared" si="325"/>
        <v/>
      </c>
      <c r="EA412" s="19" t="str">
        <f t="shared" si="326"/>
        <v/>
      </c>
      <c r="EB412" s="153" t="str">
        <f t="shared" si="327"/>
        <v/>
      </c>
      <c r="EC412" s="19" t="str">
        <f t="shared" si="328"/>
        <v/>
      </c>
      <c r="ED412" s="153" t="str">
        <f t="shared" si="329"/>
        <v/>
      </c>
      <c r="EE412" s="19" t="str">
        <f t="shared" si="330"/>
        <v/>
      </c>
      <c r="EF412" s="153" t="str">
        <f t="shared" si="331"/>
        <v/>
      </c>
      <c r="EG412" s="19" t="str">
        <f t="shared" si="332"/>
        <v/>
      </c>
      <c r="EH412" s="153" t="str">
        <f t="shared" si="333"/>
        <v/>
      </c>
      <c r="EI412" s="19" t="str">
        <f t="shared" si="334"/>
        <v/>
      </c>
      <c r="EJ412" s="153" t="str">
        <f t="shared" si="335"/>
        <v/>
      </c>
      <c r="EK412" s="19" t="str">
        <f t="shared" si="336"/>
        <v/>
      </c>
      <c r="EL412" s="153" t="str">
        <f t="shared" si="337"/>
        <v/>
      </c>
      <c r="EM412" s="19" t="str">
        <f t="shared" si="338"/>
        <v/>
      </c>
      <c r="EN412" s="153" t="str">
        <f t="shared" si="339"/>
        <v/>
      </c>
      <c r="EO412" s="19" t="str">
        <f t="shared" si="340"/>
        <v/>
      </c>
      <c r="EP412" s="153" t="str">
        <f t="shared" si="341"/>
        <v/>
      </c>
      <c r="EQ412" s="19" t="str">
        <f t="shared" si="342"/>
        <v/>
      </c>
      <c r="ER412" s="153" t="str">
        <f t="shared" si="343"/>
        <v/>
      </c>
      <c r="ES412" s="19" t="str">
        <f t="shared" si="344"/>
        <v/>
      </c>
      <c r="ET412" s="153" t="str">
        <f t="shared" si="345"/>
        <v/>
      </c>
    </row>
    <row r="413" spans="1:150" x14ac:dyDescent="0.25">
      <c r="A413" s="31"/>
      <c r="B413" s="91" t="str">
        <f t="shared" si="346"/>
        <v/>
      </c>
      <c r="C413" s="20" t="str">
        <f t="shared" si="306"/>
        <v/>
      </c>
      <c r="D413" s="97" t="str">
        <f t="shared" si="307"/>
        <v/>
      </c>
      <c r="E413" s="62" t="str">
        <f t="shared" si="347"/>
        <v/>
      </c>
      <c r="F413" s="31"/>
      <c r="G413" s="282"/>
      <c r="H413" s="283"/>
      <c r="I413" s="284"/>
      <c r="J413" s="285"/>
      <c r="K413" s="286"/>
      <c r="L413" s="287"/>
      <c r="M413" s="288"/>
      <c r="N413" s="287"/>
      <c r="O413" s="288"/>
      <c r="P413" s="287"/>
      <c r="Q413" s="288"/>
      <c r="R413" s="287"/>
      <c r="S413" s="288"/>
      <c r="T413" s="287"/>
      <c r="U413" s="288"/>
      <c r="V413" s="287"/>
      <c r="W413" s="288"/>
      <c r="X413" s="287"/>
      <c r="Y413" s="288"/>
      <c r="Z413" s="287"/>
      <c r="AA413" s="288"/>
      <c r="AB413" s="287"/>
      <c r="AC413" s="288"/>
      <c r="AD413" s="287"/>
      <c r="AE413" s="288"/>
      <c r="AF413" s="287"/>
      <c r="AG413" s="288"/>
      <c r="AH413" s="287"/>
      <c r="AI413" s="288"/>
      <c r="AJ413" s="287"/>
      <c r="AK413" s="288"/>
      <c r="AL413" s="287"/>
      <c r="AM413" s="288"/>
      <c r="AN413" s="287"/>
      <c r="AO413" s="288"/>
      <c r="AP413" s="287"/>
      <c r="AQ413" s="288"/>
      <c r="AR413" s="287"/>
      <c r="AS413" s="288"/>
      <c r="AT413" s="287"/>
      <c r="AU413" s="288"/>
      <c r="AV413" s="287"/>
      <c r="AW413" s="288"/>
      <c r="AX413" s="287"/>
      <c r="AY413" s="31"/>
      <c r="BA413" s="76" t="str">
        <f t="shared" si="348"/>
        <v/>
      </c>
      <c r="BC413" s="76" t="str">
        <f>IF('Stock List'!$K413="", "", 'Stock List'!$K413)</f>
        <v/>
      </c>
      <c r="BE413" s="106">
        <f>IFERROR(ROUND(((INDEX('Stock List'!$M$11:$M$1010, MATCH(L413, 'Stock List'!$K$11:$K$1010, 0))/INDEX('Stock List'!$L$11:$L$1010, MATCH(L413, 'Stock List'!$K$11:$K$1010, 0)))*K413), 2), 0)</f>
        <v>0</v>
      </c>
      <c r="BF413" s="20"/>
      <c r="BG413" s="20">
        <f>IFERROR(ROUND(((INDEX('Stock List'!$M$11:$M$1010, MATCH(N413, 'Stock List'!$K$11:$K$1010, 0))/INDEX('Stock List'!$L$11:$L$1010, MATCH(N413, 'Stock List'!$K$11:$K$1010, 0)))*M413), 2), 0)</f>
        <v>0</v>
      </c>
      <c r="BH413" s="20"/>
      <c r="BI413" s="20">
        <f>IFERROR(ROUND(((INDEX('Stock List'!$M$11:$M$1010, MATCH(P413, 'Stock List'!$K$11:$K$1010, 0))/INDEX('Stock List'!$L$11:$L$1010, MATCH(P413, 'Stock List'!$K$11:$K$1010, 0)))*O413), 2), 0)</f>
        <v>0</v>
      </c>
      <c r="BJ413" s="20"/>
      <c r="BK413" s="20">
        <f>IFERROR(ROUND(((INDEX('Stock List'!$M$11:$M$1010, MATCH(R413, 'Stock List'!$K$11:$K$1010, 0))/INDEX('Stock List'!$L$11:$L$1010, MATCH(R413, 'Stock List'!$K$11:$K$1010, 0)))*Q413), 2), 0)</f>
        <v>0</v>
      </c>
      <c r="BL413" s="20"/>
      <c r="BM413" s="20">
        <f>IFERROR(ROUND(((INDEX('Stock List'!$M$11:$M$1010, MATCH(T413, 'Stock List'!$K$11:$K$1010, 0))/INDEX('Stock List'!$L$11:$L$1010, MATCH(T413, 'Stock List'!$K$11:$K$1010, 0)))*S413), 2), 0)</f>
        <v>0</v>
      </c>
      <c r="BN413" s="20"/>
      <c r="BO413" s="20">
        <f>IFERROR(ROUND(((INDEX('Stock List'!$M$11:$M$1010, MATCH(V413, 'Stock List'!$K$11:$K$1010, 0))/INDEX('Stock List'!$L$11:$L$1010, MATCH(V413, 'Stock List'!$K$11:$K$1010, 0)))*U413), 2), 0)</f>
        <v>0</v>
      </c>
      <c r="BP413" s="20"/>
      <c r="BQ413" s="20">
        <f>IFERROR(ROUND(((INDEX('Stock List'!$M$11:$M$1010, MATCH(X413, 'Stock List'!$K$11:$K$1010, 0))/INDEX('Stock List'!$L$11:$L$1010, MATCH(X413, 'Stock List'!$K$11:$K$1010, 0)))*W413), 2), 0)</f>
        <v>0</v>
      </c>
      <c r="BR413" s="20"/>
      <c r="BS413" s="20">
        <f>IFERROR(ROUND(((INDEX('Stock List'!$M$11:$M$1010, MATCH(Z413, 'Stock List'!$K$11:$K$1010, 0))/INDEX('Stock List'!$L$11:$L$1010, MATCH(Z413, 'Stock List'!$K$11:$K$1010, 0)))*Y413), 2), 0)</f>
        <v>0</v>
      </c>
      <c r="BT413" s="20"/>
      <c r="BU413" s="20">
        <f>IFERROR(ROUND(((INDEX('Stock List'!$M$11:$M$1010, MATCH(AB413, 'Stock List'!$K$11:$K$1010, 0))/INDEX('Stock List'!$L$11:$L$1010, MATCH(AB413, 'Stock List'!$K$11:$K$1010, 0)))*AA413), 2), 0)</f>
        <v>0</v>
      </c>
      <c r="BV413" s="20"/>
      <c r="BW413" s="20">
        <f>IFERROR(ROUND(((INDEX('Stock List'!$M$11:$M$1010, MATCH(AD413, 'Stock List'!$K$11:$K$1010, 0))/INDEX('Stock List'!$L$11:$L$1010, MATCH(AD413, 'Stock List'!$K$11:$K$1010, 0)))*AC413), 2), 0)</f>
        <v>0</v>
      </c>
      <c r="BX413" s="20"/>
      <c r="BY413" s="20">
        <f>IFERROR(ROUND(((INDEX('Stock List'!$M$11:$M$1010, MATCH(AF413, 'Stock List'!$K$11:$K$1010, 0))/INDEX('Stock List'!$L$11:$L$1010, MATCH(AF413, 'Stock List'!$K$11:$K$1010, 0)))*AE413), 2), 0)</f>
        <v>0</v>
      </c>
      <c r="BZ413" s="20"/>
      <c r="CA413" s="20">
        <f>IFERROR(ROUND(((INDEX('Stock List'!$M$11:$M$1010, MATCH(AH413, 'Stock List'!$K$11:$K$1010, 0))/INDEX('Stock List'!$L$11:$L$1010, MATCH(AH413, 'Stock List'!$K$11:$K$1010, 0)))*AG413), 2), 0)</f>
        <v>0</v>
      </c>
      <c r="CB413" s="20"/>
      <c r="CC413" s="20">
        <f>IFERROR(ROUND(((INDEX('Stock List'!$M$11:$M$1010, MATCH(AJ413, 'Stock List'!$K$11:$K$1010, 0))/INDEX('Stock List'!$L$11:$L$1010, MATCH(AJ413, 'Stock List'!$K$11:$K$1010, 0)))*AI413), 2), 0)</f>
        <v>0</v>
      </c>
      <c r="CD413" s="20"/>
      <c r="CE413" s="20">
        <f>IFERROR(ROUND(((INDEX('Stock List'!$M$11:$M$1010, MATCH(AL413, 'Stock List'!$K$11:$K$1010, 0))/INDEX('Stock List'!$L$11:$L$1010, MATCH(AL413, 'Stock List'!$K$11:$K$1010, 0)))*AK413), 2), 0)</f>
        <v>0</v>
      </c>
      <c r="CF413" s="20"/>
      <c r="CG413" s="20">
        <f>IFERROR(ROUND(((INDEX('Stock List'!$M$11:$M$1010, MATCH(AN413, 'Stock List'!$K$11:$K$1010, 0))/INDEX('Stock List'!$L$11:$L$1010, MATCH(AN413, 'Stock List'!$K$11:$K$1010, 0)))*AM413), 2), 0)</f>
        <v>0</v>
      </c>
      <c r="CH413" s="20"/>
      <c r="CI413" s="20">
        <f>IFERROR(ROUND(((INDEX('Stock List'!$M$11:$M$1010, MATCH(AP413, 'Stock List'!$K$11:$K$1010, 0))/INDEX('Stock List'!$L$11:$L$1010, MATCH(AP413, 'Stock List'!$K$11:$K$1010, 0)))*AO413), 2), 0)</f>
        <v>0</v>
      </c>
      <c r="CJ413" s="20"/>
      <c r="CK413" s="20">
        <f>IFERROR(ROUND(((INDEX('Stock List'!$M$11:$M$1010, MATCH(AR413, 'Stock List'!$K$11:$K$1010, 0))/INDEX('Stock List'!$L$11:$L$1010, MATCH(AR413, 'Stock List'!$K$11:$K$1010, 0)))*AQ413), 2), 0)</f>
        <v>0</v>
      </c>
      <c r="CL413" s="20"/>
      <c r="CM413" s="20">
        <f>IFERROR(ROUND(((INDEX('Stock List'!$M$11:$M$1010, MATCH(AT413, 'Stock List'!$K$11:$K$1010, 0))/INDEX('Stock List'!$L$11:$L$1010, MATCH(AT413, 'Stock List'!$K$11:$K$1010, 0)))*AS413), 2), 0)</f>
        <v>0</v>
      </c>
      <c r="CN413" s="20"/>
      <c r="CO413" s="20">
        <f>IFERROR(ROUND(((INDEX('Stock List'!$M$11:$M$1010, MATCH(AV413, 'Stock List'!$K$11:$K$1010, 0))/INDEX('Stock List'!$L$11:$L$1010, MATCH(AV413, 'Stock List'!$K$11:$K$1010, 0)))*AU413), 2), 0)</f>
        <v>0</v>
      </c>
      <c r="CP413" s="20"/>
      <c r="CQ413" s="20">
        <f>IFERROR(ROUND(((INDEX('Stock List'!$M$11:$M$1010, MATCH(AX413, 'Stock List'!$K$11:$K$1010, 0))/INDEX('Stock List'!$L$11:$L$1010, MATCH(AX413, 'Stock List'!$K$11:$K$1010, 0)))*AW413), 2), 0)</f>
        <v>0</v>
      </c>
      <c r="CR413" s="22"/>
      <c r="CT413" s="106" t="str">
        <f t="shared" si="349"/>
        <v/>
      </c>
      <c r="CU413" s="22" t="str">
        <f t="shared" si="350"/>
        <v/>
      </c>
      <c r="CX413" s="106" t="str">
        <f t="shared" si="351"/>
        <v/>
      </c>
      <c r="CY413" s="20" t="str">
        <f t="shared" si="352"/>
        <v/>
      </c>
      <c r="CZ413" s="22" t="str">
        <f t="shared" si="353"/>
        <v/>
      </c>
      <c r="DB413" s="76" t="str">
        <f>IF($H413="", "", COUNTIF($G$11:$G$1010, "&gt;"&amp;$G413)+1+COUNTIF($G$11:$G413, $G413)-1)</f>
        <v/>
      </c>
      <c r="DC413" s="76" t="str">
        <f>IF($H413="", "", COUNTIF($CZ$11:$CZ$1010, "&gt;"&amp;$CZ413)+1+COUNTIF($CZ$11:$CZ413, $CZ413)-1)</f>
        <v/>
      </c>
      <c r="DE413" s="147" t="str">
        <f t="shared" si="354"/>
        <v/>
      </c>
      <c r="DF413" s="148"/>
      <c r="DG413" s="19" t="str">
        <f t="shared" si="355"/>
        <v/>
      </c>
      <c r="DH413" s="153" t="str">
        <f t="shared" si="356"/>
        <v/>
      </c>
      <c r="DI413" s="19" t="str">
        <f t="shared" si="308"/>
        <v/>
      </c>
      <c r="DJ413" s="153" t="str">
        <f t="shared" si="309"/>
        <v/>
      </c>
      <c r="DK413" s="19" t="str">
        <f t="shared" si="310"/>
        <v/>
      </c>
      <c r="DL413" s="153" t="str">
        <f t="shared" si="311"/>
        <v/>
      </c>
      <c r="DM413" s="19" t="str">
        <f t="shared" si="312"/>
        <v/>
      </c>
      <c r="DN413" s="153" t="str">
        <f t="shared" si="313"/>
        <v/>
      </c>
      <c r="DO413" s="19" t="str">
        <f t="shared" si="314"/>
        <v/>
      </c>
      <c r="DP413" s="153" t="str">
        <f t="shared" si="315"/>
        <v/>
      </c>
      <c r="DQ413" s="19" t="str">
        <f t="shared" si="316"/>
        <v/>
      </c>
      <c r="DR413" s="153" t="str">
        <f t="shared" si="317"/>
        <v/>
      </c>
      <c r="DS413" s="19" t="str">
        <f t="shared" si="318"/>
        <v/>
      </c>
      <c r="DT413" s="153" t="str">
        <f t="shared" si="319"/>
        <v/>
      </c>
      <c r="DU413" s="19" t="str">
        <f t="shared" si="320"/>
        <v/>
      </c>
      <c r="DV413" s="153" t="str">
        <f t="shared" si="321"/>
        <v/>
      </c>
      <c r="DW413" s="19" t="str">
        <f t="shared" si="322"/>
        <v/>
      </c>
      <c r="DX413" s="153" t="str">
        <f t="shared" si="323"/>
        <v/>
      </c>
      <c r="DY413" s="19" t="str">
        <f t="shared" si="324"/>
        <v/>
      </c>
      <c r="DZ413" s="153" t="str">
        <f t="shared" si="325"/>
        <v/>
      </c>
      <c r="EA413" s="19" t="str">
        <f t="shared" si="326"/>
        <v/>
      </c>
      <c r="EB413" s="153" t="str">
        <f t="shared" si="327"/>
        <v/>
      </c>
      <c r="EC413" s="19" t="str">
        <f t="shared" si="328"/>
        <v/>
      </c>
      <c r="ED413" s="153" t="str">
        <f t="shared" si="329"/>
        <v/>
      </c>
      <c r="EE413" s="19" t="str">
        <f t="shared" si="330"/>
        <v/>
      </c>
      <c r="EF413" s="153" t="str">
        <f t="shared" si="331"/>
        <v/>
      </c>
      <c r="EG413" s="19" t="str">
        <f t="shared" si="332"/>
        <v/>
      </c>
      <c r="EH413" s="153" t="str">
        <f t="shared" si="333"/>
        <v/>
      </c>
      <c r="EI413" s="19" t="str">
        <f t="shared" si="334"/>
        <v/>
      </c>
      <c r="EJ413" s="153" t="str">
        <f t="shared" si="335"/>
        <v/>
      </c>
      <c r="EK413" s="19" t="str">
        <f t="shared" si="336"/>
        <v/>
      </c>
      <c r="EL413" s="153" t="str">
        <f t="shared" si="337"/>
        <v/>
      </c>
      <c r="EM413" s="19" t="str">
        <f t="shared" si="338"/>
        <v/>
      </c>
      <c r="EN413" s="153" t="str">
        <f t="shared" si="339"/>
        <v/>
      </c>
      <c r="EO413" s="19" t="str">
        <f t="shared" si="340"/>
        <v/>
      </c>
      <c r="EP413" s="153" t="str">
        <f t="shared" si="341"/>
        <v/>
      </c>
      <c r="EQ413" s="19" t="str">
        <f t="shared" si="342"/>
        <v/>
      </c>
      <c r="ER413" s="153" t="str">
        <f t="shared" si="343"/>
        <v/>
      </c>
      <c r="ES413" s="19" t="str">
        <f t="shared" si="344"/>
        <v/>
      </c>
      <c r="ET413" s="153" t="str">
        <f t="shared" si="345"/>
        <v/>
      </c>
    </row>
    <row r="414" spans="1:150" x14ac:dyDescent="0.25">
      <c r="A414" s="31"/>
      <c r="B414" s="91" t="str">
        <f t="shared" si="346"/>
        <v/>
      </c>
      <c r="C414" s="20" t="str">
        <f t="shared" si="306"/>
        <v/>
      </c>
      <c r="D414" s="97" t="str">
        <f t="shared" si="307"/>
        <v/>
      </c>
      <c r="E414" s="62" t="str">
        <f t="shared" si="347"/>
        <v/>
      </c>
      <c r="F414" s="31"/>
      <c r="G414" s="282"/>
      <c r="H414" s="283"/>
      <c r="I414" s="284"/>
      <c r="J414" s="285"/>
      <c r="K414" s="286"/>
      <c r="L414" s="287"/>
      <c r="M414" s="288"/>
      <c r="N414" s="287"/>
      <c r="O414" s="288"/>
      <c r="P414" s="287"/>
      <c r="Q414" s="288"/>
      <c r="R414" s="287"/>
      <c r="S414" s="288"/>
      <c r="T414" s="287"/>
      <c r="U414" s="288"/>
      <c r="V414" s="287"/>
      <c r="W414" s="288"/>
      <c r="X414" s="287"/>
      <c r="Y414" s="288"/>
      <c r="Z414" s="287"/>
      <c r="AA414" s="288"/>
      <c r="AB414" s="287"/>
      <c r="AC414" s="288"/>
      <c r="AD414" s="287"/>
      <c r="AE414" s="288"/>
      <c r="AF414" s="287"/>
      <c r="AG414" s="288"/>
      <c r="AH414" s="287"/>
      <c r="AI414" s="288"/>
      <c r="AJ414" s="287"/>
      <c r="AK414" s="288"/>
      <c r="AL414" s="287"/>
      <c r="AM414" s="288"/>
      <c r="AN414" s="287"/>
      <c r="AO414" s="288"/>
      <c r="AP414" s="287"/>
      <c r="AQ414" s="288"/>
      <c r="AR414" s="287"/>
      <c r="AS414" s="288"/>
      <c r="AT414" s="287"/>
      <c r="AU414" s="288"/>
      <c r="AV414" s="287"/>
      <c r="AW414" s="288"/>
      <c r="AX414" s="287"/>
      <c r="AY414" s="31"/>
      <c r="BA414" s="76" t="str">
        <f t="shared" si="348"/>
        <v/>
      </c>
      <c r="BC414" s="76" t="str">
        <f>IF('Stock List'!$K414="", "", 'Stock List'!$K414)</f>
        <v/>
      </c>
      <c r="BE414" s="106">
        <f>IFERROR(ROUND(((INDEX('Stock List'!$M$11:$M$1010, MATCH(L414, 'Stock List'!$K$11:$K$1010, 0))/INDEX('Stock List'!$L$11:$L$1010, MATCH(L414, 'Stock List'!$K$11:$K$1010, 0)))*K414), 2), 0)</f>
        <v>0</v>
      </c>
      <c r="BF414" s="20"/>
      <c r="BG414" s="20">
        <f>IFERROR(ROUND(((INDEX('Stock List'!$M$11:$M$1010, MATCH(N414, 'Stock List'!$K$11:$K$1010, 0))/INDEX('Stock List'!$L$11:$L$1010, MATCH(N414, 'Stock List'!$K$11:$K$1010, 0)))*M414), 2), 0)</f>
        <v>0</v>
      </c>
      <c r="BH414" s="20"/>
      <c r="BI414" s="20">
        <f>IFERROR(ROUND(((INDEX('Stock List'!$M$11:$M$1010, MATCH(P414, 'Stock List'!$K$11:$K$1010, 0))/INDEX('Stock List'!$L$11:$L$1010, MATCH(P414, 'Stock List'!$K$11:$K$1010, 0)))*O414), 2), 0)</f>
        <v>0</v>
      </c>
      <c r="BJ414" s="20"/>
      <c r="BK414" s="20">
        <f>IFERROR(ROUND(((INDEX('Stock List'!$M$11:$M$1010, MATCH(R414, 'Stock List'!$K$11:$K$1010, 0))/INDEX('Stock List'!$L$11:$L$1010, MATCH(R414, 'Stock List'!$K$11:$K$1010, 0)))*Q414), 2), 0)</f>
        <v>0</v>
      </c>
      <c r="BL414" s="20"/>
      <c r="BM414" s="20">
        <f>IFERROR(ROUND(((INDEX('Stock List'!$M$11:$M$1010, MATCH(T414, 'Stock List'!$K$11:$K$1010, 0))/INDEX('Stock List'!$L$11:$L$1010, MATCH(T414, 'Stock List'!$K$11:$K$1010, 0)))*S414), 2), 0)</f>
        <v>0</v>
      </c>
      <c r="BN414" s="20"/>
      <c r="BO414" s="20">
        <f>IFERROR(ROUND(((INDEX('Stock List'!$M$11:$M$1010, MATCH(V414, 'Stock List'!$K$11:$K$1010, 0))/INDEX('Stock List'!$L$11:$L$1010, MATCH(V414, 'Stock List'!$K$11:$K$1010, 0)))*U414), 2), 0)</f>
        <v>0</v>
      </c>
      <c r="BP414" s="20"/>
      <c r="BQ414" s="20">
        <f>IFERROR(ROUND(((INDEX('Stock List'!$M$11:$M$1010, MATCH(X414, 'Stock List'!$K$11:$K$1010, 0))/INDEX('Stock List'!$L$11:$L$1010, MATCH(X414, 'Stock List'!$K$11:$K$1010, 0)))*W414), 2), 0)</f>
        <v>0</v>
      </c>
      <c r="BR414" s="20"/>
      <c r="BS414" s="20">
        <f>IFERROR(ROUND(((INDEX('Stock List'!$M$11:$M$1010, MATCH(Z414, 'Stock List'!$K$11:$K$1010, 0))/INDEX('Stock List'!$L$11:$L$1010, MATCH(Z414, 'Stock List'!$K$11:$K$1010, 0)))*Y414), 2), 0)</f>
        <v>0</v>
      </c>
      <c r="BT414" s="20"/>
      <c r="BU414" s="20">
        <f>IFERROR(ROUND(((INDEX('Stock List'!$M$11:$M$1010, MATCH(AB414, 'Stock List'!$K$11:$K$1010, 0))/INDEX('Stock List'!$L$11:$L$1010, MATCH(AB414, 'Stock List'!$K$11:$K$1010, 0)))*AA414), 2), 0)</f>
        <v>0</v>
      </c>
      <c r="BV414" s="20"/>
      <c r="BW414" s="20">
        <f>IFERROR(ROUND(((INDEX('Stock List'!$M$11:$M$1010, MATCH(AD414, 'Stock List'!$K$11:$K$1010, 0))/INDEX('Stock List'!$L$11:$L$1010, MATCH(AD414, 'Stock List'!$K$11:$K$1010, 0)))*AC414), 2), 0)</f>
        <v>0</v>
      </c>
      <c r="BX414" s="20"/>
      <c r="BY414" s="20">
        <f>IFERROR(ROUND(((INDEX('Stock List'!$M$11:$M$1010, MATCH(AF414, 'Stock List'!$K$11:$K$1010, 0))/INDEX('Stock List'!$L$11:$L$1010, MATCH(AF414, 'Stock List'!$K$11:$K$1010, 0)))*AE414), 2), 0)</f>
        <v>0</v>
      </c>
      <c r="BZ414" s="20"/>
      <c r="CA414" s="20">
        <f>IFERROR(ROUND(((INDEX('Stock List'!$M$11:$M$1010, MATCH(AH414, 'Stock List'!$K$11:$K$1010, 0))/INDEX('Stock List'!$L$11:$L$1010, MATCH(AH414, 'Stock List'!$K$11:$K$1010, 0)))*AG414), 2), 0)</f>
        <v>0</v>
      </c>
      <c r="CB414" s="20"/>
      <c r="CC414" s="20">
        <f>IFERROR(ROUND(((INDEX('Stock List'!$M$11:$M$1010, MATCH(AJ414, 'Stock List'!$K$11:$K$1010, 0))/INDEX('Stock List'!$L$11:$L$1010, MATCH(AJ414, 'Stock List'!$K$11:$K$1010, 0)))*AI414), 2), 0)</f>
        <v>0</v>
      </c>
      <c r="CD414" s="20"/>
      <c r="CE414" s="20">
        <f>IFERROR(ROUND(((INDEX('Stock List'!$M$11:$M$1010, MATCH(AL414, 'Stock List'!$K$11:$K$1010, 0))/INDEX('Stock List'!$L$11:$L$1010, MATCH(AL414, 'Stock List'!$K$11:$K$1010, 0)))*AK414), 2), 0)</f>
        <v>0</v>
      </c>
      <c r="CF414" s="20"/>
      <c r="CG414" s="20">
        <f>IFERROR(ROUND(((INDEX('Stock List'!$M$11:$M$1010, MATCH(AN414, 'Stock List'!$K$11:$K$1010, 0))/INDEX('Stock List'!$L$11:$L$1010, MATCH(AN414, 'Stock List'!$K$11:$K$1010, 0)))*AM414), 2), 0)</f>
        <v>0</v>
      </c>
      <c r="CH414" s="20"/>
      <c r="CI414" s="20">
        <f>IFERROR(ROUND(((INDEX('Stock List'!$M$11:$M$1010, MATCH(AP414, 'Stock List'!$K$11:$K$1010, 0))/INDEX('Stock List'!$L$11:$L$1010, MATCH(AP414, 'Stock List'!$K$11:$K$1010, 0)))*AO414), 2), 0)</f>
        <v>0</v>
      </c>
      <c r="CJ414" s="20"/>
      <c r="CK414" s="20">
        <f>IFERROR(ROUND(((INDEX('Stock List'!$M$11:$M$1010, MATCH(AR414, 'Stock List'!$K$11:$K$1010, 0))/INDEX('Stock List'!$L$11:$L$1010, MATCH(AR414, 'Stock List'!$K$11:$K$1010, 0)))*AQ414), 2), 0)</f>
        <v>0</v>
      </c>
      <c r="CL414" s="20"/>
      <c r="CM414" s="20">
        <f>IFERROR(ROUND(((INDEX('Stock List'!$M$11:$M$1010, MATCH(AT414, 'Stock List'!$K$11:$K$1010, 0))/INDEX('Stock List'!$L$11:$L$1010, MATCH(AT414, 'Stock List'!$K$11:$K$1010, 0)))*AS414), 2), 0)</f>
        <v>0</v>
      </c>
      <c r="CN414" s="20"/>
      <c r="CO414" s="20">
        <f>IFERROR(ROUND(((INDEX('Stock List'!$M$11:$M$1010, MATCH(AV414, 'Stock List'!$K$11:$K$1010, 0))/INDEX('Stock List'!$L$11:$L$1010, MATCH(AV414, 'Stock List'!$K$11:$K$1010, 0)))*AU414), 2), 0)</f>
        <v>0</v>
      </c>
      <c r="CP414" s="20"/>
      <c r="CQ414" s="20">
        <f>IFERROR(ROUND(((INDEX('Stock List'!$M$11:$M$1010, MATCH(AX414, 'Stock List'!$K$11:$K$1010, 0))/INDEX('Stock List'!$L$11:$L$1010, MATCH(AX414, 'Stock List'!$K$11:$K$1010, 0)))*AW414), 2), 0)</f>
        <v>0</v>
      </c>
      <c r="CR414" s="22"/>
      <c r="CT414" s="106" t="str">
        <f t="shared" si="349"/>
        <v/>
      </c>
      <c r="CU414" s="22" t="str">
        <f t="shared" si="350"/>
        <v/>
      </c>
      <c r="CX414" s="106" t="str">
        <f t="shared" si="351"/>
        <v/>
      </c>
      <c r="CY414" s="20" t="str">
        <f t="shared" si="352"/>
        <v/>
      </c>
      <c r="CZ414" s="22" t="str">
        <f t="shared" si="353"/>
        <v/>
      </c>
      <c r="DB414" s="76" t="str">
        <f>IF($H414="", "", COUNTIF($G$11:$G$1010, "&gt;"&amp;$G414)+1+COUNTIF($G$11:$G414, $G414)-1)</f>
        <v/>
      </c>
      <c r="DC414" s="76" t="str">
        <f>IF($H414="", "", COUNTIF($CZ$11:$CZ$1010, "&gt;"&amp;$CZ414)+1+COUNTIF($CZ$11:$CZ414, $CZ414)-1)</f>
        <v/>
      </c>
      <c r="DE414" s="147" t="str">
        <f t="shared" si="354"/>
        <v/>
      </c>
      <c r="DF414" s="148"/>
      <c r="DG414" s="19" t="str">
        <f t="shared" si="355"/>
        <v/>
      </c>
      <c r="DH414" s="153" t="str">
        <f t="shared" si="356"/>
        <v/>
      </c>
      <c r="DI414" s="19" t="str">
        <f t="shared" si="308"/>
        <v/>
      </c>
      <c r="DJ414" s="153" t="str">
        <f t="shared" si="309"/>
        <v/>
      </c>
      <c r="DK414" s="19" t="str">
        <f t="shared" si="310"/>
        <v/>
      </c>
      <c r="DL414" s="153" t="str">
        <f t="shared" si="311"/>
        <v/>
      </c>
      <c r="DM414" s="19" t="str">
        <f t="shared" si="312"/>
        <v/>
      </c>
      <c r="DN414" s="153" t="str">
        <f t="shared" si="313"/>
        <v/>
      </c>
      <c r="DO414" s="19" t="str">
        <f t="shared" si="314"/>
        <v/>
      </c>
      <c r="DP414" s="153" t="str">
        <f t="shared" si="315"/>
        <v/>
      </c>
      <c r="DQ414" s="19" t="str">
        <f t="shared" si="316"/>
        <v/>
      </c>
      <c r="DR414" s="153" t="str">
        <f t="shared" si="317"/>
        <v/>
      </c>
      <c r="DS414" s="19" t="str">
        <f t="shared" si="318"/>
        <v/>
      </c>
      <c r="DT414" s="153" t="str">
        <f t="shared" si="319"/>
        <v/>
      </c>
      <c r="DU414" s="19" t="str">
        <f t="shared" si="320"/>
        <v/>
      </c>
      <c r="DV414" s="153" t="str">
        <f t="shared" si="321"/>
        <v/>
      </c>
      <c r="DW414" s="19" t="str">
        <f t="shared" si="322"/>
        <v/>
      </c>
      <c r="DX414" s="153" t="str">
        <f t="shared" si="323"/>
        <v/>
      </c>
      <c r="DY414" s="19" t="str">
        <f t="shared" si="324"/>
        <v/>
      </c>
      <c r="DZ414" s="153" t="str">
        <f t="shared" si="325"/>
        <v/>
      </c>
      <c r="EA414" s="19" t="str">
        <f t="shared" si="326"/>
        <v/>
      </c>
      <c r="EB414" s="153" t="str">
        <f t="shared" si="327"/>
        <v/>
      </c>
      <c r="EC414" s="19" t="str">
        <f t="shared" si="328"/>
        <v/>
      </c>
      <c r="ED414" s="153" t="str">
        <f t="shared" si="329"/>
        <v/>
      </c>
      <c r="EE414" s="19" t="str">
        <f t="shared" si="330"/>
        <v/>
      </c>
      <c r="EF414" s="153" t="str">
        <f t="shared" si="331"/>
        <v/>
      </c>
      <c r="EG414" s="19" t="str">
        <f t="shared" si="332"/>
        <v/>
      </c>
      <c r="EH414" s="153" t="str">
        <f t="shared" si="333"/>
        <v/>
      </c>
      <c r="EI414" s="19" t="str">
        <f t="shared" si="334"/>
        <v/>
      </c>
      <c r="EJ414" s="153" t="str">
        <f t="shared" si="335"/>
        <v/>
      </c>
      <c r="EK414" s="19" t="str">
        <f t="shared" si="336"/>
        <v/>
      </c>
      <c r="EL414" s="153" t="str">
        <f t="shared" si="337"/>
        <v/>
      </c>
      <c r="EM414" s="19" t="str">
        <f t="shared" si="338"/>
        <v/>
      </c>
      <c r="EN414" s="153" t="str">
        <f t="shared" si="339"/>
        <v/>
      </c>
      <c r="EO414" s="19" t="str">
        <f t="shared" si="340"/>
        <v/>
      </c>
      <c r="EP414" s="153" t="str">
        <f t="shared" si="341"/>
        <v/>
      </c>
      <c r="EQ414" s="19" t="str">
        <f t="shared" si="342"/>
        <v/>
      </c>
      <c r="ER414" s="153" t="str">
        <f t="shared" si="343"/>
        <v/>
      </c>
      <c r="ES414" s="19" t="str">
        <f t="shared" si="344"/>
        <v/>
      </c>
      <c r="ET414" s="153" t="str">
        <f t="shared" si="345"/>
        <v/>
      </c>
    </row>
    <row r="415" spans="1:150" x14ac:dyDescent="0.25">
      <c r="A415" s="31"/>
      <c r="B415" s="91" t="str">
        <f t="shared" si="346"/>
        <v/>
      </c>
      <c r="C415" s="20" t="str">
        <f t="shared" si="306"/>
        <v/>
      </c>
      <c r="D415" s="97" t="str">
        <f t="shared" si="307"/>
        <v/>
      </c>
      <c r="E415" s="62" t="str">
        <f t="shared" si="347"/>
        <v/>
      </c>
      <c r="F415" s="31"/>
      <c r="G415" s="282"/>
      <c r="H415" s="283"/>
      <c r="I415" s="284"/>
      <c r="J415" s="285"/>
      <c r="K415" s="286"/>
      <c r="L415" s="287"/>
      <c r="M415" s="288"/>
      <c r="N415" s="287"/>
      <c r="O415" s="288"/>
      <c r="P415" s="287"/>
      <c r="Q415" s="288"/>
      <c r="R415" s="287"/>
      <c r="S415" s="288"/>
      <c r="T415" s="287"/>
      <c r="U415" s="288"/>
      <c r="V415" s="287"/>
      <c r="W415" s="288"/>
      <c r="X415" s="287"/>
      <c r="Y415" s="288"/>
      <c r="Z415" s="287"/>
      <c r="AA415" s="288"/>
      <c r="AB415" s="287"/>
      <c r="AC415" s="288"/>
      <c r="AD415" s="287"/>
      <c r="AE415" s="288"/>
      <c r="AF415" s="287"/>
      <c r="AG415" s="288"/>
      <c r="AH415" s="287"/>
      <c r="AI415" s="288"/>
      <c r="AJ415" s="287"/>
      <c r="AK415" s="288"/>
      <c r="AL415" s="287"/>
      <c r="AM415" s="288"/>
      <c r="AN415" s="287"/>
      <c r="AO415" s="288"/>
      <c r="AP415" s="287"/>
      <c r="AQ415" s="288"/>
      <c r="AR415" s="287"/>
      <c r="AS415" s="288"/>
      <c r="AT415" s="287"/>
      <c r="AU415" s="288"/>
      <c r="AV415" s="287"/>
      <c r="AW415" s="288"/>
      <c r="AX415" s="287"/>
      <c r="AY415" s="31"/>
      <c r="BA415" s="76" t="str">
        <f t="shared" si="348"/>
        <v/>
      </c>
      <c r="BC415" s="76" t="str">
        <f>IF('Stock List'!$K415="", "", 'Stock List'!$K415)</f>
        <v/>
      </c>
      <c r="BE415" s="106">
        <f>IFERROR(ROUND(((INDEX('Stock List'!$M$11:$M$1010, MATCH(L415, 'Stock List'!$K$11:$K$1010, 0))/INDEX('Stock List'!$L$11:$L$1010, MATCH(L415, 'Stock List'!$K$11:$K$1010, 0)))*K415), 2), 0)</f>
        <v>0</v>
      </c>
      <c r="BF415" s="20"/>
      <c r="BG415" s="20">
        <f>IFERROR(ROUND(((INDEX('Stock List'!$M$11:$M$1010, MATCH(N415, 'Stock List'!$K$11:$K$1010, 0))/INDEX('Stock List'!$L$11:$L$1010, MATCH(N415, 'Stock List'!$K$11:$K$1010, 0)))*M415), 2), 0)</f>
        <v>0</v>
      </c>
      <c r="BH415" s="20"/>
      <c r="BI415" s="20">
        <f>IFERROR(ROUND(((INDEX('Stock List'!$M$11:$M$1010, MATCH(P415, 'Stock List'!$K$11:$K$1010, 0))/INDEX('Stock List'!$L$11:$L$1010, MATCH(P415, 'Stock List'!$K$11:$K$1010, 0)))*O415), 2), 0)</f>
        <v>0</v>
      </c>
      <c r="BJ415" s="20"/>
      <c r="BK415" s="20">
        <f>IFERROR(ROUND(((INDEX('Stock List'!$M$11:$M$1010, MATCH(R415, 'Stock List'!$K$11:$K$1010, 0))/INDEX('Stock List'!$L$11:$L$1010, MATCH(R415, 'Stock List'!$K$11:$K$1010, 0)))*Q415), 2), 0)</f>
        <v>0</v>
      </c>
      <c r="BL415" s="20"/>
      <c r="BM415" s="20">
        <f>IFERROR(ROUND(((INDEX('Stock List'!$M$11:$M$1010, MATCH(T415, 'Stock List'!$K$11:$K$1010, 0))/INDEX('Stock List'!$L$11:$L$1010, MATCH(T415, 'Stock List'!$K$11:$K$1010, 0)))*S415), 2), 0)</f>
        <v>0</v>
      </c>
      <c r="BN415" s="20"/>
      <c r="BO415" s="20">
        <f>IFERROR(ROUND(((INDEX('Stock List'!$M$11:$M$1010, MATCH(V415, 'Stock List'!$K$11:$K$1010, 0))/INDEX('Stock List'!$L$11:$L$1010, MATCH(V415, 'Stock List'!$K$11:$K$1010, 0)))*U415), 2), 0)</f>
        <v>0</v>
      </c>
      <c r="BP415" s="20"/>
      <c r="BQ415" s="20">
        <f>IFERROR(ROUND(((INDEX('Stock List'!$M$11:$M$1010, MATCH(X415, 'Stock List'!$K$11:$K$1010, 0))/INDEX('Stock List'!$L$11:$L$1010, MATCH(X415, 'Stock List'!$K$11:$K$1010, 0)))*W415), 2), 0)</f>
        <v>0</v>
      </c>
      <c r="BR415" s="20"/>
      <c r="BS415" s="20">
        <f>IFERROR(ROUND(((INDEX('Stock List'!$M$11:$M$1010, MATCH(Z415, 'Stock List'!$K$11:$K$1010, 0))/INDEX('Stock List'!$L$11:$L$1010, MATCH(Z415, 'Stock List'!$K$11:$K$1010, 0)))*Y415), 2), 0)</f>
        <v>0</v>
      </c>
      <c r="BT415" s="20"/>
      <c r="BU415" s="20">
        <f>IFERROR(ROUND(((INDEX('Stock List'!$M$11:$M$1010, MATCH(AB415, 'Stock List'!$K$11:$K$1010, 0))/INDEX('Stock List'!$L$11:$L$1010, MATCH(AB415, 'Stock List'!$K$11:$K$1010, 0)))*AA415), 2), 0)</f>
        <v>0</v>
      </c>
      <c r="BV415" s="20"/>
      <c r="BW415" s="20">
        <f>IFERROR(ROUND(((INDEX('Stock List'!$M$11:$M$1010, MATCH(AD415, 'Stock List'!$K$11:$K$1010, 0))/INDEX('Stock List'!$L$11:$L$1010, MATCH(AD415, 'Stock List'!$K$11:$K$1010, 0)))*AC415), 2), 0)</f>
        <v>0</v>
      </c>
      <c r="BX415" s="20"/>
      <c r="BY415" s="20">
        <f>IFERROR(ROUND(((INDEX('Stock List'!$M$11:$M$1010, MATCH(AF415, 'Stock List'!$K$11:$K$1010, 0))/INDEX('Stock List'!$L$11:$L$1010, MATCH(AF415, 'Stock List'!$K$11:$K$1010, 0)))*AE415), 2), 0)</f>
        <v>0</v>
      </c>
      <c r="BZ415" s="20"/>
      <c r="CA415" s="20">
        <f>IFERROR(ROUND(((INDEX('Stock List'!$M$11:$M$1010, MATCH(AH415, 'Stock List'!$K$11:$K$1010, 0))/INDEX('Stock List'!$L$11:$L$1010, MATCH(AH415, 'Stock List'!$K$11:$K$1010, 0)))*AG415), 2), 0)</f>
        <v>0</v>
      </c>
      <c r="CB415" s="20"/>
      <c r="CC415" s="20">
        <f>IFERROR(ROUND(((INDEX('Stock List'!$M$11:$M$1010, MATCH(AJ415, 'Stock List'!$K$11:$K$1010, 0))/INDEX('Stock List'!$L$11:$L$1010, MATCH(AJ415, 'Stock List'!$K$11:$K$1010, 0)))*AI415), 2), 0)</f>
        <v>0</v>
      </c>
      <c r="CD415" s="20"/>
      <c r="CE415" s="20">
        <f>IFERROR(ROUND(((INDEX('Stock List'!$M$11:$M$1010, MATCH(AL415, 'Stock List'!$K$11:$K$1010, 0))/INDEX('Stock List'!$L$11:$L$1010, MATCH(AL415, 'Stock List'!$K$11:$K$1010, 0)))*AK415), 2), 0)</f>
        <v>0</v>
      </c>
      <c r="CF415" s="20"/>
      <c r="CG415" s="20">
        <f>IFERROR(ROUND(((INDEX('Stock List'!$M$11:$M$1010, MATCH(AN415, 'Stock List'!$K$11:$K$1010, 0))/INDEX('Stock List'!$L$11:$L$1010, MATCH(AN415, 'Stock List'!$K$11:$K$1010, 0)))*AM415), 2), 0)</f>
        <v>0</v>
      </c>
      <c r="CH415" s="20"/>
      <c r="CI415" s="20">
        <f>IFERROR(ROUND(((INDEX('Stock List'!$M$11:$M$1010, MATCH(AP415, 'Stock List'!$K$11:$K$1010, 0))/INDEX('Stock List'!$L$11:$L$1010, MATCH(AP415, 'Stock List'!$K$11:$K$1010, 0)))*AO415), 2), 0)</f>
        <v>0</v>
      </c>
      <c r="CJ415" s="20"/>
      <c r="CK415" s="20">
        <f>IFERROR(ROUND(((INDEX('Stock List'!$M$11:$M$1010, MATCH(AR415, 'Stock List'!$K$11:$K$1010, 0))/INDEX('Stock List'!$L$11:$L$1010, MATCH(AR415, 'Stock List'!$K$11:$K$1010, 0)))*AQ415), 2), 0)</f>
        <v>0</v>
      </c>
      <c r="CL415" s="20"/>
      <c r="CM415" s="20">
        <f>IFERROR(ROUND(((INDEX('Stock List'!$M$11:$M$1010, MATCH(AT415, 'Stock List'!$K$11:$K$1010, 0))/INDEX('Stock List'!$L$11:$L$1010, MATCH(AT415, 'Stock List'!$K$11:$K$1010, 0)))*AS415), 2), 0)</f>
        <v>0</v>
      </c>
      <c r="CN415" s="20"/>
      <c r="CO415" s="20">
        <f>IFERROR(ROUND(((INDEX('Stock List'!$M$11:$M$1010, MATCH(AV415, 'Stock List'!$K$11:$K$1010, 0))/INDEX('Stock List'!$L$11:$L$1010, MATCH(AV415, 'Stock List'!$K$11:$K$1010, 0)))*AU415), 2), 0)</f>
        <v>0</v>
      </c>
      <c r="CP415" s="20"/>
      <c r="CQ415" s="20">
        <f>IFERROR(ROUND(((INDEX('Stock List'!$M$11:$M$1010, MATCH(AX415, 'Stock List'!$K$11:$K$1010, 0))/INDEX('Stock List'!$L$11:$L$1010, MATCH(AX415, 'Stock List'!$K$11:$K$1010, 0)))*AW415), 2), 0)</f>
        <v>0</v>
      </c>
      <c r="CR415" s="22"/>
      <c r="CT415" s="106" t="str">
        <f t="shared" si="349"/>
        <v/>
      </c>
      <c r="CU415" s="22" t="str">
        <f t="shared" si="350"/>
        <v/>
      </c>
      <c r="CX415" s="106" t="str">
        <f t="shared" si="351"/>
        <v/>
      </c>
      <c r="CY415" s="20" t="str">
        <f t="shared" si="352"/>
        <v/>
      </c>
      <c r="CZ415" s="22" t="str">
        <f t="shared" si="353"/>
        <v/>
      </c>
      <c r="DB415" s="76" t="str">
        <f>IF($H415="", "", COUNTIF($G$11:$G$1010, "&gt;"&amp;$G415)+1+COUNTIF($G$11:$G415, $G415)-1)</f>
        <v/>
      </c>
      <c r="DC415" s="76" t="str">
        <f>IF($H415="", "", COUNTIF($CZ$11:$CZ$1010, "&gt;"&amp;$CZ415)+1+COUNTIF($CZ$11:$CZ415, $CZ415)-1)</f>
        <v/>
      </c>
      <c r="DE415" s="147" t="str">
        <f t="shared" si="354"/>
        <v/>
      </c>
      <c r="DF415" s="148"/>
      <c r="DG415" s="19" t="str">
        <f t="shared" si="355"/>
        <v/>
      </c>
      <c r="DH415" s="153" t="str">
        <f t="shared" si="356"/>
        <v/>
      </c>
      <c r="DI415" s="19" t="str">
        <f t="shared" si="308"/>
        <v/>
      </c>
      <c r="DJ415" s="153" t="str">
        <f t="shared" si="309"/>
        <v/>
      </c>
      <c r="DK415" s="19" t="str">
        <f t="shared" si="310"/>
        <v/>
      </c>
      <c r="DL415" s="153" t="str">
        <f t="shared" si="311"/>
        <v/>
      </c>
      <c r="DM415" s="19" t="str">
        <f t="shared" si="312"/>
        <v/>
      </c>
      <c r="DN415" s="153" t="str">
        <f t="shared" si="313"/>
        <v/>
      </c>
      <c r="DO415" s="19" t="str">
        <f t="shared" si="314"/>
        <v/>
      </c>
      <c r="DP415" s="153" t="str">
        <f t="shared" si="315"/>
        <v/>
      </c>
      <c r="DQ415" s="19" t="str">
        <f t="shared" si="316"/>
        <v/>
      </c>
      <c r="DR415" s="153" t="str">
        <f t="shared" si="317"/>
        <v/>
      </c>
      <c r="DS415" s="19" t="str">
        <f t="shared" si="318"/>
        <v/>
      </c>
      <c r="DT415" s="153" t="str">
        <f t="shared" si="319"/>
        <v/>
      </c>
      <c r="DU415" s="19" t="str">
        <f t="shared" si="320"/>
        <v/>
      </c>
      <c r="DV415" s="153" t="str">
        <f t="shared" si="321"/>
        <v/>
      </c>
      <c r="DW415" s="19" t="str">
        <f t="shared" si="322"/>
        <v/>
      </c>
      <c r="DX415" s="153" t="str">
        <f t="shared" si="323"/>
        <v/>
      </c>
      <c r="DY415" s="19" t="str">
        <f t="shared" si="324"/>
        <v/>
      </c>
      <c r="DZ415" s="153" t="str">
        <f t="shared" si="325"/>
        <v/>
      </c>
      <c r="EA415" s="19" t="str">
        <f t="shared" si="326"/>
        <v/>
      </c>
      <c r="EB415" s="153" t="str">
        <f t="shared" si="327"/>
        <v/>
      </c>
      <c r="EC415" s="19" t="str">
        <f t="shared" si="328"/>
        <v/>
      </c>
      <c r="ED415" s="153" t="str">
        <f t="shared" si="329"/>
        <v/>
      </c>
      <c r="EE415" s="19" t="str">
        <f t="shared" si="330"/>
        <v/>
      </c>
      <c r="EF415" s="153" t="str">
        <f t="shared" si="331"/>
        <v/>
      </c>
      <c r="EG415" s="19" t="str">
        <f t="shared" si="332"/>
        <v/>
      </c>
      <c r="EH415" s="153" t="str">
        <f t="shared" si="333"/>
        <v/>
      </c>
      <c r="EI415" s="19" t="str">
        <f t="shared" si="334"/>
        <v/>
      </c>
      <c r="EJ415" s="153" t="str">
        <f t="shared" si="335"/>
        <v/>
      </c>
      <c r="EK415" s="19" t="str">
        <f t="shared" si="336"/>
        <v/>
      </c>
      <c r="EL415" s="153" t="str">
        <f t="shared" si="337"/>
        <v/>
      </c>
      <c r="EM415" s="19" t="str">
        <f t="shared" si="338"/>
        <v/>
      </c>
      <c r="EN415" s="153" t="str">
        <f t="shared" si="339"/>
        <v/>
      </c>
      <c r="EO415" s="19" t="str">
        <f t="shared" si="340"/>
        <v/>
      </c>
      <c r="EP415" s="153" t="str">
        <f t="shared" si="341"/>
        <v/>
      </c>
      <c r="EQ415" s="19" t="str">
        <f t="shared" si="342"/>
        <v/>
      </c>
      <c r="ER415" s="153" t="str">
        <f t="shared" si="343"/>
        <v/>
      </c>
      <c r="ES415" s="19" t="str">
        <f t="shared" si="344"/>
        <v/>
      </c>
      <c r="ET415" s="153" t="str">
        <f t="shared" si="345"/>
        <v/>
      </c>
    </row>
    <row r="416" spans="1:150" x14ac:dyDescent="0.25">
      <c r="A416" s="31"/>
      <c r="B416" s="91" t="str">
        <f t="shared" si="346"/>
        <v/>
      </c>
      <c r="C416" s="20" t="str">
        <f t="shared" si="306"/>
        <v/>
      </c>
      <c r="D416" s="97" t="str">
        <f t="shared" si="307"/>
        <v/>
      </c>
      <c r="E416" s="62" t="str">
        <f t="shared" si="347"/>
        <v/>
      </c>
      <c r="F416" s="31"/>
      <c r="G416" s="282"/>
      <c r="H416" s="283"/>
      <c r="I416" s="284"/>
      <c r="J416" s="285"/>
      <c r="K416" s="286"/>
      <c r="L416" s="287"/>
      <c r="M416" s="288"/>
      <c r="N416" s="287"/>
      <c r="O416" s="288"/>
      <c r="P416" s="287"/>
      <c r="Q416" s="288"/>
      <c r="R416" s="287"/>
      <c r="S416" s="288"/>
      <c r="T416" s="287"/>
      <c r="U416" s="288"/>
      <c r="V416" s="287"/>
      <c r="W416" s="288"/>
      <c r="X416" s="287"/>
      <c r="Y416" s="288"/>
      <c r="Z416" s="287"/>
      <c r="AA416" s="288"/>
      <c r="AB416" s="287"/>
      <c r="AC416" s="288"/>
      <c r="AD416" s="287"/>
      <c r="AE416" s="288"/>
      <c r="AF416" s="287"/>
      <c r="AG416" s="288"/>
      <c r="AH416" s="287"/>
      <c r="AI416" s="288"/>
      <c r="AJ416" s="287"/>
      <c r="AK416" s="288"/>
      <c r="AL416" s="287"/>
      <c r="AM416" s="288"/>
      <c r="AN416" s="287"/>
      <c r="AO416" s="288"/>
      <c r="AP416" s="287"/>
      <c r="AQ416" s="288"/>
      <c r="AR416" s="287"/>
      <c r="AS416" s="288"/>
      <c r="AT416" s="287"/>
      <c r="AU416" s="288"/>
      <c r="AV416" s="287"/>
      <c r="AW416" s="288"/>
      <c r="AX416" s="287"/>
      <c r="AY416" s="31"/>
      <c r="BA416" s="76" t="str">
        <f t="shared" si="348"/>
        <v/>
      </c>
      <c r="BC416" s="76" t="str">
        <f>IF('Stock List'!$K416="", "", 'Stock List'!$K416)</f>
        <v/>
      </c>
      <c r="BE416" s="106">
        <f>IFERROR(ROUND(((INDEX('Stock List'!$M$11:$M$1010, MATCH(L416, 'Stock List'!$K$11:$K$1010, 0))/INDEX('Stock List'!$L$11:$L$1010, MATCH(L416, 'Stock List'!$K$11:$K$1010, 0)))*K416), 2), 0)</f>
        <v>0</v>
      </c>
      <c r="BF416" s="20"/>
      <c r="BG416" s="20">
        <f>IFERROR(ROUND(((INDEX('Stock List'!$M$11:$M$1010, MATCH(N416, 'Stock List'!$K$11:$K$1010, 0))/INDEX('Stock List'!$L$11:$L$1010, MATCH(N416, 'Stock List'!$K$11:$K$1010, 0)))*M416), 2), 0)</f>
        <v>0</v>
      </c>
      <c r="BH416" s="20"/>
      <c r="BI416" s="20">
        <f>IFERROR(ROUND(((INDEX('Stock List'!$M$11:$M$1010, MATCH(P416, 'Stock List'!$K$11:$K$1010, 0))/INDEX('Stock List'!$L$11:$L$1010, MATCH(P416, 'Stock List'!$K$11:$K$1010, 0)))*O416), 2), 0)</f>
        <v>0</v>
      </c>
      <c r="BJ416" s="20"/>
      <c r="BK416" s="20">
        <f>IFERROR(ROUND(((INDEX('Stock List'!$M$11:$M$1010, MATCH(R416, 'Stock List'!$K$11:$K$1010, 0))/INDEX('Stock List'!$L$11:$L$1010, MATCH(R416, 'Stock List'!$K$11:$K$1010, 0)))*Q416), 2), 0)</f>
        <v>0</v>
      </c>
      <c r="BL416" s="20"/>
      <c r="BM416" s="20">
        <f>IFERROR(ROUND(((INDEX('Stock List'!$M$11:$M$1010, MATCH(T416, 'Stock List'!$K$11:$K$1010, 0))/INDEX('Stock List'!$L$11:$L$1010, MATCH(T416, 'Stock List'!$K$11:$K$1010, 0)))*S416), 2), 0)</f>
        <v>0</v>
      </c>
      <c r="BN416" s="20"/>
      <c r="BO416" s="20">
        <f>IFERROR(ROUND(((INDEX('Stock List'!$M$11:$M$1010, MATCH(V416, 'Stock List'!$K$11:$K$1010, 0))/INDEX('Stock List'!$L$11:$L$1010, MATCH(V416, 'Stock List'!$K$11:$K$1010, 0)))*U416), 2), 0)</f>
        <v>0</v>
      </c>
      <c r="BP416" s="20"/>
      <c r="BQ416" s="20">
        <f>IFERROR(ROUND(((INDEX('Stock List'!$M$11:$M$1010, MATCH(X416, 'Stock List'!$K$11:$K$1010, 0))/INDEX('Stock List'!$L$11:$L$1010, MATCH(X416, 'Stock List'!$K$11:$K$1010, 0)))*W416), 2), 0)</f>
        <v>0</v>
      </c>
      <c r="BR416" s="20"/>
      <c r="BS416" s="20">
        <f>IFERROR(ROUND(((INDEX('Stock List'!$M$11:$M$1010, MATCH(Z416, 'Stock List'!$K$11:$K$1010, 0))/INDEX('Stock List'!$L$11:$L$1010, MATCH(Z416, 'Stock List'!$K$11:$K$1010, 0)))*Y416), 2), 0)</f>
        <v>0</v>
      </c>
      <c r="BT416" s="20"/>
      <c r="BU416" s="20">
        <f>IFERROR(ROUND(((INDEX('Stock List'!$M$11:$M$1010, MATCH(AB416, 'Stock List'!$K$11:$K$1010, 0))/INDEX('Stock List'!$L$11:$L$1010, MATCH(AB416, 'Stock List'!$K$11:$K$1010, 0)))*AA416), 2), 0)</f>
        <v>0</v>
      </c>
      <c r="BV416" s="20"/>
      <c r="BW416" s="20">
        <f>IFERROR(ROUND(((INDEX('Stock List'!$M$11:$M$1010, MATCH(AD416, 'Stock List'!$K$11:$K$1010, 0))/INDEX('Stock List'!$L$11:$L$1010, MATCH(AD416, 'Stock List'!$K$11:$K$1010, 0)))*AC416), 2), 0)</f>
        <v>0</v>
      </c>
      <c r="BX416" s="20"/>
      <c r="BY416" s="20">
        <f>IFERROR(ROUND(((INDEX('Stock List'!$M$11:$M$1010, MATCH(AF416, 'Stock List'!$K$11:$K$1010, 0))/INDEX('Stock List'!$L$11:$L$1010, MATCH(AF416, 'Stock List'!$K$11:$K$1010, 0)))*AE416), 2), 0)</f>
        <v>0</v>
      </c>
      <c r="BZ416" s="20"/>
      <c r="CA416" s="20">
        <f>IFERROR(ROUND(((INDEX('Stock List'!$M$11:$M$1010, MATCH(AH416, 'Stock List'!$K$11:$K$1010, 0))/INDEX('Stock List'!$L$11:$L$1010, MATCH(AH416, 'Stock List'!$K$11:$K$1010, 0)))*AG416), 2), 0)</f>
        <v>0</v>
      </c>
      <c r="CB416" s="20"/>
      <c r="CC416" s="20">
        <f>IFERROR(ROUND(((INDEX('Stock List'!$M$11:$M$1010, MATCH(AJ416, 'Stock List'!$K$11:$K$1010, 0))/INDEX('Stock List'!$L$11:$L$1010, MATCH(AJ416, 'Stock List'!$K$11:$K$1010, 0)))*AI416), 2), 0)</f>
        <v>0</v>
      </c>
      <c r="CD416" s="20"/>
      <c r="CE416" s="20">
        <f>IFERROR(ROUND(((INDEX('Stock List'!$M$11:$M$1010, MATCH(AL416, 'Stock List'!$K$11:$K$1010, 0))/INDEX('Stock List'!$L$11:$L$1010, MATCH(AL416, 'Stock List'!$K$11:$K$1010, 0)))*AK416), 2), 0)</f>
        <v>0</v>
      </c>
      <c r="CF416" s="20"/>
      <c r="CG416" s="20">
        <f>IFERROR(ROUND(((INDEX('Stock List'!$M$11:$M$1010, MATCH(AN416, 'Stock List'!$K$11:$K$1010, 0))/INDEX('Stock List'!$L$11:$L$1010, MATCH(AN416, 'Stock List'!$K$11:$K$1010, 0)))*AM416), 2), 0)</f>
        <v>0</v>
      </c>
      <c r="CH416" s="20"/>
      <c r="CI416" s="20">
        <f>IFERROR(ROUND(((INDEX('Stock List'!$M$11:$M$1010, MATCH(AP416, 'Stock List'!$K$11:$K$1010, 0))/INDEX('Stock List'!$L$11:$L$1010, MATCH(AP416, 'Stock List'!$K$11:$K$1010, 0)))*AO416), 2), 0)</f>
        <v>0</v>
      </c>
      <c r="CJ416" s="20"/>
      <c r="CK416" s="20">
        <f>IFERROR(ROUND(((INDEX('Stock List'!$M$11:$M$1010, MATCH(AR416, 'Stock List'!$K$11:$K$1010, 0))/INDEX('Stock List'!$L$11:$L$1010, MATCH(AR416, 'Stock List'!$K$11:$K$1010, 0)))*AQ416), 2), 0)</f>
        <v>0</v>
      </c>
      <c r="CL416" s="20"/>
      <c r="CM416" s="20">
        <f>IFERROR(ROUND(((INDEX('Stock List'!$M$11:$M$1010, MATCH(AT416, 'Stock List'!$K$11:$K$1010, 0))/INDEX('Stock List'!$L$11:$L$1010, MATCH(AT416, 'Stock List'!$K$11:$K$1010, 0)))*AS416), 2), 0)</f>
        <v>0</v>
      </c>
      <c r="CN416" s="20"/>
      <c r="CO416" s="20">
        <f>IFERROR(ROUND(((INDEX('Stock List'!$M$11:$M$1010, MATCH(AV416, 'Stock List'!$K$11:$K$1010, 0))/INDEX('Stock List'!$L$11:$L$1010, MATCH(AV416, 'Stock List'!$K$11:$K$1010, 0)))*AU416), 2), 0)</f>
        <v>0</v>
      </c>
      <c r="CP416" s="20"/>
      <c r="CQ416" s="20">
        <f>IFERROR(ROUND(((INDEX('Stock List'!$M$11:$M$1010, MATCH(AX416, 'Stock List'!$K$11:$K$1010, 0))/INDEX('Stock List'!$L$11:$L$1010, MATCH(AX416, 'Stock List'!$K$11:$K$1010, 0)))*AW416), 2), 0)</f>
        <v>0</v>
      </c>
      <c r="CR416" s="22"/>
      <c r="CT416" s="106" t="str">
        <f t="shared" si="349"/>
        <v/>
      </c>
      <c r="CU416" s="22" t="str">
        <f t="shared" si="350"/>
        <v/>
      </c>
      <c r="CX416" s="106" t="str">
        <f t="shared" si="351"/>
        <v/>
      </c>
      <c r="CY416" s="20" t="str">
        <f t="shared" si="352"/>
        <v/>
      </c>
      <c r="CZ416" s="22" t="str">
        <f t="shared" si="353"/>
        <v/>
      </c>
      <c r="DB416" s="76" t="str">
        <f>IF($H416="", "", COUNTIF($G$11:$G$1010, "&gt;"&amp;$G416)+1+COUNTIF($G$11:$G416, $G416)-1)</f>
        <v/>
      </c>
      <c r="DC416" s="76" t="str">
        <f>IF($H416="", "", COUNTIF($CZ$11:$CZ$1010, "&gt;"&amp;$CZ416)+1+COUNTIF($CZ$11:$CZ416, $CZ416)-1)</f>
        <v/>
      </c>
      <c r="DE416" s="147" t="str">
        <f t="shared" si="354"/>
        <v/>
      </c>
      <c r="DF416" s="148"/>
      <c r="DG416" s="19" t="str">
        <f t="shared" si="355"/>
        <v/>
      </c>
      <c r="DH416" s="153" t="str">
        <f t="shared" si="356"/>
        <v/>
      </c>
      <c r="DI416" s="19" t="str">
        <f t="shared" si="308"/>
        <v/>
      </c>
      <c r="DJ416" s="153" t="str">
        <f t="shared" si="309"/>
        <v/>
      </c>
      <c r="DK416" s="19" t="str">
        <f t="shared" si="310"/>
        <v/>
      </c>
      <c r="DL416" s="153" t="str">
        <f t="shared" si="311"/>
        <v/>
      </c>
      <c r="DM416" s="19" t="str">
        <f t="shared" si="312"/>
        <v/>
      </c>
      <c r="DN416" s="153" t="str">
        <f t="shared" si="313"/>
        <v/>
      </c>
      <c r="DO416" s="19" t="str">
        <f t="shared" si="314"/>
        <v/>
      </c>
      <c r="DP416" s="153" t="str">
        <f t="shared" si="315"/>
        <v/>
      </c>
      <c r="DQ416" s="19" t="str">
        <f t="shared" si="316"/>
        <v/>
      </c>
      <c r="DR416" s="153" t="str">
        <f t="shared" si="317"/>
        <v/>
      </c>
      <c r="DS416" s="19" t="str">
        <f t="shared" si="318"/>
        <v/>
      </c>
      <c r="DT416" s="153" t="str">
        <f t="shared" si="319"/>
        <v/>
      </c>
      <c r="DU416" s="19" t="str">
        <f t="shared" si="320"/>
        <v/>
      </c>
      <c r="DV416" s="153" t="str">
        <f t="shared" si="321"/>
        <v/>
      </c>
      <c r="DW416" s="19" t="str">
        <f t="shared" si="322"/>
        <v/>
      </c>
      <c r="DX416" s="153" t="str">
        <f t="shared" si="323"/>
        <v/>
      </c>
      <c r="DY416" s="19" t="str">
        <f t="shared" si="324"/>
        <v/>
      </c>
      <c r="DZ416" s="153" t="str">
        <f t="shared" si="325"/>
        <v/>
      </c>
      <c r="EA416" s="19" t="str">
        <f t="shared" si="326"/>
        <v/>
      </c>
      <c r="EB416" s="153" t="str">
        <f t="shared" si="327"/>
        <v/>
      </c>
      <c r="EC416" s="19" t="str">
        <f t="shared" si="328"/>
        <v/>
      </c>
      <c r="ED416" s="153" t="str">
        <f t="shared" si="329"/>
        <v/>
      </c>
      <c r="EE416" s="19" t="str">
        <f t="shared" si="330"/>
        <v/>
      </c>
      <c r="EF416" s="153" t="str">
        <f t="shared" si="331"/>
        <v/>
      </c>
      <c r="EG416" s="19" t="str">
        <f t="shared" si="332"/>
        <v/>
      </c>
      <c r="EH416" s="153" t="str">
        <f t="shared" si="333"/>
        <v/>
      </c>
      <c r="EI416" s="19" t="str">
        <f t="shared" si="334"/>
        <v/>
      </c>
      <c r="EJ416" s="153" t="str">
        <f t="shared" si="335"/>
        <v/>
      </c>
      <c r="EK416" s="19" t="str">
        <f t="shared" si="336"/>
        <v/>
      </c>
      <c r="EL416" s="153" t="str">
        <f t="shared" si="337"/>
        <v/>
      </c>
      <c r="EM416" s="19" t="str">
        <f t="shared" si="338"/>
        <v/>
      </c>
      <c r="EN416" s="153" t="str">
        <f t="shared" si="339"/>
        <v/>
      </c>
      <c r="EO416" s="19" t="str">
        <f t="shared" si="340"/>
        <v/>
      </c>
      <c r="EP416" s="153" t="str">
        <f t="shared" si="341"/>
        <v/>
      </c>
      <c r="EQ416" s="19" t="str">
        <f t="shared" si="342"/>
        <v/>
      </c>
      <c r="ER416" s="153" t="str">
        <f t="shared" si="343"/>
        <v/>
      </c>
      <c r="ES416" s="19" t="str">
        <f t="shared" si="344"/>
        <v/>
      </c>
      <c r="ET416" s="153" t="str">
        <f t="shared" si="345"/>
        <v/>
      </c>
    </row>
    <row r="417" spans="1:150" x14ac:dyDescent="0.25">
      <c r="A417" s="31"/>
      <c r="B417" s="91" t="str">
        <f t="shared" si="346"/>
        <v/>
      </c>
      <c r="C417" s="20" t="str">
        <f t="shared" si="306"/>
        <v/>
      </c>
      <c r="D417" s="97" t="str">
        <f t="shared" si="307"/>
        <v/>
      </c>
      <c r="E417" s="62" t="str">
        <f t="shared" si="347"/>
        <v/>
      </c>
      <c r="F417" s="31"/>
      <c r="G417" s="282"/>
      <c r="H417" s="283"/>
      <c r="I417" s="284"/>
      <c r="J417" s="285"/>
      <c r="K417" s="286"/>
      <c r="L417" s="287"/>
      <c r="M417" s="288"/>
      <c r="N417" s="287"/>
      <c r="O417" s="288"/>
      <c r="P417" s="287"/>
      <c r="Q417" s="288"/>
      <c r="R417" s="287"/>
      <c r="S417" s="288"/>
      <c r="T417" s="287"/>
      <c r="U417" s="288"/>
      <c r="V417" s="287"/>
      <c r="W417" s="288"/>
      <c r="X417" s="287"/>
      <c r="Y417" s="288"/>
      <c r="Z417" s="287"/>
      <c r="AA417" s="288"/>
      <c r="AB417" s="287"/>
      <c r="AC417" s="288"/>
      <c r="AD417" s="287"/>
      <c r="AE417" s="288"/>
      <c r="AF417" s="287"/>
      <c r="AG417" s="288"/>
      <c r="AH417" s="287"/>
      <c r="AI417" s="288"/>
      <c r="AJ417" s="287"/>
      <c r="AK417" s="288"/>
      <c r="AL417" s="287"/>
      <c r="AM417" s="288"/>
      <c r="AN417" s="287"/>
      <c r="AO417" s="288"/>
      <c r="AP417" s="287"/>
      <c r="AQ417" s="288"/>
      <c r="AR417" s="287"/>
      <c r="AS417" s="288"/>
      <c r="AT417" s="287"/>
      <c r="AU417" s="288"/>
      <c r="AV417" s="287"/>
      <c r="AW417" s="288"/>
      <c r="AX417" s="287"/>
      <c r="AY417" s="31"/>
      <c r="BA417" s="76" t="str">
        <f t="shared" si="348"/>
        <v/>
      </c>
      <c r="BC417" s="76" t="str">
        <f>IF('Stock List'!$K417="", "", 'Stock List'!$K417)</f>
        <v/>
      </c>
      <c r="BE417" s="106">
        <f>IFERROR(ROUND(((INDEX('Stock List'!$M$11:$M$1010, MATCH(L417, 'Stock List'!$K$11:$K$1010, 0))/INDEX('Stock List'!$L$11:$L$1010, MATCH(L417, 'Stock List'!$K$11:$K$1010, 0)))*K417), 2), 0)</f>
        <v>0</v>
      </c>
      <c r="BF417" s="20"/>
      <c r="BG417" s="20">
        <f>IFERROR(ROUND(((INDEX('Stock List'!$M$11:$M$1010, MATCH(N417, 'Stock List'!$K$11:$K$1010, 0))/INDEX('Stock List'!$L$11:$L$1010, MATCH(N417, 'Stock List'!$K$11:$K$1010, 0)))*M417), 2), 0)</f>
        <v>0</v>
      </c>
      <c r="BH417" s="20"/>
      <c r="BI417" s="20">
        <f>IFERROR(ROUND(((INDEX('Stock List'!$M$11:$M$1010, MATCH(P417, 'Stock List'!$K$11:$K$1010, 0))/INDEX('Stock List'!$L$11:$L$1010, MATCH(P417, 'Stock List'!$K$11:$K$1010, 0)))*O417), 2), 0)</f>
        <v>0</v>
      </c>
      <c r="BJ417" s="20"/>
      <c r="BK417" s="20">
        <f>IFERROR(ROUND(((INDEX('Stock List'!$M$11:$M$1010, MATCH(R417, 'Stock List'!$K$11:$K$1010, 0))/INDEX('Stock List'!$L$11:$L$1010, MATCH(R417, 'Stock List'!$K$11:$K$1010, 0)))*Q417), 2), 0)</f>
        <v>0</v>
      </c>
      <c r="BL417" s="20"/>
      <c r="BM417" s="20">
        <f>IFERROR(ROUND(((INDEX('Stock List'!$M$11:$M$1010, MATCH(T417, 'Stock List'!$K$11:$K$1010, 0))/INDEX('Stock List'!$L$11:$L$1010, MATCH(T417, 'Stock List'!$K$11:$K$1010, 0)))*S417), 2), 0)</f>
        <v>0</v>
      </c>
      <c r="BN417" s="20"/>
      <c r="BO417" s="20">
        <f>IFERROR(ROUND(((INDEX('Stock List'!$M$11:$M$1010, MATCH(V417, 'Stock List'!$K$11:$K$1010, 0))/INDEX('Stock List'!$L$11:$L$1010, MATCH(V417, 'Stock List'!$K$11:$K$1010, 0)))*U417), 2), 0)</f>
        <v>0</v>
      </c>
      <c r="BP417" s="20"/>
      <c r="BQ417" s="20">
        <f>IFERROR(ROUND(((INDEX('Stock List'!$M$11:$M$1010, MATCH(X417, 'Stock List'!$K$11:$K$1010, 0))/INDEX('Stock List'!$L$11:$L$1010, MATCH(X417, 'Stock List'!$K$11:$K$1010, 0)))*W417), 2), 0)</f>
        <v>0</v>
      </c>
      <c r="BR417" s="20"/>
      <c r="BS417" s="20">
        <f>IFERROR(ROUND(((INDEX('Stock List'!$M$11:$M$1010, MATCH(Z417, 'Stock List'!$K$11:$K$1010, 0))/INDEX('Stock List'!$L$11:$L$1010, MATCH(Z417, 'Stock List'!$K$11:$K$1010, 0)))*Y417), 2), 0)</f>
        <v>0</v>
      </c>
      <c r="BT417" s="20"/>
      <c r="BU417" s="20">
        <f>IFERROR(ROUND(((INDEX('Stock List'!$M$11:$M$1010, MATCH(AB417, 'Stock List'!$K$11:$K$1010, 0))/INDEX('Stock List'!$L$11:$L$1010, MATCH(AB417, 'Stock List'!$K$11:$K$1010, 0)))*AA417), 2), 0)</f>
        <v>0</v>
      </c>
      <c r="BV417" s="20"/>
      <c r="BW417" s="20">
        <f>IFERROR(ROUND(((INDEX('Stock List'!$M$11:$M$1010, MATCH(AD417, 'Stock List'!$K$11:$K$1010, 0))/INDEX('Stock List'!$L$11:$L$1010, MATCH(AD417, 'Stock List'!$K$11:$K$1010, 0)))*AC417), 2), 0)</f>
        <v>0</v>
      </c>
      <c r="BX417" s="20"/>
      <c r="BY417" s="20">
        <f>IFERROR(ROUND(((INDEX('Stock List'!$M$11:$M$1010, MATCH(AF417, 'Stock List'!$K$11:$K$1010, 0))/INDEX('Stock List'!$L$11:$L$1010, MATCH(AF417, 'Stock List'!$K$11:$K$1010, 0)))*AE417), 2), 0)</f>
        <v>0</v>
      </c>
      <c r="BZ417" s="20"/>
      <c r="CA417" s="20">
        <f>IFERROR(ROUND(((INDEX('Stock List'!$M$11:$M$1010, MATCH(AH417, 'Stock List'!$K$11:$K$1010, 0))/INDEX('Stock List'!$L$11:$L$1010, MATCH(AH417, 'Stock List'!$K$11:$K$1010, 0)))*AG417), 2), 0)</f>
        <v>0</v>
      </c>
      <c r="CB417" s="20"/>
      <c r="CC417" s="20">
        <f>IFERROR(ROUND(((INDEX('Stock List'!$M$11:$M$1010, MATCH(AJ417, 'Stock List'!$K$11:$K$1010, 0))/INDEX('Stock List'!$L$11:$L$1010, MATCH(AJ417, 'Stock List'!$K$11:$K$1010, 0)))*AI417), 2), 0)</f>
        <v>0</v>
      </c>
      <c r="CD417" s="20"/>
      <c r="CE417" s="20">
        <f>IFERROR(ROUND(((INDEX('Stock List'!$M$11:$M$1010, MATCH(AL417, 'Stock List'!$K$11:$K$1010, 0))/INDEX('Stock List'!$L$11:$L$1010, MATCH(AL417, 'Stock List'!$K$11:$K$1010, 0)))*AK417), 2), 0)</f>
        <v>0</v>
      </c>
      <c r="CF417" s="20"/>
      <c r="CG417" s="20">
        <f>IFERROR(ROUND(((INDEX('Stock List'!$M$11:$M$1010, MATCH(AN417, 'Stock List'!$K$11:$K$1010, 0))/INDEX('Stock List'!$L$11:$L$1010, MATCH(AN417, 'Stock List'!$K$11:$K$1010, 0)))*AM417), 2), 0)</f>
        <v>0</v>
      </c>
      <c r="CH417" s="20"/>
      <c r="CI417" s="20">
        <f>IFERROR(ROUND(((INDEX('Stock List'!$M$11:$M$1010, MATCH(AP417, 'Stock List'!$K$11:$K$1010, 0))/INDEX('Stock List'!$L$11:$L$1010, MATCH(AP417, 'Stock List'!$K$11:$K$1010, 0)))*AO417), 2), 0)</f>
        <v>0</v>
      </c>
      <c r="CJ417" s="20"/>
      <c r="CK417" s="20">
        <f>IFERROR(ROUND(((INDEX('Stock List'!$M$11:$M$1010, MATCH(AR417, 'Stock List'!$K$11:$K$1010, 0))/INDEX('Stock List'!$L$11:$L$1010, MATCH(AR417, 'Stock List'!$K$11:$K$1010, 0)))*AQ417), 2), 0)</f>
        <v>0</v>
      </c>
      <c r="CL417" s="20"/>
      <c r="CM417" s="20">
        <f>IFERROR(ROUND(((INDEX('Stock List'!$M$11:$M$1010, MATCH(AT417, 'Stock List'!$K$11:$K$1010, 0))/INDEX('Stock List'!$L$11:$L$1010, MATCH(AT417, 'Stock List'!$K$11:$K$1010, 0)))*AS417), 2), 0)</f>
        <v>0</v>
      </c>
      <c r="CN417" s="20"/>
      <c r="CO417" s="20">
        <f>IFERROR(ROUND(((INDEX('Stock List'!$M$11:$M$1010, MATCH(AV417, 'Stock List'!$K$11:$K$1010, 0))/INDEX('Stock List'!$L$11:$L$1010, MATCH(AV417, 'Stock List'!$K$11:$K$1010, 0)))*AU417), 2), 0)</f>
        <v>0</v>
      </c>
      <c r="CP417" s="20"/>
      <c r="CQ417" s="20">
        <f>IFERROR(ROUND(((INDEX('Stock List'!$M$11:$M$1010, MATCH(AX417, 'Stock List'!$K$11:$K$1010, 0))/INDEX('Stock List'!$L$11:$L$1010, MATCH(AX417, 'Stock List'!$K$11:$K$1010, 0)))*AW417), 2), 0)</f>
        <v>0</v>
      </c>
      <c r="CR417" s="22"/>
      <c r="CT417" s="106" t="str">
        <f t="shared" si="349"/>
        <v/>
      </c>
      <c r="CU417" s="22" t="str">
        <f t="shared" si="350"/>
        <v/>
      </c>
      <c r="CX417" s="106" t="str">
        <f t="shared" si="351"/>
        <v/>
      </c>
      <c r="CY417" s="20" t="str">
        <f t="shared" si="352"/>
        <v/>
      </c>
      <c r="CZ417" s="22" t="str">
        <f t="shared" si="353"/>
        <v/>
      </c>
      <c r="DB417" s="76" t="str">
        <f>IF($H417="", "", COUNTIF($G$11:$G$1010, "&gt;"&amp;$G417)+1+COUNTIF($G$11:$G417, $G417)-1)</f>
        <v/>
      </c>
      <c r="DC417" s="76" t="str">
        <f>IF($H417="", "", COUNTIF($CZ$11:$CZ$1010, "&gt;"&amp;$CZ417)+1+COUNTIF($CZ$11:$CZ417, $CZ417)-1)</f>
        <v/>
      </c>
      <c r="DE417" s="147" t="str">
        <f t="shared" si="354"/>
        <v/>
      </c>
      <c r="DF417" s="148"/>
      <c r="DG417" s="19" t="str">
        <f t="shared" si="355"/>
        <v/>
      </c>
      <c r="DH417" s="153" t="str">
        <f t="shared" si="356"/>
        <v/>
      </c>
      <c r="DI417" s="19" t="str">
        <f t="shared" si="308"/>
        <v/>
      </c>
      <c r="DJ417" s="153" t="str">
        <f t="shared" si="309"/>
        <v/>
      </c>
      <c r="DK417" s="19" t="str">
        <f t="shared" si="310"/>
        <v/>
      </c>
      <c r="DL417" s="153" t="str">
        <f t="shared" si="311"/>
        <v/>
      </c>
      <c r="DM417" s="19" t="str">
        <f t="shared" si="312"/>
        <v/>
      </c>
      <c r="DN417" s="153" t="str">
        <f t="shared" si="313"/>
        <v/>
      </c>
      <c r="DO417" s="19" t="str">
        <f t="shared" si="314"/>
        <v/>
      </c>
      <c r="DP417" s="153" t="str">
        <f t="shared" si="315"/>
        <v/>
      </c>
      <c r="DQ417" s="19" t="str">
        <f t="shared" si="316"/>
        <v/>
      </c>
      <c r="DR417" s="153" t="str">
        <f t="shared" si="317"/>
        <v/>
      </c>
      <c r="DS417" s="19" t="str">
        <f t="shared" si="318"/>
        <v/>
      </c>
      <c r="DT417" s="153" t="str">
        <f t="shared" si="319"/>
        <v/>
      </c>
      <c r="DU417" s="19" t="str">
        <f t="shared" si="320"/>
        <v/>
      </c>
      <c r="DV417" s="153" t="str">
        <f t="shared" si="321"/>
        <v/>
      </c>
      <c r="DW417" s="19" t="str">
        <f t="shared" si="322"/>
        <v/>
      </c>
      <c r="DX417" s="153" t="str">
        <f t="shared" si="323"/>
        <v/>
      </c>
      <c r="DY417" s="19" t="str">
        <f t="shared" si="324"/>
        <v/>
      </c>
      <c r="DZ417" s="153" t="str">
        <f t="shared" si="325"/>
        <v/>
      </c>
      <c r="EA417" s="19" t="str">
        <f t="shared" si="326"/>
        <v/>
      </c>
      <c r="EB417" s="153" t="str">
        <f t="shared" si="327"/>
        <v/>
      </c>
      <c r="EC417" s="19" t="str">
        <f t="shared" si="328"/>
        <v/>
      </c>
      <c r="ED417" s="153" t="str">
        <f t="shared" si="329"/>
        <v/>
      </c>
      <c r="EE417" s="19" t="str">
        <f t="shared" si="330"/>
        <v/>
      </c>
      <c r="EF417" s="153" t="str">
        <f t="shared" si="331"/>
        <v/>
      </c>
      <c r="EG417" s="19" t="str">
        <f t="shared" si="332"/>
        <v/>
      </c>
      <c r="EH417" s="153" t="str">
        <f t="shared" si="333"/>
        <v/>
      </c>
      <c r="EI417" s="19" t="str">
        <f t="shared" si="334"/>
        <v/>
      </c>
      <c r="EJ417" s="153" t="str">
        <f t="shared" si="335"/>
        <v/>
      </c>
      <c r="EK417" s="19" t="str">
        <f t="shared" si="336"/>
        <v/>
      </c>
      <c r="EL417" s="153" t="str">
        <f t="shared" si="337"/>
        <v/>
      </c>
      <c r="EM417" s="19" t="str">
        <f t="shared" si="338"/>
        <v/>
      </c>
      <c r="EN417" s="153" t="str">
        <f t="shared" si="339"/>
        <v/>
      </c>
      <c r="EO417" s="19" t="str">
        <f t="shared" si="340"/>
        <v/>
      </c>
      <c r="EP417" s="153" t="str">
        <f t="shared" si="341"/>
        <v/>
      </c>
      <c r="EQ417" s="19" t="str">
        <f t="shared" si="342"/>
        <v/>
      </c>
      <c r="ER417" s="153" t="str">
        <f t="shared" si="343"/>
        <v/>
      </c>
      <c r="ES417" s="19" t="str">
        <f t="shared" si="344"/>
        <v/>
      </c>
      <c r="ET417" s="153" t="str">
        <f t="shared" si="345"/>
        <v/>
      </c>
    </row>
    <row r="418" spans="1:150" x14ac:dyDescent="0.25">
      <c r="A418" s="31"/>
      <c r="B418" s="91" t="str">
        <f t="shared" si="346"/>
        <v/>
      </c>
      <c r="C418" s="20" t="str">
        <f t="shared" si="306"/>
        <v/>
      </c>
      <c r="D418" s="97" t="str">
        <f t="shared" si="307"/>
        <v/>
      </c>
      <c r="E418" s="62" t="str">
        <f t="shared" si="347"/>
        <v/>
      </c>
      <c r="F418" s="31"/>
      <c r="G418" s="282"/>
      <c r="H418" s="283"/>
      <c r="I418" s="284"/>
      <c r="J418" s="285"/>
      <c r="K418" s="286"/>
      <c r="L418" s="287"/>
      <c r="M418" s="288"/>
      <c r="N418" s="287"/>
      <c r="O418" s="288"/>
      <c r="P418" s="287"/>
      <c r="Q418" s="288"/>
      <c r="R418" s="287"/>
      <c r="S418" s="288"/>
      <c r="T418" s="287"/>
      <c r="U418" s="288"/>
      <c r="V418" s="287"/>
      <c r="W418" s="288"/>
      <c r="X418" s="287"/>
      <c r="Y418" s="288"/>
      <c r="Z418" s="287"/>
      <c r="AA418" s="288"/>
      <c r="AB418" s="287"/>
      <c r="AC418" s="288"/>
      <c r="AD418" s="287"/>
      <c r="AE418" s="288"/>
      <c r="AF418" s="287"/>
      <c r="AG418" s="288"/>
      <c r="AH418" s="287"/>
      <c r="AI418" s="288"/>
      <c r="AJ418" s="287"/>
      <c r="AK418" s="288"/>
      <c r="AL418" s="287"/>
      <c r="AM418" s="288"/>
      <c r="AN418" s="287"/>
      <c r="AO418" s="288"/>
      <c r="AP418" s="287"/>
      <c r="AQ418" s="288"/>
      <c r="AR418" s="287"/>
      <c r="AS418" s="288"/>
      <c r="AT418" s="287"/>
      <c r="AU418" s="288"/>
      <c r="AV418" s="287"/>
      <c r="AW418" s="288"/>
      <c r="AX418" s="287"/>
      <c r="AY418" s="31"/>
      <c r="BA418" s="76" t="str">
        <f t="shared" si="348"/>
        <v/>
      </c>
      <c r="BC418" s="76" t="str">
        <f>IF('Stock List'!$K418="", "", 'Stock List'!$K418)</f>
        <v/>
      </c>
      <c r="BE418" s="106">
        <f>IFERROR(ROUND(((INDEX('Stock List'!$M$11:$M$1010, MATCH(L418, 'Stock List'!$K$11:$K$1010, 0))/INDEX('Stock List'!$L$11:$L$1010, MATCH(L418, 'Stock List'!$K$11:$K$1010, 0)))*K418), 2), 0)</f>
        <v>0</v>
      </c>
      <c r="BF418" s="20"/>
      <c r="BG418" s="20">
        <f>IFERROR(ROUND(((INDEX('Stock List'!$M$11:$M$1010, MATCH(N418, 'Stock List'!$K$11:$K$1010, 0))/INDEX('Stock List'!$L$11:$L$1010, MATCH(N418, 'Stock List'!$K$11:$K$1010, 0)))*M418), 2), 0)</f>
        <v>0</v>
      </c>
      <c r="BH418" s="20"/>
      <c r="BI418" s="20">
        <f>IFERROR(ROUND(((INDEX('Stock List'!$M$11:$M$1010, MATCH(P418, 'Stock List'!$K$11:$K$1010, 0))/INDEX('Stock List'!$L$11:$L$1010, MATCH(P418, 'Stock List'!$K$11:$K$1010, 0)))*O418), 2), 0)</f>
        <v>0</v>
      </c>
      <c r="BJ418" s="20"/>
      <c r="BK418" s="20">
        <f>IFERROR(ROUND(((INDEX('Stock List'!$M$11:$M$1010, MATCH(R418, 'Stock List'!$K$11:$K$1010, 0))/INDEX('Stock List'!$L$11:$L$1010, MATCH(R418, 'Stock List'!$K$11:$K$1010, 0)))*Q418), 2), 0)</f>
        <v>0</v>
      </c>
      <c r="BL418" s="20"/>
      <c r="BM418" s="20">
        <f>IFERROR(ROUND(((INDEX('Stock List'!$M$11:$M$1010, MATCH(T418, 'Stock List'!$K$11:$K$1010, 0))/INDEX('Stock List'!$L$11:$L$1010, MATCH(T418, 'Stock List'!$K$11:$K$1010, 0)))*S418), 2), 0)</f>
        <v>0</v>
      </c>
      <c r="BN418" s="20"/>
      <c r="BO418" s="20">
        <f>IFERROR(ROUND(((INDEX('Stock List'!$M$11:$M$1010, MATCH(V418, 'Stock List'!$K$11:$K$1010, 0))/INDEX('Stock List'!$L$11:$L$1010, MATCH(V418, 'Stock List'!$K$11:$K$1010, 0)))*U418), 2), 0)</f>
        <v>0</v>
      </c>
      <c r="BP418" s="20"/>
      <c r="BQ418" s="20">
        <f>IFERROR(ROUND(((INDEX('Stock List'!$M$11:$M$1010, MATCH(X418, 'Stock List'!$K$11:$K$1010, 0))/INDEX('Stock List'!$L$11:$L$1010, MATCH(X418, 'Stock List'!$K$11:$K$1010, 0)))*W418), 2), 0)</f>
        <v>0</v>
      </c>
      <c r="BR418" s="20"/>
      <c r="BS418" s="20">
        <f>IFERROR(ROUND(((INDEX('Stock List'!$M$11:$M$1010, MATCH(Z418, 'Stock List'!$K$11:$K$1010, 0))/INDEX('Stock List'!$L$11:$L$1010, MATCH(Z418, 'Stock List'!$K$11:$K$1010, 0)))*Y418), 2), 0)</f>
        <v>0</v>
      </c>
      <c r="BT418" s="20"/>
      <c r="BU418" s="20">
        <f>IFERROR(ROUND(((INDEX('Stock List'!$M$11:$M$1010, MATCH(AB418, 'Stock List'!$K$11:$K$1010, 0))/INDEX('Stock List'!$L$11:$L$1010, MATCH(AB418, 'Stock List'!$K$11:$K$1010, 0)))*AA418), 2), 0)</f>
        <v>0</v>
      </c>
      <c r="BV418" s="20"/>
      <c r="BW418" s="20">
        <f>IFERROR(ROUND(((INDEX('Stock List'!$M$11:$M$1010, MATCH(AD418, 'Stock List'!$K$11:$K$1010, 0))/INDEX('Stock List'!$L$11:$L$1010, MATCH(AD418, 'Stock List'!$K$11:$K$1010, 0)))*AC418), 2), 0)</f>
        <v>0</v>
      </c>
      <c r="BX418" s="20"/>
      <c r="BY418" s="20">
        <f>IFERROR(ROUND(((INDEX('Stock List'!$M$11:$M$1010, MATCH(AF418, 'Stock List'!$K$11:$K$1010, 0))/INDEX('Stock List'!$L$11:$L$1010, MATCH(AF418, 'Stock List'!$K$11:$K$1010, 0)))*AE418), 2), 0)</f>
        <v>0</v>
      </c>
      <c r="BZ418" s="20"/>
      <c r="CA418" s="20">
        <f>IFERROR(ROUND(((INDEX('Stock List'!$M$11:$M$1010, MATCH(AH418, 'Stock List'!$K$11:$K$1010, 0))/INDEX('Stock List'!$L$11:$L$1010, MATCH(AH418, 'Stock List'!$K$11:$K$1010, 0)))*AG418), 2), 0)</f>
        <v>0</v>
      </c>
      <c r="CB418" s="20"/>
      <c r="CC418" s="20">
        <f>IFERROR(ROUND(((INDEX('Stock List'!$M$11:$M$1010, MATCH(AJ418, 'Stock List'!$K$11:$K$1010, 0))/INDEX('Stock List'!$L$11:$L$1010, MATCH(AJ418, 'Stock List'!$K$11:$K$1010, 0)))*AI418), 2), 0)</f>
        <v>0</v>
      </c>
      <c r="CD418" s="20"/>
      <c r="CE418" s="20">
        <f>IFERROR(ROUND(((INDEX('Stock List'!$M$11:$M$1010, MATCH(AL418, 'Stock List'!$K$11:$K$1010, 0))/INDEX('Stock List'!$L$11:$L$1010, MATCH(AL418, 'Stock List'!$K$11:$K$1010, 0)))*AK418), 2), 0)</f>
        <v>0</v>
      </c>
      <c r="CF418" s="20"/>
      <c r="CG418" s="20">
        <f>IFERROR(ROUND(((INDEX('Stock List'!$M$11:$M$1010, MATCH(AN418, 'Stock List'!$K$11:$K$1010, 0))/INDEX('Stock List'!$L$11:$L$1010, MATCH(AN418, 'Stock List'!$K$11:$K$1010, 0)))*AM418), 2), 0)</f>
        <v>0</v>
      </c>
      <c r="CH418" s="20"/>
      <c r="CI418" s="20">
        <f>IFERROR(ROUND(((INDEX('Stock List'!$M$11:$M$1010, MATCH(AP418, 'Stock List'!$K$11:$K$1010, 0))/INDEX('Stock List'!$L$11:$L$1010, MATCH(AP418, 'Stock List'!$K$11:$K$1010, 0)))*AO418), 2), 0)</f>
        <v>0</v>
      </c>
      <c r="CJ418" s="20"/>
      <c r="CK418" s="20">
        <f>IFERROR(ROUND(((INDEX('Stock List'!$M$11:$M$1010, MATCH(AR418, 'Stock List'!$K$11:$K$1010, 0))/INDEX('Stock List'!$L$11:$L$1010, MATCH(AR418, 'Stock List'!$K$11:$K$1010, 0)))*AQ418), 2), 0)</f>
        <v>0</v>
      </c>
      <c r="CL418" s="20"/>
      <c r="CM418" s="20">
        <f>IFERROR(ROUND(((INDEX('Stock List'!$M$11:$M$1010, MATCH(AT418, 'Stock List'!$K$11:$K$1010, 0))/INDEX('Stock List'!$L$11:$L$1010, MATCH(AT418, 'Stock List'!$K$11:$K$1010, 0)))*AS418), 2), 0)</f>
        <v>0</v>
      </c>
      <c r="CN418" s="20"/>
      <c r="CO418" s="20">
        <f>IFERROR(ROUND(((INDEX('Stock List'!$M$11:$M$1010, MATCH(AV418, 'Stock List'!$K$11:$K$1010, 0))/INDEX('Stock List'!$L$11:$L$1010, MATCH(AV418, 'Stock List'!$K$11:$K$1010, 0)))*AU418), 2), 0)</f>
        <v>0</v>
      </c>
      <c r="CP418" s="20"/>
      <c r="CQ418" s="20">
        <f>IFERROR(ROUND(((INDEX('Stock List'!$M$11:$M$1010, MATCH(AX418, 'Stock List'!$K$11:$K$1010, 0))/INDEX('Stock List'!$L$11:$L$1010, MATCH(AX418, 'Stock List'!$K$11:$K$1010, 0)))*AW418), 2), 0)</f>
        <v>0</v>
      </c>
      <c r="CR418" s="22"/>
      <c r="CT418" s="106" t="str">
        <f t="shared" si="349"/>
        <v/>
      </c>
      <c r="CU418" s="22" t="str">
        <f t="shared" si="350"/>
        <v/>
      </c>
      <c r="CX418" s="106" t="str">
        <f t="shared" si="351"/>
        <v/>
      </c>
      <c r="CY418" s="20" t="str">
        <f t="shared" si="352"/>
        <v/>
      </c>
      <c r="CZ418" s="22" t="str">
        <f t="shared" si="353"/>
        <v/>
      </c>
      <c r="DB418" s="76" t="str">
        <f>IF($H418="", "", COUNTIF($G$11:$G$1010, "&gt;"&amp;$G418)+1+COUNTIF($G$11:$G418, $G418)-1)</f>
        <v/>
      </c>
      <c r="DC418" s="76" t="str">
        <f>IF($H418="", "", COUNTIF($CZ$11:$CZ$1010, "&gt;"&amp;$CZ418)+1+COUNTIF($CZ$11:$CZ418, $CZ418)-1)</f>
        <v/>
      </c>
      <c r="DE418" s="147" t="str">
        <f t="shared" si="354"/>
        <v/>
      </c>
      <c r="DF418" s="148"/>
      <c r="DG418" s="19" t="str">
        <f t="shared" si="355"/>
        <v/>
      </c>
      <c r="DH418" s="153" t="str">
        <f t="shared" si="356"/>
        <v/>
      </c>
      <c r="DI418" s="19" t="str">
        <f t="shared" si="308"/>
        <v/>
      </c>
      <c r="DJ418" s="153" t="str">
        <f t="shared" si="309"/>
        <v/>
      </c>
      <c r="DK418" s="19" t="str">
        <f t="shared" si="310"/>
        <v/>
      </c>
      <c r="DL418" s="153" t="str">
        <f t="shared" si="311"/>
        <v/>
      </c>
      <c r="DM418" s="19" t="str">
        <f t="shared" si="312"/>
        <v/>
      </c>
      <c r="DN418" s="153" t="str">
        <f t="shared" si="313"/>
        <v/>
      </c>
      <c r="DO418" s="19" t="str">
        <f t="shared" si="314"/>
        <v/>
      </c>
      <c r="DP418" s="153" t="str">
        <f t="shared" si="315"/>
        <v/>
      </c>
      <c r="DQ418" s="19" t="str">
        <f t="shared" si="316"/>
        <v/>
      </c>
      <c r="DR418" s="153" t="str">
        <f t="shared" si="317"/>
        <v/>
      </c>
      <c r="DS418" s="19" t="str">
        <f t="shared" si="318"/>
        <v/>
      </c>
      <c r="DT418" s="153" t="str">
        <f t="shared" si="319"/>
        <v/>
      </c>
      <c r="DU418" s="19" t="str">
        <f t="shared" si="320"/>
        <v/>
      </c>
      <c r="DV418" s="153" t="str">
        <f t="shared" si="321"/>
        <v/>
      </c>
      <c r="DW418" s="19" t="str">
        <f t="shared" si="322"/>
        <v/>
      </c>
      <c r="DX418" s="153" t="str">
        <f t="shared" si="323"/>
        <v/>
      </c>
      <c r="DY418" s="19" t="str">
        <f t="shared" si="324"/>
        <v/>
      </c>
      <c r="DZ418" s="153" t="str">
        <f t="shared" si="325"/>
        <v/>
      </c>
      <c r="EA418" s="19" t="str">
        <f t="shared" si="326"/>
        <v/>
      </c>
      <c r="EB418" s="153" t="str">
        <f t="shared" si="327"/>
        <v/>
      </c>
      <c r="EC418" s="19" t="str">
        <f t="shared" si="328"/>
        <v/>
      </c>
      <c r="ED418" s="153" t="str">
        <f t="shared" si="329"/>
        <v/>
      </c>
      <c r="EE418" s="19" t="str">
        <f t="shared" si="330"/>
        <v/>
      </c>
      <c r="EF418" s="153" t="str">
        <f t="shared" si="331"/>
        <v/>
      </c>
      <c r="EG418" s="19" t="str">
        <f t="shared" si="332"/>
        <v/>
      </c>
      <c r="EH418" s="153" t="str">
        <f t="shared" si="333"/>
        <v/>
      </c>
      <c r="EI418" s="19" t="str">
        <f t="shared" si="334"/>
        <v/>
      </c>
      <c r="EJ418" s="153" t="str">
        <f t="shared" si="335"/>
        <v/>
      </c>
      <c r="EK418" s="19" t="str">
        <f t="shared" si="336"/>
        <v/>
      </c>
      <c r="EL418" s="153" t="str">
        <f t="shared" si="337"/>
        <v/>
      </c>
      <c r="EM418" s="19" t="str">
        <f t="shared" si="338"/>
        <v/>
      </c>
      <c r="EN418" s="153" t="str">
        <f t="shared" si="339"/>
        <v/>
      </c>
      <c r="EO418" s="19" t="str">
        <f t="shared" si="340"/>
        <v/>
      </c>
      <c r="EP418" s="153" t="str">
        <f t="shared" si="341"/>
        <v/>
      </c>
      <c r="EQ418" s="19" t="str">
        <f t="shared" si="342"/>
        <v/>
      </c>
      <c r="ER418" s="153" t="str">
        <f t="shared" si="343"/>
        <v/>
      </c>
      <c r="ES418" s="19" t="str">
        <f t="shared" si="344"/>
        <v/>
      </c>
      <c r="ET418" s="153" t="str">
        <f t="shared" si="345"/>
        <v/>
      </c>
    </row>
    <row r="419" spans="1:150" x14ac:dyDescent="0.25">
      <c r="A419" s="31"/>
      <c r="B419" s="91" t="str">
        <f t="shared" si="346"/>
        <v/>
      </c>
      <c r="C419" s="20" t="str">
        <f t="shared" si="306"/>
        <v/>
      </c>
      <c r="D419" s="97" t="str">
        <f t="shared" si="307"/>
        <v/>
      </c>
      <c r="E419" s="62" t="str">
        <f t="shared" si="347"/>
        <v/>
      </c>
      <c r="F419" s="31"/>
      <c r="G419" s="282"/>
      <c r="H419" s="283"/>
      <c r="I419" s="284"/>
      <c r="J419" s="285"/>
      <c r="K419" s="286"/>
      <c r="L419" s="287"/>
      <c r="M419" s="288"/>
      <c r="N419" s="287"/>
      <c r="O419" s="288"/>
      <c r="P419" s="287"/>
      <c r="Q419" s="288"/>
      <c r="R419" s="287"/>
      <c r="S419" s="288"/>
      <c r="T419" s="287"/>
      <c r="U419" s="288"/>
      <c r="V419" s="287"/>
      <c r="W419" s="288"/>
      <c r="X419" s="287"/>
      <c r="Y419" s="288"/>
      <c r="Z419" s="287"/>
      <c r="AA419" s="288"/>
      <c r="AB419" s="287"/>
      <c r="AC419" s="288"/>
      <c r="AD419" s="287"/>
      <c r="AE419" s="288"/>
      <c r="AF419" s="287"/>
      <c r="AG419" s="288"/>
      <c r="AH419" s="287"/>
      <c r="AI419" s="288"/>
      <c r="AJ419" s="287"/>
      <c r="AK419" s="288"/>
      <c r="AL419" s="287"/>
      <c r="AM419" s="288"/>
      <c r="AN419" s="287"/>
      <c r="AO419" s="288"/>
      <c r="AP419" s="287"/>
      <c r="AQ419" s="288"/>
      <c r="AR419" s="287"/>
      <c r="AS419" s="288"/>
      <c r="AT419" s="287"/>
      <c r="AU419" s="288"/>
      <c r="AV419" s="287"/>
      <c r="AW419" s="288"/>
      <c r="AX419" s="287"/>
      <c r="AY419" s="31"/>
      <c r="BA419" s="76" t="str">
        <f t="shared" si="348"/>
        <v/>
      </c>
      <c r="BC419" s="76" t="str">
        <f>IF('Stock List'!$K419="", "", 'Stock List'!$K419)</f>
        <v/>
      </c>
      <c r="BE419" s="106">
        <f>IFERROR(ROUND(((INDEX('Stock List'!$M$11:$M$1010, MATCH(L419, 'Stock List'!$K$11:$K$1010, 0))/INDEX('Stock List'!$L$11:$L$1010, MATCH(L419, 'Stock List'!$K$11:$K$1010, 0)))*K419), 2), 0)</f>
        <v>0</v>
      </c>
      <c r="BF419" s="20"/>
      <c r="BG419" s="20">
        <f>IFERROR(ROUND(((INDEX('Stock List'!$M$11:$M$1010, MATCH(N419, 'Stock List'!$K$11:$K$1010, 0))/INDEX('Stock List'!$L$11:$L$1010, MATCH(N419, 'Stock List'!$K$11:$K$1010, 0)))*M419), 2), 0)</f>
        <v>0</v>
      </c>
      <c r="BH419" s="20"/>
      <c r="BI419" s="20">
        <f>IFERROR(ROUND(((INDEX('Stock List'!$M$11:$M$1010, MATCH(P419, 'Stock List'!$K$11:$K$1010, 0))/INDEX('Stock List'!$L$11:$L$1010, MATCH(P419, 'Stock List'!$K$11:$K$1010, 0)))*O419), 2), 0)</f>
        <v>0</v>
      </c>
      <c r="BJ419" s="20"/>
      <c r="BK419" s="20">
        <f>IFERROR(ROUND(((INDEX('Stock List'!$M$11:$M$1010, MATCH(R419, 'Stock List'!$K$11:$K$1010, 0))/INDEX('Stock List'!$L$11:$L$1010, MATCH(R419, 'Stock List'!$K$11:$K$1010, 0)))*Q419), 2), 0)</f>
        <v>0</v>
      </c>
      <c r="BL419" s="20"/>
      <c r="BM419" s="20">
        <f>IFERROR(ROUND(((INDEX('Stock List'!$M$11:$M$1010, MATCH(T419, 'Stock List'!$K$11:$K$1010, 0))/INDEX('Stock List'!$L$11:$L$1010, MATCH(T419, 'Stock List'!$K$11:$K$1010, 0)))*S419), 2), 0)</f>
        <v>0</v>
      </c>
      <c r="BN419" s="20"/>
      <c r="BO419" s="20">
        <f>IFERROR(ROUND(((INDEX('Stock List'!$M$11:$M$1010, MATCH(V419, 'Stock List'!$K$11:$K$1010, 0))/INDEX('Stock List'!$L$11:$L$1010, MATCH(V419, 'Stock List'!$K$11:$K$1010, 0)))*U419), 2), 0)</f>
        <v>0</v>
      </c>
      <c r="BP419" s="20"/>
      <c r="BQ419" s="20">
        <f>IFERROR(ROUND(((INDEX('Stock List'!$M$11:$M$1010, MATCH(X419, 'Stock List'!$K$11:$K$1010, 0))/INDEX('Stock List'!$L$11:$L$1010, MATCH(X419, 'Stock List'!$K$11:$K$1010, 0)))*W419), 2), 0)</f>
        <v>0</v>
      </c>
      <c r="BR419" s="20"/>
      <c r="BS419" s="20">
        <f>IFERROR(ROUND(((INDEX('Stock List'!$M$11:$M$1010, MATCH(Z419, 'Stock List'!$K$11:$K$1010, 0))/INDEX('Stock List'!$L$11:$L$1010, MATCH(Z419, 'Stock List'!$K$11:$K$1010, 0)))*Y419), 2), 0)</f>
        <v>0</v>
      </c>
      <c r="BT419" s="20"/>
      <c r="BU419" s="20">
        <f>IFERROR(ROUND(((INDEX('Stock List'!$M$11:$M$1010, MATCH(AB419, 'Stock List'!$K$11:$K$1010, 0))/INDEX('Stock List'!$L$11:$L$1010, MATCH(AB419, 'Stock List'!$K$11:$K$1010, 0)))*AA419), 2), 0)</f>
        <v>0</v>
      </c>
      <c r="BV419" s="20"/>
      <c r="BW419" s="20">
        <f>IFERROR(ROUND(((INDEX('Stock List'!$M$11:$M$1010, MATCH(AD419, 'Stock List'!$K$11:$K$1010, 0))/INDEX('Stock List'!$L$11:$L$1010, MATCH(AD419, 'Stock List'!$K$11:$K$1010, 0)))*AC419), 2), 0)</f>
        <v>0</v>
      </c>
      <c r="BX419" s="20"/>
      <c r="BY419" s="20">
        <f>IFERROR(ROUND(((INDEX('Stock List'!$M$11:$M$1010, MATCH(AF419, 'Stock List'!$K$11:$K$1010, 0))/INDEX('Stock List'!$L$11:$L$1010, MATCH(AF419, 'Stock List'!$K$11:$K$1010, 0)))*AE419), 2), 0)</f>
        <v>0</v>
      </c>
      <c r="BZ419" s="20"/>
      <c r="CA419" s="20">
        <f>IFERROR(ROUND(((INDEX('Stock List'!$M$11:$M$1010, MATCH(AH419, 'Stock List'!$K$11:$K$1010, 0))/INDEX('Stock List'!$L$11:$L$1010, MATCH(AH419, 'Stock List'!$K$11:$K$1010, 0)))*AG419), 2), 0)</f>
        <v>0</v>
      </c>
      <c r="CB419" s="20"/>
      <c r="CC419" s="20">
        <f>IFERROR(ROUND(((INDEX('Stock List'!$M$11:$M$1010, MATCH(AJ419, 'Stock List'!$K$11:$K$1010, 0))/INDEX('Stock List'!$L$11:$L$1010, MATCH(AJ419, 'Stock List'!$K$11:$K$1010, 0)))*AI419), 2), 0)</f>
        <v>0</v>
      </c>
      <c r="CD419" s="20"/>
      <c r="CE419" s="20">
        <f>IFERROR(ROUND(((INDEX('Stock List'!$M$11:$M$1010, MATCH(AL419, 'Stock List'!$K$11:$K$1010, 0))/INDEX('Stock List'!$L$11:$L$1010, MATCH(AL419, 'Stock List'!$K$11:$K$1010, 0)))*AK419), 2), 0)</f>
        <v>0</v>
      </c>
      <c r="CF419" s="20"/>
      <c r="CG419" s="20">
        <f>IFERROR(ROUND(((INDEX('Stock List'!$M$11:$M$1010, MATCH(AN419, 'Stock List'!$K$11:$K$1010, 0))/INDEX('Stock List'!$L$11:$L$1010, MATCH(AN419, 'Stock List'!$K$11:$K$1010, 0)))*AM419), 2), 0)</f>
        <v>0</v>
      </c>
      <c r="CH419" s="20"/>
      <c r="CI419" s="20">
        <f>IFERROR(ROUND(((INDEX('Stock List'!$M$11:$M$1010, MATCH(AP419, 'Stock List'!$K$11:$K$1010, 0))/INDEX('Stock List'!$L$11:$L$1010, MATCH(AP419, 'Stock List'!$K$11:$K$1010, 0)))*AO419), 2), 0)</f>
        <v>0</v>
      </c>
      <c r="CJ419" s="20"/>
      <c r="CK419" s="20">
        <f>IFERROR(ROUND(((INDEX('Stock List'!$M$11:$M$1010, MATCH(AR419, 'Stock List'!$K$11:$K$1010, 0))/INDEX('Stock List'!$L$11:$L$1010, MATCH(AR419, 'Stock List'!$K$11:$K$1010, 0)))*AQ419), 2), 0)</f>
        <v>0</v>
      </c>
      <c r="CL419" s="20"/>
      <c r="CM419" s="20">
        <f>IFERROR(ROUND(((INDEX('Stock List'!$M$11:$M$1010, MATCH(AT419, 'Stock List'!$K$11:$K$1010, 0))/INDEX('Stock List'!$L$11:$L$1010, MATCH(AT419, 'Stock List'!$K$11:$K$1010, 0)))*AS419), 2), 0)</f>
        <v>0</v>
      </c>
      <c r="CN419" s="20"/>
      <c r="CO419" s="20">
        <f>IFERROR(ROUND(((INDEX('Stock List'!$M$11:$M$1010, MATCH(AV419, 'Stock List'!$K$11:$K$1010, 0))/INDEX('Stock List'!$L$11:$L$1010, MATCH(AV419, 'Stock List'!$K$11:$K$1010, 0)))*AU419), 2), 0)</f>
        <v>0</v>
      </c>
      <c r="CP419" s="20"/>
      <c r="CQ419" s="20">
        <f>IFERROR(ROUND(((INDEX('Stock List'!$M$11:$M$1010, MATCH(AX419, 'Stock List'!$K$11:$K$1010, 0))/INDEX('Stock List'!$L$11:$L$1010, MATCH(AX419, 'Stock List'!$K$11:$K$1010, 0)))*AW419), 2), 0)</f>
        <v>0</v>
      </c>
      <c r="CR419" s="22"/>
      <c r="CT419" s="106" t="str">
        <f t="shared" si="349"/>
        <v/>
      </c>
      <c r="CU419" s="22" t="str">
        <f t="shared" si="350"/>
        <v/>
      </c>
      <c r="CX419" s="106" t="str">
        <f t="shared" si="351"/>
        <v/>
      </c>
      <c r="CY419" s="20" t="str">
        <f t="shared" si="352"/>
        <v/>
      </c>
      <c r="CZ419" s="22" t="str">
        <f t="shared" si="353"/>
        <v/>
      </c>
      <c r="DB419" s="76" t="str">
        <f>IF($H419="", "", COUNTIF($G$11:$G$1010, "&gt;"&amp;$G419)+1+COUNTIF($G$11:$G419, $G419)-1)</f>
        <v/>
      </c>
      <c r="DC419" s="76" t="str">
        <f>IF($H419="", "", COUNTIF($CZ$11:$CZ$1010, "&gt;"&amp;$CZ419)+1+COUNTIF($CZ$11:$CZ419, $CZ419)-1)</f>
        <v/>
      </c>
      <c r="DE419" s="147" t="str">
        <f t="shared" si="354"/>
        <v/>
      </c>
      <c r="DF419" s="148"/>
      <c r="DG419" s="19" t="str">
        <f t="shared" si="355"/>
        <v/>
      </c>
      <c r="DH419" s="153" t="str">
        <f t="shared" si="356"/>
        <v/>
      </c>
      <c r="DI419" s="19" t="str">
        <f t="shared" si="308"/>
        <v/>
      </c>
      <c r="DJ419" s="153" t="str">
        <f t="shared" si="309"/>
        <v/>
      </c>
      <c r="DK419" s="19" t="str">
        <f t="shared" si="310"/>
        <v/>
      </c>
      <c r="DL419" s="153" t="str">
        <f t="shared" si="311"/>
        <v/>
      </c>
      <c r="DM419" s="19" t="str">
        <f t="shared" si="312"/>
        <v/>
      </c>
      <c r="DN419" s="153" t="str">
        <f t="shared" si="313"/>
        <v/>
      </c>
      <c r="DO419" s="19" t="str">
        <f t="shared" si="314"/>
        <v/>
      </c>
      <c r="DP419" s="153" t="str">
        <f t="shared" si="315"/>
        <v/>
      </c>
      <c r="DQ419" s="19" t="str">
        <f t="shared" si="316"/>
        <v/>
      </c>
      <c r="DR419" s="153" t="str">
        <f t="shared" si="317"/>
        <v/>
      </c>
      <c r="DS419" s="19" t="str">
        <f t="shared" si="318"/>
        <v/>
      </c>
      <c r="DT419" s="153" t="str">
        <f t="shared" si="319"/>
        <v/>
      </c>
      <c r="DU419" s="19" t="str">
        <f t="shared" si="320"/>
        <v/>
      </c>
      <c r="DV419" s="153" t="str">
        <f t="shared" si="321"/>
        <v/>
      </c>
      <c r="DW419" s="19" t="str">
        <f t="shared" si="322"/>
        <v/>
      </c>
      <c r="DX419" s="153" t="str">
        <f t="shared" si="323"/>
        <v/>
      </c>
      <c r="DY419" s="19" t="str">
        <f t="shared" si="324"/>
        <v/>
      </c>
      <c r="DZ419" s="153" t="str">
        <f t="shared" si="325"/>
        <v/>
      </c>
      <c r="EA419" s="19" t="str">
        <f t="shared" si="326"/>
        <v/>
      </c>
      <c r="EB419" s="153" t="str">
        <f t="shared" si="327"/>
        <v/>
      </c>
      <c r="EC419" s="19" t="str">
        <f t="shared" si="328"/>
        <v/>
      </c>
      <c r="ED419" s="153" t="str">
        <f t="shared" si="329"/>
        <v/>
      </c>
      <c r="EE419" s="19" t="str">
        <f t="shared" si="330"/>
        <v/>
      </c>
      <c r="EF419" s="153" t="str">
        <f t="shared" si="331"/>
        <v/>
      </c>
      <c r="EG419" s="19" t="str">
        <f t="shared" si="332"/>
        <v/>
      </c>
      <c r="EH419" s="153" t="str">
        <f t="shared" si="333"/>
        <v/>
      </c>
      <c r="EI419" s="19" t="str">
        <f t="shared" si="334"/>
        <v/>
      </c>
      <c r="EJ419" s="153" t="str">
        <f t="shared" si="335"/>
        <v/>
      </c>
      <c r="EK419" s="19" t="str">
        <f t="shared" si="336"/>
        <v/>
      </c>
      <c r="EL419" s="153" t="str">
        <f t="shared" si="337"/>
        <v/>
      </c>
      <c r="EM419" s="19" t="str">
        <f t="shared" si="338"/>
        <v/>
      </c>
      <c r="EN419" s="153" t="str">
        <f t="shared" si="339"/>
        <v/>
      </c>
      <c r="EO419" s="19" t="str">
        <f t="shared" si="340"/>
        <v/>
      </c>
      <c r="EP419" s="153" t="str">
        <f t="shared" si="341"/>
        <v/>
      </c>
      <c r="EQ419" s="19" t="str">
        <f t="shared" si="342"/>
        <v/>
      </c>
      <c r="ER419" s="153" t="str">
        <f t="shared" si="343"/>
        <v/>
      </c>
      <c r="ES419" s="19" t="str">
        <f t="shared" si="344"/>
        <v/>
      </c>
      <c r="ET419" s="153" t="str">
        <f t="shared" si="345"/>
        <v/>
      </c>
    </row>
    <row r="420" spans="1:150" x14ac:dyDescent="0.25">
      <c r="A420" s="31"/>
      <c r="B420" s="91" t="str">
        <f t="shared" si="346"/>
        <v/>
      </c>
      <c r="C420" s="20" t="str">
        <f t="shared" si="306"/>
        <v/>
      </c>
      <c r="D420" s="97" t="str">
        <f t="shared" si="307"/>
        <v/>
      </c>
      <c r="E420" s="62" t="str">
        <f t="shared" si="347"/>
        <v/>
      </c>
      <c r="F420" s="31"/>
      <c r="G420" s="282"/>
      <c r="H420" s="283"/>
      <c r="I420" s="284"/>
      <c r="J420" s="285"/>
      <c r="K420" s="286"/>
      <c r="L420" s="287"/>
      <c r="M420" s="288"/>
      <c r="N420" s="287"/>
      <c r="O420" s="288"/>
      <c r="P420" s="287"/>
      <c r="Q420" s="288"/>
      <c r="R420" s="287"/>
      <c r="S420" s="288"/>
      <c r="T420" s="287"/>
      <c r="U420" s="288"/>
      <c r="V420" s="287"/>
      <c r="W420" s="288"/>
      <c r="X420" s="287"/>
      <c r="Y420" s="288"/>
      <c r="Z420" s="287"/>
      <c r="AA420" s="288"/>
      <c r="AB420" s="287"/>
      <c r="AC420" s="288"/>
      <c r="AD420" s="287"/>
      <c r="AE420" s="288"/>
      <c r="AF420" s="287"/>
      <c r="AG420" s="288"/>
      <c r="AH420" s="287"/>
      <c r="AI420" s="288"/>
      <c r="AJ420" s="287"/>
      <c r="AK420" s="288"/>
      <c r="AL420" s="287"/>
      <c r="AM420" s="288"/>
      <c r="AN420" s="287"/>
      <c r="AO420" s="288"/>
      <c r="AP420" s="287"/>
      <c r="AQ420" s="288"/>
      <c r="AR420" s="287"/>
      <c r="AS420" s="288"/>
      <c r="AT420" s="287"/>
      <c r="AU420" s="288"/>
      <c r="AV420" s="287"/>
      <c r="AW420" s="288"/>
      <c r="AX420" s="287"/>
      <c r="AY420" s="31"/>
      <c r="BA420" s="76" t="str">
        <f t="shared" si="348"/>
        <v/>
      </c>
      <c r="BC420" s="76" t="str">
        <f>IF('Stock List'!$K420="", "", 'Stock List'!$K420)</f>
        <v/>
      </c>
      <c r="BE420" s="106">
        <f>IFERROR(ROUND(((INDEX('Stock List'!$M$11:$M$1010, MATCH(L420, 'Stock List'!$K$11:$K$1010, 0))/INDEX('Stock List'!$L$11:$L$1010, MATCH(L420, 'Stock List'!$K$11:$K$1010, 0)))*K420), 2), 0)</f>
        <v>0</v>
      </c>
      <c r="BF420" s="20"/>
      <c r="BG420" s="20">
        <f>IFERROR(ROUND(((INDEX('Stock List'!$M$11:$M$1010, MATCH(N420, 'Stock List'!$K$11:$K$1010, 0))/INDEX('Stock List'!$L$11:$L$1010, MATCH(N420, 'Stock List'!$K$11:$K$1010, 0)))*M420), 2), 0)</f>
        <v>0</v>
      </c>
      <c r="BH420" s="20"/>
      <c r="BI420" s="20">
        <f>IFERROR(ROUND(((INDEX('Stock List'!$M$11:$M$1010, MATCH(P420, 'Stock List'!$K$11:$K$1010, 0))/INDEX('Stock List'!$L$11:$L$1010, MATCH(P420, 'Stock List'!$K$11:$K$1010, 0)))*O420), 2), 0)</f>
        <v>0</v>
      </c>
      <c r="BJ420" s="20"/>
      <c r="BK420" s="20">
        <f>IFERROR(ROUND(((INDEX('Stock List'!$M$11:$M$1010, MATCH(R420, 'Stock List'!$K$11:$K$1010, 0))/INDEX('Stock List'!$L$11:$L$1010, MATCH(R420, 'Stock List'!$K$11:$K$1010, 0)))*Q420), 2), 0)</f>
        <v>0</v>
      </c>
      <c r="BL420" s="20"/>
      <c r="BM420" s="20">
        <f>IFERROR(ROUND(((INDEX('Stock List'!$M$11:$M$1010, MATCH(T420, 'Stock List'!$K$11:$K$1010, 0))/INDEX('Stock List'!$L$11:$L$1010, MATCH(T420, 'Stock List'!$K$11:$K$1010, 0)))*S420), 2), 0)</f>
        <v>0</v>
      </c>
      <c r="BN420" s="20"/>
      <c r="BO420" s="20">
        <f>IFERROR(ROUND(((INDEX('Stock List'!$M$11:$M$1010, MATCH(V420, 'Stock List'!$K$11:$K$1010, 0))/INDEX('Stock List'!$L$11:$L$1010, MATCH(V420, 'Stock List'!$K$11:$K$1010, 0)))*U420), 2), 0)</f>
        <v>0</v>
      </c>
      <c r="BP420" s="20"/>
      <c r="BQ420" s="20">
        <f>IFERROR(ROUND(((INDEX('Stock List'!$M$11:$M$1010, MATCH(X420, 'Stock List'!$K$11:$K$1010, 0))/INDEX('Stock List'!$L$11:$L$1010, MATCH(X420, 'Stock List'!$K$11:$K$1010, 0)))*W420), 2), 0)</f>
        <v>0</v>
      </c>
      <c r="BR420" s="20"/>
      <c r="BS420" s="20">
        <f>IFERROR(ROUND(((INDEX('Stock List'!$M$11:$M$1010, MATCH(Z420, 'Stock List'!$K$11:$K$1010, 0))/INDEX('Stock List'!$L$11:$L$1010, MATCH(Z420, 'Stock List'!$K$11:$K$1010, 0)))*Y420), 2), 0)</f>
        <v>0</v>
      </c>
      <c r="BT420" s="20"/>
      <c r="BU420" s="20">
        <f>IFERROR(ROUND(((INDEX('Stock List'!$M$11:$M$1010, MATCH(AB420, 'Stock List'!$K$11:$K$1010, 0))/INDEX('Stock List'!$L$11:$L$1010, MATCH(AB420, 'Stock List'!$K$11:$K$1010, 0)))*AA420), 2), 0)</f>
        <v>0</v>
      </c>
      <c r="BV420" s="20"/>
      <c r="BW420" s="20">
        <f>IFERROR(ROUND(((INDEX('Stock List'!$M$11:$M$1010, MATCH(AD420, 'Stock List'!$K$11:$K$1010, 0))/INDEX('Stock List'!$L$11:$L$1010, MATCH(AD420, 'Stock List'!$K$11:$K$1010, 0)))*AC420), 2), 0)</f>
        <v>0</v>
      </c>
      <c r="BX420" s="20"/>
      <c r="BY420" s="20">
        <f>IFERROR(ROUND(((INDEX('Stock List'!$M$11:$M$1010, MATCH(AF420, 'Stock List'!$K$11:$K$1010, 0))/INDEX('Stock List'!$L$11:$L$1010, MATCH(AF420, 'Stock List'!$K$11:$K$1010, 0)))*AE420), 2), 0)</f>
        <v>0</v>
      </c>
      <c r="BZ420" s="20"/>
      <c r="CA420" s="20">
        <f>IFERROR(ROUND(((INDEX('Stock List'!$M$11:$M$1010, MATCH(AH420, 'Stock List'!$K$11:$K$1010, 0))/INDEX('Stock List'!$L$11:$L$1010, MATCH(AH420, 'Stock List'!$K$11:$K$1010, 0)))*AG420), 2), 0)</f>
        <v>0</v>
      </c>
      <c r="CB420" s="20"/>
      <c r="CC420" s="20">
        <f>IFERROR(ROUND(((INDEX('Stock List'!$M$11:$M$1010, MATCH(AJ420, 'Stock List'!$K$11:$K$1010, 0))/INDEX('Stock List'!$L$11:$L$1010, MATCH(AJ420, 'Stock List'!$K$11:$K$1010, 0)))*AI420), 2), 0)</f>
        <v>0</v>
      </c>
      <c r="CD420" s="20"/>
      <c r="CE420" s="20">
        <f>IFERROR(ROUND(((INDEX('Stock List'!$M$11:$M$1010, MATCH(AL420, 'Stock List'!$K$11:$K$1010, 0))/INDEX('Stock List'!$L$11:$L$1010, MATCH(AL420, 'Stock List'!$K$11:$K$1010, 0)))*AK420), 2), 0)</f>
        <v>0</v>
      </c>
      <c r="CF420" s="20"/>
      <c r="CG420" s="20">
        <f>IFERROR(ROUND(((INDEX('Stock List'!$M$11:$M$1010, MATCH(AN420, 'Stock List'!$K$11:$K$1010, 0))/INDEX('Stock List'!$L$11:$L$1010, MATCH(AN420, 'Stock List'!$K$11:$K$1010, 0)))*AM420), 2), 0)</f>
        <v>0</v>
      </c>
      <c r="CH420" s="20"/>
      <c r="CI420" s="20">
        <f>IFERROR(ROUND(((INDEX('Stock List'!$M$11:$M$1010, MATCH(AP420, 'Stock List'!$K$11:$K$1010, 0))/INDEX('Stock List'!$L$11:$L$1010, MATCH(AP420, 'Stock List'!$K$11:$K$1010, 0)))*AO420), 2), 0)</f>
        <v>0</v>
      </c>
      <c r="CJ420" s="20"/>
      <c r="CK420" s="20">
        <f>IFERROR(ROUND(((INDEX('Stock List'!$M$11:$M$1010, MATCH(AR420, 'Stock List'!$K$11:$K$1010, 0))/INDEX('Stock List'!$L$11:$L$1010, MATCH(AR420, 'Stock List'!$K$11:$K$1010, 0)))*AQ420), 2), 0)</f>
        <v>0</v>
      </c>
      <c r="CL420" s="20"/>
      <c r="CM420" s="20">
        <f>IFERROR(ROUND(((INDEX('Stock List'!$M$11:$M$1010, MATCH(AT420, 'Stock List'!$K$11:$K$1010, 0))/INDEX('Stock List'!$L$11:$L$1010, MATCH(AT420, 'Stock List'!$K$11:$K$1010, 0)))*AS420), 2), 0)</f>
        <v>0</v>
      </c>
      <c r="CN420" s="20"/>
      <c r="CO420" s="20">
        <f>IFERROR(ROUND(((INDEX('Stock List'!$M$11:$M$1010, MATCH(AV420, 'Stock List'!$K$11:$K$1010, 0))/INDEX('Stock List'!$L$11:$L$1010, MATCH(AV420, 'Stock List'!$K$11:$K$1010, 0)))*AU420), 2), 0)</f>
        <v>0</v>
      </c>
      <c r="CP420" s="20"/>
      <c r="CQ420" s="20">
        <f>IFERROR(ROUND(((INDEX('Stock List'!$M$11:$M$1010, MATCH(AX420, 'Stock List'!$K$11:$K$1010, 0))/INDEX('Stock List'!$L$11:$L$1010, MATCH(AX420, 'Stock List'!$K$11:$K$1010, 0)))*AW420), 2), 0)</f>
        <v>0</v>
      </c>
      <c r="CR420" s="22"/>
      <c r="CT420" s="106" t="str">
        <f t="shared" si="349"/>
        <v/>
      </c>
      <c r="CU420" s="22" t="str">
        <f t="shared" si="350"/>
        <v/>
      </c>
      <c r="CX420" s="106" t="str">
        <f t="shared" si="351"/>
        <v/>
      </c>
      <c r="CY420" s="20" t="str">
        <f t="shared" si="352"/>
        <v/>
      </c>
      <c r="CZ420" s="22" t="str">
        <f t="shared" si="353"/>
        <v/>
      </c>
      <c r="DB420" s="76" t="str">
        <f>IF($H420="", "", COUNTIF($G$11:$G$1010, "&gt;"&amp;$G420)+1+COUNTIF($G$11:$G420, $G420)-1)</f>
        <v/>
      </c>
      <c r="DC420" s="76" t="str">
        <f>IF($H420="", "", COUNTIF($CZ$11:$CZ$1010, "&gt;"&amp;$CZ420)+1+COUNTIF($CZ$11:$CZ420, $CZ420)-1)</f>
        <v/>
      </c>
      <c r="DE420" s="147" t="str">
        <f t="shared" si="354"/>
        <v/>
      </c>
      <c r="DF420" s="148"/>
      <c r="DG420" s="19" t="str">
        <f t="shared" si="355"/>
        <v/>
      </c>
      <c r="DH420" s="153" t="str">
        <f t="shared" si="356"/>
        <v/>
      </c>
      <c r="DI420" s="19" t="str">
        <f t="shared" si="308"/>
        <v/>
      </c>
      <c r="DJ420" s="153" t="str">
        <f t="shared" si="309"/>
        <v/>
      </c>
      <c r="DK420" s="19" t="str">
        <f t="shared" si="310"/>
        <v/>
      </c>
      <c r="DL420" s="153" t="str">
        <f t="shared" si="311"/>
        <v/>
      </c>
      <c r="DM420" s="19" t="str">
        <f t="shared" si="312"/>
        <v/>
      </c>
      <c r="DN420" s="153" t="str">
        <f t="shared" si="313"/>
        <v/>
      </c>
      <c r="DO420" s="19" t="str">
        <f t="shared" si="314"/>
        <v/>
      </c>
      <c r="DP420" s="153" t="str">
        <f t="shared" si="315"/>
        <v/>
      </c>
      <c r="DQ420" s="19" t="str">
        <f t="shared" si="316"/>
        <v/>
      </c>
      <c r="DR420" s="153" t="str">
        <f t="shared" si="317"/>
        <v/>
      </c>
      <c r="DS420" s="19" t="str">
        <f t="shared" si="318"/>
        <v/>
      </c>
      <c r="DT420" s="153" t="str">
        <f t="shared" si="319"/>
        <v/>
      </c>
      <c r="DU420" s="19" t="str">
        <f t="shared" si="320"/>
        <v/>
      </c>
      <c r="DV420" s="153" t="str">
        <f t="shared" si="321"/>
        <v/>
      </c>
      <c r="DW420" s="19" t="str">
        <f t="shared" si="322"/>
        <v/>
      </c>
      <c r="DX420" s="153" t="str">
        <f t="shared" si="323"/>
        <v/>
      </c>
      <c r="DY420" s="19" t="str">
        <f t="shared" si="324"/>
        <v/>
      </c>
      <c r="DZ420" s="153" t="str">
        <f t="shared" si="325"/>
        <v/>
      </c>
      <c r="EA420" s="19" t="str">
        <f t="shared" si="326"/>
        <v/>
      </c>
      <c r="EB420" s="153" t="str">
        <f t="shared" si="327"/>
        <v/>
      </c>
      <c r="EC420" s="19" t="str">
        <f t="shared" si="328"/>
        <v/>
      </c>
      <c r="ED420" s="153" t="str">
        <f t="shared" si="329"/>
        <v/>
      </c>
      <c r="EE420" s="19" t="str">
        <f t="shared" si="330"/>
        <v/>
      </c>
      <c r="EF420" s="153" t="str">
        <f t="shared" si="331"/>
        <v/>
      </c>
      <c r="EG420" s="19" t="str">
        <f t="shared" si="332"/>
        <v/>
      </c>
      <c r="EH420" s="153" t="str">
        <f t="shared" si="333"/>
        <v/>
      </c>
      <c r="EI420" s="19" t="str">
        <f t="shared" si="334"/>
        <v/>
      </c>
      <c r="EJ420" s="153" t="str">
        <f t="shared" si="335"/>
        <v/>
      </c>
      <c r="EK420" s="19" t="str">
        <f t="shared" si="336"/>
        <v/>
      </c>
      <c r="EL420" s="153" t="str">
        <f t="shared" si="337"/>
        <v/>
      </c>
      <c r="EM420" s="19" t="str">
        <f t="shared" si="338"/>
        <v/>
      </c>
      <c r="EN420" s="153" t="str">
        <f t="shared" si="339"/>
        <v/>
      </c>
      <c r="EO420" s="19" t="str">
        <f t="shared" si="340"/>
        <v/>
      </c>
      <c r="EP420" s="153" t="str">
        <f t="shared" si="341"/>
        <v/>
      </c>
      <c r="EQ420" s="19" t="str">
        <f t="shared" si="342"/>
        <v/>
      </c>
      <c r="ER420" s="153" t="str">
        <f t="shared" si="343"/>
        <v/>
      </c>
      <c r="ES420" s="19" t="str">
        <f t="shared" si="344"/>
        <v/>
      </c>
      <c r="ET420" s="153" t="str">
        <f t="shared" si="345"/>
        <v/>
      </c>
    </row>
    <row r="421" spans="1:150" x14ac:dyDescent="0.25">
      <c r="A421" s="31"/>
      <c r="B421" s="91" t="str">
        <f t="shared" si="346"/>
        <v/>
      </c>
      <c r="C421" s="20" t="str">
        <f t="shared" si="306"/>
        <v/>
      </c>
      <c r="D421" s="97" t="str">
        <f t="shared" si="307"/>
        <v/>
      </c>
      <c r="E421" s="62" t="str">
        <f t="shared" si="347"/>
        <v/>
      </c>
      <c r="F421" s="31"/>
      <c r="G421" s="282"/>
      <c r="H421" s="283"/>
      <c r="I421" s="284"/>
      <c r="J421" s="285"/>
      <c r="K421" s="286"/>
      <c r="L421" s="287"/>
      <c r="M421" s="288"/>
      <c r="N421" s="287"/>
      <c r="O421" s="288"/>
      <c r="P421" s="287"/>
      <c r="Q421" s="288"/>
      <c r="R421" s="287"/>
      <c r="S421" s="288"/>
      <c r="T421" s="287"/>
      <c r="U421" s="288"/>
      <c r="V421" s="287"/>
      <c r="W421" s="288"/>
      <c r="X421" s="287"/>
      <c r="Y421" s="288"/>
      <c r="Z421" s="287"/>
      <c r="AA421" s="288"/>
      <c r="AB421" s="287"/>
      <c r="AC421" s="288"/>
      <c r="AD421" s="287"/>
      <c r="AE421" s="288"/>
      <c r="AF421" s="287"/>
      <c r="AG421" s="288"/>
      <c r="AH421" s="287"/>
      <c r="AI421" s="288"/>
      <c r="AJ421" s="287"/>
      <c r="AK421" s="288"/>
      <c r="AL421" s="287"/>
      <c r="AM421" s="288"/>
      <c r="AN421" s="287"/>
      <c r="AO421" s="288"/>
      <c r="AP421" s="287"/>
      <c r="AQ421" s="288"/>
      <c r="AR421" s="287"/>
      <c r="AS421" s="288"/>
      <c r="AT421" s="287"/>
      <c r="AU421" s="288"/>
      <c r="AV421" s="287"/>
      <c r="AW421" s="288"/>
      <c r="AX421" s="287"/>
      <c r="AY421" s="31"/>
      <c r="BA421" s="76" t="str">
        <f t="shared" si="348"/>
        <v/>
      </c>
      <c r="BC421" s="76" t="str">
        <f>IF('Stock List'!$K421="", "", 'Stock List'!$K421)</f>
        <v/>
      </c>
      <c r="BE421" s="106">
        <f>IFERROR(ROUND(((INDEX('Stock List'!$M$11:$M$1010, MATCH(L421, 'Stock List'!$K$11:$K$1010, 0))/INDEX('Stock List'!$L$11:$L$1010, MATCH(L421, 'Stock List'!$K$11:$K$1010, 0)))*K421), 2), 0)</f>
        <v>0</v>
      </c>
      <c r="BF421" s="20"/>
      <c r="BG421" s="20">
        <f>IFERROR(ROUND(((INDEX('Stock List'!$M$11:$M$1010, MATCH(N421, 'Stock List'!$K$11:$K$1010, 0))/INDEX('Stock List'!$L$11:$L$1010, MATCH(N421, 'Stock List'!$K$11:$K$1010, 0)))*M421), 2), 0)</f>
        <v>0</v>
      </c>
      <c r="BH421" s="20"/>
      <c r="BI421" s="20">
        <f>IFERROR(ROUND(((INDEX('Stock List'!$M$11:$M$1010, MATCH(P421, 'Stock List'!$K$11:$K$1010, 0))/INDEX('Stock List'!$L$11:$L$1010, MATCH(P421, 'Stock List'!$K$11:$K$1010, 0)))*O421), 2), 0)</f>
        <v>0</v>
      </c>
      <c r="BJ421" s="20"/>
      <c r="BK421" s="20">
        <f>IFERROR(ROUND(((INDEX('Stock List'!$M$11:$M$1010, MATCH(R421, 'Stock List'!$K$11:$K$1010, 0))/INDEX('Stock List'!$L$11:$L$1010, MATCH(R421, 'Stock List'!$K$11:$K$1010, 0)))*Q421), 2), 0)</f>
        <v>0</v>
      </c>
      <c r="BL421" s="20"/>
      <c r="BM421" s="20">
        <f>IFERROR(ROUND(((INDEX('Stock List'!$M$11:$M$1010, MATCH(T421, 'Stock List'!$K$11:$K$1010, 0))/INDEX('Stock List'!$L$11:$L$1010, MATCH(T421, 'Stock List'!$K$11:$K$1010, 0)))*S421), 2), 0)</f>
        <v>0</v>
      </c>
      <c r="BN421" s="20"/>
      <c r="BO421" s="20">
        <f>IFERROR(ROUND(((INDEX('Stock List'!$M$11:$M$1010, MATCH(V421, 'Stock List'!$K$11:$K$1010, 0))/INDEX('Stock List'!$L$11:$L$1010, MATCH(V421, 'Stock List'!$K$11:$K$1010, 0)))*U421), 2), 0)</f>
        <v>0</v>
      </c>
      <c r="BP421" s="20"/>
      <c r="BQ421" s="20">
        <f>IFERROR(ROUND(((INDEX('Stock List'!$M$11:$M$1010, MATCH(X421, 'Stock List'!$K$11:$K$1010, 0))/INDEX('Stock List'!$L$11:$L$1010, MATCH(X421, 'Stock List'!$K$11:$K$1010, 0)))*W421), 2), 0)</f>
        <v>0</v>
      </c>
      <c r="BR421" s="20"/>
      <c r="BS421" s="20">
        <f>IFERROR(ROUND(((INDEX('Stock List'!$M$11:$M$1010, MATCH(Z421, 'Stock List'!$K$11:$K$1010, 0))/INDEX('Stock List'!$L$11:$L$1010, MATCH(Z421, 'Stock List'!$K$11:$K$1010, 0)))*Y421), 2), 0)</f>
        <v>0</v>
      </c>
      <c r="BT421" s="20"/>
      <c r="BU421" s="20">
        <f>IFERROR(ROUND(((INDEX('Stock List'!$M$11:$M$1010, MATCH(AB421, 'Stock List'!$K$11:$K$1010, 0))/INDEX('Stock List'!$L$11:$L$1010, MATCH(AB421, 'Stock List'!$K$11:$K$1010, 0)))*AA421), 2), 0)</f>
        <v>0</v>
      </c>
      <c r="BV421" s="20"/>
      <c r="BW421" s="20">
        <f>IFERROR(ROUND(((INDEX('Stock List'!$M$11:$M$1010, MATCH(AD421, 'Stock List'!$K$11:$K$1010, 0))/INDEX('Stock List'!$L$11:$L$1010, MATCH(AD421, 'Stock List'!$K$11:$K$1010, 0)))*AC421), 2), 0)</f>
        <v>0</v>
      </c>
      <c r="BX421" s="20"/>
      <c r="BY421" s="20">
        <f>IFERROR(ROUND(((INDEX('Stock List'!$M$11:$M$1010, MATCH(AF421, 'Stock List'!$K$11:$K$1010, 0))/INDEX('Stock List'!$L$11:$L$1010, MATCH(AF421, 'Stock List'!$K$11:$K$1010, 0)))*AE421), 2), 0)</f>
        <v>0</v>
      </c>
      <c r="BZ421" s="20"/>
      <c r="CA421" s="20">
        <f>IFERROR(ROUND(((INDEX('Stock List'!$M$11:$M$1010, MATCH(AH421, 'Stock List'!$K$11:$K$1010, 0))/INDEX('Stock List'!$L$11:$L$1010, MATCH(AH421, 'Stock List'!$K$11:$K$1010, 0)))*AG421), 2), 0)</f>
        <v>0</v>
      </c>
      <c r="CB421" s="20"/>
      <c r="CC421" s="20">
        <f>IFERROR(ROUND(((INDEX('Stock List'!$M$11:$M$1010, MATCH(AJ421, 'Stock List'!$K$11:$K$1010, 0))/INDEX('Stock List'!$L$11:$L$1010, MATCH(AJ421, 'Stock List'!$K$11:$K$1010, 0)))*AI421), 2), 0)</f>
        <v>0</v>
      </c>
      <c r="CD421" s="20"/>
      <c r="CE421" s="20">
        <f>IFERROR(ROUND(((INDEX('Stock List'!$M$11:$M$1010, MATCH(AL421, 'Stock List'!$K$11:$K$1010, 0))/INDEX('Stock List'!$L$11:$L$1010, MATCH(AL421, 'Stock List'!$K$11:$K$1010, 0)))*AK421), 2), 0)</f>
        <v>0</v>
      </c>
      <c r="CF421" s="20"/>
      <c r="CG421" s="20">
        <f>IFERROR(ROUND(((INDEX('Stock List'!$M$11:$M$1010, MATCH(AN421, 'Stock List'!$K$11:$K$1010, 0))/INDEX('Stock List'!$L$11:$L$1010, MATCH(AN421, 'Stock List'!$K$11:$K$1010, 0)))*AM421), 2), 0)</f>
        <v>0</v>
      </c>
      <c r="CH421" s="20"/>
      <c r="CI421" s="20">
        <f>IFERROR(ROUND(((INDEX('Stock List'!$M$11:$M$1010, MATCH(AP421, 'Stock List'!$K$11:$K$1010, 0))/INDEX('Stock List'!$L$11:$L$1010, MATCH(AP421, 'Stock List'!$K$11:$K$1010, 0)))*AO421), 2), 0)</f>
        <v>0</v>
      </c>
      <c r="CJ421" s="20"/>
      <c r="CK421" s="20">
        <f>IFERROR(ROUND(((INDEX('Stock List'!$M$11:$M$1010, MATCH(AR421, 'Stock List'!$K$11:$K$1010, 0))/INDEX('Stock List'!$L$11:$L$1010, MATCH(AR421, 'Stock List'!$K$11:$K$1010, 0)))*AQ421), 2), 0)</f>
        <v>0</v>
      </c>
      <c r="CL421" s="20"/>
      <c r="CM421" s="20">
        <f>IFERROR(ROUND(((INDEX('Stock List'!$M$11:$M$1010, MATCH(AT421, 'Stock List'!$K$11:$K$1010, 0))/INDEX('Stock List'!$L$11:$L$1010, MATCH(AT421, 'Stock List'!$K$11:$K$1010, 0)))*AS421), 2), 0)</f>
        <v>0</v>
      </c>
      <c r="CN421" s="20"/>
      <c r="CO421" s="20">
        <f>IFERROR(ROUND(((INDEX('Stock List'!$M$11:$M$1010, MATCH(AV421, 'Stock List'!$K$11:$K$1010, 0))/INDEX('Stock List'!$L$11:$L$1010, MATCH(AV421, 'Stock List'!$K$11:$K$1010, 0)))*AU421), 2), 0)</f>
        <v>0</v>
      </c>
      <c r="CP421" s="20"/>
      <c r="CQ421" s="20">
        <f>IFERROR(ROUND(((INDEX('Stock List'!$M$11:$M$1010, MATCH(AX421, 'Stock List'!$K$11:$K$1010, 0))/INDEX('Stock List'!$L$11:$L$1010, MATCH(AX421, 'Stock List'!$K$11:$K$1010, 0)))*AW421), 2), 0)</f>
        <v>0</v>
      </c>
      <c r="CR421" s="22"/>
      <c r="CT421" s="106" t="str">
        <f t="shared" si="349"/>
        <v/>
      </c>
      <c r="CU421" s="22" t="str">
        <f t="shared" si="350"/>
        <v/>
      </c>
      <c r="CX421" s="106" t="str">
        <f t="shared" si="351"/>
        <v/>
      </c>
      <c r="CY421" s="20" t="str">
        <f t="shared" si="352"/>
        <v/>
      </c>
      <c r="CZ421" s="22" t="str">
        <f t="shared" si="353"/>
        <v/>
      </c>
      <c r="DB421" s="76" t="str">
        <f>IF($H421="", "", COUNTIF($G$11:$G$1010, "&gt;"&amp;$G421)+1+COUNTIF($G$11:$G421, $G421)-1)</f>
        <v/>
      </c>
      <c r="DC421" s="76" t="str">
        <f>IF($H421="", "", COUNTIF($CZ$11:$CZ$1010, "&gt;"&amp;$CZ421)+1+COUNTIF($CZ$11:$CZ421, $CZ421)-1)</f>
        <v/>
      </c>
      <c r="DE421" s="147" t="str">
        <f t="shared" si="354"/>
        <v/>
      </c>
      <c r="DF421" s="148"/>
      <c r="DG421" s="19" t="str">
        <f t="shared" si="355"/>
        <v/>
      </c>
      <c r="DH421" s="153" t="str">
        <f t="shared" si="356"/>
        <v/>
      </c>
      <c r="DI421" s="19" t="str">
        <f t="shared" si="308"/>
        <v/>
      </c>
      <c r="DJ421" s="153" t="str">
        <f t="shared" si="309"/>
        <v/>
      </c>
      <c r="DK421" s="19" t="str">
        <f t="shared" si="310"/>
        <v/>
      </c>
      <c r="DL421" s="153" t="str">
        <f t="shared" si="311"/>
        <v/>
      </c>
      <c r="DM421" s="19" t="str">
        <f t="shared" si="312"/>
        <v/>
      </c>
      <c r="DN421" s="153" t="str">
        <f t="shared" si="313"/>
        <v/>
      </c>
      <c r="DO421" s="19" t="str">
        <f t="shared" si="314"/>
        <v/>
      </c>
      <c r="DP421" s="153" t="str">
        <f t="shared" si="315"/>
        <v/>
      </c>
      <c r="DQ421" s="19" t="str">
        <f t="shared" si="316"/>
        <v/>
      </c>
      <c r="DR421" s="153" t="str">
        <f t="shared" si="317"/>
        <v/>
      </c>
      <c r="DS421" s="19" t="str">
        <f t="shared" si="318"/>
        <v/>
      </c>
      <c r="DT421" s="153" t="str">
        <f t="shared" si="319"/>
        <v/>
      </c>
      <c r="DU421" s="19" t="str">
        <f t="shared" si="320"/>
        <v/>
      </c>
      <c r="DV421" s="153" t="str">
        <f t="shared" si="321"/>
        <v/>
      </c>
      <c r="DW421" s="19" t="str">
        <f t="shared" si="322"/>
        <v/>
      </c>
      <c r="DX421" s="153" t="str">
        <f t="shared" si="323"/>
        <v/>
      </c>
      <c r="DY421" s="19" t="str">
        <f t="shared" si="324"/>
        <v/>
      </c>
      <c r="DZ421" s="153" t="str">
        <f t="shared" si="325"/>
        <v/>
      </c>
      <c r="EA421" s="19" t="str">
        <f t="shared" si="326"/>
        <v/>
      </c>
      <c r="EB421" s="153" t="str">
        <f t="shared" si="327"/>
        <v/>
      </c>
      <c r="EC421" s="19" t="str">
        <f t="shared" si="328"/>
        <v/>
      </c>
      <c r="ED421" s="153" t="str">
        <f t="shared" si="329"/>
        <v/>
      </c>
      <c r="EE421" s="19" t="str">
        <f t="shared" si="330"/>
        <v/>
      </c>
      <c r="EF421" s="153" t="str">
        <f t="shared" si="331"/>
        <v/>
      </c>
      <c r="EG421" s="19" t="str">
        <f t="shared" si="332"/>
        <v/>
      </c>
      <c r="EH421" s="153" t="str">
        <f t="shared" si="333"/>
        <v/>
      </c>
      <c r="EI421" s="19" t="str">
        <f t="shared" si="334"/>
        <v/>
      </c>
      <c r="EJ421" s="153" t="str">
        <f t="shared" si="335"/>
        <v/>
      </c>
      <c r="EK421" s="19" t="str">
        <f t="shared" si="336"/>
        <v/>
      </c>
      <c r="EL421" s="153" t="str">
        <f t="shared" si="337"/>
        <v/>
      </c>
      <c r="EM421" s="19" t="str">
        <f t="shared" si="338"/>
        <v/>
      </c>
      <c r="EN421" s="153" t="str">
        <f t="shared" si="339"/>
        <v/>
      </c>
      <c r="EO421" s="19" t="str">
        <f t="shared" si="340"/>
        <v/>
      </c>
      <c r="EP421" s="153" t="str">
        <f t="shared" si="341"/>
        <v/>
      </c>
      <c r="EQ421" s="19" t="str">
        <f t="shared" si="342"/>
        <v/>
      </c>
      <c r="ER421" s="153" t="str">
        <f t="shared" si="343"/>
        <v/>
      </c>
      <c r="ES421" s="19" t="str">
        <f t="shared" si="344"/>
        <v/>
      </c>
      <c r="ET421" s="153" t="str">
        <f t="shared" si="345"/>
        <v/>
      </c>
    </row>
    <row r="422" spans="1:150" x14ac:dyDescent="0.25">
      <c r="A422" s="31"/>
      <c r="B422" s="91" t="str">
        <f t="shared" si="346"/>
        <v/>
      </c>
      <c r="C422" s="20" t="str">
        <f t="shared" si="306"/>
        <v/>
      </c>
      <c r="D422" s="97" t="str">
        <f t="shared" si="307"/>
        <v/>
      </c>
      <c r="E422" s="62" t="str">
        <f t="shared" si="347"/>
        <v/>
      </c>
      <c r="F422" s="31"/>
      <c r="G422" s="282"/>
      <c r="H422" s="283"/>
      <c r="I422" s="284"/>
      <c r="J422" s="285"/>
      <c r="K422" s="286"/>
      <c r="L422" s="287"/>
      <c r="M422" s="288"/>
      <c r="N422" s="287"/>
      <c r="O422" s="288"/>
      <c r="P422" s="287"/>
      <c r="Q422" s="288"/>
      <c r="R422" s="287"/>
      <c r="S422" s="288"/>
      <c r="T422" s="287"/>
      <c r="U422" s="288"/>
      <c r="V422" s="287"/>
      <c r="W422" s="288"/>
      <c r="X422" s="287"/>
      <c r="Y422" s="288"/>
      <c r="Z422" s="287"/>
      <c r="AA422" s="288"/>
      <c r="AB422" s="287"/>
      <c r="AC422" s="288"/>
      <c r="AD422" s="287"/>
      <c r="AE422" s="288"/>
      <c r="AF422" s="287"/>
      <c r="AG422" s="288"/>
      <c r="AH422" s="287"/>
      <c r="AI422" s="288"/>
      <c r="AJ422" s="287"/>
      <c r="AK422" s="288"/>
      <c r="AL422" s="287"/>
      <c r="AM422" s="288"/>
      <c r="AN422" s="287"/>
      <c r="AO422" s="288"/>
      <c r="AP422" s="287"/>
      <c r="AQ422" s="288"/>
      <c r="AR422" s="287"/>
      <c r="AS422" s="288"/>
      <c r="AT422" s="287"/>
      <c r="AU422" s="288"/>
      <c r="AV422" s="287"/>
      <c r="AW422" s="288"/>
      <c r="AX422" s="287"/>
      <c r="AY422" s="31"/>
      <c r="BA422" s="76" t="str">
        <f t="shared" si="348"/>
        <v/>
      </c>
      <c r="BC422" s="76" t="str">
        <f>IF('Stock List'!$K422="", "", 'Stock List'!$K422)</f>
        <v/>
      </c>
      <c r="BE422" s="106">
        <f>IFERROR(ROUND(((INDEX('Stock List'!$M$11:$M$1010, MATCH(L422, 'Stock List'!$K$11:$K$1010, 0))/INDEX('Stock List'!$L$11:$L$1010, MATCH(L422, 'Stock List'!$K$11:$K$1010, 0)))*K422), 2), 0)</f>
        <v>0</v>
      </c>
      <c r="BF422" s="20"/>
      <c r="BG422" s="20">
        <f>IFERROR(ROUND(((INDEX('Stock List'!$M$11:$M$1010, MATCH(N422, 'Stock List'!$K$11:$K$1010, 0))/INDEX('Stock List'!$L$11:$L$1010, MATCH(N422, 'Stock List'!$K$11:$K$1010, 0)))*M422), 2), 0)</f>
        <v>0</v>
      </c>
      <c r="BH422" s="20"/>
      <c r="BI422" s="20">
        <f>IFERROR(ROUND(((INDEX('Stock List'!$M$11:$M$1010, MATCH(P422, 'Stock List'!$K$11:$K$1010, 0))/INDEX('Stock List'!$L$11:$L$1010, MATCH(P422, 'Stock List'!$K$11:$K$1010, 0)))*O422), 2), 0)</f>
        <v>0</v>
      </c>
      <c r="BJ422" s="20"/>
      <c r="BK422" s="20">
        <f>IFERROR(ROUND(((INDEX('Stock List'!$M$11:$M$1010, MATCH(R422, 'Stock List'!$K$11:$K$1010, 0))/INDEX('Stock List'!$L$11:$L$1010, MATCH(R422, 'Stock List'!$K$11:$K$1010, 0)))*Q422), 2), 0)</f>
        <v>0</v>
      </c>
      <c r="BL422" s="20"/>
      <c r="BM422" s="20">
        <f>IFERROR(ROUND(((INDEX('Stock List'!$M$11:$M$1010, MATCH(T422, 'Stock List'!$K$11:$K$1010, 0))/INDEX('Stock List'!$L$11:$L$1010, MATCH(T422, 'Stock List'!$K$11:$K$1010, 0)))*S422), 2), 0)</f>
        <v>0</v>
      </c>
      <c r="BN422" s="20"/>
      <c r="BO422" s="20">
        <f>IFERROR(ROUND(((INDEX('Stock List'!$M$11:$M$1010, MATCH(V422, 'Stock List'!$K$11:$K$1010, 0))/INDEX('Stock List'!$L$11:$L$1010, MATCH(V422, 'Stock List'!$K$11:$K$1010, 0)))*U422), 2), 0)</f>
        <v>0</v>
      </c>
      <c r="BP422" s="20"/>
      <c r="BQ422" s="20">
        <f>IFERROR(ROUND(((INDEX('Stock List'!$M$11:$M$1010, MATCH(X422, 'Stock List'!$K$11:$K$1010, 0))/INDEX('Stock List'!$L$11:$L$1010, MATCH(X422, 'Stock List'!$K$11:$K$1010, 0)))*W422), 2), 0)</f>
        <v>0</v>
      </c>
      <c r="BR422" s="20"/>
      <c r="BS422" s="20">
        <f>IFERROR(ROUND(((INDEX('Stock List'!$M$11:$M$1010, MATCH(Z422, 'Stock List'!$K$11:$K$1010, 0))/INDEX('Stock List'!$L$11:$L$1010, MATCH(Z422, 'Stock List'!$K$11:$K$1010, 0)))*Y422), 2), 0)</f>
        <v>0</v>
      </c>
      <c r="BT422" s="20"/>
      <c r="BU422" s="20">
        <f>IFERROR(ROUND(((INDEX('Stock List'!$M$11:$M$1010, MATCH(AB422, 'Stock List'!$K$11:$K$1010, 0))/INDEX('Stock List'!$L$11:$L$1010, MATCH(AB422, 'Stock List'!$K$11:$K$1010, 0)))*AA422), 2), 0)</f>
        <v>0</v>
      </c>
      <c r="BV422" s="20"/>
      <c r="BW422" s="20">
        <f>IFERROR(ROUND(((INDEX('Stock List'!$M$11:$M$1010, MATCH(AD422, 'Stock List'!$K$11:$K$1010, 0))/INDEX('Stock List'!$L$11:$L$1010, MATCH(AD422, 'Stock List'!$K$11:$K$1010, 0)))*AC422), 2), 0)</f>
        <v>0</v>
      </c>
      <c r="BX422" s="20"/>
      <c r="BY422" s="20">
        <f>IFERROR(ROUND(((INDEX('Stock List'!$M$11:$M$1010, MATCH(AF422, 'Stock List'!$K$11:$K$1010, 0))/INDEX('Stock List'!$L$11:$L$1010, MATCH(AF422, 'Stock List'!$K$11:$K$1010, 0)))*AE422), 2), 0)</f>
        <v>0</v>
      </c>
      <c r="BZ422" s="20"/>
      <c r="CA422" s="20">
        <f>IFERROR(ROUND(((INDEX('Stock List'!$M$11:$M$1010, MATCH(AH422, 'Stock List'!$K$11:$K$1010, 0))/INDEX('Stock List'!$L$11:$L$1010, MATCH(AH422, 'Stock List'!$K$11:$K$1010, 0)))*AG422), 2), 0)</f>
        <v>0</v>
      </c>
      <c r="CB422" s="20"/>
      <c r="CC422" s="20">
        <f>IFERROR(ROUND(((INDEX('Stock List'!$M$11:$M$1010, MATCH(AJ422, 'Stock List'!$K$11:$K$1010, 0))/INDEX('Stock List'!$L$11:$L$1010, MATCH(AJ422, 'Stock List'!$K$11:$K$1010, 0)))*AI422), 2), 0)</f>
        <v>0</v>
      </c>
      <c r="CD422" s="20"/>
      <c r="CE422" s="20">
        <f>IFERROR(ROUND(((INDEX('Stock List'!$M$11:$M$1010, MATCH(AL422, 'Stock List'!$K$11:$K$1010, 0))/INDEX('Stock List'!$L$11:$L$1010, MATCH(AL422, 'Stock List'!$K$11:$K$1010, 0)))*AK422), 2), 0)</f>
        <v>0</v>
      </c>
      <c r="CF422" s="20"/>
      <c r="CG422" s="20">
        <f>IFERROR(ROUND(((INDEX('Stock List'!$M$11:$M$1010, MATCH(AN422, 'Stock List'!$K$11:$K$1010, 0))/INDEX('Stock List'!$L$11:$L$1010, MATCH(AN422, 'Stock List'!$K$11:$K$1010, 0)))*AM422), 2), 0)</f>
        <v>0</v>
      </c>
      <c r="CH422" s="20"/>
      <c r="CI422" s="20">
        <f>IFERROR(ROUND(((INDEX('Stock List'!$M$11:$M$1010, MATCH(AP422, 'Stock List'!$K$11:$K$1010, 0))/INDEX('Stock List'!$L$11:$L$1010, MATCH(AP422, 'Stock List'!$K$11:$K$1010, 0)))*AO422), 2), 0)</f>
        <v>0</v>
      </c>
      <c r="CJ422" s="20"/>
      <c r="CK422" s="20">
        <f>IFERROR(ROUND(((INDEX('Stock List'!$M$11:$M$1010, MATCH(AR422, 'Stock List'!$K$11:$K$1010, 0))/INDEX('Stock List'!$L$11:$L$1010, MATCH(AR422, 'Stock List'!$K$11:$K$1010, 0)))*AQ422), 2), 0)</f>
        <v>0</v>
      </c>
      <c r="CL422" s="20"/>
      <c r="CM422" s="20">
        <f>IFERROR(ROUND(((INDEX('Stock List'!$M$11:$M$1010, MATCH(AT422, 'Stock List'!$K$11:$K$1010, 0))/INDEX('Stock List'!$L$11:$L$1010, MATCH(AT422, 'Stock List'!$K$11:$K$1010, 0)))*AS422), 2), 0)</f>
        <v>0</v>
      </c>
      <c r="CN422" s="20"/>
      <c r="CO422" s="20">
        <f>IFERROR(ROUND(((INDEX('Stock List'!$M$11:$M$1010, MATCH(AV422, 'Stock List'!$K$11:$K$1010, 0))/INDEX('Stock List'!$L$11:$L$1010, MATCH(AV422, 'Stock List'!$K$11:$K$1010, 0)))*AU422), 2), 0)</f>
        <v>0</v>
      </c>
      <c r="CP422" s="20"/>
      <c r="CQ422" s="20">
        <f>IFERROR(ROUND(((INDEX('Stock List'!$M$11:$M$1010, MATCH(AX422, 'Stock List'!$K$11:$K$1010, 0))/INDEX('Stock List'!$L$11:$L$1010, MATCH(AX422, 'Stock List'!$K$11:$K$1010, 0)))*AW422), 2), 0)</f>
        <v>0</v>
      </c>
      <c r="CR422" s="22"/>
      <c r="CT422" s="106" t="str">
        <f t="shared" si="349"/>
        <v/>
      </c>
      <c r="CU422" s="22" t="str">
        <f t="shared" si="350"/>
        <v/>
      </c>
      <c r="CX422" s="106" t="str">
        <f t="shared" si="351"/>
        <v/>
      </c>
      <c r="CY422" s="20" t="str">
        <f t="shared" si="352"/>
        <v/>
      </c>
      <c r="CZ422" s="22" t="str">
        <f t="shared" si="353"/>
        <v/>
      </c>
      <c r="DB422" s="76" t="str">
        <f>IF($H422="", "", COUNTIF($G$11:$G$1010, "&gt;"&amp;$G422)+1+COUNTIF($G$11:$G422, $G422)-1)</f>
        <v/>
      </c>
      <c r="DC422" s="76" t="str">
        <f>IF($H422="", "", COUNTIF($CZ$11:$CZ$1010, "&gt;"&amp;$CZ422)+1+COUNTIF($CZ$11:$CZ422, $CZ422)-1)</f>
        <v/>
      </c>
      <c r="DE422" s="147" t="str">
        <f t="shared" si="354"/>
        <v/>
      </c>
      <c r="DF422" s="148"/>
      <c r="DG422" s="19" t="str">
        <f t="shared" si="355"/>
        <v/>
      </c>
      <c r="DH422" s="153" t="str">
        <f t="shared" si="356"/>
        <v/>
      </c>
      <c r="DI422" s="19" t="str">
        <f t="shared" si="308"/>
        <v/>
      </c>
      <c r="DJ422" s="153" t="str">
        <f t="shared" si="309"/>
        <v/>
      </c>
      <c r="DK422" s="19" t="str">
        <f t="shared" si="310"/>
        <v/>
      </c>
      <c r="DL422" s="153" t="str">
        <f t="shared" si="311"/>
        <v/>
      </c>
      <c r="DM422" s="19" t="str">
        <f t="shared" si="312"/>
        <v/>
      </c>
      <c r="DN422" s="153" t="str">
        <f t="shared" si="313"/>
        <v/>
      </c>
      <c r="DO422" s="19" t="str">
        <f t="shared" si="314"/>
        <v/>
      </c>
      <c r="DP422" s="153" t="str">
        <f t="shared" si="315"/>
        <v/>
      </c>
      <c r="DQ422" s="19" t="str">
        <f t="shared" si="316"/>
        <v/>
      </c>
      <c r="DR422" s="153" t="str">
        <f t="shared" si="317"/>
        <v/>
      </c>
      <c r="DS422" s="19" t="str">
        <f t="shared" si="318"/>
        <v/>
      </c>
      <c r="DT422" s="153" t="str">
        <f t="shared" si="319"/>
        <v/>
      </c>
      <c r="DU422" s="19" t="str">
        <f t="shared" si="320"/>
        <v/>
      </c>
      <c r="DV422" s="153" t="str">
        <f t="shared" si="321"/>
        <v/>
      </c>
      <c r="DW422" s="19" t="str">
        <f t="shared" si="322"/>
        <v/>
      </c>
      <c r="DX422" s="153" t="str">
        <f t="shared" si="323"/>
        <v/>
      </c>
      <c r="DY422" s="19" t="str">
        <f t="shared" si="324"/>
        <v/>
      </c>
      <c r="DZ422" s="153" t="str">
        <f t="shared" si="325"/>
        <v/>
      </c>
      <c r="EA422" s="19" t="str">
        <f t="shared" si="326"/>
        <v/>
      </c>
      <c r="EB422" s="153" t="str">
        <f t="shared" si="327"/>
        <v/>
      </c>
      <c r="EC422" s="19" t="str">
        <f t="shared" si="328"/>
        <v/>
      </c>
      <c r="ED422" s="153" t="str">
        <f t="shared" si="329"/>
        <v/>
      </c>
      <c r="EE422" s="19" t="str">
        <f t="shared" si="330"/>
        <v/>
      </c>
      <c r="EF422" s="153" t="str">
        <f t="shared" si="331"/>
        <v/>
      </c>
      <c r="EG422" s="19" t="str">
        <f t="shared" si="332"/>
        <v/>
      </c>
      <c r="EH422" s="153" t="str">
        <f t="shared" si="333"/>
        <v/>
      </c>
      <c r="EI422" s="19" t="str">
        <f t="shared" si="334"/>
        <v/>
      </c>
      <c r="EJ422" s="153" t="str">
        <f t="shared" si="335"/>
        <v/>
      </c>
      <c r="EK422" s="19" t="str">
        <f t="shared" si="336"/>
        <v/>
      </c>
      <c r="EL422" s="153" t="str">
        <f t="shared" si="337"/>
        <v/>
      </c>
      <c r="EM422" s="19" t="str">
        <f t="shared" si="338"/>
        <v/>
      </c>
      <c r="EN422" s="153" t="str">
        <f t="shared" si="339"/>
        <v/>
      </c>
      <c r="EO422" s="19" t="str">
        <f t="shared" si="340"/>
        <v/>
      </c>
      <c r="EP422" s="153" t="str">
        <f t="shared" si="341"/>
        <v/>
      </c>
      <c r="EQ422" s="19" t="str">
        <f t="shared" si="342"/>
        <v/>
      </c>
      <c r="ER422" s="153" t="str">
        <f t="shared" si="343"/>
        <v/>
      </c>
      <c r="ES422" s="19" t="str">
        <f t="shared" si="344"/>
        <v/>
      </c>
      <c r="ET422" s="153" t="str">
        <f t="shared" si="345"/>
        <v/>
      </c>
    </row>
    <row r="423" spans="1:150" x14ac:dyDescent="0.25">
      <c r="A423" s="31"/>
      <c r="B423" s="91" t="str">
        <f t="shared" si="346"/>
        <v/>
      </c>
      <c r="C423" s="20" t="str">
        <f t="shared" si="306"/>
        <v/>
      </c>
      <c r="D423" s="97" t="str">
        <f t="shared" si="307"/>
        <v/>
      </c>
      <c r="E423" s="62" t="str">
        <f t="shared" si="347"/>
        <v/>
      </c>
      <c r="F423" s="31"/>
      <c r="G423" s="282"/>
      <c r="H423" s="283"/>
      <c r="I423" s="284"/>
      <c r="J423" s="285"/>
      <c r="K423" s="286"/>
      <c r="L423" s="287"/>
      <c r="M423" s="288"/>
      <c r="N423" s="287"/>
      <c r="O423" s="288"/>
      <c r="P423" s="287"/>
      <c r="Q423" s="288"/>
      <c r="R423" s="287"/>
      <c r="S423" s="288"/>
      <c r="T423" s="287"/>
      <c r="U423" s="288"/>
      <c r="V423" s="287"/>
      <c r="W423" s="288"/>
      <c r="X423" s="287"/>
      <c r="Y423" s="288"/>
      <c r="Z423" s="287"/>
      <c r="AA423" s="288"/>
      <c r="AB423" s="287"/>
      <c r="AC423" s="288"/>
      <c r="AD423" s="287"/>
      <c r="AE423" s="288"/>
      <c r="AF423" s="287"/>
      <c r="AG423" s="288"/>
      <c r="AH423" s="287"/>
      <c r="AI423" s="288"/>
      <c r="AJ423" s="287"/>
      <c r="AK423" s="288"/>
      <c r="AL423" s="287"/>
      <c r="AM423" s="288"/>
      <c r="AN423" s="287"/>
      <c r="AO423" s="288"/>
      <c r="AP423" s="287"/>
      <c r="AQ423" s="288"/>
      <c r="AR423" s="287"/>
      <c r="AS423" s="288"/>
      <c r="AT423" s="287"/>
      <c r="AU423" s="288"/>
      <c r="AV423" s="287"/>
      <c r="AW423" s="288"/>
      <c r="AX423" s="287"/>
      <c r="AY423" s="31"/>
      <c r="BA423" s="76" t="str">
        <f t="shared" si="348"/>
        <v/>
      </c>
      <c r="BC423" s="76" t="str">
        <f>IF('Stock List'!$K423="", "", 'Stock List'!$K423)</f>
        <v/>
      </c>
      <c r="BE423" s="106">
        <f>IFERROR(ROUND(((INDEX('Stock List'!$M$11:$M$1010, MATCH(L423, 'Stock List'!$K$11:$K$1010, 0))/INDEX('Stock List'!$L$11:$L$1010, MATCH(L423, 'Stock List'!$K$11:$K$1010, 0)))*K423), 2), 0)</f>
        <v>0</v>
      </c>
      <c r="BF423" s="20"/>
      <c r="BG423" s="20">
        <f>IFERROR(ROUND(((INDEX('Stock List'!$M$11:$M$1010, MATCH(N423, 'Stock List'!$K$11:$K$1010, 0))/INDEX('Stock List'!$L$11:$L$1010, MATCH(N423, 'Stock List'!$K$11:$K$1010, 0)))*M423), 2), 0)</f>
        <v>0</v>
      </c>
      <c r="BH423" s="20"/>
      <c r="BI423" s="20">
        <f>IFERROR(ROUND(((INDEX('Stock List'!$M$11:$M$1010, MATCH(P423, 'Stock List'!$K$11:$K$1010, 0))/INDEX('Stock List'!$L$11:$L$1010, MATCH(P423, 'Stock List'!$K$11:$K$1010, 0)))*O423), 2), 0)</f>
        <v>0</v>
      </c>
      <c r="BJ423" s="20"/>
      <c r="BK423" s="20">
        <f>IFERROR(ROUND(((INDEX('Stock List'!$M$11:$M$1010, MATCH(R423, 'Stock List'!$K$11:$K$1010, 0))/INDEX('Stock List'!$L$11:$L$1010, MATCH(R423, 'Stock List'!$K$11:$K$1010, 0)))*Q423), 2), 0)</f>
        <v>0</v>
      </c>
      <c r="BL423" s="20"/>
      <c r="BM423" s="20">
        <f>IFERROR(ROUND(((INDEX('Stock List'!$M$11:$M$1010, MATCH(T423, 'Stock List'!$K$11:$K$1010, 0))/INDEX('Stock List'!$L$11:$L$1010, MATCH(T423, 'Stock List'!$K$11:$K$1010, 0)))*S423), 2), 0)</f>
        <v>0</v>
      </c>
      <c r="BN423" s="20"/>
      <c r="BO423" s="20">
        <f>IFERROR(ROUND(((INDEX('Stock List'!$M$11:$M$1010, MATCH(V423, 'Stock List'!$K$11:$K$1010, 0))/INDEX('Stock List'!$L$11:$L$1010, MATCH(V423, 'Stock List'!$K$11:$K$1010, 0)))*U423), 2), 0)</f>
        <v>0</v>
      </c>
      <c r="BP423" s="20"/>
      <c r="BQ423" s="20">
        <f>IFERROR(ROUND(((INDEX('Stock List'!$M$11:$M$1010, MATCH(X423, 'Stock List'!$K$11:$K$1010, 0))/INDEX('Stock List'!$L$11:$L$1010, MATCH(X423, 'Stock List'!$K$11:$K$1010, 0)))*W423), 2), 0)</f>
        <v>0</v>
      </c>
      <c r="BR423" s="20"/>
      <c r="BS423" s="20">
        <f>IFERROR(ROUND(((INDEX('Stock List'!$M$11:$M$1010, MATCH(Z423, 'Stock List'!$K$11:$K$1010, 0))/INDEX('Stock List'!$L$11:$L$1010, MATCH(Z423, 'Stock List'!$K$11:$K$1010, 0)))*Y423), 2), 0)</f>
        <v>0</v>
      </c>
      <c r="BT423" s="20"/>
      <c r="BU423" s="20">
        <f>IFERROR(ROUND(((INDEX('Stock List'!$M$11:$M$1010, MATCH(AB423, 'Stock List'!$K$11:$K$1010, 0))/INDEX('Stock List'!$L$11:$L$1010, MATCH(AB423, 'Stock List'!$K$11:$K$1010, 0)))*AA423), 2), 0)</f>
        <v>0</v>
      </c>
      <c r="BV423" s="20"/>
      <c r="BW423" s="20">
        <f>IFERROR(ROUND(((INDEX('Stock List'!$M$11:$M$1010, MATCH(AD423, 'Stock List'!$K$11:$K$1010, 0))/INDEX('Stock List'!$L$11:$L$1010, MATCH(AD423, 'Stock List'!$K$11:$K$1010, 0)))*AC423), 2), 0)</f>
        <v>0</v>
      </c>
      <c r="BX423" s="20"/>
      <c r="BY423" s="20">
        <f>IFERROR(ROUND(((INDEX('Stock List'!$M$11:$M$1010, MATCH(AF423, 'Stock List'!$K$11:$K$1010, 0))/INDEX('Stock List'!$L$11:$L$1010, MATCH(AF423, 'Stock List'!$K$11:$K$1010, 0)))*AE423), 2), 0)</f>
        <v>0</v>
      </c>
      <c r="BZ423" s="20"/>
      <c r="CA423" s="20">
        <f>IFERROR(ROUND(((INDEX('Stock List'!$M$11:$M$1010, MATCH(AH423, 'Stock List'!$K$11:$K$1010, 0))/INDEX('Stock List'!$L$11:$L$1010, MATCH(AH423, 'Stock List'!$K$11:$K$1010, 0)))*AG423), 2), 0)</f>
        <v>0</v>
      </c>
      <c r="CB423" s="20"/>
      <c r="CC423" s="20">
        <f>IFERROR(ROUND(((INDEX('Stock List'!$M$11:$M$1010, MATCH(AJ423, 'Stock List'!$K$11:$K$1010, 0))/INDEX('Stock List'!$L$11:$L$1010, MATCH(AJ423, 'Stock List'!$K$11:$K$1010, 0)))*AI423), 2), 0)</f>
        <v>0</v>
      </c>
      <c r="CD423" s="20"/>
      <c r="CE423" s="20">
        <f>IFERROR(ROUND(((INDEX('Stock List'!$M$11:$M$1010, MATCH(AL423, 'Stock List'!$K$11:$K$1010, 0))/INDEX('Stock List'!$L$11:$L$1010, MATCH(AL423, 'Stock List'!$K$11:$K$1010, 0)))*AK423), 2), 0)</f>
        <v>0</v>
      </c>
      <c r="CF423" s="20"/>
      <c r="CG423" s="20">
        <f>IFERROR(ROUND(((INDEX('Stock List'!$M$11:$M$1010, MATCH(AN423, 'Stock List'!$K$11:$K$1010, 0))/INDEX('Stock List'!$L$11:$L$1010, MATCH(AN423, 'Stock List'!$K$11:$K$1010, 0)))*AM423), 2), 0)</f>
        <v>0</v>
      </c>
      <c r="CH423" s="20"/>
      <c r="CI423" s="20">
        <f>IFERROR(ROUND(((INDEX('Stock List'!$M$11:$M$1010, MATCH(AP423, 'Stock List'!$K$11:$K$1010, 0))/INDEX('Stock List'!$L$11:$L$1010, MATCH(AP423, 'Stock List'!$K$11:$K$1010, 0)))*AO423), 2), 0)</f>
        <v>0</v>
      </c>
      <c r="CJ423" s="20"/>
      <c r="CK423" s="20">
        <f>IFERROR(ROUND(((INDEX('Stock List'!$M$11:$M$1010, MATCH(AR423, 'Stock List'!$K$11:$K$1010, 0))/INDEX('Stock List'!$L$11:$L$1010, MATCH(AR423, 'Stock List'!$K$11:$K$1010, 0)))*AQ423), 2), 0)</f>
        <v>0</v>
      </c>
      <c r="CL423" s="20"/>
      <c r="CM423" s="20">
        <f>IFERROR(ROUND(((INDEX('Stock List'!$M$11:$M$1010, MATCH(AT423, 'Stock List'!$K$11:$K$1010, 0))/INDEX('Stock List'!$L$11:$L$1010, MATCH(AT423, 'Stock List'!$K$11:$K$1010, 0)))*AS423), 2), 0)</f>
        <v>0</v>
      </c>
      <c r="CN423" s="20"/>
      <c r="CO423" s="20">
        <f>IFERROR(ROUND(((INDEX('Stock List'!$M$11:$M$1010, MATCH(AV423, 'Stock List'!$K$11:$K$1010, 0))/INDEX('Stock List'!$L$11:$L$1010, MATCH(AV423, 'Stock List'!$K$11:$K$1010, 0)))*AU423), 2), 0)</f>
        <v>0</v>
      </c>
      <c r="CP423" s="20"/>
      <c r="CQ423" s="20">
        <f>IFERROR(ROUND(((INDEX('Stock List'!$M$11:$M$1010, MATCH(AX423, 'Stock List'!$K$11:$K$1010, 0))/INDEX('Stock List'!$L$11:$L$1010, MATCH(AX423, 'Stock List'!$K$11:$K$1010, 0)))*AW423), 2), 0)</f>
        <v>0</v>
      </c>
      <c r="CR423" s="22"/>
      <c r="CT423" s="106" t="str">
        <f t="shared" si="349"/>
        <v/>
      </c>
      <c r="CU423" s="22" t="str">
        <f t="shared" si="350"/>
        <v/>
      </c>
      <c r="CX423" s="106" t="str">
        <f t="shared" si="351"/>
        <v/>
      </c>
      <c r="CY423" s="20" t="str">
        <f t="shared" si="352"/>
        <v/>
      </c>
      <c r="CZ423" s="22" t="str">
        <f t="shared" si="353"/>
        <v/>
      </c>
      <c r="DB423" s="76" t="str">
        <f>IF($H423="", "", COUNTIF($G$11:$G$1010, "&gt;"&amp;$G423)+1+COUNTIF($G$11:$G423, $G423)-1)</f>
        <v/>
      </c>
      <c r="DC423" s="76" t="str">
        <f>IF($H423="", "", COUNTIF($CZ$11:$CZ$1010, "&gt;"&amp;$CZ423)+1+COUNTIF($CZ$11:$CZ423, $CZ423)-1)</f>
        <v/>
      </c>
      <c r="DE423" s="147" t="str">
        <f t="shared" si="354"/>
        <v/>
      </c>
      <c r="DF423" s="148"/>
      <c r="DG423" s="19" t="str">
        <f t="shared" si="355"/>
        <v/>
      </c>
      <c r="DH423" s="153" t="str">
        <f t="shared" si="356"/>
        <v/>
      </c>
      <c r="DI423" s="19" t="str">
        <f t="shared" si="308"/>
        <v/>
      </c>
      <c r="DJ423" s="153" t="str">
        <f t="shared" si="309"/>
        <v/>
      </c>
      <c r="DK423" s="19" t="str">
        <f t="shared" si="310"/>
        <v/>
      </c>
      <c r="DL423" s="153" t="str">
        <f t="shared" si="311"/>
        <v/>
      </c>
      <c r="DM423" s="19" t="str">
        <f t="shared" si="312"/>
        <v/>
      </c>
      <c r="DN423" s="153" t="str">
        <f t="shared" si="313"/>
        <v/>
      </c>
      <c r="DO423" s="19" t="str">
        <f t="shared" si="314"/>
        <v/>
      </c>
      <c r="DP423" s="153" t="str">
        <f t="shared" si="315"/>
        <v/>
      </c>
      <c r="DQ423" s="19" t="str">
        <f t="shared" si="316"/>
        <v/>
      </c>
      <c r="DR423" s="153" t="str">
        <f t="shared" si="317"/>
        <v/>
      </c>
      <c r="DS423" s="19" t="str">
        <f t="shared" si="318"/>
        <v/>
      </c>
      <c r="DT423" s="153" t="str">
        <f t="shared" si="319"/>
        <v/>
      </c>
      <c r="DU423" s="19" t="str">
        <f t="shared" si="320"/>
        <v/>
      </c>
      <c r="DV423" s="153" t="str">
        <f t="shared" si="321"/>
        <v/>
      </c>
      <c r="DW423" s="19" t="str">
        <f t="shared" si="322"/>
        <v/>
      </c>
      <c r="DX423" s="153" t="str">
        <f t="shared" si="323"/>
        <v/>
      </c>
      <c r="DY423" s="19" t="str">
        <f t="shared" si="324"/>
        <v/>
      </c>
      <c r="DZ423" s="153" t="str">
        <f t="shared" si="325"/>
        <v/>
      </c>
      <c r="EA423" s="19" t="str">
        <f t="shared" si="326"/>
        <v/>
      </c>
      <c r="EB423" s="153" t="str">
        <f t="shared" si="327"/>
        <v/>
      </c>
      <c r="EC423" s="19" t="str">
        <f t="shared" si="328"/>
        <v/>
      </c>
      <c r="ED423" s="153" t="str">
        <f t="shared" si="329"/>
        <v/>
      </c>
      <c r="EE423" s="19" t="str">
        <f t="shared" si="330"/>
        <v/>
      </c>
      <c r="EF423" s="153" t="str">
        <f t="shared" si="331"/>
        <v/>
      </c>
      <c r="EG423" s="19" t="str">
        <f t="shared" si="332"/>
        <v/>
      </c>
      <c r="EH423" s="153" t="str">
        <f t="shared" si="333"/>
        <v/>
      </c>
      <c r="EI423" s="19" t="str">
        <f t="shared" si="334"/>
        <v/>
      </c>
      <c r="EJ423" s="153" t="str">
        <f t="shared" si="335"/>
        <v/>
      </c>
      <c r="EK423" s="19" t="str">
        <f t="shared" si="336"/>
        <v/>
      </c>
      <c r="EL423" s="153" t="str">
        <f t="shared" si="337"/>
        <v/>
      </c>
      <c r="EM423" s="19" t="str">
        <f t="shared" si="338"/>
        <v/>
      </c>
      <c r="EN423" s="153" t="str">
        <f t="shared" si="339"/>
        <v/>
      </c>
      <c r="EO423" s="19" t="str">
        <f t="shared" si="340"/>
        <v/>
      </c>
      <c r="EP423" s="153" t="str">
        <f t="shared" si="341"/>
        <v/>
      </c>
      <c r="EQ423" s="19" t="str">
        <f t="shared" si="342"/>
        <v/>
      </c>
      <c r="ER423" s="153" t="str">
        <f t="shared" si="343"/>
        <v/>
      </c>
      <c r="ES423" s="19" t="str">
        <f t="shared" si="344"/>
        <v/>
      </c>
      <c r="ET423" s="153" t="str">
        <f t="shared" si="345"/>
        <v/>
      </c>
    </row>
    <row r="424" spans="1:150" x14ac:dyDescent="0.25">
      <c r="A424" s="31"/>
      <c r="B424" s="91" t="str">
        <f t="shared" si="346"/>
        <v/>
      </c>
      <c r="C424" s="20" t="str">
        <f t="shared" si="306"/>
        <v/>
      </c>
      <c r="D424" s="97" t="str">
        <f t="shared" si="307"/>
        <v/>
      </c>
      <c r="E424" s="62" t="str">
        <f t="shared" si="347"/>
        <v/>
      </c>
      <c r="F424" s="31"/>
      <c r="G424" s="282"/>
      <c r="H424" s="283"/>
      <c r="I424" s="284"/>
      <c r="J424" s="285"/>
      <c r="K424" s="286"/>
      <c r="L424" s="287"/>
      <c r="M424" s="288"/>
      <c r="N424" s="287"/>
      <c r="O424" s="288"/>
      <c r="P424" s="287"/>
      <c r="Q424" s="288"/>
      <c r="R424" s="287"/>
      <c r="S424" s="288"/>
      <c r="T424" s="287"/>
      <c r="U424" s="288"/>
      <c r="V424" s="287"/>
      <c r="W424" s="288"/>
      <c r="X424" s="287"/>
      <c r="Y424" s="288"/>
      <c r="Z424" s="287"/>
      <c r="AA424" s="288"/>
      <c r="AB424" s="287"/>
      <c r="AC424" s="288"/>
      <c r="AD424" s="287"/>
      <c r="AE424" s="288"/>
      <c r="AF424" s="287"/>
      <c r="AG424" s="288"/>
      <c r="AH424" s="287"/>
      <c r="AI424" s="288"/>
      <c r="AJ424" s="287"/>
      <c r="AK424" s="288"/>
      <c r="AL424" s="287"/>
      <c r="AM424" s="288"/>
      <c r="AN424" s="287"/>
      <c r="AO424" s="288"/>
      <c r="AP424" s="287"/>
      <c r="AQ424" s="288"/>
      <c r="AR424" s="287"/>
      <c r="AS424" s="288"/>
      <c r="AT424" s="287"/>
      <c r="AU424" s="288"/>
      <c r="AV424" s="287"/>
      <c r="AW424" s="288"/>
      <c r="AX424" s="287"/>
      <c r="AY424" s="31"/>
      <c r="BA424" s="76" t="str">
        <f t="shared" si="348"/>
        <v/>
      </c>
      <c r="BC424" s="76" t="str">
        <f>IF('Stock List'!$K424="", "", 'Stock List'!$K424)</f>
        <v/>
      </c>
      <c r="BE424" s="106">
        <f>IFERROR(ROUND(((INDEX('Stock List'!$M$11:$M$1010, MATCH(L424, 'Stock List'!$K$11:$K$1010, 0))/INDEX('Stock List'!$L$11:$L$1010, MATCH(L424, 'Stock List'!$K$11:$K$1010, 0)))*K424), 2), 0)</f>
        <v>0</v>
      </c>
      <c r="BF424" s="20"/>
      <c r="BG424" s="20">
        <f>IFERROR(ROUND(((INDEX('Stock List'!$M$11:$M$1010, MATCH(N424, 'Stock List'!$K$11:$K$1010, 0))/INDEX('Stock List'!$L$11:$L$1010, MATCH(N424, 'Stock List'!$K$11:$K$1010, 0)))*M424), 2), 0)</f>
        <v>0</v>
      </c>
      <c r="BH424" s="20"/>
      <c r="BI424" s="20">
        <f>IFERROR(ROUND(((INDEX('Stock List'!$M$11:$M$1010, MATCH(P424, 'Stock List'!$K$11:$K$1010, 0))/INDEX('Stock List'!$L$11:$L$1010, MATCH(P424, 'Stock List'!$K$11:$K$1010, 0)))*O424), 2), 0)</f>
        <v>0</v>
      </c>
      <c r="BJ424" s="20"/>
      <c r="BK424" s="20">
        <f>IFERROR(ROUND(((INDEX('Stock List'!$M$11:$M$1010, MATCH(R424, 'Stock List'!$K$11:$K$1010, 0))/INDEX('Stock List'!$L$11:$L$1010, MATCH(R424, 'Stock List'!$K$11:$K$1010, 0)))*Q424), 2), 0)</f>
        <v>0</v>
      </c>
      <c r="BL424" s="20"/>
      <c r="BM424" s="20">
        <f>IFERROR(ROUND(((INDEX('Stock List'!$M$11:$M$1010, MATCH(T424, 'Stock List'!$K$11:$K$1010, 0))/INDEX('Stock List'!$L$11:$L$1010, MATCH(T424, 'Stock List'!$K$11:$K$1010, 0)))*S424), 2), 0)</f>
        <v>0</v>
      </c>
      <c r="BN424" s="20"/>
      <c r="BO424" s="20">
        <f>IFERROR(ROUND(((INDEX('Stock List'!$M$11:$M$1010, MATCH(V424, 'Stock List'!$K$11:$K$1010, 0))/INDEX('Stock List'!$L$11:$L$1010, MATCH(V424, 'Stock List'!$K$11:$K$1010, 0)))*U424), 2), 0)</f>
        <v>0</v>
      </c>
      <c r="BP424" s="20"/>
      <c r="BQ424" s="20">
        <f>IFERROR(ROUND(((INDEX('Stock List'!$M$11:$M$1010, MATCH(X424, 'Stock List'!$K$11:$K$1010, 0))/INDEX('Stock List'!$L$11:$L$1010, MATCH(X424, 'Stock List'!$K$11:$K$1010, 0)))*W424), 2), 0)</f>
        <v>0</v>
      </c>
      <c r="BR424" s="20"/>
      <c r="BS424" s="20">
        <f>IFERROR(ROUND(((INDEX('Stock List'!$M$11:$M$1010, MATCH(Z424, 'Stock List'!$K$11:$K$1010, 0))/INDEX('Stock List'!$L$11:$L$1010, MATCH(Z424, 'Stock List'!$K$11:$K$1010, 0)))*Y424), 2), 0)</f>
        <v>0</v>
      </c>
      <c r="BT424" s="20"/>
      <c r="BU424" s="20">
        <f>IFERROR(ROUND(((INDEX('Stock List'!$M$11:$M$1010, MATCH(AB424, 'Stock List'!$K$11:$K$1010, 0))/INDEX('Stock List'!$L$11:$L$1010, MATCH(AB424, 'Stock List'!$K$11:$K$1010, 0)))*AA424), 2), 0)</f>
        <v>0</v>
      </c>
      <c r="BV424" s="20"/>
      <c r="BW424" s="20">
        <f>IFERROR(ROUND(((INDEX('Stock List'!$M$11:$M$1010, MATCH(AD424, 'Stock List'!$K$11:$K$1010, 0))/INDEX('Stock List'!$L$11:$L$1010, MATCH(AD424, 'Stock List'!$K$11:$K$1010, 0)))*AC424), 2), 0)</f>
        <v>0</v>
      </c>
      <c r="BX424" s="20"/>
      <c r="BY424" s="20">
        <f>IFERROR(ROUND(((INDEX('Stock List'!$M$11:$M$1010, MATCH(AF424, 'Stock List'!$K$11:$K$1010, 0))/INDEX('Stock List'!$L$11:$L$1010, MATCH(AF424, 'Stock List'!$K$11:$K$1010, 0)))*AE424), 2), 0)</f>
        <v>0</v>
      </c>
      <c r="BZ424" s="20"/>
      <c r="CA424" s="20">
        <f>IFERROR(ROUND(((INDEX('Stock List'!$M$11:$M$1010, MATCH(AH424, 'Stock List'!$K$11:$K$1010, 0))/INDEX('Stock List'!$L$11:$L$1010, MATCH(AH424, 'Stock List'!$K$11:$K$1010, 0)))*AG424), 2), 0)</f>
        <v>0</v>
      </c>
      <c r="CB424" s="20"/>
      <c r="CC424" s="20">
        <f>IFERROR(ROUND(((INDEX('Stock List'!$M$11:$M$1010, MATCH(AJ424, 'Stock List'!$K$11:$K$1010, 0))/INDEX('Stock List'!$L$11:$L$1010, MATCH(AJ424, 'Stock List'!$K$11:$K$1010, 0)))*AI424), 2), 0)</f>
        <v>0</v>
      </c>
      <c r="CD424" s="20"/>
      <c r="CE424" s="20">
        <f>IFERROR(ROUND(((INDEX('Stock List'!$M$11:$M$1010, MATCH(AL424, 'Stock List'!$K$11:$K$1010, 0))/INDEX('Stock List'!$L$11:$L$1010, MATCH(AL424, 'Stock List'!$K$11:$K$1010, 0)))*AK424), 2), 0)</f>
        <v>0</v>
      </c>
      <c r="CF424" s="20"/>
      <c r="CG424" s="20">
        <f>IFERROR(ROUND(((INDEX('Stock List'!$M$11:$M$1010, MATCH(AN424, 'Stock List'!$K$11:$K$1010, 0))/INDEX('Stock List'!$L$11:$L$1010, MATCH(AN424, 'Stock List'!$K$11:$K$1010, 0)))*AM424), 2), 0)</f>
        <v>0</v>
      </c>
      <c r="CH424" s="20"/>
      <c r="CI424" s="20">
        <f>IFERROR(ROUND(((INDEX('Stock List'!$M$11:$M$1010, MATCH(AP424, 'Stock List'!$K$11:$K$1010, 0))/INDEX('Stock List'!$L$11:$L$1010, MATCH(AP424, 'Stock List'!$K$11:$K$1010, 0)))*AO424), 2), 0)</f>
        <v>0</v>
      </c>
      <c r="CJ424" s="20"/>
      <c r="CK424" s="20">
        <f>IFERROR(ROUND(((INDEX('Stock List'!$M$11:$M$1010, MATCH(AR424, 'Stock List'!$K$11:$K$1010, 0))/INDEX('Stock List'!$L$11:$L$1010, MATCH(AR424, 'Stock List'!$K$11:$K$1010, 0)))*AQ424), 2), 0)</f>
        <v>0</v>
      </c>
      <c r="CL424" s="20"/>
      <c r="CM424" s="20">
        <f>IFERROR(ROUND(((INDEX('Stock List'!$M$11:$M$1010, MATCH(AT424, 'Stock List'!$K$11:$K$1010, 0))/INDEX('Stock List'!$L$11:$L$1010, MATCH(AT424, 'Stock List'!$K$11:$K$1010, 0)))*AS424), 2), 0)</f>
        <v>0</v>
      </c>
      <c r="CN424" s="20"/>
      <c r="CO424" s="20">
        <f>IFERROR(ROUND(((INDEX('Stock List'!$M$11:$M$1010, MATCH(AV424, 'Stock List'!$K$11:$K$1010, 0))/INDEX('Stock List'!$L$11:$L$1010, MATCH(AV424, 'Stock List'!$K$11:$K$1010, 0)))*AU424), 2), 0)</f>
        <v>0</v>
      </c>
      <c r="CP424" s="20"/>
      <c r="CQ424" s="20">
        <f>IFERROR(ROUND(((INDEX('Stock List'!$M$11:$M$1010, MATCH(AX424, 'Stock List'!$K$11:$K$1010, 0))/INDEX('Stock List'!$L$11:$L$1010, MATCH(AX424, 'Stock List'!$K$11:$K$1010, 0)))*AW424), 2), 0)</f>
        <v>0</v>
      </c>
      <c r="CR424" s="22"/>
      <c r="CT424" s="106" t="str">
        <f t="shared" si="349"/>
        <v/>
      </c>
      <c r="CU424" s="22" t="str">
        <f t="shared" si="350"/>
        <v/>
      </c>
      <c r="CX424" s="106" t="str">
        <f t="shared" si="351"/>
        <v/>
      </c>
      <c r="CY424" s="20" t="str">
        <f t="shared" si="352"/>
        <v/>
      </c>
      <c r="CZ424" s="22" t="str">
        <f t="shared" si="353"/>
        <v/>
      </c>
      <c r="DB424" s="76" t="str">
        <f>IF($H424="", "", COUNTIF($G$11:$G$1010, "&gt;"&amp;$G424)+1+COUNTIF($G$11:$G424, $G424)-1)</f>
        <v/>
      </c>
      <c r="DC424" s="76" t="str">
        <f>IF($H424="", "", COUNTIF($CZ$11:$CZ$1010, "&gt;"&amp;$CZ424)+1+COUNTIF($CZ$11:$CZ424, $CZ424)-1)</f>
        <v/>
      </c>
      <c r="DE424" s="147" t="str">
        <f t="shared" si="354"/>
        <v/>
      </c>
      <c r="DF424" s="148"/>
      <c r="DG424" s="19" t="str">
        <f t="shared" si="355"/>
        <v/>
      </c>
      <c r="DH424" s="153" t="str">
        <f t="shared" si="356"/>
        <v/>
      </c>
      <c r="DI424" s="19" t="str">
        <f t="shared" si="308"/>
        <v/>
      </c>
      <c r="DJ424" s="153" t="str">
        <f t="shared" si="309"/>
        <v/>
      </c>
      <c r="DK424" s="19" t="str">
        <f t="shared" si="310"/>
        <v/>
      </c>
      <c r="DL424" s="153" t="str">
        <f t="shared" si="311"/>
        <v/>
      </c>
      <c r="DM424" s="19" t="str">
        <f t="shared" si="312"/>
        <v/>
      </c>
      <c r="DN424" s="153" t="str">
        <f t="shared" si="313"/>
        <v/>
      </c>
      <c r="DO424" s="19" t="str">
        <f t="shared" si="314"/>
        <v/>
      </c>
      <c r="DP424" s="153" t="str">
        <f t="shared" si="315"/>
        <v/>
      </c>
      <c r="DQ424" s="19" t="str">
        <f t="shared" si="316"/>
        <v/>
      </c>
      <c r="DR424" s="153" t="str">
        <f t="shared" si="317"/>
        <v/>
      </c>
      <c r="DS424" s="19" t="str">
        <f t="shared" si="318"/>
        <v/>
      </c>
      <c r="DT424" s="153" t="str">
        <f t="shared" si="319"/>
        <v/>
      </c>
      <c r="DU424" s="19" t="str">
        <f t="shared" si="320"/>
        <v/>
      </c>
      <c r="DV424" s="153" t="str">
        <f t="shared" si="321"/>
        <v/>
      </c>
      <c r="DW424" s="19" t="str">
        <f t="shared" si="322"/>
        <v/>
      </c>
      <c r="DX424" s="153" t="str">
        <f t="shared" si="323"/>
        <v/>
      </c>
      <c r="DY424" s="19" t="str">
        <f t="shared" si="324"/>
        <v/>
      </c>
      <c r="DZ424" s="153" t="str">
        <f t="shared" si="325"/>
        <v/>
      </c>
      <c r="EA424" s="19" t="str">
        <f t="shared" si="326"/>
        <v/>
      </c>
      <c r="EB424" s="153" t="str">
        <f t="shared" si="327"/>
        <v/>
      </c>
      <c r="EC424" s="19" t="str">
        <f t="shared" si="328"/>
        <v/>
      </c>
      <c r="ED424" s="153" t="str">
        <f t="shared" si="329"/>
        <v/>
      </c>
      <c r="EE424" s="19" t="str">
        <f t="shared" si="330"/>
        <v/>
      </c>
      <c r="EF424" s="153" t="str">
        <f t="shared" si="331"/>
        <v/>
      </c>
      <c r="EG424" s="19" t="str">
        <f t="shared" si="332"/>
        <v/>
      </c>
      <c r="EH424" s="153" t="str">
        <f t="shared" si="333"/>
        <v/>
      </c>
      <c r="EI424" s="19" t="str">
        <f t="shared" si="334"/>
        <v/>
      </c>
      <c r="EJ424" s="153" t="str">
        <f t="shared" si="335"/>
        <v/>
      </c>
      <c r="EK424" s="19" t="str">
        <f t="shared" si="336"/>
        <v/>
      </c>
      <c r="EL424" s="153" t="str">
        <f t="shared" si="337"/>
        <v/>
      </c>
      <c r="EM424" s="19" t="str">
        <f t="shared" si="338"/>
        <v/>
      </c>
      <c r="EN424" s="153" t="str">
        <f t="shared" si="339"/>
        <v/>
      </c>
      <c r="EO424" s="19" t="str">
        <f t="shared" si="340"/>
        <v/>
      </c>
      <c r="EP424" s="153" t="str">
        <f t="shared" si="341"/>
        <v/>
      </c>
      <c r="EQ424" s="19" t="str">
        <f t="shared" si="342"/>
        <v/>
      </c>
      <c r="ER424" s="153" t="str">
        <f t="shared" si="343"/>
        <v/>
      </c>
      <c r="ES424" s="19" t="str">
        <f t="shared" si="344"/>
        <v/>
      </c>
      <c r="ET424" s="153" t="str">
        <f t="shared" si="345"/>
        <v/>
      </c>
    </row>
    <row r="425" spans="1:150" x14ac:dyDescent="0.25">
      <c r="A425" s="31"/>
      <c r="B425" s="91" t="str">
        <f t="shared" si="346"/>
        <v/>
      </c>
      <c r="C425" s="20" t="str">
        <f t="shared" si="306"/>
        <v/>
      </c>
      <c r="D425" s="97" t="str">
        <f t="shared" si="307"/>
        <v/>
      </c>
      <c r="E425" s="62" t="str">
        <f t="shared" si="347"/>
        <v/>
      </c>
      <c r="F425" s="31"/>
      <c r="G425" s="282"/>
      <c r="H425" s="283"/>
      <c r="I425" s="284"/>
      <c r="J425" s="285"/>
      <c r="K425" s="286"/>
      <c r="L425" s="287"/>
      <c r="M425" s="288"/>
      <c r="N425" s="287"/>
      <c r="O425" s="288"/>
      <c r="P425" s="287"/>
      <c r="Q425" s="288"/>
      <c r="R425" s="287"/>
      <c r="S425" s="288"/>
      <c r="T425" s="287"/>
      <c r="U425" s="288"/>
      <c r="V425" s="287"/>
      <c r="W425" s="288"/>
      <c r="X425" s="287"/>
      <c r="Y425" s="288"/>
      <c r="Z425" s="287"/>
      <c r="AA425" s="288"/>
      <c r="AB425" s="287"/>
      <c r="AC425" s="288"/>
      <c r="AD425" s="287"/>
      <c r="AE425" s="288"/>
      <c r="AF425" s="287"/>
      <c r="AG425" s="288"/>
      <c r="AH425" s="287"/>
      <c r="AI425" s="288"/>
      <c r="AJ425" s="287"/>
      <c r="AK425" s="288"/>
      <c r="AL425" s="287"/>
      <c r="AM425" s="288"/>
      <c r="AN425" s="287"/>
      <c r="AO425" s="288"/>
      <c r="AP425" s="287"/>
      <c r="AQ425" s="288"/>
      <c r="AR425" s="287"/>
      <c r="AS425" s="288"/>
      <c r="AT425" s="287"/>
      <c r="AU425" s="288"/>
      <c r="AV425" s="287"/>
      <c r="AW425" s="288"/>
      <c r="AX425" s="287"/>
      <c r="AY425" s="31"/>
      <c r="BA425" s="76" t="str">
        <f t="shared" si="348"/>
        <v/>
      </c>
      <c r="BC425" s="76" t="str">
        <f>IF('Stock List'!$K425="", "", 'Stock List'!$K425)</f>
        <v/>
      </c>
      <c r="BE425" s="106">
        <f>IFERROR(ROUND(((INDEX('Stock List'!$M$11:$M$1010, MATCH(L425, 'Stock List'!$K$11:$K$1010, 0))/INDEX('Stock List'!$L$11:$L$1010, MATCH(L425, 'Stock List'!$K$11:$K$1010, 0)))*K425), 2), 0)</f>
        <v>0</v>
      </c>
      <c r="BF425" s="20"/>
      <c r="BG425" s="20">
        <f>IFERROR(ROUND(((INDEX('Stock List'!$M$11:$M$1010, MATCH(N425, 'Stock List'!$K$11:$K$1010, 0))/INDEX('Stock List'!$L$11:$L$1010, MATCH(N425, 'Stock List'!$K$11:$K$1010, 0)))*M425), 2), 0)</f>
        <v>0</v>
      </c>
      <c r="BH425" s="20"/>
      <c r="BI425" s="20">
        <f>IFERROR(ROUND(((INDEX('Stock List'!$M$11:$M$1010, MATCH(P425, 'Stock List'!$K$11:$K$1010, 0))/INDEX('Stock List'!$L$11:$L$1010, MATCH(P425, 'Stock List'!$K$11:$K$1010, 0)))*O425), 2), 0)</f>
        <v>0</v>
      </c>
      <c r="BJ425" s="20"/>
      <c r="BK425" s="20">
        <f>IFERROR(ROUND(((INDEX('Stock List'!$M$11:$M$1010, MATCH(R425, 'Stock List'!$K$11:$K$1010, 0))/INDEX('Stock List'!$L$11:$L$1010, MATCH(R425, 'Stock List'!$K$11:$K$1010, 0)))*Q425), 2), 0)</f>
        <v>0</v>
      </c>
      <c r="BL425" s="20"/>
      <c r="BM425" s="20">
        <f>IFERROR(ROUND(((INDEX('Stock List'!$M$11:$M$1010, MATCH(T425, 'Stock List'!$K$11:$K$1010, 0))/INDEX('Stock List'!$L$11:$L$1010, MATCH(T425, 'Stock List'!$K$11:$K$1010, 0)))*S425), 2), 0)</f>
        <v>0</v>
      </c>
      <c r="BN425" s="20"/>
      <c r="BO425" s="20">
        <f>IFERROR(ROUND(((INDEX('Stock List'!$M$11:$M$1010, MATCH(V425, 'Stock List'!$K$11:$K$1010, 0))/INDEX('Stock List'!$L$11:$L$1010, MATCH(V425, 'Stock List'!$K$11:$K$1010, 0)))*U425), 2), 0)</f>
        <v>0</v>
      </c>
      <c r="BP425" s="20"/>
      <c r="BQ425" s="20">
        <f>IFERROR(ROUND(((INDEX('Stock List'!$M$11:$M$1010, MATCH(X425, 'Stock List'!$K$11:$K$1010, 0))/INDEX('Stock List'!$L$11:$L$1010, MATCH(X425, 'Stock List'!$K$11:$K$1010, 0)))*W425), 2), 0)</f>
        <v>0</v>
      </c>
      <c r="BR425" s="20"/>
      <c r="BS425" s="20">
        <f>IFERROR(ROUND(((INDEX('Stock List'!$M$11:$M$1010, MATCH(Z425, 'Stock List'!$K$11:$K$1010, 0))/INDEX('Stock List'!$L$11:$L$1010, MATCH(Z425, 'Stock List'!$K$11:$K$1010, 0)))*Y425), 2), 0)</f>
        <v>0</v>
      </c>
      <c r="BT425" s="20"/>
      <c r="BU425" s="20">
        <f>IFERROR(ROUND(((INDEX('Stock List'!$M$11:$M$1010, MATCH(AB425, 'Stock List'!$K$11:$K$1010, 0))/INDEX('Stock List'!$L$11:$L$1010, MATCH(AB425, 'Stock List'!$K$11:$K$1010, 0)))*AA425), 2), 0)</f>
        <v>0</v>
      </c>
      <c r="BV425" s="20"/>
      <c r="BW425" s="20">
        <f>IFERROR(ROUND(((INDEX('Stock List'!$M$11:$M$1010, MATCH(AD425, 'Stock List'!$K$11:$K$1010, 0))/INDEX('Stock List'!$L$11:$L$1010, MATCH(AD425, 'Stock List'!$K$11:$K$1010, 0)))*AC425), 2), 0)</f>
        <v>0</v>
      </c>
      <c r="BX425" s="20"/>
      <c r="BY425" s="20">
        <f>IFERROR(ROUND(((INDEX('Stock List'!$M$11:$M$1010, MATCH(AF425, 'Stock List'!$K$11:$K$1010, 0))/INDEX('Stock List'!$L$11:$L$1010, MATCH(AF425, 'Stock List'!$K$11:$K$1010, 0)))*AE425), 2), 0)</f>
        <v>0</v>
      </c>
      <c r="BZ425" s="20"/>
      <c r="CA425" s="20">
        <f>IFERROR(ROUND(((INDEX('Stock List'!$M$11:$M$1010, MATCH(AH425, 'Stock List'!$K$11:$K$1010, 0))/INDEX('Stock List'!$L$11:$L$1010, MATCH(AH425, 'Stock List'!$K$11:$K$1010, 0)))*AG425), 2), 0)</f>
        <v>0</v>
      </c>
      <c r="CB425" s="20"/>
      <c r="CC425" s="20">
        <f>IFERROR(ROUND(((INDEX('Stock List'!$M$11:$M$1010, MATCH(AJ425, 'Stock List'!$K$11:$K$1010, 0))/INDEX('Stock List'!$L$11:$L$1010, MATCH(AJ425, 'Stock List'!$K$11:$K$1010, 0)))*AI425), 2), 0)</f>
        <v>0</v>
      </c>
      <c r="CD425" s="20"/>
      <c r="CE425" s="20">
        <f>IFERROR(ROUND(((INDEX('Stock List'!$M$11:$M$1010, MATCH(AL425, 'Stock List'!$K$11:$K$1010, 0))/INDEX('Stock List'!$L$11:$L$1010, MATCH(AL425, 'Stock List'!$K$11:$K$1010, 0)))*AK425), 2), 0)</f>
        <v>0</v>
      </c>
      <c r="CF425" s="20"/>
      <c r="CG425" s="20">
        <f>IFERROR(ROUND(((INDEX('Stock List'!$M$11:$M$1010, MATCH(AN425, 'Stock List'!$K$11:$K$1010, 0))/INDEX('Stock List'!$L$11:$L$1010, MATCH(AN425, 'Stock List'!$K$11:$K$1010, 0)))*AM425), 2), 0)</f>
        <v>0</v>
      </c>
      <c r="CH425" s="20"/>
      <c r="CI425" s="20">
        <f>IFERROR(ROUND(((INDEX('Stock List'!$M$11:$M$1010, MATCH(AP425, 'Stock List'!$K$11:$K$1010, 0))/INDEX('Stock List'!$L$11:$L$1010, MATCH(AP425, 'Stock List'!$K$11:$K$1010, 0)))*AO425), 2), 0)</f>
        <v>0</v>
      </c>
      <c r="CJ425" s="20"/>
      <c r="CK425" s="20">
        <f>IFERROR(ROUND(((INDEX('Stock List'!$M$11:$M$1010, MATCH(AR425, 'Stock List'!$K$11:$K$1010, 0))/INDEX('Stock List'!$L$11:$L$1010, MATCH(AR425, 'Stock List'!$K$11:$K$1010, 0)))*AQ425), 2), 0)</f>
        <v>0</v>
      </c>
      <c r="CL425" s="20"/>
      <c r="CM425" s="20">
        <f>IFERROR(ROUND(((INDEX('Stock List'!$M$11:$M$1010, MATCH(AT425, 'Stock List'!$K$11:$K$1010, 0))/INDEX('Stock List'!$L$11:$L$1010, MATCH(AT425, 'Stock List'!$K$11:$K$1010, 0)))*AS425), 2), 0)</f>
        <v>0</v>
      </c>
      <c r="CN425" s="20"/>
      <c r="CO425" s="20">
        <f>IFERROR(ROUND(((INDEX('Stock List'!$M$11:$M$1010, MATCH(AV425, 'Stock List'!$K$11:$K$1010, 0))/INDEX('Stock List'!$L$11:$L$1010, MATCH(AV425, 'Stock List'!$K$11:$K$1010, 0)))*AU425), 2), 0)</f>
        <v>0</v>
      </c>
      <c r="CP425" s="20"/>
      <c r="CQ425" s="20">
        <f>IFERROR(ROUND(((INDEX('Stock List'!$M$11:$M$1010, MATCH(AX425, 'Stock List'!$K$11:$K$1010, 0))/INDEX('Stock List'!$L$11:$L$1010, MATCH(AX425, 'Stock List'!$K$11:$K$1010, 0)))*AW425), 2), 0)</f>
        <v>0</v>
      </c>
      <c r="CR425" s="22"/>
      <c r="CT425" s="106" t="str">
        <f t="shared" si="349"/>
        <v/>
      </c>
      <c r="CU425" s="22" t="str">
        <f t="shared" si="350"/>
        <v/>
      </c>
      <c r="CX425" s="106" t="str">
        <f t="shared" si="351"/>
        <v/>
      </c>
      <c r="CY425" s="20" t="str">
        <f t="shared" si="352"/>
        <v/>
      </c>
      <c r="CZ425" s="22" t="str">
        <f t="shared" si="353"/>
        <v/>
      </c>
      <c r="DB425" s="76" t="str">
        <f>IF($H425="", "", COUNTIF($G$11:$G$1010, "&gt;"&amp;$G425)+1+COUNTIF($G$11:$G425, $G425)-1)</f>
        <v/>
      </c>
      <c r="DC425" s="76" t="str">
        <f>IF($H425="", "", COUNTIF($CZ$11:$CZ$1010, "&gt;"&amp;$CZ425)+1+COUNTIF($CZ$11:$CZ425, $CZ425)-1)</f>
        <v/>
      </c>
      <c r="DE425" s="147" t="str">
        <f t="shared" si="354"/>
        <v/>
      </c>
      <c r="DF425" s="148"/>
      <c r="DG425" s="19" t="str">
        <f t="shared" si="355"/>
        <v/>
      </c>
      <c r="DH425" s="153" t="str">
        <f t="shared" si="356"/>
        <v/>
      </c>
      <c r="DI425" s="19" t="str">
        <f t="shared" si="308"/>
        <v/>
      </c>
      <c r="DJ425" s="153" t="str">
        <f t="shared" si="309"/>
        <v/>
      </c>
      <c r="DK425" s="19" t="str">
        <f t="shared" si="310"/>
        <v/>
      </c>
      <c r="DL425" s="153" t="str">
        <f t="shared" si="311"/>
        <v/>
      </c>
      <c r="DM425" s="19" t="str">
        <f t="shared" si="312"/>
        <v/>
      </c>
      <c r="DN425" s="153" t="str">
        <f t="shared" si="313"/>
        <v/>
      </c>
      <c r="DO425" s="19" t="str">
        <f t="shared" si="314"/>
        <v/>
      </c>
      <c r="DP425" s="153" t="str">
        <f t="shared" si="315"/>
        <v/>
      </c>
      <c r="DQ425" s="19" t="str">
        <f t="shared" si="316"/>
        <v/>
      </c>
      <c r="DR425" s="153" t="str">
        <f t="shared" si="317"/>
        <v/>
      </c>
      <c r="DS425" s="19" t="str">
        <f t="shared" si="318"/>
        <v/>
      </c>
      <c r="DT425" s="153" t="str">
        <f t="shared" si="319"/>
        <v/>
      </c>
      <c r="DU425" s="19" t="str">
        <f t="shared" si="320"/>
        <v/>
      </c>
      <c r="DV425" s="153" t="str">
        <f t="shared" si="321"/>
        <v/>
      </c>
      <c r="DW425" s="19" t="str">
        <f t="shared" si="322"/>
        <v/>
      </c>
      <c r="DX425" s="153" t="str">
        <f t="shared" si="323"/>
        <v/>
      </c>
      <c r="DY425" s="19" t="str">
        <f t="shared" si="324"/>
        <v/>
      </c>
      <c r="DZ425" s="153" t="str">
        <f t="shared" si="325"/>
        <v/>
      </c>
      <c r="EA425" s="19" t="str">
        <f t="shared" si="326"/>
        <v/>
      </c>
      <c r="EB425" s="153" t="str">
        <f t="shared" si="327"/>
        <v/>
      </c>
      <c r="EC425" s="19" t="str">
        <f t="shared" si="328"/>
        <v/>
      </c>
      <c r="ED425" s="153" t="str">
        <f t="shared" si="329"/>
        <v/>
      </c>
      <c r="EE425" s="19" t="str">
        <f t="shared" si="330"/>
        <v/>
      </c>
      <c r="EF425" s="153" t="str">
        <f t="shared" si="331"/>
        <v/>
      </c>
      <c r="EG425" s="19" t="str">
        <f t="shared" si="332"/>
        <v/>
      </c>
      <c r="EH425" s="153" t="str">
        <f t="shared" si="333"/>
        <v/>
      </c>
      <c r="EI425" s="19" t="str">
        <f t="shared" si="334"/>
        <v/>
      </c>
      <c r="EJ425" s="153" t="str">
        <f t="shared" si="335"/>
        <v/>
      </c>
      <c r="EK425" s="19" t="str">
        <f t="shared" si="336"/>
        <v/>
      </c>
      <c r="EL425" s="153" t="str">
        <f t="shared" si="337"/>
        <v/>
      </c>
      <c r="EM425" s="19" t="str">
        <f t="shared" si="338"/>
        <v/>
      </c>
      <c r="EN425" s="153" t="str">
        <f t="shared" si="339"/>
        <v/>
      </c>
      <c r="EO425" s="19" t="str">
        <f t="shared" si="340"/>
        <v/>
      </c>
      <c r="EP425" s="153" t="str">
        <f t="shared" si="341"/>
        <v/>
      </c>
      <c r="EQ425" s="19" t="str">
        <f t="shared" si="342"/>
        <v/>
      </c>
      <c r="ER425" s="153" t="str">
        <f t="shared" si="343"/>
        <v/>
      </c>
      <c r="ES425" s="19" t="str">
        <f t="shared" si="344"/>
        <v/>
      </c>
      <c r="ET425" s="153" t="str">
        <f t="shared" si="345"/>
        <v/>
      </c>
    </row>
    <row r="426" spans="1:150" x14ac:dyDescent="0.25">
      <c r="A426" s="31"/>
      <c r="B426" s="91" t="str">
        <f t="shared" si="346"/>
        <v/>
      </c>
      <c r="C426" s="20" t="str">
        <f t="shared" si="306"/>
        <v/>
      </c>
      <c r="D426" s="97" t="str">
        <f t="shared" si="307"/>
        <v/>
      </c>
      <c r="E426" s="62" t="str">
        <f t="shared" si="347"/>
        <v/>
      </c>
      <c r="F426" s="31"/>
      <c r="G426" s="282"/>
      <c r="H426" s="283"/>
      <c r="I426" s="284"/>
      <c r="J426" s="285"/>
      <c r="K426" s="286"/>
      <c r="L426" s="287"/>
      <c r="M426" s="288"/>
      <c r="N426" s="287"/>
      <c r="O426" s="288"/>
      <c r="P426" s="287"/>
      <c r="Q426" s="288"/>
      <c r="R426" s="287"/>
      <c r="S426" s="288"/>
      <c r="T426" s="287"/>
      <c r="U426" s="288"/>
      <c r="V426" s="287"/>
      <c r="W426" s="288"/>
      <c r="X426" s="287"/>
      <c r="Y426" s="288"/>
      <c r="Z426" s="287"/>
      <c r="AA426" s="288"/>
      <c r="AB426" s="287"/>
      <c r="AC426" s="288"/>
      <c r="AD426" s="287"/>
      <c r="AE426" s="288"/>
      <c r="AF426" s="287"/>
      <c r="AG426" s="288"/>
      <c r="AH426" s="287"/>
      <c r="AI426" s="288"/>
      <c r="AJ426" s="287"/>
      <c r="AK426" s="288"/>
      <c r="AL426" s="287"/>
      <c r="AM426" s="288"/>
      <c r="AN426" s="287"/>
      <c r="AO426" s="288"/>
      <c r="AP426" s="287"/>
      <c r="AQ426" s="288"/>
      <c r="AR426" s="287"/>
      <c r="AS426" s="288"/>
      <c r="AT426" s="287"/>
      <c r="AU426" s="288"/>
      <c r="AV426" s="287"/>
      <c r="AW426" s="288"/>
      <c r="AX426" s="287"/>
      <c r="AY426" s="31"/>
      <c r="BA426" s="76" t="str">
        <f t="shared" si="348"/>
        <v/>
      </c>
      <c r="BC426" s="76" t="str">
        <f>IF('Stock List'!$K426="", "", 'Stock List'!$K426)</f>
        <v/>
      </c>
      <c r="BE426" s="106">
        <f>IFERROR(ROUND(((INDEX('Stock List'!$M$11:$M$1010, MATCH(L426, 'Stock List'!$K$11:$K$1010, 0))/INDEX('Stock List'!$L$11:$L$1010, MATCH(L426, 'Stock List'!$K$11:$K$1010, 0)))*K426), 2), 0)</f>
        <v>0</v>
      </c>
      <c r="BF426" s="20"/>
      <c r="BG426" s="20">
        <f>IFERROR(ROUND(((INDEX('Stock List'!$M$11:$M$1010, MATCH(N426, 'Stock List'!$K$11:$K$1010, 0))/INDEX('Stock List'!$L$11:$L$1010, MATCH(N426, 'Stock List'!$K$11:$K$1010, 0)))*M426), 2), 0)</f>
        <v>0</v>
      </c>
      <c r="BH426" s="20"/>
      <c r="BI426" s="20">
        <f>IFERROR(ROUND(((INDEX('Stock List'!$M$11:$M$1010, MATCH(P426, 'Stock List'!$K$11:$K$1010, 0))/INDEX('Stock List'!$L$11:$L$1010, MATCH(P426, 'Stock List'!$K$11:$K$1010, 0)))*O426), 2), 0)</f>
        <v>0</v>
      </c>
      <c r="BJ426" s="20"/>
      <c r="BK426" s="20">
        <f>IFERROR(ROUND(((INDEX('Stock List'!$M$11:$M$1010, MATCH(R426, 'Stock List'!$K$11:$K$1010, 0))/INDEX('Stock List'!$L$11:$L$1010, MATCH(R426, 'Stock List'!$K$11:$K$1010, 0)))*Q426), 2), 0)</f>
        <v>0</v>
      </c>
      <c r="BL426" s="20"/>
      <c r="BM426" s="20">
        <f>IFERROR(ROUND(((INDEX('Stock List'!$M$11:$M$1010, MATCH(T426, 'Stock List'!$K$11:$K$1010, 0))/INDEX('Stock List'!$L$11:$L$1010, MATCH(T426, 'Stock List'!$K$11:$K$1010, 0)))*S426), 2), 0)</f>
        <v>0</v>
      </c>
      <c r="BN426" s="20"/>
      <c r="BO426" s="20">
        <f>IFERROR(ROUND(((INDEX('Stock List'!$M$11:$M$1010, MATCH(V426, 'Stock List'!$K$11:$K$1010, 0))/INDEX('Stock List'!$L$11:$L$1010, MATCH(V426, 'Stock List'!$K$11:$K$1010, 0)))*U426), 2), 0)</f>
        <v>0</v>
      </c>
      <c r="BP426" s="20"/>
      <c r="BQ426" s="20">
        <f>IFERROR(ROUND(((INDEX('Stock List'!$M$11:$M$1010, MATCH(X426, 'Stock List'!$K$11:$K$1010, 0))/INDEX('Stock List'!$L$11:$L$1010, MATCH(X426, 'Stock List'!$K$11:$K$1010, 0)))*W426), 2), 0)</f>
        <v>0</v>
      </c>
      <c r="BR426" s="20"/>
      <c r="BS426" s="20">
        <f>IFERROR(ROUND(((INDEX('Stock List'!$M$11:$M$1010, MATCH(Z426, 'Stock List'!$K$11:$K$1010, 0))/INDEX('Stock List'!$L$11:$L$1010, MATCH(Z426, 'Stock List'!$K$11:$K$1010, 0)))*Y426), 2), 0)</f>
        <v>0</v>
      </c>
      <c r="BT426" s="20"/>
      <c r="BU426" s="20">
        <f>IFERROR(ROUND(((INDEX('Stock List'!$M$11:$M$1010, MATCH(AB426, 'Stock List'!$K$11:$K$1010, 0))/INDEX('Stock List'!$L$11:$L$1010, MATCH(AB426, 'Stock List'!$K$11:$K$1010, 0)))*AA426), 2), 0)</f>
        <v>0</v>
      </c>
      <c r="BV426" s="20"/>
      <c r="BW426" s="20">
        <f>IFERROR(ROUND(((INDEX('Stock List'!$M$11:$M$1010, MATCH(AD426, 'Stock List'!$K$11:$K$1010, 0))/INDEX('Stock List'!$L$11:$L$1010, MATCH(AD426, 'Stock List'!$K$11:$K$1010, 0)))*AC426), 2), 0)</f>
        <v>0</v>
      </c>
      <c r="BX426" s="20"/>
      <c r="BY426" s="20">
        <f>IFERROR(ROUND(((INDEX('Stock List'!$M$11:$M$1010, MATCH(AF426, 'Stock List'!$K$11:$K$1010, 0))/INDEX('Stock List'!$L$11:$L$1010, MATCH(AF426, 'Stock List'!$K$11:$K$1010, 0)))*AE426), 2), 0)</f>
        <v>0</v>
      </c>
      <c r="BZ426" s="20"/>
      <c r="CA426" s="20">
        <f>IFERROR(ROUND(((INDEX('Stock List'!$M$11:$M$1010, MATCH(AH426, 'Stock List'!$K$11:$K$1010, 0))/INDEX('Stock List'!$L$11:$L$1010, MATCH(AH426, 'Stock List'!$K$11:$K$1010, 0)))*AG426), 2), 0)</f>
        <v>0</v>
      </c>
      <c r="CB426" s="20"/>
      <c r="CC426" s="20">
        <f>IFERROR(ROUND(((INDEX('Stock List'!$M$11:$M$1010, MATCH(AJ426, 'Stock List'!$K$11:$K$1010, 0))/INDEX('Stock List'!$L$11:$L$1010, MATCH(AJ426, 'Stock List'!$K$11:$K$1010, 0)))*AI426), 2), 0)</f>
        <v>0</v>
      </c>
      <c r="CD426" s="20"/>
      <c r="CE426" s="20">
        <f>IFERROR(ROUND(((INDEX('Stock List'!$M$11:$M$1010, MATCH(AL426, 'Stock List'!$K$11:$K$1010, 0))/INDEX('Stock List'!$L$11:$L$1010, MATCH(AL426, 'Stock List'!$K$11:$K$1010, 0)))*AK426), 2), 0)</f>
        <v>0</v>
      </c>
      <c r="CF426" s="20"/>
      <c r="CG426" s="20">
        <f>IFERROR(ROUND(((INDEX('Stock List'!$M$11:$M$1010, MATCH(AN426, 'Stock List'!$K$11:$K$1010, 0))/INDEX('Stock List'!$L$11:$L$1010, MATCH(AN426, 'Stock List'!$K$11:$K$1010, 0)))*AM426), 2), 0)</f>
        <v>0</v>
      </c>
      <c r="CH426" s="20"/>
      <c r="CI426" s="20">
        <f>IFERROR(ROUND(((INDEX('Stock List'!$M$11:$M$1010, MATCH(AP426, 'Stock List'!$K$11:$K$1010, 0))/INDEX('Stock List'!$L$11:$L$1010, MATCH(AP426, 'Stock List'!$K$11:$K$1010, 0)))*AO426), 2), 0)</f>
        <v>0</v>
      </c>
      <c r="CJ426" s="20"/>
      <c r="CK426" s="20">
        <f>IFERROR(ROUND(((INDEX('Stock List'!$M$11:$M$1010, MATCH(AR426, 'Stock List'!$K$11:$K$1010, 0))/INDEX('Stock List'!$L$11:$L$1010, MATCH(AR426, 'Stock List'!$K$11:$K$1010, 0)))*AQ426), 2), 0)</f>
        <v>0</v>
      </c>
      <c r="CL426" s="20"/>
      <c r="CM426" s="20">
        <f>IFERROR(ROUND(((INDEX('Stock List'!$M$11:$M$1010, MATCH(AT426, 'Stock List'!$K$11:$K$1010, 0))/INDEX('Stock List'!$L$11:$L$1010, MATCH(AT426, 'Stock List'!$K$11:$K$1010, 0)))*AS426), 2), 0)</f>
        <v>0</v>
      </c>
      <c r="CN426" s="20"/>
      <c r="CO426" s="20">
        <f>IFERROR(ROUND(((INDEX('Stock List'!$M$11:$M$1010, MATCH(AV426, 'Stock List'!$K$11:$K$1010, 0))/INDEX('Stock List'!$L$11:$L$1010, MATCH(AV426, 'Stock List'!$K$11:$K$1010, 0)))*AU426), 2), 0)</f>
        <v>0</v>
      </c>
      <c r="CP426" s="20"/>
      <c r="CQ426" s="20">
        <f>IFERROR(ROUND(((INDEX('Stock List'!$M$11:$M$1010, MATCH(AX426, 'Stock List'!$K$11:$K$1010, 0))/INDEX('Stock List'!$L$11:$L$1010, MATCH(AX426, 'Stock List'!$K$11:$K$1010, 0)))*AW426), 2), 0)</f>
        <v>0</v>
      </c>
      <c r="CR426" s="22"/>
      <c r="CT426" s="106" t="str">
        <f t="shared" si="349"/>
        <v/>
      </c>
      <c r="CU426" s="22" t="str">
        <f t="shared" si="350"/>
        <v/>
      </c>
      <c r="CX426" s="106" t="str">
        <f t="shared" si="351"/>
        <v/>
      </c>
      <c r="CY426" s="20" t="str">
        <f t="shared" si="352"/>
        <v/>
      </c>
      <c r="CZ426" s="22" t="str">
        <f t="shared" si="353"/>
        <v/>
      </c>
      <c r="DB426" s="76" t="str">
        <f>IF($H426="", "", COUNTIF($G$11:$G$1010, "&gt;"&amp;$G426)+1+COUNTIF($G$11:$G426, $G426)-1)</f>
        <v/>
      </c>
      <c r="DC426" s="76" t="str">
        <f>IF($H426="", "", COUNTIF($CZ$11:$CZ$1010, "&gt;"&amp;$CZ426)+1+COUNTIF($CZ$11:$CZ426, $CZ426)-1)</f>
        <v/>
      </c>
      <c r="DE426" s="147" t="str">
        <f t="shared" si="354"/>
        <v/>
      </c>
      <c r="DF426" s="148"/>
      <c r="DG426" s="19" t="str">
        <f t="shared" si="355"/>
        <v/>
      </c>
      <c r="DH426" s="153" t="str">
        <f t="shared" si="356"/>
        <v/>
      </c>
      <c r="DI426" s="19" t="str">
        <f t="shared" si="308"/>
        <v/>
      </c>
      <c r="DJ426" s="153" t="str">
        <f t="shared" si="309"/>
        <v/>
      </c>
      <c r="DK426" s="19" t="str">
        <f t="shared" si="310"/>
        <v/>
      </c>
      <c r="DL426" s="153" t="str">
        <f t="shared" si="311"/>
        <v/>
      </c>
      <c r="DM426" s="19" t="str">
        <f t="shared" si="312"/>
        <v/>
      </c>
      <c r="DN426" s="153" t="str">
        <f t="shared" si="313"/>
        <v/>
      </c>
      <c r="DO426" s="19" t="str">
        <f t="shared" si="314"/>
        <v/>
      </c>
      <c r="DP426" s="153" t="str">
        <f t="shared" si="315"/>
        <v/>
      </c>
      <c r="DQ426" s="19" t="str">
        <f t="shared" si="316"/>
        <v/>
      </c>
      <c r="DR426" s="153" t="str">
        <f t="shared" si="317"/>
        <v/>
      </c>
      <c r="DS426" s="19" t="str">
        <f t="shared" si="318"/>
        <v/>
      </c>
      <c r="DT426" s="153" t="str">
        <f t="shared" si="319"/>
        <v/>
      </c>
      <c r="DU426" s="19" t="str">
        <f t="shared" si="320"/>
        <v/>
      </c>
      <c r="DV426" s="153" t="str">
        <f t="shared" si="321"/>
        <v/>
      </c>
      <c r="DW426" s="19" t="str">
        <f t="shared" si="322"/>
        <v/>
      </c>
      <c r="DX426" s="153" t="str">
        <f t="shared" si="323"/>
        <v/>
      </c>
      <c r="DY426" s="19" t="str">
        <f t="shared" si="324"/>
        <v/>
      </c>
      <c r="DZ426" s="153" t="str">
        <f t="shared" si="325"/>
        <v/>
      </c>
      <c r="EA426" s="19" t="str">
        <f t="shared" si="326"/>
        <v/>
      </c>
      <c r="EB426" s="153" t="str">
        <f t="shared" si="327"/>
        <v/>
      </c>
      <c r="EC426" s="19" t="str">
        <f t="shared" si="328"/>
        <v/>
      </c>
      <c r="ED426" s="153" t="str">
        <f t="shared" si="329"/>
        <v/>
      </c>
      <c r="EE426" s="19" t="str">
        <f t="shared" si="330"/>
        <v/>
      </c>
      <c r="EF426" s="153" t="str">
        <f t="shared" si="331"/>
        <v/>
      </c>
      <c r="EG426" s="19" t="str">
        <f t="shared" si="332"/>
        <v/>
      </c>
      <c r="EH426" s="153" t="str">
        <f t="shared" si="333"/>
        <v/>
      </c>
      <c r="EI426" s="19" t="str">
        <f t="shared" si="334"/>
        <v/>
      </c>
      <c r="EJ426" s="153" t="str">
        <f t="shared" si="335"/>
        <v/>
      </c>
      <c r="EK426" s="19" t="str">
        <f t="shared" si="336"/>
        <v/>
      </c>
      <c r="EL426" s="153" t="str">
        <f t="shared" si="337"/>
        <v/>
      </c>
      <c r="EM426" s="19" t="str">
        <f t="shared" si="338"/>
        <v/>
      </c>
      <c r="EN426" s="153" t="str">
        <f t="shared" si="339"/>
        <v/>
      </c>
      <c r="EO426" s="19" t="str">
        <f t="shared" si="340"/>
        <v/>
      </c>
      <c r="EP426" s="153" t="str">
        <f t="shared" si="341"/>
        <v/>
      </c>
      <c r="EQ426" s="19" t="str">
        <f t="shared" si="342"/>
        <v/>
      </c>
      <c r="ER426" s="153" t="str">
        <f t="shared" si="343"/>
        <v/>
      </c>
      <c r="ES426" s="19" t="str">
        <f t="shared" si="344"/>
        <v/>
      </c>
      <c r="ET426" s="153" t="str">
        <f t="shared" si="345"/>
        <v/>
      </c>
    </row>
    <row r="427" spans="1:150" x14ac:dyDescent="0.25">
      <c r="A427" s="31"/>
      <c r="B427" s="91" t="str">
        <f t="shared" si="346"/>
        <v/>
      </c>
      <c r="C427" s="20" t="str">
        <f t="shared" si="306"/>
        <v/>
      </c>
      <c r="D427" s="97" t="str">
        <f t="shared" si="307"/>
        <v/>
      </c>
      <c r="E427" s="62" t="str">
        <f t="shared" si="347"/>
        <v/>
      </c>
      <c r="F427" s="31"/>
      <c r="G427" s="282"/>
      <c r="H427" s="283"/>
      <c r="I427" s="284"/>
      <c r="J427" s="285"/>
      <c r="K427" s="286"/>
      <c r="L427" s="287"/>
      <c r="M427" s="288"/>
      <c r="N427" s="287"/>
      <c r="O427" s="288"/>
      <c r="P427" s="287"/>
      <c r="Q427" s="288"/>
      <c r="R427" s="287"/>
      <c r="S427" s="288"/>
      <c r="T427" s="287"/>
      <c r="U427" s="288"/>
      <c r="V427" s="287"/>
      <c r="W427" s="288"/>
      <c r="X427" s="287"/>
      <c r="Y427" s="288"/>
      <c r="Z427" s="287"/>
      <c r="AA427" s="288"/>
      <c r="AB427" s="287"/>
      <c r="AC427" s="288"/>
      <c r="AD427" s="287"/>
      <c r="AE427" s="288"/>
      <c r="AF427" s="287"/>
      <c r="AG427" s="288"/>
      <c r="AH427" s="287"/>
      <c r="AI427" s="288"/>
      <c r="AJ427" s="287"/>
      <c r="AK427" s="288"/>
      <c r="AL427" s="287"/>
      <c r="AM427" s="288"/>
      <c r="AN427" s="287"/>
      <c r="AO427" s="288"/>
      <c r="AP427" s="287"/>
      <c r="AQ427" s="288"/>
      <c r="AR427" s="287"/>
      <c r="AS427" s="288"/>
      <c r="AT427" s="287"/>
      <c r="AU427" s="288"/>
      <c r="AV427" s="287"/>
      <c r="AW427" s="288"/>
      <c r="AX427" s="287"/>
      <c r="AY427" s="31"/>
      <c r="BA427" s="76" t="str">
        <f t="shared" si="348"/>
        <v/>
      </c>
      <c r="BC427" s="76" t="str">
        <f>IF('Stock List'!$K427="", "", 'Stock List'!$K427)</f>
        <v/>
      </c>
      <c r="BE427" s="106">
        <f>IFERROR(ROUND(((INDEX('Stock List'!$M$11:$M$1010, MATCH(L427, 'Stock List'!$K$11:$K$1010, 0))/INDEX('Stock List'!$L$11:$L$1010, MATCH(L427, 'Stock List'!$K$11:$K$1010, 0)))*K427), 2), 0)</f>
        <v>0</v>
      </c>
      <c r="BF427" s="20"/>
      <c r="BG427" s="20">
        <f>IFERROR(ROUND(((INDEX('Stock List'!$M$11:$M$1010, MATCH(N427, 'Stock List'!$K$11:$K$1010, 0))/INDEX('Stock List'!$L$11:$L$1010, MATCH(N427, 'Stock List'!$K$11:$K$1010, 0)))*M427), 2), 0)</f>
        <v>0</v>
      </c>
      <c r="BH427" s="20"/>
      <c r="BI427" s="20">
        <f>IFERROR(ROUND(((INDEX('Stock List'!$M$11:$M$1010, MATCH(P427, 'Stock List'!$K$11:$K$1010, 0))/INDEX('Stock List'!$L$11:$L$1010, MATCH(P427, 'Stock List'!$K$11:$K$1010, 0)))*O427), 2), 0)</f>
        <v>0</v>
      </c>
      <c r="BJ427" s="20"/>
      <c r="BK427" s="20">
        <f>IFERROR(ROUND(((INDEX('Stock List'!$M$11:$M$1010, MATCH(R427, 'Stock List'!$K$11:$K$1010, 0))/INDEX('Stock List'!$L$11:$L$1010, MATCH(R427, 'Stock List'!$K$11:$K$1010, 0)))*Q427), 2), 0)</f>
        <v>0</v>
      </c>
      <c r="BL427" s="20"/>
      <c r="BM427" s="20">
        <f>IFERROR(ROUND(((INDEX('Stock List'!$M$11:$M$1010, MATCH(T427, 'Stock List'!$K$11:$K$1010, 0))/INDEX('Stock List'!$L$11:$L$1010, MATCH(T427, 'Stock List'!$K$11:$K$1010, 0)))*S427), 2), 0)</f>
        <v>0</v>
      </c>
      <c r="BN427" s="20"/>
      <c r="BO427" s="20">
        <f>IFERROR(ROUND(((INDEX('Stock List'!$M$11:$M$1010, MATCH(V427, 'Stock List'!$K$11:$K$1010, 0))/INDEX('Stock List'!$L$11:$L$1010, MATCH(V427, 'Stock List'!$K$11:$K$1010, 0)))*U427), 2), 0)</f>
        <v>0</v>
      </c>
      <c r="BP427" s="20"/>
      <c r="BQ427" s="20">
        <f>IFERROR(ROUND(((INDEX('Stock List'!$M$11:$M$1010, MATCH(X427, 'Stock List'!$K$11:$K$1010, 0))/INDEX('Stock List'!$L$11:$L$1010, MATCH(X427, 'Stock List'!$K$11:$K$1010, 0)))*W427), 2), 0)</f>
        <v>0</v>
      </c>
      <c r="BR427" s="20"/>
      <c r="BS427" s="20">
        <f>IFERROR(ROUND(((INDEX('Stock List'!$M$11:$M$1010, MATCH(Z427, 'Stock List'!$K$11:$K$1010, 0))/INDEX('Stock List'!$L$11:$L$1010, MATCH(Z427, 'Stock List'!$K$11:$K$1010, 0)))*Y427), 2), 0)</f>
        <v>0</v>
      </c>
      <c r="BT427" s="20"/>
      <c r="BU427" s="20">
        <f>IFERROR(ROUND(((INDEX('Stock List'!$M$11:$M$1010, MATCH(AB427, 'Stock List'!$K$11:$K$1010, 0))/INDEX('Stock List'!$L$11:$L$1010, MATCH(AB427, 'Stock List'!$K$11:$K$1010, 0)))*AA427), 2), 0)</f>
        <v>0</v>
      </c>
      <c r="BV427" s="20"/>
      <c r="BW427" s="20">
        <f>IFERROR(ROUND(((INDEX('Stock List'!$M$11:$M$1010, MATCH(AD427, 'Stock List'!$K$11:$K$1010, 0))/INDEX('Stock List'!$L$11:$L$1010, MATCH(AD427, 'Stock List'!$K$11:$K$1010, 0)))*AC427), 2), 0)</f>
        <v>0</v>
      </c>
      <c r="BX427" s="20"/>
      <c r="BY427" s="20">
        <f>IFERROR(ROUND(((INDEX('Stock List'!$M$11:$M$1010, MATCH(AF427, 'Stock List'!$K$11:$K$1010, 0))/INDEX('Stock List'!$L$11:$L$1010, MATCH(AF427, 'Stock List'!$K$11:$K$1010, 0)))*AE427), 2), 0)</f>
        <v>0</v>
      </c>
      <c r="BZ427" s="20"/>
      <c r="CA427" s="20">
        <f>IFERROR(ROUND(((INDEX('Stock List'!$M$11:$M$1010, MATCH(AH427, 'Stock List'!$K$11:$K$1010, 0))/INDEX('Stock List'!$L$11:$L$1010, MATCH(AH427, 'Stock List'!$K$11:$K$1010, 0)))*AG427), 2), 0)</f>
        <v>0</v>
      </c>
      <c r="CB427" s="20"/>
      <c r="CC427" s="20">
        <f>IFERROR(ROUND(((INDEX('Stock List'!$M$11:$M$1010, MATCH(AJ427, 'Stock List'!$K$11:$K$1010, 0))/INDEX('Stock List'!$L$11:$L$1010, MATCH(AJ427, 'Stock List'!$K$11:$K$1010, 0)))*AI427), 2), 0)</f>
        <v>0</v>
      </c>
      <c r="CD427" s="20"/>
      <c r="CE427" s="20">
        <f>IFERROR(ROUND(((INDEX('Stock List'!$M$11:$M$1010, MATCH(AL427, 'Stock List'!$K$11:$K$1010, 0))/INDEX('Stock List'!$L$11:$L$1010, MATCH(AL427, 'Stock List'!$K$11:$K$1010, 0)))*AK427), 2), 0)</f>
        <v>0</v>
      </c>
      <c r="CF427" s="20"/>
      <c r="CG427" s="20">
        <f>IFERROR(ROUND(((INDEX('Stock List'!$M$11:$M$1010, MATCH(AN427, 'Stock List'!$K$11:$K$1010, 0))/INDEX('Stock List'!$L$11:$L$1010, MATCH(AN427, 'Stock List'!$K$11:$K$1010, 0)))*AM427), 2), 0)</f>
        <v>0</v>
      </c>
      <c r="CH427" s="20"/>
      <c r="CI427" s="20">
        <f>IFERROR(ROUND(((INDEX('Stock List'!$M$11:$M$1010, MATCH(AP427, 'Stock List'!$K$11:$K$1010, 0))/INDEX('Stock List'!$L$11:$L$1010, MATCH(AP427, 'Stock List'!$K$11:$K$1010, 0)))*AO427), 2), 0)</f>
        <v>0</v>
      </c>
      <c r="CJ427" s="20"/>
      <c r="CK427" s="20">
        <f>IFERROR(ROUND(((INDEX('Stock List'!$M$11:$M$1010, MATCH(AR427, 'Stock List'!$K$11:$K$1010, 0))/INDEX('Stock List'!$L$11:$L$1010, MATCH(AR427, 'Stock List'!$K$11:$K$1010, 0)))*AQ427), 2), 0)</f>
        <v>0</v>
      </c>
      <c r="CL427" s="20"/>
      <c r="CM427" s="20">
        <f>IFERROR(ROUND(((INDEX('Stock List'!$M$11:$M$1010, MATCH(AT427, 'Stock List'!$K$11:$K$1010, 0))/INDEX('Stock List'!$L$11:$L$1010, MATCH(AT427, 'Stock List'!$K$11:$K$1010, 0)))*AS427), 2), 0)</f>
        <v>0</v>
      </c>
      <c r="CN427" s="20"/>
      <c r="CO427" s="20">
        <f>IFERROR(ROUND(((INDEX('Stock List'!$M$11:$M$1010, MATCH(AV427, 'Stock List'!$K$11:$K$1010, 0))/INDEX('Stock List'!$L$11:$L$1010, MATCH(AV427, 'Stock List'!$K$11:$K$1010, 0)))*AU427), 2), 0)</f>
        <v>0</v>
      </c>
      <c r="CP427" s="20"/>
      <c r="CQ427" s="20">
        <f>IFERROR(ROUND(((INDEX('Stock List'!$M$11:$M$1010, MATCH(AX427, 'Stock List'!$K$11:$K$1010, 0))/INDEX('Stock List'!$L$11:$L$1010, MATCH(AX427, 'Stock List'!$K$11:$K$1010, 0)))*AW427), 2), 0)</f>
        <v>0</v>
      </c>
      <c r="CR427" s="22"/>
      <c r="CT427" s="106" t="str">
        <f t="shared" si="349"/>
        <v/>
      </c>
      <c r="CU427" s="22" t="str">
        <f t="shared" si="350"/>
        <v/>
      </c>
      <c r="CX427" s="106" t="str">
        <f t="shared" si="351"/>
        <v/>
      </c>
      <c r="CY427" s="20" t="str">
        <f t="shared" si="352"/>
        <v/>
      </c>
      <c r="CZ427" s="22" t="str">
        <f t="shared" si="353"/>
        <v/>
      </c>
      <c r="DB427" s="76" t="str">
        <f>IF($H427="", "", COUNTIF($G$11:$G$1010, "&gt;"&amp;$G427)+1+COUNTIF($G$11:$G427, $G427)-1)</f>
        <v/>
      </c>
      <c r="DC427" s="76" t="str">
        <f>IF($H427="", "", COUNTIF($CZ$11:$CZ$1010, "&gt;"&amp;$CZ427)+1+COUNTIF($CZ$11:$CZ427, $CZ427)-1)</f>
        <v/>
      </c>
      <c r="DE427" s="147" t="str">
        <f t="shared" si="354"/>
        <v/>
      </c>
      <c r="DF427" s="148"/>
      <c r="DG427" s="19" t="str">
        <f t="shared" si="355"/>
        <v/>
      </c>
      <c r="DH427" s="153" t="str">
        <f t="shared" si="356"/>
        <v/>
      </c>
      <c r="DI427" s="19" t="str">
        <f t="shared" si="308"/>
        <v/>
      </c>
      <c r="DJ427" s="153" t="str">
        <f t="shared" si="309"/>
        <v/>
      </c>
      <c r="DK427" s="19" t="str">
        <f t="shared" si="310"/>
        <v/>
      </c>
      <c r="DL427" s="153" t="str">
        <f t="shared" si="311"/>
        <v/>
      </c>
      <c r="DM427" s="19" t="str">
        <f t="shared" si="312"/>
        <v/>
      </c>
      <c r="DN427" s="153" t="str">
        <f t="shared" si="313"/>
        <v/>
      </c>
      <c r="DO427" s="19" t="str">
        <f t="shared" si="314"/>
        <v/>
      </c>
      <c r="DP427" s="153" t="str">
        <f t="shared" si="315"/>
        <v/>
      </c>
      <c r="DQ427" s="19" t="str">
        <f t="shared" si="316"/>
        <v/>
      </c>
      <c r="DR427" s="153" t="str">
        <f t="shared" si="317"/>
        <v/>
      </c>
      <c r="DS427" s="19" t="str">
        <f t="shared" si="318"/>
        <v/>
      </c>
      <c r="DT427" s="153" t="str">
        <f t="shared" si="319"/>
        <v/>
      </c>
      <c r="DU427" s="19" t="str">
        <f t="shared" si="320"/>
        <v/>
      </c>
      <c r="DV427" s="153" t="str">
        <f t="shared" si="321"/>
        <v/>
      </c>
      <c r="DW427" s="19" t="str">
        <f t="shared" si="322"/>
        <v/>
      </c>
      <c r="DX427" s="153" t="str">
        <f t="shared" si="323"/>
        <v/>
      </c>
      <c r="DY427" s="19" t="str">
        <f t="shared" si="324"/>
        <v/>
      </c>
      <c r="DZ427" s="153" t="str">
        <f t="shared" si="325"/>
        <v/>
      </c>
      <c r="EA427" s="19" t="str">
        <f t="shared" si="326"/>
        <v/>
      </c>
      <c r="EB427" s="153" t="str">
        <f t="shared" si="327"/>
        <v/>
      </c>
      <c r="EC427" s="19" t="str">
        <f t="shared" si="328"/>
        <v/>
      </c>
      <c r="ED427" s="153" t="str">
        <f t="shared" si="329"/>
        <v/>
      </c>
      <c r="EE427" s="19" t="str">
        <f t="shared" si="330"/>
        <v/>
      </c>
      <c r="EF427" s="153" t="str">
        <f t="shared" si="331"/>
        <v/>
      </c>
      <c r="EG427" s="19" t="str">
        <f t="shared" si="332"/>
        <v/>
      </c>
      <c r="EH427" s="153" t="str">
        <f t="shared" si="333"/>
        <v/>
      </c>
      <c r="EI427" s="19" t="str">
        <f t="shared" si="334"/>
        <v/>
      </c>
      <c r="EJ427" s="153" t="str">
        <f t="shared" si="335"/>
        <v/>
      </c>
      <c r="EK427" s="19" t="str">
        <f t="shared" si="336"/>
        <v/>
      </c>
      <c r="EL427" s="153" t="str">
        <f t="shared" si="337"/>
        <v/>
      </c>
      <c r="EM427" s="19" t="str">
        <f t="shared" si="338"/>
        <v/>
      </c>
      <c r="EN427" s="153" t="str">
        <f t="shared" si="339"/>
        <v/>
      </c>
      <c r="EO427" s="19" t="str">
        <f t="shared" si="340"/>
        <v/>
      </c>
      <c r="EP427" s="153" t="str">
        <f t="shared" si="341"/>
        <v/>
      </c>
      <c r="EQ427" s="19" t="str">
        <f t="shared" si="342"/>
        <v/>
      </c>
      <c r="ER427" s="153" t="str">
        <f t="shared" si="343"/>
        <v/>
      </c>
      <c r="ES427" s="19" t="str">
        <f t="shared" si="344"/>
        <v/>
      </c>
      <c r="ET427" s="153" t="str">
        <f t="shared" si="345"/>
        <v/>
      </c>
    </row>
    <row r="428" spans="1:150" x14ac:dyDescent="0.25">
      <c r="A428" s="31"/>
      <c r="B428" s="91" t="str">
        <f t="shared" si="346"/>
        <v/>
      </c>
      <c r="C428" s="20" t="str">
        <f t="shared" si="306"/>
        <v/>
      </c>
      <c r="D428" s="97" t="str">
        <f t="shared" si="307"/>
        <v/>
      </c>
      <c r="E428" s="62" t="str">
        <f t="shared" si="347"/>
        <v/>
      </c>
      <c r="F428" s="31"/>
      <c r="G428" s="282"/>
      <c r="H428" s="283"/>
      <c r="I428" s="284"/>
      <c r="J428" s="285"/>
      <c r="K428" s="286"/>
      <c r="L428" s="287"/>
      <c r="M428" s="288"/>
      <c r="N428" s="287"/>
      <c r="O428" s="288"/>
      <c r="P428" s="287"/>
      <c r="Q428" s="288"/>
      <c r="R428" s="287"/>
      <c r="S428" s="288"/>
      <c r="T428" s="287"/>
      <c r="U428" s="288"/>
      <c r="V428" s="287"/>
      <c r="W428" s="288"/>
      <c r="X428" s="287"/>
      <c r="Y428" s="288"/>
      <c r="Z428" s="287"/>
      <c r="AA428" s="288"/>
      <c r="AB428" s="287"/>
      <c r="AC428" s="288"/>
      <c r="AD428" s="287"/>
      <c r="AE428" s="288"/>
      <c r="AF428" s="287"/>
      <c r="AG428" s="288"/>
      <c r="AH428" s="287"/>
      <c r="AI428" s="288"/>
      <c r="AJ428" s="287"/>
      <c r="AK428" s="288"/>
      <c r="AL428" s="287"/>
      <c r="AM428" s="288"/>
      <c r="AN428" s="287"/>
      <c r="AO428" s="288"/>
      <c r="AP428" s="287"/>
      <c r="AQ428" s="288"/>
      <c r="AR428" s="287"/>
      <c r="AS428" s="288"/>
      <c r="AT428" s="287"/>
      <c r="AU428" s="288"/>
      <c r="AV428" s="287"/>
      <c r="AW428" s="288"/>
      <c r="AX428" s="287"/>
      <c r="AY428" s="31"/>
      <c r="BA428" s="76" t="str">
        <f t="shared" si="348"/>
        <v/>
      </c>
      <c r="BC428" s="76" t="str">
        <f>IF('Stock List'!$K428="", "", 'Stock List'!$K428)</f>
        <v/>
      </c>
      <c r="BE428" s="106">
        <f>IFERROR(ROUND(((INDEX('Stock List'!$M$11:$M$1010, MATCH(L428, 'Stock List'!$K$11:$K$1010, 0))/INDEX('Stock List'!$L$11:$L$1010, MATCH(L428, 'Stock List'!$K$11:$K$1010, 0)))*K428), 2), 0)</f>
        <v>0</v>
      </c>
      <c r="BF428" s="20"/>
      <c r="BG428" s="20">
        <f>IFERROR(ROUND(((INDEX('Stock List'!$M$11:$M$1010, MATCH(N428, 'Stock List'!$K$11:$K$1010, 0))/INDEX('Stock List'!$L$11:$L$1010, MATCH(N428, 'Stock List'!$K$11:$K$1010, 0)))*M428), 2), 0)</f>
        <v>0</v>
      </c>
      <c r="BH428" s="20"/>
      <c r="BI428" s="20">
        <f>IFERROR(ROUND(((INDEX('Stock List'!$M$11:$M$1010, MATCH(P428, 'Stock List'!$K$11:$K$1010, 0))/INDEX('Stock List'!$L$11:$L$1010, MATCH(P428, 'Stock List'!$K$11:$K$1010, 0)))*O428), 2), 0)</f>
        <v>0</v>
      </c>
      <c r="BJ428" s="20"/>
      <c r="BK428" s="20">
        <f>IFERROR(ROUND(((INDEX('Stock List'!$M$11:$M$1010, MATCH(R428, 'Stock List'!$K$11:$K$1010, 0))/INDEX('Stock List'!$L$11:$L$1010, MATCH(R428, 'Stock List'!$K$11:$K$1010, 0)))*Q428), 2), 0)</f>
        <v>0</v>
      </c>
      <c r="BL428" s="20"/>
      <c r="BM428" s="20">
        <f>IFERROR(ROUND(((INDEX('Stock List'!$M$11:$M$1010, MATCH(T428, 'Stock List'!$K$11:$K$1010, 0))/INDEX('Stock List'!$L$11:$L$1010, MATCH(T428, 'Stock List'!$K$11:$K$1010, 0)))*S428), 2), 0)</f>
        <v>0</v>
      </c>
      <c r="BN428" s="20"/>
      <c r="BO428" s="20">
        <f>IFERROR(ROUND(((INDEX('Stock List'!$M$11:$M$1010, MATCH(V428, 'Stock List'!$K$11:$K$1010, 0))/INDEX('Stock List'!$L$11:$L$1010, MATCH(V428, 'Stock List'!$K$11:$K$1010, 0)))*U428), 2), 0)</f>
        <v>0</v>
      </c>
      <c r="BP428" s="20"/>
      <c r="BQ428" s="20">
        <f>IFERROR(ROUND(((INDEX('Stock List'!$M$11:$M$1010, MATCH(X428, 'Stock List'!$K$11:$K$1010, 0))/INDEX('Stock List'!$L$11:$L$1010, MATCH(X428, 'Stock List'!$K$11:$K$1010, 0)))*W428), 2), 0)</f>
        <v>0</v>
      </c>
      <c r="BR428" s="20"/>
      <c r="BS428" s="20">
        <f>IFERROR(ROUND(((INDEX('Stock List'!$M$11:$M$1010, MATCH(Z428, 'Stock List'!$K$11:$K$1010, 0))/INDEX('Stock List'!$L$11:$L$1010, MATCH(Z428, 'Stock List'!$K$11:$K$1010, 0)))*Y428), 2), 0)</f>
        <v>0</v>
      </c>
      <c r="BT428" s="20"/>
      <c r="BU428" s="20">
        <f>IFERROR(ROUND(((INDEX('Stock List'!$M$11:$M$1010, MATCH(AB428, 'Stock List'!$K$11:$K$1010, 0))/INDEX('Stock List'!$L$11:$L$1010, MATCH(AB428, 'Stock List'!$K$11:$K$1010, 0)))*AA428), 2), 0)</f>
        <v>0</v>
      </c>
      <c r="BV428" s="20"/>
      <c r="BW428" s="20">
        <f>IFERROR(ROUND(((INDEX('Stock List'!$M$11:$M$1010, MATCH(AD428, 'Stock List'!$K$11:$K$1010, 0))/INDEX('Stock List'!$L$11:$L$1010, MATCH(AD428, 'Stock List'!$K$11:$K$1010, 0)))*AC428), 2), 0)</f>
        <v>0</v>
      </c>
      <c r="BX428" s="20"/>
      <c r="BY428" s="20">
        <f>IFERROR(ROUND(((INDEX('Stock List'!$M$11:$M$1010, MATCH(AF428, 'Stock List'!$K$11:$K$1010, 0))/INDEX('Stock List'!$L$11:$L$1010, MATCH(AF428, 'Stock List'!$K$11:$K$1010, 0)))*AE428), 2), 0)</f>
        <v>0</v>
      </c>
      <c r="BZ428" s="20"/>
      <c r="CA428" s="20">
        <f>IFERROR(ROUND(((INDEX('Stock List'!$M$11:$M$1010, MATCH(AH428, 'Stock List'!$K$11:$K$1010, 0))/INDEX('Stock List'!$L$11:$L$1010, MATCH(AH428, 'Stock List'!$K$11:$K$1010, 0)))*AG428), 2), 0)</f>
        <v>0</v>
      </c>
      <c r="CB428" s="20"/>
      <c r="CC428" s="20">
        <f>IFERROR(ROUND(((INDEX('Stock List'!$M$11:$M$1010, MATCH(AJ428, 'Stock List'!$K$11:$K$1010, 0))/INDEX('Stock List'!$L$11:$L$1010, MATCH(AJ428, 'Stock List'!$K$11:$K$1010, 0)))*AI428), 2), 0)</f>
        <v>0</v>
      </c>
      <c r="CD428" s="20"/>
      <c r="CE428" s="20">
        <f>IFERROR(ROUND(((INDEX('Stock List'!$M$11:$M$1010, MATCH(AL428, 'Stock List'!$K$11:$K$1010, 0))/INDEX('Stock List'!$L$11:$L$1010, MATCH(AL428, 'Stock List'!$K$11:$K$1010, 0)))*AK428), 2), 0)</f>
        <v>0</v>
      </c>
      <c r="CF428" s="20"/>
      <c r="CG428" s="20">
        <f>IFERROR(ROUND(((INDEX('Stock List'!$M$11:$M$1010, MATCH(AN428, 'Stock List'!$K$11:$K$1010, 0))/INDEX('Stock List'!$L$11:$L$1010, MATCH(AN428, 'Stock List'!$K$11:$K$1010, 0)))*AM428), 2), 0)</f>
        <v>0</v>
      </c>
      <c r="CH428" s="20"/>
      <c r="CI428" s="20">
        <f>IFERROR(ROUND(((INDEX('Stock List'!$M$11:$M$1010, MATCH(AP428, 'Stock List'!$K$11:$K$1010, 0))/INDEX('Stock List'!$L$11:$L$1010, MATCH(AP428, 'Stock List'!$K$11:$K$1010, 0)))*AO428), 2), 0)</f>
        <v>0</v>
      </c>
      <c r="CJ428" s="20"/>
      <c r="CK428" s="20">
        <f>IFERROR(ROUND(((INDEX('Stock List'!$M$11:$M$1010, MATCH(AR428, 'Stock List'!$K$11:$K$1010, 0))/INDEX('Stock List'!$L$11:$L$1010, MATCH(AR428, 'Stock List'!$K$11:$K$1010, 0)))*AQ428), 2), 0)</f>
        <v>0</v>
      </c>
      <c r="CL428" s="20"/>
      <c r="CM428" s="20">
        <f>IFERROR(ROUND(((INDEX('Stock List'!$M$11:$M$1010, MATCH(AT428, 'Stock List'!$K$11:$K$1010, 0))/INDEX('Stock List'!$L$11:$L$1010, MATCH(AT428, 'Stock List'!$K$11:$K$1010, 0)))*AS428), 2), 0)</f>
        <v>0</v>
      </c>
      <c r="CN428" s="20"/>
      <c r="CO428" s="20">
        <f>IFERROR(ROUND(((INDEX('Stock List'!$M$11:$M$1010, MATCH(AV428, 'Stock List'!$K$11:$K$1010, 0))/INDEX('Stock List'!$L$11:$L$1010, MATCH(AV428, 'Stock List'!$K$11:$K$1010, 0)))*AU428), 2), 0)</f>
        <v>0</v>
      </c>
      <c r="CP428" s="20"/>
      <c r="CQ428" s="20">
        <f>IFERROR(ROUND(((INDEX('Stock List'!$M$11:$M$1010, MATCH(AX428, 'Stock List'!$K$11:$K$1010, 0))/INDEX('Stock List'!$L$11:$L$1010, MATCH(AX428, 'Stock List'!$K$11:$K$1010, 0)))*AW428), 2), 0)</f>
        <v>0</v>
      </c>
      <c r="CR428" s="22"/>
      <c r="CT428" s="106" t="str">
        <f t="shared" si="349"/>
        <v/>
      </c>
      <c r="CU428" s="22" t="str">
        <f t="shared" si="350"/>
        <v/>
      </c>
      <c r="CX428" s="106" t="str">
        <f t="shared" si="351"/>
        <v/>
      </c>
      <c r="CY428" s="20" t="str">
        <f t="shared" si="352"/>
        <v/>
      </c>
      <c r="CZ428" s="22" t="str">
        <f t="shared" si="353"/>
        <v/>
      </c>
      <c r="DB428" s="76" t="str">
        <f>IF($H428="", "", COUNTIF($G$11:$G$1010, "&gt;"&amp;$G428)+1+COUNTIF($G$11:$G428, $G428)-1)</f>
        <v/>
      </c>
      <c r="DC428" s="76" t="str">
        <f>IF($H428="", "", COUNTIF($CZ$11:$CZ$1010, "&gt;"&amp;$CZ428)+1+COUNTIF($CZ$11:$CZ428, $CZ428)-1)</f>
        <v/>
      </c>
      <c r="DE428" s="147" t="str">
        <f t="shared" si="354"/>
        <v/>
      </c>
      <c r="DF428" s="148"/>
      <c r="DG428" s="19" t="str">
        <f t="shared" si="355"/>
        <v/>
      </c>
      <c r="DH428" s="153" t="str">
        <f t="shared" si="356"/>
        <v/>
      </c>
      <c r="DI428" s="19" t="str">
        <f t="shared" si="308"/>
        <v/>
      </c>
      <c r="DJ428" s="153" t="str">
        <f t="shared" si="309"/>
        <v/>
      </c>
      <c r="DK428" s="19" t="str">
        <f t="shared" si="310"/>
        <v/>
      </c>
      <c r="DL428" s="153" t="str">
        <f t="shared" si="311"/>
        <v/>
      </c>
      <c r="DM428" s="19" t="str">
        <f t="shared" si="312"/>
        <v/>
      </c>
      <c r="DN428" s="153" t="str">
        <f t="shared" si="313"/>
        <v/>
      </c>
      <c r="DO428" s="19" t="str">
        <f t="shared" si="314"/>
        <v/>
      </c>
      <c r="DP428" s="153" t="str">
        <f t="shared" si="315"/>
        <v/>
      </c>
      <c r="DQ428" s="19" t="str">
        <f t="shared" si="316"/>
        <v/>
      </c>
      <c r="DR428" s="153" t="str">
        <f t="shared" si="317"/>
        <v/>
      </c>
      <c r="DS428" s="19" t="str">
        <f t="shared" si="318"/>
        <v/>
      </c>
      <c r="DT428" s="153" t="str">
        <f t="shared" si="319"/>
        <v/>
      </c>
      <c r="DU428" s="19" t="str">
        <f t="shared" si="320"/>
        <v/>
      </c>
      <c r="DV428" s="153" t="str">
        <f t="shared" si="321"/>
        <v/>
      </c>
      <c r="DW428" s="19" t="str">
        <f t="shared" si="322"/>
        <v/>
      </c>
      <c r="DX428" s="153" t="str">
        <f t="shared" si="323"/>
        <v/>
      </c>
      <c r="DY428" s="19" t="str">
        <f t="shared" si="324"/>
        <v/>
      </c>
      <c r="DZ428" s="153" t="str">
        <f t="shared" si="325"/>
        <v/>
      </c>
      <c r="EA428" s="19" t="str">
        <f t="shared" si="326"/>
        <v/>
      </c>
      <c r="EB428" s="153" t="str">
        <f t="shared" si="327"/>
        <v/>
      </c>
      <c r="EC428" s="19" t="str">
        <f t="shared" si="328"/>
        <v/>
      </c>
      <c r="ED428" s="153" t="str">
        <f t="shared" si="329"/>
        <v/>
      </c>
      <c r="EE428" s="19" t="str">
        <f t="shared" si="330"/>
        <v/>
      </c>
      <c r="EF428" s="153" t="str">
        <f t="shared" si="331"/>
        <v/>
      </c>
      <c r="EG428" s="19" t="str">
        <f t="shared" si="332"/>
        <v/>
      </c>
      <c r="EH428" s="153" t="str">
        <f t="shared" si="333"/>
        <v/>
      </c>
      <c r="EI428" s="19" t="str">
        <f t="shared" si="334"/>
        <v/>
      </c>
      <c r="EJ428" s="153" t="str">
        <f t="shared" si="335"/>
        <v/>
      </c>
      <c r="EK428" s="19" t="str">
        <f t="shared" si="336"/>
        <v/>
      </c>
      <c r="EL428" s="153" t="str">
        <f t="shared" si="337"/>
        <v/>
      </c>
      <c r="EM428" s="19" t="str">
        <f t="shared" si="338"/>
        <v/>
      </c>
      <c r="EN428" s="153" t="str">
        <f t="shared" si="339"/>
        <v/>
      </c>
      <c r="EO428" s="19" t="str">
        <f t="shared" si="340"/>
        <v/>
      </c>
      <c r="EP428" s="153" t="str">
        <f t="shared" si="341"/>
        <v/>
      </c>
      <c r="EQ428" s="19" t="str">
        <f t="shared" si="342"/>
        <v/>
      </c>
      <c r="ER428" s="153" t="str">
        <f t="shared" si="343"/>
        <v/>
      </c>
      <c r="ES428" s="19" t="str">
        <f t="shared" si="344"/>
        <v/>
      </c>
      <c r="ET428" s="153" t="str">
        <f t="shared" si="345"/>
        <v/>
      </c>
    </row>
    <row r="429" spans="1:150" x14ac:dyDescent="0.25">
      <c r="A429" s="31"/>
      <c r="B429" s="91" t="str">
        <f t="shared" si="346"/>
        <v/>
      </c>
      <c r="C429" s="20" t="str">
        <f t="shared" si="306"/>
        <v/>
      </c>
      <c r="D429" s="97" t="str">
        <f t="shared" si="307"/>
        <v/>
      </c>
      <c r="E429" s="62" t="str">
        <f t="shared" si="347"/>
        <v/>
      </c>
      <c r="F429" s="31"/>
      <c r="G429" s="282"/>
      <c r="H429" s="283"/>
      <c r="I429" s="284"/>
      <c r="J429" s="285"/>
      <c r="K429" s="286"/>
      <c r="L429" s="287"/>
      <c r="M429" s="288"/>
      <c r="N429" s="287"/>
      <c r="O429" s="288"/>
      <c r="P429" s="287"/>
      <c r="Q429" s="288"/>
      <c r="R429" s="287"/>
      <c r="S429" s="288"/>
      <c r="T429" s="287"/>
      <c r="U429" s="288"/>
      <c r="V429" s="287"/>
      <c r="W429" s="288"/>
      <c r="X429" s="287"/>
      <c r="Y429" s="288"/>
      <c r="Z429" s="287"/>
      <c r="AA429" s="288"/>
      <c r="AB429" s="287"/>
      <c r="AC429" s="288"/>
      <c r="AD429" s="287"/>
      <c r="AE429" s="288"/>
      <c r="AF429" s="287"/>
      <c r="AG429" s="288"/>
      <c r="AH429" s="287"/>
      <c r="AI429" s="288"/>
      <c r="AJ429" s="287"/>
      <c r="AK429" s="288"/>
      <c r="AL429" s="287"/>
      <c r="AM429" s="288"/>
      <c r="AN429" s="287"/>
      <c r="AO429" s="288"/>
      <c r="AP429" s="287"/>
      <c r="AQ429" s="288"/>
      <c r="AR429" s="287"/>
      <c r="AS429" s="288"/>
      <c r="AT429" s="287"/>
      <c r="AU429" s="288"/>
      <c r="AV429" s="287"/>
      <c r="AW429" s="288"/>
      <c r="AX429" s="287"/>
      <c r="AY429" s="31"/>
      <c r="BA429" s="76" t="str">
        <f t="shared" si="348"/>
        <v/>
      </c>
      <c r="BC429" s="76" t="str">
        <f>IF('Stock List'!$K429="", "", 'Stock List'!$K429)</f>
        <v/>
      </c>
      <c r="BE429" s="106">
        <f>IFERROR(ROUND(((INDEX('Stock List'!$M$11:$M$1010, MATCH(L429, 'Stock List'!$K$11:$K$1010, 0))/INDEX('Stock List'!$L$11:$L$1010, MATCH(L429, 'Stock List'!$K$11:$K$1010, 0)))*K429), 2), 0)</f>
        <v>0</v>
      </c>
      <c r="BF429" s="20"/>
      <c r="BG429" s="20">
        <f>IFERROR(ROUND(((INDEX('Stock List'!$M$11:$M$1010, MATCH(N429, 'Stock List'!$K$11:$K$1010, 0))/INDEX('Stock List'!$L$11:$L$1010, MATCH(N429, 'Stock List'!$K$11:$K$1010, 0)))*M429), 2), 0)</f>
        <v>0</v>
      </c>
      <c r="BH429" s="20"/>
      <c r="BI429" s="20">
        <f>IFERROR(ROUND(((INDEX('Stock List'!$M$11:$M$1010, MATCH(P429, 'Stock List'!$K$11:$K$1010, 0))/INDEX('Stock List'!$L$11:$L$1010, MATCH(P429, 'Stock List'!$K$11:$K$1010, 0)))*O429), 2), 0)</f>
        <v>0</v>
      </c>
      <c r="BJ429" s="20"/>
      <c r="BK429" s="20">
        <f>IFERROR(ROUND(((INDEX('Stock List'!$M$11:$M$1010, MATCH(R429, 'Stock List'!$K$11:$K$1010, 0))/INDEX('Stock List'!$L$11:$L$1010, MATCH(R429, 'Stock List'!$K$11:$K$1010, 0)))*Q429), 2), 0)</f>
        <v>0</v>
      </c>
      <c r="BL429" s="20"/>
      <c r="BM429" s="20">
        <f>IFERROR(ROUND(((INDEX('Stock List'!$M$11:$M$1010, MATCH(T429, 'Stock List'!$K$11:$K$1010, 0))/INDEX('Stock List'!$L$11:$L$1010, MATCH(T429, 'Stock List'!$K$11:$K$1010, 0)))*S429), 2), 0)</f>
        <v>0</v>
      </c>
      <c r="BN429" s="20"/>
      <c r="BO429" s="20">
        <f>IFERROR(ROUND(((INDEX('Stock List'!$M$11:$M$1010, MATCH(V429, 'Stock List'!$K$11:$K$1010, 0))/INDEX('Stock List'!$L$11:$L$1010, MATCH(V429, 'Stock List'!$K$11:$K$1010, 0)))*U429), 2), 0)</f>
        <v>0</v>
      </c>
      <c r="BP429" s="20"/>
      <c r="BQ429" s="20">
        <f>IFERROR(ROUND(((INDEX('Stock List'!$M$11:$M$1010, MATCH(X429, 'Stock List'!$K$11:$K$1010, 0))/INDEX('Stock List'!$L$11:$L$1010, MATCH(X429, 'Stock List'!$K$11:$K$1010, 0)))*W429), 2), 0)</f>
        <v>0</v>
      </c>
      <c r="BR429" s="20"/>
      <c r="BS429" s="20">
        <f>IFERROR(ROUND(((INDEX('Stock List'!$M$11:$M$1010, MATCH(Z429, 'Stock List'!$K$11:$K$1010, 0))/INDEX('Stock List'!$L$11:$L$1010, MATCH(Z429, 'Stock List'!$K$11:$K$1010, 0)))*Y429), 2), 0)</f>
        <v>0</v>
      </c>
      <c r="BT429" s="20"/>
      <c r="BU429" s="20">
        <f>IFERROR(ROUND(((INDEX('Stock List'!$M$11:$M$1010, MATCH(AB429, 'Stock List'!$K$11:$K$1010, 0))/INDEX('Stock List'!$L$11:$L$1010, MATCH(AB429, 'Stock List'!$K$11:$K$1010, 0)))*AA429), 2), 0)</f>
        <v>0</v>
      </c>
      <c r="BV429" s="20"/>
      <c r="BW429" s="20">
        <f>IFERROR(ROUND(((INDEX('Stock List'!$M$11:$M$1010, MATCH(AD429, 'Stock List'!$K$11:$K$1010, 0))/INDEX('Stock List'!$L$11:$L$1010, MATCH(AD429, 'Stock List'!$K$11:$K$1010, 0)))*AC429), 2), 0)</f>
        <v>0</v>
      </c>
      <c r="BX429" s="20"/>
      <c r="BY429" s="20">
        <f>IFERROR(ROUND(((INDEX('Stock List'!$M$11:$M$1010, MATCH(AF429, 'Stock List'!$K$11:$K$1010, 0))/INDEX('Stock List'!$L$11:$L$1010, MATCH(AF429, 'Stock List'!$K$11:$K$1010, 0)))*AE429), 2), 0)</f>
        <v>0</v>
      </c>
      <c r="BZ429" s="20"/>
      <c r="CA429" s="20">
        <f>IFERROR(ROUND(((INDEX('Stock List'!$M$11:$M$1010, MATCH(AH429, 'Stock List'!$K$11:$K$1010, 0))/INDEX('Stock List'!$L$11:$L$1010, MATCH(AH429, 'Stock List'!$K$11:$K$1010, 0)))*AG429), 2), 0)</f>
        <v>0</v>
      </c>
      <c r="CB429" s="20"/>
      <c r="CC429" s="20">
        <f>IFERROR(ROUND(((INDEX('Stock List'!$M$11:$M$1010, MATCH(AJ429, 'Stock List'!$K$11:$K$1010, 0))/INDEX('Stock List'!$L$11:$L$1010, MATCH(AJ429, 'Stock List'!$K$11:$K$1010, 0)))*AI429), 2), 0)</f>
        <v>0</v>
      </c>
      <c r="CD429" s="20"/>
      <c r="CE429" s="20">
        <f>IFERROR(ROUND(((INDEX('Stock List'!$M$11:$M$1010, MATCH(AL429, 'Stock List'!$K$11:$K$1010, 0))/INDEX('Stock List'!$L$11:$L$1010, MATCH(AL429, 'Stock List'!$K$11:$K$1010, 0)))*AK429), 2), 0)</f>
        <v>0</v>
      </c>
      <c r="CF429" s="20"/>
      <c r="CG429" s="20">
        <f>IFERROR(ROUND(((INDEX('Stock List'!$M$11:$M$1010, MATCH(AN429, 'Stock List'!$K$11:$K$1010, 0))/INDEX('Stock List'!$L$11:$L$1010, MATCH(AN429, 'Stock List'!$K$11:$K$1010, 0)))*AM429), 2), 0)</f>
        <v>0</v>
      </c>
      <c r="CH429" s="20"/>
      <c r="CI429" s="20">
        <f>IFERROR(ROUND(((INDEX('Stock List'!$M$11:$M$1010, MATCH(AP429, 'Stock List'!$K$11:$K$1010, 0))/INDEX('Stock List'!$L$11:$L$1010, MATCH(AP429, 'Stock List'!$K$11:$K$1010, 0)))*AO429), 2), 0)</f>
        <v>0</v>
      </c>
      <c r="CJ429" s="20"/>
      <c r="CK429" s="20">
        <f>IFERROR(ROUND(((INDEX('Stock List'!$M$11:$M$1010, MATCH(AR429, 'Stock List'!$K$11:$K$1010, 0))/INDEX('Stock List'!$L$11:$L$1010, MATCH(AR429, 'Stock List'!$K$11:$K$1010, 0)))*AQ429), 2), 0)</f>
        <v>0</v>
      </c>
      <c r="CL429" s="20"/>
      <c r="CM429" s="20">
        <f>IFERROR(ROUND(((INDEX('Stock List'!$M$11:$M$1010, MATCH(AT429, 'Stock List'!$K$11:$K$1010, 0))/INDEX('Stock List'!$L$11:$L$1010, MATCH(AT429, 'Stock List'!$K$11:$K$1010, 0)))*AS429), 2), 0)</f>
        <v>0</v>
      </c>
      <c r="CN429" s="20"/>
      <c r="CO429" s="20">
        <f>IFERROR(ROUND(((INDEX('Stock List'!$M$11:$M$1010, MATCH(AV429, 'Stock List'!$K$11:$K$1010, 0))/INDEX('Stock List'!$L$11:$L$1010, MATCH(AV429, 'Stock List'!$K$11:$K$1010, 0)))*AU429), 2), 0)</f>
        <v>0</v>
      </c>
      <c r="CP429" s="20"/>
      <c r="CQ429" s="20">
        <f>IFERROR(ROUND(((INDEX('Stock List'!$M$11:$M$1010, MATCH(AX429, 'Stock List'!$K$11:$K$1010, 0))/INDEX('Stock List'!$L$11:$L$1010, MATCH(AX429, 'Stock List'!$K$11:$K$1010, 0)))*AW429), 2), 0)</f>
        <v>0</v>
      </c>
      <c r="CR429" s="22"/>
      <c r="CT429" s="106" t="str">
        <f t="shared" si="349"/>
        <v/>
      </c>
      <c r="CU429" s="22" t="str">
        <f t="shared" si="350"/>
        <v/>
      </c>
      <c r="CX429" s="106" t="str">
        <f t="shared" si="351"/>
        <v/>
      </c>
      <c r="CY429" s="20" t="str">
        <f t="shared" si="352"/>
        <v/>
      </c>
      <c r="CZ429" s="22" t="str">
        <f t="shared" si="353"/>
        <v/>
      </c>
      <c r="DB429" s="76" t="str">
        <f>IF($H429="", "", COUNTIF($G$11:$G$1010, "&gt;"&amp;$G429)+1+COUNTIF($G$11:$G429, $G429)-1)</f>
        <v/>
      </c>
      <c r="DC429" s="76" t="str">
        <f>IF($H429="", "", COUNTIF($CZ$11:$CZ$1010, "&gt;"&amp;$CZ429)+1+COUNTIF($CZ$11:$CZ429, $CZ429)-1)</f>
        <v/>
      </c>
      <c r="DE429" s="147" t="str">
        <f t="shared" si="354"/>
        <v/>
      </c>
      <c r="DF429" s="148"/>
      <c r="DG429" s="19" t="str">
        <f t="shared" si="355"/>
        <v/>
      </c>
      <c r="DH429" s="153" t="str">
        <f t="shared" si="356"/>
        <v/>
      </c>
      <c r="DI429" s="19" t="str">
        <f t="shared" si="308"/>
        <v/>
      </c>
      <c r="DJ429" s="153" t="str">
        <f t="shared" si="309"/>
        <v/>
      </c>
      <c r="DK429" s="19" t="str">
        <f t="shared" si="310"/>
        <v/>
      </c>
      <c r="DL429" s="153" t="str">
        <f t="shared" si="311"/>
        <v/>
      </c>
      <c r="DM429" s="19" t="str">
        <f t="shared" si="312"/>
        <v/>
      </c>
      <c r="DN429" s="153" t="str">
        <f t="shared" si="313"/>
        <v/>
      </c>
      <c r="DO429" s="19" t="str">
        <f t="shared" si="314"/>
        <v/>
      </c>
      <c r="DP429" s="153" t="str">
        <f t="shared" si="315"/>
        <v/>
      </c>
      <c r="DQ429" s="19" t="str">
        <f t="shared" si="316"/>
        <v/>
      </c>
      <c r="DR429" s="153" t="str">
        <f t="shared" si="317"/>
        <v/>
      </c>
      <c r="DS429" s="19" t="str">
        <f t="shared" si="318"/>
        <v/>
      </c>
      <c r="DT429" s="153" t="str">
        <f t="shared" si="319"/>
        <v/>
      </c>
      <c r="DU429" s="19" t="str">
        <f t="shared" si="320"/>
        <v/>
      </c>
      <c r="DV429" s="153" t="str">
        <f t="shared" si="321"/>
        <v/>
      </c>
      <c r="DW429" s="19" t="str">
        <f t="shared" si="322"/>
        <v/>
      </c>
      <c r="DX429" s="153" t="str">
        <f t="shared" si="323"/>
        <v/>
      </c>
      <c r="DY429" s="19" t="str">
        <f t="shared" si="324"/>
        <v/>
      </c>
      <c r="DZ429" s="153" t="str">
        <f t="shared" si="325"/>
        <v/>
      </c>
      <c r="EA429" s="19" t="str">
        <f t="shared" si="326"/>
        <v/>
      </c>
      <c r="EB429" s="153" t="str">
        <f t="shared" si="327"/>
        <v/>
      </c>
      <c r="EC429" s="19" t="str">
        <f t="shared" si="328"/>
        <v/>
      </c>
      <c r="ED429" s="153" t="str">
        <f t="shared" si="329"/>
        <v/>
      </c>
      <c r="EE429" s="19" t="str">
        <f t="shared" si="330"/>
        <v/>
      </c>
      <c r="EF429" s="153" t="str">
        <f t="shared" si="331"/>
        <v/>
      </c>
      <c r="EG429" s="19" t="str">
        <f t="shared" si="332"/>
        <v/>
      </c>
      <c r="EH429" s="153" t="str">
        <f t="shared" si="333"/>
        <v/>
      </c>
      <c r="EI429" s="19" t="str">
        <f t="shared" si="334"/>
        <v/>
      </c>
      <c r="EJ429" s="153" t="str">
        <f t="shared" si="335"/>
        <v/>
      </c>
      <c r="EK429" s="19" t="str">
        <f t="shared" si="336"/>
        <v/>
      </c>
      <c r="EL429" s="153" t="str">
        <f t="shared" si="337"/>
        <v/>
      </c>
      <c r="EM429" s="19" t="str">
        <f t="shared" si="338"/>
        <v/>
      </c>
      <c r="EN429" s="153" t="str">
        <f t="shared" si="339"/>
        <v/>
      </c>
      <c r="EO429" s="19" t="str">
        <f t="shared" si="340"/>
        <v/>
      </c>
      <c r="EP429" s="153" t="str">
        <f t="shared" si="341"/>
        <v/>
      </c>
      <c r="EQ429" s="19" t="str">
        <f t="shared" si="342"/>
        <v/>
      </c>
      <c r="ER429" s="153" t="str">
        <f t="shared" si="343"/>
        <v/>
      </c>
      <c r="ES429" s="19" t="str">
        <f t="shared" si="344"/>
        <v/>
      </c>
      <c r="ET429" s="153" t="str">
        <f t="shared" si="345"/>
        <v/>
      </c>
    </row>
    <row r="430" spans="1:150" x14ac:dyDescent="0.25">
      <c r="A430" s="31"/>
      <c r="B430" s="91" t="str">
        <f t="shared" si="346"/>
        <v/>
      </c>
      <c r="C430" s="20" t="str">
        <f t="shared" si="306"/>
        <v/>
      </c>
      <c r="D430" s="97" t="str">
        <f t="shared" si="307"/>
        <v/>
      </c>
      <c r="E430" s="62" t="str">
        <f t="shared" si="347"/>
        <v/>
      </c>
      <c r="F430" s="31"/>
      <c r="G430" s="282"/>
      <c r="H430" s="283"/>
      <c r="I430" s="284"/>
      <c r="J430" s="285"/>
      <c r="K430" s="286"/>
      <c r="L430" s="287"/>
      <c r="M430" s="288"/>
      <c r="N430" s="287"/>
      <c r="O430" s="288"/>
      <c r="P430" s="287"/>
      <c r="Q430" s="288"/>
      <c r="R430" s="287"/>
      <c r="S430" s="288"/>
      <c r="T430" s="287"/>
      <c r="U430" s="288"/>
      <c r="V430" s="287"/>
      <c r="W430" s="288"/>
      <c r="X430" s="287"/>
      <c r="Y430" s="288"/>
      <c r="Z430" s="287"/>
      <c r="AA430" s="288"/>
      <c r="AB430" s="287"/>
      <c r="AC430" s="288"/>
      <c r="AD430" s="287"/>
      <c r="AE430" s="288"/>
      <c r="AF430" s="287"/>
      <c r="AG430" s="288"/>
      <c r="AH430" s="287"/>
      <c r="AI430" s="288"/>
      <c r="AJ430" s="287"/>
      <c r="AK430" s="288"/>
      <c r="AL430" s="287"/>
      <c r="AM430" s="288"/>
      <c r="AN430" s="287"/>
      <c r="AO430" s="288"/>
      <c r="AP430" s="287"/>
      <c r="AQ430" s="288"/>
      <c r="AR430" s="287"/>
      <c r="AS430" s="288"/>
      <c r="AT430" s="287"/>
      <c r="AU430" s="288"/>
      <c r="AV430" s="287"/>
      <c r="AW430" s="288"/>
      <c r="AX430" s="287"/>
      <c r="AY430" s="31"/>
      <c r="BA430" s="76" t="str">
        <f t="shared" si="348"/>
        <v/>
      </c>
      <c r="BC430" s="76" t="str">
        <f>IF('Stock List'!$K430="", "", 'Stock List'!$K430)</f>
        <v/>
      </c>
      <c r="BE430" s="106">
        <f>IFERROR(ROUND(((INDEX('Stock List'!$M$11:$M$1010, MATCH(L430, 'Stock List'!$K$11:$K$1010, 0))/INDEX('Stock List'!$L$11:$L$1010, MATCH(L430, 'Stock List'!$K$11:$K$1010, 0)))*K430), 2), 0)</f>
        <v>0</v>
      </c>
      <c r="BF430" s="20"/>
      <c r="BG430" s="20">
        <f>IFERROR(ROUND(((INDEX('Stock List'!$M$11:$M$1010, MATCH(N430, 'Stock List'!$K$11:$K$1010, 0))/INDEX('Stock List'!$L$11:$L$1010, MATCH(N430, 'Stock List'!$K$11:$K$1010, 0)))*M430), 2), 0)</f>
        <v>0</v>
      </c>
      <c r="BH430" s="20"/>
      <c r="BI430" s="20">
        <f>IFERROR(ROUND(((INDEX('Stock List'!$M$11:$M$1010, MATCH(P430, 'Stock List'!$K$11:$K$1010, 0))/INDEX('Stock List'!$L$11:$L$1010, MATCH(P430, 'Stock List'!$K$11:$K$1010, 0)))*O430), 2), 0)</f>
        <v>0</v>
      </c>
      <c r="BJ430" s="20"/>
      <c r="BK430" s="20">
        <f>IFERROR(ROUND(((INDEX('Stock List'!$M$11:$M$1010, MATCH(R430, 'Stock List'!$K$11:$K$1010, 0))/INDEX('Stock List'!$L$11:$L$1010, MATCH(R430, 'Stock List'!$K$11:$K$1010, 0)))*Q430), 2), 0)</f>
        <v>0</v>
      </c>
      <c r="BL430" s="20"/>
      <c r="BM430" s="20">
        <f>IFERROR(ROUND(((INDEX('Stock List'!$M$11:$M$1010, MATCH(T430, 'Stock List'!$K$11:$K$1010, 0))/INDEX('Stock List'!$L$11:$L$1010, MATCH(T430, 'Stock List'!$K$11:$K$1010, 0)))*S430), 2), 0)</f>
        <v>0</v>
      </c>
      <c r="BN430" s="20"/>
      <c r="BO430" s="20">
        <f>IFERROR(ROUND(((INDEX('Stock List'!$M$11:$M$1010, MATCH(V430, 'Stock List'!$K$11:$K$1010, 0))/INDEX('Stock List'!$L$11:$L$1010, MATCH(V430, 'Stock List'!$K$11:$K$1010, 0)))*U430), 2), 0)</f>
        <v>0</v>
      </c>
      <c r="BP430" s="20"/>
      <c r="BQ430" s="20">
        <f>IFERROR(ROUND(((INDEX('Stock List'!$M$11:$M$1010, MATCH(X430, 'Stock List'!$K$11:$K$1010, 0))/INDEX('Stock List'!$L$11:$L$1010, MATCH(X430, 'Stock List'!$K$11:$K$1010, 0)))*W430), 2), 0)</f>
        <v>0</v>
      </c>
      <c r="BR430" s="20"/>
      <c r="BS430" s="20">
        <f>IFERROR(ROUND(((INDEX('Stock List'!$M$11:$M$1010, MATCH(Z430, 'Stock List'!$K$11:$K$1010, 0))/INDEX('Stock List'!$L$11:$L$1010, MATCH(Z430, 'Stock List'!$K$11:$K$1010, 0)))*Y430), 2), 0)</f>
        <v>0</v>
      </c>
      <c r="BT430" s="20"/>
      <c r="BU430" s="20">
        <f>IFERROR(ROUND(((INDEX('Stock List'!$M$11:$M$1010, MATCH(AB430, 'Stock List'!$K$11:$K$1010, 0))/INDEX('Stock List'!$L$11:$L$1010, MATCH(AB430, 'Stock List'!$K$11:$K$1010, 0)))*AA430), 2), 0)</f>
        <v>0</v>
      </c>
      <c r="BV430" s="20"/>
      <c r="BW430" s="20">
        <f>IFERROR(ROUND(((INDEX('Stock List'!$M$11:$M$1010, MATCH(AD430, 'Stock List'!$K$11:$K$1010, 0))/INDEX('Stock List'!$L$11:$L$1010, MATCH(AD430, 'Stock List'!$K$11:$K$1010, 0)))*AC430), 2), 0)</f>
        <v>0</v>
      </c>
      <c r="BX430" s="20"/>
      <c r="BY430" s="20">
        <f>IFERROR(ROUND(((INDEX('Stock List'!$M$11:$M$1010, MATCH(AF430, 'Stock List'!$K$11:$K$1010, 0))/INDEX('Stock List'!$L$11:$L$1010, MATCH(AF430, 'Stock List'!$K$11:$K$1010, 0)))*AE430), 2), 0)</f>
        <v>0</v>
      </c>
      <c r="BZ430" s="20"/>
      <c r="CA430" s="20">
        <f>IFERROR(ROUND(((INDEX('Stock List'!$M$11:$M$1010, MATCH(AH430, 'Stock List'!$K$11:$K$1010, 0))/INDEX('Stock List'!$L$11:$L$1010, MATCH(AH430, 'Stock List'!$K$11:$K$1010, 0)))*AG430), 2), 0)</f>
        <v>0</v>
      </c>
      <c r="CB430" s="20"/>
      <c r="CC430" s="20">
        <f>IFERROR(ROUND(((INDEX('Stock List'!$M$11:$M$1010, MATCH(AJ430, 'Stock List'!$K$11:$K$1010, 0))/INDEX('Stock List'!$L$11:$L$1010, MATCH(AJ430, 'Stock List'!$K$11:$K$1010, 0)))*AI430), 2), 0)</f>
        <v>0</v>
      </c>
      <c r="CD430" s="20"/>
      <c r="CE430" s="20">
        <f>IFERROR(ROUND(((INDEX('Stock List'!$M$11:$M$1010, MATCH(AL430, 'Stock List'!$K$11:$K$1010, 0))/INDEX('Stock List'!$L$11:$L$1010, MATCH(AL430, 'Stock List'!$K$11:$K$1010, 0)))*AK430), 2), 0)</f>
        <v>0</v>
      </c>
      <c r="CF430" s="20"/>
      <c r="CG430" s="20">
        <f>IFERROR(ROUND(((INDEX('Stock List'!$M$11:$M$1010, MATCH(AN430, 'Stock List'!$K$11:$K$1010, 0))/INDEX('Stock List'!$L$11:$L$1010, MATCH(AN430, 'Stock List'!$K$11:$K$1010, 0)))*AM430), 2), 0)</f>
        <v>0</v>
      </c>
      <c r="CH430" s="20"/>
      <c r="CI430" s="20">
        <f>IFERROR(ROUND(((INDEX('Stock List'!$M$11:$M$1010, MATCH(AP430, 'Stock List'!$K$11:$K$1010, 0))/INDEX('Stock List'!$L$11:$L$1010, MATCH(AP430, 'Stock List'!$K$11:$K$1010, 0)))*AO430), 2), 0)</f>
        <v>0</v>
      </c>
      <c r="CJ430" s="20"/>
      <c r="CK430" s="20">
        <f>IFERROR(ROUND(((INDEX('Stock List'!$M$11:$M$1010, MATCH(AR430, 'Stock List'!$K$11:$K$1010, 0))/INDEX('Stock List'!$L$11:$L$1010, MATCH(AR430, 'Stock List'!$K$11:$K$1010, 0)))*AQ430), 2), 0)</f>
        <v>0</v>
      </c>
      <c r="CL430" s="20"/>
      <c r="CM430" s="20">
        <f>IFERROR(ROUND(((INDEX('Stock List'!$M$11:$M$1010, MATCH(AT430, 'Stock List'!$K$11:$K$1010, 0))/INDEX('Stock List'!$L$11:$L$1010, MATCH(AT430, 'Stock List'!$K$11:$K$1010, 0)))*AS430), 2), 0)</f>
        <v>0</v>
      </c>
      <c r="CN430" s="20"/>
      <c r="CO430" s="20">
        <f>IFERROR(ROUND(((INDEX('Stock List'!$M$11:$M$1010, MATCH(AV430, 'Stock List'!$K$11:$K$1010, 0))/INDEX('Stock List'!$L$11:$L$1010, MATCH(AV430, 'Stock List'!$K$11:$K$1010, 0)))*AU430), 2), 0)</f>
        <v>0</v>
      </c>
      <c r="CP430" s="20"/>
      <c r="CQ430" s="20">
        <f>IFERROR(ROUND(((INDEX('Stock List'!$M$11:$M$1010, MATCH(AX430, 'Stock List'!$K$11:$K$1010, 0))/INDEX('Stock List'!$L$11:$L$1010, MATCH(AX430, 'Stock List'!$K$11:$K$1010, 0)))*AW430), 2), 0)</f>
        <v>0</v>
      </c>
      <c r="CR430" s="22"/>
      <c r="CT430" s="106" t="str">
        <f t="shared" si="349"/>
        <v/>
      </c>
      <c r="CU430" s="22" t="str">
        <f t="shared" si="350"/>
        <v/>
      </c>
      <c r="CX430" s="106" t="str">
        <f t="shared" si="351"/>
        <v/>
      </c>
      <c r="CY430" s="20" t="str">
        <f t="shared" si="352"/>
        <v/>
      </c>
      <c r="CZ430" s="22" t="str">
        <f t="shared" si="353"/>
        <v/>
      </c>
      <c r="DB430" s="76" t="str">
        <f>IF($H430="", "", COUNTIF($G$11:$G$1010, "&gt;"&amp;$G430)+1+COUNTIF($G$11:$G430, $G430)-1)</f>
        <v/>
      </c>
      <c r="DC430" s="76" t="str">
        <f>IF($H430="", "", COUNTIF($CZ$11:$CZ$1010, "&gt;"&amp;$CZ430)+1+COUNTIF($CZ$11:$CZ430, $CZ430)-1)</f>
        <v/>
      </c>
      <c r="DE430" s="147" t="str">
        <f t="shared" si="354"/>
        <v/>
      </c>
      <c r="DF430" s="148"/>
      <c r="DG430" s="19" t="str">
        <f t="shared" si="355"/>
        <v/>
      </c>
      <c r="DH430" s="153" t="str">
        <f t="shared" si="356"/>
        <v/>
      </c>
      <c r="DI430" s="19" t="str">
        <f t="shared" si="308"/>
        <v/>
      </c>
      <c r="DJ430" s="153" t="str">
        <f t="shared" si="309"/>
        <v/>
      </c>
      <c r="DK430" s="19" t="str">
        <f t="shared" si="310"/>
        <v/>
      </c>
      <c r="DL430" s="153" t="str">
        <f t="shared" si="311"/>
        <v/>
      </c>
      <c r="DM430" s="19" t="str">
        <f t="shared" si="312"/>
        <v/>
      </c>
      <c r="DN430" s="153" t="str">
        <f t="shared" si="313"/>
        <v/>
      </c>
      <c r="DO430" s="19" t="str">
        <f t="shared" si="314"/>
        <v/>
      </c>
      <c r="DP430" s="153" t="str">
        <f t="shared" si="315"/>
        <v/>
      </c>
      <c r="DQ430" s="19" t="str">
        <f t="shared" si="316"/>
        <v/>
      </c>
      <c r="DR430" s="153" t="str">
        <f t="shared" si="317"/>
        <v/>
      </c>
      <c r="DS430" s="19" t="str">
        <f t="shared" si="318"/>
        <v/>
      </c>
      <c r="DT430" s="153" t="str">
        <f t="shared" si="319"/>
        <v/>
      </c>
      <c r="DU430" s="19" t="str">
        <f t="shared" si="320"/>
        <v/>
      </c>
      <c r="DV430" s="153" t="str">
        <f t="shared" si="321"/>
        <v/>
      </c>
      <c r="DW430" s="19" t="str">
        <f t="shared" si="322"/>
        <v/>
      </c>
      <c r="DX430" s="153" t="str">
        <f t="shared" si="323"/>
        <v/>
      </c>
      <c r="DY430" s="19" t="str">
        <f t="shared" si="324"/>
        <v/>
      </c>
      <c r="DZ430" s="153" t="str">
        <f t="shared" si="325"/>
        <v/>
      </c>
      <c r="EA430" s="19" t="str">
        <f t="shared" si="326"/>
        <v/>
      </c>
      <c r="EB430" s="153" t="str">
        <f t="shared" si="327"/>
        <v/>
      </c>
      <c r="EC430" s="19" t="str">
        <f t="shared" si="328"/>
        <v/>
      </c>
      <c r="ED430" s="153" t="str">
        <f t="shared" si="329"/>
        <v/>
      </c>
      <c r="EE430" s="19" t="str">
        <f t="shared" si="330"/>
        <v/>
      </c>
      <c r="EF430" s="153" t="str">
        <f t="shared" si="331"/>
        <v/>
      </c>
      <c r="EG430" s="19" t="str">
        <f t="shared" si="332"/>
        <v/>
      </c>
      <c r="EH430" s="153" t="str">
        <f t="shared" si="333"/>
        <v/>
      </c>
      <c r="EI430" s="19" t="str">
        <f t="shared" si="334"/>
        <v/>
      </c>
      <c r="EJ430" s="153" t="str">
        <f t="shared" si="335"/>
        <v/>
      </c>
      <c r="EK430" s="19" t="str">
        <f t="shared" si="336"/>
        <v/>
      </c>
      <c r="EL430" s="153" t="str">
        <f t="shared" si="337"/>
        <v/>
      </c>
      <c r="EM430" s="19" t="str">
        <f t="shared" si="338"/>
        <v/>
      </c>
      <c r="EN430" s="153" t="str">
        <f t="shared" si="339"/>
        <v/>
      </c>
      <c r="EO430" s="19" t="str">
        <f t="shared" si="340"/>
        <v/>
      </c>
      <c r="EP430" s="153" t="str">
        <f t="shared" si="341"/>
        <v/>
      </c>
      <c r="EQ430" s="19" t="str">
        <f t="shared" si="342"/>
        <v/>
      </c>
      <c r="ER430" s="153" t="str">
        <f t="shared" si="343"/>
        <v/>
      </c>
      <c r="ES430" s="19" t="str">
        <f t="shared" si="344"/>
        <v/>
      </c>
      <c r="ET430" s="153" t="str">
        <f t="shared" si="345"/>
        <v/>
      </c>
    </row>
    <row r="431" spans="1:150" x14ac:dyDescent="0.25">
      <c r="A431" s="31"/>
      <c r="B431" s="91" t="str">
        <f t="shared" si="346"/>
        <v/>
      </c>
      <c r="C431" s="20" t="str">
        <f t="shared" si="306"/>
        <v/>
      </c>
      <c r="D431" s="97" t="str">
        <f t="shared" si="307"/>
        <v/>
      </c>
      <c r="E431" s="62" t="str">
        <f t="shared" si="347"/>
        <v/>
      </c>
      <c r="F431" s="31"/>
      <c r="G431" s="282"/>
      <c r="H431" s="283"/>
      <c r="I431" s="284"/>
      <c r="J431" s="285"/>
      <c r="K431" s="286"/>
      <c r="L431" s="287"/>
      <c r="M431" s="288"/>
      <c r="N431" s="287"/>
      <c r="O431" s="288"/>
      <c r="P431" s="287"/>
      <c r="Q431" s="288"/>
      <c r="R431" s="287"/>
      <c r="S431" s="288"/>
      <c r="T431" s="287"/>
      <c r="U431" s="288"/>
      <c r="V431" s="287"/>
      <c r="W431" s="288"/>
      <c r="X431" s="287"/>
      <c r="Y431" s="288"/>
      <c r="Z431" s="287"/>
      <c r="AA431" s="288"/>
      <c r="AB431" s="287"/>
      <c r="AC431" s="288"/>
      <c r="AD431" s="287"/>
      <c r="AE431" s="288"/>
      <c r="AF431" s="287"/>
      <c r="AG431" s="288"/>
      <c r="AH431" s="287"/>
      <c r="AI431" s="288"/>
      <c r="AJ431" s="287"/>
      <c r="AK431" s="288"/>
      <c r="AL431" s="287"/>
      <c r="AM431" s="288"/>
      <c r="AN431" s="287"/>
      <c r="AO431" s="288"/>
      <c r="AP431" s="287"/>
      <c r="AQ431" s="288"/>
      <c r="AR431" s="287"/>
      <c r="AS431" s="288"/>
      <c r="AT431" s="287"/>
      <c r="AU431" s="288"/>
      <c r="AV431" s="287"/>
      <c r="AW431" s="288"/>
      <c r="AX431" s="287"/>
      <c r="AY431" s="31"/>
      <c r="BA431" s="76" t="str">
        <f t="shared" si="348"/>
        <v/>
      </c>
      <c r="BC431" s="76" t="str">
        <f>IF('Stock List'!$K431="", "", 'Stock List'!$K431)</f>
        <v/>
      </c>
      <c r="BE431" s="106">
        <f>IFERROR(ROUND(((INDEX('Stock List'!$M$11:$M$1010, MATCH(L431, 'Stock List'!$K$11:$K$1010, 0))/INDEX('Stock List'!$L$11:$L$1010, MATCH(L431, 'Stock List'!$K$11:$K$1010, 0)))*K431), 2), 0)</f>
        <v>0</v>
      </c>
      <c r="BF431" s="20"/>
      <c r="BG431" s="20">
        <f>IFERROR(ROUND(((INDEX('Stock List'!$M$11:$M$1010, MATCH(N431, 'Stock List'!$K$11:$K$1010, 0))/INDEX('Stock List'!$L$11:$L$1010, MATCH(N431, 'Stock List'!$K$11:$K$1010, 0)))*M431), 2), 0)</f>
        <v>0</v>
      </c>
      <c r="BH431" s="20"/>
      <c r="BI431" s="20">
        <f>IFERROR(ROUND(((INDEX('Stock List'!$M$11:$M$1010, MATCH(P431, 'Stock List'!$K$11:$K$1010, 0))/INDEX('Stock List'!$L$11:$L$1010, MATCH(P431, 'Stock List'!$K$11:$K$1010, 0)))*O431), 2), 0)</f>
        <v>0</v>
      </c>
      <c r="BJ431" s="20"/>
      <c r="BK431" s="20">
        <f>IFERROR(ROUND(((INDEX('Stock List'!$M$11:$M$1010, MATCH(R431, 'Stock List'!$K$11:$K$1010, 0))/INDEX('Stock List'!$L$11:$L$1010, MATCH(R431, 'Stock List'!$K$11:$K$1010, 0)))*Q431), 2), 0)</f>
        <v>0</v>
      </c>
      <c r="BL431" s="20"/>
      <c r="BM431" s="20">
        <f>IFERROR(ROUND(((INDEX('Stock List'!$M$11:$M$1010, MATCH(T431, 'Stock List'!$K$11:$K$1010, 0))/INDEX('Stock List'!$L$11:$L$1010, MATCH(T431, 'Stock List'!$K$11:$K$1010, 0)))*S431), 2), 0)</f>
        <v>0</v>
      </c>
      <c r="BN431" s="20"/>
      <c r="BO431" s="20">
        <f>IFERROR(ROUND(((INDEX('Stock List'!$M$11:$M$1010, MATCH(V431, 'Stock List'!$K$11:$K$1010, 0))/INDEX('Stock List'!$L$11:$L$1010, MATCH(V431, 'Stock List'!$K$11:$K$1010, 0)))*U431), 2), 0)</f>
        <v>0</v>
      </c>
      <c r="BP431" s="20"/>
      <c r="BQ431" s="20">
        <f>IFERROR(ROUND(((INDEX('Stock List'!$M$11:$M$1010, MATCH(X431, 'Stock List'!$K$11:$K$1010, 0))/INDEX('Stock List'!$L$11:$L$1010, MATCH(X431, 'Stock List'!$K$11:$K$1010, 0)))*W431), 2), 0)</f>
        <v>0</v>
      </c>
      <c r="BR431" s="20"/>
      <c r="BS431" s="20">
        <f>IFERROR(ROUND(((INDEX('Stock List'!$M$11:$M$1010, MATCH(Z431, 'Stock List'!$K$11:$K$1010, 0))/INDEX('Stock List'!$L$11:$L$1010, MATCH(Z431, 'Stock List'!$K$11:$K$1010, 0)))*Y431), 2), 0)</f>
        <v>0</v>
      </c>
      <c r="BT431" s="20"/>
      <c r="BU431" s="20">
        <f>IFERROR(ROUND(((INDEX('Stock List'!$M$11:$M$1010, MATCH(AB431, 'Stock List'!$K$11:$K$1010, 0))/INDEX('Stock List'!$L$11:$L$1010, MATCH(AB431, 'Stock List'!$K$11:$K$1010, 0)))*AA431), 2), 0)</f>
        <v>0</v>
      </c>
      <c r="BV431" s="20"/>
      <c r="BW431" s="20">
        <f>IFERROR(ROUND(((INDEX('Stock List'!$M$11:$M$1010, MATCH(AD431, 'Stock List'!$K$11:$K$1010, 0))/INDEX('Stock List'!$L$11:$L$1010, MATCH(AD431, 'Stock List'!$K$11:$K$1010, 0)))*AC431), 2), 0)</f>
        <v>0</v>
      </c>
      <c r="BX431" s="20"/>
      <c r="BY431" s="20">
        <f>IFERROR(ROUND(((INDEX('Stock List'!$M$11:$M$1010, MATCH(AF431, 'Stock List'!$K$11:$K$1010, 0))/INDEX('Stock List'!$L$11:$L$1010, MATCH(AF431, 'Stock List'!$K$11:$K$1010, 0)))*AE431), 2), 0)</f>
        <v>0</v>
      </c>
      <c r="BZ431" s="20"/>
      <c r="CA431" s="20">
        <f>IFERROR(ROUND(((INDEX('Stock List'!$M$11:$M$1010, MATCH(AH431, 'Stock List'!$K$11:$K$1010, 0))/INDEX('Stock List'!$L$11:$L$1010, MATCH(AH431, 'Stock List'!$K$11:$K$1010, 0)))*AG431), 2), 0)</f>
        <v>0</v>
      </c>
      <c r="CB431" s="20"/>
      <c r="CC431" s="20">
        <f>IFERROR(ROUND(((INDEX('Stock List'!$M$11:$M$1010, MATCH(AJ431, 'Stock List'!$K$11:$K$1010, 0))/INDEX('Stock List'!$L$11:$L$1010, MATCH(AJ431, 'Stock List'!$K$11:$K$1010, 0)))*AI431), 2), 0)</f>
        <v>0</v>
      </c>
      <c r="CD431" s="20"/>
      <c r="CE431" s="20">
        <f>IFERROR(ROUND(((INDEX('Stock List'!$M$11:$M$1010, MATCH(AL431, 'Stock List'!$K$11:$K$1010, 0))/INDEX('Stock List'!$L$11:$L$1010, MATCH(AL431, 'Stock List'!$K$11:$K$1010, 0)))*AK431), 2), 0)</f>
        <v>0</v>
      </c>
      <c r="CF431" s="20"/>
      <c r="CG431" s="20">
        <f>IFERROR(ROUND(((INDEX('Stock List'!$M$11:$M$1010, MATCH(AN431, 'Stock List'!$K$11:$K$1010, 0))/INDEX('Stock List'!$L$11:$L$1010, MATCH(AN431, 'Stock List'!$K$11:$K$1010, 0)))*AM431), 2), 0)</f>
        <v>0</v>
      </c>
      <c r="CH431" s="20"/>
      <c r="CI431" s="20">
        <f>IFERROR(ROUND(((INDEX('Stock List'!$M$11:$M$1010, MATCH(AP431, 'Stock List'!$K$11:$K$1010, 0))/INDEX('Stock List'!$L$11:$L$1010, MATCH(AP431, 'Stock List'!$K$11:$K$1010, 0)))*AO431), 2), 0)</f>
        <v>0</v>
      </c>
      <c r="CJ431" s="20"/>
      <c r="CK431" s="20">
        <f>IFERROR(ROUND(((INDEX('Stock List'!$M$11:$M$1010, MATCH(AR431, 'Stock List'!$K$11:$K$1010, 0))/INDEX('Stock List'!$L$11:$L$1010, MATCH(AR431, 'Stock List'!$K$11:$K$1010, 0)))*AQ431), 2), 0)</f>
        <v>0</v>
      </c>
      <c r="CL431" s="20"/>
      <c r="CM431" s="20">
        <f>IFERROR(ROUND(((INDEX('Stock List'!$M$11:$M$1010, MATCH(AT431, 'Stock List'!$K$11:$K$1010, 0))/INDEX('Stock List'!$L$11:$L$1010, MATCH(AT431, 'Stock List'!$K$11:$K$1010, 0)))*AS431), 2), 0)</f>
        <v>0</v>
      </c>
      <c r="CN431" s="20"/>
      <c r="CO431" s="20">
        <f>IFERROR(ROUND(((INDEX('Stock List'!$M$11:$M$1010, MATCH(AV431, 'Stock List'!$K$11:$K$1010, 0))/INDEX('Stock List'!$L$11:$L$1010, MATCH(AV431, 'Stock List'!$K$11:$K$1010, 0)))*AU431), 2), 0)</f>
        <v>0</v>
      </c>
      <c r="CP431" s="20"/>
      <c r="CQ431" s="20">
        <f>IFERROR(ROUND(((INDEX('Stock List'!$M$11:$M$1010, MATCH(AX431, 'Stock List'!$K$11:$K$1010, 0))/INDEX('Stock List'!$L$11:$L$1010, MATCH(AX431, 'Stock List'!$K$11:$K$1010, 0)))*AW431), 2), 0)</f>
        <v>0</v>
      </c>
      <c r="CR431" s="22"/>
      <c r="CT431" s="106" t="str">
        <f t="shared" si="349"/>
        <v/>
      </c>
      <c r="CU431" s="22" t="str">
        <f t="shared" si="350"/>
        <v/>
      </c>
      <c r="CX431" s="106" t="str">
        <f t="shared" si="351"/>
        <v/>
      </c>
      <c r="CY431" s="20" t="str">
        <f t="shared" si="352"/>
        <v/>
      </c>
      <c r="CZ431" s="22" t="str">
        <f t="shared" si="353"/>
        <v/>
      </c>
      <c r="DB431" s="76" t="str">
        <f>IF($H431="", "", COUNTIF($G$11:$G$1010, "&gt;"&amp;$G431)+1+COUNTIF($G$11:$G431, $G431)-1)</f>
        <v/>
      </c>
      <c r="DC431" s="76" t="str">
        <f>IF($H431="", "", COUNTIF($CZ$11:$CZ$1010, "&gt;"&amp;$CZ431)+1+COUNTIF($CZ$11:$CZ431, $CZ431)-1)</f>
        <v/>
      </c>
      <c r="DE431" s="147" t="str">
        <f t="shared" si="354"/>
        <v/>
      </c>
      <c r="DF431" s="148"/>
      <c r="DG431" s="19" t="str">
        <f t="shared" si="355"/>
        <v/>
      </c>
      <c r="DH431" s="153" t="str">
        <f t="shared" si="356"/>
        <v/>
      </c>
      <c r="DI431" s="19" t="str">
        <f t="shared" si="308"/>
        <v/>
      </c>
      <c r="DJ431" s="153" t="str">
        <f t="shared" si="309"/>
        <v/>
      </c>
      <c r="DK431" s="19" t="str">
        <f t="shared" si="310"/>
        <v/>
      </c>
      <c r="DL431" s="153" t="str">
        <f t="shared" si="311"/>
        <v/>
      </c>
      <c r="DM431" s="19" t="str">
        <f t="shared" si="312"/>
        <v/>
      </c>
      <c r="DN431" s="153" t="str">
        <f t="shared" si="313"/>
        <v/>
      </c>
      <c r="DO431" s="19" t="str">
        <f t="shared" si="314"/>
        <v/>
      </c>
      <c r="DP431" s="153" t="str">
        <f t="shared" si="315"/>
        <v/>
      </c>
      <c r="DQ431" s="19" t="str">
        <f t="shared" si="316"/>
        <v/>
      </c>
      <c r="DR431" s="153" t="str">
        <f t="shared" si="317"/>
        <v/>
      </c>
      <c r="DS431" s="19" t="str">
        <f t="shared" si="318"/>
        <v/>
      </c>
      <c r="DT431" s="153" t="str">
        <f t="shared" si="319"/>
        <v/>
      </c>
      <c r="DU431" s="19" t="str">
        <f t="shared" si="320"/>
        <v/>
      </c>
      <c r="DV431" s="153" t="str">
        <f t="shared" si="321"/>
        <v/>
      </c>
      <c r="DW431" s="19" t="str">
        <f t="shared" si="322"/>
        <v/>
      </c>
      <c r="DX431" s="153" t="str">
        <f t="shared" si="323"/>
        <v/>
      </c>
      <c r="DY431" s="19" t="str">
        <f t="shared" si="324"/>
        <v/>
      </c>
      <c r="DZ431" s="153" t="str">
        <f t="shared" si="325"/>
        <v/>
      </c>
      <c r="EA431" s="19" t="str">
        <f t="shared" si="326"/>
        <v/>
      </c>
      <c r="EB431" s="153" t="str">
        <f t="shared" si="327"/>
        <v/>
      </c>
      <c r="EC431" s="19" t="str">
        <f t="shared" si="328"/>
        <v/>
      </c>
      <c r="ED431" s="153" t="str">
        <f t="shared" si="329"/>
        <v/>
      </c>
      <c r="EE431" s="19" t="str">
        <f t="shared" si="330"/>
        <v/>
      </c>
      <c r="EF431" s="153" t="str">
        <f t="shared" si="331"/>
        <v/>
      </c>
      <c r="EG431" s="19" t="str">
        <f t="shared" si="332"/>
        <v/>
      </c>
      <c r="EH431" s="153" t="str">
        <f t="shared" si="333"/>
        <v/>
      </c>
      <c r="EI431" s="19" t="str">
        <f t="shared" si="334"/>
        <v/>
      </c>
      <c r="EJ431" s="153" t="str">
        <f t="shared" si="335"/>
        <v/>
      </c>
      <c r="EK431" s="19" t="str">
        <f t="shared" si="336"/>
        <v/>
      </c>
      <c r="EL431" s="153" t="str">
        <f t="shared" si="337"/>
        <v/>
      </c>
      <c r="EM431" s="19" t="str">
        <f t="shared" si="338"/>
        <v/>
      </c>
      <c r="EN431" s="153" t="str">
        <f t="shared" si="339"/>
        <v/>
      </c>
      <c r="EO431" s="19" t="str">
        <f t="shared" si="340"/>
        <v/>
      </c>
      <c r="EP431" s="153" t="str">
        <f t="shared" si="341"/>
        <v/>
      </c>
      <c r="EQ431" s="19" t="str">
        <f t="shared" si="342"/>
        <v/>
      </c>
      <c r="ER431" s="153" t="str">
        <f t="shared" si="343"/>
        <v/>
      </c>
      <c r="ES431" s="19" t="str">
        <f t="shared" si="344"/>
        <v/>
      </c>
      <c r="ET431" s="153" t="str">
        <f t="shared" si="345"/>
        <v/>
      </c>
    </row>
    <row r="432" spans="1:150" x14ac:dyDescent="0.25">
      <c r="A432" s="31"/>
      <c r="B432" s="91" t="str">
        <f t="shared" si="346"/>
        <v/>
      </c>
      <c r="C432" s="20" t="str">
        <f t="shared" si="306"/>
        <v/>
      </c>
      <c r="D432" s="97" t="str">
        <f t="shared" si="307"/>
        <v/>
      </c>
      <c r="E432" s="62" t="str">
        <f t="shared" si="347"/>
        <v/>
      </c>
      <c r="F432" s="31"/>
      <c r="G432" s="282"/>
      <c r="H432" s="283"/>
      <c r="I432" s="284"/>
      <c r="J432" s="285"/>
      <c r="K432" s="286"/>
      <c r="L432" s="287"/>
      <c r="M432" s="288"/>
      <c r="N432" s="287"/>
      <c r="O432" s="288"/>
      <c r="P432" s="287"/>
      <c r="Q432" s="288"/>
      <c r="R432" s="287"/>
      <c r="S432" s="288"/>
      <c r="T432" s="287"/>
      <c r="U432" s="288"/>
      <c r="V432" s="287"/>
      <c r="W432" s="288"/>
      <c r="X432" s="287"/>
      <c r="Y432" s="288"/>
      <c r="Z432" s="287"/>
      <c r="AA432" s="288"/>
      <c r="AB432" s="287"/>
      <c r="AC432" s="288"/>
      <c r="AD432" s="287"/>
      <c r="AE432" s="288"/>
      <c r="AF432" s="287"/>
      <c r="AG432" s="288"/>
      <c r="AH432" s="287"/>
      <c r="AI432" s="288"/>
      <c r="AJ432" s="287"/>
      <c r="AK432" s="288"/>
      <c r="AL432" s="287"/>
      <c r="AM432" s="288"/>
      <c r="AN432" s="287"/>
      <c r="AO432" s="288"/>
      <c r="AP432" s="287"/>
      <c r="AQ432" s="288"/>
      <c r="AR432" s="287"/>
      <c r="AS432" s="288"/>
      <c r="AT432" s="287"/>
      <c r="AU432" s="288"/>
      <c r="AV432" s="287"/>
      <c r="AW432" s="288"/>
      <c r="AX432" s="287"/>
      <c r="AY432" s="31"/>
      <c r="BA432" s="76" t="str">
        <f t="shared" si="348"/>
        <v/>
      </c>
      <c r="BC432" s="76" t="str">
        <f>IF('Stock List'!$K432="", "", 'Stock List'!$K432)</f>
        <v/>
      </c>
      <c r="BE432" s="106">
        <f>IFERROR(ROUND(((INDEX('Stock List'!$M$11:$M$1010, MATCH(L432, 'Stock List'!$K$11:$K$1010, 0))/INDEX('Stock List'!$L$11:$L$1010, MATCH(L432, 'Stock List'!$K$11:$K$1010, 0)))*K432), 2), 0)</f>
        <v>0</v>
      </c>
      <c r="BF432" s="20"/>
      <c r="BG432" s="20">
        <f>IFERROR(ROUND(((INDEX('Stock List'!$M$11:$M$1010, MATCH(N432, 'Stock List'!$K$11:$K$1010, 0))/INDEX('Stock List'!$L$11:$L$1010, MATCH(N432, 'Stock List'!$K$11:$K$1010, 0)))*M432), 2), 0)</f>
        <v>0</v>
      </c>
      <c r="BH432" s="20"/>
      <c r="BI432" s="20">
        <f>IFERROR(ROUND(((INDEX('Stock List'!$M$11:$M$1010, MATCH(P432, 'Stock List'!$K$11:$K$1010, 0))/INDEX('Stock List'!$L$11:$L$1010, MATCH(P432, 'Stock List'!$K$11:$K$1010, 0)))*O432), 2), 0)</f>
        <v>0</v>
      </c>
      <c r="BJ432" s="20"/>
      <c r="BK432" s="20">
        <f>IFERROR(ROUND(((INDEX('Stock List'!$M$11:$M$1010, MATCH(R432, 'Stock List'!$K$11:$K$1010, 0))/INDEX('Stock List'!$L$11:$L$1010, MATCH(R432, 'Stock List'!$K$11:$K$1010, 0)))*Q432), 2), 0)</f>
        <v>0</v>
      </c>
      <c r="BL432" s="20"/>
      <c r="BM432" s="20">
        <f>IFERROR(ROUND(((INDEX('Stock List'!$M$11:$M$1010, MATCH(T432, 'Stock List'!$K$11:$K$1010, 0))/INDEX('Stock List'!$L$11:$L$1010, MATCH(T432, 'Stock List'!$K$11:$K$1010, 0)))*S432), 2), 0)</f>
        <v>0</v>
      </c>
      <c r="BN432" s="20"/>
      <c r="BO432" s="20">
        <f>IFERROR(ROUND(((INDEX('Stock List'!$M$11:$M$1010, MATCH(V432, 'Stock List'!$K$11:$K$1010, 0))/INDEX('Stock List'!$L$11:$L$1010, MATCH(V432, 'Stock List'!$K$11:$K$1010, 0)))*U432), 2), 0)</f>
        <v>0</v>
      </c>
      <c r="BP432" s="20"/>
      <c r="BQ432" s="20">
        <f>IFERROR(ROUND(((INDEX('Stock List'!$M$11:$M$1010, MATCH(X432, 'Stock List'!$K$11:$K$1010, 0))/INDEX('Stock List'!$L$11:$L$1010, MATCH(X432, 'Stock List'!$K$11:$K$1010, 0)))*W432), 2), 0)</f>
        <v>0</v>
      </c>
      <c r="BR432" s="20"/>
      <c r="BS432" s="20">
        <f>IFERROR(ROUND(((INDEX('Stock List'!$M$11:$M$1010, MATCH(Z432, 'Stock List'!$K$11:$K$1010, 0))/INDEX('Stock List'!$L$11:$L$1010, MATCH(Z432, 'Stock List'!$K$11:$K$1010, 0)))*Y432), 2), 0)</f>
        <v>0</v>
      </c>
      <c r="BT432" s="20"/>
      <c r="BU432" s="20">
        <f>IFERROR(ROUND(((INDEX('Stock List'!$M$11:$M$1010, MATCH(AB432, 'Stock List'!$K$11:$K$1010, 0))/INDEX('Stock List'!$L$11:$L$1010, MATCH(AB432, 'Stock List'!$K$11:$K$1010, 0)))*AA432), 2), 0)</f>
        <v>0</v>
      </c>
      <c r="BV432" s="20"/>
      <c r="BW432" s="20">
        <f>IFERROR(ROUND(((INDEX('Stock List'!$M$11:$M$1010, MATCH(AD432, 'Stock List'!$K$11:$K$1010, 0))/INDEX('Stock List'!$L$11:$L$1010, MATCH(AD432, 'Stock List'!$K$11:$K$1010, 0)))*AC432), 2), 0)</f>
        <v>0</v>
      </c>
      <c r="BX432" s="20"/>
      <c r="BY432" s="20">
        <f>IFERROR(ROUND(((INDEX('Stock List'!$M$11:$M$1010, MATCH(AF432, 'Stock List'!$K$11:$K$1010, 0))/INDEX('Stock List'!$L$11:$L$1010, MATCH(AF432, 'Stock List'!$K$11:$K$1010, 0)))*AE432), 2), 0)</f>
        <v>0</v>
      </c>
      <c r="BZ432" s="20"/>
      <c r="CA432" s="20">
        <f>IFERROR(ROUND(((INDEX('Stock List'!$M$11:$M$1010, MATCH(AH432, 'Stock List'!$K$11:$K$1010, 0))/INDEX('Stock List'!$L$11:$L$1010, MATCH(AH432, 'Stock List'!$K$11:$K$1010, 0)))*AG432), 2), 0)</f>
        <v>0</v>
      </c>
      <c r="CB432" s="20"/>
      <c r="CC432" s="20">
        <f>IFERROR(ROUND(((INDEX('Stock List'!$M$11:$M$1010, MATCH(AJ432, 'Stock List'!$K$11:$K$1010, 0))/INDEX('Stock List'!$L$11:$L$1010, MATCH(AJ432, 'Stock List'!$K$11:$K$1010, 0)))*AI432), 2), 0)</f>
        <v>0</v>
      </c>
      <c r="CD432" s="20"/>
      <c r="CE432" s="20">
        <f>IFERROR(ROUND(((INDEX('Stock List'!$M$11:$M$1010, MATCH(AL432, 'Stock List'!$K$11:$K$1010, 0))/INDEX('Stock List'!$L$11:$L$1010, MATCH(AL432, 'Stock List'!$K$11:$K$1010, 0)))*AK432), 2), 0)</f>
        <v>0</v>
      </c>
      <c r="CF432" s="20"/>
      <c r="CG432" s="20">
        <f>IFERROR(ROUND(((INDEX('Stock List'!$M$11:$M$1010, MATCH(AN432, 'Stock List'!$K$11:$K$1010, 0))/INDEX('Stock List'!$L$11:$L$1010, MATCH(AN432, 'Stock List'!$K$11:$K$1010, 0)))*AM432), 2), 0)</f>
        <v>0</v>
      </c>
      <c r="CH432" s="20"/>
      <c r="CI432" s="20">
        <f>IFERROR(ROUND(((INDEX('Stock List'!$M$11:$M$1010, MATCH(AP432, 'Stock List'!$K$11:$K$1010, 0))/INDEX('Stock List'!$L$11:$L$1010, MATCH(AP432, 'Stock List'!$K$11:$K$1010, 0)))*AO432), 2), 0)</f>
        <v>0</v>
      </c>
      <c r="CJ432" s="20"/>
      <c r="CK432" s="20">
        <f>IFERROR(ROUND(((INDEX('Stock List'!$M$11:$M$1010, MATCH(AR432, 'Stock List'!$K$11:$K$1010, 0))/INDEX('Stock List'!$L$11:$L$1010, MATCH(AR432, 'Stock List'!$K$11:$K$1010, 0)))*AQ432), 2), 0)</f>
        <v>0</v>
      </c>
      <c r="CL432" s="20"/>
      <c r="CM432" s="20">
        <f>IFERROR(ROUND(((INDEX('Stock List'!$M$11:$M$1010, MATCH(AT432, 'Stock List'!$K$11:$K$1010, 0))/INDEX('Stock List'!$L$11:$L$1010, MATCH(AT432, 'Stock List'!$K$11:$K$1010, 0)))*AS432), 2), 0)</f>
        <v>0</v>
      </c>
      <c r="CN432" s="20"/>
      <c r="CO432" s="20">
        <f>IFERROR(ROUND(((INDEX('Stock List'!$M$11:$M$1010, MATCH(AV432, 'Stock List'!$K$11:$K$1010, 0))/INDEX('Stock List'!$L$11:$L$1010, MATCH(AV432, 'Stock List'!$K$11:$K$1010, 0)))*AU432), 2), 0)</f>
        <v>0</v>
      </c>
      <c r="CP432" s="20"/>
      <c r="CQ432" s="20">
        <f>IFERROR(ROUND(((INDEX('Stock List'!$M$11:$M$1010, MATCH(AX432, 'Stock List'!$K$11:$K$1010, 0))/INDEX('Stock List'!$L$11:$L$1010, MATCH(AX432, 'Stock List'!$K$11:$K$1010, 0)))*AW432), 2), 0)</f>
        <v>0</v>
      </c>
      <c r="CR432" s="22"/>
      <c r="CT432" s="106" t="str">
        <f t="shared" si="349"/>
        <v/>
      </c>
      <c r="CU432" s="22" t="str">
        <f t="shared" si="350"/>
        <v/>
      </c>
      <c r="CX432" s="106" t="str">
        <f t="shared" si="351"/>
        <v/>
      </c>
      <c r="CY432" s="20" t="str">
        <f t="shared" si="352"/>
        <v/>
      </c>
      <c r="CZ432" s="22" t="str">
        <f t="shared" si="353"/>
        <v/>
      </c>
      <c r="DB432" s="76" t="str">
        <f>IF($H432="", "", COUNTIF($G$11:$G$1010, "&gt;"&amp;$G432)+1+COUNTIF($G$11:$G432, $G432)-1)</f>
        <v/>
      </c>
      <c r="DC432" s="76" t="str">
        <f>IF($H432="", "", COUNTIF($CZ$11:$CZ$1010, "&gt;"&amp;$CZ432)+1+COUNTIF($CZ$11:$CZ432, $CZ432)-1)</f>
        <v/>
      </c>
      <c r="DE432" s="147" t="str">
        <f t="shared" si="354"/>
        <v/>
      </c>
      <c r="DF432" s="148"/>
      <c r="DG432" s="19" t="str">
        <f t="shared" si="355"/>
        <v/>
      </c>
      <c r="DH432" s="153" t="str">
        <f t="shared" si="356"/>
        <v/>
      </c>
      <c r="DI432" s="19" t="str">
        <f t="shared" si="308"/>
        <v/>
      </c>
      <c r="DJ432" s="153" t="str">
        <f t="shared" si="309"/>
        <v/>
      </c>
      <c r="DK432" s="19" t="str">
        <f t="shared" si="310"/>
        <v/>
      </c>
      <c r="DL432" s="153" t="str">
        <f t="shared" si="311"/>
        <v/>
      </c>
      <c r="DM432" s="19" t="str">
        <f t="shared" si="312"/>
        <v/>
      </c>
      <c r="DN432" s="153" t="str">
        <f t="shared" si="313"/>
        <v/>
      </c>
      <c r="DO432" s="19" t="str">
        <f t="shared" si="314"/>
        <v/>
      </c>
      <c r="DP432" s="153" t="str">
        <f t="shared" si="315"/>
        <v/>
      </c>
      <c r="DQ432" s="19" t="str">
        <f t="shared" si="316"/>
        <v/>
      </c>
      <c r="DR432" s="153" t="str">
        <f t="shared" si="317"/>
        <v/>
      </c>
      <c r="DS432" s="19" t="str">
        <f t="shared" si="318"/>
        <v/>
      </c>
      <c r="DT432" s="153" t="str">
        <f t="shared" si="319"/>
        <v/>
      </c>
      <c r="DU432" s="19" t="str">
        <f t="shared" si="320"/>
        <v/>
      </c>
      <c r="DV432" s="153" t="str">
        <f t="shared" si="321"/>
        <v/>
      </c>
      <c r="DW432" s="19" t="str">
        <f t="shared" si="322"/>
        <v/>
      </c>
      <c r="DX432" s="153" t="str">
        <f t="shared" si="323"/>
        <v/>
      </c>
      <c r="DY432" s="19" t="str">
        <f t="shared" si="324"/>
        <v/>
      </c>
      <c r="DZ432" s="153" t="str">
        <f t="shared" si="325"/>
        <v/>
      </c>
      <c r="EA432" s="19" t="str">
        <f t="shared" si="326"/>
        <v/>
      </c>
      <c r="EB432" s="153" t="str">
        <f t="shared" si="327"/>
        <v/>
      </c>
      <c r="EC432" s="19" t="str">
        <f t="shared" si="328"/>
        <v/>
      </c>
      <c r="ED432" s="153" t="str">
        <f t="shared" si="329"/>
        <v/>
      </c>
      <c r="EE432" s="19" t="str">
        <f t="shared" si="330"/>
        <v/>
      </c>
      <c r="EF432" s="153" t="str">
        <f t="shared" si="331"/>
        <v/>
      </c>
      <c r="EG432" s="19" t="str">
        <f t="shared" si="332"/>
        <v/>
      </c>
      <c r="EH432" s="153" t="str">
        <f t="shared" si="333"/>
        <v/>
      </c>
      <c r="EI432" s="19" t="str">
        <f t="shared" si="334"/>
        <v/>
      </c>
      <c r="EJ432" s="153" t="str">
        <f t="shared" si="335"/>
        <v/>
      </c>
      <c r="EK432" s="19" t="str">
        <f t="shared" si="336"/>
        <v/>
      </c>
      <c r="EL432" s="153" t="str">
        <f t="shared" si="337"/>
        <v/>
      </c>
      <c r="EM432" s="19" t="str">
        <f t="shared" si="338"/>
        <v/>
      </c>
      <c r="EN432" s="153" t="str">
        <f t="shared" si="339"/>
        <v/>
      </c>
      <c r="EO432" s="19" t="str">
        <f t="shared" si="340"/>
        <v/>
      </c>
      <c r="EP432" s="153" t="str">
        <f t="shared" si="341"/>
        <v/>
      </c>
      <c r="EQ432" s="19" t="str">
        <f t="shared" si="342"/>
        <v/>
      </c>
      <c r="ER432" s="153" t="str">
        <f t="shared" si="343"/>
        <v/>
      </c>
      <c r="ES432" s="19" t="str">
        <f t="shared" si="344"/>
        <v/>
      </c>
      <c r="ET432" s="153" t="str">
        <f t="shared" si="345"/>
        <v/>
      </c>
    </row>
    <row r="433" spans="1:150" x14ac:dyDescent="0.25">
      <c r="A433" s="31"/>
      <c r="B433" s="91" t="str">
        <f t="shared" si="346"/>
        <v/>
      </c>
      <c r="C433" s="20" t="str">
        <f t="shared" si="306"/>
        <v/>
      </c>
      <c r="D433" s="97" t="str">
        <f t="shared" si="307"/>
        <v/>
      </c>
      <c r="E433" s="62" t="str">
        <f t="shared" si="347"/>
        <v/>
      </c>
      <c r="F433" s="31"/>
      <c r="G433" s="282"/>
      <c r="H433" s="283"/>
      <c r="I433" s="284"/>
      <c r="J433" s="285"/>
      <c r="K433" s="286"/>
      <c r="L433" s="287"/>
      <c r="M433" s="288"/>
      <c r="N433" s="287"/>
      <c r="O433" s="288"/>
      <c r="P433" s="287"/>
      <c r="Q433" s="288"/>
      <c r="R433" s="287"/>
      <c r="S433" s="288"/>
      <c r="T433" s="287"/>
      <c r="U433" s="288"/>
      <c r="V433" s="287"/>
      <c r="W433" s="288"/>
      <c r="X433" s="287"/>
      <c r="Y433" s="288"/>
      <c r="Z433" s="287"/>
      <c r="AA433" s="288"/>
      <c r="AB433" s="287"/>
      <c r="AC433" s="288"/>
      <c r="AD433" s="287"/>
      <c r="AE433" s="288"/>
      <c r="AF433" s="287"/>
      <c r="AG433" s="288"/>
      <c r="AH433" s="287"/>
      <c r="AI433" s="288"/>
      <c r="AJ433" s="287"/>
      <c r="AK433" s="288"/>
      <c r="AL433" s="287"/>
      <c r="AM433" s="288"/>
      <c r="AN433" s="287"/>
      <c r="AO433" s="288"/>
      <c r="AP433" s="287"/>
      <c r="AQ433" s="288"/>
      <c r="AR433" s="287"/>
      <c r="AS433" s="288"/>
      <c r="AT433" s="287"/>
      <c r="AU433" s="288"/>
      <c r="AV433" s="287"/>
      <c r="AW433" s="288"/>
      <c r="AX433" s="287"/>
      <c r="AY433" s="31"/>
      <c r="BA433" s="76" t="str">
        <f t="shared" si="348"/>
        <v/>
      </c>
      <c r="BC433" s="76" t="str">
        <f>IF('Stock List'!$K433="", "", 'Stock List'!$K433)</f>
        <v/>
      </c>
      <c r="BE433" s="106">
        <f>IFERROR(ROUND(((INDEX('Stock List'!$M$11:$M$1010, MATCH(L433, 'Stock List'!$K$11:$K$1010, 0))/INDEX('Stock List'!$L$11:$L$1010, MATCH(L433, 'Stock List'!$K$11:$K$1010, 0)))*K433), 2), 0)</f>
        <v>0</v>
      </c>
      <c r="BF433" s="20"/>
      <c r="BG433" s="20">
        <f>IFERROR(ROUND(((INDEX('Stock List'!$M$11:$M$1010, MATCH(N433, 'Stock List'!$K$11:$K$1010, 0))/INDEX('Stock List'!$L$11:$L$1010, MATCH(N433, 'Stock List'!$K$11:$K$1010, 0)))*M433), 2), 0)</f>
        <v>0</v>
      </c>
      <c r="BH433" s="20"/>
      <c r="BI433" s="20">
        <f>IFERROR(ROUND(((INDEX('Stock List'!$M$11:$M$1010, MATCH(P433, 'Stock List'!$K$11:$K$1010, 0))/INDEX('Stock List'!$L$11:$L$1010, MATCH(P433, 'Stock List'!$K$11:$K$1010, 0)))*O433), 2), 0)</f>
        <v>0</v>
      </c>
      <c r="BJ433" s="20"/>
      <c r="BK433" s="20">
        <f>IFERROR(ROUND(((INDEX('Stock List'!$M$11:$M$1010, MATCH(R433, 'Stock List'!$K$11:$K$1010, 0))/INDEX('Stock List'!$L$11:$L$1010, MATCH(R433, 'Stock List'!$K$11:$K$1010, 0)))*Q433), 2), 0)</f>
        <v>0</v>
      </c>
      <c r="BL433" s="20"/>
      <c r="BM433" s="20">
        <f>IFERROR(ROUND(((INDEX('Stock List'!$M$11:$M$1010, MATCH(T433, 'Stock List'!$K$11:$K$1010, 0))/INDEX('Stock List'!$L$11:$L$1010, MATCH(T433, 'Stock List'!$K$11:$K$1010, 0)))*S433), 2), 0)</f>
        <v>0</v>
      </c>
      <c r="BN433" s="20"/>
      <c r="BO433" s="20">
        <f>IFERROR(ROUND(((INDEX('Stock List'!$M$11:$M$1010, MATCH(V433, 'Stock List'!$K$11:$K$1010, 0))/INDEX('Stock List'!$L$11:$L$1010, MATCH(V433, 'Stock List'!$K$11:$K$1010, 0)))*U433), 2), 0)</f>
        <v>0</v>
      </c>
      <c r="BP433" s="20"/>
      <c r="BQ433" s="20">
        <f>IFERROR(ROUND(((INDEX('Stock List'!$M$11:$M$1010, MATCH(X433, 'Stock List'!$K$11:$K$1010, 0))/INDEX('Stock List'!$L$11:$L$1010, MATCH(X433, 'Stock List'!$K$11:$K$1010, 0)))*W433), 2), 0)</f>
        <v>0</v>
      </c>
      <c r="BR433" s="20"/>
      <c r="BS433" s="20">
        <f>IFERROR(ROUND(((INDEX('Stock List'!$M$11:$M$1010, MATCH(Z433, 'Stock List'!$K$11:$K$1010, 0))/INDEX('Stock List'!$L$11:$L$1010, MATCH(Z433, 'Stock List'!$K$11:$K$1010, 0)))*Y433), 2), 0)</f>
        <v>0</v>
      </c>
      <c r="BT433" s="20"/>
      <c r="BU433" s="20">
        <f>IFERROR(ROUND(((INDEX('Stock List'!$M$11:$M$1010, MATCH(AB433, 'Stock List'!$K$11:$K$1010, 0))/INDEX('Stock List'!$L$11:$L$1010, MATCH(AB433, 'Stock List'!$K$11:$K$1010, 0)))*AA433), 2), 0)</f>
        <v>0</v>
      </c>
      <c r="BV433" s="20"/>
      <c r="BW433" s="20">
        <f>IFERROR(ROUND(((INDEX('Stock List'!$M$11:$M$1010, MATCH(AD433, 'Stock List'!$K$11:$K$1010, 0))/INDEX('Stock List'!$L$11:$L$1010, MATCH(AD433, 'Stock List'!$K$11:$K$1010, 0)))*AC433), 2), 0)</f>
        <v>0</v>
      </c>
      <c r="BX433" s="20"/>
      <c r="BY433" s="20">
        <f>IFERROR(ROUND(((INDEX('Stock List'!$M$11:$M$1010, MATCH(AF433, 'Stock List'!$K$11:$K$1010, 0))/INDEX('Stock List'!$L$11:$L$1010, MATCH(AF433, 'Stock List'!$K$11:$K$1010, 0)))*AE433), 2), 0)</f>
        <v>0</v>
      </c>
      <c r="BZ433" s="20"/>
      <c r="CA433" s="20">
        <f>IFERROR(ROUND(((INDEX('Stock List'!$M$11:$M$1010, MATCH(AH433, 'Stock List'!$K$11:$K$1010, 0))/INDEX('Stock List'!$L$11:$L$1010, MATCH(AH433, 'Stock List'!$K$11:$K$1010, 0)))*AG433), 2), 0)</f>
        <v>0</v>
      </c>
      <c r="CB433" s="20"/>
      <c r="CC433" s="20">
        <f>IFERROR(ROUND(((INDEX('Stock List'!$M$11:$M$1010, MATCH(AJ433, 'Stock List'!$K$11:$K$1010, 0))/INDEX('Stock List'!$L$11:$L$1010, MATCH(AJ433, 'Stock List'!$K$11:$K$1010, 0)))*AI433), 2), 0)</f>
        <v>0</v>
      </c>
      <c r="CD433" s="20"/>
      <c r="CE433" s="20">
        <f>IFERROR(ROUND(((INDEX('Stock List'!$M$11:$M$1010, MATCH(AL433, 'Stock List'!$K$11:$K$1010, 0))/INDEX('Stock List'!$L$11:$L$1010, MATCH(AL433, 'Stock List'!$K$11:$K$1010, 0)))*AK433), 2), 0)</f>
        <v>0</v>
      </c>
      <c r="CF433" s="20"/>
      <c r="CG433" s="20">
        <f>IFERROR(ROUND(((INDEX('Stock List'!$M$11:$M$1010, MATCH(AN433, 'Stock List'!$K$11:$K$1010, 0))/INDEX('Stock List'!$L$11:$L$1010, MATCH(AN433, 'Stock List'!$K$11:$K$1010, 0)))*AM433), 2), 0)</f>
        <v>0</v>
      </c>
      <c r="CH433" s="20"/>
      <c r="CI433" s="20">
        <f>IFERROR(ROUND(((INDEX('Stock List'!$M$11:$M$1010, MATCH(AP433, 'Stock List'!$K$11:$K$1010, 0))/INDEX('Stock List'!$L$11:$L$1010, MATCH(AP433, 'Stock List'!$K$11:$K$1010, 0)))*AO433), 2), 0)</f>
        <v>0</v>
      </c>
      <c r="CJ433" s="20"/>
      <c r="CK433" s="20">
        <f>IFERROR(ROUND(((INDEX('Stock List'!$M$11:$M$1010, MATCH(AR433, 'Stock List'!$K$11:$K$1010, 0))/INDEX('Stock List'!$L$11:$L$1010, MATCH(AR433, 'Stock List'!$K$11:$K$1010, 0)))*AQ433), 2), 0)</f>
        <v>0</v>
      </c>
      <c r="CL433" s="20"/>
      <c r="CM433" s="20">
        <f>IFERROR(ROUND(((INDEX('Stock List'!$M$11:$M$1010, MATCH(AT433, 'Stock List'!$K$11:$K$1010, 0))/INDEX('Stock List'!$L$11:$L$1010, MATCH(AT433, 'Stock List'!$K$11:$K$1010, 0)))*AS433), 2), 0)</f>
        <v>0</v>
      </c>
      <c r="CN433" s="20"/>
      <c r="CO433" s="20">
        <f>IFERROR(ROUND(((INDEX('Stock List'!$M$11:$M$1010, MATCH(AV433, 'Stock List'!$K$11:$K$1010, 0))/INDEX('Stock List'!$L$11:$L$1010, MATCH(AV433, 'Stock List'!$K$11:$K$1010, 0)))*AU433), 2), 0)</f>
        <v>0</v>
      </c>
      <c r="CP433" s="20"/>
      <c r="CQ433" s="20">
        <f>IFERROR(ROUND(((INDEX('Stock List'!$M$11:$M$1010, MATCH(AX433, 'Stock List'!$K$11:$K$1010, 0))/INDEX('Stock List'!$L$11:$L$1010, MATCH(AX433, 'Stock List'!$K$11:$K$1010, 0)))*AW433), 2), 0)</f>
        <v>0</v>
      </c>
      <c r="CR433" s="22"/>
      <c r="CT433" s="106" t="str">
        <f t="shared" si="349"/>
        <v/>
      </c>
      <c r="CU433" s="22" t="str">
        <f t="shared" si="350"/>
        <v/>
      </c>
      <c r="CX433" s="106" t="str">
        <f t="shared" si="351"/>
        <v/>
      </c>
      <c r="CY433" s="20" t="str">
        <f t="shared" si="352"/>
        <v/>
      </c>
      <c r="CZ433" s="22" t="str">
        <f t="shared" si="353"/>
        <v/>
      </c>
      <c r="DB433" s="76" t="str">
        <f>IF($H433="", "", COUNTIF($G$11:$G$1010, "&gt;"&amp;$G433)+1+COUNTIF($G$11:$G433, $G433)-1)</f>
        <v/>
      </c>
      <c r="DC433" s="76" t="str">
        <f>IF($H433="", "", COUNTIF($CZ$11:$CZ$1010, "&gt;"&amp;$CZ433)+1+COUNTIF($CZ$11:$CZ433, $CZ433)-1)</f>
        <v/>
      </c>
      <c r="DE433" s="147" t="str">
        <f t="shared" si="354"/>
        <v/>
      </c>
      <c r="DF433" s="148"/>
      <c r="DG433" s="19" t="str">
        <f t="shared" si="355"/>
        <v/>
      </c>
      <c r="DH433" s="153" t="str">
        <f t="shared" si="356"/>
        <v/>
      </c>
      <c r="DI433" s="19" t="str">
        <f t="shared" si="308"/>
        <v/>
      </c>
      <c r="DJ433" s="153" t="str">
        <f t="shared" si="309"/>
        <v/>
      </c>
      <c r="DK433" s="19" t="str">
        <f t="shared" si="310"/>
        <v/>
      </c>
      <c r="DL433" s="153" t="str">
        <f t="shared" si="311"/>
        <v/>
      </c>
      <c r="DM433" s="19" t="str">
        <f t="shared" si="312"/>
        <v/>
      </c>
      <c r="DN433" s="153" t="str">
        <f t="shared" si="313"/>
        <v/>
      </c>
      <c r="DO433" s="19" t="str">
        <f t="shared" si="314"/>
        <v/>
      </c>
      <c r="DP433" s="153" t="str">
        <f t="shared" si="315"/>
        <v/>
      </c>
      <c r="DQ433" s="19" t="str">
        <f t="shared" si="316"/>
        <v/>
      </c>
      <c r="DR433" s="153" t="str">
        <f t="shared" si="317"/>
        <v/>
      </c>
      <c r="DS433" s="19" t="str">
        <f t="shared" si="318"/>
        <v/>
      </c>
      <c r="DT433" s="153" t="str">
        <f t="shared" si="319"/>
        <v/>
      </c>
      <c r="DU433" s="19" t="str">
        <f t="shared" si="320"/>
        <v/>
      </c>
      <c r="DV433" s="153" t="str">
        <f t="shared" si="321"/>
        <v/>
      </c>
      <c r="DW433" s="19" t="str">
        <f t="shared" si="322"/>
        <v/>
      </c>
      <c r="DX433" s="153" t="str">
        <f t="shared" si="323"/>
        <v/>
      </c>
      <c r="DY433" s="19" t="str">
        <f t="shared" si="324"/>
        <v/>
      </c>
      <c r="DZ433" s="153" t="str">
        <f t="shared" si="325"/>
        <v/>
      </c>
      <c r="EA433" s="19" t="str">
        <f t="shared" si="326"/>
        <v/>
      </c>
      <c r="EB433" s="153" t="str">
        <f t="shared" si="327"/>
        <v/>
      </c>
      <c r="EC433" s="19" t="str">
        <f t="shared" si="328"/>
        <v/>
      </c>
      <c r="ED433" s="153" t="str">
        <f t="shared" si="329"/>
        <v/>
      </c>
      <c r="EE433" s="19" t="str">
        <f t="shared" si="330"/>
        <v/>
      </c>
      <c r="EF433" s="153" t="str">
        <f t="shared" si="331"/>
        <v/>
      </c>
      <c r="EG433" s="19" t="str">
        <f t="shared" si="332"/>
        <v/>
      </c>
      <c r="EH433" s="153" t="str">
        <f t="shared" si="333"/>
        <v/>
      </c>
      <c r="EI433" s="19" t="str">
        <f t="shared" si="334"/>
        <v/>
      </c>
      <c r="EJ433" s="153" t="str">
        <f t="shared" si="335"/>
        <v/>
      </c>
      <c r="EK433" s="19" t="str">
        <f t="shared" si="336"/>
        <v/>
      </c>
      <c r="EL433" s="153" t="str">
        <f t="shared" si="337"/>
        <v/>
      </c>
      <c r="EM433" s="19" t="str">
        <f t="shared" si="338"/>
        <v/>
      </c>
      <c r="EN433" s="153" t="str">
        <f t="shared" si="339"/>
        <v/>
      </c>
      <c r="EO433" s="19" t="str">
        <f t="shared" si="340"/>
        <v/>
      </c>
      <c r="EP433" s="153" t="str">
        <f t="shared" si="341"/>
        <v/>
      </c>
      <c r="EQ433" s="19" t="str">
        <f t="shared" si="342"/>
        <v/>
      </c>
      <c r="ER433" s="153" t="str">
        <f t="shared" si="343"/>
        <v/>
      </c>
      <c r="ES433" s="19" t="str">
        <f t="shared" si="344"/>
        <v/>
      </c>
      <c r="ET433" s="153" t="str">
        <f t="shared" si="345"/>
        <v/>
      </c>
    </row>
    <row r="434" spans="1:150" x14ac:dyDescent="0.25">
      <c r="A434" s="31"/>
      <c r="B434" s="91" t="str">
        <f t="shared" si="346"/>
        <v/>
      </c>
      <c r="C434" s="20" t="str">
        <f t="shared" si="306"/>
        <v/>
      </c>
      <c r="D434" s="97" t="str">
        <f t="shared" si="307"/>
        <v/>
      </c>
      <c r="E434" s="62" t="str">
        <f t="shared" si="347"/>
        <v/>
      </c>
      <c r="F434" s="31"/>
      <c r="G434" s="282"/>
      <c r="H434" s="283"/>
      <c r="I434" s="284"/>
      <c r="J434" s="285"/>
      <c r="K434" s="286"/>
      <c r="L434" s="287"/>
      <c r="M434" s="288"/>
      <c r="N434" s="287"/>
      <c r="O434" s="288"/>
      <c r="P434" s="287"/>
      <c r="Q434" s="288"/>
      <c r="R434" s="287"/>
      <c r="S434" s="288"/>
      <c r="T434" s="287"/>
      <c r="U434" s="288"/>
      <c r="V434" s="287"/>
      <c r="W434" s="288"/>
      <c r="X434" s="287"/>
      <c r="Y434" s="288"/>
      <c r="Z434" s="287"/>
      <c r="AA434" s="288"/>
      <c r="AB434" s="287"/>
      <c r="AC434" s="288"/>
      <c r="AD434" s="287"/>
      <c r="AE434" s="288"/>
      <c r="AF434" s="287"/>
      <c r="AG434" s="288"/>
      <c r="AH434" s="287"/>
      <c r="AI434" s="288"/>
      <c r="AJ434" s="287"/>
      <c r="AK434" s="288"/>
      <c r="AL434" s="287"/>
      <c r="AM434" s="288"/>
      <c r="AN434" s="287"/>
      <c r="AO434" s="288"/>
      <c r="AP434" s="287"/>
      <c r="AQ434" s="288"/>
      <c r="AR434" s="287"/>
      <c r="AS434" s="288"/>
      <c r="AT434" s="287"/>
      <c r="AU434" s="288"/>
      <c r="AV434" s="287"/>
      <c r="AW434" s="288"/>
      <c r="AX434" s="287"/>
      <c r="AY434" s="31"/>
      <c r="BA434" s="76" t="str">
        <f t="shared" si="348"/>
        <v/>
      </c>
      <c r="BC434" s="76" t="str">
        <f>IF('Stock List'!$K434="", "", 'Stock List'!$K434)</f>
        <v/>
      </c>
      <c r="BE434" s="106">
        <f>IFERROR(ROUND(((INDEX('Stock List'!$M$11:$M$1010, MATCH(L434, 'Stock List'!$K$11:$K$1010, 0))/INDEX('Stock List'!$L$11:$L$1010, MATCH(L434, 'Stock List'!$K$11:$K$1010, 0)))*K434), 2), 0)</f>
        <v>0</v>
      </c>
      <c r="BF434" s="20"/>
      <c r="BG434" s="20">
        <f>IFERROR(ROUND(((INDEX('Stock List'!$M$11:$M$1010, MATCH(N434, 'Stock List'!$K$11:$K$1010, 0))/INDEX('Stock List'!$L$11:$L$1010, MATCH(N434, 'Stock List'!$K$11:$K$1010, 0)))*M434), 2), 0)</f>
        <v>0</v>
      </c>
      <c r="BH434" s="20"/>
      <c r="BI434" s="20">
        <f>IFERROR(ROUND(((INDEX('Stock List'!$M$11:$M$1010, MATCH(P434, 'Stock List'!$K$11:$K$1010, 0))/INDEX('Stock List'!$L$11:$L$1010, MATCH(P434, 'Stock List'!$K$11:$K$1010, 0)))*O434), 2), 0)</f>
        <v>0</v>
      </c>
      <c r="BJ434" s="20"/>
      <c r="BK434" s="20">
        <f>IFERROR(ROUND(((INDEX('Stock List'!$M$11:$M$1010, MATCH(R434, 'Stock List'!$K$11:$K$1010, 0))/INDEX('Stock List'!$L$11:$L$1010, MATCH(R434, 'Stock List'!$K$11:$K$1010, 0)))*Q434), 2), 0)</f>
        <v>0</v>
      </c>
      <c r="BL434" s="20"/>
      <c r="BM434" s="20">
        <f>IFERROR(ROUND(((INDEX('Stock List'!$M$11:$M$1010, MATCH(T434, 'Stock List'!$K$11:$K$1010, 0))/INDEX('Stock List'!$L$11:$L$1010, MATCH(T434, 'Stock List'!$K$11:$K$1010, 0)))*S434), 2), 0)</f>
        <v>0</v>
      </c>
      <c r="BN434" s="20"/>
      <c r="BO434" s="20">
        <f>IFERROR(ROUND(((INDEX('Stock List'!$M$11:$M$1010, MATCH(V434, 'Stock List'!$K$11:$K$1010, 0))/INDEX('Stock List'!$L$11:$L$1010, MATCH(V434, 'Stock List'!$K$11:$K$1010, 0)))*U434), 2), 0)</f>
        <v>0</v>
      </c>
      <c r="BP434" s="20"/>
      <c r="BQ434" s="20">
        <f>IFERROR(ROUND(((INDEX('Stock List'!$M$11:$M$1010, MATCH(X434, 'Stock List'!$K$11:$K$1010, 0))/INDEX('Stock List'!$L$11:$L$1010, MATCH(X434, 'Stock List'!$K$11:$K$1010, 0)))*W434), 2), 0)</f>
        <v>0</v>
      </c>
      <c r="BR434" s="20"/>
      <c r="BS434" s="20">
        <f>IFERROR(ROUND(((INDEX('Stock List'!$M$11:$M$1010, MATCH(Z434, 'Stock List'!$K$11:$K$1010, 0))/INDEX('Stock List'!$L$11:$L$1010, MATCH(Z434, 'Stock List'!$K$11:$K$1010, 0)))*Y434), 2), 0)</f>
        <v>0</v>
      </c>
      <c r="BT434" s="20"/>
      <c r="BU434" s="20">
        <f>IFERROR(ROUND(((INDEX('Stock List'!$M$11:$M$1010, MATCH(AB434, 'Stock List'!$K$11:$K$1010, 0))/INDEX('Stock List'!$L$11:$L$1010, MATCH(AB434, 'Stock List'!$K$11:$K$1010, 0)))*AA434), 2), 0)</f>
        <v>0</v>
      </c>
      <c r="BV434" s="20"/>
      <c r="BW434" s="20">
        <f>IFERROR(ROUND(((INDEX('Stock List'!$M$11:$M$1010, MATCH(AD434, 'Stock List'!$K$11:$K$1010, 0))/INDEX('Stock List'!$L$11:$L$1010, MATCH(AD434, 'Stock List'!$K$11:$K$1010, 0)))*AC434), 2), 0)</f>
        <v>0</v>
      </c>
      <c r="BX434" s="20"/>
      <c r="BY434" s="20">
        <f>IFERROR(ROUND(((INDEX('Stock List'!$M$11:$M$1010, MATCH(AF434, 'Stock List'!$K$11:$K$1010, 0))/INDEX('Stock List'!$L$11:$L$1010, MATCH(AF434, 'Stock List'!$K$11:$K$1010, 0)))*AE434), 2), 0)</f>
        <v>0</v>
      </c>
      <c r="BZ434" s="20"/>
      <c r="CA434" s="20">
        <f>IFERROR(ROUND(((INDEX('Stock List'!$M$11:$M$1010, MATCH(AH434, 'Stock List'!$K$11:$K$1010, 0))/INDEX('Stock List'!$L$11:$L$1010, MATCH(AH434, 'Stock List'!$K$11:$K$1010, 0)))*AG434), 2), 0)</f>
        <v>0</v>
      </c>
      <c r="CB434" s="20"/>
      <c r="CC434" s="20">
        <f>IFERROR(ROUND(((INDEX('Stock List'!$M$11:$M$1010, MATCH(AJ434, 'Stock List'!$K$11:$K$1010, 0))/INDEX('Stock List'!$L$11:$L$1010, MATCH(AJ434, 'Stock List'!$K$11:$K$1010, 0)))*AI434), 2), 0)</f>
        <v>0</v>
      </c>
      <c r="CD434" s="20"/>
      <c r="CE434" s="20">
        <f>IFERROR(ROUND(((INDEX('Stock List'!$M$11:$M$1010, MATCH(AL434, 'Stock List'!$K$11:$K$1010, 0))/INDEX('Stock List'!$L$11:$L$1010, MATCH(AL434, 'Stock List'!$K$11:$K$1010, 0)))*AK434), 2), 0)</f>
        <v>0</v>
      </c>
      <c r="CF434" s="20"/>
      <c r="CG434" s="20">
        <f>IFERROR(ROUND(((INDEX('Stock List'!$M$11:$M$1010, MATCH(AN434, 'Stock List'!$K$11:$K$1010, 0))/INDEX('Stock List'!$L$11:$L$1010, MATCH(AN434, 'Stock List'!$K$11:$K$1010, 0)))*AM434), 2), 0)</f>
        <v>0</v>
      </c>
      <c r="CH434" s="20"/>
      <c r="CI434" s="20">
        <f>IFERROR(ROUND(((INDEX('Stock List'!$M$11:$M$1010, MATCH(AP434, 'Stock List'!$K$11:$K$1010, 0))/INDEX('Stock List'!$L$11:$L$1010, MATCH(AP434, 'Stock List'!$K$11:$K$1010, 0)))*AO434), 2), 0)</f>
        <v>0</v>
      </c>
      <c r="CJ434" s="20"/>
      <c r="CK434" s="20">
        <f>IFERROR(ROUND(((INDEX('Stock List'!$M$11:$M$1010, MATCH(AR434, 'Stock List'!$K$11:$K$1010, 0))/INDEX('Stock List'!$L$11:$L$1010, MATCH(AR434, 'Stock List'!$K$11:$K$1010, 0)))*AQ434), 2), 0)</f>
        <v>0</v>
      </c>
      <c r="CL434" s="20"/>
      <c r="CM434" s="20">
        <f>IFERROR(ROUND(((INDEX('Stock List'!$M$11:$M$1010, MATCH(AT434, 'Stock List'!$K$11:$K$1010, 0))/INDEX('Stock List'!$L$11:$L$1010, MATCH(AT434, 'Stock List'!$K$11:$K$1010, 0)))*AS434), 2), 0)</f>
        <v>0</v>
      </c>
      <c r="CN434" s="20"/>
      <c r="CO434" s="20">
        <f>IFERROR(ROUND(((INDEX('Stock List'!$M$11:$M$1010, MATCH(AV434, 'Stock List'!$K$11:$K$1010, 0))/INDEX('Stock List'!$L$11:$L$1010, MATCH(AV434, 'Stock List'!$K$11:$K$1010, 0)))*AU434), 2), 0)</f>
        <v>0</v>
      </c>
      <c r="CP434" s="20"/>
      <c r="CQ434" s="20">
        <f>IFERROR(ROUND(((INDEX('Stock List'!$M$11:$M$1010, MATCH(AX434, 'Stock List'!$K$11:$K$1010, 0))/INDEX('Stock List'!$L$11:$L$1010, MATCH(AX434, 'Stock List'!$K$11:$K$1010, 0)))*AW434), 2), 0)</f>
        <v>0</v>
      </c>
      <c r="CR434" s="22"/>
      <c r="CT434" s="106" t="str">
        <f t="shared" si="349"/>
        <v/>
      </c>
      <c r="CU434" s="22" t="str">
        <f t="shared" si="350"/>
        <v/>
      </c>
      <c r="CX434" s="106" t="str">
        <f t="shared" si="351"/>
        <v/>
      </c>
      <c r="CY434" s="20" t="str">
        <f t="shared" si="352"/>
        <v/>
      </c>
      <c r="CZ434" s="22" t="str">
        <f t="shared" si="353"/>
        <v/>
      </c>
      <c r="DB434" s="76" t="str">
        <f>IF($H434="", "", COUNTIF($G$11:$G$1010, "&gt;"&amp;$G434)+1+COUNTIF($G$11:$G434, $G434)-1)</f>
        <v/>
      </c>
      <c r="DC434" s="76" t="str">
        <f>IF($H434="", "", COUNTIF($CZ$11:$CZ$1010, "&gt;"&amp;$CZ434)+1+COUNTIF($CZ$11:$CZ434, $CZ434)-1)</f>
        <v/>
      </c>
      <c r="DE434" s="147" t="str">
        <f t="shared" si="354"/>
        <v/>
      </c>
      <c r="DF434" s="148"/>
      <c r="DG434" s="19" t="str">
        <f t="shared" si="355"/>
        <v/>
      </c>
      <c r="DH434" s="153" t="str">
        <f t="shared" si="356"/>
        <v/>
      </c>
      <c r="DI434" s="19" t="str">
        <f t="shared" si="308"/>
        <v/>
      </c>
      <c r="DJ434" s="153" t="str">
        <f t="shared" si="309"/>
        <v/>
      </c>
      <c r="DK434" s="19" t="str">
        <f t="shared" si="310"/>
        <v/>
      </c>
      <c r="DL434" s="153" t="str">
        <f t="shared" si="311"/>
        <v/>
      </c>
      <c r="DM434" s="19" t="str">
        <f t="shared" si="312"/>
        <v/>
      </c>
      <c r="DN434" s="153" t="str">
        <f t="shared" si="313"/>
        <v/>
      </c>
      <c r="DO434" s="19" t="str">
        <f t="shared" si="314"/>
        <v/>
      </c>
      <c r="DP434" s="153" t="str">
        <f t="shared" si="315"/>
        <v/>
      </c>
      <c r="DQ434" s="19" t="str">
        <f t="shared" si="316"/>
        <v/>
      </c>
      <c r="DR434" s="153" t="str">
        <f t="shared" si="317"/>
        <v/>
      </c>
      <c r="DS434" s="19" t="str">
        <f t="shared" si="318"/>
        <v/>
      </c>
      <c r="DT434" s="153" t="str">
        <f t="shared" si="319"/>
        <v/>
      </c>
      <c r="DU434" s="19" t="str">
        <f t="shared" si="320"/>
        <v/>
      </c>
      <c r="DV434" s="153" t="str">
        <f t="shared" si="321"/>
        <v/>
      </c>
      <c r="DW434" s="19" t="str">
        <f t="shared" si="322"/>
        <v/>
      </c>
      <c r="DX434" s="153" t="str">
        <f t="shared" si="323"/>
        <v/>
      </c>
      <c r="DY434" s="19" t="str">
        <f t="shared" si="324"/>
        <v/>
      </c>
      <c r="DZ434" s="153" t="str">
        <f t="shared" si="325"/>
        <v/>
      </c>
      <c r="EA434" s="19" t="str">
        <f t="shared" si="326"/>
        <v/>
      </c>
      <c r="EB434" s="153" t="str">
        <f t="shared" si="327"/>
        <v/>
      </c>
      <c r="EC434" s="19" t="str">
        <f t="shared" si="328"/>
        <v/>
      </c>
      <c r="ED434" s="153" t="str">
        <f t="shared" si="329"/>
        <v/>
      </c>
      <c r="EE434" s="19" t="str">
        <f t="shared" si="330"/>
        <v/>
      </c>
      <c r="EF434" s="153" t="str">
        <f t="shared" si="331"/>
        <v/>
      </c>
      <c r="EG434" s="19" t="str">
        <f t="shared" si="332"/>
        <v/>
      </c>
      <c r="EH434" s="153" t="str">
        <f t="shared" si="333"/>
        <v/>
      </c>
      <c r="EI434" s="19" t="str">
        <f t="shared" si="334"/>
        <v/>
      </c>
      <c r="EJ434" s="153" t="str">
        <f t="shared" si="335"/>
        <v/>
      </c>
      <c r="EK434" s="19" t="str">
        <f t="shared" si="336"/>
        <v/>
      </c>
      <c r="EL434" s="153" t="str">
        <f t="shared" si="337"/>
        <v/>
      </c>
      <c r="EM434" s="19" t="str">
        <f t="shared" si="338"/>
        <v/>
      </c>
      <c r="EN434" s="153" t="str">
        <f t="shared" si="339"/>
        <v/>
      </c>
      <c r="EO434" s="19" t="str">
        <f t="shared" si="340"/>
        <v/>
      </c>
      <c r="EP434" s="153" t="str">
        <f t="shared" si="341"/>
        <v/>
      </c>
      <c r="EQ434" s="19" t="str">
        <f t="shared" si="342"/>
        <v/>
      </c>
      <c r="ER434" s="153" t="str">
        <f t="shared" si="343"/>
        <v/>
      </c>
      <c r="ES434" s="19" t="str">
        <f t="shared" si="344"/>
        <v/>
      </c>
      <c r="ET434" s="153" t="str">
        <f t="shared" si="345"/>
        <v/>
      </c>
    </row>
    <row r="435" spans="1:150" x14ac:dyDescent="0.25">
      <c r="A435" s="31"/>
      <c r="B435" s="91" t="str">
        <f t="shared" si="346"/>
        <v/>
      </c>
      <c r="C435" s="20" t="str">
        <f t="shared" si="306"/>
        <v/>
      </c>
      <c r="D435" s="97" t="str">
        <f t="shared" si="307"/>
        <v/>
      </c>
      <c r="E435" s="62" t="str">
        <f t="shared" si="347"/>
        <v/>
      </c>
      <c r="F435" s="31"/>
      <c r="G435" s="282"/>
      <c r="H435" s="283"/>
      <c r="I435" s="284"/>
      <c r="J435" s="285"/>
      <c r="K435" s="286"/>
      <c r="L435" s="287"/>
      <c r="M435" s="288"/>
      <c r="N435" s="287"/>
      <c r="O435" s="288"/>
      <c r="P435" s="287"/>
      <c r="Q435" s="288"/>
      <c r="R435" s="287"/>
      <c r="S435" s="288"/>
      <c r="T435" s="287"/>
      <c r="U435" s="288"/>
      <c r="V435" s="287"/>
      <c r="W435" s="288"/>
      <c r="X435" s="287"/>
      <c r="Y435" s="288"/>
      <c r="Z435" s="287"/>
      <c r="AA435" s="288"/>
      <c r="AB435" s="287"/>
      <c r="AC435" s="288"/>
      <c r="AD435" s="287"/>
      <c r="AE435" s="288"/>
      <c r="AF435" s="287"/>
      <c r="AG435" s="288"/>
      <c r="AH435" s="287"/>
      <c r="AI435" s="288"/>
      <c r="AJ435" s="287"/>
      <c r="AK435" s="288"/>
      <c r="AL435" s="287"/>
      <c r="AM435" s="288"/>
      <c r="AN435" s="287"/>
      <c r="AO435" s="288"/>
      <c r="AP435" s="287"/>
      <c r="AQ435" s="288"/>
      <c r="AR435" s="287"/>
      <c r="AS435" s="288"/>
      <c r="AT435" s="287"/>
      <c r="AU435" s="288"/>
      <c r="AV435" s="287"/>
      <c r="AW435" s="288"/>
      <c r="AX435" s="287"/>
      <c r="AY435" s="31"/>
      <c r="BA435" s="76" t="str">
        <f t="shared" si="348"/>
        <v/>
      </c>
      <c r="BC435" s="76" t="str">
        <f>IF('Stock List'!$K435="", "", 'Stock List'!$K435)</f>
        <v/>
      </c>
      <c r="BE435" s="106">
        <f>IFERROR(ROUND(((INDEX('Stock List'!$M$11:$M$1010, MATCH(L435, 'Stock List'!$K$11:$K$1010, 0))/INDEX('Stock List'!$L$11:$L$1010, MATCH(L435, 'Stock List'!$K$11:$K$1010, 0)))*K435), 2), 0)</f>
        <v>0</v>
      </c>
      <c r="BF435" s="20"/>
      <c r="BG435" s="20">
        <f>IFERROR(ROUND(((INDEX('Stock List'!$M$11:$M$1010, MATCH(N435, 'Stock List'!$K$11:$K$1010, 0))/INDEX('Stock List'!$L$11:$L$1010, MATCH(N435, 'Stock List'!$K$11:$K$1010, 0)))*M435), 2), 0)</f>
        <v>0</v>
      </c>
      <c r="BH435" s="20"/>
      <c r="BI435" s="20">
        <f>IFERROR(ROUND(((INDEX('Stock List'!$M$11:$M$1010, MATCH(P435, 'Stock List'!$K$11:$K$1010, 0))/INDEX('Stock List'!$L$11:$L$1010, MATCH(P435, 'Stock List'!$K$11:$K$1010, 0)))*O435), 2), 0)</f>
        <v>0</v>
      </c>
      <c r="BJ435" s="20"/>
      <c r="BK435" s="20">
        <f>IFERROR(ROUND(((INDEX('Stock List'!$M$11:$M$1010, MATCH(R435, 'Stock List'!$K$11:$K$1010, 0))/INDEX('Stock List'!$L$11:$L$1010, MATCH(R435, 'Stock List'!$K$11:$K$1010, 0)))*Q435), 2), 0)</f>
        <v>0</v>
      </c>
      <c r="BL435" s="20"/>
      <c r="BM435" s="20">
        <f>IFERROR(ROUND(((INDEX('Stock List'!$M$11:$M$1010, MATCH(T435, 'Stock List'!$K$11:$K$1010, 0))/INDEX('Stock List'!$L$11:$L$1010, MATCH(T435, 'Stock List'!$K$11:$K$1010, 0)))*S435), 2), 0)</f>
        <v>0</v>
      </c>
      <c r="BN435" s="20"/>
      <c r="BO435" s="20">
        <f>IFERROR(ROUND(((INDEX('Stock List'!$M$11:$M$1010, MATCH(V435, 'Stock List'!$K$11:$K$1010, 0))/INDEX('Stock List'!$L$11:$L$1010, MATCH(V435, 'Stock List'!$K$11:$K$1010, 0)))*U435), 2), 0)</f>
        <v>0</v>
      </c>
      <c r="BP435" s="20"/>
      <c r="BQ435" s="20">
        <f>IFERROR(ROUND(((INDEX('Stock List'!$M$11:$M$1010, MATCH(X435, 'Stock List'!$K$11:$K$1010, 0))/INDEX('Stock List'!$L$11:$L$1010, MATCH(X435, 'Stock List'!$K$11:$K$1010, 0)))*W435), 2), 0)</f>
        <v>0</v>
      </c>
      <c r="BR435" s="20"/>
      <c r="BS435" s="20">
        <f>IFERROR(ROUND(((INDEX('Stock List'!$M$11:$M$1010, MATCH(Z435, 'Stock List'!$K$11:$K$1010, 0))/INDEX('Stock List'!$L$11:$L$1010, MATCH(Z435, 'Stock List'!$K$11:$K$1010, 0)))*Y435), 2), 0)</f>
        <v>0</v>
      </c>
      <c r="BT435" s="20"/>
      <c r="BU435" s="20">
        <f>IFERROR(ROUND(((INDEX('Stock List'!$M$11:$M$1010, MATCH(AB435, 'Stock List'!$K$11:$K$1010, 0))/INDEX('Stock List'!$L$11:$L$1010, MATCH(AB435, 'Stock List'!$K$11:$K$1010, 0)))*AA435), 2), 0)</f>
        <v>0</v>
      </c>
      <c r="BV435" s="20"/>
      <c r="BW435" s="20">
        <f>IFERROR(ROUND(((INDEX('Stock List'!$M$11:$M$1010, MATCH(AD435, 'Stock List'!$K$11:$K$1010, 0))/INDEX('Stock List'!$L$11:$L$1010, MATCH(AD435, 'Stock List'!$K$11:$K$1010, 0)))*AC435), 2), 0)</f>
        <v>0</v>
      </c>
      <c r="BX435" s="20"/>
      <c r="BY435" s="20">
        <f>IFERROR(ROUND(((INDEX('Stock List'!$M$11:$M$1010, MATCH(AF435, 'Stock List'!$K$11:$K$1010, 0))/INDEX('Stock List'!$L$11:$L$1010, MATCH(AF435, 'Stock List'!$K$11:$K$1010, 0)))*AE435), 2), 0)</f>
        <v>0</v>
      </c>
      <c r="BZ435" s="20"/>
      <c r="CA435" s="20">
        <f>IFERROR(ROUND(((INDEX('Stock List'!$M$11:$M$1010, MATCH(AH435, 'Stock List'!$K$11:$K$1010, 0))/INDEX('Stock List'!$L$11:$L$1010, MATCH(AH435, 'Stock List'!$K$11:$K$1010, 0)))*AG435), 2), 0)</f>
        <v>0</v>
      </c>
      <c r="CB435" s="20"/>
      <c r="CC435" s="20">
        <f>IFERROR(ROUND(((INDEX('Stock List'!$M$11:$M$1010, MATCH(AJ435, 'Stock List'!$K$11:$K$1010, 0))/INDEX('Stock List'!$L$11:$L$1010, MATCH(AJ435, 'Stock List'!$K$11:$K$1010, 0)))*AI435), 2), 0)</f>
        <v>0</v>
      </c>
      <c r="CD435" s="20"/>
      <c r="CE435" s="20">
        <f>IFERROR(ROUND(((INDEX('Stock List'!$M$11:$M$1010, MATCH(AL435, 'Stock List'!$K$11:$K$1010, 0))/INDEX('Stock List'!$L$11:$L$1010, MATCH(AL435, 'Stock List'!$K$11:$K$1010, 0)))*AK435), 2), 0)</f>
        <v>0</v>
      </c>
      <c r="CF435" s="20"/>
      <c r="CG435" s="20">
        <f>IFERROR(ROUND(((INDEX('Stock List'!$M$11:$M$1010, MATCH(AN435, 'Stock List'!$K$11:$K$1010, 0))/INDEX('Stock List'!$L$11:$L$1010, MATCH(AN435, 'Stock List'!$K$11:$K$1010, 0)))*AM435), 2), 0)</f>
        <v>0</v>
      </c>
      <c r="CH435" s="20"/>
      <c r="CI435" s="20">
        <f>IFERROR(ROUND(((INDEX('Stock List'!$M$11:$M$1010, MATCH(AP435, 'Stock List'!$K$11:$K$1010, 0))/INDEX('Stock List'!$L$11:$L$1010, MATCH(AP435, 'Stock List'!$K$11:$K$1010, 0)))*AO435), 2), 0)</f>
        <v>0</v>
      </c>
      <c r="CJ435" s="20"/>
      <c r="CK435" s="20">
        <f>IFERROR(ROUND(((INDEX('Stock List'!$M$11:$M$1010, MATCH(AR435, 'Stock List'!$K$11:$K$1010, 0))/INDEX('Stock List'!$L$11:$L$1010, MATCH(AR435, 'Stock List'!$K$11:$K$1010, 0)))*AQ435), 2), 0)</f>
        <v>0</v>
      </c>
      <c r="CL435" s="20"/>
      <c r="CM435" s="20">
        <f>IFERROR(ROUND(((INDEX('Stock List'!$M$11:$M$1010, MATCH(AT435, 'Stock List'!$K$11:$K$1010, 0))/INDEX('Stock List'!$L$11:$L$1010, MATCH(AT435, 'Stock List'!$K$11:$K$1010, 0)))*AS435), 2), 0)</f>
        <v>0</v>
      </c>
      <c r="CN435" s="20"/>
      <c r="CO435" s="20">
        <f>IFERROR(ROUND(((INDEX('Stock List'!$M$11:$M$1010, MATCH(AV435, 'Stock List'!$K$11:$K$1010, 0))/INDEX('Stock List'!$L$11:$L$1010, MATCH(AV435, 'Stock List'!$K$11:$K$1010, 0)))*AU435), 2), 0)</f>
        <v>0</v>
      </c>
      <c r="CP435" s="20"/>
      <c r="CQ435" s="20">
        <f>IFERROR(ROUND(((INDEX('Stock List'!$M$11:$M$1010, MATCH(AX435, 'Stock List'!$K$11:$K$1010, 0))/INDEX('Stock List'!$L$11:$L$1010, MATCH(AX435, 'Stock List'!$K$11:$K$1010, 0)))*AW435), 2), 0)</f>
        <v>0</v>
      </c>
      <c r="CR435" s="22"/>
      <c r="CT435" s="106" t="str">
        <f t="shared" si="349"/>
        <v/>
      </c>
      <c r="CU435" s="22" t="str">
        <f t="shared" si="350"/>
        <v/>
      </c>
      <c r="CX435" s="106" t="str">
        <f t="shared" si="351"/>
        <v/>
      </c>
      <c r="CY435" s="20" t="str">
        <f t="shared" si="352"/>
        <v/>
      </c>
      <c r="CZ435" s="22" t="str">
        <f t="shared" si="353"/>
        <v/>
      </c>
      <c r="DB435" s="76" t="str">
        <f>IF($H435="", "", COUNTIF($G$11:$G$1010, "&gt;"&amp;$G435)+1+COUNTIF($G$11:$G435, $G435)-1)</f>
        <v/>
      </c>
      <c r="DC435" s="76" t="str">
        <f>IF($H435="", "", COUNTIF($CZ$11:$CZ$1010, "&gt;"&amp;$CZ435)+1+COUNTIF($CZ$11:$CZ435, $CZ435)-1)</f>
        <v/>
      </c>
      <c r="DE435" s="147" t="str">
        <f t="shared" si="354"/>
        <v/>
      </c>
      <c r="DF435" s="148"/>
      <c r="DG435" s="19" t="str">
        <f t="shared" si="355"/>
        <v/>
      </c>
      <c r="DH435" s="153" t="str">
        <f t="shared" si="356"/>
        <v/>
      </c>
      <c r="DI435" s="19" t="str">
        <f t="shared" si="308"/>
        <v/>
      </c>
      <c r="DJ435" s="153" t="str">
        <f t="shared" si="309"/>
        <v/>
      </c>
      <c r="DK435" s="19" t="str">
        <f t="shared" si="310"/>
        <v/>
      </c>
      <c r="DL435" s="153" t="str">
        <f t="shared" si="311"/>
        <v/>
      </c>
      <c r="DM435" s="19" t="str">
        <f t="shared" si="312"/>
        <v/>
      </c>
      <c r="DN435" s="153" t="str">
        <f t="shared" si="313"/>
        <v/>
      </c>
      <c r="DO435" s="19" t="str">
        <f t="shared" si="314"/>
        <v/>
      </c>
      <c r="DP435" s="153" t="str">
        <f t="shared" si="315"/>
        <v/>
      </c>
      <c r="DQ435" s="19" t="str">
        <f t="shared" si="316"/>
        <v/>
      </c>
      <c r="DR435" s="153" t="str">
        <f t="shared" si="317"/>
        <v/>
      </c>
      <c r="DS435" s="19" t="str">
        <f t="shared" si="318"/>
        <v/>
      </c>
      <c r="DT435" s="153" t="str">
        <f t="shared" si="319"/>
        <v/>
      </c>
      <c r="DU435" s="19" t="str">
        <f t="shared" si="320"/>
        <v/>
      </c>
      <c r="DV435" s="153" t="str">
        <f t="shared" si="321"/>
        <v/>
      </c>
      <c r="DW435" s="19" t="str">
        <f t="shared" si="322"/>
        <v/>
      </c>
      <c r="DX435" s="153" t="str">
        <f t="shared" si="323"/>
        <v/>
      </c>
      <c r="DY435" s="19" t="str">
        <f t="shared" si="324"/>
        <v/>
      </c>
      <c r="DZ435" s="153" t="str">
        <f t="shared" si="325"/>
        <v/>
      </c>
      <c r="EA435" s="19" t="str">
        <f t="shared" si="326"/>
        <v/>
      </c>
      <c r="EB435" s="153" t="str">
        <f t="shared" si="327"/>
        <v/>
      </c>
      <c r="EC435" s="19" t="str">
        <f t="shared" si="328"/>
        <v/>
      </c>
      <c r="ED435" s="153" t="str">
        <f t="shared" si="329"/>
        <v/>
      </c>
      <c r="EE435" s="19" t="str">
        <f t="shared" si="330"/>
        <v/>
      </c>
      <c r="EF435" s="153" t="str">
        <f t="shared" si="331"/>
        <v/>
      </c>
      <c r="EG435" s="19" t="str">
        <f t="shared" si="332"/>
        <v/>
      </c>
      <c r="EH435" s="153" t="str">
        <f t="shared" si="333"/>
        <v/>
      </c>
      <c r="EI435" s="19" t="str">
        <f t="shared" si="334"/>
        <v/>
      </c>
      <c r="EJ435" s="153" t="str">
        <f t="shared" si="335"/>
        <v/>
      </c>
      <c r="EK435" s="19" t="str">
        <f t="shared" si="336"/>
        <v/>
      </c>
      <c r="EL435" s="153" t="str">
        <f t="shared" si="337"/>
        <v/>
      </c>
      <c r="EM435" s="19" t="str">
        <f t="shared" si="338"/>
        <v/>
      </c>
      <c r="EN435" s="153" t="str">
        <f t="shared" si="339"/>
        <v/>
      </c>
      <c r="EO435" s="19" t="str">
        <f t="shared" si="340"/>
        <v/>
      </c>
      <c r="EP435" s="153" t="str">
        <f t="shared" si="341"/>
        <v/>
      </c>
      <c r="EQ435" s="19" t="str">
        <f t="shared" si="342"/>
        <v/>
      </c>
      <c r="ER435" s="153" t="str">
        <f t="shared" si="343"/>
        <v/>
      </c>
      <c r="ES435" s="19" t="str">
        <f t="shared" si="344"/>
        <v/>
      </c>
      <c r="ET435" s="153" t="str">
        <f t="shared" si="345"/>
        <v/>
      </c>
    </row>
    <row r="436" spans="1:150" x14ac:dyDescent="0.25">
      <c r="A436" s="31"/>
      <c r="B436" s="91" t="str">
        <f t="shared" si="346"/>
        <v/>
      </c>
      <c r="C436" s="20" t="str">
        <f t="shared" si="306"/>
        <v/>
      </c>
      <c r="D436" s="97" t="str">
        <f t="shared" si="307"/>
        <v/>
      </c>
      <c r="E436" s="62" t="str">
        <f t="shared" si="347"/>
        <v/>
      </c>
      <c r="F436" s="31"/>
      <c r="G436" s="282"/>
      <c r="H436" s="283"/>
      <c r="I436" s="284"/>
      <c r="J436" s="285"/>
      <c r="K436" s="286"/>
      <c r="L436" s="287"/>
      <c r="M436" s="288"/>
      <c r="N436" s="287"/>
      <c r="O436" s="288"/>
      <c r="P436" s="287"/>
      <c r="Q436" s="288"/>
      <c r="R436" s="287"/>
      <c r="S436" s="288"/>
      <c r="T436" s="287"/>
      <c r="U436" s="288"/>
      <c r="V436" s="287"/>
      <c r="W436" s="288"/>
      <c r="X436" s="287"/>
      <c r="Y436" s="288"/>
      <c r="Z436" s="287"/>
      <c r="AA436" s="288"/>
      <c r="AB436" s="287"/>
      <c r="AC436" s="288"/>
      <c r="AD436" s="287"/>
      <c r="AE436" s="288"/>
      <c r="AF436" s="287"/>
      <c r="AG436" s="288"/>
      <c r="AH436" s="287"/>
      <c r="AI436" s="288"/>
      <c r="AJ436" s="287"/>
      <c r="AK436" s="288"/>
      <c r="AL436" s="287"/>
      <c r="AM436" s="288"/>
      <c r="AN436" s="287"/>
      <c r="AO436" s="288"/>
      <c r="AP436" s="287"/>
      <c r="AQ436" s="288"/>
      <c r="AR436" s="287"/>
      <c r="AS436" s="288"/>
      <c r="AT436" s="287"/>
      <c r="AU436" s="288"/>
      <c r="AV436" s="287"/>
      <c r="AW436" s="288"/>
      <c r="AX436" s="287"/>
      <c r="AY436" s="31"/>
      <c r="BA436" s="76" t="str">
        <f t="shared" si="348"/>
        <v/>
      </c>
      <c r="BC436" s="76" t="str">
        <f>IF('Stock List'!$K436="", "", 'Stock List'!$K436)</f>
        <v/>
      </c>
      <c r="BE436" s="106">
        <f>IFERROR(ROUND(((INDEX('Stock List'!$M$11:$M$1010, MATCH(L436, 'Stock List'!$K$11:$K$1010, 0))/INDEX('Stock List'!$L$11:$L$1010, MATCH(L436, 'Stock List'!$K$11:$K$1010, 0)))*K436), 2), 0)</f>
        <v>0</v>
      </c>
      <c r="BF436" s="20"/>
      <c r="BG436" s="20">
        <f>IFERROR(ROUND(((INDEX('Stock List'!$M$11:$M$1010, MATCH(N436, 'Stock List'!$K$11:$K$1010, 0))/INDEX('Stock List'!$L$11:$L$1010, MATCH(N436, 'Stock List'!$K$11:$K$1010, 0)))*M436), 2), 0)</f>
        <v>0</v>
      </c>
      <c r="BH436" s="20"/>
      <c r="BI436" s="20">
        <f>IFERROR(ROUND(((INDEX('Stock List'!$M$11:$M$1010, MATCH(P436, 'Stock List'!$K$11:$K$1010, 0))/INDEX('Stock List'!$L$11:$L$1010, MATCH(P436, 'Stock List'!$K$11:$K$1010, 0)))*O436), 2), 0)</f>
        <v>0</v>
      </c>
      <c r="BJ436" s="20"/>
      <c r="BK436" s="20">
        <f>IFERROR(ROUND(((INDEX('Stock List'!$M$11:$M$1010, MATCH(R436, 'Stock List'!$K$11:$K$1010, 0))/INDEX('Stock List'!$L$11:$L$1010, MATCH(R436, 'Stock List'!$K$11:$K$1010, 0)))*Q436), 2), 0)</f>
        <v>0</v>
      </c>
      <c r="BL436" s="20"/>
      <c r="BM436" s="20">
        <f>IFERROR(ROUND(((INDEX('Stock List'!$M$11:$M$1010, MATCH(T436, 'Stock List'!$K$11:$K$1010, 0))/INDEX('Stock List'!$L$11:$L$1010, MATCH(T436, 'Stock List'!$K$11:$K$1010, 0)))*S436), 2), 0)</f>
        <v>0</v>
      </c>
      <c r="BN436" s="20"/>
      <c r="BO436" s="20">
        <f>IFERROR(ROUND(((INDEX('Stock List'!$M$11:$M$1010, MATCH(V436, 'Stock List'!$K$11:$K$1010, 0))/INDEX('Stock List'!$L$11:$L$1010, MATCH(V436, 'Stock List'!$K$11:$K$1010, 0)))*U436), 2), 0)</f>
        <v>0</v>
      </c>
      <c r="BP436" s="20"/>
      <c r="BQ436" s="20">
        <f>IFERROR(ROUND(((INDEX('Stock List'!$M$11:$M$1010, MATCH(X436, 'Stock List'!$K$11:$K$1010, 0))/INDEX('Stock List'!$L$11:$L$1010, MATCH(X436, 'Stock List'!$K$11:$K$1010, 0)))*W436), 2), 0)</f>
        <v>0</v>
      </c>
      <c r="BR436" s="20"/>
      <c r="BS436" s="20">
        <f>IFERROR(ROUND(((INDEX('Stock List'!$M$11:$M$1010, MATCH(Z436, 'Stock List'!$K$11:$K$1010, 0))/INDEX('Stock List'!$L$11:$L$1010, MATCH(Z436, 'Stock List'!$K$11:$K$1010, 0)))*Y436), 2), 0)</f>
        <v>0</v>
      </c>
      <c r="BT436" s="20"/>
      <c r="BU436" s="20">
        <f>IFERROR(ROUND(((INDEX('Stock List'!$M$11:$M$1010, MATCH(AB436, 'Stock List'!$K$11:$K$1010, 0))/INDEX('Stock List'!$L$11:$L$1010, MATCH(AB436, 'Stock List'!$K$11:$K$1010, 0)))*AA436), 2), 0)</f>
        <v>0</v>
      </c>
      <c r="BV436" s="20"/>
      <c r="BW436" s="20">
        <f>IFERROR(ROUND(((INDEX('Stock List'!$M$11:$M$1010, MATCH(AD436, 'Stock List'!$K$11:$K$1010, 0))/INDEX('Stock List'!$L$11:$L$1010, MATCH(AD436, 'Stock List'!$K$11:$K$1010, 0)))*AC436), 2), 0)</f>
        <v>0</v>
      </c>
      <c r="BX436" s="20"/>
      <c r="BY436" s="20">
        <f>IFERROR(ROUND(((INDEX('Stock List'!$M$11:$M$1010, MATCH(AF436, 'Stock List'!$K$11:$K$1010, 0))/INDEX('Stock List'!$L$11:$L$1010, MATCH(AF436, 'Stock List'!$K$11:$K$1010, 0)))*AE436), 2), 0)</f>
        <v>0</v>
      </c>
      <c r="BZ436" s="20"/>
      <c r="CA436" s="20">
        <f>IFERROR(ROUND(((INDEX('Stock List'!$M$11:$M$1010, MATCH(AH436, 'Stock List'!$K$11:$K$1010, 0))/INDEX('Stock List'!$L$11:$L$1010, MATCH(AH436, 'Stock List'!$K$11:$K$1010, 0)))*AG436), 2), 0)</f>
        <v>0</v>
      </c>
      <c r="CB436" s="20"/>
      <c r="CC436" s="20">
        <f>IFERROR(ROUND(((INDEX('Stock List'!$M$11:$M$1010, MATCH(AJ436, 'Stock List'!$K$11:$K$1010, 0))/INDEX('Stock List'!$L$11:$L$1010, MATCH(AJ436, 'Stock List'!$K$11:$K$1010, 0)))*AI436), 2), 0)</f>
        <v>0</v>
      </c>
      <c r="CD436" s="20"/>
      <c r="CE436" s="20">
        <f>IFERROR(ROUND(((INDEX('Stock List'!$M$11:$M$1010, MATCH(AL436, 'Stock List'!$K$11:$K$1010, 0))/INDEX('Stock List'!$L$11:$L$1010, MATCH(AL436, 'Stock List'!$K$11:$K$1010, 0)))*AK436), 2), 0)</f>
        <v>0</v>
      </c>
      <c r="CF436" s="20"/>
      <c r="CG436" s="20">
        <f>IFERROR(ROUND(((INDEX('Stock List'!$M$11:$M$1010, MATCH(AN436, 'Stock List'!$K$11:$K$1010, 0))/INDEX('Stock List'!$L$11:$L$1010, MATCH(AN436, 'Stock List'!$K$11:$K$1010, 0)))*AM436), 2), 0)</f>
        <v>0</v>
      </c>
      <c r="CH436" s="20"/>
      <c r="CI436" s="20">
        <f>IFERROR(ROUND(((INDEX('Stock List'!$M$11:$M$1010, MATCH(AP436, 'Stock List'!$K$11:$K$1010, 0))/INDEX('Stock List'!$L$11:$L$1010, MATCH(AP436, 'Stock List'!$K$11:$K$1010, 0)))*AO436), 2), 0)</f>
        <v>0</v>
      </c>
      <c r="CJ436" s="20"/>
      <c r="CK436" s="20">
        <f>IFERROR(ROUND(((INDEX('Stock List'!$M$11:$M$1010, MATCH(AR436, 'Stock List'!$K$11:$K$1010, 0))/INDEX('Stock List'!$L$11:$L$1010, MATCH(AR436, 'Stock List'!$K$11:$K$1010, 0)))*AQ436), 2), 0)</f>
        <v>0</v>
      </c>
      <c r="CL436" s="20"/>
      <c r="CM436" s="20">
        <f>IFERROR(ROUND(((INDEX('Stock List'!$M$11:$M$1010, MATCH(AT436, 'Stock List'!$K$11:$K$1010, 0))/INDEX('Stock List'!$L$11:$L$1010, MATCH(AT436, 'Stock List'!$K$11:$K$1010, 0)))*AS436), 2), 0)</f>
        <v>0</v>
      </c>
      <c r="CN436" s="20"/>
      <c r="CO436" s="20">
        <f>IFERROR(ROUND(((INDEX('Stock List'!$M$11:$M$1010, MATCH(AV436, 'Stock List'!$K$11:$K$1010, 0))/INDEX('Stock List'!$L$11:$L$1010, MATCH(AV436, 'Stock List'!$K$11:$K$1010, 0)))*AU436), 2), 0)</f>
        <v>0</v>
      </c>
      <c r="CP436" s="20"/>
      <c r="CQ436" s="20">
        <f>IFERROR(ROUND(((INDEX('Stock List'!$M$11:$M$1010, MATCH(AX436, 'Stock List'!$K$11:$K$1010, 0))/INDEX('Stock List'!$L$11:$L$1010, MATCH(AX436, 'Stock List'!$K$11:$K$1010, 0)))*AW436), 2), 0)</f>
        <v>0</v>
      </c>
      <c r="CR436" s="22"/>
      <c r="CT436" s="106" t="str">
        <f t="shared" si="349"/>
        <v/>
      </c>
      <c r="CU436" s="22" t="str">
        <f t="shared" si="350"/>
        <v/>
      </c>
      <c r="CX436" s="106" t="str">
        <f t="shared" si="351"/>
        <v/>
      </c>
      <c r="CY436" s="20" t="str">
        <f t="shared" si="352"/>
        <v/>
      </c>
      <c r="CZ436" s="22" t="str">
        <f t="shared" si="353"/>
        <v/>
      </c>
      <c r="DB436" s="76" t="str">
        <f>IF($H436="", "", COUNTIF($G$11:$G$1010, "&gt;"&amp;$G436)+1+COUNTIF($G$11:$G436, $G436)-1)</f>
        <v/>
      </c>
      <c r="DC436" s="76" t="str">
        <f>IF($H436="", "", COUNTIF($CZ$11:$CZ$1010, "&gt;"&amp;$CZ436)+1+COUNTIF($CZ$11:$CZ436, $CZ436)-1)</f>
        <v/>
      </c>
      <c r="DE436" s="147" t="str">
        <f t="shared" si="354"/>
        <v/>
      </c>
      <c r="DF436" s="148"/>
      <c r="DG436" s="19" t="str">
        <f t="shared" si="355"/>
        <v/>
      </c>
      <c r="DH436" s="153" t="str">
        <f t="shared" si="356"/>
        <v/>
      </c>
      <c r="DI436" s="19" t="str">
        <f t="shared" si="308"/>
        <v/>
      </c>
      <c r="DJ436" s="153" t="str">
        <f t="shared" si="309"/>
        <v/>
      </c>
      <c r="DK436" s="19" t="str">
        <f t="shared" si="310"/>
        <v/>
      </c>
      <c r="DL436" s="153" t="str">
        <f t="shared" si="311"/>
        <v/>
      </c>
      <c r="DM436" s="19" t="str">
        <f t="shared" si="312"/>
        <v/>
      </c>
      <c r="DN436" s="153" t="str">
        <f t="shared" si="313"/>
        <v/>
      </c>
      <c r="DO436" s="19" t="str">
        <f t="shared" si="314"/>
        <v/>
      </c>
      <c r="DP436" s="153" t="str">
        <f t="shared" si="315"/>
        <v/>
      </c>
      <c r="DQ436" s="19" t="str">
        <f t="shared" si="316"/>
        <v/>
      </c>
      <c r="DR436" s="153" t="str">
        <f t="shared" si="317"/>
        <v/>
      </c>
      <c r="DS436" s="19" t="str">
        <f t="shared" si="318"/>
        <v/>
      </c>
      <c r="DT436" s="153" t="str">
        <f t="shared" si="319"/>
        <v/>
      </c>
      <c r="DU436" s="19" t="str">
        <f t="shared" si="320"/>
        <v/>
      </c>
      <c r="DV436" s="153" t="str">
        <f t="shared" si="321"/>
        <v/>
      </c>
      <c r="DW436" s="19" t="str">
        <f t="shared" si="322"/>
        <v/>
      </c>
      <c r="DX436" s="153" t="str">
        <f t="shared" si="323"/>
        <v/>
      </c>
      <c r="DY436" s="19" t="str">
        <f t="shared" si="324"/>
        <v/>
      </c>
      <c r="DZ436" s="153" t="str">
        <f t="shared" si="325"/>
        <v/>
      </c>
      <c r="EA436" s="19" t="str">
        <f t="shared" si="326"/>
        <v/>
      </c>
      <c r="EB436" s="153" t="str">
        <f t="shared" si="327"/>
        <v/>
      </c>
      <c r="EC436" s="19" t="str">
        <f t="shared" si="328"/>
        <v/>
      </c>
      <c r="ED436" s="153" t="str">
        <f t="shared" si="329"/>
        <v/>
      </c>
      <c r="EE436" s="19" t="str">
        <f t="shared" si="330"/>
        <v/>
      </c>
      <c r="EF436" s="153" t="str">
        <f t="shared" si="331"/>
        <v/>
      </c>
      <c r="EG436" s="19" t="str">
        <f t="shared" si="332"/>
        <v/>
      </c>
      <c r="EH436" s="153" t="str">
        <f t="shared" si="333"/>
        <v/>
      </c>
      <c r="EI436" s="19" t="str">
        <f t="shared" si="334"/>
        <v/>
      </c>
      <c r="EJ436" s="153" t="str">
        <f t="shared" si="335"/>
        <v/>
      </c>
      <c r="EK436" s="19" t="str">
        <f t="shared" si="336"/>
        <v/>
      </c>
      <c r="EL436" s="153" t="str">
        <f t="shared" si="337"/>
        <v/>
      </c>
      <c r="EM436" s="19" t="str">
        <f t="shared" si="338"/>
        <v/>
      </c>
      <c r="EN436" s="153" t="str">
        <f t="shared" si="339"/>
        <v/>
      </c>
      <c r="EO436" s="19" t="str">
        <f t="shared" si="340"/>
        <v/>
      </c>
      <c r="EP436" s="153" t="str">
        <f t="shared" si="341"/>
        <v/>
      </c>
      <c r="EQ436" s="19" t="str">
        <f t="shared" si="342"/>
        <v/>
      </c>
      <c r="ER436" s="153" t="str">
        <f t="shared" si="343"/>
        <v/>
      </c>
      <c r="ES436" s="19" t="str">
        <f t="shared" si="344"/>
        <v/>
      </c>
      <c r="ET436" s="153" t="str">
        <f t="shared" si="345"/>
        <v/>
      </c>
    </row>
    <row r="437" spans="1:150" x14ac:dyDescent="0.25">
      <c r="A437" s="31"/>
      <c r="B437" s="91" t="str">
        <f t="shared" si="346"/>
        <v/>
      </c>
      <c r="C437" s="20" t="str">
        <f t="shared" si="306"/>
        <v/>
      </c>
      <c r="D437" s="97" t="str">
        <f t="shared" si="307"/>
        <v/>
      </c>
      <c r="E437" s="62" t="str">
        <f t="shared" si="347"/>
        <v/>
      </c>
      <c r="F437" s="31"/>
      <c r="G437" s="282"/>
      <c r="H437" s="283"/>
      <c r="I437" s="284"/>
      <c r="J437" s="285"/>
      <c r="K437" s="286"/>
      <c r="L437" s="287"/>
      <c r="M437" s="288"/>
      <c r="N437" s="287"/>
      <c r="O437" s="288"/>
      <c r="P437" s="287"/>
      <c r="Q437" s="288"/>
      <c r="R437" s="287"/>
      <c r="S437" s="288"/>
      <c r="T437" s="287"/>
      <c r="U437" s="288"/>
      <c r="V437" s="287"/>
      <c r="W437" s="288"/>
      <c r="X437" s="287"/>
      <c r="Y437" s="288"/>
      <c r="Z437" s="287"/>
      <c r="AA437" s="288"/>
      <c r="AB437" s="287"/>
      <c r="AC437" s="288"/>
      <c r="AD437" s="287"/>
      <c r="AE437" s="288"/>
      <c r="AF437" s="287"/>
      <c r="AG437" s="288"/>
      <c r="AH437" s="287"/>
      <c r="AI437" s="288"/>
      <c r="AJ437" s="287"/>
      <c r="AK437" s="288"/>
      <c r="AL437" s="287"/>
      <c r="AM437" s="288"/>
      <c r="AN437" s="287"/>
      <c r="AO437" s="288"/>
      <c r="AP437" s="287"/>
      <c r="AQ437" s="288"/>
      <c r="AR437" s="287"/>
      <c r="AS437" s="288"/>
      <c r="AT437" s="287"/>
      <c r="AU437" s="288"/>
      <c r="AV437" s="287"/>
      <c r="AW437" s="288"/>
      <c r="AX437" s="287"/>
      <c r="AY437" s="31"/>
      <c r="BA437" s="76" t="str">
        <f t="shared" si="348"/>
        <v/>
      </c>
      <c r="BC437" s="76" t="str">
        <f>IF('Stock List'!$K437="", "", 'Stock List'!$K437)</f>
        <v/>
      </c>
      <c r="BE437" s="106">
        <f>IFERROR(ROUND(((INDEX('Stock List'!$M$11:$M$1010, MATCH(L437, 'Stock List'!$K$11:$K$1010, 0))/INDEX('Stock List'!$L$11:$L$1010, MATCH(L437, 'Stock List'!$K$11:$K$1010, 0)))*K437), 2), 0)</f>
        <v>0</v>
      </c>
      <c r="BF437" s="20"/>
      <c r="BG437" s="20">
        <f>IFERROR(ROUND(((INDEX('Stock List'!$M$11:$M$1010, MATCH(N437, 'Stock List'!$K$11:$K$1010, 0))/INDEX('Stock List'!$L$11:$L$1010, MATCH(N437, 'Stock List'!$K$11:$K$1010, 0)))*M437), 2), 0)</f>
        <v>0</v>
      </c>
      <c r="BH437" s="20"/>
      <c r="BI437" s="20">
        <f>IFERROR(ROUND(((INDEX('Stock List'!$M$11:$M$1010, MATCH(P437, 'Stock List'!$K$11:$K$1010, 0))/INDEX('Stock List'!$L$11:$L$1010, MATCH(P437, 'Stock List'!$K$11:$K$1010, 0)))*O437), 2), 0)</f>
        <v>0</v>
      </c>
      <c r="BJ437" s="20"/>
      <c r="BK437" s="20">
        <f>IFERROR(ROUND(((INDEX('Stock List'!$M$11:$M$1010, MATCH(R437, 'Stock List'!$K$11:$K$1010, 0))/INDEX('Stock List'!$L$11:$L$1010, MATCH(R437, 'Stock List'!$K$11:$K$1010, 0)))*Q437), 2), 0)</f>
        <v>0</v>
      </c>
      <c r="BL437" s="20"/>
      <c r="BM437" s="20">
        <f>IFERROR(ROUND(((INDEX('Stock List'!$M$11:$M$1010, MATCH(T437, 'Stock List'!$K$11:$K$1010, 0))/INDEX('Stock List'!$L$11:$L$1010, MATCH(T437, 'Stock List'!$K$11:$K$1010, 0)))*S437), 2), 0)</f>
        <v>0</v>
      </c>
      <c r="BN437" s="20"/>
      <c r="BO437" s="20">
        <f>IFERROR(ROUND(((INDEX('Stock List'!$M$11:$M$1010, MATCH(V437, 'Stock List'!$K$11:$K$1010, 0))/INDEX('Stock List'!$L$11:$L$1010, MATCH(V437, 'Stock List'!$K$11:$K$1010, 0)))*U437), 2), 0)</f>
        <v>0</v>
      </c>
      <c r="BP437" s="20"/>
      <c r="BQ437" s="20">
        <f>IFERROR(ROUND(((INDEX('Stock List'!$M$11:$M$1010, MATCH(X437, 'Stock List'!$K$11:$K$1010, 0))/INDEX('Stock List'!$L$11:$L$1010, MATCH(X437, 'Stock List'!$K$11:$K$1010, 0)))*W437), 2), 0)</f>
        <v>0</v>
      </c>
      <c r="BR437" s="20"/>
      <c r="BS437" s="20">
        <f>IFERROR(ROUND(((INDEX('Stock List'!$M$11:$M$1010, MATCH(Z437, 'Stock List'!$K$11:$K$1010, 0))/INDEX('Stock List'!$L$11:$L$1010, MATCH(Z437, 'Stock List'!$K$11:$K$1010, 0)))*Y437), 2), 0)</f>
        <v>0</v>
      </c>
      <c r="BT437" s="20"/>
      <c r="BU437" s="20">
        <f>IFERROR(ROUND(((INDEX('Stock List'!$M$11:$M$1010, MATCH(AB437, 'Stock List'!$K$11:$K$1010, 0))/INDEX('Stock List'!$L$11:$L$1010, MATCH(AB437, 'Stock List'!$K$11:$K$1010, 0)))*AA437), 2), 0)</f>
        <v>0</v>
      </c>
      <c r="BV437" s="20"/>
      <c r="BW437" s="20">
        <f>IFERROR(ROUND(((INDEX('Stock List'!$M$11:$M$1010, MATCH(AD437, 'Stock List'!$K$11:$K$1010, 0))/INDEX('Stock List'!$L$11:$L$1010, MATCH(AD437, 'Stock List'!$K$11:$K$1010, 0)))*AC437), 2), 0)</f>
        <v>0</v>
      </c>
      <c r="BX437" s="20"/>
      <c r="BY437" s="20">
        <f>IFERROR(ROUND(((INDEX('Stock List'!$M$11:$M$1010, MATCH(AF437, 'Stock List'!$K$11:$K$1010, 0))/INDEX('Stock List'!$L$11:$L$1010, MATCH(AF437, 'Stock List'!$K$11:$K$1010, 0)))*AE437), 2), 0)</f>
        <v>0</v>
      </c>
      <c r="BZ437" s="20"/>
      <c r="CA437" s="20">
        <f>IFERROR(ROUND(((INDEX('Stock List'!$M$11:$M$1010, MATCH(AH437, 'Stock List'!$K$11:$K$1010, 0))/INDEX('Stock List'!$L$11:$L$1010, MATCH(AH437, 'Stock List'!$K$11:$K$1010, 0)))*AG437), 2), 0)</f>
        <v>0</v>
      </c>
      <c r="CB437" s="20"/>
      <c r="CC437" s="20">
        <f>IFERROR(ROUND(((INDEX('Stock List'!$M$11:$M$1010, MATCH(AJ437, 'Stock List'!$K$11:$K$1010, 0))/INDEX('Stock List'!$L$11:$L$1010, MATCH(AJ437, 'Stock List'!$K$11:$K$1010, 0)))*AI437), 2), 0)</f>
        <v>0</v>
      </c>
      <c r="CD437" s="20"/>
      <c r="CE437" s="20">
        <f>IFERROR(ROUND(((INDEX('Stock List'!$M$11:$M$1010, MATCH(AL437, 'Stock List'!$K$11:$K$1010, 0))/INDEX('Stock List'!$L$11:$L$1010, MATCH(AL437, 'Stock List'!$K$11:$K$1010, 0)))*AK437), 2), 0)</f>
        <v>0</v>
      </c>
      <c r="CF437" s="20"/>
      <c r="CG437" s="20">
        <f>IFERROR(ROUND(((INDEX('Stock List'!$M$11:$M$1010, MATCH(AN437, 'Stock List'!$K$11:$K$1010, 0))/INDEX('Stock List'!$L$11:$L$1010, MATCH(AN437, 'Stock List'!$K$11:$K$1010, 0)))*AM437), 2), 0)</f>
        <v>0</v>
      </c>
      <c r="CH437" s="20"/>
      <c r="CI437" s="20">
        <f>IFERROR(ROUND(((INDEX('Stock List'!$M$11:$M$1010, MATCH(AP437, 'Stock List'!$K$11:$K$1010, 0))/INDEX('Stock List'!$L$11:$L$1010, MATCH(AP437, 'Stock List'!$K$11:$K$1010, 0)))*AO437), 2), 0)</f>
        <v>0</v>
      </c>
      <c r="CJ437" s="20"/>
      <c r="CK437" s="20">
        <f>IFERROR(ROUND(((INDEX('Stock List'!$M$11:$M$1010, MATCH(AR437, 'Stock List'!$K$11:$K$1010, 0))/INDEX('Stock List'!$L$11:$L$1010, MATCH(AR437, 'Stock List'!$K$11:$K$1010, 0)))*AQ437), 2), 0)</f>
        <v>0</v>
      </c>
      <c r="CL437" s="20"/>
      <c r="CM437" s="20">
        <f>IFERROR(ROUND(((INDEX('Stock List'!$M$11:$M$1010, MATCH(AT437, 'Stock List'!$K$11:$K$1010, 0))/INDEX('Stock List'!$L$11:$L$1010, MATCH(AT437, 'Stock List'!$K$11:$K$1010, 0)))*AS437), 2), 0)</f>
        <v>0</v>
      </c>
      <c r="CN437" s="20"/>
      <c r="CO437" s="20">
        <f>IFERROR(ROUND(((INDEX('Stock List'!$M$11:$M$1010, MATCH(AV437, 'Stock List'!$K$11:$K$1010, 0))/INDEX('Stock List'!$L$11:$L$1010, MATCH(AV437, 'Stock List'!$K$11:$K$1010, 0)))*AU437), 2), 0)</f>
        <v>0</v>
      </c>
      <c r="CP437" s="20"/>
      <c r="CQ437" s="20">
        <f>IFERROR(ROUND(((INDEX('Stock List'!$M$11:$M$1010, MATCH(AX437, 'Stock List'!$K$11:$K$1010, 0))/INDEX('Stock List'!$L$11:$L$1010, MATCH(AX437, 'Stock List'!$K$11:$K$1010, 0)))*AW437), 2), 0)</f>
        <v>0</v>
      </c>
      <c r="CR437" s="22"/>
      <c r="CT437" s="106" t="str">
        <f t="shared" si="349"/>
        <v/>
      </c>
      <c r="CU437" s="22" t="str">
        <f t="shared" si="350"/>
        <v/>
      </c>
      <c r="CX437" s="106" t="str">
        <f t="shared" si="351"/>
        <v/>
      </c>
      <c r="CY437" s="20" t="str">
        <f t="shared" si="352"/>
        <v/>
      </c>
      <c r="CZ437" s="22" t="str">
        <f t="shared" si="353"/>
        <v/>
      </c>
      <c r="DB437" s="76" t="str">
        <f>IF($H437="", "", COUNTIF($G$11:$G$1010, "&gt;"&amp;$G437)+1+COUNTIF($G$11:$G437, $G437)-1)</f>
        <v/>
      </c>
      <c r="DC437" s="76" t="str">
        <f>IF($H437="", "", COUNTIF($CZ$11:$CZ$1010, "&gt;"&amp;$CZ437)+1+COUNTIF($CZ$11:$CZ437, $CZ437)-1)</f>
        <v/>
      </c>
      <c r="DE437" s="147" t="str">
        <f t="shared" si="354"/>
        <v/>
      </c>
      <c r="DF437" s="148"/>
      <c r="DG437" s="19" t="str">
        <f t="shared" si="355"/>
        <v/>
      </c>
      <c r="DH437" s="153" t="str">
        <f t="shared" si="356"/>
        <v/>
      </c>
      <c r="DI437" s="19" t="str">
        <f t="shared" si="308"/>
        <v/>
      </c>
      <c r="DJ437" s="153" t="str">
        <f t="shared" si="309"/>
        <v/>
      </c>
      <c r="DK437" s="19" t="str">
        <f t="shared" si="310"/>
        <v/>
      </c>
      <c r="DL437" s="153" t="str">
        <f t="shared" si="311"/>
        <v/>
      </c>
      <c r="DM437" s="19" t="str">
        <f t="shared" si="312"/>
        <v/>
      </c>
      <c r="DN437" s="153" t="str">
        <f t="shared" si="313"/>
        <v/>
      </c>
      <c r="DO437" s="19" t="str">
        <f t="shared" si="314"/>
        <v/>
      </c>
      <c r="DP437" s="153" t="str">
        <f t="shared" si="315"/>
        <v/>
      </c>
      <c r="DQ437" s="19" t="str">
        <f t="shared" si="316"/>
        <v/>
      </c>
      <c r="DR437" s="153" t="str">
        <f t="shared" si="317"/>
        <v/>
      </c>
      <c r="DS437" s="19" t="str">
        <f t="shared" si="318"/>
        <v/>
      </c>
      <c r="DT437" s="153" t="str">
        <f t="shared" si="319"/>
        <v/>
      </c>
      <c r="DU437" s="19" t="str">
        <f t="shared" si="320"/>
        <v/>
      </c>
      <c r="DV437" s="153" t="str">
        <f t="shared" si="321"/>
        <v/>
      </c>
      <c r="DW437" s="19" t="str">
        <f t="shared" si="322"/>
        <v/>
      </c>
      <c r="DX437" s="153" t="str">
        <f t="shared" si="323"/>
        <v/>
      </c>
      <c r="DY437" s="19" t="str">
        <f t="shared" si="324"/>
        <v/>
      </c>
      <c r="DZ437" s="153" t="str">
        <f t="shared" si="325"/>
        <v/>
      </c>
      <c r="EA437" s="19" t="str">
        <f t="shared" si="326"/>
        <v/>
      </c>
      <c r="EB437" s="153" t="str">
        <f t="shared" si="327"/>
        <v/>
      </c>
      <c r="EC437" s="19" t="str">
        <f t="shared" si="328"/>
        <v/>
      </c>
      <c r="ED437" s="153" t="str">
        <f t="shared" si="329"/>
        <v/>
      </c>
      <c r="EE437" s="19" t="str">
        <f t="shared" si="330"/>
        <v/>
      </c>
      <c r="EF437" s="153" t="str">
        <f t="shared" si="331"/>
        <v/>
      </c>
      <c r="EG437" s="19" t="str">
        <f t="shared" si="332"/>
        <v/>
      </c>
      <c r="EH437" s="153" t="str">
        <f t="shared" si="333"/>
        <v/>
      </c>
      <c r="EI437" s="19" t="str">
        <f t="shared" si="334"/>
        <v/>
      </c>
      <c r="EJ437" s="153" t="str">
        <f t="shared" si="335"/>
        <v/>
      </c>
      <c r="EK437" s="19" t="str">
        <f t="shared" si="336"/>
        <v/>
      </c>
      <c r="EL437" s="153" t="str">
        <f t="shared" si="337"/>
        <v/>
      </c>
      <c r="EM437" s="19" t="str">
        <f t="shared" si="338"/>
        <v/>
      </c>
      <c r="EN437" s="153" t="str">
        <f t="shared" si="339"/>
        <v/>
      </c>
      <c r="EO437" s="19" t="str">
        <f t="shared" si="340"/>
        <v/>
      </c>
      <c r="EP437" s="153" t="str">
        <f t="shared" si="341"/>
        <v/>
      </c>
      <c r="EQ437" s="19" t="str">
        <f t="shared" si="342"/>
        <v/>
      </c>
      <c r="ER437" s="153" t="str">
        <f t="shared" si="343"/>
        <v/>
      </c>
      <c r="ES437" s="19" t="str">
        <f t="shared" si="344"/>
        <v/>
      </c>
      <c r="ET437" s="153" t="str">
        <f t="shared" si="345"/>
        <v/>
      </c>
    </row>
    <row r="438" spans="1:150" x14ac:dyDescent="0.25">
      <c r="A438" s="31"/>
      <c r="B438" s="91" t="str">
        <f t="shared" si="346"/>
        <v/>
      </c>
      <c r="C438" s="20" t="str">
        <f t="shared" si="306"/>
        <v/>
      </c>
      <c r="D438" s="97" t="str">
        <f t="shared" si="307"/>
        <v/>
      </c>
      <c r="E438" s="62" t="str">
        <f t="shared" si="347"/>
        <v/>
      </c>
      <c r="F438" s="31"/>
      <c r="G438" s="282"/>
      <c r="H438" s="283"/>
      <c r="I438" s="284"/>
      <c r="J438" s="285"/>
      <c r="K438" s="286"/>
      <c r="L438" s="287"/>
      <c r="M438" s="288"/>
      <c r="N438" s="287"/>
      <c r="O438" s="288"/>
      <c r="P438" s="287"/>
      <c r="Q438" s="288"/>
      <c r="R438" s="287"/>
      <c r="S438" s="288"/>
      <c r="T438" s="287"/>
      <c r="U438" s="288"/>
      <c r="V438" s="287"/>
      <c r="W438" s="288"/>
      <c r="X438" s="287"/>
      <c r="Y438" s="288"/>
      <c r="Z438" s="287"/>
      <c r="AA438" s="288"/>
      <c r="AB438" s="287"/>
      <c r="AC438" s="288"/>
      <c r="AD438" s="287"/>
      <c r="AE438" s="288"/>
      <c r="AF438" s="287"/>
      <c r="AG438" s="288"/>
      <c r="AH438" s="287"/>
      <c r="AI438" s="288"/>
      <c r="AJ438" s="287"/>
      <c r="AK438" s="288"/>
      <c r="AL438" s="287"/>
      <c r="AM438" s="288"/>
      <c r="AN438" s="287"/>
      <c r="AO438" s="288"/>
      <c r="AP438" s="287"/>
      <c r="AQ438" s="288"/>
      <c r="AR438" s="287"/>
      <c r="AS438" s="288"/>
      <c r="AT438" s="287"/>
      <c r="AU438" s="288"/>
      <c r="AV438" s="287"/>
      <c r="AW438" s="288"/>
      <c r="AX438" s="287"/>
      <c r="AY438" s="31"/>
      <c r="BA438" s="76" t="str">
        <f t="shared" si="348"/>
        <v/>
      </c>
      <c r="BC438" s="76" t="str">
        <f>IF('Stock List'!$K438="", "", 'Stock List'!$K438)</f>
        <v/>
      </c>
      <c r="BE438" s="106">
        <f>IFERROR(ROUND(((INDEX('Stock List'!$M$11:$M$1010, MATCH(L438, 'Stock List'!$K$11:$K$1010, 0))/INDEX('Stock List'!$L$11:$L$1010, MATCH(L438, 'Stock List'!$K$11:$K$1010, 0)))*K438), 2), 0)</f>
        <v>0</v>
      </c>
      <c r="BF438" s="20"/>
      <c r="BG438" s="20">
        <f>IFERROR(ROUND(((INDEX('Stock List'!$M$11:$M$1010, MATCH(N438, 'Stock List'!$K$11:$K$1010, 0))/INDEX('Stock List'!$L$11:$L$1010, MATCH(N438, 'Stock List'!$K$11:$K$1010, 0)))*M438), 2), 0)</f>
        <v>0</v>
      </c>
      <c r="BH438" s="20"/>
      <c r="BI438" s="20">
        <f>IFERROR(ROUND(((INDEX('Stock List'!$M$11:$M$1010, MATCH(P438, 'Stock List'!$K$11:$K$1010, 0))/INDEX('Stock List'!$L$11:$L$1010, MATCH(P438, 'Stock List'!$K$11:$K$1010, 0)))*O438), 2), 0)</f>
        <v>0</v>
      </c>
      <c r="BJ438" s="20"/>
      <c r="BK438" s="20">
        <f>IFERROR(ROUND(((INDEX('Stock List'!$M$11:$M$1010, MATCH(R438, 'Stock List'!$K$11:$K$1010, 0))/INDEX('Stock List'!$L$11:$L$1010, MATCH(R438, 'Stock List'!$K$11:$K$1010, 0)))*Q438), 2), 0)</f>
        <v>0</v>
      </c>
      <c r="BL438" s="20"/>
      <c r="BM438" s="20">
        <f>IFERROR(ROUND(((INDEX('Stock List'!$M$11:$M$1010, MATCH(T438, 'Stock List'!$K$11:$K$1010, 0))/INDEX('Stock List'!$L$11:$L$1010, MATCH(T438, 'Stock List'!$K$11:$K$1010, 0)))*S438), 2), 0)</f>
        <v>0</v>
      </c>
      <c r="BN438" s="20"/>
      <c r="BO438" s="20">
        <f>IFERROR(ROUND(((INDEX('Stock List'!$M$11:$M$1010, MATCH(V438, 'Stock List'!$K$11:$K$1010, 0))/INDEX('Stock List'!$L$11:$L$1010, MATCH(V438, 'Stock List'!$K$11:$K$1010, 0)))*U438), 2), 0)</f>
        <v>0</v>
      </c>
      <c r="BP438" s="20"/>
      <c r="BQ438" s="20">
        <f>IFERROR(ROUND(((INDEX('Stock List'!$M$11:$M$1010, MATCH(X438, 'Stock List'!$K$11:$K$1010, 0))/INDEX('Stock List'!$L$11:$L$1010, MATCH(X438, 'Stock List'!$K$11:$K$1010, 0)))*W438), 2), 0)</f>
        <v>0</v>
      </c>
      <c r="BR438" s="20"/>
      <c r="BS438" s="20">
        <f>IFERROR(ROUND(((INDEX('Stock List'!$M$11:$M$1010, MATCH(Z438, 'Stock List'!$K$11:$K$1010, 0))/INDEX('Stock List'!$L$11:$L$1010, MATCH(Z438, 'Stock List'!$K$11:$K$1010, 0)))*Y438), 2), 0)</f>
        <v>0</v>
      </c>
      <c r="BT438" s="20"/>
      <c r="BU438" s="20">
        <f>IFERROR(ROUND(((INDEX('Stock List'!$M$11:$M$1010, MATCH(AB438, 'Stock List'!$K$11:$K$1010, 0))/INDEX('Stock List'!$L$11:$L$1010, MATCH(AB438, 'Stock List'!$K$11:$K$1010, 0)))*AA438), 2), 0)</f>
        <v>0</v>
      </c>
      <c r="BV438" s="20"/>
      <c r="BW438" s="20">
        <f>IFERROR(ROUND(((INDEX('Stock List'!$M$11:$M$1010, MATCH(AD438, 'Stock List'!$K$11:$K$1010, 0))/INDEX('Stock List'!$L$11:$L$1010, MATCH(AD438, 'Stock List'!$K$11:$K$1010, 0)))*AC438), 2), 0)</f>
        <v>0</v>
      </c>
      <c r="BX438" s="20"/>
      <c r="BY438" s="20">
        <f>IFERROR(ROUND(((INDEX('Stock List'!$M$11:$M$1010, MATCH(AF438, 'Stock List'!$K$11:$K$1010, 0))/INDEX('Stock List'!$L$11:$L$1010, MATCH(AF438, 'Stock List'!$K$11:$K$1010, 0)))*AE438), 2), 0)</f>
        <v>0</v>
      </c>
      <c r="BZ438" s="20"/>
      <c r="CA438" s="20">
        <f>IFERROR(ROUND(((INDEX('Stock List'!$M$11:$M$1010, MATCH(AH438, 'Stock List'!$K$11:$K$1010, 0))/INDEX('Stock List'!$L$11:$L$1010, MATCH(AH438, 'Stock List'!$K$11:$K$1010, 0)))*AG438), 2), 0)</f>
        <v>0</v>
      </c>
      <c r="CB438" s="20"/>
      <c r="CC438" s="20">
        <f>IFERROR(ROUND(((INDEX('Stock List'!$M$11:$M$1010, MATCH(AJ438, 'Stock List'!$K$11:$K$1010, 0))/INDEX('Stock List'!$L$11:$L$1010, MATCH(AJ438, 'Stock List'!$K$11:$K$1010, 0)))*AI438), 2), 0)</f>
        <v>0</v>
      </c>
      <c r="CD438" s="20"/>
      <c r="CE438" s="20">
        <f>IFERROR(ROUND(((INDEX('Stock List'!$M$11:$M$1010, MATCH(AL438, 'Stock List'!$K$11:$K$1010, 0))/INDEX('Stock List'!$L$11:$L$1010, MATCH(AL438, 'Stock List'!$K$11:$K$1010, 0)))*AK438), 2), 0)</f>
        <v>0</v>
      </c>
      <c r="CF438" s="20"/>
      <c r="CG438" s="20">
        <f>IFERROR(ROUND(((INDEX('Stock List'!$M$11:$M$1010, MATCH(AN438, 'Stock List'!$K$11:$K$1010, 0))/INDEX('Stock List'!$L$11:$L$1010, MATCH(AN438, 'Stock List'!$K$11:$K$1010, 0)))*AM438), 2), 0)</f>
        <v>0</v>
      </c>
      <c r="CH438" s="20"/>
      <c r="CI438" s="20">
        <f>IFERROR(ROUND(((INDEX('Stock List'!$M$11:$M$1010, MATCH(AP438, 'Stock List'!$K$11:$K$1010, 0))/INDEX('Stock List'!$L$11:$L$1010, MATCH(AP438, 'Stock List'!$K$11:$K$1010, 0)))*AO438), 2), 0)</f>
        <v>0</v>
      </c>
      <c r="CJ438" s="20"/>
      <c r="CK438" s="20">
        <f>IFERROR(ROUND(((INDEX('Stock List'!$M$11:$M$1010, MATCH(AR438, 'Stock List'!$K$11:$K$1010, 0))/INDEX('Stock List'!$L$11:$L$1010, MATCH(AR438, 'Stock List'!$K$11:$K$1010, 0)))*AQ438), 2), 0)</f>
        <v>0</v>
      </c>
      <c r="CL438" s="20"/>
      <c r="CM438" s="20">
        <f>IFERROR(ROUND(((INDEX('Stock List'!$M$11:$M$1010, MATCH(AT438, 'Stock List'!$K$11:$K$1010, 0))/INDEX('Stock List'!$L$11:$L$1010, MATCH(AT438, 'Stock List'!$K$11:$K$1010, 0)))*AS438), 2), 0)</f>
        <v>0</v>
      </c>
      <c r="CN438" s="20"/>
      <c r="CO438" s="20">
        <f>IFERROR(ROUND(((INDEX('Stock List'!$M$11:$M$1010, MATCH(AV438, 'Stock List'!$K$11:$K$1010, 0))/INDEX('Stock List'!$L$11:$L$1010, MATCH(AV438, 'Stock List'!$K$11:$K$1010, 0)))*AU438), 2), 0)</f>
        <v>0</v>
      </c>
      <c r="CP438" s="20"/>
      <c r="CQ438" s="20">
        <f>IFERROR(ROUND(((INDEX('Stock List'!$M$11:$M$1010, MATCH(AX438, 'Stock List'!$K$11:$K$1010, 0))/INDEX('Stock List'!$L$11:$L$1010, MATCH(AX438, 'Stock List'!$K$11:$K$1010, 0)))*AW438), 2), 0)</f>
        <v>0</v>
      </c>
      <c r="CR438" s="22"/>
      <c r="CT438" s="106" t="str">
        <f t="shared" si="349"/>
        <v/>
      </c>
      <c r="CU438" s="22" t="str">
        <f t="shared" si="350"/>
        <v/>
      </c>
      <c r="CX438" s="106" t="str">
        <f t="shared" si="351"/>
        <v/>
      </c>
      <c r="CY438" s="20" t="str">
        <f t="shared" si="352"/>
        <v/>
      </c>
      <c r="CZ438" s="22" t="str">
        <f t="shared" si="353"/>
        <v/>
      </c>
      <c r="DB438" s="76" t="str">
        <f>IF($H438="", "", COUNTIF($G$11:$G$1010, "&gt;"&amp;$G438)+1+COUNTIF($G$11:$G438, $G438)-1)</f>
        <v/>
      </c>
      <c r="DC438" s="76" t="str">
        <f>IF($H438="", "", COUNTIF($CZ$11:$CZ$1010, "&gt;"&amp;$CZ438)+1+COUNTIF($CZ$11:$CZ438, $CZ438)-1)</f>
        <v/>
      </c>
      <c r="DE438" s="147" t="str">
        <f t="shared" si="354"/>
        <v/>
      </c>
      <c r="DF438" s="148"/>
      <c r="DG438" s="19" t="str">
        <f t="shared" si="355"/>
        <v/>
      </c>
      <c r="DH438" s="153" t="str">
        <f t="shared" si="356"/>
        <v/>
      </c>
      <c r="DI438" s="19" t="str">
        <f t="shared" si="308"/>
        <v/>
      </c>
      <c r="DJ438" s="153" t="str">
        <f t="shared" si="309"/>
        <v/>
      </c>
      <c r="DK438" s="19" t="str">
        <f t="shared" si="310"/>
        <v/>
      </c>
      <c r="DL438" s="153" t="str">
        <f t="shared" si="311"/>
        <v/>
      </c>
      <c r="DM438" s="19" t="str">
        <f t="shared" si="312"/>
        <v/>
      </c>
      <c r="DN438" s="153" t="str">
        <f t="shared" si="313"/>
        <v/>
      </c>
      <c r="DO438" s="19" t="str">
        <f t="shared" si="314"/>
        <v/>
      </c>
      <c r="DP438" s="153" t="str">
        <f t="shared" si="315"/>
        <v/>
      </c>
      <c r="DQ438" s="19" t="str">
        <f t="shared" si="316"/>
        <v/>
      </c>
      <c r="DR438" s="153" t="str">
        <f t="shared" si="317"/>
        <v/>
      </c>
      <c r="DS438" s="19" t="str">
        <f t="shared" si="318"/>
        <v/>
      </c>
      <c r="DT438" s="153" t="str">
        <f t="shared" si="319"/>
        <v/>
      </c>
      <c r="DU438" s="19" t="str">
        <f t="shared" si="320"/>
        <v/>
      </c>
      <c r="DV438" s="153" t="str">
        <f t="shared" si="321"/>
        <v/>
      </c>
      <c r="DW438" s="19" t="str">
        <f t="shared" si="322"/>
        <v/>
      </c>
      <c r="DX438" s="153" t="str">
        <f t="shared" si="323"/>
        <v/>
      </c>
      <c r="DY438" s="19" t="str">
        <f t="shared" si="324"/>
        <v/>
      </c>
      <c r="DZ438" s="153" t="str">
        <f t="shared" si="325"/>
        <v/>
      </c>
      <c r="EA438" s="19" t="str">
        <f t="shared" si="326"/>
        <v/>
      </c>
      <c r="EB438" s="153" t="str">
        <f t="shared" si="327"/>
        <v/>
      </c>
      <c r="EC438" s="19" t="str">
        <f t="shared" si="328"/>
        <v/>
      </c>
      <c r="ED438" s="153" t="str">
        <f t="shared" si="329"/>
        <v/>
      </c>
      <c r="EE438" s="19" t="str">
        <f t="shared" si="330"/>
        <v/>
      </c>
      <c r="EF438" s="153" t="str">
        <f t="shared" si="331"/>
        <v/>
      </c>
      <c r="EG438" s="19" t="str">
        <f t="shared" si="332"/>
        <v/>
      </c>
      <c r="EH438" s="153" t="str">
        <f t="shared" si="333"/>
        <v/>
      </c>
      <c r="EI438" s="19" t="str">
        <f t="shared" si="334"/>
        <v/>
      </c>
      <c r="EJ438" s="153" t="str">
        <f t="shared" si="335"/>
        <v/>
      </c>
      <c r="EK438" s="19" t="str">
        <f t="shared" si="336"/>
        <v/>
      </c>
      <c r="EL438" s="153" t="str">
        <f t="shared" si="337"/>
        <v/>
      </c>
      <c r="EM438" s="19" t="str">
        <f t="shared" si="338"/>
        <v/>
      </c>
      <c r="EN438" s="153" t="str">
        <f t="shared" si="339"/>
        <v/>
      </c>
      <c r="EO438" s="19" t="str">
        <f t="shared" si="340"/>
        <v/>
      </c>
      <c r="EP438" s="153" t="str">
        <f t="shared" si="341"/>
        <v/>
      </c>
      <c r="EQ438" s="19" t="str">
        <f t="shared" si="342"/>
        <v/>
      </c>
      <c r="ER438" s="153" t="str">
        <f t="shared" si="343"/>
        <v/>
      </c>
      <c r="ES438" s="19" t="str">
        <f t="shared" si="344"/>
        <v/>
      </c>
      <c r="ET438" s="153" t="str">
        <f t="shared" si="345"/>
        <v/>
      </c>
    </row>
    <row r="439" spans="1:150" x14ac:dyDescent="0.25">
      <c r="A439" s="31"/>
      <c r="B439" s="91" t="str">
        <f t="shared" si="346"/>
        <v/>
      </c>
      <c r="C439" s="20" t="str">
        <f t="shared" si="306"/>
        <v/>
      </c>
      <c r="D439" s="97" t="str">
        <f t="shared" si="307"/>
        <v/>
      </c>
      <c r="E439" s="62" t="str">
        <f t="shared" si="347"/>
        <v/>
      </c>
      <c r="F439" s="31"/>
      <c r="G439" s="282"/>
      <c r="H439" s="283"/>
      <c r="I439" s="284"/>
      <c r="J439" s="285"/>
      <c r="K439" s="286"/>
      <c r="L439" s="287"/>
      <c r="M439" s="288"/>
      <c r="N439" s="287"/>
      <c r="O439" s="288"/>
      <c r="P439" s="287"/>
      <c r="Q439" s="288"/>
      <c r="R439" s="287"/>
      <c r="S439" s="288"/>
      <c r="T439" s="287"/>
      <c r="U439" s="288"/>
      <c r="V439" s="287"/>
      <c r="W439" s="288"/>
      <c r="X439" s="287"/>
      <c r="Y439" s="288"/>
      <c r="Z439" s="287"/>
      <c r="AA439" s="288"/>
      <c r="AB439" s="287"/>
      <c r="AC439" s="288"/>
      <c r="AD439" s="287"/>
      <c r="AE439" s="288"/>
      <c r="AF439" s="287"/>
      <c r="AG439" s="288"/>
      <c r="AH439" s="287"/>
      <c r="AI439" s="288"/>
      <c r="AJ439" s="287"/>
      <c r="AK439" s="288"/>
      <c r="AL439" s="287"/>
      <c r="AM439" s="288"/>
      <c r="AN439" s="287"/>
      <c r="AO439" s="288"/>
      <c r="AP439" s="287"/>
      <c r="AQ439" s="288"/>
      <c r="AR439" s="287"/>
      <c r="AS439" s="288"/>
      <c r="AT439" s="287"/>
      <c r="AU439" s="288"/>
      <c r="AV439" s="287"/>
      <c r="AW439" s="288"/>
      <c r="AX439" s="287"/>
      <c r="AY439" s="31"/>
      <c r="BA439" s="76" t="str">
        <f t="shared" si="348"/>
        <v/>
      </c>
      <c r="BC439" s="76" t="str">
        <f>IF('Stock List'!$K439="", "", 'Stock List'!$K439)</f>
        <v/>
      </c>
      <c r="BE439" s="106">
        <f>IFERROR(ROUND(((INDEX('Stock List'!$M$11:$M$1010, MATCH(L439, 'Stock List'!$K$11:$K$1010, 0))/INDEX('Stock List'!$L$11:$L$1010, MATCH(L439, 'Stock List'!$K$11:$K$1010, 0)))*K439), 2), 0)</f>
        <v>0</v>
      </c>
      <c r="BF439" s="20"/>
      <c r="BG439" s="20">
        <f>IFERROR(ROUND(((INDEX('Stock List'!$M$11:$M$1010, MATCH(N439, 'Stock List'!$K$11:$K$1010, 0))/INDEX('Stock List'!$L$11:$L$1010, MATCH(N439, 'Stock List'!$K$11:$K$1010, 0)))*M439), 2), 0)</f>
        <v>0</v>
      </c>
      <c r="BH439" s="20"/>
      <c r="BI439" s="20">
        <f>IFERROR(ROUND(((INDEX('Stock List'!$M$11:$M$1010, MATCH(P439, 'Stock List'!$K$11:$K$1010, 0))/INDEX('Stock List'!$L$11:$L$1010, MATCH(P439, 'Stock List'!$K$11:$K$1010, 0)))*O439), 2), 0)</f>
        <v>0</v>
      </c>
      <c r="BJ439" s="20"/>
      <c r="BK439" s="20">
        <f>IFERROR(ROUND(((INDEX('Stock List'!$M$11:$M$1010, MATCH(R439, 'Stock List'!$K$11:$K$1010, 0))/INDEX('Stock List'!$L$11:$L$1010, MATCH(R439, 'Stock List'!$K$11:$K$1010, 0)))*Q439), 2), 0)</f>
        <v>0</v>
      </c>
      <c r="BL439" s="20"/>
      <c r="BM439" s="20">
        <f>IFERROR(ROUND(((INDEX('Stock List'!$M$11:$M$1010, MATCH(T439, 'Stock List'!$K$11:$K$1010, 0))/INDEX('Stock List'!$L$11:$L$1010, MATCH(T439, 'Stock List'!$K$11:$K$1010, 0)))*S439), 2), 0)</f>
        <v>0</v>
      </c>
      <c r="BN439" s="20"/>
      <c r="BO439" s="20">
        <f>IFERROR(ROUND(((INDEX('Stock List'!$M$11:$M$1010, MATCH(V439, 'Stock List'!$K$11:$K$1010, 0))/INDEX('Stock List'!$L$11:$L$1010, MATCH(V439, 'Stock List'!$K$11:$K$1010, 0)))*U439), 2), 0)</f>
        <v>0</v>
      </c>
      <c r="BP439" s="20"/>
      <c r="BQ439" s="20">
        <f>IFERROR(ROUND(((INDEX('Stock List'!$M$11:$M$1010, MATCH(X439, 'Stock List'!$K$11:$K$1010, 0))/INDEX('Stock List'!$L$11:$L$1010, MATCH(X439, 'Stock List'!$K$11:$K$1010, 0)))*W439), 2), 0)</f>
        <v>0</v>
      </c>
      <c r="BR439" s="20"/>
      <c r="BS439" s="20">
        <f>IFERROR(ROUND(((INDEX('Stock List'!$M$11:$M$1010, MATCH(Z439, 'Stock List'!$K$11:$K$1010, 0))/INDEX('Stock List'!$L$11:$L$1010, MATCH(Z439, 'Stock List'!$K$11:$K$1010, 0)))*Y439), 2), 0)</f>
        <v>0</v>
      </c>
      <c r="BT439" s="20"/>
      <c r="BU439" s="20">
        <f>IFERROR(ROUND(((INDEX('Stock List'!$M$11:$M$1010, MATCH(AB439, 'Stock List'!$K$11:$K$1010, 0))/INDEX('Stock List'!$L$11:$L$1010, MATCH(AB439, 'Stock List'!$K$11:$K$1010, 0)))*AA439), 2), 0)</f>
        <v>0</v>
      </c>
      <c r="BV439" s="20"/>
      <c r="BW439" s="20">
        <f>IFERROR(ROUND(((INDEX('Stock List'!$M$11:$M$1010, MATCH(AD439, 'Stock List'!$K$11:$K$1010, 0))/INDEX('Stock List'!$L$11:$L$1010, MATCH(AD439, 'Stock List'!$K$11:$K$1010, 0)))*AC439), 2), 0)</f>
        <v>0</v>
      </c>
      <c r="BX439" s="20"/>
      <c r="BY439" s="20">
        <f>IFERROR(ROUND(((INDEX('Stock List'!$M$11:$M$1010, MATCH(AF439, 'Stock List'!$K$11:$K$1010, 0))/INDEX('Stock List'!$L$11:$L$1010, MATCH(AF439, 'Stock List'!$K$11:$K$1010, 0)))*AE439), 2), 0)</f>
        <v>0</v>
      </c>
      <c r="BZ439" s="20"/>
      <c r="CA439" s="20">
        <f>IFERROR(ROUND(((INDEX('Stock List'!$M$11:$M$1010, MATCH(AH439, 'Stock List'!$K$11:$K$1010, 0))/INDEX('Stock List'!$L$11:$L$1010, MATCH(AH439, 'Stock List'!$K$11:$K$1010, 0)))*AG439), 2), 0)</f>
        <v>0</v>
      </c>
      <c r="CB439" s="20"/>
      <c r="CC439" s="20">
        <f>IFERROR(ROUND(((INDEX('Stock List'!$M$11:$M$1010, MATCH(AJ439, 'Stock List'!$K$11:$K$1010, 0))/INDEX('Stock List'!$L$11:$L$1010, MATCH(AJ439, 'Stock List'!$K$11:$K$1010, 0)))*AI439), 2), 0)</f>
        <v>0</v>
      </c>
      <c r="CD439" s="20"/>
      <c r="CE439" s="20">
        <f>IFERROR(ROUND(((INDEX('Stock List'!$M$11:$M$1010, MATCH(AL439, 'Stock List'!$K$11:$K$1010, 0))/INDEX('Stock List'!$L$11:$L$1010, MATCH(AL439, 'Stock List'!$K$11:$K$1010, 0)))*AK439), 2), 0)</f>
        <v>0</v>
      </c>
      <c r="CF439" s="20"/>
      <c r="CG439" s="20">
        <f>IFERROR(ROUND(((INDEX('Stock List'!$M$11:$M$1010, MATCH(AN439, 'Stock List'!$K$11:$K$1010, 0))/INDEX('Stock List'!$L$11:$L$1010, MATCH(AN439, 'Stock List'!$K$11:$K$1010, 0)))*AM439), 2), 0)</f>
        <v>0</v>
      </c>
      <c r="CH439" s="20"/>
      <c r="CI439" s="20">
        <f>IFERROR(ROUND(((INDEX('Stock List'!$M$11:$M$1010, MATCH(AP439, 'Stock List'!$K$11:$K$1010, 0))/INDEX('Stock List'!$L$11:$L$1010, MATCH(AP439, 'Stock List'!$K$11:$K$1010, 0)))*AO439), 2), 0)</f>
        <v>0</v>
      </c>
      <c r="CJ439" s="20"/>
      <c r="CK439" s="20">
        <f>IFERROR(ROUND(((INDEX('Stock List'!$M$11:$M$1010, MATCH(AR439, 'Stock List'!$K$11:$K$1010, 0))/INDEX('Stock List'!$L$11:$L$1010, MATCH(AR439, 'Stock List'!$K$11:$K$1010, 0)))*AQ439), 2), 0)</f>
        <v>0</v>
      </c>
      <c r="CL439" s="20"/>
      <c r="CM439" s="20">
        <f>IFERROR(ROUND(((INDEX('Stock List'!$M$11:$M$1010, MATCH(AT439, 'Stock List'!$K$11:$K$1010, 0))/INDEX('Stock List'!$L$11:$L$1010, MATCH(AT439, 'Stock List'!$K$11:$K$1010, 0)))*AS439), 2), 0)</f>
        <v>0</v>
      </c>
      <c r="CN439" s="20"/>
      <c r="CO439" s="20">
        <f>IFERROR(ROUND(((INDEX('Stock List'!$M$11:$M$1010, MATCH(AV439, 'Stock List'!$K$11:$K$1010, 0))/INDEX('Stock List'!$L$11:$L$1010, MATCH(AV439, 'Stock List'!$K$11:$K$1010, 0)))*AU439), 2), 0)</f>
        <v>0</v>
      </c>
      <c r="CP439" s="20"/>
      <c r="CQ439" s="20">
        <f>IFERROR(ROUND(((INDEX('Stock List'!$M$11:$M$1010, MATCH(AX439, 'Stock List'!$K$11:$K$1010, 0))/INDEX('Stock List'!$L$11:$L$1010, MATCH(AX439, 'Stock List'!$K$11:$K$1010, 0)))*AW439), 2), 0)</f>
        <v>0</v>
      </c>
      <c r="CR439" s="22"/>
      <c r="CT439" s="106" t="str">
        <f t="shared" si="349"/>
        <v/>
      </c>
      <c r="CU439" s="22" t="str">
        <f t="shared" si="350"/>
        <v/>
      </c>
      <c r="CX439" s="106" t="str">
        <f t="shared" si="351"/>
        <v/>
      </c>
      <c r="CY439" s="20" t="str">
        <f t="shared" si="352"/>
        <v/>
      </c>
      <c r="CZ439" s="22" t="str">
        <f t="shared" si="353"/>
        <v/>
      </c>
      <c r="DB439" s="76" t="str">
        <f>IF($H439="", "", COUNTIF($G$11:$G$1010, "&gt;"&amp;$G439)+1+COUNTIF($G$11:$G439, $G439)-1)</f>
        <v/>
      </c>
      <c r="DC439" s="76" t="str">
        <f>IF($H439="", "", COUNTIF($CZ$11:$CZ$1010, "&gt;"&amp;$CZ439)+1+COUNTIF($CZ$11:$CZ439, $CZ439)-1)</f>
        <v/>
      </c>
      <c r="DE439" s="147" t="str">
        <f t="shared" si="354"/>
        <v/>
      </c>
      <c r="DF439" s="148"/>
      <c r="DG439" s="19" t="str">
        <f t="shared" si="355"/>
        <v/>
      </c>
      <c r="DH439" s="153" t="str">
        <f t="shared" si="356"/>
        <v/>
      </c>
      <c r="DI439" s="19" t="str">
        <f t="shared" si="308"/>
        <v/>
      </c>
      <c r="DJ439" s="153" t="str">
        <f t="shared" si="309"/>
        <v/>
      </c>
      <c r="DK439" s="19" t="str">
        <f t="shared" si="310"/>
        <v/>
      </c>
      <c r="DL439" s="153" t="str">
        <f t="shared" si="311"/>
        <v/>
      </c>
      <c r="DM439" s="19" t="str">
        <f t="shared" si="312"/>
        <v/>
      </c>
      <c r="DN439" s="153" t="str">
        <f t="shared" si="313"/>
        <v/>
      </c>
      <c r="DO439" s="19" t="str">
        <f t="shared" si="314"/>
        <v/>
      </c>
      <c r="DP439" s="153" t="str">
        <f t="shared" si="315"/>
        <v/>
      </c>
      <c r="DQ439" s="19" t="str">
        <f t="shared" si="316"/>
        <v/>
      </c>
      <c r="DR439" s="153" t="str">
        <f t="shared" si="317"/>
        <v/>
      </c>
      <c r="DS439" s="19" t="str">
        <f t="shared" si="318"/>
        <v/>
      </c>
      <c r="DT439" s="153" t="str">
        <f t="shared" si="319"/>
        <v/>
      </c>
      <c r="DU439" s="19" t="str">
        <f t="shared" si="320"/>
        <v/>
      </c>
      <c r="DV439" s="153" t="str">
        <f t="shared" si="321"/>
        <v/>
      </c>
      <c r="DW439" s="19" t="str">
        <f t="shared" si="322"/>
        <v/>
      </c>
      <c r="DX439" s="153" t="str">
        <f t="shared" si="323"/>
        <v/>
      </c>
      <c r="DY439" s="19" t="str">
        <f t="shared" si="324"/>
        <v/>
      </c>
      <c r="DZ439" s="153" t="str">
        <f t="shared" si="325"/>
        <v/>
      </c>
      <c r="EA439" s="19" t="str">
        <f t="shared" si="326"/>
        <v/>
      </c>
      <c r="EB439" s="153" t="str">
        <f t="shared" si="327"/>
        <v/>
      </c>
      <c r="EC439" s="19" t="str">
        <f t="shared" si="328"/>
        <v/>
      </c>
      <c r="ED439" s="153" t="str">
        <f t="shared" si="329"/>
        <v/>
      </c>
      <c r="EE439" s="19" t="str">
        <f t="shared" si="330"/>
        <v/>
      </c>
      <c r="EF439" s="153" t="str">
        <f t="shared" si="331"/>
        <v/>
      </c>
      <c r="EG439" s="19" t="str">
        <f t="shared" si="332"/>
        <v/>
      </c>
      <c r="EH439" s="153" t="str">
        <f t="shared" si="333"/>
        <v/>
      </c>
      <c r="EI439" s="19" t="str">
        <f t="shared" si="334"/>
        <v/>
      </c>
      <c r="EJ439" s="153" t="str">
        <f t="shared" si="335"/>
        <v/>
      </c>
      <c r="EK439" s="19" t="str">
        <f t="shared" si="336"/>
        <v/>
      </c>
      <c r="EL439" s="153" t="str">
        <f t="shared" si="337"/>
        <v/>
      </c>
      <c r="EM439" s="19" t="str">
        <f t="shared" si="338"/>
        <v/>
      </c>
      <c r="EN439" s="153" t="str">
        <f t="shared" si="339"/>
        <v/>
      </c>
      <c r="EO439" s="19" t="str">
        <f t="shared" si="340"/>
        <v/>
      </c>
      <c r="EP439" s="153" t="str">
        <f t="shared" si="341"/>
        <v/>
      </c>
      <c r="EQ439" s="19" t="str">
        <f t="shared" si="342"/>
        <v/>
      </c>
      <c r="ER439" s="153" t="str">
        <f t="shared" si="343"/>
        <v/>
      </c>
      <c r="ES439" s="19" t="str">
        <f t="shared" si="344"/>
        <v/>
      </c>
      <c r="ET439" s="153" t="str">
        <f t="shared" si="345"/>
        <v/>
      </c>
    </row>
    <row r="440" spans="1:150" x14ac:dyDescent="0.25">
      <c r="A440" s="31"/>
      <c r="B440" s="91" t="str">
        <f t="shared" si="346"/>
        <v/>
      </c>
      <c r="C440" s="20" t="str">
        <f t="shared" si="306"/>
        <v/>
      </c>
      <c r="D440" s="97" t="str">
        <f t="shared" si="307"/>
        <v/>
      </c>
      <c r="E440" s="62" t="str">
        <f t="shared" si="347"/>
        <v/>
      </c>
      <c r="F440" s="31"/>
      <c r="G440" s="282"/>
      <c r="H440" s="283"/>
      <c r="I440" s="284"/>
      <c r="J440" s="285"/>
      <c r="K440" s="286"/>
      <c r="L440" s="287"/>
      <c r="M440" s="288"/>
      <c r="N440" s="287"/>
      <c r="O440" s="288"/>
      <c r="P440" s="287"/>
      <c r="Q440" s="288"/>
      <c r="R440" s="287"/>
      <c r="S440" s="288"/>
      <c r="T440" s="287"/>
      <c r="U440" s="288"/>
      <c r="V440" s="287"/>
      <c r="W440" s="288"/>
      <c r="X440" s="287"/>
      <c r="Y440" s="288"/>
      <c r="Z440" s="287"/>
      <c r="AA440" s="288"/>
      <c r="AB440" s="287"/>
      <c r="AC440" s="288"/>
      <c r="AD440" s="287"/>
      <c r="AE440" s="288"/>
      <c r="AF440" s="287"/>
      <c r="AG440" s="288"/>
      <c r="AH440" s="287"/>
      <c r="AI440" s="288"/>
      <c r="AJ440" s="287"/>
      <c r="AK440" s="288"/>
      <c r="AL440" s="287"/>
      <c r="AM440" s="288"/>
      <c r="AN440" s="287"/>
      <c r="AO440" s="288"/>
      <c r="AP440" s="287"/>
      <c r="AQ440" s="288"/>
      <c r="AR440" s="287"/>
      <c r="AS440" s="288"/>
      <c r="AT440" s="287"/>
      <c r="AU440" s="288"/>
      <c r="AV440" s="287"/>
      <c r="AW440" s="288"/>
      <c r="AX440" s="287"/>
      <c r="AY440" s="31"/>
      <c r="BA440" s="76" t="str">
        <f t="shared" si="348"/>
        <v/>
      </c>
      <c r="BC440" s="76" t="str">
        <f>IF('Stock List'!$K440="", "", 'Stock List'!$K440)</f>
        <v/>
      </c>
      <c r="BE440" s="106">
        <f>IFERROR(ROUND(((INDEX('Stock List'!$M$11:$M$1010, MATCH(L440, 'Stock List'!$K$11:$K$1010, 0))/INDEX('Stock List'!$L$11:$L$1010, MATCH(L440, 'Stock List'!$K$11:$K$1010, 0)))*K440), 2), 0)</f>
        <v>0</v>
      </c>
      <c r="BF440" s="20"/>
      <c r="BG440" s="20">
        <f>IFERROR(ROUND(((INDEX('Stock List'!$M$11:$M$1010, MATCH(N440, 'Stock List'!$K$11:$K$1010, 0))/INDEX('Stock List'!$L$11:$L$1010, MATCH(N440, 'Stock List'!$K$11:$K$1010, 0)))*M440), 2), 0)</f>
        <v>0</v>
      </c>
      <c r="BH440" s="20"/>
      <c r="BI440" s="20">
        <f>IFERROR(ROUND(((INDEX('Stock List'!$M$11:$M$1010, MATCH(P440, 'Stock List'!$K$11:$K$1010, 0))/INDEX('Stock List'!$L$11:$L$1010, MATCH(P440, 'Stock List'!$K$11:$K$1010, 0)))*O440), 2), 0)</f>
        <v>0</v>
      </c>
      <c r="BJ440" s="20"/>
      <c r="BK440" s="20">
        <f>IFERROR(ROUND(((INDEX('Stock List'!$M$11:$M$1010, MATCH(R440, 'Stock List'!$K$11:$K$1010, 0))/INDEX('Stock List'!$L$11:$L$1010, MATCH(R440, 'Stock List'!$K$11:$K$1010, 0)))*Q440), 2), 0)</f>
        <v>0</v>
      </c>
      <c r="BL440" s="20"/>
      <c r="BM440" s="20">
        <f>IFERROR(ROUND(((INDEX('Stock List'!$M$11:$M$1010, MATCH(T440, 'Stock List'!$K$11:$K$1010, 0))/INDEX('Stock List'!$L$11:$L$1010, MATCH(T440, 'Stock List'!$K$11:$K$1010, 0)))*S440), 2), 0)</f>
        <v>0</v>
      </c>
      <c r="BN440" s="20"/>
      <c r="BO440" s="20">
        <f>IFERROR(ROUND(((INDEX('Stock List'!$M$11:$M$1010, MATCH(V440, 'Stock List'!$K$11:$K$1010, 0))/INDEX('Stock List'!$L$11:$L$1010, MATCH(V440, 'Stock List'!$K$11:$K$1010, 0)))*U440), 2), 0)</f>
        <v>0</v>
      </c>
      <c r="BP440" s="20"/>
      <c r="BQ440" s="20">
        <f>IFERROR(ROUND(((INDEX('Stock List'!$M$11:$M$1010, MATCH(X440, 'Stock List'!$K$11:$K$1010, 0))/INDEX('Stock List'!$L$11:$L$1010, MATCH(X440, 'Stock List'!$K$11:$K$1010, 0)))*W440), 2), 0)</f>
        <v>0</v>
      </c>
      <c r="BR440" s="20"/>
      <c r="BS440" s="20">
        <f>IFERROR(ROUND(((INDEX('Stock List'!$M$11:$M$1010, MATCH(Z440, 'Stock List'!$K$11:$K$1010, 0))/INDEX('Stock List'!$L$11:$L$1010, MATCH(Z440, 'Stock List'!$K$11:$K$1010, 0)))*Y440), 2), 0)</f>
        <v>0</v>
      </c>
      <c r="BT440" s="20"/>
      <c r="BU440" s="20">
        <f>IFERROR(ROUND(((INDEX('Stock List'!$M$11:$M$1010, MATCH(AB440, 'Stock List'!$K$11:$K$1010, 0))/INDEX('Stock List'!$L$11:$L$1010, MATCH(AB440, 'Stock List'!$K$11:$K$1010, 0)))*AA440), 2), 0)</f>
        <v>0</v>
      </c>
      <c r="BV440" s="20"/>
      <c r="BW440" s="20">
        <f>IFERROR(ROUND(((INDEX('Stock List'!$M$11:$M$1010, MATCH(AD440, 'Stock List'!$K$11:$K$1010, 0))/INDEX('Stock List'!$L$11:$L$1010, MATCH(AD440, 'Stock List'!$K$11:$K$1010, 0)))*AC440), 2), 0)</f>
        <v>0</v>
      </c>
      <c r="BX440" s="20"/>
      <c r="BY440" s="20">
        <f>IFERROR(ROUND(((INDEX('Stock List'!$M$11:$M$1010, MATCH(AF440, 'Stock List'!$K$11:$K$1010, 0))/INDEX('Stock List'!$L$11:$L$1010, MATCH(AF440, 'Stock List'!$K$11:$K$1010, 0)))*AE440), 2), 0)</f>
        <v>0</v>
      </c>
      <c r="BZ440" s="20"/>
      <c r="CA440" s="20">
        <f>IFERROR(ROUND(((INDEX('Stock List'!$M$11:$M$1010, MATCH(AH440, 'Stock List'!$K$11:$K$1010, 0))/INDEX('Stock List'!$L$11:$L$1010, MATCH(AH440, 'Stock List'!$K$11:$K$1010, 0)))*AG440), 2), 0)</f>
        <v>0</v>
      </c>
      <c r="CB440" s="20"/>
      <c r="CC440" s="20">
        <f>IFERROR(ROUND(((INDEX('Stock List'!$M$11:$M$1010, MATCH(AJ440, 'Stock List'!$K$11:$K$1010, 0))/INDEX('Stock List'!$L$11:$L$1010, MATCH(AJ440, 'Stock List'!$K$11:$K$1010, 0)))*AI440), 2), 0)</f>
        <v>0</v>
      </c>
      <c r="CD440" s="20"/>
      <c r="CE440" s="20">
        <f>IFERROR(ROUND(((INDEX('Stock List'!$M$11:$M$1010, MATCH(AL440, 'Stock List'!$K$11:$K$1010, 0))/INDEX('Stock List'!$L$11:$L$1010, MATCH(AL440, 'Stock List'!$K$11:$K$1010, 0)))*AK440), 2), 0)</f>
        <v>0</v>
      </c>
      <c r="CF440" s="20"/>
      <c r="CG440" s="20">
        <f>IFERROR(ROUND(((INDEX('Stock List'!$M$11:$M$1010, MATCH(AN440, 'Stock List'!$K$11:$K$1010, 0))/INDEX('Stock List'!$L$11:$L$1010, MATCH(AN440, 'Stock List'!$K$11:$K$1010, 0)))*AM440), 2), 0)</f>
        <v>0</v>
      </c>
      <c r="CH440" s="20"/>
      <c r="CI440" s="20">
        <f>IFERROR(ROUND(((INDEX('Stock List'!$M$11:$M$1010, MATCH(AP440, 'Stock List'!$K$11:$K$1010, 0))/INDEX('Stock List'!$L$11:$L$1010, MATCH(AP440, 'Stock List'!$K$11:$K$1010, 0)))*AO440), 2), 0)</f>
        <v>0</v>
      </c>
      <c r="CJ440" s="20"/>
      <c r="CK440" s="20">
        <f>IFERROR(ROUND(((INDEX('Stock List'!$M$11:$M$1010, MATCH(AR440, 'Stock List'!$K$11:$K$1010, 0))/INDEX('Stock List'!$L$11:$L$1010, MATCH(AR440, 'Stock List'!$K$11:$K$1010, 0)))*AQ440), 2), 0)</f>
        <v>0</v>
      </c>
      <c r="CL440" s="20"/>
      <c r="CM440" s="20">
        <f>IFERROR(ROUND(((INDEX('Stock List'!$M$11:$M$1010, MATCH(AT440, 'Stock List'!$K$11:$K$1010, 0))/INDEX('Stock List'!$L$11:$L$1010, MATCH(AT440, 'Stock List'!$K$11:$K$1010, 0)))*AS440), 2), 0)</f>
        <v>0</v>
      </c>
      <c r="CN440" s="20"/>
      <c r="CO440" s="20">
        <f>IFERROR(ROUND(((INDEX('Stock List'!$M$11:$M$1010, MATCH(AV440, 'Stock List'!$K$11:$K$1010, 0))/INDEX('Stock List'!$L$11:$L$1010, MATCH(AV440, 'Stock List'!$K$11:$K$1010, 0)))*AU440), 2), 0)</f>
        <v>0</v>
      </c>
      <c r="CP440" s="20"/>
      <c r="CQ440" s="20">
        <f>IFERROR(ROUND(((INDEX('Stock List'!$M$11:$M$1010, MATCH(AX440, 'Stock List'!$K$11:$K$1010, 0))/INDEX('Stock List'!$L$11:$L$1010, MATCH(AX440, 'Stock List'!$K$11:$K$1010, 0)))*AW440), 2), 0)</f>
        <v>0</v>
      </c>
      <c r="CR440" s="22"/>
      <c r="CT440" s="106" t="str">
        <f t="shared" si="349"/>
        <v/>
      </c>
      <c r="CU440" s="22" t="str">
        <f t="shared" si="350"/>
        <v/>
      </c>
      <c r="CX440" s="106" t="str">
        <f t="shared" si="351"/>
        <v/>
      </c>
      <c r="CY440" s="20" t="str">
        <f t="shared" si="352"/>
        <v/>
      </c>
      <c r="CZ440" s="22" t="str">
        <f t="shared" si="353"/>
        <v/>
      </c>
      <c r="DB440" s="76" t="str">
        <f>IF($H440="", "", COUNTIF($G$11:$G$1010, "&gt;"&amp;$G440)+1+COUNTIF($G$11:$G440, $G440)-1)</f>
        <v/>
      </c>
      <c r="DC440" s="76" t="str">
        <f>IF($H440="", "", COUNTIF($CZ$11:$CZ$1010, "&gt;"&amp;$CZ440)+1+COUNTIF($CZ$11:$CZ440, $CZ440)-1)</f>
        <v/>
      </c>
      <c r="DE440" s="147" t="str">
        <f t="shared" si="354"/>
        <v/>
      </c>
      <c r="DF440" s="148"/>
      <c r="DG440" s="19" t="str">
        <f t="shared" si="355"/>
        <v/>
      </c>
      <c r="DH440" s="153" t="str">
        <f t="shared" si="356"/>
        <v/>
      </c>
      <c r="DI440" s="19" t="str">
        <f t="shared" si="308"/>
        <v/>
      </c>
      <c r="DJ440" s="153" t="str">
        <f t="shared" si="309"/>
        <v/>
      </c>
      <c r="DK440" s="19" t="str">
        <f t="shared" si="310"/>
        <v/>
      </c>
      <c r="DL440" s="153" t="str">
        <f t="shared" si="311"/>
        <v/>
      </c>
      <c r="DM440" s="19" t="str">
        <f t="shared" si="312"/>
        <v/>
      </c>
      <c r="DN440" s="153" t="str">
        <f t="shared" si="313"/>
        <v/>
      </c>
      <c r="DO440" s="19" t="str">
        <f t="shared" si="314"/>
        <v/>
      </c>
      <c r="DP440" s="153" t="str">
        <f t="shared" si="315"/>
        <v/>
      </c>
      <c r="DQ440" s="19" t="str">
        <f t="shared" si="316"/>
        <v/>
      </c>
      <c r="DR440" s="153" t="str">
        <f t="shared" si="317"/>
        <v/>
      </c>
      <c r="DS440" s="19" t="str">
        <f t="shared" si="318"/>
        <v/>
      </c>
      <c r="DT440" s="153" t="str">
        <f t="shared" si="319"/>
        <v/>
      </c>
      <c r="DU440" s="19" t="str">
        <f t="shared" si="320"/>
        <v/>
      </c>
      <c r="DV440" s="153" t="str">
        <f t="shared" si="321"/>
        <v/>
      </c>
      <c r="DW440" s="19" t="str">
        <f t="shared" si="322"/>
        <v/>
      </c>
      <c r="DX440" s="153" t="str">
        <f t="shared" si="323"/>
        <v/>
      </c>
      <c r="DY440" s="19" t="str">
        <f t="shared" si="324"/>
        <v/>
      </c>
      <c r="DZ440" s="153" t="str">
        <f t="shared" si="325"/>
        <v/>
      </c>
      <c r="EA440" s="19" t="str">
        <f t="shared" si="326"/>
        <v/>
      </c>
      <c r="EB440" s="153" t="str">
        <f t="shared" si="327"/>
        <v/>
      </c>
      <c r="EC440" s="19" t="str">
        <f t="shared" si="328"/>
        <v/>
      </c>
      <c r="ED440" s="153" t="str">
        <f t="shared" si="329"/>
        <v/>
      </c>
      <c r="EE440" s="19" t="str">
        <f t="shared" si="330"/>
        <v/>
      </c>
      <c r="EF440" s="153" t="str">
        <f t="shared" si="331"/>
        <v/>
      </c>
      <c r="EG440" s="19" t="str">
        <f t="shared" si="332"/>
        <v/>
      </c>
      <c r="EH440" s="153" t="str">
        <f t="shared" si="333"/>
        <v/>
      </c>
      <c r="EI440" s="19" t="str">
        <f t="shared" si="334"/>
        <v/>
      </c>
      <c r="EJ440" s="153" t="str">
        <f t="shared" si="335"/>
        <v/>
      </c>
      <c r="EK440" s="19" t="str">
        <f t="shared" si="336"/>
        <v/>
      </c>
      <c r="EL440" s="153" t="str">
        <f t="shared" si="337"/>
        <v/>
      </c>
      <c r="EM440" s="19" t="str">
        <f t="shared" si="338"/>
        <v/>
      </c>
      <c r="EN440" s="153" t="str">
        <f t="shared" si="339"/>
        <v/>
      </c>
      <c r="EO440" s="19" t="str">
        <f t="shared" si="340"/>
        <v/>
      </c>
      <c r="EP440" s="153" t="str">
        <f t="shared" si="341"/>
        <v/>
      </c>
      <c r="EQ440" s="19" t="str">
        <f t="shared" si="342"/>
        <v/>
      </c>
      <c r="ER440" s="153" t="str">
        <f t="shared" si="343"/>
        <v/>
      </c>
      <c r="ES440" s="19" t="str">
        <f t="shared" si="344"/>
        <v/>
      </c>
      <c r="ET440" s="153" t="str">
        <f t="shared" si="345"/>
        <v/>
      </c>
    </row>
    <row r="441" spans="1:150" x14ac:dyDescent="0.25">
      <c r="A441" s="31"/>
      <c r="B441" s="91" t="str">
        <f t="shared" si="346"/>
        <v/>
      </c>
      <c r="C441" s="20" t="str">
        <f t="shared" si="306"/>
        <v/>
      </c>
      <c r="D441" s="97" t="str">
        <f t="shared" si="307"/>
        <v/>
      </c>
      <c r="E441" s="62" t="str">
        <f t="shared" si="347"/>
        <v/>
      </c>
      <c r="F441" s="31"/>
      <c r="G441" s="282"/>
      <c r="H441" s="283"/>
      <c r="I441" s="284"/>
      <c r="J441" s="285"/>
      <c r="K441" s="286"/>
      <c r="L441" s="287"/>
      <c r="M441" s="288"/>
      <c r="N441" s="287"/>
      <c r="O441" s="288"/>
      <c r="P441" s="287"/>
      <c r="Q441" s="288"/>
      <c r="R441" s="287"/>
      <c r="S441" s="288"/>
      <c r="T441" s="287"/>
      <c r="U441" s="288"/>
      <c r="V441" s="287"/>
      <c r="W441" s="288"/>
      <c r="X441" s="287"/>
      <c r="Y441" s="288"/>
      <c r="Z441" s="287"/>
      <c r="AA441" s="288"/>
      <c r="AB441" s="287"/>
      <c r="AC441" s="288"/>
      <c r="AD441" s="287"/>
      <c r="AE441" s="288"/>
      <c r="AF441" s="287"/>
      <c r="AG441" s="288"/>
      <c r="AH441" s="287"/>
      <c r="AI441" s="288"/>
      <c r="AJ441" s="287"/>
      <c r="AK441" s="288"/>
      <c r="AL441" s="287"/>
      <c r="AM441" s="288"/>
      <c r="AN441" s="287"/>
      <c r="AO441" s="288"/>
      <c r="AP441" s="287"/>
      <c r="AQ441" s="288"/>
      <c r="AR441" s="287"/>
      <c r="AS441" s="288"/>
      <c r="AT441" s="287"/>
      <c r="AU441" s="288"/>
      <c r="AV441" s="287"/>
      <c r="AW441" s="288"/>
      <c r="AX441" s="287"/>
      <c r="AY441" s="31"/>
      <c r="BA441" s="76" t="str">
        <f t="shared" si="348"/>
        <v/>
      </c>
      <c r="BC441" s="76" t="str">
        <f>IF('Stock List'!$K441="", "", 'Stock List'!$K441)</f>
        <v/>
      </c>
      <c r="BE441" s="106">
        <f>IFERROR(ROUND(((INDEX('Stock List'!$M$11:$M$1010, MATCH(L441, 'Stock List'!$K$11:$K$1010, 0))/INDEX('Stock List'!$L$11:$L$1010, MATCH(L441, 'Stock List'!$K$11:$K$1010, 0)))*K441), 2), 0)</f>
        <v>0</v>
      </c>
      <c r="BF441" s="20"/>
      <c r="BG441" s="20">
        <f>IFERROR(ROUND(((INDEX('Stock List'!$M$11:$M$1010, MATCH(N441, 'Stock List'!$K$11:$K$1010, 0))/INDEX('Stock List'!$L$11:$L$1010, MATCH(N441, 'Stock List'!$K$11:$K$1010, 0)))*M441), 2), 0)</f>
        <v>0</v>
      </c>
      <c r="BH441" s="20"/>
      <c r="BI441" s="20">
        <f>IFERROR(ROUND(((INDEX('Stock List'!$M$11:$M$1010, MATCH(P441, 'Stock List'!$K$11:$K$1010, 0))/INDEX('Stock List'!$L$11:$L$1010, MATCH(P441, 'Stock List'!$K$11:$K$1010, 0)))*O441), 2), 0)</f>
        <v>0</v>
      </c>
      <c r="BJ441" s="20"/>
      <c r="BK441" s="20">
        <f>IFERROR(ROUND(((INDEX('Stock List'!$M$11:$M$1010, MATCH(R441, 'Stock List'!$K$11:$K$1010, 0))/INDEX('Stock List'!$L$11:$L$1010, MATCH(R441, 'Stock List'!$K$11:$K$1010, 0)))*Q441), 2), 0)</f>
        <v>0</v>
      </c>
      <c r="BL441" s="20"/>
      <c r="BM441" s="20">
        <f>IFERROR(ROUND(((INDEX('Stock List'!$M$11:$M$1010, MATCH(T441, 'Stock List'!$K$11:$K$1010, 0))/INDEX('Stock List'!$L$11:$L$1010, MATCH(T441, 'Stock List'!$K$11:$K$1010, 0)))*S441), 2), 0)</f>
        <v>0</v>
      </c>
      <c r="BN441" s="20"/>
      <c r="BO441" s="20">
        <f>IFERROR(ROUND(((INDEX('Stock List'!$M$11:$M$1010, MATCH(V441, 'Stock List'!$K$11:$K$1010, 0))/INDEX('Stock List'!$L$11:$L$1010, MATCH(V441, 'Stock List'!$K$11:$K$1010, 0)))*U441), 2), 0)</f>
        <v>0</v>
      </c>
      <c r="BP441" s="20"/>
      <c r="BQ441" s="20">
        <f>IFERROR(ROUND(((INDEX('Stock List'!$M$11:$M$1010, MATCH(X441, 'Stock List'!$K$11:$K$1010, 0))/INDEX('Stock List'!$L$11:$L$1010, MATCH(X441, 'Stock List'!$K$11:$K$1010, 0)))*W441), 2), 0)</f>
        <v>0</v>
      </c>
      <c r="BR441" s="20"/>
      <c r="BS441" s="20">
        <f>IFERROR(ROUND(((INDEX('Stock List'!$M$11:$M$1010, MATCH(Z441, 'Stock List'!$K$11:$K$1010, 0))/INDEX('Stock List'!$L$11:$L$1010, MATCH(Z441, 'Stock List'!$K$11:$K$1010, 0)))*Y441), 2), 0)</f>
        <v>0</v>
      </c>
      <c r="BT441" s="20"/>
      <c r="BU441" s="20">
        <f>IFERROR(ROUND(((INDEX('Stock List'!$M$11:$M$1010, MATCH(AB441, 'Stock List'!$K$11:$K$1010, 0))/INDEX('Stock List'!$L$11:$L$1010, MATCH(AB441, 'Stock List'!$K$11:$K$1010, 0)))*AA441), 2), 0)</f>
        <v>0</v>
      </c>
      <c r="BV441" s="20"/>
      <c r="BW441" s="20">
        <f>IFERROR(ROUND(((INDEX('Stock List'!$M$11:$M$1010, MATCH(AD441, 'Stock List'!$K$11:$K$1010, 0))/INDEX('Stock List'!$L$11:$L$1010, MATCH(AD441, 'Stock List'!$K$11:$K$1010, 0)))*AC441), 2), 0)</f>
        <v>0</v>
      </c>
      <c r="BX441" s="20"/>
      <c r="BY441" s="20">
        <f>IFERROR(ROUND(((INDEX('Stock List'!$M$11:$M$1010, MATCH(AF441, 'Stock List'!$K$11:$K$1010, 0))/INDEX('Stock List'!$L$11:$L$1010, MATCH(AF441, 'Stock List'!$K$11:$K$1010, 0)))*AE441), 2), 0)</f>
        <v>0</v>
      </c>
      <c r="BZ441" s="20"/>
      <c r="CA441" s="20">
        <f>IFERROR(ROUND(((INDEX('Stock List'!$M$11:$M$1010, MATCH(AH441, 'Stock List'!$K$11:$K$1010, 0))/INDEX('Stock List'!$L$11:$L$1010, MATCH(AH441, 'Stock List'!$K$11:$K$1010, 0)))*AG441), 2), 0)</f>
        <v>0</v>
      </c>
      <c r="CB441" s="20"/>
      <c r="CC441" s="20">
        <f>IFERROR(ROUND(((INDEX('Stock List'!$M$11:$M$1010, MATCH(AJ441, 'Stock List'!$K$11:$K$1010, 0))/INDEX('Stock List'!$L$11:$L$1010, MATCH(AJ441, 'Stock List'!$K$11:$K$1010, 0)))*AI441), 2), 0)</f>
        <v>0</v>
      </c>
      <c r="CD441" s="20"/>
      <c r="CE441" s="20">
        <f>IFERROR(ROUND(((INDEX('Stock List'!$M$11:$M$1010, MATCH(AL441, 'Stock List'!$K$11:$K$1010, 0))/INDEX('Stock List'!$L$11:$L$1010, MATCH(AL441, 'Stock List'!$K$11:$K$1010, 0)))*AK441), 2), 0)</f>
        <v>0</v>
      </c>
      <c r="CF441" s="20"/>
      <c r="CG441" s="20">
        <f>IFERROR(ROUND(((INDEX('Stock List'!$M$11:$M$1010, MATCH(AN441, 'Stock List'!$K$11:$K$1010, 0))/INDEX('Stock List'!$L$11:$L$1010, MATCH(AN441, 'Stock List'!$K$11:$K$1010, 0)))*AM441), 2), 0)</f>
        <v>0</v>
      </c>
      <c r="CH441" s="20"/>
      <c r="CI441" s="20">
        <f>IFERROR(ROUND(((INDEX('Stock List'!$M$11:$M$1010, MATCH(AP441, 'Stock List'!$K$11:$K$1010, 0))/INDEX('Stock List'!$L$11:$L$1010, MATCH(AP441, 'Stock List'!$K$11:$K$1010, 0)))*AO441), 2), 0)</f>
        <v>0</v>
      </c>
      <c r="CJ441" s="20"/>
      <c r="CK441" s="20">
        <f>IFERROR(ROUND(((INDEX('Stock List'!$M$11:$M$1010, MATCH(AR441, 'Stock List'!$K$11:$K$1010, 0))/INDEX('Stock List'!$L$11:$L$1010, MATCH(AR441, 'Stock List'!$K$11:$K$1010, 0)))*AQ441), 2), 0)</f>
        <v>0</v>
      </c>
      <c r="CL441" s="20"/>
      <c r="CM441" s="20">
        <f>IFERROR(ROUND(((INDEX('Stock List'!$M$11:$M$1010, MATCH(AT441, 'Stock List'!$K$11:$K$1010, 0))/INDEX('Stock List'!$L$11:$L$1010, MATCH(AT441, 'Stock List'!$K$11:$K$1010, 0)))*AS441), 2), 0)</f>
        <v>0</v>
      </c>
      <c r="CN441" s="20"/>
      <c r="CO441" s="20">
        <f>IFERROR(ROUND(((INDEX('Stock List'!$M$11:$M$1010, MATCH(AV441, 'Stock List'!$K$11:$K$1010, 0))/INDEX('Stock List'!$L$11:$L$1010, MATCH(AV441, 'Stock List'!$K$11:$K$1010, 0)))*AU441), 2), 0)</f>
        <v>0</v>
      </c>
      <c r="CP441" s="20"/>
      <c r="CQ441" s="20">
        <f>IFERROR(ROUND(((INDEX('Stock List'!$M$11:$M$1010, MATCH(AX441, 'Stock List'!$K$11:$K$1010, 0))/INDEX('Stock List'!$L$11:$L$1010, MATCH(AX441, 'Stock List'!$K$11:$K$1010, 0)))*AW441), 2), 0)</f>
        <v>0</v>
      </c>
      <c r="CR441" s="22"/>
      <c r="CT441" s="106" t="str">
        <f t="shared" si="349"/>
        <v/>
      </c>
      <c r="CU441" s="22" t="str">
        <f t="shared" si="350"/>
        <v/>
      </c>
      <c r="CX441" s="106" t="str">
        <f t="shared" si="351"/>
        <v/>
      </c>
      <c r="CY441" s="20" t="str">
        <f t="shared" si="352"/>
        <v/>
      </c>
      <c r="CZ441" s="22" t="str">
        <f t="shared" si="353"/>
        <v/>
      </c>
      <c r="DB441" s="76" t="str">
        <f>IF($H441="", "", COUNTIF($G$11:$G$1010, "&gt;"&amp;$G441)+1+COUNTIF($G$11:$G441, $G441)-1)</f>
        <v/>
      </c>
      <c r="DC441" s="76" t="str">
        <f>IF($H441="", "", COUNTIF($CZ$11:$CZ$1010, "&gt;"&amp;$CZ441)+1+COUNTIF($CZ$11:$CZ441, $CZ441)-1)</f>
        <v/>
      </c>
      <c r="DE441" s="147" t="str">
        <f t="shared" si="354"/>
        <v/>
      </c>
      <c r="DF441" s="148"/>
      <c r="DG441" s="19" t="str">
        <f t="shared" si="355"/>
        <v/>
      </c>
      <c r="DH441" s="153" t="str">
        <f t="shared" si="356"/>
        <v/>
      </c>
      <c r="DI441" s="19" t="str">
        <f t="shared" si="308"/>
        <v/>
      </c>
      <c r="DJ441" s="153" t="str">
        <f t="shared" si="309"/>
        <v/>
      </c>
      <c r="DK441" s="19" t="str">
        <f t="shared" si="310"/>
        <v/>
      </c>
      <c r="DL441" s="153" t="str">
        <f t="shared" si="311"/>
        <v/>
      </c>
      <c r="DM441" s="19" t="str">
        <f t="shared" si="312"/>
        <v/>
      </c>
      <c r="DN441" s="153" t="str">
        <f t="shared" si="313"/>
        <v/>
      </c>
      <c r="DO441" s="19" t="str">
        <f t="shared" si="314"/>
        <v/>
      </c>
      <c r="DP441" s="153" t="str">
        <f t="shared" si="315"/>
        <v/>
      </c>
      <c r="DQ441" s="19" t="str">
        <f t="shared" si="316"/>
        <v/>
      </c>
      <c r="DR441" s="153" t="str">
        <f t="shared" si="317"/>
        <v/>
      </c>
      <c r="DS441" s="19" t="str">
        <f t="shared" si="318"/>
        <v/>
      </c>
      <c r="DT441" s="153" t="str">
        <f t="shared" si="319"/>
        <v/>
      </c>
      <c r="DU441" s="19" t="str">
        <f t="shared" si="320"/>
        <v/>
      </c>
      <c r="DV441" s="153" t="str">
        <f t="shared" si="321"/>
        <v/>
      </c>
      <c r="DW441" s="19" t="str">
        <f t="shared" si="322"/>
        <v/>
      </c>
      <c r="DX441" s="153" t="str">
        <f t="shared" si="323"/>
        <v/>
      </c>
      <c r="DY441" s="19" t="str">
        <f t="shared" si="324"/>
        <v/>
      </c>
      <c r="DZ441" s="153" t="str">
        <f t="shared" si="325"/>
        <v/>
      </c>
      <c r="EA441" s="19" t="str">
        <f t="shared" si="326"/>
        <v/>
      </c>
      <c r="EB441" s="153" t="str">
        <f t="shared" si="327"/>
        <v/>
      </c>
      <c r="EC441" s="19" t="str">
        <f t="shared" si="328"/>
        <v/>
      </c>
      <c r="ED441" s="153" t="str">
        <f t="shared" si="329"/>
        <v/>
      </c>
      <c r="EE441" s="19" t="str">
        <f t="shared" si="330"/>
        <v/>
      </c>
      <c r="EF441" s="153" t="str">
        <f t="shared" si="331"/>
        <v/>
      </c>
      <c r="EG441" s="19" t="str">
        <f t="shared" si="332"/>
        <v/>
      </c>
      <c r="EH441" s="153" t="str">
        <f t="shared" si="333"/>
        <v/>
      </c>
      <c r="EI441" s="19" t="str">
        <f t="shared" si="334"/>
        <v/>
      </c>
      <c r="EJ441" s="153" t="str">
        <f t="shared" si="335"/>
        <v/>
      </c>
      <c r="EK441" s="19" t="str">
        <f t="shared" si="336"/>
        <v/>
      </c>
      <c r="EL441" s="153" t="str">
        <f t="shared" si="337"/>
        <v/>
      </c>
      <c r="EM441" s="19" t="str">
        <f t="shared" si="338"/>
        <v/>
      </c>
      <c r="EN441" s="153" t="str">
        <f t="shared" si="339"/>
        <v/>
      </c>
      <c r="EO441" s="19" t="str">
        <f t="shared" si="340"/>
        <v/>
      </c>
      <c r="EP441" s="153" t="str">
        <f t="shared" si="341"/>
        <v/>
      </c>
      <c r="EQ441" s="19" t="str">
        <f t="shared" si="342"/>
        <v/>
      </c>
      <c r="ER441" s="153" t="str">
        <f t="shared" si="343"/>
        <v/>
      </c>
      <c r="ES441" s="19" t="str">
        <f t="shared" si="344"/>
        <v/>
      </c>
      <c r="ET441" s="153" t="str">
        <f t="shared" si="345"/>
        <v/>
      </c>
    </row>
    <row r="442" spans="1:150" x14ac:dyDescent="0.25">
      <c r="A442" s="31"/>
      <c r="B442" s="91" t="str">
        <f t="shared" si="346"/>
        <v/>
      </c>
      <c r="C442" s="20" t="str">
        <f t="shared" si="306"/>
        <v/>
      </c>
      <c r="D442" s="97" t="str">
        <f t="shared" si="307"/>
        <v/>
      </c>
      <c r="E442" s="62" t="str">
        <f t="shared" si="347"/>
        <v/>
      </c>
      <c r="F442" s="31"/>
      <c r="G442" s="282"/>
      <c r="H442" s="283"/>
      <c r="I442" s="284"/>
      <c r="J442" s="285"/>
      <c r="K442" s="286"/>
      <c r="L442" s="287"/>
      <c r="M442" s="288"/>
      <c r="N442" s="287"/>
      <c r="O442" s="288"/>
      <c r="P442" s="287"/>
      <c r="Q442" s="288"/>
      <c r="R442" s="287"/>
      <c r="S442" s="288"/>
      <c r="T442" s="287"/>
      <c r="U442" s="288"/>
      <c r="V442" s="287"/>
      <c r="W442" s="288"/>
      <c r="X442" s="287"/>
      <c r="Y442" s="288"/>
      <c r="Z442" s="287"/>
      <c r="AA442" s="288"/>
      <c r="AB442" s="287"/>
      <c r="AC442" s="288"/>
      <c r="AD442" s="287"/>
      <c r="AE442" s="288"/>
      <c r="AF442" s="287"/>
      <c r="AG442" s="288"/>
      <c r="AH442" s="287"/>
      <c r="AI442" s="288"/>
      <c r="AJ442" s="287"/>
      <c r="AK442" s="288"/>
      <c r="AL442" s="287"/>
      <c r="AM442" s="288"/>
      <c r="AN442" s="287"/>
      <c r="AO442" s="288"/>
      <c r="AP442" s="287"/>
      <c r="AQ442" s="288"/>
      <c r="AR442" s="287"/>
      <c r="AS442" s="288"/>
      <c r="AT442" s="287"/>
      <c r="AU442" s="288"/>
      <c r="AV442" s="287"/>
      <c r="AW442" s="288"/>
      <c r="AX442" s="287"/>
      <c r="AY442" s="31"/>
      <c r="BA442" s="76" t="str">
        <f t="shared" si="348"/>
        <v/>
      </c>
      <c r="BC442" s="76" t="str">
        <f>IF('Stock List'!$K442="", "", 'Stock List'!$K442)</f>
        <v/>
      </c>
      <c r="BE442" s="106">
        <f>IFERROR(ROUND(((INDEX('Stock List'!$M$11:$M$1010, MATCH(L442, 'Stock List'!$K$11:$K$1010, 0))/INDEX('Stock List'!$L$11:$L$1010, MATCH(L442, 'Stock List'!$K$11:$K$1010, 0)))*K442), 2), 0)</f>
        <v>0</v>
      </c>
      <c r="BF442" s="20"/>
      <c r="BG442" s="20">
        <f>IFERROR(ROUND(((INDEX('Stock List'!$M$11:$M$1010, MATCH(N442, 'Stock List'!$K$11:$K$1010, 0))/INDEX('Stock List'!$L$11:$L$1010, MATCH(N442, 'Stock List'!$K$11:$K$1010, 0)))*M442), 2), 0)</f>
        <v>0</v>
      </c>
      <c r="BH442" s="20"/>
      <c r="BI442" s="20">
        <f>IFERROR(ROUND(((INDEX('Stock List'!$M$11:$M$1010, MATCH(P442, 'Stock List'!$K$11:$K$1010, 0))/INDEX('Stock List'!$L$11:$L$1010, MATCH(P442, 'Stock List'!$K$11:$K$1010, 0)))*O442), 2), 0)</f>
        <v>0</v>
      </c>
      <c r="BJ442" s="20"/>
      <c r="BK442" s="20">
        <f>IFERROR(ROUND(((INDEX('Stock List'!$M$11:$M$1010, MATCH(R442, 'Stock List'!$K$11:$K$1010, 0))/INDEX('Stock List'!$L$11:$L$1010, MATCH(R442, 'Stock List'!$K$11:$K$1010, 0)))*Q442), 2), 0)</f>
        <v>0</v>
      </c>
      <c r="BL442" s="20"/>
      <c r="BM442" s="20">
        <f>IFERROR(ROUND(((INDEX('Stock List'!$M$11:$M$1010, MATCH(T442, 'Stock List'!$K$11:$K$1010, 0))/INDEX('Stock List'!$L$11:$L$1010, MATCH(T442, 'Stock List'!$K$11:$K$1010, 0)))*S442), 2), 0)</f>
        <v>0</v>
      </c>
      <c r="BN442" s="20"/>
      <c r="BO442" s="20">
        <f>IFERROR(ROUND(((INDEX('Stock List'!$M$11:$M$1010, MATCH(V442, 'Stock List'!$K$11:$K$1010, 0))/INDEX('Stock List'!$L$11:$L$1010, MATCH(V442, 'Stock List'!$K$11:$K$1010, 0)))*U442), 2), 0)</f>
        <v>0</v>
      </c>
      <c r="BP442" s="20"/>
      <c r="BQ442" s="20">
        <f>IFERROR(ROUND(((INDEX('Stock List'!$M$11:$M$1010, MATCH(X442, 'Stock List'!$K$11:$K$1010, 0))/INDEX('Stock List'!$L$11:$L$1010, MATCH(X442, 'Stock List'!$K$11:$K$1010, 0)))*W442), 2), 0)</f>
        <v>0</v>
      </c>
      <c r="BR442" s="20"/>
      <c r="BS442" s="20">
        <f>IFERROR(ROUND(((INDEX('Stock List'!$M$11:$M$1010, MATCH(Z442, 'Stock List'!$K$11:$K$1010, 0))/INDEX('Stock List'!$L$11:$L$1010, MATCH(Z442, 'Stock List'!$K$11:$K$1010, 0)))*Y442), 2), 0)</f>
        <v>0</v>
      </c>
      <c r="BT442" s="20"/>
      <c r="BU442" s="20">
        <f>IFERROR(ROUND(((INDEX('Stock List'!$M$11:$M$1010, MATCH(AB442, 'Stock List'!$K$11:$K$1010, 0))/INDEX('Stock List'!$L$11:$L$1010, MATCH(AB442, 'Stock List'!$K$11:$K$1010, 0)))*AA442), 2), 0)</f>
        <v>0</v>
      </c>
      <c r="BV442" s="20"/>
      <c r="BW442" s="20">
        <f>IFERROR(ROUND(((INDEX('Stock List'!$M$11:$M$1010, MATCH(AD442, 'Stock List'!$K$11:$K$1010, 0))/INDEX('Stock List'!$L$11:$L$1010, MATCH(AD442, 'Stock List'!$K$11:$K$1010, 0)))*AC442), 2), 0)</f>
        <v>0</v>
      </c>
      <c r="BX442" s="20"/>
      <c r="BY442" s="20">
        <f>IFERROR(ROUND(((INDEX('Stock List'!$M$11:$M$1010, MATCH(AF442, 'Stock List'!$K$11:$K$1010, 0))/INDEX('Stock List'!$L$11:$L$1010, MATCH(AF442, 'Stock List'!$K$11:$K$1010, 0)))*AE442), 2), 0)</f>
        <v>0</v>
      </c>
      <c r="BZ442" s="20"/>
      <c r="CA442" s="20">
        <f>IFERROR(ROUND(((INDEX('Stock List'!$M$11:$M$1010, MATCH(AH442, 'Stock List'!$K$11:$K$1010, 0))/INDEX('Stock List'!$L$11:$L$1010, MATCH(AH442, 'Stock List'!$K$11:$K$1010, 0)))*AG442), 2), 0)</f>
        <v>0</v>
      </c>
      <c r="CB442" s="20"/>
      <c r="CC442" s="20">
        <f>IFERROR(ROUND(((INDEX('Stock List'!$M$11:$M$1010, MATCH(AJ442, 'Stock List'!$K$11:$K$1010, 0))/INDEX('Stock List'!$L$11:$L$1010, MATCH(AJ442, 'Stock List'!$K$11:$K$1010, 0)))*AI442), 2), 0)</f>
        <v>0</v>
      </c>
      <c r="CD442" s="20"/>
      <c r="CE442" s="20">
        <f>IFERROR(ROUND(((INDEX('Stock List'!$M$11:$M$1010, MATCH(AL442, 'Stock List'!$K$11:$K$1010, 0))/INDEX('Stock List'!$L$11:$L$1010, MATCH(AL442, 'Stock List'!$K$11:$K$1010, 0)))*AK442), 2), 0)</f>
        <v>0</v>
      </c>
      <c r="CF442" s="20"/>
      <c r="CG442" s="20">
        <f>IFERROR(ROUND(((INDEX('Stock List'!$M$11:$M$1010, MATCH(AN442, 'Stock List'!$K$11:$K$1010, 0))/INDEX('Stock List'!$L$11:$L$1010, MATCH(AN442, 'Stock List'!$K$11:$K$1010, 0)))*AM442), 2), 0)</f>
        <v>0</v>
      </c>
      <c r="CH442" s="20"/>
      <c r="CI442" s="20">
        <f>IFERROR(ROUND(((INDEX('Stock List'!$M$11:$M$1010, MATCH(AP442, 'Stock List'!$K$11:$K$1010, 0))/INDEX('Stock List'!$L$11:$L$1010, MATCH(AP442, 'Stock List'!$K$11:$K$1010, 0)))*AO442), 2), 0)</f>
        <v>0</v>
      </c>
      <c r="CJ442" s="20"/>
      <c r="CK442" s="20">
        <f>IFERROR(ROUND(((INDEX('Stock List'!$M$11:$M$1010, MATCH(AR442, 'Stock List'!$K$11:$K$1010, 0))/INDEX('Stock List'!$L$11:$L$1010, MATCH(AR442, 'Stock List'!$K$11:$K$1010, 0)))*AQ442), 2), 0)</f>
        <v>0</v>
      </c>
      <c r="CL442" s="20"/>
      <c r="CM442" s="20">
        <f>IFERROR(ROUND(((INDEX('Stock List'!$M$11:$M$1010, MATCH(AT442, 'Stock List'!$K$11:$K$1010, 0))/INDEX('Stock List'!$L$11:$L$1010, MATCH(AT442, 'Stock List'!$K$11:$K$1010, 0)))*AS442), 2), 0)</f>
        <v>0</v>
      </c>
      <c r="CN442" s="20"/>
      <c r="CO442" s="20">
        <f>IFERROR(ROUND(((INDEX('Stock List'!$M$11:$M$1010, MATCH(AV442, 'Stock List'!$K$11:$K$1010, 0))/INDEX('Stock List'!$L$11:$L$1010, MATCH(AV442, 'Stock List'!$K$11:$K$1010, 0)))*AU442), 2), 0)</f>
        <v>0</v>
      </c>
      <c r="CP442" s="20"/>
      <c r="CQ442" s="20">
        <f>IFERROR(ROUND(((INDEX('Stock List'!$M$11:$M$1010, MATCH(AX442, 'Stock List'!$K$11:$K$1010, 0))/INDEX('Stock List'!$L$11:$L$1010, MATCH(AX442, 'Stock List'!$K$11:$K$1010, 0)))*AW442), 2), 0)</f>
        <v>0</v>
      </c>
      <c r="CR442" s="22"/>
      <c r="CT442" s="106" t="str">
        <f t="shared" si="349"/>
        <v/>
      </c>
      <c r="CU442" s="22" t="str">
        <f t="shared" si="350"/>
        <v/>
      </c>
      <c r="CX442" s="106" t="str">
        <f t="shared" si="351"/>
        <v/>
      </c>
      <c r="CY442" s="20" t="str">
        <f t="shared" si="352"/>
        <v/>
      </c>
      <c r="CZ442" s="22" t="str">
        <f t="shared" si="353"/>
        <v/>
      </c>
      <c r="DB442" s="76" t="str">
        <f>IF($H442="", "", COUNTIF($G$11:$G$1010, "&gt;"&amp;$G442)+1+COUNTIF($G$11:$G442, $G442)-1)</f>
        <v/>
      </c>
      <c r="DC442" s="76" t="str">
        <f>IF($H442="", "", COUNTIF($CZ$11:$CZ$1010, "&gt;"&amp;$CZ442)+1+COUNTIF($CZ$11:$CZ442, $CZ442)-1)</f>
        <v/>
      </c>
      <c r="DE442" s="147" t="str">
        <f t="shared" si="354"/>
        <v/>
      </c>
      <c r="DF442" s="148"/>
      <c r="DG442" s="19" t="str">
        <f t="shared" si="355"/>
        <v/>
      </c>
      <c r="DH442" s="153" t="str">
        <f t="shared" si="356"/>
        <v/>
      </c>
      <c r="DI442" s="19" t="str">
        <f t="shared" si="308"/>
        <v/>
      </c>
      <c r="DJ442" s="153" t="str">
        <f t="shared" si="309"/>
        <v/>
      </c>
      <c r="DK442" s="19" t="str">
        <f t="shared" si="310"/>
        <v/>
      </c>
      <c r="DL442" s="153" t="str">
        <f t="shared" si="311"/>
        <v/>
      </c>
      <c r="DM442" s="19" t="str">
        <f t="shared" si="312"/>
        <v/>
      </c>
      <c r="DN442" s="153" t="str">
        <f t="shared" si="313"/>
        <v/>
      </c>
      <c r="DO442" s="19" t="str">
        <f t="shared" si="314"/>
        <v/>
      </c>
      <c r="DP442" s="153" t="str">
        <f t="shared" si="315"/>
        <v/>
      </c>
      <c r="DQ442" s="19" t="str">
        <f t="shared" si="316"/>
        <v/>
      </c>
      <c r="DR442" s="153" t="str">
        <f t="shared" si="317"/>
        <v/>
      </c>
      <c r="DS442" s="19" t="str">
        <f t="shared" si="318"/>
        <v/>
      </c>
      <c r="DT442" s="153" t="str">
        <f t="shared" si="319"/>
        <v/>
      </c>
      <c r="DU442" s="19" t="str">
        <f t="shared" si="320"/>
        <v/>
      </c>
      <c r="DV442" s="153" t="str">
        <f t="shared" si="321"/>
        <v/>
      </c>
      <c r="DW442" s="19" t="str">
        <f t="shared" si="322"/>
        <v/>
      </c>
      <c r="DX442" s="153" t="str">
        <f t="shared" si="323"/>
        <v/>
      </c>
      <c r="DY442" s="19" t="str">
        <f t="shared" si="324"/>
        <v/>
      </c>
      <c r="DZ442" s="153" t="str">
        <f t="shared" si="325"/>
        <v/>
      </c>
      <c r="EA442" s="19" t="str">
        <f t="shared" si="326"/>
        <v/>
      </c>
      <c r="EB442" s="153" t="str">
        <f t="shared" si="327"/>
        <v/>
      </c>
      <c r="EC442" s="19" t="str">
        <f t="shared" si="328"/>
        <v/>
      </c>
      <c r="ED442" s="153" t="str">
        <f t="shared" si="329"/>
        <v/>
      </c>
      <c r="EE442" s="19" t="str">
        <f t="shared" si="330"/>
        <v/>
      </c>
      <c r="EF442" s="153" t="str">
        <f t="shared" si="331"/>
        <v/>
      </c>
      <c r="EG442" s="19" t="str">
        <f t="shared" si="332"/>
        <v/>
      </c>
      <c r="EH442" s="153" t="str">
        <f t="shared" si="333"/>
        <v/>
      </c>
      <c r="EI442" s="19" t="str">
        <f t="shared" si="334"/>
        <v/>
      </c>
      <c r="EJ442" s="153" t="str">
        <f t="shared" si="335"/>
        <v/>
      </c>
      <c r="EK442" s="19" t="str">
        <f t="shared" si="336"/>
        <v/>
      </c>
      <c r="EL442" s="153" t="str">
        <f t="shared" si="337"/>
        <v/>
      </c>
      <c r="EM442" s="19" t="str">
        <f t="shared" si="338"/>
        <v/>
      </c>
      <c r="EN442" s="153" t="str">
        <f t="shared" si="339"/>
        <v/>
      </c>
      <c r="EO442" s="19" t="str">
        <f t="shared" si="340"/>
        <v/>
      </c>
      <c r="EP442" s="153" t="str">
        <f t="shared" si="341"/>
        <v/>
      </c>
      <c r="EQ442" s="19" t="str">
        <f t="shared" si="342"/>
        <v/>
      </c>
      <c r="ER442" s="153" t="str">
        <f t="shared" si="343"/>
        <v/>
      </c>
      <c r="ES442" s="19" t="str">
        <f t="shared" si="344"/>
        <v/>
      </c>
      <c r="ET442" s="153" t="str">
        <f t="shared" si="345"/>
        <v/>
      </c>
    </row>
    <row r="443" spans="1:150" x14ac:dyDescent="0.25">
      <c r="A443" s="31"/>
      <c r="B443" s="91" t="str">
        <f t="shared" si="346"/>
        <v/>
      </c>
      <c r="C443" s="20" t="str">
        <f t="shared" si="306"/>
        <v/>
      </c>
      <c r="D443" s="97" t="str">
        <f t="shared" si="307"/>
        <v/>
      </c>
      <c r="E443" s="62" t="str">
        <f t="shared" si="347"/>
        <v/>
      </c>
      <c r="F443" s="31"/>
      <c r="G443" s="282"/>
      <c r="H443" s="283"/>
      <c r="I443" s="284"/>
      <c r="J443" s="285"/>
      <c r="K443" s="286"/>
      <c r="L443" s="287"/>
      <c r="M443" s="288"/>
      <c r="N443" s="287"/>
      <c r="O443" s="288"/>
      <c r="P443" s="287"/>
      <c r="Q443" s="288"/>
      <c r="R443" s="287"/>
      <c r="S443" s="288"/>
      <c r="T443" s="287"/>
      <c r="U443" s="288"/>
      <c r="V443" s="287"/>
      <c r="W443" s="288"/>
      <c r="X443" s="287"/>
      <c r="Y443" s="288"/>
      <c r="Z443" s="287"/>
      <c r="AA443" s="288"/>
      <c r="AB443" s="287"/>
      <c r="AC443" s="288"/>
      <c r="AD443" s="287"/>
      <c r="AE443" s="288"/>
      <c r="AF443" s="287"/>
      <c r="AG443" s="288"/>
      <c r="AH443" s="287"/>
      <c r="AI443" s="288"/>
      <c r="AJ443" s="287"/>
      <c r="AK443" s="288"/>
      <c r="AL443" s="287"/>
      <c r="AM443" s="288"/>
      <c r="AN443" s="287"/>
      <c r="AO443" s="288"/>
      <c r="AP443" s="287"/>
      <c r="AQ443" s="288"/>
      <c r="AR443" s="287"/>
      <c r="AS443" s="288"/>
      <c r="AT443" s="287"/>
      <c r="AU443" s="288"/>
      <c r="AV443" s="287"/>
      <c r="AW443" s="288"/>
      <c r="AX443" s="287"/>
      <c r="AY443" s="31"/>
      <c r="BA443" s="76" t="str">
        <f t="shared" si="348"/>
        <v/>
      </c>
      <c r="BC443" s="76" t="str">
        <f>IF('Stock List'!$K443="", "", 'Stock List'!$K443)</f>
        <v/>
      </c>
      <c r="BE443" s="106">
        <f>IFERROR(ROUND(((INDEX('Stock List'!$M$11:$M$1010, MATCH(L443, 'Stock List'!$K$11:$K$1010, 0))/INDEX('Stock List'!$L$11:$L$1010, MATCH(L443, 'Stock List'!$K$11:$K$1010, 0)))*K443), 2), 0)</f>
        <v>0</v>
      </c>
      <c r="BF443" s="20"/>
      <c r="BG443" s="20">
        <f>IFERROR(ROUND(((INDEX('Stock List'!$M$11:$M$1010, MATCH(N443, 'Stock List'!$K$11:$K$1010, 0))/INDEX('Stock List'!$L$11:$L$1010, MATCH(N443, 'Stock List'!$K$11:$K$1010, 0)))*M443), 2), 0)</f>
        <v>0</v>
      </c>
      <c r="BH443" s="20"/>
      <c r="BI443" s="20">
        <f>IFERROR(ROUND(((INDEX('Stock List'!$M$11:$M$1010, MATCH(P443, 'Stock List'!$K$11:$K$1010, 0))/INDEX('Stock List'!$L$11:$L$1010, MATCH(P443, 'Stock List'!$K$11:$K$1010, 0)))*O443), 2), 0)</f>
        <v>0</v>
      </c>
      <c r="BJ443" s="20"/>
      <c r="BK443" s="20">
        <f>IFERROR(ROUND(((INDEX('Stock List'!$M$11:$M$1010, MATCH(R443, 'Stock List'!$K$11:$K$1010, 0))/INDEX('Stock List'!$L$11:$L$1010, MATCH(R443, 'Stock List'!$K$11:$K$1010, 0)))*Q443), 2), 0)</f>
        <v>0</v>
      </c>
      <c r="BL443" s="20"/>
      <c r="BM443" s="20">
        <f>IFERROR(ROUND(((INDEX('Stock List'!$M$11:$M$1010, MATCH(T443, 'Stock List'!$K$11:$K$1010, 0))/INDEX('Stock List'!$L$11:$L$1010, MATCH(T443, 'Stock List'!$K$11:$K$1010, 0)))*S443), 2), 0)</f>
        <v>0</v>
      </c>
      <c r="BN443" s="20"/>
      <c r="BO443" s="20">
        <f>IFERROR(ROUND(((INDEX('Stock List'!$M$11:$M$1010, MATCH(V443, 'Stock List'!$K$11:$K$1010, 0))/INDEX('Stock List'!$L$11:$L$1010, MATCH(V443, 'Stock List'!$K$11:$K$1010, 0)))*U443), 2), 0)</f>
        <v>0</v>
      </c>
      <c r="BP443" s="20"/>
      <c r="BQ443" s="20">
        <f>IFERROR(ROUND(((INDEX('Stock List'!$M$11:$M$1010, MATCH(X443, 'Stock List'!$K$11:$K$1010, 0))/INDEX('Stock List'!$L$11:$L$1010, MATCH(X443, 'Stock List'!$K$11:$K$1010, 0)))*W443), 2), 0)</f>
        <v>0</v>
      </c>
      <c r="BR443" s="20"/>
      <c r="BS443" s="20">
        <f>IFERROR(ROUND(((INDEX('Stock List'!$M$11:$M$1010, MATCH(Z443, 'Stock List'!$K$11:$K$1010, 0))/INDEX('Stock List'!$L$11:$L$1010, MATCH(Z443, 'Stock List'!$K$11:$K$1010, 0)))*Y443), 2), 0)</f>
        <v>0</v>
      </c>
      <c r="BT443" s="20"/>
      <c r="BU443" s="20">
        <f>IFERROR(ROUND(((INDEX('Stock List'!$M$11:$M$1010, MATCH(AB443, 'Stock List'!$K$11:$K$1010, 0))/INDEX('Stock List'!$L$11:$L$1010, MATCH(AB443, 'Stock List'!$K$11:$K$1010, 0)))*AA443), 2), 0)</f>
        <v>0</v>
      </c>
      <c r="BV443" s="20"/>
      <c r="BW443" s="20">
        <f>IFERROR(ROUND(((INDEX('Stock List'!$M$11:$M$1010, MATCH(AD443, 'Stock List'!$K$11:$K$1010, 0))/INDEX('Stock List'!$L$11:$L$1010, MATCH(AD443, 'Stock List'!$K$11:$K$1010, 0)))*AC443), 2), 0)</f>
        <v>0</v>
      </c>
      <c r="BX443" s="20"/>
      <c r="BY443" s="20">
        <f>IFERROR(ROUND(((INDEX('Stock List'!$M$11:$M$1010, MATCH(AF443, 'Stock List'!$K$11:$K$1010, 0))/INDEX('Stock List'!$L$11:$L$1010, MATCH(AF443, 'Stock List'!$K$11:$K$1010, 0)))*AE443), 2), 0)</f>
        <v>0</v>
      </c>
      <c r="BZ443" s="20"/>
      <c r="CA443" s="20">
        <f>IFERROR(ROUND(((INDEX('Stock List'!$M$11:$M$1010, MATCH(AH443, 'Stock List'!$K$11:$K$1010, 0))/INDEX('Stock List'!$L$11:$L$1010, MATCH(AH443, 'Stock List'!$K$11:$K$1010, 0)))*AG443), 2), 0)</f>
        <v>0</v>
      </c>
      <c r="CB443" s="20"/>
      <c r="CC443" s="20">
        <f>IFERROR(ROUND(((INDEX('Stock List'!$M$11:$M$1010, MATCH(AJ443, 'Stock List'!$K$11:$K$1010, 0))/INDEX('Stock List'!$L$11:$L$1010, MATCH(AJ443, 'Stock List'!$K$11:$K$1010, 0)))*AI443), 2), 0)</f>
        <v>0</v>
      </c>
      <c r="CD443" s="20"/>
      <c r="CE443" s="20">
        <f>IFERROR(ROUND(((INDEX('Stock List'!$M$11:$M$1010, MATCH(AL443, 'Stock List'!$K$11:$K$1010, 0))/INDEX('Stock List'!$L$11:$L$1010, MATCH(AL443, 'Stock List'!$K$11:$K$1010, 0)))*AK443), 2), 0)</f>
        <v>0</v>
      </c>
      <c r="CF443" s="20"/>
      <c r="CG443" s="20">
        <f>IFERROR(ROUND(((INDEX('Stock List'!$M$11:$M$1010, MATCH(AN443, 'Stock List'!$K$11:$K$1010, 0))/INDEX('Stock List'!$L$11:$L$1010, MATCH(AN443, 'Stock List'!$K$11:$K$1010, 0)))*AM443), 2), 0)</f>
        <v>0</v>
      </c>
      <c r="CH443" s="20"/>
      <c r="CI443" s="20">
        <f>IFERROR(ROUND(((INDEX('Stock List'!$M$11:$M$1010, MATCH(AP443, 'Stock List'!$K$11:$K$1010, 0))/INDEX('Stock List'!$L$11:$L$1010, MATCH(AP443, 'Stock List'!$K$11:$K$1010, 0)))*AO443), 2), 0)</f>
        <v>0</v>
      </c>
      <c r="CJ443" s="20"/>
      <c r="CK443" s="20">
        <f>IFERROR(ROUND(((INDEX('Stock List'!$M$11:$M$1010, MATCH(AR443, 'Stock List'!$K$11:$K$1010, 0))/INDEX('Stock List'!$L$11:$L$1010, MATCH(AR443, 'Stock List'!$K$11:$K$1010, 0)))*AQ443), 2), 0)</f>
        <v>0</v>
      </c>
      <c r="CL443" s="20"/>
      <c r="CM443" s="20">
        <f>IFERROR(ROUND(((INDEX('Stock List'!$M$11:$M$1010, MATCH(AT443, 'Stock List'!$K$11:$K$1010, 0))/INDEX('Stock List'!$L$11:$L$1010, MATCH(AT443, 'Stock List'!$K$11:$K$1010, 0)))*AS443), 2), 0)</f>
        <v>0</v>
      </c>
      <c r="CN443" s="20"/>
      <c r="CO443" s="20">
        <f>IFERROR(ROUND(((INDEX('Stock List'!$M$11:$M$1010, MATCH(AV443, 'Stock List'!$K$11:$K$1010, 0))/INDEX('Stock List'!$L$11:$L$1010, MATCH(AV443, 'Stock List'!$K$11:$K$1010, 0)))*AU443), 2), 0)</f>
        <v>0</v>
      </c>
      <c r="CP443" s="20"/>
      <c r="CQ443" s="20">
        <f>IFERROR(ROUND(((INDEX('Stock List'!$M$11:$M$1010, MATCH(AX443, 'Stock List'!$K$11:$K$1010, 0))/INDEX('Stock List'!$L$11:$L$1010, MATCH(AX443, 'Stock List'!$K$11:$K$1010, 0)))*AW443), 2), 0)</f>
        <v>0</v>
      </c>
      <c r="CR443" s="22"/>
      <c r="CT443" s="106" t="str">
        <f t="shared" si="349"/>
        <v/>
      </c>
      <c r="CU443" s="22" t="str">
        <f t="shared" si="350"/>
        <v/>
      </c>
      <c r="CX443" s="106" t="str">
        <f t="shared" si="351"/>
        <v/>
      </c>
      <c r="CY443" s="20" t="str">
        <f t="shared" si="352"/>
        <v/>
      </c>
      <c r="CZ443" s="22" t="str">
        <f t="shared" si="353"/>
        <v/>
      </c>
      <c r="DB443" s="76" t="str">
        <f>IF($H443="", "", COUNTIF($G$11:$G$1010, "&gt;"&amp;$G443)+1+COUNTIF($G$11:$G443, $G443)-1)</f>
        <v/>
      </c>
      <c r="DC443" s="76" t="str">
        <f>IF($H443="", "", COUNTIF($CZ$11:$CZ$1010, "&gt;"&amp;$CZ443)+1+COUNTIF($CZ$11:$CZ443, $CZ443)-1)</f>
        <v/>
      </c>
      <c r="DE443" s="147" t="str">
        <f t="shared" si="354"/>
        <v/>
      </c>
      <c r="DF443" s="148"/>
      <c r="DG443" s="19" t="str">
        <f t="shared" si="355"/>
        <v/>
      </c>
      <c r="DH443" s="153" t="str">
        <f t="shared" si="356"/>
        <v/>
      </c>
      <c r="DI443" s="19" t="str">
        <f t="shared" si="308"/>
        <v/>
      </c>
      <c r="DJ443" s="153" t="str">
        <f t="shared" si="309"/>
        <v/>
      </c>
      <c r="DK443" s="19" t="str">
        <f t="shared" si="310"/>
        <v/>
      </c>
      <c r="DL443" s="153" t="str">
        <f t="shared" si="311"/>
        <v/>
      </c>
      <c r="DM443" s="19" t="str">
        <f t="shared" si="312"/>
        <v/>
      </c>
      <c r="DN443" s="153" t="str">
        <f t="shared" si="313"/>
        <v/>
      </c>
      <c r="DO443" s="19" t="str">
        <f t="shared" si="314"/>
        <v/>
      </c>
      <c r="DP443" s="153" t="str">
        <f t="shared" si="315"/>
        <v/>
      </c>
      <c r="DQ443" s="19" t="str">
        <f t="shared" si="316"/>
        <v/>
      </c>
      <c r="DR443" s="153" t="str">
        <f t="shared" si="317"/>
        <v/>
      </c>
      <c r="DS443" s="19" t="str">
        <f t="shared" si="318"/>
        <v/>
      </c>
      <c r="DT443" s="153" t="str">
        <f t="shared" si="319"/>
        <v/>
      </c>
      <c r="DU443" s="19" t="str">
        <f t="shared" si="320"/>
        <v/>
      </c>
      <c r="DV443" s="153" t="str">
        <f t="shared" si="321"/>
        <v/>
      </c>
      <c r="DW443" s="19" t="str">
        <f t="shared" si="322"/>
        <v/>
      </c>
      <c r="DX443" s="153" t="str">
        <f t="shared" si="323"/>
        <v/>
      </c>
      <c r="DY443" s="19" t="str">
        <f t="shared" si="324"/>
        <v/>
      </c>
      <c r="DZ443" s="153" t="str">
        <f t="shared" si="325"/>
        <v/>
      </c>
      <c r="EA443" s="19" t="str">
        <f t="shared" si="326"/>
        <v/>
      </c>
      <c r="EB443" s="153" t="str">
        <f t="shared" si="327"/>
        <v/>
      </c>
      <c r="EC443" s="19" t="str">
        <f t="shared" si="328"/>
        <v/>
      </c>
      <c r="ED443" s="153" t="str">
        <f t="shared" si="329"/>
        <v/>
      </c>
      <c r="EE443" s="19" t="str">
        <f t="shared" si="330"/>
        <v/>
      </c>
      <c r="EF443" s="153" t="str">
        <f t="shared" si="331"/>
        <v/>
      </c>
      <c r="EG443" s="19" t="str">
        <f t="shared" si="332"/>
        <v/>
      </c>
      <c r="EH443" s="153" t="str">
        <f t="shared" si="333"/>
        <v/>
      </c>
      <c r="EI443" s="19" t="str">
        <f t="shared" si="334"/>
        <v/>
      </c>
      <c r="EJ443" s="153" t="str">
        <f t="shared" si="335"/>
        <v/>
      </c>
      <c r="EK443" s="19" t="str">
        <f t="shared" si="336"/>
        <v/>
      </c>
      <c r="EL443" s="153" t="str">
        <f t="shared" si="337"/>
        <v/>
      </c>
      <c r="EM443" s="19" t="str">
        <f t="shared" si="338"/>
        <v/>
      </c>
      <c r="EN443" s="153" t="str">
        <f t="shared" si="339"/>
        <v/>
      </c>
      <c r="EO443" s="19" t="str">
        <f t="shared" si="340"/>
        <v/>
      </c>
      <c r="EP443" s="153" t="str">
        <f t="shared" si="341"/>
        <v/>
      </c>
      <c r="EQ443" s="19" t="str">
        <f t="shared" si="342"/>
        <v/>
      </c>
      <c r="ER443" s="153" t="str">
        <f t="shared" si="343"/>
        <v/>
      </c>
      <c r="ES443" s="19" t="str">
        <f t="shared" si="344"/>
        <v/>
      </c>
      <c r="ET443" s="153" t="str">
        <f t="shared" si="345"/>
        <v/>
      </c>
    </row>
    <row r="444" spans="1:150" x14ac:dyDescent="0.25">
      <c r="A444" s="31"/>
      <c r="B444" s="91" t="str">
        <f t="shared" si="346"/>
        <v/>
      </c>
      <c r="C444" s="20" t="str">
        <f t="shared" si="306"/>
        <v/>
      </c>
      <c r="D444" s="97" t="str">
        <f t="shared" si="307"/>
        <v/>
      </c>
      <c r="E444" s="62" t="str">
        <f t="shared" si="347"/>
        <v/>
      </c>
      <c r="F444" s="31"/>
      <c r="G444" s="282"/>
      <c r="H444" s="283"/>
      <c r="I444" s="284"/>
      <c r="J444" s="285"/>
      <c r="K444" s="286"/>
      <c r="L444" s="287"/>
      <c r="M444" s="288"/>
      <c r="N444" s="287"/>
      <c r="O444" s="288"/>
      <c r="P444" s="287"/>
      <c r="Q444" s="288"/>
      <c r="R444" s="287"/>
      <c r="S444" s="288"/>
      <c r="T444" s="287"/>
      <c r="U444" s="288"/>
      <c r="V444" s="287"/>
      <c r="W444" s="288"/>
      <c r="X444" s="287"/>
      <c r="Y444" s="288"/>
      <c r="Z444" s="287"/>
      <c r="AA444" s="288"/>
      <c r="AB444" s="287"/>
      <c r="AC444" s="288"/>
      <c r="AD444" s="287"/>
      <c r="AE444" s="288"/>
      <c r="AF444" s="287"/>
      <c r="AG444" s="288"/>
      <c r="AH444" s="287"/>
      <c r="AI444" s="288"/>
      <c r="AJ444" s="287"/>
      <c r="AK444" s="288"/>
      <c r="AL444" s="287"/>
      <c r="AM444" s="288"/>
      <c r="AN444" s="287"/>
      <c r="AO444" s="288"/>
      <c r="AP444" s="287"/>
      <c r="AQ444" s="288"/>
      <c r="AR444" s="287"/>
      <c r="AS444" s="288"/>
      <c r="AT444" s="287"/>
      <c r="AU444" s="288"/>
      <c r="AV444" s="287"/>
      <c r="AW444" s="288"/>
      <c r="AX444" s="287"/>
      <c r="AY444" s="31"/>
      <c r="BA444" s="76" t="str">
        <f t="shared" si="348"/>
        <v/>
      </c>
      <c r="BC444" s="76" t="str">
        <f>IF('Stock List'!$K444="", "", 'Stock List'!$K444)</f>
        <v/>
      </c>
      <c r="BE444" s="106">
        <f>IFERROR(ROUND(((INDEX('Stock List'!$M$11:$M$1010, MATCH(L444, 'Stock List'!$K$11:$K$1010, 0))/INDEX('Stock List'!$L$11:$L$1010, MATCH(L444, 'Stock List'!$K$11:$K$1010, 0)))*K444), 2), 0)</f>
        <v>0</v>
      </c>
      <c r="BF444" s="20"/>
      <c r="BG444" s="20">
        <f>IFERROR(ROUND(((INDEX('Stock List'!$M$11:$M$1010, MATCH(N444, 'Stock List'!$K$11:$K$1010, 0))/INDEX('Stock List'!$L$11:$L$1010, MATCH(N444, 'Stock List'!$K$11:$K$1010, 0)))*M444), 2), 0)</f>
        <v>0</v>
      </c>
      <c r="BH444" s="20"/>
      <c r="BI444" s="20">
        <f>IFERROR(ROUND(((INDEX('Stock List'!$M$11:$M$1010, MATCH(P444, 'Stock List'!$K$11:$K$1010, 0))/INDEX('Stock List'!$L$11:$L$1010, MATCH(P444, 'Stock List'!$K$11:$K$1010, 0)))*O444), 2), 0)</f>
        <v>0</v>
      </c>
      <c r="BJ444" s="20"/>
      <c r="BK444" s="20">
        <f>IFERROR(ROUND(((INDEX('Stock List'!$M$11:$M$1010, MATCH(R444, 'Stock List'!$K$11:$K$1010, 0))/INDEX('Stock List'!$L$11:$L$1010, MATCH(R444, 'Stock List'!$K$11:$K$1010, 0)))*Q444), 2), 0)</f>
        <v>0</v>
      </c>
      <c r="BL444" s="20"/>
      <c r="BM444" s="20">
        <f>IFERROR(ROUND(((INDEX('Stock List'!$M$11:$M$1010, MATCH(T444, 'Stock List'!$K$11:$K$1010, 0))/INDEX('Stock List'!$L$11:$L$1010, MATCH(T444, 'Stock List'!$K$11:$K$1010, 0)))*S444), 2), 0)</f>
        <v>0</v>
      </c>
      <c r="BN444" s="20"/>
      <c r="BO444" s="20">
        <f>IFERROR(ROUND(((INDEX('Stock List'!$M$11:$M$1010, MATCH(V444, 'Stock List'!$K$11:$K$1010, 0))/INDEX('Stock List'!$L$11:$L$1010, MATCH(V444, 'Stock List'!$K$11:$K$1010, 0)))*U444), 2), 0)</f>
        <v>0</v>
      </c>
      <c r="BP444" s="20"/>
      <c r="BQ444" s="20">
        <f>IFERROR(ROUND(((INDEX('Stock List'!$M$11:$M$1010, MATCH(X444, 'Stock List'!$K$11:$K$1010, 0))/INDEX('Stock List'!$L$11:$L$1010, MATCH(X444, 'Stock List'!$K$11:$K$1010, 0)))*W444), 2), 0)</f>
        <v>0</v>
      </c>
      <c r="BR444" s="20"/>
      <c r="BS444" s="20">
        <f>IFERROR(ROUND(((INDEX('Stock List'!$M$11:$M$1010, MATCH(Z444, 'Stock List'!$K$11:$K$1010, 0))/INDEX('Stock List'!$L$11:$L$1010, MATCH(Z444, 'Stock List'!$K$11:$K$1010, 0)))*Y444), 2), 0)</f>
        <v>0</v>
      </c>
      <c r="BT444" s="20"/>
      <c r="BU444" s="20">
        <f>IFERROR(ROUND(((INDEX('Stock List'!$M$11:$M$1010, MATCH(AB444, 'Stock List'!$K$11:$K$1010, 0))/INDEX('Stock List'!$L$11:$L$1010, MATCH(AB444, 'Stock List'!$K$11:$K$1010, 0)))*AA444), 2), 0)</f>
        <v>0</v>
      </c>
      <c r="BV444" s="20"/>
      <c r="BW444" s="20">
        <f>IFERROR(ROUND(((INDEX('Stock List'!$M$11:$M$1010, MATCH(AD444, 'Stock List'!$K$11:$K$1010, 0))/INDEX('Stock List'!$L$11:$L$1010, MATCH(AD444, 'Stock List'!$K$11:$K$1010, 0)))*AC444), 2), 0)</f>
        <v>0</v>
      </c>
      <c r="BX444" s="20"/>
      <c r="BY444" s="20">
        <f>IFERROR(ROUND(((INDEX('Stock List'!$M$11:$M$1010, MATCH(AF444, 'Stock List'!$K$11:$K$1010, 0))/INDEX('Stock List'!$L$11:$L$1010, MATCH(AF444, 'Stock List'!$K$11:$K$1010, 0)))*AE444), 2), 0)</f>
        <v>0</v>
      </c>
      <c r="BZ444" s="20"/>
      <c r="CA444" s="20">
        <f>IFERROR(ROUND(((INDEX('Stock List'!$M$11:$M$1010, MATCH(AH444, 'Stock List'!$K$11:$K$1010, 0))/INDEX('Stock List'!$L$11:$L$1010, MATCH(AH444, 'Stock List'!$K$11:$K$1010, 0)))*AG444), 2), 0)</f>
        <v>0</v>
      </c>
      <c r="CB444" s="20"/>
      <c r="CC444" s="20">
        <f>IFERROR(ROUND(((INDEX('Stock List'!$M$11:$M$1010, MATCH(AJ444, 'Stock List'!$K$11:$K$1010, 0))/INDEX('Stock List'!$L$11:$L$1010, MATCH(AJ444, 'Stock List'!$K$11:$K$1010, 0)))*AI444), 2), 0)</f>
        <v>0</v>
      </c>
      <c r="CD444" s="20"/>
      <c r="CE444" s="20">
        <f>IFERROR(ROUND(((INDEX('Stock List'!$M$11:$M$1010, MATCH(AL444, 'Stock List'!$K$11:$K$1010, 0))/INDEX('Stock List'!$L$11:$L$1010, MATCH(AL444, 'Stock List'!$K$11:$K$1010, 0)))*AK444), 2), 0)</f>
        <v>0</v>
      </c>
      <c r="CF444" s="20"/>
      <c r="CG444" s="20">
        <f>IFERROR(ROUND(((INDEX('Stock List'!$M$11:$M$1010, MATCH(AN444, 'Stock List'!$K$11:$K$1010, 0))/INDEX('Stock List'!$L$11:$L$1010, MATCH(AN444, 'Stock List'!$K$11:$K$1010, 0)))*AM444), 2), 0)</f>
        <v>0</v>
      </c>
      <c r="CH444" s="20"/>
      <c r="CI444" s="20">
        <f>IFERROR(ROUND(((INDEX('Stock List'!$M$11:$M$1010, MATCH(AP444, 'Stock List'!$K$11:$K$1010, 0))/INDEX('Stock List'!$L$11:$L$1010, MATCH(AP444, 'Stock List'!$K$11:$K$1010, 0)))*AO444), 2), 0)</f>
        <v>0</v>
      </c>
      <c r="CJ444" s="20"/>
      <c r="CK444" s="20">
        <f>IFERROR(ROUND(((INDEX('Stock List'!$M$11:$M$1010, MATCH(AR444, 'Stock List'!$K$11:$K$1010, 0))/INDEX('Stock List'!$L$11:$L$1010, MATCH(AR444, 'Stock List'!$K$11:$K$1010, 0)))*AQ444), 2), 0)</f>
        <v>0</v>
      </c>
      <c r="CL444" s="20"/>
      <c r="CM444" s="20">
        <f>IFERROR(ROUND(((INDEX('Stock List'!$M$11:$M$1010, MATCH(AT444, 'Stock List'!$K$11:$K$1010, 0))/INDEX('Stock List'!$L$11:$L$1010, MATCH(AT444, 'Stock List'!$K$11:$K$1010, 0)))*AS444), 2), 0)</f>
        <v>0</v>
      </c>
      <c r="CN444" s="20"/>
      <c r="CO444" s="20">
        <f>IFERROR(ROUND(((INDEX('Stock List'!$M$11:$M$1010, MATCH(AV444, 'Stock List'!$K$11:$K$1010, 0))/INDEX('Stock List'!$L$11:$L$1010, MATCH(AV444, 'Stock List'!$K$11:$K$1010, 0)))*AU444), 2), 0)</f>
        <v>0</v>
      </c>
      <c r="CP444" s="20"/>
      <c r="CQ444" s="20">
        <f>IFERROR(ROUND(((INDEX('Stock List'!$M$11:$M$1010, MATCH(AX444, 'Stock List'!$K$11:$K$1010, 0))/INDEX('Stock List'!$L$11:$L$1010, MATCH(AX444, 'Stock List'!$K$11:$K$1010, 0)))*AW444), 2), 0)</f>
        <v>0</v>
      </c>
      <c r="CR444" s="22"/>
      <c r="CT444" s="106" t="str">
        <f t="shared" si="349"/>
        <v/>
      </c>
      <c r="CU444" s="22" t="str">
        <f t="shared" si="350"/>
        <v/>
      </c>
      <c r="CX444" s="106" t="str">
        <f t="shared" si="351"/>
        <v/>
      </c>
      <c r="CY444" s="20" t="str">
        <f t="shared" si="352"/>
        <v/>
      </c>
      <c r="CZ444" s="22" t="str">
        <f t="shared" si="353"/>
        <v/>
      </c>
      <c r="DB444" s="76" t="str">
        <f>IF($H444="", "", COUNTIF($G$11:$G$1010, "&gt;"&amp;$G444)+1+COUNTIF($G$11:$G444, $G444)-1)</f>
        <v/>
      </c>
      <c r="DC444" s="76" t="str">
        <f>IF($H444="", "", COUNTIF($CZ$11:$CZ$1010, "&gt;"&amp;$CZ444)+1+COUNTIF($CZ$11:$CZ444, $CZ444)-1)</f>
        <v/>
      </c>
      <c r="DE444" s="147" t="str">
        <f t="shared" si="354"/>
        <v/>
      </c>
      <c r="DF444" s="148"/>
      <c r="DG444" s="19" t="str">
        <f t="shared" si="355"/>
        <v/>
      </c>
      <c r="DH444" s="153" t="str">
        <f t="shared" si="356"/>
        <v/>
      </c>
      <c r="DI444" s="19" t="str">
        <f t="shared" si="308"/>
        <v/>
      </c>
      <c r="DJ444" s="153" t="str">
        <f t="shared" si="309"/>
        <v/>
      </c>
      <c r="DK444" s="19" t="str">
        <f t="shared" si="310"/>
        <v/>
      </c>
      <c r="DL444" s="153" t="str">
        <f t="shared" si="311"/>
        <v/>
      </c>
      <c r="DM444" s="19" t="str">
        <f t="shared" si="312"/>
        <v/>
      </c>
      <c r="DN444" s="153" t="str">
        <f t="shared" si="313"/>
        <v/>
      </c>
      <c r="DO444" s="19" t="str">
        <f t="shared" si="314"/>
        <v/>
      </c>
      <c r="DP444" s="153" t="str">
        <f t="shared" si="315"/>
        <v/>
      </c>
      <c r="DQ444" s="19" t="str">
        <f t="shared" si="316"/>
        <v/>
      </c>
      <c r="DR444" s="153" t="str">
        <f t="shared" si="317"/>
        <v/>
      </c>
      <c r="DS444" s="19" t="str">
        <f t="shared" si="318"/>
        <v/>
      </c>
      <c r="DT444" s="153" t="str">
        <f t="shared" si="319"/>
        <v/>
      </c>
      <c r="DU444" s="19" t="str">
        <f t="shared" si="320"/>
        <v/>
      </c>
      <c r="DV444" s="153" t="str">
        <f t="shared" si="321"/>
        <v/>
      </c>
      <c r="DW444" s="19" t="str">
        <f t="shared" si="322"/>
        <v/>
      </c>
      <c r="DX444" s="153" t="str">
        <f t="shared" si="323"/>
        <v/>
      </c>
      <c r="DY444" s="19" t="str">
        <f t="shared" si="324"/>
        <v/>
      </c>
      <c r="DZ444" s="153" t="str">
        <f t="shared" si="325"/>
        <v/>
      </c>
      <c r="EA444" s="19" t="str">
        <f t="shared" si="326"/>
        <v/>
      </c>
      <c r="EB444" s="153" t="str">
        <f t="shared" si="327"/>
        <v/>
      </c>
      <c r="EC444" s="19" t="str">
        <f t="shared" si="328"/>
        <v/>
      </c>
      <c r="ED444" s="153" t="str">
        <f t="shared" si="329"/>
        <v/>
      </c>
      <c r="EE444" s="19" t="str">
        <f t="shared" si="330"/>
        <v/>
      </c>
      <c r="EF444" s="153" t="str">
        <f t="shared" si="331"/>
        <v/>
      </c>
      <c r="EG444" s="19" t="str">
        <f t="shared" si="332"/>
        <v/>
      </c>
      <c r="EH444" s="153" t="str">
        <f t="shared" si="333"/>
        <v/>
      </c>
      <c r="EI444" s="19" t="str">
        <f t="shared" si="334"/>
        <v/>
      </c>
      <c r="EJ444" s="153" t="str">
        <f t="shared" si="335"/>
        <v/>
      </c>
      <c r="EK444" s="19" t="str">
        <f t="shared" si="336"/>
        <v/>
      </c>
      <c r="EL444" s="153" t="str">
        <f t="shared" si="337"/>
        <v/>
      </c>
      <c r="EM444" s="19" t="str">
        <f t="shared" si="338"/>
        <v/>
      </c>
      <c r="EN444" s="153" t="str">
        <f t="shared" si="339"/>
        <v/>
      </c>
      <c r="EO444" s="19" t="str">
        <f t="shared" si="340"/>
        <v/>
      </c>
      <c r="EP444" s="153" t="str">
        <f t="shared" si="341"/>
        <v/>
      </c>
      <c r="EQ444" s="19" t="str">
        <f t="shared" si="342"/>
        <v/>
      </c>
      <c r="ER444" s="153" t="str">
        <f t="shared" si="343"/>
        <v/>
      </c>
      <c r="ES444" s="19" t="str">
        <f t="shared" si="344"/>
        <v/>
      </c>
      <c r="ET444" s="153" t="str">
        <f t="shared" si="345"/>
        <v/>
      </c>
    </row>
    <row r="445" spans="1:150" x14ac:dyDescent="0.25">
      <c r="A445" s="31"/>
      <c r="B445" s="91" t="str">
        <f t="shared" si="346"/>
        <v/>
      </c>
      <c r="C445" s="20" t="str">
        <f t="shared" si="306"/>
        <v/>
      </c>
      <c r="D445" s="97" t="str">
        <f t="shared" si="307"/>
        <v/>
      </c>
      <c r="E445" s="62" t="str">
        <f t="shared" si="347"/>
        <v/>
      </c>
      <c r="F445" s="31"/>
      <c r="G445" s="282"/>
      <c r="H445" s="283"/>
      <c r="I445" s="284"/>
      <c r="J445" s="285"/>
      <c r="K445" s="286"/>
      <c r="L445" s="287"/>
      <c r="M445" s="288"/>
      <c r="N445" s="287"/>
      <c r="O445" s="288"/>
      <c r="P445" s="287"/>
      <c r="Q445" s="288"/>
      <c r="R445" s="287"/>
      <c r="S445" s="288"/>
      <c r="T445" s="287"/>
      <c r="U445" s="288"/>
      <c r="V445" s="287"/>
      <c r="W445" s="288"/>
      <c r="X445" s="287"/>
      <c r="Y445" s="288"/>
      <c r="Z445" s="287"/>
      <c r="AA445" s="288"/>
      <c r="AB445" s="287"/>
      <c r="AC445" s="288"/>
      <c r="AD445" s="287"/>
      <c r="AE445" s="288"/>
      <c r="AF445" s="287"/>
      <c r="AG445" s="288"/>
      <c r="AH445" s="287"/>
      <c r="AI445" s="288"/>
      <c r="AJ445" s="287"/>
      <c r="AK445" s="288"/>
      <c r="AL445" s="287"/>
      <c r="AM445" s="288"/>
      <c r="AN445" s="287"/>
      <c r="AO445" s="288"/>
      <c r="AP445" s="287"/>
      <c r="AQ445" s="288"/>
      <c r="AR445" s="287"/>
      <c r="AS445" s="288"/>
      <c r="AT445" s="287"/>
      <c r="AU445" s="288"/>
      <c r="AV445" s="287"/>
      <c r="AW445" s="288"/>
      <c r="AX445" s="287"/>
      <c r="AY445" s="31"/>
      <c r="BA445" s="76" t="str">
        <f t="shared" si="348"/>
        <v/>
      </c>
      <c r="BC445" s="76" t="str">
        <f>IF('Stock List'!$K445="", "", 'Stock List'!$K445)</f>
        <v/>
      </c>
      <c r="BE445" s="106">
        <f>IFERROR(ROUND(((INDEX('Stock List'!$M$11:$M$1010, MATCH(L445, 'Stock List'!$K$11:$K$1010, 0))/INDEX('Stock List'!$L$11:$L$1010, MATCH(L445, 'Stock List'!$K$11:$K$1010, 0)))*K445), 2), 0)</f>
        <v>0</v>
      </c>
      <c r="BF445" s="20"/>
      <c r="BG445" s="20">
        <f>IFERROR(ROUND(((INDEX('Stock List'!$M$11:$M$1010, MATCH(N445, 'Stock List'!$K$11:$K$1010, 0))/INDEX('Stock List'!$L$11:$L$1010, MATCH(N445, 'Stock List'!$K$11:$K$1010, 0)))*M445), 2), 0)</f>
        <v>0</v>
      </c>
      <c r="BH445" s="20"/>
      <c r="BI445" s="20">
        <f>IFERROR(ROUND(((INDEX('Stock List'!$M$11:$M$1010, MATCH(P445, 'Stock List'!$K$11:$K$1010, 0))/INDEX('Stock List'!$L$11:$L$1010, MATCH(P445, 'Stock List'!$K$11:$K$1010, 0)))*O445), 2), 0)</f>
        <v>0</v>
      </c>
      <c r="BJ445" s="20"/>
      <c r="BK445" s="20">
        <f>IFERROR(ROUND(((INDEX('Stock List'!$M$11:$M$1010, MATCH(R445, 'Stock List'!$K$11:$K$1010, 0))/INDEX('Stock List'!$L$11:$L$1010, MATCH(R445, 'Stock List'!$K$11:$K$1010, 0)))*Q445), 2), 0)</f>
        <v>0</v>
      </c>
      <c r="BL445" s="20"/>
      <c r="BM445" s="20">
        <f>IFERROR(ROUND(((INDEX('Stock List'!$M$11:$M$1010, MATCH(T445, 'Stock List'!$K$11:$K$1010, 0))/INDEX('Stock List'!$L$11:$L$1010, MATCH(T445, 'Stock List'!$K$11:$K$1010, 0)))*S445), 2), 0)</f>
        <v>0</v>
      </c>
      <c r="BN445" s="20"/>
      <c r="BO445" s="20">
        <f>IFERROR(ROUND(((INDEX('Stock List'!$M$11:$M$1010, MATCH(V445, 'Stock List'!$K$11:$K$1010, 0))/INDEX('Stock List'!$L$11:$L$1010, MATCH(V445, 'Stock List'!$K$11:$K$1010, 0)))*U445), 2), 0)</f>
        <v>0</v>
      </c>
      <c r="BP445" s="20"/>
      <c r="BQ445" s="20">
        <f>IFERROR(ROUND(((INDEX('Stock List'!$M$11:$M$1010, MATCH(X445, 'Stock List'!$K$11:$K$1010, 0))/INDEX('Stock List'!$L$11:$L$1010, MATCH(X445, 'Stock List'!$K$11:$K$1010, 0)))*W445), 2), 0)</f>
        <v>0</v>
      </c>
      <c r="BR445" s="20"/>
      <c r="BS445" s="20">
        <f>IFERROR(ROUND(((INDEX('Stock List'!$M$11:$M$1010, MATCH(Z445, 'Stock List'!$K$11:$K$1010, 0))/INDEX('Stock List'!$L$11:$L$1010, MATCH(Z445, 'Stock List'!$K$11:$K$1010, 0)))*Y445), 2), 0)</f>
        <v>0</v>
      </c>
      <c r="BT445" s="20"/>
      <c r="BU445" s="20">
        <f>IFERROR(ROUND(((INDEX('Stock List'!$M$11:$M$1010, MATCH(AB445, 'Stock List'!$K$11:$K$1010, 0))/INDEX('Stock List'!$L$11:$L$1010, MATCH(AB445, 'Stock List'!$K$11:$K$1010, 0)))*AA445), 2), 0)</f>
        <v>0</v>
      </c>
      <c r="BV445" s="20"/>
      <c r="BW445" s="20">
        <f>IFERROR(ROUND(((INDEX('Stock List'!$M$11:$M$1010, MATCH(AD445, 'Stock List'!$K$11:$K$1010, 0))/INDEX('Stock List'!$L$11:$L$1010, MATCH(AD445, 'Stock List'!$K$11:$K$1010, 0)))*AC445), 2), 0)</f>
        <v>0</v>
      </c>
      <c r="BX445" s="20"/>
      <c r="BY445" s="20">
        <f>IFERROR(ROUND(((INDEX('Stock List'!$M$11:$M$1010, MATCH(AF445, 'Stock List'!$K$11:$K$1010, 0))/INDEX('Stock List'!$L$11:$L$1010, MATCH(AF445, 'Stock List'!$K$11:$K$1010, 0)))*AE445), 2), 0)</f>
        <v>0</v>
      </c>
      <c r="BZ445" s="20"/>
      <c r="CA445" s="20">
        <f>IFERROR(ROUND(((INDEX('Stock List'!$M$11:$M$1010, MATCH(AH445, 'Stock List'!$K$11:$K$1010, 0))/INDEX('Stock List'!$L$11:$L$1010, MATCH(AH445, 'Stock List'!$K$11:$K$1010, 0)))*AG445), 2), 0)</f>
        <v>0</v>
      </c>
      <c r="CB445" s="20"/>
      <c r="CC445" s="20">
        <f>IFERROR(ROUND(((INDEX('Stock List'!$M$11:$M$1010, MATCH(AJ445, 'Stock List'!$K$11:$K$1010, 0))/INDEX('Stock List'!$L$11:$L$1010, MATCH(AJ445, 'Stock List'!$K$11:$K$1010, 0)))*AI445), 2), 0)</f>
        <v>0</v>
      </c>
      <c r="CD445" s="20"/>
      <c r="CE445" s="20">
        <f>IFERROR(ROUND(((INDEX('Stock List'!$M$11:$M$1010, MATCH(AL445, 'Stock List'!$K$11:$K$1010, 0))/INDEX('Stock List'!$L$11:$L$1010, MATCH(AL445, 'Stock List'!$K$11:$K$1010, 0)))*AK445), 2), 0)</f>
        <v>0</v>
      </c>
      <c r="CF445" s="20"/>
      <c r="CG445" s="20">
        <f>IFERROR(ROUND(((INDEX('Stock List'!$M$11:$M$1010, MATCH(AN445, 'Stock List'!$K$11:$K$1010, 0))/INDEX('Stock List'!$L$11:$L$1010, MATCH(AN445, 'Stock List'!$K$11:$K$1010, 0)))*AM445), 2), 0)</f>
        <v>0</v>
      </c>
      <c r="CH445" s="20"/>
      <c r="CI445" s="20">
        <f>IFERROR(ROUND(((INDEX('Stock List'!$M$11:$M$1010, MATCH(AP445, 'Stock List'!$K$11:$K$1010, 0))/INDEX('Stock List'!$L$11:$L$1010, MATCH(AP445, 'Stock List'!$K$11:$K$1010, 0)))*AO445), 2), 0)</f>
        <v>0</v>
      </c>
      <c r="CJ445" s="20"/>
      <c r="CK445" s="20">
        <f>IFERROR(ROUND(((INDEX('Stock List'!$M$11:$M$1010, MATCH(AR445, 'Stock List'!$K$11:$K$1010, 0))/INDEX('Stock List'!$L$11:$L$1010, MATCH(AR445, 'Stock List'!$K$11:$K$1010, 0)))*AQ445), 2), 0)</f>
        <v>0</v>
      </c>
      <c r="CL445" s="20"/>
      <c r="CM445" s="20">
        <f>IFERROR(ROUND(((INDEX('Stock List'!$M$11:$M$1010, MATCH(AT445, 'Stock List'!$K$11:$K$1010, 0))/INDEX('Stock List'!$L$11:$L$1010, MATCH(AT445, 'Stock List'!$K$11:$K$1010, 0)))*AS445), 2), 0)</f>
        <v>0</v>
      </c>
      <c r="CN445" s="20"/>
      <c r="CO445" s="20">
        <f>IFERROR(ROUND(((INDEX('Stock List'!$M$11:$M$1010, MATCH(AV445, 'Stock List'!$K$11:$K$1010, 0))/INDEX('Stock List'!$L$11:$L$1010, MATCH(AV445, 'Stock List'!$K$11:$K$1010, 0)))*AU445), 2), 0)</f>
        <v>0</v>
      </c>
      <c r="CP445" s="20"/>
      <c r="CQ445" s="20">
        <f>IFERROR(ROUND(((INDEX('Stock List'!$M$11:$M$1010, MATCH(AX445, 'Stock List'!$K$11:$K$1010, 0))/INDEX('Stock List'!$L$11:$L$1010, MATCH(AX445, 'Stock List'!$K$11:$K$1010, 0)))*AW445), 2), 0)</f>
        <v>0</v>
      </c>
      <c r="CR445" s="22"/>
      <c r="CT445" s="106" t="str">
        <f t="shared" si="349"/>
        <v/>
      </c>
      <c r="CU445" s="22" t="str">
        <f t="shared" si="350"/>
        <v/>
      </c>
      <c r="CX445" s="106" t="str">
        <f t="shared" si="351"/>
        <v/>
      </c>
      <c r="CY445" s="20" t="str">
        <f t="shared" si="352"/>
        <v/>
      </c>
      <c r="CZ445" s="22" t="str">
        <f t="shared" si="353"/>
        <v/>
      </c>
      <c r="DB445" s="76" t="str">
        <f>IF($H445="", "", COUNTIF($G$11:$G$1010, "&gt;"&amp;$G445)+1+COUNTIF($G$11:$G445, $G445)-1)</f>
        <v/>
      </c>
      <c r="DC445" s="76" t="str">
        <f>IF($H445="", "", COUNTIF($CZ$11:$CZ$1010, "&gt;"&amp;$CZ445)+1+COUNTIF($CZ$11:$CZ445, $CZ445)-1)</f>
        <v/>
      </c>
      <c r="DE445" s="147" t="str">
        <f t="shared" si="354"/>
        <v/>
      </c>
      <c r="DF445" s="148"/>
      <c r="DG445" s="19" t="str">
        <f t="shared" si="355"/>
        <v/>
      </c>
      <c r="DH445" s="153" t="str">
        <f t="shared" si="356"/>
        <v/>
      </c>
      <c r="DI445" s="19" t="str">
        <f t="shared" si="308"/>
        <v/>
      </c>
      <c r="DJ445" s="153" t="str">
        <f t="shared" si="309"/>
        <v/>
      </c>
      <c r="DK445" s="19" t="str">
        <f t="shared" si="310"/>
        <v/>
      </c>
      <c r="DL445" s="153" t="str">
        <f t="shared" si="311"/>
        <v/>
      </c>
      <c r="DM445" s="19" t="str">
        <f t="shared" si="312"/>
        <v/>
      </c>
      <c r="DN445" s="153" t="str">
        <f t="shared" si="313"/>
        <v/>
      </c>
      <c r="DO445" s="19" t="str">
        <f t="shared" si="314"/>
        <v/>
      </c>
      <c r="DP445" s="153" t="str">
        <f t="shared" si="315"/>
        <v/>
      </c>
      <c r="DQ445" s="19" t="str">
        <f t="shared" si="316"/>
        <v/>
      </c>
      <c r="DR445" s="153" t="str">
        <f t="shared" si="317"/>
        <v/>
      </c>
      <c r="DS445" s="19" t="str">
        <f t="shared" si="318"/>
        <v/>
      </c>
      <c r="DT445" s="153" t="str">
        <f t="shared" si="319"/>
        <v/>
      </c>
      <c r="DU445" s="19" t="str">
        <f t="shared" si="320"/>
        <v/>
      </c>
      <c r="DV445" s="153" t="str">
        <f t="shared" si="321"/>
        <v/>
      </c>
      <c r="DW445" s="19" t="str">
        <f t="shared" si="322"/>
        <v/>
      </c>
      <c r="DX445" s="153" t="str">
        <f t="shared" si="323"/>
        <v/>
      </c>
      <c r="DY445" s="19" t="str">
        <f t="shared" si="324"/>
        <v/>
      </c>
      <c r="DZ445" s="153" t="str">
        <f t="shared" si="325"/>
        <v/>
      </c>
      <c r="EA445" s="19" t="str">
        <f t="shared" si="326"/>
        <v/>
      </c>
      <c r="EB445" s="153" t="str">
        <f t="shared" si="327"/>
        <v/>
      </c>
      <c r="EC445" s="19" t="str">
        <f t="shared" si="328"/>
        <v/>
      </c>
      <c r="ED445" s="153" t="str">
        <f t="shared" si="329"/>
        <v/>
      </c>
      <c r="EE445" s="19" t="str">
        <f t="shared" si="330"/>
        <v/>
      </c>
      <c r="EF445" s="153" t="str">
        <f t="shared" si="331"/>
        <v/>
      </c>
      <c r="EG445" s="19" t="str">
        <f t="shared" si="332"/>
        <v/>
      </c>
      <c r="EH445" s="153" t="str">
        <f t="shared" si="333"/>
        <v/>
      </c>
      <c r="EI445" s="19" t="str">
        <f t="shared" si="334"/>
        <v/>
      </c>
      <c r="EJ445" s="153" t="str">
        <f t="shared" si="335"/>
        <v/>
      </c>
      <c r="EK445" s="19" t="str">
        <f t="shared" si="336"/>
        <v/>
      </c>
      <c r="EL445" s="153" t="str">
        <f t="shared" si="337"/>
        <v/>
      </c>
      <c r="EM445" s="19" t="str">
        <f t="shared" si="338"/>
        <v/>
      </c>
      <c r="EN445" s="153" t="str">
        <f t="shared" si="339"/>
        <v/>
      </c>
      <c r="EO445" s="19" t="str">
        <f t="shared" si="340"/>
        <v/>
      </c>
      <c r="EP445" s="153" t="str">
        <f t="shared" si="341"/>
        <v/>
      </c>
      <c r="EQ445" s="19" t="str">
        <f t="shared" si="342"/>
        <v/>
      </c>
      <c r="ER445" s="153" t="str">
        <f t="shared" si="343"/>
        <v/>
      </c>
      <c r="ES445" s="19" t="str">
        <f t="shared" si="344"/>
        <v/>
      </c>
      <c r="ET445" s="153" t="str">
        <f t="shared" si="345"/>
        <v/>
      </c>
    </row>
    <row r="446" spans="1:150" x14ac:dyDescent="0.25">
      <c r="A446" s="31"/>
      <c r="B446" s="91" t="str">
        <f t="shared" si="346"/>
        <v/>
      </c>
      <c r="C446" s="20" t="str">
        <f t="shared" si="306"/>
        <v/>
      </c>
      <c r="D446" s="97" t="str">
        <f t="shared" si="307"/>
        <v/>
      </c>
      <c r="E446" s="62" t="str">
        <f t="shared" si="347"/>
        <v/>
      </c>
      <c r="F446" s="31"/>
      <c r="G446" s="282"/>
      <c r="H446" s="283"/>
      <c r="I446" s="284"/>
      <c r="J446" s="285"/>
      <c r="K446" s="286"/>
      <c r="L446" s="287"/>
      <c r="M446" s="288"/>
      <c r="N446" s="287"/>
      <c r="O446" s="288"/>
      <c r="P446" s="287"/>
      <c r="Q446" s="288"/>
      <c r="R446" s="287"/>
      <c r="S446" s="288"/>
      <c r="T446" s="287"/>
      <c r="U446" s="288"/>
      <c r="V446" s="287"/>
      <c r="W446" s="288"/>
      <c r="X446" s="287"/>
      <c r="Y446" s="288"/>
      <c r="Z446" s="287"/>
      <c r="AA446" s="288"/>
      <c r="AB446" s="287"/>
      <c r="AC446" s="288"/>
      <c r="AD446" s="287"/>
      <c r="AE446" s="288"/>
      <c r="AF446" s="287"/>
      <c r="AG446" s="288"/>
      <c r="AH446" s="287"/>
      <c r="AI446" s="288"/>
      <c r="AJ446" s="287"/>
      <c r="AK446" s="288"/>
      <c r="AL446" s="287"/>
      <c r="AM446" s="288"/>
      <c r="AN446" s="287"/>
      <c r="AO446" s="288"/>
      <c r="AP446" s="287"/>
      <c r="AQ446" s="288"/>
      <c r="AR446" s="287"/>
      <c r="AS446" s="288"/>
      <c r="AT446" s="287"/>
      <c r="AU446" s="288"/>
      <c r="AV446" s="287"/>
      <c r="AW446" s="288"/>
      <c r="AX446" s="287"/>
      <c r="AY446" s="31"/>
      <c r="BA446" s="76" t="str">
        <f t="shared" si="348"/>
        <v/>
      </c>
      <c r="BC446" s="76" t="str">
        <f>IF('Stock List'!$K446="", "", 'Stock List'!$K446)</f>
        <v/>
      </c>
      <c r="BE446" s="106">
        <f>IFERROR(ROUND(((INDEX('Stock List'!$M$11:$M$1010, MATCH(L446, 'Stock List'!$K$11:$K$1010, 0))/INDEX('Stock List'!$L$11:$L$1010, MATCH(L446, 'Stock List'!$K$11:$K$1010, 0)))*K446), 2), 0)</f>
        <v>0</v>
      </c>
      <c r="BF446" s="20"/>
      <c r="BG446" s="20">
        <f>IFERROR(ROUND(((INDEX('Stock List'!$M$11:$M$1010, MATCH(N446, 'Stock List'!$K$11:$K$1010, 0))/INDEX('Stock List'!$L$11:$L$1010, MATCH(N446, 'Stock List'!$K$11:$K$1010, 0)))*M446), 2), 0)</f>
        <v>0</v>
      </c>
      <c r="BH446" s="20"/>
      <c r="BI446" s="20">
        <f>IFERROR(ROUND(((INDEX('Stock List'!$M$11:$M$1010, MATCH(P446, 'Stock List'!$K$11:$K$1010, 0))/INDEX('Stock List'!$L$11:$L$1010, MATCH(P446, 'Stock List'!$K$11:$K$1010, 0)))*O446), 2), 0)</f>
        <v>0</v>
      </c>
      <c r="BJ446" s="20"/>
      <c r="BK446" s="20">
        <f>IFERROR(ROUND(((INDEX('Stock List'!$M$11:$M$1010, MATCH(R446, 'Stock List'!$K$11:$K$1010, 0))/INDEX('Stock List'!$L$11:$L$1010, MATCH(R446, 'Stock List'!$K$11:$K$1010, 0)))*Q446), 2), 0)</f>
        <v>0</v>
      </c>
      <c r="BL446" s="20"/>
      <c r="BM446" s="20">
        <f>IFERROR(ROUND(((INDEX('Stock List'!$M$11:$M$1010, MATCH(T446, 'Stock List'!$K$11:$K$1010, 0))/INDEX('Stock List'!$L$11:$L$1010, MATCH(T446, 'Stock List'!$K$11:$K$1010, 0)))*S446), 2), 0)</f>
        <v>0</v>
      </c>
      <c r="BN446" s="20"/>
      <c r="BO446" s="20">
        <f>IFERROR(ROUND(((INDEX('Stock List'!$M$11:$M$1010, MATCH(V446, 'Stock List'!$K$11:$K$1010, 0))/INDEX('Stock List'!$L$11:$L$1010, MATCH(V446, 'Stock List'!$K$11:$K$1010, 0)))*U446), 2), 0)</f>
        <v>0</v>
      </c>
      <c r="BP446" s="20"/>
      <c r="BQ446" s="20">
        <f>IFERROR(ROUND(((INDEX('Stock List'!$M$11:$M$1010, MATCH(X446, 'Stock List'!$K$11:$K$1010, 0))/INDEX('Stock List'!$L$11:$L$1010, MATCH(X446, 'Stock List'!$K$11:$K$1010, 0)))*W446), 2), 0)</f>
        <v>0</v>
      </c>
      <c r="BR446" s="20"/>
      <c r="BS446" s="20">
        <f>IFERROR(ROUND(((INDEX('Stock List'!$M$11:$M$1010, MATCH(Z446, 'Stock List'!$K$11:$K$1010, 0))/INDEX('Stock List'!$L$11:$L$1010, MATCH(Z446, 'Stock List'!$K$11:$K$1010, 0)))*Y446), 2), 0)</f>
        <v>0</v>
      </c>
      <c r="BT446" s="20"/>
      <c r="BU446" s="20">
        <f>IFERROR(ROUND(((INDEX('Stock List'!$M$11:$M$1010, MATCH(AB446, 'Stock List'!$K$11:$K$1010, 0))/INDEX('Stock List'!$L$11:$L$1010, MATCH(AB446, 'Stock List'!$K$11:$K$1010, 0)))*AA446), 2), 0)</f>
        <v>0</v>
      </c>
      <c r="BV446" s="20"/>
      <c r="BW446" s="20">
        <f>IFERROR(ROUND(((INDEX('Stock List'!$M$11:$M$1010, MATCH(AD446, 'Stock List'!$K$11:$K$1010, 0))/INDEX('Stock List'!$L$11:$L$1010, MATCH(AD446, 'Stock List'!$K$11:$K$1010, 0)))*AC446), 2), 0)</f>
        <v>0</v>
      </c>
      <c r="BX446" s="20"/>
      <c r="BY446" s="20">
        <f>IFERROR(ROUND(((INDEX('Stock List'!$M$11:$M$1010, MATCH(AF446, 'Stock List'!$K$11:$K$1010, 0))/INDEX('Stock List'!$L$11:$L$1010, MATCH(AF446, 'Stock List'!$K$11:$K$1010, 0)))*AE446), 2), 0)</f>
        <v>0</v>
      </c>
      <c r="BZ446" s="20"/>
      <c r="CA446" s="20">
        <f>IFERROR(ROUND(((INDEX('Stock List'!$M$11:$M$1010, MATCH(AH446, 'Stock List'!$K$11:$K$1010, 0))/INDEX('Stock List'!$L$11:$L$1010, MATCH(AH446, 'Stock List'!$K$11:$K$1010, 0)))*AG446), 2), 0)</f>
        <v>0</v>
      </c>
      <c r="CB446" s="20"/>
      <c r="CC446" s="20">
        <f>IFERROR(ROUND(((INDEX('Stock List'!$M$11:$M$1010, MATCH(AJ446, 'Stock List'!$K$11:$K$1010, 0))/INDEX('Stock List'!$L$11:$L$1010, MATCH(AJ446, 'Stock List'!$K$11:$K$1010, 0)))*AI446), 2), 0)</f>
        <v>0</v>
      </c>
      <c r="CD446" s="20"/>
      <c r="CE446" s="20">
        <f>IFERROR(ROUND(((INDEX('Stock List'!$M$11:$M$1010, MATCH(AL446, 'Stock List'!$K$11:$K$1010, 0))/INDEX('Stock List'!$L$11:$L$1010, MATCH(AL446, 'Stock List'!$K$11:$K$1010, 0)))*AK446), 2), 0)</f>
        <v>0</v>
      </c>
      <c r="CF446" s="20"/>
      <c r="CG446" s="20">
        <f>IFERROR(ROUND(((INDEX('Stock List'!$M$11:$M$1010, MATCH(AN446, 'Stock List'!$K$11:$K$1010, 0))/INDEX('Stock List'!$L$11:$L$1010, MATCH(AN446, 'Stock List'!$K$11:$K$1010, 0)))*AM446), 2), 0)</f>
        <v>0</v>
      </c>
      <c r="CH446" s="20"/>
      <c r="CI446" s="20">
        <f>IFERROR(ROUND(((INDEX('Stock List'!$M$11:$M$1010, MATCH(AP446, 'Stock List'!$K$11:$K$1010, 0))/INDEX('Stock List'!$L$11:$L$1010, MATCH(AP446, 'Stock List'!$K$11:$K$1010, 0)))*AO446), 2), 0)</f>
        <v>0</v>
      </c>
      <c r="CJ446" s="20"/>
      <c r="CK446" s="20">
        <f>IFERROR(ROUND(((INDEX('Stock List'!$M$11:$M$1010, MATCH(AR446, 'Stock List'!$K$11:$K$1010, 0))/INDEX('Stock List'!$L$11:$L$1010, MATCH(AR446, 'Stock List'!$K$11:$K$1010, 0)))*AQ446), 2), 0)</f>
        <v>0</v>
      </c>
      <c r="CL446" s="20"/>
      <c r="CM446" s="20">
        <f>IFERROR(ROUND(((INDEX('Stock List'!$M$11:$M$1010, MATCH(AT446, 'Stock List'!$K$11:$K$1010, 0))/INDEX('Stock List'!$L$11:$L$1010, MATCH(AT446, 'Stock List'!$K$11:$K$1010, 0)))*AS446), 2), 0)</f>
        <v>0</v>
      </c>
      <c r="CN446" s="20"/>
      <c r="CO446" s="20">
        <f>IFERROR(ROUND(((INDEX('Stock List'!$M$11:$M$1010, MATCH(AV446, 'Stock List'!$K$11:$K$1010, 0))/INDEX('Stock List'!$L$11:$L$1010, MATCH(AV446, 'Stock List'!$K$11:$K$1010, 0)))*AU446), 2), 0)</f>
        <v>0</v>
      </c>
      <c r="CP446" s="20"/>
      <c r="CQ446" s="20">
        <f>IFERROR(ROUND(((INDEX('Stock List'!$M$11:$M$1010, MATCH(AX446, 'Stock List'!$K$11:$K$1010, 0))/INDEX('Stock List'!$L$11:$L$1010, MATCH(AX446, 'Stock List'!$K$11:$K$1010, 0)))*AW446), 2), 0)</f>
        <v>0</v>
      </c>
      <c r="CR446" s="22"/>
      <c r="CT446" s="106" t="str">
        <f t="shared" si="349"/>
        <v/>
      </c>
      <c r="CU446" s="22" t="str">
        <f t="shared" si="350"/>
        <v/>
      </c>
      <c r="CX446" s="106" t="str">
        <f t="shared" si="351"/>
        <v/>
      </c>
      <c r="CY446" s="20" t="str">
        <f t="shared" si="352"/>
        <v/>
      </c>
      <c r="CZ446" s="22" t="str">
        <f t="shared" si="353"/>
        <v/>
      </c>
      <c r="DB446" s="76" t="str">
        <f>IF($H446="", "", COUNTIF($G$11:$G$1010, "&gt;"&amp;$G446)+1+COUNTIF($G$11:$G446, $G446)-1)</f>
        <v/>
      </c>
      <c r="DC446" s="76" t="str">
        <f>IF($H446="", "", COUNTIF($CZ$11:$CZ$1010, "&gt;"&amp;$CZ446)+1+COUNTIF($CZ$11:$CZ446, $CZ446)-1)</f>
        <v/>
      </c>
      <c r="DE446" s="147" t="str">
        <f t="shared" si="354"/>
        <v/>
      </c>
      <c r="DF446" s="148"/>
      <c r="DG446" s="19" t="str">
        <f t="shared" si="355"/>
        <v/>
      </c>
      <c r="DH446" s="153" t="str">
        <f t="shared" si="356"/>
        <v/>
      </c>
      <c r="DI446" s="19" t="str">
        <f t="shared" si="308"/>
        <v/>
      </c>
      <c r="DJ446" s="153" t="str">
        <f t="shared" si="309"/>
        <v/>
      </c>
      <c r="DK446" s="19" t="str">
        <f t="shared" si="310"/>
        <v/>
      </c>
      <c r="DL446" s="153" t="str">
        <f t="shared" si="311"/>
        <v/>
      </c>
      <c r="DM446" s="19" t="str">
        <f t="shared" si="312"/>
        <v/>
      </c>
      <c r="DN446" s="153" t="str">
        <f t="shared" si="313"/>
        <v/>
      </c>
      <c r="DO446" s="19" t="str">
        <f t="shared" si="314"/>
        <v/>
      </c>
      <c r="DP446" s="153" t="str">
        <f t="shared" si="315"/>
        <v/>
      </c>
      <c r="DQ446" s="19" t="str">
        <f t="shared" si="316"/>
        <v/>
      </c>
      <c r="DR446" s="153" t="str">
        <f t="shared" si="317"/>
        <v/>
      </c>
      <c r="DS446" s="19" t="str">
        <f t="shared" si="318"/>
        <v/>
      </c>
      <c r="DT446" s="153" t="str">
        <f t="shared" si="319"/>
        <v/>
      </c>
      <c r="DU446" s="19" t="str">
        <f t="shared" si="320"/>
        <v/>
      </c>
      <c r="DV446" s="153" t="str">
        <f t="shared" si="321"/>
        <v/>
      </c>
      <c r="DW446" s="19" t="str">
        <f t="shared" si="322"/>
        <v/>
      </c>
      <c r="DX446" s="153" t="str">
        <f t="shared" si="323"/>
        <v/>
      </c>
      <c r="DY446" s="19" t="str">
        <f t="shared" si="324"/>
        <v/>
      </c>
      <c r="DZ446" s="153" t="str">
        <f t="shared" si="325"/>
        <v/>
      </c>
      <c r="EA446" s="19" t="str">
        <f t="shared" si="326"/>
        <v/>
      </c>
      <c r="EB446" s="153" t="str">
        <f t="shared" si="327"/>
        <v/>
      </c>
      <c r="EC446" s="19" t="str">
        <f t="shared" si="328"/>
        <v/>
      </c>
      <c r="ED446" s="153" t="str">
        <f t="shared" si="329"/>
        <v/>
      </c>
      <c r="EE446" s="19" t="str">
        <f t="shared" si="330"/>
        <v/>
      </c>
      <c r="EF446" s="153" t="str">
        <f t="shared" si="331"/>
        <v/>
      </c>
      <c r="EG446" s="19" t="str">
        <f t="shared" si="332"/>
        <v/>
      </c>
      <c r="EH446" s="153" t="str">
        <f t="shared" si="333"/>
        <v/>
      </c>
      <c r="EI446" s="19" t="str">
        <f t="shared" si="334"/>
        <v/>
      </c>
      <c r="EJ446" s="153" t="str">
        <f t="shared" si="335"/>
        <v/>
      </c>
      <c r="EK446" s="19" t="str">
        <f t="shared" si="336"/>
        <v/>
      </c>
      <c r="EL446" s="153" t="str">
        <f t="shared" si="337"/>
        <v/>
      </c>
      <c r="EM446" s="19" t="str">
        <f t="shared" si="338"/>
        <v/>
      </c>
      <c r="EN446" s="153" t="str">
        <f t="shared" si="339"/>
        <v/>
      </c>
      <c r="EO446" s="19" t="str">
        <f t="shared" si="340"/>
        <v/>
      </c>
      <c r="EP446" s="153" t="str">
        <f t="shared" si="341"/>
        <v/>
      </c>
      <c r="EQ446" s="19" t="str">
        <f t="shared" si="342"/>
        <v/>
      </c>
      <c r="ER446" s="153" t="str">
        <f t="shared" si="343"/>
        <v/>
      </c>
      <c r="ES446" s="19" t="str">
        <f t="shared" si="344"/>
        <v/>
      </c>
      <c r="ET446" s="153" t="str">
        <f t="shared" si="345"/>
        <v/>
      </c>
    </row>
    <row r="447" spans="1:150" x14ac:dyDescent="0.25">
      <c r="A447" s="31"/>
      <c r="B447" s="91" t="str">
        <f t="shared" si="346"/>
        <v/>
      </c>
      <c r="C447" s="20" t="str">
        <f t="shared" si="306"/>
        <v/>
      </c>
      <c r="D447" s="97" t="str">
        <f t="shared" si="307"/>
        <v/>
      </c>
      <c r="E447" s="62" t="str">
        <f t="shared" si="347"/>
        <v/>
      </c>
      <c r="F447" s="31"/>
      <c r="G447" s="282"/>
      <c r="H447" s="283"/>
      <c r="I447" s="284"/>
      <c r="J447" s="285"/>
      <c r="K447" s="286"/>
      <c r="L447" s="287"/>
      <c r="M447" s="288"/>
      <c r="N447" s="287"/>
      <c r="O447" s="288"/>
      <c r="P447" s="287"/>
      <c r="Q447" s="288"/>
      <c r="R447" s="287"/>
      <c r="S447" s="288"/>
      <c r="T447" s="287"/>
      <c r="U447" s="288"/>
      <c r="V447" s="287"/>
      <c r="W447" s="288"/>
      <c r="X447" s="287"/>
      <c r="Y447" s="288"/>
      <c r="Z447" s="287"/>
      <c r="AA447" s="288"/>
      <c r="AB447" s="287"/>
      <c r="AC447" s="288"/>
      <c r="AD447" s="287"/>
      <c r="AE447" s="288"/>
      <c r="AF447" s="287"/>
      <c r="AG447" s="288"/>
      <c r="AH447" s="287"/>
      <c r="AI447" s="288"/>
      <c r="AJ447" s="287"/>
      <c r="AK447" s="288"/>
      <c r="AL447" s="287"/>
      <c r="AM447" s="288"/>
      <c r="AN447" s="287"/>
      <c r="AO447" s="288"/>
      <c r="AP447" s="287"/>
      <c r="AQ447" s="288"/>
      <c r="AR447" s="287"/>
      <c r="AS447" s="288"/>
      <c r="AT447" s="287"/>
      <c r="AU447" s="288"/>
      <c r="AV447" s="287"/>
      <c r="AW447" s="288"/>
      <c r="AX447" s="287"/>
      <c r="AY447" s="31"/>
      <c r="BA447" s="76" t="str">
        <f t="shared" si="348"/>
        <v/>
      </c>
      <c r="BC447" s="76" t="str">
        <f>IF('Stock List'!$K447="", "", 'Stock List'!$K447)</f>
        <v/>
      </c>
      <c r="BE447" s="106">
        <f>IFERROR(ROUND(((INDEX('Stock List'!$M$11:$M$1010, MATCH(L447, 'Stock List'!$K$11:$K$1010, 0))/INDEX('Stock List'!$L$11:$L$1010, MATCH(L447, 'Stock List'!$K$11:$K$1010, 0)))*K447), 2), 0)</f>
        <v>0</v>
      </c>
      <c r="BF447" s="20"/>
      <c r="BG447" s="20">
        <f>IFERROR(ROUND(((INDEX('Stock List'!$M$11:$M$1010, MATCH(N447, 'Stock List'!$K$11:$K$1010, 0))/INDEX('Stock List'!$L$11:$L$1010, MATCH(N447, 'Stock List'!$K$11:$K$1010, 0)))*M447), 2), 0)</f>
        <v>0</v>
      </c>
      <c r="BH447" s="20"/>
      <c r="BI447" s="20">
        <f>IFERROR(ROUND(((INDEX('Stock List'!$M$11:$M$1010, MATCH(P447, 'Stock List'!$K$11:$K$1010, 0))/INDEX('Stock List'!$L$11:$L$1010, MATCH(P447, 'Stock List'!$K$11:$K$1010, 0)))*O447), 2), 0)</f>
        <v>0</v>
      </c>
      <c r="BJ447" s="20"/>
      <c r="BK447" s="20">
        <f>IFERROR(ROUND(((INDEX('Stock List'!$M$11:$M$1010, MATCH(R447, 'Stock List'!$K$11:$K$1010, 0))/INDEX('Stock List'!$L$11:$L$1010, MATCH(R447, 'Stock List'!$K$11:$K$1010, 0)))*Q447), 2), 0)</f>
        <v>0</v>
      </c>
      <c r="BL447" s="20"/>
      <c r="BM447" s="20">
        <f>IFERROR(ROUND(((INDEX('Stock List'!$M$11:$M$1010, MATCH(T447, 'Stock List'!$K$11:$K$1010, 0))/INDEX('Stock List'!$L$11:$L$1010, MATCH(T447, 'Stock List'!$K$11:$K$1010, 0)))*S447), 2), 0)</f>
        <v>0</v>
      </c>
      <c r="BN447" s="20"/>
      <c r="BO447" s="20">
        <f>IFERROR(ROUND(((INDEX('Stock List'!$M$11:$M$1010, MATCH(V447, 'Stock List'!$K$11:$K$1010, 0))/INDEX('Stock List'!$L$11:$L$1010, MATCH(V447, 'Stock List'!$K$11:$K$1010, 0)))*U447), 2), 0)</f>
        <v>0</v>
      </c>
      <c r="BP447" s="20"/>
      <c r="BQ447" s="20">
        <f>IFERROR(ROUND(((INDEX('Stock List'!$M$11:$M$1010, MATCH(X447, 'Stock List'!$K$11:$K$1010, 0))/INDEX('Stock List'!$L$11:$L$1010, MATCH(X447, 'Stock List'!$K$11:$K$1010, 0)))*W447), 2), 0)</f>
        <v>0</v>
      </c>
      <c r="BR447" s="20"/>
      <c r="BS447" s="20">
        <f>IFERROR(ROUND(((INDEX('Stock List'!$M$11:$M$1010, MATCH(Z447, 'Stock List'!$K$11:$K$1010, 0))/INDEX('Stock List'!$L$11:$L$1010, MATCH(Z447, 'Stock List'!$K$11:$K$1010, 0)))*Y447), 2), 0)</f>
        <v>0</v>
      </c>
      <c r="BT447" s="20"/>
      <c r="BU447" s="20">
        <f>IFERROR(ROUND(((INDEX('Stock List'!$M$11:$M$1010, MATCH(AB447, 'Stock List'!$K$11:$K$1010, 0))/INDEX('Stock List'!$L$11:$L$1010, MATCH(AB447, 'Stock List'!$K$11:$K$1010, 0)))*AA447), 2), 0)</f>
        <v>0</v>
      </c>
      <c r="BV447" s="20"/>
      <c r="BW447" s="20">
        <f>IFERROR(ROUND(((INDEX('Stock List'!$M$11:$M$1010, MATCH(AD447, 'Stock List'!$K$11:$K$1010, 0))/INDEX('Stock List'!$L$11:$L$1010, MATCH(AD447, 'Stock List'!$K$11:$K$1010, 0)))*AC447), 2), 0)</f>
        <v>0</v>
      </c>
      <c r="BX447" s="20"/>
      <c r="BY447" s="20">
        <f>IFERROR(ROUND(((INDEX('Stock List'!$M$11:$M$1010, MATCH(AF447, 'Stock List'!$K$11:$K$1010, 0))/INDEX('Stock List'!$L$11:$L$1010, MATCH(AF447, 'Stock List'!$K$11:$K$1010, 0)))*AE447), 2), 0)</f>
        <v>0</v>
      </c>
      <c r="BZ447" s="20"/>
      <c r="CA447" s="20">
        <f>IFERROR(ROUND(((INDEX('Stock List'!$M$11:$M$1010, MATCH(AH447, 'Stock List'!$K$11:$K$1010, 0))/INDEX('Stock List'!$L$11:$L$1010, MATCH(AH447, 'Stock List'!$K$11:$K$1010, 0)))*AG447), 2), 0)</f>
        <v>0</v>
      </c>
      <c r="CB447" s="20"/>
      <c r="CC447" s="20">
        <f>IFERROR(ROUND(((INDEX('Stock List'!$M$11:$M$1010, MATCH(AJ447, 'Stock List'!$K$11:$K$1010, 0))/INDEX('Stock List'!$L$11:$L$1010, MATCH(AJ447, 'Stock List'!$K$11:$K$1010, 0)))*AI447), 2), 0)</f>
        <v>0</v>
      </c>
      <c r="CD447" s="20"/>
      <c r="CE447" s="20">
        <f>IFERROR(ROUND(((INDEX('Stock List'!$M$11:$M$1010, MATCH(AL447, 'Stock List'!$K$11:$K$1010, 0))/INDEX('Stock List'!$L$11:$L$1010, MATCH(AL447, 'Stock List'!$K$11:$K$1010, 0)))*AK447), 2), 0)</f>
        <v>0</v>
      </c>
      <c r="CF447" s="20"/>
      <c r="CG447" s="20">
        <f>IFERROR(ROUND(((INDEX('Stock List'!$M$11:$M$1010, MATCH(AN447, 'Stock List'!$K$11:$K$1010, 0))/INDEX('Stock List'!$L$11:$L$1010, MATCH(AN447, 'Stock List'!$K$11:$K$1010, 0)))*AM447), 2), 0)</f>
        <v>0</v>
      </c>
      <c r="CH447" s="20"/>
      <c r="CI447" s="20">
        <f>IFERROR(ROUND(((INDEX('Stock List'!$M$11:$M$1010, MATCH(AP447, 'Stock List'!$K$11:$K$1010, 0))/INDEX('Stock List'!$L$11:$L$1010, MATCH(AP447, 'Stock List'!$K$11:$K$1010, 0)))*AO447), 2), 0)</f>
        <v>0</v>
      </c>
      <c r="CJ447" s="20"/>
      <c r="CK447" s="20">
        <f>IFERROR(ROUND(((INDEX('Stock List'!$M$11:$M$1010, MATCH(AR447, 'Stock List'!$K$11:$K$1010, 0))/INDEX('Stock List'!$L$11:$L$1010, MATCH(AR447, 'Stock List'!$K$11:$K$1010, 0)))*AQ447), 2), 0)</f>
        <v>0</v>
      </c>
      <c r="CL447" s="20"/>
      <c r="CM447" s="20">
        <f>IFERROR(ROUND(((INDEX('Stock List'!$M$11:$M$1010, MATCH(AT447, 'Stock List'!$K$11:$K$1010, 0))/INDEX('Stock List'!$L$11:$L$1010, MATCH(AT447, 'Stock List'!$K$11:$K$1010, 0)))*AS447), 2), 0)</f>
        <v>0</v>
      </c>
      <c r="CN447" s="20"/>
      <c r="CO447" s="20">
        <f>IFERROR(ROUND(((INDEX('Stock List'!$M$11:$M$1010, MATCH(AV447, 'Stock List'!$K$11:$K$1010, 0))/INDEX('Stock List'!$L$11:$L$1010, MATCH(AV447, 'Stock List'!$K$11:$K$1010, 0)))*AU447), 2), 0)</f>
        <v>0</v>
      </c>
      <c r="CP447" s="20"/>
      <c r="CQ447" s="20">
        <f>IFERROR(ROUND(((INDEX('Stock List'!$M$11:$M$1010, MATCH(AX447, 'Stock List'!$K$11:$K$1010, 0))/INDEX('Stock List'!$L$11:$L$1010, MATCH(AX447, 'Stock List'!$K$11:$K$1010, 0)))*AW447), 2), 0)</f>
        <v>0</v>
      </c>
      <c r="CR447" s="22"/>
      <c r="CT447" s="106" t="str">
        <f t="shared" si="349"/>
        <v/>
      </c>
      <c r="CU447" s="22" t="str">
        <f t="shared" si="350"/>
        <v/>
      </c>
      <c r="CX447" s="106" t="str">
        <f t="shared" si="351"/>
        <v/>
      </c>
      <c r="CY447" s="20" t="str">
        <f t="shared" si="352"/>
        <v/>
      </c>
      <c r="CZ447" s="22" t="str">
        <f t="shared" si="353"/>
        <v/>
      </c>
      <c r="DB447" s="76" t="str">
        <f>IF($H447="", "", COUNTIF($G$11:$G$1010, "&gt;"&amp;$G447)+1+COUNTIF($G$11:$G447, $G447)-1)</f>
        <v/>
      </c>
      <c r="DC447" s="76" t="str">
        <f>IF($H447="", "", COUNTIF($CZ$11:$CZ$1010, "&gt;"&amp;$CZ447)+1+COUNTIF($CZ$11:$CZ447, $CZ447)-1)</f>
        <v/>
      </c>
      <c r="DE447" s="147" t="str">
        <f t="shared" si="354"/>
        <v/>
      </c>
      <c r="DF447" s="148"/>
      <c r="DG447" s="19" t="str">
        <f t="shared" si="355"/>
        <v/>
      </c>
      <c r="DH447" s="153" t="str">
        <f t="shared" si="356"/>
        <v/>
      </c>
      <c r="DI447" s="19" t="str">
        <f t="shared" si="308"/>
        <v/>
      </c>
      <c r="DJ447" s="153" t="str">
        <f t="shared" si="309"/>
        <v/>
      </c>
      <c r="DK447" s="19" t="str">
        <f t="shared" si="310"/>
        <v/>
      </c>
      <c r="DL447" s="153" t="str">
        <f t="shared" si="311"/>
        <v/>
      </c>
      <c r="DM447" s="19" t="str">
        <f t="shared" si="312"/>
        <v/>
      </c>
      <c r="DN447" s="153" t="str">
        <f t="shared" si="313"/>
        <v/>
      </c>
      <c r="DO447" s="19" t="str">
        <f t="shared" si="314"/>
        <v/>
      </c>
      <c r="DP447" s="153" t="str">
        <f t="shared" si="315"/>
        <v/>
      </c>
      <c r="DQ447" s="19" t="str">
        <f t="shared" si="316"/>
        <v/>
      </c>
      <c r="DR447" s="153" t="str">
        <f t="shared" si="317"/>
        <v/>
      </c>
      <c r="DS447" s="19" t="str">
        <f t="shared" si="318"/>
        <v/>
      </c>
      <c r="DT447" s="153" t="str">
        <f t="shared" si="319"/>
        <v/>
      </c>
      <c r="DU447" s="19" t="str">
        <f t="shared" si="320"/>
        <v/>
      </c>
      <c r="DV447" s="153" t="str">
        <f t="shared" si="321"/>
        <v/>
      </c>
      <c r="DW447" s="19" t="str">
        <f t="shared" si="322"/>
        <v/>
      </c>
      <c r="DX447" s="153" t="str">
        <f t="shared" si="323"/>
        <v/>
      </c>
      <c r="DY447" s="19" t="str">
        <f t="shared" si="324"/>
        <v/>
      </c>
      <c r="DZ447" s="153" t="str">
        <f t="shared" si="325"/>
        <v/>
      </c>
      <c r="EA447" s="19" t="str">
        <f t="shared" si="326"/>
        <v/>
      </c>
      <c r="EB447" s="153" t="str">
        <f t="shared" si="327"/>
        <v/>
      </c>
      <c r="EC447" s="19" t="str">
        <f t="shared" si="328"/>
        <v/>
      </c>
      <c r="ED447" s="153" t="str">
        <f t="shared" si="329"/>
        <v/>
      </c>
      <c r="EE447" s="19" t="str">
        <f t="shared" si="330"/>
        <v/>
      </c>
      <c r="EF447" s="153" t="str">
        <f t="shared" si="331"/>
        <v/>
      </c>
      <c r="EG447" s="19" t="str">
        <f t="shared" si="332"/>
        <v/>
      </c>
      <c r="EH447" s="153" t="str">
        <f t="shared" si="333"/>
        <v/>
      </c>
      <c r="EI447" s="19" t="str">
        <f t="shared" si="334"/>
        <v/>
      </c>
      <c r="EJ447" s="153" t="str">
        <f t="shared" si="335"/>
        <v/>
      </c>
      <c r="EK447" s="19" t="str">
        <f t="shared" si="336"/>
        <v/>
      </c>
      <c r="EL447" s="153" t="str">
        <f t="shared" si="337"/>
        <v/>
      </c>
      <c r="EM447" s="19" t="str">
        <f t="shared" si="338"/>
        <v/>
      </c>
      <c r="EN447" s="153" t="str">
        <f t="shared" si="339"/>
        <v/>
      </c>
      <c r="EO447" s="19" t="str">
        <f t="shared" si="340"/>
        <v/>
      </c>
      <c r="EP447" s="153" t="str">
        <f t="shared" si="341"/>
        <v/>
      </c>
      <c r="EQ447" s="19" t="str">
        <f t="shared" si="342"/>
        <v/>
      </c>
      <c r="ER447" s="153" t="str">
        <f t="shared" si="343"/>
        <v/>
      </c>
      <c r="ES447" s="19" t="str">
        <f t="shared" si="344"/>
        <v/>
      </c>
      <c r="ET447" s="153" t="str">
        <f t="shared" si="345"/>
        <v/>
      </c>
    </row>
    <row r="448" spans="1:150" x14ac:dyDescent="0.25">
      <c r="A448" s="31"/>
      <c r="B448" s="91" t="str">
        <f t="shared" si="346"/>
        <v/>
      </c>
      <c r="C448" s="20" t="str">
        <f t="shared" si="306"/>
        <v/>
      </c>
      <c r="D448" s="97" t="str">
        <f t="shared" si="307"/>
        <v/>
      </c>
      <c r="E448" s="62" t="str">
        <f t="shared" si="347"/>
        <v/>
      </c>
      <c r="F448" s="31"/>
      <c r="G448" s="282"/>
      <c r="H448" s="283"/>
      <c r="I448" s="284"/>
      <c r="J448" s="285"/>
      <c r="K448" s="286"/>
      <c r="L448" s="287"/>
      <c r="M448" s="288"/>
      <c r="N448" s="287"/>
      <c r="O448" s="288"/>
      <c r="P448" s="287"/>
      <c r="Q448" s="288"/>
      <c r="R448" s="287"/>
      <c r="S448" s="288"/>
      <c r="T448" s="287"/>
      <c r="U448" s="288"/>
      <c r="V448" s="287"/>
      <c r="W448" s="288"/>
      <c r="X448" s="287"/>
      <c r="Y448" s="288"/>
      <c r="Z448" s="287"/>
      <c r="AA448" s="288"/>
      <c r="AB448" s="287"/>
      <c r="AC448" s="288"/>
      <c r="AD448" s="287"/>
      <c r="AE448" s="288"/>
      <c r="AF448" s="287"/>
      <c r="AG448" s="288"/>
      <c r="AH448" s="287"/>
      <c r="AI448" s="288"/>
      <c r="AJ448" s="287"/>
      <c r="AK448" s="288"/>
      <c r="AL448" s="287"/>
      <c r="AM448" s="288"/>
      <c r="AN448" s="287"/>
      <c r="AO448" s="288"/>
      <c r="AP448" s="287"/>
      <c r="AQ448" s="288"/>
      <c r="AR448" s="287"/>
      <c r="AS448" s="288"/>
      <c r="AT448" s="287"/>
      <c r="AU448" s="288"/>
      <c r="AV448" s="287"/>
      <c r="AW448" s="288"/>
      <c r="AX448" s="287"/>
      <c r="AY448" s="31"/>
      <c r="BA448" s="76" t="str">
        <f t="shared" si="348"/>
        <v/>
      </c>
      <c r="BC448" s="76" t="str">
        <f>IF('Stock List'!$K448="", "", 'Stock List'!$K448)</f>
        <v/>
      </c>
      <c r="BE448" s="106">
        <f>IFERROR(ROUND(((INDEX('Stock List'!$M$11:$M$1010, MATCH(L448, 'Stock List'!$K$11:$K$1010, 0))/INDEX('Stock List'!$L$11:$L$1010, MATCH(L448, 'Stock List'!$K$11:$K$1010, 0)))*K448), 2), 0)</f>
        <v>0</v>
      </c>
      <c r="BF448" s="20"/>
      <c r="BG448" s="20">
        <f>IFERROR(ROUND(((INDEX('Stock List'!$M$11:$M$1010, MATCH(N448, 'Stock List'!$K$11:$K$1010, 0))/INDEX('Stock List'!$L$11:$L$1010, MATCH(N448, 'Stock List'!$K$11:$K$1010, 0)))*M448), 2), 0)</f>
        <v>0</v>
      </c>
      <c r="BH448" s="20"/>
      <c r="BI448" s="20">
        <f>IFERROR(ROUND(((INDEX('Stock List'!$M$11:$M$1010, MATCH(P448, 'Stock List'!$K$11:$K$1010, 0))/INDEX('Stock List'!$L$11:$L$1010, MATCH(P448, 'Stock List'!$K$11:$K$1010, 0)))*O448), 2), 0)</f>
        <v>0</v>
      </c>
      <c r="BJ448" s="20"/>
      <c r="BK448" s="20">
        <f>IFERROR(ROUND(((INDEX('Stock List'!$M$11:$M$1010, MATCH(R448, 'Stock List'!$K$11:$K$1010, 0))/INDEX('Stock List'!$L$11:$L$1010, MATCH(R448, 'Stock List'!$K$11:$K$1010, 0)))*Q448), 2), 0)</f>
        <v>0</v>
      </c>
      <c r="BL448" s="20"/>
      <c r="BM448" s="20">
        <f>IFERROR(ROUND(((INDEX('Stock List'!$M$11:$M$1010, MATCH(T448, 'Stock List'!$K$11:$K$1010, 0))/INDEX('Stock List'!$L$11:$L$1010, MATCH(T448, 'Stock List'!$K$11:$K$1010, 0)))*S448), 2), 0)</f>
        <v>0</v>
      </c>
      <c r="BN448" s="20"/>
      <c r="BO448" s="20">
        <f>IFERROR(ROUND(((INDEX('Stock List'!$M$11:$M$1010, MATCH(V448, 'Stock List'!$K$11:$K$1010, 0))/INDEX('Stock List'!$L$11:$L$1010, MATCH(V448, 'Stock List'!$K$11:$K$1010, 0)))*U448), 2), 0)</f>
        <v>0</v>
      </c>
      <c r="BP448" s="20"/>
      <c r="BQ448" s="20">
        <f>IFERROR(ROUND(((INDEX('Stock List'!$M$11:$M$1010, MATCH(X448, 'Stock List'!$K$11:$K$1010, 0))/INDEX('Stock List'!$L$11:$L$1010, MATCH(X448, 'Stock List'!$K$11:$K$1010, 0)))*W448), 2), 0)</f>
        <v>0</v>
      </c>
      <c r="BR448" s="20"/>
      <c r="BS448" s="20">
        <f>IFERROR(ROUND(((INDEX('Stock List'!$M$11:$M$1010, MATCH(Z448, 'Stock List'!$K$11:$K$1010, 0))/INDEX('Stock List'!$L$11:$L$1010, MATCH(Z448, 'Stock List'!$K$11:$K$1010, 0)))*Y448), 2), 0)</f>
        <v>0</v>
      </c>
      <c r="BT448" s="20"/>
      <c r="BU448" s="20">
        <f>IFERROR(ROUND(((INDEX('Stock List'!$M$11:$M$1010, MATCH(AB448, 'Stock List'!$K$11:$K$1010, 0))/INDEX('Stock List'!$L$11:$L$1010, MATCH(AB448, 'Stock List'!$K$11:$K$1010, 0)))*AA448), 2), 0)</f>
        <v>0</v>
      </c>
      <c r="BV448" s="20"/>
      <c r="BW448" s="20">
        <f>IFERROR(ROUND(((INDEX('Stock List'!$M$11:$M$1010, MATCH(AD448, 'Stock List'!$K$11:$K$1010, 0))/INDEX('Stock List'!$L$11:$L$1010, MATCH(AD448, 'Stock List'!$K$11:$K$1010, 0)))*AC448), 2), 0)</f>
        <v>0</v>
      </c>
      <c r="BX448" s="20"/>
      <c r="BY448" s="20">
        <f>IFERROR(ROUND(((INDEX('Stock List'!$M$11:$M$1010, MATCH(AF448, 'Stock List'!$K$11:$K$1010, 0))/INDEX('Stock List'!$L$11:$L$1010, MATCH(AF448, 'Stock List'!$K$11:$K$1010, 0)))*AE448), 2), 0)</f>
        <v>0</v>
      </c>
      <c r="BZ448" s="20"/>
      <c r="CA448" s="20">
        <f>IFERROR(ROUND(((INDEX('Stock List'!$M$11:$M$1010, MATCH(AH448, 'Stock List'!$K$11:$K$1010, 0))/INDEX('Stock List'!$L$11:$L$1010, MATCH(AH448, 'Stock List'!$K$11:$K$1010, 0)))*AG448), 2), 0)</f>
        <v>0</v>
      </c>
      <c r="CB448" s="20"/>
      <c r="CC448" s="20">
        <f>IFERROR(ROUND(((INDEX('Stock List'!$M$11:$M$1010, MATCH(AJ448, 'Stock List'!$K$11:$K$1010, 0))/INDEX('Stock List'!$L$11:$L$1010, MATCH(AJ448, 'Stock List'!$K$11:$K$1010, 0)))*AI448), 2), 0)</f>
        <v>0</v>
      </c>
      <c r="CD448" s="20"/>
      <c r="CE448" s="20">
        <f>IFERROR(ROUND(((INDEX('Stock List'!$M$11:$M$1010, MATCH(AL448, 'Stock List'!$K$11:$K$1010, 0))/INDEX('Stock List'!$L$11:$L$1010, MATCH(AL448, 'Stock List'!$K$11:$K$1010, 0)))*AK448), 2), 0)</f>
        <v>0</v>
      </c>
      <c r="CF448" s="20"/>
      <c r="CG448" s="20">
        <f>IFERROR(ROUND(((INDEX('Stock List'!$M$11:$M$1010, MATCH(AN448, 'Stock List'!$K$11:$K$1010, 0))/INDEX('Stock List'!$L$11:$L$1010, MATCH(AN448, 'Stock List'!$K$11:$K$1010, 0)))*AM448), 2), 0)</f>
        <v>0</v>
      </c>
      <c r="CH448" s="20"/>
      <c r="CI448" s="20">
        <f>IFERROR(ROUND(((INDEX('Stock List'!$M$11:$M$1010, MATCH(AP448, 'Stock List'!$K$11:$K$1010, 0))/INDEX('Stock List'!$L$11:$L$1010, MATCH(AP448, 'Stock List'!$K$11:$K$1010, 0)))*AO448), 2), 0)</f>
        <v>0</v>
      </c>
      <c r="CJ448" s="20"/>
      <c r="CK448" s="20">
        <f>IFERROR(ROUND(((INDEX('Stock List'!$M$11:$M$1010, MATCH(AR448, 'Stock List'!$K$11:$K$1010, 0))/INDEX('Stock List'!$L$11:$L$1010, MATCH(AR448, 'Stock List'!$K$11:$K$1010, 0)))*AQ448), 2), 0)</f>
        <v>0</v>
      </c>
      <c r="CL448" s="20"/>
      <c r="CM448" s="20">
        <f>IFERROR(ROUND(((INDEX('Stock List'!$M$11:$M$1010, MATCH(AT448, 'Stock List'!$K$11:$K$1010, 0))/INDEX('Stock List'!$L$11:$L$1010, MATCH(AT448, 'Stock List'!$K$11:$K$1010, 0)))*AS448), 2), 0)</f>
        <v>0</v>
      </c>
      <c r="CN448" s="20"/>
      <c r="CO448" s="20">
        <f>IFERROR(ROUND(((INDEX('Stock List'!$M$11:$M$1010, MATCH(AV448, 'Stock List'!$K$11:$K$1010, 0))/INDEX('Stock List'!$L$11:$L$1010, MATCH(AV448, 'Stock List'!$K$11:$K$1010, 0)))*AU448), 2), 0)</f>
        <v>0</v>
      </c>
      <c r="CP448" s="20"/>
      <c r="CQ448" s="20">
        <f>IFERROR(ROUND(((INDEX('Stock List'!$M$11:$M$1010, MATCH(AX448, 'Stock List'!$K$11:$K$1010, 0))/INDEX('Stock List'!$L$11:$L$1010, MATCH(AX448, 'Stock List'!$K$11:$K$1010, 0)))*AW448), 2), 0)</f>
        <v>0</v>
      </c>
      <c r="CR448" s="22"/>
      <c r="CT448" s="106" t="str">
        <f t="shared" si="349"/>
        <v/>
      </c>
      <c r="CU448" s="22" t="str">
        <f t="shared" si="350"/>
        <v/>
      </c>
      <c r="CX448" s="106" t="str">
        <f t="shared" si="351"/>
        <v/>
      </c>
      <c r="CY448" s="20" t="str">
        <f t="shared" si="352"/>
        <v/>
      </c>
      <c r="CZ448" s="22" t="str">
        <f t="shared" si="353"/>
        <v/>
      </c>
      <c r="DB448" s="76" t="str">
        <f>IF($H448="", "", COUNTIF($G$11:$G$1010, "&gt;"&amp;$G448)+1+COUNTIF($G$11:$G448, $G448)-1)</f>
        <v/>
      </c>
      <c r="DC448" s="76" t="str">
        <f>IF($H448="", "", COUNTIF($CZ$11:$CZ$1010, "&gt;"&amp;$CZ448)+1+COUNTIF($CZ$11:$CZ448, $CZ448)-1)</f>
        <v/>
      </c>
      <c r="DE448" s="147" t="str">
        <f t="shared" si="354"/>
        <v/>
      </c>
      <c r="DF448" s="148"/>
      <c r="DG448" s="19" t="str">
        <f t="shared" si="355"/>
        <v/>
      </c>
      <c r="DH448" s="153" t="str">
        <f t="shared" si="356"/>
        <v/>
      </c>
      <c r="DI448" s="19" t="str">
        <f t="shared" si="308"/>
        <v/>
      </c>
      <c r="DJ448" s="153" t="str">
        <f t="shared" si="309"/>
        <v/>
      </c>
      <c r="DK448" s="19" t="str">
        <f t="shared" si="310"/>
        <v/>
      </c>
      <c r="DL448" s="153" t="str">
        <f t="shared" si="311"/>
        <v/>
      </c>
      <c r="DM448" s="19" t="str">
        <f t="shared" si="312"/>
        <v/>
      </c>
      <c r="DN448" s="153" t="str">
        <f t="shared" si="313"/>
        <v/>
      </c>
      <c r="DO448" s="19" t="str">
        <f t="shared" si="314"/>
        <v/>
      </c>
      <c r="DP448" s="153" t="str">
        <f t="shared" si="315"/>
        <v/>
      </c>
      <c r="DQ448" s="19" t="str">
        <f t="shared" si="316"/>
        <v/>
      </c>
      <c r="DR448" s="153" t="str">
        <f t="shared" si="317"/>
        <v/>
      </c>
      <c r="DS448" s="19" t="str">
        <f t="shared" si="318"/>
        <v/>
      </c>
      <c r="DT448" s="153" t="str">
        <f t="shared" si="319"/>
        <v/>
      </c>
      <c r="DU448" s="19" t="str">
        <f t="shared" si="320"/>
        <v/>
      </c>
      <c r="DV448" s="153" t="str">
        <f t="shared" si="321"/>
        <v/>
      </c>
      <c r="DW448" s="19" t="str">
        <f t="shared" si="322"/>
        <v/>
      </c>
      <c r="DX448" s="153" t="str">
        <f t="shared" si="323"/>
        <v/>
      </c>
      <c r="DY448" s="19" t="str">
        <f t="shared" si="324"/>
        <v/>
      </c>
      <c r="DZ448" s="153" t="str">
        <f t="shared" si="325"/>
        <v/>
      </c>
      <c r="EA448" s="19" t="str">
        <f t="shared" si="326"/>
        <v/>
      </c>
      <c r="EB448" s="153" t="str">
        <f t="shared" si="327"/>
        <v/>
      </c>
      <c r="EC448" s="19" t="str">
        <f t="shared" si="328"/>
        <v/>
      </c>
      <c r="ED448" s="153" t="str">
        <f t="shared" si="329"/>
        <v/>
      </c>
      <c r="EE448" s="19" t="str">
        <f t="shared" si="330"/>
        <v/>
      </c>
      <c r="EF448" s="153" t="str">
        <f t="shared" si="331"/>
        <v/>
      </c>
      <c r="EG448" s="19" t="str">
        <f t="shared" si="332"/>
        <v/>
      </c>
      <c r="EH448" s="153" t="str">
        <f t="shared" si="333"/>
        <v/>
      </c>
      <c r="EI448" s="19" t="str">
        <f t="shared" si="334"/>
        <v/>
      </c>
      <c r="EJ448" s="153" t="str">
        <f t="shared" si="335"/>
        <v/>
      </c>
      <c r="EK448" s="19" t="str">
        <f t="shared" si="336"/>
        <v/>
      </c>
      <c r="EL448" s="153" t="str">
        <f t="shared" si="337"/>
        <v/>
      </c>
      <c r="EM448" s="19" t="str">
        <f t="shared" si="338"/>
        <v/>
      </c>
      <c r="EN448" s="153" t="str">
        <f t="shared" si="339"/>
        <v/>
      </c>
      <c r="EO448" s="19" t="str">
        <f t="shared" si="340"/>
        <v/>
      </c>
      <c r="EP448" s="153" t="str">
        <f t="shared" si="341"/>
        <v/>
      </c>
      <c r="EQ448" s="19" t="str">
        <f t="shared" si="342"/>
        <v/>
      </c>
      <c r="ER448" s="153" t="str">
        <f t="shared" si="343"/>
        <v/>
      </c>
      <c r="ES448" s="19" t="str">
        <f t="shared" si="344"/>
        <v/>
      </c>
      <c r="ET448" s="153" t="str">
        <f t="shared" si="345"/>
        <v/>
      </c>
    </row>
    <row r="449" spans="1:150" x14ac:dyDescent="0.25">
      <c r="A449" s="31"/>
      <c r="B449" s="91" t="str">
        <f t="shared" si="346"/>
        <v/>
      </c>
      <c r="C449" s="20" t="str">
        <f t="shared" si="306"/>
        <v/>
      </c>
      <c r="D449" s="97" t="str">
        <f t="shared" si="307"/>
        <v/>
      </c>
      <c r="E449" s="62" t="str">
        <f t="shared" si="347"/>
        <v/>
      </c>
      <c r="F449" s="31"/>
      <c r="G449" s="282"/>
      <c r="H449" s="283"/>
      <c r="I449" s="284"/>
      <c r="J449" s="285"/>
      <c r="K449" s="286"/>
      <c r="L449" s="287"/>
      <c r="M449" s="288"/>
      <c r="N449" s="287"/>
      <c r="O449" s="288"/>
      <c r="P449" s="287"/>
      <c r="Q449" s="288"/>
      <c r="R449" s="287"/>
      <c r="S449" s="288"/>
      <c r="T449" s="287"/>
      <c r="U449" s="288"/>
      <c r="V449" s="287"/>
      <c r="W449" s="288"/>
      <c r="X449" s="287"/>
      <c r="Y449" s="288"/>
      <c r="Z449" s="287"/>
      <c r="AA449" s="288"/>
      <c r="AB449" s="287"/>
      <c r="AC449" s="288"/>
      <c r="AD449" s="287"/>
      <c r="AE449" s="288"/>
      <c r="AF449" s="287"/>
      <c r="AG449" s="288"/>
      <c r="AH449" s="287"/>
      <c r="AI449" s="288"/>
      <c r="AJ449" s="287"/>
      <c r="AK449" s="288"/>
      <c r="AL449" s="287"/>
      <c r="AM449" s="288"/>
      <c r="AN449" s="287"/>
      <c r="AO449" s="288"/>
      <c r="AP449" s="287"/>
      <c r="AQ449" s="288"/>
      <c r="AR449" s="287"/>
      <c r="AS449" s="288"/>
      <c r="AT449" s="287"/>
      <c r="AU449" s="288"/>
      <c r="AV449" s="287"/>
      <c r="AW449" s="288"/>
      <c r="AX449" s="287"/>
      <c r="AY449" s="31"/>
      <c r="BA449" s="76" t="str">
        <f t="shared" si="348"/>
        <v/>
      </c>
      <c r="BC449" s="76" t="str">
        <f>IF('Stock List'!$K449="", "", 'Stock List'!$K449)</f>
        <v/>
      </c>
      <c r="BE449" s="106">
        <f>IFERROR(ROUND(((INDEX('Stock List'!$M$11:$M$1010, MATCH(L449, 'Stock List'!$K$11:$K$1010, 0))/INDEX('Stock List'!$L$11:$L$1010, MATCH(L449, 'Stock List'!$K$11:$K$1010, 0)))*K449), 2), 0)</f>
        <v>0</v>
      </c>
      <c r="BF449" s="20"/>
      <c r="BG449" s="20">
        <f>IFERROR(ROUND(((INDEX('Stock List'!$M$11:$M$1010, MATCH(N449, 'Stock List'!$K$11:$K$1010, 0))/INDEX('Stock List'!$L$11:$L$1010, MATCH(N449, 'Stock List'!$K$11:$K$1010, 0)))*M449), 2), 0)</f>
        <v>0</v>
      </c>
      <c r="BH449" s="20"/>
      <c r="BI449" s="20">
        <f>IFERROR(ROUND(((INDEX('Stock List'!$M$11:$M$1010, MATCH(P449, 'Stock List'!$K$11:$K$1010, 0))/INDEX('Stock List'!$L$11:$L$1010, MATCH(P449, 'Stock List'!$K$11:$K$1010, 0)))*O449), 2), 0)</f>
        <v>0</v>
      </c>
      <c r="BJ449" s="20"/>
      <c r="BK449" s="20">
        <f>IFERROR(ROUND(((INDEX('Stock List'!$M$11:$M$1010, MATCH(R449, 'Stock List'!$K$11:$K$1010, 0))/INDEX('Stock List'!$L$11:$L$1010, MATCH(R449, 'Stock List'!$K$11:$K$1010, 0)))*Q449), 2), 0)</f>
        <v>0</v>
      </c>
      <c r="BL449" s="20"/>
      <c r="BM449" s="20">
        <f>IFERROR(ROUND(((INDEX('Stock List'!$M$11:$M$1010, MATCH(T449, 'Stock List'!$K$11:$K$1010, 0))/INDEX('Stock List'!$L$11:$L$1010, MATCH(T449, 'Stock List'!$K$11:$K$1010, 0)))*S449), 2), 0)</f>
        <v>0</v>
      </c>
      <c r="BN449" s="20"/>
      <c r="BO449" s="20">
        <f>IFERROR(ROUND(((INDEX('Stock List'!$M$11:$M$1010, MATCH(V449, 'Stock List'!$K$11:$K$1010, 0))/INDEX('Stock List'!$L$11:$L$1010, MATCH(V449, 'Stock List'!$K$11:$K$1010, 0)))*U449), 2), 0)</f>
        <v>0</v>
      </c>
      <c r="BP449" s="20"/>
      <c r="BQ449" s="20">
        <f>IFERROR(ROUND(((INDEX('Stock List'!$M$11:$M$1010, MATCH(X449, 'Stock List'!$K$11:$K$1010, 0))/INDEX('Stock List'!$L$11:$L$1010, MATCH(X449, 'Stock List'!$K$11:$K$1010, 0)))*W449), 2), 0)</f>
        <v>0</v>
      </c>
      <c r="BR449" s="20"/>
      <c r="BS449" s="20">
        <f>IFERROR(ROUND(((INDEX('Stock List'!$M$11:$M$1010, MATCH(Z449, 'Stock List'!$K$11:$K$1010, 0))/INDEX('Stock List'!$L$11:$L$1010, MATCH(Z449, 'Stock List'!$K$11:$K$1010, 0)))*Y449), 2), 0)</f>
        <v>0</v>
      </c>
      <c r="BT449" s="20"/>
      <c r="BU449" s="20">
        <f>IFERROR(ROUND(((INDEX('Stock List'!$M$11:$M$1010, MATCH(AB449, 'Stock List'!$K$11:$K$1010, 0))/INDEX('Stock List'!$L$11:$L$1010, MATCH(AB449, 'Stock List'!$K$11:$K$1010, 0)))*AA449), 2), 0)</f>
        <v>0</v>
      </c>
      <c r="BV449" s="20"/>
      <c r="BW449" s="20">
        <f>IFERROR(ROUND(((INDEX('Stock List'!$M$11:$M$1010, MATCH(AD449, 'Stock List'!$K$11:$K$1010, 0))/INDEX('Stock List'!$L$11:$L$1010, MATCH(AD449, 'Stock List'!$K$11:$K$1010, 0)))*AC449), 2), 0)</f>
        <v>0</v>
      </c>
      <c r="BX449" s="20"/>
      <c r="BY449" s="20">
        <f>IFERROR(ROUND(((INDEX('Stock List'!$M$11:$M$1010, MATCH(AF449, 'Stock List'!$K$11:$K$1010, 0))/INDEX('Stock List'!$L$11:$L$1010, MATCH(AF449, 'Stock List'!$K$11:$K$1010, 0)))*AE449), 2), 0)</f>
        <v>0</v>
      </c>
      <c r="BZ449" s="20"/>
      <c r="CA449" s="20">
        <f>IFERROR(ROUND(((INDEX('Stock List'!$M$11:$M$1010, MATCH(AH449, 'Stock List'!$K$11:$K$1010, 0))/INDEX('Stock List'!$L$11:$L$1010, MATCH(AH449, 'Stock List'!$K$11:$K$1010, 0)))*AG449), 2), 0)</f>
        <v>0</v>
      </c>
      <c r="CB449" s="20"/>
      <c r="CC449" s="20">
        <f>IFERROR(ROUND(((INDEX('Stock List'!$M$11:$M$1010, MATCH(AJ449, 'Stock List'!$K$11:$K$1010, 0))/INDEX('Stock List'!$L$11:$L$1010, MATCH(AJ449, 'Stock List'!$K$11:$K$1010, 0)))*AI449), 2), 0)</f>
        <v>0</v>
      </c>
      <c r="CD449" s="20"/>
      <c r="CE449" s="20">
        <f>IFERROR(ROUND(((INDEX('Stock List'!$M$11:$M$1010, MATCH(AL449, 'Stock List'!$K$11:$K$1010, 0))/INDEX('Stock List'!$L$11:$L$1010, MATCH(AL449, 'Stock List'!$K$11:$K$1010, 0)))*AK449), 2), 0)</f>
        <v>0</v>
      </c>
      <c r="CF449" s="20"/>
      <c r="CG449" s="20">
        <f>IFERROR(ROUND(((INDEX('Stock List'!$M$11:$M$1010, MATCH(AN449, 'Stock List'!$K$11:$K$1010, 0))/INDEX('Stock List'!$L$11:$L$1010, MATCH(AN449, 'Stock List'!$K$11:$K$1010, 0)))*AM449), 2), 0)</f>
        <v>0</v>
      </c>
      <c r="CH449" s="20"/>
      <c r="CI449" s="20">
        <f>IFERROR(ROUND(((INDEX('Stock List'!$M$11:$M$1010, MATCH(AP449, 'Stock List'!$K$11:$K$1010, 0))/INDEX('Stock List'!$L$11:$L$1010, MATCH(AP449, 'Stock List'!$K$11:$K$1010, 0)))*AO449), 2), 0)</f>
        <v>0</v>
      </c>
      <c r="CJ449" s="20"/>
      <c r="CK449" s="20">
        <f>IFERROR(ROUND(((INDEX('Stock List'!$M$11:$M$1010, MATCH(AR449, 'Stock List'!$K$11:$K$1010, 0))/INDEX('Stock List'!$L$11:$L$1010, MATCH(AR449, 'Stock List'!$K$11:$K$1010, 0)))*AQ449), 2), 0)</f>
        <v>0</v>
      </c>
      <c r="CL449" s="20"/>
      <c r="CM449" s="20">
        <f>IFERROR(ROUND(((INDEX('Stock List'!$M$11:$M$1010, MATCH(AT449, 'Stock List'!$K$11:$K$1010, 0))/INDEX('Stock List'!$L$11:$L$1010, MATCH(AT449, 'Stock List'!$K$11:$K$1010, 0)))*AS449), 2), 0)</f>
        <v>0</v>
      </c>
      <c r="CN449" s="20"/>
      <c r="CO449" s="20">
        <f>IFERROR(ROUND(((INDEX('Stock List'!$M$11:$M$1010, MATCH(AV449, 'Stock List'!$K$11:$K$1010, 0))/INDEX('Stock List'!$L$11:$L$1010, MATCH(AV449, 'Stock List'!$K$11:$K$1010, 0)))*AU449), 2), 0)</f>
        <v>0</v>
      </c>
      <c r="CP449" s="20"/>
      <c r="CQ449" s="20">
        <f>IFERROR(ROUND(((INDEX('Stock List'!$M$11:$M$1010, MATCH(AX449, 'Stock List'!$K$11:$K$1010, 0))/INDEX('Stock List'!$L$11:$L$1010, MATCH(AX449, 'Stock List'!$K$11:$K$1010, 0)))*AW449), 2), 0)</f>
        <v>0</v>
      </c>
      <c r="CR449" s="22"/>
      <c r="CT449" s="106" t="str">
        <f t="shared" si="349"/>
        <v/>
      </c>
      <c r="CU449" s="22" t="str">
        <f t="shared" si="350"/>
        <v/>
      </c>
      <c r="CX449" s="106" t="str">
        <f t="shared" si="351"/>
        <v/>
      </c>
      <c r="CY449" s="20" t="str">
        <f t="shared" si="352"/>
        <v/>
      </c>
      <c r="CZ449" s="22" t="str">
        <f t="shared" si="353"/>
        <v/>
      </c>
      <c r="DB449" s="76" t="str">
        <f>IF($H449="", "", COUNTIF($G$11:$G$1010, "&gt;"&amp;$G449)+1+COUNTIF($G$11:$G449, $G449)-1)</f>
        <v/>
      </c>
      <c r="DC449" s="76" t="str">
        <f>IF($H449="", "", COUNTIF($CZ$11:$CZ$1010, "&gt;"&amp;$CZ449)+1+COUNTIF($CZ$11:$CZ449, $CZ449)-1)</f>
        <v/>
      </c>
      <c r="DE449" s="147" t="str">
        <f t="shared" si="354"/>
        <v/>
      </c>
      <c r="DF449" s="148"/>
      <c r="DG449" s="19" t="str">
        <f t="shared" si="355"/>
        <v/>
      </c>
      <c r="DH449" s="153" t="str">
        <f t="shared" si="356"/>
        <v/>
      </c>
      <c r="DI449" s="19" t="str">
        <f t="shared" si="308"/>
        <v/>
      </c>
      <c r="DJ449" s="153" t="str">
        <f t="shared" si="309"/>
        <v/>
      </c>
      <c r="DK449" s="19" t="str">
        <f t="shared" si="310"/>
        <v/>
      </c>
      <c r="DL449" s="153" t="str">
        <f t="shared" si="311"/>
        <v/>
      </c>
      <c r="DM449" s="19" t="str">
        <f t="shared" si="312"/>
        <v/>
      </c>
      <c r="DN449" s="153" t="str">
        <f t="shared" si="313"/>
        <v/>
      </c>
      <c r="DO449" s="19" t="str">
        <f t="shared" si="314"/>
        <v/>
      </c>
      <c r="DP449" s="153" t="str">
        <f t="shared" si="315"/>
        <v/>
      </c>
      <c r="DQ449" s="19" t="str">
        <f t="shared" si="316"/>
        <v/>
      </c>
      <c r="DR449" s="153" t="str">
        <f t="shared" si="317"/>
        <v/>
      </c>
      <c r="DS449" s="19" t="str">
        <f t="shared" si="318"/>
        <v/>
      </c>
      <c r="DT449" s="153" t="str">
        <f t="shared" si="319"/>
        <v/>
      </c>
      <c r="DU449" s="19" t="str">
        <f t="shared" si="320"/>
        <v/>
      </c>
      <c r="DV449" s="153" t="str">
        <f t="shared" si="321"/>
        <v/>
      </c>
      <c r="DW449" s="19" t="str">
        <f t="shared" si="322"/>
        <v/>
      </c>
      <c r="DX449" s="153" t="str">
        <f t="shared" si="323"/>
        <v/>
      </c>
      <c r="DY449" s="19" t="str">
        <f t="shared" si="324"/>
        <v/>
      </c>
      <c r="DZ449" s="153" t="str">
        <f t="shared" si="325"/>
        <v/>
      </c>
      <c r="EA449" s="19" t="str">
        <f t="shared" si="326"/>
        <v/>
      </c>
      <c r="EB449" s="153" t="str">
        <f t="shared" si="327"/>
        <v/>
      </c>
      <c r="EC449" s="19" t="str">
        <f t="shared" si="328"/>
        <v/>
      </c>
      <c r="ED449" s="153" t="str">
        <f t="shared" si="329"/>
        <v/>
      </c>
      <c r="EE449" s="19" t="str">
        <f t="shared" si="330"/>
        <v/>
      </c>
      <c r="EF449" s="153" t="str">
        <f t="shared" si="331"/>
        <v/>
      </c>
      <c r="EG449" s="19" t="str">
        <f t="shared" si="332"/>
        <v/>
      </c>
      <c r="EH449" s="153" t="str">
        <f t="shared" si="333"/>
        <v/>
      </c>
      <c r="EI449" s="19" t="str">
        <f t="shared" si="334"/>
        <v/>
      </c>
      <c r="EJ449" s="153" t="str">
        <f t="shared" si="335"/>
        <v/>
      </c>
      <c r="EK449" s="19" t="str">
        <f t="shared" si="336"/>
        <v/>
      </c>
      <c r="EL449" s="153" t="str">
        <f t="shared" si="337"/>
        <v/>
      </c>
      <c r="EM449" s="19" t="str">
        <f t="shared" si="338"/>
        <v/>
      </c>
      <c r="EN449" s="153" t="str">
        <f t="shared" si="339"/>
        <v/>
      </c>
      <c r="EO449" s="19" t="str">
        <f t="shared" si="340"/>
        <v/>
      </c>
      <c r="EP449" s="153" t="str">
        <f t="shared" si="341"/>
        <v/>
      </c>
      <c r="EQ449" s="19" t="str">
        <f t="shared" si="342"/>
        <v/>
      </c>
      <c r="ER449" s="153" t="str">
        <f t="shared" si="343"/>
        <v/>
      </c>
      <c r="ES449" s="19" t="str">
        <f t="shared" si="344"/>
        <v/>
      </c>
      <c r="ET449" s="153" t="str">
        <f t="shared" si="345"/>
        <v/>
      </c>
    </row>
    <row r="450" spans="1:150" x14ac:dyDescent="0.25">
      <c r="A450" s="31"/>
      <c r="B450" s="91" t="str">
        <f t="shared" si="346"/>
        <v/>
      </c>
      <c r="C450" s="20" t="str">
        <f t="shared" si="306"/>
        <v/>
      </c>
      <c r="D450" s="97" t="str">
        <f t="shared" si="307"/>
        <v/>
      </c>
      <c r="E450" s="62" t="str">
        <f t="shared" si="347"/>
        <v/>
      </c>
      <c r="F450" s="31"/>
      <c r="G450" s="282"/>
      <c r="H450" s="283"/>
      <c r="I450" s="284"/>
      <c r="J450" s="285"/>
      <c r="K450" s="286"/>
      <c r="L450" s="287"/>
      <c r="M450" s="288"/>
      <c r="N450" s="287"/>
      <c r="O450" s="288"/>
      <c r="P450" s="287"/>
      <c r="Q450" s="288"/>
      <c r="R450" s="287"/>
      <c r="S450" s="288"/>
      <c r="T450" s="287"/>
      <c r="U450" s="288"/>
      <c r="V450" s="287"/>
      <c r="W450" s="288"/>
      <c r="X450" s="287"/>
      <c r="Y450" s="288"/>
      <c r="Z450" s="287"/>
      <c r="AA450" s="288"/>
      <c r="AB450" s="287"/>
      <c r="AC450" s="288"/>
      <c r="AD450" s="287"/>
      <c r="AE450" s="288"/>
      <c r="AF450" s="287"/>
      <c r="AG450" s="288"/>
      <c r="AH450" s="287"/>
      <c r="AI450" s="288"/>
      <c r="AJ450" s="287"/>
      <c r="AK450" s="288"/>
      <c r="AL450" s="287"/>
      <c r="AM450" s="288"/>
      <c r="AN450" s="287"/>
      <c r="AO450" s="288"/>
      <c r="AP450" s="287"/>
      <c r="AQ450" s="288"/>
      <c r="AR450" s="287"/>
      <c r="AS450" s="288"/>
      <c r="AT450" s="287"/>
      <c r="AU450" s="288"/>
      <c r="AV450" s="287"/>
      <c r="AW450" s="288"/>
      <c r="AX450" s="287"/>
      <c r="AY450" s="31"/>
      <c r="BA450" s="76" t="str">
        <f t="shared" si="348"/>
        <v/>
      </c>
      <c r="BC450" s="76" t="str">
        <f>IF('Stock List'!$K450="", "", 'Stock List'!$K450)</f>
        <v/>
      </c>
      <c r="BE450" s="106">
        <f>IFERROR(ROUND(((INDEX('Stock List'!$M$11:$M$1010, MATCH(L450, 'Stock List'!$K$11:$K$1010, 0))/INDEX('Stock List'!$L$11:$L$1010, MATCH(L450, 'Stock List'!$K$11:$K$1010, 0)))*K450), 2), 0)</f>
        <v>0</v>
      </c>
      <c r="BF450" s="20"/>
      <c r="BG450" s="20">
        <f>IFERROR(ROUND(((INDEX('Stock List'!$M$11:$M$1010, MATCH(N450, 'Stock List'!$K$11:$K$1010, 0))/INDEX('Stock List'!$L$11:$L$1010, MATCH(N450, 'Stock List'!$K$11:$K$1010, 0)))*M450), 2), 0)</f>
        <v>0</v>
      </c>
      <c r="BH450" s="20"/>
      <c r="BI450" s="20">
        <f>IFERROR(ROUND(((INDEX('Stock List'!$M$11:$M$1010, MATCH(P450, 'Stock List'!$K$11:$K$1010, 0))/INDEX('Stock List'!$L$11:$L$1010, MATCH(P450, 'Stock List'!$K$11:$K$1010, 0)))*O450), 2), 0)</f>
        <v>0</v>
      </c>
      <c r="BJ450" s="20"/>
      <c r="BK450" s="20">
        <f>IFERROR(ROUND(((INDEX('Stock List'!$M$11:$M$1010, MATCH(R450, 'Stock List'!$K$11:$K$1010, 0))/INDEX('Stock List'!$L$11:$L$1010, MATCH(R450, 'Stock List'!$K$11:$K$1010, 0)))*Q450), 2), 0)</f>
        <v>0</v>
      </c>
      <c r="BL450" s="20"/>
      <c r="BM450" s="20">
        <f>IFERROR(ROUND(((INDEX('Stock List'!$M$11:$M$1010, MATCH(T450, 'Stock List'!$K$11:$K$1010, 0))/INDEX('Stock List'!$L$11:$L$1010, MATCH(T450, 'Stock List'!$K$11:$K$1010, 0)))*S450), 2), 0)</f>
        <v>0</v>
      </c>
      <c r="BN450" s="20"/>
      <c r="BO450" s="20">
        <f>IFERROR(ROUND(((INDEX('Stock List'!$M$11:$M$1010, MATCH(V450, 'Stock List'!$K$11:$K$1010, 0))/INDEX('Stock List'!$L$11:$L$1010, MATCH(V450, 'Stock List'!$K$11:$K$1010, 0)))*U450), 2), 0)</f>
        <v>0</v>
      </c>
      <c r="BP450" s="20"/>
      <c r="BQ450" s="20">
        <f>IFERROR(ROUND(((INDEX('Stock List'!$M$11:$M$1010, MATCH(X450, 'Stock List'!$K$11:$K$1010, 0))/INDEX('Stock List'!$L$11:$L$1010, MATCH(X450, 'Stock List'!$K$11:$K$1010, 0)))*W450), 2), 0)</f>
        <v>0</v>
      </c>
      <c r="BR450" s="20"/>
      <c r="BS450" s="20">
        <f>IFERROR(ROUND(((INDEX('Stock List'!$M$11:$M$1010, MATCH(Z450, 'Stock List'!$K$11:$K$1010, 0))/INDEX('Stock List'!$L$11:$L$1010, MATCH(Z450, 'Stock List'!$K$11:$K$1010, 0)))*Y450), 2), 0)</f>
        <v>0</v>
      </c>
      <c r="BT450" s="20"/>
      <c r="BU450" s="20">
        <f>IFERROR(ROUND(((INDEX('Stock List'!$M$11:$M$1010, MATCH(AB450, 'Stock List'!$K$11:$K$1010, 0))/INDEX('Stock List'!$L$11:$L$1010, MATCH(AB450, 'Stock List'!$K$11:$K$1010, 0)))*AA450), 2), 0)</f>
        <v>0</v>
      </c>
      <c r="BV450" s="20"/>
      <c r="BW450" s="20">
        <f>IFERROR(ROUND(((INDEX('Stock List'!$M$11:$M$1010, MATCH(AD450, 'Stock List'!$K$11:$K$1010, 0))/INDEX('Stock List'!$L$11:$L$1010, MATCH(AD450, 'Stock List'!$K$11:$K$1010, 0)))*AC450), 2), 0)</f>
        <v>0</v>
      </c>
      <c r="BX450" s="20"/>
      <c r="BY450" s="20">
        <f>IFERROR(ROUND(((INDEX('Stock List'!$M$11:$M$1010, MATCH(AF450, 'Stock List'!$K$11:$K$1010, 0))/INDEX('Stock List'!$L$11:$L$1010, MATCH(AF450, 'Stock List'!$K$11:$K$1010, 0)))*AE450), 2), 0)</f>
        <v>0</v>
      </c>
      <c r="BZ450" s="20"/>
      <c r="CA450" s="20">
        <f>IFERROR(ROUND(((INDEX('Stock List'!$M$11:$M$1010, MATCH(AH450, 'Stock List'!$K$11:$K$1010, 0))/INDEX('Stock List'!$L$11:$L$1010, MATCH(AH450, 'Stock List'!$K$11:$K$1010, 0)))*AG450), 2), 0)</f>
        <v>0</v>
      </c>
      <c r="CB450" s="20"/>
      <c r="CC450" s="20">
        <f>IFERROR(ROUND(((INDEX('Stock List'!$M$11:$M$1010, MATCH(AJ450, 'Stock List'!$K$11:$K$1010, 0))/INDEX('Stock List'!$L$11:$L$1010, MATCH(AJ450, 'Stock List'!$K$11:$K$1010, 0)))*AI450), 2), 0)</f>
        <v>0</v>
      </c>
      <c r="CD450" s="20"/>
      <c r="CE450" s="20">
        <f>IFERROR(ROUND(((INDEX('Stock List'!$M$11:$M$1010, MATCH(AL450, 'Stock List'!$K$11:$K$1010, 0))/INDEX('Stock List'!$L$11:$L$1010, MATCH(AL450, 'Stock List'!$K$11:$K$1010, 0)))*AK450), 2), 0)</f>
        <v>0</v>
      </c>
      <c r="CF450" s="20"/>
      <c r="CG450" s="20">
        <f>IFERROR(ROUND(((INDEX('Stock List'!$M$11:$M$1010, MATCH(AN450, 'Stock List'!$K$11:$K$1010, 0))/INDEX('Stock List'!$L$11:$L$1010, MATCH(AN450, 'Stock List'!$K$11:$K$1010, 0)))*AM450), 2), 0)</f>
        <v>0</v>
      </c>
      <c r="CH450" s="20"/>
      <c r="CI450" s="20">
        <f>IFERROR(ROUND(((INDEX('Stock List'!$M$11:$M$1010, MATCH(AP450, 'Stock List'!$K$11:$K$1010, 0))/INDEX('Stock List'!$L$11:$L$1010, MATCH(AP450, 'Stock List'!$K$11:$K$1010, 0)))*AO450), 2), 0)</f>
        <v>0</v>
      </c>
      <c r="CJ450" s="20"/>
      <c r="CK450" s="20">
        <f>IFERROR(ROUND(((INDEX('Stock List'!$M$11:$M$1010, MATCH(AR450, 'Stock List'!$K$11:$K$1010, 0))/INDEX('Stock List'!$L$11:$L$1010, MATCH(AR450, 'Stock List'!$K$11:$K$1010, 0)))*AQ450), 2), 0)</f>
        <v>0</v>
      </c>
      <c r="CL450" s="20"/>
      <c r="CM450" s="20">
        <f>IFERROR(ROUND(((INDEX('Stock List'!$M$11:$M$1010, MATCH(AT450, 'Stock List'!$K$11:$K$1010, 0))/INDEX('Stock List'!$L$11:$L$1010, MATCH(AT450, 'Stock List'!$K$11:$K$1010, 0)))*AS450), 2), 0)</f>
        <v>0</v>
      </c>
      <c r="CN450" s="20"/>
      <c r="CO450" s="20">
        <f>IFERROR(ROUND(((INDEX('Stock List'!$M$11:$M$1010, MATCH(AV450, 'Stock List'!$K$11:$K$1010, 0))/INDEX('Stock List'!$L$11:$L$1010, MATCH(AV450, 'Stock List'!$K$11:$K$1010, 0)))*AU450), 2), 0)</f>
        <v>0</v>
      </c>
      <c r="CP450" s="20"/>
      <c r="CQ450" s="20">
        <f>IFERROR(ROUND(((INDEX('Stock List'!$M$11:$M$1010, MATCH(AX450, 'Stock List'!$K$11:$K$1010, 0))/INDEX('Stock List'!$L$11:$L$1010, MATCH(AX450, 'Stock List'!$K$11:$K$1010, 0)))*AW450), 2), 0)</f>
        <v>0</v>
      </c>
      <c r="CR450" s="22"/>
      <c r="CT450" s="106" t="str">
        <f t="shared" si="349"/>
        <v/>
      </c>
      <c r="CU450" s="22" t="str">
        <f t="shared" si="350"/>
        <v/>
      </c>
      <c r="CX450" s="106" t="str">
        <f t="shared" si="351"/>
        <v/>
      </c>
      <c r="CY450" s="20" t="str">
        <f t="shared" si="352"/>
        <v/>
      </c>
      <c r="CZ450" s="22" t="str">
        <f t="shared" si="353"/>
        <v/>
      </c>
      <c r="DB450" s="76" t="str">
        <f>IF($H450="", "", COUNTIF($G$11:$G$1010, "&gt;"&amp;$G450)+1+COUNTIF($G$11:$G450, $G450)-1)</f>
        <v/>
      </c>
      <c r="DC450" s="76" t="str">
        <f>IF($H450="", "", COUNTIF($CZ$11:$CZ$1010, "&gt;"&amp;$CZ450)+1+COUNTIF($CZ$11:$CZ450, $CZ450)-1)</f>
        <v/>
      </c>
      <c r="DE450" s="147" t="str">
        <f t="shared" si="354"/>
        <v/>
      </c>
      <c r="DF450" s="148"/>
      <c r="DG450" s="19" t="str">
        <f t="shared" si="355"/>
        <v/>
      </c>
      <c r="DH450" s="153" t="str">
        <f t="shared" si="356"/>
        <v/>
      </c>
      <c r="DI450" s="19" t="str">
        <f t="shared" si="308"/>
        <v/>
      </c>
      <c r="DJ450" s="153" t="str">
        <f t="shared" si="309"/>
        <v/>
      </c>
      <c r="DK450" s="19" t="str">
        <f t="shared" si="310"/>
        <v/>
      </c>
      <c r="DL450" s="153" t="str">
        <f t="shared" si="311"/>
        <v/>
      </c>
      <c r="DM450" s="19" t="str">
        <f t="shared" si="312"/>
        <v/>
      </c>
      <c r="DN450" s="153" t="str">
        <f t="shared" si="313"/>
        <v/>
      </c>
      <c r="DO450" s="19" t="str">
        <f t="shared" si="314"/>
        <v/>
      </c>
      <c r="DP450" s="153" t="str">
        <f t="shared" si="315"/>
        <v/>
      </c>
      <c r="DQ450" s="19" t="str">
        <f t="shared" si="316"/>
        <v/>
      </c>
      <c r="DR450" s="153" t="str">
        <f t="shared" si="317"/>
        <v/>
      </c>
      <c r="DS450" s="19" t="str">
        <f t="shared" si="318"/>
        <v/>
      </c>
      <c r="DT450" s="153" t="str">
        <f t="shared" si="319"/>
        <v/>
      </c>
      <c r="DU450" s="19" t="str">
        <f t="shared" si="320"/>
        <v/>
      </c>
      <c r="DV450" s="153" t="str">
        <f t="shared" si="321"/>
        <v/>
      </c>
      <c r="DW450" s="19" t="str">
        <f t="shared" si="322"/>
        <v/>
      </c>
      <c r="DX450" s="153" t="str">
        <f t="shared" si="323"/>
        <v/>
      </c>
      <c r="DY450" s="19" t="str">
        <f t="shared" si="324"/>
        <v/>
      </c>
      <c r="DZ450" s="153" t="str">
        <f t="shared" si="325"/>
        <v/>
      </c>
      <c r="EA450" s="19" t="str">
        <f t="shared" si="326"/>
        <v/>
      </c>
      <c r="EB450" s="153" t="str">
        <f t="shared" si="327"/>
        <v/>
      </c>
      <c r="EC450" s="19" t="str">
        <f t="shared" si="328"/>
        <v/>
      </c>
      <c r="ED450" s="153" t="str">
        <f t="shared" si="329"/>
        <v/>
      </c>
      <c r="EE450" s="19" t="str">
        <f t="shared" si="330"/>
        <v/>
      </c>
      <c r="EF450" s="153" t="str">
        <f t="shared" si="331"/>
        <v/>
      </c>
      <c r="EG450" s="19" t="str">
        <f t="shared" si="332"/>
        <v/>
      </c>
      <c r="EH450" s="153" t="str">
        <f t="shared" si="333"/>
        <v/>
      </c>
      <c r="EI450" s="19" t="str">
        <f t="shared" si="334"/>
        <v/>
      </c>
      <c r="EJ450" s="153" t="str">
        <f t="shared" si="335"/>
        <v/>
      </c>
      <c r="EK450" s="19" t="str">
        <f t="shared" si="336"/>
        <v/>
      </c>
      <c r="EL450" s="153" t="str">
        <f t="shared" si="337"/>
        <v/>
      </c>
      <c r="EM450" s="19" t="str">
        <f t="shared" si="338"/>
        <v/>
      </c>
      <c r="EN450" s="153" t="str">
        <f t="shared" si="339"/>
        <v/>
      </c>
      <c r="EO450" s="19" t="str">
        <f t="shared" si="340"/>
        <v/>
      </c>
      <c r="EP450" s="153" t="str">
        <f t="shared" si="341"/>
        <v/>
      </c>
      <c r="EQ450" s="19" t="str">
        <f t="shared" si="342"/>
        <v/>
      </c>
      <c r="ER450" s="153" t="str">
        <f t="shared" si="343"/>
        <v/>
      </c>
      <c r="ES450" s="19" t="str">
        <f t="shared" si="344"/>
        <v/>
      </c>
      <c r="ET450" s="153" t="str">
        <f t="shared" si="345"/>
        <v/>
      </c>
    </row>
    <row r="451" spans="1:150" x14ac:dyDescent="0.25">
      <c r="A451" s="31"/>
      <c r="B451" s="91" t="str">
        <f t="shared" si="346"/>
        <v/>
      </c>
      <c r="C451" s="20" t="str">
        <f t="shared" si="306"/>
        <v/>
      </c>
      <c r="D451" s="97" t="str">
        <f t="shared" si="307"/>
        <v/>
      </c>
      <c r="E451" s="62" t="str">
        <f t="shared" si="347"/>
        <v/>
      </c>
      <c r="F451" s="31"/>
      <c r="G451" s="282"/>
      <c r="H451" s="283"/>
      <c r="I451" s="284"/>
      <c r="J451" s="285"/>
      <c r="K451" s="286"/>
      <c r="L451" s="287"/>
      <c r="M451" s="288"/>
      <c r="N451" s="287"/>
      <c r="O451" s="288"/>
      <c r="P451" s="287"/>
      <c r="Q451" s="288"/>
      <c r="R451" s="287"/>
      <c r="S451" s="288"/>
      <c r="T451" s="287"/>
      <c r="U451" s="288"/>
      <c r="V451" s="287"/>
      <c r="W451" s="288"/>
      <c r="X451" s="287"/>
      <c r="Y451" s="288"/>
      <c r="Z451" s="287"/>
      <c r="AA451" s="288"/>
      <c r="AB451" s="287"/>
      <c r="AC451" s="288"/>
      <c r="AD451" s="287"/>
      <c r="AE451" s="288"/>
      <c r="AF451" s="287"/>
      <c r="AG451" s="288"/>
      <c r="AH451" s="287"/>
      <c r="AI451" s="288"/>
      <c r="AJ451" s="287"/>
      <c r="AK451" s="288"/>
      <c r="AL451" s="287"/>
      <c r="AM451" s="288"/>
      <c r="AN451" s="287"/>
      <c r="AO451" s="288"/>
      <c r="AP451" s="287"/>
      <c r="AQ451" s="288"/>
      <c r="AR451" s="287"/>
      <c r="AS451" s="288"/>
      <c r="AT451" s="287"/>
      <c r="AU451" s="288"/>
      <c r="AV451" s="287"/>
      <c r="AW451" s="288"/>
      <c r="AX451" s="287"/>
      <c r="AY451" s="31"/>
      <c r="BA451" s="76" t="str">
        <f t="shared" si="348"/>
        <v/>
      </c>
      <c r="BC451" s="76" t="str">
        <f>IF('Stock List'!$K451="", "", 'Stock List'!$K451)</f>
        <v/>
      </c>
      <c r="BE451" s="106">
        <f>IFERROR(ROUND(((INDEX('Stock List'!$M$11:$M$1010, MATCH(L451, 'Stock List'!$K$11:$K$1010, 0))/INDEX('Stock List'!$L$11:$L$1010, MATCH(L451, 'Stock List'!$K$11:$K$1010, 0)))*K451), 2), 0)</f>
        <v>0</v>
      </c>
      <c r="BF451" s="20"/>
      <c r="BG451" s="20">
        <f>IFERROR(ROUND(((INDEX('Stock List'!$M$11:$M$1010, MATCH(N451, 'Stock List'!$K$11:$K$1010, 0))/INDEX('Stock List'!$L$11:$L$1010, MATCH(N451, 'Stock List'!$K$11:$K$1010, 0)))*M451), 2), 0)</f>
        <v>0</v>
      </c>
      <c r="BH451" s="20"/>
      <c r="BI451" s="20">
        <f>IFERROR(ROUND(((INDEX('Stock List'!$M$11:$M$1010, MATCH(P451, 'Stock List'!$K$11:$K$1010, 0))/INDEX('Stock List'!$L$11:$L$1010, MATCH(P451, 'Stock List'!$K$11:$K$1010, 0)))*O451), 2), 0)</f>
        <v>0</v>
      </c>
      <c r="BJ451" s="20"/>
      <c r="BK451" s="20">
        <f>IFERROR(ROUND(((INDEX('Stock List'!$M$11:$M$1010, MATCH(R451, 'Stock List'!$K$11:$K$1010, 0))/INDEX('Stock List'!$L$11:$L$1010, MATCH(R451, 'Stock List'!$K$11:$K$1010, 0)))*Q451), 2), 0)</f>
        <v>0</v>
      </c>
      <c r="BL451" s="20"/>
      <c r="BM451" s="20">
        <f>IFERROR(ROUND(((INDEX('Stock List'!$M$11:$M$1010, MATCH(T451, 'Stock List'!$K$11:$K$1010, 0))/INDEX('Stock List'!$L$11:$L$1010, MATCH(T451, 'Stock List'!$K$11:$K$1010, 0)))*S451), 2), 0)</f>
        <v>0</v>
      </c>
      <c r="BN451" s="20"/>
      <c r="BO451" s="20">
        <f>IFERROR(ROUND(((INDEX('Stock List'!$M$11:$M$1010, MATCH(V451, 'Stock List'!$K$11:$K$1010, 0))/INDEX('Stock List'!$L$11:$L$1010, MATCH(V451, 'Stock List'!$K$11:$K$1010, 0)))*U451), 2), 0)</f>
        <v>0</v>
      </c>
      <c r="BP451" s="20"/>
      <c r="BQ451" s="20">
        <f>IFERROR(ROUND(((INDEX('Stock List'!$M$11:$M$1010, MATCH(X451, 'Stock List'!$K$11:$K$1010, 0))/INDEX('Stock List'!$L$11:$L$1010, MATCH(X451, 'Stock List'!$K$11:$K$1010, 0)))*W451), 2), 0)</f>
        <v>0</v>
      </c>
      <c r="BR451" s="20"/>
      <c r="BS451" s="20">
        <f>IFERROR(ROUND(((INDEX('Stock List'!$M$11:$M$1010, MATCH(Z451, 'Stock List'!$K$11:$K$1010, 0))/INDEX('Stock List'!$L$11:$L$1010, MATCH(Z451, 'Stock List'!$K$11:$K$1010, 0)))*Y451), 2), 0)</f>
        <v>0</v>
      </c>
      <c r="BT451" s="20"/>
      <c r="BU451" s="20">
        <f>IFERROR(ROUND(((INDEX('Stock List'!$M$11:$M$1010, MATCH(AB451, 'Stock List'!$K$11:$K$1010, 0))/INDEX('Stock List'!$L$11:$L$1010, MATCH(AB451, 'Stock List'!$K$11:$K$1010, 0)))*AA451), 2), 0)</f>
        <v>0</v>
      </c>
      <c r="BV451" s="20"/>
      <c r="BW451" s="20">
        <f>IFERROR(ROUND(((INDEX('Stock List'!$M$11:$M$1010, MATCH(AD451, 'Stock List'!$K$11:$K$1010, 0))/INDEX('Stock List'!$L$11:$L$1010, MATCH(AD451, 'Stock List'!$K$11:$K$1010, 0)))*AC451), 2), 0)</f>
        <v>0</v>
      </c>
      <c r="BX451" s="20"/>
      <c r="BY451" s="20">
        <f>IFERROR(ROUND(((INDEX('Stock List'!$M$11:$M$1010, MATCH(AF451, 'Stock List'!$K$11:$K$1010, 0))/INDEX('Stock List'!$L$11:$L$1010, MATCH(AF451, 'Stock List'!$K$11:$K$1010, 0)))*AE451), 2), 0)</f>
        <v>0</v>
      </c>
      <c r="BZ451" s="20"/>
      <c r="CA451" s="20">
        <f>IFERROR(ROUND(((INDEX('Stock List'!$M$11:$M$1010, MATCH(AH451, 'Stock List'!$K$11:$K$1010, 0))/INDEX('Stock List'!$L$11:$L$1010, MATCH(AH451, 'Stock List'!$K$11:$K$1010, 0)))*AG451), 2), 0)</f>
        <v>0</v>
      </c>
      <c r="CB451" s="20"/>
      <c r="CC451" s="20">
        <f>IFERROR(ROUND(((INDEX('Stock List'!$M$11:$M$1010, MATCH(AJ451, 'Stock List'!$K$11:$K$1010, 0))/INDEX('Stock List'!$L$11:$L$1010, MATCH(AJ451, 'Stock List'!$K$11:$K$1010, 0)))*AI451), 2), 0)</f>
        <v>0</v>
      </c>
      <c r="CD451" s="20"/>
      <c r="CE451" s="20">
        <f>IFERROR(ROUND(((INDEX('Stock List'!$M$11:$M$1010, MATCH(AL451, 'Stock List'!$K$11:$K$1010, 0))/INDEX('Stock List'!$L$11:$L$1010, MATCH(AL451, 'Stock List'!$K$11:$K$1010, 0)))*AK451), 2), 0)</f>
        <v>0</v>
      </c>
      <c r="CF451" s="20"/>
      <c r="CG451" s="20">
        <f>IFERROR(ROUND(((INDEX('Stock List'!$M$11:$M$1010, MATCH(AN451, 'Stock List'!$K$11:$K$1010, 0))/INDEX('Stock List'!$L$11:$L$1010, MATCH(AN451, 'Stock List'!$K$11:$K$1010, 0)))*AM451), 2), 0)</f>
        <v>0</v>
      </c>
      <c r="CH451" s="20"/>
      <c r="CI451" s="20">
        <f>IFERROR(ROUND(((INDEX('Stock List'!$M$11:$M$1010, MATCH(AP451, 'Stock List'!$K$11:$K$1010, 0))/INDEX('Stock List'!$L$11:$L$1010, MATCH(AP451, 'Stock List'!$K$11:$K$1010, 0)))*AO451), 2), 0)</f>
        <v>0</v>
      </c>
      <c r="CJ451" s="20"/>
      <c r="CK451" s="20">
        <f>IFERROR(ROUND(((INDEX('Stock List'!$M$11:$M$1010, MATCH(AR451, 'Stock List'!$K$11:$K$1010, 0))/INDEX('Stock List'!$L$11:$L$1010, MATCH(AR451, 'Stock List'!$K$11:$K$1010, 0)))*AQ451), 2), 0)</f>
        <v>0</v>
      </c>
      <c r="CL451" s="20"/>
      <c r="CM451" s="20">
        <f>IFERROR(ROUND(((INDEX('Stock List'!$M$11:$M$1010, MATCH(AT451, 'Stock List'!$K$11:$K$1010, 0))/INDEX('Stock List'!$L$11:$L$1010, MATCH(AT451, 'Stock List'!$K$11:$K$1010, 0)))*AS451), 2), 0)</f>
        <v>0</v>
      </c>
      <c r="CN451" s="20"/>
      <c r="CO451" s="20">
        <f>IFERROR(ROUND(((INDEX('Stock List'!$M$11:$M$1010, MATCH(AV451, 'Stock List'!$K$11:$K$1010, 0))/INDEX('Stock List'!$L$11:$L$1010, MATCH(AV451, 'Stock List'!$K$11:$K$1010, 0)))*AU451), 2), 0)</f>
        <v>0</v>
      </c>
      <c r="CP451" s="20"/>
      <c r="CQ451" s="20">
        <f>IFERROR(ROUND(((INDEX('Stock List'!$M$11:$M$1010, MATCH(AX451, 'Stock List'!$K$11:$K$1010, 0))/INDEX('Stock List'!$L$11:$L$1010, MATCH(AX451, 'Stock List'!$K$11:$K$1010, 0)))*AW451), 2), 0)</f>
        <v>0</v>
      </c>
      <c r="CR451" s="22"/>
      <c r="CT451" s="106" t="str">
        <f t="shared" si="349"/>
        <v/>
      </c>
      <c r="CU451" s="22" t="str">
        <f t="shared" si="350"/>
        <v/>
      </c>
      <c r="CX451" s="106" t="str">
        <f t="shared" si="351"/>
        <v/>
      </c>
      <c r="CY451" s="20" t="str">
        <f t="shared" si="352"/>
        <v/>
      </c>
      <c r="CZ451" s="22" t="str">
        <f t="shared" si="353"/>
        <v/>
      </c>
      <c r="DB451" s="76" t="str">
        <f>IF($H451="", "", COUNTIF($G$11:$G$1010, "&gt;"&amp;$G451)+1+COUNTIF($G$11:$G451, $G451)-1)</f>
        <v/>
      </c>
      <c r="DC451" s="76" t="str">
        <f>IF($H451="", "", COUNTIF($CZ$11:$CZ$1010, "&gt;"&amp;$CZ451)+1+COUNTIF($CZ$11:$CZ451, $CZ451)-1)</f>
        <v/>
      </c>
      <c r="DE451" s="147" t="str">
        <f t="shared" si="354"/>
        <v/>
      </c>
      <c r="DF451" s="148"/>
      <c r="DG451" s="19" t="str">
        <f t="shared" si="355"/>
        <v/>
      </c>
      <c r="DH451" s="153" t="str">
        <f t="shared" si="356"/>
        <v/>
      </c>
      <c r="DI451" s="19" t="str">
        <f t="shared" si="308"/>
        <v/>
      </c>
      <c r="DJ451" s="153" t="str">
        <f t="shared" si="309"/>
        <v/>
      </c>
      <c r="DK451" s="19" t="str">
        <f t="shared" si="310"/>
        <v/>
      </c>
      <c r="DL451" s="153" t="str">
        <f t="shared" si="311"/>
        <v/>
      </c>
      <c r="DM451" s="19" t="str">
        <f t="shared" si="312"/>
        <v/>
      </c>
      <c r="DN451" s="153" t="str">
        <f t="shared" si="313"/>
        <v/>
      </c>
      <c r="DO451" s="19" t="str">
        <f t="shared" si="314"/>
        <v/>
      </c>
      <c r="DP451" s="153" t="str">
        <f t="shared" si="315"/>
        <v/>
      </c>
      <c r="DQ451" s="19" t="str">
        <f t="shared" si="316"/>
        <v/>
      </c>
      <c r="DR451" s="153" t="str">
        <f t="shared" si="317"/>
        <v/>
      </c>
      <c r="DS451" s="19" t="str">
        <f t="shared" si="318"/>
        <v/>
      </c>
      <c r="DT451" s="153" t="str">
        <f t="shared" si="319"/>
        <v/>
      </c>
      <c r="DU451" s="19" t="str">
        <f t="shared" si="320"/>
        <v/>
      </c>
      <c r="DV451" s="153" t="str">
        <f t="shared" si="321"/>
        <v/>
      </c>
      <c r="DW451" s="19" t="str">
        <f t="shared" si="322"/>
        <v/>
      </c>
      <c r="DX451" s="153" t="str">
        <f t="shared" si="323"/>
        <v/>
      </c>
      <c r="DY451" s="19" t="str">
        <f t="shared" si="324"/>
        <v/>
      </c>
      <c r="DZ451" s="153" t="str">
        <f t="shared" si="325"/>
        <v/>
      </c>
      <c r="EA451" s="19" t="str">
        <f t="shared" si="326"/>
        <v/>
      </c>
      <c r="EB451" s="153" t="str">
        <f t="shared" si="327"/>
        <v/>
      </c>
      <c r="EC451" s="19" t="str">
        <f t="shared" si="328"/>
        <v/>
      </c>
      <c r="ED451" s="153" t="str">
        <f t="shared" si="329"/>
        <v/>
      </c>
      <c r="EE451" s="19" t="str">
        <f t="shared" si="330"/>
        <v/>
      </c>
      <c r="EF451" s="153" t="str">
        <f t="shared" si="331"/>
        <v/>
      </c>
      <c r="EG451" s="19" t="str">
        <f t="shared" si="332"/>
        <v/>
      </c>
      <c r="EH451" s="153" t="str">
        <f t="shared" si="333"/>
        <v/>
      </c>
      <c r="EI451" s="19" t="str">
        <f t="shared" si="334"/>
        <v/>
      </c>
      <c r="EJ451" s="153" t="str">
        <f t="shared" si="335"/>
        <v/>
      </c>
      <c r="EK451" s="19" t="str">
        <f t="shared" si="336"/>
        <v/>
      </c>
      <c r="EL451" s="153" t="str">
        <f t="shared" si="337"/>
        <v/>
      </c>
      <c r="EM451" s="19" t="str">
        <f t="shared" si="338"/>
        <v/>
      </c>
      <c r="EN451" s="153" t="str">
        <f t="shared" si="339"/>
        <v/>
      </c>
      <c r="EO451" s="19" t="str">
        <f t="shared" si="340"/>
        <v/>
      </c>
      <c r="EP451" s="153" t="str">
        <f t="shared" si="341"/>
        <v/>
      </c>
      <c r="EQ451" s="19" t="str">
        <f t="shared" si="342"/>
        <v/>
      </c>
      <c r="ER451" s="153" t="str">
        <f t="shared" si="343"/>
        <v/>
      </c>
      <c r="ES451" s="19" t="str">
        <f t="shared" si="344"/>
        <v/>
      </c>
      <c r="ET451" s="153" t="str">
        <f t="shared" si="345"/>
        <v/>
      </c>
    </row>
    <row r="452" spans="1:150" x14ac:dyDescent="0.25">
      <c r="A452" s="31"/>
      <c r="B452" s="91" t="str">
        <f t="shared" si="346"/>
        <v/>
      </c>
      <c r="C452" s="20" t="str">
        <f t="shared" si="306"/>
        <v/>
      </c>
      <c r="D452" s="97" t="str">
        <f t="shared" si="307"/>
        <v/>
      </c>
      <c r="E452" s="62" t="str">
        <f t="shared" si="347"/>
        <v/>
      </c>
      <c r="F452" s="31"/>
      <c r="G452" s="282"/>
      <c r="H452" s="283"/>
      <c r="I452" s="284"/>
      <c r="J452" s="285"/>
      <c r="K452" s="286"/>
      <c r="L452" s="287"/>
      <c r="M452" s="288"/>
      <c r="N452" s="287"/>
      <c r="O452" s="288"/>
      <c r="P452" s="287"/>
      <c r="Q452" s="288"/>
      <c r="R452" s="287"/>
      <c r="S452" s="288"/>
      <c r="T452" s="287"/>
      <c r="U452" s="288"/>
      <c r="V452" s="287"/>
      <c r="W452" s="288"/>
      <c r="X452" s="287"/>
      <c r="Y452" s="288"/>
      <c r="Z452" s="287"/>
      <c r="AA452" s="288"/>
      <c r="AB452" s="287"/>
      <c r="AC452" s="288"/>
      <c r="AD452" s="287"/>
      <c r="AE452" s="288"/>
      <c r="AF452" s="287"/>
      <c r="AG452" s="288"/>
      <c r="AH452" s="287"/>
      <c r="AI452" s="288"/>
      <c r="AJ452" s="287"/>
      <c r="AK452" s="288"/>
      <c r="AL452" s="287"/>
      <c r="AM452" s="288"/>
      <c r="AN452" s="287"/>
      <c r="AO452" s="288"/>
      <c r="AP452" s="287"/>
      <c r="AQ452" s="288"/>
      <c r="AR452" s="287"/>
      <c r="AS452" s="288"/>
      <c r="AT452" s="287"/>
      <c r="AU452" s="288"/>
      <c r="AV452" s="287"/>
      <c r="AW452" s="288"/>
      <c r="AX452" s="287"/>
      <c r="AY452" s="31"/>
      <c r="BA452" s="76" t="str">
        <f t="shared" si="348"/>
        <v/>
      </c>
      <c r="BC452" s="76" t="str">
        <f>IF('Stock List'!$K452="", "", 'Stock List'!$K452)</f>
        <v/>
      </c>
      <c r="BE452" s="106">
        <f>IFERROR(ROUND(((INDEX('Stock List'!$M$11:$M$1010, MATCH(L452, 'Stock List'!$K$11:$K$1010, 0))/INDEX('Stock List'!$L$11:$L$1010, MATCH(L452, 'Stock List'!$K$11:$K$1010, 0)))*K452), 2), 0)</f>
        <v>0</v>
      </c>
      <c r="BF452" s="20"/>
      <c r="BG452" s="20">
        <f>IFERROR(ROUND(((INDEX('Stock List'!$M$11:$M$1010, MATCH(N452, 'Stock List'!$K$11:$K$1010, 0))/INDEX('Stock List'!$L$11:$L$1010, MATCH(N452, 'Stock List'!$K$11:$K$1010, 0)))*M452), 2), 0)</f>
        <v>0</v>
      </c>
      <c r="BH452" s="20"/>
      <c r="BI452" s="20">
        <f>IFERROR(ROUND(((INDEX('Stock List'!$M$11:$M$1010, MATCH(P452, 'Stock List'!$K$11:$K$1010, 0))/INDEX('Stock List'!$L$11:$L$1010, MATCH(P452, 'Stock List'!$K$11:$K$1010, 0)))*O452), 2), 0)</f>
        <v>0</v>
      </c>
      <c r="BJ452" s="20"/>
      <c r="BK452" s="20">
        <f>IFERROR(ROUND(((INDEX('Stock List'!$M$11:$M$1010, MATCH(R452, 'Stock List'!$K$11:$K$1010, 0))/INDEX('Stock List'!$L$11:$L$1010, MATCH(R452, 'Stock List'!$K$11:$K$1010, 0)))*Q452), 2), 0)</f>
        <v>0</v>
      </c>
      <c r="BL452" s="20"/>
      <c r="BM452" s="20">
        <f>IFERROR(ROUND(((INDEX('Stock List'!$M$11:$M$1010, MATCH(T452, 'Stock List'!$K$11:$K$1010, 0))/INDEX('Stock List'!$L$11:$L$1010, MATCH(T452, 'Stock List'!$K$11:$K$1010, 0)))*S452), 2), 0)</f>
        <v>0</v>
      </c>
      <c r="BN452" s="20"/>
      <c r="BO452" s="20">
        <f>IFERROR(ROUND(((INDEX('Stock List'!$M$11:$M$1010, MATCH(V452, 'Stock List'!$K$11:$K$1010, 0))/INDEX('Stock List'!$L$11:$L$1010, MATCH(V452, 'Stock List'!$K$11:$K$1010, 0)))*U452), 2), 0)</f>
        <v>0</v>
      </c>
      <c r="BP452" s="20"/>
      <c r="BQ452" s="20">
        <f>IFERROR(ROUND(((INDEX('Stock List'!$M$11:$M$1010, MATCH(X452, 'Stock List'!$K$11:$K$1010, 0))/INDEX('Stock List'!$L$11:$L$1010, MATCH(X452, 'Stock List'!$K$11:$K$1010, 0)))*W452), 2), 0)</f>
        <v>0</v>
      </c>
      <c r="BR452" s="20"/>
      <c r="BS452" s="20">
        <f>IFERROR(ROUND(((INDEX('Stock List'!$M$11:$M$1010, MATCH(Z452, 'Stock List'!$K$11:$K$1010, 0))/INDEX('Stock List'!$L$11:$L$1010, MATCH(Z452, 'Stock List'!$K$11:$K$1010, 0)))*Y452), 2), 0)</f>
        <v>0</v>
      </c>
      <c r="BT452" s="20"/>
      <c r="BU452" s="20">
        <f>IFERROR(ROUND(((INDEX('Stock List'!$M$11:$M$1010, MATCH(AB452, 'Stock List'!$K$11:$K$1010, 0))/INDEX('Stock List'!$L$11:$L$1010, MATCH(AB452, 'Stock List'!$K$11:$K$1010, 0)))*AA452), 2), 0)</f>
        <v>0</v>
      </c>
      <c r="BV452" s="20"/>
      <c r="BW452" s="20">
        <f>IFERROR(ROUND(((INDEX('Stock List'!$M$11:$M$1010, MATCH(AD452, 'Stock List'!$K$11:$K$1010, 0))/INDEX('Stock List'!$L$11:$L$1010, MATCH(AD452, 'Stock List'!$K$11:$K$1010, 0)))*AC452), 2), 0)</f>
        <v>0</v>
      </c>
      <c r="BX452" s="20"/>
      <c r="BY452" s="20">
        <f>IFERROR(ROUND(((INDEX('Stock List'!$M$11:$M$1010, MATCH(AF452, 'Stock List'!$K$11:$K$1010, 0))/INDEX('Stock List'!$L$11:$L$1010, MATCH(AF452, 'Stock List'!$K$11:$K$1010, 0)))*AE452), 2), 0)</f>
        <v>0</v>
      </c>
      <c r="BZ452" s="20"/>
      <c r="CA452" s="20">
        <f>IFERROR(ROUND(((INDEX('Stock List'!$M$11:$M$1010, MATCH(AH452, 'Stock List'!$K$11:$K$1010, 0))/INDEX('Stock List'!$L$11:$L$1010, MATCH(AH452, 'Stock List'!$K$11:$K$1010, 0)))*AG452), 2), 0)</f>
        <v>0</v>
      </c>
      <c r="CB452" s="20"/>
      <c r="CC452" s="20">
        <f>IFERROR(ROUND(((INDEX('Stock List'!$M$11:$M$1010, MATCH(AJ452, 'Stock List'!$K$11:$K$1010, 0))/INDEX('Stock List'!$L$11:$L$1010, MATCH(AJ452, 'Stock List'!$K$11:$K$1010, 0)))*AI452), 2), 0)</f>
        <v>0</v>
      </c>
      <c r="CD452" s="20"/>
      <c r="CE452" s="20">
        <f>IFERROR(ROUND(((INDEX('Stock List'!$M$11:$M$1010, MATCH(AL452, 'Stock List'!$K$11:$K$1010, 0))/INDEX('Stock List'!$L$11:$L$1010, MATCH(AL452, 'Stock List'!$K$11:$K$1010, 0)))*AK452), 2), 0)</f>
        <v>0</v>
      </c>
      <c r="CF452" s="20"/>
      <c r="CG452" s="20">
        <f>IFERROR(ROUND(((INDEX('Stock List'!$M$11:$M$1010, MATCH(AN452, 'Stock List'!$K$11:$K$1010, 0))/INDEX('Stock List'!$L$11:$L$1010, MATCH(AN452, 'Stock List'!$K$11:$K$1010, 0)))*AM452), 2), 0)</f>
        <v>0</v>
      </c>
      <c r="CH452" s="20"/>
      <c r="CI452" s="20">
        <f>IFERROR(ROUND(((INDEX('Stock List'!$M$11:$M$1010, MATCH(AP452, 'Stock List'!$K$11:$K$1010, 0))/INDEX('Stock List'!$L$11:$L$1010, MATCH(AP452, 'Stock List'!$K$11:$K$1010, 0)))*AO452), 2), 0)</f>
        <v>0</v>
      </c>
      <c r="CJ452" s="20"/>
      <c r="CK452" s="20">
        <f>IFERROR(ROUND(((INDEX('Stock List'!$M$11:$M$1010, MATCH(AR452, 'Stock List'!$K$11:$K$1010, 0))/INDEX('Stock List'!$L$11:$L$1010, MATCH(AR452, 'Stock List'!$K$11:$K$1010, 0)))*AQ452), 2), 0)</f>
        <v>0</v>
      </c>
      <c r="CL452" s="20"/>
      <c r="CM452" s="20">
        <f>IFERROR(ROUND(((INDEX('Stock List'!$M$11:$M$1010, MATCH(AT452, 'Stock List'!$K$11:$K$1010, 0))/INDEX('Stock List'!$L$11:$L$1010, MATCH(AT452, 'Stock List'!$K$11:$K$1010, 0)))*AS452), 2), 0)</f>
        <v>0</v>
      </c>
      <c r="CN452" s="20"/>
      <c r="CO452" s="20">
        <f>IFERROR(ROUND(((INDEX('Stock List'!$M$11:$M$1010, MATCH(AV452, 'Stock List'!$K$11:$K$1010, 0))/INDEX('Stock List'!$L$11:$L$1010, MATCH(AV452, 'Stock List'!$K$11:$K$1010, 0)))*AU452), 2), 0)</f>
        <v>0</v>
      </c>
      <c r="CP452" s="20"/>
      <c r="CQ452" s="20">
        <f>IFERROR(ROUND(((INDEX('Stock List'!$M$11:$M$1010, MATCH(AX452, 'Stock List'!$K$11:$K$1010, 0))/INDEX('Stock List'!$L$11:$L$1010, MATCH(AX452, 'Stock List'!$K$11:$K$1010, 0)))*AW452), 2), 0)</f>
        <v>0</v>
      </c>
      <c r="CR452" s="22"/>
      <c r="CT452" s="106" t="str">
        <f t="shared" si="349"/>
        <v/>
      </c>
      <c r="CU452" s="22" t="str">
        <f t="shared" si="350"/>
        <v/>
      </c>
      <c r="CX452" s="106" t="str">
        <f t="shared" si="351"/>
        <v/>
      </c>
      <c r="CY452" s="20" t="str">
        <f t="shared" si="352"/>
        <v/>
      </c>
      <c r="CZ452" s="22" t="str">
        <f t="shared" si="353"/>
        <v/>
      </c>
      <c r="DB452" s="76" t="str">
        <f>IF($H452="", "", COUNTIF($G$11:$G$1010, "&gt;"&amp;$G452)+1+COUNTIF($G$11:$G452, $G452)-1)</f>
        <v/>
      </c>
      <c r="DC452" s="76" t="str">
        <f>IF($H452="", "", COUNTIF($CZ$11:$CZ$1010, "&gt;"&amp;$CZ452)+1+COUNTIF($CZ$11:$CZ452, $CZ452)-1)</f>
        <v/>
      </c>
      <c r="DE452" s="147" t="str">
        <f t="shared" si="354"/>
        <v/>
      </c>
      <c r="DF452" s="148"/>
      <c r="DG452" s="19" t="str">
        <f t="shared" si="355"/>
        <v/>
      </c>
      <c r="DH452" s="153" t="str">
        <f t="shared" si="356"/>
        <v/>
      </c>
      <c r="DI452" s="19" t="str">
        <f t="shared" si="308"/>
        <v/>
      </c>
      <c r="DJ452" s="153" t="str">
        <f t="shared" si="309"/>
        <v/>
      </c>
      <c r="DK452" s="19" t="str">
        <f t="shared" si="310"/>
        <v/>
      </c>
      <c r="DL452" s="153" t="str">
        <f t="shared" si="311"/>
        <v/>
      </c>
      <c r="DM452" s="19" t="str">
        <f t="shared" si="312"/>
        <v/>
      </c>
      <c r="DN452" s="153" t="str">
        <f t="shared" si="313"/>
        <v/>
      </c>
      <c r="DO452" s="19" t="str">
        <f t="shared" si="314"/>
        <v/>
      </c>
      <c r="DP452" s="153" t="str">
        <f t="shared" si="315"/>
        <v/>
      </c>
      <c r="DQ452" s="19" t="str">
        <f t="shared" si="316"/>
        <v/>
      </c>
      <c r="DR452" s="153" t="str">
        <f t="shared" si="317"/>
        <v/>
      </c>
      <c r="DS452" s="19" t="str">
        <f t="shared" si="318"/>
        <v/>
      </c>
      <c r="DT452" s="153" t="str">
        <f t="shared" si="319"/>
        <v/>
      </c>
      <c r="DU452" s="19" t="str">
        <f t="shared" si="320"/>
        <v/>
      </c>
      <c r="DV452" s="153" t="str">
        <f t="shared" si="321"/>
        <v/>
      </c>
      <c r="DW452" s="19" t="str">
        <f t="shared" si="322"/>
        <v/>
      </c>
      <c r="DX452" s="153" t="str">
        <f t="shared" si="323"/>
        <v/>
      </c>
      <c r="DY452" s="19" t="str">
        <f t="shared" si="324"/>
        <v/>
      </c>
      <c r="DZ452" s="153" t="str">
        <f t="shared" si="325"/>
        <v/>
      </c>
      <c r="EA452" s="19" t="str">
        <f t="shared" si="326"/>
        <v/>
      </c>
      <c r="EB452" s="153" t="str">
        <f t="shared" si="327"/>
        <v/>
      </c>
      <c r="EC452" s="19" t="str">
        <f t="shared" si="328"/>
        <v/>
      </c>
      <c r="ED452" s="153" t="str">
        <f t="shared" si="329"/>
        <v/>
      </c>
      <c r="EE452" s="19" t="str">
        <f t="shared" si="330"/>
        <v/>
      </c>
      <c r="EF452" s="153" t="str">
        <f t="shared" si="331"/>
        <v/>
      </c>
      <c r="EG452" s="19" t="str">
        <f t="shared" si="332"/>
        <v/>
      </c>
      <c r="EH452" s="153" t="str">
        <f t="shared" si="333"/>
        <v/>
      </c>
      <c r="EI452" s="19" t="str">
        <f t="shared" si="334"/>
        <v/>
      </c>
      <c r="EJ452" s="153" t="str">
        <f t="shared" si="335"/>
        <v/>
      </c>
      <c r="EK452" s="19" t="str">
        <f t="shared" si="336"/>
        <v/>
      </c>
      <c r="EL452" s="153" t="str">
        <f t="shared" si="337"/>
        <v/>
      </c>
      <c r="EM452" s="19" t="str">
        <f t="shared" si="338"/>
        <v/>
      </c>
      <c r="EN452" s="153" t="str">
        <f t="shared" si="339"/>
        <v/>
      </c>
      <c r="EO452" s="19" t="str">
        <f t="shared" si="340"/>
        <v/>
      </c>
      <c r="EP452" s="153" t="str">
        <f t="shared" si="341"/>
        <v/>
      </c>
      <c r="EQ452" s="19" t="str">
        <f t="shared" si="342"/>
        <v/>
      </c>
      <c r="ER452" s="153" t="str">
        <f t="shared" si="343"/>
        <v/>
      </c>
      <c r="ES452" s="19" t="str">
        <f t="shared" si="344"/>
        <v/>
      </c>
      <c r="ET452" s="153" t="str">
        <f t="shared" si="345"/>
        <v/>
      </c>
    </row>
    <row r="453" spans="1:150" x14ac:dyDescent="0.25">
      <c r="A453" s="31"/>
      <c r="B453" s="91" t="str">
        <f t="shared" si="346"/>
        <v/>
      </c>
      <c r="C453" s="20" t="str">
        <f t="shared" si="306"/>
        <v/>
      </c>
      <c r="D453" s="97" t="str">
        <f t="shared" si="307"/>
        <v/>
      </c>
      <c r="E453" s="62" t="str">
        <f t="shared" si="347"/>
        <v/>
      </c>
      <c r="F453" s="31"/>
      <c r="G453" s="282"/>
      <c r="H453" s="283"/>
      <c r="I453" s="284"/>
      <c r="J453" s="285"/>
      <c r="K453" s="286"/>
      <c r="L453" s="287"/>
      <c r="M453" s="288"/>
      <c r="N453" s="287"/>
      <c r="O453" s="288"/>
      <c r="P453" s="287"/>
      <c r="Q453" s="288"/>
      <c r="R453" s="287"/>
      <c r="S453" s="288"/>
      <c r="T453" s="287"/>
      <c r="U453" s="288"/>
      <c r="V453" s="287"/>
      <c r="W453" s="288"/>
      <c r="X453" s="287"/>
      <c r="Y453" s="288"/>
      <c r="Z453" s="287"/>
      <c r="AA453" s="288"/>
      <c r="AB453" s="287"/>
      <c r="AC453" s="288"/>
      <c r="AD453" s="287"/>
      <c r="AE453" s="288"/>
      <c r="AF453" s="287"/>
      <c r="AG453" s="288"/>
      <c r="AH453" s="287"/>
      <c r="AI453" s="288"/>
      <c r="AJ453" s="287"/>
      <c r="AK453" s="288"/>
      <c r="AL453" s="287"/>
      <c r="AM453" s="288"/>
      <c r="AN453" s="287"/>
      <c r="AO453" s="288"/>
      <c r="AP453" s="287"/>
      <c r="AQ453" s="288"/>
      <c r="AR453" s="287"/>
      <c r="AS453" s="288"/>
      <c r="AT453" s="287"/>
      <c r="AU453" s="288"/>
      <c r="AV453" s="287"/>
      <c r="AW453" s="288"/>
      <c r="AX453" s="287"/>
      <c r="AY453" s="31"/>
      <c r="BA453" s="76" t="str">
        <f t="shared" si="348"/>
        <v/>
      </c>
      <c r="BC453" s="76" t="str">
        <f>IF('Stock List'!$K453="", "", 'Stock List'!$K453)</f>
        <v/>
      </c>
      <c r="BE453" s="106">
        <f>IFERROR(ROUND(((INDEX('Stock List'!$M$11:$M$1010, MATCH(L453, 'Stock List'!$K$11:$K$1010, 0))/INDEX('Stock List'!$L$11:$L$1010, MATCH(L453, 'Stock List'!$K$11:$K$1010, 0)))*K453), 2), 0)</f>
        <v>0</v>
      </c>
      <c r="BF453" s="20"/>
      <c r="BG453" s="20">
        <f>IFERROR(ROUND(((INDEX('Stock List'!$M$11:$M$1010, MATCH(N453, 'Stock List'!$K$11:$K$1010, 0))/INDEX('Stock List'!$L$11:$L$1010, MATCH(N453, 'Stock List'!$K$11:$K$1010, 0)))*M453), 2), 0)</f>
        <v>0</v>
      </c>
      <c r="BH453" s="20"/>
      <c r="BI453" s="20">
        <f>IFERROR(ROUND(((INDEX('Stock List'!$M$11:$M$1010, MATCH(P453, 'Stock List'!$K$11:$K$1010, 0))/INDEX('Stock List'!$L$11:$L$1010, MATCH(P453, 'Stock List'!$K$11:$K$1010, 0)))*O453), 2), 0)</f>
        <v>0</v>
      </c>
      <c r="BJ453" s="20"/>
      <c r="BK453" s="20">
        <f>IFERROR(ROUND(((INDEX('Stock List'!$M$11:$M$1010, MATCH(R453, 'Stock List'!$K$11:$K$1010, 0))/INDEX('Stock List'!$L$11:$L$1010, MATCH(R453, 'Stock List'!$K$11:$K$1010, 0)))*Q453), 2), 0)</f>
        <v>0</v>
      </c>
      <c r="BL453" s="20"/>
      <c r="BM453" s="20">
        <f>IFERROR(ROUND(((INDEX('Stock List'!$M$11:$M$1010, MATCH(T453, 'Stock List'!$K$11:$K$1010, 0))/INDEX('Stock List'!$L$11:$L$1010, MATCH(T453, 'Stock List'!$K$11:$K$1010, 0)))*S453), 2), 0)</f>
        <v>0</v>
      </c>
      <c r="BN453" s="20"/>
      <c r="BO453" s="20">
        <f>IFERROR(ROUND(((INDEX('Stock List'!$M$11:$M$1010, MATCH(V453, 'Stock List'!$K$11:$K$1010, 0))/INDEX('Stock List'!$L$11:$L$1010, MATCH(V453, 'Stock List'!$K$11:$K$1010, 0)))*U453), 2), 0)</f>
        <v>0</v>
      </c>
      <c r="BP453" s="20"/>
      <c r="BQ453" s="20">
        <f>IFERROR(ROUND(((INDEX('Stock List'!$M$11:$M$1010, MATCH(X453, 'Stock List'!$K$11:$K$1010, 0))/INDEX('Stock List'!$L$11:$L$1010, MATCH(X453, 'Stock List'!$K$11:$K$1010, 0)))*W453), 2), 0)</f>
        <v>0</v>
      </c>
      <c r="BR453" s="20"/>
      <c r="BS453" s="20">
        <f>IFERROR(ROUND(((INDEX('Stock List'!$M$11:$M$1010, MATCH(Z453, 'Stock List'!$K$11:$K$1010, 0))/INDEX('Stock List'!$L$11:$L$1010, MATCH(Z453, 'Stock List'!$K$11:$K$1010, 0)))*Y453), 2), 0)</f>
        <v>0</v>
      </c>
      <c r="BT453" s="20"/>
      <c r="BU453" s="20">
        <f>IFERROR(ROUND(((INDEX('Stock List'!$M$11:$M$1010, MATCH(AB453, 'Stock List'!$K$11:$K$1010, 0))/INDEX('Stock List'!$L$11:$L$1010, MATCH(AB453, 'Stock List'!$K$11:$K$1010, 0)))*AA453), 2), 0)</f>
        <v>0</v>
      </c>
      <c r="BV453" s="20"/>
      <c r="BW453" s="20">
        <f>IFERROR(ROUND(((INDEX('Stock List'!$M$11:$M$1010, MATCH(AD453, 'Stock List'!$K$11:$K$1010, 0))/INDEX('Stock List'!$L$11:$L$1010, MATCH(AD453, 'Stock List'!$K$11:$K$1010, 0)))*AC453), 2), 0)</f>
        <v>0</v>
      </c>
      <c r="BX453" s="20"/>
      <c r="BY453" s="20">
        <f>IFERROR(ROUND(((INDEX('Stock List'!$M$11:$M$1010, MATCH(AF453, 'Stock List'!$K$11:$K$1010, 0))/INDEX('Stock List'!$L$11:$L$1010, MATCH(AF453, 'Stock List'!$K$11:$K$1010, 0)))*AE453), 2), 0)</f>
        <v>0</v>
      </c>
      <c r="BZ453" s="20"/>
      <c r="CA453" s="20">
        <f>IFERROR(ROUND(((INDEX('Stock List'!$M$11:$M$1010, MATCH(AH453, 'Stock List'!$K$11:$K$1010, 0))/INDEX('Stock List'!$L$11:$L$1010, MATCH(AH453, 'Stock List'!$K$11:$K$1010, 0)))*AG453), 2), 0)</f>
        <v>0</v>
      </c>
      <c r="CB453" s="20"/>
      <c r="CC453" s="20">
        <f>IFERROR(ROUND(((INDEX('Stock List'!$M$11:$M$1010, MATCH(AJ453, 'Stock List'!$K$11:$K$1010, 0))/INDEX('Stock List'!$L$11:$L$1010, MATCH(AJ453, 'Stock List'!$K$11:$K$1010, 0)))*AI453), 2), 0)</f>
        <v>0</v>
      </c>
      <c r="CD453" s="20"/>
      <c r="CE453" s="20">
        <f>IFERROR(ROUND(((INDEX('Stock List'!$M$11:$M$1010, MATCH(AL453, 'Stock List'!$K$11:$K$1010, 0))/INDEX('Stock List'!$L$11:$L$1010, MATCH(AL453, 'Stock List'!$K$11:$K$1010, 0)))*AK453), 2), 0)</f>
        <v>0</v>
      </c>
      <c r="CF453" s="20"/>
      <c r="CG453" s="20">
        <f>IFERROR(ROUND(((INDEX('Stock List'!$M$11:$M$1010, MATCH(AN453, 'Stock List'!$K$11:$K$1010, 0))/INDEX('Stock List'!$L$11:$L$1010, MATCH(AN453, 'Stock List'!$K$11:$K$1010, 0)))*AM453), 2), 0)</f>
        <v>0</v>
      </c>
      <c r="CH453" s="20"/>
      <c r="CI453" s="20">
        <f>IFERROR(ROUND(((INDEX('Stock List'!$M$11:$M$1010, MATCH(AP453, 'Stock List'!$K$11:$K$1010, 0))/INDEX('Stock List'!$L$11:$L$1010, MATCH(AP453, 'Stock List'!$K$11:$K$1010, 0)))*AO453), 2), 0)</f>
        <v>0</v>
      </c>
      <c r="CJ453" s="20"/>
      <c r="CK453" s="20">
        <f>IFERROR(ROUND(((INDEX('Stock List'!$M$11:$M$1010, MATCH(AR453, 'Stock List'!$K$11:$K$1010, 0))/INDEX('Stock List'!$L$11:$L$1010, MATCH(AR453, 'Stock List'!$K$11:$K$1010, 0)))*AQ453), 2), 0)</f>
        <v>0</v>
      </c>
      <c r="CL453" s="20"/>
      <c r="CM453" s="20">
        <f>IFERROR(ROUND(((INDEX('Stock List'!$M$11:$M$1010, MATCH(AT453, 'Stock List'!$K$11:$K$1010, 0))/INDEX('Stock List'!$L$11:$L$1010, MATCH(AT453, 'Stock List'!$K$11:$K$1010, 0)))*AS453), 2), 0)</f>
        <v>0</v>
      </c>
      <c r="CN453" s="20"/>
      <c r="CO453" s="20">
        <f>IFERROR(ROUND(((INDEX('Stock List'!$M$11:$M$1010, MATCH(AV453, 'Stock List'!$K$11:$K$1010, 0))/INDEX('Stock List'!$L$11:$L$1010, MATCH(AV453, 'Stock List'!$K$11:$K$1010, 0)))*AU453), 2), 0)</f>
        <v>0</v>
      </c>
      <c r="CP453" s="20"/>
      <c r="CQ453" s="20">
        <f>IFERROR(ROUND(((INDEX('Stock List'!$M$11:$M$1010, MATCH(AX453, 'Stock List'!$K$11:$K$1010, 0))/INDEX('Stock List'!$L$11:$L$1010, MATCH(AX453, 'Stock List'!$K$11:$K$1010, 0)))*AW453), 2), 0)</f>
        <v>0</v>
      </c>
      <c r="CR453" s="22"/>
      <c r="CT453" s="106" t="str">
        <f t="shared" si="349"/>
        <v/>
      </c>
      <c r="CU453" s="22" t="str">
        <f t="shared" si="350"/>
        <v/>
      </c>
      <c r="CX453" s="106" t="str">
        <f t="shared" si="351"/>
        <v/>
      </c>
      <c r="CY453" s="20" t="str">
        <f t="shared" si="352"/>
        <v/>
      </c>
      <c r="CZ453" s="22" t="str">
        <f t="shared" si="353"/>
        <v/>
      </c>
      <c r="DB453" s="76" t="str">
        <f>IF($H453="", "", COUNTIF($G$11:$G$1010, "&gt;"&amp;$G453)+1+COUNTIF($G$11:$G453, $G453)-1)</f>
        <v/>
      </c>
      <c r="DC453" s="76" t="str">
        <f>IF($H453="", "", COUNTIF($CZ$11:$CZ$1010, "&gt;"&amp;$CZ453)+1+COUNTIF($CZ$11:$CZ453, $CZ453)-1)</f>
        <v/>
      </c>
      <c r="DE453" s="147" t="str">
        <f t="shared" si="354"/>
        <v/>
      </c>
      <c r="DF453" s="148"/>
      <c r="DG453" s="19" t="str">
        <f t="shared" si="355"/>
        <v/>
      </c>
      <c r="DH453" s="153" t="str">
        <f t="shared" si="356"/>
        <v/>
      </c>
      <c r="DI453" s="19" t="str">
        <f t="shared" si="308"/>
        <v/>
      </c>
      <c r="DJ453" s="153" t="str">
        <f t="shared" si="309"/>
        <v/>
      </c>
      <c r="DK453" s="19" t="str">
        <f t="shared" si="310"/>
        <v/>
      </c>
      <c r="DL453" s="153" t="str">
        <f t="shared" si="311"/>
        <v/>
      </c>
      <c r="DM453" s="19" t="str">
        <f t="shared" si="312"/>
        <v/>
      </c>
      <c r="DN453" s="153" t="str">
        <f t="shared" si="313"/>
        <v/>
      </c>
      <c r="DO453" s="19" t="str">
        <f t="shared" si="314"/>
        <v/>
      </c>
      <c r="DP453" s="153" t="str">
        <f t="shared" si="315"/>
        <v/>
      </c>
      <c r="DQ453" s="19" t="str">
        <f t="shared" si="316"/>
        <v/>
      </c>
      <c r="DR453" s="153" t="str">
        <f t="shared" si="317"/>
        <v/>
      </c>
      <c r="DS453" s="19" t="str">
        <f t="shared" si="318"/>
        <v/>
      </c>
      <c r="DT453" s="153" t="str">
        <f t="shared" si="319"/>
        <v/>
      </c>
      <c r="DU453" s="19" t="str">
        <f t="shared" si="320"/>
        <v/>
      </c>
      <c r="DV453" s="153" t="str">
        <f t="shared" si="321"/>
        <v/>
      </c>
      <c r="DW453" s="19" t="str">
        <f t="shared" si="322"/>
        <v/>
      </c>
      <c r="DX453" s="153" t="str">
        <f t="shared" si="323"/>
        <v/>
      </c>
      <c r="DY453" s="19" t="str">
        <f t="shared" si="324"/>
        <v/>
      </c>
      <c r="DZ453" s="153" t="str">
        <f t="shared" si="325"/>
        <v/>
      </c>
      <c r="EA453" s="19" t="str">
        <f t="shared" si="326"/>
        <v/>
      </c>
      <c r="EB453" s="153" t="str">
        <f t="shared" si="327"/>
        <v/>
      </c>
      <c r="EC453" s="19" t="str">
        <f t="shared" si="328"/>
        <v/>
      </c>
      <c r="ED453" s="153" t="str">
        <f t="shared" si="329"/>
        <v/>
      </c>
      <c r="EE453" s="19" t="str">
        <f t="shared" si="330"/>
        <v/>
      </c>
      <c r="EF453" s="153" t="str">
        <f t="shared" si="331"/>
        <v/>
      </c>
      <c r="EG453" s="19" t="str">
        <f t="shared" si="332"/>
        <v/>
      </c>
      <c r="EH453" s="153" t="str">
        <f t="shared" si="333"/>
        <v/>
      </c>
      <c r="EI453" s="19" t="str">
        <f t="shared" si="334"/>
        <v/>
      </c>
      <c r="EJ453" s="153" t="str">
        <f t="shared" si="335"/>
        <v/>
      </c>
      <c r="EK453" s="19" t="str">
        <f t="shared" si="336"/>
        <v/>
      </c>
      <c r="EL453" s="153" t="str">
        <f t="shared" si="337"/>
        <v/>
      </c>
      <c r="EM453" s="19" t="str">
        <f t="shared" si="338"/>
        <v/>
      </c>
      <c r="EN453" s="153" t="str">
        <f t="shared" si="339"/>
        <v/>
      </c>
      <c r="EO453" s="19" t="str">
        <f t="shared" si="340"/>
        <v/>
      </c>
      <c r="EP453" s="153" t="str">
        <f t="shared" si="341"/>
        <v/>
      </c>
      <c r="EQ453" s="19" t="str">
        <f t="shared" si="342"/>
        <v/>
      </c>
      <c r="ER453" s="153" t="str">
        <f t="shared" si="343"/>
        <v/>
      </c>
      <c r="ES453" s="19" t="str">
        <f t="shared" si="344"/>
        <v/>
      </c>
      <c r="ET453" s="153" t="str">
        <f t="shared" si="345"/>
        <v/>
      </c>
    </row>
    <row r="454" spans="1:150" x14ac:dyDescent="0.25">
      <c r="A454" s="31"/>
      <c r="B454" s="91" t="str">
        <f t="shared" si="346"/>
        <v/>
      </c>
      <c r="C454" s="20" t="str">
        <f t="shared" si="306"/>
        <v/>
      </c>
      <c r="D454" s="97" t="str">
        <f t="shared" si="307"/>
        <v/>
      </c>
      <c r="E454" s="62" t="str">
        <f t="shared" si="347"/>
        <v/>
      </c>
      <c r="F454" s="31"/>
      <c r="G454" s="282"/>
      <c r="H454" s="283"/>
      <c r="I454" s="284"/>
      <c r="J454" s="285"/>
      <c r="K454" s="286"/>
      <c r="L454" s="287"/>
      <c r="M454" s="288"/>
      <c r="N454" s="287"/>
      <c r="O454" s="288"/>
      <c r="P454" s="287"/>
      <c r="Q454" s="288"/>
      <c r="R454" s="287"/>
      <c r="S454" s="288"/>
      <c r="T454" s="287"/>
      <c r="U454" s="288"/>
      <c r="V454" s="287"/>
      <c r="W454" s="288"/>
      <c r="X454" s="287"/>
      <c r="Y454" s="288"/>
      <c r="Z454" s="287"/>
      <c r="AA454" s="288"/>
      <c r="AB454" s="287"/>
      <c r="AC454" s="288"/>
      <c r="AD454" s="287"/>
      <c r="AE454" s="288"/>
      <c r="AF454" s="287"/>
      <c r="AG454" s="288"/>
      <c r="AH454" s="287"/>
      <c r="AI454" s="288"/>
      <c r="AJ454" s="287"/>
      <c r="AK454" s="288"/>
      <c r="AL454" s="287"/>
      <c r="AM454" s="288"/>
      <c r="AN454" s="287"/>
      <c r="AO454" s="288"/>
      <c r="AP454" s="287"/>
      <c r="AQ454" s="288"/>
      <c r="AR454" s="287"/>
      <c r="AS454" s="288"/>
      <c r="AT454" s="287"/>
      <c r="AU454" s="288"/>
      <c r="AV454" s="287"/>
      <c r="AW454" s="288"/>
      <c r="AX454" s="287"/>
      <c r="AY454" s="31"/>
      <c r="BA454" s="76" t="str">
        <f t="shared" si="348"/>
        <v/>
      </c>
      <c r="BC454" s="76" t="str">
        <f>IF('Stock List'!$K454="", "", 'Stock List'!$K454)</f>
        <v/>
      </c>
      <c r="BE454" s="106">
        <f>IFERROR(ROUND(((INDEX('Stock List'!$M$11:$M$1010, MATCH(L454, 'Stock List'!$K$11:$K$1010, 0))/INDEX('Stock List'!$L$11:$L$1010, MATCH(L454, 'Stock List'!$K$11:$K$1010, 0)))*K454), 2), 0)</f>
        <v>0</v>
      </c>
      <c r="BF454" s="20"/>
      <c r="BG454" s="20">
        <f>IFERROR(ROUND(((INDEX('Stock List'!$M$11:$M$1010, MATCH(N454, 'Stock List'!$K$11:$K$1010, 0))/INDEX('Stock List'!$L$11:$L$1010, MATCH(N454, 'Stock List'!$K$11:$K$1010, 0)))*M454), 2), 0)</f>
        <v>0</v>
      </c>
      <c r="BH454" s="20"/>
      <c r="BI454" s="20">
        <f>IFERROR(ROUND(((INDEX('Stock List'!$M$11:$M$1010, MATCH(P454, 'Stock List'!$K$11:$K$1010, 0))/INDEX('Stock List'!$L$11:$L$1010, MATCH(P454, 'Stock List'!$K$11:$K$1010, 0)))*O454), 2), 0)</f>
        <v>0</v>
      </c>
      <c r="BJ454" s="20"/>
      <c r="BK454" s="20">
        <f>IFERROR(ROUND(((INDEX('Stock List'!$M$11:$M$1010, MATCH(R454, 'Stock List'!$K$11:$K$1010, 0))/INDEX('Stock List'!$L$11:$L$1010, MATCH(R454, 'Stock List'!$K$11:$K$1010, 0)))*Q454), 2), 0)</f>
        <v>0</v>
      </c>
      <c r="BL454" s="20"/>
      <c r="BM454" s="20">
        <f>IFERROR(ROUND(((INDEX('Stock List'!$M$11:$M$1010, MATCH(T454, 'Stock List'!$K$11:$K$1010, 0))/INDEX('Stock List'!$L$11:$L$1010, MATCH(T454, 'Stock List'!$K$11:$K$1010, 0)))*S454), 2), 0)</f>
        <v>0</v>
      </c>
      <c r="BN454" s="20"/>
      <c r="BO454" s="20">
        <f>IFERROR(ROUND(((INDEX('Stock List'!$M$11:$M$1010, MATCH(V454, 'Stock List'!$K$11:$K$1010, 0))/INDEX('Stock List'!$L$11:$L$1010, MATCH(V454, 'Stock List'!$K$11:$K$1010, 0)))*U454), 2), 0)</f>
        <v>0</v>
      </c>
      <c r="BP454" s="20"/>
      <c r="BQ454" s="20">
        <f>IFERROR(ROUND(((INDEX('Stock List'!$M$11:$M$1010, MATCH(X454, 'Stock List'!$K$11:$K$1010, 0))/INDEX('Stock List'!$L$11:$L$1010, MATCH(X454, 'Stock List'!$K$11:$K$1010, 0)))*W454), 2), 0)</f>
        <v>0</v>
      </c>
      <c r="BR454" s="20"/>
      <c r="BS454" s="20">
        <f>IFERROR(ROUND(((INDEX('Stock List'!$M$11:$M$1010, MATCH(Z454, 'Stock List'!$K$11:$K$1010, 0))/INDEX('Stock List'!$L$11:$L$1010, MATCH(Z454, 'Stock List'!$K$11:$K$1010, 0)))*Y454), 2), 0)</f>
        <v>0</v>
      </c>
      <c r="BT454" s="20"/>
      <c r="BU454" s="20">
        <f>IFERROR(ROUND(((INDEX('Stock List'!$M$11:$M$1010, MATCH(AB454, 'Stock List'!$K$11:$K$1010, 0))/INDEX('Stock List'!$L$11:$L$1010, MATCH(AB454, 'Stock List'!$K$11:$K$1010, 0)))*AA454), 2), 0)</f>
        <v>0</v>
      </c>
      <c r="BV454" s="20"/>
      <c r="BW454" s="20">
        <f>IFERROR(ROUND(((INDEX('Stock List'!$M$11:$M$1010, MATCH(AD454, 'Stock List'!$K$11:$K$1010, 0))/INDEX('Stock List'!$L$11:$L$1010, MATCH(AD454, 'Stock List'!$K$11:$K$1010, 0)))*AC454), 2), 0)</f>
        <v>0</v>
      </c>
      <c r="BX454" s="20"/>
      <c r="BY454" s="20">
        <f>IFERROR(ROUND(((INDEX('Stock List'!$M$11:$M$1010, MATCH(AF454, 'Stock List'!$K$11:$K$1010, 0))/INDEX('Stock List'!$L$11:$L$1010, MATCH(AF454, 'Stock List'!$K$11:$K$1010, 0)))*AE454), 2), 0)</f>
        <v>0</v>
      </c>
      <c r="BZ454" s="20"/>
      <c r="CA454" s="20">
        <f>IFERROR(ROUND(((INDEX('Stock List'!$M$11:$M$1010, MATCH(AH454, 'Stock List'!$K$11:$K$1010, 0))/INDEX('Stock List'!$L$11:$L$1010, MATCH(AH454, 'Stock List'!$K$11:$K$1010, 0)))*AG454), 2), 0)</f>
        <v>0</v>
      </c>
      <c r="CB454" s="20"/>
      <c r="CC454" s="20">
        <f>IFERROR(ROUND(((INDEX('Stock List'!$M$11:$M$1010, MATCH(AJ454, 'Stock List'!$K$11:$K$1010, 0))/INDEX('Stock List'!$L$11:$L$1010, MATCH(AJ454, 'Stock List'!$K$11:$K$1010, 0)))*AI454), 2), 0)</f>
        <v>0</v>
      </c>
      <c r="CD454" s="20"/>
      <c r="CE454" s="20">
        <f>IFERROR(ROUND(((INDEX('Stock List'!$M$11:$M$1010, MATCH(AL454, 'Stock List'!$K$11:$K$1010, 0))/INDEX('Stock List'!$L$11:$L$1010, MATCH(AL454, 'Stock List'!$K$11:$K$1010, 0)))*AK454), 2), 0)</f>
        <v>0</v>
      </c>
      <c r="CF454" s="20"/>
      <c r="CG454" s="20">
        <f>IFERROR(ROUND(((INDEX('Stock List'!$M$11:$M$1010, MATCH(AN454, 'Stock List'!$K$11:$K$1010, 0))/INDEX('Stock List'!$L$11:$L$1010, MATCH(AN454, 'Stock List'!$K$11:$K$1010, 0)))*AM454), 2), 0)</f>
        <v>0</v>
      </c>
      <c r="CH454" s="20"/>
      <c r="CI454" s="20">
        <f>IFERROR(ROUND(((INDEX('Stock List'!$M$11:$M$1010, MATCH(AP454, 'Stock List'!$K$11:$K$1010, 0))/INDEX('Stock List'!$L$11:$L$1010, MATCH(AP454, 'Stock List'!$K$11:$K$1010, 0)))*AO454), 2), 0)</f>
        <v>0</v>
      </c>
      <c r="CJ454" s="20"/>
      <c r="CK454" s="20">
        <f>IFERROR(ROUND(((INDEX('Stock List'!$M$11:$M$1010, MATCH(AR454, 'Stock List'!$K$11:$K$1010, 0))/INDEX('Stock List'!$L$11:$L$1010, MATCH(AR454, 'Stock List'!$K$11:$K$1010, 0)))*AQ454), 2), 0)</f>
        <v>0</v>
      </c>
      <c r="CL454" s="20"/>
      <c r="CM454" s="20">
        <f>IFERROR(ROUND(((INDEX('Stock List'!$M$11:$M$1010, MATCH(AT454, 'Stock List'!$K$11:$K$1010, 0))/INDEX('Stock List'!$L$11:$L$1010, MATCH(AT454, 'Stock List'!$K$11:$K$1010, 0)))*AS454), 2), 0)</f>
        <v>0</v>
      </c>
      <c r="CN454" s="20"/>
      <c r="CO454" s="20">
        <f>IFERROR(ROUND(((INDEX('Stock List'!$M$11:$M$1010, MATCH(AV454, 'Stock List'!$K$11:$K$1010, 0))/INDEX('Stock List'!$L$11:$L$1010, MATCH(AV454, 'Stock List'!$K$11:$K$1010, 0)))*AU454), 2), 0)</f>
        <v>0</v>
      </c>
      <c r="CP454" s="20"/>
      <c r="CQ454" s="20">
        <f>IFERROR(ROUND(((INDEX('Stock List'!$M$11:$M$1010, MATCH(AX454, 'Stock List'!$K$11:$K$1010, 0))/INDEX('Stock List'!$L$11:$L$1010, MATCH(AX454, 'Stock List'!$K$11:$K$1010, 0)))*AW454), 2), 0)</f>
        <v>0</v>
      </c>
      <c r="CR454" s="22"/>
      <c r="CT454" s="106" t="str">
        <f t="shared" si="349"/>
        <v/>
      </c>
      <c r="CU454" s="22" t="str">
        <f t="shared" si="350"/>
        <v/>
      </c>
      <c r="CX454" s="106" t="str">
        <f t="shared" si="351"/>
        <v/>
      </c>
      <c r="CY454" s="20" t="str">
        <f t="shared" si="352"/>
        <v/>
      </c>
      <c r="CZ454" s="22" t="str">
        <f t="shared" si="353"/>
        <v/>
      </c>
      <c r="DB454" s="76" t="str">
        <f>IF($H454="", "", COUNTIF($G$11:$G$1010, "&gt;"&amp;$G454)+1+COUNTIF($G$11:$G454, $G454)-1)</f>
        <v/>
      </c>
      <c r="DC454" s="76" t="str">
        <f>IF($H454="", "", COUNTIF($CZ$11:$CZ$1010, "&gt;"&amp;$CZ454)+1+COUNTIF($CZ$11:$CZ454, $CZ454)-1)</f>
        <v/>
      </c>
      <c r="DE454" s="147" t="str">
        <f t="shared" si="354"/>
        <v/>
      </c>
      <c r="DF454" s="148"/>
      <c r="DG454" s="19" t="str">
        <f t="shared" si="355"/>
        <v/>
      </c>
      <c r="DH454" s="153" t="str">
        <f t="shared" si="356"/>
        <v/>
      </c>
      <c r="DI454" s="19" t="str">
        <f t="shared" si="308"/>
        <v/>
      </c>
      <c r="DJ454" s="153" t="str">
        <f t="shared" si="309"/>
        <v/>
      </c>
      <c r="DK454" s="19" t="str">
        <f t="shared" si="310"/>
        <v/>
      </c>
      <c r="DL454" s="153" t="str">
        <f t="shared" si="311"/>
        <v/>
      </c>
      <c r="DM454" s="19" t="str">
        <f t="shared" si="312"/>
        <v/>
      </c>
      <c r="DN454" s="153" t="str">
        <f t="shared" si="313"/>
        <v/>
      </c>
      <c r="DO454" s="19" t="str">
        <f t="shared" si="314"/>
        <v/>
      </c>
      <c r="DP454" s="153" t="str">
        <f t="shared" si="315"/>
        <v/>
      </c>
      <c r="DQ454" s="19" t="str">
        <f t="shared" si="316"/>
        <v/>
      </c>
      <c r="DR454" s="153" t="str">
        <f t="shared" si="317"/>
        <v/>
      </c>
      <c r="DS454" s="19" t="str">
        <f t="shared" si="318"/>
        <v/>
      </c>
      <c r="DT454" s="153" t="str">
        <f t="shared" si="319"/>
        <v/>
      </c>
      <c r="DU454" s="19" t="str">
        <f t="shared" si="320"/>
        <v/>
      </c>
      <c r="DV454" s="153" t="str">
        <f t="shared" si="321"/>
        <v/>
      </c>
      <c r="DW454" s="19" t="str">
        <f t="shared" si="322"/>
        <v/>
      </c>
      <c r="DX454" s="153" t="str">
        <f t="shared" si="323"/>
        <v/>
      </c>
      <c r="DY454" s="19" t="str">
        <f t="shared" si="324"/>
        <v/>
      </c>
      <c r="DZ454" s="153" t="str">
        <f t="shared" si="325"/>
        <v/>
      </c>
      <c r="EA454" s="19" t="str">
        <f t="shared" si="326"/>
        <v/>
      </c>
      <c r="EB454" s="153" t="str">
        <f t="shared" si="327"/>
        <v/>
      </c>
      <c r="EC454" s="19" t="str">
        <f t="shared" si="328"/>
        <v/>
      </c>
      <c r="ED454" s="153" t="str">
        <f t="shared" si="329"/>
        <v/>
      </c>
      <c r="EE454" s="19" t="str">
        <f t="shared" si="330"/>
        <v/>
      </c>
      <c r="EF454" s="153" t="str">
        <f t="shared" si="331"/>
        <v/>
      </c>
      <c r="EG454" s="19" t="str">
        <f t="shared" si="332"/>
        <v/>
      </c>
      <c r="EH454" s="153" t="str">
        <f t="shared" si="333"/>
        <v/>
      </c>
      <c r="EI454" s="19" t="str">
        <f t="shared" si="334"/>
        <v/>
      </c>
      <c r="EJ454" s="153" t="str">
        <f t="shared" si="335"/>
        <v/>
      </c>
      <c r="EK454" s="19" t="str">
        <f t="shared" si="336"/>
        <v/>
      </c>
      <c r="EL454" s="153" t="str">
        <f t="shared" si="337"/>
        <v/>
      </c>
      <c r="EM454" s="19" t="str">
        <f t="shared" si="338"/>
        <v/>
      </c>
      <c r="EN454" s="153" t="str">
        <f t="shared" si="339"/>
        <v/>
      </c>
      <c r="EO454" s="19" t="str">
        <f t="shared" si="340"/>
        <v/>
      </c>
      <c r="EP454" s="153" t="str">
        <f t="shared" si="341"/>
        <v/>
      </c>
      <c r="EQ454" s="19" t="str">
        <f t="shared" si="342"/>
        <v/>
      </c>
      <c r="ER454" s="153" t="str">
        <f t="shared" si="343"/>
        <v/>
      </c>
      <c r="ES454" s="19" t="str">
        <f t="shared" si="344"/>
        <v/>
      </c>
      <c r="ET454" s="153" t="str">
        <f t="shared" si="345"/>
        <v/>
      </c>
    </row>
    <row r="455" spans="1:150" x14ac:dyDescent="0.25">
      <c r="A455" s="31"/>
      <c r="B455" s="91" t="str">
        <f t="shared" si="346"/>
        <v/>
      </c>
      <c r="C455" s="20" t="str">
        <f t="shared" si="306"/>
        <v/>
      </c>
      <c r="D455" s="97" t="str">
        <f t="shared" si="307"/>
        <v/>
      </c>
      <c r="E455" s="62" t="str">
        <f t="shared" si="347"/>
        <v/>
      </c>
      <c r="F455" s="31"/>
      <c r="G455" s="282"/>
      <c r="H455" s="283"/>
      <c r="I455" s="284"/>
      <c r="J455" s="285"/>
      <c r="K455" s="286"/>
      <c r="L455" s="287"/>
      <c r="M455" s="288"/>
      <c r="N455" s="287"/>
      <c r="O455" s="288"/>
      <c r="P455" s="287"/>
      <c r="Q455" s="288"/>
      <c r="R455" s="287"/>
      <c r="S455" s="288"/>
      <c r="T455" s="287"/>
      <c r="U455" s="288"/>
      <c r="V455" s="287"/>
      <c r="W455" s="288"/>
      <c r="X455" s="287"/>
      <c r="Y455" s="288"/>
      <c r="Z455" s="287"/>
      <c r="AA455" s="288"/>
      <c r="AB455" s="287"/>
      <c r="AC455" s="288"/>
      <c r="AD455" s="287"/>
      <c r="AE455" s="288"/>
      <c r="AF455" s="287"/>
      <c r="AG455" s="288"/>
      <c r="AH455" s="287"/>
      <c r="AI455" s="288"/>
      <c r="AJ455" s="287"/>
      <c r="AK455" s="288"/>
      <c r="AL455" s="287"/>
      <c r="AM455" s="288"/>
      <c r="AN455" s="287"/>
      <c r="AO455" s="288"/>
      <c r="AP455" s="287"/>
      <c r="AQ455" s="288"/>
      <c r="AR455" s="287"/>
      <c r="AS455" s="288"/>
      <c r="AT455" s="287"/>
      <c r="AU455" s="288"/>
      <c r="AV455" s="287"/>
      <c r="AW455" s="288"/>
      <c r="AX455" s="287"/>
      <c r="AY455" s="31"/>
      <c r="BA455" s="76" t="str">
        <f t="shared" si="348"/>
        <v/>
      </c>
      <c r="BC455" s="76" t="str">
        <f>IF('Stock List'!$K455="", "", 'Stock List'!$K455)</f>
        <v/>
      </c>
      <c r="BE455" s="106">
        <f>IFERROR(ROUND(((INDEX('Stock List'!$M$11:$M$1010, MATCH(L455, 'Stock List'!$K$11:$K$1010, 0))/INDEX('Stock List'!$L$11:$L$1010, MATCH(L455, 'Stock List'!$K$11:$K$1010, 0)))*K455), 2), 0)</f>
        <v>0</v>
      </c>
      <c r="BF455" s="20"/>
      <c r="BG455" s="20">
        <f>IFERROR(ROUND(((INDEX('Stock List'!$M$11:$M$1010, MATCH(N455, 'Stock List'!$K$11:$K$1010, 0))/INDEX('Stock List'!$L$11:$L$1010, MATCH(N455, 'Stock List'!$K$11:$K$1010, 0)))*M455), 2), 0)</f>
        <v>0</v>
      </c>
      <c r="BH455" s="20"/>
      <c r="BI455" s="20">
        <f>IFERROR(ROUND(((INDEX('Stock List'!$M$11:$M$1010, MATCH(P455, 'Stock List'!$K$11:$K$1010, 0))/INDEX('Stock List'!$L$11:$L$1010, MATCH(P455, 'Stock List'!$K$11:$K$1010, 0)))*O455), 2), 0)</f>
        <v>0</v>
      </c>
      <c r="BJ455" s="20"/>
      <c r="BK455" s="20">
        <f>IFERROR(ROUND(((INDEX('Stock List'!$M$11:$M$1010, MATCH(R455, 'Stock List'!$K$11:$K$1010, 0))/INDEX('Stock List'!$L$11:$L$1010, MATCH(R455, 'Stock List'!$K$11:$K$1010, 0)))*Q455), 2), 0)</f>
        <v>0</v>
      </c>
      <c r="BL455" s="20"/>
      <c r="BM455" s="20">
        <f>IFERROR(ROUND(((INDEX('Stock List'!$M$11:$M$1010, MATCH(T455, 'Stock List'!$K$11:$K$1010, 0))/INDEX('Stock List'!$L$11:$L$1010, MATCH(T455, 'Stock List'!$K$11:$K$1010, 0)))*S455), 2), 0)</f>
        <v>0</v>
      </c>
      <c r="BN455" s="20"/>
      <c r="BO455" s="20">
        <f>IFERROR(ROUND(((INDEX('Stock List'!$M$11:$M$1010, MATCH(V455, 'Stock List'!$K$11:$K$1010, 0))/INDEX('Stock List'!$L$11:$L$1010, MATCH(V455, 'Stock List'!$K$11:$K$1010, 0)))*U455), 2), 0)</f>
        <v>0</v>
      </c>
      <c r="BP455" s="20"/>
      <c r="BQ455" s="20">
        <f>IFERROR(ROUND(((INDEX('Stock List'!$M$11:$M$1010, MATCH(X455, 'Stock List'!$K$11:$K$1010, 0))/INDEX('Stock List'!$L$11:$L$1010, MATCH(X455, 'Stock List'!$K$11:$K$1010, 0)))*W455), 2), 0)</f>
        <v>0</v>
      </c>
      <c r="BR455" s="20"/>
      <c r="BS455" s="20">
        <f>IFERROR(ROUND(((INDEX('Stock List'!$M$11:$M$1010, MATCH(Z455, 'Stock List'!$K$11:$K$1010, 0))/INDEX('Stock List'!$L$11:$L$1010, MATCH(Z455, 'Stock List'!$K$11:$K$1010, 0)))*Y455), 2), 0)</f>
        <v>0</v>
      </c>
      <c r="BT455" s="20"/>
      <c r="BU455" s="20">
        <f>IFERROR(ROUND(((INDEX('Stock List'!$M$11:$M$1010, MATCH(AB455, 'Stock List'!$K$11:$K$1010, 0))/INDEX('Stock List'!$L$11:$L$1010, MATCH(AB455, 'Stock List'!$K$11:$K$1010, 0)))*AA455), 2), 0)</f>
        <v>0</v>
      </c>
      <c r="BV455" s="20"/>
      <c r="BW455" s="20">
        <f>IFERROR(ROUND(((INDEX('Stock List'!$M$11:$M$1010, MATCH(AD455, 'Stock List'!$K$11:$K$1010, 0))/INDEX('Stock List'!$L$11:$L$1010, MATCH(AD455, 'Stock List'!$K$11:$K$1010, 0)))*AC455), 2), 0)</f>
        <v>0</v>
      </c>
      <c r="BX455" s="20"/>
      <c r="BY455" s="20">
        <f>IFERROR(ROUND(((INDEX('Stock List'!$M$11:$M$1010, MATCH(AF455, 'Stock List'!$K$11:$K$1010, 0))/INDEX('Stock List'!$L$11:$L$1010, MATCH(AF455, 'Stock List'!$K$11:$K$1010, 0)))*AE455), 2), 0)</f>
        <v>0</v>
      </c>
      <c r="BZ455" s="20"/>
      <c r="CA455" s="20">
        <f>IFERROR(ROUND(((INDEX('Stock List'!$M$11:$M$1010, MATCH(AH455, 'Stock List'!$K$11:$K$1010, 0))/INDEX('Stock List'!$L$11:$L$1010, MATCH(AH455, 'Stock List'!$K$11:$K$1010, 0)))*AG455), 2), 0)</f>
        <v>0</v>
      </c>
      <c r="CB455" s="20"/>
      <c r="CC455" s="20">
        <f>IFERROR(ROUND(((INDEX('Stock List'!$M$11:$M$1010, MATCH(AJ455, 'Stock List'!$K$11:$K$1010, 0))/INDEX('Stock List'!$L$11:$L$1010, MATCH(AJ455, 'Stock List'!$K$11:$K$1010, 0)))*AI455), 2), 0)</f>
        <v>0</v>
      </c>
      <c r="CD455" s="20"/>
      <c r="CE455" s="20">
        <f>IFERROR(ROUND(((INDEX('Stock List'!$M$11:$M$1010, MATCH(AL455, 'Stock List'!$K$11:$K$1010, 0))/INDEX('Stock List'!$L$11:$L$1010, MATCH(AL455, 'Stock List'!$K$11:$K$1010, 0)))*AK455), 2), 0)</f>
        <v>0</v>
      </c>
      <c r="CF455" s="20"/>
      <c r="CG455" s="20">
        <f>IFERROR(ROUND(((INDEX('Stock List'!$M$11:$M$1010, MATCH(AN455, 'Stock List'!$K$11:$K$1010, 0))/INDEX('Stock List'!$L$11:$L$1010, MATCH(AN455, 'Stock List'!$K$11:$K$1010, 0)))*AM455), 2), 0)</f>
        <v>0</v>
      </c>
      <c r="CH455" s="20"/>
      <c r="CI455" s="20">
        <f>IFERROR(ROUND(((INDEX('Stock List'!$M$11:$M$1010, MATCH(AP455, 'Stock List'!$K$11:$K$1010, 0))/INDEX('Stock List'!$L$11:$L$1010, MATCH(AP455, 'Stock List'!$K$11:$K$1010, 0)))*AO455), 2), 0)</f>
        <v>0</v>
      </c>
      <c r="CJ455" s="20"/>
      <c r="CK455" s="20">
        <f>IFERROR(ROUND(((INDEX('Stock List'!$M$11:$M$1010, MATCH(AR455, 'Stock List'!$K$11:$K$1010, 0))/INDEX('Stock List'!$L$11:$L$1010, MATCH(AR455, 'Stock List'!$K$11:$K$1010, 0)))*AQ455), 2), 0)</f>
        <v>0</v>
      </c>
      <c r="CL455" s="20"/>
      <c r="CM455" s="20">
        <f>IFERROR(ROUND(((INDEX('Stock List'!$M$11:$M$1010, MATCH(AT455, 'Stock List'!$K$11:$K$1010, 0))/INDEX('Stock List'!$L$11:$L$1010, MATCH(AT455, 'Stock List'!$K$11:$K$1010, 0)))*AS455), 2), 0)</f>
        <v>0</v>
      </c>
      <c r="CN455" s="20"/>
      <c r="CO455" s="20">
        <f>IFERROR(ROUND(((INDEX('Stock List'!$M$11:$M$1010, MATCH(AV455, 'Stock List'!$K$11:$K$1010, 0))/INDEX('Stock List'!$L$11:$L$1010, MATCH(AV455, 'Stock List'!$K$11:$K$1010, 0)))*AU455), 2), 0)</f>
        <v>0</v>
      </c>
      <c r="CP455" s="20"/>
      <c r="CQ455" s="20">
        <f>IFERROR(ROUND(((INDEX('Stock List'!$M$11:$M$1010, MATCH(AX455, 'Stock List'!$K$11:$K$1010, 0))/INDEX('Stock List'!$L$11:$L$1010, MATCH(AX455, 'Stock List'!$K$11:$K$1010, 0)))*AW455), 2), 0)</f>
        <v>0</v>
      </c>
      <c r="CR455" s="22"/>
      <c r="CT455" s="106" t="str">
        <f t="shared" si="349"/>
        <v/>
      </c>
      <c r="CU455" s="22" t="str">
        <f t="shared" si="350"/>
        <v/>
      </c>
      <c r="CX455" s="106" t="str">
        <f t="shared" si="351"/>
        <v/>
      </c>
      <c r="CY455" s="20" t="str">
        <f t="shared" si="352"/>
        <v/>
      </c>
      <c r="CZ455" s="22" t="str">
        <f t="shared" si="353"/>
        <v/>
      </c>
      <c r="DB455" s="76" t="str">
        <f>IF($H455="", "", COUNTIF($G$11:$G$1010, "&gt;"&amp;$G455)+1+COUNTIF($G$11:$G455, $G455)-1)</f>
        <v/>
      </c>
      <c r="DC455" s="76" t="str">
        <f>IF($H455="", "", COUNTIF($CZ$11:$CZ$1010, "&gt;"&amp;$CZ455)+1+COUNTIF($CZ$11:$CZ455, $CZ455)-1)</f>
        <v/>
      </c>
      <c r="DE455" s="147" t="str">
        <f t="shared" si="354"/>
        <v/>
      </c>
      <c r="DF455" s="148"/>
      <c r="DG455" s="19" t="str">
        <f t="shared" si="355"/>
        <v/>
      </c>
      <c r="DH455" s="153" t="str">
        <f t="shared" si="356"/>
        <v/>
      </c>
      <c r="DI455" s="19" t="str">
        <f t="shared" si="308"/>
        <v/>
      </c>
      <c r="DJ455" s="153" t="str">
        <f t="shared" si="309"/>
        <v/>
      </c>
      <c r="DK455" s="19" t="str">
        <f t="shared" si="310"/>
        <v/>
      </c>
      <c r="DL455" s="153" t="str">
        <f t="shared" si="311"/>
        <v/>
      </c>
      <c r="DM455" s="19" t="str">
        <f t="shared" si="312"/>
        <v/>
      </c>
      <c r="DN455" s="153" t="str">
        <f t="shared" si="313"/>
        <v/>
      </c>
      <c r="DO455" s="19" t="str">
        <f t="shared" si="314"/>
        <v/>
      </c>
      <c r="DP455" s="153" t="str">
        <f t="shared" si="315"/>
        <v/>
      </c>
      <c r="DQ455" s="19" t="str">
        <f t="shared" si="316"/>
        <v/>
      </c>
      <c r="DR455" s="153" t="str">
        <f t="shared" si="317"/>
        <v/>
      </c>
      <c r="DS455" s="19" t="str">
        <f t="shared" si="318"/>
        <v/>
      </c>
      <c r="DT455" s="153" t="str">
        <f t="shared" si="319"/>
        <v/>
      </c>
      <c r="DU455" s="19" t="str">
        <f t="shared" si="320"/>
        <v/>
      </c>
      <c r="DV455" s="153" t="str">
        <f t="shared" si="321"/>
        <v/>
      </c>
      <c r="DW455" s="19" t="str">
        <f t="shared" si="322"/>
        <v/>
      </c>
      <c r="DX455" s="153" t="str">
        <f t="shared" si="323"/>
        <v/>
      </c>
      <c r="DY455" s="19" t="str">
        <f t="shared" si="324"/>
        <v/>
      </c>
      <c r="DZ455" s="153" t="str">
        <f t="shared" si="325"/>
        <v/>
      </c>
      <c r="EA455" s="19" t="str">
        <f t="shared" si="326"/>
        <v/>
      </c>
      <c r="EB455" s="153" t="str">
        <f t="shared" si="327"/>
        <v/>
      </c>
      <c r="EC455" s="19" t="str">
        <f t="shared" si="328"/>
        <v/>
      </c>
      <c r="ED455" s="153" t="str">
        <f t="shared" si="329"/>
        <v/>
      </c>
      <c r="EE455" s="19" t="str">
        <f t="shared" si="330"/>
        <v/>
      </c>
      <c r="EF455" s="153" t="str">
        <f t="shared" si="331"/>
        <v/>
      </c>
      <c r="EG455" s="19" t="str">
        <f t="shared" si="332"/>
        <v/>
      </c>
      <c r="EH455" s="153" t="str">
        <f t="shared" si="333"/>
        <v/>
      </c>
      <c r="EI455" s="19" t="str">
        <f t="shared" si="334"/>
        <v/>
      </c>
      <c r="EJ455" s="153" t="str">
        <f t="shared" si="335"/>
        <v/>
      </c>
      <c r="EK455" s="19" t="str">
        <f t="shared" si="336"/>
        <v/>
      </c>
      <c r="EL455" s="153" t="str">
        <f t="shared" si="337"/>
        <v/>
      </c>
      <c r="EM455" s="19" t="str">
        <f t="shared" si="338"/>
        <v/>
      </c>
      <c r="EN455" s="153" t="str">
        <f t="shared" si="339"/>
        <v/>
      </c>
      <c r="EO455" s="19" t="str">
        <f t="shared" si="340"/>
        <v/>
      </c>
      <c r="EP455" s="153" t="str">
        <f t="shared" si="341"/>
        <v/>
      </c>
      <c r="EQ455" s="19" t="str">
        <f t="shared" si="342"/>
        <v/>
      </c>
      <c r="ER455" s="153" t="str">
        <f t="shared" si="343"/>
        <v/>
      </c>
      <c r="ES455" s="19" t="str">
        <f t="shared" si="344"/>
        <v/>
      </c>
      <c r="ET455" s="153" t="str">
        <f t="shared" si="345"/>
        <v/>
      </c>
    </row>
    <row r="456" spans="1:150" x14ac:dyDescent="0.25">
      <c r="A456" s="31"/>
      <c r="B456" s="91" t="str">
        <f t="shared" si="346"/>
        <v/>
      </c>
      <c r="C456" s="20" t="str">
        <f t="shared" si="306"/>
        <v/>
      </c>
      <c r="D456" s="97" t="str">
        <f t="shared" si="307"/>
        <v/>
      </c>
      <c r="E456" s="62" t="str">
        <f t="shared" si="347"/>
        <v/>
      </c>
      <c r="F456" s="31"/>
      <c r="G456" s="282"/>
      <c r="H456" s="283"/>
      <c r="I456" s="284"/>
      <c r="J456" s="285"/>
      <c r="K456" s="286"/>
      <c r="L456" s="287"/>
      <c r="M456" s="288"/>
      <c r="N456" s="287"/>
      <c r="O456" s="288"/>
      <c r="P456" s="287"/>
      <c r="Q456" s="288"/>
      <c r="R456" s="287"/>
      <c r="S456" s="288"/>
      <c r="T456" s="287"/>
      <c r="U456" s="288"/>
      <c r="V456" s="287"/>
      <c r="W456" s="288"/>
      <c r="X456" s="287"/>
      <c r="Y456" s="288"/>
      <c r="Z456" s="287"/>
      <c r="AA456" s="288"/>
      <c r="AB456" s="287"/>
      <c r="AC456" s="288"/>
      <c r="AD456" s="287"/>
      <c r="AE456" s="288"/>
      <c r="AF456" s="287"/>
      <c r="AG456" s="288"/>
      <c r="AH456" s="287"/>
      <c r="AI456" s="288"/>
      <c r="AJ456" s="287"/>
      <c r="AK456" s="288"/>
      <c r="AL456" s="287"/>
      <c r="AM456" s="288"/>
      <c r="AN456" s="287"/>
      <c r="AO456" s="288"/>
      <c r="AP456" s="287"/>
      <c r="AQ456" s="288"/>
      <c r="AR456" s="287"/>
      <c r="AS456" s="288"/>
      <c r="AT456" s="287"/>
      <c r="AU456" s="288"/>
      <c r="AV456" s="287"/>
      <c r="AW456" s="288"/>
      <c r="AX456" s="287"/>
      <c r="AY456" s="31"/>
      <c r="BA456" s="76" t="str">
        <f t="shared" si="348"/>
        <v/>
      </c>
      <c r="BC456" s="76" t="str">
        <f>IF('Stock List'!$K456="", "", 'Stock List'!$K456)</f>
        <v/>
      </c>
      <c r="BE456" s="106">
        <f>IFERROR(ROUND(((INDEX('Stock List'!$M$11:$M$1010, MATCH(L456, 'Stock List'!$K$11:$K$1010, 0))/INDEX('Stock List'!$L$11:$L$1010, MATCH(L456, 'Stock List'!$K$11:$K$1010, 0)))*K456), 2), 0)</f>
        <v>0</v>
      </c>
      <c r="BF456" s="20"/>
      <c r="BG456" s="20">
        <f>IFERROR(ROUND(((INDEX('Stock List'!$M$11:$M$1010, MATCH(N456, 'Stock List'!$K$11:$K$1010, 0))/INDEX('Stock List'!$L$11:$L$1010, MATCH(N456, 'Stock List'!$K$11:$K$1010, 0)))*M456), 2), 0)</f>
        <v>0</v>
      </c>
      <c r="BH456" s="20"/>
      <c r="BI456" s="20">
        <f>IFERROR(ROUND(((INDEX('Stock List'!$M$11:$M$1010, MATCH(P456, 'Stock List'!$K$11:$K$1010, 0))/INDEX('Stock List'!$L$11:$L$1010, MATCH(P456, 'Stock List'!$K$11:$K$1010, 0)))*O456), 2), 0)</f>
        <v>0</v>
      </c>
      <c r="BJ456" s="20"/>
      <c r="BK456" s="20">
        <f>IFERROR(ROUND(((INDEX('Stock List'!$M$11:$M$1010, MATCH(R456, 'Stock List'!$K$11:$K$1010, 0))/INDEX('Stock List'!$L$11:$L$1010, MATCH(R456, 'Stock List'!$K$11:$K$1010, 0)))*Q456), 2), 0)</f>
        <v>0</v>
      </c>
      <c r="BL456" s="20"/>
      <c r="BM456" s="20">
        <f>IFERROR(ROUND(((INDEX('Stock List'!$M$11:$M$1010, MATCH(T456, 'Stock List'!$K$11:$K$1010, 0))/INDEX('Stock List'!$L$11:$L$1010, MATCH(T456, 'Stock List'!$K$11:$K$1010, 0)))*S456), 2), 0)</f>
        <v>0</v>
      </c>
      <c r="BN456" s="20"/>
      <c r="BO456" s="20">
        <f>IFERROR(ROUND(((INDEX('Stock List'!$M$11:$M$1010, MATCH(V456, 'Stock List'!$K$11:$K$1010, 0))/INDEX('Stock List'!$L$11:$L$1010, MATCH(V456, 'Stock List'!$K$11:$K$1010, 0)))*U456), 2), 0)</f>
        <v>0</v>
      </c>
      <c r="BP456" s="20"/>
      <c r="BQ456" s="20">
        <f>IFERROR(ROUND(((INDEX('Stock List'!$M$11:$M$1010, MATCH(X456, 'Stock List'!$K$11:$K$1010, 0))/INDEX('Stock List'!$L$11:$L$1010, MATCH(X456, 'Stock List'!$K$11:$K$1010, 0)))*W456), 2), 0)</f>
        <v>0</v>
      </c>
      <c r="BR456" s="20"/>
      <c r="BS456" s="20">
        <f>IFERROR(ROUND(((INDEX('Stock List'!$M$11:$M$1010, MATCH(Z456, 'Stock List'!$K$11:$K$1010, 0))/INDEX('Stock List'!$L$11:$L$1010, MATCH(Z456, 'Stock List'!$K$11:$K$1010, 0)))*Y456), 2), 0)</f>
        <v>0</v>
      </c>
      <c r="BT456" s="20"/>
      <c r="BU456" s="20">
        <f>IFERROR(ROUND(((INDEX('Stock List'!$M$11:$M$1010, MATCH(AB456, 'Stock List'!$K$11:$K$1010, 0))/INDEX('Stock List'!$L$11:$L$1010, MATCH(AB456, 'Stock List'!$K$11:$K$1010, 0)))*AA456), 2), 0)</f>
        <v>0</v>
      </c>
      <c r="BV456" s="20"/>
      <c r="BW456" s="20">
        <f>IFERROR(ROUND(((INDEX('Stock List'!$M$11:$M$1010, MATCH(AD456, 'Stock List'!$K$11:$K$1010, 0))/INDEX('Stock List'!$L$11:$L$1010, MATCH(AD456, 'Stock List'!$K$11:$K$1010, 0)))*AC456), 2), 0)</f>
        <v>0</v>
      </c>
      <c r="BX456" s="20"/>
      <c r="BY456" s="20">
        <f>IFERROR(ROUND(((INDEX('Stock List'!$M$11:$M$1010, MATCH(AF456, 'Stock List'!$K$11:$K$1010, 0))/INDEX('Stock List'!$L$11:$L$1010, MATCH(AF456, 'Stock List'!$K$11:$K$1010, 0)))*AE456), 2), 0)</f>
        <v>0</v>
      </c>
      <c r="BZ456" s="20"/>
      <c r="CA456" s="20">
        <f>IFERROR(ROUND(((INDEX('Stock List'!$M$11:$M$1010, MATCH(AH456, 'Stock List'!$K$11:$K$1010, 0))/INDEX('Stock List'!$L$11:$L$1010, MATCH(AH456, 'Stock List'!$K$11:$K$1010, 0)))*AG456), 2), 0)</f>
        <v>0</v>
      </c>
      <c r="CB456" s="20"/>
      <c r="CC456" s="20">
        <f>IFERROR(ROUND(((INDEX('Stock List'!$M$11:$M$1010, MATCH(AJ456, 'Stock List'!$K$11:$K$1010, 0))/INDEX('Stock List'!$L$11:$L$1010, MATCH(AJ456, 'Stock List'!$K$11:$K$1010, 0)))*AI456), 2), 0)</f>
        <v>0</v>
      </c>
      <c r="CD456" s="20"/>
      <c r="CE456" s="20">
        <f>IFERROR(ROUND(((INDEX('Stock List'!$M$11:$M$1010, MATCH(AL456, 'Stock List'!$K$11:$K$1010, 0))/INDEX('Stock List'!$L$11:$L$1010, MATCH(AL456, 'Stock List'!$K$11:$K$1010, 0)))*AK456), 2), 0)</f>
        <v>0</v>
      </c>
      <c r="CF456" s="20"/>
      <c r="CG456" s="20">
        <f>IFERROR(ROUND(((INDEX('Stock List'!$M$11:$M$1010, MATCH(AN456, 'Stock List'!$K$11:$K$1010, 0))/INDEX('Stock List'!$L$11:$L$1010, MATCH(AN456, 'Stock List'!$K$11:$K$1010, 0)))*AM456), 2), 0)</f>
        <v>0</v>
      </c>
      <c r="CH456" s="20"/>
      <c r="CI456" s="20">
        <f>IFERROR(ROUND(((INDEX('Stock List'!$M$11:$M$1010, MATCH(AP456, 'Stock List'!$K$11:$K$1010, 0))/INDEX('Stock List'!$L$11:$L$1010, MATCH(AP456, 'Stock List'!$K$11:$K$1010, 0)))*AO456), 2), 0)</f>
        <v>0</v>
      </c>
      <c r="CJ456" s="20"/>
      <c r="CK456" s="20">
        <f>IFERROR(ROUND(((INDEX('Stock List'!$M$11:$M$1010, MATCH(AR456, 'Stock List'!$K$11:$K$1010, 0))/INDEX('Stock List'!$L$11:$L$1010, MATCH(AR456, 'Stock List'!$K$11:$K$1010, 0)))*AQ456), 2), 0)</f>
        <v>0</v>
      </c>
      <c r="CL456" s="20"/>
      <c r="CM456" s="20">
        <f>IFERROR(ROUND(((INDEX('Stock List'!$M$11:$M$1010, MATCH(AT456, 'Stock List'!$K$11:$K$1010, 0))/INDEX('Stock List'!$L$11:$L$1010, MATCH(AT456, 'Stock List'!$K$11:$K$1010, 0)))*AS456), 2), 0)</f>
        <v>0</v>
      </c>
      <c r="CN456" s="20"/>
      <c r="CO456" s="20">
        <f>IFERROR(ROUND(((INDEX('Stock List'!$M$11:$M$1010, MATCH(AV456, 'Stock List'!$K$11:$K$1010, 0))/INDEX('Stock List'!$L$11:$L$1010, MATCH(AV456, 'Stock List'!$K$11:$K$1010, 0)))*AU456), 2), 0)</f>
        <v>0</v>
      </c>
      <c r="CP456" s="20"/>
      <c r="CQ456" s="20">
        <f>IFERROR(ROUND(((INDEX('Stock List'!$M$11:$M$1010, MATCH(AX456, 'Stock List'!$K$11:$K$1010, 0))/INDEX('Stock List'!$L$11:$L$1010, MATCH(AX456, 'Stock List'!$K$11:$K$1010, 0)))*AW456), 2), 0)</f>
        <v>0</v>
      </c>
      <c r="CR456" s="22"/>
      <c r="CT456" s="106" t="str">
        <f t="shared" si="349"/>
        <v/>
      </c>
      <c r="CU456" s="22" t="str">
        <f t="shared" si="350"/>
        <v/>
      </c>
      <c r="CX456" s="106" t="str">
        <f t="shared" si="351"/>
        <v/>
      </c>
      <c r="CY456" s="20" t="str">
        <f t="shared" si="352"/>
        <v/>
      </c>
      <c r="CZ456" s="22" t="str">
        <f t="shared" si="353"/>
        <v/>
      </c>
      <c r="DB456" s="76" t="str">
        <f>IF($H456="", "", COUNTIF($G$11:$G$1010, "&gt;"&amp;$G456)+1+COUNTIF($G$11:$G456, $G456)-1)</f>
        <v/>
      </c>
      <c r="DC456" s="76" t="str">
        <f>IF($H456="", "", COUNTIF($CZ$11:$CZ$1010, "&gt;"&amp;$CZ456)+1+COUNTIF($CZ$11:$CZ456, $CZ456)-1)</f>
        <v/>
      </c>
      <c r="DE456" s="147" t="str">
        <f t="shared" si="354"/>
        <v/>
      </c>
      <c r="DF456" s="148"/>
      <c r="DG456" s="19" t="str">
        <f t="shared" si="355"/>
        <v/>
      </c>
      <c r="DH456" s="153" t="str">
        <f t="shared" si="356"/>
        <v/>
      </c>
      <c r="DI456" s="19" t="str">
        <f t="shared" si="308"/>
        <v/>
      </c>
      <c r="DJ456" s="153" t="str">
        <f t="shared" si="309"/>
        <v/>
      </c>
      <c r="DK456" s="19" t="str">
        <f t="shared" si="310"/>
        <v/>
      </c>
      <c r="DL456" s="153" t="str">
        <f t="shared" si="311"/>
        <v/>
      </c>
      <c r="DM456" s="19" t="str">
        <f t="shared" si="312"/>
        <v/>
      </c>
      <c r="DN456" s="153" t="str">
        <f t="shared" si="313"/>
        <v/>
      </c>
      <c r="DO456" s="19" t="str">
        <f t="shared" si="314"/>
        <v/>
      </c>
      <c r="DP456" s="153" t="str">
        <f t="shared" si="315"/>
        <v/>
      </c>
      <c r="DQ456" s="19" t="str">
        <f t="shared" si="316"/>
        <v/>
      </c>
      <c r="DR456" s="153" t="str">
        <f t="shared" si="317"/>
        <v/>
      </c>
      <c r="DS456" s="19" t="str">
        <f t="shared" si="318"/>
        <v/>
      </c>
      <c r="DT456" s="153" t="str">
        <f t="shared" si="319"/>
        <v/>
      </c>
      <c r="DU456" s="19" t="str">
        <f t="shared" si="320"/>
        <v/>
      </c>
      <c r="DV456" s="153" t="str">
        <f t="shared" si="321"/>
        <v/>
      </c>
      <c r="DW456" s="19" t="str">
        <f t="shared" si="322"/>
        <v/>
      </c>
      <c r="DX456" s="153" t="str">
        <f t="shared" si="323"/>
        <v/>
      </c>
      <c r="DY456" s="19" t="str">
        <f t="shared" si="324"/>
        <v/>
      </c>
      <c r="DZ456" s="153" t="str">
        <f t="shared" si="325"/>
        <v/>
      </c>
      <c r="EA456" s="19" t="str">
        <f t="shared" si="326"/>
        <v/>
      </c>
      <c r="EB456" s="153" t="str">
        <f t="shared" si="327"/>
        <v/>
      </c>
      <c r="EC456" s="19" t="str">
        <f t="shared" si="328"/>
        <v/>
      </c>
      <c r="ED456" s="153" t="str">
        <f t="shared" si="329"/>
        <v/>
      </c>
      <c r="EE456" s="19" t="str">
        <f t="shared" si="330"/>
        <v/>
      </c>
      <c r="EF456" s="153" t="str">
        <f t="shared" si="331"/>
        <v/>
      </c>
      <c r="EG456" s="19" t="str">
        <f t="shared" si="332"/>
        <v/>
      </c>
      <c r="EH456" s="153" t="str">
        <f t="shared" si="333"/>
        <v/>
      </c>
      <c r="EI456" s="19" t="str">
        <f t="shared" si="334"/>
        <v/>
      </c>
      <c r="EJ456" s="153" t="str">
        <f t="shared" si="335"/>
        <v/>
      </c>
      <c r="EK456" s="19" t="str">
        <f t="shared" si="336"/>
        <v/>
      </c>
      <c r="EL456" s="153" t="str">
        <f t="shared" si="337"/>
        <v/>
      </c>
      <c r="EM456" s="19" t="str">
        <f t="shared" si="338"/>
        <v/>
      </c>
      <c r="EN456" s="153" t="str">
        <f t="shared" si="339"/>
        <v/>
      </c>
      <c r="EO456" s="19" t="str">
        <f t="shared" si="340"/>
        <v/>
      </c>
      <c r="EP456" s="153" t="str">
        <f t="shared" si="341"/>
        <v/>
      </c>
      <c r="EQ456" s="19" t="str">
        <f t="shared" si="342"/>
        <v/>
      </c>
      <c r="ER456" s="153" t="str">
        <f t="shared" si="343"/>
        <v/>
      </c>
      <c r="ES456" s="19" t="str">
        <f t="shared" si="344"/>
        <v/>
      </c>
      <c r="ET456" s="153" t="str">
        <f t="shared" si="345"/>
        <v/>
      </c>
    </row>
    <row r="457" spans="1:150" x14ac:dyDescent="0.25">
      <c r="A457" s="31"/>
      <c r="B457" s="91" t="str">
        <f t="shared" si="346"/>
        <v/>
      </c>
      <c r="C457" s="20" t="str">
        <f t="shared" si="306"/>
        <v/>
      </c>
      <c r="D457" s="97" t="str">
        <f t="shared" si="307"/>
        <v/>
      </c>
      <c r="E457" s="62" t="str">
        <f t="shared" si="347"/>
        <v/>
      </c>
      <c r="F457" s="31"/>
      <c r="G457" s="282"/>
      <c r="H457" s="283"/>
      <c r="I457" s="284"/>
      <c r="J457" s="285"/>
      <c r="K457" s="286"/>
      <c r="L457" s="287"/>
      <c r="M457" s="288"/>
      <c r="N457" s="287"/>
      <c r="O457" s="288"/>
      <c r="P457" s="287"/>
      <c r="Q457" s="288"/>
      <c r="R457" s="287"/>
      <c r="S457" s="288"/>
      <c r="T457" s="287"/>
      <c r="U457" s="288"/>
      <c r="V457" s="287"/>
      <c r="W457" s="288"/>
      <c r="X457" s="287"/>
      <c r="Y457" s="288"/>
      <c r="Z457" s="287"/>
      <c r="AA457" s="288"/>
      <c r="AB457" s="287"/>
      <c r="AC457" s="288"/>
      <c r="AD457" s="287"/>
      <c r="AE457" s="288"/>
      <c r="AF457" s="287"/>
      <c r="AG457" s="288"/>
      <c r="AH457" s="287"/>
      <c r="AI457" s="288"/>
      <c r="AJ457" s="287"/>
      <c r="AK457" s="288"/>
      <c r="AL457" s="287"/>
      <c r="AM457" s="288"/>
      <c r="AN457" s="287"/>
      <c r="AO457" s="288"/>
      <c r="AP457" s="287"/>
      <c r="AQ457" s="288"/>
      <c r="AR457" s="287"/>
      <c r="AS457" s="288"/>
      <c r="AT457" s="287"/>
      <c r="AU457" s="288"/>
      <c r="AV457" s="287"/>
      <c r="AW457" s="288"/>
      <c r="AX457" s="287"/>
      <c r="AY457" s="31"/>
      <c r="BA457" s="76" t="str">
        <f t="shared" si="348"/>
        <v/>
      </c>
      <c r="BC457" s="76" t="str">
        <f>IF('Stock List'!$K457="", "", 'Stock List'!$K457)</f>
        <v/>
      </c>
      <c r="BE457" s="106">
        <f>IFERROR(ROUND(((INDEX('Stock List'!$M$11:$M$1010, MATCH(L457, 'Stock List'!$K$11:$K$1010, 0))/INDEX('Stock List'!$L$11:$L$1010, MATCH(L457, 'Stock List'!$K$11:$K$1010, 0)))*K457), 2), 0)</f>
        <v>0</v>
      </c>
      <c r="BF457" s="20"/>
      <c r="BG457" s="20">
        <f>IFERROR(ROUND(((INDEX('Stock List'!$M$11:$M$1010, MATCH(N457, 'Stock List'!$K$11:$K$1010, 0))/INDEX('Stock List'!$L$11:$L$1010, MATCH(N457, 'Stock List'!$K$11:$K$1010, 0)))*M457), 2), 0)</f>
        <v>0</v>
      </c>
      <c r="BH457" s="20"/>
      <c r="BI457" s="20">
        <f>IFERROR(ROUND(((INDEX('Stock List'!$M$11:$M$1010, MATCH(P457, 'Stock List'!$K$11:$K$1010, 0))/INDEX('Stock List'!$L$11:$L$1010, MATCH(P457, 'Stock List'!$K$11:$K$1010, 0)))*O457), 2), 0)</f>
        <v>0</v>
      </c>
      <c r="BJ457" s="20"/>
      <c r="BK457" s="20">
        <f>IFERROR(ROUND(((INDEX('Stock List'!$M$11:$M$1010, MATCH(R457, 'Stock List'!$K$11:$K$1010, 0))/INDEX('Stock List'!$L$11:$L$1010, MATCH(R457, 'Stock List'!$K$11:$K$1010, 0)))*Q457), 2), 0)</f>
        <v>0</v>
      </c>
      <c r="BL457" s="20"/>
      <c r="BM457" s="20">
        <f>IFERROR(ROUND(((INDEX('Stock List'!$M$11:$M$1010, MATCH(T457, 'Stock List'!$K$11:$K$1010, 0))/INDEX('Stock List'!$L$11:$L$1010, MATCH(T457, 'Stock List'!$K$11:$K$1010, 0)))*S457), 2), 0)</f>
        <v>0</v>
      </c>
      <c r="BN457" s="20"/>
      <c r="BO457" s="20">
        <f>IFERROR(ROUND(((INDEX('Stock List'!$M$11:$M$1010, MATCH(V457, 'Stock List'!$K$11:$K$1010, 0))/INDEX('Stock List'!$L$11:$L$1010, MATCH(V457, 'Stock List'!$K$11:$K$1010, 0)))*U457), 2), 0)</f>
        <v>0</v>
      </c>
      <c r="BP457" s="20"/>
      <c r="BQ457" s="20">
        <f>IFERROR(ROUND(((INDEX('Stock List'!$M$11:$M$1010, MATCH(X457, 'Stock List'!$K$11:$K$1010, 0))/INDEX('Stock List'!$L$11:$L$1010, MATCH(X457, 'Stock List'!$K$11:$K$1010, 0)))*W457), 2), 0)</f>
        <v>0</v>
      </c>
      <c r="BR457" s="20"/>
      <c r="BS457" s="20">
        <f>IFERROR(ROUND(((INDEX('Stock List'!$M$11:$M$1010, MATCH(Z457, 'Stock List'!$K$11:$K$1010, 0))/INDEX('Stock List'!$L$11:$L$1010, MATCH(Z457, 'Stock List'!$K$11:$K$1010, 0)))*Y457), 2), 0)</f>
        <v>0</v>
      </c>
      <c r="BT457" s="20"/>
      <c r="BU457" s="20">
        <f>IFERROR(ROUND(((INDEX('Stock List'!$M$11:$M$1010, MATCH(AB457, 'Stock List'!$K$11:$K$1010, 0))/INDEX('Stock List'!$L$11:$L$1010, MATCH(AB457, 'Stock List'!$K$11:$K$1010, 0)))*AA457), 2), 0)</f>
        <v>0</v>
      </c>
      <c r="BV457" s="20"/>
      <c r="BW457" s="20">
        <f>IFERROR(ROUND(((INDEX('Stock List'!$M$11:$M$1010, MATCH(AD457, 'Stock List'!$K$11:$K$1010, 0))/INDEX('Stock List'!$L$11:$L$1010, MATCH(AD457, 'Stock List'!$K$11:$K$1010, 0)))*AC457), 2), 0)</f>
        <v>0</v>
      </c>
      <c r="BX457" s="20"/>
      <c r="BY457" s="20">
        <f>IFERROR(ROUND(((INDEX('Stock List'!$M$11:$M$1010, MATCH(AF457, 'Stock List'!$K$11:$K$1010, 0))/INDEX('Stock List'!$L$11:$L$1010, MATCH(AF457, 'Stock List'!$K$11:$K$1010, 0)))*AE457), 2), 0)</f>
        <v>0</v>
      </c>
      <c r="BZ457" s="20"/>
      <c r="CA457" s="20">
        <f>IFERROR(ROUND(((INDEX('Stock List'!$M$11:$M$1010, MATCH(AH457, 'Stock List'!$K$11:$K$1010, 0))/INDEX('Stock List'!$L$11:$L$1010, MATCH(AH457, 'Stock List'!$K$11:$K$1010, 0)))*AG457), 2), 0)</f>
        <v>0</v>
      </c>
      <c r="CB457" s="20"/>
      <c r="CC457" s="20">
        <f>IFERROR(ROUND(((INDEX('Stock List'!$M$11:$M$1010, MATCH(AJ457, 'Stock List'!$K$11:$K$1010, 0))/INDEX('Stock List'!$L$11:$L$1010, MATCH(AJ457, 'Stock List'!$K$11:$K$1010, 0)))*AI457), 2), 0)</f>
        <v>0</v>
      </c>
      <c r="CD457" s="20"/>
      <c r="CE457" s="20">
        <f>IFERROR(ROUND(((INDEX('Stock List'!$M$11:$M$1010, MATCH(AL457, 'Stock List'!$K$11:$K$1010, 0))/INDEX('Stock List'!$L$11:$L$1010, MATCH(AL457, 'Stock List'!$K$11:$K$1010, 0)))*AK457), 2), 0)</f>
        <v>0</v>
      </c>
      <c r="CF457" s="20"/>
      <c r="CG457" s="20">
        <f>IFERROR(ROUND(((INDEX('Stock List'!$M$11:$M$1010, MATCH(AN457, 'Stock List'!$K$11:$K$1010, 0))/INDEX('Stock List'!$L$11:$L$1010, MATCH(AN457, 'Stock List'!$K$11:$K$1010, 0)))*AM457), 2), 0)</f>
        <v>0</v>
      </c>
      <c r="CH457" s="20"/>
      <c r="CI457" s="20">
        <f>IFERROR(ROUND(((INDEX('Stock List'!$M$11:$M$1010, MATCH(AP457, 'Stock List'!$K$11:$K$1010, 0))/INDEX('Stock List'!$L$11:$L$1010, MATCH(AP457, 'Stock List'!$K$11:$K$1010, 0)))*AO457), 2), 0)</f>
        <v>0</v>
      </c>
      <c r="CJ457" s="20"/>
      <c r="CK457" s="20">
        <f>IFERROR(ROUND(((INDEX('Stock List'!$M$11:$M$1010, MATCH(AR457, 'Stock List'!$K$11:$K$1010, 0))/INDEX('Stock List'!$L$11:$L$1010, MATCH(AR457, 'Stock List'!$K$11:$K$1010, 0)))*AQ457), 2), 0)</f>
        <v>0</v>
      </c>
      <c r="CL457" s="20"/>
      <c r="CM457" s="20">
        <f>IFERROR(ROUND(((INDEX('Stock List'!$M$11:$M$1010, MATCH(AT457, 'Stock List'!$K$11:$K$1010, 0))/INDEX('Stock List'!$L$11:$L$1010, MATCH(AT457, 'Stock List'!$K$11:$K$1010, 0)))*AS457), 2), 0)</f>
        <v>0</v>
      </c>
      <c r="CN457" s="20"/>
      <c r="CO457" s="20">
        <f>IFERROR(ROUND(((INDEX('Stock List'!$M$11:$M$1010, MATCH(AV457, 'Stock List'!$K$11:$K$1010, 0))/INDEX('Stock List'!$L$11:$L$1010, MATCH(AV457, 'Stock List'!$K$11:$K$1010, 0)))*AU457), 2), 0)</f>
        <v>0</v>
      </c>
      <c r="CP457" s="20"/>
      <c r="CQ457" s="20">
        <f>IFERROR(ROUND(((INDEX('Stock List'!$M$11:$M$1010, MATCH(AX457, 'Stock List'!$K$11:$K$1010, 0))/INDEX('Stock List'!$L$11:$L$1010, MATCH(AX457, 'Stock List'!$K$11:$K$1010, 0)))*AW457), 2), 0)</f>
        <v>0</v>
      </c>
      <c r="CR457" s="22"/>
      <c r="CT457" s="106" t="str">
        <f t="shared" si="349"/>
        <v/>
      </c>
      <c r="CU457" s="22" t="str">
        <f t="shared" si="350"/>
        <v/>
      </c>
      <c r="CX457" s="106" t="str">
        <f t="shared" si="351"/>
        <v/>
      </c>
      <c r="CY457" s="20" t="str">
        <f t="shared" si="352"/>
        <v/>
      </c>
      <c r="CZ457" s="22" t="str">
        <f t="shared" si="353"/>
        <v/>
      </c>
      <c r="DB457" s="76" t="str">
        <f>IF($H457="", "", COUNTIF($G$11:$G$1010, "&gt;"&amp;$G457)+1+COUNTIF($G$11:$G457, $G457)-1)</f>
        <v/>
      </c>
      <c r="DC457" s="76" t="str">
        <f>IF($H457="", "", COUNTIF($CZ$11:$CZ$1010, "&gt;"&amp;$CZ457)+1+COUNTIF($CZ$11:$CZ457, $CZ457)-1)</f>
        <v/>
      </c>
      <c r="DE457" s="147" t="str">
        <f t="shared" si="354"/>
        <v/>
      </c>
      <c r="DF457" s="148"/>
      <c r="DG457" s="19" t="str">
        <f t="shared" si="355"/>
        <v/>
      </c>
      <c r="DH457" s="153" t="str">
        <f t="shared" si="356"/>
        <v/>
      </c>
      <c r="DI457" s="19" t="str">
        <f t="shared" si="308"/>
        <v/>
      </c>
      <c r="DJ457" s="153" t="str">
        <f t="shared" si="309"/>
        <v/>
      </c>
      <c r="DK457" s="19" t="str">
        <f t="shared" si="310"/>
        <v/>
      </c>
      <c r="DL457" s="153" t="str">
        <f t="shared" si="311"/>
        <v/>
      </c>
      <c r="DM457" s="19" t="str">
        <f t="shared" si="312"/>
        <v/>
      </c>
      <c r="DN457" s="153" t="str">
        <f t="shared" si="313"/>
        <v/>
      </c>
      <c r="DO457" s="19" t="str">
        <f t="shared" si="314"/>
        <v/>
      </c>
      <c r="DP457" s="153" t="str">
        <f t="shared" si="315"/>
        <v/>
      </c>
      <c r="DQ457" s="19" t="str">
        <f t="shared" si="316"/>
        <v/>
      </c>
      <c r="DR457" s="153" t="str">
        <f t="shared" si="317"/>
        <v/>
      </c>
      <c r="DS457" s="19" t="str">
        <f t="shared" si="318"/>
        <v/>
      </c>
      <c r="DT457" s="153" t="str">
        <f t="shared" si="319"/>
        <v/>
      </c>
      <c r="DU457" s="19" t="str">
        <f t="shared" si="320"/>
        <v/>
      </c>
      <c r="DV457" s="153" t="str">
        <f t="shared" si="321"/>
        <v/>
      </c>
      <c r="DW457" s="19" t="str">
        <f t="shared" si="322"/>
        <v/>
      </c>
      <c r="DX457" s="153" t="str">
        <f t="shared" si="323"/>
        <v/>
      </c>
      <c r="DY457" s="19" t="str">
        <f t="shared" si="324"/>
        <v/>
      </c>
      <c r="DZ457" s="153" t="str">
        <f t="shared" si="325"/>
        <v/>
      </c>
      <c r="EA457" s="19" t="str">
        <f t="shared" si="326"/>
        <v/>
      </c>
      <c r="EB457" s="153" t="str">
        <f t="shared" si="327"/>
        <v/>
      </c>
      <c r="EC457" s="19" t="str">
        <f t="shared" si="328"/>
        <v/>
      </c>
      <c r="ED457" s="153" t="str">
        <f t="shared" si="329"/>
        <v/>
      </c>
      <c r="EE457" s="19" t="str">
        <f t="shared" si="330"/>
        <v/>
      </c>
      <c r="EF457" s="153" t="str">
        <f t="shared" si="331"/>
        <v/>
      </c>
      <c r="EG457" s="19" t="str">
        <f t="shared" si="332"/>
        <v/>
      </c>
      <c r="EH457" s="153" t="str">
        <f t="shared" si="333"/>
        <v/>
      </c>
      <c r="EI457" s="19" t="str">
        <f t="shared" si="334"/>
        <v/>
      </c>
      <c r="EJ457" s="153" t="str">
        <f t="shared" si="335"/>
        <v/>
      </c>
      <c r="EK457" s="19" t="str">
        <f t="shared" si="336"/>
        <v/>
      </c>
      <c r="EL457" s="153" t="str">
        <f t="shared" si="337"/>
        <v/>
      </c>
      <c r="EM457" s="19" t="str">
        <f t="shared" si="338"/>
        <v/>
      </c>
      <c r="EN457" s="153" t="str">
        <f t="shared" si="339"/>
        <v/>
      </c>
      <c r="EO457" s="19" t="str">
        <f t="shared" si="340"/>
        <v/>
      </c>
      <c r="EP457" s="153" t="str">
        <f t="shared" si="341"/>
        <v/>
      </c>
      <c r="EQ457" s="19" t="str">
        <f t="shared" si="342"/>
        <v/>
      </c>
      <c r="ER457" s="153" t="str">
        <f t="shared" si="343"/>
        <v/>
      </c>
      <c r="ES457" s="19" t="str">
        <f t="shared" si="344"/>
        <v/>
      </c>
      <c r="ET457" s="153" t="str">
        <f t="shared" si="345"/>
        <v/>
      </c>
    </row>
    <row r="458" spans="1:150" x14ac:dyDescent="0.25">
      <c r="A458" s="31"/>
      <c r="B458" s="91" t="str">
        <f t="shared" si="346"/>
        <v/>
      </c>
      <c r="C458" s="20" t="str">
        <f t="shared" si="306"/>
        <v/>
      </c>
      <c r="D458" s="97" t="str">
        <f t="shared" si="307"/>
        <v/>
      </c>
      <c r="E458" s="62" t="str">
        <f t="shared" si="347"/>
        <v/>
      </c>
      <c r="F458" s="31"/>
      <c r="G458" s="282"/>
      <c r="H458" s="283"/>
      <c r="I458" s="284"/>
      <c r="J458" s="285"/>
      <c r="K458" s="286"/>
      <c r="L458" s="287"/>
      <c r="M458" s="288"/>
      <c r="N458" s="287"/>
      <c r="O458" s="288"/>
      <c r="P458" s="287"/>
      <c r="Q458" s="288"/>
      <c r="R458" s="287"/>
      <c r="S458" s="288"/>
      <c r="T458" s="287"/>
      <c r="U458" s="288"/>
      <c r="V458" s="287"/>
      <c r="W458" s="288"/>
      <c r="X458" s="287"/>
      <c r="Y458" s="288"/>
      <c r="Z458" s="287"/>
      <c r="AA458" s="288"/>
      <c r="AB458" s="287"/>
      <c r="AC458" s="288"/>
      <c r="AD458" s="287"/>
      <c r="AE458" s="288"/>
      <c r="AF458" s="287"/>
      <c r="AG458" s="288"/>
      <c r="AH458" s="287"/>
      <c r="AI458" s="288"/>
      <c r="AJ458" s="287"/>
      <c r="AK458" s="288"/>
      <c r="AL458" s="287"/>
      <c r="AM458" s="288"/>
      <c r="AN458" s="287"/>
      <c r="AO458" s="288"/>
      <c r="AP458" s="287"/>
      <c r="AQ458" s="288"/>
      <c r="AR458" s="287"/>
      <c r="AS458" s="288"/>
      <c r="AT458" s="287"/>
      <c r="AU458" s="288"/>
      <c r="AV458" s="287"/>
      <c r="AW458" s="288"/>
      <c r="AX458" s="287"/>
      <c r="AY458" s="31"/>
      <c r="BA458" s="76" t="str">
        <f t="shared" si="348"/>
        <v/>
      </c>
      <c r="BC458" s="76" t="str">
        <f>IF('Stock List'!$K458="", "", 'Stock List'!$K458)</f>
        <v/>
      </c>
      <c r="BE458" s="106">
        <f>IFERROR(ROUND(((INDEX('Stock List'!$M$11:$M$1010, MATCH(L458, 'Stock List'!$K$11:$K$1010, 0))/INDEX('Stock List'!$L$11:$L$1010, MATCH(L458, 'Stock List'!$K$11:$K$1010, 0)))*K458), 2), 0)</f>
        <v>0</v>
      </c>
      <c r="BF458" s="20"/>
      <c r="BG458" s="20">
        <f>IFERROR(ROUND(((INDEX('Stock List'!$M$11:$M$1010, MATCH(N458, 'Stock List'!$K$11:$K$1010, 0))/INDEX('Stock List'!$L$11:$L$1010, MATCH(N458, 'Stock List'!$K$11:$K$1010, 0)))*M458), 2), 0)</f>
        <v>0</v>
      </c>
      <c r="BH458" s="20"/>
      <c r="BI458" s="20">
        <f>IFERROR(ROUND(((INDEX('Stock List'!$M$11:$M$1010, MATCH(P458, 'Stock List'!$K$11:$K$1010, 0))/INDEX('Stock List'!$L$11:$L$1010, MATCH(P458, 'Stock List'!$K$11:$K$1010, 0)))*O458), 2), 0)</f>
        <v>0</v>
      </c>
      <c r="BJ458" s="20"/>
      <c r="BK458" s="20">
        <f>IFERROR(ROUND(((INDEX('Stock List'!$M$11:$M$1010, MATCH(R458, 'Stock List'!$K$11:$K$1010, 0))/INDEX('Stock List'!$L$11:$L$1010, MATCH(R458, 'Stock List'!$K$11:$K$1010, 0)))*Q458), 2), 0)</f>
        <v>0</v>
      </c>
      <c r="BL458" s="20"/>
      <c r="BM458" s="20">
        <f>IFERROR(ROUND(((INDEX('Stock List'!$M$11:$M$1010, MATCH(T458, 'Stock List'!$K$11:$K$1010, 0))/INDEX('Stock List'!$L$11:$L$1010, MATCH(T458, 'Stock List'!$K$11:$K$1010, 0)))*S458), 2), 0)</f>
        <v>0</v>
      </c>
      <c r="BN458" s="20"/>
      <c r="BO458" s="20">
        <f>IFERROR(ROUND(((INDEX('Stock List'!$M$11:$M$1010, MATCH(V458, 'Stock List'!$K$11:$K$1010, 0))/INDEX('Stock List'!$L$11:$L$1010, MATCH(V458, 'Stock List'!$K$11:$K$1010, 0)))*U458), 2), 0)</f>
        <v>0</v>
      </c>
      <c r="BP458" s="20"/>
      <c r="BQ458" s="20">
        <f>IFERROR(ROUND(((INDEX('Stock List'!$M$11:$M$1010, MATCH(X458, 'Stock List'!$K$11:$K$1010, 0))/INDEX('Stock List'!$L$11:$L$1010, MATCH(X458, 'Stock List'!$K$11:$K$1010, 0)))*W458), 2), 0)</f>
        <v>0</v>
      </c>
      <c r="BR458" s="20"/>
      <c r="BS458" s="20">
        <f>IFERROR(ROUND(((INDEX('Stock List'!$M$11:$M$1010, MATCH(Z458, 'Stock List'!$K$11:$K$1010, 0))/INDEX('Stock List'!$L$11:$L$1010, MATCH(Z458, 'Stock List'!$K$11:$K$1010, 0)))*Y458), 2), 0)</f>
        <v>0</v>
      </c>
      <c r="BT458" s="20"/>
      <c r="BU458" s="20">
        <f>IFERROR(ROUND(((INDEX('Stock List'!$M$11:$M$1010, MATCH(AB458, 'Stock List'!$K$11:$K$1010, 0))/INDEX('Stock List'!$L$11:$L$1010, MATCH(AB458, 'Stock List'!$K$11:$K$1010, 0)))*AA458), 2), 0)</f>
        <v>0</v>
      </c>
      <c r="BV458" s="20"/>
      <c r="BW458" s="20">
        <f>IFERROR(ROUND(((INDEX('Stock List'!$M$11:$M$1010, MATCH(AD458, 'Stock List'!$K$11:$K$1010, 0))/INDEX('Stock List'!$L$11:$L$1010, MATCH(AD458, 'Stock List'!$K$11:$K$1010, 0)))*AC458), 2), 0)</f>
        <v>0</v>
      </c>
      <c r="BX458" s="20"/>
      <c r="BY458" s="20">
        <f>IFERROR(ROUND(((INDEX('Stock List'!$M$11:$M$1010, MATCH(AF458, 'Stock List'!$K$11:$K$1010, 0))/INDEX('Stock List'!$L$11:$L$1010, MATCH(AF458, 'Stock List'!$K$11:$K$1010, 0)))*AE458), 2), 0)</f>
        <v>0</v>
      </c>
      <c r="BZ458" s="20"/>
      <c r="CA458" s="20">
        <f>IFERROR(ROUND(((INDEX('Stock List'!$M$11:$M$1010, MATCH(AH458, 'Stock List'!$K$11:$K$1010, 0))/INDEX('Stock List'!$L$11:$L$1010, MATCH(AH458, 'Stock List'!$K$11:$K$1010, 0)))*AG458), 2), 0)</f>
        <v>0</v>
      </c>
      <c r="CB458" s="20"/>
      <c r="CC458" s="20">
        <f>IFERROR(ROUND(((INDEX('Stock List'!$M$11:$M$1010, MATCH(AJ458, 'Stock List'!$K$11:$K$1010, 0))/INDEX('Stock List'!$L$11:$L$1010, MATCH(AJ458, 'Stock List'!$K$11:$K$1010, 0)))*AI458), 2), 0)</f>
        <v>0</v>
      </c>
      <c r="CD458" s="20"/>
      <c r="CE458" s="20">
        <f>IFERROR(ROUND(((INDEX('Stock List'!$M$11:$M$1010, MATCH(AL458, 'Stock List'!$K$11:$K$1010, 0))/INDEX('Stock List'!$L$11:$L$1010, MATCH(AL458, 'Stock List'!$K$11:$K$1010, 0)))*AK458), 2), 0)</f>
        <v>0</v>
      </c>
      <c r="CF458" s="20"/>
      <c r="CG458" s="20">
        <f>IFERROR(ROUND(((INDEX('Stock List'!$M$11:$M$1010, MATCH(AN458, 'Stock List'!$K$11:$K$1010, 0))/INDEX('Stock List'!$L$11:$L$1010, MATCH(AN458, 'Stock List'!$K$11:$K$1010, 0)))*AM458), 2), 0)</f>
        <v>0</v>
      </c>
      <c r="CH458" s="20"/>
      <c r="CI458" s="20">
        <f>IFERROR(ROUND(((INDEX('Stock List'!$M$11:$M$1010, MATCH(AP458, 'Stock List'!$K$11:$K$1010, 0))/INDEX('Stock List'!$L$11:$L$1010, MATCH(AP458, 'Stock List'!$K$11:$K$1010, 0)))*AO458), 2), 0)</f>
        <v>0</v>
      </c>
      <c r="CJ458" s="20"/>
      <c r="CK458" s="20">
        <f>IFERROR(ROUND(((INDEX('Stock List'!$M$11:$M$1010, MATCH(AR458, 'Stock List'!$K$11:$K$1010, 0))/INDEX('Stock List'!$L$11:$L$1010, MATCH(AR458, 'Stock List'!$K$11:$K$1010, 0)))*AQ458), 2), 0)</f>
        <v>0</v>
      </c>
      <c r="CL458" s="20"/>
      <c r="CM458" s="20">
        <f>IFERROR(ROUND(((INDEX('Stock List'!$M$11:$M$1010, MATCH(AT458, 'Stock List'!$K$11:$K$1010, 0))/INDEX('Stock List'!$L$11:$L$1010, MATCH(AT458, 'Stock List'!$K$11:$K$1010, 0)))*AS458), 2), 0)</f>
        <v>0</v>
      </c>
      <c r="CN458" s="20"/>
      <c r="CO458" s="20">
        <f>IFERROR(ROUND(((INDEX('Stock List'!$M$11:$M$1010, MATCH(AV458, 'Stock List'!$K$11:$K$1010, 0))/INDEX('Stock List'!$L$11:$L$1010, MATCH(AV458, 'Stock List'!$K$11:$K$1010, 0)))*AU458), 2), 0)</f>
        <v>0</v>
      </c>
      <c r="CP458" s="20"/>
      <c r="CQ458" s="20">
        <f>IFERROR(ROUND(((INDEX('Stock List'!$M$11:$M$1010, MATCH(AX458, 'Stock List'!$K$11:$K$1010, 0))/INDEX('Stock List'!$L$11:$L$1010, MATCH(AX458, 'Stock List'!$K$11:$K$1010, 0)))*AW458), 2), 0)</f>
        <v>0</v>
      </c>
      <c r="CR458" s="22"/>
      <c r="CT458" s="106" t="str">
        <f t="shared" si="349"/>
        <v/>
      </c>
      <c r="CU458" s="22" t="str">
        <f t="shared" si="350"/>
        <v/>
      </c>
      <c r="CX458" s="106" t="str">
        <f t="shared" si="351"/>
        <v/>
      </c>
      <c r="CY458" s="20" t="str">
        <f t="shared" si="352"/>
        <v/>
      </c>
      <c r="CZ458" s="22" t="str">
        <f t="shared" si="353"/>
        <v/>
      </c>
      <c r="DB458" s="76" t="str">
        <f>IF($H458="", "", COUNTIF($G$11:$G$1010, "&gt;"&amp;$G458)+1+COUNTIF($G$11:$G458, $G458)-1)</f>
        <v/>
      </c>
      <c r="DC458" s="76" t="str">
        <f>IF($H458="", "", COUNTIF($CZ$11:$CZ$1010, "&gt;"&amp;$CZ458)+1+COUNTIF($CZ$11:$CZ458, $CZ458)-1)</f>
        <v/>
      </c>
      <c r="DE458" s="147" t="str">
        <f t="shared" si="354"/>
        <v/>
      </c>
      <c r="DF458" s="148"/>
      <c r="DG458" s="19" t="str">
        <f t="shared" si="355"/>
        <v/>
      </c>
      <c r="DH458" s="153" t="str">
        <f t="shared" si="356"/>
        <v/>
      </c>
      <c r="DI458" s="19" t="str">
        <f t="shared" si="308"/>
        <v/>
      </c>
      <c r="DJ458" s="153" t="str">
        <f t="shared" si="309"/>
        <v/>
      </c>
      <c r="DK458" s="19" t="str">
        <f t="shared" si="310"/>
        <v/>
      </c>
      <c r="DL458" s="153" t="str">
        <f t="shared" si="311"/>
        <v/>
      </c>
      <c r="DM458" s="19" t="str">
        <f t="shared" si="312"/>
        <v/>
      </c>
      <c r="DN458" s="153" t="str">
        <f t="shared" si="313"/>
        <v/>
      </c>
      <c r="DO458" s="19" t="str">
        <f t="shared" si="314"/>
        <v/>
      </c>
      <c r="DP458" s="153" t="str">
        <f t="shared" si="315"/>
        <v/>
      </c>
      <c r="DQ458" s="19" t="str">
        <f t="shared" si="316"/>
        <v/>
      </c>
      <c r="DR458" s="153" t="str">
        <f t="shared" si="317"/>
        <v/>
      </c>
      <c r="DS458" s="19" t="str">
        <f t="shared" si="318"/>
        <v/>
      </c>
      <c r="DT458" s="153" t="str">
        <f t="shared" si="319"/>
        <v/>
      </c>
      <c r="DU458" s="19" t="str">
        <f t="shared" si="320"/>
        <v/>
      </c>
      <c r="DV458" s="153" t="str">
        <f t="shared" si="321"/>
        <v/>
      </c>
      <c r="DW458" s="19" t="str">
        <f t="shared" si="322"/>
        <v/>
      </c>
      <c r="DX458" s="153" t="str">
        <f t="shared" si="323"/>
        <v/>
      </c>
      <c r="DY458" s="19" t="str">
        <f t="shared" si="324"/>
        <v/>
      </c>
      <c r="DZ458" s="153" t="str">
        <f t="shared" si="325"/>
        <v/>
      </c>
      <c r="EA458" s="19" t="str">
        <f t="shared" si="326"/>
        <v/>
      </c>
      <c r="EB458" s="153" t="str">
        <f t="shared" si="327"/>
        <v/>
      </c>
      <c r="EC458" s="19" t="str">
        <f t="shared" si="328"/>
        <v/>
      </c>
      <c r="ED458" s="153" t="str">
        <f t="shared" si="329"/>
        <v/>
      </c>
      <c r="EE458" s="19" t="str">
        <f t="shared" si="330"/>
        <v/>
      </c>
      <c r="EF458" s="153" t="str">
        <f t="shared" si="331"/>
        <v/>
      </c>
      <c r="EG458" s="19" t="str">
        <f t="shared" si="332"/>
        <v/>
      </c>
      <c r="EH458" s="153" t="str">
        <f t="shared" si="333"/>
        <v/>
      </c>
      <c r="EI458" s="19" t="str">
        <f t="shared" si="334"/>
        <v/>
      </c>
      <c r="EJ458" s="153" t="str">
        <f t="shared" si="335"/>
        <v/>
      </c>
      <c r="EK458" s="19" t="str">
        <f t="shared" si="336"/>
        <v/>
      </c>
      <c r="EL458" s="153" t="str">
        <f t="shared" si="337"/>
        <v/>
      </c>
      <c r="EM458" s="19" t="str">
        <f t="shared" si="338"/>
        <v/>
      </c>
      <c r="EN458" s="153" t="str">
        <f t="shared" si="339"/>
        <v/>
      </c>
      <c r="EO458" s="19" t="str">
        <f t="shared" si="340"/>
        <v/>
      </c>
      <c r="EP458" s="153" t="str">
        <f t="shared" si="341"/>
        <v/>
      </c>
      <c r="EQ458" s="19" t="str">
        <f t="shared" si="342"/>
        <v/>
      </c>
      <c r="ER458" s="153" t="str">
        <f t="shared" si="343"/>
        <v/>
      </c>
      <c r="ES458" s="19" t="str">
        <f t="shared" si="344"/>
        <v/>
      </c>
      <c r="ET458" s="153" t="str">
        <f t="shared" si="345"/>
        <v/>
      </c>
    </row>
    <row r="459" spans="1:150" x14ac:dyDescent="0.25">
      <c r="A459" s="31"/>
      <c r="B459" s="91" t="str">
        <f t="shared" si="346"/>
        <v/>
      </c>
      <c r="C459" s="20" t="str">
        <f t="shared" ref="C459:C522" si="357">IF($B459="", "", ROUND($B459+($B459*$D$5), 2))</f>
        <v/>
      </c>
      <c r="D459" s="97" t="str">
        <f t="shared" ref="D459:D522" si="358">IF($C459="", "", IFERROR(ROUND($J459/$C459, 4), ""))</f>
        <v/>
      </c>
      <c r="E459" s="62" t="str">
        <f t="shared" si="347"/>
        <v/>
      </c>
      <c r="F459" s="31"/>
      <c r="G459" s="282"/>
      <c r="H459" s="283"/>
      <c r="I459" s="284"/>
      <c r="J459" s="285"/>
      <c r="K459" s="286"/>
      <c r="L459" s="287"/>
      <c r="M459" s="288"/>
      <c r="N459" s="287"/>
      <c r="O459" s="288"/>
      <c r="P459" s="287"/>
      <c r="Q459" s="288"/>
      <c r="R459" s="287"/>
      <c r="S459" s="288"/>
      <c r="T459" s="287"/>
      <c r="U459" s="288"/>
      <c r="V459" s="287"/>
      <c r="W459" s="288"/>
      <c r="X459" s="287"/>
      <c r="Y459" s="288"/>
      <c r="Z459" s="287"/>
      <c r="AA459" s="288"/>
      <c r="AB459" s="287"/>
      <c r="AC459" s="288"/>
      <c r="AD459" s="287"/>
      <c r="AE459" s="288"/>
      <c r="AF459" s="287"/>
      <c r="AG459" s="288"/>
      <c r="AH459" s="287"/>
      <c r="AI459" s="288"/>
      <c r="AJ459" s="287"/>
      <c r="AK459" s="288"/>
      <c r="AL459" s="287"/>
      <c r="AM459" s="288"/>
      <c r="AN459" s="287"/>
      <c r="AO459" s="288"/>
      <c r="AP459" s="287"/>
      <c r="AQ459" s="288"/>
      <c r="AR459" s="287"/>
      <c r="AS459" s="288"/>
      <c r="AT459" s="287"/>
      <c r="AU459" s="288"/>
      <c r="AV459" s="287"/>
      <c r="AW459" s="288"/>
      <c r="AX459" s="287"/>
      <c r="AY459" s="31"/>
      <c r="BA459" s="76" t="str">
        <f t="shared" si="348"/>
        <v/>
      </c>
      <c r="BC459" s="76" t="str">
        <f>IF('Stock List'!$K459="", "", 'Stock List'!$K459)</f>
        <v/>
      </c>
      <c r="BE459" s="106">
        <f>IFERROR(ROUND(((INDEX('Stock List'!$M$11:$M$1010, MATCH(L459, 'Stock List'!$K$11:$K$1010, 0))/INDEX('Stock List'!$L$11:$L$1010, MATCH(L459, 'Stock List'!$K$11:$K$1010, 0)))*K459), 2), 0)</f>
        <v>0</v>
      </c>
      <c r="BF459" s="20"/>
      <c r="BG459" s="20">
        <f>IFERROR(ROUND(((INDEX('Stock List'!$M$11:$M$1010, MATCH(N459, 'Stock List'!$K$11:$K$1010, 0))/INDEX('Stock List'!$L$11:$L$1010, MATCH(N459, 'Stock List'!$K$11:$K$1010, 0)))*M459), 2), 0)</f>
        <v>0</v>
      </c>
      <c r="BH459" s="20"/>
      <c r="BI459" s="20">
        <f>IFERROR(ROUND(((INDEX('Stock List'!$M$11:$M$1010, MATCH(P459, 'Stock List'!$K$11:$K$1010, 0))/INDEX('Stock List'!$L$11:$L$1010, MATCH(P459, 'Stock List'!$K$11:$K$1010, 0)))*O459), 2), 0)</f>
        <v>0</v>
      </c>
      <c r="BJ459" s="20"/>
      <c r="BK459" s="20">
        <f>IFERROR(ROUND(((INDEX('Stock List'!$M$11:$M$1010, MATCH(R459, 'Stock List'!$K$11:$K$1010, 0))/INDEX('Stock List'!$L$11:$L$1010, MATCH(R459, 'Stock List'!$K$11:$K$1010, 0)))*Q459), 2), 0)</f>
        <v>0</v>
      </c>
      <c r="BL459" s="20"/>
      <c r="BM459" s="20">
        <f>IFERROR(ROUND(((INDEX('Stock List'!$M$11:$M$1010, MATCH(T459, 'Stock List'!$K$11:$K$1010, 0))/INDEX('Stock List'!$L$11:$L$1010, MATCH(T459, 'Stock List'!$K$11:$K$1010, 0)))*S459), 2), 0)</f>
        <v>0</v>
      </c>
      <c r="BN459" s="20"/>
      <c r="BO459" s="20">
        <f>IFERROR(ROUND(((INDEX('Stock List'!$M$11:$M$1010, MATCH(V459, 'Stock List'!$K$11:$K$1010, 0))/INDEX('Stock List'!$L$11:$L$1010, MATCH(V459, 'Stock List'!$K$11:$K$1010, 0)))*U459), 2), 0)</f>
        <v>0</v>
      </c>
      <c r="BP459" s="20"/>
      <c r="BQ459" s="20">
        <f>IFERROR(ROUND(((INDEX('Stock List'!$M$11:$M$1010, MATCH(X459, 'Stock List'!$K$11:$K$1010, 0))/INDEX('Stock List'!$L$11:$L$1010, MATCH(X459, 'Stock List'!$K$11:$K$1010, 0)))*W459), 2), 0)</f>
        <v>0</v>
      </c>
      <c r="BR459" s="20"/>
      <c r="BS459" s="20">
        <f>IFERROR(ROUND(((INDEX('Stock List'!$M$11:$M$1010, MATCH(Z459, 'Stock List'!$K$11:$K$1010, 0))/INDEX('Stock List'!$L$11:$L$1010, MATCH(Z459, 'Stock List'!$K$11:$K$1010, 0)))*Y459), 2), 0)</f>
        <v>0</v>
      </c>
      <c r="BT459" s="20"/>
      <c r="BU459" s="20">
        <f>IFERROR(ROUND(((INDEX('Stock List'!$M$11:$M$1010, MATCH(AB459, 'Stock List'!$K$11:$K$1010, 0))/INDEX('Stock List'!$L$11:$L$1010, MATCH(AB459, 'Stock List'!$K$11:$K$1010, 0)))*AA459), 2), 0)</f>
        <v>0</v>
      </c>
      <c r="BV459" s="20"/>
      <c r="BW459" s="20">
        <f>IFERROR(ROUND(((INDEX('Stock List'!$M$11:$M$1010, MATCH(AD459, 'Stock List'!$K$11:$K$1010, 0))/INDEX('Stock List'!$L$11:$L$1010, MATCH(AD459, 'Stock List'!$K$11:$K$1010, 0)))*AC459), 2), 0)</f>
        <v>0</v>
      </c>
      <c r="BX459" s="20"/>
      <c r="BY459" s="20">
        <f>IFERROR(ROUND(((INDEX('Stock List'!$M$11:$M$1010, MATCH(AF459, 'Stock List'!$K$11:$K$1010, 0))/INDEX('Stock List'!$L$11:$L$1010, MATCH(AF459, 'Stock List'!$K$11:$K$1010, 0)))*AE459), 2), 0)</f>
        <v>0</v>
      </c>
      <c r="BZ459" s="20"/>
      <c r="CA459" s="20">
        <f>IFERROR(ROUND(((INDEX('Stock List'!$M$11:$M$1010, MATCH(AH459, 'Stock List'!$K$11:$K$1010, 0))/INDEX('Stock List'!$L$11:$L$1010, MATCH(AH459, 'Stock List'!$K$11:$K$1010, 0)))*AG459), 2), 0)</f>
        <v>0</v>
      </c>
      <c r="CB459" s="20"/>
      <c r="CC459" s="20">
        <f>IFERROR(ROUND(((INDEX('Stock List'!$M$11:$M$1010, MATCH(AJ459, 'Stock List'!$K$11:$K$1010, 0))/INDEX('Stock List'!$L$11:$L$1010, MATCH(AJ459, 'Stock List'!$K$11:$K$1010, 0)))*AI459), 2), 0)</f>
        <v>0</v>
      </c>
      <c r="CD459" s="20"/>
      <c r="CE459" s="20">
        <f>IFERROR(ROUND(((INDEX('Stock List'!$M$11:$M$1010, MATCH(AL459, 'Stock List'!$K$11:$K$1010, 0))/INDEX('Stock List'!$L$11:$L$1010, MATCH(AL459, 'Stock List'!$K$11:$K$1010, 0)))*AK459), 2), 0)</f>
        <v>0</v>
      </c>
      <c r="CF459" s="20"/>
      <c r="CG459" s="20">
        <f>IFERROR(ROUND(((INDEX('Stock List'!$M$11:$M$1010, MATCH(AN459, 'Stock List'!$K$11:$K$1010, 0))/INDEX('Stock List'!$L$11:$L$1010, MATCH(AN459, 'Stock List'!$K$11:$K$1010, 0)))*AM459), 2), 0)</f>
        <v>0</v>
      </c>
      <c r="CH459" s="20"/>
      <c r="CI459" s="20">
        <f>IFERROR(ROUND(((INDEX('Stock List'!$M$11:$M$1010, MATCH(AP459, 'Stock List'!$K$11:$K$1010, 0))/INDEX('Stock List'!$L$11:$L$1010, MATCH(AP459, 'Stock List'!$K$11:$K$1010, 0)))*AO459), 2), 0)</f>
        <v>0</v>
      </c>
      <c r="CJ459" s="20"/>
      <c r="CK459" s="20">
        <f>IFERROR(ROUND(((INDEX('Stock List'!$M$11:$M$1010, MATCH(AR459, 'Stock List'!$K$11:$K$1010, 0))/INDEX('Stock List'!$L$11:$L$1010, MATCH(AR459, 'Stock List'!$K$11:$K$1010, 0)))*AQ459), 2), 0)</f>
        <v>0</v>
      </c>
      <c r="CL459" s="20"/>
      <c r="CM459" s="20">
        <f>IFERROR(ROUND(((INDEX('Stock List'!$M$11:$M$1010, MATCH(AT459, 'Stock List'!$K$11:$K$1010, 0))/INDEX('Stock List'!$L$11:$L$1010, MATCH(AT459, 'Stock List'!$K$11:$K$1010, 0)))*AS459), 2), 0)</f>
        <v>0</v>
      </c>
      <c r="CN459" s="20"/>
      <c r="CO459" s="20">
        <f>IFERROR(ROUND(((INDEX('Stock List'!$M$11:$M$1010, MATCH(AV459, 'Stock List'!$K$11:$K$1010, 0))/INDEX('Stock List'!$L$11:$L$1010, MATCH(AV459, 'Stock List'!$K$11:$K$1010, 0)))*AU459), 2), 0)</f>
        <v>0</v>
      </c>
      <c r="CP459" s="20"/>
      <c r="CQ459" s="20">
        <f>IFERROR(ROUND(((INDEX('Stock List'!$M$11:$M$1010, MATCH(AX459, 'Stock List'!$K$11:$K$1010, 0))/INDEX('Stock List'!$L$11:$L$1010, MATCH(AX459, 'Stock List'!$K$11:$K$1010, 0)))*AW459), 2), 0)</f>
        <v>0</v>
      </c>
      <c r="CR459" s="22"/>
      <c r="CT459" s="106" t="str">
        <f t="shared" si="349"/>
        <v/>
      </c>
      <c r="CU459" s="22" t="str">
        <f t="shared" si="350"/>
        <v/>
      </c>
      <c r="CX459" s="106" t="str">
        <f t="shared" si="351"/>
        <v/>
      </c>
      <c r="CY459" s="20" t="str">
        <f t="shared" si="352"/>
        <v/>
      </c>
      <c r="CZ459" s="22" t="str">
        <f t="shared" si="353"/>
        <v/>
      </c>
      <c r="DB459" s="76" t="str">
        <f>IF($H459="", "", COUNTIF($G$11:$G$1010, "&gt;"&amp;$G459)+1+COUNTIF($G$11:$G459, $G459)-1)</f>
        <v/>
      </c>
      <c r="DC459" s="76" t="str">
        <f>IF($H459="", "", COUNTIF($CZ$11:$CZ$1010, "&gt;"&amp;$CZ459)+1+COUNTIF($CZ$11:$CZ459, $CZ459)-1)</f>
        <v/>
      </c>
      <c r="DE459" s="147" t="str">
        <f t="shared" si="354"/>
        <v/>
      </c>
      <c r="DF459" s="148"/>
      <c r="DG459" s="19" t="str">
        <f t="shared" si="355"/>
        <v/>
      </c>
      <c r="DH459" s="153" t="str">
        <f t="shared" si="356"/>
        <v/>
      </c>
      <c r="DI459" s="19" t="str">
        <f t="shared" ref="DI459:DI522" si="359">IF(M459="", "", M459*$G459)</f>
        <v/>
      </c>
      <c r="DJ459" s="153" t="str">
        <f t="shared" ref="DJ459:DJ522" si="360">IF(N459="", "", N459)</f>
        <v/>
      </c>
      <c r="DK459" s="19" t="str">
        <f t="shared" ref="DK459:DK522" si="361">IF(O459="", "", O459*$G459)</f>
        <v/>
      </c>
      <c r="DL459" s="153" t="str">
        <f t="shared" ref="DL459:DL522" si="362">IF(P459="", "", P459)</f>
        <v/>
      </c>
      <c r="DM459" s="19" t="str">
        <f t="shared" ref="DM459:DM522" si="363">IF(Q459="", "", Q459*$G459)</f>
        <v/>
      </c>
      <c r="DN459" s="153" t="str">
        <f t="shared" ref="DN459:DN522" si="364">IF(R459="", "", R459)</f>
        <v/>
      </c>
      <c r="DO459" s="19" t="str">
        <f t="shared" ref="DO459:DO522" si="365">IF(S459="", "", S459*$G459)</f>
        <v/>
      </c>
      <c r="DP459" s="153" t="str">
        <f t="shared" ref="DP459:DP522" si="366">IF(T459="", "", T459)</f>
        <v/>
      </c>
      <c r="DQ459" s="19" t="str">
        <f t="shared" ref="DQ459:DQ522" si="367">IF(U459="", "", U459*$G459)</f>
        <v/>
      </c>
      <c r="DR459" s="153" t="str">
        <f t="shared" ref="DR459:DR522" si="368">IF(V459="", "", V459)</f>
        <v/>
      </c>
      <c r="DS459" s="19" t="str">
        <f t="shared" ref="DS459:DS522" si="369">IF(W459="", "", W459*$G459)</f>
        <v/>
      </c>
      <c r="DT459" s="153" t="str">
        <f t="shared" ref="DT459:DT522" si="370">IF(X459="", "", X459)</f>
        <v/>
      </c>
      <c r="DU459" s="19" t="str">
        <f t="shared" ref="DU459:DU522" si="371">IF(Y459="", "", Y459*$G459)</f>
        <v/>
      </c>
      <c r="DV459" s="153" t="str">
        <f t="shared" ref="DV459:DV522" si="372">IF(Z459="", "", Z459)</f>
        <v/>
      </c>
      <c r="DW459" s="19" t="str">
        <f t="shared" ref="DW459:DW522" si="373">IF(AA459="", "", AA459*$G459)</f>
        <v/>
      </c>
      <c r="DX459" s="153" t="str">
        <f t="shared" ref="DX459:DX522" si="374">IF(AB459="", "", AB459)</f>
        <v/>
      </c>
      <c r="DY459" s="19" t="str">
        <f t="shared" ref="DY459:DY522" si="375">IF(AC459="", "", AC459*$G459)</f>
        <v/>
      </c>
      <c r="DZ459" s="153" t="str">
        <f t="shared" ref="DZ459:DZ522" si="376">IF(AD459="", "", AD459)</f>
        <v/>
      </c>
      <c r="EA459" s="19" t="str">
        <f t="shared" ref="EA459:EA522" si="377">IF(AE459="", "", AE459*$G459)</f>
        <v/>
      </c>
      <c r="EB459" s="153" t="str">
        <f t="shared" ref="EB459:EB522" si="378">IF(AF459="", "", AF459)</f>
        <v/>
      </c>
      <c r="EC459" s="19" t="str">
        <f t="shared" ref="EC459:EC522" si="379">IF(AG459="", "", AG459*$G459)</f>
        <v/>
      </c>
      <c r="ED459" s="153" t="str">
        <f t="shared" ref="ED459:ED522" si="380">IF(AH459="", "", AH459)</f>
        <v/>
      </c>
      <c r="EE459" s="19" t="str">
        <f t="shared" ref="EE459:EE522" si="381">IF(AI459="", "", AI459*$G459)</f>
        <v/>
      </c>
      <c r="EF459" s="153" t="str">
        <f t="shared" ref="EF459:EF522" si="382">IF(AJ459="", "", AJ459)</f>
        <v/>
      </c>
      <c r="EG459" s="19" t="str">
        <f t="shared" ref="EG459:EG522" si="383">IF(AK459="", "", AK459*$G459)</f>
        <v/>
      </c>
      <c r="EH459" s="153" t="str">
        <f t="shared" ref="EH459:EH522" si="384">IF(AL459="", "", AL459)</f>
        <v/>
      </c>
      <c r="EI459" s="19" t="str">
        <f t="shared" ref="EI459:EI522" si="385">IF(AM459="", "", AM459*$G459)</f>
        <v/>
      </c>
      <c r="EJ459" s="153" t="str">
        <f t="shared" ref="EJ459:EJ522" si="386">IF(AN459="", "", AN459)</f>
        <v/>
      </c>
      <c r="EK459" s="19" t="str">
        <f t="shared" ref="EK459:EK522" si="387">IF(AO459="", "", AO459*$G459)</f>
        <v/>
      </c>
      <c r="EL459" s="153" t="str">
        <f t="shared" ref="EL459:EL522" si="388">IF(AP459="", "", AP459)</f>
        <v/>
      </c>
      <c r="EM459" s="19" t="str">
        <f t="shared" ref="EM459:EM522" si="389">IF(AQ459="", "", AQ459*$G459)</f>
        <v/>
      </c>
      <c r="EN459" s="153" t="str">
        <f t="shared" ref="EN459:EN522" si="390">IF(AR459="", "", AR459)</f>
        <v/>
      </c>
      <c r="EO459" s="19" t="str">
        <f t="shared" ref="EO459:EO522" si="391">IF(AS459="", "", AS459*$G459)</f>
        <v/>
      </c>
      <c r="EP459" s="153" t="str">
        <f t="shared" ref="EP459:EP522" si="392">IF(AT459="", "", AT459)</f>
        <v/>
      </c>
      <c r="EQ459" s="19" t="str">
        <f t="shared" ref="EQ459:EQ522" si="393">IF(AU459="", "", AU459*$G459)</f>
        <v/>
      </c>
      <c r="ER459" s="153" t="str">
        <f t="shared" ref="ER459:ER522" si="394">IF(AV459="", "", AV459)</f>
        <v/>
      </c>
      <c r="ES459" s="19" t="str">
        <f t="shared" ref="ES459:ES522" si="395">IF(AW459="", "", AW459*$G459)</f>
        <v/>
      </c>
      <c r="ET459" s="153" t="str">
        <f t="shared" ref="ET459:ET522" si="396">IF(AX459="", "", AX459)</f>
        <v/>
      </c>
    </row>
    <row r="460" spans="1:150" x14ac:dyDescent="0.25">
      <c r="A460" s="31"/>
      <c r="B460" s="91" t="str">
        <f t="shared" ref="B460:B523" si="397">IF($H460="", "", SUM($BE460:$CR460))</f>
        <v/>
      </c>
      <c r="C460" s="20" t="str">
        <f t="shared" si="357"/>
        <v/>
      </c>
      <c r="D460" s="97" t="str">
        <f t="shared" si="358"/>
        <v/>
      </c>
      <c r="E460" s="62" t="str">
        <f t="shared" ref="E460:E523" si="398">IFERROR(ROUND(($J460-$B460)/$B460, 4), "")</f>
        <v/>
      </c>
      <c r="F460" s="31"/>
      <c r="G460" s="282"/>
      <c r="H460" s="283"/>
      <c r="I460" s="284"/>
      <c r="J460" s="285"/>
      <c r="K460" s="286"/>
      <c r="L460" s="287"/>
      <c r="M460" s="288"/>
      <c r="N460" s="287"/>
      <c r="O460" s="288"/>
      <c r="P460" s="287"/>
      <c r="Q460" s="288"/>
      <c r="R460" s="287"/>
      <c r="S460" s="288"/>
      <c r="T460" s="287"/>
      <c r="U460" s="288"/>
      <c r="V460" s="287"/>
      <c r="W460" s="288"/>
      <c r="X460" s="287"/>
      <c r="Y460" s="288"/>
      <c r="Z460" s="287"/>
      <c r="AA460" s="288"/>
      <c r="AB460" s="287"/>
      <c r="AC460" s="288"/>
      <c r="AD460" s="287"/>
      <c r="AE460" s="288"/>
      <c r="AF460" s="287"/>
      <c r="AG460" s="288"/>
      <c r="AH460" s="287"/>
      <c r="AI460" s="288"/>
      <c r="AJ460" s="287"/>
      <c r="AK460" s="288"/>
      <c r="AL460" s="287"/>
      <c r="AM460" s="288"/>
      <c r="AN460" s="287"/>
      <c r="AO460" s="288"/>
      <c r="AP460" s="287"/>
      <c r="AQ460" s="288"/>
      <c r="AR460" s="287"/>
      <c r="AS460" s="288"/>
      <c r="AT460" s="287"/>
      <c r="AU460" s="288"/>
      <c r="AV460" s="287"/>
      <c r="AW460" s="288"/>
      <c r="AX460" s="287"/>
      <c r="AY460" s="31"/>
      <c r="BA460" s="76" t="str">
        <f t="shared" ref="BA460:BA523" si="399">IF($H460="", "", IF(COUNTIF($H$11:$H$1010, $H460)&gt;1, "X", ""))</f>
        <v/>
      </c>
      <c r="BC460" s="76" t="str">
        <f>IF('Stock List'!$K460="", "", 'Stock List'!$K460)</f>
        <v/>
      </c>
      <c r="BE460" s="106">
        <f>IFERROR(ROUND(((INDEX('Stock List'!$M$11:$M$1010, MATCH(L460, 'Stock List'!$K$11:$K$1010, 0))/INDEX('Stock List'!$L$11:$L$1010, MATCH(L460, 'Stock List'!$K$11:$K$1010, 0)))*K460), 2), 0)</f>
        <v>0</v>
      </c>
      <c r="BF460" s="20"/>
      <c r="BG460" s="20">
        <f>IFERROR(ROUND(((INDEX('Stock List'!$M$11:$M$1010, MATCH(N460, 'Stock List'!$K$11:$K$1010, 0))/INDEX('Stock List'!$L$11:$L$1010, MATCH(N460, 'Stock List'!$K$11:$K$1010, 0)))*M460), 2), 0)</f>
        <v>0</v>
      </c>
      <c r="BH460" s="20"/>
      <c r="BI460" s="20">
        <f>IFERROR(ROUND(((INDEX('Stock List'!$M$11:$M$1010, MATCH(P460, 'Stock List'!$K$11:$K$1010, 0))/INDEX('Stock List'!$L$11:$L$1010, MATCH(P460, 'Stock List'!$K$11:$K$1010, 0)))*O460), 2), 0)</f>
        <v>0</v>
      </c>
      <c r="BJ460" s="20"/>
      <c r="BK460" s="20">
        <f>IFERROR(ROUND(((INDEX('Stock List'!$M$11:$M$1010, MATCH(R460, 'Stock List'!$K$11:$K$1010, 0))/INDEX('Stock List'!$L$11:$L$1010, MATCH(R460, 'Stock List'!$K$11:$K$1010, 0)))*Q460), 2), 0)</f>
        <v>0</v>
      </c>
      <c r="BL460" s="20"/>
      <c r="BM460" s="20">
        <f>IFERROR(ROUND(((INDEX('Stock List'!$M$11:$M$1010, MATCH(T460, 'Stock List'!$K$11:$K$1010, 0))/INDEX('Stock List'!$L$11:$L$1010, MATCH(T460, 'Stock List'!$K$11:$K$1010, 0)))*S460), 2), 0)</f>
        <v>0</v>
      </c>
      <c r="BN460" s="20"/>
      <c r="BO460" s="20">
        <f>IFERROR(ROUND(((INDEX('Stock List'!$M$11:$M$1010, MATCH(V460, 'Stock List'!$K$11:$K$1010, 0))/INDEX('Stock List'!$L$11:$L$1010, MATCH(V460, 'Stock List'!$K$11:$K$1010, 0)))*U460), 2), 0)</f>
        <v>0</v>
      </c>
      <c r="BP460" s="20"/>
      <c r="BQ460" s="20">
        <f>IFERROR(ROUND(((INDEX('Stock List'!$M$11:$M$1010, MATCH(X460, 'Stock List'!$K$11:$K$1010, 0))/INDEX('Stock List'!$L$11:$L$1010, MATCH(X460, 'Stock List'!$K$11:$K$1010, 0)))*W460), 2), 0)</f>
        <v>0</v>
      </c>
      <c r="BR460" s="20"/>
      <c r="BS460" s="20">
        <f>IFERROR(ROUND(((INDEX('Stock List'!$M$11:$M$1010, MATCH(Z460, 'Stock List'!$K$11:$K$1010, 0))/INDEX('Stock List'!$L$11:$L$1010, MATCH(Z460, 'Stock List'!$K$11:$K$1010, 0)))*Y460), 2), 0)</f>
        <v>0</v>
      </c>
      <c r="BT460" s="20"/>
      <c r="BU460" s="20">
        <f>IFERROR(ROUND(((INDEX('Stock List'!$M$11:$M$1010, MATCH(AB460, 'Stock List'!$K$11:$K$1010, 0))/INDEX('Stock List'!$L$11:$L$1010, MATCH(AB460, 'Stock List'!$K$11:$K$1010, 0)))*AA460), 2), 0)</f>
        <v>0</v>
      </c>
      <c r="BV460" s="20"/>
      <c r="BW460" s="20">
        <f>IFERROR(ROUND(((INDEX('Stock List'!$M$11:$M$1010, MATCH(AD460, 'Stock List'!$K$11:$K$1010, 0))/INDEX('Stock List'!$L$11:$L$1010, MATCH(AD460, 'Stock List'!$K$11:$K$1010, 0)))*AC460), 2), 0)</f>
        <v>0</v>
      </c>
      <c r="BX460" s="20"/>
      <c r="BY460" s="20">
        <f>IFERROR(ROUND(((INDEX('Stock List'!$M$11:$M$1010, MATCH(AF460, 'Stock List'!$K$11:$K$1010, 0))/INDEX('Stock List'!$L$11:$L$1010, MATCH(AF460, 'Stock List'!$K$11:$K$1010, 0)))*AE460), 2), 0)</f>
        <v>0</v>
      </c>
      <c r="BZ460" s="20"/>
      <c r="CA460" s="20">
        <f>IFERROR(ROUND(((INDEX('Stock List'!$M$11:$M$1010, MATCH(AH460, 'Stock List'!$K$11:$K$1010, 0))/INDEX('Stock List'!$L$11:$L$1010, MATCH(AH460, 'Stock List'!$K$11:$K$1010, 0)))*AG460), 2), 0)</f>
        <v>0</v>
      </c>
      <c r="CB460" s="20"/>
      <c r="CC460" s="20">
        <f>IFERROR(ROUND(((INDEX('Stock List'!$M$11:$M$1010, MATCH(AJ460, 'Stock List'!$K$11:$K$1010, 0))/INDEX('Stock List'!$L$11:$L$1010, MATCH(AJ460, 'Stock List'!$K$11:$K$1010, 0)))*AI460), 2), 0)</f>
        <v>0</v>
      </c>
      <c r="CD460" s="20"/>
      <c r="CE460" s="20">
        <f>IFERROR(ROUND(((INDEX('Stock List'!$M$11:$M$1010, MATCH(AL460, 'Stock List'!$K$11:$K$1010, 0))/INDEX('Stock List'!$L$11:$L$1010, MATCH(AL460, 'Stock List'!$K$11:$K$1010, 0)))*AK460), 2), 0)</f>
        <v>0</v>
      </c>
      <c r="CF460" s="20"/>
      <c r="CG460" s="20">
        <f>IFERROR(ROUND(((INDEX('Stock List'!$M$11:$M$1010, MATCH(AN460, 'Stock List'!$K$11:$K$1010, 0))/INDEX('Stock List'!$L$11:$L$1010, MATCH(AN460, 'Stock List'!$K$11:$K$1010, 0)))*AM460), 2), 0)</f>
        <v>0</v>
      </c>
      <c r="CH460" s="20"/>
      <c r="CI460" s="20">
        <f>IFERROR(ROUND(((INDEX('Stock List'!$M$11:$M$1010, MATCH(AP460, 'Stock List'!$K$11:$K$1010, 0))/INDEX('Stock List'!$L$11:$L$1010, MATCH(AP460, 'Stock List'!$K$11:$K$1010, 0)))*AO460), 2), 0)</f>
        <v>0</v>
      </c>
      <c r="CJ460" s="20"/>
      <c r="CK460" s="20">
        <f>IFERROR(ROUND(((INDEX('Stock List'!$M$11:$M$1010, MATCH(AR460, 'Stock List'!$K$11:$K$1010, 0))/INDEX('Stock List'!$L$11:$L$1010, MATCH(AR460, 'Stock List'!$K$11:$K$1010, 0)))*AQ460), 2), 0)</f>
        <v>0</v>
      </c>
      <c r="CL460" s="20"/>
      <c r="CM460" s="20">
        <f>IFERROR(ROUND(((INDEX('Stock List'!$M$11:$M$1010, MATCH(AT460, 'Stock List'!$K$11:$K$1010, 0))/INDEX('Stock List'!$L$11:$L$1010, MATCH(AT460, 'Stock List'!$K$11:$K$1010, 0)))*AS460), 2), 0)</f>
        <v>0</v>
      </c>
      <c r="CN460" s="20"/>
      <c r="CO460" s="20">
        <f>IFERROR(ROUND(((INDEX('Stock List'!$M$11:$M$1010, MATCH(AV460, 'Stock List'!$K$11:$K$1010, 0))/INDEX('Stock List'!$L$11:$L$1010, MATCH(AV460, 'Stock List'!$K$11:$K$1010, 0)))*AU460), 2), 0)</f>
        <v>0</v>
      </c>
      <c r="CP460" s="20"/>
      <c r="CQ460" s="20">
        <f>IFERROR(ROUND(((INDEX('Stock List'!$M$11:$M$1010, MATCH(AX460, 'Stock List'!$K$11:$K$1010, 0))/INDEX('Stock List'!$L$11:$L$1010, MATCH(AX460, 'Stock List'!$K$11:$K$1010, 0)))*AW460), 2), 0)</f>
        <v>0</v>
      </c>
      <c r="CR460" s="22"/>
      <c r="CT460" s="106" t="str">
        <f t="shared" ref="CT460:CT523" si="400">IF(OR($J460="", $G460=""), "", ROUND($J460*$G460, 2))</f>
        <v/>
      </c>
      <c r="CU460" s="22" t="str">
        <f t="shared" ref="CU460:CU523" si="401">IF(OR($C460="", $G460=""), "", ROUND($C460*$G460, 2))</f>
        <v/>
      </c>
      <c r="CX460" s="106" t="str">
        <f t="shared" ref="CX460:CX523" si="402">IF($H460="", "", SUM($BE460:$CR460)*$G460)</f>
        <v/>
      </c>
      <c r="CY460" s="20" t="str">
        <f t="shared" ref="CY460:CY523" si="403">IF($H460="", "", $J460*$G460)</f>
        <v/>
      </c>
      <c r="CZ460" s="22" t="str">
        <f t="shared" ref="CZ460:CZ523" si="404">IF($H460="", "", CY460-CX460)</f>
        <v/>
      </c>
      <c r="DB460" s="76" t="str">
        <f>IF($H460="", "", COUNTIF($G$11:$G$1010, "&gt;"&amp;$G460)+1+COUNTIF($G$11:$G460, $G460)-1)</f>
        <v/>
      </c>
      <c r="DC460" s="76" t="str">
        <f>IF($H460="", "", COUNTIF($CZ$11:$CZ$1010, "&gt;"&amp;$CZ460)+1+COUNTIF($CZ$11:$CZ460, $CZ460)-1)</f>
        <v/>
      </c>
      <c r="DE460" s="147" t="str">
        <f t="shared" ref="DE460:DE523" si="405">IF(L460="", "", IF(COUNTIF($BC$11:$BC$1010, L460)&gt;0, "", "X"))</f>
        <v/>
      </c>
      <c r="DF460" s="148"/>
      <c r="DG460" s="19" t="str">
        <f t="shared" ref="DG460:DG523" si="406">IF(K460="", "", K460*$G460)</f>
        <v/>
      </c>
      <c r="DH460" s="153" t="str">
        <f t="shared" ref="DH460:DH523" si="407">IF(L460="", "", L460)</f>
        <v/>
      </c>
      <c r="DI460" s="19" t="str">
        <f t="shared" si="359"/>
        <v/>
      </c>
      <c r="DJ460" s="153" t="str">
        <f t="shared" si="360"/>
        <v/>
      </c>
      <c r="DK460" s="19" t="str">
        <f t="shared" si="361"/>
        <v/>
      </c>
      <c r="DL460" s="153" t="str">
        <f t="shared" si="362"/>
        <v/>
      </c>
      <c r="DM460" s="19" t="str">
        <f t="shared" si="363"/>
        <v/>
      </c>
      <c r="DN460" s="153" t="str">
        <f t="shared" si="364"/>
        <v/>
      </c>
      <c r="DO460" s="19" t="str">
        <f t="shared" si="365"/>
        <v/>
      </c>
      <c r="DP460" s="153" t="str">
        <f t="shared" si="366"/>
        <v/>
      </c>
      <c r="DQ460" s="19" t="str">
        <f t="shared" si="367"/>
        <v/>
      </c>
      <c r="DR460" s="153" t="str">
        <f t="shared" si="368"/>
        <v/>
      </c>
      <c r="DS460" s="19" t="str">
        <f t="shared" si="369"/>
        <v/>
      </c>
      <c r="DT460" s="153" t="str">
        <f t="shared" si="370"/>
        <v/>
      </c>
      <c r="DU460" s="19" t="str">
        <f t="shared" si="371"/>
        <v/>
      </c>
      <c r="DV460" s="153" t="str">
        <f t="shared" si="372"/>
        <v/>
      </c>
      <c r="DW460" s="19" t="str">
        <f t="shared" si="373"/>
        <v/>
      </c>
      <c r="DX460" s="153" t="str">
        <f t="shared" si="374"/>
        <v/>
      </c>
      <c r="DY460" s="19" t="str">
        <f t="shared" si="375"/>
        <v/>
      </c>
      <c r="DZ460" s="153" t="str">
        <f t="shared" si="376"/>
        <v/>
      </c>
      <c r="EA460" s="19" t="str">
        <f t="shared" si="377"/>
        <v/>
      </c>
      <c r="EB460" s="153" t="str">
        <f t="shared" si="378"/>
        <v/>
      </c>
      <c r="EC460" s="19" t="str">
        <f t="shared" si="379"/>
        <v/>
      </c>
      <c r="ED460" s="153" t="str">
        <f t="shared" si="380"/>
        <v/>
      </c>
      <c r="EE460" s="19" t="str">
        <f t="shared" si="381"/>
        <v/>
      </c>
      <c r="EF460" s="153" t="str">
        <f t="shared" si="382"/>
        <v/>
      </c>
      <c r="EG460" s="19" t="str">
        <f t="shared" si="383"/>
        <v/>
      </c>
      <c r="EH460" s="153" t="str">
        <f t="shared" si="384"/>
        <v/>
      </c>
      <c r="EI460" s="19" t="str">
        <f t="shared" si="385"/>
        <v/>
      </c>
      <c r="EJ460" s="153" t="str">
        <f t="shared" si="386"/>
        <v/>
      </c>
      <c r="EK460" s="19" t="str">
        <f t="shared" si="387"/>
        <v/>
      </c>
      <c r="EL460" s="153" t="str">
        <f t="shared" si="388"/>
        <v/>
      </c>
      <c r="EM460" s="19" t="str">
        <f t="shared" si="389"/>
        <v/>
      </c>
      <c r="EN460" s="153" t="str">
        <f t="shared" si="390"/>
        <v/>
      </c>
      <c r="EO460" s="19" t="str">
        <f t="shared" si="391"/>
        <v/>
      </c>
      <c r="EP460" s="153" t="str">
        <f t="shared" si="392"/>
        <v/>
      </c>
      <c r="EQ460" s="19" t="str">
        <f t="shared" si="393"/>
        <v/>
      </c>
      <c r="ER460" s="153" t="str">
        <f t="shared" si="394"/>
        <v/>
      </c>
      <c r="ES460" s="19" t="str">
        <f t="shared" si="395"/>
        <v/>
      </c>
      <c r="ET460" s="153" t="str">
        <f t="shared" si="396"/>
        <v/>
      </c>
    </row>
    <row r="461" spans="1:150" x14ac:dyDescent="0.25">
      <c r="A461" s="31"/>
      <c r="B461" s="91" t="str">
        <f t="shared" si="397"/>
        <v/>
      </c>
      <c r="C461" s="20" t="str">
        <f t="shared" si="357"/>
        <v/>
      </c>
      <c r="D461" s="97" t="str">
        <f t="shared" si="358"/>
        <v/>
      </c>
      <c r="E461" s="62" t="str">
        <f t="shared" si="398"/>
        <v/>
      </c>
      <c r="F461" s="31"/>
      <c r="G461" s="282"/>
      <c r="H461" s="283"/>
      <c r="I461" s="284"/>
      <c r="J461" s="285"/>
      <c r="K461" s="286"/>
      <c r="L461" s="287"/>
      <c r="M461" s="288"/>
      <c r="N461" s="287"/>
      <c r="O461" s="288"/>
      <c r="P461" s="287"/>
      <c r="Q461" s="288"/>
      <c r="R461" s="287"/>
      <c r="S461" s="288"/>
      <c r="T461" s="287"/>
      <c r="U461" s="288"/>
      <c r="V461" s="287"/>
      <c r="W461" s="288"/>
      <c r="X461" s="287"/>
      <c r="Y461" s="288"/>
      <c r="Z461" s="287"/>
      <c r="AA461" s="288"/>
      <c r="AB461" s="287"/>
      <c r="AC461" s="288"/>
      <c r="AD461" s="287"/>
      <c r="AE461" s="288"/>
      <c r="AF461" s="287"/>
      <c r="AG461" s="288"/>
      <c r="AH461" s="287"/>
      <c r="AI461" s="288"/>
      <c r="AJ461" s="287"/>
      <c r="AK461" s="288"/>
      <c r="AL461" s="287"/>
      <c r="AM461" s="288"/>
      <c r="AN461" s="287"/>
      <c r="AO461" s="288"/>
      <c r="AP461" s="287"/>
      <c r="AQ461" s="288"/>
      <c r="AR461" s="287"/>
      <c r="AS461" s="288"/>
      <c r="AT461" s="287"/>
      <c r="AU461" s="288"/>
      <c r="AV461" s="287"/>
      <c r="AW461" s="288"/>
      <c r="AX461" s="287"/>
      <c r="AY461" s="31"/>
      <c r="BA461" s="76" t="str">
        <f t="shared" si="399"/>
        <v/>
      </c>
      <c r="BC461" s="76" t="str">
        <f>IF('Stock List'!$K461="", "", 'Stock List'!$K461)</f>
        <v/>
      </c>
      <c r="BE461" s="106">
        <f>IFERROR(ROUND(((INDEX('Stock List'!$M$11:$M$1010, MATCH(L461, 'Stock List'!$K$11:$K$1010, 0))/INDEX('Stock List'!$L$11:$L$1010, MATCH(L461, 'Stock List'!$K$11:$K$1010, 0)))*K461), 2), 0)</f>
        <v>0</v>
      </c>
      <c r="BF461" s="20"/>
      <c r="BG461" s="20">
        <f>IFERROR(ROUND(((INDEX('Stock List'!$M$11:$M$1010, MATCH(N461, 'Stock List'!$K$11:$K$1010, 0))/INDEX('Stock List'!$L$11:$L$1010, MATCH(N461, 'Stock List'!$K$11:$K$1010, 0)))*M461), 2), 0)</f>
        <v>0</v>
      </c>
      <c r="BH461" s="20"/>
      <c r="BI461" s="20">
        <f>IFERROR(ROUND(((INDEX('Stock List'!$M$11:$M$1010, MATCH(P461, 'Stock List'!$K$11:$K$1010, 0))/INDEX('Stock List'!$L$11:$L$1010, MATCH(P461, 'Stock List'!$K$11:$K$1010, 0)))*O461), 2), 0)</f>
        <v>0</v>
      </c>
      <c r="BJ461" s="20"/>
      <c r="BK461" s="20">
        <f>IFERROR(ROUND(((INDEX('Stock List'!$M$11:$M$1010, MATCH(R461, 'Stock List'!$K$11:$K$1010, 0))/INDEX('Stock List'!$L$11:$L$1010, MATCH(R461, 'Stock List'!$K$11:$K$1010, 0)))*Q461), 2), 0)</f>
        <v>0</v>
      </c>
      <c r="BL461" s="20"/>
      <c r="BM461" s="20">
        <f>IFERROR(ROUND(((INDEX('Stock List'!$M$11:$M$1010, MATCH(T461, 'Stock List'!$K$11:$K$1010, 0))/INDEX('Stock List'!$L$11:$L$1010, MATCH(T461, 'Stock List'!$K$11:$K$1010, 0)))*S461), 2), 0)</f>
        <v>0</v>
      </c>
      <c r="BN461" s="20"/>
      <c r="BO461" s="20">
        <f>IFERROR(ROUND(((INDEX('Stock List'!$M$11:$M$1010, MATCH(V461, 'Stock List'!$K$11:$K$1010, 0))/INDEX('Stock List'!$L$11:$L$1010, MATCH(V461, 'Stock List'!$K$11:$K$1010, 0)))*U461), 2), 0)</f>
        <v>0</v>
      </c>
      <c r="BP461" s="20"/>
      <c r="BQ461" s="20">
        <f>IFERROR(ROUND(((INDEX('Stock List'!$M$11:$M$1010, MATCH(X461, 'Stock List'!$K$11:$K$1010, 0))/INDEX('Stock List'!$L$11:$L$1010, MATCH(X461, 'Stock List'!$K$11:$K$1010, 0)))*W461), 2), 0)</f>
        <v>0</v>
      </c>
      <c r="BR461" s="20"/>
      <c r="BS461" s="20">
        <f>IFERROR(ROUND(((INDEX('Stock List'!$M$11:$M$1010, MATCH(Z461, 'Stock List'!$K$11:$K$1010, 0))/INDEX('Stock List'!$L$11:$L$1010, MATCH(Z461, 'Stock List'!$K$11:$K$1010, 0)))*Y461), 2), 0)</f>
        <v>0</v>
      </c>
      <c r="BT461" s="20"/>
      <c r="BU461" s="20">
        <f>IFERROR(ROUND(((INDEX('Stock List'!$M$11:$M$1010, MATCH(AB461, 'Stock List'!$K$11:$K$1010, 0))/INDEX('Stock List'!$L$11:$L$1010, MATCH(AB461, 'Stock List'!$K$11:$K$1010, 0)))*AA461), 2), 0)</f>
        <v>0</v>
      </c>
      <c r="BV461" s="20"/>
      <c r="BW461" s="20">
        <f>IFERROR(ROUND(((INDEX('Stock List'!$M$11:$M$1010, MATCH(AD461, 'Stock List'!$K$11:$K$1010, 0))/INDEX('Stock List'!$L$11:$L$1010, MATCH(AD461, 'Stock List'!$K$11:$K$1010, 0)))*AC461), 2), 0)</f>
        <v>0</v>
      </c>
      <c r="BX461" s="20"/>
      <c r="BY461" s="20">
        <f>IFERROR(ROUND(((INDEX('Stock List'!$M$11:$M$1010, MATCH(AF461, 'Stock List'!$K$11:$K$1010, 0))/INDEX('Stock List'!$L$11:$L$1010, MATCH(AF461, 'Stock List'!$K$11:$K$1010, 0)))*AE461), 2), 0)</f>
        <v>0</v>
      </c>
      <c r="BZ461" s="20"/>
      <c r="CA461" s="20">
        <f>IFERROR(ROUND(((INDEX('Stock List'!$M$11:$M$1010, MATCH(AH461, 'Stock List'!$K$11:$K$1010, 0))/INDEX('Stock List'!$L$11:$L$1010, MATCH(AH461, 'Stock List'!$K$11:$K$1010, 0)))*AG461), 2), 0)</f>
        <v>0</v>
      </c>
      <c r="CB461" s="20"/>
      <c r="CC461" s="20">
        <f>IFERROR(ROUND(((INDEX('Stock List'!$M$11:$M$1010, MATCH(AJ461, 'Stock List'!$K$11:$K$1010, 0))/INDEX('Stock List'!$L$11:$L$1010, MATCH(AJ461, 'Stock List'!$K$11:$K$1010, 0)))*AI461), 2), 0)</f>
        <v>0</v>
      </c>
      <c r="CD461" s="20"/>
      <c r="CE461" s="20">
        <f>IFERROR(ROUND(((INDEX('Stock List'!$M$11:$M$1010, MATCH(AL461, 'Stock List'!$K$11:$K$1010, 0))/INDEX('Stock List'!$L$11:$L$1010, MATCH(AL461, 'Stock List'!$K$11:$K$1010, 0)))*AK461), 2), 0)</f>
        <v>0</v>
      </c>
      <c r="CF461" s="20"/>
      <c r="CG461" s="20">
        <f>IFERROR(ROUND(((INDEX('Stock List'!$M$11:$M$1010, MATCH(AN461, 'Stock List'!$K$11:$K$1010, 0))/INDEX('Stock List'!$L$11:$L$1010, MATCH(AN461, 'Stock List'!$K$11:$K$1010, 0)))*AM461), 2), 0)</f>
        <v>0</v>
      </c>
      <c r="CH461" s="20"/>
      <c r="CI461" s="20">
        <f>IFERROR(ROUND(((INDEX('Stock List'!$M$11:$M$1010, MATCH(AP461, 'Stock List'!$K$11:$K$1010, 0))/INDEX('Stock List'!$L$11:$L$1010, MATCH(AP461, 'Stock List'!$K$11:$K$1010, 0)))*AO461), 2), 0)</f>
        <v>0</v>
      </c>
      <c r="CJ461" s="20"/>
      <c r="CK461" s="20">
        <f>IFERROR(ROUND(((INDEX('Stock List'!$M$11:$M$1010, MATCH(AR461, 'Stock List'!$K$11:$K$1010, 0))/INDEX('Stock List'!$L$11:$L$1010, MATCH(AR461, 'Stock List'!$K$11:$K$1010, 0)))*AQ461), 2), 0)</f>
        <v>0</v>
      </c>
      <c r="CL461" s="20"/>
      <c r="CM461" s="20">
        <f>IFERROR(ROUND(((INDEX('Stock List'!$M$11:$M$1010, MATCH(AT461, 'Stock List'!$K$11:$K$1010, 0))/INDEX('Stock List'!$L$11:$L$1010, MATCH(AT461, 'Stock List'!$K$11:$K$1010, 0)))*AS461), 2), 0)</f>
        <v>0</v>
      </c>
      <c r="CN461" s="20"/>
      <c r="CO461" s="20">
        <f>IFERROR(ROUND(((INDEX('Stock List'!$M$11:$M$1010, MATCH(AV461, 'Stock List'!$K$11:$K$1010, 0))/INDEX('Stock List'!$L$11:$L$1010, MATCH(AV461, 'Stock List'!$K$11:$K$1010, 0)))*AU461), 2), 0)</f>
        <v>0</v>
      </c>
      <c r="CP461" s="20"/>
      <c r="CQ461" s="20">
        <f>IFERROR(ROUND(((INDEX('Stock List'!$M$11:$M$1010, MATCH(AX461, 'Stock List'!$K$11:$K$1010, 0))/INDEX('Stock List'!$L$11:$L$1010, MATCH(AX461, 'Stock List'!$K$11:$K$1010, 0)))*AW461), 2), 0)</f>
        <v>0</v>
      </c>
      <c r="CR461" s="22"/>
      <c r="CT461" s="106" t="str">
        <f t="shared" si="400"/>
        <v/>
      </c>
      <c r="CU461" s="22" t="str">
        <f t="shared" si="401"/>
        <v/>
      </c>
      <c r="CX461" s="106" t="str">
        <f t="shared" si="402"/>
        <v/>
      </c>
      <c r="CY461" s="20" t="str">
        <f t="shared" si="403"/>
        <v/>
      </c>
      <c r="CZ461" s="22" t="str">
        <f t="shared" si="404"/>
        <v/>
      </c>
      <c r="DB461" s="76" t="str">
        <f>IF($H461="", "", COUNTIF($G$11:$G$1010, "&gt;"&amp;$G461)+1+COUNTIF($G$11:$G461, $G461)-1)</f>
        <v/>
      </c>
      <c r="DC461" s="76" t="str">
        <f>IF($H461="", "", COUNTIF($CZ$11:$CZ$1010, "&gt;"&amp;$CZ461)+1+COUNTIF($CZ$11:$CZ461, $CZ461)-1)</f>
        <v/>
      </c>
      <c r="DE461" s="147" t="str">
        <f t="shared" si="405"/>
        <v/>
      </c>
      <c r="DF461" s="148"/>
      <c r="DG461" s="19" t="str">
        <f t="shared" si="406"/>
        <v/>
      </c>
      <c r="DH461" s="153" t="str">
        <f t="shared" si="407"/>
        <v/>
      </c>
      <c r="DI461" s="19" t="str">
        <f t="shared" si="359"/>
        <v/>
      </c>
      <c r="DJ461" s="153" t="str">
        <f t="shared" si="360"/>
        <v/>
      </c>
      <c r="DK461" s="19" t="str">
        <f t="shared" si="361"/>
        <v/>
      </c>
      <c r="DL461" s="153" t="str">
        <f t="shared" si="362"/>
        <v/>
      </c>
      <c r="DM461" s="19" t="str">
        <f t="shared" si="363"/>
        <v/>
      </c>
      <c r="DN461" s="153" t="str">
        <f t="shared" si="364"/>
        <v/>
      </c>
      <c r="DO461" s="19" t="str">
        <f t="shared" si="365"/>
        <v/>
      </c>
      <c r="DP461" s="153" t="str">
        <f t="shared" si="366"/>
        <v/>
      </c>
      <c r="DQ461" s="19" t="str">
        <f t="shared" si="367"/>
        <v/>
      </c>
      <c r="DR461" s="153" t="str">
        <f t="shared" si="368"/>
        <v/>
      </c>
      <c r="DS461" s="19" t="str">
        <f t="shared" si="369"/>
        <v/>
      </c>
      <c r="DT461" s="153" t="str">
        <f t="shared" si="370"/>
        <v/>
      </c>
      <c r="DU461" s="19" t="str">
        <f t="shared" si="371"/>
        <v/>
      </c>
      <c r="DV461" s="153" t="str">
        <f t="shared" si="372"/>
        <v/>
      </c>
      <c r="DW461" s="19" t="str">
        <f t="shared" si="373"/>
        <v/>
      </c>
      <c r="DX461" s="153" t="str">
        <f t="shared" si="374"/>
        <v/>
      </c>
      <c r="DY461" s="19" t="str">
        <f t="shared" si="375"/>
        <v/>
      </c>
      <c r="DZ461" s="153" t="str">
        <f t="shared" si="376"/>
        <v/>
      </c>
      <c r="EA461" s="19" t="str">
        <f t="shared" si="377"/>
        <v/>
      </c>
      <c r="EB461" s="153" t="str">
        <f t="shared" si="378"/>
        <v/>
      </c>
      <c r="EC461" s="19" t="str">
        <f t="shared" si="379"/>
        <v/>
      </c>
      <c r="ED461" s="153" t="str">
        <f t="shared" si="380"/>
        <v/>
      </c>
      <c r="EE461" s="19" t="str">
        <f t="shared" si="381"/>
        <v/>
      </c>
      <c r="EF461" s="153" t="str">
        <f t="shared" si="382"/>
        <v/>
      </c>
      <c r="EG461" s="19" t="str">
        <f t="shared" si="383"/>
        <v/>
      </c>
      <c r="EH461" s="153" t="str">
        <f t="shared" si="384"/>
        <v/>
      </c>
      <c r="EI461" s="19" t="str">
        <f t="shared" si="385"/>
        <v/>
      </c>
      <c r="EJ461" s="153" t="str">
        <f t="shared" si="386"/>
        <v/>
      </c>
      <c r="EK461" s="19" t="str">
        <f t="shared" si="387"/>
        <v/>
      </c>
      <c r="EL461" s="153" t="str">
        <f t="shared" si="388"/>
        <v/>
      </c>
      <c r="EM461" s="19" t="str">
        <f t="shared" si="389"/>
        <v/>
      </c>
      <c r="EN461" s="153" t="str">
        <f t="shared" si="390"/>
        <v/>
      </c>
      <c r="EO461" s="19" t="str">
        <f t="shared" si="391"/>
        <v/>
      </c>
      <c r="EP461" s="153" t="str">
        <f t="shared" si="392"/>
        <v/>
      </c>
      <c r="EQ461" s="19" t="str">
        <f t="shared" si="393"/>
        <v/>
      </c>
      <c r="ER461" s="153" t="str">
        <f t="shared" si="394"/>
        <v/>
      </c>
      <c r="ES461" s="19" t="str">
        <f t="shared" si="395"/>
        <v/>
      </c>
      <c r="ET461" s="153" t="str">
        <f t="shared" si="396"/>
        <v/>
      </c>
    </row>
    <row r="462" spans="1:150" x14ac:dyDescent="0.25">
      <c r="A462" s="31"/>
      <c r="B462" s="91" t="str">
        <f t="shared" si="397"/>
        <v/>
      </c>
      <c r="C462" s="20" t="str">
        <f t="shared" si="357"/>
        <v/>
      </c>
      <c r="D462" s="97" t="str">
        <f t="shared" si="358"/>
        <v/>
      </c>
      <c r="E462" s="62" t="str">
        <f t="shared" si="398"/>
        <v/>
      </c>
      <c r="F462" s="31"/>
      <c r="G462" s="282"/>
      <c r="H462" s="283"/>
      <c r="I462" s="284"/>
      <c r="J462" s="285"/>
      <c r="K462" s="286"/>
      <c r="L462" s="287"/>
      <c r="M462" s="288"/>
      <c r="N462" s="287"/>
      <c r="O462" s="288"/>
      <c r="P462" s="287"/>
      <c r="Q462" s="288"/>
      <c r="R462" s="287"/>
      <c r="S462" s="288"/>
      <c r="T462" s="287"/>
      <c r="U462" s="288"/>
      <c r="V462" s="287"/>
      <c r="W462" s="288"/>
      <c r="X462" s="287"/>
      <c r="Y462" s="288"/>
      <c r="Z462" s="287"/>
      <c r="AA462" s="288"/>
      <c r="AB462" s="287"/>
      <c r="AC462" s="288"/>
      <c r="AD462" s="287"/>
      <c r="AE462" s="288"/>
      <c r="AF462" s="287"/>
      <c r="AG462" s="288"/>
      <c r="AH462" s="287"/>
      <c r="AI462" s="288"/>
      <c r="AJ462" s="287"/>
      <c r="AK462" s="288"/>
      <c r="AL462" s="287"/>
      <c r="AM462" s="288"/>
      <c r="AN462" s="287"/>
      <c r="AO462" s="288"/>
      <c r="AP462" s="287"/>
      <c r="AQ462" s="288"/>
      <c r="AR462" s="287"/>
      <c r="AS462" s="288"/>
      <c r="AT462" s="287"/>
      <c r="AU462" s="288"/>
      <c r="AV462" s="287"/>
      <c r="AW462" s="288"/>
      <c r="AX462" s="287"/>
      <c r="AY462" s="31"/>
      <c r="BA462" s="76" t="str">
        <f t="shared" si="399"/>
        <v/>
      </c>
      <c r="BC462" s="76" t="str">
        <f>IF('Stock List'!$K462="", "", 'Stock List'!$K462)</f>
        <v/>
      </c>
      <c r="BE462" s="106">
        <f>IFERROR(ROUND(((INDEX('Stock List'!$M$11:$M$1010, MATCH(L462, 'Stock List'!$K$11:$K$1010, 0))/INDEX('Stock List'!$L$11:$L$1010, MATCH(L462, 'Stock List'!$K$11:$K$1010, 0)))*K462), 2), 0)</f>
        <v>0</v>
      </c>
      <c r="BF462" s="20"/>
      <c r="BG462" s="20">
        <f>IFERROR(ROUND(((INDEX('Stock List'!$M$11:$M$1010, MATCH(N462, 'Stock List'!$K$11:$K$1010, 0))/INDEX('Stock List'!$L$11:$L$1010, MATCH(N462, 'Stock List'!$K$11:$K$1010, 0)))*M462), 2), 0)</f>
        <v>0</v>
      </c>
      <c r="BH462" s="20"/>
      <c r="BI462" s="20">
        <f>IFERROR(ROUND(((INDEX('Stock List'!$M$11:$M$1010, MATCH(P462, 'Stock List'!$K$11:$K$1010, 0))/INDEX('Stock List'!$L$11:$L$1010, MATCH(P462, 'Stock List'!$K$11:$K$1010, 0)))*O462), 2), 0)</f>
        <v>0</v>
      </c>
      <c r="BJ462" s="20"/>
      <c r="BK462" s="20">
        <f>IFERROR(ROUND(((INDEX('Stock List'!$M$11:$M$1010, MATCH(R462, 'Stock List'!$K$11:$K$1010, 0))/INDEX('Stock List'!$L$11:$L$1010, MATCH(R462, 'Stock List'!$K$11:$K$1010, 0)))*Q462), 2), 0)</f>
        <v>0</v>
      </c>
      <c r="BL462" s="20"/>
      <c r="BM462" s="20">
        <f>IFERROR(ROUND(((INDEX('Stock List'!$M$11:$M$1010, MATCH(T462, 'Stock List'!$K$11:$K$1010, 0))/INDEX('Stock List'!$L$11:$L$1010, MATCH(T462, 'Stock List'!$K$11:$K$1010, 0)))*S462), 2), 0)</f>
        <v>0</v>
      </c>
      <c r="BN462" s="20"/>
      <c r="BO462" s="20">
        <f>IFERROR(ROUND(((INDEX('Stock List'!$M$11:$M$1010, MATCH(V462, 'Stock List'!$K$11:$K$1010, 0))/INDEX('Stock List'!$L$11:$L$1010, MATCH(V462, 'Stock List'!$K$11:$K$1010, 0)))*U462), 2), 0)</f>
        <v>0</v>
      </c>
      <c r="BP462" s="20"/>
      <c r="BQ462" s="20">
        <f>IFERROR(ROUND(((INDEX('Stock List'!$M$11:$M$1010, MATCH(X462, 'Stock List'!$K$11:$K$1010, 0))/INDEX('Stock List'!$L$11:$L$1010, MATCH(X462, 'Stock List'!$K$11:$K$1010, 0)))*W462), 2), 0)</f>
        <v>0</v>
      </c>
      <c r="BR462" s="20"/>
      <c r="BS462" s="20">
        <f>IFERROR(ROUND(((INDEX('Stock List'!$M$11:$M$1010, MATCH(Z462, 'Stock List'!$K$11:$K$1010, 0))/INDEX('Stock List'!$L$11:$L$1010, MATCH(Z462, 'Stock List'!$K$11:$K$1010, 0)))*Y462), 2), 0)</f>
        <v>0</v>
      </c>
      <c r="BT462" s="20"/>
      <c r="BU462" s="20">
        <f>IFERROR(ROUND(((INDEX('Stock List'!$M$11:$M$1010, MATCH(AB462, 'Stock List'!$K$11:$K$1010, 0))/INDEX('Stock List'!$L$11:$L$1010, MATCH(AB462, 'Stock List'!$K$11:$K$1010, 0)))*AA462), 2), 0)</f>
        <v>0</v>
      </c>
      <c r="BV462" s="20"/>
      <c r="BW462" s="20">
        <f>IFERROR(ROUND(((INDEX('Stock List'!$M$11:$M$1010, MATCH(AD462, 'Stock List'!$K$11:$K$1010, 0))/INDEX('Stock List'!$L$11:$L$1010, MATCH(AD462, 'Stock List'!$K$11:$K$1010, 0)))*AC462), 2), 0)</f>
        <v>0</v>
      </c>
      <c r="BX462" s="20"/>
      <c r="BY462" s="20">
        <f>IFERROR(ROUND(((INDEX('Stock List'!$M$11:$M$1010, MATCH(AF462, 'Stock List'!$K$11:$K$1010, 0))/INDEX('Stock List'!$L$11:$L$1010, MATCH(AF462, 'Stock List'!$K$11:$K$1010, 0)))*AE462), 2), 0)</f>
        <v>0</v>
      </c>
      <c r="BZ462" s="20"/>
      <c r="CA462" s="20">
        <f>IFERROR(ROUND(((INDEX('Stock List'!$M$11:$M$1010, MATCH(AH462, 'Stock List'!$K$11:$K$1010, 0))/INDEX('Stock List'!$L$11:$L$1010, MATCH(AH462, 'Stock List'!$K$11:$K$1010, 0)))*AG462), 2), 0)</f>
        <v>0</v>
      </c>
      <c r="CB462" s="20"/>
      <c r="CC462" s="20">
        <f>IFERROR(ROUND(((INDEX('Stock List'!$M$11:$M$1010, MATCH(AJ462, 'Stock List'!$K$11:$K$1010, 0))/INDEX('Stock List'!$L$11:$L$1010, MATCH(AJ462, 'Stock List'!$K$11:$K$1010, 0)))*AI462), 2), 0)</f>
        <v>0</v>
      </c>
      <c r="CD462" s="20"/>
      <c r="CE462" s="20">
        <f>IFERROR(ROUND(((INDEX('Stock List'!$M$11:$M$1010, MATCH(AL462, 'Stock List'!$K$11:$K$1010, 0))/INDEX('Stock List'!$L$11:$L$1010, MATCH(AL462, 'Stock List'!$K$11:$K$1010, 0)))*AK462), 2), 0)</f>
        <v>0</v>
      </c>
      <c r="CF462" s="20"/>
      <c r="CG462" s="20">
        <f>IFERROR(ROUND(((INDEX('Stock List'!$M$11:$M$1010, MATCH(AN462, 'Stock List'!$K$11:$K$1010, 0))/INDEX('Stock List'!$L$11:$L$1010, MATCH(AN462, 'Stock List'!$K$11:$K$1010, 0)))*AM462), 2), 0)</f>
        <v>0</v>
      </c>
      <c r="CH462" s="20"/>
      <c r="CI462" s="20">
        <f>IFERROR(ROUND(((INDEX('Stock List'!$M$11:$M$1010, MATCH(AP462, 'Stock List'!$K$11:$K$1010, 0))/INDEX('Stock List'!$L$11:$L$1010, MATCH(AP462, 'Stock List'!$K$11:$K$1010, 0)))*AO462), 2), 0)</f>
        <v>0</v>
      </c>
      <c r="CJ462" s="20"/>
      <c r="CK462" s="20">
        <f>IFERROR(ROUND(((INDEX('Stock List'!$M$11:$M$1010, MATCH(AR462, 'Stock List'!$K$11:$K$1010, 0))/INDEX('Stock List'!$L$11:$L$1010, MATCH(AR462, 'Stock List'!$K$11:$K$1010, 0)))*AQ462), 2), 0)</f>
        <v>0</v>
      </c>
      <c r="CL462" s="20"/>
      <c r="CM462" s="20">
        <f>IFERROR(ROUND(((INDEX('Stock List'!$M$11:$M$1010, MATCH(AT462, 'Stock List'!$K$11:$K$1010, 0))/INDEX('Stock List'!$L$11:$L$1010, MATCH(AT462, 'Stock List'!$K$11:$K$1010, 0)))*AS462), 2), 0)</f>
        <v>0</v>
      </c>
      <c r="CN462" s="20"/>
      <c r="CO462" s="20">
        <f>IFERROR(ROUND(((INDEX('Stock List'!$M$11:$M$1010, MATCH(AV462, 'Stock List'!$K$11:$K$1010, 0))/INDEX('Stock List'!$L$11:$L$1010, MATCH(AV462, 'Stock List'!$K$11:$K$1010, 0)))*AU462), 2), 0)</f>
        <v>0</v>
      </c>
      <c r="CP462" s="20"/>
      <c r="CQ462" s="20">
        <f>IFERROR(ROUND(((INDEX('Stock List'!$M$11:$M$1010, MATCH(AX462, 'Stock List'!$K$11:$K$1010, 0))/INDEX('Stock List'!$L$11:$L$1010, MATCH(AX462, 'Stock List'!$K$11:$K$1010, 0)))*AW462), 2), 0)</f>
        <v>0</v>
      </c>
      <c r="CR462" s="22"/>
      <c r="CT462" s="106" t="str">
        <f t="shared" si="400"/>
        <v/>
      </c>
      <c r="CU462" s="22" t="str">
        <f t="shared" si="401"/>
        <v/>
      </c>
      <c r="CX462" s="106" t="str">
        <f t="shared" si="402"/>
        <v/>
      </c>
      <c r="CY462" s="20" t="str">
        <f t="shared" si="403"/>
        <v/>
      </c>
      <c r="CZ462" s="22" t="str">
        <f t="shared" si="404"/>
        <v/>
      </c>
      <c r="DB462" s="76" t="str">
        <f>IF($H462="", "", COUNTIF($G$11:$G$1010, "&gt;"&amp;$G462)+1+COUNTIF($G$11:$G462, $G462)-1)</f>
        <v/>
      </c>
      <c r="DC462" s="76" t="str">
        <f>IF($H462="", "", COUNTIF($CZ$11:$CZ$1010, "&gt;"&amp;$CZ462)+1+COUNTIF($CZ$11:$CZ462, $CZ462)-1)</f>
        <v/>
      </c>
      <c r="DE462" s="147" t="str">
        <f t="shared" si="405"/>
        <v/>
      </c>
      <c r="DF462" s="148"/>
      <c r="DG462" s="19" t="str">
        <f t="shared" si="406"/>
        <v/>
      </c>
      <c r="DH462" s="153" t="str">
        <f t="shared" si="407"/>
        <v/>
      </c>
      <c r="DI462" s="19" t="str">
        <f t="shared" si="359"/>
        <v/>
      </c>
      <c r="DJ462" s="153" t="str">
        <f t="shared" si="360"/>
        <v/>
      </c>
      <c r="DK462" s="19" t="str">
        <f t="shared" si="361"/>
        <v/>
      </c>
      <c r="DL462" s="153" t="str">
        <f t="shared" si="362"/>
        <v/>
      </c>
      <c r="DM462" s="19" t="str">
        <f t="shared" si="363"/>
        <v/>
      </c>
      <c r="DN462" s="153" t="str">
        <f t="shared" si="364"/>
        <v/>
      </c>
      <c r="DO462" s="19" t="str">
        <f t="shared" si="365"/>
        <v/>
      </c>
      <c r="DP462" s="153" t="str">
        <f t="shared" si="366"/>
        <v/>
      </c>
      <c r="DQ462" s="19" t="str">
        <f t="shared" si="367"/>
        <v/>
      </c>
      <c r="DR462" s="153" t="str">
        <f t="shared" si="368"/>
        <v/>
      </c>
      <c r="DS462" s="19" t="str">
        <f t="shared" si="369"/>
        <v/>
      </c>
      <c r="DT462" s="153" t="str">
        <f t="shared" si="370"/>
        <v/>
      </c>
      <c r="DU462" s="19" t="str">
        <f t="shared" si="371"/>
        <v/>
      </c>
      <c r="DV462" s="153" t="str">
        <f t="shared" si="372"/>
        <v/>
      </c>
      <c r="DW462" s="19" t="str">
        <f t="shared" si="373"/>
        <v/>
      </c>
      <c r="DX462" s="153" t="str">
        <f t="shared" si="374"/>
        <v/>
      </c>
      <c r="DY462" s="19" t="str">
        <f t="shared" si="375"/>
        <v/>
      </c>
      <c r="DZ462" s="153" t="str">
        <f t="shared" si="376"/>
        <v/>
      </c>
      <c r="EA462" s="19" t="str">
        <f t="shared" si="377"/>
        <v/>
      </c>
      <c r="EB462" s="153" t="str">
        <f t="shared" si="378"/>
        <v/>
      </c>
      <c r="EC462" s="19" t="str">
        <f t="shared" si="379"/>
        <v/>
      </c>
      <c r="ED462" s="153" t="str">
        <f t="shared" si="380"/>
        <v/>
      </c>
      <c r="EE462" s="19" t="str">
        <f t="shared" si="381"/>
        <v/>
      </c>
      <c r="EF462" s="153" t="str">
        <f t="shared" si="382"/>
        <v/>
      </c>
      <c r="EG462" s="19" t="str">
        <f t="shared" si="383"/>
        <v/>
      </c>
      <c r="EH462" s="153" t="str">
        <f t="shared" si="384"/>
        <v/>
      </c>
      <c r="EI462" s="19" t="str">
        <f t="shared" si="385"/>
        <v/>
      </c>
      <c r="EJ462" s="153" t="str">
        <f t="shared" si="386"/>
        <v/>
      </c>
      <c r="EK462" s="19" t="str">
        <f t="shared" si="387"/>
        <v/>
      </c>
      <c r="EL462" s="153" t="str">
        <f t="shared" si="388"/>
        <v/>
      </c>
      <c r="EM462" s="19" t="str">
        <f t="shared" si="389"/>
        <v/>
      </c>
      <c r="EN462" s="153" t="str">
        <f t="shared" si="390"/>
        <v/>
      </c>
      <c r="EO462" s="19" t="str">
        <f t="shared" si="391"/>
        <v/>
      </c>
      <c r="EP462" s="153" t="str">
        <f t="shared" si="392"/>
        <v/>
      </c>
      <c r="EQ462" s="19" t="str">
        <f t="shared" si="393"/>
        <v/>
      </c>
      <c r="ER462" s="153" t="str">
        <f t="shared" si="394"/>
        <v/>
      </c>
      <c r="ES462" s="19" t="str">
        <f t="shared" si="395"/>
        <v/>
      </c>
      <c r="ET462" s="153" t="str">
        <f t="shared" si="396"/>
        <v/>
      </c>
    </row>
    <row r="463" spans="1:150" x14ac:dyDescent="0.25">
      <c r="A463" s="31"/>
      <c r="B463" s="91" t="str">
        <f t="shared" si="397"/>
        <v/>
      </c>
      <c r="C463" s="20" t="str">
        <f t="shared" si="357"/>
        <v/>
      </c>
      <c r="D463" s="97" t="str">
        <f t="shared" si="358"/>
        <v/>
      </c>
      <c r="E463" s="62" t="str">
        <f t="shared" si="398"/>
        <v/>
      </c>
      <c r="F463" s="31"/>
      <c r="G463" s="282"/>
      <c r="H463" s="283"/>
      <c r="I463" s="284"/>
      <c r="J463" s="285"/>
      <c r="K463" s="286"/>
      <c r="L463" s="287"/>
      <c r="M463" s="288"/>
      <c r="N463" s="287"/>
      <c r="O463" s="288"/>
      <c r="P463" s="287"/>
      <c r="Q463" s="288"/>
      <c r="R463" s="287"/>
      <c r="S463" s="288"/>
      <c r="T463" s="287"/>
      <c r="U463" s="288"/>
      <c r="V463" s="287"/>
      <c r="W463" s="288"/>
      <c r="X463" s="287"/>
      <c r="Y463" s="288"/>
      <c r="Z463" s="287"/>
      <c r="AA463" s="288"/>
      <c r="AB463" s="287"/>
      <c r="AC463" s="288"/>
      <c r="AD463" s="287"/>
      <c r="AE463" s="288"/>
      <c r="AF463" s="287"/>
      <c r="AG463" s="288"/>
      <c r="AH463" s="287"/>
      <c r="AI463" s="288"/>
      <c r="AJ463" s="287"/>
      <c r="AK463" s="288"/>
      <c r="AL463" s="287"/>
      <c r="AM463" s="288"/>
      <c r="AN463" s="287"/>
      <c r="AO463" s="288"/>
      <c r="AP463" s="287"/>
      <c r="AQ463" s="288"/>
      <c r="AR463" s="287"/>
      <c r="AS463" s="288"/>
      <c r="AT463" s="287"/>
      <c r="AU463" s="288"/>
      <c r="AV463" s="287"/>
      <c r="AW463" s="288"/>
      <c r="AX463" s="287"/>
      <c r="AY463" s="31"/>
      <c r="BA463" s="76" t="str">
        <f t="shared" si="399"/>
        <v/>
      </c>
      <c r="BC463" s="76" t="str">
        <f>IF('Stock List'!$K463="", "", 'Stock List'!$K463)</f>
        <v/>
      </c>
      <c r="BE463" s="106">
        <f>IFERROR(ROUND(((INDEX('Stock List'!$M$11:$M$1010, MATCH(L463, 'Stock List'!$K$11:$K$1010, 0))/INDEX('Stock List'!$L$11:$L$1010, MATCH(L463, 'Stock List'!$K$11:$K$1010, 0)))*K463), 2), 0)</f>
        <v>0</v>
      </c>
      <c r="BF463" s="20"/>
      <c r="BG463" s="20">
        <f>IFERROR(ROUND(((INDEX('Stock List'!$M$11:$M$1010, MATCH(N463, 'Stock List'!$K$11:$K$1010, 0))/INDEX('Stock List'!$L$11:$L$1010, MATCH(N463, 'Stock List'!$K$11:$K$1010, 0)))*M463), 2), 0)</f>
        <v>0</v>
      </c>
      <c r="BH463" s="20"/>
      <c r="BI463" s="20">
        <f>IFERROR(ROUND(((INDEX('Stock List'!$M$11:$M$1010, MATCH(P463, 'Stock List'!$K$11:$K$1010, 0))/INDEX('Stock List'!$L$11:$L$1010, MATCH(P463, 'Stock List'!$K$11:$K$1010, 0)))*O463), 2), 0)</f>
        <v>0</v>
      </c>
      <c r="BJ463" s="20"/>
      <c r="BK463" s="20">
        <f>IFERROR(ROUND(((INDEX('Stock List'!$M$11:$M$1010, MATCH(R463, 'Stock List'!$K$11:$K$1010, 0))/INDEX('Stock List'!$L$11:$L$1010, MATCH(R463, 'Stock List'!$K$11:$K$1010, 0)))*Q463), 2), 0)</f>
        <v>0</v>
      </c>
      <c r="BL463" s="20"/>
      <c r="BM463" s="20">
        <f>IFERROR(ROUND(((INDEX('Stock List'!$M$11:$M$1010, MATCH(T463, 'Stock List'!$K$11:$K$1010, 0))/INDEX('Stock List'!$L$11:$L$1010, MATCH(T463, 'Stock List'!$K$11:$K$1010, 0)))*S463), 2), 0)</f>
        <v>0</v>
      </c>
      <c r="BN463" s="20"/>
      <c r="BO463" s="20">
        <f>IFERROR(ROUND(((INDEX('Stock List'!$M$11:$M$1010, MATCH(V463, 'Stock List'!$K$11:$K$1010, 0))/INDEX('Stock List'!$L$11:$L$1010, MATCH(V463, 'Stock List'!$K$11:$K$1010, 0)))*U463), 2), 0)</f>
        <v>0</v>
      </c>
      <c r="BP463" s="20"/>
      <c r="BQ463" s="20">
        <f>IFERROR(ROUND(((INDEX('Stock List'!$M$11:$M$1010, MATCH(X463, 'Stock List'!$K$11:$K$1010, 0))/INDEX('Stock List'!$L$11:$L$1010, MATCH(X463, 'Stock List'!$K$11:$K$1010, 0)))*W463), 2), 0)</f>
        <v>0</v>
      </c>
      <c r="BR463" s="20"/>
      <c r="BS463" s="20">
        <f>IFERROR(ROUND(((INDEX('Stock List'!$M$11:$M$1010, MATCH(Z463, 'Stock List'!$K$11:$K$1010, 0))/INDEX('Stock List'!$L$11:$L$1010, MATCH(Z463, 'Stock List'!$K$11:$K$1010, 0)))*Y463), 2), 0)</f>
        <v>0</v>
      </c>
      <c r="BT463" s="20"/>
      <c r="BU463" s="20">
        <f>IFERROR(ROUND(((INDEX('Stock List'!$M$11:$M$1010, MATCH(AB463, 'Stock List'!$K$11:$K$1010, 0))/INDEX('Stock List'!$L$11:$L$1010, MATCH(AB463, 'Stock List'!$K$11:$K$1010, 0)))*AA463), 2), 0)</f>
        <v>0</v>
      </c>
      <c r="BV463" s="20"/>
      <c r="BW463" s="20">
        <f>IFERROR(ROUND(((INDEX('Stock List'!$M$11:$M$1010, MATCH(AD463, 'Stock List'!$K$11:$K$1010, 0))/INDEX('Stock List'!$L$11:$L$1010, MATCH(AD463, 'Stock List'!$K$11:$K$1010, 0)))*AC463), 2), 0)</f>
        <v>0</v>
      </c>
      <c r="BX463" s="20"/>
      <c r="BY463" s="20">
        <f>IFERROR(ROUND(((INDEX('Stock List'!$M$11:$M$1010, MATCH(AF463, 'Stock List'!$K$11:$K$1010, 0))/INDEX('Stock List'!$L$11:$L$1010, MATCH(AF463, 'Stock List'!$K$11:$K$1010, 0)))*AE463), 2), 0)</f>
        <v>0</v>
      </c>
      <c r="BZ463" s="20"/>
      <c r="CA463" s="20">
        <f>IFERROR(ROUND(((INDEX('Stock List'!$M$11:$M$1010, MATCH(AH463, 'Stock List'!$K$11:$K$1010, 0))/INDEX('Stock List'!$L$11:$L$1010, MATCH(AH463, 'Stock List'!$K$11:$K$1010, 0)))*AG463), 2), 0)</f>
        <v>0</v>
      </c>
      <c r="CB463" s="20"/>
      <c r="CC463" s="20">
        <f>IFERROR(ROUND(((INDEX('Stock List'!$M$11:$M$1010, MATCH(AJ463, 'Stock List'!$K$11:$K$1010, 0))/INDEX('Stock List'!$L$11:$L$1010, MATCH(AJ463, 'Stock List'!$K$11:$K$1010, 0)))*AI463), 2), 0)</f>
        <v>0</v>
      </c>
      <c r="CD463" s="20"/>
      <c r="CE463" s="20">
        <f>IFERROR(ROUND(((INDEX('Stock List'!$M$11:$M$1010, MATCH(AL463, 'Stock List'!$K$11:$K$1010, 0))/INDEX('Stock List'!$L$11:$L$1010, MATCH(AL463, 'Stock List'!$K$11:$K$1010, 0)))*AK463), 2), 0)</f>
        <v>0</v>
      </c>
      <c r="CF463" s="20"/>
      <c r="CG463" s="20">
        <f>IFERROR(ROUND(((INDEX('Stock List'!$M$11:$M$1010, MATCH(AN463, 'Stock List'!$K$11:$K$1010, 0))/INDEX('Stock List'!$L$11:$L$1010, MATCH(AN463, 'Stock List'!$K$11:$K$1010, 0)))*AM463), 2), 0)</f>
        <v>0</v>
      </c>
      <c r="CH463" s="20"/>
      <c r="CI463" s="20">
        <f>IFERROR(ROUND(((INDEX('Stock List'!$M$11:$M$1010, MATCH(AP463, 'Stock List'!$K$11:$K$1010, 0))/INDEX('Stock List'!$L$11:$L$1010, MATCH(AP463, 'Stock List'!$K$11:$K$1010, 0)))*AO463), 2), 0)</f>
        <v>0</v>
      </c>
      <c r="CJ463" s="20"/>
      <c r="CK463" s="20">
        <f>IFERROR(ROUND(((INDEX('Stock List'!$M$11:$M$1010, MATCH(AR463, 'Stock List'!$K$11:$K$1010, 0))/INDEX('Stock List'!$L$11:$L$1010, MATCH(AR463, 'Stock List'!$K$11:$K$1010, 0)))*AQ463), 2), 0)</f>
        <v>0</v>
      </c>
      <c r="CL463" s="20"/>
      <c r="CM463" s="20">
        <f>IFERROR(ROUND(((INDEX('Stock List'!$M$11:$M$1010, MATCH(AT463, 'Stock List'!$K$11:$K$1010, 0))/INDEX('Stock List'!$L$11:$L$1010, MATCH(AT463, 'Stock List'!$K$11:$K$1010, 0)))*AS463), 2), 0)</f>
        <v>0</v>
      </c>
      <c r="CN463" s="20"/>
      <c r="CO463" s="20">
        <f>IFERROR(ROUND(((INDEX('Stock List'!$M$11:$M$1010, MATCH(AV463, 'Stock List'!$K$11:$K$1010, 0))/INDEX('Stock List'!$L$11:$L$1010, MATCH(AV463, 'Stock List'!$K$11:$K$1010, 0)))*AU463), 2), 0)</f>
        <v>0</v>
      </c>
      <c r="CP463" s="20"/>
      <c r="CQ463" s="20">
        <f>IFERROR(ROUND(((INDEX('Stock List'!$M$11:$M$1010, MATCH(AX463, 'Stock List'!$K$11:$K$1010, 0))/INDEX('Stock List'!$L$11:$L$1010, MATCH(AX463, 'Stock List'!$K$11:$K$1010, 0)))*AW463), 2), 0)</f>
        <v>0</v>
      </c>
      <c r="CR463" s="22"/>
      <c r="CT463" s="106" t="str">
        <f t="shared" si="400"/>
        <v/>
      </c>
      <c r="CU463" s="22" t="str">
        <f t="shared" si="401"/>
        <v/>
      </c>
      <c r="CX463" s="106" t="str">
        <f t="shared" si="402"/>
        <v/>
      </c>
      <c r="CY463" s="20" t="str">
        <f t="shared" si="403"/>
        <v/>
      </c>
      <c r="CZ463" s="22" t="str">
        <f t="shared" si="404"/>
        <v/>
      </c>
      <c r="DB463" s="76" t="str">
        <f>IF($H463="", "", COUNTIF($G$11:$G$1010, "&gt;"&amp;$G463)+1+COUNTIF($G$11:$G463, $G463)-1)</f>
        <v/>
      </c>
      <c r="DC463" s="76" t="str">
        <f>IF($H463="", "", COUNTIF($CZ$11:$CZ$1010, "&gt;"&amp;$CZ463)+1+COUNTIF($CZ$11:$CZ463, $CZ463)-1)</f>
        <v/>
      </c>
      <c r="DE463" s="147" t="str">
        <f t="shared" si="405"/>
        <v/>
      </c>
      <c r="DF463" s="148"/>
      <c r="DG463" s="19" t="str">
        <f t="shared" si="406"/>
        <v/>
      </c>
      <c r="DH463" s="153" t="str">
        <f t="shared" si="407"/>
        <v/>
      </c>
      <c r="DI463" s="19" t="str">
        <f t="shared" si="359"/>
        <v/>
      </c>
      <c r="DJ463" s="153" t="str">
        <f t="shared" si="360"/>
        <v/>
      </c>
      <c r="DK463" s="19" t="str">
        <f t="shared" si="361"/>
        <v/>
      </c>
      <c r="DL463" s="153" t="str">
        <f t="shared" si="362"/>
        <v/>
      </c>
      <c r="DM463" s="19" t="str">
        <f t="shared" si="363"/>
        <v/>
      </c>
      <c r="DN463" s="153" t="str">
        <f t="shared" si="364"/>
        <v/>
      </c>
      <c r="DO463" s="19" t="str">
        <f t="shared" si="365"/>
        <v/>
      </c>
      <c r="DP463" s="153" t="str">
        <f t="shared" si="366"/>
        <v/>
      </c>
      <c r="DQ463" s="19" t="str">
        <f t="shared" si="367"/>
        <v/>
      </c>
      <c r="DR463" s="153" t="str">
        <f t="shared" si="368"/>
        <v/>
      </c>
      <c r="DS463" s="19" t="str">
        <f t="shared" si="369"/>
        <v/>
      </c>
      <c r="DT463" s="153" t="str">
        <f t="shared" si="370"/>
        <v/>
      </c>
      <c r="DU463" s="19" t="str">
        <f t="shared" si="371"/>
        <v/>
      </c>
      <c r="DV463" s="153" t="str">
        <f t="shared" si="372"/>
        <v/>
      </c>
      <c r="DW463" s="19" t="str">
        <f t="shared" si="373"/>
        <v/>
      </c>
      <c r="DX463" s="153" t="str">
        <f t="shared" si="374"/>
        <v/>
      </c>
      <c r="DY463" s="19" t="str">
        <f t="shared" si="375"/>
        <v/>
      </c>
      <c r="DZ463" s="153" t="str">
        <f t="shared" si="376"/>
        <v/>
      </c>
      <c r="EA463" s="19" t="str">
        <f t="shared" si="377"/>
        <v/>
      </c>
      <c r="EB463" s="153" t="str">
        <f t="shared" si="378"/>
        <v/>
      </c>
      <c r="EC463" s="19" t="str">
        <f t="shared" si="379"/>
        <v/>
      </c>
      <c r="ED463" s="153" t="str">
        <f t="shared" si="380"/>
        <v/>
      </c>
      <c r="EE463" s="19" t="str">
        <f t="shared" si="381"/>
        <v/>
      </c>
      <c r="EF463" s="153" t="str">
        <f t="shared" si="382"/>
        <v/>
      </c>
      <c r="EG463" s="19" t="str">
        <f t="shared" si="383"/>
        <v/>
      </c>
      <c r="EH463" s="153" t="str">
        <f t="shared" si="384"/>
        <v/>
      </c>
      <c r="EI463" s="19" t="str">
        <f t="shared" si="385"/>
        <v/>
      </c>
      <c r="EJ463" s="153" t="str">
        <f t="shared" si="386"/>
        <v/>
      </c>
      <c r="EK463" s="19" t="str">
        <f t="shared" si="387"/>
        <v/>
      </c>
      <c r="EL463" s="153" t="str">
        <f t="shared" si="388"/>
        <v/>
      </c>
      <c r="EM463" s="19" t="str">
        <f t="shared" si="389"/>
        <v/>
      </c>
      <c r="EN463" s="153" t="str">
        <f t="shared" si="390"/>
        <v/>
      </c>
      <c r="EO463" s="19" t="str">
        <f t="shared" si="391"/>
        <v/>
      </c>
      <c r="EP463" s="153" t="str">
        <f t="shared" si="392"/>
        <v/>
      </c>
      <c r="EQ463" s="19" t="str">
        <f t="shared" si="393"/>
        <v/>
      </c>
      <c r="ER463" s="153" t="str">
        <f t="shared" si="394"/>
        <v/>
      </c>
      <c r="ES463" s="19" t="str">
        <f t="shared" si="395"/>
        <v/>
      </c>
      <c r="ET463" s="153" t="str">
        <f t="shared" si="396"/>
        <v/>
      </c>
    </row>
    <row r="464" spans="1:150" x14ac:dyDescent="0.25">
      <c r="A464" s="31"/>
      <c r="B464" s="91" t="str">
        <f t="shared" si="397"/>
        <v/>
      </c>
      <c r="C464" s="20" t="str">
        <f t="shared" si="357"/>
        <v/>
      </c>
      <c r="D464" s="97" t="str">
        <f t="shared" si="358"/>
        <v/>
      </c>
      <c r="E464" s="62" t="str">
        <f t="shared" si="398"/>
        <v/>
      </c>
      <c r="F464" s="31"/>
      <c r="G464" s="282"/>
      <c r="H464" s="283"/>
      <c r="I464" s="284"/>
      <c r="J464" s="285"/>
      <c r="K464" s="286"/>
      <c r="L464" s="287"/>
      <c r="M464" s="288"/>
      <c r="N464" s="287"/>
      <c r="O464" s="288"/>
      <c r="P464" s="287"/>
      <c r="Q464" s="288"/>
      <c r="R464" s="287"/>
      <c r="S464" s="288"/>
      <c r="T464" s="287"/>
      <c r="U464" s="288"/>
      <c r="V464" s="287"/>
      <c r="W464" s="288"/>
      <c r="X464" s="287"/>
      <c r="Y464" s="288"/>
      <c r="Z464" s="287"/>
      <c r="AA464" s="288"/>
      <c r="AB464" s="287"/>
      <c r="AC464" s="288"/>
      <c r="AD464" s="287"/>
      <c r="AE464" s="288"/>
      <c r="AF464" s="287"/>
      <c r="AG464" s="288"/>
      <c r="AH464" s="287"/>
      <c r="AI464" s="288"/>
      <c r="AJ464" s="287"/>
      <c r="AK464" s="288"/>
      <c r="AL464" s="287"/>
      <c r="AM464" s="288"/>
      <c r="AN464" s="287"/>
      <c r="AO464" s="288"/>
      <c r="AP464" s="287"/>
      <c r="AQ464" s="288"/>
      <c r="AR464" s="287"/>
      <c r="AS464" s="288"/>
      <c r="AT464" s="287"/>
      <c r="AU464" s="288"/>
      <c r="AV464" s="287"/>
      <c r="AW464" s="288"/>
      <c r="AX464" s="287"/>
      <c r="AY464" s="31"/>
      <c r="BA464" s="76" t="str">
        <f t="shared" si="399"/>
        <v/>
      </c>
      <c r="BC464" s="76" t="str">
        <f>IF('Stock List'!$K464="", "", 'Stock List'!$K464)</f>
        <v/>
      </c>
      <c r="BE464" s="106">
        <f>IFERROR(ROUND(((INDEX('Stock List'!$M$11:$M$1010, MATCH(L464, 'Stock List'!$K$11:$K$1010, 0))/INDEX('Stock List'!$L$11:$L$1010, MATCH(L464, 'Stock List'!$K$11:$K$1010, 0)))*K464), 2), 0)</f>
        <v>0</v>
      </c>
      <c r="BF464" s="20"/>
      <c r="BG464" s="20">
        <f>IFERROR(ROUND(((INDEX('Stock List'!$M$11:$M$1010, MATCH(N464, 'Stock List'!$K$11:$K$1010, 0))/INDEX('Stock List'!$L$11:$L$1010, MATCH(N464, 'Stock List'!$K$11:$K$1010, 0)))*M464), 2), 0)</f>
        <v>0</v>
      </c>
      <c r="BH464" s="20"/>
      <c r="BI464" s="20">
        <f>IFERROR(ROUND(((INDEX('Stock List'!$M$11:$M$1010, MATCH(P464, 'Stock List'!$K$11:$K$1010, 0))/INDEX('Stock List'!$L$11:$L$1010, MATCH(P464, 'Stock List'!$K$11:$K$1010, 0)))*O464), 2), 0)</f>
        <v>0</v>
      </c>
      <c r="BJ464" s="20"/>
      <c r="BK464" s="20">
        <f>IFERROR(ROUND(((INDEX('Stock List'!$M$11:$M$1010, MATCH(R464, 'Stock List'!$K$11:$K$1010, 0))/INDEX('Stock List'!$L$11:$L$1010, MATCH(R464, 'Stock List'!$K$11:$K$1010, 0)))*Q464), 2), 0)</f>
        <v>0</v>
      </c>
      <c r="BL464" s="20"/>
      <c r="BM464" s="20">
        <f>IFERROR(ROUND(((INDEX('Stock List'!$M$11:$M$1010, MATCH(T464, 'Stock List'!$K$11:$K$1010, 0))/INDEX('Stock List'!$L$11:$L$1010, MATCH(T464, 'Stock List'!$K$11:$K$1010, 0)))*S464), 2), 0)</f>
        <v>0</v>
      </c>
      <c r="BN464" s="20"/>
      <c r="BO464" s="20">
        <f>IFERROR(ROUND(((INDEX('Stock List'!$M$11:$M$1010, MATCH(V464, 'Stock List'!$K$11:$K$1010, 0))/INDEX('Stock List'!$L$11:$L$1010, MATCH(V464, 'Stock List'!$K$11:$K$1010, 0)))*U464), 2), 0)</f>
        <v>0</v>
      </c>
      <c r="BP464" s="20"/>
      <c r="BQ464" s="20">
        <f>IFERROR(ROUND(((INDEX('Stock List'!$M$11:$M$1010, MATCH(X464, 'Stock List'!$K$11:$K$1010, 0))/INDEX('Stock List'!$L$11:$L$1010, MATCH(X464, 'Stock List'!$K$11:$K$1010, 0)))*W464), 2), 0)</f>
        <v>0</v>
      </c>
      <c r="BR464" s="20"/>
      <c r="BS464" s="20">
        <f>IFERROR(ROUND(((INDEX('Stock List'!$M$11:$M$1010, MATCH(Z464, 'Stock List'!$K$11:$K$1010, 0))/INDEX('Stock List'!$L$11:$L$1010, MATCH(Z464, 'Stock List'!$K$11:$K$1010, 0)))*Y464), 2), 0)</f>
        <v>0</v>
      </c>
      <c r="BT464" s="20"/>
      <c r="BU464" s="20">
        <f>IFERROR(ROUND(((INDEX('Stock List'!$M$11:$M$1010, MATCH(AB464, 'Stock List'!$K$11:$K$1010, 0))/INDEX('Stock List'!$L$11:$L$1010, MATCH(AB464, 'Stock List'!$K$11:$K$1010, 0)))*AA464), 2), 0)</f>
        <v>0</v>
      </c>
      <c r="BV464" s="20"/>
      <c r="BW464" s="20">
        <f>IFERROR(ROUND(((INDEX('Stock List'!$M$11:$M$1010, MATCH(AD464, 'Stock List'!$K$11:$K$1010, 0))/INDEX('Stock List'!$L$11:$L$1010, MATCH(AD464, 'Stock List'!$K$11:$K$1010, 0)))*AC464), 2), 0)</f>
        <v>0</v>
      </c>
      <c r="BX464" s="20"/>
      <c r="BY464" s="20">
        <f>IFERROR(ROUND(((INDEX('Stock List'!$M$11:$M$1010, MATCH(AF464, 'Stock List'!$K$11:$K$1010, 0))/INDEX('Stock List'!$L$11:$L$1010, MATCH(AF464, 'Stock List'!$K$11:$K$1010, 0)))*AE464), 2), 0)</f>
        <v>0</v>
      </c>
      <c r="BZ464" s="20"/>
      <c r="CA464" s="20">
        <f>IFERROR(ROUND(((INDEX('Stock List'!$M$11:$M$1010, MATCH(AH464, 'Stock List'!$K$11:$K$1010, 0))/INDEX('Stock List'!$L$11:$L$1010, MATCH(AH464, 'Stock List'!$K$11:$K$1010, 0)))*AG464), 2), 0)</f>
        <v>0</v>
      </c>
      <c r="CB464" s="20"/>
      <c r="CC464" s="20">
        <f>IFERROR(ROUND(((INDEX('Stock List'!$M$11:$M$1010, MATCH(AJ464, 'Stock List'!$K$11:$K$1010, 0))/INDEX('Stock List'!$L$11:$L$1010, MATCH(AJ464, 'Stock List'!$K$11:$K$1010, 0)))*AI464), 2), 0)</f>
        <v>0</v>
      </c>
      <c r="CD464" s="20"/>
      <c r="CE464" s="20">
        <f>IFERROR(ROUND(((INDEX('Stock List'!$M$11:$M$1010, MATCH(AL464, 'Stock List'!$K$11:$K$1010, 0))/INDEX('Stock List'!$L$11:$L$1010, MATCH(AL464, 'Stock List'!$K$11:$K$1010, 0)))*AK464), 2), 0)</f>
        <v>0</v>
      </c>
      <c r="CF464" s="20"/>
      <c r="CG464" s="20">
        <f>IFERROR(ROUND(((INDEX('Stock List'!$M$11:$M$1010, MATCH(AN464, 'Stock List'!$K$11:$K$1010, 0))/INDEX('Stock List'!$L$11:$L$1010, MATCH(AN464, 'Stock List'!$K$11:$K$1010, 0)))*AM464), 2), 0)</f>
        <v>0</v>
      </c>
      <c r="CH464" s="20"/>
      <c r="CI464" s="20">
        <f>IFERROR(ROUND(((INDEX('Stock List'!$M$11:$M$1010, MATCH(AP464, 'Stock List'!$K$11:$K$1010, 0))/INDEX('Stock List'!$L$11:$L$1010, MATCH(AP464, 'Stock List'!$K$11:$K$1010, 0)))*AO464), 2), 0)</f>
        <v>0</v>
      </c>
      <c r="CJ464" s="20"/>
      <c r="CK464" s="20">
        <f>IFERROR(ROUND(((INDEX('Stock List'!$M$11:$M$1010, MATCH(AR464, 'Stock List'!$K$11:$K$1010, 0))/INDEX('Stock List'!$L$11:$L$1010, MATCH(AR464, 'Stock List'!$K$11:$K$1010, 0)))*AQ464), 2), 0)</f>
        <v>0</v>
      </c>
      <c r="CL464" s="20"/>
      <c r="CM464" s="20">
        <f>IFERROR(ROUND(((INDEX('Stock List'!$M$11:$M$1010, MATCH(AT464, 'Stock List'!$K$11:$K$1010, 0))/INDEX('Stock List'!$L$11:$L$1010, MATCH(AT464, 'Stock List'!$K$11:$K$1010, 0)))*AS464), 2), 0)</f>
        <v>0</v>
      </c>
      <c r="CN464" s="20"/>
      <c r="CO464" s="20">
        <f>IFERROR(ROUND(((INDEX('Stock List'!$M$11:$M$1010, MATCH(AV464, 'Stock List'!$K$11:$K$1010, 0))/INDEX('Stock List'!$L$11:$L$1010, MATCH(AV464, 'Stock List'!$K$11:$K$1010, 0)))*AU464), 2), 0)</f>
        <v>0</v>
      </c>
      <c r="CP464" s="20"/>
      <c r="CQ464" s="20">
        <f>IFERROR(ROUND(((INDEX('Stock List'!$M$11:$M$1010, MATCH(AX464, 'Stock List'!$K$11:$K$1010, 0))/INDEX('Stock List'!$L$11:$L$1010, MATCH(AX464, 'Stock List'!$K$11:$K$1010, 0)))*AW464), 2), 0)</f>
        <v>0</v>
      </c>
      <c r="CR464" s="22"/>
      <c r="CT464" s="106" t="str">
        <f t="shared" si="400"/>
        <v/>
      </c>
      <c r="CU464" s="22" t="str">
        <f t="shared" si="401"/>
        <v/>
      </c>
      <c r="CX464" s="106" t="str">
        <f t="shared" si="402"/>
        <v/>
      </c>
      <c r="CY464" s="20" t="str">
        <f t="shared" si="403"/>
        <v/>
      </c>
      <c r="CZ464" s="22" t="str">
        <f t="shared" si="404"/>
        <v/>
      </c>
      <c r="DB464" s="76" t="str">
        <f>IF($H464="", "", COUNTIF($G$11:$G$1010, "&gt;"&amp;$G464)+1+COUNTIF($G$11:$G464, $G464)-1)</f>
        <v/>
      </c>
      <c r="DC464" s="76" t="str">
        <f>IF($H464="", "", COUNTIF($CZ$11:$CZ$1010, "&gt;"&amp;$CZ464)+1+COUNTIF($CZ$11:$CZ464, $CZ464)-1)</f>
        <v/>
      </c>
      <c r="DE464" s="147" t="str">
        <f t="shared" si="405"/>
        <v/>
      </c>
      <c r="DF464" s="148"/>
      <c r="DG464" s="19" t="str">
        <f t="shared" si="406"/>
        <v/>
      </c>
      <c r="DH464" s="153" t="str">
        <f t="shared" si="407"/>
        <v/>
      </c>
      <c r="DI464" s="19" t="str">
        <f t="shared" si="359"/>
        <v/>
      </c>
      <c r="DJ464" s="153" t="str">
        <f t="shared" si="360"/>
        <v/>
      </c>
      <c r="DK464" s="19" t="str">
        <f t="shared" si="361"/>
        <v/>
      </c>
      <c r="DL464" s="153" t="str">
        <f t="shared" si="362"/>
        <v/>
      </c>
      <c r="DM464" s="19" t="str">
        <f t="shared" si="363"/>
        <v/>
      </c>
      <c r="DN464" s="153" t="str">
        <f t="shared" si="364"/>
        <v/>
      </c>
      <c r="DO464" s="19" t="str">
        <f t="shared" si="365"/>
        <v/>
      </c>
      <c r="DP464" s="153" t="str">
        <f t="shared" si="366"/>
        <v/>
      </c>
      <c r="DQ464" s="19" t="str">
        <f t="shared" si="367"/>
        <v/>
      </c>
      <c r="DR464" s="153" t="str">
        <f t="shared" si="368"/>
        <v/>
      </c>
      <c r="DS464" s="19" t="str">
        <f t="shared" si="369"/>
        <v/>
      </c>
      <c r="DT464" s="153" t="str">
        <f t="shared" si="370"/>
        <v/>
      </c>
      <c r="DU464" s="19" t="str">
        <f t="shared" si="371"/>
        <v/>
      </c>
      <c r="DV464" s="153" t="str">
        <f t="shared" si="372"/>
        <v/>
      </c>
      <c r="DW464" s="19" t="str">
        <f t="shared" si="373"/>
        <v/>
      </c>
      <c r="DX464" s="153" t="str">
        <f t="shared" si="374"/>
        <v/>
      </c>
      <c r="DY464" s="19" t="str">
        <f t="shared" si="375"/>
        <v/>
      </c>
      <c r="DZ464" s="153" t="str">
        <f t="shared" si="376"/>
        <v/>
      </c>
      <c r="EA464" s="19" t="str">
        <f t="shared" si="377"/>
        <v/>
      </c>
      <c r="EB464" s="153" t="str">
        <f t="shared" si="378"/>
        <v/>
      </c>
      <c r="EC464" s="19" t="str">
        <f t="shared" si="379"/>
        <v/>
      </c>
      <c r="ED464" s="153" t="str">
        <f t="shared" si="380"/>
        <v/>
      </c>
      <c r="EE464" s="19" t="str">
        <f t="shared" si="381"/>
        <v/>
      </c>
      <c r="EF464" s="153" t="str">
        <f t="shared" si="382"/>
        <v/>
      </c>
      <c r="EG464" s="19" t="str">
        <f t="shared" si="383"/>
        <v/>
      </c>
      <c r="EH464" s="153" t="str">
        <f t="shared" si="384"/>
        <v/>
      </c>
      <c r="EI464" s="19" t="str">
        <f t="shared" si="385"/>
        <v/>
      </c>
      <c r="EJ464" s="153" t="str">
        <f t="shared" si="386"/>
        <v/>
      </c>
      <c r="EK464" s="19" t="str">
        <f t="shared" si="387"/>
        <v/>
      </c>
      <c r="EL464" s="153" t="str">
        <f t="shared" si="388"/>
        <v/>
      </c>
      <c r="EM464" s="19" t="str">
        <f t="shared" si="389"/>
        <v/>
      </c>
      <c r="EN464" s="153" t="str">
        <f t="shared" si="390"/>
        <v/>
      </c>
      <c r="EO464" s="19" t="str">
        <f t="shared" si="391"/>
        <v/>
      </c>
      <c r="EP464" s="153" t="str">
        <f t="shared" si="392"/>
        <v/>
      </c>
      <c r="EQ464" s="19" t="str">
        <f t="shared" si="393"/>
        <v/>
      </c>
      <c r="ER464" s="153" t="str">
        <f t="shared" si="394"/>
        <v/>
      </c>
      <c r="ES464" s="19" t="str">
        <f t="shared" si="395"/>
        <v/>
      </c>
      <c r="ET464" s="153" t="str">
        <f t="shared" si="396"/>
        <v/>
      </c>
    </row>
    <row r="465" spans="1:150" x14ac:dyDescent="0.25">
      <c r="A465" s="31"/>
      <c r="B465" s="91" t="str">
        <f t="shared" si="397"/>
        <v/>
      </c>
      <c r="C465" s="20" t="str">
        <f t="shared" si="357"/>
        <v/>
      </c>
      <c r="D465" s="97" t="str">
        <f t="shared" si="358"/>
        <v/>
      </c>
      <c r="E465" s="62" t="str">
        <f t="shared" si="398"/>
        <v/>
      </c>
      <c r="F465" s="31"/>
      <c r="G465" s="282"/>
      <c r="H465" s="283"/>
      <c r="I465" s="284"/>
      <c r="J465" s="285"/>
      <c r="K465" s="286"/>
      <c r="L465" s="287"/>
      <c r="M465" s="288"/>
      <c r="N465" s="287"/>
      <c r="O465" s="288"/>
      <c r="P465" s="287"/>
      <c r="Q465" s="288"/>
      <c r="R465" s="287"/>
      <c r="S465" s="288"/>
      <c r="T465" s="287"/>
      <c r="U465" s="288"/>
      <c r="V465" s="287"/>
      <c r="W465" s="288"/>
      <c r="X465" s="287"/>
      <c r="Y465" s="288"/>
      <c r="Z465" s="287"/>
      <c r="AA465" s="288"/>
      <c r="AB465" s="287"/>
      <c r="AC465" s="288"/>
      <c r="AD465" s="287"/>
      <c r="AE465" s="288"/>
      <c r="AF465" s="287"/>
      <c r="AG465" s="288"/>
      <c r="AH465" s="287"/>
      <c r="AI465" s="288"/>
      <c r="AJ465" s="287"/>
      <c r="AK465" s="288"/>
      <c r="AL465" s="287"/>
      <c r="AM465" s="288"/>
      <c r="AN465" s="287"/>
      <c r="AO465" s="288"/>
      <c r="AP465" s="287"/>
      <c r="AQ465" s="288"/>
      <c r="AR465" s="287"/>
      <c r="AS465" s="288"/>
      <c r="AT465" s="287"/>
      <c r="AU465" s="288"/>
      <c r="AV465" s="287"/>
      <c r="AW465" s="288"/>
      <c r="AX465" s="287"/>
      <c r="AY465" s="31"/>
      <c r="BA465" s="76" t="str">
        <f t="shared" si="399"/>
        <v/>
      </c>
      <c r="BC465" s="76" t="str">
        <f>IF('Stock List'!$K465="", "", 'Stock List'!$K465)</f>
        <v/>
      </c>
      <c r="BE465" s="106">
        <f>IFERROR(ROUND(((INDEX('Stock List'!$M$11:$M$1010, MATCH(L465, 'Stock List'!$K$11:$K$1010, 0))/INDEX('Stock List'!$L$11:$L$1010, MATCH(L465, 'Stock List'!$K$11:$K$1010, 0)))*K465), 2), 0)</f>
        <v>0</v>
      </c>
      <c r="BF465" s="20"/>
      <c r="BG465" s="20">
        <f>IFERROR(ROUND(((INDEX('Stock List'!$M$11:$M$1010, MATCH(N465, 'Stock List'!$K$11:$K$1010, 0))/INDEX('Stock List'!$L$11:$L$1010, MATCH(N465, 'Stock List'!$K$11:$K$1010, 0)))*M465), 2), 0)</f>
        <v>0</v>
      </c>
      <c r="BH465" s="20"/>
      <c r="BI465" s="20">
        <f>IFERROR(ROUND(((INDEX('Stock List'!$M$11:$M$1010, MATCH(P465, 'Stock List'!$K$11:$K$1010, 0))/INDEX('Stock List'!$L$11:$L$1010, MATCH(P465, 'Stock List'!$K$11:$K$1010, 0)))*O465), 2), 0)</f>
        <v>0</v>
      </c>
      <c r="BJ465" s="20"/>
      <c r="BK465" s="20">
        <f>IFERROR(ROUND(((INDEX('Stock List'!$M$11:$M$1010, MATCH(R465, 'Stock List'!$K$11:$K$1010, 0))/INDEX('Stock List'!$L$11:$L$1010, MATCH(R465, 'Stock List'!$K$11:$K$1010, 0)))*Q465), 2), 0)</f>
        <v>0</v>
      </c>
      <c r="BL465" s="20"/>
      <c r="BM465" s="20">
        <f>IFERROR(ROUND(((INDEX('Stock List'!$M$11:$M$1010, MATCH(T465, 'Stock List'!$K$11:$K$1010, 0))/INDEX('Stock List'!$L$11:$L$1010, MATCH(T465, 'Stock List'!$K$11:$K$1010, 0)))*S465), 2), 0)</f>
        <v>0</v>
      </c>
      <c r="BN465" s="20"/>
      <c r="BO465" s="20">
        <f>IFERROR(ROUND(((INDEX('Stock List'!$M$11:$M$1010, MATCH(V465, 'Stock List'!$K$11:$K$1010, 0))/INDEX('Stock List'!$L$11:$L$1010, MATCH(V465, 'Stock List'!$K$11:$K$1010, 0)))*U465), 2), 0)</f>
        <v>0</v>
      </c>
      <c r="BP465" s="20"/>
      <c r="BQ465" s="20">
        <f>IFERROR(ROUND(((INDEX('Stock List'!$M$11:$M$1010, MATCH(X465, 'Stock List'!$K$11:$K$1010, 0))/INDEX('Stock List'!$L$11:$L$1010, MATCH(X465, 'Stock List'!$K$11:$K$1010, 0)))*W465), 2), 0)</f>
        <v>0</v>
      </c>
      <c r="BR465" s="20"/>
      <c r="BS465" s="20">
        <f>IFERROR(ROUND(((INDEX('Stock List'!$M$11:$M$1010, MATCH(Z465, 'Stock List'!$K$11:$K$1010, 0))/INDEX('Stock List'!$L$11:$L$1010, MATCH(Z465, 'Stock List'!$K$11:$K$1010, 0)))*Y465), 2), 0)</f>
        <v>0</v>
      </c>
      <c r="BT465" s="20"/>
      <c r="BU465" s="20">
        <f>IFERROR(ROUND(((INDEX('Stock List'!$M$11:$M$1010, MATCH(AB465, 'Stock List'!$K$11:$K$1010, 0))/INDEX('Stock List'!$L$11:$L$1010, MATCH(AB465, 'Stock List'!$K$11:$K$1010, 0)))*AA465), 2), 0)</f>
        <v>0</v>
      </c>
      <c r="BV465" s="20"/>
      <c r="BW465" s="20">
        <f>IFERROR(ROUND(((INDEX('Stock List'!$M$11:$M$1010, MATCH(AD465, 'Stock List'!$K$11:$K$1010, 0))/INDEX('Stock List'!$L$11:$L$1010, MATCH(AD465, 'Stock List'!$K$11:$K$1010, 0)))*AC465), 2), 0)</f>
        <v>0</v>
      </c>
      <c r="BX465" s="20"/>
      <c r="BY465" s="20">
        <f>IFERROR(ROUND(((INDEX('Stock List'!$M$11:$M$1010, MATCH(AF465, 'Stock List'!$K$11:$K$1010, 0))/INDEX('Stock List'!$L$11:$L$1010, MATCH(AF465, 'Stock List'!$K$11:$K$1010, 0)))*AE465), 2), 0)</f>
        <v>0</v>
      </c>
      <c r="BZ465" s="20"/>
      <c r="CA465" s="20">
        <f>IFERROR(ROUND(((INDEX('Stock List'!$M$11:$M$1010, MATCH(AH465, 'Stock List'!$K$11:$K$1010, 0))/INDEX('Stock List'!$L$11:$L$1010, MATCH(AH465, 'Stock List'!$K$11:$K$1010, 0)))*AG465), 2), 0)</f>
        <v>0</v>
      </c>
      <c r="CB465" s="20"/>
      <c r="CC465" s="20">
        <f>IFERROR(ROUND(((INDEX('Stock List'!$M$11:$M$1010, MATCH(AJ465, 'Stock List'!$K$11:$K$1010, 0))/INDEX('Stock List'!$L$11:$L$1010, MATCH(AJ465, 'Stock List'!$K$11:$K$1010, 0)))*AI465), 2), 0)</f>
        <v>0</v>
      </c>
      <c r="CD465" s="20"/>
      <c r="CE465" s="20">
        <f>IFERROR(ROUND(((INDEX('Stock List'!$M$11:$M$1010, MATCH(AL465, 'Stock List'!$K$11:$K$1010, 0))/INDEX('Stock List'!$L$11:$L$1010, MATCH(AL465, 'Stock List'!$K$11:$K$1010, 0)))*AK465), 2), 0)</f>
        <v>0</v>
      </c>
      <c r="CF465" s="20"/>
      <c r="CG465" s="20">
        <f>IFERROR(ROUND(((INDEX('Stock List'!$M$11:$M$1010, MATCH(AN465, 'Stock List'!$K$11:$K$1010, 0))/INDEX('Stock List'!$L$11:$L$1010, MATCH(AN465, 'Stock List'!$K$11:$K$1010, 0)))*AM465), 2), 0)</f>
        <v>0</v>
      </c>
      <c r="CH465" s="20"/>
      <c r="CI465" s="20">
        <f>IFERROR(ROUND(((INDEX('Stock List'!$M$11:$M$1010, MATCH(AP465, 'Stock List'!$K$11:$K$1010, 0))/INDEX('Stock List'!$L$11:$L$1010, MATCH(AP465, 'Stock List'!$K$11:$K$1010, 0)))*AO465), 2), 0)</f>
        <v>0</v>
      </c>
      <c r="CJ465" s="20"/>
      <c r="CK465" s="20">
        <f>IFERROR(ROUND(((INDEX('Stock List'!$M$11:$M$1010, MATCH(AR465, 'Stock List'!$K$11:$K$1010, 0))/INDEX('Stock List'!$L$11:$L$1010, MATCH(AR465, 'Stock List'!$K$11:$K$1010, 0)))*AQ465), 2), 0)</f>
        <v>0</v>
      </c>
      <c r="CL465" s="20"/>
      <c r="CM465" s="20">
        <f>IFERROR(ROUND(((INDEX('Stock List'!$M$11:$M$1010, MATCH(AT465, 'Stock List'!$K$11:$K$1010, 0))/INDEX('Stock List'!$L$11:$L$1010, MATCH(AT465, 'Stock List'!$K$11:$K$1010, 0)))*AS465), 2), 0)</f>
        <v>0</v>
      </c>
      <c r="CN465" s="20"/>
      <c r="CO465" s="20">
        <f>IFERROR(ROUND(((INDEX('Stock List'!$M$11:$M$1010, MATCH(AV465, 'Stock List'!$K$11:$K$1010, 0))/INDEX('Stock List'!$L$11:$L$1010, MATCH(AV465, 'Stock List'!$K$11:$K$1010, 0)))*AU465), 2), 0)</f>
        <v>0</v>
      </c>
      <c r="CP465" s="20"/>
      <c r="CQ465" s="20">
        <f>IFERROR(ROUND(((INDEX('Stock List'!$M$11:$M$1010, MATCH(AX465, 'Stock List'!$K$11:$K$1010, 0))/INDEX('Stock List'!$L$11:$L$1010, MATCH(AX465, 'Stock List'!$K$11:$K$1010, 0)))*AW465), 2), 0)</f>
        <v>0</v>
      </c>
      <c r="CR465" s="22"/>
      <c r="CT465" s="106" t="str">
        <f t="shared" si="400"/>
        <v/>
      </c>
      <c r="CU465" s="22" t="str">
        <f t="shared" si="401"/>
        <v/>
      </c>
      <c r="CX465" s="106" t="str">
        <f t="shared" si="402"/>
        <v/>
      </c>
      <c r="CY465" s="20" t="str">
        <f t="shared" si="403"/>
        <v/>
      </c>
      <c r="CZ465" s="22" t="str">
        <f t="shared" si="404"/>
        <v/>
      </c>
      <c r="DB465" s="76" t="str">
        <f>IF($H465="", "", COUNTIF($G$11:$G$1010, "&gt;"&amp;$G465)+1+COUNTIF($G$11:$G465, $G465)-1)</f>
        <v/>
      </c>
      <c r="DC465" s="76" t="str">
        <f>IF($H465="", "", COUNTIF($CZ$11:$CZ$1010, "&gt;"&amp;$CZ465)+1+COUNTIF($CZ$11:$CZ465, $CZ465)-1)</f>
        <v/>
      </c>
      <c r="DE465" s="147" t="str">
        <f t="shared" si="405"/>
        <v/>
      </c>
      <c r="DF465" s="148"/>
      <c r="DG465" s="19" t="str">
        <f t="shared" si="406"/>
        <v/>
      </c>
      <c r="DH465" s="153" t="str">
        <f t="shared" si="407"/>
        <v/>
      </c>
      <c r="DI465" s="19" t="str">
        <f t="shared" si="359"/>
        <v/>
      </c>
      <c r="DJ465" s="153" t="str">
        <f t="shared" si="360"/>
        <v/>
      </c>
      <c r="DK465" s="19" t="str">
        <f t="shared" si="361"/>
        <v/>
      </c>
      <c r="DL465" s="153" t="str">
        <f t="shared" si="362"/>
        <v/>
      </c>
      <c r="DM465" s="19" t="str">
        <f t="shared" si="363"/>
        <v/>
      </c>
      <c r="DN465" s="153" t="str">
        <f t="shared" si="364"/>
        <v/>
      </c>
      <c r="DO465" s="19" t="str">
        <f t="shared" si="365"/>
        <v/>
      </c>
      <c r="DP465" s="153" t="str">
        <f t="shared" si="366"/>
        <v/>
      </c>
      <c r="DQ465" s="19" t="str">
        <f t="shared" si="367"/>
        <v/>
      </c>
      <c r="DR465" s="153" t="str">
        <f t="shared" si="368"/>
        <v/>
      </c>
      <c r="DS465" s="19" t="str">
        <f t="shared" si="369"/>
        <v/>
      </c>
      <c r="DT465" s="153" t="str">
        <f t="shared" si="370"/>
        <v/>
      </c>
      <c r="DU465" s="19" t="str">
        <f t="shared" si="371"/>
        <v/>
      </c>
      <c r="DV465" s="153" t="str">
        <f t="shared" si="372"/>
        <v/>
      </c>
      <c r="DW465" s="19" t="str">
        <f t="shared" si="373"/>
        <v/>
      </c>
      <c r="DX465" s="153" t="str">
        <f t="shared" si="374"/>
        <v/>
      </c>
      <c r="DY465" s="19" t="str">
        <f t="shared" si="375"/>
        <v/>
      </c>
      <c r="DZ465" s="153" t="str">
        <f t="shared" si="376"/>
        <v/>
      </c>
      <c r="EA465" s="19" t="str">
        <f t="shared" si="377"/>
        <v/>
      </c>
      <c r="EB465" s="153" t="str">
        <f t="shared" si="378"/>
        <v/>
      </c>
      <c r="EC465" s="19" t="str">
        <f t="shared" si="379"/>
        <v/>
      </c>
      <c r="ED465" s="153" t="str">
        <f t="shared" si="380"/>
        <v/>
      </c>
      <c r="EE465" s="19" t="str">
        <f t="shared" si="381"/>
        <v/>
      </c>
      <c r="EF465" s="153" t="str">
        <f t="shared" si="382"/>
        <v/>
      </c>
      <c r="EG465" s="19" t="str">
        <f t="shared" si="383"/>
        <v/>
      </c>
      <c r="EH465" s="153" t="str">
        <f t="shared" si="384"/>
        <v/>
      </c>
      <c r="EI465" s="19" t="str">
        <f t="shared" si="385"/>
        <v/>
      </c>
      <c r="EJ465" s="153" t="str">
        <f t="shared" si="386"/>
        <v/>
      </c>
      <c r="EK465" s="19" t="str">
        <f t="shared" si="387"/>
        <v/>
      </c>
      <c r="EL465" s="153" t="str">
        <f t="shared" si="388"/>
        <v/>
      </c>
      <c r="EM465" s="19" t="str">
        <f t="shared" si="389"/>
        <v/>
      </c>
      <c r="EN465" s="153" t="str">
        <f t="shared" si="390"/>
        <v/>
      </c>
      <c r="EO465" s="19" t="str">
        <f t="shared" si="391"/>
        <v/>
      </c>
      <c r="EP465" s="153" t="str">
        <f t="shared" si="392"/>
        <v/>
      </c>
      <c r="EQ465" s="19" t="str">
        <f t="shared" si="393"/>
        <v/>
      </c>
      <c r="ER465" s="153" t="str">
        <f t="shared" si="394"/>
        <v/>
      </c>
      <c r="ES465" s="19" t="str">
        <f t="shared" si="395"/>
        <v/>
      </c>
      <c r="ET465" s="153" t="str">
        <f t="shared" si="396"/>
        <v/>
      </c>
    </row>
    <row r="466" spans="1:150" x14ac:dyDescent="0.25">
      <c r="A466" s="31"/>
      <c r="B466" s="91" t="str">
        <f t="shared" si="397"/>
        <v/>
      </c>
      <c r="C466" s="20" t="str">
        <f t="shared" si="357"/>
        <v/>
      </c>
      <c r="D466" s="97" t="str">
        <f t="shared" si="358"/>
        <v/>
      </c>
      <c r="E466" s="62" t="str">
        <f t="shared" si="398"/>
        <v/>
      </c>
      <c r="F466" s="31"/>
      <c r="G466" s="282"/>
      <c r="H466" s="283"/>
      <c r="I466" s="284"/>
      <c r="J466" s="285"/>
      <c r="K466" s="286"/>
      <c r="L466" s="287"/>
      <c r="M466" s="288"/>
      <c r="N466" s="287"/>
      <c r="O466" s="288"/>
      <c r="P466" s="287"/>
      <c r="Q466" s="288"/>
      <c r="R466" s="287"/>
      <c r="S466" s="288"/>
      <c r="T466" s="287"/>
      <c r="U466" s="288"/>
      <c r="V466" s="287"/>
      <c r="W466" s="288"/>
      <c r="X466" s="287"/>
      <c r="Y466" s="288"/>
      <c r="Z466" s="287"/>
      <c r="AA466" s="288"/>
      <c r="AB466" s="287"/>
      <c r="AC466" s="288"/>
      <c r="AD466" s="287"/>
      <c r="AE466" s="288"/>
      <c r="AF466" s="287"/>
      <c r="AG466" s="288"/>
      <c r="AH466" s="287"/>
      <c r="AI466" s="288"/>
      <c r="AJ466" s="287"/>
      <c r="AK466" s="288"/>
      <c r="AL466" s="287"/>
      <c r="AM466" s="288"/>
      <c r="AN466" s="287"/>
      <c r="AO466" s="288"/>
      <c r="AP466" s="287"/>
      <c r="AQ466" s="288"/>
      <c r="AR466" s="287"/>
      <c r="AS466" s="288"/>
      <c r="AT466" s="287"/>
      <c r="AU466" s="288"/>
      <c r="AV466" s="287"/>
      <c r="AW466" s="288"/>
      <c r="AX466" s="287"/>
      <c r="AY466" s="31"/>
      <c r="BA466" s="76" t="str">
        <f t="shared" si="399"/>
        <v/>
      </c>
      <c r="BC466" s="76" t="str">
        <f>IF('Stock List'!$K466="", "", 'Stock List'!$K466)</f>
        <v/>
      </c>
      <c r="BE466" s="106">
        <f>IFERROR(ROUND(((INDEX('Stock List'!$M$11:$M$1010, MATCH(L466, 'Stock List'!$K$11:$K$1010, 0))/INDEX('Stock List'!$L$11:$L$1010, MATCH(L466, 'Stock List'!$K$11:$K$1010, 0)))*K466), 2), 0)</f>
        <v>0</v>
      </c>
      <c r="BF466" s="20"/>
      <c r="BG466" s="20">
        <f>IFERROR(ROUND(((INDEX('Stock List'!$M$11:$M$1010, MATCH(N466, 'Stock List'!$K$11:$K$1010, 0))/INDEX('Stock List'!$L$11:$L$1010, MATCH(N466, 'Stock List'!$K$11:$K$1010, 0)))*M466), 2), 0)</f>
        <v>0</v>
      </c>
      <c r="BH466" s="20"/>
      <c r="BI466" s="20">
        <f>IFERROR(ROUND(((INDEX('Stock List'!$M$11:$M$1010, MATCH(P466, 'Stock List'!$K$11:$K$1010, 0))/INDEX('Stock List'!$L$11:$L$1010, MATCH(P466, 'Stock List'!$K$11:$K$1010, 0)))*O466), 2), 0)</f>
        <v>0</v>
      </c>
      <c r="BJ466" s="20"/>
      <c r="BK466" s="20">
        <f>IFERROR(ROUND(((INDEX('Stock List'!$M$11:$M$1010, MATCH(R466, 'Stock List'!$K$11:$K$1010, 0))/INDEX('Stock List'!$L$11:$L$1010, MATCH(R466, 'Stock List'!$K$11:$K$1010, 0)))*Q466), 2), 0)</f>
        <v>0</v>
      </c>
      <c r="BL466" s="20"/>
      <c r="BM466" s="20">
        <f>IFERROR(ROUND(((INDEX('Stock List'!$M$11:$M$1010, MATCH(T466, 'Stock List'!$K$11:$K$1010, 0))/INDEX('Stock List'!$L$11:$L$1010, MATCH(T466, 'Stock List'!$K$11:$K$1010, 0)))*S466), 2), 0)</f>
        <v>0</v>
      </c>
      <c r="BN466" s="20"/>
      <c r="BO466" s="20">
        <f>IFERROR(ROUND(((INDEX('Stock List'!$M$11:$M$1010, MATCH(V466, 'Stock List'!$K$11:$K$1010, 0))/INDEX('Stock List'!$L$11:$L$1010, MATCH(V466, 'Stock List'!$K$11:$K$1010, 0)))*U466), 2), 0)</f>
        <v>0</v>
      </c>
      <c r="BP466" s="20"/>
      <c r="BQ466" s="20">
        <f>IFERROR(ROUND(((INDEX('Stock List'!$M$11:$M$1010, MATCH(X466, 'Stock List'!$K$11:$K$1010, 0))/INDEX('Stock List'!$L$11:$L$1010, MATCH(X466, 'Stock List'!$K$11:$K$1010, 0)))*W466), 2), 0)</f>
        <v>0</v>
      </c>
      <c r="BR466" s="20"/>
      <c r="BS466" s="20">
        <f>IFERROR(ROUND(((INDEX('Stock List'!$M$11:$M$1010, MATCH(Z466, 'Stock List'!$K$11:$K$1010, 0))/INDEX('Stock List'!$L$11:$L$1010, MATCH(Z466, 'Stock List'!$K$11:$K$1010, 0)))*Y466), 2), 0)</f>
        <v>0</v>
      </c>
      <c r="BT466" s="20"/>
      <c r="BU466" s="20">
        <f>IFERROR(ROUND(((INDEX('Stock List'!$M$11:$M$1010, MATCH(AB466, 'Stock List'!$K$11:$K$1010, 0))/INDEX('Stock List'!$L$11:$L$1010, MATCH(AB466, 'Stock List'!$K$11:$K$1010, 0)))*AA466), 2), 0)</f>
        <v>0</v>
      </c>
      <c r="BV466" s="20"/>
      <c r="BW466" s="20">
        <f>IFERROR(ROUND(((INDEX('Stock List'!$M$11:$M$1010, MATCH(AD466, 'Stock List'!$K$11:$K$1010, 0))/INDEX('Stock List'!$L$11:$L$1010, MATCH(AD466, 'Stock List'!$K$11:$K$1010, 0)))*AC466), 2), 0)</f>
        <v>0</v>
      </c>
      <c r="BX466" s="20"/>
      <c r="BY466" s="20">
        <f>IFERROR(ROUND(((INDEX('Stock List'!$M$11:$M$1010, MATCH(AF466, 'Stock List'!$K$11:$K$1010, 0))/INDEX('Stock List'!$L$11:$L$1010, MATCH(AF466, 'Stock List'!$K$11:$K$1010, 0)))*AE466), 2), 0)</f>
        <v>0</v>
      </c>
      <c r="BZ466" s="20"/>
      <c r="CA466" s="20">
        <f>IFERROR(ROUND(((INDEX('Stock List'!$M$11:$M$1010, MATCH(AH466, 'Stock List'!$K$11:$K$1010, 0))/INDEX('Stock List'!$L$11:$L$1010, MATCH(AH466, 'Stock List'!$K$11:$K$1010, 0)))*AG466), 2), 0)</f>
        <v>0</v>
      </c>
      <c r="CB466" s="20"/>
      <c r="CC466" s="20">
        <f>IFERROR(ROUND(((INDEX('Stock List'!$M$11:$M$1010, MATCH(AJ466, 'Stock List'!$K$11:$K$1010, 0))/INDEX('Stock List'!$L$11:$L$1010, MATCH(AJ466, 'Stock List'!$K$11:$K$1010, 0)))*AI466), 2), 0)</f>
        <v>0</v>
      </c>
      <c r="CD466" s="20"/>
      <c r="CE466" s="20">
        <f>IFERROR(ROUND(((INDEX('Stock List'!$M$11:$M$1010, MATCH(AL466, 'Stock List'!$K$11:$K$1010, 0))/INDEX('Stock List'!$L$11:$L$1010, MATCH(AL466, 'Stock List'!$K$11:$K$1010, 0)))*AK466), 2), 0)</f>
        <v>0</v>
      </c>
      <c r="CF466" s="20"/>
      <c r="CG466" s="20">
        <f>IFERROR(ROUND(((INDEX('Stock List'!$M$11:$M$1010, MATCH(AN466, 'Stock List'!$K$11:$K$1010, 0))/INDEX('Stock List'!$L$11:$L$1010, MATCH(AN466, 'Stock List'!$K$11:$K$1010, 0)))*AM466), 2), 0)</f>
        <v>0</v>
      </c>
      <c r="CH466" s="20"/>
      <c r="CI466" s="20">
        <f>IFERROR(ROUND(((INDEX('Stock List'!$M$11:$M$1010, MATCH(AP466, 'Stock List'!$K$11:$K$1010, 0))/INDEX('Stock List'!$L$11:$L$1010, MATCH(AP466, 'Stock List'!$K$11:$K$1010, 0)))*AO466), 2), 0)</f>
        <v>0</v>
      </c>
      <c r="CJ466" s="20"/>
      <c r="CK466" s="20">
        <f>IFERROR(ROUND(((INDEX('Stock List'!$M$11:$M$1010, MATCH(AR466, 'Stock List'!$K$11:$K$1010, 0))/INDEX('Stock List'!$L$11:$L$1010, MATCH(AR466, 'Stock List'!$K$11:$K$1010, 0)))*AQ466), 2), 0)</f>
        <v>0</v>
      </c>
      <c r="CL466" s="20"/>
      <c r="CM466" s="20">
        <f>IFERROR(ROUND(((INDEX('Stock List'!$M$11:$M$1010, MATCH(AT466, 'Stock List'!$K$11:$K$1010, 0))/INDEX('Stock List'!$L$11:$L$1010, MATCH(AT466, 'Stock List'!$K$11:$K$1010, 0)))*AS466), 2), 0)</f>
        <v>0</v>
      </c>
      <c r="CN466" s="20"/>
      <c r="CO466" s="20">
        <f>IFERROR(ROUND(((INDEX('Stock List'!$M$11:$M$1010, MATCH(AV466, 'Stock List'!$K$11:$K$1010, 0))/INDEX('Stock List'!$L$11:$L$1010, MATCH(AV466, 'Stock List'!$K$11:$K$1010, 0)))*AU466), 2), 0)</f>
        <v>0</v>
      </c>
      <c r="CP466" s="20"/>
      <c r="CQ466" s="20">
        <f>IFERROR(ROUND(((INDEX('Stock List'!$M$11:$M$1010, MATCH(AX466, 'Stock List'!$K$11:$K$1010, 0))/INDEX('Stock List'!$L$11:$L$1010, MATCH(AX466, 'Stock List'!$K$11:$K$1010, 0)))*AW466), 2), 0)</f>
        <v>0</v>
      </c>
      <c r="CR466" s="22"/>
      <c r="CT466" s="106" t="str">
        <f t="shared" si="400"/>
        <v/>
      </c>
      <c r="CU466" s="22" t="str">
        <f t="shared" si="401"/>
        <v/>
      </c>
      <c r="CX466" s="106" t="str">
        <f t="shared" si="402"/>
        <v/>
      </c>
      <c r="CY466" s="20" t="str">
        <f t="shared" si="403"/>
        <v/>
      </c>
      <c r="CZ466" s="22" t="str">
        <f t="shared" si="404"/>
        <v/>
      </c>
      <c r="DB466" s="76" t="str">
        <f>IF($H466="", "", COUNTIF($G$11:$G$1010, "&gt;"&amp;$G466)+1+COUNTIF($G$11:$G466, $G466)-1)</f>
        <v/>
      </c>
      <c r="DC466" s="76" t="str">
        <f>IF($H466="", "", COUNTIF($CZ$11:$CZ$1010, "&gt;"&amp;$CZ466)+1+COUNTIF($CZ$11:$CZ466, $CZ466)-1)</f>
        <v/>
      </c>
      <c r="DE466" s="147" t="str">
        <f t="shared" si="405"/>
        <v/>
      </c>
      <c r="DF466" s="148"/>
      <c r="DG466" s="19" t="str">
        <f t="shared" si="406"/>
        <v/>
      </c>
      <c r="DH466" s="153" t="str">
        <f t="shared" si="407"/>
        <v/>
      </c>
      <c r="DI466" s="19" t="str">
        <f t="shared" si="359"/>
        <v/>
      </c>
      <c r="DJ466" s="153" t="str">
        <f t="shared" si="360"/>
        <v/>
      </c>
      <c r="DK466" s="19" t="str">
        <f t="shared" si="361"/>
        <v/>
      </c>
      <c r="DL466" s="153" t="str">
        <f t="shared" si="362"/>
        <v/>
      </c>
      <c r="DM466" s="19" t="str">
        <f t="shared" si="363"/>
        <v/>
      </c>
      <c r="DN466" s="153" t="str">
        <f t="shared" si="364"/>
        <v/>
      </c>
      <c r="DO466" s="19" t="str">
        <f t="shared" si="365"/>
        <v/>
      </c>
      <c r="DP466" s="153" t="str">
        <f t="shared" si="366"/>
        <v/>
      </c>
      <c r="DQ466" s="19" t="str">
        <f t="shared" si="367"/>
        <v/>
      </c>
      <c r="DR466" s="153" t="str">
        <f t="shared" si="368"/>
        <v/>
      </c>
      <c r="DS466" s="19" t="str">
        <f t="shared" si="369"/>
        <v/>
      </c>
      <c r="DT466" s="153" t="str">
        <f t="shared" si="370"/>
        <v/>
      </c>
      <c r="DU466" s="19" t="str">
        <f t="shared" si="371"/>
        <v/>
      </c>
      <c r="DV466" s="153" t="str">
        <f t="shared" si="372"/>
        <v/>
      </c>
      <c r="DW466" s="19" t="str">
        <f t="shared" si="373"/>
        <v/>
      </c>
      <c r="DX466" s="153" t="str">
        <f t="shared" si="374"/>
        <v/>
      </c>
      <c r="DY466" s="19" t="str">
        <f t="shared" si="375"/>
        <v/>
      </c>
      <c r="DZ466" s="153" t="str">
        <f t="shared" si="376"/>
        <v/>
      </c>
      <c r="EA466" s="19" t="str">
        <f t="shared" si="377"/>
        <v/>
      </c>
      <c r="EB466" s="153" t="str">
        <f t="shared" si="378"/>
        <v/>
      </c>
      <c r="EC466" s="19" t="str">
        <f t="shared" si="379"/>
        <v/>
      </c>
      <c r="ED466" s="153" t="str">
        <f t="shared" si="380"/>
        <v/>
      </c>
      <c r="EE466" s="19" t="str">
        <f t="shared" si="381"/>
        <v/>
      </c>
      <c r="EF466" s="153" t="str">
        <f t="shared" si="382"/>
        <v/>
      </c>
      <c r="EG466" s="19" t="str">
        <f t="shared" si="383"/>
        <v/>
      </c>
      <c r="EH466" s="153" t="str">
        <f t="shared" si="384"/>
        <v/>
      </c>
      <c r="EI466" s="19" t="str">
        <f t="shared" si="385"/>
        <v/>
      </c>
      <c r="EJ466" s="153" t="str">
        <f t="shared" si="386"/>
        <v/>
      </c>
      <c r="EK466" s="19" t="str">
        <f t="shared" si="387"/>
        <v/>
      </c>
      <c r="EL466" s="153" t="str">
        <f t="shared" si="388"/>
        <v/>
      </c>
      <c r="EM466" s="19" t="str">
        <f t="shared" si="389"/>
        <v/>
      </c>
      <c r="EN466" s="153" t="str">
        <f t="shared" si="390"/>
        <v/>
      </c>
      <c r="EO466" s="19" t="str">
        <f t="shared" si="391"/>
        <v/>
      </c>
      <c r="EP466" s="153" t="str">
        <f t="shared" si="392"/>
        <v/>
      </c>
      <c r="EQ466" s="19" t="str">
        <f t="shared" si="393"/>
        <v/>
      </c>
      <c r="ER466" s="153" t="str">
        <f t="shared" si="394"/>
        <v/>
      </c>
      <c r="ES466" s="19" t="str">
        <f t="shared" si="395"/>
        <v/>
      </c>
      <c r="ET466" s="153" t="str">
        <f t="shared" si="396"/>
        <v/>
      </c>
    </row>
    <row r="467" spans="1:150" x14ac:dyDescent="0.25">
      <c r="A467" s="31"/>
      <c r="B467" s="91" t="str">
        <f t="shared" si="397"/>
        <v/>
      </c>
      <c r="C467" s="20" t="str">
        <f t="shared" si="357"/>
        <v/>
      </c>
      <c r="D467" s="97" t="str">
        <f t="shared" si="358"/>
        <v/>
      </c>
      <c r="E467" s="62" t="str">
        <f t="shared" si="398"/>
        <v/>
      </c>
      <c r="F467" s="31"/>
      <c r="G467" s="282"/>
      <c r="H467" s="283"/>
      <c r="I467" s="284"/>
      <c r="J467" s="285"/>
      <c r="K467" s="286"/>
      <c r="L467" s="287"/>
      <c r="M467" s="288"/>
      <c r="N467" s="287"/>
      <c r="O467" s="288"/>
      <c r="P467" s="287"/>
      <c r="Q467" s="288"/>
      <c r="R467" s="287"/>
      <c r="S467" s="288"/>
      <c r="T467" s="287"/>
      <c r="U467" s="288"/>
      <c r="V467" s="287"/>
      <c r="W467" s="288"/>
      <c r="X467" s="287"/>
      <c r="Y467" s="288"/>
      <c r="Z467" s="287"/>
      <c r="AA467" s="288"/>
      <c r="AB467" s="287"/>
      <c r="AC467" s="288"/>
      <c r="AD467" s="287"/>
      <c r="AE467" s="288"/>
      <c r="AF467" s="287"/>
      <c r="AG467" s="288"/>
      <c r="AH467" s="287"/>
      <c r="AI467" s="288"/>
      <c r="AJ467" s="287"/>
      <c r="AK467" s="288"/>
      <c r="AL467" s="287"/>
      <c r="AM467" s="288"/>
      <c r="AN467" s="287"/>
      <c r="AO467" s="288"/>
      <c r="AP467" s="287"/>
      <c r="AQ467" s="288"/>
      <c r="AR467" s="287"/>
      <c r="AS467" s="288"/>
      <c r="AT467" s="287"/>
      <c r="AU467" s="288"/>
      <c r="AV467" s="287"/>
      <c r="AW467" s="288"/>
      <c r="AX467" s="287"/>
      <c r="AY467" s="31"/>
      <c r="BA467" s="76" t="str">
        <f t="shared" si="399"/>
        <v/>
      </c>
      <c r="BC467" s="76" t="str">
        <f>IF('Stock List'!$K467="", "", 'Stock List'!$K467)</f>
        <v/>
      </c>
      <c r="BE467" s="106">
        <f>IFERROR(ROUND(((INDEX('Stock List'!$M$11:$M$1010, MATCH(L467, 'Stock List'!$K$11:$K$1010, 0))/INDEX('Stock List'!$L$11:$L$1010, MATCH(L467, 'Stock List'!$K$11:$K$1010, 0)))*K467), 2), 0)</f>
        <v>0</v>
      </c>
      <c r="BF467" s="20"/>
      <c r="BG467" s="20">
        <f>IFERROR(ROUND(((INDEX('Stock List'!$M$11:$M$1010, MATCH(N467, 'Stock List'!$K$11:$K$1010, 0))/INDEX('Stock List'!$L$11:$L$1010, MATCH(N467, 'Stock List'!$K$11:$K$1010, 0)))*M467), 2), 0)</f>
        <v>0</v>
      </c>
      <c r="BH467" s="20"/>
      <c r="BI467" s="20">
        <f>IFERROR(ROUND(((INDEX('Stock List'!$M$11:$M$1010, MATCH(P467, 'Stock List'!$K$11:$K$1010, 0))/INDEX('Stock List'!$L$11:$L$1010, MATCH(P467, 'Stock List'!$K$11:$K$1010, 0)))*O467), 2), 0)</f>
        <v>0</v>
      </c>
      <c r="BJ467" s="20"/>
      <c r="BK467" s="20">
        <f>IFERROR(ROUND(((INDEX('Stock List'!$M$11:$M$1010, MATCH(R467, 'Stock List'!$K$11:$K$1010, 0))/INDEX('Stock List'!$L$11:$L$1010, MATCH(R467, 'Stock List'!$K$11:$K$1010, 0)))*Q467), 2), 0)</f>
        <v>0</v>
      </c>
      <c r="BL467" s="20"/>
      <c r="BM467" s="20">
        <f>IFERROR(ROUND(((INDEX('Stock List'!$M$11:$M$1010, MATCH(T467, 'Stock List'!$K$11:$K$1010, 0))/INDEX('Stock List'!$L$11:$L$1010, MATCH(T467, 'Stock List'!$K$11:$K$1010, 0)))*S467), 2), 0)</f>
        <v>0</v>
      </c>
      <c r="BN467" s="20"/>
      <c r="BO467" s="20">
        <f>IFERROR(ROUND(((INDEX('Stock List'!$M$11:$M$1010, MATCH(V467, 'Stock List'!$K$11:$K$1010, 0))/INDEX('Stock List'!$L$11:$L$1010, MATCH(V467, 'Stock List'!$K$11:$K$1010, 0)))*U467), 2), 0)</f>
        <v>0</v>
      </c>
      <c r="BP467" s="20"/>
      <c r="BQ467" s="20">
        <f>IFERROR(ROUND(((INDEX('Stock List'!$M$11:$M$1010, MATCH(X467, 'Stock List'!$K$11:$K$1010, 0))/INDEX('Stock List'!$L$11:$L$1010, MATCH(X467, 'Stock List'!$K$11:$K$1010, 0)))*W467), 2), 0)</f>
        <v>0</v>
      </c>
      <c r="BR467" s="20"/>
      <c r="BS467" s="20">
        <f>IFERROR(ROUND(((INDEX('Stock List'!$M$11:$M$1010, MATCH(Z467, 'Stock List'!$K$11:$K$1010, 0))/INDEX('Stock List'!$L$11:$L$1010, MATCH(Z467, 'Stock List'!$K$11:$K$1010, 0)))*Y467), 2), 0)</f>
        <v>0</v>
      </c>
      <c r="BT467" s="20"/>
      <c r="BU467" s="20">
        <f>IFERROR(ROUND(((INDEX('Stock List'!$M$11:$M$1010, MATCH(AB467, 'Stock List'!$K$11:$K$1010, 0))/INDEX('Stock List'!$L$11:$L$1010, MATCH(AB467, 'Stock List'!$K$11:$K$1010, 0)))*AA467), 2), 0)</f>
        <v>0</v>
      </c>
      <c r="BV467" s="20"/>
      <c r="BW467" s="20">
        <f>IFERROR(ROUND(((INDEX('Stock List'!$M$11:$M$1010, MATCH(AD467, 'Stock List'!$K$11:$K$1010, 0))/INDEX('Stock List'!$L$11:$L$1010, MATCH(AD467, 'Stock List'!$K$11:$K$1010, 0)))*AC467), 2), 0)</f>
        <v>0</v>
      </c>
      <c r="BX467" s="20"/>
      <c r="BY467" s="20">
        <f>IFERROR(ROUND(((INDEX('Stock List'!$M$11:$M$1010, MATCH(AF467, 'Stock List'!$K$11:$K$1010, 0))/INDEX('Stock List'!$L$11:$L$1010, MATCH(AF467, 'Stock List'!$K$11:$K$1010, 0)))*AE467), 2), 0)</f>
        <v>0</v>
      </c>
      <c r="BZ467" s="20"/>
      <c r="CA467" s="20">
        <f>IFERROR(ROUND(((INDEX('Stock List'!$M$11:$M$1010, MATCH(AH467, 'Stock List'!$K$11:$K$1010, 0))/INDEX('Stock List'!$L$11:$L$1010, MATCH(AH467, 'Stock List'!$K$11:$K$1010, 0)))*AG467), 2), 0)</f>
        <v>0</v>
      </c>
      <c r="CB467" s="20"/>
      <c r="CC467" s="20">
        <f>IFERROR(ROUND(((INDEX('Stock List'!$M$11:$M$1010, MATCH(AJ467, 'Stock List'!$K$11:$K$1010, 0))/INDEX('Stock List'!$L$11:$L$1010, MATCH(AJ467, 'Stock List'!$K$11:$K$1010, 0)))*AI467), 2), 0)</f>
        <v>0</v>
      </c>
      <c r="CD467" s="20"/>
      <c r="CE467" s="20">
        <f>IFERROR(ROUND(((INDEX('Stock List'!$M$11:$M$1010, MATCH(AL467, 'Stock List'!$K$11:$K$1010, 0))/INDEX('Stock List'!$L$11:$L$1010, MATCH(AL467, 'Stock List'!$K$11:$K$1010, 0)))*AK467), 2), 0)</f>
        <v>0</v>
      </c>
      <c r="CF467" s="20"/>
      <c r="CG467" s="20">
        <f>IFERROR(ROUND(((INDEX('Stock List'!$M$11:$M$1010, MATCH(AN467, 'Stock List'!$K$11:$K$1010, 0))/INDEX('Stock List'!$L$11:$L$1010, MATCH(AN467, 'Stock List'!$K$11:$K$1010, 0)))*AM467), 2), 0)</f>
        <v>0</v>
      </c>
      <c r="CH467" s="20"/>
      <c r="CI467" s="20">
        <f>IFERROR(ROUND(((INDEX('Stock List'!$M$11:$M$1010, MATCH(AP467, 'Stock List'!$K$11:$K$1010, 0))/INDEX('Stock List'!$L$11:$L$1010, MATCH(AP467, 'Stock List'!$K$11:$K$1010, 0)))*AO467), 2), 0)</f>
        <v>0</v>
      </c>
      <c r="CJ467" s="20"/>
      <c r="CK467" s="20">
        <f>IFERROR(ROUND(((INDEX('Stock List'!$M$11:$M$1010, MATCH(AR467, 'Stock List'!$K$11:$K$1010, 0))/INDEX('Stock List'!$L$11:$L$1010, MATCH(AR467, 'Stock List'!$K$11:$K$1010, 0)))*AQ467), 2), 0)</f>
        <v>0</v>
      </c>
      <c r="CL467" s="20"/>
      <c r="CM467" s="20">
        <f>IFERROR(ROUND(((INDEX('Stock List'!$M$11:$M$1010, MATCH(AT467, 'Stock List'!$K$11:$K$1010, 0))/INDEX('Stock List'!$L$11:$L$1010, MATCH(AT467, 'Stock List'!$K$11:$K$1010, 0)))*AS467), 2), 0)</f>
        <v>0</v>
      </c>
      <c r="CN467" s="20"/>
      <c r="CO467" s="20">
        <f>IFERROR(ROUND(((INDEX('Stock List'!$M$11:$M$1010, MATCH(AV467, 'Stock List'!$K$11:$K$1010, 0))/INDEX('Stock List'!$L$11:$L$1010, MATCH(AV467, 'Stock List'!$K$11:$K$1010, 0)))*AU467), 2), 0)</f>
        <v>0</v>
      </c>
      <c r="CP467" s="20"/>
      <c r="CQ467" s="20">
        <f>IFERROR(ROUND(((INDEX('Stock List'!$M$11:$M$1010, MATCH(AX467, 'Stock List'!$K$11:$K$1010, 0))/INDEX('Stock List'!$L$11:$L$1010, MATCH(AX467, 'Stock List'!$K$11:$K$1010, 0)))*AW467), 2), 0)</f>
        <v>0</v>
      </c>
      <c r="CR467" s="22"/>
      <c r="CT467" s="106" t="str">
        <f t="shared" si="400"/>
        <v/>
      </c>
      <c r="CU467" s="22" t="str">
        <f t="shared" si="401"/>
        <v/>
      </c>
      <c r="CX467" s="106" t="str">
        <f t="shared" si="402"/>
        <v/>
      </c>
      <c r="CY467" s="20" t="str">
        <f t="shared" si="403"/>
        <v/>
      </c>
      <c r="CZ467" s="22" t="str">
        <f t="shared" si="404"/>
        <v/>
      </c>
      <c r="DB467" s="76" t="str">
        <f>IF($H467="", "", COUNTIF($G$11:$G$1010, "&gt;"&amp;$G467)+1+COUNTIF($G$11:$G467, $G467)-1)</f>
        <v/>
      </c>
      <c r="DC467" s="76" t="str">
        <f>IF($H467="", "", COUNTIF($CZ$11:$CZ$1010, "&gt;"&amp;$CZ467)+1+COUNTIF($CZ$11:$CZ467, $CZ467)-1)</f>
        <v/>
      </c>
      <c r="DE467" s="147" t="str">
        <f t="shared" si="405"/>
        <v/>
      </c>
      <c r="DF467" s="148"/>
      <c r="DG467" s="19" t="str">
        <f t="shared" si="406"/>
        <v/>
      </c>
      <c r="DH467" s="153" t="str">
        <f t="shared" si="407"/>
        <v/>
      </c>
      <c r="DI467" s="19" t="str">
        <f t="shared" si="359"/>
        <v/>
      </c>
      <c r="DJ467" s="153" t="str">
        <f t="shared" si="360"/>
        <v/>
      </c>
      <c r="DK467" s="19" t="str">
        <f t="shared" si="361"/>
        <v/>
      </c>
      <c r="DL467" s="153" t="str">
        <f t="shared" si="362"/>
        <v/>
      </c>
      <c r="DM467" s="19" t="str">
        <f t="shared" si="363"/>
        <v/>
      </c>
      <c r="DN467" s="153" t="str">
        <f t="shared" si="364"/>
        <v/>
      </c>
      <c r="DO467" s="19" t="str">
        <f t="shared" si="365"/>
        <v/>
      </c>
      <c r="DP467" s="153" t="str">
        <f t="shared" si="366"/>
        <v/>
      </c>
      <c r="DQ467" s="19" t="str">
        <f t="shared" si="367"/>
        <v/>
      </c>
      <c r="DR467" s="153" t="str">
        <f t="shared" si="368"/>
        <v/>
      </c>
      <c r="DS467" s="19" t="str">
        <f t="shared" si="369"/>
        <v/>
      </c>
      <c r="DT467" s="153" t="str">
        <f t="shared" si="370"/>
        <v/>
      </c>
      <c r="DU467" s="19" t="str">
        <f t="shared" si="371"/>
        <v/>
      </c>
      <c r="DV467" s="153" t="str">
        <f t="shared" si="372"/>
        <v/>
      </c>
      <c r="DW467" s="19" t="str">
        <f t="shared" si="373"/>
        <v/>
      </c>
      <c r="DX467" s="153" t="str">
        <f t="shared" si="374"/>
        <v/>
      </c>
      <c r="DY467" s="19" t="str">
        <f t="shared" si="375"/>
        <v/>
      </c>
      <c r="DZ467" s="153" t="str">
        <f t="shared" si="376"/>
        <v/>
      </c>
      <c r="EA467" s="19" t="str">
        <f t="shared" si="377"/>
        <v/>
      </c>
      <c r="EB467" s="153" t="str">
        <f t="shared" si="378"/>
        <v/>
      </c>
      <c r="EC467" s="19" t="str">
        <f t="shared" si="379"/>
        <v/>
      </c>
      <c r="ED467" s="153" t="str">
        <f t="shared" si="380"/>
        <v/>
      </c>
      <c r="EE467" s="19" t="str">
        <f t="shared" si="381"/>
        <v/>
      </c>
      <c r="EF467" s="153" t="str">
        <f t="shared" si="382"/>
        <v/>
      </c>
      <c r="EG467" s="19" t="str">
        <f t="shared" si="383"/>
        <v/>
      </c>
      <c r="EH467" s="153" t="str">
        <f t="shared" si="384"/>
        <v/>
      </c>
      <c r="EI467" s="19" t="str">
        <f t="shared" si="385"/>
        <v/>
      </c>
      <c r="EJ467" s="153" t="str">
        <f t="shared" si="386"/>
        <v/>
      </c>
      <c r="EK467" s="19" t="str">
        <f t="shared" si="387"/>
        <v/>
      </c>
      <c r="EL467" s="153" t="str">
        <f t="shared" si="388"/>
        <v/>
      </c>
      <c r="EM467" s="19" t="str">
        <f t="shared" si="389"/>
        <v/>
      </c>
      <c r="EN467" s="153" t="str">
        <f t="shared" si="390"/>
        <v/>
      </c>
      <c r="EO467" s="19" t="str">
        <f t="shared" si="391"/>
        <v/>
      </c>
      <c r="EP467" s="153" t="str">
        <f t="shared" si="392"/>
        <v/>
      </c>
      <c r="EQ467" s="19" t="str">
        <f t="shared" si="393"/>
        <v/>
      </c>
      <c r="ER467" s="153" t="str">
        <f t="shared" si="394"/>
        <v/>
      </c>
      <c r="ES467" s="19" t="str">
        <f t="shared" si="395"/>
        <v/>
      </c>
      <c r="ET467" s="153" t="str">
        <f t="shared" si="396"/>
        <v/>
      </c>
    </row>
    <row r="468" spans="1:150" x14ac:dyDescent="0.25">
      <c r="A468" s="31"/>
      <c r="B468" s="91" t="str">
        <f t="shared" si="397"/>
        <v/>
      </c>
      <c r="C468" s="20" t="str">
        <f t="shared" si="357"/>
        <v/>
      </c>
      <c r="D468" s="97" t="str">
        <f t="shared" si="358"/>
        <v/>
      </c>
      <c r="E468" s="62" t="str">
        <f t="shared" si="398"/>
        <v/>
      </c>
      <c r="F468" s="31"/>
      <c r="G468" s="282"/>
      <c r="H468" s="283"/>
      <c r="I468" s="284"/>
      <c r="J468" s="285"/>
      <c r="K468" s="286"/>
      <c r="L468" s="287"/>
      <c r="M468" s="288"/>
      <c r="N468" s="287"/>
      <c r="O468" s="288"/>
      <c r="P468" s="287"/>
      <c r="Q468" s="288"/>
      <c r="R468" s="287"/>
      <c r="S468" s="288"/>
      <c r="T468" s="287"/>
      <c r="U468" s="288"/>
      <c r="V468" s="287"/>
      <c r="W468" s="288"/>
      <c r="X468" s="287"/>
      <c r="Y468" s="288"/>
      <c r="Z468" s="287"/>
      <c r="AA468" s="288"/>
      <c r="AB468" s="287"/>
      <c r="AC468" s="288"/>
      <c r="AD468" s="287"/>
      <c r="AE468" s="288"/>
      <c r="AF468" s="287"/>
      <c r="AG468" s="288"/>
      <c r="AH468" s="287"/>
      <c r="AI468" s="288"/>
      <c r="AJ468" s="287"/>
      <c r="AK468" s="288"/>
      <c r="AL468" s="287"/>
      <c r="AM468" s="288"/>
      <c r="AN468" s="287"/>
      <c r="AO468" s="288"/>
      <c r="AP468" s="287"/>
      <c r="AQ468" s="288"/>
      <c r="AR468" s="287"/>
      <c r="AS468" s="288"/>
      <c r="AT468" s="287"/>
      <c r="AU468" s="288"/>
      <c r="AV468" s="287"/>
      <c r="AW468" s="288"/>
      <c r="AX468" s="287"/>
      <c r="AY468" s="31"/>
      <c r="BA468" s="76" t="str">
        <f t="shared" si="399"/>
        <v/>
      </c>
      <c r="BC468" s="76" t="str">
        <f>IF('Stock List'!$K468="", "", 'Stock List'!$K468)</f>
        <v/>
      </c>
      <c r="BE468" s="106">
        <f>IFERROR(ROUND(((INDEX('Stock List'!$M$11:$M$1010, MATCH(L468, 'Stock List'!$K$11:$K$1010, 0))/INDEX('Stock List'!$L$11:$L$1010, MATCH(L468, 'Stock List'!$K$11:$K$1010, 0)))*K468), 2), 0)</f>
        <v>0</v>
      </c>
      <c r="BF468" s="20"/>
      <c r="BG468" s="20">
        <f>IFERROR(ROUND(((INDEX('Stock List'!$M$11:$M$1010, MATCH(N468, 'Stock List'!$K$11:$K$1010, 0))/INDEX('Stock List'!$L$11:$L$1010, MATCH(N468, 'Stock List'!$K$11:$K$1010, 0)))*M468), 2), 0)</f>
        <v>0</v>
      </c>
      <c r="BH468" s="20"/>
      <c r="BI468" s="20">
        <f>IFERROR(ROUND(((INDEX('Stock List'!$M$11:$M$1010, MATCH(P468, 'Stock List'!$K$11:$K$1010, 0))/INDEX('Stock List'!$L$11:$L$1010, MATCH(P468, 'Stock List'!$K$11:$K$1010, 0)))*O468), 2), 0)</f>
        <v>0</v>
      </c>
      <c r="BJ468" s="20"/>
      <c r="BK468" s="20">
        <f>IFERROR(ROUND(((INDEX('Stock List'!$M$11:$M$1010, MATCH(R468, 'Stock List'!$K$11:$K$1010, 0))/INDEX('Stock List'!$L$11:$L$1010, MATCH(R468, 'Stock List'!$K$11:$K$1010, 0)))*Q468), 2), 0)</f>
        <v>0</v>
      </c>
      <c r="BL468" s="20"/>
      <c r="BM468" s="20">
        <f>IFERROR(ROUND(((INDEX('Stock List'!$M$11:$M$1010, MATCH(T468, 'Stock List'!$K$11:$K$1010, 0))/INDEX('Stock List'!$L$11:$L$1010, MATCH(T468, 'Stock List'!$K$11:$K$1010, 0)))*S468), 2), 0)</f>
        <v>0</v>
      </c>
      <c r="BN468" s="20"/>
      <c r="BO468" s="20">
        <f>IFERROR(ROUND(((INDEX('Stock List'!$M$11:$M$1010, MATCH(V468, 'Stock List'!$K$11:$K$1010, 0))/INDEX('Stock List'!$L$11:$L$1010, MATCH(V468, 'Stock List'!$K$11:$K$1010, 0)))*U468), 2), 0)</f>
        <v>0</v>
      </c>
      <c r="BP468" s="20"/>
      <c r="BQ468" s="20">
        <f>IFERROR(ROUND(((INDEX('Stock List'!$M$11:$M$1010, MATCH(X468, 'Stock List'!$K$11:$K$1010, 0))/INDEX('Stock List'!$L$11:$L$1010, MATCH(X468, 'Stock List'!$K$11:$K$1010, 0)))*W468), 2), 0)</f>
        <v>0</v>
      </c>
      <c r="BR468" s="20"/>
      <c r="BS468" s="20">
        <f>IFERROR(ROUND(((INDEX('Stock List'!$M$11:$M$1010, MATCH(Z468, 'Stock List'!$K$11:$K$1010, 0))/INDEX('Stock List'!$L$11:$L$1010, MATCH(Z468, 'Stock List'!$K$11:$K$1010, 0)))*Y468), 2), 0)</f>
        <v>0</v>
      </c>
      <c r="BT468" s="20"/>
      <c r="BU468" s="20">
        <f>IFERROR(ROUND(((INDEX('Stock List'!$M$11:$M$1010, MATCH(AB468, 'Stock List'!$K$11:$K$1010, 0))/INDEX('Stock List'!$L$11:$L$1010, MATCH(AB468, 'Stock List'!$K$11:$K$1010, 0)))*AA468), 2), 0)</f>
        <v>0</v>
      </c>
      <c r="BV468" s="20"/>
      <c r="BW468" s="20">
        <f>IFERROR(ROUND(((INDEX('Stock List'!$M$11:$M$1010, MATCH(AD468, 'Stock List'!$K$11:$K$1010, 0))/INDEX('Stock List'!$L$11:$L$1010, MATCH(AD468, 'Stock List'!$K$11:$K$1010, 0)))*AC468), 2), 0)</f>
        <v>0</v>
      </c>
      <c r="BX468" s="20"/>
      <c r="BY468" s="20">
        <f>IFERROR(ROUND(((INDEX('Stock List'!$M$11:$M$1010, MATCH(AF468, 'Stock List'!$K$11:$K$1010, 0))/INDEX('Stock List'!$L$11:$L$1010, MATCH(AF468, 'Stock List'!$K$11:$K$1010, 0)))*AE468), 2), 0)</f>
        <v>0</v>
      </c>
      <c r="BZ468" s="20"/>
      <c r="CA468" s="20">
        <f>IFERROR(ROUND(((INDEX('Stock List'!$M$11:$M$1010, MATCH(AH468, 'Stock List'!$K$11:$K$1010, 0))/INDEX('Stock List'!$L$11:$L$1010, MATCH(AH468, 'Stock List'!$K$11:$K$1010, 0)))*AG468), 2), 0)</f>
        <v>0</v>
      </c>
      <c r="CB468" s="20"/>
      <c r="CC468" s="20">
        <f>IFERROR(ROUND(((INDEX('Stock List'!$M$11:$M$1010, MATCH(AJ468, 'Stock List'!$K$11:$K$1010, 0))/INDEX('Stock List'!$L$11:$L$1010, MATCH(AJ468, 'Stock List'!$K$11:$K$1010, 0)))*AI468), 2), 0)</f>
        <v>0</v>
      </c>
      <c r="CD468" s="20"/>
      <c r="CE468" s="20">
        <f>IFERROR(ROUND(((INDEX('Stock List'!$M$11:$M$1010, MATCH(AL468, 'Stock List'!$K$11:$K$1010, 0))/INDEX('Stock List'!$L$11:$L$1010, MATCH(AL468, 'Stock List'!$K$11:$K$1010, 0)))*AK468), 2), 0)</f>
        <v>0</v>
      </c>
      <c r="CF468" s="20"/>
      <c r="CG468" s="20">
        <f>IFERROR(ROUND(((INDEX('Stock List'!$M$11:$M$1010, MATCH(AN468, 'Stock List'!$K$11:$K$1010, 0))/INDEX('Stock List'!$L$11:$L$1010, MATCH(AN468, 'Stock List'!$K$11:$K$1010, 0)))*AM468), 2), 0)</f>
        <v>0</v>
      </c>
      <c r="CH468" s="20"/>
      <c r="CI468" s="20">
        <f>IFERROR(ROUND(((INDEX('Stock List'!$M$11:$M$1010, MATCH(AP468, 'Stock List'!$K$11:$K$1010, 0))/INDEX('Stock List'!$L$11:$L$1010, MATCH(AP468, 'Stock List'!$K$11:$K$1010, 0)))*AO468), 2), 0)</f>
        <v>0</v>
      </c>
      <c r="CJ468" s="20"/>
      <c r="CK468" s="20">
        <f>IFERROR(ROUND(((INDEX('Stock List'!$M$11:$M$1010, MATCH(AR468, 'Stock List'!$K$11:$K$1010, 0))/INDEX('Stock List'!$L$11:$L$1010, MATCH(AR468, 'Stock List'!$K$11:$K$1010, 0)))*AQ468), 2), 0)</f>
        <v>0</v>
      </c>
      <c r="CL468" s="20"/>
      <c r="CM468" s="20">
        <f>IFERROR(ROUND(((INDEX('Stock List'!$M$11:$M$1010, MATCH(AT468, 'Stock List'!$K$11:$K$1010, 0))/INDEX('Stock List'!$L$11:$L$1010, MATCH(AT468, 'Stock List'!$K$11:$K$1010, 0)))*AS468), 2), 0)</f>
        <v>0</v>
      </c>
      <c r="CN468" s="20"/>
      <c r="CO468" s="20">
        <f>IFERROR(ROUND(((INDEX('Stock List'!$M$11:$M$1010, MATCH(AV468, 'Stock List'!$K$11:$K$1010, 0))/INDEX('Stock List'!$L$11:$L$1010, MATCH(AV468, 'Stock List'!$K$11:$K$1010, 0)))*AU468), 2), 0)</f>
        <v>0</v>
      </c>
      <c r="CP468" s="20"/>
      <c r="CQ468" s="20">
        <f>IFERROR(ROUND(((INDEX('Stock List'!$M$11:$M$1010, MATCH(AX468, 'Stock List'!$K$11:$K$1010, 0))/INDEX('Stock List'!$L$11:$L$1010, MATCH(AX468, 'Stock List'!$K$11:$K$1010, 0)))*AW468), 2), 0)</f>
        <v>0</v>
      </c>
      <c r="CR468" s="22"/>
      <c r="CT468" s="106" t="str">
        <f t="shared" si="400"/>
        <v/>
      </c>
      <c r="CU468" s="22" t="str">
        <f t="shared" si="401"/>
        <v/>
      </c>
      <c r="CX468" s="106" t="str">
        <f t="shared" si="402"/>
        <v/>
      </c>
      <c r="CY468" s="20" t="str">
        <f t="shared" si="403"/>
        <v/>
      </c>
      <c r="CZ468" s="22" t="str">
        <f t="shared" si="404"/>
        <v/>
      </c>
      <c r="DB468" s="76" t="str">
        <f>IF($H468="", "", COUNTIF($G$11:$G$1010, "&gt;"&amp;$G468)+1+COUNTIF($G$11:$G468, $G468)-1)</f>
        <v/>
      </c>
      <c r="DC468" s="76" t="str">
        <f>IF($H468="", "", COUNTIF($CZ$11:$CZ$1010, "&gt;"&amp;$CZ468)+1+COUNTIF($CZ$11:$CZ468, $CZ468)-1)</f>
        <v/>
      </c>
      <c r="DE468" s="147" t="str">
        <f t="shared" si="405"/>
        <v/>
      </c>
      <c r="DF468" s="148"/>
      <c r="DG468" s="19" t="str">
        <f t="shared" si="406"/>
        <v/>
      </c>
      <c r="DH468" s="153" t="str">
        <f t="shared" si="407"/>
        <v/>
      </c>
      <c r="DI468" s="19" t="str">
        <f t="shared" si="359"/>
        <v/>
      </c>
      <c r="DJ468" s="153" t="str">
        <f t="shared" si="360"/>
        <v/>
      </c>
      <c r="DK468" s="19" t="str">
        <f t="shared" si="361"/>
        <v/>
      </c>
      <c r="DL468" s="153" t="str">
        <f t="shared" si="362"/>
        <v/>
      </c>
      <c r="DM468" s="19" t="str">
        <f t="shared" si="363"/>
        <v/>
      </c>
      <c r="DN468" s="153" t="str">
        <f t="shared" si="364"/>
        <v/>
      </c>
      <c r="DO468" s="19" t="str">
        <f t="shared" si="365"/>
        <v/>
      </c>
      <c r="DP468" s="153" t="str">
        <f t="shared" si="366"/>
        <v/>
      </c>
      <c r="DQ468" s="19" t="str">
        <f t="shared" si="367"/>
        <v/>
      </c>
      <c r="DR468" s="153" t="str">
        <f t="shared" si="368"/>
        <v/>
      </c>
      <c r="DS468" s="19" t="str">
        <f t="shared" si="369"/>
        <v/>
      </c>
      <c r="DT468" s="153" t="str">
        <f t="shared" si="370"/>
        <v/>
      </c>
      <c r="DU468" s="19" t="str">
        <f t="shared" si="371"/>
        <v/>
      </c>
      <c r="DV468" s="153" t="str">
        <f t="shared" si="372"/>
        <v/>
      </c>
      <c r="DW468" s="19" t="str">
        <f t="shared" si="373"/>
        <v/>
      </c>
      <c r="DX468" s="153" t="str">
        <f t="shared" si="374"/>
        <v/>
      </c>
      <c r="DY468" s="19" t="str">
        <f t="shared" si="375"/>
        <v/>
      </c>
      <c r="DZ468" s="153" t="str">
        <f t="shared" si="376"/>
        <v/>
      </c>
      <c r="EA468" s="19" t="str">
        <f t="shared" si="377"/>
        <v/>
      </c>
      <c r="EB468" s="153" t="str">
        <f t="shared" si="378"/>
        <v/>
      </c>
      <c r="EC468" s="19" t="str">
        <f t="shared" si="379"/>
        <v/>
      </c>
      <c r="ED468" s="153" t="str">
        <f t="shared" si="380"/>
        <v/>
      </c>
      <c r="EE468" s="19" t="str">
        <f t="shared" si="381"/>
        <v/>
      </c>
      <c r="EF468" s="153" t="str">
        <f t="shared" si="382"/>
        <v/>
      </c>
      <c r="EG468" s="19" t="str">
        <f t="shared" si="383"/>
        <v/>
      </c>
      <c r="EH468" s="153" t="str">
        <f t="shared" si="384"/>
        <v/>
      </c>
      <c r="EI468" s="19" t="str">
        <f t="shared" si="385"/>
        <v/>
      </c>
      <c r="EJ468" s="153" t="str">
        <f t="shared" si="386"/>
        <v/>
      </c>
      <c r="EK468" s="19" t="str">
        <f t="shared" si="387"/>
        <v/>
      </c>
      <c r="EL468" s="153" t="str">
        <f t="shared" si="388"/>
        <v/>
      </c>
      <c r="EM468" s="19" t="str">
        <f t="shared" si="389"/>
        <v/>
      </c>
      <c r="EN468" s="153" t="str">
        <f t="shared" si="390"/>
        <v/>
      </c>
      <c r="EO468" s="19" t="str">
        <f t="shared" si="391"/>
        <v/>
      </c>
      <c r="EP468" s="153" t="str">
        <f t="shared" si="392"/>
        <v/>
      </c>
      <c r="EQ468" s="19" t="str">
        <f t="shared" si="393"/>
        <v/>
      </c>
      <c r="ER468" s="153" t="str">
        <f t="shared" si="394"/>
        <v/>
      </c>
      <c r="ES468" s="19" t="str">
        <f t="shared" si="395"/>
        <v/>
      </c>
      <c r="ET468" s="153" t="str">
        <f t="shared" si="396"/>
        <v/>
      </c>
    </row>
    <row r="469" spans="1:150" x14ac:dyDescent="0.25">
      <c r="A469" s="31"/>
      <c r="B469" s="91" t="str">
        <f t="shared" si="397"/>
        <v/>
      </c>
      <c r="C469" s="20" t="str">
        <f t="shared" si="357"/>
        <v/>
      </c>
      <c r="D469" s="97" t="str">
        <f t="shared" si="358"/>
        <v/>
      </c>
      <c r="E469" s="62" t="str">
        <f t="shared" si="398"/>
        <v/>
      </c>
      <c r="F469" s="31"/>
      <c r="G469" s="282"/>
      <c r="H469" s="283"/>
      <c r="I469" s="284"/>
      <c r="J469" s="285"/>
      <c r="K469" s="286"/>
      <c r="L469" s="287"/>
      <c r="M469" s="288"/>
      <c r="N469" s="287"/>
      <c r="O469" s="288"/>
      <c r="P469" s="287"/>
      <c r="Q469" s="288"/>
      <c r="R469" s="287"/>
      <c r="S469" s="288"/>
      <c r="T469" s="287"/>
      <c r="U469" s="288"/>
      <c r="V469" s="287"/>
      <c r="W469" s="288"/>
      <c r="X469" s="287"/>
      <c r="Y469" s="288"/>
      <c r="Z469" s="287"/>
      <c r="AA469" s="288"/>
      <c r="AB469" s="287"/>
      <c r="AC469" s="288"/>
      <c r="AD469" s="287"/>
      <c r="AE469" s="288"/>
      <c r="AF469" s="287"/>
      <c r="AG469" s="288"/>
      <c r="AH469" s="287"/>
      <c r="AI469" s="288"/>
      <c r="AJ469" s="287"/>
      <c r="AK469" s="288"/>
      <c r="AL469" s="287"/>
      <c r="AM469" s="288"/>
      <c r="AN469" s="287"/>
      <c r="AO469" s="288"/>
      <c r="AP469" s="287"/>
      <c r="AQ469" s="288"/>
      <c r="AR469" s="287"/>
      <c r="AS469" s="288"/>
      <c r="AT469" s="287"/>
      <c r="AU469" s="288"/>
      <c r="AV469" s="287"/>
      <c r="AW469" s="288"/>
      <c r="AX469" s="287"/>
      <c r="AY469" s="31"/>
      <c r="BA469" s="76" t="str">
        <f t="shared" si="399"/>
        <v/>
      </c>
      <c r="BC469" s="76" t="str">
        <f>IF('Stock List'!$K469="", "", 'Stock List'!$K469)</f>
        <v/>
      </c>
      <c r="BE469" s="106">
        <f>IFERROR(ROUND(((INDEX('Stock List'!$M$11:$M$1010, MATCH(L469, 'Stock List'!$K$11:$K$1010, 0))/INDEX('Stock List'!$L$11:$L$1010, MATCH(L469, 'Stock List'!$K$11:$K$1010, 0)))*K469), 2), 0)</f>
        <v>0</v>
      </c>
      <c r="BF469" s="20"/>
      <c r="BG469" s="20">
        <f>IFERROR(ROUND(((INDEX('Stock List'!$M$11:$M$1010, MATCH(N469, 'Stock List'!$K$11:$K$1010, 0))/INDEX('Stock List'!$L$11:$L$1010, MATCH(N469, 'Stock List'!$K$11:$K$1010, 0)))*M469), 2), 0)</f>
        <v>0</v>
      </c>
      <c r="BH469" s="20"/>
      <c r="BI469" s="20">
        <f>IFERROR(ROUND(((INDEX('Stock List'!$M$11:$M$1010, MATCH(P469, 'Stock List'!$K$11:$K$1010, 0))/INDEX('Stock List'!$L$11:$L$1010, MATCH(P469, 'Stock List'!$K$11:$K$1010, 0)))*O469), 2), 0)</f>
        <v>0</v>
      </c>
      <c r="BJ469" s="20"/>
      <c r="BK469" s="20">
        <f>IFERROR(ROUND(((INDEX('Stock List'!$M$11:$M$1010, MATCH(R469, 'Stock List'!$K$11:$K$1010, 0))/INDEX('Stock List'!$L$11:$L$1010, MATCH(R469, 'Stock List'!$K$11:$K$1010, 0)))*Q469), 2), 0)</f>
        <v>0</v>
      </c>
      <c r="BL469" s="20"/>
      <c r="BM469" s="20">
        <f>IFERROR(ROUND(((INDEX('Stock List'!$M$11:$M$1010, MATCH(T469, 'Stock List'!$K$11:$K$1010, 0))/INDEX('Stock List'!$L$11:$L$1010, MATCH(T469, 'Stock List'!$K$11:$K$1010, 0)))*S469), 2), 0)</f>
        <v>0</v>
      </c>
      <c r="BN469" s="20"/>
      <c r="BO469" s="20">
        <f>IFERROR(ROUND(((INDEX('Stock List'!$M$11:$M$1010, MATCH(V469, 'Stock List'!$K$11:$K$1010, 0))/INDEX('Stock List'!$L$11:$L$1010, MATCH(V469, 'Stock List'!$K$11:$K$1010, 0)))*U469), 2), 0)</f>
        <v>0</v>
      </c>
      <c r="BP469" s="20"/>
      <c r="BQ469" s="20">
        <f>IFERROR(ROUND(((INDEX('Stock List'!$M$11:$M$1010, MATCH(X469, 'Stock List'!$K$11:$K$1010, 0))/INDEX('Stock List'!$L$11:$L$1010, MATCH(X469, 'Stock List'!$K$11:$K$1010, 0)))*W469), 2), 0)</f>
        <v>0</v>
      </c>
      <c r="BR469" s="20"/>
      <c r="BS469" s="20">
        <f>IFERROR(ROUND(((INDEX('Stock List'!$M$11:$M$1010, MATCH(Z469, 'Stock List'!$K$11:$K$1010, 0))/INDEX('Stock List'!$L$11:$L$1010, MATCH(Z469, 'Stock List'!$K$11:$K$1010, 0)))*Y469), 2), 0)</f>
        <v>0</v>
      </c>
      <c r="BT469" s="20"/>
      <c r="BU469" s="20">
        <f>IFERROR(ROUND(((INDEX('Stock List'!$M$11:$M$1010, MATCH(AB469, 'Stock List'!$K$11:$K$1010, 0))/INDEX('Stock List'!$L$11:$L$1010, MATCH(AB469, 'Stock List'!$K$11:$K$1010, 0)))*AA469), 2), 0)</f>
        <v>0</v>
      </c>
      <c r="BV469" s="20"/>
      <c r="BW469" s="20">
        <f>IFERROR(ROUND(((INDEX('Stock List'!$M$11:$M$1010, MATCH(AD469, 'Stock List'!$K$11:$K$1010, 0))/INDEX('Stock List'!$L$11:$L$1010, MATCH(AD469, 'Stock List'!$K$11:$K$1010, 0)))*AC469), 2), 0)</f>
        <v>0</v>
      </c>
      <c r="BX469" s="20"/>
      <c r="BY469" s="20">
        <f>IFERROR(ROUND(((INDEX('Stock List'!$M$11:$M$1010, MATCH(AF469, 'Stock List'!$K$11:$K$1010, 0))/INDEX('Stock List'!$L$11:$L$1010, MATCH(AF469, 'Stock List'!$K$11:$K$1010, 0)))*AE469), 2), 0)</f>
        <v>0</v>
      </c>
      <c r="BZ469" s="20"/>
      <c r="CA469" s="20">
        <f>IFERROR(ROUND(((INDEX('Stock List'!$M$11:$M$1010, MATCH(AH469, 'Stock List'!$K$11:$K$1010, 0))/INDEX('Stock List'!$L$11:$L$1010, MATCH(AH469, 'Stock List'!$K$11:$K$1010, 0)))*AG469), 2), 0)</f>
        <v>0</v>
      </c>
      <c r="CB469" s="20"/>
      <c r="CC469" s="20">
        <f>IFERROR(ROUND(((INDEX('Stock List'!$M$11:$M$1010, MATCH(AJ469, 'Stock List'!$K$11:$K$1010, 0))/INDEX('Stock List'!$L$11:$L$1010, MATCH(AJ469, 'Stock List'!$K$11:$K$1010, 0)))*AI469), 2), 0)</f>
        <v>0</v>
      </c>
      <c r="CD469" s="20"/>
      <c r="CE469" s="20">
        <f>IFERROR(ROUND(((INDEX('Stock List'!$M$11:$M$1010, MATCH(AL469, 'Stock List'!$K$11:$K$1010, 0))/INDEX('Stock List'!$L$11:$L$1010, MATCH(AL469, 'Stock List'!$K$11:$K$1010, 0)))*AK469), 2), 0)</f>
        <v>0</v>
      </c>
      <c r="CF469" s="20"/>
      <c r="CG469" s="20">
        <f>IFERROR(ROUND(((INDEX('Stock List'!$M$11:$M$1010, MATCH(AN469, 'Stock List'!$K$11:$K$1010, 0))/INDEX('Stock List'!$L$11:$L$1010, MATCH(AN469, 'Stock List'!$K$11:$K$1010, 0)))*AM469), 2), 0)</f>
        <v>0</v>
      </c>
      <c r="CH469" s="20"/>
      <c r="CI469" s="20">
        <f>IFERROR(ROUND(((INDEX('Stock List'!$M$11:$M$1010, MATCH(AP469, 'Stock List'!$K$11:$K$1010, 0))/INDEX('Stock List'!$L$11:$L$1010, MATCH(AP469, 'Stock List'!$K$11:$K$1010, 0)))*AO469), 2), 0)</f>
        <v>0</v>
      </c>
      <c r="CJ469" s="20"/>
      <c r="CK469" s="20">
        <f>IFERROR(ROUND(((INDEX('Stock List'!$M$11:$M$1010, MATCH(AR469, 'Stock List'!$K$11:$K$1010, 0))/INDEX('Stock List'!$L$11:$L$1010, MATCH(AR469, 'Stock List'!$K$11:$K$1010, 0)))*AQ469), 2), 0)</f>
        <v>0</v>
      </c>
      <c r="CL469" s="20"/>
      <c r="CM469" s="20">
        <f>IFERROR(ROUND(((INDEX('Stock List'!$M$11:$M$1010, MATCH(AT469, 'Stock List'!$K$11:$K$1010, 0))/INDEX('Stock List'!$L$11:$L$1010, MATCH(AT469, 'Stock List'!$K$11:$K$1010, 0)))*AS469), 2), 0)</f>
        <v>0</v>
      </c>
      <c r="CN469" s="20"/>
      <c r="CO469" s="20">
        <f>IFERROR(ROUND(((INDEX('Stock List'!$M$11:$M$1010, MATCH(AV469, 'Stock List'!$K$11:$K$1010, 0))/INDEX('Stock List'!$L$11:$L$1010, MATCH(AV469, 'Stock List'!$K$11:$K$1010, 0)))*AU469), 2), 0)</f>
        <v>0</v>
      </c>
      <c r="CP469" s="20"/>
      <c r="CQ469" s="20">
        <f>IFERROR(ROUND(((INDEX('Stock List'!$M$11:$M$1010, MATCH(AX469, 'Stock List'!$K$11:$K$1010, 0))/INDEX('Stock List'!$L$11:$L$1010, MATCH(AX469, 'Stock List'!$K$11:$K$1010, 0)))*AW469), 2), 0)</f>
        <v>0</v>
      </c>
      <c r="CR469" s="22"/>
      <c r="CT469" s="106" t="str">
        <f t="shared" si="400"/>
        <v/>
      </c>
      <c r="CU469" s="22" t="str">
        <f t="shared" si="401"/>
        <v/>
      </c>
      <c r="CX469" s="106" t="str">
        <f t="shared" si="402"/>
        <v/>
      </c>
      <c r="CY469" s="20" t="str">
        <f t="shared" si="403"/>
        <v/>
      </c>
      <c r="CZ469" s="22" t="str">
        <f t="shared" si="404"/>
        <v/>
      </c>
      <c r="DB469" s="76" t="str">
        <f>IF($H469="", "", COUNTIF($G$11:$G$1010, "&gt;"&amp;$G469)+1+COUNTIF($G$11:$G469, $G469)-1)</f>
        <v/>
      </c>
      <c r="DC469" s="76" t="str">
        <f>IF($H469="", "", COUNTIF($CZ$11:$CZ$1010, "&gt;"&amp;$CZ469)+1+COUNTIF($CZ$11:$CZ469, $CZ469)-1)</f>
        <v/>
      </c>
      <c r="DE469" s="147" t="str">
        <f t="shared" si="405"/>
        <v/>
      </c>
      <c r="DF469" s="148"/>
      <c r="DG469" s="19" t="str">
        <f t="shared" si="406"/>
        <v/>
      </c>
      <c r="DH469" s="153" t="str">
        <f t="shared" si="407"/>
        <v/>
      </c>
      <c r="DI469" s="19" t="str">
        <f t="shared" si="359"/>
        <v/>
      </c>
      <c r="DJ469" s="153" t="str">
        <f t="shared" si="360"/>
        <v/>
      </c>
      <c r="DK469" s="19" t="str">
        <f t="shared" si="361"/>
        <v/>
      </c>
      <c r="DL469" s="153" t="str">
        <f t="shared" si="362"/>
        <v/>
      </c>
      <c r="DM469" s="19" t="str">
        <f t="shared" si="363"/>
        <v/>
      </c>
      <c r="DN469" s="153" t="str">
        <f t="shared" si="364"/>
        <v/>
      </c>
      <c r="DO469" s="19" t="str">
        <f t="shared" si="365"/>
        <v/>
      </c>
      <c r="DP469" s="153" t="str">
        <f t="shared" si="366"/>
        <v/>
      </c>
      <c r="DQ469" s="19" t="str">
        <f t="shared" si="367"/>
        <v/>
      </c>
      <c r="DR469" s="153" t="str">
        <f t="shared" si="368"/>
        <v/>
      </c>
      <c r="DS469" s="19" t="str">
        <f t="shared" si="369"/>
        <v/>
      </c>
      <c r="DT469" s="153" t="str">
        <f t="shared" si="370"/>
        <v/>
      </c>
      <c r="DU469" s="19" t="str">
        <f t="shared" si="371"/>
        <v/>
      </c>
      <c r="DV469" s="153" t="str">
        <f t="shared" si="372"/>
        <v/>
      </c>
      <c r="DW469" s="19" t="str">
        <f t="shared" si="373"/>
        <v/>
      </c>
      <c r="DX469" s="153" t="str">
        <f t="shared" si="374"/>
        <v/>
      </c>
      <c r="DY469" s="19" t="str">
        <f t="shared" si="375"/>
        <v/>
      </c>
      <c r="DZ469" s="153" t="str">
        <f t="shared" si="376"/>
        <v/>
      </c>
      <c r="EA469" s="19" t="str">
        <f t="shared" si="377"/>
        <v/>
      </c>
      <c r="EB469" s="153" t="str">
        <f t="shared" si="378"/>
        <v/>
      </c>
      <c r="EC469" s="19" t="str">
        <f t="shared" si="379"/>
        <v/>
      </c>
      <c r="ED469" s="153" t="str">
        <f t="shared" si="380"/>
        <v/>
      </c>
      <c r="EE469" s="19" t="str">
        <f t="shared" si="381"/>
        <v/>
      </c>
      <c r="EF469" s="153" t="str">
        <f t="shared" si="382"/>
        <v/>
      </c>
      <c r="EG469" s="19" t="str">
        <f t="shared" si="383"/>
        <v/>
      </c>
      <c r="EH469" s="153" t="str">
        <f t="shared" si="384"/>
        <v/>
      </c>
      <c r="EI469" s="19" t="str">
        <f t="shared" si="385"/>
        <v/>
      </c>
      <c r="EJ469" s="153" t="str">
        <f t="shared" si="386"/>
        <v/>
      </c>
      <c r="EK469" s="19" t="str">
        <f t="shared" si="387"/>
        <v/>
      </c>
      <c r="EL469" s="153" t="str">
        <f t="shared" si="388"/>
        <v/>
      </c>
      <c r="EM469" s="19" t="str">
        <f t="shared" si="389"/>
        <v/>
      </c>
      <c r="EN469" s="153" t="str">
        <f t="shared" si="390"/>
        <v/>
      </c>
      <c r="EO469" s="19" t="str">
        <f t="shared" si="391"/>
        <v/>
      </c>
      <c r="EP469" s="153" t="str">
        <f t="shared" si="392"/>
        <v/>
      </c>
      <c r="EQ469" s="19" t="str">
        <f t="shared" si="393"/>
        <v/>
      </c>
      <c r="ER469" s="153" t="str">
        <f t="shared" si="394"/>
        <v/>
      </c>
      <c r="ES469" s="19" t="str">
        <f t="shared" si="395"/>
        <v/>
      </c>
      <c r="ET469" s="153" t="str">
        <f t="shared" si="396"/>
        <v/>
      </c>
    </row>
    <row r="470" spans="1:150" x14ac:dyDescent="0.25">
      <c r="A470" s="31"/>
      <c r="B470" s="91" t="str">
        <f t="shared" si="397"/>
        <v/>
      </c>
      <c r="C470" s="20" t="str">
        <f t="shared" si="357"/>
        <v/>
      </c>
      <c r="D470" s="97" t="str">
        <f t="shared" si="358"/>
        <v/>
      </c>
      <c r="E470" s="62" t="str">
        <f t="shared" si="398"/>
        <v/>
      </c>
      <c r="F470" s="31"/>
      <c r="G470" s="282"/>
      <c r="H470" s="283"/>
      <c r="I470" s="284"/>
      <c r="J470" s="285"/>
      <c r="K470" s="286"/>
      <c r="L470" s="287"/>
      <c r="M470" s="288"/>
      <c r="N470" s="287"/>
      <c r="O470" s="288"/>
      <c r="P470" s="287"/>
      <c r="Q470" s="288"/>
      <c r="R470" s="287"/>
      <c r="S470" s="288"/>
      <c r="T470" s="287"/>
      <c r="U470" s="288"/>
      <c r="V470" s="287"/>
      <c r="W470" s="288"/>
      <c r="X470" s="287"/>
      <c r="Y470" s="288"/>
      <c r="Z470" s="287"/>
      <c r="AA470" s="288"/>
      <c r="AB470" s="287"/>
      <c r="AC470" s="288"/>
      <c r="AD470" s="287"/>
      <c r="AE470" s="288"/>
      <c r="AF470" s="287"/>
      <c r="AG470" s="288"/>
      <c r="AH470" s="287"/>
      <c r="AI470" s="288"/>
      <c r="AJ470" s="287"/>
      <c r="AK470" s="288"/>
      <c r="AL470" s="287"/>
      <c r="AM470" s="288"/>
      <c r="AN470" s="287"/>
      <c r="AO470" s="288"/>
      <c r="AP470" s="287"/>
      <c r="AQ470" s="288"/>
      <c r="AR470" s="287"/>
      <c r="AS470" s="288"/>
      <c r="AT470" s="287"/>
      <c r="AU470" s="288"/>
      <c r="AV470" s="287"/>
      <c r="AW470" s="288"/>
      <c r="AX470" s="287"/>
      <c r="AY470" s="31"/>
      <c r="BA470" s="76" t="str">
        <f t="shared" si="399"/>
        <v/>
      </c>
      <c r="BC470" s="76" t="str">
        <f>IF('Stock List'!$K470="", "", 'Stock List'!$K470)</f>
        <v/>
      </c>
      <c r="BE470" s="106">
        <f>IFERROR(ROUND(((INDEX('Stock List'!$M$11:$M$1010, MATCH(L470, 'Stock List'!$K$11:$K$1010, 0))/INDEX('Stock List'!$L$11:$L$1010, MATCH(L470, 'Stock List'!$K$11:$K$1010, 0)))*K470), 2), 0)</f>
        <v>0</v>
      </c>
      <c r="BF470" s="20"/>
      <c r="BG470" s="20">
        <f>IFERROR(ROUND(((INDEX('Stock List'!$M$11:$M$1010, MATCH(N470, 'Stock List'!$K$11:$K$1010, 0))/INDEX('Stock List'!$L$11:$L$1010, MATCH(N470, 'Stock List'!$K$11:$K$1010, 0)))*M470), 2), 0)</f>
        <v>0</v>
      </c>
      <c r="BH470" s="20"/>
      <c r="BI470" s="20">
        <f>IFERROR(ROUND(((INDEX('Stock List'!$M$11:$M$1010, MATCH(P470, 'Stock List'!$K$11:$K$1010, 0))/INDEX('Stock List'!$L$11:$L$1010, MATCH(P470, 'Stock List'!$K$11:$K$1010, 0)))*O470), 2), 0)</f>
        <v>0</v>
      </c>
      <c r="BJ470" s="20"/>
      <c r="BK470" s="20">
        <f>IFERROR(ROUND(((INDEX('Stock List'!$M$11:$M$1010, MATCH(R470, 'Stock List'!$K$11:$K$1010, 0))/INDEX('Stock List'!$L$11:$L$1010, MATCH(R470, 'Stock List'!$K$11:$K$1010, 0)))*Q470), 2), 0)</f>
        <v>0</v>
      </c>
      <c r="BL470" s="20"/>
      <c r="BM470" s="20">
        <f>IFERROR(ROUND(((INDEX('Stock List'!$M$11:$M$1010, MATCH(T470, 'Stock List'!$K$11:$K$1010, 0))/INDEX('Stock List'!$L$11:$L$1010, MATCH(T470, 'Stock List'!$K$11:$K$1010, 0)))*S470), 2), 0)</f>
        <v>0</v>
      </c>
      <c r="BN470" s="20"/>
      <c r="BO470" s="20">
        <f>IFERROR(ROUND(((INDEX('Stock List'!$M$11:$M$1010, MATCH(V470, 'Stock List'!$K$11:$K$1010, 0))/INDEX('Stock List'!$L$11:$L$1010, MATCH(V470, 'Stock List'!$K$11:$K$1010, 0)))*U470), 2), 0)</f>
        <v>0</v>
      </c>
      <c r="BP470" s="20"/>
      <c r="BQ470" s="20">
        <f>IFERROR(ROUND(((INDEX('Stock List'!$M$11:$M$1010, MATCH(X470, 'Stock List'!$K$11:$K$1010, 0))/INDEX('Stock List'!$L$11:$L$1010, MATCH(X470, 'Stock List'!$K$11:$K$1010, 0)))*W470), 2), 0)</f>
        <v>0</v>
      </c>
      <c r="BR470" s="20"/>
      <c r="BS470" s="20">
        <f>IFERROR(ROUND(((INDEX('Stock List'!$M$11:$M$1010, MATCH(Z470, 'Stock List'!$K$11:$K$1010, 0))/INDEX('Stock List'!$L$11:$L$1010, MATCH(Z470, 'Stock List'!$K$11:$K$1010, 0)))*Y470), 2), 0)</f>
        <v>0</v>
      </c>
      <c r="BT470" s="20"/>
      <c r="BU470" s="20">
        <f>IFERROR(ROUND(((INDEX('Stock List'!$M$11:$M$1010, MATCH(AB470, 'Stock List'!$K$11:$K$1010, 0))/INDEX('Stock List'!$L$11:$L$1010, MATCH(AB470, 'Stock List'!$K$11:$K$1010, 0)))*AA470), 2), 0)</f>
        <v>0</v>
      </c>
      <c r="BV470" s="20"/>
      <c r="BW470" s="20">
        <f>IFERROR(ROUND(((INDEX('Stock List'!$M$11:$M$1010, MATCH(AD470, 'Stock List'!$K$11:$K$1010, 0))/INDEX('Stock List'!$L$11:$L$1010, MATCH(AD470, 'Stock List'!$K$11:$K$1010, 0)))*AC470), 2), 0)</f>
        <v>0</v>
      </c>
      <c r="BX470" s="20"/>
      <c r="BY470" s="20">
        <f>IFERROR(ROUND(((INDEX('Stock List'!$M$11:$M$1010, MATCH(AF470, 'Stock List'!$K$11:$K$1010, 0))/INDEX('Stock List'!$L$11:$L$1010, MATCH(AF470, 'Stock List'!$K$11:$K$1010, 0)))*AE470), 2), 0)</f>
        <v>0</v>
      </c>
      <c r="BZ470" s="20"/>
      <c r="CA470" s="20">
        <f>IFERROR(ROUND(((INDEX('Stock List'!$M$11:$M$1010, MATCH(AH470, 'Stock List'!$K$11:$K$1010, 0))/INDEX('Stock List'!$L$11:$L$1010, MATCH(AH470, 'Stock List'!$K$11:$K$1010, 0)))*AG470), 2), 0)</f>
        <v>0</v>
      </c>
      <c r="CB470" s="20"/>
      <c r="CC470" s="20">
        <f>IFERROR(ROUND(((INDEX('Stock List'!$M$11:$M$1010, MATCH(AJ470, 'Stock List'!$K$11:$K$1010, 0))/INDEX('Stock List'!$L$11:$L$1010, MATCH(AJ470, 'Stock List'!$K$11:$K$1010, 0)))*AI470), 2), 0)</f>
        <v>0</v>
      </c>
      <c r="CD470" s="20"/>
      <c r="CE470" s="20">
        <f>IFERROR(ROUND(((INDEX('Stock List'!$M$11:$M$1010, MATCH(AL470, 'Stock List'!$K$11:$K$1010, 0))/INDEX('Stock List'!$L$11:$L$1010, MATCH(AL470, 'Stock List'!$K$11:$K$1010, 0)))*AK470), 2), 0)</f>
        <v>0</v>
      </c>
      <c r="CF470" s="20"/>
      <c r="CG470" s="20">
        <f>IFERROR(ROUND(((INDEX('Stock List'!$M$11:$M$1010, MATCH(AN470, 'Stock List'!$K$11:$K$1010, 0))/INDEX('Stock List'!$L$11:$L$1010, MATCH(AN470, 'Stock List'!$K$11:$K$1010, 0)))*AM470), 2), 0)</f>
        <v>0</v>
      </c>
      <c r="CH470" s="20"/>
      <c r="CI470" s="20">
        <f>IFERROR(ROUND(((INDEX('Stock List'!$M$11:$M$1010, MATCH(AP470, 'Stock List'!$K$11:$K$1010, 0))/INDEX('Stock List'!$L$11:$L$1010, MATCH(AP470, 'Stock List'!$K$11:$K$1010, 0)))*AO470), 2), 0)</f>
        <v>0</v>
      </c>
      <c r="CJ470" s="20"/>
      <c r="CK470" s="20">
        <f>IFERROR(ROUND(((INDEX('Stock List'!$M$11:$M$1010, MATCH(AR470, 'Stock List'!$K$11:$K$1010, 0))/INDEX('Stock List'!$L$11:$L$1010, MATCH(AR470, 'Stock List'!$K$11:$K$1010, 0)))*AQ470), 2), 0)</f>
        <v>0</v>
      </c>
      <c r="CL470" s="20"/>
      <c r="CM470" s="20">
        <f>IFERROR(ROUND(((INDEX('Stock List'!$M$11:$M$1010, MATCH(AT470, 'Stock List'!$K$11:$K$1010, 0))/INDEX('Stock List'!$L$11:$L$1010, MATCH(AT470, 'Stock List'!$K$11:$K$1010, 0)))*AS470), 2), 0)</f>
        <v>0</v>
      </c>
      <c r="CN470" s="20"/>
      <c r="CO470" s="20">
        <f>IFERROR(ROUND(((INDEX('Stock List'!$M$11:$M$1010, MATCH(AV470, 'Stock List'!$K$11:$K$1010, 0))/INDEX('Stock List'!$L$11:$L$1010, MATCH(AV470, 'Stock List'!$K$11:$K$1010, 0)))*AU470), 2), 0)</f>
        <v>0</v>
      </c>
      <c r="CP470" s="20"/>
      <c r="CQ470" s="20">
        <f>IFERROR(ROUND(((INDEX('Stock List'!$M$11:$M$1010, MATCH(AX470, 'Stock List'!$K$11:$K$1010, 0))/INDEX('Stock List'!$L$11:$L$1010, MATCH(AX470, 'Stock List'!$K$11:$K$1010, 0)))*AW470), 2), 0)</f>
        <v>0</v>
      </c>
      <c r="CR470" s="22"/>
      <c r="CT470" s="106" t="str">
        <f t="shared" si="400"/>
        <v/>
      </c>
      <c r="CU470" s="22" t="str">
        <f t="shared" si="401"/>
        <v/>
      </c>
      <c r="CX470" s="106" t="str">
        <f t="shared" si="402"/>
        <v/>
      </c>
      <c r="CY470" s="20" t="str">
        <f t="shared" si="403"/>
        <v/>
      </c>
      <c r="CZ470" s="22" t="str">
        <f t="shared" si="404"/>
        <v/>
      </c>
      <c r="DB470" s="76" t="str">
        <f>IF($H470="", "", COUNTIF($G$11:$G$1010, "&gt;"&amp;$G470)+1+COUNTIF($G$11:$G470, $G470)-1)</f>
        <v/>
      </c>
      <c r="DC470" s="76" t="str">
        <f>IF($H470="", "", COUNTIF($CZ$11:$CZ$1010, "&gt;"&amp;$CZ470)+1+COUNTIF($CZ$11:$CZ470, $CZ470)-1)</f>
        <v/>
      </c>
      <c r="DE470" s="147" t="str">
        <f t="shared" si="405"/>
        <v/>
      </c>
      <c r="DF470" s="148"/>
      <c r="DG470" s="19" t="str">
        <f t="shared" si="406"/>
        <v/>
      </c>
      <c r="DH470" s="153" t="str">
        <f t="shared" si="407"/>
        <v/>
      </c>
      <c r="DI470" s="19" t="str">
        <f t="shared" si="359"/>
        <v/>
      </c>
      <c r="DJ470" s="153" t="str">
        <f t="shared" si="360"/>
        <v/>
      </c>
      <c r="DK470" s="19" t="str">
        <f t="shared" si="361"/>
        <v/>
      </c>
      <c r="DL470" s="153" t="str">
        <f t="shared" si="362"/>
        <v/>
      </c>
      <c r="DM470" s="19" t="str">
        <f t="shared" si="363"/>
        <v/>
      </c>
      <c r="DN470" s="153" t="str">
        <f t="shared" si="364"/>
        <v/>
      </c>
      <c r="DO470" s="19" t="str">
        <f t="shared" si="365"/>
        <v/>
      </c>
      <c r="DP470" s="153" t="str">
        <f t="shared" si="366"/>
        <v/>
      </c>
      <c r="DQ470" s="19" t="str">
        <f t="shared" si="367"/>
        <v/>
      </c>
      <c r="DR470" s="153" t="str">
        <f t="shared" si="368"/>
        <v/>
      </c>
      <c r="DS470" s="19" t="str">
        <f t="shared" si="369"/>
        <v/>
      </c>
      <c r="DT470" s="153" t="str">
        <f t="shared" si="370"/>
        <v/>
      </c>
      <c r="DU470" s="19" t="str">
        <f t="shared" si="371"/>
        <v/>
      </c>
      <c r="DV470" s="153" t="str">
        <f t="shared" si="372"/>
        <v/>
      </c>
      <c r="DW470" s="19" t="str">
        <f t="shared" si="373"/>
        <v/>
      </c>
      <c r="DX470" s="153" t="str">
        <f t="shared" si="374"/>
        <v/>
      </c>
      <c r="DY470" s="19" t="str">
        <f t="shared" si="375"/>
        <v/>
      </c>
      <c r="DZ470" s="153" t="str">
        <f t="shared" si="376"/>
        <v/>
      </c>
      <c r="EA470" s="19" t="str">
        <f t="shared" si="377"/>
        <v/>
      </c>
      <c r="EB470" s="153" t="str">
        <f t="shared" si="378"/>
        <v/>
      </c>
      <c r="EC470" s="19" t="str">
        <f t="shared" si="379"/>
        <v/>
      </c>
      <c r="ED470" s="153" t="str">
        <f t="shared" si="380"/>
        <v/>
      </c>
      <c r="EE470" s="19" t="str">
        <f t="shared" si="381"/>
        <v/>
      </c>
      <c r="EF470" s="153" t="str">
        <f t="shared" si="382"/>
        <v/>
      </c>
      <c r="EG470" s="19" t="str">
        <f t="shared" si="383"/>
        <v/>
      </c>
      <c r="EH470" s="153" t="str">
        <f t="shared" si="384"/>
        <v/>
      </c>
      <c r="EI470" s="19" t="str">
        <f t="shared" si="385"/>
        <v/>
      </c>
      <c r="EJ470" s="153" t="str">
        <f t="shared" si="386"/>
        <v/>
      </c>
      <c r="EK470" s="19" t="str">
        <f t="shared" si="387"/>
        <v/>
      </c>
      <c r="EL470" s="153" t="str">
        <f t="shared" si="388"/>
        <v/>
      </c>
      <c r="EM470" s="19" t="str">
        <f t="shared" si="389"/>
        <v/>
      </c>
      <c r="EN470" s="153" t="str">
        <f t="shared" si="390"/>
        <v/>
      </c>
      <c r="EO470" s="19" t="str">
        <f t="shared" si="391"/>
        <v/>
      </c>
      <c r="EP470" s="153" t="str">
        <f t="shared" si="392"/>
        <v/>
      </c>
      <c r="EQ470" s="19" t="str">
        <f t="shared" si="393"/>
        <v/>
      </c>
      <c r="ER470" s="153" t="str">
        <f t="shared" si="394"/>
        <v/>
      </c>
      <c r="ES470" s="19" t="str">
        <f t="shared" si="395"/>
        <v/>
      </c>
      <c r="ET470" s="153" t="str">
        <f t="shared" si="396"/>
        <v/>
      </c>
    </row>
    <row r="471" spans="1:150" x14ac:dyDescent="0.25">
      <c r="A471" s="31"/>
      <c r="B471" s="91" t="str">
        <f t="shared" si="397"/>
        <v/>
      </c>
      <c r="C471" s="20" t="str">
        <f t="shared" si="357"/>
        <v/>
      </c>
      <c r="D471" s="97" t="str">
        <f t="shared" si="358"/>
        <v/>
      </c>
      <c r="E471" s="62" t="str">
        <f t="shared" si="398"/>
        <v/>
      </c>
      <c r="F471" s="31"/>
      <c r="G471" s="282"/>
      <c r="H471" s="283"/>
      <c r="I471" s="284"/>
      <c r="J471" s="285"/>
      <c r="K471" s="286"/>
      <c r="L471" s="287"/>
      <c r="M471" s="288"/>
      <c r="N471" s="287"/>
      <c r="O471" s="288"/>
      <c r="P471" s="287"/>
      <c r="Q471" s="288"/>
      <c r="R471" s="287"/>
      <c r="S471" s="288"/>
      <c r="T471" s="287"/>
      <c r="U471" s="288"/>
      <c r="V471" s="287"/>
      <c r="W471" s="288"/>
      <c r="X471" s="287"/>
      <c r="Y471" s="288"/>
      <c r="Z471" s="287"/>
      <c r="AA471" s="288"/>
      <c r="AB471" s="287"/>
      <c r="AC471" s="288"/>
      <c r="AD471" s="287"/>
      <c r="AE471" s="288"/>
      <c r="AF471" s="287"/>
      <c r="AG471" s="288"/>
      <c r="AH471" s="287"/>
      <c r="AI471" s="288"/>
      <c r="AJ471" s="287"/>
      <c r="AK471" s="288"/>
      <c r="AL471" s="287"/>
      <c r="AM471" s="288"/>
      <c r="AN471" s="287"/>
      <c r="AO471" s="288"/>
      <c r="AP471" s="287"/>
      <c r="AQ471" s="288"/>
      <c r="AR471" s="287"/>
      <c r="AS471" s="288"/>
      <c r="AT471" s="287"/>
      <c r="AU471" s="288"/>
      <c r="AV471" s="287"/>
      <c r="AW471" s="288"/>
      <c r="AX471" s="287"/>
      <c r="AY471" s="31"/>
      <c r="BA471" s="76" t="str">
        <f t="shared" si="399"/>
        <v/>
      </c>
      <c r="BC471" s="76" t="str">
        <f>IF('Stock List'!$K471="", "", 'Stock List'!$K471)</f>
        <v/>
      </c>
      <c r="BE471" s="106">
        <f>IFERROR(ROUND(((INDEX('Stock List'!$M$11:$M$1010, MATCH(L471, 'Stock List'!$K$11:$K$1010, 0))/INDEX('Stock List'!$L$11:$L$1010, MATCH(L471, 'Stock List'!$K$11:$K$1010, 0)))*K471), 2), 0)</f>
        <v>0</v>
      </c>
      <c r="BF471" s="20"/>
      <c r="BG471" s="20">
        <f>IFERROR(ROUND(((INDEX('Stock List'!$M$11:$M$1010, MATCH(N471, 'Stock List'!$K$11:$K$1010, 0))/INDEX('Stock List'!$L$11:$L$1010, MATCH(N471, 'Stock List'!$K$11:$K$1010, 0)))*M471), 2), 0)</f>
        <v>0</v>
      </c>
      <c r="BH471" s="20"/>
      <c r="BI471" s="20">
        <f>IFERROR(ROUND(((INDEX('Stock List'!$M$11:$M$1010, MATCH(P471, 'Stock List'!$K$11:$K$1010, 0))/INDEX('Stock List'!$L$11:$L$1010, MATCH(P471, 'Stock List'!$K$11:$K$1010, 0)))*O471), 2), 0)</f>
        <v>0</v>
      </c>
      <c r="BJ471" s="20"/>
      <c r="BK471" s="20">
        <f>IFERROR(ROUND(((INDEX('Stock List'!$M$11:$M$1010, MATCH(R471, 'Stock List'!$K$11:$K$1010, 0))/INDEX('Stock List'!$L$11:$L$1010, MATCH(R471, 'Stock List'!$K$11:$K$1010, 0)))*Q471), 2), 0)</f>
        <v>0</v>
      </c>
      <c r="BL471" s="20"/>
      <c r="BM471" s="20">
        <f>IFERROR(ROUND(((INDEX('Stock List'!$M$11:$M$1010, MATCH(T471, 'Stock List'!$K$11:$K$1010, 0))/INDEX('Stock List'!$L$11:$L$1010, MATCH(T471, 'Stock List'!$K$11:$K$1010, 0)))*S471), 2), 0)</f>
        <v>0</v>
      </c>
      <c r="BN471" s="20"/>
      <c r="BO471" s="20">
        <f>IFERROR(ROUND(((INDEX('Stock List'!$M$11:$M$1010, MATCH(V471, 'Stock List'!$K$11:$K$1010, 0))/INDEX('Stock List'!$L$11:$L$1010, MATCH(V471, 'Stock List'!$K$11:$K$1010, 0)))*U471), 2), 0)</f>
        <v>0</v>
      </c>
      <c r="BP471" s="20"/>
      <c r="BQ471" s="20">
        <f>IFERROR(ROUND(((INDEX('Stock List'!$M$11:$M$1010, MATCH(X471, 'Stock List'!$K$11:$K$1010, 0))/INDEX('Stock List'!$L$11:$L$1010, MATCH(X471, 'Stock List'!$K$11:$K$1010, 0)))*W471), 2), 0)</f>
        <v>0</v>
      </c>
      <c r="BR471" s="20"/>
      <c r="BS471" s="20">
        <f>IFERROR(ROUND(((INDEX('Stock List'!$M$11:$M$1010, MATCH(Z471, 'Stock List'!$K$11:$K$1010, 0))/INDEX('Stock List'!$L$11:$L$1010, MATCH(Z471, 'Stock List'!$K$11:$K$1010, 0)))*Y471), 2), 0)</f>
        <v>0</v>
      </c>
      <c r="BT471" s="20"/>
      <c r="BU471" s="20">
        <f>IFERROR(ROUND(((INDEX('Stock List'!$M$11:$M$1010, MATCH(AB471, 'Stock List'!$K$11:$K$1010, 0))/INDEX('Stock List'!$L$11:$L$1010, MATCH(AB471, 'Stock List'!$K$11:$K$1010, 0)))*AA471), 2), 0)</f>
        <v>0</v>
      </c>
      <c r="BV471" s="20"/>
      <c r="BW471" s="20">
        <f>IFERROR(ROUND(((INDEX('Stock List'!$M$11:$M$1010, MATCH(AD471, 'Stock List'!$K$11:$K$1010, 0))/INDEX('Stock List'!$L$11:$L$1010, MATCH(AD471, 'Stock List'!$K$11:$K$1010, 0)))*AC471), 2), 0)</f>
        <v>0</v>
      </c>
      <c r="BX471" s="20"/>
      <c r="BY471" s="20">
        <f>IFERROR(ROUND(((INDEX('Stock List'!$M$11:$M$1010, MATCH(AF471, 'Stock List'!$K$11:$K$1010, 0))/INDEX('Stock List'!$L$11:$L$1010, MATCH(AF471, 'Stock List'!$K$11:$K$1010, 0)))*AE471), 2), 0)</f>
        <v>0</v>
      </c>
      <c r="BZ471" s="20"/>
      <c r="CA471" s="20">
        <f>IFERROR(ROUND(((INDEX('Stock List'!$M$11:$M$1010, MATCH(AH471, 'Stock List'!$K$11:$K$1010, 0))/INDEX('Stock List'!$L$11:$L$1010, MATCH(AH471, 'Stock List'!$K$11:$K$1010, 0)))*AG471), 2), 0)</f>
        <v>0</v>
      </c>
      <c r="CB471" s="20"/>
      <c r="CC471" s="20">
        <f>IFERROR(ROUND(((INDEX('Stock List'!$M$11:$M$1010, MATCH(AJ471, 'Stock List'!$K$11:$K$1010, 0))/INDEX('Stock List'!$L$11:$L$1010, MATCH(AJ471, 'Stock List'!$K$11:$K$1010, 0)))*AI471), 2), 0)</f>
        <v>0</v>
      </c>
      <c r="CD471" s="20"/>
      <c r="CE471" s="20">
        <f>IFERROR(ROUND(((INDEX('Stock List'!$M$11:$M$1010, MATCH(AL471, 'Stock List'!$K$11:$K$1010, 0))/INDEX('Stock List'!$L$11:$L$1010, MATCH(AL471, 'Stock List'!$K$11:$K$1010, 0)))*AK471), 2), 0)</f>
        <v>0</v>
      </c>
      <c r="CF471" s="20"/>
      <c r="CG471" s="20">
        <f>IFERROR(ROUND(((INDEX('Stock List'!$M$11:$M$1010, MATCH(AN471, 'Stock List'!$K$11:$K$1010, 0))/INDEX('Stock List'!$L$11:$L$1010, MATCH(AN471, 'Stock List'!$K$11:$K$1010, 0)))*AM471), 2), 0)</f>
        <v>0</v>
      </c>
      <c r="CH471" s="20"/>
      <c r="CI471" s="20">
        <f>IFERROR(ROUND(((INDEX('Stock List'!$M$11:$M$1010, MATCH(AP471, 'Stock List'!$K$11:$K$1010, 0))/INDEX('Stock List'!$L$11:$L$1010, MATCH(AP471, 'Stock List'!$K$11:$K$1010, 0)))*AO471), 2), 0)</f>
        <v>0</v>
      </c>
      <c r="CJ471" s="20"/>
      <c r="CK471" s="20">
        <f>IFERROR(ROUND(((INDEX('Stock List'!$M$11:$M$1010, MATCH(AR471, 'Stock List'!$K$11:$K$1010, 0))/INDEX('Stock List'!$L$11:$L$1010, MATCH(AR471, 'Stock List'!$K$11:$K$1010, 0)))*AQ471), 2), 0)</f>
        <v>0</v>
      </c>
      <c r="CL471" s="20"/>
      <c r="CM471" s="20">
        <f>IFERROR(ROUND(((INDEX('Stock List'!$M$11:$M$1010, MATCH(AT471, 'Stock List'!$K$11:$K$1010, 0))/INDEX('Stock List'!$L$11:$L$1010, MATCH(AT471, 'Stock List'!$K$11:$K$1010, 0)))*AS471), 2), 0)</f>
        <v>0</v>
      </c>
      <c r="CN471" s="20"/>
      <c r="CO471" s="20">
        <f>IFERROR(ROUND(((INDEX('Stock List'!$M$11:$M$1010, MATCH(AV471, 'Stock List'!$K$11:$K$1010, 0))/INDEX('Stock List'!$L$11:$L$1010, MATCH(AV471, 'Stock List'!$K$11:$K$1010, 0)))*AU471), 2), 0)</f>
        <v>0</v>
      </c>
      <c r="CP471" s="20"/>
      <c r="CQ471" s="20">
        <f>IFERROR(ROUND(((INDEX('Stock List'!$M$11:$M$1010, MATCH(AX471, 'Stock List'!$K$11:$K$1010, 0))/INDEX('Stock List'!$L$11:$L$1010, MATCH(AX471, 'Stock List'!$K$11:$K$1010, 0)))*AW471), 2), 0)</f>
        <v>0</v>
      </c>
      <c r="CR471" s="22"/>
      <c r="CT471" s="106" t="str">
        <f t="shared" si="400"/>
        <v/>
      </c>
      <c r="CU471" s="22" t="str">
        <f t="shared" si="401"/>
        <v/>
      </c>
      <c r="CX471" s="106" t="str">
        <f t="shared" si="402"/>
        <v/>
      </c>
      <c r="CY471" s="20" t="str">
        <f t="shared" si="403"/>
        <v/>
      </c>
      <c r="CZ471" s="22" t="str">
        <f t="shared" si="404"/>
        <v/>
      </c>
      <c r="DB471" s="76" t="str">
        <f>IF($H471="", "", COUNTIF($G$11:$G$1010, "&gt;"&amp;$G471)+1+COUNTIF($G$11:$G471, $G471)-1)</f>
        <v/>
      </c>
      <c r="DC471" s="76" t="str">
        <f>IF($H471="", "", COUNTIF($CZ$11:$CZ$1010, "&gt;"&amp;$CZ471)+1+COUNTIF($CZ$11:$CZ471, $CZ471)-1)</f>
        <v/>
      </c>
      <c r="DE471" s="147" t="str">
        <f t="shared" si="405"/>
        <v/>
      </c>
      <c r="DF471" s="148"/>
      <c r="DG471" s="19" t="str">
        <f t="shared" si="406"/>
        <v/>
      </c>
      <c r="DH471" s="153" t="str">
        <f t="shared" si="407"/>
        <v/>
      </c>
      <c r="DI471" s="19" t="str">
        <f t="shared" si="359"/>
        <v/>
      </c>
      <c r="DJ471" s="153" t="str">
        <f t="shared" si="360"/>
        <v/>
      </c>
      <c r="DK471" s="19" t="str">
        <f t="shared" si="361"/>
        <v/>
      </c>
      <c r="DL471" s="153" t="str">
        <f t="shared" si="362"/>
        <v/>
      </c>
      <c r="DM471" s="19" t="str">
        <f t="shared" si="363"/>
        <v/>
      </c>
      <c r="DN471" s="153" t="str">
        <f t="shared" si="364"/>
        <v/>
      </c>
      <c r="DO471" s="19" t="str">
        <f t="shared" si="365"/>
        <v/>
      </c>
      <c r="DP471" s="153" t="str">
        <f t="shared" si="366"/>
        <v/>
      </c>
      <c r="DQ471" s="19" t="str">
        <f t="shared" si="367"/>
        <v/>
      </c>
      <c r="DR471" s="153" t="str">
        <f t="shared" si="368"/>
        <v/>
      </c>
      <c r="DS471" s="19" t="str">
        <f t="shared" si="369"/>
        <v/>
      </c>
      <c r="DT471" s="153" t="str">
        <f t="shared" si="370"/>
        <v/>
      </c>
      <c r="DU471" s="19" t="str">
        <f t="shared" si="371"/>
        <v/>
      </c>
      <c r="DV471" s="153" t="str">
        <f t="shared" si="372"/>
        <v/>
      </c>
      <c r="DW471" s="19" t="str">
        <f t="shared" si="373"/>
        <v/>
      </c>
      <c r="DX471" s="153" t="str">
        <f t="shared" si="374"/>
        <v/>
      </c>
      <c r="DY471" s="19" t="str">
        <f t="shared" si="375"/>
        <v/>
      </c>
      <c r="DZ471" s="153" t="str">
        <f t="shared" si="376"/>
        <v/>
      </c>
      <c r="EA471" s="19" t="str">
        <f t="shared" si="377"/>
        <v/>
      </c>
      <c r="EB471" s="153" t="str">
        <f t="shared" si="378"/>
        <v/>
      </c>
      <c r="EC471" s="19" t="str">
        <f t="shared" si="379"/>
        <v/>
      </c>
      <c r="ED471" s="153" t="str">
        <f t="shared" si="380"/>
        <v/>
      </c>
      <c r="EE471" s="19" t="str">
        <f t="shared" si="381"/>
        <v/>
      </c>
      <c r="EF471" s="153" t="str">
        <f t="shared" si="382"/>
        <v/>
      </c>
      <c r="EG471" s="19" t="str">
        <f t="shared" si="383"/>
        <v/>
      </c>
      <c r="EH471" s="153" t="str">
        <f t="shared" si="384"/>
        <v/>
      </c>
      <c r="EI471" s="19" t="str">
        <f t="shared" si="385"/>
        <v/>
      </c>
      <c r="EJ471" s="153" t="str">
        <f t="shared" si="386"/>
        <v/>
      </c>
      <c r="EK471" s="19" t="str">
        <f t="shared" si="387"/>
        <v/>
      </c>
      <c r="EL471" s="153" t="str">
        <f t="shared" si="388"/>
        <v/>
      </c>
      <c r="EM471" s="19" t="str">
        <f t="shared" si="389"/>
        <v/>
      </c>
      <c r="EN471" s="153" t="str">
        <f t="shared" si="390"/>
        <v/>
      </c>
      <c r="EO471" s="19" t="str">
        <f t="shared" si="391"/>
        <v/>
      </c>
      <c r="EP471" s="153" t="str">
        <f t="shared" si="392"/>
        <v/>
      </c>
      <c r="EQ471" s="19" t="str">
        <f t="shared" si="393"/>
        <v/>
      </c>
      <c r="ER471" s="153" t="str">
        <f t="shared" si="394"/>
        <v/>
      </c>
      <c r="ES471" s="19" t="str">
        <f t="shared" si="395"/>
        <v/>
      </c>
      <c r="ET471" s="153" t="str">
        <f t="shared" si="396"/>
        <v/>
      </c>
    </row>
    <row r="472" spans="1:150" x14ac:dyDescent="0.25">
      <c r="A472" s="31"/>
      <c r="B472" s="91" t="str">
        <f t="shared" si="397"/>
        <v/>
      </c>
      <c r="C472" s="20" t="str">
        <f t="shared" si="357"/>
        <v/>
      </c>
      <c r="D472" s="97" t="str">
        <f t="shared" si="358"/>
        <v/>
      </c>
      <c r="E472" s="62" t="str">
        <f t="shared" si="398"/>
        <v/>
      </c>
      <c r="F472" s="31"/>
      <c r="G472" s="282"/>
      <c r="H472" s="283"/>
      <c r="I472" s="284"/>
      <c r="J472" s="285"/>
      <c r="K472" s="286"/>
      <c r="L472" s="287"/>
      <c r="M472" s="288"/>
      <c r="N472" s="287"/>
      <c r="O472" s="288"/>
      <c r="P472" s="287"/>
      <c r="Q472" s="288"/>
      <c r="R472" s="287"/>
      <c r="S472" s="288"/>
      <c r="T472" s="287"/>
      <c r="U472" s="288"/>
      <c r="V472" s="287"/>
      <c r="W472" s="288"/>
      <c r="X472" s="287"/>
      <c r="Y472" s="288"/>
      <c r="Z472" s="287"/>
      <c r="AA472" s="288"/>
      <c r="AB472" s="287"/>
      <c r="AC472" s="288"/>
      <c r="AD472" s="287"/>
      <c r="AE472" s="288"/>
      <c r="AF472" s="287"/>
      <c r="AG472" s="288"/>
      <c r="AH472" s="287"/>
      <c r="AI472" s="288"/>
      <c r="AJ472" s="287"/>
      <c r="AK472" s="288"/>
      <c r="AL472" s="287"/>
      <c r="AM472" s="288"/>
      <c r="AN472" s="287"/>
      <c r="AO472" s="288"/>
      <c r="AP472" s="287"/>
      <c r="AQ472" s="288"/>
      <c r="AR472" s="287"/>
      <c r="AS472" s="288"/>
      <c r="AT472" s="287"/>
      <c r="AU472" s="288"/>
      <c r="AV472" s="287"/>
      <c r="AW472" s="288"/>
      <c r="AX472" s="287"/>
      <c r="AY472" s="31"/>
      <c r="BA472" s="76" t="str">
        <f t="shared" si="399"/>
        <v/>
      </c>
      <c r="BC472" s="76" t="str">
        <f>IF('Stock List'!$K472="", "", 'Stock List'!$K472)</f>
        <v/>
      </c>
      <c r="BE472" s="106">
        <f>IFERROR(ROUND(((INDEX('Stock List'!$M$11:$M$1010, MATCH(L472, 'Stock List'!$K$11:$K$1010, 0))/INDEX('Stock List'!$L$11:$L$1010, MATCH(L472, 'Stock List'!$K$11:$K$1010, 0)))*K472), 2), 0)</f>
        <v>0</v>
      </c>
      <c r="BF472" s="20"/>
      <c r="BG472" s="20">
        <f>IFERROR(ROUND(((INDEX('Stock List'!$M$11:$M$1010, MATCH(N472, 'Stock List'!$K$11:$K$1010, 0))/INDEX('Stock List'!$L$11:$L$1010, MATCH(N472, 'Stock List'!$K$11:$K$1010, 0)))*M472), 2), 0)</f>
        <v>0</v>
      </c>
      <c r="BH472" s="20"/>
      <c r="BI472" s="20">
        <f>IFERROR(ROUND(((INDEX('Stock List'!$M$11:$M$1010, MATCH(P472, 'Stock List'!$K$11:$K$1010, 0))/INDEX('Stock List'!$L$11:$L$1010, MATCH(P472, 'Stock List'!$K$11:$K$1010, 0)))*O472), 2), 0)</f>
        <v>0</v>
      </c>
      <c r="BJ472" s="20"/>
      <c r="BK472" s="20">
        <f>IFERROR(ROUND(((INDEX('Stock List'!$M$11:$M$1010, MATCH(R472, 'Stock List'!$K$11:$K$1010, 0))/INDEX('Stock List'!$L$11:$L$1010, MATCH(R472, 'Stock List'!$K$11:$K$1010, 0)))*Q472), 2), 0)</f>
        <v>0</v>
      </c>
      <c r="BL472" s="20"/>
      <c r="BM472" s="20">
        <f>IFERROR(ROUND(((INDEX('Stock List'!$M$11:$M$1010, MATCH(T472, 'Stock List'!$K$11:$K$1010, 0))/INDEX('Stock List'!$L$11:$L$1010, MATCH(T472, 'Stock List'!$K$11:$K$1010, 0)))*S472), 2), 0)</f>
        <v>0</v>
      </c>
      <c r="BN472" s="20"/>
      <c r="BO472" s="20">
        <f>IFERROR(ROUND(((INDEX('Stock List'!$M$11:$M$1010, MATCH(V472, 'Stock List'!$K$11:$K$1010, 0))/INDEX('Stock List'!$L$11:$L$1010, MATCH(V472, 'Stock List'!$K$11:$K$1010, 0)))*U472), 2), 0)</f>
        <v>0</v>
      </c>
      <c r="BP472" s="20"/>
      <c r="BQ472" s="20">
        <f>IFERROR(ROUND(((INDEX('Stock List'!$M$11:$M$1010, MATCH(X472, 'Stock List'!$K$11:$K$1010, 0))/INDEX('Stock List'!$L$11:$L$1010, MATCH(X472, 'Stock List'!$K$11:$K$1010, 0)))*W472), 2), 0)</f>
        <v>0</v>
      </c>
      <c r="BR472" s="20"/>
      <c r="BS472" s="20">
        <f>IFERROR(ROUND(((INDEX('Stock List'!$M$11:$M$1010, MATCH(Z472, 'Stock List'!$K$11:$K$1010, 0))/INDEX('Stock List'!$L$11:$L$1010, MATCH(Z472, 'Stock List'!$K$11:$K$1010, 0)))*Y472), 2), 0)</f>
        <v>0</v>
      </c>
      <c r="BT472" s="20"/>
      <c r="BU472" s="20">
        <f>IFERROR(ROUND(((INDEX('Stock List'!$M$11:$M$1010, MATCH(AB472, 'Stock List'!$K$11:$K$1010, 0))/INDEX('Stock List'!$L$11:$L$1010, MATCH(AB472, 'Stock List'!$K$11:$K$1010, 0)))*AA472), 2), 0)</f>
        <v>0</v>
      </c>
      <c r="BV472" s="20"/>
      <c r="BW472" s="20">
        <f>IFERROR(ROUND(((INDEX('Stock List'!$M$11:$M$1010, MATCH(AD472, 'Stock List'!$K$11:$K$1010, 0))/INDEX('Stock List'!$L$11:$L$1010, MATCH(AD472, 'Stock List'!$K$11:$K$1010, 0)))*AC472), 2), 0)</f>
        <v>0</v>
      </c>
      <c r="BX472" s="20"/>
      <c r="BY472" s="20">
        <f>IFERROR(ROUND(((INDEX('Stock List'!$M$11:$M$1010, MATCH(AF472, 'Stock List'!$K$11:$K$1010, 0))/INDEX('Stock List'!$L$11:$L$1010, MATCH(AF472, 'Stock List'!$K$11:$K$1010, 0)))*AE472), 2), 0)</f>
        <v>0</v>
      </c>
      <c r="BZ472" s="20"/>
      <c r="CA472" s="20">
        <f>IFERROR(ROUND(((INDEX('Stock List'!$M$11:$M$1010, MATCH(AH472, 'Stock List'!$K$11:$K$1010, 0))/INDEX('Stock List'!$L$11:$L$1010, MATCH(AH472, 'Stock List'!$K$11:$K$1010, 0)))*AG472), 2), 0)</f>
        <v>0</v>
      </c>
      <c r="CB472" s="20"/>
      <c r="CC472" s="20">
        <f>IFERROR(ROUND(((INDEX('Stock List'!$M$11:$M$1010, MATCH(AJ472, 'Stock List'!$K$11:$K$1010, 0))/INDEX('Stock List'!$L$11:$L$1010, MATCH(AJ472, 'Stock List'!$K$11:$K$1010, 0)))*AI472), 2), 0)</f>
        <v>0</v>
      </c>
      <c r="CD472" s="20"/>
      <c r="CE472" s="20">
        <f>IFERROR(ROUND(((INDEX('Stock List'!$M$11:$M$1010, MATCH(AL472, 'Stock List'!$K$11:$K$1010, 0))/INDEX('Stock List'!$L$11:$L$1010, MATCH(AL472, 'Stock List'!$K$11:$K$1010, 0)))*AK472), 2), 0)</f>
        <v>0</v>
      </c>
      <c r="CF472" s="20"/>
      <c r="CG472" s="20">
        <f>IFERROR(ROUND(((INDEX('Stock List'!$M$11:$M$1010, MATCH(AN472, 'Stock List'!$K$11:$K$1010, 0))/INDEX('Stock List'!$L$11:$L$1010, MATCH(AN472, 'Stock List'!$K$11:$K$1010, 0)))*AM472), 2), 0)</f>
        <v>0</v>
      </c>
      <c r="CH472" s="20"/>
      <c r="CI472" s="20">
        <f>IFERROR(ROUND(((INDEX('Stock List'!$M$11:$M$1010, MATCH(AP472, 'Stock List'!$K$11:$K$1010, 0))/INDEX('Stock List'!$L$11:$L$1010, MATCH(AP472, 'Stock List'!$K$11:$K$1010, 0)))*AO472), 2), 0)</f>
        <v>0</v>
      </c>
      <c r="CJ472" s="20"/>
      <c r="CK472" s="20">
        <f>IFERROR(ROUND(((INDEX('Stock List'!$M$11:$M$1010, MATCH(AR472, 'Stock List'!$K$11:$K$1010, 0))/INDEX('Stock List'!$L$11:$L$1010, MATCH(AR472, 'Stock List'!$K$11:$K$1010, 0)))*AQ472), 2), 0)</f>
        <v>0</v>
      </c>
      <c r="CL472" s="20"/>
      <c r="CM472" s="20">
        <f>IFERROR(ROUND(((INDEX('Stock List'!$M$11:$M$1010, MATCH(AT472, 'Stock List'!$K$11:$K$1010, 0))/INDEX('Stock List'!$L$11:$L$1010, MATCH(AT472, 'Stock List'!$K$11:$K$1010, 0)))*AS472), 2), 0)</f>
        <v>0</v>
      </c>
      <c r="CN472" s="20"/>
      <c r="CO472" s="20">
        <f>IFERROR(ROUND(((INDEX('Stock List'!$M$11:$M$1010, MATCH(AV472, 'Stock List'!$K$11:$K$1010, 0))/INDEX('Stock List'!$L$11:$L$1010, MATCH(AV472, 'Stock List'!$K$11:$K$1010, 0)))*AU472), 2), 0)</f>
        <v>0</v>
      </c>
      <c r="CP472" s="20"/>
      <c r="CQ472" s="20">
        <f>IFERROR(ROUND(((INDEX('Stock List'!$M$11:$M$1010, MATCH(AX472, 'Stock List'!$K$11:$K$1010, 0))/INDEX('Stock List'!$L$11:$L$1010, MATCH(AX472, 'Stock List'!$K$11:$K$1010, 0)))*AW472), 2), 0)</f>
        <v>0</v>
      </c>
      <c r="CR472" s="22"/>
      <c r="CT472" s="106" t="str">
        <f t="shared" si="400"/>
        <v/>
      </c>
      <c r="CU472" s="22" t="str">
        <f t="shared" si="401"/>
        <v/>
      </c>
      <c r="CX472" s="106" t="str">
        <f t="shared" si="402"/>
        <v/>
      </c>
      <c r="CY472" s="20" t="str">
        <f t="shared" si="403"/>
        <v/>
      </c>
      <c r="CZ472" s="22" t="str">
        <f t="shared" si="404"/>
        <v/>
      </c>
      <c r="DB472" s="76" t="str">
        <f>IF($H472="", "", COUNTIF($G$11:$G$1010, "&gt;"&amp;$G472)+1+COUNTIF($G$11:$G472, $G472)-1)</f>
        <v/>
      </c>
      <c r="DC472" s="76" t="str">
        <f>IF($H472="", "", COUNTIF($CZ$11:$CZ$1010, "&gt;"&amp;$CZ472)+1+COUNTIF($CZ$11:$CZ472, $CZ472)-1)</f>
        <v/>
      </c>
      <c r="DE472" s="147" t="str">
        <f t="shared" si="405"/>
        <v/>
      </c>
      <c r="DF472" s="148"/>
      <c r="DG472" s="19" t="str">
        <f t="shared" si="406"/>
        <v/>
      </c>
      <c r="DH472" s="153" t="str">
        <f t="shared" si="407"/>
        <v/>
      </c>
      <c r="DI472" s="19" t="str">
        <f t="shared" si="359"/>
        <v/>
      </c>
      <c r="DJ472" s="153" t="str">
        <f t="shared" si="360"/>
        <v/>
      </c>
      <c r="DK472" s="19" t="str">
        <f t="shared" si="361"/>
        <v/>
      </c>
      <c r="DL472" s="153" t="str">
        <f t="shared" si="362"/>
        <v/>
      </c>
      <c r="DM472" s="19" t="str">
        <f t="shared" si="363"/>
        <v/>
      </c>
      <c r="DN472" s="153" t="str">
        <f t="shared" si="364"/>
        <v/>
      </c>
      <c r="DO472" s="19" t="str">
        <f t="shared" si="365"/>
        <v/>
      </c>
      <c r="DP472" s="153" t="str">
        <f t="shared" si="366"/>
        <v/>
      </c>
      <c r="DQ472" s="19" t="str">
        <f t="shared" si="367"/>
        <v/>
      </c>
      <c r="DR472" s="153" t="str">
        <f t="shared" si="368"/>
        <v/>
      </c>
      <c r="DS472" s="19" t="str">
        <f t="shared" si="369"/>
        <v/>
      </c>
      <c r="DT472" s="153" t="str">
        <f t="shared" si="370"/>
        <v/>
      </c>
      <c r="DU472" s="19" t="str">
        <f t="shared" si="371"/>
        <v/>
      </c>
      <c r="DV472" s="153" t="str">
        <f t="shared" si="372"/>
        <v/>
      </c>
      <c r="DW472" s="19" t="str">
        <f t="shared" si="373"/>
        <v/>
      </c>
      <c r="DX472" s="153" t="str">
        <f t="shared" si="374"/>
        <v/>
      </c>
      <c r="DY472" s="19" t="str">
        <f t="shared" si="375"/>
        <v/>
      </c>
      <c r="DZ472" s="153" t="str">
        <f t="shared" si="376"/>
        <v/>
      </c>
      <c r="EA472" s="19" t="str">
        <f t="shared" si="377"/>
        <v/>
      </c>
      <c r="EB472" s="153" t="str">
        <f t="shared" si="378"/>
        <v/>
      </c>
      <c r="EC472" s="19" t="str">
        <f t="shared" si="379"/>
        <v/>
      </c>
      <c r="ED472" s="153" t="str">
        <f t="shared" si="380"/>
        <v/>
      </c>
      <c r="EE472" s="19" t="str">
        <f t="shared" si="381"/>
        <v/>
      </c>
      <c r="EF472" s="153" t="str">
        <f t="shared" si="382"/>
        <v/>
      </c>
      <c r="EG472" s="19" t="str">
        <f t="shared" si="383"/>
        <v/>
      </c>
      <c r="EH472" s="153" t="str">
        <f t="shared" si="384"/>
        <v/>
      </c>
      <c r="EI472" s="19" t="str">
        <f t="shared" si="385"/>
        <v/>
      </c>
      <c r="EJ472" s="153" t="str">
        <f t="shared" si="386"/>
        <v/>
      </c>
      <c r="EK472" s="19" t="str">
        <f t="shared" si="387"/>
        <v/>
      </c>
      <c r="EL472" s="153" t="str">
        <f t="shared" si="388"/>
        <v/>
      </c>
      <c r="EM472" s="19" t="str">
        <f t="shared" si="389"/>
        <v/>
      </c>
      <c r="EN472" s="153" t="str">
        <f t="shared" si="390"/>
        <v/>
      </c>
      <c r="EO472" s="19" t="str">
        <f t="shared" si="391"/>
        <v/>
      </c>
      <c r="EP472" s="153" t="str">
        <f t="shared" si="392"/>
        <v/>
      </c>
      <c r="EQ472" s="19" t="str">
        <f t="shared" si="393"/>
        <v/>
      </c>
      <c r="ER472" s="153" t="str">
        <f t="shared" si="394"/>
        <v/>
      </c>
      <c r="ES472" s="19" t="str">
        <f t="shared" si="395"/>
        <v/>
      </c>
      <c r="ET472" s="153" t="str">
        <f t="shared" si="396"/>
        <v/>
      </c>
    </row>
    <row r="473" spans="1:150" x14ac:dyDescent="0.25">
      <c r="A473" s="31"/>
      <c r="B473" s="91" t="str">
        <f t="shared" si="397"/>
        <v/>
      </c>
      <c r="C473" s="20" t="str">
        <f t="shared" si="357"/>
        <v/>
      </c>
      <c r="D473" s="97" t="str">
        <f t="shared" si="358"/>
        <v/>
      </c>
      <c r="E473" s="62" t="str">
        <f t="shared" si="398"/>
        <v/>
      </c>
      <c r="F473" s="31"/>
      <c r="G473" s="282"/>
      <c r="H473" s="283"/>
      <c r="I473" s="284"/>
      <c r="J473" s="285"/>
      <c r="K473" s="286"/>
      <c r="L473" s="287"/>
      <c r="M473" s="288"/>
      <c r="N473" s="287"/>
      <c r="O473" s="288"/>
      <c r="P473" s="287"/>
      <c r="Q473" s="288"/>
      <c r="R473" s="287"/>
      <c r="S473" s="288"/>
      <c r="T473" s="287"/>
      <c r="U473" s="288"/>
      <c r="V473" s="287"/>
      <c r="W473" s="288"/>
      <c r="X473" s="287"/>
      <c r="Y473" s="288"/>
      <c r="Z473" s="287"/>
      <c r="AA473" s="288"/>
      <c r="AB473" s="287"/>
      <c r="AC473" s="288"/>
      <c r="AD473" s="287"/>
      <c r="AE473" s="288"/>
      <c r="AF473" s="287"/>
      <c r="AG473" s="288"/>
      <c r="AH473" s="287"/>
      <c r="AI473" s="288"/>
      <c r="AJ473" s="287"/>
      <c r="AK473" s="288"/>
      <c r="AL473" s="287"/>
      <c r="AM473" s="288"/>
      <c r="AN473" s="287"/>
      <c r="AO473" s="288"/>
      <c r="AP473" s="287"/>
      <c r="AQ473" s="288"/>
      <c r="AR473" s="287"/>
      <c r="AS473" s="288"/>
      <c r="AT473" s="287"/>
      <c r="AU473" s="288"/>
      <c r="AV473" s="287"/>
      <c r="AW473" s="288"/>
      <c r="AX473" s="287"/>
      <c r="AY473" s="31"/>
      <c r="BA473" s="76" t="str">
        <f t="shared" si="399"/>
        <v/>
      </c>
      <c r="BC473" s="76" t="str">
        <f>IF('Stock List'!$K473="", "", 'Stock List'!$K473)</f>
        <v/>
      </c>
      <c r="BE473" s="106">
        <f>IFERROR(ROUND(((INDEX('Stock List'!$M$11:$M$1010, MATCH(L473, 'Stock List'!$K$11:$K$1010, 0))/INDEX('Stock List'!$L$11:$L$1010, MATCH(L473, 'Stock List'!$K$11:$K$1010, 0)))*K473), 2), 0)</f>
        <v>0</v>
      </c>
      <c r="BF473" s="20"/>
      <c r="BG473" s="20">
        <f>IFERROR(ROUND(((INDEX('Stock List'!$M$11:$M$1010, MATCH(N473, 'Stock List'!$K$11:$K$1010, 0))/INDEX('Stock List'!$L$11:$L$1010, MATCH(N473, 'Stock List'!$K$11:$K$1010, 0)))*M473), 2), 0)</f>
        <v>0</v>
      </c>
      <c r="BH473" s="20"/>
      <c r="BI473" s="20">
        <f>IFERROR(ROUND(((INDEX('Stock List'!$M$11:$M$1010, MATCH(P473, 'Stock List'!$K$11:$K$1010, 0))/INDEX('Stock List'!$L$11:$L$1010, MATCH(P473, 'Stock List'!$K$11:$K$1010, 0)))*O473), 2), 0)</f>
        <v>0</v>
      </c>
      <c r="BJ473" s="20"/>
      <c r="BK473" s="20">
        <f>IFERROR(ROUND(((INDEX('Stock List'!$M$11:$M$1010, MATCH(R473, 'Stock List'!$K$11:$K$1010, 0))/INDEX('Stock List'!$L$11:$L$1010, MATCH(R473, 'Stock List'!$K$11:$K$1010, 0)))*Q473), 2), 0)</f>
        <v>0</v>
      </c>
      <c r="BL473" s="20"/>
      <c r="BM473" s="20">
        <f>IFERROR(ROUND(((INDEX('Stock List'!$M$11:$M$1010, MATCH(T473, 'Stock List'!$K$11:$K$1010, 0))/INDEX('Stock List'!$L$11:$L$1010, MATCH(T473, 'Stock List'!$K$11:$K$1010, 0)))*S473), 2), 0)</f>
        <v>0</v>
      </c>
      <c r="BN473" s="20"/>
      <c r="BO473" s="20">
        <f>IFERROR(ROUND(((INDEX('Stock List'!$M$11:$M$1010, MATCH(V473, 'Stock List'!$K$11:$K$1010, 0))/INDEX('Stock List'!$L$11:$L$1010, MATCH(V473, 'Stock List'!$K$11:$K$1010, 0)))*U473), 2), 0)</f>
        <v>0</v>
      </c>
      <c r="BP473" s="20"/>
      <c r="BQ473" s="20">
        <f>IFERROR(ROUND(((INDEX('Stock List'!$M$11:$M$1010, MATCH(X473, 'Stock List'!$K$11:$K$1010, 0))/INDEX('Stock List'!$L$11:$L$1010, MATCH(X473, 'Stock List'!$K$11:$K$1010, 0)))*W473), 2), 0)</f>
        <v>0</v>
      </c>
      <c r="BR473" s="20"/>
      <c r="BS473" s="20">
        <f>IFERROR(ROUND(((INDEX('Stock List'!$M$11:$M$1010, MATCH(Z473, 'Stock List'!$K$11:$K$1010, 0))/INDEX('Stock List'!$L$11:$L$1010, MATCH(Z473, 'Stock List'!$K$11:$K$1010, 0)))*Y473), 2), 0)</f>
        <v>0</v>
      </c>
      <c r="BT473" s="20"/>
      <c r="BU473" s="20">
        <f>IFERROR(ROUND(((INDEX('Stock List'!$M$11:$M$1010, MATCH(AB473, 'Stock List'!$K$11:$K$1010, 0))/INDEX('Stock List'!$L$11:$L$1010, MATCH(AB473, 'Stock List'!$K$11:$K$1010, 0)))*AA473), 2), 0)</f>
        <v>0</v>
      </c>
      <c r="BV473" s="20"/>
      <c r="BW473" s="20">
        <f>IFERROR(ROUND(((INDEX('Stock List'!$M$11:$M$1010, MATCH(AD473, 'Stock List'!$K$11:$K$1010, 0))/INDEX('Stock List'!$L$11:$L$1010, MATCH(AD473, 'Stock List'!$K$11:$K$1010, 0)))*AC473), 2), 0)</f>
        <v>0</v>
      </c>
      <c r="BX473" s="20"/>
      <c r="BY473" s="20">
        <f>IFERROR(ROUND(((INDEX('Stock List'!$M$11:$M$1010, MATCH(AF473, 'Stock List'!$K$11:$K$1010, 0))/INDEX('Stock List'!$L$11:$L$1010, MATCH(AF473, 'Stock List'!$K$11:$K$1010, 0)))*AE473), 2), 0)</f>
        <v>0</v>
      </c>
      <c r="BZ473" s="20"/>
      <c r="CA473" s="20">
        <f>IFERROR(ROUND(((INDEX('Stock List'!$M$11:$M$1010, MATCH(AH473, 'Stock List'!$K$11:$K$1010, 0))/INDEX('Stock List'!$L$11:$L$1010, MATCH(AH473, 'Stock List'!$K$11:$K$1010, 0)))*AG473), 2), 0)</f>
        <v>0</v>
      </c>
      <c r="CB473" s="20"/>
      <c r="CC473" s="20">
        <f>IFERROR(ROUND(((INDEX('Stock List'!$M$11:$M$1010, MATCH(AJ473, 'Stock List'!$K$11:$K$1010, 0))/INDEX('Stock List'!$L$11:$L$1010, MATCH(AJ473, 'Stock List'!$K$11:$K$1010, 0)))*AI473), 2), 0)</f>
        <v>0</v>
      </c>
      <c r="CD473" s="20"/>
      <c r="CE473" s="20">
        <f>IFERROR(ROUND(((INDEX('Stock List'!$M$11:$M$1010, MATCH(AL473, 'Stock List'!$K$11:$K$1010, 0))/INDEX('Stock List'!$L$11:$L$1010, MATCH(AL473, 'Stock List'!$K$11:$K$1010, 0)))*AK473), 2), 0)</f>
        <v>0</v>
      </c>
      <c r="CF473" s="20"/>
      <c r="CG473" s="20">
        <f>IFERROR(ROUND(((INDEX('Stock List'!$M$11:$M$1010, MATCH(AN473, 'Stock List'!$K$11:$K$1010, 0))/INDEX('Stock List'!$L$11:$L$1010, MATCH(AN473, 'Stock List'!$K$11:$K$1010, 0)))*AM473), 2), 0)</f>
        <v>0</v>
      </c>
      <c r="CH473" s="20"/>
      <c r="CI473" s="20">
        <f>IFERROR(ROUND(((INDEX('Stock List'!$M$11:$M$1010, MATCH(AP473, 'Stock List'!$K$11:$K$1010, 0))/INDEX('Stock List'!$L$11:$L$1010, MATCH(AP473, 'Stock List'!$K$11:$K$1010, 0)))*AO473), 2), 0)</f>
        <v>0</v>
      </c>
      <c r="CJ473" s="20"/>
      <c r="CK473" s="20">
        <f>IFERROR(ROUND(((INDEX('Stock List'!$M$11:$M$1010, MATCH(AR473, 'Stock List'!$K$11:$K$1010, 0))/INDEX('Stock List'!$L$11:$L$1010, MATCH(AR473, 'Stock List'!$K$11:$K$1010, 0)))*AQ473), 2), 0)</f>
        <v>0</v>
      </c>
      <c r="CL473" s="20"/>
      <c r="CM473" s="20">
        <f>IFERROR(ROUND(((INDEX('Stock List'!$M$11:$M$1010, MATCH(AT473, 'Stock List'!$K$11:$K$1010, 0))/INDEX('Stock List'!$L$11:$L$1010, MATCH(AT473, 'Stock List'!$K$11:$K$1010, 0)))*AS473), 2), 0)</f>
        <v>0</v>
      </c>
      <c r="CN473" s="20"/>
      <c r="CO473" s="20">
        <f>IFERROR(ROUND(((INDEX('Stock List'!$M$11:$M$1010, MATCH(AV473, 'Stock List'!$K$11:$K$1010, 0))/INDEX('Stock List'!$L$11:$L$1010, MATCH(AV473, 'Stock List'!$K$11:$K$1010, 0)))*AU473), 2), 0)</f>
        <v>0</v>
      </c>
      <c r="CP473" s="20"/>
      <c r="CQ473" s="20">
        <f>IFERROR(ROUND(((INDEX('Stock List'!$M$11:$M$1010, MATCH(AX473, 'Stock List'!$K$11:$K$1010, 0))/INDEX('Stock List'!$L$11:$L$1010, MATCH(AX473, 'Stock List'!$K$11:$K$1010, 0)))*AW473), 2), 0)</f>
        <v>0</v>
      </c>
      <c r="CR473" s="22"/>
      <c r="CT473" s="106" t="str">
        <f t="shared" si="400"/>
        <v/>
      </c>
      <c r="CU473" s="22" t="str">
        <f t="shared" si="401"/>
        <v/>
      </c>
      <c r="CX473" s="106" t="str">
        <f t="shared" si="402"/>
        <v/>
      </c>
      <c r="CY473" s="20" t="str">
        <f t="shared" si="403"/>
        <v/>
      </c>
      <c r="CZ473" s="22" t="str">
        <f t="shared" si="404"/>
        <v/>
      </c>
      <c r="DB473" s="76" t="str">
        <f>IF($H473="", "", COUNTIF($G$11:$G$1010, "&gt;"&amp;$G473)+1+COUNTIF($G$11:$G473, $G473)-1)</f>
        <v/>
      </c>
      <c r="DC473" s="76" t="str">
        <f>IF($H473="", "", COUNTIF($CZ$11:$CZ$1010, "&gt;"&amp;$CZ473)+1+COUNTIF($CZ$11:$CZ473, $CZ473)-1)</f>
        <v/>
      </c>
      <c r="DE473" s="147" t="str">
        <f t="shared" si="405"/>
        <v/>
      </c>
      <c r="DF473" s="148"/>
      <c r="DG473" s="19" t="str">
        <f t="shared" si="406"/>
        <v/>
      </c>
      <c r="DH473" s="153" t="str">
        <f t="shared" si="407"/>
        <v/>
      </c>
      <c r="DI473" s="19" t="str">
        <f t="shared" si="359"/>
        <v/>
      </c>
      <c r="DJ473" s="153" t="str">
        <f t="shared" si="360"/>
        <v/>
      </c>
      <c r="DK473" s="19" t="str">
        <f t="shared" si="361"/>
        <v/>
      </c>
      <c r="DL473" s="153" t="str">
        <f t="shared" si="362"/>
        <v/>
      </c>
      <c r="DM473" s="19" t="str">
        <f t="shared" si="363"/>
        <v/>
      </c>
      <c r="DN473" s="153" t="str">
        <f t="shared" si="364"/>
        <v/>
      </c>
      <c r="DO473" s="19" t="str">
        <f t="shared" si="365"/>
        <v/>
      </c>
      <c r="DP473" s="153" t="str">
        <f t="shared" si="366"/>
        <v/>
      </c>
      <c r="DQ473" s="19" t="str">
        <f t="shared" si="367"/>
        <v/>
      </c>
      <c r="DR473" s="153" t="str">
        <f t="shared" si="368"/>
        <v/>
      </c>
      <c r="DS473" s="19" t="str">
        <f t="shared" si="369"/>
        <v/>
      </c>
      <c r="DT473" s="153" t="str">
        <f t="shared" si="370"/>
        <v/>
      </c>
      <c r="DU473" s="19" t="str">
        <f t="shared" si="371"/>
        <v/>
      </c>
      <c r="DV473" s="153" t="str">
        <f t="shared" si="372"/>
        <v/>
      </c>
      <c r="DW473" s="19" t="str">
        <f t="shared" si="373"/>
        <v/>
      </c>
      <c r="DX473" s="153" t="str">
        <f t="shared" si="374"/>
        <v/>
      </c>
      <c r="DY473" s="19" t="str">
        <f t="shared" si="375"/>
        <v/>
      </c>
      <c r="DZ473" s="153" t="str">
        <f t="shared" si="376"/>
        <v/>
      </c>
      <c r="EA473" s="19" t="str">
        <f t="shared" si="377"/>
        <v/>
      </c>
      <c r="EB473" s="153" t="str">
        <f t="shared" si="378"/>
        <v/>
      </c>
      <c r="EC473" s="19" t="str">
        <f t="shared" si="379"/>
        <v/>
      </c>
      <c r="ED473" s="153" t="str">
        <f t="shared" si="380"/>
        <v/>
      </c>
      <c r="EE473" s="19" t="str">
        <f t="shared" si="381"/>
        <v/>
      </c>
      <c r="EF473" s="153" t="str">
        <f t="shared" si="382"/>
        <v/>
      </c>
      <c r="EG473" s="19" t="str">
        <f t="shared" si="383"/>
        <v/>
      </c>
      <c r="EH473" s="153" t="str">
        <f t="shared" si="384"/>
        <v/>
      </c>
      <c r="EI473" s="19" t="str">
        <f t="shared" si="385"/>
        <v/>
      </c>
      <c r="EJ473" s="153" t="str">
        <f t="shared" si="386"/>
        <v/>
      </c>
      <c r="EK473" s="19" t="str">
        <f t="shared" si="387"/>
        <v/>
      </c>
      <c r="EL473" s="153" t="str">
        <f t="shared" si="388"/>
        <v/>
      </c>
      <c r="EM473" s="19" t="str">
        <f t="shared" si="389"/>
        <v/>
      </c>
      <c r="EN473" s="153" t="str">
        <f t="shared" si="390"/>
        <v/>
      </c>
      <c r="EO473" s="19" t="str">
        <f t="shared" si="391"/>
        <v/>
      </c>
      <c r="EP473" s="153" t="str">
        <f t="shared" si="392"/>
        <v/>
      </c>
      <c r="EQ473" s="19" t="str">
        <f t="shared" si="393"/>
        <v/>
      </c>
      <c r="ER473" s="153" t="str">
        <f t="shared" si="394"/>
        <v/>
      </c>
      <c r="ES473" s="19" t="str">
        <f t="shared" si="395"/>
        <v/>
      </c>
      <c r="ET473" s="153" t="str">
        <f t="shared" si="396"/>
        <v/>
      </c>
    </row>
    <row r="474" spans="1:150" x14ac:dyDescent="0.25">
      <c r="A474" s="31"/>
      <c r="B474" s="91" t="str">
        <f t="shared" si="397"/>
        <v/>
      </c>
      <c r="C474" s="20" t="str">
        <f t="shared" si="357"/>
        <v/>
      </c>
      <c r="D474" s="97" t="str">
        <f t="shared" si="358"/>
        <v/>
      </c>
      <c r="E474" s="62" t="str">
        <f t="shared" si="398"/>
        <v/>
      </c>
      <c r="F474" s="31"/>
      <c r="G474" s="282"/>
      <c r="H474" s="283"/>
      <c r="I474" s="284"/>
      <c r="J474" s="285"/>
      <c r="K474" s="286"/>
      <c r="L474" s="287"/>
      <c r="M474" s="288"/>
      <c r="N474" s="287"/>
      <c r="O474" s="288"/>
      <c r="P474" s="287"/>
      <c r="Q474" s="288"/>
      <c r="R474" s="287"/>
      <c r="S474" s="288"/>
      <c r="T474" s="287"/>
      <c r="U474" s="288"/>
      <c r="V474" s="287"/>
      <c r="W474" s="288"/>
      <c r="X474" s="287"/>
      <c r="Y474" s="288"/>
      <c r="Z474" s="287"/>
      <c r="AA474" s="288"/>
      <c r="AB474" s="287"/>
      <c r="AC474" s="288"/>
      <c r="AD474" s="287"/>
      <c r="AE474" s="288"/>
      <c r="AF474" s="287"/>
      <c r="AG474" s="288"/>
      <c r="AH474" s="287"/>
      <c r="AI474" s="288"/>
      <c r="AJ474" s="287"/>
      <c r="AK474" s="288"/>
      <c r="AL474" s="287"/>
      <c r="AM474" s="288"/>
      <c r="AN474" s="287"/>
      <c r="AO474" s="288"/>
      <c r="AP474" s="287"/>
      <c r="AQ474" s="288"/>
      <c r="AR474" s="287"/>
      <c r="AS474" s="288"/>
      <c r="AT474" s="287"/>
      <c r="AU474" s="288"/>
      <c r="AV474" s="287"/>
      <c r="AW474" s="288"/>
      <c r="AX474" s="287"/>
      <c r="AY474" s="31"/>
      <c r="BA474" s="76" t="str">
        <f t="shared" si="399"/>
        <v/>
      </c>
      <c r="BC474" s="76" t="str">
        <f>IF('Stock List'!$K474="", "", 'Stock List'!$K474)</f>
        <v/>
      </c>
      <c r="BE474" s="106">
        <f>IFERROR(ROUND(((INDEX('Stock List'!$M$11:$M$1010, MATCH(L474, 'Stock List'!$K$11:$K$1010, 0))/INDEX('Stock List'!$L$11:$L$1010, MATCH(L474, 'Stock List'!$K$11:$K$1010, 0)))*K474), 2), 0)</f>
        <v>0</v>
      </c>
      <c r="BF474" s="20"/>
      <c r="BG474" s="20">
        <f>IFERROR(ROUND(((INDEX('Stock List'!$M$11:$M$1010, MATCH(N474, 'Stock List'!$K$11:$K$1010, 0))/INDEX('Stock List'!$L$11:$L$1010, MATCH(N474, 'Stock List'!$K$11:$K$1010, 0)))*M474), 2), 0)</f>
        <v>0</v>
      </c>
      <c r="BH474" s="20"/>
      <c r="BI474" s="20">
        <f>IFERROR(ROUND(((INDEX('Stock List'!$M$11:$M$1010, MATCH(P474, 'Stock List'!$K$11:$K$1010, 0))/INDEX('Stock List'!$L$11:$L$1010, MATCH(P474, 'Stock List'!$K$11:$K$1010, 0)))*O474), 2), 0)</f>
        <v>0</v>
      </c>
      <c r="BJ474" s="20"/>
      <c r="BK474" s="20">
        <f>IFERROR(ROUND(((INDEX('Stock List'!$M$11:$M$1010, MATCH(R474, 'Stock List'!$K$11:$K$1010, 0))/INDEX('Stock List'!$L$11:$L$1010, MATCH(R474, 'Stock List'!$K$11:$K$1010, 0)))*Q474), 2), 0)</f>
        <v>0</v>
      </c>
      <c r="BL474" s="20"/>
      <c r="BM474" s="20">
        <f>IFERROR(ROUND(((INDEX('Stock List'!$M$11:$M$1010, MATCH(T474, 'Stock List'!$K$11:$K$1010, 0))/INDEX('Stock List'!$L$11:$L$1010, MATCH(T474, 'Stock List'!$K$11:$K$1010, 0)))*S474), 2), 0)</f>
        <v>0</v>
      </c>
      <c r="BN474" s="20"/>
      <c r="BO474" s="20">
        <f>IFERROR(ROUND(((INDEX('Stock List'!$M$11:$M$1010, MATCH(V474, 'Stock List'!$K$11:$K$1010, 0))/INDEX('Stock List'!$L$11:$L$1010, MATCH(V474, 'Stock List'!$K$11:$K$1010, 0)))*U474), 2), 0)</f>
        <v>0</v>
      </c>
      <c r="BP474" s="20"/>
      <c r="BQ474" s="20">
        <f>IFERROR(ROUND(((INDEX('Stock List'!$M$11:$M$1010, MATCH(X474, 'Stock List'!$K$11:$K$1010, 0))/INDEX('Stock List'!$L$11:$L$1010, MATCH(X474, 'Stock List'!$K$11:$K$1010, 0)))*W474), 2), 0)</f>
        <v>0</v>
      </c>
      <c r="BR474" s="20"/>
      <c r="BS474" s="20">
        <f>IFERROR(ROUND(((INDEX('Stock List'!$M$11:$M$1010, MATCH(Z474, 'Stock List'!$K$11:$K$1010, 0))/INDEX('Stock List'!$L$11:$L$1010, MATCH(Z474, 'Stock List'!$K$11:$K$1010, 0)))*Y474), 2), 0)</f>
        <v>0</v>
      </c>
      <c r="BT474" s="20"/>
      <c r="BU474" s="20">
        <f>IFERROR(ROUND(((INDEX('Stock List'!$M$11:$M$1010, MATCH(AB474, 'Stock List'!$K$11:$K$1010, 0))/INDEX('Stock List'!$L$11:$L$1010, MATCH(AB474, 'Stock List'!$K$11:$K$1010, 0)))*AA474), 2), 0)</f>
        <v>0</v>
      </c>
      <c r="BV474" s="20"/>
      <c r="BW474" s="20">
        <f>IFERROR(ROUND(((INDEX('Stock List'!$M$11:$M$1010, MATCH(AD474, 'Stock List'!$K$11:$K$1010, 0))/INDEX('Stock List'!$L$11:$L$1010, MATCH(AD474, 'Stock List'!$K$11:$K$1010, 0)))*AC474), 2), 0)</f>
        <v>0</v>
      </c>
      <c r="BX474" s="20"/>
      <c r="BY474" s="20">
        <f>IFERROR(ROUND(((INDEX('Stock List'!$M$11:$M$1010, MATCH(AF474, 'Stock List'!$K$11:$K$1010, 0))/INDEX('Stock List'!$L$11:$L$1010, MATCH(AF474, 'Stock List'!$K$11:$K$1010, 0)))*AE474), 2), 0)</f>
        <v>0</v>
      </c>
      <c r="BZ474" s="20"/>
      <c r="CA474" s="20">
        <f>IFERROR(ROUND(((INDEX('Stock List'!$M$11:$M$1010, MATCH(AH474, 'Stock List'!$K$11:$K$1010, 0))/INDEX('Stock List'!$L$11:$L$1010, MATCH(AH474, 'Stock List'!$K$11:$K$1010, 0)))*AG474), 2), 0)</f>
        <v>0</v>
      </c>
      <c r="CB474" s="20"/>
      <c r="CC474" s="20">
        <f>IFERROR(ROUND(((INDEX('Stock List'!$M$11:$M$1010, MATCH(AJ474, 'Stock List'!$K$11:$K$1010, 0))/INDEX('Stock List'!$L$11:$L$1010, MATCH(AJ474, 'Stock List'!$K$11:$K$1010, 0)))*AI474), 2), 0)</f>
        <v>0</v>
      </c>
      <c r="CD474" s="20"/>
      <c r="CE474" s="20">
        <f>IFERROR(ROUND(((INDEX('Stock List'!$M$11:$M$1010, MATCH(AL474, 'Stock List'!$K$11:$K$1010, 0))/INDEX('Stock List'!$L$11:$L$1010, MATCH(AL474, 'Stock List'!$K$11:$K$1010, 0)))*AK474), 2), 0)</f>
        <v>0</v>
      </c>
      <c r="CF474" s="20"/>
      <c r="CG474" s="20">
        <f>IFERROR(ROUND(((INDEX('Stock List'!$M$11:$M$1010, MATCH(AN474, 'Stock List'!$K$11:$K$1010, 0))/INDEX('Stock List'!$L$11:$L$1010, MATCH(AN474, 'Stock List'!$K$11:$K$1010, 0)))*AM474), 2), 0)</f>
        <v>0</v>
      </c>
      <c r="CH474" s="20"/>
      <c r="CI474" s="20">
        <f>IFERROR(ROUND(((INDEX('Stock List'!$M$11:$M$1010, MATCH(AP474, 'Stock List'!$K$11:$K$1010, 0))/INDEX('Stock List'!$L$11:$L$1010, MATCH(AP474, 'Stock List'!$K$11:$K$1010, 0)))*AO474), 2), 0)</f>
        <v>0</v>
      </c>
      <c r="CJ474" s="20"/>
      <c r="CK474" s="20">
        <f>IFERROR(ROUND(((INDEX('Stock List'!$M$11:$M$1010, MATCH(AR474, 'Stock List'!$K$11:$K$1010, 0))/INDEX('Stock List'!$L$11:$L$1010, MATCH(AR474, 'Stock List'!$K$11:$K$1010, 0)))*AQ474), 2), 0)</f>
        <v>0</v>
      </c>
      <c r="CL474" s="20"/>
      <c r="CM474" s="20">
        <f>IFERROR(ROUND(((INDEX('Stock List'!$M$11:$M$1010, MATCH(AT474, 'Stock List'!$K$11:$K$1010, 0))/INDEX('Stock List'!$L$11:$L$1010, MATCH(AT474, 'Stock List'!$K$11:$K$1010, 0)))*AS474), 2), 0)</f>
        <v>0</v>
      </c>
      <c r="CN474" s="20"/>
      <c r="CO474" s="20">
        <f>IFERROR(ROUND(((INDEX('Stock List'!$M$11:$M$1010, MATCH(AV474, 'Stock List'!$K$11:$K$1010, 0))/INDEX('Stock List'!$L$11:$L$1010, MATCH(AV474, 'Stock List'!$K$11:$K$1010, 0)))*AU474), 2), 0)</f>
        <v>0</v>
      </c>
      <c r="CP474" s="20"/>
      <c r="CQ474" s="20">
        <f>IFERROR(ROUND(((INDEX('Stock List'!$M$11:$M$1010, MATCH(AX474, 'Stock List'!$K$11:$K$1010, 0))/INDEX('Stock List'!$L$11:$L$1010, MATCH(AX474, 'Stock List'!$K$11:$K$1010, 0)))*AW474), 2), 0)</f>
        <v>0</v>
      </c>
      <c r="CR474" s="22"/>
      <c r="CT474" s="106" t="str">
        <f t="shared" si="400"/>
        <v/>
      </c>
      <c r="CU474" s="22" t="str">
        <f t="shared" si="401"/>
        <v/>
      </c>
      <c r="CX474" s="106" t="str">
        <f t="shared" si="402"/>
        <v/>
      </c>
      <c r="CY474" s="20" t="str">
        <f t="shared" si="403"/>
        <v/>
      </c>
      <c r="CZ474" s="22" t="str">
        <f t="shared" si="404"/>
        <v/>
      </c>
      <c r="DB474" s="76" t="str">
        <f>IF($H474="", "", COUNTIF($G$11:$G$1010, "&gt;"&amp;$G474)+1+COUNTIF($G$11:$G474, $G474)-1)</f>
        <v/>
      </c>
      <c r="DC474" s="76" t="str">
        <f>IF($H474="", "", COUNTIF($CZ$11:$CZ$1010, "&gt;"&amp;$CZ474)+1+COUNTIF($CZ$11:$CZ474, $CZ474)-1)</f>
        <v/>
      </c>
      <c r="DE474" s="147" t="str">
        <f t="shared" si="405"/>
        <v/>
      </c>
      <c r="DF474" s="148"/>
      <c r="DG474" s="19" t="str">
        <f t="shared" si="406"/>
        <v/>
      </c>
      <c r="DH474" s="153" t="str">
        <f t="shared" si="407"/>
        <v/>
      </c>
      <c r="DI474" s="19" t="str">
        <f t="shared" si="359"/>
        <v/>
      </c>
      <c r="DJ474" s="153" t="str">
        <f t="shared" si="360"/>
        <v/>
      </c>
      <c r="DK474" s="19" t="str">
        <f t="shared" si="361"/>
        <v/>
      </c>
      <c r="DL474" s="153" t="str">
        <f t="shared" si="362"/>
        <v/>
      </c>
      <c r="DM474" s="19" t="str">
        <f t="shared" si="363"/>
        <v/>
      </c>
      <c r="DN474" s="153" t="str">
        <f t="shared" si="364"/>
        <v/>
      </c>
      <c r="DO474" s="19" t="str">
        <f t="shared" si="365"/>
        <v/>
      </c>
      <c r="DP474" s="153" t="str">
        <f t="shared" si="366"/>
        <v/>
      </c>
      <c r="DQ474" s="19" t="str">
        <f t="shared" si="367"/>
        <v/>
      </c>
      <c r="DR474" s="153" t="str">
        <f t="shared" si="368"/>
        <v/>
      </c>
      <c r="DS474" s="19" t="str">
        <f t="shared" si="369"/>
        <v/>
      </c>
      <c r="DT474" s="153" t="str">
        <f t="shared" si="370"/>
        <v/>
      </c>
      <c r="DU474" s="19" t="str">
        <f t="shared" si="371"/>
        <v/>
      </c>
      <c r="DV474" s="153" t="str">
        <f t="shared" si="372"/>
        <v/>
      </c>
      <c r="DW474" s="19" t="str">
        <f t="shared" si="373"/>
        <v/>
      </c>
      <c r="DX474" s="153" t="str">
        <f t="shared" si="374"/>
        <v/>
      </c>
      <c r="DY474" s="19" t="str">
        <f t="shared" si="375"/>
        <v/>
      </c>
      <c r="DZ474" s="153" t="str">
        <f t="shared" si="376"/>
        <v/>
      </c>
      <c r="EA474" s="19" t="str">
        <f t="shared" si="377"/>
        <v/>
      </c>
      <c r="EB474" s="153" t="str">
        <f t="shared" si="378"/>
        <v/>
      </c>
      <c r="EC474" s="19" t="str">
        <f t="shared" si="379"/>
        <v/>
      </c>
      <c r="ED474" s="153" t="str">
        <f t="shared" si="380"/>
        <v/>
      </c>
      <c r="EE474" s="19" t="str">
        <f t="shared" si="381"/>
        <v/>
      </c>
      <c r="EF474" s="153" t="str">
        <f t="shared" si="382"/>
        <v/>
      </c>
      <c r="EG474" s="19" t="str">
        <f t="shared" si="383"/>
        <v/>
      </c>
      <c r="EH474" s="153" t="str">
        <f t="shared" si="384"/>
        <v/>
      </c>
      <c r="EI474" s="19" t="str">
        <f t="shared" si="385"/>
        <v/>
      </c>
      <c r="EJ474" s="153" t="str">
        <f t="shared" si="386"/>
        <v/>
      </c>
      <c r="EK474" s="19" t="str">
        <f t="shared" si="387"/>
        <v/>
      </c>
      <c r="EL474" s="153" t="str">
        <f t="shared" si="388"/>
        <v/>
      </c>
      <c r="EM474" s="19" t="str">
        <f t="shared" si="389"/>
        <v/>
      </c>
      <c r="EN474" s="153" t="str">
        <f t="shared" si="390"/>
        <v/>
      </c>
      <c r="EO474" s="19" t="str">
        <f t="shared" si="391"/>
        <v/>
      </c>
      <c r="EP474" s="153" t="str">
        <f t="shared" si="392"/>
        <v/>
      </c>
      <c r="EQ474" s="19" t="str">
        <f t="shared" si="393"/>
        <v/>
      </c>
      <c r="ER474" s="153" t="str">
        <f t="shared" si="394"/>
        <v/>
      </c>
      <c r="ES474" s="19" t="str">
        <f t="shared" si="395"/>
        <v/>
      </c>
      <c r="ET474" s="153" t="str">
        <f t="shared" si="396"/>
        <v/>
      </c>
    </row>
    <row r="475" spans="1:150" x14ac:dyDescent="0.25">
      <c r="A475" s="31"/>
      <c r="B475" s="91" t="str">
        <f t="shared" si="397"/>
        <v/>
      </c>
      <c r="C475" s="20" t="str">
        <f t="shared" si="357"/>
        <v/>
      </c>
      <c r="D475" s="97" t="str">
        <f t="shared" si="358"/>
        <v/>
      </c>
      <c r="E475" s="62" t="str">
        <f t="shared" si="398"/>
        <v/>
      </c>
      <c r="F475" s="31"/>
      <c r="G475" s="282"/>
      <c r="H475" s="283"/>
      <c r="I475" s="284"/>
      <c r="J475" s="285"/>
      <c r="K475" s="286"/>
      <c r="L475" s="287"/>
      <c r="M475" s="288"/>
      <c r="N475" s="287"/>
      <c r="O475" s="288"/>
      <c r="P475" s="287"/>
      <c r="Q475" s="288"/>
      <c r="R475" s="287"/>
      <c r="S475" s="288"/>
      <c r="T475" s="287"/>
      <c r="U475" s="288"/>
      <c r="V475" s="287"/>
      <c r="W475" s="288"/>
      <c r="X475" s="287"/>
      <c r="Y475" s="288"/>
      <c r="Z475" s="287"/>
      <c r="AA475" s="288"/>
      <c r="AB475" s="287"/>
      <c r="AC475" s="288"/>
      <c r="AD475" s="287"/>
      <c r="AE475" s="288"/>
      <c r="AF475" s="287"/>
      <c r="AG475" s="288"/>
      <c r="AH475" s="287"/>
      <c r="AI475" s="288"/>
      <c r="AJ475" s="287"/>
      <c r="AK475" s="288"/>
      <c r="AL475" s="287"/>
      <c r="AM475" s="288"/>
      <c r="AN475" s="287"/>
      <c r="AO475" s="288"/>
      <c r="AP475" s="287"/>
      <c r="AQ475" s="288"/>
      <c r="AR475" s="287"/>
      <c r="AS475" s="288"/>
      <c r="AT475" s="287"/>
      <c r="AU475" s="288"/>
      <c r="AV475" s="287"/>
      <c r="AW475" s="288"/>
      <c r="AX475" s="287"/>
      <c r="AY475" s="31"/>
      <c r="BA475" s="76" t="str">
        <f t="shared" si="399"/>
        <v/>
      </c>
      <c r="BC475" s="76" t="str">
        <f>IF('Stock List'!$K475="", "", 'Stock List'!$K475)</f>
        <v/>
      </c>
      <c r="BE475" s="106">
        <f>IFERROR(ROUND(((INDEX('Stock List'!$M$11:$M$1010, MATCH(L475, 'Stock List'!$K$11:$K$1010, 0))/INDEX('Stock List'!$L$11:$L$1010, MATCH(L475, 'Stock List'!$K$11:$K$1010, 0)))*K475), 2), 0)</f>
        <v>0</v>
      </c>
      <c r="BF475" s="20"/>
      <c r="BG475" s="20">
        <f>IFERROR(ROUND(((INDEX('Stock List'!$M$11:$M$1010, MATCH(N475, 'Stock List'!$K$11:$K$1010, 0))/INDEX('Stock List'!$L$11:$L$1010, MATCH(N475, 'Stock List'!$K$11:$K$1010, 0)))*M475), 2), 0)</f>
        <v>0</v>
      </c>
      <c r="BH475" s="20"/>
      <c r="BI475" s="20">
        <f>IFERROR(ROUND(((INDEX('Stock List'!$M$11:$M$1010, MATCH(P475, 'Stock List'!$K$11:$K$1010, 0))/INDEX('Stock List'!$L$11:$L$1010, MATCH(P475, 'Stock List'!$K$11:$K$1010, 0)))*O475), 2), 0)</f>
        <v>0</v>
      </c>
      <c r="BJ475" s="20"/>
      <c r="BK475" s="20">
        <f>IFERROR(ROUND(((INDEX('Stock List'!$M$11:$M$1010, MATCH(R475, 'Stock List'!$K$11:$K$1010, 0))/INDEX('Stock List'!$L$11:$L$1010, MATCH(R475, 'Stock List'!$K$11:$K$1010, 0)))*Q475), 2), 0)</f>
        <v>0</v>
      </c>
      <c r="BL475" s="20"/>
      <c r="BM475" s="20">
        <f>IFERROR(ROUND(((INDEX('Stock List'!$M$11:$M$1010, MATCH(T475, 'Stock List'!$K$11:$K$1010, 0))/INDEX('Stock List'!$L$11:$L$1010, MATCH(T475, 'Stock List'!$K$11:$K$1010, 0)))*S475), 2), 0)</f>
        <v>0</v>
      </c>
      <c r="BN475" s="20"/>
      <c r="BO475" s="20">
        <f>IFERROR(ROUND(((INDEX('Stock List'!$M$11:$M$1010, MATCH(V475, 'Stock List'!$K$11:$K$1010, 0))/INDEX('Stock List'!$L$11:$L$1010, MATCH(V475, 'Stock List'!$K$11:$K$1010, 0)))*U475), 2), 0)</f>
        <v>0</v>
      </c>
      <c r="BP475" s="20"/>
      <c r="BQ475" s="20">
        <f>IFERROR(ROUND(((INDEX('Stock List'!$M$11:$M$1010, MATCH(X475, 'Stock List'!$K$11:$K$1010, 0))/INDEX('Stock List'!$L$11:$L$1010, MATCH(X475, 'Stock List'!$K$11:$K$1010, 0)))*W475), 2), 0)</f>
        <v>0</v>
      </c>
      <c r="BR475" s="20"/>
      <c r="BS475" s="20">
        <f>IFERROR(ROUND(((INDEX('Stock List'!$M$11:$M$1010, MATCH(Z475, 'Stock List'!$K$11:$K$1010, 0))/INDEX('Stock List'!$L$11:$L$1010, MATCH(Z475, 'Stock List'!$K$11:$K$1010, 0)))*Y475), 2), 0)</f>
        <v>0</v>
      </c>
      <c r="BT475" s="20"/>
      <c r="BU475" s="20">
        <f>IFERROR(ROUND(((INDEX('Stock List'!$M$11:$M$1010, MATCH(AB475, 'Stock List'!$K$11:$K$1010, 0))/INDEX('Stock List'!$L$11:$L$1010, MATCH(AB475, 'Stock List'!$K$11:$K$1010, 0)))*AA475), 2), 0)</f>
        <v>0</v>
      </c>
      <c r="BV475" s="20"/>
      <c r="BW475" s="20">
        <f>IFERROR(ROUND(((INDEX('Stock List'!$M$11:$M$1010, MATCH(AD475, 'Stock List'!$K$11:$K$1010, 0))/INDEX('Stock List'!$L$11:$L$1010, MATCH(AD475, 'Stock List'!$K$11:$K$1010, 0)))*AC475), 2), 0)</f>
        <v>0</v>
      </c>
      <c r="BX475" s="20"/>
      <c r="BY475" s="20">
        <f>IFERROR(ROUND(((INDEX('Stock List'!$M$11:$M$1010, MATCH(AF475, 'Stock List'!$K$11:$K$1010, 0))/INDEX('Stock List'!$L$11:$L$1010, MATCH(AF475, 'Stock List'!$K$11:$K$1010, 0)))*AE475), 2), 0)</f>
        <v>0</v>
      </c>
      <c r="BZ475" s="20"/>
      <c r="CA475" s="20">
        <f>IFERROR(ROUND(((INDEX('Stock List'!$M$11:$M$1010, MATCH(AH475, 'Stock List'!$K$11:$K$1010, 0))/INDEX('Stock List'!$L$11:$L$1010, MATCH(AH475, 'Stock List'!$K$11:$K$1010, 0)))*AG475), 2), 0)</f>
        <v>0</v>
      </c>
      <c r="CB475" s="20"/>
      <c r="CC475" s="20">
        <f>IFERROR(ROUND(((INDEX('Stock List'!$M$11:$M$1010, MATCH(AJ475, 'Stock List'!$K$11:$K$1010, 0))/INDEX('Stock List'!$L$11:$L$1010, MATCH(AJ475, 'Stock List'!$K$11:$K$1010, 0)))*AI475), 2), 0)</f>
        <v>0</v>
      </c>
      <c r="CD475" s="20"/>
      <c r="CE475" s="20">
        <f>IFERROR(ROUND(((INDEX('Stock List'!$M$11:$M$1010, MATCH(AL475, 'Stock List'!$K$11:$K$1010, 0))/INDEX('Stock List'!$L$11:$L$1010, MATCH(AL475, 'Stock List'!$K$11:$K$1010, 0)))*AK475), 2), 0)</f>
        <v>0</v>
      </c>
      <c r="CF475" s="20"/>
      <c r="CG475" s="20">
        <f>IFERROR(ROUND(((INDEX('Stock List'!$M$11:$M$1010, MATCH(AN475, 'Stock List'!$K$11:$K$1010, 0))/INDEX('Stock List'!$L$11:$L$1010, MATCH(AN475, 'Stock List'!$K$11:$K$1010, 0)))*AM475), 2), 0)</f>
        <v>0</v>
      </c>
      <c r="CH475" s="20"/>
      <c r="CI475" s="20">
        <f>IFERROR(ROUND(((INDEX('Stock List'!$M$11:$M$1010, MATCH(AP475, 'Stock List'!$K$11:$K$1010, 0))/INDEX('Stock List'!$L$11:$L$1010, MATCH(AP475, 'Stock List'!$K$11:$K$1010, 0)))*AO475), 2), 0)</f>
        <v>0</v>
      </c>
      <c r="CJ475" s="20"/>
      <c r="CK475" s="20">
        <f>IFERROR(ROUND(((INDEX('Stock List'!$M$11:$M$1010, MATCH(AR475, 'Stock List'!$K$11:$K$1010, 0))/INDEX('Stock List'!$L$11:$L$1010, MATCH(AR475, 'Stock List'!$K$11:$K$1010, 0)))*AQ475), 2), 0)</f>
        <v>0</v>
      </c>
      <c r="CL475" s="20"/>
      <c r="CM475" s="20">
        <f>IFERROR(ROUND(((INDEX('Stock List'!$M$11:$M$1010, MATCH(AT475, 'Stock List'!$K$11:$K$1010, 0))/INDEX('Stock List'!$L$11:$L$1010, MATCH(AT475, 'Stock List'!$K$11:$K$1010, 0)))*AS475), 2), 0)</f>
        <v>0</v>
      </c>
      <c r="CN475" s="20"/>
      <c r="CO475" s="20">
        <f>IFERROR(ROUND(((INDEX('Stock List'!$M$11:$M$1010, MATCH(AV475, 'Stock List'!$K$11:$K$1010, 0))/INDEX('Stock List'!$L$11:$L$1010, MATCH(AV475, 'Stock List'!$K$11:$K$1010, 0)))*AU475), 2), 0)</f>
        <v>0</v>
      </c>
      <c r="CP475" s="20"/>
      <c r="CQ475" s="20">
        <f>IFERROR(ROUND(((INDEX('Stock List'!$M$11:$M$1010, MATCH(AX475, 'Stock List'!$K$11:$K$1010, 0))/INDEX('Stock List'!$L$11:$L$1010, MATCH(AX475, 'Stock List'!$K$11:$K$1010, 0)))*AW475), 2), 0)</f>
        <v>0</v>
      </c>
      <c r="CR475" s="22"/>
      <c r="CT475" s="106" t="str">
        <f t="shared" si="400"/>
        <v/>
      </c>
      <c r="CU475" s="22" t="str">
        <f t="shared" si="401"/>
        <v/>
      </c>
      <c r="CX475" s="106" t="str">
        <f t="shared" si="402"/>
        <v/>
      </c>
      <c r="CY475" s="20" t="str">
        <f t="shared" si="403"/>
        <v/>
      </c>
      <c r="CZ475" s="22" t="str">
        <f t="shared" si="404"/>
        <v/>
      </c>
      <c r="DB475" s="76" t="str">
        <f>IF($H475="", "", COUNTIF($G$11:$G$1010, "&gt;"&amp;$G475)+1+COUNTIF($G$11:$G475, $G475)-1)</f>
        <v/>
      </c>
      <c r="DC475" s="76" t="str">
        <f>IF($H475="", "", COUNTIF($CZ$11:$CZ$1010, "&gt;"&amp;$CZ475)+1+COUNTIF($CZ$11:$CZ475, $CZ475)-1)</f>
        <v/>
      </c>
      <c r="DE475" s="147" t="str">
        <f t="shared" si="405"/>
        <v/>
      </c>
      <c r="DF475" s="148"/>
      <c r="DG475" s="19" t="str">
        <f t="shared" si="406"/>
        <v/>
      </c>
      <c r="DH475" s="153" t="str">
        <f t="shared" si="407"/>
        <v/>
      </c>
      <c r="DI475" s="19" t="str">
        <f t="shared" si="359"/>
        <v/>
      </c>
      <c r="DJ475" s="153" t="str">
        <f t="shared" si="360"/>
        <v/>
      </c>
      <c r="DK475" s="19" t="str">
        <f t="shared" si="361"/>
        <v/>
      </c>
      <c r="DL475" s="153" t="str">
        <f t="shared" si="362"/>
        <v/>
      </c>
      <c r="DM475" s="19" t="str">
        <f t="shared" si="363"/>
        <v/>
      </c>
      <c r="DN475" s="153" t="str">
        <f t="shared" si="364"/>
        <v/>
      </c>
      <c r="DO475" s="19" t="str">
        <f t="shared" si="365"/>
        <v/>
      </c>
      <c r="DP475" s="153" t="str">
        <f t="shared" si="366"/>
        <v/>
      </c>
      <c r="DQ475" s="19" t="str">
        <f t="shared" si="367"/>
        <v/>
      </c>
      <c r="DR475" s="153" t="str">
        <f t="shared" si="368"/>
        <v/>
      </c>
      <c r="DS475" s="19" t="str">
        <f t="shared" si="369"/>
        <v/>
      </c>
      <c r="DT475" s="153" t="str">
        <f t="shared" si="370"/>
        <v/>
      </c>
      <c r="DU475" s="19" t="str">
        <f t="shared" si="371"/>
        <v/>
      </c>
      <c r="DV475" s="153" t="str">
        <f t="shared" si="372"/>
        <v/>
      </c>
      <c r="DW475" s="19" t="str">
        <f t="shared" si="373"/>
        <v/>
      </c>
      <c r="DX475" s="153" t="str">
        <f t="shared" si="374"/>
        <v/>
      </c>
      <c r="DY475" s="19" t="str">
        <f t="shared" si="375"/>
        <v/>
      </c>
      <c r="DZ475" s="153" t="str">
        <f t="shared" si="376"/>
        <v/>
      </c>
      <c r="EA475" s="19" t="str">
        <f t="shared" si="377"/>
        <v/>
      </c>
      <c r="EB475" s="153" t="str">
        <f t="shared" si="378"/>
        <v/>
      </c>
      <c r="EC475" s="19" t="str">
        <f t="shared" si="379"/>
        <v/>
      </c>
      <c r="ED475" s="153" t="str">
        <f t="shared" si="380"/>
        <v/>
      </c>
      <c r="EE475" s="19" t="str">
        <f t="shared" si="381"/>
        <v/>
      </c>
      <c r="EF475" s="153" t="str">
        <f t="shared" si="382"/>
        <v/>
      </c>
      <c r="EG475" s="19" t="str">
        <f t="shared" si="383"/>
        <v/>
      </c>
      <c r="EH475" s="153" t="str">
        <f t="shared" si="384"/>
        <v/>
      </c>
      <c r="EI475" s="19" t="str">
        <f t="shared" si="385"/>
        <v/>
      </c>
      <c r="EJ475" s="153" t="str">
        <f t="shared" si="386"/>
        <v/>
      </c>
      <c r="EK475" s="19" t="str">
        <f t="shared" si="387"/>
        <v/>
      </c>
      <c r="EL475" s="153" t="str">
        <f t="shared" si="388"/>
        <v/>
      </c>
      <c r="EM475" s="19" t="str">
        <f t="shared" si="389"/>
        <v/>
      </c>
      <c r="EN475" s="153" t="str">
        <f t="shared" si="390"/>
        <v/>
      </c>
      <c r="EO475" s="19" t="str">
        <f t="shared" si="391"/>
        <v/>
      </c>
      <c r="EP475" s="153" t="str">
        <f t="shared" si="392"/>
        <v/>
      </c>
      <c r="EQ475" s="19" t="str">
        <f t="shared" si="393"/>
        <v/>
      </c>
      <c r="ER475" s="153" t="str">
        <f t="shared" si="394"/>
        <v/>
      </c>
      <c r="ES475" s="19" t="str">
        <f t="shared" si="395"/>
        <v/>
      </c>
      <c r="ET475" s="153" t="str">
        <f t="shared" si="396"/>
        <v/>
      </c>
    </row>
    <row r="476" spans="1:150" x14ac:dyDescent="0.25">
      <c r="A476" s="31"/>
      <c r="B476" s="91" t="str">
        <f t="shared" si="397"/>
        <v/>
      </c>
      <c r="C476" s="20" t="str">
        <f t="shared" si="357"/>
        <v/>
      </c>
      <c r="D476" s="97" t="str">
        <f t="shared" si="358"/>
        <v/>
      </c>
      <c r="E476" s="62" t="str">
        <f t="shared" si="398"/>
        <v/>
      </c>
      <c r="F476" s="31"/>
      <c r="G476" s="282"/>
      <c r="H476" s="283"/>
      <c r="I476" s="284"/>
      <c r="J476" s="285"/>
      <c r="K476" s="286"/>
      <c r="L476" s="287"/>
      <c r="M476" s="288"/>
      <c r="N476" s="287"/>
      <c r="O476" s="288"/>
      <c r="P476" s="287"/>
      <c r="Q476" s="288"/>
      <c r="R476" s="287"/>
      <c r="S476" s="288"/>
      <c r="T476" s="287"/>
      <c r="U476" s="288"/>
      <c r="V476" s="287"/>
      <c r="W476" s="288"/>
      <c r="X476" s="287"/>
      <c r="Y476" s="288"/>
      <c r="Z476" s="287"/>
      <c r="AA476" s="288"/>
      <c r="AB476" s="287"/>
      <c r="AC476" s="288"/>
      <c r="AD476" s="287"/>
      <c r="AE476" s="288"/>
      <c r="AF476" s="287"/>
      <c r="AG476" s="288"/>
      <c r="AH476" s="287"/>
      <c r="AI476" s="288"/>
      <c r="AJ476" s="287"/>
      <c r="AK476" s="288"/>
      <c r="AL476" s="287"/>
      <c r="AM476" s="288"/>
      <c r="AN476" s="287"/>
      <c r="AO476" s="288"/>
      <c r="AP476" s="287"/>
      <c r="AQ476" s="288"/>
      <c r="AR476" s="287"/>
      <c r="AS476" s="288"/>
      <c r="AT476" s="287"/>
      <c r="AU476" s="288"/>
      <c r="AV476" s="287"/>
      <c r="AW476" s="288"/>
      <c r="AX476" s="287"/>
      <c r="AY476" s="31"/>
      <c r="BA476" s="76" t="str">
        <f t="shared" si="399"/>
        <v/>
      </c>
      <c r="BC476" s="76" t="str">
        <f>IF('Stock List'!$K476="", "", 'Stock List'!$K476)</f>
        <v/>
      </c>
      <c r="BE476" s="106">
        <f>IFERROR(ROUND(((INDEX('Stock List'!$M$11:$M$1010, MATCH(L476, 'Stock List'!$K$11:$K$1010, 0))/INDEX('Stock List'!$L$11:$L$1010, MATCH(L476, 'Stock List'!$K$11:$K$1010, 0)))*K476), 2), 0)</f>
        <v>0</v>
      </c>
      <c r="BF476" s="20"/>
      <c r="BG476" s="20">
        <f>IFERROR(ROUND(((INDEX('Stock List'!$M$11:$M$1010, MATCH(N476, 'Stock List'!$K$11:$K$1010, 0))/INDEX('Stock List'!$L$11:$L$1010, MATCH(N476, 'Stock List'!$K$11:$K$1010, 0)))*M476), 2), 0)</f>
        <v>0</v>
      </c>
      <c r="BH476" s="20"/>
      <c r="BI476" s="20">
        <f>IFERROR(ROUND(((INDEX('Stock List'!$M$11:$M$1010, MATCH(P476, 'Stock List'!$K$11:$K$1010, 0))/INDEX('Stock List'!$L$11:$L$1010, MATCH(P476, 'Stock List'!$K$11:$K$1010, 0)))*O476), 2), 0)</f>
        <v>0</v>
      </c>
      <c r="BJ476" s="20"/>
      <c r="BK476" s="20">
        <f>IFERROR(ROUND(((INDEX('Stock List'!$M$11:$M$1010, MATCH(R476, 'Stock List'!$K$11:$K$1010, 0))/INDEX('Stock List'!$L$11:$L$1010, MATCH(R476, 'Stock List'!$K$11:$K$1010, 0)))*Q476), 2), 0)</f>
        <v>0</v>
      </c>
      <c r="BL476" s="20"/>
      <c r="BM476" s="20">
        <f>IFERROR(ROUND(((INDEX('Stock List'!$M$11:$M$1010, MATCH(T476, 'Stock List'!$K$11:$K$1010, 0))/INDEX('Stock List'!$L$11:$L$1010, MATCH(T476, 'Stock List'!$K$11:$K$1010, 0)))*S476), 2), 0)</f>
        <v>0</v>
      </c>
      <c r="BN476" s="20"/>
      <c r="BO476" s="20">
        <f>IFERROR(ROUND(((INDEX('Stock List'!$M$11:$M$1010, MATCH(V476, 'Stock List'!$K$11:$K$1010, 0))/INDEX('Stock List'!$L$11:$L$1010, MATCH(V476, 'Stock List'!$K$11:$K$1010, 0)))*U476), 2), 0)</f>
        <v>0</v>
      </c>
      <c r="BP476" s="20"/>
      <c r="BQ476" s="20">
        <f>IFERROR(ROUND(((INDEX('Stock List'!$M$11:$M$1010, MATCH(X476, 'Stock List'!$K$11:$K$1010, 0))/INDEX('Stock List'!$L$11:$L$1010, MATCH(X476, 'Stock List'!$K$11:$K$1010, 0)))*W476), 2), 0)</f>
        <v>0</v>
      </c>
      <c r="BR476" s="20"/>
      <c r="BS476" s="20">
        <f>IFERROR(ROUND(((INDEX('Stock List'!$M$11:$M$1010, MATCH(Z476, 'Stock List'!$K$11:$K$1010, 0))/INDEX('Stock List'!$L$11:$L$1010, MATCH(Z476, 'Stock List'!$K$11:$K$1010, 0)))*Y476), 2), 0)</f>
        <v>0</v>
      </c>
      <c r="BT476" s="20"/>
      <c r="BU476" s="20">
        <f>IFERROR(ROUND(((INDEX('Stock List'!$M$11:$M$1010, MATCH(AB476, 'Stock List'!$K$11:$K$1010, 0))/INDEX('Stock List'!$L$11:$L$1010, MATCH(AB476, 'Stock List'!$K$11:$K$1010, 0)))*AA476), 2), 0)</f>
        <v>0</v>
      </c>
      <c r="BV476" s="20"/>
      <c r="BW476" s="20">
        <f>IFERROR(ROUND(((INDEX('Stock List'!$M$11:$M$1010, MATCH(AD476, 'Stock List'!$K$11:$K$1010, 0))/INDEX('Stock List'!$L$11:$L$1010, MATCH(AD476, 'Stock List'!$K$11:$K$1010, 0)))*AC476), 2), 0)</f>
        <v>0</v>
      </c>
      <c r="BX476" s="20"/>
      <c r="BY476" s="20">
        <f>IFERROR(ROUND(((INDEX('Stock List'!$M$11:$M$1010, MATCH(AF476, 'Stock List'!$K$11:$K$1010, 0))/INDEX('Stock List'!$L$11:$L$1010, MATCH(AF476, 'Stock List'!$K$11:$K$1010, 0)))*AE476), 2), 0)</f>
        <v>0</v>
      </c>
      <c r="BZ476" s="20"/>
      <c r="CA476" s="20">
        <f>IFERROR(ROUND(((INDEX('Stock List'!$M$11:$M$1010, MATCH(AH476, 'Stock List'!$K$11:$K$1010, 0))/INDEX('Stock List'!$L$11:$L$1010, MATCH(AH476, 'Stock List'!$K$11:$K$1010, 0)))*AG476), 2), 0)</f>
        <v>0</v>
      </c>
      <c r="CB476" s="20"/>
      <c r="CC476" s="20">
        <f>IFERROR(ROUND(((INDEX('Stock List'!$M$11:$M$1010, MATCH(AJ476, 'Stock List'!$K$11:$K$1010, 0))/INDEX('Stock List'!$L$11:$L$1010, MATCH(AJ476, 'Stock List'!$K$11:$K$1010, 0)))*AI476), 2), 0)</f>
        <v>0</v>
      </c>
      <c r="CD476" s="20"/>
      <c r="CE476" s="20">
        <f>IFERROR(ROUND(((INDEX('Stock List'!$M$11:$M$1010, MATCH(AL476, 'Stock List'!$K$11:$K$1010, 0))/INDEX('Stock List'!$L$11:$L$1010, MATCH(AL476, 'Stock List'!$K$11:$K$1010, 0)))*AK476), 2), 0)</f>
        <v>0</v>
      </c>
      <c r="CF476" s="20"/>
      <c r="CG476" s="20">
        <f>IFERROR(ROUND(((INDEX('Stock List'!$M$11:$M$1010, MATCH(AN476, 'Stock List'!$K$11:$K$1010, 0))/INDEX('Stock List'!$L$11:$L$1010, MATCH(AN476, 'Stock List'!$K$11:$K$1010, 0)))*AM476), 2), 0)</f>
        <v>0</v>
      </c>
      <c r="CH476" s="20"/>
      <c r="CI476" s="20">
        <f>IFERROR(ROUND(((INDEX('Stock List'!$M$11:$M$1010, MATCH(AP476, 'Stock List'!$K$11:$K$1010, 0))/INDEX('Stock List'!$L$11:$L$1010, MATCH(AP476, 'Stock List'!$K$11:$K$1010, 0)))*AO476), 2), 0)</f>
        <v>0</v>
      </c>
      <c r="CJ476" s="20"/>
      <c r="CK476" s="20">
        <f>IFERROR(ROUND(((INDEX('Stock List'!$M$11:$M$1010, MATCH(AR476, 'Stock List'!$K$11:$K$1010, 0))/INDEX('Stock List'!$L$11:$L$1010, MATCH(AR476, 'Stock List'!$K$11:$K$1010, 0)))*AQ476), 2), 0)</f>
        <v>0</v>
      </c>
      <c r="CL476" s="20"/>
      <c r="CM476" s="20">
        <f>IFERROR(ROUND(((INDEX('Stock List'!$M$11:$M$1010, MATCH(AT476, 'Stock List'!$K$11:$K$1010, 0))/INDEX('Stock List'!$L$11:$L$1010, MATCH(AT476, 'Stock List'!$K$11:$K$1010, 0)))*AS476), 2), 0)</f>
        <v>0</v>
      </c>
      <c r="CN476" s="20"/>
      <c r="CO476" s="20">
        <f>IFERROR(ROUND(((INDEX('Stock List'!$M$11:$M$1010, MATCH(AV476, 'Stock List'!$K$11:$K$1010, 0))/INDEX('Stock List'!$L$11:$L$1010, MATCH(AV476, 'Stock List'!$K$11:$K$1010, 0)))*AU476), 2), 0)</f>
        <v>0</v>
      </c>
      <c r="CP476" s="20"/>
      <c r="CQ476" s="20">
        <f>IFERROR(ROUND(((INDEX('Stock List'!$M$11:$M$1010, MATCH(AX476, 'Stock List'!$K$11:$K$1010, 0))/INDEX('Stock List'!$L$11:$L$1010, MATCH(AX476, 'Stock List'!$K$11:$K$1010, 0)))*AW476), 2), 0)</f>
        <v>0</v>
      </c>
      <c r="CR476" s="22"/>
      <c r="CT476" s="106" t="str">
        <f t="shared" si="400"/>
        <v/>
      </c>
      <c r="CU476" s="22" t="str">
        <f t="shared" si="401"/>
        <v/>
      </c>
      <c r="CX476" s="106" t="str">
        <f t="shared" si="402"/>
        <v/>
      </c>
      <c r="CY476" s="20" t="str">
        <f t="shared" si="403"/>
        <v/>
      </c>
      <c r="CZ476" s="22" t="str">
        <f t="shared" si="404"/>
        <v/>
      </c>
      <c r="DB476" s="76" t="str">
        <f>IF($H476="", "", COUNTIF($G$11:$G$1010, "&gt;"&amp;$G476)+1+COUNTIF($G$11:$G476, $G476)-1)</f>
        <v/>
      </c>
      <c r="DC476" s="76" t="str">
        <f>IF($H476="", "", COUNTIF($CZ$11:$CZ$1010, "&gt;"&amp;$CZ476)+1+COUNTIF($CZ$11:$CZ476, $CZ476)-1)</f>
        <v/>
      </c>
      <c r="DE476" s="147" t="str">
        <f t="shared" si="405"/>
        <v/>
      </c>
      <c r="DF476" s="148"/>
      <c r="DG476" s="19" t="str">
        <f t="shared" si="406"/>
        <v/>
      </c>
      <c r="DH476" s="153" t="str">
        <f t="shared" si="407"/>
        <v/>
      </c>
      <c r="DI476" s="19" t="str">
        <f t="shared" si="359"/>
        <v/>
      </c>
      <c r="DJ476" s="153" t="str">
        <f t="shared" si="360"/>
        <v/>
      </c>
      <c r="DK476" s="19" t="str">
        <f t="shared" si="361"/>
        <v/>
      </c>
      <c r="DL476" s="153" t="str">
        <f t="shared" si="362"/>
        <v/>
      </c>
      <c r="DM476" s="19" t="str">
        <f t="shared" si="363"/>
        <v/>
      </c>
      <c r="DN476" s="153" t="str">
        <f t="shared" si="364"/>
        <v/>
      </c>
      <c r="DO476" s="19" t="str">
        <f t="shared" si="365"/>
        <v/>
      </c>
      <c r="DP476" s="153" t="str">
        <f t="shared" si="366"/>
        <v/>
      </c>
      <c r="DQ476" s="19" t="str">
        <f t="shared" si="367"/>
        <v/>
      </c>
      <c r="DR476" s="153" t="str">
        <f t="shared" si="368"/>
        <v/>
      </c>
      <c r="DS476" s="19" t="str">
        <f t="shared" si="369"/>
        <v/>
      </c>
      <c r="DT476" s="153" t="str">
        <f t="shared" si="370"/>
        <v/>
      </c>
      <c r="DU476" s="19" t="str">
        <f t="shared" si="371"/>
        <v/>
      </c>
      <c r="DV476" s="153" t="str">
        <f t="shared" si="372"/>
        <v/>
      </c>
      <c r="DW476" s="19" t="str">
        <f t="shared" si="373"/>
        <v/>
      </c>
      <c r="DX476" s="153" t="str">
        <f t="shared" si="374"/>
        <v/>
      </c>
      <c r="DY476" s="19" t="str">
        <f t="shared" si="375"/>
        <v/>
      </c>
      <c r="DZ476" s="153" t="str">
        <f t="shared" si="376"/>
        <v/>
      </c>
      <c r="EA476" s="19" t="str">
        <f t="shared" si="377"/>
        <v/>
      </c>
      <c r="EB476" s="153" t="str">
        <f t="shared" si="378"/>
        <v/>
      </c>
      <c r="EC476" s="19" t="str">
        <f t="shared" si="379"/>
        <v/>
      </c>
      <c r="ED476" s="153" t="str">
        <f t="shared" si="380"/>
        <v/>
      </c>
      <c r="EE476" s="19" t="str">
        <f t="shared" si="381"/>
        <v/>
      </c>
      <c r="EF476" s="153" t="str">
        <f t="shared" si="382"/>
        <v/>
      </c>
      <c r="EG476" s="19" t="str">
        <f t="shared" si="383"/>
        <v/>
      </c>
      <c r="EH476" s="153" t="str">
        <f t="shared" si="384"/>
        <v/>
      </c>
      <c r="EI476" s="19" t="str">
        <f t="shared" si="385"/>
        <v/>
      </c>
      <c r="EJ476" s="153" t="str">
        <f t="shared" si="386"/>
        <v/>
      </c>
      <c r="EK476" s="19" t="str">
        <f t="shared" si="387"/>
        <v/>
      </c>
      <c r="EL476" s="153" t="str">
        <f t="shared" si="388"/>
        <v/>
      </c>
      <c r="EM476" s="19" t="str">
        <f t="shared" si="389"/>
        <v/>
      </c>
      <c r="EN476" s="153" t="str">
        <f t="shared" si="390"/>
        <v/>
      </c>
      <c r="EO476" s="19" t="str">
        <f t="shared" si="391"/>
        <v/>
      </c>
      <c r="EP476" s="153" t="str">
        <f t="shared" si="392"/>
        <v/>
      </c>
      <c r="EQ476" s="19" t="str">
        <f t="shared" si="393"/>
        <v/>
      </c>
      <c r="ER476" s="153" t="str">
        <f t="shared" si="394"/>
        <v/>
      </c>
      <c r="ES476" s="19" t="str">
        <f t="shared" si="395"/>
        <v/>
      </c>
      <c r="ET476" s="153" t="str">
        <f t="shared" si="396"/>
        <v/>
      </c>
    </row>
    <row r="477" spans="1:150" x14ac:dyDescent="0.25">
      <c r="A477" s="31"/>
      <c r="B477" s="91" t="str">
        <f t="shared" si="397"/>
        <v/>
      </c>
      <c r="C477" s="20" t="str">
        <f t="shared" si="357"/>
        <v/>
      </c>
      <c r="D477" s="97" t="str">
        <f t="shared" si="358"/>
        <v/>
      </c>
      <c r="E477" s="62" t="str">
        <f t="shared" si="398"/>
        <v/>
      </c>
      <c r="F477" s="31"/>
      <c r="G477" s="282"/>
      <c r="H477" s="283"/>
      <c r="I477" s="284"/>
      <c r="J477" s="285"/>
      <c r="K477" s="286"/>
      <c r="L477" s="287"/>
      <c r="M477" s="288"/>
      <c r="N477" s="287"/>
      <c r="O477" s="288"/>
      <c r="P477" s="287"/>
      <c r="Q477" s="288"/>
      <c r="R477" s="287"/>
      <c r="S477" s="288"/>
      <c r="T477" s="287"/>
      <c r="U477" s="288"/>
      <c r="V477" s="287"/>
      <c r="W477" s="288"/>
      <c r="X477" s="287"/>
      <c r="Y477" s="288"/>
      <c r="Z477" s="287"/>
      <c r="AA477" s="288"/>
      <c r="AB477" s="287"/>
      <c r="AC477" s="288"/>
      <c r="AD477" s="287"/>
      <c r="AE477" s="288"/>
      <c r="AF477" s="287"/>
      <c r="AG477" s="288"/>
      <c r="AH477" s="287"/>
      <c r="AI477" s="288"/>
      <c r="AJ477" s="287"/>
      <c r="AK477" s="288"/>
      <c r="AL477" s="287"/>
      <c r="AM477" s="288"/>
      <c r="AN477" s="287"/>
      <c r="AO477" s="288"/>
      <c r="AP477" s="287"/>
      <c r="AQ477" s="288"/>
      <c r="AR477" s="287"/>
      <c r="AS477" s="288"/>
      <c r="AT477" s="287"/>
      <c r="AU477" s="288"/>
      <c r="AV477" s="287"/>
      <c r="AW477" s="288"/>
      <c r="AX477" s="287"/>
      <c r="AY477" s="31"/>
      <c r="BA477" s="76" t="str">
        <f t="shared" si="399"/>
        <v/>
      </c>
      <c r="BC477" s="76" t="str">
        <f>IF('Stock List'!$K477="", "", 'Stock List'!$K477)</f>
        <v/>
      </c>
      <c r="BE477" s="106">
        <f>IFERROR(ROUND(((INDEX('Stock List'!$M$11:$M$1010, MATCH(L477, 'Stock List'!$K$11:$K$1010, 0))/INDEX('Stock List'!$L$11:$L$1010, MATCH(L477, 'Stock List'!$K$11:$K$1010, 0)))*K477), 2), 0)</f>
        <v>0</v>
      </c>
      <c r="BF477" s="20"/>
      <c r="BG477" s="20">
        <f>IFERROR(ROUND(((INDEX('Stock List'!$M$11:$M$1010, MATCH(N477, 'Stock List'!$K$11:$K$1010, 0))/INDEX('Stock List'!$L$11:$L$1010, MATCH(N477, 'Stock List'!$K$11:$K$1010, 0)))*M477), 2), 0)</f>
        <v>0</v>
      </c>
      <c r="BH477" s="20"/>
      <c r="BI477" s="20">
        <f>IFERROR(ROUND(((INDEX('Stock List'!$M$11:$M$1010, MATCH(P477, 'Stock List'!$K$11:$K$1010, 0))/INDEX('Stock List'!$L$11:$L$1010, MATCH(P477, 'Stock List'!$K$11:$K$1010, 0)))*O477), 2), 0)</f>
        <v>0</v>
      </c>
      <c r="BJ477" s="20"/>
      <c r="BK477" s="20">
        <f>IFERROR(ROUND(((INDEX('Stock List'!$M$11:$M$1010, MATCH(R477, 'Stock List'!$K$11:$K$1010, 0))/INDEX('Stock List'!$L$11:$L$1010, MATCH(R477, 'Stock List'!$K$11:$K$1010, 0)))*Q477), 2), 0)</f>
        <v>0</v>
      </c>
      <c r="BL477" s="20"/>
      <c r="BM477" s="20">
        <f>IFERROR(ROUND(((INDEX('Stock List'!$M$11:$M$1010, MATCH(T477, 'Stock List'!$K$11:$K$1010, 0))/INDEX('Stock List'!$L$11:$L$1010, MATCH(T477, 'Stock List'!$K$11:$K$1010, 0)))*S477), 2), 0)</f>
        <v>0</v>
      </c>
      <c r="BN477" s="20"/>
      <c r="BO477" s="20">
        <f>IFERROR(ROUND(((INDEX('Stock List'!$M$11:$M$1010, MATCH(V477, 'Stock List'!$K$11:$K$1010, 0))/INDEX('Stock List'!$L$11:$L$1010, MATCH(V477, 'Stock List'!$K$11:$K$1010, 0)))*U477), 2), 0)</f>
        <v>0</v>
      </c>
      <c r="BP477" s="20"/>
      <c r="BQ477" s="20">
        <f>IFERROR(ROUND(((INDEX('Stock List'!$M$11:$M$1010, MATCH(X477, 'Stock List'!$K$11:$K$1010, 0))/INDEX('Stock List'!$L$11:$L$1010, MATCH(X477, 'Stock List'!$K$11:$K$1010, 0)))*W477), 2), 0)</f>
        <v>0</v>
      </c>
      <c r="BR477" s="20"/>
      <c r="BS477" s="20">
        <f>IFERROR(ROUND(((INDEX('Stock List'!$M$11:$M$1010, MATCH(Z477, 'Stock List'!$K$11:$K$1010, 0))/INDEX('Stock List'!$L$11:$L$1010, MATCH(Z477, 'Stock List'!$K$11:$K$1010, 0)))*Y477), 2), 0)</f>
        <v>0</v>
      </c>
      <c r="BT477" s="20"/>
      <c r="BU477" s="20">
        <f>IFERROR(ROUND(((INDEX('Stock List'!$M$11:$M$1010, MATCH(AB477, 'Stock List'!$K$11:$K$1010, 0))/INDEX('Stock List'!$L$11:$L$1010, MATCH(AB477, 'Stock List'!$K$11:$K$1010, 0)))*AA477), 2), 0)</f>
        <v>0</v>
      </c>
      <c r="BV477" s="20"/>
      <c r="BW477" s="20">
        <f>IFERROR(ROUND(((INDEX('Stock List'!$M$11:$M$1010, MATCH(AD477, 'Stock List'!$K$11:$K$1010, 0))/INDEX('Stock List'!$L$11:$L$1010, MATCH(AD477, 'Stock List'!$K$11:$K$1010, 0)))*AC477), 2), 0)</f>
        <v>0</v>
      </c>
      <c r="BX477" s="20"/>
      <c r="BY477" s="20">
        <f>IFERROR(ROUND(((INDEX('Stock List'!$M$11:$M$1010, MATCH(AF477, 'Stock List'!$K$11:$K$1010, 0))/INDEX('Stock List'!$L$11:$L$1010, MATCH(AF477, 'Stock List'!$K$11:$K$1010, 0)))*AE477), 2), 0)</f>
        <v>0</v>
      </c>
      <c r="BZ477" s="20"/>
      <c r="CA477" s="20">
        <f>IFERROR(ROUND(((INDEX('Stock List'!$M$11:$M$1010, MATCH(AH477, 'Stock List'!$K$11:$K$1010, 0))/INDEX('Stock List'!$L$11:$L$1010, MATCH(AH477, 'Stock List'!$K$11:$K$1010, 0)))*AG477), 2), 0)</f>
        <v>0</v>
      </c>
      <c r="CB477" s="20"/>
      <c r="CC477" s="20">
        <f>IFERROR(ROUND(((INDEX('Stock List'!$M$11:$M$1010, MATCH(AJ477, 'Stock List'!$K$11:$K$1010, 0))/INDEX('Stock List'!$L$11:$L$1010, MATCH(AJ477, 'Stock List'!$K$11:$K$1010, 0)))*AI477), 2), 0)</f>
        <v>0</v>
      </c>
      <c r="CD477" s="20"/>
      <c r="CE477" s="20">
        <f>IFERROR(ROUND(((INDEX('Stock List'!$M$11:$M$1010, MATCH(AL477, 'Stock List'!$K$11:$K$1010, 0))/INDEX('Stock List'!$L$11:$L$1010, MATCH(AL477, 'Stock List'!$K$11:$K$1010, 0)))*AK477), 2), 0)</f>
        <v>0</v>
      </c>
      <c r="CF477" s="20"/>
      <c r="CG477" s="20">
        <f>IFERROR(ROUND(((INDEX('Stock List'!$M$11:$M$1010, MATCH(AN477, 'Stock List'!$K$11:$K$1010, 0))/INDEX('Stock List'!$L$11:$L$1010, MATCH(AN477, 'Stock List'!$K$11:$K$1010, 0)))*AM477), 2), 0)</f>
        <v>0</v>
      </c>
      <c r="CH477" s="20"/>
      <c r="CI477" s="20">
        <f>IFERROR(ROUND(((INDEX('Stock List'!$M$11:$M$1010, MATCH(AP477, 'Stock List'!$K$11:$K$1010, 0))/INDEX('Stock List'!$L$11:$L$1010, MATCH(AP477, 'Stock List'!$K$11:$K$1010, 0)))*AO477), 2), 0)</f>
        <v>0</v>
      </c>
      <c r="CJ477" s="20"/>
      <c r="CK477" s="20">
        <f>IFERROR(ROUND(((INDEX('Stock List'!$M$11:$M$1010, MATCH(AR477, 'Stock List'!$K$11:$K$1010, 0))/INDEX('Stock List'!$L$11:$L$1010, MATCH(AR477, 'Stock List'!$K$11:$K$1010, 0)))*AQ477), 2), 0)</f>
        <v>0</v>
      </c>
      <c r="CL477" s="20"/>
      <c r="CM477" s="20">
        <f>IFERROR(ROUND(((INDEX('Stock List'!$M$11:$M$1010, MATCH(AT477, 'Stock List'!$K$11:$K$1010, 0))/INDEX('Stock List'!$L$11:$L$1010, MATCH(AT477, 'Stock List'!$K$11:$K$1010, 0)))*AS477), 2), 0)</f>
        <v>0</v>
      </c>
      <c r="CN477" s="20"/>
      <c r="CO477" s="20">
        <f>IFERROR(ROUND(((INDEX('Stock List'!$M$11:$M$1010, MATCH(AV477, 'Stock List'!$K$11:$K$1010, 0))/INDEX('Stock List'!$L$11:$L$1010, MATCH(AV477, 'Stock List'!$K$11:$K$1010, 0)))*AU477), 2), 0)</f>
        <v>0</v>
      </c>
      <c r="CP477" s="20"/>
      <c r="CQ477" s="20">
        <f>IFERROR(ROUND(((INDEX('Stock List'!$M$11:$M$1010, MATCH(AX477, 'Stock List'!$K$11:$K$1010, 0))/INDEX('Stock List'!$L$11:$L$1010, MATCH(AX477, 'Stock List'!$K$11:$K$1010, 0)))*AW477), 2), 0)</f>
        <v>0</v>
      </c>
      <c r="CR477" s="22"/>
      <c r="CT477" s="106" t="str">
        <f t="shared" si="400"/>
        <v/>
      </c>
      <c r="CU477" s="22" t="str">
        <f t="shared" si="401"/>
        <v/>
      </c>
      <c r="CX477" s="106" t="str">
        <f t="shared" si="402"/>
        <v/>
      </c>
      <c r="CY477" s="20" t="str">
        <f t="shared" si="403"/>
        <v/>
      </c>
      <c r="CZ477" s="22" t="str">
        <f t="shared" si="404"/>
        <v/>
      </c>
      <c r="DB477" s="76" t="str">
        <f>IF($H477="", "", COUNTIF($G$11:$G$1010, "&gt;"&amp;$G477)+1+COUNTIF($G$11:$G477, $G477)-1)</f>
        <v/>
      </c>
      <c r="DC477" s="76" t="str">
        <f>IF($H477="", "", COUNTIF($CZ$11:$CZ$1010, "&gt;"&amp;$CZ477)+1+COUNTIF($CZ$11:$CZ477, $CZ477)-1)</f>
        <v/>
      </c>
      <c r="DE477" s="147" t="str">
        <f t="shared" si="405"/>
        <v/>
      </c>
      <c r="DF477" s="148"/>
      <c r="DG477" s="19" t="str">
        <f t="shared" si="406"/>
        <v/>
      </c>
      <c r="DH477" s="153" t="str">
        <f t="shared" si="407"/>
        <v/>
      </c>
      <c r="DI477" s="19" t="str">
        <f t="shared" si="359"/>
        <v/>
      </c>
      <c r="DJ477" s="153" t="str">
        <f t="shared" si="360"/>
        <v/>
      </c>
      <c r="DK477" s="19" t="str">
        <f t="shared" si="361"/>
        <v/>
      </c>
      <c r="DL477" s="153" t="str">
        <f t="shared" si="362"/>
        <v/>
      </c>
      <c r="DM477" s="19" t="str">
        <f t="shared" si="363"/>
        <v/>
      </c>
      <c r="DN477" s="153" t="str">
        <f t="shared" si="364"/>
        <v/>
      </c>
      <c r="DO477" s="19" t="str">
        <f t="shared" si="365"/>
        <v/>
      </c>
      <c r="DP477" s="153" t="str">
        <f t="shared" si="366"/>
        <v/>
      </c>
      <c r="DQ477" s="19" t="str">
        <f t="shared" si="367"/>
        <v/>
      </c>
      <c r="DR477" s="153" t="str">
        <f t="shared" si="368"/>
        <v/>
      </c>
      <c r="DS477" s="19" t="str">
        <f t="shared" si="369"/>
        <v/>
      </c>
      <c r="DT477" s="153" t="str">
        <f t="shared" si="370"/>
        <v/>
      </c>
      <c r="DU477" s="19" t="str">
        <f t="shared" si="371"/>
        <v/>
      </c>
      <c r="DV477" s="153" t="str">
        <f t="shared" si="372"/>
        <v/>
      </c>
      <c r="DW477" s="19" t="str">
        <f t="shared" si="373"/>
        <v/>
      </c>
      <c r="DX477" s="153" t="str">
        <f t="shared" si="374"/>
        <v/>
      </c>
      <c r="DY477" s="19" t="str">
        <f t="shared" si="375"/>
        <v/>
      </c>
      <c r="DZ477" s="153" t="str">
        <f t="shared" si="376"/>
        <v/>
      </c>
      <c r="EA477" s="19" t="str">
        <f t="shared" si="377"/>
        <v/>
      </c>
      <c r="EB477" s="153" t="str">
        <f t="shared" si="378"/>
        <v/>
      </c>
      <c r="EC477" s="19" t="str">
        <f t="shared" si="379"/>
        <v/>
      </c>
      <c r="ED477" s="153" t="str">
        <f t="shared" si="380"/>
        <v/>
      </c>
      <c r="EE477" s="19" t="str">
        <f t="shared" si="381"/>
        <v/>
      </c>
      <c r="EF477" s="153" t="str">
        <f t="shared" si="382"/>
        <v/>
      </c>
      <c r="EG477" s="19" t="str">
        <f t="shared" si="383"/>
        <v/>
      </c>
      <c r="EH477" s="153" t="str">
        <f t="shared" si="384"/>
        <v/>
      </c>
      <c r="EI477" s="19" t="str">
        <f t="shared" si="385"/>
        <v/>
      </c>
      <c r="EJ477" s="153" t="str">
        <f t="shared" si="386"/>
        <v/>
      </c>
      <c r="EK477" s="19" t="str">
        <f t="shared" si="387"/>
        <v/>
      </c>
      <c r="EL477" s="153" t="str">
        <f t="shared" si="388"/>
        <v/>
      </c>
      <c r="EM477" s="19" t="str">
        <f t="shared" si="389"/>
        <v/>
      </c>
      <c r="EN477" s="153" t="str">
        <f t="shared" si="390"/>
        <v/>
      </c>
      <c r="EO477" s="19" t="str">
        <f t="shared" si="391"/>
        <v/>
      </c>
      <c r="EP477" s="153" t="str">
        <f t="shared" si="392"/>
        <v/>
      </c>
      <c r="EQ477" s="19" t="str">
        <f t="shared" si="393"/>
        <v/>
      </c>
      <c r="ER477" s="153" t="str">
        <f t="shared" si="394"/>
        <v/>
      </c>
      <c r="ES477" s="19" t="str">
        <f t="shared" si="395"/>
        <v/>
      </c>
      <c r="ET477" s="153" t="str">
        <f t="shared" si="396"/>
        <v/>
      </c>
    </row>
    <row r="478" spans="1:150" x14ac:dyDescent="0.25">
      <c r="A478" s="31"/>
      <c r="B478" s="91" t="str">
        <f t="shared" si="397"/>
        <v/>
      </c>
      <c r="C478" s="20" t="str">
        <f t="shared" si="357"/>
        <v/>
      </c>
      <c r="D478" s="97" t="str">
        <f t="shared" si="358"/>
        <v/>
      </c>
      <c r="E478" s="62" t="str">
        <f t="shared" si="398"/>
        <v/>
      </c>
      <c r="F478" s="31"/>
      <c r="G478" s="282"/>
      <c r="H478" s="283"/>
      <c r="I478" s="284"/>
      <c r="J478" s="285"/>
      <c r="K478" s="286"/>
      <c r="L478" s="287"/>
      <c r="M478" s="288"/>
      <c r="N478" s="287"/>
      <c r="O478" s="288"/>
      <c r="P478" s="287"/>
      <c r="Q478" s="288"/>
      <c r="R478" s="287"/>
      <c r="S478" s="288"/>
      <c r="T478" s="287"/>
      <c r="U478" s="288"/>
      <c r="V478" s="287"/>
      <c r="W478" s="288"/>
      <c r="X478" s="287"/>
      <c r="Y478" s="288"/>
      <c r="Z478" s="287"/>
      <c r="AA478" s="288"/>
      <c r="AB478" s="287"/>
      <c r="AC478" s="288"/>
      <c r="AD478" s="287"/>
      <c r="AE478" s="288"/>
      <c r="AF478" s="287"/>
      <c r="AG478" s="288"/>
      <c r="AH478" s="287"/>
      <c r="AI478" s="288"/>
      <c r="AJ478" s="287"/>
      <c r="AK478" s="288"/>
      <c r="AL478" s="287"/>
      <c r="AM478" s="288"/>
      <c r="AN478" s="287"/>
      <c r="AO478" s="288"/>
      <c r="AP478" s="287"/>
      <c r="AQ478" s="288"/>
      <c r="AR478" s="287"/>
      <c r="AS478" s="288"/>
      <c r="AT478" s="287"/>
      <c r="AU478" s="288"/>
      <c r="AV478" s="287"/>
      <c r="AW478" s="288"/>
      <c r="AX478" s="287"/>
      <c r="AY478" s="31"/>
      <c r="BA478" s="76" t="str">
        <f t="shared" si="399"/>
        <v/>
      </c>
      <c r="BC478" s="76" t="str">
        <f>IF('Stock List'!$K478="", "", 'Stock List'!$K478)</f>
        <v/>
      </c>
      <c r="BE478" s="106">
        <f>IFERROR(ROUND(((INDEX('Stock List'!$M$11:$M$1010, MATCH(L478, 'Stock List'!$K$11:$K$1010, 0))/INDEX('Stock List'!$L$11:$L$1010, MATCH(L478, 'Stock List'!$K$11:$K$1010, 0)))*K478), 2), 0)</f>
        <v>0</v>
      </c>
      <c r="BF478" s="20"/>
      <c r="BG478" s="20">
        <f>IFERROR(ROUND(((INDEX('Stock List'!$M$11:$M$1010, MATCH(N478, 'Stock List'!$K$11:$K$1010, 0))/INDEX('Stock List'!$L$11:$L$1010, MATCH(N478, 'Stock List'!$K$11:$K$1010, 0)))*M478), 2), 0)</f>
        <v>0</v>
      </c>
      <c r="BH478" s="20"/>
      <c r="BI478" s="20">
        <f>IFERROR(ROUND(((INDEX('Stock List'!$M$11:$M$1010, MATCH(P478, 'Stock List'!$K$11:$K$1010, 0))/INDEX('Stock List'!$L$11:$L$1010, MATCH(P478, 'Stock List'!$K$11:$K$1010, 0)))*O478), 2), 0)</f>
        <v>0</v>
      </c>
      <c r="BJ478" s="20"/>
      <c r="BK478" s="20">
        <f>IFERROR(ROUND(((INDEX('Stock List'!$M$11:$M$1010, MATCH(R478, 'Stock List'!$K$11:$K$1010, 0))/INDEX('Stock List'!$L$11:$L$1010, MATCH(R478, 'Stock List'!$K$11:$K$1010, 0)))*Q478), 2), 0)</f>
        <v>0</v>
      </c>
      <c r="BL478" s="20"/>
      <c r="BM478" s="20">
        <f>IFERROR(ROUND(((INDEX('Stock List'!$M$11:$M$1010, MATCH(T478, 'Stock List'!$K$11:$K$1010, 0))/INDEX('Stock List'!$L$11:$L$1010, MATCH(T478, 'Stock List'!$K$11:$K$1010, 0)))*S478), 2), 0)</f>
        <v>0</v>
      </c>
      <c r="BN478" s="20"/>
      <c r="BO478" s="20">
        <f>IFERROR(ROUND(((INDEX('Stock List'!$M$11:$M$1010, MATCH(V478, 'Stock List'!$K$11:$K$1010, 0))/INDEX('Stock List'!$L$11:$L$1010, MATCH(V478, 'Stock List'!$K$11:$K$1010, 0)))*U478), 2), 0)</f>
        <v>0</v>
      </c>
      <c r="BP478" s="20"/>
      <c r="BQ478" s="20">
        <f>IFERROR(ROUND(((INDEX('Stock List'!$M$11:$M$1010, MATCH(X478, 'Stock List'!$K$11:$K$1010, 0))/INDEX('Stock List'!$L$11:$L$1010, MATCH(X478, 'Stock List'!$K$11:$K$1010, 0)))*W478), 2), 0)</f>
        <v>0</v>
      </c>
      <c r="BR478" s="20"/>
      <c r="BS478" s="20">
        <f>IFERROR(ROUND(((INDEX('Stock List'!$M$11:$M$1010, MATCH(Z478, 'Stock List'!$K$11:$K$1010, 0))/INDEX('Stock List'!$L$11:$L$1010, MATCH(Z478, 'Stock List'!$K$11:$K$1010, 0)))*Y478), 2), 0)</f>
        <v>0</v>
      </c>
      <c r="BT478" s="20"/>
      <c r="BU478" s="20">
        <f>IFERROR(ROUND(((INDEX('Stock List'!$M$11:$M$1010, MATCH(AB478, 'Stock List'!$K$11:$K$1010, 0))/INDEX('Stock List'!$L$11:$L$1010, MATCH(AB478, 'Stock List'!$K$11:$K$1010, 0)))*AA478), 2), 0)</f>
        <v>0</v>
      </c>
      <c r="BV478" s="20"/>
      <c r="BW478" s="20">
        <f>IFERROR(ROUND(((INDEX('Stock List'!$M$11:$M$1010, MATCH(AD478, 'Stock List'!$K$11:$K$1010, 0))/INDEX('Stock List'!$L$11:$L$1010, MATCH(AD478, 'Stock List'!$K$11:$K$1010, 0)))*AC478), 2), 0)</f>
        <v>0</v>
      </c>
      <c r="BX478" s="20"/>
      <c r="BY478" s="20">
        <f>IFERROR(ROUND(((INDEX('Stock List'!$M$11:$M$1010, MATCH(AF478, 'Stock List'!$K$11:$K$1010, 0))/INDEX('Stock List'!$L$11:$L$1010, MATCH(AF478, 'Stock List'!$K$11:$K$1010, 0)))*AE478), 2), 0)</f>
        <v>0</v>
      </c>
      <c r="BZ478" s="20"/>
      <c r="CA478" s="20">
        <f>IFERROR(ROUND(((INDEX('Stock List'!$M$11:$M$1010, MATCH(AH478, 'Stock List'!$K$11:$K$1010, 0))/INDEX('Stock List'!$L$11:$L$1010, MATCH(AH478, 'Stock List'!$K$11:$K$1010, 0)))*AG478), 2), 0)</f>
        <v>0</v>
      </c>
      <c r="CB478" s="20"/>
      <c r="CC478" s="20">
        <f>IFERROR(ROUND(((INDEX('Stock List'!$M$11:$M$1010, MATCH(AJ478, 'Stock List'!$K$11:$K$1010, 0))/INDEX('Stock List'!$L$11:$L$1010, MATCH(AJ478, 'Stock List'!$K$11:$K$1010, 0)))*AI478), 2), 0)</f>
        <v>0</v>
      </c>
      <c r="CD478" s="20"/>
      <c r="CE478" s="20">
        <f>IFERROR(ROUND(((INDEX('Stock List'!$M$11:$M$1010, MATCH(AL478, 'Stock List'!$K$11:$K$1010, 0))/INDEX('Stock List'!$L$11:$L$1010, MATCH(AL478, 'Stock List'!$K$11:$K$1010, 0)))*AK478), 2), 0)</f>
        <v>0</v>
      </c>
      <c r="CF478" s="20"/>
      <c r="CG478" s="20">
        <f>IFERROR(ROUND(((INDEX('Stock List'!$M$11:$M$1010, MATCH(AN478, 'Stock List'!$K$11:$K$1010, 0))/INDEX('Stock List'!$L$11:$L$1010, MATCH(AN478, 'Stock List'!$K$11:$K$1010, 0)))*AM478), 2), 0)</f>
        <v>0</v>
      </c>
      <c r="CH478" s="20"/>
      <c r="CI478" s="20">
        <f>IFERROR(ROUND(((INDEX('Stock List'!$M$11:$M$1010, MATCH(AP478, 'Stock List'!$K$11:$K$1010, 0))/INDEX('Stock List'!$L$11:$L$1010, MATCH(AP478, 'Stock List'!$K$11:$K$1010, 0)))*AO478), 2), 0)</f>
        <v>0</v>
      </c>
      <c r="CJ478" s="20"/>
      <c r="CK478" s="20">
        <f>IFERROR(ROUND(((INDEX('Stock List'!$M$11:$M$1010, MATCH(AR478, 'Stock List'!$K$11:$K$1010, 0))/INDEX('Stock List'!$L$11:$L$1010, MATCH(AR478, 'Stock List'!$K$11:$K$1010, 0)))*AQ478), 2), 0)</f>
        <v>0</v>
      </c>
      <c r="CL478" s="20"/>
      <c r="CM478" s="20">
        <f>IFERROR(ROUND(((INDEX('Stock List'!$M$11:$M$1010, MATCH(AT478, 'Stock List'!$K$11:$K$1010, 0))/INDEX('Stock List'!$L$11:$L$1010, MATCH(AT478, 'Stock List'!$K$11:$K$1010, 0)))*AS478), 2), 0)</f>
        <v>0</v>
      </c>
      <c r="CN478" s="20"/>
      <c r="CO478" s="20">
        <f>IFERROR(ROUND(((INDEX('Stock List'!$M$11:$M$1010, MATCH(AV478, 'Stock List'!$K$11:$K$1010, 0))/INDEX('Stock List'!$L$11:$L$1010, MATCH(AV478, 'Stock List'!$K$11:$K$1010, 0)))*AU478), 2), 0)</f>
        <v>0</v>
      </c>
      <c r="CP478" s="20"/>
      <c r="CQ478" s="20">
        <f>IFERROR(ROUND(((INDEX('Stock List'!$M$11:$M$1010, MATCH(AX478, 'Stock List'!$K$11:$K$1010, 0))/INDEX('Stock List'!$L$11:$L$1010, MATCH(AX478, 'Stock List'!$K$11:$K$1010, 0)))*AW478), 2), 0)</f>
        <v>0</v>
      </c>
      <c r="CR478" s="22"/>
      <c r="CT478" s="106" t="str">
        <f t="shared" si="400"/>
        <v/>
      </c>
      <c r="CU478" s="22" t="str">
        <f t="shared" si="401"/>
        <v/>
      </c>
      <c r="CX478" s="106" t="str">
        <f t="shared" si="402"/>
        <v/>
      </c>
      <c r="CY478" s="20" t="str">
        <f t="shared" si="403"/>
        <v/>
      </c>
      <c r="CZ478" s="22" t="str">
        <f t="shared" si="404"/>
        <v/>
      </c>
      <c r="DB478" s="76" t="str">
        <f>IF($H478="", "", COUNTIF($G$11:$G$1010, "&gt;"&amp;$G478)+1+COUNTIF($G$11:$G478, $G478)-1)</f>
        <v/>
      </c>
      <c r="DC478" s="76" t="str">
        <f>IF($H478="", "", COUNTIF($CZ$11:$CZ$1010, "&gt;"&amp;$CZ478)+1+COUNTIF($CZ$11:$CZ478, $CZ478)-1)</f>
        <v/>
      </c>
      <c r="DE478" s="147" t="str">
        <f t="shared" si="405"/>
        <v/>
      </c>
      <c r="DF478" s="148"/>
      <c r="DG478" s="19" t="str">
        <f t="shared" si="406"/>
        <v/>
      </c>
      <c r="DH478" s="153" t="str">
        <f t="shared" si="407"/>
        <v/>
      </c>
      <c r="DI478" s="19" t="str">
        <f t="shared" si="359"/>
        <v/>
      </c>
      <c r="DJ478" s="153" t="str">
        <f t="shared" si="360"/>
        <v/>
      </c>
      <c r="DK478" s="19" t="str">
        <f t="shared" si="361"/>
        <v/>
      </c>
      <c r="DL478" s="153" t="str">
        <f t="shared" si="362"/>
        <v/>
      </c>
      <c r="DM478" s="19" t="str">
        <f t="shared" si="363"/>
        <v/>
      </c>
      <c r="DN478" s="153" t="str">
        <f t="shared" si="364"/>
        <v/>
      </c>
      <c r="DO478" s="19" t="str">
        <f t="shared" si="365"/>
        <v/>
      </c>
      <c r="DP478" s="153" t="str">
        <f t="shared" si="366"/>
        <v/>
      </c>
      <c r="DQ478" s="19" t="str">
        <f t="shared" si="367"/>
        <v/>
      </c>
      <c r="DR478" s="153" t="str">
        <f t="shared" si="368"/>
        <v/>
      </c>
      <c r="DS478" s="19" t="str">
        <f t="shared" si="369"/>
        <v/>
      </c>
      <c r="DT478" s="153" t="str">
        <f t="shared" si="370"/>
        <v/>
      </c>
      <c r="DU478" s="19" t="str">
        <f t="shared" si="371"/>
        <v/>
      </c>
      <c r="DV478" s="153" t="str">
        <f t="shared" si="372"/>
        <v/>
      </c>
      <c r="DW478" s="19" t="str">
        <f t="shared" si="373"/>
        <v/>
      </c>
      <c r="DX478" s="153" t="str">
        <f t="shared" si="374"/>
        <v/>
      </c>
      <c r="DY478" s="19" t="str">
        <f t="shared" si="375"/>
        <v/>
      </c>
      <c r="DZ478" s="153" t="str">
        <f t="shared" si="376"/>
        <v/>
      </c>
      <c r="EA478" s="19" t="str">
        <f t="shared" si="377"/>
        <v/>
      </c>
      <c r="EB478" s="153" t="str">
        <f t="shared" si="378"/>
        <v/>
      </c>
      <c r="EC478" s="19" t="str">
        <f t="shared" si="379"/>
        <v/>
      </c>
      <c r="ED478" s="153" t="str">
        <f t="shared" si="380"/>
        <v/>
      </c>
      <c r="EE478" s="19" t="str">
        <f t="shared" si="381"/>
        <v/>
      </c>
      <c r="EF478" s="153" t="str">
        <f t="shared" si="382"/>
        <v/>
      </c>
      <c r="EG478" s="19" t="str">
        <f t="shared" si="383"/>
        <v/>
      </c>
      <c r="EH478" s="153" t="str">
        <f t="shared" si="384"/>
        <v/>
      </c>
      <c r="EI478" s="19" t="str">
        <f t="shared" si="385"/>
        <v/>
      </c>
      <c r="EJ478" s="153" t="str">
        <f t="shared" si="386"/>
        <v/>
      </c>
      <c r="EK478" s="19" t="str">
        <f t="shared" si="387"/>
        <v/>
      </c>
      <c r="EL478" s="153" t="str">
        <f t="shared" si="388"/>
        <v/>
      </c>
      <c r="EM478" s="19" t="str">
        <f t="shared" si="389"/>
        <v/>
      </c>
      <c r="EN478" s="153" t="str">
        <f t="shared" si="390"/>
        <v/>
      </c>
      <c r="EO478" s="19" t="str">
        <f t="shared" si="391"/>
        <v/>
      </c>
      <c r="EP478" s="153" t="str">
        <f t="shared" si="392"/>
        <v/>
      </c>
      <c r="EQ478" s="19" t="str">
        <f t="shared" si="393"/>
        <v/>
      </c>
      <c r="ER478" s="153" t="str">
        <f t="shared" si="394"/>
        <v/>
      </c>
      <c r="ES478" s="19" t="str">
        <f t="shared" si="395"/>
        <v/>
      </c>
      <c r="ET478" s="153" t="str">
        <f t="shared" si="396"/>
        <v/>
      </c>
    </row>
    <row r="479" spans="1:150" x14ac:dyDescent="0.25">
      <c r="A479" s="31"/>
      <c r="B479" s="91" t="str">
        <f t="shared" si="397"/>
        <v/>
      </c>
      <c r="C479" s="20" t="str">
        <f t="shared" si="357"/>
        <v/>
      </c>
      <c r="D479" s="97" t="str">
        <f t="shared" si="358"/>
        <v/>
      </c>
      <c r="E479" s="62" t="str">
        <f t="shared" si="398"/>
        <v/>
      </c>
      <c r="F479" s="31"/>
      <c r="G479" s="282"/>
      <c r="H479" s="283"/>
      <c r="I479" s="284"/>
      <c r="J479" s="285"/>
      <c r="K479" s="286"/>
      <c r="L479" s="287"/>
      <c r="M479" s="288"/>
      <c r="N479" s="287"/>
      <c r="O479" s="288"/>
      <c r="P479" s="287"/>
      <c r="Q479" s="288"/>
      <c r="R479" s="287"/>
      <c r="S479" s="288"/>
      <c r="T479" s="287"/>
      <c r="U479" s="288"/>
      <c r="V479" s="287"/>
      <c r="W479" s="288"/>
      <c r="X479" s="287"/>
      <c r="Y479" s="288"/>
      <c r="Z479" s="287"/>
      <c r="AA479" s="288"/>
      <c r="AB479" s="287"/>
      <c r="AC479" s="288"/>
      <c r="AD479" s="287"/>
      <c r="AE479" s="288"/>
      <c r="AF479" s="287"/>
      <c r="AG479" s="288"/>
      <c r="AH479" s="287"/>
      <c r="AI479" s="288"/>
      <c r="AJ479" s="287"/>
      <c r="AK479" s="288"/>
      <c r="AL479" s="287"/>
      <c r="AM479" s="288"/>
      <c r="AN479" s="287"/>
      <c r="AO479" s="288"/>
      <c r="AP479" s="287"/>
      <c r="AQ479" s="288"/>
      <c r="AR479" s="287"/>
      <c r="AS479" s="288"/>
      <c r="AT479" s="287"/>
      <c r="AU479" s="288"/>
      <c r="AV479" s="287"/>
      <c r="AW479" s="288"/>
      <c r="AX479" s="287"/>
      <c r="AY479" s="31"/>
      <c r="BA479" s="76" t="str">
        <f t="shared" si="399"/>
        <v/>
      </c>
      <c r="BC479" s="76" t="str">
        <f>IF('Stock List'!$K479="", "", 'Stock List'!$K479)</f>
        <v/>
      </c>
      <c r="BE479" s="106">
        <f>IFERROR(ROUND(((INDEX('Stock List'!$M$11:$M$1010, MATCH(L479, 'Stock List'!$K$11:$K$1010, 0))/INDEX('Stock List'!$L$11:$L$1010, MATCH(L479, 'Stock List'!$K$11:$K$1010, 0)))*K479), 2), 0)</f>
        <v>0</v>
      </c>
      <c r="BF479" s="20"/>
      <c r="BG479" s="20">
        <f>IFERROR(ROUND(((INDEX('Stock List'!$M$11:$M$1010, MATCH(N479, 'Stock List'!$K$11:$K$1010, 0))/INDEX('Stock List'!$L$11:$L$1010, MATCH(N479, 'Stock List'!$K$11:$K$1010, 0)))*M479), 2), 0)</f>
        <v>0</v>
      </c>
      <c r="BH479" s="20"/>
      <c r="BI479" s="20">
        <f>IFERROR(ROUND(((INDEX('Stock List'!$M$11:$M$1010, MATCH(P479, 'Stock List'!$K$11:$K$1010, 0))/INDEX('Stock List'!$L$11:$L$1010, MATCH(P479, 'Stock List'!$K$11:$K$1010, 0)))*O479), 2), 0)</f>
        <v>0</v>
      </c>
      <c r="BJ479" s="20"/>
      <c r="BK479" s="20">
        <f>IFERROR(ROUND(((INDEX('Stock List'!$M$11:$M$1010, MATCH(R479, 'Stock List'!$K$11:$K$1010, 0))/INDEX('Stock List'!$L$11:$L$1010, MATCH(R479, 'Stock List'!$K$11:$K$1010, 0)))*Q479), 2), 0)</f>
        <v>0</v>
      </c>
      <c r="BL479" s="20"/>
      <c r="BM479" s="20">
        <f>IFERROR(ROUND(((INDEX('Stock List'!$M$11:$M$1010, MATCH(T479, 'Stock List'!$K$11:$K$1010, 0))/INDEX('Stock List'!$L$11:$L$1010, MATCH(T479, 'Stock List'!$K$11:$K$1010, 0)))*S479), 2), 0)</f>
        <v>0</v>
      </c>
      <c r="BN479" s="20"/>
      <c r="BO479" s="20">
        <f>IFERROR(ROUND(((INDEX('Stock List'!$M$11:$M$1010, MATCH(V479, 'Stock List'!$K$11:$K$1010, 0))/INDEX('Stock List'!$L$11:$L$1010, MATCH(V479, 'Stock List'!$K$11:$K$1010, 0)))*U479), 2), 0)</f>
        <v>0</v>
      </c>
      <c r="BP479" s="20"/>
      <c r="BQ479" s="20">
        <f>IFERROR(ROUND(((INDEX('Stock List'!$M$11:$M$1010, MATCH(X479, 'Stock List'!$K$11:$K$1010, 0))/INDEX('Stock List'!$L$11:$L$1010, MATCH(X479, 'Stock List'!$K$11:$K$1010, 0)))*W479), 2), 0)</f>
        <v>0</v>
      </c>
      <c r="BR479" s="20"/>
      <c r="BS479" s="20">
        <f>IFERROR(ROUND(((INDEX('Stock List'!$M$11:$M$1010, MATCH(Z479, 'Stock List'!$K$11:$K$1010, 0))/INDEX('Stock List'!$L$11:$L$1010, MATCH(Z479, 'Stock List'!$K$11:$K$1010, 0)))*Y479), 2), 0)</f>
        <v>0</v>
      </c>
      <c r="BT479" s="20"/>
      <c r="BU479" s="20">
        <f>IFERROR(ROUND(((INDEX('Stock List'!$M$11:$M$1010, MATCH(AB479, 'Stock List'!$K$11:$K$1010, 0))/INDEX('Stock List'!$L$11:$L$1010, MATCH(AB479, 'Stock List'!$K$11:$K$1010, 0)))*AA479), 2), 0)</f>
        <v>0</v>
      </c>
      <c r="BV479" s="20"/>
      <c r="BW479" s="20">
        <f>IFERROR(ROUND(((INDEX('Stock List'!$M$11:$M$1010, MATCH(AD479, 'Stock List'!$K$11:$K$1010, 0))/INDEX('Stock List'!$L$11:$L$1010, MATCH(AD479, 'Stock List'!$K$11:$K$1010, 0)))*AC479), 2), 0)</f>
        <v>0</v>
      </c>
      <c r="BX479" s="20"/>
      <c r="BY479" s="20">
        <f>IFERROR(ROUND(((INDEX('Stock List'!$M$11:$M$1010, MATCH(AF479, 'Stock List'!$K$11:$K$1010, 0))/INDEX('Stock List'!$L$11:$L$1010, MATCH(AF479, 'Stock List'!$K$11:$K$1010, 0)))*AE479), 2), 0)</f>
        <v>0</v>
      </c>
      <c r="BZ479" s="20"/>
      <c r="CA479" s="20">
        <f>IFERROR(ROUND(((INDEX('Stock List'!$M$11:$M$1010, MATCH(AH479, 'Stock List'!$K$11:$K$1010, 0))/INDEX('Stock List'!$L$11:$L$1010, MATCH(AH479, 'Stock List'!$K$11:$K$1010, 0)))*AG479), 2), 0)</f>
        <v>0</v>
      </c>
      <c r="CB479" s="20"/>
      <c r="CC479" s="20">
        <f>IFERROR(ROUND(((INDEX('Stock List'!$M$11:$M$1010, MATCH(AJ479, 'Stock List'!$K$11:$K$1010, 0))/INDEX('Stock List'!$L$11:$L$1010, MATCH(AJ479, 'Stock List'!$K$11:$K$1010, 0)))*AI479), 2), 0)</f>
        <v>0</v>
      </c>
      <c r="CD479" s="20"/>
      <c r="CE479" s="20">
        <f>IFERROR(ROUND(((INDEX('Stock List'!$M$11:$M$1010, MATCH(AL479, 'Stock List'!$K$11:$K$1010, 0))/INDEX('Stock List'!$L$11:$L$1010, MATCH(AL479, 'Stock List'!$K$11:$K$1010, 0)))*AK479), 2), 0)</f>
        <v>0</v>
      </c>
      <c r="CF479" s="20"/>
      <c r="CG479" s="20">
        <f>IFERROR(ROUND(((INDEX('Stock List'!$M$11:$M$1010, MATCH(AN479, 'Stock List'!$K$11:$K$1010, 0))/INDEX('Stock List'!$L$11:$L$1010, MATCH(AN479, 'Stock List'!$K$11:$K$1010, 0)))*AM479), 2), 0)</f>
        <v>0</v>
      </c>
      <c r="CH479" s="20"/>
      <c r="CI479" s="20">
        <f>IFERROR(ROUND(((INDEX('Stock List'!$M$11:$M$1010, MATCH(AP479, 'Stock List'!$K$11:$K$1010, 0))/INDEX('Stock List'!$L$11:$L$1010, MATCH(AP479, 'Stock List'!$K$11:$K$1010, 0)))*AO479), 2), 0)</f>
        <v>0</v>
      </c>
      <c r="CJ479" s="20"/>
      <c r="CK479" s="20">
        <f>IFERROR(ROUND(((INDEX('Stock List'!$M$11:$M$1010, MATCH(AR479, 'Stock List'!$K$11:$K$1010, 0))/INDEX('Stock List'!$L$11:$L$1010, MATCH(AR479, 'Stock List'!$K$11:$K$1010, 0)))*AQ479), 2), 0)</f>
        <v>0</v>
      </c>
      <c r="CL479" s="20"/>
      <c r="CM479" s="20">
        <f>IFERROR(ROUND(((INDEX('Stock List'!$M$11:$M$1010, MATCH(AT479, 'Stock List'!$K$11:$K$1010, 0))/INDEX('Stock List'!$L$11:$L$1010, MATCH(AT479, 'Stock List'!$K$11:$K$1010, 0)))*AS479), 2), 0)</f>
        <v>0</v>
      </c>
      <c r="CN479" s="20"/>
      <c r="CO479" s="20">
        <f>IFERROR(ROUND(((INDEX('Stock List'!$M$11:$M$1010, MATCH(AV479, 'Stock List'!$K$11:$K$1010, 0))/INDEX('Stock List'!$L$11:$L$1010, MATCH(AV479, 'Stock List'!$K$11:$K$1010, 0)))*AU479), 2), 0)</f>
        <v>0</v>
      </c>
      <c r="CP479" s="20"/>
      <c r="CQ479" s="20">
        <f>IFERROR(ROUND(((INDEX('Stock List'!$M$11:$M$1010, MATCH(AX479, 'Stock List'!$K$11:$K$1010, 0))/INDEX('Stock List'!$L$11:$L$1010, MATCH(AX479, 'Stock List'!$K$11:$K$1010, 0)))*AW479), 2), 0)</f>
        <v>0</v>
      </c>
      <c r="CR479" s="22"/>
      <c r="CT479" s="106" t="str">
        <f t="shared" si="400"/>
        <v/>
      </c>
      <c r="CU479" s="22" t="str">
        <f t="shared" si="401"/>
        <v/>
      </c>
      <c r="CX479" s="106" t="str">
        <f t="shared" si="402"/>
        <v/>
      </c>
      <c r="CY479" s="20" t="str">
        <f t="shared" si="403"/>
        <v/>
      </c>
      <c r="CZ479" s="22" t="str">
        <f t="shared" si="404"/>
        <v/>
      </c>
      <c r="DB479" s="76" t="str">
        <f>IF($H479="", "", COUNTIF($G$11:$G$1010, "&gt;"&amp;$G479)+1+COUNTIF($G$11:$G479, $G479)-1)</f>
        <v/>
      </c>
      <c r="DC479" s="76" t="str">
        <f>IF($H479="", "", COUNTIF($CZ$11:$CZ$1010, "&gt;"&amp;$CZ479)+1+COUNTIF($CZ$11:$CZ479, $CZ479)-1)</f>
        <v/>
      </c>
      <c r="DE479" s="147" t="str">
        <f t="shared" si="405"/>
        <v/>
      </c>
      <c r="DF479" s="148"/>
      <c r="DG479" s="19" t="str">
        <f t="shared" si="406"/>
        <v/>
      </c>
      <c r="DH479" s="153" t="str">
        <f t="shared" si="407"/>
        <v/>
      </c>
      <c r="DI479" s="19" t="str">
        <f t="shared" si="359"/>
        <v/>
      </c>
      <c r="DJ479" s="153" t="str">
        <f t="shared" si="360"/>
        <v/>
      </c>
      <c r="DK479" s="19" t="str">
        <f t="shared" si="361"/>
        <v/>
      </c>
      <c r="DL479" s="153" t="str">
        <f t="shared" si="362"/>
        <v/>
      </c>
      <c r="DM479" s="19" t="str">
        <f t="shared" si="363"/>
        <v/>
      </c>
      <c r="DN479" s="153" t="str">
        <f t="shared" si="364"/>
        <v/>
      </c>
      <c r="DO479" s="19" t="str">
        <f t="shared" si="365"/>
        <v/>
      </c>
      <c r="DP479" s="153" t="str">
        <f t="shared" si="366"/>
        <v/>
      </c>
      <c r="DQ479" s="19" t="str">
        <f t="shared" si="367"/>
        <v/>
      </c>
      <c r="DR479" s="153" t="str">
        <f t="shared" si="368"/>
        <v/>
      </c>
      <c r="DS479" s="19" t="str">
        <f t="shared" si="369"/>
        <v/>
      </c>
      <c r="DT479" s="153" t="str">
        <f t="shared" si="370"/>
        <v/>
      </c>
      <c r="DU479" s="19" t="str">
        <f t="shared" si="371"/>
        <v/>
      </c>
      <c r="DV479" s="153" t="str">
        <f t="shared" si="372"/>
        <v/>
      </c>
      <c r="DW479" s="19" t="str">
        <f t="shared" si="373"/>
        <v/>
      </c>
      <c r="DX479" s="153" t="str">
        <f t="shared" si="374"/>
        <v/>
      </c>
      <c r="DY479" s="19" t="str">
        <f t="shared" si="375"/>
        <v/>
      </c>
      <c r="DZ479" s="153" t="str">
        <f t="shared" si="376"/>
        <v/>
      </c>
      <c r="EA479" s="19" t="str">
        <f t="shared" si="377"/>
        <v/>
      </c>
      <c r="EB479" s="153" t="str">
        <f t="shared" si="378"/>
        <v/>
      </c>
      <c r="EC479" s="19" t="str">
        <f t="shared" si="379"/>
        <v/>
      </c>
      <c r="ED479" s="153" t="str">
        <f t="shared" si="380"/>
        <v/>
      </c>
      <c r="EE479" s="19" t="str">
        <f t="shared" si="381"/>
        <v/>
      </c>
      <c r="EF479" s="153" t="str">
        <f t="shared" si="382"/>
        <v/>
      </c>
      <c r="EG479" s="19" t="str">
        <f t="shared" si="383"/>
        <v/>
      </c>
      <c r="EH479" s="153" t="str">
        <f t="shared" si="384"/>
        <v/>
      </c>
      <c r="EI479" s="19" t="str">
        <f t="shared" si="385"/>
        <v/>
      </c>
      <c r="EJ479" s="153" t="str">
        <f t="shared" si="386"/>
        <v/>
      </c>
      <c r="EK479" s="19" t="str">
        <f t="shared" si="387"/>
        <v/>
      </c>
      <c r="EL479" s="153" t="str">
        <f t="shared" si="388"/>
        <v/>
      </c>
      <c r="EM479" s="19" t="str">
        <f t="shared" si="389"/>
        <v/>
      </c>
      <c r="EN479" s="153" t="str">
        <f t="shared" si="390"/>
        <v/>
      </c>
      <c r="EO479" s="19" t="str">
        <f t="shared" si="391"/>
        <v/>
      </c>
      <c r="EP479" s="153" t="str">
        <f t="shared" si="392"/>
        <v/>
      </c>
      <c r="EQ479" s="19" t="str">
        <f t="shared" si="393"/>
        <v/>
      </c>
      <c r="ER479" s="153" t="str">
        <f t="shared" si="394"/>
        <v/>
      </c>
      <c r="ES479" s="19" t="str">
        <f t="shared" si="395"/>
        <v/>
      </c>
      <c r="ET479" s="153" t="str">
        <f t="shared" si="396"/>
        <v/>
      </c>
    </row>
    <row r="480" spans="1:150" x14ac:dyDescent="0.25">
      <c r="A480" s="31"/>
      <c r="B480" s="91" t="str">
        <f t="shared" si="397"/>
        <v/>
      </c>
      <c r="C480" s="20" t="str">
        <f t="shared" si="357"/>
        <v/>
      </c>
      <c r="D480" s="97" t="str">
        <f t="shared" si="358"/>
        <v/>
      </c>
      <c r="E480" s="62" t="str">
        <f t="shared" si="398"/>
        <v/>
      </c>
      <c r="F480" s="31"/>
      <c r="G480" s="282"/>
      <c r="H480" s="283"/>
      <c r="I480" s="284"/>
      <c r="J480" s="285"/>
      <c r="K480" s="286"/>
      <c r="L480" s="287"/>
      <c r="M480" s="288"/>
      <c r="N480" s="287"/>
      <c r="O480" s="288"/>
      <c r="P480" s="287"/>
      <c r="Q480" s="288"/>
      <c r="R480" s="287"/>
      <c r="S480" s="288"/>
      <c r="T480" s="287"/>
      <c r="U480" s="288"/>
      <c r="V480" s="287"/>
      <c r="W480" s="288"/>
      <c r="X480" s="287"/>
      <c r="Y480" s="288"/>
      <c r="Z480" s="287"/>
      <c r="AA480" s="288"/>
      <c r="AB480" s="287"/>
      <c r="AC480" s="288"/>
      <c r="AD480" s="287"/>
      <c r="AE480" s="288"/>
      <c r="AF480" s="287"/>
      <c r="AG480" s="288"/>
      <c r="AH480" s="287"/>
      <c r="AI480" s="288"/>
      <c r="AJ480" s="287"/>
      <c r="AK480" s="288"/>
      <c r="AL480" s="287"/>
      <c r="AM480" s="288"/>
      <c r="AN480" s="287"/>
      <c r="AO480" s="288"/>
      <c r="AP480" s="287"/>
      <c r="AQ480" s="288"/>
      <c r="AR480" s="287"/>
      <c r="AS480" s="288"/>
      <c r="AT480" s="287"/>
      <c r="AU480" s="288"/>
      <c r="AV480" s="287"/>
      <c r="AW480" s="288"/>
      <c r="AX480" s="287"/>
      <c r="AY480" s="31"/>
      <c r="BA480" s="76" t="str">
        <f t="shared" si="399"/>
        <v/>
      </c>
      <c r="BC480" s="76" t="str">
        <f>IF('Stock List'!$K480="", "", 'Stock List'!$K480)</f>
        <v/>
      </c>
      <c r="BE480" s="106">
        <f>IFERROR(ROUND(((INDEX('Stock List'!$M$11:$M$1010, MATCH(L480, 'Stock List'!$K$11:$K$1010, 0))/INDEX('Stock List'!$L$11:$L$1010, MATCH(L480, 'Stock List'!$K$11:$K$1010, 0)))*K480), 2), 0)</f>
        <v>0</v>
      </c>
      <c r="BF480" s="20"/>
      <c r="BG480" s="20">
        <f>IFERROR(ROUND(((INDEX('Stock List'!$M$11:$M$1010, MATCH(N480, 'Stock List'!$K$11:$K$1010, 0))/INDEX('Stock List'!$L$11:$L$1010, MATCH(N480, 'Stock List'!$K$11:$K$1010, 0)))*M480), 2), 0)</f>
        <v>0</v>
      </c>
      <c r="BH480" s="20"/>
      <c r="BI480" s="20">
        <f>IFERROR(ROUND(((INDEX('Stock List'!$M$11:$M$1010, MATCH(P480, 'Stock List'!$K$11:$K$1010, 0))/INDEX('Stock List'!$L$11:$L$1010, MATCH(P480, 'Stock List'!$K$11:$K$1010, 0)))*O480), 2), 0)</f>
        <v>0</v>
      </c>
      <c r="BJ480" s="20"/>
      <c r="BK480" s="20">
        <f>IFERROR(ROUND(((INDEX('Stock List'!$M$11:$M$1010, MATCH(R480, 'Stock List'!$K$11:$K$1010, 0))/INDEX('Stock List'!$L$11:$L$1010, MATCH(R480, 'Stock List'!$K$11:$K$1010, 0)))*Q480), 2), 0)</f>
        <v>0</v>
      </c>
      <c r="BL480" s="20"/>
      <c r="BM480" s="20">
        <f>IFERROR(ROUND(((INDEX('Stock List'!$M$11:$M$1010, MATCH(T480, 'Stock List'!$K$11:$K$1010, 0))/INDEX('Stock List'!$L$11:$L$1010, MATCH(T480, 'Stock List'!$K$11:$K$1010, 0)))*S480), 2), 0)</f>
        <v>0</v>
      </c>
      <c r="BN480" s="20"/>
      <c r="BO480" s="20">
        <f>IFERROR(ROUND(((INDEX('Stock List'!$M$11:$M$1010, MATCH(V480, 'Stock List'!$K$11:$K$1010, 0))/INDEX('Stock List'!$L$11:$L$1010, MATCH(V480, 'Stock List'!$K$11:$K$1010, 0)))*U480), 2), 0)</f>
        <v>0</v>
      </c>
      <c r="BP480" s="20"/>
      <c r="BQ480" s="20">
        <f>IFERROR(ROUND(((INDEX('Stock List'!$M$11:$M$1010, MATCH(X480, 'Stock List'!$K$11:$K$1010, 0))/INDEX('Stock List'!$L$11:$L$1010, MATCH(X480, 'Stock List'!$K$11:$K$1010, 0)))*W480), 2), 0)</f>
        <v>0</v>
      </c>
      <c r="BR480" s="20"/>
      <c r="BS480" s="20">
        <f>IFERROR(ROUND(((INDEX('Stock List'!$M$11:$M$1010, MATCH(Z480, 'Stock List'!$K$11:$K$1010, 0))/INDEX('Stock List'!$L$11:$L$1010, MATCH(Z480, 'Stock List'!$K$11:$K$1010, 0)))*Y480), 2), 0)</f>
        <v>0</v>
      </c>
      <c r="BT480" s="20"/>
      <c r="BU480" s="20">
        <f>IFERROR(ROUND(((INDEX('Stock List'!$M$11:$M$1010, MATCH(AB480, 'Stock List'!$K$11:$K$1010, 0))/INDEX('Stock List'!$L$11:$L$1010, MATCH(AB480, 'Stock List'!$K$11:$K$1010, 0)))*AA480), 2), 0)</f>
        <v>0</v>
      </c>
      <c r="BV480" s="20"/>
      <c r="BW480" s="20">
        <f>IFERROR(ROUND(((INDEX('Stock List'!$M$11:$M$1010, MATCH(AD480, 'Stock List'!$K$11:$K$1010, 0))/INDEX('Stock List'!$L$11:$L$1010, MATCH(AD480, 'Stock List'!$K$11:$K$1010, 0)))*AC480), 2), 0)</f>
        <v>0</v>
      </c>
      <c r="BX480" s="20"/>
      <c r="BY480" s="20">
        <f>IFERROR(ROUND(((INDEX('Stock List'!$M$11:$M$1010, MATCH(AF480, 'Stock List'!$K$11:$K$1010, 0))/INDEX('Stock List'!$L$11:$L$1010, MATCH(AF480, 'Stock List'!$K$11:$K$1010, 0)))*AE480), 2), 0)</f>
        <v>0</v>
      </c>
      <c r="BZ480" s="20"/>
      <c r="CA480" s="20">
        <f>IFERROR(ROUND(((INDEX('Stock List'!$M$11:$M$1010, MATCH(AH480, 'Stock List'!$K$11:$K$1010, 0))/INDEX('Stock List'!$L$11:$L$1010, MATCH(AH480, 'Stock List'!$K$11:$K$1010, 0)))*AG480), 2), 0)</f>
        <v>0</v>
      </c>
      <c r="CB480" s="20"/>
      <c r="CC480" s="20">
        <f>IFERROR(ROUND(((INDEX('Stock List'!$M$11:$M$1010, MATCH(AJ480, 'Stock List'!$K$11:$K$1010, 0))/INDEX('Stock List'!$L$11:$L$1010, MATCH(AJ480, 'Stock List'!$K$11:$K$1010, 0)))*AI480), 2), 0)</f>
        <v>0</v>
      </c>
      <c r="CD480" s="20"/>
      <c r="CE480" s="20">
        <f>IFERROR(ROUND(((INDEX('Stock List'!$M$11:$M$1010, MATCH(AL480, 'Stock List'!$K$11:$K$1010, 0))/INDEX('Stock List'!$L$11:$L$1010, MATCH(AL480, 'Stock List'!$K$11:$K$1010, 0)))*AK480), 2), 0)</f>
        <v>0</v>
      </c>
      <c r="CF480" s="20"/>
      <c r="CG480" s="20">
        <f>IFERROR(ROUND(((INDEX('Stock List'!$M$11:$M$1010, MATCH(AN480, 'Stock List'!$K$11:$K$1010, 0))/INDEX('Stock List'!$L$11:$L$1010, MATCH(AN480, 'Stock List'!$K$11:$K$1010, 0)))*AM480), 2), 0)</f>
        <v>0</v>
      </c>
      <c r="CH480" s="20"/>
      <c r="CI480" s="20">
        <f>IFERROR(ROUND(((INDEX('Stock List'!$M$11:$M$1010, MATCH(AP480, 'Stock List'!$K$11:$K$1010, 0))/INDEX('Stock List'!$L$11:$L$1010, MATCH(AP480, 'Stock List'!$K$11:$K$1010, 0)))*AO480), 2), 0)</f>
        <v>0</v>
      </c>
      <c r="CJ480" s="20"/>
      <c r="CK480" s="20">
        <f>IFERROR(ROUND(((INDEX('Stock List'!$M$11:$M$1010, MATCH(AR480, 'Stock List'!$K$11:$K$1010, 0))/INDEX('Stock List'!$L$11:$L$1010, MATCH(AR480, 'Stock List'!$K$11:$K$1010, 0)))*AQ480), 2), 0)</f>
        <v>0</v>
      </c>
      <c r="CL480" s="20"/>
      <c r="CM480" s="20">
        <f>IFERROR(ROUND(((INDEX('Stock List'!$M$11:$M$1010, MATCH(AT480, 'Stock List'!$K$11:$K$1010, 0))/INDEX('Stock List'!$L$11:$L$1010, MATCH(AT480, 'Stock List'!$K$11:$K$1010, 0)))*AS480), 2), 0)</f>
        <v>0</v>
      </c>
      <c r="CN480" s="20"/>
      <c r="CO480" s="20">
        <f>IFERROR(ROUND(((INDEX('Stock List'!$M$11:$M$1010, MATCH(AV480, 'Stock List'!$K$11:$K$1010, 0))/INDEX('Stock List'!$L$11:$L$1010, MATCH(AV480, 'Stock List'!$K$11:$K$1010, 0)))*AU480), 2), 0)</f>
        <v>0</v>
      </c>
      <c r="CP480" s="20"/>
      <c r="CQ480" s="20">
        <f>IFERROR(ROUND(((INDEX('Stock List'!$M$11:$M$1010, MATCH(AX480, 'Stock List'!$K$11:$K$1010, 0))/INDEX('Stock List'!$L$11:$L$1010, MATCH(AX480, 'Stock List'!$K$11:$K$1010, 0)))*AW480), 2), 0)</f>
        <v>0</v>
      </c>
      <c r="CR480" s="22"/>
      <c r="CT480" s="106" t="str">
        <f t="shared" si="400"/>
        <v/>
      </c>
      <c r="CU480" s="22" t="str">
        <f t="shared" si="401"/>
        <v/>
      </c>
      <c r="CX480" s="106" t="str">
        <f t="shared" si="402"/>
        <v/>
      </c>
      <c r="CY480" s="20" t="str">
        <f t="shared" si="403"/>
        <v/>
      </c>
      <c r="CZ480" s="22" t="str">
        <f t="shared" si="404"/>
        <v/>
      </c>
      <c r="DB480" s="76" t="str">
        <f>IF($H480="", "", COUNTIF($G$11:$G$1010, "&gt;"&amp;$G480)+1+COUNTIF($G$11:$G480, $G480)-1)</f>
        <v/>
      </c>
      <c r="DC480" s="76" t="str">
        <f>IF($H480="", "", COUNTIF($CZ$11:$CZ$1010, "&gt;"&amp;$CZ480)+1+COUNTIF($CZ$11:$CZ480, $CZ480)-1)</f>
        <v/>
      </c>
      <c r="DE480" s="147" t="str">
        <f t="shared" si="405"/>
        <v/>
      </c>
      <c r="DF480" s="148"/>
      <c r="DG480" s="19" t="str">
        <f t="shared" si="406"/>
        <v/>
      </c>
      <c r="DH480" s="153" t="str">
        <f t="shared" si="407"/>
        <v/>
      </c>
      <c r="DI480" s="19" t="str">
        <f t="shared" si="359"/>
        <v/>
      </c>
      <c r="DJ480" s="153" t="str">
        <f t="shared" si="360"/>
        <v/>
      </c>
      <c r="DK480" s="19" t="str">
        <f t="shared" si="361"/>
        <v/>
      </c>
      <c r="DL480" s="153" t="str">
        <f t="shared" si="362"/>
        <v/>
      </c>
      <c r="DM480" s="19" t="str">
        <f t="shared" si="363"/>
        <v/>
      </c>
      <c r="DN480" s="153" t="str">
        <f t="shared" si="364"/>
        <v/>
      </c>
      <c r="DO480" s="19" t="str">
        <f t="shared" si="365"/>
        <v/>
      </c>
      <c r="DP480" s="153" t="str">
        <f t="shared" si="366"/>
        <v/>
      </c>
      <c r="DQ480" s="19" t="str">
        <f t="shared" si="367"/>
        <v/>
      </c>
      <c r="DR480" s="153" t="str">
        <f t="shared" si="368"/>
        <v/>
      </c>
      <c r="DS480" s="19" t="str">
        <f t="shared" si="369"/>
        <v/>
      </c>
      <c r="DT480" s="153" t="str">
        <f t="shared" si="370"/>
        <v/>
      </c>
      <c r="DU480" s="19" t="str">
        <f t="shared" si="371"/>
        <v/>
      </c>
      <c r="DV480" s="153" t="str">
        <f t="shared" si="372"/>
        <v/>
      </c>
      <c r="DW480" s="19" t="str">
        <f t="shared" si="373"/>
        <v/>
      </c>
      <c r="DX480" s="153" t="str">
        <f t="shared" si="374"/>
        <v/>
      </c>
      <c r="DY480" s="19" t="str">
        <f t="shared" si="375"/>
        <v/>
      </c>
      <c r="DZ480" s="153" t="str">
        <f t="shared" si="376"/>
        <v/>
      </c>
      <c r="EA480" s="19" t="str">
        <f t="shared" si="377"/>
        <v/>
      </c>
      <c r="EB480" s="153" t="str">
        <f t="shared" si="378"/>
        <v/>
      </c>
      <c r="EC480" s="19" t="str">
        <f t="shared" si="379"/>
        <v/>
      </c>
      <c r="ED480" s="153" t="str">
        <f t="shared" si="380"/>
        <v/>
      </c>
      <c r="EE480" s="19" t="str">
        <f t="shared" si="381"/>
        <v/>
      </c>
      <c r="EF480" s="153" t="str">
        <f t="shared" si="382"/>
        <v/>
      </c>
      <c r="EG480" s="19" t="str">
        <f t="shared" si="383"/>
        <v/>
      </c>
      <c r="EH480" s="153" t="str">
        <f t="shared" si="384"/>
        <v/>
      </c>
      <c r="EI480" s="19" t="str">
        <f t="shared" si="385"/>
        <v/>
      </c>
      <c r="EJ480" s="153" t="str">
        <f t="shared" si="386"/>
        <v/>
      </c>
      <c r="EK480" s="19" t="str">
        <f t="shared" si="387"/>
        <v/>
      </c>
      <c r="EL480" s="153" t="str">
        <f t="shared" si="388"/>
        <v/>
      </c>
      <c r="EM480" s="19" t="str">
        <f t="shared" si="389"/>
        <v/>
      </c>
      <c r="EN480" s="153" t="str">
        <f t="shared" si="390"/>
        <v/>
      </c>
      <c r="EO480" s="19" t="str">
        <f t="shared" si="391"/>
        <v/>
      </c>
      <c r="EP480" s="153" t="str">
        <f t="shared" si="392"/>
        <v/>
      </c>
      <c r="EQ480" s="19" t="str">
        <f t="shared" si="393"/>
        <v/>
      </c>
      <c r="ER480" s="153" t="str">
        <f t="shared" si="394"/>
        <v/>
      </c>
      <c r="ES480" s="19" t="str">
        <f t="shared" si="395"/>
        <v/>
      </c>
      <c r="ET480" s="153" t="str">
        <f t="shared" si="396"/>
        <v/>
      </c>
    </row>
    <row r="481" spans="1:150" x14ac:dyDescent="0.25">
      <c r="A481" s="31"/>
      <c r="B481" s="91" t="str">
        <f t="shared" si="397"/>
        <v/>
      </c>
      <c r="C481" s="20" t="str">
        <f t="shared" si="357"/>
        <v/>
      </c>
      <c r="D481" s="97" t="str">
        <f t="shared" si="358"/>
        <v/>
      </c>
      <c r="E481" s="62" t="str">
        <f t="shared" si="398"/>
        <v/>
      </c>
      <c r="F481" s="31"/>
      <c r="G481" s="282"/>
      <c r="H481" s="283"/>
      <c r="I481" s="284"/>
      <c r="J481" s="285"/>
      <c r="K481" s="286"/>
      <c r="L481" s="287"/>
      <c r="M481" s="288"/>
      <c r="N481" s="287"/>
      <c r="O481" s="288"/>
      <c r="P481" s="287"/>
      <c r="Q481" s="288"/>
      <c r="R481" s="287"/>
      <c r="S481" s="288"/>
      <c r="T481" s="287"/>
      <c r="U481" s="288"/>
      <c r="V481" s="287"/>
      <c r="W481" s="288"/>
      <c r="X481" s="287"/>
      <c r="Y481" s="288"/>
      <c r="Z481" s="287"/>
      <c r="AA481" s="288"/>
      <c r="AB481" s="287"/>
      <c r="AC481" s="288"/>
      <c r="AD481" s="287"/>
      <c r="AE481" s="288"/>
      <c r="AF481" s="287"/>
      <c r="AG481" s="288"/>
      <c r="AH481" s="287"/>
      <c r="AI481" s="288"/>
      <c r="AJ481" s="287"/>
      <c r="AK481" s="288"/>
      <c r="AL481" s="287"/>
      <c r="AM481" s="288"/>
      <c r="AN481" s="287"/>
      <c r="AO481" s="288"/>
      <c r="AP481" s="287"/>
      <c r="AQ481" s="288"/>
      <c r="AR481" s="287"/>
      <c r="AS481" s="288"/>
      <c r="AT481" s="287"/>
      <c r="AU481" s="288"/>
      <c r="AV481" s="287"/>
      <c r="AW481" s="288"/>
      <c r="AX481" s="287"/>
      <c r="AY481" s="31"/>
      <c r="BA481" s="76" t="str">
        <f t="shared" si="399"/>
        <v/>
      </c>
      <c r="BC481" s="76" t="str">
        <f>IF('Stock List'!$K481="", "", 'Stock List'!$K481)</f>
        <v/>
      </c>
      <c r="BE481" s="106">
        <f>IFERROR(ROUND(((INDEX('Stock List'!$M$11:$M$1010, MATCH(L481, 'Stock List'!$K$11:$K$1010, 0))/INDEX('Stock List'!$L$11:$L$1010, MATCH(L481, 'Stock List'!$K$11:$K$1010, 0)))*K481), 2), 0)</f>
        <v>0</v>
      </c>
      <c r="BF481" s="20"/>
      <c r="BG481" s="20">
        <f>IFERROR(ROUND(((INDEX('Stock List'!$M$11:$M$1010, MATCH(N481, 'Stock List'!$K$11:$K$1010, 0))/INDEX('Stock List'!$L$11:$L$1010, MATCH(N481, 'Stock List'!$K$11:$K$1010, 0)))*M481), 2), 0)</f>
        <v>0</v>
      </c>
      <c r="BH481" s="20"/>
      <c r="BI481" s="20">
        <f>IFERROR(ROUND(((INDEX('Stock List'!$M$11:$M$1010, MATCH(P481, 'Stock List'!$K$11:$K$1010, 0))/INDEX('Stock List'!$L$11:$L$1010, MATCH(P481, 'Stock List'!$K$11:$K$1010, 0)))*O481), 2), 0)</f>
        <v>0</v>
      </c>
      <c r="BJ481" s="20"/>
      <c r="BK481" s="20">
        <f>IFERROR(ROUND(((INDEX('Stock List'!$M$11:$M$1010, MATCH(R481, 'Stock List'!$K$11:$K$1010, 0))/INDEX('Stock List'!$L$11:$L$1010, MATCH(R481, 'Stock List'!$K$11:$K$1010, 0)))*Q481), 2), 0)</f>
        <v>0</v>
      </c>
      <c r="BL481" s="20"/>
      <c r="BM481" s="20">
        <f>IFERROR(ROUND(((INDEX('Stock List'!$M$11:$M$1010, MATCH(T481, 'Stock List'!$K$11:$K$1010, 0))/INDEX('Stock List'!$L$11:$L$1010, MATCH(T481, 'Stock List'!$K$11:$K$1010, 0)))*S481), 2), 0)</f>
        <v>0</v>
      </c>
      <c r="BN481" s="20"/>
      <c r="BO481" s="20">
        <f>IFERROR(ROUND(((INDEX('Stock List'!$M$11:$M$1010, MATCH(V481, 'Stock List'!$K$11:$K$1010, 0))/INDEX('Stock List'!$L$11:$L$1010, MATCH(V481, 'Stock List'!$K$11:$K$1010, 0)))*U481), 2), 0)</f>
        <v>0</v>
      </c>
      <c r="BP481" s="20"/>
      <c r="BQ481" s="20">
        <f>IFERROR(ROUND(((INDEX('Stock List'!$M$11:$M$1010, MATCH(X481, 'Stock List'!$K$11:$K$1010, 0))/INDEX('Stock List'!$L$11:$L$1010, MATCH(X481, 'Stock List'!$K$11:$K$1010, 0)))*W481), 2), 0)</f>
        <v>0</v>
      </c>
      <c r="BR481" s="20"/>
      <c r="BS481" s="20">
        <f>IFERROR(ROUND(((INDEX('Stock List'!$M$11:$M$1010, MATCH(Z481, 'Stock List'!$K$11:$K$1010, 0))/INDEX('Stock List'!$L$11:$L$1010, MATCH(Z481, 'Stock List'!$K$11:$K$1010, 0)))*Y481), 2), 0)</f>
        <v>0</v>
      </c>
      <c r="BT481" s="20"/>
      <c r="BU481" s="20">
        <f>IFERROR(ROUND(((INDEX('Stock List'!$M$11:$M$1010, MATCH(AB481, 'Stock List'!$K$11:$K$1010, 0))/INDEX('Stock List'!$L$11:$L$1010, MATCH(AB481, 'Stock List'!$K$11:$K$1010, 0)))*AA481), 2), 0)</f>
        <v>0</v>
      </c>
      <c r="BV481" s="20"/>
      <c r="BW481" s="20">
        <f>IFERROR(ROUND(((INDEX('Stock List'!$M$11:$M$1010, MATCH(AD481, 'Stock List'!$K$11:$K$1010, 0))/INDEX('Stock List'!$L$11:$L$1010, MATCH(AD481, 'Stock List'!$K$11:$K$1010, 0)))*AC481), 2), 0)</f>
        <v>0</v>
      </c>
      <c r="BX481" s="20"/>
      <c r="BY481" s="20">
        <f>IFERROR(ROUND(((INDEX('Stock List'!$M$11:$M$1010, MATCH(AF481, 'Stock List'!$K$11:$K$1010, 0))/INDEX('Stock List'!$L$11:$L$1010, MATCH(AF481, 'Stock List'!$K$11:$K$1010, 0)))*AE481), 2), 0)</f>
        <v>0</v>
      </c>
      <c r="BZ481" s="20"/>
      <c r="CA481" s="20">
        <f>IFERROR(ROUND(((INDEX('Stock List'!$M$11:$M$1010, MATCH(AH481, 'Stock List'!$K$11:$K$1010, 0))/INDEX('Stock List'!$L$11:$L$1010, MATCH(AH481, 'Stock List'!$K$11:$K$1010, 0)))*AG481), 2), 0)</f>
        <v>0</v>
      </c>
      <c r="CB481" s="20"/>
      <c r="CC481" s="20">
        <f>IFERROR(ROUND(((INDEX('Stock List'!$M$11:$M$1010, MATCH(AJ481, 'Stock List'!$K$11:$K$1010, 0))/INDEX('Stock List'!$L$11:$L$1010, MATCH(AJ481, 'Stock List'!$K$11:$K$1010, 0)))*AI481), 2), 0)</f>
        <v>0</v>
      </c>
      <c r="CD481" s="20"/>
      <c r="CE481" s="20">
        <f>IFERROR(ROUND(((INDEX('Stock List'!$M$11:$M$1010, MATCH(AL481, 'Stock List'!$K$11:$K$1010, 0))/INDEX('Stock List'!$L$11:$L$1010, MATCH(AL481, 'Stock List'!$K$11:$K$1010, 0)))*AK481), 2), 0)</f>
        <v>0</v>
      </c>
      <c r="CF481" s="20"/>
      <c r="CG481" s="20">
        <f>IFERROR(ROUND(((INDEX('Stock List'!$M$11:$M$1010, MATCH(AN481, 'Stock List'!$K$11:$K$1010, 0))/INDEX('Stock List'!$L$11:$L$1010, MATCH(AN481, 'Stock List'!$K$11:$K$1010, 0)))*AM481), 2), 0)</f>
        <v>0</v>
      </c>
      <c r="CH481" s="20"/>
      <c r="CI481" s="20">
        <f>IFERROR(ROUND(((INDEX('Stock List'!$M$11:$M$1010, MATCH(AP481, 'Stock List'!$K$11:$K$1010, 0))/INDEX('Stock List'!$L$11:$L$1010, MATCH(AP481, 'Stock List'!$K$11:$K$1010, 0)))*AO481), 2), 0)</f>
        <v>0</v>
      </c>
      <c r="CJ481" s="20"/>
      <c r="CK481" s="20">
        <f>IFERROR(ROUND(((INDEX('Stock List'!$M$11:$M$1010, MATCH(AR481, 'Stock List'!$K$11:$K$1010, 0))/INDEX('Stock List'!$L$11:$L$1010, MATCH(AR481, 'Stock List'!$K$11:$K$1010, 0)))*AQ481), 2), 0)</f>
        <v>0</v>
      </c>
      <c r="CL481" s="20"/>
      <c r="CM481" s="20">
        <f>IFERROR(ROUND(((INDEX('Stock List'!$M$11:$M$1010, MATCH(AT481, 'Stock List'!$K$11:$K$1010, 0))/INDEX('Stock List'!$L$11:$L$1010, MATCH(AT481, 'Stock List'!$K$11:$K$1010, 0)))*AS481), 2), 0)</f>
        <v>0</v>
      </c>
      <c r="CN481" s="20"/>
      <c r="CO481" s="20">
        <f>IFERROR(ROUND(((INDEX('Stock List'!$M$11:$M$1010, MATCH(AV481, 'Stock List'!$K$11:$K$1010, 0))/INDEX('Stock List'!$L$11:$L$1010, MATCH(AV481, 'Stock List'!$K$11:$K$1010, 0)))*AU481), 2), 0)</f>
        <v>0</v>
      </c>
      <c r="CP481" s="20"/>
      <c r="CQ481" s="20">
        <f>IFERROR(ROUND(((INDEX('Stock List'!$M$11:$M$1010, MATCH(AX481, 'Stock List'!$K$11:$K$1010, 0))/INDEX('Stock List'!$L$11:$L$1010, MATCH(AX481, 'Stock List'!$K$11:$K$1010, 0)))*AW481), 2), 0)</f>
        <v>0</v>
      </c>
      <c r="CR481" s="22"/>
      <c r="CT481" s="106" t="str">
        <f t="shared" si="400"/>
        <v/>
      </c>
      <c r="CU481" s="22" t="str">
        <f t="shared" si="401"/>
        <v/>
      </c>
      <c r="CX481" s="106" t="str">
        <f t="shared" si="402"/>
        <v/>
      </c>
      <c r="CY481" s="20" t="str">
        <f t="shared" si="403"/>
        <v/>
      </c>
      <c r="CZ481" s="22" t="str">
        <f t="shared" si="404"/>
        <v/>
      </c>
      <c r="DB481" s="76" t="str">
        <f>IF($H481="", "", COUNTIF($G$11:$G$1010, "&gt;"&amp;$G481)+1+COUNTIF($G$11:$G481, $G481)-1)</f>
        <v/>
      </c>
      <c r="DC481" s="76" t="str">
        <f>IF($H481="", "", COUNTIF($CZ$11:$CZ$1010, "&gt;"&amp;$CZ481)+1+COUNTIF($CZ$11:$CZ481, $CZ481)-1)</f>
        <v/>
      </c>
      <c r="DE481" s="147" t="str">
        <f t="shared" si="405"/>
        <v/>
      </c>
      <c r="DF481" s="148"/>
      <c r="DG481" s="19" t="str">
        <f t="shared" si="406"/>
        <v/>
      </c>
      <c r="DH481" s="153" t="str">
        <f t="shared" si="407"/>
        <v/>
      </c>
      <c r="DI481" s="19" t="str">
        <f t="shared" si="359"/>
        <v/>
      </c>
      <c r="DJ481" s="153" t="str">
        <f t="shared" si="360"/>
        <v/>
      </c>
      <c r="DK481" s="19" t="str">
        <f t="shared" si="361"/>
        <v/>
      </c>
      <c r="DL481" s="153" t="str">
        <f t="shared" si="362"/>
        <v/>
      </c>
      <c r="DM481" s="19" t="str">
        <f t="shared" si="363"/>
        <v/>
      </c>
      <c r="DN481" s="153" t="str">
        <f t="shared" si="364"/>
        <v/>
      </c>
      <c r="DO481" s="19" t="str">
        <f t="shared" si="365"/>
        <v/>
      </c>
      <c r="DP481" s="153" t="str">
        <f t="shared" si="366"/>
        <v/>
      </c>
      <c r="DQ481" s="19" t="str">
        <f t="shared" si="367"/>
        <v/>
      </c>
      <c r="DR481" s="153" t="str">
        <f t="shared" si="368"/>
        <v/>
      </c>
      <c r="DS481" s="19" t="str">
        <f t="shared" si="369"/>
        <v/>
      </c>
      <c r="DT481" s="153" t="str">
        <f t="shared" si="370"/>
        <v/>
      </c>
      <c r="DU481" s="19" t="str">
        <f t="shared" si="371"/>
        <v/>
      </c>
      <c r="DV481" s="153" t="str">
        <f t="shared" si="372"/>
        <v/>
      </c>
      <c r="DW481" s="19" t="str">
        <f t="shared" si="373"/>
        <v/>
      </c>
      <c r="DX481" s="153" t="str">
        <f t="shared" si="374"/>
        <v/>
      </c>
      <c r="DY481" s="19" t="str">
        <f t="shared" si="375"/>
        <v/>
      </c>
      <c r="DZ481" s="153" t="str">
        <f t="shared" si="376"/>
        <v/>
      </c>
      <c r="EA481" s="19" t="str">
        <f t="shared" si="377"/>
        <v/>
      </c>
      <c r="EB481" s="153" t="str">
        <f t="shared" si="378"/>
        <v/>
      </c>
      <c r="EC481" s="19" t="str">
        <f t="shared" si="379"/>
        <v/>
      </c>
      <c r="ED481" s="153" t="str">
        <f t="shared" si="380"/>
        <v/>
      </c>
      <c r="EE481" s="19" t="str">
        <f t="shared" si="381"/>
        <v/>
      </c>
      <c r="EF481" s="153" t="str">
        <f t="shared" si="382"/>
        <v/>
      </c>
      <c r="EG481" s="19" t="str">
        <f t="shared" si="383"/>
        <v/>
      </c>
      <c r="EH481" s="153" t="str">
        <f t="shared" si="384"/>
        <v/>
      </c>
      <c r="EI481" s="19" t="str">
        <f t="shared" si="385"/>
        <v/>
      </c>
      <c r="EJ481" s="153" t="str">
        <f t="shared" si="386"/>
        <v/>
      </c>
      <c r="EK481" s="19" t="str">
        <f t="shared" si="387"/>
        <v/>
      </c>
      <c r="EL481" s="153" t="str">
        <f t="shared" si="388"/>
        <v/>
      </c>
      <c r="EM481" s="19" t="str">
        <f t="shared" si="389"/>
        <v/>
      </c>
      <c r="EN481" s="153" t="str">
        <f t="shared" si="390"/>
        <v/>
      </c>
      <c r="EO481" s="19" t="str">
        <f t="shared" si="391"/>
        <v/>
      </c>
      <c r="EP481" s="153" t="str">
        <f t="shared" si="392"/>
        <v/>
      </c>
      <c r="EQ481" s="19" t="str">
        <f t="shared" si="393"/>
        <v/>
      </c>
      <c r="ER481" s="153" t="str">
        <f t="shared" si="394"/>
        <v/>
      </c>
      <c r="ES481" s="19" t="str">
        <f t="shared" si="395"/>
        <v/>
      </c>
      <c r="ET481" s="153" t="str">
        <f t="shared" si="396"/>
        <v/>
      </c>
    </row>
    <row r="482" spans="1:150" x14ac:dyDescent="0.25">
      <c r="A482" s="31"/>
      <c r="B482" s="91" t="str">
        <f t="shared" si="397"/>
        <v/>
      </c>
      <c r="C482" s="20" t="str">
        <f t="shared" si="357"/>
        <v/>
      </c>
      <c r="D482" s="97" t="str">
        <f t="shared" si="358"/>
        <v/>
      </c>
      <c r="E482" s="62" t="str">
        <f t="shared" si="398"/>
        <v/>
      </c>
      <c r="F482" s="31"/>
      <c r="G482" s="282"/>
      <c r="H482" s="283"/>
      <c r="I482" s="284"/>
      <c r="J482" s="285"/>
      <c r="K482" s="286"/>
      <c r="L482" s="287"/>
      <c r="M482" s="288"/>
      <c r="N482" s="287"/>
      <c r="O482" s="288"/>
      <c r="P482" s="287"/>
      <c r="Q482" s="288"/>
      <c r="R482" s="287"/>
      <c r="S482" s="288"/>
      <c r="T482" s="287"/>
      <c r="U482" s="288"/>
      <c r="V482" s="287"/>
      <c r="W482" s="288"/>
      <c r="X482" s="287"/>
      <c r="Y482" s="288"/>
      <c r="Z482" s="287"/>
      <c r="AA482" s="288"/>
      <c r="AB482" s="287"/>
      <c r="AC482" s="288"/>
      <c r="AD482" s="287"/>
      <c r="AE482" s="288"/>
      <c r="AF482" s="287"/>
      <c r="AG482" s="288"/>
      <c r="AH482" s="287"/>
      <c r="AI482" s="288"/>
      <c r="AJ482" s="287"/>
      <c r="AK482" s="288"/>
      <c r="AL482" s="287"/>
      <c r="AM482" s="288"/>
      <c r="AN482" s="287"/>
      <c r="AO482" s="288"/>
      <c r="AP482" s="287"/>
      <c r="AQ482" s="288"/>
      <c r="AR482" s="287"/>
      <c r="AS482" s="288"/>
      <c r="AT482" s="287"/>
      <c r="AU482" s="288"/>
      <c r="AV482" s="287"/>
      <c r="AW482" s="288"/>
      <c r="AX482" s="287"/>
      <c r="AY482" s="31"/>
      <c r="BA482" s="76" t="str">
        <f t="shared" si="399"/>
        <v/>
      </c>
      <c r="BC482" s="76" t="str">
        <f>IF('Stock List'!$K482="", "", 'Stock List'!$K482)</f>
        <v/>
      </c>
      <c r="BE482" s="106">
        <f>IFERROR(ROUND(((INDEX('Stock List'!$M$11:$M$1010, MATCH(L482, 'Stock List'!$K$11:$K$1010, 0))/INDEX('Stock List'!$L$11:$L$1010, MATCH(L482, 'Stock List'!$K$11:$K$1010, 0)))*K482), 2), 0)</f>
        <v>0</v>
      </c>
      <c r="BF482" s="20"/>
      <c r="BG482" s="20">
        <f>IFERROR(ROUND(((INDEX('Stock List'!$M$11:$M$1010, MATCH(N482, 'Stock List'!$K$11:$K$1010, 0))/INDEX('Stock List'!$L$11:$L$1010, MATCH(N482, 'Stock List'!$K$11:$K$1010, 0)))*M482), 2), 0)</f>
        <v>0</v>
      </c>
      <c r="BH482" s="20"/>
      <c r="BI482" s="20">
        <f>IFERROR(ROUND(((INDEX('Stock List'!$M$11:$M$1010, MATCH(P482, 'Stock List'!$K$11:$K$1010, 0))/INDEX('Stock List'!$L$11:$L$1010, MATCH(P482, 'Stock List'!$K$11:$K$1010, 0)))*O482), 2), 0)</f>
        <v>0</v>
      </c>
      <c r="BJ482" s="20"/>
      <c r="BK482" s="20">
        <f>IFERROR(ROUND(((INDEX('Stock List'!$M$11:$M$1010, MATCH(R482, 'Stock List'!$K$11:$K$1010, 0))/INDEX('Stock List'!$L$11:$L$1010, MATCH(R482, 'Stock List'!$K$11:$K$1010, 0)))*Q482), 2), 0)</f>
        <v>0</v>
      </c>
      <c r="BL482" s="20"/>
      <c r="BM482" s="20">
        <f>IFERROR(ROUND(((INDEX('Stock List'!$M$11:$M$1010, MATCH(T482, 'Stock List'!$K$11:$K$1010, 0))/INDEX('Stock List'!$L$11:$L$1010, MATCH(T482, 'Stock List'!$K$11:$K$1010, 0)))*S482), 2), 0)</f>
        <v>0</v>
      </c>
      <c r="BN482" s="20"/>
      <c r="BO482" s="20">
        <f>IFERROR(ROUND(((INDEX('Stock List'!$M$11:$M$1010, MATCH(V482, 'Stock List'!$K$11:$K$1010, 0))/INDEX('Stock List'!$L$11:$L$1010, MATCH(V482, 'Stock List'!$K$11:$K$1010, 0)))*U482), 2), 0)</f>
        <v>0</v>
      </c>
      <c r="BP482" s="20"/>
      <c r="BQ482" s="20">
        <f>IFERROR(ROUND(((INDEX('Stock List'!$M$11:$M$1010, MATCH(X482, 'Stock List'!$K$11:$K$1010, 0))/INDEX('Stock List'!$L$11:$L$1010, MATCH(X482, 'Stock List'!$K$11:$K$1010, 0)))*W482), 2), 0)</f>
        <v>0</v>
      </c>
      <c r="BR482" s="20"/>
      <c r="BS482" s="20">
        <f>IFERROR(ROUND(((INDEX('Stock List'!$M$11:$M$1010, MATCH(Z482, 'Stock List'!$K$11:$K$1010, 0))/INDEX('Stock List'!$L$11:$L$1010, MATCH(Z482, 'Stock List'!$K$11:$K$1010, 0)))*Y482), 2), 0)</f>
        <v>0</v>
      </c>
      <c r="BT482" s="20"/>
      <c r="BU482" s="20">
        <f>IFERROR(ROUND(((INDEX('Stock List'!$M$11:$M$1010, MATCH(AB482, 'Stock List'!$K$11:$K$1010, 0))/INDEX('Stock List'!$L$11:$L$1010, MATCH(AB482, 'Stock List'!$K$11:$K$1010, 0)))*AA482), 2), 0)</f>
        <v>0</v>
      </c>
      <c r="BV482" s="20"/>
      <c r="BW482" s="20">
        <f>IFERROR(ROUND(((INDEX('Stock List'!$M$11:$M$1010, MATCH(AD482, 'Stock List'!$K$11:$K$1010, 0))/INDEX('Stock List'!$L$11:$L$1010, MATCH(AD482, 'Stock List'!$K$11:$K$1010, 0)))*AC482), 2), 0)</f>
        <v>0</v>
      </c>
      <c r="BX482" s="20"/>
      <c r="BY482" s="20">
        <f>IFERROR(ROUND(((INDEX('Stock List'!$M$11:$M$1010, MATCH(AF482, 'Stock List'!$K$11:$K$1010, 0))/INDEX('Stock List'!$L$11:$L$1010, MATCH(AF482, 'Stock List'!$K$11:$K$1010, 0)))*AE482), 2), 0)</f>
        <v>0</v>
      </c>
      <c r="BZ482" s="20"/>
      <c r="CA482" s="20">
        <f>IFERROR(ROUND(((INDEX('Stock List'!$M$11:$M$1010, MATCH(AH482, 'Stock List'!$K$11:$K$1010, 0))/INDEX('Stock List'!$L$11:$L$1010, MATCH(AH482, 'Stock List'!$K$11:$K$1010, 0)))*AG482), 2), 0)</f>
        <v>0</v>
      </c>
      <c r="CB482" s="20"/>
      <c r="CC482" s="20">
        <f>IFERROR(ROUND(((INDEX('Stock List'!$M$11:$M$1010, MATCH(AJ482, 'Stock List'!$K$11:$K$1010, 0))/INDEX('Stock List'!$L$11:$L$1010, MATCH(AJ482, 'Stock List'!$K$11:$K$1010, 0)))*AI482), 2), 0)</f>
        <v>0</v>
      </c>
      <c r="CD482" s="20"/>
      <c r="CE482" s="20">
        <f>IFERROR(ROUND(((INDEX('Stock List'!$M$11:$M$1010, MATCH(AL482, 'Stock List'!$K$11:$K$1010, 0))/INDEX('Stock List'!$L$11:$L$1010, MATCH(AL482, 'Stock List'!$K$11:$K$1010, 0)))*AK482), 2), 0)</f>
        <v>0</v>
      </c>
      <c r="CF482" s="20"/>
      <c r="CG482" s="20">
        <f>IFERROR(ROUND(((INDEX('Stock List'!$M$11:$M$1010, MATCH(AN482, 'Stock List'!$K$11:$K$1010, 0))/INDEX('Stock List'!$L$11:$L$1010, MATCH(AN482, 'Stock List'!$K$11:$K$1010, 0)))*AM482), 2), 0)</f>
        <v>0</v>
      </c>
      <c r="CH482" s="20"/>
      <c r="CI482" s="20">
        <f>IFERROR(ROUND(((INDEX('Stock List'!$M$11:$M$1010, MATCH(AP482, 'Stock List'!$K$11:$K$1010, 0))/INDEX('Stock List'!$L$11:$L$1010, MATCH(AP482, 'Stock List'!$K$11:$K$1010, 0)))*AO482), 2), 0)</f>
        <v>0</v>
      </c>
      <c r="CJ482" s="20"/>
      <c r="CK482" s="20">
        <f>IFERROR(ROUND(((INDEX('Stock List'!$M$11:$M$1010, MATCH(AR482, 'Stock List'!$K$11:$K$1010, 0))/INDEX('Stock List'!$L$11:$L$1010, MATCH(AR482, 'Stock List'!$K$11:$K$1010, 0)))*AQ482), 2), 0)</f>
        <v>0</v>
      </c>
      <c r="CL482" s="20"/>
      <c r="CM482" s="20">
        <f>IFERROR(ROUND(((INDEX('Stock List'!$M$11:$M$1010, MATCH(AT482, 'Stock List'!$K$11:$K$1010, 0))/INDEX('Stock List'!$L$11:$L$1010, MATCH(AT482, 'Stock List'!$K$11:$K$1010, 0)))*AS482), 2), 0)</f>
        <v>0</v>
      </c>
      <c r="CN482" s="20"/>
      <c r="CO482" s="20">
        <f>IFERROR(ROUND(((INDEX('Stock List'!$M$11:$M$1010, MATCH(AV482, 'Stock List'!$K$11:$K$1010, 0))/INDEX('Stock List'!$L$11:$L$1010, MATCH(AV482, 'Stock List'!$K$11:$K$1010, 0)))*AU482), 2), 0)</f>
        <v>0</v>
      </c>
      <c r="CP482" s="20"/>
      <c r="CQ482" s="20">
        <f>IFERROR(ROUND(((INDEX('Stock List'!$M$11:$M$1010, MATCH(AX482, 'Stock List'!$K$11:$K$1010, 0))/INDEX('Stock List'!$L$11:$L$1010, MATCH(AX482, 'Stock List'!$K$11:$K$1010, 0)))*AW482), 2), 0)</f>
        <v>0</v>
      </c>
      <c r="CR482" s="22"/>
      <c r="CT482" s="106" t="str">
        <f t="shared" si="400"/>
        <v/>
      </c>
      <c r="CU482" s="22" t="str">
        <f t="shared" si="401"/>
        <v/>
      </c>
      <c r="CX482" s="106" t="str">
        <f t="shared" si="402"/>
        <v/>
      </c>
      <c r="CY482" s="20" t="str">
        <f t="shared" si="403"/>
        <v/>
      </c>
      <c r="CZ482" s="22" t="str">
        <f t="shared" si="404"/>
        <v/>
      </c>
      <c r="DB482" s="76" t="str">
        <f>IF($H482="", "", COUNTIF($G$11:$G$1010, "&gt;"&amp;$G482)+1+COUNTIF($G$11:$G482, $G482)-1)</f>
        <v/>
      </c>
      <c r="DC482" s="76" t="str">
        <f>IF($H482="", "", COUNTIF($CZ$11:$CZ$1010, "&gt;"&amp;$CZ482)+1+COUNTIF($CZ$11:$CZ482, $CZ482)-1)</f>
        <v/>
      </c>
      <c r="DE482" s="147" t="str">
        <f t="shared" si="405"/>
        <v/>
      </c>
      <c r="DF482" s="148"/>
      <c r="DG482" s="19" t="str">
        <f t="shared" si="406"/>
        <v/>
      </c>
      <c r="DH482" s="153" t="str">
        <f t="shared" si="407"/>
        <v/>
      </c>
      <c r="DI482" s="19" t="str">
        <f t="shared" si="359"/>
        <v/>
      </c>
      <c r="DJ482" s="153" t="str">
        <f t="shared" si="360"/>
        <v/>
      </c>
      <c r="DK482" s="19" t="str">
        <f t="shared" si="361"/>
        <v/>
      </c>
      <c r="DL482" s="153" t="str">
        <f t="shared" si="362"/>
        <v/>
      </c>
      <c r="DM482" s="19" t="str">
        <f t="shared" si="363"/>
        <v/>
      </c>
      <c r="DN482" s="153" t="str">
        <f t="shared" si="364"/>
        <v/>
      </c>
      <c r="DO482" s="19" t="str">
        <f t="shared" si="365"/>
        <v/>
      </c>
      <c r="DP482" s="153" t="str">
        <f t="shared" si="366"/>
        <v/>
      </c>
      <c r="DQ482" s="19" t="str">
        <f t="shared" si="367"/>
        <v/>
      </c>
      <c r="DR482" s="153" t="str">
        <f t="shared" si="368"/>
        <v/>
      </c>
      <c r="DS482" s="19" t="str">
        <f t="shared" si="369"/>
        <v/>
      </c>
      <c r="DT482" s="153" t="str">
        <f t="shared" si="370"/>
        <v/>
      </c>
      <c r="DU482" s="19" t="str">
        <f t="shared" si="371"/>
        <v/>
      </c>
      <c r="DV482" s="153" t="str">
        <f t="shared" si="372"/>
        <v/>
      </c>
      <c r="DW482" s="19" t="str">
        <f t="shared" si="373"/>
        <v/>
      </c>
      <c r="DX482" s="153" t="str">
        <f t="shared" si="374"/>
        <v/>
      </c>
      <c r="DY482" s="19" t="str">
        <f t="shared" si="375"/>
        <v/>
      </c>
      <c r="DZ482" s="153" t="str">
        <f t="shared" si="376"/>
        <v/>
      </c>
      <c r="EA482" s="19" t="str">
        <f t="shared" si="377"/>
        <v/>
      </c>
      <c r="EB482" s="153" t="str">
        <f t="shared" si="378"/>
        <v/>
      </c>
      <c r="EC482" s="19" t="str">
        <f t="shared" si="379"/>
        <v/>
      </c>
      <c r="ED482" s="153" t="str">
        <f t="shared" si="380"/>
        <v/>
      </c>
      <c r="EE482" s="19" t="str">
        <f t="shared" si="381"/>
        <v/>
      </c>
      <c r="EF482" s="153" t="str">
        <f t="shared" si="382"/>
        <v/>
      </c>
      <c r="EG482" s="19" t="str">
        <f t="shared" si="383"/>
        <v/>
      </c>
      <c r="EH482" s="153" t="str">
        <f t="shared" si="384"/>
        <v/>
      </c>
      <c r="EI482" s="19" t="str">
        <f t="shared" si="385"/>
        <v/>
      </c>
      <c r="EJ482" s="153" t="str">
        <f t="shared" si="386"/>
        <v/>
      </c>
      <c r="EK482" s="19" t="str">
        <f t="shared" si="387"/>
        <v/>
      </c>
      <c r="EL482" s="153" t="str">
        <f t="shared" si="388"/>
        <v/>
      </c>
      <c r="EM482" s="19" t="str">
        <f t="shared" si="389"/>
        <v/>
      </c>
      <c r="EN482" s="153" t="str">
        <f t="shared" si="390"/>
        <v/>
      </c>
      <c r="EO482" s="19" t="str">
        <f t="shared" si="391"/>
        <v/>
      </c>
      <c r="EP482" s="153" t="str">
        <f t="shared" si="392"/>
        <v/>
      </c>
      <c r="EQ482" s="19" t="str">
        <f t="shared" si="393"/>
        <v/>
      </c>
      <c r="ER482" s="153" t="str">
        <f t="shared" si="394"/>
        <v/>
      </c>
      <c r="ES482" s="19" t="str">
        <f t="shared" si="395"/>
        <v/>
      </c>
      <c r="ET482" s="153" t="str">
        <f t="shared" si="396"/>
        <v/>
      </c>
    </row>
    <row r="483" spans="1:150" x14ac:dyDescent="0.25">
      <c r="A483" s="31"/>
      <c r="B483" s="91" t="str">
        <f t="shared" si="397"/>
        <v/>
      </c>
      <c r="C483" s="20" t="str">
        <f t="shared" si="357"/>
        <v/>
      </c>
      <c r="D483" s="97" t="str">
        <f t="shared" si="358"/>
        <v/>
      </c>
      <c r="E483" s="62" t="str">
        <f t="shared" si="398"/>
        <v/>
      </c>
      <c r="F483" s="31"/>
      <c r="G483" s="282"/>
      <c r="H483" s="283"/>
      <c r="I483" s="284"/>
      <c r="J483" s="285"/>
      <c r="K483" s="286"/>
      <c r="L483" s="287"/>
      <c r="M483" s="288"/>
      <c r="N483" s="287"/>
      <c r="O483" s="288"/>
      <c r="P483" s="287"/>
      <c r="Q483" s="288"/>
      <c r="R483" s="287"/>
      <c r="S483" s="288"/>
      <c r="T483" s="287"/>
      <c r="U483" s="288"/>
      <c r="V483" s="287"/>
      <c r="W483" s="288"/>
      <c r="X483" s="287"/>
      <c r="Y483" s="288"/>
      <c r="Z483" s="287"/>
      <c r="AA483" s="288"/>
      <c r="AB483" s="287"/>
      <c r="AC483" s="288"/>
      <c r="AD483" s="287"/>
      <c r="AE483" s="288"/>
      <c r="AF483" s="287"/>
      <c r="AG483" s="288"/>
      <c r="AH483" s="287"/>
      <c r="AI483" s="288"/>
      <c r="AJ483" s="287"/>
      <c r="AK483" s="288"/>
      <c r="AL483" s="287"/>
      <c r="AM483" s="288"/>
      <c r="AN483" s="287"/>
      <c r="AO483" s="288"/>
      <c r="AP483" s="287"/>
      <c r="AQ483" s="288"/>
      <c r="AR483" s="287"/>
      <c r="AS483" s="288"/>
      <c r="AT483" s="287"/>
      <c r="AU483" s="288"/>
      <c r="AV483" s="287"/>
      <c r="AW483" s="288"/>
      <c r="AX483" s="287"/>
      <c r="AY483" s="31"/>
      <c r="BA483" s="76" t="str">
        <f t="shared" si="399"/>
        <v/>
      </c>
      <c r="BC483" s="76" t="str">
        <f>IF('Stock List'!$K483="", "", 'Stock List'!$K483)</f>
        <v/>
      </c>
      <c r="BE483" s="106">
        <f>IFERROR(ROUND(((INDEX('Stock List'!$M$11:$M$1010, MATCH(L483, 'Stock List'!$K$11:$K$1010, 0))/INDEX('Stock List'!$L$11:$L$1010, MATCH(L483, 'Stock List'!$K$11:$K$1010, 0)))*K483), 2), 0)</f>
        <v>0</v>
      </c>
      <c r="BF483" s="20"/>
      <c r="BG483" s="20">
        <f>IFERROR(ROUND(((INDEX('Stock List'!$M$11:$M$1010, MATCH(N483, 'Stock List'!$K$11:$K$1010, 0))/INDEX('Stock List'!$L$11:$L$1010, MATCH(N483, 'Stock List'!$K$11:$K$1010, 0)))*M483), 2), 0)</f>
        <v>0</v>
      </c>
      <c r="BH483" s="20"/>
      <c r="BI483" s="20">
        <f>IFERROR(ROUND(((INDEX('Stock List'!$M$11:$M$1010, MATCH(P483, 'Stock List'!$K$11:$K$1010, 0))/INDEX('Stock List'!$L$11:$L$1010, MATCH(P483, 'Stock List'!$K$11:$K$1010, 0)))*O483), 2), 0)</f>
        <v>0</v>
      </c>
      <c r="BJ483" s="20"/>
      <c r="BK483" s="20">
        <f>IFERROR(ROUND(((INDEX('Stock List'!$M$11:$M$1010, MATCH(R483, 'Stock List'!$K$11:$K$1010, 0))/INDEX('Stock List'!$L$11:$L$1010, MATCH(R483, 'Stock List'!$K$11:$K$1010, 0)))*Q483), 2), 0)</f>
        <v>0</v>
      </c>
      <c r="BL483" s="20"/>
      <c r="BM483" s="20">
        <f>IFERROR(ROUND(((INDEX('Stock List'!$M$11:$M$1010, MATCH(T483, 'Stock List'!$K$11:$K$1010, 0))/INDEX('Stock List'!$L$11:$L$1010, MATCH(T483, 'Stock List'!$K$11:$K$1010, 0)))*S483), 2), 0)</f>
        <v>0</v>
      </c>
      <c r="BN483" s="20"/>
      <c r="BO483" s="20">
        <f>IFERROR(ROUND(((INDEX('Stock List'!$M$11:$M$1010, MATCH(V483, 'Stock List'!$K$11:$K$1010, 0))/INDEX('Stock List'!$L$11:$L$1010, MATCH(V483, 'Stock List'!$K$11:$K$1010, 0)))*U483), 2), 0)</f>
        <v>0</v>
      </c>
      <c r="BP483" s="20"/>
      <c r="BQ483" s="20">
        <f>IFERROR(ROUND(((INDEX('Stock List'!$M$11:$M$1010, MATCH(X483, 'Stock List'!$K$11:$K$1010, 0))/INDEX('Stock List'!$L$11:$L$1010, MATCH(X483, 'Stock List'!$K$11:$K$1010, 0)))*W483), 2), 0)</f>
        <v>0</v>
      </c>
      <c r="BR483" s="20"/>
      <c r="BS483" s="20">
        <f>IFERROR(ROUND(((INDEX('Stock List'!$M$11:$M$1010, MATCH(Z483, 'Stock List'!$K$11:$K$1010, 0))/INDEX('Stock List'!$L$11:$L$1010, MATCH(Z483, 'Stock List'!$K$11:$K$1010, 0)))*Y483), 2), 0)</f>
        <v>0</v>
      </c>
      <c r="BT483" s="20"/>
      <c r="BU483" s="20">
        <f>IFERROR(ROUND(((INDEX('Stock List'!$M$11:$M$1010, MATCH(AB483, 'Stock List'!$K$11:$K$1010, 0))/INDEX('Stock List'!$L$11:$L$1010, MATCH(AB483, 'Stock List'!$K$11:$K$1010, 0)))*AA483), 2), 0)</f>
        <v>0</v>
      </c>
      <c r="BV483" s="20"/>
      <c r="BW483" s="20">
        <f>IFERROR(ROUND(((INDEX('Stock List'!$M$11:$M$1010, MATCH(AD483, 'Stock List'!$K$11:$K$1010, 0))/INDEX('Stock List'!$L$11:$L$1010, MATCH(AD483, 'Stock List'!$K$11:$K$1010, 0)))*AC483), 2), 0)</f>
        <v>0</v>
      </c>
      <c r="BX483" s="20"/>
      <c r="BY483" s="20">
        <f>IFERROR(ROUND(((INDEX('Stock List'!$M$11:$M$1010, MATCH(AF483, 'Stock List'!$K$11:$K$1010, 0))/INDEX('Stock List'!$L$11:$L$1010, MATCH(AF483, 'Stock List'!$K$11:$K$1010, 0)))*AE483), 2), 0)</f>
        <v>0</v>
      </c>
      <c r="BZ483" s="20"/>
      <c r="CA483" s="20">
        <f>IFERROR(ROUND(((INDEX('Stock List'!$M$11:$M$1010, MATCH(AH483, 'Stock List'!$K$11:$K$1010, 0))/INDEX('Stock List'!$L$11:$L$1010, MATCH(AH483, 'Stock List'!$K$11:$K$1010, 0)))*AG483), 2), 0)</f>
        <v>0</v>
      </c>
      <c r="CB483" s="20"/>
      <c r="CC483" s="20">
        <f>IFERROR(ROUND(((INDEX('Stock List'!$M$11:$M$1010, MATCH(AJ483, 'Stock List'!$K$11:$K$1010, 0))/INDEX('Stock List'!$L$11:$L$1010, MATCH(AJ483, 'Stock List'!$K$11:$K$1010, 0)))*AI483), 2), 0)</f>
        <v>0</v>
      </c>
      <c r="CD483" s="20"/>
      <c r="CE483" s="20">
        <f>IFERROR(ROUND(((INDEX('Stock List'!$M$11:$M$1010, MATCH(AL483, 'Stock List'!$K$11:$K$1010, 0))/INDEX('Stock List'!$L$11:$L$1010, MATCH(AL483, 'Stock List'!$K$11:$K$1010, 0)))*AK483), 2), 0)</f>
        <v>0</v>
      </c>
      <c r="CF483" s="20"/>
      <c r="CG483" s="20">
        <f>IFERROR(ROUND(((INDEX('Stock List'!$M$11:$M$1010, MATCH(AN483, 'Stock List'!$K$11:$K$1010, 0))/INDEX('Stock List'!$L$11:$L$1010, MATCH(AN483, 'Stock List'!$K$11:$K$1010, 0)))*AM483), 2), 0)</f>
        <v>0</v>
      </c>
      <c r="CH483" s="20"/>
      <c r="CI483" s="20">
        <f>IFERROR(ROUND(((INDEX('Stock List'!$M$11:$M$1010, MATCH(AP483, 'Stock List'!$K$11:$K$1010, 0))/INDEX('Stock List'!$L$11:$L$1010, MATCH(AP483, 'Stock List'!$K$11:$K$1010, 0)))*AO483), 2), 0)</f>
        <v>0</v>
      </c>
      <c r="CJ483" s="20"/>
      <c r="CK483" s="20">
        <f>IFERROR(ROUND(((INDEX('Stock List'!$M$11:$M$1010, MATCH(AR483, 'Stock List'!$K$11:$K$1010, 0))/INDEX('Stock List'!$L$11:$L$1010, MATCH(AR483, 'Stock List'!$K$11:$K$1010, 0)))*AQ483), 2), 0)</f>
        <v>0</v>
      </c>
      <c r="CL483" s="20"/>
      <c r="CM483" s="20">
        <f>IFERROR(ROUND(((INDEX('Stock List'!$M$11:$M$1010, MATCH(AT483, 'Stock List'!$K$11:$K$1010, 0))/INDEX('Stock List'!$L$11:$L$1010, MATCH(AT483, 'Stock List'!$K$11:$K$1010, 0)))*AS483), 2), 0)</f>
        <v>0</v>
      </c>
      <c r="CN483" s="20"/>
      <c r="CO483" s="20">
        <f>IFERROR(ROUND(((INDEX('Stock List'!$M$11:$M$1010, MATCH(AV483, 'Stock List'!$K$11:$K$1010, 0))/INDEX('Stock List'!$L$11:$L$1010, MATCH(AV483, 'Stock List'!$K$11:$K$1010, 0)))*AU483), 2), 0)</f>
        <v>0</v>
      </c>
      <c r="CP483" s="20"/>
      <c r="CQ483" s="20">
        <f>IFERROR(ROUND(((INDEX('Stock List'!$M$11:$M$1010, MATCH(AX483, 'Stock List'!$K$11:$K$1010, 0))/INDEX('Stock List'!$L$11:$L$1010, MATCH(AX483, 'Stock List'!$K$11:$K$1010, 0)))*AW483), 2), 0)</f>
        <v>0</v>
      </c>
      <c r="CR483" s="22"/>
      <c r="CT483" s="106" t="str">
        <f t="shared" si="400"/>
        <v/>
      </c>
      <c r="CU483" s="22" t="str">
        <f t="shared" si="401"/>
        <v/>
      </c>
      <c r="CX483" s="106" t="str">
        <f t="shared" si="402"/>
        <v/>
      </c>
      <c r="CY483" s="20" t="str">
        <f t="shared" si="403"/>
        <v/>
      </c>
      <c r="CZ483" s="22" t="str">
        <f t="shared" si="404"/>
        <v/>
      </c>
      <c r="DB483" s="76" t="str">
        <f>IF($H483="", "", COUNTIF($G$11:$G$1010, "&gt;"&amp;$G483)+1+COUNTIF($G$11:$G483, $G483)-1)</f>
        <v/>
      </c>
      <c r="DC483" s="76" t="str">
        <f>IF($H483="", "", COUNTIF($CZ$11:$CZ$1010, "&gt;"&amp;$CZ483)+1+COUNTIF($CZ$11:$CZ483, $CZ483)-1)</f>
        <v/>
      </c>
      <c r="DE483" s="147" t="str">
        <f t="shared" si="405"/>
        <v/>
      </c>
      <c r="DF483" s="148"/>
      <c r="DG483" s="19" t="str">
        <f t="shared" si="406"/>
        <v/>
      </c>
      <c r="DH483" s="153" t="str">
        <f t="shared" si="407"/>
        <v/>
      </c>
      <c r="DI483" s="19" t="str">
        <f t="shared" si="359"/>
        <v/>
      </c>
      <c r="DJ483" s="153" t="str">
        <f t="shared" si="360"/>
        <v/>
      </c>
      <c r="DK483" s="19" t="str">
        <f t="shared" si="361"/>
        <v/>
      </c>
      <c r="DL483" s="153" t="str">
        <f t="shared" si="362"/>
        <v/>
      </c>
      <c r="DM483" s="19" t="str">
        <f t="shared" si="363"/>
        <v/>
      </c>
      <c r="DN483" s="153" t="str">
        <f t="shared" si="364"/>
        <v/>
      </c>
      <c r="DO483" s="19" t="str">
        <f t="shared" si="365"/>
        <v/>
      </c>
      <c r="DP483" s="153" t="str">
        <f t="shared" si="366"/>
        <v/>
      </c>
      <c r="DQ483" s="19" t="str">
        <f t="shared" si="367"/>
        <v/>
      </c>
      <c r="DR483" s="153" t="str">
        <f t="shared" si="368"/>
        <v/>
      </c>
      <c r="DS483" s="19" t="str">
        <f t="shared" si="369"/>
        <v/>
      </c>
      <c r="DT483" s="153" t="str">
        <f t="shared" si="370"/>
        <v/>
      </c>
      <c r="DU483" s="19" t="str">
        <f t="shared" si="371"/>
        <v/>
      </c>
      <c r="DV483" s="153" t="str">
        <f t="shared" si="372"/>
        <v/>
      </c>
      <c r="DW483" s="19" t="str">
        <f t="shared" si="373"/>
        <v/>
      </c>
      <c r="DX483" s="153" t="str">
        <f t="shared" si="374"/>
        <v/>
      </c>
      <c r="DY483" s="19" t="str">
        <f t="shared" si="375"/>
        <v/>
      </c>
      <c r="DZ483" s="153" t="str">
        <f t="shared" si="376"/>
        <v/>
      </c>
      <c r="EA483" s="19" t="str">
        <f t="shared" si="377"/>
        <v/>
      </c>
      <c r="EB483" s="153" t="str">
        <f t="shared" si="378"/>
        <v/>
      </c>
      <c r="EC483" s="19" t="str">
        <f t="shared" si="379"/>
        <v/>
      </c>
      <c r="ED483" s="153" t="str">
        <f t="shared" si="380"/>
        <v/>
      </c>
      <c r="EE483" s="19" t="str">
        <f t="shared" si="381"/>
        <v/>
      </c>
      <c r="EF483" s="153" t="str">
        <f t="shared" si="382"/>
        <v/>
      </c>
      <c r="EG483" s="19" t="str">
        <f t="shared" si="383"/>
        <v/>
      </c>
      <c r="EH483" s="153" t="str">
        <f t="shared" si="384"/>
        <v/>
      </c>
      <c r="EI483" s="19" t="str">
        <f t="shared" si="385"/>
        <v/>
      </c>
      <c r="EJ483" s="153" t="str">
        <f t="shared" si="386"/>
        <v/>
      </c>
      <c r="EK483" s="19" t="str">
        <f t="shared" si="387"/>
        <v/>
      </c>
      <c r="EL483" s="153" t="str">
        <f t="shared" si="388"/>
        <v/>
      </c>
      <c r="EM483" s="19" t="str">
        <f t="shared" si="389"/>
        <v/>
      </c>
      <c r="EN483" s="153" t="str">
        <f t="shared" si="390"/>
        <v/>
      </c>
      <c r="EO483" s="19" t="str">
        <f t="shared" si="391"/>
        <v/>
      </c>
      <c r="EP483" s="153" t="str">
        <f t="shared" si="392"/>
        <v/>
      </c>
      <c r="EQ483" s="19" t="str">
        <f t="shared" si="393"/>
        <v/>
      </c>
      <c r="ER483" s="153" t="str">
        <f t="shared" si="394"/>
        <v/>
      </c>
      <c r="ES483" s="19" t="str">
        <f t="shared" si="395"/>
        <v/>
      </c>
      <c r="ET483" s="153" t="str">
        <f t="shared" si="396"/>
        <v/>
      </c>
    </row>
    <row r="484" spans="1:150" x14ac:dyDescent="0.25">
      <c r="A484" s="31"/>
      <c r="B484" s="91" t="str">
        <f t="shared" si="397"/>
        <v/>
      </c>
      <c r="C484" s="20" t="str">
        <f t="shared" si="357"/>
        <v/>
      </c>
      <c r="D484" s="97" t="str">
        <f t="shared" si="358"/>
        <v/>
      </c>
      <c r="E484" s="62" t="str">
        <f t="shared" si="398"/>
        <v/>
      </c>
      <c r="F484" s="31"/>
      <c r="G484" s="282"/>
      <c r="H484" s="283"/>
      <c r="I484" s="284"/>
      <c r="J484" s="285"/>
      <c r="K484" s="286"/>
      <c r="L484" s="287"/>
      <c r="M484" s="288"/>
      <c r="N484" s="287"/>
      <c r="O484" s="288"/>
      <c r="P484" s="287"/>
      <c r="Q484" s="288"/>
      <c r="R484" s="287"/>
      <c r="S484" s="288"/>
      <c r="T484" s="287"/>
      <c r="U484" s="288"/>
      <c r="V484" s="287"/>
      <c r="W484" s="288"/>
      <c r="X484" s="287"/>
      <c r="Y484" s="288"/>
      <c r="Z484" s="287"/>
      <c r="AA484" s="288"/>
      <c r="AB484" s="287"/>
      <c r="AC484" s="288"/>
      <c r="AD484" s="287"/>
      <c r="AE484" s="288"/>
      <c r="AF484" s="287"/>
      <c r="AG484" s="288"/>
      <c r="AH484" s="287"/>
      <c r="AI484" s="288"/>
      <c r="AJ484" s="287"/>
      <c r="AK484" s="288"/>
      <c r="AL484" s="287"/>
      <c r="AM484" s="288"/>
      <c r="AN484" s="287"/>
      <c r="AO484" s="288"/>
      <c r="AP484" s="287"/>
      <c r="AQ484" s="288"/>
      <c r="AR484" s="287"/>
      <c r="AS484" s="288"/>
      <c r="AT484" s="287"/>
      <c r="AU484" s="288"/>
      <c r="AV484" s="287"/>
      <c r="AW484" s="288"/>
      <c r="AX484" s="287"/>
      <c r="AY484" s="31"/>
      <c r="BA484" s="76" t="str">
        <f t="shared" si="399"/>
        <v/>
      </c>
      <c r="BC484" s="76" t="str">
        <f>IF('Stock List'!$K484="", "", 'Stock List'!$K484)</f>
        <v/>
      </c>
      <c r="BE484" s="106">
        <f>IFERROR(ROUND(((INDEX('Stock List'!$M$11:$M$1010, MATCH(L484, 'Stock List'!$K$11:$K$1010, 0))/INDEX('Stock List'!$L$11:$L$1010, MATCH(L484, 'Stock List'!$K$11:$K$1010, 0)))*K484), 2), 0)</f>
        <v>0</v>
      </c>
      <c r="BF484" s="20"/>
      <c r="BG484" s="20">
        <f>IFERROR(ROUND(((INDEX('Stock List'!$M$11:$M$1010, MATCH(N484, 'Stock List'!$K$11:$K$1010, 0))/INDEX('Stock List'!$L$11:$L$1010, MATCH(N484, 'Stock List'!$K$11:$K$1010, 0)))*M484), 2), 0)</f>
        <v>0</v>
      </c>
      <c r="BH484" s="20"/>
      <c r="BI484" s="20">
        <f>IFERROR(ROUND(((INDEX('Stock List'!$M$11:$M$1010, MATCH(P484, 'Stock List'!$K$11:$K$1010, 0))/INDEX('Stock List'!$L$11:$L$1010, MATCH(P484, 'Stock List'!$K$11:$K$1010, 0)))*O484), 2), 0)</f>
        <v>0</v>
      </c>
      <c r="BJ484" s="20"/>
      <c r="BK484" s="20">
        <f>IFERROR(ROUND(((INDEX('Stock List'!$M$11:$M$1010, MATCH(R484, 'Stock List'!$K$11:$K$1010, 0))/INDEX('Stock List'!$L$11:$L$1010, MATCH(R484, 'Stock List'!$K$11:$K$1010, 0)))*Q484), 2), 0)</f>
        <v>0</v>
      </c>
      <c r="BL484" s="20"/>
      <c r="BM484" s="20">
        <f>IFERROR(ROUND(((INDEX('Stock List'!$M$11:$M$1010, MATCH(T484, 'Stock List'!$K$11:$K$1010, 0))/INDEX('Stock List'!$L$11:$L$1010, MATCH(T484, 'Stock List'!$K$11:$K$1010, 0)))*S484), 2), 0)</f>
        <v>0</v>
      </c>
      <c r="BN484" s="20"/>
      <c r="BO484" s="20">
        <f>IFERROR(ROUND(((INDEX('Stock List'!$M$11:$M$1010, MATCH(V484, 'Stock List'!$K$11:$K$1010, 0))/INDEX('Stock List'!$L$11:$L$1010, MATCH(V484, 'Stock List'!$K$11:$K$1010, 0)))*U484), 2), 0)</f>
        <v>0</v>
      </c>
      <c r="BP484" s="20"/>
      <c r="BQ484" s="20">
        <f>IFERROR(ROUND(((INDEX('Stock List'!$M$11:$M$1010, MATCH(X484, 'Stock List'!$K$11:$K$1010, 0))/INDEX('Stock List'!$L$11:$L$1010, MATCH(X484, 'Stock List'!$K$11:$K$1010, 0)))*W484), 2), 0)</f>
        <v>0</v>
      </c>
      <c r="BR484" s="20"/>
      <c r="BS484" s="20">
        <f>IFERROR(ROUND(((INDEX('Stock List'!$M$11:$M$1010, MATCH(Z484, 'Stock List'!$K$11:$K$1010, 0))/INDEX('Stock List'!$L$11:$L$1010, MATCH(Z484, 'Stock List'!$K$11:$K$1010, 0)))*Y484), 2), 0)</f>
        <v>0</v>
      </c>
      <c r="BT484" s="20"/>
      <c r="BU484" s="20">
        <f>IFERROR(ROUND(((INDEX('Stock List'!$M$11:$M$1010, MATCH(AB484, 'Stock List'!$K$11:$K$1010, 0))/INDEX('Stock List'!$L$11:$L$1010, MATCH(AB484, 'Stock List'!$K$11:$K$1010, 0)))*AA484), 2), 0)</f>
        <v>0</v>
      </c>
      <c r="BV484" s="20"/>
      <c r="BW484" s="20">
        <f>IFERROR(ROUND(((INDEX('Stock List'!$M$11:$M$1010, MATCH(AD484, 'Stock List'!$K$11:$K$1010, 0))/INDEX('Stock List'!$L$11:$L$1010, MATCH(AD484, 'Stock List'!$K$11:$K$1010, 0)))*AC484), 2), 0)</f>
        <v>0</v>
      </c>
      <c r="BX484" s="20"/>
      <c r="BY484" s="20">
        <f>IFERROR(ROUND(((INDEX('Stock List'!$M$11:$M$1010, MATCH(AF484, 'Stock List'!$K$11:$K$1010, 0))/INDEX('Stock List'!$L$11:$L$1010, MATCH(AF484, 'Stock List'!$K$11:$K$1010, 0)))*AE484), 2), 0)</f>
        <v>0</v>
      </c>
      <c r="BZ484" s="20"/>
      <c r="CA484" s="20">
        <f>IFERROR(ROUND(((INDEX('Stock List'!$M$11:$M$1010, MATCH(AH484, 'Stock List'!$K$11:$K$1010, 0))/INDEX('Stock List'!$L$11:$L$1010, MATCH(AH484, 'Stock List'!$K$11:$K$1010, 0)))*AG484), 2), 0)</f>
        <v>0</v>
      </c>
      <c r="CB484" s="20"/>
      <c r="CC484" s="20">
        <f>IFERROR(ROUND(((INDEX('Stock List'!$M$11:$M$1010, MATCH(AJ484, 'Stock List'!$K$11:$K$1010, 0))/INDEX('Stock List'!$L$11:$L$1010, MATCH(AJ484, 'Stock List'!$K$11:$K$1010, 0)))*AI484), 2), 0)</f>
        <v>0</v>
      </c>
      <c r="CD484" s="20"/>
      <c r="CE484" s="20">
        <f>IFERROR(ROUND(((INDEX('Stock List'!$M$11:$M$1010, MATCH(AL484, 'Stock List'!$K$11:$K$1010, 0))/INDEX('Stock List'!$L$11:$L$1010, MATCH(AL484, 'Stock List'!$K$11:$K$1010, 0)))*AK484), 2), 0)</f>
        <v>0</v>
      </c>
      <c r="CF484" s="20"/>
      <c r="CG484" s="20">
        <f>IFERROR(ROUND(((INDEX('Stock List'!$M$11:$M$1010, MATCH(AN484, 'Stock List'!$K$11:$K$1010, 0))/INDEX('Stock List'!$L$11:$L$1010, MATCH(AN484, 'Stock List'!$K$11:$K$1010, 0)))*AM484), 2), 0)</f>
        <v>0</v>
      </c>
      <c r="CH484" s="20"/>
      <c r="CI484" s="20">
        <f>IFERROR(ROUND(((INDEX('Stock List'!$M$11:$M$1010, MATCH(AP484, 'Stock List'!$K$11:$K$1010, 0))/INDEX('Stock List'!$L$11:$L$1010, MATCH(AP484, 'Stock List'!$K$11:$K$1010, 0)))*AO484), 2), 0)</f>
        <v>0</v>
      </c>
      <c r="CJ484" s="20"/>
      <c r="CK484" s="20">
        <f>IFERROR(ROUND(((INDEX('Stock List'!$M$11:$M$1010, MATCH(AR484, 'Stock List'!$K$11:$K$1010, 0))/INDEX('Stock List'!$L$11:$L$1010, MATCH(AR484, 'Stock List'!$K$11:$K$1010, 0)))*AQ484), 2), 0)</f>
        <v>0</v>
      </c>
      <c r="CL484" s="20"/>
      <c r="CM484" s="20">
        <f>IFERROR(ROUND(((INDEX('Stock List'!$M$11:$M$1010, MATCH(AT484, 'Stock List'!$K$11:$K$1010, 0))/INDEX('Stock List'!$L$11:$L$1010, MATCH(AT484, 'Stock List'!$K$11:$K$1010, 0)))*AS484), 2), 0)</f>
        <v>0</v>
      </c>
      <c r="CN484" s="20"/>
      <c r="CO484" s="20">
        <f>IFERROR(ROUND(((INDEX('Stock List'!$M$11:$M$1010, MATCH(AV484, 'Stock List'!$K$11:$K$1010, 0))/INDEX('Stock List'!$L$11:$L$1010, MATCH(AV484, 'Stock List'!$K$11:$K$1010, 0)))*AU484), 2), 0)</f>
        <v>0</v>
      </c>
      <c r="CP484" s="20"/>
      <c r="CQ484" s="20">
        <f>IFERROR(ROUND(((INDEX('Stock List'!$M$11:$M$1010, MATCH(AX484, 'Stock List'!$K$11:$K$1010, 0))/INDEX('Stock List'!$L$11:$L$1010, MATCH(AX484, 'Stock List'!$K$11:$K$1010, 0)))*AW484), 2), 0)</f>
        <v>0</v>
      </c>
      <c r="CR484" s="22"/>
      <c r="CT484" s="106" t="str">
        <f t="shared" si="400"/>
        <v/>
      </c>
      <c r="CU484" s="22" t="str">
        <f t="shared" si="401"/>
        <v/>
      </c>
      <c r="CX484" s="106" t="str">
        <f t="shared" si="402"/>
        <v/>
      </c>
      <c r="CY484" s="20" t="str">
        <f t="shared" si="403"/>
        <v/>
      </c>
      <c r="CZ484" s="22" t="str">
        <f t="shared" si="404"/>
        <v/>
      </c>
      <c r="DB484" s="76" t="str">
        <f>IF($H484="", "", COUNTIF($G$11:$G$1010, "&gt;"&amp;$G484)+1+COUNTIF($G$11:$G484, $G484)-1)</f>
        <v/>
      </c>
      <c r="DC484" s="76" t="str">
        <f>IF($H484="", "", COUNTIF($CZ$11:$CZ$1010, "&gt;"&amp;$CZ484)+1+COUNTIF($CZ$11:$CZ484, $CZ484)-1)</f>
        <v/>
      </c>
      <c r="DE484" s="147" t="str">
        <f t="shared" si="405"/>
        <v/>
      </c>
      <c r="DF484" s="148"/>
      <c r="DG484" s="19" t="str">
        <f t="shared" si="406"/>
        <v/>
      </c>
      <c r="DH484" s="153" t="str">
        <f t="shared" si="407"/>
        <v/>
      </c>
      <c r="DI484" s="19" t="str">
        <f t="shared" si="359"/>
        <v/>
      </c>
      <c r="DJ484" s="153" t="str">
        <f t="shared" si="360"/>
        <v/>
      </c>
      <c r="DK484" s="19" t="str">
        <f t="shared" si="361"/>
        <v/>
      </c>
      <c r="DL484" s="153" t="str">
        <f t="shared" si="362"/>
        <v/>
      </c>
      <c r="DM484" s="19" t="str">
        <f t="shared" si="363"/>
        <v/>
      </c>
      <c r="DN484" s="153" t="str">
        <f t="shared" si="364"/>
        <v/>
      </c>
      <c r="DO484" s="19" t="str">
        <f t="shared" si="365"/>
        <v/>
      </c>
      <c r="DP484" s="153" t="str">
        <f t="shared" si="366"/>
        <v/>
      </c>
      <c r="DQ484" s="19" t="str">
        <f t="shared" si="367"/>
        <v/>
      </c>
      <c r="DR484" s="153" t="str">
        <f t="shared" si="368"/>
        <v/>
      </c>
      <c r="DS484" s="19" t="str">
        <f t="shared" si="369"/>
        <v/>
      </c>
      <c r="DT484" s="153" t="str">
        <f t="shared" si="370"/>
        <v/>
      </c>
      <c r="DU484" s="19" t="str">
        <f t="shared" si="371"/>
        <v/>
      </c>
      <c r="DV484" s="153" t="str">
        <f t="shared" si="372"/>
        <v/>
      </c>
      <c r="DW484" s="19" t="str">
        <f t="shared" si="373"/>
        <v/>
      </c>
      <c r="DX484" s="153" t="str">
        <f t="shared" si="374"/>
        <v/>
      </c>
      <c r="DY484" s="19" t="str">
        <f t="shared" si="375"/>
        <v/>
      </c>
      <c r="DZ484" s="153" t="str">
        <f t="shared" si="376"/>
        <v/>
      </c>
      <c r="EA484" s="19" t="str">
        <f t="shared" si="377"/>
        <v/>
      </c>
      <c r="EB484" s="153" t="str">
        <f t="shared" si="378"/>
        <v/>
      </c>
      <c r="EC484" s="19" t="str">
        <f t="shared" si="379"/>
        <v/>
      </c>
      <c r="ED484" s="153" t="str">
        <f t="shared" si="380"/>
        <v/>
      </c>
      <c r="EE484" s="19" t="str">
        <f t="shared" si="381"/>
        <v/>
      </c>
      <c r="EF484" s="153" t="str">
        <f t="shared" si="382"/>
        <v/>
      </c>
      <c r="EG484" s="19" t="str">
        <f t="shared" si="383"/>
        <v/>
      </c>
      <c r="EH484" s="153" t="str">
        <f t="shared" si="384"/>
        <v/>
      </c>
      <c r="EI484" s="19" t="str">
        <f t="shared" si="385"/>
        <v/>
      </c>
      <c r="EJ484" s="153" t="str">
        <f t="shared" si="386"/>
        <v/>
      </c>
      <c r="EK484" s="19" t="str">
        <f t="shared" si="387"/>
        <v/>
      </c>
      <c r="EL484" s="153" t="str">
        <f t="shared" si="388"/>
        <v/>
      </c>
      <c r="EM484" s="19" t="str">
        <f t="shared" si="389"/>
        <v/>
      </c>
      <c r="EN484" s="153" t="str">
        <f t="shared" si="390"/>
        <v/>
      </c>
      <c r="EO484" s="19" t="str">
        <f t="shared" si="391"/>
        <v/>
      </c>
      <c r="EP484" s="153" t="str">
        <f t="shared" si="392"/>
        <v/>
      </c>
      <c r="EQ484" s="19" t="str">
        <f t="shared" si="393"/>
        <v/>
      </c>
      <c r="ER484" s="153" t="str">
        <f t="shared" si="394"/>
        <v/>
      </c>
      <c r="ES484" s="19" t="str">
        <f t="shared" si="395"/>
        <v/>
      </c>
      <c r="ET484" s="153" t="str">
        <f t="shared" si="396"/>
        <v/>
      </c>
    </row>
    <row r="485" spans="1:150" x14ac:dyDescent="0.25">
      <c r="A485" s="31"/>
      <c r="B485" s="91" t="str">
        <f t="shared" si="397"/>
        <v/>
      </c>
      <c r="C485" s="20" t="str">
        <f t="shared" si="357"/>
        <v/>
      </c>
      <c r="D485" s="97" t="str">
        <f t="shared" si="358"/>
        <v/>
      </c>
      <c r="E485" s="62" t="str">
        <f t="shared" si="398"/>
        <v/>
      </c>
      <c r="F485" s="31"/>
      <c r="G485" s="282"/>
      <c r="H485" s="283"/>
      <c r="I485" s="284"/>
      <c r="J485" s="285"/>
      <c r="K485" s="286"/>
      <c r="L485" s="287"/>
      <c r="M485" s="288"/>
      <c r="N485" s="287"/>
      <c r="O485" s="288"/>
      <c r="P485" s="287"/>
      <c r="Q485" s="288"/>
      <c r="R485" s="287"/>
      <c r="S485" s="288"/>
      <c r="T485" s="287"/>
      <c r="U485" s="288"/>
      <c r="V485" s="287"/>
      <c r="W485" s="288"/>
      <c r="X485" s="287"/>
      <c r="Y485" s="288"/>
      <c r="Z485" s="287"/>
      <c r="AA485" s="288"/>
      <c r="AB485" s="287"/>
      <c r="AC485" s="288"/>
      <c r="AD485" s="287"/>
      <c r="AE485" s="288"/>
      <c r="AF485" s="287"/>
      <c r="AG485" s="288"/>
      <c r="AH485" s="287"/>
      <c r="AI485" s="288"/>
      <c r="AJ485" s="287"/>
      <c r="AK485" s="288"/>
      <c r="AL485" s="287"/>
      <c r="AM485" s="288"/>
      <c r="AN485" s="287"/>
      <c r="AO485" s="288"/>
      <c r="AP485" s="287"/>
      <c r="AQ485" s="288"/>
      <c r="AR485" s="287"/>
      <c r="AS485" s="288"/>
      <c r="AT485" s="287"/>
      <c r="AU485" s="288"/>
      <c r="AV485" s="287"/>
      <c r="AW485" s="288"/>
      <c r="AX485" s="287"/>
      <c r="AY485" s="31"/>
      <c r="BA485" s="76" t="str">
        <f t="shared" si="399"/>
        <v/>
      </c>
      <c r="BC485" s="76" t="str">
        <f>IF('Stock List'!$K485="", "", 'Stock List'!$K485)</f>
        <v/>
      </c>
      <c r="BE485" s="106">
        <f>IFERROR(ROUND(((INDEX('Stock List'!$M$11:$M$1010, MATCH(L485, 'Stock List'!$K$11:$K$1010, 0))/INDEX('Stock List'!$L$11:$L$1010, MATCH(L485, 'Stock List'!$K$11:$K$1010, 0)))*K485), 2), 0)</f>
        <v>0</v>
      </c>
      <c r="BF485" s="20"/>
      <c r="BG485" s="20">
        <f>IFERROR(ROUND(((INDEX('Stock List'!$M$11:$M$1010, MATCH(N485, 'Stock List'!$K$11:$K$1010, 0))/INDEX('Stock List'!$L$11:$L$1010, MATCH(N485, 'Stock List'!$K$11:$K$1010, 0)))*M485), 2), 0)</f>
        <v>0</v>
      </c>
      <c r="BH485" s="20"/>
      <c r="BI485" s="20">
        <f>IFERROR(ROUND(((INDEX('Stock List'!$M$11:$M$1010, MATCH(P485, 'Stock List'!$K$11:$K$1010, 0))/INDEX('Stock List'!$L$11:$L$1010, MATCH(P485, 'Stock List'!$K$11:$K$1010, 0)))*O485), 2), 0)</f>
        <v>0</v>
      </c>
      <c r="BJ485" s="20"/>
      <c r="BK485" s="20">
        <f>IFERROR(ROUND(((INDEX('Stock List'!$M$11:$M$1010, MATCH(R485, 'Stock List'!$K$11:$K$1010, 0))/INDEX('Stock List'!$L$11:$L$1010, MATCH(R485, 'Stock List'!$K$11:$K$1010, 0)))*Q485), 2), 0)</f>
        <v>0</v>
      </c>
      <c r="BL485" s="20"/>
      <c r="BM485" s="20">
        <f>IFERROR(ROUND(((INDEX('Stock List'!$M$11:$M$1010, MATCH(T485, 'Stock List'!$K$11:$K$1010, 0))/INDEX('Stock List'!$L$11:$L$1010, MATCH(T485, 'Stock List'!$K$11:$K$1010, 0)))*S485), 2), 0)</f>
        <v>0</v>
      </c>
      <c r="BN485" s="20"/>
      <c r="BO485" s="20">
        <f>IFERROR(ROUND(((INDEX('Stock List'!$M$11:$M$1010, MATCH(V485, 'Stock List'!$K$11:$K$1010, 0))/INDEX('Stock List'!$L$11:$L$1010, MATCH(V485, 'Stock List'!$K$11:$K$1010, 0)))*U485), 2), 0)</f>
        <v>0</v>
      </c>
      <c r="BP485" s="20"/>
      <c r="BQ485" s="20">
        <f>IFERROR(ROUND(((INDEX('Stock List'!$M$11:$M$1010, MATCH(X485, 'Stock List'!$K$11:$K$1010, 0))/INDEX('Stock List'!$L$11:$L$1010, MATCH(X485, 'Stock List'!$K$11:$K$1010, 0)))*W485), 2), 0)</f>
        <v>0</v>
      </c>
      <c r="BR485" s="20"/>
      <c r="BS485" s="20">
        <f>IFERROR(ROUND(((INDEX('Stock List'!$M$11:$M$1010, MATCH(Z485, 'Stock List'!$K$11:$K$1010, 0))/INDEX('Stock List'!$L$11:$L$1010, MATCH(Z485, 'Stock List'!$K$11:$K$1010, 0)))*Y485), 2), 0)</f>
        <v>0</v>
      </c>
      <c r="BT485" s="20"/>
      <c r="BU485" s="20">
        <f>IFERROR(ROUND(((INDEX('Stock List'!$M$11:$M$1010, MATCH(AB485, 'Stock List'!$K$11:$K$1010, 0))/INDEX('Stock List'!$L$11:$L$1010, MATCH(AB485, 'Stock List'!$K$11:$K$1010, 0)))*AA485), 2), 0)</f>
        <v>0</v>
      </c>
      <c r="BV485" s="20"/>
      <c r="BW485" s="20">
        <f>IFERROR(ROUND(((INDEX('Stock List'!$M$11:$M$1010, MATCH(AD485, 'Stock List'!$K$11:$K$1010, 0))/INDEX('Stock List'!$L$11:$L$1010, MATCH(AD485, 'Stock List'!$K$11:$K$1010, 0)))*AC485), 2), 0)</f>
        <v>0</v>
      </c>
      <c r="BX485" s="20"/>
      <c r="BY485" s="20">
        <f>IFERROR(ROUND(((INDEX('Stock List'!$M$11:$M$1010, MATCH(AF485, 'Stock List'!$K$11:$K$1010, 0))/INDEX('Stock List'!$L$11:$L$1010, MATCH(AF485, 'Stock List'!$K$11:$K$1010, 0)))*AE485), 2), 0)</f>
        <v>0</v>
      </c>
      <c r="BZ485" s="20"/>
      <c r="CA485" s="20">
        <f>IFERROR(ROUND(((INDEX('Stock List'!$M$11:$M$1010, MATCH(AH485, 'Stock List'!$K$11:$K$1010, 0))/INDEX('Stock List'!$L$11:$L$1010, MATCH(AH485, 'Stock List'!$K$11:$K$1010, 0)))*AG485), 2), 0)</f>
        <v>0</v>
      </c>
      <c r="CB485" s="20"/>
      <c r="CC485" s="20">
        <f>IFERROR(ROUND(((INDEX('Stock List'!$M$11:$M$1010, MATCH(AJ485, 'Stock List'!$K$11:$K$1010, 0))/INDEX('Stock List'!$L$11:$L$1010, MATCH(AJ485, 'Stock List'!$K$11:$K$1010, 0)))*AI485), 2), 0)</f>
        <v>0</v>
      </c>
      <c r="CD485" s="20"/>
      <c r="CE485" s="20">
        <f>IFERROR(ROUND(((INDEX('Stock List'!$M$11:$M$1010, MATCH(AL485, 'Stock List'!$K$11:$K$1010, 0))/INDEX('Stock List'!$L$11:$L$1010, MATCH(AL485, 'Stock List'!$K$11:$K$1010, 0)))*AK485), 2), 0)</f>
        <v>0</v>
      </c>
      <c r="CF485" s="20"/>
      <c r="CG485" s="20">
        <f>IFERROR(ROUND(((INDEX('Stock List'!$M$11:$M$1010, MATCH(AN485, 'Stock List'!$K$11:$K$1010, 0))/INDEX('Stock List'!$L$11:$L$1010, MATCH(AN485, 'Stock List'!$K$11:$K$1010, 0)))*AM485), 2), 0)</f>
        <v>0</v>
      </c>
      <c r="CH485" s="20"/>
      <c r="CI485" s="20">
        <f>IFERROR(ROUND(((INDEX('Stock List'!$M$11:$M$1010, MATCH(AP485, 'Stock List'!$K$11:$K$1010, 0))/INDEX('Stock List'!$L$11:$L$1010, MATCH(AP485, 'Stock List'!$K$11:$K$1010, 0)))*AO485), 2), 0)</f>
        <v>0</v>
      </c>
      <c r="CJ485" s="20"/>
      <c r="CK485" s="20">
        <f>IFERROR(ROUND(((INDEX('Stock List'!$M$11:$M$1010, MATCH(AR485, 'Stock List'!$K$11:$K$1010, 0))/INDEX('Stock List'!$L$11:$L$1010, MATCH(AR485, 'Stock List'!$K$11:$K$1010, 0)))*AQ485), 2), 0)</f>
        <v>0</v>
      </c>
      <c r="CL485" s="20"/>
      <c r="CM485" s="20">
        <f>IFERROR(ROUND(((INDEX('Stock List'!$M$11:$M$1010, MATCH(AT485, 'Stock List'!$K$11:$K$1010, 0))/INDEX('Stock List'!$L$11:$L$1010, MATCH(AT485, 'Stock List'!$K$11:$K$1010, 0)))*AS485), 2), 0)</f>
        <v>0</v>
      </c>
      <c r="CN485" s="20"/>
      <c r="CO485" s="20">
        <f>IFERROR(ROUND(((INDEX('Stock List'!$M$11:$M$1010, MATCH(AV485, 'Stock List'!$K$11:$K$1010, 0))/INDEX('Stock List'!$L$11:$L$1010, MATCH(AV485, 'Stock List'!$K$11:$K$1010, 0)))*AU485), 2), 0)</f>
        <v>0</v>
      </c>
      <c r="CP485" s="20"/>
      <c r="CQ485" s="20">
        <f>IFERROR(ROUND(((INDEX('Stock List'!$M$11:$M$1010, MATCH(AX485, 'Stock List'!$K$11:$K$1010, 0))/INDEX('Stock List'!$L$11:$L$1010, MATCH(AX485, 'Stock List'!$K$11:$K$1010, 0)))*AW485), 2), 0)</f>
        <v>0</v>
      </c>
      <c r="CR485" s="22"/>
      <c r="CT485" s="106" t="str">
        <f t="shared" si="400"/>
        <v/>
      </c>
      <c r="CU485" s="22" t="str">
        <f t="shared" si="401"/>
        <v/>
      </c>
      <c r="CX485" s="106" t="str">
        <f t="shared" si="402"/>
        <v/>
      </c>
      <c r="CY485" s="20" t="str">
        <f t="shared" si="403"/>
        <v/>
      </c>
      <c r="CZ485" s="22" t="str">
        <f t="shared" si="404"/>
        <v/>
      </c>
      <c r="DB485" s="76" t="str">
        <f>IF($H485="", "", COUNTIF($G$11:$G$1010, "&gt;"&amp;$G485)+1+COUNTIF($G$11:$G485, $G485)-1)</f>
        <v/>
      </c>
      <c r="DC485" s="76" t="str">
        <f>IF($H485="", "", COUNTIF($CZ$11:$CZ$1010, "&gt;"&amp;$CZ485)+1+COUNTIF($CZ$11:$CZ485, $CZ485)-1)</f>
        <v/>
      </c>
      <c r="DE485" s="147" t="str">
        <f t="shared" si="405"/>
        <v/>
      </c>
      <c r="DF485" s="148"/>
      <c r="DG485" s="19" t="str">
        <f t="shared" si="406"/>
        <v/>
      </c>
      <c r="DH485" s="153" t="str">
        <f t="shared" si="407"/>
        <v/>
      </c>
      <c r="DI485" s="19" t="str">
        <f t="shared" si="359"/>
        <v/>
      </c>
      <c r="DJ485" s="153" t="str">
        <f t="shared" si="360"/>
        <v/>
      </c>
      <c r="DK485" s="19" t="str">
        <f t="shared" si="361"/>
        <v/>
      </c>
      <c r="DL485" s="153" t="str">
        <f t="shared" si="362"/>
        <v/>
      </c>
      <c r="DM485" s="19" t="str">
        <f t="shared" si="363"/>
        <v/>
      </c>
      <c r="DN485" s="153" t="str">
        <f t="shared" si="364"/>
        <v/>
      </c>
      <c r="DO485" s="19" t="str">
        <f t="shared" si="365"/>
        <v/>
      </c>
      <c r="DP485" s="153" t="str">
        <f t="shared" si="366"/>
        <v/>
      </c>
      <c r="DQ485" s="19" t="str">
        <f t="shared" si="367"/>
        <v/>
      </c>
      <c r="DR485" s="153" t="str">
        <f t="shared" si="368"/>
        <v/>
      </c>
      <c r="DS485" s="19" t="str">
        <f t="shared" si="369"/>
        <v/>
      </c>
      <c r="DT485" s="153" t="str">
        <f t="shared" si="370"/>
        <v/>
      </c>
      <c r="DU485" s="19" t="str">
        <f t="shared" si="371"/>
        <v/>
      </c>
      <c r="DV485" s="153" t="str">
        <f t="shared" si="372"/>
        <v/>
      </c>
      <c r="DW485" s="19" t="str">
        <f t="shared" si="373"/>
        <v/>
      </c>
      <c r="DX485" s="153" t="str">
        <f t="shared" si="374"/>
        <v/>
      </c>
      <c r="DY485" s="19" t="str">
        <f t="shared" si="375"/>
        <v/>
      </c>
      <c r="DZ485" s="153" t="str">
        <f t="shared" si="376"/>
        <v/>
      </c>
      <c r="EA485" s="19" t="str">
        <f t="shared" si="377"/>
        <v/>
      </c>
      <c r="EB485" s="153" t="str">
        <f t="shared" si="378"/>
        <v/>
      </c>
      <c r="EC485" s="19" t="str">
        <f t="shared" si="379"/>
        <v/>
      </c>
      <c r="ED485" s="153" t="str">
        <f t="shared" si="380"/>
        <v/>
      </c>
      <c r="EE485" s="19" t="str">
        <f t="shared" si="381"/>
        <v/>
      </c>
      <c r="EF485" s="153" t="str">
        <f t="shared" si="382"/>
        <v/>
      </c>
      <c r="EG485" s="19" t="str">
        <f t="shared" si="383"/>
        <v/>
      </c>
      <c r="EH485" s="153" t="str">
        <f t="shared" si="384"/>
        <v/>
      </c>
      <c r="EI485" s="19" t="str">
        <f t="shared" si="385"/>
        <v/>
      </c>
      <c r="EJ485" s="153" t="str">
        <f t="shared" si="386"/>
        <v/>
      </c>
      <c r="EK485" s="19" t="str">
        <f t="shared" si="387"/>
        <v/>
      </c>
      <c r="EL485" s="153" t="str">
        <f t="shared" si="388"/>
        <v/>
      </c>
      <c r="EM485" s="19" t="str">
        <f t="shared" si="389"/>
        <v/>
      </c>
      <c r="EN485" s="153" t="str">
        <f t="shared" si="390"/>
        <v/>
      </c>
      <c r="EO485" s="19" t="str">
        <f t="shared" si="391"/>
        <v/>
      </c>
      <c r="EP485" s="153" t="str">
        <f t="shared" si="392"/>
        <v/>
      </c>
      <c r="EQ485" s="19" t="str">
        <f t="shared" si="393"/>
        <v/>
      </c>
      <c r="ER485" s="153" t="str">
        <f t="shared" si="394"/>
        <v/>
      </c>
      <c r="ES485" s="19" t="str">
        <f t="shared" si="395"/>
        <v/>
      </c>
      <c r="ET485" s="153" t="str">
        <f t="shared" si="396"/>
        <v/>
      </c>
    </row>
    <row r="486" spans="1:150" x14ac:dyDescent="0.25">
      <c r="A486" s="31"/>
      <c r="B486" s="91" t="str">
        <f t="shared" si="397"/>
        <v/>
      </c>
      <c r="C486" s="20" t="str">
        <f t="shared" si="357"/>
        <v/>
      </c>
      <c r="D486" s="97" t="str">
        <f t="shared" si="358"/>
        <v/>
      </c>
      <c r="E486" s="62" t="str">
        <f t="shared" si="398"/>
        <v/>
      </c>
      <c r="F486" s="31"/>
      <c r="G486" s="282"/>
      <c r="H486" s="283"/>
      <c r="I486" s="284"/>
      <c r="J486" s="285"/>
      <c r="K486" s="286"/>
      <c r="L486" s="287"/>
      <c r="M486" s="288"/>
      <c r="N486" s="287"/>
      <c r="O486" s="288"/>
      <c r="P486" s="287"/>
      <c r="Q486" s="288"/>
      <c r="R486" s="287"/>
      <c r="S486" s="288"/>
      <c r="T486" s="287"/>
      <c r="U486" s="288"/>
      <c r="V486" s="287"/>
      <c r="W486" s="288"/>
      <c r="X486" s="287"/>
      <c r="Y486" s="288"/>
      <c r="Z486" s="287"/>
      <c r="AA486" s="288"/>
      <c r="AB486" s="287"/>
      <c r="AC486" s="288"/>
      <c r="AD486" s="287"/>
      <c r="AE486" s="288"/>
      <c r="AF486" s="287"/>
      <c r="AG486" s="288"/>
      <c r="AH486" s="287"/>
      <c r="AI486" s="288"/>
      <c r="AJ486" s="287"/>
      <c r="AK486" s="288"/>
      <c r="AL486" s="287"/>
      <c r="AM486" s="288"/>
      <c r="AN486" s="287"/>
      <c r="AO486" s="288"/>
      <c r="AP486" s="287"/>
      <c r="AQ486" s="288"/>
      <c r="AR486" s="287"/>
      <c r="AS486" s="288"/>
      <c r="AT486" s="287"/>
      <c r="AU486" s="288"/>
      <c r="AV486" s="287"/>
      <c r="AW486" s="288"/>
      <c r="AX486" s="287"/>
      <c r="AY486" s="31"/>
      <c r="BA486" s="76" t="str">
        <f t="shared" si="399"/>
        <v/>
      </c>
      <c r="BC486" s="76" t="str">
        <f>IF('Stock List'!$K486="", "", 'Stock List'!$K486)</f>
        <v/>
      </c>
      <c r="BE486" s="106">
        <f>IFERROR(ROUND(((INDEX('Stock List'!$M$11:$M$1010, MATCH(L486, 'Stock List'!$K$11:$K$1010, 0))/INDEX('Stock List'!$L$11:$L$1010, MATCH(L486, 'Stock List'!$K$11:$K$1010, 0)))*K486), 2), 0)</f>
        <v>0</v>
      </c>
      <c r="BF486" s="20"/>
      <c r="BG486" s="20">
        <f>IFERROR(ROUND(((INDEX('Stock List'!$M$11:$M$1010, MATCH(N486, 'Stock List'!$K$11:$K$1010, 0))/INDEX('Stock List'!$L$11:$L$1010, MATCH(N486, 'Stock List'!$K$11:$K$1010, 0)))*M486), 2), 0)</f>
        <v>0</v>
      </c>
      <c r="BH486" s="20"/>
      <c r="BI486" s="20">
        <f>IFERROR(ROUND(((INDEX('Stock List'!$M$11:$M$1010, MATCH(P486, 'Stock List'!$K$11:$K$1010, 0))/INDEX('Stock List'!$L$11:$L$1010, MATCH(P486, 'Stock List'!$K$11:$K$1010, 0)))*O486), 2), 0)</f>
        <v>0</v>
      </c>
      <c r="BJ486" s="20"/>
      <c r="BK486" s="20">
        <f>IFERROR(ROUND(((INDEX('Stock List'!$M$11:$M$1010, MATCH(R486, 'Stock List'!$K$11:$K$1010, 0))/INDEX('Stock List'!$L$11:$L$1010, MATCH(R486, 'Stock List'!$K$11:$K$1010, 0)))*Q486), 2), 0)</f>
        <v>0</v>
      </c>
      <c r="BL486" s="20"/>
      <c r="BM486" s="20">
        <f>IFERROR(ROUND(((INDEX('Stock List'!$M$11:$M$1010, MATCH(T486, 'Stock List'!$K$11:$K$1010, 0))/INDEX('Stock List'!$L$11:$L$1010, MATCH(T486, 'Stock List'!$K$11:$K$1010, 0)))*S486), 2), 0)</f>
        <v>0</v>
      </c>
      <c r="BN486" s="20"/>
      <c r="BO486" s="20">
        <f>IFERROR(ROUND(((INDEX('Stock List'!$M$11:$M$1010, MATCH(V486, 'Stock List'!$K$11:$K$1010, 0))/INDEX('Stock List'!$L$11:$L$1010, MATCH(V486, 'Stock List'!$K$11:$K$1010, 0)))*U486), 2), 0)</f>
        <v>0</v>
      </c>
      <c r="BP486" s="20"/>
      <c r="BQ486" s="20">
        <f>IFERROR(ROUND(((INDEX('Stock List'!$M$11:$M$1010, MATCH(X486, 'Stock List'!$K$11:$K$1010, 0))/INDEX('Stock List'!$L$11:$L$1010, MATCH(X486, 'Stock List'!$K$11:$K$1010, 0)))*W486), 2), 0)</f>
        <v>0</v>
      </c>
      <c r="BR486" s="20"/>
      <c r="BS486" s="20">
        <f>IFERROR(ROUND(((INDEX('Stock List'!$M$11:$M$1010, MATCH(Z486, 'Stock List'!$K$11:$K$1010, 0))/INDEX('Stock List'!$L$11:$L$1010, MATCH(Z486, 'Stock List'!$K$11:$K$1010, 0)))*Y486), 2), 0)</f>
        <v>0</v>
      </c>
      <c r="BT486" s="20"/>
      <c r="BU486" s="20">
        <f>IFERROR(ROUND(((INDEX('Stock List'!$M$11:$M$1010, MATCH(AB486, 'Stock List'!$K$11:$K$1010, 0))/INDEX('Stock List'!$L$11:$L$1010, MATCH(AB486, 'Stock List'!$K$11:$K$1010, 0)))*AA486), 2), 0)</f>
        <v>0</v>
      </c>
      <c r="BV486" s="20"/>
      <c r="BW486" s="20">
        <f>IFERROR(ROUND(((INDEX('Stock List'!$M$11:$M$1010, MATCH(AD486, 'Stock List'!$K$11:$K$1010, 0))/INDEX('Stock List'!$L$11:$L$1010, MATCH(AD486, 'Stock List'!$K$11:$K$1010, 0)))*AC486), 2), 0)</f>
        <v>0</v>
      </c>
      <c r="BX486" s="20"/>
      <c r="BY486" s="20">
        <f>IFERROR(ROUND(((INDEX('Stock List'!$M$11:$M$1010, MATCH(AF486, 'Stock List'!$K$11:$K$1010, 0))/INDEX('Stock List'!$L$11:$L$1010, MATCH(AF486, 'Stock List'!$K$11:$K$1010, 0)))*AE486), 2), 0)</f>
        <v>0</v>
      </c>
      <c r="BZ486" s="20"/>
      <c r="CA486" s="20">
        <f>IFERROR(ROUND(((INDEX('Stock List'!$M$11:$M$1010, MATCH(AH486, 'Stock List'!$K$11:$K$1010, 0))/INDEX('Stock List'!$L$11:$L$1010, MATCH(AH486, 'Stock List'!$K$11:$K$1010, 0)))*AG486), 2), 0)</f>
        <v>0</v>
      </c>
      <c r="CB486" s="20"/>
      <c r="CC486" s="20">
        <f>IFERROR(ROUND(((INDEX('Stock List'!$M$11:$M$1010, MATCH(AJ486, 'Stock List'!$K$11:$K$1010, 0))/INDEX('Stock List'!$L$11:$L$1010, MATCH(AJ486, 'Stock List'!$K$11:$K$1010, 0)))*AI486), 2), 0)</f>
        <v>0</v>
      </c>
      <c r="CD486" s="20"/>
      <c r="CE486" s="20">
        <f>IFERROR(ROUND(((INDEX('Stock List'!$M$11:$M$1010, MATCH(AL486, 'Stock List'!$K$11:$K$1010, 0))/INDEX('Stock List'!$L$11:$L$1010, MATCH(AL486, 'Stock List'!$K$11:$K$1010, 0)))*AK486), 2), 0)</f>
        <v>0</v>
      </c>
      <c r="CF486" s="20"/>
      <c r="CG486" s="20">
        <f>IFERROR(ROUND(((INDEX('Stock List'!$M$11:$M$1010, MATCH(AN486, 'Stock List'!$K$11:$K$1010, 0))/INDEX('Stock List'!$L$11:$L$1010, MATCH(AN486, 'Stock List'!$K$11:$K$1010, 0)))*AM486), 2), 0)</f>
        <v>0</v>
      </c>
      <c r="CH486" s="20"/>
      <c r="CI486" s="20">
        <f>IFERROR(ROUND(((INDEX('Stock List'!$M$11:$M$1010, MATCH(AP486, 'Stock List'!$K$11:$K$1010, 0))/INDEX('Stock List'!$L$11:$L$1010, MATCH(AP486, 'Stock List'!$K$11:$K$1010, 0)))*AO486), 2), 0)</f>
        <v>0</v>
      </c>
      <c r="CJ486" s="20"/>
      <c r="CK486" s="20">
        <f>IFERROR(ROUND(((INDEX('Stock List'!$M$11:$M$1010, MATCH(AR486, 'Stock List'!$K$11:$K$1010, 0))/INDEX('Stock List'!$L$11:$L$1010, MATCH(AR486, 'Stock List'!$K$11:$K$1010, 0)))*AQ486), 2), 0)</f>
        <v>0</v>
      </c>
      <c r="CL486" s="20"/>
      <c r="CM486" s="20">
        <f>IFERROR(ROUND(((INDEX('Stock List'!$M$11:$M$1010, MATCH(AT486, 'Stock List'!$K$11:$K$1010, 0))/INDEX('Stock List'!$L$11:$L$1010, MATCH(AT486, 'Stock List'!$K$11:$K$1010, 0)))*AS486), 2), 0)</f>
        <v>0</v>
      </c>
      <c r="CN486" s="20"/>
      <c r="CO486" s="20">
        <f>IFERROR(ROUND(((INDEX('Stock List'!$M$11:$M$1010, MATCH(AV486, 'Stock List'!$K$11:$K$1010, 0))/INDEX('Stock List'!$L$11:$L$1010, MATCH(AV486, 'Stock List'!$K$11:$K$1010, 0)))*AU486), 2), 0)</f>
        <v>0</v>
      </c>
      <c r="CP486" s="20"/>
      <c r="CQ486" s="20">
        <f>IFERROR(ROUND(((INDEX('Stock List'!$M$11:$M$1010, MATCH(AX486, 'Stock List'!$K$11:$K$1010, 0))/INDEX('Stock List'!$L$11:$L$1010, MATCH(AX486, 'Stock List'!$K$11:$K$1010, 0)))*AW486), 2), 0)</f>
        <v>0</v>
      </c>
      <c r="CR486" s="22"/>
      <c r="CT486" s="106" t="str">
        <f t="shared" si="400"/>
        <v/>
      </c>
      <c r="CU486" s="22" t="str">
        <f t="shared" si="401"/>
        <v/>
      </c>
      <c r="CX486" s="106" t="str">
        <f t="shared" si="402"/>
        <v/>
      </c>
      <c r="CY486" s="20" t="str">
        <f t="shared" si="403"/>
        <v/>
      </c>
      <c r="CZ486" s="22" t="str">
        <f t="shared" si="404"/>
        <v/>
      </c>
      <c r="DB486" s="76" t="str">
        <f>IF($H486="", "", COUNTIF($G$11:$G$1010, "&gt;"&amp;$G486)+1+COUNTIF($G$11:$G486, $G486)-1)</f>
        <v/>
      </c>
      <c r="DC486" s="76" t="str">
        <f>IF($H486="", "", COUNTIF($CZ$11:$CZ$1010, "&gt;"&amp;$CZ486)+1+COUNTIF($CZ$11:$CZ486, $CZ486)-1)</f>
        <v/>
      </c>
      <c r="DE486" s="147" t="str">
        <f t="shared" si="405"/>
        <v/>
      </c>
      <c r="DF486" s="148"/>
      <c r="DG486" s="19" t="str">
        <f t="shared" si="406"/>
        <v/>
      </c>
      <c r="DH486" s="153" t="str">
        <f t="shared" si="407"/>
        <v/>
      </c>
      <c r="DI486" s="19" t="str">
        <f t="shared" si="359"/>
        <v/>
      </c>
      <c r="DJ486" s="153" t="str">
        <f t="shared" si="360"/>
        <v/>
      </c>
      <c r="DK486" s="19" t="str">
        <f t="shared" si="361"/>
        <v/>
      </c>
      <c r="DL486" s="153" t="str">
        <f t="shared" si="362"/>
        <v/>
      </c>
      <c r="DM486" s="19" t="str">
        <f t="shared" si="363"/>
        <v/>
      </c>
      <c r="DN486" s="153" t="str">
        <f t="shared" si="364"/>
        <v/>
      </c>
      <c r="DO486" s="19" t="str">
        <f t="shared" si="365"/>
        <v/>
      </c>
      <c r="DP486" s="153" t="str">
        <f t="shared" si="366"/>
        <v/>
      </c>
      <c r="DQ486" s="19" t="str">
        <f t="shared" si="367"/>
        <v/>
      </c>
      <c r="DR486" s="153" t="str">
        <f t="shared" si="368"/>
        <v/>
      </c>
      <c r="DS486" s="19" t="str">
        <f t="shared" si="369"/>
        <v/>
      </c>
      <c r="DT486" s="153" t="str">
        <f t="shared" si="370"/>
        <v/>
      </c>
      <c r="DU486" s="19" t="str">
        <f t="shared" si="371"/>
        <v/>
      </c>
      <c r="DV486" s="153" t="str">
        <f t="shared" si="372"/>
        <v/>
      </c>
      <c r="DW486" s="19" t="str">
        <f t="shared" si="373"/>
        <v/>
      </c>
      <c r="DX486" s="153" t="str">
        <f t="shared" si="374"/>
        <v/>
      </c>
      <c r="DY486" s="19" t="str">
        <f t="shared" si="375"/>
        <v/>
      </c>
      <c r="DZ486" s="153" t="str">
        <f t="shared" si="376"/>
        <v/>
      </c>
      <c r="EA486" s="19" t="str">
        <f t="shared" si="377"/>
        <v/>
      </c>
      <c r="EB486" s="153" t="str">
        <f t="shared" si="378"/>
        <v/>
      </c>
      <c r="EC486" s="19" t="str">
        <f t="shared" si="379"/>
        <v/>
      </c>
      <c r="ED486" s="153" t="str">
        <f t="shared" si="380"/>
        <v/>
      </c>
      <c r="EE486" s="19" t="str">
        <f t="shared" si="381"/>
        <v/>
      </c>
      <c r="EF486" s="153" t="str">
        <f t="shared" si="382"/>
        <v/>
      </c>
      <c r="EG486" s="19" t="str">
        <f t="shared" si="383"/>
        <v/>
      </c>
      <c r="EH486" s="153" t="str">
        <f t="shared" si="384"/>
        <v/>
      </c>
      <c r="EI486" s="19" t="str">
        <f t="shared" si="385"/>
        <v/>
      </c>
      <c r="EJ486" s="153" t="str">
        <f t="shared" si="386"/>
        <v/>
      </c>
      <c r="EK486" s="19" t="str">
        <f t="shared" si="387"/>
        <v/>
      </c>
      <c r="EL486" s="153" t="str">
        <f t="shared" si="388"/>
        <v/>
      </c>
      <c r="EM486" s="19" t="str">
        <f t="shared" si="389"/>
        <v/>
      </c>
      <c r="EN486" s="153" t="str">
        <f t="shared" si="390"/>
        <v/>
      </c>
      <c r="EO486" s="19" t="str">
        <f t="shared" si="391"/>
        <v/>
      </c>
      <c r="EP486" s="153" t="str">
        <f t="shared" si="392"/>
        <v/>
      </c>
      <c r="EQ486" s="19" t="str">
        <f t="shared" si="393"/>
        <v/>
      </c>
      <c r="ER486" s="153" t="str">
        <f t="shared" si="394"/>
        <v/>
      </c>
      <c r="ES486" s="19" t="str">
        <f t="shared" si="395"/>
        <v/>
      </c>
      <c r="ET486" s="153" t="str">
        <f t="shared" si="396"/>
        <v/>
      </c>
    </row>
    <row r="487" spans="1:150" x14ac:dyDescent="0.25">
      <c r="A487" s="31"/>
      <c r="B487" s="91" t="str">
        <f t="shared" si="397"/>
        <v/>
      </c>
      <c r="C487" s="20" t="str">
        <f t="shared" si="357"/>
        <v/>
      </c>
      <c r="D487" s="97" t="str">
        <f t="shared" si="358"/>
        <v/>
      </c>
      <c r="E487" s="62" t="str">
        <f t="shared" si="398"/>
        <v/>
      </c>
      <c r="F487" s="31"/>
      <c r="G487" s="282"/>
      <c r="H487" s="283"/>
      <c r="I487" s="284"/>
      <c r="J487" s="285"/>
      <c r="K487" s="286"/>
      <c r="L487" s="287"/>
      <c r="M487" s="288"/>
      <c r="N487" s="287"/>
      <c r="O487" s="288"/>
      <c r="P487" s="287"/>
      <c r="Q487" s="288"/>
      <c r="R487" s="287"/>
      <c r="S487" s="288"/>
      <c r="T487" s="287"/>
      <c r="U487" s="288"/>
      <c r="V487" s="287"/>
      <c r="W487" s="288"/>
      <c r="X487" s="287"/>
      <c r="Y487" s="288"/>
      <c r="Z487" s="287"/>
      <c r="AA487" s="288"/>
      <c r="AB487" s="287"/>
      <c r="AC487" s="288"/>
      <c r="AD487" s="287"/>
      <c r="AE487" s="288"/>
      <c r="AF487" s="287"/>
      <c r="AG487" s="288"/>
      <c r="AH487" s="287"/>
      <c r="AI487" s="288"/>
      <c r="AJ487" s="287"/>
      <c r="AK487" s="288"/>
      <c r="AL487" s="287"/>
      <c r="AM487" s="288"/>
      <c r="AN487" s="287"/>
      <c r="AO487" s="288"/>
      <c r="AP487" s="287"/>
      <c r="AQ487" s="288"/>
      <c r="AR487" s="287"/>
      <c r="AS487" s="288"/>
      <c r="AT487" s="287"/>
      <c r="AU487" s="288"/>
      <c r="AV487" s="287"/>
      <c r="AW487" s="288"/>
      <c r="AX487" s="287"/>
      <c r="AY487" s="31"/>
      <c r="BA487" s="76" t="str">
        <f t="shared" si="399"/>
        <v/>
      </c>
      <c r="BC487" s="76" t="str">
        <f>IF('Stock List'!$K487="", "", 'Stock List'!$K487)</f>
        <v/>
      </c>
      <c r="BE487" s="106">
        <f>IFERROR(ROUND(((INDEX('Stock List'!$M$11:$M$1010, MATCH(L487, 'Stock List'!$K$11:$K$1010, 0))/INDEX('Stock List'!$L$11:$L$1010, MATCH(L487, 'Stock List'!$K$11:$K$1010, 0)))*K487), 2), 0)</f>
        <v>0</v>
      </c>
      <c r="BF487" s="20"/>
      <c r="BG487" s="20">
        <f>IFERROR(ROUND(((INDEX('Stock List'!$M$11:$M$1010, MATCH(N487, 'Stock List'!$K$11:$K$1010, 0))/INDEX('Stock List'!$L$11:$L$1010, MATCH(N487, 'Stock List'!$K$11:$K$1010, 0)))*M487), 2), 0)</f>
        <v>0</v>
      </c>
      <c r="BH487" s="20"/>
      <c r="BI487" s="20">
        <f>IFERROR(ROUND(((INDEX('Stock List'!$M$11:$M$1010, MATCH(P487, 'Stock List'!$K$11:$K$1010, 0))/INDEX('Stock List'!$L$11:$L$1010, MATCH(P487, 'Stock List'!$K$11:$K$1010, 0)))*O487), 2), 0)</f>
        <v>0</v>
      </c>
      <c r="BJ487" s="20"/>
      <c r="BK487" s="20">
        <f>IFERROR(ROUND(((INDEX('Stock List'!$M$11:$M$1010, MATCH(R487, 'Stock List'!$K$11:$K$1010, 0))/INDEX('Stock List'!$L$11:$L$1010, MATCH(R487, 'Stock List'!$K$11:$K$1010, 0)))*Q487), 2), 0)</f>
        <v>0</v>
      </c>
      <c r="BL487" s="20"/>
      <c r="BM487" s="20">
        <f>IFERROR(ROUND(((INDEX('Stock List'!$M$11:$M$1010, MATCH(T487, 'Stock List'!$K$11:$K$1010, 0))/INDEX('Stock List'!$L$11:$L$1010, MATCH(T487, 'Stock List'!$K$11:$K$1010, 0)))*S487), 2), 0)</f>
        <v>0</v>
      </c>
      <c r="BN487" s="20"/>
      <c r="BO487" s="20">
        <f>IFERROR(ROUND(((INDEX('Stock List'!$M$11:$M$1010, MATCH(V487, 'Stock List'!$K$11:$K$1010, 0))/INDEX('Stock List'!$L$11:$L$1010, MATCH(V487, 'Stock List'!$K$11:$K$1010, 0)))*U487), 2), 0)</f>
        <v>0</v>
      </c>
      <c r="BP487" s="20"/>
      <c r="BQ487" s="20">
        <f>IFERROR(ROUND(((INDEX('Stock List'!$M$11:$M$1010, MATCH(X487, 'Stock List'!$K$11:$K$1010, 0))/INDEX('Stock List'!$L$11:$L$1010, MATCH(X487, 'Stock List'!$K$11:$K$1010, 0)))*W487), 2), 0)</f>
        <v>0</v>
      </c>
      <c r="BR487" s="20"/>
      <c r="BS487" s="20">
        <f>IFERROR(ROUND(((INDEX('Stock List'!$M$11:$M$1010, MATCH(Z487, 'Stock List'!$K$11:$K$1010, 0))/INDEX('Stock List'!$L$11:$L$1010, MATCH(Z487, 'Stock List'!$K$11:$K$1010, 0)))*Y487), 2), 0)</f>
        <v>0</v>
      </c>
      <c r="BT487" s="20"/>
      <c r="BU487" s="20">
        <f>IFERROR(ROUND(((INDEX('Stock List'!$M$11:$M$1010, MATCH(AB487, 'Stock List'!$K$11:$K$1010, 0))/INDEX('Stock List'!$L$11:$L$1010, MATCH(AB487, 'Stock List'!$K$11:$K$1010, 0)))*AA487), 2), 0)</f>
        <v>0</v>
      </c>
      <c r="BV487" s="20"/>
      <c r="BW487" s="20">
        <f>IFERROR(ROUND(((INDEX('Stock List'!$M$11:$M$1010, MATCH(AD487, 'Stock List'!$K$11:$K$1010, 0))/INDEX('Stock List'!$L$11:$L$1010, MATCH(AD487, 'Stock List'!$K$11:$K$1010, 0)))*AC487), 2), 0)</f>
        <v>0</v>
      </c>
      <c r="BX487" s="20"/>
      <c r="BY487" s="20">
        <f>IFERROR(ROUND(((INDEX('Stock List'!$M$11:$M$1010, MATCH(AF487, 'Stock List'!$K$11:$K$1010, 0))/INDEX('Stock List'!$L$11:$L$1010, MATCH(AF487, 'Stock List'!$K$11:$K$1010, 0)))*AE487), 2), 0)</f>
        <v>0</v>
      </c>
      <c r="BZ487" s="20"/>
      <c r="CA487" s="20">
        <f>IFERROR(ROUND(((INDEX('Stock List'!$M$11:$M$1010, MATCH(AH487, 'Stock List'!$K$11:$K$1010, 0))/INDEX('Stock List'!$L$11:$L$1010, MATCH(AH487, 'Stock List'!$K$11:$K$1010, 0)))*AG487), 2), 0)</f>
        <v>0</v>
      </c>
      <c r="CB487" s="20"/>
      <c r="CC487" s="20">
        <f>IFERROR(ROUND(((INDEX('Stock List'!$M$11:$M$1010, MATCH(AJ487, 'Stock List'!$K$11:$K$1010, 0))/INDEX('Stock List'!$L$11:$L$1010, MATCH(AJ487, 'Stock List'!$K$11:$K$1010, 0)))*AI487), 2), 0)</f>
        <v>0</v>
      </c>
      <c r="CD487" s="20"/>
      <c r="CE487" s="20">
        <f>IFERROR(ROUND(((INDEX('Stock List'!$M$11:$M$1010, MATCH(AL487, 'Stock List'!$K$11:$K$1010, 0))/INDEX('Stock List'!$L$11:$L$1010, MATCH(AL487, 'Stock List'!$K$11:$K$1010, 0)))*AK487), 2), 0)</f>
        <v>0</v>
      </c>
      <c r="CF487" s="20"/>
      <c r="CG487" s="20">
        <f>IFERROR(ROUND(((INDEX('Stock List'!$M$11:$M$1010, MATCH(AN487, 'Stock List'!$K$11:$K$1010, 0))/INDEX('Stock List'!$L$11:$L$1010, MATCH(AN487, 'Stock List'!$K$11:$K$1010, 0)))*AM487), 2), 0)</f>
        <v>0</v>
      </c>
      <c r="CH487" s="20"/>
      <c r="CI487" s="20">
        <f>IFERROR(ROUND(((INDEX('Stock List'!$M$11:$M$1010, MATCH(AP487, 'Stock List'!$K$11:$K$1010, 0))/INDEX('Stock List'!$L$11:$L$1010, MATCH(AP487, 'Stock List'!$K$11:$K$1010, 0)))*AO487), 2), 0)</f>
        <v>0</v>
      </c>
      <c r="CJ487" s="20"/>
      <c r="CK487" s="20">
        <f>IFERROR(ROUND(((INDEX('Stock List'!$M$11:$M$1010, MATCH(AR487, 'Stock List'!$K$11:$K$1010, 0))/INDEX('Stock List'!$L$11:$L$1010, MATCH(AR487, 'Stock List'!$K$11:$K$1010, 0)))*AQ487), 2), 0)</f>
        <v>0</v>
      </c>
      <c r="CL487" s="20"/>
      <c r="CM487" s="20">
        <f>IFERROR(ROUND(((INDEX('Stock List'!$M$11:$M$1010, MATCH(AT487, 'Stock List'!$K$11:$K$1010, 0))/INDEX('Stock List'!$L$11:$L$1010, MATCH(AT487, 'Stock List'!$K$11:$K$1010, 0)))*AS487), 2), 0)</f>
        <v>0</v>
      </c>
      <c r="CN487" s="20"/>
      <c r="CO487" s="20">
        <f>IFERROR(ROUND(((INDEX('Stock List'!$M$11:$M$1010, MATCH(AV487, 'Stock List'!$K$11:$K$1010, 0))/INDEX('Stock List'!$L$11:$L$1010, MATCH(AV487, 'Stock List'!$K$11:$K$1010, 0)))*AU487), 2), 0)</f>
        <v>0</v>
      </c>
      <c r="CP487" s="20"/>
      <c r="CQ487" s="20">
        <f>IFERROR(ROUND(((INDEX('Stock List'!$M$11:$M$1010, MATCH(AX487, 'Stock List'!$K$11:$K$1010, 0))/INDEX('Stock List'!$L$11:$L$1010, MATCH(AX487, 'Stock List'!$K$11:$K$1010, 0)))*AW487), 2), 0)</f>
        <v>0</v>
      </c>
      <c r="CR487" s="22"/>
      <c r="CT487" s="106" t="str">
        <f t="shared" si="400"/>
        <v/>
      </c>
      <c r="CU487" s="22" t="str">
        <f t="shared" si="401"/>
        <v/>
      </c>
      <c r="CX487" s="106" t="str">
        <f t="shared" si="402"/>
        <v/>
      </c>
      <c r="CY487" s="20" t="str">
        <f t="shared" si="403"/>
        <v/>
      </c>
      <c r="CZ487" s="22" t="str">
        <f t="shared" si="404"/>
        <v/>
      </c>
      <c r="DB487" s="76" t="str">
        <f>IF($H487="", "", COUNTIF($G$11:$G$1010, "&gt;"&amp;$G487)+1+COUNTIF($G$11:$G487, $G487)-1)</f>
        <v/>
      </c>
      <c r="DC487" s="76" t="str">
        <f>IF($H487="", "", COUNTIF($CZ$11:$CZ$1010, "&gt;"&amp;$CZ487)+1+COUNTIF($CZ$11:$CZ487, $CZ487)-1)</f>
        <v/>
      </c>
      <c r="DE487" s="147" t="str">
        <f t="shared" si="405"/>
        <v/>
      </c>
      <c r="DF487" s="148"/>
      <c r="DG487" s="19" t="str">
        <f t="shared" si="406"/>
        <v/>
      </c>
      <c r="DH487" s="153" t="str">
        <f t="shared" si="407"/>
        <v/>
      </c>
      <c r="DI487" s="19" t="str">
        <f t="shared" si="359"/>
        <v/>
      </c>
      <c r="DJ487" s="153" t="str">
        <f t="shared" si="360"/>
        <v/>
      </c>
      <c r="DK487" s="19" t="str">
        <f t="shared" si="361"/>
        <v/>
      </c>
      <c r="DL487" s="153" t="str">
        <f t="shared" si="362"/>
        <v/>
      </c>
      <c r="DM487" s="19" t="str">
        <f t="shared" si="363"/>
        <v/>
      </c>
      <c r="DN487" s="153" t="str">
        <f t="shared" si="364"/>
        <v/>
      </c>
      <c r="DO487" s="19" t="str">
        <f t="shared" si="365"/>
        <v/>
      </c>
      <c r="DP487" s="153" t="str">
        <f t="shared" si="366"/>
        <v/>
      </c>
      <c r="DQ487" s="19" t="str">
        <f t="shared" si="367"/>
        <v/>
      </c>
      <c r="DR487" s="153" t="str">
        <f t="shared" si="368"/>
        <v/>
      </c>
      <c r="DS487" s="19" t="str">
        <f t="shared" si="369"/>
        <v/>
      </c>
      <c r="DT487" s="153" t="str">
        <f t="shared" si="370"/>
        <v/>
      </c>
      <c r="DU487" s="19" t="str">
        <f t="shared" si="371"/>
        <v/>
      </c>
      <c r="DV487" s="153" t="str">
        <f t="shared" si="372"/>
        <v/>
      </c>
      <c r="DW487" s="19" t="str">
        <f t="shared" si="373"/>
        <v/>
      </c>
      <c r="DX487" s="153" t="str">
        <f t="shared" si="374"/>
        <v/>
      </c>
      <c r="DY487" s="19" t="str">
        <f t="shared" si="375"/>
        <v/>
      </c>
      <c r="DZ487" s="153" t="str">
        <f t="shared" si="376"/>
        <v/>
      </c>
      <c r="EA487" s="19" t="str">
        <f t="shared" si="377"/>
        <v/>
      </c>
      <c r="EB487" s="153" t="str">
        <f t="shared" si="378"/>
        <v/>
      </c>
      <c r="EC487" s="19" t="str">
        <f t="shared" si="379"/>
        <v/>
      </c>
      <c r="ED487" s="153" t="str">
        <f t="shared" si="380"/>
        <v/>
      </c>
      <c r="EE487" s="19" t="str">
        <f t="shared" si="381"/>
        <v/>
      </c>
      <c r="EF487" s="153" t="str">
        <f t="shared" si="382"/>
        <v/>
      </c>
      <c r="EG487" s="19" t="str">
        <f t="shared" si="383"/>
        <v/>
      </c>
      <c r="EH487" s="153" t="str">
        <f t="shared" si="384"/>
        <v/>
      </c>
      <c r="EI487" s="19" t="str">
        <f t="shared" si="385"/>
        <v/>
      </c>
      <c r="EJ487" s="153" t="str">
        <f t="shared" si="386"/>
        <v/>
      </c>
      <c r="EK487" s="19" t="str">
        <f t="shared" si="387"/>
        <v/>
      </c>
      <c r="EL487" s="153" t="str">
        <f t="shared" si="388"/>
        <v/>
      </c>
      <c r="EM487" s="19" t="str">
        <f t="shared" si="389"/>
        <v/>
      </c>
      <c r="EN487" s="153" t="str">
        <f t="shared" si="390"/>
        <v/>
      </c>
      <c r="EO487" s="19" t="str">
        <f t="shared" si="391"/>
        <v/>
      </c>
      <c r="EP487" s="153" t="str">
        <f t="shared" si="392"/>
        <v/>
      </c>
      <c r="EQ487" s="19" t="str">
        <f t="shared" si="393"/>
        <v/>
      </c>
      <c r="ER487" s="153" t="str">
        <f t="shared" si="394"/>
        <v/>
      </c>
      <c r="ES487" s="19" t="str">
        <f t="shared" si="395"/>
        <v/>
      </c>
      <c r="ET487" s="153" t="str">
        <f t="shared" si="396"/>
        <v/>
      </c>
    </row>
    <row r="488" spans="1:150" x14ac:dyDescent="0.25">
      <c r="A488" s="31"/>
      <c r="B488" s="91" t="str">
        <f t="shared" si="397"/>
        <v/>
      </c>
      <c r="C488" s="20" t="str">
        <f t="shared" si="357"/>
        <v/>
      </c>
      <c r="D488" s="97" t="str">
        <f t="shared" si="358"/>
        <v/>
      </c>
      <c r="E488" s="62" t="str">
        <f t="shared" si="398"/>
        <v/>
      </c>
      <c r="F488" s="31"/>
      <c r="G488" s="282"/>
      <c r="H488" s="283"/>
      <c r="I488" s="284"/>
      <c r="J488" s="285"/>
      <c r="K488" s="286"/>
      <c r="L488" s="287"/>
      <c r="M488" s="288"/>
      <c r="N488" s="287"/>
      <c r="O488" s="288"/>
      <c r="P488" s="287"/>
      <c r="Q488" s="288"/>
      <c r="R488" s="287"/>
      <c r="S488" s="288"/>
      <c r="T488" s="287"/>
      <c r="U488" s="288"/>
      <c r="V488" s="287"/>
      <c r="W488" s="288"/>
      <c r="X488" s="287"/>
      <c r="Y488" s="288"/>
      <c r="Z488" s="287"/>
      <c r="AA488" s="288"/>
      <c r="AB488" s="287"/>
      <c r="AC488" s="288"/>
      <c r="AD488" s="287"/>
      <c r="AE488" s="288"/>
      <c r="AF488" s="287"/>
      <c r="AG488" s="288"/>
      <c r="AH488" s="287"/>
      <c r="AI488" s="288"/>
      <c r="AJ488" s="287"/>
      <c r="AK488" s="288"/>
      <c r="AL488" s="287"/>
      <c r="AM488" s="288"/>
      <c r="AN488" s="287"/>
      <c r="AO488" s="288"/>
      <c r="AP488" s="287"/>
      <c r="AQ488" s="288"/>
      <c r="AR488" s="287"/>
      <c r="AS488" s="288"/>
      <c r="AT488" s="287"/>
      <c r="AU488" s="288"/>
      <c r="AV488" s="287"/>
      <c r="AW488" s="288"/>
      <c r="AX488" s="287"/>
      <c r="AY488" s="31"/>
      <c r="BA488" s="76" t="str">
        <f t="shared" si="399"/>
        <v/>
      </c>
      <c r="BC488" s="76" t="str">
        <f>IF('Stock List'!$K488="", "", 'Stock List'!$K488)</f>
        <v/>
      </c>
      <c r="BE488" s="106">
        <f>IFERROR(ROUND(((INDEX('Stock List'!$M$11:$M$1010, MATCH(L488, 'Stock List'!$K$11:$K$1010, 0))/INDEX('Stock List'!$L$11:$L$1010, MATCH(L488, 'Stock List'!$K$11:$K$1010, 0)))*K488), 2), 0)</f>
        <v>0</v>
      </c>
      <c r="BF488" s="20"/>
      <c r="BG488" s="20">
        <f>IFERROR(ROUND(((INDEX('Stock List'!$M$11:$M$1010, MATCH(N488, 'Stock List'!$K$11:$K$1010, 0))/INDEX('Stock List'!$L$11:$L$1010, MATCH(N488, 'Stock List'!$K$11:$K$1010, 0)))*M488), 2), 0)</f>
        <v>0</v>
      </c>
      <c r="BH488" s="20"/>
      <c r="BI488" s="20">
        <f>IFERROR(ROUND(((INDEX('Stock List'!$M$11:$M$1010, MATCH(P488, 'Stock List'!$K$11:$K$1010, 0))/INDEX('Stock List'!$L$11:$L$1010, MATCH(P488, 'Stock List'!$K$11:$K$1010, 0)))*O488), 2), 0)</f>
        <v>0</v>
      </c>
      <c r="BJ488" s="20"/>
      <c r="BK488" s="20">
        <f>IFERROR(ROUND(((INDEX('Stock List'!$M$11:$M$1010, MATCH(R488, 'Stock List'!$K$11:$K$1010, 0))/INDEX('Stock List'!$L$11:$L$1010, MATCH(R488, 'Stock List'!$K$11:$K$1010, 0)))*Q488), 2), 0)</f>
        <v>0</v>
      </c>
      <c r="BL488" s="20"/>
      <c r="BM488" s="20">
        <f>IFERROR(ROUND(((INDEX('Stock List'!$M$11:$M$1010, MATCH(T488, 'Stock List'!$K$11:$K$1010, 0))/INDEX('Stock List'!$L$11:$L$1010, MATCH(T488, 'Stock List'!$K$11:$K$1010, 0)))*S488), 2), 0)</f>
        <v>0</v>
      </c>
      <c r="BN488" s="20"/>
      <c r="BO488" s="20">
        <f>IFERROR(ROUND(((INDEX('Stock List'!$M$11:$M$1010, MATCH(V488, 'Stock List'!$K$11:$K$1010, 0))/INDEX('Stock List'!$L$11:$L$1010, MATCH(V488, 'Stock List'!$K$11:$K$1010, 0)))*U488), 2), 0)</f>
        <v>0</v>
      </c>
      <c r="BP488" s="20"/>
      <c r="BQ488" s="20">
        <f>IFERROR(ROUND(((INDEX('Stock List'!$M$11:$M$1010, MATCH(X488, 'Stock List'!$K$11:$K$1010, 0))/INDEX('Stock List'!$L$11:$L$1010, MATCH(X488, 'Stock List'!$K$11:$K$1010, 0)))*W488), 2), 0)</f>
        <v>0</v>
      </c>
      <c r="BR488" s="20"/>
      <c r="BS488" s="20">
        <f>IFERROR(ROUND(((INDEX('Stock List'!$M$11:$M$1010, MATCH(Z488, 'Stock List'!$K$11:$K$1010, 0))/INDEX('Stock List'!$L$11:$L$1010, MATCH(Z488, 'Stock List'!$K$11:$K$1010, 0)))*Y488), 2), 0)</f>
        <v>0</v>
      </c>
      <c r="BT488" s="20"/>
      <c r="BU488" s="20">
        <f>IFERROR(ROUND(((INDEX('Stock List'!$M$11:$M$1010, MATCH(AB488, 'Stock List'!$K$11:$K$1010, 0))/INDEX('Stock List'!$L$11:$L$1010, MATCH(AB488, 'Stock List'!$K$11:$K$1010, 0)))*AA488), 2), 0)</f>
        <v>0</v>
      </c>
      <c r="BV488" s="20"/>
      <c r="BW488" s="20">
        <f>IFERROR(ROUND(((INDEX('Stock List'!$M$11:$M$1010, MATCH(AD488, 'Stock List'!$K$11:$K$1010, 0))/INDEX('Stock List'!$L$11:$L$1010, MATCH(AD488, 'Stock List'!$K$11:$K$1010, 0)))*AC488), 2), 0)</f>
        <v>0</v>
      </c>
      <c r="BX488" s="20"/>
      <c r="BY488" s="20">
        <f>IFERROR(ROUND(((INDEX('Stock List'!$M$11:$M$1010, MATCH(AF488, 'Stock List'!$K$11:$K$1010, 0))/INDEX('Stock List'!$L$11:$L$1010, MATCH(AF488, 'Stock List'!$K$11:$K$1010, 0)))*AE488), 2), 0)</f>
        <v>0</v>
      </c>
      <c r="BZ488" s="20"/>
      <c r="CA488" s="20">
        <f>IFERROR(ROUND(((INDEX('Stock List'!$M$11:$M$1010, MATCH(AH488, 'Stock List'!$K$11:$K$1010, 0))/INDEX('Stock List'!$L$11:$L$1010, MATCH(AH488, 'Stock List'!$K$11:$K$1010, 0)))*AG488), 2), 0)</f>
        <v>0</v>
      </c>
      <c r="CB488" s="20"/>
      <c r="CC488" s="20">
        <f>IFERROR(ROUND(((INDEX('Stock List'!$M$11:$M$1010, MATCH(AJ488, 'Stock List'!$K$11:$K$1010, 0))/INDEX('Stock List'!$L$11:$L$1010, MATCH(AJ488, 'Stock List'!$K$11:$K$1010, 0)))*AI488), 2), 0)</f>
        <v>0</v>
      </c>
      <c r="CD488" s="20"/>
      <c r="CE488" s="20">
        <f>IFERROR(ROUND(((INDEX('Stock List'!$M$11:$M$1010, MATCH(AL488, 'Stock List'!$K$11:$K$1010, 0))/INDEX('Stock List'!$L$11:$L$1010, MATCH(AL488, 'Stock List'!$K$11:$K$1010, 0)))*AK488), 2), 0)</f>
        <v>0</v>
      </c>
      <c r="CF488" s="20"/>
      <c r="CG488" s="20">
        <f>IFERROR(ROUND(((INDEX('Stock List'!$M$11:$M$1010, MATCH(AN488, 'Stock List'!$K$11:$K$1010, 0))/INDEX('Stock List'!$L$11:$L$1010, MATCH(AN488, 'Stock List'!$K$11:$K$1010, 0)))*AM488), 2), 0)</f>
        <v>0</v>
      </c>
      <c r="CH488" s="20"/>
      <c r="CI488" s="20">
        <f>IFERROR(ROUND(((INDEX('Stock List'!$M$11:$M$1010, MATCH(AP488, 'Stock List'!$K$11:$K$1010, 0))/INDEX('Stock List'!$L$11:$L$1010, MATCH(AP488, 'Stock List'!$K$11:$K$1010, 0)))*AO488), 2), 0)</f>
        <v>0</v>
      </c>
      <c r="CJ488" s="20"/>
      <c r="CK488" s="20">
        <f>IFERROR(ROUND(((INDEX('Stock List'!$M$11:$M$1010, MATCH(AR488, 'Stock List'!$K$11:$K$1010, 0))/INDEX('Stock List'!$L$11:$L$1010, MATCH(AR488, 'Stock List'!$K$11:$K$1010, 0)))*AQ488), 2), 0)</f>
        <v>0</v>
      </c>
      <c r="CL488" s="20"/>
      <c r="CM488" s="20">
        <f>IFERROR(ROUND(((INDEX('Stock List'!$M$11:$M$1010, MATCH(AT488, 'Stock List'!$K$11:$K$1010, 0))/INDEX('Stock List'!$L$11:$L$1010, MATCH(AT488, 'Stock List'!$K$11:$K$1010, 0)))*AS488), 2), 0)</f>
        <v>0</v>
      </c>
      <c r="CN488" s="20"/>
      <c r="CO488" s="20">
        <f>IFERROR(ROUND(((INDEX('Stock List'!$M$11:$M$1010, MATCH(AV488, 'Stock List'!$K$11:$K$1010, 0))/INDEX('Stock List'!$L$11:$L$1010, MATCH(AV488, 'Stock List'!$K$11:$K$1010, 0)))*AU488), 2), 0)</f>
        <v>0</v>
      </c>
      <c r="CP488" s="20"/>
      <c r="CQ488" s="20">
        <f>IFERROR(ROUND(((INDEX('Stock List'!$M$11:$M$1010, MATCH(AX488, 'Stock List'!$K$11:$K$1010, 0))/INDEX('Stock List'!$L$11:$L$1010, MATCH(AX488, 'Stock List'!$K$11:$K$1010, 0)))*AW488), 2), 0)</f>
        <v>0</v>
      </c>
      <c r="CR488" s="22"/>
      <c r="CT488" s="106" t="str">
        <f t="shared" si="400"/>
        <v/>
      </c>
      <c r="CU488" s="22" t="str">
        <f t="shared" si="401"/>
        <v/>
      </c>
      <c r="CX488" s="106" t="str">
        <f t="shared" si="402"/>
        <v/>
      </c>
      <c r="CY488" s="20" t="str">
        <f t="shared" si="403"/>
        <v/>
      </c>
      <c r="CZ488" s="22" t="str">
        <f t="shared" si="404"/>
        <v/>
      </c>
      <c r="DB488" s="76" t="str">
        <f>IF($H488="", "", COUNTIF($G$11:$G$1010, "&gt;"&amp;$G488)+1+COUNTIF($G$11:$G488, $G488)-1)</f>
        <v/>
      </c>
      <c r="DC488" s="76" t="str">
        <f>IF($H488="", "", COUNTIF($CZ$11:$CZ$1010, "&gt;"&amp;$CZ488)+1+COUNTIF($CZ$11:$CZ488, $CZ488)-1)</f>
        <v/>
      </c>
      <c r="DE488" s="147" t="str">
        <f t="shared" si="405"/>
        <v/>
      </c>
      <c r="DF488" s="148"/>
      <c r="DG488" s="19" t="str">
        <f t="shared" si="406"/>
        <v/>
      </c>
      <c r="DH488" s="153" t="str">
        <f t="shared" si="407"/>
        <v/>
      </c>
      <c r="DI488" s="19" t="str">
        <f t="shared" si="359"/>
        <v/>
      </c>
      <c r="DJ488" s="153" t="str">
        <f t="shared" si="360"/>
        <v/>
      </c>
      <c r="DK488" s="19" t="str">
        <f t="shared" si="361"/>
        <v/>
      </c>
      <c r="DL488" s="153" t="str">
        <f t="shared" si="362"/>
        <v/>
      </c>
      <c r="DM488" s="19" t="str">
        <f t="shared" si="363"/>
        <v/>
      </c>
      <c r="DN488" s="153" t="str">
        <f t="shared" si="364"/>
        <v/>
      </c>
      <c r="DO488" s="19" t="str">
        <f t="shared" si="365"/>
        <v/>
      </c>
      <c r="DP488" s="153" t="str">
        <f t="shared" si="366"/>
        <v/>
      </c>
      <c r="DQ488" s="19" t="str">
        <f t="shared" si="367"/>
        <v/>
      </c>
      <c r="DR488" s="153" t="str">
        <f t="shared" si="368"/>
        <v/>
      </c>
      <c r="DS488" s="19" t="str">
        <f t="shared" si="369"/>
        <v/>
      </c>
      <c r="DT488" s="153" t="str">
        <f t="shared" si="370"/>
        <v/>
      </c>
      <c r="DU488" s="19" t="str">
        <f t="shared" si="371"/>
        <v/>
      </c>
      <c r="DV488" s="153" t="str">
        <f t="shared" si="372"/>
        <v/>
      </c>
      <c r="DW488" s="19" t="str">
        <f t="shared" si="373"/>
        <v/>
      </c>
      <c r="DX488" s="153" t="str">
        <f t="shared" si="374"/>
        <v/>
      </c>
      <c r="DY488" s="19" t="str">
        <f t="shared" si="375"/>
        <v/>
      </c>
      <c r="DZ488" s="153" t="str">
        <f t="shared" si="376"/>
        <v/>
      </c>
      <c r="EA488" s="19" t="str">
        <f t="shared" si="377"/>
        <v/>
      </c>
      <c r="EB488" s="153" t="str">
        <f t="shared" si="378"/>
        <v/>
      </c>
      <c r="EC488" s="19" t="str">
        <f t="shared" si="379"/>
        <v/>
      </c>
      <c r="ED488" s="153" t="str">
        <f t="shared" si="380"/>
        <v/>
      </c>
      <c r="EE488" s="19" t="str">
        <f t="shared" si="381"/>
        <v/>
      </c>
      <c r="EF488" s="153" t="str">
        <f t="shared" si="382"/>
        <v/>
      </c>
      <c r="EG488" s="19" t="str">
        <f t="shared" si="383"/>
        <v/>
      </c>
      <c r="EH488" s="153" t="str">
        <f t="shared" si="384"/>
        <v/>
      </c>
      <c r="EI488" s="19" t="str">
        <f t="shared" si="385"/>
        <v/>
      </c>
      <c r="EJ488" s="153" t="str">
        <f t="shared" si="386"/>
        <v/>
      </c>
      <c r="EK488" s="19" t="str">
        <f t="shared" si="387"/>
        <v/>
      </c>
      <c r="EL488" s="153" t="str">
        <f t="shared" si="388"/>
        <v/>
      </c>
      <c r="EM488" s="19" t="str">
        <f t="shared" si="389"/>
        <v/>
      </c>
      <c r="EN488" s="153" t="str">
        <f t="shared" si="390"/>
        <v/>
      </c>
      <c r="EO488" s="19" t="str">
        <f t="shared" si="391"/>
        <v/>
      </c>
      <c r="EP488" s="153" t="str">
        <f t="shared" si="392"/>
        <v/>
      </c>
      <c r="EQ488" s="19" t="str">
        <f t="shared" si="393"/>
        <v/>
      </c>
      <c r="ER488" s="153" t="str">
        <f t="shared" si="394"/>
        <v/>
      </c>
      <c r="ES488" s="19" t="str">
        <f t="shared" si="395"/>
        <v/>
      </c>
      <c r="ET488" s="153" t="str">
        <f t="shared" si="396"/>
        <v/>
      </c>
    </row>
    <row r="489" spans="1:150" x14ac:dyDescent="0.25">
      <c r="A489" s="31"/>
      <c r="B489" s="91" t="str">
        <f t="shared" si="397"/>
        <v/>
      </c>
      <c r="C489" s="20" t="str">
        <f t="shared" si="357"/>
        <v/>
      </c>
      <c r="D489" s="97" t="str">
        <f t="shared" si="358"/>
        <v/>
      </c>
      <c r="E489" s="62" t="str">
        <f t="shared" si="398"/>
        <v/>
      </c>
      <c r="F489" s="31"/>
      <c r="G489" s="282"/>
      <c r="H489" s="283"/>
      <c r="I489" s="284"/>
      <c r="J489" s="285"/>
      <c r="K489" s="286"/>
      <c r="L489" s="287"/>
      <c r="M489" s="288"/>
      <c r="N489" s="287"/>
      <c r="O489" s="288"/>
      <c r="P489" s="287"/>
      <c r="Q489" s="288"/>
      <c r="R489" s="287"/>
      <c r="S489" s="288"/>
      <c r="T489" s="287"/>
      <c r="U489" s="288"/>
      <c r="V489" s="287"/>
      <c r="W489" s="288"/>
      <c r="X489" s="287"/>
      <c r="Y489" s="288"/>
      <c r="Z489" s="287"/>
      <c r="AA489" s="288"/>
      <c r="AB489" s="287"/>
      <c r="AC489" s="288"/>
      <c r="AD489" s="287"/>
      <c r="AE489" s="288"/>
      <c r="AF489" s="287"/>
      <c r="AG489" s="288"/>
      <c r="AH489" s="287"/>
      <c r="AI489" s="288"/>
      <c r="AJ489" s="287"/>
      <c r="AK489" s="288"/>
      <c r="AL489" s="287"/>
      <c r="AM489" s="288"/>
      <c r="AN489" s="287"/>
      <c r="AO489" s="288"/>
      <c r="AP489" s="287"/>
      <c r="AQ489" s="288"/>
      <c r="AR489" s="287"/>
      <c r="AS489" s="288"/>
      <c r="AT489" s="287"/>
      <c r="AU489" s="288"/>
      <c r="AV489" s="287"/>
      <c r="AW489" s="288"/>
      <c r="AX489" s="287"/>
      <c r="AY489" s="31"/>
      <c r="BA489" s="76" t="str">
        <f t="shared" si="399"/>
        <v/>
      </c>
      <c r="BC489" s="76" t="str">
        <f>IF('Stock List'!$K489="", "", 'Stock List'!$K489)</f>
        <v/>
      </c>
      <c r="BE489" s="106">
        <f>IFERROR(ROUND(((INDEX('Stock List'!$M$11:$M$1010, MATCH(L489, 'Stock List'!$K$11:$K$1010, 0))/INDEX('Stock List'!$L$11:$L$1010, MATCH(L489, 'Stock List'!$K$11:$K$1010, 0)))*K489), 2), 0)</f>
        <v>0</v>
      </c>
      <c r="BF489" s="20"/>
      <c r="BG489" s="20">
        <f>IFERROR(ROUND(((INDEX('Stock List'!$M$11:$M$1010, MATCH(N489, 'Stock List'!$K$11:$K$1010, 0))/INDEX('Stock List'!$L$11:$L$1010, MATCH(N489, 'Stock List'!$K$11:$K$1010, 0)))*M489), 2), 0)</f>
        <v>0</v>
      </c>
      <c r="BH489" s="20"/>
      <c r="BI489" s="20">
        <f>IFERROR(ROUND(((INDEX('Stock List'!$M$11:$M$1010, MATCH(P489, 'Stock List'!$K$11:$K$1010, 0))/INDEX('Stock List'!$L$11:$L$1010, MATCH(P489, 'Stock List'!$K$11:$K$1010, 0)))*O489), 2), 0)</f>
        <v>0</v>
      </c>
      <c r="BJ489" s="20"/>
      <c r="BK489" s="20">
        <f>IFERROR(ROUND(((INDEX('Stock List'!$M$11:$M$1010, MATCH(R489, 'Stock List'!$K$11:$K$1010, 0))/INDEX('Stock List'!$L$11:$L$1010, MATCH(R489, 'Stock List'!$K$11:$K$1010, 0)))*Q489), 2), 0)</f>
        <v>0</v>
      </c>
      <c r="BL489" s="20"/>
      <c r="BM489" s="20">
        <f>IFERROR(ROUND(((INDEX('Stock List'!$M$11:$M$1010, MATCH(T489, 'Stock List'!$K$11:$K$1010, 0))/INDEX('Stock List'!$L$11:$L$1010, MATCH(T489, 'Stock List'!$K$11:$K$1010, 0)))*S489), 2), 0)</f>
        <v>0</v>
      </c>
      <c r="BN489" s="20"/>
      <c r="BO489" s="20">
        <f>IFERROR(ROUND(((INDEX('Stock List'!$M$11:$M$1010, MATCH(V489, 'Stock List'!$K$11:$K$1010, 0))/INDEX('Stock List'!$L$11:$L$1010, MATCH(V489, 'Stock List'!$K$11:$K$1010, 0)))*U489), 2), 0)</f>
        <v>0</v>
      </c>
      <c r="BP489" s="20"/>
      <c r="BQ489" s="20">
        <f>IFERROR(ROUND(((INDEX('Stock List'!$M$11:$M$1010, MATCH(X489, 'Stock List'!$K$11:$K$1010, 0))/INDEX('Stock List'!$L$11:$L$1010, MATCH(X489, 'Stock List'!$K$11:$K$1010, 0)))*W489), 2), 0)</f>
        <v>0</v>
      </c>
      <c r="BR489" s="20"/>
      <c r="BS489" s="20">
        <f>IFERROR(ROUND(((INDEX('Stock List'!$M$11:$M$1010, MATCH(Z489, 'Stock List'!$K$11:$K$1010, 0))/INDEX('Stock List'!$L$11:$L$1010, MATCH(Z489, 'Stock List'!$K$11:$K$1010, 0)))*Y489), 2), 0)</f>
        <v>0</v>
      </c>
      <c r="BT489" s="20"/>
      <c r="BU489" s="20">
        <f>IFERROR(ROUND(((INDEX('Stock List'!$M$11:$M$1010, MATCH(AB489, 'Stock List'!$K$11:$K$1010, 0))/INDEX('Stock List'!$L$11:$L$1010, MATCH(AB489, 'Stock List'!$K$11:$K$1010, 0)))*AA489), 2), 0)</f>
        <v>0</v>
      </c>
      <c r="BV489" s="20"/>
      <c r="BW489" s="20">
        <f>IFERROR(ROUND(((INDEX('Stock List'!$M$11:$M$1010, MATCH(AD489, 'Stock List'!$K$11:$K$1010, 0))/INDEX('Stock List'!$L$11:$L$1010, MATCH(AD489, 'Stock List'!$K$11:$K$1010, 0)))*AC489), 2), 0)</f>
        <v>0</v>
      </c>
      <c r="BX489" s="20"/>
      <c r="BY489" s="20">
        <f>IFERROR(ROUND(((INDEX('Stock List'!$M$11:$M$1010, MATCH(AF489, 'Stock List'!$K$11:$K$1010, 0))/INDEX('Stock List'!$L$11:$L$1010, MATCH(AF489, 'Stock List'!$K$11:$K$1010, 0)))*AE489), 2), 0)</f>
        <v>0</v>
      </c>
      <c r="BZ489" s="20"/>
      <c r="CA489" s="20">
        <f>IFERROR(ROUND(((INDEX('Stock List'!$M$11:$M$1010, MATCH(AH489, 'Stock List'!$K$11:$K$1010, 0))/INDEX('Stock List'!$L$11:$L$1010, MATCH(AH489, 'Stock List'!$K$11:$K$1010, 0)))*AG489), 2), 0)</f>
        <v>0</v>
      </c>
      <c r="CB489" s="20"/>
      <c r="CC489" s="20">
        <f>IFERROR(ROUND(((INDEX('Stock List'!$M$11:$M$1010, MATCH(AJ489, 'Stock List'!$K$11:$K$1010, 0))/INDEX('Stock List'!$L$11:$L$1010, MATCH(AJ489, 'Stock List'!$K$11:$K$1010, 0)))*AI489), 2), 0)</f>
        <v>0</v>
      </c>
      <c r="CD489" s="20"/>
      <c r="CE489" s="20">
        <f>IFERROR(ROUND(((INDEX('Stock List'!$M$11:$M$1010, MATCH(AL489, 'Stock List'!$K$11:$K$1010, 0))/INDEX('Stock List'!$L$11:$L$1010, MATCH(AL489, 'Stock List'!$K$11:$K$1010, 0)))*AK489), 2), 0)</f>
        <v>0</v>
      </c>
      <c r="CF489" s="20"/>
      <c r="CG489" s="20">
        <f>IFERROR(ROUND(((INDEX('Stock List'!$M$11:$M$1010, MATCH(AN489, 'Stock List'!$K$11:$K$1010, 0))/INDEX('Stock List'!$L$11:$L$1010, MATCH(AN489, 'Stock List'!$K$11:$K$1010, 0)))*AM489), 2), 0)</f>
        <v>0</v>
      </c>
      <c r="CH489" s="20"/>
      <c r="CI489" s="20">
        <f>IFERROR(ROUND(((INDEX('Stock List'!$M$11:$M$1010, MATCH(AP489, 'Stock List'!$K$11:$K$1010, 0))/INDEX('Stock List'!$L$11:$L$1010, MATCH(AP489, 'Stock List'!$K$11:$K$1010, 0)))*AO489), 2), 0)</f>
        <v>0</v>
      </c>
      <c r="CJ489" s="20"/>
      <c r="CK489" s="20">
        <f>IFERROR(ROUND(((INDEX('Stock List'!$M$11:$M$1010, MATCH(AR489, 'Stock List'!$K$11:$K$1010, 0))/INDEX('Stock List'!$L$11:$L$1010, MATCH(AR489, 'Stock List'!$K$11:$K$1010, 0)))*AQ489), 2), 0)</f>
        <v>0</v>
      </c>
      <c r="CL489" s="20"/>
      <c r="CM489" s="20">
        <f>IFERROR(ROUND(((INDEX('Stock List'!$M$11:$M$1010, MATCH(AT489, 'Stock List'!$K$11:$K$1010, 0))/INDEX('Stock List'!$L$11:$L$1010, MATCH(AT489, 'Stock List'!$K$11:$K$1010, 0)))*AS489), 2), 0)</f>
        <v>0</v>
      </c>
      <c r="CN489" s="20"/>
      <c r="CO489" s="20">
        <f>IFERROR(ROUND(((INDEX('Stock List'!$M$11:$M$1010, MATCH(AV489, 'Stock List'!$K$11:$K$1010, 0))/INDEX('Stock List'!$L$11:$L$1010, MATCH(AV489, 'Stock List'!$K$11:$K$1010, 0)))*AU489), 2), 0)</f>
        <v>0</v>
      </c>
      <c r="CP489" s="20"/>
      <c r="CQ489" s="20">
        <f>IFERROR(ROUND(((INDEX('Stock List'!$M$11:$M$1010, MATCH(AX489, 'Stock List'!$K$11:$K$1010, 0))/INDEX('Stock List'!$L$11:$L$1010, MATCH(AX489, 'Stock List'!$K$11:$K$1010, 0)))*AW489), 2), 0)</f>
        <v>0</v>
      </c>
      <c r="CR489" s="22"/>
      <c r="CT489" s="106" t="str">
        <f t="shared" si="400"/>
        <v/>
      </c>
      <c r="CU489" s="22" t="str">
        <f t="shared" si="401"/>
        <v/>
      </c>
      <c r="CX489" s="106" t="str">
        <f t="shared" si="402"/>
        <v/>
      </c>
      <c r="CY489" s="20" t="str">
        <f t="shared" si="403"/>
        <v/>
      </c>
      <c r="CZ489" s="22" t="str">
        <f t="shared" si="404"/>
        <v/>
      </c>
      <c r="DB489" s="76" t="str">
        <f>IF($H489="", "", COUNTIF($G$11:$G$1010, "&gt;"&amp;$G489)+1+COUNTIF($G$11:$G489, $G489)-1)</f>
        <v/>
      </c>
      <c r="DC489" s="76" t="str">
        <f>IF($H489="", "", COUNTIF($CZ$11:$CZ$1010, "&gt;"&amp;$CZ489)+1+COUNTIF($CZ$11:$CZ489, $CZ489)-1)</f>
        <v/>
      </c>
      <c r="DE489" s="147" t="str">
        <f t="shared" si="405"/>
        <v/>
      </c>
      <c r="DF489" s="148"/>
      <c r="DG489" s="19" t="str">
        <f t="shared" si="406"/>
        <v/>
      </c>
      <c r="DH489" s="153" t="str">
        <f t="shared" si="407"/>
        <v/>
      </c>
      <c r="DI489" s="19" t="str">
        <f t="shared" si="359"/>
        <v/>
      </c>
      <c r="DJ489" s="153" t="str">
        <f t="shared" si="360"/>
        <v/>
      </c>
      <c r="DK489" s="19" t="str">
        <f t="shared" si="361"/>
        <v/>
      </c>
      <c r="DL489" s="153" t="str">
        <f t="shared" si="362"/>
        <v/>
      </c>
      <c r="DM489" s="19" t="str">
        <f t="shared" si="363"/>
        <v/>
      </c>
      <c r="DN489" s="153" t="str">
        <f t="shared" si="364"/>
        <v/>
      </c>
      <c r="DO489" s="19" t="str">
        <f t="shared" si="365"/>
        <v/>
      </c>
      <c r="DP489" s="153" t="str">
        <f t="shared" si="366"/>
        <v/>
      </c>
      <c r="DQ489" s="19" t="str">
        <f t="shared" si="367"/>
        <v/>
      </c>
      <c r="DR489" s="153" t="str">
        <f t="shared" si="368"/>
        <v/>
      </c>
      <c r="DS489" s="19" t="str">
        <f t="shared" si="369"/>
        <v/>
      </c>
      <c r="DT489" s="153" t="str">
        <f t="shared" si="370"/>
        <v/>
      </c>
      <c r="DU489" s="19" t="str">
        <f t="shared" si="371"/>
        <v/>
      </c>
      <c r="DV489" s="153" t="str">
        <f t="shared" si="372"/>
        <v/>
      </c>
      <c r="DW489" s="19" t="str">
        <f t="shared" si="373"/>
        <v/>
      </c>
      <c r="DX489" s="153" t="str">
        <f t="shared" si="374"/>
        <v/>
      </c>
      <c r="DY489" s="19" t="str">
        <f t="shared" si="375"/>
        <v/>
      </c>
      <c r="DZ489" s="153" t="str">
        <f t="shared" si="376"/>
        <v/>
      </c>
      <c r="EA489" s="19" t="str">
        <f t="shared" si="377"/>
        <v/>
      </c>
      <c r="EB489" s="153" t="str">
        <f t="shared" si="378"/>
        <v/>
      </c>
      <c r="EC489" s="19" t="str">
        <f t="shared" si="379"/>
        <v/>
      </c>
      <c r="ED489" s="153" t="str">
        <f t="shared" si="380"/>
        <v/>
      </c>
      <c r="EE489" s="19" t="str">
        <f t="shared" si="381"/>
        <v/>
      </c>
      <c r="EF489" s="153" t="str">
        <f t="shared" si="382"/>
        <v/>
      </c>
      <c r="EG489" s="19" t="str">
        <f t="shared" si="383"/>
        <v/>
      </c>
      <c r="EH489" s="153" t="str">
        <f t="shared" si="384"/>
        <v/>
      </c>
      <c r="EI489" s="19" t="str">
        <f t="shared" si="385"/>
        <v/>
      </c>
      <c r="EJ489" s="153" t="str">
        <f t="shared" si="386"/>
        <v/>
      </c>
      <c r="EK489" s="19" t="str">
        <f t="shared" si="387"/>
        <v/>
      </c>
      <c r="EL489" s="153" t="str">
        <f t="shared" si="388"/>
        <v/>
      </c>
      <c r="EM489" s="19" t="str">
        <f t="shared" si="389"/>
        <v/>
      </c>
      <c r="EN489" s="153" t="str">
        <f t="shared" si="390"/>
        <v/>
      </c>
      <c r="EO489" s="19" t="str">
        <f t="shared" si="391"/>
        <v/>
      </c>
      <c r="EP489" s="153" t="str">
        <f t="shared" si="392"/>
        <v/>
      </c>
      <c r="EQ489" s="19" t="str">
        <f t="shared" si="393"/>
        <v/>
      </c>
      <c r="ER489" s="153" t="str">
        <f t="shared" si="394"/>
        <v/>
      </c>
      <c r="ES489" s="19" t="str">
        <f t="shared" si="395"/>
        <v/>
      </c>
      <c r="ET489" s="153" t="str">
        <f t="shared" si="396"/>
        <v/>
      </c>
    </row>
    <row r="490" spans="1:150" x14ac:dyDescent="0.25">
      <c r="A490" s="31"/>
      <c r="B490" s="91" t="str">
        <f t="shared" si="397"/>
        <v/>
      </c>
      <c r="C490" s="20" t="str">
        <f t="shared" si="357"/>
        <v/>
      </c>
      <c r="D490" s="97" t="str">
        <f t="shared" si="358"/>
        <v/>
      </c>
      <c r="E490" s="62" t="str">
        <f t="shared" si="398"/>
        <v/>
      </c>
      <c r="F490" s="31"/>
      <c r="G490" s="282"/>
      <c r="H490" s="283"/>
      <c r="I490" s="284"/>
      <c r="J490" s="285"/>
      <c r="K490" s="286"/>
      <c r="L490" s="287"/>
      <c r="M490" s="288"/>
      <c r="N490" s="287"/>
      <c r="O490" s="288"/>
      <c r="P490" s="287"/>
      <c r="Q490" s="288"/>
      <c r="R490" s="287"/>
      <c r="S490" s="288"/>
      <c r="T490" s="287"/>
      <c r="U490" s="288"/>
      <c r="V490" s="287"/>
      <c r="W490" s="288"/>
      <c r="X490" s="287"/>
      <c r="Y490" s="288"/>
      <c r="Z490" s="287"/>
      <c r="AA490" s="288"/>
      <c r="AB490" s="287"/>
      <c r="AC490" s="288"/>
      <c r="AD490" s="287"/>
      <c r="AE490" s="288"/>
      <c r="AF490" s="287"/>
      <c r="AG490" s="288"/>
      <c r="AH490" s="287"/>
      <c r="AI490" s="288"/>
      <c r="AJ490" s="287"/>
      <c r="AK490" s="288"/>
      <c r="AL490" s="287"/>
      <c r="AM490" s="288"/>
      <c r="AN490" s="287"/>
      <c r="AO490" s="288"/>
      <c r="AP490" s="287"/>
      <c r="AQ490" s="288"/>
      <c r="AR490" s="287"/>
      <c r="AS490" s="288"/>
      <c r="AT490" s="287"/>
      <c r="AU490" s="288"/>
      <c r="AV490" s="287"/>
      <c r="AW490" s="288"/>
      <c r="AX490" s="287"/>
      <c r="AY490" s="31"/>
      <c r="BA490" s="76" t="str">
        <f t="shared" si="399"/>
        <v/>
      </c>
      <c r="BC490" s="76" t="str">
        <f>IF('Stock List'!$K490="", "", 'Stock List'!$K490)</f>
        <v/>
      </c>
      <c r="BE490" s="106">
        <f>IFERROR(ROUND(((INDEX('Stock List'!$M$11:$M$1010, MATCH(L490, 'Stock List'!$K$11:$K$1010, 0))/INDEX('Stock List'!$L$11:$L$1010, MATCH(L490, 'Stock List'!$K$11:$K$1010, 0)))*K490), 2), 0)</f>
        <v>0</v>
      </c>
      <c r="BF490" s="20"/>
      <c r="BG490" s="20">
        <f>IFERROR(ROUND(((INDEX('Stock List'!$M$11:$M$1010, MATCH(N490, 'Stock List'!$K$11:$K$1010, 0))/INDEX('Stock List'!$L$11:$L$1010, MATCH(N490, 'Stock List'!$K$11:$K$1010, 0)))*M490), 2), 0)</f>
        <v>0</v>
      </c>
      <c r="BH490" s="20"/>
      <c r="BI490" s="20">
        <f>IFERROR(ROUND(((INDEX('Stock List'!$M$11:$M$1010, MATCH(P490, 'Stock List'!$K$11:$K$1010, 0))/INDEX('Stock List'!$L$11:$L$1010, MATCH(P490, 'Stock List'!$K$11:$K$1010, 0)))*O490), 2), 0)</f>
        <v>0</v>
      </c>
      <c r="BJ490" s="20"/>
      <c r="BK490" s="20">
        <f>IFERROR(ROUND(((INDEX('Stock List'!$M$11:$M$1010, MATCH(R490, 'Stock List'!$K$11:$K$1010, 0))/INDEX('Stock List'!$L$11:$L$1010, MATCH(R490, 'Stock List'!$K$11:$K$1010, 0)))*Q490), 2), 0)</f>
        <v>0</v>
      </c>
      <c r="BL490" s="20"/>
      <c r="BM490" s="20">
        <f>IFERROR(ROUND(((INDEX('Stock List'!$M$11:$M$1010, MATCH(T490, 'Stock List'!$K$11:$K$1010, 0))/INDEX('Stock List'!$L$11:$L$1010, MATCH(T490, 'Stock List'!$K$11:$K$1010, 0)))*S490), 2), 0)</f>
        <v>0</v>
      </c>
      <c r="BN490" s="20"/>
      <c r="BO490" s="20">
        <f>IFERROR(ROUND(((INDEX('Stock List'!$M$11:$M$1010, MATCH(V490, 'Stock List'!$K$11:$K$1010, 0))/INDEX('Stock List'!$L$11:$L$1010, MATCH(V490, 'Stock List'!$K$11:$K$1010, 0)))*U490), 2), 0)</f>
        <v>0</v>
      </c>
      <c r="BP490" s="20"/>
      <c r="BQ490" s="20">
        <f>IFERROR(ROUND(((INDEX('Stock List'!$M$11:$M$1010, MATCH(X490, 'Stock List'!$K$11:$K$1010, 0))/INDEX('Stock List'!$L$11:$L$1010, MATCH(X490, 'Stock List'!$K$11:$K$1010, 0)))*W490), 2), 0)</f>
        <v>0</v>
      </c>
      <c r="BR490" s="20"/>
      <c r="BS490" s="20">
        <f>IFERROR(ROUND(((INDEX('Stock List'!$M$11:$M$1010, MATCH(Z490, 'Stock List'!$K$11:$K$1010, 0))/INDEX('Stock List'!$L$11:$L$1010, MATCH(Z490, 'Stock List'!$K$11:$K$1010, 0)))*Y490), 2), 0)</f>
        <v>0</v>
      </c>
      <c r="BT490" s="20"/>
      <c r="BU490" s="20">
        <f>IFERROR(ROUND(((INDEX('Stock List'!$M$11:$M$1010, MATCH(AB490, 'Stock List'!$K$11:$K$1010, 0))/INDEX('Stock List'!$L$11:$L$1010, MATCH(AB490, 'Stock List'!$K$11:$K$1010, 0)))*AA490), 2), 0)</f>
        <v>0</v>
      </c>
      <c r="BV490" s="20"/>
      <c r="BW490" s="20">
        <f>IFERROR(ROUND(((INDEX('Stock List'!$M$11:$M$1010, MATCH(AD490, 'Stock List'!$K$11:$K$1010, 0))/INDEX('Stock List'!$L$11:$L$1010, MATCH(AD490, 'Stock List'!$K$11:$K$1010, 0)))*AC490), 2), 0)</f>
        <v>0</v>
      </c>
      <c r="BX490" s="20"/>
      <c r="BY490" s="20">
        <f>IFERROR(ROUND(((INDEX('Stock List'!$M$11:$M$1010, MATCH(AF490, 'Stock List'!$K$11:$K$1010, 0))/INDEX('Stock List'!$L$11:$L$1010, MATCH(AF490, 'Stock List'!$K$11:$K$1010, 0)))*AE490), 2), 0)</f>
        <v>0</v>
      </c>
      <c r="BZ490" s="20"/>
      <c r="CA490" s="20">
        <f>IFERROR(ROUND(((INDEX('Stock List'!$M$11:$M$1010, MATCH(AH490, 'Stock List'!$K$11:$K$1010, 0))/INDEX('Stock List'!$L$11:$L$1010, MATCH(AH490, 'Stock List'!$K$11:$K$1010, 0)))*AG490), 2), 0)</f>
        <v>0</v>
      </c>
      <c r="CB490" s="20"/>
      <c r="CC490" s="20">
        <f>IFERROR(ROUND(((INDEX('Stock List'!$M$11:$M$1010, MATCH(AJ490, 'Stock List'!$K$11:$K$1010, 0))/INDEX('Stock List'!$L$11:$L$1010, MATCH(AJ490, 'Stock List'!$K$11:$K$1010, 0)))*AI490), 2), 0)</f>
        <v>0</v>
      </c>
      <c r="CD490" s="20"/>
      <c r="CE490" s="20">
        <f>IFERROR(ROUND(((INDEX('Stock List'!$M$11:$M$1010, MATCH(AL490, 'Stock List'!$K$11:$K$1010, 0))/INDEX('Stock List'!$L$11:$L$1010, MATCH(AL490, 'Stock List'!$K$11:$K$1010, 0)))*AK490), 2), 0)</f>
        <v>0</v>
      </c>
      <c r="CF490" s="20"/>
      <c r="CG490" s="20">
        <f>IFERROR(ROUND(((INDEX('Stock List'!$M$11:$M$1010, MATCH(AN490, 'Stock List'!$K$11:$K$1010, 0))/INDEX('Stock List'!$L$11:$L$1010, MATCH(AN490, 'Stock List'!$K$11:$K$1010, 0)))*AM490), 2), 0)</f>
        <v>0</v>
      </c>
      <c r="CH490" s="20"/>
      <c r="CI490" s="20">
        <f>IFERROR(ROUND(((INDEX('Stock List'!$M$11:$M$1010, MATCH(AP490, 'Stock List'!$K$11:$K$1010, 0))/INDEX('Stock List'!$L$11:$L$1010, MATCH(AP490, 'Stock List'!$K$11:$K$1010, 0)))*AO490), 2), 0)</f>
        <v>0</v>
      </c>
      <c r="CJ490" s="20"/>
      <c r="CK490" s="20">
        <f>IFERROR(ROUND(((INDEX('Stock List'!$M$11:$M$1010, MATCH(AR490, 'Stock List'!$K$11:$K$1010, 0))/INDEX('Stock List'!$L$11:$L$1010, MATCH(AR490, 'Stock List'!$K$11:$K$1010, 0)))*AQ490), 2), 0)</f>
        <v>0</v>
      </c>
      <c r="CL490" s="20"/>
      <c r="CM490" s="20">
        <f>IFERROR(ROUND(((INDEX('Stock List'!$M$11:$M$1010, MATCH(AT490, 'Stock List'!$K$11:$K$1010, 0))/INDEX('Stock List'!$L$11:$L$1010, MATCH(AT490, 'Stock List'!$K$11:$K$1010, 0)))*AS490), 2), 0)</f>
        <v>0</v>
      </c>
      <c r="CN490" s="20"/>
      <c r="CO490" s="20">
        <f>IFERROR(ROUND(((INDEX('Stock List'!$M$11:$M$1010, MATCH(AV490, 'Stock List'!$K$11:$K$1010, 0))/INDEX('Stock List'!$L$11:$L$1010, MATCH(AV490, 'Stock List'!$K$11:$K$1010, 0)))*AU490), 2), 0)</f>
        <v>0</v>
      </c>
      <c r="CP490" s="20"/>
      <c r="CQ490" s="20">
        <f>IFERROR(ROUND(((INDEX('Stock List'!$M$11:$M$1010, MATCH(AX490, 'Stock List'!$K$11:$K$1010, 0))/INDEX('Stock List'!$L$11:$L$1010, MATCH(AX490, 'Stock List'!$K$11:$K$1010, 0)))*AW490), 2), 0)</f>
        <v>0</v>
      </c>
      <c r="CR490" s="22"/>
      <c r="CT490" s="106" t="str">
        <f t="shared" si="400"/>
        <v/>
      </c>
      <c r="CU490" s="22" t="str">
        <f t="shared" si="401"/>
        <v/>
      </c>
      <c r="CX490" s="106" t="str">
        <f t="shared" si="402"/>
        <v/>
      </c>
      <c r="CY490" s="20" t="str">
        <f t="shared" si="403"/>
        <v/>
      </c>
      <c r="CZ490" s="22" t="str">
        <f t="shared" si="404"/>
        <v/>
      </c>
      <c r="DB490" s="76" t="str">
        <f>IF($H490="", "", COUNTIF($G$11:$G$1010, "&gt;"&amp;$G490)+1+COUNTIF($G$11:$G490, $G490)-1)</f>
        <v/>
      </c>
      <c r="DC490" s="76" t="str">
        <f>IF($H490="", "", COUNTIF($CZ$11:$CZ$1010, "&gt;"&amp;$CZ490)+1+COUNTIF($CZ$11:$CZ490, $CZ490)-1)</f>
        <v/>
      </c>
      <c r="DE490" s="147" t="str">
        <f t="shared" si="405"/>
        <v/>
      </c>
      <c r="DF490" s="148"/>
      <c r="DG490" s="19" t="str">
        <f t="shared" si="406"/>
        <v/>
      </c>
      <c r="DH490" s="153" t="str">
        <f t="shared" si="407"/>
        <v/>
      </c>
      <c r="DI490" s="19" t="str">
        <f t="shared" si="359"/>
        <v/>
      </c>
      <c r="DJ490" s="153" t="str">
        <f t="shared" si="360"/>
        <v/>
      </c>
      <c r="DK490" s="19" t="str">
        <f t="shared" si="361"/>
        <v/>
      </c>
      <c r="DL490" s="153" t="str">
        <f t="shared" si="362"/>
        <v/>
      </c>
      <c r="DM490" s="19" t="str">
        <f t="shared" si="363"/>
        <v/>
      </c>
      <c r="DN490" s="153" t="str">
        <f t="shared" si="364"/>
        <v/>
      </c>
      <c r="DO490" s="19" t="str">
        <f t="shared" si="365"/>
        <v/>
      </c>
      <c r="DP490" s="153" t="str">
        <f t="shared" si="366"/>
        <v/>
      </c>
      <c r="DQ490" s="19" t="str">
        <f t="shared" si="367"/>
        <v/>
      </c>
      <c r="DR490" s="153" t="str">
        <f t="shared" si="368"/>
        <v/>
      </c>
      <c r="DS490" s="19" t="str">
        <f t="shared" si="369"/>
        <v/>
      </c>
      <c r="DT490" s="153" t="str">
        <f t="shared" si="370"/>
        <v/>
      </c>
      <c r="DU490" s="19" t="str">
        <f t="shared" si="371"/>
        <v/>
      </c>
      <c r="DV490" s="153" t="str">
        <f t="shared" si="372"/>
        <v/>
      </c>
      <c r="DW490" s="19" t="str">
        <f t="shared" si="373"/>
        <v/>
      </c>
      <c r="DX490" s="153" t="str">
        <f t="shared" si="374"/>
        <v/>
      </c>
      <c r="DY490" s="19" t="str">
        <f t="shared" si="375"/>
        <v/>
      </c>
      <c r="DZ490" s="153" t="str">
        <f t="shared" si="376"/>
        <v/>
      </c>
      <c r="EA490" s="19" t="str">
        <f t="shared" si="377"/>
        <v/>
      </c>
      <c r="EB490" s="153" t="str">
        <f t="shared" si="378"/>
        <v/>
      </c>
      <c r="EC490" s="19" t="str">
        <f t="shared" si="379"/>
        <v/>
      </c>
      <c r="ED490" s="153" t="str">
        <f t="shared" si="380"/>
        <v/>
      </c>
      <c r="EE490" s="19" t="str">
        <f t="shared" si="381"/>
        <v/>
      </c>
      <c r="EF490" s="153" t="str">
        <f t="shared" si="382"/>
        <v/>
      </c>
      <c r="EG490" s="19" t="str">
        <f t="shared" si="383"/>
        <v/>
      </c>
      <c r="EH490" s="153" t="str">
        <f t="shared" si="384"/>
        <v/>
      </c>
      <c r="EI490" s="19" t="str">
        <f t="shared" si="385"/>
        <v/>
      </c>
      <c r="EJ490" s="153" t="str">
        <f t="shared" si="386"/>
        <v/>
      </c>
      <c r="EK490" s="19" t="str">
        <f t="shared" si="387"/>
        <v/>
      </c>
      <c r="EL490" s="153" t="str">
        <f t="shared" si="388"/>
        <v/>
      </c>
      <c r="EM490" s="19" t="str">
        <f t="shared" si="389"/>
        <v/>
      </c>
      <c r="EN490" s="153" t="str">
        <f t="shared" si="390"/>
        <v/>
      </c>
      <c r="EO490" s="19" t="str">
        <f t="shared" si="391"/>
        <v/>
      </c>
      <c r="EP490" s="153" t="str">
        <f t="shared" si="392"/>
        <v/>
      </c>
      <c r="EQ490" s="19" t="str">
        <f t="shared" si="393"/>
        <v/>
      </c>
      <c r="ER490" s="153" t="str">
        <f t="shared" si="394"/>
        <v/>
      </c>
      <c r="ES490" s="19" t="str">
        <f t="shared" si="395"/>
        <v/>
      </c>
      <c r="ET490" s="153" t="str">
        <f t="shared" si="396"/>
        <v/>
      </c>
    </row>
    <row r="491" spans="1:150" x14ac:dyDescent="0.25">
      <c r="A491" s="31"/>
      <c r="B491" s="91" t="str">
        <f t="shared" si="397"/>
        <v/>
      </c>
      <c r="C491" s="20" t="str">
        <f t="shared" si="357"/>
        <v/>
      </c>
      <c r="D491" s="97" t="str">
        <f t="shared" si="358"/>
        <v/>
      </c>
      <c r="E491" s="62" t="str">
        <f t="shared" si="398"/>
        <v/>
      </c>
      <c r="F491" s="31"/>
      <c r="G491" s="282"/>
      <c r="H491" s="283"/>
      <c r="I491" s="284"/>
      <c r="J491" s="285"/>
      <c r="K491" s="286"/>
      <c r="L491" s="287"/>
      <c r="M491" s="288"/>
      <c r="N491" s="287"/>
      <c r="O491" s="288"/>
      <c r="P491" s="287"/>
      <c r="Q491" s="288"/>
      <c r="R491" s="287"/>
      <c r="S491" s="288"/>
      <c r="T491" s="287"/>
      <c r="U491" s="288"/>
      <c r="V491" s="287"/>
      <c r="W491" s="288"/>
      <c r="X491" s="287"/>
      <c r="Y491" s="288"/>
      <c r="Z491" s="287"/>
      <c r="AA491" s="288"/>
      <c r="AB491" s="287"/>
      <c r="AC491" s="288"/>
      <c r="AD491" s="287"/>
      <c r="AE491" s="288"/>
      <c r="AF491" s="287"/>
      <c r="AG491" s="288"/>
      <c r="AH491" s="287"/>
      <c r="AI491" s="288"/>
      <c r="AJ491" s="287"/>
      <c r="AK491" s="288"/>
      <c r="AL491" s="287"/>
      <c r="AM491" s="288"/>
      <c r="AN491" s="287"/>
      <c r="AO491" s="288"/>
      <c r="AP491" s="287"/>
      <c r="AQ491" s="288"/>
      <c r="AR491" s="287"/>
      <c r="AS491" s="288"/>
      <c r="AT491" s="287"/>
      <c r="AU491" s="288"/>
      <c r="AV491" s="287"/>
      <c r="AW491" s="288"/>
      <c r="AX491" s="287"/>
      <c r="AY491" s="31"/>
      <c r="BA491" s="76" t="str">
        <f t="shared" si="399"/>
        <v/>
      </c>
      <c r="BC491" s="76" t="str">
        <f>IF('Stock List'!$K491="", "", 'Stock List'!$K491)</f>
        <v/>
      </c>
      <c r="BE491" s="106">
        <f>IFERROR(ROUND(((INDEX('Stock List'!$M$11:$M$1010, MATCH(L491, 'Stock List'!$K$11:$K$1010, 0))/INDEX('Stock List'!$L$11:$L$1010, MATCH(L491, 'Stock List'!$K$11:$K$1010, 0)))*K491), 2), 0)</f>
        <v>0</v>
      </c>
      <c r="BF491" s="20"/>
      <c r="BG491" s="20">
        <f>IFERROR(ROUND(((INDEX('Stock List'!$M$11:$M$1010, MATCH(N491, 'Stock List'!$K$11:$K$1010, 0))/INDEX('Stock List'!$L$11:$L$1010, MATCH(N491, 'Stock List'!$K$11:$K$1010, 0)))*M491), 2), 0)</f>
        <v>0</v>
      </c>
      <c r="BH491" s="20"/>
      <c r="BI491" s="20">
        <f>IFERROR(ROUND(((INDEX('Stock List'!$M$11:$M$1010, MATCH(P491, 'Stock List'!$K$11:$K$1010, 0))/INDEX('Stock List'!$L$11:$L$1010, MATCH(P491, 'Stock List'!$K$11:$K$1010, 0)))*O491), 2), 0)</f>
        <v>0</v>
      </c>
      <c r="BJ491" s="20"/>
      <c r="BK491" s="20">
        <f>IFERROR(ROUND(((INDEX('Stock List'!$M$11:$M$1010, MATCH(R491, 'Stock List'!$K$11:$K$1010, 0))/INDEX('Stock List'!$L$11:$L$1010, MATCH(R491, 'Stock List'!$K$11:$K$1010, 0)))*Q491), 2), 0)</f>
        <v>0</v>
      </c>
      <c r="BL491" s="20"/>
      <c r="BM491" s="20">
        <f>IFERROR(ROUND(((INDEX('Stock List'!$M$11:$M$1010, MATCH(T491, 'Stock List'!$K$11:$K$1010, 0))/INDEX('Stock List'!$L$11:$L$1010, MATCH(T491, 'Stock List'!$K$11:$K$1010, 0)))*S491), 2), 0)</f>
        <v>0</v>
      </c>
      <c r="BN491" s="20"/>
      <c r="BO491" s="20">
        <f>IFERROR(ROUND(((INDEX('Stock List'!$M$11:$M$1010, MATCH(V491, 'Stock List'!$K$11:$K$1010, 0))/INDEX('Stock List'!$L$11:$L$1010, MATCH(V491, 'Stock List'!$K$11:$K$1010, 0)))*U491), 2), 0)</f>
        <v>0</v>
      </c>
      <c r="BP491" s="20"/>
      <c r="BQ491" s="20">
        <f>IFERROR(ROUND(((INDEX('Stock List'!$M$11:$M$1010, MATCH(X491, 'Stock List'!$K$11:$K$1010, 0))/INDEX('Stock List'!$L$11:$L$1010, MATCH(X491, 'Stock List'!$K$11:$K$1010, 0)))*W491), 2), 0)</f>
        <v>0</v>
      </c>
      <c r="BR491" s="20"/>
      <c r="BS491" s="20">
        <f>IFERROR(ROUND(((INDEX('Stock List'!$M$11:$M$1010, MATCH(Z491, 'Stock List'!$K$11:$K$1010, 0))/INDEX('Stock List'!$L$11:$L$1010, MATCH(Z491, 'Stock List'!$K$11:$K$1010, 0)))*Y491), 2), 0)</f>
        <v>0</v>
      </c>
      <c r="BT491" s="20"/>
      <c r="BU491" s="20">
        <f>IFERROR(ROUND(((INDEX('Stock List'!$M$11:$M$1010, MATCH(AB491, 'Stock List'!$K$11:$K$1010, 0))/INDEX('Stock List'!$L$11:$L$1010, MATCH(AB491, 'Stock List'!$K$11:$K$1010, 0)))*AA491), 2), 0)</f>
        <v>0</v>
      </c>
      <c r="BV491" s="20"/>
      <c r="BW491" s="20">
        <f>IFERROR(ROUND(((INDEX('Stock List'!$M$11:$M$1010, MATCH(AD491, 'Stock List'!$K$11:$K$1010, 0))/INDEX('Stock List'!$L$11:$L$1010, MATCH(AD491, 'Stock List'!$K$11:$K$1010, 0)))*AC491), 2), 0)</f>
        <v>0</v>
      </c>
      <c r="BX491" s="20"/>
      <c r="BY491" s="20">
        <f>IFERROR(ROUND(((INDEX('Stock List'!$M$11:$M$1010, MATCH(AF491, 'Stock List'!$K$11:$K$1010, 0))/INDEX('Stock List'!$L$11:$L$1010, MATCH(AF491, 'Stock List'!$K$11:$K$1010, 0)))*AE491), 2), 0)</f>
        <v>0</v>
      </c>
      <c r="BZ491" s="20"/>
      <c r="CA491" s="20">
        <f>IFERROR(ROUND(((INDEX('Stock List'!$M$11:$M$1010, MATCH(AH491, 'Stock List'!$K$11:$K$1010, 0))/INDEX('Stock List'!$L$11:$L$1010, MATCH(AH491, 'Stock List'!$K$11:$K$1010, 0)))*AG491), 2), 0)</f>
        <v>0</v>
      </c>
      <c r="CB491" s="20"/>
      <c r="CC491" s="20">
        <f>IFERROR(ROUND(((INDEX('Stock List'!$M$11:$M$1010, MATCH(AJ491, 'Stock List'!$K$11:$K$1010, 0))/INDEX('Stock List'!$L$11:$L$1010, MATCH(AJ491, 'Stock List'!$K$11:$K$1010, 0)))*AI491), 2), 0)</f>
        <v>0</v>
      </c>
      <c r="CD491" s="20"/>
      <c r="CE491" s="20">
        <f>IFERROR(ROUND(((INDEX('Stock List'!$M$11:$M$1010, MATCH(AL491, 'Stock List'!$K$11:$K$1010, 0))/INDEX('Stock List'!$L$11:$L$1010, MATCH(AL491, 'Stock List'!$K$11:$K$1010, 0)))*AK491), 2), 0)</f>
        <v>0</v>
      </c>
      <c r="CF491" s="20"/>
      <c r="CG491" s="20">
        <f>IFERROR(ROUND(((INDEX('Stock List'!$M$11:$M$1010, MATCH(AN491, 'Stock List'!$K$11:$K$1010, 0))/INDEX('Stock List'!$L$11:$L$1010, MATCH(AN491, 'Stock List'!$K$11:$K$1010, 0)))*AM491), 2), 0)</f>
        <v>0</v>
      </c>
      <c r="CH491" s="20"/>
      <c r="CI491" s="20">
        <f>IFERROR(ROUND(((INDEX('Stock List'!$M$11:$M$1010, MATCH(AP491, 'Stock List'!$K$11:$K$1010, 0))/INDEX('Stock List'!$L$11:$L$1010, MATCH(AP491, 'Stock List'!$K$11:$K$1010, 0)))*AO491), 2), 0)</f>
        <v>0</v>
      </c>
      <c r="CJ491" s="20"/>
      <c r="CK491" s="20">
        <f>IFERROR(ROUND(((INDEX('Stock List'!$M$11:$M$1010, MATCH(AR491, 'Stock List'!$K$11:$K$1010, 0))/INDEX('Stock List'!$L$11:$L$1010, MATCH(AR491, 'Stock List'!$K$11:$K$1010, 0)))*AQ491), 2), 0)</f>
        <v>0</v>
      </c>
      <c r="CL491" s="20"/>
      <c r="CM491" s="20">
        <f>IFERROR(ROUND(((INDEX('Stock List'!$M$11:$M$1010, MATCH(AT491, 'Stock List'!$K$11:$K$1010, 0))/INDEX('Stock List'!$L$11:$L$1010, MATCH(AT491, 'Stock List'!$K$11:$K$1010, 0)))*AS491), 2), 0)</f>
        <v>0</v>
      </c>
      <c r="CN491" s="20"/>
      <c r="CO491" s="20">
        <f>IFERROR(ROUND(((INDEX('Stock List'!$M$11:$M$1010, MATCH(AV491, 'Stock List'!$K$11:$K$1010, 0))/INDEX('Stock List'!$L$11:$L$1010, MATCH(AV491, 'Stock List'!$K$11:$K$1010, 0)))*AU491), 2), 0)</f>
        <v>0</v>
      </c>
      <c r="CP491" s="20"/>
      <c r="CQ491" s="20">
        <f>IFERROR(ROUND(((INDEX('Stock List'!$M$11:$M$1010, MATCH(AX491, 'Stock List'!$K$11:$K$1010, 0))/INDEX('Stock List'!$L$11:$L$1010, MATCH(AX491, 'Stock List'!$K$11:$K$1010, 0)))*AW491), 2), 0)</f>
        <v>0</v>
      </c>
      <c r="CR491" s="22"/>
      <c r="CT491" s="106" t="str">
        <f t="shared" si="400"/>
        <v/>
      </c>
      <c r="CU491" s="22" t="str">
        <f t="shared" si="401"/>
        <v/>
      </c>
      <c r="CX491" s="106" t="str">
        <f t="shared" si="402"/>
        <v/>
      </c>
      <c r="CY491" s="20" t="str">
        <f t="shared" si="403"/>
        <v/>
      </c>
      <c r="CZ491" s="22" t="str">
        <f t="shared" si="404"/>
        <v/>
      </c>
      <c r="DB491" s="76" t="str">
        <f>IF($H491="", "", COUNTIF($G$11:$G$1010, "&gt;"&amp;$G491)+1+COUNTIF($G$11:$G491, $G491)-1)</f>
        <v/>
      </c>
      <c r="DC491" s="76" t="str">
        <f>IF($H491="", "", COUNTIF($CZ$11:$CZ$1010, "&gt;"&amp;$CZ491)+1+COUNTIF($CZ$11:$CZ491, $CZ491)-1)</f>
        <v/>
      </c>
      <c r="DE491" s="147" t="str">
        <f t="shared" si="405"/>
        <v/>
      </c>
      <c r="DF491" s="148"/>
      <c r="DG491" s="19" t="str">
        <f t="shared" si="406"/>
        <v/>
      </c>
      <c r="DH491" s="153" t="str">
        <f t="shared" si="407"/>
        <v/>
      </c>
      <c r="DI491" s="19" t="str">
        <f t="shared" si="359"/>
        <v/>
      </c>
      <c r="DJ491" s="153" t="str">
        <f t="shared" si="360"/>
        <v/>
      </c>
      <c r="DK491" s="19" t="str">
        <f t="shared" si="361"/>
        <v/>
      </c>
      <c r="DL491" s="153" t="str">
        <f t="shared" si="362"/>
        <v/>
      </c>
      <c r="DM491" s="19" t="str">
        <f t="shared" si="363"/>
        <v/>
      </c>
      <c r="DN491" s="153" t="str">
        <f t="shared" si="364"/>
        <v/>
      </c>
      <c r="DO491" s="19" t="str">
        <f t="shared" si="365"/>
        <v/>
      </c>
      <c r="DP491" s="153" t="str">
        <f t="shared" si="366"/>
        <v/>
      </c>
      <c r="DQ491" s="19" t="str">
        <f t="shared" si="367"/>
        <v/>
      </c>
      <c r="DR491" s="153" t="str">
        <f t="shared" si="368"/>
        <v/>
      </c>
      <c r="DS491" s="19" t="str">
        <f t="shared" si="369"/>
        <v/>
      </c>
      <c r="DT491" s="153" t="str">
        <f t="shared" si="370"/>
        <v/>
      </c>
      <c r="DU491" s="19" t="str">
        <f t="shared" si="371"/>
        <v/>
      </c>
      <c r="DV491" s="153" t="str">
        <f t="shared" si="372"/>
        <v/>
      </c>
      <c r="DW491" s="19" t="str">
        <f t="shared" si="373"/>
        <v/>
      </c>
      <c r="DX491" s="153" t="str">
        <f t="shared" si="374"/>
        <v/>
      </c>
      <c r="DY491" s="19" t="str">
        <f t="shared" si="375"/>
        <v/>
      </c>
      <c r="DZ491" s="153" t="str">
        <f t="shared" si="376"/>
        <v/>
      </c>
      <c r="EA491" s="19" t="str">
        <f t="shared" si="377"/>
        <v/>
      </c>
      <c r="EB491" s="153" t="str">
        <f t="shared" si="378"/>
        <v/>
      </c>
      <c r="EC491" s="19" t="str">
        <f t="shared" si="379"/>
        <v/>
      </c>
      <c r="ED491" s="153" t="str">
        <f t="shared" si="380"/>
        <v/>
      </c>
      <c r="EE491" s="19" t="str">
        <f t="shared" si="381"/>
        <v/>
      </c>
      <c r="EF491" s="153" t="str">
        <f t="shared" si="382"/>
        <v/>
      </c>
      <c r="EG491" s="19" t="str">
        <f t="shared" si="383"/>
        <v/>
      </c>
      <c r="EH491" s="153" t="str">
        <f t="shared" si="384"/>
        <v/>
      </c>
      <c r="EI491" s="19" t="str">
        <f t="shared" si="385"/>
        <v/>
      </c>
      <c r="EJ491" s="153" t="str">
        <f t="shared" si="386"/>
        <v/>
      </c>
      <c r="EK491" s="19" t="str">
        <f t="shared" si="387"/>
        <v/>
      </c>
      <c r="EL491" s="153" t="str">
        <f t="shared" si="388"/>
        <v/>
      </c>
      <c r="EM491" s="19" t="str">
        <f t="shared" si="389"/>
        <v/>
      </c>
      <c r="EN491" s="153" t="str">
        <f t="shared" si="390"/>
        <v/>
      </c>
      <c r="EO491" s="19" t="str">
        <f t="shared" si="391"/>
        <v/>
      </c>
      <c r="EP491" s="153" t="str">
        <f t="shared" si="392"/>
        <v/>
      </c>
      <c r="EQ491" s="19" t="str">
        <f t="shared" si="393"/>
        <v/>
      </c>
      <c r="ER491" s="153" t="str">
        <f t="shared" si="394"/>
        <v/>
      </c>
      <c r="ES491" s="19" t="str">
        <f t="shared" si="395"/>
        <v/>
      </c>
      <c r="ET491" s="153" t="str">
        <f t="shared" si="396"/>
        <v/>
      </c>
    </row>
    <row r="492" spans="1:150" x14ac:dyDescent="0.25">
      <c r="A492" s="31"/>
      <c r="B492" s="91" t="str">
        <f t="shared" si="397"/>
        <v/>
      </c>
      <c r="C492" s="20" t="str">
        <f t="shared" si="357"/>
        <v/>
      </c>
      <c r="D492" s="97" t="str">
        <f t="shared" si="358"/>
        <v/>
      </c>
      <c r="E492" s="62" t="str">
        <f t="shared" si="398"/>
        <v/>
      </c>
      <c r="F492" s="31"/>
      <c r="G492" s="282"/>
      <c r="H492" s="283"/>
      <c r="I492" s="284"/>
      <c r="J492" s="285"/>
      <c r="K492" s="286"/>
      <c r="L492" s="287"/>
      <c r="M492" s="288"/>
      <c r="N492" s="287"/>
      <c r="O492" s="288"/>
      <c r="P492" s="287"/>
      <c r="Q492" s="288"/>
      <c r="R492" s="287"/>
      <c r="S492" s="288"/>
      <c r="T492" s="287"/>
      <c r="U492" s="288"/>
      <c r="V492" s="287"/>
      <c r="W492" s="288"/>
      <c r="X492" s="287"/>
      <c r="Y492" s="288"/>
      <c r="Z492" s="287"/>
      <c r="AA492" s="288"/>
      <c r="AB492" s="287"/>
      <c r="AC492" s="288"/>
      <c r="AD492" s="287"/>
      <c r="AE492" s="288"/>
      <c r="AF492" s="287"/>
      <c r="AG492" s="288"/>
      <c r="AH492" s="287"/>
      <c r="AI492" s="288"/>
      <c r="AJ492" s="287"/>
      <c r="AK492" s="288"/>
      <c r="AL492" s="287"/>
      <c r="AM492" s="288"/>
      <c r="AN492" s="287"/>
      <c r="AO492" s="288"/>
      <c r="AP492" s="287"/>
      <c r="AQ492" s="288"/>
      <c r="AR492" s="287"/>
      <c r="AS492" s="288"/>
      <c r="AT492" s="287"/>
      <c r="AU492" s="288"/>
      <c r="AV492" s="287"/>
      <c r="AW492" s="288"/>
      <c r="AX492" s="287"/>
      <c r="AY492" s="31"/>
      <c r="BA492" s="76" t="str">
        <f t="shared" si="399"/>
        <v/>
      </c>
      <c r="BC492" s="76" t="str">
        <f>IF('Stock List'!$K492="", "", 'Stock List'!$K492)</f>
        <v/>
      </c>
      <c r="BE492" s="106">
        <f>IFERROR(ROUND(((INDEX('Stock List'!$M$11:$M$1010, MATCH(L492, 'Stock List'!$K$11:$K$1010, 0))/INDEX('Stock List'!$L$11:$L$1010, MATCH(L492, 'Stock List'!$K$11:$K$1010, 0)))*K492), 2), 0)</f>
        <v>0</v>
      </c>
      <c r="BF492" s="20"/>
      <c r="BG492" s="20">
        <f>IFERROR(ROUND(((INDEX('Stock List'!$M$11:$M$1010, MATCH(N492, 'Stock List'!$K$11:$K$1010, 0))/INDEX('Stock List'!$L$11:$L$1010, MATCH(N492, 'Stock List'!$K$11:$K$1010, 0)))*M492), 2), 0)</f>
        <v>0</v>
      </c>
      <c r="BH492" s="20"/>
      <c r="BI492" s="20">
        <f>IFERROR(ROUND(((INDEX('Stock List'!$M$11:$M$1010, MATCH(P492, 'Stock List'!$K$11:$K$1010, 0))/INDEX('Stock List'!$L$11:$L$1010, MATCH(P492, 'Stock List'!$K$11:$K$1010, 0)))*O492), 2), 0)</f>
        <v>0</v>
      </c>
      <c r="BJ492" s="20"/>
      <c r="BK492" s="20">
        <f>IFERROR(ROUND(((INDEX('Stock List'!$M$11:$M$1010, MATCH(R492, 'Stock List'!$K$11:$K$1010, 0))/INDEX('Stock List'!$L$11:$L$1010, MATCH(R492, 'Stock List'!$K$11:$K$1010, 0)))*Q492), 2), 0)</f>
        <v>0</v>
      </c>
      <c r="BL492" s="20"/>
      <c r="BM492" s="20">
        <f>IFERROR(ROUND(((INDEX('Stock List'!$M$11:$M$1010, MATCH(T492, 'Stock List'!$K$11:$K$1010, 0))/INDEX('Stock List'!$L$11:$L$1010, MATCH(T492, 'Stock List'!$K$11:$K$1010, 0)))*S492), 2), 0)</f>
        <v>0</v>
      </c>
      <c r="BN492" s="20"/>
      <c r="BO492" s="20">
        <f>IFERROR(ROUND(((INDEX('Stock List'!$M$11:$M$1010, MATCH(V492, 'Stock List'!$K$11:$K$1010, 0))/INDEX('Stock List'!$L$11:$L$1010, MATCH(V492, 'Stock List'!$K$11:$K$1010, 0)))*U492), 2), 0)</f>
        <v>0</v>
      </c>
      <c r="BP492" s="20"/>
      <c r="BQ492" s="20">
        <f>IFERROR(ROUND(((INDEX('Stock List'!$M$11:$M$1010, MATCH(X492, 'Stock List'!$K$11:$K$1010, 0))/INDEX('Stock List'!$L$11:$L$1010, MATCH(X492, 'Stock List'!$K$11:$K$1010, 0)))*W492), 2), 0)</f>
        <v>0</v>
      </c>
      <c r="BR492" s="20"/>
      <c r="BS492" s="20">
        <f>IFERROR(ROUND(((INDEX('Stock List'!$M$11:$M$1010, MATCH(Z492, 'Stock List'!$K$11:$K$1010, 0))/INDEX('Stock List'!$L$11:$L$1010, MATCH(Z492, 'Stock List'!$K$11:$K$1010, 0)))*Y492), 2), 0)</f>
        <v>0</v>
      </c>
      <c r="BT492" s="20"/>
      <c r="BU492" s="20">
        <f>IFERROR(ROUND(((INDEX('Stock List'!$M$11:$M$1010, MATCH(AB492, 'Stock List'!$K$11:$K$1010, 0))/INDEX('Stock List'!$L$11:$L$1010, MATCH(AB492, 'Stock List'!$K$11:$K$1010, 0)))*AA492), 2), 0)</f>
        <v>0</v>
      </c>
      <c r="BV492" s="20"/>
      <c r="BW492" s="20">
        <f>IFERROR(ROUND(((INDEX('Stock List'!$M$11:$M$1010, MATCH(AD492, 'Stock List'!$K$11:$K$1010, 0))/INDEX('Stock List'!$L$11:$L$1010, MATCH(AD492, 'Stock List'!$K$11:$K$1010, 0)))*AC492), 2), 0)</f>
        <v>0</v>
      </c>
      <c r="BX492" s="20"/>
      <c r="BY492" s="20">
        <f>IFERROR(ROUND(((INDEX('Stock List'!$M$11:$M$1010, MATCH(AF492, 'Stock List'!$K$11:$K$1010, 0))/INDEX('Stock List'!$L$11:$L$1010, MATCH(AF492, 'Stock List'!$K$11:$K$1010, 0)))*AE492), 2), 0)</f>
        <v>0</v>
      </c>
      <c r="BZ492" s="20"/>
      <c r="CA492" s="20">
        <f>IFERROR(ROUND(((INDEX('Stock List'!$M$11:$M$1010, MATCH(AH492, 'Stock List'!$K$11:$K$1010, 0))/INDEX('Stock List'!$L$11:$L$1010, MATCH(AH492, 'Stock List'!$K$11:$K$1010, 0)))*AG492), 2), 0)</f>
        <v>0</v>
      </c>
      <c r="CB492" s="20"/>
      <c r="CC492" s="20">
        <f>IFERROR(ROUND(((INDEX('Stock List'!$M$11:$M$1010, MATCH(AJ492, 'Stock List'!$K$11:$K$1010, 0))/INDEX('Stock List'!$L$11:$L$1010, MATCH(AJ492, 'Stock List'!$K$11:$K$1010, 0)))*AI492), 2), 0)</f>
        <v>0</v>
      </c>
      <c r="CD492" s="20"/>
      <c r="CE492" s="20">
        <f>IFERROR(ROUND(((INDEX('Stock List'!$M$11:$M$1010, MATCH(AL492, 'Stock List'!$K$11:$K$1010, 0))/INDEX('Stock List'!$L$11:$L$1010, MATCH(AL492, 'Stock List'!$K$11:$K$1010, 0)))*AK492), 2), 0)</f>
        <v>0</v>
      </c>
      <c r="CF492" s="20"/>
      <c r="CG492" s="20">
        <f>IFERROR(ROUND(((INDEX('Stock List'!$M$11:$M$1010, MATCH(AN492, 'Stock List'!$K$11:$K$1010, 0))/INDEX('Stock List'!$L$11:$L$1010, MATCH(AN492, 'Stock List'!$K$11:$K$1010, 0)))*AM492), 2), 0)</f>
        <v>0</v>
      </c>
      <c r="CH492" s="20"/>
      <c r="CI492" s="20">
        <f>IFERROR(ROUND(((INDEX('Stock List'!$M$11:$M$1010, MATCH(AP492, 'Stock List'!$K$11:$K$1010, 0))/INDEX('Stock List'!$L$11:$L$1010, MATCH(AP492, 'Stock List'!$K$11:$K$1010, 0)))*AO492), 2), 0)</f>
        <v>0</v>
      </c>
      <c r="CJ492" s="20"/>
      <c r="CK492" s="20">
        <f>IFERROR(ROUND(((INDEX('Stock List'!$M$11:$M$1010, MATCH(AR492, 'Stock List'!$K$11:$K$1010, 0))/INDEX('Stock List'!$L$11:$L$1010, MATCH(AR492, 'Stock List'!$K$11:$K$1010, 0)))*AQ492), 2), 0)</f>
        <v>0</v>
      </c>
      <c r="CL492" s="20"/>
      <c r="CM492" s="20">
        <f>IFERROR(ROUND(((INDEX('Stock List'!$M$11:$M$1010, MATCH(AT492, 'Stock List'!$K$11:$K$1010, 0))/INDEX('Stock List'!$L$11:$L$1010, MATCH(AT492, 'Stock List'!$K$11:$K$1010, 0)))*AS492), 2), 0)</f>
        <v>0</v>
      </c>
      <c r="CN492" s="20"/>
      <c r="CO492" s="20">
        <f>IFERROR(ROUND(((INDEX('Stock List'!$M$11:$M$1010, MATCH(AV492, 'Stock List'!$K$11:$K$1010, 0))/INDEX('Stock List'!$L$11:$L$1010, MATCH(AV492, 'Stock List'!$K$11:$K$1010, 0)))*AU492), 2), 0)</f>
        <v>0</v>
      </c>
      <c r="CP492" s="20"/>
      <c r="CQ492" s="20">
        <f>IFERROR(ROUND(((INDEX('Stock List'!$M$11:$M$1010, MATCH(AX492, 'Stock List'!$K$11:$K$1010, 0))/INDEX('Stock List'!$L$11:$L$1010, MATCH(AX492, 'Stock List'!$K$11:$K$1010, 0)))*AW492), 2), 0)</f>
        <v>0</v>
      </c>
      <c r="CR492" s="22"/>
      <c r="CT492" s="106" t="str">
        <f t="shared" si="400"/>
        <v/>
      </c>
      <c r="CU492" s="22" t="str">
        <f t="shared" si="401"/>
        <v/>
      </c>
      <c r="CX492" s="106" t="str">
        <f t="shared" si="402"/>
        <v/>
      </c>
      <c r="CY492" s="20" t="str">
        <f t="shared" si="403"/>
        <v/>
      </c>
      <c r="CZ492" s="22" t="str">
        <f t="shared" si="404"/>
        <v/>
      </c>
      <c r="DB492" s="76" t="str">
        <f>IF($H492="", "", COUNTIF($G$11:$G$1010, "&gt;"&amp;$G492)+1+COUNTIF($G$11:$G492, $G492)-1)</f>
        <v/>
      </c>
      <c r="DC492" s="76" t="str">
        <f>IF($H492="", "", COUNTIF($CZ$11:$CZ$1010, "&gt;"&amp;$CZ492)+1+COUNTIF($CZ$11:$CZ492, $CZ492)-1)</f>
        <v/>
      </c>
      <c r="DE492" s="147" t="str">
        <f t="shared" si="405"/>
        <v/>
      </c>
      <c r="DF492" s="148"/>
      <c r="DG492" s="19" t="str">
        <f t="shared" si="406"/>
        <v/>
      </c>
      <c r="DH492" s="153" t="str">
        <f t="shared" si="407"/>
        <v/>
      </c>
      <c r="DI492" s="19" t="str">
        <f t="shared" si="359"/>
        <v/>
      </c>
      <c r="DJ492" s="153" t="str">
        <f t="shared" si="360"/>
        <v/>
      </c>
      <c r="DK492" s="19" t="str">
        <f t="shared" si="361"/>
        <v/>
      </c>
      <c r="DL492" s="153" t="str">
        <f t="shared" si="362"/>
        <v/>
      </c>
      <c r="DM492" s="19" t="str">
        <f t="shared" si="363"/>
        <v/>
      </c>
      <c r="DN492" s="153" t="str">
        <f t="shared" si="364"/>
        <v/>
      </c>
      <c r="DO492" s="19" t="str">
        <f t="shared" si="365"/>
        <v/>
      </c>
      <c r="DP492" s="153" t="str">
        <f t="shared" si="366"/>
        <v/>
      </c>
      <c r="DQ492" s="19" t="str">
        <f t="shared" si="367"/>
        <v/>
      </c>
      <c r="DR492" s="153" t="str">
        <f t="shared" si="368"/>
        <v/>
      </c>
      <c r="DS492" s="19" t="str">
        <f t="shared" si="369"/>
        <v/>
      </c>
      <c r="DT492" s="153" t="str">
        <f t="shared" si="370"/>
        <v/>
      </c>
      <c r="DU492" s="19" t="str">
        <f t="shared" si="371"/>
        <v/>
      </c>
      <c r="DV492" s="153" t="str">
        <f t="shared" si="372"/>
        <v/>
      </c>
      <c r="DW492" s="19" t="str">
        <f t="shared" si="373"/>
        <v/>
      </c>
      <c r="DX492" s="153" t="str">
        <f t="shared" si="374"/>
        <v/>
      </c>
      <c r="DY492" s="19" t="str">
        <f t="shared" si="375"/>
        <v/>
      </c>
      <c r="DZ492" s="153" t="str">
        <f t="shared" si="376"/>
        <v/>
      </c>
      <c r="EA492" s="19" t="str">
        <f t="shared" si="377"/>
        <v/>
      </c>
      <c r="EB492" s="153" t="str">
        <f t="shared" si="378"/>
        <v/>
      </c>
      <c r="EC492" s="19" t="str">
        <f t="shared" si="379"/>
        <v/>
      </c>
      <c r="ED492" s="153" t="str">
        <f t="shared" si="380"/>
        <v/>
      </c>
      <c r="EE492" s="19" t="str">
        <f t="shared" si="381"/>
        <v/>
      </c>
      <c r="EF492" s="153" t="str">
        <f t="shared" si="382"/>
        <v/>
      </c>
      <c r="EG492" s="19" t="str">
        <f t="shared" si="383"/>
        <v/>
      </c>
      <c r="EH492" s="153" t="str">
        <f t="shared" si="384"/>
        <v/>
      </c>
      <c r="EI492" s="19" t="str">
        <f t="shared" si="385"/>
        <v/>
      </c>
      <c r="EJ492" s="153" t="str">
        <f t="shared" si="386"/>
        <v/>
      </c>
      <c r="EK492" s="19" t="str">
        <f t="shared" si="387"/>
        <v/>
      </c>
      <c r="EL492" s="153" t="str">
        <f t="shared" si="388"/>
        <v/>
      </c>
      <c r="EM492" s="19" t="str">
        <f t="shared" si="389"/>
        <v/>
      </c>
      <c r="EN492" s="153" t="str">
        <f t="shared" si="390"/>
        <v/>
      </c>
      <c r="EO492" s="19" t="str">
        <f t="shared" si="391"/>
        <v/>
      </c>
      <c r="EP492" s="153" t="str">
        <f t="shared" si="392"/>
        <v/>
      </c>
      <c r="EQ492" s="19" t="str">
        <f t="shared" si="393"/>
        <v/>
      </c>
      <c r="ER492" s="153" t="str">
        <f t="shared" si="394"/>
        <v/>
      </c>
      <c r="ES492" s="19" t="str">
        <f t="shared" si="395"/>
        <v/>
      </c>
      <c r="ET492" s="153" t="str">
        <f t="shared" si="396"/>
        <v/>
      </c>
    </row>
    <row r="493" spans="1:150" x14ac:dyDescent="0.25">
      <c r="A493" s="31"/>
      <c r="B493" s="91" t="str">
        <f t="shared" si="397"/>
        <v/>
      </c>
      <c r="C493" s="20" t="str">
        <f t="shared" si="357"/>
        <v/>
      </c>
      <c r="D493" s="97" t="str">
        <f t="shared" si="358"/>
        <v/>
      </c>
      <c r="E493" s="62" t="str">
        <f t="shared" si="398"/>
        <v/>
      </c>
      <c r="F493" s="31"/>
      <c r="G493" s="282"/>
      <c r="H493" s="283"/>
      <c r="I493" s="284"/>
      <c r="J493" s="285"/>
      <c r="K493" s="286"/>
      <c r="L493" s="287"/>
      <c r="M493" s="288"/>
      <c r="N493" s="287"/>
      <c r="O493" s="288"/>
      <c r="P493" s="287"/>
      <c r="Q493" s="288"/>
      <c r="R493" s="287"/>
      <c r="S493" s="288"/>
      <c r="T493" s="287"/>
      <c r="U493" s="288"/>
      <c r="V493" s="287"/>
      <c r="W493" s="288"/>
      <c r="X493" s="287"/>
      <c r="Y493" s="288"/>
      <c r="Z493" s="287"/>
      <c r="AA493" s="288"/>
      <c r="AB493" s="287"/>
      <c r="AC493" s="288"/>
      <c r="AD493" s="287"/>
      <c r="AE493" s="288"/>
      <c r="AF493" s="287"/>
      <c r="AG493" s="288"/>
      <c r="AH493" s="287"/>
      <c r="AI493" s="288"/>
      <c r="AJ493" s="287"/>
      <c r="AK493" s="288"/>
      <c r="AL493" s="287"/>
      <c r="AM493" s="288"/>
      <c r="AN493" s="287"/>
      <c r="AO493" s="288"/>
      <c r="AP493" s="287"/>
      <c r="AQ493" s="288"/>
      <c r="AR493" s="287"/>
      <c r="AS493" s="288"/>
      <c r="AT493" s="287"/>
      <c r="AU493" s="288"/>
      <c r="AV493" s="287"/>
      <c r="AW493" s="288"/>
      <c r="AX493" s="287"/>
      <c r="AY493" s="31"/>
      <c r="BA493" s="76" t="str">
        <f t="shared" si="399"/>
        <v/>
      </c>
      <c r="BC493" s="76" t="str">
        <f>IF('Stock List'!$K493="", "", 'Stock List'!$K493)</f>
        <v/>
      </c>
      <c r="BE493" s="106">
        <f>IFERROR(ROUND(((INDEX('Stock List'!$M$11:$M$1010, MATCH(L493, 'Stock List'!$K$11:$K$1010, 0))/INDEX('Stock List'!$L$11:$L$1010, MATCH(L493, 'Stock List'!$K$11:$K$1010, 0)))*K493), 2), 0)</f>
        <v>0</v>
      </c>
      <c r="BF493" s="20"/>
      <c r="BG493" s="20">
        <f>IFERROR(ROUND(((INDEX('Stock List'!$M$11:$M$1010, MATCH(N493, 'Stock List'!$K$11:$K$1010, 0))/INDEX('Stock List'!$L$11:$L$1010, MATCH(N493, 'Stock List'!$K$11:$K$1010, 0)))*M493), 2), 0)</f>
        <v>0</v>
      </c>
      <c r="BH493" s="20"/>
      <c r="BI493" s="20">
        <f>IFERROR(ROUND(((INDEX('Stock List'!$M$11:$M$1010, MATCH(P493, 'Stock List'!$K$11:$K$1010, 0))/INDEX('Stock List'!$L$11:$L$1010, MATCH(P493, 'Stock List'!$K$11:$K$1010, 0)))*O493), 2), 0)</f>
        <v>0</v>
      </c>
      <c r="BJ493" s="20"/>
      <c r="BK493" s="20">
        <f>IFERROR(ROUND(((INDEX('Stock List'!$M$11:$M$1010, MATCH(R493, 'Stock List'!$K$11:$K$1010, 0))/INDEX('Stock List'!$L$11:$L$1010, MATCH(R493, 'Stock List'!$K$11:$K$1010, 0)))*Q493), 2), 0)</f>
        <v>0</v>
      </c>
      <c r="BL493" s="20"/>
      <c r="BM493" s="20">
        <f>IFERROR(ROUND(((INDEX('Stock List'!$M$11:$M$1010, MATCH(T493, 'Stock List'!$K$11:$K$1010, 0))/INDEX('Stock List'!$L$11:$L$1010, MATCH(T493, 'Stock List'!$K$11:$K$1010, 0)))*S493), 2), 0)</f>
        <v>0</v>
      </c>
      <c r="BN493" s="20"/>
      <c r="BO493" s="20">
        <f>IFERROR(ROUND(((INDEX('Stock List'!$M$11:$M$1010, MATCH(V493, 'Stock List'!$K$11:$K$1010, 0))/INDEX('Stock List'!$L$11:$L$1010, MATCH(V493, 'Stock List'!$K$11:$K$1010, 0)))*U493), 2), 0)</f>
        <v>0</v>
      </c>
      <c r="BP493" s="20"/>
      <c r="BQ493" s="20">
        <f>IFERROR(ROUND(((INDEX('Stock List'!$M$11:$M$1010, MATCH(X493, 'Stock List'!$K$11:$K$1010, 0))/INDEX('Stock List'!$L$11:$L$1010, MATCH(X493, 'Stock List'!$K$11:$K$1010, 0)))*W493), 2), 0)</f>
        <v>0</v>
      </c>
      <c r="BR493" s="20"/>
      <c r="BS493" s="20">
        <f>IFERROR(ROUND(((INDEX('Stock List'!$M$11:$M$1010, MATCH(Z493, 'Stock List'!$K$11:$K$1010, 0))/INDEX('Stock List'!$L$11:$L$1010, MATCH(Z493, 'Stock List'!$K$11:$K$1010, 0)))*Y493), 2), 0)</f>
        <v>0</v>
      </c>
      <c r="BT493" s="20"/>
      <c r="BU493" s="20">
        <f>IFERROR(ROUND(((INDEX('Stock List'!$M$11:$M$1010, MATCH(AB493, 'Stock List'!$K$11:$K$1010, 0))/INDEX('Stock List'!$L$11:$L$1010, MATCH(AB493, 'Stock List'!$K$11:$K$1010, 0)))*AA493), 2), 0)</f>
        <v>0</v>
      </c>
      <c r="BV493" s="20"/>
      <c r="BW493" s="20">
        <f>IFERROR(ROUND(((INDEX('Stock List'!$M$11:$M$1010, MATCH(AD493, 'Stock List'!$K$11:$K$1010, 0))/INDEX('Stock List'!$L$11:$L$1010, MATCH(AD493, 'Stock List'!$K$11:$K$1010, 0)))*AC493), 2), 0)</f>
        <v>0</v>
      </c>
      <c r="BX493" s="20"/>
      <c r="BY493" s="20">
        <f>IFERROR(ROUND(((INDEX('Stock List'!$M$11:$M$1010, MATCH(AF493, 'Stock List'!$K$11:$K$1010, 0))/INDEX('Stock List'!$L$11:$L$1010, MATCH(AF493, 'Stock List'!$K$11:$K$1010, 0)))*AE493), 2), 0)</f>
        <v>0</v>
      </c>
      <c r="BZ493" s="20"/>
      <c r="CA493" s="20">
        <f>IFERROR(ROUND(((INDEX('Stock List'!$M$11:$M$1010, MATCH(AH493, 'Stock List'!$K$11:$K$1010, 0))/INDEX('Stock List'!$L$11:$L$1010, MATCH(AH493, 'Stock List'!$K$11:$K$1010, 0)))*AG493), 2), 0)</f>
        <v>0</v>
      </c>
      <c r="CB493" s="20"/>
      <c r="CC493" s="20">
        <f>IFERROR(ROUND(((INDEX('Stock List'!$M$11:$M$1010, MATCH(AJ493, 'Stock List'!$K$11:$K$1010, 0))/INDEX('Stock List'!$L$11:$L$1010, MATCH(AJ493, 'Stock List'!$K$11:$K$1010, 0)))*AI493), 2), 0)</f>
        <v>0</v>
      </c>
      <c r="CD493" s="20"/>
      <c r="CE493" s="20">
        <f>IFERROR(ROUND(((INDEX('Stock List'!$M$11:$M$1010, MATCH(AL493, 'Stock List'!$K$11:$K$1010, 0))/INDEX('Stock List'!$L$11:$L$1010, MATCH(AL493, 'Stock List'!$K$11:$K$1010, 0)))*AK493), 2), 0)</f>
        <v>0</v>
      </c>
      <c r="CF493" s="20"/>
      <c r="CG493" s="20">
        <f>IFERROR(ROUND(((INDEX('Stock List'!$M$11:$M$1010, MATCH(AN493, 'Stock List'!$K$11:$K$1010, 0))/INDEX('Stock List'!$L$11:$L$1010, MATCH(AN493, 'Stock List'!$K$11:$K$1010, 0)))*AM493), 2), 0)</f>
        <v>0</v>
      </c>
      <c r="CH493" s="20"/>
      <c r="CI493" s="20">
        <f>IFERROR(ROUND(((INDEX('Stock List'!$M$11:$M$1010, MATCH(AP493, 'Stock List'!$K$11:$K$1010, 0))/INDEX('Stock List'!$L$11:$L$1010, MATCH(AP493, 'Stock List'!$K$11:$K$1010, 0)))*AO493), 2), 0)</f>
        <v>0</v>
      </c>
      <c r="CJ493" s="20"/>
      <c r="CK493" s="20">
        <f>IFERROR(ROUND(((INDEX('Stock List'!$M$11:$M$1010, MATCH(AR493, 'Stock List'!$K$11:$K$1010, 0))/INDEX('Stock List'!$L$11:$L$1010, MATCH(AR493, 'Stock List'!$K$11:$K$1010, 0)))*AQ493), 2), 0)</f>
        <v>0</v>
      </c>
      <c r="CL493" s="20"/>
      <c r="CM493" s="20">
        <f>IFERROR(ROUND(((INDEX('Stock List'!$M$11:$M$1010, MATCH(AT493, 'Stock List'!$K$11:$K$1010, 0))/INDEX('Stock List'!$L$11:$L$1010, MATCH(AT493, 'Stock List'!$K$11:$K$1010, 0)))*AS493), 2), 0)</f>
        <v>0</v>
      </c>
      <c r="CN493" s="20"/>
      <c r="CO493" s="20">
        <f>IFERROR(ROUND(((INDEX('Stock List'!$M$11:$M$1010, MATCH(AV493, 'Stock List'!$K$11:$K$1010, 0))/INDEX('Stock List'!$L$11:$L$1010, MATCH(AV493, 'Stock List'!$K$11:$K$1010, 0)))*AU493), 2), 0)</f>
        <v>0</v>
      </c>
      <c r="CP493" s="20"/>
      <c r="CQ493" s="20">
        <f>IFERROR(ROUND(((INDEX('Stock List'!$M$11:$M$1010, MATCH(AX493, 'Stock List'!$K$11:$K$1010, 0))/INDEX('Stock List'!$L$11:$L$1010, MATCH(AX493, 'Stock List'!$K$11:$K$1010, 0)))*AW493), 2), 0)</f>
        <v>0</v>
      </c>
      <c r="CR493" s="22"/>
      <c r="CT493" s="106" t="str">
        <f t="shared" si="400"/>
        <v/>
      </c>
      <c r="CU493" s="22" t="str">
        <f t="shared" si="401"/>
        <v/>
      </c>
      <c r="CX493" s="106" t="str">
        <f t="shared" si="402"/>
        <v/>
      </c>
      <c r="CY493" s="20" t="str">
        <f t="shared" si="403"/>
        <v/>
      </c>
      <c r="CZ493" s="22" t="str">
        <f t="shared" si="404"/>
        <v/>
      </c>
      <c r="DB493" s="76" t="str">
        <f>IF($H493="", "", COUNTIF($G$11:$G$1010, "&gt;"&amp;$G493)+1+COUNTIF($G$11:$G493, $G493)-1)</f>
        <v/>
      </c>
      <c r="DC493" s="76" t="str">
        <f>IF($H493="", "", COUNTIF($CZ$11:$CZ$1010, "&gt;"&amp;$CZ493)+1+COUNTIF($CZ$11:$CZ493, $CZ493)-1)</f>
        <v/>
      </c>
      <c r="DE493" s="147" t="str">
        <f t="shared" si="405"/>
        <v/>
      </c>
      <c r="DF493" s="148"/>
      <c r="DG493" s="19" t="str">
        <f t="shared" si="406"/>
        <v/>
      </c>
      <c r="DH493" s="153" t="str">
        <f t="shared" si="407"/>
        <v/>
      </c>
      <c r="DI493" s="19" t="str">
        <f t="shared" si="359"/>
        <v/>
      </c>
      <c r="DJ493" s="153" t="str">
        <f t="shared" si="360"/>
        <v/>
      </c>
      <c r="DK493" s="19" t="str">
        <f t="shared" si="361"/>
        <v/>
      </c>
      <c r="DL493" s="153" t="str">
        <f t="shared" si="362"/>
        <v/>
      </c>
      <c r="DM493" s="19" t="str">
        <f t="shared" si="363"/>
        <v/>
      </c>
      <c r="DN493" s="153" t="str">
        <f t="shared" si="364"/>
        <v/>
      </c>
      <c r="DO493" s="19" t="str">
        <f t="shared" si="365"/>
        <v/>
      </c>
      <c r="DP493" s="153" t="str">
        <f t="shared" si="366"/>
        <v/>
      </c>
      <c r="DQ493" s="19" t="str">
        <f t="shared" si="367"/>
        <v/>
      </c>
      <c r="DR493" s="153" t="str">
        <f t="shared" si="368"/>
        <v/>
      </c>
      <c r="DS493" s="19" t="str">
        <f t="shared" si="369"/>
        <v/>
      </c>
      <c r="DT493" s="153" t="str">
        <f t="shared" si="370"/>
        <v/>
      </c>
      <c r="DU493" s="19" t="str">
        <f t="shared" si="371"/>
        <v/>
      </c>
      <c r="DV493" s="153" t="str">
        <f t="shared" si="372"/>
        <v/>
      </c>
      <c r="DW493" s="19" t="str">
        <f t="shared" si="373"/>
        <v/>
      </c>
      <c r="DX493" s="153" t="str">
        <f t="shared" si="374"/>
        <v/>
      </c>
      <c r="DY493" s="19" t="str">
        <f t="shared" si="375"/>
        <v/>
      </c>
      <c r="DZ493" s="153" t="str">
        <f t="shared" si="376"/>
        <v/>
      </c>
      <c r="EA493" s="19" t="str">
        <f t="shared" si="377"/>
        <v/>
      </c>
      <c r="EB493" s="153" t="str">
        <f t="shared" si="378"/>
        <v/>
      </c>
      <c r="EC493" s="19" t="str">
        <f t="shared" si="379"/>
        <v/>
      </c>
      <c r="ED493" s="153" t="str">
        <f t="shared" si="380"/>
        <v/>
      </c>
      <c r="EE493" s="19" t="str">
        <f t="shared" si="381"/>
        <v/>
      </c>
      <c r="EF493" s="153" t="str">
        <f t="shared" si="382"/>
        <v/>
      </c>
      <c r="EG493" s="19" t="str">
        <f t="shared" si="383"/>
        <v/>
      </c>
      <c r="EH493" s="153" t="str">
        <f t="shared" si="384"/>
        <v/>
      </c>
      <c r="EI493" s="19" t="str">
        <f t="shared" si="385"/>
        <v/>
      </c>
      <c r="EJ493" s="153" t="str">
        <f t="shared" si="386"/>
        <v/>
      </c>
      <c r="EK493" s="19" t="str">
        <f t="shared" si="387"/>
        <v/>
      </c>
      <c r="EL493" s="153" t="str">
        <f t="shared" si="388"/>
        <v/>
      </c>
      <c r="EM493" s="19" t="str">
        <f t="shared" si="389"/>
        <v/>
      </c>
      <c r="EN493" s="153" t="str">
        <f t="shared" si="390"/>
        <v/>
      </c>
      <c r="EO493" s="19" t="str">
        <f t="shared" si="391"/>
        <v/>
      </c>
      <c r="EP493" s="153" t="str">
        <f t="shared" si="392"/>
        <v/>
      </c>
      <c r="EQ493" s="19" t="str">
        <f t="shared" si="393"/>
        <v/>
      </c>
      <c r="ER493" s="153" t="str">
        <f t="shared" si="394"/>
        <v/>
      </c>
      <c r="ES493" s="19" t="str">
        <f t="shared" si="395"/>
        <v/>
      </c>
      <c r="ET493" s="153" t="str">
        <f t="shared" si="396"/>
        <v/>
      </c>
    </row>
    <row r="494" spans="1:150" x14ac:dyDescent="0.25">
      <c r="A494" s="31"/>
      <c r="B494" s="91" t="str">
        <f t="shared" si="397"/>
        <v/>
      </c>
      <c r="C494" s="20" t="str">
        <f t="shared" si="357"/>
        <v/>
      </c>
      <c r="D494" s="97" t="str">
        <f t="shared" si="358"/>
        <v/>
      </c>
      <c r="E494" s="62" t="str">
        <f t="shared" si="398"/>
        <v/>
      </c>
      <c r="F494" s="31"/>
      <c r="G494" s="282"/>
      <c r="H494" s="283"/>
      <c r="I494" s="284"/>
      <c r="J494" s="285"/>
      <c r="K494" s="286"/>
      <c r="L494" s="287"/>
      <c r="M494" s="288"/>
      <c r="N494" s="287"/>
      <c r="O494" s="288"/>
      <c r="P494" s="287"/>
      <c r="Q494" s="288"/>
      <c r="R494" s="287"/>
      <c r="S494" s="288"/>
      <c r="T494" s="287"/>
      <c r="U494" s="288"/>
      <c r="V494" s="287"/>
      <c r="W494" s="288"/>
      <c r="X494" s="287"/>
      <c r="Y494" s="288"/>
      <c r="Z494" s="287"/>
      <c r="AA494" s="288"/>
      <c r="AB494" s="287"/>
      <c r="AC494" s="288"/>
      <c r="AD494" s="287"/>
      <c r="AE494" s="288"/>
      <c r="AF494" s="287"/>
      <c r="AG494" s="288"/>
      <c r="AH494" s="287"/>
      <c r="AI494" s="288"/>
      <c r="AJ494" s="287"/>
      <c r="AK494" s="288"/>
      <c r="AL494" s="287"/>
      <c r="AM494" s="288"/>
      <c r="AN494" s="287"/>
      <c r="AO494" s="288"/>
      <c r="AP494" s="287"/>
      <c r="AQ494" s="288"/>
      <c r="AR494" s="287"/>
      <c r="AS494" s="288"/>
      <c r="AT494" s="287"/>
      <c r="AU494" s="288"/>
      <c r="AV494" s="287"/>
      <c r="AW494" s="288"/>
      <c r="AX494" s="287"/>
      <c r="AY494" s="31"/>
      <c r="BA494" s="76" t="str">
        <f t="shared" si="399"/>
        <v/>
      </c>
      <c r="BC494" s="76" t="str">
        <f>IF('Stock List'!$K494="", "", 'Stock List'!$K494)</f>
        <v/>
      </c>
      <c r="BE494" s="106">
        <f>IFERROR(ROUND(((INDEX('Stock List'!$M$11:$M$1010, MATCH(L494, 'Stock List'!$K$11:$K$1010, 0))/INDEX('Stock List'!$L$11:$L$1010, MATCH(L494, 'Stock List'!$K$11:$K$1010, 0)))*K494), 2), 0)</f>
        <v>0</v>
      </c>
      <c r="BF494" s="20"/>
      <c r="BG494" s="20">
        <f>IFERROR(ROUND(((INDEX('Stock List'!$M$11:$M$1010, MATCH(N494, 'Stock List'!$K$11:$K$1010, 0))/INDEX('Stock List'!$L$11:$L$1010, MATCH(N494, 'Stock List'!$K$11:$K$1010, 0)))*M494), 2), 0)</f>
        <v>0</v>
      </c>
      <c r="BH494" s="20"/>
      <c r="BI494" s="20">
        <f>IFERROR(ROUND(((INDEX('Stock List'!$M$11:$M$1010, MATCH(P494, 'Stock List'!$K$11:$K$1010, 0))/INDEX('Stock List'!$L$11:$L$1010, MATCH(P494, 'Stock List'!$K$11:$K$1010, 0)))*O494), 2), 0)</f>
        <v>0</v>
      </c>
      <c r="BJ494" s="20"/>
      <c r="BK494" s="20">
        <f>IFERROR(ROUND(((INDEX('Stock List'!$M$11:$M$1010, MATCH(R494, 'Stock List'!$K$11:$K$1010, 0))/INDEX('Stock List'!$L$11:$L$1010, MATCH(R494, 'Stock List'!$K$11:$K$1010, 0)))*Q494), 2), 0)</f>
        <v>0</v>
      </c>
      <c r="BL494" s="20"/>
      <c r="BM494" s="20">
        <f>IFERROR(ROUND(((INDEX('Stock List'!$M$11:$M$1010, MATCH(T494, 'Stock List'!$K$11:$K$1010, 0))/INDEX('Stock List'!$L$11:$L$1010, MATCH(T494, 'Stock List'!$K$11:$K$1010, 0)))*S494), 2), 0)</f>
        <v>0</v>
      </c>
      <c r="BN494" s="20"/>
      <c r="BO494" s="20">
        <f>IFERROR(ROUND(((INDEX('Stock List'!$M$11:$M$1010, MATCH(V494, 'Stock List'!$K$11:$K$1010, 0))/INDEX('Stock List'!$L$11:$L$1010, MATCH(V494, 'Stock List'!$K$11:$K$1010, 0)))*U494), 2), 0)</f>
        <v>0</v>
      </c>
      <c r="BP494" s="20"/>
      <c r="BQ494" s="20">
        <f>IFERROR(ROUND(((INDEX('Stock List'!$M$11:$M$1010, MATCH(X494, 'Stock List'!$K$11:$K$1010, 0))/INDEX('Stock List'!$L$11:$L$1010, MATCH(X494, 'Stock List'!$K$11:$K$1010, 0)))*W494), 2), 0)</f>
        <v>0</v>
      </c>
      <c r="BR494" s="20"/>
      <c r="BS494" s="20">
        <f>IFERROR(ROUND(((INDEX('Stock List'!$M$11:$M$1010, MATCH(Z494, 'Stock List'!$K$11:$K$1010, 0))/INDEX('Stock List'!$L$11:$L$1010, MATCH(Z494, 'Stock List'!$K$11:$K$1010, 0)))*Y494), 2), 0)</f>
        <v>0</v>
      </c>
      <c r="BT494" s="20"/>
      <c r="BU494" s="20">
        <f>IFERROR(ROUND(((INDEX('Stock List'!$M$11:$M$1010, MATCH(AB494, 'Stock List'!$K$11:$K$1010, 0))/INDEX('Stock List'!$L$11:$L$1010, MATCH(AB494, 'Stock List'!$K$11:$K$1010, 0)))*AA494), 2), 0)</f>
        <v>0</v>
      </c>
      <c r="BV494" s="20"/>
      <c r="BW494" s="20">
        <f>IFERROR(ROUND(((INDEX('Stock List'!$M$11:$M$1010, MATCH(AD494, 'Stock List'!$K$11:$K$1010, 0))/INDEX('Stock List'!$L$11:$L$1010, MATCH(AD494, 'Stock List'!$K$11:$K$1010, 0)))*AC494), 2), 0)</f>
        <v>0</v>
      </c>
      <c r="BX494" s="20"/>
      <c r="BY494" s="20">
        <f>IFERROR(ROUND(((INDEX('Stock List'!$M$11:$M$1010, MATCH(AF494, 'Stock List'!$K$11:$K$1010, 0))/INDEX('Stock List'!$L$11:$L$1010, MATCH(AF494, 'Stock List'!$K$11:$K$1010, 0)))*AE494), 2), 0)</f>
        <v>0</v>
      </c>
      <c r="BZ494" s="20"/>
      <c r="CA494" s="20">
        <f>IFERROR(ROUND(((INDEX('Stock List'!$M$11:$M$1010, MATCH(AH494, 'Stock List'!$K$11:$K$1010, 0))/INDEX('Stock List'!$L$11:$L$1010, MATCH(AH494, 'Stock List'!$K$11:$K$1010, 0)))*AG494), 2), 0)</f>
        <v>0</v>
      </c>
      <c r="CB494" s="20"/>
      <c r="CC494" s="20">
        <f>IFERROR(ROUND(((INDEX('Stock List'!$M$11:$M$1010, MATCH(AJ494, 'Stock List'!$K$11:$K$1010, 0))/INDEX('Stock List'!$L$11:$L$1010, MATCH(AJ494, 'Stock List'!$K$11:$K$1010, 0)))*AI494), 2), 0)</f>
        <v>0</v>
      </c>
      <c r="CD494" s="20"/>
      <c r="CE494" s="20">
        <f>IFERROR(ROUND(((INDEX('Stock List'!$M$11:$M$1010, MATCH(AL494, 'Stock List'!$K$11:$K$1010, 0))/INDEX('Stock List'!$L$11:$L$1010, MATCH(AL494, 'Stock List'!$K$11:$K$1010, 0)))*AK494), 2), 0)</f>
        <v>0</v>
      </c>
      <c r="CF494" s="20"/>
      <c r="CG494" s="20">
        <f>IFERROR(ROUND(((INDEX('Stock List'!$M$11:$M$1010, MATCH(AN494, 'Stock List'!$K$11:$K$1010, 0))/INDEX('Stock List'!$L$11:$L$1010, MATCH(AN494, 'Stock List'!$K$11:$K$1010, 0)))*AM494), 2), 0)</f>
        <v>0</v>
      </c>
      <c r="CH494" s="20"/>
      <c r="CI494" s="20">
        <f>IFERROR(ROUND(((INDEX('Stock List'!$M$11:$M$1010, MATCH(AP494, 'Stock List'!$K$11:$K$1010, 0))/INDEX('Stock List'!$L$11:$L$1010, MATCH(AP494, 'Stock List'!$K$11:$K$1010, 0)))*AO494), 2), 0)</f>
        <v>0</v>
      </c>
      <c r="CJ494" s="20"/>
      <c r="CK494" s="20">
        <f>IFERROR(ROUND(((INDEX('Stock List'!$M$11:$M$1010, MATCH(AR494, 'Stock List'!$K$11:$K$1010, 0))/INDEX('Stock List'!$L$11:$L$1010, MATCH(AR494, 'Stock List'!$K$11:$K$1010, 0)))*AQ494), 2), 0)</f>
        <v>0</v>
      </c>
      <c r="CL494" s="20"/>
      <c r="CM494" s="20">
        <f>IFERROR(ROUND(((INDEX('Stock List'!$M$11:$M$1010, MATCH(AT494, 'Stock List'!$K$11:$K$1010, 0))/INDEX('Stock List'!$L$11:$L$1010, MATCH(AT494, 'Stock List'!$K$11:$K$1010, 0)))*AS494), 2), 0)</f>
        <v>0</v>
      </c>
      <c r="CN494" s="20"/>
      <c r="CO494" s="20">
        <f>IFERROR(ROUND(((INDEX('Stock List'!$M$11:$M$1010, MATCH(AV494, 'Stock List'!$K$11:$K$1010, 0))/INDEX('Stock List'!$L$11:$L$1010, MATCH(AV494, 'Stock List'!$K$11:$K$1010, 0)))*AU494), 2), 0)</f>
        <v>0</v>
      </c>
      <c r="CP494" s="20"/>
      <c r="CQ494" s="20">
        <f>IFERROR(ROUND(((INDEX('Stock List'!$M$11:$M$1010, MATCH(AX494, 'Stock List'!$K$11:$K$1010, 0))/INDEX('Stock List'!$L$11:$L$1010, MATCH(AX494, 'Stock List'!$K$11:$K$1010, 0)))*AW494), 2), 0)</f>
        <v>0</v>
      </c>
      <c r="CR494" s="22"/>
      <c r="CT494" s="106" t="str">
        <f t="shared" si="400"/>
        <v/>
      </c>
      <c r="CU494" s="22" t="str">
        <f t="shared" si="401"/>
        <v/>
      </c>
      <c r="CX494" s="106" t="str">
        <f t="shared" si="402"/>
        <v/>
      </c>
      <c r="CY494" s="20" t="str">
        <f t="shared" si="403"/>
        <v/>
      </c>
      <c r="CZ494" s="22" t="str">
        <f t="shared" si="404"/>
        <v/>
      </c>
      <c r="DB494" s="76" t="str">
        <f>IF($H494="", "", COUNTIF($G$11:$G$1010, "&gt;"&amp;$G494)+1+COUNTIF($G$11:$G494, $G494)-1)</f>
        <v/>
      </c>
      <c r="DC494" s="76" t="str">
        <f>IF($H494="", "", COUNTIF($CZ$11:$CZ$1010, "&gt;"&amp;$CZ494)+1+COUNTIF($CZ$11:$CZ494, $CZ494)-1)</f>
        <v/>
      </c>
      <c r="DE494" s="147" t="str">
        <f t="shared" si="405"/>
        <v/>
      </c>
      <c r="DF494" s="148"/>
      <c r="DG494" s="19" t="str">
        <f t="shared" si="406"/>
        <v/>
      </c>
      <c r="DH494" s="153" t="str">
        <f t="shared" si="407"/>
        <v/>
      </c>
      <c r="DI494" s="19" t="str">
        <f t="shared" si="359"/>
        <v/>
      </c>
      <c r="DJ494" s="153" t="str">
        <f t="shared" si="360"/>
        <v/>
      </c>
      <c r="DK494" s="19" t="str">
        <f t="shared" si="361"/>
        <v/>
      </c>
      <c r="DL494" s="153" t="str">
        <f t="shared" si="362"/>
        <v/>
      </c>
      <c r="DM494" s="19" t="str">
        <f t="shared" si="363"/>
        <v/>
      </c>
      <c r="DN494" s="153" t="str">
        <f t="shared" si="364"/>
        <v/>
      </c>
      <c r="DO494" s="19" t="str">
        <f t="shared" si="365"/>
        <v/>
      </c>
      <c r="DP494" s="153" t="str">
        <f t="shared" si="366"/>
        <v/>
      </c>
      <c r="DQ494" s="19" t="str">
        <f t="shared" si="367"/>
        <v/>
      </c>
      <c r="DR494" s="153" t="str">
        <f t="shared" si="368"/>
        <v/>
      </c>
      <c r="DS494" s="19" t="str">
        <f t="shared" si="369"/>
        <v/>
      </c>
      <c r="DT494" s="153" t="str">
        <f t="shared" si="370"/>
        <v/>
      </c>
      <c r="DU494" s="19" t="str">
        <f t="shared" si="371"/>
        <v/>
      </c>
      <c r="DV494" s="153" t="str">
        <f t="shared" si="372"/>
        <v/>
      </c>
      <c r="DW494" s="19" t="str">
        <f t="shared" si="373"/>
        <v/>
      </c>
      <c r="DX494" s="153" t="str">
        <f t="shared" si="374"/>
        <v/>
      </c>
      <c r="DY494" s="19" t="str">
        <f t="shared" si="375"/>
        <v/>
      </c>
      <c r="DZ494" s="153" t="str">
        <f t="shared" si="376"/>
        <v/>
      </c>
      <c r="EA494" s="19" t="str">
        <f t="shared" si="377"/>
        <v/>
      </c>
      <c r="EB494" s="153" t="str">
        <f t="shared" si="378"/>
        <v/>
      </c>
      <c r="EC494" s="19" t="str">
        <f t="shared" si="379"/>
        <v/>
      </c>
      <c r="ED494" s="153" t="str">
        <f t="shared" si="380"/>
        <v/>
      </c>
      <c r="EE494" s="19" t="str">
        <f t="shared" si="381"/>
        <v/>
      </c>
      <c r="EF494" s="153" t="str">
        <f t="shared" si="382"/>
        <v/>
      </c>
      <c r="EG494" s="19" t="str">
        <f t="shared" si="383"/>
        <v/>
      </c>
      <c r="EH494" s="153" t="str">
        <f t="shared" si="384"/>
        <v/>
      </c>
      <c r="EI494" s="19" t="str">
        <f t="shared" si="385"/>
        <v/>
      </c>
      <c r="EJ494" s="153" t="str">
        <f t="shared" si="386"/>
        <v/>
      </c>
      <c r="EK494" s="19" t="str">
        <f t="shared" si="387"/>
        <v/>
      </c>
      <c r="EL494" s="153" t="str">
        <f t="shared" si="388"/>
        <v/>
      </c>
      <c r="EM494" s="19" t="str">
        <f t="shared" si="389"/>
        <v/>
      </c>
      <c r="EN494" s="153" t="str">
        <f t="shared" si="390"/>
        <v/>
      </c>
      <c r="EO494" s="19" t="str">
        <f t="shared" si="391"/>
        <v/>
      </c>
      <c r="EP494" s="153" t="str">
        <f t="shared" si="392"/>
        <v/>
      </c>
      <c r="EQ494" s="19" t="str">
        <f t="shared" si="393"/>
        <v/>
      </c>
      <c r="ER494" s="153" t="str">
        <f t="shared" si="394"/>
        <v/>
      </c>
      <c r="ES494" s="19" t="str">
        <f t="shared" si="395"/>
        <v/>
      </c>
      <c r="ET494" s="153" t="str">
        <f t="shared" si="396"/>
        <v/>
      </c>
    </row>
    <row r="495" spans="1:150" x14ac:dyDescent="0.25">
      <c r="A495" s="31"/>
      <c r="B495" s="91" t="str">
        <f t="shared" si="397"/>
        <v/>
      </c>
      <c r="C495" s="20" t="str">
        <f t="shared" si="357"/>
        <v/>
      </c>
      <c r="D495" s="97" t="str">
        <f t="shared" si="358"/>
        <v/>
      </c>
      <c r="E495" s="62" t="str">
        <f t="shared" si="398"/>
        <v/>
      </c>
      <c r="F495" s="31"/>
      <c r="G495" s="282"/>
      <c r="H495" s="283"/>
      <c r="I495" s="284"/>
      <c r="J495" s="285"/>
      <c r="K495" s="286"/>
      <c r="L495" s="287"/>
      <c r="M495" s="288"/>
      <c r="N495" s="287"/>
      <c r="O495" s="288"/>
      <c r="P495" s="287"/>
      <c r="Q495" s="288"/>
      <c r="R495" s="287"/>
      <c r="S495" s="288"/>
      <c r="T495" s="287"/>
      <c r="U495" s="288"/>
      <c r="V495" s="287"/>
      <c r="W495" s="288"/>
      <c r="X495" s="287"/>
      <c r="Y495" s="288"/>
      <c r="Z495" s="287"/>
      <c r="AA495" s="288"/>
      <c r="AB495" s="287"/>
      <c r="AC495" s="288"/>
      <c r="AD495" s="287"/>
      <c r="AE495" s="288"/>
      <c r="AF495" s="287"/>
      <c r="AG495" s="288"/>
      <c r="AH495" s="287"/>
      <c r="AI495" s="288"/>
      <c r="AJ495" s="287"/>
      <c r="AK495" s="288"/>
      <c r="AL495" s="287"/>
      <c r="AM495" s="288"/>
      <c r="AN495" s="287"/>
      <c r="AO495" s="288"/>
      <c r="AP495" s="287"/>
      <c r="AQ495" s="288"/>
      <c r="AR495" s="287"/>
      <c r="AS495" s="288"/>
      <c r="AT495" s="287"/>
      <c r="AU495" s="288"/>
      <c r="AV495" s="287"/>
      <c r="AW495" s="288"/>
      <c r="AX495" s="287"/>
      <c r="AY495" s="31"/>
      <c r="BA495" s="76" t="str">
        <f t="shared" si="399"/>
        <v/>
      </c>
      <c r="BC495" s="76" t="str">
        <f>IF('Stock List'!$K495="", "", 'Stock List'!$K495)</f>
        <v/>
      </c>
      <c r="BE495" s="106">
        <f>IFERROR(ROUND(((INDEX('Stock List'!$M$11:$M$1010, MATCH(L495, 'Stock List'!$K$11:$K$1010, 0))/INDEX('Stock List'!$L$11:$L$1010, MATCH(L495, 'Stock List'!$K$11:$K$1010, 0)))*K495), 2), 0)</f>
        <v>0</v>
      </c>
      <c r="BF495" s="20"/>
      <c r="BG495" s="20">
        <f>IFERROR(ROUND(((INDEX('Stock List'!$M$11:$M$1010, MATCH(N495, 'Stock List'!$K$11:$K$1010, 0))/INDEX('Stock List'!$L$11:$L$1010, MATCH(N495, 'Stock List'!$K$11:$K$1010, 0)))*M495), 2), 0)</f>
        <v>0</v>
      </c>
      <c r="BH495" s="20"/>
      <c r="BI495" s="20">
        <f>IFERROR(ROUND(((INDEX('Stock List'!$M$11:$M$1010, MATCH(P495, 'Stock List'!$K$11:$K$1010, 0))/INDEX('Stock List'!$L$11:$L$1010, MATCH(P495, 'Stock List'!$K$11:$K$1010, 0)))*O495), 2), 0)</f>
        <v>0</v>
      </c>
      <c r="BJ495" s="20"/>
      <c r="BK495" s="20">
        <f>IFERROR(ROUND(((INDEX('Stock List'!$M$11:$M$1010, MATCH(R495, 'Stock List'!$K$11:$K$1010, 0))/INDEX('Stock List'!$L$11:$L$1010, MATCH(R495, 'Stock List'!$K$11:$K$1010, 0)))*Q495), 2), 0)</f>
        <v>0</v>
      </c>
      <c r="BL495" s="20"/>
      <c r="BM495" s="20">
        <f>IFERROR(ROUND(((INDEX('Stock List'!$M$11:$M$1010, MATCH(T495, 'Stock List'!$K$11:$K$1010, 0))/INDEX('Stock List'!$L$11:$L$1010, MATCH(T495, 'Stock List'!$K$11:$K$1010, 0)))*S495), 2), 0)</f>
        <v>0</v>
      </c>
      <c r="BN495" s="20"/>
      <c r="BO495" s="20">
        <f>IFERROR(ROUND(((INDEX('Stock List'!$M$11:$M$1010, MATCH(V495, 'Stock List'!$K$11:$K$1010, 0))/INDEX('Stock List'!$L$11:$L$1010, MATCH(V495, 'Stock List'!$K$11:$K$1010, 0)))*U495), 2), 0)</f>
        <v>0</v>
      </c>
      <c r="BP495" s="20"/>
      <c r="BQ495" s="20">
        <f>IFERROR(ROUND(((INDEX('Stock List'!$M$11:$M$1010, MATCH(X495, 'Stock List'!$K$11:$K$1010, 0))/INDEX('Stock List'!$L$11:$L$1010, MATCH(X495, 'Stock List'!$K$11:$K$1010, 0)))*W495), 2), 0)</f>
        <v>0</v>
      </c>
      <c r="BR495" s="20"/>
      <c r="BS495" s="20">
        <f>IFERROR(ROUND(((INDEX('Stock List'!$M$11:$M$1010, MATCH(Z495, 'Stock List'!$K$11:$K$1010, 0))/INDEX('Stock List'!$L$11:$L$1010, MATCH(Z495, 'Stock List'!$K$11:$K$1010, 0)))*Y495), 2), 0)</f>
        <v>0</v>
      </c>
      <c r="BT495" s="20"/>
      <c r="BU495" s="20">
        <f>IFERROR(ROUND(((INDEX('Stock List'!$M$11:$M$1010, MATCH(AB495, 'Stock List'!$K$11:$K$1010, 0))/INDEX('Stock List'!$L$11:$L$1010, MATCH(AB495, 'Stock List'!$K$11:$K$1010, 0)))*AA495), 2), 0)</f>
        <v>0</v>
      </c>
      <c r="BV495" s="20"/>
      <c r="BW495" s="20">
        <f>IFERROR(ROUND(((INDEX('Stock List'!$M$11:$M$1010, MATCH(AD495, 'Stock List'!$K$11:$K$1010, 0))/INDEX('Stock List'!$L$11:$L$1010, MATCH(AD495, 'Stock List'!$K$11:$K$1010, 0)))*AC495), 2), 0)</f>
        <v>0</v>
      </c>
      <c r="BX495" s="20"/>
      <c r="BY495" s="20">
        <f>IFERROR(ROUND(((INDEX('Stock List'!$M$11:$M$1010, MATCH(AF495, 'Stock List'!$K$11:$K$1010, 0))/INDEX('Stock List'!$L$11:$L$1010, MATCH(AF495, 'Stock List'!$K$11:$K$1010, 0)))*AE495), 2), 0)</f>
        <v>0</v>
      </c>
      <c r="BZ495" s="20"/>
      <c r="CA495" s="20">
        <f>IFERROR(ROUND(((INDEX('Stock List'!$M$11:$M$1010, MATCH(AH495, 'Stock List'!$K$11:$K$1010, 0))/INDEX('Stock List'!$L$11:$L$1010, MATCH(AH495, 'Stock List'!$K$11:$K$1010, 0)))*AG495), 2), 0)</f>
        <v>0</v>
      </c>
      <c r="CB495" s="20"/>
      <c r="CC495" s="20">
        <f>IFERROR(ROUND(((INDEX('Stock List'!$M$11:$M$1010, MATCH(AJ495, 'Stock List'!$K$11:$K$1010, 0))/INDEX('Stock List'!$L$11:$L$1010, MATCH(AJ495, 'Stock List'!$K$11:$K$1010, 0)))*AI495), 2), 0)</f>
        <v>0</v>
      </c>
      <c r="CD495" s="20"/>
      <c r="CE495" s="20">
        <f>IFERROR(ROUND(((INDEX('Stock List'!$M$11:$M$1010, MATCH(AL495, 'Stock List'!$K$11:$K$1010, 0))/INDEX('Stock List'!$L$11:$L$1010, MATCH(AL495, 'Stock List'!$K$11:$K$1010, 0)))*AK495), 2), 0)</f>
        <v>0</v>
      </c>
      <c r="CF495" s="20"/>
      <c r="CG495" s="20">
        <f>IFERROR(ROUND(((INDEX('Stock List'!$M$11:$M$1010, MATCH(AN495, 'Stock List'!$K$11:$K$1010, 0))/INDEX('Stock List'!$L$11:$L$1010, MATCH(AN495, 'Stock List'!$K$11:$K$1010, 0)))*AM495), 2), 0)</f>
        <v>0</v>
      </c>
      <c r="CH495" s="20"/>
      <c r="CI495" s="20">
        <f>IFERROR(ROUND(((INDEX('Stock List'!$M$11:$M$1010, MATCH(AP495, 'Stock List'!$K$11:$K$1010, 0))/INDEX('Stock List'!$L$11:$L$1010, MATCH(AP495, 'Stock List'!$K$11:$K$1010, 0)))*AO495), 2), 0)</f>
        <v>0</v>
      </c>
      <c r="CJ495" s="20"/>
      <c r="CK495" s="20">
        <f>IFERROR(ROUND(((INDEX('Stock List'!$M$11:$M$1010, MATCH(AR495, 'Stock List'!$K$11:$K$1010, 0))/INDEX('Stock List'!$L$11:$L$1010, MATCH(AR495, 'Stock List'!$K$11:$K$1010, 0)))*AQ495), 2), 0)</f>
        <v>0</v>
      </c>
      <c r="CL495" s="20"/>
      <c r="CM495" s="20">
        <f>IFERROR(ROUND(((INDEX('Stock List'!$M$11:$M$1010, MATCH(AT495, 'Stock List'!$K$11:$K$1010, 0))/INDEX('Stock List'!$L$11:$L$1010, MATCH(AT495, 'Stock List'!$K$11:$K$1010, 0)))*AS495), 2), 0)</f>
        <v>0</v>
      </c>
      <c r="CN495" s="20"/>
      <c r="CO495" s="20">
        <f>IFERROR(ROUND(((INDEX('Stock List'!$M$11:$M$1010, MATCH(AV495, 'Stock List'!$K$11:$K$1010, 0))/INDEX('Stock List'!$L$11:$L$1010, MATCH(AV495, 'Stock List'!$K$11:$K$1010, 0)))*AU495), 2), 0)</f>
        <v>0</v>
      </c>
      <c r="CP495" s="20"/>
      <c r="CQ495" s="20">
        <f>IFERROR(ROUND(((INDEX('Stock List'!$M$11:$M$1010, MATCH(AX495, 'Stock List'!$K$11:$K$1010, 0))/INDEX('Stock List'!$L$11:$L$1010, MATCH(AX495, 'Stock List'!$K$11:$K$1010, 0)))*AW495), 2), 0)</f>
        <v>0</v>
      </c>
      <c r="CR495" s="22"/>
      <c r="CT495" s="106" t="str">
        <f t="shared" si="400"/>
        <v/>
      </c>
      <c r="CU495" s="22" t="str">
        <f t="shared" si="401"/>
        <v/>
      </c>
      <c r="CX495" s="106" t="str">
        <f t="shared" si="402"/>
        <v/>
      </c>
      <c r="CY495" s="20" t="str">
        <f t="shared" si="403"/>
        <v/>
      </c>
      <c r="CZ495" s="22" t="str">
        <f t="shared" si="404"/>
        <v/>
      </c>
      <c r="DB495" s="76" t="str">
        <f>IF($H495="", "", COUNTIF($G$11:$G$1010, "&gt;"&amp;$G495)+1+COUNTIF($G$11:$G495, $G495)-1)</f>
        <v/>
      </c>
      <c r="DC495" s="76" t="str">
        <f>IF($H495="", "", COUNTIF($CZ$11:$CZ$1010, "&gt;"&amp;$CZ495)+1+COUNTIF($CZ$11:$CZ495, $CZ495)-1)</f>
        <v/>
      </c>
      <c r="DE495" s="147" t="str">
        <f t="shared" si="405"/>
        <v/>
      </c>
      <c r="DF495" s="148"/>
      <c r="DG495" s="19" t="str">
        <f t="shared" si="406"/>
        <v/>
      </c>
      <c r="DH495" s="153" t="str">
        <f t="shared" si="407"/>
        <v/>
      </c>
      <c r="DI495" s="19" t="str">
        <f t="shared" si="359"/>
        <v/>
      </c>
      <c r="DJ495" s="153" t="str">
        <f t="shared" si="360"/>
        <v/>
      </c>
      <c r="DK495" s="19" t="str">
        <f t="shared" si="361"/>
        <v/>
      </c>
      <c r="DL495" s="153" t="str">
        <f t="shared" si="362"/>
        <v/>
      </c>
      <c r="DM495" s="19" t="str">
        <f t="shared" si="363"/>
        <v/>
      </c>
      <c r="DN495" s="153" t="str">
        <f t="shared" si="364"/>
        <v/>
      </c>
      <c r="DO495" s="19" t="str">
        <f t="shared" si="365"/>
        <v/>
      </c>
      <c r="DP495" s="153" t="str">
        <f t="shared" si="366"/>
        <v/>
      </c>
      <c r="DQ495" s="19" t="str">
        <f t="shared" si="367"/>
        <v/>
      </c>
      <c r="DR495" s="153" t="str">
        <f t="shared" si="368"/>
        <v/>
      </c>
      <c r="DS495" s="19" t="str">
        <f t="shared" si="369"/>
        <v/>
      </c>
      <c r="DT495" s="153" t="str">
        <f t="shared" si="370"/>
        <v/>
      </c>
      <c r="DU495" s="19" t="str">
        <f t="shared" si="371"/>
        <v/>
      </c>
      <c r="DV495" s="153" t="str">
        <f t="shared" si="372"/>
        <v/>
      </c>
      <c r="DW495" s="19" t="str">
        <f t="shared" si="373"/>
        <v/>
      </c>
      <c r="DX495" s="153" t="str">
        <f t="shared" si="374"/>
        <v/>
      </c>
      <c r="DY495" s="19" t="str">
        <f t="shared" si="375"/>
        <v/>
      </c>
      <c r="DZ495" s="153" t="str">
        <f t="shared" si="376"/>
        <v/>
      </c>
      <c r="EA495" s="19" t="str">
        <f t="shared" si="377"/>
        <v/>
      </c>
      <c r="EB495" s="153" t="str">
        <f t="shared" si="378"/>
        <v/>
      </c>
      <c r="EC495" s="19" t="str">
        <f t="shared" si="379"/>
        <v/>
      </c>
      <c r="ED495" s="153" t="str">
        <f t="shared" si="380"/>
        <v/>
      </c>
      <c r="EE495" s="19" t="str">
        <f t="shared" si="381"/>
        <v/>
      </c>
      <c r="EF495" s="153" t="str">
        <f t="shared" si="382"/>
        <v/>
      </c>
      <c r="EG495" s="19" t="str">
        <f t="shared" si="383"/>
        <v/>
      </c>
      <c r="EH495" s="153" t="str">
        <f t="shared" si="384"/>
        <v/>
      </c>
      <c r="EI495" s="19" t="str">
        <f t="shared" si="385"/>
        <v/>
      </c>
      <c r="EJ495" s="153" t="str">
        <f t="shared" si="386"/>
        <v/>
      </c>
      <c r="EK495" s="19" t="str">
        <f t="shared" si="387"/>
        <v/>
      </c>
      <c r="EL495" s="153" t="str">
        <f t="shared" si="388"/>
        <v/>
      </c>
      <c r="EM495" s="19" t="str">
        <f t="shared" si="389"/>
        <v/>
      </c>
      <c r="EN495" s="153" t="str">
        <f t="shared" si="390"/>
        <v/>
      </c>
      <c r="EO495" s="19" t="str">
        <f t="shared" si="391"/>
        <v/>
      </c>
      <c r="EP495" s="153" t="str">
        <f t="shared" si="392"/>
        <v/>
      </c>
      <c r="EQ495" s="19" t="str">
        <f t="shared" si="393"/>
        <v/>
      </c>
      <c r="ER495" s="153" t="str">
        <f t="shared" si="394"/>
        <v/>
      </c>
      <c r="ES495" s="19" t="str">
        <f t="shared" si="395"/>
        <v/>
      </c>
      <c r="ET495" s="153" t="str">
        <f t="shared" si="396"/>
        <v/>
      </c>
    </row>
    <row r="496" spans="1:150" x14ac:dyDescent="0.25">
      <c r="A496" s="31"/>
      <c r="B496" s="91" t="str">
        <f t="shared" si="397"/>
        <v/>
      </c>
      <c r="C496" s="20" t="str">
        <f t="shared" si="357"/>
        <v/>
      </c>
      <c r="D496" s="97" t="str">
        <f t="shared" si="358"/>
        <v/>
      </c>
      <c r="E496" s="62" t="str">
        <f t="shared" si="398"/>
        <v/>
      </c>
      <c r="F496" s="31"/>
      <c r="G496" s="282"/>
      <c r="H496" s="283"/>
      <c r="I496" s="284"/>
      <c r="J496" s="285"/>
      <c r="K496" s="286"/>
      <c r="L496" s="287"/>
      <c r="M496" s="288"/>
      <c r="N496" s="287"/>
      <c r="O496" s="288"/>
      <c r="P496" s="287"/>
      <c r="Q496" s="288"/>
      <c r="R496" s="287"/>
      <c r="S496" s="288"/>
      <c r="T496" s="287"/>
      <c r="U496" s="288"/>
      <c r="V496" s="287"/>
      <c r="W496" s="288"/>
      <c r="X496" s="287"/>
      <c r="Y496" s="288"/>
      <c r="Z496" s="287"/>
      <c r="AA496" s="288"/>
      <c r="AB496" s="287"/>
      <c r="AC496" s="288"/>
      <c r="AD496" s="287"/>
      <c r="AE496" s="288"/>
      <c r="AF496" s="287"/>
      <c r="AG496" s="288"/>
      <c r="AH496" s="287"/>
      <c r="AI496" s="288"/>
      <c r="AJ496" s="287"/>
      <c r="AK496" s="288"/>
      <c r="AL496" s="287"/>
      <c r="AM496" s="288"/>
      <c r="AN496" s="287"/>
      <c r="AO496" s="288"/>
      <c r="AP496" s="287"/>
      <c r="AQ496" s="288"/>
      <c r="AR496" s="287"/>
      <c r="AS496" s="288"/>
      <c r="AT496" s="287"/>
      <c r="AU496" s="288"/>
      <c r="AV496" s="287"/>
      <c r="AW496" s="288"/>
      <c r="AX496" s="287"/>
      <c r="AY496" s="31"/>
      <c r="BA496" s="76" t="str">
        <f t="shared" si="399"/>
        <v/>
      </c>
      <c r="BC496" s="76" t="str">
        <f>IF('Stock List'!$K496="", "", 'Stock List'!$K496)</f>
        <v/>
      </c>
      <c r="BE496" s="106">
        <f>IFERROR(ROUND(((INDEX('Stock List'!$M$11:$M$1010, MATCH(L496, 'Stock List'!$K$11:$K$1010, 0))/INDEX('Stock List'!$L$11:$L$1010, MATCH(L496, 'Stock List'!$K$11:$K$1010, 0)))*K496), 2), 0)</f>
        <v>0</v>
      </c>
      <c r="BF496" s="20"/>
      <c r="BG496" s="20">
        <f>IFERROR(ROUND(((INDEX('Stock List'!$M$11:$M$1010, MATCH(N496, 'Stock List'!$K$11:$K$1010, 0))/INDEX('Stock List'!$L$11:$L$1010, MATCH(N496, 'Stock List'!$K$11:$K$1010, 0)))*M496), 2), 0)</f>
        <v>0</v>
      </c>
      <c r="BH496" s="20"/>
      <c r="BI496" s="20">
        <f>IFERROR(ROUND(((INDEX('Stock List'!$M$11:$M$1010, MATCH(P496, 'Stock List'!$K$11:$K$1010, 0))/INDEX('Stock List'!$L$11:$L$1010, MATCH(P496, 'Stock List'!$K$11:$K$1010, 0)))*O496), 2), 0)</f>
        <v>0</v>
      </c>
      <c r="BJ496" s="20"/>
      <c r="BK496" s="20">
        <f>IFERROR(ROUND(((INDEX('Stock List'!$M$11:$M$1010, MATCH(R496, 'Stock List'!$K$11:$K$1010, 0))/INDEX('Stock List'!$L$11:$L$1010, MATCH(R496, 'Stock List'!$K$11:$K$1010, 0)))*Q496), 2), 0)</f>
        <v>0</v>
      </c>
      <c r="BL496" s="20"/>
      <c r="BM496" s="20">
        <f>IFERROR(ROUND(((INDEX('Stock List'!$M$11:$M$1010, MATCH(T496, 'Stock List'!$K$11:$K$1010, 0))/INDEX('Stock List'!$L$11:$L$1010, MATCH(T496, 'Stock List'!$K$11:$K$1010, 0)))*S496), 2), 0)</f>
        <v>0</v>
      </c>
      <c r="BN496" s="20"/>
      <c r="BO496" s="20">
        <f>IFERROR(ROUND(((INDEX('Stock List'!$M$11:$M$1010, MATCH(V496, 'Stock List'!$K$11:$K$1010, 0))/INDEX('Stock List'!$L$11:$L$1010, MATCH(V496, 'Stock List'!$K$11:$K$1010, 0)))*U496), 2), 0)</f>
        <v>0</v>
      </c>
      <c r="BP496" s="20"/>
      <c r="BQ496" s="20">
        <f>IFERROR(ROUND(((INDEX('Stock List'!$M$11:$M$1010, MATCH(X496, 'Stock List'!$K$11:$K$1010, 0))/INDEX('Stock List'!$L$11:$L$1010, MATCH(X496, 'Stock List'!$K$11:$K$1010, 0)))*W496), 2), 0)</f>
        <v>0</v>
      </c>
      <c r="BR496" s="20"/>
      <c r="BS496" s="20">
        <f>IFERROR(ROUND(((INDEX('Stock List'!$M$11:$M$1010, MATCH(Z496, 'Stock List'!$K$11:$K$1010, 0))/INDEX('Stock List'!$L$11:$L$1010, MATCH(Z496, 'Stock List'!$K$11:$K$1010, 0)))*Y496), 2), 0)</f>
        <v>0</v>
      </c>
      <c r="BT496" s="20"/>
      <c r="BU496" s="20">
        <f>IFERROR(ROUND(((INDEX('Stock List'!$M$11:$M$1010, MATCH(AB496, 'Stock List'!$K$11:$K$1010, 0))/INDEX('Stock List'!$L$11:$L$1010, MATCH(AB496, 'Stock List'!$K$11:$K$1010, 0)))*AA496), 2), 0)</f>
        <v>0</v>
      </c>
      <c r="BV496" s="20"/>
      <c r="BW496" s="20">
        <f>IFERROR(ROUND(((INDEX('Stock List'!$M$11:$M$1010, MATCH(AD496, 'Stock List'!$K$11:$K$1010, 0))/INDEX('Stock List'!$L$11:$L$1010, MATCH(AD496, 'Stock List'!$K$11:$K$1010, 0)))*AC496), 2), 0)</f>
        <v>0</v>
      </c>
      <c r="BX496" s="20"/>
      <c r="BY496" s="20">
        <f>IFERROR(ROUND(((INDEX('Stock List'!$M$11:$M$1010, MATCH(AF496, 'Stock List'!$K$11:$K$1010, 0))/INDEX('Stock List'!$L$11:$L$1010, MATCH(AF496, 'Stock List'!$K$11:$K$1010, 0)))*AE496), 2), 0)</f>
        <v>0</v>
      </c>
      <c r="BZ496" s="20"/>
      <c r="CA496" s="20">
        <f>IFERROR(ROUND(((INDEX('Stock List'!$M$11:$M$1010, MATCH(AH496, 'Stock List'!$K$11:$K$1010, 0))/INDEX('Stock List'!$L$11:$L$1010, MATCH(AH496, 'Stock List'!$K$11:$K$1010, 0)))*AG496), 2), 0)</f>
        <v>0</v>
      </c>
      <c r="CB496" s="20"/>
      <c r="CC496" s="20">
        <f>IFERROR(ROUND(((INDEX('Stock List'!$M$11:$M$1010, MATCH(AJ496, 'Stock List'!$K$11:$K$1010, 0))/INDEX('Stock List'!$L$11:$L$1010, MATCH(AJ496, 'Stock List'!$K$11:$K$1010, 0)))*AI496), 2), 0)</f>
        <v>0</v>
      </c>
      <c r="CD496" s="20"/>
      <c r="CE496" s="20">
        <f>IFERROR(ROUND(((INDEX('Stock List'!$M$11:$M$1010, MATCH(AL496, 'Stock List'!$K$11:$K$1010, 0))/INDEX('Stock List'!$L$11:$L$1010, MATCH(AL496, 'Stock List'!$K$11:$K$1010, 0)))*AK496), 2), 0)</f>
        <v>0</v>
      </c>
      <c r="CF496" s="20"/>
      <c r="CG496" s="20">
        <f>IFERROR(ROUND(((INDEX('Stock List'!$M$11:$M$1010, MATCH(AN496, 'Stock List'!$K$11:$K$1010, 0))/INDEX('Stock List'!$L$11:$L$1010, MATCH(AN496, 'Stock List'!$K$11:$K$1010, 0)))*AM496), 2), 0)</f>
        <v>0</v>
      </c>
      <c r="CH496" s="20"/>
      <c r="CI496" s="20">
        <f>IFERROR(ROUND(((INDEX('Stock List'!$M$11:$M$1010, MATCH(AP496, 'Stock List'!$K$11:$K$1010, 0))/INDEX('Stock List'!$L$11:$L$1010, MATCH(AP496, 'Stock List'!$K$11:$K$1010, 0)))*AO496), 2), 0)</f>
        <v>0</v>
      </c>
      <c r="CJ496" s="20"/>
      <c r="CK496" s="20">
        <f>IFERROR(ROUND(((INDEX('Stock List'!$M$11:$M$1010, MATCH(AR496, 'Stock List'!$K$11:$K$1010, 0))/INDEX('Stock List'!$L$11:$L$1010, MATCH(AR496, 'Stock List'!$K$11:$K$1010, 0)))*AQ496), 2), 0)</f>
        <v>0</v>
      </c>
      <c r="CL496" s="20"/>
      <c r="CM496" s="20">
        <f>IFERROR(ROUND(((INDEX('Stock List'!$M$11:$M$1010, MATCH(AT496, 'Stock List'!$K$11:$K$1010, 0))/INDEX('Stock List'!$L$11:$L$1010, MATCH(AT496, 'Stock List'!$K$11:$K$1010, 0)))*AS496), 2), 0)</f>
        <v>0</v>
      </c>
      <c r="CN496" s="20"/>
      <c r="CO496" s="20">
        <f>IFERROR(ROUND(((INDEX('Stock List'!$M$11:$M$1010, MATCH(AV496, 'Stock List'!$K$11:$K$1010, 0))/INDEX('Stock List'!$L$11:$L$1010, MATCH(AV496, 'Stock List'!$K$11:$K$1010, 0)))*AU496), 2), 0)</f>
        <v>0</v>
      </c>
      <c r="CP496" s="20"/>
      <c r="CQ496" s="20">
        <f>IFERROR(ROUND(((INDEX('Stock List'!$M$11:$M$1010, MATCH(AX496, 'Stock List'!$K$11:$K$1010, 0))/INDEX('Stock List'!$L$11:$L$1010, MATCH(AX496, 'Stock List'!$K$11:$K$1010, 0)))*AW496), 2), 0)</f>
        <v>0</v>
      </c>
      <c r="CR496" s="22"/>
      <c r="CT496" s="106" t="str">
        <f t="shared" si="400"/>
        <v/>
      </c>
      <c r="CU496" s="22" t="str">
        <f t="shared" si="401"/>
        <v/>
      </c>
      <c r="CX496" s="106" t="str">
        <f t="shared" si="402"/>
        <v/>
      </c>
      <c r="CY496" s="20" t="str">
        <f t="shared" si="403"/>
        <v/>
      </c>
      <c r="CZ496" s="22" t="str">
        <f t="shared" si="404"/>
        <v/>
      </c>
      <c r="DB496" s="76" t="str">
        <f>IF($H496="", "", COUNTIF($G$11:$G$1010, "&gt;"&amp;$G496)+1+COUNTIF($G$11:$G496, $G496)-1)</f>
        <v/>
      </c>
      <c r="DC496" s="76" t="str">
        <f>IF($H496="", "", COUNTIF($CZ$11:$CZ$1010, "&gt;"&amp;$CZ496)+1+COUNTIF($CZ$11:$CZ496, $CZ496)-1)</f>
        <v/>
      </c>
      <c r="DE496" s="147" t="str">
        <f t="shared" si="405"/>
        <v/>
      </c>
      <c r="DF496" s="148"/>
      <c r="DG496" s="19" t="str">
        <f t="shared" si="406"/>
        <v/>
      </c>
      <c r="DH496" s="153" t="str">
        <f t="shared" si="407"/>
        <v/>
      </c>
      <c r="DI496" s="19" t="str">
        <f t="shared" si="359"/>
        <v/>
      </c>
      <c r="DJ496" s="153" t="str">
        <f t="shared" si="360"/>
        <v/>
      </c>
      <c r="DK496" s="19" t="str">
        <f t="shared" si="361"/>
        <v/>
      </c>
      <c r="DL496" s="153" t="str">
        <f t="shared" si="362"/>
        <v/>
      </c>
      <c r="DM496" s="19" t="str">
        <f t="shared" si="363"/>
        <v/>
      </c>
      <c r="DN496" s="153" t="str">
        <f t="shared" si="364"/>
        <v/>
      </c>
      <c r="DO496" s="19" t="str">
        <f t="shared" si="365"/>
        <v/>
      </c>
      <c r="DP496" s="153" t="str">
        <f t="shared" si="366"/>
        <v/>
      </c>
      <c r="DQ496" s="19" t="str">
        <f t="shared" si="367"/>
        <v/>
      </c>
      <c r="DR496" s="153" t="str">
        <f t="shared" si="368"/>
        <v/>
      </c>
      <c r="DS496" s="19" t="str">
        <f t="shared" si="369"/>
        <v/>
      </c>
      <c r="DT496" s="153" t="str">
        <f t="shared" si="370"/>
        <v/>
      </c>
      <c r="DU496" s="19" t="str">
        <f t="shared" si="371"/>
        <v/>
      </c>
      <c r="DV496" s="153" t="str">
        <f t="shared" si="372"/>
        <v/>
      </c>
      <c r="DW496" s="19" t="str">
        <f t="shared" si="373"/>
        <v/>
      </c>
      <c r="DX496" s="153" t="str">
        <f t="shared" si="374"/>
        <v/>
      </c>
      <c r="DY496" s="19" t="str">
        <f t="shared" si="375"/>
        <v/>
      </c>
      <c r="DZ496" s="153" t="str">
        <f t="shared" si="376"/>
        <v/>
      </c>
      <c r="EA496" s="19" t="str">
        <f t="shared" si="377"/>
        <v/>
      </c>
      <c r="EB496" s="153" t="str">
        <f t="shared" si="378"/>
        <v/>
      </c>
      <c r="EC496" s="19" t="str">
        <f t="shared" si="379"/>
        <v/>
      </c>
      <c r="ED496" s="153" t="str">
        <f t="shared" si="380"/>
        <v/>
      </c>
      <c r="EE496" s="19" t="str">
        <f t="shared" si="381"/>
        <v/>
      </c>
      <c r="EF496" s="153" t="str">
        <f t="shared" si="382"/>
        <v/>
      </c>
      <c r="EG496" s="19" t="str">
        <f t="shared" si="383"/>
        <v/>
      </c>
      <c r="EH496" s="153" t="str">
        <f t="shared" si="384"/>
        <v/>
      </c>
      <c r="EI496" s="19" t="str">
        <f t="shared" si="385"/>
        <v/>
      </c>
      <c r="EJ496" s="153" t="str">
        <f t="shared" si="386"/>
        <v/>
      </c>
      <c r="EK496" s="19" t="str">
        <f t="shared" si="387"/>
        <v/>
      </c>
      <c r="EL496" s="153" t="str">
        <f t="shared" si="388"/>
        <v/>
      </c>
      <c r="EM496" s="19" t="str">
        <f t="shared" si="389"/>
        <v/>
      </c>
      <c r="EN496" s="153" t="str">
        <f t="shared" si="390"/>
        <v/>
      </c>
      <c r="EO496" s="19" t="str">
        <f t="shared" si="391"/>
        <v/>
      </c>
      <c r="EP496" s="153" t="str">
        <f t="shared" si="392"/>
        <v/>
      </c>
      <c r="EQ496" s="19" t="str">
        <f t="shared" si="393"/>
        <v/>
      </c>
      <c r="ER496" s="153" t="str">
        <f t="shared" si="394"/>
        <v/>
      </c>
      <c r="ES496" s="19" t="str">
        <f t="shared" si="395"/>
        <v/>
      </c>
      <c r="ET496" s="153" t="str">
        <f t="shared" si="396"/>
        <v/>
      </c>
    </row>
    <row r="497" spans="1:150" x14ac:dyDescent="0.25">
      <c r="A497" s="31"/>
      <c r="B497" s="91" t="str">
        <f t="shared" si="397"/>
        <v/>
      </c>
      <c r="C497" s="20" t="str">
        <f t="shared" si="357"/>
        <v/>
      </c>
      <c r="D497" s="97" t="str">
        <f t="shared" si="358"/>
        <v/>
      </c>
      <c r="E497" s="62" t="str">
        <f t="shared" si="398"/>
        <v/>
      </c>
      <c r="F497" s="31"/>
      <c r="G497" s="282"/>
      <c r="H497" s="283"/>
      <c r="I497" s="284"/>
      <c r="J497" s="285"/>
      <c r="K497" s="286"/>
      <c r="L497" s="287"/>
      <c r="M497" s="288"/>
      <c r="N497" s="287"/>
      <c r="O497" s="288"/>
      <c r="P497" s="287"/>
      <c r="Q497" s="288"/>
      <c r="R497" s="287"/>
      <c r="S497" s="288"/>
      <c r="T497" s="287"/>
      <c r="U497" s="288"/>
      <c r="V497" s="287"/>
      <c r="W497" s="288"/>
      <c r="X497" s="287"/>
      <c r="Y497" s="288"/>
      <c r="Z497" s="287"/>
      <c r="AA497" s="288"/>
      <c r="AB497" s="287"/>
      <c r="AC497" s="288"/>
      <c r="AD497" s="287"/>
      <c r="AE497" s="288"/>
      <c r="AF497" s="287"/>
      <c r="AG497" s="288"/>
      <c r="AH497" s="287"/>
      <c r="AI497" s="288"/>
      <c r="AJ497" s="287"/>
      <c r="AK497" s="288"/>
      <c r="AL497" s="287"/>
      <c r="AM497" s="288"/>
      <c r="AN497" s="287"/>
      <c r="AO497" s="288"/>
      <c r="AP497" s="287"/>
      <c r="AQ497" s="288"/>
      <c r="AR497" s="287"/>
      <c r="AS497" s="288"/>
      <c r="AT497" s="287"/>
      <c r="AU497" s="288"/>
      <c r="AV497" s="287"/>
      <c r="AW497" s="288"/>
      <c r="AX497" s="287"/>
      <c r="AY497" s="31"/>
      <c r="BA497" s="76" t="str">
        <f t="shared" si="399"/>
        <v/>
      </c>
      <c r="BC497" s="76" t="str">
        <f>IF('Stock List'!$K497="", "", 'Stock List'!$K497)</f>
        <v/>
      </c>
      <c r="BE497" s="106">
        <f>IFERROR(ROUND(((INDEX('Stock List'!$M$11:$M$1010, MATCH(L497, 'Stock List'!$K$11:$K$1010, 0))/INDEX('Stock List'!$L$11:$L$1010, MATCH(L497, 'Stock List'!$K$11:$K$1010, 0)))*K497), 2), 0)</f>
        <v>0</v>
      </c>
      <c r="BF497" s="20"/>
      <c r="BG497" s="20">
        <f>IFERROR(ROUND(((INDEX('Stock List'!$M$11:$M$1010, MATCH(N497, 'Stock List'!$K$11:$K$1010, 0))/INDEX('Stock List'!$L$11:$L$1010, MATCH(N497, 'Stock List'!$K$11:$K$1010, 0)))*M497), 2), 0)</f>
        <v>0</v>
      </c>
      <c r="BH497" s="20"/>
      <c r="BI497" s="20">
        <f>IFERROR(ROUND(((INDEX('Stock List'!$M$11:$M$1010, MATCH(P497, 'Stock List'!$K$11:$K$1010, 0))/INDEX('Stock List'!$L$11:$L$1010, MATCH(P497, 'Stock List'!$K$11:$K$1010, 0)))*O497), 2), 0)</f>
        <v>0</v>
      </c>
      <c r="BJ497" s="20"/>
      <c r="BK497" s="20">
        <f>IFERROR(ROUND(((INDEX('Stock List'!$M$11:$M$1010, MATCH(R497, 'Stock List'!$K$11:$K$1010, 0))/INDEX('Stock List'!$L$11:$L$1010, MATCH(R497, 'Stock List'!$K$11:$K$1010, 0)))*Q497), 2), 0)</f>
        <v>0</v>
      </c>
      <c r="BL497" s="20"/>
      <c r="BM497" s="20">
        <f>IFERROR(ROUND(((INDEX('Stock List'!$M$11:$M$1010, MATCH(T497, 'Stock List'!$K$11:$K$1010, 0))/INDEX('Stock List'!$L$11:$L$1010, MATCH(T497, 'Stock List'!$K$11:$K$1010, 0)))*S497), 2), 0)</f>
        <v>0</v>
      </c>
      <c r="BN497" s="20"/>
      <c r="BO497" s="20">
        <f>IFERROR(ROUND(((INDEX('Stock List'!$M$11:$M$1010, MATCH(V497, 'Stock List'!$K$11:$K$1010, 0))/INDEX('Stock List'!$L$11:$L$1010, MATCH(V497, 'Stock List'!$K$11:$K$1010, 0)))*U497), 2), 0)</f>
        <v>0</v>
      </c>
      <c r="BP497" s="20"/>
      <c r="BQ497" s="20">
        <f>IFERROR(ROUND(((INDEX('Stock List'!$M$11:$M$1010, MATCH(X497, 'Stock List'!$K$11:$K$1010, 0))/INDEX('Stock List'!$L$11:$L$1010, MATCH(X497, 'Stock List'!$K$11:$K$1010, 0)))*W497), 2), 0)</f>
        <v>0</v>
      </c>
      <c r="BR497" s="20"/>
      <c r="BS497" s="20">
        <f>IFERROR(ROUND(((INDEX('Stock List'!$M$11:$M$1010, MATCH(Z497, 'Stock List'!$K$11:$K$1010, 0))/INDEX('Stock List'!$L$11:$L$1010, MATCH(Z497, 'Stock List'!$K$11:$K$1010, 0)))*Y497), 2), 0)</f>
        <v>0</v>
      </c>
      <c r="BT497" s="20"/>
      <c r="BU497" s="20">
        <f>IFERROR(ROUND(((INDEX('Stock List'!$M$11:$M$1010, MATCH(AB497, 'Stock List'!$K$11:$K$1010, 0))/INDEX('Stock List'!$L$11:$L$1010, MATCH(AB497, 'Stock List'!$K$11:$K$1010, 0)))*AA497), 2), 0)</f>
        <v>0</v>
      </c>
      <c r="BV497" s="20"/>
      <c r="BW497" s="20">
        <f>IFERROR(ROUND(((INDEX('Stock List'!$M$11:$M$1010, MATCH(AD497, 'Stock List'!$K$11:$K$1010, 0))/INDEX('Stock List'!$L$11:$L$1010, MATCH(AD497, 'Stock List'!$K$11:$K$1010, 0)))*AC497), 2), 0)</f>
        <v>0</v>
      </c>
      <c r="BX497" s="20"/>
      <c r="BY497" s="20">
        <f>IFERROR(ROUND(((INDEX('Stock List'!$M$11:$M$1010, MATCH(AF497, 'Stock List'!$K$11:$K$1010, 0))/INDEX('Stock List'!$L$11:$L$1010, MATCH(AF497, 'Stock List'!$K$11:$K$1010, 0)))*AE497), 2), 0)</f>
        <v>0</v>
      </c>
      <c r="BZ497" s="20"/>
      <c r="CA497" s="20">
        <f>IFERROR(ROUND(((INDEX('Stock List'!$M$11:$M$1010, MATCH(AH497, 'Stock List'!$K$11:$K$1010, 0))/INDEX('Stock List'!$L$11:$L$1010, MATCH(AH497, 'Stock List'!$K$11:$K$1010, 0)))*AG497), 2), 0)</f>
        <v>0</v>
      </c>
      <c r="CB497" s="20"/>
      <c r="CC497" s="20">
        <f>IFERROR(ROUND(((INDEX('Stock List'!$M$11:$M$1010, MATCH(AJ497, 'Stock List'!$K$11:$K$1010, 0))/INDEX('Stock List'!$L$11:$L$1010, MATCH(AJ497, 'Stock List'!$K$11:$K$1010, 0)))*AI497), 2), 0)</f>
        <v>0</v>
      </c>
      <c r="CD497" s="20"/>
      <c r="CE497" s="20">
        <f>IFERROR(ROUND(((INDEX('Stock List'!$M$11:$M$1010, MATCH(AL497, 'Stock List'!$K$11:$K$1010, 0))/INDEX('Stock List'!$L$11:$L$1010, MATCH(AL497, 'Stock List'!$K$11:$K$1010, 0)))*AK497), 2), 0)</f>
        <v>0</v>
      </c>
      <c r="CF497" s="20"/>
      <c r="CG497" s="20">
        <f>IFERROR(ROUND(((INDEX('Stock List'!$M$11:$M$1010, MATCH(AN497, 'Stock List'!$K$11:$K$1010, 0))/INDEX('Stock List'!$L$11:$L$1010, MATCH(AN497, 'Stock List'!$K$11:$K$1010, 0)))*AM497), 2), 0)</f>
        <v>0</v>
      </c>
      <c r="CH497" s="20"/>
      <c r="CI497" s="20">
        <f>IFERROR(ROUND(((INDEX('Stock List'!$M$11:$M$1010, MATCH(AP497, 'Stock List'!$K$11:$K$1010, 0))/INDEX('Stock List'!$L$11:$L$1010, MATCH(AP497, 'Stock List'!$K$11:$K$1010, 0)))*AO497), 2), 0)</f>
        <v>0</v>
      </c>
      <c r="CJ497" s="20"/>
      <c r="CK497" s="20">
        <f>IFERROR(ROUND(((INDEX('Stock List'!$M$11:$M$1010, MATCH(AR497, 'Stock List'!$K$11:$K$1010, 0))/INDEX('Stock List'!$L$11:$L$1010, MATCH(AR497, 'Stock List'!$K$11:$K$1010, 0)))*AQ497), 2), 0)</f>
        <v>0</v>
      </c>
      <c r="CL497" s="20"/>
      <c r="CM497" s="20">
        <f>IFERROR(ROUND(((INDEX('Stock List'!$M$11:$M$1010, MATCH(AT497, 'Stock List'!$K$11:$K$1010, 0))/INDEX('Stock List'!$L$11:$L$1010, MATCH(AT497, 'Stock List'!$K$11:$K$1010, 0)))*AS497), 2), 0)</f>
        <v>0</v>
      </c>
      <c r="CN497" s="20"/>
      <c r="CO497" s="20">
        <f>IFERROR(ROUND(((INDEX('Stock List'!$M$11:$M$1010, MATCH(AV497, 'Stock List'!$K$11:$K$1010, 0))/INDEX('Stock List'!$L$11:$L$1010, MATCH(AV497, 'Stock List'!$K$11:$K$1010, 0)))*AU497), 2), 0)</f>
        <v>0</v>
      </c>
      <c r="CP497" s="20"/>
      <c r="CQ497" s="20">
        <f>IFERROR(ROUND(((INDEX('Stock List'!$M$11:$M$1010, MATCH(AX497, 'Stock List'!$K$11:$K$1010, 0))/INDEX('Stock List'!$L$11:$L$1010, MATCH(AX497, 'Stock List'!$K$11:$K$1010, 0)))*AW497), 2), 0)</f>
        <v>0</v>
      </c>
      <c r="CR497" s="22"/>
      <c r="CT497" s="106" t="str">
        <f t="shared" si="400"/>
        <v/>
      </c>
      <c r="CU497" s="22" t="str">
        <f t="shared" si="401"/>
        <v/>
      </c>
      <c r="CX497" s="106" t="str">
        <f t="shared" si="402"/>
        <v/>
      </c>
      <c r="CY497" s="20" t="str">
        <f t="shared" si="403"/>
        <v/>
      </c>
      <c r="CZ497" s="22" t="str">
        <f t="shared" si="404"/>
        <v/>
      </c>
      <c r="DB497" s="76" t="str">
        <f>IF($H497="", "", COUNTIF($G$11:$G$1010, "&gt;"&amp;$G497)+1+COUNTIF($G$11:$G497, $G497)-1)</f>
        <v/>
      </c>
      <c r="DC497" s="76" t="str">
        <f>IF($H497="", "", COUNTIF($CZ$11:$CZ$1010, "&gt;"&amp;$CZ497)+1+COUNTIF($CZ$11:$CZ497, $CZ497)-1)</f>
        <v/>
      </c>
      <c r="DE497" s="147" t="str">
        <f t="shared" si="405"/>
        <v/>
      </c>
      <c r="DF497" s="148"/>
      <c r="DG497" s="19" t="str">
        <f t="shared" si="406"/>
        <v/>
      </c>
      <c r="DH497" s="153" t="str">
        <f t="shared" si="407"/>
        <v/>
      </c>
      <c r="DI497" s="19" t="str">
        <f t="shared" si="359"/>
        <v/>
      </c>
      <c r="DJ497" s="153" t="str">
        <f t="shared" si="360"/>
        <v/>
      </c>
      <c r="DK497" s="19" t="str">
        <f t="shared" si="361"/>
        <v/>
      </c>
      <c r="DL497" s="153" t="str">
        <f t="shared" si="362"/>
        <v/>
      </c>
      <c r="DM497" s="19" t="str">
        <f t="shared" si="363"/>
        <v/>
      </c>
      <c r="DN497" s="153" t="str">
        <f t="shared" si="364"/>
        <v/>
      </c>
      <c r="DO497" s="19" t="str">
        <f t="shared" si="365"/>
        <v/>
      </c>
      <c r="DP497" s="153" t="str">
        <f t="shared" si="366"/>
        <v/>
      </c>
      <c r="DQ497" s="19" t="str">
        <f t="shared" si="367"/>
        <v/>
      </c>
      <c r="DR497" s="153" t="str">
        <f t="shared" si="368"/>
        <v/>
      </c>
      <c r="DS497" s="19" t="str">
        <f t="shared" si="369"/>
        <v/>
      </c>
      <c r="DT497" s="153" t="str">
        <f t="shared" si="370"/>
        <v/>
      </c>
      <c r="DU497" s="19" t="str">
        <f t="shared" si="371"/>
        <v/>
      </c>
      <c r="DV497" s="153" t="str">
        <f t="shared" si="372"/>
        <v/>
      </c>
      <c r="DW497" s="19" t="str">
        <f t="shared" si="373"/>
        <v/>
      </c>
      <c r="DX497" s="153" t="str">
        <f t="shared" si="374"/>
        <v/>
      </c>
      <c r="DY497" s="19" t="str">
        <f t="shared" si="375"/>
        <v/>
      </c>
      <c r="DZ497" s="153" t="str">
        <f t="shared" si="376"/>
        <v/>
      </c>
      <c r="EA497" s="19" t="str">
        <f t="shared" si="377"/>
        <v/>
      </c>
      <c r="EB497" s="153" t="str">
        <f t="shared" si="378"/>
        <v/>
      </c>
      <c r="EC497" s="19" t="str">
        <f t="shared" si="379"/>
        <v/>
      </c>
      <c r="ED497" s="153" t="str">
        <f t="shared" si="380"/>
        <v/>
      </c>
      <c r="EE497" s="19" t="str">
        <f t="shared" si="381"/>
        <v/>
      </c>
      <c r="EF497" s="153" t="str">
        <f t="shared" si="382"/>
        <v/>
      </c>
      <c r="EG497" s="19" t="str">
        <f t="shared" si="383"/>
        <v/>
      </c>
      <c r="EH497" s="153" t="str">
        <f t="shared" si="384"/>
        <v/>
      </c>
      <c r="EI497" s="19" t="str">
        <f t="shared" si="385"/>
        <v/>
      </c>
      <c r="EJ497" s="153" t="str">
        <f t="shared" si="386"/>
        <v/>
      </c>
      <c r="EK497" s="19" t="str">
        <f t="shared" si="387"/>
        <v/>
      </c>
      <c r="EL497" s="153" t="str">
        <f t="shared" si="388"/>
        <v/>
      </c>
      <c r="EM497" s="19" t="str">
        <f t="shared" si="389"/>
        <v/>
      </c>
      <c r="EN497" s="153" t="str">
        <f t="shared" si="390"/>
        <v/>
      </c>
      <c r="EO497" s="19" t="str">
        <f t="shared" si="391"/>
        <v/>
      </c>
      <c r="EP497" s="153" t="str">
        <f t="shared" si="392"/>
        <v/>
      </c>
      <c r="EQ497" s="19" t="str">
        <f t="shared" si="393"/>
        <v/>
      </c>
      <c r="ER497" s="153" t="str">
        <f t="shared" si="394"/>
        <v/>
      </c>
      <c r="ES497" s="19" t="str">
        <f t="shared" si="395"/>
        <v/>
      </c>
      <c r="ET497" s="153" t="str">
        <f t="shared" si="396"/>
        <v/>
      </c>
    </row>
    <row r="498" spans="1:150" x14ac:dyDescent="0.25">
      <c r="A498" s="31"/>
      <c r="B498" s="91" t="str">
        <f t="shared" si="397"/>
        <v/>
      </c>
      <c r="C498" s="20" t="str">
        <f t="shared" si="357"/>
        <v/>
      </c>
      <c r="D498" s="97" t="str">
        <f t="shared" si="358"/>
        <v/>
      </c>
      <c r="E498" s="62" t="str">
        <f t="shared" si="398"/>
        <v/>
      </c>
      <c r="F498" s="31"/>
      <c r="G498" s="282"/>
      <c r="H498" s="283"/>
      <c r="I498" s="284"/>
      <c r="J498" s="285"/>
      <c r="K498" s="286"/>
      <c r="L498" s="287"/>
      <c r="M498" s="288"/>
      <c r="N498" s="287"/>
      <c r="O498" s="288"/>
      <c r="P498" s="287"/>
      <c r="Q498" s="288"/>
      <c r="R498" s="287"/>
      <c r="S498" s="288"/>
      <c r="T498" s="287"/>
      <c r="U498" s="288"/>
      <c r="V498" s="287"/>
      <c r="W498" s="288"/>
      <c r="X498" s="287"/>
      <c r="Y498" s="288"/>
      <c r="Z498" s="287"/>
      <c r="AA498" s="288"/>
      <c r="AB498" s="287"/>
      <c r="AC498" s="288"/>
      <c r="AD498" s="287"/>
      <c r="AE498" s="288"/>
      <c r="AF498" s="287"/>
      <c r="AG498" s="288"/>
      <c r="AH498" s="287"/>
      <c r="AI498" s="288"/>
      <c r="AJ498" s="287"/>
      <c r="AK498" s="288"/>
      <c r="AL498" s="287"/>
      <c r="AM498" s="288"/>
      <c r="AN498" s="287"/>
      <c r="AO498" s="288"/>
      <c r="AP498" s="287"/>
      <c r="AQ498" s="288"/>
      <c r="AR498" s="287"/>
      <c r="AS498" s="288"/>
      <c r="AT498" s="287"/>
      <c r="AU498" s="288"/>
      <c r="AV498" s="287"/>
      <c r="AW498" s="288"/>
      <c r="AX498" s="287"/>
      <c r="AY498" s="31"/>
      <c r="BA498" s="76" t="str">
        <f t="shared" si="399"/>
        <v/>
      </c>
      <c r="BC498" s="76" t="str">
        <f>IF('Stock List'!$K498="", "", 'Stock List'!$K498)</f>
        <v/>
      </c>
      <c r="BE498" s="106">
        <f>IFERROR(ROUND(((INDEX('Stock List'!$M$11:$M$1010, MATCH(L498, 'Stock List'!$K$11:$K$1010, 0))/INDEX('Stock List'!$L$11:$L$1010, MATCH(L498, 'Stock List'!$K$11:$K$1010, 0)))*K498), 2), 0)</f>
        <v>0</v>
      </c>
      <c r="BF498" s="20"/>
      <c r="BG498" s="20">
        <f>IFERROR(ROUND(((INDEX('Stock List'!$M$11:$M$1010, MATCH(N498, 'Stock List'!$K$11:$K$1010, 0))/INDEX('Stock List'!$L$11:$L$1010, MATCH(N498, 'Stock List'!$K$11:$K$1010, 0)))*M498), 2), 0)</f>
        <v>0</v>
      </c>
      <c r="BH498" s="20"/>
      <c r="BI498" s="20">
        <f>IFERROR(ROUND(((INDEX('Stock List'!$M$11:$M$1010, MATCH(P498, 'Stock List'!$K$11:$K$1010, 0))/INDEX('Stock List'!$L$11:$L$1010, MATCH(P498, 'Stock List'!$K$11:$K$1010, 0)))*O498), 2), 0)</f>
        <v>0</v>
      </c>
      <c r="BJ498" s="20"/>
      <c r="BK498" s="20">
        <f>IFERROR(ROUND(((INDEX('Stock List'!$M$11:$M$1010, MATCH(R498, 'Stock List'!$K$11:$K$1010, 0))/INDEX('Stock List'!$L$11:$L$1010, MATCH(R498, 'Stock List'!$K$11:$K$1010, 0)))*Q498), 2), 0)</f>
        <v>0</v>
      </c>
      <c r="BL498" s="20"/>
      <c r="BM498" s="20">
        <f>IFERROR(ROUND(((INDEX('Stock List'!$M$11:$M$1010, MATCH(T498, 'Stock List'!$K$11:$K$1010, 0))/INDEX('Stock List'!$L$11:$L$1010, MATCH(T498, 'Stock List'!$K$11:$K$1010, 0)))*S498), 2), 0)</f>
        <v>0</v>
      </c>
      <c r="BN498" s="20"/>
      <c r="BO498" s="20">
        <f>IFERROR(ROUND(((INDEX('Stock List'!$M$11:$M$1010, MATCH(V498, 'Stock List'!$K$11:$K$1010, 0))/INDEX('Stock List'!$L$11:$L$1010, MATCH(V498, 'Stock List'!$K$11:$K$1010, 0)))*U498), 2), 0)</f>
        <v>0</v>
      </c>
      <c r="BP498" s="20"/>
      <c r="BQ498" s="20">
        <f>IFERROR(ROUND(((INDEX('Stock List'!$M$11:$M$1010, MATCH(X498, 'Stock List'!$K$11:$K$1010, 0))/INDEX('Stock List'!$L$11:$L$1010, MATCH(X498, 'Stock List'!$K$11:$K$1010, 0)))*W498), 2), 0)</f>
        <v>0</v>
      </c>
      <c r="BR498" s="20"/>
      <c r="BS498" s="20">
        <f>IFERROR(ROUND(((INDEX('Stock List'!$M$11:$M$1010, MATCH(Z498, 'Stock List'!$K$11:$K$1010, 0))/INDEX('Stock List'!$L$11:$L$1010, MATCH(Z498, 'Stock List'!$K$11:$K$1010, 0)))*Y498), 2), 0)</f>
        <v>0</v>
      </c>
      <c r="BT498" s="20"/>
      <c r="BU498" s="20">
        <f>IFERROR(ROUND(((INDEX('Stock List'!$M$11:$M$1010, MATCH(AB498, 'Stock List'!$K$11:$K$1010, 0))/INDEX('Stock List'!$L$11:$L$1010, MATCH(AB498, 'Stock List'!$K$11:$K$1010, 0)))*AA498), 2), 0)</f>
        <v>0</v>
      </c>
      <c r="BV498" s="20"/>
      <c r="BW498" s="20">
        <f>IFERROR(ROUND(((INDEX('Stock List'!$M$11:$M$1010, MATCH(AD498, 'Stock List'!$K$11:$K$1010, 0))/INDEX('Stock List'!$L$11:$L$1010, MATCH(AD498, 'Stock List'!$K$11:$K$1010, 0)))*AC498), 2), 0)</f>
        <v>0</v>
      </c>
      <c r="BX498" s="20"/>
      <c r="BY498" s="20">
        <f>IFERROR(ROUND(((INDEX('Stock List'!$M$11:$M$1010, MATCH(AF498, 'Stock List'!$K$11:$K$1010, 0))/INDEX('Stock List'!$L$11:$L$1010, MATCH(AF498, 'Stock List'!$K$11:$K$1010, 0)))*AE498), 2), 0)</f>
        <v>0</v>
      </c>
      <c r="BZ498" s="20"/>
      <c r="CA498" s="20">
        <f>IFERROR(ROUND(((INDEX('Stock List'!$M$11:$M$1010, MATCH(AH498, 'Stock List'!$K$11:$K$1010, 0))/INDEX('Stock List'!$L$11:$L$1010, MATCH(AH498, 'Stock List'!$K$11:$K$1010, 0)))*AG498), 2), 0)</f>
        <v>0</v>
      </c>
      <c r="CB498" s="20"/>
      <c r="CC498" s="20">
        <f>IFERROR(ROUND(((INDEX('Stock List'!$M$11:$M$1010, MATCH(AJ498, 'Stock List'!$K$11:$K$1010, 0))/INDEX('Stock List'!$L$11:$L$1010, MATCH(AJ498, 'Stock List'!$K$11:$K$1010, 0)))*AI498), 2), 0)</f>
        <v>0</v>
      </c>
      <c r="CD498" s="20"/>
      <c r="CE498" s="20">
        <f>IFERROR(ROUND(((INDEX('Stock List'!$M$11:$M$1010, MATCH(AL498, 'Stock List'!$K$11:$K$1010, 0))/INDEX('Stock List'!$L$11:$L$1010, MATCH(AL498, 'Stock List'!$K$11:$K$1010, 0)))*AK498), 2), 0)</f>
        <v>0</v>
      </c>
      <c r="CF498" s="20"/>
      <c r="CG498" s="20">
        <f>IFERROR(ROUND(((INDEX('Stock List'!$M$11:$M$1010, MATCH(AN498, 'Stock List'!$K$11:$K$1010, 0))/INDEX('Stock List'!$L$11:$L$1010, MATCH(AN498, 'Stock List'!$K$11:$K$1010, 0)))*AM498), 2), 0)</f>
        <v>0</v>
      </c>
      <c r="CH498" s="20"/>
      <c r="CI498" s="20">
        <f>IFERROR(ROUND(((INDEX('Stock List'!$M$11:$M$1010, MATCH(AP498, 'Stock List'!$K$11:$K$1010, 0))/INDEX('Stock List'!$L$11:$L$1010, MATCH(AP498, 'Stock List'!$K$11:$K$1010, 0)))*AO498), 2), 0)</f>
        <v>0</v>
      </c>
      <c r="CJ498" s="20"/>
      <c r="CK498" s="20">
        <f>IFERROR(ROUND(((INDEX('Stock List'!$M$11:$M$1010, MATCH(AR498, 'Stock List'!$K$11:$K$1010, 0))/INDEX('Stock List'!$L$11:$L$1010, MATCH(AR498, 'Stock List'!$K$11:$K$1010, 0)))*AQ498), 2), 0)</f>
        <v>0</v>
      </c>
      <c r="CL498" s="20"/>
      <c r="CM498" s="20">
        <f>IFERROR(ROUND(((INDEX('Stock List'!$M$11:$M$1010, MATCH(AT498, 'Stock List'!$K$11:$K$1010, 0))/INDEX('Stock List'!$L$11:$L$1010, MATCH(AT498, 'Stock List'!$K$11:$K$1010, 0)))*AS498), 2), 0)</f>
        <v>0</v>
      </c>
      <c r="CN498" s="20"/>
      <c r="CO498" s="20">
        <f>IFERROR(ROUND(((INDEX('Stock List'!$M$11:$M$1010, MATCH(AV498, 'Stock List'!$K$11:$K$1010, 0))/INDEX('Stock List'!$L$11:$L$1010, MATCH(AV498, 'Stock List'!$K$11:$K$1010, 0)))*AU498), 2), 0)</f>
        <v>0</v>
      </c>
      <c r="CP498" s="20"/>
      <c r="CQ498" s="20">
        <f>IFERROR(ROUND(((INDEX('Stock List'!$M$11:$M$1010, MATCH(AX498, 'Stock List'!$K$11:$K$1010, 0))/INDEX('Stock List'!$L$11:$L$1010, MATCH(AX498, 'Stock List'!$K$11:$K$1010, 0)))*AW498), 2), 0)</f>
        <v>0</v>
      </c>
      <c r="CR498" s="22"/>
      <c r="CT498" s="106" t="str">
        <f t="shared" si="400"/>
        <v/>
      </c>
      <c r="CU498" s="22" t="str">
        <f t="shared" si="401"/>
        <v/>
      </c>
      <c r="CX498" s="106" t="str">
        <f t="shared" si="402"/>
        <v/>
      </c>
      <c r="CY498" s="20" t="str">
        <f t="shared" si="403"/>
        <v/>
      </c>
      <c r="CZ498" s="22" t="str">
        <f t="shared" si="404"/>
        <v/>
      </c>
      <c r="DB498" s="76" t="str">
        <f>IF($H498="", "", COUNTIF($G$11:$G$1010, "&gt;"&amp;$G498)+1+COUNTIF($G$11:$G498, $G498)-1)</f>
        <v/>
      </c>
      <c r="DC498" s="76" t="str">
        <f>IF($H498="", "", COUNTIF($CZ$11:$CZ$1010, "&gt;"&amp;$CZ498)+1+COUNTIF($CZ$11:$CZ498, $CZ498)-1)</f>
        <v/>
      </c>
      <c r="DE498" s="147" t="str">
        <f t="shared" si="405"/>
        <v/>
      </c>
      <c r="DF498" s="148"/>
      <c r="DG498" s="19" t="str">
        <f t="shared" si="406"/>
        <v/>
      </c>
      <c r="DH498" s="153" t="str">
        <f t="shared" si="407"/>
        <v/>
      </c>
      <c r="DI498" s="19" t="str">
        <f t="shared" si="359"/>
        <v/>
      </c>
      <c r="DJ498" s="153" t="str">
        <f t="shared" si="360"/>
        <v/>
      </c>
      <c r="DK498" s="19" t="str">
        <f t="shared" si="361"/>
        <v/>
      </c>
      <c r="DL498" s="153" t="str">
        <f t="shared" si="362"/>
        <v/>
      </c>
      <c r="DM498" s="19" t="str">
        <f t="shared" si="363"/>
        <v/>
      </c>
      <c r="DN498" s="153" t="str">
        <f t="shared" si="364"/>
        <v/>
      </c>
      <c r="DO498" s="19" t="str">
        <f t="shared" si="365"/>
        <v/>
      </c>
      <c r="DP498" s="153" t="str">
        <f t="shared" si="366"/>
        <v/>
      </c>
      <c r="DQ498" s="19" t="str">
        <f t="shared" si="367"/>
        <v/>
      </c>
      <c r="DR498" s="153" t="str">
        <f t="shared" si="368"/>
        <v/>
      </c>
      <c r="DS498" s="19" t="str">
        <f t="shared" si="369"/>
        <v/>
      </c>
      <c r="DT498" s="153" t="str">
        <f t="shared" si="370"/>
        <v/>
      </c>
      <c r="DU498" s="19" t="str">
        <f t="shared" si="371"/>
        <v/>
      </c>
      <c r="DV498" s="153" t="str">
        <f t="shared" si="372"/>
        <v/>
      </c>
      <c r="DW498" s="19" t="str">
        <f t="shared" si="373"/>
        <v/>
      </c>
      <c r="DX498" s="153" t="str">
        <f t="shared" si="374"/>
        <v/>
      </c>
      <c r="DY498" s="19" t="str">
        <f t="shared" si="375"/>
        <v/>
      </c>
      <c r="DZ498" s="153" t="str">
        <f t="shared" si="376"/>
        <v/>
      </c>
      <c r="EA498" s="19" t="str">
        <f t="shared" si="377"/>
        <v/>
      </c>
      <c r="EB498" s="153" t="str">
        <f t="shared" si="378"/>
        <v/>
      </c>
      <c r="EC498" s="19" t="str">
        <f t="shared" si="379"/>
        <v/>
      </c>
      <c r="ED498" s="153" t="str">
        <f t="shared" si="380"/>
        <v/>
      </c>
      <c r="EE498" s="19" t="str">
        <f t="shared" si="381"/>
        <v/>
      </c>
      <c r="EF498" s="153" t="str">
        <f t="shared" si="382"/>
        <v/>
      </c>
      <c r="EG498" s="19" t="str">
        <f t="shared" si="383"/>
        <v/>
      </c>
      <c r="EH498" s="153" t="str">
        <f t="shared" si="384"/>
        <v/>
      </c>
      <c r="EI498" s="19" t="str">
        <f t="shared" si="385"/>
        <v/>
      </c>
      <c r="EJ498" s="153" t="str">
        <f t="shared" si="386"/>
        <v/>
      </c>
      <c r="EK498" s="19" t="str">
        <f t="shared" si="387"/>
        <v/>
      </c>
      <c r="EL498" s="153" t="str">
        <f t="shared" si="388"/>
        <v/>
      </c>
      <c r="EM498" s="19" t="str">
        <f t="shared" si="389"/>
        <v/>
      </c>
      <c r="EN498" s="153" t="str">
        <f t="shared" si="390"/>
        <v/>
      </c>
      <c r="EO498" s="19" t="str">
        <f t="shared" si="391"/>
        <v/>
      </c>
      <c r="EP498" s="153" t="str">
        <f t="shared" si="392"/>
        <v/>
      </c>
      <c r="EQ498" s="19" t="str">
        <f t="shared" si="393"/>
        <v/>
      </c>
      <c r="ER498" s="153" t="str">
        <f t="shared" si="394"/>
        <v/>
      </c>
      <c r="ES498" s="19" t="str">
        <f t="shared" si="395"/>
        <v/>
      </c>
      <c r="ET498" s="153" t="str">
        <f t="shared" si="396"/>
        <v/>
      </c>
    </row>
    <row r="499" spans="1:150" x14ac:dyDescent="0.25">
      <c r="A499" s="31"/>
      <c r="B499" s="91" t="str">
        <f t="shared" si="397"/>
        <v/>
      </c>
      <c r="C499" s="20" t="str">
        <f t="shared" si="357"/>
        <v/>
      </c>
      <c r="D499" s="97" t="str">
        <f t="shared" si="358"/>
        <v/>
      </c>
      <c r="E499" s="62" t="str">
        <f t="shared" si="398"/>
        <v/>
      </c>
      <c r="F499" s="31"/>
      <c r="G499" s="282"/>
      <c r="H499" s="283"/>
      <c r="I499" s="284"/>
      <c r="J499" s="285"/>
      <c r="K499" s="286"/>
      <c r="L499" s="287"/>
      <c r="M499" s="288"/>
      <c r="N499" s="287"/>
      <c r="O499" s="288"/>
      <c r="P499" s="287"/>
      <c r="Q499" s="288"/>
      <c r="R499" s="287"/>
      <c r="S499" s="288"/>
      <c r="T499" s="287"/>
      <c r="U499" s="288"/>
      <c r="V499" s="287"/>
      <c r="W499" s="288"/>
      <c r="X499" s="287"/>
      <c r="Y499" s="288"/>
      <c r="Z499" s="287"/>
      <c r="AA499" s="288"/>
      <c r="AB499" s="287"/>
      <c r="AC499" s="288"/>
      <c r="AD499" s="287"/>
      <c r="AE499" s="288"/>
      <c r="AF499" s="287"/>
      <c r="AG499" s="288"/>
      <c r="AH499" s="287"/>
      <c r="AI499" s="288"/>
      <c r="AJ499" s="287"/>
      <c r="AK499" s="288"/>
      <c r="AL499" s="287"/>
      <c r="AM499" s="288"/>
      <c r="AN499" s="287"/>
      <c r="AO499" s="288"/>
      <c r="AP499" s="287"/>
      <c r="AQ499" s="288"/>
      <c r="AR499" s="287"/>
      <c r="AS499" s="288"/>
      <c r="AT499" s="287"/>
      <c r="AU499" s="288"/>
      <c r="AV499" s="287"/>
      <c r="AW499" s="288"/>
      <c r="AX499" s="287"/>
      <c r="AY499" s="31"/>
      <c r="BA499" s="76" t="str">
        <f t="shared" si="399"/>
        <v/>
      </c>
      <c r="BC499" s="76" t="str">
        <f>IF('Stock List'!$K499="", "", 'Stock List'!$K499)</f>
        <v/>
      </c>
      <c r="BE499" s="106">
        <f>IFERROR(ROUND(((INDEX('Stock List'!$M$11:$M$1010, MATCH(L499, 'Stock List'!$K$11:$K$1010, 0))/INDEX('Stock List'!$L$11:$L$1010, MATCH(L499, 'Stock List'!$K$11:$K$1010, 0)))*K499), 2), 0)</f>
        <v>0</v>
      </c>
      <c r="BF499" s="20"/>
      <c r="BG499" s="20">
        <f>IFERROR(ROUND(((INDEX('Stock List'!$M$11:$M$1010, MATCH(N499, 'Stock List'!$K$11:$K$1010, 0))/INDEX('Stock List'!$L$11:$L$1010, MATCH(N499, 'Stock List'!$K$11:$K$1010, 0)))*M499), 2), 0)</f>
        <v>0</v>
      </c>
      <c r="BH499" s="20"/>
      <c r="BI499" s="20">
        <f>IFERROR(ROUND(((INDEX('Stock List'!$M$11:$M$1010, MATCH(P499, 'Stock List'!$K$11:$K$1010, 0))/INDEX('Stock List'!$L$11:$L$1010, MATCH(P499, 'Stock List'!$K$11:$K$1010, 0)))*O499), 2), 0)</f>
        <v>0</v>
      </c>
      <c r="BJ499" s="20"/>
      <c r="BK499" s="20">
        <f>IFERROR(ROUND(((INDEX('Stock List'!$M$11:$M$1010, MATCH(R499, 'Stock List'!$K$11:$K$1010, 0))/INDEX('Stock List'!$L$11:$L$1010, MATCH(R499, 'Stock List'!$K$11:$K$1010, 0)))*Q499), 2), 0)</f>
        <v>0</v>
      </c>
      <c r="BL499" s="20"/>
      <c r="BM499" s="20">
        <f>IFERROR(ROUND(((INDEX('Stock List'!$M$11:$M$1010, MATCH(T499, 'Stock List'!$K$11:$K$1010, 0))/INDEX('Stock List'!$L$11:$L$1010, MATCH(T499, 'Stock List'!$K$11:$K$1010, 0)))*S499), 2), 0)</f>
        <v>0</v>
      </c>
      <c r="BN499" s="20"/>
      <c r="BO499" s="20">
        <f>IFERROR(ROUND(((INDEX('Stock List'!$M$11:$M$1010, MATCH(V499, 'Stock List'!$K$11:$K$1010, 0))/INDEX('Stock List'!$L$11:$L$1010, MATCH(V499, 'Stock List'!$K$11:$K$1010, 0)))*U499), 2), 0)</f>
        <v>0</v>
      </c>
      <c r="BP499" s="20"/>
      <c r="BQ499" s="20">
        <f>IFERROR(ROUND(((INDEX('Stock List'!$M$11:$M$1010, MATCH(X499, 'Stock List'!$K$11:$K$1010, 0))/INDEX('Stock List'!$L$11:$L$1010, MATCH(X499, 'Stock List'!$K$11:$K$1010, 0)))*W499), 2), 0)</f>
        <v>0</v>
      </c>
      <c r="BR499" s="20"/>
      <c r="BS499" s="20">
        <f>IFERROR(ROUND(((INDEX('Stock List'!$M$11:$M$1010, MATCH(Z499, 'Stock List'!$K$11:$K$1010, 0))/INDEX('Stock List'!$L$11:$L$1010, MATCH(Z499, 'Stock List'!$K$11:$K$1010, 0)))*Y499), 2), 0)</f>
        <v>0</v>
      </c>
      <c r="BT499" s="20"/>
      <c r="BU499" s="20">
        <f>IFERROR(ROUND(((INDEX('Stock List'!$M$11:$M$1010, MATCH(AB499, 'Stock List'!$K$11:$K$1010, 0))/INDEX('Stock List'!$L$11:$L$1010, MATCH(AB499, 'Stock List'!$K$11:$K$1010, 0)))*AA499), 2), 0)</f>
        <v>0</v>
      </c>
      <c r="BV499" s="20"/>
      <c r="BW499" s="20">
        <f>IFERROR(ROUND(((INDEX('Stock List'!$M$11:$M$1010, MATCH(AD499, 'Stock List'!$K$11:$K$1010, 0))/INDEX('Stock List'!$L$11:$L$1010, MATCH(AD499, 'Stock List'!$K$11:$K$1010, 0)))*AC499), 2), 0)</f>
        <v>0</v>
      </c>
      <c r="BX499" s="20"/>
      <c r="BY499" s="20">
        <f>IFERROR(ROUND(((INDEX('Stock List'!$M$11:$M$1010, MATCH(AF499, 'Stock List'!$K$11:$K$1010, 0))/INDEX('Stock List'!$L$11:$L$1010, MATCH(AF499, 'Stock List'!$K$11:$K$1010, 0)))*AE499), 2), 0)</f>
        <v>0</v>
      </c>
      <c r="BZ499" s="20"/>
      <c r="CA499" s="20">
        <f>IFERROR(ROUND(((INDEX('Stock List'!$M$11:$M$1010, MATCH(AH499, 'Stock List'!$K$11:$K$1010, 0))/INDEX('Stock List'!$L$11:$L$1010, MATCH(AH499, 'Stock List'!$K$11:$K$1010, 0)))*AG499), 2), 0)</f>
        <v>0</v>
      </c>
      <c r="CB499" s="20"/>
      <c r="CC499" s="20">
        <f>IFERROR(ROUND(((INDEX('Stock List'!$M$11:$M$1010, MATCH(AJ499, 'Stock List'!$K$11:$K$1010, 0))/INDEX('Stock List'!$L$11:$L$1010, MATCH(AJ499, 'Stock List'!$K$11:$K$1010, 0)))*AI499), 2), 0)</f>
        <v>0</v>
      </c>
      <c r="CD499" s="20"/>
      <c r="CE499" s="20">
        <f>IFERROR(ROUND(((INDEX('Stock List'!$M$11:$M$1010, MATCH(AL499, 'Stock List'!$K$11:$K$1010, 0))/INDEX('Stock List'!$L$11:$L$1010, MATCH(AL499, 'Stock List'!$K$11:$K$1010, 0)))*AK499), 2), 0)</f>
        <v>0</v>
      </c>
      <c r="CF499" s="20"/>
      <c r="CG499" s="20">
        <f>IFERROR(ROUND(((INDEX('Stock List'!$M$11:$M$1010, MATCH(AN499, 'Stock List'!$K$11:$K$1010, 0))/INDEX('Stock List'!$L$11:$L$1010, MATCH(AN499, 'Stock List'!$K$11:$K$1010, 0)))*AM499), 2), 0)</f>
        <v>0</v>
      </c>
      <c r="CH499" s="20"/>
      <c r="CI499" s="20">
        <f>IFERROR(ROUND(((INDEX('Stock List'!$M$11:$M$1010, MATCH(AP499, 'Stock List'!$K$11:$K$1010, 0))/INDEX('Stock List'!$L$11:$L$1010, MATCH(AP499, 'Stock List'!$K$11:$K$1010, 0)))*AO499), 2), 0)</f>
        <v>0</v>
      </c>
      <c r="CJ499" s="20"/>
      <c r="CK499" s="20">
        <f>IFERROR(ROUND(((INDEX('Stock List'!$M$11:$M$1010, MATCH(AR499, 'Stock List'!$K$11:$K$1010, 0))/INDEX('Stock List'!$L$11:$L$1010, MATCH(AR499, 'Stock List'!$K$11:$K$1010, 0)))*AQ499), 2), 0)</f>
        <v>0</v>
      </c>
      <c r="CL499" s="20"/>
      <c r="CM499" s="20">
        <f>IFERROR(ROUND(((INDEX('Stock List'!$M$11:$M$1010, MATCH(AT499, 'Stock List'!$K$11:$K$1010, 0))/INDEX('Stock List'!$L$11:$L$1010, MATCH(AT499, 'Stock List'!$K$11:$K$1010, 0)))*AS499), 2), 0)</f>
        <v>0</v>
      </c>
      <c r="CN499" s="20"/>
      <c r="CO499" s="20">
        <f>IFERROR(ROUND(((INDEX('Stock List'!$M$11:$M$1010, MATCH(AV499, 'Stock List'!$K$11:$K$1010, 0))/INDEX('Stock List'!$L$11:$L$1010, MATCH(AV499, 'Stock List'!$K$11:$K$1010, 0)))*AU499), 2), 0)</f>
        <v>0</v>
      </c>
      <c r="CP499" s="20"/>
      <c r="CQ499" s="20">
        <f>IFERROR(ROUND(((INDEX('Stock List'!$M$11:$M$1010, MATCH(AX499, 'Stock List'!$K$11:$K$1010, 0))/INDEX('Stock List'!$L$11:$L$1010, MATCH(AX499, 'Stock List'!$K$11:$K$1010, 0)))*AW499), 2), 0)</f>
        <v>0</v>
      </c>
      <c r="CR499" s="22"/>
      <c r="CT499" s="106" t="str">
        <f t="shared" si="400"/>
        <v/>
      </c>
      <c r="CU499" s="22" t="str">
        <f t="shared" si="401"/>
        <v/>
      </c>
      <c r="CX499" s="106" t="str">
        <f t="shared" si="402"/>
        <v/>
      </c>
      <c r="CY499" s="20" t="str">
        <f t="shared" si="403"/>
        <v/>
      </c>
      <c r="CZ499" s="22" t="str">
        <f t="shared" si="404"/>
        <v/>
      </c>
      <c r="DB499" s="76" t="str">
        <f>IF($H499="", "", COUNTIF($G$11:$G$1010, "&gt;"&amp;$G499)+1+COUNTIF($G$11:$G499, $G499)-1)</f>
        <v/>
      </c>
      <c r="DC499" s="76" t="str">
        <f>IF($H499="", "", COUNTIF($CZ$11:$CZ$1010, "&gt;"&amp;$CZ499)+1+COUNTIF($CZ$11:$CZ499, $CZ499)-1)</f>
        <v/>
      </c>
      <c r="DE499" s="147" t="str">
        <f t="shared" si="405"/>
        <v/>
      </c>
      <c r="DF499" s="148"/>
      <c r="DG499" s="19" t="str">
        <f t="shared" si="406"/>
        <v/>
      </c>
      <c r="DH499" s="153" t="str">
        <f t="shared" si="407"/>
        <v/>
      </c>
      <c r="DI499" s="19" t="str">
        <f t="shared" si="359"/>
        <v/>
      </c>
      <c r="DJ499" s="153" t="str">
        <f t="shared" si="360"/>
        <v/>
      </c>
      <c r="DK499" s="19" t="str">
        <f t="shared" si="361"/>
        <v/>
      </c>
      <c r="DL499" s="153" t="str">
        <f t="shared" si="362"/>
        <v/>
      </c>
      <c r="DM499" s="19" t="str">
        <f t="shared" si="363"/>
        <v/>
      </c>
      <c r="DN499" s="153" t="str">
        <f t="shared" si="364"/>
        <v/>
      </c>
      <c r="DO499" s="19" t="str">
        <f t="shared" si="365"/>
        <v/>
      </c>
      <c r="DP499" s="153" t="str">
        <f t="shared" si="366"/>
        <v/>
      </c>
      <c r="DQ499" s="19" t="str">
        <f t="shared" si="367"/>
        <v/>
      </c>
      <c r="DR499" s="153" t="str">
        <f t="shared" si="368"/>
        <v/>
      </c>
      <c r="DS499" s="19" t="str">
        <f t="shared" si="369"/>
        <v/>
      </c>
      <c r="DT499" s="153" t="str">
        <f t="shared" si="370"/>
        <v/>
      </c>
      <c r="DU499" s="19" t="str">
        <f t="shared" si="371"/>
        <v/>
      </c>
      <c r="DV499" s="153" t="str">
        <f t="shared" si="372"/>
        <v/>
      </c>
      <c r="DW499" s="19" t="str">
        <f t="shared" si="373"/>
        <v/>
      </c>
      <c r="DX499" s="153" t="str">
        <f t="shared" si="374"/>
        <v/>
      </c>
      <c r="DY499" s="19" t="str">
        <f t="shared" si="375"/>
        <v/>
      </c>
      <c r="DZ499" s="153" t="str">
        <f t="shared" si="376"/>
        <v/>
      </c>
      <c r="EA499" s="19" t="str">
        <f t="shared" si="377"/>
        <v/>
      </c>
      <c r="EB499" s="153" t="str">
        <f t="shared" si="378"/>
        <v/>
      </c>
      <c r="EC499" s="19" t="str">
        <f t="shared" si="379"/>
        <v/>
      </c>
      <c r="ED499" s="153" t="str">
        <f t="shared" si="380"/>
        <v/>
      </c>
      <c r="EE499" s="19" t="str">
        <f t="shared" si="381"/>
        <v/>
      </c>
      <c r="EF499" s="153" t="str">
        <f t="shared" si="382"/>
        <v/>
      </c>
      <c r="EG499" s="19" t="str">
        <f t="shared" si="383"/>
        <v/>
      </c>
      <c r="EH499" s="153" t="str">
        <f t="shared" si="384"/>
        <v/>
      </c>
      <c r="EI499" s="19" t="str">
        <f t="shared" si="385"/>
        <v/>
      </c>
      <c r="EJ499" s="153" t="str">
        <f t="shared" si="386"/>
        <v/>
      </c>
      <c r="EK499" s="19" t="str">
        <f t="shared" si="387"/>
        <v/>
      </c>
      <c r="EL499" s="153" t="str">
        <f t="shared" si="388"/>
        <v/>
      </c>
      <c r="EM499" s="19" t="str">
        <f t="shared" si="389"/>
        <v/>
      </c>
      <c r="EN499" s="153" t="str">
        <f t="shared" si="390"/>
        <v/>
      </c>
      <c r="EO499" s="19" t="str">
        <f t="shared" si="391"/>
        <v/>
      </c>
      <c r="EP499" s="153" t="str">
        <f t="shared" si="392"/>
        <v/>
      </c>
      <c r="EQ499" s="19" t="str">
        <f t="shared" si="393"/>
        <v/>
      </c>
      <c r="ER499" s="153" t="str">
        <f t="shared" si="394"/>
        <v/>
      </c>
      <c r="ES499" s="19" t="str">
        <f t="shared" si="395"/>
        <v/>
      </c>
      <c r="ET499" s="153" t="str">
        <f t="shared" si="396"/>
        <v/>
      </c>
    </row>
    <row r="500" spans="1:150" x14ac:dyDescent="0.25">
      <c r="A500" s="31"/>
      <c r="B500" s="91" t="str">
        <f t="shared" si="397"/>
        <v/>
      </c>
      <c r="C500" s="20" t="str">
        <f t="shared" si="357"/>
        <v/>
      </c>
      <c r="D500" s="97" t="str">
        <f t="shared" si="358"/>
        <v/>
      </c>
      <c r="E500" s="62" t="str">
        <f t="shared" si="398"/>
        <v/>
      </c>
      <c r="F500" s="31"/>
      <c r="G500" s="282"/>
      <c r="H500" s="283"/>
      <c r="I500" s="284"/>
      <c r="J500" s="285"/>
      <c r="K500" s="286"/>
      <c r="L500" s="287"/>
      <c r="M500" s="288"/>
      <c r="N500" s="287"/>
      <c r="O500" s="288"/>
      <c r="P500" s="287"/>
      <c r="Q500" s="288"/>
      <c r="R500" s="287"/>
      <c r="S500" s="288"/>
      <c r="T500" s="287"/>
      <c r="U500" s="288"/>
      <c r="V500" s="287"/>
      <c r="W500" s="288"/>
      <c r="X500" s="287"/>
      <c r="Y500" s="288"/>
      <c r="Z500" s="287"/>
      <c r="AA500" s="288"/>
      <c r="AB500" s="287"/>
      <c r="AC500" s="288"/>
      <c r="AD500" s="287"/>
      <c r="AE500" s="288"/>
      <c r="AF500" s="287"/>
      <c r="AG500" s="288"/>
      <c r="AH500" s="287"/>
      <c r="AI500" s="288"/>
      <c r="AJ500" s="287"/>
      <c r="AK500" s="288"/>
      <c r="AL500" s="287"/>
      <c r="AM500" s="288"/>
      <c r="AN500" s="287"/>
      <c r="AO500" s="288"/>
      <c r="AP500" s="287"/>
      <c r="AQ500" s="288"/>
      <c r="AR500" s="287"/>
      <c r="AS500" s="288"/>
      <c r="AT500" s="287"/>
      <c r="AU500" s="288"/>
      <c r="AV500" s="287"/>
      <c r="AW500" s="288"/>
      <c r="AX500" s="287"/>
      <c r="AY500" s="31"/>
      <c r="BA500" s="76" t="str">
        <f t="shared" si="399"/>
        <v/>
      </c>
      <c r="BC500" s="76" t="str">
        <f>IF('Stock List'!$K500="", "", 'Stock List'!$K500)</f>
        <v/>
      </c>
      <c r="BE500" s="106">
        <f>IFERROR(ROUND(((INDEX('Stock List'!$M$11:$M$1010, MATCH(L500, 'Stock List'!$K$11:$K$1010, 0))/INDEX('Stock List'!$L$11:$L$1010, MATCH(L500, 'Stock List'!$K$11:$K$1010, 0)))*K500), 2), 0)</f>
        <v>0</v>
      </c>
      <c r="BF500" s="20"/>
      <c r="BG500" s="20">
        <f>IFERROR(ROUND(((INDEX('Stock List'!$M$11:$M$1010, MATCH(N500, 'Stock List'!$K$11:$K$1010, 0))/INDEX('Stock List'!$L$11:$L$1010, MATCH(N500, 'Stock List'!$K$11:$K$1010, 0)))*M500), 2), 0)</f>
        <v>0</v>
      </c>
      <c r="BH500" s="20"/>
      <c r="BI500" s="20">
        <f>IFERROR(ROUND(((INDEX('Stock List'!$M$11:$M$1010, MATCH(P500, 'Stock List'!$K$11:$K$1010, 0))/INDEX('Stock List'!$L$11:$L$1010, MATCH(P500, 'Stock List'!$K$11:$K$1010, 0)))*O500), 2), 0)</f>
        <v>0</v>
      </c>
      <c r="BJ500" s="20"/>
      <c r="BK500" s="20">
        <f>IFERROR(ROUND(((INDEX('Stock List'!$M$11:$M$1010, MATCH(R500, 'Stock List'!$K$11:$K$1010, 0))/INDEX('Stock List'!$L$11:$L$1010, MATCH(R500, 'Stock List'!$K$11:$K$1010, 0)))*Q500), 2), 0)</f>
        <v>0</v>
      </c>
      <c r="BL500" s="20"/>
      <c r="BM500" s="20">
        <f>IFERROR(ROUND(((INDEX('Stock List'!$M$11:$M$1010, MATCH(T500, 'Stock List'!$K$11:$K$1010, 0))/INDEX('Stock List'!$L$11:$L$1010, MATCH(T500, 'Stock List'!$K$11:$K$1010, 0)))*S500), 2), 0)</f>
        <v>0</v>
      </c>
      <c r="BN500" s="20"/>
      <c r="BO500" s="20">
        <f>IFERROR(ROUND(((INDEX('Stock List'!$M$11:$M$1010, MATCH(V500, 'Stock List'!$K$11:$K$1010, 0))/INDEX('Stock List'!$L$11:$L$1010, MATCH(V500, 'Stock List'!$K$11:$K$1010, 0)))*U500), 2), 0)</f>
        <v>0</v>
      </c>
      <c r="BP500" s="20"/>
      <c r="BQ500" s="20">
        <f>IFERROR(ROUND(((INDEX('Stock List'!$M$11:$M$1010, MATCH(X500, 'Stock List'!$K$11:$K$1010, 0))/INDEX('Stock List'!$L$11:$L$1010, MATCH(X500, 'Stock List'!$K$11:$K$1010, 0)))*W500), 2), 0)</f>
        <v>0</v>
      </c>
      <c r="BR500" s="20"/>
      <c r="BS500" s="20">
        <f>IFERROR(ROUND(((INDEX('Stock List'!$M$11:$M$1010, MATCH(Z500, 'Stock List'!$K$11:$K$1010, 0))/INDEX('Stock List'!$L$11:$L$1010, MATCH(Z500, 'Stock List'!$K$11:$K$1010, 0)))*Y500), 2), 0)</f>
        <v>0</v>
      </c>
      <c r="BT500" s="20"/>
      <c r="BU500" s="20">
        <f>IFERROR(ROUND(((INDEX('Stock List'!$M$11:$M$1010, MATCH(AB500, 'Stock List'!$K$11:$K$1010, 0))/INDEX('Stock List'!$L$11:$L$1010, MATCH(AB500, 'Stock List'!$K$11:$K$1010, 0)))*AA500), 2), 0)</f>
        <v>0</v>
      </c>
      <c r="BV500" s="20"/>
      <c r="BW500" s="20">
        <f>IFERROR(ROUND(((INDEX('Stock List'!$M$11:$M$1010, MATCH(AD500, 'Stock List'!$K$11:$K$1010, 0))/INDEX('Stock List'!$L$11:$L$1010, MATCH(AD500, 'Stock List'!$K$11:$K$1010, 0)))*AC500), 2), 0)</f>
        <v>0</v>
      </c>
      <c r="BX500" s="20"/>
      <c r="BY500" s="20">
        <f>IFERROR(ROUND(((INDEX('Stock List'!$M$11:$M$1010, MATCH(AF500, 'Stock List'!$K$11:$K$1010, 0))/INDEX('Stock List'!$L$11:$L$1010, MATCH(AF500, 'Stock List'!$K$11:$K$1010, 0)))*AE500), 2), 0)</f>
        <v>0</v>
      </c>
      <c r="BZ500" s="20"/>
      <c r="CA500" s="20">
        <f>IFERROR(ROUND(((INDEX('Stock List'!$M$11:$M$1010, MATCH(AH500, 'Stock List'!$K$11:$K$1010, 0))/INDEX('Stock List'!$L$11:$L$1010, MATCH(AH500, 'Stock List'!$K$11:$K$1010, 0)))*AG500), 2), 0)</f>
        <v>0</v>
      </c>
      <c r="CB500" s="20"/>
      <c r="CC500" s="20">
        <f>IFERROR(ROUND(((INDEX('Stock List'!$M$11:$M$1010, MATCH(AJ500, 'Stock List'!$K$11:$K$1010, 0))/INDEX('Stock List'!$L$11:$L$1010, MATCH(AJ500, 'Stock List'!$K$11:$K$1010, 0)))*AI500), 2), 0)</f>
        <v>0</v>
      </c>
      <c r="CD500" s="20"/>
      <c r="CE500" s="20">
        <f>IFERROR(ROUND(((INDEX('Stock List'!$M$11:$M$1010, MATCH(AL500, 'Stock List'!$K$11:$K$1010, 0))/INDEX('Stock List'!$L$11:$L$1010, MATCH(AL500, 'Stock List'!$K$11:$K$1010, 0)))*AK500), 2), 0)</f>
        <v>0</v>
      </c>
      <c r="CF500" s="20"/>
      <c r="CG500" s="20">
        <f>IFERROR(ROUND(((INDEX('Stock List'!$M$11:$M$1010, MATCH(AN500, 'Stock List'!$K$11:$K$1010, 0))/INDEX('Stock List'!$L$11:$L$1010, MATCH(AN500, 'Stock List'!$K$11:$K$1010, 0)))*AM500), 2), 0)</f>
        <v>0</v>
      </c>
      <c r="CH500" s="20"/>
      <c r="CI500" s="20">
        <f>IFERROR(ROUND(((INDEX('Stock List'!$M$11:$M$1010, MATCH(AP500, 'Stock List'!$K$11:$K$1010, 0))/INDEX('Stock List'!$L$11:$L$1010, MATCH(AP500, 'Stock List'!$K$11:$K$1010, 0)))*AO500), 2), 0)</f>
        <v>0</v>
      </c>
      <c r="CJ500" s="20"/>
      <c r="CK500" s="20">
        <f>IFERROR(ROUND(((INDEX('Stock List'!$M$11:$M$1010, MATCH(AR500, 'Stock List'!$K$11:$K$1010, 0))/INDEX('Stock List'!$L$11:$L$1010, MATCH(AR500, 'Stock List'!$K$11:$K$1010, 0)))*AQ500), 2), 0)</f>
        <v>0</v>
      </c>
      <c r="CL500" s="20"/>
      <c r="CM500" s="20">
        <f>IFERROR(ROUND(((INDEX('Stock List'!$M$11:$M$1010, MATCH(AT500, 'Stock List'!$K$11:$K$1010, 0))/INDEX('Stock List'!$L$11:$L$1010, MATCH(AT500, 'Stock List'!$K$11:$K$1010, 0)))*AS500), 2), 0)</f>
        <v>0</v>
      </c>
      <c r="CN500" s="20"/>
      <c r="CO500" s="20">
        <f>IFERROR(ROUND(((INDEX('Stock List'!$M$11:$M$1010, MATCH(AV500, 'Stock List'!$K$11:$K$1010, 0))/INDEX('Stock List'!$L$11:$L$1010, MATCH(AV500, 'Stock List'!$K$11:$K$1010, 0)))*AU500), 2), 0)</f>
        <v>0</v>
      </c>
      <c r="CP500" s="20"/>
      <c r="CQ500" s="20">
        <f>IFERROR(ROUND(((INDEX('Stock List'!$M$11:$M$1010, MATCH(AX500, 'Stock List'!$K$11:$K$1010, 0))/INDEX('Stock List'!$L$11:$L$1010, MATCH(AX500, 'Stock List'!$K$11:$K$1010, 0)))*AW500), 2), 0)</f>
        <v>0</v>
      </c>
      <c r="CR500" s="22"/>
      <c r="CT500" s="106" t="str">
        <f t="shared" si="400"/>
        <v/>
      </c>
      <c r="CU500" s="22" t="str">
        <f t="shared" si="401"/>
        <v/>
      </c>
      <c r="CX500" s="106" t="str">
        <f t="shared" si="402"/>
        <v/>
      </c>
      <c r="CY500" s="20" t="str">
        <f t="shared" si="403"/>
        <v/>
      </c>
      <c r="CZ500" s="22" t="str">
        <f t="shared" si="404"/>
        <v/>
      </c>
      <c r="DB500" s="76" t="str">
        <f>IF($H500="", "", COUNTIF($G$11:$G$1010, "&gt;"&amp;$G500)+1+COUNTIF($G$11:$G500, $G500)-1)</f>
        <v/>
      </c>
      <c r="DC500" s="76" t="str">
        <f>IF($H500="", "", COUNTIF($CZ$11:$CZ$1010, "&gt;"&amp;$CZ500)+1+COUNTIF($CZ$11:$CZ500, $CZ500)-1)</f>
        <v/>
      </c>
      <c r="DE500" s="147" t="str">
        <f t="shared" si="405"/>
        <v/>
      </c>
      <c r="DF500" s="148"/>
      <c r="DG500" s="19" t="str">
        <f t="shared" si="406"/>
        <v/>
      </c>
      <c r="DH500" s="153" t="str">
        <f t="shared" si="407"/>
        <v/>
      </c>
      <c r="DI500" s="19" t="str">
        <f t="shared" si="359"/>
        <v/>
      </c>
      <c r="DJ500" s="153" t="str">
        <f t="shared" si="360"/>
        <v/>
      </c>
      <c r="DK500" s="19" t="str">
        <f t="shared" si="361"/>
        <v/>
      </c>
      <c r="DL500" s="153" t="str">
        <f t="shared" si="362"/>
        <v/>
      </c>
      <c r="DM500" s="19" t="str">
        <f t="shared" si="363"/>
        <v/>
      </c>
      <c r="DN500" s="153" t="str">
        <f t="shared" si="364"/>
        <v/>
      </c>
      <c r="DO500" s="19" t="str">
        <f t="shared" si="365"/>
        <v/>
      </c>
      <c r="DP500" s="153" t="str">
        <f t="shared" si="366"/>
        <v/>
      </c>
      <c r="DQ500" s="19" t="str">
        <f t="shared" si="367"/>
        <v/>
      </c>
      <c r="DR500" s="153" t="str">
        <f t="shared" si="368"/>
        <v/>
      </c>
      <c r="DS500" s="19" t="str">
        <f t="shared" si="369"/>
        <v/>
      </c>
      <c r="DT500" s="153" t="str">
        <f t="shared" si="370"/>
        <v/>
      </c>
      <c r="DU500" s="19" t="str">
        <f t="shared" si="371"/>
        <v/>
      </c>
      <c r="DV500" s="153" t="str">
        <f t="shared" si="372"/>
        <v/>
      </c>
      <c r="DW500" s="19" t="str">
        <f t="shared" si="373"/>
        <v/>
      </c>
      <c r="DX500" s="153" t="str">
        <f t="shared" si="374"/>
        <v/>
      </c>
      <c r="DY500" s="19" t="str">
        <f t="shared" si="375"/>
        <v/>
      </c>
      <c r="DZ500" s="153" t="str">
        <f t="shared" si="376"/>
        <v/>
      </c>
      <c r="EA500" s="19" t="str">
        <f t="shared" si="377"/>
        <v/>
      </c>
      <c r="EB500" s="153" t="str">
        <f t="shared" si="378"/>
        <v/>
      </c>
      <c r="EC500" s="19" t="str">
        <f t="shared" si="379"/>
        <v/>
      </c>
      <c r="ED500" s="153" t="str">
        <f t="shared" si="380"/>
        <v/>
      </c>
      <c r="EE500" s="19" t="str">
        <f t="shared" si="381"/>
        <v/>
      </c>
      <c r="EF500" s="153" t="str">
        <f t="shared" si="382"/>
        <v/>
      </c>
      <c r="EG500" s="19" t="str">
        <f t="shared" si="383"/>
        <v/>
      </c>
      <c r="EH500" s="153" t="str">
        <f t="shared" si="384"/>
        <v/>
      </c>
      <c r="EI500" s="19" t="str">
        <f t="shared" si="385"/>
        <v/>
      </c>
      <c r="EJ500" s="153" t="str">
        <f t="shared" si="386"/>
        <v/>
      </c>
      <c r="EK500" s="19" t="str">
        <f t="shared" si="387"/>
        <v/>
      </c>
      <c r="EL500" s="153" t="str">
        <f t="shared" si="388"/>
        <v/>
      </c>
      <c r="EM500" s="19" t="str">
        <f t="shared" si="389"/>
        <v/>
      </c>
      <c r="EN500" s="153" t="str">
        <f t="shared" si="390"/>
        <v/>
      </c>
      <c r="EO500" s="19" t="str">
        <f t="shared" si="391"/>
        <v/>
      </c>
      <c r="EP500" s="153" t="str">
        <f t="shared" si="392"/>
        <v/>
      </c>
      <c r="EQ500" s="19" t="str">
        <f t="shared" si="393"/>
        <v/>
      </c>
      <c r="ER500" s="153" t="str">
        <f t="shared" si="394"/>
        <v/>
      </c>
      <c r="ES500" s="19" t="str">
        <f t="shared" si="395"/>
        <v/>
      </c>
      <c r="ET500" s="153" t="str">
        <f t="shared" si="396"/>
        <v/>
      </c>
    </row>
    <row r="501" spans="1:150" x14ac:dyDescent="0.25">
      <c r="A501" s="31"/>
      <c r="B501" s="91" t="str">
        <f t="shared" si="397"/>
        <v/>
      </c>
      <c r="C501" s="20" t="str">
        <f t="shared" si="357"/>
        <v/>
      </c>
      <c r="D501" s="97" t="str">
        <f t="shared" si="358"/>
        <v/>
      </c>
      <c r="E501" s="62" t="str">
        <f t="shared" si="398"/>
        <v/>
      </c>
      <c r="F501" s="31"/>
      <c r="G501" s="282"/>
      <c r="H501" s="283"/>
      <c r="I501" s="284"/>
      <c r="J501" s="285"/>
      <c r="K501" s="286"/>
      <c r="L501" s="287"/>
      <c r="M501" s="288"/>
      <c r="N501" s="287"/>
      <c r="O501" s="288"/>
      <c r="P501" s="287"/>
      <c r="Q501" s="288"/>
      <c r="R501" s="287"/>
      <c r="S501" s="288"/>
      <c r="T501" s="287"/>
      <c r="U501" s="288"/>
      <c r="V501" s="287"/>
      <c r="W501" s="288"/>
      <c r="X501" s="287"/>
      <c r="Y501" s="288"/>
      <c r="Z501" s="287"/>
      <c r="AA501" s="288"/>
      <c r="AB501" s="287"/>
      <c r="AC501" s="288"/>
      <c r="AD501" s="287"/>
      <c r="AE501" s="288"/>
      <c r="AF501" s="287"/>
      <c r="AG501" s="288"/>
      <c r="AH501" s="287"/>
      <c r="AI501" s="288"/>
      <c r="AJ501" s="287"/>
      <c r="AK501" s="288"/>
      <c r="AL501" s="287"/>
      <c r="AM501" s="288"/>
      <c r="AN501" s="287"/>
      <c r="AO501" s="288"/>
      <c r="AP501" s="287"/>
      <c r="AQ501" s="288"/>
      <c r="AR501" s="287"/>
      <c r="AS501" s="288"/>
      <c r="AT501" s="287"/>
      <c r="AU501" s="288"/>
      <c r="AV501" s="287"/>
      <c r="AW501" s="288"/>
      <c r="AX501" s="287"/>
      <c r="AY501" s="31"/>
      <c r="BA501" s="76" t="str">
        <f t="shared" si="399"/>
        <v/>
      </c>
      <c r="BC501" s="76" t="str">
        <f>IF('Stock List'!$K501="", "", 'Stock List'!$K501)</f>
        <v/>
      </c>
      <c r="BE501" s="106">
        <f>IFERROR(ROUND(((INDEX('Stock List'!$M$11:$M$1010, MATCH(L501, 'Stock List'!$K$11:$K$1010, 0))/INDEX('Stock List'!$L$11:$L$1010, MATCH(L501, 'Stock List'!$K$11:$K$1010, 0)))*K501), 2), 0)</f>
        <v>0</v>
      </c>
      <c r="BF501" s="20"/>
      <c r="BG501" s="20">
        <f>IFERROR(ROUND(((INDEX('Stock List'!$M$11:$M$1010, MATCH(N501, 'Stock List'!$K$11:$K$1010, 0))/INDEX('Stock List'!$L$11:$L$1010, MATCH(N501, 'Stock List'!$K$11:$K$1010, 0)))*M501), 2), 0)</f>
        <v>0</v>
      </c>
      <c r="BH501" s="20"/>
      <c r="BI501" s="20">
        <f>IFERROR(ROUND(((INDEX('Stock List'!$M$11:$M$1010, MATCH(P501, 'Stock List'!$K$11:$K$1010, 0))/INDEX('Stock List'!$L$11:$L$1010, MATCH(P501, 'Stock List'!$K$11:$K$1010, 0)))*O501), 2), 0)</f>
        <v>0</v>
      </c>
      <c r="BJ501" s="20"/>
      <c r="BK501" s="20">
        <f>IFERROR(ROUND(((INDEX('Stock List'!$M$11:$M$1010, MATCH(R501, 'Stock List'!$K$11:$K$1010, 0))/INDEX('Stock List'!$L$11:$L$1010, MATCH(R501, 'Stock List'!$K$11:$K$1010, 0)))*Q501), 2), 0)</f>
        <v>0</v>
      </c>
      <c r="BL501" s="20"/>
      <c r="BM501" s="20">
        <f>IFERROR(ROUND(((INDEX('Stock List'!$M$11:$M$1010, MATCH(T501, 'Stock List'!$K$11:$K$1010, 0))/INDEX('Stock List'!$L$11:$L$1010, MATCH(T501, 'Stock List'!$K$11:$K$1010, 0)))*S501), 2), 0)</f>
        <v>0</v>
      </c>
      <c r="BN501" s="20"/>
      <c r="BO501" s="20">
        <f>IFERROR(ROUND(((INDEX('Stock List'!$M$11:$M$1010, MATCH(V501, 'Stock List'!$K$11:$K$1010, 0))/INDEX('Stock List'!$L$11:$L$1010, MATCH(V501, 'Stock List'!$K$11:$K$1010, 0)))*U501), 2), 0)</f>
        <v>0</v>
      </c>
      <c r="BP501" s="20"/>
      <c r="BQ501" s="20">
        <f>IFERROR(ROUND(((INDEX('Stock List'!$M$11:$M$1010, MATCH(X501, 'Stock List'!$K$11:$K$1010, 0))/INDEX('Stock List'!$L$11:$L$1010, MATCH(X501, 'Stock List'!$K$11:$K$1010, 0)))*W501), 2), 0)</f>
        <v>0</v>
      </c>
      <c r="BR501" s="20"/>
      <c r="BS501" s="20">
        <f>IFERROR(ROUND(((INDEX('Stock List'!$M$11:$M$1010, MATCH(Z501, 'Stock List'!$K$11:$K$1010, 0))/INDEX('Stock List'!$L$11:$L$1010, MATCH(Z501, 'Stock List'!$K$11:$K$1010, 0)))*Y501), 2), 0)</f>
        <v>0</v>
      </c>
      <c r="BT501" s="20"/>
      <c r="BU501" s="20">
        <f>IFERROR(ROUND(((INDEX('Stock List'!$M$11:$M$1010, MATCH(AB501, 'Stock List'!$K$11:$K$1010, 0))/INDEX('Stock List'!$L$11:$L$1010, MATCH(AB501, 'Stock List'!$K$11:$K$1010, 0)))*AA501), 2), 0)</f>
        <v>0</v>
      </c>
      <c r="BV501" s="20"/>
      <c r="BW501" s="20">
        <f>IFERROR(ROUND(((INDEX('Stock List'!$M$11:$M$1010, MATCH(AD501, 'Stock List'!$K$11:$K$1010, 0))/INDEX('Stock List'!$L$11:$L$1010, MATCH(AD501, 'Stock List'!$K$11:$K$1010, 0)))*AC501), 2), 0)</f>
        <v>0</v>
      </c>
      <c r="BX501" s="20"/>
      <c r="BY501" s="20">
        <f>IFERROR(ROUND(((INDEX('Stock List'!$M$11:$M$1010, MATCH(AF501, 'Stock List'!$K$11:$K$1010, 0))/INDEX('Stock List'!$L$11:$L$1010, MATCH(AF501, 'Stock List'!$K$11:$K$1010, 0)))*AE501), 2), 0)</f>
        <v>0</v>
      </c>
      <c r="BZ501" s="20"/>
      <c r="CA501" s="20">
        <f>IFERROR(ROUND(((INDEX('Stock List'!$M$11:$M$1010, MATCH(AH501, 'Stock List'!$K$11:$K$1010, 0))/INDEX('Stock List'!$L$11:$L$1010, MATCH(AH501, 'Stock List'!$K$11:$K$1010, 0)))*AG501), 2), 0)</f>
        <v>0</v>
      </c>
      <c r="CB501" s="20"/>
      <c r="CC501" s="20">
        <f>IFERROR(ROUND(((INDEX('Stock List'!$M$11:$M$1010, MATCH(AJ501, 'Stock List'!$K$11:$K$1010, 0))/INDEX('Stock List'!$L$11:$L$1010, MATCH(AJ501, 'Stock List'!$K$11:$K$1010, 0)))*AI501), 2), 0)</f>
        <v>0</v>
      </c>
      <c r="CD501" s="20"/>
      <c r="CE501" s="20">
        <f>IFERROR(ROUND(((INDEX('Stock List'!$M$11:$M$1010, MATCH(AL501, 'Stock List'!$K$11:$K$1010, 0))/INDEX('Stock List'!$L$11:$L$1010, MATCH(AL501, 'Stock List'!$K$11:$K$1010, 0)))*AK501), 2), 0)</f>
        <v>0</v>
      </c>
      <c r="CF501" s="20"/>
      <c r="CG501" s="20">
        <f>IFERROR(ROUND(((INDEX('Stock List'!$M$11:$M$1010, MATCH(AN501, 'Stock List'!$K$11:$K$1010, 0))/INDEX('Stock List'!$L$11:$L$1010, MATCH(AN501, 'Stock List'!$K$11:$K$1010, 0)))*AM501), 2), 0)</f>
        <v>0</v>
      </c>
      <c r="CH501" s="20"/>
      <c r="CI501" s="20">
        <f>IFERROR(ROUND(((INDEX('Stock List'!$M$11:$M$1010, MATCH(AP501, 'Stock List'!$K$11:$K$1010, 0))/INDEX('Stock List'!$L$11:$L$1010, MATCH(AP501, 'Stock List'!$K$11:$K$1010, 0)))*AO501), 2), 0)</f>
        <v>0</v>
      </c>
      <c r="CJ501" s="20"/>
      <c r="CK501" s="20">
        <f>IFERROR(ROUND(((INDEX('Stock List'!$M$11:$M$1010, MATCH(AR501, 'Stock List'!$K$11:$K$1010, 0))/INDEX('Stock List'!$L$11:$L$1010, MATCH(AR501, 'Stock List'!$K$11:$K$1010, 0)))*AQ501), 2), 0)</f>
        <v>0</v>
      </c>
      <c r="CL501" s="20"/>
      <c r="CM501" s="20">
        <f>IFERROR(ROUND(((INDEX('Stock List'!$M$11:$M$1010, MATCH(AT501, 'Stock List'!$K$11:$K$1010, 0))/INDEX('Stock List'!$L$11:$L$1010, MATCH(AT501, 'Stock List'!$K$11:$K$1010, 0)))*AS501), 2), 0)</f>
        <v>0</v>
      </c>
      <c r="CN501" s="20"/>
      <c r="CO501" s="20">
        <f>IFERROR(ROUND(((INDEX('Stock List'!$M$11:$M$1010, MATCH(AV501, 'Stock List'!$K$11:$K$1010, 0))/INDEX('Stock List'!$L$11:$L$1010, MATCH(AV501, 'Stock List'!$K$11:$K$1010, 0)))*AU501), 2), 0)</f>
        <v>0</v>
      </c>
      <c r="CP501" s="20"/>
      <c r="CQ501" s="20">
        <f>IFERROR(ROUND(((INDEX('Stock List'!$M$11:$M$1010, MATCH(AX501, 'Stock List'!$K$11:$K$1010, 0))/INDEX('Stock List'!$L$11:$L$1010, MATCH(AX501, 'Stock List'!$K$11:$K$1010, 0)))*AW501), 2), 0)</f>
        <v>0</v>
      </c>
      <c r="CR501" s="22"/>
      <c r="CT501" s="106" t="str">
        <f t="shared" si="400"/>
        <v/>
      </c>
      <c r="CU501" s="22" t="str">
        <f t="shared" si="401"/>
        <v/>
      </c>
      <c r="CX501" s="106" t="str">
        <f t="shared" si="402"/>
        <v/>
      </c>
      <c r="CY501" s="20" t="str">
        <f t="shared" si="403"/>
        <v/>
      </c>
      <c r="CZ501" s="22" t="str">
        <f t="shared" si="404"/>
        <v/>
      </c>
      <c r="DB501" s="76" t="str">
        <f>IF($H501="", "", COUNTIF($G$11:$G$1010, "&gt;"&amp;$G501)+1+COUNTIF($G$11:$G501, $G501)-1)</f>
        <v/>
      </c>
      <c r="DC501" s="76" t="str">
        <f>IF($H501="", "", COUNTIF($CZ$11:$CZ$1010, "&gt;"&amp;$CZ501)+1+COUNTIF($CZ$11:$CZ501, $CZ501)-1)</f>
        <v/>
      </c>
      <c r="DE501" s="147" t="str">
        <f t="shared" si="405"/>
        <v/>
      </c>
      <c r="DF501" s="148"/>
      <c r="DG501" s="19" t="str">
        <f t="shared" si="406"/>
        <v/>
      </c>
      <c r="DH501" s="153" t="str">
        <f t="shared" si="407"/>
        <v/>
      </c>
      <c r="DI501" s="19" t="str">
        <f t="shared" si="359"/>
        <v/>
      </c>
      <c r="DJ501" s="153" t="str">
        <f t="shared" si="360"/>
        <v/>
      </c>
      <c r="DK501" s="19" t="str">
        <f t="shared" si="361"/>
        <v/>
      </c>
      <c r="DL501" s="153" t="str">
        <f t="shared" si="362"/>
        <v/>
      </c>
      <c r="DM501" s="19" t="str">
        <f t="shared" si="363"/>
        <v/>
      </c>
      <c r="DN501" s="153" t="str">
        <f t="shared" si="364"/>
        <v/>
      </c>
      <c r="DO501" s="19" t="str">
        <f t="shared" si="365"/>
        <v/>
      </c>
      <c r="DP501" s="153" t="str">
        <f t="shared" si="366"/>
        <v/>
      </c>
      <c r="DQ501" s="19" t="str">
        <f t="shared" si="367"/>
        <v/>
      </c>
      <c r="DR501" s="153" t="str">
        <f t="shared" si="368"/>
        <v/>
      </c>
      <c r="DS501" s="19" t="str">
        <f t="shared" si="369"/>
        <v/>
      </c>
      <c r="DT501" s="153" t="str">
        <f t="shared" si="370"/>
        <v/>
      </c>
      <c r="DU501" s="19" t="str">
        <f t="shared" si="371"/>
        <v/>
      </c>
      <c r="DV501" s="153" t="str">
        <f t="shared" si="372"/>
        <v/>
      </c>
      <c r="DW501" s="19" t="str">
        <f t="shared" si="373"/>
        <v/>
      </c>
      <c r="DX501" s="153" t="str">
        <f t="shared" si="374"/>
        <v/>
      </c>
      <c r="DY501" s="19" t="str">
        <f t="shared" si="375"/>
        <v/>
      </c>
      <c r="DZ501" s="153" t="str">
        <f t="shared" si="376"/>
        <v/>
      </c>
      <c r="EA501" s="19" t="str">
        <f t="shared" si="377"/>
        <v/>
      </c>
      <c r="EB501" s="153" t="str">
        <f t="shared" si="378"/>
        <v/>
      </c>
      <c r="EC501" s="19" t="str">
        <f t="shared" si="379"/>
        <v/>
      </c>
      <c r="ED501" s="153" t="str">
        <f t="shared" si="380"/>
        <v/>
      </c>
      <c r="EE501" s="19" t="str">
        <f t="shared" si="381"/>
        <v/>
      </c>
      <c r="EF501" s="153" t="str">
        <f t="shared" si="382"/>
        <v/>
      </c>
      <c r="EG501" s="19" t="str">
        <f t="shared" si="383"/>
        <v/>
      </c>
      <c r="EH501" s="153" t="str">
        <f t="shared" si="384"/>
        <v/>
      </c>
      <c r="EI501" s="19" t="str">
        <f t="shared" si="385"/>
        <v/>
      </c>
      <c r="EJ501" s="153" t="str">
        <f t="shared" si="386"/>
        <v/>
      </c>
      <c r="EK501" s="19" t="str">
        <f t="shared" si="387"/>
        <v/>
      </c>
      <c r="EL501" s="153" t="str">
        <f t="shared" si="388"/>
        <v/>
      </c>
      <c r="EM501" s="19" t="str">
        <f t="shared" si="389"/>
        <v/>
      </c>
      <c r="EN501" s="153" t="str">
        <f t="shared" si="390"/>
        <v/>
      </c>
      <c r="EO501" s="19" t="str">
        <f t="shared" si="391"/>
        <v/>
      </c>
      <c r="EP501" s="153" t="str">
        <f t="shared" si="392"/>
        <v/>
      </c>
      <c r="EQ501" s="19" t="str">
        <f t="shared" si="393"/>
        <v/>
      </c>
      <c r="ER501" s="153" t="str">
        <f t="shared" si="394"/>
        <v/>
      </c>
      <c r="ES501" s="19" t="str">
        <f t="shared" si="395"/>
        <v/>
      </c>
      <c r="ET501" s="153" t="str">
        <f t="shared" si="396"/>
        <v/>
      </c>
    </row>
    <row r="502" spans="1:150" x14ac:dyDescent="0.25">
      <c r="A502" s="31"/>
      <c r="B502" s="91" t="str">
        <f t="shared" si="397"/>
        <v/>
      </c>
      <c r="C502" s="20" t="str">
        <f t="shared" si="357"/>
        <v/>
      </c>
      <c r="D502" s="97" t="str">
        <f t="shared" si="358"/>
        <v/>
      </c>
      <c r="E502" s="62" t="str">
        <f t="shared" si="398"/>
        <v/>
      </c>
      <c r="F502" s="31"/>
      <c r="G502" s="282"/>
      <c r="H502" s="283"/>
      <c r="I502" s="284"/>
      <c r="J502" s="285"/>
      <c r="K502" s="286"/>
      <c r="L502" s="287"/>
      <c r="M502" s="288"/>
      <c r="N502" s="287"/>
      <c r="O502" s="288"/>
      <c r="P502" s="287"/>
      <c r="Q502" s="288"/>
      <c r="R502" s="287"/>
      <c r="S502" s="288"/>
      <c r="T502" s="287"/>
      <c r="U502" s="288"/>
      <c r="V502" s="287"/>
      <c r="W502" s="288"/>
      <c r="X502" s="287"/>
      <c r="Y502" s="288"/>
      <c r="Z502" s="287"/>
      <c r="AA502" s="288"/>
      <c r="AB502" s="287"/>
      <c r="AC502" s="288"/>
      <c r="AD502" s="287"/>
      <c r="AE502" s="288"/>
      <c r="AF502" s="287"/>
      <c r="AG502" s="288"/>
      <c r="AH502" s="287"/>
      <c r="AI502" s="288"/>
      <c r="AJ502" s="287"/>
      <c r="AK502" s="288"/>
      <c r="AL502" s="287"/>
      <c r="AM502" s="288"/>
      <c r="AN502" s="287"/>
      <c r="AO502" s="288"/>
      <c r="AP502" s="287"/>
      <c r="AQ502" s="288"/>
      <c r="AR502" s="287"/>
      <c r="AS502" s="288"/>
      <c r="AT502" s="287"/>
      <c r="AU502" s="288"/>
      <c r="AV502" s="287"/>
      <c r="AW502" s="288"/>
      <c r="AX502" s="287"/>
      <c r="AY502" s="31"/>
      <c r="BA502" s="76" t="str">
        <f t="shared" si="399"/>
        <v/>
      </c>
      <c r="BC502" s="76" t="str">
        <f>IF('Stock List'!$K502="", "", 'Stock List'!$K502)</f>
        <v/>
      </c>
      <c r="BE502" s="106">
        <f>IFERROR(ROUND(((INDEX('Stock List'!$M$11:$M$1010, MATCH(L502, 'Stock List'!$K$11:$K$1010, 0))/INDEX('Stock List'!$L$11:$L$1010, MATCH(L502, 'Stock List'!$K$11:$K$1010, 0)))*K502), 2), 0)</f>
        <v>0</v>
      </c>
      <c r="BF502" s="20"/>
      <c r="BG502" s="20">
        <f>IFERROR(ROUND(((INDEX('Stock List'!$M$11:$M$1010, MATCH(N502, 'Stock List'!$K$11:$K$1010, 0))/INDEX('Stock List'!$L$11:$L$1010, MATCH(N502, 'Stock List'!$K$11:$K$1010, 0)))*M502), 2), 0)</f>
        <v>0</v>
      </c>
      <c r="BH502" s="20"/>
      <c r="BI502" s="20">
        <f>IFERROR(ROUND(((INDEX('Stock List'!$M$11:$M$1010, MATCH(P502, 'Stock List'!$K$11:$K$1010, 0))/INDEX('Stock List'!$L$11:$L$1010, MATCH(P502, 'Stock List'!$K$11:$K$1010, 0)))*O502), 2), 0)</f>
        <v>0</v>
      </c>
      <c r="BJ502" s="20"/>
      <c r="BK502" s="20">
        <f>IFERROR(ROUND(((INDEX('Stock List'!$M$11:$M$1010, MATCH(R502, 'Stock List'!$K$11:$K$1010, 0))/INDEX('Stock List'!$L$11:$L$1010, MATCH(R502, 'Stock List'!$K$11:$K$1010, 0)))*Q502), 2), 0)</f>
        <v>0</v>
      </c>
      <c r="BL502" s="20"/>
      <c r="BM502" s="20">
        <f>IFERROR(ROUND(((INDEX('Stock List'!$M$11:$M$1010, MATCH(T502, 'Stock List'!$K$11:$K$1010, 0))/INDEX('Stock List'!$L$11:$L$1010, MATCH(T502, 'Stock List'!$K$11:$K$1010, 0)))*S502), 2), 0)</f>
        <v>0</v>
      </c>
      <c r="BN502" s="20"/>
      <c r="BO502" s="20">
        <f>IFERROR(ROUND(((INDEX('Stock List'!$M$11:$M$1010, MATCH(V502, 'Stock List'!$K$11:$K$1010, 0))/INDEX('Stock List'!$L$11:$L$1010, MATCH(V502, 'Stock List'!$K$11:$K$1010, 0)))*U502), 2), 0)</f>
        <v>0</v>
      </c>
      <c r="BP502" s="20"/>
      <c r="BQ502" s="20">
        <f>IFERROR(ROUND(((INDEX('Stock List'!$M$11:$M$1010, MATCH(X502, 'Stock List'!$K$11:$K$1010, 0))/INDEX('Stock List'!$L$11:$L$1010, MATCH(X502, 'Stock List'!$K$11:$K$1010, 0)))*W502), 2), 0)</f>
        <v>0</v>
      </c>
      <c r="BR502" s="20"/>
      <c r="BS502" s="20">
        <f>IFERROR(ROUND(((INDEX('Stock List'!$M$11:$M$1010, MATCH(Z502, 'Stock List'!$K$11:$K$1010, 0))/INDEX('Stock List'!$L$11:$L$1010, MATCH(Z502, 'Stock List'!$K$11:$K$1010, 0)))*Y502), 2), 0)</f>
        <v>0</v>
      </c>
      <c r="BT502" s="20"/>
      <c r="BU502" s="20">
        <f>IFERROR(ROUND(((INDEX('Stock List'!$M$11:$M$1010, MATCH(AB502, 'Stock List'!$K$11:$K$1010, 0))/INDEX('Stock List'!$L$11:$L$1010, MATCH(AB502, 'Stock List'!$K$11:$K$1010, 0)))*AA502), 2), 0)</f>
        <v>0</v>
      </c>
      <c r="BV502" s="20"/>
      <c r="BW502" s="20">
        <f>IFERROR(ROUND(((INDEX('Stock List'!$M$11:$M$1010, MATCH(AD502, 'Stock List'!$K$11:$K$1010, 0))/INDEX('Stock List'!$L$11:$L$1010, MATCH(AD502, 'Stock List'!$K$11:$K$1010, 0)))*AC502), 2), 0)</f>
        <v>0</v>
      </c>
      <c r="BX502" s="20"/>
      <c r="BY502" s="20">
        <f>IFERROR(ROUND(((INDEX('Stock List'!$M$11:$M$1010, MATCH(AF502, 'Stock List'!$K$11:$K$1010, 0))/INDEX('Stock List'!$L$11:$L$1010, MATCH(AF502, 'Stock List'!$K$11:$K$1010, 0)))*AE502), 2), 0)</f>
        <v>0</v>
      </c>
      <c r="BZ502" s="20"/>
      <c r="CA502" s="20">
        <f>IFERROR(ROUND(((INDEX('Stock List'!$M$11:$M$1010, MATCH(AH502, 'Stock List'!$K$11:$K$1010, 0))/INDEX('Stock List'!$L$11:$L$1010, MATCH(AH502, 'Stock List'!$K$11:$K$1010, 0)))*AG502), 2), 0)</f>
        <v>0</v>
      </c>
      <c r="CB502" s="20"/>
      <c r="CC502" s="20">
        <f>IFERROR(ROUND(((INDEX('Stock List'!$M$11:$M$1010, MATCH(AJ502, 'Stock List'!$K$11:$K$1010, 0))/INDEX('Stock List'!$L$11:$L$1010, MATCH(AJ502, 'Stock List'!$K$11:$K$1010, 0)))*AI502), 2), 0)</f>
        <v>0</v>
      </c>
      <c r="CD502" s="20"/>
      <c r="CE502" s="20">
        <f>IFERROR(ROUND(((INDEX('Stock List'!$M$11:$M$1010, MATCH(AL502, 'Stock List'!$K$11:$K$1010, 0))/INDEX('Stock List'!$L$11:$L$1010, MATCH(AL502, 'Stock List'!$K$11:$K$1010, 0)))*AK502), 2), 0)</f>
        <v>0</v>
      </c>
      <c r="CF502" s="20"/>
      <c r="CG502" s="20">
        <f>IFERROR(ROUND(((INDEX('Stock List'!$M$11:$M$1010, MATCH(AN502, 'Stock List'!$K$11:$K$1010, 0))/INDEX('Stock List'!$L$11:$L$1010, MATCH(AN502, 'Stock List'!$K$11:$K$1010, 0)))*AM502), 2), 0)</f>
        <v>0</v>
      </c>
      <c r="CH502" s="20"/>
      <c r="CI502" s="20">
        <f>IFERROR(ROUND(((INDEX('Stock List'!$M$11:$M$1010, MATCH(AP502, 'Stock List'!$K$11:$K$1010, 0))/INDEX('Stock List'!$L$11:$L$1010, MATCH(AP502, 'Stock List'!$K$11:$K$1010, 0)))*AO502), 2), 0)</f>
        <v>0</v>
      </c>
      <c r="CJ502" s="20"/>
      <c r="CK502" s="20">
        <f>IFERROR(ROUND(((INDEX('Stock List'!$M$11:$M$1010, MATCH(AR502, 'Stock List'!$K$11:$K$1010, 0))/INDEX('Stock List'!$L$11:$L$1010, MATCH(AR502, 'Stock List'!$K$11:$K$1010, 0)))*AQ502), 2), 0)</f>
        <v>0</v>
      </c>
      <c r="CL502" s="20"/>
      <c r="CM502" s="20">
        <f>IFERROR(ROUND(((INDEX('Stock List'!$M$11:$M$1010, MATCH(AT502, 'Stock List'!$K$11:$K$1010, 0))/INDEX('Stock List'!$L$11:$L$1010, MATCH(AT502, 'Stock List'!$K$11:$K$1010, 0)))*AS502), 2), 0)</f>
        <v>0</v>
      </c>
      <c r="CN502" s="20"/>
      <c r="CO502" s="20">
        <f>IFERROR(ROUND(((INDEX('Stock List'!$M$11:$M$1010, MATCH(AV502, 'Stock List'!$K$11:$K$1010, 0))/INDEX('Stock List'!$L$11:$L$1010, MATCH(AV502, 'Stock List'!$K$11:$K$1010, 0)))*AU502), 2), 0)</f>
        <v>0</v>
      </c>
      <c r="CP502" s="20"/>
      <c r="CQ502" s="20">
        <f>IFERROR(ROUND(((INDEX('Stock List'!$M$11:$M$1010, MATCH(AX502, 'Stock List'!$K$11:$K$1010, 0))/INDEX('Stock List'!$L$11:$L$1010, MATCH(AX502, 'Stock List'!$K$11:$K$1010, 0)))*AW502), 2), 0)</f>
        <v>0</v>
      </c>
      <c r="CR502" s="22"/>
      <c r="CT502" s="106" t="str">
        <f t="shared" si="400"/>
        <v/>
      </c>
      <c r="CU502" s="22" t="str">
        <f t="shared" si="401"/>
        <v/>
      </c>
      <c r="CX502" s="106" t="str">
        <f t="shared" si="402"/>
        <v/>
      </c>
      <c r="CY502" s="20" t="str">
        <f t="shared" si="403"/>
        <v/>
      </c>
      <c r="CZ502" s="22" t="str">
        <f t="shared" si="404"/>
        <v/>
      </c>
      <c r="DB502" s="76" t="str">
        <f>IF($H502="", "", COUNTIF($G$11:$G$1010, "&gt;"&amp;$G502)+1+COUNTIF($G$11:$G502, $G502)-1)</f>
        <v/>
      </c>
      <c r="DC502" s="76" t="str">
        <f>IF($H502="", "", COUNTIF($CZ$11:$CZ$1010, "&gt;"&amp;$CZ502)+1+COUNTIF($CZ$11:$CZ502, $CZ502)-1)</f>
        <v/>
      </c>
      <c r="DE502" s="147" t="str">
        <f t="shared" si="405"/>
        <v/>
      </c>
      <c r="DF502" s="148"/>
      <c r="DG502" s="19" t="str">
        <f t="shared" si="406"/>
        <v/>
      </c>
      <c r="DH502" s="153" t="str">
        <f t="shared" si="407"/>
        <v/>
      </c>
      <c r="DI502" s="19" t="str">
        <f t="shared" si="359"/>
        <v/>
      </c>
      <c r="DJ502" s="153" t="str">
        <f t="shared" si="360"/>
        <v/>
      </c>
      <c r="DK502" s="19" t="str">
        <f t="shared" si="361"/>
        <v/>
      </c>
      <c r="DL502" s="153" t="str">
        <f t="shared" si="362"/>
        <v/>
      </c>
      <c r="DM502" s="19" t="str">
        <f t="shared" si="363"/>
        <v/>
      </c>
      <c r="DN502" s="153" t="str">
        <f t="shared" si="364"/>
        <v/>
      </c>
      <c r="DO502" s="19" t="str">
        <f t="shared" si="365"/>
        <v/>
      </c>
      <c r="DP502" s="153" t="str">
        <f t="shared" si="366"/>
        <v/>
      </c>
      <c r="DQ502" s="19" t="str">
        <f t="shared" si="367"/>
        <v/>
      </c>
      <c r="DR502" s="153" t="str">
        <f t="shared" si="368"/>
        <v/>
      </c>
      <c r="DS502" s="19" t="str">
        <f t="shared" si="369"/>
        <v/>
      </c>
      <c r="DT502" s="153" t="str">
        <f t="shared" si="370"/>
        <v/>
      </c>
      <c r="DU502" s="19" t="str">
        <f t="shared" si="371"/>
        <v/>
      </c>
      <c r="DV502" s="153" t="str">
        <f t="shared" si="372"/>
        <v/>
      </c>
      <c r="DW502" s="19" t="str">
        <f t="shared" si="373"/>
        <v/>
      </c>
      <c r="DX502" s="153" t="str">
        <f t="shared" si="374"/>
        <v/>
      </c>
      <c r="DY502" s="19" t="str">
        <f t="shared" si="375"/>
        <v/>
      </c>
      <c r="DZ502" s="153" t="str">
        <f t="shared" si="376"/>
        <v/>
      </c>
      <c r="EA502" s="19" t="str">
        <f t="shared" si="377"/>
        <v/>
      </c>
      <c r="EB502" s="153" t="str">
        <f t="shared" si="378"/>
        <v/>
      </c>
      <c r="EC502" s="19" t="str">
        <f t="shared" si="379"/>
        <v/>
      </c>
      <c r="ED502" s="153" t="str">
        <f t="shared" si="380"/>
        <v/>
      </c>
      <c r="EE502" s="19" t="str">
        <f t="shared" si="381"/>
        <v/>
      </c>
      <c r="EF502" s="153" t="str">
        <f t="shared" si="382"/>
        <v/>
      </c>
      <c r="EG502" s="19" t="str">
        <f t="shared" si="383"/>
        <v/>
      </c>
      <c r="EH502" s="153" t="str">
        <f t="shared" si="384"/>
        <v/>
      </c>
      <c r="EI502" s="19" t="str">
        <f t="shared" si="385"/>
        <v/>
      </c>
      <c r="EJ502" s="153" t="str">
        <f t="shared" si="386"/>
        <v/>
      </c>
      <c r="EK502" s="19" t="str">
        <f t="shared" si="387"/>
        <v/>
      </c>
      <c r="EL502" s="153" t="str">
        <f t="shared" si="388"/>
        <v/>
      </c>
      <c r="EM502" s="19" t="str">
        <f t="shared" si="389"/>
        <v/>
      </c>
      <c r="EN502" s="153" t="str">
        <f t="shared" si="390"/>
        <v/>
      </c>
      <c r="EO502" s="19" t="str">
        <f t="shared" si="391"/>
        <v/>
      </c>
      <c r="EP502" s="153" t="str">
        <f t="shared" si="392"/>
        <v/>
      </c>
      <c r="EQ502" s="19" t="str">
        <f t="shared" si="393"/>
        <v/>
      </c>
      <c r="ER502" s="153" t="str">
        <f t="shared" si="394"/>
        <v/>
      </c>
      <c r="ES502" s="19" t="str">
        <f t="shared" si="395"/>
        <v/>
      </c>
      <c r="ET502" s="153" t="str">
        <f t="shared" si="396"/>
        <v/>
      </c>
    </row>
    <row r="503" spans="1:150" x14ac:dyDescent="0.25">
      <c r="A503" s="31"/>
      <c r="B503" s="91" t="str">
        <f t="shared" si="397"/>
        <v/>
      </c>
      <c r="C503" s="20" t="str">
        <f t="shared" si="357"/>
        <v/>
      </c>
      <c r="D503" s="97" t="str">
        <f t="shared" si="358"/>
        <v/>
      </c>
      <c r="E503" s="62" t="str">
        <f t="shared" si="398"/>
        <v/>
      </c>
      <c r="F503" s="31"/>
      <c r="G503" s="282"/>
      <c r="H503" s="283"/>
      <c r="I503" s="284"/>
      <c r="J503" s="285"/>
      <c r="K503" s="286"/>
      <c r="L503" s="287"/>
      <c r="M503" s="288"/>
      <c r="N503" s="287"/>
      <c r="O503" s="288"/>
      <c r="P503" s="287"/>
      <c r="Q503" s="288"/>
      <c r="R503" s="287"/>
      <c r="S503" s="288"/>
      <c r="T503" s="287"/>
      <c r="U503" s="288"/>
      <c r="V503" s="287"/>
      <c r="W503" s="288"/>
      <c r="X503" s="287"/>
      <c r="Y503" s="288"/>
      <c r="Z503" s="287"/>
      <c r="AA503" s="288"/>
      <c r="AB503" s="287"/>
      <c r="AC503" s="288"/>
      <c r="AD503" s="287"/>
      <c r="AE503" s="288"/>
      <c r="AF503" s="287"/>
      <c r="AG503" s="288"/>
      <c r="AH503" s="287"/>
      <c r="AI503" s="288"/>
      <c r="AJ503" s="287"/>
      <c r="AK503" s="288"/>
      <c r="AL503" s="287"/>
      <c r="AM503" s="288"/>
      <c r="AN503" s="287"/>
      <c r="AO503" s="288"/>
      <c r="AP503" s="287"/>
      <c r="AQ503" s="288"/>
      <c r="AR503" s="287"/>
      <c r="AS503" s="288"/>
      <c r="AT503" s="287"/>
      <c r="AU503" s="288"/>
      <c r="AV503" s="287"/>
      <c r="AW503" s="288"/>
      <c r="AX503" s="287"/>
      <c r="AY503" s="31"/>
      <c r="BA503" s="76" t="str">
        <f t="shared" si="399"/>
        <v/>
      </c>
      <c r="BC503" s="76" t="str">
        <f>IF('Stock List'!$K503="", "", 'Stock List'!$K503)</f>
        <v/>
      </c>
      <c r="BE503" s="106">
        <f>IFERROR(ROUND(((INDEX('Stock List'!$M$11:$M$1010, MATCH(L503, 'Stock List'!$K$11:$K$1010, 0))/INDEX('Stock List'!$L$11:$L$1010, MATCH(L503, 'Stock List'!$K$11:$K$1010, 0)))*K503), 2), 0)</f>
        <v>0</v>
      </c>
      <c r="BF503" s="20"/>
      <c r="BG503" s="20">
        <f>IFERROR(ROUND(((INDEX('Stock List'!$M$11:$M$1010, MATCH(N503, 'Stock List'!$K$11:$K$1010, 0))/INDEX('Stock List'!$L$11:$L$1010, MATCH(N503, 'Stock List'!$K$11:$K$1010, 0)))*M503), 2), 0)</f>
        <v>0</v>
      </c>
      <c r="BH503" s="20"/>
      <c r="BI503" s="20">
        <f>IFERROR(ROUND(((INDEX('Stock List'!$M$11:$M$1010, MATCH(P503, 'Stock List'!$K$11:$K$1010, 0))/INDEX('Stock List'!$L$11:$L$1010, MATCH(P503, 'Stock List'!$K$11:$K$1010, 0)))*O503), 2), 0)</f>
        <v>0</v>
      </c>
      <c r="BJ503" s="20"/>
      <c r="BK503" s="20">
        <f>IFERROR(ROUND(((INDEX('Stock List'!$M$11:$M$1010, MATCH(R503, 'Stock List'!$K$11:$K$1010, 0))/INDEX('Stock List'!$L$11:$L$1010, MATCH(R503, 'Stock List'!$K$11:$K$1010, 0)))*Q503), 2), 0)</f>
        <v>0</v>
      </c>
      <c r="BL503" s="20"/>
      <c r="BM503" s="20">
        <f>IFERROR(ROUND(((INDEX('Stock List'!$M$11:$M$1010, MATCH(T503, 'Stock List'!$K$11:$K$1010, 0))/INDEX('Stock List'!$L$11:$L$1010, MATCH(T503, 'Stock List'!$K$11:$K$1010, 0)))*S503), 2), 0)</f>
        <v>0</v>
      </c>
      <c r="BN503" s="20"/>
      <c r="BO503" s="20">
        <f>IFERROR(ROUND(((INDEX('Stock List'!$M$11:$M$1010, MATCH(V503, 'Stock List'!$K$11:$K$1010, 0))/INDEX('Stock List'!$L$11:$L$1010, MATCH(V503, 'Stock List'!$K$11:$K$1010, 0)))*U503), 2), 0)</f>
        <v>0</v>
      </c>
      <c r="BP503" s="20"/>
      <c r="BQ503" s="20">
        <f>IFERROR(ROUND(((INDEX('Stock List'!$M$11:$M$1010, MATCH(X503, 'Stock List'!$K$11:$K$1010, 0))/INDEX('Stock List'!$L$11:$L$1010, MATCH(X503, 'Stock List'!$K$11:$K$1010, 0)))*W503), 2), 0)</f>
        <v>0</v>
      </c>
      <c r="BR503" s="20"/>
      <c r="BS503" s="20">
        <f>IFERROR(ROUND(((INDEX('Stock List'!$M$11:$M$1010, MATCH(Z503, 'Stock List'!$K$11:$K$1010, 0))/INDEX('Stock List'!$L$11:$L$1010, MATCH(Z503, 'Stock List'!$K$11:$K$1010, 0)))*Y503), 2), 0)</f>
        <v>0</v>
      </c>
      <c r="BT503" s="20"/>
      <c r="BU503" s="20">
        <f>IFERROR(ROUND(((INDEX('Stock List'!$M$11:$M$1010, MATCH(AB503, 'Stock List'!$K$11:$K$1010, 0))/INDEX('Stock List'!$L$11:$L$1010, MATCH(AB503, 'Stock List'!$K$11:$K$1010, 0)))*AA503), 2), 0)</f>
        <v>0</v>
      </c>
      <c r="BV503" s="20"/>
      <c r="BW503" s="20">
        <f>IFERROR(ROUND(((INDEX('Stock List'!$M$11:$M$1010, MATCH(AD503, 'Stock List'!$K$11:$K$1010, 0))/INDEX('Stock List'!$L$11:$L$1010, MATCH(AD503, 'Stock List'!$K$11:$K$1010, 0)))*AC503), 2), 0)</f>
        <v>0</v>
      </c>
      <c r="BX503" s="20"/>
      <c r="BY503" s="20">
        <f>IFERROR(ROUND(((INDEX('Stock List'!$M$11:$M$1010, MATCH(AF503, 'Stock List'!$K$11:$K$1010, 0))/INDEX('Stock List'!$L$11:$L$1010, MATCH(AF503, 'Stock List'!$K$11:$K$1010, 0)))*AE503), 2), 0)</f>
        <v>0</v>
      </c>
      <c r="BZ503" s="20"/>
      <c r="CA503" s="20">
        <f>IFERROR(ROUND(((INDEX('Stock List'!$M$11:$M$1010, MATCH(AH503, 'Stock List'!$K$11:$K$1010, 0))/INDEX('Stock List'!$L$11:$L$1010, MATCH(AH503, 'Stock List'!$K$11:$K$1010, 0)))*AG503), 2), 0)</f>
        <v>0</v>
      </c>
      <c r="CB503" s="20"/>
      <c r="CC503" s="20">
        <f>IFERROR(ROUND(((INDEX('Stock List'!$M$11:$M$1010, MATCH(AJ503, 'Stock List'!$K$11:$K$1010, 0))/INDEX('Stock List'!$L$11:$L$1010, MATCH(AJ503, 'Stock List'!$K$11:$K$1010, 0)))*AI503), 2), 0)</f>
        <v>0</v>
      </c>
      <c r="CD503" s="20"/>
      <c r="CE503" s="20">
        <f>IFERROR(ROUND(((INDEX('Stock List'!$M$11:$M$1010, MATCH(AL503, 'Stock List'!$K$11:$K$1010, 0))/INDEX('Stock List'!$L$11:$L$1010, MATCH(AL503, 'Stock List'!$K$11:$K$1010, 0)))*AK503), 2), 0)</f>
        <v>0</v>
      </c>
      <c r="CF503" s="20"/>
      <c r="CG503" s="20">
        <f>IFERROR(ROUND(((INDEX('Stock List'!$M$11:$M$1010, MATCH(AN503, 'Stock List'!$K$11:$K$1010, 0))/INDEX('Stock List'!$L$11:$L$1010, MATCH(AN503, 'Stock List'!$K$11:$K$1010, 0)))*AM503), 2), 0)</f>
        <v>0</v>
      </c>
      <c r="CH503" s="20"/>
      <c r="CI503" s="20">
        <f>IFERROR(ROUND(((INDEX('Stock List'!$M$11:$M$1010, MATCH(AP503, 'Stock List'!$K$11:$K$1010, 0))/INDEX('Stock List'!$L$11:$L$1010, MATCH(AP503, 'Stock List'!$K$11:$K$1010, 0)))*AO503), 2), 0)</f>
        <v>0</v>
      </c>
      <c r="CJ503" s="20"/>
      <c r="CK503" s="20">
        <f>IFERROR(ROUND(((INDEX('Stock List'!$M$11:$M$1010, MATCH(AR503, 'Stock List'!$K$11:$K$1010, 0))/INDEX('Stock List'!$L$11:$L$1010, MATCH(AR503, 'Stock List'!$K$11:$K$1010, 0)))*AQ503), 2), 0)</f>
        <v>0</v>
      </c>
      <c r="CL503" s="20"/>
      <c r="CM503" s="20">
        <f>IFERROR(ROUND(((INDEX('Stock List'!$M$11:$M$1010, MATCH(AT503, 'Stock List'!$K$11:$K$1010, 0))/INDEX('Stock List'!$L$11:$L$1010, MATCH(AT503, 'Stock List'!$K$11:$K$1010, 0)))*AS503), 2), 0)</f>
        <v>0</v>
      </c>
      <c r="CN503" s="20"/>
      <c r="CO503" s="20">
        <f>IFERROR(ROUND(((INDEX('Stock List'!$M$11:$M$1010, MATCH(AV503, 'Stock List'!$K$11:$K$1010, 0))/INDEX('Stock List'!$L$11:$L$1010, MATCH(AV503, 'Stock List'!$K$11:$K$1010, 0)))*AU503), 2), 0)</f>
        <v>0</v>
      </c>
      <c r="CP503" s="20"/>
      <c r="CQ503" s="20">
        <f>IFERROR(ROUND(((INDEX('Stock List'!$M$11:$M$1010, MATCH(AX503, 'Stock List'!$K$11:$K$1010, 0))/INDEX('Stock List'!$L$11:$L$1010, MATCH(AX503, 'Stock List'!$K$11:$K$1010, 0)))*AW503), 2), 0)</f>
        <v>0</v>
      </c>
      <c r="CR503" s="22"/>
      <c r="CT503" s="106" t="str">
        <f t="shared" si="400"/>
        <v/>
      </c>
      <c r="CU503" s="22" t="str">
        <f t="shared" si="401"/>
        <v/>
      </c>
      <c r="CX503" s="106" t="str">
        <f t="shared" si="402"/>
        <v/>
      </c>
      <c r="CY503" s="20" t="str">
        <f t="shared" si="403"/>
        <v/>
      </c>
      <c r="CZ503" s="22" t="str">
        <f t="shared" si="404"/>
        <v/>
      </c>
      <c r="DB503" s="76" t="str">
        <f>IF($H503="", "", COUNTIF($G$11:$G$1010, "&gt;"&amp;$G503)+1+COUNTIF($G$11:$G503, $G503)-1)</f>
        <v/>
      </c>
      <c r="DC503" s="76" t="str">
        <f>IF($H503="", "", COUNTIF($CZ$11:$CZ$1010, "&gt;"&amp;$CZ503)+1+COUNTIF($CZ$11:$CZ503, $CZ503)-1)</f>
        <v/>
      </c>
      <c r="DE503" s="147" t="str">
        <f t="shared" si="405"/>
        <v/>
      </c>
      <c r="DF503" s="148"/>
      <c r="DG503" s="19" t="str">
        <f t="shared" si="406"/>
        <v/>
      </c>
      <c r="DH503" s="153" t="str">
        <f t="shared" si="407"/>
        <v/>
      </c>
      <c r="DI503" s="19" t="str">
        <f t="shared" si="359"/>
        <v/>
      </c>
      <c r="DJ503" s="153" t="str">
        <f t="shared" si="360"/>
        <v/>
      </c>
      <c r="DK503" s="19" t="str">
        <f t="shared" si="361"/>
        <v/>
      </c>
      <c r="DL503" s="153" t="str">
        <f t="shared" si="362"/>
        <v/>
      </c>
      <c r="DM503" s="19" t="str">
        <f t="shared" si="363"/>
        <v/>
      </c>
      <c r="DN503" s="153" t="str">
        <f t="shared" si="364"/>
        <v/>
      </c>
      <c r="DO503" s="19" t="str">
        <f t="shared" si="365"/>
        <v/>
      </c>
      <c r="DP503" s="153" t="str">
        <f t="shared" si="366"/>
        <v/>
      </c>
      <c r="DQ503" s="19" t="str">
        <f t="shared" si="367"/>
        <v/>
      </c>
      <c r="DR503" s="153" t="str">
        <f t="shared" si="368"/>
        <v/>
      </c>
      <c r="DS503" s="19" t="str">
        <f t="shared" si="369"/>
        <v/>
      </c>
      <c r="DT503" s="153" t="str">
        <f t="shared" si="370"/>
        <v/>
      </c>
      <c r="DU503" s="19" t="str">
        <f t="shared" si="371"/>
        <v/>
      </c>
      <c r="DV503" s="153" t="str">
        <f t="shared" si="372"/>
        <v/>
      </c>
      <c r="DW503" s="19" t="str">
        <f t="shared" si="373"/>
        <v/>
      </c>
      <c r="DX503" s="153" t="str">
        <f t="shared" si="374"/>
        <v/>
      </c>
      <c r="DY503" s="19" t="str">
        <f t="shared" si="375"/>
        <v/>
      </c>
      <c r="DZ503" s="153" t="str">
        <f t="shared" si="376"/>
        <v/>
      </c>
      <c r="EA503" s="19" t="str">
        <f t="shared" si="377"/>
        <v/>
      </c>
      <c r="EB503" s="153" t="str">
        <f t="shared" si="378"/>
        <v/>
      </c>
      <c r="EC503" s="19" t="str">
        <f t="shared" si="379"/>
        <v/>
      </c>
      <c r="ED503" s="153" t="str">
        <f t="shared" si="380"/>
        <v/>
      </c>
      <c r="EE503" s="19" t="str">
        <f t="shared" si="381"/>
        <v/>
      </c>
      <c r="EF503" s="153" t="str">
        <f t="shared" si="382"/>
        <v/>
      </c>
      <c r="EG503" s="19" t="str">
        <f t="shared" si="383"/>
        <v/>
      </c>
      <c r="EH503" s="153" t="str">
        <f t="shared" si="384"/>
        <v/>
      </c>
      <c r="EI503" s="19" t="str">
        <f t="shared" si="385"/>
        <v/>
      </c>
      <c r="EJ503" s="153" t="str">
        <f t="shared" si="386"/>
        <v/>
      </c>
      <c r="EK503" s="19" t="str">
        <f t="shared" si="387"/>
        <v/>
      </c>
      <c r="EL503" s="153" t="str">
        <f t="shared" si="388"/>
        <v/>
      </c>
      <c r="EM503" s="19" t="str">
        <f t="shared" si="389"/>
        <v/>
      </c>
      <c r="EN503" s="153" t="str">
        <f t="shared" si="390"/>
        <v/>
      </c>
      <c r="EO503" s="19" t="str">
        <f t="shared" si="391"/>
        <v/>
      </c>
      <c r="EP503" s="153" t="str">
        <f t="shared" si="392"/>
        <v/>
      </c>
      <c r="EQ503" s="19" t="str">
        <f t="shared" si="393"/>
        <v/>
      </c>
      <c r="ER503" s="153" t="str">
        <f t="shared" si="394"/>
        <v/>
      </c>
      <c r="ES503" s="19" t="str">
        <f t="shared" si="395"/>
        <v/>
      </c>
      <c r="ET503" s="153" t="str">
        <f t="shared" si="396"/>
        <v/>
      </c>
    </row>
    <row r="504" spans="1:150" x14ac:dyDescent="0.25">
      <c r="A504" s="31"/>
      <c r="B504" s="91" t="str">
        <f t="shared" si="397"/>
        <v/>
      </c>
      <c r="C504" s="20" t="str">
        <f t="shared" si="357"/>
        <v/>
      </c>
      <c r="D504" s="97" t="str">
        <f t="shared" si="358"/>
        <v/>
      </c>
      <c r="E504" s="62" t="str">
        <f t="shared" si="398"/>
        <v/>
      </c>
      <c r="F504" s="31"/>
      <c r="G504" s="282"/>
      <c r="H504" s="283"/>
      <c r="I504" s="284"/>
      <c r="J504" s="285"/>
      <c r="K504" s="286"/>
      <c r="L504" s="287"/>
      <c r="M504" s="288"/>
      <c r="N504" s="287"/>
      <c r="O504" s="288"/>
      <c r="P504" s="287"/>
      <c r="Q504" s="288"/>
      <c r="R504" s="287"/>
      <c r="S504" s="288"/>
      <c r="T504" s="287"/>
      <c r="U504" s="288"/>
      <c r="V504" s="287"/>
      <c r="W504" s="288"/>
      <c r="X504" s="287"/>
      <c r="Y504" s="288"/>
      <c r="Z504" s="287"/>
      <c r="AA504" s="288"/>
      <c r="AB504" s="287"/>
      <c r="AC504" s="288"/>
      <c r="AD504" s="287"/>
      <c r="AE504" s="288"/>
      <c r="AF504" s="287"/>
      <c r="AG504" s="288"/>
      <c r="AH504" s="287"/>
      <c r="AI504" s="288"/>
      <c r="AJ504" s="287"/>
      <c r="AK504" s="288"/>
      <c r="AL504" s="287"/>
      <c r="AM504" s="288"/>
      <c r="AN504" s="287"/>
      <c r="AO504" s="288"/>
      <c r="AP504" s="287"/>
      <c r="AQ504" s="288"/>
      <c r="AR504" s="287"/>
      <c r="AS504" s="288"/>
      <c r="AT504" s="287"/>
      <c r="AU504" s="288"/>
      <c r="AV504" s="287"/>
      <c r="AW504" s="288"/>
      <c r="AX504" s="287"/>
      <c r="AY504" s="31"/>
      <c r="BA504" s="76" t="str">
        <f t="shared" si="399"/>
        <v/>
      </c>
      <c r="BC504" s="76" t="str">
        <f>IF('Stock List'!$K504="", "", 'Stock List'!$K504)</f>
        <v/>
      </c>
      <c r="BE504" s="106">
        <f>IFERROR(ROUND(((INDEX('Stock List'!$M$11:$M$1010, MATCH(L504, 'Stock List'!$K$11:$K$1010, 0))/INDEX('Stock List'!$L$11:$L$1010, MATCH(L504, 'Stock List'!$K$11:$K$1010, 0)))*K504), 2), 0)</f>
        <v>0</v>
      </c>
      <c r="BF504" s="20"/>
      <c r="BG504" s="20">
        <f>IFERROR(ROUND(((INDEX('Stock List'!$M$11:$M$1010, MATCH(N504, 'Stock List'!$K$11:$K$1010, 0))/INDEX('Stock List'!$L$11:$L$1010, MATCH(N504, 'Stock List'!$K$11:$K$1010, 0)))*M504), 2), 0)</f>
        <v>0</v>
      </c>
      <c r="BH504" s="20"/>
      <c r="BI504" s="20">
        <f>IFERROR(ROUND(((INDEX('Stock List'!$M$11:$M$1010, MATCH(P504, 'Stock List'!$K$11:$K$1010, 0))/INDEX('Stock List'!$L$11:$L$1010, MATCH(P504, 'Stock List'!$K$11:$K$1010, 0)))*O504), 2), 0)</f>
        <v>0</v>
      </c>
      <c r="BJ504" s="20"/>
      <c r="BK504" s="20">
        <f>IFERROR(ROUND(((INDEX('Stock List'!$M$11:$M$1010, MATCH(R504, 'Stock List'!$K$11:$K$1010, 0))/INDEX('Stock List'!$L$11:$L$1010, MATCH(R504, 'Stock List'!$K$11:$K$1010, 0)))*Q504), 2), 0)</f>
        <v>0</v>
      </c>
      <c r="BL504" s="20"/>
      <c r="BM504" s="20">
        <f>IFERROR(ROUND(((INDEX('Stock List'!$M$11:$M$1010, MATCH(T504, 'Stock List'!$K$11:$K$1010, 0))/INDEX('Stock List'!$L$11:$L$1010, MATCH(T504, 'Stock List'!$K$11:$K$1010, 0)))*S504), 2), 0)</f>
        <v>0</v>
      </c>
      <c r="BN504" s="20"/>
      <c r="BO504" s="20">
        <f>IFERROR(ROUND(((INDEX('Stock List'!$M$11:$M$1010, MATCH(V504, 'Stock List'!$K$11:$K$1010, 0))/INDEX('Stock List'!$L$11:$L$1010, MATCH(V504, 'Stock List'!$K$11:$K$1010, 0)))*U504), 2), 0)</f>
        <v>0</v>
      </c>
      <c r="BP504" s="20"/>
      <c r="BQ504" s="20">
        <f>IFERROR(ROUND(((INDEX('Stock List'!$M$11:$M$1010, MATCH(X504, 'Stock List'!$K$11:$K$1010, 0))/INDEX('Stock List'!$L$11:$L$1010, MATCH(X504, 'Stock List'!$K$11:$K$1010, 0)))*W504), 2), 0)</f>
        <v>0</v>
      </c>
      <c r="BR504" s="20"/>
      <c r="BS504" s="20">
        <f>IFERROR(ROUND(((INDEX('Stock List'!$M$11:$M$1010, MATCH(Z504, 'Stock List'!$K$11:$K$1010, 0))/INDEX('Stock List'!$L$11:$L$1010, MATCH(Z504, 'Stock List'!$K$11:$K$1010, 0)))*Y504), 2), 0)</f>
        <v>0</v>
      </c>
      <c r="BT504" s="20"/>
      <c r="BU504" s="20">
        <f>IFERROR(ROUND(((INDEX('Stock List'!$M$11:$M$1010, MATCH(AB504, 'Stock List'!$K$11:$K$1010, 0))/INDEX('Stock List'!$L$11:$L$1010, MATCH(AB504, 'Stock List'!$K$11:$K$1010, 0)))*AA504), 2), 0)</f>
        <v>0</v>
      </c>
      <c r="BV504" s="20"/>
      <c r="BW504" s="20">
        <f>IFERROR(ROUND(((INDEX('Stock List'!$M$11:$M$1010, MATCH(AD504, 'Stock List'!$K$11:$K$1010, 0))/INDEX('Stock List'!$L$11:$L$1010, MATCH(AD504, 'Stock List'!$K$11:$K$1010, 0)))*AC504), 2), 0)</f>
        <v>0</v>
      </c>
      <c r="BX504" s="20"/>
      <c r="BY504" s="20">
        <f>IFERROR(ROUND(((INDEX('Stock List'!$M$11:$M$1010, MATCH(AF504, 'Stock List'!$K$11:$K$1010, 0))/INDEX('Stock List'!$L$11:$L$1010, MATCH(AF504, 'Stock List'!$K$11:$K$1010, 0)))*AE504), 2), 0)</f>
        <v>0</v>
      </c>
      <c r="BZ504" s="20"/>
      <c r="CA504" s="20">
        <f>IFERROR(ROUND(((INDEX('Stock List'!$M$11:$M$1010, MATCH(AH504, 'Stock List'!$K$11:$K$1010, 0))/INDEX('Stock List'!$L$11:$L$1010, MATCH(AH504, 'Stock List'!$K$11:$K$1010, 0)))*AG504), 2), 0)</f>
        <v>0</v>
      </c>
      <c r="CB504" s="20"/>
      <c r="CC504" s="20">
        <f>IFERROR(ROUND(((INDEX('Stock List'!$M$11:$M$1010, MATCH(AJ504, 'Stock List'!$K$11:$K$1010, 0))/INDEX('Stock List'!$L$11:$L$1010, MATCH(AJ504, 'Stock List'!$K$11:$K$1010, 0)))*AI504), 2), 0)</f>
        <v>0</v>
      </c>
      <c r="CD504" s="20"/>
      <c r="CE504" s="20">
        <f>IFERROR(ROUND(((INDEX('Stock List'!$M$11:$M$1010, MATCH(AL504, 'Stock List'!$K$11:$K$1010, 0))/INDEX('Stock List'!$L$11:$L$1010, MATCH(AL504, 'Stock List'!$K$11:$K$1010, 0)))*AK504), 2), 0)</f>
        <v>0</v>
      </c>
      <c r="CF504" s="20"/>
      <c r="CG504" s="20">
        <f>IFERROR(ROUND(((INDEX('Stock List'!$M$11:$M$1010, MATCH(AN504, 'Stock List'!$K$11:$K$1010, 0))/INDEX('Stock List'!$L$11:$L$1010, MATCH(AN504, 'Stock List'!$K$11:$K$1010, 0)))*AM504), 2), 0)</f>
        <v>0</v>
      </c>
      <c r="CH504" s="20"/>
      <c r="CI504" s="20">
        <f>IFERROR(ROUND(((INDEX('Stock List'!$M$11:$M$1010, MATCH(AP504, 'Stock List'!$K$11:$K$1010, 0))/INDEX('Stock List'!$L$11:$L$1010, MATCH(AP504, 'Stock List'!$K$11:$K$1010, 0)))*AO504), 2), 0)</f>
        <v>0</v>
      </c>
      <c r="CJ504" s="20"/>
      <c r="CK504" s="20">
        <f>IFERROR(ROUND(((INDEX('Stock List'!$M$11:$M$1010, MATCH(AR504, 'Stock List'!$K$11:$K$1010, 0))/INDEX('Stock List'!$L$11:$L$1010, MATCH(AR504, 'Stock List'!$K$11:$K$1010, 0)))*AQ504), 2), 0)</f>
        <v>0</v>
      </c>
      <c r="CL504" s="20"/>
      <c r="CM504" s="20">
        <f>IFERROR(ROUND(((INDEX('Stock List'!$M$11:$M$1010, MATCH(AT504, 'Stock List'!$K$11:$K$1010, 0))/INDEX('Stock List'!$L$11:$L$1010, MATCH(AT504, 'Stock List'!$K$11:$K$1010, 0)))*AS504), 2), 0)</f>
        <v>0</v>
      </c>
      <c r="CN504" s="20"/>
      <c r="CO504" s="20">
        <f>IFERROR(ROUND(((INDEX('Stock List'!$M$11:$M$1010, MATCH(AV504, 'Stock List'!$K$11:$K$1010, 0))/INDEX('Stock List'!$L$11:$L$1010, MATCH(AV504, 'Stock List'!$K$11:$K$1010, 0)))*AU504), 2), 0)</f>
        <v>0</v>
      </c>
      <c r="CP504" s="20"/>
      <c r="CQ504" s="20">
        <f>IFERROR(ROUND(((INDEX('Stock List'!$M$11:$M$1010, MATCH(AX504, 'Stock List'!$K$11:$K$1010, 0))/INDEX('Stock List'!$L$11:$L$1010, MATCH(AX504, 'Stock List'!$K$11:$K$1010, 0)))*AW504), 2), 0)</f>
        <v>0</v>
      </c>
      <c r="CR504" s="22"/>
      <c r="CT504" s="106" t="str">
        <f t="shared" si="400"/>
        <v/>
      </c>
      <c r="CU504" s="22" t="str">
        <f t="shared" si="401"/>
        <v/>
      </c>
      <c r="CX504" s="106" t="str">
        <f t="shared" si="402"/>
        <v/>
      </c>
      <c r="CY504" s="20" t="str">
        <f t="shared" si="403"/>
        <v/>
      </c>
      <c r="CZ504" s="22" t="str">
        <f t="shared" si="404"/>
        <v/>
      </c>
      <c r="DB504" s="76" t="str">
        <f>IF($H504="", "", COUNTIF($G$11:$G$1010, "&gt;"&amp;$G504)+1+COUNTIF($G$11:$G504, $G504)-1)</f>
        <v/>
      </c>
      <c r="DC504" s="76" t="str">
        <f>IF($H504="", "", COUNTIF($CZ$11:$CZ$1010, "&gt;"&amp;$CZ504)+1+COUNTIF($CZ$11:$CZ504, $CZ504)-1)</f>
        <v/>
      </c>
      <c r="DE504" s="147" t="str">
        <f t="shared" si="405"/>
        <v/>
      </c>
      <c r="DF504" s="148"/>
      <c r="DG504" s="19" t="str">
        <f t="shared" si="406"/>
        <v/>
      </c>
      <c r="DH504" s="153" t="str">
        <f t="shared" si="407"/>
        <v/>
      </c>
      <c r="DI504" s="19" t="str">
        <f t="shared" si="359"/>
        <v/>
      </c>
      <c r="DJ504" s="153" t="str">
        <f t="shared" si="360"/>
        <v/>
      </c>
      <c r="DK504" s="19" t="str">
        <f t="shared" si="361"/>
        <v/>
      </c>
      <c r="DL504" s="153" t="str">
        <f t="shared" si="362"/>
        <v/>
      </c>
      <c r="DM504" s="19" t="str">
        <f t="shared" si="363"/>
        <v/>
      </c>
      <c r="DN504" s="153" t="str">
        <f t="shared" si="364"/>
        <v/>
      </c>
      <c r="DO504" s="19" t="str">
        <f t="shared" si="365"/>
        <v/>
      </c>
      <c r="DP504" s="153" t="str">
        <f t="shared" si="366"/>
        <v/>
      </c>
      <c r="DQ504" s="19" t="str">
        <f t="shared" si="367"/>
        <v/>
      </c>
      <c r="DR504" s="153" t="str">
        <f t="shared" si="368"/>
        <v/>
      </c>
      <c r="DS504" s="19" t="str">
        <f t="shared" si="369"/>
        <v/>
      </c>
      <c r="DT504" s="153" t="str">
        <f t="shared" si="370"/>
        <v/>
      </c>
      <c r="DU504" s="19" t="str">
        <f t="shared" si="371"/>
        <v/>
      </c>
      <c r="DV504" s="153" t="str">
        <f t="shared" si="372"/>
        <v/>
      </c>
      <c r="DW504" s="19" t="str">
        <f t="shared" si="373"/>
        <v/>
      </c>
      <c r="DX504" s="153" t="str">
        <f t="shared" si="374"/>
        <v/>
      </c>
      <c r="DY504" s="19" t="str">
        <f t="shared" si="375"/>
        <v/>
      </c>
      <c r="DZ504" s="153" t="str">
        <f t="shared" si="376"/>
        <v/>
      </c>
      <c r="EA504" s="19" t="str">
        <f t="shared" si="377"/>
        <v/>
      </c>
      <c r="EB504" s="153" t="str">
        <f t="shared" si="378"/>
        <v/>
      </c>
      <c r="EC504" s="19" t="str">
        <f t="shared" si="379"/>
        <v/>
      </c>
      <c r="ED504" s="153" t="str">
        <f t="shared" si="380"/>
        <v/>
      </c>
      <c r="EE504" s="19" t="str">
        <f t="shared" si="381"/>
        <v/>
      </c>
      <c r="EF504" s="153" t="str">
        <f t="shared" si="382"/>
        <v/>
      </c>
      <c r="EG504" s="19" t="str">
        <f t="shared" si="383"/>
        <v/>
      </c>
      <c r="EH504" s="153" t="str">
        <f t="shared" si="384"/>
        <v/>
      </c>
      <c r="EI504" s="19" t="str">
        <f t="shared" si="385"/>
        <v/>
      </c>
      <c r="EJ504" s="153" t="str">
        <f t="shared" si="386"/>
        <v/>
      </c>
      <c r="EK504" s="19" t="str">
        <f t="shared" si="387"/>
        <v/>
      </c>
      <c r="EL504" s="153" t="str">
        <f t="shared" si="388"/>
        <v/>
      </c>
      <c r="EM504" s="19" t="str">
        <f t="shared" si="389"/>
        <v/>
      </c>
      <c r="EN504" s="153" t="str">
        <f t="shared" si="390"/>
        <v/>
      </c>
      <c r="EO504" s="19" t="str">
        <f t="shared" si="391"/>
        <v/>
      </c>
      <c r="EP504" s="153" t="str">
        <f t="shared" si="392"/>
        <v/>
      </c>
      <c r="EQ504" s="19" t="str">
        <f t="shared" si="393"/>
        <v/>
      </c>
      <c r="ER504" s="153" t="str">
        <f t="shared" si="394"/>
        <v/>
      </c>
      <c r="ES504" s="19" t="str">
        <f t="shared" si="395"/>
        <v/>
      </c>
      <c r="ET504" s="153" t="str">
        <f t="shared" si="396"/>
        <v/>
      </c>
    </row>
    <row r="505" spans="1:150" x14ac:dyDescent="0.25">
      <c r="A505" s="31"/>
      <c r="B505" s="91" t="str">
        <f t="shared" si="397"/>
        <v/>
      </c>
      <c r="C505" s="20" t="str">
        <f t="shared" si="357"/>
        <v/>
      </c>
      <c r="D505" s="97" t="str">
        <f t="shared" si="358"/>
        <v/>
      </c>
      <c r="E505" s="62" t="str">
        <f t="shared" si="398"/>
        <v/>
      </c>
      <c r="F505" s="31"/>
      <c r="G505" s="282"/>
      <c r="H505" s="283"/>
      <c r="I505" s="284"/>
      <c r="J505" s="285"/>
      <c r="K505" s="286"/>
      <c r="L505" s="287"/>
      <c r="M505" s="288"/>
      <c r="N505" s="287"/>
      <c r="O505" s="288"/>
      <c r="P505" s="287"/>
      <c r="Q505" s="288"/>
      <c r="R505" s="287"/>
      <c r="S505" s="288"/>
      <c r="T505" s="287"/>
      <c r="U505" s="288"/>
      <c r="V505" s="287"/>
      <c r="W505" s="288"/>
      <c r="X505" s="287"/>
      <c r="Y505" s="288"/>
      <c r="Z505" s="287"/>
      <c r="AA505" s="288"/>
      <c r="AB505" s="287"/>
      <c r="AC505" s="288"/>
      <c r="AD505" s="287"/>
      <c r="AE505" s="288"/>
      <c r="AF505" s="287"/>
      <c r="AG505" s="288"/>
      <c r="AH505" s="287"/>
      <c r="AI505" s="288"/>
      <c r="AJ505" s="287"/>
      <c r="AK505" s="288"/>
      <c r="AL505" s="287"/>
      <c r="AM505" s="288"/>
      <c r="AN505" s="287"/>
      <c r="AO505" s="288"/>
      <c r="AP505" s="287"/>
      <c r="AQ505" s="288"/>
      <c r="AR505" s="287"/>
      <c r="AS505" s="288"/>
      <c r="AT505" s="287"/>
      <c r="AU505" s="288"/>
      <c r="AV505" s="287"/>
      <c r="AW505" s="288"/>
      <c r="AX505" s="287"/>
      <c r="AY505" s="31"/>
      <c r="BA505" s="76" t="str">
        <f t="shared" si="399"/>
        <v/>
      </c>
      <c r="BC505" s="76" t="str">
        <f>IF('Stock List'!$K505="", "", 'Stock List'!$K505)</f>
        <v/>
      </c>
      <c r="BE505" s="106">
        <f>IFERROR(ROUND(((INDEX('Stock List'!$M$11:$M$1010, MATCH(L505, 'Stock List'!$K$11:$K$1010, 0))/INDEX('Stock List'!$L$11:$L$1010, MATCH(L505, 'Stock List'!$K$11:$K$1010, 0)))*K505), 2), 0)</f>
        <v>0</v>
      </c>
      <c r="BF505" s="20"/>
      <c r="BG505" s="20">
        <f>IFERROR(ROUND(((INDEX('Stock List'!$M$11:$M$1010, MATCH(N505, 'Stock List'!$K$11:$K$1010, 0))/INDEX('Stock List'!$L$11:$L$1010, MATCH(N505, 'Stock List'!$K$11:$K$1010, 0)))*M505), 2), 0)</f>
        <v>0</v>
      </c>
      <c r="BH505" s="20"/>
      <c r="BI505" s="20">
        <f>IFERROR(ROUND(((INDEX('Stock List'!$M$11:$M$1010, MATCH(P505, 'Stock List'!$K$11:$K$1010, 0))/INDEX('Stock List'!$L$11:$L$1010, MATCH(P505, 'Stock List'!$K$11:$K$1010, 0)))*O505), 2), 0)</f>
        <v>0</v>
      </c>
      <c r="BJ505" s="20"/>
      <c r="BK505" s="20">
        <f>IFERROR(ROUND(((INDEX('Stock List'!$M$11:$M$1010, MATCH(R505, 'Stock List'!$K$11:$K$1010, 0))/INDEX('Stock List'!$L$11:$L$1010, MATCH(R505, 'Stock List'!$K$11:$K$1010, 0)))*Q505), 2), 0)</f>
        <v>0</v>
      </c>
      <c r="BL505" s="20"/>
      <c r="BM505" s="20">
        <f>IFERROR(ROUND(((INDEX('Stock List'!$M$11:$M$1010, MATCH(T505, 'Stock List'!$K$11:$K$1010, 0))/INDEX('Stock List'!$L$11:$L$1010, MATCH(T505, 'Stock List'!$K$11:$K$1010, 0)))*S505), 2), 0)</f>
        <v>0</v>
      </c>
      <c r="BN505" s="20"/>
      <c r="BO505" s="20">
        <f>IFERROR(ROUND(((INDEX('Stock List'!$M$11:$M$1010, MATCH(V505, 'Stock List'!$K$11:$K$1010, 0))/INDEX('Stock List'!$L$11:$L$1010, MATCH(V505, 'Stock List'!$K$11:$K$1010, 0)))*U505), 2), 0)</f>
        <v>0</v>
      </c>
      <c r="BP505" s="20"/>
      <c r="BQ505" s="20">
        <f>IFERROR(ROUND(((INDEX('Stock List'!$M$11:$M$1010, MATCH(X505, 'Stock List'!$K$11:$K$1010, 0))/INDEX('Stock List'!$L$11:$L$1010, MATCH(X505, 'Stock List'!$K$11:$K$1010, 0)))*W505), 2), 0)</f>
        <v>0</v>
      </c>
      <c r="BR505" s="20"/>
      <c r="BS505" s="20">
        <f>IFERROR(ROUND(((INDEX('Stock List'!$M$11:$M$1010, MATCH(Z505, 'Stock List'!$K$11:$K$1010, 0))/INDEX('Stock List'!$L$11:$L$1010, MATCH(Z505, 'Stock List'!$K$11:$K$1010, 0)))*Y505), 2), 0)</f>
        <v>0</v>
      </c>
      <c r="BT505" s="20"/>
      <c r="BU505" s="20">
        <f>IFERROR(ROUND(((INDEX('Stock List'!$M$11:$M$1010, MATCH(AB505, 'Stock List'!$K$11:$K$1010, 0))/INDEX('Stock List'!$L$11:$L$1010, MATCH(AB505, 'Stock List'!$K$11:$K$1010, 0)))*AA505), 2), 0)</f>
        <v>0</v>
      </c>
      <c r="BV505" s="20"/>
      <c r="BW505" s="20">
        <f>IFERROR(ROUND(((INDEX('Stock List'!$M$11:$M$1010, MATCH(AD505, 'Stock List'!$K$11:$K$1010, 0))/INDEX('Stock List'!$L$11:$L$1010, MATCH(AD505, 'Stock List'!$K$11:$K$1010, 0)))*AC505), 2), 0)</f>
        <v>0</v>
      </c>
      <c r="BX505" s="20"/>
      <c r="BY505" s="20">
        <f>IFERROR(ROUND(((INDEX('Stock List'!$M$11:$M$1010, MATCH(AF505, 'Stock List'!$K$11:$K$1010, 0))/INDEX('Stock List'!$L$11:$L$1010, MATCH(AF505, 'Stock List'!$K$11:$K$1010, 0)))*AE505), 2), 0)</f>
        <v>0</v>
      </c>
      <c r="BZ505" s="20"/>
      <c r="CA505" s="20">
        <f>IFERROR(ROUND(((INDEX('Stock List'!$M$11:$M$1010, MATCH(AH505, 'Stock List'!$K$11:$K$1010, 0))/INDEX('Stock List'!$L$11:$L$1010, MATCH(AH505, 'Stock List'!$K$11:$K$1010, 0)))*AG505), 2), 0)</f>
        <v>0</v>
      </c>
      <c r="CB505" s="20"/>
      <c r="CC505" s="20">
        <f>IFERROR(ROUND(((INDEX('Stock List'!$M$11:$M$1010, MATCH(AJ505, 'Stock List'!$K$11:$K$1010, 0))/INDEX('Stock List'!$L$11:$L$1010, MATCH(AJ505, 'Stock List'!$K$11:$K$1010, 0)))*AI505), 2), 0)</f>
        <v>0</v>
      </c>
      <c r="CD505" s="20"/>
      <c r="CE505" s="20">
        <f>IFERROR(ROUND(((INDEX('Stock List'!$M$11:$M$1010, MATCH(AL505, 'Stock List'!$K$11:$K$1010, 0))/INDEX('Stock List'!$L$11:$L$1010, MATCH(AL505, 'Stock List'!$K$11:$K$1010, 0)))*AK505), 2), 0)</f>
        <v>0</v>
      </c>
      <c r="CF505" s="20"/>
      <c r="CG505" s="20">
        <f>IFERROR(ROUND(((INDEX('Stock List'!$M$11:$M$1010, MATCH(AN505, 'Stock List'!$K$11:$K$1010, 0))/INDEX('Stock List'!$L$11:$L$1010, MATCH(AN505, 'Stock List'!$K$11:$K$1010, 0)))*AM505), 2), 0)</f>
        <v>0</v>
      </c>
      <c r="CH505" s="20"/>
      <c r="CI505" s="20">
        <f>IFERROR(ROUND(((INDEX('Stock List'!$M$11:$M$1010, MATCH(AP505, 'Stock List'!$K$11:$K$1010, 0))/INDEX('Stock List'!$L$11:$L$1010, MATCH(AP505, 'Stock List'!$K$11:$K$1010, 0)))*AO505), 2), 0)</f>
        <v>0</v>
      </c>
      <c r="CJ505" s="20"/>
      <c r="CK505" s="20">
        <f>IFERROR(ROUND(((INDEX('Stock List'!$M$11:$M$1010, MATCH(AR505, 'Stock List'!$K$11:$K$1010, 0))/INDEX('Stock List'!$L$11:$L$1010, MATCH(AR505, 'Stock List'!$K$11:$K$1010, 0)))*AQ505), 2), 0)</f>
        <v>0</v>
      </c>
      <c r="CL505" s="20"/>
      <c r="CM505" s="20">
        <f>IFERROR(ROUND(((INDEX('Stock List'!$M$11:$M$1010, MATCH(AT505, 'Stock List'!$K$11:$K$1010, 0))/INDEX('Stock List'!$L$11:$L$1010, MATCH(AT505, 'Stock List'!$K$11:$K$1010, 0)))*AS505), 2), 0)</f>
        <v>0</v>
      </c>
      <c r="CN505" s="20"/>
      <c r="CO505" s="20">
        <f>IFERROR(ROUND(((INDEX('Stock List'!$M$11:$M$1010, MATCH(AV505, 'Stock List'!$K$11:$K$1010, 0))/INDEX('Stock List'!$L$11:$L$1010, MATCH(AV505, 'Stock List'!$K$11:$K$1010, 0)))*AU505), 2), 0)</f>
        <v>0</v>
      </c>
      <c r="CP505" s="20"/>
      <c r="CQ505" s="20">
        <f>IFERROR(ROUND(((INDEX('Stock List'!$M$11:$M$1010, MATCH(AX505, 'Stock List'!$K$11:$K$1010, 0))/INDEX('Stock List'!$L$11:$L$1010, MATCH(AX505, 'Stock List'!$K$11:$K$1010, 0)))*AW505), 2), 0)</f>
        <v>0</v>
      </c>
      <c r="CR505" s="22"/>
      <c r="CT505" s="106" t="str">
        <f t="shared" si="400"/>
        <v/>
      </c>
      <c r="CU505" s="22" t="str">
        <f t="shared" si="401"/>
        <v/>
      </c>
      <c r="CX505" s="106" t="str">
        <f t="shared" si="402"/>
        <v/>
      </c>
      <c r="CY505" s="20" t="str">
        <f t="shared" si="403"/>
        <v/>
      </c>
      <c r="CZ505" s="22" t="str">
        <f t="shared" si="404"/>
        <v/>
      </c>
      <c r="DB505" s="76" t="str">
        <f>IF($H505="", "", COUNTIF($G$11:$G$1010, "&gt;"&amp;$G505)+1+COUNTIF($G$11:$G505, $G505)-1)</f>
        <v/>
      </c>
      <c r="DC505" s="76" t="str">
        <f>IF($H505="", "", COUNTIF($CZ$11:$CZ$1010, "&gt;"&amp;$CZ505)+1+COUNTIF($CZ$11:$CZ505, $CZ505)-1)</f>
        <v/>
      </c>
      <c r="DE505" s="147" t="str">
        <f t="shared" si="405"/>
        <v/>
      </c>
      <c r="DF505" s="148"/>
      <c r="DG505" s="19" t="str">
        <f t="shared" si="406"/>
        <v/>
      </c>
      <c r="DH505" s="153" t="str">
        <f t="shared" si="407"/>
        <v/>
      </c>
      <c r="DI505" s="19" t="str">
        <f t="shared" si="359"/>
        <v/>
      </c>
      <c r="DJ505" s="153" t="str">
        <f t="shared" si="360"/>
        <v/>
      </c>
      <c r="DK505" s="19" t="str">
        <f t="shared" si="361"/>
        <v/>
      </c>
      <c r="DL505" s="153" t="str">
        <f t="shared" si="362"/>
        <v/>
      </c>
      <c r="DM505" s="19" t="str">
        <f t="shared" si="363"/>
        <v/>
      </c>
      <c r="DN505" s="153" t="str">
        <f t="shared" si="364"/>
        <v/>
      </c>
      <c r="DO505" s="19" t="str">
        <f t="shared" si="365"/>
        <v/>
      </c>
      <c r="DP505" s="153" t="str">
        <f t="shared" si="366"/>
        <v/>
      </c>
      <c r="DQ505" s="19" t="str">
        <f t="shared" si="367"/>
        <v/>
      </c>
      <c r="DR505" s="153" t="str">
        <f t="shared" si="368"/>
        <v/>
      </c>
      <c r="DS505" s="19" t="str">
        <f t="shared" si="369"/>
        <v/>
      </c>
      <c r="DT505" s="153" t="str">
        <f t="shared" si="370"/>
        <v/>
      </c>
      <c r="DU505" s="19" t="str">
        <f t="shared" si="371"/>
        <v/>
      </c>
      <c r="DV505" s="153" t="str">
        <f t="shared" si="372"/>
        <v/>
      </c>
      <c r="DW505" s="19" t="str">
        <f t="shared" si="373"/>
        <v/>
      </c>
      <c r="DX505" s="153" t="str">
        <f t="shared" si="374"/>
        <v/>
      </c>
      <c r="DY505" s="19" t="str">
        <f t="shared" si="375"/>
        <v/>
      </c>
      <c r="DZ505" s="153" t="str">
        <f t="shared" si="376"/>
        <v/>
      </c>
      <c r="EA505" s="19" t="str">
        <f t="shared" si="377"/>
        <v/>
      </c>
      <c r="EB505" s="153" t="str">
        <f t="shared" si="378"/>
        <v/>
      </c>
      <c r="EC505" s="19" t="str">
        <f t="shared" si="379"/>
        <v/>
      </c>
      <c r="ED505" s="153" t="str">
        <f t="shared" si="380"/>
        <v/>
      </c>
      <c r="EE505" s="19" t="str">
        <f t="shared" si="381"/>
        <v/>
      </c>
      <c r="EF505" s="153" t="str">
        <f t="shared" si="382"/>
        <v/>
      </c>
      <c r="EG505" s="19" t="str">
        <f t="shared" si="383"/>
        <v/>
      </c>
      <c r="EH505" s="153" t="str">
        <f t="shared" si="384"/>
        <v/>
      </c>
      <c r="EI505" s="19" t="str">
        <f t="shared" si="385"/>
        <v/>
      </c>
      <c r="EJ505" s="153" t="str">
        <f t="shared" si="386"/>
        <v/>
      </c>
      <c r="EK505" s="19" t="str">
        <f t="shared" si="387"/>
        <v/>
      </c>
      <c r="EL505" s="153" t="str">
        <f t="shared" si="388"/>
        <v/>
      </c>
      <c r="EM505" s="19" t="str">
        <f t="shared" si="389"/>
        <v/>
      </c>
      <c r="EN505" s="153" t="str">
        <f t="shared" si="390"/>
        <v/>
      </c>
      <c r="EO505" s="19" t="str">
        <f t="shared" si="391"/>
        <v/>
      </c>
      <c r="EP505" s="153" t="str">
        <f t="shared" si="392"/>
        <v/>
      </c>
      <c r="EQ505" s="19" t="str">
        <f t="shared" si="393"/>
        <v/>
      </c>
      <c r="ER505" s="153" t="str">
        <f t="shared" si="394"/>
        <v/>
      </c>
      <c r="ES505" s="19" t="str">
        <f t="shared" si="395"/>
        <v/>
      </c>
      <c r="ET505" s="153" t="str">
        <f t="shared" si="396"/>
        <v/>
      </c>
    </row>
    <row r="506" spans="1:150" x14ac:dyDescent="0.25">
      <c r="A506" s="31"/>
      <c r="B506" s="91" t="str">
        <f t="shared" si="397"/>
        <v/>
      </c>
      <c r="C506" s="20" t="str">
        <f t="shared" si="357"/>
        <v/>
      </c>
      <c r="D506" s="97" t="str">
        <f t="shared" si="358"/>
        <v/>
      </c>
      <c r="E506" s="62" t="str">
        <f t="shared" si="398"/>
        <v/>
      </c>
      <c r="F506" s="31"/>
      <c r="G506" s="282"/>
      <c r="H506" s="283"/>
      <c r="I506" s="284"/>
      <c r="J506" s="285"/>
      <c r="K506" s="286"/>
      <c r="L506" s="287"/>
      <c r="M506" s="288"/>
      <c r="N506" s="287"/>
      <c r="O506" s="288"/>
      <c r="P506" s="287"/>
      <c r="Q506" s="288"/>
      <c r="R506" s="287"/>
      <c r="S506" s="288"/>
      <c r="T506" s="287"/>
      <c r="U506" s="288"/>
      <c r="V506" s="287"/>
      <c r="W506" s="288"/>
      <c r="X506" s="287"/>
      <c r="Y506" s="288"/>
      <c r="Z506" s="287"/>
      <c r="AA506" s="288"/>
      <c r="AB506" s="287"/>
      <c r="AC506" s="288"/>
      <c r="AD506" s="287"/>
      <c r="AE506" s="288"/>
      <c r="AF506" s="287"/>
      <c r="AG506" s="288"/>
      <c r="AH506" s="287"/>
      <c r="AI506" s="288"/>
      <c r="AJ506" s="287"/>
      <c r="AK506" s="288"/>
      <c r="AL506" s="287"/>
      <c r="AM506" s="288"/>
      <c r="AN506" s="287"/>
      <c r="AO506" s="288"/>
      <c r="AP506" s="287"/>
      <c r="AQ506" s="288"/>
      <c r="AR506" s="287"/>
      <c r="AS506" s="288"/>
      <c r="AT506" s="287"/>
      <c r="AU506" s="288"/>
      <c r="AV506" s="287"/>
      <c r="AW506" s="288"/>
      <c r="AX506" s="287"/>
      <c r="AY506" s="31"/>
      <c r="BA506" s="76" t="str">
        <f t="shared" si="399"/>
        <v/>
      </c>
      <c r="BC506" s="76" t="str">
        <f>IF('Stock List'!$K506="", "", 'Stock List'!$K506)</f>
        <v/>
      </c>
      <c r="BE506" s="106">
        <f>IFERROR(ROUND(((INDEX('Stock List'!$M$11:$M$1010, MATCH(L506, 'Stock List'!$K$11:$K$1010, 0))/INDEX('Stock List'!$L$11:$L$1010, MATCH(L506, 'Stock List'!$K$11:$K$1010, 0)))*K506), 2), 0)</f>
        <v>0</v>
      </c>
      <c r="BF506" s="20"/>
      <c r="BG506" s="20">
        <f>IFERROR(ROUND(((INDEX('Stock List'!$M$11:$M$1010, MATCH(N506, 'Stock List'!$K$11:$K$1010, 0))/INDEX('Stock List'!$L$11:$L$1010, MATCH(N506, 'Stock List'!$K$11:$K$1010, 0)))*M506), 2), 0)</f>
        <v>0</v>
      </c>
      <c r="BH506" s="20"/>
      <c r="BI506" s="20">
        <f>IFERROR(ROUND(((INDEX('Stock List'!$M$11:$M$1010, MATCH(P506, 'Stock List'!$K$11:$K$1010, 0))/INDEX('Stock List'!$L$11:$L$1010, MATCH(P506, 'Stock List'!$K$11:$K$1010, 0)))*O506), 2), 0)</f>
        <v>0</v>
      </c>
      <c r="BJ506" s="20"/>
      <c r="BK506" s="20">
        <f>IFERROR(ROUND(((INDEX('Stock List'!$M$11:$M$1010, MATCH(R506, 'Stock List'!$K$11:$K$1010, 0))/INDEX('Stock List'!$L$11:$L$1010, MATCH(R506, 'Stock List'!$K$11:$K$1010, 0)))*Q506), 2), 0)</f>
        <v>0</v>
      </c>
      <c r="BL506" s="20"/>
      <c r="BM506" s="20">
        <f>IFERROR(ROUND(((INDEX('Stock List'!$M$11:$M$1010, MATCH(T506, 'Stock List'!$K$11:$K$1010, 0))/INDEX('Stock List'!$L$11:$L$1010, MATCH(T506, 'Stock List'!$K$11:$K$1010, 0)))*S506), 2), 0)</f>
        <v>0</v>
      </c>
      <c r="BN506" s="20"/>
      <c r="BO506" s="20">
        <f>IFERROR(ROUND(((INDEX('Stock List'!$M$11:$M$1010, MATCH(V506, 'Stock List'!$K$11:$K$1010, 0))/INDEX('Stock List'!$L$11:$L$1010, MATCH(V506, 'Stock List'!$K$11:$K$1010, 0)))*U506), 2), 0)</f>
        <v>0</v>
      </c>
      <c r="BP506" s="20"/>
      <c r="BQ506" s="20">
        <f>IFERROR(ROUND(((INDEX('Stock List'!$M$11:$M$1010, MATCH(X506, 'Stock List'!$K$11:$K$1010, 0))/INDEX('Stock List'!$L$11:$L$1010, MATCH(X506, 'Stock List'!$K$11:$K$1010, 0)))*W506), 2), 0)</f>
        <v>0</v>
      </c>
      <c r="BR506" s="20"/>
      <c r="BS506" s="20">
        <f>IFERROR(ROUND(((INDEX('Stock List'!$M$11:$M$1010, MATCH(Z506, 'Stock List'!$K$11:$K$1010, 0))/INDEX('Stock List'!$L$11:$L$1010, MATCH(Z506, 'Stock List'!$K$11:$K$1010, 0)))*Y506), 2), 0)</f>
        <v>0</v>
      </c>
      <c r="BT506" s="20"/>
      <c r="BU506" s="20">
        <f>IFERROR(ROUND(((INDEX('Stock List'!$M$11:$M$1010, MATCH(AB506, 'Stock List'!$K$11:$K$1010, 0))/INDEX('Stock List'!$L$11:$L$1010, MATCH(AB506, 'Stock List'!$K$11:$K$1010, 0)))*AA506), 2), 0)</f>
        <v>0</v>
      </c>
      <c r="BV506" s="20"/>
      <c r="BW506" s="20">
        <f>IFERROR(ROUND(((INDEX('Stock List'!$M$11:$M$1010, MATCH(AD506, 'Stock List'!$K$11:$K$1010, 0))/INDEX('Stock List'!$L$11:$L$1010, MATCH(AD506, 'Stock List'!$K$11:$K$1010, 0)))*AC506), 2), 0)</f>
        <v>0</v>
      </c>
      <c r="BX506" s="20"/>
      <c r="BY506" s="20">
        <f>IFERROR(ROUND(((INDEX('Stock List'!$M$11:$M$1010, MATCH(AF506, 'Stock List'!$K$11:$K$1010, 0))/INDEX('Stock List'!$L$11:$L$1010, MATCH(AF506, 'Stock List'!$K$11:$K$1010, 0)))*AE506), 2), 0)</f>
        <v>0</v>
      </c>
      <c r="BZ506" s="20"/>
      <c r="CA506" s="20">
        <f>IFERROR(ROUND(((INDEX('Stock List'!$M$11:$M$1010, MATCH(AH506, 'Stock List'!$K$11:$K$1010, 0))/INDEX('Stock List'!$L$11:$L$1010, MATCH(AH506, 'Stock List'!$K$11:$K$1010, 0)))*AG506), 2), 0)</f>
        <v>0</v>
      </c>
      <c r="CB506" s="20"/>
      <c r="CC506" s="20">
        <f>IFERROR(ROUND(((INDEX('Stock List'!$M$11:$M$1010, MATCH(AJ506, 'Stock List'!$K$11:$K$1010, 0))/INDEX('Stock List'!$L$11:$L$1010, MATCH(AJ506, 'Stock List'!$K$11:$K$1010, 0)))*AI506), 2), 0)</f>
        <v>0</v>
      </c>
      <c r="CD506" s="20"/>
      <c r="CE506" s="20">
        <f>IFERROR(ROUND(((INDEX('Stock List'!$M$11:$M$1010, MATCH(AL506, 'Stock List'!$K$11:$K$1010, 0))/INDEX('Stock List'!$L$11:$L$1010, MATCH(AL506, 'Stock List'!$K$11:$K$1010, 0)))*AK506), 2), 0)</f>
        <v>0</v>
      </c>
      <c r="CF506" s="20"/>
      <c r="CG506" s="20">
        <f>IFERROR(ROUND(((INDEX('Stock List'!$M$11:$M$1010, MATCH(AN506, 'Stock List'!$K$11:$K$1010, 0))/INDEX('Stock List'!$L$11:$L$1010, MATCH(AN506, 'Stock List'!$K$11:$K$1010, 0)))*AM506), 2), 0)</f>
        <v>0</v>
      </c>
      <c r="CH506" s="20"/>
      <c r="CI506" s="20">
        <f>IFERROR(ROUND(((INDEX('Stock List'!$M$11:$M$1010, MATCH(AP506, 'Stock List'!$K$11:$K$1010, 0))/INDEX('Stock List'!$L$11:$L$1010, MATCH(AP506, 'Stock List'!$K$11:$K$1010, 0)))*AO506), 2), 0)</f>
        <v>0</v>
      </c>
      <c r="CJ506" s="20"/>
      <c r="CK506" s="20">
        <f>IFERROR(ROUND(((INDEX('Stock List'!$M$11:$M$1010, MATCH(AR506, 'Stock List'!$K$11:$K$1010, 0))/INDEX('Stock List'!$L$11:$L$1010, MATCH(AR506, 'Stock List'!$K$11:$K$1010, 0)))*AQ506), 2), 0)</f>
        <v>0</v>
      </c>
      <c r="CL506" s="20"/>
      <c r="CM506" s="20">
        <f>IFERROR(ROUND(((INDEX('Stock List'!$M$11:$M$1010, MATCH(AT506, 'Stock List'!$K$11:$K$1010, 0))/INDEX('Stock List'!$L$11:$L$1010, MATCH(AT506, 'Stock List'!$K$11:$K$1010, 0)))*AS506), 2), 0)</f>
        <v>0</v>
      </c>
      <c r="CN506" s="20"/>
      <c r="CO506" s="20">
        <f>IFERROR(ROUND(((INDEX('Stock List'!$M$11:$M$1010, MATCH(AV506, 'Stock List'!$K$11:$K$1010, 0))/INDEX('Stock List'!$L$11:$L$1010, MATCH(AV506, 'Stock List'!$K$11:$K$1010, 0)))*AU506), 2), 0)</f>
        <v>0</v>
      </c>
      <c r="CP506" s="20"/>
      <c r="CQ506" s="20">
        <f>IFERROR(ROUND(((INDEX('Stock List'!$M$11:$M$1010, MATCH(AX506, 'Stock List'!$K$11:$K$1010, 0))/INDEX('Stock List'!$L$11:$L$1010, MATCH(AX506, 'Stock List'!$K$11:$K$1010, 0)))*AW506), 2), 0)</f>
        <v>0</v>
      </c>
      <c r="CR506" s="22"/>
      <c r="CT506" s="106" t="str">
        <f t="shared" si="400"/>
        <v/>
      </c>
      <c r="CU506" s="22" t="str">
        <f t="shared" si="401"/>
        <v/>
      </c>
      <c r="CX506" s="106" t="str">
        <f t="shared" si="402"/>
        <v/>
      </c>
      <c r="CY506" s="20" t="str">
        <f t="shared" si="403"/>
        <v/>
      </c>
      <c r="CZ506" s="22" t="str">
        <f t="shared" si="404"/>
        <v/>
      </c>
      <c r="DB506" s="76" t="str">
        <f>IF($H506="", "", COUNTIF($G$11:$G$1010, "&gt;"&amp;$G506)+1+COUNTIF($G$11:$G506, $G506)-1)</f>
        <v/>
      </c>
      <c r="DC506" s="76" t="str">
        <f>IF($H506="", "", COUNTIF($CZ$11:$CZ$1010, "&gt;"&amp;$CZ506)+1+COUNTIF($CZ$11:$CZ506, $CZ506)-1)</f>
        <v/>
      </c>
      <c r="DE506" s="147" t="str">
        <f t="shared" si="405"/>
        <v/>
      </c>
      <c r="DF506" s="148"/>
      <c r="DG506" s="19" t="str">
        <f t="shared" si="406"/>
        <v/>
      </c>
      <c r="DH506" s="153" t="str">
        <f t="shared" si="407"/>
        <v/>
      </c>
      <c r="DI506" s="19" t="str">
        <f t="shared" si="359"/>
        <v/>
      </c>
      <c r="DJ506" s="153" t="str">
        <f t="shared" si="360"/>
        <v/>
      </c>
      <c r="DK506" s="19" t="str">
        <f t="shared" si="361"/>
        <v/>
      </c>
      <c r="DL506" s="153" t="str">
        <f t="shared" si="362"/>
        <v/>
      </c>
      <c r="DM506" s="19" t="str">
        <f t="shared" si="363"/>
        <v/>
      </c>
      <c r="DN506" s="153" t="str">
        <f t="shared" si="364"/>
        <v/>
      </c>
      <c r="DO506" s="19" t="str">
        <f t="shared" si="365"/>
        <v/>
      </c>
      <c r="DP506" s="153" t="str">
        <f t="shared" si="366"/>
        <v/>
      </c>
      <c r="DQ506" s="19" t="str">
        <f t="shared" si="367"/>
        <v/>
      </c>
      <c r="DR506" s="153" t="str">
        <f t="shared" si="368"/>
        <v/>
      </c>
      <c r="DS506" s="19" t="str">
        <f t="shared" si="369"/>
        <v/>
      </c>
      <c r="DT506" s="153" t="str">
        <f t="shared" si="370"/>
        <v/>
      </c>
      <c r="DU506" s="19" t="str">
        <f t="shared" si="371"/>
        <v/>
      </c>
      <c r="DV506" s="153" t="str">
        <f t="shared" si="372"/>
        <v/>
      </c>
      <c r="DW506" s="19" t="str">
        <f t="shared" si="373"/>
        <v/>
      </c>
      <c r="DX506" s="153" t="str">
        <f t="shared" si="374"/>
        <v/>
      </c>
      <c r="DY506" s="19" t="str">
        <f t="shared" si="375"/>
        <v/>
      </c>
      <c r="DZ506" s="153" t="str">
        <f t="shared" si="376"/>
        <v/>
      </c>
      <c r="EA506" s="19" t="str">
        <f t="shared" si="377"/>
        <v/>
      </c>
      <c r="EB506" s="153" t="str">
        <f t="shared" si="378"/>
        <v/>
      </c>
      <c r="EC506" s="19" t="str">
        <f t="shared" si="379"/>
        <v/>
      </c>
      <c r="ED506" s="153" t="str">
        <f t="shared" si="380"/>
        <v/>
      </c>
      <c r="EE506" s="19" t="str">
        <f t="shared" si="381"/>
        <v/>
      </c>
      <c r="EF506" s="153" t="str">
        <f t="shared" si="382"/>
        <v/>
      </c>
      <c r="EG506" s="19" t="str">
        <f t="shared" si="383"/>
        <v/>
      </c>
      <c r="EH506" s="153" t="str">
        <f t="shared" si="384"/>
        <v/>
      </c>
      <c r="EI506" s="19" t="str">
        <f t="shared" si="385"/>
        <v/>
      </c>
      <c r="EJ506" s="153" t="str">
        <f t="shared" si="386"/>
        <v/>
      </c>
      <c r="EK506" s="19" t="str">
        <f t="shared" si="387"/>
        <v/>
      </c>
      <c r="EL506" s="153" t="str">
        <f t="shared" si="388"/>
        <v/>
      </c>
      <c r="EM506" s="19" t="str">
        <f t="shared" si="389"/>
        <v/>
      </c>
      <c r="EN506" s="153" t="str">
        <f t="shared" si="390"/>
        <v/>
      </c>
      <c r="EO506" s="19" t="str">
        <f t="shared" si="391"/>
        <v/>
      </c>
      <c r="EP506" s="153" t="str">
        <f t="shared" si="392"/>
        <v/>
      </c>
      <c r="EQ506" s="19" t="str">
        <f t="shared" si="393"/>
        <v/>
      </c>
      <c r="ER506" s="153" t="str">
        <f t="shared" si="394"/>
        <v/>
      </c>
      <c r="ES506" s="19" t="str">
        <f t="shared" si="395"/>
        <v/>
      </c>
      <c r="ET506" s="153" t="str">
        <f t="shared" si="396"/>
        <v/>
      </c>
    </row>
    <row r="507" spans="1:150" x14ac:dyDescent="0.25">
      <c r="A507" s="31"/>
      <c r="B507" s="91" t="str">
        <f t="shared" si="397"/>
        <v/>
      </c>
      <c r="C507" s="20" t="str">
        <f t="shared" si="357"/>
        <v/>
      </c>
      <c r="D507" s="97" t="str">
        <f t="shared" si="358"/>
        <v/>
      </c>
      <c r="E507" s="62" t="str">
        <f t="shared" si="398"/>
        <v/>
      </c>
      <c r="F507" s="31"/>
      <c r="G507" s="282"/>
      <c r="H507" s="283"/>
      <c r="I507" s="284"/>
      <c r="J507" s="285"/>
      <c r="K507" s="286"/>
      <c r="L507" s="287"/>
      <c r="M507" s="288"/>
      <c r="N507" s="287"/>
      <c r="O507" s="288"/>
      <c r="P507" s="287"/>
      <c r="Q507" s="288"/>
      <c r="R507" s="287"/>
      <c r="S507" s="288"/>
      <c r="T507" s="287"/>
      <c r="U507" s="288"/>
      <c r="V507" s="287"/>
      <c r="W507" s="288"/>
      <c r="X507" s="287"/>
      <c r="Y507" s="288"/>
      <c r="Z507" s="287"/>
      <c r="AA507" s="288"/>
      <c r="AB507" s="287"/>
      <c r="AC507" s="288"/>
      <c r="AD507" s="287"/>
      <c r="AE507" s="288"/>
      <c r="AF507" s="287"/>
      <c r="AG507" s="288"/>
      <c r="AH507" s="287"/>
      <c r="AI507" s="288"/>
      <c r="AJ507" s="287"/>
      <c r="AK507" s="288"/>
      <c r="AL507" s="287"/>
      <c r="AM507" s="288"/>
      <c r="AN507" s="287"/>
      <c r="AO507" s="288"/>
      <c r="AP507" s="287"/>
      <c r="AQ507" s="288"/>
      <c r="AR507" s="287"/>
      <c r="AS507" s="288"/>
      <c r="AT507" s="287"/>
      <c r="AU507" s="288"/>
      <c r="AV507" s="287"/>
      <c r="AW507" s="288"/>
      <c r="AX507" s="287"/>
      <c r="AY507" s="31"/>
      <c r="BA507" s="76" t="str">
        <f t="shared" si="399"/>
        <v/>
      </c>
      <c r="BC507" s="76" t="str">
        <f>IF('Stock List'!$K507="", "", 'Stock List'!$K507)</f>
        <v/>
      </c>
      <c r="BE507" s="106">
        <f>IFERROR(ROUND(((INDEX('Stock List'!$M$11:$M$1010, MATCH(L507, 'Stock List'!$K$11:$K$1010, 0))/INDEX('Stock List'!$L$11:$L$1010, MATCH(L507, 'Stock List'!$K$11:$K$1010, 0)))*K507), 2), 0)</f>
        <v>0</v>
      </c>
      <c r="BF507" s="20"/>
      <c r="BG507" s="20">
        <f>IFERROR(ROUND(((INDEX('Stock List'!$M$11:$M$1010, MATCH(N507, 'Stock List'!$K$11:$K$1010, 0))/INDEX('Stock List'!$L$11:$L$1010, MATCH(N507, 'Stock List'!$K$11:$K$1010, 0)))*M507), 2), 0)</f>
        <v>0</v>
      </c>
      <c r="BH507" s="20"/>
      <c r="BI507" s="20">
        <f>IFERROR(ROUND(((INDEX('Stock List'!$M$11:$M$1010, MATCH(P507, 'Stock List'!$K$11:$K$1010, 0))/INDEX('Stock List'!$L$11:$L$1010, MATCH(P507, 'Stock List'!$K$11:$K$1010, 0)))*O507), 2), 0)</f>
        <v>0</v>
      </c>
      <c r="BJ507" s="20"/>
      <c r="BK507" s="20">
        <f>IFERROR(ROUND(((INDEX('Stock List'!$M$11:$M$1010, MATCH(R507, 'Stock List'!$K$11:$K$1010, 0))/INDEX('Stock List'!$L$11:$L$1010, MATCH(R507, 'Stock List'!$K$11:$K$1010, 0)))*Q507), 2), 0)</f>
        <v>0</v>
      </c>
      <c r="BL507" s="20"/>
      <c r="BM507" s="20">
        <f>IFERROR(ROUND(((INDEX('Stock List'!$M$11:$M$1010, MATCH(T507, 'Stock List'!$K$11:$K$1010, 0))/INDEX('Stock List'!$L$11:$L$1010, MATCH(T507, 'Stock List'!$K$11:$K$1010, 0)))*S507), 2), 0)</f>
        <v>0</v>
      </c>
      <c r="BN507" s="20"/>
      <c r="BO507" s="20">
        <f>IFERROR(ROUND(((INDEX('Stock List'!$M$11:$M$1010, MATCH(V507, 'Stock List'!$K$11:$K$1010, 0))/INDEX('Stock List'!$L$11:$L$1010, MATCH(V507, 'Stock List'!$K$11:$K$1010, 0)))*U507), 2), 0)</f>
        <v>0</v>
      </c>
      <c r="BP507" s="20"/>
      <c r="BQ507" s="20">
        <f>IFERROR(ROUND(((INDEX('Stock List'!$M$11:$M$1010, MATCH(X507, 'Stock List'!$K$11:$K$1010, 0))/INDEX('Stock List'!$L$11:$L$1010, MATCH(X507, 'Stock List'!$K$11:$K$1010, 0)))*W507), 2), 0)</f>
        <v>0</v>
      </c>
      <c r="BR507" s="20"/>
      <c r="BS507" s="20">
        <f>IFERROR(ROUND(((INDEX('Stock List'!$M$11:$M$1010, MATCH(Z507, 'Stock List'!$K$11:$K$1010, 0))/INDEX('Stock List'!$L$11:$L$1010, MATCH(Z507, 'Stock List'!$K$11:$K$1010, 0)))*Y507), 2), 0)</f>
        <v>0</v>
      </c>
      <c r="BT507" s="20"/>
      <c r="BU507" s="20">
        <f>IFERROR(ROUND(((INDEX('Stock List'!$M$11:$M$1010, MATCH(AB507, 'Stock List'!$K$11:$K$1010, 0))/INDEX('Stock List'!$L$11:$L$1010, MATCH(AB507, 'Stock List'!$K$11:$K$1010, 0)))*AA507), 2), 0)</f>
        <v>0</v>
      </c>
      <c r="BV507" s="20"/>
      <c r="BW507" s="20">
        <f>IFERROR(ROUND(((INDEX('Stock List'!$M$11:$M$1010, MATCH(AD507, 'Stock List'!$K$11:$K$1010, 0))/INDEX('Stock List'!$L$11:$L$1010, MATCH(AD507, 'Stock List'!$K$11:$K$1010, 0)))*AC507), 2), 0)</f>
        <v>0</v>
      </c>
      <c r="BX507" s="20"/>
      <c r="BY507" s="20">
        <f>IFERROR(ROUND(((INDEX('Stock List'!$M$11:$M$1010, MATCH(AF507, 'Stock List'!$K$11:$K$1010, 0))/INDEX('Stock List'!$L$11:$L$1010, MATCH(AF507, 'Stock List'!$K$11:$K$1010, 0)))*AE507), 2), 0)</f>
        <v>0</v>
      </c>
      <c r="BZ507" s="20"/>
      <c r="CA507" s="20">
        <f>IFERROR(ROUND(((INDEX('Stock List'!$M$11:$M$1010, MATCH(AH507, 'Stock List'!$K$11:$K$1010, 0))/INDEX('Stock List'!$L$11:$L$1010, MATCH(AH507, 'Stock List'!$K$11:$K$1010, 0)))*AG507), 2), 0)</f>
        <v>0</v>
      </c>
      <c r="CB507" s="20"/>
      <c r="CC507" s="20">
        <f>IFERROR(ROUND(((INDEX('Stock List'!$M$11:$M$1010, MATCH(AJ507, 'Stock List'!$K$11:$K$1010, 0))/INDEX('Stock List'!$L$11:$L$1010, MATCH(AJ507, 'Stock List'!$K$11:$K$1010, 0)))*AI507), 2), 0)</f>
        <v>0</v>
      </c>
      <c r="CD507" s="20"/>
      <c r="CE507" s="20">
        <f>IFERROR(ROUND(((INDEX('Stock List'!$M$11:$M$1010, MATCH(AL507, 'Stock List'!$K$11:$K$1010, 0))/INDEX('Stock List'!$L$11:$L$1010, MATCH(AL507, 'Stock List'!$K$11:$K$1010, 0)))*AK507), 2), 0)</f>
        <v>0</v>
      </c>
      <c r="CF507" s="20"/>
      <c r="CG507" s="20">
        <f>IFERROR(ROUND(((INDEX('Stock List'!$M$11:$M$1010, MATCH(AN507, 'Stock List'!$K$11:$K$1010, 0))/INDEX('Stock List'!$L$11:$L$1010, MATCH(AN507, 'Stock List'!$K$11:$K$1010, 0)))*AM507), 2), 0)</f>
        <v>0</v>
      </c>
      <c r="CH507" s="20"/>
      <c r="CI507" s="20">
        <f>IFERROR(ROUND(((INDEX('Stock List'!$M$11:$M$1010, MATCH(AP507, 'Stock List'!$K$11:$K$1010, 0))/INDEX('Stock List'!$L$11:$L$1010, MATCH(AP507, 'Stock List'!$K$11:$K$1010, 0)))*AO507), 2), 0)</f>
        <v>0</v>
      </c>
      <c r="CJ507" s="20"/>
      <c r="CK507" s="20">
        <f>IFERROR(ROUND(((INDEX('Stock List'!$M$11:$M$1010, MATCH(AR507, 'Stock List'!$K$11:$K$1010, 0))/INDEX('Stock List'!$L$11:$L$1010, MATCH(AR507, 'Stock List'!$K$11:$K$1010, 0)))*AQ507), 2), 0)</f>
        <v>0</v>
      </c>
      <c r="CL507" s="20"/>
      <c r="CM507" s="20">
        <f>IFERROR(ROUND(((INDEX('Stock List'!$M$11:$M$1010, MATCH(AT507, 'Stock List'!$K$11:$K$1010, 0))/INDEX('Stock List'!$L$11:$L$1010, MATCH(AT507, 'Stock List'!$K$11:$K$1010, 0)))*AS507), 2), 0)</f>
        <v>0</v>
      </c>
      <c r="CN507" s="20"/>
      <c r="CO507" s="20">
        <f>IFERROR(ROUND(((INDEX('Stock List'!$M$11:$M$1010, MATCH(AV507, 'Stock List'!$K$11:$K$1010, 0))/INDEX('Stock List'!$L$11:$L$1010, MATCH(AV507, 'Stock List'!$K$11:$K$1010, 0)))*AU507), 2), 0)</f>
        <v>0</v>
      </c>
      <c r="CP507" s="20"/>
      <c r="CQ507" s="20">
        <f>IFERROR(ROUND(((INDEX('Stock List'!$M$11:$M$1010, MATCH(AX507, 'Stock List'!$K$11:$K$1010, 0))/INDEX('Stock List'!$L$11:$L$1010, MATCH(AX507, 'Stock List'!$K$11:$K$1010, 0)))*AW507), 2), 0)</f>
        <v>0</v>
      </c>
      <c r="CR507" s="22"/>
      <c r="CT507" s="106" t="str">
        <f t="shared" si="400"/>
        <v/>
      </c>
      <c r="CU507" s="22" t="str">
        <f t="shared" si="401"/>
        <v/>
      </c>
      <c r="CX507" s="106" t="str">
        <f t="shared" si="402"/>
        <v/>
      </c>
      <c r="CY507" s="20" t="str">
        <f t="shared" si="403"/>
        <v/>
      </c>
      <c r="CZ507" s="22" t="str">
        <f t="shared" si="404"/>
        <v/>
      </c>
      <c r="DB507" s="76" t="str">
        <f>IF($H507="", "", COUNTIF($G$11:$G$1010, "&gt;"&amp;$G507)+1+COUNTIF($G$11:$G507, $G507)-1)</f>
        <v/>
      </c>
      <c r="DC507" s="76" t="str">
        <f>IF($H507="", "", COUNTIF($CZ$11:$CZ$1010, "&gt;"&amp;$CZ507)+1+COUNTIF($CZ$11:$CZ507, $CZ507)-1)</f>
        <v/>
      </c>
      <c r="DE507" s="147" t="str">
        <f t="shared" si="405"/>
        <v/>
      </c>
      <c r="DF507" s="148"/>
      <c r="DG507" s="19" t="str">
        <f t="shared" si="406"/>
        <v/>
      </c>
      <c r="DH507" s="153" t="str">
        <f t="shared" si="407"/>
        <v/>
      </c>
      <c r="DI507" s="19" t="str">
        <f t="shared" si="359"/>
        <v/>
      </c>
      <c r="DJ507" s="153" t="str">
        <f t="shared" si="360"/>
        <v/>
      </c>
      <c r="DK507" s="19" t="str">
        <f t="shared" si="361"/>
        <v/>
      </c>
      <c r="DL507" s="153" t="str">
        <f t="shared" si="362"/>
        <v/>
      </c>
      <c r="DM507" s="19" t="str">
        <f t="shared" si="363"/>
        <v/>
      </c>
      <c r="DN507" s="153" t="str">
        <f t="shared" si="364"/>
        <v/>
      </c>
      <c r="DO507" s="19" t="str">
        <f t="shared" si="365"/>
        <v/>
      </c>
      <c r="DP507" s="153" t="str">
        <f t="shared" si="366"/>
        <v/>
      </c>
      <c r="DQ507" s="19" t="str">
        <f t="shared" si="367"/>
        <v/>
      </c>
      <c r="DR507" s="153" t="str">
        <f t="shared" si="368"/>
        <v/>
      </c>
      <c r="DS507" s="19" t="str">
        <f t="shared" si="369"/>
        <v/>
      </c>
      <c r="DT507" s="153" t="str">
        <f t="shared" si="370"/>
        <v/>
      </c>
      <c r="DU507" s="19" t="str">
        <f t="shared" si="371"/>
        <v/>
      </c>
      <c r="DV507" s="153" t="str">
        <f t="shared" si="372"/>
        <v/>
      </c>
      <c r="DW507" s="19" t="str">
        <f t="shared" si="373"/>
        <v/>
      </c>
      <c r="DX507" s="153" t="str">
        <f t="shared" si="374"/>
        <v/>
      </c>
      <c r="DY507" s="19" t="str">
        <f t="shared" si="375"/>
        <v/>
      </c>
      <c r="DZ507" s="153" t="str">
        <f t="shared" si="376"/>
        <v/>
      </c>
      <c r="EA507" s="19" t="str">
        <f t="shared" si="377"/>
        <v/>
      </c>
      <c r="EB507" s="153" t="str">
        <f t="shared" si="378"/>
        <v/>
      </c>
      <c r="EC507" s="19" t="str">
        <f t="shared" si="379"/>
        <v/>
      </c>
      <c r="ED507" s="153" t="str">
        <f t="shared" si="380"/>
        <v/>
      </c>
      <c r="EE507" s="19" t="str">
        <f t="shared" si="381"/>
        <v/>
      </c>
      <c r="EF507" s="153" t="str">
        <f t="shared" si="382"/>
        <v/>
      </c>
      <c r="EG507" s="19" t="str">
        <f t="shared" si="383"/>
        <v/>
      </c>
      <c r="EH507" s="153" t="str">
        <f t="shared" si="384"/>
        <v/>
      </c>
      <c r="EI507" s="19" t="str">
        <f t="shared" si="385"/>
        <v/>
      </c>
      <c r="EJ507" s="153" t="str">
        <f t="shared" si="386"/>
        <v/>
      </c>
      <c r="EK507" s="19" t="str">
        <f t="shared" si="387"/>
        <v/>
      </c>
      <c r="EL507" s="153" t="str">
        <f t="shared" si="388"/>
        <v/>
      </c>
      <c r="EM507" s="19" t="str">
        <f t="shared" si="389"/>
        <v/>
      </c>
      <c r="EN507" s="153" t="str">
        <f t="shared" si="390"/>
        <v/>
      </c>
      <c r="EO507" s="19" t="str">
        <f t="shared" si="391"/>
        <v/>
      </c>
      <c r="EP507" s="153" t="str">
        <f t="shared" si="392"/>
        <v/>
      </c>
      <c r="EQ507" s="19" t="str">
        <f t="shared" si="393"/>
        <v/>
      </c>
      <c r="ER507" s="153" t="str">
        <f t="shared" si="394"/>
        <v/>
      </c>
      <c r="ES507" s="19" t="str">
        <f t="shared" si="395"/>
        <v/>
      </c>
      <c r="ET507" s="153" t="str">
        <f t="shared" si="396"/>
        <v/>
      </c>
    </row>
    <row r="508" spans="1:150" x14ac:dyDescent="0.25">
      <c r="A508" s="31"/>
      <c r="B508" s="91" t="str">
        <f t="shared" si="397"/>
        <v/>
      </c>
      <c r="C508" s="20" t="str">
        <f t="shared" si="357"/>
        <v/>
      </c>
      <c r="D508" s="97" t="str">
        <f t="shared" si="358"/>
        <v/>
      </c>
      <c r="E508" s="62" t="str">
        <f t="shared" si="398"/>
        <v/>
      </c>
      <c r="F508" s="31"/>
      <c r="G508" s="282"/>
      <c r="H508" s="283"/>
      <c r="I508" s="284"/>
      <c r="J508" s="285"/>
      <c r="K508" s="286"/>
      <c r="L508" s="287"/>
      <c r="M508" s="288"/>
      <c r="N508" s="287"/>
      <c r="O508" s="288"/>
      <c r="P508" s="287"/>
      <c r="Q508" s="288"/>
      <c r="R508" s="287"/>
      <c r="S508" s="288"/>
      <c r="T508" s="287"/>
      <c r="U508" s="288"/>
      <c r="V508" s="287"/>
      <c r="W508" s="288"/>
      <c r="X508" s="287"/>
      <c r="Y508" s="288"/>
      <c r="Z508" s="287"/>
      <c r="AA508" s="288"/>
      <c r="AB508" s="287"/>
      <c r="AC508" s="288"/>
      <c r="AD508" s="287"/>
      <c r="AE508" s="288"/>
      <c r="AF508" s="287"/>
      <c r="AG508" s="288"/>
      <c r="AH508" s="287"/>
      <c r="AI508" s="288"/>
      <c r="AJ508" s="287"/>
      <c r="AK508" s="288"/>
      <c r="AL508" s="287"/>
      <c r="AM508" s="288"/>
      <c r="AN508" s="287"/>
      <c r="AO508" s="288"/>
      <c r="AP508" s="287"/>
      <c r="AQ508" s="288"/>
      <c r="AR508" s="287"/>
      <c r="AS508" s="288"/>
      <c r="AT508" s="287"/>
      <c r="AU508" s="288"/>
      <c r="AV508" s="287"/>
      <c r="AW508" s="288"/>
      <c r="AX508" s="287"/>
      <c r="AY508" s="31"/>
      <c r="BA508" s="76" t="str">
        <f t="shared" si="399"/>
        <v/>
      </c>
      <c r="BC508" s="76" t="str">
        <f>IF('Stock List'!$K508="", "", 'Stock List'!$K508)</f>
        <v/>
      </c>
      <c r="BE508" s="106">
        <f>IFERROR(ROUND(((INDEX('Stock List'!$M$11:$M$1010, MATCH(L508, 'Stock List'!$K$11:$K$1010, 0))/INDEX('Stock List'!$L$11:$L$1010, MATCH(L508, 'Stock List'!$K$11:$K$1010, 0)))*K508), 2), 0)</f>
        <v>0</v>
      </c>
      <c r="BF508" s="20"/>
      <c r="BG508" s="20">
        <f>IFERROR(ROUND(((INDEX('Stock List'!$M$11:$M$1010, MATCH(N508, 'Stock List'!$K$11:$K$1010, 0))/INDEX('Stock List'!$L$11:$L$1010, MATCH(N508, 'Stock List'!$K$11:$K$1010, 0)))*M508), 2), 0)</f>
        <v>0</v>
      </c>
      <c r="BH508" s="20"/>
      <c r="BI508" s="20">
        <f>IFERROR(ROUND(((INDEX('Stock List'!$M$11:$M$1010, MATCH(P508, 'Stock List'!$K$11:$K$1010, 0))/INDEX('Stock List'!$L$11:$L$1010, MATCH(P508, 'Stock List'!$K$11:$K$1010, 0)))*O508), 2), 0)</f>
        <v>0</v>
      </c>
      <c r="BJ508" s="20"/>
      <c r="BK508" s="20">
        <f>IFERROR(ROUND(((INDEX('Stock List'!$M$11:$M$1010, MATCH(R508, 'Stock List'!$K$11:$K$1010, 0))/INDEX('Stock List'!$L$11:$L$1010, MATCH(R508, 'Stock List'!$K$11:$K$1010, 0)))*Q508), 2), 0)</f>
        <v>0</v>
      </c>
      <c r="BL508" s="20"/>
      <c r="BM508" s="20">
        <f>IFERROR(ROUND(((INDEX('Stock List'!$M$11:$M$1010, MATCH(T508, 'Stock List'!$K$11:$K$1010, 0))/INDEX('Stock List'!$L$11:$L$1010, MATCH(T508, 'Stock List'!$K$11:$K$1010, 0)))*S508), 2), 0)</f>
        <v>0</v>
      </c>
      <c r="BN508" s="20"/>
      <c r="BO508" s="20">
        <f>IFERROR(ROUND(((INDEX('Stock List'!$M$11:$M$1010, MATCH(V508, 'Stock List'!$K$11:$K$1010, 0))/INDEX('Stock List'!$L$11:$L$1010, MATCH(V508, 'Stock List'!$K$11:$K$1010, 0)))*U508), 2), 0)</f>
        <v>0</v>
      </c>
      <c r="BP508" s="20"/>
      <c r="BQ508" s="20">
        <f>IFERROR(ROUND(((INDEX('Stock List'!$M$11:$M$1010, MATCH(X508, 'Stock List'!$K$11:$K$1010, 0))/INDEX('Stock List'!$L$11:$L$1010, MATCH(X508, 'Stock List'!$K$11:$K$1010, 0)))*W508), 2), 0)</f>
        <v>0</v>
      </c>
      <c r="BR508" s="20"/>
      <c r="BS508" s="20">
        <f>IFERROR(ROUND(((INDEX('Stock List'!$M$11:$M$1010, MATCH(Z508, 'Stock List'!$K$11:$K$1010, 0))/INDEX('Stock List'!$L$11:$L$1010, MATCH(Z508, 'Stock List'!$K$11:$K$1010, 0)))*Y508), 2), 0)</f>
        <v>0</v>
      </c>
      <c r="BT508" s="20"/>
      <c r="BU508" s="20">
        <f>IFERROR(ROUND(((INDEX('Stock List'!$M$11:$M$1010, MATCH(AB508, 'Stock List'!$K$11:$K$1010, 0))/INDEX('Stock List'!$L$11:$L$1010, MATCH(AB508, 'Stock List'!$K$11:$K$1010, 0)))*AA508), 2), 0)</f>
        <v>0</v>
      </c>
      <c r="BV508" s="20"/>
      <c r="BW508" s="20">
        <f>IFERROR(ROUND(((INDEX('Stock List'!$M$11:$M$1010, MATCH(AD508, 'Stock List'!$K$11:$K$1010, 0))/INDEX('Stock List'!$L$11:$L$1010, MATCH(AD508, 'Stock List'!$K$11:$K$1010, 0)))*AC508), 2), 0)</f>
        <v>0</v>
      </c>
      <c r="BX508" s="20"/>
      <c r="BY508" s="20">
        <f>IFERROR(ROUND(((INDEX('Stock List'!$M$11:$M$1010, MATCH(AF508, 'Stock List'!$K$11:$K$1010, 0))/INDEX('Stock List'!$L$11:$L$1010, MATCH(AF508, 'Stock List'!$K$11:$K$1010, 0)))*AE508), 2), 0)</f>
        <v>0</v>
      </c>
      <c r="BZ508" s="20"/>
      <c r="CA508" s="20">
        <f>IFERROR(ROUND(((INDEX('Stock List'!$M$11:$M$1010, MATCH(AH508, 'Stock List'!$K$11:$K$1010, 0))/INDEX('Stock List'!$L$11:$L$1010, MATCH(AH508, 'Stock List'!$K$11:$K$1010, 0)))*AG508), 2), 0)</f>
        <v>0</v>
      </c>
      <c r="CB508" s="20"/>
      <c r="CC508" s="20">
        <f>IFERROR(ROUND(((INDEX('Stock List'!$M$11:$M$1010, MATCH(AJ508, 'Stock List'!$K$11:$K$1010, 0))/INDEX('Stock List'!$L$11:$L$1010, MATCH(AJ508, 'Stock List'!$K$11:$K$1010, 0)))*AI508), 2), 0)</f>
        <v>0</v>
      </c>
      <c r="CD508" s="20"/>
      <c r="CE508" s="20">
        <f>IFERROR(ROUND(((INDEX('Stock List'!$M$11:$M$1010, MATCH(AL508, 'Stock List'!$K$11:$K$1010, 0))/INDEX('Stock List'!$L$11:$L$1010, MATCH(AL508, 'Stock List'!$K$11:$K$1010, 0)))*AK508), 2), 0)</f>
        <v>0</v>
      </c>
      <c r="CF508" s="20"/>
      <c r="CG508" s="20">
        <f>IFERROR(ROUND(((INDEX('Stock List'!$M$11:$M$1010, MATCH(AN508, 'Stock List'!$K$11:$K$1010, 0))/INDEX('Stock List'!$L$11:$L$1010, MATCH(AN508, 'Stock List'!$K$11:$K$1010, 0)))*AM508), 2), 0)</f>
        <v>0</v>
      </c>
      <c r="CH508" s="20"/>
      <c r="CI508" s="20">
        <f>IFERROR(ROUND(((INDEX('Stock List'!$M$11:$M$1010, MATCH(AP508, 'Stock List'!$K$11:$K$1010, 0))/INDEX('Stock List'!$L$11:$L$1010, MATCH(AP508, 'Stock List'!$K$11:$K$1010, 0)))*AO508), 2), 0)</f>
        <v>0</v>
      </c>
      <c r="CJ508" s="20"/>
      <c r="CK508" s="20">
        <f>IFERROR(ROUND(((INDEX('Stock List'!$M$11:$M$1010, MATCH(AR508, 'Stock List'!$K$11:$K$1010, 0))/INDEX('Stock List'!$L$11:$L$1010, MATCH(AR508, 'Stock List'!$K$11:$K$1010, 0)))*AQ508), 2), 0)</f>
        <v>0</v>
      </c>
      <c r="CL508" s="20"/>
      <c r="CM508" s="20">
        <f>IFERROR(ROUND(((INDEX('Stock List'!$M$11:$M$1010, MATCH(AT508, 'Stock List'!$K$11:$K$1010, 0))/INDEX('Stock List'!$L$11:$L$1010, MATCH(AT508, 'Stock List'!$K$11:$K$1010, 0)))*AS508), 2), 0)</f>
        <v>0</v>
      </c>
      <c r="CN508" s="20"/>
      <c r="CO508" s="20">
        <f>IFERROR(ROUND(((INDEX('Stock List'!$M$11:$M$1010, MATCH(AV508, 'Stock List'!$K$11:$K$1010, 0))/INDEX('Stock List'!$L$11:$L$1010, MATCH(AV508, 'Stock List'!$K$11:$K$1010, 0)))*AU508), 2), 0)</f>
        <v>0</v>
      </c>
      <c r="CP508" s="20"/>
      <c r="CQ508" s="20">
        <f>IFERROR(ROUND(((INDEX('Stock List'!$M$11:$M$1010, MATCH(AX508, 'Stock List'!$K$11:$K$1010, 0))/INDEX('Stock List'!$L$11:$L$1010, MATCH(AX508, 'Stock List'!$K$11:$K$1010, 0)))*AW508), 2), 0)</f>
        <v>0</v>
      </c>
      <c r="CR508" s="22"/>
      <c r="CT508" s="106" t="str">
        <f t="shared" si="400"/>
        <v/>
      </c>
      <c r="CU508" s="22" t="str">
        <f t="shared" si="401"/>
        <v/>
      </c>
      <c r="CX508" s="106" t="str">
        <f t="shared" si="402"/>
        <v/>
      </c>
      <c r="CY508" s="20" t="str">
        <f t="shared" si="403"/>
        <v/>
      </c>
      <c r="CZ508" s="22" t="str">
        <f t="shared" si="404"/>
        <v/>
      </c>
      <c r="DB508" s="76" t="str">
        <f>IF($H508="", "", COUNTIF($G$11:$G$1010, "&gt;"&amp;$G508)+1+COUNTIF($G$11:$G508, $G508)-1)</f>
        <v/>
      </c>
      <c r="DC508" s="76" t="str">
        <f>IF($H508="", "", COUNTIF($CZ$11:$CZ$1010, "&gt;"&amp;$CZ508)+1+COUNTIF($CZ$11:$CZ508, $CZ508)-1)</f>
        <v/>
      </c>
      <c r="DE508" s="147" t="str">
        <f t="shared" si="405"/>
        <v/>
      </c>
      <c r="DF508" s="148"/>
      <c r="DG508" s="19" t="str">
        <f t="shared" si="406"/>
        <v/>
      </c>
      <c r="DH508" s="153" t="str">
        <f t="shared" si="407"/>
        <v/>
      </c>
      <c r="DI508" s="19" t="str">
        <f t="shared" si="359"/>
        <v/>
      </c>
      <c r="DJ508" s="153" t="str">
        <f t="shared" si="360"/>
        <v/>
      </c>
      <c r="DK508" s="19" t="str">
        <f t="shared" si="361"/>
        <v/>
      </c>
      <c r="DL508" s="153" t="str">
        <f t="shared" si="362"/>
        <v/>
      </c>
      <c r="DM508" s="19" t="str">
        <f t="shared" si="363"/>
        <v/>
      </c>
      <c r="DN508" s="153" t="str">
        <f t="shared" si="364"/>
        <v/>
      </c>
      <c r="DO508" s="19" t="str">
        <f t="shared" si="365"/>
        <v/>
      </c>
      <c r="DP508" s="153" t="str">
        <f t="shared" si="366"/>
        <v/>
      </c>
      <c r="DQ508" s="19" t="str">
        <f t="shared" si="367"/>
        <v/>
      </c>
      <c r="DR508" s="153" t="str">
        <f t="shared" si="368"/>
        <v/>
      </c>
      <c r="DS508" s="19" t="str">
        <f t="shared" si="369"/>
        <v/>
      </c>
      <c r="DT508" s="153" t="str">
        <f t="shared" si="370"/>
        <v/>
      </c>
      <c r="DU508" s="19" t="str">
        <f t="shared" si="371"/>
        <v/>
      </c>
      <c r="DV508" s="153" t="str">
        <f t="shared" si="372"/>
        <v/>
      </c>
      <c r="DW508" s="19" t="str">
        <f t="shared" si="373"/>
        <v/>
      </c>
      <c r="DX508" s="153" t="str">
        <f t="shared" si="374"/>
        <v/>
      </c>
      <c r="DY508" s="19" t="str">
        <f t="shared" si="375"/>
        <v/>
      </c>
      <c r="DZ508" s="153" t="str">
        <f t="shared" si="376"/>
        <v/>
      </c>
      <c r="EA508" s="19" t="str">
        <f t="shared" si="377"/>
        <v/>
      </c>
      <c r="EB508" s="153" t="str">
        <f t="shared" si="378"/>
        <v/>
      </c>
      <c r="EC508" s="19" t="str">
        <f t="shared" si="379"/>
        <v/>
      </c>
      <c r="ED508" s="153" t="str">
        <f t="shared" si="380"/>
        <v/>
      </c>
      <c r="EE508" s="19" t="str">
        <f t="shared" si="381"/>
        <v/>
      </c>
      <c r="EF508" s="153" t="str">
        <f t="shared" si="382"/>
        <v/>
      </c>
      <c r="EG508" s="19" t="str">
        <f t="shared" si="383"/>
        <v/>
      </c>
      <c r="EH508" s="153" t="str">
        <f t="shared" si="384"/>
        <v/>
      </c>
      <c r="EI508" s="19" t="str">
        <f t="shared" si="385"/>
        <v/>
      </c>
      <c r="EJ508" s="153" t="str">
        <f t="shared" si="386"/>
        <v/>
      </c>
      <c r="EK508" s="19" t="str">
        <f t="shared" si="387"/>
        <v/>
      </c>
      <c r="EL508" s="153" t="str">
        <f t="shared" si="388"/>
        <v/>
      </c>
      <c r="EM508" s="19" t="str">
        <f t="shared" si="389"/>
        <v/>
      </c>
      <c r="EN508" s="153" t="str">
        <f t="shared" si="390"/>
        <v/>
      </c>
      <c r="EO508" s="19" t="str">
        <f t="shared" si="391"/>
        <v/>
      </c>
      <c r="EP508" s="153" t="str">
        <f t="shared" si="392"/>
        <v/>
      </c>
      <c r="EQ508" s="19" t="str">
        <f t="shared" si="393"/>
        <v/>
      </c>
      <c r="ER508" s="153" t="str">
        <f t="shared" si="394"/>
        <v/>
      </c>
      <c r="ES508" s="19" t="str">
        <f t="shared" si="395"/>
        <v/>
      </c>
      <c r="ET508" s="153" t="str">
        <f t="shared" si="396"/>
        <v/>
      </c>
    </row>
    <row r="509" spans="1:150" x14ac:dyDescent="0.25">
      <c r="A509" s="31"/>
      <c r="B509" s="91" t="str">
        <f t="shared" si="397"/>
        <v/>
      </c>
      <c r="C509" s="20" t="str">
        <f t="shared" si="357"/>
        <v/>
      </c>
      <c r="D509" s="97" t="str">
        <f t="shared" si="358"/>
        <v/>
      </c>
      <c r="E509" s="62" t="str">
        <f t="shared" si="398"/>
        <v/>
      </c>
      <c r="F509" s="31"/>
      <c r="G509" s="282"/>
      <c r="H509" s="283"/>
      <c r="I509" s="284"/>
      <c r="J509" s="285"/>
      <c r="K509" s="286"/>
      <c r="L509" s="287"/>
      <c r="M509" s="288"/>
      <c r="N509" s="287"/>
      <c r="O509" s="288"/>
      <c r="P509" s="287"/>
      <c r="Q509" s="288"/>
      <c r="R509" s="287"/>
      <c r="S509" s="288"/>
      <c r="T509" s="287"/>
      <c r="U509" s="288"/>
      <c r="V509" s="287"/>
      <c r="W509" s="288"/>
      <c r="X509" s="287"/>
      <c r="Y509" s="288"/>
      <c r="Z509" s="287"/>
      <c r="AA509" s="288"/>
      <c r="AB509" s="287"/>
      <c r="AC509" s="288"/>
      <c r="AD509" s="287"/>
      <c r="AE509" s="288"/>
      <c r="AF509" s="287"/>
      <c r="AG509" s="288"/>
      <c r="AH509" s="287"/>
      <c r="AI509" s="288"/>
      <c r="AJ509" s="287"/>
      <c r="AK509" s="288"/>
      <c r="AL509" s="287"/>
      <c r="AM509" s="288"/>
      <c r="AN509" s="287"/>
      <c r="AO509" s="288"/>
      <c r="AP509" s="287"/>
      <c r="AQ509" s="288"/>
      <c r="AR509" s="287"/>
      <c r="AS509" s="288"/>
      <c r="AT509" s="287"/>
      <c r="AU509" s="288"/>
      <c r="AV509" s="287"/>
      <c r="AW509" s="288"/>
      <c r="AX509" s="287"/>
      <c r="AY509" s="31"/>
      <c r="BA509" s="76" t="str">
        <f t="shared" si="399"/>
        <v/>
      </c>
      <c r="BC509" s="76" t="str">
        <f>IF('Stock List'!$K509="", "", 'Stock List'!$K509)</f>
        <v/>
      </c>
      <c r="BE509" s="106">
        <f>IFERROR(ROUND(((INDEX('Stock List'!$M$11:$M$1010, MATCH(L509, 'Stock List'!$K$11:$K$1010, 0))/INDEX('Stock List'!$L$11:$L$1010, MATCH(L509, 'Stock List'!$K$11:$K$1010, 0)))*K509), 2), 0)</f>
        <v>0</v>
      </c>
      <c r="BF509" s="20"/>
      <c r="BG509" s="20">
        <f>IFERROR(ROUND(((INDEX('Stock List'!$M$11:$M$1010, MATCH(N509, 'Stock List'!$K$11:$K$1010, 0))/INDEX('Stock List'!$L$11:$L$1010, MATCH(N509, 'Stock List'!$K$11:$K$1010, 0)))*M509), 2), 0)</f>
        <v>0</v>
      </c>
      <c r="BH509" s="20"/>
      <c r="BI509" s="20">
        <f>IFERROR(ROUND(((INDEX('Stock List'!$M$11:$M$1010, MATCH(P509, 'Stock List'!$K$11:$K$1010, 0))/INDEX('Stock List'!$L$11:$L$1010, MATCH(P509, 'Stock List'!$K$11:$K$1010, 0)))*O509), 2), 0)</f>
        <v>0</v>
      </c>
      <c r="BJ509" s="20"/>
      <c r="BK509" s="20">
        <f>IFERROR(ROUND(((INDEX('Stock List'!$M$11:$M$1010, MATCH(R509, 'Stock List'!$K$11:$K$1010, 0))/INDEX('Stock List'!$L$11:$L$1010, MATCH(R509, 'Stock List'!$K$11:$K$1010, 0)))*Q509), 2), 0)</f>
        <v>0</v>
      </c>
      <c r="BL509" s="20"/>
      <c r="BM509" s="20">
        <f>IFERROR(ROUND(((INDEX('Stock List'!$M$11:$M$1010, MATCH(T509, 'Stock List'!$K$11:$K$1010, 0))/INDEX('Stock List'!$L$11:$L$1010, MATCH(T509, 'Stock List'!$K$11:$K$1010, 0)))*S509), 2), 0)</f>
        <v>0</v>
      </c>
      <c r="BN509" s="20"/>
      <c r="BO509" s="20">
        <f>IFERROR(ROUND(((INDEX('Stock List'!$M$11:$M$1010, MATCH(V509, 'Stock List'!$K$11:$K$1010, 0))/INDEX('Stock List'!$L$11:$L$1010, MATCH(V509, 'Stock List'!$K$11:$K$1010, 0)))*U509), 2), 0)</f>
        <v>0</v>
      </c>
      <c r="BP509" s="20"/>
      <c r="BQ509" s="20">
        <f>IFERROR(ROUND(((INDEX('Stock List'!$M$11:$M$1010, MATCH(X509, 'Stock List'!$K$11:$K$1010, 0))/INDEX('Stock List'!$L$11:$L$1010, MATCH(X509, 'Stock List'!$K$11:$K$1010, 0)))*W509), 2), 0)</f>
        <v>0</v>
      </c>
      <c r="BR509" s="20"/>
      <c r="BS509" s="20">
        <f>IFERROR(ROUND(((INDEX('Stock List'!$M$11:$M$1010, MATCH(Z509, 'Stock List'!$K$11:$K$1010, 0))/INDEX('Stock List'!$L$11:$L$1010, MATCH(Z509, 'Stock List'!$K$11:$K$1010, 0)))*Y509), 2), 0)</f>
        <v>0</v>
      </c>
      <c r="BT509" s="20"/>
      <c r="BU509" s="20">
        <f>IFERROR(ROUND(((INDEX('Stock List'!$M$11:$M$1010, MATCH(AB509, 'Stock List'!$K$11:$K$1010, 0))/INDEX('Stock List'!$L$11:$L$1010, MATCH(AB509, 'Stock List'!$K$11:$K$1010, 0)))*AA509), 2), 0)</f>
        <v>0</v>
      </c>
      <c r="BV509" s="20"/>
      <c r="BW509" s="20">
        <f>IFERROR(ROUND(((INDEX('Stock List'!$M$11:$M$1010, MATCH(AD509, 'Stock List'!$K$11:$K$1010, 0))/INDEX('Stock List'!$L$11:$L$1010, MATCH(AD509, 'Stock List'!$K$11:$K$1010, 0)))*AC509), 2), 0)</f>
        <v>0</v>
      </c>
      <c r="BX509" s="20"/>
      <c r="BY509" s="20">
        <f>IFERROR(ROUND(((INDEX('Stock List'!$M$11:$M$1010, MATCH(AF509, 'Stock List'!$K$11:$K$1010, 0))/INDEX('Stock List'!$L$11:$L$1010, MATCH(AF509, 'Stock List'!$K$11:$K$1010, 0)))*AE509), 2), 0)</f>
        <v>0</v>
      </c>
      <c r="BZ509" s="20"/>
      <c r="CA509" s="20">
        <f>IFERROR(ROUND(((INDEX('Stock List'!$M$11:$M$1010, MATCH(AH509, 'Stock List'!$K$11:$K$1010, 0))/INDEX('Stock List'!$L$11:$L$1010, MATCH(AH509, 'Stock List'!$K$11:$K$1010, 0)))*AG509), 2), 0)</f>
        <v>0</v>
      </c>
      <c r="CB509" s="20"/>
      <c r="CC509" s="20">
        <f>IFERROR(ROUND(((INDEX('Stock List'!$M$11:$M$1010, MATCH(AJ509, 'Stock List'!$K$11:$K$1010, 0))/INDEX('Stock List'!$L$11:$L$1010, MATCH(AJ509, 'Stock List'!$K$11:$K$1010, 0)))*AI509), 2), 0)</f>
        <v>0</v>
      </c>
      <c r="CD509" s="20"/>
      <c r="CE509" s="20">
        <f>IFERROR(ROUND(((INDEX('Stock List'!$M$11:$M$1010, MATCH(AL509, 'Stock List'!$K$11:$K$1010, 0))/INDEX('Stock List'!$L$11:$L$1010, MATCH(AL509, 'Stock List'!$K$11:$K$1010, 0)))*AK509), 2), 0)</f>
        <v>0</v>
      </c>
      <c r="CF509" s="20"/>
      <c r="CG509" s="20">
        <f>IFERROR(ROUND(((INDEX('Stock List'!$M$11:$M$1010, MATCH(AN509, 'Stock List'!$K$11:$K$1010, 0))/INDEX('Stock List'!$L$11:$L$1010, MATCH(AN509, 'Stock List'!$K$11:$K$1010, 0)))*AM509), 2), 0)</f>
        <v>0</v>
      </c>
      <c r="CH509" s="20"/>
      <c r="CI509" s="20">
        <f>IFERROR(ROUND(((INDEX('Stock List'!$M$11:$M$1010, MATCH(AP509, 'Stock List'!$K$11:$K$1010, 0))/INDEX('Stock List'!$L$11:$L$1010, MATCH(AP509, 'Stock List'!$K$11:$K$1010, 0)))*AO509), 2), 0)</f>
        <v>0</v>
      </c>
      <c r="CJ509" s="20"/>
      <c r="CK509" s="20">
        <f>IFERROR(ROUND(((INDEX('Stock List'!$M$11:$M$1010, MATCH(AR509, 'Stock List'!$K$11:$K$1010, 0))/INDEX('Stock List'!$L$11:$L$1010, MATCH(AR509, 'Stock List'!$K$11:$K$1010, 0)))*AQ509), 2), 0)</f>
        <v>0</v>
      </c>
      <c r="CL509" s="20"/>
      <c r="CM509" s="20">
        <f>IFERROR(ROUND(((INDEX('Stock List'!$M$11:$M$1010, MATCH(AT509, 'Stock List'!$K$11:$K$1010, 0))/INDEX('Stock List'!$L$11:$L$1010, MATCH(AT509, 'Stock List'!$K$11:$K$1010, 0)))*AS509), 2), 0)</f>
        <v>0</v>
      </c>
      <c r="CN509" s="20"/>
      <c r="CO509" s="20">
        <f>IFERROR(ROUND(((INDEX('Stock List'!$M$11:$M$1010, MATCH(AV509, 'Stock List'!$K$11:$K$1010, 0))/INDEX('Stock List'!$L$11:$L$1010, MATCH(AV509, 'Stock List'!$K$11:$K$1010, 0)))*AU509), 2), 0)</f>
        <v>0</v>
      </c>
      <c r="CP509" s="20"/>
      <c r="CQ509" s="20">
        <f>IFERROR(ROUND(((INDEX('Stock List'!$M$11:$M$1010, MATCH(AX509, 'Stock List'!$K$11:$K$1010, 0))/INDEX('Stock List'!$L$11:$L$1010, MATCH(AX509, 'Stock List'!$K$11:$K$1010, 0)))*AW509), 2), 0)</f>
        <v>0</v>
      </c>
      <c r="CR509" s="22"/>
      <c r="CT509" s="106" t="str">
        <f t="shared" si="400"/>
        <v/>
      </c>
      <c r="CU509" s="22" t="str">
        <f t="shared" si="401"/>
        <v/>
      </c>
      <c r="CX509" s="106" t="str">
        <f t="shared" si="402"/>
        <v/>
      </c>
      <c r="CY509" s="20" t="str">
        <f t="shared" si="403"/>
        <v/>
      </c>
      <c r="CZ509" s="22" t="str">
        <f t="shared" si="404"/>
        <v/>
      </c>
      <c r="DB509" s="76" t="str">
        <f>IF($H509="", "", COUNTIF($G$11:$G$1010, "&gt;"&amp;$G509)+1+COUNTIF($G$11:$G509, $G509)-1)</f>
        <v/>
      </c>
      <c r="DC509" s="76" t="str">
        <f>IF($H509="", "", COUNTIF($CZ$11:$CZ$1010, "&gt;"&amp;$CZ509)+1+COUNTIF($CZ$11:$CZ509, $CZ509)-1)</f>
        <v/>
      </c>
      <c r="DE509" s="147" t="str">
        <f t="shared" si="405"/>
        <v/>
      </c>
      <c r="DF509" s="148"/>
      <c r="DG509" s="19" t="str">
        <f t="shared" si="406"/>
        <v/>
      </c>
      <c r="DH509" s="153" t="str">
        <f t="shared" si="407"/>
        <v/>
      </c>
      <c r="DI509" s="19" t="str">
        <f t="shared" si="359"/>
        <v/>
      </c>
      <c r="DJ509" s="153" t="str">
        <f t="shared" si="360"/>
        <v/>
      </c>
      <c r="DK509" s="19" t="str">
        <f t="shared" si="361"/>
        <v/>
      </c>
      <c r="DL509" s="153" t="str">
        <f t="shared" si="362"/>
        <v/>
      </c>
      <c r="DM509" s="19" t="str">
        <f t="shared" si="363"/>
        <v/>
      </c>
      <c r="DN509" s="153" t="str">
        <f t="shared" si="364"/>
        <v/>
      </c>
      <c r="DO509" s="19" t="str">
        <f t="shared" si="365"/>
        <v/>
      </c>
      <c r="DP509" s="153" t="str">
        <f t="shared" si="366"/>
        <v/>
      </c>
      <c r="DQ509" s="19" t="str">
        <f t="shared" si="367"/>
        <v/>
      </c>
      <c r="DR509" s="153" t="str">
        <f t="shared" si="368"/>
        <v/>
      </c>
      <c r="DS509" s="19" t="str">
        <f t="shared" si="369"/>
        <v/>
      </c>
      <c r="DT509" s="153" t="str">
        <f t="shared" si="370"/>
        <v/>
      </c>
      <c r="DU509" s="19" t="str">
        <f t="shared" si="371"/>
        <v/>
      </c>
      <c r="DV509" s="153" t="str">
        <f t="shared" si="372"/>
        <v/>
      </c>
      <c r="DW509" s="19" t="str">
        <f t="shared" si="373"/>
        <v/>
      </c>
      <c r="DX509" s="153" t="str">
        <f t="shared" si="374"/>
        <v/>
      </c>
      <c r="DY509" s="19" t="str">
        <f t="shared" si="375"/>
        <v/>
      </c>
      <c r="DZ509" s="153" t="str">
        <f t="shared" si="376"/>
        <v/>
      </c>
      <c r="EA509" s="19" t="str">
        <f t="shared" si="377"/>
        <v/>
      </c>
      <c r="EB509" s="153" t="str">
        <f t="shared" si="378"/>
        <v/>
      </c>
      <c r="EC509" s="19" t="str">
        <f t="shared" si="379"/>
        <v/>
      </c>
      <c r="ED509" s="153" t="str">
        <f t="shared" si="380"/>
        <v/>
      </c>
      <c r="EE509" s="19" t="str">
        <f t="shared" si="381"/>
        <v/>
      </c>
      <c r="EF509" s="153" t="str">
        <f t="shared" si="382"/>
        <v/>
      </c>
      <c r="EG509" s="19" t="str">
        <f t="shared" si="383"/>
        <v/>
      </c>
      <c r="EH509" s="153" t="str">
        <f t="shared" si="384"/>
        <v/>
      </c>
      <c r="EI509" s="19" t="str">
        <f t="shared" si="385"/>
        <v/>
      </c>
      <c r="EJ509" s="153" t="str">
        <f t="shared" si="386"/>
        <v/>
      </c>
      <c r="EK509" s="19" t="str">
        <f t="shared" si="387"/>
        <v/>
      </c>
      <c r="EL509" s="153" t="str">
        <f t="shared" si="388"/>
        <v/>
      </c>
      <c r="EM509" s="19" t="str">
        <f t="shared" si="389"/>
        <v/>
      </c>
      <c r="EN509" s="153" t="str">
        <f t="shared" si="390"/>
        <v/>
      </c>
      <c r="EO509" s="19" t="str">
        <f t="shared" si="391"/>
        <v/>
      </c>
      <c r="EP509" s="153" t="str">
        <f t="shared" si="392"/>
        <v/>
      </c>
      <c r="EQ509" s="19" t="str">
        <f t="shared" si="393"/>
        <v/>
      </c>
      <c r="ER509" s="153" t="str">
        <f t="shared" si="394"/>
        <v/>
      </c>
      <c r="ES509" s="19" t="str">
        <f t="shared" si="395"/>
        <v/>
      </c>
      <c r="ET509" s="153" t="str">
        <f t="shared" si="396"/>
        <v/>
      </c>
    </row>
    <row r="510" spans="1:150" x14ac:dyDescent="0.25">
      <c r="A510" s="31"/>
      <c r="B510" s="91" t="str">
        <f t="shared" si="397"/>
        <v/>
      </c>
      <c r="C510" s="20" t="str">
        <f t="shared" si="357"/>
        <v/>
      </c>
      <c r="D510" s="97" t="str">
        <f t="shared" si="358"/>
        <v/>
      </c>
      <c r="E510" s="62" t="str">
        <f t="shared" si="398"/>
        <v/>
      </c>
      <c r="F510" s="31"/>
      <c r="G510" s="282"/>
      <c r="H510" s="283"/>
      <c r="I510" s="284"/>
      <c r="J510" s="285"/>
      <c r="K510" s="286"/>
      <c r="L510" s="287"/>
      <c r="M510" s="288"/>
      <c r="N510" s="287"/>
      <c r="O510" s="288"/>
      <c r="P510" s="287"/>
      <c r="Q510" s="288"/>
      <c r="R510" s="287"/>
      <c r="S510" s="288"/>
      <c r="T510" s="287"/>
      <c r="U510" s="288"/>
      <c r="V510" s="287"/>
      <c r="W510" s="288"/>
      <c r="X510" s="287"/>
      <c r="Y510" s="288"/>
      <c r="Z510" s="287"/>
      <c r="AA510" s="288"/>
      <c r="AB510" s="287"/>
      <c r="AC510" s="288"/>
      <c r="AD510" s="287"/>
      <c r="AE510" s="288"/>
      <c r="AF510" s="287"/>
      <c r="AG510" s="288"/>
      <c r="AH510" s="287"/>
      <c r="AI510" s="288"/>
      <c r="AJ510" s="287"/>
      <c r="AK510" s="288"/>
      <c r="AL510" s="287"/>
      <c r="AM510" s="288"/>
      <c r="AN510" s="287"/>
      <c r="AO510" s="288"/>
      <c r="AP510" s="287"/>
      <c r="AQ510" s="288"/>
      <c r="AR510" s="287"/>
      <c r="AS510" s="288"/>
      <c r="AT510" s="287"/>
      <c r="AU510" s="288"/>
      <c r="AV510" s="287"/>
      <c r="AW510" s="288"/>
      <c r="AX510" s="287"/>
      <c r="AY510" s="31"/>
      <c r="BA510" s="76" t="str">
        <f t="shared" si="399"/>
        <v/>
      </c>
      <c r="BC510" s="76" t="str">
        <f>IF('Stock List'!$K510="", "", 'Stock List'!$K510)</f>
        <v/>
      </c>
      <c r="BE510" s="106">
        <f>IFERROR(ROUND(((INDEX('Stock List'!$M$11:$M$1010, MATCH(L510, 'Stock List'!$K$11:$K$1010, 0))/INDEX('Stock List'!$L$11:$L$1010, MATCH(L510, 'Stock List'!$K$11:$K$1010, 0)))*K510), 2), 0)</f>
        <v>0</v>
      </c>
      <c r="BF510" s="20"/>
      <c r="BG510" s="20">
        <f>IFERROR(ROUND(((INDEX('Stock List'!$M$11:$M$1010, MATCH(N510, 'Stock List'!$K$11:$K$1010, 0))/INDEX('Stock List'!$L$11:$L$1010, MATCH(N510, 'Stock List'!$K$11:$K$1010, 0)))*M510), 2), 0)</f>
        <v>0</v>
      </c>
      <c r="BH510" s="20"/>
      <c r="BI510" s="20">
        <f>IFERROR(ROUND(((INDEX('Stock List'!$M$11:$M$1010, MATCH(P510, 'Stock List'!$K$11:$K$1010, 0))/INDEX('Stock List'!$L$11:$L$1010, MATCH(P510, 'Stock List'!$K$11:$K$1010, 0)))*O510), 2), 0)</f>
        <v>0</v>
      </c>
      <c r="BJ510" s="20"/>
      <c r="BK510" s="20">
        <f>IFERROR(ROUND(((INDEX('Stock List'!$M$11:$M$1010, MATCH(R510, 'Stock List'!$K$11:$K$1010, 0))/INDEX('Stock List'!$L$11:$L$1010, MATCH(R510, 'Stock List'!$K$11:$K$1010, 0)))*Q510), 2), 0)</f>
        <v>0</v>
      </c>
      <c r="BL510" s="20"/>
      <c r="BM510" s="20">
        <f>IFERROR(ROUND(((INDEX('Stock List'!$M$11:$M$1010, MATCH(T510, 'Stock List'!$K$11:$K$1010, 0))/INDEX('Stock List'!$L$11:$L$1010, MATCH(T510, 'Stock List'!$K$11:$K$1010, 0)))*S510), 2), 0)</f>
        <v>0</v>
      </c>
      <c r="BN510" s="20"/>
      <c r="BO510" s="20">
        <f>IFERROR(ROUND(((INDEX('Stock List'!$M$11:$M$1010, MATCH(V510, 'Stock List'!$K$11:$K$1010, 0))/INDEX('Stock List'!$L$11:$L$1010, MATCH(V510, 'Stock List'!$K$11:$K$1010, 0)))*U510), 2), 0)</f>
        <v>0</v>
      </c>
      <c r="BP510" s="20"/>
      <c r="BQ510" s="20">
        <f>IFERROR(ROUND(((INDEX('Stock List'!$M$11:$M$1010, MATCH(X510, 'Stock List'!$K$11:$K$1010, 0))/INDEX('Stock List'!$L$11:$L$1010, MATCH(X510, 'Stock List'!$K$11:$K$1010, 0)))*W510), 2), 0)</f>
        <v>0</v>
      </c>
      <c r="BR510" s="20"/>
      <c r="BS510" s="20">
        <f>IFERROR(ROUND(((INDEX('Stock List'!$M$11:$M$1010, MATCH(Z510, 'Stock List'!$K$11:$K$1010, 0))/INDEX('Stock List'!$L$11:$L$1010, MATCH(Z510, 'Stock List'!$K$11:$K$1010, 0)))*Y510), 2), 0)</f>
        <v>0</v>
      </c>
      <c r="BT510" s="20"/>
      <c r="BU510" s="20">
        <f>IFERROR(ROUND(((INDEX('Stock List'!$M$11:$M$1010, MATCH(AB510, 'Stock List'!$K$11:$K$1010, 0))/INDEX('Stock List'!$L$11:$L$1010, MATCH(AB510, 'Stock List'!$K$11:$K$1010, 0)))*AA510), 2), 0)</f>
        <v>0</v>
      </c>
      <c r="BV510" s="20"/>
      <c r="BW510" s="20">
        <f>IFERROR(ROUND(((INDEX('Stock List'!$M$11:$M$1010, MATCH(AD510, 'Stock List'!$K$11:$K$1010, 0))/INDEX('Stock List'!$L$11:$L$1010, MATCH(AD510, 'Stock List'!$K$11:$K$1010, 0)))*AC510), 2), 0)</f>
        <v>0</v>
      </c>
      <c r="BX510" s="20"/>
      <c r="BY510" s="20">
        <f>IFERROR(ROUND(((INDEX('Stock List'!$M$11:$M$1010, MATCH(AF510, 'Stock List'!$K$11:$K$1010, 0))/INDEX('Stock List'!$L$11:$L$1010, MATCH(AF510, 'Stock List'!$K$11:$K$1010, 0)))*AE510), 2), 0)</f>
        <v>0</v>
      </c>
      <c r="BZ510" s="20"/>
      <c r="CA510" s="20">
        <f>IFERROR(ROUND(((INDEX('Stock List'!$M$11:$M$1010, MATCH(AH510, 'Stock List'!$K$11:$K$1010, 0))/INDEX('Stock List'!$L$11:$L$1010, MATCH(AH510, 'Stock List'!$K$11:$K$1010, 0)))*AG510), 2), 0)</f>
        <v>0</v>
      </c>
      <c r="CB510" s="20"/>
      <c r="CC510" s="20">
        <f>IFERROR(ROUND(((INDEX('Stock List'!$M$11:$M$1010, MATCH(AJ510, 'Stock List'!$K$11:$K$1010, 0))/INDEX('Stock List'!$L$11:$L$1010, MATCH(AJ510, 'Stock List'!$K$11:$K$1010, 0)))*AI510), 2), 0)</f>
        <v>0</v>
      </c>
      <c r="CD510" s="20"/>
      <c r="CE510" s="20">
        <f>IFERROR(ROUND(((INDEX('Stock List'!$M$11:$M$1010, MATCH(AL510, 'Stock List'!$K$11:$K$1010, 0))/INDEX('Stock List'!$L$11:$L$1010, MATCH(AL510, 'Stock List'!$K$11:$K$1010, 0)))*AK510), 2), 0)</f>
        <v>0</v>
      </c>
      <c r="CF510" s="20"/>
      <c r="CG510" s="20">
        <f>IFERROR(ROUND(((INDEX('Stock List'!$M$11:$M$1010, MATCH(AN510, 'Stock List'!$K$11:$K$1010, 0))/INDEX('Stock List'!$L$11:$L$1010, MATCH(AN510, 'Stock List'!$K$11:$K$1010, 0)))*AM510), 2), 0)</f>
        <v>0</v>
      </c>
      <c r="CH510" s="20"/>
      <c r="CI510" s="20">
        <f>IFERROR(ROUND(((INDEX('Stock List'!$M$11:$M$1010, MATCH(AP510, 'Stock List'!$K$11:$K$1010, 0))/INDEX('Stock List'!$L$11:$L$1010, MATCH(AP510, 'Stock List'!$K$11:$K$1010, 0)))*AO510), 2), 0)</f>
        <v>0</v>
      </c>
      <c r="CJ510" s="20"/>
      <c r="CK510" s="20">
        <f>IFERROR(ROUND(((INDEX('Stock List'!$M$11:$M$1010, MATCH(AR510, 'Stock List'!$K$11:$K$1010, 0))/INDEX('Stock List'!$L$11:$L$1010, MATCH(AR510, 'Stock List'!$K$11:$K$1010, 0)))*AQ510), 2), 0)</f>
        <v>0</v>
      </c>
      <c r="CL510" s="20"/>
      <c r="CM510" s="20">
        <f>IFERROR(ROUND(((INDEX('Stock List'!$M$11:$M$1010, MATCH(AT510, 'Stock List'!$K$11:$K$1010, 0))/INDEX('Stock List'!$L$11:$L$1010, MATCH(AT510, 'Stock List'!$K$11:$K$1010, 0)))*AS510), 2), 0)</f>
        <v>0</v>
      </c>
      <c r="CN510" s="20"/>
      <c r="CO510" s="20">
        <f>IFERROR(ROUND(((INDEX('Stock List'!$M$11:$M$1010, MATCH(AV510, 'Stock List'!$K$11:$K$1010, 0))/INDEX('Stock List'!$L$11:$L$1010, MATCH(AV510, 'Stock List'!$K$11:$K$1010, 0)))*AU510), 2), 0)</f>
        <v>0</v>
      </c>
      <c r="CP510" s="20"/>
      <c r="CQ510" s="20">
        <f>IFERROR(ROUND(((INDEX('Stock List'!$M$11:$M$1010, MATCH(AX510, 'Stock List'!$K$11:$K$1010, 0))/INDEX('Stock List'!$L$11:$L$1010, MATCH(AX510, 'Stock List'!$K$11:$K$1010, 0)))*AW510), 2), 0)</f>
        <v>0</v>
      </c>
      <c r="CR510" s="22"/>
      <c r="CT510" s="106" t="str">
        <f t="shared" si="400"/>
        <v/>
      </c>
      <c r="CU510" s="22" t="str">
        <f t="shared" si="401"/>
        <v/>
      </c>
      <c r="CX510" s="106" t="str">
        <f t="shared" si="402"/>
        <v/>
      </c>
      <c r="CY510" s="20" t="str">
        <f t="shared" si="403"/>
        <v/>
      </c>
      <c r="CZ510" s="22" t="str">
        <f t="shared" si="404"/>
        <v/>
      </c>
      <c r="DB510" s="76" t="str">
        <f>IF($H510="", "", COUNTIF($G$11:$G$1010, "&gt;"&amp;$G510)+1+COUNTIF($G$11:$G510, $G510)-1)</f>
        <v/>
      </c>
      <c r="DC510" s="76" t="str">
        <f>IF($H510="", "", COUNTIF($CZ$11:$CZ$1010, "&gt;"&amp;$CZ510)+1+COUNTIF($CZ$11:$CZ510, $CZ510)-1)</f>
        <v/>
      </c>
      <c r="DE510" s="147" t="str">
        <f t="shared" si="405"/>
        <v/>
      </c>
      <c r="DF510" s="148"/>
      <c r="DG510" s="19" t="str">
        <f t="shared" si="406"/>
        <v/>
      </c>
      <c r="DH510" s="153" t="str">
        <f t="shared" si="407"/>
        <v/>
      </c>
      <c r="DI510" s="19" t="str">
        <f t="shared" si="359"/>
        <v/>
      </c>
      <c r="DJ510" s="153" t="str">
        <f t="shared" si="360"/>
        <v/>
      </c>
      <c r="DK510" s="19" t="str">
        <f t="shared" si="361"/>
        <v/>
      </c>
      <c r="DL510" s="153" t="str">
        <f t="shared" si="362"/>
        <v/>
      </c>
      <c r="DM510" s="19" t="str">
        <f t="shared" si="363"/>
        <v/>
      </c>
      <c r="DN510" s="153" t="str">
        <f t="shared" si="364"/>
        <v/>
      </c>
      <c r="DO510" s="19" t="str">
        <f t="shared" si="365"/>
        <v/>
      </c>
      <c r="DP510" s="153" t="str">
        <f t="shared" si="366"/>
        <v/>
      </c>
      <c r="DQ510" s="19" t="str">
        <f t="shared" si="367"/>
        <v/>
      </c>
      <c r="DR510" s="153" t="str">
        <f t="shared" si="368"/>
        <v/>
      </c>
      <c r="DS510" s="19" t="str">
        <f t="shared" si="369"/>
        <v/>
      </c>
      <c r="DT510" s="153" t="str">
        <f t="shared" si="370"/>
        <v/>
      </c>
      <c r="DU510" s="19" t="str">
        <f t="shared" si="371"/>
        <v/>
      </c>
      <c r="DV510" s="153" t="str">
        <f t="shared" si="372"/>
        <v/>
      </c>
      <c r="DW510" s="19" t="str">
        <f t="shared" si="373"/>
        <v/>
      </c>
      <c r="DX510" s="153" t="str">
        <f t="shared" si="374"/>
        <v/>
      </c>
      <c r="DY510" s="19" t="str">
        <f t="shared" si="375"/>
        <v/>
      </c>
      <c r="DZ510" s="153" t="str">
        <f t="shared" si="376"/>
        <v/>
      </c>
      <c r="EA510" s="19" t="str">
        <f t="shared" si="377"/>
        <v/>
      </c>
      <c r="EB510" s="153" t="str">
        <f t="shared" si="378"/>
        <v/>
      </c>
      <c r="EC510" s="19" t="str">
        <f t="shared" si="379"/>
        <v/>
      </c>
      <c r="ED510" s="153" t="str">
        <f t="shared" si="380"/>
        <v/>
      </c>
      <c r="EE510" s="19" t="str">
        <f t="shared" si="381"/>
        <v/>
      </c>
      <c r="EF510" s="153" t="str">
        <f t="shared" si="382"/>
        <v/>
      </c>
      <c r="EG510" s="19" t="str">
        <f t="shared" si="383"/>
        <v/>
      </c>
      <c r="EH510" s="153" t="str">
        <f t="shared" si="384"/>
        <v/>
      </c>
      <c r="EI510" s="19" t="str">
        <f t="shared" si="385"/>
        <v/>
      </c>
      <c r="EJ510" s="153" t="str">
        <f t="shared" si="386"/>
        <v/>
      </c>
      <c r="EK510" s="19" t="str">
        <f t="shared" si="387"/>
        <v/>
      </c>
      <c r="EL510" s="153" t="str">
        <f t="shared" si="388"/>
        <v/>
      </c>
      <c r="EM510" s="19" t="str">
        <f t="shared" si="389"/>
        <v/>
      </c>
      <c r="EN510" s="153" t="str">
        <f t="shared" si="390"/>
        <v/>
      </c>
      <c r="EO510" s="19" t="str">
        <f t="shared" si="391"/>
        <v/>
      </c>
      <c r="EP510" s="153" t="str">
        <f t="shared" si="392"/>
        <v/>
      </c>
      <c r="EQ510" s="19" t="str">
        <f t="shared" si="393"/>
        <v/>
      </c>
      <c r="ER510" s="153" t="str">
        <f t="shared" si="394"/>
        <v/>
      </c>
      <c r="ES510" s="19" t="str">
        <f t="shared" si="395"/>
        <v/>
      </c>
      <c r="ET510" s="153" t="str">
        <f t="shared" si="396"/>
        <v/>
      </c>
    </row>
    <row r="511" spans="1:150" x14ac:dyDescent="0.25">
      <c r="A511" s="31"/>
      <c r="B511" s="91" t="str">
        <f t="shared" si="397"/>
        <v/>
      </c>
      <c r="C511" s="20" t="str">
        <f t="shared" si="357"/>
        <v/>
      </c>
      <c r="D511" s="97" t="str">
        <f t="shared" si="358"/>
        <v/>
      </c>
      <c r="E511" s="62" t="str">
        <f t="shared" si="398"/>
        <v/>
      </c>
      <c r="F511" s="31"/>
      <c r="G511" s="282"/>
      <c r="H511" s="283"/>
      <c r="I511" s="284"/>
      <c r="J511" s="285"/>
      <c r="K511" s="286"/>
      <c r="L511" s="287"/>
      <c r="M511" s="288"/>
      <c r="N511" s="287"/>
      <c r="O511" s="288"/>
      <c r="P511" s="287"/>
      <c r="Q511" s="288"/>
      <c r="R511" s="287"/>
      <c r="S511" s="288"/>
      <c r="T511" s="287"/>
      <c r="U511" s="288"/>
      <c r="V511" s="287"/>
      <c r="W511" s="288"/>
      <c r="X511" s="287"/>
      <c r="Y511" s="288"/>
      <c r="Z511" s="287"/>
      <c r="AA511" s="288"/>
      <c r="AB511" s="287"/>
      <c r="AC511" s="288"/>
      <c r="AD511" s="287"/>
      <c r="AE511" s="288"/>
      <c r="AF511" s="287"/>
      <c r="AG511" s="288"/>
      <c r="AH511" s="287"/>
      <c r="AI511" s="288"/>
      <c r="AJ511" s="287"/>
      <c r="AK511" s="288"/>
      <c r="AL511" s="287"/>
      <c r="AM511" s="288"/>
      <c r="AN511" s="287"/>
      <c r="AO511" s="288"/>
      <c r="AP511" s="287"/>
      <c r="AQ511" s="288"/>
      <c r="AR511" s="287"/>
      <c r="AS511" s="288"/>
      <c r="AT511" s="287"/>
      <c r="AU511" s="288"/>
      <c r="AV511" s="287"/>
      <c r="AW511" s="288"/>
      <c r="AX511" s="287"/>
      <c r="AY511" s="31"/>
      <c r="BA511" s="76" t="str">
        <f t="shared" si="399"/>
        <v/>
      </c>
      <c r="BC511" s="76" t="str">
        <f>IF('Stock List'!$K511="", "", 'Stock List'!$K511)</f>
        <v/>
      </c>
      <c r="BE511" s="106">
        <f>IFERROR(ROUND(((INDEX('Stock List'!$M$11:$M$1010, MATCH(L511, 'Stock List'!$K$11:$K$1010, 0))/INDEX('Stock List'!$L$11:$L$1010, MATCH(L511, 'Stock List'!$K$11:$K$1010, 0)))*K511), 2), 0)</f>
        <v>0</v>
      </c>
      <c r="BF511" s="20"/>
      <c r="BG511" s="20">
        <f>IFERROR(ROUND(((INDEX('Stock List'!$M$11:$M$1010, MATCH(N511, 'Stock List'!$K$11:$K$1010, 0))/INDEX('Stock List'!$L$11:$L$1010, MATCH(N511, 'Stock List'!$K$11:$K$1010, 0)))*M511), 2), 0)</f>
        <v>0</v>
      </c>
      <c r="BH511" s="20"/>
      <c r="BI511" s="20">
        <f>IFERROR(ROUND(((INDEX('Stock List'!$M$11:$M$1010, MATCH(P511, 'Stock List'!$K$11:$K$1010, 0))/INDEX('Stock List'!$L$11:$L$1010, MATCH(P511, 'Stock List'!$K$11:$K$1010, 0)))*O511), 2), 0)</f>
        <v>0</v>
      </c>
      <c r="BJ511" s="20"/>
      <c r="BK511" s="20">
        <f>IFERROR(ROUND(((INDEX('Stock List'!$M$11:$M$1010, MATCH(R511, 'Stock List'!$K$11:$K$1010, 0))/INDEX('Stock List'!$L$11:$L$1010, MATCH(R511, 'Stock List'!$K$11:$K$1010, 0)))*Q511), 2), 0)</f>
        <v>0</v>
      </c>
      <c r="BL511" s="20"/>
      <c r="BM511" s="20">
        <f>IFERROR(ROUND(((INDEX('Stock List'!$M$11:$M$1010, MATCH(T511, 'Stock List'!$K$11:$K$1010, 0))/INDEX('Stock List'!$L$11:$L$1010, MATCH(T511, 'Stock List'!$K$11:$K$1010, 0)))*S511), 2), 0)</f>
        <v>0</v>
      </c>
      <c r="BN511" s="20"/>
      <c r="BO511" s="20">
        <f>IFERROR(ROUND(((INDEX('Stock List'!$M$11:$M$1010, MATCH(V511, 'Stock List'!$K$11:$K$1010, 0))/INDEX('Stock List'!$L$11:$L$1010, MATCH(V511, 'Stock List'!$K$11:$K$1010, 0)))*U511), 2), 0)</f>
        <v>0</v>
      </c>
      <c r="BP511" s="20"/>
      <c r="BQ511" s="20">
        <f>IFERROR(ROUND(((INDEX('Stock List'!$M$11:$M$1010, MATCH(X511, 'Stock List'!$K$11:$K$1010, 0))/INDEX('Stock List'!$L$11:$L$1010, MATCH(X511, 'Stock List'!$K$11:$K$1010, 0)))*W511), 2), 0)</f>
        <v>0</v>
      </c>
      <c r="BR511" s="20"/>
      <c r="BS511" s="20">
        <f>IFERROR(ROUND(((INDEX('Stock List'!$M$11:$M$1010, MATCH(Z511, 'Stock List'!$K$11:$K$1010, 0))/INDEX('Stock List'!$L$11:$L$1010, MATCH(Z511, 'Stock List'!$K$11:$K$1010, 0)))*Y511), 2), 0)</f>
        <v>0</v>
      </c>
      <c r="BT511" s="20"/>
      <c r="BU511" s="20">
        <f>IFERROR(ROUND(((INDEX('Stock List'!$M$11:$M$1010, MATCH(AB511, 'Stock List'!$K$11:$K$1010, 0))/INDEX('Stock List'!$L$11:$L$1010, MATCH(AB511, 'Stock List'!$K$11:$K$1010, 0)))*AA511), 2), 0)</f>
        <v>0</v>
      </c>
      <c r="BV511" s="20"/>
      <c r="BW511" s="20">
        <f>IFERROR(ROUND(((INDEX('Stock List'!$M$11:$M$1010, MATCH(AD511, 'Stock List'!$K$11:$K$1010, 0))/INDEX('Stock List'!$L$11:$L$1010, MATCH(AD511, 'Stock List'!$K$11:$K$1010, 0)))*AC511), 2), 0)</f>
        <v>0</v>
      </c>
      <c r="BX511" s="20"/>
      <c r="BY511" s="20">
        <f>IFERROR(ROUND(((INDEX('Stock List'!$M$11:$M$1010, MATCH(AF511, 'Stock List'!$K$11:$K$1010, 0))/INDEX('Stock List'!$L$11:$L$1010, MATCH(AF511, 'Stock List'!$K$11:$K$1010, 0)))*AE511), 2), 0)</f>
        <v>0</v>
      </c>
      <c r="BZ511" s="20"/>
      <c r="CA511" s="20">
        <f>IFERROR(ROUND(((INDEX('Stock List'!$M$11:$M$1010, MATCH(AH511, 'Stock List'!$K$11:$K$1010, 0))/INDEX('Stock List'!$L$11:$L$1010, MATCH(AH511, 'Stock List'!$K$11:$K$1010, 0)))*AG511), 2), 0)</f>
        <v>0</v>
      </c>
      <c r="CB511" s="20"/>
      <c r="CC511" s="20">
        <f>IFERROR(ROUND(((INDEX('Stock List'!$M$11:$M$1010, MATCH(AJ511, 'Stock List'!$K$11:$K$1010, 0))/INDEX('Stock List'!$L$11:$L$1010, MATCH(AJ511, 'Stock List'!$K$11:$K$1010, 0)))*AI511), 2), 0)</f>
        <v>0</v>
      </c>
      <c r="CD511" s="20"/>
      <c r="CE511" s="20">
        <f>IFERROR(ROUND(((INDEX('Stock List'!$M$11:$M$1010, MATCH(AL511, 'Stock List'!$K$11:$K$1010, 0))/INDEX('Stock List'!$L$11:$L$1010, MATCH(AL511, 'Stock List'!$K$11:$K$1010, 0)))*AK511), 2), 0)</f>
        <v>0</v>
      </c>
      <c r="CF511" s="20"/>
      <c r="CG511" s="20">
        <f>IFERROR(ROUND(((INDEX('Stock List'!$M$11:$M$1010, MATCH(AN511, 'Stock List'!$K$11:$K$1010, 0))/INDEX('Stock List'!$L$11:$L$1010, MATCH(AN511, 'Stock List'!$K$11:$K$1010, 0)))*AM511), 2), 0)</f>
        <v>0</v>
      </c>
      <c r="CH511" s="20"/>
      <c r="CI511" s="20">
        <f>IFERROR(ROUND(((INDEX('Stock List'!$M$11:$M$1010, MATCH(AP511, 'Stock List'!$K$11:$K$1010, 0))/INDEX('Stock List'!$L$11:$L$1010, MATCH(AP511, 'Stock List'!$K$11:$K$1010, 0)))*AO511), 2), 0)</f>
        <v>0</v>
      </c>
      <c r="CJ511" s="20"/>
      <c r="CK511" s="20">
        <f>IFERROR(ROUND(((INDEX('Stock List'!$M$11:$M$1010, MATCH(AR511, 'Stock List'!$K$11:$K$1010, 0))/INDEX('Stock List'!$L$11:$L$1010, MATCH(AR511, 'Stock List'!$K$11:$K$1010, 0)))*AQ511), 2), 0)</f>
        <v>0</v>
      </c>
      <c r="CL511" s="20"/>
      <c r="CM511" s="20">
        <f>IFERROR(ROUND(((INDEX('Stock List'!$M$11:$M$1010, MATCH(AT511, 'Stock List'!$K$11:$K$1010, 0))/INDEX('Stock List'!$L$11:$L$1010, MATCH(AT511, 'Stock List'!$K$11:$K$1010, 0)))*AS511), 2), 0)</f>
        <v>0</v>
      </c>
      <c r="CN511" s="20"/>
      <c r="CO511" s="20">
        <f>IFERROR(ROUND(((INDEX('Stock List'!$M$11:$M$1010, MATCH(AV511, 'Stock List'!$K$11:$K$1010, 0))/INDEX('Stock List'!$L$11:$L$1010, MATCH(AV511, 'Stock List'!$K$11:$K$1010, 0)))*AU511), 2), 0)</f>
        <v>0</v>
      </c>
      <c r="CP511" s="20"/>
      <c r="CQ511" s="20">
        <f>IFERROR(ROUND(((INDEX('Stock List'!$M$11:$M$1010, MATCH(AX511, 'Stock List'!$K$11:$K$1010, 0))/INDEX('Stock List'!$L$11:$L$1010, MATCH(AX511, 'Stock List'!$K$11:$K$1010, 0)))*AW511), 2), 0)</f>
        <v>0</v>
      </c>
      <c r="CR511" s="22"/>
      <c r="CT511" s="106" t="str">
        <f t="shared" si="400"/>
        <v/>
      </c>
      <c r="CU511" s="22" t="str">
        <f t="shared" si="401"/>
        <v/>
      </c>
      <c r="CX511" s="106" t="str">
        <f t="shared" si="402"/>
        <v/>
      </c>
      <c r="CY511" s="20" t="str">
        <f t="shared" si="403"/>
        <v/>
      </c>
      <c r="CZ511" s="22" t="str">
        <f t="shared" si="404"/>
        <v/>
      </c>
      <c r="DB511" s="76" t="str">
        <f>IF($H511="", "", COUNTIF($G$11:$G$1010, "&gt;"&amp;$G511)+1+COUNTIF($G$11:$G511, $G511)-1)</f>
        <v/>
      </c>
      <c r="DC511" s="76" t="str">
        <f>IF($H511="", "", COUNTIF($CZ$11:$CZ$1010, "&gt;"&amp;$CZ511)+1+COUNTIF($CZ$11:$CZ511, $CZ511)-1)</f>
        <v/>
      </c>
      <c r="DE511" s="147" t="str">
        <f t="shared" si="405"/>
        <v/>
      </c>
      <c r="DF511" s="148"/>
      <c r="DG511" s="19" t="str">
        <f t="shared" si="406"/>
        <v/>
      </c>
      <c r="DH511" s="153" t="str">
        <f t="shared" si="407"/>
        <v/>
      </c>
      <c r="DI511" s="19" t="str">
        <f t="shared" si="359"/>
        <v/>
      </c>
      <c r="DJ511" s="153" t="str">
        <f t="shared" si="360"/>
        <v/>
      </c>
      <c r="DK511" s="19" t="str">
        <f t="shared" si="361"/>
        <v/>
      </c>
      <c r="DL511" s="153" t="str">
        <f t="shared" si="362"/>
        <v/>
      </c>
      <c r="DM511" s="19" t="str">
        <f t="shared" si="363"/>
        <v/>
      </c>
      <c r="DN511" s="153" t="str">
        <f t="shared" si="364"/>
        <v/>
      </c>
      <c r="DO511" s="19" t="str">
        <f t="shared" si="365"/>
        <v/>
      </c>
      <c r="DP511" s="153" t="str">
        <f t="shared" si="366"/>
        <v/>
      </c>
      <c r="DQ511" s="19" t="str">
        <f t="shared" si="367"/>
        <v/>
      </c>
      <c r="DR511" s="153" t="str">
        <f t="shared" si="368"/>
        <v/>
      </c>
      <c r="DS511" s="19" t="str">
        <f t="shared" si="369"/>
        <v/>
      </c>
      <c r="DT511" s="153" t="str">
        <f t="shared" si="370"/>
        <v/>
      </c>
      <c r="DU511" s="19" t="str">
        <f t="shared" si="371"/>
        <v/>
      </c>
      <c r="DV511" s="153" t="str">
        <f t="shared" si="372"/>
        <v/>
      </c>
      <c r="DW511" s="19" t="str">
        <f t="shared" si="373"/>
        <v/>
      </c>
      <c r="DX511" s="153" t="str">
        <f t="shared" si="374"/>
        <v/>
      </c>
      <c r="DY511" s="19" t="str">
        <f t="shared" si="375"/>
        <v/>
      </c>
      <c r="DZ511" s="153" t="str">
        <f t="shared" si="376"/>
        <v/>
      </c>
      <c r="EA511" s="19" t="str">
        <f t="shared" si="377"/>
        <v/>
      </c>
      <c r="EB511" s="153" t="str">
        <f t="shared" si="378"/>
        <v/>
      </c>
      <c r="EC511" s="19" t="str">
        <f t="shared" si="379"/>
        <v/>
      </c>
      <c r="ED511" s="153" t="str">
        <f t="shared" si="380"/>
        <v/>
      </c>
      <c r="EE511" s="19" t="str">
        <f t="shared" si="381"/>
        <v/>
      </c>
      <c r="EF511" s="153" t="str">
        <f t="shared" si="382"/>
        <v/>
      </c>
      <c r="EG511" s="19" t="str">
        <f t="shared" si="383"/>
        <v/>
      </c>
      <c r="EH511" s="153" t="str">
        <f t="shared" si="384"/>
        <v/>
      </c>
      <c r="EI511" s="19" t="str">
        <f t="shared" si="385"/>
        <v/>
      </c>
      <c r="EJ511" s="153" t="str">
        <f t="shared" si="386"/>
        <v/>
      </c>
      <c r="EK511" s="19" t="str">
        <f t="shared" si="387"/>
        <v/>
      </c>
      <c r="EL511" s="153" t="str">
        <f t="shared" si="388"/>
        <v/>
      </c>
      <c r="EM511" s="19" t="str">
        <f t="shared" si="389"/>
        <v/>
      </c>
      <c r="EN511" s="153" t="str">
        <f t="shared" si="390"/>
        <v/>
      </c>
      <c r="EO511" s="19" t="str">
        <f t="shared" si="391"/>
        <v/>
      </c>
      <c r="EP511" s="153" t="str">
        <f t="shared" si="392"/>
        <v/>
      </c>
      <c r="EQ511" s="19" t="str">
        <f t="shared" si="393"/>
        <v/>
      </c>
      <c r="ER511" s="153" t="str">
        <f t="shared" si="394"/>
        <v/>
      </c>
      <c r="ES511" s="19" t="str">
        <f t="shared" si="395"/>
        <v/>
      </c>
      <c r="ET511" s="153" t="str">
        <f t="shared" si="396"/>
        <v/>
      </c>
    </row>
    <row r="512" spans="1:150" x14ac:dyDescent="0.25">
      <c r="A512" s="31"/>
      <c r="B512" s="91" t="str">
        <f t="shared" si="397"/>
        <v/>
      </c>
      <c r="C512" s="20" t="str">
        <f t="shared" si="357"/>
        <v/>
      </c>
      <c r="D512" s="97" t="str">
        <f t="shared" si="358"/>
        <v/>
      </c>
      <c r="E512" s="62" t="str">
        <f t="shared" si="398"/>
        <v/>
      </c>
      <c r="F512" s="31"/>
      <c r="G512" s="282"/>
      <c r="H512" s="283"/>
      <c r="I512" s="284"/>
      <c r="J512" s="285"/>
      <c r="K512" s="286"/>
      <c r="L512" s="287"/>
      <c r="M512" s="288"/>
      <c r="N512" s="287"/>
      <c r="O512" s="288"/>
      <c r="P512" s="287"/>
      <c r="Q512" s="288"/>
      <c r="R512" s="287"/>
      <c r="S512" s="288"/>
      <c r="T512" s="287"/>
      <c r="U512" s="288"/>
      <c r="V512" s="287"/>
      <c r="W512" s="288"/>
      <c r="X512" s="287"/>
      <c r="Y512" s="288"/>
      <c r="Z512" s="287"/>
      <c r="AA512" s="288"/>
      <c r="AB512" s="287"/>
      <c r="AC512" s="288"/>
      <c r="AD512" s="287"/>
      <c r="AE512" s="288"/>
      <c r="AF512" s="287"/>
      <c r="AG512" s="288"/>
      <c r="AH512" s="287"/>
      <c r="AI512" s="288"/>
      <c r="AJ512" s="287"/>
      <c r="AK512" s="288"/>
      <c r="AL512" s="287"/>
      <c r="AM512" s="288"/>
      <c r="AN512" s="287"/>
      <c r="AO512" s="288"/>
      <c r="AP512" s="287"/>
      <c r="AQ512" s="288"/>
      <c r="AR512" s="287"/>
      <c r="AS512" s="288"/>
      <c r="AT512" s="287"/>
      <c r="AU512" s="288"/>
      <c r="AV512" s="287"/>
      <c r="AW512" s="288"/>
      <c r="AX512" s="287"/>
      <c r="AY512" s="31"/>
      <c r="BA512" s="76" t="str">
        <f t="shared" si="399"/>
        <v/>
      </c>
      <c r="BC512" s="76" t="str">
        <f>IF('Stock List'!$K512="", "", 'Stock List'!$K512)</f>
        <v/>
      </c>
      <c r="BE512" s="106">
        <f>IFERROR(ROUND(((INDEX('Stock List'!$M$11:$M$1010, MATCH(L512, 'Stock List'!$K$11:$K$1010, 0))/INDEX('Stock List'!$L$11:$L$1010, MATCH(L512, 'Stock List'!$K$11:$K$1010, 0)))*K512), 2), 0)</f>
        <v>0</v>
      </c>
      <c r="BF512" s="20"/>
      <c r="BG512" s="20">
        <f>IFERROR(ROUND(((INDEX('Stock List'!$M$11:$M$1010, MATCH(N512, 'Stock List'!$K$11:$K$1010, 0))/INDEX('Stock List'!$L$11:$L$1010, MATCH(N512, 'Stock List'!$K$11:$K$1010, 0)))*M512), 2), 0)</f>
        <v>0</v>
      </c>
      <c r="BH512" s="20"/>
      <c r="BI512" s="20">
        <f>IFERROR(ROUND(((INDEX('Stock List'!$M$11:$M$1010, MATCH(P512, 'Stock List'!$K$11:$K$1010, 0))/INDEX('Stock List'!$L$11:$L$1010, MATCH(P512, 'Stock List'!$K$11:$K$1010, 0)))*O512), 2), 0)</f>
        <v>0</v>
      </c>
      <c r="BJ512" s="20"/>
      <c r="BK512" s="20">
        <f>IFERROR(ROUND(((INDEX('Stock List'!$M$11:$M$1010, MATCH(R512, 'Stock List'!$K$11:$K$1010, 0))/INDEX('Stock List'!$L$11:$L$1010, MATCH(R512, 'Stock List'!$K$11:$K$1010, 0)))*Q512), 2), 0)</f>
        <v>0</v>
      </c>
      <c r="BL512" s="20"/>
      <c r="BM512" s="20">
        <f>IFERROR(ROUND(((INDEX('Stock List'!$M$11:$M$1010, MATCH(T512, 'Stock List'!$K$11:$K$1010, 0))/INDEX('Stock List'!$L$11:$L$1010, MATCH(T512, 'Stock List'!$K$11:$K$1010, 0)))*S512), 2), 0)</f>
        <v>0</v>
      </c>
      <c r="BN512" s="20"/>
      <c r="BO512" s="20">
        <f>IFERROR(ROUND(((INDEX('Stock List'!$M$11:$M$1010, MATCH(V512, 'Stock List'!$K$11:$K$1010, 0))/INDEX('Stock List'!$L$11:$L$1010, MATCH(V512, 'Stock List'!$K$11:$K$1010, 0)))*U512), 2), 0)</f>
        <v>0</v>
      </c>
      <c r="BP512" s="20"/>
      <c r="BQ512" s="20">
        <f>IFERROR(ROUND(((INDEX('Stock List'!$M$11:$M$1010, MATCH(X512, 'Stock List'!$K$11:$K$1010, 0))/INDEX('Stock List'!$L$11:$L$1010, MATCH(X512, 'Stock List'!$K$11:$K$1010, 0)))*W512), 2), 0)</f>
        <v>0</v>
      </c>
      <c r="BR512" s="20"/>
      <c r="BS512" s="20">
        <f>IFERROR(ROUND(((INDEX('Stock List'!$M$11:$M$1010, MATCH(Z512, 'Stock List'!$K$11:$K$1010, 0))/INDEX('Stock List'!$L$11:$L$1010, MATCH(Z512, 'Stock List'!$K$11:$K$1010, 0)))*Y512), 2), 0)</f>
        <v>0</v>
      </c>
      <c r="BT512" s="20"/>
      <c r="BU512" s="20">
        <f>IFERROR(ROUND(((INDEX('Stock List'!$M$11:$M$1010, MATCH(AB512, 'Stock List'!$K$11:$K$1010, 0))/INDEX('Stock List'!$L$11:$L$1010, MATCH(AB512, 'Stock List'!$K$11:$K$1010, 0)))*AA512), 2), 0)</f>
        <v>0</v>
      </c>
      <c r="BV512" s="20"/>
      <c r="BW512" s="20">
        <f>IFERROR(ROUND(((INDEX('Stock List'!$M$11:$M$1010, MATCH(AD512, 'Stock List'!$K$11:$K$1010, 0))/INDEX('Stock List'!$L$11:$L$1010, MATCH(AD512, 'Stock List'!$K$11:$K$1010, 0)))*AC512), 2), 0)</f>
        <v>0</v>
      </c>
      <c r="BX512" s="20"/>
      <c r="BY512" s="20">
        <f>IFERROR(ROUND(((INDEX('Stock List'!$M$11:$M$1010, MATCH(AF512, 'Stock List'!$K$11:$K$1010, 0))/INDEX('Stock List'!$L$11:$L$1010, MATCH(AF512, 'Stock List'!$K$11:$K$1010, 0)))*AE512), 2), 0)</f>
        <v>0</v>
      </c>
      <c r="BZ512" s="20"/>
      <c r="CA512" s="20">
        <f>IFERROR(ROUND(((INDEX('Stock List'!$M$11:$M$1010, MATCH(AH512, 'Stock List'!$K$11:$K$1010, 0))/INDEX('Stock List'!$L$11:$L$1010, MATCH(AH512, 'Stock List'!$K$11:$K$1010, 0)))*AG512), 2), 0)</f>
        <v>0</v>
      </c>
      <c r="CB512" s="20"/>
      <c r="CC512" s="20">
        <f>IFERROR(ROUND(((INDEX('Stock List'!$M$11:$M$1010, MATCH(AJ512, 'Stock List'!$K$11:$K$1010, 0))/INDEX('Stock List'!$L$11:$L$1010, MATCH(AJ512, 'Stock List'!$K$11:$K$1010, 0)))*AI512), 2), 0)</f>
        <v>0</v>
      </c>
      <c r="CD512" s="20"/>
      <c r="CE512" s="20">
        <f>IFERROR(ROUND(((INDEX('Stock List'!$M$11:$M$1010, MATCH(AL512, 'Stock List'!$K$11:$K$1010, 0))/INDEX('Stock List'!$L$11:$L$1010, MATCH(AL512, 'Stock List'!$K$11:$K$1010, 0)))*AK512), 2), 0)</f>
        <v>0</v>
      </c>
      <c r="CF512" s="20"/>
      <c r="CG512" s="20">
        <f>IFERROR(ROUND(((INDEX('Stock List'!$M$11:$M$1010, MATCH(AN512, 'Stock List'!$K$11:$K$1010, 0))/INDEX('Stock List'!$L$11:$L$1010, MATCH(AN512, 'Stock List'!$K$11:$K$1010, 0)))*AM512), 2), 0)</f>
        <v>0</v>
      </c>
      <c r="CH512" s="20"/>
      <c r="CI512" s="20">
        <f>IFERROR(ROUND(((INDEX('Stock List'!$M$11:$M$1010, MATCH(AP512, 'Stock List'!$K$11:$K$1010, 0))/INDEX('Stock List'!$L$11:$L$1010, MATCH(AP512, 'Stock List'!$K$11:$K$1010, 0)))*AO512), 2), 0)</f>
        <v>0</v>
      </c>
      <c r="CJ512" s="20"/>
      <c r="CK512" s="20">
        <f>IFERROR(ROUND(((INDEX('Stock List'!$M$11:$M$1010, MATCH(AR512, 'Stock List'!$K$11:$K$1010, 0))/INDEX('Stock List'!$L$11:$L$1010, MATCH(AR512, 'Stock List'!$K$11:$K$1010, 0)))*AQ512), 2), 0)</f>
        <v>0</v>
      </c>
      <c r="CL512" s="20"/>
      <c r="CM512" s="20">
        <f>IFERROR(ROUND(((INDEX('Stock List'!$M$11:$M$1010, MATCH(AT512, 'Stock List'!$K$11:$K$1010, 0))/INDEX('Stock List'!$L$11:$L$1010, MATCH(AT512, 'Stock List'!$K$11:$K$1010, 0)))*AS512), 2), 0)</f>
        <v>0</v>
      </c>
      <c r="CN512" s="20"/>
      <c r="CO512" s="20">
        <f>IFERROR(ROUND(((INDEX('Stock List'!$M$11:$M$1010, MATCH(AV512, 'Stock List'!$K$11:$K$1010, 0))/INDEX('Stock List'!$L$11:$L$1010, MATCH(AV512, 'Stock List'!$K$11:$K$1010, 0)))*AU512), 2), 0)</f>
        <v>0</v>
      </c>
      <c r="CP512" s="20"/>
      <c r="CQ512" s="20">
        <f>IFERROR(ROUND(((INDEX('Stock List'!$M$11:$M$1010, MATCH(AX512, 'Stock List'!$K$11:$K$1010, 0))/INDEX('Stock List'!$L$11:$L$1010, MATCH(AX512, 'Stock List'!$K$11:$K$1010, 0)))*AW512), 2), 0)</f>
        <v>0</v>
      </c>
      <c r="CR512" s="22"/>
      <c r="CT512" s="106" t="str">
        <f t="shared" si="400"/>
        <v/>
      </c>
      <c r="CU512" s="22" t="str">
        <f t="shared" si="401"/>
        <v/>
      </c>
      <c r="CX512" s="106" t="str">
        <f t="shared" si="402"/>
        <v/>
      </c>
      <c r="CY512" s="20" t="str">
        <f t="shared" si="403"/>
        <v/>
      </c>
      <c r="CZ512" s="22" t="str">
        <f t="shared" si="404"/>
        <v/>
      </c>
      <c r="DB512" s="76" t="str">
        <f>IF($H512="", "", COUNTIF($G$11:$G$1010, "&gt;"&amp;$G512)+1+COUNTIF($G$11:$G512, $G512)-1)</f>
        <v/>
      </c>
      <c r="DC512" s="76" t="str">
        <f>IF($H512="", "", COUNTIF($CZ$11:$CZ$1010, "&gt;"&amp;$CZ512)+1+COUNTIF($CZ$11:$CZ512, $CZ512)-1)</f>
        <v/>
      </c>
      <c r="DE512" s="147" t="str">
        <f t="shared" si="405"/>
        <v/>
      </c>
      <c r="DF512" s="148"/>
      <c r="DG512" s="19" t="str">
        <f t="shared" si="406"/>
        <v/>
      </c>
      <c r="DH512" s="153" t="str">
        <f t="shared" si="407"/>
        <v/>
      </c>
      <c r="DI512" s="19" t="str">
        <f t="shared" si="359"/>
        <v/>
      </c>
      <c r="DJ512" s="153" t="str">
        <f t="shared" si="360"/>
        <v/>
      </c>
      <c r="DK512" s="19" t="str">
        <f t="shared" si="361"/>
        <v/>
      </c>
      <c r="DL512" s="153" t="str">
        <f t="shared" si="362"/>
        <v/>
      </c>
      <c r="DM512" s="19" t="str">
        <f t="shared" si="363"/>
        <v/>
      </c>
      <c r="DN512" s="153" t="str">
        <f t="shared" si="364"/>
        <v/>
      </c>
      <c r="DO512" s="19" t="str">
        <f t="shared" si="365"/>
        <v/>
      </c>
      <c r="DP512" s="153" t="str">
        <f t="shared" si="366"/>
        <v/>
      </c>
      <c r="DQ512" s="19" t="str">
        <f t="shared" si="367"/>
        <v/>
      </c>
      <c r="DR512" s="153" t="str">
        <f t="shared" si="368"/>
        <v/>
      </c>
      <c r="DS512" s="19" t="str">
        <f t="shared" si="369"/>
        <v/>
      </c>
      <c r="DT512" s="153" t="str">
        <f t="shared" si="370"/>
        <v/>
      </c>
      <c r="DU512" s="19" t="str">
        <f t="shared" si="371"/>
        <v/>
      </c>
      <c r="DV512" s="153" t="str">
        <f t="shared" si="372"/>
        <v/>
      </c>
      <c r="DW512" s="19" t="str">
        <f t="shared" si="373"/>
        <v/>
      </c>
      <c r="DX512" s="153" t="str">
        <f t="shared" si="374"/>
        <v/>
      </c>
      <c r="DY512" s="19" t="str">
        <f t="shared" si="375"/>
        <v/>
      </c>
      <c r="DZ512" s="153" t="str">
        <f t="shared" si="376"/>
        <v/>
      </c>
      <c r="EA512" s="19" t="str">
        <f t="shared" si="377"/>
        <v/>
      </c>
      <c r="EB512" s="153" t="str">
        <f t="shared" si="378"/>
        <v/>
      </c>
      <c r="EC512" s="19" t="str">
        <f t="shared" si="379"/>
        <v/>
      </c>
      <c r="ED512" s="153" t="str">
        <f t="shared" si="380"/>
        <v/>
      </c>
      <c r="EE512" s="19" t="str">
        <f t="shared" si="381"/>
        <v/>
      </c>
      <c r="EF512" s="153" t="str">
        <f t="shared" si="382"/>
        <v/>
      </c>
      <c r="EG512" s="19" t="str">
        <f t="shared" si="383"/>
        <v/>
      </c>
      <c r="EH512" s="153" t="str">
        <f t="shared" si="384"/>
        <v/>
      </c>
      <c r="EI512" s="19" t="str">
        <f t="shared" si="385"/>
        <v/>
      </c>
      <c r="EJ512" s="153" t="str">
        <f t="shared" si="386"/>
        <v/>
      </c>
      <c r="EK512" s="19" t="str">
        <f t="shared" si="387"/>
        <v/>
      </c>
      <c r="EL512" s="153" t="str">
        <f t="shared" si="388"/>
        <v/>
      </c>
      <c r="EM512" s="19" t="str">
        <f t="shared" si="389"/>
        <v/>
      </c>
      <c r="EN512" s="153" t="str">
        <f t="shared" si="390"/>
        <v/>
      </c>
      <c r="EO512" s="19" t="str">
        <f t="shared" si="391"/>
        <v/>
      </c>
      <c r="EP512" s="153" t="str">
        <f t="shared" si="392"/>
        <v/>
      </c>
      <c r="EQ512" s="19" t="str">
        <f t="shared" si="393"/>
        <v/>
      </c>
      <c r="ER512" s="153" t="str">
        <f t="shared" si="394"/>
        <v/>
      </c>
      <c r="ES512" s="19" t="str">
        <f t="shared" si="395"/>
        <v/>
      </c>
      <c r="ET512" s="153" t="str">
        <f t="shared" si="396"/>
        <v/>
      </c>
    </row>
    <row r="513" spans="1:150" x14ac:dyDescent="0.25">
      <c r="A513" s="31"/>
      <c r="B513" s="91" t="str">
        <f t="shared" si="397"/>
        <v/>
      </c>
      <c r="C513" s="20" t="str">
        <f t="shared" si="357"/>
        <v/>
      </c>
      <c r="D513" s="97" t="str">
        <f t="shared" si="358"/>
        <v/>
      </c>
      <c r="E513" s="62" t="str">
        <f t="shared" si="398"/>
        <v/>
      </c>
      <c r="F513" s="31"/>
      <c r="G513" s="282"/>
      <c r="H513" s="283"/>
      <c r="I513" s="284"/>
      <c r="J513" s="285"/>
      <c r="K513" s="286"/>
      <c r="L513" s="287"/>
      <c r="M513" s="288"/>
      <c r="N513" s="287"/>
      <c r="O513" s="288"/>
      <c r="P513" s="287"/>
      <c r="Q513" s="288"/>
      <c r="R513" s="287"/>
      <c r="S513" s="288"/>
      <c r="T513" s="287"/>
      <c r="U513" s="288"/>
      <c r="V513" s="287"/>
      <c r="W513" s="288"/>
      <c r="X513" s="287"/>
      <c r="Y513" s="288"/>
      <c r="Z513" s="287"/>
      <c r="AA513" s="288"/>
      <c r="AB513" s="287"/>
      <c r="AC513" s="288"/>
      <c r="AD513" s="287"/>
      <c r="AE513" s="288"/>
      <c r="AF513" s="287"/>
      <c r="AG513" s="288"/>
      <c r="AH513" s="287"/>
      <c r="AI513" s="288"/>
      <c r="AJ513" s="287"/>
      <c r="AK513" s="288"/>
      <c r="AL513" s="287"/>
      <c r="AM513" s="288"/>
      <c r="AN513" s="287"/>
      <c r="AO513" s="288"/>
      <c r="AP513" s="287"/>
      <c r="AQ513" s="288"/>
      <c r="AR513" s="287"/>
      <c r="AS513" s="288"/>
      <c r="AT513" s="287"/>
      <c r="AU513" s="288"/>
      <c r="AV513" s="287"/>
      <c r="AW513" s="288"/>
      <c r="AX513" s="287"/>
      <c r="AY513" s="31"/>
      <c r="BA513" s="76" t="str">
        <f t="shared" si="399"/>
        <v/>
      </c>
      <c r="BC513" s="76" t="str">
        <f>IF('Stock List'!$K513="", "", 'Stock List'!$K513)</f>
        <v/>
      </c>
      <c r="BE513" s="106">
        <f>IFERROR(ROUND(((INDEX('Stock List'!$M$11:$M$1010, MATCH(L513, 'Stock List'!$K$11:$K$1010, 0))/INDEX('Stock List'!$L$11:$L$1010, MATCH(L513, 'Stock List'!$K$11:$K$1010, 0)))*K513), 2), 0)</f>
        <v>0</v>
      </c>
      <c r="BF513" s="20"/>
      <c r="BG513" s="20">
        <f>IFERROR(ROUND(((INDEX('Stock List'!$M$11:$M$1010, MATCH(N513, 'Stock List'!$K$11:$K$1010, 0))/INDEX('Stock List'!$L$11:$L$1010, MATCH(N513, 'Stock List'!$K$11:$K$1010, 0)))*M513), 2), 0)</f>
        <v>0</v>
      </c>
      <c r="BH513" s="20"/>
      <c r="BI513" s="20">
        <f>IFERROR(ROUND(((INDEX('Stock List'!$M$11:$M$1010, MATCH(P513, 'Stock List'!$K$11:$K$1010, 0))/INDEX('Stock List'!$L$11:$L$1010, MATCH(P513, 'Stock List'!$K$11:$K$1010, 0)))*O513), 2), 0)</f>
        <v>0</v>
      </c>
      <c r="BJ513" s="20"/>
      <c r="BK513" s="20">
        <f>IFERROR(ROUND(((INDEX('Stock List'!$M$11:$M$1010, MATCH(R513, 'Stock List'!$K$11:$K$1010, 0))/INDEX('Stock List'!$L$11:$L$1010, MATCH(R513, 'Stock List'!$K$11:$K$1010, 0)))*Q513), 2), 0)</f>
        <v>0</v>
      </c>
      <c r="BL513" s="20"/>
      <c r="BM513" s="20">
        <f>IFERROR(ROUND(((INDEX('Stock List'!$M$11:$M$1010, MATCH(T513, 'Stock List'!$K$11:$K$1010, 0))/INDEX('Stock List'!$L$11:$L$1010, MATCH(T513, 'Stock List'!$K$11:$K$1010, 0)))*S513), 2), 0)</f>
        <v>0</v>
      </c>
      <c r="BN513" s="20"/>
      <c r="BO513" s="20">
        <f>IFERROR(ROUND(((INDEX('Stock List'!$M$11:$M$1010, MATCH(V513, 'Stock List'!$K$11:$K$1010, 0))/INDEX('Stock List'!$L$11:$L$1010, MATCH(V513, 'Stock List'!$K$11:$K$1010, 0)))*U513), 2), 0)</f>
        <v>0</v>
      </c>
      <c r="BP513" s="20"/>
      <c r="BQ513" s="20">
        <f>IFERROR(ROUND(((INDEX('Stock List'!$M$11:$M$1010, MATCH(X513, 'Stock List'!$K$11:$K$1010, 0))/INDEX('Stock List'!$L$11:$L$1010, MATCH(X513, 'Stock List'!$K$11:$K$1010, 0)))*W513), 2), 0)</f>
        <v>0</v>
      </c>
      <c r="BR513" s="20"/>
      <c r="BS513" s="20">
        <f>IFERROR(ROUND(((INDEX('Stock List'!$M$11:$M$1010, MATCH(Z513, 'Stock List'!$K$11:$K$1010, 0))/INDEX('Stock List'!$L$11:$L$1010, MATCH(Z513, 'Stock List'!$K$11:$K$1010, 0)))*Y513), 2), 0)</f>
        <v>0</v>
      </c>
      <c r="BT513" s="20"/>
      <c r="BU513" s="20">
        <f>IFERROR(ROUND(((INDEX('Stock List'!$M$11:$M$1010, MATCH(AB513, 'Stock List'!$K$11:$K$1010, 0))/INDEX('Stock List'!$L$11:$L$1010, MATCH(AB513, 'Stock List'!$K$11:$K$1010, 0)))*AA513), 2), 0)</f>
        <v>0</v>
      </c>
      <c r="BV513" s="20"/>
      <c r="BW513" s="20">
        <f>IFERROR(ROUND(((INDEX('Stock List'!$M$11:$M$1010, MATCH(AD513, 'Stock List'!$K$11:$K$1010, 0))/INDEX('Stock List'!$L$11:$L$1010, MATCH(AD513, 'Stock List'!$K$11:$K$1010, 0)))*AC513), 2), 0)</f>
        <v>0</v>
      </c>
      <c r="BX513" s="20"/>
      <c r="BY513" s="20">
        <f>IFERROR(ROUND(((INDEX('Stock List'!$M$11:$M$1010, MATCH(AF513, 'Stock List'!$K$11:$K$1010, 0))/INDEX('Stock List'!$L$11:$L$1010, MATCH(AF513, 'Stock List'!$K$11:$K$1010, 0)))*AE513), 2), 0)</f>
        <v>0</v>
      </c>
      <c r="BZ513" s="20"/>
      <c r="CA513" s="20">
        <f>IFERROR(ROUND(((INDEX('Stock List'!$M$11:$M$1010, MATCH(AH513, 'Stock List'!$K$11:$K$1010, 0))/INDEX('Stock List'!$L$11:$L$1010, MATCH(AH513, 'Stock List'!$K$11:$K$1010, 0)))*AG513), 2), 0)</f>
        <v>0</v>
      </c>
      <c r="CB513" s="20"/>
      <c r="CC513" s="20">
        <f>IFERROR(ROUND(((INDEX('Stock List'!$M$11:$M$1010, MATCH(AJ513, 'Stock List'!$K$11:$K$1010, 0))/INDEX('Stock List'!$L$11:$L$1010, MATCH(AJ513, 'Stock List'!$K$11:$K$1010, 0)))*AI513), 2), 0)</f>
        <v>0</v>
      </c>
      <c r="CD513" s="20"/>
      <c r="CE513" s="20">
        <f>IFERROR(ROUND(((INDEX('Stock List'!$M$11:$M$1010, MATCH(AL513, 'Stock List'!$K$11:$K$1010, 0))/INDEX('Stock List'!$L$11:$L$1010, MATCH(AL513, 'Stock List'!$K$11:$K$1010, 0)))*AK513), 2), 0)</f>
        <v>0</v>
      </c>
      <c r="CF513" s="20"/>
      <c r="CG513" s="20">
        <f>IFERROR(ROUND(((INDEX('Stock List'!$M$11:$M$1010, MATCH(AN513, 'Stock List'!$K$11:$K$1010, 0))/INDEX('Stock List'!$L$11:$L$1010, MATCH(AN513, 'Stock List'!$K$11:$K$1010, 0)))*AM513), 2), 0)</f>
        <v>0</v>
      </c>
      <c r="CH513" s="20"/>
      <c r="CI513" s="20">
        <f>IFERROR(ROUND(((INDEX('Stock List'!$M$11:$M$1010, MATCH(AP513, 'Stock List'!$K$11:$K$1010, 0))/INDEX('Stock List'!$L$11:$L$1010, MATCH(AP513, 'Stock List'!$K$11:$K$1010, 0)))*AO513), 2), 0)</f>
        <v>0</v>
      </c>
      <c r="CJ513" s="20"/>
      <c r="CK513" s="20">
        <f>IFERROR(ROUND(((INDEX('Stock List'!$M$11:$M$1010, MATCH(AR513, 'Stock List'!$K$11:$K$1010, 0))/INDEX('Stock List'!$L$11:$L$1010, MATCH(AR513, 'Stock List'!$K$11:$K$1010, 0)))*AQ513), 2), 0)</f>
        <v>0</v>
      </c>
      <c r="CL513" s="20"/>
      <c r="CM513" s="20">
        <f>IFERROR(ROUND(((INDEX('Stock List'!$M$11:$M$1010, MATCH(AT513, 'Stock List'!$K$11:$K$1010, 0))/INDEX('Stock List'!$L$11:$L$1010, MATCH(AT513, 'Stock List'!$K$11:$K$1010, 0)))*AS513), 2), 0)</f>
        <v>0</v>
      </c>
      <c r="CN513" s="20"/>
      <c r="CO513" s="20">
        <f>IFERROR(ROUND(((INDEX('Stock List'!$M$11:$M$1010, MATCH(AV513, 'Stock List'!$K$11:$K$1010, 0))/INDEX('Stock List'!$L$11:$L$1010, MATCH(AV513, 'Stock List'!$K$11:$K$1010, 0)))*AU513), 2), 0)</f>
        <v>0</v>
      </c>
      <c r="CP513" s="20"/>
      <c r="CQ513" s="20">
        <f>IFERROR(ROUND(((INDEX('Stock List'!$M$11:$M$1010, MATCH(AX513, 'Stock List'!$K$11:$K$1010, 0))/INDEX('Stock List'!$L$11:$L$1010, MATCH(AX513, 'Stock List'!$K$11:$K$1010, 0)))*AW513), 2), 0)</f>
        <v>0</v>
      </c>
      <c r="CR513" s="22"/>
      <c r="CT513" s="106" t="str">
        <f t="shared" si="400"/>
        <v/>
      </c>
      <c r="CU513" s="22" t="str">
        <f t="shared" si="401"/>
        <v/>
      </c>
      <c r="CX513" s="106" t="str">
        <f t="shared" si="402"/>
        <v/>
      </c>
      <c r="CY513" s="20" t="str">
        <f t="shared" si="403"/>
        <v/>
      </c>
      <c r="CZ513" s="22" t="str">
        <f t="shared" si="404"/>
        <v/>
      </c>
      <c r="DB513" s="76" t="str">
        <f>IF($H513="", "", COUNTIF($G$11:$G$1010, "&gt;"&amp;$G513)+1+COUNTIF($G$11:$G513, $G513)-1)</f>
        <v/>
      </c>
      <c r="DC513" s="76" t="str">
        <f>IF($H513="", "", COUNTIF($CZ$11:$CZ$1010, "&gt;"&amp;$CZ513)+1+COUNTIF($CZ$11:$CZ513, $CZ513)-1)</f>
        <v/>
      </c>
      <c r="DE513" s="147" t="str">
        <f t="shared" si="405"/>
        <v/>
      </c>
      <c r="DF513" s="148"/>
      <c r="DG513" s="19" t="str">
        <f t="shared" si="406"/>
        <v/>
      </c>
      <c r="DH513" s="153" t="str">
        <f t="shared" si="407"/>
        <v/>
      </c>
      <c r="DI513" s="19" t="str">
        <f t="shared" si="359"/>
        <v/>
      </c>
      <c r="DJ513" s="153" t="str">
        <f t="shared" si="360"/>
        <v/>
      </c>
      <c r="DK513" s="19" t="str">
        <f t="shared" si="361"/>
        <v/>
      </c>
      <c r="DL513" s="153" t="str">
        <f t="shared" si="362"/>
        <v/>
      </c>
      <c r="DM513" s="19" t="str">
        <f t="shared" si="363"/>
        <v/>
      </c>
      <c r="DN513" s="153" t="str">
        <f t="shared" si="364"/>
        <v/>
      </c>
      <c r="DO513" s="19" t="str">
        <f t="shared" si="365"/>
        <v/>
      </c>
      <c r="DP513" s="153" t="str">
        <f t="shared" si="366"/>
        <v/>
      </c>
      <c r="DQ513" s="19" t="str">
        <f t="shared" si="367"/>
        <v/>
      </c>
      <c r="DR513" s="153" t="str">
        <f t="shared" si="368"/>
        <v/>
      </c>
      <c r="DS513" s="19" t="str">
        <f t="shared" si="369"/>
        <v/>
      </c>
      <c r="DT513" s="153" t="str">
        <f t="shared" si="370"/>
        <v/>
      </c>
      <c r="DU513" s="19" t="str">
        <f t="shared" si="371"/>
        <v/>
      </c>
      <c r="DV513" s="153" t="str">
        <f t="shared" si="372"/>
        <v/>
      </c>
      <c r="DW513" s="19" t="str">
        <f t="shared" si="373"/>
        <v/>
      </c>
      <c r="DX513" s="153" t="str">
        <f t="shared" si="374"/>
        <v/>
      </c>
      <c r="DY513" s="19" t="str">
        <f t="shared" si="375"/>
        <v/>
      </c>
      <c r="DZ513" s="153" t="str">
        <f t="shared" si="376"/>
        <v/>
      </c>
      <c r="EA513" s="19" t="str">
        <f t="shared" si="377"/>
        <v/>
      </c>
      <c r="EB513" s="153" t="str">
        <f t="shared" si="378"/>
        <v/>
      </c>
      <c r="EC513" s="19" t="str">
        <f t="shared" si="379"/>
        <v/>
      </c>
      <c r="ED513" s="153" t="str">
        <f t="shared" si="380"/>
        <v/>
      </c>
      <c r="EE513" s="19" t="str">
        <f t="shared" si="381"/>
        <v/>
      </c>
      <c r="EF513" s="153" t="str">
        <f t="shared" si="382"/>
        <v/>
      </c>
      <c r="EG513" s="19" t="str">
        <f t="shared" si="383"/>
        <v/>
      </c>
      <c r="EH513" s="153" t="str">
        <f t="shared" si="384"/>
        <v/>
      </c>
      <c r="EI513" s="19" t="str">
        <f t="shared" si="385"/>
        <v/>
      </c>
      <c r="EJ513" s="153" t="str">
        <f t="shared" si="386"/>
        <v/>
      </c>
      <c r="EK513" s="19" t="str">
        <f t="shared" si="387"/>
        <v/>
      </c>
      <c r="EL513" s="153" t="str">
        <f t="shared" si="388"/>
        <v/>
      </c>
      <c r="EM513" s="19" t="str">
        <f t="shared" si="389"/>
        <v/>
      </c>
      <c r="EN513" s="153" t="str">
        <f t="shared" si="390"/>
        <v/>
      </c>
      <c r="EO513" s="19" t="str">
        <f t="shared" si="391"/>
        <v/>
      </c>
      <c r="EP513" s="153" t="str">
        <f t="shared" si="392"/>
        <v/>
      </c>
      <c r="EQ513" s="19" t="str">
        <f t="shared" si="393"/>
        <v/>
      </c>
      <c r="ER513" s="153" t="str">
        <f t="shared" si="394"/>
        <v/>
      </c>
      <c r="ES513" s="19" t="str">
        <f t="shared" si="395"/>
        <v/>
      </c>
      <c r="ET513" s="153" t="str">
        <f t="shared" si="396"/>
        <v/>
      </c>
    </row>
    <row r="514" spans="1:150" x14ac:dyDescent="0.25">
      <c r="A514" s="31"/>
      <c r="B514" s="91" t="str">
        <f t="shared" si="397"/>
        <v/>
      </c>
      <c r="C514" s="20" t="str">
        <f t="shared" si="357"/>
        <v/>
      </c>
      <c r="D514" s="97" t="str">
        <f t="shared" si="358"/>
        <v/>
      </c>
      <c r="E514" s="62" t="str">
        <f t="shared" si="398"/>
        <v/>
      </c>
      <c r="F514" s="31"/>
      <c r="G514" s="282"/>
      <c r="H514" s="283"/>
      <c r="I514" s="284"/>
      <c r="J514" s="285"/>
      <c r="K514" s="286"/>
      <c r="L514" s="287"/>
      <c r="M514" s="288"/>
      <c r="N514" s="287"/>
      <c r="O514" s="288"/>
      <c r="P514" s="287"/>
      <c r="Q514" s="288"/>
      <c r="R514" s="287"/>
      <c r="S514" s="288"/>
      <c r="T514" s="287"/>
      <c r="U514" s="288"/>
      <c r="V514" s="287"/>
      <c r="W514" s="288"/>
      <c r="X514" s="287"/>
      <c r="Y514" s="288"/>
      <c r="Z514" s="287"/>
      <c r="AA514" s="288"/>
      <c r="AB514" s="287"/>
      <c r="AC514" s="288"/>
      <c r="AD514" s="287"/>
      <c r="AE514" s="288"/>
      <c r="AF514" s="287"/>
      <c r="AG514" s="288"/>
      <c r="AH514" s="287"/>
      <c r="AI514" s="288"/>
      <c r="AJ514" s="287"/>
      <c r="AK514" s="288"/>
      <c r="AL514" s="287"/>
      <c r="AM514" s="288"/>
      <c r="AN514" s="287"/>
      <c r="AO514" s="288"/>
      <c r="AP514" s="287"/>
      <c r="AQ514" s="288"/>
      <c r="AR514" s="287"/>
      <c r="AS514" s="288"/>
      <c r="AT514" s="287"/>
      <c r="AU514" s="288"/>
      <c r="AV514" s="287"/>
      <c r="AW514" s="288"/>
      <c r="AX514" s="287"/>
      <c r="AY514" s="31"/>
      <c r="BA514" s="76" t="str">
        <f t="shared" si="399"/>
        <v/>
      </c>
      <c r="BC514" s="76" t="str">
        <f>IF('Stock List'!$K514="", "", 'Stock List'!$K514)</f>
        <v/>
      </c>
      <c r="BE514" s="106">
        <f>IFERROR(ROUND(((INDEX('Stock List'!$M$11:$M$1010, MATCH(L514, 'Stock List'!$K$11:$K$1010, 0))/INDEX('Stock List'!$L$11:$L$1010, MATCH(L514, 'Stock List'!$K$11:$K$1010, 0)))*K514), 2), 0)</f>
        <v>0</v>
      </c>
      <c r="BF514" s="20"/>
      <c r="BG514" s="20">
        <f>IFERROR(ROUND(((INDEX('Stock List'!$M$11:$M$1010, MATCH(N514, 'Stock List'!$K$11:$K$1010, 0))/INDEX('Stock List'!$L$11:$L$1010, MATCH(N514, 'Stock List'!$K$11:$K$1010, 0)))*M514), 2), 0)</f>
        <v>0</v>
      </c>
      <c r="BH514" s="20"/>
      <c r="BI514" s="20">
        <f>IFERROR(ROUND(((INDEX('Stock List'!$M$11:$M$1010, MATCH(P514, 'Stock List'!$K$11:$K$1010, 0))/INDEX('Stock List'!$L$11:$L$1010, MATCH(P514, 'Stock List'!$K$11:$K$1010, 0)))*O514), 2), 0)</f>
        <v>0</v>
      </c>
      <c r="BJ514" s="20"/>
      <c r="BK514" s="20">
        <f>IFERROR(ROUND(((INDEX('Stock List'!$M$11:$M$1010, MATCH(R514, 'Stock List'!$K$11:$K$1010, 0))/INDEX('Stock List'!$L$11:$L$1010, MATCH(R514, 'Stock List'!$K$11:$K$1010, 0)))*Q514), 2), 0)</f>
        <v>0</v>
      </c>
      <c r="BL514" s="20"/>
      <c r="BM514" s="20">
        <f>IFERROR(ROUND(((INDEX('Stock List'!$M$11:$M$1010, MATCH(T514, 'Stock List'!$K$11:$K$1010, 0))/INDEX('Stock List'!$L$11:$L$1010, MATCH(T514, 'Stock List'!$K$11:$K$1010, 0)))*S514), 2), 0)</f>
        <v>0</v>
      </c>
      <c r="BN514" s="20"/>
      <c r="BO514" s="20">
        <f>IFERROR(ROUND(((INDEX('Stock List'!$M$11:$M$1010, MATCH(V514, 'Stock List'!$K$11:$K$1010, 0))/INDEX('Stock List'!$L$11:$L$1010, MATCH(V514, 'Stock List'!$K$11:$K$1010, 0)))*U514), 2), 0)</f>
        <v>0</v>
      </c>
      <c r="BP514" s="20"/>
      <c r="BQ514" s="20">
        <f>IFERROR(ROUND(((INDEX('Stock List'!$M$11:$M$1010, MATCH(X514, 'Stock List'!$K$11:$K$1010, 0))/INDEX('Stock List'!$L$11:$L$1010, MATCH(X514, 'Stock List'!$K$11:$K$1010, 0)))*W514), 2), 0)</f>
        <v>0</v>
      </c>
      <c r="BR514" s="20"/>
      <c r="BS514" s="20">
        <f>IFERROR(ROUND(((INDEX('Stock List'!$M$11:$M$1010, MATCH(Z514, 'Stock List'!$K$11:$K$1010, 0))/INDEX('Stock List'!$L$11:$L$1010, MATCH(Z514, 'Stock List'!$K$11:$K$1010, 0)))*Y514), 2), 0)</f>
        <v>0</v>
      </c>
      <c r="BT514" s="20"/>
      <c r="BU514" s="20">
        <f>IFERROR(ROUND(((INDEX('Stock List'!$M$11:$M$1010, MATCH(AB514, 'Stock List'!$K$11:$K$1010, 0))/INDEX('Stock List'!$L$11:$L$1010, MATCH(AB514, 'Stock List'!$K$11:$K$1010, 0)))*AA514), 2), 0)</f>
        <v>0</v>
      </c>
      <c r="BV514" s="20"/>
      <c r="BW514" s="20">
        <f>IFERROR(ROUND(((INDEX('Stock List'!$M$11:$M$1010, MATCH(AD514, 'Stock List'!$K$11:$K$1010, 0))/INDEX('Stock List'!$L$11:$L$1010, MATCH(AD514, 'Stock List'!$K$11:$K$1010, 0)))*AC514), 2), 0)</f>
        <v>0</v>
      </c>
      <c r="BX514" s="20"/>
      <c r="BY514" s="20">
        <f>IFERROR(ROUND(((INDEX('Stock List'!$M$11:$M$1010, MATCH(AF514, 'Stock List'!$K$11:$K$1010, 0))/INDEX('Stock List'!$L$11:$L$1010, MATCH(AF514, 'Stock List'!$K$11:$K$1010, 0)))*AE514), 2), 0)</f>
        <v>0</v>
      </c>
      <c r="BZ514" s="20"/>
      <c r="CA514" s="20">
        <f>IFERROR(ROUND(((INDEX('Stock List'!$M$11:$M$1010, MATCH(AH514, 'Stock List'!$K$11:$K$1010, 0))/INDEX('Stock List'!$L$11:$L$1010, MATCH(AH514, 'Stock List'!$K$11:$K$1010, 0)))*AG514), 2), 0)</f>
        <v>0</v>
      </c>
      <c r="CB514" s="20"/>
      <c r="CC514" s="20">
        <f>IFERROR(ROUND(((INDEX('Stock List'!$M$11:$M$1010, MATCH(AJ514, 'Stock List'!$K$11:$K$1010, 0))/INDEX('Stock List'!$L$11:$L$1010, MATCH(AJ514, 'Stock List'!$K$11:$K$1010, 0)))*AI514), 2), 0)</f>
        <v>0</v>
      </c>
      <c r="CD514" s="20"/>
      <c r="CE514" s="20">
        <f>IFERROR(ROUND(((INDEX('Stock List'!$M$11:$M$1010, MATCH(AL514, 'Stock List'!$K$11:$K$1010, 0))/INDEX('Stock List'!$L$11:$L$1010, MATCH(AL514, 'Stock List'!$K$11:$K$1010, 0)))*AK514), 2), 0)</f>
        <v>0</v>
      </c>
      <c r="CF514" s="20"/>
      <c r="CG514" s="20">
        <f>IFERROR(ROUND(((INDEX('Stock List'!$M$11:$M$1010, MATCH(AN514, 'Stock List'!$K$11:$K$1010, 0))/INDEX('Stock List'!$L$11:$L$1010, MATCH(AN514, 'Stock List'!$K$11:$K$1010, 0)))*AM514), 2), 0)</f>
        <v>0</v>
      </c>
      <c r="CH514" s="20"/>
      <c r="CI514" s="20">
        <f>IFERROR(ROUND(((INDEX('Stock List'!$M$11:$M$1010, MATCH(AP514, 'Stock List'!$K$11:$K$1010, 0))/INDEX('Stock List'!$L$11:$L$1010, MATCH(AP514, 'Stock List'!$K$11:$K$1010, 0)))*AO514), 2), 0)</f>
        <v>0</v>
      </c>
      <c r="CJ514" s="20"/>
      <c r="CK514" s="20">
        <f>IFERROR(ROUND(((INDEX('Stock List'!$M$11:$M$1010, MATCH(AR514, 'Stock List'!$K$11:$K$1010, 0))/INDEX('Stock List'!$L$11:$L$1010, MATCH(AR514, 'Stock List'!$K$11:$K$1010, 0)))*AQ514), 2), 0)</f>
        <v>0</v>
      </c>
      <c r="CL514" s="20"/>
      <c r="CM514" s="20">
        <f>IFERROR(ROUND(((INDEX('Stock List'!$M$11:$M$1010, MATCH(AT514, 'Stock List'!$K$11:$K$1010, 0))/INDEX('Stock List'!$L$11:$L$1010, MATCH(AT514, 'Stock List'!$K$11:$K$1010, 0)))*AS514), 2), 0)</f>
        <v>0</v>
      </c>
      <c r="CN514" s="20"/>
      <c r="CO514" s="20">
        <f>IFERROR(ROUND(((INDEX('Stock List'!$M$11:$M$1010, MATCH(AV514, 'Stock List'!$K$11:$K$1010, 0))/INDEX('Stock List'!$L$11:$L$1010, MATCH(AV514, 'Stock List'!$K$11:$K$1010, 0)))*AU514), 2), 0)</f>
        <v>0</v>
      </c>
      <c r="CP514" s="20"/>
      <c r="CQ514" s="20">
        <f>IFERROR(ROUND(((INDEX('Stock List'!$M$11:$M$1010, MATCH(AX514, 'Stock List'!$K$11:$K$1010, 0))/INDEX('Stock List'!$L$11:$L$1010, MATCH(AX514, 'Stock List'!$K$11:$K$1010, 0)))*AW514), 2), 0)</f>
        <v>0</v>
      </c>
      <c r="CR514" s="22"/>
      <c r="CT514" s="106" t="str">
        <f t="shared" si="400"/>
        <v/>
      </c>
      <c r="CU514" s="22" t="str">
        <f t="shared" si="401"/>
        <v/>
      </c>
      <c r="CX514" s="106" t="str">
        <f t="shared" si="402"/>
        <v/>
      </c>
      <c r="CY514" s="20" t="str">
        <f t="shared" si="403"/>
        <v/>
      </c>
      <c r="CZ514" s="22" t="str">
        <f t="shared" si="404"/>
        <v/>
      </c>
      <c r="DB514" s="76" t="str">
        <f>IF($H514="", "", COUNTIF($G$11:$G$1010, "&gt;"&amp;$G514)+1+COUNTIF($G$11:$G514, $G514)-1)</f>
        <v/>
      </c>
      <c r="DC514" s="76" t="str">
        <f>IF($H514="", "", COUNTIF($CZ$11:$CZ$1010, "&gt;"&amp;$CZ514)+1+COUNTIF($CZ$11:$CZ514, $CZ514)-1)</f>
        <v/>
      </c>
      <c r="DE514" s="147" t="str">
        <f t="shared" si="405"/>
        <v/>
      </c>
      <c r="DF514" s="148"/>
      <c r="DG514" s="19" t="str">
        <f t="shared" si="406"/>
        <v/>
      </c>
      <c r="DH514" s="153" t="str">
        <f t="shared" si="407"/>
        <v/>
      </c>
      <c r="DI514" s="19" t="str">
        <f t="shared" si="359"/>
        <v/>
      </c>
      <c r="DJ514" s="153" t="str">
        <f t="shared" si="360"/>
        <v/>
      </c>
      <c r="DK514" s="19" t="str">
        <f t="shared" si="361"/>
        <v/>
      </c>
      <c r="DL514" s="153" t="str">
        <f t="shared" si="362"/>
        <v/>
      </c>
      <c r="DM514" s="19" t="str">
        <f t="shared" si="363"/>
        <v/>
      </c>
      <c r="DN514" s="153" t="str">
        <f t="shared" si="364"/>
        <v/>
      </c>
      <c r="DO514" s="19" t="str">
        <f t="shared" si="365"/>
        <v/>
      </c>
      <c r="DP514" s="153" t="str">
        <f t="shared" si="366"/>
        <v/>
      </c>
      <c r="DQ514" s="19" t="str">
        <f t="shared" si="367"/>
        <v/>
      </c>
      <c r="DR514" s="153" t="str">
        <f t="shared" si="368"/>
        <v/>
      </c>
      <c r="DS514" s="19" t="str">
        <f t="shared" si="369"/>
        <v/>
      </c>
      <c r="DT514" s="153" t="str">
        <f t="shared" si="370"/>
        <v/>
      </c>
      <c r="DU514" s="19" t="str">
        <f t="shared" si="371"/>
        <v/>
      </c>
      <c r="DV514" s="153" t="str">
        <f t="shared" si="372"/>
        <v/>
      </c>
      <c r="DW514" s="19" t="str">
        <f t="shared" si="373"/>
        <v/>
      </c>
      <c r="DX514" s="153" t="str">
        <f t="shared" si="374"/>
        <v/>
      </c>
      <c r="DY514" s="19" t="str">
        <f t="shared" si="375"/>
        <v/>
      </c>
      <c r="DZ514" s="153" t="str">
        <f t="shared" si="376"/>
        <v/>
      </c>
      <c r="EA514" s="19" t="str">
        <f t="shared" si="377"/>
        <v/>
      </c>
      <c r="EB514" s="153" t="str">
        <f t="shared" si="378"/>
        <v/>
      </c>
      <c r="EC514" s="19" t="str">
        <f t="shared" si="379"/>
        <v/>
      </c>
      <c r="ED514" s="153" t="str">
        <f t="shared" si="380"/>
        <v/>
      </c>
      <c r="EE514" s="19" t="str">
        <f t="shared" si="381"/>
        <v/>
      </c>
      <c r="EF514" s="153" t="str">
        <f t="shared" si="382"/>
        <v/>
      </c>
      <c r="EG514" s="19" t="str">
        <f t="shared" si="383"/>
        <v/>
      </c>
      <c r="EH514" s="153" t="str">
        <f t="shared" si="384"/>
        <v/>
      </c>
      <c r="EI514" s="19" t="str">
        <f t="shared" si="385"/>
        <v/>
      </c>
      <c r="EJ514" s="153" t="str">
        <f t="shared" si="386"/>
        <v/>
      </c>
      <c r="EK514" s="19" t="str">
        <f t="shared" si="387"/>
        <v/>
      </c>
      <c r="EL514" s="153" t="str">
        <f t="shared" si="388"/>
        <v/>
      </c>
      <c r="EM514" s="19" t="str">
        <f t="shared" si="389"/>
        <v/>
      </c>
      <c r="EN514" s="153" t="str">
        <f t="shared" si="390"/>
        <v/>
      </c>
      <c r="EO514" s="19" t="str">
        <f t="shared" si="391"/>
        <v/>
      </c>
      <c r="EP514" s="153" t="str">
        <f t="shared" si="392"/>
        <v/>
      </c>
      <c r="EQ514" s="19" t="str">
        <f t="shared" si="393"/>
        <v/>
      </c>
      <c r="ER514" s="153" t="str">
        <f t="shared" si="394"/>
        <v/>
      </c>
      <c r="ES514" s="19" t="str">
        <f t="shared" si="395"/>
        <v/>
      </c>
      <c r="ET514" s="153" t="str">
        <f t="shared" si="396"/>
        <v/>
      </c>
    </row>
    <row r="515" spans="1:150" x14ac:dyDescent="0.25">
      <c r="A515" s="31"/>
      <c r="B515" s="91" t="str">
        <f t="shared" si="397"/>
        <v/>
      </c>
      <c r="C515" s="20" t="str">
        <f t="shared" si="357"/>
        <v/>
      </c>
      <c r="D515" s="97" t="str">
        <f t="shared" si="358"/>
        <v/>
      </c>
      <c r="E515" s="62" t="str">
        <f t="shared" si="398"/>
        <v/>
      </c>
      <c r="F515" s="31"/>
      <c r="G515" s="282"/>
      <c r="H515" s="283"/>
      <c r="I515" s="284"/>
      <c r="J515" s="285"/>
      <c r="K515" s="286"/>
      <c r="L515" s="287"/>
      <c r="M515" s="288"/>
      <c r="N515" s="287"/>
      <c r="O515" s="288"/>
      <c r="P515" s="287"/>
      <c r="Q515" s="288"/>
      <c r="R515" s="287"/>
      <c r="S515" s="288"/>
      <c r="T515" s="287"/>
      <c r="U515" s="288"/>
      <c r="V515" s="287"/>
      <c r="W515" s="288"/>
      <c r="X515" s="287"/>
      <c r="Y515" s="288"/>
      <c r="Z515" s="287"/>
      <c r="AA515" s="288"/>
      <c r="AB515" s="287"/>
      <c r="AC515" s="288"/>
      <c r="AD515" s="287"/>
      <c r="AE515" s="288"/>
      <c r="AF515" s="287"/>
      <c r="AG515" s="288"/>
      <c r="AH515" s="287"/>
      <c r="AI515" s="288"/>
      <c r="AJ515" s="287"/>
      <c r="AK515" s="288"/>
      <c r="AL515" s="287"/>
      <c r="AM515" s="288"/>
      <c r="AN515" s="287"/>
      <c r="AO515" s="288"/>
      <c r="AP515" s="287"/>
      <c r="AQ515" s="288"/>
      <c r="AR515" s="287"/>
      <c r="AS515" s="288"/>
      <c r="AT515" s="287"/>
      <c r="AU515" s="288"/>
      <c r="AV515" s="287"/>
      <c r="AW515" s="288"/>
      <c r="AX515" s="287"/>
      <c r="AY515" s="31"/>
      <c r="BA515" s="76" t="str">
        <f t="shared" si="399"/>
        <v/>
      </c>
      <c r="BC515" s="76" t="str">
        <f>IF('Stock List'!$K515="", "", 'Stock List'!$K515)</f>
        <v/>
      </c>
      <c r="BE515" s="106">
        <f>IFERROR(ROUND(((INDEX('Stock List'!$M$11:$M$1010, MATCH(L515, 'Stock List'!$K$11:$K$1010, 0))/INDEX('Stock List'!$L$11:$L$1010, MATCH(L515, 'Stock List'!$K$11:$K$1010, 0)))*K515), 2), 0)</f>
        <v>0</v>
      </c>
      <c r="BF515" s="20"/>
      <c r="BG515" s="20">
        <f>IFERROR(ROUND(((INDEX('Stock List'!$M$11:$M$1010, MATCH(N515, 'Stock List'!$K$11:$K$1010, 0))/INDEX('Stock List'!$L$11:$L$1010, MATCH(N515, 'Stock List'!$K$11:$K$1010, 0)))*M515), 2), 0)</f>
        <v>0</v>
      </c>
      <c r="BH515" s="20"/>
      <c r="BI515" s="20">
        <f>IFERROR(ROUND(((INDEX('Stock List'!$M$11:$M$1010, MATCH(P515, 'Stock List'!$K$11:$K$1010, 0))/INDEX('Stock List'!$L$11:$L$1010, MATCH(P515, 'Stock List'!$K$11:$K$1010, 0)))*O515), 2), 0)</f>
        <v>0</v>
      </c>
      <c r="BJ515" s="20"/>
      <c r="BK515" s="20">
        <f>IFERROR(ROUND(((INDEX('Stock List'!$M$11:$M$1010, MATCH(R515, 'Stock List'!$K$11:$K$1010, 0))/INDEX('Stock List'!$L$11:$L$1010, MATCH(R515, 'Stock List'!$K$11:$K$1010, 0)))*Q515), 2), 0)</f>
        <v>0</v>
      </c>
      <c r="BL515" s="20"/>
      <c r="BM515" s="20">
        <f>IFERROR(ROUND(((INDEX('Stock List'!$M$11:$M$1010, MATCH(T515, 'Stock List'!$K$11:$K$1010, 0))/INDEX('Stock List'!$L$11:$L$1010, MATCH(T515, 'Stock List'!$K$11:$K$1010, 0)))*S515), 2), 0)</f>
        <v>0</v>
      </c>
      <c r="BN515" s="20"/>
      <c r="BO515" s="20">
        <f>IFERROR(ROUND(((INDEX('Stock List'!$M$11:$M$1010, MATCH(V515, 'Stock List'!$K$11:$K$1010, 0))/INDEX('Stock List'!$L$11:$L$1010, MATCH(V515, 'Stock List'!$K$11:$K$1010, 0)))*U515), 2), 0)</f>
        <v>0</v>
      </c>
      <c r="BP515" s="20"/>
      <c r="BQ515" s="20">
        <f>IFERROR(ROUND(((INDEX('Stock List'!$M$11:$M$1010, MATCH(X515, 'Stock List'!$K$11:$K$1010, 0))/INDEX('Stock List'!$L$11:$L$1010, MATCH(X515, 'Stock List'!$K$11:$K$1010, 0)))*W515), 2), 0)</f>
        <v>0</v>
      </c>
      <c r="BR515" s="20"/>
      <c r="BS515" s="20">
        <f>IFERROR(ROUND(((INDEX('Stock List'!$M$11:$M$1010, MATCH(Z515, 'Stock List'!$K$11:$K$1010, 0))/INDEX('Stock List'!$L$11:$L$1010, MATCH(Z515, 'Stock List'!$K$11:$K$1010, 0)))*Y515), 2), 0)</f>
        <v>0</v>
      </c>
      <c r="BT515" s="20"/>
      <c r="BU515" s="20">
        <f>IFERROR(ROUND(((INDEX('Stock List'!$M$11:$M$1010, MATCH(AB515, 'Stock List'!$K$11:$K$1010, 0))/INDEX('Stock List'!$L$11:$L$1010, MATCH(AB515, 'Stock List'!$K$11:$K$1010, 0)))*AA515), 2), 0)</f>
        <v>0</v>
      </c>
      <c r="BV515" s="20"/>
      <c r="BW515" s="20">
        <f>IFERROR(ROUND(((INDEX('Stock List'!$M$11:$M$1010, MATCH(AD515, 'Stock List'!$K$11:$K$1010, 0))/INDEX('Stock List'!$L$11:$L$1010, MATCH(AD515, 'Stock List'!$K$11:$K$1010, 0)))*AC515), 2), 0)</f>
        <v>0</v>
      </c>
      <c r="BX515" s="20"/>
      <c r="BY515" s="20">
        <f>IFERROR(ROUND(((INDEX('Stock List'!$M$11:$M$1010, MATCH(AF515, 'Stock List'!$K$11:$K$1010, 0))/INDEX('Stock List'!$L$11:$L$1010, MATCH(AF515, 'Stock List'!$K$11:$K$1010, 0)))*AE515), 2), 0)</f>
        <v>0</v>
      </c>
      <c r="BZ515" s="20"/>
      <c r="CA515" s="20">
        <f>IFERROR(ROUND(((INDEX('Stock List'!$M$11:$M$1010, MATCH(AH515, 'Stock List'!$K$11:$K$1010, 0))/INDEX('Stock List'!$L$11:$L$1010, MATCH(AH515, 'Stock List'!$K$11:$K$1010, 0)))*AG515), 2), 0)</f>
        <v>0</v>
      </c>
      <c r="CB515" s="20"/>
      <c r="CC515" s="20">
        <f>IFERROR(ROUND(((INDEX('Stock List'!$M$11:$M$1010, MATCH(AJ515, 'Stock List'!$K$11:$K$1010, 0))/INDEX('Stock List'!$L$11:$L$1010, MATCH(AJ515, 'Stock List'!$K$11:$K$1010, 0)))*AI515), 2), 0)</f>
        <v>0</v>
      </c>
      <c r="CD515" s="20"/>
      <c r="CE515" s="20">
        <f>IFERROR(ROUND(((INDEX('Stock List'!$M$11:$M$1010, MATCH(AL515, 'Stock List'!$K$11:$K$1010, 0))/INDEX('Stock List'!$L$11:$L$1010, MATCH(AL515, 'Stock List'!$K$11:$K$1010, 0)))*AK515), 2), 0)</f>
        <v>0</v>
      </c>
      <c r="CF515" s="20"/>
      <c r="CG515" s="20">
        <f>IFERROR(ROUND(((INDEX('Stock List'!$M$11:$M$1010, MATCH(AN515, 'Stock List'!$K$11:$K$1010, 0))/INDEX('Stock List'!$L$11:$L$1010, MATCH(AN515, 'Stock List'!$K$11:$K$1010, 0)))*AM515), 2), 0)</f>
        <v>0</v>
      </c>
      <c r="CH515" s="20"/>
      <c r="CI515" s="20">
        <f>IFERROR(ROUND(((INDEX('Stock List'!$M$11:$M$1010, MATCH(AP515, 'Stock List'!$K$11:$K$1010, 0))/INDEX('Stock List'!$L$11:$L$1010, MATCH(AP515, 'Stock List'!$K$11:$K$1010, 0)))*AO515), 2), 0)</f>
        <v>0</v>
      </c>
      <c r="CJ515" s="20"/>
      <c r="CK515" s="20">
        <f>IFERROR(ROUND(((INDEX('Stock List'!$M$11:$M$1010, MATCH(AR515, 'Stock List'!$K$11:$K$1010, 0))/INDEX('Stock List'!$L$11:$L$1010, MATCH(AR515, 'Stock List'!$K$11:$K$1010, 0)))*AQ515), 2), 0)</f>
        <v>0</v>
      </c>
      <c r="CL515" s="20"/>
      <c r="CM515" s="20">
        <f>IFERROR(ROUND(((INDEX('Stock List'!$M$11:$M$1010, MATCH(AT515, 'Stock List'!$K$11:$K$1010, 0))/INDEX('Stock List'!$L$11:$L$1010, MATCH(AT515, 'Stock List'!$K$11:$K$1010, 0)))*AS515), 2), 0)</f>
        <v>0</v>
      </c>
      <c r="CN515" s="20"/>
      <c r="CO515" s="20">
        <f>IFERROR(ROUND(((INDEX('Stock List'!$M$11:$M$1010, MATCH(AV515, 'Stock List'!$K$11:$K$1010, 0))/INDEX('Stock List'!$L$11:$L$1010, MATCH(AV515, 'Stock List'!$K$11:$K$1010, 0)))*AU515), 2), 0)</f>
        <v>0</v>
      </c>
      <c r="CP515" s="20"/>
      <c r="CQ515" s="20">
        <f>IFERROR(ROUND(((INDEX('Stock List'!$M$11:$M$1010, MATCH(AX515, 'Stock List'!$K$11:$K$1010, 0))/INDEX('Stock List'!$L$11:$L$1010, MATCH(AX515, 'Stock List'!$K$11:$K$1010, 0)))*AW515), 2), 0)</f>
        <v>0</v>
      </c>
      <c r="CR515" s="22"/>
      <c r="CT515" s="106" t="str">
        <f t="shared" si="400"/>
        <v/>
      </c>
      <c r="CU515" s="22" t="str">
        <f t="shared" si="401"/>
        <v/>
      </c>
      <c r="CX515" s="106" t="str">
        <f t="shared" si="402"/>
        <v/>
      </c>
      <c r="CY515" s="20" t="str">
        <f t="shared" si="403"/>
        <v/>
      </c>
      <c r="CZ515" s="22" t="str">
        <f t="shared" si="404"/>
        <v/>
      </c>
      <c r="DB515" s="76" t="str">
        <f>IF($H515="", "", COUNTIF($G$11:$G$1010, "&gt;"&amp;$G515)+1+COUNTIF($G$11:$G515, $G515)-1)</f>
        <v/>
      </c>
      <c r="DC515" s="76" t="str">
        <f>IF($H515="", "", COUNTIF($CZ$11:$CZ$1010, "&gt;"&amp;$CZ515)+1+COUNTIF($CZ$11:$CZ515, $CZ515)-1)</f>
        <v/>
      </c>
      <c r="DE515" s="147" t="str">
        <f t="shared" si="405"/>
        <v/>
      </c>
      <c r="DF515" s="148"/>
      <c r="DG515" s="19" t="str">
        <f t="shared" si="406"/>
        <v/>
      </c>
      <c r="DH515" s="153" t="str">
        <f t="shared" si="407"/>
        <v/>
      </c>
      <c r="DI515" s="19" t="str">
        <f t="shared" si="359"/>
        <v/>
      </c>
      <c r="DJ515" s="153" t="str">
        <f t="shared" si="360"/>
        <v/>
      </c>
      <c r="DK515" s="19" t="str">
        <f t="shared" si="361"/>
        <v/>
      </c>
      <c r="DL515" s="153" t="str">
        <f t="shared" si="362"/>
        <v/>
      </c>
      <c r="DM515" s="19" t="str">
        <f t="shared" si="363"/>
        <v/>
      </c>
      <c r="DN515" s="153" t="str">
        <f t="shared" si="364"/>
        <v/>
      </c>
      <c r="DO515" s="19" t="str">
        <f t="shared" si="365"/>
        <v/>
      </c>
      <c r="DP515" s="153" t="str">
        <f t="shared" si="366"/>
        <v/>
      </c>
      <c r="DQ515" s="19" t="str">
        <f t="shared" si="367"/>
        <v/>
      </c>
      <c r="DR515" s="153" t="str">
        <f t="shared" si="368"/>
        <v/>
      </c>
      <c r="DS515" s="19" t="str">
        <f t="shared" si="369"/>
        <v/>
      </c>
      <c r="DT515" s="153" t="str">
        <f t="shared" si="370"/>
        <v/>
      </c>
      <c r="DU515" s="19" t="str">
        <f t="shared" si="371"/>
        <v/>
      </c>
      <c r="DV515" s="153" t="str">
        <f t="shared" si="372"/>
        <v/>
      </c>
      <c r="DW515" s="19" t="str">
        <f t="shared" si="373"/>
        <v/>
      </c>
      <c r="DX515" s="153" t="str">
        <f t="shared" si="374"/>
        <v/>
      </c>
      <c r="DY515" s="19" t="str">
        <f t="shared" si="375"/>
        <v/>
      </c>
      <c r="DZ515" s="153" t="str">
        <f t="shared" si="376"/>
        <v/>
      </c>
      <c r="EA515" s="19" t="str">
        <f t="shared" si="377"/>
        <v/>
      </c>
      <c r="EB515" s="153" t="str">
        <f t="shared" si="378"/>
        <v/>
      </c>
      <c r="EC515" s="19" t="str">
        <f t="shared" si="379"/>
        <v/>
      </c>
      <c r="ED515" s="153" t="str">
        <f t="shared" si="380"/>
        <v/>
      </c>
      <c r="EE515" s="19" t="str">
        <f t="shared" si="381"/>
        <v/>
      </c>
      <c r="EF515" s="153" t="str">
        <f t="shared" si="382"/>
        <v/>
      </c>
      <c r="EG515" s="19" t="str">
        <f t="shared" si="383"/>
        <v/>
      </c>
      <c r="EH515" s="153" t="str">
        <f t="shared" si="384"/>
        <v/>
      </c>
      <c r="EI515" s="19" t="str">
        <f t="shared" si="385"/>
        <v/>
      </c>
      <c r="EJ515" s="153" t="str">
        <f t="shared" si="386"/>
        <v/>
      </c>
      <c r="EK515" s="19" t="str">
        <f t="shared" si="387"/>
        <v/>
      </c>
      <c r="EL515" s="153" t="str">
        <f t="shared" si="388"/>
        <v/>
      </c>
      <c r="EM515" s="19" t="str">
        <f t="shared" si="389"/>
        <v/>
      </c>
      <c r="EN515" s="153" t="str">
        <f t="shared" si="390"/>
        <v/>
      </c>
      <c r="EO515" s="19" t="str">
        <f t="shared" si="391"/>
        <v/>
      </c>
      <c r="EP515" s="153" t="str">
        <f t="shared" si="392"/>
        <v/>
      </c>
      <c r="EQ515" s="19" t="str">
        <f t="shared" si="393"/>
        <v/>
      </c>
      <c r="ER515" s="153" t="str">
        <f t="shared" si="394"/>
        <v/>
      </c>
      <c r="ES515" s="19" t="str">
        <f t="shared" si="395"/>
        <v/>
      </c>
      <c r="ET515" s="153" t="str">
        <f t="shared" si="396"/>
        <v/>
      </c>
    </row>
    <row r="516" spans="1:150" x14ac:dyDescent="0.25">
      <c r="A516" s="31"/>
      <c r="B516" s="91" t="str">
        <f t="shared" si="397"/>
        <v/>
      </c>
      <c r="C516" s="20" t="str">
        <f t="shared" si="357"/>
        <v/>
      </c>
      <c r="D516" s="97" t="str">
        <f t="shared" si="358"/>
        <v/>
      </c>
      <c r="E516" s="62" t="str">
        <f t="shared" si="398"/>
        <v/>
      </c>
      <c r="F516" s="31"/>
      <c r="G516" s="282"/>
      <c r="H516" s="283"/>
      <c r="I516" s="284"/>
      <c r="J516" s="285"/>
      <c r="K516" s="286"/>
      <c r="L516" s="287"/>
      <c r="M516" s="288"/>
      <c r="N516" s="287"/>
      <c r="O516" s="288"/>
      <c r="P516" s="287"/>
      <c r="Q516" s="288"/>
      <c r="R516" s="287"/>
      <c r="S516" s="288"/>
      <c r="T516" s="287"/>
      <c r="U516" s="288"/>
      <c r="V516" s="287"/>
      <c r="W516" s="288"/>
      <c r="X516" s="287"/>
      <c r="Y516" s="288"/>
      <c r="Z516" s="287"/>
      <c r="AA516" s="288"/>
      <c r="AB516" s="287"/>
      <c r="AC516" s="288"/>
      <c r="AD516" s="287"/>
      <c r="AE516" s="288"/>
      <c r="AF516" s="287"/>
      <c r="AG516" s="288"/>
      <c r="AH516" s="287"/>
      <c r="AI516" s="288"/>
      <c r="AJ516" s="287"/>
      <c r="AK516" s="288"/>
      <c r="AL516" s="287"/>
      <c r="AM516" s="288"/>
      <c r="AN516" s="287"/>
      <c r="AO516" s="288"/>
      <c r="AP516" s="287"/>
      <c r="AQ516" s="288"/>
      <c r="AR516" s="287"/>
      <c r="AS516" s="288"/>
      <c r="AT516" s="287"/>
      <c r="AU516" s="288"/>
      <c r="AV516" s="287"/>
      <c r="AW516" s="288"/>
      <c r="AX516" s="287"/>
      <c r="AY516" s="31"/>
      <c r="BA516" s="76" t="str">
        <f t="shared" si="399"/>
        <v/>
      </c>
      <c r="BC516" s="76" t="str">
        <f>IF('Stock List'!$K516="", "", 'Stock List'!$K516)</f>
        <v/>
      </c>
      <c r="BE516" s="106">
        <f>IFERROR(ROUND(((INDEX('Stock List'!$M$11:$M$1010, MATCH(L516, 'Stock List'!$K$11:$K$1010, 0))/INDEX('Stock List'!$L$11:$L$1010, MATCH(L516, 'Stock List'!$K$11:$K$1010, 0)))*K516), 2), 0)</f>
        <v>0</v>
      </c>
      <c r="BF516" s="20"/>
      <c r="BG516" s="20">
        <f>IFERROR(ROUND(((INDEX('Stock List'!$M$11:$M$1010, MATCH(N516, 'Stock List'!$K$11:$K$1010, 0))/INDEX('Stock List'!$L$11:$L$1010, MATCH(N516, 'Stock List'!$K$11:$K$1010, 0)))*M516), 2), 0)</f>
        <v>0</v>
      </c>
      <c r="BH516" s="20"/>
      <c r="BI516" s="20">
        <f>IFERROR(ROUND(((INDEX('Stock List'!$M$11:$M$1010, MATCH(P516, 'Stock List'!$K$11:$K$1010, 0))/INDEX('Stock List'!$L$11:$L$1010, MATCH(P516, 'Stock List'!$K$11:$K$1010, 0)))*O516), 2), 0)</f>
        <v>0</v>
      </c>
      <c r="BJ516" s="20"/>
      <c r="BK516" s="20">
        <f>IFERROR(ROUND(((INDEX('Stock List'!$M$11:$M$1010, MATCH(R516, 'Stock List'!$K$11:$K$1010, 0))/INDEX('Stock List'!$L$11:$L$1010, MATCH(R516, 'Stock List'!$K$11:$K$1010, 0)))*Q516), 2), 0)</f>
        <v>0</v>
      </c>
      <c r="BL516" s="20"/>
      <c r="BM516" s="20">
        <f>IFERROR(ROUND(((INDEX('Stock List'!$M$11:$M$1010, MATCH(T516, 'Stock List'!$K$11:$K$1010, 0))/INDEX('Stock List'!$L$11:$L$1010, MATCH(T516, 'Stock List'!$K$11:$K$1010, 0)))*S516), 2), 0)</f>
        <v>0</v>
      </c>
      <c r="BN516" s="20"/>
      <c r="BO516" s="20">
        <f>IFERROR(ROUND(((INDEX('Stock List'!$M$11:$M$1010, MATCH(V516, 'Stock List'!$K$11:$K$1010, 0))/INDEX('Stock List'!$L$11:$L$1010, MATCH(V516, 'Stock List'!$K$11:$K$1010, 0)))*U516), 2), 0)</f>
        <v>0</v>
      </c>
      <c r="BP516" s="20"/>
      <c r="BQ516" s="20">
        <f>IFERROR(ROUND(((INDEX('Stock List'!$M$11:$M$1010, MATCH(X516, 'Stock List'!$K$11:$K$1010, 0))/INDEX('Stock List'!$L$11:$L$1010, MATCH(X516, 'Stock List'!$K$11:$K$1010, 0)))*W516), 2), 0)</f>
        <v>0</v>
      </c>
      <c r="BR516" s="20"/>
      <c r="BS516" s="20">
        <f>IFERROR(ROUND(((INDEX('Stock List'!$M$11:$M$1010, MATCH(Z516, 'Stock List'!$K$11:$K$1010, 0))/INDEX('Stock List'!$L$11:$L$1010, MATCH(Z516, 'Stock List'!$K$11:$K$1010, 0)))*Y516), 2), 0)</f>
        <v>0</v>
      </c>
      <c r="BT516" s="20"/>
      <c r="BU516" s="20">
        <f>IFERROR(ROUND(((INDEX('Stock List'!$M$11:$M$1010, MATCH(AB516, 'Stock List'!$K$11:$K$1010, 0))/INDEX('Stock List'!$L$11:$L$1010, MATCH(AB516, 'Stock List'!$K$11:$K$1010, 0)))*AA516), 2), 0)</f>
        <v>0</v>
      </c>
      <c r="BV516" s="20"/>
      <c r="BW516" s="20">
        <f>IFERROR(ROUND(((INDEX('Stock List'!$M$11:$M$1010, MATCH(AD516, 'Stock List'!$K$11:$K$1010, 0))/INDEX('Stock List'!$L$11:$L$1010, MATCH(AD516, 'Stock List'!$K$11:$K$1010, 0)))*AC516), 2), 0)</f>
        <v>0</v>
      </c>
      <c r="BX516" s="20"/>
      <c r="BY516" s="20">
        <f>IFERROR(ROUND(((INDEX('Stock List'!$M$11:$M$1010, MATCH(AF516, 'Stock List'!$K$11:$K$1010, 0))/INDEX('Stock List'!$L$11:$L$1010, MATCH(AF516, 'Stock List'!$K$11:$K$1010, 0)))*AE516), 2), 0)</f>
        <v>0</v>
      </c>
      <c r="BZ516" s="20"/>
      <c r="CA516" s="20">
        <f>IFERROR(ROUND(((INDEX('Stock List'!$M$11:$M$1010, MATCH(AH516, 'Stock List'!$K$11:$K$1010, 0))/INDEX('Stock List'!$L$11:$L$1010, MATCH(AH516, 'Stock List'!$K$11:$K$1010, 0)))*AG516), 2), 0)</f>
        <v>0</v>
      </c>
      <c r="CB516" s="20"/>
      <c r="CC516" s="20">
        <f>IFERROR(ROUND(((INDEX('Stock List'!$M$11:$M$1010, MATCH(AJ516, 'Stock List'!$K$11:$K$1010, 0))/INDEX('Stock List'!$L$11:$L$1010, MATCH(AJ516, 'Stock List'!$K$11:$K$1010, 0)))*AI516), 2), 0)</f>
        <v>0</v>
      </c>
      <c r="CD516" s="20"/>
      <c r="CE516" s="20">
        <f>IFERROR(ROUND(((INDEX('Stock List'!$M$11:$M$1010, MATCH(AL516, 'Stock List'!$K$11:$K$1010, 0))/INDEX('Stock List'!$L$11:$L$1010, MATCH(AL516, 'Stock List'!$K$11:$K$1010, 0)))*AK516), 2), 0)</f>
        <v>0</v>
      </c>
      <c r="CF516" s="20"/>
      <c r="CG516" s="20">
        <f>IFERROR(ROUND(((INDEX('Stock List'!$M$11:$M$1010, MATCH(AN516, 'Stock List'!$K$11:$K$1010, 0))/INDEX('Stock List'!$L$11:$L$1010, MATCH(AN516, 'Stock List'!$K$11:$K$1010, 0)))*AM516), 2), 0)</f>
        <v>0</v>
      </c>
      <c r="CH516" s="20"/>
      <c r="CI516" s="20">
        <f>IFERROR(ROUND(((INDEX('Stock List'!$M$11:$M$1010, MATCH(AP516, 'Stock List'!$K$11:$K$1010, 0))/INDEX('Stock List'!$L$11:$L$1010, MATCH(AP516, 'Stock List'!$K$11:$K$1010, 0)))*AO516), 2), 0)</f>
        <v>0</v>
      </c>
      <c r="CJ516" s="20"/>
      <c r="CK516" s="20">
        <f>IFERROR(ROUND(((INDEX('Stock List'!$M$11:$M$1010, MATCH(AR516, 'Stock List'!$K$11:$K$1010, 0))/INDEX('Stock List'!$L$11:$L$1010, MATCH(AR516, 'Stock List'!$K$11:$K$1010, 0)))*AQ516), 2), 0)</f>
        <v>0</v>
      </c>
      <c r="CL516" s="20"/>
      <c r="CM516" s="20">
        <f>IFERROR(ROUND(((INDEX('Stock List'!$M$11:$M$1010, MATCH(AT516, 'Stock List'!$K$11:$K$1010, 0))/INDEX('Stock List'!$L$11:$L$1010, MATCH(AT516, 'Stock List'!$K$11:$K$1010, 0)))*AS516), 2), 0)</f>
        <v>0</v>
      </c>
      <c r="CN516" s="20"/>
      <c r="CO516" s="20">
        <f>IFERROR(ROUND(((INDEX('Stock List'!$M$11:$M$1010, MATCH(AV516, 'Stock List'!$K$11:$K$1010, 0))/INDEX('Stock List'!$L$11:$L$1010, MATCH(AV516, 'Stock List'!$K$11:$K$1010, 0)))*AU516), 2), 0)</f>
        <v>0</v>
      </c>
      <c r="CP516" s="20"/>
      <c r="CQ516" s="20">
        <f>IFERROR(ROUND(((INDEX('Stock List'!$M$11:$M$1010, MATCH(AX516, 'Stock List'!$K$11:$K$1010, 0))/INDEX('Stock List'!$L$11:$L$1010, MATCH(AX516, 'Stock List'!$K$11:$K$1010, 0)))*AW516), 2), 0)</f>
        <v>0</v>
      </c>
      <c r="CR516" s="22"/>
      <c r="CT516" s="106" t="str">
        <f t="shared" si="400"/>
        <v/>
      </c>
      <c r="CU516" s="22" t="str">
        <f t="shared" si="401"/>
        <v/>
      </c>
      <c r="CX516" s="106" t="str">
        <f t="shared" si="402"/>
        <v/>
      </c>
      <c r="CY516" s="20" t="str">
        <f t="shared" si="403"/>
        <v/>
      </c>
      <c r="CZ516" s="22" t="str">
        <f t="shared" si="404"/>
        <v/>
      </c>
      <c r="DB516" s="76" t="str">
        <f>IF($H516="", "", COUNTIF($G$11:$G$1010, "&gt;"&amp;$G516)+1+COUNTIF($G$11:$G516, $G516)-1)</f>
        <v/>
      </c>
      <c r="DC516" s="76" t="str">
        <f>IF($H516="", "", COUNTIF($CZ$11:$CZ$1010, "&gt;"&amp;$CZ516)+1+COUNTIF($CZ$11:$CZ516, $CZ516)-1)</f>
        <v/>
      </c>
      <c r="DE516" s="147" t="str">
        <f t="shared" si="405"/>
        <v/>
      </c>
      <c r="DF516" s="148"/>
      <c r="DG516" s="19" t="str">
        <f t="shared" si="406"/>
        <v/>
      </c>
      <c r="DH516" s="153" t="str">
        <f t="shared" si="407"/>
        <v/>
      </c>
      <c r="DI516" s="19" t="str">
        <f t="shared" si="359"/>
        <v/>
      </c>
      <c r="DJ516" s="153" t="str">
        <f t="shared" si="360"/>
        <v/>
      </c>
      <c r="DK516" s="19" t="str">
        <f t="shared" si="361"/>
        <v/>
      </c>
      <c r="DL516" s="153" t="str">
        <f t="shared" si="362"/>
        <v/>
      </c>
      <c r="DM516" s="19" t="str">
        <f t="shared" si="363"/>
        <v/>
      </c>
      <c r="DN516" s="153" t="str">
        <f t="shared" si="364"/>
        <v/>
      </c>
      <c r="DO516" s="19" t="str">
        <f t="shared" si="365"/>
        <v/>
      </c>
      <c r="DP516" s="153" t="str">
        <f t="shared" si="366"/>
        <v/>
      </c>
      <c r="DQ516" s="19" t="str">
        <f t="shared" si="367"/>
        <v/>
      </c>
      <c r="DR516" s="153" t="str">
        <f t="shared" si="368"/>
        <v/>
      </c>
      <c r="DS516" s="19" t="str">
        <f t="shared" si="369"/>
        <v/>
      </c>
      <c r="DT516" s="153" t="str">
        <f t="shared" si="370"/>
        <v/>
      </c>
      <c r="DU516" s="19" t="str">
        <f t="shared" si="371"/>
        <v/>
      </c>
      <c r="DV516" s="153" t="str">
        <f t="shared" si="372"/>
        <v/>
      </c>
      <c r="DW516" s="19" t="str">
        <f t="shared" si="373"/>
        <v/>
      </c>
      <c r="DX516" s="153" t="str">
        <f t="shared" si="374"/>
        <v/>
      </c>
      <c r="DY516" s="19" t="str">
        <f t="shared" si="375"/>
        <v/>
      </c>
      <c r="DZ516" s="153" t="str">
        <f t="shared" si="376"/>
        <v/>
      </c>
      <c r="EA516" s="19" t="str">
        <f t="shared" si="377"/>
        <v/>
      </c>
      <c r="EB516" s="153" t="str">
        <f t="shared" si="378"/>
        <v/>
      </c>
      <c r="EC516" s="19" t="str">
        <f t="shared" si="379"/>
        <v/>
      </c>
      <c r="ED516" s="153" t="str">
        <f t="shared" si="380"/>
        <v/>
      </c>
      <c r="EE516" s="19" t="str">
        <f t="shared" si="381"/>
        <v/>
      </c>
      <c r="EF516" s="153" t="str">
        <f t="shared" si="382"/>
        <v/>
      </c>
      <c r="EG516" s="19" t="str">
        <f t="shared" si="383"/>
        <v/>
      </c>
      <c r="EH516" s="153" t="str">
        <f t="shared" si="384"/>
        <v/>
      </c>
      <c r="EI516" s="19" t="str">
        <f t="shared" si="385"/>
        <v/>
      </c>
      <c r="EJ516" s="153" t="str">
        <f t="shared" si="386"/>
        <v/>
      </c>
      <c r="EK516" s="19" t="str">
        <f t="shared" si="387"/>
        <v/>
      </c>
      <c r="EL516" s="153" t="str">
        <f t="shared" si="388"/>
        <v/>
      </c>
      <c r="EM516" s="19" t="str">
        <f t="shared" si="389"/>
        <v/>
      </c>
      <c r="EN516" s="153" t="str">
        <f t="shared" si="390"/>
        <v/>
      </c>
      <c r="EO516" s="19" t="str">
        <f t="shared" si="391"/>
        <v/>
      </c>
      <c r="EP516" s="153" t="str">
        <f t="shared" si="392"/>
        <v/>
      </c>
      <c r="EQ516" s="19" t="str">
        <f t="shared" si="393"/>
        <v/>
      </c>
      <c r="ER516" s="153" t="str">
        <f t="shared" si="394"/>
        <v/>
      </c>
      <c r="ES516" s="19" t="str">
        <f t="shared" si="395"/>
        <v/>
      </c>
      <c r="ET516" s="153" t="str">
        <f t="shared" si="396"/>
        <v/>
      </c>
    </row>
    <row r="517" spans="1:150" x14ac:dyDescent="0.25">
      <c r="A517" s="31"/>
      <c r="B517" s="91" t="str">
        <f t="shared" si="397"/>
        <v/>
      </c>
      <c r="C517" s="20" t="str">
        <f t="shared" si="357"/>
        <v/>
      </c>
      <c r="D517" s="97" t="str">
        <f t="shared" si="358"/>
        <v/>
      </c>
      <c r="E517" s="62" t="str">
        <f t="shared" si="398"/>
        <v/>
      </c>
      <c r="F517" s="31"/>
      <c r="G517" s="282"/>
      <c r="H517" s="283"/>
      <c r="I517" s="284"/>
      <c r="J517" s="285"/>
      <c r="K517" s="286"/>
      <c r="L517" s="287"/>
      <c r="M517" s="288"/>
      <c r="N517" s="287"/>
      <c r="O517" s="288"/>
      <c r="P517" s="287"/>
      <c r="Q517" s="288"/>
      <c r="R517" s="287"/>
      <c r="S517" s="288"/>
      <c r="T517" s="287"/>
      <c r="U517" s="288"/>
      <c r="V517" s="287"/>
      <c r="W517" s="288"/>
      <c r="X517" s="287"/>
      <c r="Y517" s="288"/>
      <c r="Z517" s="287"/>
      <c r="AA517" s="288"/>
      <c r="AB517" s="287"/>
      <c r="AC517" s="288"/>
      <c r="AD517" s="287"/>
      <c r="AE517" s="288"/>
      <c r="AF517" s="287"/>
      <c r="AG517" s="288"/>
      <c r="AH517" s="287"/>
      <c r="AI517" s="288"/>
      <c r="AJ517" s="287"/>
      <c r="AK517" s="288"/>
      <c r="AL517" s="287"/>
      <c r="AM517" s="288"/>
      <c r="AN517" s="287"/>
      <c r="AO517" s="288"/>
      <c r="AP517" s="287"/>
      <c r="AQ517" s="288"/>
      <c r="AR517" s="287"/>
      <c r="AS517" s="288"/>
      <c r="AT517" s="287"/>
      <c r="AU517" s="288"/>
      <c r="AV517" s="287"/>
      <c r="AW517" s="288"/>
      <c r="AX517" s="287"/>
      <c r="AY517" s="31"/>
      <c r="BA517" s="76" t="str">
        <f t="shared" si="399"/>
        <v/>
      </c>
      <c r="BC517" s="76" t="str">
        <f>IF('Stock List'!$K517="", "", 'Stock List'!$K517)</f>
        <v/>
      </c>
      <c r="BE517" s="106">
        <f>IFERROR(ROUND(((INDEX('Stock List'!$M$11:$M$1010, MATCH(L517, 'Stock List'!$K$11:$K$1010, 0))/INDEX('Stock List'!$L$11:$L$1010, MATCH(L517, 'Stock List'!$K$11:$K$1010, 0)))*K517), 2), 0)</f>
        <v>0</v>
      </c>
      <c r="BF517" s="20"/>
      <c r="BG517" s="20">
        <f>IFERROR(ROUND(((INDEX('Stock List'!$M$11:$M$1010, MATCH(N517, 'Stock List'!$K$11:$K$1010, 0))/INDEX('Stock List'!$L$11:$L$1010, MATCH(N517, 'Stock List'!$K$11:$K$1010, 0)))*M517), 2), 0)</f>
        <v>0</v>
      </c>
      <c r="BH517" s="20"/>
      <c r="BI517" s="20">
        <f>IFERROR(ROUND(((INDEX('Stock List'!$M$11:$M$1010, MATCH(P517, 'Stock List'!$K$11:$K$1010, 0))/INDEX('Stock List'!$L$11:$L$1010, MATCH(P517, 'Stock List'!$K$11:$K$1010, 0)))*O517), 2), 0)</f>
        <v>0</v>
      </c>
      <c r="BJ517" s="20"/>
      <c r="BK517" s="20">
        <f>IFERROR(ROUND(((INDEX('Stock List'!$M$11:$M$1010, MATCH(R517, 'Stock List'!$K$11:$K$1010, 0))/INDEX('Stock List'!$L$11:$L$1010, MATCH(R517, 'Stock List'!$K$11:$K$1010, 0)))*Q517), 2), 0)</f>
        <v>0</v>
      </c>
      <c r="BL517" s="20"/>
      <c r="BM517" s="20">
        <f>IFERROR(ROUND(((INDEX('Stock List'!$M$11:$M$1010, MATCH(T517, 'Stock List'!$K$11:$K$1010, 0))/INDEX('Stock List'!$L$11:$L$1010, MATCH(T517, 'Stock List'!$K$11:$K$1010, 0)))*S517), 2), 0)</f>
        <v>0</v>
      </c>
      <c r="BN517" s="20"/>
      <c r="BO517" s="20">
        <f>IFERROR(ROUND(((INDEX('Stock List'!$M$11:$M$1010, MATCH(V517, 'Stock List'!$K$11:$K$1010, 0))/INDEX('Stock List'!$L$11:$L$1010, MATCH(V517, 'Stock List'!$K$11:$K$1010, 0)))*U517), 2), 0)</f>
        <v>0</v>
      </c>
      <c r="BP517" s="20"/>
      <c r="BQ517" s="20">
        <f>IFERROR(ROUND(((INDEX('Stock List'!$M$11:$M$1010, MATCH(X517, 'Stock List'!$K$11:$K$1010, 0))/INDEX('Stock List'!$L$11:$L$1010, MATCH(X517, 'Stock List'!$K$11:$K$1010, 0)))*W517), 2), 0)</f>
        <v>0</v>
      </c>
      <c r="BR517" s="20"/>
      <c r="BS517" s="20">
        <f>IFERROR(ROUND(((INDEX('Stock List'!$M$11:$M$1010, MATCH(Z517, 'Stock List'!$K$11:$K$1010, 0))/INDEX('Stock List'!$L$11:$L$1010, MATCH(Z517, 'Stock List'!$K$11:$K$1010, 0)))*Y517), 2), 0)</f>
        <v>0</v>
      </c>
      <c r="BT517" s="20"/>
      <c r="BU517" s="20">
        <f>IFERROR(ROUND(((INDEX('Stock List'!$M$11:$M$1010, MATCH(AB517, 'Stock List'!$K$11:$K$1010, 0))/INDEX('Stock List'!$L$11:$L$1010, MATCH(AB517, 'Stock List'!$K$11:$K$1010, 0)))*AA517), 2), 0)</f>
        <v>0</v>
      </c>
      <c r="BV517" s="20"/>
      <c r="BW517" s="20">
        <f>IFERROR(ROUND(((INDEX('Stock List'!$M$11:$M$1010, MATCH(AD517, 'Stock List'!$K$11:$K$1010, 0))/INDEX('Stock List'!$L$11:$L$1010, MATCH(AD517, 'Stock List'!$K$11:$K$1010, 0)))*AC517), 2), 0)</f>
        <v>0</v>
      </c>
      <c r="BX517" s="20"/>
      <c r="BY517" s="20">
        <f>IFERROR(ROUND(((INDEX('Stock List'!$M$11:$M$1010, MATCH(AF517, 'Stock List'!$K$11:$K$1010, 0))/INDEX('Stock List'!$L$11:$L$1010, MATCH(AF517, 'Stock List'!$K$11:$K$1010, 0)))*AE517), 2), 0)</f>
        <v>0</v>
      </c>
      <c r="BZ517" s="20"/>
      <c r="CA517" s="20">
        <f>IFERROR(ROUND(((INDEX('Stock List'!$M$11:$M$1010, MATCH(AH517, 'Stock List'!$K$11:$K$1010, 0))/INDEX('Stock List'!$L$11:$L$1010, MATCH(AH517, 'Stock List'!$K$11:$K$1010, 0)))*AG517), 2), 0)</f>
        <v>0</v>
      </c>
      <c r="CB517" s="20"/>
      <c r="CC517" s="20">
        <f>IFERROR(ROUND(((INDEX('Stock List'!$M$11:$M$1010, MATCH(AJ517, 'Stock List'!$K$11:$K$1010, 0))/INDEX('Stock List'!$L$11:$L$1010, MATCH(AJ517, 'Stock List'!$K$11:$K$1010, 0)))*AI517), 2), 0)</f>
        <v>0</v>
      </c>
      <c r="CD517" s="20"/>
      <c r="CE517" s="20">
        <f>IFERROR(ROUND(((INDEX('Stock List'!$M$11:$M$1010, MATCH(AL517, 'Stock List'!$K$11:$K$1010, 0))/INDEX('Stock List'!$L$11:$L$1010, MATCH(AL517, 'Stock List'!$K$11:$K$1010, 0)))*AK517), 2), 0)</f>
        <v>0</v>
      </c>
      <c r="CF517" s="20"/>
      <c r="CG517" s="20">
        <f>IFERROR(ROUND(((INDEX('Stock List'!$M$11:$M$1010, MATCH(AN517, 'Stock List'!$K$11:$K$1010, 0))/INDEX('Stock List'!$L$11:$L$1010, MATCH(AN517, 'Stock List'!$K$11:$K$1010, 0)))*AM517), 2), 0)</f>
        <v>0</v>
      </c>
      <c r="CH517" s="20"/>
      <c r="CI517" s="20">
        <f>IFERROR(ROUND(((INDEX('Stock List'!$M$11:$M$1010, MATCH(AP517, 'Stock List'!$K$11:$K$1010, 0))/INDEX('Stock List'!$L$11:$L$1010, MATCH(AP517, 'Stock List'!$K$11:$K$1010, 0)))*AO517), 2), 0)</f>
        <v>0</v>
      </c>
      <c r="CJ517" s="20"/>
      <c r="CK517" s="20">
        <f>IFERROR(ROUND(((INDEX('Stock List'!$M$11:$M$1010, MATCH(AR517, 'Stock List'!$K$11:$K$1010, 0))/INDEX('Stock List'!$L$11:$L$1010, MATCH(AR517, 'Stock List'!$K$11:$K$1010, 0)))*AQ517), 2), 0)</f>
        <v>0</v>
      </c>
      <c r="CL517" s="20"/>
      <c r="CM517" s="20">
        <f>IFERROR(ROUND(((INDEX('Stock List'!$M$11:$M$1010, MATCH(AT517, 'Stock List'!$K$11:$K$1010, 0))/INDEX('Stock List'!$L$11:$L$1010, MATCH(AT517, 'Stock List'!$K$11:$K$1010, 0)))*AS517), 2), 0)</f>
        <v>0</v>
      </c>
      <c r="CN517" s="20"/>
      <c r="CO517" s="20">
        <f>IFERROR(ROUND(((INDEX('Stock List'!$M$11:$M$1010, MATCH(AV517, 'Stock List'!$K$11:$K$1010, 0))/INDEX('Stock List'!$L$11:$L$1010, MATCH(AV517, 'Stock List'!$K$11:$K$1010, 0)))*AU517), 2), 0)</f>
        <v>0</v>
      </c>
      <c r="CP517" s="20"/>
      <c r="CQ517" s="20">
        <f>IFERROR(ROUND(((INDEX('Stock List'!$M$11:$M$1010, MATCH(AX517, 'Stock List'!$K$11:$K$1010, 0))/INDEX('Stock List'!$L$11:$L$1010, MATCH(AX517, 'Stock List'!$K$11:$K$1010, 0)))*AW517), 2), 0)</f>
        <v>0</v>
      </c>
      <c r="CR517" s="22"/>
      <c r="CT517" s="106" t="str">
        <f t="shared" si="400"/>
        <v/>
      </c>
      <c r="CU517" s="22" t="str">
        <f t="shared" si="401"/>
        <v/>
      </c>
      <c r="CX517" s="106" t="str">
        <f t="shared" si="402"/>
        <v/>
      </c>
      <c r="CY517" s="20" t="str">
        <f t="shared" si="403"/>
        <v/>
      </c>
      <c r="CZ517" s="22" t="str">
        <f t="shared" si="404"/>
        <v/>
      </c>
      <c r="DB517" s="76" t="str">
        <f>IF($H517="", "", COUNTIF($G$11:$G$1010, "&gt;"&amp;$G517)+1+COUNTIF($G$11:$G517, $G517)-1)</f>
        <v/>
      </c>
      <c r="DC517" s="76" t="str">
        <f>IF($H517="", "", COUNTIF($CZ$11:$CZ$1010, "&gt;"&amp;$CZ517)+1+COUNTIF($CZ$11:$CZ517, $CZ517)-1)</f>
        <v/>
      </c>
      <c r="DE517" s="147" t="str">
        <f t="shared" si="405"/>
        <v/>
      </c>
      <c r="DF517" s="148"/>
      <c r="DG517" s="19" t="str">
        <f t="shared" si="406"/>
        <v/>
      </c>
      <c r="DH517" s="153" t="str">
        <f t="shared" si="407"/>
        <v/>
      </c>
      <c r="DI517" s="19" t="str">
        <f t="shared" si="359"/>
        <v/>
      </c>
      <c r="DJ517" s="153" t="str">
        <f t="shared" si="360"/>
        <v/>
      </c>
      <c r="DK517" s="19" t="str">
        <f t="shared" si="361"/>
        <v/>
      </c>
      <c r="DL517" s="153" t="str">
        <f t="shared" si="362"/>
        <v/>
      </c>
      <c r="DM517" s="19" t="str">
        <f t="shared" si="363"/>
        <v/>
      </c>
      <c r="DN517" s="153" t="str">
        <f t="shared" si="364"/>
        <v/>
      </c>
      <c r="DO517" s="19" t="str">
        <f t="shared" si="365"/>
        <v/>
      </c>
      <c r="DP517" s="153" t="str">
        <f t="shared" si="366"/>
        <v/>
      </c>
      <c r="DQ517" s="19" t="str">
        <f t="shared" si="367"/>
        <v/>
      </c>
      <c r="DR517" s="153" t="str">
        <f t="shared" si="368"/>
        <v/>
      </c>
      <c r="DS517" s="19" t="str">
        <f t="shared" si="369"/>
        <v/>
      </c>
      <c r="DT517" s="153" t="str">
        <f t="shared" si="370"/>
        <v/>
      </c>
      <c r="DU517" s="19" t="str">
        <f t="shared" si="371"/>
        <v/>
      </c>
      <c r="DV517" s="153" t="str">
        <f t="shared" si="372"/>
        <v/>
      </c>
      <c r="DW517" s="19" t="str">
        <f t="shared" si="373"/>
        <v/>
      </c>
      <c r="DX517" s="153" t="str">
        <f t="shared" si="374"/>
        <v/>
      </c>
      <c r="DY517" s="19" t="str">
        <f t="shared" si="375"/>
        <v/>
      </c>
      <c r="DZ517" s="153" t="str">
        <f t="shared" si="376"/>
        <v/>
      </c>
      <c r="EA517" s="19" t="str">
        <f t="shared" si="377"/>
        <v/>
      </c>
      <c r="EB517" s="153" t="str">
        <f t="shared" si="378"/>
        <v/>
      </c>
      <c r="EC517" s="19" t="str">
        <f t="shared" si="379"/>
        <v/>
      </c>
      <c r="ED517" s="153" t="str">
        <f t="shared" si="380"/>
        <v/>
      </c>
      <c r="EE517" s="19" t="str">
        <f t="shared" si="381"/>
        <v/>
      </c>
      <c r="EF517" s="153" t="str">
        <f t="shared" si="382"/>
        <v/>
      </c>
      <c r="EG517" s="19" t="str">
        <f t="shared" si="383"/>
        <v/>
      </c>
      <c r="EH517" s="153" t="str">
        <f t="shared" si="384"/>
        <v/>
      </c>
      <c r="EI517" s="19" t="str">
        <f t="shared" si="385"/>
        <v/>
      </c>
      <c r="EJ517" s="153" t="str">
        <f t="shared" si="386"/>
        <v/>
      </c>
      <c r="EK517" s="19" t="str">
        <f t="shared" si="387"/>
        <v/>
      </c>
      <c r="EL517" s="153" t="str">
        <f t="shared" si="388"/>
        <v/>
      </c>
      <c r="EM517" s="19" t="str">
        <f t="shared" si="389"/>
        <v/>
      </c>
      <c r="EN517" s="153" t="str">
        <f t="shared" si="390"/>
        <v/>
      </c>
      <c r="EO517" s="19" t="str">
        <f t="shared" si="391"/>
        <v/>
      </c>
      <c r="EP517" s="153" t="str">
        <f t="shared" si="392"/>
        <v/>
      </c>
      <c r="EQ517" s="19" t="str">
        <f t="shared" si="393"/>
        <v/>
      </c>
      <c r="ER517" s="153" t="str">
        <f t="shared" si="394"/>
        <v/>
      </c>
      <c r="ES517" s="19" t="str">
        <f t="shared" si="395"/>
        <v/>
      </c>
      <c r="ET517" s="153" t="str">
        <f t="shared" si="396"/>
        <v/>
      </c>
    </row>
    <row r="518" spans="1:150" x14ac:dyDescent="0.25">
      <c r="A518" s="31"/>
      <c r="B518" s="91" t="str">
        <f t="shared" si="397"/>
        <v/>
      </c>
      <c r="C518" s="20" t="str">
        <f t="shared" si="357"/>
        <v/>
      </c>
      <c r="D518" s="97" t="str">
        <f t="shared" si="358"/>
        <v/>
      </c>
      <c r="E518" s="62" t="str">
        <f t="shared" si="398"/>
        <v/>
      </c>
      <c r="F518" s="31"/>
      <c r="G518" s="282"/>
      <c r="H518" s="283"/>
      <c r="I518" s="284"/>
      <c r="J518" s="285"/>
      <c r="K518" s="286"/>
      <c r="L518" s="287"/>
      <c r="M518" s="288"/>
      <c r="N518" s="287"/>
      <c r="O518" s="288"/>
      <c r="P518" s="287"/>
      <c r="Q518" s="288"/>
      <c r="R518" s="287"/>
      <c r="S518" s="288"/>
      <c r="T518" s="287"/>
      <c r="U518" s="288"/>
      <c r="V518" s="287"/>
      <c r="W518" s="288"/>
      <c r="X518" s="287"/>
      <c r="Y518" s="288"/>
      <c r="Z518" s="287"/>
      <c r="AA518" s="288"/>
      <c r="AB518" s="287"/>
      <c r="AC518" s="288"/>
      <c r="AD518" s="287"/>
      <c r="AE518" s="288"/>
      <c r="AF518" s="287"/>
      <c r="AG518" s="288"/>
      <c r="AH518" s="287"/>
      <c r="AI518" s="288"/>
      <c r="AJ518" s="287"/>
      <c r="AK518" s="288"/>
      <c r="AL518" s="287"/>
      <c r="AM518" s="288"/>
      <c r="AN518" s="287"/>
      <c r="AO518" s="288"/>
      <c r="AP518" s="287"/>
      <c r="AQ518" s="288"/>
      <c r="AR518" s="287"/>
      <c r="AS518" s="288"/>
      <c r="AT518" s="287"/>
      <c r="AU518" s="288"/>
      <c r="AV518" s="287"/>
      <c r="AW518" s="288"/>
      <c r="AX518" s="287"/>
      <c r="AY518" s="31"/>
      <c r="BA518" s="76" t="str">
        <f t="shared" si="399"/>
        <v/>
      </c>
      <c r="BC518" s="76" t="str">
        <f>IF('Stock List'!$K518="", "", 'Stock List'!$K518)</f>
        <v/>
      </c>
      <c r="BE518" s="106">
        <f>IFERROR(ROUND(((INDEX('Stock List'!$M$11:$M$1010, MATCH(L518, 'Stock List'!$K$11:$K$1010, 0))/INDEX('Stock List'!$L$11:$L$1010, MATCH(L518, 'Stock List'!$K$11:$K$1010, 0)))*K518), 2), 0)</f>
        <v>0</v>
      </c>
      <c r="BF518" s="20"/>
      <c r="BG518" s="20">
        <f>IFERROR(ROUND(((INDEX('Stock List'!$M$11:$M$1010, MATCH(N518, 'Stock List'!$K$11:$K$1010, 0))/INDEX('Stock List'!$L$11:$L$1010, MATCH(N518, 'Stock List'!$K$11:$K$1010, 0)))*M518), 2), 0)</f>
        <v>0</v>
      </c>
      <c r="BH518" s="20"/>
      <c r="BI518" s="20">
        <f>IFERROR(ROUND(((INDEX('Stock List'!$M$11:$M$1010, MATCH(P518, 'Stock List'!$K$11:$K$1010, 0))/INDEX('Stock List'!$L$11:$L$1010, MATCH(P518, 'Stock List'!$K$11:$K$1010, 0)))*O518), 2), 0)</f>
        <v>0</v>
      </c>
      <c r="BJ518" s="20"/>
      <c r="BK518" s="20">
        <f>IFERROR(ROUND(((INDEX('Stock List'!$M$11:$M$1010, MATCH(R518, 'Stock List'!$K$11:$K$1010, 0))/INDEX('Stock List'!$L$11:$L$1010, MATCH(R518, 'Stock List'!$K$11:$K$1010, 0)))*Q518), 2), 0)</f>
        <v>0</v>
      </c>
      <c r="BL518" s="20"/>
      <c r="BM518" s="20">
        <f>IFERROR(ROUND(((INDEX('Stock List'!$M$11:$M$1010, MATCH(T518, 'Stock List'!$K$11:$K$1010, 0))/INDEX('Stock List'!$L$11:$L$1010, MATCH(T518, 'Stock List'!$K$11:$K$1010, 0)))*S518), 2), 0)</f>
        <v>0</v>
      </c>
      <c r="BN518" s="20"/>
      <c r="BO518" s="20">
        <f>IFERROR(ROUND(((INDEX('Stock List'!$M$11:$M$1010, MATCH(V518, 'Stock List'!$K$11:$K$1010, 0))/INDEX('Stock List'!$L$11:$L$1010, MATCH(V518, 'Stock List'!$K$11:$K$1010, 0)))*U518), 2), 0)</f>
        <v>0</v>
      </c>
      <c r="BP518" s="20"/>
      <c r="BQ518" s="20">
        <f>IFERROR(ROUND(((INDEX('Stock List'!$M$11:$M$1010, MATCH(X518, 'Stock List'!$K$11:$K$1010, 0))/INDEX('Stock List'!$L$11:$L$1010, MATCH(X518, 'Stock List'!$K$11:$K$1010, 0)))*W518), 2), 0)</f>
        <v>0</v>
      </c>
      <c r="BR518" s="20"/>
      <c r="BS518" s="20">
        <f>IFERROR(ROUND(((INDEX('Stock List'!$M$11:$M$1010, MATCH(Z518, 'Stock List'!$K$11:$K$1010, 0))/INDEX('Stock List'!$L$11:$L$1010, MATCH(Z518, 'Stock List'!$K$11:$K$1010, 0)))*Y518), 2), 0)</f>
        <v>0</v>
      </c>
      <c r="BT518" s="20"/>
      <c r="BU518" s="20">
        <f>IFERROR(ROUND(((INDEX('Stock List'!$M$11:$M$1010, MATCH(AB518, 'Stock List'!$K$11:$K$1010, 0))/INDEX('Stock List'!$L$11:$L$1010, MATCH(AB518, 'Stock List'!$K$11:$K$1010, 0)))*AA518), 2), 0)</f>
        <v>0</v>
      </c>
      <c r="BV518" s="20"/>
      <c r="BW518" s="20">
        <f>IFERROR(ROUND(((INDEX('Stock List'!$M$11:$M$1010, MATCH(AD518, 'Stock List'!$K$11:$K$1010, 0))/INDEX('Stock List'!$L$11:$L$1010, MATCH(AD518, 'Stock List'!$K$11:$K$1010, 0)))*AC518), 2), 0)</f>
        <v>0</v>
      </c>
      <c r="BX518" s="20"/>
      <c r="BY518" s="20">
        <f>IFERROR(ROUND(((INDEX('Stock List'!$M$11:$M$1010, MATCH(AF518, 'Stock List'!$K$11:$K$1010, 0))/INDEX('Stock List'!$L$11:$L$1010, MATCH(AF518, 'Stock List'!$K$11:$K$1010, 0)))*AE518), 2), 0)</f>
        <v>0</v>
      </c>
      <c r="BZ518" s="20"/>
      <c r="CA518" s="20">
        <f>IFERROR(ROUND(((INDEX('Stock List'!$M$11:$M$1010, MATCH(AH518, 'Stock List'!$K$11:$K$1010, 0))/INDEX('Stock List'!$L$11:$L$1010, MATCH(AH518, 'Stock List'!$K$11:$K$1010, 0)))*AG518), 2), 0)</f>
        <v>0</v>
      </c>
      <c r="CB518" s="20"/>
      <c r="CC518" s="20">
        <f>IFERROR(ROUND(((INDEX('Stock List'!$M$11:$M$1010, MATCH(AJ518, 'Stock List'!$K$11:$K$1010, 0))/INDEX('Stock List'!$L$11:$L$1010, MATCH(AJ518, 'Stock List'!$K$11:$K$1010, 0)))*AI518), 2), 0)</f>
        <v>0</v>
      </c>
      <c r="CD518" s="20"/>
      <c r="CE518" s="20">
        <f>IFERROR(ROUND(((INDEX('Stock List'!$M$11:$M$1010, MATCH(AL518, 'Stock List'!$K$11:$K$1010, 0))/INDEX('Stock List'!$L$11:$L$1010, MATCH(AL518, 'Stock List'!$K$11:$K$1010, 0)))*AK518), 2), 0)</f>
        <v>0</v>
      </c>
      <c r="CF518" s="20"/>
      <c r="CG518" s="20">
        <f>IFERROR(ROUND(((INDEX('Stock List'!$M$11:$M$1010, MATCH(AN518, 'Stock List'!$K$11:$K$1010, 0))/INDEX('Stock List'!$L$11:$L$1010, MATCH(AN518, 'Stock List'!$K$11:$K$1010, 0)))*AM518), 2), 0)</f>
        <v>0</v>
      </c>
      <c r="CH518" s="20"/>
      <c r="CI518" s="20">
        <f>IFERROR(ROUND(((INDEX('Stock List'!$M$11:$M$1010, MATCH(AP518, 'Stock List'!$K$11:$K$1010, 0))/INDEX('Stock List'!$L$11:$L$1010, MATCH(AP518, 'Stock List'!$K$11:$K$1010, 0)))*AO518), 2), 0)</f>
        <v>0</v>
      </c>
      <c r="CJ518" s="20"/>
      <c r="CK518" s="20">
        <f>IFERROR(ROUND(((INDEX('Stock List'!$M$11:$M$1010, MATCH(AR518, 'Stock List'!$K$11:$K$1010, 0))/INDEX('Stock List'!$L$11:$L$1010, MATCH(AR518, 'Stock List'!$K$11:$K$1010, 0)))*AQ518), 2), 0)</f>
        <v>0</v>
      </c>
      <c r="CL518" s="20"/>
      <c r="CM518" s="20">
        <f>IFERROR(ROUND(((INDEX('Stock List'!$M$11:$M$1010, MATCH(AT518, 'Stock List'!$K$11:$K$1010, 0))/INDEX('Stock List'!$L$11:$L$1010, MATCH(AT518, 'Stock List'!$K$11:$K$1010, 0)))*AS518), 2), 0)</f>
        <v>0</v>
      </c>
      <c r="CN518" s="20"/>
      <c r="CO518" s="20">
        <f>IFERROR(ROUND(((INDEX('Stock List'!$M$11:$M$1010, MATCH(AV518, 'Stock List'!$K$11:$K$1010, 0))/INDEX('Stock List'!$L$11:$L$1010, MATCH(AV518, 'Stock List'!$K$11:$K$1010, 0)))*AU518), 2), 0)</f>
        <v>0</v>
      </c>
      <c r="CP518" s="20"/>
      <c r="CQ518" s="20">
        <f>IFERROR(ROUND(((INDEX('Stock List'!$M$11:$M$1010, MATCH(AX518, 'Stock List'!$K$11:$K$1010, 0))/INDEX('Stock List'!$L$11:$L$1010, MATCH(AX518, 'Stock List'!$K$11:$K$1010, 0)))*AW518), 2), 0)</f>
        <v>0</v>
      </c>
      <c r="CR518" s="22"/>
      <c r="CT518" s="106" t="str">
        <f t="shared" si="400"/>
        <v/>
      </c>
      <c r="CU518" s="22" t="str">
        <f t="shared" si="401"/>
        <v/>
      </c>
      <c r="CX518" s="106" t="str">
        <f t="shared" si="402"/>
        <v/>
      </c>
      <c r="CY518" s="20" t="str">
        <f t="shared" si="403"/>
        <v/>
      </c>
      <c r="CZ518" s="22" t="str">
        <f t="shared" si="404"/>
        <v/>
      </c>
      <c r="DB518" s="76" t="str">
        <f>IF($H518="", "", COUNTIF($G$11:$G$1010, "&gt;"&amp;$G518)+1+COUNTIF($G$11:$G518, $G518)-1)</f>
        <v/>
      </c>
      <c r="DC518" s="76" t="str">
        <f>IF($H518="", "", COUNTIF($CZ$11:$CZ$1010, "&gt;"&amp;$CZ518)+1+COUNTIF($CZ$11:$CZ518, $CZ518)-1)</f>
        <v/>
      </c>
      <c r="DE518" s="147" t="str">
        <f t="shared" si="405"/>
        <v/>
      </c>
      <c r="DF518" s="148"/>
      <c r="DG518" s="19" t="str">
        <f t="shared" si="406"/>
        <v/>
      </c>
      <c r="DH518" s="153" t="str">
        <f t="shared" si="407"/>
        <v/>
      </c>
      <c r="DI518" s="19" t="str">
        <f t="shared" si="359"/>
        <v/>
      </c>
      <c r="DJ518" s="153" t="str">
        <f t="shared" si="360"/>
        <v/>
      </c>
      <c r="DK518" s="19" t="str">
        <f t="shared" si="361"/>
        <v/>
      </c>
      <c r="DL518" s="153" t="str">
        <f t="shared" si="362"/>
        <v/>
      </c>
      <c r="DM518" s="19" t="str">
        <f t="shared" si="363"/>
        <v/>
      </c>
      <c r="DN518" s="153" t="str">
        <f t="shared" si="364"/>
        <v/>
      </c>
      <c r="DO518" s="19" t="str">
        <f t="shared" si="365"/>
        <v/>
      </c>
      <c r="DP518" s="153" t="str">
        <f t="shared" si="366"/>
        <v/>
      </c>
      <c r="DQ518" s="19" t="str">
        <f t="shared" si="367"/>
        <v/>
      </c>
      <c r="DR518" s="153" t="str">
        <f t="shared" si="368"/>
        <v/>
      </c>
      <c r="DS518" s="19" t="str">
        <f t="shared" si="369"/>
        <v/>
      </c>
      <c r="DT518" s="153" t="str">
        <f t="shared" si="370"/>
        <v/>
      </c>
      <c r="DU518" s="19" t="str">
        <f t="shared" si="371"/>
        <v/>
      </c>
      <c r="DV518" s="153" t="str">
        <f t="shared" si="372"/>
        <v/>
      </c>
      <c r="DW518" s="19" t="str">
        <f t="shared" si="373"/>
        <v/>
      </c>
      <c r="DX518" s="153" t="str">
        <f t="shared" si="374"/>
        <v/>
      </c>
      <c r="DY518" s="19" t="str">
        <f t="shared" si="375"/>
        <v/>
      </c>
      <c r="DZ518" s="153" t="str">
        <f t="shared" si="376"/>
        <v/>
      </c>
      <c r="EA518" s="19" t="str">
        <f t="shared" si="377"/>
        <v/>
      </c>
      <c r="EB518" s="153" t="str">
        <f t="shared" si="378"/>
        <v/>
      </c>
      <c r="EC518" s="19" t="str">
        <f t="shared" si="379"/>
        <v/>
      </c>
      <c r="ED518" s="153" t="str">
        <f t="shared" si="380"/>
        <v/>
      </c>
      <c r="EE518" s="19" t="str">
        <f t="shared" si="381"/>
        <v/>
      </c>
      <c r="EF518" s="153" t="str">
        <f t="shared" si="382"/>
        <v/>
      </c>
      <c r="EG518" s="19" t="str">
        <f t="shared" si="383"/>
        <v/>
      </c>
      <c r="EH518" s="153" t="str">
        <f t="shared" si="384"/>
        <v/>
      </c>
      <c r="EI518" s="19" t="str">
        <f t="shared" si="385"/>
        <v/>
      </c>
      <c r="EJ518" s="153" t="str">
        <f t="shared" si="386"/>
        <v/>
      </c>
      <c r="EK518" s="19" t="str">
        <f t="shared" si="387"/>
        <v/>
      </c>
      <c r="EL518" s="153" t="str">
        <f t="shared" si="388"/>
        <v/>
      </c>
      <c r="EM518" s="19" t="str">
        <f t="shared" si="389"/>
        <v/>
      </c>
      <c r="EN518" s="153" t="str">
        <f t="shared" si="390"/>
        <v/>
      </c>
      <c r="EO518" s="19" t="str">
        <f t="shared" si="391"/>
        <v/>
      </c>
      <c r="EP518" s="153" t="str">
        <f t="shared" si="392"/>
        <v/>
      </c>
      <c r="EQ518" s="19" t="str">
        <f t="shared" si="393"/>
        <v/>
      </c>
      <c r="ER518" s="153" t="str">
        <f t="shared" si="394"/>
        <v/>
      </c>
      <c r="ES518" s="19" t="str">
        <f t="shared" si="395"/>
        <v/>
      </c>
      <c r="ET518" s="153" t="str">
        <f t="shared" si="396"/>
        <v/>
      </c>
    </row>
    <row r="519" spans="1:150" x14ac:dyDescent="0.25">
      <c r="A519" s="31"/>
      <c r="B519" s="91" t="str">
        <f t="shared" si="397"/>
        <v/>
      </c>
      <c r="C519" s="20" t="str">
        <f t="shared" si="357"/>
        <v/>
      </c>
      <c r="D519" s="97" t="str">
        <f t="shared" si="358"/>
        <v/>
      </c>
      <c r="E519" s="62" t="str">
        <f t="shared" si="398"/>
        <v/>
      </c>
      <c r="F519" s="31"/>
      <c r="G519" s="282"/>
      <c r="H519" s="283"/>
      <c r="I519" s="284"/>
      <c r="J519" s="285"/>
      <c r="K519" s="286"/>
      <c r="L519" s="287"/>
      <c r="M519" s="288"/>
      <c r="N519" s="287"/>
      <c r="O519" s="288"/>
      <c r="P519" s="287"/>
      <c r="Q519" s="288"/>
      <c r="R519" s="287"/>
      <c r="S519" s="288"/>
      <c r="T519" s="287"/>
      <c r="U519" s="288"/>
      <c r="V519" s="287"/>
      <c r="W519" s="288"/>
      <c r="X519" s="287"/>
      <c r="Y519" s="288"/>
      <c r="Z519" s="287"/>
      <c r="AA519" s="288"/>
      <c r="AB519" s="287"/>
      <c r="AC519" s="288"/>
      <c r="AD519" s="287"/>
      <c r="AE519" s="288"/>
      <c r="AF519" s="287"/>
      <c r="AG519" s="288"/>
      <c r="AH519" s="287"/>
      <c r="AI519" s="288"/>
      <c r="AJ519" s="287"/>
      <c r="AK519" s="288"/>
      <c r="AL519" s="287"/>
      <c r="AM519" s="288"/>
      <c r="AN519" s="287"/>
      <c r="AO519" s="288"/>
      <c r="AP519" s="287"/>
      <c r="AQ519" s="288"/>
      <c r="AR519" s="287"/>
      <c r="AS519" s="288"/>
      <c r="AT519" s="287"/>
      <c r="AU519" s="288"/>
      <c r="AV519" s="287"/>
      <c r="AW519" s="288"/>
      <c r="AX519" s="287"/>
      <c r="AY519" s="31"/>
      <c r="BA519" s="76" t="str">
        <f t="shared" si="399"/>
        <v/>
      </c>
      <c r="BC519" s="76" t="str">
        <f>IF('Stock List'!$K519="", "", 'Stock List'!$K519)</f>
        <v/>
      </c>
      <c r="BE519" s="106">
        <f>IFERROR(ROUND(((INDEX('Stock List'!$M$11:$M$1010, MATCH(L519, 'Stock List'!$K$11:$K$1010, 0))/INDEX('Stock List'!$L$11:$L$1010, MATCH(L519, 'Stock List'!$K$11:$K$1010, 0)))*K519), 2), 0)</f>
        <v>0</v>
      </c>
      <c r="BF519" s="20"/>
      <c r="BG519" s="20">
        <f>IFERROR(ROUND(((INDEX('Stock List'!$M$11:$M$1010, MATCH(N519, 'Stock List'!$K$11:$K$1010, 0))/INDEX('Stock List'!$L$11:$L$1010, MATCH(N519, 'Stock List'!$K$11:$K$1010, 0)))*M519), 2), 0)</f>
        <v>0</v>
      </c>
      <c r="BH519" s="20"/>
      <c r="BI519" s="20">
        <f>IFERROR(ROUND(((INDEX('Stock List'!$M$11:$M$1010, MATCH(P519, 'Stock List'!$K$11:$K$1010, 0))/INDEX('Stock List'!$L$11:$L$1010, MATCH(P519, 'Stock List'!$K$11:$K$1010, 0)))*O519), 2), 0)</f>
        <v>0</v>
      </c>
      <c r="BJ519" s="20"/>
      <c r="BK519" s="20">
        <f>IFERROR(ROUND(((INDEX('Stock List'!$M$11:$M$1010, MATCH(R519, 'Stock List'!$K$11:$K$1010, 0))/INDEX('Stock List'!$L$11:$L$1010, MATCH(R519, 'Stock List'!$K$11:$K$1010, 0)))*Q519), 2), 0)</f>
        <v>0</v>
      </c>
      <c r="BL519" s="20"/>
      <c r="BM519" s="20">
        <f>IFERROR(ROUND(((INDEX('Stock List'!$M$11:$M$1010, MATCH(T519, 'Stock List'!$K$11:$K$1010, 0))/INDEX('Stock List'!$L$11:$L$1010, MATCH(T519, 'Stock List'!$K$11:$K$1010, 0)))*S519), 2), 0)</f>
        <v>0</v>
      </c>
      <c r="BN519" s="20"/>
      <c r="BO519" s="20">
        <f>IFERROR(ROUND(((INDEX('Stock List'!$M$11:$M$1010, MATCH(V519, 'Stock List'!$K$11:$K$1010, 0))/INDEX('Stock List'!$L$11:$L$1010, MATCH(V519, 'Stock List'!$K$11:$K$1010, 0)))*U519), 2), 0)</f>
        <v>0</v>
      </c>
      <c r="BP519" s="20"/>
      <c r="BQ519" s="20">
        <f>IFERROR(ROUND(((INDEX('Stock List'!$M$11:$M$1010, MATCH(X519, 'Stock List'!$K$11:$K$1010, 0))/INDEX('Stock List'!$L$11:$L$1010, MATCH(X519, 'Stock List'!$K$11:$K$1010, 0)))*W519), 2), 0)</f>
        <v>0</v>
      </c>
      <c r="BR519" s="20"/>
      <c r="BS519" s="20">
        <f>IFERROR(ROUND(((INDEX('Stock List'!$M$11:$M$1010, MATCH(Z519, 'Stock List'!$K$11:$K$1010, 0))/INDEX('Stock List'!$L$11:$L$1010, MATCH(Z519, 'Stock List'!$K$11:$K$1010, 0)))*Y519), 2), 0)</f>
        <v>0</v>
      </c>
      <c r="BT519" s="20"/>
      <c r="BU519" s="20">
        <f>IFERROR(ROUND(((INDEX('Stock List'!$M$11:$M$1010, MATCH(AB519, 'Stock List'!$K$11:$K$1010, 0))/INDEX('Stock List'!$L$11:$L$1010, MATCH(AB519, 'Stock List'!$K$11:$K$1010, 0)))*AA519), 2), 0)</f>
        <v>0</v>
      </c>
      <c r="BV519" s="20"/>
      <c r="BW519" s="20">
        <f>IFERROR(ROUND(((INDEX('Stock List'!$M$11:$M$1010, MATCH(AD519, 'Stock List'!$K$11:$K$1010, 0))/INDEX('Stock List'!$L$11:$L$1010, MATCH(AD519, 'Stock List'!$K$11:$K$1010, 0)))*AC519), 2), 0)</f>
        <v>0</v>
      </c>
      <c r="BX519" s="20"/>
      <c r="BY519" s="20">
        <f>IFERROR(ROUND(((INDEX('Stock List'!$M$11:$M$1010, MATCH(AF519, 'Stock List'!$K$11:$K$1010, 0))/INDEX('Stock List'!$L$11:$L$1010, MATCH(AF519, 'Stock List'!$K$11:$K$1010, 0)))*AE519), 2), 0)</f>
        <v>0</v>
      </c>
      <c r="BZ519" s="20"/>
      <c r="CA519" s="20">
        <f>IFERROR(ROUND(((INDEX('Stock List'!$M$11:$M$1010, MATCH(AH519, 'Stock List'!$K$11:$K$1010, 0))/INDEX('Stock List'!$L$11:$L$1010, MATCH(AH519, 'Stock List'!$K$11:$K$1010, 0)))*AG519), 2), 0)</f>
        <v>0</v>
      </c>
      <c r="CB519" s="20"/>
      <c r="CC519" s="20">
        <f>IFERROR(ROUND(((INDEX('Stock List'!$M$11:$M$1010, MATCH(AJ519, 'Stock List'!$K$11:$K$1010, 0))/INDEX('Stock List'!$L$11:$L$1010, MATCH(AJ519, 'Stock List'!$K$11:$K$1010, 0)))*AI519), 2), 0)</f>
        <v>0</v>
      </c>
      <c r="CD519" s="20"/>
      <c r="CE519" s="20">
        <f>IFERROR(ROUND(((INDEX('Stock List'!$M$11:$M$1010, MATCH(AL519, 'Stock List'!$K$11:$K$1010, 0))/INDEX('Stock List'!$L$11:$L$1010, MATCH(AL519, 'Stock List'!$K$11:$K$1010, 0)))*AK519), 2), 0)</f>
        <v>0</v>
      </c>
      <c r="CF519" s="20"/>
      <c r="CG519" s="20">
        <f>IFERROR(ROUND(((INDEX('Stock List'!$M$11:$M$1010, MATCH(AN519, 'Stock List'!$K$11:$K$1010, 0))/INDEX('Stock List'!$L$11:$L$1010, MATCH(AN519, 'Stock List'!$K$11:$K$1010, 0)))*AM519), 2), 0)</f>
        <v>0</v>
      </c>
      <c r="CH519" s="20"/>
      <c r="CI519" s="20">
        <f>IFERROR(ROUND(((INDEX('Stock List'!$M$11:$M$1010, MATCH(AP519, 'Stock List'!$K$11:$K$1010, 0))/INDEX('Stock List'!$L$11:$L$1010, MATCH(AP519, 'Stock List'!$K$11:$K$1010, 0)))*AO519), 2), 0)</f>
        <v>0</v>
      </c>
      <c r="CJ519" s="20"/>
      <c r="CK519" s="20">
        <f>IFERROR(ROUND(((INDEX('Stock List'!$M$11:$M$1010, MATCH(AR519, 'Stock List'!$K$11:$K$1010, 0))/INDEX('Stock List'!$L$11:$L$1010, MATCH(AR519, 'Stock List'!$K$11:$K$1010, 0)))*AQ519), 2), 0)</f>
        <v>0</v>
      </c>
      <c r="CL519" s="20"/>
      <c r="CM519" s="20">
        <f>IFERROR(ROUND(((INDEX('Stock List'!$M$11:$M$1010, MATCH(AT519, 'Stock List'!$K$11:$K$1010, 0))/INDEX('Stock List'!$L$11:$L$1010, MATCH(AT519, 'Stock List'!$K$11:$K$1010, 0)))*AS519), 2), 0)</f>
        <v>0</v>
      </c>
      <c r="CN519" s="20"/>
      <c r="CO519" s="20">
        <f>IFERROR(ROUND(((INDEX('Stock List'!$M$11:$M$1010, MATCH(AV519, 'Stock List'!$K$11:$K$1010, 0))/INDEX('Stock List'!$L$11:$L$1010, MATCH(AV519, 'Stock List'!$K$11:$K$1010, 0)))*AU519), 2), 0)</f>
        <v>0</v>
      </c>
      <c r="CP519" s="20"/>
      <c r="CQ519" s="20">
        <f>IFERROR(ROUND(((INDEX('Stock List'!$M$11:$M$1010, MATCH(AX519, 'Stock List'!$K$11:$K$1010, 0))/INDEX('Stock List'!$L$11:$L$1010, MATCH(AX519, 'Stock List'!$K$11:$K$1010, 0)))*AW519), 2), 0)</f>
        <v>0</v>
      </c>
      <c r="CR519" s="22"/>
      <c r="CT519" s="106" t="str">
        <f t="shared" si="400"/>
        <v/>
      </c>
      <c r="CU519" s="22" t="str">
        <f t="shared" si="401"/>
        <v/>
      </c>
      <c r="CX519" s="106" t="str">
        <f t="shared" si="402"/>
        <v/>
      </c>
      <c r="CY519" s="20" t="str">
        <f t="shared" si="403"/>
        <v/>
      </c>
      <c r="CZ519" s="22" t="str">
        <f t="shared" si="404"/>
        <v/>
      </c>
      <c r="DB519" s="76" t="str">
        <f>IF($H519="", "", COUNTIF($G$11:$G$1010, "&gt;"&amp;$G519)+1+COUNTIF($G$11:$G519, $G519)-1)</f>
        <v/>
      </c>
      <c r="DC519" s="76" t="str">
        <f>IF($H519="", "", COUNTIF($CZ$11:$CZ$1010, "&gt;"&amp;$CZ519)+1+COUNTIF($CZ$11:$CZ519, $CZ519)-1)</f>
        <v/>
      </c>
      <c r="DE519" s="147" t="str">
        <f t="shared" si="405"/>
        <v/>
      </c>
      <c r="DF519" s="148"/>
      <c r="DG519" s="19" t="str">
        <f t="shared" si="406"/>
        <v/>
      </c>
      <c r="DH519" s="153" t="str">
        <f t="shared" si="407"/>
        <v/>
      </c>
      <c r="DI519" s="19" t="str">
        <f t="shared" si="359"/>
        <v/>
      </c>
      <c r="DJ519" s="153" t="str">
        <f t="shared" si="360"/>
        <v/>
      </c>
      <c r="DK519" s="19" t="str">
        <f t="shared" si="361"/>
        <v/>
      </c>
      <c r="DL519" s="153" t="str">
        <f t="shared" si="362"/>
        <v/>
      </c>
      <c r="DM519" s="19" t="str">
        <f t="shared" si="363"/>
        <v/>
      </c>
      <c r="DN519" s="153" t="str">
        <f t="shared" si="364"/>
        <v/>
      </c>
      <c r="DO519" s="19" t="str">
        <f t="shared" si="365"/>
        <v/>
      </c>
      <c r="DP519" s="153" t="str">
        <f t="shared" si="366"/>
        <v/>
      </c>
      <c r="DQ519" s="19" t="str">
        <f t="shared" si="367"/>
        <v/>
      </c>
      <c r="DR519" s="153" t="str">
        <f t="shared" si="368"/>
        <v/>
      </c>
      <c r="DS519" s="19" t="str">
        <f t="shared" si="369"/>
        <v/>
      </c>
      <c r="DT519" s="153" t="str">
        <f t="shared" si="370"/>
        <v/>
      </c>
      <c r="DU519" s="19" t="str">
        <f t="shared" si="371"/>
        <v/>
      </c>
      <c r="DV519" s="153" t="str">
        <f t="shared" si="372"/>
        <v/>
      </c>
      <c r="DW519" s="19" t="str">
        <f t="shared" si="373"/>
        <v/>
      </c>
      <c r="DX519" s="153" t="str">
        <f t="shared" si="374"/>
        <v/>
      </c>
      <c r="DY519" s="19" t="str">
        <f t="shared" si="375"/>
        <v/>
      </c>
      <c r="DZ519" s="153" t="str">
        <f t="shared" si="376"/>
        <v/>
      </c>
      <c r="EA519" s="19" t="str">
        <f t="shared" si="377"/>
        <v/>
      </c>
      <c r="EB519" s="153" t="str">
        <f t="shared" si="378"/>
        <v/>
      </c>
      <c r="EC519" s="19" t="str">
        <f t="shared" si="379"/>
        <v/>
      </c>
      <c r="ED519" s="153" t="str">
        <f t="shared" si="380"/>
        <v/>
      </c>
      <c r="EE519" s="19" t="str">
        <f t="shared" si="381"/>
        <v/>
      </c>
      <c r="EF519" s="153" t="str">
        <f t="shared" si="382"/>
        <v/>
      </c>
      <c r="EG519" s="19" t="str">
        <f t="shared" si="383"/>
        <v/>
      </c>
      <c r="EH519" s="153" t="str">
        <f t="shared" si="384"/>
        <v/>
      </c>
      <c r="EI519" s="19" t="str">
        <f t="shared" si="385"/>
        <v/>
      </c>
      <c r="EJ519" s="153" t="str">
        <f t="shared" si="386"/>
        <v/>
      </c>
      <c r="EK519" s="19" t="str">
        <f t="shared" si="387"/>
        <v/>
      </c>
      <c r="EL519" s="153" t="str">
        <f t="shared" si="388"/>
        <v/>
      </c>
      <c r="EM519" s="19" t="str">
        <f t="shared" si="389"/>
        <v/>
      </c>
      <c r="EN519" s="153" t="str">
        <f t="shared" si="390"/>
        <v/>
      </c>
      <c r="EO519" s="19" t="str">
        <f t="shared" si="391"/>
        <v/>
      </c>
      <c r="EP519" s="153" t="str">
        <f t="shared" si="392"/>
        <v/>
      </c>
      <c r="EQ519" s="19" t="str">
        <f t="shared" si="393"/>
        <v/>
      </c>
      <c r="ER519" s="153" t="str">
        <f t="shared" si="394"/>
        <v/>
      </c>
      <c r="ES519" s="19" t="str">
        <f t="shared" si="395"/>
        <v/>
      </c>
      <c r="ET519" s="153" t="str">
        <f t="shared" si="396"/>
        <v/>
      </c>
    </row>
    <row r="520" spans="1:150" x14ac:dyDescent="0.25">
      <c r="A520" s="31"/>
      <c r="B520" s="91" t="str">
        <f t="shared" si="397"/>
        <v/>
      </c>
      <c r="C520" s="20" t="str">
        <f t="shared" si="357"/>
        <v/>
      </c>
      <c r="D520" s="97" t="str">
        <f t="shared" si="358"/>
        <v/>
      </c>
      <c r="E520" s="62" t="str">
        <f t="shared" si="398"/>
        <v/>
      </c>
      <c r="F520" s="31"/>
      <c r="G520" s="282"/>
      <c r="H520" s="283"/>
      <c r="I520" s="284"/>
      <c r="J520" s="285"/>
      <c r="K520" s="286"/>
      <c r="L520" s="287"/>
      <c r="M520" s="288"/>
      <c r="N520" s="287"/>
      <c r="O520" s="288"/>
      <c r="P520" s="287"/>
      <c r="Q520" s="288"/>
      <c r="R520" s="287"/>
      <c r="S520" s="288"/>
      <c r="T520" s="287"/>
      <c r="U520" s="288"/>
      <c r="V520" s="287"/>
      <c r="W520" s="288"/>
      <c r="X520" s="287"/>
      <c r="Y520" s="288"/>
      <c r="Z520" s="287"/>
      <c r="AA520" s="288"/>
      <c r="AB520" s="287"/>
      <c r="AC520" s="288"/>
      <c r="AD520" s="287"/>
      <c r="AE520" s="288"/>
      <c r="AF520" s="287"/>
      <c r="AG520" s="288"/>
      <c r="AH520" s="287"/>
      <c r="AI520" s="288"/>
      <c r="AJ520" s="287"/>
      <c r="AK520" s="288"/>
      <c r="AL520" s="287"/>
      <c r="AM520" s="288"/>
      <c r="AN520" s="287"/>
      <c r="AO520" s="288"/>
      <c r="AP520" s="287"/>
      <c r="AQ520" s="288"/>
      <c r="AR520" s="287"/>
      <c r="AS520" s="288"/>
      <c r="AT520" s="287"/>
      <c r="AU520" s="288"/>
      <c r="AV520" s="287"/>
      <c r="AW520" s="288"/>
      <c r="AX520" s="287"/>
      <c r="AY520" s="31"/>
      <c r="BA520" s="76" t="str">
        <f t="shared" si="399"/>
        <v/>
      </c>
      <c r="BC520" s="76" t="str">
        <f>IF('Stock List'!$K520="", "", 'Stock List'!$K520)</f>
        <v/>
      </c>
      <c r="BE520" s="106">
        <f>IFERROR(ROUND(((INDEX('Stock List'!$M$11:$M$1010, MATCH(L520, 'Stock List'!$K$11:$K$1010, 0))/INDEX('Stock List'!$L$11:$L$1010, MATCH(L520, 'Stock List'!$K$11:$K$1010, 0)))*K520), 2), 0)</f>
        <v>0</v>
      </c>
      <c r="BF520" s="20"/>
      <c r="BG520" s="20">
        <f>IFERROR(ROUND(((INDEX('Stock List'!$M$11:$M$1010, MATCH(N520, 'Stock List'!$K$11:$K$1010, 0))/INDEX('Stock List'!$L$11:$L$1010, MATCH(N520, 'Stock List'!$K$11:$K$1010, 0)))*M520), 2), 0)</f>
        <v>0</v>
      </c>
      <c r="BH520" s="20"/>
      <c r="BI520" s="20">
        <f>IFERROR(ROUND(((INDEX('Stock List'!$M$11:$M$1010, MATCH(P520, 'Stock List'!$K$11:$K$1010, 0))/INDEX('Stock List'!$L$11:$L$1010, MATCH(P520, 'Stock List'!$K$11:$K$1010, 0)))*O520), 2), 0)</f>
        <v>0</v>
      </c>
      <c r="BJ520" s="20"/>
      <c r="BK520" s="20">
        <f>IFERROR(ROUND(((INDEX('Stock List'!$M$11:$M$1010, MATCH(R520, 'Stock List'!$K$11:$K$1010, 0))/INDEX('Stock List'!$L$11:$L$1010, MATCH(R520, 'Stock List'!$K$11:$K$1010, 0)))*Q520), 2), 0)</f>
        <v>0</v>
      </c>
      <c r="BL520" s="20"/>
      <c r="BM520" s="20">
        <f>IFERROR(ROUND(((INDEX('Stock List'!$M$11:$M$1010, MATCH(T520, 'Stock List'!$K$11:$K$1010, 0))/INDEX('Stock List'!$L$11:$L$1010, MATCH(T520, 'Stock List'!$K$11:$K$1010, 0)))*S520), 2), 0)</f>
        <v>0</v>
      </c>
      <c r="BN520" s="20"/>
      <c r="BO520" s="20">
        <f>IFERROR(ROUND(((INDEX('Stock List'!$M$11:$M$1010, MATCH(V520, 'Stock List'!$K$11:$K$1010, 0))/INDEX('Stock List'!$L$11:$L$1010, MATCH(V520, 'Stock List'!$K$11:$K$1010, 0)))*U520), 2), 0)</f>
        <v>0</v>
      </c>
      <c r="BP520" s="20"/>
      <c r="BQ520" s="20">
        <f>IFERROR(ROUND(((INDEX('Stock List'!$M$11:$M$1010, MATCH(X520, 'Stock List'!$K$11:$K$1010, 0))/INDEX('Stock List'!$L$11:$L$1010, MATCH(X520, 'Stock List'!$K$11:$K$1010, 0)))*W520), 2), 0)</f>
        <v>0</v>
      </c>
      <c r="BR520" s="20"/>
      <c r="BS520" s="20">
        <f>IFERROR(ROUND(((INDEX('Stock List'!$M$11:$M$1010, MATCH(Z520, 'Stock List'!$K$11:$K$1010, 0))/INDEX('Stock List'!$L$11:$L$1010, MATCH(Z520, 'Stock List'!$K$11:$K$1010, 0)))*Y520), 2), 0)</f>
        <v>0</v>
      </c>
      <c r="BT520" s="20"/>
      <c r="BU520" s="20">
        <f>IFERROR(ROUND(((INDEX('Stock List'!$M$11:$M$1010, MATCH(AB520, 'Stock List'!$K$11:$K$1010, 0))/INDEX('Stock List'!$L$11:$L$1010, MATCH(AB520, 'Stock List'!$K$11:$K$1010, 0)))*AA520), 2), 0)</f>
        <v>0</v>
      </c>
      <c r="BV520" s="20"/>
      <c r="BW520" s="20">
        <f>IFERROR(ROUND(((INDEX('Stock List'!$M$11:$M$1010, MATCH(AD520, 'Stock List'!$K$11:$K$1010, 0))/INDEX('Stock List'!$L$11:$L$1010, MATCH(AD520, 'Stock List'!$K$11:$K$1010, 0)))*AC520), 2), 0)</f>
        <v>0</v>
      </c>
      <c r="BX520" s="20"/>
      <c r="BY520" s="20">
        <f>IFERROR(ROUND(((INDEX('Stock List'!$M$11:$M$1010, MATCH(AF520, 'Stock List'!$K$11:$K$1010, 0))/INDEX('Stock List'!$L$11:$L$1010, MATCH(AF520, 'Stock List'!$K$11:$K$1010, 0)))*AE520), 2), 0)</f>
        <v>0</v>
      </c>
      <c r="BZ520" s="20"/>
      <c r="CA520" s="20">
        <f>IFERROR(ROUND(((INDEX('Stock List'!$M$11:$M$1010, MATCH(AH520, 'Stock List'!$K$11:$K$1010, 0))/INDEX('Stock List'!$L$11:$L$1010, MATCH(AH520, 'Stock List'!$K$11:$K$1010, 0)))*AG520), 2), 0)</f>
        <v>0</v>
      </c>
      <c r="CB520" s="20"/>
      <c r="CC520" s="20">
        <f>IFERROR(ROUND(((INDEX('Stock List'!$M$11:$M$1010, MATCH(AJ520, 'Stock List'!$K$11:$K$1010, 0))/INDEX('Stock List'!$L$11:$L$1010, MATCH(AJ520, 'Stock List'!$K$11:$K$1010, 0)))*AI520), 2), 0)</f>
        <v>0</v>
      </c>
      <c r="CD520" s="20"/>
      <c r="CE520" s="20">
        <f>IFERROR(ROUND(((INDEX('Stock List'!$M$11:$M$1010, MATCH(AL520, 'Stock List'!$K$11:$K$1010, 0))/INDEX('Stock List'!$L$11:$L$1010, MATCH(AL520, 'Stock List'!$K$11:$K$1010, 0)))*AK520), 2), 0)</f>
        <v>0</v>
      </c>
      <c r="CF520" s="20"/>
      <c r="CG520" s="20">
        <f>IFERROR(ROUND(((INDEX('Stock List'!$M$11:$M$1010, MATCH(AN520, 'Stock List'!$K$11:$K$1010, 0))/INDEX('Stock List'!$L$11:$L$1010, MATCH(AN520, 'Stock List'!$K$11:$K$1010, 0)))*AM520), 2), 0)</f>
        <v>0</v>
      </c>
      <c r="CH520" s="20"/>
      <c r="CI520" s="20">
        <f>IFERROR(ROUND(((INDEX('Stock List'!$M$11:$M$1010, MATCH(AP520, 'Stock List'!$K$11:$K$1010, 0))/INDEX('Stock List'!$L$11:$L$1010, MATCH(AP520, 'Stock List'!$K$11:$K$1010, 0)))*AO520), 2), 0)</f>
        <v>0</v>
      </c>
      <c r="CJ520" s="20"/>
      <c r="CK520" s="20">
        <f>IFERROR(ROUND(((INDEX('Stock List'!$M$11:$M$1010, MATCH(AR520, 'Stock List'!$K$11:$K$1010, 0))/INDEX('Stock List'!$L$11:$L$1010, MATCH(AR520, 'Stock List'!$K$11:$K$1010, 0)))*AQ520), 2), 0)</f>
        <v>0</v>
      </c>
      <c r="CL520" s="20"/>
      <c r="CM520" s="20">
        <f>IFERROR(ROUND(((INDEX('Stock List'!$M$11:$M$1010, MATCH(AT520, 'Stock List'!$K$11:$K$1010, 0))/INDEX('Stock List'!$L$11:$L$1010, MATCH(AT520, 'Stock List'!$K$11:$K$1010, 0)))*AS520), 2), 0)</f>
        <v>0</v>
      </c>
      <c r="CN520" s="20"/>
      <c r="CO520" s="20">
        <f>IFERROR(ROUND(((INDEX('Stock List'!$M$11:$M$1010, MATCH(AV520, 'Stock List'!$K$11:$K$1010, 0))/INDEX('Stock List'!$L$11:$L$1010, MATCH(AV520, 'Stock List'!$K$11:$K$1010, 0)))*AU520), 2), 0)</f>
        <v>0</v>
      </c>
      <c r="CP520" s="20"/>
      <c r="CQ520" s="20">
        <f>IFERROR(ROUND(((INDEX('Stock List'!$M$11:$M$1010, MATCH(AX520, 'Stock List'!$K$11:$K$1010, 0))/INDEX('Stock List'!$L$11:$L$1010, MATCH(AX520, 'Stock List'!$K$11:$K$1010, 0)))*AW520), 2), 0)</f>
        <v>0</v>
      </c>
      <c r="CR520" s="22"/>
      <c r="CT520" s="106" t="str">
        <f t="shared" si="400"/>
        <v/>
      </c>
      <c r="CU520" s="22" t="str">
        <f t="shared" si="401"/>
        <v/>
      </c>
      <c r="CX520" s="106" t="str">
        <f t="shared" si="402"/>
        <v/>
      </c>
      <c r="CY520" s="20" t="str">
        <f t="shared" si="403"/>
        <v/>
      </c>
      <c r="CZ520" s="22" t="str">
        <f t="shared" si="404"/>
        <v/>
      </c>
      <c r="DB520" s="76" t="str">
        <f>IF($H520="", "", COUNTIF($G$11:$G$1010, "&gt;"&amp;$G520)+1+COUNTIF($G$11:$G520, $G520)-1)</f>
        <v/>
      </c>
      <c r="DC520" s="76" t="str">
        <f>IF($H520="", "", COUNTIF($CZ$11:$CZ$1010, "&gt;"&amp;$CZ520)+1+COUNTIF($CZ$11:$CZ520, $CZ520)-1)</f>
        <v/>
      </c>
      <c r="DE520" s="147" t="str">
        <f t="shared" si="405"/>
        <v/>
      </c>
      <c r="DF520" s="148"/>
      <c r="DG520" s="19" t="str">
        <f t="shared" si="406"/>
        <v/>
      </c>
      <c r="DH520" s="153" t="str">
        <f t="shared" si="407"/>
        <v/>
      </c>
      <c r="DI520" s="19" t="str">
        <f t="shared" si="359"/>
        <v/>
      </c>
      <c r="DJ520" s="153" t="str">
        <f t="shared" si="360"/>
        <v/>
      </c>
      <c r="DK520" s="19" t="str">
        <f t="shared" si="361"/>
        <v/>
      </c>
      <c r="DL520" s="153" t="str">
        <f t="shared" si="362"/>
        <v/>
      </c>
      <c r="DM520" s="19" t="str">
        <f t="shared" si="363"/>
        <v/>
      </c>
      <c r="DN520" s="153" t="str">
        <f t="shared" si="364"/>
        <v/>
      </c>
      <c r="DO520" s="19" t="str">
        <f t="shared" si="365"/>
        <v/>
      </c>
      <c r="DP520" s="153" t="str">
        <f t="shared" si="366"/>
        <v/>
      </c>
      <c r="DQ520" s="19" t="str">
        <f t="shared" si="367"/>
        <v/>
      </c>
      <c r="DR520" s="153" t="str">
        <f t="shared" si="368"/>
        <v/>
      </c>
      <c r="DS520" s="19" t="str">
        <f t="shared" si="369"/>
        <v/>
      </c>
      <c r="DT520" s="153" t="str">
        <f t="shared" si="370"/>
        <v/>
      </c>
      <c r="DU520" s="19" t="str">
        <f t="shared" si="371"/>
        <v/>
      </c>
      <c r="DV520" s="153" t="str">
        <f t="shared" si="372"/>
        <v/>
      </c>
      <c r="DW520" s="19" t="str">
        <f t="shared" si="373"/>
        <v/>
      </c>
      <c r="DX520" s="153" t="str">
        <f t="shared" si="374"/>
        <v/>
      </c>
      <c r="DY520" s="19" t="str">
        <f t="shared" si="375"/>
        <v/>
      </c>
      <c r="DZ520" s="153" t="str">
        <f t="shared" si="376"/>
        <v/>
      </c>
      <c r="EA520" s="19" t="str">
        <f t="shared" si="377"/>
        <v/>
      </c>
      <c r="EB520" s="153" t="str">
        <f t="shared" si="378"/>
        <v/>
      </c>
      <c r="EC520" s="19" t="str">
        <f t="shared" si="379"/>
        <v/>
      </c>
      <c r="ED520" s="153" t="str">
        <f t="shared" si="380"/>
        <v/>
      </c>
      <c r="EE520" s="19" t="str">
        <f t="shared" si="381"/>
        <v/>
      </c>
      <c r="EF520" s="153" t="str">
        <f t="shared" si="382"/>
        <v/>
      </c>
      <c r="EG520" s="19" t="str">
        <f t="shared" si="383"/>
        <v/>
      </c>
      <c r="EH520" s="153" t="str">
        <f t="shared" si="384"/>
        <v/>
      </c>
      <c r="EI520" s="19" t="str">
        <f t="shared" si="385"/>
        <v/>
      </c>
      <c r="EJ520" s="153" t="str">
        <f t="shared" si="386"/>
        <v/>
      </c>
      <c r="EK520" s="19" t="str">
        <f t="shared" si="387"/>
        <v/>
      </c>
      <c r="EL520" s="153" t="str">
        <f t="shared" si="388"/>
        <v/>
      </c>
      <c r="EM520" s="19" t="str">
        <f t="shared" si="389"/>
        <v/>
      </c>
      <c r="EN520" s="153" t="str">
        <f t="shared" si="390"/>
        <v/>
      </c>
      <c r="EO520" s="19" t="str">
        <f t="shared" si="391"/>
        <v/>
      </c>
      <c r="EP520" s="153" t="str">
        <f t="shared" si="392"/>
        <v/>
      </c>
      <c r="EQ520" s="19" t="str">
        <f t="shared" si="393"/>
        <v/>
      </c>
      <c r="ER520" s="153" t="str">
        <f t="shared" si="394"/>
        <v/>
      </c>
      <c r="ES520" s="19" t="str">
        <f t="shared" si="395"/>
        <v/>
      </c>
      <c r="ET520" s="153" t="str">
        <f t="shared" si="396"/>
        <v/>
      </c>
    </row>
    <row r="521" spans="1:150" x14ac:dyDescent="0.25">
      <c r="A521" s="31"/>
      <c r="B521" s="91" t="str">
        <f t="shared" si="397"/>
        <v/>
      </c>
      <c r="C521" s="20" t="str">
        <f t="shared" si="357"/>
        <v/>
      </c>
      <c r="D521" s="97" t="str">
        <f t="shared" si="358"/>
        <v/>
      </c>
      <c r="E521" s="62" t="str">
        <f t="shared" si="398"/>
        <v/>
      </c>
      <c r="F521" s="31"/>
      <c r="G521" s="282"/>
      <c r="H521" s="283"/>
      <c r="I521" s="284"/>
      <c r="J521" s="285"/>
      <c r="K521" s="286"/>
      <c r="L521" s="287"/>
      <c r="M521" s="288"/>
      <c r="N521" s="287"/>
      <c r="O521" s="288"/>
      <c r="P521" s="287"/>
      <c r="Q521" s="288"/>
      <c r="R521" s="287"/>
      <c r="S521" s="288"/>
      <c r="T521" s="287"/>
      <c r="U521" s="288"/>
      <c r="V521" s="287"/>
      <c r="W521" s="288"/>
      <c r="X521" s="287"/>
      <c r="Y521" s="288"/>
      <c r="Z521" s="287"/>
      <c r="AA521" s="288"/>
      <c r="AB521" s="287"/>
      <c r="AC521" s="288"/>
      <c r="AD521" s="287"/>
      <c r="AE521" s="288"/>
      <c r="AF521" s="287"/>
      <c r="AG521" s="288"/>
      <c r="AH521" s="287"/>
      <c r="AI521" s="288"/>
      <c r="AJ521" s="287"/>
      <c r="AK521" s="288"/>
      <c r="AL521" s="287"/>
      <c r="AM521" s="288"/>
      <c r="AN521" s="287"/>
      <c r="AO521" s="288"/>
      <c r="AP521" s="287"/>
      <c r="AQ521" s="288"/>
      <c r="AR521" s="287"/>
      <c r="AS521" s="288"/>
      <c r="AT521" s="287"/>
      <c r="AU521" s="288"/>
      <c r="AV521" s="287"/>
      <c r="AW521" s="288"/>
      <c r="AX521" s="287"/>
      <c r="AY521" s="31"/>
      <c r="BA521" s="76" t="str">
        <f t="shared" si="399"/>
        <v/>
      </c>
      <c r="BC521" s="76" t="str">
        <f>IF('Stock List'!$K521="", "", 'Stock List'!$K521)</f>
        <v/>
      </c>
      <c r="BE521" s="106">
        <f>IFERROR(ROUND(((INDEX('Stock List'!$M$11:$M$1010, MATCH(L521, 'Stock List'!$K$11:$K$1010, 0))/INDEX('Stock List'!$L$11:$L$1010, MATCH(L521, 'Stock List'!$K$11:$K$1010, 0)))*K521), 2), 0)</f>
        <v>0</v>
      </c>
      <c r="BF521" s="20"/>
      <c r="BG521" s="20">
        <f>IFERROR(ROUND(((INDEX('Stock List'!$M$11:$M$1010, MATCH(N521, 'Stock List'!$K$11:$K$1010, 0))/INDEX('Stock List'!$L$11:$L$1010, MATCH(N521, 'Stock List'!$K$11:$K$1010, 0)))*M521), 2), 0)</f>
        <v>0</v>
      </c>
      <c r="BH521" s="20"/>
      <c r="BI521" s="20">
        <f>IFERROR(ROUND(((INDEX('Stock List'!$M$11:$M$1010, MATCH(P521, 'Stock List'!$K$11:$K$1010, 0))/INDEX('Stock List'!$L$11:$L$1010, MATCH(P521, 'Stock List'!$K$11:$K$1010, 0)))*O521), 2), 0)</f>
        <v>0</v>
      </c>
      <c r="BJ521" s="20"/>
      <c r="BK521" s="20">
        <f>IFERROR(ROUND(((INDEX('Stock List'!$M$11:$M$1010, MATCH(R521, 'Stock List'!$K$11:$K$1010, 0))/INDEX('Stock List'!$L$11:$L$1010, MATCH(R521, 'Stock List'!$K$11:$K$1010, 0)))*Q521), 2), 0)</f>
        <v>0</v>
      </c>
      <c r="BL521" s="20"/>
      <c r="BM521" s="20">
        <f>IFERROR(ROUND(((INDEX('Stock List'!$M$11:$M$1010, MATCH(T521, 'Stock List'!$K$11:$K$1010, 0))/INDEX('Stock List'!$L$11:$L$1010, MATCH(T521, 'Stock List'!$K$11:$K$1010, 0)))*S521), 2), 0)</f>
        <v>0</v>
      </c>
      <c r="BN521" s="20"/>
      <c r="BO521" s="20">
        <f>IFERROR(ROUND(((INDEX('Stock List'!$M$11:$M$1010, MATCH(V521, 'Stock List'!$K$11:$K$1010, 0))/INDEX('Stock List'!$L$11:$L$1010, MATCH(V521, 'Stock List'!$K$11:$K$1010, 0)))*U521), 2), 0)</f>
        <v>0</v>
      </c>
      <c r="BP521" s="20"/>
      <c r="BQ521" s="20">
        <f>IFERROR(ROUND(((INDEX('Stock List'!$M$11:$M$1010, MATCH(X521, 'Stock List'!$K$11:$K$1010, 0))/INDEX('Stock List'!$L$11:$L$1010, MATCH(X521, 'Stock List'!$K$11:$K$1010, 0)))*W521), 2), 0)</f>
        <v>0</v>
      </c>
      <c r="BR521" s="20"/>
      <c r="BS521" s="20">
        <f>IFERROR(ROUND(((INDEX('Stock List'!$M$11:$M$1010, MATCH(Z521, 'Stock List'!$K$11:$K$1010, 0))/INDEX('Stock List'!$L$11:$L$1010, MATCH(Z521, 'Stock List'!$K$11:$K$1010, 0)))*Y521), 2), 0)</f>
        <v>0</v>
      </c>
      <c r="BT521" s="20"/>
      <c r="BU521" s="20">
        <f>IFERROR(ROUND(((INDEX('Stock List'!$M$11:$M$1010, MATCH(AB521, 'Stock List'!$K$11:$K$1010, 0))/INDEX('Stock List'!$L$11:$L$1010, MATCH(AB521, 'Stock List'!$K$11:$K$1010, 0)))*AA521), 2), 0)</f>
        <v>0</v>
      </c>
      <c r="BV521" s="20"/>
      <c r="BW521" s="20">
        <f>IFERROR(ROUND(((INDEX('Stock List'!$M$11:$M$1010, MATCH(AD521, 'Stock List'!$K$11:$K$1010, 0))/INDEX('Stock List'!$L$11:$L$1010, MATCH(AD521, 'Stock List'!$K$11:$K$1010, 0)))*AC521), 2), 0)</f>
        <v>0</v>
      </c>
      <c r="BX521" s="20"/>
      <c r="BY521" s="20">
        <f>IFERROR(ROUND(((INDEX('Stock List'!$M$11:$M$1010, MATCH(AF521, 'Stock List'!$K$11:$K$1010, 0))/INDEX('Stock List'!$L$11:$L$1010, MATCH(AF521, 'Stock List'!$K$11:$K$1010, 0)))*AE521), 2), 0)</f>
        <v>0</v>
      </c>
      <c r="BZ521" s="20"/>
      <c r="CA521" s="20">
        <f>IFERROR(ROUND(((INDEX('Stock List'!$M$11:$M$1010, MATCH(AH521, 'Stock List'!$K$11:$K$1010, 0))/INDEX('Stock List'!$L$11:$L$1010, MATCH(AH521, 'Stock List'!$K$11:$K$1010, 0)))*AG521), 2), 0)</f>
        <v>0</v>
      </c>
      <c r="CB521" s="20"/>
      <c r="CC521" s="20">
        <f>IFERROR(ROUND(((INDEX('Stock List'!$M$11:$M$1010, MATCH(AJ521, 'Stock List'!$K$11:$K$1010, 0))/INDEX('Stock List'!$L$11:$L$1010, MATCH(AJ521, 'Stock List'!$K$11:$K$1010, 0)))*AI521), 2), 0)</f>
        <v>0</v>
      </c>
      <c r="CD521" s="20"/>
      <c r="CE521" s="20">
        <f>IFERROR(ROUND(((INDEX('Stock List'!$M$11:$M$1010, MATCH(AL521, 'Stock List'!$K$11:$K$1010, 0))/INDEX('Stock List'!$L$11:$L$1010, MATCH(AL521, 'Stock List'!$K$11:$K$1010, 0)))*AK521), 2), 0)</f>
        <v>0</v>
      </c>
      <c r="CF521" s="20"/>
      <c r="CG521" s="20">
        <f>IFERROR(ROUND(((INDEX('Stock List'!$M$11:$M$1010, MATCH(AN521, 'Stock List'!$K$11:$K$1010, 0))/INDEX('Stock List'!$L$11:$L$1010, MATCH(AN521, 'Stock List'!$K$11:$K$1010, 0)))*AM521), 2), 0)</f>
        <v>0</v>
      </c>
      <c r="CH521" s="20"/>
      <c r="CI521" s="20">
        <f>IFERROR(ROUND(((INDEX('Stock List'!$M$11:$M$1010, MATCH(AP521, 'Stock List'!$K$11:$K$1010, 0))/INDEX('Stock List'!$L$11:$L$1010, MATCH(AP521, 'Stock List'!$K$11:$K$1010, 0)))*AO521), 2), 0)</f>
        <v>0</v>
      </c>
      <c r="CJ521" s="20"/>
      <c r="CK521" s="20">
        <f>IFERROR(ROUND(((INDEX('Stock List'!$M$11:$M$1010, MATCH(AR521, 'Stock List'!$K$11:$K$1010, 0))/INDEX('Stock List'!$L$11:$L$1010, MATCH(AR521, 'Stock List'!$K$11:$K$1010, 0)))*AQ521), 2), 0)</f>
        <v>0</v>
      </c>
      <c r="CL521" s="20"/>
      <c r="CM521" s="20">
        <f>IFERROR(ROUND(((INDEX('Stock List'!$M$11:$M$1010, MATCH(AT521, 'Stock List'!$K$11:$K$1010, 0))/INDEX('Stock List'!$L$11:$L$1010, MATCH(AT521, 'Stock List'!$K$11:$K$1010, 0)))*AS521), 2), 0)</f>
        <v>0</v>
      </c>
      <c r="CN521" s="20"/>
      <c r="CO521" s="20">
        <f>IFERROR(ROUND(((INDEX('Stock List'!$M$11:$M$1010, MATCH(AV521, 'Stock List'!$K$11:$K$1010, 0))/INDEX('Stock List'!$L$11:$L$1010, MATCH(AV521, 'Stock List'!$K$11:$K$1010, 0)))*AU521), 2), 0)</f>
        <v>0</v>
      </c>
      <c r="CP521" s="20"/>
      <c r="CQ521" s="20">
        <f>IFERROR(ROUND(((INDEX('Stock List'!$M$11:$M$1010, MATCH(AX521, 'Stock List'!$K$11:$K$1010, 0))/INDEX('Stock List'!$L$11:$L$1010, MATCH(AX521, 'Stock List'!$K$11:$K$1010, 0)))*AW521), 2), 0)</f>
        <v>0</v>
      </c>
      <c r="CR521" s="22"/>
      <c r="CT521" s="106" t="str">
        <f t="shared" si="400"/>
        <v/>
      </c>
      <c r="CU521" s="22" t="str">
        <f t="shared" si="401"/>
        <v/>
      </c>
      <c r="CX521" s="106" t="str">
        <f t="shared" si="402"/>
        <v/>
      </c>
      <c r="CY521" s="20" t="str">
        <f t="shared" si="403"/>
        <v/>
      </c>
      <c r="CZ521" s="22" t="str">
        <f t="shared" si="404"/>
        <v/>
      </c>
      <c r="DB521" s="76" t="str">
        <f>IF($H521="", "", COUNTIF($G$11:$G$1010, "&gt;"&amp;$G521)+1+COUNTIF($G$11:$G521, $G521)-1)</f>
        <v/>
      </c>
      <c r="DC521" s="76" t="str">
        <f>IF($H521="", "", COUNTIF($CZ$11:$CZ$1010, "&gt;"&amp;$CZ521)+1+COUNTIF($CZ$11:$CZ521, $CZ521)-1)</f>
        <v/>
      </c>
      <c r="DE521" s="147" t="str">
        <f t="shared" si="405"/>
        <v/>
      </c>
      <c r="DF521" s="148"/>
      <c r="DG521" s="19" t="str">
        <f t="shared" si="406"/>
        <v/>
      </c>
      <c r="DH521" s="153" t="str">
        <f t="shared" si="407"/>
        <v/>
      </c>
      <c r="DI521" s="19" t="str">
        <f t="shared" si="359"/>
        <v/>
      </c>
      <c r="DJ521" s="153" t="str">
        <f t="shared" si="360"/>
        <v/>
      </c>
      <c r="DK521" s="19" t="str">
        <f t="shared" si="361"/>
        <v/>
      </c>
      <c r="DL521" s="153" t="str">
        <f t="shared" si="362"/>
        <v/>
      </c>
      <c r="DM521" s="19" t="str">
        <f t="shared" si="363"/>
        <v/>
      </c>
      <c r="DN521" s="153" t="str">
        <f t="shared" si="364"/>
        <v/>
      </c>
      <c r="DO521" s="19" t="str">
        <f t="shared" si="365"/>
        <v/>
      </c>
      <c r="DP521" s="153" t="str">
        <f t="shared" si="366"/>
        <v/>
      </c>
      <c r="DQ521" s="19" t="str">
        <f t="shared" si="367"/>
        <v/>
      </c>
      <c r="DR521" s="153" t="str">
        <f t="shared" si="368"/>
        <v/>
      </c>
      <c r="DS521" s="19" t="str">
        <f t="shared" si="369"/>
        <v/>
      </c>
      <c r="DT521" s="153" t="str">
        <f t="shared" si="370"/>
        <v/>
      </c>
      <c r="DU521" s="19" t="str">
        <f t="shared" si="371"/>
        <v/>
      </c>
      <c r="DV521" s="153" t="str">
        <f t="shared" si="372"/>
        <v/>
      </c>
      <c r="DW521" s="19" t="str">
        <f t="shared" si="373"/>
        <v/>
      </c>
      <c r="DX521" s="153" t="str">
        <f t="shared" si="374"/>
        <v/>
      </c>
      <c r="DY521" s="19" t="str">
        <f t="shared" si="375"/>
        <v/>
      </c>
      <c r="DZ521" s="153" t="str">
        <f t="shared" si="376"/>
        <v/>
      </c>
      <c r="EA521" s="19" t="str">
        <f t="shared" si="377"/>
        <v/>
      </c>
      <c r="EB521" s="153" t="str">
        <f t="shared" si="378"/>
        <v/>
      </c>
      <c r="EC521" s="19" t="str">
        <f t="shared" si="379"/>
        <v/>
      </c>
      <c r="ED521" s="153" t="str">
        <f t="shared" si="380"/>
        <v/>
      </c>
      <c r="EE521" s="19" t="str">
        <f t="shared" si="381"/>
        <v/>
      </c>
      <c r="EF521" s="153" t="str">
        <f t="shared" si="382"/>
        <v/>
      </c>
      <c r="EG521" s="19" t="str">
        <f t="shared" si="383"/>
        <v/>
      </c>
      <c r="EH521" s="153" t="str">
        <f t="shared" si="384"/>
        <v/>
      </c>
      <c r="EI521" s="19" t="str">
        <f t="shared" si="385"/>
        <v/>
      </c>
      <c r="EJ521" s="153" t="str">
        <f t="shared" si="386"/>
        <v/>
      </c>
      <c r="EK521" s="19" t="str">
        <f t="shared" si="387"/>
        <v/>
      </c>
      <c r="EL521" s="153" t="str">
        <f t="shared" si="388"/>
        <v/>
      </c>
      <c r="EM521" s="19" t="str">
        <f t="shared" si="389"/>
        <v/>
      </c>
      <c r="EN521" s="153" t="str">
        <f t="shared" si="390"/>
        <v/>
      </c>
      <c r="EO521" s="19" t="str">
        <f t="shared" si="391"/>
        <v/>
      </c>
      <c r="EP521" s="153" t="str">
        <f t="shared" si="392"/>
        <v/>
      </c>
      <c r="EQ521" s="19" t="str">
        <f t="shared" si="393"/>
        <v/>
      </c>
      <c r="ER521" s="153" t="str">
        <f t="shared" si="394"/>
        <v/>
      </c>
      <c r="ES521" s="19" t="str">
        <f t="shared" si="395"/>
        <v/>
      </c>
      <c r="ET521" s="153" t="str">
        <f t="shared" si="396"/>
        <v/>
      </c>
    </row>
    <row r="522" spans="1:150" x14ac:dyDescent="0.25">
      <c r="A522" s="31"/>
      <c r="B522" s="91" t="str">
        <f t="shared" si="397"/>
        <v/>
      </c>
      <c r="C522" s="20" t="str">
        <f t="shared" si="357"/>
        <v/>
      </c>
      <c r="D522" s="97" t="str">
        <f t="shared" si="358"/>
        <v/>
      </c>
      <c r="E522" s="62" t="str">
        <f t="shared" si="398"/>
        <v/>
      </c>
      <c r="F522" s="31"/>
      <c r="G522" s="282"/>
      <c r="H522" s="283"/>
      <c r="I522" s="284"/>
      <c r="J522" s="285"/>
      <c r="K522" s="286"/>
      <c r="L522" s="287"/>
      <c r="M522" s="288"/>
      <c r="N522" s="287"/>
      <c r="O522" s="288"/>
      <c r="P522" s="287"/>
      <c r="Q522" s="288"/>
      <c r="R522" s="287"/>
      <c r="S522" s="288"/>
      <c r="T522" s="287"/>
      <c r="U522" s="288"/>
      <c r="V522" s="287"/>
      <c r="W522" s="288"/>
      <c r="X522" s="287"/>
      <c r="Y522" s="288"/>
      <c r="Z522" s="287"/>
      <c r="AA522" s="288"/>
      <c r="AB522" s="287"/>
      <c r="AC522" s="288"/>
      <c r="AD522" s="287"/>
      <c r="AE522" s="288"/>
      <c r="AF522" s="287"/>
      <c r="AG522" s="288"/>
      <c r="AH522" s="287"/>
      <c r="AI522" s="288"/>
      <c r="AJ522" s="287"/>
      <c r="AK522" s="288"/>
      <c r="AL522" s="287"/>
      <c r="AM522" s="288"/>
      <c r="AN522" s="287"/>
      <c r="AO522" s="288"/>
      <c r="AP522" s="287"/>
      <c r="AQ522" s="288"/>
      <c r="AR522" s="287"/>
      <c r="AS522" s="288"/>
      <c r="AT522" s="287"/>
      <c r="AU522" s="288"/>
      <c r="AV522" s="287"/>
      <c r="AW522" s="288"/>
      <c r="AX522" s="287"/>
      <c r="AY522" s="31"/>
      <c r="BA522" s="76" t="str">
        <f t="shared" si="399"/>
        <v/>
      </c>
      <c r="BC522" s="76" t="str">
        <f>IF('Stock List'!$K522="", "", 'Stock List'!$K522)</f>
        <v/>
      </c>
      <c r="BE522" s="106">
        <f>IFERROR(ROUND(((INDEX('Stock List'!$M$11:$M$1010, MATCH(L522, 'Stock List'!$K$11:$K$1010, 0))/INDEX('Stock List'!$L$11:$L$1010, MATCH(L522, 'Stock List'!$K$11:$K$1010, 0)))*K522), 2), 0)</f>
        <v>0</v>
      </c>
      <c r="BF522" s="20"/>
      <c r="BG522" s="20">
        <f>IFERROR(ROUND(((INDEX('Stock List'!$M$11:$M$1010, MATCH(N522, 'Stock List'!$K$11:$K$1010, 0))/INDEX('Stock List'!$L$11:$L$1010, MATCH(N522, 'Stock List'!$K$11:$K$1010, 0)))*M522), 2), 0)</f>
        <v>0</v>
      </c>
      <c r="BH522" s="20"/>
      <c r="BI522" s="20">
        <f>IFERROR(ROUND(((INDEX('Stock List'!$M$11:$M$1010, MATCH(P522, 'Stock List'!$K$11:$K$1010, 0))/INDEX('Stock List'!$L$11:$L$1010, MATCH(P522, 'Stock List'!$K$11:$K$1010, 0)))*O522), 2), 0)</f>
        <v>0</v>
      </c>
      <c r="BJ522" s="20"/>
      <c r="BK522" s="20">
        <f>IFERROR(ROUND(((INDEX('Stock List'!$M$11:$M$1010, MATCH(R522, 'Stock List'!$K$11:$K$1010, 0))/INDEX('Stock List'!$L$11:$L$1010, MATCH(R522, 'Stock List'!$K$11:$K$1010, 0)))*Q522), 2), 0)</f>
        <v>0</v>
      </c>
      <c r="BL522" s="20"/>
      <c r="BM522" s="20">
        <f>IFERROR(ROUND(((INDEX('Stock List'!$M$11:$M$1010, MATCH(T522, 'Stock List'!$K$11:$K$1010, 0))/INDEX('Stock List'!$L$11:$L$1010, MATCH(T522, 'Stock List'!$K$11:$K$1010, 0)))*S522), 2), 0)</f>
        <v>0</v>
      </c>
      <c r="BN522" s="20"/>
      <c r="BO522" s="20">
        <f>IFERROR(ROUND(((INDEX('Stock List'!$M$11:$M$1010, MATCH(V522, 'Stock List'!$K$11:$K$1010, 0))/INDEX('Stock List'!$L$11:$L$1010, MATCH(V522, 'Stock List'!$K$11:$K$1010, 0)))*U522), 2), 0)</f>
        <v>0</v>
      </c>
      <c r="BP522" s="20"/>
      <c r="BQ522" s="20">
        <f>IFERROR(ROUND(((INDEX('Stock List'!$M$11:$M$1010, MATCH(X522, 'Stock List'!$K$11:$K$1010, 0))/INDEX('Stock List'!$L$11:$L$1010, MATCH(X522, 'Stock List'!$K$11:$K$1010, 0)))*W522), 2), 0)</f>
        <v>0</v>
      </c>
      <c r="BR522" s="20"/>
      <c r="BS522" s="20">
        <f>IFERROR(ROUND(((INDEX('Stock List'!$M$11:$M$1010, MATCH(Z522, 'Stock List'!$K$11:$K$1010, 0))/INDEX('Stock List'!$L$11:$L$1010, MATCH(Z522, 'Stock List'!$K$11:$K$1010, 0)))*Y522), 2), 0)</f>
        <v>0</v>
      </c>
      <c r="BT522" s="20"/>
      <c r="BU522" s="20">
        <f>IFERROR(ROUND(((INDEX('Stock List'!$M$11:$M$1010, MATCH(AB522, 'Stock List'!$K$11:$K$1010, 0))/INDEX('Stock List'!$L$11:$L$1010, MATCH(AB522, 'Stock List'!$K$11:$K$1010, 0)))*AA522), 2), 0)</f>
        <v>0</v>
      </c>
      <c r="BV522" s="20"/>
      <c r="BW522" s="20">
        <f>IFERROR(ROUND(((INDEX('Stock List'!$M$11:$M$1010, MATCH(AD522, 'Stock List'!$K$11:$K$1010, 0))/INDEX('Stock List'!$L$11:$L$1010, MATCH(AD522, 'Stock List'!$K$11:$K$1010, 0)))*AC522), 2), 0)</f>
        <v>0</v>
      </c>
      <c r="BX522" s="20"/>
      <c r="BY522" s="20">
        <f>IFERROR(ROUND(((INDEX('Stock List'!$M$11:$M$1010, MATCH(AF522, 'Stock List'!$K$11:$K$1010, 0))/INDEX('Stock List'!$L$11:$L$1010, MATCH(AF522, 'Stock List'!$K$11:$K$1010, 0)))*AE522), 2), 0)</f>
        <v>0</v>
      </c>
      <c r="BZ522" s="20"/>
      <c r="CA522" s="20">
        <f>IFERROR(ROUND(((INDEX('Stock List'!$M$11:$M$1010, MATCH(AH522, 'Stock List'!$K$11:$K$1010, 0))/INDEX('Stock List'!$L$11:$L$1010, MATCH(AH522, 'Stock List'!$K$11:$K$1010, 0)))*AG522), 2), 0)</f>
        <v>0</v>
      </c>
      <c r="CB522" s="20"/>
      <c r="CC522" s="20">
        <f>IFERROR(ROUND(((INDEX('Stock List'!$M$11:$M$1010, MATCH(AJ522, 'Stock List'!$K$11:$K$1010, 0))/INDEX('Stock List'!$L$11:$L$1010, MATCH(AJ522, 'Stock List'!$K$11:$K$1010, 0)))*AI522), 2), 0)</f>
        <v>0</v>
      </c>
      <c r="CD522" s="20"/>
      <c r="CE522" s="20">
        <f>IFERROR(ROUND(((INDEX('Stock List'!$M$11:$M$1010, MATCH(AL522, 'Stock List'!$K$11:$K$1010, 0))/INDEX('Stock List'!$L$11:$L$1010, MATCH(AL522, 'Stock List'!$K$11:$K$1010, 0)))*AK522), 2), 0)</f>
        <v>0</v>
      </c>
      <c r="CF522" s="20"/>
      <c r="CG522" s="20">
        <f>IFERROR(ROUND(((INDEX('Stock List'!$M$11:$M$1010, MATCH(AN522, 'Stock List'!$K$11:$K$1010, 0))/INDEX('Stock List'!$L$11:$L$1010, MATCH(AN522, 'Stock List'!$K$11:$K$1010, 0)))*AM522), 2), 0)</f>
        <v>0</v>
      </c>
      <c r="CH522" s="20"/>
      <c r="CI522" s="20">
        <f>IFERROR(ROUND(((INDEX('Stock List'!$M$11:$M$1010, MATCH(AP522, 'Stock List'!$K$11:$K$1010, 0))/INDEX('Stock List'!$L$11:$L$1010, MATCH(AP522, 'Stock List'!$K$11:$K$1010, 0)))*AO522), 2), 0)</f>
        <v>0</v>
      </c>
      <c r="CJ522" s="20"/>
      <c r="CK522" s="20">
        <f>IFERROR(ROUND(((INDEX('Stock List'!$M$11:$M$1010, MATCH(AR522, 'Stock List'!$K$11:$K$1010, 0))/INDEX('Stock List'!$L$11:$L$1010, MATCH(AR522, 'Stock List'!$K$11:$K$1010, 0)))*AQ522), 2), 0)</f>
        <v>0</v>
      </c>
      <c r="CL522" s="20"/>
      <c r="CM522" s="20">
        <f>IFERROR(ROUND(((INDEX('Stock List'!$M$11:$M$1010, MATCH(AT522, 'Stock List'!$K$11:$K$1010, 0))/INDEX('Stock List'!$L$11:$L$1010, MATCH(AT522, 'Stock List'!$K$11:$K$1010, 0)))*AS522), 2), 0)</f>
        <v>0</v>
      </c>
      <c r="CN522" s="20"/>
      <c r="CO522" s="20">
        <f>IFERROR(ROUND(((INDEX('Stock List'!$M$11:$M$1010, MATCH(AV522, 'Stock List'!$K$11:$K$1010, 0))/INDEX('Stock List'!$L$11:$L$1010, MATCH(AV522, 'Stock List'!$K$11:$K$1010, 0)))*AU522), 2), 0)</f>
        <v>0</v>
      </c>
      <c r="CP522" s="20"/>
      <c r="CQ522" s="20">
        <f>IFERROR(ROUND(((INDEX('Stock List'!$M$11:$M$1010, MATCH(AX522, 'Stock List'!$K$11:$K$1010, 0))/INDEX('Stock List'!$L$11:$L$1010, MATCH(AX522, 'Stock List'!$K$11:$K$1010, 0)))*AW522), 2), 0)</f>
        <v>0</v>
      </c>
      <c r="CR522" s="22"/>
      <c r="CT522" s="106" t="str">
        <f t="shared" si="400"/>
        <v/>
      </c>
      <c r="CU522" s="22" t="str">
        <f t="shared" si="401"/>
        <v/>
      </c>
      <c r="CX522" s="106" t="str">
        <f t="shared" si="402"/>
        <v/>
      </c>
      <c r="CY522" s="20" t="str">
        <f t="shared" si="403"/>
        <v/>
      </c>
      <c r="CZ522" s="22" t="str">
        <f t="shared" si="404"/>
        <v/>
      </c>
      <c r="DB522" s="76" t="str">
        <f>IF($H522="", "", COUNTIF($G$11:$G$1010, "&gt;"&amp;$G522)+1+COUNTIF($G$11:$G522, $G522)-1)</f>
        <v/>
      </c>
      <c r="DC522" s="76" t="str">
        <f>IF($H522="", "", COUNTIF($CZ$11:$CZ$1010, "&gt;"&amp;$CZ522)+1+COUNTIF($CZ$11:$CZ522, $CZ522)-1)</f>
        <v/>
      </c>
      <c r="DE522" s="147" t="str">
        <f t="shared" si="405"/>
        <v/>
      </c>
      <c r="DF522" s="148"/>
      <c r="DG522" s="19" t="str">
        <f t="shared" si="406"/>
        <v/>
      </c>
      <c r="DH522" s="153" t="str">
        <f t="shared" si="407"/>
        <v/>
      </c>
      <c r="DI522" s="19" t="str">
        <f t="shared" si="359"/>
        <v/>
      </c>
      <c r="DJ522" s="153" t="str">
        <f t="shared" si="360"/>
        <v/>
      </c>
      <c r="DK522" s="19" t="str">
        <f t="shared" si="361"/>
        <v/>
      </c>
      <c r="DL522" s="153" t="str">
        <f t="shared" si="362"/>
        <v/>
      </c>
      <c r="DM522" s="19" t="str">
        <f t="shared" si="363"/>
        <v/>
      </c>
      <c r="DN522" s="153" t="str">
        <f t="shared" si="364"/>
        <v/>
      </c>
      <c r="DO522" s="19" t="str">
        <f t="shared" si="365"/>
        <v/>
      </c>
      <c r="DP522" s="153" t="str">
        <f t="shared" si="366"/>
        <v/>
      </c>
      <c r="DQ522" s="19" t="str">
        <f t="shared" si="367"/>
        <v/>
      </c>
      <c r="DR522" s="153" t="str">
        <f t="shared" si="368"/>
        <v/>
      </c>
      <c r="DS522" s="19" t="str">
        <f t="shared" si="369"/>
        <v/>
      </c>
      <c r="DT522" s="153" t="str">
        <f t="shared" si="370"/>
        <v/>
      </c>
      <c r="DU522" s="19" t="str">
        <f t="shared" si="371"/>
        <v/>
      </c>
      <c r="DV522" s="153" t="str">
        <f t="shared" si="372"/>
        <v/>
      </c>
      <c r="DW522" s="19" t="str">
        <f t="shared" si="373"/>
        <v/>
      </c>
      <c r="DX522" s="153" t="str">
        <f t="shared" si="374"/>
        <v/>
      </c>
      <c r="DY522" s="19" t="str">
        <f t="shared" si="375"/>
        <v/>
      </c>
      <c r="DZ522" s="153" t="str">
        <f t="shared" si="376"/>
        <v/>
      </c>
      <c r="EA522" s="19" t="str">
        <f t="shared" si="377"/>
        <v/>
      </c>
      <c r="EB522" s="153" t="str">
        <f t="shared" si="378"/>
        <v/>
      </c>
      <c r="EC522" s="19" t="str">
        <f t="shared" si="379"/>
        <v/>
      </c>
      <c r="ED522" s="153" t="str">
        <f t="shared" si="380"/>
        <v/>
      </c>
      <c r="EE522" s="19" t="str">
        <f t="shared" si="381"/>
        <v/>
      </c>
      <c r="EF522" s="153" t="str">
        <f t="shared" si="382"/>
        <v/>
      </c>
      <c r="EG522" s="19" t="str">
        <f t="shared" si="383"/>
        <v/>
      </c>
      <c r="EH522" s="153" t="str">
        <f t="shared" si="384"/>
        <v/>
      </c>
      <c r="EI522" s="19" t="str">
        <f t="shared" si="385"/>
        <v/>
      </c>
      <c r="EJ522" s="153" t="str">
        <f t="shared" si="386"/>
        <v/>
      </c>
      <c r="EK522" s="19" t="str">
        <f t="shared" si="387"/>
        <v/>
      </c>
      <c r="EL522" s="153" t="str">
        <f t="shared" si="388"/>
        <v/>
      </c>
      <c r="EM522" s="19" t="str">
        <f t="shared" si="389"/>
        <v/>
      </c>
      <c r="EN522" s="153" t="str">
        <f t="shared" si="390"/>
        <v/>
      </c>
      <c r="EO522" s="19" t="str">
        <f t="shared" si="391"/>
        <v/>
      </c>
      <c r="EP522" s="153" t="str">
        <f t="shared" si="392"/>
        <v/>
      </c>
      <c r="EQ522" s="19" t="str">
        <f t="shared" si="393"/>
        <v/>
      </c>
      <c r="ER522" s="153" t="str">
        <f t="shared" si="394"/>
        <v/>
      </c>
      <c r="ES522" s="19" t="str">
        <f t="shared" si="395"/>
        <v/>
      </c>
      <c r="ET522" s="153" t="str">
        <f t="shared" si="396"/>
        <v/>
      </c>
    </row>
    <row r="523" spans="1:150" x14ac:dyDescent="0.25">
      <c r="A523" s="31"/>
      <c r="B523" s="91" t="str">
        <f t="shared" si="397"/>
        <v/>
      </c>
      <c r="C523" s="20" t="str">
        <f t="shared" ref="C523:C586" si="408">IF($B523="", "", ROUND($B523+($B523*$D$5), 2))</f>
        <v/>
      </c>
      <c r="D523" s="97" t="str">
        <f t="shared" ref="D523:D586" si="409">IF($C523="", "", IFERROR(ROUND($J523/$C523, 4), ""))</f>
        <v/>
      </c>
      <c r="E523" s="62" t="str">
        <f t="shared" si="398"/>
        <v/>
      </c>
      <c r="F523" s="31"/>
      <c r="G523" s="282"/>
      <c r="H523" s="283"/>
      <c r="I523" s="284"/>
      <c r="J523" s="285"/>
      <c r="K523" s="286"/>
      <c r="L523" s="287"/>
      <c r="M523" s="288"/>
      <c r="N523" s="287"/>
      <c r="O523" s="288"/>
      <c r="P523" s="287"/>
      <c r="Q523" s="288"/>
      <c r="R523" s="287"/>
      <c r="S523" s="288"/>
      <c r="T523" s="287"/>
      <c r="U523" s="288"/>
      <c r="V523" s="287"/>
      <c r="W523" s="288"/>
      <c r="X523" s="287"/>
      <c r="Y523" s="288"/>
      <c r="Z523" s="287"/>
      <c r="AA523" s="288"/>
      <c r="AB523" s="287"/>
      <c r="AC523" s="288"/>
      <c r="AD523" s="287"/>
      <c r="AE523" s="288"/>
      <c r="AF523" s="287"/>
      <c r="AG523" s="288"/>
      <c r="AH523" s="287"/>
      <c r="AI523" s="288"/>
      <c r="AJ523" s="287"/>
      <c r="AK523" s="288"/>
      <c r="AL523" s="287"/>
      <c r="AM523" s="288"/>
      <c r="AN523" s="287"/>
      <c r="AO523" s="288"/>
      <c r="AP523" s="287"/>
      <c r="AQ523" s="288"/>
      <c r="AR523" s="287"/>
      <c r="AS523" s="288"/>
      <c r="AT523" s="287"/>
      <c r="AU523" s="288"/>
      <c r="AV523" s="287"/>
      <c r="AW523" s="288"/>
      <c r="AX523" s="287"/>
      <c r="AY523" s="31"/>
      <c r="BA523" s="76" t="str">
        <f t="shared" si="399"/>
        <v/>
      </c>
      <c r="BC523" s="76" t="str">
        <f>IF('Stock List'!$K523="", "", 'Stock List'!$K523)</f>
        <v/>
      </c>
      <c r="BE523" s="106">
        <f>IFERROR(ROUND(((INDEX('Stock List'!$M$11:$M$1010, MATCH(L523, 'Stock List'!$K$11:$K$1010, 0))/INDEX('Stock List'!$L$11:$L$1010, MATCH(L523, 'Stock List'!$K$11:$K$1010, 0)))*K523), 2), 0)</f>
        <v>0</v>
      </c>
      <c r="BF523" s="20"/>
      <c r="BG523" s="20">
        <f>IFERROR(ROUND(((INDEX('Stock List'!$M$11:$M$1010, MATCH(N523, 'Stock List'!$K$11:$K$1010, 0))/INDEX('Stock List'!$L$11:$L$1010, MATCH(N523, 'Stock List'!$K$11:$K$1010, 0)))*M523), 2), 0)</f>
        <v>0</v>
      </c>
      <c r="BH523" s="20"/>
      <c r="BI523" s="20">
        <f>IFERROR(ROUND(((INDEX('Stock List'!$M$11:$M$1010, MATCH(P523, 'Stock List'!$K$11:$K$1010, 0))/INDEX('Stock List'!$L$11:$L$1010, MATCH(P523, 'Stock List'!$K$11:$K$1010, 0)))*O523), 2), 0)</f>
        <v>0</v>
      </c>
      <c r="BJ523" s="20"/>
      <c r="BK523" s="20">
        <f>IFERROR(ROUND(((INDEX('Stock List'!$M$11:$M$1010, MATCH(R523, 'Stock List'!$K$11:$K$1010, 0))/INDEX('Stock List'!$L$11:$L$1010, MATCH(R523, 'Stock List'!$K$11:$K$1010, 0)))*Q523), 2), 0)</f>
        <v>0</v>
      </c>
      <c r="BL523" s="20"/>
      <c r="BM523" s="20">
        <f>IFERROR(ROUND(((INDEX('Stock List'!$M$11:$M$1010, MATCH(T523, 'Stock List'!$K$11:$K$1010, 0))/INDEX('Stock List'!$L$11:$L$1010, MATCH(T523, 'Stock List'!$K$11:$K$1010, 0)))*S523), 2), 0)</f>
        <v>0</v>
      </c>
      <c r="BN523" s="20"/>
      <c r="BO523" s="20">
        <f>IFERROR(ROUND(((INDEX('Stock List'!$M$11:$M$1010, MATCH(V523, 'Stock List'!$K$11:$K$1010, 0))/INDEX('Stock List'!$L$11:$L$1010, MATCH(V523, 'Stock List'!$K$11:$K$1010, 0)))*U523), 2), 0)</f>
        <v>0</v>
      </c>
      <c r="BP523" s="20"/>
      <c r="BQ523" s="20">
        <f>IFERROR(ROUND(((INDEX('Stock List'!$M$11:$M$1010, MATCH(X523, 'Stock List'!$K$11:$K$1010, 0))/INDEX('Stock List'!$L$11:$L$1010, MATCH(X523, 'Stock List'!$K$11:$K$1010, 0)))*W523), 2), 0)</f>
        <v>0</v>
      </c>
      <c r="BR523" s="20"/>
      <c r="BS523" s="20">
        <f>IFERROR(ROUND(((INDEX('Stock List'!$M$11:$M$1010, MATCH(Z523, 'Stock List'!$K$11:$K$1010, 0))/INDEX('Stock List'!$L$11:$L$1010, MATCH(Z523, 'Stock List'!$K$11:$K$1010, 0)))*Y523), 2), 0)</f>
        <v>0</v>
      </c>
      <c r="BT523" s="20"/>
      <c r="BU523" s="20">
        <f>IFERROR(ROUND(((INDEX('Stock List'!$M$11:$M$1010, MATCH(AB523, 'Stock List'!$K$11:$K$1010, 0))/INDEX('Stock List'!$L$11:$L$1010, MATCH(AB523, 'Stock List'!$K$11:$K$1010, 0)))*AA523), 2), 0)</f>
        <v>0</v>
      </c>
      <c r="BV523" s="20"/>
      <c r="BW523" s="20">
        <f>IFERROR(ROUND(((INDEX('Stock List'!$M$11:$M$1010, MATCH(AD523, 'Stock List'!$K$11:$K$1010, 0))/INDEX('Stock List'!$L$11:$L$1010, MATCH(AD523, 'Stock List'!$K$11:$K$1010, 0)))*AC523), 2), 0)</f>
        <v>0</v>
      </c>
      <c r="BX523" s="20"/>
      <c r="BY523" s="20">
        <f>IFERROR(ROUND(((INDEX('Stock List'!$M$11:$M$1010, MATCH(AF523, 'Stock List'!$K$11:$K$1010, 0))/INDEX('Stock List'!$L$11:$L$1010, MATCH(AF523, 'Stock List'!$K$11:$K$1010, 0)))*AE523), 2), 0)</f>
        <v>0</v>
      </c>
      <c r="BZ523" s="20"/>
      <c r="CA523" s="20">
        <f>IFERROR(ROUND(((INDEX('Stock List'!$M$11:$M$1010, MATCH(AH523, 'Stock List'!$K$11:$K$1010, 0))/INDEX('Stock List'!$L$11:$L$1010, MATCH(AH523, 'Stock List'!$K$11:$K$1010, 0)))*AG523), 2), 0)</f>
        <v>0</v>
      </c>
      <c r="CB523" s="20"/>
      <c r="CC523" s="20">
        <f>IFERROR(ROUND(((INDEX('Stock List'!$M$11:$M$1010, MATCH(AJ523, 'Stock List'!$K$11:$K$1010, 0))/INDEX('Stock List'!$L$11:$L$1010, MATCH(AJ523, 'Stock List'!$K$11:$K$1010, 0)))*AI523), 2), 0)</f>
        <v>0</v>
      </c>
      <c r="CD523" s="20"/>
      <c r="CE523" s="20">
        <f>IFERROR(ROUND(((INDEX('Stock List'!$M$11:$M$1010, MATCH(AL523, 'Stock List'!$K$11:$K$1010, 0))/INDEX('Stock List'!$L$11:$L$1010, MATCH(AL523, 'Stock List'!$K$11:$K$1010, 0)))*AK523), 2), 0)</f>
        <v>0</v>
      </c>
      <c r="CF523" s="20"/>
      <c r="CG523" s="20">
        <f>IFERROR(ROUND(((INDEX('Stock List'!$M$11:$M$1010, MATCH(AN523, 'Stock List'!$K$11:$K$1010, 0))/INDEX('Stock List'!$L$11:$L$1010, MATCH(AN523, 'Stock List'!$K$11:$K$1010, 0)))*AM523), 2), 0)</f>
        <v>0</v>
      </c>
      <c r="CH523" s="20"/>
      <c r="CI523" s="20">
        <f>IFERROR(ROUND(((INDEX('Stock List'!$M$11:$M$1010, MATCH(AP523, 'Stock List'!$K$11:$K$1010, 0))/INDEX('Stock List'!$L$11:$L$1010, MATCH(AP523, 'Stock List'!$K$11:$K$1010, 0)))*AO523), 2), 0)</f>
        <v>0</v>
      </c>
      <c r="CJ523" s="20"/>
      <c r="CK523" s="20">
        <f>IFERROR(ROUND(((INDEX('Stock List'!$M$11:$M$1010, MATCH(AR523, 'Stock List'!$K$11:$K$1010, 0))/INDEX('Stock List'!$L$11:$L$1010, MATCH(AR523, 'Stock List'!$K$11:$K$1010, 0)))*AQ523), 2), 0)</f>
        <v>0</v>
      </c>
      <c r="CL523" s="20"/>
      <c r="CM523" s="20">
        <f>IFERROR(ROUND(((INDEX('Stock List'!$M$11:$M$1010, MATCH(AT523, 'Stock List'!$K$11:$K$1010, 0))/INDEX('Stock List'!$L$11:$L$1010, MATCH(AT523, 'Stock List'!$K$11:$K$1010, 0)))*AS523), 2), 0)</f>
        <v>0</v>
      </c>
      <c r="CN523" s="20"/>
      <c r="CO523" s="20">
        <f>IFERROR(ROUND(((INDEX('Stock List'!$M$11:$M$1010, MATCH(AV523, 'Stock List'!$K$11:$K$1010, 0))/INDEX('Stock List'!$L$11:$L$1010, MATCH(AV523, 'Stock List'!$K$11:$K$1010, 0)))*AU523), 2), 0)</f>
        <v>0</v>
      </c>
      <c r="CP523" s="20"/>
      <c r="CQ523" s="20">
        <f>IFERROR(ROUND(((INDEX('Stock List'!$M$11:$M$1010, MATCH(AX523, 'Stock List'!$K$11:$K$1010, 0))/INDEX('Stock List'!$L$11:$L$1010, MATCH(AX523, 'Stock List'!$K$11:$K$1010, 0)))*AW523), 2), 0)</f>
        <v>0</v>
      </c>
      <c r="CR523" s="22"/>
      <c r="CT523" s="106" t="str">
        <f t="shared" si="400"/>
        <v/>
      </c>
      <c r="CU523" s="22" t="str">
        <f t="shared" si="401"/>
        <v/>
      </c>
      <c r="CX523" s="106" t="str">
        <f t="shared" si="402"/>
        <v/>
      </c>
      <c r="CY523" s="20" t="str">
        <f t="shared" si="403"/>
        <v/>
      </c>
      <c r="CZ523" s="22" t="str">
        <f t="shared" si="404"/>
        <v/>
      </c>
      <c r="DB523" s="76" t="str">
        <f>IF($H523="", "", COUNTIF($G$11:$G$1010, "&gt;"&amp;$G523)+1+COUNTIF($G$11:$G523, $G523)-1)</f>
        <v/>
      </c>
      <c r="DC523" s="76" t="str">
        <f>IF($H523="", "", COUNTIF($CZ$11:$CZ$1010, "&gt;"&amp;$CZ523)+1+COUNTIF($CZ$11:$CZ523, $CZ523)-1)</f>
        <v/>
      </c>
      <c r="DE523" s="147" t="str">
        <f t="shared" si="405"/>
        <v/>
      </c>
      <c r="DF523" s="148"/>
      <c r="DG523" s="19" t="str">
        <f t="shared" si="406"/>
        <v/>
      </c>
      <c r="DH523" s="153" t="str">
        <f t="shared" si="407"/>
        <v/>
      </c>
      <c r="DI523" s="19" t="str">
        <f t="shared" ref="DI523:DI586" si="410">IF(M523="", "", M523*$G523)</f>
        <v/>
      </c>
      <c r="DJ523" s="153" t="str">
        <f t="shared" ref="DJ523:DJ586" si="411">IF(N523="", "", N523)</f>
        <v/>
      </c>
      <c r="DK523" s="19" t="str">
        <f t="shared" ref="DK523:DK586" si="412">IF(O523="", "", O523*$G523)</f>
        <v/>
      </c>
      <c r="DL523" s="153" t="str">
        <f t="shared" ref="DL523:DL586" si="413">IF(P523="", "", P523)</f>
        <v/>
      </c>
      <c r="DM523" s="19" t="str">
        <f t="shared" ref="DM523:DM586" si="414">IF(Q523="", "", Q523*$G523)</f>
        <v/>
      </c>
      <c r="DN523" s="153" t="str">
        <f t="shared" ref="DN523:DN586" si="415">IF(R523="", "", R523)</f>
        <v/>
      </c>
      <c r="DO523" s="19" t="str">
        <f t="shared" ref="DO523:DO586" si="416">IF(S523="", "", S523*$G523)</f>
        <v/>
      </c>
      <c r="DP523" s="153" t="str">
        <f t="shared" ref="DP523:DP586" si="417">IF(T523="", "", T523)</f>
        <v/>
      </c>
      <c r="DQ523" s="19" t="str">
        <f t="shared" ref="DQ523:DQ586" si="418">IF(U523="", "", U523*$G523)</f>
        <v/>
      </c>
      <c r="DR523" s="153" t="str">
        <f t="shared" ref="DR523:DR586" si="419">IF(V523="", "", V523)</f>
        <v/>
      </c>
      <c r="DS523" s="19" t="str">
        <f t="shared" ref="DS523:DS586" si="420">IF(W523="", "", W523*$G523)</f>
        <v/>
      </c>
      <c r="DT523" s="153" t="str">
        <f t="shared" ref="DT523:DT586" si="421">IF(X523="", "", X523)</f>
        <v/>
      </c>
      <c r="DU523" s="19" t="str">
        <f t="shared" ref="DU523:DU586" si="422">IF(Y523="", "", Y523*$G523)</f>
        <v/>
      </c>
      <c r="DV523" s="153" t="str">
        <f t="shared" ref="DV523:DV586" si="423">IF(Z523="", "", Z523)</f>
        <v/>
      </c>
      <c r="DW523" s="19" t="str">
        <f t="shared" ref="DW523:DW586" si="424">IF(AA523="", "", AA523*$G523)</f>
        <v/>
      </c>
      <c r="DX523" s="153" t="str">
        <f t="shared" ref="DX523:DX586" si="425">IF(AB523="", "", AB523)</f>
        <v/>
      </c>
      <c r="DY523" s="19" t="str">
        <f t="shared" ref="DY523:DY586" si="426">IF(AC523="", "", AC523*$G523)</f>
        <v/>
      </c>
      <c r="DZ523" s="153" t="str">
        <f t="shared" ref="DZ523:DZ586" si="427">IF(AD523="", "", AD523)</f>
        <v/>
      </c>
      <c r="EA523" s="19" t="str">
        <f t="shared" ref="EA523:EA586" si="428">IF(AE523="", "", AE523*$G523)</f>
        <v/>
      </c>
      <c r="EB523" s="153" t="str">
        <f t="shared" ref="EB523:EB586" si="429">IF(AF523="", "", AF523)</f>
        <v/>
      </c>
      <c r="EC523" s="19" t="str">
        <f t="shared" ref="EC523:EC586" si="430">IF(AG523="", "", AG523*$G523)</f>
        <v/>
      </c>
      <c r="ED523" s="153" t="str">
        <f t="shared" ref="ED523:ED586" si="431">IF(AH523="", "", AH523)</f>
        <v/>
      </c>
      <c r="EE523" s="19" t="str">
        <f t="shared" ref="EE523:EE586" si="432">IF(AI523="", "", AI523*$G523)</f>
        <v/>
      </c>
      <c r="EF523" s="153" t="str">
        <f t="shared" ref="EF523:EF586" si="433">IF(AJ523="", "", AJ523)</f>
        <v/>
      </c>
      <c r="EG523" s="19" t="str">
        <f t="shared" ref="EG523:EG586" si="434">IF(AK523="", "", AK523*$G523)</f>
        <v/>
      </c>
      <c r="EH523" s="153" t="str">
        <f t="shared" ref="EH523:EH586" si="435">IF(AL523="", "", AL523)</f>
        <v/>
      </c>
      <c r="EI523" s="19" t="str">
        <f t="shared" ref="EI523:EI586" si="436">IF(AM523="", "", AM523*$G523)</f>
        <v/>
      </c>
      <c r="EJ523" s="153" t="str">
        <f t="shared" ref="EJ523:EJ586" si="437">IF(AN523="", "", AN523)</f>
        <v/>
      </c>
      <c r="EK523" s="19" t="str">
        <f t="shared" ref="EK523:EK586" si="438">IF(AO523="", "", AO523*$G523)</f>
        <v/>
      </c>
      <c r="EL523" s="153" t="str">
        <f t="shared" ref="EL523:EL586" si="439">IF(AP523="", "", AP523)</f>
        <v/>
      </c>
      <c r="EM523" s="19" t="str">
        <f t="shared" ref="EM523:EM586" si="440">IF(AQ523="", "", AQ523*$G523)</f>
        <v/>
      </c>
      <c r="EN523" s="153" t="str">
        <f t="shared" ref="EN523:EN586" si="441">IF(AR523="", "", AR523)</f>
        <v/>
      </c>
      <c r="EO523" s="19" t="str">
        <f t="shared" ref="EO523:EO586" si="442">IF(AS523="", "", AS523*$G523)</f>
        <v/>
      </c>
      <c r="EP523" s="153" t="str">
        <f t="shared" ref="EP523:EP586" si="443">IF(AT523="", "", AT523)</f>
        <v/>
      </c>
      <c r="EQ523" s="19" t="str">
        <f t="shared" ref="EQ523:EQ586" si="444">IF(AU523="", "", AU523*$G523)</f>
        <v/>
      </c>
      <c r="ER523" s="153" t="str">
        <f t="shared" ref="ER523:ER586" si="445">IF(AV523="", "", AV523)</f>
        <v/>
      </c>
      <c r="ES523" s="19" t="str">
        <f t="shared" ref="ES523:ES586" si="446">IF(AW523="", "", AW523*$G523)</f>
        <v/>
      </c>
      <c r="ET523" s="153" t="str">
        <f t="shared" ref="ET523:ET586" si="447">IF(AX523="", "", AX523)</f>
        <v/>
      </c>
    </row>
    <row r="524" spans="1:150" x14ac:dyDescent="0.25">
      <c r="A524" s="31"/>
      <c r="B524" s="91" t="str">
        <f t="shared" ref="B524:B587" si="448">IF($H524="", "", SUM($BE524:$CR524))</f>
        <v/>
      </c>
      <c r="C524" s="20" t="str">
        <f t="shared" si="408"/>
        <v/>
      </c>
      <c r="D524" s="97" t="str">
        <f t="shared" si="409"/>
        <v/>
      </c>
      <c r="E524" s="62" t="str">
        <f t="shared" ref="E524:E587" si="449">IFERROR(ROUND(($J524-$B524)/$B524, 4), "")</f>
        <v/>
      </c>
      <c r="F524" s="31"/>
      <c r="G524" s="282"/>
      <c r="H524" s="283"/>
      <c r="I524" s="284"/>
      <c r="J524" s="285"/>
      <c r="K524" s="286"/>
      <c r="L524" s="287"/>
      <c r="M524" s="288"/>
      <c r="N524" s="287"/>
      <c r="O524" s="288"/>
      <c r="P524" s="287"/>
      <c r="Q524" s="288"/>
      <c r="R524" s="287"/>
      <c r="S524" s="288"/>
      <c r="T524" s="287"/>
      <c r="U524" s="288"/>
      <c r="V524" s="287"/>
      <c r="W524" s="288"/>
      <c r="X524" s="287"/>
      <c r="Y524" s="288"/>
      <c r="Z524" s="287"/>
      <c r="AA524" s="288"/>
      <c r="AB524" s="287"/>
      <c r="AC524" s="288"/>
      <c r="AD524" s="287"/>
      <c r="AE524" s="288"/>
      <c r="AF524" s="287"/>
      <c r="AG524" s="288"/>
      <c r="AH524" s="287"/>
      <c r="AI524" s="288"/>
      <c r="AJ524" s="287"/>
      <c r="AK524" s="288"/>
      <c r="AL524" s="287"/>
      <c r="AM524" s="288"/>
      <c r="AN524" s="287"/>
      <c r="AO524" s="288"/>
      <c r="AP524" s="287"/>
      <c r="AQ524" s="288"/>
      <c r="AR524" s="287"/>
      <c r="AS524" s="288"/>
      <c r="AT524" s="287"/>
      <c r="AU524" s="288"/>
      <c r="AV524" s="287"/>
      <c r="AW524" s="288"/>
      <c r="AX524" s="287"/>
      <c r="AY524" s="31"/>
      <c r="BA524" s="76" t="str">
        <f t="shared" ref="BA524:BA587" si="450">IF($H524="", "", IF(COUNTIF($H$11:$H$1010, $H524)&gt;1, "X", ""))</f>
        <v/>
      </c>
      <c r="BC524" s="76" t="str">
        <f>IF('Stock List'!$K524="", "", 'Stock List'!$K524)</f>
        <v/>
      </c>
      <c r="BE524" s="106">
        <f>IFERROR(ROUND(((INDEX('Stock List'!$M$11:$M$1010, MATCH(L524, 'Stock List'!$K$11:$K$1010, 0))/INDEX('Stock List'!$L$11:$L$1010, MATCH(L524, 'Stock List'!$K$11:$K$1010, 0)))*K524), 2), 0)</f>
        <v>0</v>
      </c>
      <c r="BF524" s="20"/>
      <c r="BG524" s="20">
        <f>IFERROR(ROUND(((INDEX('Stock List'!$M$11:$M$1010, MATCH(N524, 'Stock List'!$K$11:$K$1010, 0))/INDEX('Stock List'!$L$11:$L$1010, MATCH(N524, 'Stock List'!$K$11:$K$1010, 0)))*M524), 2), 0)</f>
        <v>0</v>
      </c>
      <c r="BH524" s="20"/>
      <c r="BI524" s="20">
        <f>IFERROR(ROUND(((INDEX('Stock List'!$M$11:$M$1010, MATCH(P524, 'Stock List'!$K$11:$K$1010, 0))/INDEX('Stock List'!$L$11:$L$1010, MATCH(P524, 'Stock List'!$K$11:$K$1010, 0)))*O524), 2), 0)</f>
        <v>0</v>
      </c>
      <c r="BJ524" s="20"/>
      <c r="BK524" s="20">
        <f>IFERROR(ROUND(((INDEX('Stock List'!$M$11:$M$1010, MATCH(R524, 'Stock List'!$K$11:$K$1010, 0))/INDEX('Stock List'!$L$11:$L$1010, MATCH(R524, 'Stock List'!$K$11:$K$1010, 0)))*Q524), 2), 0)</f>
        <v>0</v>
      </c>
      <c r="BL524" s="20"/>
      <c r="BM524" s="20">
        <f>IFERROR(ROUND(((INDEX('Stock List'!$M$11:$M$1010, MATCH(T524, 'Stock List'!$K$11:$K$1010, 0))/INDEX('Stock List'!$L$11:$L$1010, MATCH(T524, 'Stock List'!$K$11:$K$1010, 0)))*S524), 2), 0)</f>
        <v>0</v>
      </c>
      <c r="BN524" s="20"/>
      <c r="BO524" s="20">
        <f>IFERROR(ROUND(((INDEX('Stock List'!$M$11:$M$1010, MATCH(V524, 'Stock List'!$K$11:$K$1010, 0))/INDEX('Stock List'!$L$11:$L$1010, MATCH(V524, 'Stock List'!$K$11:$K$1010, 0)))*U524), 2), 0)</f>
        <v>0</v>
      </c>
      <c r="BP524" s="20"/>
      <c r="BQ524" s="20">
        <f>IFERROR(ROUND(((INDEX('Stock List'!$M$11:$M$1010, MATCH(X524, 'Stock List'!$K$11:$K$1010, 0))/INDEX('Stock List'!$L$11:$L$1010, MATCH(X524, 'Stock List'!$K$11:$K$1010, 0)))*W524), 2), 0)</f>
        <v>0</v>
      </c>
      <c r="BR524" s="20"/>
      <c r="BS524" s="20">
        <f>IFERROR(ROUND(((INDEX('Stock List'!$M$11:$M$1010, MATCH(Z524, 'Stock List'!$K$11:$K$1010, 0))/INDEX('Stock List'!$L$11:$L$1010, MATCH(Z524, 'Stock List'!$K$11:$K$1010, 0)))*Y524), 2), 0)</f>
        <v>0</v>
      </c>
      <c r="BT524" s="20"/>
      <c r="BU524" s="20">
        <f>IFERROR(ROUND(((INDEX('Stock List'!$M$11:$M$1010, MATCH(AB524, 'Stock List'!$K$11:$K$1010, 0))/INDEX('Stock List'!$L$11:$L$1010, MATCH(AB524, 'Stock List'!$K$11:$K$1010, 0)))*AA524), 2), 0)</f>
        <v>0</v>
      </c>
      <c r="BV524" s="20"/>
      <c r="BW524" s="20">
        <f>IFERROR(ROUND(((INDEX('Stock List'!$M$11:$M$1010, MATCH(AD524, 'Stock List'!$K$11:$K$1010, 0))/INDEX('Stock List'!$L$11:$L$1010, MATCH(AD524, 'Stock List'!$K$11:$K$1010, 0)))*AC524), 2), 0)</f>
        <v>0</v>
      </c>
      <c r="BX524" s="20"/>
      <c r="BY524" s="20">
        <f>IFERROR(ROUND(((INDEX('Stock List'!$M$11:$M$1010, MATCH(AF524, 'Stock List'!$K$11:$K$1010, 0))/INDEX('Stock List'!$L$11:$L$1010, MATCH(AF524, 'Stock List'!$K$11:$K$1010, 0)))*AE524), 2), 0)</f>
        <v>0</v>
      </c>
      <c r="BZ524" s="20"/>
      <c r="CA524" s="20">
        <f>IFERROR(ROUND(((INDEX('Stock List'!$M$11:$M$1010, MATCH(AH524, 'Stock List'!$K$11:$K$1010, 0))/INDEX('Stock List'!$L$11:$L$1010, MATCH(AH524, 'Stock List'!$K$11:$K$1010, 0)))*AG524), 2), 0)</f>
        <v>0</v>
      </c>
      <c r="CB524" s="20"/>
      <c r="CC524" s="20">
        <f>IFERROR(ROUND(((INDEX('Stock List'!$M$11:$M$1010, MATCH(AJ524, 'Stock List'!$K$11:$K$1010, 0))/INDEX('Stock List'!$L$11:$L$1010, MATCH(AJ524, 'Stock List'!$K$11:$K$1010, 0)))*AI524), 2), 0)</f>
        <v>0</v>
      </c>
      <c r="CD524" s="20"/>
      <c r="CE524" s="20">
        <f>IFERROR(ROUND(((INDEX('Stock List'!$M$11:$M$1010, MATCH(AL524, 'Stock List'!$K$11:$K$1010, 0))/INDEX('Stock List'!$L$11:$L$1010, MATCH(AL524, 'Stock List'!$K$11:$K$1010, 0)))*AK524), 2), 0)</f>
        <v>0</v>
      </c>
      <c r="CF524" s="20"/>
      <c r="CG524" s="20">
        <f>IFERROR(ROUND(((INDEX('Stock List'!$M$11:$M$1010, MATCH(AN524, 'Stock List'!$K$11:$K$1010, 0))/INDEX('Stock List'!$L$11:$L$1010, MATCH(AN524, 'Stock List'!$K$11:$K$1010, 0)))*AM524), 2), 0)</f>
        <v>0</v>
      </c>
      <c r="CH524" s="20"/>
      <c r="CI524" s="20">
        <f>IFERROR(ROUND(((INDEX('Stock List'!$M$11:$M$1010, MATCH(AP524, 'Stock List'!$K$11:$K$1010, 0))/INDEX('Stock List'!$L$11:$L$1010, MATCH(AP524, 'Stock List'!$K$11:$K$1010, 0)))*AO524), 2), 0)</f>
        <v>0</v>
      </c>
      <c r="CJ524" s="20"/>
      <c r="CK524" s="20">
        <f>IFERROR(ROUND(((INDEX('Stock List'!$M$11:$M$1010, MATCH(AR524, 'Stock List'!$K$11:$K$1010, 0))/INDEX('Stock List'!$L$11:$L$1010, MATCH(AR524, 'Stock List'!$K$11:$K$1010, 0)))*AQ524), 2), 0)</f>
        <v>0</v>
      </c>
      <c r="CL524" s="20"/>
      <c r="CM524" s="20">
        <f>IFERROR(ROUND(((INDEX('Stock List'!$M$11:$M$1010, MATCH(AT524, 'Stock List'!$K$11:$K$1010, 0))/INDEX('Stock List'!$L$11:$L$1010, MATCH(AT524, 'Stock List'!$K$11:$K$1010, 0)))*AS524), 2), 0)</f>
        <v>0</v>
      </c>
      <c r="CN524" s="20"/>
      <c r="CO524" s="20">
        <f>IFERROR(ROUND(((INDEX('Stock List'!$M$11:$M$1010, MATCH(AV524, 'Stock List'!$K$11:$K$1010, 0))/INDEX('Stock List'!$L$11:$L$1010, MATCH(AV524, 'Stock List'!$K$11:$K$1010, 0)))*AU524), 2), 0)</f>
        <v>0</v>
      </c>
      <c r="CP524" s="20"/>
      <c r="CQ524" s="20">
        <f>IFERROR(ROUND(((INDEX('Stock List'!$M$11:$M$1010, MATCH(AX524, 'Stock List'!$K$11:$K$1010, 0))/INDEX('Stock List'!$L$11:$L$1010, MATCH(AX524, 'Stock List'!$K$11:$K$1010, 0)))*AW524), 2), 0)</f>
        <v>0</v>
      </c>
      <c r="CR524" s="22"/>
      <c r="CT524" s="106" t="str">
        <f t="shared" ref="CT524:CT587" si="451">IF(OR($J524="", $G524=""), "", ROUND($J524*$G524, 2))</f>
        <v/>
      </c>
      <c r="CU524" s="22" t="str">
        <f t="shared" ref="CU524:CU587" si="452">IF(OR($C524="", $G524=""), "", ROUND($C524*$G524, 2))</f>
        <v/>
      </c>
      <c r="CX524" s="106" t="str">
        <f t="shared" ref="CX524:CX587" si="453">IF($H524="", "", SUM($BE524:$CR524)*$G524)</f>
        <v/>
      </c>
      <c r="CY524" s="20" t="str">
        <f t="shared" ref="CY524:CY587" si="454">IF($H524="", "", $J524*$G524)</f>
        <v/>
      </c>
      <c r="CZ524" s="22" t="str">
        <f t="shared" ref="CZ524:CZ587" si="455">IF($H524="", "", CY524-CX524)</f>
        <v/>
      </c>
      <c r="DB524" s="76" t="str">
        <f>IF($H524="", "", COUNTIF($G$11:$G$1010, "&gt;"&amp;$G524)+1+COUNTIF($G$11:$G524, $G524)-1)</f>
        <v/>
      </c>
      <c r="DC524" s="76" t="str">
        <f>IF($H524="", "", COUNTIF($CZ$11:$CZ$1010, "&gt;"&amp;$CZ524)+1+COUNTIF($CZ$11:$CZ524, $CZ524)-1)</f>
        <v/>
      </c>
      <c r="DE524" s="147" t="str">
        <f t="shared" ref="DE524:DE587" si="456">IF(L524="", "", IF(COUNTIF($BC$11:$BC$1010, L524)&gt;0, "", "X"))</f>
        <v/>
      </c>
      <c r="DF524" s="148"/>
      <c r="DG524" s="19" t="str">
        <f t="shared" ref="DG524:DG587" si="457">IF(K524="", "", K524*$G524)</f>
        <v/>
      </c>
      <c r="DH524" s="153" t="str">
        <f t="shared" ref="DH524:DH587" si="458">IF(L524="", "", L524)</f>
        <v/>
      </c>
      <c r="DI524" s="19" t="str">
        <f t="shared" si="410"/>
        <v/>
      </c>
      <c r="DJ524" s="153" t="str">
        <f t="shared" si="411"/>
        <v/>
      </c>
      <c r="DK524" s="19" t="str">
        <f t="shared" si="412"/>
        <v/>
      </c>
      <c r="DL524" s="153" t="str">
        <f t="shared" si="413"/>
        <v/>
      </c>
      <c r="DM524" s="19" t="str">
        <f t="shared" si="414"/>
        <v/>
      </c>
      <c r="DN524" s="153" t="str">
        <f t="shared" si="415"/>
        <v/>
      </c>
      <c r="DO524" s="19" t="str">
        <f t="shared" si="416"/>
        <v/>
      </c>
      <c r="DP524" s="153" t="str">
        <f t="shared" si="417"/>
        <v/>
      </c>
      <c r="DQ524" s="19" t="str">
        <f t="shared" si="418"/>
        <v/>
      </c>
      <c r="DR524" s="153" t="str">
        <f t="shared" si="419"/>
        <v/>
      </c>
      <c r="DS524" s="19" t="str">
        <f t="shared" si="420"/>
        <v/>
      </c>
      <c r="DT524" s="153" t="str">
        <f t="shared" si="421"/>
        <v/>
      </c>
      <c r="DU524" s="19" t="str">
        <f t="shared" si="422"/>
        <v/>
      </c>
      <c r="DV524" s="153" t="str">
        <f t="shared" si="423"/>
        <v/>
      </c>
      <c r="DW524" s="19" t="str">
        <f t="shared" si="424"/>
        <v/>
      </c>
      <c r="DX524" s="153" t="str">
        <f t="shared" si="425"/>
        <v/>
      </c>
      <c r="DY524" s="19" t="str">
        <f t="shared" si="426"/>
        <v/>
      </c>
      <c r="DZ524" s="153" t="str">
        <f t="shared" si="427"/>
        <v/>
      </c>
      <c r="EA524" s="19" t="str">
        <f t="shared" si="428"/>
        <v/>
      </c>
      <c r="EB524" s="153" t="str">
        <f t="shared" si="429"/>
        <v/>
      </c>
      <c r="EC524" s="19" t="str">
        <f t="shared" si="430"/>
        <v/>
      </c>
      <c r="ED524" s="153" t="str">
        <f t="shared" si="431"/>
        <v/>
      </c>
      <c r="EE524" s="19" t="str">
        <f t="shared" si="432"/>
        <v/>
      </c>
      <c r="EF524" s="153" t="str">
        <f t="shared" si="433"/>
        <v/>
      </c>
      <c r="EG524" s="19" t="str">
        <f t="shared" si="434"/>
        <v/>
      </c>
      <c r="EH524" s="153" t="str">
        <f t="shared" si="435"/>
        <v/>
      </c>
      <c r="EI524" s="19" t="str">
        <f t="shared" si="436"/>
        <v/>
      </c>
      <c r="EJ524" s="153" t="str">
        <f t="shared" si="437"/>
        <v/>
      </c>
      <c r="EK524" s="19" t="str">
        <f t="shared" si="438"/>
        <v/>
      </c>
      <c r="EL524" s="153" t="str">
        <f t="shared" si="439"/>
        <v/>
      </c>
      <c r="EM524" s="19" t="str">
        <f t="shared" si="440"/>
        <v/>
      </c>
      <c r="EN524" s="153" t="str">
        <f t="shared" si="441"/>
        <v/>
      </c>
      <c r="EO524" s="19" t="str">
        <f t="shared" si="442"/>
        <v/>
      </c>
      <c r="EP524" s="153" t="str">
        <f t="shared" si="443"/>
        <v/>
      </c>
      <c r="EQ524" s="19" t="str">
        <f t="shared" si="444"/>
        <v/>
      </c>
      <c r="ER524" s="153" t="str">
        <f t="shared" si="445"/>
        <v/>
      </c>
      <c r="ES524" s="19" t="str">
        <f t="shared" si="446"/>
        <v/>
      </c>
      <c r="ET524" s="153" t="str">
        <f t="shared" si="447"/>
        <v/>
      </c>
    </row>
    <row r="525" spans="1:150" x14ac:dyDescent="0.25">
      <c r="A525" s="31"/>
      <c r="B525" s="91" t="str">
        <f t="shared" si="448"/>
        <v/>
      </c>
      <c r="C525" s="20" t="str">
        <f t="shared" si="408"/>
        <v/>
      </c>
      <c r="D525" s="97" t="str">
        <f t="shared" si="409"/>
        <v/>
      </c>
      <c r="E525" s="62" t="str">
        <f t="shared" si="449"/>
        <v/>
      </c>
      <c r="F525" s="31"/>
      <c r="G525" s="282"/>
      <c r="H525" s="283"/>
      <c r="I525" s="284"/>
      <c r="J525" s="285"/>
      <c r="K525" s="286"/>
      <c r="L525" s="287"/>
      <c r="M525" s="288"/>
      <c r="N525" s="287"/>
      <c r="O525" s="288"/>
      <c r="P525" s="287"/>
      <c r="Q525" s="288"/>
      <c r="R525" s="287"/>
      <c r="S525" s="288"/>
      <c r="T525" s="287"/>
      <c r="U525" s="288"/>
      <c r="V525" s="287"/>
      <c r="W525" s="288"/>
      <c r="X525" s="287"/>
      <c r="Y525" s="288"/>
      <c r="Z525" s="287"/>
      <c r="AA525" s="288"/>
      <c r="AB525" s="287"/>
      <c r="AC525" s="288"/>
      <c r="AD525" s="287"/>
      <c r="AE525" s="288"/>
      <c r="AF525" s="287"/>
      <c r="AG525" s="288"/>
      <c r="AH525" s="287"/>
      <c r="AI525" s="288"/>
      <c r="AJ525" s="287"/>
      <c r="AK525" s="288"/>
      <c r="AL525" s="287"/>
      <c r="AM525" s="288"/>
      <c r="AN525" s="287"/>
      <c r="AO525" s="288"/>
      <c r="AP525" s="287"/>
      <c r="AQ525" s="288"/>
      <c r="AR525" s="287"/>
      <c r="AS525" s="288"/>
      <c r="AT525" s="287"/>
      <c r="AU525" s="288"/>
      <c r="AV525" s="287"/>
      <c r="AW525" s="288"/>
      <c r="AX525" s="287"/>
      <c r="AY525" s="31"/>
      <c r="BA525" s="76" t="str">
        <f t="shared" si="450"/>
        <v/>
      </c>
      <c r="BC525" s="76" t="str">
        <f>IF('Stock List'!$K525="", "", 'Stock List'!$K525)</f>
        <v/>
      </c>
      <c r="BE525" s="106">
        <f>IFERROR(ROUND(((INDEX('Stock List'!$M$11:$M$1010, MATCH(L525, 'Stock List'!$K$11:$K$1010, 0))/INDEX('Stock List'!$L$11:$L$1010, MATCH(L525, 'Stock List'!$K$11:$K$1010, 0)))*K525), 2), 0)</f>
        <v>0</v>
      </c>
      <c r="BF525" s="20"/>
      <c r="BG525" s="20">
        <f>IFERROR(ROUND(((INDEX('Stock List'!$M$11:$M$1010, MATCH(N525, 'Stock List'!$K$11:$K$1010, 0))/INDEX('Stock List'!$L$11:$L$1010, MATCH(N525, 'Stock List'!$K$11:$K$1010, 0)))*M525), 2), 0)</f>
        <v>0</v>
      </c>
      <c r="BH525" s="20"/>
      <c r="BI525" s="20">
        <f>IFERROR(ROUND(((INDEX('Stock List'!$M$11:$M$1010, MATCH(P525, 'Stock List'!$K$11:$K$1010, 0))/INDEX('Stock List'!$L$11:$L$1010, MATCH(P525, 'Stock List'!$K$11:$K$1010, 0)))*O525), 2), 0)</f>
        <v>0</v>
      </c>
      <c r="BJ525" s="20"/>
      <c r="BK525" s="20">
        <f>IFERROR(ROUND(((INDEX('Stock List'!$M$11:$M$1010, MATCH(R525, 'Stock List'!$K$11:$K$1010, 0))/INDEX('Stock List'!$L$11:$L$1010, MATCH(R525, 'Stock List'!$K$11:$K$1010, 0)))*Q525), 2), 0)</f>
        <v>0</v>
      </c>
      <c r="BL525" s="20"/>
      <c r="BM525" s="20">
        <f>IFERROR(ROUND(((INDEX('Stock List'!$M$11:$M$1010, MATCH(T525, 'Stock List'!$K$11:$K$1010, 0))/INDEX('Stock List'!$L$11:$L$1010, MATCH(T525, 'Stock List'!$K$11:$K$1010, 0)))*S525), 2), 0)</f>
        <v>0</v>
      </c>
      <c r="BN525" s="20"/>
      <c r="BO525" s="20">
        <f>IFERROR(ROUND(((INDEX('Stock List'!$M$11:$M$1010, MATCH(V525, 'Stock List'!$K$11:$K$1010, 0))/INDEX('Stock List'!$L$11:$L$1010, MATCH(V525, 'Stock List'!$K$11:$K$1010, 0)))*U525), 2), 0)</f>
        <v>0</v>
      </c>
      <c r="BP525" s="20"/>
      <c r="BQ525" s="20">
        <f>IFERROR(ROUND(((INDEX('Stock List'!$M$11:$M$1010, MATCH(X525, 'Stock List'!$K$11:$K$1010, 0))/INDEX('Stock List'!$L$11:$L$1010, MATCH(X525, 'Stock List'!$K$11:$K$1010, 0)))*W525), 2), 0)</f>
        <v>0</v>
      </c>
      <c r="BR525" s="20"/>
      <c r="BS525" s="20">
        <f>IFERROR(ROUND(((INDEX('Stock List'!$M$11:$M$1010, MATCH(Z525, 'Stock List'!$K$11:$K$1010, 0))/INDEX('Stock List'!$L$11:$L$1010, MATCH(Z525, 'Stock List'!$K$11:$K$1010, 0)))*Y525), 2), 0)</f>
        <v>0</v>
      </c>
      <c r="BT525" s="20"/>
      <c r="BU525" s="20">
        <f>IFERROR(ROUND(((INDEX('Stock List'!$M$11:$M$1010, MATCH(AB525, 'Stock List'!$K$11:$K$1010, 0))/INDEX('Stock List'!$L$11:$L$1010, MATCH(AB525, 'Stock List'!$K$11:$K$1010, 0)))*AA525), 2), 0)</f>
        <v>0</v>
      </c>
      <c r="BV525" s="20"/>
      <c r="BW525" s="20">
        <f>IFERROR(ROUND(((INDEX('Stock List'!$M$11:$M$1010, MATCH(AD525, 'Stock List'!$K$11:$K$1010, 0))/INDEX('Stock List'!$L$11:$L$1010, MATCH(AD525, 'Stock List'!$K$11:$K$1010, 0)))*AC525), 2), 0)</f>
        <v>0</v>
      </c>
      <c r="BX525" s="20"/>
      <c r="BY525" s="20">
        <f>IFERROR(ROUND(((INDEX('Stock List'!$M$11:$M$1010, MATCH(AF525, 'Stock List'!$K$11:$K$1010, 0))/INDEX('Stock List'!$L$11:$L$1010, MATCH(AF525, 'Stock List'!$K$11:$K$1010, 0)))*AE525), 2), 0)</f>
        <v>0</v>
      </c>
      <c r="BZ525" s="20"/>
      <c r="CA525" s="20">
        <f>IFERROR(ROUND(((INDEX('Stock List'!$M$11:$M$1010, MATCH(AH525, 'Stock List'!$K$11:$K$1010, 0))/INDEX('Stock List'!$L$11:$L$1010, MATCH(AH525, 'Stock List'!$K$11:$K$1010, 0)))*AG525), 2), 0)</f>
        <v>0</v>
      </c>
      <c r="CB525" s="20"/>
      <c r="CC525" s="20">
        <f>IFERROR(ROUND(((INDEX('Stock List'!$M$11:$M$1010, MATCH(AJ525, 'Stock List'!$K$11:$K$1010, 0))/INDEX('Stock List'!$L$11:$L$1010, MATCH(AJ525, 'Stock List'!$K$11:$K$1010, 0)))*AI525), 2), 0)</f>
        <v>0</v>
      </c>
      <c r="CD525" s="20"/>
      <c r="CE525" s="20">
        <f>IFERROR(ROUND(((INDEX('Stock List'!$M$11:$M$1010, MATCH(AL525, 'Stock List'!$K$11:$K$1010, 0))/INDEX('Stock List'!$L$11:$L$1010, MATCH(AL525, 'Stock List'!$K$11:$K$1010, 0)))*AK525), 2), 0)</f>
        <v>0</v>
      </c>
      <c r="CF525" s="20"/>
      <c r="CG525" s="20">
        <f>IFERROR(ROUND(((INDEX('Stock List'!$M$11:$M$1010, MATCH(AN525, 'Stock List'!$K$11:$K$1010, 0))/INDEX('Stock List'!$L$11:$L$1010, MATCH(AN525, 'Stock List'!$K$11:$K$1010, 0)))*AM525), 2), 0)</f>
        <v>0</v>
      </c>
      <c r="CH525" s="20"/>
      <c r="CI525" s="20">
        <f>IFERROR(ROUND(((INDEX('Stock List'!$M$11:$M$1010, MATCH(AP525, 'Stock List'!$K$11:$K$1010, 0))/INDEX('Stock List'!$L$11:$L$1010, MATCH(AP525, 'Stock List'!$K$11:$K$1010, 0)))*AO525), 2), 0)</f>
        <v>0</v>
      </c>
      <c r="CJ525" s="20"/>
      <c r="CK525" s="20">
        <f>IFERROR(ROUND(((INDEX('Stock List'!$M$11:$M$1010, MATCH(AR525, 'Stock List'!$K$11:$K$1010, 0))/INDEX('Stock List'!$L$11:$L$1010, MATCH(AR525, 'Stock List'!$K$11:$K$1010, 0)))*AQ525), 2), 0)</f>
        <v>0</v>
      </c>
      <c r="CL525" s="20"/>
      <c r="CM525" s="20">
        <f>IFERROR(ROUND(((INDEX('Stock List'!$M$11:$M$1010, MATCH(AT525, 'Stock List'!$K$11:$K$1010, 0))/INDEX('Stock List'!$L$11:$L$1010, MATCH(AT525, 'Stock List'!$K$11:$K$1010, 0)))*AS525), 2), 0)</f>
        <v>0</v>
      </c>
      <c r="CN525" s="20"/>
      <c r="CO525" s="20">
        <f>IFERROR(ROUND(((INDEX('Stock List'!$M$11:$M$1010, MATCH(AV525, 'Stock List'!$K$11:$K$1010, 0))/INDEX('Stock List'!$L$11:$L$1010, MATCH(AV525, 'Stock List'!$K$11:$K$1010, 0)))*AU525), 2), 0)</f>
        <v>0</v>
      </c>
      <c r="CP525" s="20"/>
      <c r="CQ525" s="20">
        <f>IFERROR(ROUND(((INDEX('Stock List'!$M$11:$M$1010, MATCH(AX525, 'Stock List'!$K$11:$K$1010, 0))/INDEX('Stock List'!$L$11:$L$1010, MATCH(AX525, 'Stock List'!$K$11:$K$1010, 0)))*AW525), 2), 0)</f>
        <v>0</v>
      </c>
      <c r="CR525" s="22"/>
      <c r="CT525" s="106" t="str">
        <f t="shared" si="451"/>
        <v/>
      </c>
      <c r="CU525" s="22" t="str">
        <f t="shared" si="452"/>
        <v/>
      </c>
      <c r="CX525" s="106" t="str">
        <f t="shared" si="453"/>
        <v/>
      </c>
      <c r="CY525" s="20" t="str">
        <f t="shared" si="454"/>
        <v/>
      </c>
      <c r="CZ525" s="22" t="str">
        <f t="shared" si="455"/>
        <v/>
      </c>
      <c r="DB525" s="76" t="str">
        <f>IF($H525="", "", COUNTIF($G$11:$G$1010, "&gt;"&amp;$G525)+1+COUNTIF($G$11:$G525, $G525)-1)</f>
        <v/>
      </c>
      <c r="DC525" s="76" t="str">
        <f>IF($H525="", "", COUNTIF($CZ$11:$CZ$1010, "&gt;"&amp;$CZ525)+1+COUNTIF($CZ$11:$CZ525, $CZ525)-1)</f>
        <v/>
      </c>
      <c r="DE525" s="147" t="str">
        <f t="shared" si="456"/>
        <v/>
      </c>
      <c r="DF525" s="148"/>
      <c r="DG525" s="19" t="str">
        <f t="shared" si="457"/>
        <v/>
      </c>
      <c r="DH525" s="153" t="str">
        <f t="shared" si="458"/>
        <v/>
      </c>
      <c r="DI525" s="19" t="str">
        <f t="shared" si="410"/>
        <v/>
      </c>
      <c r="DJ525" s="153" t="str">
        <f t="shared" si="411"/>
        <v/>
      </c>
      <c r="DK525" s="19" t="str">
        <f t="shared" si="412"/>
        <v/>
      </c>
      <c r="DL525" s="153" t="str">
        <f t="shared" si="413"/>
        <v/>
      </c>
      <c r="DM525" s="19" t="str">
        <f t="shared" si="414"/>
        <v/>
      </c>
      <c r="DN525" s="153" t="str">
        <f t="shared" si="415"/>
        <v/>
      </c>
      <c r="DO525" s="19" t="str">
        <f t="shared" si="416"/>
        <v/>
      </c>
      <c r="DP525" s="153" t="str">
        <f t="shared" si="417"/>
        <v/>
      </c>
      <c r="DQ525" s="19" t="str">
        <f t="shared" si="418"/>
        <v/>
      </c>
      <c r="DR525" s="153" t="str">
        <f t="shared" si="419"/>
        <v/>
      </c>
      <c r="DS525" s="19" t="str">
        <f t="shared" si="420"/>
        <v/>
      </c>
      <c r="DT525" s="153" t="str">
        <f t="shared" si="421"/>
        <v/>
      </c>
      <c r="DU525" s="19" t="str">
        <f t="shared" si="422"/>
        <v/>
      </c>
      <c r="DV525" s="153" t="str">
        <f t="shared" si="423"/>
        <v/>
      </c>
      <c r="DW525" s="19" t="str">
        <f t="shared" si="424"/>
        <v/>
      </c>
      <c r="DX525" s="153" t="str">
        <f t="shared" si="425"/>
        <v/>
      </c>
      <c r="DY525" s="19" t="str">
        <f t="shared" si="426"/>
        <v/>
      </c>
      <c r="DZ525" s="153" t="str">
        <f t="shared" si="427"/>
        <v/>
      </c>
      <c r="EA525" s="19" t="str">
        <f t="shared" si="428"/>
        <v/>
      </c>
      <c r="EB525" s="153" t="str">
        <f t="shared" si="429"/>
        <v/>
      </c>
      <c r="EC525" s="19" t="str">
        <f t="shared" si="430"/>
        <v/>
      </c>
      <c r="ED525" s="153" t="str">
        <f t="shared" si="431"/>
        <v/>
      </c>
      <c r="EE525" s="19" t="str">
        <f t="shared" si="432"/>
        <v/>
      </c>
      <c r="EF525" s="153" t="str">
        <f t="shared" si="433"/>
        <v/>
      </c>
      <c r="EG525" s="19" t="str">
        <f t="shared" si="434"/>
        <v/>
      </c>
      <c r="EH525" s="153" t="str">
        <f t="shared" si="435"/>
        <v/>
      </c>
      <c r="EI525" s="19" t="str">
        <f t="shared" si="436"/>
        <v/>
      </c>
      <c r="EJ525" s="153" t="str">
        <f t="shared" si="437"/>
        <v/>
      </c>
      <c r="EK525" s="19" t="str">
        <f t="shared" si="438"/>
        <v/>
      </c>
      <c r="EL525" s="153" t="str">
        <f t="shared" si="439"/>
        <v/>
      </c>
      <c r="EM525" s="19" t="str">
        <f t="shared" si="440"/>
        <v/>
      </c>
      <c r="EN525" s="153" t="str">
        <f t="shared" si="441"/>
        <v/>
      </c>
      <c r="EO525" s="19" t="str">
        <f t="shared" si="442"/>
        <v/>
      </c>
      <c r="EP525" s="153" t="str">
        <f t="shared" si="443"/>
        <v/>
      </c>
      <c r="EQ525" s="19" t="str">
        <f t="shared" si="444"/>
        <v/>
      </c>
      <c r="ER525" s="153" t="str">
        <f t="shared" si="445"/>
        <v/>
      </c>
      <c r="ES525" s="19" t="str">
        <f t="shared" si="446"/>
        <v/>
      </c>
      <c r="ET525" s="153" t="str">
        <f t="shared" si="447"/>
        <v/>
      </c>
    </row>
    <row r="526" spans="1:150" x14ac:dyDescent="0.25">
      <c r="A526" s="31"/>
      <c r="B526" s="91" t="str">
        <f t="shared" si="448"/>
        <v/>
      </c>
      <c r="C526" s="20" t="str">
        <f t="shared" si="408"/>
        <v/>
      </c>
      <c r="D526" s="97" t="str">
        <f t="shared" si="409"/>
        <v/>
      </c>
      <c r="E526" s="62" t="str">
        <f t="shared" si="449"/>
        <v/>
      </c>
      <c r="F526" s="31"/>
      <c r="G526" s="282"/>
      <c r="H526" s="283"/>
      <c r="I526" s="284"/>
      <c r="J526" s="285"/>
      <c r="K526" s="286"/>
      <c r="L526" s="287"/>
      <c r="M526" s="288"/>
      <c r="N526" s="287"/>
      <c r="O526" s="288"/>
      <c r="P526" s="287"/>
      <c r="Q526" s="288"/>
      <c r="R526" s="287"/>
      <c r="S526" s="288"/>
      <c r="T526" s="287"/>
      <c r="U526" s="288"/>
      <c r="V526" s="287"/>
      <c r="W526" s="288"/>
      <c r="X526" s="287"/>
      <c r="Y526" s="288"/>
      <c r="Z526" s="287"/>
      <c r="AA526" s="288"/>
      <c r="AB526" s="287"/>
      <c r="AC526" s="288"/>
      <c r="AD526" s="287"/>
      <c r="AE526" s="288"/>
      <c r="AF526" s="287"/>
      <c r="AG526" s="288"/>
      <c r="AH526" s="287"/>
      <c r="AI526" s="288"/>
      <c r="AJ526" s="287"/>
      <c r="AK526" s="288"/>
      <c r="AL526" s="287"/>
      <c r="AM526" s="288"/>
      <c r="AN526" s="287"/>
      <c r="AO526" s="288"/>
      <c r="AP526" s="287"/>
      <c r="AQ526" s="288"/>
      <c r="AR526" s="287"/>
      <c r="AS526" s="288"/>
      <c r="AT526" s="287"/>
      <c r="AU526" s="288"/>
      <c r="AV526" s="287"/>
      <c r="AW526" s="288"/>
      <c r="AX526" s="287"/>
      <c r="AY526" s="31"/>
      <c r="BA526" s="76" t="str">
        <f t="shared" si="450"/>
        <v/>
      </c>
      <c r="BC526" s="76" t="str">
        <f>IF('Stock List'!$K526="", "", 'Stock List'!$K526)</f>
        <v/>
      </c>
      <c r="BE526" s="106">
        <f>IFERROR(ROUND(((INDEX('Stock List'!$M$11:$M$1010, MATCH(L526, 'Stock List'!$K$11:$K$1010, 0))/INDEX('Stock List'!$L$11:$L$1010, MATCH(L526, 'Stock List'!$K$11:$K$1010, 0)))*K526), 2), 0)</f>
        <v>0</v>
      </c>
      <c r="BF526" s="20"/>
      <c r="BG526" s="20">
        <f>IFERROR(ROUND(((INDEX('Stock List'!$M$11:$M$1010, MATCH(N526, 'Stock List'!$K$11:$K$1010, 0))/INDEX('Stock List'!$L$11:$L$1010, MATCH(N526, 'Stock List'!$K$11:$K$1010, 0)))*M526), 2), 0)</f>
        <v>0</v>
      </c>
      <c r="BH526" s="20"/>
      <c r="BI526" s="20">
        <f>IFERROR(ROUND(((INDEX('Stock List'!$M$11:$M$1010, MATCH(P526, 'Stock List'!$K$11:$K$1010, 0))/INDEX('Stock List'!$L$11:$L$1010, MATCH(P526, 'Stock List'!$K$11:$K$1010, 0)))*O526), 2), 0)</f>
        <v>0</v>
      </c>
      <c r="BJ526" s="20"/>
      <c r="BK526" s="20">
        <f>IFERROR(ROUND(((INDEX('Stock List'!$M$11:$M$1010, MATCH(R526, 'Stock List'!$K$11:$K$1010, 0))/INDEX('Stock List'!$L$11:$L$1010, MATCH(R526, 'Stock List'!$K$11:$K$1010, 0)))*Q526), 2), 0)</f>
        <v>0</v>
      </c>
      <c r="BL526" s="20"/>
      <c r="BM526" s="20">
        <f>IFERROR(ROUND(((INDEX('Stock List'!$M$11:$M$1010, MATCH(T526, 'Stock List'!$K$11:$K$1010, 0))/INDEX('Stock List'!$L$11:$L$1010, MATCH(T526, 'Stock List'!$K$11:$K$1010, 0)))*S526), 2), 0)</f>
        <v>0</v>
      </c>
      <c r="BN526" s="20"/>
      <c r="BO526" s="20">
        <f>IFERROR(ROUND(((INDEX('Stock List'!$M$11:$M$1010, MATCH(V526, 'Stock List'!$K$11:$K$1010, 0))/INDEX('Stock List'!$L$11:$L$1010, MATCH(V526, 'Stock List'!$K$11:$K$1010, 0)))*U526), 2), 0)</f>
        <v>0</v>
      </c>
      <c r="BP526" s="20"/>
      <c r="BQ526" s="20">
        <f>IFERROR(ROUND(((INDEX('Stock List'!$M$11:$M$1010, MATCH(X526, 'Stock List'!$K$11:$K$1010, 0))/INDEX('Stock List'!$L$11:$L$1010, MATCH(X526, 'Stock List'!$K$11:$K$1010, 0)))*W526), 2), 0)</f>
        <v>0</v>
      </c>
      <c r="BR526" s="20"/>
      <c r="BS526" s="20">
        <f>IFERROR(ROUND(((INDEX('Stock List'!$M$11:$M$1010, MATCH(Z526, 'Stock List'!$K$11:$K$1010, 0))/INDEX('Stock List'!$L$11:$L$1010, MATCH(Z526, 'Stock List'!$K$11:$K$1010, 0)))*Y526), 2), 0)</f>
        <v>0</v>
      </c>
      <c r="BT526" s="20"/>
      <c r="BU526" s="20">
        <f>IFERROR(ROUND(((INDEX('Stock List'!$M$11:$M$1010, MATCH(AB526, 'Stock List'!$K$11:$K$1010, 0))/INDEX('Stock List'!$L$11:$L$1010, MATCH(AB526, 'Stock List'!$K$11:$K$1010, 0)))*AA526), 2), 0)</f>
        <v>0</v>
      </c>
      <c r="BV526" s="20"/>
      <c r="BW526" s="20">
        <f>IFERROR(ROUND(((INDEX('Stock List'!$M$11:$M$1010, MATCH(AD526, 'Stock List'!$K$11:$K$1010, 0))/INDEX('Stock List'!$L$11:$L$1010, MATCH(AD526, 'Stock List'!$K$11:$K$1010, 0)))*AC526), 2), 0)</f>
        <v>0</v>
      </c>
      <c r="BX526" s="20"/>
      <c r="BY526" s="20">
        <f>IFERROR(ROUND(((INDEX('Stock List'!$M$11:$M$1010, MATCH(AF526, 'Stock List'!$K$11:$K$1010, 0))/INDEX('Stock List'!$L$11:$L$1010, MATCH(AF526, 'Stock List'!$K$11:$K$1010, 0)))*AE526), 2), 0)</f>
        <v>0</v>
      </c>
      <c r="BZ526" s="20"/>
      <c r="CA526" s="20">
        <f>IFERROR(ROUND(((INDEX('Stock List'!$M$11:$M$1010, MATCH(AH526, 'Stock List'!$K$11:$K$1010, 0))/INDEX('Stock List'!$L$11:$L$1010, MATCH(AH526, 'Stock List'!$K$11:$K$1010, 0)))*AG526), 2), 0)</f>
        <v>0</v>
      </c>
      <c r="CB526" s="20"/>
      <c r="CC526" s="20">
        <f>IFERROR(ROUND(((INDEX('Stock List'!$M$11:$M$1010, MATCH(AJ526, 'Stock List'!$K$11:$K$1010, 0))/INDEX('Stock List'!$L$11:$L$1010, MATCH(AJ526, 'Stock List'!$K$11:$K$1010, 0)))*AI526), 2), 0)</f>
        <v>0</v>
      </c>
      <c r="CD526" s="20"/>
      <c r="CE526" s="20">
        <f>IFERROR(ROUND(((INDEX('Stock List'!$M$11:$M$1010, MATCH(AL526, 'Stock List'!$K$11:$K$1010, 0))/INDEX('Stock List'!$L$11:$L$1010, MATCH(AL526, 'Stock List'!$K$11:$K$1010, 0)))*AK526), 2), 0)</f>
        <v>0</v>
      </c>
      <c r="CF526" s="20"/>
      <c r="CG526" s="20">
        <f>IFERROR(ROUND(((INDEX('Stock List'!$M$11:$M$1010, MATCH(AN526, 'Stock List'!$K$11:$K$1010, 0))/INDEX('Stock List'!$L$11:$L$1010, MATCH(AN526, 'Stock List'!$K$11:$K$1010, 0)))*AM526), 2), 0)</f>
        <v>0</v>
      </c>
      <c r="CH526" s="20"/>
      <c r="CI526" s="20">
        <f>IFERROR(ROUND(((INDEX('Stock List'!$M$11:$M$1010, MATCH(AP526, 'Stock List'!$K$11:$K$1010, 0))/INDEX('Stock List'!$L$11:$L$1010, MATCH(AP526, 'Stock List'!$K$11:$K$1010, 0)))*AO526), 2), 0)</f>
        <v>0</v>
      </c>
      <c r="CJ526" s="20"/>
      <c r="CK526" s="20">
        <f>IFERROR(ROUND(((INDEX('Stock List'!$M$11:$M$1010, MATCH(AR526, 'Stock List'!$K$11:$K$1010, 0))/INDEX('Stock List'!$L$11:$L$1010, MATCH(AR526, 'Stock List'!$K$11:$K$1010, 0)))*AQ526), 2), 0)</f>
        <v>0</v>
      </c>
      <c r="CL526" s="20"/>
      <c r="CM526" s="20">
        <f>IFERROR(ROUND(((INDEX('Stock List'!$M$11:$M$1010, MATCH(AT526, 'Stock List'!$K$11:$K$1010, 0))/INDEX('Stock List'!$L$11:$L$1010, MATCH(AT526, 'Stock List'!$K$11:$K$1010, 0)))*AS526), 2), 0)</f>
        <v>0</v>
      </c>
      <c r="CN526" s="20"/>
      <c r="CO526" s="20">
        <f>IFERROR(ROUND(((INDEX('Stock List'!$M$11:$M$1010, MATCH(AV526, 'Stock List'!$K$11:$K$1010, 0))/INDEX('Stock List'!$L$11:$L$1010, MATCH(AV526, 'Stock List'!$K$11:$K$1010, 0)))*AU526), 2), 0)</f>
        <v>0</v>
      </c>
      <c r="CP526" s="20"/>
      <c r="CQ526" s="20">
        <f>IFERROR(ROUND(((INDEX('Stock List'!$M$11:$M$1010, MATCH(AX526, 'Stock List'!$K$11:$K$1010, 0))/INDEX('Stock List'!$L$11:$L$1010, MATCH(AX526, 'Stock List'!$K$11:$K$1010, 0)))*AW526), 2), 0)</f>
        <v>0</v>
      </c>
      <c r="CR526" s="22"/>
      <c r="CT526" s="106" t="str">
        <f t="shared" si="451"/>
        <v/>
      </c>
      <c r="CU526" s="22" t="str">
        <f t="shared" si="452"/>
        <v/>
      </c>
      <c r="CX526" s="106" t="str">
        <f t="shared" si="453"/>
        <v/>
      </c>
      <c r="CY526" s="20" t="str">
        <f t="shared" si="454"/>
        <v/>
      </c>
      <c r="CZ526" s="22" t="str">
        <f t="shared" si="455"/>
        <v/>
      </c>
      <c r="DB526" s="76" t="str">
        <f>IF($H526="", "", COUNTIF($G$11:$G$1010, "&gt;"&amp;$G526)+1+COUNTIF($G$11:$G526, $G526)-1)</f>
        <v/>
      </c>
      <c r="DC526" s="76" t="str">
        <f>IF($H526="", "", COUNTIF($CZ$11:$CZ$1010, "&gt;"&amp;$CZ526)+1+COUNTIF($CZ$11:$CZ526, $CZ526)-1)</f>
        <v/>
      </c>
      <c r="DE526" s="147" t="str">
        <f t="shared" si="456"/>
        <v/>
      </c>
      <c r="DF526" s="148"/>
      <c r="DG526" s="19" t="str">
        <f t="shared" si="457"/>
        <v/>
      </c>
      <c r="DH526" s="153" t="str">
        <f t="shared" si="458"/>
        <v/>
      </c>
      <c r="DI526" s="19" t="str">
        <f t="shared" si="410"/>
        <v/>
      </c>
      <c r="DJ526" s="153" t="str">
        <f t="shared" si="411"/>
        <v/>
      </c>
      <c r="DK526" s="19" t="str">
        <f t="shared" si="412"/>
        <v/>
      </c>
      <c r="DL526" s="153" t="str">
        <f t="shared" si="413"/>
        <v/>
      </c>
      <c r="DM526" s="19" t="str">
        <f t="shared" si="414"/>
        <v/>
      </c>
      <c r="DN526" s="153" t="str">
        <f t="shared" si="415"/>
        <v/>
      </c>
      <c r="DO526" s="19" t="str">
        <f t="shared" si="416"/>
        <v/>
      </c>
      <c r="DP526" s="153" t="str">
        <f t="shared" si="417"/>
        <v/>
      </c>
      <c r="DQ526" s="19" t="str">
        <f t="shared" si="418"/>
        <v/>
      </c>
      <c r="DR526" s="153" t="str">
        <f t="shared" si="419"/>
        <v/>
      </c>
      <c r="DS526" s="19" t="str">
        <f t="shared" si="420"/>
        <v/>
      </c>
      <c r="DT526" s="153" t="str">
        <f t="shared" si="421"/>
        <v/>
      </c>
      <c r="DU526" s="19" t="str">
        <f t="shared" si="422"/>
        <v/>
      </c>
      <c r="DV526" s="153" t="str">
        <f t="shared" si="423"/>
        <v/>
      </c>
      <c r="DW526" s="19" t="str">
        <f t="shared" si="424"/>
        <v/>
      </c>
      <c r="DX526" s="153" t="str">
        <f t="shared" si="425"/>
        <v/>
      </c>
      <c r="DY526" s="19" t="str">
        <f t="shared" si="426"/>
        <v/>
      </c>
      <c r="DZ526" s="153" t="str">
        <f t="shared" si="427"/>
        <v/>
      </c>
      <c r="EA526" s="19" t="str">
        <f t="shared" si="428"/>
        <v/>
      </c>
      <c r="EB526" s="153" t="str">
        <f t="shared" si="429"/>
        <v/>
      </c>
      <c r="EC526" s="19" t="str">
        <f t="shared" si="430"/>
        <v/>
      </c>
      <c r="ED526" s="153" t="str">
        <f t="shared" si="431"/>
        <v/>
      </c>
      <c r="EE526" s="19" t="str">
        <f t="shared" si="432"/>
        <v/>
      </c>
      <c r="EF526" s="153" t="str">
        <f t="shared" si="433"/>
        <v/>
      </c>
      <c r="EG526" s="19" t="str">
        <f t="shared" si="434"/>
        <v/>
      </c>
      <c r="EH526" s="153" t="str">
        <f t="shared" si="435"/>
        <v/>
      </c>
      <c r="EI526" s="19" t="str">
        <f t="shared" si="436"/>
        <v/>
      </c>
      <c r="EJ526" s="153" t="str">
        <f t="shared" si="437"/>
        <v/>
      </c>
      <c r="EK526" s="19" t="str">
        <f t="shared" si="438"/>
        <v/>
      </c>
      <c r="EL526" s="153" t="str">
        <f t="shared" si="439"/>
        <v/>
      </c>
      <c r="EM526" s="19" t="str">
        <f t="shared" si="440"/>
        <v/>
      </c>
      <c r="EN526" s="153" t="str">
        <f t="shared" si="441"/>
        <v/>
      </c>
      <c r="EO526" s="19" t="str">
        <f t="shared" si="442"/>
        <v/>
      </c>
      <c r="EP526" s="153" t="str">
        <f t="shared" si="443"/>
        <v/>
      </c>
      <c r="EQ526" s="19" t="str">
        <f t="shared" si="444"/>
        <v/>
      </c>
      <c r="ER526" s="153" t="str">
        <f t="shared" si="445"/>
        <v/>
      </c>
      <c r="ES526" s="19" t="str">
        <f t="shared" si="446"/>
        <v/>
      </c>
      <c r="ET526" s="153" t="str">
        <f t="shared" si="447"/>
        <v/>
      </c>
    </row>
    <row r="527" spans="1:150" x14ac:dyDescent="0.25">
      <c r="A527" s="31"/>
      <c r="B527" s="91" t="str">
        <f t="shared" si="448"/>
        <v/>
      </c>
      <c r="C527" s="20" t="str">
        <f t="shared" si="408"/>
        <v/>
      </c>
      <c r="D527" s="97" t="str">
        <f t="shared" si="409"/>
        <v/>
      </c>
      <c r="E527" s="62" t="str">
        <f t="shared" si="449"/>
        <v/>
      </c>
      <c r="F527" s="31"/>
      <c r="G527" s="282"/>
      <c r="H527" s="283"/>
      <c r="I527" s="284"/>
      <c r="J527" s="285"/>
      <c r="K527" s="286"/>
      <c r="L527" s="287"/>
      <c r="M527" s="288"/>
      <c r="N527" s="287"/>
      <c r="O527" s="288"/>
      <c r="P527" s="287"/>
      <c r="Q527" s="288"/>
      <c r="R527" s="287"/>
      <c r="S527" s="288"/>
      <c r="T527" s="287"/>
      <c r="U527" s="288"/>
      <c r="V527" s="287"/>
      <c r="W527" s="288"/>
      <c r="X527" s="287"/>
      <c r="Y527" s="288"/>
      <c r="Z527" s="287"/>
      <c r="AA527" s="288"/>
      <c r="AB527" s="287"/>
      <c r="AC527" s="288"/>
      <c r="AD527" s="287"/>
      <c r="AE527" s="288"/>
      <c r="AF527" s="287"/>
      <c r="AG527" s="288"/>
      <c r="AH527" s="287"/>
      <c r="AI527" s="288"/>
      <c r="AJ527" s="287"/>
      <c r="AK527" s="288"/>
      <c r="AL527" s="287"/>
      <c r="AM527" s="288"/>
      <c r="AN527" s="287"/>
      <c r="AO527" s="288"/>
      <c r="AP527" s="287"/>
      <c r="AQ527" s="288"/>
      <c r="AR527" s="287"/>
      <c r="AS527" s="288"/>
      <c r="AT527" s="287"/>
      <c r="AU527" s="288"/>
      <c r="AV527" s="287"/>
      <c r="AW527" s="288"/>
      <c r="AX527" s="287"/>
      <c r="AY527" s="31"/>
      <c r="BA527" s="76" t="str">
        <f t="shared" si="450"/>
        <v/>
      </c>
      <c r="BC527" s="76" t="str">
        <f>IF('Stock List'!$K527="", "", 'Stock List'!$K527)</f>
        <v/>
      </c>
      <c r="BE527" s="106">
        <f>IFERROR(ROUND(((INDEX('Stock List'!$M$11:$M$1010, MATCH(L527, 'Stock List'!$K$11:$K$1010, 0))/INDEX('Stock List'!$L$11:$L$1010, MATCH(L527, 'Stock List'!$K$11:$K$1010, 0)))*K527), 2), 0)</f>
        <v>0</v>
      </c>
      <c r="BF527" s="20"/>
      <c r="BG527" s="20">
        <f>IFERROR(ROUND(((INDEX('Stock List'!$M$11:$M$1010, MATCH(N527, 'Stock List'!$K$11:$K$1010, 0))/INDEX('Stock List'!$L$11:$L$1010, MATCH(N527, 'Stock List'!$K$11:$K$1010, 0)))*M527), 2), 0)</f>
        <v>0</v>
      </c>
      <c r="BH527" s="20"/>
      <c r="BI527" s="20">
        <f>IFERROR(ROUND(((INDEX('Stock List'!$M$11:$M$1010, MATCH(P527, 'Stock List'!$K$11:$K$1010, 0))/INDEX('Stock List'!$L$11:$L$1010, MATCH(P527, 'Stock List'!$K$11:$K$1010, 0)))*O527), 2), 0)</f>
        <v>0</v>
      </c>
      <c r="BJ527" s="20"/>
      <c r="BK527" s="20">
        <f>IFERROR(ROUND(((INDEX('Stock List'!$M$11:$M$1010, MATCH(R527, 'Stock List'!$K$11:$K$1010, 0))/INDEX('Stock List'!$L$11:$L$1010, MATCH(R527, 'Stock List'!$K$11:$K$1010, 0)))*Q527), 2), 0)</f>
        <v>0</v>
      </c>
      <c r="BL527" s="20"/>
      <c r="BM527" s="20">
        <f>IFERROR(ROUND(((INDEX('Stock List'!$M$11:$M$1010, MATCH(T527, 'Stock List'!$K$11:$K$1010, 0))/INDEX('Stock List'!$L$11:$L$1010, MATCH(T527, 'Stock List'!$K$11:$K$1010, 0)))*S527), 2), 0)</f>
        <v>0</v>
      </c>
      <c r="BN527" s="20"/>
      <c r="BO527" s="20">
        <f>IFERROR(ROUND(((INDEX('Stock List'!$M$11:$M$1010, MATCH(V527, 'Stock List'!$K$11:$K$1010, 0))/INDEX('Stock List'!$L$11:$L$1010, MATCH(V527, 'Stock List'!$K$11:$K$1010, 0)))*U527), 2), 0)</f>
        <v>0</v>
      </c>
      <c r="BP527" s="20"/>
      <c r="BQ527" s="20">
        <f>IFERROR(ROUND(((INDEX('Stock List'!$M$11:$M$1010, MATCH(X527, 'Stock List'!$K$11:$K$1010, 0))/INDEX('Stock List'!$L$11:$L$1010, MATCH(X527, 'Stock List'!$K$11:$K$1010, 0)))*W527), 2), 0)</f>
        <v>0</v>
      </c>
      <c r="BR527" s="20"/>
      <c r="BS527" s="20">
        <f>IFERROR(ROUND(((INDEX('Stock List'!$M$11:$M$1010, MATCH(Z527, 'Stock List'!$K$11:$K$1010, 0))/INDEX('Stock List'!$L$11:$L$1010, MATCH(Z527, 'Stock List'!$K$11:$K$1010, 0)))*Y527), 2), 0)</f>
        <v>0</v>
      </c>
      <c r="BT527" s="20"/>
      <c r="BU527" s="20">
        <f>IFERROR(ROUND(((INDEX('Stock List'!$M$11:$M$1010, MATCH(AB527, 'Stock List'!$K$11:$K$1010, 0))/INDEX('Stock List'!$L$11:$L$1010, MATCH(AB527, 'Stock List'!$K$11:$K$1010, 0)))*AA527), 2), 0)</f>
        <v>0</v>
      </c>
      <c r="BV527" s="20"/>
      <c r="BW527" s="20">
        <f>IFERROR(ROUND(((INDEX('Stock List'!$M$11:$M$1010, MATCH(AD527, 'Stock List'!$K$11:$K$1010, 0))/INDEX('Stock List'!$L$11:$L$1010, MATCH(AD527, 'Stock List'!$K$11:$K$1010, 0)))*AC527), 2), 0)</f>
        <v>0</v>
      </c>
      <c r="BX527" s="20"/>
      <c r="BY527" s="20">
        <f>IFERROR(ROUND(((INDEX('Stock List'!$M$11:$M$1010, MATCH(AF527, 'Stock List'!$K$11:$K$1010, 0))/INDEX('Stock List'!$L$11:$L$1010, MATCH(AF527, 'Stock List'!$K$11:$K$1010, 0)))*AE527), 2), 0)</f>
        <v>0</v>
      </c>
      <c r="BZ527" s="20"/>
      <c r="CA527" s="20">
        <f>IFERROR(ROUND(((INDEX('Stock List'!$M$11:$M$1010, MATCH(AH527, 'Stock List'!$K$11:$K$1010, 0))/INDEX('Stock List'!$L$11:$L$1010, MATCH(AH527, 'Stock List'!$K$11:$K$1010, 0)))*AG527), 2), 0)</f>
        <v>0</v>
      </c>
      <c r="CB527" s="20"/>
      <c r="CC527" s="20">
        <f>IFERROR(ROUND(((INDEX('Stock List'!$M$11:$M$1010, MATCH(AJ527, 'Stock List'!$K$11:$K$1010, 0))/INDEX('Stock List'!$L$11:$L$1010, MATCH(AJ527, 'Stock List'!$K$11:$K$1010, 0)))*AI527), 2), 0)</f>
        <v>0</v>
      </c>
      <c r="CD527" s="20"/>
      <c r="CE527" s="20">
        <f>IFERROR(ROUND(((INDEX('Stock List'!$M$11:$M$1010, MATCH(AL527, 'Stock List'!$K$11:$K$1010, 0))/INDEX('Stock List'!$L$11:$L$1010, MATCH(AL527, 'Stock List'!$K$11:$K$1010, 0)))*AK527), 2), 0)</f>
        <v>0</v>
      </c>
      <c r="CF527" s="20"/>
      <c r="CG527" s="20">
        <f>IFERROR(ROUND(((INDEX('Stock List'!$M$11:$M$1010, MATCH(AN527, 'Stock List'!$K$11:$K$1010, 0))/INDEX('Stock List'!$L$11:$L$1010, MATCH(AN527, 'Stock List'!$K$11:$K$1010, 0)))*AM527), 2), 0)</f>
        <v>0</v>
      </c>
      <c r="CH527" s="20"/>
      <c r="CI527" s="20">
        <f>IFERROR(ROUND(((INDEX('Stock List'!$M$11:$M$1010, MATCH(AP527, 'Stock List'!$K$11:$K$1010, 0))/INDEX('Stock List'!$L$11:$L$1010, MATCH(AP527, 'Stock List'!$K$11:$K$1010, 0)))*AO527), 2), 0)</f>
        <v>0</v>
      </c>
      <c r="CJ527" s="20"/>
      <c r="CK527" s="20">
        <f>IFERROR(ROUND(((INDEX('Stock List'!$M$11:$M$1010, MATCH(AR527, 'Stock List'!$K$11:$K$1010, 0))/INDEX('Stock List'!$L$11:$L$1010, MATCH(AR527, 'Stock List'!$K$11:$K$1010, 0)))*AQ527), 2), 0)</f>
        <v>0</v>
      </c>
      <c r="CL527" s="20"/>
      <c r="CM527" s="20">
        <f>IFERROR(ROUND(((INDEX('Stock List'!$M$11:$M$1010, MATCH(AT527, 'Stock List'!$K$11:$K$1010, 0))/INDEX('Stock List'!$L$11:$L$1010, MATCH(AT527, 'Stock List'!$K$11:$K$1010, 0)))*AS527), 2), 0)</f>
        <v>0</v>
      </c>
      <c r="CN527" s="20"/>
      <c r="CO527" s="20">
        <f>IFERROR(ROUND(((INDEX('Stock List'!$M$11:$M$1010, MATCH(AV527, 'Stock List'!$K$11:$K$1010, 0))/INDEX('Stock List'!$L$11:$L$1010, MATCH(AV527, 'Stock List'!$K$11:$K$1010, 0)))*AU527), 2), 0)</f>
        <v>0</v>
      </c>
      <c r="CP527" s="20"/>
      <c r="CQ527" s="20">
        <f>IFERROR(ROUND(((INDEX('Stock List'!$M$11:$M$1010, MATCH(AX527, 'Stock List'!$K$11:$K$1010, 0))/INDEX('Stock List'!$L$11:$L$1010, MATCH(AX527, 'Stock List'!$K$11:$K$1010, 0)))*AW527), 2), 0)</f>
        <v>0</v>
      </c>
      <c r="CR527" s="22"/>
      <c r="CT527" s="106" t="str">
        <f t="shared" si="451"/>
        <v/>
      </c>
      <c r="CU527" s="22" t="str">
        <f t="shared" si="452"/>
        <v/>
      </c>
      <c r="CX527" s="106" t="str">
        <f t="shared" si="453"/>
        <v/>
      </c>
      <c r="CY527" s="20" t="str">
        <f t="shared" si="454"/>
        <v/>
      </c>
      <c r="CZ527" s="22" t="str">
        <f t="shared" si="455"/>
        <v/>
      </c>
      <c r="DB527" s="76" t="str">
        <f>IF($H527="", "", COUNTIF($G$11:$G$1010, "&gt;"&amp;$G527)+1+COUNTIF($G$11:$G527, $G527)-1)</f>
        <v/>
      </c>
      <c r="DC527" s="76" t="str">
        <f>IF($H527="", "", COUNTIF($CZ$11:$CZ$1010, "&gt;"&amp;$CZ527)+1+COUNTIF($CZ$11:$CZ527, $CZ527)-1)</f>
        <v/>
      </c>
      <c r="DE527" s="147" t="str">
        <f t="shared" si="456"/>
        <v/>
      </c>
      <c r="DF527" s="148"/>
      <c r="DG527" s="19" t="str">
        <f t="shared" si="457"/>
        <v/>
      </c>
      <c r="DH527" s="153" t="str">
        <f t="shared" si="458"/>
        <v/>
      </c>
      <c r="DI527" s="19" t="str">
        <f t="shared" si="410"/>
        <v/>
      </c>
      <c r="DJ527" s="153" t="str">
        <f t="shared" si="411"/>
        <v/>
      </c>
      <c r="DK527" s="19" t="str">
        <f t="shared" si="412"/>
        <v/>
      </c>
      <c r="DL527" s="153" t="str">
        <f t="shared" si="413"/>
        <v/>
      </c>
      <c r="DM527" s="19" t="str">
        <f t="shared" si="414"/>
        <v/>
      </c>
      <c r="DN527" s="153" t="str">
        <f t="shared" si="415"/>
        <v/>
      </c>
      <c r="DO527" s="19" t="str">
        <f t="shared" si="416"/>
        <v/>
      </c>
      <c r="DP527" s="153" t="str">
        <f t="shared" si="417"/>
        <v/>
      </c>
      <c r="DQ527" s="19" t="str">
        <f t="shared" si="418"/>
        <v/>
      </c>
      <c r="DR527" s="153" t="str">
        <f t="shared" si="419"/>
        <v/>
      </c>
      <c r="DS527" s="19" t="str">
        <f t="shared" si="420"/>
        <v/>
      </c>
      <c r="DT527" s="153" t="str">
        <f t="shared" si="421"/>
        <v/>
      </c>
      <c r="DU527" s="19" t="str">
        <f t="shared" si="422"/>
        <v/>
      </c>
      <c r="DV527" s="153" t="str">
        <f t="shared" si="423"/>
        <v/>
      </c>
      <c r="DW527" s="19" t="str">
        <f t="shared" si="424"/>
        <v/>
      </c>
      <c r="DX527" s="153" t="str">
        <f t="shared" si="425"/>
        <v/>
      </c>
      <c r="DY527" s="19" t="str">
        <f t="shared" si="426"/>
        <v/>
      </c>
      <c r="DZ527" s="153" t="str">
        <f t="shared" si="427"/>
        <v/>
      </c>
      <c r="EA527" s="19" t="str">
        <f t="shared" si="428"/>
        <v/>
      </c>
      <c r="EB527" s="153" t="str">
        <f t="shared" si="429"/>
        <v/>
      </c>
      <c r="EC527" s="19" t="str">
        <f t="shared" si="430"/>
        <v/>
      </c>
      <c r="ED527" s="153" t="str">
        <f t="shared" si="431"/>
        <v/>
      </c>
      <c r="EE527" s="19" t="str">
        <f t="shared" si="432"/>
        <v/>
      </c>
      <c r="EF527" s="153" t="str">
        <f t="shared" si="433"/>
        <v/>
      </c>
      <c r="EG527" s="19" t="str">
        <f t="shared" si="434"/>
        <v/>
      </c>
      <c r="EH527" s="153" t="str">
        <f t="shared" si="435"/>
        <v/>
      </c>
      <c r="EI527" s="19" t="str">
        <f t="shared" si="436"/>
        <v/>
      </c>
      <c r="EJ527" s="153" t="str">
        <f t="shared" si="437"/>
        <v/>
      </c>
      <c r="EK527" s="19" t="str">
        <f t="shared" si="438"/>
        <v/>
      </c>
      <c r="EL527" s="153" t="str">
        <f t="shared" si="439"/>
        <v/>
      </c>
      <c r="EM527" s="19" t="str">
        <f t="shared" si="440"/>
        <v/>
      </c>
      <c r="EN527" s="153" t="str">
        <f t="shared" si="441"/>
        <v/>
      </c>
      <c r="EO527" s="19" t="str">
        <f t="shared" si="442"/>
        <v/>
      </c>
      <c r="EP527" s="153" t="str">
        <f t="shared" si="443"/>
        <v/>
      </c>
      <c r="EQ527" s="19" t="str">
        <f t="shared" si="444"/>
        <v/>
      </c>
      <c r="ER527" s="153" t="str">
        <f t="shared" si="445"/>
        <v/>
      </c>
      <c r="ES527" s="19" t="str">
        <f t="shared" si="446"/>
        <v/>
      </c>
      <c r="ET527" s="153" t="str">
        <f t="shared" si="447"/>
        <v/>
      </c>
    </row>
    <row r="528" spans="1:150" x14ac:dyDescent="0.25">
      <c r="A528" s="31"/>
      <c r="B528" s="91" t="str">
        <f t="shared" si="448"/>
        <v/>
      </c>
      <c r="C528" s="20" t="str">
        <f t="shared" si="408"/>
        <v/>
      </c>
      <c r="D528" s="97" t="str">
        <f t="shared" si="409"/>
        <v/>
      </c>
      <c r="E528" s="62" t="str">
        <f t="shared" si="449"/>
        <v/>
      </c>
      <c r="F528" s="31"/>
      <c r="G528" s="282"/>
      <c r="H528" s="283"/>
      <c r="I528" s="284"/>
      <c r="J528" s="285"/>
      <c r="K528" s="286"/>
      <c r="L528" s="287"/>
      <c r="M528" s="288"/>
      <c r="N528" s="287"/>
      <c r="O528" s="288"/>
      <c r="P528" s="287"/>
      <c r="Q528" s="288"/>
      <c r="R528" s="287"/>
      <c r="S528" s="288"/>
      <c r="T528" s="287"/>
      <c r="U528" s="288"/>
      <c r="V528" s="287"/>
      <c r="W528" s="288"/>
      <c r="X528" s="287"/>
      <c r="Y528" s="288"/>
      <c r="Z528" s="287"/>
      <c r="AA528" s="288"/>
      <c r="AB528" s="287"/>
      <c r="AC528" s="288"/>
      <c r="AD528" s="287"/>
      <c r="AE528" s="288"/>
      <c r="AF528" s="287"/>
      <c r="AG528" s="288"/>
      <c r="AH528" s="287"/>
      <c r="AI528" s="288"/>
      <c r="AJ528" s="287"/>
      <c r="AK528" s="288"/>
      <c r="AL528" s="287"/>
      <c r="AM528" s="288"/>
      <c r="AN528" s="287"/>
      <c r="AO528" s="288"/>
      <c r="AP528" s="287"/>
      <c r="AQ528" s="288"/>
      <c r="AR528" s="287"/>
      <c r="AS528" s="288"/>
      <c r="AT528" s="287"/>
      <c r="AU528" s="288"/>
      <c r="AV528" s="287"/>
      <c r="AW528" s="288"/>
      <c r="AX528" s="287"/>
      <c r="AY528" s="31"/>
      <c r="BA528" s="76" t="str">
        <f t="shared" si="450"/>
        <v/>
      </c>
      <c r="BC528" s="76" t="str">
        <f>IF('Stock List'!$K528="", "", 'Stock List'!$K528)</f>
        <v/>
      </c>
      <c r="BE528" s="106">
        <f>IFERROR(ROUND(((INDEX('Stock List'!$M$11:$M$1010, MATCH(L528, 'Stock List'!$K$11:$K$1010, 0))/INDEX('Stock List'!$L$11:$L$1010, MATCH(L528, 'Stock List'!$K$11:$K$1010, 0)))*K528), 2), 0)</f>
        <v>0</v>
      </c>
      <c r="BF528" s="20"/>
      <c r="BG528" s="20">
        <f>IFERROR(ROUND(((INDEX('Stock List'!$M$11:$M$1010, MATCH(N528, 'Stock List'!$K$11:$K$1010, 0))/INDEX('Stock List'!$L$11:$L$1010, MATCH(N528, 'Stock List'!$K$11:$K$1010, 0)))*M528), 2), 0)</f>
        <v>0</v>
      </c>
      <c r="BH528" s="20"/>
      <c r="BI528" s="20">
        <f>IFERROR(ROUND(((INDEX('Stock List'!$M$11:$M$1010, MATCH(P528, 'Stock List'!$K$11:$K$1010, 0))/INDEX('Stock List'!$L$11:$L$1010, MATCH(P528, 'Stock List'!$K$11:$K$1010, 0)))*O528), 2), 0)</f>
        <v>0</v>
      </c>
      <c r="BJ528" s="20"/>
      <c r="BK528" s="20">
        <f>IFERROR(ROUND(((INDEX('Stock List'!$M$11:$M$1010, MATCH(R528, 'Stock List'!$K$11:$K$1010, 0))/INDEX('Stock List'!$L$11:$L$1010, MATCH(R528, 'Stock List'!$K$11:$K$1010, 0)))*Q528), 2), 0)</f>
        <v>0</v>
      </c>
      <c r="BL528" s="20"/>
      <c r="BM528" s="20">
        <f>IFERROR(ROUND(((INDEX('Stock List'!$M$11:$M$1010, MATCH(T528, 'Stock List'!$K$11:$K$1010, 0))/INDEX('Stock List'!$L$11:$L$1010, MATCH(T528, 'Stock List'!$K$11:$K$1010, 0)))*S528), 2), 0)</f>
        <v>0</v>
      </c>
      <c r="BN528" s="20"/>
      <c r="BO528" s="20">
        <f>IFERROR(ROUND(((INDEX('Stock List'!$M$11:$M$1010, MATCH(V528, 'Stock List'!$K$11:$K$1010, 0))/INDEX('Stock List'!$L$11:$L$1010, MATCH(V528, 'Stock List'!$K$11:$K$1010, 0)))*U528), 2), 0)</f>
        <v>0</v>
      </c>
      <c r="BP528" s="20"/>
      <c r="BQ528" s="20">
        <f>IFERROR(ROUND(((INDEX('Stock List'!$M$11:$M$1010, MATCH(X528, 'Stock List'!$K$11:$K$1010, 0))/INDEX('Stock List'!$L$11:$L$1010, MATCH(X528, 'Stock List'!$K$11:$K$1010, 0)))*W528), 2), 0)</f>
        <v>0</v>
      </c>
      <c r="BR528" s="20"/>
      <c r="BS528" s="20">
        <f>IFERROR(ROUND(((INDEX('Stock List'!$M$11:$M$1010, MATCH(Z528, 'Stock List'!$K$11:$K$1010, 0))/INDEX('Stock List'!$L$11:$L$1010, MATCH(Z528, 'Stock List'!$K$11:$K$1010, 0)))*Y528), 2), 0)</f>
        <v>0</v>
      </c>
      <c r="BT528" s="20"/>
      <c r="BU528" s="20">
        <f>IFERROR(ROUND(((INDEX('Stock List'!$M$11:$M$1010, MATCH(AB528, 'Stock List'!$K$11:$K$1010, 0))/INDEX('Stock List'!$L$11:$L$1010, MATCH(AB528, 'Stock List'!$K$11:$K$1010, 0)))*AA528), 2), 0)</f>
        <v>0</v>
      </c>
      <c r="BV528" s="20"/>
      <c r="BW528" s="20">
        <f>IFERROR(ROUND(((INDEX('Stock List'!$M$11:$M$1010, MATCH(AD528, 'Stock List'!$K$11:$K$1010, 0))/INDEX('Stock List'!$L$11:$L$1010, MATCH(AD528, 'Stock List'!$K$11:$K$1010, 0)))*AC528), 2), 0)</f>
        <v>0</v>
      </c>
      <c r="BX528" s="20"/>
      <c r="BY528" s="20">
        <f>IFERROR(ROUND(((INDEX('Stock List'!$M$11:$M$1010, MATCH(AF528, 'Stock List'!$K$11:$K$1010, 0))/INDEX('Stock List'!$L$11:$L$1010, MATCH(AF528, 'Stock List'!$K$11:$K$1010, 0)))*AE528), 2), 0)</f>
        <v>0</v>
      </c>
      <c r="BZ528" s="20"/>
      <c r="CA528" s="20">
        <f>IFERROR(ROUND(((INDEX('Stock List'!$M$11:$M$1010, MATCH(AH528, 'Stock List'!$K$11:$K$1010, 0))/INDEX('Stock List'!$L$11:$L$1010, MATCH(AH528, 'Stock List'!$K$11:$K$1010, 0)))*AG528), 2), 0)</f>
        <v>0</v>
      </c>
      <c r="CB528" s="20"/>
      <c r="CC528" s="20">
        <f>IFERROR(ROUND(((INDEX('Stock List'!$M$11:$M$1010, MATCH(AJ528, 'Stock List'!$K$11:$K$1010, 0))/INDEX('Stock List'!$L$11:$L$1010, MATCH(AJ528, 'Stock List'!$K$11:$K$1010, 0)))*AI528), 2), 0)</f>
        <v>0</v>
      </c>
      <c r="CD528" s="20"/>
      <c r="CE528" s="20">
        <f>IFERROR(ROUND(((INDEX('Stock List'!$M$11:$M$1010, MATCH(AL528, 'Stock List'!$K$11:$K$1010, 0))/INDEX('Stock List'!$L$11:$L$1010, MATCH(AL528, 'Stock List'!$K$11:$K$1010, 0)))*AK528), 2), 0)</f>
        <v>0</v>
      </c>
      <c r="CF528" s="20"/>
      <c r="CG528" s="20">
        <f>IFERROR(ROUND(((INDEX('Stock List'!$M$11:$M$1010, MATCH(AN528, 'Stock List'!$K$11:$K$1010, 0))/INDEX('Stock List'!$L$11:$L$1010, MATCH(AN528, 'Stock List'!$K$11:$K$1010, 0)))*AM528), 2), 0)</f>
        <v>0</v>
      </c>
      <c r="CH528" s="20"/>
      <c r="CI528" s="20">
        <f>IFERROR(ROUND(((INDEX('Stock List'!$M$11:$M$1010, MATCH(AP528, 'Stock List'!$K$11:$K$1010, 0))/INDEX('Stock List'!$L$11:$L$1010, MATCH(AP528, 'Stock List'!$K$11:$K$1010, 0)))*AO528), 2), 0)</f>
        <v>0</v>
      </c>
      <c r="CJ528" s="20"/>
      <c r="CK528" s="20">
        <f>IFERROR(ROUND(((INDEX('Stock List'!$M$11:$M$1010, MATCH(AR528, 'Stock List'!$K$11:$K$1010, 0))/INDEX('Stock List'!$L$11:$L$1010, MATCH(AR528, 'Stock List'!$K$11:$K$1010, 0)))*AQ528), 2), 0)</f>
        <v>0</v>
      </c>
      <c r="CL528" s="20"/>
      <c r="CM528" s="20">
        <f>IFERROR(ROUND(((INDEX('Stock List'!$M$11:$M$1010, MATCH(AT528, 'Stock List'!$K$11:$K$1010, 0))/INDEX('Stock List'!$L$11:$L$1010, MATCH(AT528, 'Stock List'!$K$11:$K$1010, 0)))*AS528), 2), 0)</f>
        <v>0</v>
      </c>
      <c r="CN528" s="20"/>
      <c r="CO528" s="20">
        <f>IFERROR(ROUND(((INDEX('Stock List'!$M$11:$M$1010, MATCH(AV528, 'Stock List'!$K$11:$K$1010, 0))/INDEX('Stock List'!$L$11:$L$1010, MATCH(AV528, 'Stock List'!$K$11:$K$1010, 0)))*AU528), 2), 0)</f>
        <v>0</v>
      </c>
      <c r="CP528" s="20"/>
      <c r="CQ528" s="20">
        <f>IFERROR(ROUND(((INDEX('Stock List'!$M$11:$M$1010, MATCH(AX528, 'Stock List'!$K$11:$K$1010, 0))/INDEX('Stock List'!$L$11:$L$1010, MATCH(AX528, 'Stock List'!$K$11:$K$1010, 0)))*AW528), 2), 0)</f>
        <v>0</v>
      </c>
      <c r="CR528" s="22"/>
      <c r="CT528" s="106" t="str">
        <f t="shared" si="451"/>
        <v/>
      </c>
      <c r="CU528" s="22" t="str">
        <f t="shared" si="452"/>
        <v/>
      </c>
      <c r="CX528" s="106" t="str">
        <f t="shared" si="453"/>
        <v/>
      </c>
      <c r="CY528" s="20" t="str">
        <f t="shared" si="454"/>
        <v/>
      </c>
      <c r="CZ528" s="22" t="str">
        <f t="shared" si="455"/>
        <v/>
      </c>
      <c r="DB528" s="76" t="str">
        <f>IF($H528="", "", COUNTIF($G$11:$G$1010, "&gt;"&amp;$G528)+1+COUNTIF($G$11:$G528, $G528)-1)</f>
        <v/>
      </c>
      <c r="DC528" s="76" t="str">
        <f>IF($H528="", "", COUNTIF($CZ$11:$CZ$1010, "&gt;"&amp;$CZ528)+1+COUNTIF($CZ$11:$CZ528, $CZ528)-1)</f>
        <v/>
      </c>
      <c r="DE528" s="147" t="str">
        <f t="shared" si="456"/>
        <v/>
      </c>
      <c r="DF528" s="148"/>
      <c r="DG528" s="19" t="str">
        <f t="shared" si="457"/>
        <v/>
      </c>
      <c r="DH528" s="153" t="str">
        <f t="shared" si="458"/>
        <v/>
      </c>
      <c r="DI528" s="19" t="str">
        <f t="shared" si="410"/>
        <v/>
      </c>
      <c r="DJ528" s="153" t="str">
        <f t="shared" si="411"/>
        <v/>
      </c>
      <c r="DK528" s="19" t="str">
        <f t="shared" si="412"/>
        <v/>
      </c>
      <c r="DL528" s="153" t="str">
        <f t="shared" si="413"/>
        <v/>
      </c>
      <c r="DM528" s="19" t="str">
        <f t="shared" si="414"/>
        <v/>
      </c>
      <c r="DN528" s="153" t="str">
        <f t="shared" si="415"/>
        <v/>
      </c>
      <c r="DO528" s="19" t="str">
        <f t="shared" si="416"/>
        <v/>
      </c>
      <c r="DP528" s="153" t="str">
        <f t="shared" si="417"/>
        <v/>
      </c>
      <c r="DQ528" s="19" t="str">
        <f t="shared" si="418"/>
        <v/>
      </c>
      <c r="DR528" s="153" t="str">
        <f t="shared" si="419"/>
        <v/>
      </c>
      <c r="DS528" s="19" t="str">
        <f t="shared" si="420"/>
        <v/>
      </c>
      <c r="DT528" s="153" t="str">
        <f t="shared" si="421"/>
        <v/>
      </c>
      <c r="DU528" s="19" t="str">
        <f t="shared" si="422"/>
        <v/>
      </c>
      <c r="DV528" s="153" t="str">
        <f t="shared" si="423"/>
        <v/>
      </c>
      <c r="DW528" s="19" t="str">
        <f t="shared" si="424"/>
        <v/>
      </c>
      <c r="DX528" s="153" t="str">
        <f t="shared" si="425"/>
        <v/>
      </c>
      <c r="DY528" s="19" t="str">
        <f t="shared" si="426"/>
        <v/>
      </c>
      <c r="DZ528" s="153" t="str">
        <f t="shared" si="427"/>
        <v/>
      </c>
      <c r="EA528" s="19" t="str">
        <f t="shared" si="428"/>
        <v/>
      </c>
      <c r="EB528" s="153" t="str">
        <f t="shared" si="429"/>
        <v/>
      </c>
      <c r="EC528" s="19" t="str">
        <f t="shared" si="430"/>
        <v/>
      </c>
      <c r="ED528" s="153" t="str">
        <f t="shared" si="431"/>
        <v/>
      </c>
      <c r="EE528" s="19" t="str">
        <f t="shared" si="432"/>
        <v/>
      </c>
      <c r="EF528" s="153" t="str">
        <f t="shared" si="433"/>
        <v/>
      </c>
      <c r="EG528" s="19" t="str">
        <f t="shared" si="434"/>
        <v/>
      </c>
      <c r="EH528" s="153" t="str">
        <f t="shared" si="435"/>
        <v/>
      </c>
      <c r="EI528" s="19" t="str">
        <f t="shared" si="436"/>
        <v/>
      </c>
      <c r="EJ528" s="153" t="str">
        <f t="shared" si="437"/>
        <v/>
      </c>
      <c r="EK528" s="19" t="str">
        <f t="shared" si="438"/>
        <v/>
      </c>
      <c r="EL528" s="153" t="str">
        <f t="shared" si="439"/>
        <v/>
      </c>
      <c r="EM528" s="19" t="str">
        <f t="shared" si="440"/>
        <v/>
      </c>
      <c r="EN528" s="153" t="str">
        <f t="shared" si="441"/>
        <v/>
      </c>
      <c r="EO528" s="19" t="str">
        <f t="shared" si="442"/>
        <v/>
      </c>
      <c r="EP528" s="153" t="str">
        <f t="shared" si="443"/>
        <v/>
      </c>
      <c r="EQ528" s="19" t="str">
        <f t="shared" si="444"/>
        <v/>
      </c>
      <c r="ER528" s="153" t="str">
        <f t="shared" si="445"/>
        <v/>
      </c>
      <c r="ES528" s="19" t="str">
        <f t="shared" si="446"/>
        <v/>
      </c>
      <c r="ET528" s="153" t="str">
        <f t="shared" si="447"/>
        <v/>
      </c>
    </row>
    <row r="529" spans="1:150" x14ac:dyDescent="0.25">
      <c r="A529" s="31"/>
      <c r="B529" s="91" t="str">
        <f t="shared" si="448"/>
        <v/>
      </c>
      <c r="C529" s="20" t="str">
        <f t="shared" si="408"/>
        <v/>
      </c>
      <c r="D529" s="97" t="str">
        <f t="shared" si="409"/>
        <v/>
      </c>
      <c r="E529" s="62" t="str">
        <f t="shared" si="449"/>
        <v/>
      </c>
      <c r="F529" s="31"/>
      <c r="G529" s="282"/>
      <c r="H529" s="283"/>
      <c r="I529" s="284"/>
      <c r="J529" s="285"/>
      <c r="K529" s="286"/>
      <c r="L529" s="287"/>
      <c r="M529" s="288"/>
      <c r="N529" s="287"/>
      <c r="O529" s="288"/>
      <c r="P529" s="287"/>
      <c r="Q529" s="288"/>
      <c r="R529" s="287"/>
      <c r="S529" s="288"/>
      <c r="T529" s="287"/>
      <c r="U529" s="288"/>
      <c r="V529" s="287"/>
      <c r="W529" s="288"/>
      <c r="X529" s="287"/>
      <c r="Y529" s="288"/>
      <c r="Z529" s="287"/>
      <c r="AA529" s="288"/>
      <c r="AB529" s="287"/>
      <c r="AC529" s="288"/>
      <c r="AD529" s="287"/>
      <c r="AE529" s="288"/>
      <c r="AF529" s="287"/>
      <c r="AG529" s="288"/>
      <c r="AH529" s="287"/>
      <c r="AI529" s="288"/>
      <c r="AJ529" s="287"/>
      <c r="AK529" s="288"/>
      <c r="AL529" s="287"/>
      <c r="AM529" s="288"/>
      <c r="AN529" s="287"/>
      <c r="AO529" s="288"/>
      <c r="AP529" s="287"/>
      <c r="AQ529" s="288"/>
      <c r="AR529" s="287"/>
      <c r="AS529" s="288"/>
      <c r="AT529" s="287"/>
      <c r="AU529" s="288"/>
      <c r="AV529" s="287"/>
      <c r="AW529" s="288"/>
      <c r="AX529" s="287"/>
      <c r="AY529" s="31"/>
      <c r="BA529" s="76" t="str">
        <f t="shared" si="450"/>
        <v/>
      </c>
      <c r="BC529" s="76" t="str">
        <f>IF('Stock List'!$K529="", "", 'Stock List'!$K529)</f>
        <v/>
      </c>
      <c r="BE529" s="106">
        <f>IFERROR(ROUND(((INDEX('Stock List'!$M$11:$M$1010, MATCH(L529, 'Stock List'!$K$11:$K$1010, 0))/INDEX('Stock List'!$L$11:$L$1010, MATCH(L529, 'Stock List'!$K$11:$K$1010, 0)))*K529), 2), 0)</f>
        <v>0</v>
      </c>
      <c r="BF529" s="20"/>
      <c r="BG529" s="20">
        <f>IFERROR(ROUND(((INDEX('Stock List'!$M$11:$M$1010, MATCH(N529, 'Stock List'!$K$11:$K$1010, 0))/INDEX('Stock List'!$L$11:$L$1010, MATCH(N529, 'Stock List'!$K$11:$K$1010, 0)))*M529), 2), 0)</f>
        <v>0</v>
      </c>
      <c r="BH529" s="20"/>
      <c r="BI529" s="20">
        <f>IFERROR(ROUND(((INDEX('Stock List'!$M$11:$M$1010, MATCH(P529, 'Stock List'!$K$11:$K$1010, 0))/INDEX('Stock List'!$L$11:$L$1010, MATCH(P529, 'Stock List'!$K$11:$K$1010, 0)))*O529), 2), 0)</f>
        <v>0</v>
      </c>
      <c r="BJ529" s="20"/>
      <c r="BK529" s="20">
        <f>IFERROR(ROUND(((INDEX('Stock List'!$M$11:$M$1010, MATCH(R529, 'Stock List'!$K$11:$K$1010, 0))/INDEX('Stock List'!$L$11:$L$1010, MATCH(R529, 'Stock List'!$K$11:$K$1010, 0)))*Q529), 2), 0)</f>
        <v>0</v>
      </c>
      <c r="BL529" s="20"/>
      <c r="BM529" s="20">
        <f>IFERROR(ROUND(((INDEX('Stock List'!$M$11:$M$1010, MATCH(T529, 'Stock List'!$K$11:$K$1010, 0))/INDEX('Stock List'!$L$11:$L$1010, MATCH(T529, 'Stock List'!$K$11:$K$1010, 0)))*S529), 2), 0)</f>
        <v>0</v>
      </c>
      <c r="BN529" s="20"/>
      <c r="BO529" s="20">
        <f>IFERROR(ROUND(((INDEX('Stock List'!$M$11:$M$1010, MATCH(V529, 'Stock List'!$K$11:$K$1010, 0))/INDEX('Stock List'!$L$11:$L$1010, MATCH(V529, 'Stock List'!$K$11:$K$1010, 0)))*U529), 2), 0)</f>
        <v>0</v>
      </c>
      <c r="BP529" s="20"/>
      <c r="BQ529" s="20">
        <f>IFERROR(ROUND(((INDEX('Stock List'!$M$11:$M$1010, MATCH(X529, 'Stock List'!$K$11:$K$1010, 0))/INDEX('Stock List'!$L$11:$L$1010, MATCH(X529, 'Stock List'!$K$11:$K$1010, 0)))*W529), 2), 0)</f>
        <v>0</v>
      </c>
      <c r="BR529" s="20"/>
      <c r="BS529" s="20">
        <f>IFERROR(ROUND(((INDEX('Stock List'!$M$11:$M$1010, MATCH(Z529, 'Stock List'!$K$11:$K$1010, 0))/INDEX('Stock List'!$L$11:$L$1010, MATCH(Z529, 'Stock List'!$K$11:$K$1010, 0)))*Y529), 2), 0)</f>
        <v>0</v>
      </c>
      <c r="BT529" s="20"/>
      <c r="BU529" s="20">
        <f>IFERROR(ROUND(((INDEX('Stock List'!$M$11:$M$1010, MATCH(AB529, 'Stock List'!$K$11:$K$1010, 0))/INDEX('Stock List'!$L$11:$L$1010, MATCH(AB529, 'Stock List'!$K$11:$K$1010, 0)))*AA529), 2), 0)</f>
        <v>0</v>
      </c>
      <c r="BV529" s="20"/>
      <c r="BW529" s="20">
        <f>IFERROR(ROUND(((INDEX('Stock List'!$M$11:$M$1010, MATCH(AD529, 'Stock List'!$K$11:$K$1010, 0))/INDEX('Stock List'!$L$11:$L$1010, MATCH(AD529, 'Stock List'!$K$11:$K$1010, 0)))*AC529), 2), 0)</f>
        <v>0</v>
      </c>
      <c r="BX529" s="20"/>
      <c r="BY529" s="20">
        <f>IFERROR(ROUND(((INDEX('Stock List'!$M$11:$M$1010, MATCH(AF529, 'Stock List'!$K$11:$K$1010, 0))/INDEX('Stock List'!$L$11:$L$1010, MATCH(AF529, 'Stock List'!$K$11:$K$1010, 0)))*AE529), 2), 0)</f>
        <v>0</v>
      </c>
      <c r="BZ529" s="20"/>
      <c r="CA529" s="20">
        <f>IFERROR(ROUND(((INDEX('Stock List'!$M$11:$M$1010, MATCH(AH529, 'Stock List'!$K$11:$K$1010, 0))/INDEX('Stock List'!$L$11:$L$1010, MATCH(AH529, 'Stock List'!$K$11:$K$1010, 0)))*AG529), 2), 0)</f>
        <v>0</v>
      </c>
      <c r="CB529" s="20"/>
      <c r="CC529" s="20">
        <f>IFERROR(ROUND(((INDEX('Stock List'!$M$11:$M$1010, MATCH(AJ529, 'Stock List'!$K$11:$K$1010, 0))/INDEX('Stock List'!$L$11:$L$1010, MATCH(AJ529, 'Stock List'!$K$11:$K$1010, 0)))*AI529), 2), 0)</f>
        <v>0</v>
      </c>
      <c r="CD529" s="20"/>
      <c r="CE529" s="20">
        <f>IFERROR(ROUND(((INDEX('Stock List'!$M$11:$M$1010, MATCH(AL529, 'Stock List'!$K$11:$K$1010, 0))/INDEX('Stock List'!$L$11:$L$1010, MATCH(AL529, 'Stock List'!$K$11:$K$1010, 0)))*AK529), 2), 0)</f>
        <v>0</v>
      </c>
      <c r="CF529" s="20"/>
      <c r="CG529" s="20">
        <f>IFERROR(ROUND(((INDEX('Stock List'!$M$11:$M$1010, MATCH(AN529, 'Stock List'!$K$11:$K$1010, 0))/INDEX('Stock List'!$L$11:$L$1010, MATCH(AN529, 'Stock List'!$K$11:$K$1010, 0)))*AM529), 2), 0)</f>
        <v>0</v>
      </c>
      <c r="CH529" s="20"/>
      <c r="CI529" s="20">
        <f>IFERROR(ROUND(((INDEX('Stock List'!$M$11:$M$1010, MATCH(AP529, 'Stock List'!$K$11:$K$1010, 0))/INDEX('Stock List'!$L$11:$L$1010, MATCH(AP529, 'Stock List'!$K$11:$K$1010, 0)))*AO529), 2), 0)</f>
        <v>0</v>
      </c>
      <c r="CJ529" s="20"/>
      <c r="CK529" s="20">
        <f>IFERROR(ROUND(((INDEX('Stock List'!$M$11:$M$1010, MATCH(AR529, 'Stock List'!$K$11:$K$1010, 0))/INDEX('Stock List'!$L$11:$L$1010, MATCH(AR529, 'Stock List'!$K$11:$K$1010, 0)))*AQ529), 2), 0)</f>
        <v>0</v>
      </c>
      <c r="CL529" s="20"/>
      <c r="CM529" s="20">
        <f>IFERROR(ROUND(((INDEX('Stock List'!$M$11:$M$1010, MATCH(AT529, 'Stock List'!$K$11:$K$1010, 0))/INDEX('Stock List'!$L$11:$L$1010, MATCH(AT529, 'Stock List'!$K$11:$K$1010, 0)))*AS529), 2), 0)</f>
        <v>0</v>
      </c>
      <c r="CN529" s="20"/>
      <c r="CO529" s="20">
        <f>IFERROR(ROUND(((INDEX('Stock List'!$M$11:$M$1010, MATCH(AV529, 'Stock List'!$K$11:$K$1010, 0))/INDEX('Stock List'!$L$11:$L$1010, MATCH(AV529, 'Stock List'!$K$11:$K$1010, 0)))*AU529), 2), 0)</f>
        <v>0</v>
      </c>
      <c r="CP529" s="20"/>
      <c r="CQ529" s="20">
        <f>IFERROR(ROUND(((INDEX('Stock List'!$M$11:$M$1010, MATCH(AX529, 'Stock List'!$K$11:$K$1010, 0))/INDEX('Stock List'!$L$11:$L$1010, MATCH(AX529, 'Stock List'!$K$11:$K$1010, 0)))*AW529), 2), 0)</f>
        <v>0</v>
      </c>
      <c r="CR529" s="22"/>
      <c r="CT529" s="106" t="str">
        <f t="shared" si="451"/>
        <v/>
      </c>
      <c r="CU529" s="22" t="str">
        <f t="shared" si="452"/>
        <v/>
      </c>
      <c r="CX529" s="106" t="str">
        <f t="shared" si="453"/>
        <v/>
      </c>
      <c r="CY529" s="20" t="str">
        <f t="shared" si="454"/>
        <v/>
      </c>
      <c r="CZ529" s="22" t="str">
        <f t="shared" si="455"/>
        <v/>
      </c>
      <c r="DB529" s="76" t="str">
        <f>IF($H529="", "", COUNTIF($G$11:$G$1010, "&gt;"&amp;$G529)+1+COUNTIF($G$11:$G529, $G529)-1)</f>
        <v/>
      </c>
      <c r="DC529" s="76" t="str">
        <f>IF($H529="", "", COUNTIF($CZ$11:$CZ$1010, "&gt;"&amp;$CZ529)+1+COUNTIF($CZ$11:$CZ529, $CZ529)-1)</f>
        <v/>
      </c>
      <c r="DE529" s="147" t="str">
        <f t="shared" si="456"/>
        <v/>
      </c>
      <c r="DF529" s="148"/>
      <c r="DG529" s="19" t="str">
        <f t="shared" si="457"/>
        <v/>
      </c>
      <c r="DH529" s="153" t="str">
        <f t="shared" si="458"/>
        <v/>
      </c>
      <c r="DI529" s="19" t="str">
        <f t="shared" si="410"/>
        <v/>
      </c>
      <c r="DJ529" s="153" t="str">
        <f t="shared" si="411"/>
        <v/>
      </c>
      <c r="DK529" s="19" t="str">
        <f t="shared" si="412"/>
        <v/>
      </c>
      <c r="DL529" s="153" t="str">
        <f t="shared" si="413"/>
        <v/>
      </c>
      <c r="DM529" s="19" t="str">
        <f t="shared" si="414"/>
        <v/>
      </c>
      <c r="DN529" s="153" t="str">
        <f t="shared" si="415"/>
        <v/>
      </c>
      <c r="DO529" s="19" t="str">
        <f t="shared" si="416"/>
        <v/>
      </c>
      <c r="DP529" s="153" t="str">
        <f t="shared" si="417"/>
        <v/>
      </c>
      <c r="DQ529" s="19" t="str">
        <f t="shared" si="418"/>
        <v/>
      </c>
      <c r="DR529" s="153" t="str">
        <f t="shared" si="419"/>
        <v/>
      </c>
      <c r="DS529" s="19" t="str">
        <f t="shared" si="420"/>
        <v/>
      </c>
      <c r="DT529" s="153" t="str">
        <f t="shared" si="421"/>
        <v/>
      </c>
      <c r="DU529" s="19" t="str">
        <f t="shared" si="422"/>
        <v/>
      </c>
      <c r="DV529" s="153" t="str">
        <f t="shared" si="423"/>
        <v/>
      </c>
      <c r="DW529" s="19" t="str">
        <f t="shared" si="424"/>
        <v/>
      </c>
      <c r="DX529" s="153" t="str">
        <f t="shared" si="425"/>
        <v/>
      </c>
      <c r="DY529" s="19" t="str">
        <f t="shared" si="426"/>
        <v/>
      </c>
      <c r="DZ529" s="153" t="str">
        <f t="shared" si="427"/>
        <v/>
      </c>
      <c r="EA529" s="19" t="str">
        <f t="shared" si="428"/>
        <v/>
      </c>
      <c r="EB529" s="153" t="str">
        <f t="shared" si="429"/>
        <v/>
      </c>
      <c r="EC529" s="19" t="str">
        <f t="shared" si="430"/>
        <v/>
      </c>
      <c r="ED529" s="153" t="str">
        <f t="shared" si="431"/>
        <v/>
      </c>
      <c r="EE529" s="19" t="str">
        <f t="shared" si="432"/>
        <v/>
      </c>
      <c r="EF529" s="153" t="str">
        <f t="shared" si="433"/>
        <v/>
      </c>
      <c r="EG529" s="19" t="str">
        <f t="shared" si="434"/>
        <v/>
      </c>
      <c r="EH529" s="153" t="str">
        <f t="shared" si="435"/>
        <v/>
      </c>
      <c r="EI529" s="19" t="str">
        <f t="shared" si="436"/>
        <v/>
      </c>
      <c r="EJ529" s="153" t="str">
        <f t="shared" si="437"/>
        <v/>
      </c>
      <c r="EK529" s="19" t="str">
        <f t="shared" si="438"/>
        <v/>
      </c>
      <c r="EL529" s="153" t="str">
        <f t="shared" si="439"/>
        <v/>
      </c>
      <c r="EM529" s="19" t="str">
        <f t="shared" si="440"/>
        <v/>
      </c>
      <c r="EN529" s="153" t="str">
        <f t="shared" si="441"/>
        <v/>
      </c>
      <c r="EO529" s="19" t="str">
        <f t="shared" si="442"/>
        <v/>
      </c>
      <c r="EP529" s="153" t="str">
        <f t="shared" si="443"/>
        <v/>
      </c>
      <c r="EQ529" s="19" t="str">
        <f t="shared" si="444"/>
        <v/>
      </c>
      <c r="ER529" s="153" t="str">
        <f t="shared" si="445"/>
        <v/>
      </c>
      <c r="ES529" s="19" t="str">
        <f t="shared" si="446"/>
        <v/>
      </c>
      <c r="ET529" s="153" t="str">
        <f t="shared" si="447"/>
        <v/>
      </c>
    </row>
    <row r="530" spans="1:150" x14ac:dyDescent="0.25">
      <c r="A530" s="31"/>
      <c r="B530" s="91" t="str">
        <f t="shared" si="448"/>
        <v/>
      </c>
      <c r="C530" s="20" t="str">
        <f t="shared" si="408"/>
        <v/>
      </c>
      <c r="D530" s="97" t="str">
        <f t="shared" si="409"/>
        <v/>
      </c>
      <c r="E530" s="62" t="str">
        <f t="shared" si="449"/>
        <v/>
      </c>
      <c r="F530" s="31"/>
      <c r="G530" s="282"/>
      <c r="H530" s="283"/>
      <c r="I530" s="284"/>
      <c r="J530" s="285"/>
      <c r="K530" s="286"/>
      <c r="L530" s="287"/>
      <c r="M530" s="288"/>
      <c r="N530" s="287"/>
      <c r="O530" s="288"/>
      <c r="P530" s="287"/>
      <c r="Q530" s="288"/>
      <c r="R530" s="287"/>
      <c r="S530" s="288"/>
      <c r="T530" s="287"/>
      <c r="U530" s="288"/>
      <c r="V530" s="287"/>
      <c r="W530" s="288"/>
      <c r="X530" s="287"/>
      <c r="Y530" s="288"/>
      <c r="Z530" s="287"/>
      <c r="AA530" s="288"/>
      <c r="AB530" s="287"/>
      <c r="AC530" s="288"/>
      <c r="AD530" s="287"/>
      <c r="AE530" s="288"/>
      <c r="AF530" s="287"/>
      <c r="AG530" s="288"/>
      <c r="AH530" s="287"/>
      <c r="AI530" s="288"/>
      <c r="AJ530" s="287"/>
      <c r="AK530" s="288"/>
      <c r="AL530" s="287"/>
      <c r="AM530" s="288"/>
      <c r="AN530" s="287"/>
      <c r="AO530" s="288"/>
      <c r="AP530" s="287"/>
      <c r="AQ530" s="288"/>
      <c r="AR530" s="287"/>
      <c r="AS530" s="288"/>
      <c r="AT530" s="287"/>
      <c r="AU530" s="288"/>
      <c r="AV530" s="287"/>
      <c r="AW530" s="288"/>
      <c r="AX530" s="287"/>
      <c r="AY530" s="31"/>
      <c r="BA530" s="76" t="str">
        <f t="shared" si="450"/>
        <v/>
      </c>
      <c r="BC530" s="76" t="str">
        <f>IF('Stock List'!$K530="", "", 'Stock List'!$K530)</f>
        <v/>
      </c>
      <c r="BE530" s="106">
        <f>IFERROR(ROUND(((INDEX('Stock List'!$M$11:$M$1010, MATCH(L530, 'Stock List'!$K$11:$K$1010, 0))/INDEX('Stock List'!$L$11:$L$1010, MATCH(L530, 'Stock List'!$K$11:$K$1010, 0)))*K530), 2), 0)</f>
        <v>0</v>
      </c>
      <c r="BF530" s="20"/>
      <c r="BG530" s="20">
        <f>IFERROR(ROUND(((INDEX('Stock List'!$M$11:$M$1010, MATCH(N530, 'Stock List'!$K$11:$K$1010, 0))/INDEX('Stock List'!$L$11:$L$1010, MATCH(N530, 'Stock List'!$K$11:$K$1010, 0)))*M530), 2), 0)</f>
        <v>0</v>
      </c>
      <c r="BH530" s="20"/>
      <c r="BI530" s="20">
        <f>IFERROR(ROUND(((INDEX('Stock List'!$M$11:$M$1010, MATCH(P530, 'Stock List'!$K$11:$K$1010, 0))/INDEX('Stock List'!$L$11:$L$1010, MATCH(P530, 'Stock List'!$K$11:$K$1010, 0)))*O530), 2), 0)</f>
        <v>0</v>
      </c>
      <c r="BJ530" s="20"/>
      <c r="BK530" s="20">
        <f>IFERROR(ROUND(((INDEX('Stock List'!$M$11:$M$1010, MATCH(R530, 'Stock List'!$K$11:$K$1010, 0))/INDEX('Stock List'!$L$11:$L$1010, MATCH(R530, 'Stock List'!$K$11:$K$1010, 0)))*Q530), 2), 0)</f>
        <v>0</v>
      </c>
      <c r="BL530" s="20"/>
      <c r="BM530" s="20">
        <f>IFERROR(ROUND(((INDEX('Stock List'!$M$11:$M$1010, MATCH(T530, 'Stock List'!$K$11:$K$1010, 0))/INDEX('Stock List'!$L$11:$L$1010, MATCH(T530, 'Stock List'!$K$11:$K$1010, 0)))*S530), 2), 0)</f>
        <v>0</v>
      </c>
      <c r="BN530" s="20"/>
      <c r="BO530" s="20">
        <f>IFERROR(ROUND(((INDEX('Stock List'!$M$11:$M$1010, MATCH(V530, 'Stock List'!$K$11:$K$1010, 0))/INDEX('Stock List'!$L$11:$L$1010, MATCH(V530, 'Stock List'!$K$11:$K$1010, 0)))*U530), 2), 0)</f>
        <v>0</v>
      </c>
      <c r="BP530" s="20"/>
      <c r="BQ530" s="20">
        <f>IFERROR(ROUND(((INDEX('Stock List'!$M$11:$M$1010, MATCH(X530, 'Stock List'!$K$11:$K$1010, 0))/INDEX('Stock List'!$L$11:$L$1010, MATCH(X530, 'Stock List'!$K$11:$K$1010, 0)))*W530), 2), 0)</f>
        <v>0</v>
      </c>
      <c r="BR530" s="20"/>
      <c r="BS530" s="20">
        <f>IFERROR(ROUND(((INDEX('Stock List'!$M$11:$M$1010, MATCH(Z530, 'Stock List'!$K$11:$K$1010, 0))/INDEX('Stock List'!$L$11:$L$1010, MATCH(Z530, 'Stock List'!$K$11:$K$1010, 0)))*Y530), 2), 0)</f>
        <v>0</v>
      </c>
      <c r="BT530" s="20"/>
      <c r="BU530" s="20">
        <f>IFERROR(ROUND(((INDEX('Stock List'!$M$11:$M$1010, MATCH(AB530, 'Stock List'!$K$11:$K$1010, 0))/INDEX('Stock List'!$L$11:$L$1010, MATCH(AB530, 'Stock List'!$K$11:$K$1010, 0)))*AA530), 2), 0)</f>
        <v>0</v>
      </c>
      <c r="BV530" s="20"/>
      <c r="BW530" s="20">
        <f>IFERROR(ROUND(((INDEX('Stock List'!$M$11:$M$1010, MATCH(AD530, 'Stock List'!$K$11:$K$1010, 0))/INDEX('Stock List'!$L$11:$L$1010, MATCH(AD530, 'Stock List'!$K$11:$K$1010, 0)))*AC530), 2), 0)</f>
        <v>0</v>
      </c>
      <c r="BX530" s="20"/>
      <c r="BY530" s="20">
        <f>IFERROR(ROUND(((INDEX('Stock List'!$M$11:$M$1010, MATCH(AF530, 'Stock List'!$K$11:$K$1010, 0))/INDEX('Stock List'!$L$11:$L$1010, MATCH(AF530, 'Stock List'!$K$11:$K$1010, 0)))*AE530), 2), 0)</f>
        <v>0</v>
      </c>
      <c r="BZ530" s="20"/>
      <c r="CA530" s="20">
        <f>IFERROR(ROUND(((INDEX('Stock List'!$M$11:$M$1010, MATCH(AH530, 'Stock List'!$K$11:$K$1010, 0))/INDEX('Stock List'!$L$11:$L$1010, MATCH(AH530, 'Stock List'!$K$11:$K$1010, 0)))*AG530), 2), 0)</f>
        <v>0</v>
      </c>
      <c r="CB530" s="20"/>
      <c r="CC530" s="20">
        <f>IFERROR(ROUND(((INDEX('Stock List'!$M$11:$M$1010, MATCH(AJ530, 'Stock List'!$K$11:$K$1010, 0))/INDEX('Stock List'!$L$11:$L$1010, MATCH(AJ530, 'Stock List'!$K$11:$K$1010, 0)))*AI530), 2), 0)</f>
        <v>0</v>
      </c>
      <c r="CD530" s="20"/>
      <c r="CE530" s="20">
        <f>IFERROR(ROUND(((INDEX('Stock List'!$M$11:$M$1010, MATCH(AL530, 'Stock List'!$K$11:$K$1010, 0))/INDEX('Stock List'!$L$11:$L$1010, MATCH(AL530, 'Stock List'!$K$11:$K$1010, 0)))*AK530), 2), 0)</f>
        <v>0</v>
      </c>
      <c r="CF530" s="20"/>
      <c r="CG530" s="20">
        <f>IFERROR(ROUND(((INDEX('Stock List'!$M$11:$M$1010, MATCH(AN530, 'Stock List'!$K$11:$K$1010, 0))/INDEX('Stock List'!$L$11:$L$1010, MATCH(AN530, 'Stock List'!$K$11:$K$1010, 0)))*AM530), 2), 0)</f>
        <v>0</v>
      </c>
      <c r="CH530" s="20"/>
      <c r="CI530" s="20">
        <f>IFERROR(ROUND(((INDEX('Stock List'!$M$11:$M$1010, MATCH(AP530, 'Stock List'!$K$11:$K$1010, 0))/INDEX('Stock List'!$L$11:$L$1010, MATCH(AP530, 'Stock List'!$K$11:$K$1010, 0)))*AO530), 2), 0)</f>
        <v>0</v>
      </c>
      <c r="CJ530" s="20"/>
      <c r="CK530" s="20">
        <f>IFERROR(ROUND(((INDEX('Stock List'!$M$11:$M$1010, MATCH(AR530, 'Stock List'!$K$11:$K$1010, 0))/INDEX('Stock List'!$L$11:$L$1010, MATCH(AR530, 'Stock List'!$K$11:$K$1010, 0)))*AQ530), 2), 0)</f>
        <v>0</v>
      </c>
      <c r="CL530" s="20"/>
      <c r="CM530" s="20">
        <f>IFERROR(ROUND(((INDEX('Stock List'!$M$11:$M$1010, MATCH(AT530, 'Stock List'!$K$11:$K$1010, 0))/INDEX('Stock List'!$L$11:$L$1010, MATCH(AT530, 'Stock List'!$K$11:$K$1010, 0)))*AS530), 2), 0)</f>
        <v>0</v>
      </c>
      <c r="CN530" s="20"/>
      <c r="CO530" s="20">
        <f>IFERROR(ROUND(((INDEX('Stock List'!$M$11:$M$1010, MATCH(AV530, 'Stock List'!$K$11:$K$1010, 0))/INDEX('Stock List'!$L$11:$L$1010, MATCH(AV530, 'Stock List'!$K$11:$K$1010, 0)))*AU530), 2), 0)</f>
        <v>0</v>
      </c>
      <c r="CP530" s="20"/>
      <c r="CQ530" s="20">
        <f>IFERROR(ROUND(((INDEX('Stock List'!$M$11:$M$1010, MATCH(AX530, 'Stock List'!$K$11:$K$1010, 0))/INDEX('Stock List'!$L$11:$L$1010, MATCH(AX530, 'Stock List'!$K$11:$K$1010, 0)))*AW530), 2), 0)</f>
        <v>0</v>
      </c>
      <c r="CR530" s="22"/>
      <c r="CT530" s="106" t="str">
        <f t="shared" si="451"/>
        <v/>
      </c>
      <c r="CU530" s="22" t="str">
        <f t="shared" si="452"/>
        <v/>
      </c>
      <c r="CX530" s="106" t="str">
        <f t="shared" si="453"/>
        <v/>
      </c>
      <c r="CY530" s="20" t="str">
        <f t="shared" si="454"/>
        <v/>
      </c>
      <c r="CZ530" s="22" t="str">
        <f t="shared" si="455"/>
        <v/>
      </c>
      <c r="DB530" s="76" t="str">
        <f>IF($H530="", "", COUNTIF($G$11:$G$1010, "&gt;"&amp;$G530)+1+COUNTIF($G$11:$G530, $G530)-1)</f>
        <v/>
      </c>
      <c r="DC530" s="76" t="str">
        <f>IF($H530="", "", COUNTIF($CZ$11:$CZ$1010, "&gt;"&amp;$CZ530)+1+COUNTIF($CZ$11:$CZ530, $CZ530)-1)</f>
        <v/>
      </c>
      <c r="DE530" s="147" t="str">
        <f t="shared" si="456"/>
        <v/>
      </c>
      <c r="DF530" s="148"/>
      <c r="DG530" s="19" t="str">
        <f t="shared" si="457"/>
        <v/>
      </c>
      <c r="DH530" s="153" t="str">
        <f t="shared" si="458"/>
        <v/>
      </c>
      <c r="DI530" s="19" t="str">
        <f t="shared" si="410"/>
        <v/>
      </c>
      <c r="DJ530" s="153" t="str">
        <f t="shared" si="411"/>
        <v/>
      </c>
      <c r="DK530" s="19" t="str">
        <f t="shared" si="412"/>
        <v/>
      </c>
      <c r="DL530" s="153" t="str">
        <f t="shared" si="413"/>
        <v/>
      </c>
      <c r="DM530" s="19" t="str">
        <f t="shared" si="414"/>
        <v/>
      </c>
      <c r="DN530" s="153" t="str">
        <f t="shared" si="415"/>
        <v/>
      </c>
      <c r="DO530" s="19" t="str">
        <f t="shared" si="416"/>
        <v/>
      </c>
      <c r="DP530" s="153" t="str">
        <f t="shared" si="417"/>
        <v/>
      </c>
      <c r="DQ530" s="19" t="str">
        <f t="shared" si="418"/>
        <v/>
      </c>
      <c r="DR530" s="153" t="str">
        <f t="shared" si="419"/>
        <v/>
      </c>
      <c r="DS530" s="19" t="str">
        <f t="shared" si="420"/>
        <v/>
      </c>
      <c r="DT530" s="153" t="str">
        <f t="shared" si="421"/>
        <v/>
      </c>
      <c r="DU530" s="19" t="str">
        <f t="shared" si="422"/>
        <v/>
      </c>
      <c r="DV530" s="153" t="str">
        <f t="shared" si="423"/>
        <v/>
      </c>
      <c r="DW530" s="19" t="str">
        <f t="shared" si="424"/>
        <v/>
      </c>
      <c r="DX530" s="153" t="str">
        <f t="shared" si="425"/>
        <v/>
      </c>
      <c r="DY530" s="19" t="str">
        <f t="shared" si="426"/>
        <v/>
      </c>
      <c r="DZ530" s="153" t="str">
        <f t="shared" si="427"/>
        <v/>
      </c>
      <c r="EA530" s="19" t="str">
        <f t="shared" si="428"/>
        <v/>
      </c>
      <c r="EB530" s="153" t="str">
        <f t="shared" si="429"/>
        <v/>
      </c>
      <c r="EC530" s="19" t="str">
        <f t="shared" si="430"/>
        <v/>
      </c>
      <c r="ED530" s="153" t="str">
        <f t="shared" si="431"/>
        <v/>
      </c>
      <c r="EE530" s="19" t="str">
        <f t="shared" si="432"/>
        <v/>
      </c>
      <c r="EF530" s="153" t="str">
        <f t="shared" si="433"/>
        <v/>
      </c>
      <c r="EG530" s="19" t="str">
        <f t="shared" si="434"/>
        <v/>
      </c>
      <c r="EH530" s="153" t="str">
        <f t="shared" si="435"/>
        <v/>
      </c>
      <c r="EI530" s="19" t="str">
        <f t="shared" si="436"/>
        <v/>
      </c>
      <c r="EJ530" s="153" t="str">
        <f t="shared" si="437"/>
        <v/>
      </c>
      <c r="EK530" s="19" t="str">
        <f t="shared" si="438"/>
        <v/>
      </c>
      <c r="EL530" s="153" t="str">
        <f t="shared" si="439"/>
        <v/>
      </c>
      <c r="EM530" s="19" t="str">
        <f t="shared" si="440"/>
        <v/>
      </c>
      <c r="EN530" s="153" t="str">
        <f t="shared" si="441"/>
        <v/>
      </c>
      <c r="EO530" s="19" t="str">
        <f t="shared" si="442"/>
        <v/>
      </c>
      <c r="EP530" s="153" t="str">
        <f t="shared" si="443"/>
        <v/>
      </c>
      <c r="EQ530" s="19" t="str">
        <f t="shared" si="444"/>
        <v/>
      </c>
      <c r="ER530" s="153" t="str">
        <f t="shared" si="445"/>
        <v/>
      </c>
      <c r="ES530" s="19" t="str">
        <f t="shared" si="446"/>
        <v/>
      </c>
      <c r="ET530" s="153" t="str">
        <f t="shared" si="447"/>
        <v/>
      </c>
    </row>
    <row r="531" spans="1:150" x14ac:dyDescent="0.25">
      <c r="A531" s="31"/>
      <c r="B531" s="91" t="str">
        <f t="shared" si="448"/>
        <v/>
      </c>
      <c r="C531" s="20" t="str">
        <f t="shared" si="408"/>
        <v/>
      </c>
      <c r="D531" s="97" t="str">
        <f t="shared" si="409"/>
        <v/>
      </c>
      <c r="E531" s="62" t="str">
        <f t="shared" si="449"/>
        <v/>
      </c>
      <c r="F531" s="31"/>
      <c r="G531" s="282"/>
      <c r="H531" s="283"/>
      <c r="I531" s="284"/>
      <c r="J531" s="285"/>
      <c r="K531" s="286"/>
      <c r="L531" s="287"/>
      <c r="M531" s="288"/>
      <c r="N531" s="287"/>
      <c r="O531" s="288"/>
      <c r="P531" s="287"/>
      <c r="Q531" s="288"/>
      <c r="R531" s="287"/>
      <c r="S531" s="288"/>
      <c r="T531" s="287"/>
      <c r="U531" s="288"/>
      <c r="V531" s="287"/>
      <c r="W531" s="288"/>
      <c r="X531" s="287"/>
      <c r="Y531" s="288"/>
      <c r="Z531" s="287"/>
      <c r="AA531" s="288"/>
      <c r="AB531" s="287"/>
      <c r="AC531" s="288"/>
      <c r="AD531" s="287"/>
      <c r="AE531" s="288"/>
      <c r="AF531" s="287"/>
      <c r="AG531" s="288"/>
      <c r="AH531" s="287"/>
      <c r="AI531" s="288"/>
      <c r="AJ531" s="287"/>
      <c r="AK531" s="288"/>
      <c r="AL531" s="287"/>
      <c r="AM531" s="288"/>
      <c r="AN531" s="287"/>
      <c r="AO531" s="288"/>
      <c r="AP531" s="287"/>
      <c r="AQ531" s="288"/>
      <c r="AR531" s="287"/>
      <c r="AS531" s="288"/>
      <c r="AT531" s="287"/>
      <c r="AU531" s="288"/>
      <c r="AV531" s="287"/>
      <c r="AW531" s="288"/>
      <c r="AX531" s="287"/>
      <c r="AY531" s="31"/>
      <c r="BA531" s="76" t="str">
        <f t="shared" si="450"/>
        <v/>
      </c>
      <c r="BC531" s="76" t="str">
        <f>IF('Stock List'!$K531="", "", 'Stock List'!$K531)</f>
        <v/>
      </c>
      <c r="BE531" s="106">
        <f>IFERROR(ROUND(((INDEX('Stock List'!$M$11:$M$1010, MATCH(L531, 'Stock List'!$K$11:$K$1010, 0))/INDEX('Stock List'!$L$11:$L$1010, MATCH(L531, 'Stock List'!$K$11:$K$1010, 0)))*K531), 2), 0)</f>
        <v>0</v>
      </c>
      <c r="BF531" s="20"/>
      <c r="BG531" s="20">
        <f>IFERROR(ROUND(((INDEX('Stock List'!$M$11:$M$1010, MATCH(N531, 'Stock List'!$K$11:$K$1010, 0))/INDEX('Stock List'!$L$11:$L$1010, MATCH(N531, 'Stock List'!$K$11:$K$1010, 0)))*M531), 2), 0)</f>
        <v>0</v>
      </c>
      <c r="BH531" s="20"/>
      <c r="BI531" s="20">
        <f>IFERROR(ROUND(((INDEX('Stock List'!$M$11:$M$1010, MATCH(P531, 'Stock List'!$K$11:$K$1010, 0))/INDEX('Stock List'!$L$11:$L$1010, MATCH(P531, 'Stock List'!$K$11:$K$1010, 0)))*O531), 2), 0)</f>
        <v>0</v>
      </c>
      <c r="BJ531" s="20"/>
      <c r="BK531" s="20">
        <f>IFERROR(ROUND(((INDEX('Stock List'!$M$11:$M$1010, MATCH(R531, 'Stock List'!$K$11:$K$1010, 0))/INDEX('Stock List'!$L$11:$L$1010, MATCH(R531, 'Stock List'!$K$11:$K$1010, 0)))*Q531), 2), 0)</f>
        <v>0</v>
      </c>
      <c r="BL531" s="20"/>
      <c r="BM531" s="20">
        <f>IFERROR(ROUND(((INDEX('Stock List'!$M$11:$M$1010, MATCH(T531, 'Stock List'!$K$11:$K$1010, 0))/INDEX('Stock List'!$L$11:$L$1010, MATCH(T531, 'Stock List'!$K$11:$K$1010, 0)))*S531), 2), 0)</f>
        <v>0</v>
      </c>
      <c r="BN531" s="20"/>
      <c r="BO531" s="20">
        <f>IFERROR(ROUND(((INDEX('Stock List'!$M$11:$M$1010, MATCH(V531, 'Stock List'!$K$11:$K$1010, 0))/INDEX('Stock List'!$L$11:$L$1010, MATCH(V531, 'Stock List'!$K$11:$K$1010, 0)))*U531), 2), 0)</f>
        <v>0</v>
      </c>
      <c r="BP531" s="20"/>
      <c r="BQ531" s="20">
        <f>IFERROR(ROUND(((INDEX('Stock List'!$M$11:$M$1010, MATCH(X531, 'Stock List'!$K$11:$K$1010, 0))/INDEX('Stock List'!$L$11:$L$1010, MATCH(X531, 'Stock List'!$K$11:$K$1010, 0)))*W531), 2), 0)</f>
        <v>0</v>
      </c>
      <c r="BR531" s="20"/>
      <c r="BS531" s="20">
        <f>IFERROR(ROUND(((INDEX('Stock List'!$M$11:$M$1010, MATCH(Z531, 'Stock List'!$K$11:$K$1010, 0))/INDEX('Stock List'!$L$11:$L$1010, MATCH(Z531, 'Stock List'!$K$11:$K$1010, 0)))*Y531), 2), 0)</f>
        <v>0</v>
      </c>
      <c r="BT531" s="20"/>
      <c r="BU531" s="20">
        <f>IFERROR(ROUND(((INDEX('Stock List'!$M$11:$M$1010, MATCH(AB531, 'Stock List'!$K$11:$K$1010, 0))/INDEX('Stock List'!$L$11:$L$1010, MATCH(AB531, 'Stock List'!$K$11:$K$1010, 0)))*AA531), 2), 0)</f>
        <v>0</v>
      </c>
      <c r="BV531" s="20"/>
      <c r="BW531" s="20">
        <f>IFERROR(ROUND(((INDEX('Stock List'!$M$11:$M$1010, MATCH(AD531, 'Stock List'!$K$11:$K$1010, 0))/INDEX('Stock List'!$L$11:$L$1010, MATCH(AD531, 'Stock List'!$K$11:$K$1010, 0)))*AC531), 2), 0)</f>
        <v>0</v>
      </c>
      <c r="BX531" s="20"/>
      <c r="BY531" s="20">
        <f>IFERROR(ROUND(((INDEX('Stock List'!$M$11:$M$1010, MATCH(AF531, 'Stock List'!$K$11:$K$1010, 0))/INDEX('Stock List'!$L$11:$L$1010, MATCH(AF531, 'Stock List'!$K$11:$K$1010, 0)))*AE531), 2), 0)</f>
        <v>0</v>
      </c>
      <c r="BZ531" s="20"/>
      <c r="CA531" s="20">
        <f>IFERROR(ROUND(((INDEX('Stock List'!$M$11:$M$1010, MATCH(AH531, 'Stock List'!$K$11:$K$1010, 0))/INDEX('Stock List'!$L$11:$L$1010, MATCH(AH531, 'Stock List'!$K$11:$K$1010, 0)))*AG531), 2), 0)</f>
        <v>0</v>
      </c>
      <c r="CB531" s="20"/>
      <c r="CC531" s="20">
        <f>IFERROR(ROUND(((INDEX('Stock List'!$M$11:$M$1010, MATCH(AJ531, 'Stock List'!$K$11:$K$1010, 0))/INDEX('Stock List'!$L$11:$L$1010, MATCH(AJ531, 'Stock List'!$K$11:$K$1010, 0)))*AI531), 2), 0)</f>
        <v>0</v>
      </c>
      <c r="CD531" s="20"/>
      <c r="CE531" s="20">
        <f>IFERROR(ROUND(((INDEX('Stock List'!$M$11:$M$1010, MATCH(AL531, 'Stock List'!$K$11:$K$1010, 0))/INDEX('Stock List'!$L$11:$L$1010, MATCH(AL531, 'Stock List'!$K$11:$K$1010, 0)))*AK531), 2), 0)</f>
        <v>0</v>
      </c>
      <c r="CF531" s="20"/>
      <c r="CG531" s="20">
        <f>IFERROR(ROUND(((INDEX('Stock List'!$M$11:$M$1010, MATCH(AN531, 'Stock List'!$K$11:$K$1010, 0))/INDEX('Stock List'!$L$11:$L$1010, MATCH(AN531, 'Stock List'!$K$11:$K$1010, 0)))*AM531), 2), 0)</f>
        <v>0</v>
      </c>
      <c r="CH531" s="20"/>
      <c r="CI531" s="20">
        <f>IFERROR(ROUND(((INDEX('Stock List'!$M$11:$M$1010, MATCH(AP531, 'Stock List'!$K$11:$K$1010, 0))/INDEX('Stock List'!$L$11:$L$1010, MATCH(AP531, 'Stock List'!$K$11:$K$1010, 0)))*AO531), 2), 0)</f>
        <v>0</v>
      </c>
      <c r="CJ531" s="20"/>
      <c r="CK531" s="20">
        <f>IFERROR(ROUND(((INDEX('Stock List'!$M$11:$M$1010, MATCH(AR531, 'Stock List'!$K$11:$K$1010, 0))/INDEX('Stock List'!$L$11:$L$1010, MATCH(AR531, 'Stock List'!$K$11:$K$1010, 0)))*AQ531), 2), 0)</f>
        <v>0</v>
      </c>
      <c r="CL531" s="20"/>
      <c r="CM531" s="20">
        <f>IFERROR(ROUND(((INDEX('Stock List'!$M$11:$M$1010, MATCH(AT531, 'Stock List'!$K$11:$K$1010, 0))/INDEX('Stock List'!$L$11:$L$1010, MATCH(AT531, 'Stock List'!$K$11:$K$1010, 0)))*AS531), 2), 0)</f>
        <v>0</v>
      </c>
      <c r="CN531" s="20"/>
      <c r="CO531" s="20">
        <f>IFERROR(ROUND(((INDEX('Stock List'!$M$11:$M$1010, MATCH(AV531, 'Stock List'!$K$11:$K$1010, 0))/INDEX('Stock List'!$L$11:$L$1010, MATCH(AV531, 'Stock List'!$K$11:$K$1010, 0)))*AU531), 2), 0)</f>
        <v>0</v>
      </c>
      <c r="CP531" s="20"/>
      <c r="CQ531" s="20">
        <f>IFERROR(ROUND(((INDEX('Stock List'!$M$11:$M$1010, MATCH(AX531, 'Stock List'!$K$11:$K$1010, 0))/INDEX('Stock List'!$L$11:$L$1010, MATCH(AX531, 'Stock List'!$K$11:$K$1010, 0)))*AW531), 2), 0)</f>
        <v>0</v>
      </c>
      <c r="CR531" s="22"/>
      <c r="CT531" s="106" t="str">
        <f t="shared" si="451"/>
        <v/>
      </c>
      <c r="CU531" s="22" t="str">
        <f t="shared" si="452"/>
        <v/>
      </c>
      <c r="CX531" s="106" t="str">
        <f t="shared" si="453"/>
        <v/>
      </c>
      <c r="CY531" s="20" t="str">
        <f t="shared" si="454"/>
        <v/>
      </c>
      <c r="CZ531" s="22" t="str">
        <f t="shared" si="455"/>
        <v/>
      </c>
      <c r="DB531" s="76" t="str">
        <f>IF($H531="", "", COUNTIF($G$11:$G$1010, "&gt;"&amp;$G531)+1+COUNTIF($G$11:$G531, $G531)-1)</f>
        <v/>
      </c>
      <c r="DC531" s="76" t="str">
        <f>IF($H531="", "", COUNTIF($CZ$11:$CZ$1010, "&gt;"&amp;$CZ531)+1+COUNTIF($CZ$11:$CZ531, $CZ531)-1)</f>
        <v/>
      </c>
      <c r="DE531" s="147" t="str">
        <f t="shared" si="456"/>
        <v/>
      </c>
      <c r="DF531" s="148"/>
      <c r="DG531" s="19" t="str">
        <f t="shared" si="457"/>
        <v/>
      </c>
      <c r="DH531" s="153" t="str">
        <f t="shared" si="458"/>
        <v/>
      </c>
      <c r="DI531" s="19" t="str">
        <f t="shared" si="410"/>
        <v/>
      </c>
      <c r="DJ531" s="153" t="str">
        <f t="shared" si="411"/>
        <v/>
      </c>
      <c r="DK531" s="19" t="str">
        <f t="shared" si="412"/>
        <v/>
      </c>
      <c r="DL531" s="153" t="str">
        <f t="shared" si="413"/>
        <v/>
      </c>
      <c r="DM531" s="19" t="str">
        <f t="shared" si="414"/>
        <v/>
      </c>
      <c r="DN531" s="153" t="str">
        <f t="shared" si="415"/>
        <v/>
      </c>
      <c r="DO531" s="19" t="str">
        <f t="shared" si="416"/>
        <v/>
      </c>
      <c r="DP531" s="153" t="str">
        <f t="shared" si="417"/>
        <v/>
      </c>
      <c r="DQ531" s="19" t="str">
        <f t="shared" si="418"/>
        <v/>
      </c>
      <c r="DR531" s="153" t="str">
        <f t="shared" si="419"/>
        <v/>
      </c>
      <c r="DS531" s="19" t="str">
        <f t="shared" si="420"/>
        <v/>
      </c>
      <c r="DT531" s="153" t="str">
        <f t="shared" si="421"/>
        <v/>
      </c>
      <c r="DU531" s="19" t="str">
        <f t="shared" si="422"/>
        <v/>
      </c>
      <c r="DV531" s="153" t="str">
        <f t="shared" si="423"/>
        <v/>
      </c>
      <c r="DW531" s="19" t="str">
        <f t="shared" si="424"/>
        <v/>
      </c>
      <c r="DX531" s="153" t="str">
        <f t="shared" si="425"/>
        <v/>
      </c>
      <c r="DY531" s="19" t="str">
        <f t="shared" si="426"/>
        <v/>
      </c>
      <c r="DZ531" s="153" t="str">
        <f t="shared" si="427"/>
        <v/>
      </c>
      <c r="EA531" s="19" t="str">
        <f t="shared" si="428"/>
        <v/>
      </c>
      <c r="EB531" s="153" t="str">
        <f t="shared" si="429"/>
        <v/>
      </c>
      <c r="EC531" s="19" t="str">
        <f t="shared" si="430"/>
        <v/>
      </c>
      <c r="ED531" s="153" t="str">
        <f t="shared" si="431"/>
        <v/>
      </c>
      <c r="EE531" s="19" t="str">
        <f t="shared" si="432"/>
        <v/>
      </c>
      <c r="EF531" s="153" t="str">
        <f t="shared" si="433"/>
        <v/>
      </c>
      <c r="EG531" s="19" t="str">
        <f t="shared" si="434"/>
        <v/>
      </c>
      <c r="EH531" s="153" t="str">
        <f t="shared" si="435"/>
        <v/>
      </c>
      <c r="EI531" s="19" t="str">
        <f t="shared" si="436"/>
        <v/>
      </c>
      <c r="EJ531" s="153" t="str">
        <f t="shared" si="437"/>
        <v/>
      </c>
      <c r="EK531" s="19" t="str">
        <f t="shared" si="438"/>
        <v/>
      </c>
      <c r="EL531" s="153" t="str">
        <f t="shared" si="439"/>
        <v/>
      </c>
      <c r="EM531" s="19" t="str">
        <f t="shared" si="440"/>
        <v/>
      </c>
      <c r="EN531" s="153" t="str">
        <f t="shared" si="441"/>
        <v/>
      </c>
      <c r="EO531" s="19" t="str">
        <f t="shared" si="442"/>
        <v/>
      </c>
      <c r="EP531" s="153" t="str">
        <f t="shared" si="443"/>
        <v/>
      </c>
      <c r="EQ531" s="19" t="str">
        <f t="shared" si="444"/>
        <v/>
      </c>
      <c r="ER531" s="153" t="str">
        <f t="shared" si="445"/>
        <v/>
      </c>
      <c r="ES531" s="19" t="str">
        <f t="shared" si="446"/>
        <v/>
      </c>
      <c r="ET531" s="153" t="str">
        <f t="shared" si="447"/>
        <v/>
      </c>
    </row>
    <row r="532" spans="1:150" x14ac:dyDescent="0.25">
      <c r="A532" s="31"/>
      <c r="B532" s="91" t="str">
        <f t="shared" si="448"/>
        <v/>
      </c>
      <c r="C532" s="20" t="str">
        <f t="shared" si="408"/>
        <v/>
      </c>
      <c r="D532" s="97" t="str">
        <f t="shared" si="409"/>
        <v/>
      </c>
      <c r="E532" s="62" t="str">
        <f t="shared" si="449"/>
        <v/>
      </c>
      <c r="F532" s="31"/>
      <c r="G532" s="282"/>
      <c r="H532" s="283"/>
      <c r="I532" s="284"/>
      <c r="J532" s="285"/>
      <c r="K532" s="286"/>
      <c r="L532" s="287"/>
      <c r="M532" s="288"/>
      <c r="N532" s="287"/>
      <c r="O532" s="288"/>
      <c r="P532" s="287"/>
      <c r="Q532" s="288"/>
      <c r="R532" s="287"/>
      <c r="S532" s="288"/>
      <c r="T532" s="287"/>
      <c r="U532" s="288"/>
      <c r="V532" s="287"/>
      <c r="W532" s="288"/>
      <c r="X532" s="287"/>
      <c r="Y532" s="288"/>
      <c r="Z532" s="287"/>
      <c r="AA532" s="288"/>
      <c r="AB532" s="287"/>
      <c r="AC532" s="288"/>
      <c r="AD532" s="287"/>
      <c r="AE532" s="288"/>
      <c r="AF532" s="287"/>
      <c r="AG532" s="288"/>
      <c r="AH532" s="287"/>
      <c r="AI532" s="288"/>
      <c r="AJ532" s="287"/>
      <c r="AK532" s="288"/>
      <c r="AL532" s="287"/>
      <c r="AM532" s="288"/>
      <c r="AN532" s="287"/>
      <c r="AO532" s="288"/>
      <c r="AP532" s="287"/>
      <c r="AQ532" s="288"/>
      <c r="AR532" s="287"/>
      <c r="AS532" s="288"/>
      <c r="AT532" s="287"/>
      <c r="AU532" s="288"/>
      <c r="AV532" s="287"/>
      <c r="AW532" s="288"/>
      <c r="AX532" s="287"/>
      <c r="AY532" s="31"/>
      <c r="BA532" s="76" t="str">
        <f t="shared" si="450"/>
        <v/>
      </c>
      <c r="BC532" s="76" t="str">
        <f>IF('Stock List'!$K532="", "", 'Stock List'!$K532)</f>
        <v/>
      </c>
      <c r="BE532" s="106">
        <f>IFERROR(ROUND(((INDEX('Stock List'!$M$11:$M$1010, MATCH(L532, 'Stock List'!$K$11:$K$1010, 0))/INDEX('Stock List'!$L$11:$L$1010, MATCH(L532, 'Stock List'!$K$11:$K$1010, 0)))*K532), 2), 0)</f>
        <v>0</v>
      </c>
      <c r="BF532" s="20"/>
      <c r="BG532" s="20">
        <f>IFERROR(ROUND(((INDEX('Stock List'!$M$11:$M$1010, MATCH(N532, 'Stock List'!$K$11:$K$1010, 0))/INDEX('Stock List'!$L$11:$L$1010, MATCH(N532, 'Stock List'!$K$11:$K$1010, 0)))*M532), 2), 0)</f>
        <v>0</v>
      </c>
      <c r="BH532" s="20"/>
      <c r="BI532" s="20">
        <f>IFERROR(ROUND(((INDEX('Stock List'!$M$11:$M$1010, MATCH(P532, 'Stock List'!$K$11:$K$1010, 0))/INDEX('Stock List'!$L$11:$L$1010, MATCH(P532, 'Stock List'!$K$11:$K$1010, 0)))*O532), 2), 0)</f>
        <v>0</v>
      </c>
      <c r="BJ532" s="20"/>
      <c r="BK532" s="20">
        <f>IFERROR(ROUND(((INDEX('Stock List'!$M$11:$M$1010, MATCH(R532, 'Stock List'!$K$11:$K$1010, 0))/INDEX('Stock List'!$L$11:$L$1010, MATCH(R532, 'Stock List'!$K$11:$K$1010, 0)))*Q532), 2), 0)</f>
        <v>0</v>
      </c>
      <c r="BL532" s="20"/>
      <c r="BM532" s="20">
        <f>IFERROR(ROUND(((INDEX('Stock List'!$M$11:$M$1010, MATCH(T532, 'Stock List'!$K$11:$K$1010, 0))/INDEX('Stock List'!$L$11:$L$1010, MATCH(T532, 'Stock List'!$K$11:$K$1010, 0)))*S532), 2), 0)</f>
        <v>0</v>
      </c>
      <c r="BN532" s="20"/>
      <c r="BO532" s="20">
        <f>IFERROR(ROUND(((INDEX('Stock List'!$M$11:$M$1010, MATCH(V532, 'Stock List'!$K$11:$K$1010, 0))/INDEX('Stock List'!$L$11:$L$1010, MATCH(V532, 'Stock List'!$K$11:$K$1010, 0)))*U532), 2), 0)</f>
        <v>0</v>
      </c>
      <c r="BP532" s="20"/>
      <c r="BQ532" s="20">
        <f>IFERROR(ROUND(((INDEX('Stock List'!$M$11:$M$1010, MATCH(X532, 'Stock List'!$K$11:$K$1010, 0))/INDEX('Stock List'!$L$11:$L$1010, MATCH(X532, 'Stock List'!$K$11:$K$1010, 0)))*W532), 2), 0)</f>
        <v>0</v>
      </c>
      <c r="BR532" s="20"/>
      <c r="BS532" s="20">
        <f>IFERROR(ROUND(((INDEX('Stock List'!$M$11:$M$1010, MATCH(Z532, 'Stock List'!$K$11:$K$1010, 0))/INDEX('Stock List'!$L$11:$L$1010, MATCH(Z532, 'Stock List'!$K$11:$K$1010, 0)))*Y532), 2), 0)</f>
        <v>0</v>
      </c>
      <c r="BT532" s="20"/>
      <c r="BU532" s="20">
        <f>IFERROR(ROUND(((INDEX('Stock List'!$M$11:$M$1010, MATCH(AB532, 'Stock List'!$K$11:$K$1010, 0))/INDEX('Stock List'!$L$11:$L$1010, MATCH(AB532, 'Stock List'!$K$11:$K$1010, 0)))*AA532), 2), 0)</f>
        <v>0</v>
      </c>
      <c r="BV532" s="20"/>
      <c r="BW532" s="20">
        <f>IFERROR(ROUND(((INDEX('Stock List'!$M$11:$M$1010, MATCH(AD532, 'Stock List'!$K$11:$K$1010, 0))/INDEX('Stock List'!$L$11:$L$1010, MATCH(AD532, 'Stock List'!$K$11:$K$1010, 0)))*AC532), 2), 0)</f>
        <v>0</v>
      </c>
      <c r="BX532" s="20"/>
      <c r="BY532" s="20">
        <f>IFERROR(ROUND(((INDEX('Stock List'!$M$11:$M$1010, MATCH(AF532, 'Stock List'!$K$11:$K$1010, 0))/INDEX('Stock List'!$L$11:$L$1010, MATCH(AF532, 'Stock List'!$K$11:$K$1010, 0)))*AE532), 2), 0)</f>
        <v>0</v>
      </c>
      <c r="BZ532" s="20"/>
      <c r="CA532" s="20">
        <f>IFERROR(ROUND(((INDEX('Stock List'!$M$11:$M$1010, MATCH(AH532, 'Stock List'!$K$11:$K$1010, 0))/INDEX('Stock List'!$L$11:$L$1010, MATCH(AH532, 'Stock List'!$K$11:$K$1010, 0)))*AG532), 2), 0)</f>
        <v>0</v>
      </c>
      <c r="CB532" s="20"/>
      <c r="CC532" s="20">
        <f>IFERROR(ROUND(((INDEX('Stock List'!$M$11:$M$1010, MATCH(AJ532, 'Stock List'!$K$11:$K$1010, 0))/INDEX('Stock List'!$L$11:$L$1010, MATCH(AJ532, 'Stock List'!$K$11:$K$1010, 0)))*AI532), 2), 0)</f>
        <v>0</v>
      </c>
      <c r="CD532" s="20"/>
      <c r="CE532" s="20">
        <f>IFERROR(ROUND(((INDEX('Stock List'!$M$11:$M$1010, MATCH(AL532, 'Stock List'!$K$11:$K$1010, 0))/INDEX('Stock List'!$L$11:$L$1010, MATCH(AL532, 'Stock List'!$K$11:$K$1010, 0)))*AK532), 2), 0)</f>
        <v>0</v>
      </c>
      <c r="CF532" s="20"/>
      <c r="CG532" s="20">
        <f>IFERROR(ROUND(((INDEX('Stock List'!$M$11:$M$1010, MATCH(AN532, 'Stock List'!$K$11:$K$1010, 0))/INDEX('Stock List'!$L$11:$L$1010, MATCH(AN532, 'Stock List'!$K$11:$K$1010, 0)))*AM532), 2), 0)</f>
        <v>0</v>
      </c>
      <c r="CH532" s="20"/>
      <c r="CI532" s="20">
        <f>IFERROR(ROUND(((INDEX('Stock List'!$M$11:$M$1010, MATCH(AP532, 'Stock List'!$K$11:$K$1010, 0))/INDEX('Stock List'!$L$11:$L$1010, MATCH(AP532, 'Stock List'!$K$11:$K$1010, 0)))*AO532), 2), 0)</f>
        <v>0</v>
      </c>
      <c r="CJ532" s="20"/>
      <c r="CK532" s="20">
        <f>IFERROR(ROUND(((INDEX('Stock List'!$M$11:$M$1010, MATCH(AR532, 'Stock List'!$K$11:$K$1010, 0))/INDEX('Stock List'!$L$11:$L$1010, MATCH(AR532, 'Stock List'!$K$11:$K$1010, 0)))*AQ532), 2), 0)</f>
        <v>0</v>
      </c>
      <c r="CL532" s="20"/>
      <c r="CM532" s="20">
        <f>IFERROR(ROUND(((INDEX('Stock List'!$M$11:$M$1010, MATCH(AT532, 'Stock List'!$K$11:$K$1010, 0))/INDEX('Stock List'!$L$11:$L$1010, MATCH(AT532, 'Stock List'!$K$11:$K$1010, 0)))*AS532), 2), 0)</f>
        <v>0</v>
      </c>
      <c r="CN532" s="20"/>
      <c r="CO532" s="20">
        <f>IFERROR(ROUND(((INDEX('Stock List'!$M$11:$M$1010, MATCH(AV532, 'Stock List'!$K$11:$K$1010, 0))/INDEX('Stock List'!$L$11:$L$1010, MATCH(AV532, 'Stock List'!$K$11:$K$1010, 0)))*AU532), 2), 0)</f>
        <v>0</v>
      </c>
      <c r="CP532" s="20"/>
      <c r="CQ532" s="20">
        <f>IFERROR(ROUND(((INDEX('Stock List'!$M$11:$M$1010, MATCH(AX532, 'Stock List'!$K$11:$K$1010, 0))/INDEX('Stock List'!$L$11:$L$1010, MATCH(AX532, 'Stock List'!$K$11:$K$1010, 0)))*AW532), 2), 0)</f>
        <v>0</v>
      </c>
      <c r="CR532" s="22"/>
      <c r="CT532" s="106" t="str">
        <f t="shared" si="451"/>
        <v/>
      </c>
      <c r="CU532" s="22" t="str">
        <f t="shared" si="452"/>
        <v/>
      </c>
      <c r="CX532" s="106" t="str">
        <f t="shared" si="453"/>
        <v/>
      </c>
      <c r="CY532" s="20" t="str">
        <f t="shared" si="454"/>
        <v/>
      </c>
      <c r="CZ532" s="22" t="str">
        <f t="shared" si="455"/>
        <v/>
      </c>
      <c r="DB532" s="76" t="str">
        <f>IF($H532="", "", COUNTIF($G$11:$G$1010, "&gt;"&amp;$G532)+1+COUNTIF($G$11:$G532, $G532)-1)</f>
        <v/>
      </c>
      <c r="DC532" s="76" t="str">
        <f>IF($H532="", "", COUNTIF($CZ$11:$CZ$1010, "&gt;"&amp;$CZ532)+1+COUNTIF($CZ$11:$CZ532, $CZ532)-1)</f>
        <v/>
      </c>
      <c r="DE532" s="147" t="str">
        <f t="shared" si="456"/>
        <v/>
      </c>
      <c r="DF532" s="148"/>
      <c r="DG532" s="19" t="str">
        <f t="shared" si="457"/>
        <v/>
      </c>
      <c r="DH532" s="153" t="str">
        <f t="shared" si="458"/>
        <v/>
      </c>
      <c r="DI532" s="19" t="str">
        <f t="shared" si="410"/>
        <v/>
      </c>
      <c r="DJ532" s="153" t="str">
        <f t="shared" si="411"/>
        <v/>
      </c>
      <c r="DK532" s="19" t="str">
        <f t="shared" si="412"/>
        <v/>
      </c>
      <c r="DL532" s="153" t="str">
        <f t="shared" si="413"/>
        <v/>
      </c>
      <c r="DM532" s="19" t="str">
        <f t="shared" si="414"/>
        <v/>
      </c>
      <c r="DN532" s="153" t="str">
        <f t="shared" si="415"/>
        <v/>
      </c>
      <c r="DO532" s="19" t="str">
        <f t="shared" si="416"/>
        <v/>
      </c>
      <c r="DP532" s="153" t="str">
        <f t="shared" si="417"/>
        <v/>
      </c>
      <c r="DQ532" s="19" t="str">
        <f t="shared" si="418"/>
        <v/>
      </c>
      <c r="DR532" s="153" t="str">
        <f t="shared" si="419"/>
        <v/>
      </c>
      <c r="DS532" s="19" t="str">
        <f t="shared" si="420"/>
        <v/>
      </c>
      <c r="DT532" s="153" t="str">
        <f t="shared" si="421"/>
        <v/>
      </c>
      <c r="DU532" s="19" t="str">
        <f t="shared" si="422"/>
        <v/>
      </c>
      <c r="DV532" s="153" t="str">
        <f t="shared" si="423"/>
        <v/>
      </c>
      <c r="DW532" s="19" t="str">
        <f t="shared" si="424"/>
        <v/>
      </c>
      <c r="DX532" s="153" t="str">
        <f t="shared" si="425"/>
        <v/>
      </c>
      <c r="DY532" s="19" t="str">
        <f t="shared" si="426"/>
        <v/>
      </c>
      <c r="DZ532" s="153" t="str">
        <f t="shared" si="427"/>
        <v/>
      </c>
      <c r="EA532" s="19" t="str">
        <f t="shared" si="428"/>
        <v/>
      </c>
      <c r="EB532" s="153" t="str">
        <f t="shared" si="429"/>
        <v/>
      </c>
      <c r="EC532" s="19" t="str">
        <f t="shared" si="430"/>
        <v/>
      </c>
      <c r="ED532" s="153" t="str">
        <f t="shared" si="431"/>
        <v/>
      </c>
      <c r="EE532" s="19" t="str">
        <f t="shared" si="432"/>
        <v/>
      </c>
      <c r="EF532" s="153" t="str">
        <f t="shared" si="433"/>
        <v/>
      </c>
      <c r="EG532" s="19" t="str">
        <f t="shared" si="434"/>
        <v/>
      </c>
      <c r="EH532" s="153" t="str">
        <f t="shared" si="435"/>
        <v/>
      </c>
      <c r="EI532" s="19" t="str">
        <f t="shared" si="436"/>
        <v/>
      </c>
      <c r="EJ532" s="153" t="str">
        <f t="shared" si="437"/>
        <v/>
      </c>
      <c r="EK532" s="19" t="str">
        <f t="shared" si="438"/>
        <v/>
      </c>
      <c r="EL532" s="153" t="str">
        <f t="shared" si="439"/>
        <v/>
      </c>
      <c r="EM532" s="19" t="str">
        <f t="shared" si="440"/>
        <v/>
      </c>
      <c r="EN532" s="153" t="str">
        <f t="shared" si="441"/>
        <v/>
      </c>
      <c r="EO532" s="19" t="str">
        <f t="shared" si="442"/>
        <v/>
      </c>
      <c r="EP532" s="153" t="str">
        <f t="shared" si="443"/>
        <v/>
      </c>
      <c r="EQ532" s="19" t="str">
        <f t="shared" si="444"/>
        <v/>
      </c>
      <c r="ER532" s="153" t="str">
        <f t="shared" si="445"/>
        <v/>
      </c>
      <c r="ES532" s="19" t="str">
        <f t="shared" si="446"/>
        <v/>
      </c>
      <c r="ET532" s="153" t="str">
        <f t="shared" si="447"/>
        <v/>
      </c>
    </row>
    <row r="533" spans="1:150" x14ac:dyDescent="0.25">
      <c r="A533" s="31"/>
      <c r="B533" s="91" t="str">
        <f t="shared" si="448"/>
        <v/>
      </c>
      <c r="C533" s="20" t="str">
        <f t="shared" si="408"/>
        <v/>
      </c>
      <c r="D533" s="97" t="str">
        <f t="shared" si="409"/>
        <v/>
      </c>
      <c r="E533" s="62" t="str">
        <f t="shared" si="449"/>
        <v/>
      </c>
      <c r="F533" s="31"/>
      <c r="G533" s="282"/>
      <c r="H533" s="283"/>
      <c r="I533" s="284"/>
      <c r="J533" s="285"/>
      <c r="K533" s="286"/>
      <c r="L533" s="287"/>
      <c r="M533" s="288"/>
      <c r="N533" s="287"/>
      <c r="O533" s="288"/>
      <c r="P533" s="287"/>
      <c r="Q533" s="288"/>
      <c r="R533" s="287"/>
      <c r="S533" s="288"/>
      <c r="T533" s="287"/>
      <c r="U533" s="288"/>
      <c r="V533" s="287"/>
      <c r="W533" s="288"/>
      <c r="X533" s="287"/>
      <c r="Y533" s="288"/>
      <c r="Z533" s="287"/>
      <c r="AA533" s="288"/>
      <c r="AB533" s="287"/>
      <c r="AC533" s="288"/>
      <c r="AD533" s="287"/>
      <c r="AE533" s="288"/>
      <c r="AF533" s="287"/>
      <c r="AG533" s="288"/>
      <c r="AH533" s="287"/>
      <c r="AI533" s="288"/>
      <c r="AJ533" s="287"/>
      <c r="AK533" s="288"/>
      <c r="AL533" s="287"/>
      <c r="AM533" s="288"/>
      <c r="AN533" s="287"/>
      <c r="AO533" s="288"/>
      <c r="AP533" s="287"/>
      <c r="AQ533" s="288"/>
      <c r="AR533" s="287"/>
      <c r="AS533" s="288"/>
      <c r="AT533" s="287"/>
      <c r="AU533" s="288"/>
      <c r="AV533" s="287"/>
      <c r="AW533" s="288"/>
      <c r="AX533" s="287"/>
      <c r="AY533" s="31"/>
      <c r="BA533" s="76" t="str">
        <f t="shared" si="450"/>
        <v/>
      </c>
      <c r="BC533" s="76" t="str">
        <f>IF('Stock List'!$K533="", "", 'Stock List'!$K533)</f>
        <v/>
      </c>
      <c r="BE533" s="106">
        <f>IFERROR(ROUND(((INDEX('Stock List'!$M$11:$M$1010, MATCH(L533, 'Stock List'!$K$11:$K$1010, 0))/INDEX('Stock List'!$L$11:$L$1010, MATCH(L533, 'Stock List'!$K$11:$K$1010, 0)))*K533), 2), 0)</f>
        <v>0</v>
      </c>
      <c r="BF533" s="20"/>
      <c r="BG533" s="20">
        <f>IFERROR(ROUND(((INDEX('Stock List'!$M$11:$M$1010, MATCH(N533, 'Stock List'!$K$11:$K$1010, 0))/INDEX('Stock List'!$L$11:$L$1010, MATCH(N533, 'Stock List'!$K$11:$K$1010, 0)))*M533), 2), 0)</f>
        <v>0</v>
      </c>
      <c r="BH533" s="20"/>
      <c r="BI533" s="20">
        <f>IFERROR(ROUND(((INDEX('Stock List'!$M$11:$M$1010, MATCH(P533, 'Stock List'!$K$11:$K$1010, 0))/INDEX('Stock List'!$L$11:$L$1010, MATCH(P533, 'Stock List'!$K$11:$K$1010, 0)))*O533), 2), 0)</f>
        <v>0</v>
      </c>
      <c r="BJ533" s="20"/>
      <c r="BK533" s="20">
        <f>IFERROR(ROUND(((INDEX('Stock List'!$M$11:$M$1010, MATCH(R533, 'Stock List'!$K$11:$K$1010, 0))/INDEX('Stock List'!$L$11:$L$1010, MATCH(R533, 'Stock List'!$K$11:$K$1010, 0)))*Q533), 2), 0)</f>
        <v>0</v>
      </c>
      <c r="BL533" s="20"/>
      <c r="BM533" s="20">
        <f>IFERROR(ROUND(((INDEX('Stock List'!$M$11:$M$1010, MATCH(T533, 'Stock List'!$K$11:$K$1010, 0))/INDEX('Stock List'!$L$11:$L$1010, MATCH(T533, 'Stock List'!$K$11:$K$1010, 0)))*S533), 2), 0)</f>
        <v>0</v>
      </c>
      <c r="BN533" s="20"/>
      <c r="BO533" s="20">
        <f>IFERROR(ROUND(((INDEX('Stock List'!$M$11:$M$1010, MATCH(V533, 'Stock List'!$K$11:$K$1010, 0))/INDEX('Stock List'!$L$11:$L$1010, MATCH(V533, 'Stock List'!$K$11:$K$1010, 0)))*U533), 2), 0)</f>
        <v>0</v>
      </c>
      <c r="BP533" s="20"/>
      <c r="BQ533" s="20">
        <f>IFERROR(ROUND(((INDEX('Stock List'!$M$11:$M$1010, MATCH(X533, 'Stock List'!$K$11:$K$1010, 0))/INDEX('Stock List'!$L$11:$L$1010, MATCH(X533, 'Stock List'!$K$11:$K$1010, 0)))*W533), 2), 0)</f>
        <v>0</v>
      </c>
      <c r="BR533" s="20"/>
      <c r="BS533" s="20">
        <f>IFERROR(ROUND(((INDEX('Stock List'!$M$11:$M$1010, MATCH(Z533, 'Stock List'!$K$11:$K$1010, 0))/INDEX('Stock List'!$L$11:$L$1010, MATCH(Z533, 'Stock List'!$K$11:$K$1010, 0)))*Y533), 2), 0)</f>
        <v>0</v>
      </c>
      <c r="BT533" s="20"/>
      <c r="BU533" s="20">
        <f>IFERROR(ROUND(((INDEX('Stock List'!$M$11:$M$1010, MATCH(AB533, 'Stock List'!$K$11:$K$1010, 0))/INDEX('Stock List'!$L$11:$L$1010, MATCH(AB533, 'Stock List'!$K$11:$K$1010, 0)))*AA533), 2), 0)</f>
        <v>0</v>
      </c>
      <c r="BV533" s="20"/>
      <c r="BW533" s="20">
        <f>IFERROR(ROUND(((INDEX('Stock List'!$M$11:$M$1010, MATCH(AD533, 'Stock List'!$K$11:$K$1010, 0))/INDEX('Stock List'!$L$11:$L$1010, MATCH(AD533, 'Stock List'!$K$11:$K$1010, 0)))*AC533), 2), 0)</f>
        <v>0</v>
      </c>
      <c r="BX533" s="20"/>
      <c r="BY533" s="20">
        <f>IFERROR(ROUND(((INDEX('Stock List'!$M$11:$M$1010, MATCH(AF533, 'Stock List'!$K$11:$K$1010, 0))/INDEX('Stock List'!$L$11:$L$1010, MATCH(AF533, 'Stock List'!$K$11:$K$1010, 0)))*AE533), 2), 0)</f>
        <v>0</v>
      </c>
      <c r="BZ533" s="20"/>
      <c r="CA533" s="20">
        <f>IFERROR(ROUND(((INDEX('Stock List'!$M$11:$M$1010, MATCH(AH533, 'Stock List'!$K$11:$K$1010, 0))/INDEX('Stock List'!$L$11:$L$1010, MATCH(AH533, 'Stock List'!$K$11:$K$1010, 0)))*AG533), 2), 0)</f>
        <v>0</v>
      </c>
      <c r="CB533" s="20"/>
      <c r="CC533" s="20">
        <f>IFERROR(ROUND(((INDEX('Stock List'!$M$11:$M$1010, MATCH(AJ533, 'Stock List'!$K$11:$K$1010, 0))/INDEX('Stock List'!$L$11:$L$1010, MATCH(AJ533, 'Stock List'!$K$11:$K$1010, 0)))*AI533), 2), 0)</f>
        <v>0</v>
      </c>
      <c r="CD533" s="20"/>
      <c r="CE533" s="20">
        <f>IFERROR(ROUND(((INDEX('Stock List'!$M$11:$M$1010, MATCH(AL533, 'Stock List'!$K$11:$K$1010, 0))/INDEX('Stock List'!$L$11:$L$1010, MATCH(AL533, 'Stock List'!$K$11:$K$1010, 0)))*AK533), 2), 0)</f>
        <v>0</v>
      </c>
      <c r="CF533" s="20"/>
      <c r="CG533" s="20">
        <f>IFERROR(ROUND(((INDEX('Stock List'!$M$11:$M$1010, MATCH(AN533, 'Stock List'!$K$11:$K$1010, 0))/INDEX('Stock List'!$L$11:$L$1010, MATCH(AN533, 'Stock List'!$K$11:$K$1010, 0)))*AM533), 2), 0)</f>
        <v>0</v>
      </c>
      <c r="CH533" s="20"/>
      <c r="CI533" s="20">
        <f>IFERROR(ROUND(((INDEX('Stock List'!$M$11:$M$1010, MATCH(AP533, 'Stock List'!$K$11:$K$1010, 0))/INDEX('Stock List'!$L$11:$L$1010, MATCH(AP533, 'Stock List'!$K$11:$K$1010, 0)))*AO533), 2), 0)</f>
        <v>0</v>
      </c>
      <c r="CJ533" s="20"/>
      <c r="CK533" s="20">
        <f>IFERROR(ROUND(((INDEX('Stock List'!$M$11:$M$1010, MATCH(AR533, 'Stock List'!$K$11:$K$1010, 0))/INDEX('Stock List'!$L$11:$L$1010, MATCH(AR533, 'Stock List'!$K$11:$K$1010, 0)))*AQ533), 2), 0)</f>
        <v>0</v>
      </c>
      <c r="CL533" s="20"/>
      <c r="CM533" s="20">
        <f>IFERROR(ROUND(((INDEX('Stock List'!$M$11:$M$1010, MATCH(AT533, 'Stock List'!$K$11:$K$1010, 0))/INDEX('Stock List'!$L$11:$L$1010, MATCH(AT533, 'Stock List'!$K$11:$K$1010, 0)))*AS533), 2), 0)</f>
        <v>0</v>
      </c>
      <c r="CN533" s="20"/>
      <c r="CO533" s="20">
        <f>IFERROR(ROUND(((INDEX('Stock List'!$M$11:$M$1010, MATCH(AV533, 'Stock List'!$K$11:$K$1010, 0))/INDEX('Stock List'!$L$11:$L$1010, MATCH(AV533, 'Stock List'!$K$11:$K$1010, 0)))*AU533), 2), 0)</f>
        <v>0</v>
      </c>
      <c r="CP533" s="20"/>
      <c r="CQ533" s="20">
        <f>IFERROR(ROUND(((INDEX('Stock List'!$M$11:$M$1010, MATCH(AX533, 'Stock List'!$K$11:$K$1010, 0))/INDEX('Stock List'!$L$11:$L$1010, MATCH(AX533, 'Stock List'!$K$11:$K$1010, 0)))*AW533), 2), 0)</f>
        <v>0</v>
      </c>
      <c r="CR533" s="22"/>
      <c r="CT533" s="106" t="str">
        <f t="shared" si="451"/>
        <v/>
      </c>
      <c r="CU533" s="22" t="str">
        <f t="shared" si="452"/>
        <v/>
      </c>
      <c r="CX533" s="106" t="str">
        <f t="shared" si="453"/>
        <v/>
      </c>
      <c r="CY533" s="20" t="str">
        <f t="shared" si="454"/>
        <v/>
      </c>
      <c r="CZ533" s="22" t="str">
        <f t="shared" si="455"/>
        <v/>
      </c>
      <c r="DB533" s="76" t="str">
        <f>IF($H533="", "", COUNTIF($G$11:$G$1010, "&gt;"&amp;$G533)+1+COUNTIF($G$11:$G533, $G533)-1)</f>
        <v/>
      </c>
      <c r="DC533" s="76" t="str">
        <f>IF($H533="", "", COUNTIF($CZ$11:$CZ$1010, "&gt;"&amp;$CZ533)+1+COUNTIF($CZ$11:$CZ533, $CZ533)-1)</f>
        <v/>
      </c>
      <c r="DE533" s="147" t="str">
        <f t="shared" si="456"/>
        <v/>
      </c>
      <c r="DF533" s="148"/>
      <c r="DG533" s="19" t="str">
        <f t="shared" si="457"/>
        <v/>
      </c>
      <c r="DH533" s="153" t="str">
        <f t="shared" si="458"/>
        <v/>
      </c>
      <c r="DI533" s="19" t="str">
        <f t="shared" si="410"/>
        <v/>
      </c>
      <c r="DJ533" s="153" t="str">
        <f t="shared" si="411"/>
        <v/>
      </c>
      <c r="DK533" s="19" t="str">
        <f t="shared" si="412"/>
        <v/>
      </c>
      <c r="DL533" s="153" t="str">
        <f t="shared" si="413"/>
        <v/>
      </c>
      <c r="DM533" s="19" t="str">
        <f t="shared" si="414"/>
        <v/>
      </c>
      <c r="DN533" s="153" t="str">
        <f t="shared" si="415"/>
        <v/>
      </c>
      <c r="DO533" s="19" t="str">
        <f t="shared" si="416"/>
        <v/>
      </c>
      <c r="DP533" s="153" t="str">
        <f t="shared" si="417"/>
        <v/>
      </c>
      <c r="DQ533" s="19" t="str">
        <f t="shared" si="418"/>
        <v/>
      </c>
      <c r="DR533" s="153" t="str">
        <f t="shared" si="419"/>
        <v/>
      </c>
      <c r="DS533" s="19" t="str">
        <f t="shared" si="420"/>
        <v/>
      </c>
      <c r="DT533" s="153" t="str">
        <f t="shared" si="421"/>
        <v/>
      </c>
      <c r="DU533" s="19" t="str">
        <f t="shared" si="422"/>
        <v/>
      </c>
      <c r="DV533" s="153" t="str">
        <f t="shared" si="423"/>
        <v/>
      </c>
      <c r="DW533" s="19" t="str">
        <f t="shared" si="424"/>
        <v/>
      </c>
      <c r="DX533" s="153" t="str">
        <f t="shared" si="425"/>
        <v/>
      </c>
      <c r="DY533" s="19" t="str">
        <f t="shared" si="426"/>
        <v/>
      </c>
      <c r="DZ533" s="153" t="str">
        <f t="shared" si="427"/>
        <v/>
      </c>
      <c r="EA533" s="19" t="str">
        <f t="shared" si="428"/>
        <v/>
      </c>
      <c r="EB533" s="153" t="str">
        <f t="shared" si="429"/>
        <v/>
      </c>
      <c r="EC533" s="19" t="str">
        <f t="shared" si="430"/>
        <v/>
      </c>
      <c r="ED533" s="153" t="str">
        <f t="shared" si="431"/>
        <v/>
      </c>
      <c r="EE533" s="19" t="str">
        <f t="shared" si="432"/>
        <v/>
      </c>
      <c r="EF533" s="153" t="str">
        <f t="shared" si="433"/>
        <v/>
      </c>
      <c r="EG533" s="19" t="str">
        <f t="shared" si="434"/>
        <v/>
      </c>
      <c r="EH533" s="153" t="str">
        <f t="shared" si="435"/>
        <v/>
      </c>
      <c r="EI533" s="19" t="str">
        <f t="shared" si="436"/>
        <v/>
      </c>
      <c r="EJ533" s="153" t="str">
        <f t="shared" si="437"/>
        <v/>
      </c>
      <c r="EK533" s="19" t="str">
        <f t="shared" si="438"/>
        <v/>
      </c>
      <c r="EL533" s="153" t="str">
        <f t="shared" si="439"/>
        <v/>
      </c>
      <c r="EM533" s="19" t="str">
        <f t="shared" si="440"/>
        <v/>
      </c>
      <c r="EN533" s="153" t="str">
        <f t="shared" si="441"/>
        <v/>
      </c>
      <c r="EO533" s="19" t="str">
        <f t="shared" si="442"/>
        <v/>
      </c>
      <c r="EP533" s="153" t="str">
        <f t="shared" si="443"/>
        <v/>
      </c>
      <c r="EQ533" s="19" t="str">
        <f t="shared" si="444"/>
        <v/>
      </c>
      <c r="ER533" s="153" t="str">
        <f t="shared" si="445"/>
        <v/>
      </c>
      <c r="ES533" s="19" t="str">
        <f t="shared" si="446"/>
        <v/>
      </c>
      <c r="ET533" s="153" t="str">
        <f t="shared" si="447"/>
        <v/>
      </c>
    </row>
    <row r="534" spans="1:150" x14ac:dyDescent="0.25">
      <c r="A534" s="31"/>
      <c r="B534" s="91" t="str">
        <f t="shared" si="448"/>
        <v/>
      </c>
      <c r="C534" s="20" t="str">
        <f t="shared" si="408"/>
        <v/>
      </c>
      <c r="D534" s="97" t="str">
        <f t="shared" si="409"/>
        <v/>
      </c>
      <c r="E534" s="62" t="str">
        <f t="shared" si="449"/>
        <v/>
      </c>
      <c r="F534" s="31"/>
      <c r="G534" s="282"/>
      <c r="H534" s="283"/>
      <c r="I534" s="284"/>
      <c r="J534" s="285"/>
      <c r="K534" s="286"/>
      <c r="L534" s="287"/>
      <c r="M534" s="288"/>
      <c r="N534" s="287"/>
      <c r="O534" s="288"/>
      <c r="P534" s="287"/>
      <c r="Q534" s="288"/>
      <c r="R534" s="287"/>
      <c r="S534" s="288"/>
      <c r="T534" s="287"/>
      <c r="U534" s="288"/>
      <c r="V534" s="287"/>
      <c r="W534" s="288"/>
      <c r="X534" s="287"/>
      <c r="Y534" s="288"/>
      <c r="Z534" s="287"/>
      <c r="AA534" s="288"/>
      <c r="AB534" s="287"/>
      <c r="AC534" s="288"/>
      <c r="AD534" s="287"/>
      <c r="AE534" s="288"/>
      <c r="AF534" s="287"/>
      <c r="AG534" s="288"/>
      <c r="AH534" s="287"/>
      <c r="AI534" s="288"/>
      <c r="AJ534" s="287"/>
      <c r="AK534" s="288"/>
      <c r="AL534" s="287"/>
      <c r="AM534" s="288"/>
      <c r="AN534" s="287"/>
      <c r="AO534" s="288"/>
      <c r="AP534" s="287"/>
      <c r="AQ534" s="288"/>
      <c r="AR534" s="287"/>
      <c r="AS534" s="288"/>
      <c r="AT534" s="287"/>
      <c r="AU534" s="288"/>
      <c r="AV534" s="287"/>
      <c r="AW534" s="288"/>
      <c r="AX534" s="287"/>
      <c r="AY534" s="31"/>
      <c r="BA534" s="76" t="str">
        <f t="shared" si="450"/>
        <v/>
      </c>
      <c r="BC534" s="76" t="str">
        <f>IF('Stock List'!$K534="", "", 'Stock List'!$K534)</f>
        <v/>
      </c>
      <c r="BE534" s="106">
        <f>IFERROR(ROUND(((INDEX('Stock List'!$M$11:$M$1010, MATCH(L534, 'Stock List'!$K$11:$K$1010, 0))/INDEX('Stock List'!$L$11:$L$1010, MATCH(L534, 'Stock List'!$K$11:$K$1010, 0)))*K534), 2), 0)</f>
        <v>0</v>
      </c>
      <c r="BF534" s="20"/>
      <c r="BG534" s="20">
        <f>IFERROR(ROUND(((INDEX('Stock List'!$M$11:$M$1010, MATCH(N534, 'Stock List'!$K$11:$K$1010, 0))/INDEX('Stock List'!$L$11:$L$1010, MATCH(N534, 'Stock List'!$K$11:$K$1010, 0)))*M534), 2), 0)</f>
        <v>0</v>
      </c>
      <c r="BH534" s="20"/>
      <c r="BI534" s="20">
        <f>IFERROR(ROUND(((INDEX('Stock List'!$M$11:$M$1010, MATCH(P534, 'Stock List'!$K$11:$K$1010, 0))/INDEX('Stock List'!$L$11:$L$1010, MATCH(P534, 'Stock List'!$K$11:$K$1010, 0)))*O534), 2), 0)</f>
        <v>0</v>
      </c>
      <c r="BJ534" s="20"/>
      <c r="BK534" s="20">
        <f>IFERROR(ROUND(((INDEX('Stock List'!$M$11:$M$1010, MATCH(R534, 'Stock List'!$K$11:$K$1010, 0))/INDEX('Stock List'!$L$11:$L$1010, MATCH(R534, 'Stock List'!$K$11:$K$1010, 0)))*Q534), 2), 0)</f>
        <v>0</v>
      </c>
      <c r="BL534" s="20"/>
      <c r="BM534" s="20">
        <f>IFERROR(ROUND(((INDEX('Stock List'!$M$11:$M$1010, MATCH(T534, 'Stock List'!$K$11:$K$1010, 0))/INDEX('Stock List'!$L$11:$L$1010, MATCH(T534, 'Stock List'!$K$11:$K$1010, 0)))*S534), 2), 0)</f>
        <v>0</v>
      </c>
      <c r="BN534" s="20"/>
      <c r="BO534" s="20">
        <f>IFERROR(ROUND(((INDEX('Stock List'!$M$11:$M$1010, MATCH(V534, 'Stock List'!$K$11:$K$1010, 0))/INDEX('Stock List'!$L$11:$L$1010, MATCH(V534, 'Stock List'!$K$11:$K$1010, 0)))*U534), 2), 0)</f>
        <v>0</v>
      </c>
      <c r="BP534" s="20"/>
      <c r="BQ534" s="20">
        <f>IFERROR(ROUND(((INDEX('Stock List'!$M$11:$M$1010, MATCH(X534, 'Stock List'!$K$11:$K$1010, 0))/INDEX('Stock List'!$L$11:$L$1010, MATCH(X534, 'Stock List'!$K$11:$K$1010, 0)))*W534), 2), 0)</f>
        <v>0</v>
      </c>
      <c r="BR534" s="20"/>
      <c r="BS534" s="20">
        <f>IFERROR(ROUND(((INDEX('Stock List'!$M$11:$M$1010, MATCH(Z534, 'Stock List'!$K$11:$K$1010, 0))/INDEX('Stock List'!$L$11:$L$1010, MATCH(Z534, 'Stock List'!$K$11:$K$1010, 0)))*Y534), 2), 0)</f>
        <v>0</v>
      </c>
      <c r="BT534" s="20"/>
      <c r="BU534" s="20">
        <f>IFERROR(ROUND(((INDEX('Stock List'!$M$11:$M$1010, MATCH(AB534, 'Stock List'!$K$11:$K$1010, 0))/INDEX('Stock List'!$L$11:$L$1010, MATCH(AB534, 'Stock List'!$K$11:$K$1010, 0)))*AA534), 2), 0)</f>
        <v>0</v>
      </c>
      <c r="BV534" s="20"/>
      <c r="BW534" s="20">
        <f>IFERROR(ROUND(((INDEX('Stock List'!$M$11:$M$1010, MATCH(AD534, 'Stock List'!$K$11:$K$1010, 0))/INDEX('Stock List'!$L$11:$L$1010, MATCH(AD534, 'Stock List'!$K$11:$K$1010, 0)))*AC534), 2), 0)</f>
        <v>0</v>
      </c>
      <c r="BX534" s="20"/>
      <c r="BY534" s="20">
        <f>IFERROR(ROUND(((INDEX('Stock List'!$M$11:$M$1010, MATCH(AF534, 'Stock List'!$K$11:$K$1010, 0))/INDEX('Stock List'!$L$11:$L$1010, MATCH(AF534, 'Stock List'!$K$11:$K$1010, 0)))*AE534), 2), 0)</f>
        <v>0</v>
      </c>
      <c r="BZ534" s="20"/>
      <c r="CA534" s="20">
        <f>IFERROR(ROUND(((INDEX('Stock List'!$M$11:$M$1010, MATCH(AH534, 'Stock List'!$K$11:$K$1010, 0))/INDEX('Stock List'!$L$11:$L$1010, MATCH(AH534, 'Stock List'!$K$11:$K$1010, 0)))*AG534), 2), 0)</f>
        <v>0</v>
      </c>
      <c r="CB534" s="20"/>
      <c r="CC534" s="20">
        <f>IFERROR(ROUND(((INDEX('Stock List'!$M$11:$M$1010, MATCH(AJ534, 'Stock List'!$K$11:$K$1010, 0))/INDEX('Stock List'!$L$11:$L$1010, MATCH(AJ534, 'Stock List'!$K$11:$K$1010, 0)))*AI534), 2), 0)</f>
        <v>0</v>
      </c>
      <c r="CD534" s="20"/>
      <c r="CE534" s="20">
        <f>IFERROR(ROUND(((INDEX('Stock List'!$M$11:$M$1010, MATCH(AL534, 'Stock List'!$K$11:$K$1010, 0))/INDEX('Stock List'!$L$11:$L$1010, MATCH(AL534, 'Stock List'!$K$11:$K$1010, 0)))*AK534), 2), 0)</f>
        <v>0</v>
      </c>
      <c r="CF534" s="20"/>
      <c r="CG534" s="20">
        <f>IFERROR(ROUND(((INDEX('Stock List'!$M$11:$M$1010, MATCH(AN534, 'Stock List'!$K$11:$K$1010, 0))/INDEX('Stock List'!$L$11:$L$1010, MATCH(AN534, 'Stock List'!$K$11:$K$1010, 0)))*AM534), 2), 0)</f>
        <v>0</v>
      </c>
      <c r="CH534" s="20"/>
      <c r="CI534" s="20">
        <f>IFERROR(ROUND(((INDEX('Stock List'!$M$11:$M$1010, MATCH(AP534, 'Stock List'!$K$11:$K$1010, 0))/INDEX('Stock List'!$L$11:$L$1010, MATCH(AP534, 'Stock List'!$K$11:$K$1010, 0)))*AO534), 2), 0)</f>
        <v>0</v>
      </c>
      <c r="CJ534" s="20"/>
      <c r="CK534" s="20">
        <f>IFERROR(ROUND(((INDEX('Stock List'!$M$11:$M$1010, MATCH(AR534, 'Stock List'!$K$11:$K$1010, 0))/INDEX('Stock List'!$L$11:$L$1010, MATCH(AR534, 'Stock List'!$K$11:$K$1010, 0)))*AQ534), 2), 0)</f>
        <v>0</v>
      </c>
      <c r="CL534" s="20"/>
      <c r="CM534" s="20">
        <f>IFERROR(ROUND(((INDEX('Stock List'!$M$11:$M$1010, MATCH(AT534, 'Stock List'!$K$11:$K$1010, 0))/INDEX('Stock List'!$L$11:$L$1010, MATCH(AT534, 'Stock List'!$K$11:$K$1010, 0)))*AS534), 2), 0)</f>
        <v>0</v>
      </c>
      <c r="CN534" s="20"/>
      <c r="CO534" s="20">
        <f>IFERROR(ROUND(((INDEX('Stock List'!$M$11:$M$1010, MATCH(AV534, 'Stock List'!$K$11:$K$1010, 0))/INDEX('Stock List'!$L$11:$L$1010, MATCH(AV534, 'Stock List'!$K$11:$K$1010, 0)))*AU534), 2), 0)</f>
        <v>0</v>
      </c>
      <c r="CP534" s="20"/>
      <c r="CQ534" s="20">
        <f>IFERROR(ROUND(((INDEX('Stock List'!$M$11:$M$1010, MATCH(AX534, 'Stock List'!$K$11:$K$1010, 0))/INDEX('Stock List'!$L$11:$L$1010, MATCH(AX534, 'Stock List'!$K$11:$K$1010, 0)))*AW534), 2), 0)</f>
        <v>0</v>
      </c>
      <c r="CR534" s="22"/>
      <c r="CT534" s="106" t="str">
        <f t="shared" si="451"/>
        <v/>
      </c>
      <c r="CU534" s="22" t="str">
        <f t="shared" si="452"/>
        <v/>
      </c>
      <c r="CX534" s="106" t="str">
        <f t="shared" si="453"/>
        <v/>
      </c>
      <c r="CY534" s="20" t="str">
        <f t="shared" si="454"/>
        <v/>
      </c>
      <c r="CZ534" s="22" t="str">
        <f t="shared" si="455"/>
        <v/>
      </c>
      <c r="DB534" s="76" t="str">
        <f>IF($H534="", "", COUNTIF($G$11:$G$1010, "&gt;"&amp;$G534)+1+COUNTIF($G$11:$G534, $G534)-1)</f>
        <v/>
      </c>
      <c r="DC534" s="76" t="str">
        <f>IF($H534="", "", COUNTIF($CZ$11:$CZ$1010, "&gt;"&amp;$CZ534)+1+COUNTIF($CZ$11:$CZ534, $CZ534)-1)</f>
        <v/>
      </c>
      <c r="DE534" s="147" t="str">
        <f t="shared" si="456"/>
        <v/>
      </c>
      <c r="DF534" s="148"/>
      <c r="DG534" s="19" t="str">
        <f t="shared" si="457"/>
        <v/>
      </c>
      <c r="DH534" s="153" t="str">
        <f t="shared" si="458"/>
        <v/>
      </c>
      <c r="DI534" s="19" t="str">
        <f t="shared" si="410"/>
        <v/>
      </c>
      <c r="DJ534" s="153" t="str">
        <f t="shared" si="411"/>
        <v/>
      </c>
      <c r="DK534" s="19" t="str">
        <f t="shared" si="412"/>
        <v/>
      </c>
      <c r="DL534" s="153" t="str">
        <f t="shared" si="413"/>
        <v/>
      </c>
      <c r="DM534" s="19" t="str">
        <f t="shared" si="414"/>
        <v/>
      </c>
      <c r="DN534" s="153" t="str">
        <f t="shared" si="415"/>
        <v/>
      </c>
      <c r="DO534" s="19" t="str">
        <f t="shared" si="416"/>
        <v/>
      </c>
      <c r="DP534" s="153" t="str">
        <f t="shared" si="417"/>
        <v/>
      </c>
      <c r="DQ534" s="19" t="str">
        <f t="shared" si="418"/>
        <v/>
      </c>
      <c r="DR534" s="153" t="str">
        <f t="shared" si="419"/>
        <v/>
      </c>
      <c r="DS534" s="19" t="str">
        <f t="shared" si="420"/>
        <v/>
      </c>
      <c r="DT534" s="153" t="str">
        <f t="shared" si="421"/>
        <v/>
      </c>
      <c r="DU534" s="19" t="str">
        <f t="shared" si="422"/>
        <v/>
      </c>
      <c r="DV534" s="153" t="str">
        <f t="shared" si="423"/>
        <v/>
      </c>
      <c r="DW534" s="19" t="str">
        <f t="shared" si="424"/>
        <v/>
      </c>
      <c r="DX534" s="153" t="str">
        <f t="shared" si="425"/>
        <v/>
      </c>
      <c r="DY534" s="19" t="str">
        <f t="shared" si="426"/>
        <v/>
      </c>
      <c r="DZ534" s="153" t="str">
        <f t="shared" si="427"/>
        <v/>
      </c>
      <c r="EA534" s="19" t="str">
        <f t="shared" si="428"/>
        <v/>
      </c>
      <c r="EB534" s="153" t="str">
        <f t="shared" si="429"/>
        <v/>
      </c>
      <c r="EC534" s="19" t="str">
        <f t="shared" si="430"/>
        <v/>
      </c>
      <c r="ED534" s="153" t="str">
        <f t="shared" si="431"/>
        <v/>
      </c>
      <c r="EE534" s="19" t="str">
        <f t="shared" si="432"/>
        <v/>
      </c>
      <c r="EF534" s="153" t="str">
        <f t="shared" si="433"/>
        <v/>
      </c>
      <c r="EG534" s="19" t="str">
        <f t="shared" si="434"/>
        <v/>
      </c>
      <c r="EH534" s="153" t="str">
        <f t="shared" si="435"/>
        <v/>
      </c>
      <c r="EI534" s="19" t="str">
        <f t="shared" si="436"/>
        <v/>
      </c>
      <c r="EJ534" s="153" t="str">
        <f t="shared" si="437"/>
        <v/>
      </c>
      <c r="EK534" s="19" t="str">
        <f t="shared" si="438"/>
        <v/>
      </c>
      <c r="EL534" s="153" t="str">
        <f t="shared" si="439"/>
        <v/>
      </c>
      <c r="EM534" s="19" t="str">
        <f t="shared" si="440"/>
        <v/>
      </c>
      <c r="EN534" s="153" t="str">
        <f t="shared" si="441"/>
        <v/>
      </c>
      <c r="EO534" s="19" t="str">
        <f t="shared" si="442"/>
        <v/>
      </c>
      <c r="EP534" s="153" t="str">
        <f t="shared" si="443"/>
        <v/>
      </c>
      <c r="EQ534" s="19" t="str">
        <f t="shared" si="444"/>
        <v/>
      </c>
      <c r="ER534" s="153" t="str">
        <f t="shared" si="445"/>
        <v/>
      </c>
      <c r="ES534" s="19" t="str">
        <f t="shared" si="446"/>
        <v/>
      </c>
      <c r="ET534" s="153" t="str">
        <f t="shared" si="447"/>
        <v/>
      </c>
    </row>
    <row r="535" spans="1:150" x14ac:dyDescent="0.25">
      <c r="A535" s="31"/>
      <c r="B535" s="91" t="str">
        <f t="shared" si="448"/>
        <v/>
      </c>
      <c r="C535" s="20" t="str">
        <f t="shared" si="408"/>
        <v/>
      </c>
      <c r="D535" s="97" t="str">
        <f t="shared" si="409"/>
        <v/>
      </c>
      <c r="E535" s="62" t="str">
        <f t="shared" si="449"/>
        <v/>
      </c>
      <c r="F535" s="31"/>
      <c r="G535" s="282"/>
      <c r="H535" s="283"/>
      <c r="I535" s="284"/>
      <c r="J535" s="285"/>
      <c r="K535" s="286"/>
      <c r="L535" s="287"/>
      <c r="M535" s="288"/>
      <c r="N535" s="287"/>
      <c r="O535" s="288"/>
      <c r="P535" s="287"/>
      <c r="Q535" s="288"/>
      <c r="R535" s="287"/>
      <c r="S535" s="288"/>
      <c r="T535" s="287"/>
      <c r="U535" s="288"/>
      <c r="V535" s="287"/>
      <c r="W535" s="288"/>
      <c r="X535" s="287"/>
      <c r="Y535" s="288"/>
      <c r="Z535" s="287"/>
      <c r="AA535" s="288"/>
      <c r="AB535" s="287"/>
      <c r="AC535" s="288"/>
      <c r="AD535" s="287"/>
      <c r="AE535" s="288"/>
      <c r="AF535" s="287"/>
      <c r="AG535" s="288"/>
      <c r="AH535" s="287"/>
      <c r="AI535" s="288"/>
      <c r="AJ535" s="287"/>
      <c r="AK535" s="288"/>
      <c r="AL535" s="287"/>
      <c r="AM535" s="288"/>
      <c r="AN535" s="287"/>
      <c r="AO535" s="288"/>
      <c r="AP535" s="287"/>
      <c r="AQ535" s="288"/>
      <c r="AR535" s="287"/>
      <c r="AS535" s="288"/>
      <c r="AT535" s="287"/>
      <c r="AU535" s="288"/>
      <c r="AV535" s="287"/>
      <c r="AW535" s="288"/>
      <c r="AX535" s="287"/>
      <c r="AY535" s="31"/>
      <c r="BA535" s="76" t="str">
        <f t="shared" si="450"/>
        <v/>
      </c>
      <c r="BC535" s="76" t="str">
        <f>IF('Stock List'!$K535="", "", 'Stock List'!$K535)</f>
        <v/>
      </c>
      <c r="BE535" s="106">
        <f>IFERROR(ROUND(((INDEX('Stock List'!$M$11:$M$1010, MATCH(L535, 'Stock List'!$K$11:$K$1010, 0))/INDEX('Stock List'!$L$11:$L$1010, MATCH(L535, 'Stock List'!$K$11:$K$1010, 0)))*K535), 2), 0)</f>
        <v>0</v>
      </c>
      <c r="BF535" s="20"/>
      <c r="BG535" s="20">
        <f>IFERROR(ROUND(((INDEX('Stock List'!$M$11:$M$1010, MATCH(N535, 'Stock List'!$K$11:$K$1010, 0))/INDEX('Stock List'!$L$11:$L$1010, MATCH(N535, 'Stock List'!$K$11:$K$1010, 0)))*M535), 2), 0)</f>
        <v>0</v>
      </c>
      <c r="BH535" s="20"/>
      <c r="BI535" s="20">
        <f>IFERROR(ROUND(((INDEX('Stock List'!$M$11:$M$1010, MATCH(P535, 'Stock List'!$K$11:$K$1010, 0))/INDEX('Stock List'!$L$11:$L$1010, MATCH(P535, 'Stock List'!$K$11:$K$1010, 0)))*O535), 2), 0)</f>
        <v>0</v>
      </c>
      <c r="BJ535" s="20"/>
      <c r="BK535" s="20">
        <f>IFERROR(ROUND(((INDEX('Stock List'!$M$11:$M$1010, MATCH(R535, 'Stock List'!$K$11:$K$1010, 0))/INDEX('Stock List'!$L$11:$L$1010, MATCH(R535, 'Stock List'!$K$11:$K$1010, 0)))*Q535), 2), 0)</f>
        <v>0</v>
      </c>
      <c r="BL535" s="20"/>
      <c r="BM535" s="20">
        <f>IFERROR(ROUND(((INDEX('Stock List'!$M$11:$M$1010, MATCH(T535, 'Stock List'!$K$11:$K$1010, 0))/INDEX('Stock List'!$L$11:$L$1010, MATCH(T535, 'Stock List'!$K$11:$K$1010, 0)))*S535), 2), 0)</f>
        <v>0</v>
      </c>
      <c r="BN535" s="20"/>
      <c r="BO535" s="20">
        <f>IFERROR(ROUND(((INDEX('Stock List'!$M$11:$M$1010, MATCH(V535, 'Stock List'!$K$11:$K$1010, 0))/INDEX('Stock List'!$L$11:$L$1010, MATCH(V535, 'Stock List'!$K$11:$K$1010, 0)))*U535), 2), 0)</f>
        <v>0</v>
      </c>
      <c r="BP535" s="20"/>
      <c r="BQ535" s="20">
        <f>IFERROR(ROUND(((INDEX('Stock List'!$M$11:$M$1010, MATCH(X535, 'Stock List'!$K$11:$K$1010, 0))/INDEX('Stock List'!$L$11:$L$1010, MATCH(X535, 'Stock List'!$K$11:$K$1010, 0)))*W535), 2), 0)</f>
        <v>0</v>
      </c>
      <c r="BR535" s="20"/>
      <c r="BS535" s="20">
        <f>IFERROR(ROUND(((INDEX('Stock List'!$M$11:$M$1010, MATCH(Z535, 'Stock List'!$K$11:$K$1010, 0))/INDEX('Stock List'!$L$11:$L$1010, MATCH(Z535, 'Stock List'!$K$11:$K$1010, 0)))*Y535), 2), 0)</f>
        <v>0</v>
      </c>
      <c r="BT535" s="20"/>
      <c r="BU535" s="20">
        <f>IFERROR(ROUND(((INDEX('Stock List'!$M$11:$M$1010, MATCH(AB535, 'Stock List'!$K$11:$K$1010, 0))/INDEX('Stock List'!$L$11:$L$1010, MATCH(AB535, 'Stock List'!$K$11:$K$1010, 0)))*AA535), 2), 0)</f>
        <v>0</v>
      </c>
      <c r="BV535" s="20"/>
      <c r="BW535" s="20">
        <f>IFERROR(ROUND(((INDEX('Stock List'!$M$11:$M$1010, MATCH(AD535, 'Stock List'!$K$11:$K$1010, 0))/INDEX('Stock List'!$L$11:$L$1010, MATCH(AD535, 'Stock List'!$K$11:$K$1010, 0)))*AC535), 2), 0)</f>
        <v>0</v>
      </c>
      <c r="BX535" s="20"/>
      <c r="BY535" s="20">
        <f>IFERROR(ROUND(((INDEX('Stock List'!$M$11:$M$1010, MATCH(AF535, 'Stock List'!$K$11:$K$1010, 0))/INDEX('Stock List'!$L$11:$L$1010, MATCH(AF535, 'Stock List'!$K$11:$K$1010, 0)))*AE535), 2), 0)</f>
        <v>0</v>
      </c>
      <c r="BZ535" s="20"/>
      <c r="CA535" s="20">
        <f>IFERROR(ROUND(((INDEX('Stock List'!$M$11:$M$1010, MATCH(AH535, 'Stock List'!$K$11:$K$1010, 0))/INDEX('Stock List'!$L$11:$L$1010, MATCH(AH535, 'Stock List'!$K$11:$K$1010, 0)))*AG535), 2), 0)</f>
        <v>0</v>
      </c>
      <c r="CB535" s="20"/>
      <c r="CC535" s="20">
        <f>IFERROR(ROUND(((INDEX('Stock List'!$M$11:$M$1010, MATCH(AJ535, 'Stock List'!$K$11:$K$1010, 0))/INDEX('Stock List'!$L$11:$L$1010, MATCH(AJ535, 'Stock List'!$K$11:$K$1010, 0)))*AI535), 2), 0)</f>
        <v>0</v>
      </c>
      <c r="CD535" s="20"/>
      <c r="CE535" s="20">
        <f>IFERROR(ROUND(((INDEX('Stock List'!$M$11:$M$1010, MATCH(AL535, 'Stock List'!$K$11:$K$1010, 0))/INDEX('Stock List'!$L$11:$L$1010, MATCH(AL535, 'Stock List'!$K$11:$K$1010, 0)))*AK535), 2), 0)</f>
        <v>0</v>
      </c>
      <c r="CF535" s="20"/>
      <c r="CG535" s="20">
        <f>IFERROR(ROUND(((INDEX('Stock List'!$M$11:$M$1010, MATCH(AN535, 'Stock List'!$K$11:$K$1010, 0))/INDEX('Stock List'!$L$11:$L$1010, MATCH(AN535, 'Stock List'!$K$11:$K$1010, 0)))*AM535), 2), 0)</f>
        <v>0</v>
      </c>
      <c r="CH535" s="20"/>
      <c r="CI535" s="20">
        <f>IFERROR(ROUND(((INDEX('Stock List'!$M$11:$M$1010, MATCH(AP535, 'Stock List'!$K$11:$K$1010, 0))/INDEX('Stock List'!$L$11:$L$1010, MATCH(AP535, 'Stock List'!$K$11:$K$1010, 0)))*AO535), 2), 0)</f>
        <v>0</v>
      </c>
      <c r="CJ535" s="20"/>
      <c r="CK535" s="20">
        <f>IFERROR(ROUND(((INDEX('Stock List'!$M$11:$M$1010, MATCH(AR535, 'Stock List'!$K$11:$K$1010, 0))/INDEX('Stock List'!$L$11:$L$1010, MATCH(AR535, 'Stock List'!$K$11:$K$1010, 0)))*AQ535), 2), 0)</f>
        <v>0</v>
      </c>
      <c r="CL535" s="20"/>
      <c r="CM535" s="20">
        <f>IFERROR(ROUND(((INDEX('Stock List'!$M$11:$M$1010, MATCH(AT535, 'Stock List'!$K$11:$K$1010, 0))/INDEX('Stock List'!$L$11:$L$1010, MATCH(AT535, 'Stock List'!$K$11:$K$1010, 0)))*AS535), 2), 0)</f>
        <v>0</v>
      </c>
      <c r="CN535" s="20"/>
      <c r="CO535" s="20">
        <f>IFERROR(ROUND(((INDEX('Stock List'!$M$11:$M$1010, MATCH(AV535, 'Stock List'!$K$11:$K$1010, 0))/INDEX('Stock List'!$L$11:$L$1010, MATCH(AV535, 'Stock List'!$K$11:$K$1010, 0)))*AU535), 2), 0)</f>
        <v>0</v>
      </c>
      <c r="CP535" s="20"/>
      <c r="CQ535" s="20">
        <f>IFERROR(ROUND(((INDEX('Stock List'!$M$11:$M$1010, MATCH(AX535, 'Stock List'!$K$11:$K$1010, 0))/INDEX('Stock List'!$L$11:$L$1010, MATCH(AX535, 'Stock List'!$K$11:$K$1010, 0)))*AW535), 2), 0)</f>
        <v>0</v>
      </c>
      <c r="CR535" s="22"/>
      <c r="CT535" s="106" t="str">
        <f t="shared" si="451"/>
        <v/>
      </c>
      <c r="CU535" s="22" t="str">
        <f t="shared" si="452"/>
        <v/>
      </c>
      <c r="CX535" s="106" t="str">
        <f t="shared" si="453"/>
        <v/>
      </c>
      <c r="CY535" s="20" t="str">
        <f t="shared" si="454"/>
        <v/>
      </c>
      <c r="CZ535" s="22" t="str">
        <f t="shared" si="455"/>
        <v/>
      </c>
      <c r="DB535" s="76" t="str">
        <f>IF($H535="", "", COUNTIF($G$11:$G$1010, "&gt;"&amp;$G535)+1+COUNTIF($G$11:$G535, $G535)-1)</f>
        <v/>
      </c>
      <c r="DC535" s="76" t="str">
        <f>IF($H535="", "", COUNTIF($CZ$11:$CZ$1010, "&gt;"&amp;$CZ535)+1+COUNTIF($CZ$11:$CZ535, $CZ535)-1)</f>
        <v/>
      </c>
      <c r="DE535" s="147" t="str">
        <f t="shared" si="456"/>
        <v/>
      </c>
      <c r="DF535" s="148"/>
      <c r="DG535" s="19" t="str">
        <f t="shared" si="457"/>
        <v/>
      </c>
      <c r="DH535" s="153" t="str">
        <f t="shared" si="458"/>
        <v/>
      </c>
      <c r="DI535" s="19" t="str">
        <f t="shared" si="410"/>
        <v/>
      </c>
      <c r="DJ535" s="153" t="str">
        <f t="shared" si="411"/>
        <v/>
      </c>
      <c r="DK535" s="19" t="str">
        <f t="shared" si="412"/>
        <v/>
      </c>
      <c r="DL535" s="153" t="str">
        <f t="shared" si="413"/>
        <v/>
      </c>
      <c r="DM535" s="19" t="str">
        <f t="shared" si="414"/>
        <v/>
      </c>
      <c r="DN535" s="153" t="str">
        <f t="shared" si="415"/>
        <v/>
      </c>
      <c r="DO535" s="19" t="str">
        <f t="shared" si="416"/>
        <v/>
      </c>
      <c r="DP535" s="153" t="str">
        <f t="shared" si="417"/>
        <v/>
      </c>
      <c r="DQ535" s="19" t="str">
        <f t="shared" si="418"/>
        <v/>
      </c>
      <c r="DR535" s="153" t="str">
        <f t="shared" si="419"/>
        <v/>
      </c>
      <c r="DS535" s="19" t="str">
        <f t="shared" si="420"/>
        <v/>
      </c>
      <c r="DT535" s="153" t="str">
        <f t="shared" si="421"/>
        <v/>
      </c>
      <c r="DU535" s="19" t="str">
        <f t="shared" si="422"/>
        <v/>
      </c>
      <c r="DV535" s="153" t="str">
        <f t="shared" si="423"/>
        <v/>
      </c>
      <c r="DW535" s="19" t="str">
        <f t="shared" si="424"/>
        <v/>
      </c>
      <c r="DX535" s="153" t="str">
        <f t="shared" si="425"/>
        <v/>
      </c>
      <c r="DY535" s="19" t="str">
        <f t="shared" si="426"/>
        <v/>
      </c>
      <c r="DZ535" s="153" t="str">
        <f t="shared" si="427"/>
        <v/>
      </c>
      <c r="EA535" s="19" t="str">
        <f t="shared" si="428"/>
        <v/>
      </c>
      <c r="EB535" s="153" t="str">
        <f t="shared" si="429"/>
        <v/>
      </c>
      <c r="EC535" s="19" t="str">
        <f t="shared" si="430"/>
        <v/>
      </c>
      <c r="ED535" s="153" t="str">
        <f t="shared" si="431"/>
        <v/>
      </c>
      <c r="EE535" s="19" t="str">
        <f t="shared" si="432"/>
        <v/>
      </c>
      <c r="EF535" s="153" t="str">
        <f t="shared" si="433"/>
        <v/>
      </c>
      <c r="EG535" s="19" t="str">
        <f t="shared" si="434"/>
        <v/>
      </c>
      <c r="EH535" s="153" t="str">
        <f t="shared" si="435"/>
        <v/>
      </c>
      <c r="EI535" s="19" t="str">
        <f t="shared" si="436"/>
        <v/>
      </c>
      <c r="EJ535" s="153" t="str">
        <f t="shared" si="437"/>
        <v/>
      </c>
      <c r="EK535" s="19" t="str">
        <f t="shared" si="438"/>
        <v/>
      </c>
      <c r="EL535" s="153" t="str">
        <f t="shared" si="439"/>
        <v/>
      </c>
      <c r="EM535" s="19" t="str">
        <f t="shared" si="440"/>
        <v/>
      </c>
      <c r="EN535" s="153" t="str">
        <f t="shared" si="441"/>
        <v/>
      </c>
      <c r="EO535" s="19" t="str">
        <f t="shared" si="442"/>
        <v/>
      </c>
      <c r="EP535" s="153" t="str">
        <f t="shared" si="443"/>
        <v/>
      </c>
      <c r="EQ535" s="19" t="str">
        <f t="shared" si="444"/>
        <v/>
      </c>
      <c r="ER535" s="153" t="str">
        <f t="shared" si="445"/>
        <v/>
      </c>
      <c r="ES535" s="19" t="str">
        <f t="shared" si="446"/>
        <v/>
      </c>
      <c r="ET535" s="153" t="str">
        <f t="shared" si="447"/>
        <v/>
      </c>
    </row>
    <row r="536" spans="1:150" x14ac:dyDescent="0.25">
      <c r="A536" s="31"/>
      <c r="B536" s="91" t="str">
        <f t="shared" si="448"/>
        <v/>
      </c>
      <c r="C536" s="20" t="str">
        <f t="shared" si="408"/>
        <v/>
      </c>
      <c r="D536" s="97" t="str">
        <f t="shared" si="409"/>
        <v/>
      </c>
      <c r="E536" s="62" t="str">
        <f t="shared" si="449"/>
        <v/>
      </c>
      <c r="F536" s="31"/>
      <c r="G536" s="282"/>
      <c r="H536" s="283"/>
      <c r="I536" s="284"/>
      <c r="J536" s="285"/>
      <c r="K536" s="286"/>
      <c r="L536" s="287"/>
      <c r="M536" s="288"/>
      <c r="N536" s="287"/>
      <c r="O536" s="288"/>
      <c r="P536" s="287"/>
      <c r="Q536" s="288"/>
      <c r="R536" s="287"/>
      <c r="S536" s="288"/>
      <c r="T536" s="287"/>
      <c r="U536" s="288"/>
      <c r="V536" s="287"/>
      <c r="W536" s="288"/>
      <c r="X536" s="287"/>
      <c r="Y536" s="288"/>
      <c r="Z536" s="287"/>
      <c r="AA536" s="288"/>
      <c r="AB536" s="287"/>
      <c r="AC536" s="288"/>
      <c r="AD536" s="287"/>
      <c r="AE536" s="288"/>
      <c r="AF536" s="287"/>
      <c r="AG536" s="288"/>
      <c r="AH536" s="287"/>
      <c r="AI536" s="288"/>
      <c r="AJ536" s="287"/>
      <c r="AK536" s="288"/>
      <c r="AL536" s="287"/>
      <c r="AM536" s="288"/>
      <c r="AN536" s="287"/>
      <c r="AO536" s="288"/>
      <c r="AP536" s="287"/>
      <c r="AQ536" s="288"/>
      <c r="AR536" s="287"/>
      <c r="AS536" s="288"/>
      <c r="AT536" s="287"/>
      <c r="AU536" s="288"/>
      <c r="AV536" s="287"/>
      <c r="AW536" s="288"/>
      <c r="AX536" s="287"/>
      <c r="AY536" s="31"/>
      <c r="BA536" s="76" t="str">
        <f t="shared" si="450"/>
        <v/>
      </c>
      <c r="BC536" s="76" t="str">
        <f>IF('Stock List'!$K536="", "", 'Stock List'!$K536)</f>
        <v/>
      </c>
      <c r="BE536" s="106">
        <f>IFERROR(ROUND(((INDEX('Stock List'!$M$11:$M$1010, MATCH(L536, 'Stock List'!$K$11:$K$1010, 0))/INDEX('Stock List'!$L$11:$L$1010, MATCH(L536, 'Stock List'!$K$11:$K$1010, 0)))*K536), 2), 0)</f>
        <v>0</v>
      </c>
      <c r="BF536" s="20"/>
      <c r="BG536" s="20">
        <f>IFERROR(ROUND(((INDEX('Stock List'!$M$11:$M$1010, MATCH(N536, 'Stock List'!$K$11:$K$1010, 0))/INDEX('Stock List'!$L$11:$L$1010, MATCH(N536, 'Stock List'!$K$11:$K$1010, 0)))*M536), 2), 0)</f>
        <v>0</v>
      </c>
      <c r="BH536" s="20"/>
      <c r="BI536" s="20">
        <f>IFERROR(ROUND(((INDEX('Stock List'!$M$11:$M$1010, MATCH(P536, 'Stock List'!$K$11:$K$1010, 0))/INDEX('Stock List'!$L$11:$L$1010, MATCH(P536, 'Stock List'!$K$11:$K$1010, 0)))*O536), 2), 0)</f>
        <v>0</v>
      </c>
      <c r="BJ536" s="20"/>
      <c r="BK536" s="20">
        <f>IFERROR(ROUND(((INDEX('Stock List'!$M$11:$M$1010, MATCH(R536, 'Stock List'!$K$11:$K$1010, 0))/INDEX('Stock List'!$L$11:$L$1010, MATCH(R536, 'Stock List'!$K$11:$K$1010, 0)))*Q536), 2), 0)</f>
        <v>0</v>
      </c>
      <c r="BL536" s="20"/>
      <c r="BM536" s="20">
        <f>IFERROR(ROUND(((INDEX('Stock List'!$M$11:$M$1010, MATCH(T536, 'Stock List'!$K$11:$K$1010, 0))/INDEX('Stock List'!$L$11:$L$1010, MATCH(T536, 'Stock List'!$K$11:$K$1010, 0)))*S536), 2), 0)</f>
        <v>0</v>
      </c>
      <c r="BN536" s="20"/>
      <c r="BO536" s="20">
        <f>IFERROR(ROUND(((INDEX('Stock List'!$M$11:$M$1010, MATCH(V536, 'Stock List'!$K$11:$K$1010, 0))/INDEX('Stock List'!$L$11:$L$1010, MATCH(V536, 'Stock List'!$K$11:$K$1010, 0)))*U536), 2), 0)</f>
        <v>0</v>
      </c>
      <c r="BP536" s="20"/>
      <c r="BQ536" s="20">
        <f>IFERROR(ROUND(((INDEX('Stock List'!$M$11:$M$1010, MATCH(X536, 'Stock List'!$K$11:$K$1010, 0))/INDEX('Stock List'!$L$11:$L$1010, MATCH(X536, 'Stock List'!$K$11:$K$1010, 0)))*W536), 2), 0)</f>
        <v>0</v>
      </c>
      <c r="BR536" s="20"/>
      <c r="BS536" s="20">
        <f>IFERROR(ROUND(((INDEX('Stock List'!$M$11:$M$1010, MATCH(Z536, 'Stock List'!$K$11:$K$1010, 0))/INDEX('Stock List'!$L$11:$L$1010, MATCH(Z536, 'Stock List'!$K$11:$K$1010, 0)))*Y536), 2), 0)</f>
        <v>0</v>
      </c>
      <c r="BT536" s="20"/>
      <c r="BU536" s="20">
        <f>IFERROR(ROUND(((INDEX('Stock List'!$M$11:$M$1010, MATCH(AB536, 'Stock List'!$K$11:$K$1010, 0))/INDEX('Stock List'!$L$11:$L$1010, MATCH(AB536, 'Stock List'!$K$11:$K$1010, 0)))*AA536), 2), 0)</f>
        <v>0</v>
      </c>
      <c r="BV536" s="20"/>
      <c r="BW536" s="20">
        <f>IFERROR(ROUND(((INDEX('Stock List'!$M$11:$M$1010, MATCH(AD536, 'Stock List'!$K$11:$K$1010, 0))/INDEX('Stock List'!$L$11:$L$1010, MATCH(AD536, 'Stock List'!$K$11:$K$1010, 0)))*AC536), 2), 0)</f>
        <v>0</v>
      </c>
      <c r="BX536" s="20"/>
      <c r="BY536" s="20">
        <f>IFERROR(ROUND(((INDEX('Stock List'!$M$11:$M$1010, MATCH(AF536, 'Stock List'!$K$11:$K$1010, 0))/INDEX('Stock List'!$L$11:$L$1010, MATCH(AF536, 'Stock List'!$K$11:$K$1010, 0)))*AE536), 2), 0)</f>
        <v>0</v>
      </c>
      <c r="BZ536" s="20"/>
      <c r="CA536" s="20">
        <f>IFERROR(ROUND(((INDEX('Stock List'!$M$11:$M$1010, MATCH(AH536, 'Stock List'!$K$11:$K$1010, 0))/INDEX('Stock List'!$L$11:$L$1010, MATCH(AH536, 'Stock List'!$K$11:$K$1010, 0)))*AG536), 2), 0)</f>
        <v>0</v>
      </c>
      <c r="CB536" s="20"/>
      <c r="CC536" s="20">
        <f>IFERROR(ROUND(((INDEX('Stock List'!$M$11:$M$1010, MATCH(AJ536, 'Stock List'!$K$11:$K$1010, 0))/INDEX('Stock List'!$L$11:$L$1010, MATCH(AJ536, 'Stock List'!$K$11:$K$1010, 0)))*AI536), 2), 0)</f>
        <v>0</v>
      </c>
      <c r="CD536" s="20"/>
      <c r="CE536" s="20">
        <f>IFERROR(ROUND(((INDEX('Stock List'!$M$11:$M$1010, MATCH(AL536, 'Stock List'!$K$11:$K$1010, 0))/INDEX('Stock List'!$L$11:$L$1010, MATCH(AL536, 'Stock List'!$K$11:$K$1010, 0)))*AK536), 2), 0)</f>
        <v>0</v>
      </c>
      <c r="CF536" s="20"/>
      <c r="CG536" s="20">
        <f>IFERROR(ROUND(((INDEX('Stock List'!$M$11:$M$1010, MATCH(AN536, 'Stock List'!$K$11:$K$1010, 0))/INDEX('Stock List'!$L$11:$L$1010, MATCH(AN536, 'Stock List'!$K$11:$K$1010, 0)))*AM536), 2), 0)</f>
        <v>0</v>
      </c>
      <c r="CH536" s="20"/>
      <c r="CI536" s="20">
        <f>IFERROR(ROUND(((INDEX('Stock List'!$M$11:$M$1010, MATCH(AP536, 'Stock List'!$K$11:$K$1010, 0))/INDEX('Stock List'!$L$11:$L$1010, MATCH(AP536, 'Stock List'!$K$11:$K$1010, 0)))*AO536), 2), 0)</f>
        <v>0</v>
      </c>
      <c r="CJ536" s="20"/>
      <c r="CK536" s="20">
        <f>IFERROR(ROUND(((INDEX('Stock List'!$M$11:$M$1010, MATCH(AR536, 'Stock List'!$K$11:$K$1010, 0))/INDEX('Stock List'!$L$11:$L$1010, MATCH(AR536, 'Stock List'!$K$11:$K$1010, 0)))*AQ536), 2), 0)</f>
        <v>0</v>
      </c>
      <c r="CL536" s="20"/>
      <c r="CM536" s="20">
        <f>IFERROR(ROUND(((INDEX('Stock List'!$M$11:$M$1010, MATCH(AT536, 'Stock List'!$K$11:$K$1010, 0))/INDEX('Stock List'!$L$11:$L$1010, MATCH(AT536, 'Stock List'!$K$11:$K$1010, 0)))*AS536), 2), 0)</f>
        <v>0</v>
      </c>
      <c r="CN536" s="20"/>
      <c r="CO536" s="20">
        <f>IFERROR(ROUND(((INDEX('Stock List'!$M$11:$M$1010, MATCH(AV536, 'Stock List'!$K$11:$K$1010, 0))/INDEX('Stock List'!$L$11:$L$1010, MATCH(AV536, 'Stock List'!$K$11:$K$1010, 0)))*AU536), 2), 0)</f>
        <v>0</v>
      </c>
      <c r="CP536" s="20"/>
      <c r="CQ536" s="20">
        <f>IFERROR(ROUND(((INDEX('Stock List'!$M$11:$M$1010, MATCH(AX536, 'Stock List'!$K$11:$K$1010, 0))/INDEX('Stock List'!$L$11:$L$1010, MATCH(AX536, 'Stock List'!$K$11:$K$1010, 0)))*AW536), 2), 0)</f>
        <v>0</v>
      </c>
      <c r="CR536" s="22"/>
      <c r="CT536" s="106" t="str">
        <f t="shared" si="451"/>
        <v/>
      </c>
      <c r="CU536" s="22" t="str">
        <f t="shared" si="452"/>
        <v/>
      </c>
      <c r="CX536" s="106" t="str">
        <f t="shared" si="453"/>
        <v/>
      </c>
      <c r="CY536" s="20" t="str">
        <f t="shared" si="454"/>
        <v/>
      </c>
      <c r="CZ536" s="22" t="str">
        <f t="shared" si="455"/>
        <v/>
      </c>
      <c r="DB536" s="76" t="str">
        <f>IF($H536="", "", COUNTIF($G$11:$G$1010, "&gt;"&amp;$G536)+1+COUNTIF($G$11:$G536, $G536)-1)</f>
        <v/>
      </c>
      <c r="DC536" s="76" t="str">
        <f>IF($H536="", "", COUNTIF($CZ$11:$CZ$1010, "&gt;"&amp;$CZ536)+1+COUNTIF($CZ$11:$CZ536, $CZ536)-1)</f>
        <v/>
      </c>
      <c r="DE536" s="147" t="str">
        <f t="shared" si="456"/>
        <v/>
      </c>
      <c r="DF536" s="148"/>
      <c r="DG536" s="19" t="str">
        <f t="shared" si="457"/>
        <v/>
      </c>
      <c r="DH536" s="153" t="str">
        <f t="shared" si="458"/>
        <v/>
      </c>
      <c r="DI536" s="19" t="str">
        <f t="shared" si="410"/>
        <v/>
      </c>
      <c r="DJ536" s="153" t="str">
        <f t="shared" si="411"/>
        <v/>
      </c>
      <c r="DK536" s="19" t="str">
        <f t="shared" si="412"/>
        <v/>
      </c>
      <c r="DL536" s="153" t="str">
        <f t="shared" si="413"/>
        <v/>
      </c>
      <c r="DM536" s="19" t="str">
        <f t="shared" si="414"/>
        <v/>
      </c>
      <c r="DN536" s="153" t="str">
        <f t="shared" si="415"/>
        <v/>
      </c>
      <c r="DO536" s="19" t="str">
        <f t="shared" si="416"/>
        <v/>
      </c>
      <c r="DP536" s="153" t="str">
        <f t="shared" si="417"/>
        <v/>
      </c>
      <c r="DQ536" s="19" t="str">
        <f t="shared" si="418"/>
        <v/>
      </c>
      <c r="DR536" s="153" t="str">
        <f t="shared" si="419"/>
        <v/>
      </c>
      <c r="DS536" s="19" t="str">
        <f t="shared" si="420"/>
        <v/>
      </c>
      <c r="DT536" s="153" t="str">
        <f t="shared" si="421"/>
        <v/>
      </c>
      <c r="DU536" s="19" t="str">
        <f t="shared" si="422"/>
        <v/>
      </c>
      <c r="DV536" s="153" t="str">
        <f t="shared" si="423"/>
        <v/>
      </c>
      <c r="DW536" s="19" t="str">
        <f t="shared" si="424"/>
        <v/>
      </c>
      <c r="DX536" s="153" t="str">
        <f t="shared" si="425"/>
        <v/>
      </c>
      <c r="DY536" s="19" t="str">
        <f t="shared" si="426"/>
        <v/>
      </c>
      <c r="DZ536" s="153" t="str">
        <f t="shared" si="427"/>
        <v/>
      </c>
      <c r="EA536" s="19" t="str">
        <f t="shared" si="428"/>
        <v/>
      </c>
      <c r="EB536" s="153" t="str">
        <f t="shared" si="429"/>
        <v/>
      </c>
      <c r="EC536" s="19" t="str">
        <f t="shared" si="430"/>
        <v/>
      </c>
      <c r="ED536" s="153" t="str">
        <f t="shared" si="431"/>
        <v/>
      </c>
      <c r="EE536" s="19" t="str">
        <f t="shared" si="432"/>
        <v/>
      </c>
      <c r="EF536" s="153" t="str">
        <f t="shared" si="433"/>
        <v/>
      </c>
      <c r="EG536" s="19" t="str">
        <f t="shared" si="434"/>
        <v/>
      </c>
      <c r="EH536" s="153" t="str">
        <f t="shared" si="435"/>
        <v/>
      </c>
      <c r="EI536" s="19" t="str">
        <f t="shared" si="436"/>
        <v/>
      </c>
      <c r="EJ536" s="153" t="str">
        <f t="shared" si="437"/>
        <v/>
      </c>
      <c r="EK536" s="19" t="str">
        <f t="shared" si="438"/>
        <v/>
      </c>
      <c r="EL536" s="153" t="str">
        <f t="shared" si="439"/>
        <v/>
      </c>
      <c r="EM536" s="19" t="str">
        <f t="shared" si="440"/>
        <v/>
      </c>
      <c r="EN536" s="153" t="str">
        <f t="shared" si="441"/>
        <v/>
      </c>
      <c r="EO536" s="19" t="str">
        <f t="shared" si="442"/>
        <v/>
      </c>
      <c r="EP536" s="153" t="str">
        <f t="shared" si="443"/>
        <v/>
      </c>
      <c r="EQ536" s="19" t="str">
        <f t="shared" si="444"/>
        <v/>
      </c>
      <c r="ER536" s="153" t="str">
        <f t="shared" si="445"/>
        <v/>
      </c>
      <c r="ES536" s="19" t="str">
        <f t="shared" si="446"/>
        <v/>
      </c>
      <c r="ET536" s="153" t="str">
        <f t="shared" si="447"/>
        <v/>
      </c>
    </row>
    <row r="537" spans="1:150" x14ac:dyDescent="0.25">
      <c r="A537" s="31"/>
      <c r="B537" s="91" t="str">
        <f t="shared" si="448"/>
        <v/>
      </c>
      <c r="C537" s="20" t="str">
        <f t="shared" si="408"/>
        <v/>
      </c>
      <c r="D537" s="97" t="str">
        <f t="shared" si="409"/>
        <v/>
      </c>
      <c r="E537" s="62" t="str">
        <f t="shared" si="449"/>
        <v/>
      </c>
      <c r="F537" s="31"/>
      <c r="G537" s="282"/>
      <c r="H537" s="283"/>
      <c r="I537" s="284"/>
      <c r="J537" s="285"/>
      <c r="K537" s="286"/>
      <c r="L537" s="287"/>
      <c r="M537" s="288"/>
      <c r="N537" s="287"/>
      <c r="O537" s="288"/>
      <c r="P537" s="287"/>
      <c r="Q537" s="288"/>
      <c r="R537" s="287"/>
      <c r="S537" s="288"/>
      <c r="T537" s="287"/>
      <c r="U537" s="288"/>
      <c r="V537" s="287"/>
      <c r="W537" s="288"/>
      <c r="X537" s="287"/>
      <c r="Y537" s="288"/>
      <c r="Z537" s="287"/>
      <c r="AA537" s="288"/>
      <c r="AB537" s="287"/>
      <c r="AC537" s="288"/>
      <c r="AD537" s="287"/>
      <c r="AE537" s="288"/>
      <c r="AF537" s="287"/>
      <c r="AG537" s="288"/>
      <c r="AH537" s="287"/>
      <c r="AI537" s="288"/>
      <c r="AJ537" s="287"/>
      <c r="AK537" s="288"/>
      <c r="AL537" s="287"/>
      <c r="AM537" s="288"/>
      <c r="AN537" s="287"/>
      <c r="AO537" s="288"/>
      <c r="AP537" s="287"/>
      <c r="AQ537" s="288"/>
      <c r="AR537" s="287"/>
      <c r="AS537" s="288"/>
      <c r="AT537" s="287"/>
      <c r="AU537" s="288"/>
      <c r="AV537" s="287"/>
      <c r="AW537" s="288"/>
      <c r="AX537" s="287"/>
      <c r="AY537" s="31"/>
      <c r="BA537" s="76" t="str">
        <f t="shared" si="450"/>
        <v/>
      </c>
      <c r="BC537" s="76" t="str">
        <f>IF('Stock List'!$K537="", "", 'Stock List'!$K537)</f>
        <v/>
      </c>
      <c r="BE537" s="106">
        <f>IFERROR(ROUND(((INDEX('Stock List'!$M$11:$M$1010, MATCH(L537, 'Stock List'!$K$11:$K$1010, 0))/INDEX('Stock List'!$L$11:$L$1010, MATCH(L537, 'Stock List'!$K$11:$K$1010, 0)))*K537), 2), 0)</f>
        <v>0</v>
      </c>
      <c r="BF537" s="20"/>
      <c r="BG537" s="20">
        <f>IFERROR(ROUND(((INDEX('Stock List'!$M$11:$M$1010, MATCH(N537, 'Stock List'!$K$11:$K$1010, 0))/INDEX('Stock List'!$L$11:$L$1010, MATCH(N537, 'Stock List'!$K$11:$K$1010, 0)))*M537), 2), 0)</f>
        <v>0</v>
      </c>
      <c r="BH537" s="20"/>
      <c r="BI537" s="20">
        <f>IFERROR(ROUND(((INDEX('Stock List'!$M$11:$M$1010, MATCH(P537, 'Stock List'!$K$11:$K$1010, 0))/INDEX('Stock List'!$L$11:$L$1010, MATCH(P537, 'Stock List'!$K$11:$K$1010, 0)))*O537), 2), 0)</f>
        <v>0</v>
      </c>
      <c r="BJ537" s="20"/>
      <c r="BK537" s="20">
        <f>IFERROR(ROUND(((INDEX('Stock List'!$M$11:$M$1010, MATCH(R537, 'Stock List'!$K$11:$K$1010, 0))/INDEX('Stock List'!$L$11:$L$1010, MATCH(R537, 'Stock List'!$K$11:$K$1010, 0)))*Q537), 2), 0)</f>
        <v>0</v>
      </c>
      <c r="BL537" s="20"/>
      <c r="BM537" s="20">
        <f>IFERROR(ROUND(((INDEX('Stock List'!$M$11:$M$1010, MATCH(T537, 'Stock List'!$K$11:$K$1010, 0))/INDEX('Stock List'!$L$11:$L$1010, MATCH(T537, 'Stock List'!$K$11:$K$1010, 0)))*S537), 2), 0)</f>
        <v>0</v>
      </c>
      <c r="BN537" s="20"/>
      <c r="BO537" s="20">
        <f>IFERROR(ROUND(((INDEX('Stock List'!$M$11:$M$1010, MATCH(V537, 'Stock List'!$K$11:$K$1010, 0))/INDEX('Stock List'!$L$11:$L$1010, MATCH(V537, 'Stock List'!$K$11:$K$1010, 0)))*U537), 2), 0)</f>
        <v>0</v>
      </c>
      <c r="BP537" s="20"/>
      <c r="BQ537" s="20">
        <f>IFERROR(ROUND(((INDEX('Stock List'!$M$11:$M$1010, MATCH(X537, 'Stock List'!$K$11:$K$1010, 0))/INDEX('Stock List'!$L$11:$L$1010, MATCH(X537, 'Stock List'!$K$11:$K$1010, 0)))*W537), 2), 0)</f>
        <v>0</v>
      </c>
      <c r="BR537" s="20"/>
      <c r="BS537" s="20">
        <f>IFERROR(ROUND(((INDEX('Stock List'!$M$11:$M$1010, MATCH(Z537, 'Stock List'!$K$11:$K$1010, 0))/INDEX('Stock List'!$L$11:$L$1010, MATCH(Z537, 'Stock List'!$K$11:$K$1010, 0)))*Y537), 2), 0)</f>
        <v>0</v>
      </c>
      <c r="BT537" s="20"/>
      <c r="BU537" s="20">
        <f>IFERROR(ROUND(((INDEX('Stock List'!$M$11:$M$1010, MATCH(AB537, 'Stock List'!$K$11:$K$1010, 0))/INDEX('Stock List'!$L$11:$L$1010, MATCH(AB537, 'Stock List'!$K$11:$K$1010, 0)))*AA537), 2), 0)</f>
        <v>0</v>
      </c>
      <c r="BV537" s="20"/>
      <c r="BW537" s="20">
        <f>IFERROR(ROUND(((INDEX('Stock List'!$M$11:$M$1010, MATCH(AD537, 'Stock List'!$K$11:$K$1010, 0))/INDEX('Stock List'!$L$11:$L$1010, MATCH(AD537, 'Stock List'!$K$11:$K$1010, 0)))*AC537), 2), 0)</f>
        <v>0</v>
      </c>
      <c r="BX537" s="20"/>
      <c r="BY537" s="20">
        <f>IFERROR(ROUND(((INDEX('Stock List'!$M$11:$M$1010, MATCH(AF537, 'Stock List'!$K$11:$K$1010, 0))/INDEX('Stock List'!$L$11:$L$1010, MATCH(AF537, 'Stock List'!$K$11:$K$1010, 0)))*AE537), 2), 0)</f>
        <v>0</v>
      </c>
      <c r="BZ537" s="20"/>
      <c r="CA537" s="20">
        <f>IFERROR(ROUND(((INDEX('Stock List'!$M$11:$M$1010, MATCH(AH537, 'Stock List'!$K$11:$K$1010, 0))/INDEX('Stock List'!$L$11:$L$1010, MATCH(AH537, 'Stock List'!$K$11:$K$1010, 0)))*AG537), 2), 0)</f>
        <v>0</v>
      </c>
      <c r="CB537" s="20"/>
      <c r="CC537" s="20">
        <f>IFERROR(ROUND(((INDEX('Stock List'!$M$11:$M$1010, MATCH(AJ537, 'Stock List'!$K$11:$K$1010, 0))/INDEX('Stock List'!$L$11:$L$1010, MATCH(AJ537, 'Stock List'!$K$11:$K$1010, 0)))*AI537), 2), 0)</f>
        <v>0</v>
      </c>
      <c r="CD537" s="20"/>
      <c r="CE537" s="20">
        <f>IFERROR(ROUND(((INDEX('Stock List'!$M$11:$M$1010, MATCH(AL537, 'Stock List'!$K$11:$K$1010, 0))/INDEX('Stock List'!$L$11:$L$1010, MATCH(AL537, 'Stock List'!$K$11:$K$1010, 0)))*AK537), 2), 0)</f>
        <v>0</v>
      </c>
      <c r="CF537" s="20"/>
      <c r="CG537" s="20">
        <f>IFERROR(ROUND(((INDEX('Stock List'!$M$11:$M$1010, MATCH(AN537, 'Stock List'!$K$11:$K$1010, 0))/INDEX('Stock List'!$L$11:$L$1010, MATCH(AN537, 'Stock List'!$K$11:$K$1010, 0)))*AM537), 2), 0)</f>
        <v>0</v>
      </c>
      <c r="CH537" s="20"/>
      <c r="CI537" s="20">
        <f>IFERROR(ROUND(((INDEX('Stock List'!$M$11:$M$1010, MATCH(AP537, 'Stock List'!$K$11:$K$1010, 0))/INDEX('Stock List'!$L$11:$L$1010, MATCH(AP537, 'Stock List'!$K$11:$K$1010, 0)))*AO537), 2), 0)</f>
        <v>0</v>
      </c>
      <c r="CJ537" s="20"/>
      <c r="CK537" s="20">
        <f>IFERROR(ROUND(((INDEX('Stock List'!$M$11:$M$1010, MATCH(AR537, 'Stock List'!$K$11:$K$1010, 0))/INDEX('Stock List'!$L$11:$L$1010, MATCH(AR537, 'Stock List'!$K$11:$K$1010, 0)))*AQ537), 2), 0)</f>
        <v>0</v>
      </c>
      <c r="CL537" s="20"/>
      <c r="CM537" s="20">
        <f>IFERROR(ROUND(((INDEX('Stock List'!$M$11:$M$1010, MATCH(AT537, 'Stock List'!$K$11:$K$1010, 0))/INDEX('Stock List'!$L$11:$L$1010, MATCH(AT537, 'Stock List'!$K$11:$K$1010, 0)))*AS537), 2), 0)</f>
        <v>0</v>
      </c>
      <c r="CN537" s="20"/>
      <c r="CO537" s="20">
        <f>IFERROR(ROUND(((INDEX('Stock List'!$M$11:$M$1010, MATCH(AV537, 'Stock List'!$K$11:$K$1010, 0))/INDEX('Stock List'!$L$11:$L$1010, MATCH(AV537, 'Stock List'!$K$11:$K$1010, 0)))*AU537), 2), 0)</f>
        <v>0</v>
      </c>
      <c r="CP537" s="20"/>
      <c r="CQ537" s="20">
        <f>IFERROR(ROUND(((INDEX('Stock List'!$M$11:$M$1010, MATCH(AX537, 'Stock List'!$K$11:$K$1010, 0))/INDEX('Stock List'!$L$11:$L$1010, MATCH(AX537, 'Stock List'!$K$11:$K$1010, 0)))*AW537), 2), 0)</f>
        <v>0</v>
      </c>
      <c r="CR537" s="22"/>
      <c r="CT537" s="106" t="str">
        <f t="shared" si="451"/>
        <v/>
      </c>
      <c r="CU537" s="22" t="str">
        <f t="shared" si="452"/>
        <v/>
      </c>
      <c r="CX537" s="106" t="str">
        <f t="shared" si="453"/>
        <v/>
      </c>
      <c r="CY537" s="20" t="str">
        <f t="shared" si="454"/>
        <v/>
      </c>
      <c r="CZ537" s="22" t="str">
        <f t="shared" si="455"/>
        <v/>
      </c>
      <c r="DB537" s="76" t="str">
        <f>IF($H537="", "", COUNTIF($G$11:$G$1010, "&gt;"&amp;$G537)+1+COUNTIF($G$11:$G537, $G537)-1)</f>
        <v/>
      </c>
      <c r="DC537" s="76" t="str">
        <f>IF($H537="", "", COUNTIF($CZ$11:$CZ$1010, "&gt;"&amp;$CZ537)+1+COUNTIF($CZ$11:$CZ537, $CZ537)-1)</f>
        <v/>
      </c>
      <c r="DE537" s="147" t="str">
        <f t="shared" si="456"/>
        <v/>
      </c>
      <c r="DF537" s="148"/>
      <c r="DG537" s="19" t="str">
        <f t="shared" si="457"/>
        <v/>
      </c>
      <c r="DH537" s="153" t="str">
        <f t="shared" si="458"/>
        <v/>
      </c>
      <c r="DI537" s="19" t="str">
        <f t="shared" si="410"/>
        <v/>
      </c>
      <c r="DJ537" s="153" t="str">
        <f t="shared" si="411"/>
        <v/>
      </c>
      <c r="DK537" s="19" t="str">
        <f t="shared" si="412"/>
        <v/>
      </c>
      <c r="DL537" s="153" t="str">
        <f t="shared" si="413"/>
        <v/>
      </c>
      <c r="DM537" s="19" t="str">
        <f t="shared" si="414"/>
        <v/>
      </c>
      <c r="DN537" s="153" t="str">
        <f t="shared" si="415"/>
        <v/>
      </c>
      <c r="DO537" s="19" t="str">
        <f t="shared" si="416"/>
        <v/>
      </c>
      <c r="DP537" s="153" t="str">
        <f t="shared" si="417"/>
        <v/>
      </c>
      <c r="DQ537" s="19" t="str">
        <f t="shared" si="418"/>
        <v/>
      </c>
      <c r="DR537" s="153" t="str">
        <f t="shared" si="419"/>
        <v/>
      </c>
      <c r="DS537" s="19" t="str">
        <f t="shared" si="420"/>
        <v/>
      </c>
      <c r="DT537" s="153" t="str">
        <f t="shared" si="421"/>
        <v/>
      </c>
      <c r="DU537" s="19" t="str">
        <f t="shared" si="422"/>
        <v/>
      </c>
      <c r="DV537" s="153" t="str">
        <f t="shared" si="423"/>
        <v/>
      </c>
      <c r="DW537" s="19" t="str">
        <f t="shared" si="424"/>
        <v/>
      </c>
      <c r="DX537" s="153" t="str">
        <f t="shared" si="425"/>
        <v/>
      </c>
      <c r="DY537" s="19" t="str">
        <f t="shared" si="426"/>
        <v/>
      </c>
      <c r="DZ537" s="153" t="str">
        <f t="shared" si="427"/>
        <v/>
      </c>
      <c r="EA537" s="19" t="str">
        <f t="shared" si="428"/>
        <v/>
      </c>
      <c r="EB537" s="153" t="str">
        <f t="shared" si="429"/>
        <v/>
      </c>
      <c r="EC537" s="19" t="str">
        <f t="shared" si="430"/>
        <v/>
      </c>
      <c r="ED537" s="153" t="str">
        <f t="shared" si="431"/>
        <v/>
      </c>
      <c r="EE537" s="19" t="str">
        <f t="shared" si="432"/>
        <v/>
      </c>
      <c r="EF537" s="153" t="str">
        <f t="shared" si="433"/>
        <v/>
      </c>
      <c r="EG537" s="19" t="str">
        <f t="shared" si="434"/>
        <v/>
      </c>
      <c r="EH537" s="153" t="str">
        <f t="shared" si="435"/>
        <v/>
      </c>
      <c r="EI537" s="19" t="str">
        <f t="shared" si="436"/>
        <v/>
      </c>
      <c r="EJ537" s="153" t="str">
        <f t="shared" si="437"/>
        <v/>
      </c>
      <c r="EK537" s="19" t="str">
        <f t="shared" si="438"/>
        <v/>
      </c>
      <c r="EL537" s="153" t="str">
        <f t="shared" si="439"/>
        <v/>
      </c>
      <c r="EM537" s="19" t="str">
        <f t="shared" si="440"/>
        <v/>
      </c>
      <c r="EN537" s="153" t="str">
        <f t="shared" si="441"/>
        <v/>
      </c>
      <c r="EO537" s="19" t="str">
        <f t="shared" si="442"/>
        <v/>
      </c>
      <c r="EP537" s="153" t="str">
        <f t="shared" si="443"/>
        <v/>
      </c>
      <c r="EQ537" s="19" t="str">
        <f t="shared" si="444"/>
        <v/>
      </c>
      <c r="ER537" s="153" t="str">
        <f t="shared" si="445"/>
        <v/>
      </c>
      <c r="ES537" s="19" t="str">
        <f t="shared" si="446"/>
        <v/>
      </c>
      <c r="ET537" s="153" t="str">
        <f t="shared" si="447"/>
        <v/>
      </c>
    </row>
    <row r="538" spans="1:150" x14ac:dyDescent="0.25">
      <c r="A538" s="31"/>
      <c r="B538" s="91" t="str">
        <f t="shared" si="448"/>
        <v/>
      </c>
      <c r="C538" s="20" t="str">
        <f t="shared" si="408"/>
        <v/>
      </c>
      <c r="D538" s="97" t="str">
        <f t="shared" si="409"/>
        <v/>
      </c>
      <c r="E538" s="62" t="str">
        <f t="shared" si="449"/>
        <v/>
      </c>
      <c r="F538" s="31"/>
      <c r="G538" s="282"/>
      <c r="H538" s="283"/>
      <c r="I538" s="284"/>
      <c r="J538" s="285"/>
      <c r="K538" s="286"/>
      <c r="L538" s="287"/>
      <c r="M538" s="288"/>
      <c r="N538" s="287"/>
      <c r="O538" s="288"/>
      <c r="P538" s="287"/>
      <c r="Q538" s="288"/>
      <c r="R538" s="287"/>
      <c r="S538" s="288"/>
      <c r="T538" s="287"/>
      <c r="U538" s="288"/>
      <c r="V538" s="287"/>
      <c r="W538" s="288"/>
      <c r="X538" s="287"/>
      <c r="Y538" s="288"/>
      <c r="Z538" s="287"/>
      <c r="AA538" s="288"/>
      <c r="AB538" s="287"/>
      <c r="AC538" s="288"/>
      <c r="AD538" s="287"/>
      <c r="AE538" s="288"/>
      <c r="AF538" s="287"/>
      <c r="AG538" s="288"/>
      <c r="AH538" s="287"/>
      <c r="AI538" s="288"/>
      <c r="AJ538" s="287"/>
      <c r="AK538" s="288"/>
      <c r="AL538" s="287"/>
      <c r="AM538" s="288"/>
      <c r="AN538" s="287"/>
      <c r="AO538" s="288"/>
      <c r="AP538" s="287"/>
      <c r="AQ538" s="288"/>
      <c r="AR538" s="287"/>
      <c r="AS538" s="288"/>
      <c r="AT538" s="287"/>
      <c r="AU538" s="288"/>
      <c r="AV538" s="287"/>
      <c r="AW538" s="288"/>
      <c r="AX538" s="287"/>
      <c r="AY538" s="31"/>
      <c r="BA538" s="76" t="str">
        <f t="shared" si="450"/>
        <v/>
      </c>
      <c r="BC538" s="76" t="str">
        <f>IF('Stock List'!$K538="", "", 'Stock List'!$K538)</f>
        <v/>
      </c>
      <c r="BE538" s="106">
        <f>IFERROR(ROUND(((INDEX('Stock List'!$M$11:$M$1010, MATCH(L538, 'Stock List'!$K$11:$K$1010, 0))/INDEX('Stock List'!$L$11:$L$1010, MATCH(L538, 'Stock List'!$K$11:$K$1010, 0)))*K538), 2), 0)</f>
        <v>0</v>
      </c>
      <c r="BF538" s="20"/>
      <c r="BG538" s="20">
        <f>IFERROR(ROUND(((INDEX('Stock List'!$M$11:$M$1010, MATCH(N538, 'Stock List'!$K$11:$K$1010, 0))/INDEX('Stock List'!$L$11:$L$1010, MATCH(N538, 'Stock List'!$K$11:$K$1010, 0)))*M538), 2), 0)</f>
        <v>0</v>
      </c>
      <c r="BH538" s="20"/>
      <c r="BI538" s="20">
        <f>IFERROR(ROUND(((INDEX('Stock List'!$M$11:$M$1010, MATCH(P538, 'Stock List'!$K$11:$K$1010, 0))/INDEX('Stock List'!$L$11:$L$1010, MATCH(P538, 'Stock List'!$K$11:$K$1010, 0)))*O538), 2), 0)</f>
        <v>0</v>
      </c>
      <c r="BJ538" s="20"/>
      <c r="BK538" s="20">
        <f>IFERROR(ROUND(((INDEX('Stock List'!$M$11:$M$1010, MATCH(R538, 'Stock List'!$K$11:$K$1010, 0))/INDEX('Stock List'!$L$11:$L$1010, MATCH(R538, 'Stock List'!$K$11:$K$1010, 0)))*Q538), 2), 0)</f>
        <v>0</v>
      </c>
      <c r="BL538" s="20"/>
      <c r="BM538" s="20">
        <f>IFERROR(ROUND(((INDEX('Stock List'!$M$11:$M$1010, MATCH(T538, 'Stock List'!$K$11:$K$1010, 0))/INDEX('Stock List'!$L$11:$L$1010, MATCH(T538, 'Stock List'!$K$11:$K$1010, 0)))*S538), 2), 0)</f>
        <v>0</v>
      </c>
      <c r="BN538" s="20"/>
      <c r="BO538" s="20">
        <f>IFERROR(ROUND(((INDEX('Stock List'!$M$11:$M$1010, MATCH(V538, 'Stock List'!$K$11:$K$1010, 0))/INDEX('Stock List'!$L$11:$L$1010, MATCH(V538, 'Stock List'!$K$11:$K$1010, 0)))*U538), 2), 0)</f>
        <v>0</v>
      </c>
      <c r="BP538" s="20"/>
      <c r="BQ538" s="20">
        <f>IFERROR(ROUND(((INDEX('Stock List'!$M$11:$M$1010, MATCH(X538, 'Stock List'!$K$11:$K$1010, 0))/INDEX('Stock List'!$L$11:$L$1010, MATCH(X538, 'Stock List'!$K$11:$K$1010, 0)))*W538), 2), 0)</f>
        <v>0</v>
      </c>
      <c r="BR538" s="20"/>
      <c r="BS538" s="20">
        <f>IFERROR(ROUND(((INDEX('Stock List'!$M$11:$M$1010, MATCH(Z538, 'Stock List'!$K$11:$K$1010, 0))/INDEX('Stock List'!$L$11:$L$1010, MATCH(Z538, 'Stock List'!$K$11:$K$1010, 0)))*Y538), 2), 0)</f>
        <v>0</v>
      </c>
      <c r="BT538" s="20"/>
      <c r="BU538" s="20">
        <f>IFERROR(ROUND(((INDEX('Stock List'!$M$11:$M$1010, MATCH(AB538, 'Stock List'!$K$11:$K$1010, 0))/INDEX('Stock List'!$L$11:$L$1010, MATCH(AB538, 'Stock List'!$K$11:$K$1010, 0)))*AA538), 2), 0)</f>
        <v>0</v>
      </c>
      <c r="BV538" s="20"/>
      <c r="BW538" s="20">
        <f>IFERROR(ROUND(((INDEX('Stock List'!$M$11:$M$1010, MATCH(AD538, 'Stock List'!$K$11:$K$1010, 0))/INDEX('Stock List'!$L$11:$L$1010, MATCH(AD538, 'Stock List'!$K$11:$K$1010, 0)))*AC538), 2), 0)</f>
        <v>0</v>
      </c>
      <c r="BX538" s="20"/>
      <c r="BY538" s="20">
        <f>IFERROR(ROUND(((INDEX('Stock List'!$M$11:$M$1010, MATCH(AF538, 'Stock List'!$K$11:$K$1010, 0))/INDEX('Stock List'!$L$11:$L$1010, MATCH(AF538, 'Stock List'!$K$11:$K$1010, 0)))*AE538), 2), 0)</f>
        <v>0</v>
      </c>
      <c r="BZ538" s="20"/>
      <c r="CA538" s="20">
        <f>IFERROR(ROUND(((INDEX('Stock List'!$M$11:$M$1010, MATCH(AH538, 'Stock List'!$K$11:$K$1010, 0))/INDEX('Stock List'!$L$11:$L$1010, MATCH(AH538, 'Stock List'!$K$11:$K$1010, 0)))*AG538), 2), 0)</f>
        <v>0</v>
      </c>
      <c r="CB538" s="20"/>
      <c r="CC538" s="20">
        <f>IFERROR(ROUND(((INDEX('Stock List'!$M$11:$M$1010, MATCH(AJ538, 'Stock List'!$K$11:$K$1010, 0))/INDEX('Stock List'!$L$11:$L$1010, MATCH(AJ538, 'Stock List'!$K$11:$K$1010, 0)))*AI538), 2), 0)</f>
        <v>0</v>
      </c>
      <c r="CD538" s="20"/>
      <c r="CE538" s="20">
        <f>IFERROR(ROUND(((INDEX('Stock List'!$M$11:$M$1010, MATCH(AL538, 'Stock List'!$K$11:$K$1010, 0))/INDEX('Stock List'!$L$11:$L$1010, MATCH(AL538, 'Stock List'!$K$11:$K$1010, 0)))*AK538), 2), 0)</f>
        <v>0</v>
      </c>
      <c r="CF538" s="20"/>
      <c r="CG538" s="20">
        <f>IFERROR(ROUND(((INDEX('Stock List'!$M$11:$M$1010, MATCH(AN538, 'Stock List'!$K$11:$K$1010, 0))/INDEX('Stock List'!$L$11:$L$1010, MATCH(AN538, 'Stock List'!$K$11:$K$1010, 0)))*AM538), 2), 0)</f>
        <v>0</v>
      </c>
      <c r="CH538" s="20"/>
      <c r="CI538" s="20">
        <f>IFERROR(ROUND(((INDEX('Stock List'!$M$11:$M$1010, MATCH(AP538, 'Stock List'!$K$11:$K$1010, 0))/INDEX('Stock List'!$L$11:$L$1010, MATCH(AP538, 'Stock List'!$K$11:$K$1010, 0)))*AO538), 2), 0)</f>
        <v>0</v>
      </c>
      <c r="CJ538" s="20"/>
      <c r="CK538" s="20">
        <f>IFERROR(ROUND(((INDEX('Stock List'!$M$11:$M$1010, MATCH(AR538, 'Stock List'!$K$11:$K$1010, 0))/INDEX('Stock List'!$L$11:$L$1010, MATCH(AR538, 'Stock List'!$K$11:$K$1010, 0)))*AQ538), 2), 0)</f>
        <v>0</v>
      </c>
      <c r="CL538" s="20"/>
      <c r="CM538" s="20">
        <f>IFERROR(ROUND(((INDEX('Stock List'!$M$11:$M$1010, MATCH(AT538, 'Stock List'!$K$11:$K$1010, 0))/INDEX('Stock List'!$L$11:$L$1010, MATCH(AT538, 'Stock List'!$K$11:$K$1010, 0)))*AS538), 2), 0)</f>
        <v>0</v>
      </c>
      <c r="CN538" s="20"/>
      <c r="CO538" s="20">
        <f>IFERROR(ROUND(((INDEX('Stock List'!$M$11:$M$1010, MATCH(AV538, 'Stock List'!$K$11:$K$1010, 0))/INDEX('Stock List'!$L$11:$L$1010, MATCH(AV538, 'Stock List'!$K$11:$K$1010, 0)))*AU538), 2), 0)</f>
        <v>0</v>
      </c>
      <c r="CP538" s="20"/>
      <c r="CQ538" s="20">
        <f>IFERROR(ROUND(((INDEX('Stock List'!$M$11:$M$1010, MATCH(AX538, 'Stock List'!$K$11:$K$1010, 0))/INDEX('Stock List'!$L$11:$L$1010, MATCH(AX538, 'Stock List'!$K$11:$K$1010, 0)))*AW538), 2), 0)</f>
        <v>0</v>
      </c>
      <c r="CR538" s="22"/>
      <c r="CT538" s="106" t="str">
        <f t="shared" si="451"/>
        <v/>
      </c>
      <c r="CU538" s="22" t="str">
        <f t="shared" si="452"/>
        <v/>
      </c>
      <c r="CX538" s="106" t="str">
        <f t="shared" si="453"/>
        <v/>
      </c>
      <c r="CY538" s="20" t="str">
        <f t="shared" si="454"/>
        <v/>
      </c>
      <c r="CZ538" s="22" t="str">
        <f t="shared" si="455"/>
        <v/>
      </c>
      <c r="DB538" s="76" t="str">
        <f>IF($H538="", "", COUNTIF($G$11:$G$1010, "&gt;"&amp;$G538)+1+COUNTIF($G$11:$G538, $G538)-1)</f>
        <v/>
      </c>
      <c r="DC538" s="76" t="str">
        <f>IF($H538="", "", COUNTIF($CZ$11:$CZ$1010, "&gt;"&amp;$CZ538)+1+COUNTIF($CZ$11:$CZ538, $CZ538)-1)</f>
        <v/>
      </c>
      <c r="DE538" s="147" t="str">
        <f t="shared" si="456"/>
        <v/>
      </c>
      <c r="DF538" s="148"/>
      <c r="DG538" s="19" t="str">
        <f t="shared" si="457"/>
        <v/>
      </c>
      <c r="DH538" s="153" t="str">
        <f t="shared" si="458"/>
        <v/>
      </c>
      <c r="DI538" s="19" t="str">
        <f t="shared" si="410"/>
        <v/>
      </c>
      <c r="DJ538" s="153" t="str">
        <f t="shared" si="411"/>
        <v/>
      </c>
      <c r="DK538" s="19" t="str">
        <f t="shared" si="412"/>
        <v/>
      </c>
      <c r="DL538" s="153" t="str">
        <f t="shared" si="413"/>
        <v/>
      </c>
      <c r="DM538" s="19" t="str">
        <f t="shared" si="414"/>
        <v/>
      </c>
      <c r="DN538" s="153" t="str">
        <f t="shared" si="415"/>
        <v/>
      </c>
      <c r="DO538" s="19" t="str">
        <f t="shared" si="416"/>
        <v/>
      </c>
      <c r="DP538" s="153" t="str">
        <f t="shared" si="417"/>
        <v/>
      </c>
      <c r="DQ538" s="19" t="str">
        <f t="shared" si="418"/>
        <v/>
      </c>
      <c r="DR538" s="153" t="str">
        <f t="shared" si="419"/>
        <v/>
      </c>
      <c r="DS538" s="19" t="str">
        <f t="shared" si="420"/>
        <v/>
      </c>
      <c r="DT538" s="153" t="str">
        <f t="shared" si="421"/>
        <v/>
      </c>
      <c r="DU538" s="19" t="str">
        <f t="shared" si="422"/>
        <v/>
      </c>
      <c r="DV538" s="153" t="str">
        <f t="shared" si="423"/>
        <v/>
      </c>
      <c r="DW538" s="19" t="str">
        <f t="shared" si="424"/>
        <v/>
      </c>
      <c r="DX538" s="153" t="str">
        <f t="shared" si="425"/>
        <v/>
      </c>
      <c r="DY538" s="19" t="str">
        <f t="shared" si="426"/>
        <v/>
      </c>
      <c r="DZ538" s="153" t="str">
        <f t="shared" si="427"/>
        <v/>
      </c>
      <c r="EA538" s="19" t="str">
        <f t="shared" si="428"/>
        <v/>
      </c>
      <c r="EB538" s="153" t="str">
        <f t="shared" si="429"/>
        <v/>
      </c>
      <c r="EC538" s="19" t="str">
        <f t="shared" si="430"/>
        <v/>
      </c>
      <c r="ED538" s="153" t="str">
        <f t="shared" si="431"/>
        <v/>
      </c>
      <c r="EE538" s="19" t="str">
        <f t="shared" si="432"/>
        <v/>
      </c>
      <c r="EF538" s="153" t="str">
        <f t="shared" si="433"/>
        <v/>
      </c>
      <c r="EG538" s="19" t="str">
        <f t="shared" si="434"/>
        <v/>
      </c>
      <c r="EH538" s="153" t="str">
        <f t="shared" si="435"/>
        <v/>
      </c>
      <c r="EI538" s="19" t="str">
        <f t="shared" si="436"/>
        <v/>
      </c>
      <c r="EJ538" s="153" t="str">
        <f t="shared" si="437"/>
        <v/>
      </c>
      <c r="EK538" s="19" t="str">
        <f t="shared" si="438"/>
        <v/>
      </c>
      <c r="EL538" s="153" t="str">
        <f t="shared" si="439"/>
        <v/>
      </c>
      <c r="EM538" s="19" t="str">
        <f t="shared" si="440"/>
        <v/>
      </c>
      <c r="EN538" s="153" t="str">
        <f t="shared" si="441"/>
        <v/>
      </c>
      <c r="EO538" s="19" t="str">
        <f t="shared" si="442"/>
        <v/>
      </c>
      <c r="EP538" s="153" t="str">
        <f t="shared" si="443"/>
        <v/>
      </c>
      <c r="EQ538" s="19" t="str">
        <f t="shared" si="444"/>
        <v/>
      </c>
      <c r="ER538" s="153" t="str">
        <f t="shared" si="445"/>
        <v/>
      </c>
      <c r="ES538" s="19" t="str">
        <f t="shared" si="446"/>
        <v/>
      </c>
      <c r="ET538" s="153" t="str">
        <f t="shared" si="447"/>
        <v/>
      </c>
    </row>
    <row r="539" spans="1:150" x14ac:dyDescent="0.25">
      <c r="A539" s="31"/>
      <c r="B539" s="91" t="str">
        <f t="shared" si="448"/>
        <v/>
      </c>
      <c r="C539" s="20" t="str">
        <f t="shared" si="408"/>
        <v/>
      </c>
      <c r="D539" s="97" t="str">
        <f t="shared" si="409"/>
        <v/>
      </c>
      <c r="E539" s="62" t="str">
        <f t="shared" si="449"/>
        <v/>
      </c>
      <c r="F539" s="31"/>
      <c r="G539" s="282"/>
      <c r="H539" s="283"/>
      <c r="I539" s="284"/>
      <c r="J539" s="285"/>
      <c r="K539" s="286"/>
      <c r="L539" s="287"/>
      <c r="M539" s="288"/>
      <c r="N539" s="287"/>
      <c r="O539" s="288"/>
      <c r="P539" s="287"/>
      <c r="Q539" s="288"/>
      <c r="R539" s="287"/>
      <c r="S539" s="288"/>
      <c r="T539" s="287"/>
      <c r="U539" s="288"/>
      <c r="V539" s="287"/>
      <c r="W539" s="288"/>
      <c r="X539" s="287"/>
      <c r="Y539" s="288"/>
      <c r="Z539" s="287"/>
      <c r="AA539" s="288"/>
      <c r="AB539" s="287"/>
      <c r="AC539" s="288"/>
      <c r="AD539" s="287"/>
      <c r="AE539" s="288"/>
      <c r="AF539" s="287"/>
      <c r="AG539" s="288"/>
      <c r="AH539" s="287"/>
      <c r="AI539" s="288"/>
      <c r="AJ539" s="287"/>
      <c r="AK539" s="288"/>
      <c r="AL539" s="287"/>
      <c r="AM539" s="288"/>
      <c r="AN539" s="287"/>
      <c r="AO539" s="288"/>
      <c r="AP539" s="287"/>
      <c r="AQ539" s="288"/>
      <c r="AR539" s="287"/>
      <c r="AS539" s="288"/>
      <c r="AT539" s="287"/>
      <c r="AU539" s="288"/>
      <c r="AV539" s="287"/>
      <c r="AW539" s="288"/>
      <c r="AX539" s="287"/>
      <c r="AY539" s="31"/>
      <c r="BA539" s="76" t="str">
        <f t="shared" si="450"/>
        <v/>
      </c>
      <c r="BC539" s="76" t="str">
        <f>IF('Stock List'!$K539="", "", 'Stock List'!$K539)</f>
        <v/>
      </c>
      <c r="BE539" s="106">
        <f>IFERROR(ROUND(((INDEX('Stock List'!$M$11:$M$1010, MATCH(L539, 'Stock List'!$K$11:$K$1010, 0))/INDEX('Stock List'!$L$11:$L$1010, MATCH(L539, 'Stock List'!$K$11:$K$1010, 0)))*K539), 2), 0)</f>
        <v>0</v>
      </c>
      <c r="BF539" s="20"/>
      <c r="BG539" s="20">
        <f>IFERROR(ROUND(((INDEX('Stock List'!$M$11:$M$1010, MATCH(N539, 'Stock List'!$K$11:$K$1010, 0))/INDEX('Stock List'!$L$11:$L$1010, MATCH(N539, 'Stock List'!$K$11:$K$1010, 0)))*M539), 2), 0)</f>
        <v>0</v>
      </c>
      <c r="BH539" s="20"/>
      <c r="BI539" s="20">
        <f>IFERROR(ROUND(((INDEX('Stock List'!$M$11:$M$1010, MATCH(P539, 'Stock List'!$K$11:$K$1010, 0))/INDEX('Stock List'!$L$11:$L$1010, MATCH(P539, 'Stock List'!$K$11:$K$1010, 0)))*O539), 2), 0)</f>
        <v>0</v>
      </c>
      <c r="BJ539" s="20"/>
      <c r="BK539" s="20">
        <f>IFERROR(ROUND(((INDEX('Stock List'!$M$11:$M$1010, MATCH(R539, 'Stock List'!$K$11:$K$1010, 0))/INDEX('Stock List'!$L$11:$L$1010, MATCH(R539, 'Stock List'!$K$11:$K$1010, 0)))*Q539), 2), 0)</f>
        <v>0</v>
      </c>
      <c r="BL539" s="20"/>
      <c r="BM539" s="20">
        <f>IFERROR(ROUND(((INDEX('Stock List'!$M$11:$M$1010, MATCH(T539, 'Stock List'!$K$11:$K$1010, 0))/INDEX('Stock List'!$L$11:$L$1010, MATCH(T539, 'Stock List'!$K$11:$K$1010, 0)))*S539), 2), 0)</f>
        <v>0</v>
      </c>
      <c r="BN539" s="20"/>
      <c r="BO539" s="20">
        <f>IFERROR(ROUND(((INDEX('Stock List'!$M$11:$M$1010, MATCH(V539, 'Stock List'!$K$11:$K$1010, 0))/INDEX('Stock List'!$L$11:$L$1010, MATCH(V539, 'Stock List'!$K$11:$K$1010, 0)))*U539), 2), 0)</f>
        <v>0</v>
      </c>
      <c r="BP539" s="20"/>
      <c r="BQ539" s="20">
        <f>IFERROR(ROUND(((INDEX('Stock List'!$M$11:$M$1010, MATCH(X539, 'Stock List'!$K$11:$K$1010, 0))/INDEX('Stock List'!$L$11:$L$1010, MATCH(X539, 'Stock List'!$K$11:$K$1010, 0)))*W539), 2), 0)</f>
        <v>0</v>
      </c>
      <c r="BR539" s="20"/>
      <c r="BS539" s="20">
        <f>IFERROR(ROUND(((INDEX('Stock List'!$M$11:$M$1010, MATCH(Z539, 'Stock List'!$K$11:$K$1010, 0))/INDEX('Stock List'!$L$11:$L$1010, MATCH(Z539, 'Stock List'!$K$11:$K$1010, 0)))*Y539), 2), 0)</f>
        <v>0</v>
      </c>
      <c r="BT539" s="20"/>
      <c r="BU539" s="20">
        <f>IFERROR(ROUND(((INDEX('Stock List'!$M$11:$M$1010, MATCH(AB539, 'Stock List'!$K$11:$K$1010, 0))/INDEX('Stock List'!$L$11:$L$1010, MATCH(AB539, 'Stock List'!$K$11:$K$1010, 0)))*AA539), 2), 0)</f>
        <v>0</v>
      </c>
      <c r="BV539" s="20"/>
      <c r="BW539" s="20">
        <f>IFERROR(ROUND(((INDEX('Stock List'!$M$11:$M$1010, MATCH(AD539, 'Stock List'!$K$11:$K$1010, 0))/INDEX('Stock List'!$L$11:$L$1010, MATCH(AD539, 'Stock List'!$K$11:$K$1010, 0)))*AC539), 2), 0)</f>
        <v>0</v>
      </c>
      <c r="BX539" s="20"/>
      <c r="BY539" s="20">
        <f>IFERROR(ROUND(((INDEX('Stock List'!$M$11:$M$1010, MATCH(AF539, 'Stock List'!$K$11:$K$1010, 0))/INDEX('Stock List'!$L$11:$L$1010, MATCH(AF539, 'Stock List'!$K$11:$K$1010, 0)))*AE539), 2), 0)</f>
        <v>0</v>
      </c>
      <c r="BZ539" s="20"/>
      <c r="CA539" s="20">
        <f>IFERROR(ROUND(((INDEX('Stock List'!$M$11:$M$1010, MATCH(AH539, 'Stock List'!$K$11:$K$1010, 0))/INDEX('Stock List'!$L$11:$L$1010, MATCH(AH539, 'Stock List'!$K$11:$K$1010, 0)))*AG539), 2), 0)</f>
        <v>0</v>
      </c>
      <c r="CB539" s="20"/>
      <c r="CC539" s="20">
        <f>IFERROR(ROUND(((INDEX('Stock List'!$M$11:$M$1010, MATCH(AJ539, 'Stock List'!$K$11:$K$1010, 0))/INDEX('Stock List'!$L$11:$L$1010, MATCH(AJ539, 'Stock List'!$K$11:$K$1010, 0)))*AI539), 2), 0)</f>
        <v>0</v>
      </c>
      <c r="CD539" s="20"/>
      <c r="CE539" s="20">
        <f>IFERROR(ROUND(((INDEX('Stock List'!$M$11:$M$1010, MATCH(AL539, 'Stock List'!$K$11:$K$1010, 0))/INDEX('Stock List'!$L$11:$L$1010, MATCH(AL539, 'Stock List'!$K$11:$K$1010, 0)))*AK539), 2), 0)</f>
        <v>0</v>
      </c>
      <c r="CF539" s="20"/>
      <c r="CG539" s="20">
        <f>IFERROR(ROUND(((INDEX('Stock List'!$M$11:$M$1010, MATCH(AN539, 'Stock List'!$K$11:$K$1010, 0))/INDEX('Stock List'!$L$11:$L$1010, MATCH(AN539, 'Stock List'!$K$11:$K$1010, 0)))*AM539), 2), 0)</f>
        <v>0</v>
      </c>
      <c r="CH539" s="20"/>
      <c r="CI539" s="20">
        <f>IFERROR(ROUND(((INDEX('Stock List'!$M$11:$M$1010, MATCH(AP539, 'Stock List'!$K$11:$K$1010, 0))/INDEX('Stock List'!$L$11:$L$1010, MATCH(AP539, 'Stock List'!$K$11:$K$1010, 0)))*AO539), 2), 0)</f>
        <v>0</v>
      </c>
      <c r="CJ539" s="20"/>
      <c r="CK539" s="20">
        <f>IFERROR(ROUND(((INDEX('Stock List'!$M$11:$M$1010, MATCH(AR539, 'Stock List'!$K$11:$K$1010, 0))/INDEX('Stock List'!$L$11:$L$1010, MATCH(AR539, 'Stock List'!$K$11:$K$1010, 0)))*AQ539), 2), 0)</f>
        <v>0</v>
      </c>
      <c r="CL539" s="20"/>
      <c r="CM539" s="20">
        <f>IFERROR(ROUND(((INDEX('Stock List'!$M$11:$M$1010, MATCH(AT539, 'Stock List'!$K$11:$K$1010, 0))/INDEX('Stock List'!$L$11:$L$1010, MATCH(AT539, 'Stock List'!$K$11:$K$1010, 0)))*AS539), 2), 0)</f>
        <v>0</v>
      </c>
      <c r="CN539" s="20"/>
      <c r="CO539" s="20">
        <f>IFERROR(ROUND(((INDEX('Stock List'!$M$11:$M$1010, MATCH(AV539, 'Stock List'!$K$11:$K$1010, 0))/INDEX('Stock List'!$L$11:$L$1010, MATCH(AV539, 'Stock List'!$K$11:$K$1010, 0)))*AU539), 2), 0)</f>
        <v>0</v>
      </c>
      <c r="CP539" s="20"/>
      <c r="CQ539" s="20">
        <f>IFERROR(ROUND(((INDEX('Stock List'!$M$11:$M$1010, MATCH(AX539, 'Stock List'!$K$11:$K$1010, 0))/INDEX('Stock List'!$L$11:$L$1010, MATCH(AX539, 'Stock List'!$K$11:$K$1010, 0)))*AW539), 2), 0)</f>
        <v>0</v>
      </c>
      <c r="CR539" s="22"/>
      <c r="CT539" s="106" t="str">
        <f t="shared" si="451"/>
        <v/>
      </c>
      <c r="CU539" s="22" t="str">
        <f t="shared" si="452"/>
        <v/>
      </c>
      <c r="CX539" s="106" t="str">
        <f t="shared" si="453"/>
        <v/>
      </c>
      <c r="CY539" s="20" t="str">
        <f t="shared" si="454"/>
        <v/>
      </c>
      <c r="CZ539" s="22" t="str">
        <f t="shared" si="455"/>
        <v/>
      </c>
      <c r="DB539" s="76" t="str">
        <f>IF($H539="", "", COUNTIF($G$11:$G$1010, "&gt;"&amp;$G539)+1+COUNTIF($G$11:$G539, $G539)-1)</f>
        <v/>
      </c>
      <c r="DC539" s="76" t="str">
        <f>IF($H539="", "", COUNTIF($CZ$11:$CZ$1010, "&gt;"&amp;$CZ539)+1+COUNTIF($CZ$11:$CZ539, $CZ539)-1)</f>
        <v/>
      </c>
      <c r="DE539" s="147" t="str">
        <f t="shared" si="456"/>
        <v/>
      </c>
      <c r="DF539" s="148"/>
      <c r="DG539" s="19" t="str">
        <f t="shared" si="457"/>
        <v/>
      </c>
      <c r="DH539" s="153" t="str">
        <f t="shared" si="458"/>
        <v/>
      </c>
      <c r="DI539" s="19" t="str">
        <f t="shared" si="410"/>
        <v/>
      </c>
      <c r="DJ539" s="153" t="str">
        <f t="shared" si="411"/>
        <v/>
      </c>
      <c r="DK539" s="19" t="str">
        <f t="shared" si="412"/>
        <v/>
      </c>
      <c r="DL539" s="153" t="str">
        <f t="shared" si="413"/>
        <v/>
      </c>
      <c r="DM539" s="19" t="str">
        <f t="shared" si="414"/>
        <v/>
      </c>
      <c r="DN539" s="153" t="str">
        <f t="shared" si="415"/>
        <v/>
      </c>
      <c r="DO539" s="19" t="str">
        <f t="shared" si="416"/>
        <v/>
      </c>
      <c r="DP539" s="153" t="str">
        <f t="shared" si="417"/>
        <v/>
      </c>
      <c r="DQ539" s="19" t="str">
        <f t="shared" si="418"/>
        <v/>
      </c>
      <c r="DR539" s="153" t="str">
        <f t="shared" si="419"/>
        <v/>
      </c>
      <c r="DS539" s="19" t="str">
        <f t="shared" si="420"/>
        <v/>
      </c>
      <c r="DT539" s="153" t="str">
        <f t="shared" si="421"/>
        <v/>
      </c>
      <c r="DU539" s="19" t="str">
        <f t="shared" si="422"/>
        <v/>
      </c>
      <c r="DV539" s="153" t="str">
        <f t="shared" si="423"/>
        <v/>
      </c>
      <c r="DW539" s="19" t="str">
        <f t="shared" si="424"/>
        <v/>
      </c>
      <c r="DX539" s="153" t="str">
        <f t="shared" si="425"/>
        <v/>
      </c>
      <c r="DY539" s="19" t="str">
        <f t="shared" si="426"/>
        <v/>
      </c>
      <c r="DZ539" s="153" t="str">
        <f t="shared" si="427"/>
        <v/>
      </c>
      <c r="EA539" s="19" t="str">
        <f t="shared" si="428"/>
        <v/>
      </c>
      <c r="EB539" s="153" t="str">
        <f t="shared" si="429"/>
        <v/>
      </c>
      <c r="EC539" s="19" t="str">
        <f t="shared" si="430"/>
        <v/>
      </c>
      <c r="ED539" s="153" t="str">
        <f t="shared" si="431"/>
        <v/>
      </c>
      <c r="EE539" s="19" t="str">
        <f t="shared" si="432"/>
        <v/>
      </c>
      <c r="EF539" s="153" t="str">
        <f t="shared" si="433"/>
        <v/>
      </c>
      <c r="EG539" s="19" t="str">
        <f t="shared" si="434"/>
        <v/>
      </c>
      <c r="EH539" s="153" t="str">
        <f t="shared" si="435"/>
        <v/>
      </c>
      <c r="EI539" s="19" t="str">
        <f t="shared" si="436"/>
        <v/>
      </c>
      <c r="EJ539" s="153" t="str">
        <f t="shared" si="437"/>
        <v/>
      </c>
      <c r="EK539" s="19" t="str">
        <f t="shared" si="438"/>
        <v/>
      </c>
      <c r="EL539" s="153" t="str">
        <f t="shared" si="439"/>
        <v/>
      </c>
      <c r="EM539" s="19" t="str">
        <f t="shared" si="440"/>
        <v/>
      </c>
      <c r="EN539" s="153" t="str">
        <f t="shared" si="441"/>
        <v/>
      </c>
      <c r="EO539" s="19" t="str">
        <f t="shared" si="442"/>
        <v/>
      </c>
      <c r="EP539" s="153" t="str">
        <f t="shared" si="443"/>
        <v/>
      </c>
      <c r="EQ539" s="19" t="str">
        <f t="shared" si="444"/>
        <v/>
      </c>
      <c r="ER539" s="153" t="str">
        <f t="shared" si="445"/>
        <v/>
      </c>
      <c r="ES539" s="19" t="str">
        <f t="shared" si="446"/>
        <v/>
      </c>
      <c r="ET539" s="153" t="str">
        <f t="shared" si="447"/>
        <v/>
      </c>
    </row>
    <row r="540" spans="1:150" x14ac:dyDescent="0.25">
      <c r="A540" s="31"/>
      <c r="B540" s="91" t="str">
        <f t="shared" si="448"/>
        <v/>
      </c>
      <c r="C540" s="20" t="str">
        <f t="shared" si="408"/>
        <v/>
      </c>
      <c r="D540" s="97" t="str">
        <f t="shared" si="409"/>
        <v/>
      </c>
      <c r="E540" s="62" t="str">
        <f t="shared" si="449"/>
        <v/>
      </c>
      <c r="F540" s="31"/>
      <c r="G540" s="282"/>
      <c r="H540" s="283"/>
      <c r="I540" s="284"/>
      <c r="J540" s="285"/>
      <c r="K540" s="286"/>
      <c r="L540" s="287"/>
      <c r="M540" s="288"/>
      <c r="N540" s="287"/>
      <c r="O540" s="288"/>
      <c r="P540" s="287"/>
      <c r="Q540" s="288"/>
      <c r="R540" s="287"/>
      <c r="S540" s="288"/>
      <c r="T540" s="287"/>
      <c r="U540" s="288"/>
      <c r="V540" s="287"/>
      <c r="W540" s="288"/>
      <c r="X540" s="287"/>
      <c r="Y540" s="288"/>
      <c r="Z540" s="287"/>
      <c r="AA540" s="288"/>
      <c r="AB540" s="287"/>
      <c r="AC540" s="288"/>
      <c r="AD540" s="287"/>
      <c r="AE540" s="288"/>
      <c r="AF540" s="287"/>
      <c r="AG540" s="288"/>
      <c r="AH540" s="287"/>
      <c r="AI540" s="288"/>
      <c r="AJ540" s="287"/>
      <c r="AK540" s="288"/>
      <c r="AL540" s="287"/>
      <c r="AM540" s="288"/>
      <c r="AN540" s="287"/>
      <c r="AO540" s="288"/>
      <c r="AP540" s="287"/>
      <c r="AQ540" s="288"/>
      <c r="AR540" s="287"/>
      <c r="AS540" s="288"/>
      <c r="AT540" s="287"/>
      <c r="AU540" s="288"/>
      <c r="AV540" s="287"/>
      <c r="AW540" s="288"/>
      <c r="AX540" s="287"/>
      <c r="AY540" s="31"/>
      <c r="BA540" s="76" t="str">
        <f t="shared" si="450"/>
        <v/>
      </c>
      <c r="BC540" s="76" t="str">
        <f>IF('Stock List'!$K540="", "", 'Stock List'!$K540)</f>
        <v/>
      </c>
      <c r="BE540" s="106">
        <f>IFERROR(ROUND(((INDEX('Stock List'!$M$11:$M$1010, MATCH(L540, 'Stock List'!$K$11:$K$1010, 0))/INDEX('Stock List'!$L$11:$L$1010, MATCH(L540, 'Stock List'!$K$11:$K$1010, 0)))*K540), 2), 0)</f>
        <v>0</v>
      </c>
      <c r="BF540" s="20"/>
      <c r="BG540" s="20">
        <f>IFERROR(ROUND(((INDEX('Stock List'!$M$11:$M$1010, MATCH(N540, 'Stock List'!$K$11:$K$1010, 0))/INDEX('Stock List'!$L$11:$L$1010, MATCH(N540, 'Stock List'!$K$11:$K$1010, 0)))*M540), 2), 0)</f>
        <v>0</v>
      </c>
      <c r="BH540" s="20"/>
      <c r="BI540" s="20">
        <f>IFERROR(ROUND(((INDEX('Stock List'!$M$11:$M$1010, MATCH(P540, 'Stock List'!$K$11:$K$1010, 0))/INDEX('Stock List'!$L$11:$L$1010, MATCH(P540, 'Stock List'!$K$11:$K$1010, 0)))*O540), 2), 0)</f>
        <v>0</v>
      </c>
      <c r="BJ540" s="20"/>
      <c r="BK540" s="20">
        <f>IFERROR(ROUND(((INDEX('Stock List'!$M$11:$M$1010, MATCH(R540, 'Stock List'!$K$11:$K$1010, 0))/INDEX('Stock List'!$L$11:$L$1010, MATCH(R540, 'Stock List'!$K$11:$K$1010, 0)))*Q540), 2), 0)</f>
        <v>0</v>
      </c>
      <c r="BL540" s="20"/>
      <c r="BM540" s="20">
        <f>IFERROR(ROUND(((INDEX('Stock List'!$M$11:$M$1010, MATCH(T540, 'Stock List'!$K$11:$K$1010, 0))/INDEX('Stock List'!$L$11:$L$1010, MATCH(T540, 'Stock List'!$K$11:$K$1010, 0)))*S540), 2), 0)</f>
        <v>0</v>
      </c>
      <c r="BN540" s="20"/>
      <c r="BO540" s="20">
        <f>IFERROR(ROUND(((INDEX('Stock List'!$M$11:$M$1010, MATCH(V540, 'Stock List'!$K$11:$K$1010, 0))/INDEX('Stock List'!$L$11:$L$1010, MATCH(V540, 'Stock List'!$K$11:$K$1010, 0)))*U540), 2), 0)</f>
        <v>0</v>
      </c>
      <c r="BP540" s="20"/>
      <c r="BQ540" s="20">
        <f>IFERROR(ROUND(((INDEX('Stock List'!$M$11:$M$1010, MATCH(X540, 'Stock List'!$K$11:$K$1010, 0))/INDEX('Stock List'!$L$11:$L$1010, MATCH(X540, 'Stock List'!$K$11:$K$1010, 0)))*W540), 2), 0)</f>
        <v>0</v>
      </c>
      <c r="BR540" s="20"/>
      <c r="BS540" s="20">
        <f>IFERROR(ROUND(((INDEX('Stock List'!$M$11:$M$1010, MATCH(Z540, 'Stock List'!$K$11:$K$1010, 0))/INDEX('Stock List'!$L$11:$L$1010, MATCH(Z540, 'Stock List'!$K$11:$K$1010, 0)))*Y540), 2), 0)</f>
        <v>0</v>
      </c>
      <c r="BT540" s="20"/>
      <c r="BU540" s="20">
        <f>IFERROR(ROUND(((INDEX('Stock List'!$M$11:$M$1010, MATCH(AB540, 'Stock List'!$K$11:$K$1010, 0))/INDEX('Stock List'!$L$11:$L$1010, MATCH(AB540, 'Stock List'!$K$11:$K$1010, 0)))*AA540), 2), 0)</f>
        <v>0</v>
      </c>
      <c r="BV540" s="20"/>
      <c r="BW540" s="20">
        <f>IFERROR(ROUND(((INDEX('Stock List'!$M$11:$M$1010, MATCH(AD540, 'Stock List'!$K$11:$K$1010, 0))/INDEX('Stock List'!$L$11:$L$1010, MATCH(AD540, 'Stock List'!$K$11:$K$1010, 0)))*AC540), 2), 0)</f>
        <v>0</v>
      </c>
      <c r="BX540" s="20"/>
      <c r="BY540" s="20">
        <f>IFERROR(ROUND(((INDEX('Stock List'!$M$11:$M$1010, MATCH(AF540, 'Stock List'!$K$11:$K$1010, 0))/INDEX('Stock List'!$L$11:$L$1010, MATCH(AF540, 'Stock List'!$K$11:$K$1010, 0)))*AE540), 2), 0)</f>
        <v>0</v>
      </c>
      <c r="BZ540" s="20"/>
      <c r="CA540" s="20">
        <f>IFERROR(ROUND(((INDEX('Stock List'!$M$11:$M$1010, MATCH(AH540, 'Stock List'!$K$11:$K$1010, 0))/INDEX('Stock List'!$L$11:$L$1010, MATCH(AH540, 'Stock List'!$K$11:$K$1010, 0)))*AG540), 2), 0)</f>
        <v>0</v>
      </c>
      <c r="CB540" s="20"/>
      <c r="CC540" s="20">
        <f>IFERROR(ROUND(((INDEX('Stock List'!$M$11:$M$1010, MATCH(AJ540, 'Stock List'!$K$11:$K$1010, 0))/INDEX('Stock List'!$L$11:$L$1010, MATCH(AJ540, 'Stock List'!$K$11:$K$1010, 0)))*AI540), 2), 0)</f>
        <v>0</v>
      </c>
      <c r="CD540" s="20"/>
      <c r="CE540" s="20">
        <f>IFERROR(ROUND(((INDEX('Stock List'!$M$11:$M$1010, MATCH(AL540, 'Stock List'!$K$11:$K$1010, 0))/INDEX('Stock List'!$L$11:$L$1010, MATCH(AL540, 'Stock List'!$K$11:$K$1010, 0)))*AK540), 2), 0)</f>
        <v>0</v>
      </c>
      <c r="CF540" s="20"/>
      <c r="CG540" s="20">
        <f>IFERROR(ROUND(((INDEX('Stock List'!$M$11:$M$1010, MATCH(AN540, 'Stock List'!$K$11:$K$1010, 0))/INDEX('Stock List'!$L$11:$L$1010, MATCH(AN540, 'Stock List'!$K$11:$K$1010, 0)))*AM540), 2), 0)</f>
        <v>0</v>
      </c>
      <c r="CH540" s="20"/>
      <c r="CI540" s="20">
        <f>IFERROR(ROUND(((INDEX('Stock List'!$M$11:$M$1010, MATCH(AP540, 'Stock List'!$K$11:$K$1010, 0))/INDEX('Stock List'!$L$11:$L$1010, MATCH(AP540, 'Stock List'!$K$11:$K$1010, 0)))*AO540), 2), 0)</f>
        <v>0</v>
      </c>
      <c r="CJ540" s="20"/>
      <c r="CK540" s="20">
        <f>IFERROR(ROUND(((INDEX('Stock List'!$M$11:$M$1010, MATCH(AR540, 'Stock List'!$K$11:$K$1010, 0))/INDEX('Stock List'!$L$11:$L$1010, MATCH(AR540, 'Stock List'!$K$11:$K$1010, 0)))*AQ540), 2), 0)</f>
        <v>0</v>
      </c>
      <c r="CL540" s="20"/>
      <c r="CM540" s="20">
        <f>IFERROR(ROUND(((INDEX('Stock List'!$M$11:$M$1010, MATCH(AT540, 'Stock List'!$K$11:$K$1010, 0))/INDEX('Stock List'!$L$11:$L$1010, MATCH(AT540, 'Stock List'!$K$11:$K$1010, 0)))*AS540), 2), 0)</f>
        <v>0</v>
      </c>
      <c r="CN540" s="20"/>
      <c r="CO540" s="20">
        <f>IFERROR(ROUND(((INDEX('Stock List'!$M$11:$M$1010, MATCH(AV540, 'Stock List'!$K$11:$K$1010, 0))/INDEX('Stock List'!$L$11:$L$1010, MATCH(AV540, 'Stock List'!$K$11:$K$1010, 0)))*AU540), 2), 0)</f>
        <v>0</v>
      </c>
      <c r="CP540" s="20"/>
      <c r="CQ540" s="20">
        <f>IFERROR(ROUND(((INDEX('Stock List'!$M$11:$M$1010, MATCH(AX540, 'Stock List'!$K$11:$K$1010, 0))/INDEX('Stock List'!$L$11:$L$1010, MATCH(AX540, 'Stock List'!$K$11:$K$1010, 0)))*AW540), 2), 0)</f>
        <v>0</v>
      </c>
      <c r="CR540" s="22"/>
      <c r="CT540" s="106" t="str">
        <f t="shared" si="451"/>
        <v/>
      </c>
      <c r="CU540" s="22" t="str">
        <f t="shared" si="452"/>
        <v/>
      </c>
      <c r="CX540" s="106" t="str">
        <f t="shared" si="453"/>
        <v/>
      </c>
      <c r="CY540" s="20" t="str">
        <f t="shared" si="454"/>
        <v/>
      </c>
      <c r="CZ540" s="22" t="str">
        <f t="shared" si="455"/>
        <v/>
      </c>
      <c r="DB540" s="76" t="str">
        <f>IF($H540="", "", COUNTIF($G$11:$G$1010, "&gt;"&amp;$G540)+1+COUNTIF($G$11:$G540, $G540)-1)</f>
        <v/>
      </c>
      <c r="DC540" s="76" t="str">
        <f>IF($H540="", "", COUNTIF($CZ$11:$CZ$1010, "&gt;"&amp;$CZ540)+1+COUNTIF($CZ$11:$CZ540, $CZ540)-1)</f>
        <v/>
      </c>
      <c r="DE540" s="147" t="str">
        <f t="shared" si="456"/>
        <v/>
      </c>
      <c r="DF540" s="148"/>
      <c r="DG540" s="19" t="str">
        <f t="shared" si="457"/>
        <v/>
      </c>
      <c r="DH540" s="153" t="str">
        <f t="shared" si="458"/>
        <v/>
      </c>
      <c r="DI540" s="19" t="str">
        <f t="shared" si="410"/>
        <v/>
      </c>
      <c r="DJ540" s="153" t="str">
        <f t="shared" si="411"/>
        <v/>
      </c>
      <c r="DK540" s="19" t="str">
        <f t="shared" si="412"/>
        <v/>
      </c>
      <c r="DL540" s="153" t="str">
        <f t="shared" si="413"/>
        <v/>
      </c>
      <c r="DM540" s="19" t="str">
        <f t="shared" si="414"/>
        <v/>
      </c>
      <c r="DN540" s="153" t="str">
        <f t="shared" si="415"/>
        <v/>
      </c>
      <c r="DO540" s="19" t="str">
        <f t="shared" si="416"/>
        <v/>
      </c>
      <c r="DP540" s="153" t="str">
        <f t="shared" si="417"/>
        <v/>
      </c>
      <c r="DQ540" s="19" t="str">
        <f t="shared" si="418"/>
        <v/>
      </c>
      <c r="DR540" s="153" t="str">
        <f t="shared" si="419"/>
        <v/>
      </c>
      <c r="DS540" s="19" t="str">
        <f t="shared" si="420"/>
        <v/>
      </c>
      <c r="DT540" s="153" t="str">
        <f t="shared" si="421"/>
        <v/>
      </c>
      <c r="DU540" s="19" t="str">
        <f t="shared" si="422"/>
        <v/>
      </c>
      <c r="DV540" s="153" t="str">
        <f t="shared" si="423"/>
        <v/>
      </c>
      <c r="DW540" s="19" t="str">
        <f t="shared" si="424"/>
        <v/>
      </c>
      <c r="DX540" s="153" t="str">
        <f t="shared" si="425"/>
        <v/>
      </c>
      <c r="DY540" s="19" t="str">
        <f t="shared" si="426"/>
        <v/>
      </c>
      <c r="DZ540" s="153" t="str">
        <f t="shared" si="427"/>
        <v/>
      </c>
      <c r="EA540" s="19" t="str">
        <f t="shared" si="428"/>
        <v/>
      </c>
      <c r="EB540" s="153" t="str">
        <f t="shared" si="429"/>
        <v/>
      </c>
      <c r="EC540" s="19" t="str">
        <f t="shared" si="430"/>
        <v/>
      </c>
      <c r="ED540" s="153" t="str">
        <f t="shared" si="431"/>
        <v/>
      </c>
      <c r="EE540" s="19" t="str">
        <f t="shared" si="432"/>
        <v/>
      </c>
      <c r="EF540" s="153" t="str">
        <f t="shared" si="433"/>
        <v/>
      </c>
      <c r="EG540" s="19" t="str">
        <f t="shared" si="434"/>
        <v/>
      </c>
      <c r="EH540" s="153" t="str">
        <f t="shared" si="435"/>
        <v/>
      </c>
      <c r="EI540" s="19" t="str">
        <f t="shared" si="436"/>
        <v/>
      </c>
      <c r="EJ540" s="153" t="str">
        <f t="shared" si="437"/>
        <v/>
      </c>
      <c r="EK540" s="19" t="str">
        <f t="shared" si="438"/>
        <v/>
      </c>
      <c r="EL540" s="153" t="str">
        <f t="shared" si="439"/>
        <v/>
      </c>
      <c r="EM540" s="19" t="str">
        <f t="shared" si="440"/>
        <v/>
      </c>
      <c r="EN540" s="153" t="str">
        <f t="shared" si="441"/>
        <v/>
      </c>
      <c r="EO540" s="19" t="str">
        <f t="shared" si="442"/>
        <v/>
      </c>
      <c r="EP540" s="153" t="str">
        <f t="shared" si="443"/>
        <v/>
      </c>
      <c r="EQ540" s="19" t="str">
        <f t="shared" si="444"/>
        <v/>
      </c>
      <c r="ER540" s="153" t="str">
        <f t="shared" si="445"/>
        <v/>
      </c>
      <c r="ES540" s="19" t="str">
        <f t="shared" si="446"/>
        <v/>
      </c>
      <c r="ET540" s="153" t="str">
        <f t="shared" si="447"/>
        <v/>
      </c>
    </row>
    <row r="541" spans="1:150" x14ac:dyDescent="0.25">
      <c r="A541" s="31"/>
      <c r="B541" s="91" t="str">
        <f t="shared" si="448"/>
        <v/>
      </c>
      <c r="C541" s="20" t="str">
        <f t="shared" si="408"/>
        <v/>
      </c>
      <c r="D541" s="97" t="str">
        <f t="shared" si="409"/>
        <v/>
      </c>
      <c r="E541" s="62" t="str">
        <f t="shared" si="449"/>
        <v/>
      </c>
      <c r="F541" s="31"/>
      <c r="G541" s="282"/>
      <c r="H541" s="283"/>
      <c r="I541" s="284"/>
      <c r="J541" s="285"/>
      <c r="K541" s="286"/>
      <c r="L541" s="287"/>
      <c r="M541" s="288"/>
      <c r="N541" s="287"/>
      <c r="O541" s="288"/>
      <c r="P541" s="287"/>
      <c r="Q541" s="288"/>
      <c r="R541" s="287"/>
      <c r="S541" s="288"/>
      <c r="T541" s="287"/>
      <c r="U541" s="288"/>
      <c r="V541" s="287"/>
      <c r="W541" s="288"/>
      <c r="X541" s="287"/>
      <c r="Y541" s="288"/>
      <c r="Z541" s="287"/>
      <c r="AA541" s="288"/>
      <c r="AB541" s="287"/>
      <c r="AC541" s="288"/>
      <c r="AD541" s="287"/>
      <c r="AE541" s="288"/>
      <c r="AF541" s="287"/>
      <c r="AG541" s="288"/>
      <c r="AH541" s="287"/>
      <c r="AI541" s="288"/>
      <c r="AJ541" s="287"/>
      <c r="AK541" s="288"/>
      <c r="AL541" s="287"/>
      <c r="AM541" s="288"/>
      <c r="AN541" s="287"/>
      <c r="AO541" s="288"/>
      <c r="AP541" s="287"/>
      <c r="AQ541" s="288"/>
      <c r="AR541" s="287"/>
      <c r="AS541" s="288"/>
      <c r="AT541" s="287"/>
      <c r="AU541" s="288"/>
      <c r="AV541" s="287"/>
      <c r="AW541" s="288"/>
      <c r="AX541" s="287"/>
      <c r="AY541" s="31"/>
      <c r="BA541" s="76" t="str">
        <f t="shared" si="450"/>
        <v/>
      </c>
      <c r="BC541" s="76" t="str">
        <f>IF('Stock List'!$K541="", "", 'Stock List'!$K541)</f>
        <v/>
      </c>
      <c r="BE541" s="106">
        <f>IFERROR(ROUND(((INDEX('Stock List'!$M$11:$M$1010, MATCH(L541, 'Stock List'!$K$11:$K$1010, 0))/INDEX('Stock List'!$L$11:$L$1010, MATCH(L541, 'Stock List'!$K$11:$K$1010, 0)))*K541), 2), 0)</f>
        <v>0</v>
      </c>
      <c r="BF541" s="20"/>
      <c r="BG541" s="20">
        <f>IFERROR(ROUND(((INDEX('Stock List'!$M$11:$M$1010, MATCH(N541, 'Stock List'!$K$11:$K$1010, 0))/INDEX('Stock List'!$L$11:$L$1010, MATCH(N541, 'Stock List'!$K$11:$K$1010, 0)))*M541), 2), 0)</f>
        <v>0</v>
      </c>
      <c r="BH541" s="20"/>
      <c r="BI541" s="20">
        <f>IFERROR(ROUND(((INDEX('Stock List'!$M$11:$M$1010, MATCH(P541, 'Stock List'!$K$11:$K$1010, 0))/INDEX('Stock List'!$L$11:$L$1010, MATCH(P541, 'Stock List'!$K$11:$K$1010, 0)))*O541), 2), 0)</f>
        <v>0</v>
      </c>
      <c r="BJ541" s="20"/>
      <c r="BK541" s="20">
        <f>IFERROR(ROUND(((INDEX('Stock List'!$M$11:$M$1010, MATCH(R541, 'Stock List'!$K$11:$K$1010, 0))/INDEX('Stock List'!$L$11:$L$1010, MATCH(R541, 'Stock List'!$K$11:$K$1010, 0)))*Q541), 2), 0)</f>
        <v>0</v>
      </c>
      <c r="BL541" s="20"/>
      <c r="BM541" s="20">
        <f>IFERROR(ROUND(((INDEX('Stock List'!$M$11:$M$1010, MATCH(T541, 'Stock List'!$K$11:$K$1010, 0))/INDEX('Stock List'!$L$11:$L$1010, MATCH(T541, 'Stock List'!$K$11:$K$1010, 0)))*S541), 2), 0)</f>
        <v>0</v>
      </c>
      <c r="BN541" s="20"/>
      <c r="BO541" s="20">
        <f>IFERROR(ROUND(((INDEX('Stock List'!$M$11:$M$1010, MATCH(V541, 'Stock List'!$K$11:$K$1010, 0))/INDEX('Stock List'!$L$11:$L$1010, MATCH(V541, 'Stock List'!$K$11:$K$1010, 0)))*U541), 2), 0)</f>
        <v>0</v>
      </c>
      <c r="BP541" s="20"/>
      <c r="BQ541" s="20">
        <f>IFERROR(ROUND(((INDEX('Stock List'!$M$11:$M$1010, MATCH(X541, 'Stock List'!$K$11:$K$1010, 0))/INDEX('Stock List'!$L$11:$L$1010, MATCH(X541, 'Stock List'!$K$11:$K$1010, 0)))*W541), 2), 0)</f>
        <v>0</v>
      </c>
      <c r="BR541" s="20"/>
      <c r="BS541" s="20">
        <f>IFERROR(ROUND(((INDEX('Stock List'!$M$11:$M$1010, MATCH(Z541, 'Stock List'!$K$11:$K$1010, 0))/INDEX('Stock List'!$L$11:$L$1010, MATCH(Z541, 'Stock List'!$K$11:$K$1010, 0)))*Y541), 2), 0)</f>
        <v>0</v>
      </c>
      <c r="BT541" s="20"/>
      <c r="BU541" s="20">
        <f>IFERROR(ROUND(((INDEX('Stock List'!$M$11:$M$1010, MATCH(AB541, 'Stock List'!$K$11:$K$1010, 0))/INDEX('Stock List'!$L$11:$L$1010, MATCH(AB541, 'Stock List'!$K$11:$K$1010, 0)))*AA541), 2), 0)</f>
        <v>0</v>
      </c>
      <c r="BV541" s="20"/>
      <c r="BW541" s="20">
        <f>IFERROR(ROUND(((INDEX('Stock List'!$M$11:$M$1010, MATCH(AD541, 'Stock List'!$K$11:$K$1010, 0))/INDEX('Stock List'!$L$11:$L$1010, MATCH(AD541, 'Stock List'!$K$11:$K$1010, 0)))*AC541), 2), 0)</f>
        <v>0</v>
      </c>
      <c r="BX541" s="20"/>
      <c r="BY541" s="20">
        <f>IFERROR(ROUND(((INDEX('Stock List'!$M$11:$M$1010, MATCH(AF541, 'Stock List'!$K$11:$K$1010, 0))/INDEX('Stock List'!$L$11:$L$1010, MATCH(AF541, 'Stock List'!$K$11:$K$1010, 0)))*AE541), 2), 0)</f>
        <v>0</v>
      </c>
      <c r="BZ541" s="20"/>
      <c r="CA541" s="20">
        <f>IFERROR(ROUND(((INDEX('Stock List'!$M$11:$M$1010, MATCH(AH541, 'Stock List'!$K$11:$K$1010, 0))/INDEX('Stock List'!$L$11:$L$1010, MATCH(AH541, 'Stock List'!$K$11:$K$1010, 0)))*AG541), 2), 0)</f>
        <v>0</v>
      </c>
      <c r="CB541" s="20"/>
      <c r="CC541" s="20">
        <f>IFERROR(ROUND(((INDEX('Stock List'!$M$11:$M$1010, MATCH(AJ541, 'Stock List'!$K$11:$K$1010, 0))/INDEX('Stock List'!$L$11:$L$1010, MATCH(AJ541, 'Stock List'!$K$11:$K$1010, 0)))*AI541), 2), 0)</f>
        <v>0</v>
      </c>
      <c r="CD541" s="20"/>
      <c r="CE541" s="20">
        <f>IFERROR(ROUND(((INDEX('Stock List'!$M$11:$M$1010, MATCH(AL541, 'Stock List'!$K$11:$K$1010, 0))/INDEX('Stock List'!$L$11:$L$1010, MATCH(AL541, 'Stock List'!$K$11:$K$1010, 0)))*AK541), 2), 0)</f>
        <v>0</v>
      </c>
      <c r="CF541" s="20"/>
      <c r="CG541" s="20">
        <f>IFERROR(ROUND(((INDEX('Stock List'!$M$11:$M$1010, MATCH(AN541, 'Stock List'!$K$11:$K$1010, 0))/INDEX('Stock List'!$L$11:$L$1010, MATCH(AN541, 'Stock List'!$K$11:$K$1010, 0)))*AM541), 2), 0)</f>
        <v>0</v>
      </c>
      <c r="CH541" s="20"/>
      <c r="CI541" s="20">
        <f>IFERROR(ROUND(((INDEX('Stock List'!$M$11:$M$1010, MATCH(AP541, 'Stock List'!$K$11:$K$1010, 0))/INDEX('Stock List'!$L$11:$L$1010, MATCH(AP541, 'Stock List'!$K$11:$K$1010, 0)))*AO541), 2), 0)</f>
        <v>0</v>
      </c>
      <c r="CJ541" s="20"/>
      <c r="CK541" s="20">
        <f>IFERROR(ROUND(((INDEX('Stock List'!$M$11:$M$1010, MATCH(AR541, 'Stock List'!$K$11:$K$1010, 0))/INDEX('Stock List'!$L$11:$L$1010, MATCH(AR541, 'Stock List'!$K$11:$K$1010, 0)))*AQ541), 2), 0)</f>
        <v>0</v>
      </c>
      <c r="CL541" s="20"/>
      <c r="CM541" s="20">
        <f>IFERROR(ROUND(((INDEX('Stock List'!$M$11:$M$1010, MATCH(AT541, 'Stock List'!$K$11:$K$1010, 0))/INDEX('Stock List'!$L$11:$L$1010, MATCH(AT541, 'Stock List'!$K$11:$K$1010, 0)))*AS541), 2), 0)</f>
        <v>0</v>
      </c>
      <c r="CN541" s="20"/>
      <c r="CO541" s="20">
        <f>IFERROR(ROUND(((INDEX('Stock List'!$M$11:$M$1010, MATCH(AV541, 'Stock List'!$K$11:$K$1010, 0))/INDEX('Stock List'!$L$11:$L$1010, MATCH(AV541, 'Stock List'!$K$11:$K$1010, 0)))*AU541), 2), 0)</f>
        <v>0</v>
      </c>
      <c r="CP541" s="20"/>
      <c r="CQ541" s="20">
        <f>IFERROR(ROUND(((INDEX('Stock List'!$M$11:$M$1010, MATCH(AX541, 'Stock List'!$K$11:$K$1010, 0))/INDEX('Stock List'!$L$11:$L$1010, MATCH(AX541, 'Stock List'!$K$11:$K$1010, 0)))*AW541), 2), 0)</f>
        <v>0</v>
      </c>
      <c r="CR541" s="22"/>
      <c r="CT541" s="106" t="str">
        <f t="shared" si="451"/>
        <v/>
      </c>
      <c r="CU541" s="22" t="str">
        <f t="shared" si="452"/>
        <v/>
      </c>
      <c r="CX541" s="106" t="str">
        <f t="shared" si="453"/>
        <v/>
      </c>
      <c r="CY541" s="20" t="str">
        <f t="shared" si="454"/>
        <v/>
      </c>
      <c r="CZ541" s="22" t="str">
        <f t="shared" si="455"/>
        <v/>
      </c>
      <c r="DB541" s="76" t="str">
        <f>IF($H541="", "", COUNTIF($G$11:$G$1010, "&gt;"&amp;$G541)+1+COUNTIF($G$11:$G541, $G541)-1)</f>
        <v/>
      </c>
      <c r="DC541" s="76" t="str">
        <f>IF($H541="", "", COUNTIF($CZ$11:$CZ$1010, "&gt;"&amp;$CZ541)+1+COUNTIF($CZ$11:$CZ541, $CZ541)-1)</f>
        <v/>
      </c>
      <c r="DE541" s="147" t="str">
        <f t="shared" si="456"/>
        <v/>
      </c>
      <c r="DF541" s="148"/>
      <c r="DG541" s="19" t="str">
        <f t="shared" si="457"/>
        <v/>
      </c>
      <c r="DH541" s="153" t="str">
        <f t="shared" si="458"/>
        <v/>
      </c>
      <c r="DI541" s="19" t="str">
        <f t="shared" si="410"/>
        <v/>
      </c>
      <c r="DJ541" s="153" t="str">
        <f t="shared" si="411"/>
        <v/>
      </c>
      <c r="DK541" s="19" t="str">
        <f t="shared" si="412"/>
        <v/>
      </c>
      <c r="DL541" s="153" t="str">
        <f t="shared" si="413"/>
        <v/>
      </c>
      <c r="DM541" s="19" t="str">
        <f t="shared" si="414"/>
        <v/>
      </c>
      <c r="DN541" s="153" t="str">
        <f t="shared" si="415"/>
        <v/>
      </c>
      <c r="DO541" s="19" t="str">
        <f t="shared" si="416"/>
        <v/>
      </c>
      <c r="DP541" s="153" t="str">
        <f t="shared" si="417"/>
        <v/>
      </c>
      <c r="DQ541" s="19" t="str">
        <f t="shared" si="418"/>
        <v/>
      </c>
      <c r="DR541" s="153" t="str">
        <f t="shared" si="419"/>
        <v/>
      </c>
      <c r="DS541" s="19" t="str">
        <f t="shared" si="420"/>
        <v/>
      </c>
      <c r="DT541" s="153" t="str">
        <f t="shared" si="421"/>
        <v/>
      </c>
      <c r="DU541" s="19" t="str">
        <f t="shared" si="422"/>
        <v/>
      </c>
      <c r="DV541" s="153" t="str">
        <f t="shared" si="423"/>
        <v/>
      </c>
      <c r="DW541" s="19" t="str">
        <f t="shared" si="424"/>
        <v/>
      </c>
      <c r="DX541" s="153" t="str">
        <f t="shared" si="425"/>
        <v/>
      </c>
      <c r="DY541" s="19" t="str">
        <f t="shared" si="426"/>
        <v/>
      </c>
      <c r="DZ541" s="153" t="str">
        <f t="shared" si="427"/>
        <v/>
      </c>
      <c r="EA541" s="19" t="str">
        <f t="shared" si="428"/>
        <v/>
      </c>
      <c r="EB541" s="153" t="str">
        <f t="shared" si="429"/>
        <v/>
      </c>
      <c r="EC541" s="19" t="str">
        <f t="shared" si="430"/>
        <v/>
      </c>
      <c r="ED541" s="153" t="str">
        <f t="shared" si="431"/>
        <v/>
      </c>
      <c r="EE541" s="19" t="str">
        <f t="shared" si="432"/>
        <v/>
      </c>
      <c r="EF541" s="153" t="str">
        <f t="shared" si="433"/>
        <v/>
      </c>
      <c r="EG541" s="19" t="str">
        <f t="shared" si="434"/>
        <v/>
      </c>
      <c r="EH541" s="153" t="str">
        <f t="shared" si="435"/>
        <v/>
      </c>
      <c r="EI541" s="19" t="str">
        <f t="shared" si="436"/>
        <v/>
      </c>
      <c r="EJ541" s="153" t="str">
        <f t="shared" si="437"/>
        <v/>
      </c>
      <c r="EK541" s="19" t="str">
        <f t="shared" si="438"/>
        <v/>
      </c>
      <c r="EL541" s="153" t="str">
        <f t="shared" si="439"/>
        <v/>
      </c>
      <c r="EM541" s="19" t="str">
        <f t="shared" si="440"/>
        <v/>
      </c>
      <c r="EN541" s="153" t="str">
        <f t="shared" si="441"/>
        <v/>
      </c>
      <c r="EO541" s="19" t="str">
        <f t="shared" si="442"/>
        <v/>
      </c>
      <c r="EP541" s="153" t="str">
        <f t="shared" si="443"/>
        <v/>
      </c>
      <c r="EQ541" s="19" t="str">
        <f t="shared" si="444"/>
        <v/>
      </c>
      <c r="ER541" s="153" t="str">
        <f t="shared" si="445"/>
        <v/>
      </c>
      <c r="ES541" s="19" t="str">
        <f t="shared" si="446"/>
        <v/>
      </c>
      <c r="ET541" s="153" t="str">
        <f t="shared" si="447"/>
        <v/>
      </c>
    </row>
    <row r="542" spans="1:150" x14ac:dyDescent="0.25">
      <c r="A542" s="31"/>
      <c r="B542" s="91" t="str">
        <f t="shared" si="448"/>
        <v/>
      </c>
      <c r="C542" s="20" t="str">
        <f t="shared" si="408"/>
        <v/>
      </c>
      <c r="D542" s="97" t="str">
        <f t="shared" si="409"/>
        <v/>
      </c>
      <c r="E542" s="62" t="str">
        <f t="shared" si="449"/>
        <v/>
      </c>
      <c r="F542" s="31"/>
      <c r="G542" s="282"/>
      <c r="H542" s="283"/>
      <c r="I542" s="284"/>
      <c r="J542" s="285"/>
      <c r="K542" s="286"/>
      <c r="L542" s="287"/>
      <c r="M542" s="288"/>
      <c r="N542" s="287"/>
      <c r="O542" s="288"/>
      <c r="P542" s="287"/>
      <c r="Q542" s="288"/>
      <c r="R542" s="287"/>
      <c r="S542" s="288"/>
      <c r="T542" s="287"/>
      <c r="U542" s="288"/>
      <c r="V542" s="287"/>
      <c r="W542" s="288"/>
      <c r="X542" s="287"/>
      <c r="Y542" s="288"/>
      <c r="Z542" s="287"/>
      <c r="AA542" s="288"/>
      <c r="AB542" s="287"/>
      <c r="AC542" s="288"/>
      <c r="AD542" s="287"/>
      <c r="AE542" s="288"/>
      <c r="AF542" s="287"/>
      <c r="AG542" s="288"/>
      <c r="AH542" s="287"/>
      <c r="AI542" s="288"/>
      <c r="AJ542" s="287"/>
      <c r="AK542" s="288"/>
      <c r="AL542" s="287"/>
      <c r="AM542" s="288"/>
      <c r="AN542" s="287"/>
      <c r="AO542" s="288"/>
      <c r="AP542" s="287"/>
      <c r="AQ542" s="288"/>
      <c r="AR542" s="287"/>
      <c r="AS542" s="288"/>
      <c r="AT542" s="287"/>
      <c r="AU542" s="288"/>
      <c r="AV542" s="287"/>
      <c r="AW542" s="288"/>
      <c r="AX542" s="287"/>
      <c r="AY542" s="31"/>
      <c r="BA542" s="76" t="str">
        <f t="shared" si="450"/>
        <v/>
      </c>
      <c r="BC542" s="76" t="str">
        <f>IF('Stock List'!$K542="", "", 'Stock List'!$K542)</f>
        <v/>
      </c>
      <c r="BE542" s="106">
        <f>IFERROR(ROUND(((INDEX('Stock List'!$M$11:$M$1010, MATCH(L542, 'Stock List'!$K$11:$K$1010, 0))/INDEX('Stock List'!$L$11:$L$1010, MATCH(L542, 'Stock List'!$K$11:$K$1010, 0)))*K542), 2), 0)</f>
        <v>0</v>
      </c>
      <c r="BF542" s="20"/>
      <c r="BG542" s="20">
        <f>IFERROR(ROUND(((INDEX('Stock List'!$M$11:$M$1010, MATCH(N542, 'Stock List'!$K$11:$K$1010, 0))/INDEX('Stock List'!$L$11:$L$1010, MATCH(N542, 'Stock List'!$K$11:$K$1010, 0)))*M542), 2), 0)</f>
        <v>0</v>
      </c>
      <c r="BH542" s="20"/>
      <c r="BI542" s="20">
        <f>IFERROR(ROUND(((INDEX('Stock List'!$M$11:$M$1010, MATCH(P542, 'Stock List'!$K$11:$K$1010, 0))/INDEX('Stock List'!$L$11:$L$1010, MATCH(P542, 'Stock List'!$K$11:$K$1010, 0)))*O542), 2), 0)</f>
        <v>0</v>
      </c>
      <c r="BJ542" s="20"/>
      <c r="BK542" s="20">
        <f>IFERROR(ROUND(((INDEX('Stock List'!$M$11:$M$1010, MATCH(R542, 'Stock List'!$K$11:$K$1010, 0))/INDEX('Stock List'!$L$11:$L$1010, MATCH(R542, 'Stock List'!$K$11:$K$1010, 0)))*Q542), 2), 0)</f>
        <v>0</v>
      </c>
      <c r="BL542" s="20"/>
      <c r="BM542" s="20">
        <f>IFERROR(ROUND(((INDEX('Stock List'!$M$11:$M$1010, MATCH(T542, 'Stock List'!$K$11:$K$1010, 0))/INDEX('Stock List'!$L$11:$L$1010, MATCH(T542, 'Stock List'!$K$11:$K$1010, 0)))*S542), 2), 0)</f>
        <v>0</v>
      </c>
      <c r="BN542" s="20"/>
      <c r="BO542" s="20">
        <f>IFERROR(ROUND(((INDEX('Stock List'!$M$11:$M$1010, MATCH(V542, 'Stock List'!$K$11:$K$1010, 0))/INDEX('Stock List'!$L$11:$L$1010, MATCH(V542, 'Stock List'!$K$11:$K$1010, 0)))*U542), 2), 0)</f>
        <v>0</v>
      </c>
      <c r="BP542" s="20"/>
      <c r="BQ542" s="20">
        <f>IFERROR(ROUND(((INDEX('Stock List'!$M$11:$M$1010, MATCH(X542, 'Stock List'!$K$11:$K$1010, 0))/INDEX('Stock List'!$L$11:$L$1010, MATCH(X542, 'Stock List'!$K$11:$K$1010, 0)))*W542), 2), 0)</f>
        <v>0</v>
      </c>
      <c r="BR542" s="20"/>
      <c r="BS542" s="20">
        <f>IFERROR(ROUND(((INDEX('Stock List'!$M$11:$M$1010, MATCH(Z542, 'Stock List'!$K$11:$K$1010, 0))/INDEX('Stock List'!$L$11:$L$1010, MATCH(Z542, 'Stock List'!$K$11:$K$1010, 0)))*Y542), 2), 0)</f>
        <v>0</v>
      </c>
      <c r="BT542" s="20"/>
      <c r="BU542" s="20">
        <f>IFERROR(ROUND(((INDEX('Stock List'!$M$11:$M$1010, MATCH(AB542, 'Stock List'!$K$11:$K$1010, 0))/INDEX('Stock List'!$L$11:$L$1010, MATCH(AB542, 'Stock List'!$K$11:$K$1010, 0)))*AA542), 2), 0)</f>
        <v>0</v>
      </c>
      <c r="BV542" s="20"/>
      <c r="BW542" s="20">
        <f>IFERROR(ROUND(((INDEX('Stock List'!$M$11:$M$1010, MATCH(AD542, 'Stock List'!$K$11:$K$1010, 0))/INDEX('Stock List'!$L$11:$L$1010, MATCH(AD542, 'Stock List'!$K$11:$K$1010, 0)))*AC542), 2), 0)</f>
        <v>0</v>
      </c>
      <c r="BX542" s="20"/>
      <c r="BY542" s="20">
        <f>IFERROR(ROUND(((INDEX('Stock List'!$M$11:$M$1010, MATCH(AF542, 'Stock List'!$K$11:$K$1010, 0))/INDEX('Stock List'!$L$11:$L$1010, MATCH(AF542, 'Stock List'!$K$11:$K$1010, 0)))*AE542), 2), 0)</f>
        <v>0</v>
      </c>
      <c r="BZ542" s="20"/>
      <c r="CA542" s="20">
        <f>IFERROR(ROUND(((INDEX('Stock List'!$M$11:$M$1010, MATCH(AH542, 'Stock List'!$K$11:$K$1010, 0))/INDEX('Stock List'!$L$11:$L$1010, MATCH(AH542, 'Stock List'!$K$11:$K$1010, 0)))*AG542), 2), 0)</f>
        <v>0</v>
      </c>
      <c r="CB542" s="20"/>
      <c r="CC542" s="20">
        <f>IFERROR(ROUND(((INDEX('Stock List'!$M$11:$M$1010, MATCH(AJ542, 'Stock List'!$K$11:$K$1010, 0))/INDEX('Stock List'!$L$11:$L$1010, MATCH(AJ542, 'Stock List'!$K$11:$K$1010, 0)))*AI542), 2), 0)</f>
        <v>0</v>
      </c>
      <c r="CD542" s="20"/>
      <c r="CE542" s="20">
        <f>IFERROR(ROUND(((INDEX('Stock List'!$M$11:$M$1010, MATCH(AL542, 'Stock List'!$K$11:$K$1010, 0))/INDEX('Stock List'!$L$11:$L$1010, MATCH(AL542, 'Stock List'!$K$11:$K$1010, 0)))*AK542), 2), 0)</f>
        <v>0</v>
      </c>
      <c r="CF542" s="20"/>
      <c r="CG542" s="20">
        <f>IFERROR(ROUND(((INDEX('Stock List'!$M$11:$M$1010, MATCH(AN542, 'Stock List'!$K$11:$K$1010, 0))/INDEX('Stock List'!$L$11:$L$1010, MATCH(AN542, 'Stock List'!$K$11:$K$1010, 0)))*AM542), 2), 0)</f>
        <v>0</v>
      </c>
      <c r="CH542" s="20"/>
      <c r="CI542" s="20">
        <f>IFERROR(ROUND(((INDEX('Stock List'!$M$11:$M$1010, MATCH(AP542, 'Stock List'!$K$11:$K$1010, 0))/INDEX('Stock List'!$L$11:$L$1010, MATCH(AP542, 'Stock List'!$K$11:$K$1010, 0)))*AO542), 2), 0)</f>
        <v>0</v>
      </c>
      <c r="CJ542" s="20"/>
      <c r="CK542" s="20">
        <f>IFERROR(ROUND(((INDEX('Stock List'!$M$11:$M$1010, MATCH(AR542, 'Stock List'!$K$11:$K$1010, 0))/INDEX('Stock List'!$L$11:$L$1010, MATCH(AR542, 'Stock List'!$K$11:$K$1010, 0)))*AQ542), 2), 0)</f>
        <v>0</v>
      </c>
      <c r="CL542" s="20"/>
      <c r="CM542" s="20">
        <f>IFERROR(ROUND(((INDEX('Stock List'!$M$11:$M$1010, MATCH(AT542, 'Stock List'!$K$11:$K$1010, 0))/INDEX('Stock List'!$L$11:$L$1010, MATCH(AT542, 'Stock List'!$K$11:$K$1010, 0)))*AS542), 2), 0)</f>
        <v>0</v>
      </c>
      <c r="CN542" s="20"/>
      <c r="CO542" s="20">
        <f>IFERROR(ROUND(((INDEX('Stock List'!$M$11:$M$1010, MATCH(AV542, 'Stock List'!$K$11:$K$1010, 0))/INDEX('Stock List'!$L$11:$L$1010, MATCH(AV542, 'Stock List'!$K$11:$K$1010, 0)))*AU542), 2), 0)</f>
        <v>0</v>
      </c>
      <c r="CP542" s="20"/>
      <c r="CQ542" s="20">
        <f>IFERROR(ROUND(((INDEX('Stock List'!$M$11:$M$1010, MATCH(AX542, 'Stock List'!$K$11:$K$1010, 0))/INDEX('Stock List'!$L$11:$L$1010, MATCH(AX542, 'Stock List'!$K$11:$K$1010, 0)))*AW542), 2), 0)</f>
        <v>0</v>
      </c>
      <c r="CR542" s="22"/>
      <c r="CT542" s="106" t="str">
        <f t="shared" si="451"/>
        <v/>
      </c>
      <c r="CU542" s="22" t="str">
        <f t="shared" si="452"/>
        <v/>
      </c>
      <c r="CX542" s="106" t="str">
        <f t="shared" si="453"/>
        <v/>
      </c>
      <c r="CY542" s="20" t="str">
        <f t="shared" si="454"/>
        <v/>
      </c>
      <c r="CZ542" s="22" t="str">
        <f t="shared" si="455"/>
        <v/>
      </c>
      <c r="DB542" s="76" t="str">
        <f>IF($H542="", "", COUNTIF($G$11:$G$1010, "&gt;"&amp;$G542)+1+COUNTIF($G$11:$G542, $G542)-1)</f>
        <v/>
      </c>
      <c r="DC542" s="76" t="str">
        <f>IF($H542="", "", COUNTIF($CZ$11:$CZ$1010, "&gt;"&amp;$CZ542)+1+COUNTIF($CZ$11:$CZ542, $CZ542)-1)</f>
        <v/>
      </c>
      <c r="DE542" s="147" t="str">
        <f t="shared" si="456"/>
        <v/>
      </c>
      <c r="DF542" s="148"/>
      <c r="DG542" s="19" t="str">
        <f t="shared" si="457"/>
        <v/>
      </c>
      <c r="DH542" s="153" t="str">
        <f t="shared" si="458"/>
        <v/>
      </c>
      <c r="DI542" s="19" t="str">
        <f t="shared" si="410"/>
        <v/>
      </c>
      <c r="DJ542" s="153" t="str">
        <f t="shared" si="411"/>
        <v/>
      </c>
      <c r="DK542" s="19" t="str">
        <f t="shared" si="412"/>
        <v/>
      </c>
      <c r="DL542" s="153" t="str">
        <f t="shared" si="413"/>
        <v/>
      </c>
      <c r="DM542" s="19" t="str">
        <f t="shared" si="414"/>
        <v/>
      </c>
      <c r="DN542" s="153" t="str">
        <f t="shared" si="415"/>
        <v/>
      </c>
      <c r="DO542" s="19" t="str">
        <f t="shared" si="416"/>
        <v/>
      </c>
      <c r="DP542" s="153" t="str">
        <f t="shared" si="417"/>
        <v/>
      </c>
      <c r="DQ542" s="19" t="str">
        <f t="shared" si="418"/>
        <v/>
      </c>
      <c r="DR542" s="153" t="str">
        <f t="shared" si="419"/>
        <v/>
      </c>
      <c r="DS542" s="19" t="str">
        <f t="shared" si="420"/>
        <v/>
      </c>
      <c r="DT542" s="153" t="str">
        <f t="shared" si="421"/>
        <v/>
      </c>
      <c r="DU542" s="19" t="str">
        <f t="shared" si="422"/>
        <v/>
      </c>
      <c r="DV542" s="153" t="str">
        <f t="shared" si="423"/>
        <v/>
      </c>
      <c r="DW542" s="19" t="str">
        <f t="shared" si="424"/>
        <v/>
      </c>
      <c r="DX542" s="153" t="str">
        <f t="shared" si="425"/>
        <v/>
      </c>
      <c r="DY542" s="19" t="str">
        <f t="shared" si="426"/>
        <v/>
      </c>
      <c r="DZ542" s="153" t="str">
        <f t="shared" si="427"/>
        <v/>
      </c>
      <c r="EA542" s="19" t="str">
        <f t="shared" si="428"/>
        <v/>
      </c>
      <c r="EB542" s="153" t="str">
        <f t="shared" si="429"/>
        <v/>
      </c>
      <c r="EC542" s="19" t="str">
        <f t="shared" si="430"/>
        <v/>
      </c>
      <c r="ED542" s="153" t="str">
        <f t="shared" si="431"/>
        <v/>
      </c>
      <c r="EE542" s="19" t="str">
        <f t="shared" si="432"/>
        <v/>
      </c>
      <c r="EF542" s="153" t="str">
        <f t="shared" si="433"/>
        <v/>
      </c>
      <c r="EG542" s="19" t="str">
        <f t="shared" si="434"/>
        <v/>
      </c>
      <c r="EH542" s="153" t="str">
        <f t="shared" si="435"/>
        <v/>
      </c>
      <c r="EI542" s="19" t="str">
        <f t="shared" si="436"/>
        <v/>
      </c>
      <c r="EJ542" s="153" t="str">
        <f t="shared" si="437"/>
        <v/>
      </c>
      <c r="EK542" s="19" t="str">
        <f t="shared" si="438"/>
        <v/>
      </c>
      <c r="EL542" s="153" t="str">
        <f t="shared" si="439"/>
        <v/>
      </c>
      <c r="EM542" s="19" t="str">
        <f t="shared" si="440"/>
        <v/>
      </c>
      <c r="EN542" s="153" t="str">
        <f t="shared" si="441"/>
        <v/>
      </c>
      <c r="EO542" s="19" t="str">
        <f t="shared" si="442"/>
        <v/>
      </c>
      <c r="EP542" s="153" t="str">
        <f t="shared" si="443"/>
        <v/>
      </c>
      <c r="EQ542" s="19" t="str">
        <f t="shared" si="444"/>
        <v/>
      </c>
      <c r="ER542" s="153" t="str">
        <f t="shared" si="445"/>
        <v/>
      </c>
      <c r="ES542" s="19" t="str">
        <f t="shared" si="446"/>
        <v/>
      </c>
      <c r="ET542" s="153" t="str">
        <f t="shared" si="447"/>
        <v/>
      </c>
    </row>
    <row r="543" spans="1:150" x14ac:dyDescent="0.25">
      <c r="A543" s="31"/>
      <c r="B543" s="91" t="str">
        <f t="shared" si="448"/>
        <v/>
      </c>
      <c r="C543" s="20" t="str">
        <f t="shared" si="408"/>
        <v/>
      </c>
      <c r="D543" s="97" t="str">
        <f t="shared" si="409"/>
        <v/>
      </c>
      <c r="E543" s="62" t="str">
        <f t="shared" si="449"/>
        <v/>
      </c>
      <c r="F543" s="31"/>
      <c r="G543" s="282"/>
      <c r="H543" s="283"/>
      <c r="I543" s="284"/>
      <c r="J543" s="285"/>
      <c r="K543" s="286"/>
      <c r="L543" s="287"/>
      <c r="M543" s="288"/>
      <c r="N543" s="287"/>
      <c r="O543" s="288"/>
      <c r="P543" s="287"/>
      <c r="Q543" s="288"/>
      <c r="R543" s="287"/>
      <c r="S543" s="288"/>
      <c r="T543" s="287"/>
      <c r="U543" s="288"/>
      <c r="V543" s="287"/>
      <c r="W543" s="288"/>
      <c r="X543" s="287"/>
      <c r="Y543" s="288"/>
      <c r="Z543" s="287"/>
      <c r="AA543" s="288"/>
      <c r="AB543" s="287"/>
      <c r="AC543" s="288"/>
      <c r="AD543" s="287"/>
      <c r="AE543" s="288"/>
      <c r="AF543" s="287"/>
      <c r="AG543" s="288"/>
      <c r="AH543" s="287"/>
      <c r="AI543" s="288"/>
      <c r="AJ543" s="287"/>
      <c r="AK543" s="288"/>
      <c r="AL543" s="287"/>
      <c r="AM543" s="288"/>
      <c r="AN543" s="287"/>
      <c r="AO543" s="288"/>
      <c r="AP543" s="287"/>
      <c r="AQ543" s="288"/>
      <c r="AR543" s="287"/>
      <c r="AS543" s="288"/>
      <c r="AT543" s="287"/>
      <c r="AU543" s="288"/>
      <c r="AV543" s="287"/>
      <c r="AW543" s="288"/>
      <c r="AX543" s="287"/>
      <c r="AY543" s="31"/>
      <c r="BA543" s="76" t="str">
        <f t="shared" si="450"/>
        <v/>
      </c>
      <c r="BC543" s="76" t="str">
        <f>IF('Stock List'!$K543="", "", 'Stock List'!$K543)</f>
        <v/>
      </c>
      <c r="BE543" s="106">
        <f>IFERROR(ROUND(((INDEX('Stock List'!$M$11:$M$1010, MATCH(L543, 'Stock List'!$K$11:$K$1010, 0))/INDEX('Stock List'!$L$11:$L$1010, MATCH(L543, 'Stock List'!$K$11:$K$1010, 0)))*K543), 2), 0)</f>
        <v>0</v>
      </c>
      <c r="BF543" s="20"/>
      <c r="BG543" s="20">
        <f>IFERROR(ROUND(((INDEX('Stock List'!$M$11:$M$1010, MATCH(N543, 'Stock List'!$K$11:$K$1010, 0))/INDEX('Stock List'!$L$11:$L$1010, MATCH(N543, 'Stock List'!$K$11:$K$1010, 0)))*M543), 2), 0)</f>
        <v>0</v>
      </c>
      <c r="BH543" s="20"/>
      <c r="BI543" s="20">
        <f>IFERROR(ROUND(((INDEX('Stock List'!$M$11:$M$1010, MATCH(P543, 'Stock List'!$K$11:$K$1010, 0))/INDEX('Stock List'!$L$11:$L$1010, MATCH(P543, 'Stock List'!$K$11:$K$1010, 0)))*O543), 2), 0)</f>
        <v>0</v>
      </c>
      <c r="BJ543" s="20"/>
      <c r="BK543" s="20">
        <f>IFERROR(ROUND(((INDEX('Stock List'!$M$11:$M$1010, MATCH(R543, 'Stock List'!$K$11:$K$1010, 0))/INDEX('Stock List'!$L$11:$L$1010, MATCH(R543, 'Stock List'!$K$11:$K$1010, 0)))*Q543), 2), 0)</f>
        <v>0</v>
      </c>
      <c r="BL543" s="20"/>
      <c r="BM543" s="20">
        <f>IFERROR(ROUND(((INDEX('Stock List'!$M$11:$M$1010, MATCH(T543, 'Stock List'!$K$11:$K$1010, 0))/INDEX('Stock List'!$L$11:$L$1010, MATCH(T543, 'Stock List'!$K$11:$K$1010, 0)))*S543), 2), 0)</f>
        <v>0</v>
      </c>
      <c r="BN543" s="20"/>
      <c r="BO543" s="20">
        <f>IFERROR(ROUND(((INDEX('Stock List'!$M$11:$M$1010, MATCH(V543, 'Stock List'!$K$11:$K$1010, 0))/INDEX('Stock List'!$L$11:$L$1010, MATCH(V543, 'Stock List'!$K$11:$K$1010, 0)))*U543), 2), 0)</f>
        <v>0</v>
      </c>
      <c r="BP543" s="20"/>
      <c r="BQ543" s="20">
        <f>IFERROR(ROUND(((INDEX('Stock List'!$M$11:$M$1010, MATCH(X543, 'Stock List'!$K$11:$K$1010, 0))/INDEX('Stock List'!$L$11:$L$1010, MATCH(X543, 'Stock List'!$K$11:$K$1010, 0)))*W543), 2), 0)</f>
        <v>0</v>
      </c>
      <c r="BR543" s="20"/>
      <c r="BS543" s="20">
        <f>IFERROR(ROUND(((INDEX('Stock List'!$M$11:$M$1010, MATCH(Z543, 'Stock List'!$K$11:$K$1010, 0))/INDEX('Stock List'!$L$11:$L$1010, MATCH(Z543, 'Stock List'!$K$11:$K$1010, 0)))*Y543), 2), 0)</f>
        <v>0</v>
      </c>
      <c r="BT543" s="20"/>
      <c r="BU543" s="20">
        <f>IFERROR(ROUND(((INDEX('Stock List'!$M$11:$M$1010, MATCH(AB543, 'Stock List'!$K$11:$K$1010, 0))/INDEX('Stock List'!$L$11:$L$1010, MATCH(AB543, 'Stock List'!$K$11:$K$1010, 0)))*AA543), 2), 0)</f>
        <v>0</v>
      </c>
      <c r="BV543" s="20"/>
      <c r="BW543" s="20">
        <f>IFERROR(ROUND(((INDEX('Stock List'!$M$11:$M$1010, MATCH(AD543, 'Stock List'!$K$11:$K$1010, 0))/INDEX('Stock List'!$L$11:$L$1010, MATCH(AD543, 'Stock List'!$K$11:$K$1010, 0)))*AC543), 2), 0)</f>
        <v>0</v>
      </c>
      <c r="BX543" s="20"/>
      <c r="BY543" s="20">
        <f>IFERROR(ROUND(((INDEX('Stock List'!$M$11:$M$1010, MATCH(AF543, 'Stock List'!$K$11:$K$1010, 0))/INDEX('Stock List'!$L$11:$L$1010, MATCH(AF543, 'Stock List'!$K$11:$K$1010, 0)))*AE543), 2), 0)</f>
        <v>0</v>
      </c>
      <c r="BZ543" s="20"/>
      <c r="CA543" s="20">
        <f>IFERROR(ROUND(((INDEX('Stock List'!$M$11:$M$1010, MATCH(AH543, 'Stock List'!$K$11:$K$1010, 0))/INDEX('Stock List'!$L$11:$L$1010, MATCH(AH543, 'Stock List'!$K$11:$K$1010, 0)))*AG543), 2), 0)</f>
        <v>0</v>
      </c>
      <c r="CB543" s="20"/>
      <c r="CC543" s="20">
        <f>IFERROR(ROUND(((INDEX('Stock List'!$M$11:$M$1010, MATCH(AJ543, 'Stock List'!$K$11:$K$1010, 0))/INDEX('Stock List'!$L$11:$L$1010, MATCH(AJ543, 'Stock List'!$K$11:$K$1010, 0)))*AI543), 2), 0)</f>
        <v>0</v>
      </c>
      <c r="CD543" s="20"/>
      <c r="CE543" s="20">
        <f>IFERROR(ROUND(((INDEX('Stock List'!$M$11:$M$1010, MATCH(AL543, 'Stock List'!$K$11:$K$1010, 0))/INDEX('Stock List'!$L$11:$L$1010, MATCH(AL543, 'Stock List'!$K$11:$K$1010, 0)))*AK543), 2), 0)</f>
        <v>0</v>
      </c>
      <c r="CF543" s="20"/>
      <c r="CG543" s="20">
        <f>IFERROR(ROUND(((INDEX('Stock List'!$M$11:$M$1010, MATCH(AN543, 'Stock List'!$K$11:$K$1010, 0))/INDEX('Stock List'!$L$11:$L$1010, MATCH(AN543, 'Stock List'!$K$11:$K$1010, 0)))*AM543), 2), 0)</f>
        <v>0</v>
      </c>
      <c r="CH543" s="20"/>
      <c r="CI543" s="20">
        <f>IFERROR(ROUND(((INDEX('Stock List'!$M$11:$M$1010, MATCH(AP543, 'Stock List'!$K$11:$K$1010, 0))/INDEX('Stock List'!$L$11:$L$1010, MATCH(AP543, 'Stock List'!$K$11:$K$1010, 0)))*AO543), 2), 0)</f>
        <v>0</v>
      </c>
      <c r="CJ543" s="20"/>
      <c r="CK543" s="20">
        <f>IFERROR(ROUND(((INDEX('Stock List'!$M$11:$M$1010, MATCH(AR543, 'Stock List'!$K$11:$K$1010, 0))/INDEX('Stock List'!$L$11:$L$1010, MATCH(AR543, 'Stock List'!$K$11:$K$1010, 0)))*AQ543), 2), 0)</f>
        <v>0</v>
      </c>
      <c r="CL543" s="20"/>
      <c r="CM543" s="20">
        <f>IFERROR(ROUND(((INDEX('Stock List'!$M$11:$M$1010, MATCH(AT543, 'Stock List'!$K$11:$K$1010, 0))/INDEX('Stock List'!$L$11:$L$1010, MATCH(AT543, 'Stock List'!$K$11:$K$1010, 0)))*AS543), 2), 0)</f>
        <v>0</v>
      </c>
      <c r="CN543" s="20"/>
      <c r="CO543" s="20">
        <f>IFERROR(ROUND(((INDEX('Stock List'!$M$11:$M$1010, MATCH(AV543, 'Stock List'!$K$11:$K$1010, 0))/INDEX('Stock List'!$L$11:$L$1010, MATCH(AV543, 'Stock List'!$K$11:$K$1010, 0)))*AU543), 2), 0)</f>
        <v>0</v>
      </c>
      <c r="CP543" s="20"/>
      <c r="CQ543" s="20">
        <f>IFERROR(ROUND(((INDEX('Stock List'!$M$11:$M$1010, MATCH(AX543, 'Stock List'!$K$11:$K$1010, 0))/INDEX('Stock List'!$L$11:$L$1010, MATCH(AX543, 'Stock List'!$K$11:$K$1010, 0)))*AW543), 2), 0)</f>
        <v>0</v>
      </c>
      <c r="CR543" s="22"/>
      <c r="CT543" s="106" t="str">
        <f t="shared" si="451"/>
        <v/>
      </c>
      <c r="CU543" s="22" t="str">
        <f t="shared" si="452"/>
        <v/>
      </c>
      <c r="CX543" s="106" t="str">
        <f t="shared" si="453"/>
        <v/>
      </c>
      <c r="CY543" s="20" t="str">
        <f t="shared" si="454"/>
        <v/>
      </c>
      <c r="CZ543" s="22" t="str">
        <f t="shared" si="455"/>
        <v/>
      </c>
      <c r="DB543" s="76" t="str">
        <f>IF($H543="", "", COUNTIF($G$11:$G$1010, "&gt;"&amp;$G543)+1+COUNTIF($G$11:$G543, $G543)-1)</f>
        <v/>
      </c>
      <c r="DC543" s="76" t="str">
        <f>IF($H543="", "", COUNTIF($CZ$11:$CZ$1010, "&gt;"&amp;$CZ543)+1+COUNTIF($CZ$11:$CZ543, $CZ543)-1)</f>
        <v/>
      </c>
      <c r="DE543" s="147" t="str">
        <f t="shared" si="456"/>
        <v/>
      </c>
      <c r="DF543" s="148"/>
      <c r="DG543" s="19" t="str">
        <f t="shared" si="457"/>
        <v/>
      </c>
      <c r="DH543" s="153" t="str">
        <f t="shared" si="458"/>
        <v/>
      </c>
      <c r="DI543" s="19" t="str">
        <f t="shared" si="410"/>
        <v/>
      </c>
      <c r="DJ543" s="153" t="str">
        <f t="shared" si="411"/>
        <v/>
      </c>
      <c r="DK543" s="19" t="str">
        <f t="shared" si="412"/>
        <v/>
      </c>
      <c r="DL543" s="153" t="str">
        <f t="shared" si="413"/>
        <v/>
      </c>
      <c r="DM543" s="19" t="str">
        <f t="shared" si="414"/>
        <v/>
      </c>
      <c r="DN543" s="153" t="str">
        <f t="shared" si="415"/>
        <v/>
      </c>
      <c r="DO543" s="19" t="str">
        <f t="shared" si="416"/>
        <v/>
      </c>
      <c r="DP543" s="153" t="str">
        <f t="shared" si="417"/>
        <v/>
      </c>
      <c r="DQ543" s="19" t="str">
        <f t="shared" si="418"/>
        <v/>
      </c>
      <c r="DR543" s="153" t="str">
        <f t="shared" si="419"/>
        <v/>
      </c>
      <c r="DS543" s="19" t="str">
        <f t="shared" si="420"/>
        <v/>
      </c>
      <c r="DT543" s="153" t="str">
        <f t="shared" si="421"/>
        <v/>
      </c>
      <c r="DU543" s="19" t="str">
        <f t="shared" si="422"/>
        <v/>
      </c>
      <c r="DV543" s="153" t="str">
        <f t="shared" si="423"/>
        <v/>
      </c>
      <c r="DW543" s="19" t="str">
        <f t="shared" si="424"/>
        <v/>
      </c>
      <c r="DX543" s="153" t="str">
        <f t="shared" si="425"/>
        <v/>
      </c>
      <c r="DY543" s="19" t="str">
        <f t="shared" si="426"/>
        <v/>
      </c>
      <c r="DZ543" s="153" t="str">
        <f t="shared" si="427"/>
        <v/>
      </c>
      <c r="EA543" s="19" t="str">
        <f t="shared" si="428"/>
        <v/>
      </c>
      <c r="EB543" s="153" t="str">
        <f t="shared" si="429"/>
        <v/>
      </c>
      <c r="EC543" s="19" t="str">
        <f t="shared" si="430"/>
        <v/>
      </c>
      <c r="ED543" s="153" t="str">
        <f t="shared" si="431"/>
        <v/>
      </c>
      <c r="EE543" s="19" t="str">
        <f t="shared" si="432"/>
        <v/>
      </c>
      <c r="EF543" s="153" t="str">
        <f t="shared" si="433"/>
        <v/>
      </c>
      <c r="EG543" s="19" t="str">
        <f t="shared" si="434"/>
        <v/>
      </c>
      <c r="EH543" s="153" t="str">
        <f t="shared" si="435"/>
        <v/>
      </c>
      <c r="EI543" s="19" t="str">
        <f t="shared" si="436"/>
        <v/>
      </c>
      <c r="EJ543" s="153" t="str">
        <f t="shared" si="437"/>
        <v/>
      </c>
      <c r="EK543" s="19" t="str">
        <f t="shared" si="438"/>
        <v/>
      </c>
      <c r="EL543" s="153" t="str">
        <f t="shared" si="439"/>
        <v/>
      </c>
      <c r="EM543" s="19" t="str">
        <f t="shared" si="440"/>
        <v/>
      </c>
      <c r="EN543" s="153" t="str">
        <f t="shared" si="441"/>
        <v/>
      </c>
      <c r="EO543" s="19" t="str">
        <f t="shared" si="442"/>
        <v/>
      </c>
      <c r="EP543" s="153" t="str">
        <f t="shared" si="443"/>
        <v/>
      </c>
      <c r="EQ543" s="19" t="str">
        <f t="shared" si="444"/>
        <v/>
      </c>
      <c r="ER543" s="153" t="str">
        <f t="shared" si="445"/>
        <v/>
      </c>
      <c r="ES543" s="19" t="str">
        <f t="shared" si="446"/>
        <v/>
      </c>
      <c r="ET543" s="153" t="str">
        <f t="shared" si="447"/>
        <v/>
      </c>
    </row>
    <row r="544" spans="1:150" x14ac:dyDescent="0.25">
      <c r="A544" s="31"/>
      <c r="B544" s="91" t="str">
        <f t="shared" si="448"/>
        <v/>
      </c>
      <c r="C544" s="20" t="str">
        <f t="shared" si="408"/>
        <v/>
      </c>
      <c r="D544" s="97" t="str">
        <f t="shared" si="409"/>
        <v/>
      </c>
      <c r="E544" s="62" t="str">
        <f t="shared" si="449"/>
        <v/>
      </c>
      <c r="F544" s="31"/>
      <c r="G544" s="282"/>
      <c r="H544" s="283"/>
      <c r="I544" s="284"/>
      <c r="J544" s="285"/>
      <c r="K544" s="286"/>
      <c r="L544" s="287"/>
      <c r="M544" s="288"/>
      <c r="N544" s="287"/>
      <c r="O544" s="288"/>
      <c r="P544" s="287"/>
      <c r="Q544" s="288"/>
      <c r="R544" s="287"/>
      <c r="S544" s="288"/>
      <c r="T544" s="287"/>
      <c r="U544" s="288"/>
      <c r="V544" s="287"/>
      <c r="W544" s="288"/>
      <c r="X544" s="287"/>
      <c r="Y544" s="288"/>
      <c r="Z544" s="287"/>
      <c r="AA544" s="288"/>
      <c r="AB544" s="287"/>
      <c r="AC544" s="288"/>
      <c r="AD544" s="287"/>
      <c r="AE544" s="288"/>
      <c r="AF544" s="287"/>
      <c r="AG544" s="288"/>
      <c r="AH544" s="287"/>
      <c r="AI544" s="288"/>
      <c r="AJ544" s="287"/>
      <c r="AK544" s="288"/>
      <c r="AL544" s="287"/>
      <c r="AM544" s="288"/>
      <c r="AN544" s="287"/>
      <c r="AO544" s="288"/>
      <c r="AP544" s="287"/>
      <c r="AQ544" s="288"/>
      <c r="AR544" s="287"/>
      <c r="AS544" s="288"/>
      <c r="AT544" s="287"/>
      <c r="AU544" s="288"/>
      <c r="AV544" s="287"/>
      <c r="AW544" s="288"/>
      <c r="AX544" s="287"/>
      <c r="AY544" s="31"/>
      <c r="BA544" s="76" t="str">
        <f t="shared" si="450"/>
        <v/>
      </c>
      <c r="BC544" s="76" t="str">
        <f>IF('Stock List'!$K544="", "", 'Stock List'!$K544)</f>
        <v/>
      </c>
      <c r="BE544" s="106">
        <f>IFERROR(ROUND(((INDEX('Stock List'!$M$11:$M$1010, MATCH(L544, 'Stock List'!$K$11:$K$1010, 0))/INDEX('Stock List'!$L$11:$L$1010, MATCH(L544, 'Stock List'!$K$11:$K$1010, 0)))*K544), 2), 0)</f>
        <v>0</v>
      </c>
      <c r="BF544" s="20"/>
      <c r="BG544" s="20">
        <f>IFERROR(ROUND(((INDEX('Stock List'!$M$11:$M$1010, MATCH(N544, 'Stock List'!$K$11:$K$1010, 0))/INDEX('Stock List'!$L$11:$L$1010, MATCH(N544, 'Stock List'!$K$11:$K$1010, 0)))*M544), 2), 0)</f>
        <v>0</v>
      </c>
      <c r="BH544" s="20"/>
      <c r="BI544" s="20">
        <f>IFERROR(ROUND(((INDEX('Stock List'!$M$11:$M$1010, MATCH(P544, 'Stock List'!$K$11:$K$1010, 0))/INDEX('Stock List'!$L$11:$L$1010, MATCH(P544, 'Stock List'!$K$11:$K$1010, 0)))*O544), 2), 0)</f>
        <v>0</v>
      </c>
      <c r="BJ544" s="20"/>
      <c r="BK544" s="20">
        <f>IFERROR(ROUND(((INDEX('Stock List'!$M$11:$M$1010, MATCH(R544, 'Stock List'!$K$11:$K$1010, 0))/INDEX('Stock List'!$L$11:$L$1010, MATCH(R544, 'Stock List'!$K$11:$K$1010, 0)))*Q544), 2), 0)</f>
        <v>0</v>
      </c>
      <c r="BL544" s="20"/>
      <c r="BM544" s="20">
        <f>IFERROR(ROUND(((INDEX('Stock List'!$M$11:$M$1010, MATCH(T544, 'Stock List'!$K$11:$K$1010, 0))/INDEX('Stock List'!$L$11:$L$1010, MATCH(T544, 'Stock List'!$K$11:$K$1010, 0)))*S544), 2), 0)</f>
        <v>0</v>
      </c>
      <c r="BN544" s="20"/>
      <c r="BO544" s="20">
        <f>IFERROR(ROUND(((INDEX('Stock List'!$M$11:$M$1010, MATCH(V544, 'Stock List'!$K$11:$K$1010, 0))/INDEX('Stock List'!$L$11:$L$1010, MATCH(V544, 'Stock List'!$K$11:$K$1010, 0)))*U544), 2), 0)</f>
        <v>0</v>
      </c>
      <c r="BP544" s="20"/>
      <c r="BQ544" s="20">
        <f>IFERROR(ROUND(((INDEX('Stock List'!$M$11:$M$1010, MATCH(X544, 'Stock List'!$K$11:$K$1010, 0))/INDEX('Stock List'!$L$11:$L$1010, MATCH(X544, 'Stock List'!$K$11:$K$1010, 0)))*W544), 2), 0)</f>
        <v>0</v>
      </c>
      <c r="BR544" s="20"/>
      <c r="BS544" s="20">
        <f>IFERROR(ROUND(((INDEX('Stock List'!$M$11:$M$1010, MATCH(Z544, 'Stock List'!$K$11:$K$1010, 0))/INDEX('Stock List'!$L$11:$L$1010, MATCH(Z544, 'Stock List'!$K$11:$K$1010, 0)))*Y544), 2), 0)</f>
        <v>0</v>
      </c>
      <c r="BT544" s="20"/>
      <c r="BU544" s="20">
        <f>IFERROR(ROUND(((INDEX('Stock List'!$M$11:$M$1010, MATCH(AB544, 'Stock List'!$K$11:$K$1010, 0))/INDEX('Stock List'!$L$11:$L$1010, MATCH(AB544, 'Stock List'!$K$11:$K$1010, 0)))*AA544), 2), 0)</f>
        <v>0</v>
      </c>
      <c r="BV544" s="20"/>
      <c r="BW544" s="20">
        <f>IFERROR(ROUND(((INDEX('Stock List'!$M$11:$M$1010, MATCH(AD544, 'Stock List'!$K$11:$K$1010, 0))/INDEX('Stock List'!$L$11:$L$1010, MATCH(AD544, 'Stock List'!$K$11:$K$1010, 0)))*AC544), 2), 0)</f>
        <v>0</v>
      </c>
      <c r="BX544" s="20"/>
      <c r="BY544" s="20">
        <f>IFERROR(ROUND(((INDEX('Stock List'!$M$11:$M$1010, MATCH(AF544, 'Stock List'!$K$11:$K$1010, 0))/INDEX('Stock List'!$L$11:$L$1010, MATCH(AF544, 'Stock List'!$K$11:$K$1010, 0)))*AE544), 2), 0)</f>
        <v>0</v>
      </c>
      <c r="BZ544" s="20"/>
      <c r="CA544" s="20">
        <f>IFERROR(ROUND(((INDEX('Stock List'!$M$11:$M$1010, MATCH(AH544, 'Stock List'!$K$11:$K$1010, 0))/INDEX('Stock List'!$L$11:$L$1010, MATCH(AH544, 'Stock List'!$K$11:$K$1010, 0)))*AG544), 2), 0)</f>
        <v>0</v>
      </c>
      <c r="CB544" s="20"/>
      <c r="CC544" s="20">
        <f>IFERROR(ROUND(((INDEX('Stock List'!$M$11:$M$1010, MATCH(AJ544, 'Stock List'!$K$11:$K$1010, 0))/INDEX('Stock List'!$L$11:$L$1010, MATCH(AJ544, 'Stock List'!$K$11:$K$1010, 0)))*AI544), 2), 0)</f>
        <v>0</v>
      </c>
      <c r="CD544" s="20"/>
      <c r="CE544" s="20">
        <f>IFERROR(ROUND(((INDEX('Stock List'!$M$11:$M$1010, MATCH(AL544, 'Stock List'!$K$11:$K$1010, 0))/INDEX('Stock List'!$L$11:$L$1010, MATCH(AL544, 'Stock List'!$K$11:$K$1010, 0)))*AK544), 2), 0)</f>
        <v>0</v>
      </c>
      <c r="CF544" s="20"/>
      <c r="CG544" s="20">
        <f>IFERROR(ROUND(((INDEX('Stock List'!$M$11:$M$1010, MATCH(AN544, 'Stock List'!$K$11:$K$1010, 0))/INDEX('Stock List'!$L$11:$L$1010, MATCH(AN544, 'Stock List'!$K$11:$K$1010, 0)))*AM544), 2), 0)</f>
        <v>0</v>
      </c>
      <c r="CH544" s="20"/>
      <c r="CI544" s="20">
        <f>IFERROR(ROUND(((INDEX('Stock List'!$M$11:$M$1010, MATCH(AP544, 'Stock List'!$K$11:$K$1010, 0))/INDEX('Stock List'!$L$11:$L$1010, MATCH(AP544, 'Stock List'!$K$11:$K$1010, 0)))*AO544), 2), 0)</f>
        <v>0</v>
      </c>
      <c r="CJ544" s="20"/>
      <c r="CK544" s="20">
        <f>IFERROR(ROUND(((INDEX('Stock List'!$M$11:$M$1010, MATCH(AR544, 'Stock List'!$K$11:$K$1010, 0))/INDEX('Stock List'!$L$11:$L$1010, MATCH(AR544, 'Stock List'!$K$11:$K$1010, 0)))*AQ544), 2), 0)</f>
        <v>0</v>
      </c>
      <c r="CL544" s="20"/>
      <c r="CM544" s="20">
        <f>IFERROR(ROUND(((INDEX('Stock List'!$M$11:$M$1010, MATCH(AT544, 'Stock List'!$K$11:$K$1010, 0))/INDEX('Stock List'!$L$11:$L$1010, MATCH(AT544, 'Stock List'!$K$11:$K$1010, 0)))*AS544), 2), 0)</f>
        <v>0</v>
      </c>
      <c r="CN544" s="20"/>
      <c r="CO544" s="20">
        <f>IFERROR(ROUND(((INDEX('Stock List'!$M$11:$M$1010, MATCH(AV544, 'Stock List'!$K$11:$K$1010, 0))/INDEX('Stock List'!$L$11:$L$1010, MATCH(AV544, 'Stock List'!$K$11:$K$1010, 0)))*AU544), 2), 0)</f>
        <v>0</v>
      </c>
      <c r="CP544" s="20"/>
      <c r="CQ544" s="20">
        <f>IFERROR(ROUND(((INDEX('Stock List'!$M$11:$M$1010, MATCH(AX544, 'Stock List'!$K$11:$K$1010, 0))/INDEX('Stock List'!$L$11:$L$1010, MATCH(AX544, 'Stock List'!$K$11:$K$1010, 0)))*AW544), 2), 0)</f>
        <v>0</v>
      </c>
      <c r="CR544" s="22"/>
      <c r="CT544" s="106" t="str">
        <f t="shared" si="451"/>
        <v/>
      </c>
      <c r="CU544" s="22" t="str">
        <f t="shared" si="452"/>
        <v/>
      </c>
      <c r="CX544" s="106" t="str">
        <f t="shared" si="453"/>
        <v/>
      </c>
      <c r="CY544" s="20" t="str">
        <f t="shared" si="454"/>
        <v/>
      </c>
      <c r="CZ544" s="22" t="str">
        <f t="shared" si="455"/>
        <v/>
      </c>
      <c r="DB544" s="76" t="str">
        <f>IF($H544="", "", COUNTIF($G$11:$G$1010, "&gt;"&amp;$G544)+1+COUNTIF($G$11:$G544, $G544)-1)</f>
        <v/>
      </c>
      <c r="DC544" s="76" t="str">
        <f>IF($H544="", "", COUNTIF($CZ$11:$CZ$1010, "&gt;"&amp;$CZ544)+1+COUNTIF($CZ$11:$CZ544, $CZ544)-1)</f>
        <v/>
      </c>
      <c r="DE544" s="147" t="str">
        <f t="shared" si="456"/>
        <v/>
      </c>
      <c r="DF544" s="148"/>
      <c r="DG544" s="19" t="str">
        <f t="shared" si="457"/>
        <v/>
      </c>
      <c r="DH544" s="153" t="str">
        <f t="shared" si="458"/>
        <v/>
      </c>
      <c r="DI544" s="19" t="str">
        <f t="shared" si="410"/>
        <v/>
      </c>
      <c r="DJ544" s="153" t="str">
        <f t="shared" si="411"/>
        <v/>
      </c>
      <c r="DK544" s="19" t="str">
        <f t="shared" si="412"/>
        <v/>
      </c>
      <c r="DL544" s="153" t="str">
        <f t="shared" si="413"/>
        <v/>
      </c>
      <c r="DM544" s="19" t="str">
        <f t="shared" si="414"/>
        <v/>
      </c>
      <c r="DN544" s="153" t="str">
        <f t="shared" si="415"/>
        <v/>
      </c>
      <c r="DO544" s="19" t="str">
        <f t="shared" si="416"/>
        <v/>
      </c>
      <c r="DP544" s="153" t="str">
        <f t="shared" si="417"/>
        <v/>
      </c>
      <c r="DQ544" s="19" t="str">
        <f t="shared" si="418"/>
        <v/>
      </c>
      <c r="DR544" s="153" t="str">
        <f t="shared" si="419"/>
        <v/>
      </c>
      <c r="DS544" s="19" t="str">
        <f t="shared" si="420"/>
        <v/>
      </c>
      <c r="DT544" s="153" t="str">
        <f t="shared" si="421"/>
        <v/>
      </c>
      <c r="DU544" s="19" t="str">
        <f t="shared" si="422"/>
        <v/>
      </c>
      <c r="DV544" s="153" t="str">
        <f t="shared" si="423"/>
        <v/>
      </c>
      <c r="DW544" s="19" t="str">
        <f t="shared" si="424"/>
        <v/>
      </c>
      <c r="DX544" s="153" t="str">
        <f t="shared" si="425"/>
        <v/>
      </c>
      <c r="DY544" s="19" t="str">
        <f t="shared" si="426"/>
        <v/>
      </c>
      <c r="DZ544" s="153" t="str">
        <f t="shared" si="427"/>
        <v/>
      </c>
      <c r="EA544" s="19" t="str">
        <f t="shared" si="428"/>
        <v/>
      </c>
      <c r="EB544" s="153" t="str">
        <f t="shared" si="429"/>
        <v/>
      </c>
      <c r="EC544" s="19" t="str">
        <f t="shared" si="430"/>
        <v/>
      </c>
      <c r="ED544" s="153" t="str">
        <f t="shared" si="431"/>
        <v/>
      </c>
      <c r="EE544" s="19" t="str">
        <f t="shared" si="432"/>
        <v/>
      </c>
      <c r="EF544" s="153" t="str">
        <f t="shared" si="433"/>
        <v/>
      </c>
      <c r="EG544" s="19" t="str">
        <f t="shared" si="434"/>
        <v/>
      </c>
      <c r="EH544" s="153" t="str">
        <f t="shared" si="435"/>
        <v/>
      </c>
      <c r="EI544" s="19" t="str">
        <f t="shared" si="436"/>
        <v/>
      </c>
      <c r="EJ544" s="153" t="str">
        <f t="shared" si="437"/>
        <v/>
      </c>
      <c r="EK544" s="19" t="str">
        <f t="shared" si="438"/>
        <v/>
      </c>
      <c r="EL544" s="153" t="str">
        <f t="shared" si="439"/>
        <v/>
      </c>
      <c r="EM544" s="19" t="str">
        <f t="shared" si="440"/>
        <v/>
      </c>
      <c r="EN544" s="153" t="str">
        <f t="shared" si="441"/>
        <v/>
      </c>
      <c r="EO544" s="19" t="str">
        <f t="shared" si="442"/>
        <v/>
      </c>
      <c r="EP544" s="153" t="str">
        <f t="shared" si="443"/>
        <v/>
      </c>
      <c r="EQ544" s="19" t="str">
        <f t="shared" si="444"/>
        <v/>
      </c>
      <c r="ER544" s="153" t="str">
        <f t="shared" si="445"/>
        <v/>
      </c>
      <c r="ES544" s="19" t="str">
        <f t="shared" si="446"/>
        <v/>
      </c>
      <c r="ET544" s="153" t="str">
        <f t="shared" si="447"/>
        <v/>
      </c>
    </row>
    <row r="545" spans="1:150" x14ac:dyDescent="0.25">
      <c r="A545" s="31"/>
      <c r="B545" s="91" t="str">
        <f t="shared" si="448"/>
        <v/>
      </c>
      <c r="C545" s="20" t="str">
        <f t="shared" si="408"/>
        <v/>
      </c>
      <c r="D545" s="97" t="str">
        <f t="shared" si="409"/>
        <v/>
      </c>
      <c r="E545" s="62" t="str">
        <f t="shared" si="449"/>
        <v/>
      </c>
      <c r="F545" s="31"/>
      <c r="G545" s="282"/>
      <c r="H545" s="283"/>
      <c r="I545" s="284"/>
      <c r="J545" s="285"/>
      <c r="K545" s="286"/>
      <c r="L545" s="287"/>
      <c r="M545" s="288"/>
      <c r="N545" s="287"/>
      <c r="O545" s="288"/>
      <c r="P545" s="287"/>
      <c r="Q545" s="288"/>
      <c r="R545" s="287"/>
      <c r="S545" s="288"/>
      <c r="T545" s="287"/>
      <c r="U545" s="288"/>
      <c r="V545" s="287"/>
      <c r="W545" s="288"/>
      <c r="X545" s="287"/>
      <c r="Y545" s="288"/>
      <c r="Z545" s="287"/>
      <c r="AA545" s="288"/>
      <c r="AB545" s="287"/>
      <c r="AC545" s="288"/>
      <c r="AD545" s="287"/>
      <c r="AE545" s="288"/>
      <c r="AF545" s="287"/>
      <c r="AG545" s="288"/>
      <c r="AH545" s="287"/>
      <c r="AI545" s="288"/>
      <c r="AJ545" s="287"/>
      <c r="AK545" s="288"/>
      <c r="AL545" s="287"/>
      <c r="AM545" s="288"/>
      <c r="AN545" s="287"/>
      <c r="AO545" s="288"/>
      <c r="AP545" s="287"/>
      <c r="AQ545" s="288"/>
      <c r="AR545" s="287"/>
      <c r="AS545" s="288"/>
      <c r="AT545" s="287"/>
      <c r="AU545" s="288"/>
      <c r="AV545" s="287"/>
      <c r="AW545" s="288"/>
      <c r="AX545" s="287"/>
      <c r="AY545" s="31"/>
      <c r="BA545" s="76" t="str">
        <f t="shared" si="450"/>
        <v/>
      </c>
      <c r="BC545" s="76" t="str">
        <f>IF('Stock List'!$K545="", "", 'Stock List'!$K545)</f>
        <v/>
      </c>
      <c r="BE545" s="106">
        <f>IFERROR(ROUND(((INDEX('Stock List'!$M$11:$M$1010, MATCH(L545, 'Stock List'!$K$11:$K$1010, 0))/INDEX('Stock List'!$L$11:$L$1010, MATCH(L545, 'Stock List'!$K$11:$K$1010, 0)))*K545), 2), 0)</f>
        <v>0</v>
      </c>
      <c r="BF545" s="20"/>
      <c r="BG545" s="20">
        <f>IFERROR(ROUND(((INDEX('Stock List'!$M$11:$M$1010, MATCH(N545, 'Stock List'!$K$11:$K$1010, 0))/INDEX('Stock List'!$L$11:$L$1010, MATCH(N545, 'Stock List'!$K$11:$K$1010, 0)))*M545), 2), 0)</f>
        <v>0</v>
      </c>
      <c r="BH545" s="20"/>
      <c r="BI545" s="20">
        <f>IFERROR(ROUND(((INDEX('Stock List'!$M$11:$M$1010, MATCH(P545, 'Stock List'!$K$11:$K$1010, 0))/INDEX('Stock List'!$L$11:$L$1010, MATCH(P545, 'Stock List'!$K$11:$K$1010, 0)))*O545), 2), 0)</f>
        <v>0</v>
      </c>
      <c r="BJ545" s="20"/>
      <c r="BK545" s="20">
        <f>IFERROR(ROUND(((INDEX('Stock List'!$M$11:$M$1010, MATCH(R545, 'Stock List'!$K$11:$K$1010, 0))/INDEX('Stock List'!$L$11:$L$1010, MATCH(R545, 'Stock List'!$K$11:$K$1010, 0)))*Q545), 2), 0)</f>
        <v>0</v>
      </c>
      <c r="BL545" s="20"/>
      <c r="BM545" s="20">
        <f>IFERROR(ROUND(((INDEX('Stock List'!$M$11:$M$1010, MATCH(T545, 'Stock List'!$K$11:$K$1010, 0))/INDEX('Stock List'!$L$11:$L$1010, MATCH(T545, 'Stock List'!$K$11:$K$1010, 0)))*S545), 2), 0)</f>
        <v>0</v>
      </c>
      <c r="BN545" s="20"/>
      <c r="BO545" s="20">
        <f>IFERROR(ROUND(((INDEX('Stock List'!$M$11:$M$1010, MATCH(V545, 'Stock List'!$K$11:$K$1010, 0))/INDEX('Stock List'!$L$11:$L$1010, MATCH(V545, 'Stock List'!$K$11:$K$1010, 0)))*U545), 2), 0)</f>
        <v>0</v>
      </c>
      <c r="BP545" s="20"/>
      <c r="BQ545" s="20">
        <f>IFERROR(ROUND(((INDEX('Stock List'!$M$11:$M$1010, MATCH(X545, 'Stock List'!$K$11:$K$1010, 0))/INDEX('Stock List'!$L$11:$L$1010, MATCH(X545, 'Stock List'!$K$11:$K$1010, 0)))*W545), 2), 0)</f>
        <v>0</v>
      </c>
      <c r="BR545" s="20"/>
      <c r="BS545" s="20">
        <f>IFERROR(ROUND(((INDEX('Stock List'!$M$11:$M$1010, MATCH(Z545, 'Stock List'!$K$11:$K$1010, 0))/INDEX('Stock List'!$L$11:$L$1010, MATCH(Z545, 'Stock List'!$K$11:$K$1010, 0)))*Y545), 2), 0)</f>
        <v>0</v>
      </c>
      <c r="BT545" s="20"/>
      <c r="BU545" s="20">
        <f>IFERROR(ROUND(((INDEX('Stock List'!$M$11:$M$1010, MATCH(AB545, 'Stock List'!$K$11:$K$1010, 0))/INDEX('Stock List'!$L$11:$L$1010, MATCH(AB545, 'Stock List'!$K$11:$K$1010, 0)))*AA545), 2), 0)</f>
        <v>0</v>
      </c>
      <c r="BV545" s="20"/>
      <c r="BW545" s="20">
        <f>IFERROR(ROUND(((INDEX('Stock List'!$M$11:$M$1010, MATCH(AD545, 'Stock List'!$K$11:$K$1010, 0))/INDEX('Stock List'!$L$11:$L$1010, MATCH(AD545, 'Stock List'!$K$11:$K$1010, 0)))*AC545), 2), 0)</f>
        <v>0</v>
      </c>
      <c r="BX545" s="20"/>
      <c r="BY545" s="20">
        <f>IFERROR(ROUND(((INDEX('Stock List'!$M$11:$M$1010, MATCH(AF545, 'Stock List'!$K$11:$K$1010, 0))/INDEX('Stock List'!$L$11:$L$1010, MATCH(AF545, 'Stock List'!$K$11:$K$1010, 0)))*AE545), 2), 0)</f>
        <v>0</v>
      </c>
      <c r="BZ545" s="20"/>
      <c r="CA545" s="20">
        <f>IFERROR(ROUND(((INDEX('Stock List'!$M$11:$M$1010, MATCH(AH545, 'Stock List'!$K$11:$K$1010, 0))/INDEX('Stock List'!$L$11:$L$1010, MATCH(AH545, 'Stock List'!$K$11:$K$1010, 0)))*AG545), 2), 0)</f>
        <v>0</v>
      </c>
      <c r="CB545" s="20"/>
      <c r="CC545" s="20">
        <f>IFERROR(ROUND(((INDEX('Stock List'!$M$11:$M$1010, MATCH(AJ545, 'Stock List'!$K$11:$K$1010, 0))/INDEX('Stock List'!$L$11:$L$1010, MATCH(AJ545, 'Stock List'!$K$11:$K$1010, 0)))*AI545), 2), 0)</f>
        <v>0</v>
      </c>
      <c r="CD545" s="20"/>
      <c r="CE545" s="20">
        <f>IFERROR(ROUND(((INDEX('Stock List'!$M$11:$M$1010, MATCH(AL545, 'Stock List'!$K$11:$K$1010, 0))/INDEX('Stock List'!$L$11:$L$1010, MATCH(AL545, 'Stock List'!$K$11:$K$1010, 0)))*AK545), 2), 0)</f>
        <v>0</v>
      </c>
      <c r="CF545" s="20"/>
      <c r="CG545" s="20">
        <f>IFERROR(ROUND(((INDEX('Stock List'!$M$11:$M$1010, MATCH(AN545, 'Stock List'!$K$11:$K$1010, 0))/INDEX('Stock List'!$L$11:$L$1010, MATCH(AN545, 'Stock List'!$K$11:$K$1010, 0)))*AM545), 2), 0)</f>
        <v>0</v>
      </c>
      <c r="CH545" s="20"/>
      <c r="CI545" s="20">
        <f>IFERROR(ROUND(((INDEX('Stock List'!$M$11:$M$1010, MATCH(AP545, 'Stock List'!$K$11:$K$1010, 0))/INDEX('Stock List'!$L$11:$L$1010, MATCH(AP545, 'Stock List'!$K$11:$K$1010, 0)))*AO545), 2), 0)</f>
        <v>0</v>
      </c>
      <c r="CJ545" s="20"/>
      <c r="CK545" s="20">
        <f>IFERROR(ROUND(((INDEX('Stock List'!$M$11:$M$1010, MATCH(AR545, 'Stock List'!$K$11:$K$1010, 0))/INDEX('Stock List'!$L$11:$L$1010, MATCH(AR545, 'Stock List'!$K$11:$K$1010, 0)))*AQ545), 2), 0)</f>
        <v>0</v>
      </c>
      <c r="CL545" s="20"/>
      <c r="CM545" s="20">
        <f>IFERROR(ROUND(((INDEX('Stock List'!$M$11:$M$1010, MATCH(AT545, 'Stock List'!$K$11:$K$1010, 0))/INDEX('Stock List'!$L$11:$L$1010, MATCH(AT545, 'Stock List'!$K$11:$K$1010, 0)))*AS545), 2), 0)</f>
        <v>0</v>
      </c>
      <c r="CN545" s="20"/>
      <c r="CO545" s="20">
        <f>IFERROR(ROUND(((INDEX('Stock List'!$M$11:$M$1010, MATCH(AV545, 'Stock List'!$K$11:$K$1010, 0))/INDEX('Stock List'!$L$11:$L$1010, MATCH(AV545, 'Stock List'!$K$11:$K$1010, 0)))*AU545), 2), 0)</f>
        <v>0</v>
      </c>
      <c r="CP545" s="20"/>
      <c r="CQ545" s="20">
        <f>IFERROR(ROUND(((INDEX('Stock List'!$M$11:$M$1010, MATCH(AX545, 'Stock List'!$K$11:$K$1010, 0))/INDEX('Stock List'!$L$11:$L$1010, MATCH(AX545, 'Stock List'!$K$11:$K$1010, 0)))*AW545), 2), 0)</f>
        <v>0</v>
      </c>
      <c r="CR545" s="22"/>
      <c r="CT545" s="106" t="str">
        <f t="shared" si="451"/>
        <v/>
      </c>
      <c r="CU545" s="22" t="str">
        <f t="shared" si="452"/>
        <v/>
      </c>
      <c r="CX545" s="106" t="str">
        <f t="shared" si="453"/>
        <v/>
      </c>
      <c r="CY545" s="20" t="str">
        <f t="shared" si="454"/>
        <v/>
      </c>
      <c r="CZ545" s="22" t="str">
        <f t="shared" si="455"/>
        <v/>
      </c>
      <c r="DB545" s="76" t="str">
        <f>IF($H545="", "", COUNTIF($G$11:$G$1010, "&gt;"&amp;$G545)+1+COUNTIF($G$11:$G545, $G545)-1)</f>
        <v/>
      </c>
      <c r="DC545" s="76" t="str">
        <f>IF($H545="", "", COUNTIF($CZ$11:$CZ$1010, "&gt;"&amp;$CZ545)+1+COUNTIF($CZ$11:$CZ545, $CZ545)-1)</f>
        <v/>
      </c>
      <c r="DE545" s="147" t="str">
        <f t="shared" si="456"/>
        <v/>
      </c>
      <c r="DF545" s="148"/>
      <c r="DG545" s="19" t="str">
        <f t="shared" si="457"/>
        <v/>
      </c>
      <c r="DH545" s="153" t="str">
        <f t="shared" si="458"/>
        <v/>
      </c>
      <c r="DI545" s="19" t="str">
        <f t="shared" si="410"/>
        <v/>
      </c>
      <c r="DJ545" s="153" t="str">
        <f t="shared" si="411"/>
        <v/>
      </c>
      <c r="DK545" s="19" t="str">
        <f t="shared" si="412"/>
        <v/>
      </c>
      <c r="DL545" s="153" t="str">
        <f t="shared" si="413"/>
        <v/>
      </c>
      <c r="DM545" s="19" t="str">
        <f t="shared" si="414"/>
        <v/>
      </c>
      <c r="DN545" s="153" t="str">
        <f t="shared" si="415"/>
        <v/>
      </c>
      <c r="DO545" s="19" t="str">
        <f t="shared" si="416"/>
        <v/>
      </c>
      <c r="DP545" s="153" t="str">
        <f t="shared" si="417"/>
        <v/>
      </c>
      <c r="DQ545" s="19" t="str">
        <f t="shared" si="418"/>
        <v/>
      </c>
      <c r="DR545" s="153" t="str">
        <f t="shared" si="419"/>
        <v/>
      </c>
      <c r="DS545" s="19" t="str">
        <f t="shared" si="420"/>
        <v/>
      </c>
      <c r="DT545" s="153" t="str">
        <f t="shared" si="421"/>
        <v/>
      </c>
      <c r="DU545" s="19" t="str">
        <f t="shared" si="422"/>
        <v/>
      </c>
      <c r="DV545" s="153" t="str">
        <f t="shared" si="423"/>
        <v/>
      </c>
      <c r="DW545" s="19" t="str">
        <f t="shared" si="424"/>
        <v/>
      </c>
      <c r="DX545" s="153" t="str">
        <f t="shared" si="425"/>
        <v/>
      </c>
      <c r="DY545" s="19" t="str">
        <f t="shared" si="426"/>
        <v/>
      </c>
      <c r="DZ545" s="153" t="str">
        <f t="shared" si="427"/>
        <v/>
      </c>
      <c r="EA545" s="19" t="str">
        <f t="shared" si="428"/>
        <v/>
      </c>
      <c r="EB545" s="153" t="str">
        <f t="shared" si="429"/>
        <v/>
      </c>
      <c r="EC545" s="19" t="str">
        <f t="shared" si="430"/>
        <v/>
      </c>
      <c r="ED545" s="153" t="str">
        <f t="shared" si="431"/>
        <v/>
      </c>
      <c r="EE545" s="19" t="str">
        <f t="shared" si="432"/>
        <v/>
      </c>
      <c r="EF545" s="153" t="str">
        <f t="shared" si="433"/>
        <v/>
      </c>
      <c r="EG545" s="19" t="str">
        <f t="shared" si="434"/>
        <v/>
      </c>
      <c r="EH545" s="153" t="str">
        <f t="shared" si="435"/>
        <v/>
      </c>
      <c r="EI545" s="19" t="str">
        <f t="shared" si="436"/>
        <v/>
      </c>
      <c r="EJ545" s="153" t="str">
        <f t="shared" si="437"/>
        <v/>
      </c>
      <c r="EK545" s="19" t="str">
        <f t="shared" si="438"/>
        <v/>
      </c>
      <c r="EL545" s="153" t="str">
        <f t="shared" si="439"/>
        <v/>
      </c>
      <c r="EM545" s="19" t="str">
        <f t="shared" si="440"/>
        <v/>
      </c>
      <c r="EN545" s="153" t="str">
        <f t="shared" si="441"/>
        <v/>
      </c>
      <c r="EO545" s="19" t="str">
        <f t="shared" si="442"/>
        <v/>
      </c>
      <c r="EP545" s="153" t="str">
        <f t="shared" si="443"/>
        <v/>
      </c>
      <c r="EQ545" s="19" t="str">
        <f t="shared" si="444"/>
        <v/>
      </c>
      <c r="ER545" s="153" t="str">
        <f t="shared" si="445"/>
        <v/>
      </c>
      <c r="ES545" s="19" t="str">
        <f t="shared" si="446"/>
        <v/>
      </c>
      <c r="ET545" s="153" t="str">
        <f t="shared" si="447"/>
        <v/>
      </c>
    </row>
    <row r="546" spans="1:150" x14ac:dyDescent="0.25">
      <c r="A546" s="31"/>
      <c r="B546" s="91" t="str">
        <f t="shared" si="448"/>
        <v/>
      </c>
      <c r="C546" s="20" t="str">
        <f t="shared" si="408"/>
        <v/>
      </c>
      <c r="D546" s="97" t="str">
        <f t="shared" si="409"/>
        <v/>
      </c>
      <c r="E546" s="62" t="str">
        <f t="shared" si="449"/>
        <v/>
      </c>
      <c r="F546" s="31"/>
      <c r="G546" s="282"/>
      <c r="H546" s="283"/>
      <c r="I546" s="284"/>
      <c r="J546" s="285"/>
      <c r="K546" s="286"/>
      <c r="L546" s="287"/>
      <c r="M546" s="288"/>
      <c r="N546" s="287"/>
      <c r="O546" s="288"/>
      <c r="P546" s="287"/>
      <c r="Q546" s="288"/>
      <c r="R546" s="287"/>
      <c r="S546" s="288"/>
      <c r="T546" s="287"/>
      <c r="U546" s="288"/>
      <c r="V546" s="287"/>
      <c r="W546" s="288"/>
      <c r="X546" s="287"/>
      <c r="Y546" s="288"/>
      <c r="Z546" s="287"/>
      <c r="AA546" s="288"/>
      <c r="AB546" s="287"/>
      <c r="AC546" s="288"/>
      <c r="AD546" s="287"/>
      <c r="AE546" s="288"/>
      <c r="AF546" s="287"/>
      <c r="AG546" s="288"/>
      <c r="AH546" s="287"/>
      <c r="AI546" s="288"/>
      <c r="AJ546" s="287"/>
      <c r="AK546" s="288"/>
      <c r="AL546" s="287"/>
      <c r="AM546" s="288"/>
      <c r="AN546" s="287"/>
      <c r="AO546" s="288"/>
      <c r="AP546" s="287"/>
      <c r="AQ546" s="288"/>
      <c r="AR546" s="287"/>
      <c r="AS546" s="288"/>
      <c r="AT546" s="287"/>
      <c r="AU546" s="288"/>
      <c r="AV546" s="287"/>
      <c r="AW546" s="288"/>
      <c r="AX546" s="287"/>
      <c r="AY546" s="31"/>
      <c r="BA546" s="76" t="str">
        <f t="shared" si="450"/>
        <v/>
      </c>
      <c r="BC546" s="76" t="str">
        <f>IF('Stock List'!$K546="", "", 'Stock List'!$K546)</f>
        <v/>
      </c>
      <c r="BE546" s="106">
        <f>IFERROR(ROUND(((INDEX('Stock List'!$M$11:$M$1010, MATCH(L546, 'Stock List'!$K$11:$K$1010, 0))/INDEX('Stock List'!$L$11:$L$1010, MATCH(L546, 'Stock List'!$K$11:$K$1010, 0)))*K546), 2), 0)</f>
        <v>0</v>
      </c>
      <c r="BF546" s="20"/>
      <c r="BG546" s="20">
        <f>IFERROR(ROUND(((INDEX('Stock List'!$M$11:$M$1010, MATCH(N546, 'Stock List'!$K$11:$K$1010, 0))/INDEX('Stock List'!$L$11:$L$1010, MATCH(N546, 'Stock List'!$K$11:$K$1010, 0)))*M546), 2), 0)</f>
        <v>0</v>
      </c>
      <c r="BH546" s="20"/>
      <c r="BI546" s="20">
        <f>IFERROR(ROUND(((INDEX('Stock List'!$M$11:$M$1010, MATCH(P546, 'Stock List'!$K$11:$K$1010, 0))/INDEX('Stock List'!$L$11:$L$1010, MATCH(P546, 'Stock List'!$K$11:$K$1010, 0)))*O546), 2), 0)</f>
        <v>0</v>
      </c>
      <c r="BJ546" s="20"/>
      <c r="BK546" s="20">
        <f>IFERROR(ROUND(((INDEX('Stock List'!$M$11:$M$1010, MATCH(R546, 'Stock List'!$K$11:$K$1010, 0))/INDEX('Stock List'!$L$11:$L$1010, MATCH(R546, 'Stock List'!$K$11:$K$1010, 0)))*Q546), 2), 0)</f>
        <v>0</v>
      </c>
      <c r="BL546" s="20"/>
      <c r="BM546" s="20">
        <f>IFERROR(ROUND(((INDEX('Stock List'!$M$11:$M$1010, MATCH(T546, 'Stock List'!$K$11:$K$1010, 0))/INDEX('Stock List'!$L$11:$L$1010, MATCH(T546, 'Stock List'!$K$11:$K$1010, 0)))*S546), 2), 0)</f>
        <v>0</v>
      </c>
      <c r="BN546" s="20"/>
      <c r="BO546" s="20">
        <f>IFERROR(ROUND(((INDEX('Stock List'!$M$11:$M$1010, MATCH(V546, 'Stock List'!$K$11:$K$1010, 0))/INDEX('Stock List'!$L$11:$L$1010, MATCH(V546, 'Stock List'!$K$11:$K$1010, 0)))*U546), 2), 0)</f>
        <v>0</v>
      </c>
      <c r="BP546" s="20"/>
      <c r="BQ546" s="20">
        <f>IFERROR(ROUND(((INDEX('Stock List'!$M$11:$M$1010, MATCH(X546, 'Stock List'!$K$11:$K$1010, 0))/INDEX('Stock List'!$L$11:$L$1010, MATCH(X546, 'Stock List'!$K$11:$K$1010, 0)))*W546), 2), 0)</f>
        <v>0</v>
      </c>
      <c r="BR546" s="20"/>
      <c r="BS546" s="20">
        <f>IFERROR(ROUND(((INDEX('Stock List'!$M$11:$M$1010, MATCH(Z546, 'Stock List'!$K$11:$K$1010, 0))/INDEX('Stock List'!$L$11:$L$1010, MATCH(Z546, 'Stock List'!$K$11:$K$1010, 0)))*Y546), 2), 0)</f>
        <v>0</v>
      </c>
      <c r="BT546" s="20"/>
      <c r="BU546" s="20">
        <f>IFERROR(ROUND(((INDEX('Stock List'!$M$11:$M$1010, MATCH(AB546, 'Stock List'!$K$11:$K$1010, 0))/INDEX('Stock List'!$L$11:$L$1010, MATCH(AB546, 'Stock List'!$K$11:$K$1010, 0)))*AA546), 2), 0)</f>
        <v>0</v>
      </c>
      <c r="BV546" s="20"/>
      <c r="BW546" s="20">
        <f>IFERROR(ROUND(((INDEX('Stock List'!$M$11:$M$1010, MATCH(AD546, 'Stock List'!$K$11:$K$1010, 0))/INDEX('Stock List'!$L$11:$L$1010, MATCH(AD546, 'Stock List'!$K$11:$K$1010, 0)))*AC546), 2), 0)</f>
        <v>0</v>
      </c>
      <c r="BX546" s="20"/>
      <c r="BY546" s="20">
        <f>IFERROR(ROUND(((INDEX('Stock List'!$M$11:$M$1010, MATCH(AF546, 'Stock List'!$K$11:$K$1010, 0))/INDEX('Stock List'!$L$11:$L$1010, MATCH(AF546, 'Stock List'!$K$11:$K$1010, 0)))*AE546), 2), 0)</f>
        <v>0</v>
      </c>
      <c r="BZ546" s="20"/>
      <c r="CA546" s="20">
        <f>IFERROR(ROUND(((INDEX('Stock List'!$M$11:$M$1010, MATCH(AH546, 'Stock List'!$K$11:$K$1010, 0))/INDEX('Stock List'!$L$11:$L$1010, MATCH(AH546, 'Stock List'!$K$11:$K$1010, 0)))*AG546), 2), 0)</f>
        <v>0</v>
      </c>
      <c r="CB546" s="20"/>
      <c r="CC546" s="20">
        <f>IFERROR(ROUND(((INDEX('Stock List'!$M$11:$M$1010, MATCH(AJ546, 'Stock List'!$K$11:$K$1010, 0))/INDEX('Stock List'!$L$11:$L$1010, MATCH(AJ546, 'Stock List'!$K$11:$K$1010, 0)))*AI546), 2), 0)</f>
        <v>0</v>
      </c>
      <c r="CD546" s="20"/>
      <c r="CE546" s="20">
        <f>IFERROR(ROUND(((INDEX('Stock List'!$M$11:$M$1010, MATCH(AL546, 'Stock List'!$K$11:$K$1010, 0))/INDEX('Stock List'!$L$11:$L$1010, MATCH(AL546, 'Stock List'!$K$11:$K$1010, 0)))*AK546), 2), 0)</f>
        <v>0</v>
      </c>
      <c r="CF546" s="20"/>
      <c r="CG546" s="20">
        <f>IFERROR(ROUND(((INDEX('Stock List'!$M$11:$M$1010, MATCH(AN546, 'Stock List'!$K$11:$K$1010, 0))/INDEX('Stock List'!$L$11:$L$1010, MATCH(AN546, 'Stock List'!$K$11:$K$1010, 0)))*AM546), 2), 0)</f>
        <v>0</v>
      </c>
      <c r="CH546" s="20"/>
      <c r="CI546" s="20">
        <f>IFERROR(ROUND(((INDEX('Stock List'!$M$11:$M$1010, MATCH(AP546, 'Stock List'!$K$11:$K$1010, 0))/INDEX('Stock List'!$L$11:$L$1010, MATCH(AP546, 'Stock List'!$K$11:$K$1010, 0)))*AO546), 2), 0)</f>
        <v>0</v>
      </c>
      <c r="CJ546" s="20"/>
      <c r="CK546" s="20">
        <f>IFERROR(ROUND(((INDEX('Stock List'!$M$11:$M$1010, MATCH(AR546, 'Stock List'!$K$11:$K$1010, 0))/INDEX('Stock List'!$L$11:$L$1010, MATCH(AR546, 'Stock List'!$K$11:$K$1010, 0)))*AQ546), 2), 0)</f>
        <v>0</v>
      </c>
      <c r="CL546" s="20"/>
      <c r="CM546" s="20">
        <f>IFERROR(ROUND(((INDEX('Stock List'!$M$11:$M$1010, MATCH(AT546, 'Stock List'!$K$11:$K$1010, 0))/INDEX('Stock List'!$L$11:$L$1010, MATCH(AT546, 'Stock List'!$K$11:$K$1010, 0)))*AS546), 2), 0)</f>
        <v>0</v>
      </c>
      <c r="CN546" s="20"/>
      <c r="CO546" s="20">
        <f>IFERROR(ROUND(((INDEX('Stock List'!$M$11:$M$1010, MATCH(AV546, 'Stock List'!$K$11:$K$1010, 0))/INDEX('Stock List'!$L$11:$L$1010, MATCH(AV546, 'Stock List'!$K$11:$K$1010, 0)))*AU546), 2), 0)</f>
        <v>0</v>
      </c>
      <c r="CP546" s="20"/>
      <c r="CQ546" s="20">
        <f>IFERROR(ROUND(((INDEX('Stock List'!$M$11:$M$1010, MATCH(AX546, 'Stock List'!$K$11:$K$1010, 0))/INDEX('Stock List'!$L$11:$L$1010, MATCH(AX546, 'Stock List'!$K$11:$K$1010, 0)))*AW546), 2), 0)</f>
        <v>0</v>
      </c>
      <c r="CR546" s="22"/>
      <c r="CT546" s="106" t="str">
        <f t="shared" si="451"/>
        <v/>
      </c>
      <c r="CU546" s="22" t="str">
        <f t="shared" si="452"/>
        <v/>
      </c>
      <c r="CX546" s="106" t="str">
        <f t="shared" si="453"/>
        <v/>
      </c>
      <c r="CY546" s="20" t="str">
        <f t="shared" si="454"/>
        <v/>
      </c>
      <c r="CZ546" s="22" t="str">
        <f t="shared" si="455"/>
        <v/>
      </c>
      <c r="DB546" s="76" t="str">
        <f>IF($H546="", "", COUNTIF($G$11:$G$1010, "&gt;"&amp;$G546)+1+COUNTIF($G$11:$G546, $G546)-1)</f>
        <v/>
      </c>
      <c r="DC546" s="76" t="str">
        <f>IF($H546="", "", COUNTIF($CZ$11:$CZ$1010, "&gt;"&amp;$CZ546)+1+COUNTIF($CZ$11:$CZ546, $CZ546)-1)</f>
        <v/>
      </c>
      <c r="DE546" s="147" t="str">
        <f t="shared" si="456"/>
        <v/>
      </c>
      <c r="DF546" s="148"/>
      <c r="DG546" s="19" t="str">
        <f t="shared" si="457"/>
        <v/>
      </c>
      <c r="DH546" s="153" t="str">
        <f t="shared" si="458"/>
        <v/>
      </c>
      <c r="DI546" s="19" t="str">
        <f t="shared" si="410"/>
        <v/>
      </c>
      <c r="DJ546" s="153" t="str">
        <f t="shared" si="411"/>
        <v/>
      </c>
      <c r="DK546" s="19" t="str">
        <f t="shared" si="412"/>
        <v/>
      </c>
      <c r="DL546" s="153" t="str">
        <f t="shared" si="413"/>
        <v/>
      </c>
      <c r="DM546" s="19" t="str">
        <f t="shared" si="414"/>
        <v/>
      </c>
      <c r="DN546" s="153" t="str">
        <f t="shared" si="415"/>
        <v/>
      </c>
      <c r="DO546" s="19" t="str">
        <f t="shared" si="416"/>
        <v/>
      </c>
      <c r="DP546" s="153" t="str">
        <f t="shared" si="417"/>
        <v/>
      </c>
      <c r="DQ546" s="19" t="str">
        <f t="shared" si="418"/>
        <v/>
      </c>
      <c r="DR546" s="153" t="str">
        <f t="shared" si="419"/>
        <v/>
      </c>
      <c r="DS546" s="19" t="str">
        <f t="shared" si="420"/>
        <v/>
      </c>
      <c r="DT546" s="153" t="str">
        <f t="shared" si="421"/>
        <v/>
      </c>
      <c r="DU546" s="19" t="str">
        <f t="shared" si="422"/>
        <v/>
      </c>
      <c r="DV546" s="153" t="str">
        <f t="shared" si="423"/>
        <v/>
      </c>
      <c r="DW546" s="19" t="str">
        <f t="shared" si="424"/>
        <v/>
      </c>
      <c r="DX546" s="153" t="str">
        <f t="shared" si="425"/>
        <v/>
      </c>
      <c r="DY546" s="19" t="str">
        <f t="shared" si="426"/>
        <v/>
      </c>
      <c r="DZ546" s="153" t="str">
        <f t="shared" si="427"/>
        <v/>
      </c>
      <c r="EA546" s="19" t="str">
        <f t="shared" si="428"/>
        <v/>
      </c>
      <c r="EB546" s="153" t="str">
        <f t="shared" si="429"/>
        <v/>
      </c>
      <c r="EC546" s="19" t="str">
        <f t="shared" si="430"/>
        <v/>
      </c>
      <c r="ED546" s="153" t="str">
        <f t="shared" si="431"/>
        <v/>
      </c>
      <c r="EE546" s="19" t="str">
        <f t="shared" si="432"/>
        <v/>
      </c>
      <c r="EF546" s="153" t="str">
        <f t="shared" si="433"/>
        <v/>
      </c>
      <c r="EG546" s="19" t="str">
        <f t="shared" si="434"/>
        <v/>
      </c>
      <c r="EH546" s="153" t="str">
        <f t="shared" si="435"/>
        <v/>
      </c>
      <c r="EI546" s="19" t="str">
        <f t="shared" si="436"/>
        <v/>
      </c>
      <c r="EJ546" s="153" t="str">
        <f t="shared" si="437"/>
        <v/>
      </c>
      <c r="EK546" s="19" t="str">
        <f t="shared" si="438"/>
        <v/>
      </c>
      <c r="EL546" s="153" t="str">
        <f t="shared" si="439"/>
        <v/>
      </c>
      <c r="EM546" s="19" t="str">
        <f t="shared" si="440"/>
        <v/>
      </c>
      <c r="EN546" s="153" t="str">
        <f t="shared" si="441"/>
        <v/>
      </c>
      <c r="EO546" s="19" t="str">
        <f t="shared" si="442"/>
        <v/>
      </c>
      <c r="EP546" s="153" t="str">
        <f t="shared" si="443"/>
        <v/>
      </c>
      <c r="EQ546" s="19" t="str">
        <f t="shared" si="444"/>
        <v/>
      </c>
      <c r="ER546" s="153" t="str">
        <f t="shared" si="445"/>
        <v/>
      </c>
      <c r="ES546" s="19" t="str">
        <f t="shared" si="446"/>
        <v/>
      </c>
      <c r="ET546" s="153" t="str">
        <f t="shared" si="447"/>
        <v/>
      </c>
    </row>
    <row r="547" spans="1:150" x14ac:dyDescent="0.25">
      <c r="A547" s="31"/>
      <c r="B547" s="91" t="str">
        <f t="shared" si="448"/>
        <v/>
      </c>
      <c r="C547" s="20" t="str">
        <f t="shared" si="408"/>
        <v/>
      </c>
      <c r="D547" s="97" t="str">
        <f t="shared" si="409"/>
        <v/>
      </c>
      <c r="E547" s="62" t="str">
        <f t="shared" si="449"/>
        <v/>
      </c>
      <c r="F547" s="31"/>
      <c r="G547" s="282"/>
      <c r="H547" s="283"/>
      <c r="I547" s="284"/>
      <c r="J547" s="285"/>
      <c r="K547" s="286"/>
      <c r="L547" s="287"/>
      <c r="M547" s="288"/>
      <c r="N547" s="287"/>
      <c r="O547" s="288"/>
      <c r="P547" s="287"/>
      <c r="Q547" s="288"/>
      <c r="R547" s="287"/>
      <c r="S547" s="288"/>
      <c r="T547" s="287"/>
      <c r="U547" s="288"/>
      <c r="V547" s="287"/>
      <c r="W547" s="288"/>
      <c r="X547" s="287"/>
      <c r="Y547" s="288"/>
      <c r="Z547" s="287"/>
      <c r="AA547" s="288"/>
      <c r="AB547" s="287"/>
      <c r="AC547" s="288"/>
      <c r="AD547" s="287"/>
      <c r="AE547" s="288"/>
      <c r="AF547" s="287"/>
      <c r="AG547" s="288"/>
      <c r="AH547" s="287"/>
      <c r="AI547" s="288"/>
      <c r="AJ547" s="287"/>
      <c r="AK547" s="288"/>
      <c r="AL547" s="287"/>
      <c r="AM547" s="288"/>
      <c r="AN547" s="287"/>
      <c r="AO547" s="288"/>
      <c r="AP547" s="287"/>
      <c r="AQ547" s="288"/>
      <c r="AR547" s="287"/>
      <c r="AS547" s="288"/>
      <c r="AT547" s="287"/>
      <c r="AU547" s="288"/>
      <c r="AV547" s="287"/>
      <c r="AW547" s="288"/>
      <c r="AX547" s="287"/>
      <c r="AY547" s="31"/>
      <c r="BA547" s="76" t="str">
        <f t="shared" si="450"/>
        <v/>
      </c>
      <c r="BC547" s="76" t="str">
        <f>IF('Stock List'!$K547="", "", 'Stock List'!$K547)</f>
        <v/>
      </c>
      <c r="BE547" s="106">
        <f>IFERROR(ROUND(((INDEX('Stock List'!$M$11:$M$1010, MATCH(L547, 'Stock List'!$K$11:$K$1010, 0))/INDEX('Stock List'!$L$11:$L$1010, MATCH(L547, 'Stock List'!$K$11:$K$1010, 0)))*K547), 2), 0)</f>
        <v>0</v>
      </c>
      <c r="BF547" s="20"/>
      <c r="BG547" s="20">
        <f>IFERROR(ROUND(((INDEX('Stock List'!$M$11:$M$1010, MATCH(N547, 'Stock List'!$K$11:$K$1010, 0))/INDEX('Stock List'!$L$11:$L$1010, MATCH(N547, 'Stock List'!$K$11:$K$1010, 0)))*M547), 2), 0)</f>
        <v>0</v>
      </c>
      <c r="BH547" s="20"/>
      <c r="BI547" s="20">
        <f>IFERROR(ROUND(((INDEX('Stock List'!$M$11:$M$1010, MATCH(P547, 'Stock List'!$K$11:$K$1010, 0))/INDEX('Stock List'!$L$11:$L$1010, MATCH(P547, 'Stock List'!$K$11:$K$1010, 0)))*O547), 2), 0)</f>
        <v>0</v>
      </c>
      <c r="BJ547" s="20"/>
      <c r="BK547" s="20">
        <f>IFERROR(ROUND(((INDEX('Stock List'!$M$11:$M$1010, MATCH(R547, 'Stock List'!$K$11:$K$1010, 0))/INDEX('Stock List'!$L$11:$L$1010, MATCH(R547, 'Stock List'!$K$11:$K$1010, 0)))*Q547), 2), 0)</f>
        <v>0</v>
      </c>
      <c r="BL547" s="20"/>
      <c r="BM547" s="20">
        <f>IFERROR(ROUND(((INDEX('Stock List'!$M$11:$M$1010, MATCH(T547, 'Stock List'!$K$11:$K$1010, 0))/INDEX('Stock List'!$L$11:$L$1010, MATCH(T547, 'Stock List'!$K$11:$K$1010, 0)))*S547), 2), 0)</f>
        <v>0</v>
      </c>
      <c r="BN547" s="20"/>
      <c r="BO547" s="20">
        <f>IFERROR(ROUND(((INDEX('Stock List'!$M$11:$M$1010, MATCH(V547, 'Stock List'!$K$11:$K$1010, 0))/INDEX('Stock List'!$L$11:$L$1010, MATCH(V547, 'Stock List'!$K$11:$K$1010, 0)))*U547), 2), 0)</f>
        <v>0</v>
      </c>
      <c r="BP547" s="20"/>
      <c r="BQ547" s="20">
        <f>IFERROR(ROUND(((INDEX('Stock List'!$M$11:$M$1010, MATCH(X547, 'Stock List'!$K$11:$K$1010, 0))/INDEX('Stock List'!$L$11:$L$1010, MATCH(X547, 'Stock List'!$K$11:$K$1010, 0)))*W547), 2), 0)</f>
        <v>0</v>
      </c>
      <c r="BR547" s="20"/>
      <c r="BS547" s="20">
        <f>IFERROR(ROUND(((INDEX('Stock List'!$M$11:$M$1010, MATCH(Z547, 'Stock List'!$K$11:$K$1010, 0))/INDEX('Stock List'!$L$11:$L$1010, MATCH(Z547, 'Stock List'!$K$11:$K$1010, 0)))*Y547), 2), 0)</f>
        <v>0</v>
      </c>
      <c r="BT547" s="20"/>
      <c r="BU547" s="20">
        <f>IFERROR(ROUND(((INDEX('Stock List'!$M$11:$M$1010, MATCH(AB547, 'Stock List'!$K$11:$K$1010, 0))/INDEX('Stock List'!$L$11:$L$1010, MATCH(AB547, 'Stock List'!$K$11:$K$1010, 0)))*AA547), 2), 0)</f>
        <v>0</v>
      </c>
      <c r="BV547" s="20"/>
      <c r="BW547" s="20">
        <f>IFERROR(ROUND(((INDEX('Stock List'!$M$11:$M$1010, MATCH(AD547, 'Stock List'!$K$11:$K$1010, 0))/INDEX('Stock List'!$L$11:$L$1010, MATCH(AD547, 'Stock List'!$K$11:$K$1010, 0)))*AC547), 2), 0)</f>
        <v>0</v>
      </c>
      <c r="BX547" s="20"/>
      <c r="BY547" s="20">
        <f>IFERROR(ROUND(((INDEX('Stock List'!$M$11:$M$1010, MATCH(AF547, 'Stock List'!$K$11:$K$1010, 0))/INDEX('Stock List'!$L$11:$L$1010, MATCH(AF547, 'Stock List'!$K$11:$K$1010, 0)))*AE547), 2), 0)</f>
        <v>0</v>
      </c>
      <c r="BZ547" s="20"/>
      <c r="CA547" s="20">
        <f>IFERROR(ROUND(((INDEX('Stock List'!$M$11:$M$1010, MATCH(AH547, 'Stock List'!$K$11:$K$1010, 0))/INDEX('Stock List'!$L$11:$L$1010, MATCH(AH547, 'Stock List'!$K$11:$K$1010, 0)))*AG547), 2), 0)</f>
        <v>0</v>
      </c>
      <c r="CB547" s="20"/>
      <c r="CC547" s="20">
        <f>IFERROR(ROUND(((INDEX('Stock List'!$M$11:$M$1010, MATCH(AJ547, 'Stock List'!$K$11:$K$1010, 0))/INDEX('Stock List'!$L$11:$L$1010, MATCH(AJ547, 'Stock List'!$K$11:$K$1010, 0)))*AI547), 2), 0)</f>
        <v>0</v>
      </c>
      <c r="CD547" s="20"/>
      <c r="CE547" s="20">
        <f>IFERROR(ROUND(((INDEX('Stock List'!$M$11:$M$1010, MATCH(AL547, 'Stock List'!$K$11:$K$1010, 0))/INDEX('Stock List'!$L$11:$L$1010, MATCH(AL547, 'Stock List'!$K$11:$K$1010, 0)))*AK547), 2), 0)</f>
        <v>0</v>
      </c>
      <c r="CF547" s="20"/>
      <c r="CG547" s="20">
        <f>IFERROR(ROUND(((INDEX('Stock List'!$M$11:$M$1010, MATCH(AN547, 'Stock List'!$K$11:$K$1010, 0))/INDEX('Stock List'!$L$11:$L$1010, MATCH(AN547, 'Stock List'!$K$11:$K$1010, 0)))*AM547), 2), 0)</f>
        <v>0</v>
      </c>
      <c r="CH547" s="20"/>
      <c r="CI547" s="20">
        <f>IFERROR(ROUND(((INDEX('Stock List'!$M$11:$M$1010, MATCH(AP547, 'Stock List'!$K$11:$K$1010, 0))/INDEX('Stock List'!$L$11:$L$1010, MATCH(AP547, 'Stock List'!$K$11:$K$1010, 0)))*AO547), 2), 0)</f>
        <v>0</v>
      </c>
      <c r="CJ547" s="20"/>
      <c r="CK547" s="20">
        <f>IFERROR(ROUND(((INDEX('Stock List'!$M$11:$M$1010, MATCH(AR547, 'Stock List'!$K$11:$K$1010, 0))/INDEX('Stock List'!$L$11:$L$1010, MATCH(AR547, 'Stock List'!$K$11:$K$1010, 0)))*AQ547), 2), 0)</f>
        <v>0</v>
      </c>
      <c r="CL547" s="20"/>
      <c r="CM547" s="20">
        <f>IFERROR(ROUND(((INDEX('Stock List'!$M$11:$M$1010, MATCH(AT547, 'Stock List'!$K$11:$K$1010, 0))/INDEX('Stock List'!$L$11:$L$1010, MATCH(AT547, 'Stock List'!$K$11:$K$1010, 0)))*AS547), 2), 0)</f>
        <v>0</v>
      </c>
      <c r="CN547" s="20"/>
      <c r="CO547" s="20">
        <f>IFERROR(ROUND(((INDEX('Stock List'!$M$11:$M$1010, MATCH(AV547, 'Stock List'!$K$11:$K$1010, 0))/INDEX('Stock List'!$L$11:$L$1010, MATCH(AV547, 'Stock List'!$K$11:$K$1010, 0)))*AU547), 2), 0)</f>
        <v>0</v>
      </c>
      <c r="CP547" s="20"/>
      <c r="CQ547" s="20">
        <f>IFERROR(ROUND(((INDEX('Stock List'!$M$11:$M$1010, MATCH(AX547, 'Stock List'!$K$11:$K$1010, 0))/INDEX('Stock List'!$L$11:$L$1010, MATCH(AX547, 'Stock List'!$K$11:$K$1010, 0)))*AW547), 2), 0)</f>
        <v>0</v>
      </c>
      <c r="CR547" s="22"/>
      <c r="CT547" s="106" t="str">
        <f t="shared" si="451"/>
        <v/>
      </c>
      <c r="CU547" s="22" t="str">
        <f t="shared" si="452"/>
        <v/>
      </c>
      <c r="CX547" s="106" t="str">
        <f t="shared" si="453"/>
        <v/>
      </c>
      <c r="CY547" s="20" t="str">
        <f t="shared" si="454"/>
        <v/>
      </c>
      <c r="CZ547" s="22" t="str">
        <f t="shared" si="455"/>
        <v/>
      </c>
      <c r="DB547" s="76" t="str">
        <f>IF($H547="", "", COUNTIF($G$11:$G$1010, "&gt;"&amp;$G547)+1+COUNTIF($G$11:$G547, $G547)-1)</f>
        <v/>
      </c>
      <c r="DC547" s="76" t="str">
        <f>IF($H547="", "", COUNTIF($CZ$11:$CZ$1010, "&gt;"&amp;$CZ547)+1+COUNTIF($CZ$11:$CZ547, $CZ547)-1)</f>
        <v/>
      </c>
      <c r="DE547" s="147" t="str">
        <f t="shared" si="456"/>
        <v/>
      </c>
      <c r="DF547" s="148"/>
      <c r="DG547" s="19" t="str">
        <f t="shared" si="457"/>
        <v/>
      </c>
      <c r="DH547" s="153" t="str">
        <f t="shared" si="458"/>
        <v/>
      </c>
      <c r="DI547" s="19" t="str">
        <f t="shared" si="410"/>
        <v/>
      </c>
      <c r="DJ547" s="153" t="str">
        <f t="shared" si="411"/>
        <v/>
      </c>
      <c r="DK547" s="19" t="str">
        <f t="shared" si="412"/>
        <v/>
      </c>
      <c r="DL547" s="153" t="str">
        <f t="shared" si="413"/>
        <v/>
      </c>
      <c r="DM547" s="19" t="str">
        <f t="shared" si="414"/>
        <v/>
      </c>
      <c r="DN547" s="153" t="str">
        <f t="shared" si="415"/>
        <v/>
      </c>
      <c r="DO547" s="19" t="str">
        <f t="shared" si="416"/>
        <v/>
      </c>
      <c r="DP547" s="153" t="str">
        <f t="shared" si="417"/>
        <v/>
      </c>
      <c r="DQ547" s="19" t="str">
        <f t="shared" si="418"/>
        <v/>
      </c>
      <c r="DR547" s="153" t="str">
        <f t="shared" si="419"/>
        <v/>
      </c>
      <c r="DS547" s="19" t="str">
        <f t="shared" si="420"/>
        <v/>
      </c>
      <c r="DT547" s="153" t="str">
        <f t="shared" si="421"/>
        <v/>
      </c>
      <c r="DU547" s="19" t="str">
        <f t="shared" si="422"/>
        <v/>
      </c>
      <c r="DV547" s="153" t="str">
        <f t="shared" si="423"/>
        <v/>
      </c>
      <c r="DW547" s="19" t="str">
        <f t="shared" si="424"/>
        <v/>
      </c>
      <c r="DX547" s="153" t="str">
        <f t="shared" si="425"/>
        <v/>
      </c>
      <c r="DY547" s="19" t="str">
        <f t="shared" si="426"/>
        <v/>
      </c>
      <c r="DZ547" s="153" t="str">
        <f t="shared" si="427"/>
        <v/>
      </c>
      <c r="EA547" s="19" t="str">
        <f t="shared" si="428"/>
        <v/>
      </c>
      <c r="EB547" s="153" t="str">
        <f t="shared" si="429"/>
        <v/>
      </c>
      <c r="EC547" s="19" t="str">
        <f t="shared" si="430"/>
        <v/>
      </c>
      <c r="ED547" s="153" t="str">
        <f t="shared" si="431"/>
        <v/>
      </c>
      <c r="EE547" s="19" t="str">
        <f t="shared" si="432"/>
        <v/>
      </c>
      <c r="EF547" s="153" t="str">
        <f t="shared" si="433"/>
        <v/>
      </c>
      <c r="EG547" s="19" t="str">
        <f t="shared" si="434"/>
        <v/>
      </c>
      <c r="EH547" s="153" t="str">
        <f t="shared" si="435"/>
        <v/>
      </c>
      <c r="EI547" s="19" t="str">
        <f t="shared" si="436"/>
        <v/>
      </c>
      <c r="EJ547" s="153" t="str">
        <f t="shared" si="437"/>
        <v/>
      </c>
      <c r="EK547" s="19" t="str">
        <f t="shared" si="438"/>
        <v/>
      </c>
      <c r="EL547" s="153" t="str">
        <f t="shared" si="439"/>
        <v/>
      </c>
      <c r="EM547" s="19" t="str">
        <f t="shared" si="440"/>
        <v/>
      </c>
      <c r="EN547" s="153" t="str">
        <f t="shared" si="441"/>
        <v/>
      </c>
      <c r="EO547" s="19" t="str">
        <f t="shared" si="442"/>
        <v/>
      </c>
      <c r="EP547" s="153" t="str">
        <f t="shared" si="443"/>
        <v/>
      </c>
      <c r="EQ547" s="19" t="str">
        <f t="shared" si="444"/>
        <v/>
      </c>
      <c r="ER547" s="153" t="str">
        <f t="shared" si="445"/>
        <v/>
      </c>
      <c r="ES547" s="19" t="str">
        <f t="shared" si="446"/>
        <v/>
      </c>
      <c r="ET547" s="153" t="str">
        <f t="shared" si="447"/>
        <v/>
      </c>
    </row>
    <row r="548" spans="1:150" x14ac:dyDescent="0.25">
      <c r="A548" s="31"/>
      <c r="B548" s="91" t="str">
        <f t="shared" si="448"/>
        <v/>
      </c>
      <c r="C548" s="20" t="str">
        <f t="shared" si="408"/>
        <v/>
      </c>
      <c r="D548" s="97" t="str">
        <f t="shared" si="409"/>
        <v/>
      </c>
      <c r="E548" s="62" t="str">
        <f t="shared" si="449"/>
        <v/>
      </c>
      <c r="F548" s="31"/>
      <c r="G548" s="282"/>
      <c r="H548" s="283"/>
      <c r="I548" s="284"/>
      <c r="J548" s="285"/>
      <c r="K548" s="286"/>
      <c r="L548" s="287"/>
      <c r="M548" s="288"/>
      <c r="N548" s="287"/>
      <c r="O548" s="288"/>
      <c r="P548" s="287"/>
      <c r="Q548" s="288"/>
      <c r="R548" s="287"/>
      <c r="S548" s="288"/>
      <c r="T548" s="287"/>
      <c r="U548" s="288"/>
      <c r="V548" s="287"/>
      <c r="W548" s="288"/>
      <c r="X548" s="287"/>
      <c r="Y548" s="288"/>
      <c r="Z548" s="287"/>
      <c r="AA548" s="288"/>
      <c r="AB548" s="287"/>
      <c r="AC548" s="288"/>
      <c r="AD548" s="287"/>
      <c r="AE548" s="288"/>
      <c r="AF548" s="287"/>
      <c r="AG548" s="288"/>
      <c r="AH548" s="287"/>
      <c r="AI548" s="288"/>
      <c r="AJ548" s="287"/>
      <c r="AK548" s="288"/>
      <c r="AL548" s="287"/>
      <c r="AM548" s="288"/>
      <c r="AN548" s="287"/>
      <c r="AO548" s="288"/>
      <c r="AP548" s="287"/>
      <c r="AQ548" s="288"/>
      <c r="AR548" s="287"/>
      <c r="AS548" s="288"/>
      <c r="AT548" s="287"/>
      <c r="AU548" s="288"/>
      <c r="AV548" s="287"/>
      <c r="AW548" s="288"/>
      <c r="AX548" s="287"/>
      <c r="AY548" s="31"/>
      <c r="BA548" s="76" t="str">
        <f t="shared" si="450"/>
        <v/>
      </c>
      <c r="BC548" s="76" t="str">
        <f>IF('Stock List'!$K548="", "", 'Stock List'!$K548)</f>
        <v/>
      </c>
      <c r="BE548" s="106">
        <f>IFERROR(ROUND(((INDEX('Stock List'!$M$11:$M$1010, MATCH(L548, 'Stock List'!$K$11:$K$1010, 0))/INDEX('Stock List'!$L$11:$L$1010, MATCH(L548, 'Stock List'!$K$11:$K$1010, 0)))*K548), 2), 0)</f>
        <v>0</v>
      </c>
      <c r="BF548" s="20"/>
      <c r="BG548" s="20">
        <f>IFERROR(ROUND(((INDEX('Stock List'!$M$11:$M$1010, MATCH(N548, 'Stock List'!$K$11:$K$1010, 0))/INDEX('Stock List'!$L$11:$L$1010, MATCH(N548, 'Stock List'!$K$11:$K$1010, 0)))*M548), 2), 0)</f>
        <v>0</v>
      </c>
      <c r="BH548" s="20"/>
      <c r="BI548" s="20">
        <f>IFERROR(ROUND(((INDEX('Stock List'!$M$11:$M$1010, MATCH(P548, 'Stock List'!$K$11:$K$1010, 0))/INDEX('Stock List'!$L$11:$L$1010, MATCH(P548, 'Stock List'!$K$11:$K$1010, 0)))*O548), 2), 0)</f>
        <v>0</v>
      </c>
      <c r="BJ548" s="20"/>
      <c r="BK548" s="20">
        <f>IFERROR(ROUND(((INDEX('Stock List'!$M$11:$M$1010, MATCH(R548, 'Stock List'!$K$11:$K$1010, 0))/INDEX('Stock List'!$L$11:$L$1010, MATCH(R548, 'Stock List'!$K$11:$K$1010, 0)))*Q548), 2), 0)</f>
        <v>0</v>
      </c>
      <c r="BL548" s="20"/>
      <c r="BM548" s="20">
        <f>IFERROR(ROUND(((INDEX('Stock List'!$M$11:$M$1010, MATCH(T548, 'Stock List'!$K$11:$K$1010, 0))/INDEX('Stock List'!$L$11:$L$1010, MATCH(T548, 'Stock List'!$K$11:$K$1010, 0)))*S548), 2), 0)</f>
        <v>0</v>
      </c>
      <c r="BN548" s="20"/>
      <c r="BO548" s="20">
        <f>IFERROR(ROUND(((INDEX('Stock List'!$M$11:$M$1010, MATCH(V548, 'Stock List'!$K$11:$K$1010, 0))/INDEX('Stock List'!$L$11:$L$1010, MATCH(V548, 'Stock List'!$K$11:$K$1010, 0)))*U548), 2), 0)</f>
        <v>0</v>
      </c>
      <c r="BP548" s="20"/>
      <c r="BQ548" s="20">
        <f>IFERROR(ROUND(((INDEX('Stock List'!$M$11:$M$1010, MATCH(X548, 'Stock List'!$K$11:$K$1010, 0))/INDEX('Stock List'!$L$11:$L$1010, MATCH(X548, 'Stock List'!$K$11:$K$1010, 0)))*W548), 2), 0)</f>
        <v>0</v>
      </c>
      <c r="BR548" s="20"/>
      <c r="BS548" s="20">
        <f>IFERROR(ROUND(((INDEX('Stock List'!$M$11:$M$1010, MATCH(Z548, 'Stock List'!$K$11:$K$1010, 0))/INDEX('Stock List'!$L$11:$L$1010, MATCH(Z548, 'Stock List'!$K$11:$K$1010, 0)))*Y548), 2), 0)</f>
        <v>0</v>
      </c>
      <c r="BT548" s="20"/>
      <c r="BU548" s="20">
        <f>IFERROR(ROUND(((INDEX('Stock List'!$M$11:$M$1010, MATCH(AB548, 'Stock List'!$K$11:$K$1010, 0))/INDEX('Stock List'!$L$11:$L$1010, MATCH(AB548, 'Stock List'!$K$11:$K$1010, 0)))*AA548), 2), 0)</f>
        <v>0</v>
      </c>
      <c r="BV548" s="20"/>
      <c r="BW548" s="20">
        <f>IFERROR(ROUND(((INDEX('Stock List'!$M$11:$M$1010, MATCH(AD548, 'Stock List'!$K$11:$K$1010, 0))/INDEX('Stock List'!$L$11:$L$1010, MATCH(AD548, 'Stock List'!$K$11:$K$1010, 0)))*AC548), 2), 0)</f>
        <v>0</v>
      </c>
      <c r="BX548" s="20"/>
      <c r="BY548" s="20">
        <f>IFERROR(ROUND(((INDEX('Stock List'!$M$11:$M$1010, MATCH(AF548, 'Stock List'!$K$11:$K$1010, 0))/INDEX('Stock List'!$L$11:$L$1010, MATCH(AF548, 'Stock List'!$K$11:$K$1010, 0)))*AE548), 2), 0)</f>
        <v>0</v>
      </c>
      <c r="BZ548" s="20"/>
      <c r="CA548" s="20">
        <f>IFERROR(ROUND(((INDEX('Stock List'!$M$11:$M$1010, MATCH(AH548, 'Stock List'!$K$11:$K$1010, 0))/INDEX('Stock List'!$L$11:$L$1010, MATCH(AH548, 'Stock List'!$K$11:$K$1010, 0)))*AG548), 2), 0)</f>
        <v>0</v>
      </c>
      <c r="CB548" s="20"/>
      <c r="CC548" s="20">
        <f>IFERROR(ROUND(((INDEX('Stock List'!$M$11:$M$1010, MATCH(AJ548, 'Stock List'!$K$11:$K$1010, 0))/INDEX('Stock List'!$L$11:$L$1010, MATCH(AJ548, 'Stock List'!$K$11:$K$1010, 0)))*AI548), 2), 0)</f>
        <v>0</v>
      </c>
      <c r="CD548" s="20"/>
      <c r="CE548" s="20">
        <f>IFERROR(ROUND(((INDEX('Stock List'!$M$11:$M$1010, MATCH(AL548, 'Stock List'!$K$11:$K$1010, 0))/INDEX('Stock List'!$L$11:$L$1010, MATCH(AL548, 'Stock List'!$K$11:$K$1010, 0)))*AK548), 2), 0)</f>
        <v>0</v>
      </c>
      <c r="CF548" s="20"/>
      <c r="CG548" s="20">
        <f>IFERROR(ROUND(((INDEX('Stock List'!$M$11:$M$1010, MATCH(AN548, 'Stock List'!$K$11:$K$1010, 0))/INDEX('Stock List'!$L$11:$L$1010, MATCH(AN548, 'Stock List'!$K$11:$K$1010, 0)))*AM548), 2), 0)</f>
        <v>0</v>
      </c>
      <c r="CH548" s="20"/>
      <c r="CI548" s="20">
        <f>IFERROR(ROUND(((INDEX('Stock List'!$M$11:$M$1010, MATCH(AP548, 'Stock List'!$K$11:$K$1010, 0))/INDEX('Stock List'!$L$11:$L$1010, MATCH(AP548, 'Stock List'!$K$11:$K$1010, 0)))*AO548), 2), 0)</f>
        <v>0</v>
      </c>
      <c r="CJ548" s="20"/>
      <c r="CK548" s="20">
        <f>IFERROR(ROUND(((INDEX('Stock List'!$M$11:$M$1010, MATCH(AR548, 'Stock List'!$K$11:$K$1010, 0))/INDEX('Stock List'!$L$11:$L$1010, MATCH(AR548, 'Stock List'!$K$11:$K$1010, 0)))*AQ548), 2), 0)</f>
        <v>0</v>
      </c>
      <c r="CL548" s="20"/>
      <c r="CM548" s="20">
        <f>IFERROR(ROUND(((INDEX('Stock List'!$M$11:$M$1010, MATCH(AT548, 'Stock List'!$K$11:$K$1010, 0))/INDEX('Stock List'!$L$11:$L$1010, MATCH(AT548, 'Stock List'!$K$11:$K$1010, 0)))*AS548), 2), 0)</f>
        <v>0</v>
      </c>
      <c r="CN548" s="20"/>
      <c r="CO548" s="20">
        <f>IFERROR(ROUND(((INDEX('Stock List'!$M$11:$M$1010, MATCH(AV548, 'Stock List'!$K$11:$K$1010, 0))/INDEX('Stock List'!$L$11:$L$1010, MATCH(AV548, 'Stock List'!$K$11:$K$1010, 0)))*AU548), 2), 0)</f>
        <v>0</v>
      </c>
      <c r="CP548" s="20"/>
      <c r="CQ548" s="20">
        <f>IFERROR(ROUND(((INDEX('Stock List'!$M$11:$M$1010, MATCH(AX548, 'Stock List'!$K$11:$K$1010, 0))/INDEX('Stock List'!$L$11:$L$1010, MATCH(AX548, 'Stock List'!$K$11:$K$1010, 0)))*AW548), 2), 0)</f>
        <v>0</v>
      </c>
      <c r="CR548" s="22"/>
      <c r="CT548" s="106" t="str">
        <f t="shared" si="451"/>
        <v/>
      </c>
      <c r="CU548" s="22" t="str">
        <f t="shared" si="452"/>
        <v/>
      </c>
      <c r="CX548" s="106" t="str">
        <f t="shared" si="453"/>
        <v/>
      </c>
      <c r="CY548" s="20" t="str">
        <f t="shared" si="454"/>
        <v/>
      </c>
      <c r="CZ548" s="22" t="str">
        <f t="shared" si="455"/>
        <v/>
      </c>
      <c r="DB548" s="76" t="str">
        <f>IF($H548="", "", COUNTIF($G$11:$G$1010, "&gt;"&amp;$G548)+1+COUNTIF($G$11:$G548, $G548)-1)</f>
        <v/>
      </c>
      <c r="DC548" s="76" t="str">
        <f>IF($H548="", "", COUNTIF($CZ$11:$CZ$1010, "&gt;"&amp;$CZ548)+1+COUNTIF($CZ$11:$CZ548, $CZ548)-1)</f>
        <v/>
      </c>
      <c r="DE548" s="147" t="str">
        <f t="shared" si="456"/>
        <v/>
      </c>
      <c r="DF548" s="148"/>
      <c r="DG548" s="19" t="str">
        <f t="shared" si="457"/>
        <v/>
      </c>
      <c r="DH548" s="153" t="str">
        <f t="shared" si="458"/>
        <v/>
      </c>
      <c r="DI548" s="19" t="str">
        <f t="shared" si="410"/>
        <v/>
      </c>
      <c r="DJ548" s="153" t="str">
        <f t="shared" si="411"/>
        <v/>
      </c>
      <c r="DK548" s="19" t="str">
        <f t="shared" si="412"/>
        <v/>
      </c>
      <c r="DL548" s="153" t="str">
        <f t="shared" si="413"/>
        <v/>
      </c>
      <c r="DM548" s="19" t="str">
        <f t="shared" si="414"/>
        <v/>
      </c>
      <c r="DN548" s="153" t="str">
        <f t="shared" si="415"/>
        <v/>
      </c>
      <c r="DO548" s="19" t="str">
        <f t="shared" si="416"/>
        <v/>
      </c>
      <c r="DP548" s="153" t="str">
        <f t="shared" si="417"/>
        <v/>
      </c>
      <c r="DQ548" s="19" t="str">
        <f t="shared" si="418"/>
        <v/>
      </c>
      <c r="DR548" s="153" t="str">
        <f t="shared" si="419"/>
        <v/>
      </c>
      <c r="DS548" s="19" t="str">
        <f t="shared" si="420"/>
        <v/>
      </c>
      <c r="DT548" s="153" t="str">
        <f t="shared" si="421"/>
        <v/>
      </c>
      <c r="DU548" s="19" t="str">
        <f t="shared" si="422"/>
        <v/>
      </c>
      <c r="DV548" s="153" t="str">
        <f t="shared" si="423"/>
        <v/>
      </c>
      <c r="DW548" s="19" t="str">
        <f t="shared" si="424"/>
        <v/>
      </c>
      <c r="DX548" s="153" t="str">
        <f t="shared" si="425"/>
        <v/>
      </c>
      <c r="DY548" s="19" t="str">
        <f t="shared" si="426"/>
        <v/>
      </c>
      <c r="DZ548" s="153" t="str">
        <f t="shared" si="427"/>
        <v/>
      </c>
      <c r="EA548" s="19" t="str">
        <f t="shared" si="428"/>
        <v/>
      </c>
      <c r="EB548" s="153" t="str">
        <f t="shared" si="429"/>
        <v/>
      </c>
      <c r="EC548" s="19" t="str">
        <f t="shared" si="430"/>
        <v/>
      </c>
      <c r="ED548" s="153" t="str">
        <f t="shared" si="431"/>
        <v/>
      </c>
      <c r="EE548" s="19" t="str">
        <f t="shared" si="432"/>
        <v/>
      </c>
      <c r="EF548" s="153" t="str">
        <f t="shared" si="433"/>
        <v/>
      </c>
      <c r="EG548" s="19" t="str">
        <f t="shared" si="434"/>
        <v/>
      </c>
      <c r="EH548" s="153" t="str">
        <f t="shared" si="435"/>
        <v/>
      </c>
      <c r="EI548" s="19" t="str">
        <f t="shared" si="436"/>
        <v/>
      </c>
      <c r="EJ548" s="153" t="str">
        <f t="shared" si="437"/>
        <v/>
      </c>
      <c r="EK548" s="19" t="str">
        <f t="shared" si="438"/>
        <v/>
      </c>
      <c r="EL548" s="153" t="str">
        <f t="shared" si="439"/>
        <v/>
      </c>
      <c r="EM548" s="19" t="str">
        <f t="shared" si="440"/>
        <v/>
      </c>
      <c r="EN548" s="153" t="str">
        <f t="shared" si="441"/>
        <v/>
      </c>
      <c r="EO548" s="19" t="str">
        <f t="shared" si="442"/>
        <v/>
      </c>
      <c r="EP548" s="153" t="str">
        <f t="shared" si="443"/>
        <v/>
      </c>
      <c r="EQ548" s="19" t="str">
        <f t="shared" si="444"/>
        <v/>
      </c>
      <c r="ER548" s="153" t="str">
        <f t="shared" si="445"/>
        <v/>
      </c>
      <c r="ES548" s="19" t="str">
        <f t="shared" si="446"/>
        <v/>
      </c>
      <c r="ET548" s="153" t="str">
        <f t="shared" si="447"/>
        <v/>
      </c>
    </row>
    <row r="549" spans="1:150" x14ac:dyDescent="0.25">
      <c r="A549" s="31"/>
      <c r="B549" s="91" t="str">
        <f t="shared" si="448"/>
        <v/>
      </c>
      <c r="C549" s="20" t="str">
        <f t="shared" si="408"/>
        <v/>
      </c>
      <c r="D549" s="97" t="str">
        <f t="shared" si="409"/>
        <v/>
      </c>
      <c r="E549" s="62" t="str">
        <f t="shared" si="449"/>
        <v/>
      </c>
      <c r="F549" s="31"/>
      <c r="G549" s="282"/>
      <c r="H549" s="283"/>
      <c r="I549" s="284"/>
      <c r="J549" s="285"/>
      <c r="K549" s="286"/>
      <c r="L549" s="287"/>
      <c r="M549" s="288"/>
      <c r="N549" s="287"/>
      <c r="O549" s="288"/>
      <c r="P549" s="287"/>
      <c r="Q549" s="288"/>
      <c r="R549" s="287"/>
      <c r="S549" s="288"/>
      <c r="T549" s="287"/>
      <c r="U549" s="288"/>
      <c r="V549" s="287"/>
      <c r="W549" s="288"/>
      <c r="X549" s="287"/>
      <c r="Y549" s="288"/>
      <c r="Z549" s="287"/>
      <c r="AA549" s="288"/>
      <c r="AB549" s="287"/>
      <c r="AC549" s="288"/>
      <c r="AD549" s="287"/>
      <c r="AE549" s="288"/>
      <c r="AF549" s="287"/>
      <c r="AG549" s="288"/>
      <c r="AH549" s="287"/>
      <c r="AI549" s="288"/>
      <c r="AJ549" s="287"/>
      <c r="AK549" s="288"/>
      <c r="AL549" s="287"/>
      <c r="AM549" s="288"/>
      <c r="AN549" s="287"/>
      <c r="AO549" s="288"/>
      <c r="AP549" s="287"/>
      <c r="AQ549" s="288"/>
      <c r="AR549" s="287"/>
      <c r="AS549" s="288"/>
      <c r="AT549" s="287"/>
      <c r="AU549" s="288"/>
      <c r="AV549" s="287"/>
      <c r="AW549" s="288"/>
      <c r="AX549" s="287"/>
      <c r="AY549" s="31"/>
      <c r="BA549" s="76" t="str">
        <f t="shared" si="450"/>
        <v/>
      </c>
      <c r="BC549" s="76" t="str">
        <f>IF('Stock List'!$K549="", "", 'Stock List'!$K549)</f>
        <v/>
      </c>
      <c r="BE549" s="106">
        <f>IFERROR(ROUND(((INDEX('Stock List'!$M$11:$M$1010, MATCH(L549, 'Stock List'!$K$11:$K$1010, 0))/INDEX('Stock List'!$L$11:$L$1010, MATCH(L549, 'Stock List'!$K$11:$K$1010, 0)))*K549), 2), 0)</f>
        <v>0</v>
      </c>
      <c r="BF549" s="20"/>
      <c r="BG549" s="20">
        <f>IFERROR(ROUND(((INDEX('Stock List'!$M$11:$M$1010, MATCH(N549, 'Stock List'!$K$11:$K$1010, 0))/INDEX('Stock List'!$L$11:$L$1010, MATCH(N549, 'Stock List'!$K$11:$K$1010, 0)))*M549), 2), 0)</f>
        <v>0</v>
      </c>
      <c r="BH549" s="20"/>
      <c r="BI549" s="20">
        <f>IFERROR(ROUND(((INDEX('Stock List'!$M$11:$M$1010, MATCH(P549, 'Stock List'!$K$11:$K$1010, 0))/INDEX('Stock List'!$L$11:$L$1010, MATCH(P549, 'Stock List'!$K$11:$K$1010, 0)))*O549), 2), 0)</f>
        <v>0</v>
      </c>
      <c r="BJ549" s="20"/>
      <c r="BK549" s="20">
        <f>IFERROR(ROUND(((INDEX('Stock List'!$M$11:$M$1010, MATCH(R549, 'Stock List'!$K$11:$K$1010, 0))/INDEX('Stock List'!$L$11:$L$1010, MATCH(R549, 'Stock List'!$K$11:$K$1010, 0)))*Q549), 2), 0)</f>
        <v>0</v>
      </c>
      <c r="BL549" s="20"/>
      <c r="BM549" s="20">
        <f>IFERROR(ROUND(((INDEX('Stock List'!$M$11:$M$1010, MATCH(T549, 'Stock List'!$K$11:$K$1010, 0))/INDEX('Stock List'!$L$11:$L$1010, MATCH(T549, 'Stock List'!$K$11:$K$1010, 0)))*S549), 2), 0)</f>
        <v>0</v>
      </c>
      <c r="BN549" s="20"/>
      <c r="BO549" s="20">
        <f>IFERROR(ROUND(((INDEX('Stock List'!$M$11:$M$1010, MATCH(V549, 'Stock List'!$K$11:$K$1010, 0))/INDEX('Stock List'!$L$11:$L$1010, MATCH(V549, 'Stock List'!$K$11:$K$1010, 0)))*U549), 2), 0)</f>
        <v>0</v>
      </c>
      <c r="BP549" s="20"/>
      <c r="BQ549" s="20">
        <f>IFERROR(ROUND(((INDEX('Stock List'!$M$11:$M$1010, MATCH(X549, 'Stock List'!$K$11:$K$1010, 0))/INDEX('Stock List'!$L$11:$L$1010, MATCH(X549, 'Stock List'!$K$11:$K$1010, 0)))*W549), 2), 0)</f>
        <v>0</v>
      </c>
      <c r="BR549" s="20"/>
      <c r="BS549" s="20">
        <f>IFERROR(ROUND(((INDEX('Stock List'!$M$11:$M$1010, MATCH(Z549, 'Stock List'!$K$11:$K$1010, 0))/INDEX('Stock List'!$L$11:$L$1010, MATCH(Z549, 'Stock List'!$K$11:$K$1010, 0)))*Y549), 2), 0)</f>
        <v>0</v>
      </c>
      <c r="BT549" s="20"/>
      <c r="BU549" s="20">
        <f>IFERROR(ROUND(((INDEX('Stock List'!$M$11:$M$1010, MATCH(AB549, 'Stock List'!$K$11:$K$1010, 0))/INDEX('Stock List'!$L$11:$L$1010, MATCH(AB549, 'Stock List'!$K$11:$K$1010, 0)))*AA549), 2), 0)</f>
        <v>0</v>
      </c>
      <c r="BV549" s="20"/>
      <c r="BW549" s="20">
        <f>IFERROR(ROUND(((INDEX('Stock List'!$M$11:$M$1010, MATCH(AD549, 'Stock List'!$K$11:$K$1010, 0))/INDEX('Stock List'!$L$11:$L$1010, MATCH(AD549, 'Stock List'!$K$11:$K$1010, 0)))*AC549), 2), 0)</f>
        <v>0</v>
      </c>
      <c r="BX549" s="20"/>
      <c r="BY549" s="20">
        <f>IFERROR(ROUND(((INDEX('Stock List'!$M$11:$M$1010, MATCH(AF549, 'Stock List'!$K$11:$K$1010, 0))/INDEX('Stock List'!$L$11:$L$1010, MATCH(AF549, 'Stock List'!$K$11:$K$1010, 0)))*AE549), 2), 0)</f>
        <v>0</v>
      </c>
      <c r="BZ549" s="20"/>
      <c r="CA549" s="20">
        <f>IFERROR(ROUND(((INDEX('Stock List'!$M$11:$M$1010, MATCH(AH549, 'Stock List'!$K$11:$K$1010, 0))/INDEX('Stock List'!$L$11:$L$1010, MATCH(AH549, 'Stock List'!$K$11:$K$1010, 0)))*AG549), 2), 0)</f>
        <v>0</v>
      </c>
      <c r="CB549" s="20"/>
      <c r="CC549" s="20">
        <f>IFERROR(ROUND(((INDEX('Stock List'!$M$11:$M$1010, MATCH(AJ549, 'Stock List'!$K$11:$K$1010, 0))/INDEX('Stock List'!$L$11:$L$1010, MATCH(AJ549, 'Stock List'!$K$11:$K$1010, 0)))*AI549), 2), 0)</f>
        <v>0</v>
      </c>
      <c r="CD549" s="20"/>
      <c r="CE549" s="20">
        <f>IFERROR(ROUND(((INDEX('Stock List'!$M$11:$M$1010, MATCH(AL549, 'Stock List'!$K$11:$K$1010, 0))/INDEX('Stock List'!$L$11:$L$1010, MATCH(AL549, 'Stock List'!$K$11:$K$1010, 0)))*AK549), 2), 0)</f>
        <v>0</v>
      </c>
      <c r="CF549" s="20"/>
      <c r="CG549" s="20">
        <f>IFERROR(ROUND(((INDEX('Stock List'!$M$11:$M$1010, MATCH(AN549, 'Stock List'!$K$11:$K$1010, 0))/INDEX('Stock List'!$L$11:$L$1010, MATCH(AN549, 'Stock List'!$K$11:$K$1010, 0)))*AM549), 2), 0)</f>
        <v>0</v>
      </c>
      <c r="CH549" s="20"/>
      <c r="CI549" s="20">
        <f>IFERROR(ROUND(((INDEX('Stock List'!$M$11:$M$1010, MATCH(AP549, 'Stock List'!$K$11:$K$1010, 0))/INDEX('Stock List'!$L$11:$L$1010, MATCH(AP549, 'Stock List'!$K$11:$K$1010, 0)))*AO549), 2), 0)</f>
        <v>0</v>
      </c>
      <c r="CJ549" s="20"/>
      <c r="CK549" s="20">
        <f>IFERROR(ROUND(((INDEX('Stock List'!$M$11:$M$1010, MATCH(AR549, 'Stock List'!$K$11:$K$1010, 0))/INDEX('Stock List'!$L$11:$L$1010, MATCH(AR549, 'Stock List'!$K$11:$K$1010, 0)))*AQ549), 2), 0)</f>
        <v>0</v>
      </c>
      <c r="CL549" s="20"/>
      <c r="CM549" s="20">
        <f>IFERROR(ROUND(((INDEX('Stock List'!$M$11:$M$1010, MATCH(AT549, 'Stock List'!$K$11:$K$1010, 0))/INDEX('Stock List'!$L$11:$L$1010, MATCH(AT549, 'Stock List'!$K$11:$K$1010, 0)))*AS549), 2), 0)</f>
        <v>0</v>
      </c>
      <c r="CN549" s="20"/>
      <c r="CO549" s="20">
        <f>IFERROR(ROUND(((INDEX('Stock List'!$M$11:$M$1010, MATCH(AV549, 'Stock List'!$K$11:$K$1010, 0))/INDEX('Stock List'!$L$11:$L$1010, MATCH(AV549, 'Stock List'!$K$11:$K$1010, 0)))*AU549), 2), 0)</f>
        <v>0</v>
      </c>
      <c r="CP549" s="20"/>
      <c r="CQ549" s="20">
        <f>IFERROR(ROUND(((INDEX('Stock List'!$M$11:$M$1010, MATCH(AX549, 'Stock List'!$K$11:$K$1010, 0))/INDEX('Stock List'!$L$11:$L$1010, MATCH(AX549, 'Stock List'!$K$11:$K$1010, 0)))*AW549), 2), 0)</f>
        <v>0</v>
      </c>
      <c r="CR549" s="22"/>
      <c r="CT549" s="106" t="str">
        <f t="shared" si="451"/>
        <v/>
      </c>
      <c r="CU549" s="22" t="str">
        <f t="shared" si="452"/>
        <v/>
      </c>
      <c r="CX549" s="106" t="str">
        <f t="shared" si="453"/>
        <v/>
      </c>
      <c r="CY549" s="20" t="str">
        <f t="shared" si="454"/>
        <v/>
      </c>
      <c r="CZ549" s="22" t="str">
        <f t="shared" si="455"/>
        <v/>
      </c>
      <c r="DB549" s="76" t="str">
        <f>IF($H549="", "", COUNTIF($G$11:$G$1010, "&gt;"&amp;$G549)+1+COUNTIF($G$11:$G549, $G549)-1)</f>
        <v/>
      </c>
      <c r="DC549" s="76" t="str">
        <f>IF($H549="", "", COUNTIF($CZ$11:$CZ$1010, "&gt;"&amp;$CZ549)+1+COUNTIF($CZ$11:$CZ549, $CZ549)-1)</f>
        <v/>
      </c>
      <c r="DE549" s="147" t="str">
        <f t="shared" si="456"/>
        <v/>
      </c>
      <c r="DF549" s="148"/>
      <c r="DG549" s="19" t="str">
        <f t="shared" si="457"/>
        <v/>
      </c>
      <c r="DH549" s="153" t="str">
        <f t="shared" si="458"/>
        <v/>
      </c>
      <c r="DI549" s="19" t="str">
        <f t="shared" si="410"/>
        <v/>
      </c>
      <c r="DJ549" s="153" t="str">
        <f t="shared" si="411"/>
        <v/>
      </c>
      <c r="DK549" s="19" t="str">
        <f t="shared" si="412"/>
        <v/>
      </c>
      <c r="DL549" s="153" t="str">
        <f t="shared" si="413"/>
        <v/>
      </c>
      <c r="DM549" s="19" t="str">
        <f t="shared" si="414"/>
        <v/>
      </c>
      <c r="DN549" s="153" t="str">
        <f t="shared" si="415"/>
        <v/>
      </c>
      <c r="DO549" s="19" t="str">
        <f t="shared" si="416"/>
        <v/>
      </c>
      <c r="DP549" s="153" t="str">
        <f t="shared" si="417"/>
        <v/>
      </c>
      <c r="DQ549" s="19" t="str">
        <f t="shared" si="418"/>
        <v/>
      </c>
      <c r="DR549" s="153" t="str">
        <f t="shared" si="419"/>
        <v/>
      </c>
      <c r="DS549" s="19" t="str">
        <f t="shared" si="420"/>
        <v/>
      </c>
      <c r="DT549" s="153" t="str">
        <f t="shared" si="421"/>
        <v/>
      </c>
      <c r="DU549" s="19" t="str">
        <f t="shared" si="422"/>
        <v/>
      </c>
      <c r="DV549" s="153" t="str">
        <f t="shared" si="423"/>
        <v/>
      </c>
      <c r="DW549" s="19" t="str">
        <f t="shared" si="424"/>
        <v/>
      </c>
      <c r="DX549" s="153" t="str">
        <f t="shared" si="425"/>
        <v/>
      </c>
      <c r="DY549" s="19" t="str">
        <f t="shared" si="426"/>
        <v/>
      </c>
      <c r="DZ549" s="153" t="str">
        <f t="shared" si="427"/>
        <v/>
      </c>
      <c r="EA549" s="19" t="str">
        <f t="shared" si="428"/>
        <v/>
      </c>
      <c r="EB549" s="153" t="str">
        <f t="shared" si="429"/>
        <v/>
      </c>
      <c r="EC549" s="19" t="str">
        <f t="shared" si="430"/>
        <v/>
      </c>
      <c r="ED549" s="153" t="str">
        <f t="shared" si="431"/>
        <v/>
      </c>
      <c r="EE549" s="19" t="str">
        <f t="shared" si="432"/>
        <v/>
      </c>
      <c r="EF549" s="153" t="str">
        <f t="shared" si="433"/>
        <v/>
      </c>
      <c r="EG549" s="19" t="str">
        <f t="shared" si="434"/>
        <v/>
      </c>
      <c r="EH549" s="153" t="str">
        <f t="shared" si="435"/>
        <v/>
      </c>
      <c r="EI549" s="19" t="str">
        <f t="shared" si="436"/>
        <v/>
      </c>
      <c r="EJ549" s="153" t="str">
        <f t="shared" si="437"/>
        <v/>
      </c>
      <c r="EK549" s="19" t="str">
        <f t="shared" si="438"/>
        <v/>
      </c>
      <c r="EL549" s="153" t="str">
        <f t="shared" si="439"/>
        <v/>
      </c>
      <c r="EM549" s="19" t="str">
        <f t="shared" si="440"/>
        <v/>
      </c>
      <c r="EN549" s="153" t="str">
        <f t="shared" si="441"/>
        <v/>
      </c>
      <c r="EO549" s="19" t="str">
        <f t="shared" si="442"/>
        <v/>
      </c>
      <c r="EP549" s="153" t="str">
        <f t="shared" si="443"/>
        <v/>
      </c>
      <c r="EQ549" s="19" t="str">
        <f t="shared" si="444"/>
        <v/>
      </c>
      <c r="ER549" s="153" t="str">
        <f t="shared" si="445"/>
        <v/>
      </c>
      <c r="ES549" s="19" t="str">
        <f t="shared" si="446"/>
        <v/>
      </c>
      <c r="ET549" s="153" t="str">
        <f t="shared" si="447"/>
        <v/>
      </c>
    </row>
    <row r="550" spans="1:150" x14ac:dyDescent="0.25">
      <c r="A550" s="31"/>
      <c r="B550" s="91" t="str">
        <f t="shared" si="448"/>
        <v/>
      </c>
      <c r="C550" s="20" t="str">
        <f t="shared" si="408"/>
        <v/>
      </c>
      <c r="D550" s="97" t="str">
        <f t="shared" si="409"/>
        <v/>
      </c>
      <c r="E550" s="62" t="str">
        <f t="shared" si="449"/>
        <v/>
      </c>
      <c r="F550" s="31"/>
      <c r="G550" s="282"/>
      <c r="H550" s="283"/>
      <c r="I550" s="284"/>
      <c r="J550" s="285"/>
      <c r="K550" s="286"/>
      <c r="L550" s="287"/>
      <c r="M550" s="288"/>
      <c r="N550" s="287"/>
      <c r="O550" s="288"/>
      <c r="P550" s="287"/>
      <c r="Q550" s="288"/>
      <c r="R550" s="287"/>
      <c r="S550" s="288"/>
      <c r="T550" s="287"/>
      <c r="U550" s="288"/>
      <c r="V550" s="287"/>
      <c r="W550" s="288"/>
      <c r="X550" s="287"/>
      <c r="Y550" s="288"/>
      <c r="Z550" s="287"/>
      <c r="AA550" s="288"/>
      <c r="AB550" s="287"/>
      <c r="AC550" s="288"/>
      <c r="AD550" s="287"/>
      <c r="AE550" s="288"/>
      <c r="AF550" s="287"/>
      <c r="AG550" s="288"/>
      <c r="AH550" s="287"/>
      <c r="AI550" s="288"/>
      <c r="AJ550" s="287"/>
      <c r="AK550" s="288"/>
      <c r="AL550" s="287"/>
      <c r="AM550" s="288"/>
      <c r="AN550" s="287"/>
      <c r="AO550" s="288"/>
      <c r="AP550" s="287"/>
      <c r="AQ550" s="288"/>
      <c r="AR550" s="287"/>
      <c r="AS550" s="288"/>
      <c r="AT550" s="287"/>
      <c r="AU550" s="288"/>
      <c r="AV550" s="287"/>
      <c r="AW550" s="288"/>
      <c r="AX550" s="287"/>
      <c r="AY550" s="31"/>
      <c r="BA550" s="76" t="str">
        <f t="shared" si="450"/>
        <v/>
      </c>
      <c r="BC550" s="76" t="str">
        <f>IF('Stock List'!$K550="", "", 'Stock List'!$K550)</f>
        <v/>
      </c>
      <c r="BE550" s="106">
        <f>IFERROR(ROUND(((INDEX('Stock List'!$M$11:$M$1010, MATCH(L550, 'Stock List'!$K$11:$K$1010, 0))/INDEX('Stock List'!$L$11:$L$1010, MATCH(L550, 'Stock List'!$K$11:$K$1010, 0)))*K550), 2), 0)</f>
        <v>0</v>
      </c>
      <c r="BF550" s="20"/>
      <c r="BG550" s="20">
        <f>IFERROR(ROUND(((INDEX('Stock List'!$M$11:$M$1010, MATCH(N550, 'Stock List'!$K$11:$K$1010, 0))/INDEX('Stock List'!$L$11:$L$1010, MATCH(N550, 'Stock List'!$K$11:$K$1010, 0)))*M550), 2), 0)</f>
        <v>0</v>
      </c>
      <c r="BH550" s="20"/>
      <c r="BI550" s="20">
        <f>IFERROR(ROUND(((INDEX('Stock List'!$M$11:$M$1010, MATCH(P550, 'Stock List'!$K$11:$K$1010, 0))/INDEX('Stock List'!$L$11:$L$1010, MATCH(P550, 'Stock List'!$K$11:$K$1010, 0)))*O550), 2), 0)</f>
        <v>0</v>
      </c>
      <c r="BJ550" s="20"/>
      <c r="BK550" s="20">
        <f>IFERROR(ROUND(((INDEX('Stock List'!$M$11:$M$1010, MATCH(R550, 'Stock List'!$K$11:$K$1010, 0))/INDEX('Stock List'!$L$11:$L$1010, MATCH(R550, 'Stock List'!$K$11:$K$1010, 0)))*Q550), 2), 0)</f>
        <v>0</v>
      </c>
      <c r="BL550" s="20"/>
      <c r="BM550" s="20">
        <f>IFERROR(ROUND(((INDEX('Stock List'!$M$11:$M$1010, MATCH(T550, 'Stock List'!$K$11:$K$1010, 0))/INDEX('Stock List'!$L$11:$L$1010, MATCH(T550, 'Stock List'!$K$11:$K$1010, 0)))*S550), 2), 0)</f>
        <v>0</v>
      </c>
      <c r="BN550" s="20"/>
      <c r="BO550" s="20">
        <f>IFERROR(ROUND(((INDEX('Stock List'!$M$11:$M$1010, MATCH(V550, 'Stock List'!$K$11:$K$1010, 0))/INDEX('Stock List'!$L$11:$L$1010, MATCH(V550, 'Stock List'!$K$11:$K$1010, 0)))*U550), 2), 0)</f>
        <v>0</v>
      </c>
      <c r="BP550" s="20"/>
      <c r="BQ550" s="20">
        <f>IFERROR(ROUND(((INDEX('Stock List'!$M$11:$M$1010, MATCH(X550, 'Stock List'!$K$11:$K$1010, 0))/INDEX('Stock List'!$L$11:$L$1010, MATCH(X550, 'Stock List'!$K$11:$K$1010, 0)))*W550), 2), 0)</f>
        <v>0</v>
      </c>
      <c r="BR550" s="20"/>
      <c r="BS550" s="20">
        <f>IFERROR(ROUND(((INDEX('Stock List'!$M$11:$M$1010, MATCH(Z550, 'Stock List'!$K$11:$K$1010, 0))/INDEX('Stock List'!$L$11:$L$1010, MATCH(Z550, 'Stock List'!$K$11:$K$1010, 0)))*Y550), 2), 0)</f>
        <v>0</v>
      </c>
      <c r="BT550" s="20"/>
      <c r="BU550" s="20">
        <f>IFERROR(ROUND(((INDEX('Stock List'!$M$11:$M$1010, MATCH(AB550, 'Stock List'!$K$11:$K$1010, 0))/INDEX('Stock List'!$L$11:$L$1010, MATCH(AB550, 'Stock List'!$K$11:$K$1010, 0)))*AA550), 2), 0)</f>
        <v>0</v>
      </c>
      <c r="BV550" s="20"/>
      <c r="BW550" s="20">
        <f>IFERROR(ROUND(((INDEX('Stock List'!$M$11:$M$1010, MATCH(AD550, 'Stock List'!$K$11:$K$1010, 0))/INDEX('Stock List'!$L$11:$L$1010, MATCH(AD550, 'Stock List'!$K$11:$K$1010, 0)))*AC550), 2), 0)</f>
        <v>0</v>
      </c>
      <c r="BX550" s="20"/>
      <c r="BY550" s="20">
        <f>IFERROR(ROUND(((INDEX('Stock List'!$M$11:$M$1010, MATCH(AF550, 'Stock List'!$K$11:$K$1010, 0))/INDEX('Stock List'!$L$11:$L$1010, MATCH(AF550, 'Stock List'!$K$11:$K$1010, 0)))*AE550), 2), 0)</f>
        <v>0</v>
      </c>
      <c r="BZ550" s="20"/>
      <c r="CA550" s="20">
        <f>IFERROR(ROUND(((INDEX('Stock List'!$M$11:$M$1010, MATCH(AH550, 'Stock List'!$K$11:$K$1010, 0))/INDEX('Stock List'!$L$11:$L$1010, MATCH(AH550, 'Stock List'!$K$11:$K$1010, 0)))*AG550), 2), 0)</f>
        <v>0</v>
      </c>
      <c r="CB550" s="20"/>
      <c r="CC550" s="20">
        <f>IFERROR(ROUND(((INDEX('Stock List'!$M$11:$M$1010, MATCH(AJ550, 'Stock List'!$K$11:$K$1010, 0))/INDEX('Stock List'!$L$11:$L$1010, MATCH(AJ550, 'Stock List'!$K$11:$K$1010, 0)))*AI550), 2), 0)</f>
        <v>0</v>
      </c>
      <c r="CD550" s="20"/>
      <c r="CE550" s="20">
        <f>IFERROR(ROUND(((INDEX('Stock List'!$M$11:$M$1010, MATCH(AL550, 'Stock List'!$K$11:$K$1010, 0))/INDEX('Stock List'!$L$11:$L$1010, MATCH(AL550, 'Stock List'!$K$11:$K$1010, 0)))*AK550), 2), 0)</f>
        <v>0</v>
      </c>
      <c r="CF550" s="20"/>
      <c r="CG550" s="20">
        <f>IFERROR(ROUND(((INDEX('Stock List'!$M$11:$M$1010, MATCH(AN550, 'Stock List'!$K$11:$K$1010, 0))/INDEX('Stock List'!$L$11:$L$1010, MATCH(AN550, 'Stock List'!$K$11:$K$1010, 0)))*AM550), 2), 0)</f>
        <v>0</v>
      </c>
      <c r="CH550" s="20"/>
      <c r="CI550" s="20">
        <f>IFERROR(ROUND(((INDEX('Stock List'!$M$11:$M$1010, MATCH(AP550, 'Stock List'!$K$11:$K$1010, 0))/INDEX('Stock List'!$L$11:$L$1010, MATCH(AP550, 'Stock List'!$K$11:$K$1010, 0)))*AO550), 2), 0)</f>
        <v>0</v>
      </c>
      <c r="CJ550" s="20"/>
      <c r="CK550" s="20">
        <f>IFERROR(ROUND(((INDEX('Stock List'!$M$11:$M$1010, MATCH(AR550, 'Stock List'!$K$11:$K$1010, 0))/INDEX('Stock List'!$L$11:$L$1010, MATCH(AR550, 'Stock List'!$K$11:$K$1010, 0)))*AQ550), 2), 0)</f>
        <v>0</v>
      </c>
      <c r="CL550" s="20"/>
      <c r="CM550" s="20">
        <f>IFERROR(ROUND(((INDEX('Stock List'!$M$11:$M$1010, MATCH(AT550, 'Stock List'!$K$11:$K$1010, 0))/INDEX('Stock List'!$L$11:$L$1010, MATCH(AT550, 'Stock List'!$K$11:$K$1010, 0)))*AS550), 2), 0)</f>
        <v>0</v>
      </c>
      <c r="CN550" s="20"/>
      <c r="CO550" s="20">
        <f>IFERROR(ROUND(((INDEX('Stock List'!$M$11:$M$1010, MATCH(AV550, 'Stock List'!$K$11:$K$1010, 0))/INDEX('Stock List'!$L$11:$L$1010, MATCH(AV550, 'Stock List'!$K$11:$K$1010, 0)))*AU550), 2), 0)</f>
        <v>0</v>
      </c>
      <c r="CP550" s="20"/>
      <c r="CQ550" s="20">
        <f>IFERROR(ROUND(((INDEX('Stock List'!$M$11:$M$1010, MATCH(AX550, 'Stock List'!$K$11:$K$1010, 0))/INDEX('Stock List'!$L$11:$L$1010, MATCH(AX550, 'Stock List'!$K$11:$K$1010, 0)))*AW550), 2), 0)</f>
        <v>0</v>
      </c>
      <c r="CR550" s="22"/>
      <c r="CT550" s="106" t="str">
        <f t="shared" si="451"/>
        <v/>
      </c>
      <c r="CU550" s="22" t="str">
        <f t="shared" si="452"/>
        <v/>
      </c>
      <c r="CX550" s="106" t="str">
        <f t="shared" si="453"/>
        <v/>
      </c>
      <c r="CY550" s="20" t="str">
        <f t="shared" si="454"/>
        <v/>
      </c>
      <c r="CZ550" s="22" t="str">
        <f t="shared" si="455"/>
        <v/>
      </c>
      <c r="DB550" s="76" t="str">
        <f>IF($H550="", "", COUNTIF($G$11:$G$1010, "&gt;"&amp;$G550)+1+COUNTIF($G$11:$G550, $G550)-1)</f>
        <v/>
      </c>
      <c r="DC550" s="76" t="str">
        <f>IF($H550="", "", COUNTIF($CZ$11:$CZ$1010, "&gt;"&amp;$CZ550)+1+COUNTIF($CZ$11:$CZ550, $CZ550)-1)</f>
        <v/>
      </c>
      <c r="DE550" s="147" t="str">
        <f t="shared" si="456"/>
        <v/>
      </c>
      <c r="DF550" s="148"/>
      <c r="DG550" s="19" t="str">
        <f t="shared" si="457"/>
        <v/>
      </c>
      <c r="DH550" s="153" t="str">
        <f t="shared" si="458"/>
        <v/>
      </c>
      <c r="DI550" s="19" t="str">
        <f t="shared" si="410"/>
        <v/>
      </c>
      <c r="DJ550" s="153" t="str">
        <f t="shared" si="411"/>
        <v/>
      </c>
      <c r="DK550" s="19" t="str">
        <f t="shared" si="412"/>
        <v/>
      </c>
      <c r="DL550" s="153" t="str">
        <f t="shared" si="413"/>
        <v/>
      </c>
      <c r="DM550" s="19" t="str">
        <f t="shared" si="414"/>
        <v/>
      </c>
      <c r="DN550" s="153" t="str">
        <f t="shared" si="415"/>
        <v/>
      </c>
      <c r="DO550" s="19" t="str">
        <f t="shared" si="416"/>
        <v/>
      </c>
      <c r="DP550" s="153" t="str">
        <f t="shared" si="417"/>
        <v/>
      </c>
      <c r="DQ550" s="19" t="str">
        <f t="shared" si="418"/>
        <v/>
      </c>
      <c r="DR550" s="153" t="str">
        <f t="shared" si="419"/>
        <v/>
      </c>
      <c r="DS550" s="19" t="str">
        <f t="shared" si="420"/>
        <v/>
      </c>
      <c r="DT550" s="153" t="str">
        <f t="shared" si="421"/>
        <v/>
      </c>
      <c r="DU550" s="19" t="str">
        <f t="shared" si="422"/>
        <v/>
      </c>
      <c r="DV550" s="153" t="str">
        <f t="shared" si="423"/>
        <v/>
      </c>
      <c r="DW550" s="19" t="str">
        <f t="shared" si="424"/>
        <v/>
      </c>
      <c r="DX550" s="153" t="str">
        <f t="shared" si="425"/>
        <v/>
      </c>
      <c r="DY550" s="19" t="str">
        <f t="shared" si="426"/>
        <v/>
      </c>
      <c r="DZ550" s="153" t="str">
        <f t="shared" si="427"/>
        <v/>
      </c>
      <c r="EA550" s="19" t="str">
        <f t="shared" si="428"/>
        <v/>
      </c>
      <c r="EB550" s="153" t="str">
        <f t="shared" si="429"/>
        <v/>
      </c>
      <c r="EC550" s="19" t="str">
        <f t="shared" si="430"/>
        <v/>
      </c>
      <c r="ED550" s="153" t="str">
        <f t="shared" si="431"/>
        <v/>
      </c>
      <c r="EE550" s="19" t="str">
        <f t="shared" si="432"/>
        <v/>
      </c>
      <c r="EF550" s="153" t="str">
        <f t="shared" si="433"/>
        <v/>
      </c>
      <c r="EG550" s="19" t="str">
        <f t="shared" si="434"/>
        <v/>
      </c>
      <c r="EH550" s="153" t="str">
        <f t="shared" si="435"/>
        <v/>
      </c>
      <c r="EI550" s="19" t="str">
        <f t="shared" si="436"/>
        <v/>
      </c>
      <c r="EJ550" s="153" t="str">
        <f t="shared" si="437"/>
        <v/>
      </c>
      <c r="EK550" s="19" t="str">
        <f t="shared" si="438"/>
        <v/>
      </c>
      <c r="EL550" s="153" t="str">
        <f t="shared" si="439"/>
        <v/>
      </c>
      <c r="EM550" s="19" t="str">
        <f t="shared" si="440"/>
        <v/>
      </c>
      <c r="EN550" s="153" t="str">
        <f t="shared" si="441"/>
        <v/>
      </c>
      <c r="EO550" s="19" t="str">
        <f t="shared" si="442"/>
        <v/>
      </c>
      <c r="EP550" s="153" t="str">
        <f t="shared" si="443"/>
        <v/>
      </c>
      <c r="EQ550" s="19" t="str">
        <f t="shared" si="444"/>
        <v/>
      </c>
      <c r="ER550" s="153" t="str">
        <f t="shared" si="445"/>
        <v/>
      </c>
      <c r="ES550" s="19" t="str">
        <f t="shared" si="446"/>
        <v/>
      </c>
      <c r="ET550" s="153" t="str">
        <f t="shared" si="447"/>
        <v/>
      </c>
    </row>
    <row r="551" spans="1:150" x14ac:dyDescent="0.25">
      <c r="A551" s="31"/>
      <c r="B551" s="91" t="str">
        <f t="shared" si="448"/>
        <v/>
      </c>
      <c r="C551" s="20" t="str">
        <f t="shared" si="408"/>
        <v/>
      </c>
      <c r="D551" s="97" t="str">
        <f t="shared" si="409"/>
        <v/>
      </c>
      <c r="E551" s="62" t="str">
        <f t="shared" si="449"/>
        <v/>
      </c>
      <c r="F551" s="31"/>
      <c r="G551" s="282"/>
      <c r="H551" s="283"/>
      <c r="I551" s="284"/>
      <c r="J551" s="285"/>
      <c r="K551" s="286"/>
      <c r="L551" s="287"/>
      <c r="M551" s="288"/>
      <c r="N551" s="287"/>
      <c r="O551" s="288"/>
      <c r="P551" s="287"/>
      <c r="Q551" s="288"/>
      <c r="R551" s="287"/>
      <c r="S551" s="288"/>
      <c r="T551" s="287"/>
      <c r="U551" s="288"/>
      <c r="V551" s="287"/>
      <c r="W551" s="288"/>
      <c r="X551" s="287"/>
      <c r="Y551" s="288"/>
      <c r="Z551" s="287"/>
      <c r="AA551" s="288"/>
      <c r="AB551" s="287"/>
      <c r="AC551" s="288"/>
      <c r="AD551" s="287"/>
      <c r="AE551" s="288"/>
      <c r="AF551" s="287"/>
      <c r="AG551" s="288"/>
      <c r="AH551" s="287"/>
      <c r="AI551" s="288"/>
      <c r="AJ551" s="287"/>
      <c r="AK551" s="288"/>
      <c r="AL551" s="287"/>
      <c r="AM551" s="288"/>
      <c r="AN551" s="287"/>
      <c r="AO551" s="288"/>
      <c r="AP551" s="287"/>
      <c r="AQ551" s="288"/>
      <c r="AR551" s="287"/>
      <c r="AS551" s="288"/>
      <c r="AT551" s="287"/>
      <c r="AU551" s="288"/>
      <c r="AV551" s="287"/>
      <c r="AW551" s="288"/>
      <c r="AX551" s="287"/>
      <c r="AY551" s="31"/>
      <c r="BA551" s="76" t="str">
        <f t="shared" si="450"/>
        <v/>
      </c>
      <c r="BC551" s="76" t="str">
        <f>IF('Stock List'!$K551="", "", 'Stock List'!$K551)</f>
        <v/>
      </c>
      <c r="BE551" s="106">
        <f>IFERROR(ROUND(((INDEX('Stock List'!$M$11:$M$1010, MATCH(L551, 'Stock List'!$K$11:$K$1010, 0))/INDEX('Stock List'!$L$11:$L$1010, MATCH(L551, 'Stock List'!$K$11:$K$1010, 0)))*K551), 2), 0)</f>
        <v>0</v>
      </c>
      <c r="BF551" s="20"/>
      <c r="BG551" s="20">
        <f>IFERROR(ROUND(((INDEX('Stock List'!$M$11:$M$1010, MATCH(N551, 'Stock List'!$K$11:$K$1010, 0))/INDEX('Stock List'!$L$11:$L$1010, MATCH(N551, 'Stock List'!$K$11:$K$1010, 0)))*M551), 2), 0)</f>
        <v>0</v>
      </c>
      <c r="BH551" s="20"/>
      <c r="BI551" s="20">
        <f>IFERROR(ROUND(((INDEX('Stock List'!$M$11:$M$1010, MATCH(P551, 'Stock List'!$K$11:$K$1010, 0))/INDEX('Stock List'!$L$11:$L$1010, MATCH(P551, 'Stock List'!$K$11:$K$1010, 0)))*O551), 2), 0)</f>
        <v>0</v>
      </c>
      <c r="BJ551" s="20"/>
      <c r="BK551" s="20">
        <f>IFERROR(ROUND(((INDEX('Stock List'!$M$11:$M$1010, MATCH(R551, 'Stock List'!$K$11:$K$1010, 0))/INDEX('Stock List'!$L$11:$L$1010, MATCH(R551, 'Stock List'!$K$11:$K$1010, 0)))*Q551), 2), 0)</f>
        <v>0</v>
      </c>
      <c r="BL551" s="20"/>
      <c r="BM551" s="20">
        <f>IFERROR(ROUND(((INDEX('Stock List'!$M$11:$M$1010, MATCH(T551, 'Stock List'!$K$11:$K$1010, 0))/INDEX('Stock List'!$L$11:$L$1010, MATCH(T551, 'Stock List'!$K$11:$K$1010, 0)))*S551), 2), 0)</f>
        <v>0</v>
      </c>
      <c r="BN551" s="20"/>
      <c r="BO551" s="20">
        <f>IFERROR(ROUND(((INDEX('Stock List'!$M$11:$M$1010, MATCH(V551, 'Stock List'!$K$11:$K$1010, 0))/INDEX('Stock List'!$L$11:$L$1010, MATCH(V551, 'Stock List'!$K$11:$K$1010, 0)))*U551), 2), 0)</f>
        <v>0</v>
      </c>
      <c r="BP551" s="20"/>
      <c r="BQ551" s="20">
        <f>IFERROR(ROUND(((INDEX('Stock List'!$M$11:$M$1010, MATCH(X551, 'Stock List'!$K$11:$K$1010, 0))/INDEX('Stock List'!$L$11:$L$1010, MATCH(X551, 'Stock List'!$K$11:$K$1010, 0)))*W551), 2), 0)</f>
        <v>0</v>
      </c>
      <c r="BR551" s="20"/>
      <c r="BS551" s="20">
        <f>IFERROR(ROUND(((INDEX('Stock List'!$M$11:$M$1010, MATCH(Z551, 'Stock List'!$K$11:$K$1010, 0))/INDEX('Stock List'!$L$11:$L$1010, MATCH(Z551, 'Stock List'!$K$11:$K$1010, 0)))*Y551), 2), 0)</f>
        <v>0</v>
      </c>
      <c r="BT551" s="20"/>
      <c r="BU551" s="20">
        <f>IFERROR(ROUND(((INDEX('Stock List'!$M$11:$M$1010, MATCH(AB551, 'Stock List'!$K$11:$K$1010, 0))/INDEX('Stock List'!$L$11:$L$1010, MATCH(AB551, 'Stock List'!$K$11:$K$1010, 0)))*AA551), 2), 0)</f>
        <v>0</v>
      </c>
      <c r="BV551" s="20"/>
      <c r="BW551" s="20">
        <f>IFERROR(ROUND(((INDEX('Stock List'!$M$11:$M$1010, MATCH(AD551, 'Stock List'!$K$11:$K$1010, 0))/INDEX('Stock List'!$L$11:$L$1010, MATCH(AD551, 'Stock List'!$K$11:$K$1010, 0)))*AC551), 2), 0)</f>
        <v>0</v>
      </c>
      <c r="BX551" s="20"/>
      <c r="BY551" s="20">
        <f>IFERROR(ROUND(((INDEX('Stock List'!$M$11:$M$1010, MATCH(AF551, 'Stock List'!$K$11:$K$1010, 0))/INDEX('Stock List'!$L$11:$L$1010, MATCH(AF551, 'Stock List'!$K$11:$K$1010, 0)))*AE551), 2), 0)</f>
        <v>0</v>
      </c>
      <c r="BZ551" s="20"/>
      <c r="CA551" s="20">
        <f>IFERROR(ROUND(((INDEX('Stock List'!$M$11:$M$1010, MATCH(AH551, 'Stock List'!$K$11:$K$1010, 0))/INDEX('Stock List'!$L$11:$L$1010, MATCH(AH551, 'Stock List'!$K$11:$K$1010, 0)))*AG551), 2), 0)</f>
        <v>0</v>
      </c>
      <c r="CB551" s="20"/>
      <c r="CC551" s="20">
        <f>IFERROR(ROUND(((INDEX('Stock List'!$M$11:$M$1010, MATCH(AJ551, 'Stock List'!$K$11:$K$1010, 0))/INDEX('Stock List'!$L$11:$L$1010, MATCH(AJ551, 'Stock List'!$K$11:$K$1010, 0)))*AI551), 2), 0)</f>
        <v>0</v>
      </c>
      <c r="CD551" s="20"/>
      <c r="CE551" s="20">
        <f>IFERROR(ROUND(((INDEX('Stock List'!$M$11:$M$1010, MATCH(AL551, 'Stock List'!$K$11:$K$1010, 0))/INDEX('Stock List'!$L$11:$L$1010, MATCH(AL551, 'Stock List'!$K$11:$K$1010, 0)))*AK551), 2), 0)</f>
        <v>0</v>
      </c>
      <c r="CF551" s="20"/>
      <c r="CG551" s="20">
        <f>IFERROR(ROUND(((INDEX('Stock List'!$M$11:$M$1010, MATCH(AN551, 'Stock List'!$K$11:$K$1010, 0))/INDEX('Stock List'!$L$11:$L$1010, MATCH(AN551, 'Stock List'!$K$11:$K$1010, 0)))*AM551), 2), 0)</f>
        <v>0</v>
      </c>
      <c r="CH551" s="20"/>
      <c r="CI551" s="20">
        <f>IFERROR(ROUND(((INDEX('Stock List'!$M$11:$M$1010, MATCH(AP551, 'Stock List'!$K$11:$K$1010, 0))/INDEX('Stock List'!$L$11:$L$1010, MATCH(AP551, 'Stock List'!$K$11:$K$1010, 0)))*AO551), 2), 0)</f>
        <v>0</v>
      </c>
      <c r="CJ551" s="20"/>
      <c r="CK551" s="20">
        <f>IFERROR(ROUND(((INDEX('Stock List'!$M$11:$M$1010, MATCH(AR551, 'Stock List'!$K$11:$K$1010, 0))/INDEX('Stock List'!$L$11:$L$1010, MATCH(AR551, 'Stock List'!$K$11:$K$1010, 0)))*AQ551), 2), 0)</f>
        <v>0</v>
      </c>
      <c r="CL551" s="20"/>
      <c r="CM551" s="20">
        <f>IFERROR(ROUND(((INDEX('Stock List'!$M$11:$M$1010, MATCH(AT551, 'Stock List'!$K$11:$K$1010, 0))/INDEX('Stock List'!$L$11:$L$1010, MATCH(AT551, 'Stock List'!$K$11:$K$1010, 0)))*AS551), 2), 0)</f>
        <v>0</v>
      </c>
      <c r="CN551" s="20"/>
      <c r="CO551" s="20">
        <f>IFERROR(ROUND(((INDEX('Stock List'!$M$11:$M$1010, MATCH(AV551, 'Stock List'!$K$11:$K$1010, 0))/INDEX('Stock List'!$L$11:$L$1010, MATCH(AV551, 'Stock List'!$K$11:$K$1010, 0)))*AU551), 2), 0)</f>
        <v>0</v>
      </c>
      <c r="CP551" s="20"/>
      <c r="CQ551" s="20">
        <f>IFERROR(ROUND(((INDEX('Stock List'!$M$11:$M$1010, MATCH(AX551, 'Stock List'!$K$11:$K$1010, 0))/INDEX('Stock List'!$L$11:$L$1010, MATCH(AX551, 'Stock List'!$K$11:$K$1010, 0)))*AW551), 2), 0)</f>
        <v>0</v>
      </c>
      <c r="CR551" s="22"/>
      <c r="CT551" s="106" t="str">
        <f t="shared" si="451"/>
        <v/>
      </c>
      <c r="CU551" s="22" t="str">
        <f t="shared" si="452"/>
        <v/>
      </c>
      <c r="CX551" s="106" t="str">
        <f t="shared" si="453"/>
        <v/>
      </c>
      <c r="CY551" s="20" t="str">
        <f t="shared" si="454"/>
        <v/>
      </c>
      <c r="CZ551" s="22" t="str">
        <f t="shared" si="455"/>
        <v/>
      </c>
      <c r="DB551" s="76" t="str">
        <f>IF($H551="", "", COUNTIF($G$11:$G$1010, "&gt;"&amp;$G551)+1+COUNTIF($G$11:$G551, $G551)-1)</f>
        <v/>
      </c>
      <c r="DC551" s="76" t="str">
        <f>IF($H551="", "", COUNTIF($CZ$11:$CZ$1010, "&gt;"&amp;$CZ551)+1+COUNTIF($CZ$11:$CZ551, $CZ551)-1)</f>
        <v/>
      </c>
      <c r="DE551" s="147" t="str">
        <f t="shared" si="456"/>
        <v/>
      </c>
      <c r="DF551" s="148"/>
      <c r="DG551" s="19" t="str">
        <f t="shared" si="457"/>
        <v/>
      </c>
      <c r="DH551" s="153" t="str">
        <f t="shared" si="458"/>
        <v/>
      </c>
      <c r="DI551" s="19" t="str">
        <f t="shared" si="410"/>
        <v/>
      </c>
      <c r="DJ551" s="153" t="str">
        <f t="shared" si="411"/>
        <v/>
      </c>
      <c r="DK551" s="19" t="str">
        <f t="shared" si="412"/>
        <v/>
      </c>
      <c r="DL551" s="153" t="str">
        <f t="shared" si="413"/>
        <v/>
      </c>
      <c r="DM551" s="19" t="str">
        <f t="shared" si="414"/>
        <v/>
      </c>
      <c r="DN551" s="153" t="str">
        <f t="shared" si="415"/>
        <v/>
      </c>
      <c r="DO551" s="19" t="str">
        <f t="shared" si="416"/>
        <v/>
      </c>
      <c r="DP551" s="153" t="str">
        <f t="shared" si="417"/>
        <v/>
      </c>
      <c r="DQ551" s="19" t="str">
        <f t="shared" si="418"/>
        <v/>
      </c>
      <c r="DR551" s="153" t="str">
        <f t="shared" si="419"/>
        <v/>
      </c>
      <c r="DS551" s="19" t="str">
        <f t="shared" si="420"/>
        <v/>
      </c>
      <c r="DT551" s="153" t="str">
        <f t="shared" si="421"/>
        <v/>
      </c>
      <c r="DU551" s="19" t="str">
        <f t="shared" si="422"/>
        <v/>
      </c>
      <c r="DV551" s="153" t="str">
        <f t="shared" si="423"/>
        <v/>
      </c>
      <c r="DW551" s="19" t="str">
        <f t="shared" si="424"/>
        <v/>
      </c>
      <c r="DX551" s="153" t="str">
        <f t="shared" si="425"/>
        <v/>
      </c>
      <c r="DY551" s="19" t="str">
        <f t="shared" si="426"/>
        <v/>
      </c>
      <c r="DZ551" s="153" t="str">
        <f t="shared" si="427"/>
        <v/>
      </c>
      <c r="EA551" s="19" t="str">
        <f t="shared" si="428"/>
        <v/>
      </c>
      <c r="EB551" s="153" t="str">
        <f t="shared" si="429"/>
        <v/>
      </c>
      <c r="EC551" s="19" t="str">
        <f t="shared" si="430"/>
        <v/>
      </c>
      <c r="ED551" s="153" t="str">
        <f t="shared" si="431"/>
        <v/>
      </c>
      <c r="EE551" s="19" t="str">
        <f t="shared" si="432"/>
        <v/>
      </c>
      <c r="EF551" s="153" t="str">
        <f t="shared" si="433"/>
        <v/>
      </c>
      <c r="EG551" s="19" t="str">
        <f t="shared" si="434"/>
        <v/>
      </c>
      <c r="EH551" s="153" t="str">
        <f t="shared" si="435"/>
        <v/>
      </c>
      <c r="EI551" s="19" t="str">
        <f t="shared" si="436"/>
        <v/>
      </c>
      <c r="EJ551" s="153" t="str">
        <f t="shared" si="437"/>
        <v/>
      </c>
      <c r="EK551" s="19" t="str">
        <f t="shared" si="438"/>
        <v/>
      </c>
      <c r="EL551" s="153" t="str">
        <f t="shared" si="439"/>
        <v/>
      </c>
      <c r="EM551" s="19" t="str">
        <f t="shared" si="440"/>
        <v/>
      </c>
      <c r="EN551" s="153" t="str">
        <f t="shared" si="441"/>
        <v/>
      </c>
      <c r="EO551" s="19" t="str">
        <f t="shared" si="442"/>
        <v/>
      </c>
      <c r="EP551" s="153" t="str">
        <f t="shared" si="443"/>
        <v/>
      </c>
      <c r="EQ551" s="19" t="str">
        <f t="shared" si="444"/>
        <v/>
      </c>
      <c r="ER551" s="153" t="str">
        <f t="shared" si="445"/>
        <v/>
      </c>
      <c r="ES551" s="19" t="str">
        <f t="shared" si="446"/>
        <v/>
      </c>
      <c r="ET551" s="153" t="str">
        <f t="shared" si="447"/>
        <v/>
      </c>
    </row>
    <row r="552" spans="1:150" x14ac:dyDescent="0.25">
      <c r="A552" s="31"/>
      <c r="B552" s="91" t="str">
        <f t="shared" si="448"/>
        <v/>
      </c>
      <c r="C552" s="20" t="str">
        <f t="shared" si="408"/>
        <v/>
      </c>
      <c r="D552" s="97" t="str">
        <f t="shared" si="409"/>
        <v/>
      </c>
      <c r="E552" s="62" t="str">
        <f t="shared" si="449"/>
        <v/>
      </c>
      <c r="F552" s="31"/>
      <c r="G552" s="282"/>
      <c r="H552" s="283"/>
      <c r="I552" s="284"/>
      <c r="J552" s="285"/>
      <c r="K552" s="286"/>
      <c r="L552" s="287"/>
      <c r="M552" s="288"/>
      <c r="N552" s="287"/>
      <c r="O552" s="288"/>
      <c r="P552" s="287"/>
      <c r="Q552" s="288"/>
      <c r="R552" s="287"/>
      <c r="S552" s="288"/>
      <c r="T552" s="287"/>
      <c r="U552" s="288"/>
      <c r="V552" s="287"/>
      <c r="W552" s="288"/>
      <c r="X552" s="287"/>
      <c r="Y552" s="288"/>
      <c r="Z552" s="287"/>
      <c r="AA552" s="288"/>
      <c r="AB552" s="287"/>
      <c r="AC552" s="288"/>
      <c r="AD552" s="287"/>
      <c r="AE552" s="288"/>
      <c r="AF552" s="287"/>
      <c r="AG552" s="288"/>
      <c r="AH552" s="287"/>
      <c r="AI552" s="288"/>
      <c r="AJ552" s="287"/>
      <c r="AK552" s="288"/>
      <c r="AL552" s="287"/>
      <c r="AM552" s="288"/>
      <c r="AN552" s="287"/>
      <c r="AO552" s="288"/>
      <c r="AP552" s="287"/>
      <c r="AQ552" s="288"/>
      <c r="AR552" s="287"/>
      <c r="AS552" s="288"/>
      <c r="AT552" s="287"/>
      <c r="AU552" s="288"/>
      <c r="AV552" s="287"/>
      <c r="AW552" s="288"/>
      <c r="AX552" s="287"/>
      <c r="AY552" s="31"/>
      <c r="BA552" s="76" t="str">
        <f t="shared" si="450"/>
        <v/>
      </c>
      <c r="BC552" s="76" t="str">
        <f>IF('Stock List'!$K552="", "", 'Stock List'!$K552)</f>
        <v/>
      </c>
      <c r="BE552" s="106">
        <f>IFERROR(ROUND(((INDEX('Stock List'!$M$11:$M$1010, MATCH(L552, 'Stock List'!$K$11:$K$1010, 0))/INDEX('Stock List'!$L$11:$L$1010, MATCH(L552, 'Stock List'!$K$11:$K$1010, 0)))*K552), 2), 0)</f>
        <v>0</v>
      </c>
      <c r="BF552" s="20"/>
      <c r="BG552" s="20">
        <f>IFERROR(ROUND(((INDEX('Stock List'!$M$11:$M$1010, MATCH(N552, 'Stock List'!$K$11:$K$1010, 0))/INDEX('Stock List'!$L$11:$L$1010, MATCH(N552, 'Stock List'!$K$11:$K$1010, 0)))*M552), 2), 0)</f>
        <v>0</v>
      </c>
      <c r="BH552" s="20"/>
      <c r="BI552" s="20">
        <f>IFERROR(ROUND(((INDEX('Stock List'!$M$11:$M$1010, MATCH(P552, 'Stock List'!$K$11:$K$1010, 0))/INDEX('Stock List'!$L$11:$L$1010, MATCH(P552, 'Stock List'!$K$11:$K$1010, 0)))*O552), 2), 0)</f>
        <v>0</v>
      </c>
      <c r="BJ552" s="20"/>
      <c r="BK552" s="20">
        <f>IFERROR(ROUND(((INDEX('Stock List'!$M$11:$M$1010, MATCH(R552, 'Stock List'!$K$11:$K$1010, 0))/INDEX('Stock List'!$L$11:$L$1010, MATCH(R552, 'Stock List'!$K$11:$K$1010, 0)))*Q552), 2), 0)</f>
        <v>0</v>
      </c>
      <c r="BL552" s="20"/>
      <c r="BM552" s="20">
        <f>IFERROR(ROUND(((INDEX('Stock List'!$M$11:$M$1010, MATCH(T552, 'Stock List'!$K$11:$K$1010, 0))/INDEX('Stock List'!$L$11:$L$1010, MATCH(T552, 'Stock List'!$K$11:$K$1010, 0)))*S552), 2), 0)</f>
        <v>0</v>
      </c>
      <c r="BN552" s="20"/>
      <c r="BO552" s="20">
        <f>IFERROR(ROUND(((INDEX('Stock List'!$M$11:$M$1010, MATCH(V552, 'Stock List'!$K$11:$K$1010, 0))/INDEX('Stock List'!$L$11:$L$1010, MATCH(V552, 'Stock List'!$K$11:$K$1010, 0)))*U552), 2), 0)</f>
        <v>0</v>
      </c>
      <c r="BP552" s="20"/>
      <c r="BQ552" s="20">
        <f>IFERROR(ROUND(((INDEX('Stock List'!$M$11:$M$1010, MATCH(X552, 'Stock List'!$K$11:$K$1010, 0))/INDEX('Stock List'!$L$11:$L$1010, MATCH(X552, 'Stock List'!$K$11:$K$1010, 0)))*W552), 2), 0)</f>
        <v>0</v>
      </c>
      <c r="BR552" s="20"/>
      <c r="BS552" s="20">
        <f>IFERROR(ROUND(((INDEX('Stock List'!$M$11:$M$1010, MATCH(Z552, 'Stock List'!$K$11:$K$1010, 0))/INDEX('Stock List'!$L$11:$L$1010, MATCH(Z552, 'Stock List'!$K$11:$K$1010, 0)))*Y552), 2), 0)</f>
        <v>0</v>
      </c>
      <c r="BT552" s="20"/>
      <c r="BU552" s="20">
        <f>IFERROR(ROUND(((INDEX('Stock List'!$M$11:$M$1010, MATCH(AB552, 'Stock List'!$K$11:$K$1010, 0))/INDEX('Stock List'!$L$11:$L$1010, MATCH(AB552, 'Stock List'!$K$11:$K$1010, 0)))*AA552), 2), 0)</f>
        <v>0</v>
      </c>
      <c r="BV552" s="20"/>
      <c r="BW552" s="20">
        <f>IFERROR(ROUND(((INDEX('Stock List'!$M$11:$M$1010, MATCH(AD552, 'Stock List'!$K$11:$K$1010, 0))/INDEX('Stock List'!$L$11:$L$1010, MATCH(AD552, 'Stock List'!$K$11:$K$1010, 0)))*AC552), 2), 0)</f>
        <v>0</v>
      </c>
      <c r="BX552" s="20"/>
      <c r="BY552" s="20">
        <f>IFERROR(ROUND(((INDEX('Stock List'!$M$11:$M$1010, MATCH(AF552, 'Stock List'!$K$11:$K$1010, 0))/INDEX('Stock List'!$L$11:$L$1010, MATCH(AF552, 'Stock List'!$K$11:$K$1010, 0)))*AE552), 2), 0)</f>
        <v>0</v>
      </c>
      <c r="BZ552" s="20"/>
      <c r="CA552" s="20">
        <f>IFERROR(ROUND(((INDEX('Stock List'!$M$11:$M$1010, MATCH(AH552, 'Stock List'!$K$11:$K$1010, 0))/INDEX('Stock List'!$L$11:$L$1010, MATCH(AH552, 'Stock List'!$K$11:$K$1010, 0)))*AG552), 2), 0)</f>
        <v>0</v>
      </c>
      <c r="CB552" s="20"/>
      <c r="CC552" s="20">
        <f>IFERROR(ROUND(((INDEX('Stock List'!$M$11:$M$1010, MATCH(AJ552, 'Stock List'!$K$11:$K$1010, 0))/INDEX('Stock List'!$L$11:$L$1010, MATCH(AJ552, 'Stock List'!$K$11:$K$1010, 0)))*AI552), 2), 0)</f>
        <v>0</v>
      </c>
      <c r="CD552" s="20"/>
      <c r="CE552" s="20">
        <f>IFERROR(ROUND(((INDEX('Stock List'!$M$11:$M$1010, MATCH(AL552, 'Stock List'!$K$11:$K$1010, 0))/INDEX('Stock List'!$L$11:$L$1010, MATCH(AL552, 'Stock List'!$K$11:$K$1010, 0)))*AK552), 2), 0)</f>
        <v>0</v>
      </c>
      <c r="CF552" s="20"/>
      <c r="CG552" s="20">
        <f>IFERROR(ROUND(((INDEX('Stock List'!$M$11:$M$1010, MATCH(AN552, 'Stock List'!$K$11:$K$1010, 0))/INDEX('Stock List'!$L$11:$L$1010, MATCH(AN552, 'Stock List'!$K$11:$K$1010, 0)))*AM552), 2), 0)</f>
        <v>0</v>
      </c>
      <c r="CH552" s="20"/>
      <c r="CI552" s="20">
        <f>IFERROR(ROUND(((INDEX('Stock List'!$M$11:$M$1010, MATCH(AP552, 'Stock List'!$K$11:$K$1010, 0))/INDEX('Stock List'!$L$11:$L$1010, MATCH(AP552, 'Stock List'!$K$11:$K$1010, 0)))*AO552), 2), 0)</f>
        <v>0</v>
      </c>
      <c r="CJ552" s="20"/>
      <c r="CK552" s="20">
        <f>IFERROR(ROUND(((INDEX('Stock List'!$M$11:$M$1010, MATCH(AR552, 'Stock List'!$K$11:$K$1010, 0))/INDEX('Stock List'!$L$11:$L$1010, MATCH(AR552, 'Stock List'!$K$11:$K$1010, 0)))*AQ552), 2), 0)</f>
        <v>0</v>
      </c>
      <c r="CL552" s="20"/>
      <c r="CM552" s="20">
        <f>IFERROR(ROUND(((INDEX('Stock List'!$M$11:$M$1010, MATCH(AT552, 'Stock List'!$K$11:$K$1010, 0))/INDEX('Stock List'!$L$11:$L$1010, MATCH(AT552, 'Stock List'!$K$11:$K$1010, 0)))*AS552), 2), 0)</f>
        <v>0</v>
      </c>
      <c r="CN552" s="20"/>
      <c r="CO552" s="20">
        <f>IFERROR(ROUND(((INDEX('Stock List'!$M$11:$M$1010, MATCH(AV552, 'Stock List'!$K$11:$K$1010, 0))/INDEX('Stock List'!$L$11:$L$1010, MATCH(AV552, 'Stock List'!$K$11:$K$1010, 0)))*AU552), 2), 0)</f>
        <v>0</v>
      </c>
      <c r="CP552" s="20"/>
      <c r="CQ552" s="20">
        <f>IFERROR(ROUND(((INDEX('Stock List'!$M$11:$M$1010, MATCH(AX552, 'Stock List'!$K$11:$K$1010, 0))/INDEX('Stock List'!$L$11:$L$1010, MATCH(AX552, 'Stock List'!$K$11:$K$1010, 0)))*AW552), 2), 0)</f>
        <v>0</v>
      </c>
      <c r="CR552" s="22"/>
      <c r="CT552" s="106" t="str">
        <f t="shared" si="451"/>
        <v/>
      </c>
      <c r="CU552" s="22" t="str">
        <f t="shared" si="452"/>
        <v/>
      </c>
      <c r="CX552" s="106" t="str">
        <f t="shared" si="453"/>
        <v/>
      </c>
      <c r="CY552" s="20" t="str">
        <f t="shared" si="454"/>
        <v/>
      </c>
      <c r="CZ552" s="22" t="str">
        <f t="shared" si="455"/>
        <v/>
      </c>
      <c r="DB552" s="76" t="str">
        <f>IF($H552="", "", COUNTIF($G$11:$G$1010, "&gt;"&amp;$G552)+1+COUNTIF($G$11:$G552, $G552)-1)</f>
        <v/>
      </c>
      <c r="DC552" s="76" t="str">
        <f>IF($H552="", "", COUNTIF($CZ$11:$CZ$1010, "&gt;"&amp;$CZ552)+1+COUNTIF($CZ$11:$CZ552, $CZ552)-1)</f>
        <v/>
      </c>
      <c r="DE552" s="147" t="str">
        <f t="shared" si="456"/>
        <v/>
      </c>
      <c r="DF552" s="148"/>
      <c r="DG552" s="19" t="str">
        <f t="shared" si="457"/>
        <v/>
      </c>
      <c r="DH552" s="153" t="str">
        <f t="shared" si="458"/>
        <v/>
      </c>
      <c r="DI552" s="19" t="str">
        <f t="shared" si="410"/>
        <v/>
      </c>
      <c r="DJ552" s="153" t="str">
        <f t="shared" si="411"/>
        <v/>
      </c>
      <c r="DK552" s="19" t="str">
        <f t="shared" si="412"/>
        <v/>
      </c>
      <c r="DL552" s="153" t="str">
        <f t="shared" si="413"/>
        <v/>
      </c>
      <c r="DM552" s="19" t="str">
        <f t="shared" si="414"/>
        <v/>
      </c>
      <c r="DN552" s="153" t="str">
        <f t="shared" si="415"/>
        <v/>
      </c>
      <c r="DO552" s="19" t="str">
        <f t="shared" si="416"/>
        <v/>
      </c>
      <c r="DP552" s="153" t="str">
        <f t="shared" si="417"/>
        <v/>
      </c>
      <c r="DQ552" s="19" t="str">
        <f t="shared" si="418"/>
        <v/>
      </c>
      <c r="DR552" s="153" t="str">
        <f t="shared" si="419"/>
        <v/>
      </c>
      <c r="DS552" s="19" t="str">
        <f t="shared" si="420"/>
        <v/>
      </c>
      <c r="DT552" s="153" t="str">
        <f t="shared" si="421"/>
        <v/>
      </c>
      <c r="DU552" s="19" t="str">
        <f t="shared" si="422"/>
        <v/>
      </c>
      <c r="DV552" s="153" t="str">
        <f t="shared" si="423"/>
        <v/>
      </c>
      <c r="DW552" s="19" t="str">
        <f t="shared" si="424"/>
        <v/>
      </c>
      <c r="DX552" s="153" t="str">
        <f t="shared" si="425"/>
        <v/>
      </c>
      <c r="DY552" s="19" t="str">
        <f t="shared" si="426"/>
        <v/>
      </c>
      <c r="DZ552" s="153" t="str">
        <f t="shared" si="427"/>
        <v/>
      </c>
      <c r="EA552" s="19" t="str">
        <f t="shared" si="428"/>
        <v/>
      </c>
      <c r="EB552" s="153" t="str">
        <f t="shared" si="429"/>
        <v/>
      </c>
      <c r="EC552" s="19" t="str">
        <f t="shared" si="430"/>
        <v/>
      </c>
      <c r="ED552" s="153" t="str">
        <f t="shared" si="431"/>
        <v/>
      </c>
      <c r="EE552" s="19" t="str">
        <f t="shared" si="432"/>
        <v/>
      </c>
      <c r="EF552" s="153" t="str">
        <f t="shared" si="433"/>
        <v/>
      </c>
      <c r="EG552" s="19" t="str">
        <f t="shared" si="434"/>
        <v/>
      </c>
      <c r="EH552" s="153" t="str">
        <f t="shared" si="435"/>
        <v/>
      </c>
      <c r="EI552" s="19" t="str">
        <f t="shared" si="436"/>
        <v/>
      </c>
      <c r="EJ552" s="153" t="str">
        <f t="shared" si="437"/>
        <v/>
      </c>
      <c r="EK552" s="19" t="str">
        <f t="shared" si="438"/>
        <v/>
      </c>
      <c r="EL552" s="153" t="str">
        <f t="shared" si="439"/>
        <v/>
      </c>
      <c r="EM552" s="19" t="str">
        <f t="shared" si="440"/>
        <v/>
      </c>
      <c r="EN552" s="153" t="str">
        <f t="shared" si="441"/>
        <v/>
      </c>
      <c r="EO552" s="19" t="str">
        <f t="shared" si="442"/>
        <v/>
      </c>
      <c r="EP552" s="153" t="str">
        <f t="shared" si="443"/>
        <v/>
      </c>
      <c r="EQ552" s="19" t="str">
        <f t="shared" si="444"/>
        <v/>
      </c>
      <c r="ER552" s="153" t="str">
        <f t="shared" si="445"/>
        <v/>
      </c>
      <c r="ES552" s="19" t="str">
        <f t="shared" si="446"/>
        <v/>
      </c>
      <c r="ET552" s="153" t="str">
        <f t="shared" si="447"/>
        <v/>
      </c>
    </row>
    <row r="553" spans="1:150" x14ac:dyDescent="0.25">
      <c r="A553" s="31"/>
      <c r="B553" s="91" t="str">
        <f t="shared" si="448"/>
        <v/>
      </c>
      <c r="C553" s="20" t="str">
        <f t="shared" si="408"/>
        <v/>
      </c>
      <c r="D553" s="97" t="str">
        <f t="shared" si="409"/>
        <v/>
      </c>
      <c r="E553" s="62" t="str">
        <f t="shared" si="449"/>
        <v/>
      </c>
      <c r="F553" s="31"/>
      <c r="G553" s="282"/>
      <c r="H553" s="283"/>
      <c r="I553" s="284"/>
      <c r="J553" s="285"/>
      <c r="K553" s="286"/>
      <c r="L553" s="287"/>
      <c r="M553" s="288"/>
      <c r="N553" s="287"/>
      <c r="O553" s="288"/>
      <c r="P553" s="287"/>
      <c r="Q553" s="288"/>
      <c r="R553" s="287"/>
      <c r="S553" s="288"/>
      <c r="T553" s="287"/>
      <c r="U553" s="288"/>
      <c r="V553" s="287"/>
      <c r="W553" s="288"/>
      <c r="X553" s="287"/>
      <c r="Y553" s="288"/>
      <c r="Z553" s="287"/>
      <c r="AA553" s="288"/>
      <c r="AB553" s="287"/>
      <c r="AC553" s="288"/>
      <c r="AD553" s="287"/>
      <c r="AE553" s="288"/>
      <c r="AF553" s="287"/>
      <c r="AG553" s="288"/>
      <c r="AH553" s="287"/>
      <c r="AI553" s="288"/>
      <c r="AJ553" s="287"/>
      <c r="AK553" s="288"/>
      <c r="AL553" s="287"/>
      <c r="AM553" s="288"/>
      <c r="AN553" s="287"/>
      <c r="AO553" s="288"/>
      <c r="AP553" s="287"/>
      <c r="AQ553" s="288"/>
      <c r="AR553" s="287"/>
      <c r="AS553" s="288"/>
      <c r="AT553" s="287"/>
      <c r="AU553" s="288"/>
      <c r="AV553" s="287"/>
      <c r="AW553" s="288"/>
      <c r="AX553" s="287"/>
      <c r="AY553" s="31"/>
      <c r="BA553" s="76" t="str">
        <f t="shared" si="450"/>
        <v/>
      </c>
      <c r="BC553" s="76" t="str">
        <f>IF('Stock List'!$K553="", "", 'Stock List'!$K553)</f>
        <v/>
      </c>
      <c r="BE553" s="106">
        <f>IFERROR(ROUND(((INDEX('Stock List'!$M$11:$M$1010, MATCH(L553, 'Stock List'!$K$11:$K$1010, 0))/INDEX('Stock List'!$L$11:$L$1010, MATCH(L553, 'Stock List'!$K$11:$K$1010, 0)))*K553), 2), 0)</f>
        <v>0</v>
      </c>
      <c r="BF553" s="20"/>
      <c r="BG553" s="20">
        <f>IFERROR(ROUND(((INDEX('Stock List'!$M$11:$M$1010, MATCH(N553, 'Stock List'!$K$11:$K$1010, 0))/INDEX('Stock List'!$L$11:$L$1010, MATCH(N553, 'Stock List'!$K$11:$K$1010, 0)))*M553), 2), 0)</f>
        <v>0</v>
      </c>
      <c r="BH553" s="20"/>
      <c r="BI553" s="20">
        <f>IFERROR(ROUND(((INDEX('Stock List'!$M$11:$M$1010, MATCH(P553, 'Stock List'!$K$11:$K$1010, 0))/INDEX('Stock List'!$L$11:$L$1010, MATCH(P553, 'Stock List'!$K$11:$K$1010, 0)))*O553), 2), 0)</f>
        <v>0</v>
      </c>
      <c r="BJ553" s="20"/>
      <c r="BK553" s="20">
        <f>IFERROR(ROUND(((INDEX('Stock List'!$M$11:$M$1010, MATCH(R553, 'Stock List'!$K$11:$K$1010, 0))/INDEX('Stock List'!$L$11:$L$1010, MATCH(R553, 'Stock List'!$K$11:$K$1010, 0)))*Q553), 2), 0)</f>
        <v>0</v>
      </c>
      <c r="BL553" s="20"/>
      <c r="BM553" s="20">
        <f>IFERROR(ROUND(((INDEX('Stock List'!$M$11:$M$1010, MATCH(T553, 'Stock List'!$K$11:$K$1010, 0))/INDEX('Stock List'!$L$11:$L$1010, MATCH(T553, 'Stock List'!$K$11:$K$1010, 0)))*S553), 2), 0)</f>
        <v>0</v>
      </c>
      <c r="BN553" s="20"/>
      <c r="BO553" s="20">
        <f>IFERROR(ROUND(((INDEX('Stock List'!$M$11:$M$1010, MATCH(V553, 'Stock List'!$K$11:$K$1010, 0))/INDEX('Stock List'!$L$11:$L$1010, MATCH(V553, 'Stock List'!$K$11:$K$1010, 0)))*U553), 2), 0)</f>
        <v>0</v>
      </c>
      <c r="BP553" s="20"/>
      <c r="BQ553" s="20">
        <f>IFERROR(ROUND(((INDEX('Stock List'!$M$11:$M$1010, MATCH(X553, 'Stock List'!$K$11:$K$1010, 0))/INDEX('Stock List'!$L$11:$L$1010, MATCH(X553, 'Stock List'!$K$11:$K$1010, 0)))*W553), 2), 0)</f>
        <v>0</v>
      </c>
      <c r="BR553" s="20"/>
      <c r="BS553" s="20">
        <f>IFERROR(ROUND(((INDEX('Stock List'!$M$11:$M$1010, MATCH(Z553, 'Stock List'!$K$11:$K$1010, 0))/INDEX('Stock List'!$L$11:$L$1010, MATCH(Z553, 'Stock List'!$K$11:$K$1010, 0)))*Y553), 2), 0)</f>
        <v>0</v>
      </c>
      <c r="BT553" s="20"/>
      <c r="BU553" s="20">
        <f>IFERROR(ROUND(((INDEX('Stock List'!$M$11:$M$1010, MATCH(AB553, 'Stock List'!$K$11:$K$1010, 0))/INDEX('Stock List'!$L$11:$L$1010, MATCH(AB553, 'Stock List'!$K$11:$K$1010, 0)))*AA553), 2), 0)</f>
        <v>0</v>
      </c>
      <c r="BV553" s="20"/>
      <c r="BW553" s="20">
        <f>IFERROR(ROUND(((INDEX('Stock List'!$M$11:$M$1010, MATCH(AD553, 'Stock List'!$K$11:$K$1010, 0))/INDEX('Stock List'!$L$11:$L$1010, MATCH(AD553, 'Stock List'!$K$11:$K$1010, 0)))*AC553), 2), 0)</f>
        <v>0</v>
      </c>
      <c r="BX553" s="20"/>
      <c r="BY553" s="20">
        <f>IFERROR(ROUND(((INDEX('Stock List'!$M$11:$M$1010, MATCH(AF553, 'Stock List'!$K$11:$K$1010, 0))/INDEX('Stock List'!$L$11:$L$1010, MATCH(AF553, 'Stock List'!$K$11:$K$1010, 0)))*AE553), 2), 0)</f>
        <v>0</v>
      </c>
      <c r="BZ553" s="20"/>
      <c r="CA553" s="20">
        <f>IFERROR(ROUND(((INDEX('Stock List'!$M$11:$M$1010, MATCH(AH553, 'Stock List'!$K$11:$K$1010, 0))/INDEX('Stock List'!$L$11:$L$1010, MATCH(AH553, 'Stock List'!$K$11:$K$1010, 0)))*AG553), 2), 0)</f>
        <v>0</v>
      </c>
      <c r="CB553" s="20"/>
      <c r="CC553" s="20">
        <f>IFERROR(ROUND(((INDEX('Stock List'!$M$11:$M$1010, MATCH(AJ553, 'Stock List'!$K$11:$K$1010, 0))/INDEX('Stock List'!$L$11:$L$1010, MATCH(AJ553, 'Stock List'!$K$11:$K$1010, 0)))*AI553), 2), 0)</f>
        <v>0</v>
      </c>
      <c r="CD553" s="20"/>
      <c r="CE553" s="20">
        <f>IFERROR(ROUND(((INDEX('Stock List'!$M$11:$M$1010, MATCH(AL553, 'Stock List'!$K$11:$K$1010, 0))/INDEX('Stock List'!$L$11:$L$1010, MATCH(AL553, 'Stock List'!$K$11:$K$1010, 0)))*AK553), 2), 0)</f>
        <v>0</v>
      </c>
      <c r="CF553" s="20"/>
      <c r="CG553" s="20">
        <f>IFERROR(ROUND(((INDEX('Stock List'!$M$11:$M$1010, MATCH(AN553, 'Stock List'!$K$11:$K$1010, 0))/INDEX('Stock List'!$L$11:$L$1010, MATCH(AN553, 'Stock List'!$K$11:$K$1010, 0)))*AM553), 2), 0)</f>
        <v>0</v>
      </c>
      <c r="CH553" s="20"/>
      <c r="CI553" s="20">
        <f>IFERROR(ROUND(((INDEX('Stock List'!$M$11:$M$1010, MATCH(AP553, 'Stock List'!$K$11:$K$1010, 0))/INDEX('Stock List'!$L$11:$L$1010, MATCH(AP553, 'Stock List'!$K$11:$K$1010, 0)))*AO553), 2), 0)</f>
        <v>0</v>
      </c>
      <c r="CJ553" s="20"/>
      <c r="CK553" s="20">
        <f>IFERROR(ROUND(((INDEX('Stock List'!$M$11:$M$1010, MATCH(AR553, 'Stock List'!$K$11:$K$1010, 0))/INDEX('Stock List'!$L$11:$L$1010, MATCH(AR553, 'Stock List'!$K$11:$K$1010, 0)))*AQ553), 2), 0)</f>
        <v>0</v>
      </c>
      <c r="CL553" s="20"/>
      <c r="CM553" s="20">
        <f>IFERROR(ROUND(((INDEX('Stock List'!$M$11:$M$1010, MATCH(AT553, 'Stock List'!$K$11:$K$1010, 0))/INDEX('Stock List'!$L$11:$L$1010, MATCH(AT553, 'Stock List'!$K$11:$K$1010, 0)))*AS553), 2), 0)</f>
        <v>0</v>
      </c>
      <c r="CN553" s="20"/>
      <c r="CO553" s="20">
        <f>IFERROR(ROUND(((INDEX('Stock List'!$M$11:$M$1010, MATCH(AV553, 'Stock List'!$K$11:$K$1010, 0))/INDEX('Stock List'!$L$11:$L$1010, MATCH(AV553, 'Stock List'!$K$11:$K$1010, 0)))*AU553), 2), 0)</f>
        <v>0</v>
      </c>
      <c r="CP553" s="20"/>
      <c r="CQ553" s="20">
        <f>IFERROR(ROUND(((INDEX('Stock List'!$M$11:$M$1010, MATCH(AX553, 'Stock List'!$K$11:$K$1010, 0))/INDEX('Stock List'!$L$11:$L$1010, MATCH(AX553, 'Stock List'!$K$11:$K$1010, 0)))*AW553), 2), 0)</f>
        <v>0</v>
      </c>
      <c r="CR553" s="22"/>
      <c r="CT553" s="106" t="str">
        <f t="shared" si="451"/>
        <v/>
      </c>
      <c r="CU553" s="22" t="str">
        <f t="shared" si="452"/>
        <v/>
      </c>
      <c r="CX553" s="106" t="str">
        <f t="shared" si="453"/>
        <v/>
      </c>
      <c r="CY553" s="20" t="str">
        <f t="shared" si="454"/>
        <v/>
      </c>
      <c r="CZ553" s="22" t="str">
        <f t="shared" si="455"/>
        <v/>
      </c>
      <c r="DB553" s="76" t="str">
        <f>IF($H553="", "", COUNTIF($G$11:$G$1010, "&gt;"&amp;$G553)+1+COUNTIF($G$11:$G553, $G553)-1)</f>
        <v/>
      </c>
      <c r="DC553" s="76" t="str">
        <f>IF($H553="", "", COUNTIF($CZ$11:$CZ$1010, "&gt;"&amp;$CZ553)+1+COUNTIF($CZ$11:$CZ553, $CZ553)-1)</f>
        <v/>
      </c>
      <c r="DE553" s="147" t="str">
        <f t="shared" si="456"/>
        <v/>
      </c>
      <c r="DF553" s="148"/>
      <c r="DG553" s="19" t="str">
        <f t="shared" si="457"/>
        <v/>
      </c>
      <c r="DH553" s="153" t="str">
        <f t="shared" si="458"/>
        <v/>
      </c>
      <c r="DI553" s="19" t="str">
        <f t="shared" si="410"/>
        <v/>
      </c>
      <c r="DJ553" s="153" t="str">
        <f t="shared" si="411"/>
        <v/>
      </c>
      <c r="DK553" s="19" t="str">
        <f t="shared" si="412"/>
        <v/>
      </c>
      <c r="DL553" s="153" t="str">
        <f t="shared" si="413"/>
        <v/>
      </c>
      <c r="DM553" s="19" t="str">
        <f t="shared" si="414"/>
        <v/>
      </c>
      <c r="DN553" s="153" t="str">
        <f t="shared" si="415"/>
        <v/>
      </c>
      <c r="DO553" s="19" t="str">
        <f t="shared" si="416"/>
        <v/>
      </c>
      <c r="DP553" s="153" t="str">
        <f t="shared" si="417"/>
        <v/>
      </c>
      <c r="DQ553" s="19" t="str">
        <f t="shared" si="418"/>
        <v/>
      </c>
      <c r="DR553" s="153" t="str">
        <f t="shared" si="419"/>
        <v/>
      </c>
      <c r="DS553" s="19" t="str">
        <f t="shared" si="420"/>
        <v/>
      </c>
      <c r="DT553" s="153" t="str">
        <f t="shared" si="421"/>
        <v/>
      </c>
      <c r="DU553" s="19" t="str">
        <f t="shared" si="422"/>
        <v/>
      </c>
      <c r="DV553" s="153" t="str">
        <f t="shared" si="423"/>
        <v/>
      </c>
      <c r="DW553" s="19" t="str">
        <f t="shared" si="424"/>
        <v/>
      </c>
      <c r="DX553" s="153" t="str">
        <f t="shared" si="425"/>
        <v/>
      </c>
      <c r="DY553" s="19" t="str">
        <f t="shared" si="426"/>
        <v/>
      </c>
      <c r="DZ553" s="153" t="str">
        <f t="shared" si="427"/>
        <v/>
      </c>
      <c r="EA553" s="19" t="str">
        <f t="shared" si="428"/>
        <v/>
      </c>
      <c r="EB553" s="153" t="str">
        <f t="shared" si="429"/>
        <v/>
      </c>
      <c r="EC553" s="19" t="str">
        <f t="shared" si="430"/>
        <v/>
      </c>
      <c r="ED553" s="153" t="str">
        <f t="shared" si="431"/>
        <v/>
      </c>
      <c r="EE553" s="19" t="str">
        <f t="shared" si="432"/>
        <v/>
      </c>
      <c r="EF553" s="153" t="str">
        <f t="shared" si="433"/>
        <v/>
      </c>
      <c r="EG553" s="19" t="str">
        <f t="shared" si="434"/>
        <v/>
      </c>
      <c r="EH553" s="153" t="str">
        <f t="shared" si="435"/>
        <v/>
      </c>
      <c r="EI553" s="19" t="str">
        <f t="shared" si="436"/>
        <v/>
      </c>
      <c r="EJ553" s="153" t="str">
        <f t="shared" si="437"/>
        <v/>
      </c>
      <c r="EK553" s="19" t="str">
        <f t="shared" si="438"/>
        <v/>
      </c>
      <c r="EL553" s="153" t="str">
        <f t="shared" si="439"/>
        <v/>
      </c>
      <c r="EM553" s="19" t="str">
        <f t="shared" si="440"/>
        <v/>
      </c>
      <c r="EN553" s="153" t="str">
        <f t="shared" si="441"/>
        <v/>
      </c>
      <c r="EO553" s="19" t="str">
        <f t="shared" si="442"/>
        <v/>
      </c>
      <c r="EP553" s="153" t="str">
        <f t="shared" si="443"/>
        <v/>
      </c>
      <c r="EQ553" s="19" t="str">
        <f t="shared" si="444"/>
        <v/>
      </c>
      <c r="ER553" s="153" t="str">
        <f t="shared" si="445"/>
        <v/>
      </c>
      <c r="ES553" s="19" t="str">
        <f t="shared" si="446"/>
        <v/>
      </c>
      <c r="ET553" s="153" t="str">
        <f t="shared" si="447"/>
        <v/>
      </c>
    </row>
    <row r="554" spans="1:150" x14ac:dyDescent="0.25">
      <c r="A554" s="31"/>
      <c r="B554" s="91" t="str">
        <f t="shared" si="448"/>
        <v/>
      </c>
      <c r="C554" s="20" t="str">
        <f t="shared" si="408"/>
        <v/>
      </c>
      <c r="D554" s="97" t="str">
        <f t="shared" si="409"/>
        <v/>
      </c>
      <c r="E554" s="62" t="str">
        <f t="shared" si="449"/>
        <v/>
      </c>
      <c r="F554" s="31"/>
      <c r="G554" s="282"/>
      <c r="H554" s="283"/>
      <c r="I554" s="284"/>
      <c r="J554" s="285"/>
      <c r="K554" s="286"/>
      <c r="L554" s="287"/>
      <c r="M554" s="288"/>
      <c r="N554" s="287"/>
      <c r="O554" s="288"/>
      <c r="P554" s="287"/>
      <c r="Q554" s="288"/>
      <c r="R554" s="287"/>
      <c r="S554" s="288"/>
      <c r="T554" s="287"/>
      <c r="U554" s="288"/>
      <c r="V554" s="287"/>
      <c r="W554" s="288"/>
      <c r="X554" s="287"/>
      <c r="Y554" s="288"/>
      <c r="Z554" s="287"/>
      <c r="AA554" s="288"/>
      <c r="AB554" s="287"/>
      <c r="AC554" s="288"/>
      <c r="AD554" s="287"/>
      <c r="AE554" s="288"/>
      <c r="AF554" s="287"/>
      <c r="AG554" s="288"/>
      <c r="AH554" s="287"/>
      <c r="AI554" s="288"/>
      <c r="AJ554" s="287"/>
      <c r="AK554" s="288"/>
      <c r="AL554" s="287"/>
      <c r="AM554" s="288"/>
      <c r="AN554" s="287"/>
      <c r="AO554" s="288"/>
      <c r="AP554" s="287"/>
      <c r="AQ554" s="288"/>
      <c r="AR554" s="287"/>
      <c r="AS554" s="288"/>
      <c r="AT554" s="287"/>
      <c r="AU554" s="288"/>
      <c r="AV554" s="287"/>
      <c r="AW554" s="288"/>
      <c r="AX554" s="287"/>
      <c r="AY554" s="31"/>
      <c r="BA554" s="76" t="str">
        <f t="shared" si="450"/>
        <v/>
      </c>
      <c r="BC554" s="76" t="str">
        <f>IF('Stock List'!$K554="", "", 'Stock List'!$K554)</f>
        <v/>
      </c>
      <c r="BE554" s="106">
        <f>IFERROR(ROUND(((INDEX('Stock List'!$M$11:$M$1010, MATCH(L554, 'Stock List'!$K$11:$K$1010, 0))/INDEX('Stock List'!$L$11:$L$1010, MATCH(L554, 'Stock List'!$K$11:$K$1010, 0)))*K554), 2), 0)</f>
        <v>0</v>
      </c>
      <c r="BF554" s="20"/>
      <c r="BG554" s="20">
        <f>IFERROR(ROUND(((INDEX('Stock List'!$M$11:$M$1010, MATCH(N554, 'Stock List'!$K$11:$K$1010, 0))/INDEX('Stock List'!$L$11:$L$1010, MATCH(N554, 'Stock List'!$K$11:$K$1010, 0)))*M554), 2), 0)</f>
        <v>0</v>
      </c>
      <c r="BH554" s="20"/>
      <c r="BI554" s="20">
        <f>IFERROR(ROUND(((INDEX('Stock List'!$M$11:$M$1010, MATCH(P554, 'Stock List'!$K$11:$K$1010, 0))/INDEX('Stock List'!$L$11:$L$1010, MATCH(P554, 'Stock List'!$K$11:$K$1010, 0)))*O554), 2), 0)</f>
        <v>0</v>
      </c>
      <c r="BJ554" s="20"/>
      <c r="BK554" s="20">
        <f>IFERROR(ROUND(((INDEX('Stock List'!$M$11:$M$1010, MATCH(R554, 'Stock List'!$K$11:$K$1010, 0))/INDEX('Stock List'!$L$11:$L$1010, MATCH(R554, 'Stock List'!$K$11:$K$1010, 0)))*Q554), 2), 0)</f>
        <v>0</v>
      </c>
      <c r="BL554" s="20"/>
      <c r="BM554" s="20">
        <f>IFERROR(ROUND(((INDEX('Stock List'!$M$11:$M$1010, MATCH(T554, 'Stock List'!$K$11:$K$1010, 0))/INDEX('Stock List'!$L$11:$L$1010, MATCH(T554, 'Stock List'!$K$11:$K$1010, 0)))*S554), 2), 0)</f>
        <v>0</v>
      </c>
      <c r="BN554" s="20"/>
      <c r="BO554" s="20">
        <f>IFERROR(ROUND(((INDEX('Stock List'!$M$11:$M$1010, MATCH(V554, 'Stock List'!$K$11:$K$1010, 0))/INDEX('Stock List'!$L$11:$L$1010, MATCH(V554, 'Stock List'!$K$11:$K$1010, 0)))*U554), 2), 0)</f>
        <v>0</v>
      </c>
      <c r="BP554" s="20"/>
      <c r="BQ554" s="20">
        <f>IFERROR(ROUND(((INDEX('Stock List'!$M$11:$M$1010, MATCH(X554, 'Stock List'!$K$11:$K$1010, 0))/INDEX('Stock List'!$L$11:$L$1010, MATCH(X554, 'Stock List'!$K$11:$K$1010, 0)))*W554), 2), 0)</f>
        <v>0</v>
      </c>
      <c r="BR554" s="20"/>
      <c r="BS554" s="20">
        <f>IFERROR(ROUND(((INDEX('Stock List'!$M$11:$M$1010, MATCH(Z554, 'Stock List'!$K$11:$K$1010, 0))/INDEX('Stock List'!$L$11:$L$1010, MATCH(Z554, 'Stock List'!$K$11:$K$1010, 0)))*Y554), 2), 0)</f>
        <v>0</v>
      </c>
      <c r="BT554" s="20"/>
      <c r="BU554" s="20">
        <f>IFERROR(ROUND(((INDEX('Stock List'!$M$11:$M$1010, MATCH(AB554, 'Stock List'!$K$11:$K$1010, 0))/INDEX('Stock List'!$L$11:$L$1010, MATCH(AB554, 'Stock List'!$K$11:$K$1010, 0)))*AA554), 2), 0)</f>
        <v>0</v>
      </c>
      <c r="BV554" s="20"/>
      <c r="BW554" s="20">
        <f>IFERROR(ROUND(((INDEX('Stock List'!$M$11:$M$1010, MATCH(AD554, 'Stock List'!$K$11:$K$1010, 0))/INDEX('Stock List'!$L$11:$L$1010, MATCH(AD554, 'Stock List'!$K$11:$K$1010, 0)))*AC554), 2), 0)</f>
        <v>0</v>
      </c>
      <c r="BX554" s="20"/>
      <c r="BY554" s="20">
        <f>IFERROR(ROUND(((INDEX('Stock List'!$M$11:$M$1010, MATCH(AF554, 'Stock List'!$K$11:$K$1010, 0))/INDEX('Stock List'!$L$11:$L$1010, MATCH(AF554, 'Stock List'!$K$11:$K$1010, 0)))*AE554), 2), 0)</f>
        <v>0</v>
      </c>
      <c r="BZ554" s="20"/>
      <c r="CA554" s="20">
        <f>IFERROR(ROUND(((INDEX('Stock List'!$M$11:$M$1010, MATCH(AH554, 'Stock List'!$K$11:$K$1010, 0))/INDEX('Stock List'!$L$11:$L$1010, MATCH(AH554, 'Stock List'!$K$11:$K$1010, 0)))*AG554), 2), 0)</f>
        <v>0</v>
      </c>
      <c r="CB554" s="20"/>
      <c r="CC554" s="20">
        <f>IFERROR(ROUND(((INDEX('Stock List'!$M$11:$M$1010, MATCH(AJ554, 'Stock List'!$K$11:$K$1010, 0))/INDEX('Stock List'!$L$11:$L$1010, MATCH(AJ554, 'Stock List'!$K$11:$K$1010, 0)))*AI554), 2), 0)</f>
        <v>0</v>
      </c>
      <c r="CD554" s="20"/>
      <c r="CE554" s="20">
        <f>IFERROR(ROUND(((INDEX('Stock List'!$M$11:$M$1010, MATCH(AL554, 'Stock List'!$K$11:$K$1010, 0))/INDEX('Stock List'!$L$11:$L$1010, MATCH(AL554, 'Stock List'!$K$11:$K$1010, 0)))*AK554), 2), 0)</f>
        <v>0</v>
      </c>
      <c r="CF554" s="20"/>
      <c r="CG554" s="20">
        <f>IFERROR(ROUND(((INDEX('Stock List'!$M$11:$M$1010, MATCH(AN554, 'Stock List'!$K$11:$K$1010, 0))/INDEX('Stock List'!$L$11:$L$1010, MATCH(AN554, 'Stock List'!$K$11:$K$1010, 0)))*AM554), 2), 0)</f>
        <v>0</v>
      </c>
      <c r="CH554" s="20"/>
      <c r="CI554" s="20">
        <f>IFERROR(ROUND(((INDEX('Stock List'!$M$11:$M$1010, MATCH(AP554, 'Stock List'!$K$11:$K$1010, 0))/INDEX('Stock List'!$L$11:$L$1010, MATCH(AP554, 'Stock List'!$K$11:$K$1010, 0)))*AO554), 2), 0)</f>
        <v>0</v>
      </c>
      <c r="CJ554" s="20"/>
      <c r="CK554" s="20">
        <f>IFERROR(ROUND(((INDEX('Stock List'!$M$11:$M$1010, MATCH(AR554, 'Stock List'!$K$11:$K$1010, 0))/INDEX('Stock List'!$L$11:$L$1010, MATCH(AR554, 'Stock List'!$K$11:$K$1010, 0)))*AQ554), 2), 0)</f>
        <v>0</v>
      </c>
      <c r="CL554" s="20"/>
      <c r="CM554" s="20">
        <f>IFERROR(ROUND(((INDEX('Stock List'!$M$11:$M$1010, MATCH(AT554, 'Stock List'!$K$11:$K$1010, 0))/INDEX('Stock List'!$L$11:$L$1010, MATCH(AT554, 'Stock List'!$K$11:$K$1010, 0)))*AS554), 2), 0)</f>
        <v>0</v>
      </c>
      <c r="CN554" s="20"/>
      <c r="CO554" s="20">
        <f>IFERROR(ROUND(((INDEX('Stock List'!$M$11:$M$1010, MATCH(AV554, 'Stock List'!$K$11:$K$1010, 0))/INDEX('Stock List'!$L$11:$L$1010, MATCH(AV554, 'Stock List'!$K$11:$K$1010, 0)))*AU554), 2), 0)</f>
        <v>0</v>
      </c>
      <c r="CP554" s="20"/>
      <c r="CQ554" s="20">
        <f>IFERROR(ROUND(((INDEX('Stock List'!$M$11:$M$1010, MATCH(AX554, 'Stock List'!$K$11:$K$1010, 0))/INDEX('Stock List'!$L$11:$L$1010, MATCH(AX554, 'Stock List'!$K$11:$K$1010, 0)))*AW554), 2), 0)</f>
        <v>0</v>
      </c>
      <c r="CR554" s="22"/>
      <c r="CT554" s="106" t="str">
        <f t="shared" si="451"/>
        <v/>
      </c>
      <c r="CU554" s="22" t="str">
        <f t="shared" si="452"/>
        <v/>
      </c>
      <c r="CX554" s="106" t="str">
        <f t="shared" si="453"/>
        <v/>
      </c>
      <c r="CY554" s="20" t="str">
        <f t="shared" si="454"/>
        <v/>
      </c>
      <c r="CZ554" s="22" t="str">
        <f t="shared" si="455"/>
        <v/>
      </c>
      <c r="DB554" s="76" t="str">
        <f>IF($H554="", "", COUNTIF($G$11:$G$1010, "&gt;"&amp;$G554)+1+COUNTIF($G$11:$G554, $G554)-1)</f>
        <v/>
      </c>
      <c r="DC554" s="76" t="str">
        <f>IF($H554="", "", COUNTIF($CZ$11:$CZ$1010, "&gt;"&amp;$CZ554)+1+COUNTIF($CZ$11:$CZ554, $CZ554)-1)</f>
        <v/>
      </c>
      <c r="DE554" s="147" t="str">
        <f t="shared" si="456"/>
        <v/>
      </c>
      <c r="DF554" s="148"/>
      <c r="DG554" s="19" t="str">
        <f t="shared" si="457"/>
        <v/>
      </c>
      <c r="DH554" s="153" t="str">
        <f t="shared" si="458"/>
        <v/>
      </c>
      <c r="DI554" s="19" t="str">
        <f t="shared" si="410"/>
        <v/>
      </c>
      <c r="DJ554" s="153" t="str">
        <f t="shared" si="411"/>
        <v/>
      </c>
      <c r="DK554" s="19" t="str">
        <f t="shared" si="412"/>
        <v/>
      </c>
      <c r="DL554" s="153" t="str">
        <f t="shared" si="413"/>
        <v/>
      </c>
      <c r="DM554" s="19" t="str">
        <f t="shared" si="414"/>
        <v/>
      </c>
      <c r="DN554" s="153" t="str">
        <f t="shared" si="415"/>
        <v/>
      </c>
      <c r="DO554" s="19" t="str">
        <f t="shared" si="416"/>
        <v/>
      </c>
      <c r="DP554" s="153" t="str">
        <f t="shared" si="417"/>
        <v/>
      </c>
      <c r="DQ554" s="19" t="str">
        <f t="shared" si="418"/>
        <v/>
      </c>
      <c r="DR554" s="153" t="str">
        <f t="shared" si="419"/>
        <v/>
      </c>
      <c r="DS554" s="19" t="str">
        <f t="shared" si="420"/>
        <v/>
      </c>
      <c r="DT554" s="153" t="str">
        <f t="shared" si="421"/>
        <v/>
      </c>
      <c r="DU554" s="19" t="str">
        <f t="shared" si="422"/>
        <v/>
      </c>
      <c r="DV554" s="153" t="str">
        <f t="shared" si="423"/>
        <v/>
      </c>
      <c r="DW554" s="19" t="str">
        <f t="shared" si="424"/>
        <v/>
      </c>
      <c r="DX554" s="153" t="str">
        <f t="shared" si="425"/>
        <v/>
      </c>
      <c r="DY554" s="19" t="str">
        <f t="shared" si="426"/>
        <v/>
      </c>
      <c r="DZ554" s="153" t="str">
        <f t="shared" si="427"/>
        <v/>
      </c>
      <c r="EA554" s="19" t="str">
        <f t="shared" si="428"/>
        <v/>
      </c>
      <c r="EB554" s="153" t="str">
        <f t="shared" si="429"/>
        <v/>
      </c>
      <c r="EC554" s="19" t="str">
        <f t="shared" si="430"/>
        <v/>
      </c>
      <c r="ED554" s="153" t="str">
        <f t="shared" si="431"/>
        <v/>
      </c>
      <c r="EE554" s="19" t="str">
        <f t="shared" si="432"/>
        <v/>
      </c>
      <c r="EF554" s="153" t="str">
        <f t="shared" si="433"/>
        <v/>
      </c>
      <c r="EG554" s="19" t="str">
        <f t="shared" si="434"/>
        <v/>
      </c>
      <c r="EH554" s="153" t="str">
        <f t="shared" si="435"/>
        <v/>
      </c>
      <c r="EI554" s="19" t="str">
        <f t="shared" si="436"/>
        <v/>
      </c>
      <c r="EJ554" s="153" t="str">
        <f t="shared" si="437"/>
        <v/>
      </c>
      <c r="EK554" s="19" t="str">
        <f t="shared" si="438"/>
        <v/>
      </c>
      <c r="EL554" s="153" t="str">
        <f t="shared" si="439"/>
        <v/>
      </c>
      <c r="EM554" s="19" t="str">
        <f t="shared" si="440"/>
        <v/>
      </c>
      <c r="EN554" s="153" t="str">
        <f t="shared" si="441"/>
        <v/>
      </c>
      <c r="EO554" s="19" t="str">
        <f t="shared" si="442"/>
        <v/>
      </c>
      <c r="EP554" s="153" t="str">
        <f t="shared" si="443"/>
        <v/>
      </c>
      <c r="EQ554" s="19" t="str">
        <f t="shared" si="444"/>
        <v/>
      </c>
      <c r="ER554" s="153" t="str">
        <f t="shared" si="445"/>
        <v/>
      </c>
      <c r="ES554" s="19" t="str">
        <f t="shared" si="446"/>
        <v/>
      </c>
      <c r="ET554" s="153" t="str">
        <f t="shared" si="447"/>
        <v/>
      </c>
    </row>
    <row r="555" spans="1:150" x14ac:dyDescent="0.25">
      <c r="A555" s="31"/>
      <c r="B555" s="91" t="str">
        <f t="shared" si="448"/>
        <v/>
      </c>
      <c r="C555" s="20" t="str">
        <f t="shared" si="408"/>
        <v/>
      </c>
      <c r="D555" s="97" t="str">
        <f t="shared" si="409"/>
        <v/>
      </c>
      <c r="E555" s="62" t="str">
        <f t="shared" si="449"/>
        <v/>
      </c>
      <c r="F555" s="31"/>
      <c r="G555" s="282"/>
      <c r="H555" s="283"/>
      <c r="I555" s="284"/>
      <c r="J555" s="285"/>
      <c r="K555" s="286"/>
      <c r="L555" s="287"/>
      <c r="M555" s="288"/>
      <c r="N555" s="287"/>
      <c r="O555" s="288"/>
      <c r="P555" s="287"/>
      <c r="Q555" s="288"/>
      <c r="R555" s="287"/>
      <c r="S555" s="288"/>
      <c r="T555" s="287"/>
      <c r="U555" s="288"/>
      <c r="V555" s="287"/>
      <c r="W555" s="288"/>
      <c r="X555" s="287"/>
      <c r="Y555" s="288"/>
      <c r="Z555" s="287"/>
      <c r="AA555" s="288"/>
      <c r="AB555" s="287"/>
      <c r="AC555" s="288"/>
      <c r="AD555" s="287"/>
      <c r="AE555" s="288"/>
      <c r="AF555" s="287"/>
      <c r="AG555" s="288"/>
      <c r="AH555" s="287"/>
      <c r="AI555" s="288"/>
      <c r="AJ555" s="287"/>
      <c r="AK555" s="288"/>
      <c r="AL555" s="287"/>
      <c r="AM555" s="288"/>
      <c r="AN555" s="287"/>
      <c r="AO555" s="288"/>
      <c r="AP555" s="287"/>
      <c r="AQ555" s="288"/>
      <c r="AR555" s="287"/>
      <c r="AS555" s="288"/>
      <c r="AT555" s="287"/>
      <c r="AU555" s="288"/>
      <c r="AV555" s="287"/>
      <c r="AW555" s="288"/>
      <c r="AX555" s="287"/>
      <c r="AY555" s="31"/>
      <c r="BA555" s="76" t="str">
        <f t="shared" si="450"/>
        <v/>
      </c>
      <c r="BC555" s="76" t="str">
        <f>IF('Stock List'!$K555="", "", 'Stock List'!$K555)</f>
        <v/>
      </c>
      <c r="BE555" s="106">
        <f>IFERROR(ROUND(((INDEX('Stock List'!$M$11:$M$1010, MATCH(L555, 'Stock List'!$K$11:$K$1010, 0))/INDEX('Stock List'!$L$11:$L$1010, MATCH(L555, 'Stock List'!$K$11:$K$1010, 0)))*K555), 2), 0)</f>
        <v>0</v>
      </c>
      <c r="BF555" s="20"/>
      <c r="BG555" s="20">
        <f>IFERROR(ROUND(((INDEX('Stock List'!$M$11:$M$1010, MATCH(N555, 'Stock List'!$K$11:$K$1010, 0))/INDEX('Stock List'!$L$11:$L$1010, MATCH(N555, 'Stock List'!$K$11:$K$1010, 0)))*M555), 2), 0)</f>
        <v>0</v>
      </c>
      <c r="BH555" s="20"/>
      <c r="BI555" s="20">
        <f>IFERROR(ROUND(((INDEX('Stock List'!$M$11:$M$1010, MATCH(P555, 'Stock List'!$K$11:$K$1010, 0))/INDEX('Stock List'!$L$11:$L$1010, MATCH(P555, 'Stock List'!$K$11:$K$1010, 0)))*O555), 2), 0)</f>
        <v>0</v>
      </c>
      <c r="BJ555" s="20"/>
      <c r="BK555" s="20">
        <f>IFERROR(ROUND(((INDEX('Stock List'!$M$11:$M$1010, MATCH(R555, 'Stock List'!$K$11:$K$1010, 0))/INDEX('Stock List'!$L$11:$L$1010, MATCH(R555, 'Stock List'!$K$11:$K$1010, 0)))*Q555), 2), 0)</f>
        <v>0</v>
      </c>
      <c r="BL555" s="20"/>
      <c r="BM555" s="20">
        <f>IFERROR(ROUND(((INDEX('Stock List'!$M$11:$M$1010, MATCH(T555, 'Stock List'!$K$11:$K$1010, 0))/INDEX('Stock List'!$L$11:$L$1010, MATCH(T555, 'Stock List'!$K$11:$K$1010, 0)))*S555), 2), 0)</f>
        <v>0</v>
      </c>
      <c r="BN555" s="20"/>
      <c r="BO555" s="20">
        <f>IFERROR(ROUND(((INDEX('Stock List'!$M$11:$M$1010, MATCH(V555, 'Stock List'!$K$11:$K$1010, 0))/INDEX('Stock List'!$L$11:$L$1010, MATCH(V555, 'Stock List'!$K$11:$K$1010, 0)))*U555), 2), 0)</f>
        <v>0</v>
      </c>
      <c r="BP555" s="20"/>
      <c r="BQ555" s="20">
        <f>IFERROR(ROUND(((INDEX('Stock List'!$M$11:$M$1010, MATCH(X555, 'Stock List'!$K$11:$K$1010, 0))/INDEX('Stock List'!$L$11:$L$1010, MATCH(X555, 'Stock List'!$K$11:$K$1010, 0)))*W555), 2), 0)</f>
        <v>0</v>
      </c>
      <c r="BR555" s="20"/>
      <c r="BS555" s="20">
        <f>IFERROR(ROUND(((INDEX('Stock List'!$M$11:$M$1010, MATCH(Z555, 'Stock List'!$K$11:$K$1010, 0))/INDEX('Stock List'!$L$11:$L$1010, MATCH(Z555, 'Stock List'!$K$11:$K$1010, 0)))*Y555), 2), 0)</f>
        <v>0</v>
      </c>
      <c r="BT555" s="20"/>
      <c r="BU555" s="20">
        <f>IFERROR(ROUND(((INDEX('Stock List'!$M$11:$M$1010, MATCH(AB555, 'Stock List'!$K$11:$K$1010, 0))/INDEX('Stock List'!$L$11:$L$1010, MATCH(AB555, 'Stock List'!$K$11:$K$1010, 0)))*AA555), 2), 0)</f>
        <v>0</v>
      </c>
      <c r="BV555" s="20"/>
      <c r="BW555" s="20">
        <f>IFERROR(ROUND(((INDEX('Stock List'!$M$11:$M$1010, MATCH(AD555, 'Stock List'!$K$11:$K$1010, 0))/INDEX('Stock List'!$L$11:$L$1010, MATCH(AD555, 'Stock List'!$K$11:$K$1010, 0)))*AC555), 2), 0)</f>
        <v>0</v>
      </c>
      <c r="BX555" s="20"/>
      <c r="BY555" s="20">
        <f>IFERROR(ROUND(((INDEX('Stock List'!$M$11:$M$1010, MATCH(AF555, 'Stock List'!$K$11:$K$1010, 0))/INDEX('Stock List'!$L$11:$L$1010, MATCH(AF555, 'Stock List'!$K$11:$K$1010, 0)))*AE555), 2), 0)</f>
        <v>0</v>
      </c>
      <c r="BZ555" s="20"/>
      <c r="CA555" s="20">
        <f>IFERROR(ROUND(((INDEX('Stock List'!$M$11:$M$1010, MATCH(AH555, 'Stock List'!$K$11:$K$1010, 0))/INDEX('Stock List'!$L$11:$L$1010, MATCH(AH555, 'Stock List'!$K$11:$K$1010, 0)))*AG555), 2), 0)</f>
        <v>0</v>
      </c>
      <c r="CB555" s="20"/>
      <c r="CC555" s="20">
        <f>IFERROR(ROUND(((INDEX('Stock List'!$M$11:$M$1010, MATCH(AJ555, 'Stock List'!$K$11:$K$1010, 0))/INDEX('Stock List'!$L$11:$L$1010, MATCH(AJ555, 'Stock List'!$K$11:$K$1010, 0)))*AI555), 2), 0)</f>
        <v>0</v>
      </c>
      <c r="CD555" s="20"/>
      <c r="CE555" s="20">
        <f>IFERROR(ROUND(((INDEX('Stock List'!$M$11:$M$1010, MATCH(AL555, 'Stock List'!$K$11:$K$1010, 0))/INDEX('Stock List'!$L$11:$L$1010, MATCH(AL555, 'Stock List'!$K$11:$K$1010, 0)))*AK555), 2), 0)</f>
        <v>0</v>
      </c>
      <c r="CF555" s="20"/>
      <c r="CG555" s="20">
        <f>IFERROR(ROUND(((INDEX('Stock List'!$M$11:$M$1010, MATCH(AN555, 'Stock List'!$K$11:$K$1010, 0))/INDEX('Stock List'!$L$11:$L$1010, MATCH(AN555, 'Stock List'!$K$11:$K$1010, 0)))*AM555), 2), 0)</f>
        <v>0</v>
      </c>
      <c r="CH555" s="20"/>
      <c r="CI555" s="20">
        <f>IFERROR(ROUND(((INDEX('Stock List'!$M$11:$M$1010, MATCH(AP555, 'Stock List'!$K$11:$K$1010, 0))/INDEX('Stock List'!$L$11:$L$1010, MATCH(AP555, 'Stock List'!$K$11:$K$1010, 0)))*AO555), 2), 0)</f>
        <v>0</v>
      </c>
      <c r="CJ555" s="20"/>
      <c r="CK555" s="20">
        <f>IFERROR(ROUND(((INDEX('Stock List'!$M$11:$M$1010, MATCH(AR555, 'Stock List'!$K$11:$K$1010, 0))/INDEX('Stock List'!$L$11:$L$1010, MATCH(AR555, 'Stock List'!$K$11:$K$1010, 0)))*AQ555), 2), 0)</f>
        <v>0</v>
      </c>
      <c r="CL555" s="20"/>
      <c r="CM555" s="20">
        <f>IFERROR(ROUND(((INDEX('Stock List'!$M$11:$M$1010, MATCH(AT555, 'Stock List'!$K$11:$K$1010, 0))/INDEX('Stock List'!$L$11:$L$1010, MATCH(AT555, 'Stock List'!$K$11:$K$1010, 0)))*AS555), 2), 0)</f>
        <v>0</v>
      </c>
      <c r="CN555" s="20"/>
      <c r="CO555" s="20">
        <f>IFERROR(ROUND(((INDEX('Stock List'!$M$11:$M$1010, MATCH(AV555, 'Stock List'!$K$11:$K$1010, 0))/INDEX('Stock List'!$L$11:$L$1010, MATCH(AV555, 'Stock List'!$K$11:$K$1010, 0)))*AU555), 2), 0)</f>
        <v>0</v>
      </c>
      <c r="CP555" s="20"/>
      <c r="CQ555" s="20">
        <f>IFERROR(ROUND(((INDEX('Stock List'!$M$11:$M$1010, MATCH(AX555, 'Stock List'!$K$11:$K$1010, 0))/INDEX('Stock List'!$L$11:$L$1010, MATCH(AX555, 'Stock List'!$K$11:$K$1010, 0)))*AW555), 2), 0)</f>
        <v>0</v>
      </c>
      <c r="CR555" s="22"/>
      <c r="CT555" s="106" t="str">
        <f t="shared" si="451"/>
        <v/>
      </c>
      <c r="CU555" s="22" t="str">
        <f t="shared" si="452"/>
        <v/>
      </c>
      <c r="CX555" s="106" t="str">
        <f t="shared" si="453"/>
        <v/>
      </c>
      <c r="CY555" s="20" t="str">
        <f t="shared" si="454"/>
        <v/>
      </c>
      <c r="CZ555" s="22" t="str">
        <f t="shared" si="455"/>
        <v/>
      </c>
      <c r="DB555" s="76" t="str">
        <f>IF($H555="", "", COUNTIF($G$11:$G$1010, "&gt;"&amp;$G555)+1+COUNTIF($G$11:$G555, $G555)-1)</f>
        <v/>
      </c>
      <c r="DC555" s="76" t="str">
        <f>IF($H555="", "", COUNTIF($CZ$11:$CZ$1010, "&gt;"&amp;$CZ555)+1+COUNTIF($CZ$11:$CZ555, $CZ555)-1)</f>
        <v/>
      </c>
      <c r="DE555" s="147" t="str">
        <f t="shared" si="456"/>
        <v/>
      </c>
      <c r="DF555" s="148"/>
      <c r="DG555" s="19" t="str">
        <f t="shared" si="457"/>
        <v/>
      </c>
      <c r="DH555" s="153" t="str">
        <f t="shared" si="458"/>
        <v/>
      </c>
      <c r="DI555" s="19" t="str">
        <f t="shared" si="410"/>
        <v/>
      </c>
      <c r="DJ555" s="153" t="str">
        <f t="shared" si="411"/>
        <v/>
      </c>
      <c r="DK555" s="19" t="str">
        <f t="shared" si="412"/>
        <v/>
      </c>
      <c r="DL555" s="153" t="str">
        <f t="shared" si="413"/>
        <v/>
      </c>
      <c r="DM555" s="19" t="str">
        <f t="shared" si="414"/>
        <v/>
      </c>
      <c r="DN555" s="153" t="str">
        <f t="shared" si="415"/>
        <v/>
      </c>
      <c r="DO555" s="19" t="str">
        <f t="shared" si="416"/>
        <v/>
      </c>
      <c r="DP555" s="153" t="str">
        <f t="shared" si="417"/>
        <v/>
      </c>
      <c r="DQ555" s="19" t="str">
        <f t="shared" si="418"/>
        <v/>
      </c>
      <c r="DR555" s="153" t="str">
        <f t="shared" si="419"/>
        <v/>
      </c>
      <c r="DS555" s="19" t="str">
        <f t="shared" si="420"/>
        <v/>
      </c>
      <c r="DT555" s="153" t="str">
        <f t="shared" si="421"/>
        <v/>
      </c>
      <c r="DU555" s="19" t="str">
        <f t="shared" si="422"/>
        <v/>
      </c>
      <c r="DV555" s="153" t="str">
        <f t="shared" si="423"/>
        <v/>
      </c>
      <c r="DW555" s="19" t="str">
        <f t="shared" si="424"/>
        <v/>
      </c>
      <c r="DX555" s="153" t="str">
        <f t="shared" si="425"/>
        <v/>
      </c>
      <c r="DY555" s="19" t="str">
        <f t="shared" si="426"/>
        <v/>
      </c>
      <c r="DZ555" s="153" t="str">
        <f t="shared" si="427"/>
        <v/>
      </c>
      <c r="EA555" s="19" t="str">
        <f t="shared" si="428"/>
        <v/>
      </c>
      <c r="EB555" s="153" t="str">
        <f t="shared" si="429"/>
        <v/>
      </c>
      <c r="EC555" s="19" t="str">
        <f t="shared" si="430"/>
        <v/>
      </c>
      <c r="ED555" s="153" t="str">
        <f t="shared" si="431"/>
        <v/>
      </c>
      <c r="EE555" s="19" t="str">
        <f t="shared" si="432"/>
        <v/>
      </c>
      <c r="EF555" s="153" t="str">
        <f t="shared" si="433"/>
        <v/>
      </c>
      <c r="EG555" s="19" t="str">
        <f t="shared" si="434"/>
        <v/>
      </c>
      <c r="EH555" s="153" t="str">
        <f t="shared" si="435"/>
        <v/>
      </c>
      <c r="EI555" s="19" t="str">
        <f t="shared" si="436"/>
        <v/>
      </c>
      <c r="EJ555" s="153" t="str">
        <f t="shared" si="437"/>
        <v/>
      </c>
      <c r="EK555" s="19" t="str">
        <f t="shared" si="438"/>
        <v/>
      </c>
      <c r="EL555" s="153" t="str">
        <f t="shared" si="439"/>
        <v/>
      </c>
      <c r="EM555" s="19" t="str">
        <f t="shared" si="440"/>
        <v/>
      </c>
      <c r="EN555" s="153" t="str">
        <f t="shared" si="441"/>
        <v/>
      </c>
      <c r="EO555" s="19" t="str">
        <f t="shared" si="442"/>
        <v/>
      </c>
      <c r="EP555" s="153" t="str">
        <f t="shared" si="443"/>
        <v/>
      </c>
      <c r="EQ555" s="19" t="str">
        <f t="shared" si="444"/>
        <v/>
      </c>
      <c r="ER555" s="153" t="str">
        <f t="shared" si="445"/>
        <v/>
      </c>
      <c r="ES555" s="19" t="str">
        <f t="shared" si="446"/>
        <v/>
      </c>
      <c r="ET555" s="153" t="str">
        <f t="shared" si="447"/>
        <v/>
      </c>
    </row>
    <row r="556" spans="1:150" x14ac:dyDescent="0.25">
      <c r="A556" s="31"/>
      <c r="B556" s="91" t="str">
        <f t="shared" si="448"/>
        <v/>
      </c>
      <c r="C556" s="20" t="str">
        <f t="shared" si="408"/>
        <v/>
      </c>
      <c r="D556" s="97" t="str">
        <f t="shared" si="409"/>
        <v/>
      </c>
      <c r="E556" s="62" t="str">
        <f t="shared" si="449"/>
        <v/>
      </c>
      <c r="F556" s="31"/>
      <c r="G556" s="282"/>
      <c r="H556" s="283"/>
      <c r="I556" s="284"/>
      <c r="J556" s="285"/>
      <c r="K556" s="286"/>
      <c r="L556" s="287"/>
      <c r="M556" s="288"/>
      <c r="N556" s="287"/>
      <c r="O556" s="288"/>
      <c r="P556" s="287"/>
      <c r="Q556" s="288"/>
      <c r="R556" s="287"/>
      <c r="S556" s="288"/>
      <c r="T556" s="287"/>
      <c r="U556" s="288"/>
      <c r="V556" s="287"/>
      <c r="W556" s="288"/>
      <c r="X556" s="287"/>
      <c r="Y556" s="288"/>
      <c r="Z556" s="287"/>
      <c r="AA556" s="288"/>
      <c r="AB556" s="287"/>
      <c r="AC556" s="288"/>
      <c r="AD556" s="287"/>
      <c r="AE556" s="288"/>
      <c r="AF556" s="287"/>
      <c r="AG556" s="288"/>
      <c r="AH556" s="287"/>
      <c r="AI556" s="288"/>
      <c r="AJ556" s="287"/>
      <c r="AK556" s="288"/>
      <c r="AL556" s="287"/>
      <c r="AM556" s="288"/>
      <c r="AN556" s="287"/>
      <c r="AO556" s="288"/>
      <c r="AP556" s="287"/>
      <c r="AQ556" s="288"/>
      <c r="AR556" s="287"/>
      <c r="AS556" s="288"/>
      <c r="AT556" s="287"/>
      <c r="AU556" s="288"/>
      <c r="AV556" s="287"/>
      <c r="AW556" s="288"/>
      <c r="AX556" s="287"/>
      <c r="AY556" s="31"/>
      <c r="BA556" s="76" t="str">
        <f t="shared" si="450"/>
        <v/>
      </c>
      <c r="BC556" s="76" t="str">
        <f>IF('Stock List'!$K556="", "", 'Stock List'!$K556)</f>
        <v/>
      </c>
      <c r="BE556" s="106">
        <f>IFERROR(ROUND(((INDEX('Stock List'!$M$11:$M$1010, MATCH(L556, 'Stock List'!$K$11:$K$1010, 0))/INDEX('Stock List'!$L$11:$L$1010, MATCH(L556, 'Stock List'!$K$11:$K$1010, 0)))*K556), 2), 0)</f>
        <v>0</v>
      </c>
      <c r="BF556" s="20"/>
      <c r="BG556" s="20">
        <f>IFERROR(ROUND(((INDEX('Stock List'!$M$11:$M$1010, MATCH(N556, 'Stock List'!$K$11:$K$1010, 0))/INDEX('Stock List'!$L$11:$L$1010, MATCH(N556, 'Stock List'!$K$11:$K$1010, 0)))*M556), 2), 0)</f>
        <v>0</v>
      </c>
      <c r="BH556" s="20"/>
      <c r="BI556" s="20">
        <f>IFERROR(ROUND(((INDEX('Stock List'!$M$11:$M$1010, MATCH(P556, 'Stock List'!$K$11:$K$1010, 0))/INDEX('Stock List'!$L$11:$L$1010, MATCH(P556, 'Stock List'!$K$11:$K$1010, 0)))*O556), 2), 0)</f>
        <v>0</v>
      </c>
      <c r="BJ556" s="20"/>
      <c r="BK556" s="20">
        <f>IFERROR(ROUND(((INDEX('Stock List'!$M$11:$M$1010, MATCH(R556, 'Stock List'!$K$11:$K$1010, 0))/INDEX('Stock List'!$L$11:$L$1010, MATCH(R556, 'Stock List'!$K$11:$K$1010, 0)))*Q556), 2), 0)</f>
        <v>0</v>
      </c>
      <c r="BL556" s="20"/>
      <c r="BM556" s="20">
        <f>IFERROR(ROUND(((INDEX('Stock List'!$M$11:$M$1010, MATCH(T556, 'Stock List'!$K$11:$K$1010, 0))/INDEX('Stock List'!$L$11:$L$1010, MATCH(T556, 'Stock List'!$K$11:$K$1010, 0)))*S556), 2), 0)</f>
        <v>0</v>
      </c>
      <c r="BN556" s="20"/>
      <c r="BO556" s="20">
        <f>IFERROR(ROUND(((INDEX('Stock List'!$M$11:$M$1010, MATCH(V556, 'Stock List'!$K$11:$K$1010, 0))/INDEX('Stock List'!$L$11:$L$1010, MATCH(V556, 'Stock List'!$K$11:$K$1010, 0)))*U556), 2), 0)</f>
        <v>0</v>
      </c>
      <c r="BP556" s="20"/>
      <c r="BQ556" s="20">
        <f>IFERROR(ROUND(((INDEX('Stock List'!$M$11:$M$1010, MATCH(X556, 'Stock List'!$K$11:$K$1010, 0))/INDEX('Stock List'!$L$11:$L$1010, MATCH(X556, 'Stock List'!$K$11:$K$1010, 0)))*W556), 2), 0)</f>
        <v>0</v>
      </c>
      <c r="BR556" s="20"/>
      <c r="BS556" s="20">
        <f>IFERROR(ROUND(((INDEX('Stock List'!$M$11:$M$1010, MATCH(Z556, 'Stock List'!$K$11:$K$1010, 0))/INDEX('Stock List'!$L$11:$L$1010, MATCH(Z556, 'Stock List'!$K$11:$K$1010, 0)))*Y556), 2), 0)</f>
        <v>0</v>
      </c>
      <c r="BT556" s="20"/>
      <c r="BU556" s="20">
        <f>IFERROR(ROUND(((INDEX('Stock List'!$M$11:$M$1010, MATCH(AB556, 'Stock List'!$K$11:$K$1010, 0))/INDEX('Stock List'!$L$11:$L$1010, MATCH(AB556, 'Stock List'!$K$11:$K$1010, 0)))*AA556), 2), 0)</f>
        <v>0</v>
      </c>
      <c r="BV556" s="20"/>
      <c r="BW556" s="20">
        <f>IFERROR(ROUND(((INDEX('Stock List'!$M$11:$M$1010, MATCH(AD556, 'Stock List'!$K$11:$K$1010, 0))/INDEX('Stock List'!$L$11:$L$1010, MATCH(AD556, 'Stock List'!$K$11:$K$1010, 0)))*AC556), 2), 0)</f>
        <v>0</v>
      </c>
      <c r="BX556" s="20"/>
      <c r="BY556" s="20">
        <f>IFERROR(ROUND(((INDEX('Stock List'!$M$11:$M$1010, MATCH(AF556, 'Stock List'!$K$11:$K$1010, 0))/INDEX('Stock List'!$L$11:$L$1010, MATCH(AF556, 'Stock List'!$K$11:$K$1010, 0)))*AE556), 2), 0)</f>
        <v>0</v>
      </c>
      <c r="BZ556" s="20"/>
      <c r="CA556" s="20">
        <f>IFERROR(ROUND(((INDEX('Stock List'!$M$11:$M$1010, MATCH(AH556, 'Stock List'!$K$11:$K$1010, 0))/INDEX('Stock List'!$L$11:$L$1010, MATCH(AH556, 'Stock List'!$K$11:$K$1010, 0)))*AG556), 2), 0)</f>
        <v>0</v>
      </c>
      <c r="CB556" s="20"/>
      <c r="CC556" s="20">
        <f>IFERROR(ROUND(((INDEX('Stock List'!$M$11:$M$1010, MATCH(AJ556, 'Stock List'!$K$11:$K$1010, 0))/INDEX('Stock List'!$L$11:$L$1010, MATCH(AJ556, 'Stock List'!$K$11:$K$1010, 0)))*AI556), 2), 0)</f>
        <v>0</v>
      </c>
      <c r="CD556" s="20"/>
      <c r="CE556" s="20">
        <f>IFERROR(ROUND(((INDEX('Stock List'!$M$11:$M$1010, MATCH(AL556, 'Stock List'!$K$11:$K$1010, 0))/INDEX('Stock List'!$L$11:$L$1010, MATCH(AL556, 'Stock List'!$K$11:$K$1010, 0)))*AK556), 2), 0)</f>
        <v>0</v>
      </c>
      <c r="CF556" s="20"/>
      <c r="CG556" s="20">
        <f>IFERROR(ROUND(((INDEX('Stock List'!$M$11:$M$1010, MATCH(AN556, 'Stock List'!$K$11:$K$1010, 0))/INDEX('Stock List'!$L$11:$L$1010, MATCH(AN556, 'Stock List'!$K$11:$K$1010, 0)))*AM556), 2), 0)</f>
        <v>0</v>
      </c>
      <c r="CH556" s="20"/>
      <c r="CI556" s="20">
        <f>IFERROR(ROUND(((INDEX('Stock List'!$M$11:$M$1010, MATCH(AP556, 'Stock List'!$K$11:$K$1010, 0))/INDEX('Stock List'!$L$11:$L$1010, MATCH(AP556, 'Stock List'!$K$11:$K$1010, 0)))*AO556), 2), 0)</f>
        <v>0</v>
      </c>
      <c r="CJ556" s="20"/>
      <c r="CK556" s="20">
        <f>IFERROR(ROUND(((INDEX('Stock List'!$M$11:$M$1010, MATCH(AR556, 'Stock List'!$K$11:$K$1010, 0))/INDEX('Stock List'!$L$11:$L$1010, MATCH(AR556, 'Stock List'!$K$11:$K$1010, 0)))*AQ556), 2), 0)</f>
        <v>0</v>
      </c>
      <c r="CL556" s="20"/>
      <c r="CM556" s="20">
        <f>IFERROR(ROUND(((INDEX('Stock List'!$M$11:$M$1010, MATCH(AT556, 'Stock List'!$K$11:$K$1010, 0))/INDEX('Stock List'!$L$11:$L$1010, MATCH(AT556, 'Stock List'!$K$11:$K$1010, 0)))*AS556), 2), 0)</f>
        <v>0</v>
      </c>
      <c r="CN556" s="20"/>
      <c r="CO556" s="20">
        <f>IFERROR(ROUND(((INDEX('Stock List'!$M$11:$M$1010, MATCH(AV556, 'Stock List'!$K$11:$K$1010, 0))/INDEX('Stock List'!$L$11:$L$1010, MATCH(AV556, 'Stock List'!$K$11:$K$1010, 0)))*AU556), 2), 0)</f>
        <v>0</v>
      </c>
      <c r="CP556" s="20"/>
      <c r="CQ556" s="20">
        <f>IFERROR(ROUND(((INDEX('Stock List'!$M$11:$M$1010, MATCH(AX556, 'Stock List'!$K$11:$K$1010, 0))/INDEX('Stock List'!$L$11:$L$1010, MATCH(AX556, 'Stock List'!$K$11:$K$1010, 0)))*AW556), 2), 0)</f>
        <v>0</v>
      </c>
      <c r="CR556" s="22"/>
      <c r="CT556" s="106" t="str">
        <f t="shared" si="451"/>
        <v/>
      </c>
      <c r="CU556" s="22" t="str">
        <f t="shared" si="452"/>
        <v/>
      </c>
      <c r="CX556" s="106" t="str">
        <f t="shared" si="453"/>
        <v/>
      </c>
      <c r="CY556" s="20" t="str">
        <f t="shared" si="454"/>
        <v/>
      </c>
      <c r="CZ556" s="22" t="str">
        <f t="shared" si="455"/>
        <v/>
      </c>
      <c r="DB556" s="76" t="str">
        <f>IF($H556="", "", COUNTIF($G$11:$G$1010, "&gt;"&amp;$G556)+1+COUNTIF($G$11:$G556, $G556)-1)</f>
        <v/>
      </c>
      <c r="DC556" s="76" t="str">
        <f>IF($H556="", "", COUNTIF($CZ$11:$CZ$1010, "&gt;"&amp;$CZ556)+1+COUNTIF($CZ$11:$CZ556, $CZ556)-1)</f>
        <v/>
      </c>
      <c r="DE556" s="147" t="str">
        <f t="shared" si="456"/>
        <v/>
      </c>
      <c r="DF556" s="148"/>
      <c r="DG556" s="19" t="str">
        <f t="shared" si="457"/>
        <v/>
      </c>
      <c r="DH556" s="153" t="str">
        <f t="shared" si="458"/>
        <v/>
      </c>
      <c r="DI556" s="19" t="str">
        <f t="shared" si="410"/>
        <v/>
      </c>
      <c r="DJ556" s="153" t="str">
        <f t="shared" si="411"/>
        <v/>
      </c>
      <c r="DK556" s="19" t="str">
        <f t="shared" si="412"/>
        <v/>
      </c>
      <c r="DL556" s="153" t="str">
        <f t="shared" si="413"/>
        <v/>
      </c>
      <c r="DM556" s="19" t="str">
        <f t="shared" si="414"/>
        <v/>
      </c>
      <c r="DN556" s="153" t="str">
        <f t="shared" si="415"/>
        <v/>
      </c>
      <c r="DO556" s="19" t="str">
        <f t="shared" si="416"/>
        <v/>
      </c>
      <c r="DP556" s="153" t="str">
        <f t="shared" si="417"/>
        <v/>
      </c>
      <c r="DQ556" s="19" t="str">
        <f t="shared" si="418"/>
        <v/>
      </c>
      <c r="DR556" s="153" t="str">
        <f t="shared" si="419"/>
        <v/>
      </c>
      <c r="DS556" s="19" t="str">
        <f t="shared" si="420"/>
        <v/>
      </c>
      <c r="DT556" s="153" t="str">
        <f t="shared" si="421"/>
        <v/>
      </c>
      <c r="DU556" s="19" t="str">
        <f t="shared" si="422"/>
        <v/>
      </c>
      <c r="DV556" s="153" t="str">
        <f t="shared" si="423"/>
        <v/>
      </c>
      <c r="DW556" s="19" t="str">
        <f t="shared" si="424"/>
        <v/>
      </c>
      <c r="DX556" s="153" t="str">
        <f t="shared" si="425"/>
        <v/>
      </c>
      <c r="DY556" s="19" t="str">
        <f t="shared" si="426"/>
        <v/>
      </c>
      <c r="DZ556" s="153" t="str">
        <f t="shared" si="427"/>
        <v/>
      </c>
      <c r="EA556" s="19" t="str">
        <f t="shared" si="428"/>
        <v/>
      </c>
      <c r="EB556" s="153" t="str">
        <f t="shared" si="429"/>
        <v/>
      </c>
      <c r="EC556" s="19" t="str">
        <f t="shared" si="430"/>
        <v/>
      </c>
      <c r="ED556" s="153" t="str">
        <f t="shared" si="431"/>
        <v/>
      </c>
      <c r="EE556" s="19" t="str">
        <f t="shared" si="432"/>
        <v/>
      </c>
      <c r="EF556" s="153" t="str">
        <f t="shared" si="433"/>
        <v/>
      </c>
      <c r="EG556" s="19" t="str">
        <f t="shared" si="434"/>
        <v/>
      </c>
      <c r="EH556" s="153" t="str">
        <f t="shared" si="435"/>
        <v/>
      </c>
      <c r="EI556" s="19" t="str">
        <f t="shared" si="436"/>
        <v/>
      </c>
      <c r="EJ556" s="153" t="str">
        <f t="shared" si="437"/>
        <v/>
      </c>
      <c r="EK556" s="19" t="str">
        <f t="shared" si="438"/>
        <v/>
      </c>
      <c r="EL556" s="153" t="str">
        <f t="shared" si="439"/>
        <v/>
      </c>
      <c r="EM556" s="19" t="str">
        <f t="shared" si="440"/>
        <v/>
      </c>
      <c r="EN556" s="153" t="str">
        <f t="shared" si="441"/>
        <v/>
      </c>
      <c r="EO556" s="19" t="str">
        <f t="shared" si="442"/>
        <v/>
      </c>
      <c r="EP556" s="153" t="str">
        <f t="shared" si="443"/>
        <v/>
      </c>
      <c r="EQ556" s="19" t="str">
        <f t="shared" si="444"/>
        <v/>
      </c>
      <c r="ER556" s="153" t="str">
        <f t="shared" si="445"/>
        <v/>
      </c>
      <c r="ES556" s="19" t="str">
        <f t="shared" si="446"/>
        <v/>
      </c>
      <c r="ET556" s="153" t="str">
        <f t="shared" si="447"/>
        <v/>
      </c>
    </row>
    <row r="557" spans="1:150" x14ac:dyDescent="0.25">
      <c r="A557" s="31"/>
      <c r="B557" s="91" t="str">
        <f t="shared" si="448"/>
        <v/>
      </c>
      <c r="C557" s="20" t="str">
        <f t="shared" si="408"/>
        <v/>
      </c>
      <c r="D557" s="97" t="str">
        <f t="shared" si="409"/>
        <v/>
      </c>
      <c r="E557" s="62" t="str">
        <f t="shared" si="449"/>
        <v/>
      </c>
      <c r="F557" s="31"/>
      <c r="G557" s="282"/>
      <c r="H557" s="283"/>
      <c r="I557" s="284"/>
      <c r="J557" s="285"/>
      <c r="K557" s="286"/>
      <c r="L557" s="287"/>
      <c r="M557" s="288"/>
      <c r="N557" s="287"/>
      <c r="O557" s="288"/>
      <c r="P557" s="287"/>
      <c r="Q557" s="288"/>
      <c r="R557" s="287"/>
      <c r="S557" s="288"/>
      <c r="T557" s="287"/>
      <c r="U557" s="288"/>
      <c r="V557" s="287"/>
      <c r="W557" s="288"/>
      <c r="X557" s="287"/>
      <c r="Y557" s="288"/>
      <c r="Z557" s="287"/>
      <c r="AA557" s="288"/>
      <c r="AB557" s="287"/>
      <c r="AC557" s="288"/>
      <c r="AD557" s="287"/>
      <c r="AE557" s="288"/>
      <c r="AF557" s="287"/>
      <c r="AG557" s="288"/>
      <c r="AH557" s="287"/>
      <c r="AI557" s="288"/>
      <c r="AJ557" s="287"/>
      <c r="AK557" s="288"/>
      <c r="AL557" s="287"/>
      <c r="AM557" s="288"/>
      <c r="AN557" s="287"/>
      <c r="AO557" s="288"/>
      <c r="AP557" s="287"/>
      <c r="AQ557" s="288"/>
      <c r="AR557" s="287"/>
      <c r="AS557" s="288"/>
      <c r="AT557" s="287"/>
      <c r="AU557" s="288"/>
      <c r="AV557" s="287"/>
      <c r="AW557" s="288"/>
      <c r="AX557" s="287"/>
      <c r="AY557" s="31"/>
      <c r="BA557" s="76" t="str">
        <f t="shared" si="450"/>
        <v/>
      </c>
      <c r="BC557" s="76" t="str">
        <f>IF('Stock List'!$K557="", "", 'Stock List'!$K557)</f>
        <v/>
      </c>
      <c r="BE557" s="106">
        <f>IFERROR(ROUND(((INDEX('Stock List'!$M$11:$M$1010, MATCH(L557, 'Stock List'!$K$11:$K$1010, 0))/INDEX('Stock List'!$L$11:$L$1010, MATCH(L557, 'Stock List'!$K$11:$K$1010, 0)))*K557), 2), 0)</f>
        <v>0</v>
      </c>
      <c r="BF557" s="20"/>
      <c r="BG557" s="20">
        <f>IFERROR(ROUND(((INDEX('Stock List'!$M$11:$M$1010, MATCH(N557, 'Stock List'!$K$11:$K$1010, 0))/INDEX('Stock List'!$L$11:$L$1010, MATCH(N557, 'Stock List'!$K$11:$K$1010, 0)))*M557), 2), 0)</f>
        <v>0</v>
      </c>
      <c r="BH557" s="20"/>
      <c r="BI557" s="20">
        <f>IFERROR(ROUND(((INDEX('Stock List'!$M$11:$M$1010, MATCH(P557, 'Stock List'!$K$11:$K$1010, 0))/INDEX('Stock List'!$L$11:$L$1010, MATCH(P557, 'Stock List'!$K$11:$K$1010, 0)))*O557), 2), 0)</f>
        <v>0</v>
      </c>
      <c r="BJ557" s="20"/>
      <c r="BK557" s="20">
        <f>IFERROR(ROUND(((INDEX('Stock List'!$M$11:$M$1010, MATCH(R557, 'Stock List'!$K$11:$K$1010, 0))/INDEX('Stock List'!$L$11:$L$1010, MATCH(R557, 'Stock List'!$K$11:$K$1010, 0)))*Q557), 2), 0)</f>
        <v>0</v>
      </c>
      <c r="BL557" s="20"/>
      <c r="BM557" s="20">
        <f>IFERROR(ROUND(((INDEX('Stock List'!$M$11:$M$1010, MATCH(T557, 'Stock List'!$K$11:$K$1010, 0))/INDEX('Stock List'!$L$11:$L$1010, MATCH(T557, 'Stock List'!$K$11:$K$1010, 0)))*S557), 2), 0)</f>
        <v>0</v>
      </c>
      <c r="BN557" s="20"/>
      <c r="BO557" s="20">
        <f>IFERROR(ROUND(((INDEX('Stock List'!$M$11:$M$1010, MATCH(V557, 'Stock List'!$K$11:$K$1010, 0))/INDEX('Stock List'!$L$11:$L$1010, MATCH(V557, 'Stock List'!$K$11:$K$1010, 0)))*U557), 2), 0)</f>
        <v>0</v>
      </c>
      <c r="BP557" s="20"/>
      <c r="BQ557" s="20">
        <f>IFERROR(ROUND(((INDEX('Stock List'!$M$11:$M$1010, MATCH(X557, 'Stock List'!$K$11:$K$1010, 0))/INDEX('Stock List'!$L$11:$L$1010, MATCH(X557, 'Stock List'!$K$11:$K$1010, 0)))*W557), 2), 0)</f>
        <v>0</v>
      </c>
      <c r="BR557" s="20"/>
      <c r="BS557" s="20">
        <f>IFERROR(ROUND(((INDEX('Stock List'!$M$11:$M$1010, MATCH(Z557, 'Stock List'!$K$11:$K$1010, 0))/INDEX('Stock List'!$L$11:$L$1010, MATCH(Z557, 'Stock List'!$K$11:$K$1010, 0)))*Y557), 2), 0)</f>
        <v>0</v>
      </c>
      <c r="BT557" s="20"/>
      <c r="BU557" s="20">
        <f>IFERROR(ROUND(((INDEX('Stock List'!$M$11:$M$1010, MATCH(AB557, 'Stock List'!$K$11:$K$1010, 0))/INDEX('Stock List'!$L$11:$L$1010, MATCH(AB557, 'Stock List'!$K$11:$K$1010, 0)))*AA557), 2), 0)</f>
        <v>0</v>
      </c>
      <c r="BV557" s="20"/>
      <c r="BW557" s="20">
        <f>IFERROR(ROUND(((INDEX('Stock List'!$M$11:$M$1010, MATCH(AD557, 'Stock List'!$K$11:$K$1010, 0))/INDEX('Stock List'!$L$11:$L$1010, MATCH(AD557, 'Stock List'!$K$11:$K$1010, 0)))*AC557), 2), 0)</f>
        <v>0</v>
      </c>
      <c r="BX557" s="20"/>
      <c r="BY557" s="20">
        <f>IFERROR(ROUND(((INDEX('Stock List'!$M$11:$M$1010, MATCH(AF557, 'Stock List'!$K$11:$K$1010, 0))/INDEX('Stock List'!$L$11:$L$1010, MATCH(AF557, 'Stock List'!$K$11:$K$1010, 0)))*AE557), 2), 0)</f>
        <v>0</v>
      </c>
      <c r="BZ557" s="20"/>
      <c r="CA557" s="20">
        <f>IFERROR(ROUND(((INDEX('Stock List'!$M$11:$M$1010, MATCH(AH557, 'Stock List'!$K$11:$K$1010, 0))/INDEX('Stock List'!$L$11:$L$1010, MATCH(AH557, 'Stock List'!$K$11:$K$1010, 0)))*AG557), 2), 0)</f>
        <v>0</v>
      </c>
      <c r="CB557" s="20"/>
      <c r="CC557" s="20">
        <f>IFERROR(ROUND(((INDEX('Stock List'!$M$11:$M$1010, MATCH(AJ557, 'Stock List'!$K$11:$K$1010, 0))/INDEX('Stock List'!$L$11:$L$1010, MATCH(AJ557, 'Stock List'!$K$11:$K$1010, 0)))*AI557), 2), 0)</f>
        <v>0</v>
      </c>
      <c r="CD557" s="20"/>
      <c r="CE557" s="20">
        <f>IFERROR(ROUND(((INDEX('Stock List'!$M$11:$M$1010, MATCH(AL557, 'Stock List'!$K$11:$K$1010, 0))/INDEX('Stock List'!$L$11:$L$1010, MATCH(AL557, 'Stock List'!$K$11:$K$1010, 0)))*AK557), 2), 0)</f>
        <v>0</v>
      </c>
      <c r="CF557" s="20"/>
      <c r="CG557" s="20">
        <f>IFERROR(ROUND(((INDEX('Stock List'!$M$11:$M$1010, MATCH(AN557, 'Stock List'!$K$11:$K$1010, 0))/INDEX('Stock List'!$L$11:$L$1010, MATCH(AN557, 'Stock List'!$K$11:$K$1010, 0)))*AM557), 2), 0)</f>
        <v>0</v>
      </c>
      <c r="CH557" s="20"/>
      <c r="CI557" s="20">
        <f>IFERROR(ROUND(((INDEX('Stock List'!$M$11:$M$1010, MATCH(AP557, 'Stock List'!$K$11:$K$1010, 0))/INDEX('Stock List'!$L$11:$L$1010, MATCH(AP557, 'Stock List'!$K$11:$K$1010, 0)))*AO557), 2), 0)</f>
        <v>0</v>
      </c>
      <c r="CJ557" s="20"/>
      <c r="CK557" s="20">
        <f>IFERROR(ROUND(((INDEX('Stock List'!$M$11:$M$1010, MATCH(AR557, 'Stock List'!$K$11:$K$1010, 0))/INDEX('Stock List'!$L$11:$L$1010, MATCH(AR557, 'Stock List'!$K$11:$K$1010, 0)))*AQ557), 2), 0)</f>
        <v>0</v>
      </c>
      <c r="CL557" s="20"/>
      <c r="CM557" s="20">
        <f>IFERROR(ROUND(((INDEX('Stock List'!$M$11:$M$1010, MATCH(AT557, 'Stock List'!$K$11:$K$1010, 0))/INDEX('Stock List'!$L$11:$L$1010, MATCH(AT557, 'Stock List'!$K$11:$K$1010, 0)))*AS557), 2), 0)</f>
        <v>0</v>
      </c>
      <c r="CN557" s="20"/>
      <c r="CO557" s="20">
        <f>IFERROR(ROUND(((INDEX('Stock List'!$M$11:$M$1010, MATCH(AV557, 'Stock List'!$K$11:$K$1010, 0))/INDEX('Stock List'!$L$11:$L$1010, MATCH(AV557, 'Stock List'!$K$11:$K$1010, 0)))*AU557), 2), 0)</f>
        <v>0</v>
      </c>
      <c r="CP557" s="20"/>
      <c r="CQ557" s="20">
        <f>IFERROR(ROUND(((INDEX('Stock List'!$M$11:$M$1010, MATCH(AX557, 'Stock List'!$K$11:$K$1010, 0))/INDEX('Stock List'!$L$11:$L$1010, MATCH(AX557, 'Stock List'!$K$11:$K$1010, 0)))*AW557), 2), 0)</f>
        <v>0</v>
      </c>
      <c r="CR557" s="22"/>
      <c r="CT557" s="106" t="str">
        <f t="shared" si="451"/>
        <v/>
      </c>
      <c r="CU557" s="22" t="str">
        <f t="shared" si="452"/>
        <v/>
      </c>
      <c r="CX557" s="106" t="str">
        <f t="shared" si="453"/>
        <v/>
      </c>
      <c r="CY557" s="20" t="str">
        <f t="shared" si="454"/>
        <v/>
      </c>
      <c r="CZ557" s="22" t="str">
        <f t="shared" si="455"/>
        <v/>
      </c>
      <c r="DB557" s="76" t="str">
        <f>IF($H557="", "", COUNTIF($G$11:$G$1010, "&gt;"&amp;$G557)+1+COUNTIF($G$11:$G557, $G557)-1)</f>
        <v/>
      </c>
      <c r="DC557" s="76" t="str">
        <f>IF($H557="", "", COUNTIF($CZ$11:$CZ$1010, "&gt;"&amp;$CZ557)+1+COUNTIF($CZ$11:$CZ557, $CZ557)-1)</f>
        <v/>
      </c>
      <c r="DE557" s="147" t="str">
        <f t="shared" si="456"/>
        <v/>
      </c>
      <c r="DF557" s="148"/>
      <c r="DG557" s="19" t="str">
        <f t="shared" si="457"/>
        <v/>
      </c>
      <c r="DH557" s="153" t="str">
        <f t="shared" si="458"/>
        <v/>
      </c>
      <c r="DI557" s="19" t="str">
        <f t="shared" si="410"/>
        <v/>
      </c>
      <c r="DJ557" s="153" t="str">
        <f t="shared" si="411"/>
        <v/>
      </c>
      <c r="DK557" s="19" t="str">
        <f t="shared" si="412"/>
        <v/>
      </c>
      <c r="DL557" s="153" t="str">
        <f t="shared" si="413"/>
        <v/>
      </c>
      <c r="DM557" s="19" t="str">
        <f t="shared" si="414"/>
        <v/>
      </c>
      <c r="DN557" s="153" t="str">
        <f t="shared" si="415"/>
        <v/>
      </c>
      <c r="DO557" s="19" t="str">
        <f t="shared" si="416"/>
        <v/>
      </c>
      <c r="DP557" s="153" t="str">
        <f t="shared" si="417"/>
        <v/>
      </c>
      <c r="DQ557" s="19" t="str">
        <f t="shared" si="418"/>
        <v/>
      </c>
      <c r="DR557" s="153" t="str">
        <f t="shared" si="419"/>
        <v/>
      </c>
      <c r="DS557" s="19" t="str">
        <f t="shared" si="420"/>
        <v/>
      </c>
      <c r="DT557" s="153" t="str">
        <f t="shared" si="421"/>
        <v/>
      </c>
      <c r="DU557" s="19" t="str">
        <f t="shared" si="422"/>
        <v/>
      </c>
      <c r="DV557" s="153" t="str">
        <f t="shared" si="423"/>
        <v/>
      </c>
      <c r="DW557" s="19" t="str">
        <f t="shared" si="424"/>
        <v/>
      </c>
      <c r="DX557" s="153" t="str">
        <f t="shared" si="425"/>
        <v/>
      </c>
      <c r="DY557" s="19" t="str">
        <f t="shared" si="426"/>
        <v/>
      </c>
      <c r="DZ557" s="153" t="str">
        <f t="shared" si="427"/>
        <v/>
      </c>
      <c r="EA557" s="19" t="str">
        <f t="shared" si="428"/>
        <v/>
      </c>
      <c r="EB557" s="153" t="str">
        <f t="shared" si="429"/>
        <v/>
      </c>
      <c r="EC557" s="19" t="str">
        <f t="shared" si="430"/>
        <v/>
      </c>
      <c r="ED557" s="153" t="str">
        <f t="shared" si="431"/>
        <v/>
      </c>
      <c r="EE557" s="19" t="str">
        <f t="shared" si="432"/>
        <v/>
      </c>
      <c r="EF557" s="153" t="str">
        <f t="shared" si="433"/>
        <v/>
      </c>
      <c r="EG557" s="19" t="str">
        <f t="shared" si="434"/>
        <v/>
      </c>
      <c r="EH557" s="153" t="str">
        <f t="shared" si="435"/>
        <v/>
      </c>
      <c r="EI557" s="19" t="str">
        <f t="shared" si="436"/>
        <v/>
      </c>
      <c r="EJ557" s="153" t="str">
        <f t="shared" si="437"/>
        <v/>
      </c>
      <c r="EK557" s="19" t="str">
        <f t="shared" si="438"/>
        <v/>
      </c>
      <c r="EL557" s="153" t="str">
        <f t="shared" si="439"/>
        <v/>
      </c>
      <c r="EM557" s="19" t="str">
        <f t="shared" si="440"/>
        <v/>
      </c>
      <c r="EN557" s="153" t="str">
        <f t="shared" si="441"/>
        <v/>
      </c>
      <c r="EO557" s="19" t="str">
        <f t="shared" si="442"/>
        <v/>
      </c>
      <c r="EP557" s="153" t="str">
        <f t="shared" si="443"/>
        <v/>
      </c>
      <c r="EQ557" s="19" t="str">
        <f t="shared" si="444"/>
        <v/>
      </c>
      <c r="ER557" s="153" t="str">
        <f t="shared" si="445"/>
        <v/>
      </c>
      <c r="ES557" s="19" t="str">
        <f t="shared" si="446"/>
        <v/>
      </c>
      <c r="ET557" s="153" t="str">
        <f t="shared" si="447"/>
        <v/>
      </c>
    </row>
    <row r="558" spans="1:150" x14ac:dyDescent="0.25">
      <c r="A558" s="31"/>
      <c r="B558" s="91" t="str">
        <f t="shared" si="448"/>
        <v/>
      </c>
      <c r="C558" s="20" t="str">
        <f t="shared" si="408"/>
        <v/>
      </c>
      <c r="D558" s="97" t="str">
        <f t="shared" si="409"/>
        <v/>
      </c>
      <c r="E558" s="62" t="str">
        <f t="shared" si="449"/>
        <v/>
      </c>
      <c r="F558" s="31"/>
      <c r="G558" s="282"/>
      <c r="H558" s="283"/>
      <c r="I558" s="284"/>
      <c r="J558" s="285"/>
      <c r="K558" s="286"/>
      <c r="L558" s="287"/>
      <c r="M558" s="288"/>
      <c r="N558" s="287"/>
      <c r="O558" s="288"/>
      <c r="P558" s="287"/>
      <c r="Q558" s="288"/>
      <c r="R558" s="287"/>
      <c r="S558" s="288"/>
      <c r="T558" s="287"/>
      <c r="U558" s="288"/>
      <c r="V558" s="287"/>
      <c r="W558" s="288"/>
      <c r="X558" s="287"/>
      <c r="Y558" s="288"/>
      <c r="Z558" s="287"/>
      <c r="AA558" s="288"/>
      <c r="AB558" s="287"/>
      <c r="AC558" s="288"/>
      <c r="AD558" s="287"/>
      <c r="AE558" s="288"/>
      <c r="AF558" s="287"/>
      <c r="AG558" s="288"/>
      <c r="AH558" s="287"/>
      <c r="AI558" s="288"/>
      <c r="AJ558" s="287"/>
      <c r="AK558" s="288"/>
      <c r="AL558" s="287"/>
      <c r="AM558" s="288"/>
      <c r="AN558" s="287"/>
      <c r="AO558" s="288"/>
      <c r="AP558" s="287"/>
      <c r="AQ558" s="288"/>
      <c r="AR558" s="287"/>
      <c r="AS558" s="288"/>
      <c r="AT558" s="287"/>
      <c r="AU558" s="288"/>
      <c r="AV558" s="287"/>
      <c r="AW558" s="288"/>
      <c r="AX558" s="287"/>
      <c r="AY558" s="31"/>
      <c r="BA558" s="76" t="str">
        <f t="shared" si="450"/>
        <v/>
      </c>
      <c r="BC558" s="76" t="str">
        <f>IF('Stock List'!$K558="", "", 'Stock List'!$K558)</f>
        <v/>
      </c>
      <c r="BE558" s="106">
        <f>IFERROR(ROUND(((INDEX('Stock List'!$M$11:$M$1010, MATCH(L558, 'Stock List'!$K$11:$K$1010, 0))/INDEX('Stock List'!$L$11:$L$1010, MATCH(L558, 'Stock List'!$K$11:$K$1010, 0)))*K558), 2), 0)</f>
        <v>0</v>
      </c>
      <c r="BF558" s="20"/>
      <c r="BG558" s="20">
        <f>IFERROR(ROUND(((INDEX('Stock List'!$M$11:$M$1010, MATCH(N558, 'Stock List'!$K$11:$K$1010, 0))/INDEX('Stock List'!$L$11:$L$1010, MATCH(N558, 'Stock List'!$K$11:$K$1010, 0)))*M558), 2), 0)</f>
        <v>0</v>
      </c>
      <c r="BH558" s="20"/>
      <c r="BI558" s="20">
        <f>IFERROR(ROUND(((INDEX('Stock List'!$M$11:$M$1010, MATCH(P558, 'Stock List'!$K$11:$K$1010, 0))/INDEX('Stock List'!$L$11:$L$1010, MATCH(P558, 'Stock List'!$K$11:$K$1010, 0)))*O558), 2), 0)</f>
        <v>0</v>
      </c>
      <c r="BJ558" s="20"/>
      <c r="BK558" s="20">
        <f>IFERROR(ROUND(((INDEX('Stock List'!$M$11:$M$1010, MATCH(R558, 'Stock List'!$K$11:$K$1010, 0))/INDEX('Stock List'!$L$11:$L$1010, MATCH(R558, 'Stock List'!$K$11:$K$1010, 0)))*Q558), 2), 0)</f>
        <v>0</v>
      </c>
      <c r="BL558" s="20"/>
      <c r="BM558" s="20">
        <f>IFERROR(ROUND(((INDEX('Stock List'!$M$11:$M$1010, MATCH(T558, 'Stock List'!$K$11:$K$1010, 0))/INDEX('Stock List'!$L$11:$L$1010, MATCH(T558, 'Stock List'!$K$11:$K$1010, 0)))*S558), 2), 0)</f>
        <v>0</v>
      </c>
      <c r="BN558" s="20"/>
      <c r="BO558" s="20">
        <f>IFERROR(ROUND(((INDEX('Stock List'!$M$11:$M$1010, MATCH(V558, 'Stock List'!$K$11:$K$1010, 0))/INDEX('Stock List'!$L$11:$L$1010, MATCH(V558, 'Stock List'!$K$11:$K$1010, 0)))*U558), 2), 0)</f>
        <v>0</v>
      </c>
      <c r="BP558" s="20"/>
      <c r="BQ558" s="20">
        <f>IFERROR(ROUND(((INDEX('Stock List'!$M$11:$M$1010, MATCH(X558, 'Stock List'!$K$11:$K$1010, 0))/INDEX('Stock List'!$L$11:$L$1010, MATCH(X558, 'Stock List'!$K$11:$K$1010, 0)))*W558), 2), 0)</f>
        <v>0</v>
      </c>
      <c r="BR558" s="20"/>
      <c r="BS558" s="20">
        <f>IFERROR(ROUND(((INDEX('Stock List'!$M$11:$M$1010, MATCH(Z558, 'Stock List'!$K$11:$K$1010, 0))/INDEX('Stock List'!$L$11:$L$1010, MATCH(Z558, 'Stock List'!$K$11:$K$1010, 0)))*Y558), 2), 0)</f>
        <v>0</v>
      </c>
      <c r="BT558" s="20"/>
      <c r="BU558" s="20">
        <f>IFERROR(ROUND(((INDEX('Stock List'!$M$11:$M$1010, MATCH(AB558, 'Stock List'!$K$11:$K$1010, 0))/INDEX('Stock List'!$L$11:$L$1010, MATCH(AB558, 'Stock List'!$K$11:$K$1010, 0)))*AA558), 2), 0)</f>
        <v>0</v>
      </c>
      <c r="BV558" s="20"/>
      <c r="BW558" s="20">
        <f>IFERROR(ROUND(((INDEX('Stock List'!$M$11:$M$1010, MATCH(AD558, 'Stock List'!$K$11:$K$1010, 0))/INDEX('Stock List'!$L$11:$L$1010, MATCH(AD558, 'Stock List'!$K$11:$K$1010, 0)))*AC558), 2), 0)</f>
        <v>0</v>
      </c>
      <c r="BX558" s="20"/>
      <c r="BY558" s="20">
        <f>IFERROR(ROUND(((INDEX('Stock List'!$M$11:$M$1010, MATCH(AF558, 'Stock List'!$K$11:$K$1010, 0))/INDEX('Stock List'!$L$11:$L$1010, MATCH(AF558, 'Stock List'!$K$11:$K$1010, 0)))*AE558), 2), 0)</f>
        <v>0</v>
      </c>
      <c r="BZ558" s="20"/>
      <c r="CA558" s="20">
        <f>IFERROR(ROUND(((INDEX('Stock List'!$M$11:$M$1010, MATCH(AH558, 'Stock List'!$K$11:$K$1010, 0))/INDEX('Stock List'!$L$11:$L$1010, MATCH(AH558, 'Stock List'!$K$11:$K$1010, 0)))*AG558), 2), 0)</f>
        <v>0</v>
      </c>
      <c r="CB558" s="20"/>
      <c r="CC558" s="20">
        <f>IFERROR(ROUND(((INDEX('Stock List'!$M$11:$M$1010, MATCH(AJ558, 'Stock List'!$K$11:$K$1010, 0))/INDEX('Stock List'!$L$11:$L$1010, MATCH(AJ558, 'Stock List'!$K$11:$K$1010, 0)))*AI558), 2), 0)</f>
        <v>0</v>
      </c>
      <c r="CD558" s="20"/>
      <c r="CE558" s="20">
        <f>IFERROR(ROUND(((INDEX('Stock List'!$M$11:$M$1010, MATCH(AL558, 'Stock List'!$K$11:$K$1010, 0))/INDEX('Stock List'!$L$11:$L$1010, MATCH(AL558, 'Stock List'!$K$11:$K$1010, 0)))*AK558), 2), 0)</f>
        <v>0</v>
      </c>
      <c r="CF558" s="20"/>
      <c r="CG558" s="20">
        <f>IFERROR(ROUND(((INDEX('Stock List'!$M$11:$M$1010, MATCH(AN558, 'Stock List'!$K$11:$K$1010, 0))/INDEX('Stock List'!$L$11:$L$1010, MATCH(AN558, 'Stock List'!$K$11:$K$1010, 0)))*AM558), 2), 0)</f>
        <v>0</v>
      </c>
      <c r="CH558" s="20"/>
      <c r="CI558" s="20">
        <f>IFERROR(ROUND(((INDEX('Stock List'!$M$11:$M$1010, MATCH(AP558, 'Stock List'!$K$11:$K$1010, 0))/INDEX('Stock List'!$L$11:$L$1010, MATCH(AP558, 'Stock List'!$K$11:$K$1010, 0)))*AO558), 2), 0)</f>
        <v>0</v>
      </c>
      <c r="CJ558" s="20"/>
      <c r="CK558" s="20">
        <f>IFERROR(ROUND(((INDEX('Stock List'!$M$11:$M$1010, MATCH(AR558, 'Stock List'!$K$11:$K$1010, 0))/INDEX('Stock List'!$L$11:$L$1010, MATCH(AR558, 'Stock List'!$K$11:$K$1010, 0)))*AQ558), 2), 0)</f>
        <v>0</v>
      </c>
      <c r="CL558" s="20"/>
      <c r="CM558" s="20">
        <f>IFERROR(ROUND(((INDEX('Stock List'!$M$11:$M$1010, MATCH(AT558, 'Stock List'!$K$11:$K$1010, 0))/INDEX('Stock List'!$L$11:$L$1010, MATCH(AT558, 'Stock List'!$K$11:$K$1010, 0)))*AS558), 2), 0)</f>
        <v>0</v>
      </c>
      <c r="CN558" s="20"/>
      <c r="CO558" s="20">
        <f>IFERROR(ROUND(((INDEX('Stock List'!$M$11:$M$1010, MATCH(AV558, 'Stock List'!$K$11:$K$1010, 0))/INDEX('Stock List'!$L$11:$L$1010, MATCH(AV558, 'Stock List'!$K$11:$K$1010, 0)))*AU558), 2), 0)</f>
        <v>0</v>
      </c>
      <c r="CP558" s="20"/>
      <c r="CQ558" s="20">
        <f>IFERROR(ROUND(((INDEX('Stock List'!$M$11:$M$1010, MATCH(AX558, 'Stock List'!$K$11:$K$1010, 0))/INDEX('Stock List'!$L$11:$L$1010, MATCH(AX558, 'Stock List'!$K$11:$K$1010, 0)))*AW558), 2), 0)</f>
        <v>0</v>
      </c>
      <c r="CR558" s="22"/>
      <c r="CT558" s="106" t="str">
        <f t="shared" si="451"/>
        <v/>
      </c>
      <c r="CU558" s="22" t="str">
        <f t="shared" si="452"/>
        <v/>
      </c>
      <c r="CX558" s="106" t="str">
        <f t="shared" si="453"/>
        <v/>
      </c>
      <c r="CY558" s="20" t="str">
        <f t="shared" si="454"/>
        <v/>
      </c>
      <c r="CZ558" s="22" t="str">
        <f t="shared" si="455"/>
        <v/>
      </c>
      <c r="DB558" s="76" t="str">
        <f>IF($H558="", "", COUNTIF($G$11:$G$1010, "&gt;"&amp;$G558)+1+COUNTIF($G$11:$G558, $G558)-1)</f>
        <v/>
      </c>
      <c r="DC558" s="76" t="str">
        <f>IF($H558="", "", COUNTIF($CZ$11:$CZ$1010, "&gt;"&amp;$CZ558)+1+COUNTIF($CZ$11:$CZ558, $CZ558)-1)</f>
        <v/>
      </c>
      <c r="DE558" s="147" t="str">
        <f t="shared" si="456"/>
        <v/>
      </c>
      <c r="DF558" s="148"/>
      <c r="DG558" s="19" t="str">
        <f t="shared" si="457"/>
        <v/>
      </c>
      <c r="DH558" s="153" t="str">
        <f t="shared" si="458"/>
        <v/>
      </c>
      <c r="DI558" s="19" t="str">
        <f t="shared" si="410"/>
        <v/>
      </c>
      <c r="DJ558" s="153" t="str">
        <f t="shared" si="411"/>
        <v/>
      </c>
      <c r="DK558" s="19" t="str">
        <f t="shared" si="412"/>
        <v/>
      </c>
      <c r="DL558" s="153" t="str">
        <f t="shared" si="413"/>
        <v/>
      </c>
      <c r="DM558" s="19" t="str">
        <f t="shared" si="414"/>
        <v/>
      </c>
      <c r="DN558" s="153" t="str">
        <f t="shared" si="415"/>
        <v/>
      </c>
      <c r="DO558" s="19" t="str">
        <f t="shared" si="416"/>
        <v/>
      </c>
      <c r="DP558" s="153" t="str">
        <f t="shared" si="417"/>
        <v/>
      </c>
      <c r="DQ558" s="19" t="str">
        <f t="shared" si="418"/>
        <v/>
      </c>
      <c r="DR558" s="153" t="str">
        <f t="shared" si="419"/>
        <v/>
      </c>
      <c r="DS558" s="19" t="str">
        <f t="shared" si="420"/>
        <v/>
      </c>
      <c r="DT558" s="153" t="str">
        <f t="shared" si="421"/>
        <v/>
      </c>
      <c r="DU558" s="19" t="str">
        <f t="shared" si="422"/>
        <v/>
      </c>
      <c r="DV558" s="153" t="str">
        <f t="shared" si="423"/>
        <v/>
      </c>
      <c r="DW558" s="19" t="str">
        <f t="shared" si="424"/>
        <v/>
      </c>
      <c r="DX558" s="153" t="str">
        <f t="shared" si="425"/>
        <v/>
      </c>
      <c r="DY558" s="19" t="str">
        <f t="shared" si="426"/>
        <v/>
      </c>
      <c r="DZ558" s="153" t="str">
        <f t="shared" si="427"/>
        <v/>
      </c>
      <c r="EA558" s="19" t="str">
        <f t="shared" si="428"/>
        <v/>
      </c>
      <c r="EB558" s="153" t="str">
        <f t="shared" si="429"/>
        <v/>
      </c>
      <c r="EC558" s="19" t="str">
        <f t="shared" si="430"/>
        <v/>
      </c>
      <c r="ED558" s="153" t="str">
        <f t="shared" si="431"/>
        <v/>
      </c>
      <c r="EE558" s="19" t="str">
        <f t="shared" si="432"/>
        <v/>
      </c>
      <c r="EF558" s="153" t="str">
        <f t="shared" si="433"/>
        <v/>
      </c>
      <c r="EG558" s="19" t="str">
        <f t="shared" si="434"/>
        <v/>
      </c>
      <c r="EH558" s="153" t="str">
        <f t="shared" si="435"/>
        <v/>
      </c>
      <c r="EI558" s="19" t="str">
        <f t="shared" si="436"/>
        <v/>
      </c>
      <c r="EJ558" s="153" t="str">
        <f t="shared" si="437"/>
        <v/>
      </c>
      <c r="EK558" s="19" t="str">
        <f t="shared" si="438"/>
        <v/>
      </c>
      <c r="EL558" s="153" t="str">
        <f t="shared" si="439"/>
        <v/>
      </c>
      <c r="EM558" s="19" t="str">
        <f t="shared" si="440"/>
        <v/>
      </c>
      <c r="EN558" s="153" t="str">
        <f t="shared" si="441"/>
        <v/>
      </c>
      <c r="EO558" s="19" t="str">
        <f t="shared" si="442"/>
        <v/>
      </c>
      <c r="EP558" s="153" t="str">
        <f t="shared" si="443"/>
        <v/>
      </c>
      <c r="EQ558" s="19" t="str">
        <f t="shared" si="444"/>
        <v/>
      </c>
      <c r="ER558" s="153" t="str">
        <f t="shared" si="445"/>
        <v/>
      </c>
      <c r="ES558" s="19" t="str">
        <f t="shared" si="446"/>
        <v/>
      </c>
      <c r="ET558" s="153" t="str">
        <f t="shared" si="447"/>
        <v/>
      </c>
    </row>
    <row r="559" spans="1:150" x14ac:dyDescent="0.25">
      <c r="A559" s="31"/>
      <c r="B559" s="91" t="str">
        <f t="shared" si="448"/>
        <v/>
      </c>
      <c r="C559" s="20" t="str">
        <f t="shared" si="408"/>
        <v/>
      </c>
      <c r="D559" s="97" t="str">
        <f t="shared" si="409"/>
        <v/>
      </c>
      <c r="E559" s="62" t="str">
        <f t="shared" si="449"/>
        <v/>
      </c>
      <c r="F559" s="31"/>
      <c r="G559" s="282"/>
      <c r="H559" s="283"/>
      <c r="I559" s="284"/>
      <c r="J559" s="285"/>
      <c r="K559" s="286"/>
      <c r="L559" s="287"/>
      <c r="M559" s="288"/>
      <c r="N559" s="287"/>
      <c r="O559" s="288"/>
      <c r="P559" s="287"/>
      <c r="Q559" s="288"/>
      <c r="R559" s="287"/>
      <c r="S559" s="288"/>
      <c r="T559" s="287"/>
      <c r="U559" s="288"/>
      <c r="V559" s="287"/>
      <c r="W559" s="288"/>
      <c r="X559" s="287"/>
      <c r="Y559" s="288"/>
      <c r="Z559" s="287"/>
      <c r="AA559" s="288"/>
      <c r="AB559" s="287"/>
      <c r="AC559" s="288"/>
      <c r="AD559" s="287"/>
      <c r="AE559" s="288"/>
      <c r="AF559" s="287"/>
      <c r="AG559" s="288"/>
      <c r="AH559" s="287"/>
      <c r="AI559" s="288"/>
      <c r="AJ559" s="287"/>
      <c r="AK559" s="288"/>
      <c r="AL559" s="287"/>
      <c r="AM559" s="288"/>
      <c r="AN559" s="287"/>
      <c r="AO559" s="288"/>
      <c r="AP559" s="287"/>
      <c r="AQ559" s="288"/>
      <c r="AR559" s="287"/>
      <c r="AS559" s="288"/>
      <c r="AT559" s="287"/>
      <c r="AU559" s="288"/>
      <c r="AV559" s="287"/>
      <c r="AW559" s="288"/>
      <c r="AX559" s="287"/>
      <c r="AY559" s="31"/>
      <c r="BA559" s="76" t="str">
        <f t="shared" si="450"/>
        <v/>
      </c>
      <c r="BC559" s="76" t="str">
        <f>IF('Stock List'!$K559="", "", 'Stock List'!$K559)</f>
        <v/>
      </c>
      <c r="BE559" s="106">
        <f>IFERROR(ROUND(((INDEX('Stock List'!$M$11:$M$1010, MATCH(L559, 'Stock List'!$K$11:$K$1010, 0))/INDEX('Stock List'!$L$11:$L$1010, MATCH(L559, 'Stock List'!$K$11:$K$1010, 0)))*K559), 2), 0)</f>
        <v>0</v>
      </c>
      <c r="BF559" s="20"/>
      <c r="BG559" s="20">
        <f>IFERROR(ROUND(((INDEX('Stock List'!$M$11:$M$1010, MATCH(N559, 'Stock List'!$K$11:$K$1010, 0))/INDEX('Stock List'!$L$11:$L$1010, MATCH(N559, 'Stock List'!$K$11:$K$1010, 0)))*M559), 2), 0)</f>
        <v>0</v>
      </c>
      <c r="BH559" s="20"/>
      <c r="BI559" s="20">
        <f>IFERROR(ROUND(((INDEX('Stock List'!$M$11:$M$1010, MATCH(P559, 'Stock List'!$K$11:$K$1010, 0))/INDEX('Stock List'!$L$11:$L$1010, MATCH(P559, 'Stock List'!$K$11:$K$1010, 0)))*O559), 2), 0)</f>
        <v>0</v>
      </c>
      <c r="BJ559" s="20"/>
      <c r="BK559" s="20">
        <f>IFERROR(ROUND(((INDEX('Stock List'!$M$11:$M$1010, MATCH(R559, 'Stock List'!$K$11:$K$1010, 0))/INDEX('Stock List'!$L$11:$L$1010, MATCH(R559, 'Stock List'!$K$11:$K$1010, 0)))*Q559), 2), 0)</f>
        <v>0</v>
      </c>
      <c r="BL559" s="20"/>
      <c r="BM559" s="20">
        <f>IFERROR(ROUND(((INDEX('Stock List'!$M$11:$M$1010, MATCH(T559, 'Stock List'!$K$11:$K$1010, 0))/INDEX('Stock List'!$L$11:$L$1010, MATCH(T559, 'Stock List'!$K$11:$K$1010, 0)))*S559), 2), 0)</f>
        <v>0</v>
      </c>
      <c r="BN559" s="20"/>
      <c r="BO559" s="20">
        <f>IFERROR(ROUND(((INDEX('Stock List'!$M$11:$M$1010, MATCH(V559, 'Stock List'!$K$11:$K$1010, 0))/INDEX('Stock List'!$L$11:$L$1010, MATCH(V559, 'Stock List'!$K$11:$K$1010, 0)))*U559), 2), 0)</f>
        <v>0</v>
      </c>
      <c r="BP559" s="20"/>
      <c r="BQ559" s="20">
        <f>IFERROR(ROUND(((INDEX('Stock List'!$M$11:$M$1010, MATCH(X559, 'Stock List'!$K$11:$K$1010, 0))/INDEX('Stock List'!$L$11:$L$1010, MATCH(X559, 'Stock List'!$K$11:$K$1010, 0)))*W559), 2), 0)</f>
        <v>0</v>
      </c>
      <c r="BR559" s="20"/>
      <c r="BS559" s="20">
        <f>IFERROR(ROUND(((INDEX('Stock List'!$M$11:$M$1010, MATCH(Z559, 'Stock List'!$K$11:$K$1010, 0))/INDEX('Stock List'!$L$11:$L$1010, MATCH(Z559, 'Stock List'!$K$11:$K$1010, 0)))*Y559), 2), 0)</f>
        <v>0</v>
      </c>
      <c r="BT559" s="20"/>
      <c r="BU559" s="20">
        <f>IFERROR(ROUND(((INDEX('Stock List'!$M$11:$M$1010, MATCH(AB559, 'Stock List'!$K$11:$K$1010, 0))/INDEX('Stock List'!$L$11:$L$1010, MATCH(AB559, 'Stock List'!$K$11:$K$1010, 0)))*AA559), 2), 0)</f>
        <v>0</v>
      </c>
      <c r="BV559" s="20"/>
      <c r="BW559" s="20">
        <f>IFERROR(ROUND(((INDEX('Stock List'!$M$11:$M$1010, MATCH(AD559, 'Stock List'!$K$11:$K$1010, 0))/INDEX('Stock List'!$L$11:$L$1010, MATCH(AD559, 'Stock List'!$K$11:$K$1010, 0)))*AC559), 2), 0)</f>
        <v>0</v>
      </c>
      <c r="BX559" s="20"/>
      <c r="BY559" s="20">
        <f>IFERROR(ROUND(((INDEX('Stock List'!$M$11:$M$1010, MATCH(AF559, 'Stock List'!$K$11:$K$1010, 0))/INDEX('Stock List'!$L$11:$L$1010, MATCH(AF559, 'Stock List'!$K$11:$K$1010, 0)))*AE559), 2), 0)</f>
        <v>0</v>
      </c>
      <c r="BZ559" s="20"/>
      <c r="CA559" s="20">
        <f>IFERROR(ROUND(((INDEX('Stock List'!$M$11:$M$1010, MATCH(AH559, 'Stock List'!$K$11:$K$1010, 0))/INDEX('Stock List'!$L$11:$L$1010, MATCH(AH559, 'Stock List'!$K$11:$K$1010, 0)))*AG559), 2), 0)</f>
        <v>0</v>
      </c>
      <c r="CB559" s="20"/>
      <c r="CC559" s="20">
        <f>IFERROR(ROUND(((INDEX('Stock List'!$M$11:$M$1010, MATCH(AJ559, 'Stock List'!$K$11:$K$1010, 0))/INDEX('Stock List'!$L$11:$L$1010, MATCH(AJ559, 'Stock List'!$K$11:$K$1010, 0)))*AI559), 2), 0)</f>
        <v>0</v>
      </c>
      <c r="CD559" s="20"/>
      <c r="CE559" s="20">
        <f>IFERROR(ROUND(((INDEX('Stock List'!$M$11:$M$1010, MATCH(AL559, 'Stock List'!$K$11:$K$1010, 0))/INDEX('Stock List'!$L$11:$L$1010, MATCH(AL559, 'Stock List'!$K$11:$K$1010, 0)))*AK559), 2), 0)</f>
        <v>0</v>
      </c>
      <c r="CF559" s="20"/>
      <c r="CG559" s="20">
        <f>IFERROR(ROUND(((INDEX('Stock List'!$M$11:$M$1010, MATCH(AN559, 'Stock List'!$K$11:$K$1010, 0))/INDEX('Stock List'!$L$11:$L$1010, MATCH(AN559, 'Stock List'!$K$11:$K$1010, 0)))*AM559), 2), 0)</f>
        <v>0</v>
      </c>
      <c r="CH559" s="20"/>
      <c r="CI559" s="20">
        <f>IFERROR(ROUND(((INDEX('Stock List'!$M$11:$M$1010, MATCH(AP559, 'Stock List'!$K$11:$K$1010, 0))/INDEX('Stock List'!$L$11:$L$1010, MATCH(AP559, 'Stock List'!$K$11:$K$1010, 0)))*AO559), 2), 0)</f>
        <v>0</v>
      </c>
      <c r="CJ559" s="20"/>
      <c r="CK559" s="20">
        <f>IFERROR(ROUND(((INDEX('Stock List'!$M$11:$M$1010, MATCH(AR559, 'Stock List'!$K$11:$K$1010, 0))/INDEX('Stock List'!$L$11:$L$1010, MATCH(AR559, 'Stock List'!$K$11:$K$1010, 0)))*AQ559), 2), 0)</f>
        <v>0</v>
      </c>
      <c r="CL559" s="20"/>
      <c r="CM559" s="20">
        <f>IFERROR(ROUND(((INDEX('Stock List'!$M$11:$M$1010, MATCH(AT559, 'Stock List'!$K$11:$K$1010, 0))/INDEX('Stock List'!$L$11:$L$1010, MATCH(AT559, 'Stock List'!$K$11:$K$1010, 0)))*AS559), 2), 0)</f>
        <v>0</v>
      </c>
      <c r="CN559" s="20"/>
      <c r="CO559" s="20">
        <f>IFERROR(ROUND(((INDEX('Stock List'!$M$11:$M$1010, MATCH(AV559, 'Stock List'!$K$11:$K$1010, 0))/INDEX('Stock List'!$L$11:$L$1010, MATCH(AV559, 'Stock List'!$K$11:$K$1010, 0)))*AU559), 2), 0)</f>
        <v>0</v>
      </c>
      <c r="CP559" s="20"/>
      <c r="CQ559" s="20">
        <f>IFERROR(ROUND(((INDEX('Stock List'!$M$11:$M$1010, MATCH(AX559, 'Stock List'!$K$11:$K$1010, 0))/INDEX('Stock List'!$L$11:$L$1010, MATCH(AX559, 'Stock List'!$K$11:$K$1010, 0)))*AW559), 2), 0)</f>
        <v>0</v>
      </c>
      <c r="CR559" s="22"/>
      <c r="CT559" s="106" t="str">
        <f t="shared" si="451"/>
        <v/>
      </c>
      <c r="CU559" s="22" t="str">
        <f t="shared" si="452"/>
        <v/>
      </c>
      <c r="CX559" s="106" t="str">
        <f t="shared" si="453"/>
        <v/>
      </c>
      <c r="CY559" s="20" t="str">
        <f t="shared" si="454"/>
        <v/>
      </c>
      <c r="CZ559" s="22" t="str">
        <f t="shared" si="455"/>
        <v/>
      </c>
      <c r="DB559" s="76" t="str">
        <f>IF($H559="", "", COUNTIF($G$11:$G$1010, "&gt;"&amp;$G559)+1+COUNTIF($G$11:$G559, $G559)-1)</f>
        <v/>
      </c>
      <c r="DC559" s="76" t="str">
        <f>IF($H559="", "", COUNTIF($CZ$11:$CZ$1010, "&gt;"&amp;$CZ559)+1+COUNTIF($CZ$11:$CZ559, $CZ559)-1)</f>
        <v/>
      </c>
      <c r="DE559" s="147" t="str">
        <f t="shared" si="456"/>
        <v/>
      </c>
      <c r="DF559" s="148"/>
      <c r="DG559" s="19" t="str">
        <f t="shared" si="457"/>
        <v/>
      </c>
      <c r="DH559" s="153" t="str">
        <f t="shared" si="458"/>
        <v/>
      </c>
      <c r="DI559" s="19" t="str">
        <f t="shared" si="410"/>
        <v/>
      </c>
      <c r="DJ559" s="153" t="str">
        <f t="shared" si="411"/>
        <v/>
      </c>
      <c r="DK559" s="19" t="str">
        <f t="shared" si="412"/>
        <v/>
      </c>
      <c r="DL559" s="153" t="str">
        <f t="shared" si="413"/>
        <v/>
      </c>
      <c r="DM559" s="19" t="str">
        <f t="shared" si="414"/>
        <v/>
      </c>
      <c r="DN559" s="153" t="str">
        <f t="shared" si="415"/>
        <v/>
      </c>
      <c r="DO559" s="19" t="str">
        <f t="shared" si="416"/>
        <v/>
      </c>
      <c r="DP559" s="153" t="str">
        <f t="shared" si="417"/>
        <v/>
      </c>
      <c r="DQ559" s="19" t="str">
        <f t="shared" si="418"/>
        <v/>
      </c>
      <c r="DR559" s="153" t="str">
        <f t="shared" si="419"/>
        <v/>
      </c>
      <c r="DS559" s="19" t="str">
        <f t="shared" si="420"/>
        <v/>
      </c>
      <c r="DT559" s="153" t="str">
        <f t="shared" si="421"/>
        <v/>
      </c>
      <c r="DU559" s="19" t="str">
        <f t="shared" si="422"/>
        <v/>
      </c>
      <c r="DV559" s="153" t="str">
        <f t="shared" si="423"/>
        <v/>
      </c>
      <c r="DW559" s="19" t="str">
        <f t="shared" si="424"/>
        <v/>
      </c>
      <c r="DX559" s="153" t="str">
        <f t="shared" si="425"/>
        <v/>
      </c>
      <c r="DY559" s="19" t="str">
        <f t="shared" si="426"/>
        <v/>
      </c>
      <c r="DZ559" s="153" t="str">
        <f t="shared" si="427"/>
        <v/>
      </c>
      <c r="EA559" s="19" t="str">
        <f t="shared" si="428"/>
        <v/>
      </c>
      <c r="EB559" s="153" t="str">
        <f t="shared" si="429"/>
        <v/>
      </c>
      <c r="EC559" s="19" t="str">
        <f t="shared" si="430"/>
        <v/>
      </c>
      <c r="ED559" s="153" t="str">
        <f t="shared" si="431"/>
        <v/>
      </c>
      <c r="EE559" s="19" t="str">
        <f t="shared" si="432"/>
        <v/>
      </c>
      <c r="EF559" s="153" t="str">
        <f t="shared" si="433"/>
        <v/>
      </c>
      <c r="EG559" s="19" t="str">
        <f t="shared" si="434"/>
        <v/>
      </c>
      <c r="EH559" s="153" t="str">
        <f t="shared" si="435"/>
        <v/>
      </c>
      <c r="EI559" s="19" t="str">
        <f t="shared" si="436"/>
        <v/>
      </c>
      <c r="EJ559" s="153" t="str">
        <f t="shared" si="437"/>
        <v/>
      </c>
      <c r="EK559" s="19" t="str">
        <f t="shared" si="438"/>
        <v/>
      </c>
      <c r="EL559" s="153" t="str">
        <f t="shared" si="439"/>
        <v/>
      </c>
      <c r="EM559" s="19" t="str">
        <f t="shared" si="440"/>
        <v/>
      </c>
      <c r="EN559" s="153" t="str">
        <f t="shared" si="441"/>
        <v/>
      </c>
      <c r="EO559" s="19" t="str">
        <f t="shared" si="442"/>
        <v/>
      </c>
      <c r="EP559" s="153" t="str">
        <f t="shared" si="443"/>
        <v/>
      </c>
      <c r="EQ559" s="19" t="str">
        <f t="shared" si="444"/>
        <v/>
      </c>
      <c r="ER559" s="153" t="str">
        <f t="shared" si="445"/>
        <v/>
      </c>
      <c r="ES559" s="19" t="str">
        <f t="shared" si="446"/>
        <v/>
      </c>
      <c r="ET559" s="153" t="str">
        <f t="shared" si="447"/>
        <v/>
      </c>
    </row>
    <row r="560" spans="1:150" x14ac:dyDescent="0.25">
      <c r="A560" s="31"/>
      <c r="B560" s="91" t="str">
        <f t="shared" si="448"/>
        <v/>
      </c>
      <c r="C560" s="20" t="str">
        <f t="shared" si="408"/>
        <v/>
      </c>
      <c r="D560" s="97" t="str">
        <f t="shared" si="409"/>
        <v/>
      </c>
      <c r="E560" s="62" t="str">
        <f t="shared" si="449"/>
        <v/>
      </c>
      <c r="F560" s="31"/>
      <c r="G560" s="282"/>
      <c r="H560" s="283"/>
      <c r="I560" s="284"/>
      <c r="J560" s="285"/>
      <c r="K560" s="286"/>
      <c r="L560" s="287"/>
      <c r="M560" s="288"/>
      <c r="N560" s="287"/>
      <c r="O560" s="288"/>
      <c r="P560" s="287"/>
      <c r="Q560" s="288"/>
      <c r="R560" s="287"/>
      <c r="S560" s="288"/>
      <c r="T560" s="287"/>
      <c r="U560" s="288"/>
      <c r="V560" s="287"/>
      <c r="W560" s="288"/>
      <c r="X560" s="287"/>
      <c r="Y560" s="288"/>
      <c r="Z560" s="287"/>
      <c r="AA560" s="288"/>
      <c r="AB560" s="287"/>
      <c r="AC560" s="288"/>
      <c r="AD560" s="287"/>
      <c r="AE560" s="288"/>
      <c r="AF560" s="287"/>
      <c r="AG560" s="288"/>
      <c r="AH560" s="287"/>
      <c r="AI560" s="288"/>
      <c r="AJ560" s="287"/>
      <c r="AK560" s="288"/>
      <c r="AL560" s="287"/>
      <c r="AM560" s="288"/>
      <c r="AN560" s="287"/>
      <c r="AO560" s="288"/>
      <c r="AP560" s="287"/>
      <c r="AQ560" s="288"/>
      <c r="AR560" s="287"/>
      <c r="AS560" s="288"/>
      <c r="AT560" s="287"/>
      <c r="AU560" s="288"/>
      <c r="AV560" s="287"/>
      <c r="AW560" s="288"/>
      <c r="AX560" s="287"/>
      <c r="AY560" s="31"/>
      <c r="BA560" s="76" t="str">
        <f t="shared" si="450"/>
        <v/>
      </c>
      <c r="BC560" s="76" t="str">
        <f>IF('Stock List'!$K560="", "", 'Stock List'!$K560)</f>
        <v/>
      </c>
      <c r="BE560" s="106">
        <f>IFERROR(ROUND(((INDEX('Stock List'!$M$11:$M$1010, MATCH(L560, 'Stock List'!$K$11:$K$1010, 0))/INDEX('Stock List'!$L$11:$L$1010, MATCH(L560, 'Stock List'!$K$11:$K$1010, 0)))*K560), 2), 0)</f>
        <v>0</v>
      </c>
      <c r="BF560" s="20"/>
      <c r="BG560" s="20">
        <f>IFERROR(ROUND(((INDEX('Stock List'!$M$11:$M$1010, MATCH(N560, 'Stock List'!$K$11:$K$1010, 0))/INDEX('Stock List'!$L$11:$L$1010, MATCH(N560, 'Stock List'!$K$11:$K$1010, 0)))*M560), 2), 0)</f>
        <v>0</v>
      </c>
      <c r="BH560" s="20"/>
      <c r="BI560" s="20">
        <f>IFERROR(ROUND(((INDEX('Stock List'!$M$11:$M$1010, MATCH(P560, 'Stock List'!$K$11:$K$1010, 0))/INDEX('Stock List'!$L$11:$L$1010, MATCH(P560, 'Stock List'!$K$11:$K$1010, 0)))*O560), 2), 0)</f>
        <v>0</v>
      </c>
      <c r="BJ560" s="20"/>
      <c r="BK560" s="20">
        <f>IFERROR(ROUND(((INDEX('Stock List'!$M$11:$M$1010, MATCH(R560, 'Stock List'!$K$11:$K$1010, 0))/INDEX('Stock List'!$L$11:$L$1010, MATCH(R560, 'Stock List'!$K$11:$K$1010, 0)))*Q560), 2), 0)</f>
        <v>0</v>
      </c>
      <c r="BL560" s="20"/>
      <c r="BM560" s="20">
        <f>IFERROR(ROUND(((INDEX('Stock List'!$M$11:$M$1010, MATCH(T560, 'Stock List'!$K$11:$K$1010, 0))/INDEX('Stock List'!$L$11:$L$1010, MATCH(T560, 'Stock List'!$K$11:$K$1010, 0)))*S560), 2), 0)</f>
        <v>0</v>
      </c>
      <c r="BN560" s="20"/>
      <c r="BO560" s="20">
        <f>IFERROR(ROUND(((INDEX('Stock List'!$M$11:$M$1010, MATCH(V560, 'Stock List'!$K$11:$K$1010, 0))/INDEX('Stock List'!$L$11:$L$1010, MATCH(V560, 'Stock List'!$K$11:$K$1010, 0)))*U560), 2), 0)</f>
        <v>0</v>
      </c>
      <c r="BP560" s="20"/>
      <c r="BQ560" s="20">
        <f>IFERROR(ROUND(((INDEX('Stock List'!$M$11:$M$1010, MATCH(X560, 'Stock List'!$K$11:$K$1010, 0))/INDEX('Stock List'!$L$11:$L$1010, MATCH(X560, 'Stock List'!$K$11:$K$1010, 0)))*W560), 2), 0)</f>
        <v>0</v>
      </c>
      <c r="BR560" s="20"/>
      <c r="BS560" s="20">
        <f>IFERROR(ROUND(((INDEX('Stock List'!$M$11:$M$1010, MATCH(Z560, 'Stock List'!$K$11:$K$1010, 0))/INDEX('Stock List'!$L$11:$L$1010, MATCH(Z560, 'Stock List'!$K$11:$K$1010, 0)))*Y560), 2), 0)</f>
        <v>0</v>
      </c>
      <c r="BT560" s="20"/>
      <c r="BU560" s="20">
        <f>IFERROR(ROUND(((INDEX('Stock List'!$M$11:$M$1010, MATCH(AB560, 'Stock List'!$K$11:$K$1010, 0))/INDEX('Stock List'!$L$11:$L$1010, MATCH(AB560, 'Stock List'!$K$11:$K$1010, 0)))*AA560), 2), 0)</f>
        <v>0</v>
      </c>
      <c r="BV560" s="20"/>
      <c r="BW560" s="20">
        <f>IFERROR(ROUND(((INDEX('Stock List'!$M$11:$M$1010, MATCH(AD560, 'Stock List'!$K$11:$K$1010, 0))/INDEX('Stock List'!$L$11:$L$1010, MATCH(AD560, 'Stock List'!$K$11:$K$1010, 0)))*AC560), 2), 0)</f>
        <v>0</v>
      </c>
      <c r="BX560" s="20"/>
      <c r="BY560" s="20">
        <f>IFERROR(ROUND(((INDEX('Stock List'!$M$11:$M$1010, MATCH(AF560, 'Stock List'!$K$11:$K$1010, 0))/INDEX('Stock List'!$L$11:$L$1010, MATCH(AF560, 'Stock List'!$K$11:$K$1010, 0)))*AE560), 2), 0)</f>
        <v>0</v>
      </c>
      <c r="BZ560" s="20"/>
      <c r="CA560" s="20">
        <f>IFERROR(ROUND(((INDEX('Stock List'!$M$11:$M$1010, MATCH(AH560, 'Stock List'!$K$11:$K$1010, 0))/INDEX('Stock List'!$L$11:$L$1010, MATCH(AH560, 'Stock List'!$K$11:$K$1010, 0)))*AG560), 2), 0)</f>
        <v>0</v>
      </c>
      <c r="CB560" s="20"/>
      <c r="CC560" s="20">
        <f>IFERROR(ROUND(((INDEX('Stock List'!$M$11:$M$1010, MATCH(AJ560, 'Stock List'!$K$11:$K$1010, 0))/INDEX('Stock List'!$L$11:$L$1010, MATCH(AJ560, 'Stock List'!$K$11:$K$1010, 0)))*AI560), 2), 0)</f>
        <v>0</v>
      </c>
      <c r="CD560" s="20"/>
      <c r="CE560" s="20">
        <f>IFERROR(ROUND(((INDEX('Stock List'!$M$11:$M$1010, MATCH(AL560, 'Stock List'!$K$11:$K$1010, 0))/INDEX('Stock List'!$L$11:$L$1010, MATCH(AL560, 'Stock List'!$K$11:$K$1010, 0)))*AK560), 2), 0)</f>
        <v>0</v>
      </c>
      <c r="CF560" s="20"/>
      <c r="CG560" s="20">
        <f>IFERROR(ROUND(((INDEX('Stock List'!$M$11:$M$1010, MATCH(AN560, 'Stock List'!$K$11:$K$1010, 0))/INDEX('Stock List'!$L$11:$L$1010, MATCH(AN560, 'Stock List'!$K$11:$K$1010, 0)))*AM560), 2), 0)</f>
        <v>0</v>
      </c>
      <c r="CH560" s="20"/>
      <c r="CI560" s="20">
        <f>IFERROR(ROUND(((INDEX('Stock List'!$M$11:$M$1010, MATCH(AP560, 'Stock List'!$K$11:$K$1010, 0))/INDEX('Stock List'!$L$11:$L$1010, MATCH(AP560, 'Stock List'!$K$11:$K$1010, 0)))*AO560), 2), 0)</f>
        <v>0</v>
      </c>
      <c r="CJ560" s="20"/>
      <c r="CK560" s="20">
        <f>IFERROR(ROUND(((INDEX('Stock List'!$M$11:$M$1010, MATCH(AR560, 'Stock List'!$K$11:$K$1010, 0))/INDEX('Stock List'!$L$11:$L$1010, MATCH(AR560, 'Stock List'!$K$11:$K$1010, 0)))*AQ560), 2), 0)</f>
        <v>0</v>
      </c>
      <c r="CL560" s="20"/>
      <c r="CM560" s="20">
        <f>IFERROR(ROUND(((INDEX('Stock List'!$M$11:$M$1010, MATCH(AT560, 'Stock List'!$K$11:$K$1010, 0))/INDEX('Stock List'!$L$11:$L$1010, MATCH(AT560, 'Stock List'!$K$11:$K$1010, 0)))*AS560), 2), 0)</f>
        <v>0</v>
      </c>
      <c r="CN560" s="20"/>
      <c r="CO560" s="20">
        <f>IFERROR(ROUND(((INDEX('Stock List'!$M$11:$M$1010, MATCH(AV560, 'Stock List'!$K$11:$K$1010, 0))/INDEX('Stock List'!$L$11:$L$1010, MATCH(AV560, 'Stock List'!$K$11:$K$1010, 0)))*AU560), 2), 0)</f>
        <v>0</v>
      </c>
      <c r="CP560" s="20"/>
      <c r="CQ560" s="20">
        <f>IFERROR(ROUND(((INDEX('Stock List'!$M$11:$M$1010, MATCH(AX560, 'Stock List'!$K$11:$K$1010, 0))/INDEX('Stock List'!$L$11:$L$1010, MATCH(AX560, 'Stock List'!$K$11:$K$1010, 0)))*AW560), 2), 0)</f>
        <v>0</v>
      </c>
      <c r="CR560" s="22"/>
      <c r="CT560" s="106" t="str">
        <f t="shared" si="451"/>
        <v/>
      </c>
      <c r="CU560" s="22" t="str">
        <f t="shared" si="452"/>
        <v/>
      </c>
      <c r="CX560" s="106" t="str">
        <f t="shared" si="453"/>
        <v/>
      </c>
      <c r="CY560" s="20" t="str">
        <f t="shared" si="454"/>
        <v/>
      </c>
      <c r="CZ560" s="22" t="str">
        <f t="shared" si="455"/>
        <v/>
      </c>
      <c r="DB560" s="76" t="str">
        <f>IF($H560="", "", COUNTIF($G$11:$G$1010, "&gt;"&amp;$G560)+1+COUNTIF($G$11:$G560, $G560)-1)</f>
        <v/>
      </c>
      <c r="DC560" s="76" t="str">
        <f>IF($H560="", "", COUNTIF($CZ$11:$CZ$1010, "&gt;"&amp;$CZ560)+1+COUNTIF($CZ$11:$CZ560, $CZ560)-1)</f>
        <v/>
      </c>
      <c r="DE560" s="147" t="str">
        <f t="shared" si="456"/>
        <v/>
      </c>
      <c r="DF560" s="148"/>
      <c r="DG560" s="19" t="str">
        <f t="shared" si="457"/>
        <v/>
      </c>
      <c r="DH560" s="153" t="str">
        <f t="shared" si="458"/>
        <v/>
      </c>
      <c r="DI560" s="19" t="str">
        <f t="shared" si="410"/>
        <v/>
      </c>
      <c r="DJ560" s="153" t="str">
        <f t="shared" si="411"/>
        <v/>
      </c>
      <c r="DK560" s="19" t="str">
        <f t="shared" si="412"/>
        <v/>
      </c>
      <c r="DL560" s="153" t="str">
        <f t="shared" si="413"/>
        <v/>
      </c>
      <c r="DM560" s="19" t="str">
        <f t="shared" si="414"/>
        <v/>
      </c>
      <c r="DN560" s="153" t="str">
        <f t="shared" si="415"/>
        <v/>
      </c>
      <c r="DO560" s="19" t="str">
        <f t="shared" si="416"/>
        <v/>
      </c>
      <c r="DP560" s="153" t="str">
        <f t="shared" si="417"/>
        <v/>
      </c>
      <c r="DQ560" s="19" t="str">
        <f t="shared" si="418"/>
        <v/>
      </c>
      <c r="DR560" s="153" t="str">
        <f t="shared" si="419"/>
        <v/>
      </c>
      <c r="DS560" s="19" t="str">
        <f t="shared" si="420"/>
        <v/>
      </c>
      <c r="DT560" s="153" t="str">
        <f t="shared" si="421"/>
        <v/>
      </c>
      <c r="DU560" s="19" t="str">
        <f t="shared" si="422"/>
        <v/>
      </c>
      <c r="DV560" s="153" t="str">
        <f t="shared" si="423"/>
        <v/>
      </c>
      <c r="DW560" s="19" t="str">
        <f t="shared" si="424"/>
        <v/>
      </c>
      <c r="DX560" s="153" t="str">
        <f t="shared" si="425"/>
        <v/>
      </c>
      <c r="DY560" s="19" t="str">
        <f t="shared" si="426"/>
        <v/>
      </c>
      <c r="DZ560" s="153" t="str">
        <f t="shared" si="427"/>
        <v/>
      </c>
      <c r="EA560" s="19" t="str">
        <f t="shared" si="428"/>
        <v/>
      </c>
      <c r="EB560" s="153" t="str">
        <f t="shared" si="429"/>
        <v/>
      </c>
      <c r="EC560" s="19" t="str">
        <f t="shared" si="430"/>
        <v/>
      </c>
      <c r="ED560" s="153" t="str">
        <f t="shared" si="431"/>
        <v/>
      </c>
      <c r="EE560" s="19" t="str">
        <f t="shared" si="432"/>
        <v/>
      </c>
      <c r="EF560" s="153" t="str">
        <f t="shared" si="433"/>
        <v/>
      </c>
      <c r="EG560" s="19" t="str">
        <f t="shared" si="434"/>
        <v/>
      </c>
      <c r="EH560" s="153" t="str">
        <f t="shared" si="435"/>
        <v/>
      </c>
      <c r="EI560" s="19" t="str">
        <f t="shared" si="436"/>
        <v/>
      </c>
      <c r="EJ560" s="153" t="str">
        <f t="shared" si="437"/>
        <v/>
      </c>
      <c r="EK560" s="19" t="str">
        <f t="shared" si="438"/>
        <v/>
      </c>
      <c r="EL560" s="153" t="str">
        <f t="shared" si="439"/>
        <v/>
      </c>
      <c r="EM560" s="19" t="str">
        <f t="shared" si="440"/>
        <v/>
      </c>
      <c r="EN560" s="153" t="str">
        <f t="shared" si="441"/>
        <v/>
      </c>
      <c r="EO560" s="19" t="str">
        <f t="shared" si="442"/>
        <v/>
      </c>
      <c r="EP560" s="153" t="str">
        <f t="shared" si="443"/>
        <v/>
      </c>
      <c r="EQ560" s="19" t="str">
        <f t="shared" si="444"/>
        <v/>
      </c>
      <c r="ER560" s="153" t="str">
        <f t="shared" si="445"/>
        <v/>
      </c>
      <c r="ES560" s="19" t="str">
        <f t="shared" si="446"/>
        <v/>
      </c>
      <c r="ET560" s="153" t="str">
        <f t="shared" si="447"/>
        <v/>
      </c>
    </row>
    <row r="561" spans="1:150" x14ac:dyDescent="0.25">
      <c r="A561" s="31"/>
      <c r="B561" s="91" t="str">
        <f t="shared" si="448"/>
        <v/>
      </c>
      <c r="C561" s="20" t="str">
        <f t="shared" si="408"/>
        <v/>
      </c>
      <c r="D561" s="97" t="str">
        <f t="shared" si="409"/>
        <v/>
      </c>
      <c r="E561" s="62" t="str">
        <f t="shared" si="449"/>
        <v/>
      </c>
      <c r="F561" s="31"/>
      <c r="G561" s="282"/>
      <c r="H561" s="283"/>
      <c r="I561" s="284"/>
      <c r="J561" s="285"/>
      <c r="K561" s="286"/>
      <c r="L561" s="287"/>
      <c r="M561" s="288"/>
      <c r="N561" s="287"/>
      <c r="O561" s="288"/>
      <c r="P561" s="287"/>
      <c r="Q561" s="288"/>
      <c r="R561" s="287"/>
      <c r="S561" s="288"/>
      <c r="T561" s="287"/>
      <c r="U561" s="288"/>
      <c r="V561" s="287"/>
      <c r="W561" s="288"/>
      <c r="X561" s="287"/>
      <c r="Y561" s="288"/>
      <c r="Z561" s="287"/>
      <c r="AA561" s="288"/>
      <c r="AB561" s="287"/>
      <c r="AC561" s="288"/>
      <c r="AD561" s="287"/>
      <c r="AE561" s="288"/>
      <c r="AF561" s="287"/>
      <c r="AG561" s="288"/>
      <c r="AH561" s="287"/>
      <c r="AI561" s="288"/>
      <c r="AJ561" s="287"/>
      <c r="AK561" s="288"/>
      <c r="AL561" s="287"/>
      <c r="AM561" s="288"/>
      <c r="AN561" s="287"/>
      <c r="AO561" s="288"/>
      <c r="AP561" s="287"/>
      <c r="AQ561" s="288"/>
      <c r="AR561" s="287"/>
      <c r="AS561" s="288"/>
      <c r="AT561" s="287"/>
      <c r="AU561" s="288"/>
      <c r="AV561" s="287"/>
      <c r="AW561" s="288"/>
      <c r="AX561" s="287"/>
      <c r="AY561" s="31"/>
      <c r="BA561" s="76" t="str">
        <f t="shared" si="450"/>
        <v/>
      </c>
      <c r="BC561" s="76" t="str">
        <f>IF('Stock List'!$K561="", "", 'Stock List'!$K561)</f>
        <v/>
      </c>
      <c r="BE561" s="106">
        <f>IFERROR(ROUND(((INDEX('Stock List'!$M$11:$M$1010, MATCH(L561, 'Stock List'!$K$11:$K$1010, 0))/INDEX('Stock List'!$L$11:$L$1010, MATCH(L561, 'Stock List'!$K$11:$K$1010, 0)))*K561), 2), 0)</f>
        <v>0</v>
      </c>
      <c r="BF561" s="20"/>
      <c r="BG561" s="20">
        <f>IFERROR(ROUND(((INDEX('Stock List'!$M$11:$M$1010, MATCH(N561, 'Stock List'!$K$11:$K$1010, 0))/INDEX('Stock List'!$L$11:$L$1010, MATCH(N561, 'Stock List'!$K$11:$K$1010, 0)))*M561), 2), 0)</f>
        <v>0</v>
      </c>
      <c r="BH561" s="20"/>
      <c r="BI561" s="20">
        <f>IFERROR(ROUND(((INDEX('Stock List'!$M$11:$M$1010, MATCH(P561, 'Stock List'!$K$11:$K$1010, 0))/INDEX('Stock List'!$L$11:$L$1010, MATCH(P561, 'Stock List'!$K$11:$K$1010, 0)))*O561), 2), 0)</f>
        <v>0</v>
      </c>
      <c r="BJ561" s="20"/>
      <c r="BK561" s="20">
        <f>IFERROR(ROUND(((INDEX('Stock List'!$M$11:$M$1010, MATCH(R561, 'Stock List'!$K$11:$K$1010, 0))/INDEX('Stock List'!$L$11:$L$1010, MATCH(R561, 'Stock List'!$K$11:$K$1010, 0)))*Q561), 2), 0)</f>
        <v>0</v>
      </c>
      <c r="BL561" s="20"/>
      <c r="BM561" s="20">
        <f>IFERROR(ROUND(((INDEX('Stock List'!$M$11:$M$1010, MATCH(T561, 'Stock List'!$K$11:$K$1010, 0))/INDEX('Stock List'!$L$11:$L$1010, MATCH(T561, 'Stock List'!$K$11:$K$1010, 0)))*S561), 2), 0)</f>
        <v>0</v>
      </c>
      <c r="BN561" s="20"/>
      <c r="BO561" s="20">
        <f>IFERROR(ROUND(((INDEX('Stock List'!$M$11:$M$1010, MATCH(V561, 'Stock List'!$K$11:$K$1010, 0))/INDEX('Stock List'!$L$11:$L$1010, MATCH(V561, 'Stock List'!$K$11:$K$1010, 0)))*U561), 2), 0)</f>
        <v>0</v>
      </c>
      <c r="BP561" s="20"/>
      <c r="BQ561" s="20">
        <f>IFERROR(ROUND(((INDEX('Stock List'!$M$11:$M$1010, MATCH(X561, 'Stock List'!$K$11:$K$1010, 0))/INDEX('Stock List'!$L$11:$L$1010, MATCH(X561, 'Stock List'!$K$11:$K$1010, 0)))*W561), 2), 0)</f>
        <v>0</v>
      </c>
      <c r="BR561" s="20"/>
      <c r="BS561" s="20">
        <f>IFERROR(ROUND(((INDEX('Stock List'!$M$11:$M$1010, MATCH(Z561, 'Stock List'!$K$11:$K$1010, 0))/INDEX('Stock List'!$L$11:$L$1010, MATCH(Z561, 'Stock List'!$K$11:$K$1010, 0)))*Y561), 2), 0)</f>
        <v>0</v>
      </c>
      <c r="BT561" s="20"/>
      <c r="BU561" s="20">
        <f>IFERROR(ROUND(((INDEX('Stock List'!$M$11:$M$1010, MATCH(AB561, 'Stock List'!$K$11:$K$1010, 0))/INDEX('Stock List'!$L$11:$L$1010, MATCH(AB561, 'Stock List'!$K$11:$K$1010, 0)))*AA561), 2), 0)</f>
        <v>0</v>
      </c>
      <c r="BV561" s="20"/>
      <c r="BW561" s="20">
        <f>IFERROR(ROUND(((INDEX('Stock List'!$M$11:$M$1010, MATCH(AD561, 'Stock List'!$K$11:$K$1010, 0))/INDEX('Stock List'!$L$11:$L$1010, MATCH(AD561, 'Stock List'!$K$11:$K$1010, 0)))*AC561), 2), 0)</f>
        <v>0</v>
      </c>
      <c r="BX561" s="20"/>
      <c r="BY561" s="20">
        <f>IFERROR(ROUND(((INDEX('Stock List'!$M$11:$M$1010, MATCH(AF561, 'Stock List'!$K$11:$K$1010, 0))/INDEX('Stock List'!$L$11:$L$1010, MATCH(AF561, 'Stock List'!$K$11:$K$1010, 0)))*AE561), 2), 0)</f>
        <v>0</v>
      </c>
      <c r="BZ561" s="20"/>
      <c r="CA561" s="20">
        <f>IFERROR(ROUND(((INDEX('Stock List'!$M$11:$M$1010, MATCH(AH561, 'Stock List'!$K$11:$K$1010, 0))/INDEX('Stock List'!$L$11:$L$1010, MATCH(AH561, 'Stock List'!$K$11:$K$1010, 0)))*AG561), 2), 0)</f>
        <v>0</v>
      </c>
      <c r="CB561" s="20"/>
      <c r="CC561" s="20">
        <f>IFERROR(ROUND(((INDEX('Stock List'!$M$11:$M$1010, MATCH(AJ561, 'Stock List'!$K$11:$K$1010, 0))/INDEX('Stock List'!$L$11:$L$1010, MATCH(AJ561, 'Stock List'!$K$11:$K$1010, 0)))*AI561), 2), 0)</f>
        <v>0</v>
      </c>
      <c r="CD561" s="20"/>
      <c r="CE561" s="20">
        <f>IFERROR(ROUND(((INDEX('Stock List'!$M$11:$M$1010, MATCH(AL561, 'Stock List'!$K$11:$K$1010, 0))/INDEX('Stock List'!$L$11:$L$1010, MATCH(AL561, 'Stock List'!$K$11:$K$1010, 0)))*AK561), 2), 0)</f>
        <v>0</v>
      </c>
      <c r="CF561" s="20"/>
      <c r="CG561" s="20">
        <f>IFERROR(ROUND(((INDEX('Stock List'!$M$11:$M$1010, MATCH(AN561, 'Stock List'!$K$11:$K$1010, 0))/INDEX('Stock List'!$L$11:$L$1010, MATCH(AN561, 'Stock List'!$K$11:$K$1010, 0)))*AM561), 2), 0)</f>
        <v>0</v>
      </c>
      <c r="CH561" s="20"/>
      <c r="CI561" s="20">
        <f>IFERROR(ROUND(((INDEX('Stock List'!$M$11:$M$1010, MATCH(AP561, 'Stock List'!$K$11:$K$1010, 0))/INDEX('Stock List'!$L$11:$L$1010, MATCH(AP561, 'Stock List'!$K$11:$K$1010, 0)))*AO561), 2), 0)</f>
        <v>0</v>
      </c>
      <c r="CJ561" s="20"/>
      <c r="CK561" s="20">
        <f>IFERROR(ROUND(((INDEX('Stock List'!$M$11:$M$1010, MATCH(AR561, 'Stock List'!$K$11:$K$1010, 0))/INDEX('Stock List'!$L$11:$L$1010, MATCH(AR561, 'Stock List'!$K$11:$K$1010, 0)))*AQ561), 2), 0)</f>
        <v>0</v>
      </c>
      <c r="CL561" s="20"/>
      <c r="CM561" s="20">
        <f>IFERROR(ROUND(((INDEX('Stock List'!$M$11:$M$1010, MATCH(AT561, 'Stock List'!$K$11:$K$1010, 0))/INDEX('Stock List'!$L$11:$L$1010, MATCH(AT561, 'Stock List'!$K$11:$K$1010, 0)))*AS561), 2), 0)</f>
        <v>0</v>
      </c>
      <c r="CN561" s="20"/>
      <c r="CO561" s="20">
        <f>IFERROR(ROUND(((INDEX('Stock List'!$M$11:$M$1010, MATCH(AV561, 'Stock List'!$K$11:$K$1010, 0))/INDEX('Stock List'!$L$11:$L$1010, MATCH(AV561, 'Stock List'!$K$11:$K$1010, 0)))*AU561), 2), 0)</f>
        <v>0</v>
      </c>
      <c r="CP561" s="20"/>
      <c r="CQ561" s="20">
        <f>IFERROR(ROUND(((INDEX('Stock List'!$M$11:$M$1010, MATCH(AX561, 'Stock List'!$K$11:$K$1010, 0))/INDEX('Stock List'!$L$11:$L$1010, MATCH(AX561, 'Stock List'!$K$11:$K$1010, 0)))*AW561), 2), 0)</f>
        <v>0</v>
      </c>
      <c r="CR561" s="22"/>
      <c r="CT561" s="106" t="str">
        <f t="shared" si="451"/>
        <v/>
      </c>
      <c r="CU561" s="22" t="str">
        <f t="shared" si="452"/>
        <v/>
      </c>
      <c r="CX561" s="106" t="str">
        <f t="shared" si="453"/>
        <v/>
      </c>
      <c r="CY561" s="20" t="str">
        <f t="shared" si="454"/>
        <v/>
      </c>
      <c r="CZ561" s="22" t="str">
        <f t="shared" si="455"/>
        <v/>
      </c>
      <c r="DB561" s="76" t="str">
        <f>IF($H561="", "", COUNTIF($G$11:$G$1010, "&gt;"&amp;$G561)+1+COUNTIF($G$11:$G561, $G561)-1)</f>
        <v/>
      </c>
      <c r="DC561" s="76" t="str">
        <f>IF($H561="", "", COUNTIF($CZ$11:$CZ$1010, "&gt;"&amp;$CZ561)+1+COUNTIF($CZ$11:$CZ561, $CZ561)-1)</f>
        <v/>
      </c>
      <c r="DE561" s="147" t="str">
        <f t="shared" si="456"/>
        <v/>
      </c>
      <c r="DF561" s="148"/>
      <c r="DG561" s="19" t="str">
        <f t="shared" si="457"/>
        <v/>
      </c>
      <c r="DH561" s="153" t="str">
        <f t="shared" si="458"/>
        <v/>
      </c>
      <c r="DI561" s="19" t="str">
        <f t="shared" si="410"/>
        <v/>
      </c>
      <c r="DJ561" s="153" t="str">
        <f t="shared" si="411"/>
        <v/>
      </c>
      <c r="DK561" s="19" t="str">
        <f t="shared" si="412"/>
        <v/>
      </c>
      <c r="DL561" s="153" t="str">
        <f t="shared" si="413"/>
        <v/>
      </c>
      <c r="DM561" s="19" t="str">
        <f t="shared" si="414"/>
        <v/>
      </c>
      <c r="DN561" s="153" t="str">
        <f t="shared" si="415"/>
        <v/>
      </c>
      <c r="DO561" s="19" t="str">
        <f t="shared" si="416"/>
        <v/>
      </c>
      <c r="DP561" s="153" t="str">
        <f t="shared" si="417"/>
        <v/>
      </c>
      <c r="DQ561" s="19" t="str">
        <f t="shared" si="418"/>
        <v/>
      </c>
      <c r="DR561" s="153" t="str">
        <f t="shared" si="419"/>
        <v/>
      </c>
      <c r="DS561" s="19" t="str">
        <f t="shared" si="420"/>
        <v/>
      </c>
      <c r="DT561" s="153" t="str">
        <f t="shared" si="421"/>
        <v/>
      </c>
      <c r="DU561" s="19" t="str">
        <f t="shared" si="422"/>
        <v/>
      </c>
      <c r="DV561" s="153" t="str">
        <f t="shared" si="423"/>
        <v/>
      </c>
      <c r="DW561" s="19" t="str">
        <f t="shared" si="424"/>
        <v/>
      </c>
      <c r="DX561" s="153" t="str">
        <f t="shared" si="425"/>
        <v/>
      </c>
      <c r="DY561" s="19" t="str">
        <f t="shared" si="426"/>
        <v/>
      </c>
      <c r="DZ561" s="153" t="str">
        <f t="shared" si="427"/>
        <v/>
      </c>
      <c r="EA561" s="19" t="str">
        <f t="shared" si="428"/>
        <v/>
      </c>
      <c r="EB561" s="153" t="str">
        <f t="shared" si="429"/>
        <v/>
      </c>
      <c r="EC561" s="19" t="str">
        <f t="shared" si="430"/>
        <v/>
      </c>
      <c r="ED561" s="153" t="str">
        <f t="shared" si="431"/>
        <v/>
      </c>
      <c r="EE561" s="19" t="str">
        <f t="shared" si="432"/>
        <v/>
      </c>
      <c r="EF561" s="153" t="str">
        <f t="shared" si="433"/>
        <v/>
      </c>
      <c r="EG561" s="19" t="str">
        <f t="shared" si="434"/>
        <v/>
      </c>
      <c r="EH561" s="153" t="str">
        <f t="shared" si="435"/>
        <v/>
      </c>
      <c r="EI561" s="19" t="str">
        <f t="shared" si="436"/>
        <v/>
      </c>
      <c r="EJ561" s="153" t="str">
        <f t="shared" si="437"/>
        <v/>
      </c>
      <c r="EK561" s="19" t="str">
        <f t="shared" si="438"/>
        <v/>
      </c>
      <c r="EL561" s="153" t="str">
        <f t="shared" si="439"/>
        <v/>
      </c>
      <c r="EM561" s="19" t="str">
        <f t="shared" si="440"/>
        <v/>
      </c>
      <c r="EN561" s="153" t="str">
        <f t="shared" si="441"/>
        <v/>
      </c>
      <c r="EO561" s="19" t="str">
        <f t="shared" si="442"/>
        <v/>
      </c>
      <c r="EP561" s="153" t="str">
        <f t="shared" si="443"/>
        <v/>
      </c>
      <c r="EQ561" s="19" t="str">
        <f t="shared" si="444"/>
        <v/>
      </c>
      <c r="ER561" s="153" t="str">
        <f t="shared" si="445"/>
        <v/>
      </c>
      <c r="ES561" s="19" t="str">
        <f t="shared" si="446"/>
        <v/>
      </c>
      <c r="ET561" s="153" t="str">
        <f t="shared" si="447"/>
        <v/>
      </c>
    </row>
    <row r="562" spans="1:150" x14ac:dyDescent="0.25">
      <c r="A562" s="31"/>
      <c r="B562" s="91" t="str">
        <f t="shared" si="448"/>
        <v/>
      </c>
      <c r="C562" s="20" t="str">
        <f t="shared" si="408"/>
        <v/>
      </c>
      <c r="D562" s="97" t="str">
        <f t="shared" si="409"/>
        <v/>
      </c>
      <c r="E562" s="62" t="str">
        <f t="shared" si="449"/>
        <v/>
      </c>
      <c r="F562" s="31"/>
      <c r="G562" s="282"/>
      <c r="H562" s="283"/>
      <c r="I562" s="284"/>
      <c r="J562" s="285"/>
      <c r="K562" s="286"/>
      <c r="L562" s="287"/>
      <c r="M562" s="288"/>
      <c r="N562" s="287"/>
      <c r="O562" s="288"/>
      <c r="P562" s="287"/>
      <c r="Q562" s="288"/>
      <c r="R562" s="287"/>
      <c r="S562" s="288"/>
      <c r="T562" s="287"/>
      <c r="U562" s="288"/>
      <c r="V562" s="287"/>
      <c r="W562" s="288"/>
      <c r="X562" s="287"/>
      <c r="Y562" s="288"/>
      <c r="Z562" s="287"/>
      <c r="AA562" s="288"/>
      <c r="AB562" s="287"/>
      <c r="AC562" s="288"/>
      <c r="AD562" s="287"/>
      <c r="AE562" s="288"/>
      <c r="AF562" s="287"/>
      <c r="AG562" s="288"/>
      <c r="AH562" s="287"/>
      <c r="AI562" s="288"/>
      <c r="AJ562" s="287"/>
      <c r="AK562" s="288"/>
      <c r="AL562" s="287"/>
      <c r="AM562" s="288"/>
      <c r="AN562" s="287"/>
      <c r="AO562" s="288"/>
      <c r="AP562" s="287"/>
      <c r="AQ562" s="288"/>
      <c r="AR562" s="287"/>
      <c r="AS562" s="288"/>
      <c r="AT562" s="287"/>
      <c r="AU562" s="288"/>
      <c r="AV562" s="287"/>
      <c r="AW562" s="288"/>
      <c r="AX562" s="287"/>
      <c r="AY562" s="31"/>
      <c r="BA562" s="76" t="str">
        <f t="shared" si="450"/>
        <v/>
      </c>
      <c r="BC562" s="76" t="str">
        <f>IF('Stock List'!$K562="", "", 'Stock List'!$K562)</f>
        <v/>
      </c>
      <c r="BE562" s="106">
        <f>IFERROR(ROUND(((INDEX('Stock List'!$M$11:$M$1010, MATCH(L562, 'Stock List'!$K$11:$K$1010, 0))/INDEX('Stock List'!$L$11:$L$1010, MATCH(L562, 'Stock List'!$K$11:$K$1010, 0)))*K562), 2), 0)</f>
        <v>0</v>
      </c>
      <c r="BF562" s="20"/>
      <c r="BG562" s="20">
        <f>IFERROR(ROUND(((INDEX('Stock List'!$M$11:$M$1010, MATCH(N562, 'Stock List'!$K$11:$K$1010, 0))/INDEX('Stock List'!$L$11:$L$1010, MATCH(N562, 'Stock List'!$K$11:$K$1010, 0)))*M562), 2), 0)</f>
        <v>0</v>
      </c>
      <c r="BH562" s="20"/>
      <c r="BI562" s="20">
        <f>IFERROR(ROUND(((INDEX('Stock List'!$M$11:$M$1010, MATCH(P562, 'Stock List'!$K$11:$K$1010, 0))/INDEX('Stock List'!$L$11:$L$1010, MATCH(P562, 'Stock List'!$K$11:$K$1010, 0)))*O562), 2), 0)</f>
        <v>0</v>
      </c>
      <c r="BJ562" s="20"/>
      <c r="BK562" s="20">
        <f>IFERROR(ROUND(((INDEX('Stock List'!$M$11:$M$1010, MATCH(R562, 'Stock List'!$K$11:$K$1010, 0))/INDEX('Stock List'!$L$11:$L$1010, MATCH(R562, 'Stock List'!$K$11:$K$1010, 0)))*Q562), 2), 0)</f>
        <v>0</v>
      </c>
      <c r="BL562" s="20"/>
      <c r="BM562" s="20">
        <f>IFERROR(ROUND(((INDEX('Stock List'!$M$11:$M$1010, MATCH(T562, 'Stock List'!$K$11:$K$1010, 0))/INDEX('Stock List'!$L$11:$L$1010, MATCH(T562, 'Stock List'!$K$11:$K$1010, 0)))*S562), 2), 0)</f>
        <v>0</v>
      </c>
      <c r="BN562" s="20"/>
      <c r="BO562" s="20">
        <f>IFERROR(ROUND(((INDEX('Stock List'!$M$11:$M$1010, MATCH(V562, 'Stock List'!$K$11:$K$1010, 0))/INDEX('Stock List'!$L$11:$L$1010, MATCH(V562, 'Stock List'!$K$11:$K$1010, 0)))*U562), 2), 0)</f>
        <v>0</v>
      </c>
      <c r="BP562" s="20"/>
      <c r="BQ562" s="20">
        <f>IFERROR(ROUND(((INDEX('Stock List'!$M$11:$M$1010, MATCH(X562, 'Stock List'!$K$11:$K$1010, 0))/INDEX('Stock List'!$L$11:$L$1010, MATCH(X562, 'Stock List'!$K$11:$K$1010, 0)))*W562), 2), 0)</f>
        <v>0</v>
      </c>
      <c r="BR562" s="20"/>
      <c r="BS562" s="20">
        <f>IFERROR(ROUND(((INDEX('Stock List'!$M$11:$M$1010, MATCH(Z562, 'Stock List'!$K$11:$K$1010, 0))/INDEX('Stock List'!$L$11:$L$1010, MATCH(Z562, 'Stock List'!$K$11:$K$1010, 0)))*Y562), 2), 0)</f>
        <v>0</v>
      </c>
      <c r="BT562" s="20"/>
      <c r="BU562" s="20">
        <f>IFERROR(ROUND(((INDEX('Stock List'!$M$11:$M$1010, MATCH(AB562, 'Stock List'!$K$11:$K$1010, 0))/INDEX('Stock List'!$L$11:$L$1010, MATCH(AB562, 'Stock List'!$K$11:$K$1010, 0)))*AA562), 2), 0)</f>
        <v>0</v>
      </c>
      <c r="BV562" s="20"/>
      <c r="BW562" s="20">
        <f>IFERROR(ROUND(((INDEX('Stock List'!$M$11:$M$1010, MATCH(AD562, 'Stock List'!$K$11:$K$1010, 0))/INDEX('Stock List'!$L$11:$L$1010, MATCH(AD562, 'Stock List'!$K$11:$K$1010, 0)))*AC562), 2), 0)</f>
        <v>0</v>
      </c>
      <c r="BX562" s="20"/>
      <c r="BY562" s="20">
        <f>IFERROR(ROUND(((INDEX('Stock List'!$M$11:$M$1010, MATCH(AF562, 'Stock List'!$K$11:$K$1010, 0))/INDEX('Stock List'!$L$11:$L$1010, MATCH(AF562, 'Stock List'!$K$11:$K$1010, 0)))*AE562), 2), 0)</f>
        <v>0</v>
      </c>
      <c r="BZ562" s="20"/>
      <c r="CA562" s="20">
        <f>IFERROR(ROUND(((INDEX('Stock List'!$M$11:$M$1010, MATCH(AH562, 'Stock List'!$K$11:$K$1010, 0))/INDEX('Stock List'!$L$11:$L$1010, MATCH(AH562, 'Stock List'!$K$11:$K$1010, 0)))*AG562), 2), 0)</f>
        <v>0</v>
      </c>
      <c r="CB562" s="20"/>
      <c r="CC562" s="20">
        <f>IFERROR(ROUND(((INDEX('Stock List'!$M$11:$M$1010, MATCH(AJ562, 'Stock List'!$K$11:$K$1010, 0))/INDEX('Stock List'!$L$11:$L$1010, MATCH(AJ562, 'Stock List'!$K$11:$K$1010, 0)))*AI562), 2), 0)</f>
        <v>0</v>
      </c>
      <c r="CD562" s="20"/>
      <c r="CE562" s="20">
        <f>IFERROR(ROUND(((INDEX('Stock List'!$M$11:$M$1010, MATCH(AL562, 'Stock List'!$K$11:$K$1010, 0))/INDEX('Stock List'!$L$11:$L$1010, MATCH(AL562, 'Stock List'!$K$11:$K$1010, 0)))*AK562), 2), 0)</f>
        <v>0</v>
      </c>
      <c r="CF562" s="20"/>
      <c r="CG562" s="20">
        <f>IFERROR(ROUND(((INDEX('Stock List'!$M$11:$M$1010, MATCH(AN562, 'Stock List'!$K$11:$K$1010, 0))/INDEX('Stock List'!$L$11:$L$1010, MATCH(AN562, 'Stock List'!$K$11:$K$1010, 0)))*AM562), 2), 0)</f>
        <v>0</v>
      </c>
      <c r="CH562" s="20"/>
      <c r="CI562" s="20">
        <f>IFERROR(ROUND(((INDEX('Stock List'!$M$11:$M$1010, MATCH(AP562, 'Stock List'!$K$11:$K$1010, 0))/INDEX('Stock List'!$L$11:$L$1010, MATCH(AP562, 'Stock List'!$K$11:$K$1010, 0)))*AO562), 2), 0)</f>
        <v>0</v>
      </c>
      <c r="CJ562" s="20"/>
      <c r="CK562" s="20">
        <f>IFERROR(ROUND(((INDEX('Stock List'!$M$11:$M$1010, MATCH(AR562, 'Stock List'!$K$11:$K$1010, 0))/INDEX('Stock List'!$L$11:$L$1010, MATCH(AR562, 'Stock List'!$K$11:$K$1010, 0)))*AQ562), 2), 0)</f>
        <v>0</v>
      </c>
      <c r="CL562" s="20"/>
      <c r="CM562" s="20">
        <f>IFERROR(ROUND(((INDEX('Stock List'!$M$11:$M$1010, MATCH(AT562, 'Stock List'!$K$11:$K$1010, 0))/INDEX('Stock List'!$L$11:$L$1010, MATCH(AT562, 'Stock List'!$K$11:$K$1010, 0)))*AS562), 2), 0)</f>
        <v>0</v>
      </c>
      <c r="CN562" s="20"/>
      <c r="CO562" s="20">
        <f>IFERROR(ROUND(((INDEX('Stock List'!$M$11:$M$1010, MATCH(AV562, 'Stock List'!$K$11:$K$1010, 0))/INDEX('Stock List'!$L$11:$L$1010, MATCH(AV562, 'Stock List'!$K$11:$K$1010, 0)))*AU562), 2), 0)</f>
        <v>0</v>
      </c>
      <c r="CP562" s="20"/>
      <c r="CQ562" s="20">
        <f>IFERROR(ROUND(((INDEX('Stock List'!$M$11:$M$1010, MATCH(AX562, 'Stock List'!$K$11:$K$1010, 0))/INDEX('Stock List'!$L$11:$L$1010, MATCH(AX562, 'Stock List'!$K$11:$K$1010, 0)))*AW562), 2), 0)</f>
        <v>0</v>
      </c>
      <c r="CR562" s="22"/>
      <c r="CT562" s="106" t="str">
        <f t="shared" si="451"/>
        <v/>
      </c>
      <c r="CU562" s="22" t="str">
        <f t="shared" si="452"/>
        <v/>
      </c>
      <c r="CX562" s="106" t="str">
        <f t="shared" si="453"/>
        <v/>
      </c>
      <c r="CY562" s="20" t="str">
        <f t="shared" si="454"/>
        <v/>
      </c>
      <c r="CZ562" s="22" t="str">
        <f t="shared" si="455"/>
        <v/>
      </c>
      <c r="DB562" s="76" t="str">
        <f>IF($H562="", "", COUNTIF($G$11:$G$1010, "&gt;"&amp;$G562)+1+COUNTIF($G$11:$G562, $G562)-1)</f>
        <v/>
      </c>
      <c r="DC562" s="76" t="str">
        <f>IF($H562="", "", COUNTIF($CZ$11:$CZ$1010, "&gt;"&amp;$CZ562)+1+COUNTIF($CZ$11:$CZ562, $CZ562)-1)</f>
        <v/>
      </c>
      <c r="DE562" s="147" t="str">
        <f t="shared" si="456"/>
        <v/>
      </c>
      <c r="DF562" s="148"/>
      <c r="DG562" s="19" t="str">
        <f t="shared" si="457"/>
        <v/>
      </c>
      <c r="DH562" s="153" t="str">
        <f t="shared" si="458"/>
        <v/>
      </c>
      <c r="DI562" s="19" t="str">
        <f t="shared" si="410"/>
        <v/>
      </c>
      <c r="DJ562" s="153" t="str">
        <f t="shared" si="411"/>
        <v/>
      </c>
      <c r="DK562" s="19" t="str">
        <f t="shared" si="412"/>
        <v/>
      </c>
      <c r="DL562" s="153" t="str">
        <f t="shared" si="413"/>
        <v/>
      </c>
      <c r="DM562" s="19" t="str">
        <f t="shared" si="414"/>
        <v/>
      </c>
      <c r="DN562" s="153" t="str">
        <f t="shared" si="415"/>
        <v/>
      </c>
      <c r="DO562" s="19" t="str">
        <f t="shared" si="416"/>
        <v/>
      </c>
      <c r="DP562" s="153" t="str">
        <f t="shared" si="417"/>
        <v/>
      </c>
      <c r="DQ562" s="19" t="str">
        <f t="shared" si="418"/>
        <v/>
      </c>
      <c r="DR562" s="153" t="str">
        <f t="shared" si="419"/>
        <v/>
      </c>
      <c r="DS562" s="19" t="str">
        <f t="shared" si="420"/>
        <v/>
      </c>
      <c r="DT562" s="153" t="str">
        <f t="shared" si="421"/>
        <v/>
      </c>
      <c r="DU562" s="19" t="str">
        <f t="shared" si="422"/>
        <v/>
      </c>
      <c r="DV562" s="153" t="str">
        <f t="shared" si="423"/>
        <v/>
      </c>
      <c r="DW562" s="19" t="str">
        <f t="shared" si="424"/>
        <v/>
      </c>
      <c r="DX562" s="153" t="str">
        <f t="shared" si="425"/>
        <v/>
      </c>
      <c r="DY562" s="19" t="str">
        <f t="shared" si="426"/>
        <v/>
      </c>
      <c r="DZ562" s="153" t="str">
        <f t="shared" si="427"/>
        <v/>
      </c>
      <c r="EA562" s="19" t="str">
        <f t="shared" si="428"/>
        <v/>
      </c>
      <c r="EB562" s="153" t="str">
        <f t="shared" si="429"/>
        <v/>
      </c>
      <c r="EC562" s="19" t="str">
        <f t="shared" si="430"/>
        <v/>
      </c>
      <c r="ED562" s="153" t="str">
        <f t="shared" si="431"/>
        <v/>
      </c>
      <c r="EE562" s="19" t="str">
        <f t="shared" si="432"/>
        <v/>
      </c>
      <c r="EF562" s="153" t="str">
        <f t="shared" si="433"/>
        <v/>
      </c>
      <c r="EG562" s="19" t="str">
        <f t="shared" si="434"/>
        <v/>
      </c>
      <c r="EH562" s="153" t="str">
        <f t="shared" si="435"/>
        <v/>
      </c>
      <c r="EI562" s="19" t="str">
        <f t="shared" si="436"/>
        <v/>
      </c>
      <c r="EJ562" s="153" t="str">
        <f t="shared" si="437"/>
        <v/>
      </c>
      <c r="EK562" s="19" t="str">
        <f t="shared" si="438"/>
        <v/>
      </c>
      <c r="EL562" s="153" t="str">
        <f t="shared" si="439"/>
        <v/>
      </c>
      <c r="EM562" s="19" t="str">
        <f t="shared" si="440"/>
        <v/>
      </c>
      <c r="EN562" s="153" t="str">
        <f t="shared" si="441"/>
        <v/>
      </c>
      <c r="EO562" s="19" t="str">
        <f t="shared" si="442"/>
        <v/>
      </c>
      <c r="EP562" s="153" t="str">
        <f t="shared" si="443"/>
        <v/>
      </c>
      <c r="EQ562" s="19" t="str">
        <f t="shared" si="444"/>
        <v/>
      </c>
      <c r="ER562" s="153" t="str">
        <f t="shared" si="445"/>
        <v/>
      </c>
      <c r="ES562" s="19" t="str">
        <f t="shared" si="446"/>
        <v/>
      </c>
      <c r="ET562" s="153" t="str">
        <f t="shared" si="447"/>
        <v/>
      </c>
    </row>
    <row r="563" spans="1:150" x14ac:dyDescent="0.25">
      <c r="A563" s="31"/>
      <c r="B563" s="91" t="str">
        <f t="shared" si="448"/>
        <v/>
      </c>
      <c r="C563" s="20" t="str">
        <f t="shared" si="408"/>
        <v/>
      </c>
      <c r="D563" s="97" t="str">
        <f t="shared" si="409"/>
        <v/>
      </c>
      <c r="E563" s="62" t="str">
        <f t="shared" si="449"/>
        <v/>
      </c>
      <c r="F563" s="31"/>
      <c r="G563" s="282"/>
      <c r="H563" s="283"/>
      <c r="I563" s="284"/>
      <c r="J563" s="285"/>
      <c r="K563" s="286"/>
      <c r="L563" s="287"/>
      <c r="M563" s="288"/>
      <c r="N563" s="287"/>
      <c r="O563" s="288"/>
      <c r="P563" s="287"/>
      <c r="Q563" s="288"/>
      <c r="R563" s="287"/>
      <c r="S563" s="288"/>
      <c r="T563" s="287"/>
      <c r="U563" s="288"/>
      <c r="V563" s="287"/>
      <c r="W563" s="288"/>
      <c r="X563" s="287"/>
      <c r="Y563" s="288"/>
      <c r="Z563" s="287"/>
      <c r="AA563" s="288"/>
      <c r="AB563" s="287"/>
      <c r="AC563" s="288"/>
      <c r="AD563" s="287"/>
      <c r="AE563" s="288"/>
      <c r="AF563" s="287"/>
      <c r="AG563" s="288"/>
      <c r="AH563" s="287"/>
      <c r="AI563" s="288"/>
      <c r="AJ563" s="287"/>
      <c r="AK563" s="288"/>
      <c r="AL563" s="287"/>
      <c r="AM563" s="288"/>
      <c r="AN563" s="287"/>
      <c r="AO563" s="288"/>
      <c r="AP563" s="287"/>
      <c r="AQ563" s="288"/>
      <c r="AR563" s="287"/>
      <c r="AS563" s="288"/>
      <c r="AT563" s="287"/>
      <c r="AU563" s="288"/>
      <c r="AV563" s="287"/>
      <c r="AW563" s="288"/>
      <c r="AX563" s="287"/>
      <c r="AY563" s="31"/>
      <c r="BA563" s="76" t="str">
        <f t="shared" si="450"/>
        <v/>
      </c>
      <c r="BC563" s="76" t="str">
        <f>IF('Stock List'!$K563="", "", 'Stock List'!$K563)</f>
        <v/>
      </c>
      <c r="BE563" s="106">
        <f>IFERROR(ROUND(((INDEX('Stock List'!$M$11:$M$1010, MATCH(L563, 'Stock List'!$K$11:$K$1010, 0))/INDEX('Stock List'!$L$11:$L$1010, MATCH(L563, 'Stock List'!$K$11:$K$1010, 0)))*K563), 2), 0)</f>
        <v>0</v>
      </c>
      <c r="BF563" s="20"/>
      <c r="BG563" s="20">
        <f>IFERROR(ROUND(((INDEX('Stock List'!$M$11:$M$1010, MATCH(N563, 'Stock List'!$K$11:$K$1010, 0))/INDEX('Stock List'!$L$11:$L$1010, MATCH(N563, 'Stock List'!$K$11:$K$1010, 0)))*M563), 2), 0)</f>
        <v>0</v>
      </c>
      <c r="BH563" s="20"/>
      <c r="BI563" s="20">
        <f>IFERROR(ROUND(((INDEX('Stock List'!$M$11:$M$1010, MATCH(P563, 'Stock List'!$K$11:$K$1010, 0))/INDEX('Stock List'!$L$11:$L$1010, MATCH(P563, 'Stock List'!$K$11:$K$1010, 0)))*O563), 2), 0)</f>
        <v>0</v>
      </c>
      <c r="BJ563" s="20"/>
      <c r="BK563" s="20">
        <f>IFERROR(ROUND(((INDEX('Stock List'!$M$11:$M$1010, MATCH(R563, 'Stock List'!$K$11:$K$1010, 0))/INDEX('Stock List'!$L$11:$L$1010, MATCH(R563, 'Stock List'!$K$11:$K$1010, 0)))*Q563), 2), 0)</f>
        <v>0</v>
      </c>
      <c r="BL563" s="20"/>
      <c r="BM563" s="20">
        <f>IFERROR(ROUND(((INDEX('Stock List'!$M$11:$M$1010, MATCH(T563, 'Stock List'!$K$11:$K$1010, 0))/INDEX('Stock List'!$L$11:$L$1010, MATCH(T563, 'Stock List'!$K$11:$K$1010, 0)))*S563), 2), 0)</f>
        <v>0</v>
      </c>
      <c r="BN563" s="20"/>
      <c r="BO563" s="20">
        <f>IFERROR(ROUND(((INDEX('Stock List'!$M$11:$M$1010, MATCH(V563, 'Stock List'!$K$11:$K$1010, 0))/INDEX('Stock List'!$L$11:$L$1010, MATCH(V563, 'Stock List'!$K$11:$K$1010, 0)))*U563), 2), 0)</f>
        <v>0</v>
      </c>
      <c r="BP563" s="20"/>
      <c r="BQ563" s="20">
        <f>IFERROR(ROUND(((INDEX('Stock List'!$M$11:$M$1010, MATCH(X563, 'Stock List'!$K$11:$K$1010, 0))/INDEX('Stock List'!$L$11:$L$1010, MATCH(X563, 'Stock List'!$K$11:$K$1010, 0)))*W563), 2), 0)</f>
        <v>0</v>
      </c>
      <c r="BR563" s="20"/>
      <c r="BS563" s="20">
        <f>IFERROR(ROUND(((INDEX('Stock List'!$M$11:$M$1010, MATCH(Z563, 'Stock List'!$K$11:$K$1010, 0))/INDEX('Stock List'!$L$11:$L$1010, MATCH(Z563, 'Stock List'!$K$11:$K$1010, 0)))*Y563), 2), 0)</f>
        <v>0</v>
      </c>
      <c r="BT563" s="20"/>
      <c r="BU563" s="20">
        <f>IFERROR(ROUND(((INDEX('Stock List'!$M$11:$M$1010, MATCH(AB563, 'Stock List'!$K$11:$K$1010, 0))/INDEX('Stock List'!$L$11:$L$1010, MATCH(AB563, 'Stock List'!$K$11:$K$1010, 0)))*AA563), 2), 0)</f>
        <v>0</v>
      </c>
      <c r="BV563" s="20"/>
      <c r="BW563" s="20">
        <f>IFERROR(ROUND(((INDEX('Stock List'!$M$11:$M$1010, MATCH(AD563, 'Stock List'!$K$11:$K$1010, 0))/INDEX('Stock List'!$L$11:$L$1010, MATCH(AD563, 'Stock List'!$K$11:$K$1010, 0)))*AC563), 2), 0)</f>
        <v>0</v>
      </c>
      <c r="BX563" s="20"/>
      <c r="BY563" s="20">
        <f>IFERROR(ROUND(((INDEX('Stock List'!$M$11:$M$1010, MATCH(AF563, 'Stock List'!$K$11:$K$1010, 0))/INDEX('Stock List'!$L$11:$L$1010, MATCH(AF563, 'Stock List'!$K$11:$K$1010, 0)))*AE563), 2), 0)</f>
        <v>0</v>
      </c>
      <c r="BZ563" s="20"/>
      <c r="CA563" s="20">
        <f>IFERROR(ROUND(((INDEX('Stock List'!$M$11:$M$1010, MATCH(AH563, 'Stock List'!$K$11:$K$1010, 0))/INDEX('Stock List'!$L$11:$L$1010, MATCH(AH563, 'Stock List'!$K$11:$K$1010, 0)))*AG563), 2), 0)</f>
        <v>0</v>
      </c>
      <c r="CB563" s="20"/>
      <c r="CC563" s="20">
        <f>IFERROR(ROUND(((INDEX('Stock List'!$M$11:$M$1010, MATCH(AJ563, 'Stock List'!$K$11:$K$1010, 0))/INDEX('Stock List'!$L$11:$L$1010, MATCH(AJ563, 'Stock List'!$K$11:$K$1010, 0)))*AI563), 2), 0)</f>
        <v>0</v>
      </c>
      <c r="CD563" s="20"/>
      <c r="CE563" s="20">
        <f>IFERROR(ROUND(((INDEX('Stock List'!$M$11:$M$1010, MATCH(AL563, 'Stock List'!$K$11:$K$1010, 0))/INDEX('Stock List'!$L$11:$L$1010, MATCH(AL563, 'Stock List'!$K$11:$K$1010, 0)))*AK563), 2), 0)</f>
        <v>0</v>
      </c>
      <c r="CF563" s="20"/>
      <c r="CG563" s="20">
        <f>IFERROR(ROUND(((INDEX('Stock List'!$M$11:$M$1010, MATCH(AN563, 'Stock List'!$K$11:$K$1010, 0))/INDEX('Stock List'!$L$11:$L$1010, MATCH(AN563, 'Stock List'!$K$11:$K$1010, 0)))*AM563), 2), 0)</f>
        <v>0</v>
      </c>
      <c r="CH563" s="20"/>
      <c r="CI563" s="20">
        <f>IFERROR(ROUND(((INDEX('Stock List'!$M$11:$M$1010, MATCH(AP563, 'Stock List'!$K$11:$K$1010, 0))/INDEX('Stock List'!$L$11:$L$1010, MATCH(AP563, 'Stock List'!$K$11:$K$1010, 0)))*AO563), 2), 0)</f>
        <v>0</v>
      </c>
      <c r="CJ563" s="20"/>
      <c r="CK563" s="20">
        <f>IFERROR(ROUND(((INDEX('Stock List'!$M$11:$M$1010, MATCH(AR563, 'Stock List'!$K$11:$K$1010, 0))/INDEX('Stock List'!$L$11:$L$1010, MATCH(AR563, 'Stock List'!$K$11:$K$1010, 0)))*AQ563), 2), 0)</f>
        <v>0</v>
      </c>
      <c r="CL563" s="20"/>
      <c r="CM563" s="20">
        <f>IFERROR(ROUND(((INDEX('Stock List'!$M$11:$M$1010, MATCH(AT563, 'Stock List'!$K$11:$K$1010, 0))/INDEX('Stock List'!$L$11:$L$1010, MATCH(AT563, 'Stock List'!$K$11:$K$1010, 0)))*AS563), 2), 0)</f>
        <v>0</v>
      </c>
      <c r="CN563" s="20"/>
      <c r="CO563" s="20">
        <f>IFERROR(ROUND(((INDEX('Stock List'!$M$11:$M$1010, MATCH(AV563, 'Stock List'!$K$11:$K$1010, 0))/INDEX('Stock List'!$L$11:$L$1010, MATCH(AV563, 'Stock List'!$K$11:$K$1010, 0)))*AU563), 2), 0)</f>
        <v>0</v>
      </c>
      <c r="CP563" s="20"/>
      <c r="CQ563" s="20">
        <f>IFERROR(ROUND(((INDEX('Stock List'!$M$11:$M$1010, MATCH(AX563, 'Stock List'!$K$11:$K$1010, 0))/INDEX('Stock List'!$L$11:$L$1010, MATCH(AX563, 'Stock List'!$K$11:$K$1010, 0)))*AW563), 2), 0)</f>
        <v>0</v>
      </c>
      <c r="CR563" s="22"/>
      <c r="CT563" s="106" t="str">
        <f t="shared" si="451"/>
        <v/>
      </c>
      <c r="CU563" s="22" t="str">
        <f t="shared" si="452"/>
        <v/>
      </c>
      <c r="CX563" s="106" t="str">
        <f t="shared" si="453"/>
        <v/>
      </c>
      <c r="CY563" s="20" t="str">
        <f t="shared" si="454"/>
        <v/>
      </c>
      <c r="CZ563" s="22" t="str">
        <f t="shared" si="455"/>
        <v/>
      </c>
      <c r="DB563" s="76" t="str">
        <f>IF($H563="", "", COUNTIF($G$11:$G$1010, "&gt;"&amp;$G563)+1+COUNTIF($G$11:$G563, $G563)-1)</f>
        <v/>
      </c>
      <c r="DC563" s="76" t="str">
        <f>IF($H563="", "", COUNTIF($CZ$11:$CZ$1010, "&gt;"&amp;$CZ563)+1+COUNTIF($CZ$11:$CZ563, $CZ563)-1)</f>
        <v/>
      </c>
      <c r="DE563" s="147" t="str">
        <f t="shared" si="456"/>
        <v/>
      </c>
      <c r="DF563" s="148"/>
      <c r="DG563" s="19" t="str">
        <f t="shared" si="457"/>
        <v/>
      </c>
      <c r="DH563" s="153" t="str">
        <f t="shared" si="458"/>
        <v/>
      </c>
      <c r="DI563" s="19" t="str">
        <f t="shared" si="410"/>
        <v/>
      </c>
      <c r="DJ563" s="153" t="str">
        <f t="shared" si="411"/>
        <v/>
      </c>
      <c r="DK563" s="19" t="str">
        <f t="shared" si="412"/>
        <v/>
      </c>
      <c r="DL563" s="153" t="str">
        <f t="shared" si="413"/>
        <v/>
      </c>
      <c r="DM563" s="19" t="str">
        <f t="shared" si="414"/>
        <v/>
      </c>
      <c r="DN563" s="153" t="str">
        <f t="shared" si="415"/>
        <v/>
      </c>
      <c r="DO563" s="19" t="str">
        <f t="shared" si="416"/>
        <v/>
      </c>
      <c r="DP563" s="153" t="str">
        <f t="shared" si="417"/>
        <v/>
      </c>
      <c r="DQ563" s="19" t="str">
        <f t="shared" si="418"/>
        <v/>
      </c>
      <c r="DR563" s="153" t="str">
        <f t="shared" si="419"/>
        <v/>
      </c>
      <c r="DS563" s="19" t="str">
        <f t="shared" si="420"/>
        <v/>
      </c>
      <c r="DT563" s="153" t="str">
        <f t="shared" si="421"/>
        <v/>
      </c>
      <c r="DU563" s="19" t="str">
        <f t="shared" si="422"/>
        <v/>
      </c>
      <c r="DV563" s="153" t="str">
        <f t="shared" si="423"/>
        <v/>
      </c>
      <c r="DW563" s="19" t="str">
        <f t="shared" si="424"/>
        <v/>
      </c>
      <c r="DX563" s="153" t="str">
        <f t="shared" si="425"/>
        <v/>
      </c>
      <c r="DY563" s="19" t="str">
        <f t="shared" si="426"/>
        <v/>
      </c>
      <c r="DZ563" s="153" t="str">
        <f t="shared" si="427"/>
        <v/>
      </c>
      <c r="EA563" s="19" t="str">
        <f t="shared" si="428"/>
        <v/>
      </c>
      <c r="EB563" s="153" t="str">
        <f t="shared" si="429"/>
        <v/>
      </c>
      <c r="EC563" s="19" t="str">
        <f t="shared" si="430"/>
        <v/>
      </c>
      <c r="ED563" s="153" t="str">
        <f t="shared" si="431"/>
        <v/>
      </c>
      <c r="EE563" s="19" t="str">
        <f t="shared" si="432"/>
        <v/>
      </c>
      <c r="EF563" s="153" t="str">
        <f t="shared" si="433"/>
        <v/>
      </c>
      <c r="EG563" s="19" t="str">
        <f t="shared" si="434"/>
        <v/>
      </c>
      <c r="EH563" s="153" t="str">
        <f t="shared" si="435"/>
        <v/>
      </c>
      <c r="EI563" s="19" t="str">
        <f t="shared" si="436"/>
        <v/>
      </c>
      <c r="EJ563" s="153" t="str">
        <f t="shared" si="437"/>
        <v/>
      </c>
      <c r="EK563" s="19" t="str">
        <f t="shared" si="438"/>
        <v/>
      </c>
      <c r="EL563" s="153" t="str">
        <f t="shared" si="439"/>
        <v/>
      </c>
      <c r="EM563" s="19" t="str">
        <f t="shared" si="440"/>
        <v/>
      </c>
      <c r="EN563" s="153" t="str">
        <f t="shared" si="441"/>
        <v/>
      </c>
      <c r="EO563" s="19" t="str">
        <f t="shared" si="442"/>
        <v/>
      </c>
      <c r="EP563" s="153" t="str">
        <f t="shared" si="443"/>
        <v/>
      </c>
      <c r="EQ563" s="19" t="str">
        <f t="shared" si="444"/>
        <v/>
      </c>
      <c r="ER563" s="153" t="str">
        <f t="shared" si="445"/>
        <v/>
      </c>
      <c r="ES563" s="19" t="str">
        <f t="shared" si="446"/>
        <v/>
      </c>
      <c r="ET563" s="153" t="str">
        <f t="shared" si="447"/>
        <v/>
      </c>
    </row>
    <row r="564" spans="1:150" x14ac:dyDescent="0.25">
      <c r="A564" s="31"/>
      <c r="B564" s="91" t="str">
        <f t="shared" si="448"/>
        <v/>
      </c>
      <c r="C564" s="20" t="str">
        <f t="shared" si="408"/>
        <v/>
      </c>
      <c r="D564" s="97" t="str">
        <f t="shared" si="409"/>
        <v/>
      </c>
      <c r="E564" s="62" t="str">
        <f t="shared" si="449"/>
        <v/>
      </c>
      <c r="F564" s="31"/>
      <c r="G564" s="282"/>
      <c r="H564" s="283"/>
      <c r="I564" s="284"/>
      <c r="J564" s="285"/>
      <c r="K564" s="286"/>
      <c r="L564" s="287"/>
      <c r="M564" s="288"/>
      <c r="N564" s="287"/>
      <c r="O564" s="288"/>
      <c r="P564" s="287"/>
      <c r="Q564" s="288"/>
      <c r="R564" s="287"/>
      <c r="S564" s="288"/>
      <c r="T564" s="287"/>
      <c r="U564" s="288"/>
      <c r="V564" s="287"/>
      <c r="W564" s="288"/>
      <c r="X564" s="287"/>
      <c r="Y564" s="288"/>
      <c r="Z564" s="287"/>
      <c r="AA564" s="288"/>
      <c r="AB564" s="287"/>
      <c r="AC564" s="288"/>
      <c r="AD564" s="287"/>
      <c r="AE564" s="288"/>
      <c r="AF564" s="287"/>
      <c r="AG564" s="288"/>
      <c r="AH564" s="287"/>
      <c r="AI564" s="288"/>
      <c r="AJ564" s="287"/>
      <c r="AK564" s="288"/>
      <c r="AL564" s="287"/>
      <c r="AM564" s="288"/>
      <c r="AN564" s="287"/>
      <c r="AO564" s="288"/>
      <c r="AP564" s="287"/>
      <c r="AQ564" s="288"/>
      <c r="AR564" s="287"/>
      <c r="AS564" s="288"/>
      <c r="AT564" s="287"/>
      <c r="AU564" s="288"/>
      <c r="AV564" s="287"/>
      <c r="AW564" s="288"/>
      <c r="AX564" s="287"/>
      <c r="AY564" s="31"/>
      <c r="BA564" s="76" t="str">
        <f t="shared" si="450"/>
        <v/>
      </c>
      <c r="BC564" s="76" t="str">
        <f>IF('Stock List'!$K564="", "", 'Stock List'!$K564)</f>
        <v/>
      </c>
      <c r="BE564" s="106">
        <f>IFERROR(ROUND(((INDEX('Stock List'!$M$11:$M$1010, MATCH(L564, 'Stock List'!$K$11:$K$1010, 0))/INDEX('Stock List'!$L$11:$L$1010, MATCH(L564, 'Stock List'!$K$11:$K$1010, 0)))*K564), 2), 0)</f>
        <v>0</v>
      </c>
      <c r="BF564" s="20"/>
      <c r="BG564" s="20">
        <f>IFERROR(ROUND(((INDEX('Stock List'!$M$11:$M$1010, MATCH(N564, 'Stock List'!$K$11:$K$1010, 0))/INDEX('Stock List'!$L$11:$L$1010, MATCH(N564, 'Stock List'!$K$11:$K$1010, 0)))*M564), 2), 0)</f>
        <v>0</v>
      </c>
      <c r="BH564" s="20"/>
      <c r="BI564" s="20">
        <f>IFERROR(ROUND(((INDEX('Stock List'!$M$11:$M$1010, MATCH(P564, 'Stock List'!$K$11:$K$1010, 0))/INDEX('Stock List'!$L$11:$L$1010, MATCH(P564, 'Stock List'!$K$11:$K$1010, 0)))*O564), 2), 0)</f>
        <v>0</v>
      </c>
      <c r="BJ564" s="20"/>
      <c r="BK564" s="20">
        <f>IFERROR(ROUND(((INDEX('Stock List'!$M$11:$M$1010, MATCH(R564, 'Stock List'!$K$11:$K$1010, 0))/INDEX('Stock List'!$L$11:$L$1010, MATCH(R564, 'Stock List'!$K$11:$K$1010, 0)))*Q564), 2), 0)</f>
        <v>0</v>
      </c>
      <c r="BL564" s="20"/>
      <c r="BM564" s="20">
        <f>IFERROR(ROUND(((INDEX('Stock List'!$M$11:$M$1010, MATCH(T564, 'Stock List'!$K$11:$K$1010, 0))/INDEX('Stock List'!$L$11:$L$1010, MATCH(T564, 'Stock List'!$K$11:$K$1010, 0)))*S564), 2), 0)</f>
        <v>0</v>
      </c>
      <c r="BN564" s="20"/>
      <c r="BO564" s="20">
        <f>IFERROR(ROUND(((INDEX('Stock List'!$M$11:$M$1010, MATCH(V564, 'Stock List'!$K$11:$K$1010, 0))/INDEX('Stock List'!$L$11:$L$1010, MATCH(V564, 'Stock List'!$K$11:$K$1010, 0)))*U564), 2), 0)</f>
        <v>0</v>
      </c>
      <c r="BP564" s="20"/>
      <c r="BQ564" s="20">
        <f>IFERROR(ROUND(((INDEX('Stock List'!$M$11:$M$1010, MATCH(X564, 'Stock List'!$K$11:$K$1010, 0))/INDEX('Stock List'!$L$11:$L$1010, MATCH(X564, 'Stock List'!$K$11:$K$1010, 0)))*W564), 2), 0)</f>
        <v>0</v>
      </c>
      <c r="BR564" s="20"/>
      <c r="BS564" s="20">
        <f>IFERROR(ROUND(((INDEX('Stock List'!$M$11:$M$1010, MATCH(Z564, 'Stock List'!$K$11:$K$1010, 0))/INDEX('Stock List'!$L$11:$L$1010, MATCH(Z564, 'Stock List'!$K$11:$K$1010, 0)))*Y564), 2), 0)</f>
        <v>0</v>
      </c>
      <c r="BT564" s="20"/>
      <c r="BU564" s="20">
        <f>IFERROR(ROUND(((INDEX('Stock List'!$M$11:$M$1010, MATCH(AB564, 'Stock List'!$K$11:$K$1010, 0))/INDEX('Stock List'!$L$11:$L$1010, MATCH(AB564, 'Stock List'!$K$11:$K$1010, 0)))*AA564), 2), 0)</f>
        <v>0</v>
      </c>
      <c r="BV564" s="20"/>
      <c r="BW564" s="20">
        <f>IFERROR(ROUND(((INDEX('Stock List'!$M$11:$M$1010, MATCH(AD564, 'Stock List'!$K$11:$K$1010, 0))/INDEX('Stock List'!$L$11:$L$1010, MATCH(AD564, 'Stock List'!$K$11:$K$1010, 0)))*AC564), 2), 0)</f>
        <v>0</v>
      </c>
      <c r="BX564" s="20"/>
      <c r="BY564" s="20">
        <f>IFERROR(ROUND(((INDEX('Stock List'!$M$11:$M$1010, MATCH(AF564, 'Stock List'!$K$11:$K$1010, 0))/INDEX('Stock List'!$L$11:$L$1010, MATCH(AF564, 'Stock List'!$K$11:$K$1010, 0)))*AE564), 2), 0)</f>
        <v>0</v>
      </c>
      <c r="BZ564" s="20"/>
      <c r="CA564" s="20">
        <f>IFERROR(ROUND(((INDEX('Stock List'!$M$11:$M$1010, MATCH(AH564, 'Stock List'!$K$11:$K$1010, 0))/INDEX('Stock List'!$L$11:$L$1010, MATCH(AH564, 'Stock List'!$K$11:$K$1010, 0)))*AG564), 2), 0)</f>
        <v>0</v>
      </c>
      <c r="CB564" s="20"/>
      <c r="CC564" s="20">
        <f>IFERROR(ROUND(((INDEX('Stock List'!$M$11:$M$1010, MATCH(AJ564, 'Stock List'!$K$11:$K$1010, 0))/INDEX('Stock List'!$L$11:$L$1010, MATCH(AJ564, 'Stock List'!$K$11:$K$1010, 0)))*AI564), 2), 0)</f>
        <v>0</v>
      </c>
      <c r="CD564" s="20"/>
      <c r="CE564" s="20">
        <f>IFERROR(ROUND(((INDEX('Stock List'!$M$11:$M$1010, MATCH(AL564, 'Stock List'!$K$11:$K$1010, 0))/INDEX('Stock List'!$L$11:$L$1010, MATCH(AL564, 'Stock List'!$K$11:$K$1010, 0)))*AK564), 2), 0)</f>
        <v>0</v>
      </c>
      <c r="CF564" s="20"/>
      <c r="CG564" s="20">
        <f>IFERROR(ROUND(((INDEX('Stock List'!$M$11:$M$1010, MATCH(AN564, 'Stock List'!$K$11:$K$1010, 0))/INDEX('Stock List'!$L$11:$L$1010, MATCH(AN564, 'Stock List'!$K$11:$K$1010, 0)))*AM564), 2), 0)</f>
        <v>0</v>
      </c>
      <c r="CH564" s="20"/>
      <c r="CI564" s="20">
        <f>IFERROR(ROUND(((INDEX('Stock List'!$M$11:$M$1010, MATCH(AP564, 'Stock List'!$K$11:$K$1010, 0))/INDEX('Stock List'!$L$11:$L$1010, MATCH(AP564, 'Stock List'!$K$11:$K$1010, 0)))*AO564), 2), 0)</f>
        <v>0</v>
      </c>
      <c r="CJ564" s="20"/>
      <c r="CK564" s="20">
        <f>IFERROR(ROUND(((INDEX('Stock List'!$M$11:$M$1010, MATCH(AR564, 'Stock List'!$K$11:$K$1010, 0))/INDEX('Stock List'!$L$11:$L$1010, MATCH(AR564, 'Stock List'!$K$11:$K$1010, 0)))*AQ564), 2), 0)</f>
        <v>0</v>
      </c>
      <c r="CL564" s="20"/>
      <c r="CM564" s="20">
        <f>IFERROR(ROUND(((INDEX('Stock List'!$M$11:$M$1010, MATCH(AT564, 'Stock List'!$K$11:$K$1010, 0))/INDEX('Stock List'!$L$11:$L$1010, MATCH(AT564, 'Stock List'!$K$11:$K$1010, 0)))*AS564), 2), 0)</f>
        <v>0</v>
      </c>
      <c r="CN564" s="20"/>
      <c r="CO564" s="20">
        <f>IFERROR(ROUND(((INDEX('Stock List'!$M$11:$M$1010, MATCH(AV564, 'Stock List'!$K$11:$K$1010, 0))/INDEX('Stock List'!$L$11:$L$1010, MATCH(AV564, 'Stock List'!$K$11:$K$1010, 0)))*AU564), 2), 0)</f>
        <v>0</v>
      </c>
      <c r="CP564" s="20"/>
      <c r="CQ564" s="20">
        <f>IFERROR(ROUND(((INDEX('Stock List'!$M$11:$M$1010, MATCH(AX564, 'Stock List'!$K$11:$K$1010, 0))/INDEX('Stock List'!$L$11:$L$1010, MATCH(AX564, 'Stock List'!$K$11:$K$1010, 0)))*AW564), 2), 0)</f>
        <v>0</v>
      </c>
      <c r="CR564" s="22"/>
      <c r="CT564" s="106" t="str">
        <f t="shared" si="451"/>
        <v/>
      </c>
      <c r="CU564" s="22" t="str">
        <f t="shared" si="452"/>
        <v/>
      </c>
      <c r="CX564" s="106" t="str">
        <f t="shared" si="453"/>
        <v/>
      </c>
      <c r="CY564" s="20" t="str">
        <f t="shared" si="454"/>
        <v/>
      </c>
      <c r="CZ564" s="22" t="str">
        <f t="shared" si="455"/>
        <v/>
      </c>
      <c r="DB564" s="76" t="str">
        <f>IF($H564="", "", COUNTIF($G$11:$G$1010, "&gt;"&amp;$G564)+1+COUNTIF($G$11:$G564, $G564)-1)</f>
        <v/>
      </c>
      <c r="DC564" s="76" t="str">
        <f>IF($H564="", "", COUNTIF($CZ$11:$CZ$1010, "&gt;"&amp;$CZ564)+1+COUNTIF($CZ$11:$CZ564, $CZ564)-1)</f>
        <v/>
      </c>
      <c r="DE564" s="147" t="str">
        <f t="shared" si="456"/>
        <v/>
      </c>
      <c r="DF564" s="148"/>
      <c r="DG564" s="19" t="str">
        <f t="shared" si="457"/>
        <v/>
      </c>
      <c r="DH564" s="153" t="str">
        <f t="shared" si="458"/>
        <v/>
      </c>
      <c r="DI564" s="19" t="str">
        <f t="shared" si="410"/>
        <v/>
      </c>
      <c r="DJ564" s="153" t="str">
        <f t="shared" si="411"/>
        <v/>
      </c>
      <c r="DK564" s="19" t="str">
        <f t="shared" si="412"/>
        <v/>
      </c>
      <c r="DL564" s="153" t="str">
        <f t="shared" si="413"/>
        <v/>
      </c>
      <c r="DM564" s="19" t="str">
        <f t="shared" si="414"/>
        <v/>
      </c>
      <c r="DN564" s="153" t="str">
        <f t="shared" si="415"/>
        <v/>
      </c>
      <c r="DO564" s="19" t="str">
        <f t="shared" si="416"/>
        <v/>
      </c>
      <c r="DP564" s="153" t="str">
        <f t="shared" si="417"/>
        <v/>
      </c>
      <c r="DQ564" s="19" t="str">
        <f t="shared" si="418"/>
        <v/>
      </c>
      <c r="DR564" s="153" t="str">
        <f t="shared" si="419"/>
        <v/>
      </c>
      <c r="DS564" s="19" t="str">
        <f t="shared" si="420"/>
        <v/>
      </c>
      <c r="DT564" s="153" t="str">
        <f t="shared" si="421"/>
        <v/>
      </c>
      <c r="DU564" s="19" t="str">
        <f t="shared" si="422"/>
        <v/>
      </c>
      <c r="DV564" s="153" t="str">
        <f t="shared" si="423"/>
        <v/>
      </c>
      <c r="DW564" s="19" t="str">
        <f t="shared" si="424"/>
        <v/>
      </c>
      <c r="DX564" s="153" t="str">
        <f t="shared" si="425"/>
        <v/>
      </c>
      <c r="DY564" s="19" t="str">
        <f t="shared" si="426"/>
        <v/>
      </c>
      <c r="DZ564" s="153" t="str">
        <f t="shared" si="427"/>
        <v/>
      </c>
      <c r="EA564" s="19" t="str">
        <f t="shared" si="428"/>
        <v/>
      </c>
      <c r="EB564" s="153" t="str">
        <f t="shared" si="429"/>
        <v/>
      </c>
      <c r="EC564" s="19" t="str">
        <f t="shared" si="430"/>
        <v/>
      </c>
      <c r="ED564" s="153" t="str">
        <f t="shared" si="431"/>
        <v/>
      </c>
      <c r="EE564" s="19" t="str">
        <f t="shared" si="432"/>
        <v/>
      </c>
      <c r="EF564" s="153" t="str">
        <f t="shared" si="433"/>
        <v/>
      </c>
      <c r="EG564" s="19" t="str">
        <f t="shared" si="434"/>
        <v/>
      </c>
      <c r="EH564" s="153" t="str">
        <f t="shared" si="435"/>
        <v/>
      </c>
      <c r="EI564" s="19" t="str">
        <f t="shared" si="436"/>
        <v/>
      </c>
      <c r="EJ564" s="153" t="str">
        <f t="shared" si="437"/>
        <v/>
      </c>
      <c r="EK564" s="19" t="str">
        <f t="shared" si="438"/>
        <v/>
      </c>
      <c r="EL564" s="153" t="str">
        <f t="shared" si="439"/>
        <v/>
      </c>
      <c r="EM564" s="19" t="str">
        <f t="shared" si="440"/>
        <v/>
      </c>
      <c r="EN564" s="153" t="str">
        <f t="shared" si="441"/>
        <v/>
      </c>
      <c r="EO564" s="19" t="str">
        <f t="shared" si="442"/>
        <v/>
      </c>
      <c r="EP564" s="153" t="str">
        <f t="shared" si="443"/>
        <v/>
      </c>
      <c r="EQ564" s="19" t="str">
        <f t="shared" si="444"/>
        <v/>
      </c>
      <c r="ER564" s="153" t="str">
        <f t="shared" si="445"/>
        <v/>
      </c>
      <c r="ES564" s="19" t="str">
        <f t="shared" si="446"/>
        <v/>
      </c>
      <c r="ET564" s="153" t="str">
        <f t="shared" si="447"/>
        <v/>
      </c>
    </row>
    <row r="565" spans="1:150" x14ac:dyDescent="0.25">
      <c r="A565" s="31"/>
      <c r="B565" s="91" t="str">
        <f t="shared" si="448"/>
        <v/>
      </c>
      <c r="C565" s="20" t="str">
        <f t="shared" si="408"/>
        <v/>
      </c>
      <c r="D565" s="97" t="str">
        <f t="shared" si="409"/>
        <v/>
      </c>
      <c r="E565" s="62" t="str">
        <f t="shared" si="449"/>
        <v/>
      </c>
      <c r="F565" s="31"/>
      <c r="G565" s="282"/>
      <c r="H565" s="283"/>
      <c r="I565" s="284"/>
      <c r="J565" s="285"/>
      <c r="K565" s="286"/>
      <c r="L565" s="287"/>
      <c r="M565" s="288"/>
      <c r="N565" s="287"/>
      <c r="O565" s="288"/>
      <c r="P565" s="287"/>
      <c r="Q565" s="288"/>
      <c r="R565" s="287"/>
      <c r="S565" s="288"/>
      <c r="T565" s="287"/>
      <c r="U565" s="288"/>
      <c r="V565" s="287"/>
      <c r="W565" s="288"/>
      <c r="X565" s="287"/>
      <c r="Y565" s="288"/>
      <c r="Z565" s="287"/>
      <c r="AA565" s="288"/>
      <c r="AB565" s="287"/>
      <c r="AC565" s="288"/>
      <c r="AD565" s="287"/>
      <c r="AE565" s="288"/>
      <c r="AF565" s="287"/>
      <c r="AG565" s="288"/>
      <c r="AH565" s="287"/>
      <c r="AI565" s="288"/>
      <c r="AJ565" s="287"/>
      <c r="AK565" s="288"/>
      <c r="AL565" s="287"/>
      <c r="AM565" s="288"/>
      <c r="AN565" s="287"/>
      <c r="AO565" s="288"/>
      <c r="AP565" s="287"/>
      <c r="AQ565" s="288"/>
      <c r="AR565" s="287"/>
      <c r="AS565" s="288"/>
      <c r="AT565" s="287"/>
      <c r="AU565" s="288"/>
      <c r="AV565" s="287"/>
      <c r="AW565" s="288"/>
      <c r="AX565" s="287"/>
      <c r="AY565" s="31"/>
      <c r="BA565" s="76" t="str">
        <f t="shared" si="450"/>
        <v/>
      </c>
      <c r="BC565" s="76" t="str">
        <f>IF('Stock List'!$K565="", "", 'Stock List'!$K565)</f>
        <v/>
      </c>
      <c r="BE565" s="106">
        <f>IFERROR(ROUND(((INDEX('Stock List'!$M$11:$M$1010, MATCH(L565, 'Stock List'!$K$11:$K$1010, 0))/INDEX('Stock List'!$L$11:$L$1010, MATCH(L565, 'Stock List'!$K$11:$K$1010, 0)))*K565), 2), 0)</f>
        <v>0</v>
      </c>
      <c r="BF565" s="20"/>
      <c r="BG565" s="20">
        <f>IFERROR(ROUND(((INDEX('Stock List'!$M$11:$M$1010, MATCH(N565, 'Stock List'!$K$11:$K$1010, 0))/INDEX('Stock List'!$L$11:$L$1010, MATCH(N565, 'Stock List'!$K$11:$K$1010, 0)))*M565), 2), 0)</f>
        <v>0</v>
      </c>
      <c r="BH565" s="20"/>
      <c r="BI565" s="20">
        <f>IFERROR(ROUND(((INDEX('Stock List'!$M$11:$M$1010, MATCH(P565, 'Stock List'!$K$11:$K$1010, 0))/INDEX('Stock List'!$L$11:$L$1010, MATCH(P565, 'Stock List'!$K$11:$K$1010, 0)))*O565), 2), 0)</f>
        <v>0</v>
      </c>
      <c r="BJ565" s="20"/>
      <c r="BK565" s="20">
        <f>IFERROR(ROUND(((INDEX('Stock List'!$M$11:$M$1010, MATCH(R565, 'Stock List'!$K$11:$K$1010, 0))/INDEX('Stock List'!$L$11:$L$1010, MATCH(R565, 'Stock List'!$K$11:$K$1010, 0)))*Q565), 2), 0)</f>
        <v>0</v>
      </c>
      <c r="BL565" s="20"/>
      <c r="BM565" s="20">
        <f>IFERROR(ROUND(((INDEX('Stock List'!$M$11:$M$1010, MATCH(T565, 'Stock List'!$K$11:$K$1010, 0))/INDEX('Stock List'!$L$11:$L$1010, MATCH(T565, 'Stock List'!$K$11:$K$1010, 0)))*S565), 2), 0)</f>
        <v>0</v>
      </c>
      <c r="BN565" s="20"/>
      <c r="BO565" s="20">
        <f>IFERROR(ROUND(((INDEX('Stock List'!$M$11:$M$1010, MATCH(V565, 'Stock List'!$K$11:$K$1010, 0))/INDEX('Stock List'!$L$11:$L$1010, MATCH(V565, 'Stock List'!$K$11:$K$1010, 0)))*U565), 2), 0)</f>
        <v>0</v>
      </c>
      <c r="BP565" s="20"/>
      <c r="BQ565" s="20">
        <f>IFERROR(ROUND(((INDEX('Stock List'!$M$11:$M$1010, MATCH(X565, 'Stock List'!$K$11:$K$1010, 0))/INDEX('Stock List'!$L$11:$L$1010, MATCH(X565, 'Stock List'!$K$11:$K$1010, 0)))*W565), 2), 0)</f>
        <v>0</v>
      </c>
      <c r="BR565" s="20"/>
      <c r="BS565" s="20">
        <f>IFERROR(ROUND(((INDEX('Stock List'!$M$11:$M$1010, MATCH(Z565, 'Stock List'!$K$11:$K$1010, 0))/INDEX('Stock List'!$L$11:$L$1010, MATCH(Z565, 'Stock List'!$K$11:$K$1010, 0)))*Y565), 2), 0)</f>
        <v>0</v>
      </c>
      <c r="BT565" s="20"/>
      <c r="BU565" s="20">
        <f>IFERROR(ROUND(((INDEX('Stock List'!$M$11:$M$1010, MATCH(AB565, 'Stock List'!$K$11:$K$1010, 0))/INDEX('Stock List'!$L$11:$L$1010, MATCH(AB565, 'Stock List'!$K$11:$K$1010, 0)))*AA565), 2), 0)</f>
        <v>0</v>
      </c>
      <c r="BV565" s="20"/>
      <c r="BW565" s="20">
        <f>IFERROR(ROUND(((INDEX('Stock List'!$M$11:$M$1010, MATCH(AD565, 'Stock List'!$K$11:$K$1010, 0))/INDEX('Stock List'!$L$11:$L$1010, MATCH(AD565, 'Stock List'!$K$11:$K$1010, 0)))*AC565), 2), 0)</f>
        <v>0</v>
      </c>
      <c r="BX565" s="20"/>
      <c r="BY565" s="20">
        <f>IFERROR(ROUND(((INDEX('Stock List'!$M$11:$M$1010, MATCH(AF565, 'Stock List'!$K$11:$K$1010, 0))/INDEX('Stock List'!$L$11:$L$1010, MATCH(AF565, 'Stock List'!$K$11:$K$1010, 0)))*AE565), 2), 0)</f>
        <v>0</v>
      </c>
      <c r="BZ565" s="20"/>
      <c r="CA565" s="20">
        <f>IFERROR(ROUND(((INDEX('Stock List'!$M$11:$M$1010, MATCH(AH565, 'Stock List'!$K$11:$K$1010, 0))/INDEX('Stock List'!$L$11:$L$1010, MATCH(AH565, 'Stock List'!$K$11:$K$1010, 0)))*AG565), 2), 0)</f>
        <v>0</v>
      </c>
      <c r="CB565" s="20"/>
      <c r="CC565" s="20">
        <f>IFERROR(ROUND(((INDEX('Stock List'!$M$11:$M$1010, MATCH(AJ565, 'Stock List'!$K$11:$K$1010, 0))/INDEX('Stock List'!$L$11:$L$1010, MATCH(AJ565, 'Stock List'!$K$11:$K$1010, 0)))*AI565), 2), 0)</f>
        <v>0</v>
      </c>
      <c r="CD565" s="20"/>
      <c r="CE565" s="20">
        <f>IFERROR(ROUND(((INDEX('Stock List'!$M$11:$M$1010, MATCH(AL565, 'Stock List'!$K$11:$K$1010, 0))/INDEX('Stock List'!$L$11:$L$1010, MATCH(AL565, 'Stock List'!$K$11:$K$1010, 0)))*AK565), 2), 0)</f>
        <v>0</v>
      </c>
      <c r="CF565" s="20"/>
      <c r="CG565" s="20">
        <f>IFERROR(ROUND(((INDEX('Stock List'!$M$11:$M$1010, MATCH(AN565, 'Stock List'!$K$11:$K$1010, 0))/INDEX('Stock List'!$L$11:$L$1010, MATCH(AN565, 'Stock List'!$K$11:$K$1010, 0)))*AM565), 2), 0)</f>
        <v>0</v>
      </c>
      <c r="CH565" s="20"/>
      <c r="CI565" s="20">
        <f>IFERROR(ROUND(((INDEX('Stock List'!$M$11:$M$1010, MATCH(AP565, 'Stock List'!$K$11:$K$1010, 0))/INDEX('Stock List'!$L$11:$L$1010, MATCH(AP565, 'Stock List'!$K$11:$K$1010, 0)))*AO565), 2), 0)</f>
        <v>0</v>
      </c>
      <c r="CJ565" s="20"/>
      <c r="CK565" s="20">
        <f>IFERROR(ROUND(((INDEX('Stock List'!$M$11:$M$1010, MATCH(AR565, 'Stock List'!$K$11:$K$1010, 0))/INDEX('Stock List'!$L$11:$L$1010, MATCH(AR565, 'Stock List'!$K$11:$K$1010, 0)))*AQ565), 2), 0)</f>
        <v>0</v>
      </c>
      <c r="CL565" s="20"/>
      <c r="CM565" s="20">
        <f>IFERROR(ROUND(((INDEX('Stock List'!$M$11:$M$1010, MATCH(AT565, 'Stock List'!$K$11:$K$1010, 0))/INDEX('Stock List'!$L$11:$L$1010, MATCH(AT565, 'Stock List'!$K$11:$K$1010, 0)))*AS565), 2), 0)</f>
        <v>0</v>
      </c>
      <c r="CN565" s="20"/>
      <c r="CO565" s="20">
        <f>IFERROR(ROUND(((INDEX('Stock List'!$M$11:$M$1010, MATCH(AV565, 'Stock List'!$K$11:$K$1010, 0))/INDEX('Stock List'!$L$11:$L$1010, MATCH(AV565, 'Stock List'!$K$11:$K$1010, 0)))*AU565), 2), 0)</f>
        <v>0</v>
      </c>
      <c r="CP565" s="20"/>
      <c r="CQ565" s="20">
        <f>IFERROR(ROUND(((INDEX('Stock List'!$M$11:$M$1010, MATCH(AX565, 'Stock List'!$K$11:$K$1010, 0))/INDEX('Stock List'!$L$11:$L$1010, MATCH(AX565, 'Stock List'!$K$11:$K$1010, 0)))*AW565), 2), 0)</f>
        <v>0</v>
      </c>
      <c r="CR565" s="22"/>
      <c r="CT565" s="106" t="str">
        <f t="shared" si="451"/>
        <v/>
      </c>
      <c r="CU565" s="22" t="str">
        <f t="shared" si="452"/>
        <v/>
      </c>
      <c r="CX565" s="106" t="str">
        <f t="shared" si="453"/>
        <v/>
      </c>
      <c r="CY565" s="20" t="str">
        <f t="shared" si="454"/>
        <v/>
      </c>
      <c r="CZ565" s="22" t="str">
        <f t="shared" si="455"/>
        <v/>
      </c>
      <c r="DB565" s="76" t="str">
        <f>IF($H565="", "", COUNTIF($G$11:$G$1010, "&gt;"&amp;$G565)+1+COUNTIF($G$11:$G565, $G565)-1)</f>
        <v/>
      </c>
      <c r="DC565" s="76" t="str">
        <f>IF($H565="", "", COUNTIF($CZ$11:$CZ$1010, "&gt;"&amp;$CZ565)+1+COUNTIF($CZ$11:$CZ565, $CZ565)-1)</f>
        <v/>
      </c>
      <c r="DE565" s="147" t="str">
        <f t="shared" si="456"/>
        <v/>
      </c>
      <c r="DF565" s="148"/>
      <c r="DG565" s="19" t="str">
        <f t="shared" si="457"/>
        <v/>
      </c>
      <c r="DH565" s="153" t="str">
        <f t="shared" si="458"/>
        <v/>
      </c>
      <c r="DI565" s="19" t="str">
        <f t="shared" si="410"/>
        <v/>
      </c>
      <c r="DJ565" s="153" t="str">
        <f t="shared" si="411"/>
        <v/>
      </c>
      <c r="DK565" s="19" t="str">
        <f t="shared" si="412"/>
        <v/>
      </c>
      <c r="DL565" s="153" t="str">
        <f t="shared" si="413"/>
        <v/>
      </c>
      <c r="DM565" s="19" t="str">
        <f t="shared" si="414"/>
        <v/>
      </c>
      <c r="DN565" s="153" t="str">
        <f t="shared" si="415"/>
        <v/>
      </c>
      <c r="DO565" s="19" t="str">
        <f t="shared" si="416"/>
        <v/>
      </c>
      <c r="DP565" s="153" t="str">
        <f t="shared" si="417"/>
        <v/>
      </c>
      <c r="DQ565" s="19" t="str">
        <f t="shared" si="418"/>
        <v/>
      </c>
      <c r="DR565" s="153" t="str">
        <f t="shared" si="419"/>
        <v/>
      </c>
      <c r="DS565" s="19" t="str">
        <f t="shared" si="420"/>
        <v/>
      </c>
      <c r="DT565" s="153" t="str">
        <f t="shared" si="421"/>
        <v/>
      </c>
      <c r="DU565" s="19" t="str">
        <f t="shared" si="422"/>
        <v/>
      </c>
      <c r="DV565" s="153" t="str">
        <f t="shared" si="423"/>
        <v/>
      </c>
      <c r="DW565" s="19" t="str">
        <f t="shared" si="424"/>
        <v/>
      </c>
      <c r="DX565" s="153" t="str">
        <f t="shared" si="425"/>
        <v/>
      </c>
      <c r="DY565" s="19" t="str">
        <f t="shared" si="426"/>
        <v/>
      </c>
      <c r="DZ565" s="153" t="str">
        <f t="shared" si="427"/>
        <v/>
      </c>
      <c r="EA565" s="19" t="str">
        <f t="shared" si="428"/>
        <v/>
      </c>
      <c r="EB565" s="153" t="str">
        <f t="shared" si="429"/>
        <v/>
      </c>
      <c r="EC565" s="19" t="str">
        <f t="shared" si="430"/>
        <v/>
      </c>
      <c r="ED565" s="153" t="str">
        <f t="shared" si="431"/>
        <v/>
      </c>
      <c r="EE565" s="19" t="str">
        <f t="shared" si="432"/>
        <v/>
      </c>
      <c r="EF565" s="153" t="str">
        <f t="shared" si="433"/>
        <v/>
      </c>
      <c r="EG565" s="19" t="str">
        <f t="shared" si="434"/>
        <v/>
      </c>
      <c r="EH565" s="153" t="str">
        <f t="shared" si="435"/>
        <v/>
      </c>
      <c r="EI565" s="19" t="str">
        <f t="shared" si="436"/>
        <v/>
      </c>
      <c r="EJ565" s="153" t="str">
        <f t="shared" si="437"/>
        <v/>
      </c>
      <c r="EK565" s="19" t="str">
        <f t="shared" si="438"/>
        <v/>
      </c>
      <c r="EL565" s="153" t="str">
        <f t="shared" si="439"/>
        <v/>
      </c>
      <c r="EM565" s="19" t="str">
        <f t="shared" si="440"/>
        <v/>
      </c>
      <c r="EN565" s="153" t="str">
        <f t="shared" si="441"/>
        <v/>
      </c>
      <c r="EO565" s="19" t="str">
        <f t="shared" si="442"/>
        <v/>
      </c>
      <c r="EP565" s="153" t="str">
        <f t="shared" si="443"/>
        <v/>
      </c>
      <c r="EQ565" s="19" t="str">
        <f t="shared" si="444"/>
        <v/>
      </c>
      <c r="ER565" s="153" t="str">
        <f t="shared" si="445"/>
        <v/>
      </c>
      <c r="ES565" s="19" t="str">
        <f t="shared" si="446"/>
        <v/>
      </c>
      <c r="ET565" s="153" t="str">
        <f t="shared" si="447"/>
        <v/>
      </c>
    </row>
    <row r="566" spans="1:150" x14ac:dyDescent="0.25">
      <c r="A566" s="31"/>
      <c r="B566" s="91" t="str">
        <f t="shared" si="448"/>
        <v/>
      </c>
      <c r="C566" s="20" t="str">
        <f t="shared" si="408"/>
        <v/>
      </c>
      <c r="D566" s="97" t="str">
        <f t="shared" si="409"/>
        <v/>
      </c>
      <c r="E566" s="62" t="str">
        <f t="shared" si="449"/>
        <v/>
      </c>
      <c r="F566" s="31"/>
      <c r="G566" s="282"/>
      <c r="H566" s="283"/>
      <c r="I566" s="284"/>
      <c r="J566" s="285"/>
      <c r="K566" s="286"/>
      <c r="L566" s="287"/>
      <c r="M566" s="288"/>
      <c r="N566" s="287"/>
      <c r="O566" s="288"/>
      <c r="P566" s="287"/>
      <c r="Q566" s="288"/>
      <c r="R566" s="287"/>
      <c r="S566" s="288"/>
      <c r="T566" s="287"/>
      <c r="U566" s="288"/>
      <c r="V566" s="287"/>
      <c r="W566" s="288"/>
      <c r="X566" s="287"/>
      <c r="Y566" s="288"/>
      <c r="Z566" s="287"/>
      <c r="AA566" s="288"/>
      <c r="AB566" s="287"/>
      <c r="AC566" s="288"/>
      <c r="AD566" s="287"/>
      <c r="AE566" s="288"/>
      <c r="AF566" s="287"/>
      <c r="AG566" s="288"/>
      <c r="AH566" s="287"/>
      <c r="AI566" s="288"/>
      <c r="AJ566" s="287"/>
      <c r="AK566" s="288"/>
      <c r="AL566" s="287"/>
      <c r="AM566" s="288"/>
      <c r="AN566" s="287"/>
      <c r="AO566" s="288"/>
      <c r="AP566" s="287"/>
      <c r="AQ566" s="288"/>
      <c r="AR566" s="287"/>
      <c r="AS566" s="288"/>
      <c r="AT566" s="287"/>
      <c r="AU566" s="288"/>
      <c r="AV566" s="287"/>
      <c r="AW566" s="288"/>
      <c r="AX566" s="287"/>
      <c r="AY566" s="31"/>
      <c r="BA566" s="76" t="str">
        <f t="shared" si="450"/>
        <v/>
      </c>
      <c r="BC566" s="76" t="str">
        <f>IF('Stock List'!$K566="", "", 'Stock List'!$K566)</f>
        <v/>
      </c>
      <c r="BE566" s="106">
        <f>IFERROR(ROUND(((INDEX('Stock List'!$M$11:$M$1010, MATCH(L566, 'Stock List'!$K$11:$K$1010, 0))/INDEX('Stock List'!$L$11:$L$1010, MATCH(L566, 'Stock List'!$K$11:$K$1010, 0)))*K566), 2), 0)</f>
        <v>0</v>
      </c>
      <c r="BF566" s="20"/>
      <c r="BG566" s="20">
        <f>IFERROR(ROUND(((INDEX('Stock List'!$M$11:$M$1010, MATCH(N566, 'Stock List'!$K$11:$K$1010, 0))/INDEX('Stock List'!$L$11:$L$1010, MATCH(N566, 'Stock List'!$K$11:$K$1010, 0)))*M566), 2), 0)</f>
        <v>0</v>
      </c>
      <c r="BH566" s="20"/>
      <c r="BI566" s="20">
        <f>IFERROR(ROUND(((INDEX('Stock List'!$M$11:$M$1010, MATCH(P566, 'Stock List'!$K$11:$K$1010, 0))/INDEX('Stock List'!$L$11:$L$1010, MATCH(P566, 'Stock List'!$K$11:$K$1010, 0)))*O566), 2), 0)</f>
        <v>0</v>
      </c>
      <c r="BJ566" s="20"/>
      <c r="BK566" s="20">
        <f>IFERROR(ROUND(((INDEX('Stock List'!$M$11:$M$1010, MATCH(R566, 'Stock List'!$K$11:$K$1010, 0))/INDEX('Stock List'!$L$11:$L$1010, MATCH(R566, 'Stock List'!$K$11:$K$1010, 0)))*Q566), 2), 0)</f>
        <v>0</v>
      </c>
      <c r="BL566" s="20"/>
      <c r="BM566" s="20">
        <f>IFERROR(ROUND(((INDEX('Stock List'!$M$11:$M$1010, MATCH(T566, 'Stock List'!$K$11:$K$1010, 0))/INDEX('Stock List'!$L$11:$L$1010, MATCH(T566, 'Stock List'!$K$11:$K$1010, 0)))*S566), 2), 0)</f>
        <v>0</v>
      </c>
      <c r="BN566" s="20"/>
      <c r="BO566" s="20">
        <f>IFERROR(ROUND(((INDEX('Stock List'!$M$11:$M$1010, MATCH(V566, 'Stock List'!$K$11:$K$1010, 0))/INDEX('Stock List'!$L$11:$L$1010, MATCH(V566, 'Stock List'!$K$11:$K$1010, 0)))*U566), 2), 0)</f>
        <v>0</v>
      </c>
      <c r="BP566" s="20"/>
      <c r="BQ566" s="20">
        <f>IFERROR(ROUND(((INDEX('Stock List'!$M$11:$M$1010, MATCH(X566, 'Stock List'!$K$11:$K$1010, 0))/INDEX('Stock List'!$L$11:$L$1010, MATCH(X566, 'Stock List'!$K$11:$K$1010, 0)))*W566), 2), 0)</f>
        <v>0</v>
      </c>
      <c r="BR566" s="20"/>
      <c r="BS566" s="20">
        <f>IFERROR(ROUND(((INDEX('Stock List'!$M$11:$M$1010, MATCH(Z566, 'Stock List'!$K$11:$K$1010, 0))/INDEX('Stock List'!$L$11:$L$1010, MATCH(Z566, 'Stock List'!$K$11:$K$1010, 0)))*Y566), 2), 0)</f>
        <v>0</v>
      </c>
      <c r="BT566" s="20"/>
      <c r="BU566" s="20">
        <f>IFERROR(ROUND(((INDEX('Stock List'!$M$11:$M$1010, MATCH(AB566, 'Stock List'!$K$11:$K$1010, 0))/INDEX('Stock List'!$L$11:$L$1010, MATCH(AB566, 'Stock List'!$K$11:$K$1010, 0)))*AA566), 2), 0)</f>
        <v>0</v>
      </c>
      <c r="BV566" s="20"/>
      <c r="BW566" s="20">
        <f>IFERROR(ROUND(((INDEX('Stock List'!$M$11:$M$1010, MATCH(AD566, 'Stock List'!$K$11:$K$1010, 0))/INDEX('Stock List'!$L$11:$L$1010, MATCH(AD566, 'Stock List'!$K$11:$K$1010, 0)))*AC566), 2), 0)</f>
        <v>0</v>
      </c>
      <c r="BX566" s="20"/>
      <c r="BY566" s="20">
        <f>IFERROR(ROUND(((INDEX('Stock List'!$M$11:$M$1010, MATCH(AF566, 'Stock List'!$K$11:$K$1010, 0))/INDEX('Stock List'!$L$11:$L$1010, MATCH(AF566, 'Stock List'!$K$11:$K$1010, 0)))*AE566), 2), 0)</f>
        <v>0</v>
      </c>
      <c r="BZ566" s="20"/>
      <c r="CA566" s="20">
        <f>IFERROR(ROUND(((INDEX('Stock List'!$M$11:$M$1010, MATCH(AH566, 'Stock List'!$K$11:$K$1010, 0))/INDEX('Stock List'!$L$11:$L$1010, MATCH(AH566, 'Stock List'!$K$11:$K$1010, 0)))*AG566), 2), 0)</f>
        <v>0</v>
      </c>
      <c r="CB566" s="20"/>
      <c r="CC566" s="20">
        <f>IFERROR(ROUND(((INDEX('Stock List'!$M$11:$M$1010, MATCH(AJ566, 'Stock List'!$K$11:$K$1010, 0))/INDEX('Stock List'!$L$11:$L$1010, MATCH(AJ566, 'Stock List'!$K$11:$K$1010, 0)))*AI566), 2), 0)</f>
        <v>0</v>
      </c>
      <c r="CD566" s="20"/>
      <c r="CE566" s="20">
        <f>IFERROR(ROUND(((INDEX('Stock List'!$M$11:$M$1010, MATCH(AL566, 'Stock List'!$K$11:$K$1010, 0))/INDEX('Stock List'!$L$11:$L$1010, MATCH(AL566, 'Stock List'!$K$11:$K$1010, 0)))*AK566), 2), 0)</f>
        <v>0</v>
      </c>
      <c r="CF566" s="20"/>
      <c r="CG566" s="20">
        <f>IFERROR(ROUND(((INDEX('Stock List'!$M$11:$M$1010, MATCH(AN566, 'Stock List'!$K$11:$K$1010, 0))/INDEX('Stock List'!$L$11:$L$1010, MATCH(AN566, 'Stock List'!$K$11:$K$1010, 0)))*AM566), 2), 0)</f>
        <v>0</v>
      </c>
      <c r="CH566" s="20"/>
      <c r="CI566" s="20">
        <f>IFERROR(ROUND(((INDEX('Stock List'!$M$11:$M$1010, MATCH(AP566, 'Stock List'!$K$11:$K$1010, 0))/INDEX('Stock List'!$L$11:$L$1010, MATCH(AP566, 'Stock List'!$K$11:$K$1010, 0)))*AO566), 2), 0)</f>
        <v>0</v>
      </c>
      <c r="CJ566" s="20"/>
      <c r="CK566" s="20">
        <f>IFERROR(ROUND(((INDEX('Stock List'!$M$11:$M$1010, MATCH(AR566, 'Stock List'!$K$11:$K$1010, 0))/INDEX('Stock List'!$L$11:$L$1010, MATCH(AR566, 'Stock List'!$K$11:$K$1010, 0)))*AQ566), 2), 0)</f>
        <v>0</v>
      </c>
      <c r="CL566" s="20"/>
      <c r="CM566" s="20">
        <f>IFERROR(ROUND(((INDEX('Stock List'!$M$11:$M$1010, MATCH(AT566, 'Stock List'!$K$11:$K$1010, 0))/INDEX('Stock List'!$L$11:$L$1010, MATCH(AT566, 'Stock List'!$K$11:$K$1010, 0)))*AS566), 2), 0)</f>
        <v>0</v>
      </c>
      <c r="CN566" s="20"/>
      <c r="CO566" s="20">
        <f>IFERROR(ROUND(((INDEX('Stock List'!$M$11:$M$1010, MATCH(AV566, 'Stock List'!$K$11:$K$1010, 0))/INDEX('Stock List'!$L$11:$L$1010, MATCH(AV566, 'Stock List'!$K$11:$K$1010, 0)))*AU566), 2), 0)</f>
        <v>0</v>
      </c>
      <c r="CP566" s="20"/>
      <c r="CQ566" s="20">
        <f>IFERROR(ROUND(((INDEX('Stock List'!$M$11:$M$1010, MATCH(AX566, 'Stock List'!$K$11:$K$1010, 0))/INDEX('Stock List'!$L$11:$L$1010, MATCH(AX566, 'Stock List'!$K$11:$K$1010, 0)))*AW566), 2), 0)</f>
        <v>0</v>
      </c>
      <c r="CR566" s="22"/>
      <c r="CT566" s="106" t="str">
        <f t="shared" si="451"/>
        <v/>
      </c>
      <c r="CU566" s="22" t="str">
        <f t="shared" si="452"/>
        <v/>
      </c>
      <c r="CX566" s="106" t="str">
        <f t="shared" si="453"/>
        <v/>
      </c>
      <c r="CY566" s="20" t="str">
        <f t="shared" si="454"/>
        <v/>
      </c>
      <c r="CZ566" s="22" t="str">
        <f t="shared" si="455"/>
        <v/>
      </c>
      <c r="DB566" s="76" t="str">
        <f>IF($H566="", "", COUNTIF($G$11:$G$1010, "&gt;"&amp;$G566)+1+COUNTIF($G$11:$G566, $G566)-1)</f>
        <v/>
      </c>
      <c r="DC566" s="76" t="str">
        <f>IF($H566="", "", COUNTIF($CZ$11:$CZ$1010, "&gt;"&amp;$CZ566)+1+COUNTIF($CZ$11:$CZ566, $CZ566)-1)</f>
        <v/>
      </c>
      <c r="DE566" s="147" t="str">
        <f t="shared" si="456"/>
        <v/>
      </c>
      <c r="DF566" s="148"/>
      <c r="DG566" s="19" t="str">
        <f t="shared" si="457"/>
        <v/>
      </c>
      <c r="DH566" s="153" t="str">
        <f t="shared" si="458"/>
        <v/>
      </c>
      <c r="DI566" s="19" t="str">
        <f t="shared" si="410"/>
        <v/>
      </c>
      <c r="DJ566" s="153" t="str">
        <f t="shared" si="411"/>
        <v/>
      </c>
      <c r="DK566" s="19" t="str">
        <f t="shared" si="412"/>
        <v/>
      </c>
      <c r="DL566" s="153" t="str">
        <f t="shared" si="413"/>
        <v/>
      </c>
      <c r="DM566" s="19" t="str">
        <f t="shared" si="414"/>
        <v/>
      </c>
      <c r="DN566" s="153" t="str">
        <f t="shared" si="415"/>
        <v/>
      </c>
      <c r="DO566" s="19" t="str">
        <f t="shared" si="416"/>
        <v/>
      </c>
      <c r="DP566" s="153" t="str">
        <f t="shared" si="417"/>
        <v/>
      </c>
      <c r="DQ566" s="19" t="str">
        <f t="shared" si="418"/>
        <v/>
      </c>
      <c r="DR566" s="153" t="str">
        <f t="shared" si="419"/>
        <v/>
      </c>
      <c r="DS566" s="19" t="str">
        <f t="shared" si="420"/>
        <v/>
      </c>
      <c r="DT566" s="153" t="str">
        <f t="shared" si="421"/>
        <v/>
      </c>
      <c r="DU566" s="19" t="str">
        <f t="shared" si="422"/>
        <v/>
      </c>
      <c r="DV566" s="153" t="str">
        <f t="shared" si="423"/>
        <v/>
      </c>
      <c r="DW566" s="19" t="str">
        <f t="shared" si="424"/>
        <v/>
      </c>
      <c r="DX566" s="153" t="str">
        <f t="shared" si="425"/>
        <v/>
      </c>
      <c r="DY566" s="19" t="str">
        <f t="shared" si="426"/>
        <v/>
      </c>
      <c r="DZ566" s="153" t="str">
        <f t="shared" si="427"/>
        <v/>
      </c>
      <c r="EA566" s="19" t="str">
        <f t="shared" si="428"/>
        <v/>
      </c>
      <c r="EB566" s="153" t="str">
        <f t="shared" si="429"/>
        <v/>
      </c>
      <c r="EC566" s="19" t="str">
        <f t="shared" si="430"/>
        <v/>
      </c>
      <c r="ED566" s="153" t="str">
        <f t="shared" si="431"/>
        <v/>
      </c>
      <c r="EE566" s="19" t="str">
        <f t="shared" si="432"/>
        <v/>
      </c>
      <c r="EF566" s="153" t="str">
        <f t="shared" si="433"/>
        <v/>
      </c>
      <c r="EG566" s="19" t="str">
        <f t="shared" si="434"/>
        <v/>
      </c>
      <c r="EH566" s="153" t="str">
        <f t="shared" si="435"/>
        <v/>
      </c>
      <c r="EI566" s="19" t="str">
        <f t="shared" si="436"/>
        <v/>
      </c>
      <c r="EJ566" s="153" t="str">
        <f t="shared" si="437"/>
        <v/>
      </c>
      <c r="EK566" s="19" t="str">
        <f t="shared" si="438"/>
        <v/>
      </c>
      <c r="EL566" s="153" t="str">
        <f t="shared" si="439"/>
        <v/>
      </c>
      <c r="EM566" s="19" t="str">
        <f t="shared" si="440"/>
        <v/>
      </c>
      <c r="EN566" s="153" t="str">
        <f t="shared" si="441"/>
        <v/>
      </c>
      <c r="EO566" s="19" t="str">
        <f t="shared" si="442"/>
        <v/>
      </c>
      <c r="EP566" s="153" t="str">
        <f t="shared" si="443"/>
        <v/>
      </c>
      <c r="EQ566" s="19" t="str">
        <f t="shared" si="444"/>
        <v/>
      </c>
      <c r="ER566" s="153" t="str">
        <f t="shared" si="445"/>
        <v/>
      </c>
      <c r="ES566" s="19" t="str">
        <f t="shared" si="446"/>
        <v/>
      </c>
      <c r="ET566" s="153" t="str">
        <f t="shared" si="447"/>
        <v/>
      </c>
    </row>
    <row r="567" spans="1:150" x14ac:dyDescent="0.25">
      <c r="A567" s="31"/>
      <c r="B567" s="91" t="str">
        <f t="shared" si="448"/>
        <v/>
      </c>
      <c r="C567" s="20" t="str">
        <f t="shared" si="408"/>
        <v/>
      </c>
      <c r="D567" s="97" t="str">
        <f t="shared" si="409"/>
        <v/>
      </c>
      <c r="E567" s="62" t="str">
        <f t="shared" si="449"/>
        <v/>
      </c>
      <c r="F567" s="31"/>
      <c r="G567" s="282"/>
      <c r="H567" s="283"/>
      <c r="I567" s="284"/>
      <c r="J567" s="285"/>
      <c r="K567" s="286"/>
      <c r="L567" s="287"/>
      <c r="M567" s="288"/>
      <c r="N567" s="287"/>
      <c r="O567" s="288"/>
      <c r="P567" s="287"/>
      <c r="Q567" s="288"/>
      <c r="R567" s="287"/>
      <c r="S567" s="288"/>
      <c r="T567" s="287"/>
      <c r="U567" s="288"/>
      <c r="V567" s="287"/>
      <c r="W567" s="288"/>
      <c r="X567" s="287"/>
      <c r="Y567" s="288"/>
      <c r="Z567" s="287"/>
      <c r="AA567" s="288"/>
      <c r="AB567" s="287"/>
      <c r="AC567" s="288"/>
      <c r="AD567" s="287"/>
      <c r="AE567" s="288"/>
      <c r="AF567" s="287"/>
      <c r="AG567" s="288"/>
      <c r="AH567" s="287"/>
      <c r="AI567" s="288"/>
      <c r="AJ567" s="287"/>
      <c r="AK567" s="288"/>
      <c r="AL567" s="287"/>
      <c r="AM567" s="288"/>
      <c r="AN567" s="287"/>
      <c r="AO567" s="288"/>
      <c r="AP567" s="287"/>
      <c r="AQ567" s="288"/>
      <c r="AR567" s="287"/>
      <c r="AS567" s="288"/>
      <c r="AT567" s="287"/>
      <c r="AU567" s="288"/>
      <c r="AV567" s="287"/>
      <c r="AW567" s="288"/>
      <c r="AX567" s="287"/>
      <c r="AY567" s="31"/>
      <c r="BA567" s="76" t="str">
        <f t="shared" si="450"/>
        <v/>
      </c>
      <c r="BC567" s="76" t="str">
        <f>IF('Stock List'!$K567="", "", 'Stock List'!$K567)</f>
        <v/>
      </c>
      <c r="BE567" s="106">
        <f>IFERROR(ROUND(((INDEX('Stock List'!$M$11:$M$1010, MATCH(L567, 'Stock List'!$K$11:$K$1010, 0))/INDEX('Stock List'!$L$11:$L$1010, MATCH(L567, 'Stock List'!$K$11:$K$1010, 0)))*K567), 2), 0)</f>
        <v>0</v>
      </c>
      <c r="BF567" s="20"/>
      <c r="BG567" s="20">
        <f>IFERROR(ROUND(((INDEX('Stock List'!$M$11:$M$1010, MATCH(N567, 'Stock List'!$K$11:$K$1010, 0))/INDEX('Stock List'!$L$11:$L$1010, MATCH(N567, 'Stock List'!$K$11:$K$1010, 0)))*M567), 2), 0)</f>
        <v>0</v>
      </c>
      <c r="BH567" s="20"/>
      <c r="BI567" s="20">
        <f>IFERROR(ROUND(((INDEX('Stock List'!$M$11:$M$1010, MATCH(P567, 'Stock List'!$K$11:$K$1010, 0))/INDEX('Stock List'!$L$11:$L$1010, MATCH(P567, 'Stock List'!$K$11:$K$1010, 0)))*O567), 2), 0)</f>
        <v>0</v>
      </c>
      <c r="BJ567" s="20"/>
      <c r="BK567" s="20">
        <f>IFERROR(ROUND(((INDEX('Stock List'!$M$11:$M$1010, MATCH(R567, 'Stock List'!$K$11:$K$1010, 0))/INDEX('Stock List'!$L$11:$L$1010, MATCH(R567, 'Stock List'!$K$11:$K$1010, 0)))*Q567), 2), 0)</f>
        <v>0</v>
      </c>
      <c r="BL567" s="20"/>
      <c r="BM567" s="20">
        <f>IFERROR(ROUND(((INDEX('Stock List'!$M$11:$M$1010, MATCH(T567, 'Stock List'!$K$11:$K$1010, 0))/INDEX('Stock List'!$L$11:$L$1010, MATCH(T567, 'Stock List'!$K$11:$K$1010, 0)))*S567), 2), 0)</f>
        <v>0</v>
      </c>
      <c r="BN567" s="20"/>
      <c r="BO567" s="20">
        <f>IFERROR(ROUND(((INDEX('Stock List'!$M$11:$M$1010, MATCH(V567, 'Stock List'!$K$11:$K$1010, 0))/INDEX('Stock List'!$L$11:$L$1010, MATCH(V567, 'Stock List'!$K$11:$K$1010, 0)))*U567), 2), 0)</f>
        <v>0</v>
      </c>
      <c r="BP567" s="20"/>
      <c r="BQ567" s="20">
        <f>IFERROR(ROUND(((INDEX('Stock List'!$M$11:$M$1010, MATCH(X567, 'Stock List'!$K$11:$K$1010, 0))/INDEX('Stock List'!$L$11:$L$1010, MATCH(X567, 'Stock List'!$K$11:$K$1010, 0)))*W567), 2), 0)</f>
        <v>0</v>
      </c>
      <c r="BR567" s="20"/>
      <c r="BS567" s="20">
        <f>IFERROR(ROUND(((INDEX('Stock List'!$M$11:$M$1010, MATCH(Z567, 'Stock List'!$K$11:$K$1010, 0))/INDEX('Stock List'!$L$11:$L$1010, MATCH(Z567, 'Stock List'!$K$11:$K$1010, 0)))*Y567), 2), 0)</f>
        <v>0</v>
      </c>
      <c r="BT567" s="20"/>
      <c r="BU567" s="20">
        <f>IFERROR(ROUND(((INDEX('Stock List'!$M$11:$M$1010, MATCH(AB567, 'Stock List'!$K$11:$K$1010, 0))/INDEX('Stock List'!$L$11:$L$1010, MATCH(AB567, 'Stock List'!$K$11:$K$1010, 0)))*AA567), 2), 0)</f>
        <v>0</v>
      </c>
      <c r="BV567" s="20"/>
      <c r="BW567" s="20">
        <f>IFERROR(ROUND(((INDEX('Stock List'!$M$11:$M$1010, MATCH(AD567, 'Stock List'!$K$11:$K$1010, 0))/INDEX('Stock List'!$L$11:$L$1010, MATCH(AD567, 'Stock List'!$K$11:$K$1010, 0)))*AC567), 2), 0)</f>
        <v>0</v>
      </c>
      <c r="BX567" s="20"/>
      <c r="BY567" s="20">
        <f>IFERROR(ROUND(((INDEX('Stock List'!$M$11:$M$1010, MATCH(AF567, 'Stock List'!$K$11:$K$1010, 0))/INDEX('Stock List'!$L$11:$L$1010, MATCH(AF567, 'Stock List'!$K$11:$K$1010, 0)))*AE567), 2), 0)</f>
        <v>0</v>
      </c>
      <c r="BZ567" s="20"/>
      <c r="CA567" s="20">
        <f>IFERROR(ROUND(((INDEX('Stock List'!$M$11:$M$1010, MATCH(AH567, 'Stock List'!$K$11:$K$1010, 0))/INDEX('Stock List'!$L$11:$L$1010, MATCH(AH567, 'Stock List'!$K$11:$K$1010, 0)))*AG567), 2), 0)</f>
        <v>0</v>
      </c>
      <c r="CB567" s="20"/>
      <c r="CC567" s="20">
        <f>IFERROR(ROUND(((INDEX('Stock List'!$M$11:$M$1010, MATCH(AJ567, 'Stock List'!$K$11:$K$1010, 0))/INDEX('Stock List'!$L$11:$L$1010, MATCH(AJ567, 'Stock List'!$K$11:$K$1010, 0)))*AI567), 2), 0)</f>
        <v>0</v>
      </c>
      <c r="CD567" s="20"/>
      <c r="CE567" s="20">
        <f>IFERROR(ROUND(((INDEX('Stock List'!$M$11:$M$1010, MATCH(AL567, 'Stock List'!$K$11:$K$1010, 0))/INDEX('Stock List'!$L$11:$L$1010, MATCH(AL567, 'Stock List'!$K$11:$K$1010, 0)))*AK567), 2), 0)</f>
        <v>0</v>
      </c>
      <c r="CF567" s="20"/>
      <c r="CG567" s="20">
        <f>IFERROR(ROUND(((INDEX('Stock List'!$M$11:$M$1010, MATCH(AN567, 'Stock List'!$K$11:$K$1010, 0))/INDEX('Stock List'!$L$11:$L$1010, MATCH(AN567, 'Stock List'!$K$11:$K$1010, 0)))*AM567), 2), 0)</f>
        <v>0</v>
      </c>
      <c r="CH567" s="20"/>
      <c r="CI567" s="20">
        <f>IFERROR(ROUND(((INDEX('Stock List'!$M$11:$M$1010, MATCH(AP567, 'Stock List'!$K$11:$K$1010, 0))/INDEX('Stock List'!$L$11:$L$1010, MATCH(AP567, 'Stock List'!$K$11:$K$1010, 0)))*AO567), 2), 0)</f>
        <v>0</v>
      </c>
      <c r="CJ567" s="20"/>
      <c r="CK567" s="20">
        <f>IFERROR(ROUND(((INDEX('Stock List'!$M$11:$M$1010, MATCH(AR567, 'Stock List'!$K$11:$K$1010, 0))/INDEX('Stock List'!$L$11:$L$1010, MATCH(AR567, 'Stock List'!$K$11:$K$1010, 0)))*AQ567), 2), 0)</f>
        <v>0</v>
      </c>
      <c r="CL567" s="20"/>
      <c r="CM567" s="20">
        <f>IFERROR(ROUND(((INDEX('Stock List'!$M$11:$M$1010, MATCH(AT567, 'Stock List'!$K$11:$K$1010, 0))/INDEX('Stock List'!$L$11:$L$1010, MATCH(AT567, 'Stock List'!$K$11:$K$1010, 0)))*AS567), 2), 0)</f>
        <v>0</v>
      </c>
      <c r="CN567" s="20"/>
      <c r="CO567" s="20">
        <f>IFERROR(ROUND(((INDEX('Stock List'!$M$11:$M$1010, MATCH(AV567, 'Stock List'!$K$11:$K$1010, 0))/INDEX('Stock List'!$L$11:$L$1010, MATCH(AV567, 'Stock List'!$K$11:$K$1010, 0)))*AU567), 2), 0)</f>
        <v>0</v>
      </c>
      <c r="CP567" s="20"/>
      <c r="CQ567" s="20">
        <f>IFERROR(ROUND(((INDEX('Stock List'!$M$11:$M$1010, MATCH(AX567, 'Stock List'!$K$11:$K$1010, 0))/INDEX('Stock List'!$L$11:$L$1010, MATCH(AX567, 'Stock List'!$K$11:$K$1010, 0)))*AW567), 2), 0)</f>
        <v>0</v>
      </c>
      <c r="CR567" s="22"/>
      <c r="CT567" s="106" t="str">
        <f t="shared" si="451"/>
        <v/>
      </c>
      <c r="CU567" s="22" t="str">
        <f t="shared" si="452"/>
        <v/>
      </c>
      <c r="CX567" s="106" t="str">
        <f t="shared" si="453"/>
        <v/>
      </c>
      <c r="CY567" s="20" t="str">
        <f t="shared" si="454"/>
        <v/>
      </c>
      <c r="CZ567" s="22" t="str">
        <f t="shared" si="455"/>
        <v/>
      </c>
      <c r="DB567" s="76" t="str">
        <f>IF($H567="", "", COUNTIF($G$11:$G$1010, "&gt;"&amp;$G567)+1+COUNTIF($G$11:$G567, $G567)-1)</f>
        <v/>
      </c>
      <c r="DC567" s="76" t="str">
        <f>IF($H567="", "", COUNTIF($CZ$11:$CZ$1010, "&gt;"&amp;$CZ567)+1+COUNTIF($CZ$11:$CZ567, $CZ567)-1)</f>
        <v/>
      </c>
      <c r="DE567" s="147" t="str">
        <f t="shared" si="456"/>
        <v/>
      </c>
      <c r="DF567" s="148"/>
      <c r="DG567" s="19" t="str">
        <f t="shared" si="457"/>
        <v/>
      </c>
      <c r="DH567" s="153" t="str">
        <f t="shared" si="458"/>
        <v/>
      </c>
      <c r="DI567" s="19" t="str">
        <f t="shared" si="410"/>
        <v/>
      </c>
      <c r="DJ567" s="153" t="str">
        <f t="shared" si="411"/>
        <v/>
      </c>
      <c r="DK567" s="19" t="str">
        <f t="shared" si="412"/>
        <v/>
      </c>
      <c r="DL567" s="153" t="str">
        <f t="shared" si="413"/>
        <v/>
      </c>
      <c r="DM567" s="19" t="str">
        <f t="shared" si="414"/>
        <v/>
      </c>
      <c r="DN567" s="153" t="str">
        <f t="shared" si="415"/>
        <v/>
      </c>
      <c r="DO567" s="19" t="str">
        <f t="shared" si="416"/>
        <v/>
      </c>
      <c r="DP567" s="153" t="str">
        <f t="shared" si="417"/>
        <v/>
      </c>
      <c r="DQ567" s="19" t="str">
        <f t="shared" si="418"/>
        <v/>
      </c>
      <c r="DR567" s="153" t="str">
        <f t="shared" si="419"/>
        <v/>
      </c>
      <c r="DS567" s="19" t="str">
        <f t="shared" si="420"/>
        <v/>
      </c>
      <c r="DT567" s="153" t="str">
        <f t="shared" si="421"/>
        <v/>
      </c>
      <c r="DU567" s="19" t="str">
        <f t="shared" si="422"/>
        <v/>
      </c>
      <c r="DV567" s="153" t="str">
        <f t="shared" si="423"/>
        <v/>
      </c>
      <c r="DW567" s="19" t="str">
        <f t="shared" si="424"/>
        <v/>
      </c>
      <c r="DX567" s="153" t="str">
        <f t="shared" si="425"/>
        <v/>
      </c>
      <c r="DY567" s="19" t="str">
        <f t="shared" si="426"/>
        <v/>
      </c>
      <c r="DZ567" s="153" t="str">
        <f t="shared" si="427"/>
        <v/>
      </c>
      <c r="EA567" s="19" t="str">
        <f t="shared" si="428"/>
        <v/>
      </c>
      <c r="EB567" s="153" t="str">
        <f t="shared" si="429"/>
        <v/>
      </c>
      <c r="EC567" s="19" t="str">
        <f t="shared" si="430"/>
        <v/>
      </c>
      <c r="ED567" s="153" t="str">
        <f t="shared" si="431"/>
        <v/>
      </c>
      <c r="EE567" s="19" t="str">
        <f t="shared" si="432"/>
        <v/>
      </c>
      <c r="EF567" s="153" t="str">
        <f t="shared" si="433"/>
        <v/>
      </c>
      <c r="EG567" s="19" t="str">
        <f t="shared" si="434"/>
        <v/>
      </c>
      <c r="EH567" s="153" t="str">
        <f t="shared" si="435"/>
        <v/>
      </c>
      <c r="EI567" s="19" t="str">
        <f t="shared" si="436"/>
        <v/>
      </c>
      <c r="EJ567" s="153" t="str">
        <f t="shared" si="437"/>
        <v/>
      </c>
      <c r="EK567" s="19" t="str">
        <f t="shared" si="438"/>
        <v/>
      </c>
      <c r="EL567" s="153" t="str">
        <f t="shared" si="439"/>
        <v/>
      </c>
      <c r="EM567" s="19" t="str">
        <f t="shared" si="440"/>
        <v/>
      </c>
      <c r="EN567" s="153" t="str">
        <f t="shared" si="441"/>
        <v/>
      </c>
      <c r="EO567" s="19" t="str">
        <f t="shared" si="442"/>
        <v/>
      </c>
      <c r="EP567" s="153" t="str">
        <f t="shared" si="443"/>
        <v/>
      </c>
      <c r="EQ567" s="19" t="str">
        <f t="shared" si="444"/>
        <v/>
      </c>
      <c r="ER567" s="153" t="str">
        <f t="shared" si="445"/>
        <v/>
      </c>
      <c r="ES567" s="19" t="str">
        <f t="shared" si="446"/>
        <v/>
      </c>
      <c r="ET567" s="153" t="str">
        <f t="shared" si="447"/>
        <v/>
      </c>
    </row>
    <row r="568" spans="1:150" x14ac:dyDescent="0.25">
      <c r="A568" s="31"/>
      <c r="B568" s="91" t="str">
        <f t="shared" si="448"/>
        <v/>
      </c>
      <c r="C568" s="20" t="str">
        <f t="shared" si="408"/>
        <v/>
      </c>
      <c r="D568" s="97" t="str">
        <f t="shared" si="409"/>
        <v/>
      </c>
      <c r="E568" s="62" t="str">
        <f t="shared" si="449"/>
        <v/>
      </c>
      <c r="F568" s="31"/>
      <c r="G568" s="282"/>
      <c r="H568" s="283"/>
      <c r="I568" s="284"/>
      <c r="J568" s="285"/>
      <c r="K568" s="286"/>
      <c r="L568" s="287"/>
      <c r="M568" s="288"/>
      <c r="N568" s="287"/>
      <c r="O568" s="288"/>
      <c r="P568" s="287"/>
      <c r="Q568" s="288"/>
      <c r="R568" s="287"/>
      <c r="S568" s="288"/>
      <c r="T568" s="287"/>
      <c r="U568" s="288"/>
      <c r="V568" s="287"/>
      <c r="W568" s="288"/>
      <c r="X568" s="287"/>
      <c r="Y568" s="288"/>
      <c r="Z568" s="287"/>
      <c r="AA568" s="288"/>
      <c r="AB568" s="287"/>
      <c r="AC568" s="288"/>
      <c r="AD568" s="287"/>
      <c r="AE568" s="288"/>
      <c r="AF568" s="287"/>
      <c r="AG568" s="288"/>
      <c r="AH568" s="287"/>
      <c r="AI568" s="288"/>
      <c r="AJ568" s="287"/>
      <c r="AK568" s="288"/>
      <c r="AL568" s="287"/>
      <c r="AM568" s="288"/>
      <c r="AN568" s="287"/>
      <c r="AO568" s="288"/>
      <c r="AP568" s="287"/>
      <c r="AQ568" s="288"/>
      <c r="AR568" s="287"/>
      <c r="AS568" s="288"/>
      <c r="AT568" s="287"/>
      <c r="AU568" s="288"/>
      <c r="AV568" s="287"/>
      <c r="AW568" s="288"/>
      <c r="AX568" s="287"/>
      <c r="AY568" s="31"/>
      <c r="BA568" s="76" t="str">
        <f t="shared" si="450"/>
        <v/>
      </c>
      <c r="BC568" s="76" t="str">
        <f>IF('Stock List'!$K568="", "", 'Stock List'!$K568)</f>
        <v/>
      </c>
      <c r="BE568" s="106">
        <f>IFERROR(ROUND(((INDEX('Stock List'!$M$11:$M$1010, MATCH(L568, 'Stock List'!$K$11:$K$1010, 0))/INDEX('Stock List'!$L$11:$L$1010, MATCH(L568, 'Stock List'!$K$11:$K$1010, 0)))*K568), 2), 0)</f>
        <v>0</v>
      </c>
      <c r="BF568" s="20"/>
      <c r="BG568" s="20">
        <f>IFERROR(ROUND(((INDEX('Stock List'!$M$11:$M$1010, MATCH(N568, 'Stock List'!$K$11:$K$1010, 0))/INDEX('Stock List'!$L$11:$L$1010, MATCH(N568, 'Stock List'!$K$11:$K$1010, 0)))*M568), 2), 0)</f>
        <v>0</v>
      </c>
      <c r="BH568" s="20"/>
      <c r="BI568" s="20">
        <f>IFERROR(ROUND(((INDEX('Stock List'!$M$11:$M$1010, MATCH(P568, 'Stock List'!$K$11:$K$1010, 0))/INDEX('Stock List'!$L$11:$L$1010, MATCH(P568, 'Stock List'!$K$11:$K$1010, 0)))*O568), 2), 0)</f>
        <v>0</v>
      </c>
      <c r="BJ568" s="20"/>
      <c r="BK568" s="20">
        <f>IFERROR(ROUND(((INDEX('Stock List'!$M$11:$M$1010, MATCH(R568, 'Stock List'!$K$11:$K$1010, 0))/INDEX('Stock List'!$L$11:$L$1010, MATCH(R568, 'Stock List'!$K$11:$K$1010, 0)))*Q568), 2), 0)</f>
        <v>0</v>
      </c>
      <c r="BL568" s="20"/>
      <c r="BM568" s="20">
        <f>IFERROR(ROUND(((INDEX('Stock List'!$M$11:$M$1010, MATCH(T568, 'Stock List'!$K$11:$K$1010, 0))/INDEX('Stock List'!$L$11:$L$1010, MATCH(T568, 'Stock List'!$K$11:$K$1010, 0)))*S568), 2), 0)</f>
        <v>0</v>
      </c>
      <c r="BN568" s="20"/>
      <c r="BO568" s="20">
        <f>IFERROR(ROUND(((INDEX('Stock List'!$M$11:$M$1010, MATCH(V568, 'Stock List'!$K$11:$K$1010, 0))/INDEX('Stock List'!$L$11:$L$1010, MATCH(V568, 'Stock List'!$K$11:$K$1010, 0)))*U568), 2), 0)</f>
        <v>0</v>
      </c>
      <c r="BP568" s="20"/>
      <c r="BQ568" s="20">
        <f>IFERROR(ROUND(((INDEX('Stock List'!$M$11:$M$1010, MATCH(X568, 'Stock List'!$K$11:$K$1010, 0))/INDEX('Stock List'!$L$11:$L$1010, MATCH(X568, 'Stock List'!$K$11:$K$1010, 0)))*W568), 2), 0)</f>
        <v>0</v>
      </c>
      <c r="BR568" s="20"/>
      <c r="BS568" s="20">
        <f>IFERROR(ROUND(((INDEX('Stock List'!$M$11:$M$1010, MATCH(Z568, 'Stock List'!$K$11:$K$1010, 0))/INDEX('Stock List'!$L$11:$L$1010, MATCH(Z568, 'Stock List'!$K$11:$K$1010, 0)))*Y568), 2), 0)</f>
        <v>0</v>
      </c>
      <c r="BT568" s="20"/>
      <c r="BU568" s="20">
        <f>IFERROR(ROUND(((INDEX('Stock List'!$M$11:$M$1010, MATCH(AB568, 'Stock List'!$K$11:$K$1010, 0))/INDEX('Stock List'!$L$11:$L$1010, MATCH(AB568, 'Stock List'!$K$11:$K$1010, 0)))*AA568), 2), 0)</f>
        <v>0</v>
      </c>
      <c r="BV568" s="20"/>
      <c r="BW568" s="20">
        <f>IFERROR(ROUND(((INDEX('Stock List'!$M$11:$M$1010, MATCH(AD568, 'Stock List'!$K$11:$K$1010, 0))/INDEX('Stock List'!$L$11:$L$1010, MATCH(AD568, 'Stock List'!$K$11:$K$1010, 0)))*AC568), 2), 0)</f>
        <v>0</v>
      </c>
      <c r="BX568" s="20"/>
      <c r="BY568" s="20">
        <f>IFERROR(ROUND(((INDEX('Stock List'!$M$11:$M$1010, MATCH(AF568, 'Stock List'!$K$11:$K$1010, 0))/INDEX('Stock List'!$L$11:$L$1010, MATCH(AF568, 'Stock List'!$K$11:$K$1010, 0)))*AE568), 2), 0)</f>
        <v>0</v>
      </c>
      <c r="BZ568" s="20"/>
      <c r="CA568" s="20">
        <f>IFERROR(ROUND(((INDEX('Stock List'!$M$11:$M$1010, MATCH(AH568, 'Stock List'!$K$11:$K$1010, 0))/INDEX('Stock List'!$L$11:$L$1010, MATCH(AH568, 'Stock List'!$K$11:$K$1010, 0)))*AG568), 2), 0)</f>
        <v>0</v>
      </c>
      <c r="CB568" s="20"/>
      <c r="CC568" s="20">
        <f>IFERROR(ROUND(((INDEX('Stock List'!$M$11:$M$1010, MATCH(AJ568, 'Stock List'!$K$11:$K$1010, 0))/INDEX('Stock List'!$L$11:$L$1010, MATCH(AJ568, 'Stock List'!$K$11:$K$1010, 0)))*AI568), 2), 0)</f>
        <v>0</v>
      </c>
      <c r="CD568" s="20"/>
      <c r="CE568" s="20">
        <f>IFERROR(ROUND(((INDEX('Stock List'!$M$11:$M$1010, MATCH(AL568, 'Stock List'!$K$11:$K$1010, 0))/INDEX('Stock List'!$L$11:$L$1010, MATCH(AL568, 'Stock List'!$K$11:$K$1010, 0)))*AK568), 2), 0)</f>
        <v>0</v>
      </c>
      <c r="CF568" s="20"/>
      <c r="CG568" s="20">
        <f>IFERROR(ROUND(((INDEX('Stock List'!$M$11:$M$1010, MATCH(AN568, 'Stock List'!$K$11:$K$1010, 0))/INDEX('Stock List'!$L$11:$L$1010, MATCH(AN568, 'Stock List'!$K$11:$K$1010, 0)))*AM568), 2), 0)</f>
        <v>0</v>
      </c>
      <c r="CH568" s="20"/>
      <c r="CI568" s="20">
        <f>IFERROR(ROUND(((INDEX('Stock List'!$M$11:$M$1010, MATCH(AP568, 'Stock List'!$K$11:$K$1010, 0))/INDEX('Stock List'!$L$11:$L$1010, MATCH(AP568, 'Stock List'!$K$11:$K$1010, 0)))*AO568), 2), 0)</f>
        <v>0</v>
      </c>
      <c r="CJ568" s="20"/>
      <c r="CK568" s="20">
        <f>IFERROR(ROUND(((INDEX('Stock List'!$M$11:$M$1010, MATCH(AR568, 'Stock List'!$K$11:$K$1010, 0))/INDEX('Stock List'!$L$11:$L$1010, MATCH(AR568, 'Stock List'!$K$11:$K$1010, 0)))*AQ568), 2), 0)</f>
        <v>0</v>
      </c>
      <c r="CL568" s="20"/>
      <c r="CM568" s="20">
        <f>IFERROR(ROUND(((INDEX('Stock List'!$M$11:$M$1010, MATCH(AT568, 'Stock List'!$K$11:$K$1010, 0))/INDEX('Stock List'!$L$11:$L$1010, MATCH(AT568, 'Stock List'!$K$11:$K$1010, 0)))*AS568), 2), 0)</f>
        <v>0</v>
      </c>
      <c r="CN568" s="20"/>
      <c r="CO568" s="20">
        <f>IFERROR(ROUND(((INDEX('Stock List'!$M$11:$M$1010, MATCH(AV568, 'Stock List'!$K$11:$K$1010, 0))/INDEX('Stock List'!$L$11:$L$1010, MATCH(AV568, 'Stock List'!$K$11:$K$1010, 0)))*AU568), 2), 0)</f>
        <v>0</v>
      </c>
      <c r="CP568" s="20"/>
      <c r="CQ568" s="20">
        <f>IFERROR(ROUND(((INDEX('Stock List'!$M$11:$M$1010, MATCH(AX568, 'Stock List'!$K$11:$K$1010, 0))/INDEX('Stock List'!$L$11:$L$1010, MATCH(AX568, 'Stock List'!$K$11:$K$1010, 0)))*AW568), 2), 0)</f>
        <v>0</v>
      </c>
      <c r="CR568" s="22"/>
      <c r="CT568" s="106" t="str">
        <f t="shared" si="451"/>
        <v/>
      </c>
      <c r="CU568" s="22" t="str">
        <f t="shared" si="452"/>
        <v/>
      </c>
      <c r="CX568" s="106" t="str">
        <f t="shared" si="453"/>
        <v/>
      </c>
      <c r="CY568" s="20" t="str">
        <f t="shared" si="454"/>
        <v/>
      </c>
      <c r="CZ568" s="22" t="str">
        <f t="shared" si="455"/>
        <v/>
      </c>
      <c r="DB568" s="76" t="str">
        <f>IF($H568="", "", COUNTIF($G$11:$G$1010, "&gt;"&amp;$G568)+1+COUNTIF($G$11:$G568, $G568)-1)</f>
        <v/>
      </c>
      <c r="DC568" s="76" t="str">
        <f>IF($H568="", "", COUNTIF($CZ$11:$CZ$1010, "&gt;"&amp;$CZ568)+1+COUNTIF($CZ$11:$CZ568, $CZ568)-1)</f>
        <v/>
      </c>
      <c r="DE568" s="147" t="str">
        <f t="shared" si="456"/>
        <v/>
      </c>
      <c r="DF568" s="148"/>
      <c r="DG568" s="19" t="str">
        <f t="shared" si="457"/>
        <v/>
      </c>
      <c r="DH568" s="153" t="str">
        <f t="shared" si="458"/>
        <v/>
      </c>
      <c r="DI568" s="19" t="str">
        <f t="shared" si="410"/>
        <v/>
      </c>
      <c r="DJ568" s="153" t="str">
        <f t="shared" si="411"/>
        <v/>
      </c>
      <c r="DK568" s="19" t="str">
        <f t="shared" si="412"/>
        <v/>
      </c>
      <c r="DL568" s="153" t="str">
        <f t="shared" si="413"/>
        <v/>
      </c>
      <c r="DM568" s="19" t="str">
        <f t="shared" si="414"/>
        <v/>
      </c>
      <c r="DN568" s="153" t="str">
        <f t="shared" si="415"/>
        <v/>
      </c>
      <c r="DO568" s="19" t="str">
        <f t="shared" si="416"/>
        <v/>
      </c>
      <c r="DP568" s="153" t="str">
        <f t="shared" si="417"/>
        <v/>
      </c>
      <c r="DQ568" s="19" t="str">
        <f t="shared" si="418"/>
        <v/>
      </c>
      <c r="DR568" s="153" t="str">
        <f t="shared" si="419"/>
        <v/>
      </c>
      <c r="DS568" s="19" t="str">
        <f t="shared" si="420"/>
        <v/>
      </c>
      <c r="DT568" s="153" t="str">
        <f t="shared" si="421"/>
        <v/>
      </c>
      <c r="DU568" s="19" t="str">
        <f t="shared" si="422"/>
        <v/>
      </c>
      <c r="DV568" s="153" t="str">
        <f t="shared" si="423"/>
        <v/>
      </c>
      <c r="DW568" s="19" t="str">
        <f t="shared" si="424"/>
        <v/>
      </c>
      <c r="DX568" s="153" t="str">
        <f t="shared" si="425"/>
        <v/>
      </c>
      <c r="DY568" s="19" t="str">
        <f t="shared" si="426"/>
        <v/>
      </c>
      <c r="DZ568" s="153" t="str">
        <f t="shared" si="427"/>
        <v/>
      </c>
      <c r="EA568" s="19" t="str">
        <f t="shared" si="428"/>
        <v/>
      </c>
      <c r="EB568" s="153" t="str">
        <f t="shared" si="429"/>
        <v/>
      </c>
      <c r="EC568" s="19" t="str">
        <f t="shared" si="430"/>
        <v/>
      </c>
      <c r="ED568" s="153" t="str">
        <f t="shared" si="431"/>
        <v/>
      </c>
      <c r="EE568" s="19" t="str">
        <f t="shared" si="432"/>
        <v/>
      </c>
      <c r="EF568" s="153" t="str">
        <f t="shared" si="433"/>
        <v/>
      </c>
      <c r="EG568" s="19" t="str">
        <f t="shared" si="434"/>
        <v/>
      </c>
      <c r="EH568" s="153" t="str">
        <f t="shared" si="435"/>
        <v/>
      </c>
      <c r="EI568" s="19" t="str">
        <f t="shared" si="436"/>
        <v/>
      </c>
      <c r="EJ568" s="153" t="str">
        <f t="shared" si="437"/>
        <v/>
      </c>
      <c r="EK568" s="19" t="str">
        <f t="shared" si="438"/>
        <v/>
      </c>
      <c r="EL568" s="153" t="str">
        <f t="shared" si="439"/>
        <v/>
      </c>
      <c r="EM568" s="19" t="str">
        <f t="shared" si="440"/>
        <v/>
      </c>
      <c r="EN568" s="153" t="str">
        <f t="shared" si="441"/>
        <v/>
      </c>
      <c r="EO568" s="19" t="str">
        <f t="shared" si="442"/>
        <v/>
      </c>
      <c r="EP568" s="153" t="str">
        <f t="shared" si="443"/>
        <v/>
      </c>
      <c r="EQ568" s="19" t="str">
        <f t="shared" si="444"/>
        <v/>
      </c>
      <c r="ER568" s="153" t="str">
        <f t="shared" si="445"/>
        <v/>
      </c>
      <c r="ES568" s="19" t="str">
        <f t="shared" si="446"/>
        <v/>
      </c>
      <c r="ET568" s="153" t="str">
        <f t="shared" si="447"/>
        <v/>
      </c>
    </row>
    <row r="569" spans="1:150" x14ac:dyDescent="0.25">
      <c r="A569" s="31"/>
      <c r="B569" s="91" t="str">
        <f t="shared" si="448"/>
        <v/>
      </c>
      <c r="C569" s="20" t="str">
        <f t="shared" si="408"/>
        <v/>
      </c>
      <c r="D569" s="97" t="str">
        <f t="shared" si="409"/>
        <v/>
      </c>
      <c r="E569" s="62" t="str">
        <f t="shared" si="449"/>
        <v/>
      </c>
      <c r="F569" s="31"/>
      <c r="G569" s="282"/>
      <c r="H569" s="283"/>
      <c r="I569" s="284"/>
      <c r="J569" s="285"/>
      <c r="K569" s="286"/>
      <c r="L569" s="287"/>
      <c r="M569" s="288"/>
      <c r="N569" s="287"/>
      <c r="O569" s="288"/>
      <c r="P569" s="287"/>
      <c r="Q569" s="288"/>
      <c r="R569" s="287"/>
      <c r="S569" s="288"/>
      <c r="T569" s="287"/>
      <c r="U569" s="288"/>
      <c r="V569" s="287"/>
      <c r="W569" s="288"/>
      <c r="X569" s="287"/>
      <c r="Y569" s="288"/>
      <c r="Z569" s="287"/>
      <c r="AA569" s="288"/>
      <c r="AB569" s="287"/>
      <c r="AC569" s="288"/>
      <c r="AD569" s="287"/>
      <c r="AE569" s="288"/>
      <c r="AF569" s="287"/>
      <c r="AG569" s="288"/>
      <c r="AH569" s="287"/>
      <c r="AI569" s="288"/>
      <c r="AJ569" s="287"/>
      <c r="AK569" s="288"/>
      <c r="AL569" s="287"/>
      <c r="AM569" s="288"/>
      <c r="AN569" s="287"/>
      <c r="AO569" s="288"/>
      <c r="AP569" s="287"/>
      <c r="AQ569" s="288"/>
      <c r="AR569" s="287"/>
      <c r="AS569" s="288"/>
      <c r="AT569" s="287"/>
      <c r="AU569" s="288"/>
      <c r="AV569" s="287"/>
      <c r="AW569" s="288"/>
      <c r="AX569" s="287"/>
      <c r="AY569" s="31"/>
      <c r="BA569" s="76" t="str">
        <f t="shared" si="450"/>
        <v/>
      </c>
      <c r="BC569" s="76" t="str">
        <f>IF('Stock List'!$K569="", "", 'Stock List'!$K569)</f>
        <v/>
      </c>
      <c r="BE569" s="106">
        <f>IFERROR(ROUND(((INDEX('Stock List'!$M$11:$M$1010, MATCH(L569, 'Stock List'!$K$11:$K$1010, 0))/INDEX('Stock List'!$L$11:$L$1010, MATCH(L569, 'Stock List'!$K$11:$K$1010, 0)))*K569), 2), 0)</f>
        <v>0</v>
      </c>
      <c r="BF569" s="20"/>
      <c r="BG569" s="20">
        <f>IFERROR(ROUND(((INDEX('Stock List'!$M$11:$M$1010, MATCH(N569, 'Stock List'!$K$11:$K$1010, 0))/INDEX('Stock List'!$L$11:$L$1010, MATCH(N569, 'Stock List'!$K$11:$K$1010, 0)))*M569), 2), 0)</f>
        <v>0</v>
      </c>
      <c r="BH569" s="20"/>
      <c r="BI569" s="20">
        <f>IFERROR(ROUND(((INDEX('Stock List'!$M$11:$M$1010, MATCH(P569, 'Stock List'!$K$11:$K$1010, 0))/INDEX('Stock List'!$L$11:$L$1010, MATCH(P569, 'Stock List'!$K$11:$K$1010, 0)))*O569), 2), 0)</f>
        <v>0</v>
      </c>
      <c r="BJ569" s="20"/>
      <c r="BK569" s="20">
        <f>IFERROR(ROUND(((INDEX('Stock List'!$M$11:$M$1010, MATCH(R569, 'Stock List'!$K$11:$K$1010, 0))/INDEX('Stock List'!$L$11:$L$1010, MATCH(R569, 'Stock List'!$K$11:$K$1010, 0)))*Q569), 2), 0)</f>
        <v>0</v>
      </c>
      <c r="BL569" s="20"/>
      <c r="BM569" s="20">
        <f>IFERROR(ROUND(((INDEX('Stock List'!$M$11:$M$1010, MATCH(T569, 'Stock List'!$K$11:$K$1010, 0))/INDEX('Stock List'!$L$11:$L$1010, MATCH(T569, 'Stock List'!$K$11:$K$1010, 0)))*S569), 2), 0)</f>
        <v>0</v>
      </c>
      <c r="BN569" s="20"/>
      <c r="BO569" s="20">
        <f>IFERROR(ROUND(((INDEX('Stock List'!$M$11:$M$1010, MATCH(V569, 'Stock List'!$K$11:$K$1010, 0))/INDEX('Stock List'!$L$11:$L$1010, MATCH(V569, 'Stock List'!$K$11:$K$1010, 0)))*U569), 2), 0)</f>
        <v>0</v>
      </c>
      <c r="BP569" s="20"/>
      <c r="BQ569" s="20">
        <f>IFERROR(ROUND(((INDEX('Stock List'!$M$11:$M$1010, MATCH(X569, 'Stock List'!$K$11:$K$1010, 0))/INDEX('Stock List'!$L$11:$L$1010, MATCH(X569, 'Stock List'!$K$11:$K$1010, 0)))*W569), 2), 0)</f>
        <v>0</v>
      </c>
      <c r="BR569" s="20"/>
      <c r="BS569" s="20">
        <f>IFERROR(ROUND(((INDEX('Stock List'!$M$11:$M$1010, MATCH(Z569, 'Stock List'!$K$11:$K$1010, 0))/INDEX('Stock List'!$L$11:$L$1010, MATCH(Z569, 'Stock List'!$K$11:$K$1010, 0)))*Y569), 2), 0)</f>
        <v>0</v>
      </c>
      <c r="BT569" s="20"/>
      <c r="BU569" s="20">
        <f>IFERROR(ROUND(((INDEX('Stock List'!$M$11:$M$1010, MATCH(AB569, 'Stock List'!$K$11:$K$1010, 0))/INDEX('Stock List'!$L$11:$L$1010, MATCH(AB569, 'Stock List'!$K$11:$K$1010, 0)))*AA569), 2), 0)</f>
        <v>0</v>
      </c>
      <c r="BV569" s="20"/>
      <c r="BW569" s="20">
        <f>IFERROR(ROUND(((INDEX('Stock List'!$M$11:$M$1010, MATCH(AD569, 'Stock List'!$K$11:$K$1010, 0))/INDEX('Stock List'!$L$11:$L$1010, MATCH(AD569, 'Stock List'!$K$11:$K$1010, 0)))*AC569), 2), 0)</f>
        <v>0</v>
      </c>
      <c r="BX569" s="20"/>
      <c r="BY569" s="20">
        <f>IFERROR(ROUND(((INDEX('Stock List'!$M$11:$M$1010, MATCH(AF569, 'Stock List'!$K$11:$K$1010, 0))/INDEX('Stock List'!$L$11:$L$1010, MATCH(AF569, 'Stock List'!$K$11:$K$1010, 0)))*AE569), 2), 0)</f>
        <v>0</v>
      </c>
      <c r="BZ569" s="20"/>
      <c r="CA569" s="20">
        <f>IFERROR(ROUND(((INDEX('Stock List'!$M$11:$M$1010, MATCH(AH569, 'Stock List'!$K$11:$K$1010, 0))/INDEX('Stock List'!$L$11:$L$1010, MATCH(AH569, 'Stock List'!$K$11:$K$1010, 0)))*AG569), 2), 0)</f>
        <v>0</v>
      </c>
      <c r="CB569" s="20"/>
      <c r="CC569" s="20">
        <f>IFERROR(ROUND(((INDEX('Stock List'!$M$11:$M$1010, MATCH(AJ569, 'Stock List'!$K$11:$K$1010, 0))/INDEX('Stock List'!$L$11:$L$1010, MATCH(AJ569, 'Stock List'!$K$11:$K$1010, 0)))*AI569), 2), 0)</f>
        <v>0</v>
      </c>
      <c r="CD569" s="20"/>
      <c r="CE569" s="20">
        <f>IFERROR(ROUND(((INDEX('Stock List'!$M$11:$M$1010, MATCH(AL569, 'Stock List'!$K$11:$K$1010, 0))/INDEX('Stock List'!$L$11:$L$1010, MATCH(AL569, 'Stock List'!$K$11:$K$1010, 0)))*AK569), 2), 0)</f>
        <v>0</v>
      </c>
      <c r="CF569" s="20"/>
      <c r="CG569" s="20">
        <f>IFERROR(ROUND(((INDEX('Stock List'!$M$11:$M$1010, MATCH(AN569, 'Stock List'!$K$11:$K$1010, 0))/INDEX('Stock List'!$L$11:$L$1010, MATCH(AN569, 'Stock List'!$K$11:$K$1010, 0)))*AM569), 2), 0)</f>
        <v>0</v>
      </c>
      <c r="CH569" s="20"/>
      <c r="CI569" s="20">
        <f>IFERROR(ROUND(((INDEX('Stock List'!$M$11:$M$1010, MATCH(AP569, 'Stock List'!$K$11:$K$1010, 0))/INDEX('Stock List'!$L$11:$L$1010, MATCH(AP569, 'Stock List'!$K$11:$K$1010, 0)))*AO569), 2), 0)</f>
        <v>0</v>
      </c>
      <c r="CJ569" s="20"/>
      <c r="CK569" s="20">
        <f>IFERROR(ROUND(((INDEX('Stock List'!$M$11:$M$1010, MATCH(AR569, 'Stock List'!$K$11:$K$1010, 0))/INDEX('Stock List'!$L$11:$L$1010, MATCH(AR569, 'Stock List'!$K$11:$K$1010, 0)))*AQ569), 2), 0)</f>
        <v>0</v>
      </c>
      <c r="CL569" s="20"/>
      <c r="CM569" s="20">
        <f>IFERROR(ROUND(((INDEX('Stock List'!$M$11:$M$1010, MATCH(AT569, 'Stock List'!$K$11:$K$1010, 0))/INDEX('Stock List'!$L$11:$L$1010, MATCH(AT569, 'Stock List'!$K$11:$K$1010, 0)))*AS569), 2), 0)</f>
        <v>0</v>
      </c>
      <c r="CN569" s="20"/>
      <c r="CO569" s="20">
        <f>IFERROR(ROUND(((INDEX('Stock List'!$M$11:$M$1010, MATCH(AV569, 'Stock List'!$K$11:$K$1010, 0))/INDEX('Stock List'!$L$11:$L$1010, MATCH(AV569, 'Stock List'!$K$11:$K$1010, 0)))*AU569), 2), 0)</f>
        <v>0</v>
      </c>
      <c r="CP569" s="20"/>
      <c r="CQ569" s="20">
        <f>IFERROR(ROUND(((INDEX('Stock List'!$M$11:$M$1010, MATCH(AX569, 'Stock List'!$K$11:$K$1010, 0))/INDEX('Stock List'!$L$11:$L$1010, MATCH(AX569, 'Stock List'!$K$11:$K$1010, 0)))*AW569), 2), 0)</f>
        <v>0</v>
      </c>
      <c r="CR569" s="22"/>
      <c r="CT569" s="106" t="str">
        <f t="shared" si="451"/>
        <v/>
      </c>
      <c r="CU569" s="22" t="str">
        <f t="shared" si="452"/>
        <v/>
      </c>
      <c r="CX569" s="106" t="str">
        <f t="shared" si="453"/>
        <v/>
      </c>
      <c r="CY569" s="20" t="str">
        <f t="shared" si="454"/>
        <v/>
      </c>
      <c r="CZ569" s="22" t="str">
        <f t="shared" si="455"/>
        <v/>
      </c>
      <c r="DB569" s="76" t="str">
        <f>IF($H569="", "", COUNTIF($G$11:$G$1010, "&gt;"&amp;$G569)+1+COUNTIF($G$11:$G569, $G569)-1)</f>
        <v/>
      </c>
      <c r="DC569" s="76" t="str">
        <f>IF($H569="", "", COUNTIF($CZ$11:$CZ$1010, "&gt;"&amp;$CZ569)+1+COUNTIF($CZ$11:$CZ569, $CZ569)-1)</f>
        <v/>
      </c>
      <c r="DE569" s="147" t="str">
        <f t="shared" si="456"/>
        <v/>
      </c>
      <c r="DF569" s="148"/>
      <c r="DG569" s="19" t="str">
        <f t="shared" si="457"/>
        <v/>
      </c>
      <c r="DH569" s="153" t="str">
        <f t="shared" si="458"/>
        <v/>
      </c>
      <c r="DI569" s="19" t="str">
        <f t="shared" si="410"/>
        <v/>
      </c>
      <c r="DJ569" s="153" t="str">
        <f t="shared" si="411"/>
        <v/>
      </c>
      <c r="DK569" s="19" t="str">
        <f t="shared" si="412"/>
        <v/>
      </c>
      <c r="DL569" s="153" t="str">
        <f t="shared" si="413"/>
        <v/>
      </c>
      <c r="DM569" s="19" t="str">
        <f t="shared" si="414"/>
        <v/>
      </c>
      <c r="DN569" s="153" t="str">
        <f t="shared" si="415"/>
        <v/>
      </c>
      <c r="DO569" s="19" t="str">
        <f t="shared" si="416"/>
        <v/>
      </c>
      <c r="DP569" s="153" t="str">
        <f t="shared" si="417"/>
        <v/>
      </c>
      <c r="DQ569" s="19" t="str">
        <f t="shared" si="418"/>
        <v/>
      </c>
      <c r="DR569" s="153" t="str">
        <f t="shared" si="419"/>
        <v/>
      </c>
      <c r="DS569" s="19" t="str">
        <f t="shared" si="420"/>
        <v/>
      </c>
      <c r="DT569" s="153" t="str">
        <f t="shared" si="421"/>
        <v/>
      </c>
      <c r="DU569" s="19" t="str">
        <f t="shared" si="422"/>
        <v/>
      </c>
      <c r="DV569" s="153" t="str">
        <f t="shared" si="423"/>
        <v/>
      </c>
      <c r="DW569" s="19" t="str">
        <f t="shared" si="424"/>
        <v/>
      </c>
      <c r="DX569" s="153" t="str">
        <f t="shared" si="425"/>
        <v/>
      </c>
      <c r="DY569" s="19" t="str">
        <f t="shared" si="426"/>
        <v/>
      </c>
      <c r="DZ569" s="153" t="str">
        <f t="shared" si="427"/>
        <v/>
      </c>
      <c r="EA569" s="19" t="str">
        <f t="shared" si="428"/>
        <v/>
      </c>
      <c r="EB569" s="153" t="str">
        <f t="shared" si="429"/>
        <v/>
      </c>
      <c r="EC569" s="19" t="str">
        <f t="shared" si="430"/>
        <v/>
      </c>
      <c r="ED569" s="153" t="str">
        <f t="shared" si="431"/>
        <v/>
      </c>
      <c r="EE569" s="19" t="str">
        <f t="shared" si="432"/>
        <v/>
      </c>
      <c r="EF569" s="153" t="str">
        <f t="shared" si="433"/>
        <v/>
      </c>
      <c r="EG569" s="19" t="str">
        <f t="shared" si="434"/>
        <v/>
      </c>
      <c r="EH569" s="153" t="str">
        <f t="shared" si="435"/>
        <v/>
      </c>
      <c r="EI569" s="19" t="str">
        <f t="shared" si="436"/>
        <v/>
      </c>
      <c r="EJ569" s="153" t="str">
        <f t="shared" si="437"/>
        <v/>
      </c>
      <c r="EK569" s="19" t="str">
        <f t="shared" si="438"/>
        <v/>
      </c>
      <c r="EL569" s="153" t="str">
        <f t="shared" si="439"/>
        <v/>
      </c>
      <c r="EM569" s="19" t="str">
        <f t="shared" si="440"/>
        <v/>
      </c>
      <c r="EN569" s="153" t="str">
        <f t="shared" si="441"/>
        <v/>
      </c>
      <c r="EO569" s="19" t="str">
        <f t="shared" si="442"/>
        <v/>
      </c>
      <c r="EP569" s="153" t="str">
        <f t="shared" si="443"/>
        <v/>
      </c>
      <c r="EQ569" s="19" t="str">
        <f t="shared" si="444"/>
        <v/>
      </c>
      <c r="ER569" s="153" t="str">
        <f t="shared" si="445"/>
        <v/>
      </c>
      <c r="ES569" s="19" t="str">
        <f t="shared" si="446"/>
        <v/>
      </c>
      <c r="ET569" s="153" t="str">
        <f t="shared" si="447"/>
        <v/>
      </c>
    </row>
    <row r="570" spans="1:150" x14ac:dyDescent="0.25">
      <c r="A570" s="31"/>
      <c r="B570" s="91" t="str">
        <f t="shared" si="448"/>
        <v/>
      </c>
      <c r="C570" s="20" t="str">
        <f t="shared" si="408"/>
        <v/>
      </c>
      <c r="D570" s="97" t="str">
        <f t="shared" si="409"/>
        <v/>
      </c>
      <c r="E570" s="62" t="str">
        <f t="shared" si="449"/>
        <v/>
      </c>
      <c r="F570" s="31"/>
      <c r="G570" s="282"/>
      <c r="H570" s="283"/>
      <c r="I570" s="284"/>
      <c r="J570" s="285"/>
      <c r="K570" s="286"/>
      <c r="L570" s="287"/>
      <c r="M570" s="288"/>
      <c r="N570" s="287"/>
      <c r="O570" s="288"/>
      <c r="P570" s="287"/>
      <c r="Q570" s="288"/>
      <c r="R570" s="287"/>
      <c r="S570" s="288"/>
      <c r="T570" s="287"/>
      <c r="U570" s="288"/>
      <c r="V570" s="287"/>
      <c r="W570" s="288"/>
      <c r="X570" s="287"/>
      <c r="Y570" s="288"/>
      <c r="Z570" s="287"/>
      <c r="AA570" s="288"/>
      <c r="AB570" s="287"/>
      <c r="AC570" s="288"/>
      <c r="AD570" s="287"/>
      <c r="AE570" s="288"/>
      <c r="AF570" s="287"/>
      <c r="AG570" s="288"/>
      <c r="AH570" s="287"/>
      <c r="AI570" s="288"/>
      <c r="AJ570" s="287"/>
      <c r="AK570" s="288"/>
      <c r="AL570" s="287"/>
      <c r="AM570" s="288"/>
      <c r="AN570" s="287"/>
      <c r="AO570" s="288"/>
      <c r="AP570" s="287"/>
      <c r="AQ570" s="288"/>
      <c r="AR570" s="287"/>
      <c r="AS570" s="288"/>
      <c r="AT570" s="287"/>
      <c r="AU570" s="288"/>
      <c r="AV570" s="287"/>
      <c r="AW570" s="288"/>
      <c r="AX570" s="287"/>
      <c r="AY570" s="31"/>
      <c r="BA570" s="76" t="str">
        <f t="shared" si="450"/>
        <v/>
      </c>
      <c r="BC570" s="76" t="str">
        <f>IF('Stock List'!$K570="", "", 'Stock List'!$K570)</f>
        <v/>
      </c>
      <c r="BE570" s="106">
        <f>IFERROR(ROUND(((INDEX('Stock List'!$M$11:$M$1010, MATCH(L570, 'Stock List'!$K$11:$K$1010, 0))/INDEX('Stock List'!$L$11:$L$1010, MATCH(L570, 'Stock List'!$K$11:$K$1010, 0)))*K570), 2), 0)</f>
        <v>0</v>
      </c>
      <c r="BF570" s="20"/>
      <c r="BG570" s="20">
        <f>IFERROR(ROUND(((INDEX('Stock List'!$M$11:$M$1010, MATCH(N570, 'Stock List'!$K$11:$K$1010, 0))/INDEX('Stock List'!$L$11:$L$1010, MATCH(N570, 'Stock List'!$K$11:$K$1010, 0)))*M570), 2), 0)</f>
        <v>0</v>
      </c>
      <c r="BH570" s="20"/>
      <c r="BI570" s="20">
        <f>IFERROR(ROUND(((INDEX('Stock List'!$M$11:$M$1010, MATCH(P570, 'Stock List'!$K$11:$K$1010, 0))/INDEX('Stock List'!$L$11:$L$1010, MATCH(P570, 'Stock List'!$K$11:$K$1010, 0)))*O570), 2), 0)</f>
        <v>0</v>
      </c>
      <c r="BJ570" s="20"/>
      <c r="BK570" s="20">
        <f>IFERROR(ROUND(((INDEX('Stock List'!$M$11:$M$1010, MATCH(R570, 'Stock List'!$K$11:$K$1010, 0))/INDEX('Stock List'!$L$11:$L$1010, MATCH(R570, 'Stock List'!$K$11:$K$1010, 0)))*Q570), 2), 0)</f>
        <v>0</v>
      </c>
      <c r="BL570" s="20"/>
      <c r="BM570" s="20">
        <f>IFERROR(ROUND(((INDEX('Stock List'!$M$11:$M$1010, MATCH(T570, 'Stock List'!$K$11:$K$1010, 0))/INDEX('Stock List'!$L$11:$L$1010, MATCH(T570, 'Stock List'!$K$11:$K$1010, 0)))*S570), 2), 0)</f>
        <v>0</v>
      </c>
      <c r="BN570" s="20"/>
      <c r="BO570" s="20">
        <f>IFERROR(ROUND(((INDEX('Stock List'!$M$11:$M$1010, MATCH(V570, 'Stock List'!$K$11:$K$1010, 0))/INDEX('Stock List'!$L$11:$L$1010, MATCH(V570, 'Stock List'!$K$11:$K$1010, 0)))*U570), 2), 0)</f>
        <v>0</v>
      </c>
      <c r="BP570" s="20"/>
      <c r="BQ570" s="20">
        <f>IFERROR(ROUND(((INDEX('Stock List'!$M$11:$M$1010, MATCH(X570, 'Stock List'!$K$11:$K$1010, 0))/INDEX('Stock List'!$L$11:$L$1010, MATCH(X570, 'Stock List'!$K$11:$K$1010, 0)))*W570), 2), 0)</f>
        <v>0</v>
      </c>
      <c r="BR570" s="20"/>
      <c r="BS570" s="20">
        <f>IFERROR(ROUND(((INDEX('Stock List'!$M$11:$M$1010, MATCH(Z570, 'Stock List'!$K$11:$K$1010, 0))/INDEX('Stock List'!$L$11:$L$1010, MATCH(Z570, 'Stock List'!$K$11:$K$1010, 0)))*Y570), 2), 0)</f>
        <v>0</v>
      </c>
      <c r="BT570" s="20"/>
      <c r="BU570" s="20">
        <f>IFERROR(ROUND(((INDEX('Stock List'!$M$11:$M$1010, MATCH(AB570, 'Stock List'!$K$11:$K$1010, 0))/INDEX('Stock List'!$L$11:$L$1010, MATCH(AB570, 'Stock List'!$K$11:$K$1010, 0)))*AA570), 2), 0)</f>
        <v>0</v>
      </c>
      <c r="BV570" s="20"/>
      <c r="BW570" s="20">
        <f>IFERROR(ROUND(((INDEX('Stock List'!$M$11:$M$1010, MATCH(AD570, 'Stock List'!$K$11:$K$1010, 0))/INDEX('Stock List'!$L$11:$L$1010, MATCH(AD570, 'Stock List'!$K$11:$K$1010, 0)))*AC570), 2), 0)</f>
        <v>0</v>
      </c>
      <c r="BX570" s="20"/>
      <c r="BY570" s="20">
        <f>IFERROR(ROUND(((INDEX('Stock List'!$M$11:$M$1010, MATCH(AF570, 'Stock List'!$K$11:$K$1010, 0))/INDEX('Stock List'!$L$11:$L$1010, MATCH(AF570, 'Stock List'!$K$11:$K$1010, 0)))*AE570), 2), 0)</f>
        <v>0</v>
      </c>
      <c r="BZ570" s="20"/>
      <c r="CA570" s="20">
        <f>IFERROR(ROUND(((INDEX('Stock List'!$M$11:$M$1010, MATCH(AH570, 'Stock List'!$K$11:$K$1010, 0))/INDEX('Stock List'!$L$11:$L$1010, MATCH(AH570, 'Stock List'!$K$11:$K$1010, 0)))*AG570), 2), 0)</f>
        <v>0</v>
      </c>
      <c r="CB570" s="20"/>
      <c r="CC570" s="20">
        <f>IFERROR(ROUND(((INDEX('Stock List'!$M$11:$M$1010, MATCH(AJ570, 'Stock List'!$K$11:$K$1010, 0))/INDEX('Stock List'!$L$11:$L$1010, MATCH(AJ570, 'Stock List'!$K$11:$K$1010, 0)))*AI570), 2), 0)</f>
        <v>0</v>
      </c>
      <c r="CD570" s="20"/>
      <c r="CE570" s="20">
        <f>IFERROR(ROUND(((INDEX('Stock List'!$M$11:$M$1010, MATCH(AL570, 'Stock List'!$K$11:$K$1010, 0))/INDEX('Stock List'!$L$11:$L$1010, MATCH(AL570, 'Stock List'!$K$11:$K$1010, 0)))*AK570), 2), 0)</f>
        <v>0</v>
      </c>
      <c r="CF570" s="20"/>
      <c r="CG570" s="20">
        <f>IFERROR(ROUND(((INDEX('Stock List'!$M$11:$M$1010, MATCH(AN570, 'Stock List'!$K$11:$K$1010, 0))/INDEX('Stock List'!$L$11:$L$1010, MATCH(AN570, 'Stock List'!$K$11:$K$1010, 0)))*AM570), 2), 0)</f>
        <v>0</v>
      </c>
      <c r="CH570" s="20"/>
      <c r="CI570" s="20">
        <f>IFERROR(ROUND(((INDEX('Stock List'!$M$11:$M$1010, MATCH(AP570, 'Stock List'!$K$11:$K$1010, 0))/INDEX('Stock List'!$L$11:$L$1010, MATCH(AP570, 'Stock List'!$K$11:$K$1010, 0)))*AO570), 2), 0)</f>
        <v>0</v>
      </c>
      <c r="CJ570" s="20"/>
      <c r="CK570" s="20">
        <f>IFERROR(ROUND(((INDEX('Stock List'!$M$11:$M$1010, MATCH(AR570, 'Stock List'!$K$11:$K$1010, 0))/INDEX('Stock List'!$L$11:$L$1010, MATCH(AR570, 'Stock List'!$K$11:$K$1010, 0)))*AQ570), 2), 0)</f>
        <v>0</v>
      </c>
      <c r="CL570" s="20"/>
      <c r="CM570" s="20">
        <f>IFERROR(ROUND(((INDEX('Stock List'!$M$11:$M$1010, MATCH(AT570, 'Stock List'!$K$11:$K$1010, 0))/INDEX('Stock List'!$L$11:$L$1010, MATCH(AT570, 'Stock List'!$K$11:$K$1010, 0)))*AS570), 2), 0)</f>
        <v>0</v>
      </c>
      <c r="CN570" s="20"/>
      <c r="CO570" s="20">
        <f>IFERROR(ROUND(((INDEX('Stock List'!$M$11:$M$1010, MATCH(AV570, 'Stock List'!$K$11:$K$1010, 0))/INDEX('Stock List'!$L$11:$L$1010, MATCH(AV570, 'Stock List'!$K$11:$K$1010, 0)))*AU570), 2), 0)</f>
        <v>0</v>
      </c>
      <c r="CP570" s="20"/>
      <c r="CQ570" s="20">
        <f>IFERROR(ROUND(((INDEX('Stock List'!$M$11:$M$1010, MATCH(AX570, 'Stock List'!$K$11:$K$1010, 0))/INDEX('Stock List'!$L$11:$L$1010, MATCH(AX570, 'Stock List'!$K$11:$K$1010, 0)))*AW570), 2), 0)</f>
        <v>0</v>
      </c>
      <c r="CR570" s="22"/>
      <c r="CT570" s="106" t="str">
        <f t="shared" si="451"/>
        <v/>
      </c>
      <c r="CU570" s="22" t="str">
        <f t="shared" si="452"/>
        <v/>
      </c>
      <c r="CX570" s="106" t="str">
        <f t="shared" si="453"/>
        <v/>
      </c>
      <c r="CY570" s="20" t="str">
        <f t="shared" si="454"/>
        <v/>
      </c>
      <c r="CZ570" s="22" t="str">
        <f t="shared" si="455"/>
        <v/>
      </c>
      <c r="DB570" s="76" t="str">
        <f>IF($H570="", "", COUNTIF($G$11:$G$1010, "&gt;"&amp;$G570)+1+COUNTIF($G$11:$G570, $G570)-1)</f>
        <v/>
      </c>
      <c r="DC570" s="76" t="str">
        <f>IF($H570="", "", COUNTIF($CZ$11:$CZ$1010, "&gt;"&amp;$CZ570)+1+COUNTIF($CZ$11:$CZ570, $CZ570)-1)</f>
        <v/>
      </c>
      <c r="DE570" s="147" t="str">
        <f t="shared" si="456"/>
        <v/>
      </c>
      <c r="DF570" s="148"/>
      <c r="DG570" s="19" t="str">
        <f t="shared" si="457"/>
        <v/>
      </c>
      <c r="DH570" s="153" t="str">
        <f t="shared" si="458"/>
        <v/>
      </c>
      <c r="DI570" s="19" t="str">
        <f t="shared" si="410"/>
        <v/>
      </c>
      <c r="DJ570" s="153" t="str">
        <f t="shared" si="411"/>
        <v/>
      </c>
      <c r="DK570" s="19" t="str">
        <f t="shared" si="412"/>
        <v/>
      </c>
      <c r="DL570" s="153" t="str">
        <f t="shared" si="413"/>
        <v/>
      </c>
      <c r="DM570" s="19" t="str">
        <f t="shared" si="414"/>
        <v/>
      </c>
      <c r="DN570" s="153" t="str">
        <f t="shared" si="415"/>
        <v/>
      </c>
      <c r="DO570" s="19" t="str">
        <f t="shared" si="416"/>
        <v/>
      </c>
      <c r="DP570" s="153" t="str">
        <f t="shared" si="417"/>
        <v/>
      </c>
      <c r="DQ570" s="19" t="str">
        <f t="shared" si="418"/>
        <v/>
      </c>
      <c r="DR570" s="153" t="str">
        <f t="shared" si="419"/>
        <v/>
      </c>
      <c r="DS570" s="19" t="str">
        <f t="shared" si="420"/>
        <v/>
      </c>
      <c r="DT570" s="153" t="str">
        <f t="shared" si="421"/>
        <v/>
      </c>
      <c r="DU570" s="19" t="str">
        <f t="shared" si="422"/>
        <v/>
      </c>
      <c r="DV570" s="153" t="str">
        <f t="shared" si="423"/>
        <v/>
      </c>
      <c r="DW570" s="19" t="str">
        <f t="shared" si="424"/>
        <v/>
      </c>
      <c r="DX570" s="153" t="str">
        <f t="shared" si="425"/>
        <v/>
      </c>
      <c r="DY570" s="19" t="str">
        <f t="shared" si="426"/>
        <v/>
      </c>
      <c r="DZ570" s="153" t="str">
        <f t="shared" si="427"/>
        <v/>
      </c>
      <c r="EA570" s="19" t="str">
        <f t="shared" si="428"/>
        <v/>
      </c>
      <c r="EB570" s="153" t="str">
        <f t="shared" si="429"/>
        <v/>
      </c>
      <c r="EC570" s="19" t="str">
        <f t="shared" si="430"/>
        <v/>
      </c>
      <c r="ED570" s="153" t="str">
        <f t="shared" si="431"/>
        <v/>
      </c>
      <c r="EE570" s="19" t="str">
        <f t="shared" si="432"/>
        <v/>
      </c>
      <c r="EF570" s="153" t="str">
        <f t="shared" si="433"/>
        <v/>
      </c>
      <c r="EG570" s="19" t="str">
        <f t="shared" si="434"/>
        <v/>
      </c>
      <c r="EH570" s="153" t="str">
        <f t="shared" si="435"/>
        <v/>
      </c>
      <c r="EI570" s="19" t="str">
        <f t="shared" si="436"/>
        <v/>
      </c>
      <c r="EJ570" s="153" t="str">
        <f t="shared" si="437"/>
        <v/>
      </c>
      <c r="EK570" s="19" t="str">
        <f t="shared" si="438"/>
        <v/>
      </c>
      <c r="EL570" s="153" t="str">
        <f t="shared" si="439"/>
        <v/>
      </c>
      <c r="EM570" s="19" t="str">
        <f t="shared" si="440"/>
        <v/>
      </c>
      <c r="EN570" s="153" t="str">
        <f t="shared" si="441"/>
        <v/>
      </c>
      <c r="EO570" s="19" t="str">
        <f t="shared" si="442"/>
        <v/>
      </c>
      <c r="EP570" s="153" t="str">
        <f t="shared" si="443"/>
        <v/>
      </c>
      <c r="EQ570" s="19" t="str">
        <f t="shared" si="444"/>
        <v/>
      </c>
      <c r="ER570" s="153" t="str">
        <f t="shared" si="445"/>
        <v/>
      </c>
      <c r="ES570" s="19" t="str">
        <f t="shared" si="446"/>
        <v/>
      </c>
      <c r="ET570" s="153" t="str">
        <f t="shared" si="447"/>
        <v/>
      </c>
    </row>
    <row r="571" spans="1:150" x14ac:dyDescent="0.25">
      <c r="A571" s="31"/>
      <c r="B571" s="91" t="str">
        <f t="shared" si="448"/>
        <v/>
      </c>
      <c r="C571" s="20" t="str">
        <f t="shared" si="408"/>
        <v/>
      </c>
      <c r="D571" s="97" t="str">
        <f t="shared" si="409"/>
        <v/>
      </c>
      <c r="E571" s="62" t="str">
        <f t="shared" si="449"/>
        <v/>
      </c>
      <c r="F571" s="31"/>
      <c r="G571" s="282"/>
      <c r="H571" s="283"/>
      <c r="I571" s="284"/>
      <c r="J571" s="285"/>
      <c r="K571" s="286"/>
      <c r="L571" s="287"/>
      <c r="M571" s="288"/>
      <c r="N571" s="287"/>
      <c r="O571" s="288"/>
      <c r="P571" s="287"/>
      <c r="Q571" s="288"/>
      <c r="R571" s="287"/>
      <c r="S571" s="288"/>
      <c r="T571" s="287"/>
      <c r="U571" s="288"/>
      <c r="V571" s="287"/>
      <c r="W571" s="288"/>
      <c r="X571" s="287"/>
      <c r="Y571" s="288"/>
      <c r="Z571" s="287"/>
      <c r="AA571" s="288"/>
      <c r="AB571" s="287"/>
      <c r="AC571" s="288"/>
      <c r="AD571" s="287"/>
      <c r="AE571" s="288"/>
      <c r="AF571" s="287"/>
      <c r="AG571" s="288"/>
      <c r="AH571" s="287"/>
      <c r="AI571" s="288"/>
      <c r="AJ571" s="287"/>
      <c r="AK571" s="288"/>
      <c r="AL571" s="287"/>
      <c r="AM571" s="288"/>
      <c r="AN571" s="287"/>
      <c r="AO571" s="288"/>
      <c r="AP571" s="287"/>
      <c r="AQ571" s="288"/>
      <c r="AR571" s="287"/>
      <c r="AS571" s="288"/>
      <c r="AT571" s="287"/>
      <c r="AU571" s="288"/>
      <c r="AV571" s="287"/>
      <c r="AW571" s="288"/>
      <c r="AX571" s="287"/>
      <c r="AY571" s="31"/>
      <c r="BA571" s="76" t="str">
        <f t="shared" si="450"/>
        <v/>
      </c>
      <c r="BC571" s="76" t="str">
        <f>IF('Stock List'!$K571="", "", 'Stock List'!$K571)</f>
        <v/>
      </c>
      <c r="BE571" s="106">
        <f>IFERROR(ROUND(((INDEX('Stock List'!$M$11:$M$1010, MATCH(L571, 'Stock List'!$K$11:$K$1010, 0))/INDEX('Stock List'!$L$11:$L$1010, MATCH(L571, 'Stock List'!$K$11:$K$1010, 0)))*K571), 2), 0)</f>
        <v>0</v>
      </c>
      <c r="BF571" s="20"/>
      <c r="BG571" s="20">
        <f>IFERROR(ROUND(((INDEX('Stock List'!$M$11:$M$1010, MATCH(N571, 'Stock List'!$K$11:$K$1010, 0))/INDEX('Stock List'!$L$11:$L$1010, MATCH(N571, 'Stock List'!$K$11:$K$1010, 0)))*M571), 2), 0)</f>
        <v>0</v>
      </c>
      <c r="BH571" s="20"/>
      <c r="BI571" s="20">
        <f>IFERROR(ROUND(((INDEX('Stock List'!$M$11:$M$1010, MATCH(P571, 'Stock List'!$K$11:$K$1010, 0))/INDEX('Stock List'!$L$11:$L$1010, MATCH(P571, 'Stock List'!$K$11:$K$1010, 0)))*O571), 2), 0)</f>
        <v>0</v>
      </c>
      <c r="BJ571" s="20"/>
      <c r="BK571" s="20">
        <f>IFERROR(ROUND(((INDEX('Stock List'!$M$11:$M$1010, MATCH(R571, 'Stock List'!$K$11:$K$1010, 0))/INDEX('Stock List'!$L$11:$L$1010, MATCH(R571, 'Stock List'!$K$11:$K$1010, 0)))*Q571), 2), 0)</f>
        <v>0</v>
      </c>
      <c r="BL571" s="20"/>
      <c r="BM571" s="20">
        <f>IFERROR(ROUND(((INDEX('Stock List'!$M$11:$M$1010, MATCH(T571, 'Stock List'!$K$11:$K$1010, 0))/INDEX('Stock List'!$L$11:$L$1010, MATCH(T571, 'Stock List'!$K$11:$K$1010, 0)))*S571), 2), 0)</f>
        <v>0</v>
      </c>
      <c r="BN571" s="20"/>
      <c r="BO571" s="20">
        <f>IFERROR(ROUND(((INDEX('Stock List'!$M$11:$M$1010, MATCH(V571, 'Stock List'!$K$11:$K$1010, 0))/INDEX('Stock List'!$L$11:$L$1010, MATCH(V571, 'Stock List'!$K$11:$K$1010, 0)))*U571), 2), 0)</f>
        <v>0</v>
      </c>
      <c r="BP571" s="20"/>
      <c r="BQ571" s="20">
        <f>IFERROR(ROUND(((INDEX('Stock List'!$M$11:$M$1010, MATCH(X571, 'Stock List'!$K$11:$K$1010, 0))/INDEX('Stock List'!$L$11:$L$1010, MATCH(X571, 'Stock List'!$K$11:$K$1010, 0)))*W571), 2), 0)</f>
        <v>0</v>
      </c>
      <c r="BR571" s="20"/>
      <c r="BS571" s="20">
        <f>IFERROR(ROUND(((INDEX('Stock List'!$M$11:$M$1010, MATCH(Z571, 'Stock List'!$K$11:$K$1010, 0))/INDEX('Stock List'!$L$11:$L$1010, MATCH(Z571, 'Stock List'!$K$11:$K$1010, 0)))*Y571), 2), 0)</f>
        <v>0</v>
      </c>
      <c r="BT571" s="20"/>
      <c r="BU571" s="20">
        <f>IFERROR(ROUND(((INDEX('Stock List'!$M$11:$M$1010, MATCH(AB571, 'Stock List'!$K$11:$K$1010, 0))/INDEX('Stock List'!$L$11:$L$1010, MATCH(AB571, 'Stock List'!$K$11:$K$1010, 0)))*AA571), 2), 0)</f>
        <v>0</v>
      </c>
      <c r="BV571" s="20"/>
      <c r="BW571" s="20">
        <f>IFERROR(ROUND(((INDEX('Stock List'!$M$11:$M$1010, MATCH(AD571, 'Stock List'!$K$11:$K$1010, 0))/INDEX('Stock List'!$L$11:$L$1010, MATCH(AD571, 'Stock List'!$K$11:$K$1010, 0)))*AC571), 2), 0)</f>
        <v>0</v>
      </c>
      <c r="BX571" s="20"/>
      <c r="BY571" s="20">
        <f>IFERROR(ROUND(((INDEX('Stock List'!$M$11:$M$1010, MATCH(AF571, 'Stock List'!$K$11:$K$1010, 0))/INDEX('Stock List'!$L$11:$L$1010, MATCH(AF571, 'Stock List'!$K$11:$K$1010, 0)))*AE571), 2), 0)</f>
        <v>0</v>
      </c>
      <c r="BZ571" s="20"/>
      <c r="CA571" s="20">
        <f>IFERROR(ROUND(((INDEX('Stock List'!$M$11:$M$1010, MATCH(AH571, 'Stock List'!$K$11:$K$1010, 0))/INDEX('Stock List'!$L$11:$L$1010, MATCH(AH571, 'Stock List'!$K$11:$K$1010, 0)))*AG571), 2), 0)</f>
        <v>0</v>
      </c>
      <c r="CB571" s="20"/>
      <c r="CC571" s="20">
        <f>IFERROR(ROUND(((INDEX('Stock List'!$M$11:$M$1010, MATCH(AJ571, 'Stock List'!$K$11:$K$1010, 0))/INDEX('Stock List'!$L$11:$L$1010, MATCH(AJ571, 'Stock List'!$K$11:$K$1010, 0)))*AI571), 2), 0)</f>
        <v>0</v>
      </c>
      <c r="CD571" s="20"/>
      <c r="CE571" s="20">
        <f>IFERROR(ROUND(((INDEX('Stock List'!$M$11:$M$1010, MATCH(AL571, 'Stock List'!$K$11:$K$1010, 0))/INDEX('Stock List'!$L$11:$L$1010, MATCH(AL571, 'Stock List'!$K$11:$K$1010, 0)))*AK571), 2), 0)</f>
        <v>0</v>
      </c>
      <c r="CF571" s="20"/>
      <c r="CG571" s="20">
        <f>IFERROR(ROUND(((INDEX('Stock List'!$M$11:$M$1010, MATCH(AN571, 'Stock List'!$K$11:$K$1010, 0))/INDEX('Stock List'!$L$11:$L$1010, MATCH(AN571, 'Stock List'!$K$11:$K$1010, 0)))*AM571), 2), 0)</f>
        <v>0</v>
      </c>
      <c r="CH571" s="20"/>
      <c r="CI571" s="20">
        <f>IFERROR(ROUND(((INDEX('Stock List'!$M$11:$M$1010, MATCH(AP571, 'Stock List'!$K$11:$K$1010, 0))/INDEX('Stock List'!$L$11:$L$1010, MATCH(AP571, 'Stock List'!$K$11:$K$1010, 0)))*AO571), 2), 0)</f>
        <v>0</v>
      </c>
      <c r="CJ571" s="20"/>
      <c r="CK571" s="20">
        <f>IFERROR(ROUND(((INDEX('Stock List'!$M$11:$M$1010, MATCH(AR571, 'Stock List'!$K$11:$K$1010, 0))/INDEX('Stock List'!$L$11:$L$1010, MATCH(AR571, 'Stock List'!$K$11:$K$1010, 0)))*AQ571), 2), 0)</f>
        <v>0</v>
      </c>
      <c r="CL571" s="20"/>
      <c r="CM571" s="20">
        <f>IFERROR(ROUND(((INDEX('Stock List'!$M$11:$M$1010, MATCH(AT571, 'Stock List'!$K$11:$K$1010, 0))/INDEX('Stock List'!$L$11:$L$1010, MATCH(AT571, 'Stock List'!$K$11:$K$1010, 0)))*AS571), 2), 0)</f>
        <v>0</v>
      </c>
      <c r="CN571" s="20"/>
      <c r="CO571" s="20">
        <f>IFERROR(ROUND(((INDEX('Stock List'!$M$11:$M$1010, MATCH(AV571, 'Stock List'!$K$11:$K$1010, 0))/INDEX('Stock List'!$L$11:$L$1010, MATCH(AV571, 'Stock List'!$K$11:$K$1010, 0)))*AU571), 2), 0)</f>
        <v>0</v>
      </c>
      <c r="CP571" s="20"/>
      <c r="CQ571" s="20">
        <f>IFERROR(ROUND(((INDEX('Stock List'!$M$11:$M$1010, MATCH(AX571, 'Stock List'!$K$11:$K$1010, 0))/INDEX('Stock List'!$L$11:$L$1010, MATCH(AX571, 'Stock List'!$K$11:$K$1010, 0)))*AW571), 2), 0)</f>
        <v>0</v>
      </c>
      <c r="CR571" s="22"/>
      <c r="CT571" s="106" t="str">
        <f t="shared" si="451"/>
        <v/>
      </c>
      <c r="CU571" s="22" t="str">
        <f t="shared" si="452"/>
        <v/>
      </c>
      <c r="CX571" s="106" t="str">
        <f t="shared" si="453"/>
        <v/>
      </c>
      <c r="CY571" s="20" t="str">
        <f t="shared" si="454"/>
        <v/>
      </c>
      <c r="CZ571" s="22" t="str">
        <f t="shared" si="455"/>
        <v/>
      </c>
      <c r="DB571" s="76" t="str">
        <f>IF($H571="", "", COUNTIF($G$11:$G$1010, "&gt;"&amp;$G571)+1+COUNTIF($G$11:$G571, $G571)-1)</f>
        <v/>
      </c>
      <c r="DC571" s="76" t="str">
        <f>IF($H571="", "", COUNTIF($CZ$11:$CZ$1010, "&gt;"&amp;$CZ571)+1+COUNTIF($CZ$11:$CZ571, $CZ571)-1)</f>
        <v/>
      </c>
      <c r="DE571" s="147" t="str">
        <f t="shared" si="456"/>
        <v/>
      </c>
      <c r="DF571" s="148"/>
      <c r="DG571" s="19" t="str">
        <f t="shared" si="457"/>
        <v/>
      </c>
      <c r="DH571" s="153" t="str">
        <f t="shared" si="458"/>
        <v/>
      </c>
      <c r="DI571" s="19" t="str">
        <f t="shared" si="410"/>
        <v/>
      </c>
      <c r="DJ571" s="153" t="str">
        <f t="shared" si="411"/>
        <v/>
      </c>
      <c r="DK571" s="19" t="str">
        <f t="shared" si="412"/>
        <v/>
      </c>
      <c r="DL571" s="153" t="str">
        <f t="shared" si="413"/>
        <v/>
      </c>
      <c r="DM571" s="19" t="str">
        <f t="shared" si="414"/>
        <v/>
      </c>
      <c r="DN571" s="153" t="str">
        <f t="shared" si="415"/>
        <v/>
      </c>
      <c r="DO571" s="19" t="str">
        <f t="shared" si="416"/>
        <v/>
      </c>
      <c r="DP571" s="153" t="str">
        <f t="shared" si="417"/>
        <v/>
      </c>
      <c r="DQ571" s="19" t="str">
        <f t="shared" si="418"/>
        <v/>
      </c>
      <c r="DR571" s="153" t="str">
        <f t="shared" si="419"/>
        <v/>
      </c>
      <c r="DS571" s="19" t="str">
        <f t="shared" si="420"/>
        <v/>
      </c>
      <c r="DT571" s="153" t="str">
        <f t="shared" si="421"/>
        <v/>
      </c>
      <c r="DU571" s="19" t="str">
        <f t="shared" si="422"/>
        <v/>
      </c>
      <c r="DV571" s="153" t="str">
        <f t="shared" si="423"/>
        <v/>
      </c>
      <c r="DW571" s="19" t="str">
        <f t="shared" si="424"/>
        <v/>
      </c>
      <c r="DX571" s="153" t="str">
        <f t="shared" si="425"/>
        <v/>
      </c>
      <c r="DY571" s="19" t="str">
        <f t="shared" si="426"/>
        <v/>
      </c>
      <c r="DZ571" s="153" t="str">
        <f t="shared" si="427"/>
        <v/>
      </c>
      <c r="EA571" s="19" t="str">
        <f t="shared" si="428"/>
        <v/>
      </c>
      <c r="EB571" s="153" t="str">
        <f t="shared" si="429"/>
        <v/>
      </c>
      <c r="EC571" s="19" t="str">
        <f t="shared" si="430"/>
        <v/>
      </c>
      <c r="ED571" s="153" t="str">
        <f t="shared" si="431"/>
        <v/>
      </c>
      <c r="EE571" s="19" t="str">
        <f t="shared" si="432"/>
        <v/>
      </c>
      <c r="EF571" s="153" t="str">
        <f t="shared" si="433"/>
        <v/>
      </c>
      <c r="EG571" s="19" t="str">
        <f t="shared" si="434"/>
        <v/>
      </c>
      <c r="EH571" s="153" t="str">
        <f t="shared" si="435"/>
        <v/>
      </c>
      <c r="EI571" s="19" t="str">
        <f t="shared" si="436"/>
        <v/>
      </c>
      <c r="EJ571" s="153" t="str">
        <f t="shared" si="437"/>
        <v/>
      </c>
      <c r="EK571" s="19" t="str">
        <f t="shared" si="438"/>
        <v/>
      </c>
      <c r="EL571" s="153" t="str">
        <f t="shared" si="439"/>
        <v/>
      </c>
      <c r="EM571" s="19" t="str">
        <f t="shared" si="440"/>
        <v/>
      </c>
      <c r="EN571" s="153" t="str">
        <f t="shared" si="441"/>
        <v/>
      </c>
      <c r="EO571" s="19" t="str">
        <f t="shared" si="442"/>
        <v/>
      </c>
      <c r="EP571" s="153" t="str">
        <f t="shared" si="443"/>
        <v/>
      </c>
      <c r="EQ571" s="19" t="str">
        <f t="shared" si="444"/>
        <v/>
      </c>
      <c r="ER571" s="153" t="str">
        <f t="shared" si="445"/>
        <v/>
      </c>
      <c r="ES571" s="19" t="str">
        <f t="shared" si="446"/>
        <v/>
      </c>
      <c r="ET571" s="153" t="str">
        <f t="shared" si="447"/>
        <v/>
      </c>
    </row>
    <row r="572" spans="1:150" x14ac:dyDescent="0.25">
      <c r="A572" s="31"/>
      <c r="B572" s="91" t="str">
        <f t="shared" si="448"/>
        <v/>
      </c>
      <c r="C572" s="20" t="str">
        <f t="shared" si="408"/>
        <v/>
      </c>
      <c r="D572" s="97" t="str">
        <f t="shared" si="409"/>
        <v/>
      </c>
      <c r="E572" s="62" t="str">
        <f t="shared" si="449"/>
        <v/>
      </c>
      <c r="F572" s="31"/>
      <c r="G572" s="282"/>
      <c r="H572" s="283"/>
      <c r="I572" s="284"/>
      <c r="J572" s="285"/>
      <c r="K572" s="286"/>
      <c r="L572" s="287"/>
      <c r="M572" s="288"/>
      <c r="N572" s="287"/>
      <c r="O572" s="288"/>
      <c r="P572" s="287"/>
      <c r="Q572" s="288"/>
      <c r="R572" s="287"/>
      <c r="S572" s="288"/>
      <c r="T572" s="287"/>
      <c r="U572" s="288"/>
      <c r="V572" s="287"/>
      <c r="W572" s="288"/>
      <c r="X572" s="287"/>
      <c r="Y572" s="288"/>
      <c r="Z572" s="287"/>
      <c r="AA572" s="288"/>
      <c r="AB572" s="287"/>
      <c r="AC572" s="288"/>
      <c r="AD572" s="287"/>
      <c r="AE572" s="288"/>
      <c r="AF572" s="287"/>
      <c r="AG572" s="288"/>
      <c r="AH572" s="287"/>
      <c r="AI572" s="288"/>
      <c r="AJ572" s="287"/>
      <c r="AK572" s="288"/>
      <c r="AL572" s="287"/>
      <c r="AM572" s="288"/>
      <c r="AN572" s="287"/>
      <c r="AO572" s="288"/>
      <c r="AP572" s="287"/>
      <c r="AQ572" s="288"/>
      <c r="AR572" s="287"/>
      <c r="AS572" s="288"/>
      <c r="AT572" s="287"/>
      <c r="AU572" s="288"/>
      <c r="AV572" s="287"/>
      <c r="AW572" s="288"/>
      <c r="AX572" s="287"/>
      <c r="AY572" s="31"/>
      <c r="BA572" s="76" t="str">
        <f t="shared" si="450"/>
        <v/>
      </c>
      <c r="BC572" s="76" t="str">
        <f>IF('Stock List'!$K572="", "", 'Stock List'!$K572)</f>
        <v/>
      </c>
      <c r="BE572" s="106">
        <f>IFERROR(ROUND(((INDEX('Stock List'!$M$11:$M$1010, MATCH(L572, 'Stock List'!$K$11:$K$1010, 0))/INDEX('Stock List'!$L$11:$L$1010, MATCH(L572, 'Stock List'!$K$11:$K$1010, 0)))*K572), 2), 0)</f>
        <v>0</v>
      </c>
      <c r="BF572" s="20"/>
      <c r="BG572" s="20">
        <f>IFERROR(ROUND(((INDEX('Stock List'!$M$11:$M$1010, MATCH(N572, 'Stock List'!$K$11:$K$1010, 0))/INDEX('Stock List'!$L$11:$L$1010, MATCH(N572, 'Stock List'!$K$11:$K$1010, 0)))*M572), 2), 0)</f>
        <v>0</v>
      </c>
      <c r="BH572" s="20"/>
      <c r="BI572" s="20">
        <f>IFERROR(ROUND(((INDEX('Stock List'!$M$11:$M$1010, MATCH(P572, 'Stock List'!$K$11:$K$1010, 0))/INDEX('Stock List'!$L$11:$L$1010, MATCH(P572, 'Stock List'!$K$11:$K$1010, 0)))*O572), 2), 0)</f>
        <v>0</v>
      </c>
      <c r="BJ572" s="20"/>
      <c r="BK572" s="20">
        <f>IFERROR(ROUND(((INDEX('Stock List'!$M$11:$M$1010, MATCH(R572, 'Stock List'!$K$11:$K$1010, 0))/INDEX('Stock List'!$L$11:$L$1010, MATCH(R572, 'Stock List'!$K$11:$K$1010, 0)))*Q572), 2), 0)</f>
        <v>0</v>
      </c>
      <c r="BL572" s="20"/>
      <c r="BM572" s="20">
        <f>IFERROR(ROUND(((INDEX('Stock List'!$M$11:$M$1010, MATCH(T572, 'Stock List'!$K$11:$K$1010, 0))/INDEX('Stock List'!$L$11:$L$1010, MATCH(T572, 'Stock List'!$K$11:$K$1010, 0)))*S572), 2), 0)</f>
        <v>0</v>
      </c>
      <c r="BN572" s="20"/>
      <c r="BO572" s="20">
        <f>IFERROR(ROUND(((INDEX('Stock List'!$M$11:$M$1010, MATCH(V572, 'Stock List'!$K$11:$K$1010, 0))/INDEX('Stock List'!$L$11:$L$1010, MATCH(V572, 'Stock List'!$K$11:$K$1010, 0)))*U572), 2), 0)</f>
        <v>0</v>
      </c>
      <c r="BP572" s="20"/>
      <c r="BQ572" s="20">
        <f>IFERROR(ROUND(((INDEX('Stock List'!$M$11:$M$1010, MATCH(X572, 'Stock List'!$K$11:$K$1010, 0))/INDEX('Stock List'!$L$11:$L$1010, MATCH(X572, 'Stock List'!$K$11:$K$1010, 0)))*W572), 2), 0)</f>
        <v>0</v>
      </c>
      <c r="BR572" s="20"/>
      <c r="BS572" s="20">
        <f>IFERROR(ROUND(((INDEX('Stock List'!$M$11:$M$1010, MATCH(Z572, 'Stock List'!$K$11:$K$1010, 0))/INDEX('Stock List'!$L$11:$L$1010, MATCH(Z572, 'Stock List'!$K$11:$K$1010, 0)))*Y572), 2), 0)</f>
        <v>0</v>
      </c>
      <c r="BT572" s="20"/>
      <c r="BU572" s="20">
        <f>IFERROR(ROUND(((INDEX('Stock List'!$M$11:$M$1010, MATCH(AB572, 'Stock List'!$K$11:$K$1010, 0))/INDEX('Stock List'!$L$11:$L$1010, MATCH(AB572, 'Stock List'!$K$11:$K$1010, 0)))*AA572), 2), 0)</f>
        <v>0</v>
      </c>
      <c r="BV572" s="20"/>
      <c r="BW572" s="20">
        <f>IFERROR(ROUND(((INDEX('Stock List'!$M$11:$M$1010, MATCH(AD572, 'Stock List'!$K$11:$K$1010, 0))/INDEX('Stock List'!$L$11:$L$1010, MATCH(AD572, 'Stock List'!$K$11:$K$1010, 0)))*AC572), 2), 0)</f>
        <v>0</v>
      </c>
      <c r="BX572" s="20"/>
      <c r="BY572" s="20">
        <f>IFERROR(ROUND(((INDEX('Stock List'!$M$11:$M$1010, MATCH(AF572, 'Stock List'!$K$11:$K$1010, 0))/INDEX('Stock List'!$L$11:$L$1010, MATCH(AF572, 'Stock List'!$K$11:$K$1010, 0)))*AE572), 2), 0)</f>
        <v>0</v>
      </c>
      <c r="BZ572" s="20"/>
      <c r="CA572" s="20">
        <f>IFERROR(ROUND(((INDEX('Stock List'!$M$11:$M$1010, MATCH(AH572, 'Stock List'!$K$11:$K$1010, 0))/INDEX('Stock List'!$L$11:$L$1010, MATCH(AH572, 'Stock List'!$K$11:$K$1010, 0)))*AG572), 2), 0)</f>
        <v>0</v>
      </c>
      <c r="CB572" s="20"/>
      <c r="CC572" s="20">
        <f>IFERROR(ROUND(((INDEX('Stock List'!$M$11:$M$1010, MATCH(AJ572, 'Stock List'!$K$11:$K$1010, 0))/INDEX('Stock List'!$L$11:$L$1010, MATCH(AJ572, 'Stock List'!$K$11:$K$1010, 0)))*AI572), 2), 0)</f>
        <v>0</v>
      </c>
      <c r="CD572" s="20"/>
      <c r="CE572" s="20">
        <f>IFERROR(ROUND(((INDEX('Stock List'!$M$11:$M$1010, MATCH(AL572, 'Stock List'!$K$11:$K$1010, 0))/INDEX('Stock List'!$L$11:$L$1010, MATCH(AL572, 'Stock List'!$K$11:$K$1010, 0)))*AK572), 2), 0)</f>
        <v>0</v>
      </c>
      <c r="CF572" s="20"/>
      <c r="CG572" s="20">
        <f>IFERROR(ROUND(((INDEX('Stock List'!$M$11:$M$1010, MATCH(AN572, 'Stock List'!$K$11:$K$1010, 0))/INDEX('Stock List'!$L$11:$L$1010, MATCH(AN572, 'Stock List'!$K$11:$K$1010, 0)))*AM572), 2), 0)</f>
        <v>0</v>
      </c>
      <c r="CH572" s="20"/>
      <c r="CI572" s="20">
        <f>IFERROR(ROUND(((INDEX('Stock List'!$M$11:$M$1010, MATCH(AP572, 'Stock List'!$K$11:$K$1010, 0))/INDEX('Stock List'!$L$11:$L$1010, MATCH(AP572, 'Stock List'!$K$11:$K$1010, 0)))*AO572), 2), 0)</f>
        <v>0</v>
      </c>
      <c r="CJ572" s="20"/>
      <c r="CK572" s="20">
        <f>IFERROR(ROUND(((INDEX('Stock List'!$M$11:$M$1010, MATCH(AR572, 'Stock List'!$K$11:$K$1010, 0))/INDEX('Stock List'!$L$11:$L$1010, MATCH(AR572, 'Stock List'!$K$11:$K$1010, 0)))*AQ572), 2), 0)</f>
        <v>0</v>
      </c>
      <c r="CL572" s="20"/>
      <c r="CM572" s="20">
        <f>IFERROR(ROUND(((INDEX('Stock List'!$M$11:$M$1010, MATCH(AT572, 'Stock List'!$K$11:$K$1010, 0))/INDEX('Stock List'!$L$11:$L$1010, MATCH(AT572, 'Stock List'!$K$11:$K$1010, 0)))*AS572), 2), 0)</f>
        <v>0</v>
      </c>
      <c r="CN572" s="20"/>
      <c r="CO572" s="20">
        <f>IFERROR(ROUND(((INDEX('Stock List'!$M$11:$M$1010, MATCH(AV572, 'Stock List'!$K$11:$K$1010, 0))/INDEX('Stock List'!$L$11:$L$1010, MATCH(AV572, 'Stock List'!$K$11:$K$1010, 0)))*AU572), 2), 0)</f>
        <v>0</v>
      </c>
      <c r="CP572" s="20"/>
      <c r="CQ572" s="20">
        <f>IFERROR(ROUND(((INDEX('Stock List'!$M$11:$M$1010, MATCH(AX572, 'Stock List'!$K$11:$K$1010, 0))/INDEX('Stock List'!$L$11:$L$1010, MATCH(AX572, 'Stock List'!$K$11:$K$1010, 0)))*AW572), 2), 0)</f>
        <v>0</v>
      </c>
      <c r="CR572" s="22"/>
      <c r="CT572" s="106" t="str">
        <f t="shared" si="451"/>
        <v/>
      </c>
      <c r="CU572" s="22" t="str">
        <f t="shared" si="452"/>
        <v/>
      </c>
      <c r="CX572" s="106" t="str">
        <f t="shared" si="453"/>
        <v/>
      </c>
      <c r="CY572" s="20" t="str">
        <f t="shared" si="454"/>
        <v/>
      </c>
      <c r="CZ572" s="22" t="str">
        <f t="shared" si="455"/>
        <v/>
      </c>
      <c r="DB572" s="76" t="str">
        <f>IF($H572="", "", COUNTIF($G$11:$G$1010, "&gt;"&amp;$G572)+1+COUNTIF($G$11:$G572, $G572)-1)</f>
        <v/>
      </c>
      <c r="DC572" s="76" t="str">
        <f>IF($H572="", "", COUNTIF($CZ$11:$CZ$1010, "&gt;"&amp;$CZ572)+1+COUNTIF($CZ$11:$CZ572, $CZ572)-1)</f>
        <v/>
      </c>
      <c r="DE572" s="147" t="str">
        <f t="shared" si="456"/>
        <v/>
      </c>
      <c r="DF572" s="148"/>
      <c r="DG572" s="19" t="str">
        <f t="shared" si="457"/>
        <v/>
      </c>
      <c r="DH572" s="153" t="str">
        <f t="shared" si="458"/>
        <v/>
      </c>
      <c r="DI572" s="19" t="str">
        <f t="shared" si="410"/>
        <v/>
      </c>
      <c r="DJ572" s="153" t="str">
        <f t="shared" si="411"/>
        <v/>
      </c>
      <c r="DK572" s="19" t="str">
        <f t="shared" si="412"/>
        <v/>
      </c>
      <c r="DL572" s="153" t="str">
        <f t="shared" si="413"/>
        <v/>
      </c>
      <c r="DM572" s="19" t="str">
        <f t="shared" si="414"/>
        <v/>
      </c>
      <c r="DN572" s="153" t="str">
        <f t="shared" si="415"/>
        <v/>
      </c>
      <c r="DO572" s="19" t="str">
        <f t="shared" si="416"/>
        <v/>
      </c>
      <c r="DP572" s="153" t="str">
        <f t="shared" si="417"/>
        <v/>
      </c>
      <c r="DQ572" s="19" t="str">
        <f t="shared" si="418"/>
        <v/>
      </c>
      <c r="DR572" s="153" t="str">
        <f t="shared" si="419"/>
        <v/>
      </c>
      <c r="DS572" s="19" t="str">
        <f t="shared" si="420"/>
        <v/>
      </c>
      <c r="DT572" s="153" t="str">
        <f t="shared" si="421"/>
        <v/>
      </c>
      <c r="DU572" s="19" t="str">
        <f t="shared" si="422"/>
        <v/>
      </c>
      <c r="DV572" s="153" t="str">
        <f t="shared" si="423"/>
        <v/>
      </c>
      <c r="DW572" s="19" t="str">
        <f t="shared" si="424"/>
        <v/>
      </c>
      <c r="DX572" s="153" t="str">
        <f t="shared" si="425"/>
        <v/>
      </c>
      <c r="DY572" s="19" t="str">
        <f t="shared" si="426"/>
        <v/>
      </c>
      <c r="DZ572" s="153" t="str">
        <f t="shared" si="427"/>
        <v/>
      </c>
      <c r="EA572" s="19" t="str">
        <f t="shared" si="428"/>
        <v/>
      </c>
      <c r="EB572" s="153" t="str">
        <f t="shared" si="429"/>
        <v/>
      </c>
      <c r="EC572" s="19" t="str">
        <f t="shared" si="430"/>
        <v/>
      </c>
      <c r="ED572" s="153" t="str">
        <f t="shared" si="431"/>
        <v/>
      </c>
      <c r="EE572" s="19" t="str">
        <f t="shared" si="432"/>
        <v/>
      </c>
      <c r="EF572" s="153" t="str">
        <f t="shared" si="433"/>
        <v/>
      </c>
      <c r="EG572" s="19" t="str">
        <f t="shared" si="434"/>
        <v/>
      </c>
      <c r="EH572" s="153" t="str">
        <f t="shared" si="435"/>
        <v/>
      </c>
      <c r="EI572" s="19" t="str">
        <f t="shared" si="436"/>
        <v/>
      </c>
      <c r="EJ572" s="153" t="str">
        <f t="shared" si="437"/>
        <v/>
      </c>
      <c r="EK572" s="19" t="str">
        <f t="shared" si="438"/>
        <v/>
      </c>
      <c r="EL572" s="153" t="str">
        <f t="shared" si="439"/>
        <v/>
      </c>
      <c r="EM572" s="19" t="str">
        <f t="shared" si="440"/>
        <v/>
      </c>
      <c r="EN572" s="153" t="str">
        <f t="shared" si="441"/>
        <v/>
      </c>
      <c r="EO572" s="19" t="str">
        <f t="shared" si="442"/>
        <v/>
      </c>
      <c r="EP572" s="153" t="str">
        <f t="shared" si="443"/>
        <v/>
      </c>
      <c r="EQ572" s="19" t="str">
        <f t="shared" si="444"/>
        <v/>
      </c>
      <c r="ER572" s="153" t="str">
        <f t="shared" si="445"/>
        <v/>
      </c>
      <c r="ES572" s="19" t="str">
        <f t="shared" si="446"/>
        <v/>
      </c>
      <c r="ET572" s="153" t="str">
        <f t="shared" si="447"/>
        <v/>
      </c>
    </row>
    <row r="573" spans="1:150" x14ac:dyDescent="0.25">
      <c r="A573" s="31"/>
      <c r="B573" s="91" t="str">
        <f t="shared" si="448"/>
        <v/>
      </c>
      <c r="C573" s="20" t="str">
        <f t="shared" si="408"/>
        <v/>
      </c>
      <c r="D573" s="97" t="str">
        <f t="shared" si="409"/>
        <v/>
      </c>
      <c r="E573" s="62" t="str">
        <f t="shared" si="449"/>
        <v/>
      </c>
      <c r="F573" s="31"/>
      <c r="G573" s="282"/>
      <c r="H573" s="283"/>
      <c r="I573" s="284"/>
      <c r="J573" s="285"/>
      <c r="K573" s="286"/>
      <c r="L573" s="287"/>
      <c r="M573" s="288"/>
      <c r="N573" s="287"/>
      <c r="O573" s="288"/>
      <c r="P573" s="287"/>
      <c r="Q573" s="288"/>
      <c r="R573" s="287"/>
      <c r="S573" s="288"/>
      <c r="T573" s="287"/>
      <c r="U573" s="288"/>
      <c r="V573" s="287"/>
      <c r="W573" s="288"/>
      <c r="X573" s="287"/>
      <c r="Y573" s="288"/>
      <c r="Z573" s="287"/>
      <c r="AA573" s="288"/>
      <c r="AB573" s="287"/>
      <c r="AC573" s="288"/>
      <c r="AD573" s="287"/>
      <c r="AE573" s="288"/>
      <c r="AF573" s="287"/>
      <c r="AG573" s="288"/>
      <c r="AH573" s="287"/>
      <c r="AI573" s="288"/>
      <c r="AJ573" s="287"/>
      <c r="AK573" s="288"/>
      <c r="AL573" s="287"/>
      <c r="AM573" s="288"/>
      <c r="AN573" s="287"/>
      <c r="AO573" s="288"/>
      <c r="AP573" s="287"/>
      <c r="AQ573" s="288"/>
      <c r="AR573" s="287"/>
      <c r="AS573" s="288"/>
      <c r="AT573" s="287"/>
      <c r="AU573" s="288"/>
      <c r="AV573" s="287"/>
      <c r="AW573" s="288"/>
      <c r="AX573" s="287"/>
      <c r="AY573" s="31"/>
      <c r="BA573" s="76" t="str">
        <f t="shared" si="450"/>
        <v/>
      </c>
      <c r="BC573" s="76" t="str">
        <f>IF('Stock List'!$K573="", "", 'Stock List'!$K573)</f>
        <v/>
      </c>
      <c r="BE573" s="106">
        <f>IFERROR(ROUND(((INDEX('Stock List'!$M$11:$M$1010, MATCH(L573, 'Stock List'!$K$11:$K$1010, 0))/INDEX('Stock List'!$L$11:$L$1010, MATCH(L573, 'Stock List'!$K$11:$K$1010, 0)))*K573), 2), 0)</f>
        <v>0</v>
      </c>
      <c r="BF573" s="20"/>
      <c r="BG573" s="20">
        <f>IFERROR(ROUND(((INDEX('Stock List'!$M$11:$M$1010, MATCH(N573, 'Stock List'!$K$11:$K$1010, 0))/INDEX('Stock List'!$L$11:$L$1010, MATCH(N573, 'Stock List'!$K$11:$K$1010, 0)))*M573), 2), 0)</f>
        <v>0</v>
      </c>
      <c r="BH573" s="20"/>
      <c r="BI573" s="20">
        <f>IFERROR(ROUND(((INDEX('Stock List'!$M$11:$M$1010, MATCH(P573, 'Stock List'!$K$11:$K$1010, 0))/INDEX('Stock List'!$L$11:$L$1010, MATCH(P573, 'Stock List'!$K$11:$K$1010, 0)))*O573), 2), 0)</f>
        <v>0</v>
      </c>
      <c r="BJ573" s="20"/>
      <c r="BK573" s="20">
        <f>IFERROR(ROUND(((INDEX('Stock List'!$M$11:$M$1010, MATCH(R573, 'Stock List'!$K$11:$K$1010, 0))/INDEX('Stock List'!$L$11:$L$1010, MATCH(R573, 'Stock List'!$K$11:$K$1010, 0)))*Q573), 2), 0)</f>
        <v>0</v>
      </c>
      <c r="BL573" s="20"/>
      <c r="BM573" s="20">
        <f>IFERROR(ROUND(((INDEX('Stock List'!$M$11:$M$1010, MATCH(T573, 'Stock List'!$K$11:$K$1010, 0))/INDEX('Stock List'!$L$11:$L$1010, MATCH(T573, 'Stock List'!$K$11:$K$1010, 0)))*S573), 2), 0)</f>
        <v>0</v>
      </c>
      <c r="BN573" s="20"/>
      <c r="BO573" s="20">
        <f>IFERROR(ROUND(((INDEX('Stock List'!$M$11:$M$1010, MATCH(V573, 'Stock List'!$K$11:$K$1010, 0))/INDEX('Stock List'!$L$11:$L$1010, MATCH(V573, 'Stock List'!$K$11:$K$1010, 0)))*U573), 2), 0)</f>
        <v>0</v>
      </c>
      <c r="BP573" s="20"/>
      <c r="BQ573" s="20">
        <f>IFERROR(ROUND(((INDEX('Stock List'!$M$11:$M$1010, MATCH(X573, 'Stock List'!$K$11:$K$1010, 0))/INDEX('Stock List'!$L$11:$L$1010, MATCH(X573, 'Stock List'!$K$11:$K$1010, 0)))*W573), 2), 0)</f>
        <v>0</v>
      </c>
      <c r="BR573" s="20"/>
      <c r="BS573" s="20">
        <f>IFERROR(ROUND(((INDEX('Stock List'!$M$11:$M$1010, MATCH(Z573, 'Stock List'!$K$11:$K$1010, 0))/INDEX('Stock List'!$L$11:$L$1010, MATCH(Z573, 'Stock List'!$K$11:$K$1010, 0)))*Y573), 2), 0)</f>
        <v>0</v>
      </c>
      <c r="BT573" s="20"/>
      <c r="BU573" s="20">
        <f>IFERROR(ROUND(((INDEX('Stock List'!$M$11:$M$1010, MATCH(AB573, 'Stock List'!$K$11:$K$1010, 0))/INDEX('Stock List'!$L$11:$L$1010, MATCH(AB573, 'Stock List'!$K$11:$K$1010, 0)))*AA573), 2), 0)</f>
        <v>0</v>
      </c>
      <c r="BV573" s="20"/>
      <c r="BW573" s="20">
        <f>IFERROR(ROUND(((INDEX('Stock List'!$M$11:$M$1010, MATCH(AD573, 'Stock List'!$K$11:$K$1010, 0))/INDEX('Stock List'!$L$11:$L$1010, MATCH(AD573, 'Stock List'!$K$11:$K$1010, 0)))*AC573), 2), 0)</f>
        <v>0</v>
      </c>
      <c r="BX573" s="20"/>
      <c r="BY573" s="20">
        <f>IFERROR(ROUND(((INDEX('Stock List'!$M$11:$M$1010, MATCH(AF573, 'Stock List'!$K$11:$K$1010, 0))/INDEX('Stock List'!$L$11:$L$1010, MATCH(AF573, 'Stock List'!$K$11:$K$1010, 0)))*AE573), 2), 0)</f>
        <v>0</v>
      </c>
      <c r="BZ573" s="20"/>
      <c r="CA573" s="20">
        <f>IFERROR(ROUND(((INDEX('Stock List'!$M$11:$M$1010, MATCH(AH573, 'Stock List'!$K$11:$K$1010, 0))/INDEX('Stock List'!$L$11:$L$1010, MATCH(AH573, 'Stock List'!$K$11:$K$1010, 0)))*AG573), 2), 0)</f>
        <v>0</v>
      </c>
      <c r="CB573" s="20"/>
      <c r="CC573" s="20">
        <f>IFERROR(ROUND(((INDEX('Stock List'!$M$11:$M$1010, MATCH(AJ573, 'Stock List'!$K$11:$K$1010, 0))/INDEX('Stock List'!$L$11:$L$1010, MATCH(AJ573, 'Stock List'!$K$11:$K$1010, 0)))*AI573), 2), 0)</f>
        <v>0</v>
      </c>
      <c r="CD573" s="20"/>
      <c r="CE573" s="20">
        <f>IFERROR(ROUND(((INDEX('Stock List'!$M$11:$M$1010, MATCH(AL573, 'Stock List'!$K$11:$K$1010, 0))/INDEX('Stock List'!$L$11:$L$1010, MATCH(AL573, 'Stock List'!$K$11:$K$1010, 0)))*AK573), 2), 0)</f>
        <v>0</v>
      </c>
      <c r="CF573" s="20"/>
      <c r="CG573" s="20">
        <f>IFERROR(ROUND(((INDEX('Stock List'!$M$11:$M$1010, MATCH(AN573, 'Stock List'!$K$11:$K$1010, 0))/INDEX('Stock List'!$L$11:$L$1010, MATCH(AN573, 'Stock List'!$K$11:$K$1010, 0)))*AM573), 2), 0)</f>
        <v>0</v>
      </c>
      <c r="CH573" s="20"/>
      <c r="CI573" s="20">
        <f>IFERROR(ROUND(((INDEX('Stock List'!$M$11:$M$1010, MATCH(AP573, 'Stock List'!$K$11:$K$1010, 0))/INDEX('Stock List'!$L$11:$L$1010, MATCH(AP573, 'Stock List'!$K$11:$K$1010, 0)))*AO573), 2), 0)</f>
        <v>0</v>
      </c>
      <c r="CJ573" s="20"/>
      <c r="CK573" s="20">
        <f>IFERROR(ROUND(((INDEX('Stock List'!$M$11:$M$1010, MATCH(AR573, 'Stock List'!$K$11:$K$1010, 0))/INDEX('Stock List'!$L$11:$L$1010, MATCH(AR573, 'Stock List'!$K$11:$K$1010, 0)))*AQ573), 2), 0)</f>
        <v>0</v>
      </c>
      <c r="CL573" s="20"/>
      <c r="CM573" s="20">
        <f>IFERROR(ROUND(((INDEX('Stock List'!$M$11:$M$1010, MATCH(AT573, 'Stock List'!$K$11:$K$1010, 0))/INDEX('Stock List'!$L$11:$L$1010, MATCH(AT573, 'Stock List'!$K$11:$K$1010, 0)))*AS573), 2), 0)</f>
        <v>0</v>
      </c>
      <c r="CN573" s="20"/>
      <c r="CO573" s="20">
        <f>IFERROR(ROUND(((INDEX('Stock List'!$M$11:$M$1010, MATCH(AV573, 'Stock List'!$K$11:$K$1010, 0))/INDEX('Stock List'!$L$11:$L$1010, MATCH(AV573, 'Stock List'!$K$11:$K$1010, 0)))*AU573), 2), 0)</f>
        <v>0</v>
      </c>
      <c r="CP573" s="20"/>
      <c r="CQ573" s="20">
        <f>IFERROR(ROUND(((INDEX('Stock List'!$M$11:$M$1010, MATCH(AX573, 'Stock List'!$K$11:$K$1010, 0))/INDEX('Stock List'!$L$11:$L$1010, MATCH(AX573, 'Stock List'!$K$11:$K$1010, 0)))*AW573), 2), 0)</f>
        <v>0</v>
      </c>
      <c r="CR573" s="22"/>
      <c r="CT573" s="106" t="str">
        <f t="shared" si="451"/>
        <v/>
      </c>
      <c r="CU573" s="22" t="str">
        <f t="shared" si="452"/>
        <v/>
      </c>
      <c r="CX573" s="106" t="str">
        <f t="shared" si="453"/>
        <v/>
      </c>
      <c r="CY573" s="20" t="str">
        <f t="shared" si="454"/>
        <v/>
      </c>
      <c r="CZ573" s="22" t="str">
        <f t="shared" si="455"/>
        <v/>
      </c>
      <c r="DB573" s="76" t="str">
        <f>IF($H573="", "", COUNTIF($G$11:$G$1010, "&gt;"&amp;$G573)+1+COUNTIF($G$11:$G573, $G573)-1)</f>
        <v/>
      </c>
      <c r="DC573" s="76" t="str">
        <f>IF($H573="", "", COUNTIF($CZ$11:$CZ$1010, "&gt;"&amp;$CZ573)+1+COUNTIF($CZ$11:$CZ573, $CZ573)-1)</f>
        <v/>
      </c>
      <c r="DE573" s="147" t="str">
        <f t="shared" si="456"/>
        <v/>
      </c>
      <c r="DF573" s="148"/>
      <c r="DG573" s="19" t="str">
        <f t="shared" si="457"/>
        <v/>
      </c>
      <c r="DH573" s="153" t="str">
        <f t="shared" si="458"/>
        <v/>
      </c>
      <c r="DI573" s="19" t="str">
        <f t="shared" si="410"/>
        <v/>
      </c>
      <c r="DJ573" s="153" t="str">
        <f t="shared" si="411"/>
        <v/>
      </c>
      <c r="DK573" s="19" t="str">
        <f t="shared" si="412"/>
        <v/>
      </c>
      <c r="DL573" s="153" t="str">
        <f t="shared" si="413"/>
        <v/>
      </c>
      <c r="DM573" s="19" t="str">
        <f t="shared" si="414"/>
        <v/>
      </c>
      <c r="DN573" s="153" t="str">
        <f t="shared" si="415"/>
        <v/>
      </c>
      <c r="DO573" s="19" t="str">
        <f t="shared" si="416"/>
        <v/>
      </c>
      <c r="DP573" s="153" t="str">
        <f t="shared" si="417"/>
        <v/>
      </c>
      <c r="DQ573" s="19" t="str">
        <f t="shared" si="418"/>
        <v/>
      </c>
      <c r="DR573" s="153" t="str">
        <f t="shared" si="419"/>
        <v/>
      </c>
      <c r="DS573" s="19" t="str">
        <f t="shared" si="420"/>
        <v/>
      </c>
      <c r="DT573" s="153" t="str">
        <f t="shared" si="421"/>
        <v/>
      </c>
      <c r="DU573" s="19" t="str">
        <f t="shared" si="422"/>
        <v/>
      </c>
      <c r="DV573" s="153" t="str">
        <f t="shared" si="423"/>
        <v/>
      </c>
      <c r="DW573" s="19" t="str">
        <f t="shared" si="424"/>
        <v/>
      </c>
      <c r="DX573" s="153" t="str">
        <f t="shared" si="425"/>
        <v/>
      </c>
      <c r="DY573" s="19" t="str">
        <f t="shared" si="426"/>
        <v/>
      </c>
      <c r="DZ573" s="153" t="str">
        <f t="shared" si="427"/>
        <v/>
      </c>
      <c r="EA573" s="19" t="str">
        <f t="shared" si="428"/>
        <v/>
      </c>
      <c r="EB573" s="153" t="str">
        <f t="shared" si="429"/>
        <v/>
      </c>
      <c r="EC573" s="19" t="str">
        <f t="shared" si="430"/>
        <v/>
      </c>
      <c r="ED573" s="153" t="str">
        <f t="shared" si="431"/>
        <v/>
      </c>
      <c r="EE573" s="19" t="str">
        <f t="shared" si="432"/>
        <v/>
      </c>
      <c r="EF573" s="153" t="str">
        <f t="shared" si="433"/>
        <v/>
      </c>
      <c r="EG573" s="19" t="str">
        <f t="shared" si="434"/>
        <v/>
      </c>
      <c r="EH573" s="153" t="str">
        <f t="shared" si="435"/>
        <v/>
      </c>
      <c r="EI573" s="19" t="str">
        <f t="shared" si="436"/>
        <v/>
      </c>
      <c r="EJ573" s="153" t="str">
        <f t="shared" si="437"/>
        <v/>
      </c>
      <c r="EK573" s="19" t="str">
        <f t="shared" si="438"/>
        <v/>
      </c>
      <c r="EL573" s="153" t="str">
        <f t="shared" si="439"/>
        <v/>
      </c>
      <c r="EM573" s="19" t="str">
        <f t="shared" si="440"/>
        <v/>
      </c>
      <c r="EN573" s="153" t="str">
        <f t="shared" si="441"/>
        <v/>
      </c>
      <c r="EO573" s="19" t="str">
        <f t="shared" si="442"/>
        <v/>
      </c>
      <c r="EP573" s="153" t="str">
        <f t="shared" si="443"/>
        <v/>
      </c>
      <c r="EQ573" s="19" t="str">
        <f t="shared" si="444"/>
        <v/>
      </c>
      <c r="ER573" s="153" t="str">
        <f t="shared" si="445"/>
        <v/>
      </c>
      <c r="ES573" s="19" t="str">
        <f t="shared" si="446"/>
        <v/>
      </c>
      <c r="ET573" s="153" t="str">
        <f t="shared" si="447"/>
        <v/>
      </c>
    </row>
    <row r="574" spans="1:150" x14ac:dyDescent="0.25">
      <c r="A574" s="31"/>
      <c r="B574" s="91" t="str">
        <f t="shared" si="448"/>
        <v/>
      </c>
      <c r="C574" s="20" t="str">
        <f t="shared" si="408"/>
        <v/>
      </c>
      <c r="D574" s="97" t="str">
        <f t="shared" si="409"/>
        <v/>
      </c>
      <c r="E574" s="62" t="str">
        <f t="shared" si="449"/>
        <v/>
      </c>
      <c r="F574" s="31"/>
      <c r="G574" s="282"/>
      <c r="H574" s="283"/>
      <c r="I574" s="284"/>
      <c r="J574" s="285"/>
      <c r="K574" s="286"/>
      <c r="L574" s="287"/>
      <c r="M574" s="288"/>
      <c r="N574" s="287"/>
      <c r="O574" s="288"/>
      <c r="P574" s="287"/>
      <c r="Q574" s="288"/>
      <c r="R574" s="287"/>
      <c r="S574" s="288"/>
      <c r="T574" s="287"/>
      <c r="U574" s="288"/>
      <c r="V574" s="287"/>
      <c r="W574" s="288"/>
      <c r="X574" s="287"/>
      <c r="Y574" s="288"/>
      <c r="Z574" s="287"/>
      <c r="AA574" s="288"/>
      <c r="AB574" s="287"/>
      <c r="AC574" s="288"/>
      <c r="AD574" s="287"/>
      <c r="AE574" s="288"/>
      <c r="AF574" s="287"/>
      <c r="AG574" s="288"/>
      <c r="AH574" s="287"/>
      <c r="AI574" s="288"/>
      <c r="AJ574" s="287"/>
      <c r="AK574" s="288"/>
      <c r="AL574" s="287"/>
      <c r="AM574" s="288"/>
      <c r="AN574" s="287"/>
      <c r="AO574" s="288"/>
      <c r="AP574" s="287"/>
      <c r="AQ574" s="288"/>
      <c r="AR574" s="287"/>
      <c r="AS574" s="288"/>
      <c r="AT574" s="287"/>
      <c r="AU574" s="288"/>
      <c r="AV574" s="287"/>
      <c r="AW574" s="288"/>
      <c r="AX574" s="287"/>
      <c r="AY574" s="31"/>
      <c r="BA574" s="76" t="str">
        <f t="shared" si="450"/>
        <v/>
      </c>
      <c r="BC574" s="76" t="str">
        <f>IF('Stock List'!$K574="", "", 'Stock List'!$K574)</f>
        <v/>
      </c>
      <c r="BE574" s="106">
        <f>IFERROR(ROUND(((INDEX('Stock List'!$M$11:$M$1010, MATCH(L574, 'Stock List'!$K$11:$K$1010, 0))/INDEX('Stock List'!$L$11:$L$1010, MATCH(L574, 'Stock List'!$K$11:$K$1010, 0)))*K574), 2), 0)</f>
        <v>0</v>
      </c>
      <c r="BF574" s="20"/>
      <c r="BG574" s="20">
        <f>IFERROR(ROUND(((INDEX('Stock List'!$M$11:$M$1010, MATCH(N574, 'Stock List'!$K$11:$K$1010, 0))/INDEX('Stock List'!$L$11:$L$1010, MATCH(N574, 'Stock List'!$K$11:$K$1010, 0)))*M574), 2), 0)</f>
        <v>0</v>
      </c>
      <c r="BH574" s="20"/>
      <c r="BI574" s="20">
        <f>IFERROR(ROUND(((INDEX('Stock List'!$M$11:$M$1010, MATCH(P574, 'Stock List'!$K$11:$K$1010, 0))/INDEX('Stock List'!$L$11:$L$1010, MATCH(P574, 'Stock List'!$K$11:$K$1010, 0)))*O574), 2), 0)</f>
        <v>0</v>
      </c>
      <c r="BJ574" s="20"/>
      <c r="BK574" s="20">
        <f>IFERROR(ROUND(((INDEX('Stock List'!$M$11:$M$1010, MATCH(R574, 'Stock List'!$K$11:$K$1010, 0))/INDEX('Stock List'!$L$11:$L$1010, MATCH(R574, 'Stock List'!$K$11:$K$1010, 0)))*Q574), 2), 0)</f>
        <v>0</v>
      </c>
      <c r="BL574" s="20"/>
      <c r="BM574" s="20">
        <f>IFERROR(ROUND(((INDEX('Stock List'!$M$11:$M$1010, MATCH(T574, 'Stock List'!$K$11:$K$1010, 0))/INDEX('Stock List'!$L$11:$L$1010, MATCH(T574, 'Stock List'!$K$11:$K$1010, 0)))*S574), 2), 0)</f>
        <v>0</v>
      </c>
      <c r="BN574" s="20"/>
      <c r="BO574" s="20">
        <f>IFERROR(ROUND(((INDEX('Stock List'!$M$11:$M$1010, MATCH(V574, 'Stock List'!$K$11:$K$1010, 0))/INDEX('Stock List'!$L$11:$L$1010, MATCH(V574, 'Stock List'!$K$11:$K$1010, 0)))*U574), 2), 0)</f>
        <v>0</v>
      </c>
      <c r="BP574" s="20"/>
      <c r="BQ574" s="20">
        <f>IFERROR(ROUND(((INDEX('Stock List'!$M$11:$M$1010, MATCH(X574, 'Stock List'!$K$11:$K$1010, 0))/INDEX('Stock List'!$L$11:$L$1010, MATCH(X574, 'Stock List'!$K$11:$K$1010, 0)))*W574), 2), 0)</f>
        <v>0</v>
      </c>
      <c r="BR574" s="20"/>
      <c r="BS574" s="20">
        <f>IFERROR(ROUND(((INDEX('Stock List'!$M$11:$M$1010, MATCH(Z574, 'Stock List'!$K$11:$K$1010, 0))/INDEX('Stock List'!$L$11:$L$1010, MATCH(Z574, 'Stock List'!$K$11:$K$1010, 0)))*Y574), 2), 0)</f>
        <v>0</v>
      </c>
      <c r="BT574" s="20"/>
      <c r="BU574" s="20">
        <f>IFERROR(ROUND(((INDEX('Stock List'!$M$11:$M$1010, MATCH(AB574, 'Stock List'!$K$11:$K$1010, 0))/INDEX('Stock List'!$L$11:$L$1010, MATCH(AB574, 'Stock List'!$K$11:$K$1010, 0)))*AA574), 2), 0)</f>
        <v>0</v>
      </c>
      <c r="BV574" s="20"/>
      <c r="BW574" s="20">
        <f>IFERROR(ROUND(((INDEX('Stock List'!$M$11:$M$1010, MATCH(AD574, 'Stock List'!$K$11:$K$1010, 0))/INDEX('Stock List'!$L$11:$L$1010, MATCH(AD574, 'Stock List'!$K$11:$K$1010, 0)))*AC574), 2), 0)</f>
        <v>0</v>
      </c>
      <c r="BX574" s="20"/>
      <c r="BY574" s="20">
        <f>IFERROR(ROUND(((INDEX('Stock List'!$M$11:$M$1010, MATCH(AF574, 'Stock List'!$K$11:$K$1010, 0))/INDEX('Stock List'!$L$11:$L$1010, MATCH(AF574, 'Stock List'!$K$11:$K$1010, 0)))*AE574), 2), 0)</f>
        <v>0</v>
      </c>
      <c r="BZ574" s="20"/>
      <c r="CA574" s="20">
        <f>IFERROR(ROUND(((INDEX('Stock List'!$M$11:$M$1010, MATCH(AH574, 'Stock List'!$K$11:$K$1010, 0))/INDEX('Stock List'!$L$11:$L$1010, MATCH(AH574, 'Stock List'!$K$11:$K$1010, 0)))*AG574), 2), 0)</f>
        <v>0</v>
      </c>
      <c r="CB574" s="20"/>
      <c r="CC574" s="20">
        <f>IFERROR(ROUND(((INDEX('Stock List'!$M$11:$M$1010, MATCH(AJ574, 'Stock List'!$K$11:$K$1010, 0))/INDEX('Stock List'!$L$11:$L$1010, MATCH(AJ574, 'Stock List'!$K$11:$K$1010, 0)))*AI574), 2), 0)</f>
        <v>0</v>
      </c>
      <c r="CD574" s="20"/>
      <c r="CE574" s="20">
        <f>IFERROR(ROUND(((INDEX('Stock List'!$M$11:$M$1010, MATCH(AL574, 'Stock List'!$K$11:$K$1010, 0))/INDEX('Stock List'!$L$11:$L$1010, MATCH(AL574, 'Stock List'!$K$11:$K$1010, 0)))*AK574), 2), 0)</f>
        <v>0</v>
      </c>
      <c r="CF574" s="20"/>
      <c r="CG574" s="20">
        <f>IFERROR(ROUND(((INDEX('Stock List'!$M$11:$M$1010, MATCH(AN574, 'Stock List'!$K$11:$K$1010, 0))/INDEX('Stock List'!$L$11:$L$1010, MATCH(AN574, 'Stock List'!$K$11:$K$1010, 0)))*AM574), 2), 0)</f>
        <v>0</v>
      </c>
      <c r="CH574" s="20"/>
      <c r="CI574" s="20">
        <f>IFERROR(ROUND(((INDEX('Stock List'!$M$11:$M$1010, MATCH(AP574, 'Stock List'!$K$11:$K$1010, 0))/INDEX('Stock List'!$L$11:$L$1010, MATCH(AP574, 'Stock List'!$K$11:$K$1010, 0)))*AO574), 2), 0)</f>
        <v>0</v>
      </c>
      <c r="CJ574" s="20"/>
      <c r="CK574" s="20">
        <f>IFERROR(ROUND(((INDEX('Stock List'!$M$11:$M$1010, MATCH(AR574, 'Stock List'!$K$11:$K$1010, 0))/INDEX('Stock List'!$L$11:$L$1010, MATCH(AR574, 'Stock List'!$K$11:$K$1010, 0)))*AQ574), 2), 0)</f>
        <v>0</v>
      </c>
      <c r="CL574" s="20"/>
      <c r="CM574" s="20">
        <f>IFERROR(ROUND(((INDEX('Stock List'!$M$11:$M$1010, MATCH(AT574, 'Stock List'!$K$11:$K$1010, 0))/INDEX('Stock List'!$L$11:$L$1010, MATCH(AT574, 'Stock List'!$K$11:$K$1010, 0)))*AS574), 2), 0)</f>
        <v>0</v>
      </c>
      <c r="CN574" s="20"/>
      <c r="CO574" s="20">
        <f>IFERROR(ROUND(((INDEX('Stock List'!$M$11:$M$1010, MATCH(AV574, 'Stock List'!$K$11:$K$1010, 0))/INDEX('Stock List'!$L$11:$L$1010, MATCH(AV574, 'Stock List'!$K$11:$K$1010, 0)))*AU574), 2), 0)</f>
        <v>0</v>
      </c>
      <c r="CP574" s="20"/>
      <c r="CQ574" s="20">
        <f>IFERROR(ROUND(((INDEX('Stock List'!$M$11:$M$1010, MATCH(AX574, 'Stock List'!$K$11:$K$1010, 0))/INDEX('Stock List'!$L$11:$L$1010, MATCH(AX574, 'Stock List'!$K$11:$K$1010, 0)))*AW574), 2), 0)</f>
        <v>0</v>
      </c>
      <c r="CR574" s="22"/>
      <c r="CT574" s="106" t="str">
        <f t="shared" si="451"/>
        <v/>
      </c>
      <c r="CU574" s="22" t="str">
        <f t="shared" si="452"/>
        <v/>
      </c>
      <c r="CX574" s="106" t="str">
        <f t="shared" si="453"/>
        <v/>
      </c>
      <c r="CY574" s="20" t="str">
        <f t="shared" si="454"/>
        <v/>
      </c>
      <c r="CZ574" s="22" t="str">
        <f t="shared" si="455"/>
        <v/>
      </c>
      <c r="DB574" s="76" t="str">
        <f>IF($H574="", "", COUNTIF($G$11:$G$1010, "&gt;"&amp;$G574)+1+COUNTIF($G$11:$G574, $G574)-1)</f>
        <v/>
      </c>
      <c r="DC574" s="76" t="str">
        <f>IF($H574="", "", COUNTIF($CZ$11:$CZ$1010, "&gt;"&amp;$CZ574)+1+COUNTIF($CZ$11:$CZ574, $CZ574)-1)</f>
        <v/>
      </c>
      <c r="DE574" s="147" t="str">
        <f t="shared" si="456"/>
        <v/>
      </c>
      <c r="DF574" s="148"/>
      <c r="DG574" s="19" t="str">
        <f t="shared" si="457"/>
        <v/>
      </c>
      <c r="DH574" s="153" t="str">
        <f t="shared" si="458"/>
        <v/>
      </c>
      <c r="DI574" s="19" t="str">
        <f t="shared" si="410"/>
        <v/>
      </c>
      <c r="DJ574" s="153" t="str">
        <f t="shared" si="411"/>
        <v/>
      </c>
      <c r="DK574" s="19" t="str">
        <f t="shared" si="412"/>
        <v/>
      </c>
      <c r="DL574" s="153" t="str">
        <f t="shared" si="413"/>
        <v/>
      </c>
      <c r="DM574" s="19" t="str">
        <f t="shared" si="414"/>
        <v/>
      </c>
      <c r="DN574" s="153" t="str">
        <f t="shared" si="415"/>
        <v/>
      </c>
      <c r="DO574" s="19" t="str">
        <f t="shared" si="416"/>
        <v/>
      </c>
      <c r="DP574" s="153" t="str">
        <f t="shared" si="417"/>
        <v/>
      </c>
      <c r="DQ574" s="19" t="str">
        <f t="shared" si="418"/>
        <v/>
      </c>
      <c r="DR574" s="153" t="str">
        <f t="shared" si="419"/>
        <v/>
      </c>
      <c r="DS574" s="19" t="str">
        <f t="shared" si="420"/>
        <v/>
      </c>
      <c r="DT574" s="153" t="str">
        <f t="shared" si="421"/>
        <v/>
      </c>
      <c r="DU574" s="19" t="str">
        <f t="shared" si="422"/>
        <v/>
      </c>
      <c r="DV574" s="153" t="str">
        <f t="shared" si="423"/>
        <v/>
      </c>
      <c r="DW574" s="19" t="str">
        <f t="shared" si="424"/>
        <v/>
      </c>
      <c r="DX574" s="153" t="str">
        <f t="shared" si="425"/>
        <v/>
      </c>
      <c r="DY574" s="19" t="str">
        <f t="shared" si="426"/>
        <v/>
      </c>
      <c r="DZ574" s="153" t="str">
        <f t="shared" si="427"/>
        <v/>
      </c>
      <c r="EA574" s="19" t="str">
        <f t="shared" si="428"/>
        <v/>
      </c>
      <c r="EB574" s="153" t="str">
        <f t="shared" si="429"/>
        <v/>
      </c>
      <c r="EC574" s="19" t="str">
        <f t="shared" si="430"/>
        <v/>
      </c>
      <c r="ED574" s="153" t="str">
        <f t="shared" si="431"/>
        <v/>
      </c>
      <c r="EE574" s="19" t="str">
        <f t="shared" si="432"/>
        <v/>
      </c>
      <c r="EF574" s="153" t="str">
        <f t="shared" si="433"/>
        <v/>
      </c>
      <c r="EG574" s="19" t="str">
        <f t="shared" si="434"/>
        <v/>
      </c>
      <c r="EH574" s="153" t="str">
        <f t="shared" si="435"/>
        <v/>
      </c>
      <c r="EI574" s="19" t="str">
        <f t="shared" si="436"/>
        <v/>
      </c>
      <c r="EJ574" s="153" t="str">
        <f t="shared" si="437"/>
        <v/>
      </c>
      <c r="EK574" s="19" t="str">
        <f t="shared" si="438"/>
        <v/>
      </c>
      <c r="EL574" s="153" t="str">
        <f t="shared" si="439"/>
        <v/>
      </c>
      <c r="EM574" s="19" t="str">
        <f t="shared" si="440"/>
        <v/>
      </c>
      <c r="EN574" s="153" t="str">
        <f t="shared" si="441"/>
        <v/>
      </c>
      <c r="EO574" s="19" t="str">
        <f t="shared" si="442"/>
        <v/>
      </c>
      <c r="EP574" s="153" t="str">
        <f t="shared" si="443"/>
        <v/>
      </c>
      <c r="EQ574" s="19" t="str">
        <f t="shared" si="444"/>
        <v/>
      </c>
      <c r="ER574" s="153" t="str">
        <f t="shared" si="445"/>
        <v/>
      </c>
      <c r="ES574" s="19" t="str">
        <f t="shared" si="446"/>
        <v/>
      </c>
      <c r="ET574" s="153" t="str">
        <f t="shared" si="447"/>
        <v/>
      </c>
    </row>
    <row r="575" spans="1:150" x14ac:dyDescent="0.25">
      <c r="A575" s="31"/>
      <c r="B575" s="91" t="str">
        <f t="shared" si="448"/>
        <v/>
      </c>
      <c r="C575" s="20" t="str">
        <f t="shared" si="408"/>
        <v/>
      </c>
      <c r="D575" s="97" t="str">
        <f t="shared" si="409"/>
        <v/>
      </c>
      <c r="E575" s="62" t="str">
        <f t="shared" si="449"/>
        <v/>
      </c>
      <c r="F575" s="31"/>
      <c r="G575" s="282"/>
      <c r="H575" s="283"/>
      <c r="I575" s="284"/>
      <c r="J575" s="285"/>
      <c r="K575" s="286"/>
      <c r="L575" s="287"/>
      <c r="M575" s="288"/>
      <c r="N575" s="287"/>
      <c r="O575" s="288"/>
      <c r="P575" s="287"/>
      <c r="Q575" s="288"/>
      <c r="R575" s="287"/>
      <c r="S575" s="288"/>
      <c r="T575" s="287"/>
      <c r="U575" s="288"/>
      <c r="V575" s="287"/>
      <c r="W575" s="288"/>
      <c r="X575" s="287"/>
      <c r="Y575" s="288"/>
      <c r="Z575" s="287"/>
      <c r="AA575" s="288"/>
      <c r="AB575" s="287"/>
      <c r="AC575" s="288"/>
      <c r="AD575" s="287"/>
      <c r="AE575" s="288"/>
      <c r="AF575" s="287"/>
      <c r="AG575" s="288"/>
      <c r="AH575" s="287"/>
      <c r="AI575" s="288"/>
      <c r="AJ575" s="287"/>
      <c r="AK575" s="288"/>
      <c r="AL575" s="287"/>
      <c r="AM575" s="288"/>
      <c r="AN575" s="287"/>
      <c r="AO575" s="288"/>
      <c r="AP575" s="287"/>
      <c r="AQ575" s="288"/>
      <c r="AR575" s="287"/>
      <c r="AS575" s="288"/>
      <c r="AT575" s="287"/>
      <c r="AU575" s="288"/>
      <c r="AV575" s="287"/>
      <c r="AW575" s="288"/>
      <c r="AX575" s="287"/>
      <c r="AY575" s="31"/>
      <c r="BA575" s="76" t="str">
        <f t="shared" si="450"/>
        <v/>
      </c>
      <c r="BC575" s="76" t="str">
        <f>IF('Stock List'!$K575="", "", 'Stock List'!$K575)</f>
        <v/>
      </c>
      <c r="BE575" s="106">
        <f>IFERROR(ROUND(((INDEX('Stock List'!$M$11:$M$1010, MATCH(L575, 'Stock List'!$K$11:$K$1010, 0))/INDEX('Stock List'!$L$11:$L$1010, MATCH(L575, 'Stock List'!$K$11:$K$1010, 0)))*K575), 2), 0)</f>
        <v>0</v>
      </c>
      <c r="BF575" s="20"/>
      <c r="BG575" s="20">
        <f>IFERROR(ROUND(((INDEX('Stock List'!$M$11:$M$1010, MATCH(N575, 'Stock List'!$K$11:$K$1010, 0))/INDEX('Stock List'!$L$11:$L$1010, MATCH(N575, 'Stock List'!$K$11:$K$1010, 0)))*M575), 2), 0)</f>
        <v>0</v>
      </c>
      <c r="BH575" s="20"/>
      <c r="BI575" s="20">
        <f>IFERROR(ROUND(((INDEX('Stock List'!$M$11:$M$1010, MATCH(P575, 'Stock List'!$K$11:$K$1010, 0))/INDEX('Stock List'!$L$11:$L$1010, MATCH(P575, 'Stock List'!$K$11:$K$1010, 0)))*O575), 2), 0)</f>
        <v>0</v>
      </c>
      <c r="BJ575" s="20"/>
      <c r="BK575" s="20">
        <f>IFERROR(ROUND(((INDEX('Stock List'!$M$11:$M$1010, MATCH(R575, 'Stock List'!$K$11:$K$1010, 0))/INDEX('Stock List'!$L$11:$L$1010, MATCH(R575, 'Stock List'!$K$11:$K$1010, 0)))*Q575), 2), 0)</f>
        <v>0</v>
      </c>
      <c r="BL575" s="20"/>
      <c r="BM575" s="20">
        <f>IFERROR(ROUND(((INDEX('Stock List'!$M$11:$M$1010, MATCH(T575, 'Stock List'!$K$11:$K$1010, 0))/INDEX('Stock List'!$L$11:$L$1010, MATCH(T575, 'Stock List'!$K$11:$K$1010, 0)))*S575), 2), 0)</f>
        <v>0</v>
      </c>
      <c r="BN575" s="20"/>
      <c r="BO575" s="20">
        <f>IFERROR(ROUND(((INDEX('Stock List'!$M$11:$M$1010, MATCH(V575, 'Stock List'!$K$11:$K$1010, 0))/INDEX('Stock List'!$L$11:$L$1010, MATCH(V575, 'Stock List'!$K$11:$K$1010, 0)))*U575), 2), 0)</f>
        <v>0</v>
      </c>
      <c r="BP575" s="20"/>
      <c r="BQ575" s="20">
        <f>IFERROR(ROUND(((INDEX('Stock List'!$M$11:$M$1010, MATCH(X575, 'Stock List'!$K$11:$K$1010, 0))/INDEX('Stock List'!$L$11:$L$1010, MATCH(X575, 'Stock List'!$K$11:$K$1010, 0)))*W575), 2), 0)</f>
        <v>0</v>
      </c>
      <c r="BR575" s="20"/>
      <c r="BS575" s="20">
        <f>IFERROR(ROUND(((INDEX('Stock List'!$M$11:$M$1010, MATCH(Z575, 'Stock List'!$K$11:$K$1010, 0))/INDEX('Stock List'!$L$11:$L$1010, MATCH(Z575, 'Stock List'!$K$11:$K$1010, 0)))*Y575), 2), 0)</f>
        <v>0</v>
      </c>
      <c r="BT575" s="20"/>
      <c r="BU575" s="20">
        <f>IFERROR(ROUND(((INDEX('Stock List'!$M$11:$M$1010, MATCH(AB575, 'Stock List'!$K$11:$K$1010, 0))/INDEX('Stock List'!$L$11:$L$1010, MATCH(AB575, 'Stock List'!$K$11:$K$1010, 0)))*AA575), 2), 0)</f>
        <v>0</v>
      </c>
      <c r="BV575" s="20"/>
      <c r="BW575" s="20">
        <f>IFERROR(ROUND(((INDEX('Stock List'!$M$11:$M$1010, MATCH(AD575, 'Stock List'!$K$11:$K$1010, 0))/INDEX('Stock List'!$L$11:$L$1010, MATCH(AD575, 'Stock List'!$K$11:$K$1010, 0)))*AC575), 2), 0)</f>
        <v>0</v>
      </c>
      <c r="BX575" s="20"/>
      <c r="BY575" s="20">
        <f>IFERROR(ROUND(((INDEX('Stock List'!$M$11:$M$1010, MATCH(AF575, 'Stock List'!$K$11:$K$1010, 0))/INDEX('Stock List'!$L$11:$L$1010, MATCH(AF575, 'Stock List'!$K$11:$K$1010, 0)))*AE575), 2), 0)</f>
        <v>0</v>
      </c>
      <c r="BZ575" s="20"/>
      <c r="CA575" s="20">
        <f>IFERROR(ROUND(((INDEX('Stock List'!$M$11:$M$1010, MATCH(AH575, 'Stock List'!$K$11:$K$1010, 0))/INDEX('Stock List'!$L$11:$L$1010, MATCH(AH575, 'Stock List'!$K$11:$K$1010, 0)))*AG575), 2), 0)</f>
        <v>0</v>
      </c>
      <c r="CB575" s="20"/>
      <c r="CC575" s="20">
        <f>IFERROR(ROUND(((INDEX('Stock List'!$M$11:$M$1010, MATCH(AJ575, 'Stock List'!$K$11:$K$1010, 0))/INDEX('Stock List'!$L$11:$L$1010, MATCH(AJ575, 'Stock List'!$K$11:$K$1010, 0)))*AI575), 2), 0)</f>
        <v>0</v>
      </c>
      <c r="CD575" s="20"/>
      <c r="CE575" s="20">
        <f>IFERROR(ROUND(((INDEX('Stock List'!$M$11:$M$1010, MATCH(AL575, 'Stock List'!$K$11:$K$1010, 0))/INDEX('Stock List'!$L$11:$L$1010, MATCH(AL575, 'Stock List'!$K$11:$K$1010, 0)))*AK575), 2), 0)</f>
        <v>0</v>
      </c>
      <c r="CF575" s="20"/>
      <c r="CG575" s="20">
        <f>IFERROR(ROUND(((INDEX('Stock List'!$M$11:$M$1010, MATCH(AN575, 'Stock List'!$K$11:$K$1010, 0))/INDEX('Stock List'!$L$11:$L$1010, MATCH(AN575, 'Stock List'!$K$11:$K$1010, 0)))*AM575), 2), 0)</f>
        <v>0</v>
      </c>
      <c r="CH575" s="20"/>
      <c r="CI575" s="20">
        <f>IFERROR(ROUND(((INDEX('Stock List'!$M$11:$M$1010, MATCH(AP575, 'Stock List'!$K$11:$K$1010, 0))/INDEX('Stock List'!$L$11:$L$1010, MATCH(AP575, 'Stock List'!$K$11:$K$1010, 0)))*AO575), 2), 0)</f>
        <v>0</v>
      </c>
      <c r="CJ575" s="20"/>
      <c r="CK575" s="20">
        <f>IFERROR(ROUND(((INDEX('Stock List'!$M$11:$M$1010, MATCH(AR575, 'Stock List'!$K$11:$K$1010, 0))/INDEX('Stock List'!$L$11:$L$1010, MATCH(AR575, 'Stock List'!$K$11:$K$1010, 0)))*AQ575), 2), 0)</f>
        <v>0</v>
      </c>
      <c r="CL575" s="20"/>
      <c r="CM575" s="20">
        <f>IFERROR(ROUND(((INDEX('Stock List'!$M$11:$M$1010, MATCH(AT575, 'Stock List'!$K$11:$K$1010, 0))/INDEX('Stock List'!$L$11:$L$1010, MATCH(AT575, 'Stock List'!$K$11:$K$1010, 0)))*AS575), 2), 0)</f>
        <v>0</v>
      </c>
      <c r="CN575" s="20"/>
      <c r="CO575" s="20">
        <f>IFERROR(ROUND(((INDEX('Stock List'!$M$11:$M$1010, MATCH(AV575, 'Stock List'!$K$11:$K$1010, 0))/INDEX('Stock List'!$L$11:$L$1010, MATCH(AV575, 'Stock List'!$K$11:$K$1010, 0)))*AU575), 2), 0)</f>
        <v>0</v>
      </c>
      <c r="CP575" s="20"/>
      <c r="CQ575" s="20">
        <f>IFERROR(ROUND(((INDEX('Stock List'!$M$11:$M$1010, MATCH(AX575, 'Stock List'!$K$11:$K$1010, 0))/INDEX('Stock List'!$L$11:$L$1010, MATCH(AX575, 'Stock List'!$K$11:$K$1010, 0)))*AW575), 2), 0)</f>
        <v>0</v>
      </c>
      <c r="CR575" s="22"/>
      <c r="CT575" s="106" t="str">
        <f t="shared" si="451"/>
        <v/>
      </c>
      <c r="CU575" s="22" t="str">
        <f t="shared" si="452"/>
        <v/>
      </c>
      <c r="CX575" s="106" t="str">
        <f t="shared" si="453"/>
        <v/>
      </c>
      <c r="CY575" s="20" t="str">
        <f t="shared" si="454"/>
        <v/>
      </c>
      <c r="CZ575" s="22" t="str">
        <f t="shared" si="455"/>
        <v/>
      </c>
      <c r="DB575" s="76" t="str">
        <f>IF($H575="", "", COUNTIF($G$11:$G$1010, "&gt;"&amp;$G575)+1+COUNTIF($G$11:$G575, $G575)-1)</f>
        <v/>
      </c>
      <c r="DC575" s="76" t="str">
        <f>IF($H575="", "", COUNTIF($CZ$11:$CZ$1010, "&gt;"&amp;$CZ575)+1+COUNTIF($CZ$11:$CZ575, $CZ575)-1)</f>
        <v/>
      </c>
      <c r="DE575" s="147" t="str">
        <f t="shared" si="456"/>
        <v/>
      </c>
      <c r="DF575" s="148"/>
      <c r="DG575" s="19" t="str">
        <f t="shared" si="457"/>
        <v/>
      </c>
      <c r="DH575" s="153" t="str">
        <f t="shared" si="458"/>
        <v/>
      </c>
      <c r="DI575" s="19" t="str">
        <f t="shared" si="410"/>
        <v/>
      </c>
      <c r="DJ575" s="153" t="str">
        <f t="shared" si="411"/>
        <v/>
      </c>
      <c r="DK575" s="19" t="str">
        <f t="shared" si="412"/>
        <v/>
      </c>
      <c r="DL575" s="153" t="str">
        <f t="shared" si="413"/>
        <v/>
      </c>
      <c r="DM575" s="19" t="str">
        <f t="shared" si="414"/>
        <v/>
      </c>
      <c r="DN575" s="153" t="str">
        <f t="shared" si="415"/>
        <v/>
      </c>
      <c r="DO575" s="19" t="str">
        <f t="shared" si="416"/>
        <v/>
      </c>
      <c r="DP575" s="153" t="str">
        <f t="shared" si="417"/>
        <v/>
      </c>
      <c r="DQ575" s="19" t="str">
        <f t="shared" si="418"/>
        <v/>
      </c>
      <c r="DR575" s="153" t="str">
        <f t="shared" si="419"/>
        <v/>
      </c>
      <c r="DS575" s="19" t="str">
        <f t="shared" si="420"/>
        <v/>
      </c>
      <c r="DT575" s="153" t="str">
        <f t="shared" si="421"/>
        <v/>
      </c>
      <c r="DU575" s="19" t="str">
        <f t="shared" si="422"/>
        <v/>
      </c>
      <c r="DV575" s="153" t="str">
        <f t="shared" si="423"/>
        <v/>
      </c>
      <c r="DW575" s="19" t="str">
        <f t="shared" si="424"/>
        <v/>
      </c>
      <c r="DX575" s="153" t="str">
        <f t="shared" si="425"/>
        <v/>
      </c>
      <c r="DY575" s="19" t="str">
        <f t="shared" si="426"/>
        <v/>
      </c>
      <c r="DZ575" s="153" t="str">
        <f t="shared" si="427"/>
        <v/>
      </c>
      <c r="EA575" s="19" t="str">
        <f t="shared" si="428"/>
        <v/>
      </c>
      <c r="EB575" s="153" t="str">
        <f t="shared" si="429"/>
        <v/>
      </c>
      <c r="EC575" s="19" t="str">
        <f t="shared" si="430"/>
        <v/>
      </c>
      <c r="ED575" s="153" t="str">
        <f t="shared" si="431"/>
        <v/>
      </c>
      <c r="EE575" s="19" t="str">
        <f t="shared" si="432"/>
        <v/>
      </c>
      <c r="EF575" s="153" t="str">
        <f t="shared" si="433"/>
        <v/>
      </c>
      <c r="EG575" s="19" t="str">
        <f t="shared" si="434"/>
        <v/>
      </c>
      <c r="EH575" s="153" t="str">
        <f t="shared" si="435"/>
        <v/>
      </c>
      <c r="EI575" s="19" t="str">
        <f t="shared" si="436"/>
        <v/>
      </c>
      <c r="EJ575" s="153" t="str">
        <f t="shared" si="437"/>
        <v/>
      </c>
      <c r="EK575" s="19" t="str">
        <f t="shared" si="438"/>
        <v/>
      </c>
      <c r="EL575" s="153" t="str">
        <f t="shared" si="439"/>
        <v/>
      </c>
      <c r="EM575" s="19" t="str">
        <f t="shared" si="440"/>
        <v/>
      </c>
      <c r="EN575" s="153" t="str">
        <f t="shared" si="441"/>
        <v/>
      </c>
      <c r="EO575" s="19" t="str">
        <f t="shared" si="442"/>
        <v/>
      </c>
      <c r="EP575" s="153" t="str">
        <f t="shared" si="443"/>
        <v/>
      </c>
      <c r="EQ575" s="19" t="str">
        <f t="shared" si="444"/>
        <v/>
      </c>
      <c r="ER575" s="153" t="str">
        <f t="shared" si="445"/>
        <v/>
      </c>
      <c r="ES575" s="19" t="str">
        <f t="shared" si="446"/>
        <v/>
      </c>
      <c r="ET575" s="153" t="str">
        <f t="shared" si="447"/>
        <v/>
      </c>
    </row>
    <row r="576" spans="1:150" x14ac:dyDescent="0.25">
      <c r="A576" s="31"/>
      <c r="B576" s="91" t="str">
        <f t="shared" si="448"/>
        <v/>
      </c>
      <c r="C576" s="20" t="str">
        <f t="shared" si="408"/>
        <v/>
      </c>
      <c r="D576" s="97" t="str">
        <f t="shared" si="409"/>
        <v/>
      </c>
      <c r="E576" s="62" t="str">
        <f t="shared" si="449"/>
        <v/>
      </c>
      <c r="F576" s="31"/>
      <c r="G576" s="282"/>
      <c r="H576" s="283"/>
      <c r="I576" s="284"/>
      <c r="J576" s="285"/>
      <c r="K576" s="286"/>
      <c r="L576" s="287"/>
      <c r="M576" s="288"/>
      <c r="N576" s="287"/>
      <c r="O576" s="288"/>
      <c r="P576" s="287"/>
      <c r="Q576" s="288"/>
      <c r="R576" s="287"/>
      <c r="S576" s="288"/>
      <c r="T576" s="287"/>
      <c r="U576" s="288"/>
      <c r="V576" s="287"/>
      <c r="W576" s="288"/>
      <c r="X576" s="287"/>
      <c r="Y576" s="288"/>
      <c r="Z576" s="287"/>
      <c r="AA576" s="288"/>
      <c r="AB576" s="287"/>
      <c r="AC576" s="288"/>
      <c r="AD576" s="287"/>
      <c r="AE576" s="288"/>
      <c r="AF576" s="287"/>
      <c r="AG576" s="288"/>
      <c r="AH576" s="287"/>
      <c r="AI576" s="288"/>
      <c r="AJ576" s="287"/>
      <c r="AK576" s="288"/>
      <c r="AL576" s="287"/>
      <c r="AM576" s="288"/>
      <c r="AN576" s="287"/>
      <c r="AO576" s="288"/>
      <c r="AP576" s="287"/>
      <c r="AQ576" s="288"/>
      <c r="AR576" s="287"/>
      <c r="AS576" s="288"/>
      <c r="AT576" s="287"/>
      <c r="AU576" s="288"/>
      <c r="AV576" s="287"/>
      <c r="AW576" s="288"/>
      <c r="AX576" s="287"/>
      <c r="AY576" s="31"/>
      <c r="BA576" s="76" t="str">
        <f t="shared" si="450"/>
        <v/>
      </c>
      <c r="BC576" s="76" t="str">
        <f>IF('Stock List'!$K576="", "", 'Stock List'!$K576)</f>
        <v/>
      </c>
      <c r="BE576" s="106">
        <f>IFERROR(ROUND(((INDEX('Stock List'!$M$11:$M$1010, MATCH(L576, 'Stock List'!$K$11:$K$1010, 0))/INDEX('Stock List'!$L$11:$L$1010, MATCH(L576, 'Stock List'!$K$11:$K$1010, 0)))*K576), 2), 0)</f>
        <v>0</v>
      </c>
      <c r="BF576" s="20"/>
      <c r="BG576" s="20">
        <f>IFERROR(ROUND(((INDEX('Stock List'!$M$11:$M$1010, MATCH(N576, 'Stock List'!$K$11:$K$1010, 0))/INDEX('Stock List'!$L$11:$L$1010, MATCH(N576, 'Stock List'!$K$11:$K$1010, 0)))*M576), 2), 0)</f>
        <v>0</v>
      </c>
      <c r="BH576" s="20"/>
      <c r="BI576" s="20">
        <f>IFERROR(ROUND(((INDEX('Stock List'!$M$11:$M$1010, MATCH(P576, 'Stock List'!$K$11:$K$1010, 0))/INDEX('Stock List'!$L$11:$L$1010, MATCH(P576, 'Stock List'!$K$11:$K$1010, 0)))*O576), 2), 0)</f>
        <v>0</v>
      </c>
      <c r="BJ576" s="20"/>
      <c r="BK576" s="20">
        <f>IFERROR(ROUND(((INDEX('Stock List'!$M$11:$M$1010, MATCH(R576, 'Stock List'!$K$11:$K$1010, 0))/INDEX('Stock List'!$L$11:$L$1010, MATCH(R576, 'Stock List'!$K$11:$K$1010, 0)))*Q576), 2), 0)</f>
        <v>0</v>
      </c>
      <c r="BL576" s="20"/>
      <c r="BM576" s="20">
        <f>IFERROR(ROUND(((INDEX('Stock List'!$M$11:$M$1010, MATCH(T576, 'Stock List'!$K$11:$K$1010, 0))/INDEX('Stock List'!$L$11:$L$1010, MATCH(T576, 'Stock List'!$K$11:$K$1010, 0)))*S576), 2), 0)</f>
        <v>0</v>
      </c>
      <c r="BN576" s="20"/>
      <c r="BO576" s="20">
        <f>IFERROR(ROUND(((INDEX('Stock List'!$M$11:$M$1010, MATCH(V576, 'Stock List'!$K$11:$K$1010, 0))/INDEX('Stock List'!$L$11:$L$1010, MATCH(V576, 'Stock List'!$K$11:$K$1010, 0)))*U576), 2), 0)</f>
        <v>0</v>
      </c>
      <c r="BP576" s="20"/>
      <c r="BQ576" s="20">
        <f>IFERROR(ROUND(((INDEX('Stock List'!$M$11:$M$1010, MATCH(X576, 'Stock List'!$K$11:$K$1010, 0))/INDEX('Stock List'!$L$11:$L$1010, MATCH(X576, 'Stock List'!$K$11:$K$1010, 0)))*W576), 2), 0)</f>
        <v>0</v>
      </c>
      <c r="BR576" s="20"/>
      <c r="BS576" s="20">
        <f>IFERROR(ROUND(((INDEX('Stock List'!$M$11:$M$1010, MATCH(Z576, 'Stock List'!$K$11:$K$1010, 0))/INDEX('Stock List'!$L$11:$L$1010, MATCH(Z576, 'Stock List'!$K$11:$K$1010, 0)))*Y576), 2), 0)</f>
        <v>0</v>
      </c>
      <c r="BT576" s="20"/>
      <c r="BU576" s="20">
        <f>IFERROR(ROUND(((INDEX('Stock List'!$M$11:$M$1010, MATCH(AB576, 'Stock List'!$K$11:$K$1010, 0))/INDEX('Stock List'!$L$11:$L$1010, MATCH(AB576, 'Stock List'!$K$11:$K$1010, 0)))*AA576), 2), 0)</f>
        <v>0</v>
      </c>
      <c r="BV576" s="20"/>
      <c r="BW576" s="20">
        <f>IFERROR(ROUND(((INDEX('Stock List'!$M$11:$M$1010, MATCH(AD576, 'Stock List'!$K$11:$K$1010, 0))/INDEX('Stock List'!$L$11:$L$1010, MATCH(AD576, 'Stock List'!$K$11:$K$1010, 0)))*AC576), 2), 0)</f>
        <v>0</v>
      </c>
      <c r="BX576" s="20"/>
      <c r="BY576" s="20">
        <f>IFERROR(ROUND(((INDEX('Stock List'!$M$11:$M$1010, MATCH(AF576, 'Stock List'!$K$11:$K$1010, 0))/INDEX('Stock List'!$L$11:$L$1010, MATCH(AF576, 'Stock List'!$K$11:$K$1010, 0)))*AE576), 2), 0)</f>
        <v>0</v>
      </c>
      <c r="BZ576" s="20"/>
      <c r="CA576" s="20">
        <f>IFERROR(ROUND(((INDEX('Stock List'!$M$11:$M$1010, MATCH(AH576, 'Stock List'!$K$11:$K$1010, 0))/INDEX('Stock List'!$L$11:$L$1010, MATCH(AH576, 'Stock List'!$K$11:$K$1010, 0)))*AG576), 2), 0)</f>
        <v>0</v>
      </c>
      <c r="CB576" s="20"/>
      <c r="CC576" s="20">
        <f>IFERROR(ROUND(((INDEX('Stock List'!$M$11:$M$1010, MATCH(AJ576, 'Stock List'!$K$11:$K$1010, 0))/INDEX('Stock List'!$L$11:$L$1010, MATCH(AJ576, 'Stock List'!$K$11:$K$1010, 0)))*AI576), 2), 0)</f>
        <v>0</v>
      </c>
      <c r="CD576" s="20"/>
      <c r="CE576" s="20">
        <f>IFERROR(ROUND(((INDEX('Stock List'!$M$11:$M$1010, MATCH(AL576, 'Stock List'!$K$11:$K$1010, 0))/INDEX('Stock List'!$L$11:$L$1010, MATCH(AL576, 'Stock List'!$K$11:$K$1010, 0)))*AK576), 2), 0)</f>
        <v>0</v>
      </c>
      <c r="CF576" s="20"/>
      <c r="CG576" s="20">
        <f>IFERROR(ROUND(((INDEX('Stock List'!$M$11:$M$1010, MATCH(AN576, 'Stock List'!$K$11:$K$1010, 0))/INDEX('Stock List'!$L$11:$L$1010, MATCH(AN576, 'Stock List'!$K$11:$K$1010, 0)))*AM576), 2), 0)</f>
        <v>0</v>
      </c>
      <c r="CH576" s="20"/>
      <c r="CI576" s="20">
        <f>IFERROR(ROUND(((INDEX('Stock List'!$M$11:$M$1010, MATCH(AP576, 'Stock List'!$K$11:$K$1010, 0))/INDEX('Stock List'!$L$11:$L$1010, MATCH(AP576, 'Stock List'!$K$11:$K$1010, 0)))*AO576), 2), 0)</f>
        <v>0</v>
      </c>
      <c r="CJ576" s="20"/>
      <c r="CK576" s="20">
        <f>IFERROR(ROUND(((INDEX('Stock List'!$M$11:$M$1010, MATCH(AR576, 'Stock List'!$K$11:$K$1010, 0))/INDEX('Stock List'!$L$11:$L$1010, MATCH(AR576, 'Stock List'!$K$11:$K$1010, 0)))*AQ576), 2), 0)</f>
        <v>0</v>
      </c>
      <c r="CL576" s="20"/>
      <c r="CM576" s="20">
        <f>IFERROR(ROUND(((INDEX('Stock List'!$M$11:$M$1010, MATCH(AT576, 'Stock List'!$K$11:$K$1010, 0))/INDEX('Stock List'!$L$11:$L$1010, MATCH(AT576, 'Stock List'!$K$11:$K$1010, 0)))*AS576), 2), 0)</f>
        <v>0</v>
      </c>
      <c r="CN576" s="20"/>
      <c r="CO576" s="20">
        <f>IFERROR(ROUND(((INDEX('Stock List'!$M$11:$M$1010, MATCH(AV576, 'Stock List'!$K$11:$K$1010, 0))/INDEX('Stock List'!$L$11:$L$1010, MATCH(AV576, 'Stock List'!$K$11:$K$1010, 0)))*AU576), 2), 0)</f>
        <v>0</v>
      </c>
      <c r="CP576" s="20"/>
      <c r="CQ576" s="20">
        <f>IFERROR(ROUND(((INDEX('Stock List'!$M$11:$M$1010, MATCH(AX576, 'Stock List'!$K$11:$K$1010, 0))/INDEX('Stock List'!$L$11:$L$1010, MATCH(AX576, 'Stock List'!$K$11:$K$1010, 0)))*AW576), 2), 0)</f>
        <v>0</v>
      </c>
      <c r="CR576" s="22"/>
      <c r="CT576" s="106" t="str">
        <f t="shared" si="451"/>
        <v/>
      </c>
      <c r="CU576" s="22" t="str">
        <f t="shared" si="452"/>
        <v/>
      </c>
      <c r="CX576" s="106" t="str">
        <f t="shared" si="453"/>
        <v/>
      </c>
      <c r="CY576" s="20" t="str">
        <f t="shared" si="454"/>
        <v/>
      </c>
      <c r="CZ576" s="22" t="str">
        <f t="shared" si="455"/>
        <v/>
      </c>
      <c r="DB576" s="76" t="str">
        <f>IF($H576="", "", COUNTIF($G$11:$G$1010, "&gt;"&amp;$G576)+1+COUNTIF($G$11:$G576, $G576)-1)</f>
        <v/>
      </c>
      <c r="DC576" s="76" t="str">
        <f>IF($H576="", "", COUNTIF($CZ$11:$CZ$1010, "&gt;"&amp;$CZ576)+1+COUNTIF($CZ$11:$CZ576, $CZ576)-1)</f>
        <v/>
      </c>
      <c r="DE576" s="147" t="str">
        <f t="shared" si="456"/>
        <v/>
      </c>
      <c r="DF576" s="148"/>
      <c r="DG576" s="19" t="str">
        <f t="shared" si="457"/>
        <v/>
      </c>
      <c r="DH576" s="153" t="str">
        <f t="shared" si="458"/>
        <v/>
      </c>
      <c r="DI576" s="19" t="str">
        <f t="shared" si="410"/>
        <v/>
      </c>
      <c r="DJ576" s="153" t="str">
        <f t="shared" si="411"/>
        <v/>
      </c>
      <c r="DK576" s="19" t="str">
        <f t="shared" si="412"/>
        <v/>
      </c>
      <c r="DL576" s="153" t="str">
        <f t="shared" si="413"/>
        <v/>
      </c>
      <c r="DM576" s="19" t="str">
        <f t="shared" si="414"/>
        <v/>
      </c>
      <c r="DN576" s="153" t="str">
        <f t="shared" si="415"/>
        <v/>
      </c>
      <c r="DO576" s="19" t="str">
        <f t="shared" si="416"/>
        <v/>
      </c>
      <c r="DP576" s="153" t="str">
        <f t="shared" si="417"/>
        <v/>
      </c>
      <c r="DQ576" s="19" t="str">
        <f t="shared" si="418"/>
        <v/>
      </c>
      <c r="DR576" s="153" t="str">
        <f t="shared" si="419"/>
        <v/>
      </c>
      <c r="DS576" s="19" t="str">
        <f t="shared" si="420"/>
        <v/>
      </c>
      <c r="DT576" s="153" t="str">
        <f t="shared" si="421"/>
        <v/>
      </c>
      <c r="DU576" s="19" t="str">
        <f t="shared" si="422"/>
        <v/>
      </c>
      <c r="DV576" s="153" t="str">
        <f t="shared" si="423"/>
        <v/>
      </c>
      <c r="DW576" s="19" t="str">
        <f t="shared" si="424"/>
        <v/>
      </c>
      <c r="DX576" s="153" t="str">
        <f t="shared" si="425"/>
        <v/>
      </c>
      <c r="DY576" s="19" t="str">
        <f t="shared" si="426"/>
        <v/>
      </c>
      <c r="DZ576" s="153" t="str">
        <f t="shared" si="427"/>
        <v/>
      </c>
      <c r="EA576" s="19" t="str">
        <f t="shared" si="428"/>
        <v/>
      </c>
      <c r="EB576" s="153" t="str">
        <f t="shared" si="429"/>
        <v/>
      </c>
      <c r="EC576" s="19" t="str">
        <f t="shared" si="430"/>
        <v/>
      </c>
      <c r="ED576" s="153" t="str">
        <f t="shared" si="431"/>
        <v/>
      </c>
      <c r="EE576" s="19" t="str">
        <f t="shared" si="432"/>
        <v/>
      </c>
      <c r="EF576" s="153" t="str">
        <f t="shared" si="433"/>
        <v/>
      </c>
      <c r="EG576" s="19" t="str">
        <f t="shared" si="434"/>
        <v/>
      </c>
      <c r="EH576" s="153" t="str">
        <f t="shared" si="435"/>
        <v/>
      </c>
      <c r="EI576" s="19" t="str">
        <f t="shared" si="436"/>
        <v/>
      </c>
      <c r="EJ576" s="153" t="str">
        <f t="shared" si="437"/>
        <v/>
      </c>
      <c r="EK576" s="19" t="str">
        <f t="shared" si="438"/>
        <v/>
      </c>
      <c r="EL576" s="153" t="str">
        <f t="shared" si="439"/>
        <v/>
      </c>
      <c r="EM576" s="19" t="str">
        <f t="shared" si="440"/>
        <v/>
      </c>
      <c r="EN576" s="153" t="str">
        <f t="shared" si="441"/>
        <v/>
      </c>
      <c r="EO576" s="19" t="str">
        <f t="shared" si="442"/>
        <v/>
      </c>
      <c r="EP576" s="153" t="str">
        <f t="shared" si="443"/>
        <v/>
      </c>
      <c r="EQ576" s="19" t="str">
        <f t="shared" si="444"/>
        <v/>
      </c>
      <c r="ER576" s="153" t="str">
        <f t="shared" si="445"/>
        <v/>
      </c>
      <c r="ES576" s="19" t="str">
        <f t="shared" si="446"/>
        <v/>
      </c>
      <c r="ET576" s="153" t="str">
        <f t="shared" si="447"/>
        <v/>
      </c>
    </row>
    <row r="577" spans="1:150" x14ac:dyDescent="0.25">
      <c r="A577" s="31"/>
      <c r="B577" s="91" t="str">
        <f t="shared" si="448"/>
        <v/>
      </c>
      <c r="C577" s="20" t="str">
        <f t="shared" si="408"/>
        <v/>
      </c>
      <c r="D577" s="97" t="str">
        <f t="shared" si="409"/>
        <v/>
      </c>
      <c r="E577" s="62" t="str">
        <f t="shared" si="449"/>
        <v/>
      </c>
      <c r="F577" s="31"/>
      <c r="G577" s="282"/>
      <c r="H577" s="283"/>
      <c r="I577" s="284"/>
      <c r="J577" s="285"/>
      <c r="K577" s="286"/>
      <c r="L577" s="287"/>
      <c r="M577" s="288"/>
      <c r="N577" s="287"/>
      <c r="O577" s="288"/>
      <c r="P577" s="287"/>
      <c r="Q577" s="288"/>
      <c r="R577" s="287"/>
      <c r="S577" s="288"/>
      <c r="T577" s="287"/>
      <c r="U577" s="288"/>
      <c r="V577" s="287"/>
      <c r="W577" s="288"/>
      <c r="X577" s="287"/>
      <c r="Y577" s="288"/>
      <c r="Z577" s="287"/>
      <c r="AA577" s="288"/>
      <c r="AB577" s="287"/>
      <c r="AC577" s="288"/>
      <c r="AD577" s="287"/>
      <c r="AE577" s="288"/>
      <c r="AF577" s="287"/>
      <c r="AG577" s="288"/>
      <c r="AH577" s="287"/>
      <c r="AI577" s="288"/>
      <c r="AJ577" s="287"/>
      <c r="AK577" s="288"/>
      <c r="AL577" s="287"/>
      <c r="AM577" s="288"/>
      <c r="AN577" s="287"/>
      <c r="AO577" s="288"/>
      <c r="AP577" s="287"/>
      <c r="AQ577" s="288"/>
      <c r="AR577" s="287"/>
      <c r="AS577" s="288"/>
      <c r="AT577" s="287"/>
      <c r="AU577" s="288"/>
      <c r="AV577" s="287"/>
      <c r="AW577" s="288"/>
      <c r="AX577" s="287"/>
      <c r="AY577" s="31"/>
      <c r="BA577" s="76" t="str">
        <f t="shared" si="450"/>
        <v/>
      </c>
      <c r="BC577" s="76" t="str">
        <f>IF('Stock List'!$K577="", "", 'Stock List'!$K577)</f>
        <v/>
      </c>
      <c r="BE577" s="106">
        <f>IFERROR(ROUND(((INDEX('Stock List'!$M$11:$M$1010, MATCH(L577, 'Stock List'!$K$11:$K$1010, 0))/INDEX('Stock List'!$L$11:$L$1010, MATCH(L577, 'Stock List'!$K$11:$K$1010, 0)))*K577), 2), 0)</f>
        <v>0</v>
      </c>
      <c r="BF577" s="20"/>
      <c r="BG577" s="20">
        <f>IFERROR(ROUND(((INDEX('Stock List'!$M$11:$M$1010, MATCH(N577, 'Stock List'!$K$11:$K$1010, 0))/INDEX('Stock List'!$L$11:$L$1010, MATCH(N577, 'Stock List'!$K$11:$K$1010, 0)))*M577), 2), 0)</f>
        <v>0</v>
      </c>
      <c r="BH577" s="20"/>
      <c r="BI577" s="20">
        <f>IFERROR(ROUND(((INDEX('Stock List'!$M$11:$M$1010, MATCH(P577, 'Stock List'!$K$11:$K$1010, 0))/INDEX('Stock List'!$L$11:$L$1010, MATCH(P577, 'Stock List'!$K$11:$K$1010, 0)))*O577), 2), 0)</f>
        <v>0</v>
      </c>
      <c r="BJ577" s="20"/>
      <c r="BK577" s="20">
        <f>IFERROR(ROUND(((INDEX('Stock List'!$M$11:$M$1010, MATCH(R577, 'Stock List'!$K$11:$K$1010, 0))/INDEX('Stock List'!$L$11:$L$1010, MATCH(R577, 'Stock List'!$K$11:$K$1010, 0)))*Q577), 2), 0)</f>
        <v>0</v>
      </c>
      <c r="BL577" s="20"/>
      <c r="BM577" s="20">
        <f>IFERROR(ROUND(((INDEX('Stock List'!$M$11:$M$1010, MATCH(T577, 'Stock List'!$K$11:$K$1010, 0))/INDEX('Stock List'!$L$11:$L$1010, MATCH(T577, 'Stock List'!$K$11:$K$1010, 0)))*S577), 2), 0)</f>
        <v>0</v>
      </c>
      <c r="BN577" s="20"/>
      <c r="BO577" s="20">
        <f>IFERROR(ROUND(((INDEX('Stock List'!$M$11:$M$1010, MATCH(V577, 'Stock List'!$K$11:$K$1010, 0))/INDEX('Stock List'!$L$11:$L$1010, MATCH(V577, 'Stock List'!$K$11:$K$1010, 0)))*U577), 2), 0)</f>
        <v>0</v>
      </c>
      <c r="BP577" s="20"/>
      <c r="BQ577" s="20">
        <f>IFERROR(ROUND(((INDEX('Stock List'!$M$11:$M$1010, MATCH(X577, 'Stock List'!$K$11:$K$1010, 0))/INDEX('Stock List'!$L$11:$L$1010, MATCH(X577, 'Stock List'!$K$11:$K$1010, 0)))*W577), 2), 0)</f>
        <v>0</v>
      </c>
      <c r="BR577" s="20"/>
      <c r="BS577" s="20">
        <f>IFERROR(ROUND(((INDEX('Stock List'!$M$11:$M$1010, MATCH(Z577, 'Stock List'!$K$11:$K$1010, 0))/INDEX('Stock List'!$L$11:$L$1010, MATCH(Z577, 'Stock List'!$K$11:$K$1010, 0)))*Y577), 2), 0)</f>
        <v>0</v>
      </c>
      <c r="BT577" s="20"/>
      <c r="BU577" s="20">
        <f>IFERROR(ROUND(((INDEX('Stock List'!$M$11:$M$1010, MATCH(AB577, 'Stock List'!$K$11:$K$1010, 0))/INDEX('Stock List'!$L$11:$L$1010, MATCH(AB577, 'Stock List'!$K$11:$K$1010, 0)))*AA577), 2), 0)</f>
        <v>0</v>
      </c>
      <c r="BV577" s="20"/>
      <c r="BW577" s="20">
        <f>IFERROR(ROUND(((INDEX('Stock List'!$M$11:$M$1010, MATCH(AD577, 'Stock List'!$K$11:$K$1010, 0))/INDEX('Stock List'!$L$11:$L$1010, MATCH(AD577, 'Stock List'!$K$11:$K$1010, 0)))*AC577), 2), 0)</f>
        <v>0</v>
      </c>
      <c r="BX577" s="20"/>
      <c r="BY577" s="20">
        <f>IFERROR(ROUND(((INDEX('Stock List'!$M$11:$M$1010, MATCH(AF577, 'Stock List'!$K$11:$K$1010, 0))/INDEX('Stock List'!$L$11:$L$1010, MATCH(AF577, 'Stock List'!$K$11:$K$1010, 0)))*AE577), 2), 0)</f>
        <v>0</v>
      </c>
      <c r="BZ577" s="20"/>
      <c r="CA577" s="20">
        <f>IFERROR(ROUND(((INDEX('Stock List'!$M$11:$M$1010, MATCH(AH577, 'Stock List'!$K$11:$K$1010, 0))/INDEX('Stock List'!$L$11:$L$1010, MATCH(AH577, 'Stock List'!$K$11:$K$1010, 0)))*AG577), 2), 0)</f>
        <v>0</v>
      </c>
      <c r="CB577" s="20"/>
      <c r="CC577" s="20">
        <f>IFERROR(ROUND(((INDEX('Stock List'!$M$11:$M$1010, MATCH(AJ577, 'Stock List'!$K$11:$K$1010, 0))/INDEX('Stock List'!$L$11:$L$1010, MATCH(AJ577, 'Stock List'!$K$11:$K$1010, 0)))*AI577), 2), 0)</f>
        <v>0</v>
      </c>
      <c r="CD577" s="20"/>
      <c r="CE577" s="20">
        <f>IFERROR(ROUND(((INDEX('Stock List'!$M$11:$M$1010, MATCH(AL577, 'Stock List'!$K$11:$K$1010, 0))/INDEX('Stock List'!$L$11:$L$1010, MATCH(AL577, 'Stock List'!$K$11:$K$1010, 0)))*AK577), 2), 0)</f>
        <v>0</v>
      </c>
      <c r="CF577" s="20"/>
      <c r="CG577" s="20">
        <f>IFERROR(ROUND(((INDEX('Stock List'!$M$11:$M$1010, MATCH(AN577, 'Stock List'!$K$11:$K$1010, 0))/INDEX('Stock List'!$L$11:$L$1010, MATCH(AN577, 'Stock List'!$K$11:$K$1010, 0)))*AM577), 2), 0)</f>
        <v>0</v>
      </c>
      <c r="CH577" s="20"/>
      <c r="CI577" s="20">
        <f>IFERROR(ROUND(((INDEX('Stock List'!$M$11:$M$1010, MATCH(AP577, 'Stock List'!$K$11:$K$1010, 0))/INDEX('Stock List'!$L$11:$L$1010, MATCH(AP577, 'Stock List'!$K$11:$K$1010, 0)))*AO577), 2), 0)</f>
        <v>0</v>
      </c>
      <c r="CJ577" s="20"/>
      <c r="CK577" s="20">
        <f>IFERROR(ROUND(((INDEX('Stock List'!$M$11:$M$1010, MATCH(AR577, 'Stock List'!$K$11:$K$1010, 0))/INDEX('Stock List'!$L$11:$L$1010, MATCH(AR577, 'Stock List'!$K$11:$K$1010, 0)))*AQ577), 2), 0)</f>
        <v>0</v>
      </c>
      <c r="CL577" s="20"/>
      <c r="CM577" s="20">
        <f>IFERROR(ROUND(((INDEX('Stock List'!$M$11:$M$1010, MATCH(AT577, 'Stock List'!$K$11:$K$1010, 0))/INDEX('Stock List'!$L$11:$L$1010, MATCH(AT577, 'Stock List'!$K$11:$K$1010, 0)))*AS577), 2), 0)</f>
        <v>0</v>
      </c>
      <c r="CN577" s="20"/>
      <c r="CO577" s="20">
        <f>IFERROR(ROUND(((INDEX('Stock List'!$M$11:$M$1010, MATCH(AV577, 'Stock List'!$K$11:$K$1010, 0))/INDEX('Stock List'!$L$11:$L$1010, MATCH(AV577, 'Stock List'!$K$11:$K$1010, 0)))*AU577), 2), 0)</f>
        <v>0</v>
      </c>
      <c r="CP577" s="20"/>
      <c r="CQ577" s="20">
        <f>IFERROR(ROUND(((INDEX('Stock List'!$M$11:$M$1010, MATCH(AX577, 'Stock List'!$K$11:$K$1010, 0))/INDEX('Stock List'!$L$11:$L$1010, MATCH(AX577, 'Stock List'!$K$11:$K$1010, 0)))*AW577), 2), 0)</f>
        <v>0</v>
      </c>
      <c r="CR577" s="22"/>
      <c r="CT577" s="106" t="str">
        <f t="shared" si="451"/>
        <v/>
      </c>
      <c r="CU577" s="22" t="str">
        <f t="shared" si="452"/>
        <v/>
      </c>
      <c r="CX577" s="106" t="str">
        <f t="shared" si="453"/>
        <v/>
      </c>
      <c r="CY577" s="20" t="str">
        <f t="shared" si="454"/>
        <v/>
      </c>
      <c r="CZ577" s="22" t="str">
        <f t="shared" si="455"/>
        <v/>
      </c>
      <c r="DB577" s="76" t="str">
        <f>IF($H577="", "", COUNTIF($G$11:$G$1010, "&gt;"&amp;$G577)+1+COUNTIF($G$11:$G577, $G577)-1)</f>
        <v/>
      </c>
      <c r="DC577" s="76" t="str">
        <f>IF($H577="", "", COUNTIF($CZ$11:$CZ$1010, "&gt;"&amp;$CZ577)+1+COUNTIF($CZ$11:$CZ577, $CZ577)-1)</f>
        <v/>
      </c>
      <c r="DE577" s="147" t="str">
        <f t="shared" si="456"/>
        <v/>
      </c>
      <c r="DF577" s="148"/>
      <c r="DG577" s="19" t="str">
        <f t="shared" si="457"/>
        <v/>
      </c>
      <c r="DH577" s="153" t="str">
        <f t="shared" si="458"/>
        <v/>
      </c>
      <c r="DI577" s="19" t="str">
        <f t="shared" si="410"/>
        <v/>
      </c>
      <c r="DJ577" s="153" t="str">
        <f t="shared" si="411"/>
        <v/>
      </c>
      <c r="DK577" s="19" t="str">
        <f t="shared" si="412"/>
        <v/>
      </c>
      <c r="DL577" s="153" t="str">
        <f t="shared" si="413"/>
        <v/>
      </c>
      <c r="DM577" s="19" t="str">
        <f t="shared" si="414"/>
        <v/>
      </c>
      <c r="DN577" s="153" t="str">
        <f t="shared" si="415"/>
        <v/>
      </c>
      <c r="DO577" s="19" t="str">
        <f t="shared" si="416"/>
        <v/>
      </c>
      <c r="DP577" s="153" t="str">
        <f t="shared" si="417"/>
        <v/>
      </c>
      <c r="DQ577" s="19" t="str">
        <f t="shared" si="418"/>
        <v/>
      </c>
      <c r="DR577" s="153" t="str">
        <f t="shared" si="419"/>
        <v/>
      </c>
      <c r="DS577" s="19" t="str">
        <f t="shared" si="420"/>
        <v/>
      </c>
      <c r="DT577" s="153" t="str">
        <f t="shared" si="421"/>
        <v/>
      </c>
      <c r="DU577" s="19" t="str">
        <f t="shared" si="422"/>
        <v/>
      </c>
      <c r="DV577" s="153" t="str">
        <f t="shared" si="423"/>
        <v/>
      </c>
      <c r="DW577" s="19" t="str">
        <f t="shared" si="424"/>
        <v/>
      </c>
      <c r="DX577" s="153" t="str">
        <f t="shared" si="425"/>
        <v/>
      </c>
      <c r="DY577" s="19" t="str">
        <f t="shared" si="426"/>
        <v/>
      </c>
      <c r="DZ577" s="153" t="str">
        <f t="shared" si="427"/>
        <v/>
      </c>
      <c r="EA577" s="19" t="str">
        <f t="shared" si="428"/>
        <v/>
      </c>
      <c r="EB577" s="153" t="str">
        <f t="shared" si="429"/>
        <v/>
      </c>
      <c r="EC577" s="19" t="str">
        <f t="shared" si="430"/>
        <v/>
      </c>
      <c r="ED577" s="153" t="str">
        <f t="shared" si="431"/>
        <v/>
      </c>
      <c r="EE577" s="19" t="str">
        <f t="shared" si="432"/>
        <v/>
      </c>
      <c r="EF577" s="153" t="str">
        <f t="shared" si="433"/>
        <v/>
      </c>
      <c r="EG577" s="19" t="str">
        <f t="shared" si="434"/>
        <v/>
      </c>
      <c r="EH577" s="153" t="str">
        <f t="shared" si="435"/>
        <v/>
      </c>
      <c r="EI577" s="19" t="str">
        <f t="shared" si="436"/>
        <v/>
      </c>
      <c r="EJ577" s="153" t="str">
        <f t="shared" si="437"/>
        <v/>
      </c>
      <c r="EK577" s="19" t="str">
        <f t="shared" si="438"/>
        <v/>
      </c>
      <c r="EL577" s="153" t="str">
        <f t="shared" si="439"/>
        <v/>
      </c>
      <c r="EM577" s="19" t="str">
        <f t="shared" si="440"/>
        <v/>
      </c>
      <c r="EN577" s="153" t="str">
        <f t="shared" si="441"/>
        <v/>
      </c>
      <c r="EO577" s="19" t="str">
        <f t="shared" si="442"/>
        <v/>
      </c>
      <c r="EP577" s="153" t="str">
        <f t="shared" si="443"/>
        <v/>
      </c>
      <c r="EQ577" s="19" t="str">
        <f t="shared" si="444"/>
        <v/>
      </c>
      <c r="ER577" s="153" t="str">
        <f t="shared" si="445"/>
        <v/>
      </c>
      <c r="ES577" s="19" t="str">
        <f t="shared" si="446"/>
        <v/>
      </c>
      <c r="ET577" s="153" t="str">
        <f t="shared" si="447"/>
        <v/>
      </c>
    </row>
    <row r="578" spans="1:150" x14ac:dyDescent="0.25">
      <c r="A578" s="31"/>
      <c r="B578" s="91" t="str">
        <f t="shared" si="448"/>
        <v/>
      </c>
      <c r="C578" s="20" t="str">
        <f t="shared" si="408"/>
        <v/>
      </c>
      <c r="D578" s="97" t="str">
        <f t="shared" si="409"/>
        <v/>
      </c>
      <c r="E578" s="62" t="str">
        <f t="shared" si="449"/>
        <v/>
      </c>
      <c r="F578" s="31"/>
      <c r="G578" s="282"/>
      <c r="H578" s="283"/>
      <c r="I578" s="284"/>
      <c r="J578" s="285"/>
      <c r="K578" s="286"/>
      <c r="L578" s="287"/>
      <c r="M578" s="288"/>
      <c r="N578" s="287"/>
      <c r="O578" s="288"/>
      <c r="P578" s="287"/>
      <c r="Q578" s="288"/>
      <c r="R578" s="287"/>
      <c r="S578" s="288"/>
      <c r="T578" s="287"/>
      <c r="U578" s="288"/>
      <c r="V578" s="287"/>
      <c r="W578" s="288"/>
      <c r="X578" s="287"/>
      <c r="Y578" s="288"/>
      <c r="Z578" s="287"/>
      <c r="AA578" s="288"/>
      <c r="AB578" s="287"/>
      <c r="AC578" s="288"/>
      <c r="AD578" s="287"/>
      <c r="AE578" s="288"/>
      <c r="AF578" s="287"/>
      <c r="AG578" s="288"/>
      <c r="AH578" s="287"/>
      <c r="AI578" s="288"/>
      <c r="AJ578" s="287"/>
      <c r="AK578" s="288"/>
      <c r="AL578" s="287"/>
      <c r="AM578" s="288"/>
      <c r="AN578" s="287"/>
      <c r="AO578" s="288"/>
      <c r="AP578" s="287"/>
      <c r="AQ578" s="288"/>
      <c r="AR578" s="287"/>
      <c r="AS578" s="288"/>
      <c r="AT578" s="287"/>
      <c r="AU578" s="288"/>
      <c r="AV578" s="287"/>
      <c r="AW578" s="288"/>
      <c r="AX578" s="287"/>
      <c r="AY578" s="31"/>
      <c r="BA578" s="76" t="str">
        <f t="shared" si="450"/>
        <v/>
      </c>
      <c r="BC578" s="76" t="str">
        <f>IF('Stock List'!$K578="", "", 'Stock List'!$K578)</f>
        <v/>
      </c>
      <c r="BE578" s="106">
        <f>IFERROR(ROUND(((INDEX('Stock List'!$M$11:$M$1010, MATCH(L578, 'Stock List'!$K$11:$K$1010, 0))/INDEX('Stock List'!$L$11:$L$1010, MATCH(L578, 'Stock List'!$K$11:$K$1010, 0)))*K578), 2), 0)</f>
        <v>0</v>
      </c>
      <c r="BF578" s="20"/>
      <c r="BG578" s="20">
        <f>IFERROR(ROUND(((INDEX('Stock List'!$M$11:$M$1010, MATCH(N578, 'Stock List'!$K$11:$K$1010, 0))/INDEX('Stock List'!$L$11:$L$1010, MATCH(N578, 'Stock List'!$K$11:$K$1010, 0)))*M578), 2), 0)</f>
        <v>0</v>
      </c>
      <c r="BH578" s="20"/>
      <c r="BI578" s="20">
        <f>IFERROR(ROUND(((INDEX('Stock List'!$M$11:$M$1010, MATCH(P578, 'Stock List'!$K$11:$K$1010, 0))/INDEX('Stock List'!$L$11:$L$1010, MATCH(P578, 'Stock List'!$K$11:$K$1010, 0)))*O578), 2), 0)</f>
        <v>0</v>
      </c>
      <c r="BJ578" s="20"/>
      <c r="BK578" s="20">
        <f>IFERROR(ROUND(((INDEX('Stock List'!$M$11:$M$1010, MATCH(R578, 'Stock List'!$K$11:$K$1010, 0))/INDEX('Stock List'!$L$11:$L$1010, MATCH(R578, 'Stock List'!$K$11:$K$1010, 0)))*Q578), 2), 0)</f>
        <v>0</v>
      </c>
      <c r="BL578" s="20"/>
      <c r="BM578" s="20">
        <f>IFERROR(ROUND(((INDEX('Stock List'!$M$11:$M$1010, MATCH(T578, 'Stock List'!$K$11:$K$1010, 0))/INDEX('Stock List'!$L$11:$L$1010, MATCH(T578, 'Stock List'!$K$11:$K$1010, 0)))*S578), 2), 0)</f>
        <v>0</v>
      </c>
      <c r="BN578" s="20"/>
      <c r="BO578" s="20">
        <f>IFERROR(ROUND(((INDEX('Stock List'!$M$11:$M$1010, MATCH(V578, 'Stock List'!$K$11:$K$1010, 0))/INDEX('Stock List'!$L$11:$L$1010, MATCH(V578, 'Stock List'!$K$11:$K$1010, 0)))*U578), 2), 0)</f>
        <v>0</v>
      </c>
      <c r="BP578" s="20"/>
      <c r="BQ578" s="20">
        <f>IFERROR(ROUND(((INDEX('Stock List'!$M$11:$M$1010, MATCH(X578, 'Stock List'!$K$11:$K$1010, 0))/INDEX('Stock List'!$L$11:$L$1010, MATCH(X578, 'Stock List'!$K$11:$K$1010, 0)))*W578), 2), 0)</f>
        <v>0</v>
      </c>
      <c r="BR578" s="20"/>
      <c r="BS578" s="20">
        <f>IFERROR(ROUND(((INDEX('Stock List'!$M$11:$M$1010, MATCH(Z578, 'Stock List'!$K$11:$K$1010, 0))/INDEX('Stock List'!$L$11:$L$1010, MATCH(Z578, 'Stock List'!$K$11:$K$1010, 0)))*Y578), 2), 0)</f>
        <v>0</v>
      </c>
      <c r="BT578" s="20"/>
      <c r="BU578" s="20">
        <f>IFERROR(ROUND(((INDEX('Stock List'!$M$11:$M$1010, MATCH(AB578, 'Stock List'!$K$11:$K$1010, 0))/INDEX('Stock List'!$L$11:$L$1010, MATCH(AB578, 'Stock List'!$K$11:$K$1010, 0)))*AA578), 2), 0)</f>
        <v>0</v>
      </c>
      <c r="BV578" s="20"/>
      <c r="BW578" s="20">
        <f>IFERROR(ROUND(((INDEX('Stock List'!$M$11:$M$1010, MATCH(AD578, 'Stock List'!$K$11:$K$1010, 0))/INDEX('Stock List'!$L$11:$L$1010, MATCH(AD578, 'Stock List'!$K$11:$K$1010, 0)))*AC578), 2), 0)</f>
        <v>0</v>
      </c>
      <c r="BX578" s="20"/>
      <c r="BY578" s="20">
        <f>IFERROR(ROUND(((INDEX('Stock List'!$M$11:$M$1010, MATCH(AF578, 'Stock List'!$K$11:$K$1010, 0))/INDEX('Stock List'!$L$11:$L$1010, MATCH(AF578, 'Stock List'!$K$11:$K$1010, 0)))*AE578), 2), 0)</f>
        <v>0</v>
      </c>
      <c r="BZ578" s="20"/>
      <c r="CA578" s="20">
        <f>IFERROR(ROUND(((INDEX('Stock List'!$M$11:$M$1010, MATCH(AH578, 'Stock List'!$K$11:$K$1010, 0))/INDEX('Stock List'!$L$11:$L$1010, MATCH(AH578, 'Stock List'!$K$11:$K$1010, 0)))*AG578), 2), 0)</f>
        <v>0</v>
      </c>
      <c r="CB578" s="20"/>
      <c r="CC578" s="20">
        <f>IFERROR(ROUND(((INDEX('Stock List'!$M$11:$M$1010, MATCH(AJ578, 'Stock List'!$K$11:$K$1010, 0))/INDEX('Stock List'!$L$11:$L$1010, MATCH(AJ578, 'Stock List'!$K$11:$K$1010, 0)))*AI578), 2), 0)</f>
        <v>0</v>
      </c>
      <c r="CD578" s="20"/>
      <c r="CE578" s="20">
        <f>IFERROR(ROUND(((INDEX('Stock List'!$M$11:$M$1010, MATCH(AL578, 'Stock List'!$K$11:$K$1010, 0))/INDEX('Stock List'!$L$11:$L$1010, MATCH(AL578, 'Stock List'!$K$11:$K$1010, 0)))*AK578), 2), 0)</f>
        <v>0</v>
      </c>
      <c r="CF578" s="20"/>
      <c r="CG578" s="20">
        <f>IFERROR(ROUND(((INDEX('Stock List'!$M$11:$M$1010, MATCH(AN578, 'Stock List'!$K$11:$K$1010, 0))/INDEX('Stock List'!$L$11:$L$1010, MATCH(AN578, 'Stock List'!$K$11:$K$1010, 0)))*AM578), 2), 0)</f>
        <v>0</v>
      </c>
      <c r="CH578" s="20"/>
      <c r="CI578" s="20">
        <f>IFERROR(ROUND(((INDEX('Stock List'!$M$11:$M$1010, MATCH(AP578, 'Stock List'!$K$11:$K$1010, 0))/INDEX('Stock List'!$L$11:$L$1010, MATCH(AP578, 'Stock List'!$K$11:$K$1010, 0)))*AO578), 2), 0)</f>
        <v>0</v>
      </c>
      <c r="CJ578" s="20"/>
      <c r="CK578" s="20">
        <f>IFERROR(ROUND(((INDEX('Stock List'!$M$11:$M$1010, MATCH(AR578, 'Stock List'!$K$11:$K$1010, 0))/INDEX('Stock List'!$L$11:$L$1010, MATCH(AR578, 'Stock List'!$K$11:$K$1010, 0)))*AQ578), 2), 0)</f>
        <v>0</v>
      </c>
      <c r="CL578" s="20"/>
      <c r="CM578" s="20">
        <f>IFERROR(ROUND(((INDEX('Stock List'!$M$11:$M$1010, MATCH(AT578, 'Stock List'!$K$11:$K$1010, 0))/INDEX('Stock List'!$L$11:$L$1010, MATCH(AT578, 'Stock List'!$K$11:$K$1010, 0)))*AS578), 2), 0)</f>
        <v>0</v>
      </c>
      <c r="CN578" s="20"/>
      <c r="CO578" s="20">
        <f>IFERROR(ROUND(((INDEX('Stock List'!$M$11:$M$1010, MATCH(AV578, 'Stock List'!$K$11:$K$1010, 0))/INDEX('Stock List'!$L$11:$L$1010, MATCH(AV578, 'Stock List'!$K$11:$K$1010, 0)))*AU578), 2), 0)</f>
        <v>0</v>
      </c>
      <c r="CP578" s="20"/>
      <c r="CQ578" s="20">
        <f>IFERROR(ROUND(((INDEX('Stock List'!$M$11:$M$1010, MATCH(AX578, 'Stock List'!$K$11:$K$1010, 0))/INDEX('Stock List'!$L$11:$L$1010, MATCH(AX578, 'Stock List'!$K$11:$K$1010, 0)))*AW578), 2), 0)</f>
        <v>0</v>
      </c>
      <c r="CR578" s="22"/>
      <c r="CT578" s="106" t="str">
        <f t="shared" si="451"/>
        <v/>
      </c>
      <c r="CU578" s="22" t="str">
        <f t="shared" si="452"/>
        <v/>
      </c>
      <c r="CX578" s="106" t="str">
        <f t="shared" si="453"/>
        <v/>
      </c>
      <c r="CY578" s="20" t="str">
        <f t="shared" si="454"/>
        <v/>
      </c>
      <c r="CZ578" s="22" t="str">
        <f t="shared" si="455"/>
        <v/>
      </c>
      <c r="DB578" s="76" t="str">
        <f>IF($H578="", "", COUNTIF($G$11:$G$1010, "&gt;"&amp;$G578)+1+COUNTIF($G$11:$G578, $G578)-1)</f>
        <v/>
      </c>
      <c r="DC578" s="76" t="str">
        <f>IF($H578="", "", COUNTIF($CZ$11:$CZ$1010, "&gt;"&amp;$CZ578)+1+COUNTIF($CZ$11:$CZ578, $CZ578)-1)</f>
        <v/>
      </c>
      <c r="DE578" s="147" t="str">
        <f t="shared" si="456"/>
        <v/>
      </c>
      <c r="DF578" s="148"/>
      <c r="DG578" s="19" t="str">
        <f t="shared" si="457"/>
        <v/>
      </c>
      <c r="DH578" s="153" t="str">
        <f t="shared" si="458"/>
        <v/>
      </c>
      <c r="DI578" s="19" t="str">
        <f t="shared" si="410"/>
        <v/>
      </c>
      <c r="DJ578" s="153" t="str">
        <f t="shared" si="411"/>
        <v/>
      </c>
      <c r="DK578" s="19" t="str">
        <f t="shared" si="412"/>
        <v/>
      </c>
      <c r="DL578" s="153" t="str">
        <f t="shared" si="413"/>
        <v/>
      </c>
      <c r="DM578" s="19" t="str">
        <f t="shared" si="414"/>
        <v/>
      </c>
      <c r="DN578" s="153" t="str">
        <f t="shared" si="415"/>
        <v/>
      </c>
      <c r="DO578" s="19" t="str">
        <f t="shared" si="416"/>
        <v/>
      </c>
      <c r="DP578" s="153" t="str">
        <f t="shared" si="417"/>
        <v/>
      </c>
      <c r="DQ578" s="19" t="str">
        <f t="shared" si="418"/>
        <v/>
      </c>
      <c r="DR578" s="153" t="str">
        <f t="shared" si="419"/>
        <v/>
      </c>
      <c r="DS578" s="19" t="str">
        <f t="shared" si="420"/>
        <v/>
      </c>
      <c r="DT578" s="153" t="str">
        <f t="shared" si="421"/>
        <v/>
      </c>
      <c r="DU578" s="19" t="str">
        <f t="shared" si="422"/>
        <v/>
      </c>
      <c r="DV578" s="153" t="str">
        <f t="shared" si="423"/>
        <v/>
      </c>
      <c r="DW578" s="19" t="str">
        <f t="shared" si="424"/>
        <v/>
      </c>
      <c r="DX578" s="153" t="str">
        <f t="shared" si="425"/>
        <v/>
      </c>
      <c r="DY578" s="19" t="str">
        <f t="shared" si="426"/>
        <v/>
      </c>
      <c r="DZ578" s="153" t="str">
        <f t="shared" si="427"/>
        <v/>
      </c>
      <c r="EA578" s="19" t="str">
        <f t="shared" si="428"/>
        <v/>
      </c>
      <c r="EB578" s="153" t="str">
        <f t="shared" si="429"/>
        <v/>
      </c>
      <c r="EC578" s="19" t="str">
        <f t="shared" si="430"/>
        <v/>
      </c>
      <c r="ED578" s="153" t="str">
        <f t="shared" si="431"/>
        <v/>
      </c>
      <c r="EE578" s="19" t="str">
        <f t="shared" si="432"/>
        <v/>
      </c>
      <c r="EF578" s="153" t="str">
        <f t="shared" si="433"/>
        <v/>
      </c>
      <c r="EG578" s="19" t="str">
        <f t="shared" si="434"/>
        <v/>
      </c>
      <c r="EH578" s="153" t="str">
        <f t="shared" si="435"/>
        <v/>
      </c>
      <c r="EI578" s="19" t="str">
        <f t="shared" si="436"/>
        <v/>
      </c>
      <c r="EJ578" s="153" t="str">
        <f t="shared" si="437"/>
        <v/>
      </c>
      <c r="EK578" s="19" t="str">
        <f t="shared" si="438"/>
        <v/>
      </c>
      <c r="EL578" s="153" t="str">
        <f t="shared" si="439"/>
        <v/>
      </c>
      <c r="EM578" s="19" t="str">
        <f t="shared" si="440"/>
        <v/>
      </c>
      <c r="EN578" s="153" t="str">
        <f t="shared" si="441"/>
        <v/>
      </c>
      <c r="EO578" s="19" t="str">
        <f t="shared" si="442"/>
        <v/>
      </c>
      <c r="EP578" s="153" t="str">
        <f t="shared" si="443"/>
        <v/>
      </c>
      <c r="EQ578" s="19" t="str">
        <f t="shared" si="444"/>
        <v/>
      </c>
      <c r="ER578" s="153" t="str">
        <f t="shared" si="445"/>
        <v/>
      </c>
      <c r="ES578" s="19" t="str">
        <f t="shared" si="446"/>
        <v/>
      </c>
      <c r="ET578" s="153" t="str">
        <f t="shared" si="447"/>
        <v/>
      </c>
    </row>
    <row r="579" spans="1:150" x14ac:dyDescent="0.25">
      <c r="A579" s="31"/>
      <c r="B579" s="91" t="str">
        <f t="shared" si="448"/>
        <v/>
      </c>
      <c r="C579" s="20" t="str">
        <f t="shared" si="408"/>
        <v/>
      </c>
      <c r="D579" s="97" t="str">
        <f t="shared" si="409"/>
        <v/>
      </c>
      <c r="E579" s="62" t="str">
        <f t="shared" si="449"/>
        <v/>
      </c>
      <c r="F579" s="31"/>
      <c r="G579" s="282"/>
      <c r="H579" s="283"/>
      <c r="I579" s="284"/>
      <c r="J579" s="285"/>
      <c r="K579" s="286"/>
      <c r="L579" s="287"/>
      <c r="M579" s="288"/>
      <c r="N579" s="287"/>
      <c r="O579" s="288"/>
      <c r="P579" s="287"/>
      <c r="Q579" s="288"/>
      <c r="R579" s="287"/>
      <c r="S579" s="288"/>
      <c r="T579" s="287"/>
      <c r="U579" s="288"/>
      <c r="V579" s="287"/>
      <c r="W579" s="288"/>
      <c r="X579" s="287"/>
      <c r="Y579" s="288"/>
      <c r="Z579" s="287"/>
      <c r="AA579" s="288"/>
      <c r="AB579" s="287"/>
      <c r="AC579" s="288"/>
      <c r="AD579" s="287"/>
      <c r="AE579" s="288"/>
      <c r="AF579" s="287"/>
      <c r="AG579" s="288"/>
      <c r="AH579" s="287"/>
      <c r="AI579" s="288"/>
      <c r="AJ579" s="287"/>
      <c r="AK579" s="288"/>
      <c r="AL579" s="287"/>
      <c r="AM579" s="288"/>
      <c r="AN579" s="287"/>
      <c r="AO579" s="288"/>
      <c r="AP579" s="287"/>
      <c r="AQ579" s="288"/>
      <c r="AR579" s="287"/>
      <c r="AS579" s="288"/>
      <c r="AT579" s="287"/>
      <c r="AU579" s="288"/>
      <c r="AV579" s="287"/>
      <c r="AW579" s="288"/>
      <c r="AX579" s="287"/>
      <c r="AY579" s="31"/>
      <c r="BA579" s="76" t="str">
        <f t="shared" si="450"/>
        <v/>
      </c>
      <c r="BC579" s="76" t="str">
        <f>IF('Stock List'!$K579="", "", 'Stock List'!$K579)</f>
        <v/>
      </c>
      <c r="BE579" s="106">
        <f>IFERROR(ROUND(((INDEX('Stock List'!$M$11:$M$1010, MATCH(L579, 'Stock List'!$K$11:$K$1010, 0))/INDEX('Stock List'!$L$11:$L$1010, MATCH(L579, 'Stock List'!$K$11:$K$1010, 0)))*K579), 2), 0)</f>
        <v>0</v>
      </c>
      <c r="BF579" s="20"/>
      <c r="BG579" s="20">
        <f>IFERROR(ROUND(((INDEX('Stock List'!$M$11:$M$1010, MATCH(N579, 'Stock List'!$K$11:$K$1010, 0))/INDEX('Stock List'!$L$11:$L$1010, MATCH(N579, 'Stock List'!$K$11:$K$1010, 0)))*M579), 2), 0)</f>
        <v>0</v>
      </c>
      <c r="BH579" s="20"/>
      <c r="BI579" s="20">
        <f>IFERROR(ROUND(((INDEX('Stock List'!$M$11:$M$1010, MATCH(P579, 'Stock List'!$K$11:$K$1010, 0))/INDEX('Stock List'!$L$11:$L$1010, MATCH(P579, 'Stock List'!$K$11:$K$1010, 0)))*O579), 2), 0)</f>
        <v>0</v>
      </c>
      <c r="BJ579" s="20"/>
      <c r="BK579" s="20">
        <f>IFERROR(ROUND(((INDEX('Stock List'!$M$11:$M$1010, MATCH(R579, 'Stock List'!$K$11:$K$1010, 0))/INDEX('Stock List'!$L$11:$L$1010, MATCH(R579, 'Stock List'!$K$11:$K$1010, 0)))*Q579), 2), 0)</f>
        <v>0</v>
      </c>
      <c r="BL579" s="20"/>
      <c r="BM579" s="20">
        <f>IFERROR(ROUND(((INDEX('Stock List'!$M$11:$M$1010, MATCH(T579, 'Stock List'!$K$11:$K$1010, 0))/INDEX('Stock List'!$L$11:$L$1010, MATCH(T579, 'Stock List'!$K$11:$K$1010, 0)))*S579), 2), 0)</f>
        <v>0</v>
      </c>
      <c r="BN579" s="20"/>
      <c r="BO579" s="20">
        <f>IFERROR(ROUND(((INDEX('Stock List'!$M$11:$M$1010, MATCH(V579, 'Stock List'!$K$11:$K$1010, 0))/INDEX('Stock List'!$L$11:$L$1010, MATCH(V579, 'Stock List'!$K$11:$K$1010, 0)))*U579), 2), 0)</f>
        <v>0</v>
      </c>
      <c r="BP579" s="20"/>
      <c r="BQ579" s="20">
        <f>IFERROR(ROUND(((INDEX('Stock List'!$M$11:$M$1010, MATCH(X579, 'Stock List'!$K$11:$K$1010, 0))/INDEX('Stock List'!$L$11:$L$1010, MATCH(X579, 'Stock List'!$K$11:$K$1010, 0)))*W579), 2), 0)</f>
        <v>0</v>
      </c>
      <c r="BR579" s="20"/>
      <c r="BS579" s="20">
        <f>IFERROR(ROUND(((INDEX('Stock List'!$M$11:$M$1010, MATCH(Z579, 'Stock List'!$K$11:$K$1010, 0))/INDEX('Stock List'!$L$11:$L$1010, MATCH(Z579, 'Stock List'!$K$11:$K$1010, 0)))*Y579), 2), 0)</f>
        <v>0</v>
      </c>
      <c r="BT579" s="20"/>
      <c r="BU579" s="20">
        <f>IFERROR(ROUND(((INDEX('Stock List'!$M$11:$M$1010, MATCH(AB579, 'Stock List'!$K$11:$K$1010, 0))/INDEX('Stock List'!$L$11:$L$1010, MATCH(AB579, 'Stock List'!$K$11:$K$1010, 0)))*AA579), 2), 0)</f>
        <v>0</v>
      </c>
      <c r="BV579" s="20"/>
      <c r="BW579" s="20">
        <f>IFERROR(ROUND(((INDEX('Stock List'!$M$11:$M$1010, MATCH(AD579, 'Stock List'!$K$11:$K$1010, 0))/INDEX('Stock List'!$L$11:$L$1010, MATCH(AD579, 'Stock List'!$K$11:$K$1010, 0)))*AC579), 2), 0)</f>
        <v>0</v>
      </c>
      <c r="BX579" s="20"/>
      <c r="BY579" s="20">
        <f>IFERROR(ROUND(((INDEX('Stock List'!$M$11:$M$1010, MATCH(AF579, 'Stock List'!$K$11:$K$1010, 0))/INDEX('Stock List'!$L$11:$L$1010, MATCH(AF579, 'Stock List'!$K$11:$K$1010, 0)))*AE579), 2), 0)</f>
        <v>0</v>
      </c>
      <c r="BZ579" s="20"/>
      <c r="CA579" s="20">
        <f>IFERROR(ROUND(((INDEX('Stock List'!$M$11:$M$1010, MATCH(AH579, 'Stock List'!$K$11:$K$1010, 0))/INDEX('Stock List'!$L$11:$L$1010, MATCH(AH579, 'Stock List'!$K$11:$K$1010, 0)))*AG579), 2), 0)</f>
        <v>0</v>
      </c>
      <c r="CB579" s="20"/>
      <c r="CC579" s="20">
        <f>IFERROR(ROUND(((INDEX('Stock List'!$M$11:$M$1010, MATCH(AJ579, 'Stock List'!$K$11:$K$1010, 0))/INDEX('Stock List'!$L$11:$L$1010, MATCH(AJ579, 'Stock List'!$K$11:$K$1010, 0)))*AI579), 2), 0)</f>
        <v>0</v>
      </c>
      <c r="CD579" s="20"/>
      <c r="CE579" s="20">
        <f>IFERROR(ROUND(((INDEX('Stock List'!$M$11:$M$1010, MATCH(AL579, 'Stock List'!$K$11:$K$1010, 0))/INDEX('Stock List'!$L$11:$L$1010, MATCH(AL579, 'Stock List'!$K$11:$K$1010, 0)))*AK579), 2), 0)</f>
        <v>0</v>
      </c>
      <c r="CF579" s="20"/>
      <c r="CG579" s="20">
        <f>IFERROR(ROUND(((INDEX('Stock List'!$M$11:$M$1010, MATCH(AN579, 'Stock List'!$K$11:$K$1010, 0))/INDEX('Stock List'!$L$11:$L$1010, MATCH(AN579, 'Stock List'!$K$11:$K$1010, 0)))*AM579), 2), 0)</f>
        <v>0</v>
      </c>
      <c r="CH579" s="20"/>
      <c r="CI579" s="20">
        <f>IFERROR(ROUND(((INDEX('Stock List'!$M$11:$M$1010, MATCH(AP579, 'Stock List'!$K$11:$K$1010, 0))/INDEX('Stock List'!$L$11:$L$1010, MATCH(AP579, 'Stock List'!$K$11:$K$1010, 0)))*AO579), 2), 0)</f>
        <v>0</v>
      </c>
      <c r="CJ579" s="20"/>
      <c r="CK579" s="20">
        <f>IFERROR(ROUND(((INDEX('Stock List'!$M$11:$M$1010, MATCH(AR579, 'Stock List'!$K$11:$K$1010, 0))/INDEX('Stock List'!$L$11:$L$1010, MATCH(AR579, 'Stock List'!$K$11:$K$1010, 0)))*AQ579), 2), 0)</f>
        <v>0</v>
      </c>
      <c r="CL579" s="20"/>
      <c r="CM579" s="20">
        <f>IFERROR(ROUND(((INDEX('Stock List'!$M$11:$M$1010, MATCH(AT579, 'Stock List'!$K$11:$K$1010, 0))/INDEX('Stock List'!$L$11:$L$1010, MATCH(AT579, 'Stock List'!$K$11:$K$1010, 0)))*AS579), 2), 0)</f>
        <v>0</v>
      </c>
      <c r="CN579" s="20"/>
      <c r="CO579" s="20">
        <f>IFERROR(ROUND(((INDEX('Stock List'!$M$11:$M$1010, MATCH(AV579, 'Stock List'!$K$11:$K$1010, 0))/INDEX('Stock List'!$L$11:$L$1010, MATCH(AV579, 'Stock List'!$K$11:$K$1010, 0)))*AU579), 2), 0)</f>
        <v>0</v>
      </c>
      <c r="CP579" s="20"/>
      <c r="CQ579" s="20">
        <f>IFERROR(ROUND(((INDEX('Stock List'!$M$11:$M$1010, MATCH(AX579, 'Stock List'!$K$11:$K$1010, 0))/INDEX('Stock List'!$L$11:$L$1010, MATCH(AX579, 'Stock List'!$K$11:$K$1010, 0)))*AW579), 2), 0)</f>
        <v>0</v>
      </c>
      <c r="CR579" s="22"/>
      <c r="CT579" s="106" t="str">
        <f t="shared" si="451"/>
        <v/>
      </c>
      <c r="CU579" s="22" t="str">
        <f t="shared" si="452"/>
        <v/>
      </c>
      <c r="CX579" s="106" t="str">
        <f t="shared" si="453"/>
        <v/>
      </c>
      <c r="CY579" s="20" t="str">
        <f t="shared" si="454"/>
        <v/>
      </c>
      <c r="CZ579" s="22" t="str">
        <f t="shared" si="455"/>
        <v/>
      </c>
      <c r="DB579" s="76" t="str">
        <f>IF($H579="", "", COUNTIF($G$11:$G$1010, "&gt;"&amp;$G579)+1+COUNTIF($G$11:$G579, $G579)-1)</f>
        <v/>
      </c>
      <c r="DC579" s="76" t="str">
        <f>IF($H579="", "", COUNTIF($CZ$11:$CZ$1010, "&gt;"&amp;$CZ579)+1+COUNTIF($CZ$11:$CZ579, $CZ579)-1)</f>
        <v/>
      </c>
      <c r="DE579" s="147" t="str">
        <f t="shared" si="456"/>
        <v/>
      </c>
      <c r="DF579" s="148"/>
      <c r="DG579" s="19" t="str">
        <f t="shared" si="457"/>
        <v/>
      </c>
      <c r="DH579" s="153" t="str">
        <f t="shared" si="458"/>
        <v/>
      </c>
      <c r="DI579" s="19" t="str">
        <f t="shared" si="410"/>
        <v/>
      </c>
      <c r="DJ579" s="153" t="str">
        <f t="shared" si="411"/>
        <v/>
      </c>
      <c r="DK579" s="19" t="str">
        <f t="shared" si="412"/>
        <v/>
      </c>
      <c r="DL579" s="153" t="str">
        <f t="shared" si="413"/>
        <v/>
      </c>
      <c r="DM579" s="19" t="str">
        <f t="shared" si="414"/>
        <v/>
      </c>
      <c r="DN579" s="153" t="str">
        <f t="shared" si="415"/>
        <v/>
      </c>
      <c r="DO579" s="19" t="str">
        <f t="shared" si="416"/>
        <v/>
      </c>
      <c r="DP579" s="153" t="str">
        <f t="shared" si="417"/>
        <v/>
      </c>
      <c r="DQ579" s="19" t="str">
        <f t="shared" si="418"/>
        <v/>
      </c>
      <c r="DR579" s="153" t="str">
        <f t="shared" si="419"/>
        <v/>
      </c>
      <c r="DS579" s="19" t="str">
        <f t="shared" si="420"/>
        <v/>
      </c>
      <c r="DT579" s="153" t="str">
        <f t="shared" si="421"/>
        <v/>
      </c>
      <c r="DU579" s="19" t="str">
        <f t="shared" si="422"/>
        <v/>
      </c>
      <c r="DV579" s="153" t="str">
        <f t="shared" si="423"/>
        <v/>
      </c>
      <c r="DW579" s="19" t="str">
        <f t="shared" si="424"/>
        <v/>
      </c>
      <c r="DX579" s="153" t="str">
        <f t="shared" si="425"/>
        <v/>
      </c>
      <c r="DY579" s="19" t="str">
        <f t="shared" si="426"/>
        <v/>
      </c>
      <c r="DZ579" s="153" t="str">
        <f t="shared" si="427"/>
        <v/>
      </c>
      <c r="EA579" s="19" t="str">
        <f t="shared" si="428"/>
        <v/>
      </c>
      <c r="EB579" s="153" t="str">
        <f t="shared" si="429"/>
        <v/>
      </c>
      <c r="EC579" s="19" t="str">
        <f t="shared" si="430"/>
        <v/>
      </c>
      <c r="ED579" s="153" t="str">
        <f t="shared" si="431"/>
        <v/>
      </c>
      <c r="EE579" s="19" t="str">
        <f t="shared" si="432"/>
        <v/>
      </c>
      <c r="EF579" s="153" t="str">
        <f t="shared" si="433"/>
        <v/>
      </c>
      <c r="EG579" s="19" t="str">
        <f t="shared" si="434"/>
        <v/>
      </c>
      <c r="EH579" s="153" t="str">
        <f t="shared" si="435"/>
        <v/>
      </c>
      <c r="EI579" s="19" t="str">
        <f t="shared" si="436"/>
        <v/>
      </c>
      <c r="EJ579" s="153" t="str">
        <f t="shared" si="437"/>
        <v/>
      </c>
      <c r="EK579" s="19" t="str">
        <f t="shared" si="438"/>
        <v/>
      </c>
      <c r="EL579" s="153" t="str">
        <f t="shared" si="439"/>
        <v/>
      </c>
      <c r="EM579" s="19" t="str">
        <f t="shared" si="440"/>
        <v/>
      </c>
      <c r="EN579" s="153" t="str">
        <f t="shared" si="441"/>
        <v/>
      </c>
      <c r="EO579" s="19" t="str">
        <f t="shared" si="442"/>
        <v/>
      </c>
      <c r="EP579" s="153" t="str">
        <f t="shared" si="443"/>
        <v/>
      </c>
      <c r="EQ579" s="19" t="str">
        <f t="shared" si="444"/>
        <v/>
      </c>
      <c r="ER579" s="153" t="str">
        <f t="shared" si="445"/>
        <v/>
      </c>
      <c r="ES579" s="19" t="str">
        <f t="shared" si="446"/>
        <v/>
      </c>
      <c r="ET579" s="153" t="str">
        <f t="shared" si="447"/>
        <v/>
      </c>
    </row>
    <row r="580" spans="1:150" x14ac:dyDescent="0.25">
      <c r="A580" s="31"/>
      <c r="B580" s="91" t="str">
        <f t="shared" si="448"/>
        <v/>
      </c>
      <c r="C580" s="20" t="str">
        <f t="shared" si="408"/>
        <v/>
      </c>
      <c r="D580" s="97" t="str">
        <f t="shared" si="409"/>
        <v/>
      </c>
      <c r="E580" s="62" t="str">
        <f t="shared" si="449"/>
        <v/>
      </c>
      <c r="F580" s="31"/>
      <c r="G580" s="282"/>
      <c r="H580" s="283"/>
      <c r="I580" s="284"/>
      <c r="J580" s="285"/>
      <c r="K580" s="286"/>
      <c r="L580" s="287"/>
      <c r="M580" s="288"/>
      <c r="N580" s="287"/>
      <c r="O580" s="288"/>
      <c r="P580" s="287"/>
      <c r="Q580" s="288"/>
      <c r="R580" s="287"/>
      <c r="S580" s="288"/>
      <c r="T580" s="287"/>
      <c r="U580" s="288"/>
      <c r="V580" s="287"/>
      <c r="W580" s="288"/>
      <c r="X580" s="287"/>
      <c r="Y580" s="288"/>
      <c r="Z580" s="287"/>
      <c r="AA580" s="288"/>
      <c r="AB580" s="287"/>
      <c r="AC580" s="288"/>
      <c r="AD580" s="287"/>
      <c r="AE580" s="288"/>
      <c r="AF580" s="287"/>
      <c r="AG580" s="288"/>
      <c r="AH580" s="287"/>
      <c r="AI580" s="288"/>
      <c r="AJ580" s="287"/>
      <c r="AK580" s="288"/>
      <c r="AL580" s="287"/>
      <c r="AM580" s="288"/>
      <c r="AN580" s="287"/>
      <c r="AO580" s="288"/>
      <c r="AP580" s="287"/>
      <c r="AQ580" s="288"/>
      <c r="AR580" s="287"/>
      <c r="AS580" s="288"/>
      <c r="AT580" s="287"/>
      <c r="AU580" s="288"/>
      <c r="AV580" s="287"/>
      <c r="AW580" s="288"/>
      <c r="AX580" s="287"/>
      <c r="AY580" s="31"/>
      <c r="BA580" s="76" t="str">
        <f t="shared" si="450"/>
        <v/>
      </c>
      <c r="BC580" s="76" t="str">
        <f>IF('Stock List'!$K580="", "", 'Stock List'!$K580)</f>
        <v/>
      </c>
      <c r="BE580" s="106">
        <f>IFERROR(ROUND(((INDEX('Stock List'!$M$11:$M$1010, MATCH(L580, 'Stock List'!$K$11:$K$1010, 0))/INDEX('Stock List'!$L$11:$L$1010, MATCH(L580, 'Stock List'!$K$11:$K$1010, 0)))*K580), 2), 0)</f>
        <v>0</v>
      </c>
      <c r="BF580" s="20"/>
      <c r="BG580" s="20">
        <f>IFERROR(ROUND(((INDEX('Stock List'!$M$11:$M$1010, MATCH(N580, 'Stock List'!$K$11:$K$1010, 0))/INDEX('Stock List'!$L$11:$L$1010, MATCH(N580, 'Stock List'!$K$11:$K$1010, 0)))*M580), 2), 0)</f>
        <v>0</v>
      </c>
      <c r="BH580" s="20"/>
      <c r="BI580" s="20">
        <f>IFERROR(ROUND(((INDEX('Stock List'!$M$11:$M$1010, MATCH(P580, 'Stock List'!$K$11:$K$1010, 0))/INDEX('Stock List'!$L$11:$L$1010, MATCH(P580, 'Stock List'!$K$11:$K$1010, 0)))*O580), 2), 0)</f>
        <v>0</v>
      </c>
      <c r="BJ580" s="20"/>
      <c r="BK580" s="20">
        <f>IFERROR(ROUND(((INDEX('Stock List'!$M$11:$M$1010, MATCH(R580, 'Stock List'!$K$11:$K$1010, 0))/INDEX('Stock List'!$L$11:$L$1010, MATCH(R580, 'Stock List'!$K$11:$K$1010, 0)))*Q580), 2), 0)</f>
        <v>0</v>
      </c>
      <c r="BL580" s="20"/>
      <c r="BM580" s="20">
        <f>IFERROR(ROUND(((INDEX('Stock List'!$M$11:$M$1010, MATCH(T580, 'Stock List'!$K$11:$K$1010, 0))/INDEX('Stock List'!$L$11:$L$1010, MATCH(T580, 'Stock List'!$K$11:$K$1010, 0)))*S580), 2), 0)</f>
        <v>0</v>
      </c>
      <c r="BN580" s="20"/>
      <c r="BO580" s="20">
        <f>IFERROR(ROUND(((INDEX('Stock List'!$M$11:$M$1010, MATCH(V580, 'Stock List'!$K$11:$K$1010, 0))/INDEX('Stock List'!$L$11:$L$1010, MATCH(V580, 'Stock List'!$K$11:$K$1010, 0)))*U580), 2), 0)</f>
        <v>0</v>
      </c>
      <c r="BP580" s="20"/>
      <c r="BQ580" s="20">
        <f>IFERROR(ROUND(((INDEX('Stock List'!$M$11:$M$1010, MATCH(X580, 'Stock List'!$K$11:$K$1010, 0))/INDEX('Stock List'!$L$11:$L$1010, MATCH(X580, 'Stock List'!$K$11:$K$1010, 0)))*W580), 2), 0)</f>
        <v>0</v>
      </c>
      <c r="BR580" s="20"/>
      <c r="BS580" s="20">
        <f>IFERROR(ROUND(((INDEX('Stock List'!$M$11:$M$1010, MATCH(Z580, 'Stock List'!$K$11:$K$1010, 0))/INDEX('Stock List'!$L$11:$L$1010, MATCH(Z580, 'Stock List'!$K$11:$K$1010, 0)))*Y580), 2), 0)</f>
        <v>0</v>
      </c>
      <c r="BT580" s="20"/>
      <c r="BU580" s="20">
        <f>IFERROR(ROUND(((INDEX('Stock List'!$M$11:$M$1010, MATCH(AB580, 'Stock List'!$K$11:$K$1010, 0))/INDEX('Stock List'!$L$11:$L$1010, MATCH(AB580, 'Stock List'!$K$11:$K$1010, 0)))*AA580), 2), 0)</f>
        <v>0</v>
      </c>
      <c r="BV580" s="20"/>
      <c r="BW580" s="20">
        <f>IFERROR(ROUND(((INDEX('Stock List'!$M$11:$M$1010, MATCH(AD580, 'Stock List'!$K$11:$K$1010, 0))/INDEX('Stock List'!$L$11:$L$1010, MATCH(AD580, 'Stock List'!$K$11:$K$1010, 0)))*AC580), 2), 0)</f>
        <v>0</v>
      </c>
      <c r="BX580" s="20"/>
      <c r="BY580" s="20">
        <f>IFERROR(ROUND(((INDEX('Stock List'!$M$11:$M$1010, MATCH(AF580, 'Stock List'!$K$11:$K$1010, 0))/INDEX('Stock List'!$L$11:$L$1010, MATCH(AF580, 'Stock List'!$K$11:$K$1010, 0)))*AE580), 2), 0)</f>
        <v>0</v>
      </c>
      <c r="BZ580" s="20"/>
      <c r="CA580" s="20">
        <f>IFERROR(ROUND(((INDEX('Stock List'!$M$11:$M$1010, MATCH(AH580, 'Stock List'!$K$11:$K$1010, 0))/INDEX('Stock List'!$L$11:$L$1010, MATCH(AH580, 'Stock List'!$K$11:$K$1010, 0)))*AG580), 2), 0)</f>
        <v>0</v>
      </c>
      <c r="CB580" s="20"/>
      <c r="CC580" s="20">
        <f>IFERROR(ROUND(((INDEX('Stock List'!$M$11:$M$1010, MATCH(AJ580, 'Stock List'!$K$11:$K$1010, 0))/INDEX('Stock List'!$L$11:$L$1010, MATCH(AJ580, 'Stock List'!$K$11:$K$1010, 0)))*AI580), 2), 0)</f>
        <v>0</v>
      </c>
      <c r="CD580" s="20"/>
      <c r="CE580" s="20">
        <f>IFERROR(ROUND(((INDEX('Stock List'!$M$11:$M$1010, MATCH(AL580, 'Stock List'!$K$11:$K$1010, 0))/INDEX('Stock List'!$L$11:$L$1010, MATCH(AL580, 'Stock List'!$K$11:$K$1010, 0)))*AK580), 2), 0)</f>
        <v>0</v>
      </c>
      <c r="CF580" s="20"/>
      <c r="CG580" s="20">
        <f>IFERROR(ROUND(((INDEX('Stock List'!$M$11:$M$1010, MATCH(AN580, 'Stock List'!$K$11:$K$1010, 0))/INDEX('Stock List'!$L$11:$L$1010, MATCH(AN580, 'Stock List'!$K$11:$K$1010, 0)))*AM580), 2), 0)</f>
        <v>0</v>
      </c>
      <c r="CH580" s="20"/>
      <c r="CI580" s="20">
        <f>IFERROR(ROUND(((INDEX('Stock List'!$M$11:$M$1010, MATCH(AP580, 'Stock List'!$K$11:$K$1010, 0))/INDEX('Stock List'!$L$11:$L$1010, MATCH(AP580, 'Stock List'!$K$11:$K$1010, 0)))*AO580), 2), 0)</f>
        <v>0</v>
      </c>
      <c r="CJ580" s="20"/>
      <c r="CK580" s="20">
        <f>IFERROR(ROUND(((INDEX('Stock List'!$M$11:$M$1010, MATCH(AR580, 'Stock List'!$K$11:$K$1010, 0))/INDEX('Stock List'!$L$11:$L$1010, MATCH(AR580, 'Stock List'!$K$11:$K$1010, 0)))*AQ580), 2), 0)</f>
        <v>0</v>
      </c>
      <c r="CL580" s="20"/>
      <c r="CM580" s="20">
        <f>IFERROR(ROUND(((INDEX('Stock List'!$M$11:$M$1010, MATCH(AT580, 'Stock List'!$K$11:$K$1010, 0))/INDEX('Stock List'!$L$11:$L$1010, MATCH(AT580, 'Stock List'!$K$11:$K$1010, 0)))*AS580), 2), 0)</f>
        <v>0</v>
      </c>
      <c r="CN580" s="20"/>
      <c r="CO580" s="20">
        <f>IFERROR(ROUND(((INDEX('Stock List'!$M$11:$M$1010, MATCH(AV580, 'Stock List'!$K$11:$K$1010, 0))/INDEX('Stock List'!$L$11:$L$1010, MATCH(AV580, 'Stock List'!$K$11:$K$1010, 0)))*AU580), 2), 0)</f>
        <v>0</v>
      </c>
      <c r="CP580" s="20"/>
      <c r="CQ580" s="20">
        <f>IFERROR(ROUND(((INDEX('Stock List'!$M$11:$M$1010, MATCH(AX580, 'Stock List'!$K$11:$K$1010, 0))/INDEX('Stock List'!$L$11:$L$1010, MATCH(AX580, 'Stock List'!$K$11:$K$1010, 0)))*AW580), 2), 0)</f>
        <v>0</v>
      </c>
      <c r="CR580" s="22"/>
      <c r="CT580" s="106" t="str">
        <f t="shared" si="451"/>
        <v/>
      </c>
      <c r="CU580" s="22" t="str">
        <f t="shared" si="452"/>
        <v/>
      </c>
      <c r="CX580" s="106" t="str">
        <f t="shared" si="453"/>
        <v/>
      </c>
      <c r="CY580" s="20" t="str">
        <f t="shared" si="454"/>
        <v/>
      </c>
      <c r="CZ580" s="22" t="str">
        <f t="shared" si="455"/>
        <v/>
      </c>
      <c r="DB580" s="76" t="str">
        <f>IF($H580="", "", COUNTIF($G$11:$G$1010, "&gt;"&amp;$G580)+1+COUNTIF($G$11:$G580, $G580)-1)</f>
        <v/>
      </c>
      <c r="DC580" s="76" t="str">
        <f>IF($H580="", "", COUNTIF($CZ$11:$CZ$1010, "&gt;"&amp;$CZ580)+1+COUNTIF($CZ$11:$CZ580, $CZ580)-1)</f>
        <v/>
      </c>
      <c r="DE580" s="147" t="str">
        <f t="shared" si="456"/>
        <v/>
      </c>
      <c r="DF580" s="148"/>
      <c r="DG580" s="19" t="str">
        <f t="shared" si="457"/>
        <v/>
      </c>
      <c r="DH580" s="153" t="str">
        <f t="shared" si="458"/>
        <v/>
      </c>
      <c r="DI580" s="19" t="str">
        <f t="shared" si="410"/>
        <v/>
      </c>
      <c r="DJ580" s="153" t="str">
        <f t="shared" si="411"/>
        <v/>
      </c>
      <c r="DK580" s="19" t="str">
        <f t="shared" si="412"/>
        <v/>
      </c>
      <c r="DL580" s="153" t="str">
        <f t="shared" si="413"/>
        <v/>
      </c>
      <c r="DM580" s="19" t="str">
        <f t="shared" si="414"/>
        <v/>
      </c>
      <c r="DN580" s="153" t="str">
        <f t="shared" si="415"/>
        <v/>
      </c>
      <c r="DO580" s="19" t="str">
        <f t="shared" si="416"/>
        <v/>
      </c>
      <c r="DP580" s="153" t="str">
        <f t="shared" si="417"/>
        <v/>
      </c>
      <c r="DQ580" s="19" t="str">
        <f t="shared" si="418"/>
        <v/>
      </c>
      <c r="DR580" s="153" t="str">
        <f t="shared" si="419"/>
        <v/>
      </c>
      <c r="DS580" s="19" t="str">
        <f t="shared" si="420"/>
        <v/>
      </c>
      <c r="DT580" s="153" t="str">
        <f t="shared" si="421"/>
        <v/>
      </c>
      <c r="DU580" s="19" t="str">
        <f t="shared" si="422"/>
        <v/>
      </c>
      <c r="DV580" s="153" t="str">
        <f t="shared" si="423"/>
        <v/>
      </c>
      <c r="DW580" s="19" t="str">
        <f t="shared" si="424"/>
        <v/>
      </c>
      <c r="DX580" s="153" t="str">
        <f t="shared" si="425"/>
        <v/>
      </c>
      <c r="DY580" s="19" t="str">
        <f t="shared" si="426"/>
        <v/>
      </c>
      <c r="DZ580" s="153" t="str">
        <f t="shared" si="427"/>
        <v/>
      </c>
      <c r="EA580" s="19" t="str">
        <f t="shared" si="428"/>
        <v/>
      </c>
      <c r="EB580" s="153" t="str">
        <f t="shared" si="429"/>
        <v/>
      </c>
      <c r="EC580" s="19" t="str">
        <f t="shared" si="430"/>
        <v/>
      </c>
      <c r="ED580" s="153" t="str">
        <f t="shared" si="431"/>
        <v/>
      </c>
      <c r="EE580" s="19" t="str">
        <f t="shared" si="432"/>
        <v/>
      </c>
      <c r="EF580" s="153" t="str">
        <f t="shared" si="433"/>
        <v/>
      </c>
      <c r="EG580" s="19" t="str">
        <f t="shared" si="434"/>
        <v/>
      </c>
      <c r="EH580" s="153" t="str">
        <f t="shared" si="435"/>
        <v/>
      </c>
      <c r="EI580" s="19" t="str">
        <f t="shared" si="436"/>
        <v/>
      </c>
      <c r="EJ580" s="153" t="str">
        <f t="shared" si="437"/>
        <v/>
      </c>
      <c r="EK580" s="19" t="str">
        <f t="shared" si="438"/>
        <v/>
      </c>
      <c r="EL580" s="153" t="str">
        <f t="shared" si="439"/>
        <v/>
      </c>
      <c r="EM580" s="19" t="str">
        <f t="shared" si="440"/>
        <v/>
      </c>
      <c r="EN580" s="153" t="str">
        <f t="shared" si="441"/>
        <v/>
      </c>
      <c r="EO580" s="19" t="str">
        <f t="shared" si="442"/>
        <v/>
      </c>
      <c r="EP580" s="153" t="str">
        <f t="shared" si="443"/>
        <v/>
      </c>
      <c r="EQ580" s="19" t="str">
        <f t="shared" si="444"/>
        <v/>
      </c>
      <c r="ER580" s="153" t="str">
        <f t="shared" si="445"/>
        <v/>
      </c>
      <c r="ES580" s="19" t="str">
        <f t="shared" si="446"/>
        <v/>
      </c>
      <c r="ET580" s="153" t="str">
        <f t="shared" si="447"/>
        <v/>
      </c>
    </row>
    <row r="581" spans="1:150" x14ac:dyDescent="0.25">
      <c r="A581" s="31"/>
      <c r="B581" s="91" t="str">
        <f t="shared" si="448"/>
        <v/>
      </c>
      <c r="C581" s="20" t="str">
        <f t="shared" si="408"/>
        <v/>
      </c>
      <c r="D581" s="97" t="str">
        <f t="shared" si="409"/>
        <v/>
      </c>
      <c r="E581" s="62" t="str">
        <f t="shared" si="449"/>
        <v/>
      </c>
      <c r="F581" s="31"/>
      <c r="G581" s="282"/>
      <c r="H581" s="283"/>
      <c r="I581" s="284"/>
      <c r="J581" s="285"/>
      <c r="K581" s="286"/>
      <c r="L581" s="287"/>
      <c r="M581" s="288"/>
      <c r="N581" s="287"/>
      <c r="O581" s="288"/>
      <c r="P581" s="287"/>
      <c r="Q581" s="288"/>
      <c r="R581" s="287"/>
      <c r="S581" s="288"/>
      <c r="T581" s="287"/>
      <c r="U581" s="288"/>
      <c r="V581" s="287"/>
      <c r="W581" s="288"/>
      <c r="X581" s="287"/>
      <c r="Y581" s="288"/>
      <c r="Z581" s="287"/>
      <c r="AA581" s="288"/>
      <c r="AB581" s="287"/>
      <c r="AC581" s="288"/>
      <c r="AD581" s="287"/>
      <c r="AE581" s="288"/>
      <c r="AF581" s="287"/>
      <c r="AG581" s="288"/>
      <c r="AH581" s="287"/>
      <c r="AI581" s="288"/>
      <c r="AJ581" s="287"/>
      <c r="AK581" s="288"/>
      <c r="AL581" s="287"/>
      <c r="AM581" s="288"/>
      <c r="AN581" s="287"/>
      <c r="AO581" s="288"/>
      <c r="AP581" s="287"/>
      <c r="AQ581" s="288"/>
      <c r="AR581" s="287"/>
      <c r="AS581" s="288"/>
      <c r="AT581" s="287"/>
      <c r="AU581" s="288"/>
      <c r="AV581" s="287"/>
      <c r="AW581" s="288"/>
      <c r="AX581" s="287"/>
      <c r="AY581" s="31"/>
      <c r="BA581" s="76" t="str">
        <f t="shared" si="450"/>
        <v/>
      </c>
      <c r="BC581" s="76" t="str">
        <f>IF('Stock List'!$K581="", "", 'Stock List'!$K581)</f>
        <v/>
      </c>
      <c r="BE581" s="106">
        <f>IFERROR(ROUND(((INDEX('Stock List'!$M$11:$M$1010, MATCH(L581, 'Stock List'!$K$11:$K$1010, 0))/INDEX('Stock List'!$L$11:$L$1010, MATCH(L581, 'Stock List'!$K$11:$K$1010, 0)))*K581), 2), 0)</f>
        <v>0</v>
      </c>
      <c r="BF581" s="20"/>
      <c r="BG581" s="20">
        <f>IFERROR(ROUND(((INDEX('Stock List'!$M$11:$M$1010, MATCH(N581, 'Stock List'!$K$11:$K$1010, 0))/INDEX('Stock List'!$L$11:$L$1010, MATCH(N581, 'Stock List'!$K$11:$K$1010, 0)))*M581), 2), 0)</f>
        <v>0</v>
      </c>
      <c r="BH581" s="20"/>
      <c r="BI581" s="20">
        <f>IFERROR(ROUND(((INDEX('Stock List'!$M$11:$M$1010, MATCH(P581, 'Stock List'!$K$11:$K$1010, 0))/INDEX('Stock List'!$L$11:$L$1010, MATCH(P581, 'Stock List'!$K$11:$K$1010, 0)))*O581), 2), 0)</f>
        <v>0</v>
      </c>
      <c r="BJ581" s="20"/>
      <c r="BK581" s="20">
        <f>IFERROR(ROUND(((INDEX('Stock List'!$M$11:$M$1010, MATCH(R581, 'Stock List'!$K$11:$K$1010, 0))/INDEX('Stock List'!$L$11:$L$1010, MATCH(R581, 'Stock List'!$K$11:$K$1010, 0)))*Q581), 2), 0)</f>
        <v>0</v>
      </c>
      <c r="BL581" s="20"/>
      <c r="BM581" s="20">
        <f>IFERROR(ROUND(((INDEX('Stock List'!$M$11:$M$1010, MATCH(T581, 'Stock List'!$K$11:$K$1010, 0))/INDEX('Stock List'!$L$11:$L$1010, MATCH(T581, 'Stock List'!$K$11:$K$1010, 0)))*S581), 2), 0)</f>
        <v>0</v>
      </c>
      <c r="BN581" s="20"/>
      <c r="BO581" s="20">
        <f>IFERROR(ROUND(((INDEX('Stock List'!$M$11:$M$1010, MATCH(V581, 'Stock List'!$K$11:$K$1010, 0))/INDEX('Stock List'!$L$11:$L$1010, MATCH(V581, 'Stock List'!$K$11:$K$1010, 0)))*U581), 2), 0)</f>
        <v>0</v>
      </c>
      <c r="BP581" s="20"/>
      <c r="BQ581" s="20">
        <f>IFERROR(ROUND(((INDEX('Stock List'!$M$11:$M$1010, MATCH(X581, 'Stock List'!$K$11:$K$1010, 0))/INDEX('Stock List'!$L$11:$L$1010, MATCH(X581, 'Stock List'!$K$11:$K$1010, 0)))*W581), 2), 0)</f>
        <v>0</v>
      </c>
      <c r="BR581" s="20"/>
      <c r="BS581" s="20">
        <f>IFERROR(ROUND(((INDEX('Stock List'!$M$11:$M$1010, MATCH(Z581, 'Stock List'!$K$11:$K$1010, 0))/INDEX('Stock List'!$L$11:$L$1010, MATCH(Z581, 'Stock List'!$K$11:$K$1010, 0)))*Y581), 2), 0)</f>
        <v>0</v>
      </c>
      <c r="BT581" s="20"/>
      <c r="BU581" s="20">
        <f>IFERROR(ROUND(((INDEX('Stock List'!$M$11:$M$1010, MATCH(AB581, 'Stock List'!$K$11:$K$1010, 0))/INDEX('Stock List'!$L$11:$L$1010, MATCH(AB581, 'Stock List'!$K$11:$K$1010, 0)))*AA581), 2), 0)</f>
        <v>0</v>
      </c>
      <c r="BV581" s="20"/>
      <c r="BW581" s="20">
        <f>IFERROR(ROUND(((INDEX('Stock List'!$M$11:$M$1010, MATCH(AD581, 'Stock List'!$K$11:$K$1010, 0))/INDEX('Stock List'!$L$11:$L$1010, MATCH(AD581, 'Stock List'!$K$11:$K$1010, 0)))*AC581), 2), 0)</f>
        <v>0</v>
      </c>
      <c r="BX581" s="20"/>
      <c r="BY581" s="20">
        <f>IFERROR(ROUND(((INDEX('Stock List'!$M$11:$M$1010, MATCH(AF581, 'Stock List'!$K$11:$K$1010, 0))/INDEX('Stock List'!$L$11:$L$1010, MATCH(AF581, 'Stock List'!$K$11:$K$1010, 0)))*AE581), 2), 0)</f>
        <v>0</v>
      </c>
      <c r="BZ581" s="20"/>
      <c r="CA581" s="20">
        <f>IFERROR(ROUND(((INDEX('Stock List'!$M$11:$M$1010, MATCH(AH581, 'Stock List'!$K$11:$K$1010, 0))/INDEX('Stock List'!$L$11:$L$1010, MATCH(AH581, 'Stock List'!$K$11:$K$1010, 0)))*AG581), 2), 0)</f>
        <v>0</v>
      </c>
      <c r="CB581" s="20"/>
      <c r="CC581" s="20">
        <f>IFERROR(ROUND(((INDEX('Stock List'!$M$11:$M$1010, MATCH(AJ581, 'Stock List'!$K$11:$K$1010, 0))/INDEX('Stock List'!$L$11:$L$1010, MATCH(AJ581, 'Stock List'!$K$11:$K$1010, 0)))*AI581), 2), 0)</f>
        <v>0</v>
      </c>
      <c r="CD581" s="20"/>
      <c r="CE581" s="20">
        <f>IFERROR(ROUND(((INDEX('Stock List'!$M$11:$M$1010, MATCH(AL581, 'Stock List'!$K$11:$K$1010, 0))/INDEX('Stock List'!$L$11:$L$1010, MATCH(AL581, 'Stock List'!$K$11:$K$1010, 0)))*AK581), 2), 0)</f>
        <v>0</v>
      </c>
      <c r="CF581" s="20"/>
      <c r="CG581" s="20">
        <f>IFERROR(ROUND(((INDEX('Stock List'!$M$11:$M$1010, MATCH(AN581, 'Stock List'!$K$11:$K$1010, 0))/INDEX('Stock List'!$L$11:$L$1010, MATCH(AN581, 'Stock List'!$K$11:$K$1010, 0)))*AM581), 2), 0)</f>
        <v>0</v>
      </c>
      <c r="CH581" s="20"/>
      <c r="CI581" s="20">
        <f>IFERROR(ROUND(((INDEX('Stock List'!$M$11:$M$1010, MATCH(AP581, 'Stock List'!$K$11:$K$1010, 0))/INDEX('Stock List'!$L$11:$L$1010, MATCH(AP581, 'Stock List'!$K$11:$K$1010, 0)))*AO581), 2), 0)</f>
        <v>0</v>
      </c>
      <c r="CJ581" s="20"/>
      <c r="CK581" s="20">
        <f>IFERROR(ROUND(((INDEX('Stock List'!$M$11:$M$1010, MATCH(AR581, 'Stock List'!$K$11:$K$1010, 0))/INDEX('Stock List'!$L$11:$L$1010, MATCH(AR581, 'Stock List'!$K$11:$K$1010, 0)))*AQ581), 2), 0)</f>
        <v>0</v>
      </c>
      <c r="CL581" s="20"/>
      <c r="CM581" s="20">
        <f>IFERROR(ROUND(((INDEX('Stock List'!$M$11:$M$1010, MATCH(AT581, 'Stock List'!$K$11:$K$1010, 0))/INDEX('Stock List'!$L$11:$L$1010, MATCH(AT581, 'Stock List'!$K$11:$K$1010, 0)))*AS581), 2), 0)</f>
        <v>0</v>
      </c>
      <c r="CN581" s="20"/>
      <c r="CO581" s="20">
        <f>IFERROR(ROUND(((INDEX('Stock List'!$M$11:$M$1010, MATCH(AV581, 'Stock List'!$K$11:$K$1010, 0))/INDEX('Stock List'!$L$11:$L$1010, MATCH(AV581, 'Stock List'!$K$11:$K$1010, 0)))*AU581), 2), 0)</f>
        <v>0</v>
      </c>
      <c r="CP581" s="20"/>
      <c r="CQ581" s="20">
        <f>IFERROR(ROUND(((INDEX('Stock List'!$M$11:$M$1010, MATCH(AX581, 'Stock List'!$K$11:$K$1010, 0))/INDEX('Stock List'!$L$11:$L$1010, MATCH(AX581, 'Stock List'!$K$11:$K$1010, 0)))*AW581), 2), 0)</f>
        <v>0</v>
      </c>
      <c r="CR581" s="22"/>
      <c r="CT581" s="106" t="str">
        <f t="shared" si="451"/>
        <v/>
      </c>
      <c r="CU581" s="22" t="str">
        <f t="shared" si="452"/>
        <v/>
      </c>
      <c r="CX581" s="106" t="str">
        <f t="shared" si="453"/>
        <v/>
      </c>
      <c r="CY581" s="20" t="str">
        <f t="shared" si="454"/>
        <v/>
      </c>
      <c r="CZ581" s="22" t="str">
        <f t="shared" si="455"/>
        <v/>
      </c>
      <c r="DB581" s="76" t="str">
        <f>IF($H581="", "", COUNTIF($G$11:$G$1010, "&gt;"&amp;$G581)+1+COUNTIF($G$11:$G581, $G581)-1)</f>
        <v/>
      </c>
      <c r="DC581" s="76" t="str">
        <f>IF($H581="", "", COUNTIF($CZ$11:$CZ$1010, "&gt;"&amp;$CZ581)+1+COUNTIF($CZ$11:$CZ581, $CZ581)-1)</f>
        <v/>
      </c>
      <c r="DE581" s="147" t="str">
        <f t="shared" si="456"/>
        <v/>
      </c>
      <c r="DF581" s="148"/>
      <c r="DG581" s="19" t="str">
        <f t="shared" si="457"/>
        <v/>
      </c>
      <c r="DH581" s="153" t="str">
        <f t="shared" si="458"/>
        <v/>
      </c>
      <c r="DI581" s="19" t="str">
        <f t="shared" si="410"/>
        <v/>
      </c>
      <c r="DJ581" s="153" t="str">
        <f t="shared" si="411"/>
        <v/>
      </c>
      <c r="DK581" s="19" t="str">
        <f t="shared" si="412"/>
        <v/>
      </c>
      <c r="DL581" s="153" t="str">
        <f t="shared" si="413"/>
        <v/>
      </c>
      <c r="DM581" s="19" t="str">
        <f t="shared" si="414"/>
        <v/>
      </c>
      <c r="DN581" s="153" t="str">
        <f t="shared" si="415"/>
        <v/>
      </c>
      <c r="DO581" s="19" t="str">
        <f t="shared" si="416"/>
        <v/>
      </c>
      <c r="DP581" s="153" t="str">
        <f t="shared" si="417"/>
        <v/>
      </c>
      <c r="DQ581" s="19" t="str">
        <f t="shared" si="418"/>
        <v/>
      </c>
      <c r="DR581" s="153" t="str">
        <f t="shared" si="419"/>
        <v/>
      </c>
      <c r="DS581" s="19" t="str">
        <f t="shared" si="420"/>
        <v/>
      </c>
      <c r="DT581" s="153" t="str">
        <f t="shared" si="421"/>
        <v/>
      </c>
      <c r="DU581" s="19" t="str">
        <f t="shared" si="422"/>
        <v/>
      </c>
      <c r="DV581" s="153" t="str">
        <f t="shared" si="423"/>
        <v/>
      </c>
      <c r="DW581" s="19" t="str">
        <f t="shared" si="424"/>
        <v/>
      </c>
      <c r="DX581" s="153" t="str">
        <f t="shared" si="425"/>
        <v/>
      </c>
      <c r="DY581" s="19" t="str">
        <f t="shared" si="426"/>
        <v/>
      </c>
      <c r="DZ581" s="153" t="str">
        <f t="shared" si="427"/>
        <v/>
      </c>
      <c r="EA581" s="19" t="str">
        <f t="shared" si="428"/>
        <v/>
      </c>
      <c r="EB581" s="153" t="str">
        <f t="shared" si="429"/>
        <v/>
      </c>
      <c r="EC581" s="19" t="str">
        <f t="shared" si="430"/>
        <v/>
      </c>
      <c r="ED581" s="153" t="str">
        <f t="shared" si="431"/>
        <v/>
      </c>
      <c r="EE581" s="19" t="str">
        <f t="shared" si="432"/>
        <v/>
      </c>
      <c r="EF581" s="153" t="str">
        <f t="shared" si="433"/>
        <v/>
      </c>
      <c r="EG581" s="19" t="str">
        <f t="shared" si="434"/>
        <v/>
      </c>
      <c r="EH581" s="153" t="str">
        <f t="shared" si="435"/>
        <v/>
      </c>
      <c r="EI581" s="19" t="str">
        <f t="shared" si="436"/>
        <v/>
      </c>
      <c r="EJ581" s="153" t="str">
        <f t="shared" si="437"/>
        <v/>
      </c>
      <c r="EK581" s="19" t="str">
        <f t="shared" si="438"/>
        <v/>
      </c>
      <c r="EL581" s="153" t="str">
        <f t="shared" si="439"/>
        <v/>
      </c>
      <c r="EM581" s="19" t="str">
        <f t="shared" si="440"/>
        <v/>
      </c>
      <c r="EN581" s="153" t="str">
        <f t="shared" si="441"/>
        <v/>
      </c>
      <c r="EO581" s="19" t="str">
        <f t="shared" si="442"/>
        <v/>
      </c>
      <c r="EP581" s="153" t="str">
        <f t="shared" si="443"/>
        <v/>
      </c>
      <c r="EQ581" s="19" t="str">
        <f t="shared" si="444"/>
        <v/>
      </c>
      <c r="ER581" s="153" t="str">
        <f t="shared" si="445"/>
        <v/>
      </c>
      <c r="ES581" s="19" t="str">
        <f t="shared" si="446"/>
        <v/>
      </c>
      <c r="ET581" s="153" t="str">
        <f t="shared" si="447"/>
        <v/>
      </c>
    </row>
    <row r="582" spans="1:150" x14ac:dyDescent="0.25">
      <c r="A582" s="31"/>
      <c r="B582" s="91" t="str">
        <f t="shared" si="448"/>
        <v/>
      </c>
      <c r="C582" s="20" t="str">
        <f t="shared" si="408"/>
        <v/>
      </c>
      <c r="D582" s="97" t="str">
        <f t="shared" si="409"/>
        <v/>
      </c>
      <c r="E582" s="62" t="str">
        <f t="shared" si="449"/>
        <v/>
      </c>
      <c r="F582" s="31"/>
      <c r="G582" s="282"/>
      <c r="H582" s="283"/>
      <c r="I582" s="284"/>
      <c r="J582" s="285"/>
      <c r="K582" s="286"/>
      <c r="L582" s="287"/>
      <c r="M582" s="288"/>
      <c r="N582" s="287"/>
      <c r="O582" s="288"/>
      <c r="P582" s="287"/>
      <c r="Q582" s="288"/>
      <c r="R582" s="287"/>
      <c r="S582" s="288"/>
      <c r="T582" s="287"/>
      <c r="U582" s="288"/>
      <c r="V582" s="287"/>
      <c r="W582" s="288"/>
      <c r="X582" s="287"/>
      <c r="Y582" s="288"/>
      <c r="Z582" s="287"/>
      <c r="AA582" s="288"/>
      <c r="AB582" s="287"/>
      <c r="AC582" s="288"/>
      <c r="AD582" s="287"/>
      <c r="AE582" s="288"/>
      <c r="AF582" s="287"/>
      <c r="AG582" s="288"/>
      <c r="AH582" s="287"/>
      <c r="AI582" s="288"/>
      <c r="AJ582" s="287"/>
      <c r="AK582" s="288"/>
      <c r="AL582" s="287"/>
      <c r="AM582" s="288"/>
      <c r="AN582" s="287"/>
      <c r="AO582" s="288"/>
      <c r="AP582" s="287"/>
      <c r="AQ582" s="288"/>
      <c r="AR582" s="287"/>
      <c r="AS582" s="288"/>
      <c r="AT582" s="287"/>
      <c r="AU582" s="288"/>
      <c r="AV582" s="287"/>
      <c r="AW582" s="288"/>
      <c r="AX582" s="287"/>
      <c r="AY582" s="31"/>
      <c r="BA582" s="76" t="str">
        <f t="shared" si="450"/>
        <v/>
      </c>
      <c r="BC582" s="76" t="str">
        <f>IF('Stock List'!$K582="", "", 'Stock List'!$K582)</f>
        <v/>
      </c>
      <c r="BE582" s="106">
        <f>IFERROR(ROUND(((INDEX('Stock List'!$M$11:$M$1010, MATCH(L582, 'Stock List'!$K$11:$K$1010, 0))/INDEX('Stock List'!$L$11:$L$1010, MATCH(L582, 'Stock List'!$K$11:$K$1010, 0)))*K582), 2), 0)</f>
        <v>0</v>
      </c>
      <c r="BF582" s="20"/>
      <c r="BG582" s="20">
        <f>IFERROR(ROUND(((INDEX('Stock List'!$M$11:$M$1010, MATCH(N582, 'Stock List'!$K$11:$K$1010, 0))/INDEX('Stock List'!$L$11:$L$1010, MATCH(N582, 'Stock List'!$K$11:$K$1010, 0)))*M582), 2), 0)</f>
        <v>0</v>
      </c>
      <c r="BH582" s="20"/>
      <c r="BI582" s="20">
        <f>IFERROR(ROUND(((INDEX('Stock List'!$M$11:$M$1010, MATCH(P582, 'Stock List'!$K$11:$K$1010, 0))/INDEX('Stock List'!$L$11:$L$1010, MATCH(P582, 'Stock List'!$K$11:$K$1010, 0)))*O582), 2), 0)</f>
        <v>0</v>
      </c>
      <c r="BJ582" s="20"/>
      <c r="BK582" s="20">
        <f>IFERROR(ROUND(((INDEX('Stock List'!$M$11:$M$1010, MATCH(R582, 'Stock List'!$K$11:$K$1010, 0))/INDEX('Stock List'!$L$11:$L$1010, MATCH(R582, 'Stock List'!$K$11:$K$1010, 0)))*Q582), 2), 0)</f>
        <v>0</v>
      </c>
      <c r="BL582" s="20"/>
      <c r="BM582" s="20">
        <f>IFERROR(ROUND(((INDEX('Stock List'!$M$11:$M$1010, MATCH(T582, 'Stock List'!$K$11:$K$1010, 0))/INDEX('Stock List'!$L$11:$L$1010, MATCH(T582, 'Stock List'!$K$11:$K$1010, 0)))*S582), 2), 0)</f>
        <v>0</v>
      </c>
      <c r="BN582" s="20"/>
      <c r="BO582" s="20">
        <f>IFERROR(ROUND(((INDEX('Stock List'!$M$11:$M$1010, MATCH(V582, 'Stock List'!$K$11:$K$1010, 0))/INDEX('Stock List'!$L$11:$L$1010, MATCH(V582, 'Stock List'!$K$11:$K$1010, 0)))*U582), 2), 0)</f>
        <v>0</v>
      </c>
      <c r="BP582" s="20"/>
      <c r="BQ582" s="20">
        <f>IFERROR(ROUND(((INDEX('Stock List'!$M$11:$M$1010, MATCH(X582, 'Stock List'!$K$11:$K$1010, 0))/INDEX('Stock List'!$L$11:$L$1010, MATCH(X582, 'Stock List'!$K$11:$K$1010, 0)))*W582), 2), 0)</f>
        <v>0</v>
      </c>
      <c r="BR582" s="20"/>
      <c r="BS582" s="20">
        <f>IFERROR(ROUND(((INDEX('Stock List'!$M$11:$M$1010, MATCH(Z582, 'Stock List'!$K$11:$K$1010, 0))/INDEX('Stock List'!$L$11:$L$1010, MATCH(Z582, 'Stock List'!$K$11:$K$1010, 0)))*Y582), 2), 0)</f>
        <v>0</v>
      </c>
      <c r="BT582" s="20"/>
      <c r="BU582" s="20">
        <f>IFERROR(ROUND(((INDEX('Stock List'!$M$11:$M$1010, MATCH(AB582, 'Stock List'!$K$11:$K$1010, 0))/INDEX('Stock List'!$L$11:$L$1010, MATCH(AB582, 'Stock List'!$K$11:$K$1010, 0)))*AA582), 2), 0)</f>
        <v>0</v>
      </c>
      <c r="BV582" s="20"/>
      <c r="BW582" s="20">
        <f>IFERROR(ROUND(((INDEX('Stock List'!$M$11:$M$1010, MATCH(AD582, 'Stock List'!$K$11:$K$1010, 0))/INDEX('Stock List'!$L$11:$L$1010, MATCH(AD582, 'Stock List'!$K$11:$K$1010, 0)))*AC582), 2), 0)</f>
        <v>0</v>
      </c>
      <c r="BX582" s="20"/>
      <c r="BY582" s="20">
        <f>IFERROR(ROUND(((INDEX('Stock List'!$M$11:$M$1010, MATCH(AF582, 'Stock List'!$K$11:$K$1010, 0))/INDEX('Stock List'!$L$11:$L$1010, MATCH(AF582, 'Stock List'!$K$11:$K$1010, 0)))*AE582), 2), 0)</f>
        <v>0</v>
      </c>
      <c r="BZ582" s="20"/>
      <c r="CA582" s="20">
        <f>IFERROR(ROUND(((INDEX('Stock List'!$M$11:$M$1010, MATCH(AH582, 'Stock List'!$K$11:$K$1010, 0))/INDEX('Stock List'!$L$11:$L$1010, MATCH(AH582, 'Stock List'!$K$11:$K$1010, 0)))*AG582), 2), 0)</f>
        <v>0</v>
      </c>
      <c r="CB582" s="20"/>
      <c r="CC582" s="20">
        <f>IFERROR(ROUND(((INDEX('Stock List'!$M$11:$M$1010, MATCH(AJ582, 'Stock List'!$K$11:$K$1010, 0))/INDEX('Stock List'!$L$11:$L$1010, MATCH(AJ582, 'Stock List'!$K$11:$K$1010, 0)))*AI582), 2), 0)</f>
        <v>0</v>
      </c>
      <c r="CD582" s="20"/>
      <c r="CE582" s="20">
        <f>IFERROR(ROUND(((INDEX('Stock List'!$M$11:$M$1010, MATCH(AL582, 'Stock List'!$K$11:$K$1010, 0))/INDEX('Stock List'!$L$11:$L$1010, MATCH(AL582, 'Stock List'!$K$11:$K$1010, 0)))*AK582), 2), 0)</f>
        <v>0</v>
      </c>
      <c r="CF582" s="20"/>
      <c r="CG582" s="20">
        <f>IFERROR(ROUND(((INDEX('Stock List'!$M$11:$M$1010, MATCH(AN582, 'Stock List'!$K$11:$K$1010, 0))/INDEX('Stock List'!$L$11:$L$1010, MATCH(AN582, 'Stock List'!$K$11:$K$1010, 0)))*AM582), 2), 0)</f>
        <v>0</v>
      </c>
      <c r="CH582" s="20"/>
      <c r="CI582" s="20">
        <f>IFERROR(ROUND(((INDEX('Stock List'!$M$11:$M$1010, MATCH(AP582, 'Stock List'!$K$11:$K$1010, 0))/INDEX('Stock List'!$L$11:$L$1010, MATCH(AP582, 'Stock List'!$K$11:$K$1010, 0)))*AO582), 2), 0)</f>
        <v>0</v>
      </c>
      <c r="CJ582" s="20"/>
      <c r="CK582" s="20">
        <f>IFERROR(ROUND(((INDEX('Stock List'!$M$11:$M$1010, MATCH(AR582, 'Stock List'!$K$11:$K$1010, 0))/INDEX('Stock List'!$L$11:$L$1010, MATCH(AR582, 'Stock List'!$K$11:$K$1010, 0)))*AQ582), 2), 0)</f>
        <v>0</v>
      </c>
      <c r="CL582" s="20"/>
      <c r="CM582" s="20">
        <f>IFERROR(ROUND(((INDEX('Stock List'!$M$11:$M$1010, MATCH(AT582, 'Stock List'!$K$11:$K$1010, 0))/INDEX('Stock List'!$L$11:$L$1010, MATCH(AT582, 'Stock List'!$K$11:$K$1010, 0)))*AS582), 2), 0)</f>
        <v>0</v>
      </c>
      <c r="CN582" s="20"/>
      <c r="CO582" s="20">
        <f>IFERROR(ROUND(((INDEX('Stock List'!$M$11:$M$1010, MATCH(AV582, 'Stock List'!$K$11:$K$1010, 0))/INDEX('Stock List'!$L$11:$L$1010, MATCH(AV582, 'Stock List'!$K$11:$K$1010, 0)))*AU582), 2), 0)</f>
        <v>0</v>
      </c>
      <c r="CP582" s="20"/>
      <c r="CQ582" s="20">
        <f>IFERROR(ROUND(((INDEX('Stock List'!$M$11:$M$1010, MATCH(AX582, 'Stock List'!$K$11:$K$1010, 0))/INDEX('Stock List'!$L$11:$L$1010, MATCH(AX582, 'Stock List'!$K$11:$K$1010, 0)))*AW582), 2), 0)</f>
        <v>0</v>
      </c>
      <c r="CR582" s="22"/>
      <c r="CT582" s="106" t="str">
        <f t="shared" si="451"/>
        <v/>
      </c>
      <c r="CU582" s="22" t="str">
        <f t="shared" si="452"/>
        <v/>
      </c>
      <c r="CX582" s="106" t="str">
        <f t="shared" si="453"/>
        <v/>
      </c>
      <c r="CY582" s="20" t="str">
        <f t="shared" si="454"/>
        <v/>
      </c>
      <c r="CZ582" s="22" t="str">
        <f t="shared" si="455"/>
        <v/>
      </c>
      <c r="DB582" s="76" t="str">
        <f>IF($H582="", "", COUNTIF($G$11:$G$1010, "&gt;"&amp;$G582)+1+COUNTIF($G$11:$G582, $G582)-1)</f>
        <v/>
      </c>
      <c r="DC582" s="76" t="str">
        <f>IF($H582="", "", COUNTIF($CZ$11:$CZ$1010, "&gt;"&amp;$CZ582)+1+COUNTIF($CZ$11:$CZ582, $CZ582)-1)</f>
        <v/>
      </c>
      <c r="DE582" s="147" t="str">
        <f t="shared" si="456"/>
        <v/>
      </c>
      <c r="DF582" s="148"/>
      <c r="DG582" s="19" t="str">
        <f t="shared" si="457"/>
        <v/>
      </c>
      <c r="DH582" s="153" t="str">
        <f t="shared" si="458"/>
        <v/>
      </c>
      <c r="DI582" s="19" t="str">
        <f t="shared" si="410"/>
        <v/>
      </c>
      <c r="DJ582" s="153" t="str">
        <f t="shared" si="411"/>
        <v/>
      </c>
      <c r="DK582" s="19" t="str">
        <f t="shared" si="412"/>
        <v/>
      </c>
      <c r="DL582" s="153" t="str">
        <f t="shared" si="413"/>
        <v/>
      </c>
      <c r="DM582" s="19" t="str">
        <f t="shared" si="414"/>
        <v/>
      </c>
      <c r="DN582" s="153" t="str">
        <f t="shared" si="415"/>
        <v/>
      </c>
      <c r="DO582" s="19" t="str">
        <f t="shared" si="416"/>
        <v/>
      </c>
      <c r="DP582" s="153" t="str">
        <f t="shared" si="417"/>
        <v/>
      </c>
      <c r="DQ582" s="19" t="str">
        <f t="shared" si="418"/>
        <v/>
      </c>
      <c r="DR582" s="153" t="str">
        <f t="shared" si="419"/>
        <v/>
      </c>
      <c r="DS582" s="19" t="str">
        <f t="shared" si="420"/>
        <v/>
      </c>
      <c r="DT582" s="153" t="str">
        <f t="shared" si="421"/>
        <v/>
      </c>
      <c r="DU582" s="19" t="str">
        <f t="shared" si="422"/>
        <v/>
      </c>
      <c r="DV582" s="153" t="str">
        <f t="shared" si="423"/>
        <v/>
      </c>
      <c r="DW582" s="19" t="str">
        <f t="shared" si="424"/>
        <v/>
      </c>
      <c r="DX582" s="153" t="str">
        <f t="shared" si="425"/>
        <v/>
      </c>
      <c r="DY582" s="19" t="str">
        <f t="shared" si="426"/>
        <v/>
      </c>
      <c r="DZ582" s="153" t="str">
        <f t="shared" si="427"/>
        <v/>
      </c>
      <c r="EA582" s="19" t="str">
        <f t="shared" si="428"/>
        <v/>
      </c>
      <c r="EB582" s="153" t="str">
        <f t="shared" si="429"/>
        <v/>
      </c>
      <c r="EC582" s="19" t="str">
        <f t="shared" si="430"/>
        <v/>
      </c>
      <c r="ED582" s="153" t="str">
        <f t="shared" si="431"/>
        <v/>
      </c>
      <c r="EE582" s="19" t="str">
        <f t="shared" si="432"/>
        <v/>
      </c>
      <c r="EF582" s="153" t="str">
        <f t="shared" si="433"/>
        <v/>
      </c>
      <c r="EG582" s="19" t="str">
        <f t="shared" si="434"/>
        <v/>
      </c>
      <c r="EH582" s="153" t="str">
        <f t="shared" si="435"/>
        <v/>
      </c>
      <c r="EI582" s="19" t="str">
        <f t="shared" si="436"/>
        <v/>
      </c>
      <c r="EJ582" s="153" t="str">
        <f t="shared" si="437"/>
        <v/>
      </c>
      <c r="EK582" s="19" t="str">
        <f t="shared" si="438"/>
        <v/>
      </c>
      <c r="EL582" s="153" t="str">
        <f t="shared" si="439"/>
        <v/>
      </c>
      <c r="EM582" s="19" t="str">
        <f t="shared" si="440"/>
        <v/>
      </c>
      <c r="EN582" s="153" t="str">
        <f t="shared" si="441"/>
        <v/>
      </c>
      <c r="EO582" s="19" t="str">
        <f t="shared" si="442"/>
        <v/>
      </c>
      <c r="EP582" s="153" t="str">
        <f t="shared" si="443"/>
        <v/>
      </c>
      <c r="EQ582" s="19" t="str">
        <f t="shared" si="444"/>
        <v/>
      </c>
      <c r="ER582" s="153" t="str">
        <f t="shared" si="445"/>
        <v/>
      </c>
      <c r="ES582" s="19" t="str">
        <f t="shared" si="446"/>
        <v/>
      </c>
      <c r="ET582" s="153" t="str">
        <f t="shared" si="447"/>
        <v/>
      </c>
    </row>
    <row r="583" spans="1:150" x14ac:dyDescent="0.25">
      <c r="A583" s="31"/>
      <c r="B583" s="91" t="str">
        <f t="shared" si="448"/>
        <v/>
      </c>
      <c r="C583" s="20" t="str">
        <f t="shared" si="408"/>
        <v/>
      </c>
      <c r="D583" s="97" t="str">
        <f t="shared" si="409"/>
        <v/>
      </c>
      <c r="E583" s="62" t="str">
        <f t="shared" si="449"/>
        <v/>
      </c>
      <c r="F583" s="31"/>
      <c r="G583" s="282"/>
      <c r="H583" s="283"/>
      <c r="I583" s="284"/>
      <c r="J583" s="285"/>
      <c r="K583" s="286"/>
      <c r="L583" s="287"/>
      <c r="M583" s="288"/>
      <c r="N583" s="287"/>
      <c r="O583" s="288"/>
      <c r="P583" s="287"/>
      <c r="Q583" s="288"/>
      <c r="R583" s="287"/>
      <c r="S583" s="288"/>
      <c r="T583" s="287"/>
      <c r="U583" s="288"/>
      <c r="V583" s="287"/>
      <c r="W583" s="288"/>
      <c r="X583" s="287"/>
      <c r="Y583" s="288"/>
      <c r="Z583" s="287"/>
      <c r="AA583" s="288"/>
      <c r="AB583" s="287"/>
      <c r="AC583" s="288"/>
      <c r="AD583" s="287"/>
      <c r="AE583" s="288"/>
      <c r="AF583" s="287"/>
      <c r="AG583" s="288"/>
      <c r="AH583" s="287"/>
      <c r="AI583" s="288"/>
      <c r="AJ583" s="287"/>
      <c r="AK583" s="288"/>
      <c r="AL583" s="287"/>
      <c r="AM583" s="288"/>
      <c r="AN583" s="287"/>
      <c r="AO583" s="288"/>
      <c r="AP583" s="287"/>
      <c r="AQ583" s="288"/>
      <c r="AR583" s="287"/>
      <c r="AS583" s="288"/>
      <c r="AT583" s="287"/>
      <c r="AU583" s="288"/>
      <c r="AV583" s="287"/>
      <c r="AW583" s="288"/>
      <c r="AX583" s="287"/>
      <c r="AY583" s="31"/>
      <c r="BA583" s="76" t="str">
        <f t="shared" si="450"/>
        <v/>
      </c>
      <c r="BC583" s="76" t="str">
        <f>IF('Stock List'!$K583="", "", 'Stock List'!$K583)</f>
        <v/>
      </c>
      <c r="BE583" s="106">
        <f>IFERROR(ROUND(((INDEX('Stock List'!$M$11:$M$1010, MATCH(L583, 'Stock List'!$K$11:$K$1010, 0))/INDEX('Stock List'!$L$11:$L$1010, MATCH(L583, 'Stock List'!$K$11:$K$1010, 0)))*K583), 2), 0)</f>
        <v>0</v>
      </c>
      <c r="BF583" s="20"/>
      <c r="BG583" s="20">
        <f>IFERROR(ROUND(((INDEX('Stock List'!$M$11:$M$1010, MATCH(N583, 'Stock List'!$K$11:$K$1010, 0))/INDEX('Stock List'!$L$11:$L$1010, MATCH(N583, 'Stock List'!$K$11:$K$1010, 0)))*M583), 2), 0)</f>
        <v>0</v>
      </c>
      <c r="BH583" s="20"/>
      <c r="BI583" s="20">
        <f>IFERROR(ROUND(((INDEX('Stock List'!$M$11:$M$1010, MATCH(P583, 'Stock List'!$K$11:$K$1010, 0))/INDEX('Stock List'!$L$11:$L$1010, MATCH(P583, 'Stock List'!$K$11:$K$1010, 0)))*O583), 2), 0)</f>
        <v>0</v>
      </c>
      <c r="BJ583" s="20"/>
      <c r="BK583" s="20">
        <f>IFERROR(ROUND(((INDEX('Stock List'!$M$11:$M$1010, MATCH(R583, 'Stock List'!$K$11:$K$1010, 0))/INDEX('Stock List'!$L$11:$L$1010, MATCH(R583, 'Stock List'!$K$11:$K$1010, 0)))*Q583), 2), 0)</f>
        <v>0</v>
      </c>
      <c r="BL583" s="20"/>
      <c r="BM583" s="20">
        <f>IFERROR(ROUND(((INDEX('Stock List'!$M$11:$M$1010, MATCH(T583, 'Stock List'!$K$11:$K$1010, 0))/INDEX('Stock List'!$L$11:$L$1010, MATCH(T583, 'Stock List'!$K$11:$K$1010, 0)))*S583), 2), 0)</f>
        <v>0</v>
      </c>
      <c r="BN583" s="20"/>
      <c r="BO583" s="20">
        <f>IFERROR(ROUND(((INDEX('Stock List'!$M$11:$M$1010, MATCH(V583, 'Stock List'!$K$11:$K$1010, 0))/INDEX('Stock List'!$L$11:$L$1010, MATCH(V583, 'Stock List'!$K$11:$K$1010, 0)))*U583), 2), 0)</f>
        <v>0</v>
      </c>
      <c r="BP583" s="20"/>
      <c r="BQ583" s="20">
        <f>IFERROR(ROUND(((INDEX('Stock List'!$M$11:$M$1010, MATCH(X583, 'Stock List'!$K$11:$K$1010, 0))/INDEX('Stock List'!$L$11:$L$1010, MATCH(X583, 'Stock List'!$K$11:$K$1010, 0)))*W583), 2), 0)</f>
        <v>0</v>
      </c>
      <c r="BR583" s="20"/>
      <c r="BS583" s="20">
        <f>IFERROR(ROUND(((INDEX('Stock List'!$M$11:$M$1010, MATCH(Z583, 'Stock List'!$K$11:$K$1010, 0))/INDEX('Stock List'!$L$11:$L$1010, MATCH(Z583, 'Stock List'!$K$11:$K$1010, 0)))*Y583), 2), 0)</f>
        <v>0</v>
      </c>
      <c r="BT583" s="20"/>
      <c r="BU583" s="20">
        <f>IFERROR(ROUND(((INDEX('Stock List'!$M$11:$M$1010, MATCH(AB583, 'Stock List'!$K$11:$K$1010, 0))/INDEX('Stock List'!$L$11:$L$1010, MATCH(AB583, 'Stock List'!$K$11:$K$1010, 0)))*AA583), 2), 0)</f>
        <v>0</v>
      </c>
      <c r="BV583" s="20"/>
      <c r="BW583" s="20">
        <f>IFERROR(ROUND(((INDEX('Stock List'!$M$11:$M$1010, MATCH(AD583, 'Stock List'!$K$11:$K$1010, 0))/INDEX('Stock List'!$L$11:$L$1010, MATCH(AD583, 'Stock List'!$K$11:$K$1010, 0)))*AC583), 2), 0)</f>
        <v>0</v>
      </c>
      <c r="BX583" s="20"/>
      <c r="BY583" s="20">
        <f>IFERROR(ROUND(((INDEX('Stock List'!$M$11:$M$1010, MATCH(AF583, 'Stock List'!$K$11:$K$1010, 0))/INDEX('Stock List'!$L$11:$L$1010, MATCH(AF583, 'Stock List'!$K$11:$K$1010, 0)))*AE583), 2), 0)</f>
        <v>0</v>
      </c>
      <c r="BZ583" s="20"/>
      <c r="CA583" s="20">
        <f>IFERROR(ROUND(((INDEX('Stock List'!$M$11:$M$1010, MATCH(AH583, 'Stock List'!$K$11:$K$1010, 0))/INDEX('Stock List'!$L$11:$L$1010, MATCH(AH583, 'Stock List'!$K$11:$K$1010, 0)))*AG583), 2), 0)</f>
        <v>0</v>
      </c>
      <c r="CB583" s="20"/>
      <c r="CC583" s="20">
        <f>IFERROR(ROUND(((INDEX('Stock List'!$M$11:$M$1010, MATCH(AJ583, 'Stock List'!$K$11:$K$1010, 0))/INDEX('Stock List'!$L$11:$L$1010, MATCH(AJ583, 'Stock List'!$K$11:$K$1010, 0)))*AI583), 2), 0)</f>
        <v>0</v>
      </c>
      <c r="CD583" s="20"/>
      <c r="CE583" s="20">
        <f>IFERROR(ROUND(((INDEX('Stock List'!$M$11:$M$1010, MATCH(AL583, 'Stock List'!$K$11:$K$1010, 0))/INDEX('Stock List'!$L$11:$L$1010, MATCH(AL583, 'Stock List'!$K$11:$K$1010, 0)))*AK583), 2), 0)</f>
        <v>0</v>
      </c>
      <c r="CF583" s="20"/>
      <c r="CG583" s="20">
        <f>IFERROR(ROUND(((INDEX('Stock List'!$M$11:$M$1010, MATCH(AN583, 'Stock List'!$K$11:$K$1010, 0))/INDEX('Stock List'!$L$11:$L$1010, MATCH(AN583, 'Stock List'!$K$11:$K$1010, 0)))*AM583), 2), 0)</f>
        <v>0</v>
      </c>
      <c r="CH583" s="20"/>
      <c r="CI583" s="20">
        <f>IFERROR(ROUND(((INDEX('Stock List'!$M$11:$M$1010, MATCH(AP583, 'Stock List'!$K$11:$K$1010, 0))/INDEX('Stock List'!$L$11:$L$1010, MATCH(AP583, 'Stock List'!$K$11:$K$1010, 0)))*AO583), 2), 0)</f>
        <v>0</v>
      </c>
      <c r="CJ583" s="20"/>
      <c r="CK583" s="20">
        <f>IFERROR(ROUND(((INDEX('Stock List'!$M$11:$M$1010, MATCH(AR583, 'Stock List'!$K$11:$K$1010, 0))/INDEX('Stock List'!$L$11:$L$1010, MATCH(AR583, 'Stock List'!$K$11:$K$1010, 0)))*AQ583), 2), 0)</f>
        <v>0</v>
      </c>
      <c r="CL583" s="20"/>
      <c r="CM583" s="20">
        <f>IFERROR(ROUND(((INDEX('Stock List'!$M$11:$M$1010, MATCH(AT583, 'Stock List'!$K$11:$K$1010, 0))/INDEX('Stock List'!$L$11:$L$1010, MATCH(AT583, 'Stock List'!$K$11:$K$1010, 0)))*AS583), 2), 0)</f>
        <v>0</v>
      </c>
      <c r="CN583" s="20"/>
      <c r="CO583" s="20">
        <f>IFERROR(ROUND(((INDEX('Stock List'!$M$11:$M$1010, MATCH(AV583, 'Stock List'!$K$11:$K$1010, 0))/INDEX('Stock List'!$L$11:$L$1010, MATCH(AV583, 'Stock List'!$K$11:$K$1010, 0)))*AU583), 2), 0)</f>
        <v>0</v>
      </c>
      <c r="CP583" s="20"/>
      <c r="CQ583" s="20">
        <f>IFERROR(ROUND(((INDEX('Stock List'!$M$11:$M$1010, MATCH(AX583, 'Stock List'!$K$11:$K$1010, 0))/INDEX('Stock List'!$L$11:$L$1010, MATCH(AX583, 'Stock List'!$K$11:$K$1010, 0)))*AW583), 2), 0)</f>
        <v>0</v>
      </c>
      <c r="CR583" s="22"/>
      <c r="CT583" s="106" t="str">
        <f t="shared" si="451"/>
        <v/>
      </c>
      <c r="CU583" s="22" t="str">
        <f t="shared" si="452"/>
        <v/>
      </c>
      <c r="CX583" s="106" t="str">
        <f t="shared" si="453"/>
        <v/>
      </c>
      <c r="CY583" s="20" t="str">
        <f t="shared" si="454"/>
        <v/>
      </c>
      <c r="CZ583" s="22" t="str">
        <f t="shared" si="455"/>
        <v/>
      </c>
      <c r="DB583" s="76" t="str">
        <f>IF($H583="", "", COUNTIF($G$11:$G$1010, "&gt;"&amp;$G583)+1+COUNTIF($G$11:$G583, $G583)-1)</f>
        <v/>
      </c>
      <c r="DC583" s="76" t="str">
        <f>IF($H583="", "", COUNTIF($CZ$11:$CZ$1010, "&gt;"&amp;$CZ583)+1+COUNTIF($CZ$11:$CZ583, $CZ583)-1)</f>
        <v/>
      </c>
      <c r="DE583" s="147" t="str">
        <f t="shared" si="456"/>
        <v/>
      </c>
      <c r="DF583" s="148"/>
      <c r="DG583" s="19" t="str">
        <f t="shared" si="457"/>
        <v/>
      </c>
      <c r="DH583" s="153" t="str">
        <f t="shared" si="458"/>
        <v/>
      </c>
      <c r="DI583" s="19" t="str">
        <f t="shared" si="410"/>
        <v/>
      </c>
      <c r="DJ583" s="153" t="str">
        <f t="shared" si="411"/>
        <v/>
      </c>
      <c r="DK583" s="19" t="str">
        <f t="shared" si="412"/>
        <v/>
      </c>
      <c r="DL583" s="153" t="str">
        <f t="shared" si="413"/>
        <v/>
      </c>
      <c r="DM583" s="19" t="str">
        <f t="shared" si="414"/>
        <v/>
      </c>
      <c r="DN583" s="153" t="str">
        <f t="shared" si="415"/>
        <v/>
      </c>
      <c r="DO583" s="19" t="str">
        <f t="shared" si="416"/>
        <v/>
      </c>
      <c r="DP583" s="153" t="str">
        <f t="shared" si="417"/>
        <v/>
      </c>
      <c r="DQ583" s="19" t="str">
        <f t="shared" si="418"/>
        <v/>
      </c>
      <c r="DR583" s="153" t="str">
        <f t="shared" si="419"/>
        <v/>
      </c>
      <c r="DS583" s="19" t="str">
        <f t="shared" si="420"/>
        <v/>
      </c>
      <c r="DT583" s="153" t="str">
        <f t="shared" si="421"/>
        <v/>
      </c>
      <c r="DU583" s="19" t="str">
        <f t="shared" si="422"/>
        <v/>
      </c>
      <c r="DV583" s="153" t="str">
        <f t="shared" si="423"/>
        <v/>
      </c>
      <c r="DW583" s="19" t="str">
        <f t="shared" si="424"/>
        <v/>
      </c>
      <c r="DX583" s="153" t="str">
        <f t="shared" si="425"/>
        <v/>
      </c>
      <c r="DY583" s="19" t="str">
        <f t="shared" si="426"/>
        <v/>
      </c>
      <c r="DZ583" s="153" t="str">
        <f t="shared" si="427"/>
        <v/>
      </c>
      <c r="EA583" s="19" t="str">
        <f t="shared" si="428"/>
        <v/>
      </c>
      <c r="EB583" s="153" t="str">
        <f t="shared" si="429"/>
        <v/>
      </c>
      <c r="EC583" s="19" t="str">
        <f t="shared" si="430"/>
        <v/>
      </c>
      <c r="ED583" s="153" t="str">
        <f t="shared" si="431"/>
        <v/>
      </c>
      <c r="EE583" s="19" t="str">
        <f t="shared" si="432"/>
        <v/>
      </c>
      <c r="EF583" s="153" t="str">
        <f t="shared" si="433"/>
        <v/>
      </c>
      <c r="EG583" s="19" t="str">
        <f t="shared" si="434"/>
        <v/>
      </c>
      <c r="EH583" s="153" t="str">
        <f t="shared" si="435"/>
        <v/>
      </c>
      <c r="EI583" s="19" t="str">
        <f t="shared" si="436"/>
        <v/>
      </c>
      <c r="EJ583" s="153" t="str">
        <f t="shared" si="437"/>
        <v/>
      </c>
      <c r="EK583" s="19" t="str">
        <f t="shared" si="438"/>
        <v/>
      </c>
      <c r="EL583" s="153" t="str">
        <f t="shared" si="439"/>
        <v/>
      </c>
      <c r="EM583" s="19" t="str">
        <f t="shared" si="440"/>
        <v/>
      </c>
      <c r="EN583" s="153" t="str">
        <f t="shared" si="441"/>
        <v/>
      </c>
      <c r="EO583" s="19" t="str">
        <f t="shared" si="442"/>
        <v/>
      </c>
      <c r="EP583" s="153" t="str">
        <f t="shared" si="443"/>
        <v/>
      </c>
      <c r="EQ583" s="19" t="str">
        <f t="shared" si="444"/>
        <v/>
      </c>
      <c r="ER583" s="153" t="str">
        <f t="shared" si="445"/>
        <v/>
      </c>
      <c r="ES583" s="19" t="str">
        <f t="shared" si="446"/>
        <v/>
      </c>
      <c r="ET583" s="153" t="str">
        <f t="shared" si="447"/>
        <v/>
      </c>
    </row>
    <row r="584" spans="1:150" x14ac:dyDescent="0.25">
      <c r="A584" s="31"/>
      <c r="B584" s="91" t="str">
        <f t="shared" si="448"/>
        <v/>
      </c>
      <c r="C584" s="20" t="str">
        <f t="shared" si="408"/>
        <v/>
      </c>
      <c r="D584" s="97" t="str">
        <f t="shared" si="409"/>
        <v/>
      </c>
      <c r="E584" s="62" t="str">
        <f t="shared" si="449"/>
        <v/>
      </c>
      <c r="F584" s="31"/>
      <c r="G584" s="282"/>
      <c r="H584" s="283"/>
      <c r="I584" s="284"/>
      <c r="J584" s="285"/>
      <c r="K584" s="286"/>
      <c r="L584" s="287"/>
      <c r="M584" s="288"/>
      <c r="N584" s="287"/>
      <c r="O584" s="288"/>
      <c r="P584" s="287"/>
      <c r="Q584" s="288"/>
      <c r="R584" s="287"/>
      <c r="S584" s="288"/>
      <c r="T584" s="287"/>
      <c r="U584" s="288"/>
      <c r="V584" s="287"/>
      <c r="W584" s="288"/>
      <c r="X584" s="287"/>
      <c r="Y584" s="288"/>
      <c r="Z584" s="287"/>
      <c r="AA584" s="288"/>
      <c r="AB584" s="287"/>
      <c r="AC584" s="288"/>
      <c r="AD584" s="287"/>
      <c r="AE584" s="288"/>
      <c r="AF584" s="287"/>
      <c r="AG584" s="288"/>
      <c r="AH584" s="287"/>
      <c r="AI584" s="288"/>
      <c r="AJ584" s="287"/>
      <c r="AK584" s="288"/>
      <c r="AL584" s="287"/>
      <c r="AM584" s="288"/>
      <c r="AN584" s="287"/>
      <c r="AO584" s="288"/>
      <c r="AP584" s="287"/>
      <c r="AQ584" s="288"/>
      <c r="AR584" s="287"/>
      <c r="AS584" s="288"/>
      <c r="AT584" s="287"/>
      <c r="AU584" s="288"/>
      <c r="AV584" s="287"/>
      <c r="AW584" s="288"/>
      <c r="AX584" s="287"/>
      <c r="AY584" s="31"/>
      <c r="BA584" s="76" t="str">
        <f t="shared" si="450"/>
        <v/>
      </c>
      <c r="BC584" s="76" t="str">
        <f>IF('Stock List'!$K584="", "", 'Stock List'!$K584)</f>
        <v/>
      </c>
      <c r="BE584" s="106">
        <f>IFERROR(ROUND(((INDEX('Stock List'!$M$11:$M$1010, MATCH(L584, 'Stock List'!$K$11:$K$1010, 0))/INDEX('Stock List'!$L$11:$L$1010, MATCH(L584, 'Stock List'!$K$11:$K$1010, 0)))*K584), 2), 0)</f>
        <v>0</v>
      </c>
      <c r="BF584" s="20"/>
      <c r="BG584" s="20">
        <f>IFERROR(ROUND(((INDEX('Stock List'!$M$11:$M$1010, MATCH(N584, 'Stock List'!$K$11:$K$1010, 0))/INDEX('Stock List'!$L$11:$L$1010, MATCH(N584, 'Stock List'!$K$11:$K$1010, 0)))*M584), 2), 0)</f>
        <v>0</v>
      </c>
      <c r="BH584" s="20"/>
      <c r="BI584" s="20">
        <f>IFERROR(ROUND(((INDEX('Stock List'!$M$11:$M$1010, MATCH(P584, 'Stock List'!$K$11:$K$1010, 0))/INDEX('Stock List'!$L$11:$L$1010, MATCH(P584, 'Stock List'!$K$11:$K$1010, 0)))*O584), 2), 0)</f>
        <v>0</v>
      </c>
      <c r="BJ584" s="20"/>
      <c r="BK584" s="20">
        <f>IFERROR(ROUND(((INDEX('Stock List'!$M$11:$M$1010, MATCH(R584, 'Stock List'!$K$11:$K$1010, 0))/INDEX('Stock List'!$L$11:$L$1010, MATCH(R584, 'Stock List'!$K$11:$K$1010, 0)))*Q584), 2), 0)</f>
        <v>0</v>
      </c>
      <c r="BL584" s="20"/>
      <c r="BM584" s="20">
        <f>IFERROR(ROUND(((INDEX('Stock List'!$M$11:$M$1010, MATCH(T584, 'Stock List'!$K$11:$K$1010, 0))/INDEX('Stock List'!$L$11:$L$1010, MATCH(T584, 'Stock List'!$K$11:$K$1010, 0)))*S584), 2), 0)</f>
        <v>0</v>
      </c>
      <c r="BN584" s="20"/>
      <c r="BO584" s="20">
        <f>IFERROR(ROUND(((INDEX('Stock List'!$M$11:$M$1010, MATCH(V584, 'Stock List'!$K$11:$K$1010, 0))/INDEX('Stock List'!$L$11:$L$1010, MATCH(V584, 'Stock List'!$K$11:$K$1010, 0)))*U584), 2), 0)</f>
        <v>0</v>
      </c>
      <c r="BP584" s="20"/>
      <c r="BQ584" s="20">
        <f>IFERROR(ROUND(((INDEX('Stock List'!$M$11:$M$1010, MATCH(X584, 'Stock List'!$K$11:$K$1010, 0))/INDEX('Stock List'!$L$11:$L$1010, MATCH(X584, 'Stock List'!$K$11:$K$1010, 0)))*W584), 2), 0)</f>
        <v>0</v>
      </c>
      <c r="BR584" s="20"/>
      <c r="BS584" s="20">
        <f>IFERROR(ROUND(((INDEX('Stock List'!$M$11:$M$1010, MATCH(Z584, 'Stock List'!$K$11:$K$1010, 0))/INDEX('Stock List'!$L$11:$L$1010, MATCH(Z584, 'Stock List'!$K$11:$K$1010, 0)))*Y584), 2), 0)</f>
        <v>0</v>
      </c>
      <c r="BT584" s="20"/>
      <c r="BU584" s="20">
        <f>IFERROR(ROUND(((INDEX('Stock List'!$M$11:$M$1010, MATCH(AB584, 'Stock List'!$K$11:$K$1010, 0))/INDEX('Stock List'!$L$11:$L$1010, MATCH(AB584, 'Stock List'!$K$11:$K$1010, 0)))*AA584), 2), 0)</f>
        <v>0</v>
      </c>
      <c r="BV584" s="20"/>
      <c r="BW584" s="20">
        <f>IFERROR(ROUND(((INDEX('Stock List'!$M$11:$M$1010, MATCH(AD584, 'Stock List'!$K$11:$K$1010, 0))/INDEX('Stock List'!$L$11:$L$1010, MATCH(AD584, 'Stock List'!$K$11:$K$1010, 0)))*AC584), 2), 0)</f>
        <v>0</v>
      </c>
      <c r="BX584" s="20"/>
      <c r="BY584" s="20">
        <f>IFERROR(ROUND(((INDEX('Stock List'!$M$11:$M$1010, MATCH(AF584, 'Stock List'!$K$11:$K$1010, 0))/INDEX('Stock List'!$L$11:$L$1010, MATCH(AF584, 'Stock List'!$K$11:$K$1010, 0)))*AE584), 2), 0)</f>
        <v>0</v>
      </c>
      <c r="BZ584" s="20"/>
      <c r="CA584" s="20">
        <f>IFERROR(ROUND(((INDEX('Stock List'!$M$11:$M$1010, MATCH(AH584, 'Stock List'!$K$11:$K$1010, 0))/INDEX('Stock List'!$L$11:$L$1010, MATCH(AH584, 'Stock List'!$K$11:$K$1010, 0)))*AG584), 2), 0)</f>
        <v>0</v>
      </c>
      <c r="CB584" s="20"/>
      <c r="CC584" s="20">
        <f>IFERROR(ROUND(((INDEX('Stock List'!$M$11:$M$1010, MATCH(AJ584, 'Stock List'!$K$11:$K$1010, 0))/INDEX('Stock List'!$L$11:$L$1010, MATCH(AJ584, 'Stock List'!$K$11:$K$1010, 0)))*AI584), 2), 0)</f>
        <v>0</v>
      </c>
      <c r="CD584" s="20"/>
      <c r="CE584" s="20">
        <f>IFERROR(ROUND(((INDEX('Stock List'!$M$11:$M$1010, MATCH(AL584, 'Stock List'!$K$11:$K$1010, 0))/INDEX('Stock List'!$L$11:$L$1010, MATCH(AL584, 'Stock List'!$K$11:$K$1010, 0)))*AK584), 2), 0)</f>
        <v>0</v>
      </c>
      <c r="CF584" s="20"/>
      <c r="CG584" s="20">
        <f>IFERROR(ROUND(((INDEX('Stock List'!$M$11:$M$1010, MATCH(AN584, 'Stock List'!$K$11:$K$1010, 0))/INDEX('Stock List'!$L$11:$L$1010, MATCH(AN584, 'Stock List'!$K$11:$K$1010, 0)))*AM584), 2), 0)</f>
        <v>0</v>
      </c>
      <c r="CH584" s="20"/>
      <c r="CI584" s="20">
        <f>IFERROR(ROUND(((INDEX('Stock List'!$M$11:$M$1010, MATCH(AP584, 'Stock List'!$K$11:$K$1010, 0))/INDEX('Stock List'!$L$11:$L$1010, MATCH(AP584, 'Stock List'!$K$11:$K$1010, 0)))*AO584), 2), 0)</f>
        <v>0</v>
      </c>
      <c r="CJ584" s="20"/>
      <c r="CK584" s="20">
        <f>IFERROR(ROUND(((INDEX('Stock List'!$M$11:$M$1010, MATCH(AR584, 'Stock List'!$K$11:$K$1010, 0))/INDEX('Stock List'!$L$11:$L$1010, MATCH(AR584, 'Stock List'!$K$11:$K$1010, 0)))*AQ584), 2), 0)</f>
        <v>0</v>
      </c>
      <c r="CL584" s="20"/>
      <c r="CM584" s="20">
        <f>IFERROR(ROUND(((INDEX('Stock List'!$M$11:$M$1010, MATCH(AT584, 'Stock List'!$K$11:$K$1010, 0))/INDEX('Stock List'!$L$11:$L$1010, MATCH(AT584, 'Stock List'!$K$11:$K$1010, 0)))*AS584), 2), 0)</f>
        <v>0</v>
      </c>
      <c r="CN584" s="20"/>
      <c r="CO584" s="20">
        <f>IFERROR(ROUND(((INDEX('Stock List'!$M$11:$M$1010, MATCH(AV584, 'Stock List'!$K$11:$K$1010, 0))/INDEX('Stock List'!$L$11:$L$1010, MATCH(AV584, 'Stock List'!$K$11:$K$1010, 0)))*AU584), 2), 0)</f>
        <v>0</v>
      </c>
      <c r="CP584" s="20"/>
      <c r="CQ584" s="20">
        <f>IFERROR(ROUND(((INDEX('Stock List'!$M$11:$M$1010, MATCH(AX584, 'Stock List'!$K$11:$K$1010, 0))/INDEX('Stock List'!$L$11:$L$1010, MATCH(AX584, 'Stock List'!$K$11:$K$1010, 0)))*AW584), 2), 0)</f>
        <v>0</v>
      </c>
      <c r="CR584" s="22"/>
      <c r="CT584" s="106" t="str">
        <f t="shared" si="451"/>
        <v/>
      </c>
      <c r="CU584" s="22" t="str">
        <f t="shared" si="452"/>
        <v/>
      </c>
      <c r="CX584" s="106" t="str">
        <f t="shared" si="453"/>
        <v/>
      </c>
      <c r="CY584" s="20" t="str">
        <f t="shared" si="454"/>
        <v/>
      </c>
      <c r="CZ584" s="22" t="str">
        <f t="shared" si="455"/>
        <v/>
      </c>
      <c r="DB584" s="76" t="str">
        <f>IF($H584="", "", COUNTIF($G$11:$G$1010, "&gt;"&amp;$G584)+1+COUNTIF($G$11:$G584, $G584)-1)</f>
        <v/>
      </c>
      <c r="DC584" s="76" t="str">
        <f>IF($H584="", "", COUNTIF($CZ$11:$CZ$1010, "&gt;"&amp;$CZ584)+1+COUNTIF($CZ$11:$CZ584, $CZ584)-1)</f>
        <v/>
      </c>
      <c r="DE584" s="147" t="str">
        <f t="shared" si="456"/>
        <v/>
      </c>
      <c r="DF584" s="148"/>
      <c r="DG584" s="19" t="str">
        <f t="shared" si="457"/>
        <v/>
      </c>
      <c r="DH584" s="153" t="str">
        <f t="shared" si="458"/>
        <v/>
      </c>
      <c r="DI584" s="19" t="str">
        <f t="shared" si="410"/>
        <v/>
      </c>
      <c r="DJ584" s="153" t="str">
        <f t="shared" si="411"/>
        <v/>
      </c>
      <c r="DK584" s="19" t="str">
        <f t="shared" si="412"/>
        <v/>
      </c>
      <c r="DL584" s="153" t="str">
        <f t="shared" si="413"/>
        <v/>
      </c>
      <c r="DM584" s="19" t="str">
        <f t="shared" si="414"/>
        <v/>
      </c>
      <c r="DN584" s="153" t="str">
        <f t="shared" si="415"/>
        <v/>
      </c>
      <c r="DO584" s="19" t="str">
        <f t="shared" si="416"/>
        <v/>
      </c>
      <c r="DP584" s="153" t="str">
        <f t="shared" si="417"/>
        <v/>
      </c>
      <c r="DQ584" s="19" t="str">
        <f t="shared" si="418"/>
        <v/>
      </c>
      <c r="DR584" s="153" t="str">
        <f t="shared" si="419"/>
        <v/>
      </c>
      <c r="DS584" s="19" t="str">
        <f t="shared" si="420"/>
        <v/>
      </c>
      <c r="DT584" s="153" t="str">
        <f t="shared" si="421"/>
        <v/>
      </c>
      <c r="DU584" s="19" t="str">
        <f t="shared" si="422"/>
        <v/>
      </c>
      <c r="DV584" s="153" t="str">
        <f t="shared" si="423"/>
        <v/>
      </c>
      <c r="DW584" s="19" t="str">
        <f t="shared" si="424"/>
        <v/>
      </c>
      <c r="DX584" s="153" t="str">
        <f t="shared" si="425"/>
        <v/>
      </c>
      <c r="DY584" s="19" t="str">
        <f t="shared" si="426"/>
        <v/>
      </c>
      <c r="DZ584" s="153" t="str">
        <f t="shared" si="427"/>
        <v/>
      </c>
      <c r="EA584" s="19" t="str">
        <f t="shared" si="428"/>
        <v/>
      </c>
      <c r="EB584" s="153" t="str">
        <f t="shared" si="429"/>
        <v/>
      </c>
      <c r="EC584" s="19" t="str">
        <f t="shared" si="430"/>
        <v/>
      </c>
      <c r="ED584" s="153" t="str">
        <f t="shared" si="431"/>
        <v/>
      </c>
      <c r="EE584" s="19" t="str">
        <f t="shared" si="432"/>
        <v/>
      </c>
      <c r="EF584" s="153" t="str">
        <f t="shared" si="433"/>
        <v/>
      </c>
      <c r="EG584" s="19" t="str">
        <f t="shared" si="434"/>
        <v/>
      </c>
      <c r="EH584" s="153" t="str">
        <f t="shared" si="435"/>
        <v/>
      </c>
      <c r="EI584" s="19" t="str">
        <f t="shared" si="436"/>
        <v/>
      </c>
      <c r="EJ584" s="153" t="str">
        <f t="shared" si="437"/>
        <v/>
      </c>
      <c r="EK584" s="19" t="str">
        <f t="shared" si="438"/>
        <v/>
      </c>
      <c r="EL584" s="153" t="str">
        <f t="shared" si="439"/>
        <v/>
      </c>
      <c r="EM584" s="19" t="str">
        <f t="shared" si="440"/>
        <v/>
      </c>
      <c r="EN584" s="153" t="str">
        <f t="shared" si="441"/>
        <v/>
      </c>
      <c r="EO584" s="19" t="str">
        <f t="shared" si="442"/>
        <v/>
      </c>
      <c r="EP584" s="153" t="str">
        <f t="shared" si="443"/>
        <v/>
      </c>
      <c r="EQ584" s="19" t="str">
        <f t="shared" si="444"/>
        <v/>
      </c>
      <c r="ER584" s="153" t="str">
        <f t="shared" si="445"/>
        <v/>
      </c>
      <c r="ES584" s="19" t="str">
        <f t="shared" si="446"/>
        <v/>
      </c>
      <c r="ET584" s="153" t="str">
        <f t="shared" si="447"/>
        <v/>
      </c>
    </row>
    <row r="585" spans="1:150" x14ac:dyDescent="0.25">
      <c r="A585" s="31"/>
      <c r="B585" s="91" t="str">
        <f t="shared" si="448"/>
        <v/>
      </c>
      <c r="C585" s="20" t="str">
        <f t="shared" si="408"/>
        <v/>
      </c>
      <c r="D585" s="97" t="str">
        <f t="shared" si="409"/>
        <v/>
      </c>
      <c r="E585" s="62" t="str">
        <f t="shared" si="449"/>
        <v/>
      </c>
      <c r="F585" s="31"/>
      <c r="G585" s="282"/>
      <c r="H585" s="283"/>
      <c r="I585" s="284"/>
      <c r="J585" s="285"/>
      <c r="K585" s="286"/>
      <c r="L585" s="287"/>
      <c r="M585" s="288"/>
      <c r="N585" s="287"/>
      <c r="O585" s="288"/>
      <c r="P585" s="287"/>
      <c r="Q585" s="288"/>
      <c r="R585" s="287"/>
      <c r="S585" s="288"/>
      <c r="T585" s="287"/>
      <c r="U585" s="288"/>
      <c r="V585" s="287"/>
      <c r="W585" s="288"/>
      <c r="X585" s="287"/>
      <c r="Y585" s="288"/>
      <c r="Z585" s="287"/>
      <c r="AA585" s="288"/>
      <c r="AB585" s="287"/>
      <c r="AC585" s="288"/>
      <c r="AD585" s="287"/>
      <c r="AE585" s="288"/>
      <c r="AF585" s="287"/>
      <c r="AG585" s="288"/>
      <c r="AH585" s="287"/>
      <c r="AI585" s="288"/>
      <c r="AJ585" s="287"/>
      <c r="AK585" s="288"/>
      <c r="AL585" s="287"/>
      <c r="AM585" s="288"/>
      <c r="AN585" s="287"/>
      <c r="AO585" s="288"/>
      <c r="AP585" s="287"/>
      <c r="AQ585" s="288"/>
      <c r="AR585" s="287"/>
      <c r="AS585" s="288"/>
      <c r="AT585" s="287"/>
      <c r="AU585" s="288"/>
      <c r="AV585" s="287"/>
      <c r="AW585" s="288"/>
      <c r="AX585" s="287"/>
      <c r="AY585" s="31"/>
      <c r="BA585" s="76" t="str">
        <f t="shared" si="450"/>
        <v/>
      </c>
      <c r="BC585" s="76" t="str">
        <f>IF('Stock List'!$K585="", "", 'Stock List'!$K585)</f>
        <v/>
      </c>
      <c r="BE585" s="106">
        <f>IFERROR(ROUND(((INDEX('Stock List'!$M$11:$M$1010, MATCH(L585, 'Stock List'!$K$11:$K$1010, 0))/INDEX('Stock List'!$L$11:$L$1010, MATCH(L585, 'Stock List'!$K$11:$K$1010, 0)))*K585), 2), 0)</f>
        <v>0</v>
      </c>
      <c r="BF585" s="20"/>
      <c r="BG585" s="20">
        <f>IFERROR(ROUND(((INDEX('Stock List'!$M$11:$M$1010, MATCH(N585, 'Stock List'!$K$11:$K$1010, 0))/INDEX('Stock List'!$L$11:$L$1010, MATCH(N585, 'Stock List'!$K$11:$K$1010, 0)))*M585), 2), 0)</f>
        <v>0</v>
      </c>
      <c r="BH585" s="20"/>
      <c r="BI585" s="20">
        <f>IFERROR(ROUND(((INDEX('Stock List'!$M$11:$M$1010, MATCH(P585, 'Stock List'!$K$11:$K$1010, 0))/INDEX('Stock List'!$L$11:$L$1010, MATCH(P585, 'Stock List'!$K$11:$K$1010, 0)))*O585), 2), 0)</f>
        <v>0</v>
      </c>
      <c r="BJ585" s="20"/>
      <c r="BK585" s="20">
        <f>IFERROR(ROUND(((INDEX('Stock List'!$M$11:$M$1010, MATCH(R585, 'Stock List'!$K$11:$K$1010, 0))/INDEX('Stock List'!$L$11:$L$1010, MATCH(R585, 'Stock List'!$K$11:$K$1010, 0)))*Q585), 2), 0)</f>
        <v>0</v>
      </c>
      <c r="BL585" s="20"/>
      <c r="BM585" s="20">
        <f>IFERROR(ROUND(((INDEX('Stock List'!$M$11:$M$1010, MATCH(T585, 'Stock List'!$K$11:$K$1010, 0))/INDEX('Stock List'!$L$11:$L$1010, MATCH(T585, 'Stock List'!$K$11:$K$1010, 0)))*S585), 2), 0)</f>
        <v>0</v>
      </c>
      <c r="BN585" s="20"/>
      <c r="BO585" s="20">
        <f>IFERROR(ROUND(((INDEX('Stock List'!$M$11:$M$1010, MATCH(V585, 'Stock List'!$K$11:$K$1010, 0))/INDEX('Stock List'!$L$11:$L$1010, MATCH(V585, 'Stock List'!$K$11:$K$1010, 0)))*U585), 2), 0)</f>
        <v>0</v>
      </c>
      <c r="BP585" s="20"/>
      <c r="BQ585" s="20">
        <f>IFERROR(ROUND(((INDEX('Stock List'!$M$11:$M$1010, MATCH(X585, 'Stock List'!$K$11:$K$1010, 0))/INDEX('Stock List'!$L$11:$L$1010, MATCH(X585, 'Stock List'!$K$11:$K$1010, 0)))*W585), 2), 0)</f>
        <v>0</v>
      </c>
      <c r="BR585" s="20"/>
      <c r="BS585" s="20">
        <f>IFERROR(ROUND(((INDEX('Stock List'!$M$11:$M$1010, MATCH(Z585, 'Stock List'!$K$11:$K$1010, 0))/INDEX('Stock List'!$L$11:$L$1010, MATCH(Z585, 'Stock List'!$K$11:$K$1010, 0)))*Y585), 2), 0)</f>
        <v>0</v>
      </c>
      <c r="BT585" s="20"/>
      <c r="BU585" s="20">
        <f>IFERROR(ROUND(((INDEX('Stock List'!$M$11:$M$1010, MATCH(AB585, 'Stock List'!$K$11:$K$1010, 0))/INDEX('Stock List'!$L$11:$L$1010, MATCH(AB585, 'Stock List'!$K$11:$K$1010, 0)))*AA585), 2), 0)</f>
        <v>0</v>
      </c>
      <c r="BV585" s="20"/>
      <c r="BW585" s="20">
        <f>IFERROR(ROUND(((INDEX('Stock List'!$M$11:$M$1010, MATCH(AD585, 'Stock List'!$K$11:$K$1010, 0))/INDEX('Stock List'!$L$11:$L$1010, MATCH(AD585, 'Stock List'!$K$11:$K$1010, 0)))*AC585), 2), 0)</f>
        <v>0</v>
      </c>
      <c r="BX585" s="20"/>
      <c r="BY585" s="20">
        <f>IFERROR(ROUND(((INDEX('Stock List'!$M$11:$M$1010, MATCH(AF585, 'Stock List'!$K$11:$K$1010, 0))/INDEX('Stock List'!$L$11:$L$1010, MATCH(AF585, 'Stock List'!$K$11:$K$1010, 0)))*AE585), 2), 0)</f>
        <v>0</v>
      </c>
      <c r="BZ585" s="20"/>
      <c r="CA585" s="20">
        <f>IFERROR(ROUND(((INDEX('Stock List'!$M$11:$M$1010, MATCH(AH585, 'Stock List'!$K$11:$K$1010, 0))/INDEX('Stock List'!$L$11:$L$1010, MATCH(AH585, 'Stock List'!$K$11:$K$1010, 0)))*AG585), 2), 0)</f>
        <v>0</v>
      </c>
      <c r="CB585" s="20"/>
      <c r="CC585" s="20">
        <f>IFERROR(ROUND(((INDEX('Stock List'!$M$11:$M$1010, MATCH(AJ585, 'Stock List'!$K$11:$K$1010, 0))/INDEX('Stock List'!$L$11:$L$1010, MATCH(AJ585, 'Stock List'!$K$11:$K$1010, 0)))*AI585), 2), 0)</f>
        <v>0</v>
      </c>
      <c r="CD585" s="20"/>
      <c r="CE585" s="20">
        <f>IFERROR(ROUND(((INDEX('Stock List'!$M$11:$M$1010, MATCH(AL585, 'Stock List'!$K$11:$K$1010, 0))/INDEX('Stock List'!$L$11:$L$1010, MATCH(AL585, 'Stock List'!$K$11:$K$1010, 0)))*AK585), 2), 0)</f>
        <v>0</v>
      </c>
      <c r="CF585" s="20"/>
      <c r="CG585" s="20">
        <f>IFERROR(ROUND(((INDEX('Stock List'!$M$11:$M$1010, MATCH(AN585, 'Stock List'!$K$11:$K$1010, 0))/INDEX('Stock List'!$L$11:$L$1010, MATCH(AN585, 'Stock List'!$K$11:$K$1010, 0)))*AM585), 2), 0)</f>
        <v>0</v>
      </c>
      <c r="CH585" s="20"/>
      <c r="CI585" s="20">
        <f>IFERROR(ROUND(((INDEX('Stock List'!$M$11:$M$1010, MATCH(AP585, 'Stock List'!$K$11:$K$1010, 0))/INDEX('Stock List'!$L$11:$L$1010, MATCH(AP585, 'Stock List'!$K$11:$K$1010, 0)))*AO585), 2), 0)</f>
        <v>0</v>
      </c>
      <c r="CJ585" s="20"/>
      <c r="CK585" s="20">
        <f>IFERROR(ROUND(((INDEX('Stock List'!$M$11:$M$1010, MATCH(AR585, 'Stock List'!$K$11:$K$1010, 0))/INDEX('Stock List'!$L$11:$L$1010, MATCH(AR585, 'Stock List'!$K$11:$K$1010, 0)))*AQ585), 2), 0)</f>
        <v>0</v>
      </c>
      <c r="CL585" s="20"/>
      <c r="CM585" s="20">
        <f>IFERROR(ROUND(((INDEX('Stock List'!$M$11:$M$1010, MATCH(AT585, 'Stock List'!$K$11:$K$1010, 0))/INDEX('Stock List'!$L$11:$L$1010, MATCH(AT585, 'Stock List'!$K$11:$K$1010, 0)))*AS585), 2), 0)</f>
        <v>0</v>
      </c>
      <c r="CN585" s="20"/>
      <c r="CO585" s="20">
        <f>IFERROR(ROUND(((INDEX('Stock List'!$M$11:$M$1010, MATCH(AV585, 'Stock List'!$K$11:$K$1010, 0))/INDEX('Stock List'!$L$11:$L$1010, MATCH(AV585, 'Stock List'!$K$11:$K$1010, 0)))*AU585), 2), 0)</f>
        <v>0</v>
      </c>
      <c r="CP585" s="20"/>
      <c r="CQ585" s="20">
        <f>IFERROR(ROUND(((INDEX('Stock List'!$M$11:$M$1010, MATCH(AX585, 'Stock List'!$K$11:$K$1010, 0))/INDEX('Stock List'!$L$11:$L$1010, MATCH(AX585, 'Stock List'!$K$11:$K$1010, 0)))*AW585), 2), 0)</f>
        <v>0</v>
      </c>
      <c r="CR585" s="22"/>
      <c r="CT585" s="106" t="str">
        <f t="shared" si="451"/>
        <v/>
      </c>
      <c r="CU585" s="22" t="str">
        <f t="shared" si="452"/>
        <v/>
      </c>
      <c r="CX585" s="106" t="str">
        <f t="shared" si="453"/>
        <v/>
      </c>
      <c r="CY585" s="20" t="str">
        <f t="shared" si="454"/>
        <v/>
      </c>
      <c r="CZ585" s="22" t="str">
        <f t="shared" si="455"/>
        <v/>
      </c>
      <c r="DB585" s="76" t="str">
        <f>IF($H585="", "", COUNTIF($G$11:$G$1010, "&gt;"&amp;$G585)+1+COUNTIF($G$11:$G585, $G585)-1)</f>
        <v/>
      </c>
      <c r="DC585" s="76" t="str">
        <f>IF($H585="", "", COUNTIF($CZ$11:$CZ$1010, "&gt;"&amp;$CZ585)+1+COUNTIF($CZ$11:$CZ585, $CZ585)-1)</f>
        <v/>
      </c>
      <c r="DE585" s="147" t="str">
        <f t="shared" si="456"/>
        <v/>
      </c>
      <c r="DF585" s="148"/>
      <c r="DG585" s="19" t="str">
        <f t="shared" si="457"/>
        <v/>
      </c>
      <c r="DH585" s="153" t="str">
        <f t="shared" si="458"/>
        <v/>
      </c>
      <c r="DI585" s="19" t="str">
        <f t="shared" si="410"/>
        <v/>
      </c>
      <c r="DJ585" s="153" t="str">
        <f t="shared" si="411"/>
        <v/>
      </c>
      <c r="DK585" s="19" t="str">
        <f t="shared" si="412"/>
        <v/>
      </c>
      <c r="DL585" s="153" t="str">
        <f t="shared" si="413"/>
        <v/>
      </c>
      <c r="DM585" s="19" t="str">
        <f t="shared" si="414"/>
        <v/>
      </c>
      <c r="DN585" s="153" t="str">
        <f t="shared" si="415"/>
        <v/>
      </c>
      <c r="DO585" s="19" t="str">
        <f t="shared" si="416"/>
        <v/>
      </c>
      <c r="DP585" s="153" t="str">
        <f t="shared" si="417"/>
        <v/>
      </c>
      <c r="DQ585" s="19" t="str">
        <f t="shared" si="418"/>
        <v/>
      </c>
      <c r="DR585" s="153" t="str">
        <f t="shared" si="419"/>
        <v/>
      </c>
      <c r="DS585" s="19" t="str">
        <f t="shared" si="420"/>
        <v/>
      </c>
      <c r="DT585" s="153" t="str">
        <f t="shared" si="421"/>
        <v/>
      </c>
      <c r="DU585" s="19" t="str">
        <f t="shared" si="422"/>
        <v/>
      </c>
      <c r="DV585" s="153" t="str">
        <f t="shared" si="423"/>
        <v/>
      </c>
      <c r="DW585" s="19" t="str">
        <f t="shared" si="424"/>
        <v/>
      </c>
      <c r="DX585" s="153" t="str">
        <f t="shared" si="425"/>
        <v/>
      </c>
      <c r="DY585" s="19" t="str">
        <f t="shared" si="426"/>
        <v/>
      </c>
      <c r="DZ585" s="153" t="str">
        <f t="shared" si="427"/>
        <v/>
      </c>
      <c r="EA585" s="19" t="str">
        <f t="shared" si="428"/>
        <v/>
      </c>
      <c r="EB585" s="153" t="str">
        <f t="shared" si="429"/>
        <v/>
      </c>
      <c r="EC585" s="19" t="str">
        <f t="shared" si="430"/>
        <v/>
      </c>
      <c r="ED585" s="153" t="str">
        <f t="shared" si="431"/>
        <v/>
      </c>
      <c r="EE585" s="19" t="str">
        <f t="shared" si="432"/>
        <v/>
      </c>
      <c r="EF585" s="153" t="str">
        <f t="shared" si="433"/>
        <v/>
      </c>
      <c r="EG585" s="19" t="str">
        <f t="shared" si="434"/>
        <v/>
      </c>
      <c r="EH585" s="153" t="str">
        <f t="shared" si="435"/>
        <v/>
      </c>
      <c r="EI585" s="19" t="str">
        <f t="shared" si="436"/>
        <v/>
      </c>
      <c r="EJ585" s="153" t="str">
        <f t="shared" si="437"/>
        <v/>
      </c>
      <c r="EK585" s="19" t="str">
        <f t="shared" si="438"/>
        <v/>
      </c>
      <c r="EL585" s="153" t="str">
        <f t="shared" si="439"/>
        <v/>
      </c>
      <c r="EM585" s="19" t="str">
        <f t="shared" si="440"/>
        <v/>
      </c>
      <c r="EN585" s="153" t="str">
        <f t="shared" si="441"/>
        <v/>
      </c>
      <c r="EO585" s="19" t="str">
        <f t="shared" si="442"/>
        <v/>
      </c>
      <c r="EP585" s="153" t="str">
        <f t="shared" si="443"/>
        <v/>
      </c>
      <c r="EQ585" s="19" t="str">
        <f t="shared" si="444"/>
        <v/>
      </c>
      <c r="ER585" s="153" t="str">
        <f t="shared" si="445"/>
        <v/>
      </c>
      <c r="ES585" s="19" t="str">
        <f t="shared" si="446"/>
        <v/>
      </c>
      <c r="ET585" s="153" t="str">
        <f t="shared" si="447"/>
        <v/>
      </c>
    </row>
    <row r="586" spans="1:150" x14ac:dyDescent="0.25">
      <c r="A586" s="31"/>
      <c r="B586" s="91" t="str">
        <f t="shared" si="448"/>
        <v/>
      </c>
      <c r="C586" s="20" t="str">
        <f t="shared" si="408"/>
        <v/>
      </c>
      <c r="D586" s="97" t="str">
        <f t="shared" si="409"/>
        <v/>
      </c>
      <c r="E586" s="62" t="str">
        <f t="shared" si="449"/>
        <v/>
      </c>
      <c r="F586" s="31"/>
      <c r="G586" s="282"/>
      <c r="H586" s="283"/>
      <c r="I586" s="284"/>
      <c r="J586" s="285"/>
      <c r="K586" s="286"/>
      <c r="L586" s="287"/>
      <c r="M586" s="288"/>
      <c r="N586" s="287"/>
      <c r="O586" s="288"/>
      <c r="P586" s="287"/>
      <c r="Q586" s="288"/>
      <c r="R586" s="287"/>
      <c r="S586" s="288"/>
      <c r="T586" s="287"/>
      <c r="U586" s="288"/>
      <c r="V586" s="287"/>
      <c r="W586" s="288"/>
      <c r="X586" s="287"/>
      <c r="Y586" s="288"/>
      <c r="Z586" s="287"/>
      <c r="AA586" s="288"/>
      <c r="AB586" s="287"/>
      <c r="AC586" s="288"/>
      <c r="AD586" s="287"/>
      <c r="AE586" s="288"/>
      <c r="AF586" s="287"/>
      <c r="AG586" s="288"/>
      <c r="AH586" s="287"/>
      <c r="AI586" s="288"/>
      <c r="AJ586" s="287"/>
      <c r="AK586" s="288"/>
      <c r="AL586" s="287"/>
      <c r="AM586" s="288"/>
      <c r="AN586" s="287"/>
      <c r="AO586" s="288"/>
      <c r="AP586" s="287"/>
      <c r="AQ586" s="288"/>
      <c r="AR586" s="287"/>
      <c r="AS586" s="288"/>
      <c r="AT586" s="287"/>
      <c r="AU586" s="288"/>
      <c r="AV586" s="287"/>
      <c r="AW586" s="288"/>
      <c r="AX586" s="287"/>
      <c r="AY586" s="31"/>
      <c r="BA586" s="76" t="str">
        <f t="shared" si="450"/>
        <v/>
      </c>
      <c r="BC586" s="76" t="str">
        <f>IF('Stock List'!$K586="", "", 'Stock List'!$K586)</f>
        <v/>
      </c>
      <c r="BE586" s="106">
        <f>IFERROR(ROUND(((INDEX('Stock List'!$M$11:$M$1010, MATCH(L586, 'Stock List'!$K$11:$K$1010, 0))/INDEX('Stock List'!$L$11:$L$1010, MATCH(L586, 'Stock List'!$K$11:$K$1010, 0)))*K586), 2), 0)</f>
        <v>0</v>
      </c>
      <c r="BF586" s="20"/>
      <c r="BG586" s="20">
        <f>IFERROR(ROUND(((INDEX('Stock List'!$M$11:$M$1010, MATCH(N586, 'Stock List'!$K$11:$K$1010, 0))/INDEX('Stock List'!$L$11:$L$1010, MATCH(N586, 'Stock List'!$K$11:$K$1010, 0)))*M586), 2), 0)</f>
        <v>0</v>
      </c>
      <c r="BH586" s="20"/>
      <c r="BI586" s="20">
        <f>IFERROR(ROUND(((INDEX('Stock List'!$M$11:$M$1010, MATCH(P586, 'Stock List'!$K$11:$K$1010, 0))/INDEX('Stock List'!$L$11:$L$1010, MATCH(P586, 'Stock List'!$K$11:$K$1010, 0)))*O586), 2), 0)</f>
        <v>0</v>
      </c>
      <c r="BJ586" s="20"/>
      <c r="BK586" s="20">
        <f>IFERROR(ROUND(((INDEX('Stock List'!$M$11:$M$1010, MATCH(R586, 'Stock List'!$K$11:$K$1010, 0))/INDEX('Stock List'!$L$11:$L$1010, MATCH(R586, 'Stock List'!$K$11:$K$1010, 0)))*Q586), 2), 0)</f>
        <v>0</v>
      </c>
      <c r="BL586" s="20"/>
      <c r="BM586" s="20">
        <f>IFERROR(ROUND(((INDEX('Stock List'!$M$11:$M$1010, MATCH(T586, 'Stock List'!$K$11:$K$1010, 0))/INDEX('Stock List'!$L$11:$L$1010, MATCH(T586, 'Stock List'!$K$11:$K$1010, 0)))*S586), 2), 0)</f>
        <v>0</v>
      </c>
      <c r="BN586" s="20"/>
      <c r="BO586" s="20">
        <f>IFERROR(ROUND(((INDEX('Stock List'!$M$11:$M$1010, MATCH(V586, 'Stock List'!$K$11:$K$1010, 0))/INDEX('Stock List'!$L$11:$L$1010, MATCH(V586, 'Stock List'!$K$11:$K$1010, 0)))*U586), 2), 0)</f>
        <v>0</v>
      </c>
      <c r="BP586" s="20"/>
      <c r="BQ586" s="20">
        <f>IFERROR(ROUND(((INDEX('Stock List'!$M$11:$M$1010, MATCH(X586, 'Stock List'!$K$11:$K$1010, 0))/INDEX('Stock List'!$L$11:$L$1010, MATCH(X586, 'Stock List'!$K$11:$K$1010, 0)))*W586), 2), 0)</f>
        <v>0</v>
      </c>
      <c r="BR586" s="20"/>
      <c r="BS586" s="20">
        <f>IFERROR(ROUND(((INDEX('Stock List'!$M$11:$M$1010, MATCH(Z586, 'Stock List'!$K$11:$K$1010, 0))/INDEX('Stock List'!$L$11:$L$1010, MATCH(Z586, 'Stock List'!$K$11:$K$1010, 0)))*Y586), 2), 0)</f>
        <v>0</v>
      </c>
      <c r="BT586" s="20"/>
      <c r="BU586" s="20">
        <f>IFERROR(ROUND(((INDEX('Stock List'!$M$11:$M$1010, MATCH(AB586, 'Stock List'!$K$11:$K$1010, 0))/INDEX('Stock List'!$L$11:$L$1010, MATCH(AB586, 'Stock List'!$K$11:$K$1010, 0)))*AA586), 2), 0)</f>
        <v>0</v>
      </c>
      <c r="BV586" s="20"/>
      <c r="BW586" s="20">
        <f>IFERROR(ROUND(((INDEX('Stock List'!$M$11:$M$1010, MATCH(AD586, 'Stock List'!$K$11:$K$1010, 0))/INDEX('Stock List'!$L$11:$L$1010, MATCH(AD586, 'Stock List'!$K$11:$K$1010, 0)))*AC586), 2), 0)</f>
        <v>0</v>
      </c>
      <c r="BX586" s="20"/>
      <c r="BY586" s="20">
        <f>IFERROR(ROUND(((INDEX('Stock List'!$M$11:$M$1010, MATCH(AF586, 'Stock List'!$K$11:$K$1010, 0))/INDEX('Stock List'!$L$11:$L$1010, MATCH(AF586, 'Stock List'!$K$11:$K$1010, 0)))*AE586), 2), 0)</f>
        <v>0</v>
      </c>
      <c r="BZ586" s="20"/>
      <c r="CA586" s="20">
        <f>IFERROR(ROUND(((INDEX('Stock List'!$M$11:$M$1010, MATCH(AH586, 'Stock List'!$K$11:$K$1010, 0))/INDEX('Stock List'!$L$11:$L$1010, MATCH(AH586, 'Stock List'!$K$11:$K$1010, 0)))*AG586), 2), 0)</f>
        <v>0</v>
      </c>
      <c r="CB586" s="20"/>
      <c r="CC586" s="20">
        <f>IFERROR(ROUND(((INDEX('Stock List'!$M$11:$M$1010, MATCH(AJ586, 'Stock List'!$K$11:$K$1010, 0))/INDEX('Stock List'!$L$11:$L$1010, MATCH(AJ586, 'Stock List'!$K$11:$K$1010, 0)))*AI586), 2), 0)</f>
        <v>0</v>
      </c>
      <c r="CD586" s="20"/>
      <c r="CE586" s="20">
        <f>IFERROR(ROUND(((INDEX('Stock List'!$M$11:$M$1010, MATCH(AL586, 'Stock List'!$K$11:$K$1010, 0))/INDEX('Stock List'!$L$11:$L$1010, MATCH(AL586, 'Stock List'!$K$11:$K$1010, 0)))*AK586), 2), 0)</f>
        <v>0</v>
      </c>
      <c r="CF586" s="20"/>
      <c r="CG586" s="20">
        <f>IFERROR(ROUND(((INDEX('Stock List'!$M$11:$M$1010, MATCH(AN586, 'Stock List'!$K$11:$K$1010, 0))/INDEX('Stock List'!$L$11:$L$1010, MATCH(AN586, 'Stock List'!$K$11:$K$1010, 0)))*AM586), 2), 0)</f>
        <v>0</v>
      </c>
      <c r="CH586" s="20"/>
      <c r="CI586" s="20">
        <f>IFERROR(ROUND(((INDEX('Stock List'!$M$11:$M$1010, MATCH(AP586, 'Stock List'!$K$11:$K$1010, 0))/INDEX('Stock List'!$L$11:$L$1010, MATCH(AP586, 'Stock List'!$K$11:$K$1010, 0)))*AO586), 2), 0)</f>
        <v>0</v>
      </c>
      <c r="CJ586" s="20"/>
      <c r="CK586" s="20">
        <f>IFERROR(ROUND(((INDEX('Stock List'!$M$11:$M$1010, MATCH(AR586, 'Stock List'!$K$11:$K$1010, 0))/INDEX('Stock List'!$L$11:$L$1010, MATCH(AR586, 'Stock List'!$K$11:$K$1010, 0)))*AQ586), 2), 0)</f>
        <v>0</v>
      </c>
      <c r="CL586" s="20"/>
      <c r="CM586" s="20">
        <f>IFERROR(ROUND(((INDEX('Stock List'!$M$11:$M$1010, MATCH(AT586, 'Stock List'!$K$11:$K$1010, 0))/INDEX('Stock List'!$L$11:$L$1010, MATCH(AT586, 'Stock List'!$K$11:$K$1010, 0)))*AS586), 2), 0)</f>
        <v>0</v>
      </c>
      <c r="CN586" s="20"/>
      <c r="CO586" s="20">
        <f>IFERROR(ROUND(((INDEX('Stock List'!$M$11:$M$1010, MATCH(AV586, 'Stock List'!$K$11:$K$1010, 0))/INDEX('Stock List'!$L$11:$L$1010, MATCH(AV586, 'Stock List'!$K$11:$K$1010, 0)))*AU586), 2), 0)</f>
        <v>0</v>
      </c>
      <c r="CP586" s="20"/>
      <c r="CQ586" s="20">
        <f>IFERROR(ROUND(((INDEX('Stock List'!$M$11:$M$1010, MATCH(AX586, 'Stock List'!$K$11:$K$1010, 0))/INDEX('Stock List'!$L$11:$L$1010, MATCH(AX586, 'Stock List'!$K$11:$K$1010, 0)))*AW586), 2), 0)</f>
        <v>0</v>
      </c>
      <c r="CR586" s="22"/>
      <c r="CT586" s="106" t="str">
        <f t="shared" si="451"/>
        <v/>
      </c>
      <c r="CU586" s="22" t="str">
        <f t="shared" si="452"/>
        <v/>
      </c>
      <c r="CX586" s="106" t="str">
        <f t="shared" si="453"/>
        <v/>
      </c>
      <c r="CY586" s="20" t="str">
        <f t="shared" si="454"/>
        <v/>
      </c>
      <c r="CZ586" s="22" t="str">
        <f t="shared" si="455"/>
        <v/>
      </c>
      <c r="DB586" s="76" t="str">
        <f>IF($H586="", "", COUNTIF($G$11:$G$1010, "&gt;"&amp;$G586)+1+COUNTIF($G$11:$G586, $G586)-1)</f>
        <v/>
      </c>
      <c r="DC586" s="76" t="str">
        <f>IF($H586="", "", COUNTIF($CZ$11:$CZ$1010, "&gt;"&amp;$CZ586)+1+COUNTIF($CZ$11:$CZ586, $CZ586)-1)</f>
        <v/>
      </c>
      <c r="DE586" s="147" t="str">
        <f t="shared" si="456"/>
        <v/>
      </c>
      <c r="DF586" s="148"/>
      <c r="DG586" s="19" t="str">
        <f t="shared" si="457"/>
        <v/>
      </c>
      <c r="DH586" s="153" t="str">
        <f t="shared" si="458"/>
        <v/>
      </c>
      <c r="DI586" s="19" t="str">
        <f t="shared" si="410"/>
        <v/>
      </c>
      <c r="DJ586" s="153" t="str">
        <f t="shared" si="411"/>
        <v/>
      </c>
      <c r="DK586" s="19" t="str">
        <f t="shared" si="412"/>
        <v/>
      </c>
      <c r="DL586" s="153" t="str">
        <f t="shared" si="413"/>
        <v/>
      </c>
      <c r="DM586" s="19" t="str">
        <f t="shared" si="414"/>
        <v/>
      </c>
      <c r="DN586" s="153" t="str">
        <f t="shared" si="415"/>
        <v/>
      </c>
      <c r="DO586" s="19" t="str">
        <f t="shared" si="416"/>
        <v/>
      </c>
      <c r="DP586" s="153" t="str">
        <f t="shared" si="417"/>
        <v/>
      </c>
      <c r="DQ586" s="19" t="str">
        <f t="shared" si="418"/>
        <v/>
      </c>
      <c r="DR586" s="153" t="str">
        <f t="shared" si="419"/>
        <v/>
      </c>
      <c r="DS586" s="19" t="str">
        <f t="shared" si="420"/>
        <v/>
      </c>
      <c r="DT586" s="153" t="str">
        <f t="shared" si="421"/>
        <v/>
      </c>
      <c r="DU586" s="19" t="str">
        <f t="shared" si="422"/>
        <v/>
      </c>
      <c r="DV586" s="153" t="str">
        <f t="shared" si="423"/>
        <v/>
      </c>
      <c r="DW586" s="19" t="str">
        <f t="shared" si="424"/>
        <v/>
      </c>
      <c r="DX586" s="153" t="str">
        <f t="shared" si="425"/>
        <v/>
      </c>
      <c r="DY586" s="19" t="str">
        <f t="shared" si="426"/>
        <v/>
      </c>
      <c r="DZ586" s="153" t="str">
        <f t="shared" si="427"/>
        <v/>
      </c>
      <c r="EA586" s="19" t="str">
        <f t="shared" si="428"/>
        <v/>
      </c>
      <c r="EB586" s="153" t="str">
        <f t="shared" si="429"/>
        <v/>
      </c>
      <c r="EC586" s="19" t="str">
        <f t="shared" si="430"/>
        <v/>
      </c>
      <c r="ED586" s="153" t="str">
        <f t="shared" si="431"/>
        <v/>
      </c>
      <c r="EE586" s="19" t="str">
        <f t="shared" si="432"/>
        <v/>
      </c>
      <c r="EF586" s="153" t="str">
        <f t="shared" si="433"/>
        <v/>
      </c>
      <c r="EG586" s="19" t="str">
        <f t="shared" si="434"/>
        <v/>
      </c>
      <c r="EH586" s="153" t="str">
        <f t="shared" si="435"/>
        <v/>
      </c>
      <c r="EI586" s="19" t="str">
        <f t="shared" si="436"/>
        <v/>
      </c>
      <c r="EJ586" s="153" t="str">
        <f t="shared" si="437"/>
        <v/>
      </c>
      <c r="EK586" s="19" t="str">
        <f t="shared" si="438"/>
        <v/>
      </c>
      <c r="EL586" s="153" t="str">
        <f t="shared" si="439"/>
        <v/>
      </c>
      <c r="EM586" s="19" t="str">
        <f t="shared" si="440"/>
        <v/>
      </c>
      <c r="EN586" s="153" t="str">
        <f t="shared" si="441"/>
        <v/>
      </c>
      <c r="EO586" s="19" t="str">
        <f t="shared" si="442"/>
        <v/>
      </c>
      <c r="EP586" s="153" t="str">
        <f t="shared" si="443"/>
        <v/>
      </c>
      <c r="EQ586" s="19" t="str">
        <f t="shared" si="444"/>
        <v/>
      </c>
      <c r="ER586" s="153" t="str">
        <f t="shared" si="445"/>
        <v/>
      </c>
      <c r="ES586" s="19" t="str">
        <f t="shared" si="446"/>
        <v/>
      </c>
      <c r="ET586" s="153" t="str">
        <f t="shared" si="447"/>
        <v/>
      </c>
    </row>
    <row r="587" spans="1:150" x14ac:dyDescent="0.25">
      <c r="A587" s="31"/>
      <c r="B587" s="91" t="str">
        <f t="shared" si="448"/>
        <v/>
      </c>
      <c r="C587" s="20" t="str">
        <f t="shared" ref="C587:C650" si="459">IF($B587="", "", ROUND($B587+($B587*$D$5), 2))</f>
        <v/>
      </c>
      <c r="D587" s="97" t="str">
        <f t="shared" ref="D587:D650" si="460">IF($C587="", "", IFERROR(ROUND($J587/$C587, 4), ""))</f>
        <v/>
      </c>
      <c r="E587" s="62" t="str">
        <f t="shared" si="449"/>
        <v/>
      </c>
      <c r="F587" s="31"/>
      <c r="G587" s="282"/>
      <c r="H587" s="283"/>
      <c r="I587" s="284"/>
      <c r="J587" s="285"/>
      <c r="K587" s="286"/>
      <c r="L587" s="287"/>
      <c r="M587" s="288"/>
      <c r="N587" s="287"/>
      <c r="O587" s="288"/>
      <c r="P587" s="287"/>
      <c r="Q587" s="288"/>
      <c r="R587" s="287"/>
      <c r="S587" s="288"/>
      <c r="T587" s="287"/>
      <c r="U587" s="288"/>
      <c r="V587" s="287"/>
      <c r="W587" s="288"/>
      <c r="X587" s="287"/>
      <c r="Y587" s="288"/>
      <c r="Z587" s="287"/>
      <c r="AA587" s="288"/>
      <c r="AB587" s="287"/>
      <c r="AC587" s="288"/>
      <c r="AD587" s="287"/>
      <c r="AE587" s="288"/>
      <c r="AF587" s="287"/>
      <c r="AG587" s="288"/>
      <c r="AH587" s="287"/>
      <c r="AI587" s="288"/>
      <c r="AJ587" s="287"/>
      <c r="AK587" s="288"/>
      <c r="AL587" s="287"/>
      <c r="AM587" s="288"/>
      <c r="AN587" s="287"/>
      <c r="AO587" s="288"/>
      <c r="AP587" s="287"/>
      <c r="AQ587" s="288"/>
      <c r="AR587" s="287"/>
      <c r="AS587" s="288"/>
      <c r="AT587" s="287"/>
      <c r="AU587" s="288"/>
      <c r="AV587" s="287"/>
      <c r="AW587" s="288"/>
      <c r="AX587" s="287"/>
      <c r="AY587" s="31"/>
      <c r="BA587" s="76" t="str">
        <f t="shared" si="450"/>
        <v/>
      </c>
      <c r="BC587" s="76" t="str">
        <f>IF('Stock List'!$K587="", "", 'Stock List'!$K587)</f>
        <v/>
      </c>
      <c r="BE587" s="106">
        <f>IFERROR(ROUND(((INDEX('Stock List'!$M$11:$M$1010, MATCH(L587, 'Stock List'!$K$11:$K$1010, 0))/INDEX('Stock List'!$L$11:$L$1010, MATCH(L587, 'Stock List'!$K$11:$K$1010, 0)))*K587), 2), 0)</f>
        <v>0</v>
      </c>
      <c r="BF587" s="20"/>
      <c r="BG587" s="20">
        <f>IFERROR(ROUND(((INDEX('Stock List'!$M$11:$M$1010, MATCH(N587, 'Stock List'!$K$11:$K$1010, 0))/INDEX('Stock List'!$L$11:$L$1010, MATCH(N587, 'Stock List'!$K$11:$K$1010, 0)))*M587), 2), 0)</f>
        <v>0</v>
      </c>
      <c r="BH587" s="20"/>
      <c r="BI587" s="20">
        <f>IFERROR(ROUND(((INDEX('Stock List'!$M$11:$M$1010, MATCH(P587, 'Stock List'!$K$11:$K$1010, 0))/INDEX('Stock List'!$L$11:$L$1010, MATCH(P587, 'Stock List'!$K$11:$K$1010, 0)))*O587), 2), 0)</f>
        <v>0</v>
      </c>
      <c r="BJ587" s="20"/>
      <c r="BK587" s="20">
        <f>IFERROR(ROUND(((INDEX('Stock List'!$M$11:$M$1010, MATCH(R587, 'Stock List'!$K$11:$K$1010, 0))/INDEX('Stock List'!$L$11:$L$1010, MATCH(R587, 'Stock List'!$K$11:$K$1010, 0)))*Q587), 2), 0)</f>
        <v>0</v>
      </c>
      <c r="BL587" s="20"/>
      <c r="BM587" s="20">
        <f>IFERROR(ROUND(((INDEX('Stock List'!$M$11:$M$1010, MATCH(T587, 'Stock List'!$K$11:$K$1010, 0))/INDEX('Stock List'!$L$11:$L$1010, MATCH(T587, 'Stock List'!$K$11:$K$1010, 0)))*S587), 2), 0)</f>
        <v>0</v>
      </c>
      <c r="BN587" s="20"/>
      <c r="BO587" s="20">
        <f>IFERROR(ROUND(((INDEX('Stock List'!$M$11:$M$1010, MATCH(V587, 'Stock List'!$K$11:$K$1010, 0))/INDEX('Stock List'!$L$11:$L$1010, MATCH(V587, 'Stock List'!$K$11:$K$1010, 0)))*U587), 2), 0)</f>
        <v>0</v>
      </c>
      <c r="BP587" s="20"/>
      <c r="BQ587" s="20">
        <f>IFERROR(ROUND(((INDEX('Stock List'!$M$11:$M$1010, MATCH(X587, 'Stock List'!$K$11:$K$1010, 0))/INDEX('Stock List'!$L$11:$L$1010, MATCH(X587, 'Stock List'!$K$11:$K$1010, 0)))*W587), 2), 0)</f>
        <v>0</v>
      </c>
      <c r="BR587" s="20"/>
      <c r="BS587" s="20">
        <f>IFERROR(ROUND(((INDEX('Stock List'!$M$11:$M$1010, MATCH(Z587, 'Stock List'!$K$11:$K$1010, 0))/INDEX('Stock List'!$L$11:$L$1010, MATCH(Z587, 'Stock List'!$K$11:$K$1010, 0)))*Y587), 2), 0)</f>
        <v>0</v>
      </c>
      <c r="BT587" s="20"/>
      <c r="BU587" s="20">
        <f>IFERROR(ROUND(((INDEX('Stock List'!$M$11:$M$1010, MATCH(AB587, 'Stock List'!$K$11:$K$1010, 0))/INDEX('Stock List'!$L$11:$L$1010, MATCH(AB587, 'Stock List'!$K$11:$K$1010, 0)))*AA587), 2), 0)</f>
        <v>0</v>
      </c>
      <c r="BV587" s="20"/>
      <c r="BW587" s="20">
        <f>IFERROR(ROUND(((INDEX('Stock List'!$M$11:$M$1010, MATCH(AD587, 'Stock List'!$K$11:$K$1010, 0))/INDEX('Stock List'!$L$11:$L$1010, MATCH(AD587, 'Stock List'!$K$11:$K$1010, 0)))*AC587), 2), 0)</f>
        <v>0</v>
      </c>
      <c r="BX587" s="20"/>
      <c r="BY587" s="20">
        <f>IFERROR(ROUND(((INDEX('Stock List'!$M$11:$M$1010, MATCH(AF587, 'Stock List'!$K$11:$K$1010, 0))/INDEX('Stock List'!$L$11:$L$1010, MATCH(AF587, 'Stock List'!$K$11:$K$1010, 0)))*AE587), 2), 0)</f>
        <v>0</v>
      </c>
      <c r="BZ587" s="20"/>
      <c r="CA587" s="20">
        <f>IFERROR(ROUND(((INDEX('Stock List'!$M$11:$M$1010, MATCH(AH587, 'Stock List'!$K$11:$K$1010, 0))/INDEX('Stock List'!$L$11:$L$1010, MATCH(AH587, 'Stock List'!$K$11:$K$1010, 0)))*AG587), 2), 0)</f>
        <v>0</v>
      </c>
      <c r="CB587" s="20"/>
      <c r="CC587" s="20">
        <f>IFERROR(ROUND(((INDEX('Stock List'!$M$11:$M$1010, MATCH(AJ587, 'Stock List'!$K$11:$K$1010, 0))/INDEX('Stock List'!$L$11:$L$1010, MATCH(AJ587, 'Stock List'!$K$11:$K$1010, 0)))*AI587), 2), 0)</f>
        <v>0</v>
      </c>
      <c r="CD587" s="20"/>
      <c r="CE587" s="20">
        <f>IFERROR(ROUND(((INDEX('Stock List'!$M$11:$M$1010, MATCH(AL587, 'Stock List'!$K$11:$K$1010, 0))/INDEX('Stock List'!$L$11:$L$1010, MATCH(AL587, 'Stock List'!$K$11:$K$1010, 0)))*AK587), 2), 0)</f>
        <v>0</v>
      </c>
      <c r="CF587" s="20"/>
      <c r="CG587" s="20">
        <f>IFERROR(ROUND(((INDEX('Stock List'!$M$11:$M$1010, MATCH(AN587, 'Stock List'!$K$11:$K$1010, 0))/INDEX('Stock List'!$L$11:$L$1010, MATCH(AN587, 'Stock List'!$K$11:$K$1010, 0)))*AM587), 2), 0)</f>
        <v>0</v>
      </c>
      <c r="CH587" s="20"/>
      <c r="CI587" s="20">
        <f>IFERROR(ROUND(((INDEX('Stock List'!$M$11:$M$1010, MATCH(AP587, 'Stock List'!$K$11:$K$1010, 0))/INDEX('Stock List'!$L$11:$L$1010, MATCH(AP587, 'Stock List'!$K$11:$K$1010, 0)))*AO587), 2), 0)</f>
        <v>0</v>
      </c>
      <c r="CJ587" s="20"/>
      <c r="CK587" s="20">
        <f>IFERROR(ROUND(((INDEX('Stock List'!$M$11:$M$1010, MATCH(AR587, 'Stock List'!$K$11:$K$1010, 0))/INDEX('Stock List'!$L$11:$L$1010, MATCH(AR587, 'Stock List'!$K$11:$K$1010, 0)))*AQ587), 2), 0)</f>
        <v>0</v>
      </c>
      <c r="CL587" s="20"/>
      <c r="CM587" s="20">
        <f>IFERROR(ROUND(((INDEX('Stock List'!$M$11:$M$1010, MATCH(AT587, 'Stock List'!$K$11:$K$1010, 0))/INDEX('Stock List'!$L$11:$L$1010, MATCH(AT587, 'Stock List'!$K$11:$K$1010, 0)))*AS587), 2), 0)</f>
        <v>0</v>
      </c>
      <c r="CN587" s="20"/>
      <c r="CO587" s="20">
        <f>IFERROR(ROUND(((INDEX('Stock List'!$M$11:$M$1010, MATCH(AV587, 'Stock List'!$K$11:$K$1010, 0))/INDEX('Stock List'!$L$11:$L$1010, MATCH(AV587, 'Stock List'!$K$11:$K$1010, 0)))*AU587), 2), 0)</f>
        <v>0</v>
      </c>
      <c r="CP587" s="20"/>
      <c r="CQ587" s="20">
        <f>IFERROR(ROUND(((INDEX('Stock List'!$M$11:$M$1010, MATCH(AX587, 'Stock List'!$K$11:$K$1010, 0))/INDEX('Stock List'!$L$11:$L$1010, MATCH(AX587, 'Stock List'!$K$11:$K$1010, 0)))*AW587), 2), 0)</f>
        <v>0</v>
      </c>
      <c r="CR587" s="22"/>
      <c r="CT587" s="106" t="str">
        <f t="shared" si="451"/>
        <v/>
      </c>
      <c r="CU587" s="22" t="str">
        <f t="shared" si="452"/>
        <v/>
      </c>
      <c r="CX587" s="106" t="str">
        <f t="shared" si="453"/>
        <v/>
      </c>
      <c r="CY587" s="20" t="str">
        <f t="shared" si="454"/>
        <v/>
      </c>
      <c r="CZ587" s="22" t="str">
        <f t="shared" si="455"/>
        <v/>
      </c>
      <c r="DB587" s="76" t="str">
        <f>IF($H587="", "", COUNTIF($G$11:$G$1010, "&gt;"&amp;$G587)+1+COUNTIF($G$11:$G587, $G587)-1)</f>
        <v/>
      </c>
      <c r="DC587" s="76" t="str">
        <f>IF($H587="", "", COUNTIF($CZ$11:$CZ$1010, "&gt;"&amp;$CZ587)+1+COUNTIF($CZ$11:$CZ587, $CZ587)-1)</f>
        <v/>
      </c>
      <c r="DE587" s="147" t="str">
        <f t="shared" si="456"/>
        <v/>
      </c>
      <c r="DF587" s="148"/>
      <c r="DG587" s="19" t="str">
        <f t="shared" si="457"/>
        <v/>
      </c>
      <c r="DH587" s="153" t="str">
        <f t="shared" si="458"/>
        <v/>
      </c>
      <c r="DI587" s="19" t="str">
        <f t="shared" ref="DI587:DI650" si="461">IF(M587="", "", M587*$G587)</f>
        <v/>
      </c>
      <c r="DJ587" s="153" t="str">
        <f t="shared" ref="DJ587:DJ650" si="462">IF(N587="", "", N587)</f>
        <v/>
      </c>
      <c r="DK587" s="19" t="str">
        <f t="shared" ref="DK587:DK650" si="463">IF(O587="", "", O587*$G587)</f>
        <v/>
      </c>
      <c r="DL587" s="153" t="str">
        <f t="shared" ref="DL587:DL650" si="464">IF(P587="", "", P587)</f>
        <v/>
      </c>
      <c r="DM587" s="19" t="str">
        <f t="shared" ref="DM587:DM650" si="465">IF(Q587="", "", Q587*$G587)</f>
        <v/>
      </c>
      <c r="DN587" s="153" t="str">
        <f t="shared" ref="DN587:DN650" si="466">IF(R587="", "", R587)</f>
        <v/>
      </c>
      <c r="DO587" s="19" t="str">
        <f t="shared" ref="DO587:DO650" si="467">IF(S587="", "", S587*$G587)</f>
        <v/>
      </c>
      <c r="DP587" s="153" t="str">
        <f t="shared" ref="DP587:DP650" si="468">IF(T587="", "", T587)</f>
        <v/>
      </c>
      <c r="DQ587" s="19" t="str">
        <f t="shared" ref="DQ587:DQ650" si="469">IF(U587="", "", U587*$G587)</f>
        <v/>
      </c>
      <c r="DR587" s="153" t="str">
        <f t="shared" ref="DR587:DR650" si="470">IF(V587="", "", V587)</f>
        <v/>
      </c>
      <c r="DS587" s="19" t="str">
        <f t="shared" ref="DS587:DS650" si="471">IF(W587="", "", W587*$G587)</f>
        <v/>
      </c>
      <c r="DT587" s="153" t="str">
        <f t="shared" ref="DT587:DT650" si="472">IF(X587="", "", X587)</f>
        <v/>
      </c>
      <c r="DU587" s="19" t="str">
        <f t="shared" ref="DU587:DU650" si="473">IF(Y587="", "", Y587*$G587)</f>
        <v/>
      </c>
      <c r="DV587" s="153" t="str">
        <f t="shared" ref="DV587:DV650" si="474">IF(Z587="", "", Z587)</f>
        <v/>
      </c>
      <c r="DW587" s="19" t="str">
        <f t="shared" ref="DW587:DW650" si="475">IF(AA587="", "", AA587*$G587)</f>
        <v/>
      </c>
      <c r="DX587" s="153" t="str">
        <f t="shared" ref="DX587:DX650" si="476">IF(AB587="", "", AB587)</f>
        <v/>
      </c>
      <c r="DY587" s="19" t="str">
        <f t="shared" ref="DY587:DY650" si="477">IF(AC587="", "", AC587*$G587)</f>
        <v/>
      </c>
      <c r="DZ587" s="153" t="str">
        <f t="shared" ref="DZ587:DZ650" si="478">IF(AD587="", "", AD587)</f>
        <v/>
      </c>
      <c r="EA587" s="19" t="str">
        <f t="shared" ref="EA587:EA650" si="479">IF(AE587="", "", AE587*$G587)</f>
        <v/>
      </c>
      <c r="EB587" s="153" t="str">
        <f t="shared" ref="EB587:EB650" si="480">IF(AF587="", "", AF587)</f>
        <v/>
      </c>
      <c r="EC587" s="19" t="str">
        <f t="shared" ref="EC587:EC650" si="481">IF(AG587="", "", AG587*$G587)</f>
        <v/>
      </c>
      <c r="ED587" s="153" t="str">
        <f t="shared" ref="ED587:ED650" si="482">IF(AH587="", "", AH587)</f>
        <v/>
      </c>
      <c r="EE587" s="19" t="str">
        <f t="shared" ref="EE587:EE650" si="483">IF(AI587="", "", AI587*$G587)</f>
        <v/>
      </c>
      <c r="EF587" s="153" t="str">
        <f t="shared" ref="EF587:EF650" si="484">IF(AJ587="", "", AJ587)</f>
        <v/>
      </c>
      <c r="EG587" s="19" t="str">
        <f t="shared" ref="EG587:EG650" si="485">IF(AK587="", "", AK587*$G587)</f>
        <v/>
      </c>
      <c r="EH587" s="153" t="str">
        <f t="shared" ref="EH587:EH650" si="486">IF(AL587="", "", AL587)</f>
        <v/>
      </c>
      <c r="EI587" s="19" t="str">
        <f t="shared" ref="EI587:EI650" si="487">IF(AM587="", "", AM587*$G587)</f>
        <v/>
      </c>
      <c r="EJ587" s="153" t="str">
        <f t="shared" ref="EJ587:EJ650" si="488">IF(AN587="", "", AN587)</f>
        <v/>
      </c>
      <c r="EK587" s="19" t="str">
        <f t="shared" ref="EK587:EK650" si="489">IF(AO587="", "", AO587*$G587)</f>
        <v/>
      </c>
      <c r="EL587" s="153" t="str">
        <f t="shared" ref="EL587:EL650" si="490">IF(AP587="", "", AP587)</f>
        <v/>
      </c>
      <c r="EM587" s="19" t="str">
        <f t="shared" ref="EM587:EM650" si="491">IF(AQ587="", "", AQ587*$G587)</f>
        <v/>
      </c>
      <c r="EN587" s="153" t="str">
        <f t="shared" ref="EN587:EN650" si="492">IF(AR587="", "", AR587)</f>
        <v/>
      </c>
      <c r="EO587" s="19" t="str">
        <f t="shared" ref="EO587:EO650" si="493">IF(AS587="", "", AS587*$G587)</f>
        <v/>
      </c>
      <c r="EP587" s="153" t="str">
        <f t="shared" ref="EP587:EP650" si="494">IF(AT587="", "", AT587)</f>
        <v/>
      </c>
      <c r="EQ587" s="19" t="str">
        <f t="shared" ref="EQ587:EQ650" si="495">IF(AU587="", "", AU587*$G587)</f>
        <v/>
      </c>
      <c r="ER587" s="153" t="str">
        <f t="shared" ref="ER587:ER650" si="496">IF(AV587="", "", AV587)</f>
        <v/>
      </c>
      <c r="ES587" s="19" t="str">
        <f t="shared" ref="ES587:ES650" si="497">IF(AW587="", "", AW587*$G587)</f>
        <v/>
      </c>
      <c r="ET587" s="153" t="str">
        <f t="shared" ref="ET587:ET650" si="498">IF(AX587="", "", AX587)</f>
        <v/>
      </c>
    </row>
    <row r="588" spans="1:150" x14ac:dyDescent="0.25">
      <c r="A588" s="31"/>
      <c r="B588" s="91" t="str">
        <f t="shared" ref="B588:B651" si="499">IF($H588="", "", SUM($BE588:$CR588))</f>
        <v/>
      </c>
      <c r="C588" s="20" t="str">
        <f t="shared" si="459"/>
        <v/>
      </c>
      <c r="D588" s="97" t="str">
        <f t="shared" si="460"/>
        <v/>
      </c>
      <c r="E588" s="62" t="str">
        <f t="shared" ref="E588:E651" si="500">IFERROR(ROUND(($J588-$B588)/$B588, 4), "")</f>
        <v/>
      </c>
      <c r="F588" s="31"/>
      <c r="G588" s="282"/>
      <c r="H588" s="283"/>
      <c r="I588" s="284"/>
      <c r="J588" s="285"/>
      <c r="K588" s="286"/>
      <c r="L588" s="287"/>
      <c r="M588" s="288"/>
      <c r="N588" s="287"/>
      <c r="O588" s="288"/>
      <c r="P588" s="287"/>
      <c r="Q588" s="288"/>
      <c r="R588" s="287"/>
      <c r="S588" s="288"/>
      <c r="T588" s="287"/>
      <c r="U588" s="288"/>
      <c r="V588" s="287"/>
      <c r="W588" s="288"/>
      <c r="X588" s="287"/>
      <c r="Y588" s="288"/>
      <c r="Z588" s="287"/>
      <c r="AA588" s="288"/>
      <c r="AB588" s="287"/>
      <c r="AC588" s="288"/>
      <c r="AD588" s="287"/>
      <c r="AE588" s="288"/>
      <c r="AF588" s="287"/>
      <c r="AG588" s="288"/>
      <c r="AH588" s="287"/>
      <c r="AI588" s="288"/>
      <c r="AJ588" s="287"/>
      <c r="AK588" s="288"/>
      <c r="AL588" s="287"/>
      <c r="AM588" s="288"/>
      <c r="AN588" s="287"/>
      <c r="AO588" s="288"/>
      <c r="AP588" s="287"/>
      <c r="AQ588" s="288"/>
      <c r="AR588" s="287"/>
      <c r="AS588" s="288"/>
      <c r="AT588" s="287"/>
      <c r="AU588" s="288"/>
      <c r="AV588" s="287"/>
      <c r="AW588" s="288"/>
      <c r="AX588" s="287"/>
      <c r="AY588" s="31"/>
      <c r="BA588" s="76" t="str">
        <f t="shared" ref="BA588:BA651" si="501">IF($H588="", "", IF(COUNTIF($H$11:$H$1010, $H588)&gt;1, "X", ""))</f>
        <v/>
      </c>
      <c r="BC588" s="76" t="str">
        <f>IF('Stock List'!$K588="", "", 'Stock List'!$K588)</f>
        <v/>
      </c>
      <c r="BE588" s="106">
        <f>IFERROR(ROUND(((INDEX('Stock List'!$M$11:$M$1010, MATCH(L588, 'Stock List'!$K$11:$K$1010, 0))/INDEX('Stock List'!$L$11:$L$1010, MATCH(L588, 'Stock List'!$K$11:$K$1010, 0)))*K588), 2), 0)</f>
        <v>0</v>
      </c>
      <c r="BF588" s="20"/>
      <c r="BG588" s="20">
        <f>IFERROR(ROUND(((INDEX('Stock List'!$M$11:$M$1010, MATCH(N588, 'Stock List'!$K$11:$K$1010, 0))/INDEX('Stock List'!$L$11:$L$1010, MATCH(N588, 'Stock List'!$K$11:$K$1010, 0)))*M588), 2), 0)</f>
        <v>0</v>
      </c>
      <c r="BH588" s="20"/>
      <c r="BI588" s="20">
        <f>IFERROR(ROUND(((INDEX('Stock List'!$M$11:$M$1010, MATCH(P588, 'Stock List'!$K$11:$K$1010, 0))/INDEX('Stock List'!$L$11:$L$1010, MATCH(P588, 'Stock List'!$K$11:$K$1010, 0)))*O588), 2), 0)</f>
        <v>0</v>
      </c>
      <c r="BJ588" s="20"/>
      <c r="BK588" s="20">
        <f>IFERROR(ROUND(((INDEX('Stock List'!$M$11:$M$1010, MATCH(R588, 'Stock List'!$K$11:$K$1010, 0))/INDEX('Stock List'!$L$11:$L$1010, MATCH(R588, 'Stock List'!$K$11:$K$1010, 0)))*Q588), 2), 0)</f>
        <v>0</v>
      </c>
      <c r="BL588" s="20"/>
      <c r="BM588" s="20">
        <f>IFERROR(ROUND(((INDEX('Stock List'!$M$11:$M$1010, MATCH(T588, 'Stock List'!$K$11:$K$1010, 0))/INDEX('Stock List'!$L$11:$L$1010, MATCH(T588, 'Stock List'!$K$11:$K$1010, 0)))*S588), 2), 0)</f>
        <v>0</v>
      </c>
      <c r="BN588" s="20"/>
      <c r="BO588" s="20">
        <f>IFERROR(ROUND(((INDEX('Stock List'!$M$11:$M$1010, MATCH(V588, 'Stock List'!$K$11:$K$1010, 0))/INDEX('Stock List'!$L$11:$L$1010, MATCH(V588, 'Stock List'!$K$11:$K$1010, 0)))*U588), 2), 0)</f>
        <v>0</v>
      </c>
      <c r="BP588" s="20"/>
      <c r="BQ588" s="20">
        <f>IFERROR(ROUND(((INDEX('Stock List'!$M$11:$M$1010, MATCH(X588, 'Stock List'!$K$11:$K$1010, 0))/INDEX('Stock List'!$L$11:$L$1010, MATCH(X588, 'Stock List'!$K$11:$K$1010, 0)))*W588), 2), 0)</f>
        <v>0</v>
      </c>
      <c r="BR588" s="20"/>
      <c r="BS588" s="20">
        <f>IFERROR(ROUND(((INDEX('Stock List'!$M$11:$M$1010, MATCH(Z588, 'Stock List'!$K$11:$K$1010, 0))/INDEX('Stock List'!$L$11:$L$1010, MATCH(Z588, 'Stock List'!$K$11:$K$1010, 0)))*Y588), 2), 0)</f>
        <v>0</v>
      </c>
      <c r="BT588" s="20"/>
      <c r="BU588" s="20">
        <f>IFERROR(ROUND(((INDEX('Stock List'!$M$11:$M$1010, MATCH(AB588, 'Stock List'!$K$11:$K$1010, 0))/INDEX('Stock List'!$L$11:$L$1010, MATCH(AB588, 'Stock List'!$K$11:$K$1010, 0)))*AA588), 2), 0)</f>
        <v>0</v>
      </c>
      <c r="BV588" s="20"/>
      <c r="BW588" s="20">
        <f>IFERROR(ROUND(((INDEX('Stock List'!$M$11:$M$1010, MATCH(AD588, 'Stock List'!$K$11:$K$1010, 0))/INDEX('Stock List'!$L$11:$L$1010, MATCH(AD588, 'Stock List'!$K$11:$K$1010, 0)))*AC588), 2), 0)</f>
        <v>0</v>
      </c>
      <c r="BX588" s="20"/>
      <c r="BY588" s="20">
        <f>IFERROR(ROUND(((INDEX('Stock List'!$M$11:$M$1010, MATCH(AF588, 'Stock List'!$K$11:$K$1010, 0))/INDEX('Stock List'!$L$11:$L$1010, MATCH(AF588, 'Stock List'!$K$11:$K$1010, 0)))*AE588), 2), 0)</f>
        <v>0</v>
      </c>
      <c r="BZ588" s="20"/>
      <c r="CA588" s="20">
        <f>IFERROR(ROUND(((INDEX('Stock List'!$M$11:$M$1010, MATCH(AH588, 'Stock List'!$K$11:$K$1010, 0))/INDEX('Stock List'!$L$11:$L$1010, MATCH(AH588, 'Stock List'!$K$11:$K$1010, 0)))*AG588), 2), 0)</f>
        <v>0</v>
      </c>
      <c r="CB588" s="20"/>
      <c r="CC588" s="20">
        <f>IFERROR(ROUND(((INDEX('Stock List'!$M$11:$M$1010, MATCH(AJ588, 'Stock List'!$K$11:$K$1010, 0))/INDEX('Stock List'!$L$11:$L$1010, MATCH(AJ588, 'Stock List'!$K$11:$K$1010, 0)))*AI588), 2), 0)</f>
        <v>0</v>
      </c>
      <c r="CD588" s="20"/>
      <c r="CE588" s="20">
        <f>IFERROR(ROUND(((INDEX('Stock List'!$M$11:$M$1010, MATCH(AL588, 'Stock List'!$K$11:$K$1010, 0))/INDEX('Stock List'!$L$11:$L$1010, MATCH(AL588, 'Stock List'!$K$11:$K$1010, 0)))*AK588), 2), 0)</f>
        <v>0</v>
      </c>
      <c r="CF588" s="20"/>
      <c r="CG588" s="20">
        <f>IFERROR(ROUND(((INDEX('Stock List'!$M$11:$M$1010, MATCH(AN588, 'Stock List'!$K$11:$K$1010, 0))/INDEX('Stock List'!$L$11:$L$1010, MATCH(AN588, 'Stock List'!$K$11:$K$1010, 0)))*AM588), 2), 0)</f>
        <v>0</v>
      </c>
      <c r="CH588" s="20"/>
      <c r="CI588" s="20">
        <f>IFERROR(ROUND(((INDEX('Stock List'!$M$11:$M$1010, MATCH(AP588, 'Stock List'!$K$11:$K$1010, 0))/INDEX('Stock List'!$L$11:$L$1010, MATCH(AP588, 'Stock List'!$K$11:$K$1010, 0)))*AO588), 2), 0)</f>
        <v>0</v>
      </c>
      <c r="CJ588" s="20"/>
      <c r="CK588" s="20">
        <f>IFERROR(ROUND(((INDEX('Stock List'!$M$11:$M$1010, MATCH(AR588, 'Stock List'!$K$11:$K$1010, 0))/INDEX('Stock List'!$L$11:$L$1010, MATCH(AR588, 'Stock List'!$K$11:$K$1010, 0)))*AQ588), 2), 0)</f>
        <v>0</v>
      </c>
      <c r="CL588" s="20"/>
      <c r="CM588" s="20">
        <f>IFERROR(ROUND(((INDEX('Stock List'!$M$11:$M$1010, MATCH(AT588, 'Stock List'!$K$11:$K$1010, 0))/INDEX('Stock List'!$L$11:$L$1010, MATCH(AT588, 'Stock List'!$K$11:$K$1010, 0)))*AS588), 2), 0)</f>
        <v>0</v>
      </c>
      <c r="CN588" s="20"/>
      <c r="CO588" s="20">
        <f>IFERROR(ROUND(((INDEX('Stock List'!$M$11:$M$1010, MATCH(AV588, 'Stock List'!$K$11:$K$1010, 0))/INDEX('Stock List'!$L$11:$L$1010, MATCH(AV588, 'Stock List'!$K$11:$K$1010, 0)))*AU588), 2), 0)</f>
        <v>0</v>
      </c>
      <c r="CP588" s="20"/>
      <c r="CQ588" s="20">
        <f>IFERROR(ROUND(((INDEX('Stock List'!$M$11:$M$1010, MATCH(AX588, 'Stock List'!$K$11:$K$1010, 0))/INDEX('Stock List'!$L$11:$L$1010, MATCH(AX588, 'Stock List'!$K$11:$K$1010, 0)))*AW588), 2), 0)</f>
        <v>0</v>
      </c>
      <c r="CR588" s="22"/>
      <c r="CT588" s="106" t="str">
        <f t="shared" ref="CT588:CT651" si="502">IF(OR($J588="", $G588=""), "", ROUND($J588*$G588, 2))</f>
        <v/>
      </c>
      <c r="CU588" s="22" t="str">
        <f t="shared" ref="CU588:CU651" si="503">IF(OR($C588="", $G588=""), "", ROUND($C588*$G588, 2))</f>
        <v/>
      </c>
      <c r="CX588" s="106" t="str">
        <f t="shared" ref="CX588:CX651" si="504">IF($H588="", "", SUM($BE588:$CR588)*$G588)</f>
        <v/>
      </c>
      <c r="CY588" s="20" t="str">
        <f t="shared" ref="CY588:CY651" si="505">IF($H588="", "", $J588*$G588)</f>
        <v/>
      </c>
      <c r="CZ588" s="22" t="str">
        <f t="shared" ref="CZ588:CZ651" si="506">IF($H588="", "", CY588-CX588)</f>
        <v/>
      </c>
      <c r="DB588" s="76" t="str">
        <f>IF($H588="", "", COUNTIF($G$11:$G$1010, "&gt;"&amp;$G588)+1+COUNTIF($G$11:$G588, $G588)-1)</f>
        <v/>
      </c>
      <c r="DC588" s="76" t="str">
        <f>IF($H588="", "", COUNTIF($CZ$11:$CZ$1010, "&gt;"&amp;$CZ588)+1+COUNTIF($CZ$11:$CZ588, $CZ588)-1)</f>
        <v/>
      </c>
      <c r="DE588" s="147" t="str">
        <f t="shared" ref="DE588:DE651" si="507">IF(L588="", "", IF(COUNTIF($BC$11:$BC$1010, L588)&gt;0, "", "X"))</f>
        <v/>
      </c>
      <c r="DF588" s="148"/>
      <c r="DG588" s="19" t="str">
        <f t="shared" ref="DG588:DG651" si="508">IF(K588="", "", K588*$G588)</f>
        <v/>
      </c>
      <c r="DH588" s="153" t="str">
        <f t="shared" ref="DH588:DH651" si="509">IF(L588="", "", L588)</f>
        <v/>
      </c>
      <c r="DI588" s="19" t="str">
        <f t="shared" si="461"/>
        <v/>
      </c>
      <c r="DJ588" s="153" t="str">
        <f t="shared" si="462"/>
        <v/>
      </c>
      <c r="DK588" s="19" t="str">
        <f t="shared" si="463"/>
        <v/>
      </c>
      <c r="DL588" s="153" t="str">
        <f t="shared" si="464"/>
        <v/>
      </c>
      <c r="DM588" s="19" t="str">
        <f t="shared" si="465"/>
        <v/>
      </c>
      <c r="DN588" s="153" t="str">
        <f t="shared" si="466"/>
        <v/>
      </c>
      <c r="DO588" s="19" t="str">
        <f t="shared" si="467"/>
        <v/>
      </c>
      <c r="DP588" s="153" t="str">
        <f t="shared" si="468"/>
        <v/>
      </c>
      <c r="DQ588" s="19" t="str">
        <f t="shared" si="469"/>
        <v/>
      </c>
      <c r="DR588" s="153" t="str">
        <f t="shared" si="470"/>
        <v/>
      </c>
      <c r="DS588" s="19" t="str">
        <f t="shared" si="471"/>
        <v/>
      </c>
      <c r="DT588" s="153" t="str">
        <f t="shared" si="472"/>
        <v/>
      </c>
      <c r="DU588" s="19" t="str">
        <f t="shared" si="473"/>
        <v/>
      </c>
      <c r="DV588" s="153" t="str">
        <f t="shared" si="474"/>
        <v/>
      </c>
      <c r="DW588" s="19" t="str">
        <f t="shared" si="475"/>
        <v/>
      </c>
      <c r="DX588" s="153" t="str">
        <f t="shared" si="476"/>
        <v/>
      </c>
      <c r="DY588" s="19" t="str">
        <f t="shared" si="477"/>
        <v/>
      </c>
      <c r="DZ588" s="153" t="str">
        <f t="shared" si="478"/>
        <v/>
      </c>
      <c r="EA588" s="19" t="str">
        <f t="shared" si="479"/>
        <v/>
      </c>
      <c r="EB588" s="153" t="str">
        <f t="shared" si="480"/>
        <v/>
      </c>
      <c r="EC588" s="19" t="str">
        <f t="shared" si="481"/>
        <v/>
      </c>
      <c r="ED588" s="153" t="str">
        <f t="shared" si="482"/>
        <v/>
      </c>
      <c r="EE588" s="19" t="str">
        <f t="shared" si="483"/>
        <v/>
      </c>
      <c r="EF588" s="153" t="str">
        <f t="shared" si="484"/>
        <v/>
      </c>
      <c r="EG588" s="19" t="str">
        <f t="shared" si="485"/>
        <v/>
      </c>
      <c r="EH588" s="153" t="str">
        <f t="shared" si="486"/>
        <v/>
      </c>
      <c r="EI588" s="19" t="str">
        <f t="shared" si="487"/>
        <v/>
      </c>
      <c r="EJ588" s="153" t="str">
        <f t="shared" si="488"/>
        <v/>
      </c>
      <c r="EK588" s="19" t="str">
        <f t="shared" si="489"/>
        <v/>
      </c>
      <c r="EL588" s="153" t="str">
        <f t="shared" si="490"/>
        <v/>
      </c>
      <c r="EM588" s="19" t="str">
        <f t="shared" si="491"/>
        <v/>
      </c>
      <c r="EN588" s="153" t="str">
        <f t="shared" si="492"/>
        <v/>
      </c>
      <c r="EO588" s="19" t="str">
        <f t="shared" si="493"/>
        <v/>
      </c>
      <c r="EP588" s="153" t="str">
        <f t="shared" si="494"/>
        <v/>
      </c>
      <c r="EQ588" s="19" t="str">
        <f t="shared" si="495"/>
        <v/>
      </c>
      <c r="ER588" s="153" t="str">
        <f t="shared" si="496"/>
        <v/>
      </c>
      <c r="ES588" s="19" t="str">
        <f t="shared" si="497"/>
        <v/>
      </c>
      <c r="ET588" s="153" t="str">
        <f t="shared" si="498"/>
        <v/>
      </c>
    </row>
    <row r="589" spans="1:150" x14ac:dyDescent="0.25">
      <c r="A589" s="31"/>
      <c r="B589" s="91" t="str">
        <f t="shared" si="499"/>
        <v/>
      </c>
      <c r="C589" s="20" t="str">
        <f t="shared" si="459"/>
        <v/>
      </c>
      <c r="D589" s="97" t="str">
        <f t="shared" si="460"/>
        <v/>
      </c>
      <c r="E589" s="62" t="str">
        <f t="shared" si="500"/>
        <v/>
      </c>
      <c r="F589" s="31"/>
      <c r="G589" s="282"/>
      <c r="H589" s="283"/>
      <c r="I589" s="284"/>
      <c r="J589" s="285"/>
      <c r="K589" s="286"/>
      <c r="L589" s="287"/>
      <c r="M589" s="288"/>
      <c r="N589" s="287"/>
      <c r="O589" s="288"/>
      <c r="P589" s="287"/>
      <c r="Q589" s="288"/>
      <c r="R589" s="287"/>
      <c r="S589" s="288"/>
      <c r="T589" s="287"/>
      <c r="U589" s="288"/>
      <c r="V589" s="287"/>
      <c r="W589" s="288"/>
      <c r="X589" s="287"/>
      <c r="Y589" s="288"/>
      <c r="Z589" s="287"/>
      <c r="AA589" s="288"/>
      <c r="AB589" s="287"/>
      <c r="AC589" s="288"/>
      <c r="AD589" s="287"/>
      <c r="AE589" s="288"/>
      <c r="AF589" s="287"/>
      <c r="AG589" s="288"/>
      <c r="AH589" s="287"/>
      <c r="AI589" s="288"/>
      <c r="AJ589" s="287"/>
      <c r="AK589" s="288"/>
      <c r="AL589" s="287"/>
      <c r="AM589" s="288"/>
      <c r="AN589" s="287"/>
      <c r="AO589" s="288"/>
      <c r="AP589" s="287"/>
      <c r="AQ589" s="288"/>
      <c r="AR589" s="287"/>
      <c r="AS589" s="288"/>
      <c r="AT589" s="287"/>
      <c r="AU589" s="288"/>
      <c r="AV589" s="287"/>
      <c r="AW589" s="288"/>
      <c r="AX589" s="287"/>
      <c r="AY589" s="31"/>
      <c r="BA589" s="76" t="str">
        <f t="shared" si="501"/>
        <v/>
      </c>
      <c r="BC589" s="76" t="str">
        <f>IF('Stock List'!$K589="", "", 'Stock List'!$K589)</f>
        <v/>
      </c>
      <c r="BE589" s="106">
        <f>IFERROR(ROUND(((INDEX('Stock List'!$M$11:$M$1010, MATCH(L589, 'Stock List'!$K$11:$K$1010, 0))/INDEX('Stock List'!$L$11:$L$1010, MATCH(L589, 'Stock List'!$K$11:$K$1010, 0)))*K589), 2), 0)</f>
        <v>0</v>
      </c>
      <c r="BF589" s="20"/>
      <c r="BG589" s="20">
        <f>IFERROR(ROUND(((INDEX('Stock List'!$M$11:$M$1010, MATCH(N589, 'Stock List'!$K$11:$K$1010, 0))/INDEX('Stock List'!$L$11:$L$1010, MATCH(N589, 'Stock List'!$K$11:$K$1010, 0)))*M589), 2), 0)</f>
        <v>0</v>
      </c>
      <c r="BH589" s="20"/>
      <c r="BI589" s="20">
        <f>IFERROR(ROUND(((INDEX('Stock List'!$M$11:$M$1010, MATCH(P589, 'Stock List'!$K$11:$K$1010, 0))/INDEX('Stock List'!$L$11:$L$1010, MATCH(P589, 'Stock List'!$K$11:$K$1010, 0)))*O589), 2), 0)</f>
        <v>0</v>
      </c>
      <c r="BJ589" s="20"/>
      <c r="BK589" s="20">
        <f>IFERROR(ROUND(((INDEX('Stock List'!$M$11:$M$1010, MATCH(R589, 'Stock List'!$K$11:$K$1010, 0))/INDEX('Stock List'!$L$11:$L$1010, MATCH(R589, 'Stock List'!$K$11:$K$1010, 0)))*Q589), 2), 0)</f>
        <v>0</v>
      </c>
      <c r="BL589" s="20"/>
      <c r="BM589" s="20">
        <f>IFERROR(ROUND(((INDEX('Stock List'!$M$11:$M$1010, MATCH(T589, 'Stock List'!$K$11:$K$1010, 0))/INDEX('Stock List'!$L$11:$L$1010, MATCH(T589, 'Stock List'!$K$11:$K$1010, 0)))*S589), 2), 0)</f>
        <v>0</v>
      </c>
      <c r="BN589" s="20"/>
      <c r="BO589" s="20">
        <f>IFERROR(ROUND(((INDEX('Stock List'!$M$11:$M$1010, MATCH(V589, 'Stock List'!$K$11:$K$1010, 0))/INDEX('Stock List'!$L$11:$L$1010, MATCH(V589, 'Stock List'!$K$11:$K$1010, 0)))*U589), 2), 0)</f>
        <v>0</v>
      </c>
      <c r="BP589" s="20"/>
      <c r="BQ589" s="20">
        <f>IFERROR(ROUND(((INDEX('Stock List'!$M$11:$M$1010, MATCH(X589, 'Stock List'!$K$11:$K$1010, 0))/INDEX('Stock List'!$L$11:$L$1010, MATCH(X589, 'Stock List'!$K$11:$K$1010, 0)))*W589), 2), 0)</f>
        <v>0</v>
      </c>
      <c r="BR589" s="20"/>
      <c r="BS589" s="20">
        <f>IFERROR(ROUND(((INDEX('Stock List'!$M$11:$M$1010, MATCH(Z589, 'Stock List'!$K$11:$K$1010, 0))/INDEX('Stock List'!$L$11:$L$1010, MATCH(Z589, 'Stock List'!$K$11:$K$1010, 0)))*Y589), 2), 0)</f>
        <v>0</v>
      </c>
      <c r="BT589" s="20"/>
      <c r="BU589" s="20">
        <f>IFERROR(ROUND(((INDEX('Stock List'!$M$11:$M$1010, MATCH(AB589, 'Stock List'!$K$11:$K$1010, 0))/INDEX('Stock List'!$L$11:$L$1010, MATCH(AB589, 'Stock List'!$K$11:$K$1010, 0)))*AA589), 2), 0)</f>
        <v>0</v>
      </c>
      <c r="BV589" s="20"/>
      <c r="BW589" s="20">
        <f>IFERROR(ROUND(((INDEX('Stock List'!$M$11:$M$1010, MATCH(AD589, 'Stock List'!$K$11:$K$1010, 0))/INDEX('Stock List'!$L$11:$L$1010, MATCH(AD589, 'Stock List'!$K$11:$K$1010, 0)))*AC589), 2), 0)</f>
        <v>0</v>
      </c>
      <c r="BX589" s="20"/>
      <c r="BY589" s="20">
        <f>IFERROR(ROUND(((INDEX('Stock List'!$M$11:$M$1010, MATCH(AF589, 'Stock List'!$K$11:$K$1010, 0))/INDEX('Stock List'!$L$11:$L$1010, MATCH(AF589, 'Stock List'!$K$11:$K$1010, 0)))*AE589), 2), 0)</f>
        <v>0</v>
      </c>
      <c r="BZ589" s="20"/>
      <c r="CA589" s="20">
        <f>IFERROR(ROUND(((INDEX('Stock List'!$M$11:$M$1010, MATCH(AH589, 'Stock List'!$K$11:$K$1010, 0))/INDEX('Stock List'!$L$11:$L$1010, MATCH(AH589, 'Stock List'!$K$11:$K$1010, 0)))*AG589), 2), 0)</f>
        <v>0</v>
      </c>
      <c r="CB589" s="20"/>
      <c r="CC589" s="20">
        <f>IFERROR(ROUND(((INDEX('Stock List'!$M$11:$M$1010, MATCH(AJ589, 'Stock List'!$K$11:$K$1010, 0))/INDEX('Stock List'!$L$11:$L$1010, MATCH(AJ589, 'Stock List'!$K$11:$K$1010, 0)))*AI589), 2), 0)</f>
        <v>0</v>
      </c>
      <c r="CD589" s="20"/>
      <c r="CE589" s="20">
        <f>IFERROR(ROUND(((INDEX('Stock List'!$M$11:$M$1010, MATCH(AL589, 'Stock List'!$K$11:$K$1010, 0))/INDEX('Stock List'!$L$11:$L$1010, MATCH(AL589, 'Stock List'!$K$11:$K$1010, 0)))*AK589), 2), 0)</f>
        <v>0</v>
      </c>
      <c r="CF589" s="20"/>
      <c r="CG589" s="20">
        <f>IFERROR(ROUND(((INDEX('Stock List'!$M$11:$M$1010, MATCH(AN589, 'Stock List'!$K$11:$K$1010, 0))/INDEX('Stock List'!$L$11:$L$1010, MATCH(AN589, 'Stock List'!$K$11:$K$1010, 0)))*AM589), 2), 0)</f>
        <v>0</v>
      </c>
      <c r="CH589" s="20"/>
      <c r="CI589" s="20">
        <f>IFERROR(ROUND(((INDEX('Stock List'!$M$11:$M$1010, MATCH(AP589, 'Stock List'!$K$11:$K$1010, 0))/INDEX('Stock List'!$L$11:$L$1010, MATCH(AP589, 'Stock List'!$K$11:$K$1010, 0)))*AO589), 2), 0)</f>
        <v>0</v>
      </c>
      <c r="CJ589" s="20"/>
      <c r="CK589" s="20">
        <f>IFERROR(ROUND(((INDEX('Stock List'!$M$11:$M$1010, MATCH(AR589, 'Stock List'!$K$11:$K$1010, 0))/INDEX('Stock List'!$L$11:$L$1010, MATCH(AR589, 'Stock List'!$K$11:$K$1010, 0)))*AQ589), 2), 0)</f>
        <v>0</v>
      </c>
      <c r="CL589" s="20"/>
      <c r="CM589" s="20">
        <f>IFERROR(ROUND(((INDEX('Stock List'!$M$11:$M$1010, MATCH(AT589, 'Stock List'!$K$11:$K$1010, 0))/INDEX('Stock List'!$L$11:$L$1010, MATCH(AT589, 'Stock List'!$K$11:$K$1010, 0)))*AS589), 2), 0)</f>
        <v>0</v>
      </c>
      <c r="CN589" s="20"/>
      <c r="CO589" s="20">
        <f>IFERROR(ROUND(((INDEX('Stock List'!$M$11:$M$1010, MATCH(AV589, 'Stock List'!$K$11:$K$1010, 0))/INDEX('Stock List'!$L$11:$L$1010, MATCH(AV589, 'Stock List'!$K$11:$K$1010, 0)))*AU589), 2), 0)</f>
        <v>0</v>
      </c>
      <c r="CP589" s="20"/>
      <c r="CQ589" s="20">
        <f>IFERROR(ROUND(((INDEX('Stock List'!$M$11:$M$1010, MATCH(AX589, 'Stock List'!$K$11:$K$1010, 0))/INDEX('Stock List'!$L$11:$L$1010, MATCH(AX589, 'Stock List'!$K$11:$K$1010, 0)))*AW589), 2), 0)</f>
        <v>0</v>
      </c>
      <c r="CR589" s="22"/>
      <c r="CT589" s="106" t="str">
        <f t="shared" si="502"/>
        <v/>
      </c>
      <c r="CU589" s="22" t="str">
        <f t="shared" si="503"/>
        <v/>
      </c>
      <c r="CX589" s="106" t="str">
        <f t="shared" si="504"/>
        <v/>
      </c>
      <c r="CY589" s="20" t="str">
        <f t="shared" si="505"/>
        <v/>
      </c>
      <c r="CZ589" s="22" t="str">
        <f t="shared" si="506"/>
        <v/>
      </c>
      <c r="DB589" s="76" t="str">
        <f>IF($H589="", "", COUNTIF($G$11:$G$1010, "&gt;"&amp;$G589)+1+COUNTIF($G$11:$G589, $G589)-1)</f>
        <v/>
      </c>
      <c r="DC589" s="76" t="str">
        <f>IF($H589="", "", COUNTIF($CZ$11:$CZ$1010, "&gt;"&amp;$CZ589)+1+COUNTIF($CZ$11:$CZ589, $CZ589)-1)</f>
        <v/>
      </c>
      <c r="DE589" s="147" t="str">
        <f t="shared" si="507"/>
        <v/>
      </c>
      <c r="DF589" s="148"/>
      <c r="DG589" s="19" t="str">
        <f t="shared" si="508"/>
        <v/>
      </c>
      <c r="DH589" s="153" t="str">
        <f t="shared" si="509"/>
        <v/>
      </c>
      <c r="DI589" s="19" t="str">
        <f t="shared" si="461"/>
        <v/>
      </c>
      <c r="DJ589" s="153" t="str">
        <f t="shared" si="462"/>
        <v/>
      </c>
      <c r="DK589" s="19" t="str">
        <f t="shared" si="463"/>
        <v/>
      </c>
      <c r="DL589" s="153" t="str">
        <f t="shared" si="464"/>
        <v/>
      </c>
      <c r="DM589" s="19" t="str">
        <f t="shared" si="465"/>
        <v/>
      </c>
      <c r="DN589" s="153" t="str">
        <f t="shared" si="466"/>
        <v/>
      </c>
      <c r="DO589" s="19" t="str">
        <f t="shared" si="467"/>
        <v/>
      </c>
      <c r="DP589" s="153" t="str">
        <f t="shared" si="468"/>
        <v/>
      </c>
      <c r="DQ589" s="19" t="str">
        <f t="shared" si="469"/>
        <v/>
      </c>
      <c r="DR589" s="153" t="str">
        <f t="shared" si="470"/>
        <v/>
      </c>
      <c r="DS589" s="19" t="str">
        <f t="shared" si="471"/>
        <v/>
      </c>
      <c r="DT589" s="153" t="str">
        <f t="shared" si="472"/>
        <v/>
      </c>
      <c r="DU589" s="19" t="str">
        <f t="shared" si="473"/>
        <v/>
      </c>
      <c r="DV589" s="153" t="str">
        <f t="shared" si="474"/>
        <v/>
      </c>
      <c r="DW589" s="19" t="str">
        <f t="shared" si="475"/>
        <v/>
      </c>
      <c r="DX589" s="153" t="str">
        <f t="shared" si="476"/>
        <v/>
      </c>
      <c r="DY589" s="19" t="str">
        <f t="shared" si="477"/>
        <v/>
      </c>
      <c r="DZ589" s="153" t="str">
        <f t="shared" si="478"/>
        <v/>
      </c>
      <c r="EA589" s="19" t="str">
        <f t="shared" si="479"/>
        <v/>
      </c>
      <c r="EB589" s="153" t="str">
        <f t="shared" si="480"/>
        <v/>
      </c>
      <c r="EC589" s="19" t="str">
        <f t="shared" si="481"/>
        <v/>
      </c>
      <c r="ED589" s="153" t="str">
        <f t="shared" si="482"/>
        <v/>
      </c>
      <c r="EE589" s="19" t="str">
        <f t="shared" si="483"/>
        <v/>
      </c>
      <c r="EF589" s="153" t="str">
        <f t="shared" si="484"/>
        <v/>
      </c>
      <c r="EG589" s="19" t="str">
        <f t="shared" si="485"/>
        <v/>
      </c>
      <c r="EH589" s="153" t="str">
        <f t="shared" si="486"/>
        <v/>
      </c>
      <c r="EI589" s="19" t="str">
        <f t="shared" si="487"/>
        <v/>
      </c>
      <c r="EJ589" s="153" t="str">
        <f t="shared" si="488"/>
        <v/>
      </c>
      <c r="EK589" s="19" t="str">
        <f t="shared" si="489"/>
        <v/>
      </c>
      <c r="EL589" s="153" t="str">
        <f t="shared" si="490"/>
        <v/>
      </c>
      <c r="EM589" s="19" t="str">
        <f t="shared" si="491"/>
        <v/>
      </c>
      <c r="EN589" s="153" t="str">
        <f t="shared" si="492"/>
        <v/>
      </c>
      <c r="EO589" s="19" t="str">
        <f t="shared" si="493"/>
        <v/>
      </c>
      <c r="EP589" s="153" t="str">
        <f t="shared" si="494"/>
        <v/>
      </c>
      <c r="EQ589" s="19" t="str">
        <f t="shared" si="495"/>
        <v/>
      </c>
      <c r="ER589" s="153" t="str">
        <f t="shared" si="496"/>
        <v/>
      </c>
      <c r="ES589" s="19" t="str">
        <f t="shared" si="497"/>
        <v/>
      </c>
      <c r="ET589" s="153" t="str">
        <f t="shared" si="498"/>
        <v/>
      </c>
    </row>
    <row r="590" spans="1:150" x14ac:dyDescent="0.25">
      <c r="A590" s="31"/>
      <c r="B590" s="91" t="str">
        <f t="shared" si="499"/>
        <v/>
      </c>
      <c r="C590" s="20" t="str">
        <f t="shared" si="459"/>
        <v/>
      </c>
      <c r="D590" s="97" t="str">
        <f t="shared" si="460"/>
        <v/>
      </c>
      <c r="E590" s="62" t="str">
        <f t="shared" si="500"/>
        <v/>
      </c>
      <c r="F590" s="31"/>
      <c r="G590" s="282"/>
      <c r="H590" s="283"/>
      <c r="I590" s="284"/>
      <c r="J590" s="285"/>
      <c r="K590" s="286"/>
      <c r="L590" s="287"/>
      <c r="M590" s="288"/>
      <c r="N590" s="287"/>
      <c r="O590" s="288"/>
      <c r="P590" s="287"/>
      <c r="Q590" s="288"/>
      <c r="R590" s="287"/>
      <c r="S590" s="288"/>
      <c r="T590" s="287"/>
      <c r="U590" s="288"/>
      <c r="V590" s="287"/>
      <c r="W590" s="288"/>
      <c r="X590" s="287"/>
      <c r="Y590" s="288"/>
      <c r="Z590" s="287"/>
      <c r="AA590" s="288"/>
      <c r="AB590" s="287"/>
      <c r="AC590" s="288"/>
      <c r="AD590" s="287"/>
      <c r="AE590" s="288"/>
      <c r="AF590" s="287"/>
      <c r="AG590" s="288"/>
      <c r="AH590" s="287"/>
      <c r="AI590" s="288"/>
      <c r="AJ590" s="287"/>
      <c r="AK590" s="288"/>
      <c r="AL590" s="287"/>
      <c r="AM590" s="288"/>
      <c r="AN590" s="287"/>
      <c r="AO590" s="288"/>
      <c r="AP590" s="287"/>
      <c r="AQ590" s="288"/>
      <c r="AR590" s="287"/>
      <c r="AS590" s="288"/>
      <c r="AT590" s="287"/>
      <c r="AU590" s="288"/>
      <c r="AV590" s="287"/>
      <c r="AW590" s="288"/>
      <c r="AX590" s="287"/>
      <c r="AY590" s="31"/>
      <c r="BA590" s="76" t="str">
        <f t="shared" si="501"/>
        <v/>
      </c>
      <c r="BC590" s="76" t="str">
        <f>IF('Stock List'!$K590="", "", 'Stock List'!$K590)</f>
        <v/>
      </c>
      <c r="BE590" s="106">
        <f>IFERROR(ROUND(((INDEX('Stock List'!$M$11:$M$1010, MATCH(L590, 'Stock List'!$K$11:$K$1010, 0))/INDEX('Stock List'!$L$11:$L$1010, MATCH(L590, 'Stock List'!$K$11:$K$1010, 0)))*K590), 2), 0)</f>
        <v>0</v>
      </c>
      <c r="BF590" s="20"/>
      <c r="BG590" s="20">
        <f>IFERROR(ROUND(((INDEX('Stock List'!$M$11:$M$1010, MATCH(N590, 'Stock List'!$K$11:$K$1010, 0))/INDEX('Stock List'!$L$11:$L$1010, MATCH(N590, 'Stock List'!$K$11:$K$1010, 0)))*M590), 2), 0)</f>
        <v>0</v>
      </c>
      <c r="BH590" s="20"/>
      <c r="BI590" s="20">
        <f>IFERROR(ROUND(((INDEX('Stock List'!$M$11:$M$1010, MATCH(P590, 'Stock List'!$K$11:$K$1010, 0))/INDEX('Stock List'!$L$11:$L$1010, MATCH(P590, 'Stock List'!$K$11:$K$1010, 0)))*O590), 2), 0)</f>
        <v>0</v>
      </c>
      <c r="BJ590" s="20"/>
      <c r="BK590" s="20">
        <f>IFERROR(ROUND(((INDEX('Stock List'!$M$11:$M$1010, MATCH(R590, 'Stock List'!$K$11:$K$1010, 0))/INDEX('Stock List'!$L$11:$L$1010, MATCH(R590, 'Stock List'!$K$11:$K$1010, 0)))*Q590), 2), 0)</f>
        <v>0</v>
      </c>
      <c r="BL590" s="20"/>
      <c r="BM590" s="20">
        <f>IFERROR(ROUND(((INDEX('Stock List'!$M$11:$M$1010, MATCH(T590, 'Stock List'!$K$11:$K$1010, 0))/INDEX('Stock List'!$L$11:$L$1010, MATCH(T590, 'Stock List'!$K$11:$K$1010, 0)))*S590), 2), 0)</f>
        <v>0</v>
      </c>
      <c r="BN590" s="20"/>
      <c r="BO590" s="20">
        <f>IFERROR(ROUND(((INDEX('Stock List'!$M$11:$M$1010, MATCH(V590, 'Stock List'!$K$11:$K$1010, 0))/INDEX('Stock List'!$L$11:$L$1010, MATCH(V590, 'Stock List'!$K$11:$K$1010, 0)))*U590), 2), 0)</f>
        <v>0</v>
      </c>
      <c r="BP590" s="20"/>
      <c r="BQ590" s="20">
        <f>IFERROR(ROUND(((INDEX('Stock List'!$M$11:$M$1010, MATCH(X590, 'Stock List'!$K$11:$K$1010, 0))/INDEX('Stock List'!$L$11:$L$1010, MATCH(X590, 'Stock List'!$K$11:$K$1010, 0)))*W590), 2), 0)</f>
        <v>0</v>
      </c>
      <c r="BR590" s="20"/>
      <c r="BS590" s="20">
        <f>IFERROR(ROUND(((INDEX('Stock List'!$M$11:$M$1010, MATCH(Z590, 'Stock List'!$K$11:$K$1010, 0))/INDEX('Stock List'!$L$11:$L$1010, MATCH(Z590, 'Stock List'!$K$11:$K$1010, 0)))*Y590), 2), 0)</f>
        <v>0</v>
      </c>
      <c r="BT590" s="20"/>
      <c r="BU590" s="20">
        <f>IFERROR(ROUND(((INDEX('Stock List'!$M$11:$M$1010, MATCH(AB590, 'Stock List'!$K$11:$K$1010, 0))/INDEX('Stock List'!$L$11:$L$1010, MATCH(AB590, 'Stock List'!$K$11:$K$1010, 0)))*AA590), 2), 0)</f>
        <v>0</v>
      </c>
      <c r="BV590" s="20"/>
      <c r="BW590" s="20">
        <f>IFERROR(ROUND(((INDEX('Stock List'!$M$11:$M$1010, MATCH(AD590, 'Stock List'!$K$11:$K$1010, 0))/INDEX('Stock List'!$L$11:$L$1010, MATCH(AD590, 'Stock List'!$K$11:$K$1010, 0)))*AC590), 2), 0)</f>
        <v>0</v>
      </c>
      <c r="BX590" s="20"/>
      <c r="BY590" s="20">
        <f>IFERROR(ROUND(((INDEX('Stock List'!$M$11:$M$1010, MATCH(AF590, 'Stock List'!$K$11:$K$1010, 0))/INDEX('Stock List'!$L$11:$L$1010, MATCH(AF590, 'Stock List'!$K$11:$K$1010, 0)))*AE590), 2), 0)</f>
        <v>0</v>
      </c>
      <c r="BZ590" s="20"/>
      <c r="CA590" s="20">
        <f>IFERROR(ROUND(((INDEX('Stock List'!$M$11:$M$1010, MATCH(AH590, 'Stock List'!$K$11:$K$1010, 0))/INDEX('Stock List'!$L$11:$L$1010, MATCH(AH590, 'Stock List'!$K$11:$K$1010, 0)))*AG590), 2), 0)</f>
        <v>0</v>
      </c>
      <c r="CB590" s="20"/>
      <c r="CC590" s="20">
        <f>IFERROR(ROUND(((INDEX('Stock List'!$M$11:$M$1010, MATCH(AJ590, 'Stock List'!$K$11:$K$1010, 0))/INDEX('Stock List'!$L$11:$L$1010, MATCH(AJ590, 'Stock List'!$K$11:$K$1010, 0)))*AI590), 2), 0)</f>
        <v>0</v>
      </c>
      <c r="CD590" s="20"/>
      <c r="CE590" s="20">
        <f>IFERROR(ROUND(((INDEX('Stock List'!$M$11:$M$1010, MATCH(AL590, 'Stock List'!$K$11:$K$1010, 0))/INDEX('Stock List'!$L$11:$L$1010, MATCH(AL590, 'Stock List'!$K$11:$K$1010, 0)))*AK590), 2), 0)</f>
        <v>0</v>
      </c>
      <c r="CF590" s="20"/>
      <c r="CG590" s="20">
        <f>IFERROR(ROUND(((INDEX('Stock List'!$M$11:$M$1010, MATCH(AN590, 'Stock List'!$K$11:$K$1010, 0))/INDEX('Stock List'!$L$11:$L$1010, MATCH(AN590, 'Stock List'!$K$11:$K$1010, 0)))*AM590), 2), 0)</f>
        <v>0</v>
      </c>
      <c r="CH590" s="20"/>
      <c r="CI590" s="20">
        <f>IFERROR(ROUND(((INDEX('Stock List'!$M$11:$M$1010, MATCH(AP590, 'Stock List'!$K$11:$K$1010, 0))/INDEX('Stock List'!$L$11:$L$1010, MATCH(AP590, 'Stock List'!$K$11:$K$1010, 0)))*AO590), 2), 0)</f>
        <v>0</v>
      </c>
      <c r="CJ590" s="20"/>
      <c r="CK590" s="20">
        <f>IFERROR(ROUND(((INDEX('Stock List'!$M$11:$M$1010, MATCH(AR590, 'Stock List'!$K$11:$K$1010, 0))/INDEX('Stock List'!$L$11:$L$1010, MATCH(AR590, 'Stock List'!$K$11:$K$1010, 0)))*AQ590), 2), 0)</f>
        <v>0</v>
      </c>
      <c r="CL590" s="20"/>
      <c r="CM590" s="20">
        <f>IFERROR(ROUND(((INDEX('Stock List'!$M$11:$M$1010, MATCH(AT590, 'Stock List'!$K$11:$K$1010, 0))/INDEX('Stock List'!$L$11:$L$1010, MATCH(AT590, 'Stock List'!$K$11:$K$1010, 0)))*AS590), 2), 0)</f>
        <v>0</v>
      </c>
      <c r="CN590" s="20"/>
      <c r="CO590" s="20">
        <f>IFERROR(ROUND(((INDEX('Stock List'!$M$11:$M$1010, MATCH(AV590, 'Stock List'!$K$11:$K$1010, 0))/INDEX('Stock List'!$L$11:$L$1010, MATCH(AV590, 'Stock List'!$K$11:$K$1010, 0)))*AU590), 2), 0)</f>
        <v>0</v>
      </c>
      <c r="CP590" s="20"/>
      <c r="CQ590" s="20">
        <f>IFERROR(ROUND(((INDEX('Stock List'!$M$11:$M$1010, MATCH(AX590, 'Stock List'!$K$11:$K$1010, 0))/INDEX('Stock List'!$L$11:$L$1010, MATCH(AX590, 'Stock List'!$K$11:$K$1010, 0)))*AW590), 2), 0)</f>
        <v>0</v>
      </c>
      <c r="CR590" s="22"/>
      <c r="CT590" s="106" t="str">
        <f t="shared" si="502"/>
        <v/>
      </c>
      <c r="CU590" s="22" t="str">
        <f t="shared" si="503"/>
        <v/>
      </c>
      <c r="CX590" s="106" t="str">
        <f t="shared" si="504"/>
        <v/>
      </c>
      <c r="CY590" s="20" t="str">
        <f t="shared" si="505"/>
        <v/>
      </c>
      <c r="CZ590" s="22" t="str">
        <f t="shared" si="506"/>
        <v/>
      </c>
      <c r="DB590" s="76" t="str">
        <f>IF($H590="", "", COUNTIF($G$11:$G$1010, "&gt;"&amp;$G590)+1+COUNTIF($G$11:$G590, $G590)-1)</f>
        <v/>
      </c>
      <c r="DC590" s="76" t="str">
        <f>IF($H590="", "", COUNTIF($CZ$11:$CZ$1010, "&gt;"&amp;$CZ590)+1+COUNTIF($CZ$11:$CZ590, $CZ590)-1)</f>
        <v/>
      </c>
      <c r="DE590" s="147" t="str">
        <f t="shared" si="507"/>
        <v/>
      </c>
      <c r="DF590" s="148"/>
      <c r="DG590" s="19" t="str">
        <f t="shared" si="508"/>
        <v/>
      </c>
      <c r="DH590" s="153" t="str">
        <f t="shared" si="509"/>
        <v/>
      </c>
      <c r="DI590" s="19" t="str">
        <f t="shared" si="461"/>
        <v/>
      </c>
      <c r="DJ590" s="153" t="str">
        <f t="shared" si="462"/>
        <v/>
      </c>
      <c r="DK590" s="19" t="str">
        <f t="shared" si="463"/>
        <v/>
      </c>
      <c r="DL590" s="153" t="str">
        <f t="shared" si="464"/>
        <v/>
      </c>
      <c r="DM590" s="19" t="str">
        <f t="shared" si="465"/>
        <v/>
      </c>
      <c r="DN590" s="153" t="str">
        <f t="shared" si="466"/>
        <v/>
      </c>
      <c r="DO590" s="19" t="str">
        <f t="shared" si="467"/>
        <v/>
      </c>
      <c r="DP590" s="153" t="str">
        <f t="shared" si="468"/>
        <v/>
      </c>
      <c r="DQ590" s="19" t="str">
        <f t="shared" si="469"/>
        <v/>
      </c>
      <c r="DR590" s="153" t="str">
        <f t="shared" si="470"/>
        <v/>
      </c>
      <c r="DS590" s="19" t="str">
        <f t="shared" si="471"/>
        <v/>
      </c>
      <c r="DT590" s="153" t="str">
        <f t="shared" si="472"/>
        <v/>
      </c>
      <c r="DU590" s="19" t="str">
        <f t="shared" si="473"/>
        <v/>
      </c>
      <c r="DV590" s="153" t="str">
        <f t="shared" si="474"/>
        <v/>
      </c>
      <c r="DW590" s="19" t="str">
        <f t="shared" si="475"/>
        <v/>
      </c>
      <c r="DX590" s="153" t="str">
        <f t="shared" si="476"/>
        <v/>
      </c>
      <c r="DY590" s="19" t="str">
        <f t="shared" si="477"/>
        <v/>
      </c>
      <c r="DZ590" s="153" t="str">
        <f t="shared" si="478"/>
        <v/>
      </c>
      <c r="EA590" s="19" t="str">
        <f t="shared" si="479"/>
        <v/>
      </c>
      <c r="EB590" s="153" t="str">
        <f t="shared" si="480"/>
        <v/>
      </c>
      <c r="EC590" s="19" t="str">
        <f t="shared" si="481"/>
        <v/>
      </c>
      <c r="ED590" s="153" t="str">
        <f t="shared" si="482"/>
        <v/>
      </c>
      <c r="EE590" s="19" t="str">
        <f t="shared" si="483"/>
        <v/>
      </c>
      <c r="EF590" s="153" t="str">
        <f t="shared" si="484"/>
        <v/>
      </c>
      <c r="EG590" s="19" t="str">
        <f t="shared" si="485"/>
        <v/>
      </c>
      <c r="EH590" s="153" t="str">
        <f t="shared" si="486"/>
        <v/>
      </c>
      <c r="EI590" s="19" t="str">
        <f t="shared" si="487"/>
        <v/>
      </c>
      <c r="EJ590" s="153" t="str">
        <f t="shared" si="488"/>
        <v/>
      </c>
      <c r="EK590" s="19" t="str">
        <f t="shared" si="489"/>
        <v/>
      </c>
      <c r="EL590" s="153" t="str">
        <f t="shared" si="490"/>
        <v/>
      </c>
      <c r="EM590" s="19" t="str">
        <f t="shared" si="491"/>
        <v/>
      </c>
      <c r="EN590" s="153" t="str">
        <f t="shared" si="492"/>
        <v/>
      </c>
      <c r="EO590" s="19" t="str">
        <f t="shared" si="493"/>
        <v/>
      </c>
      <c r="EP590" s="153" t="str">
        <f t="shared" si="494"/>
        <v/>
      </c>
      <c r="EQ590" s="19" t="str">
        <f t="shared" si="495"/>
        <v/>
      </c>
      <c r="ER590" s="153" t="str">
        <f t="shared" si="496"/>
        <v/>
      </c>
      <c r="ES590" s="19" t="str">
        <f t="shared" si="497"/>
        <v/>
      </c>
      <c r="ET590" s="153" t="str">
        <f t="shared" si="498"/>
        <v/>
      </c>
    </row>
    <row r="591" spans="1:150" x14ac:dyDescent="0.25">
      <c r="A591" s="31"/>
      <c r="B591" s="91" t="str">
        <f t="shared" si="499"/>
        <v/>
      </c>
      <c r="C591" s="20" t="str">
        <f t="shared" si="459"/>
        <v/>
      </c>
      <c r="D591" s="97" t="str">
        <f t="shared" si="460"/>
        <v/>
      </c>
      <c r="E591" s="62" t="str">
        <f t="shared" si="500"/>
        <v/>
      </c>
      <c r="F591" s="31"/>
      <c r="G591" s="282"/>
      <c r="H591" s="283"/>
      <c r="I591" s="284"/>
      <c r="J591" s="285"/>
      <c r="K591" s="286"/>
      <c r="L591" s="287"/>
      <c r="M591" s="288"/>
      <c r="N591" s="287"/>
      <c r="O591" s="288"/>
      <c r="P591" s="287"/>
      <c r="Q591" s="288"/>
      <c r="R591" s="287"/>
      <c r="S591" s="288"/>
      <c r="T591" s="287"/>
      <c r="U591" s="288"/>
      <c r="V591" s="287"/>
      <c r="W591" s="288"/>
      <c r="X591" s="287"/>
      <c r="Y591" s="288"/>
      <c r="Z591" s="287"/>
      <c r="AA591" s="288"/>
      <c r="AB591" s="287"/>
      <c r="AC591" s="288"/>
      <c r="AD591" s="287"/>
      <c r="AE591" s="288"/>
      <c r="AF591" s="287"/>
      <c r="AG591" s="288"/>
      <c r="AH591" s="287"/>
      <c r="AI591" s="288"/>
      <c r="AJ591" s="287"/>
      <c r="AK591" s="288"/>
      <c r="AL591" s="287"/>
      <c r="AM591" s="288"/>
      <c r="AN591" s="287"/>
      <c r="AO591" s="288"/>
      <c r="AP591" s="287"/>
      <c r="AQ591" s="288"/>
      <c r="AR591" s="287"/>
      <c r="AS591" s="288"/>
      <c r="AT591" s="287"/>
      <c r="AU591" s="288"/>
      <c r="AV591" s="287"/>
      <c r="AW591" s="288"/>
      <c r="AX591" s="287"/>
      <c r="AY591" s="31"/>
      <c r="BA591" s="76" t="str">
        <f t="shared" si="501"/>
        <v/>
      </c>
      <c r="BC591" s="76" t="str">
        <f>IF('Stock List'!$K591="", "", 'Stock List'!$K591)</f>
        <v/>
      </c>
      <c r="BE591" s="106">
        <f>IFERROR(ROUND(((INDEX('Stock List'!$M$11:$M$1010, MATCH(L591, 'Stock List'!$K$11:$K$1010, 0))/INDEX('Stock List'!$L$11:$L$1010, MATCH(L591, 'Stock List'!$K$11:$K$1010, 0)))*K591), 2), 0)</f>
        <v>0</v>
      </c>
      <c r="BF591" s="20"/>
      <c r="BG591" s="20">
        <f>IFERROR(ROUND(((INDEX('Stock List'!$M$11:$M$1010, MATCH(N591, 'Stock List'!$K$11:$K$1010, 0))/INDEX('Stock List'!$L$11:$L$1010, MATCH(N591, 'Stock List'!$K$11:$K$1010, 0)))*M591), 2), 0)</f>
        <v>0</v>
      </c>
      <c r="BH591" s="20"/>
      <c r="BI591" s="20">
        <f>IFERROR(ROUND(((INDEX('Stock List'!$M$11:$M$1010, MATCH(P591, 'Stock List'!$K$11:$K$1010, 0))/INDEX('Stock List'!$L$11:$L$1010, MATCH(P591, 'Stock List'!$K$11:$K$1010, 0)))*O591), 2), 0)</f>
        <v>0</v>
      </c>
      <c r="BJ591" s="20"/>
      <c r="BK591" s="20">
        <f>IFERROR(ROUND(((INDEX('Stock List'!$M$11:$M$1010, MATCH(R591, 'Stock List'!$K$11:$K$1010, 0))/INDEX('Stock List'!$L$11:$L$1010, MATCH(R591, 'Stock List'!$K$11:$K$1010, 0)))*Q591), 2), 0)</f>
        <v>0</v>
      </c>
      <c r="BL591" s="20"/>
      <c r="BM591" s="20">
        <f>IFERROR(ROUND(((INDEX('Stock List'!$M$11:$M$1010, MATCH(T591, 'Stock List'!$K$11:$K$1010, 0))/INDEX('Stock List'!$L$11:$L$1010, MATCH(T591, 'Stock List'!$K$11:$K$1010, 0)))*S591), 2), 0)</f>
        <v>0</v>
      </c>
      <c r="BN591" s="20"/>
      <c r="BO591" s="20">
        <f>IFERROR(ROUND(((INDEX('Stock List'!$M$11:$M$1010, MATCH(V591, 'Stock List'!$K$11:$K$1010, 0))/INDEX('Stock List'!$L$11:$L$1010, MATCH(V591, 'Stock List'!$K$11:$K$1010, 0)))*U591), 2), 0)</f>
        <v>0</v>
      </c>
      <c r="BP591" s="20"/>
      <c r="BQ591" s="20">
        <f>IFERROR(ROUND(((INDEX('Stock List'!$M$11:$M$1010, MATCH(X591, 'Stock List'!$K$11:$K$1010, 0))/INDEX('Stock List'!$L$11:$L$1010, MATCH(X591, 'Stock List'!$K$11:$K$1010, 0)))*W591), 2), 0)</f>
        <v>0</v>
      </c>
      <c r="BR591" s="20"/>
      <c r="BS591" s="20">
        <f>IFERROR(ROUND(((INDEX('Stock List'!$M$11:$M$1010, MATCH(Z591, 'Stock List'!$K$11:$K$1010, 0))/INDEX('Stock List'!$L$11:$L$1010, MATCH(Z591, 'Stock List'!$K$11:$K$1010, 0)))*Y591), 2), 0)</f>
        <v>0</v>
      </c>
      <c r="BT591" s="20"/>
      <c r="BU591" s="20">
        <f>IFERROR(ROUND(((INDEX('Stock List'!$M$11:$M$1010, MATCH(AB591, 'Stock List'!$K$11:$K$1010, 0))/INDEX('Stock List'!$L$11:$L$1010, MATCH(AB591, 'Stock List'!$K$11:$K$1010, 0)))*AA591), 2), 0)</f>
        <v>0</v>
      </c>
      <c r="BV591" s="20"/>
      <c r="BW591" s="20">
        <f>IFERROR(ROUND(((INDEX('Stock List'!$M$11:$M$1010, MATCH(AD591, 'Stock List'!$K$11:$K$1010, 0))/INDEX('Stock List'!$L$11:$L$1010, MATCH(AD591, 'Stock List'!$K$11:$K$1010, 0)))*AC591), 2), 0)</f>
        <v>0</v>
      </c>
      <c r="BX591" s="20"/>
      <c r="BY591" s="20">
        <f>IFERROR(ROUND(((INDEX('Stock List'!$M$11:$M$1010, MATCH(AF591, 'Stock List'!$K$11:$K$1010, 0))/INDEX('Stock List'!$L$11:$L$1010, MATCH(AF591, 'Stock List'!$K$11:$K$1010, 0)))*AE591), 2), 0)</f>
        <v>0</v>
      </c>
      <c r="BZ591" s="20"/>
      <c r="CA591" s="20">
        <f>IFERROR(ROUND(((INDEX('Stock List'!$M$11:$M$1010, MATCH(AH591, 'Stock List'!$K$11:$K$1010, 0))/INDEX('Stock List'!$L$11:$L$1010, MATCH(AH591, 'Stock List'!$K$11:$K$1010, 0)))*AG591), 2), 0)</f>
        <v>0</v>
      </c>
      <c r="CB591" s="20"/>
      <c r="CC591" s="20">
        <f>IFERROR(ROUND(((INDEX('Stock List'!$M$11:$M$1010, MATCH(AJ591, 'Stock List'!$K$11:$K$1010, 0))/INDEX('Stock List'!$L$11:$L$1010, MATCH(AJ591, 'Stock List'!$K$11:$K$1010, 0)))*AI591), 2), 0)</f>
        <v>0</v>
      </c>
      <c r="CD591" s="20"/>
      <c r="CE591" s="20">
        <f>IFERROR(ROUND(((INDEX('Stock List'!$M$11:$M$1010, MATCH(AL591, 'Stock List'!$K$11:$K$1010, 0))/INDEX('Stock List'!$L$11:$L$1010, MATCH(AL591, 'Stock List'!$K$11:$K$1010, 0)))*AK591), 2), 0)</f>
        <v>0</v>
      </c>
      <c r="CF591" s="20"/>
      <c r="CG591" s="20">
        <f>IFERROR(ROUND(((INDEX('Stock List'!$M$11:$M$1010, MATCH(AN591, 'Stock List'!$K$11:$K$1010, 0))/INDEX('Stock List'!$L$11:$L$1010, MATCH(AN591, 'Stock List'!$K$11:$K$1010, 0)))*AM591), 2), 0)</f>
        <v>0</v>
      </c>
      <c r="CH591" s="20"/>
      <c r="CI591" s="20">
        <f>IFERROR(ROUND(((INDEX('Stock List'!$M$11:$M$1010, MATCH(AP591, 'Stock List'!$K$11:$K$1010, 0))/INDEX('Stock List'!$L$11:$L$1010, MATCH(AP591, 'Stock List'!$K$11:$K$1010, 0)))*AO591), 2), 0)</f>
        <v>0</v>
      </c>
      <c r="CJ591" s="20"/>
      <c r="CK591" s="20">
        <f>IFERROR(ROUND(((INDEX('Stock List'!$M$11:$M$1010, MATCH(AR591, 'Stock List'!$K$11:$K$1010, 0))/INDEX('Stock List'!$L$11:$L$1010, MATCH(AR591, 'Stock List'!$K$11:$K$1010, 0)))*AQ591), 2), 0)</f>
        <v>0</v>
      </c>
      <c r="CL591" s="20"/>
      <c r="CM591" s="20">
        <f>IFERROR(ROUND(((INDEX('Stock List'!$M$11:$M$1010, MATCH(AT591, 'Stock List'!$K$11:$K$1010, 0))/INDEX('Stock List'!$L$11:$L$1010, MATCH(AT591, 'Stock List'!$K$11:$K$1010, 0)))*AS591), 2), 0)</f>
        <v>0</v>
      </c>
      <c r="CN591" s="20"/>
      <c r="CO591" s="20">
        <f>IFERROR(ROUND(((INDEX('Stock List'!$M$11:$M$1010, MATCH(AV591, 'Stock List'!$K$11:$K$1010, 0))/INDEX('Stock List'!$L$11:$L$1010, MATCH(AV591, 'Stock List'!$K$11:$K$1010, 0)))*AU591), 2), 0)</f>
        <v>0</v>
      </c>
      <c r="CP591" s="20"/>
      <c r="CQ591" s="20">
        <f>IFERROR(ROUND(((INDEX('Stock List'!$M$11:$M$1010, MATCH(AX591, 'Stock List'!$K$11:$K$1010, 0))/INDEX('Stock List'!$L$11:$L$1010, MATCH(AX591, 'Stock List'!$K$11:$K$1010, 0)))*AW591), 2), 0)</f>
        <v>0</v>
      </c>
      <c r="CR591" s="22"/>
      <c r="CT591" s="106" t="str">
        <f t="shared" si="502"/>
        <v/>
      </c>
      <c r="CU591" s="22" t="str">
        <f t="shared" si="503"/>
        <v/>
      </c>
      <c r="CX591" s="106" t="str">
        <f t="shared" si="504"/>
        <v/>
      </c>
      <c r="CY591" s="20" t="str">
        <f t="shared" si="505"/>
        <v/>
      </c>
      <c r="CZ591" s="22" t="str">
        <f t="shared" si="506"/>
        <v/>
      </c>
      <c r="DB591" s="76" t="str">
        <f>IF($H591="", "", COUNTIF($G$11:$G$1010, "&gt;"&amp;$G591)+1+COUNTIF($G$11:$G591, $G591)-1)</f>
        <v/>
      </c>
      <c r="DC591" s="76" t="str">
        <f>IF($H591="", "", COUNTIF($CZ$11:$CZ$1010, "&gt;"&amp;$CZ591)+1+COUNTIF($CZ$11:$CZ591, $CZ591)-1)</f>
        <v/>
      </c>
      <c r="DE591" s="147" t="str">
        <f t="shared" si="507"/>
        <v/>
      </c>
      <c r="DF591" s="148"/>
      <c r="DG591" s="19" t="str">
        <f t="shared" si="508"/>
        <v/>
      </c>
      <c r="DH591" s="153" t="str">
        <f t="shared" si="509"/>
        <v/>
      </c>
      <c r="DI591" s="19" t="str">
        <f t="shared" si="461"/>
        <v/>
      </c>
      <c r="DJ591" s="153" t="str">
        <f t="shared" si="462"/>
        <v/>
      </c>
      <c r="DK591" s="19" t="str">
        <f t="shared" si="463"/>
        <v/>
      </c>
      <c r="DL591" s="153" t="str">
        <f t="shared" si="464"/>
        <v/>
      </c>
      <c r="DM591" s="19" t="str">
        <f t="shared" si="465"/>
        <v/>
      </c>
      <c r="DN591" s="153" t="str">
        <f t="shared" si="466"/>
        <v/>
      </c>
      <c r="DO591" s="19" t="str">
        <f t="shared" si="467"/>
        <v/>
      </c>
      <c r="DP591" s="153" t="str">
        <f t="shared" si="468"/>
        <v/>
      </c>
      <c r="DQ591" s="19" t="str">
        <f t="shared" si="469"/>
        <v/>
      </c>
      <c r="DR591" s="153" t="str">
        <f t="shared" si="470"/>
        <v/>
      </c>
      <c r="DS591" s="19" t="str">
        <f t="shared" si="471"/>
        <v/>
      </c>
      <c r="DT591" s="153" t="str">
        <f t="shared" si="472"/>
        <v/>
      </c>
      <c r="DU591" s="19" t="str">
        <f t="shared" si="473"/>
        <v/>
      </c>
      <c r="DV591" s="153" t="str">
        <f t="shared" si="474"/>
        <v/>
      </c>
      <c r="DW591" s="19" t="str">
        <f t="shared" si="475"/>
        <v/>
      </c>
      <c r="DX591" s="153" t="str">
        <f t="shared" si="476"/>
        <v/>
      </c>
      <c r="DY591" s="19" t="str">
        <f t="shared" si="477"/>
        <v/>
      </c>
      <c r="DZ591" s="153" t="str">
        <f t="shared" si="478"/>
        <v/>
      </c>
      <c r="EA591" s="19" t="str">
        <f t="shared" si="479"/>
        <v/>
      </c>
      <c r="EB591" s="153" t="str">
        <f t="shared" si="480"/>
        <v/>
      </c>
      <c r="EC591" s="19" t="str">
        <f t="shared" si="481"/>
        <v/>
      </c>
      <c r="ED591" s="153" t="str">
        <f t="shared" si="482"/>
        <v/>
      </c>
      <c r="EE591" s="19" t="str">
        <f t="shared" si="483"/>
        <v/>
      </c>
      <c r="EF591" s="153" t="str">
        <f t="shared" si="484"/>
        <v/>
      </c>
      <c r="EG591" s="19" t="str">
        <f t="shared" si="485"/>
        <v/>
      </c>
      <c r="EH591" s="153" t="str">
        <f t="shared" si="486"/>
        <v/>
      </c>
      <c r="EI591" s="19" t="str">
        <f t="shared" si="487"/>
        <v/>
      </c>
      <c r="EJ591" s="153" t="str">
        <f t="shared" si="488"/>
        <v/>
      </c>
      <c r="EK591" s="19" t="str">
        <f t="shared" si="489"/>
        <v/>
      </c>
      <c r="EL591" s="153" t="str">
        <f t="shared" si="490"/>
        <v/>
      </c>
      <c r="EM591" s="19" t="str">
        <f t="shared" si="491"/>
        <v/>
      </c>
      <c r="EN591" s="153" t="str">
        <f t="shared" si="492"/>
        <v/>
      </c>
      <c r="EO591" s="19" t="str">
        <f t="shared" si="493"/>
        <v/>
      </c>
      <c r="EP591" s="153" t="str">
        <f t="shared" si="494"/>
        <v/>
      </c>
      <c r="EQ591" s="19" t="str">
        <f t="shared" si="495"/>
        <v/>
      </c>
      <c r="ER591" s="153" t="str">
        <f t="shared" si="496"/>
        <v/>
      </c>
      <c r="ES591" s="19" t="str">
        <f t="shared" si="497"/>
        <v/>
      </c>
      <c r="ET591" s="153" t="str">
        <f t="shared" si="498"/>
        <v/>
      </c>
    </row>
    <row r="592" spans="1:150" x14ac:dyDescent="0.25">
      <c r="A592" s="31"/>
      <c r="B592" s="91" t="str">
        <f t="shared" si="499"/>
        <v/>
      </c>
      <c r="C592" s="20" t="str">
        <f t="shared" si="459"/>
        <v/>
      </c>
      <c r="D592" s="97" t="str">
        <f t="shared" si="460"/>
        <v/>
      </c>
      <c r="E592" s="62" t="str">
        <f t="shared" si="500"/>
        <v/>
      </c>
      <c r="F592" s="31"/>
      <c r="G592" s="282"/>
      <c r="H592" s="283"/>
      <c r="I592" s="284"/>
      <c r="J592" s="285"/>
      <c r="K592" s="286"/>
      <c r="L592" s="287"/>
      <c r="M592" s="288"/>
      <c r="N592" s="287"/>
      <c r="O592" s="288"/>
      <c r="P592" s="287"/>
      <c r="Q592" s="288"/>
      <c r="R592" s="287"/>
      <c r="S592" s="288"/>
      <c r="T592" s="287"/>
      <c r="U592" s="288"/>
      <c r="V592" s="287"/>
      <c r="W592" s="288"/>
      <c r="X592" s="287"/>
      <c r="Y592" s="288"/>
      <c r="Z592" s="287"/>
      <c r="AA592" s="288"/>
      <c r="AB592" s="287"/>
      <c r="AC592" s="288"/>
      <c r="AD592" s="287"/>
      <c r="AE592" s="288"/>
      <c r="AF592" s="287"/>
      <c r="AG592" s="288"/>
      <c r="AH592" s="287"/>
      <c r="AI592" s="288"/>
      <c r="AJ592" s="287"/>
      <c r="AK592" s="288"/>
      <c r="AL592" s="287"/>
      <c r="AM592" s="288"/>
      <c r="AN592" s="287"/>
      <c r="AO592" s="288"/>
      <c r="AP592" s="287"/>
      <c r="AQ592" s="288"/>
      <c r="AR592" s="287"/>
      <c r="AS592" s="288"/>
      <c r="AT592" s="287"/>
      <c r="AU592" s="288"/>
      <c r="AV592" s="287"/>
      <c r="AW592" s="288"/>
      <c r="AX592" s="287"/>
      <c r="AY592" s="31"/>
      <c r="BA592" s="76" t="str">
        <f t="shared" si="501"/>
        <v/>
      </c>
      <c r="BC592" s="76" t="str">
        <f>IF('Stock List'!$K592="", "", 'Stock List'!$K592)</f>
        <v/>
      </c>
      <c r="BE592" s="106">
        <f>IFERROR(ROUND(((INDEX('Stock List'!$M$11:$M$1010, MATCH(L592, 'Stock List'!$K$11:$K$1010, 0))/INDEX('Stock List'!$L$11:$L$1010, MATCH(L592, 'Stock List'!$K$11:$K$1010, 0)))*K592), 2), 0)</f>
        <v>0</v>
      </c>
      <c r="BF592" s="20"/>
      <c r="BG592" s="20">
        <f>IFERROR(ROUND(((INDEX('Stock List'!$M$11:$M$1010, MATCH(N592, 'Stock List'!$K$11:$K$1010, 0))/INDEX('Stock List'!$L$11:$L$1010, MATCH(N592, 'Stock List'!$K$11:$K$1010, 0)))*M592), 2), 0)</f>
        <v>0</v>
      </c>
      <c r="BH592" s="20"/>
      <c r="BI592" s="20">
        <f>IFERROR(ROUND(((INDEX('Stock List'!$M$11:$M$1010, MATCH(P592, 'Stock List'!$K$11:$K$1010, 0))/INDEX('Stock List'!$L$11:$L$1010, MATCH(P592, 'Stock List'!$K$11:$K$1010, 0)))*O592), 2), 0)</f>
        <v>0</v>
      </c>
      <c r="BJ592" s="20"/>
      <c r="BK592" s="20">
        <f>IFERROR(ROUND(((INDEX('Stock List'!$M$11:$M$1010, MATCH(R592, 'Stock List'!$K$11:$K$1010, 0))/INDEX('Stock List'!$L$11:$L$1010, MATCH(R592, 'Stock List'!$K$11:$K$1010, 0)))*Q592), 2), 0)</f>
        <v>0</v>
      </c>
      <c r="BL592" s="20"/>
      <c r="BM592" s="20">
        <f>IFERROR(ROUND(((INDEX('Stock List'!$M$11:$M$1010, MATCH(T592, 'Stock List'!$K$11:$K$1010, 0))/INDEX('Stock List'!$L$11:$L$1010, MATCH(T592, 'Stock List'!$K$11:$K$1010, 0)))*S592), 2), 0)</f>
        <v>0</v>
      </c>
      <c r="BN592" s="20"/>
      <c r="BO592" s="20">
        <f>IFERROR(ROUND(((INDEX('Stock List'!$M$11:$M$1010, MATCH(V592, 'Stock List'!$K$11:$K$1010, 0))/INDEX('Stock List'!$L$11:$L$1010, MATCH(V592, 'Stock List'!$K$11:$K$1010, 0)))*U592), 2), 0)</f>
        <v>0</v>
      </c>
      <c r="BP592" s="20"/>
      <c r="BQ592" s="20">
        <f>IFERROR(ROUND(((INDEX('Stock List'!$M$11:$M$1010, MATCH(X592, 'Stock List'!$K$11:$K$1010, 0))/INDEX('Stock List'!$L$11:$L$1010, MATCH(X592, 'Stock List'!$K$11:$K$1010, 0)))*W592), 2), 0)</f>
        <v>0</v>
      </c>
      <c r="BR592" s="20"/>
      <c r="BS592" s="20">
        <f>IFERROR(ROUND(((INDEX('Stock List'!$M$11:$M$1010, MATCH(Z592, 'Stock List'!$K$11:$K$1010, 0))/INDEX('Stock List'!$L$11:$L$1010, MATCH(Z592, 'Stock List'!$K$11:$K$1010, 0)))*Y592), 2), 0)</f>
        <v>0</v>
      </c>
      <c r="BT592" s="20"/>
      <c r="BU592" s="20">
        <f>IFERROR(ROUND(((INDEX('Stock List'!$M$11:$M$1010, MATCH(AB592, 'Stock List'!$K$11:$K$1010, 0))/INDEX('Stock List'!$L$11:$L$1010, MATCH(AB592, 'Stock List'!$K$11:$K$1010, 0)))*AA592), 2), 0)</f>
        <v>0</v>
      </c>
      <c r="BV592" s="20"/>
      <c r="BW592" s="20">
        <f>IFERROR(ROUND(((INDEX('Stock List'!$M$11:$M$1010, MATCH(AD592, 'Stock List'!$K$11:$K$1010, 0))/INDEX('Stock List'!$L$11:$L$1010, MATCH(AD592, 'Stock List'!$K$11:$K$1010, 0)))*AC592), 2), 0)</f>
        <v>0</v>
      </c>
      <c r="BX592" s="20"/>
      <c r="BY592" s="20">
        <f>IFERROR(ROUND(((INDEX('Stock List'!$M$11:$M$1010, MATCH(AF592, 'Stock List'!$K$11:$K$1010, 0))/INDEX('Stock List'!$L$11:$L$1010, MATCH(AF592, 'Stock List'!$K$11:$K$1010, 0)))*AE592), 2), 0)</f>
        <v>0</v>
      </c>
      <c r="BZ592" s="20"/>
      <c r="CA592" s="20">
        <f>IFERROR(ROUND(((INDEX('Stock List'!$M$11:$M$1010, MATCH(AH592, 'Stock List'!$K$11:$K$1010, 0))/INDEX('Stock List'!$L$11:$L$1010, MATCH(AH592, 'Stock List'!$K$11:$K$1010, 0)))*AG592), 2), 0)</f>
        <v>0</v>
      </c>
      <c r="CB592" s="20"/>
      <c r="CC592" s="20">
        <f>IFERROR(ROUND(((INDEX('Stock List'!$M$11:$M$1010, MATCH(AJ592, 'Stock List'!$K$11:$K$1010, 0))/INDEX('Stock List'!$L$11:$L$1010, MATCH(AJ592, 'Stock List'!$K$11:$K$1010, 0)))*AI592), 2), 0)</f>
        <v>0</v>
      </c>
      <c r="CD592" s="20"/>
      <c r="CE592" s="20">
        <f>IFERROR(ROUND(((INDEX('Stock List'!$M$11:$M$1010, MATCH(AL592, 'Stock List'!$K$11:$K$1010, 0))/INDEX('Stock List'!$L$11:$L$1010, MATCH(AL592, 'Stock List'!$K$11:$K$1010, 0)))*AK592), 2), 0)</f>
        <v>0</v>
      </c>
      <c r="CF592" s="20"/>
      <c r="CG592" s="20">
        <f>IFERROR(ROUND(((INDEX('Stock List'!$M$11:$M$1010, MATCH(AN592, 'Stock List'!$K$11:$K$1010, 0))/INDEX('Stock List'!$L$11:$L$1010, MATCH(AN592, 'Stock List'!$K$11:$K$1010, 0)))*AM592), 2), 0)</f>
        <v>0</v>
      </c>
      <c r="CH592" s="20"/>
      <c r="CI592" s="20">
        <f>IFERROR(ROUND(((INDEX('Stock List'!$M$11:$M$1010, MATCH(AP592, 'Stock List'!$K$11:$K$1010, 0))/INDEX('Stock List'!$L$11:$L$1010, MATCH(AP592, 'Stock List'!$K$11:$K$1010, 0)))*AO592), 2), 0)</f>
        <v>0</v>
      </c>
      <c r="CJ592" s="20"/>
      <c r="CK592" s="20">
        <f>IFERROR(ROUND(((INDEX('Stock List'!$M$11:$M$1010, MATCH(AR592, 'Stock List'!$K$11:$K$1010, 0))/INDEX('Stock List'!$L$11:$L$1010, MATCH(AR592, 'Stock List'!$K$11:$K$1010, 0)))*AQ592), 2), 0)</f>
        <v>0</v>
      </c>
      <c r="CL592" s="20"/>
      <c r="CM592" s="20">
        <f>IFERROR(ROUND(((INDEX('Stock List'!$M$11:$M$1010, MATCH(AT592, 'Stock List'!$K$11:$K$1010, 0))/INDEX('Stock List'!$L$11:$L$1010, MATCH(AT592, 'Stock List'!$K$11:$K$1010, 0)))*AS592), 2), 0)</f>
        <v>0</v>
      </c>
      <c r="CN592" s="20"/>
      <c r="CO592" s="20">
        <f>IFERROR(ROUND(((INDEX('Stock List'!$M$11:$M$1010, MATCH(AV592, 'Stock List'!$K$11:$K$1010, 0))/INDEX('Stock List'!$L$11:$L$1010, MATCH(AV592, 'Stock List'!$K$11:$K$1010, 0)))*AU592), 2), 0)</f>
        <v>0</v>
      </c>
      <c r="CP592" s="20"/>
      <c r="CQ592" s="20">
        <f>IFERROR(ROUND(((INDEX('Stock List'!$M$11:$M$1010, MATCH(AX592, 'Stock List'!$K$11:$K$1010, 0))/INDEX('Stock List'!$L$11:$L$1010, MATCH(AX592, 'Stock List'!$K$11:$K$1010, 0)))*AW592), 2), 0)</f>
        <v>0</v>
      </c>
      <c r="CR592" s="22"/>
      <c r="CT592" s="106" t="str">
        <f t="shared" si="502"/>
        <v/>
      </c>
      <c r="CU592" s="22" t="str">
        <f t="shared" si="503"/>
        <v/>
      </c>
      <c r="CX592" s="106" t="str">
        <f t="shared" si="504"/>
        <v/>
      </c>
      <c r="CY592" s="20" t="str">
        <f t="shared" si="505"/>
        <v/>
      </c>
      <c r="CZ592" s="22" t="str">
        <f t="shared" si="506"/>
        <v/>
      </c>
      <c r="DB592" s="76" t="str">
        <f>IF($H592="", "", COUNTIF($G$11:$G$1010, "&gt;"&amp;$G592)+1+COUNTIF($G$11:$G592, $G592)-1)</f>
        <v/>
      </c>
      <c r="DC592" s="76" t="str">
        <f>IF($H592="", "", COUNTIF($CZ$11:$CZ$1010, "&gt;"&amp;$CZ592)+1+COUNTIF($CZ$11:$CZ592, $CZ592)-1)</f>
        <v/>
      </c>
      <c r="DE592" s="147" t="str">
        <f t="shared" si="507"/>
        <v/>
      </c>
      <c r="DF592" s="148"/>
      <c r="DG592" s="19" t="str">
        <f t="shared" si="508"/>
        <v/>
      </c>
      <c r="DH592" s="153" t="str">
        <f t="shared" si="509"/>
        <v/>
      </c>
      <c r="DI592" s="19" t="str">
        <f t="shared" si="461"/>
        <v/>
      </c>
      <c r="DJ592" s="153" t="str">
        <f t="shared" si="462"/>
        <v/>
      </c>
      <c r="DK592" s="19" t="str">
        <f t="shared" si="463"/>
        <v/>
      </c>
      <c r="DL592" s="153" t="str">
        <f t="shared" si="464"/>
        <v/>
      </c>
      <c r="DM592" s="19" t="str">
        <f t="shared" si="465"/>
        <v/>
      </c>
      <c r="DN592" s="153" t="str">
        <f t="shared" si="466"/>
        <v/>
      </c>
      <c r="DO592" s="19" t="str">
        <f t="shared" si="467"/>
        <v/>
      </c>
      <c r="DP592" s="153" t="str">
        <f t="shared" si="468"/>
        <v/>
      </c>
      <c r="DQ592" s="19" t="str">
        <f t="shared" si="469"/>
        <v/>
      </c>
      <c r="DR592" s="153" t="str">
        <f t="shared" si="470"/>
        <v/>
      </c>
      <c r="DS592" s="19" t="str">
        <f t="shared" si="471"/>
        <v/>
      </c>
      <c r="DT592" s="153" t="str">
        <f t="shared" si="472"/>
        <v/>
      </c>
      <c r="DU592" s="19" t="str">
        <f t="shared" si="473"/>
        <v/>
      </c>
      <c r="DV592" s="153" t="str">
        <f t="shared" si="474"/>
        <v/>
      </c>
      <c r="DW592" s="19" t="str">
        <f t="shared" si="475"/>
        <v/>
      </c>
      <c r="DX592" s="153" t="str">
        <f t="shared" si="476"/>
        <v/>
      </c>
      <c r="DY592" s="19" t="str">
        <f t="shared" si="477"/>
        <v/>
      </c>
      <c r="DZ592" s="153" t="str">
        <f t="shared" si="478"/>
        <v/>
      </c>
      <c r="EA592" s="19" t="str">
        <f t="shared" si="479"/>
        <v/>
      </c>
      <c r="EB592" s="153" t="str">
        <f t="shared" si="480"/>
        <v/>
      </c>
      <c r="EC592" s="19" t="str">
        <f t="shared" si="481"/>
        <v/>
      </c>
      <c r="ED592" s="153" t="str">
        <f t="shared" si="482"/>
        <v/>
      </c>
      <c r="EE592" s="19" t="str">
        <f t="shared" si="483"/>
        <v/>
      </c>
      <c r="EF592" s="153" t="str">
        <f t="shared" si="484"/>
        <v/>
      </c>
      <c r="EG592" s="19" t="str">
        <f t="shared" si="485"/>
        <v/>
      </c>
      <c r="EH592" s="153" t="str">
        <f t="shared" si="486"/>
        <v/>
      </c>
      <c r="EI592" s="19" t="str">
        <f t="shared" si="487"/>
        <v/>
      </c>
      <c r="EJ592" s="153" t="str">
        <f t="shared" si="488"/>
        <v/>
      </c>
      <c r="EK592" s="19" t="str">
        <f t="shared" si="489"/>
        <v/>
      </c>
      <c r="EL592" s="153" t="str">
        <f t="shared" si="490"/>
        <v/>
      </c>
      <c r="EM592" s="19" t="str">
        <f t="shared" si="491"/>
        <v/>
      </c>
      <c r="EN592" s="153" t="str">
        <f t="shared" si="492"/>
        <v/>
      </c>
      <c r="EO592" s="19" t="str">
        <f t="shared" si="493"/>
        <v/>
      </c>
      <c r="EP592" s="153" t="str">
        <f t="shared" si="494"/>
        <v/>
      </c>
      <c r="EQ592" s="19" t="str">
        <f t="shared" si="495"/>
        <v/>
      </c>
      <c r="ER592" s="153" t="str">
        <f t="shared" si="496"/>
        <v/>
      </c>
      <c r="ES592" s="19" t="str">
        <f t="shared" si="497"/>
        <v/>
      </c>
      <c r="ET592" s="153" t="str">
        <f t="shared" si="498"/>
        <v/>
      </c>
    </row>
    <row r="593" spans="1:150" x14ac:dyDescent="0.25">
      <c r="A593" s="31"/>
      <c r="B593" s="91" t="str">
        <f t="shared" si="499"/>
        <v/>
      </c>
      <c r="C593" s="20" t="str">
        <f t="shared" si="459"/>
        <v/>
      </c>
      <c r="D593" s="97" t="str">
        <f t="shared" si="460"/>
        <v/>
      </c>
      <c r="E593" s="62" t="str">
        <f t="shared" si="500"/>
        <v/>
      </c>
      <c r="F593" s="31"/>
      <c r="G593" s="282"/>
      <c r="H593" s="283"/>
      <c r="I593" s="284"/>
      <c r="J593" s="285"/>
      <c r="K593" s="286"/>
      <c r="L593" s="287"/>
      <c r="M593" s="288"/>
      <c r="N593" s="287"/>
      <c r="O593" s="288"/>
      <c r="P593" s="287"/>
      <c r="Q593" s="288"/>
      <c r="R593" s="287"/>
      <c r="S593" s="288"/>
      <c r="T593" s="287"/>
      <c r="U593" s="288"/>
      <c r="V593" s="287"/>
      <c r="W593" s="288"/>
      <c r="X593" s="287"/>
      <c r="Y593" s="288"/>
      <c r="Z593" s="287"/>
      <c r="AA593" s="288"/>
      <c r="AB593" s="287"/>
      <c r="AC593" s="288"/>
      <c r="AD593" s="287"/>
      <c r="AE593" s="288"/>
      <c r="AF593" s="287"/>
      <c r="AG593" s="288"/>
      <c r="AH593" s="287"/>
      <c r="AI593" s="288"/>
      <c r="AJ593" s="287"/>
      <c r="AK593" s="288"/>
      <c r="AL593" s="287"/>
      <c r="AM593" s="288"/>
      <c r="AN593" s="287"/>
      <c r="AO593" s="288"/>
      <c r="AP593" s="287"/>
      <c r="AQ593" s="288"/>
      <c r="AR593" s="287"/>
      <c r="AS593" s="288"/>
      <c r="AT593" s="287"/>
      <c r="AU593" s="288"/>
      <c r="AV593" s="287"/>
      <c r="AW593" s="288"/>
      <c r="AX593" s="287"/>
      <c r="AY593" s="31"/>
      <c r="BA593" s="76" t="str">
        <f t="shared" si="501"/>
        <v/>
      </c>
      <c r="BC593" s="76" t="str">
        <f>IF('Stock List'!$K593="", "", 'Stock List'!$K593)</f>
        <v/>
      </c>
      <c r="BE593" s="106">
        <f>IFERROR(ROUND(((INDEX('Stock List'!$M$11:$M$1010, MATCH(L593, 'Stock List'!$K$11:$K$1010, 0))/INDEX('Stock List'!$L$11:$L$1010, MATCH(L593, 'Stock List'!$K$11:$K$1010, 0)))*K593), 2), 0)</f>
        <v>0</v>
      </c>
      <c r="BF593" s="20"/>
      <c r="BG593" s="20">
        <f>IFERROR(ROUND(((INDEX('Stock List'!$M$11:$M$1010, MATCH(N593, 'Stock List'!$K$11:$K$1010, 0))/INDEX('Stock List'!$L$11:$L$1010, MATCH(N593, 'Stock List'!$K$11:$K$1010, 0)))*M593), 2), 0)</f>
        <v>0</v>
      </c>
      <c r="BH593" s="20"/>
      <c r="BI593" s="20">
        <f>IFERROR(ROUND(((INDEX('Stock List'!$M$11:$M$1010, MATCH(P593, 'Stock List'!$K$11:$K$1010, 0))/INDEX('Stock List'!$L$11:$L$1010, MATCH(P593, 'Stock List'!$K$11:$K$1010, 0)))*O593), 2), 0)</f>
        <v>0</v>
      </c>
      <c r="BJ593" s="20"/>
      <c r="BK593" s="20">
        <f>IFERROR(ROUND(((INDEX('Stock List'!$M$11:$M$1010, MATCH(R593, 'Stock List'!$K$11:$K$1010, 0))/INDEX('Stock List'!$L$11:$L$1010, MATCH(R593, 'Stock List'!$K$11:$K$1010, 0)))*Q593), 2), 0)</f>
        <v>0</v>
      </c>
      <c r="BL593" s="20"/>
      <c r="BM593" s="20">
        <f>IFERROR(ROUND(((INDEX('Stock List'!$M$11:$M$1010, MATCH(T593, 'Stock List'!$K$11:$K$1010, 0))/INDEX('Stock List'!$L$11:$L$1010, MATCH(T593, 'Stock List'!$K$11:$K$1010, 0)))*S593), 2), 0)</f>
        <v>0</v>
      </c>
      <c r="BN593" s="20"/>
      <c r="BO593" s="20">
        <f>IFERROR(ROUND(((INDEX('Stock List'!$M$11:$M$1010, MATCH(V593, 'Stock List'!$K$11:$K$1010, 0))/INDEX('Stock List'!$L$11:$L$1010, MATCH(V593, 'Stock List'!$K$11:$K$1010, 0)))*U593), 2), 0)</f>
        <v>0</v>
      </c>
      <c r="BP593" s="20"/>
      <c r="BQ593" s="20">
        <f>IFERROR(ROUND(((INDEX('Stock List'!$M$11:$M$1010, MATCH(X593, 'Stock List'!$K$11:$K$1010, 0))/INDEX('Stock List'!$L$11:$L$1010, MATCH(X593, 'Stock List'!$K$11:$K$1010, 0)))*W593), 2), 0)</f>
        <v>0</v>
      </c>
      <c r="BR593" s="20"/>
      <c r="BS593" s="20">
        <f>IFERROR(ROUND(((INDEX('Stock List'!$M$11:$M$1010, MATCH(Z593, 'Stock List'!$K$11:$K$1010, 0))/INDEX('Stock List'!$L$11:$L$1010, MATCH(Z593, 'Stock List'!$K$11:$K$1010, 0)))*Y593), 2), 0)</f>
        <v>0</v>
      </c>
      <c r="BT593" s="20"/>
      <c r="BU593" s="20">
        <f>IFERROR(ROUND(((INDEX('Stock List'!$M$11:$M$1010, MATCH(AB593, 'Stock List'!$K$11:$K$1010, 0))/INDEX('Stock List'!$L$11:$L$1010, MATCH(AB593, 'Stock List'!$K$11:$K$1010, 0)))*AA593), 2), 0)</f>
        <v>0</v>
      </c>
      <c r="BV593" s="20"/>
      <c r="BW593" s="20">
        <f>IFERROR(ROUND(((INDEX('Stock List'!$M$11:$M$1010, MATCH(AD593, 'Stock List'!$K$11:$K$1010, 0))/INDEX('Stock List'!$L$11:$L$1010, MATCH(AD593, 'Stock List'!$K$11:$K$1010, 0)))*AC593), 2), 0)</f>
        <v>0</v>
      </c>
      <c r="BX593" s="20"/>
      <c r="BY593" s="20">
        <f>IFERROR(ROUND(((INDEX('Stock List'!$M$11:$M$1010, MATCH(AF593, 'Stock List'!$K$11:$K$1010, 0))/INDEX('Stock List'!$L$11:$L$1010, MATCH(AF593, 'Stock List'!$K$11:$K$1010, 0)))*AE593), 2), 0)</f>
        <v>0</v>
      </c>
      <c r="BZ593" s="20"/>
      <c r="CA593" s="20">
        <f>IFERROR(ROUND(((INDEX('Stock List'!$M$11:$M$1010, MATCH(AH593, 'Stock List'!$K$11:$K$1010, 0))/INDEX('Stock List'!$L$11:$L$1010, MATCH(AH593, 'Stock List'!$K$11:$K$1010, 0)))*AG593), 2), 0)</f>
        <v>0</v>
      </c>
      <c r="CB593" s="20"/>
      <c r="CC593" s="20">
        <f>IFERROR(ROUND(((INDEX('Stock List'!$M$11:$M$1010, MATCH(AJ593, 'Stock List'!$K$11:$K$1010, 0))/INDEX('Stock List'!$L$11:$L$1010, MATCH(AJ593, 'Stock List'!$K$11:$K$1010, 0)))*AI593), 2), 0)</f>
        <v>0</v>
      </c>
      <c r="CD593" s="20"/>
      <c r="CE593" s="20">
        <f>IFERROR(ROUND(((INDEX('Stock List'!$M$11:$M$1010, MATCH(AL593, 'Stock List'!$K$11:$K$1010, 0))/INDEX('Stock List'!$L$11:$L$1010, MATCH(AL593, 'Stock List'!$K$11:$K$1010, 0)))*AK593), 2), 0)</f>
        <v>0</v>
      </c>
      <c r="CF593" s="20"/>
      <c r="CG593" s="20">
        <f>IFERROR(ROUND(((INDEX('Stock List'!$M$11:$M$1010, MATCH(AN593, 'Stock List'!$K$11:$K$1010, 0))/INDEX('Stock List'!$L$11:$L$1010, MATCH(AN593, 'Stock List'!$K$11:$K$1010, 0)))*AM593), 2), 0)</f>
        <v>0</v>
      </c>
      <c r="CH593" s="20"/>
      <c r="CI593" s="20">
        <f>IFERROR(ROUND(((INDEX('Stock List'!$M$11:$M$1010, MATCH(AP593, 'Stock List'!$K$11:$K$1010, 0))/INDEX('Stock List'!$L$11:$L$1010, MATCH(AP593, 'Stock List'!$K$11:$K$1010, 0)))*AO593), 2), 0)</f>
        <v>0</v>
      </c>
      <c r="CJ593" s="20"/>
      <c r="CK593" s="20">
        <f>IFERROR(ROUND(((INDEX('Stock List'!$M$11:$M$1010, MATCH(AR593, 'Stock List'!$K$11:$K$1010, 0))/INDEX('Stock List'!$L$11:$L$1010, MATCH(AR593, 'Stock List'!$K$11:$K$1010, 0)))*AQ593), 2), 0)</f>
        <v>0</v>
      </c>
      <c r="CL593" s="20"/>
      <c r="CM593" s="20">
        <f>IFERROR(ROUND(((INDEX('Stock List'!$M$11:$M$1010, MATCH(AT593, 'Stock List'!$K$11:$K$1010, 0))/INDEX('Stock List'!$L$11:$L$1010, MATCH(AT593, 'Stock List'!$K$11:$K$1010, 0)))*AS593), 2), 0)</f>
        <v>0</v>
      </c>
      <c r="CN593" s="20"/>
      <c r="CO593" s="20">
        <f>IFERROR(ROUND(((INDEX('Stock List'!$M$11:$M$1010, MATCH(AV593, 'Stock List'!$K$11:$K$1010, 0))/INDEX('Stock List'!$L$11:$L$1010, MATCH(AV593, 'Stock List'!$K$11:$K$1010, 0)))*AU593), 2), 0)</f>
        <v>0</v>
      </c>
      <c r="CP593" s="20"/>
      <c r="CQ593" s="20">
        <f>IFERROR(ROUND(((INDEX('Stock List'!$M$11:$M$1010, MATCH(AX593, 'Stock List'!$K$11:$K$1010, 0))/INDEX('Stock List'!$L$11:$L$1010, MATCH(AX593, 'Stock List'!$K$11:$K$1010, 0)))*AW593), 2), 0)</f>
        <v>0</v>
      </c>
      <c r="CR593" s="22"/>
      <c r="CT593" s="106" t="str">
        <f t="shared" si="502"/>
        <v/>
      </c>
      <c r="CU593" s="22" t="str">
        <f t="shared" si="503"/>
        <v/>
      </c>
      <c r="CX593" s="106" t="str">
        <f t="shared" si="504"/>
        <v/>
      </c>
      <c r="CY593" s="20" t="str">
        <f t="shared" si="505"/>
        <v/>
      </c>
      <c r="CZ593" s="22" t="str">
        <f t="shared" si="506"/>
        <v/>
      </c>
      <c r="DB593" s="76" t="str">
        <f>IF($H593="", "", COUNTIF($G$11:$G$1010, "&gt;"&amp;$G593)+1+COUNTIF($G$11:$G593, $G593)-1)</f>
        <v/>
      </c>
      <c r="DC593" s="76" t="str">
        <f>IF($H593="", "", COUNTIF($CZ$11:$CZ$1010, "&gt;"&amp;$CZ593)+1+COUNTIF($CZ$11:$CZ593, $CZ593)-1)</f>
        <v/>
      </c>
      <c r="DE593" s="147" t="str">
        <f t="shared" si="507"/>
        <v/>
      </c>
      <c r="DF593" s="148"/>
      <c r="DG593" s="19" t="str">
        <f t="shared" si="508"/>
        <v/>
      </c>
      <c r="DH593" s="153" t="str">
        <f t="shared" si="509"/>
        <v/>
      </c>
      <c r="DI593" s="19" t="str">
        <f t="shared" si="461"/>
        <v/>
      </c>
      <c r="DJ593" s="153" t="str">
        <f t="shared" si="462"/>
        <v/>
      </c>
      <c r="DK593" s="19" t="str">
        <f t="shared" si="463"/>
        <v/>
      </c>
      <c r="DL593" s="153" t="str">
        <f t="shared" si="464"/>
        <v/>
      </c>
      <c r="DM593" s="19" t="str">
        <f t="shared" si="465"/>
        <v/>
      </c>
      <c r="DN593" s="153" t="str">
        <f t="shared" si="466"/>
        <v/>
      </c>
      <c r="DO593" s="19" t="str">
        <f t="shared" si="467"/>
        <v/>
      </c>
      <c r="DP593" s="153" t="str">
        <f t="shared" si="468"/>
        <v/>
      </c>
      <c r="DQ593" s="19" t="str">
        <f t="shared" si="469"/>
        <v/>
      </c>
      <c r="DR593" s="153" t="str">
        <f t="shared" si="470"/>
        <v/>
      </c>
      <c r="DS593" s="19" t="str">
        <f t="shared" si="471"/>
        <v/>
      </c>
      <c r="DT593" s="153" t="str">
        <f t="shared" si="472"/>
        <v/>
      </c>
      <c r="DU593" s="19" t="str">
        <f t="shared" si="473"/>
        <v/>
      </c>
      <c r="DV593" s="153" t="str">
        <f t="shared" si="474"/>
        <v/>
      </c>
      <c r="DW593" s="19" t="str">
        <f t="shared" si="475"/>
        <v/>
      </c>
      <c r="DX593" s="153" t="str">
        <f t="shared" si="476"/>
        <v/>
      </c>
      <c r="DY593" s="19" t="str">
        <f t="shared" si="477"/>
        <v/>
      </c>
      <c r="DZ593" s="153" t="str">
        <f t="shared" si="478"/>
        <v/>
      </c>
      <c r="EA593" s="19" t="str">
        <f t="shared" si="479"/>
        <v/>
      </c>
      <c r="EB593" s="153" t="str">
        <f t="shared" si="480"/>
        <v/>
      </c>
      <c r="EC593" s="19" t="str">
        <f t="shared" si="481"/>
        <v/>
      </c>
      <c r="ED593" s="153" t="str">
        <f t="shared" si="482"/>
        <v/>
      </c>
      <c r="EE593" s="19" t="str">
        <f t="shared" si="483"/>
        <v/>
      </c>
      <c r="EF593" s="153" t="str">
        <f t="shared" si="484"/>
        <v/>
      </c>
      <c r="EG593" s="19" t="str">
        <f t="shared" si="485"/>
        <v/>
      </c>
      <c r="EH593" s="153" t="str">
        <f t="shared" si="486"/>
        <v/>
      </c>
      <c r="EI593" s="19" t="str">
        <f t="shared" si="487"/>
        <v/>
      </c>
      <c r="EJ593" s="153" t="str">
        <f t="shared" si="488"/>
        <v/>
      </c>
      <c r="EK593" s="19" t="str">
        <f t="shared" si="489"/>
        <v/>
      </c>
      <c r="EL593" s="153" t="str">
        <f t="shared" si="490"/>
        <v/>
      </c>
      <c r="EM593" s="19" t="str">
        <f t="shared" si="491"/>
        <v/>
      </c>
      <c r="EN593" s="153" t="str">
        <f t="shared" si="492"/>
        <v/>
      </c>
      <c r="EO593" s="19" t="str">
        <f t="shared" si="493"/>
        <v/>
      </c>
      <c r="EP593" s="153" t="str">
        <f t="shared" si="494"/>
        <v/>
      </c>
      <c r="EQ593" s="19" t="str">
        <f t="shared" si="495"/>
        <v/>
      </c>
      <c r="ER593" s="153" t="str">
        <f t="shared" si="496"/>
        <v/>
      </c>
      <c r="ES593" s="19" t="str">
        <f t="shared" si="497"/>
        <v/>
      </c>
      <c r="ET593" s="153" t="str">
        <f t="shared" si="498"/>
        <v/>
      </c>
    </row>
    <row r="594" spans="1:150" x14ac:dyDescent="0.25">
      <c r="A594" s="31"/>
      <c r="B594" s="91" t="str">
        <f t="shared" si="499"/>
        <v/>
      </c>
      <c r="C594" s="20" t="str">
        <f t="shared" si="459"/>
        <v/>
      </c>
      <c r="D594" s="97" t="str">
        <f t="shared" si="460"/>
        <v/>
      </c>
      <c r="E594" s="62" t="str">
        <f t="shared" si="500"/>
        <v/>
      </c>
      <c r="F594" s="31"/>
      <c r="G594" s="282"/>
      <c r="H594" s="283"/>
      <c r="I594" s="284"/>
      <c r="J594" s="285"/>
      <c r="K594" s="286"/>
      <c r="L594" s="287"/>
      <c r="M594" s="288"/>
      <c r="N594" s="287"/>
      <c r="O594" s="288"/>
      <c r="P594" s="287"/>
      <c r="Q594" s="288"/>
      <c r="R594" s="287"/>
      <c r="S594" s="288"/>
      <c r="T594" s="287"/>
      <c r="U594" s="288"/>
      <c r="V594" s="287"/>
      <c r="W594" s="288"/>
      <c r="X594" s="287"/>
      <c r="Y594" s="288"/>
      <c r="Z594" s="287"/>
      <c r="AA594" s="288"/>
      <c r="AB594" s="287"/>
      <c r="AC594" s="288"/>
      <c r="AD594" s="287"/>
      <c r="AE594" s="288"/>
      <c r="AF594" s="287"/>
      <c r="AG594" s="288"/>
      <c r="AH594" s="287"/>
      <c r="AI594" s="288"/>
      <c r="AJ594" s="287"/>
      <c r="AK594" s="288"/>
      <c r="AL594" s="287"/>
      <c r="AM594" s="288"/>
      <c r="AN594" s="287"/>
      <c r="AO594" s="288"/>
      <c r="AP594" s="287"/>
      <c r="AQ594" s="288"/>
      <c r="AR594" s="287"/>
      <c r="AS594" s="288"/>
      <c r="AT594" s="287"/>
      <c r="AU594" s="288"/>
      <c r="AV594" s="287"/>
      <c r="AW594" s="288"/>
      <c r="AX594" s="287"/>
      <c r="AY594" s="31"/>
      <c r="BA594" s="76" t="str">
        <f t="shared" si="501"/>
        <v/>
      </c>
      <c r="BC594" s="76" t="str">
        <f>IF('Stock List'!$K594="", "", 'Stock List'!$K594)</f>
        <v/>
      </c>
      <c r="BE594" s="106">
        <f>IFERROR(ROUND(((INDEX('Stock List'!$M$11:$M$1010, MATCH(L594, 'Stock List'!$K$11:$K$1010, 0))/INDEX('Stock List'!$L$11:$L$1010, MATCH(L594, 'Stock List'!$K$11:$K$1010, 0)))*K594), 2), 0)</f>
        <v>0</v>
      </c>
      <c r="BF594" s="20"/>
      <c r="BG594" s="20">
        <f>IFERROR(ROUND(((INDEX('Stock List'!$M$11:$M$1010, MATCH(N594, 'Stock List'!$K$11:$K$1010, 0))/INDEX('Stock List'!$L$11:$L$1010, MATCH(N594, 'Stock List'!$K$11:$K$1010, 0)))*M594), 2), 0)</f>
        <v>0</v>
      </c>
      <c r="BH594" s="20"/>
      <c r="BI594" s="20">
        <f>IFERROR(ROUND(((INDEX('Stock List'!$M$11:$M$1010, MATCH(P594, 'Stock List'!$K$11:$K$1010, 0))/INDEX('Stock List'!$L$11:$L$1010, MATCH(P594, 'Stock List'!$K$11:$K$1010, 0)))*O594), 2), 0)</f>
        <v>0</v>
      </c>
      <c r="BJ594" s="20"/>
      <c r="BK594" s="20">
        <f>IFERROR(ROUND(((INDEX('Stock List'!$M$11:$M$1010, MATCH(R594, 'Stock List'!$K$11:$K$1010, 0))/INDEX('Stock List'!$L$11:$L$1010, MATCH(R594, 'Stock List'!$K$11:$K$1010, 0)))*Q594), 2), 0)</f>
        <v>0</v>
      </c>
      <c r="BL594" s="20"/>
      <c r="BM594" s="20">
        <f>IFERROR(ROUND(((INDEX('Stock List'!$M$11:$M$1010, MATCH(T594, 'Stock List'!$K$11:$K$1010, 0))/INDEX('Stock List'!$L$11:$L$1010, MATCH(T594, 'Stock List'!$K$11:$K$1010, 0)))*S594), 2), 0)</f>
        <v>0</v>
      </c>
      <c r="BN594" s="20"/>
      <c r="BO594" s="20">
        <f>IFERROR(ROUND(((INDEX('Stock List'!$M$11:$M$1010, MATCH(V594, 'Stock List'!$K$11:$K$1010, 0))/INDEX('Stock List'!$L$11:$L$1010, MATCH(V594, 'Stock List'!$K$11:$K$1010, 0)))*U594), 2), 0)</f>
        <v>0</v>
      </c>
      <c r="BP594" s="20"/>
      <c r="BQ594" s="20">
        <f>IFERROR(ROUND(((INDEX('Stock List'!$M$11:$M$1010, MATCH(X594, 'Stock List'!$K$11:$K$1010, 0))/INDEX('Stock List'!$L$11:$L$1010, MATCH(X594, 'Stock List'!$K$11:$K$1010, 0)))*W594), 2), 0)</f>
        <v>0</v>
      </c>
      <c r="BR594" s="20"/>
      <c r="BS594" s="20">
        <f>IFERROR(ROUND(((INDEX('Stock List'!$M$11:$M$1010, MATCH(Z594, 'Stock List'!$K$11:$K$1010, 0))/INDEX('Stock List'!$L$11:$L$1010, MATCH(Z594, 'Stock List'!$K$11:$K$1010, 0)))*Y594), 2), 0)</f>
        <v>0</v>
      </c>
      <c r="BT594" s="20"/>
      <c r="BU594" s="20">
        <f>IFERROR(ROUND(((INDEX('Stock List'!$M$11:$M$1010, MATCH(AB594, 'Stock List'!$K$11:$K$1010, 0))/INDEX('Stock List'!$L$11:$L$1010, MATCH(AB594, 'Stock List'!$K$11:$K$1010, 0)))*AA594), 2), 0)</f>
        <v>0</v>
      </c>
      <c r="BV594" s="20"/>
      <c r="BW594" s="20">
        <f>IFERROR(ROUND(((INDEX('Stock List'!$M$11:$M$1010, MATCH(AD594, 'Stock List'!$K$11:$K$1010, 0))/INDEX('Stock List'!$L$11:$L$1010, MATCH(AD594, 'Stock List'!$K$11:$K$1010, 0)))*AC594), 2), 0)</f>
        <v>0</v>
      </c>
      <c r="BX594" s="20"/>
      <c r="BY594" s="20">
        <f>IFERROR(ROUND(((INDEX('Stock List'!$M$11:$M$1010, MATCH(AF594, 'Stock List'!$K$11:$K$1010, 0))/INDEX('Stock List'!$L$11:$L$1010, MATCH(AF594, 'Stock List'!$K$11:$K$1010, 0)))*AE594), 2), 0)</f>
        <v>0</v>
      </c>
      <c r="BZ594" s="20"/>
      <c r="CA594" s="20">
        <f>IFERROR(ROUND(((INDEX('Stock List'!$M$11:$M$1010, MATCH(AH594, 'Stock List'!$K$11:$K$1010, 0))/INDEX('Stock List'!$L$11:$L$1010, MATCH(AH594, 'Stock List'!$K$11:$K$1010, 0)))*AG594), 2), 0)</f>
        <v>0</v>
      </c>
      <c r="CB594" s="20"/>
      <c r="CC594" s="20">
        <f>IFERROR(ROUND(((INDEX('Stock List'!$M$11:$M$1010, MATCH(AJ594, 'Stock List'!$K$11:$K$1010, 0))/INDEX('Stock List'!$L$11:$L$1010, MATCH(AJ594, 'Stock List'!$K$11:$K$1010, 0)))*AI594), 2), 0)</f>
        <v>0</v>
      </c>
      <c r="CD594" s="20"/>
      <c r="CE594" s="20">
        <f>IFERROR(ROUND(((INDEX('Stock List'!$M$11:$M$1010, MATCH(AL594, 'Stock List'!$K$11:$K$1010, 0))/INDEX('Stock List'!$L$11:$L$1010, MATCH(AL594, 'Stock List'!$K$11:$K$1010, 0)))*AK594), 2), 0)</f>
        <v>0</v>
      </c>
      <c r="CF594" s="20"/>
      <c r="CG594" s="20">
        <f>IFERROR(ROUND(((INDEX('Stock List'!$M$11:$M$1010, MATCH(AN594, 'Stock List'!$K$11:$K$1010, 0))/INDEX('Stock List'!$L$11:$L$1010, MATCH(AN594, 'Stock List'!$K$11:$K$1010, 0)))*AM594), 2), 0)</f>
        <v>0</v>
      </c>
      <c r="CH594" s="20"/>
      <c r="CI594" s="20">
        <f>IFERROR(ROUND(((INDEX('Stock List'!$M$11:$M$1010, MATCH(AP594, 'Stock List'!$K$11:$K$1010, 0))/INDEX('Stock List'!$L$11:$L$1010, MATCH(AP594, 'Stock List'!$K$11:$K$1010, 0)))*AO594), 2), 0)</f>
        <v>0</v>
      </c>
      <c r="CJ594" s="20"/>
      <c r="CK594" s="20">
        <f>IFERROR(ROUND(((INDEX('Stock List'!$M$11:$M$1010, MATCH(AR594, 'Stock List'!$K$11:$K$1010, 0))/INDEX('Stock List'!$L$11:$L$1010, MATCH(AR594, 'Stock List'!$K$11:$K$1010, 0)))*AQ594), 2), 0)</f>
        <v>0</v>
      </c>
      <c r="CL594" s="20"/>
      <c r="CM594" s="20">
        <f>IFERROR(ROUND(((INDEX('Stock List'!$M$11:$M$1010, MATCH(AT594, 'Stock List'!$K$11:$K$1010, 0))/INDEX('Stock List'!$L$11:$L$1010, MATCH(AT594, 'Stock List'!$K$11:$K$1010, 0)))*AS594), 2), 0)</f>
        <v>0</v>
      </c>
      <c r="CN594" s="20"/>
      <c r="CO594" s="20">
        <f>IFERROR(ROUND(((INDEX('Stock List'!$M$11:$M$1010, MATCH(AV594, 'Stock List'!$K$11:$K$1010, 0))/INDEX('Stock List'!$L$11:$L$1010, MATCH(AV594, 'Stock List'!$K$11:$K$1010, 0)))*AU594), 2), 0)</f>
        <v>0</v>
      </c>
      <c r="CP594" s="20"/>
      <c r="CQ594" s="20">
        <f>IFERROR(ROUND(((INDEX('Stock List'!$M$11:$M$1010, MATCH(AX594, 'Stock List'!$K$11:$K$1010, 0))/INDEX('Stock List'!$L$11:$L$1010, MATCH(AX594, 'Stock List'!$K$11:$K$1010, 0)))*AW594), 2), 0)</f>
        <v>0</v>
      </c>
      <c r="CR594" s="22"/>
      <c r="CT594" s="106" t="str">
        <f t="shared" si="502"/>
        <v/>
      </c>
      <c r="CU594" s="22" t="str">
        <f t="shared" si="503"/>
        <v/>
      </c>
      <c r="CX594" s="106" t="str">
        <f t="shared" si="504"/>
        <v/>
      </c>
      <c r="CY594" s="20" t="str">
        <f t="shared" si="505"/>
        <v/>
      </c>
      <c r="CZ594" s="22" t="str">
        <f t="shared" si="506"/>
        <v/>
      </c>
      <c r="DB594" s="76" t="str">
        <f>IF($H594="", "", COUNTIF($G$11:$G$1010, "&gt;"&amp;$G594)+1+COUNTIF($G$11:$G594, $G594)-1)</f>
        <v/>
      </c>
      <c r="DC594" s="76" t="str">
        <f>IF($H594="", "", COUNTIF($CZ$11:$CZ$1010, "&gt;"&amp;$CZ594)+1+COUNTIF($CZ$11:$CZ594, $CZ594)-1)</f>
        <v/>
      </c>
      <c r="DE594" s="147" t="str">
        <f t="shared" si="507"/>
        <v/>
      </c>
      <c r="DF594" s="148"/>
      <c r="DG594" s="19" t="str">
        <f t="shared" si="508"/>
        <v/>
      </c>
      <c r="DH594" s="153" t="str">
        <f t="shared" si="509"/>
        <v/>
      </c>
      <c r="DI594" s="19" t="str">
        <f t="shared" si="461"/>
        <v/>
      </c>
      <c r="DJ594" s="153" t="str">
        <f t="shared" si="462"/>
        <v/>
      </c>
      <c r="DK594" s="19" t="str">
        <f t="shared" si="463"/>
        <v/>
      </c>
      <c r="DL594" s="153" t="str">
        <f t="shared" si="464"/>
        <v/>
      </c>
      <c r="DM594" s="19" t="str">
        <f t="shared" si="465"/>
        <v/>
      </c>
      <c r="DN594" s="153" t="str">
        <f t="shared" si="466"/>
        <v/>
      </c>
      <c r="DO594" s="19" t="str">
        <f t="shared" si="467"/>
        <v/>
      </c>
      <c r="DP594" s="153" t="str">
        <f t="shared" si="468"/>
        <v/>
      </c>
      <c r="DQ594" s="19" t="str">
        <f t="shared" si="469"/>
        <v/>
      </c>
      <c r="DR594" s="153" t="str">
        <f t="shared" si="470"/>
        <v/>
      </c>
      <c r="DS594" s="19" t="str">
        <f t="shared" si="471"/>
        <v/>
      </c>
      <c r="DT594" s="153" t="str">
        <f t="shared" si="472"/>
        <v/>
      </c>
      <c r="DU594" s="19" t="str">
        <f t="shared" si="473"/>
        <v/>
      </c>
      <c r="DV594" s="153" t="str">
        <f t="shared" si="474"/>
        <v/>
      </c>
      <c r="DW594" s="19" t="str">
        <f t="shared" si="475"/>
        <v/>
      </c>
      <c r="DX594" s="153" t="str">
        <f t="shared" si="476"/>
        <v/>
      </c>
      <c r="DY594" s="19" t="str">
        <f t="shared" si="477"/>
        <v/>
      </c>
      <c r="DZ594" s="153" t="str">
        <f t="shared" si="478"/>
        <v/>
      </c>
      <c r="EA594" s="19" t="str">
        <f t="shared" si="479"/>
        <v/>
      </c>
      <c r="EB594" s="153" t="str">
        <f t="shared" si="480"/>
        <v/>
      </c>
      <c r="EC594" s="19" t="str">
        <f t="shared" si="481"/>
        <v/>
      </c>
      <c r="ED594" s="153" t="str">
        <f t="shared" si="482"/>
        <v/>
      </c>
      <c r="EE594" s="19" t="str">
        <f t="shared" si="483"/>
        <v/>
      </c>
      <c r="EF594" s="153" t="str">
        <f t="shared" si="484"/>
        <v/>
      </c>
      <c r="EG594" s="19" t="str">
        <f t="shared" si="485"/>
        <v/>
      </c>
      <c r="EH594" s="153" t="str">
        <f t="shared" si="486"/>
        <v/>
      </c>
      <c r="EI594" s="19" t="str">
        <f t="shared" si="487"/>
        <v/>
      </c>
      <c r="EJ594" s="153" t="str">
        <f t="shared" si="488"/>
        <v/>
      </c>
      <c r="EK594" s="19" t="str">
        <f t="shared" si="489"/>
        <v/>
      </c>
      <c r="EL594" s="153" t="str">
        <f t="shared" si="490"/>
        <v/>
      </c>
      <c r="EM594" s="19" t="str">
        <f t="shared" si="491"/>
        <v/>
      </c>
      <c r="EN594" s="153" t="str">
        <f t="shared" si="492"/>
        <v/>
      </c>
      <c r="EO594" s="19" t="str">
        <f t="shared" si="493"/>
        <v/>
      </c>
      <c r="EP594" s="153" t="str">
        <f t="shared" si="494"/>
        <v/>
      </c>
      <c r="EQ594" s="19" t="str">
        <f t="shared" si="495"/>
        <v/>
      </c>
      <c r="ER594" s="153" t="str">
        <f t="shared" si="496"/>
        <v/>
      </c>
      <c r="ES594" s="19" t="str">
        <f t="shared" si="497"/>
        <v/>
      </c>
      <c r="ET594" s="153" t="str">
        <f t="shared" si="498"/>
        <v/>
      </c>
    </row>
    <row r="595" spans="1:150" x14ac:dyDescent="0.25">
      <c r="A595" s="31"/>
      <c r="B595" s="91" t="str">
        <f t="shared" si="499"/>
        <v/>
      </c>
      <c r="C595" s="20" t="str">
        <f t="shared" si="459"/>
        <v/>
      </c>
      <c r="D595" s="97" t="str">
        <f t="shared" si="460"/>
        <v/>
      </c>
      <c r="E595" s="62" t="str">
        <f t="shared" si="500"/>
        <v/>
      </c>
      <c r="F595" s="31"/>
      <c r="G595" s="282"/>
      <c r="H595" s="283"/>
      <c r="I595" s="284"/>
      <c r="J595" s="285"/>
      <c r="K595" s="286"/>
      <c r="L595" s="287"/>
      <c r="M595" s="288"/>
      <c r="N595" s="287"/>
      <c r="O595" s="288"/>
      <c r="P595" s="287"/>
      <c r="Q595" s="288"/>
      <c r="R595" s="287"/>
      <c r="S595" s="288"/>
      <c r="T595" s="287"/>
      <c r="U595" s="288"/>
      <c r="V595" s="287"/>
      <c r="W595" s="288"/>
      <c r="X595" s="287"/>
      <c r="Y595" s="288"/>
      <c r="Z595" s="287"/>
      <c r="AA595" s="288"/>
      <c r="AB595" s="287"/>
      <c r="AC595" s="288"/>
      <c r="AD595" s="287"/>
      <c r="AE595" s="288"/>
      <c r="AF595" s="287"/>
      <c r="AG595" s="288"/>
      <c r="AH595" s="287"/>
      <c r="AI595" s="288"/>
      <c r="AJ595" s="287"/>
      <c r="AK595" s="288"/>
      <c r="AL595" s="287"/>
      <c r="AM595" s="288"/>
      <c r="AN595" s="287"/>
      <c r="AO595" s="288"/>
      <c r="AP595" s="287"/>
      <c r="AQ595" s="288"/>
      <c r="AR595" s="287"/>
      <c r="AS595" s="288"/>
      <c r="AT595" s="287"/>
      <c r="AU595" s="288"/>
      <c r="AV595" s="287"/>
      <c r="AW595" s="288"/>
      <c r="AX595" s="287"/>
      <c r="AY595" s="31"/>
      <c r="BA595" s="76" t="str">
        <f t="shared" si="501"/>
        <v/>
      </c>
      <c r="BC595" s="76" t="str">
        <f>IF('Stock List'!$K595="", "", 'Stock List'!$K595)</f>
        <v/>
      </c>
      <c r="BE595" s="106">
        <f>IFERROR(ROUND(((INDEX('Stock List'!$M$11:$M$1010, MATCH(L595, 'Stock List'!$K$11:$K$1010, 0))/INDEX('Stock List'!$L$11:$L$1010, MATCH(L595, 'Stock List'!$K$11:$K$1010, 0)))*K595), 2), 0)</f>
        <v>0</v>
      </c>
      <c r="BF595" s="20"/>
      <c r="BG595" s="20">
        <f>IFERROR(ROUND(((INDEX('Stock List'!$M$11:$M$1010, MATCH(N595, 'Stock List'!$K$11:$K$1010, 0))/INDEX('Stock List'!$L$11:$L$1010, MATCH(N595, 'Stock List'!$K$11:$K$1010, 0)))*M595), 2), 0)</f>
        <v>0</v>
      </c>
      <c r="BH595" s="20"/>
      <c r="BI595" s="20">
        <f>IFERROR(ROUND(((INDEX('Stock List'!$M$11:$M$1010, MATCH(P595, 'Stock List'!$K$11:$K$1010, 0))/INDEX('Stock List'!$L$11:$L$1010, MATCH(P595, 'Stock List'!$K$11:$K$1010, 0)))*O595), 2), 0)</f>
        <v>0</v>
      </c>
      <c r="BJ595" s="20"/>
      <c r="BK595" s="20">
        <f>IFERROR(ROUND(((INDEX('Stock List'!$M$11:$M$1010, MATCH(R595, 'Stock List'!$K$11:$K$1010, 0))/INDEX('Stock List'!$L$11:$L$1010, MATCH(R595, 'Stock List'!$K$11:$K$1010, 0)))*Q595), 2), 0)</f>
        <v>0</v>
      </c>
      <c r="BL595" s="20"/>
      <c r="BM595" s="20">
        <f>IFERROR(ROUND(((INDEX('Stock List'!$M$11:$M$1010, MATCH(T595, 'Stock List'!$K$11:$K$1010, 0))/INDEX('Stock List'!$L$11:$L$1010, MATCH(T595, 'Stock List'!$K$11:$K$1010, 0)))*S595), 2), 0)</f>
        <v>0</v>
      </c>
      <c r="BN595" s="20"/>
      <c r="BO595" s="20">
        <f>IFERROR(ROUND(((INDEX('Stock List'!$M$11:$M$1010, MATCH(V595, 'Stock List'!$K$11:$K$1010, 0))/INDEX('Stock List'!$L$11:$L$1010, MATCH(V595, 'Stock List'!$K$11:$K$1010, 0)))*U595), 2), 0)</f>
        <v>0</v>
      </c>
      <c r="BP595" s="20"/>
      <c r="BQ595" s="20">
        <f>IFERROR(ROUND(((INDEX('Stock List'!$M$11:$M$1010, MATCH(X595, 'Stock List'!$K$11:$K$1010, 0))/INDEX('Stock List'!$L$11:$L$1010, MATCH(X595, 'Stock List'!$K$11:$K$1010, 0)))*W595), 2), 0)</f>
        <v>0</v>
      </c>
      <c r="BR595" s="20"/>
      <c r="BS595" s="20">
        <f>IFERROR(ROUND(((INDEX('Stock List'!$M$11:$M$1010, MATCH(Z595, 'Stock List'!$K$11:$K$1010, 0))/INDEX('Stock List'!$L$11:$L$1010, MATCH(Z595, 'Stock List'!$K$11:$K$1010, 0)))*Y595), 2), 0)</f>
        <v>0</v>
      </c>
      <c r="BT595" s="20"/>
      <c r="BU595" s="20">
        <f>IFERROR(ROUND(((INDEX('Stock List'!$M$11:$M$1010, MATCH(AB595, 'Stock List'!$K$11:$K$1010, 0))/INDEX('Stock List'!$L$11:$L$1010, MATCH(AB595, 'Stock List'!$K$11:$K$1010, 0)))*AA595), 2), 0)</f>
        <v>0</v>
      </c>
      <c r="BV595" s="20"/>
      <c r="BW595" s="20">
        <f>IFERROR(ROUND(((INDEX('Stock List'!$M$11:$M$1010, MATCH(AD595, 'Stock List'!$K$11:$K$1010, 0))/INDEX('Stock List'!$L$11:$L$1010, MATCH(AD595, 'Stock List'!$K$11:$K$1010, 0)))*AC595), 2), 0)</f>
        <v>0</v>
      </c>
      <c r="BX595" s="20"/>
      <c r="BY595" s="20">
        <f>IFERROR(ROUND(((INDEX('Stock List'!$M$11:$M$1010, MATCH(AF595, 'Stock List'!$K$11:$K$1010, 0))/INDEX('Stock List'!$L$11:$L$1010, MATCH(AF595, 'Stock List'!$K$11:$K$1010, 0)))*AE595), 2), 0)</f>
        <v>0</v>
      </c>
      <c r="BZ595" s="20"/>
      <c r="CA595" s="20">
        <f>IFERROR(ROUND(((INDEX('Stock List'!$M$11:$M$1010, MATCH(AH595, 'Stock List'!$K$11:$K$1010, 0))/INDEX('Stock List'!$L$11:$L$1010, MATCH(AH595, 'Stock List'!$K$11:$K$1010, 0)))*AG595), 2), 0)</f>
        <v>0</v>
      </c>
      <c r="CB595" s="20"/>
      <c r="CC595" s="20">
        <f>IFERROR(ROUND(((INDEX('Stock List'!$M$11:$M$1010, MATCH(AJ595, 'Stock List'!$K$11:$K$1010, 0))/INDEX('Stock List'!$L$11:$L$1010, MATCH(AJ595, 'Stock List'!$K$11:$K$1010, 0)))*AI595), 2), 0)</f>
        <v>0</v>
      </c>
      <c r="CD595" s="20"/>
      <c r="CE595" s="20">
        <f>IFERROR(ROUND(((INDEX('Stock List'!$M$11:$M$1010, MATCH(AL595, 'Stock List'!$K$11:$K$1010, 0))/INDEX('Stock List'!$L$11:$L$1010, MATCH(AL595, 'Stock List'!$K$11:$K$1010, 0)))*AK595), 2), 0)</f>
        <v>0</v>
      </c>
      <c r="CF595" s="20"/>
      <c r="CG595" s="20">
        <f>IFERROR(ROUND(((INDEX('Stock List'!$M$11:$M$1010, MATCH(AN595, 'Stock List'!$K$11:$K$1010, 0))/INDEX('Stock List'!$L$11:$L$1010, MATCH(AN595, 'Stock List'!$K$11:$K$1010, 0)))*AM595), 2), 0)</f>
        <v>0</v>
      </c>
      <c r="CH595" s="20"/>
      <c r="CI595" s="20">
        <f>IFERROR(ROUND(((INDEX('Stock List'!$M$11:$M$1010, MATCH(AP595, 'Stock List'!$K$11:$K$1010, 0))/INDEX('Stock List'!$L$11:$L$1010, MATCH(AP595, 'Stock List'!$K$11:$K$1010, 0)))*AO595), 2), 0)</f>
        <v>0</v>
      </c>
      <c r="CJ595" s="20"/>
      <c r="CK595" s="20">
        <f>IFERROR(ROUND(((INDEX('Stock List'!$M$11:$M$1010, MATCH(AR595, 'Stock List'!$K$11:$K$1010, 0))/INDEX('Stock List'!$L$11:$L$1010, MATCH(AR595, 'Stock List'!$K$11:$K$1010, 0)))*AQ595), 2), 0)</f>
        <v>0</v>
      </c>
      <c r="CL595" s="20"/>
      <c r="CM595" s="20">
        <f>IFERROR(ROUND(((INDEX('Stock List'!$M$11:$M$1010, MATCH(AT595, 'Stock List'!$K$11:$K$1010, 0))/INDEX('Stock List'!$L$11:$L$1010, MATCH(AT595, 'Stock List'!$K$11:$K$1010, 0)))*AS595), 2), 0)</f>
        <v>0</v>
      </c>
      <c r="CN595" s="20"/>
      <c r="CO595" s="20">
        <f>IFERROR(ROUND(((INDEX('Stock List'!$M$11:$M$1010, MATCH(AV595, 'Stock List'!$K$11:$K$1010, 0))/INDEX('Stock List'!$L$11:$L$1010, MATCH(AV595, 'Stock List'!$K$11:$K$1010, 0)))*AU595), 2), 0)</f>
        <v>0</v>
      </c>
      <c r="CP595" s="20"/>
      <c r="CQ595" s="20">
        <f>IFERROR(ROUND(((INDEX('Stock List'!$M$11:$M$1010, MATCH(AX595, 'Stock List'!$K$11:$K$1010, 0))/INDEX('Stock List'!$L$11:$L$1010, MATCH(AX595, 'Stock List'!$K$11:$K$1010, 0)))*AW595), 2), 0)</f>
        <v>0</v>
      </c>
      <c r="CR595" s="22"/>
      <c r="CT595" s="106" t="str">
        <f t="shared" si="502"/>
        <v/>
      </c>
      <c r="CU595" s="22" t="str">
        <f t="shared" si="503"/>
        <v/>
      </c>
      <c r="CX595" s="106" t="str">
        <f t="shared" si="504"/>
        <v/>
      </c>
      <c r="CY595" s="20" t="str">
        <f t="shared" si="505"/>
        <v/>
      </c>
      <c r="CZ595" s="22" t="str">
        <f t="shared" si="506"/>
        <v/>
      </c>
      <c r="DB595" s="76" t="str">
        <f>IF($H595="", "", COUNTIF($G$11:$G$1010, "&gt;"&amp;$G595)+1+COUNTIF($G$11:$G595, $G595)-1)</f>
        <v/>
      </c>
      <c r="DC595" s="76" t="str">
        <f>IF($H595="", "", COUNTIF($CZ$11:$CZ$1010, "&gt;"&amp;$CZ595)+1+COUNTIF($CZ$11:$CZ595, $CZ595)-1)</f>
        <v/>
      </c>
      <c r="DE595" s="147" t="str">
        <f t="shared" si="507"/>
        <v/>
      </c>
      <c r="DF595" s="148"/>
      <c r="DG595" s="19" t="str">
        <f t="shared" si="508"/>
        <v/>
      </c>
      <c r="DH595" s="153" t="str">
        <f t="shared" si="509"/>
        <v/>
      </c>
      <c r="DI595" s="19" t="str">
        <f t="shared" si="461"/>
        <v/>
      </c>
      <c r="DJ595" s="153" t="str">
        <f t="shared" si="462"/>
        <v/>
      </c>
      <c r="DK595" s="19" t="str">
        <f t="shared" si="463"/>
        <v/>
      </c>
      <c r="DL595" s="153" t="str">
        <f t="shared" si="464"/>
        <v/>
      </c>
      <c r="DM595" s="19" t="str">
        <f t="shared" si="465"/>
        <v/>
      </c>
      <c r="DN595" s="153" t="str">
        <f t="shared" si="466"/>
        <v/>
      </c>
      <c r="DO595" s="19" t="str">
        <f t="shared" si="467"/>
        <v/>
      </c>
      <c r="DP595" s="153" t="str">
        <f t="shared" si="468"/>
        <v/>
      </c>
      <c r="DQ595" s="19" t="str">
        <f t="shared" si="469"/>
        <v/>
      </c>
      <c r="DR595" s="153" t="str">
        <f t="shared" si="470"/>
        <v/>
      </c>
      <c r="DS595" s="19" t="str">
        <f t="shared" si="471"/>
        <v/>
      </c>
      <c r="DT595" s="153" t="str">
        <f t="shared" si="472"/>
        <v/>
      </c>
      <c r="DU595" s="19" t="str">
        <f t="shared" si="473"/>
        <v/>
      </c>
      <c r="DV595" s="153" t="str">
        <f t="shared" si="474"/>
        <v/>
      </c>
      <c r="DW595" s="19" t="str">
        <f t="shared" si="475"/>
        <v/>
      </c>
      <c r="DX595" s="153" t="str">
        <f t="shared" si="476"/>
        <v/>
      </c>
      <c r="DY595" s="19" t="str">
        <f t="shared" si="477"/>
        <v/>
      </c>
      <c r="DZ595" s="153" t="str">
        <f t="shared" si="478"/>
        <v/>
      </c>
      <c r="EA595" s="19" t="str">
        <f t="shared" si="479"/>
        <v/>
      </c>
      <c r="EB595" s="153" t="str">
        <f t="shared" si="480"/>
        <v/>
      </c>
      <c r="EC595" s="19" t="str">
        <f t="shared" si="481"/>
        <v/>
      </c>
      <c r="ED595" s="153" t="str">
        <f t="shared" si="482"/>
        <v/>
      </c>
      <c r="EE595" s="19" t="str">
        <f t="shared" si="483"/>
        <v/>
      </c>
      <c r="EF595" s="153" t="str">
        <f t="shared" si="484"/>
        <v/>
      </c>
      <c r="EG595" s="19" t="str">
        <f t="shared" si="485"/>
        <v/>
      </c>
      <c r="EH595" s="153" t="str">
        <f t="shared" si="486"/>
        <v/>
      </c>
      <c r="EI595" s="19" t="str">
        <f t="shared" si="487"/>
        <v/>
      </c>
      <c r="EJ595" s="153" t="str">
        <f t="shared" si="488"/>
        <v/>
      </c>
      <c r="EK595" s="19" t="str">
        <f t="shared" si="489"/>
        <v/>
      </c>
      <c r="EL595" s="153" t="str">
        <f t="shared" si="490"/>
        <v/>
      </c>
      <c r="EM595" s="19" t="str">
        <f t="shared" si="491"/>
        <v/>
      </c>
      <c r="EN595" s="153" t="str">
        <f t="shared" si="492"/>
        <v/>
      </c>
      <c r="EO595" s="19" t="str">
        <f t="shared" si="493"/>
        <v/>
      </c>
      <c r="EP595" s="153" t="str">
        <f t="shared" si="494"/>
        <v/>
      </c>
      <c r="EQ595" s="19" t="str">
        <f t="shared" si="495"/>
        <v/>
      </c>
      <c r="ER595" s="153" t="str">
        <f t="shared" si="496"/>
        <v/>
      </c>
      <c r="ES595" s="19" t="str">
        <f t="shared" si="497"/>
        <v/>
      </c>
      <c r="ET595" s="153" t="str">
        <f t="shared" si="498"/>
        <v/>
      </c>
    </row>
    <row r="596" spans="1:150" x14ac:dyDescent="0.25">
      <c r="A596" s="31"/>
      <c r="B596" s="91" t="str">
        <f t="shared" si="499"/>
        <v/>
      </c>
      <c r="C596" s="20" t="str">
        <f t="shared" si="459"/>
        <v/>
      </c>
      <c r="D596" s="97" t="str">
        <f t="shared" si="460"/>
        <v/>
      </c>
      <c r="E596" s="62" t="str">
        <f t="shared" si="500"/>
        <v/>
      </c>
      <c r="F596" s="31"/>
      <c r="G596" s="282"/>
      <c r="H596" s="283"/>
      <c r="I596" s="284"/>
      <c r="J596" s="285"/>
      <c r="K596" s="286"/>
      <c r="L596" s="287"/>
      <c r="M596" s="288"/>
      <c r="N596" s="287"/>
      <c r="O596" s="288"/>
      <c r="P596" s="287"/>
      <c r="Q596" s="288"/>
      <c r="R596" s="287"/>
      <c r="S596" s="288"/>
      <c r="T596" s="287"/>
      <c r="U596" s="288"/>
      <c r="V596" s="287"/>
      <c r="W596" s="288"/>
      <c r="X596" s="287"/>
      <c r="Y596" s="288"/>
      <c r="Z596" s="287"/>
      <c r="AA596" s="288"/>
      <c r="AB596" s="287"/>
      <c r="AC596" s="288"/>
      <c r="AD596" s="287"/>
      <c r="AE596" s="288"/>
      <c r="AF596" s="287"/>
      <c r="AG596" s="288"/>
      <c r="AH596" s="287"/>
      <c r="AI596" s="288"/>
      <c r="AJ596" s="287"/>
      <c r="AK596" s="288"/>
      <c r="AL596" s="287"/>
      <c r="AM596" s="288"/>
      <c r="AN596" s="287"/>
      <c r="AO596" s="288"/>
      <c r="AP596" s="287"/>
      <c r="AQ596" s="288"/>
      <c r="AR596" s="287"/>
      <c r="AS596" s="288"/>
      <c r="AT596" s="287"/>
      <c r="AU596" s="288"/>
      <c r="AV596" s="287"/>
      <c r="AW596" s="288"/>
      <c r="AX596" s="287"/>
      <c r="AY596" s="31"/>
      <c r="BA596" s="76" t="str">
        <f t="shared" si="501"/>
        <v/>
      </c>
      <c r="BC596" s="76" t="str">
        <f>IF('Stock List'!$K596="", "", 'Stock List'!$K596)</f>
        <v/>
      </c>
      <c r="BE596" s="106">
        <f>IFERROR(ROUND(((INDEX('Stock List'!$M$11:$M$1010, MATCH(L596, 'Stock List'!$K$11:$K$1010, 0))/INDEX('Stock List'!$L$11:$L$1010, MATCH(L596, 'Stock List'!$K$11:$K$1010, 0)))*K596), 2), 0)</f>
        <v>0</v>
      </c>
      <c r="BF596" s="20"/>
      <c r="BG596" s="20">
        <f>IFERROR(ROUND(((INDEX('Stock List'!$M$11:$M$1010, MATCH(N596, 'Stock List'!$K$11:$K$1010, 0))/INDEX('Stock List'!$L$11:$L$1010, MATCH(N596, 'Stock List'!$K$11:$K$1010, 0)))*M596), 2), 0)</f>
        <v>0</v>
      </c>
      <c r="BH596" s="20"/>
      <c r="BI596" s="20">
        <f>IFERROR(ROUND(((INDEX('Stock List'!$M$11:$M$1010, MATCH(P596, 'Stock List'!$K$11:$K$1010, 0))/INDEX('Stock List'!$L$11:$L$1010, MATCH(P596, 'Stock List'!$K$11:$K$1010, 0)))*O596), 2), 0)</f>
        <v>0</v>
      </c>
      <c r="BJ596" s="20"/>
      <c r="BK596" s="20">
        <f>IFERROR(ROUND(((INDEX('Stock List'!$M$11:$M$1010, MATCH(R596, 'Stock List'!$K$11:$K$1010, 0))/INDEX('Stock List'!$L$11:$L$1010, MATCH(R596, 'Stock List'!$K$11:$K$1010, 0)))*Q596), 2), 0)</f>
        <v>0</v>
      </c>
      <c r="BL596" s="20"/>
      <c r="BM596" s="20">
        <f>IFERROR(ROUND(((INDEX('Stock List'!$M$11:$M$1010, MATCH(T596, 'Stock List'!$K$11:$K$1010, 0))/INDEX('Stock List'!$L$11:$L$1010, MATCH(T596, 'Stock List'!$K$11:$K$1010, 0)))*S596), 2), 0)</f>
        <v>0</v>
      </c>
      <c r="BN596" s="20"/>
      <c r="BO596" s="20">
        <f>IFERROR(ROUND(((INDEX('Stock List'!$M$11:$M$1010, MATCH(V596, 'Stock List'!$K$11:$K$1010, 0))/INDEX('Stock List'!$L$11:$L$1010, MATCH(V596, 'Stock List'!$K$11:$K$1010, 0)))*U596), 2), 0)</f>
        <v>0</v>
      </c>
      <c r="BP596" s="20"/>
      <c r="BQ596" s="20">
        <f>IFERROR(ROUND(((INDEX('Stock List'!$M$11:$M$1010, MATCH(X596, 'Stock List'!$K$11:$K$1010, 0))/INDEX('Stock List'!$L$11:$L$1010, MATCH(X596, 'Stock List'!$K$11:$K$1010, 0)))*W596), 2), 0)</f>
        <v>0</v>
      </c>
      <c r="BR596" s="20"/>
      <c r="BS596" s="20">
        <f>IFERROR(ROUND(((INDEX('Stock List'!$M$11:$M$1010, MATCH(Z596, 'Stock List'!$K$11:$K$1010, 0))/INDEX('Stock List'!$L$11:$L$1010, MATCH(Z596, 'Stock List'!$K$11:$K$1010, 0)))*Y596), 2), 0)</f>
        <v>0</v>
      </c>
      <c r="BT596" s="20"/>
      <c r="BU596" s="20">
        <f>IFERROR(ROUND(((INDEX('Stock List'!$M$11:$M$1010, MATCH(AB596, 'Stock List'!$K$11:$K$1010, 0))/INDEX('Stock List'!$L$11:$L$1010, MATCH(AB596, 'Stock List'!$K$11:$K$1010, 0)))*AA596), 2), 0)</f>
        <v>0</v>
      </c>
      <c r="BV596" s="20"/>
      <c r="BW596" s="20">
        <f>IFERROR(ROUND(((INDEX('Stock List'!$M$11:$M$1010, MATCH(AD596, 'Stock List'!$K$11:$K$1010, 0))/INDEX('Stock List'!$L$11:$L$1010, MATCH(AD596, 'Stock List'!$K$11:$K$1010, 0)))*AC596), 2), 0)</f>
        <v>0</v>
      </c>
      <c r="BX596" s="20"/>
      <c r="BY596" s="20">
        <f>IFERROR(ROUND(((INDEX('Stock List'!$M$11:$M$1010, MATCH(AF596, 'Stock List'!$K$11:$K$1010, 0))/INDEX('Stock List'!$L$11:$L$1010, MATCH(AF596, 'Stock List'!$K$11:$K$1010, 0)))*AE596), 2), 0)</f>
        <v>0</v>
      </c>
      <c r="BZ596" s="20"/>
      <c r="CA596" s="20">
        <f>IFERROR(ROUND(((INDEX('Stock List'!$M$11:$M$1010, MATCH(AH596, 'Stock List'!$K$11:$K$1010, 0))/INDEX('Stock List'!$L$11:$L$1010, MATCH(AH596, 'Stock List'!$K$11:$K$1010, 0)))*AG596), 2), 0)</f>
        <v>0</v>
      </c>
      <c r="CB596" s="20"/>
      <c r="CC596" s="20">
        <f>IFERROR(ROUND(((INDEX('Stock List'!$M$11:$M$1010, MATCH(AJ596, 'Stock List'!$K$11:$K$1010, 0))/INDEX('Stock List'!$L$11:$L$1010, MATCH(AJ596, 'Stock List'!$K$11:$K$1010, 0)))*AI596), 2), 0)</f>
        <v>0</v>
      </c>
      <c r="CD596" s="20"/>
      <c r="CE596" s="20">
        <f>IFERROR(ROUND(((INDEX('Stock List'!$M$11:$M$1010, MATCH(AL596, 'Stock List'!$K$11:$K$1010, 0))/INDEX('Stock List'!$L$11:$L$1010, MATCH(AL596, 'Stock List'!$K$11:$K$1010, 0)))*AK596), 2), 0)</f>
        <v>0</v>
      </c>
      <c r="CF596" s="20"/>
      <c r="CG596" s="20">
        <f>IFERROR(ROUND(((INDEX('Stock List'!$M$11:$M$1010, MATCH(AN596, 'Stock List'!$K$11:$K$1010, 0))/INDEX('Stock List'!$L$11:$L$1010, MATCH(AN596, 'Stock List'!$K$11:$K$1010, 0)))*AM596), 2), 0)</f>
        <v>0</v>
      </c>
      <c r="CH596" s="20"/>
      <c r="CI596" s="20">
        <f>IFERROR(ROUND(((INDEX('Stock List'!$M$11:$M$1010, MATCH(AP596, 'Stock List'!$K$11:$K$1010, 0))/INDEX('Stock List'!$L$11:$L$1010, MATCH(AP596, 'Stock List'!$K$11:$K$1010, 0)))*AO596), 2), 0)</f>
        <v>0</v>
      </c>
      <c r="CJ596" s="20"/>
      <c r="CK596" s="20">
        <f>IFERROR(ROUND(((INDEX('Stock List'!$M$11:$M$1010, MATCH(AR596, 'Stock List'!$K$11:$K$1010, 0))/INDEX('Stock List'!$L$11:$L$1010, MATCH(AR596, 'Stock List'!$K$11:$K$1010, 0)))*AQ596), 2), 0)</f>
        <v>0</v>
      </c>
      <c r="CL596" s="20"/>
      <c r="CM596" s="20">
        <f>IFERROR(ROUND(((INDEX('Stock List'!$M$11:$M$1010, MATCH(AT596, 'Stock List'!$K$11:$K$1010, 0))/INDEX('Stock List'!$L$11:$L$1010, MATCH(AT596, 'Stock List'!$K$11:$K$1010, 0)))*AS596), 2), 0)</f>
        <v>0</v>
      </c>
      <c r="CN596" s="20"/>
      <c r="CO596" s="20">
        <f>IFERROR(ROUND(((INDEX('Stock List'!$M$11:$M$1010, MATCH(AV596, 'Stock List'!$K$11:$K$1010, 0))/INDEX('Stock List'!$L$11:$L$1010, MATCH(AV596, 'Stock List'!$K$11:$K$1010, 0)))*AU596), 2), 0)</f>
        <v>0</v>
      </c>
      <c r="CP596" s="20"/>
      <c r="CQ596" s="20">
        <f>IFERROR(ROUND(((INDEX('Stock List'!$M$11:$M$1010, MATCH(AX596, 'Stock List'!$K$11:$K$1010, 0))/INDEX('Stock List'!$L$11:$L$1010, MATCH(AX596, 'Stock List'!$K$11:$K$1010, 0)))*AW596), 2), 0)</f>
        <v>0</v>
      </c>
      <c r="CR596" s="22"/>
      <c r="CT596" s="106" t="str">
        <f t="shared" si="502"/>
        <v/>
      </c>
      <c r="CU596" s="22" t="str">
        <f t="shared" si="503"/>
        <v/>
      </c>
      <c r="CX596" s="106" t="str">
        <f t="shared" si="504"/>
        <v/>
      </c>
      <c r="CY596" s="20" t="str">
        <f t="shared" si="505"/>
        <v/>
      </c>
      <c r="CZ596" s="22" t="str">
        <f t="shared" si="506"/>
        <v/>
      </c>
      <c r="DB596" s="76" t="str">
        <f>IF($H596="", "", COUNTIF($G$11:$G$1010, "&gt;"&amp;$G596)+1+COUNTIF($G$11:$G596, $G596)-1)</f>
        <v/>
      </c>
      <c r="DC596" s="76" t="str">
        <f>IF($H596="", "", COUNTIF($CZ$11:$CZ$1010, "&gt;"&amp;$CZ596)+1+COUNTIF($CZ$11:$CZ596, $CZ596)-1)</f>
        <v/>
      </c>
      <c r="DE596" s="147" t="str">
        <f t="shared" si="507"/>
        <v/>
      </c>
      <c r="DF596" s="148"/>
      <c r="DG596" s="19" t="str">
        <f t="shared" si="508"/>
        <v/>
      </c>
      <c r="DH596" s="153" t="str">
        <f t="shared" si="509"/>
        <v/>
      </c>
      <c r="DI596" s="19" t="str">
        <f t="shared" si="461"/>
        <v/>
      </c>
      <c r="DJ596" s="153" t="str">
        <f t="shared" si="462"/>
        <v/>
      </c>
      <c r="DK596" s="19" t="str">
        <f t="shared" si="463"/>
        <v/>
      </c>
      <c r="DL596" s="153" t="str">
        <f t="shared" si="464"/>
        <v/>
      </c>
      <c r="DM596" s="19" t="str">
        <f t="shared" si="465"/>
        <v/>
      </c>
      <c r="DN596" s="153" t="str">
        <f t="shared" si="466"/>
        <v/>
      </c>
      <c r="DO596" s="19" t="str">
        <f t="shared" si="467"/>
        <v/>
      </c>
      <c r="DP596" s="153" t="str">
        <f t="shared" si="468"/>
        <v/>
      </c>
      <c r="DQ596" s="19" t="str">
        <f t="shared" si="469"/>
        <v/>
      </c>
      <c r="DR596" s="153" t="str">
        <f t="shared" si="470"/>
        <v/>
      </c>
      <c r="DS596" s="19" t="str">
        <f t="shared" si="471"/>
        <v/>
      </c>
      <c r="DT596" s="153" t="str">
        <f t="shared" si="472"/>
        <v/>
      </c>
      <c r="DU596" s="19" t="str">
        <f t="shared" si="473"/>
        <v/>
      </c>
      <c r="DV596" s="153" t="str">
        <f t="shared" si="474"/>
        <v/>
      </c>
      <c r="DW596" s="19" t="str">
        <f t="shared" si="475"/>
        <v/>
      </c>
      <c r="DX596" s="153" t="str">
        <f t="shared" si="476"/>
        <v/>
      </c>
      <c r="DY596" s="19" t="str">
        <f t="shared" si="477"/>
        <v/>
      </c>
      <c r="DZ596" s="153" t="str">
        <f t="shared" si="478"/>
        <v/>
      </c>
      <c r="EA596" s="19" t="str">
        <f t="shared" si="479"/>
        <v/>
      </c>
      <c r="EB596" s="153" t="str">
        <f t="shared" si="480"/>
        <v/>
      </c>
      <c r="EC596" s="19" t="str">
        <f t="shared" si="481"/>
        <v/>
      </c>
      <c r="ED596" s="153" t="str">
        <f t="shared" si="482"/>
        <v/>
      </c>
      <c r="EE596" s="19" t="str">
        <f t="shared" si="483"/>
        <v/>
      </c>
      <c r="EF596" s="153" t="str">
        <f t="shared" si="484"/>
        <v/>
      </c>
      <c r="EG596" s="19" t="str">
        <f t="shared" si="485"/>
        <v/>
      </c>
      <c r="EH596" s="153" t="str">
        <f t="shared" si="486"/>
        <v/>
      </c>
      <c r="EI596" s="19" t="str">
        <f t="shared" si="487"/>
        <v/>
      </c>
      <c r="EJ596" s="153" t="str">
        <f t="shared" si="488"/>
        <v/>
      </c>
      <c r="EK596" s="19" t="str">
        <f t="shared" si="489"/>
        <v/>
      </c>
      <c r="EL596" s="153" t="str">
        <f t="shared" si="490"/>
        <v/>
      </c>
      <c r="EM596" s="19" t="str">
        <f t="shared" si="491"/>
        <v/>
      </c>
      <c r="EN596" s="153" t="str">
        <f t="shared" si="492"/>
        <v/>
      </c>
      <c r="EO596" s="19" t="str">
        <f t="shared" si="493"/>
        <v/>
      </c>
      <c r="EP596" s="153" t="str">
        <f t="shared" si="494"/>
        <v/>
      </c>
      <c r="EQ596" s="19" t="str">
        <f t="shared" si="495"/>
        <v/>
      </c>
      <c r="ER596" s="153" t="str">
        <f t="shared" si="496"/>
        <v/>
      </c>
      <c r="ES596" s="19" t="str">
        <f t="shared" si="497"/>
        <v/>
      </c>
      <c r="ET596" s="153" t="str">
        <f t="shared" si="498"/>
        <v/>
      </c>
    </row>
    <row r="597" spans="1:150" x14ac:dyDescent="0.25">
      <c r="A597" s="31"/>
      <c r="B597" s="91" t="str">
        <f t="shared" si="499"/>
        <v/>
      </c>
      <c r="C597" s="20" t="str">
        <f t="shared" si="459"/>
        <v/>
      </c>
      <c r="D597" s="97" t="str">
        <f t="shared" si="460"/>
        <v/>
      </c>
      <c r="E597" s="62" t="str">
        <f t="shared" si="500"/>
        <v/>
      </c>
      <c r="F597" s="31"/>
      <c r="G597" s="282"/>
      <c r="H597" s="283"/>
      <c r="I597" s="284"/>
      <c r="J597" s="285"/>
      <c r="K597" s="286"/>
      <c r="L597" s="287"/>
      <c r="M597" s="288"/>
      <c r="N597" s="287"/>
      <c r="O597" s="288"/>
      <c r="P597" s="287"/>
      <c r="Q597" s="288"/>
      <c r="R597" s="287"/>
      <c r="S597" s="288"/>
      <c r="T597" s="287"/>
      <c r="U597" s="288"/>
      <c r="V597" s="287"/>
      <c r="W597" s="288"/>
      <c r="X597" s="287"/>
      <c r="Y597" s="288"/>
      <c r="Z597" s="287"/>
      <c r="AA597" s="288"/>
      <c r="AB597" s="287"/>
      <c r="AC597" s="288"/>
      <c r="AD597" s="287"/>
      <c r="AE597" s="288"/>
      <c r="AF597" s="287"/>
      <c r="AG597" s="288"/>
      <c r="AH597" s="287"/>
      <c r="AI597" s="288"/>
      <c r="AJ597" s="287"/>
      <c r="AK597" s="288"/>
      <c r="AL597" s="287"/>
      <c r="AM597" s="288"/>
      <c r="AN597" s="287"/>
      <c r="AO597" s="288"/>
      <c r="AP597" s="287"/>
      <c r="AQ597" s="288"/>
      <c r="AR597" s="287"/>
      <c r="AS597" s="288"/>
      <c r="AT597" s="287"/>
      <c r="AU597" s="288"/>
      <c r="AV597" s="287"/>
      <c r="AW597" s="288"/>
      <c r="AX597" s="287"/>
      <c r="AY597" s="31"/>
      <c r="BA597" s="76" t="str">
        <f t="shared" si="501"/>
        <v/>
      </c>
      <c r="BC597" s="76" t="str">
        <f>IF('Stock List'!$K597="", "", 'Stock List'!$K597)</f>
        <v/>
      </c>
      <c r="BE597" s="106">
        <f>IFERROR(ROUND(((INDEX('Stock List'!$M$11:$M$1010, MATCH(L597, 'Stock List'!$K$11:$K$1010, 0))/INDEX('Stock List'!$L$11:$L$1010, MATCH(L597, 'Stock List'!$K$11:$K$1010, 0)))*K597), 2), 0)</f>
        <v>0</v>
      </c>
      <c r="BF597" s="20"/>
      <c r="BG597" s="20">
        <f>IFERROR(ROUND(((INDEX('Stock List'!$M$11:$M$1010, MATCH(N597, 'Stock List'!$K$11:$K$1010, 0))/INDEX('Stock List'!$L$11:$L$1010, MATCH(N597, 'Stock List'!$K$11:$K$1010, 0)))*M597), 2), 0)</f>
        <v>0</v>
      </c>
      <c r="BH597" s="20"/>
      <c r="BI597" s="20">
        <f>IFERROR(ROUND(((INDEX('Stock List'!$M$11:$M$1010, MATCH(P597, 'Stock List'!$K$11:$K$1010, 0))/INDEX('Stock List'!$L$11:$L$1010, MATCH(P597, 'Stock List'!$K$11:$K$1010, 0)))*O597), 2), 0)</f>
        <v>0</v>
      </c>
      <c r="BJ597" s="20"/>
      <c r="BK597" s="20">
        <f>IFERROR(ROUND(((INDEX('Stock List'!$M$11:$M$1010, MATCH(R597, 'Stock List'!$K$11:$K$1010, 0))/INDEX('Stock List'!$L$11:$L$1010, MATCH(R597, 'Stock List'!$K$11:$K$1010, 0)))*Q597), 2), 0)</f>
        <v>0</v>
      </c>
      <c r="BL597" s="20"/>
      <c r="BM597" s="20">
        <f>IFERROR(ROUND(((INDEX('Stock List'!$M$11:$M$1010, MATCH(T597, 'Stock List'!$K$11:$K$1010, 0))/INDEX('Stock List'!$L$11:$L$1010, MATCH(T597, 'Stock List'!$K$11:$K$1010, 0)))*S597), 2), 0)</f>
        <v>0</v>
      </c>
      <c r="BN597" s="20"/>
      <c r="BO597" s="20">
        <f>IFERROR(ROUND(((INDEX('Stock List'!$M$11:$M$1010, MATCH(V597, 'Stock List'!$K$11:$K$1010, 0))/INDEX('Stock List'!$L$11:$L$1010, MATCH(V597, 'Stock List'!$K$11:$K$1010, 0)))*U597), 2), 0)</f>
        <v>0</v>
      </c>
      <c r="BP597" s="20"/>
      <c r="BQ597" s="20">
        <f>IFERROR(ROUND(((INDEX('Stock List'!$M$11:$M$1010, MATCH(X597, 'Stock List'!$K$11:$K$1010, 0))/INDEX('Stock List'!$L$11:$L$1010, MATCH(X597, 'Stock List'!$K$11:$K$1010, 0)))*W597), 2), 0)</f>
        <v>0</v>
      </c>
      <c r="BR597" s="20"/>
      <c r="BS597" s="20">
        <f>IFERROR(ROUND(((INDEX('Stock List'!$M$11:$M$1010, MATCH(Z597, 'Stock List'!$K$11:$K$1010, 0))/INDEX('Stock List'!$L$11:$L$1010, MATCH(Z597, 'Stock List'!$K$11:$K$1010, 0)))*Y597), 2), 0)</f>
        <v>0</v>
      </c>
      <c r="BT597" s="20"/>
      <c r="BU597" s="20">
        <f>IFERROR(ROUND(((INDEX('Stock List'!$M$11:$M$1010, MATCH(AB597, 'Stock List'!$K$11:$K$1010, 0))/INDEX('Stock List'!$L$11:$L$1010, MATCH(AB597, 'Stock List'!$K$11:$K$1010, 0)))*AA597), 2), 0)</f>
        <v>0</v>
      </c>
      <c r="BV597" s="20"/>
      <c r="BW597" s="20">
        <f>IFERROR(ROUND(((INDEX('Stock List'!$M$11:$M$1010, MATCH(AD597, 'Stock List'!$K$11:$K$1010, 0))/INDEX('Stock List'!$L$11:$L$1010, MATCH(AD597, 'Stock List'!$K$11:$K$1010, 0)))*AC597), 2), 0)</f>
        <v>0</v>
      </c>
      <c r="BX597" s="20"/>
      <c r="BY597" s="20">
        <f>IFERROR(ROUND(((INDEX('Stock List'!$M$11:$M$1010, MATCH(AF597, 'Stock List'!$K$11:$K$1010, 0))/INDEX('Stock List'!$L$11:$L$1010, MATCH(AF597, 'Stock List'!$K$11:$K$1010, 0)))*AE597), 2), 0)</f>
        <v>0</v>
      </c>
      <c r="BZ597" s="20"/>
      <c r="CA597" s="20">
        <f>IFERROR(ROUND(((INDEX('Stock List'!$M$11:$M$1010, MATCH(AH597, 'Stock List'!$K$11:$K$1010, 0))/INDEX('Stock List'!$L$11:$L$1010, MATCH(AH597, 'Stock List'!$K$11:$K$1010, 0)))*AG597), 2), 0)</f>
        <v>0</v>
      </c>
      <c r="CB597" s="20"/>
      <c r="CC597" s="20">
        <f>IFERROR(ROUND(((INDEX('Stock List'!$M$11:$M$1010, MATCH(AJ597, 'Stock List'!$K$11:$K$1010, 0))/INDEX('Stock List'!$L$11:$L$1010, MATCH(AJ597, 'Stock List'!$K$11:$K$1010, 0)))*AI597), 2), 0)</f>
        <v>0</v>
      </c>
      <c r="CD597" s="20"/>
      <c r="CE597" s="20">
        <f>IFERROR(ROUND(((INDEX('Stock List'!$M$11:$M$1010, MATCH(AL597, 'Stock List'!$K$11:$K$1010, 0))/INDEX('Stock List'!$L$11:$L$1010, MATCH(AL597, 'Stock List'!$K$11:$K$1010, 0)))*AK597), 2), 0)</f>
        <v>0</v>
      </c>
      <c r="CF597" s="20"/>
      <c r="CG597" s="20">
        <f>IFERROR(ROUND(((INDEX('Stock List'!$M$11:$M$1010, MATCH(AN597, 'Stock List'!$K$11:$K$1010, 0))/INDEX('Stock List'!$L$11:$L$1010, MATCH(AN597, 'Stock List'!$K$11:$K$1010, 0)))*AM597), 2), 0)</f>
        <v>0</v>
      </c>
      <c r="CH597" s="20"/>
      <c r="CI597" s="20">
        <f>IFERROR(ROUND(((INDEX('Stock List'!$M$11:$M$1010, MATCH(AP597, 'Stock List'!$K$11:$K$1010, 0))/INDEX('Stock List'!$L$11:$L$1010, MATCH(AP597, 'Stock List'!$K$11:$K$1010, 0)))*AO597), 2), 0)</f>
        <v>0</v>
      </c>
      <c r="CJ597" s="20"/>
      <c r="CK597" s="20">
        <f>IFERROR(ROUND(((INDEX('Stock List'!$M$11:$M$1010, MATCH(AR597, 'Stock List'!$K$11:$K$1010, 0))/INDEX('Stock List'!$L$11:$L$1010, MATCH(AR597, 'Stock List'!$K$11:$K$1010, 0)))*AQ597), 2), 0)</f>
        <v>0</v>
      </c>
      <c r="CL597" s="20"/>
      <c r="CM597" s="20">
        <f>IFERROR(ROUND(((INDEX('Stock List'!$M$11:$M$1010, MATCH(AT597, 'Stock List'!$K$11:$K$1010, 0))/INDEX('Stock List'!$L$11:$L$1010, MATCH(AT597, 'Stock List'!$K$11:$K$1010, 0)))*AS597), 2), 0)</f>
        <v>0</v>
      </c>
      <c r="CN597" s="20"/>
      <c r="CO597" s="20">
        <f>IFERROR(ROUND(((INDEX('Stock List'!$M$11:$M$1010, MATCH(AV597, 'Stock List'!$K$11:$K$1010, 0))/INDEX('Stock List'!$L$11:$L$1010, MATCH(AV597, 'Stock List'!$K$11:$K$1010, 0)))*AU597), 2), 0)</f>
        <v>0</v>
      </c>
      <c r="CP597" s="20"/>
      <c r="CQ597" s="20">
        <f>IFERROR(ROUND(((INDEX('Stock List'!$M$11:$M$1010, MATCH(AX597, 'Stock List'!$K$11:$K$1010, 0))/INDEX('Stock List'!$L$11:$L$1010, MATCH(AX597, 'Stock List'!$K$11:$K$1010, 0)))*AW597), 2), 0)</f>
        <v>0</v>
      </c>
      <c r="CR597" s="22"/>
      <c r="CT597" s="106" t="str">
        <f t="shared" si="502"/>
        <v/>
      </c>
      <c r="CU597" s="22" t="str">
        <f t="shared" si="503"/>
        <v/>
      </c>
      <c r="CX597" s="106" t="str">
        <f t="shared" si="504"/>
        <v/>
      </c>
      <c r="CY597" s="20" t="str">
        <f t="shared" si="505"/>
        <v/>
      </c>
      <c r="CZ597" s="22" t="str">
        <f t="shared" si="506"/>
        <v/>
      </c>
      <c r="DB597" s="76" t="str">
        <f>IF($H597="", "", COUNTIF($G$11:$G$1010, "&gt;"&amp;$G597)+1+COUNTIF($G$11:$G597, $G597)-1)</f>
        <v/>
      </c>
      <c r="DC597" s="76" t="str">
        <f>IF($H597="", "", COUNTIF($CZ$11:$CZ$1010, "&gt;"&amp;$CZ597)+1+COUNTIF($CZ$11:$CZ597, $CZ597)-1)</f>
        <v/>
      </c>
      <c r="DE597" s="147" t="str">
        <f t="shared" si="507"/>
        <v/>
      </c>
      <c r="DF597" s="148"/>
      <c r="DG597" s="19" t="str">
        <f t="shared" si="508"/>
        <v/>
      </c>
      <c r="DH597" s="153" t="str">
        <f t="shared" si="509"/>
        <v/>
      </c>
      <c r="DI597" s="19" t="str">
        <f t="shared" si="461"/>
        <v/>
      </c>
      <c r="DJ597" s="153" t="str">
        <f t="shared" si="462"/>
        <v/>
      </c>
      <c r="DK597" s="19" t="str">
        <f t="shared" si="463"/>
        <v/>
      </c>
      <c r="DL597" s="153" t="str">
        <f t="shared" si="464"/>
        <v/>
      </c>
      <c r="DM597" s="19" t="str">
        <f t="shared" si="465"/>
        <v/>
      </c>
      <c r="DN597" s="153" t="str">
        <f t="shared" si="466"/>
        <v/>
      </c>
      <c r="DO597" s="19" t="str">
        <f t="shared" si="467"/>
        <v/>
      </c>
      <c r="DP597" s="153" t="str">
        <f t="shared" si="468"/>
        <v/>
      </c>
      <c r="DQ597" s="19" t="str">
        <f t="shared" si="469"/>
        <v/>
      </c>
      <c r="DR597" s="153" t="str">
        <f t="shared" si="470"/>
        <v/>
      </c>
      <c r="DS597" s="19" t="str">
        <f t="shared" si="471"/>
        <v/>
      </c>
      <c r="DT597" s="153" t="str">
        <f t="shared" si="472"/>
        <v/>
      </c>
      <c r="DU597" s="19" t="str">
        <f t="shared" si="473"/>
        <v/>
      </c>
      <c r="DV597" s="153" t="str">
        <f t="shared" si="474"/>
        <v/>
      </c>
      <c r="DW597" s="19" t="str">
        <f t="shared" si="475"/>
        <v/>
      </c>
      <c r="DX597" s="153" t="str">
        <f t="shared" si="476"/>
        <v/>
      </c>
      <c r="DY597" s="19" t="str">
        <f t="shared" si="477"/>
        <v/>
      </c>
      <c r="DZ597" s="153" t="str">
        <f t="shared" si="478"/>
        <v/>
      </c>
      <c r="EA597" s="19" t="str">
        <f t="shared" si="479"/>
        <v/>
      </c>
      <c r="EB597" s="153" t="str">
        <f t="shared" si="480"/>
        <v/>
      </c>
      <c r="EC597" s="19" t="str">
        <f t="shared" si="481"/>
        <v/>
      </c>
      <c r="ED597" s="153" t="str">
        <f t="shared" si="482"/>
        <v/>
      </c>
      <c r="EE597" s="19" t="str">
        <f t="shared" si="483"/>
        <v/>
      </c>
      <c r="EF597" s="153" t="str">
        <f t="shared" si="484"/>
        <v/>
      </c>
      <c r="EG597" s="19" t="str">
        <f t="shared" si="485"/>
        <v/>
      </c>
      <c r="EH597" s="153" t="str">
        <f t="shared" si="486"/>
        <v/>
      </c>
      <c r="EI597" s="19" t="str">
        <f t="shared" si="487"/>
        <v/>
      </c>
      <c r="EJ597" s="153" t="str">
        <f t="shared" si="488"/>
        <v/>
      </c>
      <c r="EK597" s="19" t="str">
        <f t="shared" si="489"/>
        <v/>
      </c>
      <c r="EL597" s="153" t="str">
        <f t="shared" si="490"/>
        <v/>
      </c>
      <c r="EM597" s="19" t="str">
        <f t="shared" si="491"/>
        <v/>
      </c>
      <c r="EN597" s="153" t="str">
        <f t="shared" si="492"/>
        <v/>
      </c>
      <c r="EO597" s="19" t="str">
        <f t="shared" si="493"/>
        <v/>
      </c>
      <c r="EP597" s="153" t="str">
        <f t="shared" si="494"/>
        <v/>
      </c>
      <c r="EQ597" s="19" t="str">
        <f t="shared" si="495"/>
        <v/>
      </c>
      <c r="ER597" s="153" t="str">
        <f t="shared" si="496"/>
        <v/>
      </c>
      <c r="ES597" s="19" t="str">
        <f t="shared" si="497"/>
        <v/>
      </c>
      <c r="ET597" s="153" t="str">
        <f t="shared" si="498"/>
        <v/>
      </c>
    </row>
    <row r="598" spans="1:150" x14ac:dyDescent="0.25">
      <c r="A598" s="31"/>
      <c r="B598" s="91" t="str">
        <f t="shared" si="499"/>
        <v/>
      </c>
      <c r="C598" s="20" t="str">
        <f t="shared" si="459"/>
        <v/>
      </c>
      <c r="D598" s="97" t="str">
        <f t="shared" si="460"/>
        <v/>
      </c>
      <c r="E598" s="62" t="str">
        <f t="shared" si="500"/>
        <v/>
      </c>
      <c r="F598" s="31"/>
      <c r="G598" s="282"/>
      <c r="H598" s="283"/>
      <c r="I598" s="284"/>
      <c r="J598" s="285"/>
      <c r="K598" s="286"/>
      <c r="L598" s="287"/>
      <c r="M598" s="288"/>
      <c r="N598" s="287"/>
      <c r="O598" s="288"/>
      <c r="P598" s="287"/>
      <c r="Q598" s="288"/>
      <c r="R598" s="287"/>
      <c r="S598" s="288"/>
      <c r="T598" s="287"/>
      <c r="U598" s="288"/>
      <c r="V598" s="287"/>
      <c r="W598" s="288"/>
      <c r="X598" s="287"/>
      <c r="Y598" s="288"/>
      <c r="Z598" s="287"/>
      <c r="AA598" s="288"/>
      <c r="AB598" s="287"/>
      <c r="AC598" s="288"/>
      <c r="AD598" s="287"/>
      <c r="AE598" s="288"/>
      <c r="AF598" s="287"/>
      <c r="AG598" s="288"/>
      <c r="AH598" s="287"/>
      <c r="AI598" s="288"/>
      <c r="AJ598" s="287"/>
      <c r="AK598" s="288"/>
      <c r="AL598" s="287"/>
      <c r="AM598" s="288"/>
      <c r="AN598" s="287"/>
      <c r="AO598" s="288"/>
      <c r="AP598" s="287"/>
      <c r="AQ598" s="288"/>
      <c r="AR598" s="287"/>
      <c r="AS598" s="288"/>
      <c r="AT598" s="287"/>
      <c r="AU598" s="288"/>
      <c r="AV598" s="287"/>
      <c r="AW598" s="288"/>
      <c r="AX598" s="287"/>
      <c r="AY598" s="31"/>
      <c r="BA598" s="76" t="str">
        <f t="shared" si="501"/>
        <v/>
      </c>
      <c r="BC598" s="76" t="str">
        <f>IF('Stock List'!$K598="", "", 'Stock List'!$K598)</f>
        <v/>
      </c>
      <c r="BE598" s="106">
        <f>IFERROR(ROUND(((INDEX('Stock List'!$M$11:$M$1010, MATCH(L598, 'Stock List'!$K$11:$K$1010, 0))/INDEX('Stock List'!$L$11:$L$1010, MATCH(L598, 'Stock List'!$K$11:$K$1010, 0)))*K598), 2), 0)</f>
        <v>0</v>
      </c>
      <c r="BF598" s="20"/>
      <c r="BG598" s="20">
        <f>IFERROR(ROUND(((INDEX('Stock List'!$M$11:$M$1010, MATCH(N598, 'Stock List'!$K$11:$K$1010, 0))/INDEX('Stock List'!$L$11:$L$1010, MATCH(N598, 'Stock List'!$K$11:$K$1010, 0)))*M598), 2), 0)</f>
        <v>0</v>
      </c>
      <c r="BH598" s="20"/>
      <c r="BI598" s="20">
        <f>IFERROR(ROUND(((INDEX('Stock List'!$M$11:$M$1010, MATCH(P598, 'Stock List'!$K$11:$K$1010, 0))/INDEX('Stock List'!$L$11:$L$1010, MATCH(P598, 'Stock List'!$K$11:$K$1010, 0)))*O598), 2), 0)</f>
        <v>0</v>
      </c>
      <c r="BJ598" s="20"/>
      <c r="BK598" s="20">
        <f>IFERROR(ROUND(((INDEX('Stock List'!$M$11:$M$1010, MATCH(R598, 'Stock List'!$K$11:$K$1010, 0))/INDEX('Stock List'!$L$11:$L$1010, MATCH(R598, 'Stock List'!$K$11:$K$1010, 0)))*Q598), 2), 0)</f>
        <v>0</v>
      </c>
      <c r="BL598" s="20"/>
      <c r="BM598" s="20">
        <f>IFERROR(ROUND(((INDEX('Stock List'!$M$11:$M$1010, MATCH(T598, 'Stock List'!$K$11:$K$1010, 0))/INDEX('Stock List'!$L$11:$L$1010, MATCH(T598, 'Stock List'!$K$11:$K$1010, 0)))*S598), 2), 0)</f>
        <v>0</v>
      </c>
      <c r="BN598" s="20"/>
      <c r="BO598" s="20">
        <f>IFERROR(ROUND(((INDEX('Stock List'!$M$11:$M$1010, MATCH(V598, 'Stock List'!$K$11:$K$1010, 0))/INDEX('Stock List'!$L$11:$L$1010, MATCH(V598, 'Stock List'!$K$11:$K$1010, 0)))*U598), 2), 0)</f>
        <v>0</v>
      </c>
      <c r="BP598" s="20"/>
      <c r="BQ598" s="20">
        <f>IFERROR(ROUND(((INDEX('Stock List'!$M$11:$M$1010, MATCH(X598, 'Stock List'!$K$11:$K$1010, 0))/INDEX('Stock List'!$L$11:$L$1010, MATCH(X598, 'Stock List'!$K$11:$K$1010, 0)))*W598), 2), 0)</f>
        <v>0</v>
      </c>
      <c r="BR598" s="20"/>
      <c r="BS598" s="20">
        <f>IFERROR(ROUND(((INDEX('Stock List'!$M$11:$M$1010, MATCH(Z598, 'Stock List'!$K$11:$K$1010, 0))/INDEX('Stock List'!$L$11:$L$1010, MATCH(Z598, 'Stock List'!$K$11:$K$1010, 0)))*Y598), 2), 0)</f>
        <v>0</v>
      </c>
      <c r="BT598" s="20"/>
      <c r="BU598" s="20">
        <f>IFERROR(ROUND(((INDEX('Stock List'!$M$11:$M$1010, MATCH(AB598, 'Stock List'!$K$11:$K$1010, 0))/INDEX('Stock List'!$L$11:$L$1010, MATCH(AB598, 'Stock List'!$K$11:$K$1010, 0)))*AA598), 2), 0)</f>
        <v>0</v>
      </c>
      <c r="BV598" s="20"/>
      <c r="BW598" s="20">
        <f>IFERROR(ROUND(((INDEX('Stock List'!$M$11:$M$1010, MATCH(AD598, 'Stock List'!$K$11:$K$1010, 0))/INDEX('Stock List'!$L$11:$L$1010, MATCH(AD598, 'Stock List'!$K$11:$K$1010, 0)))*AC598), 2), 0)</f>
        <v>0</v>
      </c>
      <c r="BX598" s="20"/>
      <c r="BY598" s="20">
        <f>IFERROR(ROUND(((INDEX('Stock List'!$M$11:$M$1010, MATCH(AF598, 'Stock List'!$K$11:$K$1010, 0))/INDEX('Stock List'!$L$11:$L$1010, MATCH(AF598, 'Stock List'!$K$11:$K$1010, 0)))*AE598), 2), 0)</f>
        <v>0</v>
      </c>
      <c r="BZ598" s="20"/>
      <c r="CA598" s="20">
        <f>IFERROR(ROUND(((INDEX('Stock List'!$M$11:$M$1010, MATCH(AH598, 'Stock List'!$K$11:$K$1010, 0))/INDEX('Stock List'!$L$11:$L$1010, MATCH(AH598, 'Stock List'!$K$11:$K$1010, 0)))*AG598), 2), 0)</f>
        <v>0</v>
      </c>
      <c r="CB598" s="20"/>
      <c r="CC598" s="20">
        <f>IFERROR(ROUND(((INDEX('Stock List'!$M$11:$M$1010, MATCH(AJ598, 'Stock List'!$K$11:$K$1010, 0))/INDEX('Stock List'!$L$11:$L$1010, MATCH(AJ598, 'Stock List'!$K$11:$K$1010, 0)))*AI598), 2), 0)</f>
        <v>0</v>
      </c>
      <c r="CD598" s="20"/>
      <c r="CE598" s="20">
        <f>IFERROR(ROUND(((INDEX('Stock List'!$M$11:$M$1010, MATCH(AL598, 'Stock List'!$K$11:$K$1010, 0))/INDEX('Stock List'!$L$11:$L$1010, MATCH(AL598, 'Stock List'!$K$11:$K$1010, 0)))*AK598), 2), 0)</f>
        <v>0</v>
      </c>
      <c r="CF598" s="20"/>
      <c r="CG598" s="20">
        <f>IFERROR(ROUND(((INDEX('Stock List'!$M$11:$M$1010, MATCH(AN598, 'Stock List'!$K$11:$K$1010, 0))/INDEX('Stock List'!$L$11:$L$1010, MATCH(AN598, 'Stock List'!$K$11:$K$1010, 0)))*AM598), 2), 0)</f>
        <v>0</v>
      </c>
      <c r="CH598" s="20"/>
      <c r="CI598" s="20">
        <f>IFERROR(ROUND(((INDEX('Stock List'!$M$11:$M$1010, MATCH(AP598, 'Stock List'!$K$11:$K$1010, 0))/INDEX('Stock List'!$L$11:$L$1010, MATCH(AP598, 'Stock List'!$K$11:$K$1010, 0)))*AO598), 2), 0)</f>
        <v>0</v>
      </c>
      <c r="CJ598" s="20"/>
      <c r="CK598" s="20">
        <f>IFERROR(ROUND(((INDEX('Stock List'!$M$11:$M$1010, MATCH(AR598, 'Stock List'!$K$11:$K$1010, 0))/INDEX('Stock List'!$L$11:$L$1010, MATCH(AR598, 'Stock List'!$K$11:$K$1010, 0)))*AQ598), 2), 0)</f>
        <v>0</v>
      </c>
      <c r="CL598" s="20"/>
      <c r="CM598" s="20">
        <f>IFERROR(ROUND(((INDEX('Stock List'!$M$11:$M$1010, MATCH(AT598, 'Stock List'!$K$11:$K$1010, 0))/INDEX('Stock List'!$L$11:$L$1010, MATCH(AT598, 'Stock List'!$K$11:$K$1010, 0)))*AS598), 2), 0)</f>
        <v>0</v>
      </c>
      <c r="CN598" s="20"/>
      <c r="CO598" s="20">
        <f>IFERROR(ROUND(((INDEX('Stock List'!$M$11:$M$1010, MATCH(AV598, 'Stock List'!$K$11:$K$1010, 0))/INDEX('Stock List'!$L$11:$L$1010, MATCH(AV598, 'Stock List'!$K$11:$K$1010, 0)))*AU598), 2), 0)</f>
        <v>0</v>
      </c>
      <c r="CP598" s="20"/>
      <c r="CQ598" s="20">
        <f>IFERROR(ROUND(((INDEX('Stock List'!$M$11:$M$1010, MATCH(AX598, 'Stock List'!$K$11:$K$1010, 0))/INDEX('Stock List'!$L$11:$L$1010, MATCH(AX598, 'Stock List'!$K$11:$K$1010, 0)))*AW598), 2), 0)</f>
        <v>0</v>
      </c>
      <c r="CR598" s="22"/>
      <c r="CT598" s="106" t="str">
        <f t="shared" si="502"/>
        <v/>
      </c>
      <c r="CU598" s="22" t="str">
        <f t="shared" si="503"/>
        <v/>
      </c>
      <c r="CX598" s="106" t="str">
        <f t="shared" si="504"/>
        <v/>
      </c>
      <c r="CY598" s="20" t="str">
        <f t="shared" si="505"/>
        <v/>
      </c>
      <c r="CZ598" s="22" t="str">
        <f t="shared" si="506"/>
        <v/>
      </c>
      <c r="DB598" s="76" t="str">
        <f>IF($H598="", "", COUNTIF($G$11:$G$1010, "&gt;"&amp;$G598)+1+COUNTIF($G$11:$G598, $G598)-1)</f>
        <v/>
      </c>
      <c r="DC598" s="76" t="str">
        <f>IF($H598="", "", COUNTIF($CZ$11:$CZ$1010, "&gt;"&amp;$CZ598)+1+COUNTIF($CZ$11:$CZ598, $CZ598)-1)</f>
        <v/>
      </c>
      <c r="DE598" s="147" t="str">
        <f t="shared" si="507"/>
        <v/>
      </c>
      <c r="DF598" s="148"/>
      <c r="DG598" s="19" t="str">
        <f t="shared" si="508"/>
        <v/>
      </c>
      <c r="DH598" s="153" t="str">
        <f t="shared" si="509"/>
        <v/>
      </c>
      <c r="DI598" s="19" t="str">
        <f t="shared" si="461"/>
        <v/>
      </c>
      <c r="DJ598" s="153" t="str">
        <f t="shared" si="462"/>
        <v/>
      </c>
      <c r="DK598" s="19" t="str">
        <f t="shared" si="463"/>
        <v/>
      </c>
      <c r="DL598" s="153" t="str">
        <f t="shared" si="464"/>
        <v/>
      </c>
      <c r="DM598" s="19" t="str">
        <f t="shared" si="465"/>
        <v/>
      </c>
      <c r="DN598" s="153" t="str">
        <f t="shared" si="466"/>
        <v/>
      </c>
      <c r="DO598" s="19" t="str">
        <f t="shared" si="467"/>
        <v/>
      </c>
      <c r="DP598" s="153" t="str">
        <f t="shared" si="468"/>
        <v/>
      </c>
      <c r="DQ598" s="19" t="str">
        <f t="shared" si="469"/>
        <v/>
      </c>
      <c r="DR598" s="153" t="str">
        <f t="shared" si="470"/>
        <v/>
      </c>
      <c r="DS598" s="19" t="str">
        <f t="shared" si="471"/>
        <v/>
      </c>
      <c r="DT598" s="153" t="str">
        <f t="shared" si="472"/>
        <v/>
      </c>
      <c r="DU598" s="19" t="str">
        <f t="shared" si="473"/>
        <v/>
      </c>
      <c r="DV598" s="153" t="str">
        <f t="shared" si="474"/>
        <v/>
      </c>
      <c r="DW598" s="19" t="str">
        <f t="shared" si="475"/>
        <v/>
      </c>
      <c r="DX598" s="153" t="str">
        <f t="shared" si="476"/>
        <v/>
      </c>
      <c r="DY598" s="19" t="str">
        <f t="shared" si="477"/>
        <v/>
      </c>
      <c r="DZ598" s="153" t="str">
        <f t="shared" si="478"/>
        <v/>
      </c>
      <c r="EA598" s="19" t="str">
        <f t="shared" si="479"/>
        <v/>
      </c>
      <c r="EB598" s="153" t="str">
        <f t="shared" si="480"/>
        <v/>
      </c>
      <c r="EC598" s="19" t="str">
        <f t="shared" si="481"/>
        <v/>
      </c>
      <c r="ED598" s="153" t="str">
        <f t="shared" si="482"/>
        <v/>
      </c>
      <c r="EE598" s="19" t="str">
        <f t="shared" si="483"/>
        <v/>
      </c>
      <c r="EF598" s="153" t="str">
        <f t="shared" si="484"/>
        <v/>
      </c>
      <c r="EG598" s="19" t="str">
        <f t="shared" si="485"/>
        <v/>
      </c>
      <c r="EH598" s="153" t="str">
        <f t="shared" si="486"/>
        <v/>
      </c>
      <c r="EI598" s="19" t="str">
        <f t="shared" si="487"/>
        <v/>
      </c>
      <c r="EJ598" s="153" t="str">
        <f t="shared" si="488"/>
        <v/>
      </c>
      <c r="EK598" s="19" t="str">
        <f t="shared" si="489"/>
        <v/>
      </c>
      <c r="EL598" s="153" t="str">
        <f t="shared" si="490"/>
        <v/>
      </c>
      <c r="EM598" s="19" t="str">
        <f t="shared" si="491"/>
        <v/>
      </c>
      <c r="EN598" s="153" t="str">
        <f t="shared" si="492"/>
        <v/>
      </c>
      <c r="EO598" s="19" t="str">
        <f t="shared" si="493"/>
        <v/>
      </c>
      <c r="EP598" s="153" t="str">
        <f t="shared" si="494"/>
        <v/>
      </c>
      <c r="EQ598" s="19" t="str">
        <f t="shared" si="495"/>
        <v/>
      </c>
      <c r="ER598" s="153" t="str">
        <f t="shared" si="496"/>
        <v/>
      </c>
      <c r="ES598" s="19" t="str">
        <f t="shared" si="497"/>
        <v/>
      </c>
      <c r="ET598" s="153" t="str">
        <f t="shared" si="498"/>
        <v/>
      </c>
    </row>
    <row r="599" spans="1:150" x14ac:dyDescent="0.25">
      <c r="A599" s="31"/>
      <c r="B599" s="91" t="str">
        <f t="shared" si="499"/>
        <v/>
      </c>
      <c r="C599" s="20" t="str">
        <f t="shared" si="459"/>
        <v/>
      </c>
      <c r="D599" s="97" t="str">
        <f t="shared" si="460"/>
        <v/>
      </c>
      <c r="E599" s="62" t="str">
        <f t="shared" si="500"/>
        <v/>
      </c>
      <c r="F599" s="31"/>
      <c r="G599" s="282"/>
      <c r="H599" s="283"/>
      <c r="I599" s="284"/>
      <c r="J599" s="285"/>
      <c r="K599" s="286"/>
      <c r="L599" s="287"/>
      <c r="M599" s="288"/>
      <c r="N599" s="287"/>
      <c r="O599" s="288"/>
      <c r="P599" s="287"/>
      <c r="Q599" s="288"/>
      <c r="R599" s="287"/>
      <c r="S599" s="288"/>
      <c r="T599" s="287"/>
      <c r="U599" s="288"/>
      <c r="V599" s="287"/>
      <c r="W599" s="288"/>
      <c r="X599" s="287"/>
      <c r="Y599" s="288"/>
      <c r="Z599" s="287"/>
      <c r="AA599" s="288"/>
      <c r="AB599" s="287"/>
      <c r="AC599" s="288"/>
      <c r="AD599" s="287"/>
      <c r="AE599" s="288"/>
      <c r="AF599" s="287"/>
      <c r="AG599" s="288"/>
      <c r="AH599" s="287"/>
      <c r="AI599" s="288"/>
      <c r="AJ599" s="287"/>
      <c r="AK599" s="288"/>
      <c r="AL599" s="287"/>
      <c r="AM599" s="288"/>
      <c r="AN599" s="287"/>
      <c r="AO599" s="288"/>
      <c r="AP599" s="287"/>
      <c r="AQ599" s="288"/>
      <c r="AR599" s="287"/>
      <c r="AS599" s="288"/>
      <c r="AT599" s="287"/>
      <c r="AU599" s="288"/>
      <c r="AV599" s="287"/>
      <c r="AW599" s="288"/>
      <c r="AX599" s="287"/>
      <c r="AY599" s="31"/>
      <c r="BA599" s="76" t="str">
        <f t="shared" si="501"/>
        <v/>
      </c>
      <c r="BC599" s="76" t="str">
        <f>IF('Stock List'!$K599="", "", 'Stock List'!$K599)</f>
        <v/>
      </c>
      <c r="BE599" s="106">
        <f>IFERROR(ROUND(((INDEX('Stock List'!$M$11:$M$1010, MATCH(L599, 'Stock List'!$K$11:$K$1010, 0))/INDEX('Stock List'!$L$11:$L$1010, MATCH(L599, 'Stock List'!$K$11:$K$1010, 0)))*K599), 2), 0)</f>
        <v>0</v>
      </c>
      <c r="BF599" s="20"/>
      <c r="BG599" s="20">
        <f>IFERROR(ROUND(((INDEX('Stock List'!$M$11:$M$1010, MATCH(N599, 'Stock List'!$K$11:$K$1010, 0))/INDEX('Stock List'!$L$11:$L$1010, MATCH(N599, 'Stock List'!$K$11:$K$1010, 0)))*M599), 2), 0)</f>
        <v>0</v>
      </c>
      <c r="BH599" s="20"/>
      <c r="BI599" s="20">
        <f>IFERROR(ROUND(((INDEX('Stock List'!$M$11:$M$1010, MATCH(P599, 'Stock List'!$K$11:$K$1010, 0))/INDEX('Stock List'!$L$11:$L$1010, MATCH(P599, 'Stock List'!$K$11:$K$1010, 0)))*O599), 2), 0)</f>
        <v>0</v>
      </c>
      <c r="BJ599" s="20"/>
      <c r="BK599" s="20">
        <f>IFERROR(ROUND(((INDEX('Stock List'!$M$11:$M$1010, MATCH(R599, 'Stock List'!$K$11:$K$1010, 0))/INDEX('Stock List'!$L$11:$L$1010, MATCH(R599, 'Stock List'!$K$11:$K$1010, 0)))*Q599), 2), 0)</f>
        <v>0</v>
      </c>
      <c r="BL599" s="20"/>
      <c r="BM599" s="20">
        <f>IFERROR(ROUND(((INDEX('Stock List'!$M$11:$M$1010, MATCH(T599, 'Stock List'!$K$11:$K$1010, 0))/INDEX('Stock List'!$L$11:$L$1010, MATCH(T599, 'Stock List'!$K$11:$K$1010, 0)))*S599), 2), 0)</f>
        <v>0</v>
      </c>
      <c r="BN599" s="20"/>
      <c r="BO599" s="20">
        <f>IFERROR(ROUND(((INDEX('Stock List'!$M$11:$M$1010, MATCH(V599, 'Stock List'!$K$11:$K$1010, 0))/INDEX('Stock List'!$L$11:$L$1010, MATCH(V599, 'Stock List'!$K$11:$K$1010, 0)))*U599), 2), 0)</f>
        <v>0</v>
      </c>
      <c r="BP599" s="20"/>
      <c r="BQ599" s="20">
        <f>IFERROR(ROUND(((INDEX('Stock List'!$M$11:$M$1010, MATCH(X599, 'Stock List'!$K$11:$K$1010, 0))/INDEX('Stock List'!$L$11:$L$1010, MATCH(X599, 'Stock List'!$K$11:$K$1010, 0)))*W599), 2), 0)</f>
        <v>0</v>
      </c>
      <c r="BR599" s="20"/>
      <c r="BS599" s="20">
        <f>IFERROR(ROUND(((INDEX('Stock List'!$M$11:$M$1010, MATCH(Z599, 'Stock List'!$K$11:$K$1010, 0))/INDEX('Stock List'!$L$11:$L$1010, MATCH(Z599, 'Stock List'!$K$11:$K$1010, 0)))*Y599), 2), 0)</f>
        <v>0</v>
      </c>
      <c r="BT599" s="20"/>
      <c r="BU599" s="20">
        <f>IFERROR(ROUND(((INDEX('Stock List'!$M$11:$M$1010, MATCH(AB599, 'Stock List'!$K$11:$K$1010, 0))/INDEX('Stock List'!$L$11:$L$1010, MATCH(AB599, 'Stock List'!$K$11:$K$1010, 0)))*AA599), 2), 0)</f>
        <v>0</v>
      </c>
      <c r="BV599" s="20"/>
      <c r="BW599" s="20">
        <f>IFERROR(ROUND(((INDEX('Stock List'!$M$11:$M$1010, MATCH(AD599, 'Stock List'!$K$11:$K$1010, 0))/INDEX('Stock List'!$L$11:$L$1010, MATCH(AD599, 'Stock List'!$K$11:$K$1010, 0)))*AC599), 2), 0)</f>
        <v>0</v>
      </c>
      <c r="BX599" s="20"/>
      <c r="BY599" s="20">
        <f>IFERROR(ROUND(((INDEX('Stock List'!$M$11:$M$1010, MATCH(AF599, 'Stock List'!$K$11:$K$1010, 0))/INDEX('Stock List'!$L$11:$L$1010, MATCH(AF599, 'Stock List'!$K$11:$K$1010, 0)))*AE599), 2), 0)</f>
        <v>0</v>
      </c>
      <c r="BZ599" s="20"/>
      <c r="CA599" s="20">
        <f>IFERROR(ROUND(((INDEX('Stock List'!$M$11:$M$1010, MATCH(AH599, 'Stock List'!$K$11:$K$1010, 0))/INDEX('Stock List'!$L$11:$L$1010, MATCH(AH599, 'Stock List'!$K$11:$K$1010, 0)))*AG599), 2), 0)</f>
        <v>0</v>
      </c>
      <c r="CB599" s="20"/>
      <c r="CC599" s="20">
        <f>IFERROR(ROUND(((INDEX('Stock List'!$M$11:$M$1010, MATCH(AJ599, 'Stock List'!$K$11:$K$1010, 0))/INDEX('Stock List'!$L$11:$L$1010, MATCH(AJ599, 'Stock List'!$K$11:$K$1010, 0)))*AI599), 2), 0)</f>
        <v>0</v>
      </c>
      <c r="CD599" s="20"/>
      <c r="CE599" s="20">
        <f>IFERROR(ROUND(((INDEX('Stock List'!$M$11:$M$1010, MATCH(AL599, 'Stock List'!$K$11:$K$1010, 0))/INDEX('Stock List'!$L$11:$L$1010, MATCH(AL599, 'Stock List'!$K$11:$K$1010, 0)))*AK599), 2), 0)</f>
        <v>0</v>
      </c>
      <c r="CF599" s="20"/>
      <c r="CG599" s="20">
        <f>IFERROR(ROUND(((INDEX('Stock List'!$M$11:$M$1010, MATCH(AN599, 'Stock List'!$K$11:$K$1010, 0))/INDEX('Stock List'!$L$11:$L$1010, MATCH(AN599, 'Stock List'!$K$11:$K$1010, 0)))*AM599), 2), 0)</f>
        <v>0</v>
      </c>
      <c r="CH599" s="20"/>
      <c r="CI599" s="20">
        <f>IFERROR(ROUND(((INDEX('Stock List'!$M$11:$M$1010, MATCH(AP599, 'Stock List'!$K$11:$K$1010, 0))/INDEX('Stock List'!$L$11:$L$1010, MATCH(AP599, 'Stock List'!$K$11:$K$1010, 0)))*AO599), 2), 0)</f>
        <v>0</v>
      </c>
      <c r="CJ599" s="20"/>
      <c r="CK599" s="20">
        <f>IFERROR(ROUND(((INDEX('Stock List'!$M$11:$M$1010, MATCH(AR599, 'Stock List'!$K$11:$K$1010, 0))/INDEX('Stock List'!$L$11:$L$1010, MATCH(AR599, 'Stock List'!$K$11:$K$1010, 0)))*AQ599), 2), 0)</f>
        <v>0</v>
      </c>
      <c r="CL599" s="20"/>
      <c r="CM599" s="20">
        <f>IFERROR(ROUND(((INDEX('Stock List'!$M$11:$M$1010, MATCH(AT599, 'Stock List'!$K$11:$K$1010, 0))/INDEX('Stock List'!$L$11:$L$1010, MATCH(AT599, 'Stock List'!$K$11:$K$1010, 0)))*AS599), 2), 0)</f>
        <v>0</v>
      </c>
      <c r="CN599" s="20"/>
      <c r="CO599" s="20">
        <f>IFERROR(ROUND(((INDEX('Stock List'!$M$11:$M$1010, MATCH(AV599, 'Stock List'!$K$11:$K$1010, 0))/INDEX('Stock List'!$L$11:$L$1010, MATCH(AV599, 'Stock List'!$K$11:$K$1010, 0)))*AU599), 2), 0)</f>
        <v>0</v>
      </c>
      <c r="CP599" s="20"/>
      <c r="CQ599" s="20">
        <f>IFERROR(ROUND(((INDEX('Stock List'!$M$11:$M$1010, MATCH(AX599, 'Stock List'!$K$11:$K$1010, 0))/INDEX('Stock List'!$L$11:$L$1010, MATCH(AX599, 'Stock List'!$K$11:$K$1010, 0)))*AW599), 2), 0)</f>
        <v>0</v>
      </c>
      <c r="CR599" s="22"/>
      <c r="CT599" s="106" t="str">
        <f t="shared" si="502"/>
        <v/>
      </c>
      <c r="CU599" s="22" t="str">
        <f t="shared" si="503"/>
        <v/>
      </c>
      <c r="CX599" s="106" t="str">
        <f t="shared" si="504"/>
        <v/>
      </c>
      <c r="CY599" s="20" t="str">
        <f t="shared" si="505"/>
        <v/>
      </c>
      <c r="CZ599" s="22" t="str">
        <f t="shared" si="506"/>
        <v/>
      </c>
      <c r="DB599" s="76" t="str">
        <f>IF($H599="", "", COUNTIF($G$11:$G$1010, "&gt;"&amp;$G599)+1+COUNTIF($G$11:$G599, $G599)-1)</f>
        <v/>
      </c>
      <c r="DC599" s="76" t="str">
        <f>IF($H599="", "", COUNTIF($CZ$11:$CZ$1010, "&gt;"&amp;$CZ599)+1+COUNTIF($CZ$11:$CZ599, $CZ599)-1)</f>
        <v/>
      </c>
      <c r="DE599" s="147" t="str">
        <f t="shared" si="507"/>
        <v/>
      </c>
      <c r="DF599" s="148"/>
      <c r="DG599" s="19" t="str">
        <f t="shared" si="508"/>
        <v/>
      </c>
      <c r="DH599" s="153" t="str">
        <f t="shared" si="509"/>
        <v/>
      </c>
      <c r="DI599" s="19" t="str">
        <f t="shared" si="461"/>
        <v/>
      </c>
      <c r="DJ599" s="153" t="str">
        <f t="shared" si="462"/>
        <v/>
      </c>
      <c r="DK599" s="19" t="str">
        <f t="shared" si="463"/>
        <v/>
      </c>
      <c r="DL599" s="153" t="str">
        <f t="shared" si="464"/>
        <v/>
      </c>
      <c r="DM599" s="19" t="str">
        <f t="shared" si="465"/>
        <v/>
      </c>
      <c r="DN599" s="153" t="str">
        <f t="shared" si="466"/>
        <v/>
      </c>
      <c r="DO599" s="19" t="str">
        <f t="shared" si="467"/>
        <v/>
      </c>
      <c r="DP599" s="153" t="str">
        <f t="shared" si="468"/>
        <v/>
      </c>
      <c r="DQ599" s="19" t="str">
        <f t="shared" si="469"/>
        <v/>
      </c>
      <c r="DR599" s="153" t="str">
        <f t="shared" si="470"/>
        <v/>
      </c>
      <c r="DS599" s="19" t="str">
        <f t="shared" si="471"/>
        <v/>
      </c>
      <c r="DT599" s="153" t="str">
        <f t="shared" si="472"/>
        <v/>
      </c>
      <c r="DU599" s="19" t="str">
        <f t="shared" si="473"/>
        <v/>
      </c>
      <c r="DV599" s="153" t="str">
        <f t="shared" si="474"/>
        <v/>
      </c>
      <c r="DW599" s="19" t="str">
        <f t="shared" si="475"/>
        <v/>
      </c>
      <c r="DX599" s="153" t="str">
        <f t="shared" si="476"/>
        <v/>
      </c>
      <c r="DY599" s="19" t="str">
        <f t="shared" si="477"/>
        <v/>
      </c>
      <c r="DZ599" s="153" t="str">
        <f t="shared" si="478"/>
        <v/>
      </c>
      <c r="EA599" s="19" t="str">
        <f t="shared" si="479"/>
        <v/>
      </c>
      <c r="EB599" s="153" t="str">
        <f t="shared" si="480"/>
        <v/>
      </c>
      <c r="EC599" s="19" t="str">
        <f t="shared" si="481"/>
        <v/>
      </c>
      <c r="ED599" s="153" t="str">
        <f t="shared" si="482"/>
        <v/>
      </c>
      <c r="EE599" s="19" t="str">
        <f t="shared" si="483"/>
        <v/>
      </c>
      <c r="EF599" s="153" t="str">
        <f t="shared" si="484"/>
        <v/>
      </c>
      <c r="EG599" s="19" t="str">
        <f t="shared" si="485"/>
        <v/>
      </c>
      <c r="EH599" s="153" t="str">
        <f t="shared" si="486"/>
        <v/>
      </c>
      <c r="EI599" s="19" t="str">
        <f t="shared" si="487"/>
        <v/>
      </c>
      <c r="EJ599" s="153" t="str">
        <f t="shared" si="488"/>
        <v/>
      </c>
      <c r="EK599" s="19" t="str">
        <f t="shared" si="489"/>
        <v/>
      </c>
      <c r="EL599" s="153" t="str">
        <f t="shared" si="490"/>
        <v/>
      </c>
      <c r="EM599" s="19" t="str">
        <f t="shared" si="491"/>
        <v/>
      </c>
      <c r="EN599" s="153" t="str">
        <f t="shared" si="492"/>
        <v/>
      </c>
      <c r="EO599" s="19" t="str">
        <f t="shared" si="493"/>
        <v/>
      </c>
      <c r="EP599" s="153" t="str">
        <f t="shared" si="494"/>
        <v/>
      </c>
      <c r="EQ599" s="19" t="str">
        <f t="shared" si="495"/>
        <v/>
      </c>
      <c r="ER599" s="153" t="str">
        <f t="shared" si="496"/>
        <v/>
      </c>
      <c r="ES599" s="19" t="str">
        <f t="shared" si="497"/>
        <v/>
      </c>
      <c r="ET599" s="153" t="str">
        <f t="shared" si="498"/>
        <v/>
      </c>
    </row>
    <row r="600" spans="1:150" x14ac:dyDescent="0.25">
      <c r="A600" s="31"/>
      <c r="B600" s="91" t="str">
        <f t="shared" si="499"/>
        <v/>
      </c>
      <c r="C600" s="20" t="str">
        <f t="shared" si="459"/>
        <v/>
      </c>
      <c r="D600" s="97" t="str">
        <f t="shared" si="460"/>
        <v/>
      </c>
      <c r="E600" s="62" t="str">
        <f t="shared" si="500"/>
        <v/>
      </c>
      <c r="F600" s="31"/>
      <c r="G600" s="282"/>
      <c r="H600" s="283"/>
      <c r="I600" s="284"/>
      <c r="J600" s="285"/>
      <c r="K600" s="286"/>
      <c r="L600" s="287"/>
      <c r="M600" s="288"/>
      <c r="N600" s="287"/>
      <c r="O600" s="288"/>
      <c r="P600" s="287"/>
      <c r="Q600" s="288"/>
      <c r="R600" s="287"/>
      <c r="S600" s="288"/>
      <c r="T600" s="287"/>
      <c r="U600" s="288"/>
      <c r="V600" s="287"/>
      <c r="W600" s="288"/>
      <c r="X600" s="287"/>
      <c r="Y600" s="288"/>
      <c r="Z600" s="287"/>
      <c r="AA600" s="288"/>
      <c r="AB600" s="287"/>
      <c r="AC600" s="288"/>
      <c r="AD600" s="287"/>
      <c r="AE600" s="288"/>
      <c r="AF600" s="287"/>
      <c r="AG600" s="288"/>
      <c r="AH600" s="287"/>
      <c r="AI600" s="288"/>
      <c r="AJ600" s="287"/>
      <c r="AK600" s="288"/>
      <c r="AL600" s="287"/>
      <c r="AM600" s="288"/>
      <c r="AN600" s="287"/>
      <c r="AO600" s="288"/>
      <c r="AP600" s="287"/>
      <c r="AQ600" s="288"/>
      <c r="AR600" s="287"/>
      <c r="AS600" s="288"/>
      <c r="AT600" s="287"/>
      <c r="AU600" s="288"/>
      <c r="AV600" s="287"/>
      <c r="AW600" s="288"/>
      <c r="AX600" s="287"/>
      <c r="AY600" s="31"/>
      <c r="BA600" s="76" t="str">
        <f t="shared" si="501"/>
        <v/>
      </c>
      <c r="BC600" s="76" t="str">
        <f>IF('Stock List'!$K600="", "", 'Stock List'!$K600)</f>
        <v/>
      </c>
      <c r="BE600" s="106">
        <f>IFERROR(ROUND(((INDEX('Stock List'!$M$11:$M$1010, MATCH(L600, 'Stock List'!$K$11:$K$1010, 0))/INDEX('Stock List'!$L$11:$L$1010, MATCH(L600, 'Stock List'!$K$11:$K$1010, 0)))*K600), 2), 0)</f>
        <v>0</v>
      </c>
      <c r="BF600" s="20"/>
      <c r="BG600" s="20">
        <f>IFERROR(ROUND(((INDEX('Stock List'!$M$11:$M$1010, MATCH(N600, 'Stock List'!$K$11:$K$1010, 0))/INDEX('Stock List'!$L$11:$L$1010, MATCH(N600, 'Stock List'!$K$11:$K$1010, 0)))*M600), 2), 0)</f>
        <v>0</v>
      </c>
      <c r="BH600" s="20"/>
      <c r="BI600" s="20">
        <f>IFERROR(ROUND(((INDEX('Stock List'!$M$11:$M$1010, MATCH(P600, 'Stock List'!$K$11:$K$1010, 0))/INDEX('Stock List'!$L$11:$L$1010, MATCH(P600, 'Stock List'!$K$11:$K$1010, 0)))*O600), 2), 0)</f>
        <v>0</v>
      </c>
      <c r="BJ600" s="20"/>
      <c r="BK600" s="20">
        <f>IFERROR(ROUND(((INDEX('Stock List'!$M$11:$M$1010, MATCH(R600, 'Stock List'!$K$11:$K$1010, 0))/INDEX('Stock List'!$L$11:$L$1010, MATCH(R600, 'Stock List'!$K$11:$K$1010, 0)))*Q600), 2), 0)</f>
        <v>0</v>
      </c>
      <c r="BL600" s="20"/>
      <c r="BM600" s="20">
        <f>IFERROR(ROUND(((INDEX('Stock List'!$M$11:$M$1010, MATCH(T600, 'Stock List'!$K$11:$K$1010, 0))/INDEX('Stock List'!$L$11:$L$1010, MATCH(T600, 'Stock List'!$K$11:$K$1010, 0)))*S600), 2), 0)</f>
        <v>0</v>
      </c>
      <c r="BN600" s="20"/>
      <c r="BO600" s="20">
        <f>IFERROR(ROUND(((INDEX('Stock List'!$M$11:$M$1010, MATCH(V600, 'Stock List'!$K$11:$K$1010, 0))/INDEX('Stock List'!$L$11:$L$1010, MATCH(V600, 'Stock List'!$K$11:$K$1010, 0)))*U600), 2), 0)</f>
        <v>0</v>
      </c>
      <c r="BP600" s="20"/>
      <c r="BQ600" s="20">
        <f>IFERROR(ROUND(((INDEX('Stock List'!$M$11:$M$1010, MATCH(X600, 'Stock List'!$K$11:$K$1010, 0))/INDEX('Stock List'!$L$11:$L$1010, MATCH(X600, 'Stock List'!$K$11:$K$1010, 0)))*W600), 2), 0)</f>
        <v>0</v>
      </c>
      <c r="BR600" s="20"/>
      <c r="BS600" s="20">
        <f>IFERROR(ROUND(((INDEX('Stock List'!$M$11:$M$1010, MATCH(Z600, 'Stock List'!$K$11:$K$1010, 0))/INDEX('Stock List'!$L$11:$L$1010, MATCH(Z600, 'Stock List'!$K$11:$K$1010, 0)))*Y600), 2), 0)</f>
        <v>0</v>
      </c>
      <c r="BT600" s="20"/>
      <c r="BU600" s="20">
        <f>IFERROR(ROUND(((INDEX('Stock List'!$M$11:$M$1010, MATCH(AB600, 'Stock List'!$K$11:$K$1010, 0))/INDEX('Stock List'!$L$11:$L$1010, MATCH(AB600, 'Stock List'!$K$11:$K$1010, 0)))*AA600), 2), 0)</f>
        <v>0</v>
      </c>
      <c r="BV600" s="20"/>
      <c r="BW600" s="20">
        <f>IFERROR(ROUND(((INDEX('Stock List'!$M$11:$M$1010, MATCH(AD600, 'Stock List'!$K$11:$K$1010, 0))/INDEX('Stock List'!$L$11:$L$1010, MATCH(AD600, 'Stock List'!$K$11:$K$1010, 0)))*AC600), 2), 0)</f>
        <v>0</v>
      </c>
      <c r="BX600" s="20"/>
      <c r="BY600" s="20">
        <f>IFERROR(ROUND(((INDEX('Stock List'!$M$11:$M$1010, MATCH(AF600, 'Stock List'!$K$11:$K$1010, 0))/INDEX('Stock List'!$L$11:$L$1010, MATCH(AF600, 'Stock List'!$K$11:$K$1010, 0)))*AE600), 2), 0)</f>
        <v>0</v>
      </c>
      <c r="BZ600" s="20"/>
      <c r="CA600" s="20">
        <f>IFERROR(ROUND(((INDEX('Stock List'!$M$11:$M$1010, MATCH(AH600, 'Stock List'!$K$11:$K$1010, 0))/INDEX('Stock List'!$L$11:$L$1010, MATCH(AH600, 'Stock List'!$K$11:$K$1010, 0)))*AG600), 2), 0)</f>
        <v>0</v>
      </c>
      <c r="CB600" s="20"/>
      <c r="CC600" s="20">
        <f>IFERROR(ROUND(((INDEX('Stock List'!$M$11:$M$1010, MATCH(AJ600, 'Stock List'!$K$11:$K$1010, 0))/INDEX('Stock List'!$L$11:$L$1010, MATCH(AJ600, 'Stock List'!$K$11:$K$1010, 0)))*AI600), 2), 0)</f>
        <v>0</v>
      </c>
      <c r="CD600" s="20"/>
      <c r="CE600" s="20">
        <f>IFERROR(ROUND(((INDEX('Stock List'!$M$11:$M$1010, MATCH(AL600, 'Stock List'!$K$11:$K$1010, 0))/INDEX('Stock List'!$L$11:$L$1010, MATCH(AL600, 'Stock List'!$K$11:$K$1010, 0)))*AK600), 2), 0)</f>
        <v>0</v>
      </c>
      <c r="CF600" s="20"/>
      <c r="CG600" s="20">
        <f>IFERROR(ROUND(((INDEX('Stock List'!$M$11:$M$1010, MATCH(AN600, 'Stock List'!$K$11:$K$1010, 0))/INDEX('Stock List'!$L$11:$L$1010, MATCH(AN600, 'Stock List'!$K$11:$K$1010, 0)))*AM600), 2), 0)</f>
        <v>0</v>
      </c>
      <c r="CH600" s="20"/>
      <c r="CI600" s="20">
        <f>IFERROR(ROUND(((INDEX('Stock List'!$M$11:$M$1010, MATCH(AP600, 'Stock List'!$K$11:$K$1010, 0))/INDEX('Stock List'!$L$11:$L$1010, MATCH(AP600, 'Stock List'!$K$11:$K$1010, 0)))*AO600), 2), 0)</f>
        <v>0</v>
      </c>
      <c r="CJ600" s="20"/>
      <c r="CK600" s="20">
        <f>IFERROR(ROUND(((INDEX('Stock List'!$M$11:$M$1010, MATCH(AR600, 'Stock List'!$K$11:$K$1010, 0))/INDEX('Stock List'!$L$11:$L$1010, MATCH(AR600, 'Stock List'!$K$11:$K$1010, 0)))*AQ600), 2), 0)</f>
        <v>0</v>
      </c>
      <c r="CL600" s="20"/>
      <c r="CM600" s="20">
        <f>IFERROR(ROUND(((INDEX('Stock List'!$M$11:$M$1010, MATCH(AT600, 'Stock List'!$K$11:$K$1010, 0))/INDEX('Stock List'!$L$11:$L$1010, MATCH(AT600, 'Stock List'!$K$11:$K$1010, 0)))*AS600), 2), 0)</f>
        <v>0</v>
      </c>
      <c r="CN600" s="20"/>
      <c r="CO600" s="20">
        <f>IFERROR(ROUND(((INDEX('Stock List'!$M$11:$M$1010, MATCH(AV600, 'Stock List'!$K$11:$K$1010, 0))/INDEX('Stock List'!$L$11:$L$1010, MATCH(AV600, 'Stock List'!$K$11:$K$1010, 0)))*AU600), 2), 0)</f>
        <v>0</v>
      </c>
      <c r="CP600" s="20"/>
      <c r="CQ600" s="20">
        <f>IFERROR(ROUND(((INDEX('Stock List'!$M$11:$M$1010, MATCH(AX600, 'Stock List'!$K$11:$K$1010, 0))/INDEX('Stock List'!$L$11:$L$1010, MATCH(AX600, 'Stock List'!$K$11:$K$1010, 0)))*AW600), 2), 0)</f>
        <v>0</v>
      </c>
      <c r="CR600" s="22"/>
      <c r="CT600" s="106" t="str">
        <f t="shared" si="502"/>
        <v/>
      </c>
      <c r="CU600" s="22" t="str">
        <f t="shared" si="503"/>
        <v/>
      </c>
      <c r="CX600" s="106" t="str">
        <f t="shared" si="504"/>
        <v/>
      </c>
      <c r="CY600" s="20" t="str">
        <f t="shared" si="505"/>
        <v/>
      </c>
      <c r="CZ600" s="22" t="str">
        <f t="shared" si="506"/>
        <v/>
      </c>
      <c r="DB600" s="76" t="str">
        <f>IF($H600="", "", COUNTIF($G$11:$G$1010, "&gt;"&amp;$G600)+1+COUNTIF($G$11:$G600, $G600)-1)</f>
        <v/>
      </c>
      <c r="DC600" s="76" t="str">
        <f>IF($H600="", "", COUNTIF($CZ$11:$CZ$1010, "&gt;"&amp;$CZ600)+1+COUNTIF($CZ$11:$CZ600, $CZ600)-1)</f>
        <v/>
      </c>
      <c r="DE600" s="147" t="str">
        <f t="shared" si="507"/>
        <v/>
      </c>
      <c r="DF600" s="148"/>
      <c r="DG600" s="19" t="str">
        <f t="shared" si="508"/>
        <v/>
      </c>
      <c r="DH600" s="153" t="str">
        <f t="shared" si="509"/>
        <v/>
      </c>
      <c r="DI600" s="19" t="str">
        <f t="shared" si="461"/>
        <v/>
      </c>
      <c r="DJ600" s="153" t="str">
        <f t="shared" si="462"/>
        <v/>
      </c>
      <c r="DK600" s="19" t="str">
        <f t="shared" si="463"/>
        <v/>
      </c>
      <c r="DL600" s="153" t="str">
        <f t="shared" si="464"/>
        <v/>
      </c>
      <c r="DM600" s="19" t="str">
        <f t="shared" si="465"/>
        <v/>
      </c>
      <c r="DN600" s="153" t="str">
        <f t="shared" si="466"/>
        <v/>
      </c>
      <c r="DO600" s="19" t="str">
        <f t="shared" si="467"/>
        <v/>
      </c>
      <c r="DP600" s="153" t="str">
        <f t="shared" si="468"/>
        <v/>
      </c>
      <c r="DQ600" s="19" t="str">
        <f t="shared" si="469"/>
        <v/>
      </c>
      <c r="DR600" s="153" t="str">
        <f t="shared" si="470"/>
        <v/>
      </c>
      <c r="DS600" s="19" t="str">
        <f t="shared" si="471"/>
        <v/>
      </c>
      <c r="DT600" s="153" t="str">
        <f t="shared" si="472"/>
        <v/>
      </c>
      <c r="DU600" s="19" t="str">
        <f t="shared" si="473"/>
        <v/>
      </c>
      <c r="DV600" s="153" t="str">
        <f t="shared" si="474"/>
        <v/>
      </c>
      <c r="DW600" s="19" t="str">
        <f t="shared" si="475"/>
        <v/>
      </c>
      <c r="DX600" s="153" t="str">
        <f t="shared" si="476"/>
        <v/>
      </c>
      <c r="DY600" s="19" t="str">
        <f t="shared" si="477"/>
        <v/>
      </c>
      <c r="DZ600" s="153" t="str">
        <f t="shared" si="478"/>
        <v/>
      </c>
      <c r="EA600" s="19" t="str">
        <f t="shared" si="479"/>
        <v/>
      </c>
      <c r="EB600" s="153" t="str">
        <f t="shared" si="480"/>
        <v/>
      </c>
      <c r="EC600" s="19" t="str">
        <f t="shared" si="481"/>
        <v/>
      </c>
      <c r="ED600" s="153" t="str">
        <f t="shared" si="482"/>
        <v/>
      </c>
      <c r="EE600" s="19" t="str">
        <f t="shared" si="483"/>
        <v/>
      </c>
      <c r="EF600" s="153" t="str">
        <f t="shared" si="484"/>
        <v/>
      </c>
      <c r="EG600" s="19" t="str">
        <f t="shared" si="485"/>
        <v/>
      </c>
      <c r="EH600" s="153" t="str">
        <f t="shared" si="486"/>
        <v/>
      </c>
      <c r="EI600" s="19" t="str">
        <f t="shared" si="487"/>
        <v/>
      </c>
      <c r="EJ600" s="153" t="str">
        <f t="shared" si="488"/>
        <v/>
      </c>
      <c r="EK600" s="19" t="str">
        <f t="shared" si="489"/>
        <v/>
      </c>
      <c r="EL600" s="153" t="str">
        <f t="shared" si="490"/>
        <v/>
      </c>
      <c r="EM600" s="19" t="str">
        <f t="shared" si="491"/>
        <v/>
      </c>
      <c r="EN600" s="153" t="str">
        <f t="shared" si="492"/>
        <v/>
      </c>
      <c r="EO600" s="19" t="str">
        <f t="shared" si="493"/>
        <v/>
      </c>
      <c r="EP600" s="153" t="str">
        <f t="shared" si="494"/>
        <v/>
      </c>
      <c r="EQ600" s="19" t="str">
        <f t="shared" si="495"/>
        <v/>
      </c>
      <c r="ER600" s="153" t="str">
        <f t="shared" si="496"/>
        <v/>
      </c>
      <c r="ES600" s="19" t="str">
        <f t="shared" si="497"/>
        <v/>
      </c>
      <c r="ET600" s="153" t="str">
        <f t="shared" si="498"/>
        <v/>
      </c>
    </row>
    <row r="601" spans="1:150" x14ac:dyDescent="0.25">
      <c r="A601" s="31"/>
      <c r="B601" s="91" t="str">
        <f t="shared" si="499"/>
        <v/>
      </c>
      <c r="C601" s="20" t="str">
        <f t="shared" si="459"/>
        <v/>
      </c>
      <c r="D601" s="97" t="str">
        <f t="shared" si="460"/>
        <v/>
      </c>
      <c r="E601" s="62" t="str">
        <f t="shared" si="500"/>
        <v/>
      </c>
      <c r="F601" s="31"/>
      <c r="G601" s="282"/>
      <c r="H601" s="283"/>
      <c r="I601" s="284"/>
      <c r="J601" s="285"/>
      <c r="K601" s="286"/>
      <c r="L601" s="287"/>
      <c r="M601" s="288"/>
      <c r="N601" s="287"/>
      <c r="O601" s="288"/>
      <c r="P601" s="287"/>
      <c r="Q601" s="288"/>
      <c r="R601" s="287"/>
      <c r="S601" s="288"/>
      <c r="T601" s="287"/>
      <c r="U601" s="288"/>
      <c r="V601" s="287"/>
      <c r="W601" s="288"/>
      <c r="X601" s="287"/>
      <c r="Y601" s="288"/>
      <c r="Z601" s="287"/>
      <c r="AA601" s="288"/>
      <c r="AB601" s="287"/>
      <c r="AC601" s="288"/>
      <c r="AD601" s="287"/>
      <c r="AE601" s="288"/>
      <c r="AF601" s="287"/>
      <c r="AG601" s="288"/>
      <c r="AH601" s="287"/>
      <c r="AI601" s="288"/>
      <c r="AJ601" s="287"/>
      <c r="AK601" s="288"/>
      <c r="AL601" s="287"/>
      <c r="AM601" s="288"/>
      <c r="AN601" s="287"/>
      <c r="AO601" s="288"/>
      <c r="AP601" s="287"/>
      <c r="AQ601" s="288"/>
      <c r="AR601" s="287"/>
      <c r="AS601" s="288"/>
      <c r="AT601" s="287"/>
      <c r="AU601" s="288"/>
      <c r="AV601" s="287"/>
      <c r="AW601" s="288"/>
      <c r="AX601" s="287"/>
      <c r="AY601" s="31"/>
      <c r="BA601" s="76" t="str">
        <f t="shared" si="501"/>
        <v/>
      </c>
      <c r="BC601" s="76" t="str">
        <f>IF('Stock List'!$K601="", "", 'Stock List'!$K601)</f>
        <v/>
      </c>
      <c r="BE601" s="106">
        <f>IFERROR(ROUND(((INDEX('Stock List'!$M$11:$M$1010, MATCH(L601, 'Stock List'!$K$11:$K$1010, 0))/INDEX('Stock List'!$L$11:$L$1010, MATCH(L601, 'Stock List'!$K$11:$K$1010, 0)))*K601), 2), 0)</f>
        <v>0</v>
      </c>
      <c r="BF601" s="20"/>
      <c r="BG601" s="20">
        <f>IFERROR(ROUND(((INDEX('Stock List'!$M$11:$M$1010, MATCH(N601, 'Stock List'!$K$11:$K$1010, 0))/INDEX('Stock List'!$L$11:$L$1010, MATCH(N601, 'Stock List'!$K$11:$K$1010, 0)))*M601), 2), 0)</f>
        <v>0</v>
      </c>
      <c r="BH601" s="20"/>
      <c r="BI601" s="20">
        <f>IFERROR(ROUND(((INDEX('Stock List'!$M$11:$M$1010, MATCH(P601, 'Stock List'!$K$11:$K$1010, 0))/INDEX('Stock List'!$L$11:$L$1010, MATCH(P601, 'Stock List'!$K$11:$K$1010, 0)))*O601), 2), 0)</f>
        <v>0</v>
      </c>
      <c r="BJ601" s="20"/>
      <c r="BK601" s="20">
        <f>IFERROR(ROUND(((INDEX('Stock List'!$M$11:$M$1010, MATCH(R601, 'Stock List'!$K$11:$K$1010, 0))/INDEX('Stock List'!$L$11:$L$1010, MATCH(R601, 'Stock List'!$K$11:$K$1010, 0)))*Q601), 2), 0)</f>
        <v>0</v>
      </c>
      <c r="BL601" s="20"/>
      <c r="BM601" s="20">
        <f>IFERROR(ROUND(((INDEX('Stock List'!$M$11:$M$1010, MATCH(T601, 'Stock List'!$K$11:$K$1010, 0))/INDEX('Stock List'!$L$11:$L$1010, MATCH(T601, 'Stock List'!$K$11:$K$1010, 0)))*S601), 2), 0)</f>
        <v>0</v>
      </c>
      <c r="BN601" s="20"/>
      <c r="BO601" s="20">
        <f>IFERROR(ROUND(((INDEX('Stock List'!$M$11:$M$1010, MATCH(V601, 'Stock List'!$K$11:$K$1010, 0))/INDEX('Stock List'!$L$11:$L$1010, MATCH(V601, 'Stock List'!$K$11:$K$1010, 0)))*U601), 2), 0)</f>
        <v>0</v>
      </c>
      <c r="BP601" s="20"/>
      <c r="BQ601" s="20">
        <f>IFERROR(ROUND(((INDEX('Stock List'!$M$11:$M$1010, MATCH(X601, 'Stock List'!$K$11:$K$1010, 0))/INDEX('Stock List'!$L$11:$L$1010, MATCH(X601, 'Stock List'!$K$11:$K$1010, 0)))*W601), 2), 0)</f>
        <v>0</v>
      </c>
      <c r="BR601" s="20"/>
      <c r="BS601" s="20">
        <f>IFERROR(ROUND(((INDEX('Stock List'!$M$11:$M$1010, MATCH(Z601, 'Stock List'!$K$11:$K$1010, 0))/INDEX('Stock List'!$L$11:$L$1010, MATCH(Z601, 'Stock List'!$K$11:$K$1010, 0)))*Y601), 2), 0)</f>
        <v>0</v>
      </c>
      <c r="BT601" s="20"/>
      <c r="BU601" s="20">
        <f>IFERROR(ROUND(((INDEX('Stock List'!$M$11:$M$1010, MATCH(AB601, 'Stock List'!$K$11:$K$1010, 0))/INDEX('Stock List'!$L$11:$L$1010, MATCH(AB601, 'Stock List'!$K$11:$K$1010, 0)))*AA601), 2), 0)</f>
        <v>0</v>
      </c>
      <c r="BV601" s="20"/>
      <c r="BW601" s="20">
        <f>IFERROR(ROUND(((INDEX('Stock List'!$M$11:$M$1010, MATCH(AD601, 'Stock List'!$K$11:$K$1010, 0))/INDEX('Stock List'!$L$11:$L$1010, MATCH(AD601, 'Stock List'!$K$11:$K$1010, 0)))*AC601), 2), 0)</f>
        <v>0</v>
      </c>
      <c r="BX601" s="20"/>
      <c r="BY601" s="20">
        <f>IFERROR(ROUND(((INDEX('Stock List'!$M$11:$M$1010, MATCH(AF601, 'Stock List'!$K$11:$K$1010, 0))/INDEX('Stock List'!$L$11:$L$1010, MATCH(AF601, 'Stock List'!$K$11:$K$1010, 0)))*AE601), 2), 0)</f>
        <v>0</v>
      </c>
      <c r="BZ601" s="20"/>
      <c r="CA601" s="20">
        <f>IFERROR(ROUND(((INDEX('Stock List'!$M$11:$M$1010, MATCH(AH601, 'Stock List'!$K$11:$K$1010, 0))/INDEX('Stock List'!$L$11:$L$1010, MATCH(AH601, 'Stock List'!$K$11:$K$1010, 0)))*AG601), 2), 0)</f>
        <v>0</v>
      </c>
      <c r="CB601" s="20"/>
      <c r="CC601" s="20">
        <f>IFERROR(ROUND(((INDEX('Stock List'!$M$11:$M$1010, MATCH(AJ601, 'Stock List'!$K$11:$K$1010, 0))/INDEX('Stock List'!$L$11:$L$1010, MATCH(AJ601, 'Stock List'!$K$11:$K$1010, 0)))*AI601), 2), 0)</f>
        <v>0</v>
      </c>
      <c r="CD601" s="20"/>
      <c r="CE601" s="20">
        <f>IFERROR(ROUND(((INDEX('Stock List'!$M$11:$M$1010, MATCH(AL601, 'Stock List'!$K$11:$K$1010, 0))/INDEX('Stock List'!$L$11:$L$1010, MATCH(AL601, 'Stock List'!$K$11:$K$1010, 0)))*AK601), 2), 0)</f>
        <v>0</v>
      </c>
      <c r="CF601" s="20"/>
      <c r="CG601" s="20">
        <f>IFERROR(ROUND(((INDEX('Stock List'!$M$11:$M$1010, MATCH(AN601, 'Stock List'!$K$11:$K$1010, 0))/INDEX('Stock List'!$L$11:$L$1010, MATCH(AN601, 'Stock List'!$K$11:$K$1010, 0)))*AM601), 2), 0)</f>
        <v>0</v>
      </c>
      <c r="CH601" s="20"/>
      <c r="CI601" s="20">
        <f>IFERROR(ROUND(((INDEX('Stock List'!$M$11:$M$1010, MATCH(AP601, 'Stock List'!$K$11:$K$1010, 0))/INDEX('Stock List'!$L$11:$L$1010, MATCH(AP601, 'Stock List'!$K$11:$K$1010, 0)))*AO601), 2), 0)</f>
        <v>0</v>
      </c>
      <c r="CJ601" s="20"/>
      <c r="CK601" s="20">
        <f>IFERROR(ROUND(((INDEX('Stock List'!$M$11:$M$1010, MATCH(AR601, 'Stock List'!$K$11:$K$1010, 0))/INDEX('Stock List'!$L$11:$L$1010, MATCH(AR601, 'Stock List'!$K$11:$K$1010, 0)))*AQ601), 2), 0)</f>
        <v>0</v>
      </c>
      <c r="CL601" s="20"/>
      <c r="CM601" s="20">
        <f>IFERROR(ROUND(((INDEX('Stock List'!$M$11:$M$1010, MATCH(AT601, 'Stock List'!$K$11:$K$1010, 0))/INDEX('Stock List'!$L$11:$L$1010, MATCH(AT601, 'Stock List'!$K$11:$K$1010, 0)))*AS601), 2), 0)</f>
        <v>0</v>
      </c>
      <c r="CN601" s="20"/>
      <c r="CO601" s="20">
        <f>IFERROR(ROUND(((INDEX('Stock List'!$M$11:$M$1010, MATCH(AV601, 'Stock List'!$K$11:$K$1010, 0))/INDEX('Stock List'!$L$11:$L$1010, MATCH(AV601, 'Stock List'!$K$11:$K$1010, 0)))*AU601), 2), 0)</f>
        <v>0</v>
      </c>
      <c r="CP601" s="20"/>
      <c r="CQ601" s="20">
        <f>IFERROR(ROUND(((INDEX('Stock List'!$M$11:$M$1010, MATCH(AX601, 'Stock List'!$K$11:$K$1010, 0))/INDEX('Stock List'!$L$11:$L$1010, MATCH(AX601, 'Stock List'!$K$11:$K$1010, 0)))*AW601), 2), 0)</f>
        <v>0</v>
      </c>
      <c r="CR601" s="22"/>
      <c r="CT601" s="106" t="str">
        <f t="shared" si="502"/>
        <v/>
      </c>
      <c r="CU601" s="22" t="str">
        <f t="shared" si="503"/>
        <v/>
      </c>
      <c r="CX601" s="106" t="str">
        <f t="shared" si="504"/>
        <v/>
      </c>
      <c r="CY601" s="20" t="str">
        <f t="shared" si="505"/>
        <v/>
      </c>
      <c r="CZ601" s="22" t="str">
        <f t="shared" si="506"/>
        <v/>
      </c>
      <c r="DB601" s="76" t="str">
        <f>IF($H601="", "", COUNTIF($G$11:$G$1010, "&gt;"&amp;$G601)+1+COUNTIF($G$11:$G601, $G601)-1)</f>
        <v/>
      </c>
      <c r="DC601" s="76" t="str">
        <f>IF($H601="", "", COUNTIF($CZ$11:$CZ$1010, "&gt;"&amp;$CZ601)+1+COUNTIF($CZ$11:$CZ601, $CZ601)-1)</f>
        <v/>
      </c>
      <c r="DE601" s="147" t="str">
        <f t="shared" si="507"/>
        <v/>
      </c>
      <c r="DF601" s="148"/>
      <c r="DG601" s="19" t="str">
        <f t="shared" si="508"/>
        <v/>
      </c>
      <c r="DH601" s="153" t="str">
        <f t="shared" si="509"/>
        <v/>
      </c>
      <c r="DI601" s="19" t="str">
        <f t="shared" si="461"/>
        <v/>
      </c>
      <c r="DJ601" s="153" t="str">
        <f t="shared" si="462"/>
        <v/>
      </c>
      <c r="DK601" s="19" t="str">
        <f t="shared" si="463"/>
        <v/>
      </c>
      <c r="DL601" s="153" t="str">
        <f t="shared" si="464"/>
        <v/>
      </c>
      <c r="DM601" s="19" t="str">
        <f t="shared" si="465"/>
        <v/>
      </c>
      <c r="DN601" s="153" t="str">
        <f t="shared" si="466"/>
        <v/>
      </c>
      <c r="DO601" s="19" t="str">
        <f t="shared" si="467"/>
        <v/>
      </c>
      <c r="DP601" s="153" t="str">
        <f t="shared" si="468"/>
        <v/>
      </c>
      <c r="DQ601" s="19" t="str">
        <f t="shared" si="469"/>
        <v/>
      </c>
      <c r="DR601" s="153" t="str">
        <f t="shared" si="470"/>
        <v/>
      </c>
      <c r="DS601" s="19" t="str">
        <f t="shared" si="471"/>
        <v/>
      </c>
      <c r="DT601" s="153" t="str">
        <f t="shared" si="472"/>
        <v/>
      </c>
      <c r="DU601" s="19" t="str">
        <f t="shared" si="473"/>
        <v/>
      </c>
      <c r="DV601" s="153" t="str">
        <f t="shared" si="474"/>
        <v/>
      </c>
      <c r="DW601" s="19" t="str">
        <f t="shared" si="475"/>
        <v/>
      </c>
      <c r="DX601" s="153" t="str">
        <f t="shared" si="476"/>
        <v/>
      </c>
      <c r="DY601" s="19" t="str">
        <f t="shared" si="477"/>
        <v/>
      </c>
      <c r="DZ601" s="153" t="str">
        <f t="shared" si="478"/>
        <v/>
      </c>
      <c r="EA601" s="19" t="str">
        <f t="shared" si="479"/>
        <v/>
      </c>
      <c r="EB601" s="153" t="str">
        <f t="shared" si="480"/>
        <v/>
      </c>
      <c r="EC601" s="19" t="str">
        <f t="shared" si="481"/>
        <v/>
      </c>
      <c r="ED601" s="153" t="str">
        <f t="shared" si="482"/>
        <v/>
      </c>
      <c r="EE601" s="19" t="str">
        <f t="shared" si="483"/>
        <v/>
      </c>
      <c r="EF601" s="153" t="str">
        <f t="shared" si="484"/>
        <v/>
      </c>
      <c r="EG601" s="19" t="str">
        <f t="shared" si="485"/>
        <v/>
      </c>
      <c r="EH601" s="153" t="str">
        <f t="shared" si="486"/>
        <v/>
      </c>
      <c r="EI601" s="19" t="str">
        <f t="shared" si="487"/>
        <v/>
      </c>
      <c r="EJ601" s="153" t="str">
        <f t="shared" si="488"/>
        <v/>
      </c>
      <c r="EK601" s="19" t="str">
        <f t="shared" si="489"/>
        <v/>
      </c>
      <c r="EL601" s="153" t="str">
        <f t="shared" si="490"/>
        <v/>
      </c>
      <c r="EM601" s="19" t="str">
        <f t="shared" si="491"/>
        <v/>
      </c>
      <c r="EN601" s="153" t="str">
        <f t="shared" si="492"/>
        <v/>
      </c>
      <c r="EO601" s="19" t="str">
        <f t="shared" si="493"/>
        <v/>
      </c>
      <c r="EP601" s="153" t="str">
        <f t="shared" si="494"/>
        <v/>
      </c>
      <c r="EQ601" s="19" t="str">
        <f t="shared" si="495"/>
        <v/>
      </c>
      <c r="ER601" s="153" t="str">
        <f t="shared" si="496"/>
        <v/>
      </c>
      <c r="ES601" s="19" t="str">
        <f t="shared" si="497"/>
        <v/>
      </c>
      <c r="ET601" s="153" t="str">
        <f t="shared" si="498"/>
        <v/>
      </c>
    </row>
    <row r="602" spans="1:150" x14ac:dyDescent="0.25">
      <c r="A602" s="31"/>
      <c r="B602" s="91" t="str">
        <f t="shared" si="499"/>
        <v/>
      </c>
      <c r="C602" s="20" t="str">
        <f t="shared" si="459"/>
        <v/>
      </c>
      <c r="D602" s="97" t="str">
        <f t="shared" si="460"/>
        <v/>
      </c>
      <c r="E602" s="62" t="str">
        <f t="shared" si="500"/>
        <v/>
      </c>
      <c r="F602" s="31"/>
      <c r="G602" s="282"/>
      <c r="H602" s="283"/>
      <c r="I602" s="284"/>
      <c r="J602" s="285"/>
      <c r="K602" s="286"/>
      <c r="L602" s="287"/>
      <c r="M602" s="288"/>
      <c r="N602" s="287"/>
      <c r="O602" s="288"/>
      <c r="P602" s="287"/>
      <c r="Q602" s="288"/>
      <c r="R602" s="287"/>
      <c r="S602" s="288"/>
      <c r="T602" s="287"/>
      <c r="U602" s="288"/>
      <c r="V602" s="287"/>
      <c r="W602" s="288"/>
      <c r="X602" s="287"/>
      <c r="Y602" s="288"/>
      <c r="Z602" s="287"/>
      <c r="AA602" s="288"/>
      <c r="AB602" s="287"/>
      <c r="AC602" s="288"/>
      <c r="AD602" s="287"/>
      <c r="AE602" s="288"/>
      <c r="AF602" s="287"/>
      <c r="AG602" s="288"/>
      <c r="AH602" s="287"/>
      <c r="AI602" s="288"/>
      <c r="AJ602" s="287"/>
      <c r="AK602" s="288"/>
      <c r="AL602" s="287"/>
      <c r="AM602" s="288"/>
      <c r="AN602" s="287"/>
      <c r="AO602" s="288"/>
      <c r="AP602" s="287"/>
      <c r="AQ602" s="288"/>
      <c r="AR602" s="287"/>
      <c r="AS602" s="288"/>
      <c r="AT602" s="287"/>
      <c r="AU602" s="288"/>
      <c r="AV602" s="287"/>
      <c r="AW602" s="288"/>
      <c r="AX602" s="287"/>
      <c r="AY602" s="31"/>
      <c r="BA602" s="76" t="str">
        <f t="shared" si="501"/>
        <v/>
      </c>
      <c r="BC602" s="76" t="str">
        <f>IF('Stock List'!$K602="", "", 'Stock List'!$K602)</f>
        <v/>
      </c>
      <c r="BE602" s="106">
        <f>IFERROR(ROUND(((INDEX('Stock List'!$M$11:$M$1010, MATCH(L602, 'Stock List'!$K$11:$K$1010, 0))/INDEX('Stock List'!$L$11:$L$1010, MATCH(L602, 'Stock List'!$K$11:$K$1010, 0)))*K602), 2), 0)</f>
        <v>0</v>
      </c>
      <c r="BF602" s="20"/>
      <c r="BG602" s="20">
        <f>IFERROR(ROUND(((INDEX('Stock List'!$M$11:$M$1010, MATCH(N602, 'Stock List'!$K$11:$K$1010, 0))/INDEX('Stock List'!$L$11:$L$1010, MATCH(N602, 'Stock List'!$K$11:$K$1010, 0)))*M602), 2), 0)</f>
        <v>0</v>
      </c>
      <c r="BH602" s="20"/>
      <c r="BI602" s="20">
        <f>IFERROR(ROUND(((INDEX('Stock List'!$M$11:$M$1010, MATCH(P602, 'Stock List'!$K$11:$K$1010, 0))/INDEX('Stock List'!$L$11:$L$1010, MATCH(P602, 'Stock List'!$K$11:$K$1010, 0)))*O602), 2), 0)</f>
        <v>0</v>
      </c>
      <c r="BJ602" s="20"/>
      <c r="BK602" s="20">
        <f>IFERROR(ROUND(((INDEX('Stock List'!$M$11:$M$1010, MATCH(R602, 'Stock List'!$K$11:$K$1010, 0))/INDEX('Stock List'!$L$11:$L$1010, MATCH(R602, 'Stock List'!$K$11:$K$1010, 0)))*Q602), 2), 0)</f>
        <v>0</v>
      </c>
      <c r="BL602" s="20"/>
      <c r="BM602" s="20">
        <f>IFERROR(ROUND(((INDEX('Stock List'!$M$11:$M$1010, MATCH(T602, 'Stock List'!$K$11:$K$1010, 0))/INDEX('Stock List'!$L$11:$L$1010, MATCH(T602, 'Stock List'!$K$11:$K$1010, 0)))*S602), 2), 0)</f>
        <v>0</v>
      </c>
      <c r="BN602" s="20"/>
      <c r="BO602" s="20">
        <f>IFERROR(ROUND(((INDEX('Stock List'!$M$11:$M$1010, MATCH(V602, 'Stock List'!$K$11:$K$1010, 0))/INDEX('Stock List'!$L$11:$L$1010, MATCH(V602, 'Stock List'!$K$11:$K$1010, 0)))*U602), 2), 0)</f>
        <v>0</v>
      </c>
      <c r="BP602" s="20"/>
      <c r="BQ602" s="20">
        <f>IFERROR(ROUND(((INDEX('Stock List'!$M$11:$M$1010, MATCH(X602, 'Stock List'!$K$11:$K$1010, 0))/INDEX('Stock List'!$L$11:$L$1010, MATCH(X602, 'Stock List'!$K$11:$K$1010, 0)))*W602), 2), 0)</f>
        <v>0</v>
      </c>
      <c r="BR602" s="20"/>
      <c r="BS602" s="20">
        <f>IFERROR(ROUND(((INDEX('Stock List'!$M$11:$M$1010, MATCH(Z602, 'Stock List'!$K$11:$K$1010, 0))/INDEX('Stock List'!$L$11:$L$1010, MATCH(Z602, 'Stock List'!$K$11:$K$1010, 0)))*Y602), 2), 0)</f>
        <v>0</v>
      </c>
      <c r="BT602" s="20"/>
      <c r="BU602" s="20">
        <f>IFERROR(ROUND(((INDEX('Stock List'!$M$11:$M$1010, MATCH(AB602, 'Stock List'!$K$11:$K$1010, 0))/INDEX('Stock List'!$L$11:$L$1010, MATCH(AB602, 'Stock List'!$K$11:$K$1010, 0)))*AA602), 2), 0)</f>
        <v>0</v>
      </c>
      <c r="BV602" s="20"/>
      <c r="BW602" s="20">
        <f>IFERROR(ROUND(((INDEX('Stock List'!$M$11:$M$1010, MATCH(AD602, 'Stock List'!$K$11:$K$1010, 0))/INDEX('Stock List'!$L$11:$L$1010, MATCH(AD602, 'Stock List'!$K$11:$K$1010, 0)))*AC602), 2), 0)</f>
        <v>0</v>
      </c>
      <c r="BX602" s="20"/>
      <c r="BY602" s="20">
        <f>IFERROR(ROUND(((INDEX('Stock List'!$M$11:$M$1010, MATCH(AF602, 'Stock List'!$K$11:$K$1010, 0))/INDEX('Stock List'!$L$11:$L$1010, MATCH(AF602, 'Stock List'!$K$11:$K$1010, 0)))*AE602), 2), 0)</f>
        <v>0</v>
      </c>
      <c r="BZ602" s="20"/>
      <c r="CA602" s="20">
        <f>IFERROR(ROUND(((INDEX('Stock List'!$M$11:$M$1010, MATCH(AH602, 'Stock List'!$K$11:$K$1010, 0))/INDEX('Stock List'!$L$11:$L$1010, MATCH(AH602, 'Stock List'!$K$11:$K$1010, 0)))*AG602), 2), 0)</f>
        <v>0</v>
      </c>
      <c r="CB602" s="20"/>
      <c r="CC602" s="20">
        <f>IFERROR(ROUND(((INDEX('Stock List'!$M$11:$M$1010, MATCH(AJ602, 'Stock List'!$K$11:$K$1010, 0))/INDEX('Stock List'!$L$11:$L$1010, MATCH(AJ602, 'Stock List'!$K$11:$K$1010, 0)))*AI602), 2), 0)</f>
        <v>0</v>
      </c>
      <c r="CD602" s="20"/>
      <c r="CE602" s="20">
        <f>IFERROR(ROUND(((INDEX('Stock List'!$M$11:$M$1010, MATCH(AL602, 'Stock List'!$K$11:$K$1010, 0))/INDEX('Stock List'!$L$11:$L$1010, MATCH(AL602, 'Stock List'!$K$11:$K$1010, 0)))*AK602), 2), 0)</f>
        <v>0</v>
      </c>
      <c r="CF602" s="20"/>
      <c r="CG602" s="20">
        <f>IFERROR(ROUND(((INDEX('Stock List'!$M$11:$M$1010, MATCH(AN602, 'Stock List'!$K$11:$K$1010, 0))/INDEX('Stock List'!$L$11:$L$1010, MATCH(AN602, 'Stock List'!$K$11:$K$1010, 0)))*AM602), 2), 0)</f>
        <v>0</v>
      </c>
      <c r="CH602" s="20"/>
      <c r="CI602" s="20">
        <f>IFERROR(ROUND(((INDEX('Stock List'!$M$11:$M$1010, MATCH(AP602, 'Stock List'!$K$11:$K$1010, 0))/INDEX('Stock List'!$L$11:$L$1010, MATCH(AP602, 'Stock List'!$K$11:$K$1010, 0)))*AO602), 2), 0)</f>
        <v>0</v>
      </c>
      <c r="CJ602" s="20"/>
      <c r="CK602" s="20">
        <f>IFERROR(ROUND(((INDEX('Stock List'!$M$11:$M$1010, MATCH(AR602, 'Stock List'!$K$11:$K$1010, 0))/INDEX('Stock List'!$L$11:$L$1010, MATCH(AR602, 'Stock List'!$K$11:$K$1010, 0)))*AQ602), 2), 0)</f>
        <v>0</v>
      </c>
      <c r="CL602" s="20"/>
      <c r="CM602" s="20">
        <f>IFERROR(ROUND(((INDEX('Stock List'!$M$11:$M$1010, MATCH(AT602, 'Stock List'!$K$11:$K$1010, 0))/INDEX('Stock List'!$L$11:$L$1010, MATCH(AT602, 'Stock List'!$K$11:$K$1010, 0)))*AS602), 2), 0)</f>
        <v>0</v>
      </c>
      <c r="CN602" s="20"/>
      <c r="CO602" s="20">
        <f>IFERROR(ROUND(((INDEX('Stock List'!$M$11:$M$1010, MATCH(AV602, 'Stock List'!$K$11:$K$1010, 0))/INDEX('Stock List'!$L$11:$L$1010, MATCH(AV602, 'Stock List'!$K$11:$K$1010, 0)))*AU602), 2), 0)</f>
        <v>0</v>
      </c>
      <c r="CP602" s="20"/>
      <c r="CQ602" s="20">
        <f>IFERROR(ROUND(((INDEX('Stock List'!$M$11:$M$1010, MATCH(AX602, 'Stock List'!$K$11:$K$1010, 0))/INDEX('Stock List'!$L$11:$L$1010, MATCH(AX602, 'Stock List'!$K$11:$K$1010, 0)))*AW602), 2), 0)</f>
        <v>0</v>
      </c>
      <c r="CR602" s="22"/>
      <c r="CT602" s="106" t="str">
        <f t="shared" si="502"/>
        <v/>
      </c>
      <c r="CU602" s="22" t="str">
        <f t="shared" si="503"/>
        <v/>
      </c>
      <c r="CX602" s="106" t="str">
        <f t="shared" si="504"/>
        <v/>
      </c>
      <c r="CY602" s="20" t="str">
        <f t="shared" si="505"/>
        <v/>
      </c>
      <c r="CZ602" s="22" t="str">
        <f t="shared" si="506"/>
        <v/>
      </c>
      <c r="DB602" s="76" t="str">
        <f>IF($H602="", "", COUNTIF($G$11:$G$1010, "&gt;"&amp;$G602)+1+COUNTIF($G$11:$G602, $G602)-1)</f>
        <v/>
      </c>
      <c r="DC602" s="76" t="str">
        <f>IF($H602="", "", COUNTIF($CZ$11:$CZ$1010, "&gt;"&amp;$CZ602)+1+COUNTIF($CZ$11:$CZ602, $CZ602)-1)</f>
        <v/>
      </c>
      <c r="DE602" s="147" t="str">
        <f t="shared" si="507"/>
        <v/>
      </c>
      <c r="DF602" s="148"/>
      <c r="DG602" s="19" t="str">
        <f t="shared" si="508"/>
        <v/>
      </c>
      <c r="DH602" s="153" t="str">
        <f t="shared" si="509"/>
        <v/>
      </c>
      <c r="DI602" s="19" t="str">
        <f t="shared" si="461"/>
        <v/>
      </c>
      <c r="DJ602" s="153" t="str">
        <f t="shared" si="462"/>
        <v/>
      </c>
      <c r="DK602" s="19" t="str">
        <f t="shared" si="463"/>
        <v/>
      </c>
      <c r="DL602" s="153" t="str">
        <f t="shared" si="464"/>
        <v/>
      </c>
      <c r="DM602" s="19" t="str">
        <f t="shared" si="465"/>
        <v/>
      </c>
      <c r="DN602" s="153" t="str">
        <f t="shared" si="466"/>
        <v/>
      </c>
      <c r="DO602" s="19" t="str">
        <f t="shared" si="467"/>
        <v/>
      </c>
      <c r="DP602" s="153" t="str">
        <f t="shared" si="468"/>
        <v/>
      </c>
      <c r="DQ602" s="19" t="str">
        <f t="shared" si="469"/>
        <v/>
      </c>
      <c r="DR602" s="153" t="str">
        <f t="shared" si="470"/>
        <v/>
      </c>
      <c r="DS602" s="19" t="str">
        <f t="shared" si="471"/>
        <v/>
      </c>
      <c r="DT602" s="153" t="str">
        <f t="shared" si="472"/>
        <v/>
      </c>
      <c r="DU602" s="19" t="str">
        <f t="shared" si="473"/>
        <v/>
      </c>
      <c r="DV602" s="153" t="str">
        <f t="shared" si="474"/>
        <v/>
      </c>
      <c r="DW602" s="19" t="str">
        <f t="shared" si="475"/>
        <v/>
      </c>
      <c r="DX602" s="153" t="str">
        <f t="shared" si="476"/>
        <v/>
      </c>
      <c r="DY602" s="19" t="str">
        <f t="shared" si="477"/>
        <v/>
      </c>
      <c r="DZ602" s="153" t="str">
        <f t="shared" si="478"/>
        <v/>
      </c>
      <c r="EA602" s="19" t="str">
        <f t="shared" si="479"/>
        <v/>
      </c>
      <c r="EB602" s="153" t="str">
        <f t="shared" si="480"/>
        <v/>
      </c>
      <c r="EC602" s="19" t="str">
        <f t="shared" si="481"/>
        <v/>
      </c>
      <c r="ED602" s="153" t="str">
        <f t="shared" si="482"/>
        <v/>
      </c>
      <c r="EE602" s="19" t="str">
        <f t="shared" si="483"/>
        <v/>
      </c>
      <c r="EF602" s="153" t="str">
        <f t="shared" si="484"/>
        <v/>
      </c>
      <c r="EG602" s="19" t="str">
        <f t="shared" si="485"/>
        <v/>
      </c>
      <c r="EH602" s="153" t="str">
        <f t="shared" si="486"/>
        <v/>
      </c>
      <c r="EI602" s="19" t="str">
        <f t="shared" si="487"/>
        <v/>
      </c>
      <c r="EJ602" s="153" t="str">
        <f t="shared" si="488"/>
        <v/>
      </c>
      <c r="EK602" s="19" t="str">
        <f t="shared" si="489"/>
        <v/>
      </c>
      <c r="EL602" s="153" t="str">
        <f t="shared" si="490"/>
        <v/>
      </c>
      <c r="EM602" s="19" t="str">
        <f t="shared" si="491"/>
        <v/>
      </c>
      <c r="EN602" s="153" t="str">
        <f t="shared" si="492"/>
        <v/>
      </c>
      <c r="EO602" s="19" t="str">
        <f t="shared" si="493"/>
        <v/>
      </c>
      <c r="EP602" s="153" t="str">
        <f t="shared" si="494"/>
        <v/>
      </c>
      <c r="EQ602" s="19" t="str">
        <f t="shared" si="495"/>
        <v/>
      </c>
      <c r="ER602" s="153" t="str">
        <f t="shared" si="496"/>
        <v/>
      </c>
      <c r="ES602" s="19" t="str">
        <f t="shared" si="497"/>
        <v/>
      </c>
      <c r="ET602" s="153" t="str">
        <f t="shared" si="498"/>
        <v/>
      </c>
    </row>
    <row r="603" spans="1:150" x14ac:dyDescent="0.25">
      <c r="A603" s="31"/>
      <c r="B603" s="91" t="str">
        <f t="shared" si="499"/>
        <v/>
      </c>
      <c r="C603" s="20" t="str">
        <f t="shared" si="459"/>
        <v/>
      </c>
      <c r="D603" s="97" t="str">
        <f t="shared" si="460"/>
        <v/>
      </c>
      <c r="E603" s="62" t="str">
        <f t="shared" si="500"/>
        <v/>
      </c>
      <c r="F603" s="31"/>
      <c r="G603" s="282"/>
      <c r="H603" s="283"/>
      <c r="I603" s="284"/>
      <c r="J603" s="285"/>
      <c r="K603" s="286"/>
      <c r="L603" s="287"/>
      <c r="M603" s="288"/>
      <c r="N603" s="287"/>
      <c r="O603" s="288"/>
      <c r="P603" s="287"/>
      <c r="Q603" s="288"/>
      <c r="R603" s="287"/>
      <c r="S603" s="288"/>
      <c r="T603" s="287"/>
      <c r="U603" s="288"/>
      <c r="V603" s="287"/>
      <c r="W603" s="288"/>
      <c r="X603" s="287"/>
      <c r="Y603" s="288"/>
      <c r="Z603" s="287"/>
      <c r="AA603" s="288"/>
      <c r="AB603" s="287"/>
      <c r="AC603" s="288"/>
      <c r="AD603" s="287"/>
      <c r="AE603" s="288"/>
      <c r="AF603" s="287"/>
      <c r="AG603" s="288"/>
      <c r="AH603" s="287"/>
      <c r="AI603" s="288"/>
      <c r="AJ603" s="287"/>
      <c r="AK603" s="288"/>
      <c r="AL603" s="287"/>
      <c r="AM603" s="288"/>
      <c r="AN603" s="287"/>
      <c r="AO603" s="288"/>
      <c r="AP603" s="287"/>
      <c r="AQ603" s="288"/>
      <c r="AR603" s="287"/>
      <c r="AS603" s="288"/>
      <c r="AT603" s="287"/>
      <c r="AU603" s="288"/>
      <c r="AV603" s="287"/>
      <c r="AW603" s="288"/>
      <c r="AX603" s="287"/>
      <c r="AY603" s="31"/>
      <c r="BA603" s="76" t="str">
        <f t="shared" si="501"/>
        <v/>
      </c>
      <c r="BC603" s="76" t="str">
        <f>IF('Stock List'!$K603="", "", 'Stock List'!$K603)</f>
        <v/>
      </c>
      <c r="BE603" s="106">
        <f>IFERROR(ROUND(((INDEX('Stock List'!$M$11:$M$1010, MATCH(L603, 'Stock List'!$K$11:$K$1010, 0))/INDEX('Stock List'!$L$11:$L$1010, MATCH(L603, 'Stock List'!$K$11:$K$1010, 0)))*K603), 2), 0)</f>
        <v>0</v>
      </c>
      <c r="BF603" s="20"/>
      <c r="BG603" s="20">
        <f>IFERROR(ROUND(((INDEX('Stock List'!$M$11:$M$1010, MATCH(N603, 'Stock List'!$K$11:$K$1010, 0))/INDEX('Stock List'!$L$11:$L$1010, MATCH(N603, 'Stock List'!$K$11:$K$1010, 0)))*M603), 2), 0)</f>
        <v>0</v>
      </c>
      <c r="BH603" s="20"/>
      <c r="BI603" s="20">
        <f>IFERROR(ROUND(((INDEX('Stock List'!$M$11:$M$1010, MATCH(P603, 'Stock List'!$K$11:$K$1010, 0))/INDEX('Stock List'!$L$11:$L$1010, MATCH(P603, 'Stock List'!$K$11:$K$1010, 0)))*O603), 2), 0)</f>
        <v>0</v>
      </c>
      <c r="BJ603" s="20"/>
      <c r="BK603" s="20">
        <f>IFERROR(ROUND(((INDEX('Stock List'!$M$11:$M$1010, MATCH(R603, 'Stock List'!$K$11:$K$1010, 0))/INDEX('Stock List'!$L$11:$L$1010, MATCH(R603, 'Stock List'!$K$11:$K$1010, 0)))*Q603), 2), 0)</f>
        <v>0</v>
      </c>
      <c r="BL603" s="20"/>
      <c r="BM603" s="20">
        <f>IFERROR(ROUND(((INDEX('Stock List'!$M$11:$M$1010, MATCH(T603, 'Stock List'!$K$11:$K$1010, 0))/INDEX('Stock List'!$L$11:$L$1010, MATCH(T603, 'Stock List'!$K$11:$K$1010, 0)))*S603), 2), 0)</f>
        <v>0</v>
      </c>
      <c r="BN603" s="20"/>
      <c r="BO603" s="20">
        <f>IFERROR(ROUND(((INDEX('Stock List'!$M$11:$M$1010, MATCH(V603, 'Stock List'!$K$11:$K$1010, 0))/INDEX('Stock List'!$L$11:$L$1010, MATCH(V603, 'Stock List'!$K$11:$K$1010, 0)))*U603), 2), 0)</f>
        <v>0</v>
      </c>
      <c r="BP603" s="20"/>
      <c r="BQ603" s="20">
        <f>IFERROR(ROUND(((INDEX('Stock List'!$M$11:$M$1010, MATCH(X603, 'Stock List'!$K$11:$K$1010, 0))/INDEX('Stock List'!$L$11:$L$1010, MATCH(X603, 'Stock List'!$K$11:$K$1010, 0)))*W603), 2), 0)</f>
        <v>0</v>
      </c>
      <c r="BR603" s="20"/>
      <c r="BS603" s="20">
        <f>IFERROR(ROUND(((INDEX('Stock List'!$M$11:$M$1010, MATCH(Z603, 'Stock List'!$K$11:$K$1010, 0))/INDEX('Stock List'!$L$11:$L$1010, MATCH(Z603, 'Stock List'!$K$11:$K$1010, 0)))*Y603), 2), 0)</f>
        <v>0</v>
      </c>
      <c r="BT603" s="20"/>
      <c r="BU603" s="20">
        <f>IFERROR(ROUND(((INDEX('Stock List'!$M$11:$M$1010, MATCH(AB603, 'Stock List'!$K$11:$K$1010, 0))/INDEX('Stock List'!$L$11:$L$1010, MATCH(AB603, 'Stock List'!$K$11:$K$1010, 0)))*AA603), 2), 0)</f>
        <v>0</v>
      </c>
      <c r="BV603" s="20"/>
      <c r="BW603" s="20">
        <f>IFERROR(ROUND(((INDEX('Stock List'!$M$11:$M$1010, MATCH(AD603, 'Stock List'!$K$11:$K$1010, 0))/INDEX('Stock List'!$L$11:$L$1010, MATCH(AD603, 'Stock List'!$K$11:$K$1010, 0)))*AC603), 2), 0)</f>
        <v>0</v>
      </c>
      <c r="BX603" s="20"/>
      <c r="BY603" s="20">
        <f>IFERROR(ROUND(((INDEX('Stock List'!$M$11:$M$1010, MATCH(AF603, 'Stock List'!$K$11:$K$1010, 0))/INDEX('Stock List'!$L$11:$L$1010, MATCH(AF603, 'Stock List'!$K$11:$K$1010, 0)))*AE603), 2), 0)</f>
        <v>0</v>
      </c>
      <c r="BZ603" s="20"/>
      <c r="CA603" s="20">
        <f>IFERROR(ROUND(((INDEX('Stock List'!$M$11:$M$1010, MATCH(AH603, 'Stock List'!$K$11:$K$1010, 0))/INDEX('Stock List'!$L$11:$L$1010, MATCH(AH603, 'Stock List'!$K$11:$K$1010, 0)))*AG603), 2), 0)</f>
        <v>0</v>
      </c>
      <c r="CB603" s="20"/>
      <c r="CC603" s="20">
        <f>IFERROR(ROUND(((INDEX('Stock List'!$M$11:$M$1010, MATCH(AJ603, 'Stock List'!$K$11:$K$1010, 0))/INDEX('Stock List'!$L$11:$L$1010, MATCH(AJ603, 'Stock List'!$K$11:$K$1010, 0)))*AI603), 2), 0)</f>
        <v>0</v>
      </c>
      <c r="CD603" s="20"/>
      <c r="CE603" s="20">
        <f>IFERROR(ROUND(((INDEX('Stock List'!$M$11:$M$1010, MATCH(AL603, 'Stock List'!$K$11:$K$1010, 0))/INDEX('Stock List'!$L$11:$L$1010, MATCH(AL603, 'Stock List'!$K$11:$K$1010, 0)))*AK603), 2), 0)</f>
        <v>0</v>
      </c>
      <c r="CF603" s="20"/>
      <c r="CG603" s="20">
        <f>IFERROR(ROUND(((INDEX('Stock List'!$M$11:$M$1010, MATCH(AN603, 'Stock List'!$K$11:$K$1010, 0))/INDEX('Stock List'!$L$11:$L$1010, MATCH(AN603, 'Stock List'!$K$11:$K$1010, 0)))*AM603), 2), 0)</f>
        <v>0</v>
      </c>
      <c r="CH603" s="20"/>
      <c r="CI603" s="20">
        <f>IFERROR(ROUND(((INDEX('Stock List'!$M$11:$M$1010, MATCH(AP603, 'Stock List'!$K$11:$K$1010, 0))/INDEX('Stock List'!$L$11:$L$1010, MATCH(AP603, 'Stock List'!$K$11:$K$1010, 0)))*AO603), 2), 0)</f>
        <v>0</v>
      </c>
      <c r="CJ603" s="20"/>
      <c r="CK603" s="20">
        <f>IFERROR(ROUND(((INDEX('Stock List'!$M$11:$M$1010, MATCH(AR603, 'Stock List'!$K$11:$K$1010, 0))/INDEX('Stock List'!$L$11:$L$1010, MATCH(AR603, 'Stock List'!$K$11:$K$1010, 0)))*AQ603), 2), 0)</f>
        <v>0</v>
      </c>
      <c r="CL603" s="20"/>
      <c r="CM603" s="20">
        <f>IFERROR(ROUND(((INDEX('Stock List'!$M$11:$M$1010, MATCH(AT603, 'Stock List'!$K$11:$K$1010, 0))/INDEX('Stock List'!$L$11:$L$1010, MATCH(AT603, 'Stock List'!$K$11:$K$1010, 0)))*AS603), 2), 0)</f>
        <v>0</v>
      </c>
      <c r="CN603" s="20"/>
      <c r="CO603" s="20">
        <f>IFERROR(ROUND(((INDEX('Stock List'!$M$11:$M$1010, MATCH(AV603, 'Stock List'!$K$11:$K$1010, 0))/INDEX('Stock List'!$L$11:$L$1010, MATCH(AV603, 'Stock List'!$K$11:$K$1010, 0)))*AU603), 2), 0)</f>
        <v>0</v>
      </c>
      <c r="CP603" s="20"/>
      <c r="CQ603" s="20">
        <f>IFERROR(ROUND(((INDEX('Stock List'!$M$11:$M$1010, MATCH(AX603, 'Stock List'!$K$11:$K$1010, 0))/INDEX('Stock List'!$L$11:$L$1010, MATCH(AX603, 'Stock List'!$K$11:$K$1010, 0)))*AW603), 2), 0)</f>
        <v>0</v>
      </c>
      <c r="CR603" s="22"/>
      <c r="CT603" s="106" t="str">
        <f t="shared" si="502"/>
        <v/>
      </c>
      <c r="CU603" s="22" t="str">
        <f t="shared" si="503"/>
        <v/>
      </c>
      <c r="CX603" s="106" t="str">
        <f t="shared" si="504"/>
        <v/>
      </c>
      <c r="CY603" s="20" t="str">
        <f t="shared" si="505"/>
        <v/>
      </c>
      <c r="CZ603" s="22" t="str">
        <f t="shared" si="506"/>
        <v/>
      </c>
      <c r="DB603" s="76" t="str">
        <f>IF($H603="", "", COUNTIF($G$11:$G$1010, "&gt;"&amp;$G603)+1+COUNTIF($G$11:$G603, $G603)-1)</f>
        <v/>
      </c>
      <c r="DC603" s="76" t="str">
        <f>IF($H603="", "", COUNTIF($CZ$11:$CZ$1010, "&gt;"&amp;$CZ603)+1+COUNTIF($CZ$11:$CZ603, $CZ603)-1)</f>
        <v/>
      </c>
      <c r="DE603" s="147" t="str">
        <f t="shared" si="507"/>
        <v/>
      </c>
      <c r="DF603" s="148"/>
      <c r="DG603" s="19" t="str">
        <f t="shared" si="508"/>
        <v/>
      </c>
      <c r="DH603" s="153" t="str">
        <f t="shared" si="509"/>
        <v/>
      </c>
      <c r="DI603" s="19" t="str">
        <f t="shared" si="461"/>
        <v/>
      </c>
      <c r="DJ603" s="153" t="str">
        <f t="shared" si="462"/>
        <v/>
      </c>
      <c r="DK603" s="19" t="str">
        <f t="shared" si="463"/>
        <v/>
      </c>
      <c r="DL603" s="153" t="str">
        <f t="shared" si="464"/>
        <v/>
      </c>
      <c r="DM603" s="19" t="str">
        <f t="shared" si="465"/>
        <v/>
      </c>
      <c r="DN603" s="153" t="str">
        <f t="shared" si="466"/>
        <v/>
      </c>
      <c r="DO603" s="19" t="str">
        <f t="shared" si="467"/>
        <v/>
      </c>
      <c r="DP603" s="153" t="str">
        <f t="shared" si="468"/>
        <v/>
      </c>
      <c r="DQ603" s="19" t="str">
        <f t="shared" si="469"/>
        <v/>
      </c>
      <c r="DR603" s="153" t="str">
        <f t="shared" si="470"/>
        <v/>
      </c>
      <c r="DS603" s="19" t="str">
        <f t="shared" si="471"/>
        <v/>
      </c>
      <c r="DT603" s="153" t="str">
        <f t="shared" si="472"/>
        <v/>
      </c>
      <c r="DU603" s="19" t="str">
        <f t="shared" si="473"/>
        <v/>
      </c>
      <c r="DV603" s="153" t="str">
        <f t="shared" si="474"/>
        <v/>
      </c>
      <c r="DW603" s="19" t="str">
        <f t="shared" si="475"/>
        <v/>
      </c>
      <c r="DX603" s="153" t="str">
        <f t="shared" si="476"/>
        <v/>
      </c>
      <c r="DY603" s="19" t="str">
        <f t="shared" si="477"/>
        <v/>
      </c>
      <c r="DZ603" s="153" t="str">
        <f t="shared" si="478"/>
        <v/>
      </c>
      <c r="EA603" s="19" t="str">
        <f t="shared" si="479"/>
        <v/>
      </c>
      <c r="EB603" s="153" t="str">
        <f t="shared" si="480"/>
        <v/>
      </c>
      <c r="EC603" s="19" t="str">
        <f t="shared" si="481"/>
        <v/>
      </c>
      <c r="ED603" s="153" t="str">
        <f t="shared" si="482"/>
        <v/>
      </c>
      <c r="EE603" s="19" t="str">
        <f t="shared" si="483"/>
        <v/>
      </c>
      <c r="EF603" s="153" t="str">
        <f t="shared" si="484"/>
        <v/>
      </c>
      <c r="EG603" s="19" t="str">
        <f t="shared" si="485"/>
        <v/>
      </c>
      <c r="EH603" s="153" t="str">
        <f t="shared" si="486"/>
        <v/>
      </c>
      <c r="EI603" s="19" t="str">
        <f t="shared" si="487"/>
        <v/>
      </c>
      <c r="EJ603" s="153" t="str">
        <f t="shared" si="488"/>
        <v/>
      </c>
      <c r="EK603" s="19" t="str">
        <f t="shared" si="489"/>
        <v/>
      </c>
      <c r="EL603" s="153" t="str">
        <f t="shared" si="490"/>
        <v/>
      </c>
      <c r="EM603" s="19" t="str">
        <f t="shared" si="491"/>
        <v/>
      </c>
      <c r="EN603" s="153" t="str">
        <f t="shared" si="492"/>
        <v/>
      </c>
      <c r="EO603" s="19" t="str">
        <f t="shared" si="493"/>
        <v/>
      </c>
      <c r="EP603" s="153" t="str">
        <f t="shared" si="494"/>
        <v/>
      </c>
      <c r="EQ603" s="19" t="str">
        <f t="shared" si="495"/>
        <v/>
      </c>
      <c r="ER603" s="153" t="str">
        <f t="shared" si="496"/>
        <v/>
      </c>
      <c r="ES603" s="19" t="str">
        <f t="shared" si="497"/>
        <v/>
      </c>
      <c r="ET603" s="153" t="str">
        <f t="shared" si="498"/>
        <v/>
      </c>
    </row>
    <row r="604" spans="1:150" x14ac:dyDescent="0.25">
      <c r="A604" s="31"/>
      <c r="B604" s="91" t="str">
        <f t="shared" si="499"/>
        <v/>
      </c>
      <c r="C604" s="20" t="str">
        <f t="shared" si="459"/>
        <v/>
      </c>
      <c r="D604" s="97" t="str">
        <f t="shared" si="460"/>
        <v/>
      </c>
      <c r="E604" s="62" t="str">
        <f t="shared" si="500"/>
        <v/>
      </c>
      <c r="F604" s="31"/>
      <c r="G604" s="282"/>
      <c r="H604" s="283"/>
      <c r="I604" s="284"/>
      <c r="J604" s="285"/>
      <c r="K604" s="286"/>
      <c r="L604" s="287"/>
      <c r="M604" s="288"/>
      <c r="N604" s="287"/>
      <c r="O604" s="288"/>
      <c r="P604" s="287"/>
      <c r="Q604" s="288"/>
      <c r="R604" s="287"/>
      <c r="S604" s="288"/>
      <c r="T604" s="287"/>
      <c r="U604" s="288"/>
      <c r="V604" s="287"/>
      <c r="W604" s="288"/>
      <c r="X604" s="287"/>
      <c r="Y604" s="288"/>
      <c r="Z604" s="287"/>
      <c r="AA604" s="288"/>
      <c r="AB604" s="287"/>
      <c r="AC604" s="288"/>
      <c r="AD604" s="287"/>
      <c r="AE604" s="288"/>
      <c r="AF604" s="287"/>
      <c r="AG604" s="288"/>
      <c r="AH604" s="287"/>
      <c r="AI604" s="288"/>
      <c r="AJ604" s="287"/>
      <c r="AK604" s="288"/>
      <c r="AL604" s="287"/>
      <c r="AM604" s="288"/>
      <c r="AN604" s="287"/>
      <c r="AO604" s="288"/>
      <c r="AP604" s="287"/>
      <c r="AQ604" s="288"/>
      <c r="AR604" s="287"/>
      <c r="AS604" s="288"/>
      <c r="AT604" s="287"/>
      <c r="AU604" s="288"/>
      <c r="AV604" s="287"/>
      <c r="AW604" s="288"/>
      <c r="AX604" s="287"/>
      <c r="AY604" s="31"/>
      <c r="BA604" s="76" t="str">
        <f t="shared" si="501"/>
        <v/>
      </c>
      <c r="BC604" s="76" t="str">
        <f>IF('Stock List'!$K604="", "", 'Stock List'!$K604)</f>
        <v/>
      </c>
      <c r="BE604" s="106">
        <f>IFERROR(ROUND(((INDEX('Stock List'!$M$11:$M$1010, MATCH(L604, 'Stock List'!$K$11:$K$1010, 0))/INDEX('Stock List'!$L$11:$L$1010, MATCH(L604, 'Stock List'!$K$11:$K$1010, 0)))*K604), 2), 0)</f>
        <v>0</v>
      </c>
      <c r="BF604" s="20"/>
      <c r="BG604" s="20">
        <f>IFERROR(ROUND(((INDEX('Stock List'!$M$11:$M$1010, MATCH(N604, 'Stock List'!$K$11:$K$1010, 0))/INDEX('Stock List'!$L$11:$L$1010, MATCH(N604, 'Stock List'!$K$11:$K$1010, 0)))*M604), 2), 0)</f>
        <v>0</v>
      </c>
      <c r="BH604" s="20"/>
      <c r="BI604" s="20">
        <f>IFERROR(ROUND(((INDEX('Stock List'!$M$11:$M$1010, MATCH(P604, 'Stock List'!$K$11:$K$1010, 0))/INDEX('Stock List'!$L$11:$L$1010, MATCH(P604, 'Stock List'!$K$11:$K$1010, 0)))*O604), 2), 0)</f>
        <v>0</v>
      </c>
      <c r="BJ604" s="20"/>
      <c r="BK604" s="20">
        <f>IFERROR(ROUND(((INDEX('Stock List'!$M$11:$M$1010, MATCH(R604, 'Stock List'!$K$11:$K$1010, 0))/INDEX('Stock List'!$L$11:$L$1010, MATCH(R604, 'Stock List'!$K$11:$K$1010, 0)))*Q604), 2), 0)</f>
        <v>0</v>
      </c>
      <c r="BL604" s="20"/>
      <c r="BM604" s="20">
        <f>IFERROR(ROUND(((INDEX('Stock List'!$M$11:$M$1010, MATCH(T604, 'Stock List'!$K$11:$K$1010, 0))/INDEX('Stock List'!$L$11:$L$1010, MATCH(T604, 'Stock List'!$K$11:$K$1010, 0)))*S604), 2), 0)</f>
        <v>0</v>
      </c>
      <c r="BN604" s="20"/>
      <c r="BO604" s="20">
        <f>IFERROR(ROUND(((INDEX('Stock List'!$M$11:$M$1010, MATCH(V604, 'Stock List'!$K$11:$K$1010, 0))/INDEX('Stock List'!$L$11:$L$1010, MATCH(V604, 'Stock List'!$K$11:$K$1010, 0)))*U604), 2), 0)</f>
        <v>0</v>
      </c>
      <c r="BP604" s="20"/>
      <c r="BQ604" s="20">
        <f>IFERROR(ROUND(((INDEX('Stock List'!$M$11:$M$1010, MATCH(X604, 'Stock List'!$K$11:$K$1010, 0))/INDEX('Stock List'!$L$11:$L$1010, MATCH(X604, 'Stock List'!$K$11:$K$1010, 0)))*W604), 2), 0)</f>
        <v>0</v>
      </c>
      <c r="BR604" s="20"/>
      <c r="BS604" s="20">
        <f>IFERROR(ROUND(((INDEX('Stock List'!$M$11:$M$1010, MATCH(Z604, 'Stock List'!$K$11:$K$1010, 0))/INDEX('Stock List'!$L$11:$L$1010, MATCH(Z604, 'Stock List'!$K$11:$K$1010, 0)))*Y604), 2), 0)</f>
        <v>0</v>
      </c>
      <c r="BT604" s="20"/>
      <c r="BU604" s="20">
        <f>IFERROR(ROUND(((INDEX('Stock List'!$M$11:$M$1010, MATCH(AB604, 'Stock List'!$K$11:$K$1010, 0))/INDEX('Stock List'!$L$11:$L$1010, MATCH(AB604, 'Stock List'!$K$11:$K$1010, 0)))*AA604), 2), 0)</f>
        <v>0</v>
      </c>
      <c r="BV604" s="20"/>
      <c r="BW604" s="20">
        <f>IFERROR(ROUND(((INDEX('Stock List'!$M$11:$M$1010, MATCH(AD604, 'Stock List'!$K$11:$K$1010, 0))/INDEX('Stock List'!$L$11:$L$1010, MATCH(AD604, 'Stock List'!$K$11:$K$1010, 0)))*AC604), 2), 0)</f>
        <v>0</v>
      </c>
      <c r="BX604" s="20"/>
      <c r="BY604" s="20">
        <f>IFERROR(ROUND(((INDEX('Stock List'!$M$11:$M$1010, MATCH(AF604, 'Stock List'!$K$11:$K$1010, 0))/INDEX('Stock List'!$L$11:$L$1010, MATCH(AF604, 'Stock List'!$K$11:$K$1010, 0)))*AE604), 2), 0)</f>
        <v>0</v>
      </c>
      <c r="BZ604" s="20"/>
      <c r="CA604" s="20">
        <f>IFERROR(ROUND(((INDEX('Stock List'!$M$11:$M$1010, MATCH(AH604, 'Stock List'!$K$11:$K$1010, 0))/INDEX('Stock List'!$L$11:$L$1010, MATCH(AH604, 'Stock List'!$K$11:$K$1010, 0)))*AG604), 2), 0)</f>
        <v>0</v>
      </c>
      <c r="CB604" s="20"/>
      <c r="CC604" s="20">
        <f>IFERROR(ROUND(((INDEX('Stock List'!$M$11:$M$1010, MATCH(AJ604, 'Stock List'!$K$11:$K$1010, 0))/INDEX('Stock List'!$L$11:$L$1010, MATCH(AJ604, 'Stock List'!$K$11:$K$1010, 0)))*AI604), 2), 0)</f>
        <v>0</v>
      </c>
      <c r="CD604" s="20"/>
      <c r="CE604" s="20">
        <f>IFERROR(ROUND(((INDEX('Stock List'!$M$11:$M$1010, MATCH(AL604, 'Stock List'!$K$11:$K$1010, 0))/INDEX('Stock List'!$L$11:$L$1010, MATCH(AL604, 'Stock List'!$K$11:$K$1010, 0)))*AK604), 2), 0)</f>
        <v>0</v>
      </c>
      <c r="CF604" s="20"/>
      <c r="CG604" s="20">
        <f>IFERROR(ROUND(((INDEX('Stock List'!$M$11:$M$1010, MATCH(AN604, 'Stock List'!$K$11:$K$1010, 0))/INDEX('Stock List'!$L$11:$L$1010, MATCH(AN604, 'Stock List'!$K$11:$K$1010, 0)))*AM604), 2), 0)</f>
        <v>0</v>
      </c>
      <c r="CH604" s="20"/>
      <c r="CI604" s="20">
        <f>IFERROR(ROUND(((INDEX('Stock List'!$M$11:$M$1010, MATCH(AP604, 'Stock List'!$K$11:$K$1010, 0))/INDEX('Stock List'!$L$11:$L$1010, MATCH(AP604, 'Stock List'!$K$11:$K$1010, 0)))*AO604), 2), 0)</f>
        <v>0</v>
      </c>
      <c r="CJ604" s="20"/>
      <c r="CK604" s="20">
        <f>IFERROR(ROUND(((INDEX('Stock List'!$M$11:$M$1010, MATCH(AR604, 'Stock List'!$K$11:$K$1010, 0))/INDEX('Stock List'!$L$11:$L$1010, MATCH(AR604, 'Stock List'!$K$11:$K$1010, 0)))*AQ604), 2), 0)</f>
        <v>0</v>
      </c>
      <c r="CL604" s="20"/>
      <c r="CM604" s="20">
        <f>IFERROR(ROUND(((INDEX('Stock List'!$M$11:$M$1010, MATCH(AT604, 'Stock List'!$K$11:$K$1010, 0))/INDEX('Stock List'!$L$11:$L$1010, MATCH(AT604, 'Stock List'!$K$11:$K$1010, 0)))*AS604), 2), 0)</f>
        <v>0</v>
      </c>
      <c r="CN604" s="20"/>
      <c r="CO604" s="20">
        <f>IFERROR(ROUND(((INDEX('Stock List'!$M$11:$M$1010, MATCH(AV604, 'Stock List'!$K$11:$K$1010, 0))/INDEX('Stock List'!$L$11:$L$1010, MATCH(AV604, 'Stock List'!$K$11:$K$1010, 0)))*AU604), 2), 0)</f>
        <v>0</v>
      </c>
      <c r="CP604" s="20"/>
      <c r="CQ604" s="20">
        <f>IFERROR(ROUND(((INDEX('Stock List'!$M$11:$M$1010, MATCH(AX604, 'Stock List'!$K$11:$K$1010, 0))/INDEX('Stock List'!$L$11:$L$1010, MATCH(AX604, 'Stock List'!$K$11:$K$1010, 0)))*AW604), 2), 0)</f>
        <v>0</v>
      </c>
      <c r="CR604" s="22"/>
      <c r="CT604" s="106" t="str">
        <f t="shared" si="502"/>
        <v/>
      </c>
      <c r="CU604" s="22" t="str">
        <f t="shared" si="503"/>
        <v/>
      </c>
      <c r="CX604" s="106" t="str">
        <f t="shared" si="504"/>
        <v/>
      </c>
      <c r="CY604" s="20" t="str">
        <f t="shared" si="505"/>
        <v/>
      </c>
      <c r="CZ604" s="22" t="str">
        <f t="shared" si="506"/>
        <v/>
      </c>
      <c r="DB604" s="76" t="str">
        <f>IF($H604="", "", COUNTIF($G$11:$G$1010, "&gt;"&amp;$G604)+1+COUNTIF($G$11:$G604, $G604)-1)</f>
        <v/>
      </c>
      <c r="DC604" s="76" t="str">
        <f>IF($H604="", "", COUNTIF($CZ$11:$CZ$1010, "&gt;"&amp;$CZ604)+1+COUNTIF($CZ$11:$CZ604, $CZ604)-1)</f>
        <v/>
      </c>
      <c r="DE604" s="147" t="str">
        <f t="shared" si="507"/>
        <v/>
      </c>
      <c r="DF604" s="148"/>
      <c r="DG604" s="19" t="str">
        <f t="shared" si="508"/>
        <v/>
      </c>
      <c r="DH604" s="153" t="str">
        <f t="shared" si="509"/>
        <v/>
      </c>
      <c r="DI604" s="19" t="str">
        <f t="shared" si="461"/>
        <v/>
      </c>
      <c r="DJ604" s="153" t="str">
        <f t="shared" si="462"/>
        <v/>
      </c>
      <c r="DK604" s="19" t="str">
        <f t="shared" si="463"/>
        <v/>
      </c>
      <c r="DL604" s="153" t="str">
        <f t="shared" si="464"/>
        <v/>
      </c>
      <c r="DM604" s="19" t="str">
        <f t="shared" si="465"/>
        <v/>
      </c>
      <c r="DN604" s="153" t="str">
        <f t="shared" si="466"/>
        <v/>
      </c>
      <c r="DO604" s="19" t="str">
        <f t="shared" si="467"/>
        <v/>
      </c>
      <c r="DP604" s="153" t="str">
        <f t="shared" si="468"/>
        <v/>
      </c>
      <c r="DQ604" s="19" t="str">
        <f t="shared" si="469"/>
        <v/>
      </c>
      <c r="DR604" s="153" t="str">
        <f t="shared" si="470"/>
        <v/>
      </c>
      <c r="DS604" s="19" t="str">
        <f t="shared" si="471"/>
        <v/>
      </c>
      <c r="DT604" s="153" t="str">
        <f t="shared" si="472"/>
        <v/>
      </c>
      <c r="DU604" s="19" t="str">
        <f t="shared" si="473"/>
        <v/>
      </c>
      <c r="DV604" s="153" t="str">
        <f t="shared" si="474"/>
        <v/>
      </c>
      <c r="DW604" s="19" t="str">
        <f t="shared" si="475"/>
        <v/>
      </c>
      <c r="DX604" s="153" t="str">
        <f t="shared" si="476"/>
        <v/>
      </c>
      <c r="DY604" s="19" t="str">
        <f t="shared" si="477"/>
        <v/>
      </c>
      <c r="DZ604" s="153" t="str">
        <f t="shared" si="478"/>
        <v/>
      </c>
      <c r="EA604" s="19" t="str">
        <f t="shared" si="479"/>
        <v/>
      </c>
      <c r="EB604" s="153" t="str">
        <f t="shared" si="480"/>
        <v/>
      </c>
      <c r="EC604" s="19" t="str">
        <f t="shared" si="481"/>
        <v/>
      </c>
      <c r="ED604" s="153" t="str">
        <f t="shared" si="482"/>
        <v/>
      </c>
      <c r="EE604" s="19" t="str">
        <f t="shared" si="483"/>
        <v/>
      </c>
      <c r="EF604" s="153" t="str">
        <f t="shared" si="484"/>
        <v/>
      </c>
      <c r="EG604" s="19" t="str">
        <f t="shared" si="485"/>
        <v/>
      </c>
      <c r="EH604" s="153" t="str">
        <f t="shared" si="486"/>
        <v/>
      </c>
      <c r="EI604" s="19" t="str">
        <f t="shared" si="487"/>
        <v/>
      </c>
      <c r="EJ604" s="153" t="str">
        <f t="shared" si="488"/>
        <v/>
      </c>
      <c r="EK604" s="19" t="str">
        <f t="shared" si="489"/>
        <v/>
      </c>
      <c r="EL604" s="153" t="str">
        <f t="shared" si="490"/>
        <v/>
      </c>
      <c r="EM604" s="19" t="str">
        <f t="shared" si="491"/>
        <v/>
      </c>
      <c r="EN604" s="153" t="str">
        <f t="shared" si="492"/>
        <v/>
      </c>
      <c r="EO604" s="19" t="str">
        <f t="shared" si="493"/>
        <v/>
      </c>
      <c r="EP604" s="153" t="str">
        <f t="shared" si="494"/>
        <v/>
      </c>
      <c r="EQ604" s="19" t="str">
        <f t="shared" si="495"/>
        <v/>
      </c>
      <c r="ER604" s="153" t="str">
        <f t="shared" si="496"/>
        <v/>
      </c>
      <c r="ES604" s="19" t="str">
        <f t="shared" si="497"/>
        <v/>
      </c>
      <c r="ET604" s="153" t="str">
        <f t="shared" si="498"/>
        <v/>
      </c>
    </row>
    <row r="605" spans="1:150" x14ac:dyDescent="0.25">
      <c r="A605" s="31"/>
      <c r="B605" s="91" t="str">
        <f t="shared" si="499"/>
        <v/>
      </c>
      <c r="C605" s="20" t="str">
        <f t="shared" si="459"/>
        <v/>
      </c>
      <c r="D605" s="97" t="str">
        <f t="shared" si="460"/>
        <v/>
      </c>
      <c r="E605" s="62" t="str">
        <f t="shared" si="500"/>
        <v/>
      </c>
      <c r="F605" s="31"/>
      <c r="G605" s="282"/>
      <c r="H605" s="283"/>
      <c r="I605" s="284"/>
      <c r="J605" s="285"/>
      <c r="K605" s="286"/>
      <c r="L605" s="287"/>
      <c r="M605" s="288"/>
      <c r="N605" s="287"/>
      <c r="O605" s="288"/>
      <c r="P605" s="287"/>
      <c r="Q605" s="288"/>
      <c r="R605" s="287"/>
      <c r="S605" s="288"/>
      <c r="T605" s="287"/>
      <c r="U605" s="288"/>
      <c r="V605" s="287"/>
      <c r="W605" s="288"/>
      <c r="X605" s="287"/>
      <c r="Y605" s="288"/>
      <c r="Z605" s="287"/>
      <c r="AA605" s="288"/>
      <c r="AB605" s="287"/>
      <c r="AC605" s="288"/>
      <c r="AD605" s="287"/>
      <c r="AE605" s="288"/>
      <c r="AF605" s="287"/>
      <c r="AG605" s="288"/>
      <c r="AH605" s="287"/>
      <c r="AI605" s="288"/>
      <c r="AJ605" s="287"/>
      <c r="AK605" s="288"/>
      <c r="AL605" s="287"/>
      <c r="AM605" s="288"/>
      <c r="AN605" s="287"/>
      <c r="AO605" s="288"/>
      <c r="AP605" s="287"/>
      <c r="AQ605" s="288"/>
      <c r="AR605" s="287"/>
      <c r="AS605" s="288"/>
      <c r="AT605" s="287"/>
      <c r="AU605" s="288"/>
      <c r="AV605" s="287"/>
      <c r="AW605" s="288"/>
      <c r="AX605" s="287"/>
      <c r="AY605" s="31"/>
      <c r="BA605" s="76" t="str">
        <f t="shared" si="501"/>
        <v/>
      </c>
      <c r="BC605" s="76" t="str">
        <f>IF('Stock List'!$K605="", "", 'Stock List'!$K605)</f>
        <v/>
      </c>
      <c r="BE605" s="106">
        <f>IFERROR(ROUND(((INDEX('Stock List'!$M$11:$M$1010, MATCH(L605, 'Stock List'!$K$11:$K$1010, 0))/INDEX('Stock List'!$L$11:$L$1010, MATCH(L605, 'Stock List'!$K$11:$K$1010, 0)))*K605), 2), 0)</f>
        <v>0</v>
      </c>
      <c r="BF605" s="20"/>
      <c r="BG605" s="20">
        <f>IFERROR(ROUND(((INDEX('Stock List'!$M$11:$M$1010, MATCH(N605, 'Stock List'!$K$11:$K$1010, 0))/INDEX('Stock List'!$L$11:$L$1010, MATCH(N605, 'Stock List'!$K$11:$K$1010, 0)))*M605), 2), 0)</f>
        <v>0</v>
      </c>
      <c r="BH605" s="20"/>
      <c r="BI605" s="20">
        <f>IFERROR(ROUND(((INDEX('Stock List'!$M$11:$M$1010, MATCH(P605, 'Stock List'!$K$11:$K$1010, 0))/INDEX('Stock List'!$L$11:$L$1010, MATCH(P605, 'Stock List'!$K$11:$K$1010, 0)))*O605), 2), 0)</f>
        <v>0</v>
      </c>
      <c r="BJ605" s="20"/>
      <c r="BK605" s="20">
        <f>IFERROR(ROUND(((INDEX('Stock List'!$M$11:$M$1010, MATCH(R605, 'Stock List'!$K$11:$K$1010, 0))/INDEX('Stock List'!$L$11:$L$1010, MATCH(R605, 'Stock List'!$K$11:$K$1010, 0)))*Q605), 2), 0)</f>
        <v>0</v>
      </c>
      <c r="BL605" s="20"/>
      <c r="BM605" s="20">
        <f>IFERROR(ROUND(((INDEX('Stock List'!$M$11:$M$1010, MATCH(T605, 'Stock List'!$K$11:$K$1010, 0))/INDEX('Stock List'!$L$11:$L$1010, MATCH(T605, 'Stock List'!$K$11:$K$1010, 0)))*S605), 2), 0)</f>
        <v>0</v>
      </c>
      <c r="BN605" s="20"/>
      <c r="BO605" s="20">
        <f>IFERROR(ROUND(((INDEX('Stock List'!$M$11:$M$1010, MATCH(V605, 'Stock List'!$K$11:$K$1010, 0))/INDEX('Stock List'!$L$11:$L$1010, MATCH(V605, 'Stock List'!$K$11:$K$1010, 0)))*U605), 2), 0)</f>
        <v>0</v>
      </c>
      <c r="BP605" s="20"/>
      <c r="BQ605" s="20">
        <f>IFERROR(ROUND(((INDEX('Stock List'!$M$11:$M$1010, MATCH(X605, 'Stock List'!$K$11:$K$1010, 0))/INDEX('Stock List'!$L$11:$L$1010, MATCH(X605, 'Stock List'!$K$11:$K$1010, 0)))*W605), 2), 0)</f>
        <v>0</v>
      </c>
      <c r="BR605" s="20"/>
      <c r="BS605" s="20">
        <f>IFERROR(ROUND(((INDEX('Stock List'!$M$11:$M$1010, MATCH(Z605, 'Stock List'!$K$11:$K$1010, 0))/INDEX('Stock List'!$L$11:$L$1010, MATCH(Z605, 'Stock List'!$K$11:$K$1010, 0)))*Y605), 2), 0)</f>
        <v>0</v>
      </c>
      <c r="BT605" s="20"/>
      <c r="BU605" s="20">
        <f>IFERROR(ROUND(((INDEX('Stock List'!$M$11:$M$1010, MATCH(AB605, 'Stock List'!$K$11:$K$1010, 0))/INDEX('Stock List'!$L$11:$L$1010, MATCH(AB605, 'Stock List'!$K$11:$K$1010, 0)))*AA605), 2), 0)</f>
        <v>0</v>
      </c>
      <c r="BV605" s="20"/>
      <c r="BW605" s="20">
        <f>IFERROR(ROUND(((INDEX('Stock List'!$M$11:$M$1010, MATCH(AD605, 'Stock List'!$K$11:$K$1010, 0))/INDEX('Stock List'!$L$11:$L$1010, MATCH(AD605, 'Stock List'!$K$11:$K$1010, 0)))*AC605), 2), 0)</f>
        <v>0</v>
      </c>
      <c r="BX605" s="20"/>
      <c r="BY605" s="20">
        <f>IFERROR(ROUND(((INDEX('Stock List'!$M$11:$M$1010, MATCH(AF605, 'Stock List'!$K$11:$K$1010, 0))/INDEX('Stock List'!$L$11:$L$1010, MATCH(AF605, 'Stock List'!$K$11:$K$1010, 0)))*AE605), 2), 0)</f>
        <v>0</v>
      </c>
      <c r="BZ605" s="20"/>
      <c r="CA605" s="20">
        <f>IFERROR(ROUND(((INDEX('Stock List'!$M$11:$M$1010, MATCH(AH605, 'Stock List'!$K$11:$K$1010, 0))/INDEX('Stock List'!$L$11:$L$1010, MATCH(AH605, 'Stock List'!$K$11:$K$1010, 0)))*AG605), 2), 0)</f>
        <v>0</v>
      </c>
      <c r="CB605" s="20"/>
      <c r="CC605" s="20">
        <f>IFERROR(ROUND(((INDEX('Stock List'!$M$11:$M$1010, MATCH(AJ605, 'Stock List'!$K$11:$K$1010, 0))/INDEX('Stock List'!$L$11:$L$1010, MATCH(AJ605, 'Stock List'!$K$11:$K$1010, 0)))*AI605), 2), 0)</f>
        <v>0</v>
      </c>
      <c r="CD605" s="20"/>
      <c r="CE605" s="20">
        <f>IFERROR(ROUND(((INDEX('Stock List'!$M$11:$M$1010, MATCH(AL605, 'Stock List'!$K$11:$K$1010, 0))/INDEX('Stock List'!$L$11:$L$1010, MATCH(AL605, 'Stock List'!$K$11:$K$1010, 0)))*AK605), 2), 0)</f>
        <v>0</v>
      </c>
      <c r="CF605" s="20"/>
      <c r="CG605" s="20">
        <f>IFERROR(ROUND(((INDEX('Stock List'!$M$11:$M$1010, MATCH(AN605, 'Stock List'!$K$11:$K$1010, 0))/INDEX('Stock List'!$L$11:$L$1010, MATCH(AN605, 'Stock List'!$K$11:$K$1010, 0)))*AM605), 2), 0)</f>
        <v>0</v>
      </c>
      <c r="CH605" s="20"/>
      <c r="CI605" s="20">
        <f>IFERROR(ROUND(((INDEX('Stock List'!$M$11:$M$1010, MATCH(AP605, 'Stock List'!$K$11:$K$1010, 0))/INDEX('Stock List'!$L$11:$L$1010, MATCH(AP605, 'Stock List'!$K$11:$K$1010, 0)))*AO605), 2), 0)</f>
        <v>0</v>
      </c>
      <c r="CJ605" s="20"/>
      <c r="CK605" s="20">
        <f>IFERROR(ROUND(((INDEX('Stock List'!$M$11:$M$1010, MATCH(AR605, 'Stock List'!$K$11:$K$1010, 0))/INDEX('Stock List'!$L$11:$L$1010, MATCH(AR605, 'Stock List'!$K$11:$K$1010, 0)))*AQ605), 2), 0)</f>
        <v>0</v>
      </c>
      <c r="CL605" s="20"/>
      <c r="CM605" s="20">
        <f>IFERROR(ROUND(((INDEX('Stock List'!$M$11:$M$1010, MATCH(AT605, 'Stock List'!$K$11:$K$1010, 0))/INDEX('Stock List'!$L$11:$L$1010, MATCH(AT605, 'Stock List'!$K$11:$K$1010, 0)))*AS605), 2), 0)</f>
        <v>0</v>
      </c>
      <c r="CN605" s="20"/>
      <c r="CO605" s="20">
        <f>IFERROR(ROUND(((INDEX('Stock List'!$M$11:$M$1010, MATCH(AV605, 'Stock List'!$K$11:$K$1010, 0))/INDEX('Stock List'!$L$11:$L$1010, MATCH(AV605, 'Stock List'!$K$11:$K$1010, 0)))*AU605), 2), 0)</f>
        <v>0</v>
      </c>
      <c r="CP605" s="20"/>
      <c r="CQ605" s="20">
        <f>IFERROR(ROUND(((INDEX('Stock List'!$M$11:$M$1010, MATCH(AX605, 'Stock List'!$K$11:$K$1010, 0))/INDEX('Stock List'!$L$11:$L$1010, MATCH(AX605, 'Stock List'!$K$11:$K$1010, 0)))*AW605), 2), 0)</f>
        <v>0</v>
      </c>
      <c r="CR605" s="22"/>
      <c r="CT605" s="106" t="str">
        <f t="shared" si="502"/>
        <v/>
      </c>
      <c r="CU605" s="22" t="str">
        <f t="shared" si="503"/>
        <v/>
      </c>
      <c r="CX605" s="106" t="str">
        <f t="shared" si="504"/>
        <v/>
      </c>
      <c r="CY605" s="20" t="str">
        <f t="shared" si="505"/>
        <v/>
      </c>
      <c r="CZ605" s="22" t="str">
        <f t="shared" si="506"/>
        <v/>
      </c>
      <c r="DB605" s="76" t="str">
        <f>IF($H605="", "", COUNTIF($G$11:$G$1010, "&gt;"&amp;$G605)+1+COUNTIF($G$11:$G605, $G605)-1)</f>
        <v/>
      </c>
      <c r="DC605" s="76" t="str">
        <f>IF($H605="", "", COUNTIF($CZ$11:$CZ$1010, "&gt;"&amp;$CZ605)+1+COUNTIF($CZ$11:$CZ605, $CZ605)-1)</f>
        <v/>
      </c>
      <c r="DE605" s="147" t="str">
        <f t="shared" si="507"/>
        <v/>
      </c>
      <c r="DF605" s="148"/>
      <c r="DG605" s="19" t="str">
        <f t="shared" si="508"/>
        <v/>
      </c>
      <c r="DH605" s="153" t="str">
        <f t="shared" si="509"/>
        <v/>
      </c>
      <c r="DI605" s="19" t="str">
        <f t="shared" si="461"/>
        <v/>
      </c>
      <c r="DJ605" s="153" t="str">
        <f t="shared" si="462"/>
        <v/>
      </c>
      <c r="DK605" s="19" t="str">
        <f t="shared" si="463"/>
        <v/>
      </c>
      <c r="DL605" s="153" t="str">
        <f t="shared" si="464"/>
        <v/>
      </c>
      <c r="DM605" s="19" t="str">
        <f t="shared" si="465"/>
        <v/>
      </c>
      <c r="DN605" s="153" t="str">
        <f t="shared" si="466"/>
        <v/>
      </c>
      <c r="DO605" s="19" t="str">
        <f t="shared" si="467"/>
        <v/>
      </c>
      <c r="DP605" s="153" t="str">
        <f t="shared" si="468"/>
        <v/>
      </c>
      <c r="DQ605" s="19" t="str">
        <f t="shared" si="469"/>
        <v/>
      </c>
      <c r="DR605" s="153" t="str">
        <f t="shared" si="470"/>
        <v/>
      </c>
      <c r="DS605" s="19" t="str">
        <f t="shared" si="471"/>
        <v/>
      </c>
      <c r="DT605" s="153" t="str">
        <f t="shared" si="472"/>
        <v/>
      </c>
      <c r="DU605" s="19" t="str">
        <f t="shared" si="473"/>
        <v/>
      </c>
      <c r="DV605" s="153" t="str">
        <f t="shared" si="474"/>
        <v/>
      </c>
      <c r="DW605" s="19" t="str">
        <f t="shared" si="475"/>
        <v/>
      </c>
      <c r="DX605" s="153" t="str">
        <f t="shared" si="476"/>
        <v/>
      </c>
      <c r="DY605" s="19" t="str">
        <f t="shared" si="477"/>
        <v/>
      </c>
      <c r="DZ605" s="153" t="str">
        <f t="shared" si="478"/>
        <v/>
      </c>
      <c r="EA605" s="19" t="str">
        <f t="shared" si="479"/>
        <v/>
      </c>
      <c r="EB605" s="153" t="str">
        <f t="shared" si="480"/>
        <v/>
      </c>
      <c r="EC605" s="19" t="str">
        <f t="shared" si="481"/>
        <v/>
      </c>
      <c r="ED605" s="153" t="str">
        <f t="shared" si="482"/>
        <v/>
      </c>
      <c r="EE605" s="19" t="str">
        <f t="shared" si="483"/>
        <v/>
      </c>
      <c r="EF605" s="153" t="str">
        <f t="shared" si="484"/>
        <v/>
      </c>
      <c r="EG605" s="19" t="str">
        <f t="shared" si="485"/>
        <v/>
      </c>
      <c r="EH605" s="153" t="str">
        <f t="shared" si="486"/>
        <v/>
      </c>
      <c r="EI605" s="19" t="str">
        <f t="shared" si="487"/>
        <v/>
      </c>
      <c r="EJ605" s="153" t="str">
        <f t="shared" si="488"/>
        <v/>
      </c>
      <c r="EK605" s="19" t="str">
        <f t="shared" si="489"/>
        <v/>
      </c>
      <c r="EL605" s="153" t="str">
        <f t="shared" si="490"/>
        <v/>
      </c>
      <c r="EM605" s="19" t="str">
        <f t="shared" si="491"/>
        <v/>
      </c>
      <c r="EN605" s="153" t="str">
        <f t="shared" si="492"/>
        <v/>
      </c>
      <c r="EO605" s="19" t="str">
        <f t="shared" si="493"/>
        <v/>
      </c>
      <c r="EP605" s="153" t="str">
        <f t="shared" si="494"/>
        <v/>
      </c>
      <c r="EQ605" s="19" t="str">
        <f t="shared" si="495"/>
        <v/>
      </c>
      <c r="ER605" s="153" t="str">
        <f t="shared" si="496"/>
        <v/>
      </c>
      <c r="ES605" s="19" t="str">
        <f t="shared" si="497"/>
        <v/>
      </c>
      <c r="ET605" s="153" t="str">
        <f t="shared" si="498"/>
        <v/>
      </c>
    </row>
    <row r="606" spans="1:150" x14ac:dyDescent="0.25">
      <c r="A606" s="31"/>
      <c r="B606" s="91" t="str">
        <f t="shared" si="499"/>
        <v/>
      </c>
      <c r="C606" s="20" t="str">
        <f t="shared" si="459"/>
        <v/>
      </c>
      <c r="D606" s="97" t="str">
        <f t="shared" si="460"/>
        <v/>
      </c>
      <c r="E606" s="62" t="str">
        <f t="shared" si="500"/>
        <v/>
      </c>
      <c r="F606" s="31"/>
      <c r="G606" s="282"/>
      <c r="H606" s="283"/>
      <c r="I606" s="284"/>
      <c r="J606" s="285"/>
      <c r="K606" s="286"/>
      <c r="L606" s="287"/>
      <c r="M606" s="288"/>
      <c r="N606" s="287"/>
      <c r="O606" s="288"/>
      <c r="P606" s="287"/>
      <c r="Q606" s="288"/>
      <c r="R606" s="287"/>
      <c r="S606" s="288"/>
      <c r="T606" s="287"/>
      <c r="U606" s="288"/>
      <c r="V606" s="287"/>
      <c r="W606" s="288"/>
      <c r="X606" s="287"/>
      <c r="Y606" s="288"/>
      <c r="Z606" s="287"/>
      <c r="AA606" s="288"/>
      <c r="AB606" s="287"/>
      <c r="AC606" s="288"/>
      <c r="AD606" s="287"/>
      <c r="AE606" s="288"/>
      <c r="AF606" s="287"/>
      <c r="AG606" s="288"/>
      <c r="AH606" s="287"/>
      <c r="AI606" s="288"/>
      <c r="AJ606" s="287"/>
      <c r="AK606" s="288"/>
      <c r="AL606" s="287"/>
      <c r="AM606" s="288"/>
      <c r="AN606" s="287"/>
      <c r="AO606" s="288"/>
      <c r="AP606" s="287"/>
      <c r="AQ606" s="288"/>
      <c r="AR606" s="287"/>
      <c r="AS606" s="288"/>
      <c r="AT606" s="287"/>
      <c r="AU606" s="288"/>
      <c r="AV606" s="287"/>
      <c r="AW606" s="288"/>
      <c r="AX606" s="287"/>
      <c r="AY606" s="31"/>
      <c r="BA606" s="76" t="str">
        <f t="shared" si="501"/>
        <v/>
      </c>
      <c r="BC606" s="76" t="str">
        <f>IF('Stock List'!$K606="", "", 'Stock List'!$K606)</f>
        <v/>
      </c>
      <c r="BE606" s="106">
        <f>IFERROR(ROUND(((INDEX('Stock List'!$M$11:$M$1010, MATCH(L606, 'Stock List'!$K$11:$K$1010, 0))/INDEX('Stock List'!$L$11:$L$1010, MATCH(L606, 'Stock List'!$K$11:$K$1010, 0)))*K606), 2), 0)</f>
        <v>0</v>
      </c>
      <c r="BF606" s="20"/>
      <c r="BG606" s="20">
        <f>IFERROR(ROUND(((INDEX('Stock List'!$M$11:$M$1010, MATCH(N606, 'Stock List'!$K$11:$K$1010, 0))/INDEX('Stock List'!$L$11:$L$1010, MATCH(N606, 'Stock List'!$K$11:$K$1010, 0)))*M606), 2), 0)</f>
        <v>0</v>
      </c>
      <c r="BH606" s="20"/>
      <c r="BI606" s="20">
        <f>IFERROR(ROUND(((INDEX('Stock List'!$M$11:$M$1010, MATCH(P606, 'Stock List'!$K$11:$K$1010, 0))/INDEX('Stock List'!$L$11:$L$1010, MATCH(P606, 'Stock List'!$K$11:$K$1010, 0)))*O606), 2), 0)</f>
        <v>0</v>
      </c>
      <c r="BJ606" s="20"/>
      <c r="BK606" s="20">
        <f>IFERROR(ROUND(((INDEX('Stock List'!$M$11:$M$1010, MATCH(R606, 'Stock List'!$K$11:$K$1010, 0))/INDEX('Stock List'!$L$11:$L$1010, MATCH(R606, 'Stock List'!$K$11:$K$1010, 0)))*Q606), 2), 0)</f>
        <v>0</v>
      </c>
      <c r="BL606" s="20"/>
      <c r="BM606" s="20">
        <f>IFERROR(ROUND(((INDEX('Stock List'!$M$11:$M$1010, MATCH(T606, 'Stock List'!$K$11:$K$1010, 0))/INDEX('Stock List'!$L$11:$L$1010, MATCH(T606, 'Stock List'!$K$11:$K$1010, 0)))*S606), 2), 0)</f>
        <v>0</v>
      </c>
      <c r="BN606" s="20"/>
      <c r="BO606" s="20">
        <f>IFERROR(ROUND(((INDEX('Stock List'!$M$11:$M$1010, MATCH(V606, 'Stock List'!$K$11:$K$1010, 0))/INDEX('Stock List'!$L$11:$L$1010, MATCH(V606, 'Stock List'!$K$11:$K$1010, 0)))*U606), 2), 0)</f>
        <v>0</v>
      </c>
      <c r="BP606" s="20"/>
      <c r="BQ606" s="20">
        <f>IFERROR(ROUND(((INDEX('Stock List'!$M$11:$M$1010, MATCH(X606, 'Stock List'!$K$11:$K$1010, 0))/INDEX('Stock List'!$L$11:$L$1010, MATCH(X606, 'Stock List'!$K$11:$K$1010, 0)))*W606), 2), 0)</f>
        <v>0</v>
      </c>
      <c r="BR606" s="20"/>
      <c r="BS606" s="20">
        <f>IFERROR(ROUND(((INDEX('Stock List'!$M$11:$M$1010, MATCH(Z606, 'Stock List'!$K$11:$K$1010, 0))/INDEX('Stock List'!$L$11:$L$1010, MATCH(Z606, 'Stock List'!$K$11:$K$1010, 0)))*Y606), 2), 0)</f>
        <v>0</v>
      </c>
      <c r="BT606" s="20"/>
      <c r="BU606" s="20">
        <f>IFERROR(ROUND(((INDEX('Stock List'!$M$11:$M$1010, MATCH(AB606, 'Stock List'!$K$11:$K$1010, 0))/INDEX('Stock List'!$L$11:$L$1010, MATCH(AB606, 'Stock List'!$K$11:$K$1010, 0)))*AA606), 2), 0)</f>
        <v>0</v>
      </c>
      <c r="BV606" s="20"/>
      <c r="BW606" s="20">
        <f>IFERROR(ROUND(((INDEX('Stock List'!$M$11:$M$1010, MATCH(AD606, 'Stock List'!$K$11:$K$1010, 0))/INDEX('Stock List'!$L$11:$L$1010, MATCH(AD606, 'Stock List'!$K$11:$K$1010, 0)))*AC606), 2), 0)</f>
        <v>0</v>
      </c>
      <c r="BX606" s="20"/>
      <c r="BY606" s="20">
        <f>IFERROR(ROUND(((INDEX('Stock List'!$M$11:$M$1010, MATCH(AF606, 'Stock List'!$K$11:$K$1010, 0))/INDEX('Stock List'!$L$11:$L$1010, MATCH(AF606, 'Stock List'!$K$11:$K$1010, 0)))*AE606), 2), 0)</f>
        <v>0</v>
      </c>
      <c r="BZ606" s="20"/>
      <c r="CA606" s="20">
        <f>IFERROR(ROUND(((INDEX('Stock List'!$M$11:$M$1010, MATCH(AH606, 'Stock List'!$K$11:$K$1010, 0))/INDEX('Stock List'!$L$11:$L$1010, MATCH(AH606, 'Stock List'!$K$11:$K$1010, 0)))*AG606), 2), 0)</f>
        <v>0</v>
      </c>
      <c r="CB606" s="20"/>
      <c r="CC606" s="20">
        <f>IFERROR(ROUND(((INDEX('Stock List'!$M$11:$M$1010, MATCH(AJ606, 'Stock List'!$K$11:$K$1010, 0))/INDEX('Stock List'!$L$11:$L$1010, MATCH(AJ606, 'Stock List'!$K$11:$K$1010, 0)))*AI606), 2), 0)</f>
        <v>0</v>
      </c>
      <c r="CD606" s="20"/>
      <c r="CE606" s="20">
        <f>IFERROR(ROUND(((INDEX('Stock List'!$M$11:$M$1010, MATCH(AL606, 'Stock List'!$K$11:$K$1010, 0))/INDEX('Stock List'!$L$11:$L$1010, MATCH(AL606, 'Stock List'!$K$11:$K$1010, 0)))*AK606), 2), 0)</f>
        <v>0</v>
      </c>
      <c r="CF606" s="20"/>
      <c r="CG606" s="20">
        <f>IFERROR(ROUND(((INDEX('Stock List'!$M$11:$M$1010, MATCH(AN606, 'Stock List'!$K$11:$K$1010, 0))/INDEX('Stock List'!$L$11:$L$1010, MATCH(AN606, 'Stock List'!$K$11:$K$1010, 0)))*AM606), 2), 0)</f>
        <v>0</v>
      </c>
      <c r="CH606" s="20"/>
      <c r="CI606" s="20">
        <f>IFERROR(ROUND(((INDEX('Stock List'!$M$11:$M$1010, MATCH(AP606, 'Stock List'!$K$11:$K$1010, 0))/INDEX('Stock List'!$L$11:$L$1010, MATCH(AP606, 'Stock List'!$K$11:$K$1010, 0)))*AO606), 2), 0)</f>
        <v>0</v>
      </c>
      <c r="CJ606" s="20"/>
      <c r="CK606" s="20">
        <f>IFERROR(ROUND(((INDEX('Stock List'!$M$11:$M$1010, MATCH(AR606, 'Stock List'!$K$11:$K$1010, 0))/INDEX('Stock List'!$L$11:$L$1010, MATCH(AR606, 'Stock List'!$K$11:$K$1010, 0)))*AQ606), 2), 0)</f>
        <v>0</v>
      </c>
      <c r="CL606" s="20"/>
      <c r="CM606" s="20">
        <f>IFERROR(ROUND(((INDEX('Stock List'!$M$11:$M$1010, MATCH(AT606, 'Stock List'!$K$11:$K$1010, 0))/INDEX('Stock List'!$L$11:$L$1010, MATCH(AT606, 'Stock List'!$K$11:$K$1010, 0)))*AS606), 2), 0)</f>
        <v>0</v>
      </c>
      <c r="CN606" s="20"/>
      <c r="CO606" s="20">
        <f>IFERROR(ROUND(((INDEX('Stock List'!$M$11:$M$1010, MATCH(AV606, 'Stock List'!$K$11:$K$1010, 0))/INDEX('Stock List'!$L$11:$L$1010, MATCH(AV606, 'Stock List'!$K$11:$K$1010, 0)))*AU606), 2), 0)</f>
        <v>0</v>
      </c>
      <c r="CP606" s="20"/>
      <c r="CQ606" s="20">
        <f>IFERROR(ROUND(((INDEX('Stock List'!$M$11:$M$1010, MATCH(AX606, 'Stock List'!$K$11:$K$1010, 0))/INDEX('Stock List'!$L$11:$L$1010, MATCH(AX606, 'Stock List'!$K$11:$K$1010, 0)))*AW606), 2), 0)</f>
        <v>0</v>
      </c>
      <c r="CR606" s="22"/>
      <c r="CT606" s="106" t="str">
        <f t="shared" si="502"/>
        <v/>
      </c>
      <c r="CU606" s="22" t="str">
        <f t="shared" si="503"/>
        <v/>
      </c>
      <c r="CX606" s="106" t="str">
        <f t="shared" si="504"/>
        <v/>
      </c>
      <c r="CY606" s="20" t="str">
        <f t="shared" si="505"/>
        <v/>
      </c>
      <c r="CZ606" s="22" t="str">
        <f t="shared" si="506"/>
        <v/>
      </c>
      <c r="DB606" s="76" t="str">
        <f>IF($H606="", "", COUNTIF($G$11:$G$1010, "&gt;"&amp;$G606)+1+COUNTIF($G$11:$G606, $G606)-1)</f>
        <v/>
      </c>
      <c r="DC606" s="76" t="str">
        <f>IF($H606="", "", COUNTIF($CZ$11:$CZ$1010, "&gt;"&amp;$CZ606)+1+COUNTIF($CZ$11:$CZ606, $CZ606)-1)</f>
        <v/>
      </c>
      <c r="DE606" s="147" t="str">
        <f t="shared" si="507"/>
        <v/>
      </c>
      <c r="DF606" s="148"/>
      <c r="DG606" s="19" t="str">
        <f t="shared" si="508"/>
        <v/>
      </c>
      <c r="DH606" s="153" t="str">
        <f t="shared" si="509"/>
        <v/>
      </c>
      <c r="DI606" s="19" t="str">
        <f t="shared" si="461"/>
        <v/>
      </c>
      <c r="DJ606" s="153" t="str">
        <f t="shared" si="462"/>
        <v/>
      </c>
      <c r="DK606" s="19" t="str">
        <f t="shared" si="463"/>
        <v/>
      </c>
      <c r="DL606" s="153" t="str">
        <f t="shared" si="464"/>
        <v/>
      </c>
      <c r="DM606" s="19" t="str">
        <f t="shared" si="465"/>
        <v/>
      </c>
      <c r="DN606" s="153" t="str">
        <f t="shared" si="466"/>
        <v/>
      </c>
      <c r="DO606" s="19" t="str">
        <f t="shared" si="467"/>
        <v/>
      </c>
      <c r="DP606" s="153" t="str">
        <f t="shared" si="468"/>
        <v/>
      </c>
      <c r="DQ606" s="19" t="str">
        <f t="shared" si="469"/>
        <v/>
      </c>
      <c r="DR606" s="153" t="str">
        <f t="shared" si="470"/>
        <v/>
      </c>
      <c r="DS606" s="19" t="str">
        <f t="shared" si="471"/>
        <v/>
      </c>
      <c r="DT606" s="153" t="str">
        <f t="shared" si="472"/>
        <v/>
      </c>
      <c r="DU606" s="19" t="str">
        <f t="shared" si="473"/>
        <v/>
      </c>
      <c r="DV606" s="153" t="str">
        <f t="shared" si="474"/>
        <v/>
      </c>
      <c r="DW606" s="19" t="str">
        <f t="shared" si="475"/>
        <v/>
      </c>
      <c r="DX606" s="153" t="str">
        <f t="shared" si="476"/>
        <v/>
      </c>
      <c r="DY606" s="19" t="str">
        <f t="shared" si="477"/>
        <v/>
      </c>
      <c r="DZ606" s="153" t="str">
        <f t="shared" si="478"/>
        <v/>
      </c>
      <c r="EA606" s="19" t="str">
        <f t="shared" si="479"/>
        <v/>
      </c>
      <c r="EB606" s="153" t="str">
        <f t="shared" si="480"/>
        <v/>
      </c>
      <c r="EC606" s="19" t="str">
        <f t="shared" si="481"/>
        <v/>
      </c>
      <c r="ED606" s="153" t="str">
        <f t="shared" si="482"/>
        <v/>
      </c>
      <c r="EE606" s="19" t="str">
        <f t="shared" si="483"/>
        <v/>
      </c>
      <c r="EF606" s="153" t="str">
        <f t="shared" si="484"/>
        <v/>
      </c>
      <c r="EG606" s="19" t="str">
        <f t="shared" si="485"/>
        <v/>
      </c>
      <c r="EH606" s="153" t="str">
        <f t="shared" si="486"/>
        <v/>
      </c>
      <c r="EI606" s="19" t="str">
        <f t="shared" si="487"/>
        <v/>
      </c>
      <c r="EJ606" s="153" t="str">
        <f t="shared" si="488"/>
        <v/>
      </c>
      <c r="EK606" s="19" t="str">
        <f t="shared" si="489"/>
        <v/>
      </c>
      <c r="EL606" s="153" t="str">
        <f t="shared" si="490"/>
        <v/>
      </c>
      <c r="EM606" s="19" t="str">
        <f t="shared" si="491"/>
        <v/>
      </c>
      <c r="EN606" s="153" t="str">
        <f t="shared" si="492"/>
        <v/>
      </c>
      <c r="EO606" s="19" t="str">
        <f t="shared" si="493"/>
        <v/>
      </c>
      <c r="EP606" s="153" t="str">
        <f t="shared" si="494"/>
        <v/>
      </c>
      <c r="EQ606" s="19" t="str">
        <f t="shared" si="495"/>
        <v/>
      </c>
      <c r="ER606" s="153" t="str">
        <f t="shared" si="496"/>
        <v/>
      </c>
      <c r="ES606" s="19" t="str">
        <f t="shared" si="497"/>
        <v/>
      </c>
      <c r="ET606" s="153" t="str">
        <f t="shared" si="498"/>
        <v/>
      </c>
    </row>
    <row r="607" spans="1:150" x14ac:dyDescent="0.25">
      <c r="A607" s="31"/>
      <c r="B607" s="91" t="str">
        <f t="shared" si="499"/>
        <v/>
      </c>
      <c r="C607" s="20" t="str">
        <f t="shared" si="459"/>
        <v/>
      </c>
      <c r="D607" s="97" t="str">
        <f t="shared" si="460"/>
        <v/>
      </c>
      <c r="E607" s="62" t="str">
        <f t="shared" si="500"/>
        <v/>
      </c>
      <c r="F607" s="31"/>
      <c r="G607" s="282"/>
      <c r="H607" s="283"/>
      <c r="I607" s="284"/>
      <c r="J607" s="285"/>
      <c r="K607" s="286"/>
      <c r="L607" s="287"/>
      <c r="M607" s="288"/>
      <c r="N607" s="287"/>
      <c r="O607" s="288"/>
      <c r="P607" s="287"/>
      <c r="Q607" s="288"/>
      <c r="R607" s="287"/>
      <c r="S607" s="288"/>
      <c r="T607" s="287"/>
      <c r="U607" s="288"/>
      <c r="V607" s="287"/>
      <c r="W607" s="288"/>
      <c r="X607" s="287"/>
      <c r="Y607" s="288"/>
      <c r="Z607" s="287"/>
      <c r="AA607" s="288"/>
      <c r="AB607" s="287"/>
      <c r="AC607" s="288"/>
      <c r="AD607" s="287"/>
      <c r="AE607" s="288"/>
      <c r="AF607" s="287"/>
      <c r="AG607" s="288"/>
      <c r="AH607" s="287"/>
      <c r="AI607" s="288"/>
      <c r="AJ607" s="287"/>
      <c r="AK607" s="288"/>
      <c r="AL607" s="287"/>
      <c r="AM607" s="288"/>
      <c r="AN607" s="287"/>
      <c r="AO607" s="288"/>
      <c r="AP607" s="287"/>
      <c r="AQ607" s="288"/>
      <c r="AR607" s="287"/>
      <c r="AS607" s="288"/>
      <c r="AT607" s="287"/>
      <c r="AU607" s="288"/>
      <c r="AV607" s="287"/>
      <c r="AW607" s="288"/>
      <c r="AX607" s="287"/>
      <c r="AY607" s="31"/>
      <c r="BA607" s="76" t="str">
        <f t="shared" si="501"/>
        <v/>
      </c>
      <c r="BC607" s="76" t="str">
        <f>IF('Stock List'!$K607="", "", 'Stock List'!$K607)</f>
        <v/>
      </c>
      <c r="BE607" s="106">
        <f>IFERROR(ROUND(((INDEX('Stock List'!$M$11:$M$1010, MATCH(L607, 'Stock List'!$K$11:$K$1010, 0))/INDEX('Stock List'!$L$11:$L$1010, MATCH(L607, 'Stock List'!$K$11:$K$1010, 0)))*K607), 2), 0)</f>
        <v>0</v>
      </c>
      <c r="BF607" s="20"/>
      <c r="BG607" s="20">
        <f>IFERROR(ROUND(((INDEX('Stock List'!$M$11:$M$1010, MATCH(N607, 'Stock List'!$K$11:$K$1010, 0))/INDEX('Stock List'!$L$11:$L$1010, MATCH(N607, 'Stock List'!$K$11:$K$1010, 0)))*M607), 2), 0)</f>
        <v>0</v>
      </c>
      <c r="BH607" s="20"/>
      <c r="BI607" s="20">
        <f>IFERROR(ROUND(((INDEX('Stock List'!$M$11:$M$1010, MATCH(P607, 'Stock List'!$K$11:$K$1010, 0))/INDEX('Stock List'!$L$11:$L$1010, MATCH(P607, 'Stock List'!$K$11:$K$1010, 0)))*O607), 2), 0)</f>
        <v>0</v>
      </c>
      <c r="BJ607" s="20"/>
      <c r="BK607" s="20">
        <f>IFERROR(ROUND(((INDEX('Stock List'!$M$11:$M$1010, MATCH(R607, 'Stock List'!$K$11:$K$1010, 0))/INDEX('Stock List'!$L$11:$L$1010, MATCH(R607, 'Stock List'!$K$11:$K$1010, 0)))*Q607), 2), 0)</f>
        <v>0</v>
      </c>
      <c r="BL607" s="20"/>
      <c r="BM607" s="20">
        <f>IFERROR(ROUND(((INDEX('Stock List'!$M$11:$M$1010, MATCH(T607, 'Stock List'!$K$11:$K$1010, 0))/INDEX('Stock List'!$L$11:$L$1010, MATCH(T607, 'Stock List'!$K$11:$K$1010, 0)))*S607), 2), 0)</f>
        <v>0</v>
      </c>
      <c r="BN607" s="20"/>
      <c r="BO607" s="20">
        <f>IFERROR(ROUND(((INDEX('Stock List'!$M$11:$M$1010, MATCH(V607, 'Stock List'!$K$11:$K$1010, 0))/INDEX('Stock List'!$L$11:$L$1010, MATCH(V607, 'Stock List'!$K$11:$K$1010, 0)))*U607), 2), 0)</f>
        <v>0</v>
      </c>
      <c r="BP607" s="20"/>
      <c r="BQ607" s="20">
        <f>IFERROR(ROUND(((INDEX('Stock List'!$M$11:$M$1010, MATCH(X607, 'Stock List'!$K$11:$K$1010, 0))/INDEX('Stock List'!$L$11:$L$1010, MATCH(X607, 'Stock List'!$K$11:$K$1010, 0)))*W607), 2), 0)</f>
        <v>0</v>
      </c>
      <c r="BR607" s="20"/>
      <c r="BS607" s="20">
        <f>IFERROR(ROUND(((INDEX('Stock List'!$M$11:$M$1010, MATCH(Z607, 'Stock List'!$K$11:$K$1010, 0))/INDEX('Stock List'!$L$11:$L$1010, MATCH(Z607, 'Stock List'!$K$11:$K$1010, 0)))*Y607), 2), 0)</f>
        <v>0</v>
      </c>
      <c r="BT607" s="20"/>
      <c r="BU607" s="20">
        <f>IFERROR(ROUND(((INDEX('Stock List'!$M$11:$M$1010, MATCH(AB607, 'Stock List'!$K$11:$K$1010, 0))/INDEX('Stock List'!$L$11:$L$1010, MATCH(AB607, 'Stock List'!$K$11:$K$1010, 0)))*AA607), 2), 0)</f>
        <v>0</v>
      </c>
      <c r="BV607" s="20"/>
      <c r="BW607" s="20">
        <f>IFERROR(ROUND(((INDEX('Stock List'!$M$11:$M$1010, MATCH(AD607, 'Stock List'!$K$11:$K$1010, 0))/INDEX('Stock List'!$L$11:$L$1010, MATCH(AD607, 'Stock List'!$K$11:$K$1010, 0)))*AC607), 2), 0)</f>
        <v>0</v>
      </c>
      <c r="BX607" s="20"/>
      <c r="BY607" s="20">
        <f>IFERROR(ROUND(((INDEX('Stock List'!$M$11:$M$1010, MATCH(AF607, 'Stock List'!$K$11:$K$1010, 0))/INDEX('Stock List'!$L$11:$L$1010, MATCH(AF607, 'Stock List'!$K$11:$K$1010, 0)))*AE607), 2), 0)</f>
        <v>0</v>
      </c>
      <c r="BZ607" s="20"/>
      <c r="CA607" s="20">
        <f>IFERROR(ROUND(((INDEX('Stock List'!$M$11:$M$1010, MATCH(AH607, 'Stock List'!$K$11:$K$1010, 0))/INDEX('Stock List'!$L$11:$L$1010, MATCH(AH607, 'Stock List'!$K$11:$K$1010, 0)))*AG607), 2), 0)</f>
        <v>0</v>
      </c>
      <c r="CB607" s="20"/>
      <c r="CC607" s="20">
        <f>IFERROR(ROUND(((INDEX('Stock List'!$M$11:$M$1010, MATCH(AJ607, 'Stock List'!$K$11:$K$1010, 0))/INDEX('Stock List'!$L$11:$L$1010, MATCH(AJ607, 'Stock List'!$K$11:$K$1010, 0)))*AI607), 2), 0)</f>
        <v>0</v>
      </c>
      <c r="CD607" s="20"/>
      <c r="CE607" s="20">
        <f>IFERROR(ROUND(((INDEX('Stock List'!$M$11:$M$1010, MATCH(AL607, 'Stock List'!$K$11:$K$1010, 0))/INDEX('Stock List'!$L$11:$L$1010, MATCH(AL607, 'Stock List'!$K$11:$K$1010, 0)))*AK607), 2), 0)</f>
        <v>0</v>
      </c>
      <c r="CF607" s="20"/>
      <c r="CG607" s="20">
        <f>IFERROR(ROUND(((INDEX('Stock List'!$M$11:$M$1010, MATCH(AN607, 'Stock List'!$K$11:$K$1010, 0))/INDEX('Stock List'!$L$11:$L$1010, MATCH(AN607, 'Stock List'!$K$11:$K$1010, 0)))*AM607), 2), 0)</f>
        <v>0</v>
      </c>
      <c r="CH607" s="20"/>
      <c r="CI607" s="20">
        <f>IFERROR(ROUND(((INDEX('Stock List'!$M$11:$M$1010, MATCH(AP607, 'Stock List'!$K$11:$K$1010, 0))/INDEX('Stock List'!$L$11:$L$1010, MATCH(AP607, 'Stock List'!$K$11:$K$1010, 0)))*AO607), 2), 0)</f>
        <v>0</v>
      </c>
      <c r="CJ607" s="20"/>
      <c r="CK607" s="20">
        <f>IFERROR(ROUND(((INDEX('Stock List'!$M$11:$M$1010, MATCH(AR607, 'Stock List'!$K$11:$K$1010, 0))/INDEX('Stock List'!$L$11:$L$1010, MATCH(AR607, 'Stock List'!$K$11:$K$1010, 0)))*AQ607), 2), 0)</f>
        <v>0</v>
      </c>
      <c r="CL607" s="20"/>
      <c r="CM607" s="20">
        <f>IFERROR(ROUND(((INDEX('Stock List'!$M$11:$M$1010, MATCH(AT607, 'Stock List'!$K$11:$K$1010, 0))/INDEX('Stock List'!$L$11:$L$1010, MATCH(AT607, 'Stock List'!$K$11:$K$1010, 0)))*AS607), 2), 0)</f>
        <v>0</v>
      </c>
      <c r="CN607" s="20"/>
      <c r="CO607" s="20">
        <f>IFERROR(ROUND(((INDEX('Stock List'!$M$11:$M$1010, MATCH(AV607, 'Stock List'!$K$11:$K$1010, 0))/INDEX('Stock List'!$L$11:$L$1010, MATCH(AV607, 'Stock List'!$K$11:$K$1010, 0)))*AU607), 2), 0)</f>
        <v>0</v>
      </c>
      <c r="CP607" s="20"/>
      <c r="CQ607" s="20">
        <f>IFERROR(ROUND(((INDEX('Stock List'!$M$11:$M$1010, MATCH(AX607, 'Stock List'!$K$11:$K$1010, 0))/INDEX('Stock List'!$L$11:$L$1010, MATCH(AX607, 'Stock List'!$K$11:$K$1010, 0)))*AW607), 2), 0)</f>
        <v>0</v>
      </c>
      <c r="CR607" s="22"/>
      <c r="CT607" s="106" t="str">
        <f t="shared" si="502"/>
        <v/>
      </c>
      <c r="CU607" s="22" t="str">
        <f t="shared" si="503"/>
        <v/>
      </c>
      <c r="CX607" s="106" t="str">
        <f t="shared" si="504"/>
        <v/>
      </c>
      <c r="CY607" s="20" t="str">
        <f t="shared" si="505"/>
        <v/>
      </c>
      <c r="CZ607" s="22" t="str">
        <f t="shared" si="506"/>
        <v/>
      </c>
      <c r="DB607" s="76" t="str">
        <f>IF($H607="", "", COUNTIF($G$11:$G$1010, "&gt;"&amp;$G607)+1+COUNTIF($G$11:$G607, $G607)-1)</f>
        <v/>
      </c>
      <c r="DC607" s="76" t="str">
        <f>IF($H607="", "", COUNTIF($CZ$11:$CZ$1010, "&gt;"&amp;$CZ607)+1+COUNTIF($CZ$11:$CZ607, $CZ607)-1)</f>
        <v/>
      </c>
      <c r="DE607" s="147" t="str">
        <f t="shared" si="507"/>
        <v/>
      </c>
      <c r="DF607" s="148"/>
      <c r="DG607" s="19" t="str">
        <f t="shared" si="508"/>
        <v/>
      </c>
      <c r="DH607" s="153" t="str">
        <f t="shared" si="509"/>
        <v/>
      </c>
      <c r="DI607" s="19" t="str">
        <f t="shared" si="461"/>
        <v/>
      </c>
      <c r="DJ607" s="153" t="str">
        <f t="shared" si="462"/>
        <v/>
      </c>
      <c r="DK607" s="19" t="str">
        <f t="shared" si="463"/>
        <v/>
      </c>
      <c r="DL607" s="153" t="str">
        <f t="shared" si="464"/>
        <v/>
      </c>
      <c r="DM607" s="19" t="str">
        <f t="shared" si="465"/>
        <v/>
      </c>
      <c r="DN607" s="153" t="str">
        <f t="shared" si="466"/>
        <v/>
      </c>
      <c r="DO607" s="19" t="str">
        <f t="shared" si="467"/>
        <v/>
      </c>
      <c r="DP607" s="153" t="str">
        <f t="shared" si="468"/>
        <v/>
      </c>
      <c r="DQ607" s="19" t="str">
        <f t="shared" si="469"/>
        <v/>
      </c>
      <c r="DR607" s="153" t="str">
        <f t="shared" si="470"/>
        <v/>
      </c>
      <c r="DS607" s="19" t="str">
        <f t="shared" si="471"/>
        <v/>
      </c>
      <c r="DT607" s="153" t="str">
        <f t="shared" si="472"/>
        <v/>
      </c>
      <c r="DU607" s="19" t="str">
        <f t="shared" si="473"/>
        <v/>
      </c>
      <c r="DV607" s="153" t="str">
        <f t="shared" si="474"/>
        <v/>
      </c>
      <c r="DW607" s="19" t="str">
        <f t="shared" si="475"/>
        <v/>
      </c>
      <c r="DX607" s="153" t="str">
        <f t="shared" si="476"/>
        <v/>
      </c>
      <c r="DY607" s="19" t="str">
        <f t="shared" si="477"/>
        <v/>
      </c>
      <c r="DZ607" s="153" t="str">
        <f t="shared" si="478"/>
        <v/>
      </c>
      <c r="EA607" s="19" t="str">
        <f t="shared" si="479"/>
        <v/>
      </c>
      <c r="EB607" s="153" t="str">
        <f t="shared" si="480"/>
        <v/>
      </c>
      <c r="EC607" s="19" t="str">
        <f t="shared" si="481"/>
        <v/>
      </c>
      <c r="ED607" s="153" t="str">
        <f t="shared" si="482"/>
        <v/>
      </c>
      <c r="EE607" s="19" t="str">
        <f t="shared" si="483"/>
        <v/>
      </c>
      <c r="EF607" s="153" t="str">
        <f t="shared" si="484"/>
        <v/>
      </c>
      <c r="EG607" s="19" t="str">
        <f t="shared" si="485"/>
        <v/>
      </c>
      <c r="EH607" s="153" t="str">
        <f t="shared" si="486"/>
        <v/>
      </c>
      <c r="EI607" s="19" t="str">
        <f t="shared" si="487"/>
        <v/>
      </c>
      <c r="EJ607" s="153" t="str">
        <f t="shared" si="488"/>
        <v/>
      </c>
      <c r="EK607" s="19" t="str">
        <f t="shared" si="489"/>
        <v/>
      </c>
      <c r="EL607" s="153" t="str">
        <f t="shared" si="490"/>
        <v/>
      </c>
      <c r="EM607" s="19" t="str">
        <f t="shared" si="491"/>
        <v/>
      </c>
      <c r="EN607" s="153" t="str">
        <f t="shared" si="492"/>
        <v/>
      </c>
      <c r="EO607" s="19" t="str">
        <f t="shared" si="493"/>
        <v/>
      </c>
      <c r="EP607" s="153" t="str">
        <f t="shared" si="494"/>
        <v/>
      </c>
      <c r="EQ607" s="19" t="str">
        <f t="shared" si="495"/>
        <v/>
      </c>
      <c r="ER607" s="153" t="str">
        <f t="shared" si="496"/>
        <v/>
      </c>
      <c r="ES607" s="19" t="str">
        <f t="shared" si="497"/>
        <v/>
      </c>
      <c r="ET607" s="153" t="str">
        <f t="shared" si="498"/>
        <v/>
      </c>
    </row>
    <row r="608" spans="1:150" x14ac:dyDescent="0.25">
      <c r="A608" s="31"/>
      <c r="B608" s="91" t="str">
        <f t="shared" si="499"/>
        <v/>
      </c>
      <c r="C608" s="20" t="str">
        <f t="shared" si="459"/>
        <v/>
      </c>
      <c r="D608" s="97" t="str">
        <f t="shared" si="460"/>
        <v/>
      </c>
      <c r="E608" s="62" t="str">
        <f t="shared" si="500"/>
        <v/>
      </c>
      <c r="F608" s="31"/>
      <c r="G608" s="282"/>
      <c r="H608" s="283"/>
      <c r="I608" s="284"/>
      <c r="J608" s="285"/>
      <c r="K608" s="286"/>
      <c r="L608" s="287"/>
      <c r="M608" s="288"/>
      <c r="N608" s="287"/>
      <c r="O608" s="288"/>
      <c r="P608" s="287"/>
      <c r="Q608" s="288"/>
      <c r="R608" s="287"/>
      <c r="S608" s="288"/>
      <c r="T608" s="287"/>
      <c r="U608" s="288"/>
      <c r="V608" s="287"/>
      <c r="W608" s="288"/>
      <c r="X608" s="287"/>
      <c r="Y608" s="288"/>
      <c r="Z608" s="287"/>
      <c r="AA608" s="288"/>
      <c r="AB608" s="287"/>
      <c r="AC608" s="288"/>
      <c r="AD608" s="287"/>
      <c r="AE608" s="288"/>
      <c r="AF608" s="287"/>
      <c r="AG608" s="288"/>
      <c r="AH608" s="287"/>
      <c r="AI608" s="288"/>
      <c r="AJ608" s="287"/>
      <c r="AK608" s="288"/>
      <c r="AL608" s="287"/>
      <c r="AM608" s="288"/>
      <c r="AN608" s="287"/>
      <c r="AO608" s="288"/>
      <c r="AP608" s="287"/>
      <c r="AQ608" s="288"/>
      <c r="AR608" s="287"/>
      <c r="AS608" s="288"/>
      <c r="AT608" s="287"/>
      <c r="AU608" s="288"/>
      <c r="AV608" s="287"/>
      <c r="AW608" s="288"/>
      <c r="AX608" s="287"/>
      <c r="AY608" s="31"/>
      <c r="BA608" s="76" t="str">
        <f t="shared" si="501"/>
        <v/>
      </c>
      <c r="BC608" s="76" t="str">
        <f>IF('Stock List'!$K608="", "", 'Stock List'!$K608)</f>
        <v/>
      </c>
      <c r="BE608" s="106">
        <f>IFERROR(ROUND(((INDEX('Stock List'!$M$11:$M$1010, MATCH(L608, 'Stock List'!$K$11:$K$1010, 0))/INDEX('Stock List'!$L$11:$L$1010, MATCH(L608, 'Stock List'!$K$11:$K$1010, 0)))*K608), 2), 0)</f>
        <v>0</v>
      </c>
      <c r="BF608" s="20"/>
      <c r="BG608" s="20">
        <f>IFERROR(ROUND(((INDEX('Stock List'!$M$11:$M$1010, MATCH(N608, 'Stock List'!$K$11:$K$1010, 0))/INDEX('Stock List'!$L$11:$L$1010, MATCH(N608, 'Stock List'!$K$11:$K$1010, 0)))*M608), 2), 0)</f>
        <v>0</v>
      </c>
      <c r="BH608" s="20"/>
      <c r="BI608" s="20">
        <f>IFERROR(ROUND(((INDEX('Stock List'!$M$11:$M$1010, MATCH(P608, 'Stock List'!$K$11:$K$1010, 0))/INDEX('Stock List'!$L$11:$L$1010, MATCH(P608, 'Stock List'!$K$11:$K$1010, 0)))*O608), 2), 0)</f>
        <v>0</v>
      </c>
      <c r="BJ608" s="20"/>
      <c r="BK608" s="20">
        <f>IFERROR(ROUND(((INDEX('Stock List'!$M$11:$M$1010, MATCH(R608, 'Stock List'!$K$11:$K$1010, 0))/INDEX('Stock List'!$L$11:$L$1010, MATCH(R608, 'Stock List'!$K$11:$K$1010, 0)))*Q608), 2), 0)</f>
        <v>0</v>
      </c>
      <c r="BL608" s="20"/>
      <c r="BM608" s="20">
        <f>IFERROR(ROUND(((INDEX('Stock List'!$M$11:$M$1010, MATCH(T608, 'Stock List'!$K$11:$K$1010, 0))/INDEX('Stock List'!$L$11:$L$1010, MATCH(T608, 'Stock List'!$K$11:$K$1010, 0)))*S608), 2), 0)</f>
        <v>0</v>
      </c>
      <c r="BN608" s="20"/>
      <c r="BO608" s="20">
        <f>IFERROR(ROUND(((INDEX('Stock List'!$M$11:$M$1010, MATCH(V608, 'Stock List'!$K$11:$K$1010, 0))/INDEX('Stock List'!$L$11:$L$1010, MATCH(V608, 'Stock List'!$K$11:$K$1010, 0)))*U608), 2), 0)</f>
        <v>0</v>
      </c>
      <c r="BP608" s="20"/>
      <c r="BQ608" s="20">
        <f>IFERROR(ROUND(((INDEX('Stock List'!$M$11:$M$1010, MATCH(X608, 'Stock List'!$K$11:$K$1010, 0))/INDEX('Stock List'!$L$11:$L$1010, MATCH(X608, 'Stock List'!$K$11:$K$1010, 0)))*W608), 2), 0)</f>
        <v>0</v>
      </c>
      <c r="BR608" s="20"/>
      <c r="BS608" s="20">
        <f>IFERROR(ROUND(((INDEX('Stock List'!$M$11:$M$1010, MATCH(Z608, 'Stock List'!$K$11:$K$1010, 0))/INDEX('Stock List'!$L$11:$L$1010, MATCH(Z608, 'Stock List'!$K$11:$K$1010, 0)))*Y608), 2), 0)</f>
        <v>0</v>
      </c>
      <c r="BT608" s="20"/>
      <c r="BU608" s="20">
        <f>IFERROR(ROUND(((INDEX('Stock List'!$M$11:$M$1010, MATCH(AB608, 'Stock List'!$K$11:$K$1010, 0))/INDEX('Stock List'!$L$11:$L$1010, MATCH(AB608, 'Stock List'!$K$11:$K$1010, 0)))*AA608), 2), 0)</f>
        <v>0</v>
      </c>
      <c r="BV608" s="20"/>
      <c r="BW608" s="20">
        <f>IFERROR(ROUND(((INDEX('Stock List'!$M$11:$M$1010, MATCH(AD608, 'Stock List'!$K$11:$K$1010, 0))/INDEX('Stock List'!$L$11:$L$1010, MATCH(AD608, 'Stock List'!$K$11:$K$1010, 0)))*AC608), 2), 0)</f>
        <v>0</v>
      </c>
      <c r="BX608" s="20"/>
      <c r="BY608" s="20">
        <f>IFERROR(ROUND(((INDEX('Stock List'!$M$11:$M$1010, MATCH(AF608, 'Stock List'!$K$11:$K$1010, 0))/INDEX('Stock List'!$L$11:$L$1010, MATCH(AF608, 'Stock List'!$K$11:$K$1010, 0)))*AE608), 2), 0)</f>
        <v>0</v>
      </c>
      <c r="BZ608" s="20"/>
      <c r="CA608" s="20">
        <f>IFERROR(ROUND(((INDEX('Stock List'!$M$11:$M$1010, MATCH(AH608, 'Stock List'!$K$11:$K$1010, 0))/INDEX('Stock List'!$L$11:$L$1010, MATCH(AH608, 'Stock List'!$K$11:$K$1010, 0)))*AG608), 2), 0)</f>
        <v>0</v>
      </c>
      <c r="CB608" s="20"/>
      <c r="CC608" s="20">
        <f>IFERROR(ROUND(((INDEX('Stock List'!$M$11:$M$1010, MATCH(AJ608, 'Stock List'!$K$11:$K$1010, 0))/INDEX('Stock List'!$L$11:$L$1010, MATCH(AJ608, 'Stock List'!$K$11:$K$1010, 0)))*AI608), 2), 0)</f>
        <v>0</v>
      </c>
      <c r="CD608" s="20"/>
      <c r="CE608" s="20">
        <f>IFERROR(ROUND(((INDEX('Stock List'!$M$11:$M$1010, MATCH(AL608, 'Stock List'!$K$11:$K$1010, 0))/INDEX('Stock List'!$L$11:$L$1010, MATCH(AL608, 'Stock List'!$K$11:$K$1010, 0)))*AK608), 2), 0)</f>
        <v>0</v>
      </c>
      <c r="CF608" s="20"/>
      <c r="CG608" s="20">
        <f>IFERROR(ROUND(((INDEX('Stock List'!$M$11:$M$1010, MATCH(AN608, 'Stock List'!$K$11:$K$1010, 0))/INDEX('Stock List'!$L$11:$L$1010, MATCH(AN608, 'Stock List'!$K$11:$K$1010, 0)))*AM608), 2), 0)</f>
        <v>0</v>
      </c>
      <c r="CH608" s="20"/>
      <c r="CI608" s="20">
        <f>IFERROR(ROUND(((INDEX('Stock List'!$M$11:$M$1010, MATCH(AP608, 'Stock List'!$K$11:$K$1010, 0))/INDEX('Stock List'!$L$11:$L$1010, MATCH(AP608, 'Stock List'!$K$11:$K$1010, 0)))*AO608), 2), 0)</f>
        <v>0</v>
      </c>
      <c r="CJ608" s="20"/>
      <c r="CK608" s="20">
        <f>IFERROR(ROUND(((INDEX('Stock List'!$M$11:$M$1010, MATCH(AR608, 'Stock List'!$K$11:$K$1010, 0))/INDEX('Stock List'!$L$11:$L$1010, MATCH(AR608, 'Stock List'!$K$11:$K$1010, 0)))*AQ608), 2), 0)</f>
        <v>0</v>
      </c>
      <c r="CL608" s="20"/>
      <c r="CM608" s="20">
        <f>IFERROR(ROUND(((INDEX('Stock List'!$M$11:$M$1010, MATCH(AT608, 'Stock List'!$K$11:$K$1010, 0))/INDEX('Stock List'!$L$11:$L$1010, MATCH(AT608, 'Stock List'!$K$11:$K$1010, 0)))*AS608), 2), 0)</f>
        <v>0</v>
      </c>
      <c r="CN608" s="20"/>
      <c r="CO608" s="20">
        <f>IFERROR(ROUND(((INDEX('Stock List'!$M$11:$M$1010, MATCH(AV608, 'Stock List'!$K$11:$K$1010, 0))/INDEX('Stock List'!$L$11:$L$1010, MATCH(AV608, 'Stock List'!$K$11:$K$1010, 0)))*AU608), 2), 0)</f>
        <v>0</v>
      </c>
      <c r="CP608" s="20"/>
      <c r="CQ608" s="20">
        <f>IFERROR(ROUND(((INDEX('Stock List'!$M$11:$M$1010, MATCH(AX608, 'Stock List'!$K$11:$K$1010, 0))/INDEX('Stock List'!$L$11:$L$1010, MATCH(AX608, 'Stock List'!$K$11:$K$1010, 0)))*AW608), 2), 0)</f>
        <v>0</v>
      </c>
      <c r="CR608" s="22"/>
      <c r="CT608" s="106" t="str">
        <f t="shared" si="502"/>
        <v/>
      </c>
      <c r="CU608" s="22" t="str">
        <f t="shared" si="503"/>
        <v/>
      </c>
      <c r="CX608" s="106" t="str">
        <f t="shared" si="504"/>
        <v/>
      </c>
      <c r="CY608" s="20" t="str">
        <f t="shared" si="505"/>
        <v/>
      </c>
      <c r="CZ608" s="22" t="str">
        <f t="shared" si="506"/>
        <v/>
      </c>
      <c r="DB608" s="76" t="str">
        <f>IF($H608="", "", COUNTIF($G$11:$G$1010, "&gt;"&amp;$G608)+1+COUNTIF($G$11:$G608, $G608)-1)</f>
        <v/>
      </c>
      <c r="DC608" s="76" t="str">
        <f>IF($H608="", "", COUNTIF($CZ$11:$CZ$1010, "&gt;"&amp;$CZ608)+1+COUNTIF($CZ$11:$CZ608, $CZ608)-1)</f>
        <v/>
      </c>
      <c r="DE608" s="147" t="str">
        <f t="shared" si="507"/>
        <v/>
      </c>
      <c r="DF608" s="148"/>
      <c r="DG608" s="19" t="str">
        <f t="shared" si="508"/>
        <v/>
      </c>
      <c r="DH608" s="153" t="str">
        <f t="shared" si="509"/>
        <v/>
      </c>
      <c r="DI608" s="19" t="str">
        <f t="shared" si="461"/>
        <v/>
      </c>
      <c r="DJ608" s="153" t="str">
        <f t="shared" si="462"/>
        <v/>
      </c>
      <c r="DK608" s="19" t="str">
        <f t="shared" si="463"/>
        <v/>
      </c>
      <c r="DL608" s="153" t="str">
        <f t="shared" si="464"/>
        <v/>
      </c>
      <c r="DM608" s="19" t="str">
        <f t="shared" si="465"/>
        <v/>
      </c>
      <c r="DN608" s="153" t="str">
        <f t="shared" si="466"/>
        <v/>
      </c>
      <c r="DO608" s="19" t="str">
        <f t="shared" si="467"/>
        <v/>
      </c>
      <c r="DP608" s="153" t="str">
        <f t="shared" si="468"/>
        <v/>
      </c>
      <c r="DQ608" s="19" t="str">
        <f t="shared" si="469"/>
        <v/>
      </c>
      <c r="DR608" s="153" t="str">
        <f t="shared" si="470"/>
        <v/>
      </c>
      <c r="DS608" s="19" t="str">
        <f t="shared" si="471"/>
        <v/>
      </c>
      <c r="DT608" s="153" t="str">
        <f t="shared" si="472"/>
        <v/>
      </c>
      <c r="DU608" s="19" t="str">
        <f t="shared" si="473"/>
        <v/>
      </c>
      <c r="DV608" s="153" t="str">
        <f t="shared" si="474"/>
        <v/>
      </c>
      <c r="DW608" s="19" t="str">
        <f t="shared" si="475"/>
        <v/>
      </c>
      <c r="DX608" s="153" t="str">
        <f t="shared" si="476"/>
        <v/>
      </c>
      <c r="DY608" s="19" t="str">
        <f t="shared" si="477"/>
        <v/>
      </c>
      <c r="DZ608" s="153" t="str">
        <f t="shared" si="478"/>
        <v/>
      </c>
      <c r="EA608" s="19" t="str">
        <f t="shared" si="479"/>
        <v/>
      </c>
      <c r="EB608" s="153" t="str">
        <f t="shared" si="480"/>
        <v/>
      </c>
      <c r="EC608" s="19" t="str">
        <f t="shared" si="481"/>
        <v/>
      </c>
      <c r="ED608" s="153" t="str">
        <f t="shared" si="482"/>
        <v/>
      </c>
      <c r="EE608" s="19" t="str">
        <f t="shared" si="483"/>
        <v/>
      </c>
      <c r="EF608" s="153" t="str">
        <f t="shared" si="484"/>
        <v/>
      </c>
      <c r="EG608" s="19" t="str">
        <f t="shared" si="485"/>
        <v/>
      </c>
      <c r="EH608" s="153" t="str">
        <f t="shared" si="486"/>
        <v/>
      </c>
      <c r="EI608" s="19" t="str">
        <f t="shared" si="487"/>
        <v/>
      </c>
      <c r="EJ608" s="153" t="str">
        <f t="shared" si="488"/>
        <v/>
      </c>
      <c r="EK608" s="19" t="str">
        <f t="shared" si="489"/>
        <v/>
      </c>
      <c r="EL608" s="153" t="str">
        <f t="shared" si="490"/>
        <v/>
      </c>
      <c r="EM608" s="19" t="str">
        <f t="shared" si="491"/>
        <v/>
      </c>
      <c r="EN608" s="153" t="str">
        <f t="shared" si="492"/>
        <v/>
      </c>
      <c r="EO608" s="19" t="str">
        <f t="shared" si="493"/>
        <v/>
      </c>
      <c r="EP608" s="153" t="str">
        <f t="shared" si="494"/>
        <v/>
      </c>
      <c r="EQ608" s="19" t="str">
        <f t="shared" si="495"/>
        <v/>
      </c>
      <c r="ER608" s="153" t="str">
        <f t="shared" si="496"/>
        <v/>
      </c>
      <c r="ES608" s="19" t="str">
        <f t="shared" si="497"/>
        <v/>
      </c>
      <c r="ET608" s="153" t="str">
        <f t="shared" si="498"/>
        <v/>
      </c>
    </row>
    <row r="609" spans="1:150" x14ac:dyDescent="0.25">
      <c r="A609" s="31"/>
      <c r="B609" s="91" t="str">
        <f t="shared" si="499"/>
        <v/>
      </c>
      <c r="C609" s="20" t="str">
        <f t="shared" si="459"/>
        <v/>
      </c>
      <c r="D609" s="97" t="str">
        <f t="shared" si="460"/>
        <v/>
      </c>
      <c r="E609" s="62" t="str">
        <f t="shared" si="500"/>
        <v/>
      </c>
      <c r="F609" s="31"/>
      <c r="G609" s="282"/>
      <c r="H609" s="283"/>
      <c r="I609" s="284"/>
      <c r="J609" s="285"/>
      <c r="K609" s="286"/>
      <c r="L609" s="287"/>
      <c r="M609" s="288"/>
      <c r="N609" s="287"/>
      <c r="O609" s="288"/>
      <c r="P609" s="287"/>
      <c r="Q609" s="288"/>
      <c r="R609" s="287"/>
      <c r="S609" s="288"/>
      <c r="T609" s="287"/>
      <c r="U609" s="288"/>
      <c r="V609" s="287"/>
      <c r="W609" s="288"/>
      <c r="X609" s="287"/>
      <c r="Y609" s="288"/>
      <c r="Z609" s="287"/>
      <c r="AA609" s="288"/>
      <c r="AB609" s="287"/>
      <c r="AC609" s="288"/>
      <c r="AD609" s="287"/>
      <c r="AE609" s="288"/>
      <c r="AF609" s="287"/>
      <c r="AG609" s="288"/>
      <c r="AH609" s="287"/>
      <c r="AI609" s="288"/>
      <c r="AJ609" s="287"/>
      <c r="AK609" s="288"/>
      <c r="AL609" s="287"/>
      <c r="AM609" s="288"/>
      <c r="AN609" s="287"/>
      <c r="AO609" s="288"/>
      <c r="AP609" s="287"/>
      <c r="AQ609" s="288"/>
      <c r="AR609" s="287"/>
      <c r="AS609" s="288"/>
      <c r="AT609" s="287"/>
      <c r="AU609" s="288"/>
      <c r="AV609" s="287"/>
      <c r="AW609" s="288"/>
      <c r="AX609" s="287"/>
      <c r="AY609" s="31"/>
      <c r="BA609" s="76" t="str">
        <f t="shared" si="501"/>
        <v/>
      </c>
      <c r="BC609" s="76" t="str">
        <f>IF('Stock List'!$K609="", "", 'Stock List'!$K609)</f>
        <v/>
      </c>
      <c r="BE609" s="106">
        <f>IFERROR(ROUND(((INDEX('Stock List'!$M$11:$M$1010, MATCH(L609, 'Stock List'!$K$11:$K$1010, 0))/INDEX('Stock List'!$L$11:$L$1010, MATCH(L609, 'Stock List'!$K$11:$K$1010, 0)))*K609), 2), 0)</f>
        <v>0</v>
      </c>
      <c r="BF609" s="20"/>
      <c r="BG609" s="20">
        <f>IFERROR(ROUND(((INDEX('Stock List'!$M$11:$M$1010, MATCH(N609, 'Stock List'!$K$11:$K$1010, 0))/INDEX('Stock List'!$L$11:$L$1010, MATCH(N609, 'Stock List'!$K$11:$K$1010, 0)))*M609), 2), 0)</f>
        <v>0</v>
      </c>
      <c r="BH609" s="20"/>
      <c r="BI609" s="20">
        <f>IFERROR(ROUND(((INDEX('Stock List'!$M$11:$M$1010, MATCH(P609, 'Stock List'!$K$11:$K$1010, 0))/INDEX('Stock List'!$L$11:$L$1010, MATCH(P609, 'Stock List'!$K$11:$K$1010, 0)))*O609), 2), 0)</f>
        <v>0</v>
      </c>
      <c r="BJ609" s="20"/>
      <c r="BK609" s="20">
        <f>IFERROR(ROUND(((INDEX('Stock List'!$M$11:$M$1010, MATCH(R609, 'Stock List'!$K$11:$K$1010, 0))/INDEX('Stock List'!$L$11:$L$1010, MATCH(R609, 'Stock List'!$K$11:$K$1010, 0)))*Q609), 2), 0)</f>
        <v>0</v>
      </c>
      <c r="BL609" s="20"/>
      <c r="BM609" s="20">
        <f>IFERROR(ROUND(((INDEX('Stock List'!$M$11:$M$1010, MATCH(T609, 'Stock List'!$K$11:$K$1010, 0))/INDEX('Stock List'!$L$11:$L$1010, MATCH(T609, 'Stock List'!$K$11:$K$1010, 0)))*S609), 2), 0)</f>
        <v>0</v>
      </c>
      <c r="BN609" s="20"/>
      <c r="BO609" s="20">
        <f>IFERROR(ROUND(((INDEX('Stock List'!$M$11:$M$1010, MATCH(V609, 'Stock List'!$K$11:$K$1010, 0))/INDEX('Stock List'!$L$11:$L$1010, MATCH(V609, 'Stock List'!$K$11:$K$1010, 0)))*U609), 2), 0)</f>
        <v>0</v>
      </c>
      <c r="BP609" s="20"/>
      <c r="BQ609" s="20">
        <f>IFERROR(ROUND(((INDEX('Stock List'!$M$11:$M$1010, MATCH(X609, 'Stock List'!$K$11:$K$1010, 0))/INDEX('Stock List'!$L$11:$L$1010, MATCH(X609, 'Stock List'!$K$11:$K$1010, 0)))*W609), 2), 0)</f>
        <v>0</v>
      </c>
      <c r="BR609" s="20"/>
      <c r="BS609" s="20">
        <f>IFERROR(ROUND(((INDEX('Stock List'!$M$11:$M$1010, MATCH(Z609, 'Stock List'!$K$11:$K$1010, 0))/INDEX('Stock List'!$L$11:$L$1010, MATCH(Z609, 'Stock List'!$K$11:$K$1010, 0)))*Y609), 2), 0)</f>
        <v>0</v>
      </c>
      <c r="BT609" s="20"/>
      <c r="BU609" s="20">
        <f>IFERROR(ROUND(((INDEX('Stock List'!$M$11:$M$1010, MATCH(AB609, 'Stock List'!$K$11:$K$1010, 0))/INDEX('Stock List'!$L$11:$L$1010, MATCH(AB609, 'Stock List'!$K$11:$K$1010, 0)))*AA609), 2), 0)</f>
        <v>0</v>
      </c>
      <c r="BV609" s="20"/>
      <c r="BW609" s="20">
        <f>IFERROR(ROUND(((INDEX('Stock List'!$M$11:$M$1010, MATCH(AD609, 'Stock List'!$K$11:$K$1010, 0))/INDEX('Stock List'!$L$11:$L$1010, MATCH(AD609, 'Stock List'!$K$11:$K$1010, 0)))*AC609), 2), 0)</f>
        <v>0</v>
      </c>
      <c r="BX609" s="20"/>
      <c r="BY609" s="20">
        <f>IFERROR(ROUND(((INDEX('Stock List'!$M$11:$M$1010, MATCH(AF609, 'Stock List'!$K$11:$K$1010, 0))/INDEX('Stock List'!$L$11:$L$1010, MATCH(AF609, 'Stock List'!$K$11:$K$1010, 0)))*AE609), 2), 0)</f>
        <v>0</v>
      </c>
      <c r="BZ609" s="20"/>
      <c r="CA609" s="20">
        <f>IFERROR(ROUND(((INDEX('Stock List'!$M$11:$M$1010, MATCH(AH609, 'Stock List'!$K$11:$K$1010, 0))/INDEX('Stock List'!$L$11:$L$1010, MATCH(AH609, 'Stock List'!$K$11:$K$1010, 0)))*AG609), 2), 0)</f>
        <v>0</v>
      </c>
      <c r="CB609" s="20"/>
      <c r="CC609" s="20">
        <f>IFERROR(ROUND(((INDEX('Stock List'!$M$11:$M$1010, MATCH(AJ609, 'Stock List'!$K$11:$K$1010, 0))/INDEX('Stock List'!$L$11:$L$1010, MATCH(AJ609, 'Stock List'!$K$11:$K$1010, 0)))*AI609), 2), 0)</f>
        <v>0</v>
      </c>
      <c r="CD609" s="20"/>
      <c r="CE609" s="20">
        <f>IFERROR(ROUND(((INDEX('Stock List'!$M$11:$M$1010, MATCH(AL609, 'Stock List'!$K$11:$K$1010, 0))/INDEX('Stock List'!$L$11:$L$1010, MATCH(AL609, 'Stock List'!$K$11:$K$1010, 0)))*AK609), 2), 0)</f>
        <v>0</v>
      </c>
      <c r="CF609" s="20"/>
      <c r="CG609" s="20">
        <f>IFERROR(ROUND(((INDEX('Stock List'!$M$11:$M$1010, MATCH(AN609, 'Stock List'!$K$11:$K$1010, 0))/INDEX('Stock List'!$L$11:$L$1010, MATCH(AN609, 'Stock List'!$K$11:$K$1010, 0)))*AM609), 2), 0)</f>
        <v>0</v>
      </c>
      <c r="CH609" s="20"/>
      <c r="CI609" s="20">
        <f>IFERROR(ROUND(((INDEX('Stock List'!$M$11:$M$1010, MATCH(AP609, 'Stock List'!$K$11:$K$1010, 0))/INDEX('Stock List'!$L$11:$L$1010, MATCH(AP609, 'Stock List'!$K$11:$K$1010, 0)))*AO609), 2), 0)</f>
        <v>0</v>
      </c>
      <c r="CJ609" s="20"/>
      <c r="CK609" s="20">
        <f>IFERROR(ROUND(((INDEX('Stock List'!$M$11:$M$1010, MATCH(AR609, 'Stock List'!$K$11:$K$1010, 0))/INDEX('Stock List'!$L$11:$L$1010, MATCH(AR609, 'Stock List'!$K$11:$K$1010, 0)))*AQ609), 2), 0)</f>
        <v>0</v>
      </c>
      <c r="CL609" s="20"/>
      <c r="CM609" s="20">
        <f>IFERROR(ROUND(((INDEX('Stock List'!$M$11:$M$1010, MATCH(AT609, 'Stock List'!$K$11:$K$1010, 0))/INDEX('Stock List'!$L$11:$L$1010, MATCH(AT609, 'Stock List'!$K$11:$K$1010, 0)))*AS609), 2), 0)</f>
        <v>0</v>
      </c>
      <c r="CN609" s="20"/>
      <c r="CO609" s="20">
        <f>IFERROR(ROUND(((INDEX('Stock List'!$M$11:$M$1010, MATCH(AV609, 'Stock List'!$K$11:$K$1010, 0))/INDEX('Stock List'!$L$11:$L$1010, MATCH(AV609, 'Stock List'!$K$11:$K$1010, 0)))*AU609), 2), 0)</f>
        <v>0</v>
      </c>
      <c r="CP609" s="20"/>
      <c r="CQ609" s="20">
        <f>IFERROR(ROUND(((INDEX('Stock List'!$M$11:$M$1010, MATCH(AX609, 'Stock List'!$K$11:$K$1010, 0))/INDEX('Stock List'!$L$11:$L$1010, MATCH(AX609, 'Stock List'!$K$11:$K$1010, 0)))*AW609), 2), 0)</f>
        <v>0</v>
      </c>
      <c r="CR609" s="22"/>
      <c r="CT609" s="106" t="str">
        <f t="shared" si="502"/>
        <v/>
      </c>
      <c r="CU609" s="22" t="str">
        <f t="shared" si="503"/>
        <v/>
      </c>
      <c r="CX609" s="106" t="str">
        <f t="shared" si="504"/>
        <v/>
      </c>
      <c r="CY609" s="20" t="str">
        <f t="shared" si="505"/>
        <v/>
      </c>
      <c r="CZ609" s="22" t="str">
        <f t="shared" si="506"/>
        <v/>
      </c>
      <c r="DB609" s="76" t="str">
        <f>IF($H609="", "", COUNTIF($G$11:$G$1010, "&gt;"&amp;$G609)+1+COUNTIF($G$11:$G609, $G609)-1)</f>
        <v/>
      </c>
      <c r="DC609" s="76" t="str">
        <f>IF($H609="", "", COUNTIF($CZ$11:$CZ$1010, "&gt;"&amp;$CZ609)+1+COUNTIF($CZ$11:$CZ609, $CZ609)-1)</f>
        <v/>
      </c>
      <c r="DE609" s="147" t="str">
        <f t="shared" si="507"/>
        <v/>
      </c>
      <c r="DF609" s="148"/>
      <c r="DG609" s="19" t="str">
        <f t="shared" si="508"/>
        <v/>
      </c>
      <c r="DH609" s="153" t="str">
        <f t="shared" si="509"/>
        <v/>
      </c>
      <c r="DI609" s="19" t="str">
        <f t="shared" si="461"/>
        <v/>
      </c>
      <c r="DJ609" s="153" t="str">
        <f t="shared" si="462"/>
        <v/>
      </c>
      <c r="DK609" s="19" t="str">
        <f t="shared" si="463"/>
        <v/>
      </c>
      <c r="DL609" s="153" t="str">
        <f t="shared" si="464"/>
        <v/>
      </c>
      <c r="DM609" s="19" t="str">
        <f t="shared" si="465"/>
        <v/>
      </c>
      <c r="DN609" s="153" t="str">
        <f t="shared" si="466"/>
        <v/>
      </c>
      <c r="DO609" s="19" t="str">
        <f t="shared" si="467"/>
        <v/>
      </c>
      <c r="DP609" s="153" t="str">
        <f t="shared" si="468"/>
        <v/>
      </c>
      <c r="DQ609" s="19" t="str">
        <f t="shared" si="469"/>
        <v/>
      </c>
      <c r="DR609" s="153" t="str">
        <f t="shared" si="470"/>
        <v/>
      </c>
      <c r="DS609" s="19" t="str">
        <f t="shared" si="471"/>
        <v/>
      </c>
      <c r="DT609" s="153" t="str">
        <f t="shared" si="472"/>
        <v/>
      </c>
      <c r="DU609" s="19" t="str">
        <f t="shared" si="473"/>
        <v/>
      </c>
      <c r="DV609" s="153" t="str">
        <f t="shared" si="474"/>
        <v/>
      </c>
      <c r="DW609" s="19" t="str">
        <f t="shared" si="475"/>
        <v/>
      </c>
      <c r="DX609" s="153" t="str">
        <f t="shared" si="476"/>
        <v/>
      </c>
      <c r="DY609" s="19" t="str">
        <f t="shared" si="477"/>
        <v/>
      </c>
      <c r="DZ609" s="153" t="str">
        <f t="shared" si="478"/>
        <v/>
      </c>
      <c r="EA609" s="19" t="str">
        <f t="shared" si="479"/>
        <v/>
      </c>
      <c r="EB609" s="153" t="str">
        <f t="shared" si="480"/>
        <v/>
      </c>
      <c r="EC609" s="19" t="str">
        <f t="shared" si="481"/>
        <v/>
      </c>
      <c r="ED609" s="153" t="str">
        <f t="shared" si="482"/>
        <v/>
      </c>
      <c r="EE609" s="19" t="str">
        <f t="shared" si="483"/>
        <v/>
      </c>
      <c r="EF609" s="153" t="str">
        <f t="shared" si="484"/>
        <v/>
      </c>
      <c r="EG609" s="19" t="str">
        <f t="shared" si="485"/>
        <v/>
      </c>
      <c r="EH609" s="153" t="str">
        <f t="shared" si="486"/>
        <v/>
      </c>
      <c r="EI609" s="19" t="str">
        <f t="shared" si="487"/>
        <v/>
      </c>
      <c r="EJ609" s="153" t="str">
        <f t="shared" si="488"/>
        <v/>
      </c>
      <c r="EK609" s="19" t="str">
        <f t="shared" si="489"/>
        <v/>
      </c>
      <c r="EL609" s="153" t="str">
        <f t="shared" si="490"/>
        <v/>
      </c>
      <c r="EM609" s="19" t="str">
        <f t="shared" si="491"/>
        <v/>
      </c>
      <c r="EN609" s="153" t="str">
        <f t="shared" si="492"/>
        <v/>
      </c>
      <c r="EO609" s="19" t="str">
        <f t="shared" si="493"/>
        <v/>
      </c>
      <c r="EP609" s="153" t="str">
        <f t="shared" si="494"/>
        <v/>
      </c>
      <c r="EQ609" s="19" t="str">
        <f t="shared" si="495"/>
        <v/>
      </c>
      <c r="ER609" s="153" t="str">
        <f t="shared" si="496"/>
        <v/>
      </c>
      <c r="ES609" s="19" t="str">
        <f t="shared" si="497"/>
        <v/>
      </c>
      <c r="ET609" s="153" t="str">
        <f t="shared" si="498"/>
        <v/>
      </c>
    </row>
    <row r="610" spans="1:150" x14ac:dyDescent="0.25">
      <c r="A610" s="31"/>
      <c r="B610" s="91" t="str">
        <f t="shared" si="499"/>
        <v/>
      </c>
      <c r="C610" s="20" t="str">
        <f t="shared" si="459"/>
        <v/>
      </c>
      <c r="D610" s="97" t="str">
        <f t="shared" si="460"/>
        <v/>
      </c>
      <c r="E610" s="62" t="str">
        <f t="shared" si="500"/>
        <v/>
      </c>
      <c r="F610" s="31"/>
      <c r="G610" s="282"/>
      <c r="H610" s="283"/>
      <c r="I610" s="284"/>
      <c r="J610" s="285"/>
      <c r="K610" s="286"/>
      <c r="L610" s="287"/>
      <c r="M610" s="288"/>
      <c r="N610" s="287"/>
      <c r="O610" s="288"/>
      <c r="P610" s="287"/>
      <c r="Q610" s="288"/>
      <c r="R610" s="287"/>
      <c r="S610" s="288"/>
      <c r="T610" s="287"/>
      <c r="U610" s="288"/>
      <c r="V610" s="287"/>
      <c r="W610" s="288"/>
      <c r="X610" s="287"/>
      <c r="Y610" s="288"/>
      <c r="Z610" s="287"/>
      <c r="AA610" s="288"/>
      <c r="AB610" s="287"/>
      <c r="AC610" s="288"/>
      <c r="AD610" s="287"/>
      <c r="AE610" s="288"/>
      <c r="AF610" s="287"/>
      <c r="AG610" s="288"/>
      <c r="AH610" s="287"/>
      <c r="AI610" s="288"/>
      <c r="AJ610" s="287"/>
      <c r="AK610" s="288"/>
      <c r="AL610" s="287"/>
      <c r="AM610" s="288"/>
      <c r="AN610" s="287"/>
      <c r="AO610" s="288"/>
      <c r="AP610" s="287"/>
      <c r="AQ610" s="288"/>
      <c r="AR610" s="287"/>
      <c r="AS610" s="288"/>
      <c r="AT610" s="287"/>
      <c r="AU610" s="288"/>
      <c r="AV610" s="287"/>
      <c r="AW610" s="288"/>
      <c r="AX610" s="287"/>
      <c r="AY610" s="31"/>
      <c r="BA610" s="76" t="str">
        <f t="shared" si="501"/>
        <v/>
      </c>
      <c r="BC610" s="76" t="str">
        <f>IF('Stock List'!$K610="", "", 'Stock List'!$K610)</f>
        <v/>
      </c>
      <c r="BE610" s="106">
        <f>IFERROR(ROUND(((INDEX('Stock List'!$M$11:$M$1010, MATCH(L610, 'Stock List'!$K$11:$K$1010, 0))/INDEX('Stock List'!$L$11:$L$1010, MATCH(L610, 'Stock List'!$K$11:$K$1010, 0)))*K610), 2), 0)</f>
        <v>0</v>
      </c>
      <c r="BF610" s="20"/>
      <c r="BG610" s="20">
        <f>IFERROR(ROUND(((INDEX('Stock List'!$M$11:$M$1010, MATCH(N610, 'Stock List'!$K$11:$K$1010, 0))/INDEX('Stock List'!$L$11:$L$1010, MATCH(N610, 'Stock List'!$K$11:$K$1010, 0)))*M610), 2), 0)</f>
        <v>0</v>
      </c>
      <c r="BH610" s="20"/>
      <c r="BI610" s="20">
        <f>IFERROR(ROUND(((INDEX('Stock List'!$M$11:$M$1010, MATCH(P610, 'Stock List'!$K$11:$K$1010, 0))/INDEX('Stock List'!$L$11:$L$1010, MATCH(P610, 'Stock List'!$K$11:$K$1010, 0)))*O610), 2), 0)</f>
        <v>0</v>
      </c>
      <c r="BJ610" s="20"/>
      <c r="BK610" s="20">
        <f>IFERROR(ROUND(((INDEX('Stock List'!$M$11:$M$1010, MATCH(R610, 'Stock List'!$K$11:$K$1010, 0))/INDEX('Stock List'!$L$11:$L$1010, MATCH(R610, 'Stock List'!$K$11:$K$1010, 0)))*Q610), 2), 0)</f>
        <v>0</v>
      </c>
      <c r="BL610" s="20"/>
      <c r="BM610" s="20">
        <f>IFERROR(ROUND(((INDEX('Stock List'!$M$11:$M$1010, MATCH(T610, 'Stock List'!$K$11:$K$1010, 0))/INDEX('Stock List'!$L$11:$L$1010, MATCH(T610, 'Stock List'!$K$11:$K$1010, 0)))*S610), 2), 0)</f>
        <v>0</v>
      </c>
      <c r="BN610" s="20"/>
      <c r="BO610" s="20">
        <f>IFERROR(ROUND(((INDEX('Stock List'!$M$11:$M$1010, MATCH(V610, 'Stock List'!$K$11:$K$1010, 0))/INDEX('Stock List'!$L$11:$L$1010, MATCH(V610, 'Stock List'!$K$11:$K$1010, 0)))*U610), 2), 0)</f>
        <v>0</v>
      </c>
      <c r="BP610" s="20"/>
      <c r="BQ610" s="20">
        <f>IFERROR(ROUND(((INDEX('Stock List'!$M$11:$M$1010, MATCH(X610, 'Stock List'!$K$11:$K$1010, 0))/INDEX('Stock List'!$L$11:$L$1010, MATCH(X610, 'Stock List'!$K$11:$K$1010, 0)))*W610), 2), 0)</f>
        <v>0</v>
      </c>
      <c r="BR610" s="20"/>
      <c r="BS610" s="20">
        <f>IFERROR(ROUND(((INDEX('Stock List'!$M$11:$M$1010, MATCH(Z610, 'Stock List'!$K$11:$K$1010, 0))/INDEX('Stock List'!$L$11:$L$1010, MATCH(Z610, 'Stock List'!$K$11:$K$1010, 0)))*Y610), 2), 0)</f>
        <v>0</v>
      </c>
      <c r="BT610" s="20"/>
      <c r="BU610" s="20">
        <f>IFERROR(ROUND(((INDEX('Stock List'!$M$11:$M$1010, MATCH(AB610, 'Stock List'!$K$11:$K$1010, 0))/INDEX('Stock List'!$L$11:$L$1010, MATCH(AB610, 'Stock List'!$K$11:$K$1010, 0)))*AA610), 2), 0)</f>
        <v>0</v>
      </c>
      <c r="BV610" s="20"/>
      <c r="BW610" s="20">
        <f>IFERROR(ROUND(((INDEX('Stock List'!$M$11:$M$1010, MATCH(AD610, 'Stock List'!$K$11:$K$1010, 0))/INDEX('Stock List'!$L$11:$L$1010, MATCH(AD610, 'Stock List'!$K$11:$K$1010, 0)))*AC610), 2), 0)</f>
        <v>0</v>
      </c>
      <c r="BX610" s="20"/>
      <c r="BY610" s="20">
        <f>IFERROR(ROUND(((INDEX('Stock List'!$M$11:$M$1010, MATCH(AF610, 'Stock List'!$K$11:$K$1010, 0))/INDEX('Stock List'!$L$11:$L$1010, MATCH(AF610, 'Stock List'!$K$11:$K$1010, 0)))*AE610), 2), 0)</f>
        <v>0</v>
      </c>
      <c r="BZ610" s="20"/>
      <c r="CA610" s="20">
        <f>IFERROR(ROUND(((INDEX('Stock List'!$M$11:$M$1010, MATCH(AH610, 'Stock List'!$K$11:$K$1010, 0))/INDEX('Stock List'!$L$11:$L$1010, MATCH(AH610, 'Stock List'!$K$11:$K$1010, 0)))*AG610), 2), 0)</f>
        <v>0</v>
      </c>
      <c r="CB610" s="20"/>
      <c r="CC610" s="20">
        <f>IFERROR(ROUND(((INDEX('Stock List'!$M$11:$M$1010, MATCH(AJ610, 'Stock List'!$K$11:$K$1010, 0))/INDEX('Stock List'!$L$11:$L$1010, MATCH(AJ610, 'Stock List'!$K$11:$K$1010, 0)))*AI610), 2), 0)</f>
        <v>0</v>
      </c>
      <c r="CD610" s="20"/>
      <c r="CE610" s="20">
        <f>IFERROR(ROUND(((INDEX('Stock List'!$M$11:$M$1010, MATCH(AL610, 'Stock List'!$K$11:$K$1010, 0))/INDEX('Stock List'!$L$11:$L$1010, MATCH(AL610, 'Stock List'!$K$11:$K$1010, 0)))*AK610), 2), 0)</f>
        <v>0</v>
      </c>
      <c r="CF610" s="20"/>
      <c r="CG610" s="20">
        <f>IFERROR(ROUND(((INDEX('Stock List'!$M$11:$M$1010, MATCH(AN610, 'Stock List'!$K$11:$K$1010, 0))/INDEX('Stock List'!$L$11:$L$1010, MATCH(AN610, 'Stock List'!$K$11:$K$1010, 0)))*AM610), 2), 0)</f>
        <v>0</v>
      </c>
      <c r="CH610" s="20"/>
      <c r="CI610" s="20">
        <f>IFERROR(ROUND(((INDEX('Stock List'!$M$11:$M$1010, MATCH(AP610, 'Stock List'!$K$11:$K$1010, 0))/INDEX('Stock List'!$L$11:$L$1010, MATCH(AP610, 'Stock List'!$K$11:$K$1010, 0)))*AO610), 2), 0)</f>
        <v>0</v>
      </c>
      <c r="CJ610" s="20"/>
      <c r="CK610" s="20">
        <f>IFERROR(ROUND(((INDEX('Stock List'!$M$11:$M$1010, MATCH(AR610, 'Stock List'!$K$11:$K$1010, 0))/INDEX('Stock List'!$L$11:$L$1010, MATCH(AR610, 'Stock List'!$K$11:$K$1010, 0)))*AQ610), 2), 0)</f>
        <v>0</v>
      </c>
      <c r="CL610" s="20"/>
      <c r="CM610" s="20">
        <f>IFERROR(ROUND(((INDEX('Stock List'!$M$11:$M$1010, MATCH(AT610, 'Stock List'!$K$11:$K$1010, 0))/INDEX('Stock List'!$L$11:$L$1010, MATCH(AT610, 'Stock List'!$K$11:$K$1010, 0)))*AS610), 2), 0)</f>
        <v>0</v>
      </c>
      <c r="CN610" s="20"/>
      <c r="CO610" s="20">
        <f>IFERROR(ROUND(((INDEX('Stock List'!$M$11:$M$1010, MATCH(AV610, 'Stock List'!$K$11:$K$1010, 0))/INDEX('Stock List'!$L$11:$L$1010, MATCH(AV610, 'Stock List'!$K$11:$K$1010, 0)))*AU610), 2), 0)</f>
        <v>0</v>
      </c>
      <c r="CP610" s="20"/>
      <c r="CQ610" s="20">
        <f>IFERROR(ROUND(((INDEX('Stock List'!$M$11:$M$1010, MATCH(AX610, 'Stock List'!$K$11:$K$1010, 0))/INDEX('Stock List'!$L$11:$L$1010, MATCH(AX610, 'Stock List'!$K$11:$K$1010, 0)))*AW610), 2), 0)</f>
        <v>0</v>
      </c>
      <c r="CR610" s="22"/>
      <c r="CT610" s="106" t="str">
        <f t="shared" si="502"/>
        <v/>
      </c>
      <c r="CU610" s="22" t="str">
        <f t="shared" si="503"/>
        <v/>
      </c>
      <c r="CX610" s="106" t="str">
        <f t="shared" si="504"/>
        <v/>
      </c>
      <c r="CY610" s="20" t="str">
        <f t="shared" si="505"/>
        <v/>
      </c>
      <c r="CZ610" s="22" t="str">
        <f t="shared" si="506"/>
        <v/>
      </c>
      <c r="DB610" s="76" t="str">
        <f>IF($H610="", "", COUNTIF($G$11:$G$1010, "&gt;"&amp;$G610)+1+COUNTIF($G$11:$G610, $G610)-1)</f>
        <v/>
      </c>
      <c r="DC610" s="76" t="str">
        <f>IF($H610="", "", COUNTIF($CZ$11:$CZ$1010, "&gt;"&amp;$CZ610)+1+COUNTIF($CZ$11:$CZ610, $CZ610)-1)</f>
        <v/>
      </c>
      <c r="DE610" s="147" t="str">
        <f t="shared" si="507"/>
        <v/>
      </c>
      <c r="DF610" s="148"/>
      <c r="DG610" s="19" t="str">
        <f t="shared" si="508"/>
        <v/>
      </c>
      <c r="DH610" s="153" t="str">
        <f t="shared" si="509"/>
        <v/>
      </c>
      <c r="DI610" s="19" t="str">
        <f t="shared" si="461"/>
        <v/>
      </c>
      <c r="DJ610" s="153" t="str">
        <f t="shared" si="462"/>
        <v/>
      </c>
      <c r="DK610" s="19" t="str">
        <f t="shared" si="463"/>
        <v/>
      </c>
      <c r="DL610" s="153" t="str">
        <f t="shared" si="464"/>
        <v/>
      </c>
      <c r="DM610" s="19" t="str">
        <f t="shared" si="465"/>
        <v/>
      </c>
      <c r="DN610" s="153" t="str">
        <f t="shared" si="466"/>
        <v/>
      </c>
      <c r="DO610" s="19" t="str">
        <f t="shared" si="467"/>
        <v/>
      </c>
      <c r="DP610" s="153" t="str">
        <f t="shared" si="468"/>
        <v/>
      </c>
      <c r="DQ610" s="19" t="str">
        <f t="shared" si="469"/>
        <v/>
      </c>
      <c r="DR610" s="153" t="str">
        <f t="shared" si="470"/>
        <v/>
      </c>
      <c r="DS610" s="19" t="str">
        <f t="shared" si="471"/>
        <v/>
      </c>
      <c r="DT610" s="153" t="str">
        <f t="shared" si="472"/>
        <v/>
      </c>
      <c r="DU610" s="19" t="str">
        <f t="shared" si="473"/>
        <v/>
      </c>
      <c r="DV610" s="153" t="str">
        <f t="shared" si="474"/>
        <v/>
      </c>
      <c r="DW610" s="19" t="str">
        <f t="shared" si="475"/>
        <v/>
      </c>
      <c r="DX610" s="153" t="str">
        <f t="shared" si="476"/>
        <v/>
      </c>
      <c r="DY610" s="19" t="str">
        <f t="shared" si="477"/>
        <v/>
      </c>
      <c r="DZ610" s="153" t="str">
        <f t="shared" si="478"/>
        <v/>
      </c>
      <c r="EA610" s="19" t="str">
        <f t="shared" si="479"/>
        <v/>
      </c>
      <c r="EB610" s="153" t="str">
        <f t="shared" si="480"/>
        <v/>
      </c>
      <c r="EC610" s="19" t="str">
        <f t="shared" si="481"/>
        <v/>
      </c>
      <c r="ED610" s="153" t="str">
        <f t="shared" si="482"/>
        <v/>
      </c>
      <c r="EE610" s="19" t="str">
        <f t="shared" si="483"/>
        <v/>
      </c>
      <c r="EF610" s="153" t="str">
        <f t="shared" si="484"/>
        <v/>
      </c>
      <c r="EG610" s="19" t="str">
        <f t="shared" si="485"/>
        <v/>
      </c>
      <c r="EH610" s="153" t="str">
        <f t="shared" si="486"/>
        <v/>
      </c>
      <c r="EI610" s="19" t="str">
        <f t="shared" si="487"/>
        <v/>
      </c>
      <c r="EJ610" s="153" t="str">
        <f t="shared" si="488"/>
        <v/>
      </c>
      <c r="EK610" s="19" t="str">
        <f t="shared" si="489"/>
        <v/>
      </c>
      <c r="EL610" s="153" t="str">
        <f t="shared" si="490"/>
        <v/>
      </c>
      <c r="EM610" s="19" t="str">
        <f t="shared" si="491"/>
        <v/>
      </c>
      <c r="EN610" s="153" t="str">
        <f t="shared" si="492"/>
        <v/>
      </c>
      <c r="EO610" s="19" t="str">
        <f t="shared" si="493"/>
        <v/>
      </c>
      <c r="EP610" s="153" t="str">
        <f t="shared" si="494"/>
        <v/>
      </c>
      <c r="EQ610" s="19" t="str">
        <f t="shared" si="495"/>
        <v/>
      </c>
      <c r="ER610" s="153" t="str">
        <f t="shared" si="496"/>
        <v/>
      </c>
      <c r="ES610" s="19" t="str">
        <f t="shared" si="497"/>
        <v/>
      </c>
      <c r="ET610" s="153" t="str">
        <f t="shared" si="498"/>
        <v/>
      </c>
    </row>
    <row r="611" spans="1:150" x14ac:dyDescent="0.25">
      <c r="A611" s="31"/>
      <c r="B611" s="91" t="str">
        <f t="shared" si="499"/>
        <v/>
      </c>
      <c r="C611" s="20" t="str">
        <f t="shared" si="459"/>
        <v/>
      </c>
      <c r="D611" s="97" t="str">
        <f t="shared" si="460"/>
        <v/>
      </c>
      <c r="E611" s="62" t="str">
        <f t="shared" si="500"/>
        <v/>
      </c>
      <c r="F611" s="31"/>
      <c r="G611" s="282"/>
      <c r="H611" s="283"/>
      <c r="I611" s="284"/>
      <c r="J611" s="285"/>
      <c r="K611" s="286"/>
      <c r="L611" s="287"/>
      <c r="M611" s="288"/>
      <c r="N611" s="287"/>
      <c r="O611" s="288"/>
      <c r="P611" s="287"/>
      <c r="Q611" s="288"/>
      <c r="R611" s="287"/>
      <c r="S611" s="288"/>
      <c r="T611" s="287"/>
      <c r="U611" s="288"/>
      <c r="V611" s="287"/>
      <c r="W611" s="288"/>
      <c r="X611" s="287"/>
      <c r="Y611" s="288"/>
      <c r="Z611" s="287"/>
      <c r="AA611" s="288"/>
      <c r="AB611" s="287"/>
      <c r="AC611" s="288"/>
      <c r="AD611" s="287"/>
      <c r="AE611" s="288"/>
      <c r="AF611" s="287"/>
      <c r="AG611" s="288"/>
      <c r="AH611" s="287"/>
      <c r="AI611" s="288"/>
      <c r="AJ611" s="287"/>
      <c r="AK611" s="288"/>
      <c r="AL611" s="287"/>
      <c r="AM611" s="288"/>
      <c r="AN611" s="287"/>
      <c r="AO611" s="288"/>
      <c r="AP611" s="287"/>
      <c r="AQ611" s="288"/>
      <c r="AR611" s="287"/>
      <c r="AS611" s="288"/>
      <c r="AT611" s="287"/>
      <c r="AU611" s="288"/>
      <c r="AV611" s="287"/>
      <c r="AW611" s="288"/>
      <c r="AX611" s="287"/>
      <c r="AY611" s="31"/>
      <c r="BA611" s="76" t="str">
        <f t="shared" si="501"/>
        <v/>
      </c>
      <c r="BC611" s="76" t="str">
        <f>IF('Stock List'!$K611="", "", 'Stock List'!$K611)</f>
        <v/>
      </c>
      <c r="BE611" s="106">
        <f>IFERROR(ROUND(((INDEX('Stock List'!$M$11:$M$1010, MATCH(L611, 'Stock List'!$K$11:$K$1010, 0))/INDEX('Stock List'!$L$11:$L$1010, MATCH(L611, 'Stock List'!$K$11:$K$1010, 0)))*K611), 2), 0)</f>
        <v>0</v>
      </c>
      <c r="BF611" s="20"/>
      <c r="BG611" s="20">
        <f>IFERROR(ROUND(((INDEX('Stock List'!$M$11:$M$1010, MATCH(N611, 'Stock List'!$K$11:$K$1010, 0))/INDEX('Stock List'!$L$11:$L$1010, MATCH(N611, 'Stock List'!$K$11:$K$1010, 0)))*M611), 2), 0)</f>
        <v>0</v>
      </c>
      <c r="BH611" s="20"/>
      <c r="BI611" s="20">
        <f>IFERROR(ROUND(((INDEX('Stock List'!$M$11:$M$1010, MATCH(P611, 'Stock List'!$K$11:$K$1010, 0))/INDEX('Stock List'!$L$11:$L$1010, MATCH(P611, 'Stock List'!$K$11:$K$1010, 0)))*O611), 2), 0)</f>
        <v>0</v>
      </c>
      <c r="BJ611" s="20"/>
      <c r="BK611" s="20">
        <f>IFERROR(ROUND(((INDEX('Stock List'!$M$11:$M$1010, MATCH(R611, 'Stock List'!$K$11:$K$1010, 0))/INDEX('Stock List'!$L$11:$L$1010, MATCH(R611, 'Stock List'!$K$11:$K$1010, 0)))*Q611), 2), 0)</f>
        <v>0</v>
      </c>
      <c r="BL611" s="20"/>
      <c r="BM611" s="20">
        <f>IFERROR(ROUND(((INDEX('Stock List'!$M$11:$M$1010, MATCH(T611, 'Stock List'!$K$11:$K$1010, 0))/INDEX('Stock List'!$L$11:$L$1010, MATCH(T611, 'Stock List'!$K$11:$K$1010, 0)))*S611), 2), 0)</f>
        <v>0</v>
      </c>
      <c r="BN611" s="20"/>
      <c r="BO611" s="20">
        <f>IFERROR(ROUND(((INDEX('Stock List'!$M$11:$M$1010, MATCH(V611, 'Stock List'!$K$11:$K$1010, 0))/INDEX('Stock List'!$L$11:$L$1010, MATCH(V611, 'Stock List'!$K$11:$K$1010, 0)))*U611), 2), 0)</f>
        <v>0</v>
      </c>
      <c r="BP611" s="20"/>
      <c r="BQ611" s="20">
        <f>IFERROR(ROUND(((INDEX('Stock List'!$M$11:$M$1010, MATCH(X611, 'Stock List'!$K$11:$K$1010, 0))/INDEX('Stock List'!$L$11:$L$1010, MATCH(X611, 'Stock List'!$K$11:$K$1010, 0)))*W611), 2), 0)</f>
        <v>0</v>
      </c>
      <c r="BR611" s="20"/>
      <c r="BS611" s="20">
        <f>IFERROR(ROUND(((INDEX('Stock List'!$M$11:$M$1010, MATCH(Z611, 'Stock List'!$K$11:$K$1010, 0))/INDEX('Stock List'!$L$11:$L$1010, MATCH(Z611, 'Stock List'!$K$11:$K$1010, 0)))*Y611), 2), 0)</f>
        <v>0</v>
      </c>
      <c r="BT611" s="20"/>
      <c r="BU611" s="20">
        <f>IFERROR(ROUND(((INDEX('Stock List'!$M$11:$M$1010, MATCH(AB611, 'Stock List'!$K$11:$K$1010, 0))/INDEX('Stock List'!$L$11:$L$1010, MATCH(AB611, 'Stock List'!$K$11:$K$1010, 0)))*AA611), 2), 0)</f>
        <v>0</v>
      </c>
      <c r="BV611" s="20"/>
      <c r="BW611" s="20">
        <f>IFERROR(ROUND(((INDEX('Stock List'!$M$11:$M$1010, MATCH(AD611, 'Stock List'!$K$11:$K$1010, 0))/INDEX('Stock List'!$L$11:$L$1010, MATCH(AD611, 'Stock List'!$K$11:$K$1010, 0)))*AC611), 2), 0)</f>
        <v>0</v>
      </c>
      <c r="BX611" s="20"/>
      <c r="BY611" s="20">
        <f>IFERROR(ROUND(((INDEX('Stock List'!$M$11:$M$1010, MATCH(AF611, 'Stock List'!$K$11:$K$1010, 0))/INDEX('Stock List'!$L$11:$L$1010, MATCH(AF611, 'Stock List'!$K$11:$K$1010, 0)))*AE611), 2), 0)</f>
        <v>0</v>
      </c>
      <c r="BZ611" s="20"/>
      <c r="CA611" s="20">
        <f>IFERROR(ROUND(((INDEX('Stock List'!$M$11:$M$1010, MATCH(AH611, 'Stock List'!$K$11:$K$1010, 0))/INDEX('Stock List'!$L$11:$L$1010, MATCH(AH611, 'Stock List'!$K$11:$K$1010, 0)))*AG611), 2), 0)</f>
        <v>0</v>
      </c>
      <c r="CB611" s="20"/>
      <c r="CC611" s="20">
        <f>IFERROR(ROUND(((INDEX('Stock List'!$M$11:$M$1010, MATCH(AJ611, 'Stock List'!$K$11:$K$1010, 0))/INDEX('Stock List'!$L$11:$L$1010, MATCH(AJ611, 'Stock List'!$K$11:$K$1010, 0)))*AI611), 2), 0)</f>
        <v>0</v>
      </c>
      <c r="CD611" s="20"/>
      <c r="CE611" s="20">
        <f>IFERROR(ROUND(((INDEX('Stock List'!$M$11:$M$1010, MATCH(AL611, 'Stock List'!$K$11:$K$1010, 0))/INDEX('Stock List'!$L$11:$L$1010, MATCH(AL611, 'Stock List'!$K$11:$K$1010, 0)))*AK611), 2), 0)</f>
        <v>0</v>
      </c>
      <c r="CF611" s="20"/>
      <c r="CG611" s="20">
        <f>IFERROR(ROUND(((INDEX('Stock List'!$M$11:$M$1010, MATCH(AN611, 'Stock List'!$K$11:$K$1010, 0))/INDEX('Stock List'!$L$11:$L$1010, MATCH(AN611, 'Stock List'!$K$11:$K$1010, 0)))*AM611), 2), 0)</f>
        <v>0</v>
      </c>
      <c r="CH611" s="20"/>
      <c r="CI611" s="20">
        <f>IFERROR(ROUND(((INDEX('Stock List'!$M$11:$M$1010, MATCH(AP611, 'Stock List'!$K$11:$K$1010, 0))/INDEX('Stock List'!$L$11:$L$1010, MATCH(AP611, 'Stock List'!$K$11:$K$1010, 0)))*AO611), 2), 0)</f>
        <v>0</v>
      </c>
      <c r="CJ611" s="20"/>
      <c r="CK611" s="20">
        <f>IFERROR(ROUND(((INDEX('Stock List'!$M$11:$M$1010, MATCH(AR611, 'Stock List'!$K$11:$K$1010, 0))/INDEX('Stock List'!$L$11:$L$1010, MATCH(AR611, 'Stock List'!$K$11:$K$1010, 0)))*AQ611), 2), 0)</f>
        <v>0</v>
      </c>
      <c r="CL611" s="20"/>
      <c r="CM611" s="20">
        <f>IFERROR(ROUND(((INDEX('Stock List'!$M$11:$M$1010, MATCH(AT611, 'Stock List'!$K$11:$K$1010, 0))/INDEX('Stock List'!$L$11:$L$1010, MATCH(AT611, 'Stock List'!$K$11:$K$1010, 0)))*AS611), 2), 0)</f>
        <v>0</v>
      </c>
      <c r="CN611" s="20"/>
      <c r="CO611" s="20">
        <f>IFERROR(ROUND(((INDEX('Stock List'!$M$11:$M$1010, MATCH(AV611, 'Stock List'!$K$11:$K$1010, 0))/INDEX('Stock List'!$L$11:$L$1010, MATCH(AV611, 'Stock List'!$K$11:$K$1010, 0)))*AU611), 2), 0)</f>
        <v>0</v>
      </c>
      <c r="CP611" s="20"/>
      <c r="CQ611" s="20">
        <f>IFERROR(ROUND(((INDEX('Stock List'!$M$11:$M$1010, MATCH(AX611, 'Stock List'!$K$11:$K$1010, 0))/INDEX('Stock List'!$L$11:$L$1010, MATCH(AX611, 'Stock List'!$K$11:$K$1010, 0)))*AW611), 2), 0)</f>
        <v>0</v>
      </c>
      <c r="CR611" s="22"/>
      <c r="CT611" s="106" t="str">
        <f t="shared" si="502"/>
        <v/>
      </c>
      <c r="CU611" s="22" t="str">
        <f t="shared" si="503"/>
        <v/>
      </c>
      <c r="CX611" s="106" t="str">
        <f t="shared" si="504"/>
        <v/>
      </c>
      <c r="CY611" s="20" t="str">
        <f t="shared" si="505"/>
        <v/>
      </c>
      <c r="CZ611" s="22" t="str">
        <f t="shared" si="506"/>
        <v/>
      </c>
      <c r="DB611" s="76" t="str">
        <f>IF($H611="", "", COUNTIF($G$11:$G$1010, "&gt;"&amp;$G611)+1+COUNTIF($G$11:$G611, $G611)-1)</f>
        <v/>
      </c>
      <c r="DC611" s="76" t="str">
        <f>IF($H611="", "", COUNTIF($CZ$11:$CZ$1010, "&gt;"&amp;$CZ611)+1+COUNTIF($CZ$11:$CZ611, $CZ611)-1)</f>
        <v/>
      </c>
      <c r="DE611" s="147" t="str">
        <f t="shared" si="507"/>
        <v/>
      </c>
      <c r="DF611" s="148"/>
      <c r="DG611" s="19" t="str">
        <f t="shared" si="508"/>
        <v/>
      </c>
      <c r="DH611" s="153" t="str">
        <f t="shared" si="509"/>
        <v/>
      </c>
      <c r="DI611" s="19" t="str">
        <f t="shared" si="461"/>
        <v/>
      </c>
      <c r="DJ611" s="153" t="str">
        <f t="shared" si="462"/>
        <v/>
      </c>
      <c r="DK611" s="19" t="str">
        <f t="shared" si="463"/>
        <v/>
      </c>
      <c r="DL611" s="153" t="str">
        <f t="shared" si="464"/>
        <v/>
      </c>
      <c r="DM611" s="19" t="str">
        <f t="shared" si="465"/>
        <v/>
      </c>
      <c r="DN611" s="153" t="str">
        <f t="shared" si="466"/>
        <v/>
      </c>
      <c r="DO611" s="19" t="str">
        <f t="shared" si="467"/>
        <v/>
      </c>
      <c r="DP611" s="153" t="str">
        <f t="shared" si="468"/>
        <v/>
      </c>
      <c r="DQ611" s="19" t="str">
        <f t="shared" si="469"/>
        <v/>
      </c>
      <c r="DR611" s="153" t="str">
        <f t="shared" si="470"/>
        <v/>
      </c>
      <c r="DS611" s="19" t="str">
        <f t="shared" si="471"/>
        <v/>
      </c>
      <c r="DT611" s="153" t="str">
        <f t="shared" si="472"/>
        <v/>
      </c>
      <c r="DU611" s="19" t="str">
        <f t="shared" si="473"/>
        <v/>
      </c>
      <c r="DV611" s="153" t="str">
        <f t="shared" si="474"/>
        <v/>
      </c>
      <c r="DW611" s="19" t="str">
        <f t="shared" si="475"/>
        <v/>
      </c>
      <c r="DX611" s="153" t="str">
        <f t="shared" si="476"/>
        <v/>
      </c>
      <c r="DY611" s="19" t="str">
        <f t="shared" si="477"/>
        <v/>
      </c>
      <c r="DZ611" s="153" t="str">
        <f t="shared" si="478"/>
        <v/>
      </c>
      <c r="EA611" s="19" t="str">
        <f t="shared" si="479"/>
        <v/>
      </c>
      <c r="EB611" s="153" t="str">
        <f t="shared" si="480"/>
        <v/>
      </c>
      <c r="EC611" s="19" t="str">
        <f t="shared" si="481"/>
        <v/>
      </c>
      <c r="ED611" s="153" t="str">
        <f t="shared" si="482"/>
        <v/>
      </c>
      <c r="EE611" s="19" t="str">
        <f t="shared" si="483"/>
        <v/>
      </c>
      <c r="EF611" s="153" t="str">
        <f t="shared" si="484"/>
        <v/>
      </c>
      <c r="EG611" s="19" t="str">
        <f t="shared" si="485"/>
        <v/>
      </c>
      <c r="EH611" s="153" t="str">
        <f t="shared" si="486"/>
        <v/>
      </c>
      <c r="EI611" s="19" t="str">
        <f t="shared" si="487"/>
        <v/>
      </c>
      <c r="EJ611" s="153" t="str">
        <f t="shared" si="488"/>
        <v/>
      </c>
      <c r="EK611" s="19" t="str">
        <f t="shared" si="489"/>
        <v/>
      </c>
      <c r="EL611" s="153" t="str">
        <f t="shared" si="490"/>
        <v/>
      </c>
      <c r="EM611" s="19" t="str">
        <f t="shared" si="491"/>
        <v/>
      </c>
      <c r="EN611" s="153" t="str">
        <f t="shared" si="492"/>
        <v/>
      </c>
      <c r="EO611" s="19" t="str">
        <f t="shared" si="493"/>
        <v/>
      </c>
      <c r="EP611" s="153" t="str">
        <f t="shared" si="494"/>
        <v/>
      </c>
      <c r="EQ611" s="19" t="str">
        <f t="shared" si="495"/>
        <v/>
      </c>
      <c r="ER611" s="153" t="str">
        <f t="shared" si="496"/>
        <v/>
      </c>
      <c r="ES611" s="19" t="str">
        <f t="shared" si="497"/>
        <v/>
      </c>
      <c r="ET611" s="153" t="str">
        <f t="shared" si="498"/>
        <v/>
      </c>
    </row>
    <row r="612" spans="1:150" x14ac:dyDescent="0.25">
      <c r="A612" s="31"/>
      <c r="B612" s="91" t="str">
        <f t="shared" si="499"/>
        <v/>
      </c>
      <c r="C612" s="20" t="str">
        <f t="shared" si="459"/>
        <v/>
      </c>
      <c r="D612" s="97" t="str">
        <f t="shared" si="460"/>
        <v/>
      </c>
      <c r="E612" s="62" t="str">
        <f t="shared" si="500"/>
        <v/>
      </c>
      <c r="F612" s="31"/>
      <c r="G612" s="282"/>
      <c r="H612" s="283"/>
      <c r="I612" s="284"/>
      <c r="J612" s="285"/>
      <c r="K612" s="286"/>
      <c r="L612" s="287"/>
      <c r="M612" s="288"/>
      <c r="N612" s="287"/>
      <c r="O612" s="288"/>
      <c r="P612" s="287"/>
      <c r="Q612" s="288"/>
      <c r="R612" s="287"/>
      <c r="S612" s="288"/>
      <c r="T612" s="287"/>
      <c r="U612" s="288"/>
      <c r="V612" s="287"/>
      <c r="W612" s="288"/>
      <c r="X612" s="287"/>
      <c r="Y612" s="288"/>
      <c r="Z612" s="287"/>
      <c r="AA612" s="288"/>
      <c r="AB612" s="287"/>
      <c r="AC612" s="288"/>
      <c r="AD612" s="287"/>
      <c r="AE612" s="288"/>
      <c r="AF612" s="287"/>
      <c r="AG612" s="288"/>
      <c r="AH612" s="287"/>
      <c r="AI612" s="288"/>
      <c r="AJ612" s="287"/>
      <c r="AK612" s="288"/>
      <c r="AL612" s="287"/>
      <c r="AM612" s="288"/>
      <c r="AN612" s="287"/>
      <c r="AO612" s="288"/>
      <c r="AP612" s="287"/>
      <c r="AQ612" s="288"/>
      <c r="AR612" s="287"/>
      <c r="AS612" s="288"/>
      <c r="AT612" s="287"/>
      <c r="AU612" s="288"/>
      <c r="AV612" s="287"/>
      <c r="AW612" s="288"/>
      <c r="AX612" s="287"/>
      <c r="AY612" s="31"/>
      <c r="BA612" s="76" t="str">
        <f t="shared" si="501"/>
        <v/>
      </c>
      <c r="BC612" s="76" t="str">
        <f>IF('Stock List'!$K612="", "", 'Stock List'!$K612)</f>
        <v/>
      </c>
      <c r="BE612" s="106">
        <f>IFERROR(ROUND(((INDEX('Stock List'!$M$11:$M$1010, MATCH(L612, 'Stock List'!$K$11:$K$1010, 0))/INDEX('Stock List'!$L$11:$L$1010, MATCH(L612, 'Stock List'!$K$11:$K$1010, 0)))*K612), 2), 0)</f>
        <v>0</v>
      </c>
      <c r="BF612" s="20"/>
      <c r="BG612" s="20">
        <f>IFERROR(ROUND(((INDEX('Stock List'!$M$11:$M$1010, MATCH(N612, 'Stock List'!$K$11:$K$1010, 0))/INDEX('Stock List'!$L$11:$L$1010, MATCH(N612, 'Stock List'!$K$11:$K$1010, 0)))*M612), 2), 0)</f>
        <v>0</v>
      </c>
      <c r="BH612" s="20"/>
      <c r="BI612" s="20">
        <f>IFERROR(ROUND(((INDEX('Stock List'!$M$11:$M$1010, MATCH(P612, 'Stock List'!$K$11:$K$1010, 0))/INDEX('Stock List'!$L$11:$L$1010, MATCH(P612, 'Stock List'!$K$11:$K$1010, 0)))*O612), 2), 0)</f>
        <v>0</v>
      </c>
      <c r="BJ612" s="20"/>
      <c r="BK612" s="20">
        <f>IFERROR(ROUND(((INDEX('Stock List'!$M$11:$M$1010, MATCH(R612, 'Stock List'!$K$11:$K$1010, 0))/INDEX('Stock List'!$L$11:$L$1010, MATCH(R612, 'Stock List'!$K$11:$K$1010, 0)))*Q612), 2), 0)</f>
        <v>0</v>
      </c>
      <c r="BL612" s="20"/>
      <c r="BM612" s="20">
        <f>IFERROR(ROUND(((INDEX('Stock List'!$M$11:$M$1010, MATCH(T612, 'Stock List'!$K$11:$K$1010, 0))/INDEX('Stock List'!$L$11:$L$1010, MATCH(T612, 'Stock List'!$K$11:$K$1010, 0)))*S612), 2), 0)</f>
        <v>0</v>
      </c>
      <c r="BN612" s="20"/>
      <c r="BO612" s="20">
        <f>IFERROR(ROUND(((INDEX('Stock List'!$M$11:$M$1010, MATCH(V612, 'Stock List'!$K$11:$K$1010, 0))/INDEX('Stock List'!$L$11:$L$1010, MATCH(V612, 'Stock List'!$K$11:$K$1010, 0)))*U612), 2), 0)</f>
        <v>0</v>
      </c>
      <c r="BP612" s="20"/>
      <c r="BQ612" s="20">
        <f>IFERROR(ROUND(((INDEX('Stock List'!$M$11:$M$1010, MATCH(X612, 'Stock List'!$K$11:$K$1010, 0))/INDEX('Stock List'!$L$11:$L$1010, MATCH(X612, 'Stock List'!$K$11:$K$1010, 0)))*W612), 2), 0)</f>
        <v>0</v>
      </c>
      <c r="BR612" s="20"/>
      <c r="BS612" s="20">
        <f>IFERROR(ROUND(((INDEX('Stock List'!$M$11:$M$1010, MATCH(Z612, 'Stock List'!$K$11:$K$1010, 0))/INDEX('Stock List'!$L$11:$L$1010, MATCH(Z612, 'Stock List'!$K$11:$K$1010, 0)))*Y612), 2), 0)</f>
        <v>0</v>
      </c>
      <c r="BT612" s="20"/>
      <c r="BU612" s="20">
        <f>IFERROR(ROUND(((INDEX('Stock List'!$M$11:$M$1010, MATCH(AB612, 'Stock List'!$K$11:$K$1010, 0))/INDEX('Stock List'!$L$11:$L$1010, MATCH(AB612, 'Stock List'!$K$11:$K$1010, 0)))*AA612), 2), 0)</f>
        <v>0</v>
      </c>
      <c r="BV612" s="20"/>
      <c r="BW612" s="20">
        <f>IFERROR(ROUND(((INDEX('Stock List'!$M$11:$M$1010, MATCH(AD612, 'Stock List'!$K$11:$K$1010, 0))/INDEX('Stock List'!$L$11:$L$1010, MATCH(AD612, 'Stock List'!$K$11:$K$1010, 0)))*AC612), 2), 0)</f>
        <v>0</v>
      </c>
      <c r="BX612" s="20"/>
      <c r="BY612" s="20">
        <f>IFERROR(ROUND(((INDEX('Stock List'!$M$11:$M$1010, MATCH(AF612, 'Stock List'!$K$11:$K$1010, 0))/INDEX('Stock List'!$L$11:$L$1010, MATCH(AF612, 'Stock List'!$K$11:$K$1010, 0)))*AE612), 2), 0)</f>
        <v>0</v>
      </c>
      <c r="BZ612" s="20"/>
      <c r="CA612" s="20">
        <f>IFERROR(ROUND(((INDEX('Stock List'!$M$11:$M$1010, MATCH(AH612, 'Stock List'!$K$11:$K$1010, 0))/INDEX('Stock List'!$L$11:$L$1010, MATCH(AH612, 'Stock List'!$K$11:$K$1010, 0)))*AG612), 2), 0)</f>
        <v>0</v>
      </c>
      <c r="CB612" s="20"/>
      <c r="CC612" s="20">
        <f>IFERROR(ROUND(((INDEX('Stock List'!$M$11:$M$1010, MATCH(AJ612, 'Stock List'!$K$11:$K$1010, 0))/INDEX('Stock List'!$L$11:$L$1010, MATCH(AJ612, 'Stock List'!$K$11:$K$1010, 0)))*AI612), 2), 0)</f>
        <v>0</v>
      </c>
      <c r="CD612" s="20"/>
      <c r="CE612" s="20">
        <f>IFERROR(ROUND(((INDEX('Stock List'!$M$11:$M$1010, MATCH(AL612, 'Stock List'!$K$11:$K$1010, 0))/INDEX('Stock List'!$L$11:$L$1010, MATCH(AL612, 'Stock List'!$K$11:$K$1010, 0)))*AK612), 2), 0)</f>
        <v>0</v>
      </c>
      <c r="CF612" s="20"/>
      <c r="CG612" s="20">
        <f>IFERROR(ROUND(((INDEX('Stock List'!$M$11:$M$1010, MATCH(AN612, 'Stock List'!$K$11:$K$1010, 0))/INDEX('Stock List'!$L$11:$L$1010, MATCH(AN612, 'Stock List'!$K$11:$K$1010, 0)))*AM612), 2), 0)</f>
        <v>0</v>
      </c>
      <c r="CH612" s="20"/>
      <c r="CI612" s="20">
        <f>IFERROR(ROUND(((INDEX('Stock List'!$M$11:$M$1010, MATCH(AP612, 'Stock List'!$K$11:$K$1010, 0))/INDEX('Stock List'!$L$11:$L$1010, MATCH(AP612, 'Stock List'!$K$11:$K$1010, 0)))*AO612), 2), 0)</f>
        <v>0</v>
      </c>
      <c r="CJ612" s="20"/>
      <c r="CK612" s="20">
        <f>IFERROR(ROUND(((INDEX('Stock List'!$M$11:$M$1010, MATCH(AR612, 'Stock List'!$K$11:$K$1010, 0))/INDEX('Stock List'!$L$11:$L$1010, MATCH(AR612, 'Stock List'!$K$11:$K$1010, 0)))*AQ612), 2), 0)</f>
        <v>0</v>
      </c>
      <c r="CL612" s="20"/>
      <c r="CM612" s="20">
        <f>IFERROR(ROUND(((INDEX('Stock List'!$M$11:$M$1010, MATCH(AT612, 'Stock List'!$K$11:$K$1010, 0))/INDEX('Stock List'!$L$11:$L$1010, MATCH(AT612, 'Stock List'!$K$11:$K$1010, 0)))*AS612), 2), 0)</f>
        <v>0</v>
      </c>
      <c r="CN612" s="20"/>
      <c r="CO612" s="20">
        <f>IFERROR(ROUND(((INDEX('Stock List'!$M$11:$M$1010, MATCH(AV612, 'Stock List'!$K$11:$K$1010, 0))/INDEX('Stock List'!$L$11:$L$1010, MATCH(AV612, 'Stock List'!$K$11:$K$1010, 0)))*AU612), 2), 0)</f>
        <v>0</v>
      </c>
      <c r="CP612" s="20"/>
      <c r="CQ612" s="20">
        <f>IFERROR(ROUND(((INDEX('Stock List'!$M$11:$M$1010, MATCH(AX612, 'Stock List'!$K$11:$K$1010, 0))/INDEX('Stock List'!$L$11:$L$1010, MATCH(AX612, 'Stock List'!$K$11:$K$1010, 0)))*AW612), 2), 0)</f>
        <v>0</v>
      </c>
      <c r="CR612" s="22"/>
      <c r="CT612" s="106" t="str">
        <f t="shared" si="502"/>
        <v/>
      </c>
      <c r="CU612" s="22" t="str">
        <f t="shared" si="503"/>
        <v/>
      </c>
      <c r="CX612" s="106" t="str">
        <f t="shared" si="504"/>
        <v/>
      </c>
      <c r="CY612" s="20" t="str">
        <f t="shared" si="505"/>
        <v/>
      </c>
      <c r="CZ612" s="22" t="str">
        <f t="shared" si="506"/>
        <v/>
      </c>
      <c r="DB612" s="76" t="str">
        <f>IF($H612="", "", COUNTIF($G$11:$G$1010, "&gt;"&amp;$G612)+1+COUNTIF($G$11:$G612, $G612)-1)</f>
        <v/>
      </c>
      <c r="DC612" s="76" t="str">
        <f>IF($H612="", "", COUNTIF($CZ$11:$CZ$1010, "&gt;"&amp;$CZ612)+1+COUNTIF($CZ$11:$CZ612, $CZ612)-1)</f>
        <v/>
      </c>
      <c r="DE612" s="147" t="str">
        <f t="shared" si="507"/>
        <v/>
      </c>
      <c r="DF612" s="148"/>
      <c r="DG612" s="19" t="str">
        <f t="shared" si="508"/>
        <v/>
      </c>
      <c r="DH612" s="153" t="str">
        <f t="shared" si="509"/>
        <v/>
      </c>
      <c r="DI612" s="19" t="str">
        <f t="shared" si="461"/>
        <v/>
      </c>
      <c r="DJ612" s="153" t="str">
        <f t="shared" si="462"/>
        <v/>
      </c>
      <c r="DK612" s="19" t="str">
        <f t="shared" si="463"/>
        <v/>
      </c>
      <c r="DL612" s="153" t="str">
        <f t="shared" si="464"/>
        <v/>
      </c>
      <c r="DM612" s="19" t="str">
        <f t="shared" si="465"/>
        <v/>
      </c>
      <c r="DN612" s="153" t="str">
        <f t="shared" si="466"/>
        <v/>
      </c>
      <c r="DO612" s="19" t="str">
        <f t="shared" si="467"/>
        <v/>
      </c>
      <c r="DP612" s="153" t="str">
        <f t="shared" si="468"/>
        <v/>
      </c>
      <c r="DQ612" s="19" t="str">
        <f t="shared" si="469"/>
        <v/>
      </c>
      <c r="DR612" s="153" t="str">
        <f t="shared" si="470"/>
        <v/>
      </c>
      <c r="DS612" s="19" t="str">
        <f t="shared" si="471"/>
        <v/>
      </c>
      <c r="DT612" s="153" t="str">
        <f t="shared" si="472"/>
        <v/>
      </c>
      <c r="DU612" s="19" t="str">
        <f t="shared" si="473"/>
        <v/>
      </c>
      <c r="DV612" s="153" t="str">
        <f t="shared" si="474"/>
        <v/>
      </c>
      <c r="DW612" s="19" t="str">
        <f t="shared" si="475"/>
        <v/>
      </c>
      <c r="DX612" s="153" t="str">
        <f t="shared" si="476"/>
        <v/>
      </c>
      <c r="DY612" s="19" t="str">
        <f t="shared" si="477"/>
        <v/>
      </c>
      <c r="DZ612" s="153" t="str">
        <f t="shared" si="478"/>
        <v/>
      </c>
      <c r="EA612" s="19" t="str">
        <f t="shared" si="479"/>
        <v/>
      </c>
      <c r="EB612" s="153" t="str">
        <f t="shared" si="480"/>
        <v/>
      </c>
      <c r="EC612" s="19" t="str">
        <f t="shared" si="481"/>
        <v/>
      </c>
      <c r="ED612" s="153" t="str">
        <f t="shared" si="482"/>
        <v/>
      </c>
      <c r="EE612" s="19" t="str">
        <f t="shared" si="483"/>
        <v/>
      </c>
      <c r="EF612" s="153" t="str">
        <f t="shared" si="484"/>
        <v/>
      </c>
      <c r="EG612" s="19" t="str">
        <f t="shared" si="485"/>
        <v/>
      </c>
      <c r="EH612" s="153" t="str">
        <f t="shared" si="486"/>
        <v/>
      </c>
      <c r="EI612" s="19" t="str">
        <f t="shared" si="487"/>
        <v/>
      </c>
      <c r="EJ612" s="153" t="str">
        <f t="shared" si="488"/>
        <v/>
      </c>
      <c r="EK612" s="19" t="str">
        <f t="shared" si="489"/>
        <v/>
      </c>
      <c r="EL612" s="153" t="str">
        <f t="shared" si="490"/>
        <v/>
      </c>
      <c r="EM612" s="19" t="str">
        <f t="shared" si="491"/>
        <v/>
      </c>
      <c r="EN612" s="153" t="str">
        <f t="shared" si="492"/>
        <v/>
      </c>
      <c r="EO612" s="19" t="str">
        <f t="shared" si="493"/>
        <v/>
      </c>
      <c r="EP612" s="153" t="str">
        <f t="shared" si="494"/>
        <v/>
      </c>
      <c r="EQ612" s="19" t="str">
        <f t="shared" si="495"/>
        <v/>
      </c>
      <c r="ER612" s="153" t="str">
        <f t="shared" si="496"/>
        <v/>
      </c>
      <c r="ES612" s="19" t="str">
        <f t="shared" si="497"/>
        <v/>
      </c>
      <c r="ET612" s="153" t="str">
        <f t="shared" si="498"/>
        <v/>
      </c>
    </row>
    <row r="613" spans="1:150" x14ac:dyDescent="0.25">
      <c r="A613" s="31"/>
      <c r="B613" s="91" t="str">
        <f t="shared" si="499"/>
        <v/>
      </c>
      <c r="C613" s="20" t="str">
        <f t="shared" si="459"/>
        <v/>
      </c>
      <c r="D613" s="97" t="str">
        <f t="shared" si="460"/>
        <v/>
      </c>
      <c r="E613" s="62" t="str">
        <f t="shared" si="500"/>
        <v/>
      </c>
      <c r="F613" s="31"/>
      <c r="G613" s="282"/>
      <c r="H613" s="283"/>
      <c r="I613" s="284"/>
      <c r="J613" s="285"/>
      <c r="K613" s="286"/>
      <c r="L613" s="287"/>
      <c r="M613" s="288"/>
      <c r="N613" s="287"/>
      <c r="O613" s="288"/>
      <c r="P613" s="287"/>
      <c r="Q613" s="288"/>
      <c r="R613" s="287"/>
      <c r="S613" s="288"/>
      <c r="T613" s="287"/>
      <c r="U613" s="288"/>
      <c r="V613" s="287"/>
      <c r="W613" s="288"/>
      <c r="X613" s="287"/>
      <c r="Y613" s="288"/>
      <c r="Z613" s="287"/>
      <c r="AA613" s="288"/>
      <c r="AB613" s="287"/>
      <c r="AC613" s="288"/>
      <c r="AD613" s="287"/>
      <c r="AE613" s="288"/>
      <c r="AF613" s="287"/>
      <c r="AG613" s="288"/>
      <c r="AH613" s="287"/>
      <c r="AI613" s="288"/>
      <c r="AJ613" s="287"/>
      <c r="AK613" s="288"/>
      <c r="AL613" s="287"/>
      <c r="AM613" s="288"/>
      <c r="AN613" s="287"/>
      <c r="AO613" s="288"/>
      <c r="AP613" s="287"/>
      <c r="AQ613" s="288"/>
      <c r="AR613" s="287"/>
      <c r="AS613" s="288"/>
      <c r="AT613" s="287"/>
      <c r="AU613" s="288"/>
      <c r="AV613" s="287"/>
      <c r="AW613" s="288"/>
      <c r="AX613" s="287"/>
      <c r="AY613" s="31"/>
      <c r="BA613" s="76" t="str">
        <f t="shared" si="501"/>
        <v/>
      </c>
      <c r="BC613" s="76" t="str">
        <f>IF('Stock List'!$K613="", "", 'Stock List'!$K613)</f>
        <v/>
      </c>
      <c r="BE613" s="106">
        <f>IFERROR(ROUND(((INDEX('Stock List'!$M$11:$M$1010, MATCH(L613, 'Stock List'!$K$11:$K$1010, 0))/INDEX('Stock List'!$L$11:$L$1010, MATCH(L613, 'Stock List'!$K$11:$K$1010, 0)))*K613), 2), 0)</f>
        <v>0</v>
      </c>
      <c r="BF613" s="20"/>
      <c r="BG613" s="20">
        <f>IFERROR(ROUND(((INDEX('Stock List'!$M$11:$M$1010, MATCH(N613, 'Stock List'!$K$11:$K$1010, 0))/INDEX('Stock List'!$L$11:$L$1010, MATCH(N613, 'Stock List'!$K$11:$K$1010, 0)))*M613), 2), 0)</f>
        <v>0</v>
      </c>
      <c r="BH613" s="20"/>
      <c r="BI613" s="20">
        <f>IFERROR(ROUND(((INDEX('Stock List'!$M$11:$M$1010, MATCH(P613, 'Stock List'!$K$11:$K$1010, 0))/INDEX('Stock List'!$L$11:$L$1010, MATCH(P613, 'Stock List'!$K$11:$K$1010, 0)))*O613), 2), 0)</f>
        <v>0</v>
      </c>
      <c r="BJ613" s="20"/>
      <c r="BK613" s="20">
        <f>IFERROR(ROUND(((INDEX('Stock List'!$M$11:$M$1010, MATCH(R613, 'Stock List'!$K$11:$K$1010, 0))/INDEX('Stock List'!$L$11:$L$1010, MATCH(R613, 'Stock List'!$K$11:$K$1010, 0)))*Q613), 2), 0)</f>
        <v>0</v>
      </c>
      <c r="BL613" s="20"/>
      <c r="BM613" s="20">
        <f>IFERROR(ROUND(((INDEX('Stock List'!$M$11:$M$1010, MATCH(T613, 'Stock List'!$K$11:$K$1010, 0))/INDEX('Stock List'!$L$11:$L$1010, MATCH(T613, 'Stock List'!$K$11:$K$1010, 0)))*S613), 2), 0)</f>
        <v>0</v>
      </c>
      <c r="BN613" s="20"/>
      <c r="BO613" s="20">
        <f>IFERROR(ROUND(((INDEX('Stock List'!$M$11:$M$1010, MATCH(V613, 'Stock List'!$K$11:$K$1010, 0))/INDEX('Stock List'!$L$11:$L$1010, MATCH(V613, 'Stock List'!$K$11:$K$1010, 0)))*U613), 2), 0)</f>
        <v>0</v>
      </c>
      <c r="BP613" s="20"/>
      <c r="BQ613" s="20">
        <f>IFERROR(ROUND(((INDEX('Stock List'!$M$11:$M$1010, MATCH(X613, 'Stock List'!$K$11:$K$1010, 0))/INDEX('Stock List'!$L$11:$L$1010, MATCH(X613, 'Stock List'!$K$11:$K$1010, 0)))*W613), 2), 0)</f>
        <v>0</v>
      </c>
      <c r="BR613" s="20"/>
      <c r="BS613" s="20">
        <f>IFERROR(ROUND(((INDEX('Stock List'!$M$11:$M$1010, MATCH(Z613, 'Stock List'!$K$11:$K$1010, 0))/INDEX('Stock List'!$L$11:$L$1010, MATCH(Z613, 'Stock List'!$K$11:$K$1010, 0)))*Y613), 2), 0)</f>
        <v>0</v>
      </c>
      <c r="BT613" s="20"/>
      <c r="BU613" s="20">
        <f>IFERROR(ROUND(((INDEX('Stock List'!$M$11:$M$1010, MATCH(AB613, 'Stock List'!$K$11:$K$1010, 0))/INDEX('Stock List'!$L$11:$L$1010, MATCH(AB613, 'Stock List'!$K$11:$K$1010, 0)))*AA613), 2), 0)</f>
        <v>0</v>
      </c>
      <c r="BV613" s="20"/>
      <c r="BW613" s="20">
        <f>IFERROR(ROUND(((INDEX('Stock List'!$M$11:$M$1010, MATCH(AD613, 'Stock List'!$K$11:$K$1010, 0))/INDEX('Stock List'!$L$11:$L$1010, MATCH(AD613, 'Stock List'!$K$11:$K$1010, 0)))*AC613), 2), 0)</f>
        <v>0</v>
      </c>
      <c r="BX613" s="20"/>
      <c r="BY613" s="20">
        <f>IFERROR(ROUND(((INDEX('Stock List'!$M$11:$M$1010, MATCH(AF613, 'Stock List'!$K$11:$K$1010, 0))/INDEX('Stock List'!$L$11:$L$1010, MATCH(AF613, 'Stock List'!$K$11:$K$1010, 0)))*AE613), 2), 0)</f>
        <v>0</v>
      </c>
      <c r="BZ613" s="20"/>
      <c r="CA613" s="20">
        <f>IFERROR(ROUND(((INDEX('Stock List'!$M$11:$M$1010, MATCH(AH613, 'Stock List'!$K$11:$K$1010, 0))/INDEX('Stock List'!$L$11:$L$1010, MATCH(AH613, 'Stock List'!$K$11:$K$1010, 0)))*AG613), 2), 0)</f>
        <v>0</v>
      </c>
      <c r="CB613" s="20"/>
      <c r="CC613" s="20">
        <f>IFERROR(ROUND(((INDEX('Stock List'!$M$11:$M$1010, MATCH(AJ613, 'Stock List'!$K$11:$K$1010, 0))/INDEX('Stock List'!$L$11:$L$1010, MATCH(AJ613, 'Stock List'!$K$11:$K$1010, 0)))*AI613), 2), 0)</f>
        <v>0</v>
      </c>
      <c r="CD613" s="20"/>
      <c r="CE613" s="20">
        <f>IFERROR(ROUND(((INDEX('Stock List'!$M$11:$M$1010, MATCH(AL613, 'Stock List'!$K$11:$K$1010, 0))/INDEX('Stock List'!$L$11:$L$1010, MATCH(AL613, 'Stock List'!$K$11:$K$1010, 0)))*AK613), 2), 0)</f>
        <v>0</v>
      </c>
      <c r="CF613" s="20"/>
      <c r="CG613" s="20">
        <f>IFERROR(ROUND(((INDEX('Stock List'!$M$11:$M$1010, MATCH(AN613, 'Stock List'!$K$11:$K$1010, 0))/INDEX('Stock List'!$L$11:$L$1010, MATCH(AN613, 'Stock List'!$K$11:$K$1010, 0)))*AM613), 2), 0)</f>
        <v>0</v>
      </c>
      <c r="CH613" s="20"/>
      <c r="CI613" s="20">
        <f>IFERROR(ROUND(((INDEX('Stock List'!$M$11:$M$1010, MATCH(AP613, 'Stock List'!$K$11:$K$1010, 0))/INDEX('Stock List'!$L$11:$L$1010, MATCH(AP613, 'Stock List'!$K$11:$K$1010, 0)))*AO613), 2), 0)</f>
        <v>0</v>
      </c>
      <c r="CJ613" s="20"/>
      <c r="CK613" s="20">
        <f>IFERROR(ROUND(((INDEX('Stock List'!$M$11:$M$1010, MATCH(AR613, 'Stock List'!$K$11:$K$1010, 0))/INDEX('Stock List'!$L$11:$L$1010, MATCH(AR613, 'Stock List'!$K$11:$K$1010, 0)))*AQ613), 2), 0)</f>
        <v>0</v>
      </c>
      <c r="CL613" s="20"/>
      <c r="CM613" s="20">
        <f>IFERROR(ROUND(((INDEX('Stock List'!$M$11:$M$1010, MATCH(AT613, 'Stock List'!$K$11:$K$1010, 0))/INDEX('Stock List'!$L$11:$L$1010, MATCH(AT613, 'Stock List'!$K$11:$K$1010, 0)))*AS613), 2), 0)</f>
        <v>0</v>
      </c>
      <c r="CN613" s="20"/>
      <c r="CO613" s="20">
        <f>IFERROR(ROUND(((INDEX('Stock List'!$M$11:$M$1010, MATCH(AV613, 'Stock List'!$K$11:$K$1010, 0))/INDEX('Stock List'!$L$11:$L$1010, MATCH(AV613, 'Stock List'!$K$11:$K$1010, 0)))*AU613), 2), 0)</f>
        <v>0</v>
      </c>
      <c r="CP613" s="20"/>
      <c r="CQ613" s="20">
        <f>IFERROR(ROUND(((INDEX('Stock List'!$M$11:$M$1010, MATCH(AX613, 'Stock List'!$K$11:$K$1010, 0))/INDEX('Stock List'!$L$11:$L$1010, MATCH(AX613, 'Stock List'!$K$11:$K$1010, 0)))*AW613), 2), 0)</f>
        <v>0</v>
      </c>
      <c r="CR613" s="22"/>
      <c r="CT613" s="106" t="str">
        <f t="shared" si="502"/>
        <v/>
      </c>
      <c r="CU613" s="22" t="str">
        <f t="shared" si="503"/>
        <v/>
      </c>
      <c r="CX613" s="106" t="str">
        <f t="shared" si="504"/>
        <v/>
      </c>
      <c r="CY613" s="20" t="str">
        <f t="shared" si="505"/>
        <v/>
      </c>
      <c r="CZ613" s="22" t="str">
        <f t="shared" si="506"/>
        <v/>
      </c>
      <c r="DB613" s="76" t="str">
        <f>IF($H613="", "", COUNTIF($G$11:$G$1010, "&gt;"&amp;$G613)+1+COUNTIF($G$11:$G613, $G613)-1)</f>
        <v/>
      </c>
      <c r="DC613" s="76" t="str">
        <f>IF($H613="", "", COUNTIF($CZ$11:$CZ$1010, "&gt;"&amp;$CZ613)+1+COUNTIF($CZ$11:$CZ613, $CZ613)-1)</f>
        <v/>
      </c>
      <c r="DE613" s="147" t="str">
        <f t="shared" si="507"/>
        <v/>
      </c>
      <c r="DF613" s="148"/>
      <c r="DG613" s="19" t="str">
        <f t="shared" si="508"/>
        <v/>
      </c>
      <c r="DH613" s="153" t="str">
        <f t="shared" si="509"/>
        <v/>
      </c>
      <c r="DI613" s="19" t="str">
        <f t="shared" si="461"/>
        <v/>
      </c>
      <c r="DJ613" s="153" t="str">
        <f t="shared" si="462"/>
        <v/>
      </c>
      <c r="DK613" s="19" t="str">
        <f t="shared" si="463"/>
        <v/>
      </c>
      <c r="DL613" s="153" t="str">
        <f t="shared" si="464"/>
        <v/>
      </c>
      <c r="DM613" s="19" t="str">
        <f t="shared" si="465"/>
        <v/>
      </c>
      <c r="DN613" s="153" t="str">
        <f t="shared" si="466"/>
        <v/>
      </c>
      <c r="DO613" s="19" t="str">
        <f t="shared" si="467"/>
        <v/>
      </c>
      <c r="DP613" s="153" t="str">
        <f t="shared" si="468"/>
        <v/>
      </c>
      <c r="DQ613" s="19" t="str">
        <f t="shared" si="469"/>
        <v/>
      </c>
      <c r="DR613" s="153" t="str">
        <f t="shared" si="470"/>
        <v/>
      </c>
      <c r="DS613" s="19" t="str">
        <f t="shared" si="471"/>
        <v/>
      </c>
      <c r="DT613" s="153" t="str">
        <f t="shared" si="472"/>
        <v/>
      </c>
      <c r="DU613" s="19" t="str">
        <f t="shared" si="473"/>
        <v/>
      </c>
      <c r="DV613" s="153" t="str">
        <f t="shared" si="474"/>
        <v/>
      </c>
      <c r="DW613" s="19" t="str">
        <f t="shared" si="475"/>
        <v/>
      </c>
      <c r="DX613" s="153" t="str">
        <f t="shared" si="476"/>
        <v/>
      </c>
      <c r="DY613" s="19" t="str">
        <f t="shared" si="477"/>
        <v/>
      </c>
      <c r="DZ613" s="153" t="str">
        <f t="shared" si="478"/>
        <v/>
      </c>
      <c r="EA613" s="19" t="str">
        <f t="shared" si="479"/>
        <v/>
      </c>
      <c r="EB613" s="153" t="str">
        <f t="shared" si="480"/>
        <v/>
      </c>
      <c r="EC613" s="19" t="str">
        <f t="shared" si="481"/>
        <v/>
      </c>
      <c r="ED613" s="153" t="str">
        <f t="shared" si="482"/>
        <v/>
      </c>
      <c r="EE613" s="19" t="str">
        <f t="shared" si="483"/>
        <v/>
      </c>
      <c r="EF613" s="153" t="str">
        <f t="shared" si="484"/>
        <v/>
      </c>
      <c r="EG613" s="19" t="str">
        <f t="shared" si="485"/>
        <v/>
      </c>
      <c r="EH613" s="153" t="str">
        <f t="shared" si="486"/>
        <v/>
      </c>
      <c r="EI613" s="19" t="str">
        <f t="shared" si="487"/>
        <v/>
      </c>
      <c r="EJ613" s="153" t="str">
        <f t="shared" si="488"/>
        <v/>
      </c>
      <c r="EK613" s="19" t="str">
        <f t="shared" si="489"/>
        <v/>
      </c>
      <c r="EL613" s="153" t="str">
        <f t="shared" si="490"/>
        <v/>
      </c>
      <c r="EM613" s="19" t="str">
        <f t="shared" si="491"/>
        <v/>
      </c>
      <c r="EN613" s="153" t="str">
        <f t="shared" si="492"/>
        <v/>
      </c>
      <c r="EO613" s="19" t="str">
        <f t="shared" si="493"/>
        <v/>
      </c>
      <c r="EP613" s="153" t="str">
        <f t="shared" si="494"/>
        <v/>
      </c>
      <c r="EQ613" s="19" t="str">
        <f t="shared" si="495"/>
        <v/>
      </c>
      <c r="ER613" s="153" t="str">
        <f t="shared" si="496"/>
        <v/>
      </c>
      <c r="ES613" s="19" t="str">
        <f t="shared" si="497"/>
        <v/>
      </c>
      <c r="ET613" s="153" t="str">
        <f t="shared" si="498"/>
        <v/>
      </c>
    </row>
    <row r="614" spans="1:150" x14ac:dyDescent="0.25">
      <c r="A614" s="31"/>
      <c r="B614" s="91" t="str">
        <f t="shared" si="499"/>
        <v/>
      </c>
      <c r="C614" s="20" t="str">
        <f t="shared" si="459"/>
        <v/>
      </c>
      <c r="D614" s="97" t="str">
        <f t="shared" si="460"/>
        <v/>
      </c>
      <c r="E614" s="62" t="str">
        <f t="shared" si="500"/>
        <v/>
      </c>
      <c r="F614" s="31"/>
      <c r="G614" s="282"/>
      <c r="H614" s="283"/>
      <c r="I614" s="284"/>
      <c r="J614" s="285"/>
      <c r="K614" s="286"/>
      <c r="L614" s="287"/>
      <c r="M614" s="288"/>
      <c r="N614" s="287"/>
      <c r="O614" s="288"/>
      <c r="P614" s="287"/>
      <c r="Q614" s="288"/>
      <c r="R614" s="287"/>
      <c r="S614" s="288"/>
      <c r="T614" s="287"/>
      <c r="U614" s="288"/>
      <c r="V614" s="287"/>
      <c r="W614" s="288"/>
      <c r="X614" s="287"/>
      <c r="Y614" s="288"/>
      <c r="Z614" s="287"/>
      <c r="AA614" s="288"/>
      <c r="AB614" s="287"/>
      <c r="AC614" s="288"/>
      <c r="AD614" s="287"/>
      <c r="AE614" s="288"/>
      <c r="AF614" s="287"/>
      <c r="AG614" s="288"/>
      <c r="AH614" s="287"/>
      <c r="AI614" s="288"/>
      <c r="AJ614" s="287"/>
      <c r="AK614" s="288"/>
      <c r="AL614" s="287"/>
      <c r="AM614" s="288"/>
      <c r="AN614" s="287"/>
      <c r="AO614" s="288"/>
      <c r="AP614" s="287"/>
      <c r="AQ614" s="288"/>
      <c r="AR614" s="287"/>
      <c r="AS614" s="288"/>
      <c r="AT614" s="287"/>
      <c r="AU614" s="288"/>
      <c r="AV614" s="287"/>
      <c r="AW614" s="288"/>
      <c r="AX614" s="287"/>
      <c r="AY614" s="31"/>
      <c r="BA614" s="76" t="str">
        <f t="shared" si="501"/>
        <v/>
      </c>
      <c r="BC614" s="76" t="str">
        <f>IF('Stock List'!$K614="", "", 'Stock List'!$K614)</f>
        <v/>
      </c>
      <c r="BE614" s="106">
        <f>IFERROR(ROUND(((INDEX('Stock List'!$M$11:$M$1010, MATCH(L614, 'Stock List'!$K$11:$K$1010, 0))/INDEX('Stock List'!$L$11:$L$1010, MATCH(L614, 'Stock List'!$K$11:$K$1010, 0)))*K614), 2), 0)</f>
        <v>0</v>
      </c>
      <c r="BF614" s="20"/>
      <c r="BG614" s="20">
        <f>IFERROR(ROUND(((INDEX('Stock List'!$M$11:$M$1010, MATCH(N614, 'Stock List'!$K$11:$K$1010, 0))/INDEX('Stock List'!$L$11:$L$1010, MATCH(N614, 'Stock List'!$K$11:$K$1010, 0)))*M614), 2), 0)</f>
        <v>0</v>
      </c>
      <c r="BH614" s="20"/>
      <c r="BI614" s="20">
        <f>IFERROR(ROUND(((INDEX('Stock List'!$M$11:$M$1010, MATCH(P614, 'Stock List'!$K$11:$K$1010, 0))/INDEX('Stock List'!$L$11:$L$1010, MATCH(P614, 'Stock List'!$K$11:$K$1010, 0)))*O614), 2), 0)</f>
        <v>0</v>
      </c>
      <c r="BJ614" s="20"/>
      <c r="BK614" s="20">
        <f>IFERROR(ROUND(((INDEX('Stock List'!$M$11:$M$1010, MATCH(R614, 'Stock List'!$K$11:$K$1010, 0))/INDEX('Stock List'!$L$11:$L$1010, MATCH(R614, 'Stock List'!$K$11:$K$1010, 0)))*Q614), 2), 0)</f>
        <v>0</v>
      </c>
      <c r="BL614" s="20"/>
      <c r="BM614" s="20">
        <f>IFERROR(ROUND(((INDEX('Stock List'!$M$11:$M$1010, MATCH(T614, 'Stock List'!$K$11:$K$1010, 0))/INDEX('Stock List'!$L$11:$L$1010, MATCH(T614, 'Stock List'!$K$11:$K$1010, 0)))*S614), 2), 0)</f>
        <v>0</v>
      </c>
      <c r="BN614" s="20"/>
      <c r="BO614" s="20">
        <f>IFERROR(ROUND(((INDEX('Stock List'!$M$11:$M$1010, MATCH(V614, 'Stock List'!$K$11:$K$1010, 0))/INDEX('Stock List'!$L$11:$L$1010, MATCH(V614, 'Stock List'!$K$11:$K$1010, 0)))*U614), 2), 0)</f>
        <v>0</v>
      </c>
      <c r="BP614" s="20"/>
      <c r="BQ614" s="20">
        <f>IFERROR(ROUND(((INDEX('Stock List'!$M$11:$M$1010, MATCH(X614, 'Stock List'!$K$11:$K$1010, 0))/INDEX('Stock List'!$L$11:$L$1010, MATCH(X614, 'Stock List'!$K$11:$K$1010, 0)))*W614), 2), 0)</f>
        <v>0</v>
      </c>
      <c r="BR614" s="20"/>
      <c r="BS614" s="20">
        <f>IFERROR(ROUND(((INDEX('Stock List'!$M$11:$M$1010, MATCH(Z614, 'Stock List'!$K$11:$K$1010, 0))/INDEX('Stock List'!$L$11:$L$1010, MATCH(Z614, 'Stock List'!$K$11:$K$1010, 0)))*Y614), 2), 0)</f>
        <v>0</v>
      </c>
      <c r="BT614" s="20"/>
      <c r="BU614" s="20">
        <f>IFERROR(ROUND(((INDEX('Stock List'!$M$11:$M$1010, MATCH(AB614, 'Stock List'!$K$11:$K$1010, 0))/INDEX('Stock List'!$L$11:$L$1010, MATCH(AB614, 'Stock List'!$K$11:$K$1010, 0)))*AA614), 2), 0)</f>
        <v>0</v>
      </c>
      <c r="BV614" s="20"/>
      <c r="BW614" s="20">
        <f>IFERROR(ROUND(((INDEX('Stock List'!$M$11:$M$1010, MATCH(AD614, 'Stock List'!$K$11:$K$1010, 0))/INDEX('Stock List'!$L$11:$L$1010, MATCH(AD614, 'Stock List'!$K$11:$K$1010, 0)))*AC614), 2), 0)</f>
        <v>0</v>
      </c>
      <c r="BX614" s="20"/>
      <c r="BY614" s="20">
        <f>IFERROR(ROUND(((INDEX('Stock List'!$M$11:$M$1010, MATCH(AF614, 'Stock List'!$K$11:$K$1010, 0))/INDEX('Stock List'!$L$11:$L$1010, MATCH(AF614, 'Stock List'!$K$11:$K$1010, 0)))*AE614), 2), 0)</f>
        <v>0</v>
      </c>
      <c r="BZ614" s="20"/>
      <c r="CA614" s="20">
        <f>IFERROR(ROUND(((INDEX('Stock List'!$M$11:$M$1010, MATCH(AH614, 'Stock List'!$K$11:$K$1010, 0))/INDEX('Stock List'!$L$11:$L$1010, MATCH(AH614, 'Stock List'!$K$11:$K$1010, 0)))*AG614), 2), 0)</f>
        <v>0</v>
      </c>
      <c r="CB614" s="20"/>
      <c r="CC614" s="20">
        <f>IFERROR(ROUND(((INDEX('Stock List'!$M$11:$M$1010, MATCH(AJ614, 'Stock List'!$K$11:$K$1010, 0))/INDEX('Stock List'!$L$11:$L$1010, MATCH(AJ614, 'Stock List'!$K$11:$K$1010, 0)))*AI614), 2), 0)</f>
        <v>0</v>
      </c>
      <c r="CD614" s="20"/>
      <c r="CE614" s="20">
        <f>IFERROR(ROUND(((INDEX('Stock List'!$M$11:$M$1010, MATCH(AL614, 'Stock List'!$K$11:$K$1010, 0))/INDEX('Stock List'!$L$11:$L$1010, MATCH(AL614, 'Stock List'!$K$11:$K$1010, 0)))*AK614), 2), 0)</f>
        <v>0</v>
      </c>
      <c r="CF614" s="20"/>
      <c r="CG614" s="20">
        <f>IFERROR(ROUND(((INDEX('Stock List'!$M$11:$M$1010, MATCH(AN614, 'Stock List'!$K$11:$K$1010, 0))/INDEX('Stock List'!$L$11:$L$1010, MATCH(AN614, 'Stock List'!$K$11:$K$1010, 0)))*AM614), 2), 0)</f>
        <v>0</v>
      </c>
      <c r="CH614" s="20"/>
      <c r="CI614" s="20">
        <f>IFERROR(ROUND(((INDEX('Stock List'!$M$11:$M$1010, MATCH(AP614, 'Stock List'!$K$11:$K$1010, 0))/INDEX('Stock List'!$L$11:$L$1010, MATCH(AP614, 'Stock List'!$K$11:$K$1010, 0)))*AO614), 2), 0)</f>
        <v>0</v>
      </c>
      <c r="CJ614" s="20"/>
      <c r="CK614" s="20">
        <f>IFERROR(ROUND(((INDEX('Stock List'!$M$11:$M$1010, MATCH(AR614, 'Stock List'!$K$11:$K$1010, 0))/INDEX('Stock List'!$L$11:$L$1010, MATCH(AR614, 'Stock List'!$K$11:$K$1010, 0)))*AQ614), 2), 0)</f>
        <v>0</v>
      </c>
      <c r="CL614" s="20"/>
      <c r="CM614" s="20">
        <f>IFERROR(ROUND(((INDEX('Stock List'!$M$11:$M$1010, MATCH(AT614, 'Stock List'!$K$11:$K$1010, 0))/INDEX('Stock List'!$L$11:$L$1010, MATCH(AT614, 'Stock List'!$K$11:$K$1010, 0)))*AS614), 2), 0)</f>
        <v>0</v>
      </c>
      <c r="CN614" s="20"/>
      <c r="CO614" s="20">
        <f>IFERROR(ROUND(((INDEX('Stock List'!$M$11:$M$1010, MATCH(AV614, 'Stock List'!$K$11:$K$1010, 0))/INDEX('Stock List'!$L$11:$L$1010, MATCH(AV614, 'Stock List'!$K$11:$K$1010, 0)))*AU614), 2), 0)</f>
        <v>0</v>
      </c>
      <c r="CP614" s="20"/>
      <c r="CQ614" s="20">
        <f>IFERROR(ROUND(((INDEX('Stock List'!$M$11:$M$1010, MATCH(AX614, 'Stock List'!$K$11:$K$1010, 0))/INDEX('Stock List'!$L$11:$L$1010, MATCH(AX614, 'Stock List'!$K$11:$K$1010, 0)))*AW614), 2), 0)</f>
        <v>0</v>
      </c>
      <c r="CR614" s="22"/>
      <c r="CT614" s="106" t="str">
        <f t="shared" si="502"/>
        <v/>
      </c>
      <c r="CU614" s="22" t="str">
        <f t="shared" si="503"/>
        <v/>
      </c>
      <c r="CX614" s="106" t="str">
        <f t="shared" si="504"/>
        <v/>
      </c>
      <c r="CY614" s="20" t="str">
        <f t="shared" si="505"/>
        <v/>
      </c>
      <c r="CZ614" s="22" t="str">
        <f t="shared" si="506"/>
        <v/>
      </c>
      <c r="DB614" s="76" t="str">
        <f>IF($H614="", "", COUNTIF($G$11:$G$1010, "&gt;"&amp;$G614)+1+COUNTIF($G$11:$G614, $G614)-1)</f>
        <v/>
      </c>
      <c r="DC614" s="76" t="str">
        <f>IF($H614="", "", COUNTIF($CZ$11:$CZ$1010, "&gt;"&amp;$CZ614)+1+COUNTIF($CZ$11:$CZ614, $CZ614)-1)</f>
        <v/>
      </c>
      <c r="DE614" s="147" t="str">
        <f t="shared" si="507"/>
        <v/>
      </c>
      <c r="DF614" s="148"/>
      <c r="DG614" s="19" t="str">
        <f t="shared" si="508"/>
        <v/>
      </c>
      <c r="DH614" s="153" t="str">
        <f t="shared" si="509"/>
        <v/>
      </c>
      <c r="DI614" s="19" t="str">
        <f t="shared" si="461"/>
        <v/>
      </c>
      <c r="DJ614" s="153" t="str">
        <f t="shared" si="462"/>
        <v/>
      </c>
      <c r="DK614" s="19" t="str">
        <f t="shared" si="463"/>
        <v/>
      </c>
      <c r="DL614" s="153" t="str">
        <f t="shared" si="464"/>
        <v/>
      </c>
      <c r="DM614" s="19" t="str">
        <f t="shared" si="465"/>
        <v/>
      </c>
      <c r="DN614" s="153" t="str">
        <f t="shared" si="466"/>
        <v/>
      </c>
      <c r="DO614" s="19" t="str">
        <f t="shared" si="467"/>
        <v/>
      </c>
      <c r="DP614" s="153" t="str">
        <f t="shared" si="468"/>
        <v/>
      </c>
      <c r="DQ614" s="19" t="str">
        <f t="shared" si="469"/>
        <v/>
      </c>
      <c r="DR614" s="153" t="str">
        <f t="shared" si="470"/>
        <v/>
      </c>
      <c r="DS614" s="19" t="str">
        <f t="shared" si="471"/>
        <v/>
      </c>
      <c r="DT614" s="153" t="str">
        <f t="shared" si="472"/>
        <v/>
      </c>
      <c r="DU614" s="19" t="str">
        <f t="shared" si="473"/>
        <v/>
      </c>
      <c r="DV614" s="153" t="str">
        <f t="shared" si="474"/>
        <v/>
      </c>
      <c r="DW614" s="19" t="str">
        <f t="shared" si="475"/>
        <v/>
      </c>
      <c r="DX614" s="153" t="str">
        <f t="shared" si="476"/>
        <v/>
      </c>
      <c r="DY614" s="19" t="str">
        <f t="shared" si="477"/>
        <v/>
      </c>
      <c r="DZ614" s="153" t="str">
        <f t="shared" si="478"/>
        <v/>
      </c>
      <c r="EA614" s="19" t="str">
        <f t="shared" si="479"/>
        <v/>
      </c>
      <c r="EB614" s="153" t="str">
        <f t="shared" si="480"/>
        <v/>
      </c>
      <c r="EC614" s="19" t="str">
        <f t="shared" si="481"/>
        <v/>
      </c>
      <c r="ED614" s="153" t="str">
        <f t="shared" si="482"/>
        <v/>
      </c>
      <c r="EE614" s="19" t="str">
        <f t="shared" si="483"/>
        <v/>
      </c>
      <c r="EF614" s="153" t="str">
        <f t="shared" si="484"/>
        <v/>
      </c>
      <c r="EG614" s="19" t="str">
        <f t="shared" si="485"/>
        <v/>
      </c>
      <c r="EH614" s="153" t="str">
        <f t="shared" si="486"/>
        <v/>
      </c>
      <c r="EI614" s="19" t="str">
        <f t="shared" si="487"/>
        <v/>
      </c>
      <c r="EJ614" s="153" t="str">
        <f t="shared" si="488"/>
        <v/>
      </c>
      <c r="EK614" s="19" t="str">
        <f t="shared" si="489"/>
        <v/>
      </c>
      <c r="EL614" s="153" t="str">
        <f t="shared" si="490"/>
        <v/>
      </c>
      <c r="EM614" s="19" t="str">
        <f t="shared" si="491"/>
        <v/>
      </c>
      <c r="EN614" s="153" t="str">
        <f t="shared" si="492"/>
        <v/>
      </c>
      <c r="EO614" s="19" t="str">
        <f t="shared" si="493"/>
        <v/>
      </c>
      <c r="EP614" s="153" t="str">
        <f t="shared" si="494"/>
        <v/>
      </c>
      <c r="EQ614" s="19" t="str">
        <f t="shared" si="495"/>
        <v/>
      </c>
      <c r="ER614" s="153" t="str">
        <f t="shared" si="496"/>
        <v/>
      </c>
      <c r="ES614" s="19" t="str">
        <f t="shared" si="497"/>
        <v/>
      </c>
      <c r="ET614" s="153" t="str">
        <f t="shared" si="498"/>
        <v/>
      </c>
    </row>
    <row r="615" spans="1:150" x14ac:dyDescent="0.25">
      <c r="A615" s="31"/>
      <c r="B615" s="91" t="str">
        <f t="shared" si="499"/>
        <v/>
      </c>
      <c r="C615" s="20" t="str">
        <f t="shared" si="459"/>
        <v/>
      </c>
      <c r="D615" s="97" t="str">
        <f t="shared" si="460"/>
        <v/>
      </c>
      <c r="E615" s="62" t="str">
        <f t="shared" si="500"/>
        <v/>
      </c>
      <c r="F615" s="31"/>
      <c r="G615" s="282"/>
      <c r="H615" s="283"/>
      <c r="I615" s="284"/>
      <c r="J615" s="285"/>
      <c r="K615" s="286"/>
      <c r="L615" s="287"/>
      <c r="M615" s="288"/>
      <c r="N615" s="287"/>
      <c r="O615" s="288"/>
      <c r="P615" s="287"/>
      <c r="Q615" s="288"/>
      <c r="R615" s="287"/>
      <c r="S615" s="288"/>
      <c r="T615" s="287"/>
      <c r="U615" s="288"/>
      <c r="V615" s="287"/>
      <c r="W615" s="288"/>
      <c r="X615" s="287"/>
      <c r="Y615" s="288"/>
      <c r="Z615" s="287"/>
      <c r="AA615" s="288"/>
      <c r="AB615" s="287"/>
      <c r="AC615" s="288"/>
      <c r="AD615" s="287"/>
      <c r="AE615" s="288"/>
      <c r="AF615" s="287"/>
      <c r="AG615" s="288"/>
      <c r="AH615" s="287"/>
      <c r="AI615" s="288"/>
      <c r="AJ615" s="287"/>
      <c r="AK615" s="288"/>
      <c r="AL615" s="287"/>
      <c r="AM615" s="288"/>
      <c r="AN615" s="287"/>
      <c r="AO615" s="288"/>
      <c r="AP615" s="287"/>
      <c r="AQ615" s="288"/>
      <c r="AR615" s="287"/>
      <c r="AS615" s="288"/>
      <c r="AT615" s="287"/>
      <c r="AU615" s="288"/>
      <c r="AV615" s="287"/>
      <c r="AW615" s="288"/>
      <c r="AX615" s="287"/>
      <c r="AY615" s="31"/>
      <c r="BA615" s="76" t="str">
        <f t="shared" si="501"/>
        <v/>
      </c>
      <c r="BC615" s="76" t="str">
        <f>IF('Stock List'!$K615="", "", 'Stock List'!$K615)</f>
        <v/>
      </c>
      <c r="BE615" s="106">
        <f>IFERROR(ROUND(((INDEX('Stock List'!$M$11:$M$1010, MATCH(L615, 'Stock List'!$K$11:$K$1010, 0))/INDEX('Stock List'!$L$11:$L$1010, MATCH(L615, 'Stock List'!$K$11:$K$1010, 0)))*K615), 2), 0)</f>
        <v>0</v>
      </c>
      <c r="BF615" s="20"/>
      <c r="BG615" s="20">
        <f>IFERROR(ROUND(((INDEX('Stock List'!$M$11:$M$1010, MATCH(N615, 'Stock List'!$K$11:$K$1010, 0))/INDEX('Stock List'!$L$11:$L$1010, MATCH(N615, 'Stock List'!$K$11:$K$1010, 0)))*M615), 2), 0)</f>
        <v>0</v>
      </c>
      <c r="BH615" s="20"/>
      <c r="BI615" s="20">
        <f>IFERROR(ROUND(((INDEX('Stock List'!$M$11:$M$1010, MATCH(P615, 'Stock List'!$K$11:$K$1010, 0))/INDEX('Stock List'!$L$11:$L$1010, MATCH(P615, 'Stock List'!$K$11:$K$1010, 0)))*O615), 2), 0)</f>
        <v>0</v>
      </c>
      <c r="BJ615" s="20"/>
      <c r="BK615" s="20">
        <f>IFERROR(ROUND(((INDEX('Stock List'!$M$11:$M$1010, MATCH(R615, 'Stock List'!$K$11:$K$1010, 0))/INDEX('Stock List'!$L$11:$L$1010, MATCH(R615, 'Stock List'!$K$11:$K$1010, 0)))*Q615), 2), 0)</f>
        <v>0</v>
      </c>
      <c r="BL615" s="20"/>
      <c r="BM615" s="20">
        <f>IFERROR(ROUND(((INDEX('Stock List'!$M$11:$M$1010, MATCH(T615, 'Stock List'!$K$11:$K$1010, 0))/INDEX('Stock List'!$L$11:$L$1010, MATCH(T615, 'Stock List'!$K$11:$K$1010, 0)))*S615), 2), 0)</f>
        <v>0</v>
      </c>
      <c r="BN615" s="20"/>
      <c r="BO615" s="20">
        <f>IFERROR(ROUND(((INDEX('Stock List'!$M$11:$M$1010, MATCH(V615, 'Stock List'!$K$11:$K$1010, 0))/INDEX('Stock List'!$L$11:$L$1010, MATCH(V615, 'Stock List'!$K$11:$K$1010, 0)))*U615), 2), 0)</f>
        <v>0</v>
      </c>
      <c r="BP615" s="20"/>
      <c r="BQ615" s="20">
        <f>IFERROR(ROUND(((INDEX('Stock List'!$M$11:$M$1010, MATCH(X615, 'Stock List'!$K$11:$K$1010, 0))/INDEX('Stock List'!$L$11:$L$1010, MATCH(X615, 'Stock List'!$K$11:$K$1010, 0)))*W615), 2), 0)</f>
        <v>0</v>
      </c>
      <c r="BR615" s="20"/>
      <c r="BS615" s="20">
        <f>IFERROR(ROUND(((INDEX('Stock List'!$M$11:$M$1010, MATCH(Z615, 'Stock List'!$K$11:$K$1010, 0))/INDEX('Stock List'!$L$11:$L$1010, MATCH(Z615, 'Stock List'!$K$11:$K$1010, 0)))*Y615), 2), 0)</f>
        <v>0</v>
      </c>
      <c r="BT615" s="20"/>
      <c r="BU615" s="20">
        <f>IFERROR(ROUND(((INDEX('Stock List'!$M$11:$M$1010, MATCH(AB615, 'Stock List'!$K$11:$K$1010, 0))/INDEX('Stock List'!$L$11:$L$1010, MATCH(AB615, 'Stock List'!$K$11:$K$1010, 0)))*AA615), 2), 0)</f>
        <v>0</v>
      </c>
      <c r="BV615" s="20"/>
      <c r="BW615" s="20">
        <f>IFERROR(ROUND(((INDEX('Stock List'!$M$11:$M$1010, MATCH(AD615, 'Stock List'!$K$11:$K$1010, 0))/INDEX('Stock List'!$L$11:$L$1010, MATCH(AD615, 'Stock List'!$K$11:$K$1010, 0)))*AC615), 2), 0)</f>
        <v>0</v>
      </c>
      <c r="BX615" s="20"/>
      <c r="BY615" s="20">
        <f>IFERROR(ROUND(((INDEX('Stock List'!$M$11:$M$1010, MATCH(AF615, 'Stock List'!$K$11:$K$1010, 0))/INDEX('Stock List'!$L$11:$L$1010, MATCH(AF615, 'Stock List'!$K$11:$K$1010, 0)))*AE615), 2), 0)</f>
        <v>0</v>
      </c>
      <c r="BZ615" s="20"/>
      <c r="CA615" s="20">
        <f>IFERROR(ROUND(((INDEX('Stock List'!$M$11:$M$1010, MATCH(AH615, 'Stock List'!$K$11:$K$1010, 0))/INDEX('Stock List'!$L$11:$L$1010, MATCH(AH615, 'Stock List'!$K$11:$K$1010, 0)))*AG615), 2), 0)</f>
        <v>0</v>
      </c>
      <c r="CB615" s="20"/>
      <c r="CC615" s="20">
        <f>IFERROR(ROUND(((INDEX('Stock List'!$M$11:$M$1010, MATCH(AJ615, 'Stock List'!$K$11:$K$1010, 0))/INDEX('Stock List'!$L$11:$L$1010, MATCH(AJ615, 'Stock List'!$K$11:$K$1010, 0)))*AI615), 2), 0)</f>
        <v>0</v>
      </c>
      <c r="CD615" s="20"/>
      <c r="CE615" s="20">
        <f>IFERROR(ROUND(((INDEX('Stock List'!$M$11:$M$1010, MATCH(AL615, 'Stock List'!$K$11:$K$1010, 0))/INDEX('Stock List'!$L$11:$L$1010, MATCH(AL615, 'Stock List'!$K$11:$K$1010, 0)))*AK615), 2), 0)</f>
        <v>0</v>
      </c>
      <c r="CF615" s="20"/>
      <c r="CG615" s="20">
        <f>IFERROR(ROUND(((INDEX('Stock List'!$M$11:$M$1010, MATCH(AN615, 'Stock List'!$K$11:$K$1010, 0))/INDEX('Stock List'!$L$11:$L$1010, MATCH(AN615, 'Stock List'!$K$11:$K$1010, 0)))*AM615), 2), 0)</f>
        <v>0</v>
      </c>
      <c r="CH615" s="20"/>
      <c r="CI615" s="20">
        <f>IFERROR(ROUND(((INDEX('Stock List'!$M$11:$M$1010, MATCH(AP615, 'Stock List'!$K$11:$K$1010, 0))/INDEX('Stock List'!$L$11:$L$1010, MATCH(AP615, 'Stock List'!$K$11:$K$1010, 0)))*AO615), 2), 0)</f>
        <v>0</v>
      </c>
      <c r="CJ615" s="20"/>
      <c r="CK615" s="20">
        <f>IFERROR(ROUND(((INDEX('Stock List'!$M$11:$M$1010, MATCH(AR615, 'Stock List'!$K$11:$K$1010, 0))/INDEX('Stock List'!$L$11:$L$1010, MATCH(AR615, 'Stock List'!$K$11:$K$1010, 0)))*AQ615), 2), 0)</f>
        <v>0</v>
      </c>
      <c r="CL615" s="20"/>
      <c r="CM615" s="20">
        <f>IFERROR(ROUND(((INDEX('Stock List'!$M$11:$M$1010, MATCH(AT615, 'Stock List'!$K$11:$K$1010, 0))/INDEX('Stock List'!$L$11:$L$1010, MATCH(AT615, 'Stock List'!$K$11:$K$1010, 0)))*AS615), 2), 0)</f>
        <v>0</v>
      </c>
      <c r="CN615" s="20"/>
      <c r="CO615" s="20">
        <f>IFERROR(ROUND(((INDEX('Stock List'!$M$11:$M$1010, MATCH(AV615, 'Stock List'!$K$11:$K$1010, 0))/INDEX('Stock List'!$L$11:$L$1010, MATCH(AV615, 'Stock List'!$K$11:$K$1010, 0)))*AU615), 2), 0)</f>
        <v>0</v>
      </c>
      <c r="CP615" s="20"/>
      <c r="CQ615" s="20">
        <f>IFERROR(ROUND(((INDEX('Stock List'!$M$11:$M$1010, MATCH(AX615, 'Stock List'!$K$11:$K$1010, 0))/INDEX('Stock List'!$L$11:$L$1010, MATCH(AX615, 'Stock List'!$K$11:$K$1010, 0)))*AW615), 2), 0)</f>
        <v>0</v>
      </c>
      <c r="CR615" s="22"/>
      <c r="CT615" s="106" t="str">
        <f t="shared" si="502"/>
        <v/>
      </c>
      <c r="CU615" s="22" t="str">
        <f t="shared" si="503"/>
        <v/>
      </c>
      <c r="CX615" s="106" t="str">
        <f t="shared" si="504"/>
        <v/>
      </c>
      <c r="CY615" s="20" t="str">
        <f t="shared" si="505"/>
        <v/>
      </c>
      <c r="CZ615" s="22" t="str">
        <f t="shared" si="506"/>
        <v/>
      </c>
      <c r="DB615" s="76" t="str">
        <f>IF($H615="", "", COUNTIF($G$11:$G$1010, "&gt;"&amp;$G615)+1+COUNTIF($G$11:$G615, $G615)-1)</f>
        <v/>
      </c>
      <c r="DC615" s="76" t="str">
        <f>IF($H615="", "", COUNTIF($CZ$11:$CZ$1010, "&gt;"&amp;$CZ615)+1+COUNTIF($CZ$11:$CZ615, $CZ615)-1)</f>
        <v/>
      </c>
      <c r="DE615" s="147" t="str">
        <f t="shared" si="507"/>
        <v/>
      </c>
      <c r="DF615" s="148"/>
      <c r="DG615" s="19" t="str">
        <f t="shared" si="508"/>
        <v/>
      </c>
      <c r="DH615" s="153" t="str">
        <f t="shared" si="509"/>
        <v/>
      </c>
      <c r="DI615" s="19" t="str">
        <f t="shared" si="461"/>
        <v/>
      </c>
      <c r="DJ615" s="153" t="str">
        <f t="shared" si="462"/>
        <v/>
      </c>
      <c r="DK615" s="19" t="str">
        <f t="shared" si="463"/>
        <v/>
      </c>
      <c r="DL615" s="153" t="str">
        <f t="shared" si="464"/>
        <v/>
      </c>
      <c r="DM615" s="19" t="str">
        <f t="shared" si="465"/>
        <v/>
      </c>
      <c r="DN615" s="153" t="str">
        <f t="shared" si="466"/>
        <v/>
      </c>
      <c r="DO615" s="19" t="str">
        <f t="shared" si="467"/>
        <v/>
      </c>
      <c r="DP615" s="153" t="str">
        <f t="shared" si="468"/>
        <v/>
      </c>
      <c r="DQ615" s="19" t="str">
        <f t="shared" si="469"/>
        <v/>
      </c>
      <c r="DR615" s="153" t="str">
        <f t="shared" si="470"/>
        <v/>
      </c>
      <c r="DS615" s="19" t="str">
        <f t="shared" si="471"/>
        <v/>
      </c>
      <c r="DT615" s="153" t="str">
        <f t="shared" si="472"/>
        <v/>
      </c>
      <c r="DU615" s="19" t="str">
        <f t="shared" si="473"/>
        <v/>
      </c>
      <c r="DV615" s="153" t="str">
        <f t="shared" si="474"/>
        <v/>
      </c>
      <c r="DW615" s="19" t="str">
        <f t="shared" si="475"/>
        <v/>
      </c>
      <c r="DX615" s="153" t="str">
        <f t="shared" si="476"/>
        <v/>
      </c>
      <c r="DY615" s="19" t="str">
        <f t="shared" si="477"/>
        <v/>
      </c>
      <c r="DZ615" s="153" t="str">
        <f t="shared" si="478"/>
        <v/>
      </c>
      <c r="EA615" s="19" t="str">
        <f t="shared" si="479"/>
        <v/>
      </c>
      <c r="EB615" s="153" t="str">
        <f t="shared" si="480"/>
        <v/>
      </c>
      <c r="EC615" s="19" t="str">
        <f t="shared" si="481"/>
        <v/>
      </c>
      <c r="ED615" s="153" t="str">
        <f t="shared" si="482"/>
        <v/>
      </c>
      <c r="EE615" s="19" t="str">
        <f t="shared" si="483"/>
        <v/>
      </c>
      <c r="EF615" s="153" t="str">
        <f t="shared" si="484"/>
        <v/>
      </c>
      <c r="EG615" s="19" t="str">
        <f t="shared" si="485"/>
        <v/>
      </c>
      <c r="EH615" s="153" t="str">
        <f t="shared" si="486"/>
        <v/>
      </c>
      <c r="EI615" s="19" t="str">
        <f t="shared" si="487"/>
        <v/>
      </c>
      <c r="EJ615" s="153" t="str">
        <f t="shared" si="488"/>
        <v/>
      </c>
      <c r="EK615" s="19" t="str">
        <f t="shared" si="489"/>
        <v/>
      </c>
      <c r="EL615" s="153" t="str">
        <f t="shared" si="490"/>
        <v/>
      </c>
      <c r="EM615" s="19" t="str">
        <f t="shared" si="491"/>
        <v/>
      </c>
      <c r="EN615" s="153" t="str">
        <f t="shared" si="492"/>
        <v/>
      </c>
      <c r="EO615" s="19" t="str">
        <f t="shared" si="493"/>
        <v/>
      </c>
      <c r="EP615" s="153" t="str">
        <f t="shared" si="494"/>
        <v/>
      </c>
      <c r="EQ615" s="19" t="str">
        <f t="shared" si="495"/>
        <v/>
      </c>
      <c r="ER615" s="153" t="str">
        <f t="shared" si="496"/>
        <v/>
      </c>
      <c r="ES615" s="19" t="str">
        <f t="shared" si="497"/>
        <v/>
      </c>
      <c r="ET615" s="153" t="str">
        <f t="shared" si="498"/>
        <v/>
      </c>
    </row>
    <row r="616" spans="1:150" x14ac:dyDescent="0.25">
      <c r="A616" s="31"/>
      <c r="B616" s="91" t="str">
        <f t="shared" si="499"/>
        <v/>
      </c>
      <c r="C616" s="20" t="str">
        <f t="shared" si="459"/>
        <v/>
      </c>
      <c r="D616" s="97" t="str">
        <f t="shared" si="460"/>
        <v/>
      </c>
      <c r="E616" s="62" t="str">
        <f t="shared" si="500"/>
        <v/>
      </c>
      <c r="F616" s="31"/>
      <c r="G616" s="282"/>
      <c r="H616" s="283"/>
      <c r="I616" s="284"/>
      <c r="J616" s="285"/>
      <c r="K616" s="286"/>
      <c r="L616" s="287"/>
      <c r="M616" s="288"/>
      <c r="N616" s="287"/>
      <c r="O616" s="288"/>
      <c r="P616" s="287"/>
      <c r="Q616" s="288"/>
      <c r="R616" s="287"/>
      <c r="S616" s="288"/>
      <c r="T616" s="287"/>
      <c r="U616" s="288"/>
      <c r="V616" s="287"/>
      <c r="W616" s="288"/>
      <c r="X616" s="287"/>
      <c r="Y616" s="288"/>
      <c r="Z616" s="287"/>
      <c r="AA616" s="288"/>
      <c r="AB616" s="287"/>
      <c r="AC616" s="288"/>
      <c r="AD616" s="287"/>
      <c r="AE616" s="288"/>
      <c r="AF616" s="287"/>
      <c r="AG616" s="288"/>
      <c r="AH616" s="287"/>
      <c r="AI616" s="288"/>
      <c r="AJ616" s="287"/>
      <c r="AK616" s="288"/>
      <c r="AL616" s="287"/>
      <c r="AM616" s="288"/>
      <c r="AN616" s="287"/>
      <c r="AO616" s="288"/>
      <c r="AP616" s="287"/>
      <c r="AQ616" s="288"/>
      <c r="AR616" s="287"/>
      <c r="AS616" s="288"/>
      <c r="AT616" s="287"/>
      <c r="AU616" s="288"/>
      <c r="AV616" s="287"/>
      <c r="AW616" s="288"/>
      <c r="AX616" s="287"/>
      <c r="AY616" s="31"/>
      <c r="BA616" s="76" t="str">
        <f t="shared" si="501"/>
        <v/>
      </c>
      <c r="BC616" s="76" t="str">
        <f>IF('Stock List'!$K616="", "", 'Stock List'!$K616)</f>
        <v/>
      </c>
      <c r="BE616" s="106">
        <f>IFERROR(ROUND(((INDEX('Stock List'!$M$11:$M$1010, MATCH(L616, 'Stock List'!$K$11:$K$1010, 0))/INDEX('Stock List'!$L$11:$L$1010, MATCH(L616, 'Stock List'!$K$11:$K$1010, 0)))*K616), 2), 0)</f>
        <v>0</v>
      </c>
      <c r="BF616" s="20"/>
      <c r="BG616" s="20">
        <f>IFERROR(ROUND(((INDEX('Stock List'!$M$11:$M$1010, MATCH(N616, 'Stock List'!$K$11:$K$1010, 0))/INDEX('Stock List'!$L$11:$L$1010, MATCH(N616, 'Stock List'!$K$11:$K$1010, 0)))*M616), 2), 0)</f>
        <v>0</v>
      </c>
      <c r="BH616" s="20"/>
      <c r="BI616" s="20">
        <f>IFERROR(ROUND(((INDEX('Stock List'!$M$11:$M$1010, MATCH(P616, 'Stock List'!$K$11:$K$1010, 0))/INDEX('Stock List'!$L$11:$L$1010, MATCH(P616, 'Stock List'!$K$11:$K$1010, 0)))*O616), 2), 0)</f>
        <v>0</v>
      </c>
      <c r="BJ616" s="20"/>
      <c r="BK616" s="20">
        <f>IFERROR(ROUND(((INDEX('Stock List'!$M$11:$M$1010, MATCH(R616, 'Stock List'!$K$11:$K$1010, 0))/INDEX('Stock List'!$L$11:$L$1010, MATCH(R616, 'Stock List'!$K$11:$K$1010, 0)))*Q616), 2), 0)</f>
        <v>0</v>
      </c>
      <c r="BL616" s="20"/>
      <c r="BM616" s="20">
        <f>IFERROR(ROUND(((INDEX('Stock List'!$M$11:$M$1010, MATCH(T616, 'Stock List'!$K$11:$K$1010, 0))/INDEX('Stock List'!$L$11:$L$1010, MATCH(T616, 'Stock List'!$K$11:$K$1010, 0)))*S616), 2), 0)</f>
        <v>0</v>
      </c>
      <c r="BN616" s="20"/>
      <c r="BO616" s="20">
        <f>IFERROR(ROUND(((INDEX('Stock List'!$M$11:$M$1010, MATCH(V616, 'Stock List'!$K$11:$K$1010, 0))/INDEX('Stock List'!$L$11:$L$1010, MATCH(V616, 'Stock List'!$K$11:$K$1010, 0)))*U616), 2), 0)</f>
        <v>0</v>
      </c>
      <c r="BP616" s="20"/>
      <c r="BQ616" s="20">
        <f>IFERROR(ROUND(((INDEX('Stock List'!$M$11:$M$1010, MATCH(X616, 'Stock List'!$K$11:$K$1010, 0))/INDEX('Stock List'!$L$11:$L$1010, MATCH(X616, 'Stock List'!$K$11:$K$1010, 0)))*W616), 2), 0)</f>
        <v>0</v>
      </c>
      <c r="BR616" s="20"/>
      <c r="BS616" s="20">
        <f>IFERROR(ROUND(((INDEX('Stock List'!$M$11:$M$1010, MATCH(Z616, 'Stock List'!$K$11:$K$1010, 0))/INDEX('Stock List'!$L$11:$L$1010, MATCH(Z616, 'Stock List'!$K$11:$K$1010, 0)))*Y616), 2), 0)</f>
        <v>0</v>
      </c>
      <c r="BT616" s="20"/>
      <c r="BU616" s="20">
        <f>IFERROR(ROUND(((INDEX('Stock List'!$M$11:$M$1010, MATCH(AB616, 'Stock List'!$K$11:$K$1010, 0))/INDEX('Stock List'!$L$11:$L$1010, MATCH(AB616, 'Stock List'!$K$11:$K$1010, 0)))*AA616), 2), 0)</f>
        <v>0</v>
      </c>
      <c r="BV616" s="20"/>
      <c r="BW616" s="20">
        <f>IFERROR(ROUND(((INDEX('Stock List'!$M$11:$M$1010, MATCH(AD616, 'Stock List'!$K$11:$K$1010, 0))/INDEX('Stock List'!$L$11:$L$1010, MATCH(AD616, 'Stock List'!$K$11:$K$1010, 0)))*AC616), 2), 0)</f>
        <v>0</v>
      </c>
      <c r="BX616" s="20"/>
      <c r="BY616" s="20">
        <f>IFERROR(ROUND(((INDEX('Stock List'!$M$11:$M$1010, MATCH(AF616, 'Stock List'!$K$11:$K$1010, 0))/INDEX('Stock List'!$L$11:$L$1010, MATCH(AF616, 'Stock List'!$K$11:$K$1010, 0)))*AE616), 2), 0)</f>
        <v>0</v>
      </c>
      <c r="BZ616" s="20"/>
      <c r="CA616" s="20">
        <f>IFERROR(ROUND(((INDEX('Stock List'!$M$11:$M$1010, MATCH(AH616, 'Stock List'!$K$11:$K$1010, 0))/INDEX('Stock List'!$L$11:$L$1010, MATCH(AH616, 'Stock List'!$K$11:$K$1010, 0)))*AG616), 2), 0)</f>
        <v>0</v>
      </c>
      <c r="CB616" s="20"/>
      <c r="CC616" s="20">
        <f>IFERROR(ROUND(((INDEX('Stock List'!$M$11:$M$1010, MATCH(AJ616, 'Stock List'!$K$11:$K$1010, 0))/INDEX('Stock List'!$L$11:$L$1010, MATCH(AJ616, 'Stock List'!$K$11:$K$1010, 0)))*AI616), 2), 0)</f>
        <v>0</v>
      </c>
      <c r="CD616" s="20"/>
      <c r="CE616" s="20">
        <f>IFERROR(ROUND(((INDEX('Stock List'!$M$11:$M$1010, MATCH(AL616, 'Stock List'!$K$11:$K$1010, 0))/INDEX('Stock List'!$L$11:$L$1010, MATCH(AL616, 'Stock List'!$K$11:$K$1010, 0)))*AK616), 2), 0)</f>
        <v>0</v>
      </c>
      <c r="CF616" s="20"/>
      <c r="CG616" s="20">
        <f>IFERROR(ROUND(((INDEX('Stock List'!$M$11:$M$1010, MATCH(AN616, 'Stock List'!$K$11:$K$1010, 0))/INDEX('Stock List'!$L$11:$L$1010, MATCH(AN616, 'Stock List'!$K$11:$K$1010, 0)))*AM616), 2), 0)</f>
        <v>0</v>
      </c>
      <c r="CH616" s="20"/>
      <c r="CI616" s="20">
        <f>IFERROR(ROUND(((INDEX('Stock List'!$M$11:$M$1010, MATCH(AP616, 'Stock List'!$K$11:$K$1010, 0))/INDEX('Stock List'!$L$11:$L$1010, MATCH(AP616, 'Stock List'!$K$11:$K$1010, 0)))*AO616), 2), 0)</f>
        <v>0</v>
      </c>
      <c r="CJ616" s="20"/>
      <c r="CK616" s="20">
        <f>IFERROR(ROUND(((INDEX('Stock List'!$M$11:$M$1010, MATCH(AR616, 'Stock List'!$K$11:$K$1010, 0))/INDEX('Stock List'!$L$11:$L$1010, MATCH(AR616, 'Stock List'!$K$11:$K$1010, 0)))*AQ616), 2), 0)</f>
        <v>0</v>
      </c>
      <c r="CL616" s="20"/>
      <c r="CM616" s="20">
        <f>IFERROR(ROUND(((INDEX('Stock List'!$M$11:$M$1010, MATCH(AT616, 'Stock List'!$K$11:$K$1010, 0))/INDEX('Stock List'!$L$11:$L$1010, MATCH(AT616, 'Stock List'!$K$11:$K$1010, 0)))*AS616), 2), 0)</f>
        <v>0</v>
      </c>
      <c r="CN616" s="20"/>
      <c r="CO616" s="20">
        <f>IFERROR(ROUND(((INDEX('Stock List'!$M$11:$M$1010, MATCH(AV616, 'Stock List'!$K$11:$K$1010, 0))/INDEX('Stock List'!$L$11:$L$1010, MATCH(AV616, 'Stock List'!$K$11:$K$1010, 0)))*AU616), 2), 0)</f>
        <v>0</v>
      </c>
      <c r="CP616" s="20"/>
      <c r="CQ616" s="20">
        <f>IFERROR(ROUND(((INDEX('Stock List'!$M$11:$M$1010, MATCH(AX616, 'Stock List'!$K$11:$K$1010, 0))/INDEX('Stock List'!$L$11:$L$1010, MATCH(AX616, 'Stock List'!$K$11:$K$1010, 0)))*AW616), 2), 0)</f>
        <v>0</v>
      </c>
      <c r="CR616" s="22"/>
      <c r="CT616" s="106" t="str">
        <f t="shared" si="502"/>
        <v/>
      </c>
      <c r="CU616" s="22" t="str">
        <f t="shared" si="503"/>
        <v/>
      </c>
      <c r="CX616" s="106" t="str">
        <f t="shared" si="504"/>
        <v/>
      </c>
      <c r="CY616" s="20" t="str">
        <f t="shared" si="505"/>
        <v/>
      </c>
      <c r="CZ616" s="22" t="str">
        <f t="shared" si="506"/>
        <v/>
      </c>
      <c r="DB616" s="76" t="str">
        <f>IF($H616="", "", COUNTIF($G$11:$G$1010, "&gt;"&amp;$G616)+1+COUNTIF($G$11:$G616, $G616)-1)</f>
        <v/>
      </c>
      <c r="DC616" s="76" t="str">
        <f>IF($H616="", "", COUNTIF($CZ$11:$CZ$1010, "&gt;"&amp;$CZ616)+1+COUNTIF($CZ$11:$CZ616, $CZ616)-1)</f>
        <v/>
      </c>
      <c r="DE616" s="147" t="str">
        <f t="shared" si="507"/>
        <v/>
      </c>
      <c r="DF616" s="148"/>
      <c r="DG616" s="19" t="str">
        <f t="shared" si="508"/>
        <v/>
      </c>
      <c r="DH616" s="153" t="str">
        <f t="shared" si="509"/>
        <v/>
      </c>
      <c r="DI616" s="19" t="str">
        <f t="shared" si="461"/>
        <v/>
      </c>
      <c r="DJ616" s="153" t="str">
        <f t="shared" si="462"/>
        <v/>
      </c>
      <c r="DK616" s="19" t="str">
        <f t="shared" si="463"/>
        <v/>
      </c>
      <c r="DL616" s="153" t="str">
        <f t="shared" si="464"/>
        <v/>
      </c>
      <c r="DM616" s="19" t="str">
        <f t="shared" si="465"/>
        <v/>
      </c>
      <c r="DN616" s="153" t="str">
        <f t="shared" si="466"/>
        <v/>
      </c>
      <c r="DO616" s="19" t="str">
        <f t="shared" si="467"/>
        <v/>
      </c>
      <c r="DP616" s="153" t="str">
        <f t="shared" si="468"/>
        <v/>
      </c>
      <c r="DQ616" s="19" t="str">
        <f t="shared" si="469"/>
        <v/>
      </c>
      <c r="DR616" s="153" t="str">
        <f t="shared" si="470"/>
        <v/>
      </c>
      <c r="DS616" s="19" t="str">
        <f t="shared" si="471"/>
        <v/>
      </c>
      <c r="DT616" s="153" t="str">
        <f t="shared" si="472"/>
        <v/>
      </c>
      <c r="DU616" s="19" t="str">
        <f t="shared" si="473"/>
        <v/>
      </c>
      <c r="DV616" s="153" t="str">
        <f t="shared" si="474"/>
        <v/>
      </c>
      <c r="DW616" s="19" t="str">
        <f t="shared" si="475"/>
        <v/>
      </c>
      <c r="DX616" s="153" t="str">
        <f t="shared" si="476"/>
        <v/>
      </c>
      <c r="DY616" s="19" t="str">
        <f t="shared" si="477"/>
        <v/>
      </c>
      <c r="DZ616" s="153" t="str">
        <f t="shared" si="478"/>
        <v/>
      </c>
      <c r="EA616" s="19" t="str">
        <f t="shared" si="479"/>
        <v/>
      </c>
      <c r="EB616" s="153" t="str">
        <f t="shared" si="480"/>
        <v/>
      </c>
      <c r="EC616" s="19" t="str">
        <f t="shared" si="481"/>
        <v/>
      </c>
      <c r="ED616" s="153" t="str">
        <f t="shared" si="482"/>
        <v/>
      </c>
      <c r="EE616" s="19" t="str">
        <f t="shared" si="483"/>
        <v/>
      </c>
      <c r="EF616" s="153" t="str">
        <f t="shared" si="484"/>
        <v/>
      </c>
      <c r="EG616" s="19" t="str">
        <f t="shared" si="485"/>
        <v/>
      </c>
      <c r="EH616" s="153" t="str">
        <f t="shared" si="486"/>
        <v/>
      </c>
      <c r="EI616" s="19" t="str">
        <f t="shared" si="487"/>
        <v/>
      </c>
      <c r="EJ616" s="153" t="str">
        <f t="shared" si="488"/>
        <v/>
      </c>
      <c r="EK616" s="19" t="str">
        <f t="shared" si="489"/>
        <v/>
      </c>
      <c r="EL616" s="153" t="str">
        <f t="shared" si="490"/>
        <v/>
      </c>
      <c r="EM616" s="19" t="str">
        <f t="shared" si="491"/>
        <v/>
      </c>
      <c r="EN616" s="153" t="str">
        <f t="shared" si="492"/>
        <v/>
      </c>
      <c r="EO616" s="19" t="str">
        <f t="shared" si="493"/>
        <v/>
      </c>
      <c r="EP616" s="153" t="str">
        <f t="shared" si="494"/>
        <v/>
      </c>
      <c r="EQ616" s="19" t="str">
        <f t="shared" si="495"/>
        <v/>
      </c>
      <c r="ER616" s="153" t="str">
        <f t="shared" si="496"/>
        <v/>
      </c>
      <c r="ES616" s="19" t="str">
        <f t="shared" si="497"/>
        <v/>
      </c>
      <c r="ET616" s="153" t="str">
        <f t="shared" si="498"/>
        <v/>
      </c>
    </row>
    <row r="617" spans="1:150" x14ac:dyDescent="0.25">
      <c r="A617" s="31"/>
      <c r="B617" s="91" t="str">
        <f t="shared" si="499"/>
        <v/>
      </c>
      <c r="C617" s="20" t="str">
        <f t="shared" si="459"/>
        <v/>
      </c>
      <c r="D617" s="97" t="str">
        <f t="shared" si="460"/>
        <v/>
      </c>
      <c r="E617" s="62" t="str">
        <f t="shared" si="500"/>
        <v/>
      </c>
      <c r="F617" s="31"/>
      <c r="G617" s="282"/>
      <c r="H617" s="283"/>
      <c r="I617" s="284"/>
      <c r="J617" s="285"/>
      <c r="K617" s="286"/>
      <c r="L617" s="287"/>
      <c r="M617" s="288"/>
      <c r="N617" s="287"/>
      <c r="O617" s="288"/>
      <c r="P617" s="287"/>
      <c r="Q617" s="288"/>
      <c r="R617" s="287"/>
      <c r="S617" s="288"/>
      <c r="T617" s="287"/>
      <c r="U617" s="288"/>
      <c r="V617" s="287"/>
      <c r="W617" s="288"/>
      <c r="X617" s="287"/>
      <c r="Y617" s="288"/>
      <c r="Z617" s="287"/>
      <c r="AA617" s="288"/>
      <c r="AB617" s="287"/>
      <c r="AC617" s="288"/>
      <c r="AD617" s="287"/>
      <c r="AE617" s="288"/>
      <c r="AF617" s="287"/>
      <c r="AG617" s="288"/>
      <c r="AH617" s="287"/>
      <c r="AI617" s="288"/>
      <c r="AJ617" s="287"/>
      <c r="AK617" s="288"/>
      <c r="AL617" s="287"/>
      <c r="AM617" s="288"/>
      <c r="AN617" s="287"/>
      <c r="AO617" s="288"/>
      <c r="AP617" s="287"/>
      <c r="AQ617" s="288"/>
      <c r="AR617" s="287"/>
      <c r="AS617" s="288"/>
      <c r="AT617" s="287"/>
      <c r="AU617" s="288"/>
      <c r="AV617" s="287"/>
      <c r="AW617" s="288"/>
      <c r="AX617" s="287"/>
      <c r="AY617" s="31"/>
      <c r="BA617" s="76" t="str">
        <f t="shared" si="501"/>
        <v/>
      </c>
      <c r="BC617" s="76" t="str">
        <f>IF('Stock List'!$K617="", "", 'Stock List'!$K617)</f>
        <v/>
      </c>
      <c r="BE617" s="106">
        <f>IFERROR(ROUND(((INDEX('Stock List'!$M$11:$M$1010, MATCH(L617, 'Stock List'!$K$11:$K$1010, 0))/INDEX('Stock List'!$L$11:$L$1010, MATCH(L617, 'Stock List'!$K$11:$K$1010, 0)))*K617), 2), 0)</f>
        <v>0</v>
      </c>
      <c r="BF617" s="20"/>
      <c r="BG617" s="20">
        <f>IFERROR(ROUND(((INDEX('Stock List'!$M$11:$M$1010, MATCH(N617, 'Stock List'!$K$11:$K$1010, 0))/INDEX('Stock List'!$L$11:$L$1010, MATCH(N617, 'Stock List'!$K$11:$K$1010, 0)))*M617), 2), 0)</f>
        <v>0</v>
      </c>
      <c r="BH617" s="20"/>
      <c r="BI617" s="20">
        <f>IFERROR(ROUND(((INDEX('Stock List'!$M$11:$M$1010, MATCH(P617, 'Stock List'!$K$11:$K$1010, 0))/INDEX('Stock List'!$L$11:$L$1010, MATCH(P617, 'Stock List'!$K$11:$K$1010, 0)))*O617), 2), 0)</f>
        <v>0</v>
      </c>
      <c r="BJ617" s="20"/>
      <c r="BK617" s="20">
        <f>IFERROR(ROUND(((INDEX('Stock List'!$M$11:$M$1010, MATCH(R617, 'Stock List'!$K$11:$K$1010, 0))/INDEX('Stock List'!$L$11:$L$1010, MATCH(R617, 'Stock List'!$K$11:$K$1010, 0)))*Q617), 2), 0)</f>
        <v>0</v>
      </c>
      <c r="BL617" s="20"/>
      <c r="BM617" s="20">
        <f>IFERROR(ROUND(((INDEX('Stock List'!$M$11:$M$1010, MATCH(T617, 'Stock List'!$K$11:$K$1010, 0))/INDEX('Stock List'!$L$11:$L$1010, MATCH(T617, 'Stock List'!$K$11:$K$1010, 0)))*S617), 2), 0)</f>
        <v>0</v>
      </c>
      <c r="BN617" s="20"/>
      <c r="BO617" s="20">
        <f>IFERROR(ROUND(((INDEX('Stock List'!$M$11:$M$1010, MATCH(V617, 'Stock List'!$K$11:$K$1010, 0))/INDEX('Stock List'!$L$11:$L$1010, MATCH(V617, 'Stock List'!$K$11:$K$1010, 0)))*U617), 2), 0)</f>
        <v>0</v>
      </c>
      <c r="BP617" s="20"/>
      <c r="BQ617" s="20">
        <f>IFERROR(ROUND(((INDEX('Stock List'!$M$11:$M$1010, MATCH(X617, 'Stock List'!$K$11:$K$1010, 0))/INDEX('Stock List'!$L$11:$L$1010, MATCH(X617, 'Stock List'!$K$11:$K$1010, 0)))*W617), 2), 0)</f>
        <v>0</v>
      </c>
      <c r="BR617" s="20"/>
      <c r="BS617" s="20">
        <f>IFERROR(ROUND(((INDEX('Stock List'!$M$11:$M$1010, MATCH(Z617, 'Stock List'!$K$11:$K$1010, 0))/INDEX('Stock List'!$L$11:$L$1010, MATCH(Z617, 'Stock List'!$K$11:$K$1010, 0)))*Y617), 2), 0)</f>
        <v>0</v>
      </c>
      <c r="BT617" s="20"/>
      <c r="BU617" s="20">
        <f>IFERROR(ROUND(((INDEX('Stock List'!$M$11:$M$1010, MATCH(AB617, 'Stock List'!$K$11:$K$1010, 0))/INDEX('Stock List'!$L$11:$L$1010, MATCH(AB617, 'Stock List'!$K$11:$K$1010, 0)))*AA617), 2), 0)</f>
        <v>0</v>
      </c>
      <c r="BV617" s="20"/>
      <c r="BW617" s="20">
        <f>IFERROR(ROUND(((INDEX('Stock List'!$M$11:$M$1010, MATCH(AD617, 'Stock List'!$K$11:$K$1010, 0))/INDEX('Stock List'!$L$11:$L$1010, MATCH(AD617, 'Stock List'!$K$11:$K$1010, 0)))*AC617), 2), 0)</f>
        <v>0</v>
      </c>
      <c r="BX617" s="20"/>
      <c r="BY617" s="20">
        <f>IFERROR(ROUND(((INDEX('Stock List'!$M$11:$M$1010, MATCH(AF617, 'Stock List'!$K$11:$K$1010, 0))/INDEX('Stock List'!$L$11:$L$1010, MATCH(AF617, 'Stock List'!$K$11:$K$1010, 0)))*AE617), 2), 0)</f>
        <v>0</v>
      </c>
      <c r="BZ617" s="20"/>
      <c r="CA617" s="20">
        <f>IFERROR(ROUND(((INDEX('Stock List'!$M$11:$M$1010, MATCH(AH617, 'Stock List'!$K$11:$K$1010, 0))/INDEX('Stock List'!$L$11:$L$1010, MATCH(AH617, 'Stock List'!$K$11:$K$1010, 0)))*AG617), 2), 0)</f>
        <v>0</v>
      </c>
      <c r="CB617" s="20"/>
      <c r="CC617" s="20">
        <f>IFERROR(ROUND(((INDEX('Stock List'!$M$11:$M$1010, MATCH(AJ617, 'Stock List'!$K$11:$K$1010, 0))/INDEX('Stock List'!$L$11:$L$1010, MATCH(AJ617, 'Stock List'!$K$11:$K$1010, 0)))*AI617), 2), 0)</f>
        <v>0</v>
      </c>
      <c r="CD617" s="20"/>
      <c r="CE617" s="20">
        <f>IFERROR(ROUND(((INDEX('Stock List'!$M$11:$M$1010, MATCH(AL617, 'Stock List'!$K$11:$K$1010, 0))/INDEX('Stock List'!$L$11:$L$1010, MATCH(AL617, 'Stock List'!$K$11:$K$1010, 0)))*AK617), 2), 0)</f>
        <v>0</v>
      </c>
      <c r="CF617" s="20"/>
      <c r="CG617" s="20">
        <f>IFERROR(ROUND(((INDEX('Stock List'!$M$11:$M$1010, MATCH(AN617, 'Stock List'!$K$11:$K$1010, 0))/INDEX('Stock List'!$L$11:$L$1010, MATCH(AN617, 'Stock List'!$K$11:$K$1010, 0)))*AM617), 2), 0)</f>
        <v>0</v>
      </c>
      <c r="CH617" s="20"/>
      <c r="CI617" s="20">
        <f>IFERROR(ROUND(((INDEX('Stock List'!$M$11:$M$1010, MATCH(AP617, 'Stock List'!$K$11:$K$1010, 0))/INDEX('Stock List'!$L$11:$L$1010, MATCH(AP617, 'Stock List'!$K$11:$K$1010, 0)))*AO617), 2), 0)</f>
        <v>0</v>
      </c>
      <c r="CJ617" s="20"/>
      <c r="CK617" s="20">
        <f>IFERROR(ROUND(((INDEX('Stock List'!$M$11:$M$1010, MATCH(AR617, 'Stock List'!$K$11:$K$1010, 0))/INDEX('Stock List'!$L$11:$L$1010, MATCH(AR617, 'Stock List'!$K$11:$K$1010, 0)))*AQ617), 2), 0)</f>
        <v>0</v>
      </c>
      <c r="CL617" s="20"/>
      <c r="CM617" s="20">
        <f>IFERROR(ROUND(((INDEX('Stock List'!$M$11:$M$1010, MATCH(AT617, 'Stock List'!$K$11:$K$1010, 0))/INDEX('Stock List'!$L$11:$L$1010, MATCH(AT617, 'Stock List'!$K$11:$K$1010, 0)))*AS617), 2), 0)</f>
        <v>0</v>
      </c>
      <c r="CN617" s="20"/>
      <c r="CO617" s="20">
        <f>IFERROR(ROUND(((INDEX('Stock List'!$M$11:$M$1010, MATCH(AV617, 'Stock List'!$K$11:$K$1010, 0))/INDEX('Stock List'!$L$11:$L$1010, MATCH(AV617, 'Stock List'!$K$11:$K$1010, 0)))*AU617), 2), 0)</f>
        <v>0</v>
      </c>
      <c r="CP617" s="20"/>
      <c r="CQ617" s="20">
        <f>IFERROR(ROUND(((INDEX('Stock List'!$M$11:$M$1010, MATCH(AX617, 'Stock List'!$K$11:$K$1010, 0))/INDEX('Stock List'!$L$11:$L$1010, MATCH(AX617, 'Stock List'!$K$11:$K$1010, 0)))*AW617), 2), 0)</f>
        <v>0</v>
      </c>
      <c r="CR617" s="22"/>
      <c r="CT617" s="106" t="str">
        <f t="shared" si="502"/>
        <v/>
      </c>
      <c r="CU617" s="22" t="str">
        <f t="shared" si="503"/>
        <v/>
      </c>
      <c r="CX617" s="106" t="str">
        <f t="shared" si="504"/>
        <v/>
      </c>
      <c r="CY617" s="20" t="str">
        <f t="shared" si="505"/>
        <v/>
      </c>
      <c r="CZ617" s="22" t="str">
        <f t="shared" si="506"/>
        <v/>
      </c>
      <c r="DB617" s="76" t="str">
        <f>IF($H617="", "", COUNTIF($G$11:$G$1010, "&gt;"&amp;$G617)+1+COUNTIF($G$11:$G617, $G617)-1)</f>
        <v/>
      </c>
      <c r="DC617" s="76" t="str">
        <f>IF($H617="", "", COUNTIF($CZ$11:$CZ$1010, "&gt;"&amp;$CZ617)+1+COUNTIF($CZ$11:$CZ617, $CZ617)-1)</f>
        <v/>
      </c>
      <c r="DE617" s="147" t="str">
        <f t="shared" si="507"/>
        <v/>
      </c>
      <c r="DF617" s="148"/>
      <c r="DG617" s="19" t="str">
        <f t="shared" si="508"/>
        <v/>
      </c>
      <c r="DH617" s="153" t="str">
        <f t="shared" si="509"/>
        <v/>
      </c>
      <c r="DI617" s="19" t="str">
        <f t="shared" si="461"/>
        <v/>
      </c>
      <c r="DJ617" s="153" t="str">
        <f t="shared" si="462"/>
        <v/>
      </c>
      <c r="DK617" s="19" t="str">
        <f t="shared" si="463"/>
        <v/>
      </c>
      <c r="DL617" s="153" t="str">
        <f t="shared" si="464"/>
        <v/>
      </c>
      <c r="DM617" s="19" t="str">
        <f t="shared" si="465"/>
        <v/>
      </c>
      <c r="DN617" s="153" t="str">
        <f t="shared" si="466"/>
        <v/>
      </c>
      <c r="DO617" s="19" t="str">
        <f t="shared" si="467"/>
        <v/>
      </c>
      <c r="DP617" s="153" t="str">
        <f t="shared" si="468"/>
        <v/>
      </c>
      <c r="DQ617" s="19" t="str">
        <f t="shared" si="469"/>
        <v/>
      </c>
      <c r="DR617" s="153" t="str">
        <f t="shared" si="470"/>
        <v/>
      </c>
      <c r="DS617" s="19" t="str">
        <f t="shared" si="471"/>
        <v/>
      </c>
      <c r="DT617" s="153" t="str">
        <f t="shared" si="472"/>
        <v/>
      </c>
      <c r="DU617" s="19" t="str">
        <f t="shared" si="473"/>
        <v/>
      </c>
      <c r="DV617" s="153" t="str">
        <f t="shared" si="474"/>
        <v/>
      </c>
      <c r="DW617" s="19" t="str">
        <f t="shared" si="475"/>
        <v/>
      </c>
      <c r="DX617" s="153" t="str">
        <f t="shared" si="476"/>
        <v/>
      </c>
      <c r="DY617" s="19" t="str">
        <f t="shared" si="477"/>
        <v/>
      </c>
      <c r="DZ617" s="153" t="str">
        <f t="shared" si="478"/>
        <v/>
      </c>
      <c r="EA617" s="19" t="str">
        <f t="shared" si="479"/>
        <v/>
      </c>
      <c r="EB617" s="153" t="str">
        <f t="shared" si="480"/>
        <v/>
      </c>
      <c r="EC617" s="19" t="str">
        <f t="shared" si="481"/>
        <v/>
      </c>
      <c r="ED617" s="153" t="str">
        <f t="shared" si="482"/>
        <v/>
      </c>
      <c r="EE617" s="19" t="str">
        <f t="shared" si="483"/>
        <v/>
      </c>
      <c r="EF617" s="153" t="str">
        <f t="shared" si="484"/>
        <v/>
      </c>
      <c r="EG617" s="19" t="str">
        <f t="shared" si="485"/>
        <v/>
      </c>
      <c r="EH617" s="153" t="str">
        <f t="shared" si="486"/>
        <v/>
      </c>
      <c r="EI617" s="19" t="str">
        <f t="shared" si="487"/>
        <v/>
      </c>
      <c r="EJ617" s="153" t="str">
        <f t="shared" si="488"/>
        <v/>
      </c>
      <c r="EK617" s="19" t="str">
        <f t="shared" si="489"/>
        <v/>
      </c>
      <c r="EL617" s="153" t="str">
        <f t="shared" si="490"/>
        <v/>
      </c>
      <c r="EM617" s="19" t="str">
        <f t="shared" si="491"/>
        <v/>
      </c>
      <c r="EN617" s="153" t="str">
        <f t="shared" si="492"/>
        <v/>
      </c>
      <c r="EO617" s="19" t="str">
        <f t="shared" si="493"/>
        <v/>
      </c>
      <c r="EP617" s="153" t="str">
        <f t="shared" si="494"/>
        <v/>
      </c>
      <c r="EQ617" s="19" t="str">
        <f t="shared" si="495"/>
        <v/>
      </c>
      <c r="ER617" s="153" t="str">
        <f t="shared" si="496"/>
        <v/>
      </c>
      <c r="ES617" s="19" t="str">
        <f t="shared" si="497"/>
        <v/>
      </c>
      <c r="ET617" s="153" t="str">
        <f t="shared" si="498"/>
        <v/>
      </c>
    </row>
    <row r="618" spans="1:150" x14ac:dyDescent="0.25">
      <c r="A618" s="31"/>
      <c r="B618" s="91" t="str">
        <f t="shared" si="499"/>
        <v/>
      </c>
      <c r="C618" s="20" t="str">
        <f t="shared" si="459"/>
        <v/>
      </c>
      <c r="D618" s="97" t="str">
        <f t="shared" si="460"/>
        <v/>
      </c>
      <c r="E618" s="62" t="str">
        <f t="shared" si="500"/>
        <v/>
      </c>
      <c r="F618" s="31"/>
      <c r="G618" s="282"/>
      <c r="H618" s="283"/>
      <c r="I618" s="284"/>
      <c r="J618" s="285"/>
      <c r="K618" s="286"/>
      <c r="L618" s="287"/>
      <c r="M618" s="288"/>
      <c r="N618" s="287"/>
      <c r="O618" s="288"/>
      <c r="P618" s="287"/>
      <c r="Q618" s="288"/>
      <c r="R618" s="287"/>
      <c r="S618" s="288"/>
      <c r="T618" s="287"/>
      <c r="U618" s="288"/>
      <c r="V618" s="287"/>
      <c r="W618" s="288"/>
      <c r="X618" s="287"/>
      <c r="Y618" s="288"/>
      <c r="Z618" s="287"/>
      <c r="AA618" s="288"/>
      <c r="AB618" s="287"/>
      <c r="AC618" s="288"/>
      <c r="AD618" s="287"/>
      <c r="AE618" s="288"/>
      <c r="AF618" s="287"/>
      <c r="AG618" s="288"/>
      <c r="AH618" s="287"/>
      <c r="AI618" s="288"/>
      <c r="AJ618" s="287"/>
      <c r="AK618" s="288"/>
      <c r="AL618" s="287"/>
      <c r="AM618" s="288"/>
      <c r="AN618" s="287"/>
      <c r="AO618" s="288"/>
      <c r="AP618" s="287"/>
      <c r="AQ618" s="288"/>
      <c r="AR618" s="287"/>
      <c r="AS618" s="288"/>
      <c r="AT618" s="287"/>
      <c r="AU618" s="288"/>
      <c r="AV618" s="287"/>
      <c r="AW618" s="288"/>
      <c r="AX618" s="287"/>
      <c r="AY618" s="31"/>
      <c r="BA618" s="76" t="str">
        <f t="shared" si="501"/>
        <v/>
      </c>
      <c r="BC618" s="76" t="str">
        <f>IF('Stock List'!$K618="", "", 'Stock List'!$K618)</f>
        <v/>
      </c>
      <c r="BE618" s="106">
        <f>IFERROR(ROUND(((INDEX('Stock List'!$M$11:$M$1010, MATCH(L618, 'Stock List'!$K$11:$K$1010, 0))/INDEX('Stock List'!$L$11:$L$1010, MATCH(L618, 'Stock List'!$K$11:$K$1010, 0)))*K618), 2), 0)</f>
        <v>0</v>
      </c>
      <c r="BF618" s="20"/>
      <c r="BG618" s="20">
        <f>IFERROR(ROUND(((INDEX('Stock List'!$M$11:$M$1010, MATCH(N618, 'Stock List'!$K$11:$K$1010, 0))/INDEX('Stock List'!$L$11:$L$1010, MATCH(N618, 'Stock List'!$K$11:$K$1010, 0)))*M618), 2), 0)</f>
        <v>0</v>
      </c>
      <c r="BH618" s="20"/>
      <c r="BI618" s="20">
        <f>IFERROR(ROUND(((INDEX('Stock List'!$M$11:$M$1010, MATCH(P618, 'Stock List'!$K$11:$K$1010, 0))/INDEX('Stock List'!$L$11:$L$1010, MATCH(P618, 'Stock List'!$K$11:$K$1010, 0)))*O618), 2), 0)</f>
        <v>0</v>
      </c>
      <c r="BJ618" s="20"/>
      <c r="BK618" s="20">
        <f>IFERROR(ROUND(((INDEX('Stock List'!$M$11:$M$1010, MATCH(R618, 'Stock List'!$K$11:$K$1010, 0))/INDEX('Stock List'!$L$11:$L$1010, MATCH(R618, 'Stock List'!$K$11:$K$1010, 0)))*Q618), 2), 0)</f>
        <v>0</v>
      </c>
      <c r="BL618" s="20"/>
      <c r="BM618" s="20">
        <f>IFERROR(ROUND(((INDEX('Stock List'!$M$11:$M$1010, MATCH(T618, 'Stock List'!$K$11:$K$1010, 0))/INDEX('Stock List'!$L$11:$L$1010, MATCH(T618, 'Stock List'!$K$11:$K$1010, 0)))*S618), 2), 0)</f>
        <v>0</v>
      </c>
      <c r="BN618" s="20"/>
      <c r="BO618" s="20">
        <f>IFERROR(ROUND(((INDEX('Stock List'!$M$11:$M$1010, MATCH(V618, 'Stock List'!$K$11:$K$1010, 0))/INDEX('Stock List'!$L$11:$L$1010, MATCH(V618, 'Stock List'!$K$11:$K$1010, 0)))*U618), 2), 0)</f>
        <v>0</v>
      </c>
      <c r="BP618" s="20"/>
      <c r="BQ618" s="20">
        <f>IFERROR(ROUND(((INDEX('Stock List'!$M$11:$M$1010, MATCH(X618, 'Stock List'!$K$11:$K$1010, 0))/INDEX('Stock List'!$L$11:$L$1010, MATCH(X618, 'Stock List'!$K$11:$K$1010, 0)))*W618), 2), 0)</f>
        <v>0</v>
      </c>
      <c r="BR618" s="20"/>
      <c r="BS618" s="20">
        <f>IFERROR(ROUND(((INDEX('Stock List'!$M$11:$M$1010, MATCH(Z618, 'Stock List'!$K$11:$K$1010, 0))/INDEX('Stock List'!$L$11:$L$1010, MATCH(Z618, 'Stock List'!$K$11:$K$1010, 0)))*Y618), 2), 0)</f>
        <v>0</v>
      </c>
      <c r="BT618" s="20"/>
      <c r="BU618" s="20">
        <f>IFERROR(ROUND(((INDEX('Stock List'!$M$11:$M$1010, MATCH(AB618, 'Stock List'!$K$11:$K$1010, 0))/INDEX('Stock List'!$L$11:$L$1010, MATCH(AB618, 'Stock List'!$K$11:$K$1010, 0)))*AA618), 2), 0)</f>
        <v>0</v>
      </c>
      <c r="BV618" s="20"/>
      <c r="BW618" s="20">
        <f>IFERROR(ROUND(((INDEX('Stock List'!$M$11:$M$1010, MATCH(AD618, 'Stock List'!$K$11:$K$1010, 0))/INDEX('Stock List'!$L$11:$L$1010, MATCH(AD618, 'Stock List'!$K$11:$K$1010, 0)))*AC618), 2), 0)</f>
        <v>0</v>
      </c>
      <c r="BX618" s="20"/>
      <c r="BY618" s="20">
        <f>IFERROR(ROUND(((INDEX('Stock List'!$M$11:$M$1010, MATCH(AF618, 'Stock List'!$K$11:$K$1010, 0))/INDEX('Stock List'!$L$11:$L$1010, MATCH(AF618, 'Stock List'!$K$11:$K$1010, 0)))*AE618), 2), 0)</f>
        <v>0</v>
      </c>
      <c r="BZ618" s="20"/>
      <c r="CA618" s="20">
        <f>IFERROR(ROUND(((INDEX('Stock List'!$M$11:$M$1010, MATCH(AH618, 'Stock List'!$K$11:$K$1010, 0))/INDEX('Stock List'!$L$11:$L$1010, MATCH(AH618, 'Stock List'!$K$11:$K$1010, 0)))*AG618), 2), 0)</f>
        <v>0</v>
      </c>
      <c r="CB618" s="20"/>
      <c r="CC618" s="20">
        <f>IFERROR(ROUND(((INDEX('Stock List'!$M$11:$M$1010, MATCH(AJ618, 'Stock List'!$K$11:$K$1010, 0))/INDEX('Stock List'!$L$11:$L$1010, MATCH(AJ618, 'Stock List'!$K$11:$K$1010, 0)))*AI618), 2), 0)</f>
        <v>0</v>
      </c>
      <c r="CD618" s="20"/>
      <c r="CE618" s="20">
        <f>IFERROR(ROUND(((INDEX('Stock List'!$M$11:$M$1010, MATCH(AL618, 'Stock List'!$K$11:$K$1010, 0))/INDEX('Stock List'!$L$11:$L$1010, MATCH(AL618, 'Stock List'!$K$11:$K$1010, 0)))*AK618), 2), 0)</f>
        <v>0</v>
      </c>
      <c r="CF618" s="20"/>
      <c r="CG618" s="20">
        <f>IFERROR(ROUND(((INDEX('Stock List'!$M$11:$M$1010, MATCH(AN618, 'Stock List'!$K$11:$K$1010, 0))/INDEX('Stock List'!$L$11:$L$1010, MATCH(AN618, 'Stock List'!$K$11:$K$1010, 0)))*AM618), 2), 0)</f>
        <v>0</v>
      </c>
      <c r="CH618" s="20"/>
      <c r="CI618" s="20">
        <f>IFERROR(ROUND(((INDEX('Stock List'!$M$11:$M$1010, MATCH(AP618, 'Stock List'!$K$11:$K$1010, 0))/INDEX('Stock List'!$L$11:$L$1010, MATCH(AP618, 'Stock List'!$K$11:$K$1010, 0)))*AO618), 2), 0)</f>
        <v>0</v>
      </c>
      <c r="CJ618" s="20"/>
      <c r="CK618" s="20">
        <f>IFERROR(ROUND(((INDEX('Stock List'!$M$11:$M$1010, MATCH(AR618, 'Stock List'!$K$11:$K$1010, 0))/INDEX('Stock List'!$L$11:$L$1010, MATCH(AR618, 'Stock List'!$K$11:$K$1010, 0)))*AQ618), 2), 0)</f>
        <v>0</v>
      </c>
      <c r="CL618" s="20"/>
      <c r="CM618" s="20">
        <f>IFERROR(ROUND(((INDEX('Stock List'!$M$11:$M$1010, MATCH(AT618, 'Stock List'!$K$11:$K$1010, 0))/INDEX('Stock List'!$L$11:$L$1010, MATCH(AT618, 'Stock List'!$K$11:$K$1010, 0)))*AS618), 2), 0)</f>
        <v>0</v>
      </c>
      <c r="CN618" s="20"/>
      <c r="CO618" s="20">
        <f>IFERROR(ROUND(((INDEX('Stock List'!$M$11:$M$1010, MATCH(AV618, 'Stock List'!$K$11:$K$1010, 0))/INDEX('Stock List'!$L$11:$L$1010, MATCH(AV618, 'Stock List'!$K$11:$K$1010, 0)))*AU618), 2), 0)</f>
        <v>0</v>
      </c>
      <c r="CP618" s="20"/>
      <c r="CQ618" s="20">
        <f>IFERROR(ROUND(((INDEX('Stock List'!$M$11:$M$1010, MATCH(AX618, 'Stock List'!$K$11:$K$1010, 0))/INDEX('Stock List'!$L$11:$L$1010, MATCH(AX618, 'Stock List'!$K$11:$K$1010, 0)))*AW618), 2), 0)</f>
        <v>0</v>
      </c>
      <c r="CR618" s="22"/>
      <c r="CT618" s="106" t="str">
        <f t="shared" si="502"/>
        <v/>
      </c>
      <c r="CU618" s="22" t="str">
        <f t="shared" si="503"/>
        <v/>
      </c>
      <c r="CX618" s="106" t="str">
        <f t="shared" si="504"/>
        <v/>
      </c>
      <c r="CY618" s="20" t="str">
        <f t="shared" si="505"/>
        <v/>
      </c>
      <c r="CZ618" s="22" t="str">
        <f t="shared" si="506"/>
        <v/>
      </c>
      <c r="DB618" s="76" t="str">
        <f>IF($H618="", "", COUNTIF($G$11:$G$1010, "&gt;"&amp;$G618)+1+COUNTIF($G$11:$G618, $G618)-1)</f>
        <v/>
      </c>
      <c r="DC618" s="76" t="str">
        <f>IF($H618="", "", COUNTIF($CZ$11:$CZ$1010, "&gt;"&amp;$CZ618)+1+COUNTIF($CZ$11:$CZ618, $CZ618)-1)</f>
        <v/>
      </c>
      <c r="DE618" s="147" t="str">
        <f t="shared" si="507"/>
        <v/>
      </c>
      <c r="DF618" s="148"/>
      <c r="DG618" s="19" t="str">
        <f t="shared" si="508"/>
        <v/>
      </c>
      <c r="DH618" s="153" t="str">
        <f t="shared" si="509"/>
        <v/>
      </c>
      <c r="DI618" s="19" t="str">
        <f t="shared" si="461"/>
        <v/>
      </c>
      <c r="DJ618" s="153" t="str">
        <f t="shared" si="462"/>
        <v/>
      </c>
      <c r="DK618" s="19" t="str">
        <f t="shared" si="463"/>
        <v/>
      </c>
      <c r="DL618" s="153" t="str">
        <f t="shared" si="464"/>
        <v/>
      </c>
      <c r="DM618" s="19" t="str">
        <f t="shared" si="465"/>
        <v/>
      </c>
      <c r="DN618" s="153" t="str">
        <f t="shared" si="466"/>
        <v/>
      </c>
      <c r="DO618" s="19" t="str">
        <f t="shared" si="467"/>
        <v/>
      </c>
      <c r="DP618" s="153" t="str">
        <f t="shared" si="468"/>
        <v/>
      </c>
      <c r="DQ618" s="19" t="str">
        <f t="shared" si="469"/>
        <v/>
      </c>
      <c r="DR618" s="153" t="str">
        <f t="shared" si="470"/>
        <v/>
      </c>
      <c r="DS618" s="19" t="str">
        <f t="shared" si="471"/>
        <v/>
      </c>
      <c r="DT618" s="153" t="str">
        <f t="shared" si="472"/>
        <v/>
      </c>
      <c r="DU618" s="19" t="str">
        <f t="shared" si="473"/>
        <v/>
      </c>
      <c r="DV618" s="153" t="str">
        <f t="shared" si="474"/>
        <v/>
      </c>
      <c r="DW618" s="19" t="str">
        <f t="shared" si="475"/>
        <v/>
      </c>
      <c r="DX618" s="153" t="str">
        <f t="shared" si="476"/>
        <v/>
      </c>
      <c r="DY618" s="19" t="str">
        <f t="shared" si="477"/>
        <v/>
      </c>
      <c r="DZ618" s="153" t="str">
        <f t="shared" si="478"/>
        <v/>
      </c>
      <c r="EA618" s="19" t="str">
        <f t="shared" si="479"/>
        <v/>
      </c>
      <c r="EB618" s="153" t="str">
        <f t="shared" si="480"/>
        <v/>
      </c>
      <c r="EC618" s="19" t="str">
        <f t="shared" si="481"/>
        <v/>
      </c>
      <c r="ED618" s="153" t="str">
        <f t="shared" si="482"/>
        <v/>
      </c>
      <c r="EE618" s="19" t="str">
        <f t="shared" si="483"/>
        <v/>
      </c>
      <c r="EF618" s="153" t="str">
        <f t="shared" si="484"/>
        <v/>
      </c>
      <c r="EG618" s="19" t="str">
        <f t="shared" si="485"/>
        <v/>
      </c>
      <c r="EH618" s="153" t="str">
        <f t="shared" si="486"/>
        <v/>
      </c>
      <c r="EI618" s="19" t="str">
        <f t="shared" si="487"/>
        <v/>
      </c>
      <c r="EJ618" s="153" t="str">
        <f t="shared" si="488"/>
        <v/>
      </c>
      <c r="EK618" s="19" t="str">
        <f t="shared" si="489"/>
        <v/>
      </c>
      <c r="EL618" s="153" t="str">
        <f t="shared" si="490"/>
        <v/>
      </c>
      <c r="EM618" s="19" t="str">
        <f t="shared" si="491"/>
        <v/>
      </c>
      <c r="EN618" s="153" t="str">
        <f t="shared" si="492"/>
        <v/>
      </c>
      <c r="EO618" s="19" t="str">
        <f t="shared" si="493"/>
        <v/>
      </c>
      <c r="EP618" s="153" t="str">
        <f t="shared" si="494"/>
        <v/>
      </c>
      <c r="EQ618" s="19" t="str">
        <f t="shared" si="495"/>
        <v/>
      </c>
      <c r="ER618" s="153" t="str">
        <f t="shared" si="496"/>
        <v/>
      </c>
      <c r="ES618" s="19" t="str">
        <f t="shared" si="497"/>
        <v/>
      </c>
      <c r="ET618" s="153" t="str">
        <f t="shared" si="498"/>
        <v/>
      </c>
    </row>
    <row r="619" spans="1:150" x14ac:dyDescent="0.25">
      <c r="A619" s="31"/>
      <c r="B619" s="91" t="str">
        <f t="shared" si="499"/>
        <v/>
      </c>
      <c r="C619" s="20" t="str">
        <f t="shared" si="459"/>
        <v/>
      </c>
      <c r="D619" s="97" t="str">
        <f t="shared" si="460"/>
        <v/>
      </c>
      <c r="E619" s="62" t="str">
        <f t="shared" si="500"/>
        <v/>
      </c>
      <c r="F619" s="31"/>
      <c r="G619" s="282"/>
      <c r="H619" s="283"/>
      <c r="I619" s="284"/>
      <c r="J619" s="285"/>
      <c r="K619" s="286"/>
      <c r="L619" s="287"/>
      <c r="M619" s="288"/>
      <c r="N619" s="287"/>
      <c r="O619" s="288"/>
      <c r="P619" s="287"/>
      <c r="Q619" s="288"/>
      <c r="R619" s="287"/>
      <c r="S619" s="288"/>
      <c r="T619" s="287"/>
      <c r="U619" s="288"/>
      <c r="V619" s="287"/>
      <c r="W619" s="288"/>
      <c r="X619" s="287"/>
      <c r="Y619" s="288"/>
      <c r="Z619" s="287"/>
      <c r="AA619" s="288"/>
      <c r="AB619" s="287"/>
      <c r="AC619" s="288"/>
      <c r="AD619" s="287"/>
      <c r="AE619" s="288"/>
      <c r="AF619" s="287"/>
      <c r="AG619" s="288"/>
      <c r="AH619" s="287"/>
      <c r="AI619" s="288"/>
      <c r="AJ619" s="287"/>
      <c r="AK619" s="288"/>
      <c r="AL619" s="287"/>
      <c r="AM619" s="288"/>
      <c r="AN619" s="287"/>
      <c r="AO619" s="288"/>
      <c r="AP619" s="287"/>
      <c r="AQ619" s="288"/>
      <c r="AR619" s="287"/>
      <c r="AS619" s="288"/>
      <c r="AT619" s="287"/>
      <c r="AU619" s="288"/>
      <c r="AV619" s="287"/>
      <c r="AW619" s="288"/>
      <c r="AX619" s="287"/>
      <c r="AY619" s="31"/>
      <c r="BA619" s="76" t="str">
        <f t="shared" si="501"/>
        <v/>
      </c>
      <c r="BC619" s="76" t="str">
        <f>IF('Stock List'!$K619="", "", 'Stock List'!$K619)</f>
        <v/>
      </c>
      <c r="BE619" s="106">
        <f>IFERROR(ROUND(((INDEX('Stock List'!$M$11:$M$1010, MATCH(L619, 'Stock List'!$K$11:$K$1010, 0))/INDEX('Stock List'!$L$11:$L$1010, MATCH(L619, 'Stock List'!$K$11:$K$1010, 0)))*K619), 2), 0)</f>
        <v>0</v>
      </c>
      <c r="BF619" s="20"/>
      <c r="BG619" s="20">
        <f>IFERROR(ROUND(((INDEX('Stock List'!$M$11:$M$1010, MATCH(N619, 'Stock List'!$K$11:$K$1010, 0))/INDEX('Stock List'!$L$11:$L$1010, MATCH(N619, 'Stock List'!$K$11:$K$1010, 0)))*M619), 2), 0)</f>
        <v>0</v>
      </c>
      <c r="BH619" s="20"/>
      <c r="BI619" s="20">
        <f>IFERROR(ROUND(((INDEX('Stock List'!$M$11:$M$1010, MATCH(P619, 'Stock List'!$K$11:$K$1010, 0))/INDEX('Stock List'!$L$11:$L$1010, MATCH(P619, 'Stock List'!$K$11:$K$1010, 0)))*O619), 2), 0)</f>
        <v>0</v>
      </c>
      <c r="BJ619" s="20"/>
      <c r="BK619" s="20">
        <f>IFERROR(ROUND(((INDEX('Stock List'!$M$11:$M$1010, MATCH(R619, 'Stock List'!$K$11:$K$1010, 0))/INDEX('Stock List'!$L$11:$L$1010, MATCH(R619, 'Stock List'!$K$11:$K$1010, 0)))*Q619), 2), 0)</f>
        <v>0</v>
      </c>
      <c r="BL619" s="20"/>
      <c r="BM619" s="20">
        <f>IFERROR(ROUND(((INDEX('Stock List'!$M$11:$M$1010, MATCH(T619, 'Stock List'!$K$11:$K$1010, 0))/INDEX('Stock List'!$L$11:$L$1010, MATCH(T619, 'Stock List'!$K$11:$K$1010, 0)))*S619), 2), 0)</f>
        <v>0</v>
      </c>
      <c r="BN619" s="20"/>
      <c r="BO619" s="20">
        <f>IFERROR(ROUND(((INDEX('Stock List'!$M$11:$M$1010, MATCH(V619, 'Stock List'!$K$11:$K$1010, 0))/INDEX('Stock List'!$L$11:$L$1010, MATCH(V619, 'Stock List'!$K$11:$K$1010, 0)))*U619), 2), 0)</f>
        <v>0</v>
      </c>
      <c r="BP619" s="20"/>
      <c r="BQ619" s="20">
        <f>IFERROR(ROUND(((INDEX('Stock List'!$M$11:$M$1010, MATCH(X619, 'Stock List'!$K$11:$K$1010, 0))/INDEX('Stock List'!$L$11:$L$1010, MATCH(X619, 'Stock List'!$K$11:$K$1010, 0)))*W619), 2), 0)</f>
        <v>0</v>
      </c>
      <c r="BR619" s="20"/>
      <c r="BS619" s="20">
        <f>IFERROR(ROUND(((INDEX('Stock List'!$M$11:$M$1010, MATCH(Z619, 'Stock List'!$K$11:$K$1010, 0))/INDEX('Stock List'!$L$11:$L$1010, MATCH(Z619, 'Stock List'!$K$11:$K$1010, 0)))*Y619), 2), 0)</f>
        <v>0</v>
      </c>
      <c r="BT619" s="20"/>
      <c r="BU619" s="20">
        <f>IFERROR(ROUND(((INDEX('Stock List'!$M$11:$M$1010, MATCH(AB619, 'Stock List'!$K$11:$K$1010, 0))/INDEX('Stock List'!$L$11:$L$1010, MATCH(AB619, 'Stock List'!$K$11:$K$1010, 0)))*AA619), 2), 0)</f>
        <v>0</v>
      </c>
      <c r="BV619" s="20"/>
      <c r="BW619" s="20">
        <f>IFERROR(ROUND(((INDEX('Stock List'!$M$11:$M$1010, MATCH(AD619, 'Stock List'!$K$11:$K$1010, 0))/INDEX('Stock List'!$L$11:$L$1010, MATCH(AD619, 'Stock List'!$K$11:$K$1010, 0)))*AC619), 2), 0)</f>
        <v>0</v>
      </c>
      <c r="BX619" s="20"/>
      <c r="BY619" s="20">
        <f>IFERROR(ROUND(((INDEX('Stock List'!$M$11:$M$1010, MATCH(AF619, 'Stock List'!$K$11:$K$1010, 0))/INDEX('Stock List'!$L$11:$L$1010, MATCH(AF619, 'Stock List'!$K$11:$K$1010, 0)))*AE619), 2), 0)</f>
        <v>0</v>
      </c>
      <c r="BZ619" s="20"/>
      <c r="CA619" s="20">
        <f>IFERROR(ROUND(((INDEX('Stock List'!$M$11:$M$1010, MATCH(AH619, 'Stock List'!$K$11:$K$1010, 0))/INDEX('Stock List'!$L$11:$L$1010, MATCH(AH619, 'Stock List'!$K$11:$K$1010, 0)))*AG619), 2), 0)</f>
        <v>0</v>
      </c>
      <c r="CB619" s="20"/>
      <c r="CC619" s="20">
        <f>IFERROR(ROUND(((INDEX('Stock List'!$M$11:$M$1010, MATCH(AJ619, 'Stock List'!$K$11:$K$1010, 0))/INDEX('Stock List'!$L$11:$L$1010, MATCH(AJ619, 'Stock List'!$K$11:$K$1010, 0)))*AI619), 2), 0)</f>
        <v>0</v>
      </c>
      <c r="CD619" s="20"/>
      <c r="CE619" s="20">
        <f>IFERROR(ROUND(((INDEX('Stock List'!$M$11:$M$1010, MATCH(AL619, 'Stock List'!$K$11:$K$1010, 0))/INDEX('Stock List'!$L$11:$L$1010, MATCH(AL619, 'Stock List'!$K$11:$K$1010, 0)))*AK619), 2), 0)</f>
        <v>0</v>
      </c>
      <c r="CF619" s="20"/>
      <c r="CG619" s="20">
        <f>IFERROR(ROUND(((INDEX('Stock List'!$M$11:$M$1010, MATCH(AN619, 'Stock List'!$K$11:$K$1010, 0))/INDEX('Stock List'!$L$11:$L$1010, MATCH(AN619, 'Stock List'!$K$11:$K$1010, 0)))*AM619), 2), 0)</f>
        <v>0</v>
      </c>
      <c r="CH619" s="20"/>
      <c r="CI619" s="20">
        <f>IFERROR(ROUND(((INDEX('Stock List'!$M$11:$M$1010, MATCH(AP619, 'Stock List'!$K$11:$K$1010, 0))/INDEX('Stock List'!$L$11:$L$1010, MATCH(AP619, 'Stock List'!$K$11:$K$1010, 0)))*AO619), 2), 0)</f>
        <v>0</v>
      </c>
      <c r="CJ619" s="20"/>
      <c r="CK619" s="20">
        <f>IFERROR(ROUND(((INDEX('Stock List'!$M$11:$M$1010, MATCH(AR619, 'Stock List'!$K$11:$K$1010, 0))/INDEX('Stock List'!$L$11:$L$1010, MATCH(AR619, 'Stock List'!$K$11:$K$1010, 0)))*AQ619), 2), 0)</f>
        <v>0</v>
      </c>
      <c r="CL619" s="20"/>
      <c r="CM619" s="20">
        <f>IFERROR(ROUND(((INDEX('Stock List'!$M$11:$M$1010, MATCH(AT619, 'Stock List'!$K$11:$K$1010, 0))/INDEX('Stock List'!$L$11:$L$1010, MATCH(AT619, 'Stock List'!$K$11:$K$1010, 0)))*AS619), 2), 0)</f>
        <v>0</v>
      </c>
      <c r="CN619" s="20"/>
      <c r="CO619" s="20">
        <f>IFERROR(ROUND(((INDEX('Stock List'!$M$11:$M$1010, MATCH(AV619, 'Stock List'!$K$11:$K$1010, 0))/INDEX('Stock List'!$L$11:$L$1010, MATCH(AV619, 'Stock List'!$K$11:$K$1010, 0)))*AU619), 2), 0)</f>
        <v>0</v>
      </c>
      <c r="CP619" s="20"/>
      <c r="CQ619" s="20">
        <f>IFERROR(ROUND(((INDEX('Stock List'!$M$11:$M$1010, MATCH(AX619, 'Stock List'!$K$11:$K$1010, 0))/INDEX('Stock List'!$L$11:$L$1010, MATCH(AX619, 'Stock List'!$K$11:$K$1010, 0)))*AW619), 2), 0)</f>
        <v>0</v>
      </c>
      <c r="CR619" s="22"/>
      <c r="CT619" s="106" t="str">
        <f t="shared" si="502"/>
        <v/>
      </c>
      <c r="CU619" s="22" t="str">
        <f t="shared" si="503"/>
        <v/>
      </c>
      <c r="CX619" s="106" t="str">
        <f t="shared" si="504"/>
        <v/>
      </c>
      <c r="CY619" s="20" t="str">
        <f t="shared" si="505"/>
        <v/>
      </c>
      <c r="CZ619" s="22" t="str">
        <f t="shared" si="506"/>
        <v/>
      </c>
      <c r="DB619" s="76" t="str">
        <f>IF($H619="", "", COUNTIF($G$11:$G$1010, "&gt;"&amp;$G619)+1+COUNTIF($G$11:$G619, $G619)-1)</f>
        <v/>
      </c>
      <c r="DC619" s="76" t="str">
        <f>IF($H619="", "", COUNTIF($CZ$11:$CZ$1010, "&gt;"&amp;$CZ619)+1+COUNTIF($CZ$11:$CZ619, $CZ619)-1)</f>
        <v/>
      </c>
      <c r="DE619" s="147" t="str">
        <f t="shared" si="507"/>
        <v/>
      </c>
      <c r="DF619" s="148"/>
      <c r="DG619" s="19" t="str">
        <f t="shared" si="508"/>
        <v/>
      </c>
      <c r="DH619" s="153" t="str">
        <f t="shared" si="509"/>
        <v/>
      </c>
      <c r="DI619" s="19" t="str">
        <f t="shared" si="461"/>
        <v/>
      </c>
      <c r="DJ619" s="153" t="str">
        <f t="shared" si="462"/>
        <v/>
      </c>
      <c r="DK619" s="19" t="str">
        <f t="shared" si="463"/>
        <v/>
      </c>
      <c r="DL619" s="153" t="str">
        <f t="shared" si="464"/>
        <v/>
      </c>
      <c r="DM619" s="19" t="str">
        <f t="shared" si="465"/>
        <v/>
      </c>
      <c r="DN619" s="153" t="str">
        <f t="shared" si="466"/>
        <v/>
      </c>
      <c r="DO619" s="19" t="str">
        <f t="shared" si="467"/>
        <v/>
      </c>
      <c r="DP619" s="153" t="str">
        <f t="shared" si="468"/>
        <v/>
      </c>
      <c r="DQ619" s="19" t="str">
        <f t="shared" si="469"/>
        <v/>
      </c>
      <c r="DR619" s="153" t="str">
        <f t="shared" si="470"/>
        <v/>
      </c>
      <c r="DS619" s="19" t="str">
        <f t="shared" si="471"/>
        <v/>
      </c>
      <c r="DT619" s="153" t="str">
        <f t="shared" si="472"/>
        <v/>
      </c>
      <c r="DU619" s="19" t="str">
        <f t="shared" si="473"/>
        <v/>
      </c>
      <c r="DV619" s="153" t="str">
        <f t="shared" si="474"/>
        <v/>
      </c>
      <c r="DW619" s="19" t="str">
        <f t="shared" si="475"/>
        <v/>
      </c>
      <c r="DX619" s="153" t="str">
        <f t="shared" si="476"/>
        <v/>
      </c>
      <c r="DY619" s="19" t="str">
        <f t="shared" si="477"/>
        <v/>
      </c>
      <c r="DZ619" s="153" t="str">
        <f t="shared" si="478"/>
        <v/>
      </c>
      <c r="EA619" s="19" t="str">
        <f t="shared" si="479"/>
        <v/>
      </c>
      <c r="EB619" s="153" t="str">
        <f t="shared" si="480"/>
        <v/>
      </c>
      <c r="EC619" s="19" t="str">
        <f t="shared" si="481"/>
        <v/>
      </c>
      <c r="ED619" s="153" t="str">
        <f t="shared" si="482"/>
        <v/>
      </c>
      <c r="EE619" s="19" t="str">
        <f t="shared" si="483"/>
        <v/>
      </c>
      <c r="EF619" s="153" t="str">
        <f t="shared" si="484"/>
        <v/>
      </c>
      <c r="EG619" s="19" t="str">
        <f t="shared" si="485"/>
        <v/>
      </c>
      <c r="EH619" s="153" t="str">
        <f t="shared" si="486"/>
        <v/>
      </c>
      <c r="EI619" s="19" t="str">
        <f t="shared" si="487"/>
        <v/>
      </c>
      <c r="EJ619" s="153" t="str">
        <f t="shared" si="488"/>
        <v/>
      </c>
      <c r="EK619" s="19" t="str">
        <f t="shared" si="489"/>
        <v/>
      </c>
      <c r="EL619" s="153" t="str">
        <f t="shared" si="490"/>
        <v/>
      </c>
      <c r="EM619" s="19" t="str">
        <f t="shared" si="491"/>
        <v/>
      </c>
      <c r="EN619" s="153" t="str">
        <f t="shared" si="492"/>
        <v/>
      </c>
      <c r="EO619" s="19" t="str">
        <f t="shared" si="493"/>
        <v/>
      </c>
      <c r="EP619" s="153" t="str">
        <f t="shared" si="494"/>
        <v/>
      </c>
      <c r="EQ619" s="19" t="str">
        <f t="shared" si="495"/>
        <v/>
      </c>
      <c r="ER619" s="153" t="str">
        <f t="shared" si="496"/>
        <v/>
      </c>
      <c r="ES619" s="19" t="str">
        <f t="shared" si="497"/>
        <v/>
      </c>
      <c r="ET619" s="153" t="str">
        <f t="shared" si="498"/>
        <v/>
      </c>
    </row>
    <row r="620" spans="1:150" x14ac:dyDescent="0.25">
      <c r="A620" s="31"/>
      <c r="B620" s="91" t="str">
        <f t="shared" si="499"/>
        <v/>
      </c>
      <c r="C620" s="20" t="str">
        <f t="shared" si="459"/>
        <v/>
      </c>
      <c r="D620" s="97" t="str">
        <f t="shared" si="460"/>
        <v/>
      </c>
      <c r="E620" s="62" t="str">
        <f t="shared" si="500"/>
        <v/>
      </c>
      <c r="F620" s="31"/>
      <c r="G620" s="282"/>
      <c r="H620" s="283"/>
      <c r="I620" s="284"/>
      <c r="J620" s="285"/>
      <c r="K620" s="286"/>
      <c r="L620" s="287"/>
      <c r="M620" s="288"/>
      <c r="N620" s="287"/>
      <c r="O620" s="288"/>
      <c r="P620" s="287"/>
      <c r="Q620" s="288"/>
      <c r="R620" s="287"/>
      <c r="S620" s="288"/>
      <c r="T620" s="287"/>
      <c r="U620" s="288"/>
      <c r="V620" s="287"/>
      <c r="W620" s="288"/>
      <c r="X620" s="287"/>
      <c r="Y620" s="288"/>
      <c r="Z620" s="287"/>
      <c r="AA620" s="288"/>
      <c r="AB620" s="287"/>
      <c r="AC620" s="288"/>
      <c r="AD620" s="287"/>
      <c r="AE620" s="288"/>
      <c r="AF620" s="287"/>
      <c r="AG620" s="288"/>
      <c r="AH620" s="287"/>
      <c r="AI620" s="288"/>
      <c r="AJ620" s="287"/>
      <c r="AK620" s="288"/>
      <c r="AL620" s="287"/>
      <c r="AM620" s="288"/>
      <c r="AN620" s="287"/>
      <c r="AO620" s="288"/>
      <c r="AP620" s="287"/>
      <c r="AQ620" s="288"/>
      <c r="AR620" s="287"/>
      <c r="AS620" s="288"/>
      <c r="AT620" s="287"/>
      <c r="AU620" s="288"/>
      <c r="AV620" s="287"/>
      <c r="AW620" s="288"/>
      <c r="AX620" s="287"/>
      <c r="AY620" s="31"/>
      <c r="BA620" s="76" t="str">
        <f t="shared" si="501"/>
        <v/>
      </c>
      <c r="BC620" s="76" t="str">
        <f>IF('Stock List'!$K620="", "", 'Stock List'!$K620)</f>
        <v/>
      </c>
      <c r="BE620" s="106">
        <f>IFERROR(ROUND(((INDEX('Stock List'!$M$11:$M$1010, MATCH(L620, 'Stock List'!$K$11:$K$1010, 0))/INDEX('Stock List'!$L$11:$L$1010, MATCH(L620, 'Stock List'!$K$11:$K$1010, 0)))*K620), 2), 0)</f>
        <v>0</v>
      </c>
      <c r="BF620" s="20"/>
      <c r="BG620" s="20">
        <f>IFERROR(ROUND(((INDEX('Stock List'!$M$11:$M$1010, MATCH(N620, 'Stock List'!$K$11:$K$1010, 0))/INDEX('Stock List'!$L$11:$L$1010, MATCH(N620, 'Stock List'!$K$11:$K$1010, 0)))*M620), 2), 0)</f>
        <v>0</v>
      </c>
      <c r="BH620" s="20"/>
      <c r="BI620" s="20">
        <f>IFERROR(ROUND(((INDEX('Stock List'!$M$11:$M$1010, MATCH(P620, 'Stock List'!$K$11:$K$1010, 0))/INDEX('Stock List'!$L$11:$L$1010, MATCH(P620, 'Stock List'!$K$11:$K$1010, 0)))*O620), 2), 0)</f>
        <v>0</v>
      </c>
      <c r="BJ620" s="20"/>
      <c r="BK620" s="20">
        <f>IFERROR(ROUND(((INDEX('Stock List'!$M$11:$M$1010, MATCH(R620, 'Stock List'!$K$11:$K$1010, 0))/INDEX('Stock List'!$L$11:$L$1010, MATCH(R620, 'Stock List'!$K$11:$K$1010, 0)))*Q620), 2), 0)</f>
        <v>0</v>
      </c>
      <c r="BL620" s="20"/>
      <c r="BM620" s="20">
        <f>IFERROR(ROUND(((INDEX('Stock List'!$M$11:$M$1010, MATCH(T620, 'Stock List'!$K$11:$K$1010, 0))/INDEX('Stock List'!$L$11:$L$1010, MATCH(T620, 'Stock List'!$K$11:$K$1010, 0)))*S620), 2), 0)</f>
        <v>0</v>
      </c>
      <c r="BN620" s="20"/>
      <c r="BO620" s="20">
        <f>IFERROR(ROUND(((INDEX('Stock List'!$M$11:$M$1010, MATCH(V620, 'Stock List'!$K$11:$K$1010, 0))/INDEX('Stock List'!$L$11:$L$1010, MATCH(V620, 'Stock List'!$K$11:$K$1010, 0)))*U620), 2), 0)</f>
        <v>0</v>
      </c>
      <c r="BP620" s="20"/>
      <c r="BQ620" s="20">
        <f>IFERROR(ROUND(((INDEX('Stock List'!$M$11:$M$1010, MATCH(X620, 'Stock List'!$K$11:$K$1010, 0))/INDEX('Stock List'!$L$11:$L$1010, MATCH(X620, 'Stock List'!$K$11:$K$1010, 0)))*W620), 2), 0)</f>
        <v>0</v>
      </c>
      <c r="BR620" s="20"/>
      <c r="BS620" s="20">
        <f>IFERROR(ROUND(((INDEX('Stock List'!$M$11:$M$1010, MATCH(Z620, 'Stock List'!$K$11:$K$1010, 0))/INDEX('Stock List'!$L$11:$L$1010, MATCH(Z620, 'Stock List'!$K$11:$K$1010, 0)))*Y620), 2), 0)</f>
        <v>0</v>
      </c>
      <c r="BT620" s="20"/>
      <c r="BU620" s="20">
        <f>IFERROR(ROUND(((INDEX('Stock List'!$M$11:$M$1010, MATCH(AB620, 'Stock List'!$K$11:$K$1010, 0))/INDEX('Stock List'!$L$11:$L$1010, MATCH(AB620, 'Stock List'!$K$11:$K$1010, 0)))*AA620), 2), 0)</f>
        <v>0</v>
      </c>
      <c r="BV620" s="20"/>
      <c r="BW620" s="20">
        <f>IFERROR(ROUND(((INDEX('Stock List'!$M$11:$M$1010, MATCH(AD620, 'Stock List'!$K$11:$K$1010, 0))/INDEX('Stock List'!$L$11:$L$1010, MATCH(AD620, 'Stock List'!$K$11:$K$1010, 0)))*AC620), 2), 0)</f>
        <v>0</v>
      </c>
      <c r="BX620" s="20"/>
      <c r="BY620" s="20">
        <f>IFERROR(ROUND(((INDEX('Stock List'!$M$11:$M$1010, MATCH(AF620, 'Stock List'!$K$11:$K$1010, 0))/INDEX('Stock List'!$L$11:$L$1010, MATCH(AF620, 'Stock List'!$K$11:$K$1010, 0)))*AE620), 2), 0)</f>
        <v>0</v>
      </c>
      <c r="BZ620" s="20"/>
      <c r="CA620" s="20">
        <f>IFERROR(ROUND(((INDEX('Stock List'!$M$11:$M$1010, MATCH(AH620, 'Stock List'!$K$11:$K$1010, 0))/INDEX('Stock List'!$L$11:$L$1010, MATCH(AH620, 'Stock List'!$K$11:$K$1010, 0)))*AG620), 2), 0)</f>
        <v>0</v>
      </c>
      <c r="CB620" s="20"/>
      <c r="CC620" s="20">
        <f>IFERROR(ROUND(((INDEX('Stock List'!$M$11:$M$1010, MATCH(AJ620, 'Stock List'!$K$11:$K$1010, 0))/INDEX('Stock List'!$L$11:$L$1010, MATCH(AJ620, 'Stock List'!$K$11:$K$1010, 0)))*AI620), 2), 0)</f>
        <v>0</v>
      </c>
      <c r="CD620" s="20"/>
      <c r="CE620" s="20">
        <f>IFERROR(ROUND(((INDEX('Stock List'!$M$11:$M$1010, MATCH(AL620, 'Stock List'!$K$11:$K$1010, 0))/INDEX('Stock List'!$L$11:$L$1010, MATCH(AL620, 'Stock List'!$K$11:$K$1010, 0)))*AK620), 2), 0)</f>
        <v>0</v>
      </c>
      <c r="CF620" s="20"/>
      <c r="CG620" s="20">
        <f>IFERROR(ROUND(((INDEX('Stock List'!$M$11:$M$1010, MATCH(AN620, 'Stock List'!$K$11:$K$1010, 0))/INDEX('Stock List'!$L$11:$L$1010, MATCH(AN620, 'Stock List'!$K$11:$K$1010, 0)))*AM620), 2), 0)</f>
        <v>0</v>
      </c>
      <c r="CH620" s="20"/>
      <c r="CI620" s="20">
        <f>IFERROR(ROUND(((INDEX('Stock List'!$M$11:$M$1010, MATCH(AP620, 'Stock List'!$K$11:$K$1010, 0))/INDEX('Stock List'!$L$11:$L$1010, MATCH(AP620, 'Stock List'!$K$11:$K$1010, 0)))*AO620), 2), 0)</f>
        <v>0</v>
      </c>
      <c r="CJ620" s="20"/>
      <c r="CK620" s="20">
        <f>IFERROR(ROUND(((INDEX('Stock List'!$M$11:$M$1010, MATCH(AR620, 'Stock List'!$K$11:$K$1010, 0))/INDEX('Stock List'!$L$11:$L$1010, MATCH(AR620, 'Stock List'!$K$11:$K$1010, 0)))*AQ620), 2), 0)</f>
        <v>0</v>
      </c>
      <c r="CL620" s="20"/>
      <c r="CM620" s="20">
        <f>IFERROR(ROUND(((INDEX('Stock List'!$M$11:$M$1010, MATCH(AT620, 'Stock List'!$K$11:$K$1010, 0))/INDEX('Stock List'!$L$11:$L$1010, MATCH(AT620, 'Stock List'!$K$11:$K$1010, 0)))*AS620), 2), 0)</f>
        <v>0</v>
      </c>
      <c r="CN620" s="20"/>
      <c r="CO620" s="20">
        <f>IFERROR(ROUND(((INDEX('Stock List'!$M$11:$M$1010, MATCH(AV620, 'Stock List'!$K$11:$K$1010, 0))/INDEX('Stock List'!$L$11:$L$1010, MATCH(AV620, 'Stock List'!$K$11:$K$1010, 0)))*AU620), 2), 0)</f>
        <v>0</v>
      </c>
      <c r="CP620" s="20"/>
      <c r="CQ620" s="20">
        <f>IFERROR(ROUND(((INDEX('Stock List'!$M$11:$M$1010, MATCH(AX620, 'Stock List'!$K$11:$K$1010, 0))/INDEX('Stock List'!$L$11:$L$1010, MATCH(AX620, 'Stock List'!$K$11:$K$1010, 0)))*AW620), 2), 0)</f>
        <v>0</v>
      </c>
      <c r="CR620" s="22"/>
      <c r="CT620" s="106" t="str">
        <f t="shared" si="502"/>
        <v/>
      </c>
      <c r="CU620" s="22" t="str">
        <f t="shared" si="503"/>
        <v/>
      </c>
      <c r="CX620" s="106" t="str">
        <f t="shared" si="504"/>
        <v/>
      </c>
      <c r="CY620" s="20" t="str">
        <f t="shared" si="505"/>
        <v/>
      </c>
      <c r="CZ620" s="22" t="str">
        <f t="shared" si="506"/>
        <v/>
      </c>
      <c r="DB620" s="76" t="str">
        <f>IF($H620="", "", COUNTIF($G$11:$G$1010, "&gt;"&amp;$G620)+1+COUNTIF($G$11:$G620, $G620)-1)</f>
        <v/>
      </c>
      <c r="DC620" s="76" t="str">
        <f>IF($H620="", "", COUNTIF($CZ$11:$CZ$1010, "&gt;"&amp;$CZ620)+1+COUNTIF($CZ$11:$CZ620, $CZ620)-1)</f>
        <v/>
      </c>
      <c r="DE620" s="147" t="str">
        <f t="shared" si="507"/>
        <v/>
      </c>
      <c r="DF620" s="148"/>
      <c r="DG620" s="19" t="str">
        <f t="shared" si="508"/>
        <v/>
      </c>
      <c r="DH620" s="153" t="str">
        <f t="shared" si="509"/>
        <v/>
      </c>
      <c r="DI620" s="19" t="str">
        <f t="shared" si="461"/>
        <v/>
      </c>
      <c r="DJ620" s="153" t="str">
        <f t="shared" si="462"/>
        <v/>
      </c>
      <c r="DK620" s="19" t="str">
        <f t="shared" si="463"/>
        <v/>
      </c>
      <c r="DL620" s="153" t="str">
        <f t="shared" si="464"/>
        <v/>
      </c>
      <c r="DM620" s="19" t="str">
        <f t="shared" si="465"/>
        <v/>
      </c>
      <c r="DN620" s="153" t="str">
        <f t="shared" si="466"/>
        <v/>
      </c>
      <c r="DO620" s="19" t="str">
        <f t="shared" si="467"/>
        <v/>
      </c>
      <c r="DP620" s="153" t="str">
        <f t="shared" si="468"/>
        <v/>
      </c>
      <c r="DQ620" s="19" t="str">
        <f t="shared" si="469"/>
        <v/>
      </c>
      <c r="DR620" s="153" t="str">
        <f t="shared" si="470"/>
        <v/>
      </c>
      <c r="DS620" s="19" t="str">
        <f t="shared" si="471"/>
        <v/>
      </c>
      <c r="DT620" s="153" t="str">
        <f t="shared" si="472"/>
        <v/>
      </c>
      <c r="DU620" s="19" t="str">
        <f t="shared" si="473"/>
        <v/>
      </c>
      <c r="DV620" s="153" t="str">
        <f t="shared" si="474"/>
        <v/>
      </c>
      <c r="DW620" s="19" t="str">
        <f t="shared" si="475"/>
        <v/>
      </c>
      <c r="DX620" s="153" t="str">
        <f t="shared" si="476"/>
        <v/>
      </c>
      <c r="DY620" s="19" t="str">
        <f t="shared" si="477"/>
        <v/>
      </c>
      <c r="DZ620" s="153" t="str">
        <f t="shared" si="478"/>
        <v/>
      </c>
      <c r="EA620" s="19" t="str">
        <f t="shared" si="479"/>
        <v/>
      </c>
      <c r="EB620" s="153" t="str">
        <f t="shared" si="480"/>
        <v/>
      </c>
      <c r="EC620" s="19" t="str">
        <f t="shared" si="481"/>
        <v/>
      </c>
      <c r="ED620" s="153" t="str">
        <f t="shared" si="482"/>
        <v/>
      </c>
      <c r="EE620" s="19" t="str">
        <f t="shared" si="483"/>
        <v/>
      </c>
      <c r="EF620" s="153" t="str">
        <f t="shared" si="484"/>
        <v/>
      </c>
      <c r="EG620" s="19" t="str">
        <f t="shared" si="485"/>
        <v/>
      </c>
      <c r="EH620" s="153" t="str">
        <f t="shared" si="486"/>
        <v/>
      </c>
      <c r="EI620" s="19" t="str">
        <f t="shared" si="487"/>
        <v/>
      </c>
      <c r="EJ620" s="153" t="str">
        <f t="shared" si="488"/>
        <v/>
      </c>
      <c r="EK620" s="19" t="str">
        <f t="shared" si="489"/>
        <v/>
      </c>
      <c r="EL620" s="153" t="str">
        <f t="shared" si="490"/>
        <v/>
      </c>
      <c r="EM620" s="19" t="str">
        <f t="shared" si="491"/>
        <v/>
      </c>
      <c r="EN620" s="153" t="str">
        <f t="shared" si="492"/>
        <v/>
      </c>
      <c r="EO620" s="19" t="str">
        <f t="shared" si="493"/>
        <v/>
      </c>
      <c r="EP620" s="153" t="str">
        <f t="shared" si="494"/>
        <v/>
      </c>
      <c r="EQ620" s="19" t="str">
        <f t="shared" si="495"/>
        <v/>
      </c>
      <c r="ER620" s="153" t="str">
        <f t="shared" si="496"/>
        <v/>
      </c>
      <c r="ES620" s="19" t="str">
        <f t="shared" si="497"/>
        <v/>
      </c>
      <c r="ET620" s="153" t="str">
        <f t="shared" si="498"/>
        <v/>
      </c>
    </row>
    <row r="621" spans="1:150" x14ac:dyDescent="0.25">
      <c r="A621" s="31"/>
      <c r="B621" s="91" t="str">
        <f t="shared" si="499"/>
        <v/>
      </c>
      <c r="C621" s="20" t="str">
        <f t="shared" si="459"/>
        <v/>
      </c>
      <c r="D621" s="97" t="str">
        <f t="shared" si="460"/>
        <v/>
      </c>
      <c r="E621" s="62" t="str">
        <f t="shared" si="500"/>
        <v/>
      </c>
      <c r="F621" s="31"/>
      <c r="G621" s="282"/>
      <c r="H621" s="283"/>
      <c r="I621" s="284"/>
      <c r="J621" s="285"/>
      <c r="K621" s="286"/>
      <c r="L621" s="287"/>
      <c r="M621" s="288"/>
      <c r="N621" s="287"/>
      <c r="O621" s="288"/>
      <c r="P621" s="287"/>
      <c r="Q621" s="288"/>
      <c r="R621" s="287"/>
      <c r="S621" s="288"/>
      <c r="T621" s="287"/>
      <c r="U621" s="288"/>
      <c r="V621" s="287"/>
      <c r="W621" s="288"/>
      <c r="X621" s="287"/>
      <c r="Y621" s="288"/>
      <c r="Z621" s="287"/>
      <c r="AA621" s="288"/>
      <c r="AB621" s="287"/>
      <c r="AC621" s="288"/>
      <c r="AD621" s="287"/>
      <c r="AE621" s="288"/>
      <c r="AF621" s="287"/>
      <c r="AG621" s="288"/>
      <c r="AH621" s="287"/>
      <c r="AI621" s="288"/>
      <c r="AJ621" s="287"/>
      <c r="AK621" s="288"/>
      <c r="AL621" s="287"/>
      <c r="AM621" s="288"/>
      <c r="AN621" s="287"/>
      <c r="AO621" s="288"/>
      <c r="AP621" s="287"/>
      <c r="AQ621" s="288"/>
      <c r="AR621" s="287"/>
      <c r="AS621" s="288"/>
      <c r="AT621" s="287"/>
      <c r="AU621" s="288"/>
      <c r="AV621" s="287"/>
      <c r="AW621" s="288"/>
      <c r="AX621" s="287"/>
      <c r="AY621" s="31"/>
      <c r="BA621" s="76" t="str">
        <f t="shared" si="501"/>
        <v/>
      </c>
      <c r="BC621" s="76" t="str">
        <f>IF('Stock List'!$K621="", "", 'Stock List'!$K621)</f>
        <v/>
      </c>
      <c r="BE621" s="106">
        <f>IFERROR(ROUND(((INDEX('Stock List'!$M$11:$M$1010, MATCH(L621, 'Stock List'!$K$11:$K$1010, 0))/INDEX('Stock List'!$L$11:$L$1010, MATCH(L621, 'Stock List'!$K$11:$K$1010, 0)))*K621), 2), 0)</f>
        <v>0</v>
      </c>
      <c r="BF621" s="20"/>
      <c r="BG621" s="20">
        <f>IFERROR(ROUND(((INDEX('Stock List'!$M$11:$M$1010, MATCH(N621, 'Stock List'!$K$11:$K$1010, 0))/INDEX('Stock List'!$L$11:$L$1010, MATCH(N621, 'Stock List'!$K$11:$K$1010, 0)))*M621), 2), 0)</f>
        <v>0</v>
      </c>
      <c r="BH621" s="20"/>
      <c r="BI621" s="20">
        <f>IFERROR(ROUND(((INDEX('Stock List'!$M$11:$M$1010, MATCH(P621, 'Stock List'!$K$11:$K$1010, 0))/INDEX('Stock List'!$L$11:$L$1010, MATCH(P621, 'Stock List'!$K$11:$K$1010, 0)))*O621), 2), 0)</f>
        <v>0</v>
      </c>
      <c r="BJ621" s="20"/>
      <c r="BK621" s="20">
        <f>IFERROR(ROUND(((INDEX('Stock List'!$M$11:$M$1010, MATCH(R621, 'Stock List'!$K$11:$K$1010, 0))/INDEX('Stock List'!$L$11:$L$1010, MATCH(R621, 'Stock List'!$K$11:$K$1010, 0)))*Q621), 2), 0)</f>
        <v>0</v>
      </c>
      <c r="BL621" s="20"/>
      <c r="BM621" s="20">
        <f>IFERROR(ROUND(((INDEX('Stock List'!$M$11:$M$1010, MATCH(T621, 'Stock List'!$K$11:$K$1010, 0))/INDEX('Stock List'!$L$11:$L$1010, MATCH(T621, 'Stock List'!$K$11:$K$1010, 0)))*S621), 2), 0)</f>
        <v>0</v>
      </c>
      <c r="BN621" s="20"/>
      <c r="BO621" s="20">
        <f>IFERROR(ROUND(((INDEX('Stock List'!$M$11:$M$1010, MATCH(V621, 'Stock List'!$K$11:$K$1010, 0))/INDEX('Stock List'!$L$11:$L$1010, MATCH(V621, 'Stock List'!$K$11:$K$1010, 0)))*U621), 2), 0)</f>
        <v>0</v>
      </c>
      <c r="BP621" s="20"/>
      <c r="BQ621" s="20">
        <f>IFERROR(ROUND(((INDEX('Stock List'!$M$11:$M$1010, MATCH(X621, 'Stock List'!$K$11:$K$1010, 0))/INDEX('Stock List'!$L$11:$L$1010, MATCH(X621, 'Stock List'!$K$11:$K$1010, 0)))*W621), 2), 0)</f>
        <v>0</v>
      </c>
      <c r="BR621" s="20"/>
      <c r="BS621" s="20">
        <f>IFERROR(ROUND(((INDEX('Stock List'!$M$11:$M$1010, MATCH(Z621, 'Stock List'!$K$11:$K$1010, 0))/INDEX('Stock List'!$L$11:$L$1010, MATCH(Z621, 'Stock List'!$K$11:$K$1010, 0)))*Y621), 2), 0)</f>
        <v>0</v>
      </c>
      <c r="BT621" s="20"/>
      <c r="BU621" s="20">
        <f>IFERROR(ROUND(((INDEX('Stock List'!$M$11:$M$1010, MATCH(AB621, 'Stock List'!$K$11:$K$1010, 0))/INDEX('Stock List'!$L$11:$L$1010, MATCH(AB621, 'Stock List'!$K$11:$K$1010, 0)))*AA621), 2), 0)</f>
        <v>0</v>
      </c>
      <c r="BV621" s="20"/>
      <c r="BW621" s="20">
        <f>IFERROR(ROUND(((INDEX('Stock List'!$M$11:$M$1010, MATCH(AD621, 'Stock List'!$K$11:$K$1010, 0))/INDEX('Stock List'!$L$11:$L$1010, MATCH(AD621, 'Stock List'!$K$11:$K$1010, 0)))*AC621), 2), 0)</f>
        <v>0</v>
      </c>
      <c r="BX621" s="20"/>
      <c r="BY621" s="20">
        <f>IFERROR(ROUND(((INDEX('Stock List'!$M$11:$M$1010, MATCH(AF621, 'Stock List'!$K$11:$K$1010, 0))/INDEX('Stock List'!$L$11:$L$1010, MATCH(AF621, 'Stock List'!$K$11:$K$1010, 0)))*AE621), 2), 0)</f>
        <v>0</v>
      </c>
      <c r="BZ621" s="20"/>
      <c r="CA621" s="20">
        <f>IFERROR(ROUND(((INDEX('Stock List'!$M$11:$M$1010, MATCH(AH621, 'Stock List'!$K$11:$K$1010, 0))/INDEX('Stock List'!$L$11:$L$1010, MATCH(AH621, 'Stock List'!$K$11:$K$1010, 0)))*AG621), 2), 0)</f>
        <v>0</v>
      </c>
      <c r="CB621" s="20"/>
      <c r="CC621" s="20">
        <f>IFERROR(ROUND(((INDEX('Stock List'!$M$11:$M$1010, MATCH(AJ621, 'Stock List'!$K$11:$K$1010, 0))/INDEX('Stock List'!$L$11:$L$1010, MATCH(AJ621, 'Stock List'!$K$11:$K$1010, 0)))*AI621), 2), 0)</f>
        <v>0</v>
      </c>
      <c r="CD621" s="20"/>
      <c r="CE621" s="20">
        <f>IFERROR(ROUND(((INDEX('Stock List'!$M$11:$M$1010, MATCH(AL621, 'Stock List'!$K$11:$K$1010, 0))/INDEX('Stock List'!$L$11:$L$1010, MATCH(AL621, 'Stock List'!$K$11:$K$1010, 0)))*AK621), 2), 0)</f>
        <v>0</v>
      </c>
      <c r="CF621" s="20"/>
      <c r="CG621" s="20">
        <f>IFERROR(ROUND(((INDEX('Stock List'!$M$11:$M$1010, MATCH(AN621, 'Stock List'!$K$11:$K$1010, 0))/INDEX('Stock List'!$L$11:$L$1010, MATCH(AN621, 'Stock List'!$K$11:$K$1010, 0)))*AM621), 2), 0)</f>
        <v>0</v>
      </c>
      <c r="CH621" s="20"/>
      <c r="CI621" s="20">
        <f>IFERROR(ROUND(((INDEX('Stock List'!$M$11:$M$1010, MATCH(AP621, 'Stock List'!$K$11:$K$1010, 0))/INDEX('Stock List'!$L$11:$L$1010, MATCH(AP621, 'Stock List'!$K$11:$K$1010, 0)))*AO621), 2), 0)</f>
        <v>0</v>
      </c>
      <c r="CJ621" s="20"/>
      <c r="CK621" s="20">
        <f>IFERROR(ROUND(((INDEX('Stock List'!$M$11:$M$1010, MATCH(AR621, 'Stock List'!$K$11:$K$1010, 0))/INDEX('Stock List'!$L$11:$L$1010, MATCH(AR621, 'Stock List'!$K$11:$K$1010, 0)))*AQ621), 2), 0)</f>
        <v>0</v>
      </c>
      <c r="CL621" s="20"/>
      <c r="CM621" s="20">
        <f>IFERROR(ROUND(((INDEX('Stock List'!$M$11:$M$1010, MATCH(AT621, 'Stock List'!$K$11:$K$1010, 0))/INDEX('Stock List'!$L$11:$L$1010, MATCH(AT621, 'Stock List'!$K$11:$K$1010, 0)))*AS621), 2), 0)</f>
        <v>0</v>
      </c>
      <c r="CN621" s="20"/>
      <c r="CO621" s="20">
        <f>IFERROR(ROUND(((INDEX('Stock List'!$M$11:$M$1010, MATCH(AV621, 'Stock List'!$K$11:$K$1010, 0))/INDEX('Stock List'!$L$11:$L$1010, MATCH(AV621, 'Stock List'!$K$11:$K$1010, 0)))*AU621), 2), 0)</f>
        <v>0</v>
      </c>
      <c r="CP621" s="20"/>
      <c r="CQ621" s="20">
        <f>IFERROR(ROUND(((INDEX('Stock List'!$M$11:$M$1010, MATCH(AX621, 'Stock List'!$K$11:$K$1010, 0))/INDEX('Stock List'!$L$11:$L$1010, MATCH(AX621, 'Stock List'!$K$11:$K$1010, 0)))*AW621), 2), 0)</f>
        <v>0</v>
      </c>
      <c r="CR621" s="22"/>
      <c r="CT621" s="106" t="str">
        <f t="shared" si="502"/>
        <v/>
      </c>
      <c r="CU621" s="22" t="str">
        <f t="shared" si="503"/>
        <v/>
      </c>
      <c r="CX621" s="106" t="str">
        <f t="shared" si="504"/>
        <v/>
      </c>
      <c r="CY621" s="20" t="str">
        <f t="shared" si="505"/>
        <v/>
      </c>
      <c r="CZ621" s="22" t="str">
        <f t="shared" si="506"/>
        <v/>
      </c>
      <c r="DB621" s="76" t="str">
        <f>IF($H621="", "", COUNTIF($G$11:$G$1010, "&gt;"&amp;$G621)+1+COUNTIF($G$11:$G621, $G621)-1)</f>
        <v/>
      </c>
      <c r="DC621" s="76" t="str">
        <f>IF($H621="", "", COUNTIF($CZ$11:$CZ$1010, "&gt;"&amp;$CZ621)+1+COUNTIF($CZ$11:$CZ621, $CZ621)-1)</f>
        <v/>
      </c>
      <c r="DE621" s="147" t="str">
        <f t="shared" si="507"/>
        <v/>
      </c>
      <c r="DF621" s="148"/>
      <c r="DG621" s="19" t="str">
        <f t="shared" si="508"/>
        <v/>
      </c>
      <c r="DH621" s="153" t="str">
        <f t="shared" si="509"/>
        <v/>
      </c>
      <c r="DI621" s="19" t="str">
        <f t="shared" si="461"/>
        <v/>
      </c>
      <c r="DJ621" s="153" t="str">
        <f t="shared" si="462"/>
        <v/>
      </c>
      <c r="DK621" s="19" t="str">
        <f t="shared" si="463"/>
        <v/>
      </c>
      <c r="DL621" s="153" t="str">
        <f t="shared" si="464"/>
        <v/>
      </c>
      <c r="DM621" s="19" t="str">
        <f t="shared" si="465"/>
        <v/>
      </c>
      <c r="DN621" s="153" t="str">
        <f t="shared" si="466"/>
        <v/>
      </c>
      <c r="DO621" s="19" t="str">
        <f t="shared" si="467"/>
        <v/>
      </c>
      <c r="DP621" s="153" t="str">
        <f t="shared" si="468"/>
        <v/>
      </c>
      <c r="DQ621" s="19" t="str">
        <f t="shared" si="469"/>
        <v/>
      </c>
      <c r="DR621" s="153" t="str">
        <f t="shared" si="470"/>
        <v/>
      </c>
      <c r="DS621" s="19" t="str">
        <f t="shared" si="471"/>
        <v/>
      </c>
      <c r="DT621" s="153" t="str">
        <f t="shared" si="472"/>
        <v/>
      </c>
      <c r="DU621" s="19" t="str">
        <f t="shared" si="473"/>
        <v/>
      </c>
      <c r="DV621" s="153" t="str">
        <f t="shared" si="474"/>
        <v/>
      </c>
      <c r="DW621" s="19" t="str">
        <f t="shared" si="475"/>
        <v/>
      </c>
      <c r="DX621" s="153" t="str">
        <f t="shared" si="476"/>
        <v/>
      </c>
      <c r="DY621" s="19" t="str">
        <f t="shared" si="477"/>
        <v/>
      </c>
      <c r="DZ621" s="153" t="str">
        <f t="shared" si="478"/>
        <v/>
      </c>
      <c r="EA621" s="19" t="str">
        <f t="shared" si="479"/>
        <v/>
      </c>
      <c r="EB621" s="153" t="str">
        <f t="shared" si="480"/>
        <v/>
      </c>
      <c r="EC621" s="19" t="str">
        <f t="shared" si="481"/>
        <v/>
      </c>
      <c r="ED621" s="153" t="str">
        <f t="shared" si="482"/>
        <v/>
      </c>
      <c r="EE621" s="19" t="str">
        <f t="shared" si="483"/>
        <v/>
      </c>
      <c r="EF621" s="153" t="str">
        <f t="shared" si="484"/>
        <v/>
      </c>
      <c r="EG621" s="19" t="str">
        <f t="shared" si="485"/>
        <v/>
      </c>
      <c r="EH621" s="153" t="str">
        <f t="shared" si="486"/>
        <v/>
      </c>
      <c r="EI621" s="19" t="str">
        <f t="shared" si="487"/>
        <v/>
      </c>
      <c r="EJ621" s="153" t="str">
        <f t="shared" si="488"/>
        <v/>
      </c>
      <c r="EK621" s="19" t="str">
        <f t="shared" si="489"/>
        <v/>
      </c>
      <c r="EL621" s="153" t="str">
        <f t="shared" si="490"/>
        <v/>
      </c>
      <c r="EM621" s="19" t="str">
        <f t="shared" si="491"/>
        <v/>
      </c>
      <c r="EN621" s="153" t="str">
        <f t="shared" si="492"/>
        <v/>
      </c>
      <c r="EO621" s="19" t="str">
        <f t="shared" si="493"/>
        <v/>
      </c>
      <c r="EP621" s="153" t="str">
        <f t="shared" si="494"/>
        <v/>
      </c>
      <c r="EQ621" s="19" t="str">
        <f t="shared" si="495"/>
        <v/>
      </c>
      <c r="ER621" s="153" t="str">
        <f t="shared" si="496"/>
        <v/>
      </c>
      <c r="ES621" s="19" t="str">
        <f t="shared" si="497"/>
        <v/>
      </c>
      <c r="ET621" s="153" t="str">
        <f t="shared" si="498"/>
        <v/>
      </c>
    </row>
    <row r="622" spans="1:150" x14ac:dyDescent="0.25">
      <c r="A622" s="31"/>
      <c r="B622" s="91" t="str">
        <f t="shared" si="499"/>
        <v/>
      </c>
      <c r="C622" s="20" t="str">
        <f t="shared" si="459"/>
        <v/>
      </c>
      <c r="D622" s="97" t="str">
        <f t="shared" si="460"/>
        <v/>
      </c>
      <c r="E622" s="62" t="str">
        <f t="shared" si="500"/>
        <v/>
      </c>
      <c r="F622" s="31"/>
      <c r="G622" s="282"/>
      <c r="H622" s="283"/>
      <c r="I622" s="284"/>
      <c r="J622" s="285"/>
      <c r="K622" s="286"/>
      <c r="L622" s="287"/>
      <c r="M622" s="288"/>
      <c r="N622" s="287"/>
      <c r="O622" s="288"/>
      <c r="P622" s="287"/>
      <c r="Q622" s="288"/>
      <c r="R622" s="287"/>
      <c r="S622" s="288"/>
      <c r="T622" s="287"/>
      <c r="U622" s="288"/>
      <c r="V622" s="287"/>
      <c r="W622" s="288"/>
      <c r="X622" s="287"/>
      <c r="Y622" s="288"/>
      <c r="Z622" s="287"/>
      <c r="AA622" s="288"/>
      <c r="AB622" s="287"/>
      <c r="AC622" s="288"/>
      <c r="AD622" s="287"/>
      <c r="AE622" s="288"/>
      <c r="AF622" s="287"/>
      <c r="AG622" s="288"/>
      <c r="AH622" s="287"/>
      <c r="AI622" s="288"/>
      <c r="AJ622" s="287"/>
      <c r="AK622" s="288"/>
      <c r="AL622" s="287"/>
      <c r="AM622" s="288"/>
      <c r="AN622" s="287"/>
      <c r="AO622" s="288"/>
      <c r="AP622" s="287"/>
      <c r="AQ622" s="288"/>
      <c r="AR622" s="287"/>
      <c r="AS622" s="288"/>
      <c r="AT622" s="287"/>
      <c r="AU622" s="288"/>
      <c r="AV622" s="287"/>
      <c r="AW622" s="288"/>
      <c r="AX622" s="287"/>
      <c r="AY622" s="31"/>
      <c r="BA622" s="76" t="str">
        <f t="shared" si="501"/>
        <v/>
      </c>
      <c r="BC622" s="76" t="str">
        <f>IF('Stock List'!$K622="", "", 'Stock List'!$K622)</f>
        <v/>
      </c>
      <c r="BE622" s="106">
        <f>IFERROR(ROUND(((INDEX('Stock List'!$M$11:$M$1010, MATCH(L622, 'Stock List'!$K$11:$K$1010, 0))/INDEX('Stock List'!$L$11:$L$1010, MATCH(L622, 'Stock List'!$K$11:$K$1010, 0)))*K622), 2), 0)</f>
        <v>0</v>
      </c>
      <c r="BF622" s="20"/>
      <c r="BG622" s="20">
        <f>IFERROR(ROUND(((INDEX('Stock List'!$M$11:$M$1010, MATCH(N622, 'Stock List'!$K$11:$K$1010, 0))/INDEX('Stock List'!$L$11:$L$1010, MATCH(N622, 'Stock List'!$K$11:$K$1010, 0)))*M622), 2), 0)</f>
        <v>0</v>
      </c>
      <c r="BH622" s="20"/>
      <c r="BI622" s="20">
        <f>IFERROR(ROUND(((INDEX('Stock List'!$M$11:$M$1010, MATCH(P622, 'Stock List'!$K$11:$K$1010, 0))/INDEX('Stock List'!$L$11:$L$1010, MATCH(P622, 'Stock List'!$K$11:$K$1010, 0)))*O622), 2), 0)</f>
        <v>0</v>
      </c>
      <c r="BJ622" s="20"/>
      <c r="BK622" s="20">
        <f>IFERROR(ROUND(((INDEX('Stock List'!$M$11:$M$1010, MATCH(R622, 'Stock List'!$K$11:$K$1010, 0))/INDEX('Stock List'!$L$11:$L$1010, MATCH(R622, 'Stock List'!$K$11:$K$1010, 0)))*Q622), 2), 0)</f>
        <v>0</v>
      </c>
      <c r="BL622" s="20"/>
      <c r="BM622" s="20">
        <f>IFERROR(ROUND(((INDEX('Stock List'!$M$11:$M$1010, MATCH(T622, 'Stock List'!$K$11:$K$1010, 0))/INDEX('Stock List'!$L$11:$L$1010, MATCH(T622, 'Stock List'!$K$11:$K$1010, 0)))*S622), 2), 0)</f>
        <v>0</v>
      </c>
      <c r="BN622" s="20"/>
      <c r="BO622" s="20">
        <f>IFERROR(ROUND(((INDEX('Stock List'!$M$11:$M$1010, MATCH(V622, 'Stock List'!$K$11:$K$1010, 0))/INDEX('Stock List'!$L$11:$L$1010, MATCH(V622, 'Stock List'!$K$11:$K$1010, 0)))*U622), 2), 0)</f>
        <v>0</v>
      </c>
      <c r="BP622" s="20"/>
      <c r="BQ622" s="20">
        <f>IFERROR(ROUND(((INDEX('Stock List'!$M$11:$M$1010, MATCH(X622, 'Stock List'!$K$11:$K$1010, 0))/INDEX('Stock List'!$L$11:$L$1010, MATCH(X622, 'Stock List'!$K$11:$K$1010, 0)))*W622), 2), 0)</f>
        <v>0</v>
      </c>
      <c r="BR622" s="20"/>
      <c r="BS622" s="20">
        <f>IFERROR(ROUND(((INDEX('Stock List'!$M$11:$M$1010, MATCH(Z622, 'Stock List'!$K$11:$K$1010, 0))/INDEX('Stock List'!$L$11:$L$1010, MATCH(Z622, 'Stock List'!$K$11:$K$1010, 0)))*Y622), 2), 0)</f>
        <v>0</v>
      </c>
      <c r="BT622" s="20"/>
      <c r="BU622" s="20">
        <f>IFERROR(ROUND(((INDEX('Stock List'!$M$11:$M$1010, MATCH(AB622, 'Stock List'!$K$11:$K$1010, 0))/INDEX('Stock List'!$L$11:$L$1010, MATCH(AB622, 'Stock List'!$K$11:$K$1010, 0)))*AA622), 2), 0)</f>
        <v>0</v>
      </c>
      <c r="BV622" s="20"/>
      <c r="BW622" s="20">
        <f>IFERROR(ROUND(((INDEX('Stock List'!$M$11:$M$1010, MATCH(AD622, 'Stock List'!$K$11:$K$1010, 0))/INDEX('Stock List'!$L$11:$L$1010, MATCH(AD622, 'Stock List'!$K$11:$K$1010, 0)))*AC622), 2), 0)</f>
        <v>0</v>
      </c>
      <c r="BX622" s="20"/>
      <c r="BY622" s="20">
        <f>IFERROR(ROUND(((INDEX('Stock List'!$M$11:$M$1010, MATCH(AF622, 'Stock List'!$K$11:$K$1010, 0))/INDEX('Stock List'!$L$11:$L$1010, MATCH(AF622, 'Stock List'!$K$11:$K$1010, 0)))*AE622), 2), 0)</f>
        <v>0</v>
      </c>
      <c r="BZ622" s="20"/>
      <c r="CA622" s="20">
        <f>IFERROR(ROUND(((INDEX('Stock List'!$M$11:$M$1010, MATCH(AH622, 'Stock List'!$K$11:$K$1010, 0))/INDEX('Stock List'!$L$11:$L$1010, MATCH(AH622, 'Stock List'!$K$11:$K$1010, 0)))*AG622), 2), 0)</f>
        <v>0</v>
      </c>
      <c r="CB622" s="20"/>
      <c r="CC622" s="20">
        <f>IFERROR(ROUND(((INDEX('Stock List'!$M$11:$M$1010, MATCH(AJ622, 'Stock List'!$K$11:$K$1010, 0))/INDEX('Stock List'!$L$11:$L$1010, MATCH(AJ622, 'Stock List'!$K$11:$K$1010, 0)))*AI622), 2), 0)</f>
        <v>0</v>
      </c>
      <c r="CD622" s="20"/>
      <c r="CE622" s="20">
        <f>IFERROR(ROUND(((INDEX('Stock List'!$M$11:$M$1010, MATCH(AL622, 'Stock List'!$K$11:$K$1010, 0))/INDEX('Stock List'!$L$11:$L$1010, MATCH(AL622, 'Stock List'!$K$11:$K$1010, 0)))*AK622), 2), 0)</f>
        <v>0</v>
      </c>
      <c r="CF622" s="20"/>
      <c r="CG622" s="20">
        <f>IFERROR(ROUND(((INDEX('Stock List'!$M$11:$M$1010, MATCH(AN622, 'Stock List'!$K$11:$K$1010, 0))/INDEX('Stock List'!$L$11:$L$1010, MATCH(AN622, 'Stock List'!$K$11:$K$1010, 0)))*AM622), 2), 0)</f>
        <v>0</v>
      </c>
      <c r="CH622" s="20"/>
      <c r="CI622" s="20">
        <f>IFERROR(ROUND(((INDEX('Stock List'!$M$11:$M$1010, MATCH(AP622, 'Stock List'!$K$11:$K$1010, 0))/INDEX('Stock List'!$L$11:$L$1010, MATCH(AP622, 'Stock List'!$K$11:$K$1010, 0)))*AO622), 2), 0)</f>
        <v>0</v>
      </c>
      <c r="CJ622" s="20"/>
      <c r="CK622" s="20">
        <f>IFERROR(ROUND(((INDEX('Stock List'!$M$11:$M$1010, MATCH(AR622, 'Stock List'!$K$11:$K$1010, 0))/INDEX('Stock List'!$L$11:$L$1010, MATCH(AR622, 'Stock List'!$K$11:$K$1010, 0)))*AQ622), 2), 0)</f>
        <v>0</v>
      </c>
      <c r="CL622" s="20"/>
      <c r="CM622" s="20">
        <f>IFERROR(ROUND(((INDEX('Stock List'!$M$11:$M$1010, MATCH(AT622, 'Stock List'!$K$11:$K$1010, 0))/INDEX('Stock List'!$L$11:$L$1010, MATCH(AT622, 'Stock List'!$K$11:$K$1010, 0)))*AS622), 2), 0)</f>
        <v>0</v>
      </c>
      <c r="CN622" s="20"/>
      <c r="CO622" s="20">
        <f>IFERROR(ROUND(((INDEX('Stock List'!$M$11:$M$1010, MATCH(AV622, 'Stock List'!$K$11:$K$1010, 0))/INDEX('Stock List'!$L$11:$L$1010, MATCH(AV622, 'Stock List'!$K$11:$K$1010, 0)))*AU622), 2), 0)</f>
        <v>0</v>
      </c>
      <c r="CP622" s="20"/>
      <c r="CQ622" s="20">
        <f>IFERROR(ROUND(((INDEX('Stock List'!$M$11:$M$1010, MATCH(AX622, 'Stock List'!$K$11:$K$1010, 0))/INDEX('Stock List'!$L$11:$L$1010, MATCH(AX622, 'Stock List'!$K$11:$K$1010, 0)))*AW622), 2), 0)</f>
        <v>0</v>
      </c>
      <c r="CR622" s="22"/>
      <c r="CT622" s="106" t="str">
        <f t="shared" si="502"/>
        <v/>
      </c>
      <c r="CU622" s="22" t="str">
        <f t="shared" si="503"/>
        <v/>
      </c>
      <c r="CX622" s="106" t="str">
        <f t="shared" si="504"/>
        <v/>
      </c>
      <c r="CY622" s="20" t="str">
        <f t="shared" si="505"/>
        <v/>
      </c>
      <c r="CZ622" s="22" t="str">
        <f t="shared" si="506"/>
        <v/>
      </c>
      <c r="DB622" s="76" t="str">
        <f>IF($H622="", "", COUNTIF($G$11:$G$1010, "&gt;"&amp;$G622)+1+COUNTIF($G$11:$G622, $G622)-1)</f>
        <v/>
      </c>
      <c r="DC622" s="76" t="str">
        <f>IF($H622="", "", COUNTIF($CZ$11:$CZ$1010, "&gt;"&amp;$CZ622)+1+COUNTIF($CZ$11:$CZ622, $CZ622)-1)</f>
        <v/>
      </c>
      <c r="DE622" s="147" t="str">
        <f t="shared" si="507"/>
        <v/>
      </c>
      <c r="DF622" s="148"/>
      <c r="DG622" s="19" t="str">
        <f t="shared" si="508"/>
        <v/>
      </c>
      <c r="DH622" s="153" t="str">
        <f t="shared" si="509"/>
        <v/>
      </c>
      <c r="DI622" s="19" t="str">
        <f t="shared" si="461"/>
        <v/>
      </c>
      <c r="DJ622" s="153" t="str">
        <f t="shared" si="462"/>
        <v/>
      </c>
      <c r="DK622" s="19" t="str">
        <f t="shared" si="463"/>
        <v/>
      </c>
      <c r="DL622" s="153" t="str">
        <f t="shared" si="464"/>
        <v/>
      </c>
      <c r="DM622" s="19" t="str">
        <f t="shared" si="465"/>
        <v/>
      </c>
      <c r="DN622" s="153" t="str">
        <f t="shared" si="466"/>
        <v/>
      </c>
      <c r="DO622" s="19" t="str">
        <f t="shared" si="467"/>
        <v/>
      </c>
      <c r="DP622" s="153" t="str">
        <f t="shared" si="468"/>
        <v/>
      </c>
      <c r="DQ622" s="19" t="str">
        <f t="shared" si="469"/>
        <v/>
      </c>
      <c r="DR622" s="153" t="str">
        <f t="shared" si="470"/>
        <v/>
      </c>
      <c r="DS622" s="19" t="str">
        <f t="shared" si="471"/>
        <v/>
      </c>
      <c r="DT622" s="153" t="str">
        <f t="shared" si="472"/>
        <v/>
      </c>
      <c r="DU622" s="19" t="str">
        <f t="shared" si="473"/>
        <v/>
      </c>
      <c r="DV622" s="153" t="str">
        <f t="shared" si="474"/>
        <v/>
      </c>
      <c r="DW622" s="19" t="str">
        <f t="shared" si="475"/>
        <v/>
      </c>
      <c r="DX622" s="153" t="str">
        <f t="shared" si="476"/>
        <v/>
      </c>
      <c r="DY622" s="19" t="str">
        <f t="shared" si="477"/>
        <v/>
      </c>
      <c r="DZ622" s="153" t="str">
        <f t="shared" si="478"/>
        <v/>
      </c>
      <c r="EA622" s="19" t="str">
        <f t="shared" si="479"/>
        <v/>
      </c>
      <c r="EB622" s="153" t="str">
        <f t="shared" si="480"/>
        <v/>
      </c>
      <c r="EC622" s="19" t="str">
        <f t="shared" si="481"/>
        <v/>
      </c>
      <c r="ED622" s="153" t="str">
        <f t="shared" si="482"/>
        <v/>
      </c>
      <c r="EE622" s="19" t="str">
        <f t="shared" si="483"/>
        <v/>
      </c>
      <c r="EF622" s="153" t="str">
        <f t="shared" si="484"/>
        <v/>
      </c>
      <c r="EG622" s="19" t="str">
        <f t="shared" si="485"/>
        <v/>
      </c>
      <c r="EH622" s="153" t="str">
        <f t="shared" si="486"/>
        <v/>
      </c>
      <c r="EI622" s="19" t="str">
        <f t="shared" si="487"/>
        <v/>
      </c>
      <c r="EJ622" s="153" t="str">
        <f t="shared" si="488"/>
        <v/>
      </c>
      <c r="EK622" s="19" t="str">
        <f t="shared" si="489"/>
        <v/>
      </c>
      <c r="EL622" s="153" t="str">
        <f t="shared" si="490"/>
        <v/>
      </c>
      <c r="EM622" s="19" t="str">
        <f t="shared" si="491"/>
        <v/>
      </c>
      <c r="EN622" s="153" t="str">
        <f t="shared" si="492"/>
        <v/>
      </c>
      <c r="EO622" s="19" t="str">
        <f t="shared" si="493"/>
        <v/>
      </c>
      <c r="EP622" s="153" t="str">
        <f t="shared" si="494"/>
        <v/>
      </c>
      <c r="EQ622" s="19" t="str">
        <f t="shared" si="495"/>
        <v/>
      </c>
      <c r="ER622" s="153" t="str">
        <f t="shared" si="496"/>
        <v/>
      </c>
      <c r="ES622" s="19" t="str">
        <f t="shared" si="497"/>
        <v/>
      </c>
      <c r="ET622" s="153" t="str">
        <f t="shared" si="498"/>
        <v/>
      </c>
    </row>
    <row r="623" spans="1:150" x14ac:dyDescent="0.25">
      <c r="A623" s="31"/>
      <c r="B623" s="91" t="str">
        <f t="shared" si="499"/>
        <v/>
      </c>
      <c r="C623" s="20" t="str">
        <f t="shared" si="459"/>
        <v/>
      </c>
      <c r="D623" s="97" t="str">
        <f t="shared" si="460"/>
        <v/>
      </c>
      <c r="E623" s="62" t="str">
        <f t="shared" si="500"/>
        <v/>
      </c>
      <c r="F623" s="31"/>
      <c r="G623" s="282"/>
      <c r="H623" s="283"/>
      <c r="I623" s="284"/>
      <c r="J623" s="285"/>
      <c r="K623" s="286"/>
      <c r="L623" s="287"/>
      <c r="M623" s="288"/>
      <c r="N623" s="287"/>
      <c r="O623" s="288"/>
      <c r="P623" s="287"/>
      <c r="Q623" s="288"/>
      <c r="R623" s="287"/>
      <c r="S623" s="288"/>
      <c r="T623" s="287"/>
      <c r="U623" s="288"/>
      <c r="V623" s="287"/>
      <c r="W623" s="288"/>
      <c r="X623" s="287"/>
      <c r="Y623" s="288"/>
      <c r="Z623" s="287"/>
      <c r="AA623" s="288"/>
      <c r="AB623" s="287"/>
      <c r="AC623" s="288"/>
      <c r="AD623" s="287"/>
      <c r="AE623" s="288"/>
      <c r="AF623" s="287"/>
      <c r="AG623" s="288"/>
      <c r="AH623" s="287"/>
      <c r="AI623" s="288"/>
      <c r="AJ623" s="287"/>
      <c r="AK623" s="288"/>
      <c r="AL623" s="287"/>
      <c r="AM623" s="288"/>
      <c r="AN623" s="287"/>
      <c r="AO623" s="288"/>
      <c r="AP623" s="287"/>
      <c r="AQ623" s="288"/>
      <c r="AR623" s="287"/>
      <c r="AS623" s="288"/>
      <c r="AT623" s="287"/>
      <c r="AU623" s="288"/>
      <c r="AV623" s="287"/>
      <c r="AW623" s="288"/>
      <c r="AX623" s="287"/>
      <c r="AY623" s="31"/>
      <c r="BA623" s="76" t="str">
        <f t="shared" si="501"/>
        <v/>
      </c>
      <c r="BC623" s="76" t="str">
        <f>IF('Stock List'!$K623="", "", 'Stock List'!$K623)</f>
        <v/>
      </c>
      <c r="BE623" s="106">
        <f>IFERROR(ROUND(((INDEX('Stock List'!$M$11:$M$1010, MATCH(L623, 'Stock List'!$K$11:$K$1010, 0))/INDEX('Stock List'!$L$11:$L$1010, MATCH(L623, 'Stock List'!$K$11:$K$1010, 0)))*K623), 2), 0)</f>
        <v>0</v>
      </c>
      <c r="BF623" s="20"/>
      <c r="BG623" s="20">
        <f>IFERROR(ROUND(((INDEX('Stock List'!$M$11:$M$1010, MATCH(N623, 'Stock List'!$K$11:$K$1010, 0))/INDEX('Stock List'!$L$11:$L$1010, MATCH(N623, 'Stock List'!$K$11:$K$1010, 0)))*M623), 2), 0)</f>
        <v>0</v>
      </c>
      <c r="BH623" s="20"/>
      <c r="BI623" s="20">
        <f>IFERROR(ROUND(((INDEX('Stock List'!$M$11:$M$1010, MATCH(P623, 'Stock List'!$K$11:$K$1010, 0))/INDEX('Stock List'!$L$11:$L$1010, MATCH(P623, 'Stock List'!$K$11:$K$1010, 0)))*O623), 2), 0)</f>
        <v>0</v>
      </c>
      <c r="BJ623" s="20"/>
      <c r="BK623" s="20">
        <f>IFERROR(ROUND(((INDEX('Stock List'!$M$11:$M$1010, MATCH(R623, 'Stock List'!$K$11:$K$1010, 0))/INDEX('Stock List'!$L$11:$L$1010, MATCH(R623, 'Stock List'!$K$11:$K$1010, 0)))*Q623), 2), 0)</f>
        <v>0</v>
      </c>
      <c r="BL623" s="20"/>
      <c r="BM623" s="20">
        <f>IFERROR(ROUND(((INDEX('Stock List'!$M$11:$M$1010, MATCH(T623, 'Stock List'!$K$11:$K$1010, 0))/INDEX('Stock List'!$L$11:$L$1010, MATCH(T623, 'Stock List'!$K$11:$K$1010, 0)))*S623), 2), 0)</f>
        <v>0</v>
      </c>
      <c r="BN623" s="20"/>
      <c r="BO623" s="20">
        <f>IFERROR(ROUND(((INDEX('Stock List'!$M$11:$M$1010, MATCH(V623, 'Stock List'!$K$11:$K$1010, 0))/INDEX('Stock List'!$L$11:$L$1010, MATCH(V623, 'Stock List'!$K$11:$K$1010, 0)))*U623), 2), 0)</f>
        <v>0</v>
      </c>
      <c r="BP623" s="20"/>
      <c r="BQ623" s="20">
        <f>IFERROR(ROUND(((INDEX('Stock List'!$M$11:$M$1010, MATCH(X623, 'Stock List'!$K$11:$K$1010, 0))/INDEX('Stock List'!$L$11:$L$1010, MATCH(X623, 'Stock List'!$K$11:$K$1010, 0)))*W623), 2), 0)</f>
        <v>0</v>
      </c>
      <c r="BR623" s="20"/>
      <c r="BS623" s="20">
        <f>IFERROR(ROUND(((INDEX('Stock List'!$M$11:$M$1010, MATCH(Z623, 'Stock List'!$K$11:$K$1010, 0))/INDEX('Stock List'!$L$11:$L$1010, MATCH(Z623, 'Stock List'!$K$11:$K$1010, 0)))*Y623), 2), 0)</f>
        <v>0</v>
      </c>
      <c r="BT623" s="20"/>
      <c r="BU623" s="20">
        <f>IFERROR(ROUND(((INDEX('Stock List'!$M$11:$M$1010, MATCH(AB623, 'Stock List'!$K$11:$K$1010, 0))/INDEX('Stock List'!$L$11:$L$1010, MATCH(AB623, 'Stock List'!$K$11:$K$1010, 0)))*AA623), 2), 0)</f>
        <v>0</v>
      </c>
      <c r="BV623" s="20"/>
      <c r="BW623" s="20">
        <f>IFERROR(ROUND(((INDEX('Stock List'!$M$11:$M$1010, MATCH(AD623, 'Stock List'!$K$11:$K$1010, 0))/INDEX('Stock List'!$L$11:$L$1010, MATCH(AD623, 'Stock List'!$K$11:$K$1010, 0)))*AC623), 2), 0)</f>
        <v>0</v>
      </c>
      <c r="BX623" s="20"/>
      <c r="BY623" s="20">
        <f>IFERROR(ROUND(((INDEX('Stock List'!$M$11:$M$1010, MATCH(AF623, 'Stock List'!$K$11:$K$1010, 0))/INDEX('Stock List'!$L$11:$L$1010, MATCH(AF623, 'Stock List'!$K$11:$K$1010, 0)))*AE623), 2), 0)</f>
        <v>0</v>
      </c>
      <c r="BZ623" s="20"/>
      <c r="CA623" s="20">
        <f>IFERROR(ROUND(((INDEX('Stock List'!$M$11:$M$1010, MATCH(AH623, 'Stock List'!$K$11:$K$1010, 0))/INDEX('Stock List'!$L$11:$L$1010, MATCH(AH623, 'Stock List'!$K$11:$K$1010, 0)))*AG623), 2), 0)</f>
        <v>0</v>
      </c>
      <c r="CB623" s="20"/>
      <c r="CC623" s="20">
        <f>IFERROR(ROUND(((INDEX('Stock List'!$M$11:$M$1010, MATCH(AJ623, 'Stock List'!$K$11:$K$1010, 0))/INDEX('Stock List'!$L$11:$L$1010, MATCH(AJ623, 'Stock List'!$K$11:$K$1010, 0)))*AI623), 2), 0)</f>
        <v>0</v>
      </c>
      <c r="CD623" s="20"/>
      <c r="CE623" s="20">
        <f>IFERROR(ROUND(((INDEX('Stock List'!$M$11:$M$1010, MATCH(AL623, 'Stock List'!$K$11:$K$1010, 0))/INDEX('Stock List'!$L$11:$L$1010, MATCH(AL623, 'Stock List'!$K$11:$K$1010, 0)))*AK623), 2), 0)</f>
        <v>0</v>
      </c>
      <c r="CF623" s="20"/>
      <c r="CG623" s="20">
        <f>IFERROR(ROUND(((INDEX('Stock List'!$M$11:$M$1010, MATCH(AN623, 'Stock List'!$K$11:$K$1010, 0))/INDEX('Stock List'!$L$11:$L$1010, MATCH(AN623, 'Stock List'!$K$11:$K$1010, 0)))*AM623), 2), 0)</f>
        <v>0</v>
      </c>
      <c r="CH623" s="20"/>
      <c r="CI623" s="20">
        <f>IFERROR(ROUND(((INDEX('Stock List'!$M$11:$M$1010, MATCH(AP623, 'Stock List'!$K$11:$K$1010, 0))/INDEX('Stock List'!$L$11:$L$1010, MATCH(AP623, 'Stock List'!$K$11:$K$1010, 0)))*AO623), 2), 0)</f>
        <v>0</v>
      </c>
      <c r="CJ623" s="20"/>
      <c r="CK623" s="20">
        <f>IFERROR(ROUND(((INDEX('Stock List'!$M$11:$M$1010, MATCH(AR623, 'Stock List'!$K$11:$K$1010, 0))/INDEX('Stock List'!$L$11:$L$1010, MATCH(AR623, 'Stock List'!$K$11:$K$1010, 0)))*AQ623), 2), 0)</f>
        <v>0</v>
      </c>
      <c r="CL623" s="20"/>
      <c r="CM623" s="20">
        <f>IFERROR(ROUND(((INDEX('Stock List'!$M$11:$M$1010, MATCH(AT623, 'Stock List'!$K$11:$K$1010, 0))/INDEX('Stock List'!$L$11:$L$1010, MATCH(AT623, 'Stock List'!$K$11:$K$1010, 0)))*AS623), 2), 0)</f>
        <v>0</v>
      </c>
      <c r="CN623" s="20"/>
      <c r="CO623" s="20">
        <f>IFERROR(ROUND(((INDEX('Stock List'!$M$11:$M$1010, MATCH(AV623, 'Stock List'!$K$11:$K$1010, 0))/INDEX('Stock List'!$L$11:$L$1010, MATCH(AV623, 'Stock List'!$K$11:$K$1010, 0)))*AU623), 2), 0)</f>
        <v>0</v>
      </c>
      <c r="CP623" s="20"/>
      <c r="CQ623" s="20">
        <f>IFERROR(ROUND(((INDEX('Stock List'!$M$11:$M$1010, MATCH(AX623, 'Stock List'!$K$11:$K$1010, 0))/INDEX('Stock List'!$L$11:$L$1010, MATCH(AX623, 'Stock List'!$K$11:$K$1010, 0)))*AW623), 2), 0)</f>
        <v>0</v>
      </c>
      <c r="CR623" s="22"/>
      <c r="CT623" s="106" t="str">
        <f t="shared" si="502"/>
        <v/>
      </c>
      <c r="CU623" s="22" t="str">
        <f t="shared" si="503"/>
        <v/>
      </c>
      <c r="CX623" s="106" t="str">
        <f t="shared" si="504"/>
        <v/>
      </c>
      <c r="CY623" s="20" t="str">
        <f t="shared" si="505"/>
        <v/>
      </c>
      <c r="CZ623" s="22" t="str">
        <f t="shared" si="506"/>
        <v/>
      </c>
      <c r="DB623" s="76" t="str">
        <f>IF($H623="", "", COUNTIF($G$11:$G$1010, "&gt;"&amp;$G623)+1+COUNTIF($G$11:$G623, $G623)-1)</f>
        <v/>
      </c>
      <c r="DC623" s="76" t="str">
        <f>IF($H623="", "", COUNTIF($CZ$11:$CZ$1010, "&gt;"&amp;$CZ623)+1+COUNTIF($CZ$11:$CZ623, $CZ623)-1)</f>
        <v/>
      </c>
      <c r="DE623" s="147" t="str">
        <f t="shared" si="507"/>
        <v/>
      </c>
      <c r="DF623" s="148"/>
      <c r="DG623" s="19" t="str">
        <f t="shared" si="508"/>
        <v/>
      </c>
      <c r="DH623" s="153" t="str">
        <f t="shared" si="509"/>
        <v/>
      </c>
      <c r="DI623" s="19" t="str">
        <f t="shared" si="461"/>
        <v/>
      </c>
      <c r="DJ623" s="153" t="str">
        <f t="shared" si="462"/>
        <v/>
      </c>
      <c r="DK623" s="19" t="str">
        <f t="shared" si="463"/>
        <v/>
      </c>
      <c r="DL623" s="153" t="str">
        <f t="shared" si="464"/>
        <v/>
      </c>
      <c r="DM623" s="19" t="str">
        <f t="shared" si="465"/>
        <v/>
      </c>
      <c r="DN623" s="153" t="str">
        <f t="shared" si="466"/>
        <v/>
      </c>
      <c r="DO623" s="19" t="str">
        <f t="shared" si="467"/>
        <v/>
      </c>
      <c r="DP623" s="153" t="str">
        <f t="shared" si="468"/>
        <v/>
      </c>
      <c r="DQ623" s="19" t="str">
        <f t="shared" si="469"/>
        <v/>
      </c>
      <c r="DR623" s="153" t="str">
        <f t="shared" si="470"/>
        <v/>
      </c>
      <c r="DS623" s="19" t="str">
        <f t="shared" si="471"/>
        <v/>
      </c>
      <c r="DT623" s="153" t="str">
        <f t="shared" si="472"/>
        <v/>
      </c>
      <c r="DU623" s="19" t="str">
        <f t="shared" si="473"/>
        <v/>
      </c>
      <c r="DV623" s="153" t="str">
        <f t="shared" si="474"/>
        <v/>
      </c>
      <c r="DW623" s="19" t="str">
        <f t="shared" si="475"/>
        <v/>
      </c>
      <c r="DX623" s="153" t="str">
        <f t="shared" si="476"/>
        <v/>
      </c>
      <c r="DY623" s="19" t="str">
        <f t="shared" si="477"/>
        <v/>
      </c>
      <c r="DZ623" s="153" t="str">
        <f t="shared" si="478"/>
        <v/>
      </c>
      <c r="EA623" s="19" t="str">
        <f t="shared" si="479"/>
        <v/>
      </c>
      <c r="EB623" s="153" t="str">
        <f t="shared" si="480"/>
        <v/>
      </c>
      <c r="EC623" s="19" t="str">
        <f t="shared" si="481"/>
        <v/>
      </c>
      <c r="ED623" s="153" t="str">
        <f t="shared" si="482"/>
        <v/>
      </c>
      <c r="EE623" s="19" t="str">
        <f t="shared" si="483"/>
        <v/>
      </c>
      <c r="EF623" s="153" t="str">
        <f t="shared" si="484"/>
        <v/>
      </c>
      <c r="EG623" s="19" t="str">
        <f t="shared" si="485"/>
        <v/>
      </c>
      <c r="EH623" s="153" t="str">
        <f t="shared" si="486"/>
        <v/>
      </c>
      <c r="EI623" s="19" t="str">
        <f t="shared" si="487"/>
        <v/>
      </c>
      <c r="EJ623" s="153" t="str">
        <f t="shared" si="488"/>
        <v/>
      </c>
      <c r="EK623" s="19" t="str">
        <f t="shared" si="489"/>
        <v/>
      </c>
      <c r="EL623" s="153" t="str">
        <f t="shared" si="490"/>
        <v/>
      </c>
      <c r="EM623" s="19" t="str">
        <f t="shared" si="491"/>
        <v/>
      </c>
      <c r="EN623" s="153" t="str">
        <f t="shared" si="492"/>
        <v/>
      </c>
      <c r="EO623" s="19" t="str">
        <f t="shared" si="493"/>
        <v/>
      </c>
      <c r="EP623" s="153" t="str">
        <f t="shared" si="494"/>
        <v/>
      </c>
      <c r="EQ623" s="19" t="str">
        <f t="shared" si="495"/>
        <v/>
      </c>
      <c r="ER623" s="153" t="str">
        <f t="shared" si="496"/>
        <v/>
      </c>
      <c r="ES623" s="19" t="str">
        <f t="shared" si="497"/>
        <v/>
      </c>
      <c r="ET623" s="153" t="str">
        <f t="shared" si="498"/>
        <v/>
      </c>
    </row>
    <row r="624" spans="1:150" x14ac:dyDescent="0.25">
      <c r="A624" s="31"/>
      <c r="B624" s="91" t="str">
        <f t="shared" si="499"/>
        <v/>
      </c>
      <c r="C624" s="20" t="str">
        <f t="shared" si="459"/>
        <v/>
      </c>
      <c r="D624" s="97" t="str">
        <f t="shared" si="460"/>
        <v/>
      </c>
      <c r="E624" s="62" t="str">
        <f t="shared" si="500"/>
        <v/>
      </c>
      <c r="F624" s="31"/>
      <c r="G624" s="282"/>
      <c r="H624" s="283"/>
      <c r="I624" s="284"/>
      <c r="J624" s="285"/>
      <c r="K624" s="286"/>
      <c r="L624" s="287"/>
      <c r="M624" s="288"/>
      <c r="N624" s="287"/>
      <c r="O624" s="288"/>
      <c r="P624" s="287"/>
      <c r="Q624" s="288"/>
      <c r="R624" s="287"/>
      <c r="S624" s="288"/>
      <c r="T624" s="287"/>
      <c r="U624" s="288"/>
      <c r="V624" s="287"/>
      <c r="W624" s="288"/>
      <c r="X624" s="287"/>
      <c r="Y624" s="288"/>
      <c r="Z624" s="287"/>
      <c r="AA624" s="288"/>
      <c r="AB624" s="287"/>
      <c r="AC624" s="288"/>
      <c r="AD624" s="287"/>
      <c r="AE624" s="288"/>
      <c r="AF624" s="287"/>
      <c r="AG624" s="288"/>
      <c r="AH624" s="287"/>
      <c r="AI624" s="288"/>
      <c r="AJ624" s="287"/>
      <c r="AK624" s="288"/>
      <c r="AL624" s="287"/>
      <c r="AM624" s="288"/>
      <c r="AN624" s="287"/>
      <c r="AO624" s="288"/>
      <c r="AP624" s="287"/>
      <c r="AQ624" s="288"/>
      <c r="AR624" s="287"/>
      <c r="AS624" s="288"/>
      <c r="AT624" s="287"/>
      <c r="AU624" s="288"/>
      <c r="AV624" s="287"/>
      <c r="AW624" s="288"/>
      <c r="AX624" s="287"/>
      <c r="AY624" s="31"/>
      <c r="BA624" s="76" t="str">
        <f t="shared" si="501"/>
        <v/>
      </c>
      <c r="BC624" s="76" t="str">
        <f>IF('Stock List'!$K624="", "", 'Stock List'!$K624)</f>
        <v/>
      </c>
      <c r="BE624" s="106">
        <f>IFERROR(ROUND(((INDEX('Stock List'!$M$11:$M$1010, MATCH(L624, 'Stock List'!$K$11:$K$1010, 0))/INDEX('Stock List'!$L$11:$L$1010, MATCH(L624, 'Stock List'!$K$11:$K$1010, 0)))*K624), 2), 0)</f>
        <v>0</v>
      </c>
      <c r="BF624" s="20"/>
      <c r="BG624" s="20">
        <f>IFERROR(ROUND(((INDEX('Stock List'!$M$11:$M$1010, MATCH(N624, 'Stock List'!$K$11:$K$1010, 0))/INDEX('Stock List'!$L$11:$L$1010, MATCH(N624, 'Stock List'!$K$11:$K$1010, 0)))*M624), 2), 0)</f>
        <v>0</v>
      </c>
      <c r="BH624" s="20"/>
      <c r="BI624" s="20">
        <f>IFERROR(ROUND(((INDEX('Stock List'!$M$11:$M$1010, MATCH(P624, 'Stock List'!$K$11:$K$1010, 0))/INDEX('Stock List'!$L$11:$L$1010, MATCH(P624, 'Stock List'!$K$11:$K$1010, 0)))*O624), 2), 0)</f>
        <v>0</v>
      </c>
      <c r="BJ624" s="20"/>
      <c r="BK624" s="20">
        <f>IFERROR(ROUND(((INDEX('Stock List'!$M$11:$M$1010, MATCH(R624, 'Stock List'!$K$11:$K$1010, 0))/INDEX('Stock List'!$L$11:$L$1010, MATCH(R624, 'Stock List'!$K$11:$K$1010, 0)))*Q624), 2), 0)</f>
        <v>0</v>
      </c>
      <c r="BL624" s="20"/>
      <c r="BM624" s="20">
        <f>IFERROR(ROUND(((INDEX('Stock List'!$M$11:$M$1010, MATCH(T624, 'Stock List'!$K$11:$K$1010, 0))/INDEX('Stock List'!$L$11:$L$1010, MATCH(T624, 'Stock List'!$K$11:$K$1010, 0)))*S624), 2), 0)</f>
        <v>0</v>
      </c>
      <c r="BN624" s="20"/>
      <c r="BO624" s="20">
        <f>IFERROR(ROUND(((INDEX('Stock List'!$M$11:$M$1010, MATCH(V624, 'Stock List'!$K$11:$K$1010, 0))/INDEX('Stock List'!$L$11:$L$1010, MATCH(V624, 'Stock List'!$K$11:$K$1010, 0)))*U624), 2), 0)</f>
        <v>0</v>
      </c>
      <c r="BP624" s="20"/>
      <c r="BQ624" s="20">
        <f>IFERROR(ROUND(((INDEX('Stock List'!$M$11:$M$1010, MATCH(X624, 'Stock List'!$K$11:$K$1010, 0))/INDEX('Stock List'!$L$11:$L$1010, MATCH(X624, 'Stock List'!$K$11:$K$1010, 0)))*W624), 2), 0)</f>
        <v>0</v>
      </c>
      <c r="BR624" s="20"/>
      <c r="BS624" s="20">
        <f>IFERROR(ROUND(((INDEX('Stock List'!$M$11:$M$1010, MATCH(Z624, 'Stock List'!$K$11:$K$1010, 0))/INDEX('Stock List'!$L$11:$L$1010, MATCH(Z624, 'Stock List'!$K$11:$K$1010, 0)))*Y624), 2), 0)</f>
        <v>0</v>
      </c>
      <c r="BT624" s="20"/>
      <c r="BU624" s="20">
        <f>IFERROR(ROUND(((INDEX('Stock List'!$M$11:$M$1010, MATCH(AB624, 'Stock List'!$K$11:$K$1010, 0))/INDEX('Stock List'!$L$11:$L$1010, MATCH(AB624, 'Stock List'!$K$11:$K$1010, 0)))*AA624), 2), 0)</f>
        <v>0</v>
      </c>
      <c r="BV624" s="20"/>
      <c r="BW624" s="20">
        <f>IFERROR(ROUND(((INDEX('Stock List'!$M$11:$M$1010, MATCH(AD624, 'Stock List'!$K$11:$K$1010, 0))/INDEX('Stock List'!$L$11:$L$1010, MATCH(AD624, 'Stock List'!$K$11:$K$1010, 0)))*AC624), 2), 0)</f>
        <v>0</v>
      </c>
      <c r="BX624" s="20"/>
      <c r="BY624" s="20">
        <f>IFERROR(ROUND(((INDEX('Stock List'!$M$11:$M$1010, MATCH(AF624, 'Stock List'!$K$11:$K$1010, 0))/INDEX('Stock List'!$L$11:$L$1010, MATCH(AF624, 'Stock List'!$K$11:$K$1010, 0)))*AE624), 2), 0)</f>
        <v>0</v>
      </c>
      <c r="BZ624" s="20"/>
      <c r="CA624" s="20">
        <f>IFERROR(ROUND(((INDEX('Stock List'!$M$11:$M$1010, MATCH(AH624, 'Stock List'!$K$11:$K$1010, 0))/INDEX('Stock List'!$L$11:$L$1010, MATCH(AH624, 'Stock List'!$K$11:$K$1010, 0)))*AG624), 2), 0)</f>
        <v>0</v>
      </c>
      <c r="CB624" s="20"/>
      <c r="CC624" s="20">
        <f>IFERROR(ROUND(((INDEX('Stock List'!$M$11:$M$1010, MATCH(AJ624, 'Stock List'!$K$11:$K$1010, 0))/INDEX('Stock List'!$L$11:$L$1010, MATCH(AJ624, 'Stock List'!$K$11:$K$1010, 0)))*AI624), 2), 0)</f>
        <v>0</v>
      </c>
      <c r="CD624" s="20"/>
      <c r="CE624" s="20">
        <f>IFERROR(ROUND(((INDEX('Stock List'!$M$11:$M$1010, MATCH(AL624, 'Stock List'!$K$11:$K$1010, 0))/INDEX('Stock List'!$L$11:$L$1010, MATCH(AL624, 'Stock List'!$K$11:$K$1010, 0)))*AK624), 2), 0)</f>
        <v>0</v>
      </c>
      <c r="CF624" s="20"/>
      <c r="CG624" s="20">
        <f>IFERROR(ROUND(((INDEX('Stock List'!$M$11:$M$1010, MATCH(AN624, 'Stock List'!$K$11:$K$1010, 0))/INDEX('Stock List'!$L$11:$L$1010, MATCH(AN624, 'Stock List'!$K$11:$K$1010, 0)))*AM624), 2), 0)</f>
        <v>0</v>
      </c>
      <c r="CH624" s="20"/>
      <c r="CI624" s="20">
        <f>IFERROR(ROUND(((INDEX('Stock List'!$M$11:$M$1010, MATCH(AP624, 'Stock List'!$K$11:$K$1010, 0))/INDEX('Stock List'!$L$11:$L$1010, MATCH(AP624, 'Stock List'!$K$11:$K$1010, 0)))*AO624), 2), 0)</f>
        <v>0</v>
      </c>
      <c r="CJ624" s="20"/>
      <c r="CK624" s="20">
        <f>IFERROR(ROUND(((INDEX('Stock List'!$M$11:$M$1010, MATCH(AR624, 'Stock List'!$K$11:$K$1010, 0))/INDEX('Stock List'!$L$11:$L$1010, MATCH(AR624, 'Stock List'!$K$11:$K$1010, 0)))*AQ624), 2), 0)</f>
        <v>0</v>
      </c>
      <c r="CL624" s="20"/>
      <c r="CM624" s="20">
        <f>IFERROR(ROUND(((INDEX('Stock List'!$M$11:$M$1010, MATCH(AT624, 'Stock List'!$K$11:$K$1010, 0))/INDEX('Stock List'!$L$11:$L$1010, MATCH(AT624, 'Stock List'!$K$11:$K$1010, 0)))*AS624), 2), 0)</f>
        <v>0</v>
      </c>
      <c r="CN624" s="20"/>
      <c r="CO624" s="20">
        <f>IFERROR(ROUND(((INDEX('Stock List'!$M$11:$M$1010, MATCH(AV624, 'Stock List'!$K$11:$K$1010, 0))/INDEX('Stock List'!$L$11:$L$1010, MATCH(AV624, 'Stock List'!$K$11:$K$1010, 0)))*AU624), 2), 0)</f>
        <v>0</v>
      </c>
      <c r="CP624" s="20"/>
      <c r="CQ624" s="20">
        <f>IFERROR(ROUND(((INDEX('Stock List'!$M$11:$M$1010, MATCH(AX624, 'Stock List'!$K$11:$K$1010, 0))/INDEX('Stock List'!$L$11:$L$1010, MATCH(AX624, 'Stock List'!$K$11:$K$1010, 0)))*AW624), 2), 0)</f>
        <v>0</v>
      </c>
      <c r="CR624" s="22"/>
      <c r="CT624" s="106" t="str">
        <f t="shared" si="502"/>
        <v/>
      </c>
      <c r="CU624" s="22" t="str">
        <f t="shared" si="503"/>
        <v/>
      </c>
      <c r="CX624" s="106" t="str">
        <f t="shared" si="504"/>
        <v/>
      </c>
      <c r="CY624" s="20" t="str">
        <f t="shared" si="505"/>
        <v/>
      </c>
      <c r="CZ624" s="22" t="str">
        <f t="shared" si="506"/>
        <v/>
      </c>
      <c r="DB624" s="76" t="str">
        <f>IF($H624="", "", COUNTIF($G$11:$G$1010, "&gt;"&amp;$G624)+1+COUNTIF($G$11:$G624, $G624)-1)</f>
        <v/>
      </c>
      <c r="DC624" s="76" t="str">
        <f>IF($H624="", "", COUNTIF($CZ$11:$CZ$1010, "&gt;"&amp;$CZ624)+1+COUNTIF($CZ$11:$CZ624, $CZ624)-1)</f>
        <v/>
      </c>
      <c r="DE624" s="147" t="str">
        <f t="shared" si="507"/>
        <v/>
      </c>
      <c r="DF624" s="148"/>
      <c r="DG624" s="19" t="str">
        <f t="shared" si="508"/>
        <v/>
      </c>
      <c r="DH624" s="153" t="str">
        <f t="shared" si="509"/>
        <v/>
      </c>
      <c r="DI624" s="19" t="str">
        <f t="shared" si="461"/>
        <v/>
      </c>
      <c r="DJ624" s="153" t="str">
        <f t="shared" si="462"/>
        <v/>
      </c>
      <c r="DK624" s="19" t="str">
        <f t="shared" si="463"/>
        <v/>
      </c>
      <c r="DL624" s="153" t="str">
        <f t="shared" si="464"/>
        <v/>
      </c>
      <c r="DM624" s="19" t="str">
        <f t="shared" si="465"/>
        <v/>
      </c>
      <c r="DN624" s="153" t="str">
        <f t="shared" si="466"/>
        <v/>
      </c>
      <c r="DO624" s="19" t="str">
        <f t="shared" si="467"/>
        <v/>
      </c>
      <c r="DP624" s="153" t="str">
        <f t="shared" si="468"/>
        <v/>
      </c>
      <c r="DQ624" s="19" t="str">
        <f t="shared" si="469"/>
        <v/>
      </c>
      <c r="DR624" s="153" t="str">
        <f t="shared" si="470"/>
        <v/>
      </c>
      <c r="DS624" s="19" t="str">
        <f t="shared" si="471"/>
        <v/>
      </c>
      <c r="DT624" s="153" t="str">
        <f t="shared" si="472"/>
        <v/>
      </c>
      <c r="DU624" s="19" t="str">
        <f t="shared" si="473"/>
        <v/>
      </c>
      <c r="DV624" s="153" t="str">
        <f t="shared" si="474"/>
        <v/>
      </c>
      <c r="DW624" s="19" t="str">
        <f t="shared" si="475"/>
        <v/>
      </c>
      <c r="DX624" s="153" t="str">
        <f t="shared" si="476"/>
        <v/>
      </c>
      <c r="DY624" s="19" t="str">
        <f t="shared" si="477"/>
        <v/>
      </c>
      <c r="DZ624" s="153" t="str">
        <f t="shared" si="478"/>
        <v/>
      </c>
      <c r="EA624" s="19" t="str">
        <f t="shared" si="479"/>
        <v/>
      </c>
      <c r="EB624" s="153" t="str">
        <f t="shared" si="480"/>
        <v/>
      </c>
      <c r="EC624" s="19" t="str">
        <f t="shared" si="481"/>
        <v/>
      </c>
      <c r="ED624" s="153" t="str">
        <f t="shared" si="482"/>
        <v/>
      </c>
      <c r="EE624" s="19" t="str">
        <f t="shared" si="483"/>
        <v/>
      </c>
      <c r="EF624" s="153" t="str">
        <f t="shared" si="484"/>
        <v/>
      </c>
      <c r="EG624" s="19" t="str">
        <f t="shared" si="485"/>
        <v/>
      </c>
      <c r="EH624" s="153" t="str">
        <f t="shared" si="486"/>
        <v/>
      </c>
      <c r="EI624" s="19" t="str">
        <f t="shared" si="487"/>
        <v/>
      </c>
      <c r="EJ624" s="153" t="str">
        <f t="shared" si="488"/>
        <v/>
      </c>
      <c r="EK624" s="19" t="str">
        <f t="shared" si="489"/>
        <v/>
      </c>
      <c r="EL624" s="153" t="str">
        <f t="shared" si="490"/>
        <v/>
      </c>
      <c r="EM624" s="19" t="str">
        <f t="shared" si="491"/>
        <v/>
      </c>
      <c r="EN624" s="153" t="str">
        <f t="shared" si="492"/>
        <v/>
      </c>
      <c r="EO624" s="19" t="str">
        <f t="shared" si="493"/>
        <v/>
      </c>
      <c r="EP624" s="153" t="str">
        <f t="shared" si="494"/>
        <v/>
      </c>
      <c r="EQ624" s="19" t="str">
        <f t="shared" si="495"/>
        <v/>
      </c>
      <c r="ER624" s="153" t="str">
        <f t="shared" si="496"/>
        <v/>
      </c>
      <c r="ES624" s="19" t="str">
        <f t="shared" si="497"/>
        <v/>
      </c>
      <c r="ET624" s="153" t="str">
        <f t="shared" si="498"/>
        <v/>
      </c>
    </row>
    <row r="625" spans="1:150" x14ac:dyDescent="0.25">
      <c r="A625" s="31"/>
      <c r="B625" s="91" t="str">
        <f t="shared" si="499"/>
        <v/>
      </c>
      <c r="C625" s="20" t="str">
        <f t="shared" si="459"/>
        <v/>
      </c>
      <c r="D625" s="97" t="str">
        <f t="shared" si="460"/>
        <v/>
      </c>
      <c r="E625" s="62" t="str">
        <f t="shared" si="500"/>
        <v/>
      </c>
      <c r="F625" s="31"/>
      <c r="G625" s="282"/>
      <c r="H625" s="283"/>
      <c r="I625" s="284"/>
      <c r="J625" s="285"/>
      <c r="K625" s="286"/>
      <c r="L625" s="287"/>
      <c r="M625" s="288"/>
      <c r="N625" s="287"/>
      <c r="O625" s="288"/>
      <c r="P625" s="287"/>
      <c r="Q625" s="288"/>
      <c r="R625" s="287"/>
      <c r="S625" s="288"/>
      <c r="T625" s="287"/>
      <c r="U625" s="288"/>
      <c r="V625" s="287"/>
      <c r="W625" s="288"/>
      <c r="X625" s="287"/>
      <c r="Y625" s="288"/>
      <c r="Z625" s="287"/>
      <c r="AA625" s="288"/>
      <c r="AB625" s="287"/>
      <c r="AC625" s="288"/>
      <c r="AD625" s="287"/>
      <c r="AE625" s="288"/>
      <c r="AF625" s="287"/>
      <c r="AG625" s="288"/>
      <c r="AH625" s="287"/>
      <c r="AI625" s="288"/>
      <c r="AJ625" s="287"/>
      <c r="AK625" s="288"/>
      <c r="AL625" s="287"/>
      <c r="AM625" s="288"/>
      <c r="AN625" s="287"/>
      <c r="AO625" s="288"/>
      <c r="AP625" s="287"/>
      <c r="AQ625" s="288"/>
      <c r="AR625" s="287"/>
      <c r="AS625" s="288"/>
      <c r="AT625" s="287"/>
      <c r="AU625" s="288"/>
      <c r="AV625" s="287"/>
      <c r="AW625" s="288"/>
      <c r="AX625" s="287"/>
      <c r="AY625" s="31"/>
      <c r="BA625" s="76" t="str">
        <f t="shared" si="501"/>
        <v/>
      </c>
      <c r="BC625" s="76" t="str">
        <f>IF('Stock List'!$K625="", "", 'Stock List'!$K625)</f>
        <v/>
      </c>
      <c r="BE625" s="106">
        <f>IFERROR(ROUND(((INDEX('Stock List'!$M$11:$M$1010, MATCH(L625, 'Stock List'!$K$11:$K$1010, 0))/INDEX('Stock List'!$L$11:$L$1010, MATCH(L625, 'Stock List'!$K$11:$K$1010, 0)))*K625), 2), 0)</f>
        <v>0</v>
      </c>
      <c r="BF625" s="20"/>
      <c r="BG625" s="20">
        <f>IFERROR(ROUND(((INDEX('Stock List'!$M$11:$M$1010, MATCH(N625, 'Stock List'!$K$11:$K$1010, 0))/INDEX('Stock List'!$L$11:$L$1010, MATCH(N625, 'Stock List'!$K$11:$K$1010, 0)))*M625), 2), 0)</f>
        <v>0</v>
      </c>
      <c r="BH625" s="20"/>
      <c r="BI625" s="20">
        <f>IFERROR(ROUND(((INDEX('Stock List'!$M$11:$M$1010, MATCH(P625, 'Stock List'!$K$11:$K$1010, 0))/INDEX('Stock List'!$L$11:$L$1010, MATCH(P625, 'Stock List'!$K$11:$K$1010, 0)))*O625), 2), 0)</f>
        <v>0</v>
      </c>
      <c r="BJ625" s="20"/>
      <c r="BK625" s="20">
        <f>IFERROR(ROUND(((INDEX('Stock List'!$M$11:$M$1010, MATCH(R625, 'Stock List'!$K$11:$K$1010, 0))/INDEX('Stock List'!$L$11:$L$1010, MATCH(R625, 'Stock List'!$K$11:$K$1010, 0)))*Q625), 2), 0)</f>
        <v>0</v>
      </c>
      <c r="BL625" s="20"/>
      <c r="BM625" s="20">
        <f>IFERROR(ROUND(((INDEX('Stock List'!$M$11:$M$1010, MATCH(T625, 'Stock List'!$K$11:$K$1010, 0))/INDEX('Stock List'!$L$11:$L$1010, MATCH(T625, 'Stock List'!$K$11:$K$1010, 0)))*S625), 2), 0)</f>
        <v>0</v>
      </c>
      <c r="BN625" s="20"/>
      <c r="BO625" s="20">
        <f>IFERROR(ROUND(((INDEX('Stock List'!$M$11:$M$1010, MATCH(V625, 'Stock List'!$K$11:$K$1010, 0))/INDEX('Stock List'!$L$11:$L$1010, MATCH(V625, 'Stock List'!$K$11:$K$1010, 0)))*U625), 2), 0)</f>
        <v>0</v>
      </c>
      <c r="BP625" s="20"/>
      <c r="BQ625" s="20">
        <f>IFERROR(ROUND(((INDEX('Stock List'!$M$11:$M$1010, MATCH(X625, 'Stock List'!$K$11:$K$1010, 0))/INDEX('Stock List'!$L$11:$L$1010, MATCH(X625, 'Stock List'!$K$11:$K$1010, 0)))*W625), 2), 0)</f>
        <v>0</v>
      </c>
      <c r="BR625" s="20"/>
      <c r="BS625" s="20">
        <f>IFERROR(ROUND(((INDEX('Stock List'!$M$11:$M$1010, MATCH(Z625, 'Stock List'!$K$11:$K$1010, 0))/INDEX('Stock List'!$L$11:$L$1010, MATCH(Z625, 'Stock List'!$K$11:$K$1010, 0)))*Y625), 2), 0)</f>
        <v>0</v>
      </c>
      <c r="BT625" s="20"/>
      <c r="BU625" s="20">
        <f>IFERROR(ROUND(((INDEX('Stock List'!$M$11:$M$1010, MATCH(AB625, 'Stock List'!$K$11:$K$1010, 0))/INDEX('Stock List'!$L$11:$L$1010, MATCH(AB625, 'Stock List'!$K$11:$K$1010, 0)))*AA625), 2), 0)</f>
        <v>0</v>
      </c>
      <c r="BV625" s="20"/>
      <c r="BW625" s="20">
        <f>IFERROR(ROUND(((INDEX('Stock List'!$M$11:$M$1010, MATCH(AD625, 'Stock List'!$K$11:$K$1010, 0))/INDEX('Stock List'!$L$11:$L$1010, MATCH(AD625, 'Stock List'!$K$11:$K$1010, 0)))*AC625), 2), 0)</f>
        <v>0</v>
      </c>
      <c r="BX625" s="20"/>
      <c r="BY625" s="20">
        <f>IFERROR(ROUND(((INDEX('Stock List'!$M$11:$M$1010, MATCH(AF625, 'Stock List'!$K$11:$K$1010, 0))/INDEX('Stock List'!$L$11:$L$1010, MATCH(AF625, 'Stock List'!$K$11:$K$1010, 0)))*AE625), 2), 0)</f>
        <v>0</v>
      </c>
      <c r="BZ625" s="20"/>
      <c r="CA625" s="20">
        <f>IFERROR(ROUND(((INDEX('Stock List'!$M$11:$M$1010, MATCH(AH625, 'Stock List'!$K$11:$K$1010, 0))/INDEX('Stock List'!$L$11:$L$1010, MATCH(AH625, 'Stock List'!$K$11:$K$1010, 0)))*AG625), 2), 0)</f>
        <v>0</v>
      </c>
      <c r="CB625" s="20"/>
      <c r="CC625" s="20">
        <f>IFERROR(ROUND(((INDEX('Stock List'!$M$11:$M$1010, MATCH(AJ625, 'Stock List'!$K$11:$K$1010, 0))/INDEX('Stock List'!$L$11:$L$1010, MATCH(AJ625, 'Stock List'!$K$11:$K$1010, 0)))*AI625), 2), 0)</f>
        <v>0</v>
      </c>
      <c r="CD625" s="20"/>
      <c r="CE625" s="20">
        <f>IFERROR(ROUND(((INDEX('Stock List'!$M$11:$M$1010, MATCH(AL625, 'Stock List'!$K$11:$K$1010, 0))/INDEX('Stock List'!$L$11:$L$1010, MATCH(AL625, 'Stock List'!$K$11:$K$1010, 0)))*AK625), 2), 0)</f>
        <v>0</v>
      </c>
      <c r="CF625" s="20"/>
      <c r="CG625" s="20">
        <f>IFERROR(ROUND(((INDEX('Stock List'!$M$11:$M$1010, MATCH(AN625, 'Stock List'!$K$11:$K$1010, 0))/INDEX('Stock List'!$L$11:$L$1010, MATCH(AN625, 'Stock List'!$K$11:$K$1010, 0)))*AM625), 2), 0)</f>
        <v>0</v>
      </c>
      <c r="CH625" s="20"/>
      <c r="CI625" s="20">
        <f>IFERROR(ROUND(((INDEX('Stock List'!$M$11:$M$1010, MATCH(AP625, 'Stock List'!$K$11:$K$1010, 0))/INDEX('Stock List'!$L$11:$L$1010, MATCH(AP625, 'Stock List'!$K$11:$K$1010, 0)))*AO625), 2), 0)</f>
        <v>0</v>
      </c>
      <c r="CJ625" s="20"/>
      <c r="CK625" s="20">
        <f>IFERROR(ROUND(((INDEX('Stock List'!$M$11:$M$1010, MATCH(AR625, 'Stock List'!$K$11:$K$1010, 0))/INDEX('Stock List'!$L$11:$L$1010, MATCH(AR625, 'Stock List'!$K$11:$K$1010, 0)))*AQ625), 2), 0)</f>
        <v>0</v>
      </c>
      <c r="CL625" s="20"/>
      <c r="CM625" s="20">
        <f>IFERROR(ROUND(((INDEX('Stock List'!$M$11:$M$1010, MATCH(AT625, 'Stock List'!$K$11:$K$1010, 0))/INDEX('Stock List'!$L$11:$L$1010, MATCH(AT625, 'Stock List'!$K$11:$K$1010, 0)))*AS625), 2), 0)</f>
        <v>0</v>
      </c>
      <c r="CN625" s="20"/>
      <c r="CO625" s="20">
        <f>IFERROR(ROUND(((INDEX('Stock List'!$M$11:$M$1010, MATCH(AV625, 'Stock List'!$K$11:$K$1010, 0))/INDEX('Stock List'!$L$11:$L$1010, MATCH(AV625, 'Stock List'!$K$11:$K$1010, 0)))*AU625), 2), 0)</f>
        <v>0</v>
      </c>
      <c r="CP625" s="20"/>
      <c r="CQ625" s="20">
        <f>IFERROR(ROUND(((INDEX('Stock List'!$M$11:$M$1010, MATCH(AX625, 'Stock List'!$K$11:$K$1010, 0))/INDEX('Stock List'!$L$11:$L$1010, MATCH(AX625, 'Stock List'!$K$11:$K$1010, 0)))*AW625), 2), 0)</f>
        <v>0</v>
      </c>
      <c r="CR625" s="22"/>
      <c r="CT625" s="106" t="str">
        <f t="shared" si="502"/>
        <v/>
      </c>
      <c r="CU625" s="22" t="str">
        <f t="shared" si="503"/>
        <v/>
      </c>
      <c r="CX625" s="106" t="str">
        <f t="shared" si="504"/>
        <v/>
      </c>
      <c r="CY625" s="20" t="str">
        <f t="shared" si="505"/>
        <v/>
      </c>
      <c r="CZ625" s="22" t="str">
        <f t="shared" si="506"/>
        <v/>
      </c>
      <c r="DB625" s="76" t="str">
        <f>IF($H625="", "", COUNTIF($G$11:$G$1010, "&gt;"&amp;$G625)+1+COUNTIF($G$11:$G625, $G625)-1)</f>
        <v/>
      </c>
      <c r="DC625" s="76" t="str">
        <f>IF($H625="", "", COUNTIF($CZ$11:$CZ$1010, "&gt;"&amp;$CZ625)+1+COUNTIF($CZ$11:$CZ625, $CZ625)-1)</f>
        <v/>
      </c>
      <c r="DE625" s="147" t="str">
        <f t="shared" si="507"/>
        <v/>
      </c>
      <c r="DF625" s="148"/>
      <c r="DG625" s="19" t="str">
        <f t="shared" si="508"/>
        <v/>
      </c>
      <c r="DH625" s="153" t="str">
        <f t="shared" si="509"/>
        <v/>
      </c>
      <c r="DI625" s="19" t="str">
        <f t="shared" si="461"/>
        <v/>
      </c>
      <c r="DJ625" s="153" t="str">
        <f t="shared" si="462"/>
        <v/>
      </c>
      <c r="DK625" s="19" t="str">
        <f t="shared" si="463"/>
        <v/>
      </c>
      <c r="DL625" s="153" t="str">
        <f t="shared" si="464"/>
        <v/>
      </c>
      <c r="DM625" s="19" t="str">
        <f t="shared" si="465"/>
        <v/>
      </c>
      <c r="DN625" s="153" t="str">
        <f t="shared" si="466"/>
        <v/>
      </c>
      <c r="DO625" s="19" t="str">
        <f t="shared" si="467"/>
        <v/>
      </c>
      <c r="DP625" s="153" t="str">
        <f t="shared" si="468"/>
        <v/>
      </c>
      <c r="DQ625" s="19" t="str">
        <f t="shared" si="469"/>
        <v/>
      </c>
      <c r="DR625" s="153" t="str">
        <f t="shared" si="470"/>
        <v/>
      </c>
      <c r="DS625" s="19" t="str">
        <f t="shared" si="471"/>
        <v/>
      </c>
      <c r="DT625" s="153" t="str">
        <f t="shared" si="472"/>
        <v/>
      </c>
      <c r="DU625" s="19" t="str">
        <f t="shared" si="473"/>
        <v/>
      </c>
      <c r="DV625" s="153" t="str">
        <f t="shared" si="474"/>
        <v/>
      </c>
      <c r="DW625" s="19" t="str">
        <f t="shared" si="475"/>
        <v/>
      </c>
      <c r="DX625" s="153" t="str">
        <f t="shared" si="476"/>
        <v/>
      </c>
      <c r="DY625" s="19" t="str">
        <f t="shared" si="477"/>
        <v/>
      </c>
      <c r="DZ625" s="153" t="str">
        <f t="shared" si="478"/>
        <v/>
      </c>
      <c r="EA625" s="19" t="str">
        <f t="shared" si="479"/>
        <v/>
      </c>
      <c r="EB625" s="153" t="str">
        <f t="shared" si="480"/>
        <v/>
      </c>
      <c r="EC625" s="19" t="str">
        <f t="shared" si="481"/>
        <v/>
      </c>
      <c r="ED625" s="153" t="str">
        <f t="shared" si="482"/>
        <v/>
      </c>
      <c r="EE625" s="19" t="str">
        <f t="shared" si="483"/>
        <v/>
      </c>
      <c r="EF625" s="153" t="str">
        <f t="shared" si="484"/>
        <v/>
      </c>
      <c r="EG625" s="19" t="str">
        <f t="shared" si="485"/>
        <v/>
      </c>
      <c r="EH625" s="153" t="str">
        <f t="shared" si="486"/>
        <v/>
      </c>
      <c r="EI625" s="19" t="str">
        <f t="shared" si="487"/>
        <v/>
      </c>
      <c r="EJ625" s="153" t="str">
        <f t="shared" si="488"/>
        <v/>
      </c>
      <c r="EK625" s="19" t="str">
        <f t="shared" si="489"/>
        <v/>
      </c>
      <c r="EL625" s="153" t="str">
        <f t="shared" si="490"/>
        <v/>
      </c>
      <c r="EM625" s="19" t="str">
        <f t="shared" si="491"/>
        <v/>
      </c>
      <c r="EN625" s="153" t="str">
        <f t="shared" si="492"/>
        <v/>
      </c>
      <c r="EO625" s="19" t="str">
        <f t="shared" si="493"/>
        <v/>
      </c>
      <c r="EP625" s="153" t="str">
        <f t="shared" si="494"/>
        <v/>
      </c>
      <c r="EQ625" s="19" t="str">
        <f t="shared" si="495"/>
        <v/>
      </c>
      <c r="ER625" s="153" t="str">
        <f t="shared" si="496"/>
        <v/>
      </c>
      <c r="ES625" s="19" t="str">
        <f t="shared" si="497"/>
        <v/>
      </c>
      <c r="ET625" s="153" t="str">
        <f t="shared" si="498"/>
        <v/>
      </c>
    </row>
    <row r="626" spans="1:150" x14ac:dyDescent="0.25">
      <c r="A626" s="31"/>
      <c r="B626" s="91" t="str">
        <f t="shared" si="499"/>
        <v/>
      </c>
      <c r="C626" s="20" t="str">
        <f t="shared" si="459"/>
        <v/>
      </c>
      <c r="D626" s="97" t="str">
        <f t="shared" si="460"/>
        <v/>
      </c>
      <c r="E626" s="62" t="str">
        <f t="shared" si="500"/>
        <v/>
      </c>
      <c r="F626" s="31"/>
      <c r="G626" s="282"/>
      <c r="H626" s="283"/>
      <c r="I626" s="284"/>
      <c r="J626" s="285"/>
      <c r="K626" s="286"/>
      <c r="L626" s="287"/>
      <c r="M626" s="288"/>
      <c r="N626" s="287"/>
      <c r="O626" s="288"/>
      <c r="P626" s="287"/>
      <c r="Q626" s="288"/>
      <c r="R626" s="287"/>
      <c r="S626" s="288"/>
      <c r="T626" s="287"/>
      <c r="U626" s="288"/>
      <c r="V626" s="287"/>
      <c r="W626" s="288"/>
      <c r="X626" s="287"/>
      <c r="Y626" s="288"/>
      <c r="Z626" s="287"/>
      <c r="AA626" s="288"/>
      <c r="AB626" s="287"/>
      <c r="AC626" s="288"/>
      <c r="AD626" s="287"/>
      <c r="AE626" s="288"/>
      <c r="AF626" s="287"/>
      <c r="AG626" s="288"/>
      <c r="AH626" s="287"/>
      <c r="AI626" s="288"/>
      <c r="AJ626" s="287"/>
      <c r="AK626" s="288"/>
      <c r="AL626" s="287"/>
      <c r="AM626" s="288"/>
      <c r="AN626" s="287"/>
      <c r="AO626" s="288"/>
      <c r="AP626" s="287"/>
      <c r="AQ626" s="288"/>
      <c r="AR626" s="287"/>
      <c r="AS626" s="288"/>
      <c r="AT626" s="287"/>
      <c r="AU626" s="288"/>
      <c r="AV626" s="287"/>
      <c r="AW626" s="288"/>
      <c r="AX626" s="287"/>
      <c r="AY626" s="31"/>
      <c r="BA626" s="76" t="str">
        <f t="shared" si="501"/>
        <v/>
      </c>
      <c r="BC626" s="76" t="str">
        <f>IF('Stock List'!$K626="", "", 'Stock List'!$K626)</f>
        <v/>
      </c>
      <c r="BE626" s="106">
        <f>IFERROR(ROUND(((INDEX('Stock List'!$M$11:$M$1010, MATCH(L626, 'Stock List'!$K$11:$K$1010, 0))/INDEX('Stock List'!$L$11:$L$1010, MATCH(L626, 'Stock List'!$K$11:$K$1010, 0)))*K626), 2), 0)</f>
        <v>0</v>
      </c>
      <c r="BF626" s="20"/>
      <c r="BG626" s="20">
        <f>IFERROR(ROUND(((INDEX('Stock List'!$M$11:$M$1010, MATCH(N626, 'Stock List'!$K$11:$K$1010, 0))/INDEX('Stock List'!$L$11:$L$1010, MATCH(N626, 'Stock List'!$K$11:$K$1010, 0)))*M626), 2), 0)</f>
        <v>0</v>
      </c>
      <c r="BH626" s="20"/>
      <c r="BI626" s="20">
        <f>IFERROR(ROUND(((INDEX('Stock List'!$M$11:$M$1010, MATCH(P626, 'Stock List'!$K$11:$K$1010, 0))/INDEX('Stock List'!$L$11:$L$1010, MATCH(P626, 'Stock List'!$K$11:$K$1010, 0)))*O626), 2), 0)</f>
        <v>0</v>
      </c>
      <c r="BJ626" s="20"/>
      <c r="BK626" s="20">
        <f>IFERROR(ROUND(((INDEX('Stock List'!$M$11:$M$1010, MATCH(R626, 'Stock List'!$K$11:$K$1010, 0))/INDEX('Stock List'!$L$11:$L$1010, MATCH(R626, 'Stock List'!$K$11:$K$1010, 0)))*Q626), 2), 0)</f>
        <v>0</v>
      </c>
      <c r="BL626" s="20"/>
      <c r="BM626" s="20">
        <f>IFERROR(ROUND(((INDEX('Stock List'!$M$11:$M$1010, MATCH(T626, 'Stock List'!$K$11:$K$1010, 0))/INDEX('Stock List'!$L$11:$L$1010, MATCH(T626, 'Stock List'!$K$11:$K$1010, 0)))*S626), 2), 0)</f>
        <v>0</v>
      </c>
      <c r="BN626" s="20"/>
      <c r="BO626" s="20">
        <f>IFERROR(ROUND(((INDEX('Stock List'!$M$11:$M$1010, MATCH(V626, 'Stock List'!$K$11:$K$1010, 0))/INDEX('Stock List'!$L$11:$L$1010, MATCH(V626, 'Stock List'!$K$11:$K$1010, 0)))*U626), 2), 0)</f>
        <v>0</v>
      </c>
      <c r="BP626" s="20"/>
      <c r="BQ626" s="20">
        <f>IFERROR(ROUND(((INDEX('Stock List'!$M$11:$M$1010, MATCH(X626, 'Stock List'!$K$11:$K$1010, 0))/INDEX('Stock List'!$L$11:$L$1010, MATCH(X626, 'Stock List'!$K$11:$K$1010, 0)))*W626), 2), 0)</f>
        <v>0</v>
      </c>
      <c r="BR626" s="20"/>
      <c r="BS626" s="20">
        <f>IFERROR(ROUND(((INDEX('Stock List'!$M$11:$M$1010, MATCH(Z626, 'Stock List'!$K$11:$K$1010, 0))/INDEX('Stock List'!$L$11:$L$1010, MATCH(Z626, 'Stock List'!$K$11:$K$1010, 0)))*Y626), 2), 0)</f>
        <v>0</v>
      </c>
      <c r="BT626" s="20"/>
      <c r="BU626" s="20">
        <f>IFERROR(ROUND(((INDEX('Stock List'!$M$11:$M$1010, MATCH(AB626, 'Stock List'!$K$11:$K$1010, 0))/INDEX('Stock List'!$L$11:$L$1010, MATCH(AB626, 'Stock List'!$K$11:$K$1010, 0)))*AA626), 2), 0)</f>
        <v>0</v>
      </c>
      <c r="BV626" s="20"/>
      <c r="BW626" s="20">
        <f>IFERROR(ROUND(((INDEX('Stock List'!$M$11:$M$1010, MATCH(AD626, 'Stock List'!$K$11:$K$1010, 0))/INDEX('Stock List'!$L$11:$L$1010, MATCH(AD626, 'Stock List'!$K$11:$K$1010, 0)))*AC626), 2), 0)</f>
        <v>0</v>
      </c>
      <c r="BX626" s="20"/>
      <c r="BY626" s="20">
        <f>IFERROR(ROUND(((INDEX('Stock List'!$M$11:$M$1010, MATCH(AF626, 'Stock List'!$K$11:$K$1010, 0))/INDEX('Stock List'!$L$11:$L$1010, MATCH(AF626, 'Stock List'!$K$11:$K$1010, 0)))*AE626), 2), 0)</f>
        <v>0</v>
      </c>
      <c r="BZ626" s="20"/>
      <c r="CA626" s="20">
        <f>IFERROR(ROUND(((INDEX('Stock List'!$M$11:$M$1010, MATCH(AH626, 'Stock List'!$K$11:$K$1010, 0))/INDEX('Stock List'!$L$11:$L$1010, MATCH(AH626, 'Stock List'!$K$11:$K$1010, 0)))*AG626), 2), 0)</f>
        <v>0</v>
      </c>
      <c r="CB626" s="20"/>
      <c r="CC626" s="20">
        <f>IFERROR(ROUND(((INDEX('Stock List'!$M$11:$M$1010, MATCH(AJ626, 'Stock List'!$K$11:$K$1010, 0))/INDEX('Stock List'!$L$11:$L$1010, MATCH(AJ626, 'Stock List'!$K$11:$K$1010, 0)))*AI626), 2), 0)</f>
        <v>0</v>
      </c>
      <c r="CD626" s="20"/>
      <c r="CE626" s="20">
        <f>IFERROR(ROUND(((INDEX('Stock List'!$M$11:$M$1010, MATCH(AL626, 'Stock List'!$K$11:$K$1010, 0))/INDEX('Stock List'!$L$11:$L$1010, MATCH(AL626, 'Stock List'!$K$11:$K$1010, 0)))*AK626), 2), 0)</f>
        <v>0</v>
      </c>
      <c r="CF626" s="20"/>
      <c r="CG626" s="20">
        <f>IFERROR(ROUND(((INDEX('Stock List'!$M$11:$M$1010, MATCH(AN626, 'Stock List'!$K$11:$K$1010, 0))/INDEX('Stock List'!$L$11:$L$1010, MATCH(AN626, 'Stock List'!$K$11:$K$1010, 0)))*AM626), 2), 0)</f>
        <v>0</v>
      </c>
      <c r="CH626" s="20"/>
      <c r="CI626" s="20">
        <f>IFERROR(ROUND(((INDEX('Stock List'!$M$11:$M$1010, MATCH(AP626, 'Stock List'!$K$11:$K$1010, 0))/INDEX('Stock List'!$L$11:$L$1010, MATCH(AP626, 'Stock List'!$K$11:$K$1010, 0)))*AO626), 2), 0)</f>
        <v>0</v>
      </c>
      <c r="CJ626" s="20"/>
      <c r="CK626" s="20">
        <f>IFERROR(ROUND(((INDEX('Stock List'!$M$11:$M$1010, MATCH(AR626, 'Stock List'!$K$11:$K$1010, 0))/INDEX('Stock List'!$L$11:$L$1010, MATCH(AR626, 'Stock List'!$K$11:$K$1010, 0)))*AQ626), 2), 0)</f>
        <v>0</v>
      </c>
      <c r="CL626" s="20"/>
      <c r="CM626" s="20">
        <f>IFERROR(ROUND(((INDEX('Stock List'!$M$11:$M$1010, MATCH(AT626, 'Stock List'!$K$11:$K$1010, 0))/INDEX('Stock List'!$L$11:$L$1010, MATCH(AT626, 'Stock List'!$K$11:$K$1010, 0)))*AS626), 2), 0)</f>
        <v>0</v>
      </c>
      <c r="CN626" s="20"/>
      <c r="CO626" s="20">
        <f>IFERROR(ROUND(((INDEX('Stock List'!$M$11:$M$1010, MATCH(AV626, 'Stock List'!$K$11:$K$1010, 0))/INDEX('Stock List'!$L$11:$L$1010, MATCH(AV626, 'Stock List'!$K$11:$K$1010, 0)))*AU626), 2), 0)</f>
        <v>0</v>
      </c>
      <c r="CP626" s="20"/>
      <c r="CQ626" s="20">
        <f>IFERROR(ROUND(((INDEX('Stock List'!$M$11:$M$1010, MATCH(AX626, 'Stock List'!$K$11:$K$1010, 0))/INDEX('Stock List'!$L$11:$L$1010, MATCH(AX626, 'Stock List'!$K$11:$K$1010, 0)))*AW626), 2), 0)</f>
        <v>0</v>
      </c>
      <c r="CR626" s="22"/>
      <c r="CT626" s="106" t="str">
        <f t="shared" si="502"/>
        <v/>
      </c>
      <c r="CU626" s="22" t="str">
        <f t="shared" si="503"/>
        <v/>
      </c>
      <c r="CX626" s="106" t="str">
        <f t="shared" si="504"/>
        <v/>
      </c>
      <c r="CY626" s="20" t="str">
        <f t="shared" si="505"/>
        <v/>
      </c>
      <c r="CZ626" s="22" t="str">
        <f t="shared" si="506"/>
        <v/>
      </c>
      <c r="DB626" s="76" t="str">
        <f>IF($H626="", "", COUNTIF($G$11:$G$1010, "&gt;"&amp;$G626)+1+COUNTIF($G$11:$G626, $G626)-1)</f>
        <v/>
      </c>
      <c r="DC626" s="76" t="str">
        <f>IF($H626="", "", COUNTIF($CZ$11:$CZ$1010, "&gt;"&amp;$CZ626)+1+COUNTIF($CZ$11:$CZ626, $CZ626)-1)</f>
        <v/>
      </c>
      <c r="DE626" s="147" t="str">
        <f t="shared" si="507"/>
        <v/>
      </c>
      <c r="DF626" s="148"/>
      <c r="DG626" s="19" t="str">
        <f t="shared" si="508"/>
        <v/>
      </c>
      <c r="DH626" s="153" t="str">
        <f t="shared" si="509"/>
        <v/>
      </c>
      <c r="DI626" s="19" t="str">
        <f t="shared" si="461"/>
        <v/>
      </c>
      <c r="DJ626" s="153" t="str">
        <f t="shared" si="462"/>
        <v/>
      </c>
      <c r="DK626" s="19" t="str">
        <f t="shared" si="463"/>
        <v/>
      </c>
      <c r="DL626" s="153" t="str">
        <f t="shared" si="464"/>
        <v/>
      </c>
      <c r="DM626" s="19" t="str">
        <f t="shared" si="465"/>
        <v/>
      </c>
      <c r="DN626" s="153" t="str">
        <f t="shared" si="466"/>
        <v/>
      </c>
      <c r="DO626" s="19" t="str">
        <f t="shared" si="467"/>
        <v/>
      </c>
      <c r="DP626" s="153" t="str">
        <f t="shared" si="468"/>
        <v/>
      </c>
      <c r="DQ626" s="19" t="str">
        <f t="shared" si="469"/>
        <v/>
      </c>
      <c r="DR626" s="153" t="str">
        <f t="shared" si="470"/>
        <v/>
      </c>
      <c r="DS626" s="19" t="str">
        <f t="shared" si="471"/>
        <v/>
      </c>
      <c r="DT626" s="153" t="str">
        <f t="shared" si="472"/>
        <v/>
      </c>
      <c r="DU626" s="19" t="str">
        <f t="shared" si="473"/>
        <v/>
      </c>
      <c r="DV626" s="153" t="str">
        <f t="shared" si="474"/>
        <v/>
      </c>
      <c r="DW626" s="19" t="str">
        <f t="shared" si="475"/>
        <v/>
      </c>
      <c r="DX626" s="153" t="str">
        <f t="shared" si="476"/>
        <v/>
      </c>
      <c r="DY626" s="19" t="str">
        <f t="shared" si="477"/>
        <v/>
      </c>
      <c r="DZ626" s="153" t="str">
        <f t="shared" si="478"/>
        <v/>
      </c>
      <c r="EA626" s="19" t="str">
        <f t="shared" si="479"/>
        <v/>
      </c>
      <c r="EB626" s="153" t="str">
        <f t="shared" si="480"/>
        <v/>
      </c>
      <c r="EC626" s="19" t="str">
        <f t="shared" si="481"/>
        <v/>
      </c>
      <c r="ED626" s="153" t="str">
        <f t="shared" si="482"/>
        <v/>
      </c>
      <c r="EE626" s="19" t="str">
        <f t="shared" si="483"/>
        <v/>
      </c>
      <c r="EF626" s="153" t="str">
        <f t="shared" si="484"/>
        <v/>
      </c>
      <c r="EG626" s="19" t="str">
        <f t="shared" si="485"/>
        <v/>
      </c>
      <c r="EH626" s="153" t="str">
        <f t="shared" si="486"/>
        <v/>
      </c>
      <c r="EI626" s="19" t="str">
        <f t="shared" si="487"/>
        <v/>
      </c>
      <c r="EJ626" s="153" t="str">
        <f t="shared" si="488"/>
        <v/>
      </c>
      <c r="EK626" s="19" t="str">
        <f t="shared" si="489"/>
        <v/>
      </c>
      <c r="EL626" s="153" t="str">
        <f t="shared" si="490"/>
        <v/>
      </c>
      <c r="EM626" s="19" t="str">
        <f t="shared" si="491"/>
        <v/>
      </c>
      <c r="EN626" s="153" t="str">
        <f t="shared" si="492"/>
        <v/>
      </c>
      <c r="EO626" s="19" t="str">
        <f t="shared" si="493"/>
        <v/>
      </c>
      <c r="EP626" s="153" t="str">
        <f t="shared" si="494"/>
        <v/>
      </c>
      <c r="EQ626" s="19" t="str">
        <f t="shared" si="495"/>
        <v/>
      </c>
      <c r="ER626" s="153" t="str">
        <f t="shared" si="496"/>
        <v/>
      </c>
      <c r="ES626" s="19" t="str">
        <f t="shared" si="497"/>
        <v/>
      </c>
      <c r="ET626" s="153" t="str">
        <f t="shared" si="498"/>
        <v/>
      </c>
    </row>
    <row r="627" spans="1:150" x14ac:dyDescent="0.25">
      <c r="A627" s="31"/>
      <c r="B627" s="91" t="str">
        <f t="shared" si="499"/>
        <v/>
      </c>
      <c r="C627" s="20" t="str">
        <f t="shared" si="459"/>
        <v/>
      </c>
      <c r="D627" s="97" t="str">
        <f t="shared" si="460"/>
        <v/>
      </c>
      <c r="E627" s="62" t="str">
        <f t="shared" si="500"/>
        <v/>
      </c>
      <c r="F627" s="31"/>
      <c r="G627" s="282"/>
      <c r="H627" s="283"/>
      <c r="I627" s="284"/>
      <c r="J627" s="285"/>
      <c r="K627" s="286"/>
      <c r="L627" s="287"/>
      <c r="M627" s="288"/>
      <c r="N627" s="287"/>
      <c r="O627" s="288"/>
      <c r="P627" s="287"/>
      <c r="Q627" s="288"/>
      <c r="R627" s="287"/>
      <c r="S627" s="288"/>
      <c r="T627" s="287"/>
      <c r="U627" s="288"/>
      <c r="V627" s="287"/>
      <c r="W627" s="288"/>
      <c r="X627" s="287"/>
      <c r="Y627" s="288"/>
      <c r="Z627" s="287"/>
      <c r="AA627" s="288"/>
      <c r="AB627" s="287"/>
      <c r="AC627" s="288"/>
      <c r="AD627" s="287"/>
      <c r="AE627" s="288"/>
      <c r="AF627" s="287"/>
      <c r="AG627" s="288"/>
      <c r="AH627" s="287"/>
      <c r="AI627" s="288"/>
      <c r="AJ627" s="287"/>
      <c r="AK627" s="288"/>
      <c r="AL627" s="287"/>
      <c r="AM627" s="288"/>
      <c r="AN627" s="287"/>
      <c r="AO627" s="288"/>
      <c r="AP627" s="287"/>
      <c r="AQ627" s="288"/>
      <c r="AR627" s="287"/>
      <c r="AS627" s="288"/>
      <c r="AT627" s="287"/>
      <c r="AU627" s="288"/>
      <c r="AV627" s="287"/>
      <c r="AW627" s="288"/>
      <c r="AX627" s="287"/>
      <c r="AY627" s="31"/>
      <c r="BA627" s="76" t="str">
        <f t="shared" si="501"/>
        <v/>
      </c>
      <c r="BC627" s="76" t="str">
        <f>IF('Stock List'!$K627="", "", 'Stock List'!$K627)</f>
        <v/>
      </c>
      <c r="BE627" s="106">
        <f>IFERROR(ROUND(((INDEX('Stock List'!$M$11:$M$1010, MATCH(L627, 'Stock List'!$K$11:$K$1010, 0))/INDEX('Stock List'!$L$11:$L$1010, MATCH(L627, 'Stock List'!$K$11:$K$1010, 0)))*K627), 2), 0)</f>
        <v>0</v>
      </c>
      <c r="BF627" s="20"/>
      <c r="BG627" s="20">
        <f>IFERROR(ROUND(((INDEX('Stock List'!$M$11:$M$1010, MATCH(N627, 'Stock List'!$K$11:$K$1010, 0))/INDEX('Stock List'!$L$11:$L$1010, MATCH(N627, 'Stock List'!$K$11:$K$1010, 0)))*M627), 2), 0)</f>
        <v>0</v>
      </c>
      <c r="BH627" s="20"/>
      <c r="BI627" s="20">
        <f>IFERROR(ROUND(((INDEX('Stock List'!$M$11:$M$1010, MATCH(P627, 'Stock List'!$K$11:$K$1010, 0))/INDEX('Stock List'!$L$11:$L$1010, MATCH(P627, 'Stock List'!$K$11:$K$1010, 0)))*O627), 2), 0)</f>
        <v>0</v>
      </c>
      <c r="BJ627" s="20"/>
      <c r="BK627" s="20">
        <f>IFERROR(ROUND(((INDEX('Stock List'!$M$11:$M$1010, MATCH(R627, 'Stock List'!$K$11:$K$1010, 0))/INDEX('Stock List'!$L$11:$L$1010, MATCH(R627, 'Stock List'!$K$11:$K$1010, 0)))*Q627), 2), 0)</f>
        <v>0</v>
      </c>
      <c r="BL627" s="20"/>
      <c r="BM627" s="20">
        <f>IFERROR(ROUND(((INDEX('Stock List'!$M$11:$M$1010, MATCH(T627, 'Stock List'!$K$11:$K$1010, 0))/INDEX('Stock List'!$L$11:$L$1010, MATCH(T627, 'Stock List'!$K$11:$K$1010, 0)))*S627), 2), 0)</f>
        <v>0</v>
      </c>
      <c r="BN627" s="20"/>
      <c r="BO627" s="20">
        <f>IFERROR(ROUND(((INDEX('Stock List'!$M$11:$M$1010, MATCH(V627, 'Stock List'!$K$11:$K$1010, 0))/INDEX('Stock List'!$L$11:$L$1010, MATCH(V627, 'Stock List'!$K$11:$K$1010, 0)))*U627), 2), 0)</f>
        <v>0</v>
      </c>
      <c r="BP627" s="20"/>
      <c r="BQ627" s="20">
        <f>IFERROR(ROUND(((INDEX('Stock List'!$M$11:$M$1010, MATCH(X627, 'Stock List'!$K$11:$K$1010, 0))/INDEX('Stock List'!$L$11:$L$1010, MATCH(X627, 'Stock List'!$K$11:$K$1010, 0)))*W627), 2), 0)</f>
        <v>0</v>
      </c>
      <c r="BR627" s="20"/>
      <c r="BS627" s="20">
        <f>IFERROR(ROUND(((INDEX('Stock List'!$M$11:$M$1010, MATCH(Z627, 'Stock List'!$K$11:$K$1010, 0))/INDEX('Stock List'!$L$11:$L$1010, MATCH(Z627, 'Stock List'!$K$11:$K$1010, 0)))*Y627), 2), 0)</f>
        <v>0</v>
      </c>
      <c r="BT627" s="20"/>
      <c r="BU627" s="20">
        <f>IFERROR(ROUND(((INDEX('Stock List'!$M$11:$M$1010, MATCH(AB627, 'Stock List'!$K$11:$K$1010, 0))/INDEX('Stock List'!$L$11:$L$1010, MATCH(AB627, 'Stock List'!$K$11:$K$1010, 0)))*AA627), 2), 0)</f>
        <v>0</v>
      </c>
      <c r="BV627" s="20"/>
      <c r="BW627" s="20">
        <f>IFERROR(ROUND(((INDEX('Stock List'!$M$11:$M$1010, MATCH(AD627, 'Stock List'!$K$11:$K$1010, 0))/INDEX('Stock List'!$L$11:$L$1010, MATCH(AD627, 'Stock List'!$K$11:$K$1010, 0)))*AC627), 2), 0)</f>
        <v>0</v>
      </c>
      <c r="BX627" s="20"/>
      <c r="BY627" s="20">
        <f>IFERROR(ROUND(((INDEX('Stock List'!$M$11:$M$1010, MATCH(AF627, 'Stock List'!$K$11:$K$1010, 0))/INDEX('Stock List'!$L$11:$L$1010, MATCH(AF627, 'Stock List'!$K$11:$K$1010, 0)))*AE627), 2), 0)</f>
        <v>0</v>
      </c>
      <c r="BZ627" s="20"/>
      <c r="CA627" s="20">
        <f>IFERROR(ROUND(((INDEX('Stock List'!$M$11:$M$1010, MATCH(AH627, 'Stock List'!$K$11:$K$1010, 0))/INDEX('Stock List'!$L$11:$L$1010, MATCH(AH627, 'Stock List'!$K$11:$K$1010, 0)))*AG627), 2), 0)</f>
        <v>0</v>
      </c>
      <c r="CB627" s="20"/>
      <c r="CC627" s="20">
        <f>IFERROR(ROUND(((INDEX('Stock List'!$M$11:$M$1010, MATCH(AJ627, 'Stock List'!$K$11:$K$1010, 0))/INDEX('Stock List'!$L$11:$L$1010, MATCH(AJ627, 'Stock List'!$K$11:$K$1010, 0)))*AI627), 2), 0)</f>
        <v>0</v>
      </c>
      <c r="CD627" s="20"/>
      <c r="CE627" s="20">
        <f>IFERROR(ROUND(((INDEX('Stock List'!$M$11:$M$1010, MATCH(AL627, 'Stock List'!$K$11:$K$1010, 0))/INDEX('Stock List'!$L$11:$L$1010, MATCH(AL627, 'Stock List'!$K$11:$K$1010, 0)))*AK627), 2), 0)</f>
        <v>0</v>
      </c>
      <c r="CF627" s="20"/>
      <c r="CG627" s="20">
        <f>IFERROR(ROUND(((INDEX('Stock List'!$M$11:$M$1010, MATCH(AN627, 'Stock List'!$K$11:$K$1010, 0))/INDEX('Stock List'!$L$11:$L$1010, MATCH(AN627, 'Stock List'!$K$11:$K$1010, 0)))*AM627), 2), 0)</f>
        <v>0</v>
      </c>
      <c r="CH627" s="20"/>
      <c r="CI627" s="20">
        <f>IFERROR(ROUND(((INDEX('Stock List'!$M$11:$M$1010, MATCH(AP627, 'Stock List'!$K$11:$K$1010, 0))/INDEX('Stock List'!$L$11:$L$1010, MATCH(AP627, 'Stock List'!$K$11:$K$1010, 0)))*AO627), 2), 0)</f>
        <v>0</v>
      </c>
      <c r="CJ627" s="20"/>
      <c r="CK627" s="20">
        <f>IFERROR(ROUND(((INDEX('Stock List'!$M$11:$M$1010, MATCH(AR627, 'Stock List'!$K$11:$K$1010, 0))/INDEX('Stock List'!$L$11:$L$1010, MATCH(AR627, 'Stock List'!$K$11:$K$1010, 0)))*AQ627), 2), 0)</f>
        <v>0</v>
      </c>
      <c r="CL627" s="20"/>
      <c r="CM627" s="20">
        <f>IFERROR(ROUND(((INDEX('Stock List'!$M$11:$M$1010, MATCH(AT627, 'Stock List'!$K$11:$K$1010, 0))/INDEX('Stock List'!$L$11:$L$1010, MATCH(AT627, 'Stock List'!$K$11:$K$1010, 0)))*AS627), 2), 0)</f>
        <v>0</v>
      </c>
      <c r="CN627" s="20"/>
      <c r="CO627" s="20">
        <f>IFERROR(ROUND(((INDEX('Stock List'!$M$11:$M$1010, MATCH(AV627, 'Stock List'!$K$11:$K$1010, 0))/INDEX('Stock List'!$L$11:$L$1010, MATCH(AV627, 'Stock List'!$K$11:$K$1010, 0)))*AU627), 2), 0)</f>
        <v>0</v>
      </c>
      <c r="CP627" s="20"/>
      <c r="CQ627" s="20">
        <f>IFERROR(ROUND(((INDEX('Stock List'!$M$11:$M$1010, MATCH(AX627, 'Stock List'!$K$11:$K$1010, 0))/INDEX('Stock List'!$L$11:$L$1010, MATCH(AX627, 'Stock List'!$K$11:$K$1010, 0)))*AW627), 2), 0)</f>
        <v>0</v>
      </c>
      <c r="CR627" s="22"/>
      <c r="CT627" s="106" t="str">
        <f t="shared" si="502"/>
        <v/>
      </c>
      <c r="CU627" s="22" t="str">
        <f t="shared" si="503"/>
        <v/>
      </c>
      <c r="CX627" s="106" t="str">
        <f t="shared" si="504"/>
        <v/>
      </c>
      <c r="CY627" s="20" t="str">
        <f t="shared" si="505"/>
        <v/>
      </c>
      <c r="CZ627" s="22" t="str">
        <f t="shared" si="506"/>
        <v/>
      </c>
      <c r="DB627" s="76" t="str">
        <f>IF($H627="", "", COUNTIF($G$11:$G$1010, "&gt;"&amp;$G627)+1+COUNTIF($G$11:$G627, $G627)-1)</f>
        <v/>
      </c>
      <c r="DC627" s="76" t="str">
        <f>IF($H627="", "", COUNTIF($CZ$11:$CZ$1010, "&gt;"&amp;$CZ627)+1+COUNTIF($CZ$11:$CZ627, $CZ627)-1)</f>
        <v/>
      </c>
      <c r="DE627" s="147" t="str">
        <f t="shared" si="507"/>
        <v/>
      </c>
      <c r="DF627" s="148"/>
      <c r="DG627" s="19" t="str">
        <f t="shared" si="508"/>
        <v/>
      </c>
      <c r="DH627" s="153" t="str">
        <f t="shared" si="509"/>
        <v/>
      </c>
      <c r="DI627" s="19" t="str">
        <f t="shared" si="461"/>
        <v/>
      </c>
      <c r="DJ627" s="153" t="str">
        <f t="shared" si="462"/>
        <v/>
      </c>
      <c r="DK627" s="19" t="str">
        <f t="shared" si="463"/>
        <v/>
      </c>
      <c r="DL627" s="153" t="str">
        <f t="shared" si="464"/>
        <v/>
      </c>
      <c r="DM627" s="19" t="str">
        <f t="shared" si="465"/>
        <v/>
      </c>
      <c r="DN627" s="153" t="str">
        <f t="shared" si="466"/>
        <v/>
      </c>
      <c r="DO627" s="19" t="str">
        <f t="shared" si="467"/>
        <v/>
      </c>
      <c r="DP627" s="153" t="str">
        <f t="shared" si="468"/>
        <v/>
      </c>
      <c r="DQ627" s="19" t="str">
        <f t="shared" si="469"/>
        <v/>
      </c>
      <c r="DR627" s="153" t="str">
        <f t="shared" si="470"/>
        <v/>
      </c>
      <c r="DS627" s="19" t="str">
        <f t="shared" si="471"/>
        <v/>
      </c>
      <c r="DT627" s="153" t="str">
        <f t="shared" si="472"/>
        <v/>
      </c>
      <c r="DU627" s="19" t="str">
        <f t="shared" si="473"/>
        <v/>
      </c>
      <c r="DV627" s="153" t="str">
        <f t="shared" si="474"/>
        <v/>
      </c>
      <c r="DW627" s="19" t="str">
        <f t="shared" si="475"/>
        <v/>
      </c>
      <c r="DX627" s="153" t="str">
        <f t="shared" si="476"/>
        <v/>
      </c>
      <c r="DY627" s="19" t="str">
        <f t="shared" si="477"/>
        <v/>
      </c>
      <c r="DZ627" s="153" t="str">
        <f t="shared" si="478"/>
        <v/>
      </c>
      <c r="EA627" s="19" t="str">
        <f t="shared" si="479"/>
        <v/>
      </c>
      <c r="EB627" s="153" t="str">
        <f t="shared" si="480"/>
        <v/>
      </c>
      <c r="EC627" s="19" t="str">
        <f t="shared" si="481"/>
        <v/>
      </c>
      <c r="ED627" s="153" t="str">
        <f t="shared" si="482"/>
        <v/>
      </c>
      <c r="EE627" s="19" t="str">
        <f t="shared" si="483"/>
        <v/>
      </c>
      <c r="EF627" s="153" t="str">
        <f t="shared" si="484"/>
        <v/>
      </c>
      <c r="EG627" s="19" t="str">
        <f t="shared" si="485"/>
        <v/>
      </c>
      <c r="EH627" s="153" t="str">
        <f t="shared" si="486"/>
        <v/>
      </c>
      <c r="EI627" s="19" t="str">
        <f t="shared" si="487"/>
        <v/>
      </c>
      <c r="EJ627" s="153" t="str">
        <f t="shared" si="488"/>
        <v/>
      </c>
      <c r="EK627" s="19" t="str">
        <f t="shared" si="489"/>
        <v/>
      </c>
      <c r="EL627" s="153" t="str">
        <f t="shared" si="490"/>
        <v/>
      </c>
      <c r="EM627" s="19" t="str">
        <f t="shared" si="491"/>
        <v/>
      </c>
      <c r="EN627" s="153" t="str">
        <f t="shared" si="492"/>
        <v/>
      </c>
      <c r="EO627" s="19" t="str">
        <f t="shared" si="493"/>
        <v/>
      </c>
      <c r="EP627" s="153" t="str">
        <f t="shared" si="494"/>
        <v/>
      </c>
      <c r="EQ627" s="19" t="str">
        <f t="shared" si="495"/>
        <v/>
      </c>
      <c r="ER627" s="153" t="str">
        <f t="shared" si="496"/>
        <v/>
      </c>
      <c r="ES627" s="19" t="str">
        <f t="shared" si="497"/>
        <v/>
      </c>
      <c r="ET627" s="153" t="str">
        <f t="shared" si="498"/>
        <v/>
      </c>
    </row>
    <row r="628" spans="1:150" x14ac:dyDescent="0.25">
      <c r="A628" s="31"/>
      <c r="B628" s="91" t="str">
        <f t="shared" si="499"/>
        <v/>
      </c>
      <c r="C628" s="20" t="str">
        <f t="shared" si="459"/>
        <v/>
      </c>
      <c r="D628" s="97" t="str">
        <f t="shared" si="460"/>
        <v/>
      </c>
      <c r="E628" s="62" t="str">
        <f t="shared" si="500"/>
        <v/>
      </c>
      <c r="F628" s="31"/>
      <c r="G628" s="282"/>
      <c r="H628" s="283"/>
      <c r="I628" s="284"/>
      <c r="J628" s="285"/>
      <c r="K628" s="286"/>
      <c r="L628" s="287"/>
      <c r="M628" s="288"/>
      <c r="N628" s="287"/>
      <c r="O628" s="288"/>
      <c r="P628" s="287"/>
      <c r="Q628" s="288"/>
      <c r="R628" s="287"/>
      <c r="S628" s="288"/>
      <c r="T628" s="287"/>
      <c r="U628" s="288"/>
      <c r="V628" s="287"/>
      <c r="W628" s="288"/>
      <c r="X628" s="287"/>
      <c r="Y628" s="288"/>
      <c r="Z628" s="287"/>
      <c r="AA628" s="288"/>
      <c r="AB628" s="287"/>
      <c r="AC628" s="288"/>
      <c r="AD628" s="287"/>
      <c r="AE628" s="288"/>
      <c r="AF628" s="287"/>
      <c r="AG628" s="288"/>
      <c r="AH628" s="287"/>
      <c r="AI628" s="288"/>
      <c r="AJ628" s="287"/>
      <c r="AK628" s="288"/>
      <c r="AL628" s="287"/>
      <c r="AM628" s="288"/>
      <c r="AN628" s="287"/>
      <c r="AO628" s="288"/>
      <c r="AP628" s="287"/>
      <c r="AQ628" s="288"/>
      <c r="AR628" s="287"/>
      <c r="AS628" s="288"/>
      <c r="AT628" s="287"/>
      <c r="AU628" s="288"/>
      <c r="AV628" s="287"/>
      <c r="AW628" s="288"/>
      <c r="AX628" s="287"/>
      <c r="AY628" s="31"/>
      <c r="BA628" s="76" t="str">
        <f t="shared" si="501"/>
        <v/>
      </c>
      <c r="BC628" s="76" t="str">
        <f>IF('Stock List'!$K628="", "", 'Stock List'!$K628)</f>
        <v/>
      </c>
      <c r="BE628" s="106">
        <f>IFERROR(ROUND(((INDEX('Stock List'!$M$11:$M$1010, MATCH(L628, 'Stock List'!$K$11:$K$1010, 0))/INDEX('Stock List'!$L$11:$L$1010, MATCH(L628, 'Stock List'!$K$11:$K$1010, 0)))*K628), 2), 0)</f>
        <v>0</v>
      </c>
      <c r="BF628" s="20"/>
      <c r="BG628" s="20">
        <f>IFERROR(ROUND(((INDEX('Stock List'!$M$11:$M$1010, MATCH(N628, 'Stock List'!$K$11:$K$1010, 0))/INDEX('Stock List'!$L$11:$L$1010, MATCH(N628, 'Stock List'!$K$11:$K$1010, 0)))*M628), 2), 0)</f>
        <v>0</v>
      </c>
      <c r="BH628" s="20"/>
      <c r="BI628" s="20">
        <f>IFERROR(ROUND(((INDEX('Stock List'!$M$11:$M$1010, MATCH(P628, 'Stock List'!$K$11:$K$1010, 0))/INDEX('Stock List'!$L$11:$L$1010, MATCH(P628, 'Stock List'!$K$11:$K$1010, 0)))*O628), 2), 0)</f>
        <v>0</v>
      </c>
      <c r="BJ628" s="20"/>
      <c r="BK628" s="20">
        <f>IFERROR(ROUND(((INDEX('Stock List'!$M$11:$M$1010, MATCH(R628, 'Stock List'!$K$11:$K$1010, 0))/INDEX('Stock List'!$L$11:$L$1010, MATCH(R628, 'Stock List'!$K$11:$K$1010, 0)))*Q628), 2), 0)</f>
        <v>0</v>
      </c>
      <c r="BL628" s="20"/>
      <c r="BM628" s="20">
        <f>IFERROR(ROUND(((INDEX('Stock List'!$M$11:$M$1010, MATCH(T628, 'Stock List'!$K$11:$K$1010, 0))/INDEX('Stock List'!$L$11:$L$1010, MATCH(T628, 'Stock List'!$K$11:$K$1010, 0)))*S628), 2), 0)</f>
        <v>0</v>
      </c>
      <c r="BN628" s="20"/>
      <c r="BO628" s="20">
        <f>IFERROR(ROUND(((INDEX('Stock List'!$M$11:$M$1010, MATCH(V628, 'Stock List'!$K$11:$K$1010, 0))/INDEX('Stock List'!$L$11:$L$1010, MATCH(V628, 'Stock List'!$K$11:$K$1010, 0)))*U628), 2), 0)</f>
        <v>0</v>
      </c>
      <c r="BP628" s="20"/>
      <c r="BQ628" s="20">
        <f>IFERROR(ROUND(((INDEX('Stock List'!$M$11:$M$1010, MATCH(X628, 'Stock List'!$K$11:$K$1010, 0))/INDEX('Stock List'!$L$11:$L$1010, MATCH(X628, 'Stock List'!$K$11:$K$1010, 0)))*W628), 2), 0)</f>
        <v>0</v>
      </c>
      <c r="BR628" s="20"/>
      <c r="BS628" s="20">
        <f>IFERROR(ROUND(((INDEX('Stock List'!$M$11:$M$1010, MATCH(Z628, 'Stock List'!$K$11:$K$1010, 0))/INDEX('Stock List'!$L$11:$L$1010, MATCH(Z628, 'Stock List'!$K$11:$K$1010, 0)))*Y628), 2), 0)</f>
        <v>0</v>
      </c>
      <c r="BT628" s="20"/>
      <c r="BU628" s="20">
        <f>IFERROR(ROUND(((INDEX('Stock List'!$M$11:$M$1010, MATCH(AB628, 'Stock List'!$K$11:$K$1010, 0))/INDEX('Stock List'!$L$11:$L$1010, MATCH(AB628, 'Stock List'!$K$11:$K$1010, 0)))*AA628), 2), 0)</f>
        <v>0</v>
      </c>
      <c r="BV628" s="20"/>
      <c r="BW628" s="20">
        <f>IFERROR(ROUND(((INDEX('Stock List'!$M$11:$M$1010, MATCH(AD628, 'Stock List'!$K$11:$K$1010, 0))/INDEX('Stock List'!$L$11:$L$1010, MATCH(AD628, 'Stock List'!$K$11:$K$1010, 0)))*AC628), 2), 0)</f>
        <v>0</v>
      </c>
      <c r="BX628" s="20"/>
      <c r="BY628" s="20">
        <f>IFERROR(ROUND(((INDEX('Stock List'!$M$11:$M$1010, MATCH(AF628, 'Stock List'!$K$11:$K$1010, 0))/INDEX('Stock List'!$L$11:$L$1010, MATCH(AF628, 'Stock List'!$K$11:$K$1010, 0)))*AE628), 2), 0)</f>
        <v>0</v>
      </c>
      <c r="BZ628" s="20"/>
      <c r="CA628" s="20">
        <f>IFERROR(ROUND(((INDEX('Stock List'!$M$11:$M$1010, MATCH(AH628, 'Stock List'!$K$11:$K$1010, 0))/INDEX('Stock List'!$L$11:$L$1010, MATCH(AH628, 'Stock List'!$K$11:$K$1010, 0)))*AG628), 2), 0)</f>
        <v>0</v>
      </c>
      <c r="CB628" s="20"/>
      <c r="CC628" s="20">
        <f>IFERROR(ROUND(((INDEX('Stock List'!$M$11:$M$1010, MATCH(AJ628, 'Stock List'!$K$11:$K$1010, 0))/INDEX('Stock List'!$L$11:$L$1010, MATCH(AJ628, 'Stock List'!$K$11:$K$1010, 0)))*AI628), 2), 0)</f>
        <v>0</v>
      </c>
      <c r="CD628" s="20"/>
      <c r="CE628" s="20">
        <f>IFERROR(ROUND(((INDEX('Stock List'!$M$11:$M$1010, MATCH(AL628, 'Stock List'!$K$11:$K$1010, 0))/INDEX('Stock List'!$L$11:$L$1010, MATCH(AL628, 'Stock List'!$K$11:$K$1010, 0)))*AK628), 2), 0)</f>
        <v>0</v>
      </c>
      <c r="CF628" s="20"/>
      <c r="CG628" s="20">
        <f>IFERROR(ROUND(((INDEX('Stock List'!$M$11:$M$1010, MATCH(AN628, 'Stock List'!$K$11:$K$1010, 0))/INDEX('Stock List'!$L$11:$L$1010, MATCH(AN628, 'Stock List'!$K$11:$K$1010, 0)))*AM628), 2), 0)</f>
        <v>0</v>
      </c>
      <c r="CH628" s="20"/>
      <c r="CI628" s="20">
        <f>IFERROR(ROUND(((INDEX('Stock List'!$M$11:$M$1010, MATCH(AP628, 'Stock List'!$K$11:$K$1010, 0))/INDEX('Stock List'!$L$11:$L$1010, MATCH(AP628, 'Stock List'!$K$11:$K$1010, 0)))*AO628), 2), 0)</f>
        <v>0</v>
      </c>
      <c r="CJ628" s="20"/>
      <c r="CK628" s="20">
        <f>IFERROR(ROUND(((INDEX('Stock List'!$M$11:$M$1010, MATCH(AR628, 'Stock List'!$K$11:$K$1010, 0))/INDEX('Stock List'!$L$11:$L$1010, MATCH(AR628, 'Stock List'!$K$11:$K$1010, 0)))*AQ628), 2), 0)</f>
        <v>0</v>
      </c>
      <c r="CL628" s="20"/>
      <c r="CM628" s="20">
        <f>IFERROR(ROUND(((INDEX('Stock List'!$M$11:$M$1010, MATCH(AT628, 'Stock List'!$K$11:$K$1010, 0))/INDEX('Stock List'!$L$11:$L$1010, MATCH(AT628, 'Stock List'!$K$11:$K$1010, 0)))*AS628), 2), 0)</f>
        <v>0</v>
      </c>
      <c r="CN628" s="20"/>
      <c r="CO628" s="20">
        <f>IFERROR(ROUND(((INDEX('Stock List'!$M$11:$M$1010, MATCH(AV628, 'Stock List'!$K$11:$K$1010, 0))/INDEX('Stock List'!$L$11:$L$1010, MATCH(AV628, 'Stock List'!$K$11:$K$1010, 0)))*AU628), 2), 0)</f>
        <v>0</v>
      </c>
      <c r="CP628" s="20"/>
      <c r="CQ628" s="20">
        <f>IFERROR(ROUND(((INDEX('Stock List'!$M$11:$M$1010, MATCH(AX628, 'Stock List'!$K$11:$K$1010, 0))/INDEX('Stock List'!$L$11:$L$1010, MATCH(AX628, 'Stock List'!$K$11:$K$1010, 0)))*AW628), 2), 0)</f>
        <v>0</v>
      </c>
      <c r="CR628" s="22"/>
      <c r="CT628" s="106" t="str">
        <f t="shared" si="502"/>
        <v/>
      </c>
      <c r="CU628" s="22" t="str">
        <f t="shared" si="503"/>
        <v/>
      </c>
      <c r="CX628" s="106" t="str">
        <f t="shared" si="504"/>
        <v/>
      </c>
      <c r="CY628" s="20" t="str">
        <f t="shared" si="505"/>
        <v/>
      </c>
      <c r="CZ628" s="22" t="str">
        <f t="shared" si="506"/>
        <v/>
      </c>
      <c r="DB628" s="76" t="str">
        <f>IF($H628="", "", COUNTIF($G$11:$G$1010, "&gt;"&amp;$G628)+1+COUNTIF($G$11:$G628, $G628)-1)</f>
        <v/>
      </c>
      <c r="DC628" s="76" t="str">
        <f>IF($H628="", "", COUNTIF($CZ$11:$CZ$1010, "&gt;"&amp;$CZ628)+1+COUNTIF($CZ$11:$CZ628, $CZ628)-1)</f>
        <v/>
      </c>
      <c r="DE628" s="147" t="str">
        <f t="shared" si="507"/>
        <v/>
      </c>
      <c r="DF628" s="148"/>
      <c r="DG628" s="19" t="str">
        <f t="shared" si="508"/>
        <v/>
      </c>
      <c r="DH628" s="153" t="str">
        <f t="shared" si="509"/>
        <v/>
      </c>
      <c r="DI628" s="19" t="str">
        <f t="shared" si="461"/>
        <v/>
      </c>
      <c r="DJ628" s="153" t="str">
        <f t="shared" si="462"/>
        <v/>
      </c>
      <c r="DK628" s="19" t="str">
        <f t="shared" si="463"/>
        <v/>
      </c>
      <c r="DL628" s="153" t="str">
        <f t="shared" si="464"/>
        <v/>
      </c>
      <c r="DM628" s="19" t="str">
        <f t="shared" si="465"/>
        <v/>
      </c>
      <c r="DN628" s="153" t="str">
        <f t="shared" si="466"/>
        <v/>
      </c>
      <c r="DO628" s="19" t="str">
        <f t="shared" si="467"/>
        <v/>
      </c>
      <c r="DP628" s="153" t="str">
        <f t="shared" si="468"/>
        <v/>
      </c>
      <c r="DQ628" s="19" t="str">
        <f t="shared" si="469"/>
        <v/>
      </c>
      <c r="DR628" s="153" t="str">
        <f t="shared" si="470"/>
        <v/>
      </c>
      <c r="DS628" s="19" t="str">
        <f t="shared" si="471"/>
        <v/>
      </c>
      <c r="DT628" s="153" t="str">
        <f t="shared" si="472"/>
        <v/>
      </c>
      <c r="DU628" s="19" t="str">
        <f t="shared" si="473"/>
        <v/>
      </c>
      <c r="DV628" s="153" t="str">
        <f t="shared" si="474"/>
        <v/>
      </c>
      <c r="DW628" s="19" t="str">
        <f t="shared" si="475"/>
        <v/>
      </c>
      <c r="DX628" s="153" t="str">
        <f t="shared" si="476"/>
        <v/>
      </c>
      <c r="DY628" s="19" t="str">
        <f t="shared" si="477"/>
        <v/>
      </c>
      <c r="DZ628" s="153" t="str">
        <f t="shared" si="478"/>
        <v/>
      </c>
      <c r="EA628" s="19" t="str">
        <f t="shared" si="479"/>
        <v/>
      </c>
      <c r="EB628" s="153" t="str">
        <f t="shared" si="480"/>
        <v/>
      </c>
      <c r="EC628" s="19" t="str">
        <f t="shared" si="481"/>
        <v/>
      </c>
      <c r="ED628" s="153" t="str">
        <f t="shared" si="482"/>
        <v/>
      </c>
      <c r="EE628" s="19" t="str">
        <f t="shared" si="483"/>
        <v/>
      </c>
      <c r="EF628" s="153" t="str">
        <f t="shared" si="484"/>
        <v/>
      </c>
      <c r="EG628" s="19" t="str">
        <f t="shared" si="485"/>
        <v/>
      </c>
      <c r="EH628" s="153" t="str">
        <f t="shared" si="486"/>
        <v/>
      </c>
      <c r="EI628" s="19" t="str">
        <f t="shared" si="487"/>
        <v/>
      </c>
      <c r="EJ628" s="153" t="str">
        <f t="shared" si="488"/>
        <v/>
      </c>
      <c r="EK628" s="19" t="str">
        <f t="shared" si="489"/>
        <v/>
      </c>
      <c r="EL628" s="153" t="str">
        <f t="shared" si="490"/>
        <v/>
      </c>
      <c r="EM628" s="19" t="str">
        <f t="shared" si="491"/>
        <v/>
      </c>
      <c r="EN628" s="153" t="str">
        <f t="shared" si="492"/>
        <v/>
      </c>
      <c r="EO628" s="19" t="str">
        <f t="shared" si="493"/>
        <v/>
      </c>
      <c r="EP628" s="153" t="str">
        <f t="shared" si="494"/>
        <v/>
      </c>
      <c r="EQ628" s="19" t="str">
        <f t="shared" si="495"/>
        <v/>
      </c>
      <c r="ER628" s="153" t="str">
        <f t="shared" si="496"/>
        <v/>
      </c>
      <c r="ES628" s="19" t="str">
        <f t="shared" si="497"/>
        <v/>
      </c>
      <c r="ET628" s="153" t="str">
        <f t="shared" si="498"/>
        <v/>
      </c>
    </row>
    <row r="629" spans="1:150" x14ac:dyDescent="0.25">
      <c r="A629" s="31"/>
      <c r="B629" s="91" t="str">
        <f t="shared" si="499"/>
        <v/>
      </c>
      <c r="C629" s="20" t="str">
        <f t="shared" si="459"/>
        <v/>
      </c>
      <c r="D629" s="97" t="str">
        <f t="shared" si="460"/>
        <v/>
      </c>
      <c r="E629" s="62" t="str">
        <f t="shared" si="500"/>
        <v/>
      </c>
      <c r="F629" s="31"/>
      <c r="G629" s="282"/>
      <c r="H629" s="283"/>
      <c r="I629" s="284"/>
      <c r="J629" s="285"/>
      <c r="K629" s="286"/>
      <c r="L629" s="287"/>
      <c r="M629" s="288"/>
      <c r="N629" s="287"/>
      <c r="O629" s="288"/>
      <c r="P629" s="287"/>
      <c r="Q629" s="288"/>
      <c r="R629" s="287"/>
      <c r="S629" s="288"/>
      <c r="T629" s="287"/>
      <c r="U629" s="288"/>
      <c r="V629" s="287"/>
      <c r="W629" s="288"/>
      <c r="X629" s="287"/>
      <c r="Y629" s="288"/>
      <c r="Z629" s="287"/>
      <c r="AA629" s="288"/>
      <c r="AB629" s="287"/>
      <c r="AC629" s="288"/>
      <c r="AD629" s="287"/>
      <c r="AE629" s="288"/>
      <c r="AF629" s="287"/>
      <c r="AG629" s="288"/>
      <c r="AH629" s="287"/>
      <c r="AI629" s="288"/>
      <c r="AJ629" s="287"/>
      <c r="AK629" s="288"/>
      <c r="AL629" s="287"/>
      <c r="AM629" s="288"/>
      <c r="AN629" s="287"/>
      <c r="AO629" s="288"/>
      <c r="AP629" s="287"/>
      <c r="AQ629" s="288"/>
      <c r="AR629" s="287"/>
      <c r="AS629" s="288"/>
      <c r="AT629" s="287"/>
      <c r="AU629" s="288"/>
      <c r="AV629" s="287"/>
      <c r="AW629" s="288"/>
      <c r="AX629" s="287"/>
      <c r="AY629" s="31"/>
      <c r="BA629" s="76" t="str">
        <f t="shared" si="501"/>
        <v/>
      </c>
      <c r="BC629" s="76" t="str">
        <f>IF('Stock List'!$K629="", "", 'Stock List'!$K629)</f>
        <v/>
      </c>
      <c r="BE629" s="106">
        <f>IFERROR(ROUND(((INDEX('Stock List'!$M$11:$M$1010, MATCH(L629, 'Stock List'!$K$11:$K$1010, 0))/INDEX('Stock List'!$L$11:$L$1010, MATCH(L629, 'Stock List'!$K$11:$K$1010, 0)))*K629), 2), 0)</f>
        <v>0</v>
      </c>
      <c r="BF629" s="20"/>
      <c r="BG629" s="20">
        <f>IFERROR(ROUND(((INDEX('Stock List'!$M$11:$M$1010, MATCH(N629, 'Stock List'!$K$11:$K$1010, 0))/INDEX('Stock List'!$L$11:$L$1010, MATCH(N629, 'Stock List'!$K$11:$K$1010, 0)))*M629), 2), 0)</f>
        <v>0</v>
      </c>
      <c r="BH629" s="20"/>
      <c r="BI629" s="20">
        <f>IFERROR(ROUND(((INDEX('Stock List'!$M$11:$M$1010, MATCH(P629, 'Stock List'!$K$11:$K$1010, 0))/INDEX('Stock List'!$L$11:$L$1010, MATCH(P629, 'Stock List'!$K$11:$K$1010, 0)))*O629), 2), 0)</f>
        <v>0</v>
      </c>
      <c r="BJ629" s="20"/>
      <c r="BK629" s="20">
        <f>IFERROR(ROUND(((INDEX('Stock List'!$M$11:$M$1010, MATCH(R629, 'Stock List'!$K$11:$K$1010, 0))/INDEX('Stock List'!$L$11:$L$1010, MATCH(R629, 'Stock List'!$K$11:$K$1010, 0)))*Q629), 2), 0)</f>
        <v>0</v>
      </c>
      <c r="BL629" s="20"/>
      <c r="BM629" s="20">
        <f>IFERROR(ROUND(((INDEX('Stock List'!$M$11:$M$1010, MATCH(T629, 'Stock List'!$K$11:$K$1010, 0))/INDEX('Stock List'!$L$11:$L$1010, MATCH(T629, 'Stock List'!$K$11:$K$1010, 0)))*S629), 2), 0)</f>
        <v>0</v>
      </c>
      <c r="BN629" s="20"/>
      <c r="BO629" s="20">
        <f>IFERROR(ROUND(((INDEX('Stock List'!$M$11:$M$1010, MATCH(V629, 'Stock List'!$K$11:$K$1010, 0))/INDEX('Stock List'!$L$11:$L$1010, MATCH(V629, 'Stock List'!$K$11:$K$1010, 0)))*U629), 2), 0)</f>
        <v>0</v>
      </c>
      <c r="BP629" s="20"/>
      <c r="BQ629" s="20">
        <f>IFERROR(ROUND(((INDEX('Stock List'!$M$11:$M$1010, MATCH(X629, 'Stock List'!$K$11:$K$1010, 0))/INDEX('Stock List'!$L$11:$L$1010, MATCH(X629, 'Stock List'!$K$11:$K$1010, 0)))*W629), 2), 0)</f>
        <v>0</v>
      </c>
      <c r="BR629" s="20"/>
      <c r="BS629" s="20">
        <f>IFERROR(ROUND(((INDEX('Stock List'!$M$11:$M$1010, MATCH(Z629, 'Stock List'!$K$11:$K$1010, 0))/INDEX('Stock List'!$L$11:$L$1010, MATCH(Z629, 'Stock List'!$K$11:$K$1010, 0)))*Y629), 2), 0)</f>
        <v>0</v>
      </c>
      <c r="BT629" s="20"/>
      <c r="BU629" s="20">
        <f>IFERROR(ROUND(((INDEX('Stock List'!$M$11:$M$1010, MATCH(AB629, 'Stock List'!$K$11:$K$1010, 0))/INDEX('Stock List'!$L$11:$L$1010, MATCH(AB629, 'Stock List'!$K$11:$K$1010, 0)))*AA629), 2), 0)</f>
        <v>0</v>
      </c>
      <c r="BV629" s="20"/>
      <c r="BW629" s="20">
        <f>IFERROR(ROUND(((INDEX('Stock List'!$M$11:$M$1010, MATCH(AD629, 'Stock List'!$K$11:$K$1010, 0))/INDEX('Stock List'!$L$11:$L$1010, MATCH(AD629, 'Stock List'!$K$11:$K$1010, 0)))*AC629), 2), 0)</f>
        <v>0</v>
      </c>
      <c r="BX629" s="20"/>
      <c r="BY629" s="20">
        <f>IFERROR(ROUND(((INDEX('Stock List'!$M$11:$M$1010, MATCH(AF629, 'Stock List'!$K$11:$K$1010, 0))/INDEX('Stock List'!$L$11:$L$1010, MATCH(AF629, 'Stock List'!$K$11:$K$1010, 0)))*AE629), 2), 0)</f>
        <v>0</v>
      </c>
      <c r="BZ629" s="20"/>
      <c r="CA629" s="20">
        <f>IFERROR(ROUND(((INDEX('Stock List'!$M$11:$M$1010, MATCH(AH629, 'Stock List'!$K$11:$K$1010, 0))/INDEX('Stock List'!$L$11:$L$1010, MATCH(AH629, 'Stock List'!$K$11:$K$1010, 0)))*AG629), 2), 0)</f>
        <v>0</v>
      </c>
      <c r="CB629" s="20"/>
      <c r="CC629" s="20">
        <f>IFERROR(ROUND(((INDEX('Stock List'!$M$11:$M$1010, MATCH(AJ629, 'Stock List'!$K$11:$K$1010, 0))/INDEX('Stock List'!$L$11:$L$1010, MATCH(AJ629, 'Stock List'!$K$11:$K$1010, 0)))*AI629), 2), 0)</f>
        <v>0</v>
      </c>
      <c r="CD629" s="20"/>
      <c r="CE629" s="20">
        <f>IFERROR(ROUND(((INDEX('Stock List'!$M$11:$M$1010, MATCH(AL629, 'Stock List'!$K$11:$K$1010, 0))/INDEX('Stock List'!$L$11:$L$1010, MATCH(AL629, 'Stock List'!$K$11:$K$1010, 0)))*AK629), 2), 0)</f>
        <v>0</v>
      </c>
      <c r="CF629" s="20"/>
      <c r="CG629" s="20">
        <f>IFERROR(ROUND(((INDEX('Stock List'!$M$11:$M$1010, MATCH(AN629, 'Stock List'!$K$11:$K$1010, 0))/INDEX('Stock List'!$L$11:$L$1010, MATCH(AN629, 'Stock List'!$K$11:$K$1010, 0)))*AM629), 2), 0)</f>
        <v>0</v>
      </c>
      <c r="CH629" s="20"/>
      <c r="CI629" s="20">
        <f>IFERROR(ROUND(((INDEX('Stock List'!$M$11:$M$1010, MATCH(AP629, 'Stock List'!$K$11:$K$1010, 0))/INDEX('Stock List'!$L$11:$L$1010, MATCH(AP629, 'Stock List'!$K$11:$K$1010, 0)))*AO629), 2), 0)</f>
        <v>0</v>
      </c>
      <c r="CJ629" s="20"/>
      <c r="CK629" s="20">
        <f>IFERROR(ROUND(((INDEX('Stock List'!$M$11:$M$1010, MATCH(AR629, 'Stock List'!$K$11:$K$1010, 0))/INDEX('Stock List'!$L$11:$L$1010, MATCH(AR629, 'Stock List'!$K$11:$K$1010, 0)))*AQ629), 2), 0)</f>
        <v>0</v>
      </c>
      <c r="CL629" s="20"/>
      <c r="CM629" s="20">
        <f>IFERROR(ROUND(((INDEX('Stock List'!$M$11:$M$1010, MATCH(AT629, 'Stock List'!$K$11:$K$1010, 0))/INDEX('Stock List'!$L$11:$L$1010, MATCH(AT629, 'Stock List'!$K$11:$K$1010, 0)))*AS629), 2), 0)</f>
        <v>0</v>
      </c>
      <c r="CN629" s="20"/>
      <c r="CO629" s="20">
        <f>IFERROR(ROUND(((INDEX('Stock List'!$M$11:$M$1010, MATCH(AV629, 'Stock List'!$K$11:$K$1010, 0))/INDEX('Stock List'!$L$11:$L$1010, MATCH(AV629, 'Stock List'!$K$11:$K$1010, 0)))*AU629), 2), 0)</f>
        <v>0</v>
      </c>
      <c r="CP629" s="20"/>
      <c r="CQ629" s="20">
        <f>IFERROR(ROUND(((INDEX('Stock List'!$M$11:$M$1010, MATCH(AX629, 'Stock List'!$K$11:$K$1010, 0))/INDEX('Stock List'!$L$11:$L$1010, MATCH(AX629, 'Stock List'!$K$11:$K$1010, 0)))*AW629), 2), 0)</f>
        <v>0</v>
      </c>
      <c r="CR629" s="22"/>
      <c r="CT629" s="106" t="str">
        <f t="shared" si="502"/>
        <v/>
      </c>
      <c r="CU629" s="22" t="str">
        <f t="shared" si="503"/>
        <v/>
      </c>
      <c r="CX629" s="106" t="str">
        <f t="shared" si="504"/>
        <v/>
      </c>
      <c r="CY629" s="20" t="str">
        <f t="shared" si="505"/>
        <v/>
      </c>
      <c r="CZ629" s="22" t="str">
        <f t="shared" si="506"/>
        <v/>
      </c>
      <c r="DB629" s="76" t="str">
        <f>IF($H629="", "", COUNTIF($G$11:$G$1010, "&gt;"&amp;$G629)+1+COUNTIF($G$11:$G629, $G629)-1)</f>
        <v/>
      </c>
      <c r="DC629" s="76" t="str">
        <f>IF($H629="", "", COUNTIF($CZ$11:$CZ$1010, "&gt;"&amp;$CZ629)+1+COUNTIF($CZ$11:$CZ629, $CZ629)-1)</f>
        <v/>
      </c>
      <c r="DE629" s="147" t="str">
        <f t="shared" si="507"/>
        <v/>
      </c>
      <c r="DF629" s="148"/>
      <c r="DG629" s="19" t="str">
        <f t="shared" si="508"/>
        <v/>
      </c>
      <c r="DH629" s="153" t="str">
        <f t="shared" si="509"/>
        <v/>
      </c>
      <c r="DI629" s="19" t="str">
        <f t="shared" si="461"/>
        <v/>
      </c>
      <c r="DJ629" s="153" t="str">
        <f t="shared" si="462"/>
        <v/>
      </c>
      <c r="DK629" s="19" t="str">
        <f t="shared" si="463"/>
        <v/>
      </c>
      <c r="DL629" s="153" t="str">
        <f t="shared" si="464"/>
        <v/>
      </c>
      <c r="DM629" s="19" t="str">
        <f t="shared" si="465"/>
        <v/>
      </c>
      <c r="DN629" s="153" t="str">
        <f t="shared" si="466"/>
        <v/>
      </c>
      <c r="DO629" s="19" t="str">
        <f t="shared" si="467"/>
        <v/>
      </c>
      <c r="DP629" s="153" t="str">
        <f t="shared" si="468"/>
        <v/>
      </c>
      <c r="DQ629" s="19" t="str">
        <f t="shared" si="469"/>
        <v/>
      </c>
      <c r="DR629" s="153" t="str">
        <f t="shared" si="470"/>
        <v/>
      </c>
      <c r="DS629" s="19" t="str">
        <f t="shared" si="471"/>
        <v/>
      </c>
      <c r="DT629" s="153" t="str">
        <f t="shared" si="472"/>
        <v/>
      </c>
      <c r="DU629" s="19" t="str">
        <f t="shared" si="473"/>
        <v/>
      </c>
      <c r="DV629" s="153" t="str">
        <f t="shared" si="474"/>
        <v/>
      </c>
      <c r="DW629" s="19" t="str">
        <f t="shared" si="475"/>
        <v/>
      </c>
      <c r="DX629" s="153" t="str">
        <f t="shared" si="476"/>
        <v/>
      </c>
      <c r="DY629" s="19" t="str">
        <f t="shared" si="477"/>
        <v/>
      </c>
      <c r="DZ629" s="153" t="str">
        <f t="shared" si="478"/>
        <v/>
      </c>
      <c r="EA629" s="19" t="str">
        <f t="shared" si="479"/>
        <v/>
      </c>
      <c r="EB629" s="153" t="str">
        <f t="shared" si="480"/>
        <v/>
      </c>
      <c r="EC629" s="19" t="str">
        <f t="shared" si="481"/>
        <v/>
      </c>
      <c r="ED629" s="153" t="str">
        <f t="shared" si="482"/>
        <v/>
      </c>
      <c r="EE629" s="19" t="str">
        <f t="shared" si="483"/>
        <v/>
      </c>
      <c r="EF629" s="153" t="str">
        <f t="shared" si="484"/>
        <v/>
      </c>
      <c r="EG629" s="19" t="str">
        <f t="shared" si="485"/>
        <v/>
      </c>
      <c r="EH629" s="153" t="str">
        <f t="shared" si="486"/>
        <v/>
      </c>
      <c r="EI629" s="19" t="str">
        <f t="shared" si="487"/>
        <v/>
      </c>
      <c r="EJ629" s="153" t="str">
        <f t="shared" si="488"/>
        <v/>
      </c>
      <c r="EK629" s="19" t="str">
        <f t="shared" si="489"/>
        <v/>
      </c>
      <c r="EL629" s="153" t="str">
        <f t="shared" si="490"/>
        <v/>
      </c>
      <c r="EM629" s="19" t="str">
        <f t="shared" si="491"/>
        <v/>
      </c>
      <c r="EN629" s="153" t="str">
        <f t="shared" si="492"/>
        <v/>
      </c>
      <c r="EO629" s="19" t="str">
        <f t="shared" si="493"/>
        <v/>
      </c>
      <c r="EP629" s="153" t="str">
        <f t="shared" si="494"/>
        <v/>
      </c>
      <c r="EQ629" s="19" t="str">
        <f t="shared" si="495"/>
        <v/>
      </c>
      <c r="ER629" s="153" t="str">
        <f t="shared" si="496"/>
        <v/>
      </c>
      <c r="ES629" s="19" t="str">
        <f t="shared" si="497"/>
        <v/>
      </c>
      <c r="ET629" s="153" t="str">
        <f t="shared" si="498"/>
        <v/>
      </c>
    </row>
    <row r="630" spans="1:150" x14ac:dyDescent="0.25">
      <c r="A630" s="31"/>
      <c r="B630" s="91" t="str">
        <f t="shared" si="499"/>
        <v/>
      </c>
      <c r="C630" s="20" t="str">
        <f t="shared" si="459"/>
        <v/>
      </c>
      <c r="D630" s="97" t="str">
        <f t="shared" si="460"/>
        <v/>
      </c>
      <c r="E630" s="62" t="str">
        <f t="shared" si="500"/>
        <v/>
      </c>
      <c r="F630" s="31"/>
      <c r="G630" s="282"/>
      <c r="H630" s="283"/>
      <c r="I630" s="284"/>
      <c r="J630" s="285"/>
      <c r="K630" s="286"/>
      <c r="L630" s="287"/>
      <c r="M630" s="288"/>
      <c r="N630" s="287"/>
      <c r="O630" s="288"/>
      <c r="P630" s="287"/>
      <c r="Q630" s="288"/>
      <c r="R630" s="287"/>
      <c r="S630" s="288"/>
      <c r="T630" s="287"/>
      <c r="U630" s="288"/>
      <c r="V630" s="287"/>
      <c r="W630" s="288"/>
      <c r="X630" s="287"/>
      <c r="Y630" s="288"/>
      <c r="Z630" s="287"/>
      <c r="AA630" s="288"/>
      <c r="AB630" s="287"/>
      <c r="AC630" s="288"/>
      <c r="AD630" s="287"/>
      <c r="AE630" s="288"/>
      <c r="AF630" s="287"/>
      <c r="AG630" s="288"/>
      <c r="AH630" s="287"/>
      <c r="AI630" s="288"/>
      <c r="AJ630" s="287"/>
      <c r="AK630" s="288"/>
      <c r="AL630" s="287"/>
      <c r="AM630" s="288"/>
      <c r="AN630" s="287"/>
      <c r="AO630" s="288"/>
      <c r="AP630" s="287"/>
      <c r="AQ630" s="288"/>
      <c r="AR630" s="287"/>
      <c r="AS630" s="288"/>
      <c r="AT630" s="287"/>
      <c r="AU630" s="288"/>
      <c r="AV630" s="287"/>
      <c r="AW630" s="288"/>
      <c r="AX630" s="287"/>
      <c r="AY630" s="31"/>
      <c r="BA630" s="76" t="str">
        <f t="shared" si="501"/>
        <v/>
      </c>
      <c r="BC630" s="76" t="str">
        <f>IF('Stock List'!$K630="", "", 'Stock List'!$K630)</f>
        <v/>
      </c>
      <c r="BE630" s="106">
        <f>IFERROR(ROUND(((INDEX('Stock List'!$M$11:$M$1010, MATCH(L630, 'Stock List'!$K$11:$K$1010, 0))/INDEX('Stock List'!$L$11:$L$1010, MATCH(L630, 'Stock List'!$K$11:$K$1010, 0)))*K630), 2), 0)</f>
        <v>0</v>
      </c>
      <c r="BF630" s="20"/>
      <c r="BG630" s="20">
        <f>IFERROR(ROUND(((INDEX('Stock List'!$M$11:$M$1010, MATCH(N630, 'Stock List'!$K$11:$K$1010, 0))/INDEX('Stock List'!$L$11:$L$1010, MATCH(N630, 'Stock List'!$K$11:$K$1010, 0)))*M630), 2), 0)</f>
        <v>0</v>
      </c>
      <c r="BH630" s="20"/>
      <c r="BI630" s="20">
        <f>IFERROR(ROUND(((INDEX('Stock List'!$M$11:$M$1010, MATCH(P630, 'Stock List'!$K$11:$K$1010, 0))/INDEX('Stock List'!$L$11:$L$1010, MATCH(P630, 'Stock List'!$K$11:$K$1010, 0)))*O630), 2), 0)</f>
        <v>0</v>
      </c>
      <c r="BJ630" s="20"/>
      <c r="BK630" s="20">
        <f>IFERROR(ROUND(((INDEX('Stock List'!$M$11:$M$1010, MATCH(R630, 'Stock List'!$K$11:$K$1010, 0))/INDEX('Stock List'!$L$11:$L$1010, MATCH(R630, 'Stock List'!$K$11:$K$1010, 0)))*Q630), 2), 0)</f>
        <v>0</v>
      </c>
      <c r="BL630" s="20"/>
      <c r="BM630" s="20">
        <f>IFERROR(ROUND(((INDEX('Stock List'!$M$11:$M$1010, MATCH(T630, 'Stock List'!$K$11:$K$1010, 0))/INDEX('Stock List'!$L$11:$L$1010, MATCH(T630, 'Stock List'!$K$11:$K$1010, 0)))*S630), 2), 0)</f>
        <v>0</v>
      </c>
      <c r="BN630" s="20"/>
      <c r="BO630" s="20">
        <f>IFERROR(ROUND(((INDEX('Stock List'!$M$11:$M$1010, MATCH(V630, 'Stock List'!$K$11:$K$1010, 0))/INDEX('Stock List'!$L$11:$L$1010, MATCH(V630, 'Stock List'!$K$11:$K$1010, 0)))*U630), 2), 0)</f>
        <v>0</v>
      </c>
      <c r="BP630" s="20"/>
      <c r="BQ630" s="20">
        <f>IFERROR(ROUND(((INDEX('Stock List'!$M$11:$M$1010, MATCH(X630, 'Stock List'!$K$11:$K$1010, 0))/INDEX('Stock List'!$L$11:$L$1010, MATCH(X630, 'Stock List'!$K$11:$K$1010, 0)))*W630), 2), 0)</f>
        <v>0</v>
      </c>
      <c r="BR630" s="20"/>
      <c r="BS630" s="20">
        <f>IFERROR(ROUND(((INDEX('Stock List'!$M$11:$M$1010, MATCH(Z630, 'Stock List'!$K$11:$K$1010, 0))/INDEX('Stock List'!$L$11:$L$1010, MATCH(Z630, 'Stock List'!$K$11:$K$1010, 0)))*Y630), 2), 0)</f>
        <v>0</v>
      </c>
      <c r="BT630" s="20"/>
      <c r="BU630" s="20">
        <f>IFERROR(ROUND(((INDEX('Stock List'!$M$11:$M$1010, MATCH(AB630, 'Stock List'!$K$11:$K$1010, 0))/INDEX('Stock List'!$L$11:$L$1010, MATCH(AB630, 'Stock List'!$K$11:$K$1010, 0)))*AA630), 2), 0)</f>
        <v>0</v>
      </c>
      <c r="BV630" s="20"/>
      <c r="BW630" s="20">
        <f>IFERROR(ROUND(((INDEX('Stock List'!$M$11:$M$1010, MATCH(AD630, 'Stock List'!$K$11:$K$1010, 0))/INDEX('Stock List'!$L$11:$L$1010, MATCH(AD630, 'Stock List'!$K$11:$K$1010, 0)))*AC630), 2), 0)</f>
        <v>0</v>
      </c>
      <c r="BX630" s="20"/>
      <c r="BY630" s="20">
        <f>IFERROR(ROUND(((INDEX('Stock List'!$M$11:$M$1010, MATCH(AF630, 'Stock List'!$K$11:$K$1010, 0))/INDEX('Stock List'!$L$11:$L$1010, MATCH(AF630, 'Stock List'!$K$11:$K$1010, 0)))*AE630), 2), 0)</f>
        <v>0</v>
      </c>
      <c r="BZ630" s="20"/>
      <c r="CA630" s="20">
        <f>IFERROR(ROUND(((INDEX('Stock List'!$M$11:$M$1010, MATCH(AH630, 'Stock List'!$K$11:$K$1010, 0))/INDEX('Stock List'!$L$11:$L$1010, MATCH(AH630, 'Stock List'!$K$11:$K$1010, 0)))*AG630), 2), 0)</f>
        <v>0</v>
      </c>
      <c r="CB630" s="20"/>
      <c r="CC630" s="20">
        <f>IFERROR(ROUND(((INDEX('Stock List'!$M$11:$M$1010, MATCH(AJ630, 'Stock List'!$K$11:$K$1010, 0))/INDEX('Stock List'!$L$11:$L$1010, MATCH(AJ630, 'Stock List'!$K$11:$K$1010, 0)))*AI630), 2), 0)</f>
        <v>0</v>
      </c>
      <c r="CD630" s="20"/>
      <c r="CE630" s="20">
        <f>IFERROR(ROUND(((INDEX('Stock List'!$M$11:$M$1010, MATCH(AL630, 'Stock List'!$K$11:$K$1010, 0))/INDEX('Stock List'!$L$11:$L$1010, MATCH(AL630, 'Stock List'!$K$11:$K$1010, 0)))*AK630), 2), 0)</f>
        <v>0</v>
      </c>
      <c r="CF630" s="20"/>
      <c r="CG630" s="20">
        <f>IFERROR(ROUND(((INDEX('Stock List'!$M$11:$M$1010, MATCH(AN630, 'Stock List'!$K$11:$K$1010, 0))/INDEX('Stock List'!$L$11:$L$1010, MATCH(AN630, 'Stock List'!$K$11:$K$1010, 0)))*AM630), 2), 0)</f>
        <v>0</v>
      </c>
      <c r="CH630" s="20"/>
      <c r="CI630" s="20">
        <f>IFERROR(ROUND(((INDEX('Stock List'!$M$11:$M$1010, MATCH(AP630, 'Stock List'!$K$11:$K$1010, 0))/INDEX('Stock List'!$L$11:$L$1010, MATCH(AP630, 'Stock List'!$K$11:$K$1010, 0)))*AO630), 2), 0)</f>
        <v>0</v>
      </c>
      <c r="CJ630" s="20"/>
      <c r="CK630" s="20">
        <f>IFERROR(ROUND(((INDEX('Stock List'!$M$11:$M$1010, MATCH(AR630, 'Stock List'!$K$11:$K$1010, 0))/INDEX('Stock List'!$L$11:$L$1010, MATCH(AR630, 'Stock List'!$K$11:$K$1010, 0)))*AQ630), 2), 0)</f>
        <v>0</v>
      </c>
      <c r="CL630" s="20"/>
      <c r="CM630" s="20">
        <f>IFERROR(ROUND(((INDEX('Stock List'!$M$11:$M$1010, MATCH(AT630, 'Stock List'!$K$11:$K$1010, 0))/INDEX('Stock List'!$L$11:$L$1010, MATCH(AT630, 'Stock List'!$K$11:$K$1010, 0)))*AS630), 2), 0)</f>
        <v>0</v>
      </c>
      <c r="CN630" s="20"/>
      <c r="CO630" s="20">
        <f>IFERROR(ROUND(((INDEX('Stock List'!$M$11:$M$1010, MATCH(AV630, 'Stock List'!$K$11:$K$1010, 0))/INDEX('Stock List'!$L$11:$L$1010, MATCH(AV630, 'Stock List'!$K$11:$K$1010, 0)))*AU630), 2), 0)</f>
        <v>0</v>
      </c>
      <c r="CP630" s="20"/>
      <c r="CQ630" s="20">
        <f>IFERROR(ROUND(((INDEX('Stock List'!$M$11:$M$1010, MATCH(AX630, 'Stock List'!$K$11:$K$1010, 0))/INDEX('Stock List'!$L$11:$L$1010, MATCH(AX630, 'Stock List'!$K$11:$K$1010, 0)))*AW630), 2), 0)</f>
        <v>0</v>
      </c>
      <c r="CR630" s="22"/>
      <c r="CT630" s="106" t="str">
        <f t="shared" si="502"/>
        <v/>
      </c>
      <c r="CU630" s="22" t="str">
        <f t="shared" si="503"/>
        <v/>
      </c>
      <c r="CX630" s="106" t="str">
        <f t="shared" si="504"/>
        <v/>
      </c>
      <c r="CY630" s="20" t="str">
        <f t="shared" si="505"/>
        <v/>
      </c>
      <c r="CZ630" s="22" t="str">
        <f t="shared" si="506"/>
        <v/>
      </c>
      <c r="DB630" s="76" t="str">
        <f>IF($H630="", "", COUNTIF($G$11:$G$1010, "&gt;"&amp;$G630)+1+COUNTIF($G$11:$G630, $G630)-1)</f>
        <v/>
      </c>
      <c r="DC630" s="76" t="str">
        <f>IF($H630="", "", COUNTIF($CZ$11:$CZ$1010, "&gt;"&amp;$CZ630)+1+COUNTIF($CZ$11:$CZ630, $CZ630)-1)</f>
        <v/>
      </c>
      <c r="DE630" s="147" t="str">
        <f t="shared" si="507"/>
        <v/>
      </c>
      <c r="DF630" s="148"/>
      <c r="DG630" s="19" t="str">
        <f t="shared" si="508"/>
        <v/>
      </c>
      <c r="DH630" s="153" t="str">
        <f t="shared" si="509"/>
        <v/>
      </c>
      <c r="DI630" s="19" t="str">
        <f t="shared" si="461"/>
        <v/>
      </c>
      <c r="DJ630" s="153" t="str">
        <f t="shared" si="462"/>
        <v/>
      </c>
      <c r="DK630" s="19" t="str">
        <f t="shared" si="463"/>
        <v/>
      </c>
      <c r="DL630" s="153" t="str">
        <f t="shared" si="464"/>
        <v/>
      </c>
      <c r="DM630" s="19" t="str">
        <f t="shared" si="465"/>
        <v/>
      </c>
      <c r="DN630" s="153" t="str">
        <f t="shared" si="466"/>
        <v/>
      </c>
      <c r="DO630" s="19" t="str">
        <f t="shared" si="467"/>
        <v/>
      </c>
      <c r="DP630" s="153" t="str">
        <f t="shared" si="468"/>
        <v/>
      </c>
      <c r="DQ630" s="19" t="str">
        <f t="shared" si="469"/>
        <v/>
      </c>
      <c r="DR630" s="153" t="str">
        <f t="shared" si="470"/>
        <v/>
      </c>
      <c r="DS630" s="19" t="str">
        <f t="shared" si="471"/>
        <v/>
      </c>
      <c r="DT630" s="153" t="str">
        <f t="shared" si="472"/>
        <v/>
      </c>
      <c r="DU630" s="19" t="str">
        <f t="shared" si="473"/>
        <v/>
      </c>
      <c r="DV630" s="153" t="str">
        <f t="shared" si="474"/>
        <v/>
      </c>
      <c r="DW630" s="19" t="str">
        <f t="shared" si="475"/>
        <v/>
      </c>
      <c r="DX630" s="153" t="str">
        <f t="shared" si="476"/>
        <v/>
      </c>
      <c r="DY630" s="19" t="str">
        <f t="shared" si="477"/>
        <v/>
      </c>
      <c r="DZ630" s="153" t="str">
        <f t="shared" si="478"/>
        <v/>
      </c>
      <c r="EA630" s="19" t="str">
        <f t="shared" si="479"/>
        <v/>
      </c>
      <c r="EB630" s="153" t="str">
        <f t="shared" si="480"/>
        <v/>
      </c>
      <c r="EC630" s="19" t="str">
        <f t="shared" si="481"/>
        <v/>
      </c>
      <c r="ED630" s="153" t="str">
        <f t="shared" si="482"/>
        <v/>
      </c>
      <c r="EE630" s="19" t="str">
        <f t="shared" si="483"/>
        <v/>
      </c>
      <c r="EF630" s="153" t="str">
        <f t="shared" si="484"/>
        <v/>
      </c>
      <c r="EG630" s="19" t="str">
        <f t="shared" si="485"/>
        <v/>
      </c>
      <c r="EH630" s="153" t="str">
        <f t="shared" si="486"/>
        <v/>
      </c>
      <c r="EI630" s="19" t="str">
        <f t="shared" si="487"/>
        <v/>
      </c>
      <c r="EJ630" s="153" t="str">
        <f t="shared" si="488"/>
        <v/>
      </c>
      <c r="EK630" s="19" t="str">
        <f t="shared" si="489"/>
        <v/>
      </c>
      <c r="EL630" s="153" t="str">
        <f t="shared" si="490"/>
        <v/>
      </c>
      <c r="EM630" s="19" t="str">
        <f t="shared" si="491"/>
        <v/>
      </c>
      <c r="EN630" s="153" t="str">
        <f t="shared" si="492"/>
        <v/>
      </c>
      <c r="EO630" s="19" t="str">
        <f t="shared" si="493"/>
        <v/>
      </c>
      <c r="EP630" s="153" t="str">
        <f t="shared" si="494"/>
        <v/>
      </c>
      <c r="EQ630" s="19" t="str">
        <f t="shared" si="495"/>
        <v/>
      </c>
      <c r="ER630" s="153" t="str">
        <f t="shared" si="496"/>
        <v/>
      </c>
      <c r="ES630" s="19" t="str">
        <f t="shared" si="497"/>
        <v/>
      </c>
      <c r="ET630" s="153" t="str">
        <f t="shared" si="498"/>
        <v/>
      </c>
    </row>
    <row r="631" spans="1:150" x14ac:dyDescent="0.25">
      <c r="A631" s="31"/>
      <c r="B631" s="91" t="str">
        <f t="shared" si="499"/>
        <v/>
      </c>
      <c r="C631" s="20" t="str">
        <f t="shared" si="459"/>
        <v/>
      </c>
      <c r="D631" s="97" t="str">
        <f t="shared" si="460"/>
        <v/>
      </c>
      <c r="E631" s="62" t="str">
        <f t="shared" si="500"/>
        <v/>
      </c>
      <c r="F631" s="31"/>
      <c r="G631" s="282"/>
      <c r="H631" s="283"/>
      <c r="I631" s="284"/>
      <c r="J631" s="285"/>
      <c r="K631" s="286"/>
      <c r="L631" s="287"/>
      <c r="M631" s="288"/>
      <c r="N631" s="287"/>
      <c r="O631" s="288"/>
      <c r="P631" s="287"/>
      <c r="Q631" s="288"/>
      <c r="R631" s="287"/>
      <c r="S631" s="288"/>
      <c r="T631" s="287"/>
      <c r="U631" s="288"/>
      <c r="V631" s="287"/>
      <c r="W631" s="288"/>
      <c r="X631" s="287"/>
      <c r="Y631" s="288"/>
      <c r="Z631" s="287"/>
      <c r="AA631" s="288"/>
      <c r="AB631" s="287"/>
      <c r="AC631" s="288"/>
      <c r="AD631" s="287"/>
      <c r="AE631" s="288"/>
      <c r="AF631" s="287"/>
      <c r="AG631" s="288"/>
      <c r="AH631" s="287"/>
      <c r="AI631" s="288"/>
      <c r="AJ631" s="287"/>
      <c r="AK631" s="288"/>
      <c r="AL631" s="287"/>
      <c r="AM631" s="288"/>
      <c r="AN631" s="287"/>
      <c r="AO631" s="288"/>
      <c r="AP631" s="287"/>
      <c r="AQ631" s="288"/>
      <c r="AR631" s="287"/>
      <c r="AS631" s="288"/>
      <c r="AT631" s="287"/>
      <c r="AU631" s="288"/>
      <c r="AV631" s="287"/>
      <c r="AW631" s="288"/>
      <c r="AX631" s="287"/>
      <c r="AY631" s="31"/>
      <c r="BA631" s="76" t="str">
        <f t="shared" si="501"/>
        <v/>
      </c>
      <c r="BC631" s="76" t="str">
        <f>IF('Stock List'!$K631="", "", 'Stock List'!$K631)</f>
        <v/>
      </c>
      <c r="BE631" s="106">
        <f>IFERROR(ROUND(((INDEX('Stock List'!$M$11:$M$1010, MATCH(L631, 'Stock List'!$K$11:$K$1010, 0))/INDEX('Stock List'!$L$11:$L$1010, MATCH(L631, 'Stock List'!$K$11:$K$1010, 0)))*K631), 2), 0)</f>
        <v>0</v>
      </c>
      <c r="BF631" s="20"/>
      <c r="BG631" s="20">
        <f>IFERROR(ROUND(((INDEX('Stock List'!$M$11:$M$1010, MATCH(N631, 'Stock List'!$K$11:$K$1010, 0))/INDEX('Stock List'!$L$11:$L$1010, MATCH(N631, 'Stock List'!$K$11:$K$1010, 0)))*M631), 2), 0)</f>
        <v>0</v>
      </c>
      <c r="BH631" s="20"/>
      <c r="BI631" s="20">
        <f>IFERROR(ROUND(((INDEX('Stock List'!$M$11:$M$1010, MATCH(P631, 'Stock List'!$K$11:$K$1010, 0))/INDEX('Stock List'!$L$11:$L$1010, MATCH(P631, 'Stock List'!$K$11:$K$1010, 0)))*O631), 2), 0)</f>
        <v>0</v>
      </c>
      <c r="BJ631" s="20"/>
      <c r="BK631" s="20">
        <f>IFERROR(ROUND(((INDEX('Stock List'!$M$11:$M$1010, MATCH(R631, 'Stock List'!$K$11:$K$1010, 0))/INDEX('Stock List'!$L$11:$L$1010, MATCH(R631, 'Stock List'!$K$11:$K$1010, 0)))*Q631), 2), 0)</f>
        <v>0</v>
      </c>
      <c r="BL631" s="20"/>
      <c r="BM631" s="20">
        <f>IFERROR(ROUND(((INDEX('Stock List'!$M$11:$M$1010, MATCH(T631, 'Stock List'!$K$11:$K$1010, 0))/INDEX('Stock List'!$L$11:$L$1010, MATCH(T631, 'Stock List'!$K$11:$K$1010, 0)))*S631), 2), 0)</f>
        <v>0</v>
      </c>
      <c r="BN631" s="20"/>
      <c r="BO631" s="20">
        <f>IFERROR(ROUND(((INDEX('Stock List'!$M$11:$M$1010, MATCH(V631, 'Stock List'!$K$11:$K$1010, 0))/INDEX('Stock List'!$L$11:$L$1010, MATCH(V631, 'Stock List'!$K$11:$K$1010, 0)))*U631), 2), 0)</f>
        <v>0</v>
      </c>
      <c r="BP631" s="20"/>
      <c r="BQ631" s="20">
        <f>IFERROR(ROUND(((INDEX('Stock List'!$M$11:$M$1010, MATCH(X631, 'Stock List'!$K$11:$K$1010, 0))/INDEX('Stock List'!$L$11:$L$1010, MATCH(X631, 'Stock List'!$K$11:$K$1010, 0)))*W631), 2), 0)</f>
        <v>0</v>
      </c>
      <c r="BR631" s="20"/>
      <c r="BS631" s="20">
        <f>IFERROR(ROUND(((INDEX('Stock List'!$M$11:$M$1010, MATCH(Z631, 'Stock List'!$K$11:$K$1010, 0))/INDEX('Stock List'!$L$11:$L$1010, MATCH(Z631, 'Stock List'!$K$11:$K$1010, 0)))*Y631), 2), 0)</f>
        <v>0</v>
      </c>
      <c r="BT631" s="20"/>
      <c r="BU631" s="20">
        <f>IFERROR(ROUND(((INDEX('Stock List'!$M$11:$M$1010, MATCH(AB631, 'Stock List'!$K$11:$K$1010, 0))/INDEX('Stock List'!$L$11:$L$1010, MATCH(AB631, 'Stock List'!$K$11:$K$1010, 0)))*AA631), 2), 0)</f>
        <v>0</v>
      </c>
      <c r="BV631" s="20"/>
      <c r="BW631" s="20">
        <f>IFERROR(ROUND(((INDEX('Stock List'!$M$11:$M$1010, MATCH(AD631, 'Stock List'!$K$11:$K$1010, 0))/INDEX('Stock List'!$L$11:$L$1010, MATCH(AD631, 'Stock List'!$K$11:$K$1010, 0)))*AC631), 2), 0)</f>
        <v>0</v>
      </c>
      <c r="BX631" s="20"/>
      <c r="BY631" s="20">
        <f>IFERROR(ROUND(((INDEX('Stock List'!$M$11:$M$1010, MATCH(AF631, 'Stock List'!$K$11:$K$1010, 0))/INDEX('Stock List'!$L$11:$L$1010, MATCH(AF631, 'Stock List'!$K$11:$K$1010, 0)))*AE631), 2), 0)</f>
        <v>0</v>
      </c>
      <c r="BZ631" s="20"/>
      <c r="CA631" s="20">
        <f>IFERROR(ROUND(((INDEX('Stock List'!$M$11:$M$1010, MATCH(AH631, 'Stock List'!$K$11:$K$1010, 0))/INDEX('Stock List'!$L$11:$L$1010, MATCH(AH631, 'Stock List'!$K$11:$K$1010, 0)))*AG631), 2), 0)</f>
        <v>0</v>
      </c>
      <c r="CB631" s="20"/>
      <c r="CC631" s="20">
        <f>IFERROR(ROUND(((INDEX('Stock List'!$M$11:$M$1010, MATCH(AJ631, 'Stock List'!$K$11:$K$1010, 0))/INDEX('Stock List'!$L$11:$L$1010, MATCH(AJ631, 'Stock List'!$K$11:$K$1010, 0)))*AI631), 2), 0)</f>
        <v>0</v>
      </c>
      <c r="CD631" s="20"/>
      <c r="CE631" s="20">
        <f>IFERROR(ROUND(((INDEX('Stock List'!$M$11:$M$1010, MATCH(AL631, 'Stock List'!$K$11:$K$1010, 0))/INDEX('Stock List'!$L$11:$L$1010, MATCH(AL631, 'Stock List'!$K$11:$K$1010, 0)))*AK631), 2), 0)</f>
        <v>0</v>
      </c>
      <c r="CF631" s="20"/>
      <c r="CG631" s="20">
        <f>IFERROR(ROUND(((INDEX('Stock List'!$M$11:$M$1010, MATCH(AN631, 'Stock List'!$K$11:$K$1010, 0))/INDEX('Stock List'!$L$11:$L$1010, MATCH(AN631, 'Stock List'!$K$11:$K$1010, 0)))*AM631), 2), 0)</f>
        <v>0</v>
      </c>
      <c r="CH631" s="20"/>
      <c r="CI631" s="20">
        <f>IFERROR(ROUND(((INDEX('Stock List'!$M$11:$M$1010, MATCH(AP631, 'Stock List'!$K$11:$K$1010, 0))/INDEX('Stock List'!$L$11:$L$1010, MATCH(AP631, 'Stock List'!$K$11:$K$1010, 0)))*AO631), 2), 0)</f>
        <v>0</v>
      </c>
      <c r="CJ631" s="20"/>
      <c r="CK631" s="20">
        <f>IFERROR(ROUND(((INDEX('Stock List'!$M$11:$M$1010, MATCH(AR631, 'Stock List'!$K$11:$K$1010, 0))/INDEX('Stock List'!$L$11:$L$1010, MATCH(AR631, 'Stock List'!$K$11:$K$1010, 0)))*AQ631), 2), 0)</f>
        <v>0</v>
      </c>
      <c r="CL631" s="20"/>
      <c r="CM631" s="20">
        <f>IFERROR(ROUND(((INDEX('Stock List'!$M$11:$M$1010, MATCH(AT631, 'Stock List'!$K$11:$K$1010, 0))/INDEX('Stock List'!$L$11:$L$1010, MATCH(AT631, 'Stock List'!$K$11:$K$1010, 0)))*AS631), 2), 0)</f>
        <v>0</v>
      </c>
      <c r="CN631" s="20"/>
      <c r="CO631" s="20">
        <f>IFERROR(ROUND(((INDEX('Stock List'!$M$11:$M$1010, MATCH(AV631, 'Stock List'!$K$11:$K$1010, 0))/INDEX('Stock List'!$L$11:$L$1010, MATCH(AV631, 'Stock List'!$K$11:$K$1010, 0)))*AU631), 2), 0)</f>
        <v>0</v>
      </c>
      <c r="CP631" s="20"/>
      <c r="CQ631" s="20">
        <f>IFERROR(ROUND(((INDEX('Stock List'!$M$11:$M$1010, MATCH(AX631, 'Stock List'!$K$11:$K$1010, 0))/INDEX('Stock List'!$L$11:$L$1010, MATCH(AX631, 'Stock List'!$K$11:$K$1010, 0)))*AW631), 2), 0)</f>
        <v>0</v>
      </c>
      <c r="CR631" s="22"/>
      <c r="CT631" s="106" t="str">
        <f t="shared" si="502"/>
        <v/>
      </c>
      <c r="CU631" s="22" t="str">
        <f t="shared" si="503"/>
        <v/>
      </c>
      <c r="CX631" s="106" t="str">
        <f t="shared" si="504"/>
        <v/>
      </c>
      <c r="CY631" s="20" t="str">
        <f t="shared" si="505"/>
        <v/>
      </c>
      <c r="CZ631" s="22" t="str">
        <f t="shared" si="506"/>
        <v/>
      </c>
      <c r="DB631" s="76" t="str">
        <f>IF($H631="", "", COUNTIF($G$11:$G$1010, "&gt;"&amp;$G631)+1+COUNTIF($G$11:$G631, $G631)-1)</f>
        <v/>
      </c>
      <c r="DC631" s="76" t="str">
        <f>IF($H631="", "", COUNTIF($CZ$11:$CZ$1010, "&gt;"&amp;$CZ631)+1+COUNTIF($CZ$11:$CZ631, $CZ631)-1)</f>
        <v/>
      </c>
      <c r="DE631" s="147" t="str">
        <f t="shared" si="507"/>
        <v/>
      </c>
      <c r="DF631" s="148"/>
      <c r="DG631" s="19" t="str">
        <f t="shared" si="508"/>
        <v/>
      </c>
      <c r="DH631" s="153" t="str">
        <f t="shared" si="509"/>
        <v/>
      </c>
      <c r="DI631" s="19" t="str">
        <f t="shared" si="461"/>
        <v/>
      </c>
      <c r="DJ631" s="153" t="str">
        <f t="shared" si="462"/>
        <v/>
      </c>
      <c r="DK631" s="19" t="str">
        <f t="shared" si="463"/>
        <v/>
      </c>
      <c r="DL631" s="153" t="str">
        <f t="shared" si="464"/>
        <v/>
      </c>
      <c r="DM631" s="19" t="str">
        <f t="shared" si="465"/>
        <v/>
      </c>
      <c r="DN631" s="153" t="str">
        <f t="shared" si="466"/>
        <v/>
      </c>
      <c r="DO631" s="19" t="str">
        <f t="shared" si="467"/>
        <v/>
      </c>
      <c r="DP631" s="153" t="str">
        <f t="shared" si="468"/>
        <v/>
      </c>
      <c r="DQ631" s="19" t="str">
        <f t="shared" si="469"/>
        <v/>
      </c>
      <c r="DR631" s="153" t="str">
        <f t="shared" si="470"/>
        <v/>
      </c>
      <c r="DS631" s="19" t="str">
        <f t="shared" si="471"/>
        <v/>
      </c>
      <c r="DT631" s="153" t="str">
        <f t="shared" si="472"/>
        <v/>
      </c>
      <c r="DU631" s="19" t="str">
        <f t="shared" si="473"/>
        <v/>
      </c>
      <c r="DV631" s="153" t="str">
        <f t="shared" si="474"/>
        <v/>
      </c>
      <c r="DW631" s="19" t="str">
        <f t="shared" si="475"/>
        <v/>
      </c>
      <c r="DX631" s="153" t="str">
        <f t="shared" si="476"/>
        <v/>
      </c>
      <c r="DY631" s="19" t="str">
        <f t="shared" si="477"/>
        <v/>
      </c>
      <c r="DZ631" s="153" t="str">
        <f t="shared" si="478"/>
        <v/>
      </c>
      <c r="EA631" s="19" t="str">
        <f t="shared" si="479"/>
        <v/>
      </c>
      <c r="EB631" s="153" t="str">
        <f t="shared" si="480"/>
        <v/>
      </c>
      <c r="EC631" s="19" t="str">
        <f t="shared" si="481"/>
        <v/>
      </c>
      <c r="ED631" s="153" t="str">
        <f t="shared" si="482"/>
        <v/>
      </c>
      <c r="EE631" s="19" t="str">
        <f t="shared" si="483"/>
        <v/>
      </c>
      <c r="EF631" s="153" t="str">
        <f t="shared" si="484"/>
        <v/>
      </c>
      <c r="EG631" s="19" t="str">
        <f t="shared" si="485"/>
        <v/>
      </c>
      <c r="EH631" s="153" t="str">
        <f t="shared" si="486"/>
        <v/>
      </c>
      <c r="EI631" s="19" t="str">
        <f t="shared" si="487"/>
        <v/>
      </c>
      <c r="EJ631" s="153" t="str">
        <f t="shared" si="488"/>
        <v/>
      </c>
      <c r="EK631" s="19" t="str">
        <f t="shared" si="489"/>
        <v/>
      </c>
      <c r="EL631" s="153" t="str">
        <f t="shared" si="490"/>
        <v/>
      </c>
      <c r="EM631" s="19" t="str">
        <f t="shared" si="491"/>
        <v/>
      </c>
      <c r="EN631" s="153" t="str">
        <f t="shared" si="492"/>
        <v/>
      </c>
      <c r="EO631" s="19" t="str">
        <f t="shared" si="493"/>
        <v/>
      </c>
      <c r="EP631" s="153" t="str">
        <f t="shared" si="494"/>
        <v/>
      </c>
      <c r="EQ631" s="19" t="str">
        <f t="shared" si="495"/>
        <v/>
      </c>
      <c r="ER631" s="153" t="str">
        <f t="shared" si="496"/>
        <v/>
      </c>
      <c r="ES631" s="19" t="str">
        <f t="shared" si="497"/>
        <v/>
      </c>
      <c r="ET631" s="153" t="str">
        <f t="shared" si="498"/>
        <v/>
      </c>
    </row>
    <row r="632" spans="1:150" x14ac:dyDescent="0.25">
      <c r="A632" s="31"/>
      <c r="B632" s="91" t="str">
        <f t="shared" si="499"/>
        <v/>
      </c>
      <c r="C632" s="20" t="str">
        <f t="shared" si="459"/>
        <v/>
      </c>
      <c r="D632" s="97" t="str">
        <f t="shared" si="460"/>
        <v/>
      </c>
      <c r="E632" s="62" t="str">
        <f t="shared" si="500"/>
        <v/>
      </c>
      <c r="F632" s="31"/>
      <c r="G632" s="282"/>
      <c r="H632" s="283"/>
      <c r="I632" s="284"/>
      <c r="J632" s="285"/>
      <c r="K632" s="286"/>
      <c r="L632" s="287"/>
      <c r="M632" s="288"/>
      <c r="N632" s="287"/>
      <c r="O632" s="288"/>
      <c r="P632" s="287"/>
      <c r="Q632" s="288"/>
      <c r="R632" s="287"/>
      <c r="S632" s="288"/>
      <c r="T632" s="287"/>
      <c r="U632" s="288"/>
      <c r="V632" s="287"/>
      <c r="W632" s="288"/>
      <c r="X632" s="287"/>
      <c r="Y632" s="288"/>
      <c r="Z632" s="287"/>
      <c r="AA632" s="288"/>
      <c r="AB632" s="287"/>
      <c r="AC632" s="288"/>
      <c r="AD632" s="287"/>
      <c r="AE632" s="288"/>
      <c r="AF632" s="287"/>
      <c r="AG632" s="288"/>
      <c r="AH632" s="287"/>
      <c r="AI632" s="288"/>
      <c r="AJ632" s="287"/>
      <c r="AK632" s="288"/>
      <c r="AL632" s="287"/>
      <c r="AM632" s="288"/>
      <c r="AN632" s="287"/>
      <c r="AO632" s="288"/>
      <c r="AP632" s="287"/>
      <c r="AQ632" s="288"/>
      <c r="AR632" s="287"/>
      <c r="AS632" s="288"/>
      <c r="AT632" s="287"/>
      <c r="AU632" s="288"/>
      <c r="AV632" s="287"/>
      <c r="AW632" s="288"/>
      <c r="AX632" s="287"/>
      <c r="AY632" s="31"/>
      <c r="BA632" s="76" t="str">
        <f t="shared" si="501"/>
        <v/>
      </c>
      <c r="BC632" s="76" t="str">
        <f>IF('Stock List'!$K632="", "", 'Stock List'!$K632)</f>
        <v/>
      </c>
      <c r="BE632" s="106">
        <f>IFERROR(ROUND(((INDEX('Stock List'!$M$11:$M$1010, MATCH(L632, 'Stock List'!$K$11:$K$1010, 0))/INDEX('Stock List'!$L$11:$L$1010, MATCH(L632, 'Stock List'!$K$11:$K$1010, 0)))*K632), 2), 0)</f>
        <v>0</v>
      </c>
      <c r="BF632" s="20"/>
      <c r="BG632" s="20">
        <f>IFERROR(ROUND(((INDEX('Stock List'!$M$11:$M$1010, MATCH(N632, 'Stock List'!$K$11:$K$1010, 0))/INDEX('Stock List'!$L$11:$L$1010, MATCH(N632, 'Stock List'!$K$11:$K$1010, 0)))*M632), 2), 0)</f>
        <v>0</v>
      </c>
      <c r="BH632" s="20"/>
      <c r="BI632" s="20">
        <f>IFERROR(ROUND(((INDEX('Stock List'!$M$11:$M$1010, MATCH(P632, 'Stock List'!$K$11:$K$1010, 0))/INDEX('Stock List'!$L$11:$L$1010, MATCH(P632, 'Stock List'!$K$11:$K$1010, 0)))*O632), 2), 0)</f>
        <v>0</v>
      </c>
      <c r="BJ632" s="20"/>
      <c r="BK632" s="20">
        <f>IFERROR(ROUND(((INDEX('Stock List'!$M$11:$M$1010, MATCH(R632, 'Stock List'!$K$11:$K$1010, 0))/INDEX('Stock List'!$L$11:$L$1010, MATCH(R632, 'Stock List'!$K$11:$K$1010, 0)))*Q632), 2), 0)</f>
        <v>0</v>
      </c>
      <c r="BL632" s="20"/>
      <c r="BM632" s="20">
        <f>IFERROR(ROUND(((INDEX('Stock List'!$M$11:$M$1010, MATCH(T632, 'Stock List'!$K$11:$K$1010, 0))/INDEX('Stock List'!$L$11:$L$1010, MATCH(T632, 'Stock List'!$K$11:$K$1010, 0)))*S632), 2), 0)</f>
        <v>0</v>
      </c>
      <c r="BN632" s="20"/>
      <c r="BO632" s="20">
        <f>IFERROR(ROUND(((INDEX('Stock List'!$M$11:$M$1010, MATCH(V632, 'Stock List'!$K$11:$K$1010, 0))/INDEX('Stock List'!$L$11:$L$1010, MATCH(V632, 'Stock List'!$K$11:$K$1010, 0)))*U632), 2), 0)</f>
        <v>0</v>
      </c>
      <c r="BP632" s="20"/>
      <c r="BQ632" s="20">
        <f>IFERROR(ROUND(((INDEX('Stock List'!$M$11:$M$1010, MATCH(X632, 'Stock List'!$K$11:$K$1010, 0))/INDEX('Stock List'!$L$11:$L$1010, MATCH(X632, 'Stock List'!$K$11:$K$1010, 0)))*W632), 2), 0)</f>
        <v>0</v>
      </c>
      <c r="BR632" s="20"/>
      <c r="BS632" s="20">
        <f>IFERROR(ROUND(((INDEX('Stock List'!$M$11:$M$1010, MATCH(Z632, 'Stock List'!$K$11:$K$1010, 0))/INDEX('Stock List'!$L$11:$L$1010, MATCH(Z632, 'Stock List'!$K$11:$K$1010, 0)))*Y632), 2), 0)</f>
        <v>0</v>
      </c>
      <c r="BT632" s="20"/>
      <c r="BU632" s="20">
        <f>IFERROR(ROUND(((INDEX('Stock List'!$M$11:$M$1010, MATCH(AB632, 'Stock List'!$K$11:$K$1010, 0))/INDEX('Stock List'!$L$11:$L$1010, MATCH(AB632, 'Stock List'!$K$11:$K$1010, 0)))*AA632), 2), 0)</f>
        <v>0</v>
      </c>
      <c r="BV632" s="20"/>
      <c r="BW632" s="20">
        <f>IFERROR(ROUND(((INDEX('Stock List'!$M$11:$M$1010, MATCH(AD632, 'Stock List'!$K$11:$K$1010, 0))/INDEX('Stock List'!$L$11:$L$1010, MATCH(AD632, 'Stock List'!$K$11:$K$1010, 0)))*AC632), 2), 0)</f>
        <v>0</v>
      </c>
      <c r="BX632" s="20"/>
      <c r="BY632" s="20">
        <f>IFERROR(ROUND(((INDEX('Stock List'!$M$11:$M$1010, MATCH(AF632, 'Stock List'!$K$11:$K$1010, 0))/INDEX('Stock List'!$L$11:$L$1010, MATCH(AF632, 'Stock List'!$K$11:$K$1010, 0)))*AE632), 2), 0)</f>
        <v>0</v>
      </c>
      <c r="BZ632" s="20"/>
      <c r="CA632" s="20">
        <f>IFERROR(ROUND(((INDEX('Stock List'!$M$11:$M$1010, MATCH(AH632, 'Stock List'!$K$11:$K$1010, 0))/INDEX('Stock List'!$L$11:$L$1010, MATCH(AH632, 'Stock List'!$K$11:$K$1010, 0)))*AG632), 2), 0)</f>
        <v>0</v>
      </c>
      <c r="CB632" s="20"/>
      <c r="CC632" s="20">
        <f>IFERROR(ROUND(((INDEX('Stock List'!$M$11:$M$1010, MATCH(AJ632, 'Stock List'!$K$11:$K$1010, 0))/INDEX('Stock List'!$L$11:$L$1010, MATCH(AJ632, 'Stock List'!$K$11:$K$1010, 0)))*AI632), 2), 0)</f>
        <v>0</v>
      </c>
      <c r="CD632" s="20"/>
      <c r="CE632" s="20">
        <f>IFERROR(ROUND(((INDEX('Stock List'!$M$11:$M$1010, MATCH(AL632, 'Stock List'!$K$11:$K$1010, 0))/INDEX('Stock List'!$L$11:$L$1010, MATCH(AL632, 'Stock List'!$K$11:$K$1010, 0)))*AK632), 2), 0)</f>
        <v>0</v>
      </c>
      <c r="CF632" s="20"/>
      <c r="CG632" s="20">
        <f>IFERROR(ROUND(((INDEX('Stock List'!$M$11:$M$1010, MATCH(AN632, 'Stock List'!$K$11:$K$1010, 0))/INDEX('Stock List'!$L$11:$L$1010, MATCH(AN632, 'Stock List'!$K$11:$K$1010, 0)))*AM632), 2), 0)</f>
        <v>0</v>
      </c>
      <c r="CH632" s="20"/>
      <c r="CI632" s="20">
        <f>IFERROR(ROUND(((INDEX('Stock List'!$M$11:$M$1010, MATCH(AP632, 'Stock List'!$K$11:$K$1010, 0))/INDEX('Stock List'!$L$11:$L$1010, MATCH(AP632, 'Stock List'!$K$11:$K$1010, 0)))*AO632), 2), 0)</f>
        <v>0</v>
      </c>
      <c r="CJ632" s="20"/>
      <c r="CK632" s="20">
        <f>IFERROR(ROUND(((INDEX('Stock List'!$M$11:$M$1010, MATCH(AR632, 'Stock List'!$K$11:$K$1010, 0))/INDEX('Stock List'!$L$11:$L$1010, MATCH(AR632, 'Stock List'!$K$11:$K$1010, 0)))*AQ632), 2), 0)</f>
        <v>0</v>
      </c>
      <c r="CL632" s="20"/>
      <c r="CM632" s="20">
        <f>IFERROR(ROUND(((INDEX('Stock List'!$M$11:$M$1010, MATCH(AT632, 'Stock List'!$K$11:$K$1010, 0))/INDEX('Stock List'!$L$11:$L$1010, MATCH(AT632, 'Stock List'!$K$11:$K$1010, 0)))*AS632), 2), 0)</f>
        <v>0</v>
      </c>
      <c r="CN632" s="20"/>
      <c r="CO632" s="20">
        <f>IFERROR(ROUND(((INDEX('Stock List'!$M$11:$M$1010, MATCH(AV632, 'Stock List'!$K$11:$K$1010, 0))/INDEX('Stock List'!$L$11:$L$1010, MATCH(AV632, 'Stock List'!$K$11:$K$1010, 0)))*AU632), 2), 0)</f>
        <v>0</v>
      </c>
      <c r="CP632" s="20"/>
      <c r="CQ632" s="20">
        <f>IFERROR(ROUND(((INDEX('Stock List'!$M$11:$M$1010, MATCH(AX632, 'Stock List'!$K$11:$K$1010, 0))/INDEX('Stock List'!$L$11:$L$1010, MATCH(AX632, 'Stock List'!$K$11:$K$1010, 0)))*AW632), 2), 0)</f>
        <v>0</v>
      </c>
      <c r="CR632" s="22"/>
      <c r="CT632" s="106" t="str">
        <f t="shared" si="502"/>
        <v/>
      </c>
      <c r="CU632" s="22" t="str">
        <f t="shared" si="503"/>
        <v/>
      </c>
      <c r="CX632" s="106" t="str">
        <f t="shared" si="504"/>
        <v/>
      </c>
      <c r="CY632" s="20" t="str">
        <f t="shared" si="505"/>
        <v/>
      </c>
      <c r="CZ632" s="22" t="str">
        <f t="shared" si="506"/>
        <v/>
      </c>
      <c r="DB632" s="76" t="str">
        <f>IF($H632="", "", COUNTIF($G$11:$G$1010, "&gt;"&amp;$G632)+1+COUNTIF($G$11:$G632, $G632)-1)</f>
        <v/>
      </c>
      <c r="DC632" s="76" t="str">
        <f>IF($H632="", "", COUNTIF($CZ$11:$CZ$1010, "&gt;"&amp;$CZ632)+1+COUNTIF($CZ$11:$CZ632, $CZ632)-1)</f>
        <v/>
      </c>
      <c r="DE632" s="147" t="str">
        <f t="shared" si="507"/>
        <v/>
      </c>
      <c r="DF632" s="148"/>
      <c r="DG632" s="19" t="str">
        <f t="shared" si="508"/>
        <v/>
      </c>
      <c r="DH632" s="153" t="str">
        <f t="shared" si="509"/>
        <v/>
      </c>
      <c r="DI632" s="19" t="str">
        <f t="shared" si="461"/>
        <v/>
      </c>
      <c r="DJ632" s="153" t="str">
        <f t="shared" si="462"/>
        <v/>
      </c>
      <c r="DK632" s="19" t="str">
        <f t="shared" si="463"/>
        <v/>
      </c>
      <c r="DL632" s="153" t="str">
        <f t="shared" si="464"/>
        <v/>
      </c>
      <c r="DM632" s="19" t="str">
        <f t="shared" si="465"/>
        <v/>
      </c>
      <c r="DN632" s="153" t="str">
        <f t="shared" si="466"/>
        <v/>
      </c>
      <c r="DO632" s="19" t="str">
        <f t="shared" si="467"/>
        <v/>
      </c>
      <c r="DP632" s="153" t="str">
        <f t="shared" si="468"/>
        <v/>
      </c>
      <c r="DQ632" s="19" t="str">
        <f t="shared" si="469"/>
        <v/>
      </c>
      <c r="DR632" s="153" t="str">
        <f t="shared" si="470"/>
        <v/>
      </c>
      <c r="DS632" s="19" t="str">
        <f t="shared" si="471"/>
        <v/>
      </c>
      <c r="DT632" s="153" t="str">
        <f t="shared" si="472"/>
        <v/>
      </c>
      <c r="DU632" s="19" t="str">
        <f t="shared" si="473"/>
        <v/>
      </c>
      <c r="DV632" s="153" t="str">
        <f t="shared" si="474"/>
        <v/>
      </c>
      <c r="DW632" s="19" t="str">
        <f t="shared" si="475"/>
        <v/>
      </c>
      <c r="DX632" s="153" t="str">
        <f t="shared" si="476"/>
        <v/>
      </c>
      <c r="DY632" s="19" t="str">
        <f t="shared" si="477"/>
        <v/>
      </c>
      <c r="DZ632" s="153" t="str">
        <f t="shared" si="478"/>
        <v/>
      </c>
      <c r="EA632" s="19" t="str">
        <f t="shared" si="479"/>
        <v/>
      </c>
      <c r="EB632" s="153" t="str">
        <f t="shared" si="480"/>
        <v/>
      </c>
      <c r="EC632" s="19" t="str">
        <f t="shared" si="481"/>
        <v/>
      </c>
      <c r="ED632" s="153" t="str">
        <f t="shared" si="482"/>
        <v/>
      </c>
      <c r="EE632" s="19" t="str">
        <f t="shared" si="483"/>
        <v/>
      </c>
      <c r="EF632" s="153" t="str">
        <f t="shared" si="484"/>
        <v/>
      </c>
      <c r="EG632" s="19" t="str">
        <f t="shared" si="485"/>
        <v/>
      </c>
      <c r="EH632" s="153" t="str">
        <f t="shared" si="486"/>
        <v/>
      </c>
      <c r="EI632" s="19" t="str">
        <f t="shared" si="487"/>
        <v/>
      </c>
      <c r="EJ632" s="153" t="str">
        <f t="shared" si="488"/>
        <v/>
      </c>
      <c r="EK632" s="19" t="str">
        <f t="shared" si="489"/>
        <v/>
      </c>
      <c r="EL632" s="153" t="str">
        <f t="shared" si="490"/>
        <v/>
      </c>
      <c r="EM632" s="19" t="str">
        <f t="shared" si="491"/>
        <v/>
      </c>
      <c r="EN632" s="153" t="str">
        <f t="shared" si="492"/>
        <v/>
      </c>
      <c r="EO632" s="19" t="str">
        <f t="shared" si="493"/>
        <v/>
      </c>
      <c r="EP632" s="153" t="str">
        <f t="shared" si="494"/>
        <v/>
      </c>
      <c r="EQ632" s="19" t="str">
        <f t="shared" si="495"/>
        <v/>
      </c>
      <c r="ER632" s="153" t="str">
        <f t="shared" si="496"/>
        <v/>
      </c>
      <c r="ES632" s="19" t="str">
        <f t="shared" si="497"/>
        <v/>
      </c>
      <c r="ET632" s="153" t="str">
        <f t="shared" si="498"/>
        <v/>
      </c>
    </row>
    <row r="633" spans="1:150" x14ac:dyDescent="0.25">
      <c r="A633" s="31"/>
      <c r="B633" s="91" t="str">
        <f t="shared" si="499"/>
        <v/>
      </c>
      <c r="C633" s="20" t="str">
        <f t="shared" si="459"/>
        <v/>
      </c>
      <c r="D633" s="97" t="str">
        <f t="shared" si="460"/>
        <v/>
      </c>
      <c r="E633" s="62" t="str">
        <f t="shared" si="500"/>
        <v/>
      </c>
      <c r="F633" s="31"/>
      <c r="G633" s="282"/>
      <c r="H633" s="283"/>
      <c r="I633" s="284"/>
      <c r="J633" s="285"/>
      <c r="K633" s="286"/>
      <c r="L633" s="287"/>
      <c r="M633" s="288"/>
      <c r="N633" s="287"/>
      <c r="O633" s="288"/>
      <c r="P633" s="287"/>
      <c r="Q633" s="288"/>
      <c r="R633" s="287"/>
      <c r="S633" s="288"/>
      <c r="T633" s="287"/>
      <c r="U633" s="288"/>
      <c r="V633" s="287"/>
      <c r="W633" s="288"/>
      <c r="X633" s="287"/>
      <c r="Y633" s="288"/>
      <c r="Z633" s="287"/>
      <c r="AA633" s="288"/>
      <c r="AB633" s="287"/>
      <c r="AC633" s="288"/>
      <c r="AD633" s="287"/>
      <c r="AE633" s="288"/>
      <c r="AF633" s="287"/>
      <c r="AG633" s="288"/>
      <c r="AH633" s="287"/>
      <c r="AI633" s="288"/>
      <c r="AJ633" s="287"/>
      <c r="AK633" s="288"/>
      <c r="AL633" s="287"/>
      <c r="AM633" s="288"/>
      <c r="AN633" s="287"/>
      <c r="AO633" s="288"/>
      <c r="AP633" s="287"/>
      <c r="AQ633" s="288"/>
      <c r="AR633" s="287"/>
      <c r="AS633" s="288"/>
      <c r="AT633" s="287"/>
      <c r="AU633" s="288"/>
      <c r="AV633" s="287"/>
      <c r="AW633" s="288"/>
      <c r="AX633" s="287"/>
      <c r="AY633" s="31"/>
      <c r="BA633" s="76" t="str">
        <f t="shared" si="501"/>
        <v/>
      </c>
      <c r="BC633" s="76" t="str">
        <f>IF('Stock List'!$K633="", "", 'Stock List'!$K633)</f>
        <v/>
      </c>
      <c r="BE633" s="106">
        <f>IFERROR(ROUND(((INDEX('Stock List'!$M$11:$M$1010, MATCH(L633, 'Stock List'!$K$11:$K$1010, 0))/INDEX('Stock List'!$L$11:$L$1010, MATCH(L633, 'Stock List'!$K$11:$K$1010, 0)))*K633), 2), 0)</f>
        <v>0</v>
      </c>
      <c r="BF633" s="20"/>
      <c r="BG633" s="20">
        <f>IFERROR(ROUND(((INDEX('Stock List'!$M$11:$M$1010, MATCH(N633, 'Stock List'!$K$11:$K$1010, 0))/INDEX('Stock List'!$L$11:$L$1010, MATCH(N633, 'Stock List'!$K$11:$K$1010, 0)))*M633), 2), 0)</f>
        <v>0</v>
      </c>
      <c r="BH633" s="20"/>
      <c r="BI633" s="20">
        <f>IFERROR(ROUND(((INDEX('Stock List'!$M$11:$M$1010, MATCH(P633, 'Stock List'!$K$11:$K$1010, 0))/INDEX('Stock List'!$L$11:$L$1010, MATCH(P633, 'Stock List'!$K$11:$K$1010, 0)))*O633), 2), 0)</f>
        <v>0</v>
      </c>
      <c r="BJ633" s="20"/>
      <c r="BK633" s="20">
        <f>IFERROR(ROUND(((INDEX('Stock List'!$M$11:$M$1010, MATCH(R633, 'Stock List'!$K$11:$K$1010, 0))/INDEX('Stock List'!$L$11:$L$1010, MATCH(R633, 'Stock List'!$K$11:$K$1010, 0)))*Q633), 2), 0)</f>
        <v>0</v>
      </c>
      <c r="BL633" s="20"/>
      <c r="BM633" s="20">
        <f>IFERROR(ROUND(((INDEX('Stock List'!$M$11:$M$1010, MATCH(T633, 'Stock List'!$K$11:$K$1010, 0))/INDEX('Stock List'!$L$11:$L$1010, MATCH(T633, 'Stock List'!$K$11:$K$1010, 0)))*S633), 2), 0)</f>
        <v>0</v>
      </c>
      <c r="BN633" s="20"/>
      <c r="BO633" s="20">
        <f>IFERROR(ROUND(((INDEX('Stock List'!$M$11:$M$1010, MATCH(V633, 'Stock List'!$K$11:$K$1010, 0))/INDEX('Stock List'!$L$11:$L$1010, MATCH(V633, 'Stock List'!$K$11:$K$1010, 0)))*U633), 2), 0)</f>
        <v>0</v>
      </c>
      <c r="BP633" s="20"/>
      <c r="BQ633" s="20">
        <f>IFERROR(ROUND(((INDEX('Stock List'!$M$11:$M$1010, MATCH(X633, 'Stock List'!$K$11:$K$1010, 0))/INDEX('Stock List'!$L$11:$L$1010, MATCH(X633, 'Stock List'!$K$11:$K$1010, 0)))*W633), 2), 0)</f>
        <v>0</v>
      </c>
      <c r="BR633" s="20"/>
      <c r="BS633" s="20">
        <f>IFERROR(ROUND(((INDEX('Stock List'!$M$11:$M$1010, MATCH(Z633, 'Stock List'!$K$11:$K$1010, 0))/INDEX('Stock List'!$L$11:$L$1010, MATCH(Z633, 'Stock List'!$K$11:$K$1010, 0)))*Y633), 2), 0)</f>
        <v>0</v>
      </c>
      <c r="BT633" s="20"/>
      <c r="BU633" s="20">
        <f>IFERROR(ROUND(((INDEX('Stock List'!$M$11:$M$1010, MATCH(AB633, 'Stock List'!$K$11:$K$1010, 0))/INDEX('Stock List'!$L$11:$L$1010, MATCH(AB633, 'Stock List'!$K$11:$K$1010, 0)))*AA633), 2), 0)</f>
        <v>0</v>
      </c>
      <c r="BV633" s="20"/>
      <c r="BW633" s="20">
        <f>IFERROR(ROUND(((INDEX('Stock List'!$M$11:$M$1010, MATCH(AD633, 'Stock List'!$K$11:$K$1010, 0))/INDEX('Stock List'!$L$11:$L$1010, MATCH(AD633, 'Stock List'!$K$11:$K$1010, 0)))*AC633), 2), 0)</f>
        <v>0</v>
      </c>
      <c r="BX633" s="20"/>
      <c r="BY633" s="20">
        <f>IFERROR(ROUND(((INDEX('Stock List'!$M$11:$M$1010, MATCH(AF633, 'Stock List'!$K$11:$K$1010, 0))/INDEX('Stock List'!$L$11:$L$1010, MATCH(AF633, 'Stock List'!$K$11:$K$1010, 0)))*AE633), 2), 0)</f>
        <v>0</v>
      </c>
      <c r="BZ633" s="20"/>
      <c r="CA633" s="20">
        <f>IFERROR(ROUND(((INDEX('Stock List'!$M$11:$M$1010, MATCH(AH633, 'Stock List'!$K$11:$K$1010, 0))/INDEX('Stock List'!$L$11:$L$1010, MATCH(AH633, 'Stock List'!$K$11:$K$1010, 0)))*AG633), 2), 0)</f>
        <v>0</v>
      </c>
      <c r="CB633" s="20"/>
      <c r="CC633" s="20">
        <f>IFERROR(ROUND(((INDEX('Stock List'!$M$11:$M$1010, MATCH(AJ633, 'Stock List'!$K$11:$K$1010, 0))/INDEX('Stock List'!$L$11:$L$1010, MATCH(AJ633, 'Stock List'!$K$11:$K$1010, 0)))*AI633), 2), 0)</f>
        <v>0</v>
      </c>
      <c r="CD633" s="20"/>
      <c r="CE633" s="20">
        <f>IFERROR(ROUND(((INDEX('Stock List'!$M$11:$M$1010, MATCH(AL633, 'Stock List'!$K$11:$K$1010, 0))/INDEX('Stock List'!$L$11:$L$1010, MATCH(AL633, 'Stock List'!$K$11:$K$1010, 0)))*AK633), 2), 0)</f>
        <v>0</v>
      </c>
      <c r="CF633" s="20"/>
      <c r="CG633" s="20">
        <f>IFERROR(ROUND(((INDEX('Stock List'!$M$11:$M$1010, MATCH(AN633, 'Stock List'!$K$11:$K$1010, 0))/INDEX('Stock List'!$L$11:$L$1010, MATCH(AN633, 'Stock List'!$K$11:$K$1010, 0)))*AM633), 2), 0)</f>
        <v>0</v>
      </c>
      <c r="CH633" s="20"/>
      <c r="CI633" s="20">
        <f>IFERROR(ROUND(((INDEX('Stock List'!$M$11:$M$1010, MATCH(AP633, 'Stock List'!$K$11:$K$1010, 0))/INDEX('Stock List'!$L$11:$L$1010, MATCH(AP633, 'Stock List'!$K$11:$K$1010, 0)))*AO633), 2), 0)</f>
        <v>0</v>
      </c>
      <c r="CJ633" s="20"/>
      <c r="CK633" s="20">
        <f>IFERROR(ROUND(((INDEX('Stock List'!$M$11:$M$1010, MATCH(AR633, 'Stock List'!$K$11:$K$1010, 0))/INDEX('Stock List'!$L$11:$L$1010, MATCH(AR633, 'Stock List'!$K$11:$K$1010, 0)))*AQ633), 2), 0)</f>
        <v>0</v>
      </c>
      <c r="CL633" s="20"/>
      <c r="CM633" s="20">
        <f>IFERROR(ROUND(((INDEX('Stock List'!$M$11:$M$1010, MATCH(AT633, 'Stock List'!$K$11:$K$1010, 0))/INDEX('Stock List'!$L$11:$L$1010, MATCH(AT633, 'Stock List'!$K$11:$K$1010, 0)))*AS633), 2), 0)</f>
        <v>0</v>
      </c>
      <c r="CN633" s="20"/>
      <c r="CO633" s="20">
        <f>IFERROR(ROUND(((INDEX('Stock List'!$M$11:$M$1010, MATCH(AV633, 'Stock List'!$K$11:$K$1010, 0))/INDEX('Stock List'!$L$11:$L$1010, MATCH(AV633, 'Stock List'!$K$11:$K$1010, 0)))*AU633), 2), 0)</f>
        <v>0</v>
      </c>
      <c r="CP633" s="20"/>
      <c r="CQ633" s="20">
        <f>IFERROR(ROUND(((INDEX('Stock List'!$M$11:$M$1010, MATCH(AX633, 'Stock List'!$K$11:$K$1010, 0))/INDEX('Stock List'!$L$11:$L$1010, MATCH(AX633, 'Stock List'!$K$11:$K$1010, 0)))*AW633), 2), 0)</f>
        <v>0</v>
      </c>
      <c r="CR633" s="22"/>
      <c r="CT633" s="106" t="str">
        <f t="shared" si="502"/>
        <v/>
      </c>
      <c r="CU633" s="22" t="str">
        <f t="shared" si="503"/>
        <v/>
      </c>
      <c r="CX633" s="106" t="str">
        <f t="shared" si="504"/>
        <v/>
      </c>
      <c r="CY633" s="20" t="str">
        <f t="shared" si="505"/>
        <v/>
      </c>
      <c r="CZ633" s="22" t="str">
        <f t="shared" si="506"/>
        <v/>
      </c>
      <c r="DB633" s="76" t="str">
        <f>IF($H633="", "", COUNTIF($G$11:$G$1010, "&gt;"&amp;$G633)+1+COUNTIF($G$11:$G633, $G633)-1)</f>
        <v/>
      </c>
      <c r="DC633" s="76" t="str">
        <f>IF($H633="", "", COUNTIF($CZ$11:$CZ$1010, "&gt;"&amp;$CZ633)+1+COUNTIF($CZ$11:$CZ633, $CZ633)-1)</f>
        <v/>
      </c>
      <c r="DE633" s="147" t="str">
        <f t="shared" si="507"/>
        <v/>
      </c>
      <c r="DF633" s="148"/>
      <c r="DG633" s="19" t="str">
        <f t="shared" si="508"/>
        <v/>
      </c>
      <c r="DH633" s="153" t="str">
        <f t="shared" si="509"/>
        <v/>
      </c>
      <c r="DI633" s="19" t="str">
        <f t="shared" si="461"/>
        <v/>
      </c>
      <c r="DJ633" s="153" t="str">
        <f t="shared" si="462"/>
        <v/>
      </c>
      <c r="DK633" s="19" t="str">
        <f t="shared" si="463"/>
        <v/>
      </c>
      <c r="DL633" s="153" t="str">
        <f t="shared" si="464"/>
        <v/>
      </c>
      <c r="DM633" s="19" t="str">
        <f t="shared" si="465"/>
        <v/>
      </c>
      <c r="DN633" s="153" t="str">
        <f t="shared" si="466"/>
        <v/>
      </c>
      <c r="DO633" s="19" t="str">
        <f t="shared" si="467"/>
        <v/>
      </c>
      <c r="DP633" s="153" t="str">
        <f t="shared" si="468"/>
        <v/>
      </c>
      <c r="DQ633" s="19" t="str">
        <f t="shared" si="469"/>
        <v/>
      </c>
      <c r="DR633" s="153" t="str">
        <f t="shared" si="470"/>
        <v/>
      </c>
      <c r="DS633" s="19" t="str">
        <f t="shared" si="471"/>
        <v/>
      </c>
      <c r="DT633" s="153" t="str">
        <f t="shared" si="472"/>
        <v/>
      </c>
      <c r="DU633" s="19" t="str">
        <f t="shared" si="473"/>
        <v/>
      </c>
      <c r="DV633" s="153" t="str">
        <f t="shared" si="474"/>
        <v/>
      </c>
      <c r="DW633" s="19" t="str">
        <f t="shared" si="475"/>
        <v/>
      </c>
      <c r="DX633" s="153" t="str">
        <f t="shared" si="476"/>
        <v/>
      </c>
      <c r="DY633" s="19" t="str">
        <f t="shared" si="477"/>
        <v/>
      </c>
      <c r="DZ633" s="153" t="str">
        <f t="shared" si="478"/>
        <v/>
      </c>
      <c r="EA633" s="19" t="str">
        <f t="shared" si="479"/>
        <v/>
      </c>
      <c r="EB633" s="153" t="str">
        <f t="shared" si="480"/>
        <v/>
      </c>
      <c r="EC633" s="19" t="str">
        <f t="shared" si="481"/>
        <v/>
      </c>
      <c r="ED633" s="153" t="str">
        <f t="shared" si="482"/>
        <v/>
      </c>
      <c r="EE633" s="19" t="str">
        <f t="shared" si="483"/>
        <v/>
      </c>
      <c r="EF633" s="153" t="str">
        <f t="shared" si="484"/>
        <v/>
      </c>
      <c r="EG633" s="19" t="str">
        <f t="shared" si="485"/>
        <v/>
      </c>
      <c r="EH633" s="153" t="str">
        <f t="shared" si="486"/>
        <v/>
      </c>
      <c r="EI633" s="19" t="str">
        <f t="shared" si="487"/>
        <v/>
      </c>
      <c r="EJ633" s="153" t="str">
        <f t="shared" si="488"/>
        <v/>
      </c>
      <c r="EK633" s="19" t="str">
        <f t="shared" si="489"/>
        <v/>
      </c>
      <c r="EL633" s="153" t="str">
        <f t="shared" si="490"/>
        <v/>
      </c>
      <c r="EM633" s="19" t="str">
        <f t="shared" si="491"/>
        <v/>
      </c>
      <c r="EN633" s="153" t="str">
        <f t="shared" si="492"/>
        <v/>
      </c>
      <c r="EO633" s="19" t="str">
        <f t="shared" si="493"/>
        <v/>
      </c>
      <c r="EP633" s="153" t="str">
        <f t="shared" si="494"/>
        <v/>
      </c>
      <c r="EQ633" s="19" t="str">
        <f t="shared" si="495"/>
        <v/>
      </c>
      <c r="ER633" s="153" t="str">
        <f t="shared" si="496"/>
        <v/>
      </c>
      <c r="ES633" s="19" t="str">
        <f t="shared" si="497"/>
        <v/>
      </c>
      <c r="ET633" s="153" t="str">
        <f t="shared" si="498"/>
        <v/>
      </c>
    </row>
    <row r="634" spans="1:150" x14ac:dyDescent="0.25">
      <c r="A634" s="31"/>
      <c r="B634" s="91" t="str">
        <f t="shared" si="499"/>
        <v/>
      </c>
      <c r="C634" s="20" t="str">
        <f t="shared" si="459"/>
        <v/>
      </c>
      <c r="D634" s="97" t="str">
        <f t="shared" si="460"/>
        <v/>
      </c>
      <c r="E634" s="62" t="str">
        <f t="shared" si="500"/>
        <v/>
      </c>
      <c r="F634" s="31"/>
      <c r="G634" s="282"/>
      <c r="H634" s="283"/>
      <c r="I634" s="284"/>
      <c r="J634" s="285"/>
      <c r="K634" s="286"/>
      <c r="L634" s="287"/>
      <c r="M634" s="288"/>
      <c r="N634" s="287"/>
      <c r="O634" s="288"/>
      <c r="P634" s="287"/>
      <c r="Q634" s="288"/>
      <c r="R634" s="287"/>
      <c r="S634" s="288"/>
      <c r="T634" s="287"/>
      <c r="U634" s="288"/>
      <c r="V634" s="287"/>
      <c r="W634" s="288"/>
      <c r="X634" s="287"/>
      <c r="Y634" s="288"/>
      <c r="Z634" s="287"/>
      <c r="AA634" s="288"/>
      <c r="AB634" s="287"/>
      <c r="AC634" s="288"/>
      <c r="AD634" s="287"/>
      <c r="AE634" s="288"/>
      <c r="AF634" s="287"/>
      <c r="AG634" s="288"/>
      <c r="AH634" s="287"/>
      <c r="AI634" s="288"/>
      <c r="AJ634" s="287"/>
      <c r="AK634" s="288"/>
      <c r="AL634" s="287"/>
      <c r="AM634" s="288"/>
      <c r="AN634" s="287"/>
      <c r="AO634" s="288"/>
      <c r="AP634" s="287"/>
      <c r="AQ634" s="288"/>
      <c r="AR634" s="287"/>
      <c r="AS634" s="288"/>
      <c r="AT634" s="287"/>
      <c r="AU634" s="288"/>
      <c r="AV634" s="287"/>
      <c r="AW634" s="288"/>
      <c r="AX634" s="287"/>
      <c r="AY634" s="31"/>
      <c r="BA634" s="76" t="str">
        <f t="shared" si="501"/>
        <v/>
      </c>
      <c r="BC634" s="76" t="str">
        <f>IF('Stock List'!$K634="", "", 'Stock List'!$K634)</f>
        <v/>
      </c>
      <c r="BE634" s="106">
        <f>IFERROR(ROUND(((INDEX('Stock List'!$M$11:$M$1010, MATCH(L634, 'Stock List'!$K$11:$K$1010, 0))/INDEX('Stock List'!$L$11:$L$1010, MATCH(L634, 'Stock List'!$K$11:$K$1010, 0)))*K634), 2), 0)</f>
        <v>0</v>
      </c>
      <c r="BF634" s="20"/>
      <c r="BG634" s="20">
        <f>IFERROR(ROUND(((INDEX('Stock List'!$M$11:$M$1010, MATCH(N634, 'Stock List'!$K$11:$K$1010, 0))/INDEX('Stock List'!$L$11:$L$1010, MATCH(N634, 'Stock List'!$K$11:$K$1010, 0)))*M634), 2), 0)</f>
        <v>0</v>
      </c>
      <c r="BH634" s="20"/>
      <c r="BI634" s="20">
        <f>IFERROR(ROUND(((INDEX('Stock List'!$M$11:$M$1010, MATCH(P634, 'Stock List'!$K$11:$K$1010, 0))/INDEX('Stock List'!$L$11:$L$1010, MATCH(P634, 'Stock List'!$K$11:$K$1010, 0)))*O634), 2), 0)</f>
        <v>0</v>
      </c>
      <c r="BJ634" s="20"/>
      <c r="BK634" s="20">
        <f>IFERROR(ROUND(((INDEX('Stock List'!$M$11:$M$1010, MATCH(R634, 'Stock List'!$K$11:$K$1010, 0))/INDEX('Stock List'!$L$11:$L$1010, MATCH(R634, 'Stock List'!$K$11:$K$1010, 0)))*Q634), 2), 0)</f>
        <v>0</v>
      </c>
      <c r="BL634" s="20"/>
      <c r="BM634" s="20">
        <f>IFERROR(ROUND(((INDEX('Stock List'!$M$11:$M$1010, MATCH(T634, 'Stock List'!$K$11:$K$1010, 0))/INDEX('Stock List'!$L$11:$L$1010, MATCH(T634, 'Stock List'!$K$11:$K$1010, 0)))*S634), 2), 0)</f>
        <v>0</v>
      </c>
      <c r="BN634" s="20"/>
      <c r="BO634" s="20">
        <f>IFERROR(ROUND(((INDEX('Stock List'!$M$11:$M$1010, MATCH(V634, 'Stock List'!$K$11:$K$1010, 0))/INDEX('Stock List'!$L$11:$L$1010, MATCH(V634, 'Stock List'!$K$11:$K$1010, 0)))*U634), 2), 0)</f>
        <v>0</v>
      </c>
      <c r="BP634" s="20"/>
      <c r="BQ634" s="20">
        <f>IFERROR(ROUND(((INDEX('Stock List'!$M$11:$M$1010, MATCH(X634, 'Stock List'!$K$11:$K$1010, 0))/INDEX('Stock List'!$L$11:$L$1010, MATCH(X634, 'Stock List'!$K$11:$K$1010, 0)))*W634), 2), 0)</f>
        <v>0</v>
      </c>
      <c r="BR634" s="20"/>
      <c r="BS634" s="20">
        <f>IFERROR(ROUND(((INDEX('Stock List'!$M$11:$M$1010, MATCH(Z634, 'Stock List'!$K$11:$K$1010, 0))/INDEX('Stock List'!$L$11:$L$1010, MATCH(Z634, 'Stock List'!$K$11:$K$1010, 0)))*Y634), 2), 0)</f>
        <v>0</v>
      </c>
      <c r="BT634" s="20"/>
      <c r="BU634" s="20">
        <f>IFERROR(ROUND(((INDEX('Stock List'!$M$11:$M$1010, MATCH(AB634, 'Stock List'!$K$11:$K$1010, 0))/INDEX('Stock List'!$L$11:$L$1010, MATCH(AB634, 'Stock List'!$K$11:$K$1010, 0)))*AA634), 2), 0)</f>
        <v>0</v>
      </c>
      <c r="BV634" s="20"/>
      <c r="BW634" s="20">
        <f>IFERROR(ROUND(((INDEX('Stock List'!$M$11:$M$1010, MATCH(AD634, 'Stock List'!$K$11:$K$1010, 0))/INDEX('Stock List'!$L$11:$L$1010, MATCH(AD634, 'Stock List'!$K$11:$K$1010, 0)))*AC634), 2), 0)</f>
        <v>0</v>
      </c>
      <c r="BX634" s="20"/>
      <c r="BY634" s="20">
        <f>IFERROR(ROUND(((INDEX('Stock List'!$M$11:$M$1010, MATCH(AF634, 'Stock List'!$K$11:$K$1010, 0))/INDEX('Stock List'!$L$11:$L$1010, MATCH(AF634, 'Stock List'!$K$11:$K$1010, 0)))*AE634), 2), 0)</f>
        <v>0</v>
      </c>
      <c r="BZ634" s="20"/>
      <c r="CA634" s="20">
        <f>IFERROR(ROUND(((INDEX('Stock List'!$M$11:$M$1010, MATCH(AH634, 'Stock List'!$K$11:$K$1010, 0))/INDEX('Stock List'!$L$11:$L$1010, MATCH(AH634, 'Stock List'!$K$11:$K$1010, 0)))*AG634), 2), 0)</f>
        <v>0</v>
      </c>
      <c r="CB634" s="20"/>
      <c r="CC634" s="20">
        <f>IFERROR(ROUND(((INDEX('Stock List'!$M$11:$M$1010, MATCH(AJ634, 'Stock List'!$K$11:$K$1010, 0))/INDEX('Stock List'!$L$11:$L$1010, MATCH(AJ634, 'Stock List'!$K$11:$K$1010, 0)))*AI634), 2), 0)</f>
        <v>0</v>
      </c>
      <c r="CD634" s="20"/>
      <c r="CE634" s="20">
        <f>IFERROR(ROUND(((INDEX('Stock List'!$M$11:$M$1010, MATCH(AL634, 'Stock List'!$K$11:$K$1010, 0))/INDEX('Stock List'!$L$11:$L$1010, MATCH(AL634, 'Stock List'!$K$11:$K$1010, 0)))*AK634), 2), 0)</f>
        <v>0</v>
      </c>
      <c r="CF634" s="20"/>
      <c r="CG634" s="20">
        <f>IFERROR(ROUND(((INDEX('Stock List'!$M$11:$M$1010, MATCH(AN634, 'Stock List'!$K$11:$K$1010, 0))/INDEX('Stock List'!$L$11:$L$1010, MATCH(AN634, 'Stock List'!$K$11:$K$1010, 0)))*AM634), 2), 0)</f>
        <v>0</v>
      </c>
      <c r="CH634" s="20"/>
      <c r="CI634" s="20">
        <f>IFERROR(ROUND(((INDEX('Stock List'!$M$11:$M$1010, MATCH(AP634, 'Stock List'!$K$11:$K$1010, 0))/INDEX('Stock List'!$L$11:$L$1010, MATCH(AP634, 'Stock List'!$K$11:$K$1010, 0)))*AO634), 2), 0)</f>
        <v>0</v>
      </c>
      <c r="CJ634" s="20"/>
      <c r="CK634" s="20">
        <f>IFERROR(ROUND(((INDEX('Stock List'!$M$11:$M$1010, MATCH(AR634, 'Stock List'!$K$11:$K$1010, 0))/INDEX('Stock List'!$L$11:$L$1010, MATCH(AR634, 'Stock List'!$K$11:$K$1010, 0)))*AQ634), 2), 0)</f>
        <v>0</v>
      </c>
      <c r="CL634" s="20"/>
      <c r="CM634" s="20">
        <f>IFERROR(ROUND(((INDEX('Stock List'!$M$11:$M$1010, MATCH(AT634, 'Stock List'!$K$11:$K$1010, 0))/INDEX('Stock List'!$L$11:$L$1010, MATCH(AT634, 'Stock List'!$K$11:$K$1010, 0)))*AS634), 2), 0)</f>
        <v>0</v>
      </c>
      <c r="CN634" s="20"/>
      <c r="CO634" s="20">
        <f>IFERROR(ROUND(((INDEX('Stock List'!$M$11:$M$1010, MATCH(AV634, 'Stock List'!$K$11:$K$1010, 0))/INDEX('Stock List'!$L$11:$L$1010, MATCH(AV634, 'Stock List'!$K$11:$K$1010, 0)))*AU634), 2), 0)</f>
        <v>0</v>
      </c>
      <c r="CP634" s="20"/>
      <c r="CQ634" s="20">
        <f>IFERROR(ROUND(((INDEX('Stock List'!$M$11:$M$1010, MATCH(AX634, 'Stock List'!$K$11:$K$1010, 0))/INDEX('Stock List'!$L$11:$L$1010, MATCH(AX634, 'Stock List'!$K$11:$K$1010, 0)))*AW634), 2), 0)</f>
        <v>0</v>
      </c>
      <c r="CR634" s="22"/>
      <c r="CT634" s="106" t="str">
        <f t="shared" si="502"/>
        <v/>
      </c>
      <c r="CU634" s="22" t="str">
        <f t="shared" si="503"/>
        <v/>
      </c>
      <c r="CX634" s="106" t="str">
        <f t="shared" si="504"/>
        <v/>
      </c>
      <c r="CY634" s="20" t="str">
        <f t="shared" si="505"/>
        <v/>
      </c>
      <c r="CZ634" s="22" t="str">
        <f t="shared" si="506"/>
        <v/>
      </c>
      <c r="DB634" s="76" t="str">
        <f>IF($H634="", "", COUNTIF($G$11:$G$1010, "&gt;"&amp;$G634)+1+COUNTIF($G$11:$G634, $G634)-1)</f>
        <v/>
      </c>
      <c r="DC634" s="76" t="str">
        <f>IF($H634="", "", COUNTIF($CZ$11:$CZ$1010, "&gt;"&amp;$CZ634)+1+COUNTIF($CZ$11:$CZ634, $CZ634)-1)</f>
        <v/>
      </c>
      <c r="DE634" s="147" t="str">
        <f t="shared" si="507"/>
        <v/>
      </c>
      <c r="DF634" s="148"/>
      <c r="DG634" s="19" t="str">
        <f t="shared" si="508"/>
        <v/>
      </c>
      <c r="DH634" s="153" t="str">
        <f t="shared" si="509"/>
        <v/>
      </c>
      <c r="DI634" s="19" t="str">
        <f t="shared" si="461"/>
        <v/>
      </c>
      <c r="DJ634" s="153" t="str">
        <f t="shared" si="462"/>
        <v/>
      </c>
      <c r="DK634" s="19" t="str">
        <f t="shared" si="463"/>
        <v/>
      </c>
      <c r="DL634" s="153" t="str">
        <f t="shared" si="464"/>
        <v/>
      </c>
      <c r="DM634" s="19" t="str">
        <f t="shared" si="465"/>
        <v/>
      </c>
      <c r="DN634" s="153" t="str">
        <f t="shared" si="466"/>
        <v/>
      </c>
      <c r="DO634" s="19" t="str">
        <f t="shared" si="467"/>
        <v/>
      </c>
      <c r="DP634" s="153" t="str">
        <f t="shared" si="468"/>
        <v/>
      </c>
      <c r="DQ634" s="19" t="str">
        <f t="shared" si="469"/>
        <v/>
      </c>
      <c r="DR634" s="153" t="str">
        <f t="shared" si="470"/>
        <v/>
      </c>
      <c r="DS634" s="19" t="str">
        <f t="shared" si="471"/>
        <v/>
      </c>
      <c r="DT634" s="153" t="str">
        <f t="shared" si="472"/>
        <v/>
      </c>
      <c r="DU634" s="19" t="str">
        <f t="shared" si="473"/>
        <v/>
      </c>
      <c r="DV634" s="153" t="str">
        <f t="shared" si="474"/>
        <v/>
      </c>
      <c r="DW634" s="19" t="str">
        <f t="shared" si="475"/>
        <v/>
      </c>
      <c r="DX634" s="153" t="str">
        <f t="shared" si="476"/>
        <v/>
      </c>
      <c r="DY634" s="19" t="str">
        <f t="shared" si="477"/>
        <v/>
      </c>
      <c r="DZ634" s="153" t="str">
        <f t="shared" si="478"/>
        <v/>
      </c>
      <c r="EA634" s="19" t="str">
        <f t="shared" si="479"/>
        <v/>
      </c>
      <c r="EB634" s="153" t="str">
        <f t="shared" si="480"/>
        <v/>
      </c>
      <c r="EC634" s="19" t="str">
        <f t="shared" si="481"/>
        <v/>
      </c>
      <c r="ED634" s="153" t="str">
        <f t="shared" si="482"/>
        <v/>
      </c>
      <c r="EE634" s="19" t="str">
        <f t="shared" si="483"/>
        <v/>
      </c>
      <c r="EF634" s="153" t="str">
        <f t="shared" si="484"/>
        <v/>
      </c>
      <c r="EG634" s="19" t="str">
        <f t="shared" si="485"/>
        <v/>
      </c>
      <c r="EH634" s="153" t="str">
        <f t="shared" si="486"/>
        <v/>
      </c>
      <c r="EI634" s="19" t="str">
        <f t="shared" si="487"/>
        <v/>
      </c>
      <c r="EJ634" s="153" t="str">
        <f t="shared" si="488"/>
        <v/>
      </c>
      <c r="EK634" s="19" t="str">
        <f t="shared" si="489"/>
        <v/>
      </c>
      <c r="EL634" s="153" t="str">
        <f t="shared" si="490"/>
        <v/>
      </c>
      <c r="EM634" s="19" t="str">
        <f t="shared" si="491"/>
        <v/>
      </c>
      <c r="EN634" s="153" t="str">
        <f t="shared" si="492"/>
        <v/>
      </c>
      <c r="EO634" s="19" t="str">
        <f t="shared" si="493"/>
        <v/>
      </c>
      <c r="EP634" s="153" t="str">
        <f t="shared" si="494"/>
        <v/>
      </c>
      <c r="EQ634" s="19" t="str">
        <f t="shared" si="495"/>
        <v/>
      </c>
      <c r="ER634" s="153" t="str">
        <f t="shared" si="496"/>
        <v/>
      </c>
      <c r="ES634" s="19" t="str">
        <f t="shared" si="497"/>
        <v/>
      </c>
      <c r="ET634" s="153" t="str">
        <f t="shared" si="498"/>
        <v/>
      </c>
    </row>
    <row r="635" spans="1:150" x14ac:dyDescent="0.25">
      <c r="A635" s="31"/>
      <c r="B635" s="91" t="str">
        <f t="shared" si="499"/>
        <v/>
      </c>
      <c r="C635" s="20" t="str">
        <f t="shared" si="459"/>
        <v/>
      </c>
      <c r="D635" s="97" t="str">
        <f t="shared" si="460"/>
        <v/>
      </c>
      <c r="E635" s="62" t="str">
        <f t="shared" si="500"/>
        <v/>
      </c>
      <c r="F635" s="31"/>
      <c r="G635" s="282"/>
      <c r="H635" s="283"/>
      <c r="I635" s="284"/>
      <c r="J635" s="285"/>
      <c r="K635" s="286"/>
      <c r="L635" s="287"/>
      <c r="M635" s="288"/>
      <c r="N635" s="287"/>
      <c r="O635" s="288"/>
      <c r="P635" s="287"/>
      <c r="Q635" s="288"/>
      <c r="R635" s="287"/>
      <c r="S635" s="288"/>
      <c r="T635" s="287"/>
      <c r="U635" s="288"/>
      <c r="V635" s="287"/>
      <c r="W635" s="288"/>
      <c r="X635" s="287"/>
      <c r="Y635" s="288"/>
      <c r="Z635" s="287"/>
      <c r="AA635" s="288"/>
      <c r="AB635" s="287"/>
      <c r="AC635" s="288"/>
      <c r="AD635" s="287"/>
      <c r="AE635" s="288"/>
      <c r="AF635" s="287"/>
      <c r="AG635" s="288"/>
      <c r="AH635" s="287"/>
      <c r="AI635" s="288"/>
      <c r="AJ635" s="287"/>
      <c r="AK635" s="288"/>
      <c r="AL635" s="287"/>
      <c r="AM635" s="288"/>
      <c r="AN635" s="287"/>
      <c r="AO635" s="288"/>
      <c r="AP635" s="287"/>
      <c r="AQ635" s="288"/>
      <c r="AR635" s="287"/>
      <c r="AS635" s="288"/>
      <c r="AT635" s="287"/>
      <c r="AU635" s="288"/>
      <c r="AV635" s="287"/>
      <c r="AW635" s="288"/>
      <c r="AX635" s="287"/>
      <c r="AY635" s="31"/>
      <c r="BA635" s="76" t="str">
        <f t="shared" si="501"/>
        <v/>
      </c>
      <c r="BC635" s="76" t="str">
        <f>IF('Stock List'!$K635="", "", 'Stock List'!$K635)</f>
        <v/>
      </c>
      <c r="BE635" s="106">
        <f>IFERROR(ROUND(((INDEX('Stock List'!$M$11:$M$1010, MATCH(L635, 'Stock List'!$K$11:$K$1010, 0))/INDEX('Stock List'!$L$11:$L$1010, MATCH(L635, 'Stock List'!$K$11:$K$1010, 0)))*K635), 2), 0)</f>
        <v>0</v>
      </c>
      <c r="BF635" s="20"/>
      <c r="BG635" s="20">
        <f>IFERROR(ROUND(((INDEX('Stock List'!$M$11:$M$1010, MATCH(N635, 'Stock List'!$K$11:$K$1010, 0))/INDEX('Stock List'!$L$11:$L$1010, MATCH(N635, 'Stock List'!$K$11:$K$1010, 0)))*M635), 2), 0)</f>
        <v>0</v>
      </c>
      <c r="BH635" s="20"/>
      <c r="BI635" s="20">
        <f>IFERROR(ROUND(((INDEX('Stock List'!$M$11:$M$1010, MATCH(P635, 'Stock List'!$K$11:$K$1010, 0))/INDEX('Stock List'!$L$11:$L$1010, MATCH(P635, 'Stock List'!$K$11:$K$1010, 0)))*O635), 2), 0)</f>
        <v>0</v>
      </c>
      <c r="BJ635" s="20"/>
      <c r="BK635" s="20">
        <f>IFERROR(ROUND(((INDEX('Stock List'!$M$11:$M$1010, MATCH(R635, 'Stock List'!$K$11:$K$1010, 0))/INDEX('Stock List'!$L$11:$L$1010, MATCH(R635, 'Stock List'!$K$11:$K$1010, 0)))*Q635), 2), 0)</f>
        <v>0</v>
      </c>
      <c r="BL635" s="20"/>
      <c r="BM635" s="20">
        <f>IFERROR(ROUND(((INDEX('Stock List'!$M$11:$M$1010, MATCH(T635, 'Stock List'!$K$11:$K$1010, 0))/INDEX('Stock List'!$L$11:$L$1010, MATCH(T635, 'Stock List'!$K$11:$K$1010, 0)))*S635), 2), 0)</f>
        <v>0</v>
      </c>
      <c r="BN635" s="20"/>
      <c r="BO635" s="20">
        <f>IFERROR(ROUND(((INDEX('Stock List'!$M$11:$M$1010, MATCH(V635, 'Stock List'!$K$11:$K$1010, 0))/INDEX('Stock List'!$L$11:$L$1010, MATCH(V635, 'Stock List'!$K$11:$K$1010, 0)))*U635), 2), 0)</f>
        <v>0</v>
      </c>
      <c r="BP635" s="20"/>
      <c r="BQ635" s="20">
        <f>IFERROR(ROUND(((INDEX('Stock List'!$M$11:$M$1010, MATCH(X635, 'Stock List'!$K$11:$K$1010, 0))/INDEX('Stock List'!$L$11:$L$1010, MATCH(X635, 'Stock List'!$K$11:$K$1010, 0)))*W635), 2), 0)</f>
        <v>0</v>
      </c>
      <c r="BR635" s="20"/>
      <c r="BS635" s="20">
        <f>IFERROR(ROUND(((INDEX('Stock List'!$M$11:$M$1010, MATCH(Z635, 'Stock List'!$K$11:$K$1010, 0))/INDEX('Stock List'!$L$11:$L$1010, MATCH(Z635, 'Stock List'!$K$11:$K$1010, 0)))*Y635), 2), 0)</f>
        <v>0</v>
      </c>
      <c r="BT635" s="20"/>
      <c r="BU635" s="20">
        <f>IFERROR(ROUND(((INDEX('Stock List'!$M$11:$M$1010, MATCH(AB635, 'Stock List'!$K$11:$K$1010, 0))/INDEX('Stock List'!$L$11:$L$1010, MATCH(AB635, 'Stock List'!$K$11:$K$1010, 0)))*AA635), 2), 0)</f>
        <v>0</v>
      </c>
      <c r="BV635" s="20"/>
      <c r="BW635" s="20">
        <f>IFERROR(ROUND(((INDEX('Stock List'!$M$11:$M$1010, MATCH(AD635, 'Stock List'!$K$11:$K$1010, 0))/INDEX('Stock List'!$L$11:$L$1010, MATCH(AD635, 'Stock List'!$K$11:$K$1010, 0)))*AC635), 2), 0)</f>
        <v>0</v>
      </c>
      <c r="BX635" s="20"/>
      <c r="BY635" s="20">
        <f>IFERROR(ROUND(((INDEX('Stock List'!$M$11:$M$1010, MATCH(AF635, 'Stock List'!$K$11:$K$1010, 0))/INDEX('Stock List'!$L$11:$L$1010, MATCH(AF635, 'Stock List'!$K$11:$K$1010, 0)))*AE635), 2), 0)</f>
        <v>0</v>
      </c>
      <c r="BZ635" s="20"/>
      <c r="CA635" s="20">
        <f>IFERROR(ROUND(((INDEX('Stock List'!$M$11:$M$1010, MATCH(AH635, 'Stock List'!$K$11:$K$1010, 0))/INDEX('Stock List'!$L$11:$L$1010, MATCH(AH635, 'Stock List'!$K$11:$K$1010, 0)))*AG635), 2), 0)</f>
        <v>0</v>
      </c>
      <c r="CB635" s="20"/>
      <c r="CC635" s="20">
        <f>IFERROR(ROUND(((INDEX('Stock List'!$M$11:$M$1010, MATCH(AJ635, 'Stock List'!$K$11:$K$1010, 0))/INDEX('Stock List'!$L$11:$L$1010, MATCH(AJ635, 'Stock List'!$K$11:$K$1010, 0)))*AI635), 2), 0)</f>
        <v>0</v>
      </c>
      <c r="CD635" s="20"/>
      <c r="CE635" s="20">
        <f>IFERROR(ROUND(((INDEX('Stock List'!$M$11:$M$1010, MATCH(AL635, 'Stock List'!$K$11:$K$1010, 0))/INDEX('Stock List'!$L$11:$L$1010, MATCH(AL635, 'Stock List'!$K$11:$K$1010, 0)))*AK635), 2), 0)</f>
        <v>0</v>
      </c>
      <c r="CF635" s="20"/>
      <c r="CG635" s="20">
        <f>IFERROR(ROUND(((INDEX('Stock List'!$M$11:$M$1010, MATCH(AN635, 'Stock List'!$K$11:$K$1010, 0))/INDEX('Stock List'!$L$11:$L$1010, MATCH(AN635, 'Stock List'!$K$11:$K$1010, 0)))*AM635), 2), 0)</f>
        <v>0</v>
      </c>
      <c r="CH635" s="20"/>
      <c r="CI635" s="20">
        <f>IFERROR(ROUND(((INDEX('Stock List'!$M$11:$M$1010, MATCH(AP635, 'Stock List'!$K$11:$K$1010, 0))/INDEX('Stock List'!$L$11:$L$1010, MATCH(AP635, 'Stock List'!$K$11:$K$1010, 0)))*AO635), 2), 0)</f>
        <v>0</v>
      </c>
      <c r="CJ635" s="20"/>
      <c r="CK635" s="20">
        <f>IFERROR(ROUND(((INDEX('Stock List'!$M$11:$M$1010, MATCH(AR635, 'Stock List'!$K$11:$K$1010, 0))/INDEX('Stock List'!$L$11:$L$1010, MATCH(AR635, 'Stock List'!$K$11:$K$1010, 0)))*AQ635), 2), 0)</f>
        <v>0</v>
      </c>
      <c r="CL635" s="20"/>
      <c r="CM635" s="20">
        <f>IFERROR(ROUND(((INDEX('Stock List'!$M$11:$M$1010, MATCH(AT635, 'Stock List'!$K$11:$K$1010, 0))/INDEX('Stock List'!$L$11:$L$1010, MATCH(AT635, 'Stock List'!$K$11:$K$1010, 0)))*AS635), 2), 0)</f>
        <v>0</v>
      </c>
      <c r="CN635" s="20"/>
      <c r="CO635" s="20">
        <f>IFERROR(ROUND(((INDEX('Stock List'!$M$11:$M$1010, MATCH(AV635, 'Stock List'!$K$11:$K$1010, 0))/INDEX('Stock List'!$L$11:$L$1010, MATCH(AV635, 'Stock List'!$K$11:$K$1010, 0)))*AU635), 2), 0)</f>
        <v>0</v>
      </c>
      <c r="CP635" s="20"/>
      <c r="CQ635" s="20">
        <f>IFERROR(ROUND(((INDEX('Stock List'!$M$11:$M$1010, MATCH(AX635, 'Stock List'!$K$11:$K$1010, 0))/INDEX('Stock List'!$L$11:$L$1010, MATCH(AX635, 'Stock List'!$K$11:$K$1010, 0)))*AW635), 2), 0)</f>
        <v>0</v>
      </c>
      <c r="CR635" s="22"/>
      <c r="CT635" s="106" t="str">
        <f t="shared" si="502"/>
        <v/>
      </c>
      <c r="CU635" s="22" t="str">
        <f t="shared" si="503"/>
        <v/>
      </c>
      <c r="CX635" s="106" t="str">
        <f t="shared" si="504"/>
        <v/>
      </c>
      <c r="CY635" s="20" t="str">
        <f t="shared" si="505"/>
        <v/>
      </c>
      <c r="CZ635" s="22" t="str">
        <f t="shared" si="506"/>
        <v/>
      </c>
      <c r="DB635" s="76" t="str">
        <f>IF($H635="", "", COUNTIF($G$11:$G$1010, "&gt;"&amp;$G635)+1+COUNTIF($G$11:$G635, $G635)-1)</f>
        <v/>
      </c>
      <c r="DC635" s="76" t="str">
        <f>IF($H635="", "", COUNTIF($CZ$11:$CZ$1010, "&gt;"&amp;$CZ635)+1+COUNTIF($CZ$11:$CZ635, $CZ635)-1)</f>
        <v/>
      </c>
      <c r="DE635" s="147" t="str">
        <f t="shared" si="507"/>
        <v/>
      </c>
      <c r="DF635" s="148"/>
      <c r="DG635" s="19" t="str">
        <f t="shared" si="508"/>
        <v/>
      </c>
      <c r="DH635" s="153" t="str">
        <f t="shared" si="509"/>
        <v/>
      </c>
      <c r="DI635" s="19" t="str">
        <f t="shared" si="461"/>
        <v/>
      </c>
      <c r="DJ635" s="153" t="str">
        <f t="shared" si="462"/>
        <v/>
      </c>
      <c r="DK635" s="19" t="str">
        <f t="shared" si="463"/>
        <v/>
      </c>
      <c r="DL635" s="153" t="str">
        <f t="shared" si="464"/>
        <v/>
      </c>
      <c r="DM635" s="19" t="str">
        <f t="shared" si="465"/>
        <v/>
      </c>
      <c r="DN635" s="153" t="str">
        <f t="shared" si="466"/>
        <v/>
      </c>
      <c r="DO635" s="19" t="str">
        <f t="shared" si="467"/>
        <v/>
      </c>
      <c r="DP635" s="153" t="str">
        <f t="shared" si="468"/>
        <v/>
      </c>
      <c r="DQ635" s="19" t="str">
        <f t="shared" si="469"/>
        <v/>
      </c>
      <c r="DR635" s="153" t="str">
        <f t="shared" si="470"/>
        <v/>
      </c>
      <c r="DS635" s="19" t="str">
        <f t="shared" si="471"/>
        <v/>
      </c>
      <c r="DT635" s="153" t="str">
        <f t="shared" si="472"/>
        <v/>
      </c>
      <c r="DU635" s="19" t="str">
        <f t="shared" si="473"/>
        <v/>
      </c>
      <c r="DV635" s="153" t="str">
        <f t="shared" si="474"/>
        <v/>
      </c>
      <c r="DW635" s="19" t="str">
        <f t="shared" si="475"/>
        <v/>
      </c>
      <c r="DX635" s="153" t="str">
        <f t="shared" si="476"/>
        <v/>
      </c>
      <c r="DY635" s="19" t="str">
        <f t="shared" si="477"/>
        <v/>
      </c>
      <c r="DZ635" s="153" t="str">
        <f t="shared" si="478"/>
        <v/>
      </c>
      <c r="EA635" s="19" t="str">
        <f t="shared" si="479"/>
        <v/>
      </c>
      <c r="EB635" s="153" t="str">
        <f t="shared" si="480"/>
        <v/>
      </c>
      <c r="EC635" s="19" t="str">
        <f t="shared" si="481"/>
        <v/>
      </c>
      <c r="ED635" s="153" t="str">
        <f t="shared" si="482"/>
        <v/>
      </c>
      <c r="EE635" s="19" t="str">
        <f t="shared" si="483"/>
        <v/>
      </c>
      <c r="EF635" s="153" t="str">
        <f t="shared" si="484"/>
        <v/>
      </c>
      <c r="EG635" s="19" t="str">
        <f t="shared" si="485"/>
        <v/>
      </c>
      <c r="EH635" s="153" t="str">
        <f t="shared" si="486"/>
        <v/>
      </c>
      <c r="EI635" s="19" t="str">
        <f t="shared" si="487"/>
        <v/>
      </c>
      <c r="EJ635" s="153" t="str">
        <f t="shared" si="488"/>
        <v/>
      </c>
      <c r="EK635" s="19" t="str">
        <f t="shared" si="489"/>
        <v/>
      </c>
      <c r="EL635" s="153" t="str">
        <f t="shared" si="490"/>
        <v/>
      </c>
      <c r="EM635" s="19" t="str">
        <f t="shared" si="491"/>
        <v/>
      </c>
      <c r="EN635" s="153" t="str">
        <f t="shared" si="492"/>
        <v/>
      </c>
      <c r="EO635" s="19" t="str">
        <f t="shared" si="493"/>
        <v/>
      </c>
      <c r="EP635" s="153" t="str">
        <f t="shared" si="494"/>
        <v/>
      </c>
      <c r="EQ635" s="19" t="str">
        <f t="shared" si="495"/>
        <v/>
      </c>
      <c r="ER635" s="153" t="str">
        <f t="shared" si="496"/>
        <v/>
      </c>
      <c r="ES635" s="19" t="str">
        <f t="shared" si="497"/>
        <v/>
      </c>
      <c r="ET635" s="153" t="str">
        <f t="shared" si="498"/>
        <v/>
      </c>
    </row>
    <row r="636" spans="1:150" x14ac:dyDescent="0.25">
      <c r="A636" s="31"/>
      <c r="B636" s="91" t="str">
        <f t="shared" si="499"/>
        <v/>
      </c>
      <c r="C636" s="20" t="str">
        <f t="shared" si="459"/>
        <v/>
      </c>
      <c r="D636" s="97" t="str">
        <f t="shared" si="460"/>
        <v/>
      </c>
      <c r="E636" s="62" t="str">
        <f t="shared" si="500"/>
        <v/>
      </c>
      <c r="F636" s="31"/>
      <c r="G636" s="282"/>
      <c r="H636" s="283"/>
      <c r="I636" s="284"/>
      <c r="J636" s="285"/>
      <c r="K636" s="286"/>
      <c r="L636" s="287"/>
      <c r="M636" s="288"/>
      <c r="N636" s="287"/>
      <c r="O636" s="288"/>
      <c r="P636" s="287"/>
      <c r="Q636" s="288"/>
      <c r="R636" s="287"/>
      <c r="S636" s="288"/>
      <c r="T636" s="287"/>
      <c r="U636" s="288"/>
      <c r="V636" s="287"/>
      <c r="W636" s="288"/>
      <c r="X636" s="287"/>
      <c r="Y636" s="288"/>
      <c r="Z636" s="287"/>
      <c r="AA636" s="288"/>
      <c r="AB636" s="287"/>
      <c r="AC636" s="288"/>
      <c r="AD636" s="287"/>
      <c r="AE636" s="288"/>
      <c r="AF636" s="287"/>
      <c r="AG636" s="288"/>
      <c r="AH636" s="287"/>
      <c r="AI636" s="288"/>
      <c r="AJ636" s="287"/>
      <c r="AK636" s="288"/>
      <c r="AL636" s="287"/>
      <c r="AM636" s="288"/>
      <c r="AN636" s="287"/>
      <c r="AO636" s="288"/>
      <c r="AP636" s="287"/>
      <c r="AQ636" s="288"/>
      <c r="AR636" s="287"/>
      <c r="AS636" s="288"/>
      <c r="AT636" s="287"/>
      <c r="AU636" s="288"/>
      <c r="AV636" s="287"/>
      <c r="AW636" s="288"/>
      <c r="AX636" s="287"/>
      <c r="AY636" s="31"/>
      <c r="BA636" s="76" t="str">
        <f t="shared" si="501"/>
        <v/>
      </c>
      <c r="BC636" s="76" t="str">
        <f>IF('Stock List'!$K636="", "", 'Stock List'!$K636)</f>
        <v/>
      </c>
      <c r="BE636" s="106">
        <f>IFERROR(ROUND(((INDEX('Stock List'!$M$11:$M$1010, MATCH(L636, 'Stock List'!$K$11:$K$1010, 0))/INDEX('Stock List'!$L$11:$L$1010, MATCH(L636, 'Stock List'!$K$11:$K$1010, 0)))*K636), 2), 0)</f>
        <v>0</v>
      </c>
      <c r="BF636" s="20"/>
      <c r="BG636" s="20">
        <f>IFERROR(ROUND(((INDEX('Stock List'!$M$11:$M$1010, MATCH(N636, 'Stock List'!$K$11:$K$1010, 0))/INDEX('Stock List'!$L$11:$L$1010, MATCH(N636, 'Stock List'!$K$11:$K$1010, 0)))*M636), 2), 0)</f>
        <v>0</v>
      </c>
      <c r="BH636" s="20"/>
      <c r="BI636" s="20">
        <f>IFERROR(ROUND(((INDEX('Stock List'!$M$11:$M$1010, MATCH(P636, 'Stock List'!$K$11:$K$1010, 0))/INDEX('Stock List'!$L$11:$L$1010, MATCH(P636, 'Stock List'!$K$11:$K$1010, 0)))*O636), 2), 0)</f>
        <v>0</v>
      </c>
      <c r="BJ636" s="20"/>
      <c r="BK636" s="20">
        <f>IFERROR(ROUND(((INDEX('Stock List'!$M$11:$M$1010, MATCH(R636, 'Stock List'!$K$11:$K$1010, 0))/INDEX('Stock List'!$L$11:$L$1010, MATCH(R636, 'Stock List'!$K$11:$K$1010, 0)))*Q636), 2), 0)</f>
        <v>0</v>
      </c>
      <c r="BL636" s="20"/>
      <c r="BM636" s="20">
        <f>IFERROR(ROUND(((INDEX('Stock List'!$M$11:$M$1010, MATCH(T636, 'Stock List'!$K$11:$K$1010, 0))/INDEX('Stock List'!$L$11:$L$1010, MATCH(T636, 'Stock List'!$K$11:$K$1010, 0)))*S636), 2), 0)</f>
        <v>0</v>
      </c>
      <c r="BN636" s="20"/>
      <c r="BO636" s="20">
        <f>IFERROR(ROUND(((INDEX('Stock List'!$M$11:$M$1010, MATCH(V636, 'Stock List'!$K$11:$K$1010, 0))/INDEX('Stock List'!$L$11:$L$1010, MATCH(V636, 'Stock List'!$K$11:$K$1010, 0)))*U636), 2), 0)</f>
        <v>0</v>
      </c>
      <c r="BP636" s="20"/>
      <c r="BQ636" s="20">
        <f>IFERROR(ROUND(((INDEX('Stock List'!$M$11:$M$1010, MATCH(X636, 'Stock List'!$K$11:$K$1010, 0))/INDEX('Stock List'!$L$11:$L$1010, MATCH(X636, 'Stock List'!$K$11:$K$1010, 0)))*W636), 2), 0)</f>
        <v>0</v>
      </c>
      <c r="BR636" s="20"/>
      <c r="BS636" s="20">
        <f>IFERROR(ROUND(((INDEX('Stock List'!$M$11:$M$1010, MATCH(Z636, 'Stock List'!$K$11:$K$1010, 0))/INDEX('Stock List'!$L$11:$L$1010, MATCH(Z636, 'Stock List'!$K$11:$K$1010, 0)))*Y636), 2), 0)</f>
        <v>0</v>
      </c>
      <c r="BT636" s="20"/>
      <c r="BU636" s="20">
        <f>IFERROR(ROUND(((INDEX('Stock List'!$M$11:$M$1010, MATCH(AB636, 'Stock List'!$K$11:$K$1010, 0))/INDEX('Stock List'!$L$11:$L$1010, MATCH(AB636, 'Stock List'!$K$11:$K$1010, 0)))*AA636), 2), 0)</f>
        <v>0</v>
      </c>
      <c r="BV636" s="20"/>
      <c r="BW636" s="20">
        <f>IFERROR(ROUND(((INDEX('Stock List'!$M$11:$M$1010, MATCH(AD636, 'Stock List'!$K$11:$K$1010, 0))/INDEX('Stock List'!$L$11:$L$1010, MATCH(AD636, 'Stock List'!$K$11:$K$1010, 0)))*AC636), 2), 0)</f>
        <v>0</v>
      </c>
      <c r="BX636" s="20"/>
      <c r="BY636" s="20">
        <f>IFERROR(ROUND(((INDEX('Stock List'!$M$11:$M$1010, MATCH(AF636, 'Stock List'!$K$11:$K$1010, 0))/INDEX('Stock List'!$L$11:$L$1010, MATCH(AF636, 'Stock List'!$K$11:$K$1010, 0)))*AE636), 2), 0)</f>
        <v>0</v>
      </c>
      <c r="BZ636" s="20"/>
      <c r="CA636" s="20">
        <f>IFERROR(ROUND(((INDEX('Stock List'!$M$11:$M$1010, MATCH(AH636, 'Stock List'!$K$11:$K$1010, 0))/INDEX('Stock List'!$L$11:$L$1010, MATCH(AH636, 'Stock List'!$K$11:$K$1010, 0)))*AG636), 2), 0)</f>
        <v>0</v>
      </c>
      <c r="CB636" s="20"/>
      <c r="CC636" s="20">
        <f>IFERROR(ROUND(((INDEX('Stock List'!$M$11:$M$1010, MATCH(AJ636, 'Stock List'!$K$11:$K$1010, 0))/INDEX('Stock List'!$L$11:$L$1010, MATCH(AJ636, 'Stock List'!$K$11:$K$1010, 0)))*AI636), 2), 0)</f>
        <v>0</v>
      </c>
      <c r="CD636" s="20"/>
      <c r="CE636" s="20">
        <f>IFERROR(ROUND(((INDEX('Stock List'!$M$11:$M$1010, MATCH(AL636, 'Stock List'!$K$11:$K$1010, 0))/INDEX('Stock List'!$L$11:$L$1010, MATCH(AL636, 'Stock List'!$K$11:$K$1010, 0)))*AK636), 2), 0)</f>
        <v>0</v>
      </c>
      <c r="CF636" s="20"/>
      <c r="CG636" s="20">
        <f>IFERROR(ROUND(((INDEX('Stock List'!$M$11:$M$1010, MATCH(AN636, 'Stock List'!$K$11:$K$1010, 0))/INDEX('Stock List'!$L$11:$L$1010, MATCH(AN636, 'Stock List'!$K$11:$K$1010, 0)))*AM636), 2), 0)</f>
        <v>0</v>
      </c>
      <c r="CH636" s="20"/>
      <c r="CI636" s="20">
        <f>IFERROR(ROUND(((INDEX('Stock List'!$M$11:$M$1010, MATCH(AP636, 'Stock List'!$K$11:$K$1010, 0))/INDEX('Stock List'!$L$11:$L$1010, MATCH(AP636, 'Stock List'!$K$11:$K$1010, 0)))*AO636), 2), 0)</f>
        <v>0</v>
      </c>
      <c r="CJ636" s="20"/>
      <c r="CK636" s="20">
        <f>IFERROR(ROUND(((INDEX('Stock List'!$M$11:$M$1010, MATCH(AR636, 'Stock List'!$K$11:$K$1010, 0))/INDEX('Stock List'!$L$11:$L$1010, MATCH(AR636, 'Stock List'!$K$11:$K$1010, 0)))*AQ636), 2), 0)</f>
        <v>0</v>
      </c>
      <c r="CL636" s="20"/>
      <c r="CM636" s="20">
        <f>IFERROR(ROUND(((INDEX('Stock List'!$M$11:$M$1010, MATCH(AT636, 'Stock List'!$K$11:$K$1010, 0))/INDEX('Stock List'!$L$11:$L$1010, MATCH(AT636, 'Stock List'!$K$11:$K$1010, 0)))*AS636), 2), 0)</f>
        <v>0</v>
      </c>
      <c r="CN636" s="20"/>
      <c r="CO636" s="20">
        <f>IFERROR(ROUND(((INDEX('Stock List'!$M$11:$M$1010, MATCH(AV636, 'Stock List'!$K$11:$K$1010, 0))/INDEX('Stock List'!$L$11:$L$1010, MATCH(AV636, 'Stock List'!$K$11:$K$1010, 0)))*AU636), 2), 0)</f>
        <v>0</v>
      </c>
      <c r="CP636" s="20"/>
      <c r="CQ636" s="20">
        <f>IFERROR(ROUND(((INDEX('Stock List'!$M$11:$M$1010, MATCH(AX636, 'Stock List'!$K$11:$K$1010, 0))/INDEX('Stock List'!$L$11:$L$1010, MATCH(AX636, 'Stock List'!$K$11:$K$1010, 0)))*AW636), 2), 0)</f>
        <v>0</v>
      </c>
      <c r="CR636" s="22"/>
      <c r="CT636" s="106" t="str">
        <f t="shared" si="502"/>
        <v/>
      </c>
      <c r="CU636" s="22" t="str">
        <f t="shared" si="503"/>
        <v/>
      </c>
      <c r="CX636" s="106" t="str">
        <f t="shared" si="504"/>
        <v/>
      </c>
      <c r="CY636" s="20" t="str">
        <f t="shared" si="505"/>
        <v/>
      </c>
      <c r="CZ636" s="22" t="str">
        <f t="shared" si="506"/>
        <v/>
      </c>
      <c r="DB636" s="76" t="str">
        <f>IF($H636="", "", COUNTIF($G$11:$G$1010, "&gt;"&amp;$G636)+1+COUNTIF($G$11:$G636, $G636)-1)</f>
        <v/>
      </c>
      <c r="DC636" s="76" t="str">
        <f>IF($H636="", "", COUNTIF($CZ$11:$CZ$1010, "&gt;"&amp;$CZ636)+1+COUNTIF($CZ$11:$CZ636, $CZ636)-1)</f>
        <v/>
      </c>
      <c r="DE636" s="147" t="str">
        <f t="shared" si="507"/>
        <v/>
      </c>
      <c r="DF636" s="148"/>
      <c r="DG636" s="19" t="str">
        <f t="shared" si="508"/>
        <v/>
      </c>
      <c r="DH636" s="153" t="str">
        <f t="shared" si="509"/>
        <v/>
      </c>
      <c r="DI636" s="19" t="str">
        <f t="shared" si="461"/>
        <v/>
      </c>
      <c r="DJ636" s="153" t="str">
        <f t="shared" si="462"/>
        <v/>
      </c>
      <c r="DK636" s="19" t="str">
        <f t="shared" si="463"/>
        <v/>
      </c>
      <c r="DL636" s="153" t="str">
        <f t="shared" si="464"/>
        <v/>
      </c>
      <c r="DM636" s="19" t="str">
        <f t="shared" si="465"/>
        <v/>
      </c>
      <c r="DN636" s="153" t="str">
        <f t="shared" si="466"/>
        <v/>
      </c>
      <c r="DO636" s="19" t="str">
        <f t="shared" si="467"/>
        <v/>
      </c>
      <c r="DP636" s="153" t="str">
        <f t="shared" si="468"/>
        <v/>
      </c>
      <c r="DQ636" s="19" t="str">
        <f t="shared" si="469"/>
        <v/>
      </c>
      <c r="DR636" s="153" t="str">
        <f t="shared" si="470"/>
        <v/>
      </c>
      <c r="DS636" s="19" t="str">
        <f t="shared" si="471"/>
        <v/>
      </c>
      <c r="DT636" s="153" t="str">
        <f t="shared" si="472"/>
        <v/>
      </c>
      <c r="DU636" s="19" t="str">
        <f t="shared" si="473"/>
        <v/>
      </c>
      <c r="DV636" s="153" t="str">
        <f t="shared" si="474"/>
        <v/>
      </c>
      <c r="DW636" s="19" t="str">
        <f t="shared" si="475"/>
        <v/>
      </c>
      <c r="DX636" s="153" t="str">
        <f t="shared" si="476"/>
        <v/>
      </c>
      <c r="DY636" s="19" t="str">
        <f t="shared" si="477"/>
        <v/>
      </c>
      <c r="DZ636" s="153" t="str">
        <f t="shared" si="478"/>
        <v/>
      </c>
      <c r="EA636" s="19" t="str">
        <f t="shared" si="479"/>
        <v/>
      </c>
      <c r="EB636" s="153" t="str">
        <f t="shared" si="480"/>
        <v/>
      </c>
      <c r="EC636" s="19" t="str">
        <f t="shared" si="481"/>
        <v/>
      </c>
      <c r="ED636" s="153" t="str">
        <f t="shared" si="482"/>
        <v/>
      </c>
      <c r="EE636" s="19" t="str">
        <f t="shared" si="483"/>
        <v/>
      </c>
      <c r="EF636" s="153" t="str">
        <f t="shared" si="484"/>
        <v/>
      </c>
      <c r="EG636" s="19" t="str">
        <f t="shared" si="485"/>
        <v/>
      </c>
      <c r="EH636" s="153" t="str">
        <f t="shared" si="486"/>
        <v/>
      </c>
      <c r="EI636" s="19" t="str">
        <f t="shared" si="487"/>
        <v/>
      </c>
      <c r="EJ636" s="153" t="str">
        <f t="shared" si="488"/>
        <v/>
      </c>
      <c r="EK636" s="19" t="str">
        <f t="shared" si="489"/>
        <v/>
      </c>
      <c r="EL636" s="153" t="str">
        <f t="shared" si="490"/>
        <v/>
      </c>
      <c r="EM636" s="19" t="str">
        <f t="shared" si="491"/>
        <v/>
      </c>
      <c r="EN636" s="153" t="str">
        <f t="shared" si="492"/>
        <v/>
      </c>
      <c r="EO636" s="19" t="str">
        <f t="shared" si="493"/>
        <v/>
      </c>
      <c r="EP636" s="153" t="str">
        <f t="shared" si="494"/>
        <v/>
      </c>
      <c r="EQ636" s="19" t="str">
        <f t="shared" si="495"/>
        <v/>
      </c>
      <c r="ER636" s="153" t="str">
        <f t="shared" si="496"/>
        <v/>
      </c>
      <c r="ES636" s="19" t="str">
        <f t="shared" si="497"/>
        <v/>
      </c>
      <c r="ET636" s="153" t="str">
        <f t="shared" si="498"/>
        <v/>
      </c>
    </row>
    <row r="637" spans="1:150" x14ac:dyDescent="0.25">
      <c r="A637" s="31"/>
      <c r="B637" s="91" t="str">
        <f t="shared" si="499"/>
        <v/>
      </c>
      <c r="C637" s="20" t="str">
        <f t="shared" si="459"/>
        <v/>
      </c>
      <c r="D637" s="97" t="str">
        <f t="shared" si="460"/>
        <v/>
      </c>
      <c r="E637" s="62" t="str">
        <f t="shared" si="500"/>
        <v/>
      </c>
      <c r="F637" s="31"/>
      <c r="G637" s="282"/>
      <c r="H637" s="283"/>
      <c r="I637" s="284"/>
      <c r="J637" s="285"/>
      <c r="K637" s="286"/>
      <c r="L637" s="287"/>
      <c r="M637" s="288"/>
      <c r="N637" s="287"/>
      <c r="O637" s="288"/>
      <c r="P637" s="287"/>
      <c r="Q637" s="288"/>
      <c r="R637" s="287"/>
      <c r="S637" s="288"/>
      <c r="T637" s="287"/>
      <c r="U637" s="288"/>
      <c r="V637" s="287"/>
      <c r="W637" s="288"/>
      <c r="X637" s="287"/>
      <c r="Y637" s="288"/>
      <c r="Z637" s="287"/>
      <c r="AA637" s="288"/>
      <c r="AB637" s="287"/>
      <c r="AC637" s="288"/>
      <c r="AD637" s="287"/>
      <c r="AE637" s="288"/>
      <c r="AF637" s="287"/>
      <c r="AG637" s="288"/>
      <c r="AH637" s="287"/>
      <c r="AI637" s="288"/>
      <c r="AJ637" s="287"/>
      <c r="AK637" s="288"/>
      <c r="AL637" s="287"/>
      <c r="AM637" s="288"/>
      <c r="AN637" s="287"/>
      <c r="AO637" s="288"/>
      <c r="AP637" s="287"/>
      <c r="AQ637" s="288"/>
      <c r="AR637" s="287"/>
      <c r="AS637" s="288"/>
      <c r="AT637" s="287"/>
      <c r="AU637" s="288"/>
      <c r="AV637" s="287"/>
      <c r="AW637" s="288"/>
      <c r="AX637" s="287"/>
      <c r="AY637" s="31"/>
      <c r="BA637" s="76" t="str">
        <f t="shared" si="501"/>
        <v/>
      </c>
      <c r="BC637" s="76" t="str">
        <f>IF('Stock List'!$K637="", "", 'Stock List'!$K637)</f>
        <v/>
      </c>
      <c r="BE637" s="106">
        <f>IFERROR(ROUND(((INDEX('Stock List'!$M$11:$M$1010, MATCH(L637, 'Stock List'!$K$11:$K$1010, 0))/INDEX('Stock List'!$L$11:$L$1010, MATCH(L637, 'Stock List'!$K$11:$K$1010, 0)))*K637), 2), 0)</f>
        <v>0</v>
      </c>
      <c r="BF637" s="20"/>
      <c r="BG637" s="20">
        <f>IFERROR(ROUND(((INDEX('Stock List'!$M$11:$M$1010, MATCH(N637, 'Stock List'!$K$11:$K$1010, 0))/INDEX('Stock List'!$L$11:$L$1010, MATCH(N637, 'Stock List'!$K$11:$K$1010, 0)))*M637), 2), 0)</f>
        <v>0</v>
      </c>
      <c r="BH637" s="20"/>
      <c r="BI637" s="20">
        <f>IFERROR(ROUND(((INDEX('Stock List'!$M$11:$M$1010, MATCH(P637, 'Stock List'!$K$11:$K$1010, 0))/INDEX('Stock List'!$L$11:$L$1010, MATCH(P637, 'Stock List'!$K$11:$K$1010, 0)))*O637), 2), 0)</f>
        <v>0</v>
      </c>
      <c r="BJ637" s="20"/>
      <c r="BK637" s="20">
        <f>IFERROR(ROUND(((INDEX('Stock List'!$M$11:$M$1010, MATCH(R637, 'Stock List'!$K$11:$K$1010, 0))/INDEX('Stock List'!$L$11:$L$1010, MATCH(R637, 'Stock List'!$K$11:$K$1010, 0)))*Q637), 2), 0)</f>
        <v>0</v>
      </c>
      <c r="BL637" s="20"/>
      <c r="BM637" s="20">
        <f>IFERROR(ROUND(((INDEX('Stock List'!$M$11:$M$1010, MATCH(T637, 'Stock List'!$K$11:$K$1010, 0))/INDEX('Stock List'!$L$11:$L$1010, MATCH(T637, 'Stock List'!$K$11:$K$1010, 0)))*S637), 2), 0)</f>
        <v>0</v>
      </c>
      <c r="BN637" s="20"/>
      <c r="BO637" s="20">
        <f>IFERROR(ROUND(((INDEX('Stock List'!$M$11:$M$1010, MATCH(V637, 'Stock List'!$K$11:$K$1010, 0))/INDEX('Stock List'!$L$11:$L$1010, MATCH(V637, 'Stock List'!$K$11:$K$1010, 0)))*U637), 2), 0)</f>
        <v>0</v>
      </c>
      <c r="BP637" s="20"/>
      <c r="BQ637" s="20">
        <f>IFERROR(ROUND(((INDEX('Stock List'!$M$11:$M$1010, MATCH(X637, 'Stock List'!$K$11:$K$1010, 0))/INDEX('Stock List'!$L$11:$L$1010, MATCH(X637, 'Stock List'!$K$11:$K$1010, 0)))*W637), 2), 0)</f>
        <v>0</v>
      </c>
      <c r="BR637" s="20"/>
      <c r="BS637" s="20">
        <f>IFERROR(ROUND(((INDEX('Stock List'!$M$11:$M$1010, MATCH(Z637, 'Stock List'!$K$11:$K$1010, 0))/INDEX('Stock List'!$L$11:$L$1010, MATCH(Z637, 'Stock List'!$K$11:$K$1010, 0)))*Y637), 2), 0)</f>
        <v>0</v>
      </c>
      <c r="BT637" s="20"/>
      <c r="BU637" s="20">
        <f>IFERROR(ROUND(((INDEX('Stock List'!$M$11:$M$1010, MATCH(AB637, 'Stock List'!$K$11:$K$1010, 0))/INDEX('Stock List'!$L$11:$L$1010, MATCH(AB637, 'Stock List'!$K$11:$K$1010, 0)))*AA637), 2), 0)</f>
        <v>0</v>
      </c>
      <c r="BV637" s="20"/>
      <c r="BW637" s="20">
        <f>IFERROR(ROUND(((INDEX('Stock List'!$M$11:$M$1010, MATCH(AD637, 'Stock List'!$K$11:$K$1010, 0))/INDEX('Stock List'!$L$11:$L$1010, MATCH(AD637, 'Stock List'!$K$11:$K$1010, 0)))*AC637), 2), 0)</f>
        <v>0</v>
      </c>
      <c r="BX637" s="20"/>
      <c r="BY637" s="20">
        <f>IFERROR(ROUND(((INDEX('Stock List'!$M$11:$M$1010, MATCH(AF637, 'Stock List'!$K$11:$K$1010, 0))/INDEX('Stock List'!$L$11:$L$1010, MATCH(AF637, 'Stock List'!$K$11:$K$1010, 0)))*AE637), 2), 0)</f>
        <v>0</v>
      </c>
      <c r="BZ637" s="20"/>
      <c r="CA637" s="20">
        <f>IFERROR(ROUND(((INDEX('Stock List'!$M$11:$M$1010, MATCH(AH637, 'Stock List'!$K$11:$K$1010, 0))/INDEX('Stock List'!$L$11:$L$1010, MATCH(AH637, 'Stock List'!$K$11:$K$1010, 0)))*AG637), 2), 0)</f>
        <v>0</v>
      </c>
      <c r="CB637" s="20"/>
      <c r="CC637" s="20">
        <f>IFERROR(ROUND(((INDEX('Stock List'!$M$11:$M$1010, MATCH(AJ637, 'Stock List'!$K$11:$K$1010, 0))/INDEX('Stock List'!$L$11:$L$1010, MATCH(AJ637, 'Stock List'!$K$11:$K$1010, 0)))*AI637), 2), 0)</f>
        <v>0</v>
      </c>
      <c r="CD637" s="20"/>
      <c r="CE637" s="20">
        <f>IFERROR(ROUND(((INDEX('Stock List'!$M$11:$M$1010, MATCH(AL637, 'Stock List'!$K$11:$K$1010, 0))/INDEX('Stock List'!$L$11:$L$1010, MATCH(AL637, 'Stock List'!$K$11:$K$1010, 0)))*AK637), 2), 0)</f>
        <v>0</v>
      </c>
      <c r="CF637" s="20"/>
      <c r="CG637" s="20">
        <f>IFERROR(ROUND(((INDEX('Stock List'!$M$11:$M$1010, MATCH(AN637, 'Stock List'!$K$11:$K$1010, 0))/INDEX('Stock List'!$L$11:$L$1010, MATCH(AN637, 'Stock List'!$K$11:$K$1010, 0)))*AM637), 2), 0)</f>
        <v>0</v>
      </c>
      <c r="CH637" s="20"/>
      <c r="CI637" s="20">
        <f>IFERROR(ROUND(((INDEX('Stock List'!$M$11:$M$1010, MATCH(AP637, 'Stock List'!$K$11:$K$1010, 0))/INDEX('Stock List'!$L$11:$L$1010, MATCH(AP637, 'Stock List'!$K$11:$K$1010, 0)))*AO637), 2), 0)</f>
        <v>0</v>
      </c>
      <c r="CJ637" s="20"/>
      <c r="CK637" s="20">
        <f>IFERROR(ROUND(((INDEX('Stock List'!$M$11:$M$1010, MATCH(AR637, 'Stock List'!$K$11:$K$1010, 0))/INDEX('Stock List'!$L$11:$L$1010, MATCH(AR637, 'Stock List'!$K$11:$K$1010, 0)))*AQ637), 2), 0)</f>
        <v>0</v>
      </c>
      <c r="CL637" s="20"/>
      <c r="CM637" s="20">
        <f>IFERROR(ROUND(((INDEX('Stock List'!$M$11:$M$1010, MATCH(AT637, 'Stock List'!$K$11:$K$1010, 0))/INDEX('Stock List'!$L$11:$L$1010, MATCH(AT637, 'Stock List'!$K$11:$K$1010, 0)))*AS637), 2), 0)</f>
        <v>0</v>
      </c>
      <c r="CN637" s="20"/>
      <c r="CO637" s="20">
        <f>IFERROR(ROUND(((INDEX('Stock List'!$M$11:$M$1010, MATCH(AV637, 'Stock List'!$K$11:$K$1010, 0))/INDEX('Stock List'!$L$11:$L$1010, MATCH(AV637, 'Stock List'!$K$11:$K$1010, 0)))*AU637), 2), 0)</f>
        <v>0</v>
      </c>
      <c r="CP637" s="20"/>
      <c r="CQ637" s="20">
        <f>IFERROR(ROUND(((INDEX('Stock List'!$M$11:$M$1010, MATCH(AX637, 'Stock List'!$K$11:$K$1010, 0))/INDEX('Stock List'!$L$11:$L$1010, MATCH(AX637, 'Stock List'!$K$11:$K$1010, 0)))*AW637), 2), 0)</f>
        <v>0</v>
      </c>
      <c r="CR637" s="22"/>
      <c r="CT637" s="106" t="str">
        <f t="shared" si="502"/>
        <v/>
      </c>
      <c r="CU637" s="22" t="str">
        <f t="shared" si="503"/>
        <v/>
      </c>
      <c r="CX637" s="106" t="str">
        <f t="shared" si="504"/>
        <v/>
      </c>
      <c r="CY637" s="20" t="str">
        <f t="shared" si="505"/>
        <v/>
      </c>
      <c r="CZ637" s="22" t="str">
        <f t="shared" si="506"/>
        <v/>
      </c>
      <c r="DB637" s="76" t="str">
        <f>IF($H637="", "", COUNTIF($G$11:$G$1010, "&gt;"&amp;$G637)+1+COUNTIF($G$11:$G637, $G637)-1)</f>
        <v/>
      </c>
      <c r="DC637" s="76" t="str">
        <f>IF($H637="", "", COUNTIF($CZ$11:$CZ$1010, "&gt;"&amp;$CZ637)+1+COUNTIF($CZ$11:$CZ637, $CZ637)-1)</f>
        <v/>
      </c>
      <c r="DE637" s="147" t="str">
        <f t="shared" si="507"/>
        <v/>
      </c>
      <c r="DF637" s="148"/>
      <c r="DG637" s="19" t="str">
        <f t="shared" si="508"/>
        <v/>
      </c>
      <c r="DH637" s="153" t="str">
        <f t="shared" si="509"/>
        <v/>
      </c>
      <c r="DI637" s="19" t="str">
        <f t="shared" si="461"/>
        <v/>
      </c>
      <c r="DJ637" s="153" t="str">
        <f t="shared" si="462"/>
        <v/>
      </c>
      <c r="DK637" s="19" t="str">
        <f t="shared" si="463"/>
        <v/>
      </c>
      <c r="DL637" s="153" t="str">
        <f t="shared" si="464"/>
        <v/>
      </c>
      <c r="DM637" s="19" t="str">
        <f t="shared" si="465"/>
        <v/>
      </c>
      <c r="DN637" s="153" t="str">
        <f t="shared" si="466"/>
        <v/>
      </c>
      <c r="DO637" s="19" t="str">
        <f t="shared" si="467"/>
        <v/>
      </c>
      <c r="DP637" s="153" t="str">
        <f t="shared" si="468"/>
        <v/>
      </c>
      <c r="DQ637" s="19" t="str">
        <f t="shared" si="469"/>
        <v/>
      </c>
      <c r="DR637" s="153" t="str">
        <f t="shared" si="470"/>
        <v/>
      </c>
      <c r="DS637" s="19" t="str">
        <f t="shared" si="471"/>
        <v/>
      </c>
      <c r="DT637" s="153" t="str">
        <f t="shared" si="472"/>
        <v/>
      </c>
      <c r="DU637" s="19" t="str">
        <f t="shared" si="473"/>
        <v/>
      </c>
      <c r="DV637" s="153" t="str">
        <f t="shared" si="474"/>
        <v/>
      </c>
      <c r="DW637" s="19" t="str">
        <f t="shared" si="475"/>
        <v/>
      </c>
      <c r="DX637" s="153" t="str">
        <f t="shared" si="476"/>
        <v/>
      </c>
      <c r="DY637" s="19" t="str">
        <f t="shared" si="477"/>
        <v/>
      </c>
      <c r="DZ637" s="153" t="str">
        <f t="shared" si="478"/>
        <v/>
      </c>
      <c r="EA637" s="19" t="str">
        <f t="shared" si="479"/>
        <v/>
      </c>
      <c r="EB637" s="153" t="str">
        <f t="shared" si="480"/>
        <v/>
      </c>
      <c r="EC637" s="19" t="str">
        <f t="shared" si="481"/>
        <v/>
      </c>
      <c r="ED637" s="153" t="str">
        <f t="shared" si="482"/>
        <v/>
      </c>
      <c r="EE637" s="19" t="str">
        <f t="shared" si="483"/>
        <v/>
      </c>
      <c r="EF637" s="153" t="str">
        <f t="shared" si="484"/>
        <v/>
      </c>
      <c r="EG637" s="19" t="str">
        <f t="shared" si="485"/>
        <v/>
      </c>
      <c r="EH637" s="153" t="str">
        <f t="shared" si="486"/>
        <v/>
      </c>
      <c r="EI637" s="19" t="str">
        <f t="shared" si="487"/>
        <v/>
      </c>
      <c r="EJ637" s="153" t="str">
        <f t="shared" si="488"/>
        <v/>
      </c>
      <c r="EK637" s="19" t="str">
        <f t="shared" si="489"/>
        <v/>
      </c>
      <c r="EL637" s="153" t="str">
        <f t="shared" si="490"/>
        <v/>
      </c>
      <c r="EM637" s="19" t="str">
        <f t="shared" si="491"/>
        <v/>
      </c>
      <c r="EN637" s="153" t="str">
        <f t="shared" si="492"/>
        <v/>
      </c>
      <c r="EO637" s="19" t="str">
        <f t="shared" si="493"/>
        <v/>
      </c>
      <c r="EP637" s="153" t="str">
        <f t="shared" si="494"/>
        <v/>
      </c>
      <c r="EQ637" s="19" t="str">
        <f t="shared" si="495"/>
        <v/>
      </c>
      <c r="ER637" s="153" t="str">
        <f t="shared" si="496"/>
        <v/>
      </c>
      <c r="ES637" s="19" t="str">
        <f t="shared" si="497"/>
        <v/>
      </c>
      <c r="ET637" s="153" t="str">
        <f t="shared" si="498"/>
        <v/>
      </c>
    </row>
    <row r="638" spans="1:150" x14ac:dyDescent="0.25">
      <c r="A638" s="31"/>
      <c r="B638" s="91" t="str">
        <f t="shared" si="499"/>
        <v/>
      </c>
      <c r="C638" s="20" t="str">
        <f t="shared" si="459"/>
        <v/>
      </c>
      <c r="D638" s="97" t="str">
        <f t="shared" si="460"/>
        <v/>
      </c>
      <c r="E638" s="62" t="str">
        <f t="shared" si="500"/>
        <v/>
      </c>
      <c r="F638" s="31"/>
      <c r="G638" s="282"/>
      <c r="H638" s="283"/>
      <c r="I638" s="284"/>
      <c r="J638" s="285"/>
      <c r="K638" s="286"/>
      <c r="L638" s="287"/>
      <c r="M638" s="288"/>
      <c r="N638" s="287"/>
      <c r="O638" s="288"/>
      <c r="P638" s="287"/>
      <c r="Q638" s="288"/>
      <c r="R638" s="287"/>
      <c r="S638" s="288"/>
      <c r="T638" s="287"/>
      <c r="U638" s="288"/>
      <c r="V638" s="287"/>
      <c r="W638" s="288"/>
      <c r="X638" s="287"/>
      <c r="Y638" s="288"/>
      <c r="Z638" s="287"/>
      <c r="AA638" s="288"/>
      <c r="AB638" s="287"/>
      <c r="AC638" s="288"/>
      <c r="AD638" s="287"/>
      <c r="AE638" s="288"/>
      <c r="AF638" s="287"/>
      <c r="AG638" s="288"/>
      <c r="AH638" s="287"/>
      <c r="AI638" s="288"/>
      <c r="AJ638" s="287"/>
      <c r="AK638" s="288"/>
      <c r="AL638" s="287"/>
      <c r="AM638" s="288"/>
      <c r="AN638" s="287"/>
      <c r="AO638" s="288"/>
      <c r="AP638" s="287"/>
      <c r="AQ638" s="288"/>
      <c r="AR638" s="287"/>
      <c r="AS638" s="288"/>
      <c r="AT638" s="287"/>
      <c r="AU638" s="288"/>
      <c r="AV638" s="287"/>
      <c r="AW638" s="288"/>
      <c r="AX638" s="287"/>
      <c r="AY638" s="31"/>
      <c r="BA638" s="76" t="str">
        <f t="shared" si="501"/>
        <v/>
      </c>
      <c r="BC638" s="76" t="str">
        <f>IF('Stock List'!$K638="", "", 'Stock List'!$K638)</f>
        <v/>
      </c>
      <c r="BE638" s="106">
        <f>IFERROR(ROUND(((INDEX('Stock List'!$M$11:$M$1010, MATCH(L638, 'Stock List'!$K$11:$K$1010, 0))/INDEX('Stock List'!$L$11:$L$1010, MATCH(L638, 'Stock List'!$K$11:$K$1010, 0)))*K638), 2), 0)</f>
        <v>0</v>
      </c>
      <c r="BF638" s="20"/>
      <c r="BG638" s="20">
        <f>IFERROR(ROUND(((INDEX('Stock List'!$M$11:$M$1010, MATCH(N638, 'Stock List'!$K$11:$K$1010, 0))/INDEX('Stock List'!$L$11:$L$1010, MATCH(N638, 'Stock List'!$K$11:$K$1010, 0)))*M638), 2), 0)</f>
        <v>0</v>
      </c>
      <c r="BH638" s="20"/>
      <c r="BI638" s="20">
        <f>IFERROR(ROUND(((INDEX('Stock List'!$M$11:$M$1010, MATCH(P638, 'Stock List'!$K$11:$K$1010, 0))/INDEX('Stock List'!$L$11:$L$1010, MATCH(P638, 'Stock List'!$K$11:$K$1010, 0)))*O638), 2), 0)</f>
        <v>0</v>
      </c>
      <c r="BJ638" s="20"/>
      <c r="BK638" s="20">
        <f>IFERROR(ROUND(((INDEX('Stock List'!$M$11:$M$1010, MATCH(R638, 'Stock List'!$K$11:$K$1010, 0))/INDEX('Stock List'!$L$11:$L$1010, MATCH(R638, 'Stock List'!$K$11:$K$1010, 0)))*Q638), 2), 0)</f>
        <v>0</v>
      </c>
      <c r="BL638" s="20"/>
      <c r="BM638" s="20">
        <f>IFERROR(ROUND(((INDEX('Stock List'!$M$11:$M$1010, MATCH(T638, 'Stock List'!$K$11:$K$1010, 0))/INDEX('Stock List'!$L$11:$L$1010, MATCH(T638, 'Stock List'!$K$11:$K$1010, 0)))*S638), 2), 0)</f>
        <v>0</v>
      </c>
      <c r="BN638" s="20"/>
      <c r="BO638" s="20">
        <f>IFERROR(ROUND(((INDEX('Stock List'!$M$11:$M$1010, MATCH(V638, 'Stock List'!$K$11:$K$1010, 0))/INDEX('Stock List'!$L$11:$L$1010, MATCH(V638, 'Stock List'!$K$11:$K$1010, 0)))*U638), 2), 0)</f>
        <v>0</v>
      </c>
      <c r="BP638" s="20"/>
      <c r="BQ638" s="20">
        <f>IFERROR(ROUND(((INDEX('Stock List'!$M$11:$M$1010, MATCH(X638, 'Stock List'!$K$11:$K$1010, 0))/INDEX('Stock List'!$L$11:$L$1010, MATCH(X638, 'Stock List'!$K$11:$K$1010, 0)))*W638), 2), 0)</f>
        <v>0</v>
      </c>
      <c r="BR638" s="20"/>
      <c r="BS638" s="20">
        <f>IFERROR(ROUND(((INDEX('Stock List'!$M$11:$M$1010, MATCH(Z638, 'Stock List'!$K$11:$K$1010, 0))/INDEX('Stock List'!$L$11:$L$1010, MATCH(Z638, 'Stock List'!$K$11:$K$1010, 0)))*Y638), 2), 0)</f>
        <v>0</v>
      </c>
      <c r="BT638" s="20"/>
      <c r="BU638" s="20">
        <f>IFERROR(ROUND(((INDEX('Stock List'!$M$11:$M$1010, MATCH(AB638, 'Stock List'!$K$11:$K$1010, 0))/INDEX('Stock List'!$L$11:$L$1010, MATCH(AB638, 'Stock List'!$K$11:$K$1010, 0)))*AA638), 2), 0)</f>
        <v>0</v>
      </c>
      <c r="BV638" s="20"/>
      <c r="BW638" s="20">
        <f>IFERROR(ROUND(((INDEX('Stock List'!$M$11:$M$1010, MATCH(AD638, 'Stock List'!$K$11:$K$1010, 0))/INDEX('Stock List'!$L$11:$L$1010, MATCH(AD638, 'Stock List'!$K$11:$K$1010, 0)))*AC638), 2), 0)</f>
        <v>0</v>
      </c>
      <c r="BX638" s="20"/>
      <c r="BY638" s="20">
        <f>IFERROR(ROUND(((INDEX('Stock List'!$M$11:$M$1010, MATCH(AF638, 'Stock List'!$K$11:$K$1010, 0))/INDEX('Stock List'!$L$11:$L$1010, MATCH(AF638, 'Stock List'!$K$11:$K$1010, 0)))*AE638), 2), 0)</f>
        <v>0</v>
      </c>
      <c r="BZ638" s="20"/>
      <c r="CA638" s="20">
        <f>IFERROR(ROUND(((INDEX('Stock List'!$M$11:$M$1010, MATCH(AH638, 'Stock List'!$K$11:$K$1010, 0))/INDEX('Stock List'!$L$11:$L$1010, MATCH(AH638, 'Stock List'!$K$11:$K$1010, 0)))*AG638), 2), 0)</f>
        <v>0</v>
      </c>
      <c r="CB638" s="20"/>
      <c r="CC638" s="20">
        <f>IFERROR(ROUND(((INDEX('Stock List'!$M$11:$M$1010, MATCH(AJ638, 'Stock List'!$K$11:$K$1010, 0))/INDEX('Stock List'!$L$11:$L$1010, MATCH(AJ638, 'Stock List'!$K$11:$K$1010, 0)))*AI638), 2), 0)</f>
        <v>0</v>
      </c>
      <c r="CD638" s="20"/>
      <c r="CE638" s="20">
        <f>IFERROR(ROUND(((INDEX('Stock List'!$M$11:$M$1010, MATCH(AL638, 'Stock List'!$K$11:$K$1010, 0))/INDEX('Stock List'!$L$11:$L$1010, MATCH(AL638, 'Stock List'!$K$11:$K$1010, 0)))*AK638), 2), 0)</f>
        <v>0</v>
      </c>
      <c r="CF638" s="20"/>
      <c r="CG638" s="20">
        <f>IFERROR(ROUND(((INDEX('Stock List'!$M$11:$M$1010, MATCH(AN638, 'Stock List'!$K$11:$K$1010, 0))/INDEX('Stock List'!$L$11:$L$1010, MATCH(AN638, 'Stock List'!$K$11:$K$1010, 0)))*AM638), 2), 0)</f>
        <v>0</v>
      </c>
      <c r="CH638" s="20"/>
      <c r="CI638" s="20">
        <f>IFERROR(ROUND(((INDEX('Stock List'!$M$11:$M$1010, MATCH(AP638, 'Stock List'!$K$11:$K$1010, 0))/INDEX('Stock List'!$L$11:$L$1010, MATCH(AP638, 'Stock List'!$K$11:$K$1010, 0)))*AO638), 2), 0)</f>
        <v>0</v>
      </c>
      <c r="CJ638" s="20"/>
      <c r="CK638" s="20">
        <f>IFERROR(ROUND(((INDEX('Stock List'!$M$11:$M$1010, MATCH(AR638, 'Stock List'!$K$11:$K$1010, 0))/INDEX('Stock List'!$L$11:$L$1010, MATCH(AR638, 'Stock List'!$K$11:$K$1010, 0)))*AQ638), 2), 0)</f>
        <v>0</v>
      </c>
      <c r="CL638" s="20"/>
      <c r="CM638" s="20">
        <f>IFERROR(ROUND(((INDEX('Stock List'!$M$11:$M$1010, MATCH(AT638, 'Stock List'!$K$11:$K$1010, 0))/INDEX('Stock List'!$L$11:$L$1010, MATCH(AT638, 'Stock List'!$K$11:$K$1010, 0)))*AS638), 2), 0)</f>
        <v>0</v>
      </c>
      <c r="CN638" s="20"/>
      <c r="CO638" s="20">
        <f>IFERROR(ROUND(((INDEX('Stock List'!$M$11:$M$1010, MATCH(AV638, 'Stock List'!$K$11:$K$1010, 0))/INDEX('Stock List'!$L$11:$L$1010, MATCH(AV638, 'Stock List'!$K$11:$K$1010, 0)))*AU638), 2), 0)</f>
        <v>0</v>
      </c>
      <c r="CP638" s="20"/>
      <c r="CQ638" s="20">
        <f>IFERROR(ROUND(((INDEX('Stock List'!$M$11:$M$1010, MATCH(AX638, 'Stock List'!$K$11:$K$1010, 0))/INDEX('Stock List'!$L$11:$L$1010, MATCH(AX638, 'Stock List'!$K$11:$K$1010, 0)))*AW638), 2), 0)</f>
        <v>0</v>
      </c>
      <c r="CR638" s="22"/>
      <c r="CT638" s="106" t="str">
        <f t="shared" si="502"/>
        <v/>
      </c>
      <c r="CU638" s="22" t="str">
        <f t="shared" si="503"/>
        <v/>
      </c>
      <c r="CX638" s="106" t="str">
        <f t="shared" si="504"/>
        <v/>
      </c>
      <c r="CY638" s="20" t="str">
        <f t="shared" si="505"/>
        <v/>
      </c>
      <c r="CZ638" s="22" t="str">
        <f t="shared" si="506"/>
        <v/>
      </c>
      <c r="DB638" s="76" t="str">
        <f>IF($H638="", "", COUNTIF($G$11:$G$1010, "&gt;"&amp;$G638)+1+COUNTIF($G$11:$G638, $G638)-1)</f>
        <v/>
      </c>
      <c r="DC638" s="76" t="str">
        <f>IF($H638="", "", COUNTIF($CZ$11:$CZ$1010, "&gt;"&amp;$CZ638)+1+COUNTIF($CZ$11:$CZ638, $CZ638)-1)</f>
        <v/>
      </c>
      <c r="DE638" s="147" t="str">
        <f t="shared" si="507"/>
        <v/>
      </c>
      <c r="DF638" s="148"/>
      <c r="DG638" s="19" t="str">
        <f t="shared" si="508"/>
        <v/>
      </c>
      <c r="DH638" s="153" t="str">
        <f t="shared" si="509"/>
        <v/>
      </c>
      <c r="DI638" s="19" t="str">
        <f t="shared" si="461"/>
        <v/>
      </c>
      <c r="DJ638" s="153" t="str">
        <f t="shared" si="462"/>
        <v/>
      </c>
      <c r="DK638" s="19" t="str">
        <f t="shared" si="463"/>
        <v/>
      </c>
      <c r="DL638" s="153" t="str">
        <f t="shared" si="464"/>
        <v/>
      </c>
      <c r="DM638" s="19" t="str">
        <f t="shared" si="465"/>
        <v/>
      </c>
      <c r="DN638" s="153" t="str">
        <f t="shared" si="466"/>
        <v/>
      </c>
      <c r="DO638" s="19" t="str">
        <f t="shared" si="467"/>
        <v/>
      </c>
      <c r="DP638" s="153" t="str">
        <f t="shared" si="468"/>
        <v/>
      </c>
      <c r="DQ638" s="19" t="str">
        <f t="shared" si="469"/>
        <v/>
      </c>
      <c r="DR638" s="153" t="str">
        <f t="shared" si="470"/>
        <v/>
      </c>
      <c r="DS638" s="19" t="str">
        <f t="shared" si="471"/>
        <v/>
      </c>
      <c r="DT638" s="153" t="str">
        <f t="shared" si="472"/>
        <v/>
      </c>
      <c r="DU638" s="19" t="str">
        <f t="shared" si="473"/>
        <v/>
      </c>
      <c r="DV638" s="153" t="str">
        <f t="shared" si="474"/>
        <v/>
      </c>
      <c r="DW638" s="19" t="str">
        <f t="shared" si="475"/>
        <v/>
      </c>
      <c r="DX638" s="153" t="str">
        <f t="shared" si="476"/>
        <v/>
      </c>
      <c r="DY638" s="19" t="str">
        <f t="shared" si="477"/>
        <v/>
      </c>
      <c r="DZ638" s="153" t="str">
        <f t="shared" si="478"/>
        <v/>
      </c>
      <c r="EA638" s="19" t="str">
        <f t="shared" si="479"/>
        <v/>
      </c>
      <c r="EB638" s="153" t="str">
        <f t="shared" si="480"/>
        <v/>
      </c>
      <c r="EC638" s="19" t="str">
        <f t="shared" si="481"/>
        <v/>
      </c>
      <c r="ED638" s="153" t="str">
        <f t="shared" si="482"/>
        <v/>
      </c>
      <c r="EE638" s="19" t="str">
        <f t="shared" si="483"/>
        <v/>
      </c>
      <c r="EF638" s="153" t="str">
        <f t="shared" si="484"/>
        <v/>
      </c>
      <c r="EG638" s="19" t="str">
        <f t="shared" si="485"/>
        <v/>
      </c>
      <c r="EH638" s="153" t="str">
        <f t="shared" si="486"/>
        <v/>
      </c>
      <c r="EI638" s="19" t="str">
        <f t="shared" si="487"/>
        <v/>
      </c>
      <c r="EJ638" s="153" t="str">
        <f t="shared" si="488"/>
        <v/>
      </c>
      <c r="EK638" s="19" t="str">
        <f t="shared" si="489"/>
        <v/>
      </c>
      <c r="EL638" s="153" t="str">
        <f t="shared" si="490"/>
        <v/>
      </c>
      <c r="EM638" s="19" t="str">
        <f t="shared" si="491"/>
        <v/>
      </c>
      <c r="EN638" s="153" t="str">
        <f t="shared" si="492"/>
        <v/>
      </c>
      <c r="EO638" s="19" t="str">
        <f t="shared" si="493"/>
        <v/>
      </c>
      <c r="EP638" s="153" t="str">
        <f t="shared" si="494"/>
        <v/>
      </c>
      <c r="EQ638" s="19" t="str">
        <f t="shared" si="495"/>
        <v/>
      </c>
      <c r="ER638" s="153" t="str">
        <f t="shared" si="496"/>
        <v/>
      </c>
      <c r="ES638" s="19" t="str">
        <f t="shared" si="497"/>
        <v/>
      </c>
      <c r="ET638" s="153" t="str">
        <f t="shared" si="498"/>
        <v/>
      </c>
    </row>
    <row r="639" spans="1:150" x14ac:dyDescent="0.25">
      <c r="A639" s="31"/>
      <c r="B639" s="91" t="str">
        <f t="shared" si="499"/>
        <v/>
      </c>
      <c r="C639" s="20" t="str">
        <f t="shared" si="459"/>
        <v/>
      </c>
      <c r="D639" s="97" t="str">
        <f t="shared" si="460"/>
        <v/>
      </c>
      <c r="E639" s="62" t="str">
        <f t="shared" si="500"/>
        <v/>
      </c>
      <c r="F639" s="31"/>
      <c r="G639" s="282"/>
      <c r="H639" s="283"/>
      <c r="I639" s="284"/>
      <c r="J639" s="285"/>
      <c r="K639" s="286"/>
      <c r="L639" s="287"/>
      <c r="M639" s="288"/>
      <c r="N639" s="287"/>
      <c r="O639" s="288"/>
      <c r="P639" s="287"/>
      <c r="Q639" s="288"/>
      <c r="R639" s="287"/>
      <c r="S639" s="288"/>
      <c r="T639" s="287"/>
      <c r="U639" s="288"/>
      <c r="V639" s="287"/>
      <c r="W639" s="288"/>
      <c r="X639" s="287"/>
      <c r="Y639" s="288"/>
      <c r="Z639" s="287"/>
      <c r="AA639" s="288"/>
      <c r="AB639" s="287"/>
      <c r="AC639" s="288"/>
      <c r="AD639" s="287"/>
      <c r="AE639" s="288"/>
      <c r="AF639" s="287"/>
      <c r="AG639" s="288"/>
      <c r="AH639" s="287"/>
      <c r="AI639" s="288"/>
      <c r="AJ639" s="287"/>
      <c r="AK639" s="288"/>
      <c r="AL639" s="287"/>
      <c r="AM639" s="288"/>
      <c r="AN639" s="287"/>
      <c r="AO639" s="288"/>
      <c r="AP639" s="287"/>
      <c r="AQ639" s="288"/>
      <c r="AR639" s="287"/>
      <c r="AS639" s="288"/>
      <c r="AT639" s="287"/>
      <c r="AU639" s="288"/>
      <c r="AV639" s="287"/>
      <c r="AW639" s="288"/>
      <c r="AX639" s="287"/>
      <c r="AY639" s="31"/>
      <c r="BA639" s="76" t="str">
        <f t="shared" si="501"/>
        <v/>
      </c>
      <c r="BC639" s="76" t="str">
        <f>IF('Stock List'!$K639="", "", 'Stock List'!$K639)</f>
        <v/>
      </c>
      <c r="BE639" s="106">
        <f>IFERROR(ROUND(((INDEX('Stock List'!$M$11:$M$1010, MATCH(L639, 'Stock List'!$K$11:$K$1010, 0))/INDEX('Stock List'!$L$11:$L$1010, MATCH(L639, 'Stock List'!$K$11:$K$1010, 0)))*K639), 2), 0)</f>
        <v>0</v>
      </c>
      <c r="BF639" s="20"/>
      <c r="BG639" s="20">
        <f>IFERROR(ROUND(((INDEX('Stock List'!$M$11:$M$1010, MATCH(N639, 'Stock List'!$K$11:$K$1010, 0))/INDEX('Stock List'!$L$11:$L$1010, MATCH(N639, 'Stock List'!$K$11:$K$1010, 0)))*M639), 2), 0)</f>
        <v>0</v>
      </c>
      <c r="BH639" s="20"/>
      <c r="BI639" s="20">
        <f>IFERROR(ROUND(((INDEX('Stock List'!$M$11:$M$1010, MATCH(P639, 'Stock List'!$K$11:$K$1010, 0))/INDEX('Stock List'!$L$11:$L$1010, MATCH(P639, 'Stock List'!$K$11:$K$1010, 0)))*O639), 2), 0)</f>
        <v>0</v>
      </c>
      <c r="BJ639" s="20"/>
      <c r="BK639" s="20">
        <f>IFERROR(ROUND(((INDEX('Stock List'!$M$11:$M$1010, MATCH(R639, 'Stock List'!$K$11:$K$1010, 0))/INDEX('Stock List'!$L$11:$L$1010, MATCH(R639, 'Stock List'!$K$11:$K$1010, 0)))*Q639), 2), 0)</f>
        <v>0</v>
      </c>
      <c r="BL639" s="20"/>
      <c r="BM639" s="20">
        <f>IFERROR(ROUND(((INDEX('Stock List'!$M$11:$M$1010, MATCH(T639, 'Stock List'!$K$11:$K$1010, 0))/INDEX('Stock List'!$L$11:$L$1010, MATCH(T639, 'Stock List'!$K$11:$K$1010, 0)))*S639), 2), 0)</f>
        <v>0</v>
      </c>
      <c r="BN639" s="20"/>
      <c r="BO639" s="20">
        <f>IFERROR(ROUND(((INDEX('Stock List'!$M$11:$M$1010, MATCH(V639, 'Stock List'!$K$11:$K$1010, 0))/INDEX('Stock List'!$L$11:$L$1010, MATCH(V639, 'Stock List'!$K$11:$K$1010, 0)))*U639), 2), 0)</f>
        <v>0</v>
      </c>
      <c r="BP639" s="20"/>
      <c r="BQ639" s="20">
        <f>IFERROR(ROUND(((INDEX('Stock List'!$M$11:$M$1010, MATCH(X639, 'Stock List'!$K$11:$K$1010, 0))/INDEX('Stock List'!$L$11:$L$1010, MATCH(X639, 'Stock List'!$K$11:$K$1010, 0)))*W639), 2), 0)</f>
        <v>0</v>
      </c>
      <c r="BR639" s="20"/>
      <c r="BS639" s="20">
        <f>IFERROR(ROUND(((INDEX('Stock List'!$M$11:$M$1010, MATCH(Z639, 'Stock List'!$K$11:$K$1010, 0))/INDEX('Stock List'!$L$11:$L$1010, MATCH(Z639, 'Stock List'!$K$11:$K$1010, 0)))*Y639), 2), 0)</f>
        <v>0</v>
      </c>
      <c r="BT639" s="20"/>
      <c r="BU639" s="20">
        <f>IFERROR(ROUND(((INDEX('Stock List'!$M$11:$M$1010, MATCH(AB639, 'Stock List'!$K$11:$K$1010, 0))/INDEX('Stock List'!$L$11:$L$1010, MATCH(AB639, 'Stock List'!$K$11:$K$1010, 0)))*AA639), 2), 0)</f>
        <v>0</v>
      </c>
      <c r="BV639" s="20"/>
      <c r="BW639" s="20">
        <f>IFERROR(ROUND(((INDEX('Stock List'!$M$11:$M$1010, MATCH(AD639, 'Stock List'!$K$11:$K$1010, 0))/INDEX('Stock List'!$L$11:$L$1010, MATCH(AD639, 'Stock List'!$K$11:$K$1010, 0)))*AC639), 2), 0)</f>
        <v>0</v>
      </c>
      <c r="BX639" s="20"/>
      <c r="BY639" s="20">
        <f>IFERROR(ROUND(((INDEX('Stock List'!$M$11:$M$1010, MATCH(AF639, 'Stock List'!$K$11:$K$1010, 0))/INDEX('Stock List'!$L$11:$L$1010, MATCH(AF639, 'Stock List'!$K$11:$K$1010, 0)))*AE639), 2), 0)</f>
        <v>0</v>
      </c>
      <c r="BZ639" s="20"/>
      <c r="CA639" s="20">
        <f>IFERROR(ROUND(((INDEX('Stock List'!$M$11:$M$1010, MATCH(AH639, 'Stock List'!$K$11:$K$1010, 0))/INDEX('Stock List'!$L$11:$L$1010, MATCH(AH639, 'Stock List'!$K$11:$K$1010, 0)))*AG639), 2), 0)</f>
        <v>0</v>
      </c>
      <c r="CB639" s="20"/>
      <c r="CC639" s="20">
        <f>IFERROR(ROUND(((INDEX('Stock List'!$M$11:$M$1010, MATCH(AJ639, 'Stock List'!$K$11:$K$1010, 0))/INDEX('Stock List'!$L$11:$L$1010, MATCH(AJ639, 'Stock List'!$K$11:$K$1010, 0)))*AI639), 2), 0)</f>
        <v>0</v>
      </c>
      <c r="CD639" s="20"/>
      <c r="CE639" s="20">
        <f>IFERROR(ROUND(((INDEX('Stock List'!$M$11:$M$1010, MATCH(AL639, 'Stock List'!$K$11:$K$1010, 0))/INDEX('Stock List'!$L$11:$L$1010, MATCH(AL639, 'Stock List'!$K$11:$K$1010, 0)))*AK639), 2), 0)</f>
        <v>0</v>
      </c>
      <c r="CF639" s="20"/>
      <c r="CG639" s="20">
        <f>IFERROR(ROUND(((INDEX('Stock List'!$M$11:$M$1010, MATCH(AN639, 'Stock List'!$K$11:$K$1010, 0))/INDEX('Stock List'!$L$11:$L$1010, MATCH(AN639, 'Stock List'!$K$11:$K$1010, 0)))*AM639), 2), 0)</f>
        <v>0</v>
      </c>
      <c r="CH639" s="20"/>
      <c r="CI639" s="20">
        <f>IFERROR(ROUND(((INDEX('Stock List'!$M$11:$M$1010, MATCH(AP639, 'Stock List'!$K$11:$K$1010, 0))/INDEX('Stock List'!$L$11:$L$1010, MATCH(AP639, 'Stock List'!$K$11:$K$1010, 0)))*AO639), 2), 0)</f>
        <v>0</v>
      </c>
      <c r="CJ639" s="20"/>
      <c r="CK639" s="20">
        <f>IFERROR(ROUND(((INDEX('Stock List'!$M$11:$M$1010, MATCH(AR639, 'Stock List'!$K$11:$K$1010, 0))/INDEX('Stock List'!$L$11:$L$1010, MATCH(AR639, 'Stock List'!$K$11:$K$1010, 0)))*AQ639), 2), 0)</f>
        <v>0</v>
      </c>
      <c r="CL639" s="20"/>
      <c r="CM639" s="20">
        <f>IFERROR(ROUND(((INDEX('Stock List'!$M$11:$M$1010, MATCH(AT639, 'Stock List'!$K$11:$K$1010, 0))/INDEX('Stock List'!$L$11:$L$1010, MATCH(AT639, 'Stock List'!$K$11:$K$1010, 0)))*AS639), 2), 0)</f>
        <v>0</v>
      </c>
      <c r="CN639" s="20"/>
      <c r="CO639" s="20">
        <f>IFERROR(ROUND(((INDEX('Stock List'!$M$11:$M$1010, MATCH(AV639, 'Stock List'!$K$11:$K$1010, 0))/INDEX('Stock List'!$L$11:$L$1010, MATCH(AV639, 'Stock List'!$K$11:$K$1010, 0)))*AU639), 2), 0)</f>
        <v>0</v>
      </c>
      <c r="CP639" s="20"/>
      <c r="CQ639" s="20">
        <f>IFERROR(ROUND(((INDEX('Stock List'!$M$11:$M$1010, MATCH(AX639, 'Stock List'!$K$11:$K$1010, 0))/INDEX('Stock List'!$L$11:$L$1010, MATCH(AX639, 'Stock List'!$K$11:$K$1010, 0)))*AW639), 2), 0)</f>
        <v>0</v>
      </c>
      <c r="CR639" s="22"/>
      <c r="CT639" s="106" t="str">
        <f t="shared" si="502"/>
        <v/>
      </c>
      <c r="CU639" s="22" t="str">
        <f t="shared" si="503"/>
        <v/>
      </c>
      <c r="CX639" s="106" t="str">
        <f t="shared" si="504"/>
        <v/>
      </c>
      <c r="CY639" s="20" t="str">
        <f t="shared" si="505"/>
        <v/>
      </c>
      <c r="CZ639" s="22" t="str">
        <f t="shared" si="506"/>
        <v/>
      </c>
      <c r="DB639" s="76" t="str">
        <f>IF($H639="", "", COUNTIF($G$11:$G$1010, "&gt;"&amp;$G639)+1+COUNTIF($G$11:$G639, $G639)-1)</f>
        <v/>
      </c>
      <c r="DC639" s="76" t="str">
        <f>IF($H639="", "", COUNTIF($CZ$11:$CZ$1010, "&gt;"&amp;$CZ639)+1+COUNTIF($CZ$11:$CZ639, $CZ639)-1)</f>
        <v/>
      </c>
      <c r="DE639" s="147" t="str">
        <f t="shared" si="507"/>
        <v/>
      </c>
      <c r="DF639" s="148"/>
      <c r="DG639" s="19" t="str">
        <f t="shared" si="508"/>
        <v/>
      </c>
      <c r="DH639" s="153" t="str">
        <f t="shared" si="509"/>
        <v/>
      </c>
      <c r="DI639" s="19" t="str">
        <f t="shared" si="461"/>
        <v/>
      </c>
      <c r="DJ639" s="153" t="str">
        <f t="shared" si="462"/>
        <v/>
      </c>
      <c r="DK639" s="19" t="str">
        <f t="shared" si="463"/>
        <v/>
      </c>
      <c r="DL639" s="153" t="str">
        <f t="shared" si="464"/>
        <v/>
      </c>
      <c r="DM639" s="19" t="str">
        <f t="shared" si="465"/>
        <v/>
      </c>
      <c r="DN639" s="153" t="str">
        <f t="shared" si="466"/>
        <v/>
      </c>
      <c r="DO639" s="19" t="str">
        <f t="shared" si="467"/>
        <v/>
      </c>
      <c r="DP639" s="153" t="str">
        <f t="shared" si="468"/>
        <v/>
      </c>
      <c r="DQ639" s="19" t="str">
        <f t="shared" si="469"/>
        <v/>
      </c>
      <c r="DR639" s="153" t="str">
        <f t="shared" si="470"/>
        <v/>
      </c>
      <c r="DS639" s="19" t="str">
        <f t="shared" si="471"/>
        <v/>
      </c>
      <c r="DT639" s="153" t="str">
        <f t="shared" si="472"/>
        <v/>
      </c>
      <c r="DU639" s="19" t="str">
        <f t="shared" si="473"/>
        <v/>
      </c>
      <c r="DV639" s="153" t="str">
        <f t="shared" si="474"/>
        <v/>
      </c>
      <c r="DW639" s="19" t="str">
        <f t="shared" si="475"/>
        <v/>
      </c>
      <c r="DX639" s="153" t="str">
        <f t="shared" si="476"/>
        <v/>
      </c>
      <c r="DY639" s="19" t="str">
        <f t="shared" si="477"/>
        <v/>
      </c>
      <c r="DZ639" s="153" t="str">
        <f t="shared" si="478"/>
        <v/>
      </c>
      <c r="EA639" s="19" t="str">
        <f t="shared" si="479"/>
        <v/>
      </c>
      <c r="EB639" s="153" t="str">
        <f t="shared" si="480"/>
        <v/>
      </c>
      <c r="EC639" s="19" t="str">
        <f t="shared" si="481"/>
        <v/>
      </c>
      <c r="ED639" s="153" t="str">
        <f t="shared" si="482"/>
        <v/>
      </c>
      <c r="EE639" s="19" t="str">
        <f t="shared" si="483"/>
        <v/>
      </c>
      <c r="EF639" s="153" t="str">
        <f t="shared" si="484"/>
        <v/>
      </c>
      <c r="EG639" s="19" t="str">
        <f t="shared" si="485"/>
        <v/>
      </c>
      <c r="EH639" s="153" t="str">
        <f t="shared" si="486"/>
        <v/>
      </c>
      <c r="EI639" s="19" t="str">
        <f t="shared" si="487"/>
        <v/>
      </c>
      <c r="EJ639" s="153" t="str">
        <f t="shared" si="488"/>
        <v/>
      </c>
      <c r="EK639" s="19" t="str">
        <f t="shared" si="489"/>
        <v/>
      </c>
      <c r="EL639" s="153" t="str">
        <f t="shared" si="490"/>
        <v/>
      </c>
      <c r="EM639" s="19" t="str">
        <f t="shared" si="491"/>
        <v/>
      </c>
      <c r="EN639" s="153" t="str">
        <f t="shared" si="492"/>
        <v/>
      </c>
      <c r="EO639" s="19" t="str">
        <f t="shared" si="493"/>
        <v/>
      </c>
      <c r="EP639" s="153" t="str">
        <f t="shared" si="494"/>
        <v/>
      </c>
      <c r="EQ639" s="19" t="str">
        <f t="shared" si="495"/>
        <v/>
      </c>
      <c r="ER639" s="153" t="str">
        <f t="shared" si="496"/>
        <v/>
      </c>
      <c r="ES639" s="19" t="str">
        <f t="shared" si="497"/>
        <v/>
      </c>
      <c r="ET639" s="153" t="str">
        <f t="shared" si="498"/>
        <v/>
      </c>
    </row>
    <row r="640" spans="1:150" x14ac:dyDescent="0.25">
      <c r="A640" s="31"/>
      <c r="B640" s="91" t="str">
        <f t="shared" si="499"/>
        <v/>
      </c>
      <c r="C640" s="20" t="str">
        <f t="shared" si="459"/>
        <v/>
      </c>
      <c r="D640" s="97" t="str">
        <f t="shared" si="460"/>
        <v/>
      </c>
      <c r="E640" s="62" t="str">
        <f t="shared" si="500"/>
        <v/>
      </c>
      <c r="F640" s="31"/>
      <c r="G640" s="282"/>
      <c r="H640" s="283"/>
      <c r="I640" s="284"/>
      <c r="J640" s="285"/>
      <c r="K640" s="286"/>
      <c r="L640" s="287"/>
      <c r="M640" s="288"/>
      <c r="N640" s="287"/>
      <c r="O640" s="288"/>
      <c r="P640" s="287"/>
      <c r="Q640" s="288"/>
      <c r="R640" s="287"/>
      <c r="S640" s="288"/>
      <c r="T640" s="287"/>
      <c r="U640" s="288"/>
      <c r="V640" s="287"/>
      <c r="W640" s="288"/>
      <c r="X640" s="287"/>
      <c r="Y640" s="288"/>
      <c r="Z640" s="287"/>
      <c r="AA640" s="288"/>
      <c r="AB640" s="287"/>
      <c r="AC640" s="288"/>
      <c r="AD640" s="287"/>
      <c r="AE640" s="288"/>
      <c r="AF640" s="287"/>
      <c r="AG640" s="288"/>
      <c r="AH640" s="287"/>
      <c r="AI640" s="288"/>
      <c r="AJ640" s="287"/>
      <c r="AK640" s="288"/>
      <c r="AL640" s="287"/>
      <c r="AM640" s="288"/>
      <c r="AN640" s="287"/>
      <c r="AO640" s="288"/>
      <c r="AP640" s="287"/>
      <c r="AQ640" s="288"/>
      <c r="AR640" s="287"/>
      <c r="AS640" s="288"/>
      <c r="AT640" s="287"/>
      <c r="AU640" s="288"/>
      <c r="AV640" s="287"/>
      <c r="AW640" s="288"/>
      <c r="AX640" s="287"/>
      <c r="AY640" s="31"/>
      <c r="BA640" s="76" t="str">
        <f t="shared" si="501"/>
        <v/>
      </c>
      <c r="BC640" s="76" t="str">
        <f>IF('Stock List'!$K640="", "", 'Stock List'!$K640)</f>
        <v/>
      </c>
      <c r="BE640" s="106">
        <f>IFERROR(ROUND(((INDEX('Stock List'!$M$11:$M$1010, MATCH(L640, 'Stock List'!$K$11:$K$1010, 0))/INDEX('Stock List'!$L$11:$L$1010, MATCH(L640, 'Stock List'!$K$11:$K$1010, 0)))*K640), 2), 0)</f>
        <v>0</v>
      </c>
      <c r="BF640" s="20"/>
      <c r="BG640" s="20">
        <f>IFERROR(ROUND(((INDEX('Stock List'!$M$11:$M$1010, MATCH(N640, 'Stock List'!$K$11:$K$1010, 0))/INDEX('Stock List'!$L$11:$L$1010, MATCH(N640, 'Stock List'!$K$11:$K$1010, 0)))*M640), 2), 0)</f>
        <v>0</v>
      </c>
      <c r="BH640" s="20"/>
      <c r="BI640" s="20">
        <f>IFERROR(ROUND(((INDEX('Stock List'!$M$11:$M$1010, MATCH(P640, 'Stock List'!$K$11:$K$1010, 0))/INDEX('Stock List'!$L$11:$L$1010, MATCH(P640, 'Stock List'!$K$11:$K$1010, 0)))*O640), 2), 0)</f>
        <v>0</v>
      </c>
      <c r="BJ640" s="20"/>
      <c r="BK640" s="20">
        <f>IFERROR(ROUND(((INDEX('Stock List'!$M$11:$M$1010, MATCH(R640, 'Stock List'!$K$11:$K$1010, 0))/INDEX('Stock List'!$L$11:$L$1010, MATCH(R640, 'Stock List'!$K$11:$K$1010, 0)))*Q640), 2), 0)</f>
        <v>0</v>
      </c>
      <c r="BL640" s="20"/>
      <c r="BM640" s="20">
        <f>IFERROR(ROUND(((INDEX('Stock List'!$M$11:$M$1010, MATCH(T640, 'Stock List'!$K$11:$K$1010, 0))/INDEX('Stock List'!$L$11:$L$1010, MATCH(T640, 'Stock List'!$K$11:$K$1010, 0)))*S640), 2), 0)</f>
        <v>0</v>
      </c>
      <c r="BN640" s="20"/>
      <c r="BO640" s="20">
        <f>IFERROR(ROUND(((INDEX('Stock List'!$M$11:$M$1010, MATCH(V640, 'Stock List'!$K$11:$K$1010, 0))/INDEX('Stock List'!$L$11:$L$1010, MATCH(V640, 'Stock List'!$K$11:$K$1010, 0)))*U640), 2), 0)</f>
        <v>0</v>
      </c>
      <c r="BP640" s="20"/>
      <c r="BQ640" s="20">
        <f>IFERROR(ROUND(((INDEX('Stock List'!$M$11:$M$1010, MATCH(X640, 'Stock List'!$K$11:$K$1010, 0))/INDEX('Stock List'!$L$11:$L$1010, MATCH(X640, 'Stock List'!$K$11:$K$1010, 0)))*W640), 2), 0)</f>
        <v>0</v>
      </c>
      <c r="BR640" s="20"/>
      <c r="BS640" s="20">
        <f>IFERROR(ROUND(((INDEX('Stock List'!$M$11:$M$1010, MATCH(Z640, 'Stock List'!$K$11:$K$1010, 0))/INDEX('Stock List'!$L$11:$L$1010, MATCH(Z640, 'Stock List'!$K$11:$K$1010, 0)))*Y640), 2), 0)</f>
        <v>0</v>
      </c>
      <c r="BT640" s="20"/>
      <c r="BU640" s="20">
        <f>IFERROR(ROUND(((INDEX('Stock List'!$M$11:$M$1010, MATCH(AB640, 'Stock List'!$K$11:$K$1010, 0))/INDEX('Stock List'!$L$11:$L$1010, MATCH(AB640, 'Stock List'!$K$11:$K$1010, 0)))*AA640), 2), 0)</f>
        <v>0</v>
      </c>
      <c r="BV640" s="20"/>
      <c r="BW640" s="20">
        <f>IFERROR(ROUND(((INDEX('Stock List'!$M$11:$M$1010, MATCH(AD640, 'Stock List'!$K$11:$K$1010, 0))/INDEX('Stock List'!$L$11:$L$1010, MATCH(AD640, 'Stock List'!$K$11:$K$1010, 0)))*AC640), 2), 0)</f>
        <v>0</v>
      </c>
      <c r="BX640" s="20"/>
      <c r="BY640" s="20">
        <f>IFERROR(ROUND(((INDEX('Stock List'!$M$11:$M$1010, MATCH(AF640, 'Stock List'!$K$11:$K$1010, 0))/INDEX('Stock List'!$L$11:$L$1010, MATCH(AF640, 'Stock List'!$K$11:$K$1010, 0)))*AE640), 2), 0)</f>
        <v>0</v>
      </c>
      <c r="BZ640" s="20"/>
      <c r="CA640" s="20">
        <f>IFERROR(ROUND(((INDEX('Stock List'!$M$11:$M$1010, MATCH(AH640, 'Stock List'!$K$11:$K$1010, 0))/INDEX('Stock List'!$L$11:$L$1010, MATCH(AH640, 'Stock List'!$K$11:$K$1010, 0)))*AG640), 2), 0)</f>
        <v>0</v>
      </c>
      <c r="CB640" s="20"/>
      <c r="CC640" s="20">
        <f>IFERROR(ROUND(((INDEX('Stock List'!$M$11:$M$1010, MATCH(AJ640, 'Stock List'!$K$11:$K$1010, 0))/INDEX('Stock List'!$L$11:$L$1010, MATCH(AJ640, 'Stock List'!$K$11:$K$1010, 0)))*AI640), 2), 0)</f>
        <v>0</v>
      </c>
      <c r="CD640" s="20"/>
      <c r="CE640" s="20">
        <f>IFERROR(ROUND(((INDEX('Stock List'!$M$11:$M$1010, MATCH(AL640, 'Stock List'!$K$11:$K$1010, 0))/INDEX('Stock List'!$L$11:$L$1010, MATCH(AL640, 'Stock List'!$K$11:$K$1010, 0)))*AK640), 2), 0)</f>
        <v>0</v>
      </c>
      <c r="CF640" s="20"/>
      <c r="CG640" s="20">
        <f>IFERROR(ROUND(((INDEX('Stock List'!$M$11:$M$1010, MATCH(AN640, 'Stock List'!$K$11:$K$1010, 0))/INDEX('Stock List'!$L$11:$L$1010, MATCH(AN640, 'Stock List'!$K$11:$K$1010, 0)))*AM640), 2), 0)</f>
        <v>0</v>
      </c>
      <c r="CH640" s="20"/>
      <c r="CI640" s="20">
        <f>IFERROR(ROUND(((INDEX('Stock List'!$M$11:$M$1010, MATCH(AP640, 'Stock List'!$K$11:$K$1010, 0))/INDEX('Stock List'!$L$11:$L$1010, MATCH(AP640, 'Stock List'!$K$11:$K$1010, 0)))*AO640), 2), 0)</f>
        <v>0</v>
      </c>
      <c r="CJ640" s="20"/>
      <c r="CK640" s="20">
        <f>IFERROR(ROUND(((INDEX('Stock List'!$M$11:$M$1010, MATCH(AR640, 'Stock List'!$K$11:$K$1010, 0))/INDEX('Stock List'!$L$11:$L$1010, MATCH(AR640, 'Stock List'!$K$11:$K$1010, 0)))*AQ640), 2), 0)</f>
        <v>0</v>
      </c>
      <c r="CL640" s="20"/>
      <c r="CM640" s="20">
        <f>IFERROR(ROUND(((INDEX('Stock List'!$M$11:$M$1010, MATCH(AT640, 'Stock List'!$K$11:$K$1010, 0))/INDEX('Stock List'!$L$11:$L$1010, MATCH(AT640, 'Stock List'!$K$11:$K$1010, 0)))*AS640), 2), 0)</f>
        <v>0</v>
      </c>
      <c r="CN640" s="20"/>
      <c r="CO640" s="20">
        <f>IFERROR(ROUND(((INDEX('Stock List'!$M$11:$M$1010, MATCH(AV640, 'Stock List'!$K$11:$K$1010, 0))/INDEX('Stock List'!$L$11:$L$1010, MATCH(AV640, 'Stock List'!$K$11:$K$1010, 0)))*AU640), 2), 0)</f>
        <v>0</v>
      </c>
      <c r="CP640" s="20"/>
      <c r="CQ640" s="20">
        <f>IFERROR(ROUND(((INDEX('Stock List'!$M$11:$M$1010, MATCH(AX640, 'Stock List'!$K$11:$K$1010, 0))/INDEX('Stock List'!$L$11:$L$1010, MATCH(AX640, 'Stock List'!$K$11:$K$1010, 0)))*AW640), 2), 0)</f>
        <v>0</v>
      </c>
      <c r="CR640" s="22"/>
      <c r="CT640" s="106" t="str">
        <f t="shared" si="502"/>
        <v/>
      </c>
      <c r="CU640" s="22" t="str">
        <f t="shared" si="503"/>
        <v/>
      </c>
      <c r="CX640" s="106" t="str">
        <f t="shared" si="504"/>
        <v/>
      </c>
      <c r="CY640" s="20" t="str">
        <f t="shared" si="505"/>
        <v/>
      </c>
      <c r="CZ640" s="22" t="str">
        <f t="shared" si="506"/>
        <v/>
      </c>
      <c r="DB640" s="76" t="str">
        <f>IF($H640="", "", COUNTIF($G$11:$G$1010, "&gt;"&amp;$G640)+1+COUNTIF($G$11:$G640, $G640)-1)</f>
        <v/>
      </c>
      <c r="DC640" s="76" t="str">
        <f>IF($H640="", "", COUNTIF($CZ$11:$CZ$1010, "&gt;"&amp;$CZ640)+1+COUNTIF($CZ$11:$CZ640, $CZ640)-1)</f>
        <v/>
      </c>
      <c r="DE640" s="147" t="str">
        <f t="shared" si="507"/>
        <v/>
      </c>
      <c r="DF640" s="148"/>
      <c r="DG640" s="19" t="str">
        <f t="shared" si="508"/>
        <v/>
      </c>
      <c r="DH640" s="153" t="str">
        <f t="shared" si="509"/>
        <v/>
      </c>
      <c r="DI640" s="19" t="str">
        <f t="shared" si="461"/>
        <v/>
      </c>
      <c r="DJ640" s="153" t="str">
        <f t="shared" si="462"/>
        <v/>
      </c>
      <c r="DK640" s="19" t="str">
        <f t="shared" si="463"/>
        <v/>
      </c>
      <c r="DL640" s="153" t="str">
        <f t="shared" si="464"/>
        <v/>
      </c>
      <c r="DM640" s="19" t="str">
        <f t="shared" si="465"/>
        <v/>
      </c>
      <c r="DN640" s="153" t="str">
        <f t="shared" si="466"/>
        <v/>
      </c>
      <c r="DO640" s="19" t="str">
        <f t="shared" si="467"/>
        <v/>
      </c>
      <c r="DP640" s="153" t="str">
        <f t="shared" si="468"/>
        <v/>
      </c>
      <c r="DQ640" s="19" t="str">
        <f t="shared" si="469"/>
        <v/>
      </c>
      <c r="DR640" s="153" t="str">
        <f t="shared" si="470"/>
        <v/>
      </c>
      <c r="DS640" s="19" t="str">
        <f t="shared" si="471"/>
        <v/>
      </c>
      <c r="DT640" s="153" t="str">
        <f t="shared" si="472"/>
        <v/>
      </c>
      <c r="DU640" s="19" t="str">
        <f t="shared" si="473"/>
        <v/>
      </c>
      <c r="DV640" s="153" t="str">
        <f t="shared" si="474"/>
        <v/>
      </c>
      <c r="DW640" s="19" t="str">
        <f t="shared" si="475"/>
        <v/>
      </c>
      <c r="DX640" s="153" t="str">
        <f t="shared" si="476"/>
        <v/>
      </c>
      <c r="DY640" s="19" t="str">
        <f t="shared" si="477"/>
        <v/>
      </c>
      <c r="DZ640" s="153" t="str">
        <f t="shared" si="478"/>
        <v/>
      </c>
      <c r="EA640" s="19" t="str">
        <f t="shared" si="479"/>
        <v/>
      </c>
      <c r="EB640" s="153" t="str">
        <f t="shared" si="480"/>
        <v/>
      </c>
      <c r="EC640" s="19" t="str">
        <f t="shared" si="481"/>
        <v/>
      </c>
      <c r="ED640" s="153" t="str">
        <f t="shared" si="482"/>
        <v/>
      </c>
      <c r="EE640" s="19" t="str">
        <f t="shared" si="483"/>
        <v/>
      </c>
      <c r="EF640" s="153" t="str">
        <f t="shared" si="484"/>
        <v/>
      </c>
      <c r="EG640" s="19" t="str">
        <f t="shared" si="485"/>
        <v/>
      </c>
      <c r="EH640" s="153" t="str">
        <f t="shared" si="486"/>
        <v/>
      </c>
      <c r="EI640" s="19" t="str">
        <f t="shared" si="487"/>
        <v/>
      </c>
      <c r="EJ640" s="153" t="str">
        <f t="shared" si="488"/>
        <v/>
      </c>
      <c r="EK640" s="19" t="str">
        <f t="shared" si="489"/>
        <v/>
      </c>
      <c r="EL640" s="153" t="str">
        <f t="shared" si="490"/>
        <v/>
      </c>
      <c r="EM640" s="19" t="str">
        <f t="shared" si="491"/>
        <v/>
      </c>
      <c r="EN640" s="153" t="str">
        <f t="shared" si="492"/>
        <v/>
      </c>
      <c r="EO640" s="19" t="str">
        <f t="shared" si="493"/>
        <v/>
      </c>
      <c r="EP640" s="153" t="str">
        <f t="shared" si="494"/>
        <v/>
      </c>
      <c r="EQ640" s="19" t="str">
        <f t="shared" si="495"/>
        <v/>
      </c>
      <c r="ER640" s="153" t="str">
        <f t="shared" si="496"/>
        <v/>
      </c>
      <c r="ES640" s="19" t="str">
        <f t="shared" si="497"/>
        <v/>
      </c>
      <c r="ET640" s="153" t="str">
        <f t="shared" si="498"/>
        <v/>
      </c>
    </row>
    <row r="641" spans="1:150" x14ac:dyDescent="0.25">
      <c r="A641" s="31"/>
      <c r="B641" s="91" t="str">
        <f t="shared" si="499"/>
        <v/>
      </c>
      <c r="C641" s="20" t="str">
        <f t="shared" si="459"/>
        <v/>
      </c>
      <c r="D641" s="97" t="str">
        <f t="shared" si="460"/>
        <v/>
      </c>
      <c r="E641" s="62" t="str">
        <f t="shared" si="500"/>
        <v/>
      </c>
      <c r="F641" s="31"/>
      <c r="G641" s="282"/>
      <c r="H641" s="283"/>
      <c r="I641" s="284"/>
      <c r="J641" s="285"/>
      <c r="K641" s="286"/>
      <c r="L641" s="287"/>
      <c r="M641" s="288"/>
      <c r="N641" s="287"/>
      <c r="O641" s="288"/>
      <c r="P641" s="287"/>
      <c r="Q641" s="288"/>
      <c r="R641" s="287"/>
      <c r="S641" s="288"/>
      <c r="T641" s="287"/>
      <c r="U641" s="288"/>
      <c r="V641" s="287"/>
      <c r="W641" s="288"/>
      <c r="X641" s="287"/>
      <c r="Y641" s="288"/>
      <c r="Z641" s="287"/>
      <c r="AA641" s="288"/>
      <c r="AB641" s="287"/>
      <c r="AC641" s="288"/>
      <c r="AD641" s="287"/>
      <c r="AE641" s="288"/>
      <c r="AF641" s="287"/>
      <c r="AG641" s="288"/>
      <c r="AH641" s="287"/>
      <c r="AI641" s="288"/>
      <c r="AJ641" s="287"/>
      <c r="AK641" s="288"/>
      <c r="AL641" s="287"/>
      <c r="AM641" s="288"/>
      <c r="AN641" s="287"/>
      <c r="AO641" s="288"/>
      <c r="AP641" s="287"/>
      <c r="AQ641" s="288"/>
      <c r="AR641" s="287"/>
      <c r="AS641" s="288"/>
      <c r="AT641" s="287"/>
      <c r="AU641" s="288"/>
      <c r="AV641" s="287"/>
      <c r="AW641" s="288"/>
      <c r="AX641" s="287"/>
      <c r="AY641" s="31"/>
      <c r="BA641" s="76" t="str">
        <f t="shared" si="501"/>
        <v/>
      </c>
      <c r="BC641" s="76" t="str">
        <f>IF('Stock List'!$K641="", "", 'Stock List'!$K641)</f>
        <v/>
      </c>
      <c r="BE641" s="106">
        <f>IFERROR(ROUND(((INDEX('Stock List'!$M$11:$M$1010, MATCH(L641, 'Stock List'!$K$11:$K$1010, 0))/INDEX('Stock List'!$L$11:$L$1010, MATCH(L641, 'Stock List'!$K$11:$K$1010, 0)))*K641), 2), 0)</f>
        <v>0</v>
      </c>
      <c r="BF641" s="20"/>
      <c r="BG641" s="20">
        <f>IFERROR(ROUND(((INDEX('Stock List'!$M$11:$M$1010, MATCH(N641, 'Stock List'!$K$11:$K$1010, 0))/INDEX('Stock List'!$L$11:$L$1010, MATCH(N641, 'Stock List'!$K$11:$K$1010, 0)))*M641), 2), 0)</f>
        <v>0</v>
      </c>
      <c r="BH641" s="20"/>
      <c r="BI641" s="20">
        <f>IFERROR(ROUND(((INDEX('Stock List'!$M$11:$M$1010, MATCH(P641, 'Stock List'!$K$11:$K$1010, 0))/INDEX('Stock List'!$L$11:$L$1010, MATCH(P641, 'Stock List'!$K$11:$K$1010, 0)))*O641), 2), 0)</f>
        <v>0</v>
      </c>
      <c r="BJ641" s="20"/>
      <c r="BK641" s="20">
        <f>IFERROR(ROUND(((INDEX('Stock List'!$M$11:$M$1010, MATCH(R641, 'Stock List'!$K$11:$K$1010, 0))/INDEX('Stock List'!$L$11:$L$1010, MATCH(R641, 'Stock List'!$K$11:$K$1010, 0)))*Q641), 2), 0)</f>
        <v>0</v>
      </c>
      <c r="BL641" s="20"/>
      <c r="BM641" s="20">
        <f>IFERROR(ROUND(((INDEX('Stock List'!$M$11:$M$1010, MATCH(T641, 'Stock List'!$K$11:$K$1010, 0))/INDEX('Stock List'!$L$11:$L$1010, MATCH(T641, 'Stock List'!$K$11:$K$1010, 0)))*S641), 2), 0)</f>
        <v>0</v>
      </c>
      <c r="BN641" s="20"/>
      <c r="BO641" s="20">
        <f>IFERROR(ROUND(((INDEX('Stock List'!$M$11:$M$1010, MATCH(V641, 'Stock List'!$K$11:$K$1010, 0))/INDEX('Stock List'!$L$11:$L$1010, MATCH(V641, 'Stock List'!$K$11:$K$1010, 0)))*U641), 2), 0)</f>
        <v>0</v>
      </c>
      <c r="BP641" s="20"/>
      <c r="BQ641" s="20">
        <f>IFERROR(ROUND(((INDEX('Stock List'!$M$11:$M$1010, MATCH(X641, 'Stock List'!$K$11:$K$1010, 0))/INDEX('Stock List'!$L$11:$L$1010, MATCH(X641, 'Stock List'!$K$11:$K$1010, 0)))*W641), 2), 0)</f>
        <v>0</v>
      </c>
      <c r="BR641" s="20"/>
      <c r="BS641" s="20">
        <f>IFERROR(ROUND(((INDEX('Stock List'!$M$11:$M$1010, MATCH(Z641, 'Stock List'!$K$11:$K$1010, 0))/INDEX('Stock List'!$L$11:$L$1010, MATCH(Z641, 'Stock List'!$K$11:$K$1010, 0)))*Y641), 2), 0)</f>
        <v>0</v>
      </c>
      <c r="BT641" s="20"/>
      <c r="BU641" s="20">
        <f>IFERROR(ROUND(((INDEX('Stock List'!$M$11:$M$1010, MATCH(AB641, 'Stock List'!$K$11:$K$1010, 0))/INDEX('Stock List'!$L$11:$L$1010, MATCH(AB641, 'Stock List'!$K$11:$K$1010, 0)))*AA641), 2), 0)</f>
        <v>0</v>
      </c>
      <c r="BV641" s="20"/>
      <c r="BW641" s="20">
        <f>IFERROR(ROUND(((INDEX('Stock List'!$M$11:$M$1010, MATCH(AD641, 'Stock List'!$K$11:$K$1010, 0))/INDEX('Stock List'!$L$11:$L$1010, MATCH(AD641, 'Stock List'!$K$11:$K$1010, 0)))*AC641), 2), 0)</f>
        <v>0</v>
      </c>
      <c r="BX641" s="20"/>
      <c r="BY641" s="20">
        <f>IFERROR(ROUND(((INDEX('Stock List'!$M$11:$M$1010, MATCH(AF641, 'Stock List'!$K$11:$K$1010, 0))/INDEX('Stock List'!$L$11:$L$1010, MATCH(AF641, 'Stock List'!$K$11:$K$1010, 0)))*AE641), 2), 0)</f>
        <v>0</v>
      </c>
      <c r="BZ641" s="20"/>
      <c r="CA641" s="20">
        <f>IFERROR(ROUND(((INDEX('Stock List'!$M$11:$M$1010, MATCH(AH641, 'Stock List'!$K$11:$K$1010, 0))/INDEX('Stock List'!$L$11:$L$1010, MATCH(AH641, 'Stock List'!$K$11:$K$1010, 0)))*AG641), 2), 0)</f>
        <v>0</v>
      </c>
      <c r="CB641" s="20"/>
      <c r="CC641" s="20">
        <f>IFERROR(ROUND(((INDEX('Stock List'!$M$11:$M$1010, MATCH(AJ641, 'Stock List'!$K$11:$K$1010, 0))/INDEX('Stock List'!$L$11:$L$1010, MATCH(AJ641, 'Stock List'!$K$11:$K$1010, 0)))*AI641), 2), 0)</f>
        <v>0</v>
      </c>
      <c r="CD641" s="20"/>
      <c r="CE641" s="20">
        <f>IFERROR(ROUND(((INDEX('Stock List'!$M$11:$M$1010, MATCH(AL641, 'Stock List'!$K$11:$K$1010, 0))/INDEX('Stock List'!$L$11:$L$1010, MATCH(AL641, 'Stock List'!$K$11:$K$1010, 0)))*AK641), 2), 0)</f>
        <v>0</v>
      </c>
      <c r="CF641" s="20"/>
      <c r="CG641" s="20">
        <f>IFERROR(ROUND(((INDEX('Stock List'!$M$11:$M$1010, MATCH(AN641, 'Stock List'!$K$11:$K$1010, 0))/INDEX('Stock List'!$L$11:$L$1010, MATCH(AN641, 'Stock List'!$K$11:$K$1010, 0)))*AM641), 2), 0)</f>
        <v>0</v>
      </c>
      <c r="CH641" s="20"/>
      <c r="CI641" s="20">
        <f>IFERROR(ROUND(((INDEX('Stock List'!$M$11:$M$1010, MATCH(AP641, 'Stock List'!$K$11:$K$1010, 0))/INDEX('Stock List'!$L$11:$L$1010, MATCH(AP641, 'Stock List'!$K$11:$K$1010, 0)))*AO641), 2), 0)</f>
        <v>0</v>
      </c>
      <c r="CJ641" s="20"/>
      <c r="CK641" s="20">
        <f>IFERROR(ROUND(((INDEX('Stock List'!$M$11:$M$1010, MATCH(AR641, 'Stock List'!$K$11:$K$1010, 0))/INDEX('Stock List'!$L$11:$L$1010, MATCH(AR641, 'Stock List'!$K$11:$K$1010, 0)))*AQ641), 2), 0)</f>
        <v>0</v>
      </c>
      <c r="CL641" s="20"/>
      <c r="CM641" s="20">
        <f>IFERROR(ROUND(((INDEX('Stock List'!$M$11:$M$1010, MATCH(AT641, 'Stock List'!$K$11:$K$1010, 0))/INDEX('Stock List'!$L$11:$L$1010, MATCH(AT641, 'Stock List'!$K$11:$K$1010, 0)))*AS641), 2), 0)</f>
        <v>0</v>
      </c>
      <c r="CN641" s="20"/>
      <c r="CO641" s="20">
        <f>IFERROR(ROUND(((INDEX('Stock List'!$M$11:$M$1010, MATCH(AV641, 'Stock List'!$K$11:$K$1010, 0))/INDEX('Stock List'!$L$11:$L$1010, MATCH(AV641, 'Stock List'!$K$11:$K$1010, 0)))*AU641), 2), 0)</f>
        <v>0</v>
      </c>
      <c r="CP641" s="20"/>
      <c r="CQ641" s="20">
        <f>IFERROR(ROUND(((INDEX('Stock List'!$M$11:$M$1010, MATCH(AX641, 'Stock List'!$K$11:$K$1010, 0))/INDEX('Stock List'!$L$11:$L$1010, MATCH(AX641, 'Stock List'!$K$11:$K$1010, 0)))*AW641), 2), 0)</f>
        <v>0</v>
      </c>
      <c r="CR641" s="22"/>
      <c r="CT641" s="106" t="str">
        <f t="shared" si="502"/>
        <v/>
      </c>
      <c r="CU641" s="22" t="str">
        <f t="shared" si="503"/>
        <v/>
      </c>
      <c r="CX641" s="106" t="str">
        <f t="shared" si="504"/>
        <v/>
      </c>
      <c r="CY641" s="20" t="str">
        <f t="shared" si="505"/>
        <v/>
      </c>
      <c r="CZ641" s="22" t="str">
        <f t="shared" si="506"/>
        <v/>
      </c>
      <c r="DB641" s="76" t="str">
        <f>IF($H641="", "", COUNTIF($G$11:$G$1010, "&gt;"&amp;$G641)+1+COUNTIF($G$11:$G641, $G641)-1)</f>
        <v/>
      </c>
      <c r="DC641" s="76" t="str">
        <f>IF($H641="", "", COUNTIF($CZ$11:$CZ$1010, "&gt;"&amp;$CZ641)+1+COUNTIF($CZ$11:$CZ641, $CZ641)-1)</f>
        <v/>
      </c>
      <c r="DE641" s="147" t="str">
        <f t="shared" si="507"/>
        <v/>
      </c>
      <c r="DF641" s="148"/>
      <c r="DG641" s="19" t="str">
        <f t="shared" si="508"/>
        <v/>
      </c>
      <c r="DH641" s="153" t="str">
        <f t="shared" si="509"/>
        <v/>
      </c>
      <c r="DI641" s="19" t="str">
        <f t="shared" si="461"/>
        <v/>
      </c>
      <c r="DJ641" s="153" t="str">
        <f t="shared" si="462"/>
        <v/>
      </c>
      <c r="DK641" s="19" t="str">
        <f t="shared" si="463"/>
        <v/>
      </c>
      <c r="DL641" s="153" t="str">
        <f t="shared" si="464"/>
        <v/>
      </c>
      <c r="DM641" s="19" t="str">
        <f t="shared" si="465"/>
        <v/>
      </c>
      <c r="DN641" s="153" t="str">
        <f t="shared" si="466"/>
        <v/>
      </c>
      <c r="DO641" s="19" t="str">
        <f t="shared" si="467"/>
        <v/>
      </c>
      <c r="DP641" s="153" t="str">
        <f t="shared" si="468"/>
        <v/>
      </c>
      <c r="DQ641" s="19" t="str">
        <f t="shared" si="469"/>
        <v/>
      </c>
      <c r="DR641" s="153" t="str">
        <f t="shared" si="470"/>
        <v/>
      </c>
      <c r="DS641" s="19" t="str">
        <f t="shared" si="471"/>
        <v/>
      </c>
      <c r="DT641" s="153" t="str">
        <f t="shared" si="472"/>
        <v/>
      </c>
      <c r="DU641" s="19" t="str">
        <f t="shared" si="473"/>
        <v/>
      </c>
      <c r="DV641" s="153" t="str">
        <f t="shared" si="474"/>
        <v/>
      </c>
      <c r="DW641" s="19" t="str">
        <f t="shared" si="475"/>
        <v/>
      </c>
      <c r="DX641" s="153" t="str">
        <f t="shared" si="476"/>
        <v/>
      </c>
      <c r="DY641" s="19" t="str">
        <f t="shared" si="477"/>
        <v/>
      </c>
      <c r="DZ641" s="153" t="str">
        <f t="shared" si="478"/>
        <v/>
      </c>
      <c r="EA641" s="19" t="str">
        <f t="shared" si="479"/>
        <v/>
      </c>
      <c r="EB641" s="153" t="str">
        <f t="shared" si="480"/>
        <v/>
      </c>
      <c r="EC641" s="19" t="str">
        <f t="shared" si="481"/>
        <v/>
      </c>
      <c r="ED641" s="153" t="str">
        <f t="shared" si="482"/>
        <v/>
      </c>
      <c r="EE641" s="19" t="str">
        <f t="shared" si="483"/>
        <v/>
      </c>
      <c r="EF641" s="153" t="str">
        <f t="shared" si="484"/>
        <v/>
      </c>
      <c r="EG641" s="19" t="str">
        <f t="shared" si="485"/>
        <v/>
      </c>
      <c r="EH641" s="153" t="str">
        <f t="shared" si="486"/>
        <v/>
      </c>
      <c r="EI641" s="19" t="str">
        <f t="shared" si="487"/>
        <v/>
      </c>
      <c r="EJ641" s="153" t="str">
        <f t="shared" si="488"/>
        <v/>
      </c>
      <c r="EK641" s="19" t="str">
        <f t="shared" si="489"/>
        <v/>
      </c>
      <c r="EL641" s="153" t="str">
        <f t="shared" si="490"/>
        <v/>
      </c>
      <c r="EM641" s="19" t="str">
        <f t="shared" si="491"/>
        <v/>
      </c>
      <c r="EN641" s="153" t="str">
        <f t="shared" si="492"/>
        <v/>
      </c>
      <c r="EO641" s="19" t="str">
        <f t="shared" si="493"/>
        <v/>
      </c>
      <c r="EP641" s="153" t="str">
        <f t="shared" si="494"/>
        <v/>
      </c>
      <c r="EQ641" s="19" t="str">
        <f t="shared" si="495"/>
        <v/>
      </c>
      <c r="ER641" s="153" t="str">
        <f t="shared" si="496"/>
        <v/>
      </c>
      <c r="ES641" s="19" t="str">
        <f t="shared" si="497"/>
        <v/>
      </c>
      <c r="ET641" s="153" t="str">
        <f t="shared" si="498"/>
        <v/>
      </c>
    </row>
    <row r="642" spans="1:150" x14ac:dyDescent="0.25">
      <c r="A642" s="31"/>
      <c r="B642" s="91" t="str">
        <f t="shared" si="499"/>
        <v/>
      </c>
      <c r="C642" s="20" t="str">
        <f t="shared" si="459"/>
        <v/>
      </c>
      <c r="D642" s="97" t="str">
        <f t="shared" si="460"/>
        <v/>
      </c>
      <c r="E642" s="62" t="str">
        <f t="shared" si="500"/>
        <v/>
      </c>
      <c r="F642" s="31"/>
      <c r="G642" s="282"/>
      <c r="H642" s="283"/>
      <c r="I642" s="284"/>
      <c r="J642" s="285"/>
      <c r="K642" s="286"/>
      <c r="L642" s="287"/>
      <c r="M642" s="288"/>
      <c r="N642" s="287"/>
      <c r="O642" s="288"/>
      <c r="P642" s="287"/>
      <c r="Q642" s="288"/>
      <c r="R642" s="287"/>
      <c r="S642" s="288"/>
      <c r="T642" s="287"/>
      <c r="U642" s="288"/>
      <c r="V642" s="287"/>
      <c r="W642" s="288"/>
      <c r="X642" s="287"/>
      <c r="Y642" s="288"/>
      <c r="Z642" s="287"/>
      <c r="AA642" s="288"/>
      <c r="AB642" s="287"/>
      <c r="AC642" s="288"/>
      <c r="AD642" s="287"/>
      <c r="AE642" s="288"/>
      <c r="AF642" s="287"/>
      <c r="AG642" s="288"/>
      <c r="AH642" s="287"/>
      <c r="AI642" s="288"/>
      <c r="AJ642" s="287"/>
      <c r="AK642" s="288"/>
      <c r="AL642" s="287"/>
      <c r="AM642" s="288"/>
      <c r="AN642" s="287"/>
      <c r="AO642" s="288"/>
      <c r="AP642" s="287"/>
      <c r="AQ642" s="288"/>
      <c r="AR642" s="287"/>
      <c r="AS642" s="288"/>
      <c r="AT642" s="287"/>
      <c r="AU642" s="288"/>
      <c r="AV642" s="287"/>
      <c r="AW642" s="288"/>
      <c r="AX642" s="287"/>
      <c r="AY642" s="31"/>
      <c r="BA642" s="76" t="str">
        <f t="shared" si="501"/>
        <v/>
      </c>
      <c r="BC642" s="76" t="str">
        <f>IF('Stock List'!$K642="", "", 'Stock List'!$K642)</f>
        <v/>
      </c>
      <c r="BE642" s="106">
        <f>IFERROR(ROUND(((INDEX('Stock List'!$M$11:$M$1010, MATCH(L642, 'Stock List'!$K$11:$K$1010, 0))/INDEX('Stock List'!$L$11:$L$1010, MATCH(L642, 'Stock List'!$K$11:$K$1010, 0)))*K642), 2), 0)</f>
        <v>0</v>
      </c>
      <c r="BF642" s="20"/>
      <c r="BG642" s="20">
        <f>IFERROR(ROUND(((INDEX('Stock List'!$M$11:$M$1010, MATCH(N642, 'Stock List'!$K$11:$K$1010, 0))/INDEX('Stock List'!$L$11:$L$1010, MATCH(N642, 'Stock List'!$K$11:$K$1010, 0)))*M642), 2), 0)</f>
        <v>0</v>
      </c>
      <c r="BH642" s="20"/>
      <c r="BI642" s="20">
        <f>IFERROR(ROUND(((INDEX('Stock List'!$M$11:$M$1010, MATCH(P642, 'Stock List'!$K$11:$K$1010, 0))/INDEX('Stock List'!$L$11:$L$1010, MATCH(P642, 'Stock List'!$K$11:$K$1010, 0)))*O642), 2), 0)</f>
        <v>0</v>
      </c>
      <c r="BJ642" s="20"/>
      <c r="BK642" s="20">
        <f>IFERROR(ROUND(((INDEX('Stock List'!$M$11:$M$1010, MATCH(R642, 'Stock List'!$K$11:$K$1010, 0))/INDEX('Stock List'!$L$11:$L$1010, MATCH(R642, 'Stock List'!$K$11:$K$1010, 0)))*Q642), 2), 0)</f>
        <v>0</v>
      </c>
      <c r="BL642" s="20"/>
      <c r="BM642" s="20">
        <f>IFERROR(ROUND(((INDEX('Stock List'!$M$11:$M$1010, MATCH(T642, 'Stock List'!$K$11:$K$1010, 0))/INDEX('Stock List'!$L$11:$L$1010, MATCH(T642, 'Stock List'!$K$11:$K$1010, 0)))*S642), 2), 0)</f>
        <v>0</v>
      </c>
      <c r="BN642" s="20"/>
      <c r="BO642" s="20">
        <f>IFERROR(ROUND(((INDEX('Stock List'!$M$11:$M$1010, MATCH(V642, 'Stock List'!$K$11:$K$1010, 0))/INDEX('Stock List'!$L$11:$L$1010, MATCH(V642, 'Stock List'!$K$11:$K$1010, 0)))*U642), 2), 0)</f>
        <v>0</v>
      </c>
      <c r="BP642" s="20"/>
      <c r="BQ642" s="20">
        <f>IFERROR(ROUND(((INDEX('Stock List'!$M$11:$M$1010, MATCH(X642, 'Stock List'!$K$11:$K$1010, 0))/INDEX('Stock List'!$L$11:$L$1010, MATCH(X642, 'Stock List'!$K$11:$K$1010, 0)))*W642), 2), 0)</f>
        <v>0</v>
      </c>
      <c r="BR642" s="20"/>
      <c r="BS642" s="20">
        <f>IFERROR(ROUND(((INDEX('Stock List'!$M$11:$M$1010, MATCH(Z642, 'Stock List'!$K$11:$K$1010, 0))/INDEX('Stock List'!$L$11:$L$1010, MATCH(Z642, 'Stock List'!$K$11:$K$1010, 0)))*Y642), 2), 0)</f>
        <v>0</v>
      </c>
      <c r="BT642" s="20"/>
      <c r="BU642" s="20">
        <f>IFERROR(ROUND(((INDEX('Stock List'!$M$11:$M$1010, MATCH(AB642, 'Stock List'!$K$11:$K$1010, 0))/INDEX('Stock List'!$L$11:$L$1010, MATCH(AB642, 'Stock List'!$K$11:$K$1010, 0)))*AA642), 2), 0)</f>
        <v>0</v>
      </c>
      <c r="BV642" s="20"/>
      <c r="BW642" s="20">
        <f>IFERROR(ROUND(((INDEX('Stock List'!$M$11:$M$1010, MATCH(AD642, 'Stock List'!$K$11:$K$1010, 0))/INDEX('Stock List'!$L$11:$L$1010, MATCH(AD642, 'Stock List'!$K$11:$K$1010, 0)))*AC642), 2), 0)</f>
        <v>0</v>
      </c>
      <c r="BX642" s="20"/>
      <c r="BY642" s="20">
        <f>IFERROR(ROUND(((INDEX('Stock List'!$M$11:$M$1010, MATCH(AF642, 'Stock List'!$K$11:$K$1010, 0))/INDEX('Stock List'!$L$11:$L$1010, MATCH(AF642, 'Stock List'!$K$11:$K$1010, 0)))*AE642), 2), 0)</f>
        <v>0</v>
      </c>
      <c r="BZ642" s="20"/>
      <c r="CA642" s="20">
        <f>IFERROR(ROUND(((INDEX('Stock List'!$M$11:$M$1010, MATCH(AH642, 'Stock List'!$K$11:$K$1010, 0))/INDEX('Stock List'!$L$11:$L$1010, MATCH(AH642, 'Stock List'!$K$11:$K$1010, 0)))*AG642), 2), 0)</f>
        <v>0</v>
      </c>
      <c r="CB642" s="20"/>
      <c r="CC642" s="20">
        <f>IFERROR(ROUND(((INDEX('Stock List'!$M$11:$M$1010, MATCH(AJ642, 'Stock List'!$K$11:$K$1010, 0))/INDEX('Stock List'!$L$11:$L$1010, MATCH(AJ642, 'Stock List'!$K$11:$K$1010, 0)))*AI642), 2), 0)</f>
        <v>0</v>
      </c>
      <c r="CD642" s="20"/>
      <c r="CE642" s="20">
        <f>IFERROR(ROUND(((INDEX('Stock List'!$M$11:$M$1010, MATCH(AL642, 'Stock List'!$K$11:$K$1010, 0))/INDEX('Stock List'!$L$11:$L$1010, MATCH(AL642, 'Stock List'!$K$11:$K$1010, 0)))*AK642), 2), 0)</f>
        <v>0</v>
      </c>
      <c r="CF642" s="20"/>
      <c r="CG642" s="20">
        <f>IFERROR(ROUND(((INDEX('Stock List'!$M$11:$M$1010, MATCH(AN642, 'Stock List'!$K$11:$K$1010, 0))/INDEX('Stock List'!$L$11:$L$1010, MATCH(AN642, 'Stock List'!$K$11:$K$1010, 0)))*AM642), 2), 0)</f>
        <v>0</v>
      </c>
      <c r="CH642" s="20"/>
      <c r="CI642" s="20">
        <f>IFERROR(ROUND(((INDEX('Stock List'!$M$11:$M$1010, MATCH(AP642, 'Stock List'!$K$11:$K$1010, 0))/INDEX('Stock List'!$L$11:$L$1010, MATCH(AP642, 'Stock List'!$K$11:$K$1010, 0)))*AO642), 2), 0)</f>
        <v>0</v>
      </c>
      <c r="CJ642" s="20"/>
      <c r="CK642" s="20">
        <f>IFERROR(ROUND(((INDEX('Stock List'!$M$11:$M$1010, MATCH(AR642, 'Stock List'!$K$11:$K$1010, 0))/INDEX('Stock List'!$L$11:$L$1010, MATCH(AR642, 'Stock List'!$K$11:$K$1010, 0)))*AQ642), 2), 0)</f>
        <v>0</v>
      </c>
      <c r="CL642" s="20"/>
      <c r="CM642" s="20">
        <f>IFERROR(ROUND(((INDEX('Stock List'!$M$11:$M$1010, MATCH(AT642, 'Stock List'!$K$11:$K$1010, 0))/INDEX('Stock List'!$L$11:$L$1010, MATCH(AT642, 'Stock List'!$K$11:$K$1010, 0)))*AS642), 2), 0)</f>
        <v>0</v>
      </c>
      <c r="CN642" s="20"/>
      <c r="CO642" s="20">
        <f>IFERROR(ROUND(((INDEX('Stock List'!$M$11:$M$1010, MATCH(AV642, 'Stock List'!$K$11:$K$1010, 0))/INDEX('Stock List'!$L$11:$L$1010, MATCH(AV642, 'Stock List'!$K$11:$K$1010, 0)))*AU642), 2), 0)</f>
        <v>0</v>
      </c>
      <c r="CP642" s="20"/>
      <c r="CQ642" s="20">
        <f>IFERROR(ROUND(((INDEX('Stock List'!$M$11:$M$1010, MATCH(AX642, 'Stock List'!$K$11:$K$1010, 0))/INDEX('Stock List'!$L$11:$L$1010, MATCH(AX642, 'Stock List'!$K$11:$K$1010, 0)))*AW642), 2), 0)</f>
        <v>0</v>
      </c>
      <c r="CR642" s="22"/>
      <c r="CT642" s="106" t="str">
        <f t="shared" si="502"/>
        <v/>
      </c>
      <c r="CU642" s="22" t="str">
        <f t="shared" si="503"/>
        <v/>
      </c>
      <c r="CX642" s="106" t="str">
        <f t="shared" si="504"/>
        <v/>
      </c>
      <c r="CY642" s="20" t="str">
        <f t="shared" si="505"/>
        <v/>
      </c>
      <c r="CZ642" s="22" t="str">
        <f t="shared" si="506"/>
        <v/>
      </c>
      <c r="DB642" s="76" t="str">
        <f>IF($H642="", "", COUNTIF($G$11:$G$1010, "&gt;"&amp;$G642)+1+COUNTIF($G$11:$G642, $G642)-1)</f>
        <v/>
      </c>
      <c r="DC642" s="76" t="str">
        <f>IF($H642="", "", COUNTIF($CZ$11:$CZ$1010, "&gt;"&amp;$CZ642)+1+COUNTIF($CZ$11:$CZ642, $CZ642)-1)</f>
        <v/>
      </c>
      <c r="DE642" s="147" t="str">
        <f t="shared" si="507"/>
        <v/>
      </c>
      <c r="DF642" s="148"/>
      <c r="DG642" s="19" t="str">
        <f t="shared" si="508"/>
        <v/>
      </c>
      <c r="DH642" s="153" t="str">
        <f t="shared" si="509"/>
        <v/>
      </c>
      <c r="DI642" s="19" t="str">
        <f t="shared" si="461"/>
        <v/>
      </c>
      <c r="DJ642" s="153" t="str">
        <f t="shared" si="462"/>
        <v/>
      </c>
      <c r="DK642" s="19" t="str">
        <f t="shared" si="463"/>
        <v/>
      </c>
      <c r="DL642" s="153" t="str">
        <f t="shared" si="464"/>
        <v/>
      </c>
      <c r="DM642" s="19" t="str">
        <f t="shared" si="465"/>
        <v/>
      </c>
      <c r="DN642" s="153" t="str">
        <f t="shared" si="466"/>
        <v/>
      </c>
      <c r="DO642" s="19" t="str">
        <f t="shared" si="467"/>
        <v/>
      </c>
      <c r="DP642" s="153" t="str">
        <f t="shared" si="468"/>
        <v/>
      </c>
      <c r="DQ642" s="19" t="str">
        <f t="shared" si="469"/>
        <v/>
      </c>
      <c r="DR642" s="153" t="str">
        <f t="shared" si="470"/>
        <v/>
      </c>
      <c r="DS642" s="19" t="str">
        <f t="shared" si="471"/>
        <v/>
      </c>
      <c r="DT642" s="153" t="str">
        <f t="shared" si="472"/>
        <v/>
      </c>
      <c r="DU642" s="19" t="str">
        <f t="shared" si="473"/>
        <v/>
      </c>
      <c r="DV642" s="153" t="str">
        <f t="shared" si="474"/>
        <v/>
      </c>
      <c r="DW642" s="19" t="str">
        <f t="shared" si="475"/>
        <v/>
      </c>
      <c r="DX642" s="153" t="str">
        <f t="shared" si="476"/>
        <v/>
      </c>
      <c r="DY642" s="19" t="str">
        <f t="shared" si="477"/>
        <v/>
      </c>
      <c r="DZ642" s="153" t="str">
        <f t="shared" si="478"/>
        <v/>
      </c>
      <c r="EA642" s="19" t="str">
        <f t="shared" si="479"/>
        <v/>
      </c>
      <c r="EB642" s="153" t="str">
        <f t="shared" si="480"/>
        <v/>
      </c>
      <c r="EC642" s="19" t="str">
        <f t="shared" si="481"/>
        <v/>
      </c>
      <c r="ED642" s="153" t="str">
        <f t="shared" si="482"/>
        <v/>
      </c>
      <c r="EE642" s="19" t="str">
        <f t="shared" si="483"/>
        <v/>
      </c>
      <c r="EF642" s="153" t="str">
        <f t="shared" si="484"/>
        <v/>
      </c>
      <c r="EG642" s="19" t="str">
        <f t="shared" si="485"/>
        <v/>
      </c>
      <c r="EH642" s="153" t="str">
        <f t="shared" si="486"/>
        <v/>
      </c>
      <c r="EI642" s="19" t="str">
        <f t="shared" si="487"/>
        <v/>
      </c>
      <c r="EJ642" s="153" t="str">
        <f t="shared" si="488"/>
        <v/>
      </c>
      <c r="EK642" s="19" t="str">
        <f t="shared" si="489"/>
        <v/>
      </c>
      <c r="EL642" s="153" t="str">
        <f t="shared" si="490"/>
        <v/>
      </c>
      <c r="EM642" s="19" t="str">
        <f t="shared" si="491"/>
        <v/>
      </c>
      <c r="EN642" s="153" t="str">
        <f t="shared" si="492"/>
        <v/>
      </c>
      <c r="EO642" s="19" t="str">
        <f t="shared" si="493"/>
        <v/>
      </c>
      <c r="EP642" s="153" t="str">
        <f t="shared" si="494"/>
        <v/>
      </c>
      <c r="EQ642" s="19" t="str">
        <f t="shared" si="495"/>
        <v/>
      </c>
      <c r="ER642" s="153" t="str">
        <f t="shared" si="496"/>
        <v/>
      </c>
      <c r="ES642" s="19" t="str">
        <f t="shared" si="497"/>
        <v/>
      </c>
      <c r="ET642" s="153" t="str">
        <f t="shared" si="498"/>
        <v/>
      </c>
    </row>
    <row r="643" spans="1:150" x14ac:dyDescent="0.25">
      <c r="A643" s="31"/>
      <c r="B643" s="91" t="str">
        <f t="shared" si="499"/>
        <v/>
      </c>
      <c r="C643" s="20" t="str">
        <f t="shared" si="459"/>
        <v/>
      </c>
      <c r="D643" s="97" t="str">
        <f t="shared" si="460"/>
        <v/>
      </c>
      <c r="E643" s="62" t="str">
        <f t="shared" si="500"/>
        <v/>
      </c>
      <c r="F643" s="31"/>
      <c r="G643" s="282"/>
      <c r="H643" s="283"/>
      <c r="I643" s="284"/>
      <c r="J643" s="285"/>
      <c r="K643" s="286"/>
      <c r="L643" s="287"/>
      <c r="M643" s="288"/>
      <c r="N643" s="287"/>
      <c r="O643" s="288"/>
      <c r="P643" s="287"/>
      <c r="Q643" s="288"/>
      <c r="R643" s="287"/>
      <c r="S643" s="288"/>
      <c r="T643" s="287"/>
      <c r="U643" s="288"/>
      <c r="V643" s="287"/>
      <c r="W643" s="288"/>
      <c r="X643" s="287"/>
      <c r="Y643" s="288"/>
      <c r="Z643" s="287"/>
      <c r="AA643" s="288"/>
      <c r="AB643" s="287"/>
      <c r="AC643" s="288"/>
      <c r="AD643" s="287"/>
      <c r="AE643" s="288"/>
      <c r="AF643" s="287"/>
      <c r="AG643" s="288"/>
      <c r="AH643" s="287"/>
      <c r="AI643" s="288"/>
      <c r="AJ643" s="287"/>
      <c r="AK643" s="288"/>
      <c r="AL643" s="287"/>
      <c r="AM643" s="288"/>
      <c r="AN643" s="287"/>
      <c r="AO643" s="288"/>
      <c r="AP643" s="287"/>
      <c r="AQ643" s="288"/>
      <c r="AR643" s="287"/>
      <c r="AS643" s="288"/>
      <c r="AT643" s="287"/>
      <c r="AU643" s="288"/>
      <c r="AV643" s="287"/>
      <c r="AW643" s="288"/>
      <c r="AX643" s="287"/>
      <c r="AY643" s="31"/>
      <c r="BA643" s="76" t="str">
        <f t="shared" si="501"/>
        <v/>
      </c>
      <c r="BC643" s="76" t="str">
        <f>IF('Stock List'!$K643="", "", 'Stock List'!$K643)</f>
        <v/>
      </c>
      <c r="BE643" s="106">
        <f>IFERROR(ROUND(((INDEX('Stock List'!$M$11:$M$1010, MATCH(L643, 'Stock List'!$K$11:$K$1010, 0))/INDEX('Stock List'!$L$11:$L$1010, MATCH(L643, 'Stock List'!$K$11:$K$1010, 0)))*K643), 2), 0)</f>
        <v>0</v>
      </c>
      <c r="BF643" s="20"/>
      <c r="BG643" s="20">
        <f>IFERROR(ROUND(((INDEX('Stock List'!$M$11:$M$1010, MATCH(N643, 'Stock List'!$K$11:$K$1010, 0))/INDEX('Stock List'!$L$11:$L$1010, MATCH(N643, 'Stock List'!$K$11:$K$1010, 0)))*M643), 2), 0)</f>
        <v>0</v>
      </c>
      <c r="BH643" s="20"/>
      <c r="BI643" s="20">
        <f>IFERROR(ROUND(((INDEX('Stock List'!$M$11:$M$1010, MATCH(P643, 'Stock List'!$K$11:$K$1010, 0))/INDEX('Stock List'!$L$11:$L$1010, MATCH(P643, 'Stock List'!$K$11:$K$1010, 0)))*O643), 2), 0)</f>
        <v>0</v>
      </c>
      <c r="BJ643" s="20"/>
      <c r="BK643" s="20">
        <f>IFERROR(ROUND(((INDEX('Stock List'!$M$11:$M$1010, MATCH(R643, 'Stock List'!$K$11:$K$1010, 0))/INDEX('Stock List'!$L$11:$L$1010, MATCH(R643, 'Stock List'!$K$11:$K$1010, 0)))*Q643), 2), 0)</f>
        <v>0</v>
      </c>
      <c r="BL643" s="20"/>
      <c r="BM643" s="20">
        <f>IFERROR(ROUND(((INDEX('Stock List'!$M$11:$M$1010, MATCH(T643, 'Stock List'!$K$11:$K$1010, 0))/INDEX('Stock List'!$L$11:$L$1010, MATCH(T643, 'Stock List'!$K$11:$K$1010, 0)))*S643), 2), 0)</f>
        <v>0</v>
      </c>
      <c r="BN643" s="20"/>
      <c r="BO643" s="20">
        <f>IFERROR(ROUND(((INDEX('Stock List'!$M$11:$M$1010, MATCH(V643, 'Stock List'!$K$11:$K$1010, 0))/INDEX('Stock List'!$L$11:$L$1010, MATCH(V643, 'Stock List'!$K$11:$K$1010, 0)))*U643), 2), 0)</f>
        <v>0</v>
      </c>
      <c r="BP643" s="20"/>
      <c r="BQ643" s="20">
        <f>IFERROR(ROUND(((INDEX('Stock List'!$M$11:$M$1010, MATCH(X643, 'Stock List'!$K$11:$K$1010, 0))/INDEX('Stock List'!$L$11:$L$1010, MATCH(X643, 'Stock List'!$K$11:$K$1010, 0)))*W643), 2), 0)</f>
        <v>0</v>
      </c>
      <c r="BR643" s="20"/>
      <c r="BS643" s="20">
        <f>IFERROR(ROUND(((INDEX('Stock List'!$M$11:$M$1010, MATCH(Z643, 'Stock List'!$K$11:$K$1010, 0))/INDEX('Stock List'!$L$11:$L$1010, MATCH(Z643, 'Stock List'!$K$11:$K$1010, 0)))*Y643), 2), 0)</f>
        <v>0</v>
      </c>
      <c r="BT643" s="20"/>
      <c r="BU643" s="20">
        <f>IFERROR(ROUND(((INDEX('Stock List'!$M$11:$M$1010, MATCH(AB643, 'Stock List'!$K$11:$K$1010, 0))/INDEX('Stock List'!$L$11:$L$1010, MATCH(AB643, 'Stock List'!$K$11:$K$1010, 0)))*AA643), 2), 0)</f>
        <v>0</v>
      </c>
      <c r="BV643" s="20"/>
      <c r="BW643" s="20">
        <f>IFERROR(ROUND(((INDEX('Stock List'!$M$11:$M$1010, MATCH(AD643, 'Stock List'!$K$11:$K$1010, 0))/INDEX('Stock List'!$L$11:$L$1010, MATCH(AD643, 'Stock List'!$K$11:$K$1010, 0)))*AC643), 2), 0)</f>
        <v>0</v>
      </c>
      <c r="BX643" s="20"/>
      <c r="BY643" s="20">
        <f>IFERROR(ROUND(((INDEX('Stock List'!$M$11:$M$1010, MATCH(AF643, 'Stock List'!$K$11:$K$1010, 0))/INDEX('Stock List'!$L$11:$L$1010, MATCH(AF643, 'Stock List'!$K$11:$K$1010, 0)))*AE643), 2), 0)</f>
        <v>0</v>
      </c>
      <c r="BZ643" s="20"/>
      <c r="CA643" s="20">
        <f>IFERROR(ROUND(((INDEX('Stock List'!$M$11:$M$1010, MATCH(AH643, 'Stock List'!$K$11:$K$1010, 0))/INDEX('Stock List'!$L$11:$L$1010, MATCH(AH643, 'Stock List'!$K$11:$K$1010, 0)))*AG643), 2), 0)</f>
        <v>0</v>
      </c>
      <c r="CB643" s="20"/>
      <c r="CC643" s="20">
        <f>IFERROR(ROUND(((INDEX('Stock List'!$M$11:$M$1010, MATCH(AJ643, 'Stock List'!$K$11:$K$1010, 0))/INDEX('Stock List'!$L$11:$L$1010, MATCH(AJ643, 'Stock List'!$K$11:$K$1010, 0)))*AI643), 2), 0)</f>
        <v>0</v>
      </c>
      <c r="CD643" s="20"/>
      <c r="CE643" s="20">
        <f>IFERROR(ROUND(((INDEX('Stock List'!$M$11:$M$1010, MATCH(AL643, 'Stock List'!$K$11:$K$1010, 0))/INDEX('Stock List'!$L$11:$L$1010, MATCH(AL643, 'Stock List'!$K$11:$K$1010, 0)))*AK643), 2), 0)</f>
        <v>0</v>
      </c>
      <c r="CF643" s="20"/>
      <c r="CG643" s="20">
        <f>IFERROR(ROUND(((INDEX('Stock List'!$M$11:$M$1010, MATCH(AN643, 'Stock List'!$K$11:$K$1010, 0))/INDEX('Stock List'!$L$11:$L$1010, MATCH(AN643, 'Stock List'!$K$11:$K$1010, 0)))*AM643), 2), 0)</f>
        <v>0</v>
      </c>
      <c r="CH643" s="20"/>
      <c r="CI643" s="20">
        <f>IFERROR(ROUND(((INDEX('Stock List'!$M$11:$M$1010, MATCH(AP643, 'Stock List'!$K$11:$K$1010, 0))/INDEX('Stock List'!$L$11:$L$1010, MATCH(AP643, 'Stock List'!$K$11:$K$1010, 0)))*AO643), 2), 0)</f>
        <v>0</v>
      </c>
      <c r="CJ643" s="20"/>
      <c r="CK643" s="20">
        <f>IFERROR(ROUND(((INDEX('Stock List'!$M$11:$M$1010, MATCH(AR643, 'Stock List'!$K$11:$K$1010, 0))/INDEX('Stock List'!$L$11:$L$1010, MATCH(AR643, 'Stock List'!$K$11:$K$1010, 0)))*AQ643), 2), 0)</f>
        <v>0</v>
      </c>
      <c r="CL643" s="20"/>
      <c r="CM643" s="20">
        <f>IFERROR(ROUND(((INDEX('Stock List'!$M$11:$M$1010, MATCH(AT643, 'Stock List'!$K$11:$K$1010, 0))/INDEX('Stock List'!$L$11:$L$1010, MATCH(AT643, 'Stock List'!$K$11:$K$1010, 0)))*AS643), 2), 0)</f>
        <v>0</v>
      </c>
      <c r="CN643" s="20"/>
      <c r="CO643" s="20">
        <f>IFERROR(ROUND(((INDEX('Stock List'!$M$11:$M$1010, MATCH(AV643, 'Stock List'!$K$11:$K$1010, 0))/INDEX('Stock List'!$L$11:$L$1010, MATCH(AV643, 'Stock List'!$K$11:$K$1010, 0)))*AU643), 2), 0)</f>
        <v>0</v>
      </c>
      <c r="CP643" s="20"/>
      <c r="CQ643" s="20">
        <f>IFERROR(ROUND(((INDEX('Stock List'!$M$11:$M$1010, MATCH(AX643, 'Stock List'!$K$11:$K$1010, 0))/INDEX('Stock List'!$L$11:$L$1010, MATCH(AX643, 'Stock List'!$K$11:$K$1010, 0)))*AW643), 2), 0)</f>
        <v>0</v>
      </c>
      <c r="CR643" s="22"/>
      <c r="CT643" s="106" t="str">
        <f t="shared" si="502"/>
        <v/>
      </c>
      <c r="CU643" s="22" t="str">
        <f t="shared" si="503"/>
        <v/>
      </c>
      <c r="CX643" s="106" t="str">
        <f t="shared" si="504"/>
        <v/>
      </c>
      <c r="CY643" s="20" t="str">
        <f t="shared" si="505"/>
        <v/>
      </c>
      <c r="CZ643" s="22" t="str">
        <f t="shared" si="506"/>
        <v/>
      </c>
      <c r="DB643" s="76" t="str">
        <f>IF($H643="", "", COUNTIF($G$11:$G$1010, "&gt;"&amp;$G643)+1+COUNTIF($G$11:$G643, $G643)-1)</f>
        <v/>
      </c>
      <c r="DC643" s="76" t="str">
        <f>IF($H643="", "", COUNTIF($CZ$11:$CZ$1010, "&gt;"&amp;$CZ643)+1+COUNTIF($CZ$11:$CZ643, $CZ643)-1)</f>
        <v/>
      </c>
      <c r="DE643" s="147" t="str">
        <f t="shared" si="507"/>
        <v/>
      </c>
      <c r="DF643" s="148"/>
      <c r="DG643" s="19" t="str">
        <f t="shared" si="508"/>
        <v/>
      </c>
      <c r="DH643" s="153" t="str">
        <f t="shared" si="509"/>
        <v/>
      </c>
      <c r="DI643" s="19" t="str">
        <f t="shared" si="461"/>
        <v/>
      </c>
      <c r="DJ643" s="153" t="str">
        <f t="shared" si="462"/>
        <v/>
      </c>
      <c r="DK643" s="19" t="str">
        <f t="shared" si="463"/>
        <v/>
      </c>
      <c r="DL643" s="153" t="str">
        <f t="shared" si="464"/>
        <v/>
      </c>
      <c r="DM643" s="19" t="str">
        <f t="shared" si="465"/>
        <v/>
      </c>
      <c r="DN643" s="153" t="str">
        <f t="shared" si="466"/>
        <v/>
      </c>
      <c r="DO643" s="19" t="str">
        <f t="shared" si="467"/>
        <v/>
      </c>
      <c r="DP643" s="153" t="str">
        <f t="shared" si="468"/>
        <v/>
      </c>
      <c r="DQ643" s="19" t="str">
        <f t="shared" si="469"/>
        <v/>
      </c>
      <c r="DR643" s="153" t="str">
        <f t="shared" si="470"/>
        <v/>
      </c>
      <c r="DS643" s="19" t="str">
        <f t="shared" si="471"/>
        <v/>
      </c>
      <c r="DT643" s="153" t="str">
        <f t="shared" si="472"/>
        <v/>
      </c>
      <c r="DU643" s="19" t="str">
        <f t="shared" si="473"/>
        <v/>
      </c>
      <c r="DV643" s="153" t="str">
        <f t="shared" si="474"/>
        <v/>
      </c>
      <c r="DW643" s="19" t="str">
        <f t="shared" si="475"/>
        <v/>
      </c>
      <c r="DX643" s="153" t="str">
        <f t="shared" si="476"/>
        <v/>
      </c>
      <c r="DY643" s="19" t="str">
        <f t="shared" si="477"/>
        <v/>
      </c>
      <c r="DZ643" s="153" t="str">
        <f t="shared" si="478"/>
        <v/>
      </c>
      <c r="EA643" s="19" t="str">
        <f t="shared" si="479"/>
        <v/>
      </c>
      <c r="EB643" s="153" t="str">
        <f t="shared" si="480"/>
        <v/>
      </c>
      <c r="EC643" s="19" t="str">
        <f t="shared" si="481"/>
        <v/>
      </c>
      <c r="ED643" s="153" t="str">
        <f t="shared" si="482"/>
        <v/>
      </c>
      <c r="EE643" s="19" t="str">
        <f t="shared" si="483"/>
        <v/>
      </c>
      <c r="EF643" s="153" t="str">
        <f t="shared" si="484"/>
        <v/>
      </c>
      <c r="EG643" s="19" t="str">
        <f t="shared" si="485"/>
        <v/>
      </c>
      <c r="EH643" s="153" t="str">
        <f t="shared" si="486"/>
        <v/>
      </c>
      <c r="EI643" s="19" t="str">
        <f t="shared" si="487"/>
        <v/>
      </c>
      <c r="EJ643" s="153" t="str">
        <f t="shared" si="488"/>
        <v/>
      </c>
      <c r="EK643" s="19" t="str">
        <f t="shared" si="489"/>
        <v/>
      </c>
      <c r="EL643" s="153" t="str">
        <f t="shared" si="490"/>
        <v/>
      </c>
      <c r="EM643" s="19" t="str">
        <f t="shared" si="491"/>
        <v/>
      </c>
      <c r="EN643" s="153" t="str">
        <f t="shared" si="492"/>
        <v/>
      </c>
      <c r="EO643" s="19" t="str">
        <f t="shared" si="493"/>
        <v/>
      </c>
      <c r="EP643" s="153" t="str">
        <f t="shared" si="494"/>
        <v/>
      </c>
      <c r="EQ643" s="19" t="str">
        <f t="shared" si="495"/>
        <v/>
      </c>
      <c r="ER643" s="153" t="str">
        <f t="shared" si="496"/>
        <v/>
      </c>
      <c r="ES643" s="19" t="str">
        <f t="shared" si="497"/>
        <v/>
      </c>
      <c r="ET643" s="153" t="str">
        <f t="shared" si="498"/>
        <v/>
      </c>
    </row>
    <row r="644" spans="1:150" x14ac:dyDescent="0.25">
      <c r="A644" s="31"/>
      <c r="B644" s="91" t="str">
        <f t="shared" si="499"/>
        <v/>
      </c>
      <c r="C644" s="20" t="str">
        <f t="shared" si="459"/>
        <v/>
      </c>
      <c r="D644" s="97" t="str">
        <f t="shared" si="460"/>
        <v/>
      </c>
      <c r="E644" s="62" t="str">
        <f t="shared" si="500"/>
        <v/>
      </c>
      <c r="F644" s="31"/>
      <c r="G644" s="282"/>
      <c r="H644" s="283"/>
      <c r="I644" s="284"/>
      <c r="J644" s="285"/>
      <c r="K644" s="286"/>
      <c r="L644" s="287"/>
      <c r="M644" s="288"/>
      <c r="N644" s="287"/>
      <c r="O644" s="288"/>
      <c r="P644" s="287"/>
      <c r="Q644" s="288"/>
      <c r="R644" s="287"/>
      <c r="S644" s="288"/>
      <c r="T644" s="287"/>
      <c r="U644" s="288"/>
      <c r="V644" s="287"/>
      <c r="W644" s="288"/>
      <c r="X644" s="287"/>
      <c r="Y644" s="288"/>
      <c r="Z644" s="287"/>
      <c r="AA644" s="288"/>
      <c r="AB644" s="287"/>
      <c r="AC644" s="288"/>
      <c r="AD644" s="287"/>
      <c r="AE644" s="288"/>
      <c r="AF644" s="287"/>
      <c r="AG644" s="288"/>
      <c r="AH644" s="287"/>
      <c r="AI644" s="288"/>
      <c r="AJ644" s="287"/>
      <c r="AK644" s="288"/>
      <c r="AL644" s="287"/>
      <c r="AM644" s="288"/>
      <c r="AN644" s="287"/>
      <c r="AO644" s="288"/>
      <c r="AP644" s="287"/>
      <c r="AQ644" s="288"/>
      <c r="AR644" s="287"/>
      <c r="AS644" s="288"/>
      <c r="AT644" s="287"/>
      <c r="AU644" s="288"/>
      <c r="AV644" s="287"/>
      <c r="AW644" s="288"/>
      <c r="AX644" s="287"/>
      <c r="AY644" s="31"/>
      <c r="BA644" s="76" t="str">
        <f t="shared" si="501"/>
        <v/>
      </c>
      <c r="BC644" s="76" t="str">
        <f>IF('Stock List'!$K644="", "", 'Stock List'!$K644)</f>
        <v/>
      </c>
      <c r="BE644" s="106">
        <f>IFERROR(ROUND(((INDEX('Stock List'!$M$11:$M$1010, MATCH(L644, 'Stock List'!$K$11:$K$1010, 0))/INDEX('Stock List'!$L$11:$L$1010, MATCH(L644, 'Stock List'!$K$11:$K$1010, 0)))*K644), 2), 0)</f>
        <v>0</v>
      </c>
      <c r="BF644" s="20"/>
      <c r="BG644" s="20">
        <f>IFERROR(ROUND(((INDEX('Stock List'!$M$11:$M$1010, MATCH(N644, 'Stock List'!$K$11:$K$1010, 0))/INDEX('Stock List'!$L$11:$L$1010, MATCH(N644, 'Stock List'!$K$11:$K$1010, 0)))*M644), 2), 0)</f>
        <v>0</v>
      </c>
      <c r="BH644" s="20"/>
      <c r="BI644" s="20">
        <f>IFERROR(ROUND(((INDEX('Stock List'!$M$11:$M$1010, MATCH(P644, 'Stock List'!$K$11:$K$1010, 0))/INDEX('Stock List'!$L$11:$L$1010, MATCH(P644, 'Stock List'!$K$11:$K$1010, 0)))*O644), 2), 0)</f>
        <v>0</v>
      </c>
      <c r="BJ644" s="20"/>
      <c r="BK644" s="20">
        <f>IFERROR(ROUND(((INDEX('Stock List'!$M$11:$M$1010, MATCH(R644, 'Stock List'!$K$11:$K$1010, 0))/INDEX('Stock List'!$L$11:$L$1010, MATCH(R644, 'Stock List'!$K$11:$K$1010, 0)))*Q644), 2), 0)</f>
        <v>0</v>
      </c>
      <c r="BL644" s="20"/>
      <c r="BM644" s="20">
        <f>IFERROR(ROUND(((INDEX('Stock List'!$M$11:$M$1010, MATCH(T644, 'Stock List'!$K$11:$K$1010, 0))/INDEX('Stock List'!$L$11:$L$1010, MATCH(T644, 'Stock List'!$K$11:$K$1010, 0)))*S644), 2), 0)</f>
        <v>0</v>
      </c>
      <c r="BN644" s="20"/>
      <c r="BO644" s="20">
        <f>IFERROR(ROUND(((INDEX('Stock List'!$M$11:$M$1010, MATCH(V644, 'Stock List'!$K$11:$K$1010, 0))/INDEX('Stock List'!$L$11:$L$1010, MATCH(V644, 'Stock List'!$K$11:$K$1010, 0)))*U644), 2), 0)</f>
        <v>0</v>
      </c>
      <c r="BP644" s="20"/>
      <c r="BQ644" s="20">
        <f>IFERROR(ROUND(((INDEX('Stock List'!$M$11:$M$1010, MATCH(X644, 'Stock List'!$K$11:$K$1010, 0))/INDEX('Stock List'!$L$11:$L$1010, MATCH(X644, 'Stock List'!$K$11:$K$1010, 0)))*W644), 2), 0)</f>
        <v>0</v>
      </c>
      <c r="BR644" s="20"/>
      <c r="BS644" s="20">
        <f>IFERROR(ROUND(((INDEX('Stock List'!$M$11:$M$1010, MATCH(Z644, 'Stock List'!$K$11:$K$1010, 0))/INDEX('Stock List'!$L$11:$L$1010, MATCH(Z644, 'Stock List'!$K$11:$K$1010, 0)))*Y644), 2), 0)</f>
        <v>0</v>
      </c>
      <c r="BT644" s="20"/>
      <c r="BU644" s="20">
        <f>IFERROR(ROUND(((INDEX('Stock List'!$M$11:$M$1010, MATCH(AB644, 'Stock List'!$K$11:$K$1010, 0))/INDEX('Stock List'!$L$11:$L$1010, MATCH(AB644, 'Stock List'!$K$11:$K$1010, 0)))*AA644), 2), 0)</f>
        <v>0</v>
      </c>
      <c r="BV644" s="20"/>
      <c r="BW644" s="20">
        <f>IFERROR(ROUND(((INDEX('Stock List'!$M$11:$M$1010, MATCH(AD644, 'Stock List'!$K$11:$K$1010, 0))/INDEX('Stock List'!$L$11:$L$1010, MATCH(AD644, 'Stock List'!$K$11:$K$1010, 0)))*AC644), 2), 0)</f>
        <v>0</v>
      </c>
      <c r="BX644" s="20"/>
      <c r="BY644" s="20">
        <f>IFERROR(ROUND(((INDEX('Stock List'!$M$11:$M$1010, MATCH(AF644, 'Stock List'!$K$11:$K$1010, 0))/INDEX('Stock List'!$L$11:$L$1010, MATCH(AF644, 'Stock List'!$K$11:$K$1010, 0)))*AE644), 2), 0)</f>
        <v>0</v>
      </c>
      <c r="BZ644" s="20"/>
      <c r="CA644" s="20">
        <f>IFERROR(ROUND(((INDEX('Stock List'!$M$11:$M$1010, MATCH(AH644, 'Stock List'!$K$11:$K$1010, 0))/INDEX('Stock List'!$L$11:$L$1010, MATCH(AH644, 'Stock List'!$K$11:$K$1010, 0)))*AG644), 2), 0)</f>
        <v>0</v>
      </c>
      <c r="CB644" s="20"/>
      <c r="CC644" s="20">
        <f>IFERROR(ROUND(((INDEX('Stock List'!$M$11:$M$1010, MATCH(AJ644, 'Stock List'!$K$11:$K$1010, 0))/INDEX('Stock List'!$L$11:$L$1010, MATCH(AJ644, 'Stock List'!$K$11:$K$1010, 0)))*AI644), 2), 0)</f>
        <v>0</v>
      </c>
      <c r="CD644" s="20"/>
      <c r="CE644" s="20">
        <f>IFERROR(ROUND(((INDEX('Stock List'!$M$11:$M$1010, MATCH(AL644, 'Stock List'!$K$11:$K$1010, 0))/INDEX('Stock List'!$L$11:$L$1010, MATCH(AL644, 'Stock List'!$K$11:$K$1010, 0)))*AK644), 2), 0)</f>
        <v>0</v>
      </c>
      <c r="CF644" s="20"/>
      <c r="CG644" s="20">
        <f>IFERROR(ROUND(((INDEX('Stock List'!$M$11:$M$1010, MATCH(AN644, 'Stock List'!$K$11:$K$1010, 0))/INDEX('Stock List'!$L$11:$L$1010, MATCH(AN644, 'Stock List'!$K$11:$K$1010, 0)))*AM644), 2), 0)</f>
        <v>0</v>
      </c>
      <c r="CH644" s="20"/>
      <c r="CI644" s="20">
        <f>IFERROR(ROUND(((INDEX('Stock List'!$M$11:$M$1010, MATCH(AP644, 'Stock List'!$K$11:$K$1010, 0))/INDEX('Stock List'!$L$11:$L$1010, MATCH(AP644, 'Stock List'!$K$11:$K$1010, 0)))*AO644), 2), 0)</f>
        <v>0</v>
      </c>
      <c r="CJ644" s="20"/>
      <c r="CK644" s="20">
        <f>IFERROR(ROUND(((INDEX('Stock List'!$M$11:$M$1010, MATCH(AR644, 'Stock List'!$K$11:$K$1010, 0))/INDEX('Stock List'!$L$11:$L$1010, MATCH(AR644, 'Stock List'!$K$11:$K$1010, 0)))*AQ644), 2), 0)</f>
        <v>0</v>
      </c>
      <c r="CL644" s="20"/>
      <c r="CM644" s="20">
        <f>IFERROR(ROUND(((INDEX('Stock List'!$M$11:$M$1010, MATCH(AT644, 'Stock List'!$K$11:$K$1010, 0))/INDEX('Stock List'!$L$11:$L$1010, MATCH(AT644, 'Stock List'!$K$11:$K$1010, 0)))*AS644), 2), 0)</f>
        <v>0</v>
      </c>
      <c r="CN644" s="20"/>
      <c r="CO644" s="20">
        <f>IFERROR(ROUND(((INDEX('Stock List'!$M$11:$M$1010, MATCH(AV644, 'Stock List'!$K$11:$K$1010, 0))/INDEX('Stock List'!$L$11:$L$1010, MATCH(AV644, 'Stock List'!$K$11:$K$1010, 0)))*AU644), 2), 0)</f>
        <v>0</v>
      </c>
      <c r="CP644" s="20"/>
      <c r="CQ644" s="20">
        <f>IFERROR(ROUND(((INDEX('Stock List'!$M$11:$M$1010, MATCH(AX644, 'Stock List'!$K$11:$K$1010, 0))/INDEX('Stock List'!$L$11:$L$1010, MATCH(AX644, 'Stock List'!$K$11:$K$1010, 0)))*AW644), 2), 0)</f>
        <v>0</v>
      </c>
      <c r="CR644" s="22"/>
      <c r="CT644" s="106" t="str">
        <f t="shared" si="502"/>
        <v/>
      </c>
      <c r="CU644" s="22" t="str">
        <f t="shared" si="503"/>
        <v/>
      </c>
      <c r="CX644" s="106" t="str">
        <f t="shared" si="504"/>
        <v/>
      </c>
      <c r="CY644" s="20" t="str">
        <f t="shared" si="505"/>
        <v/>
      </c>
      <c r="CZ644" s="22" t="str">
        <f t="shared" si="506"/>
        <v/>
      </c>
      <c r="DB644" s="76" t="str">
        <f>IF($H644="", "", COUNTIF($G$11:$G$1010, "&gt;"&amp;$G644)+1+COUNTIF($G$11:$G644, $G644)-1)</f>
        <v/>
      </c>
      <c r="DC644" s="76" t="str">
        <f>IF($H644="", "", COUNTIF($CZ$11:$CZ$1010, "&gt;"&amp;$CZ644)+1+COUNTIF($CZ$11:$CZ644, $CZ644)-1)</f>
        <v/>
      </c>
      <c r="DE644" s="147" t="str">
        <f t="shared" si="507"/>
        <v/>
      </c>
      <c r="DF644" s="148"/>
      <c r="DG644" s="19" t="str">
        <f t="shared" si="508"/>
        <v/>
      </c>
      <c r="DH644" s="153" t="str">
        <f t="shared" si="509"/>
        <v/>
      </c>
      <c r="DI644" s="19" t="str">
        <f t="shared" si="461"/>
        <v/>
      </c>
      <c r="DJ644" s="153" t="str">
        <f t="shared" si="462"/>
        <v/>
      </c>
      <c r="DK644" s="19" t="str">
        <f t="shared" si="463"/>
        <v/>
      </c>
      <c r="DL644" s="153" t="str">
        <f t="shared" si="464"/>
        <v/>
      </c>
      <c r="DM644" s="19" t="str">
        <f t="shared" si="465"/>
        <v/>
      </c>
      <c r="DN644" s="153" t="str">
        <f t="shared" si="466"/>
        <v/>
      </c>
      <c r="DO644" s="19" t="str">
        <f t="shared" si="467"/>
        <v/>
      </c>
      <c r="DP644" s="153" t="str">
        <f t="shared" si="468"/>
        <v/>
      </c>
      <c r="DQ644" s="19" t="str">
        <f t="shared" si="469"/>
        <v/>
      </c>
      <c r="DR644" s="153" t="str">
        <f t="shared" si="470"/>
        <v/>
      </c>
      <c r="DS644" s="19" t="str">
        <f t="shared" si="471"/>
        <v/>
      </c>
      <c r="DT644" s="153" t="str">
        <f t="shared" si="472"/>
        <v/>
      </c>
      <c r="DU644" s="19" t="str">
        <f t="shared" si="473"/>
        <v/>
      </c>
      <c r="DV644" s="153" t="str">
        <f t="shared" si="474"/>
        <v/>
      </c>
      <c r="DW644" s="19" t="str">
        <f t="shared" si="475"/>
        <v/>
      </c>
      <c r="DX644" s="153" t="str">
        <f t="shared" si="476"/>
        <v/>
      </c>
      <c r="DY644" s="19" t="str">
        <f t="shared" si="477"/>
        <v/>
      </c>
      <c r="DZ644" s="153" t="str">
        <f t="shared" si="478"/>
        <v/>
      </c>
      <c r="EA644" s="19" t="str">
        <f t="shared" si="479"/>
        <v/>
      </c>
      <c r="EB644" s="153" t="str">
        <f t="shared" si="480"/>
        <v/>
      </c>
      <c r="EC644" s="19" t="str">
        <f t="shared" si="481"/>
        <v/>
      </c>
      <c r="ED644" s="153" t="str">
        <f t="shared" si="482"/>
        <v/>
      </c>
      <c r="EE644" s="19" t="str">
        <f t="shared" si="483"/>
        <v/>
      </c>
      <c r="EF644" s="153" t="str">
        <f t="shared" si="484"/>
        <v/>
      </c>
      <c r="EG644" s="19" t="str">
        <f t="shared" si="485"/>
        <v/>
      </c>
      <c r="EH644" s="153" t="str">
        <f t="shared" si="486"/>
        <v/>
      </c>
      <c r="EI644" s="19" t="str">
        <f t="shared" si="487"/>
        <v/>
      </c>
      <c r="EJ644" s="153" t="str">
        <f t="shared" si="488"/>
        <v/>
      </c>
      <c r="EK644" s="19" t="str">
        <f t="shared" si="489"/>
        <v/>
      </c>
      <c r="EL644" s="153" t="str">
        <f t="shared" si="490"/>
        <v/>
      </c>
      <c r="EM644" s="19" t="str">
        <f t="shared" si="491"/>
        <v/>
      </c>
      <c r="EN644" s="153" t="str">
        <f t="shared" si="492"/>
        <v/>
      </c>
      <c r="EO644" s="19" t="str">
        <f t="shared" si="493"/>
        <v/>
      </c>
      <c r="EP644" s="153" t="str">
        <f t="shared" si="494"/>
        <v/>
      </c>
      <c r="EQ644" s="19" t="str">
        <f t="shared" si="495"/>
        <v/>
      </c>
      <c r="ER644" s="153" t="str">
        <f t="shared" si="496"/>
        <v/>
      </c>
      <c r="ES644" s="19" t="str">
        <f t="shared" si="497"/>
        <v/>
      </c>
      <c r="ET644" s="153" t="str">
        <f t="shared" si="498"/>
        <v/>
      </c>
    </row>
    <row r="645" spans="1:150" x14ac:dyDescent="0.25">
      <c r="A645" s="31"/>
      <c r="B645" s="91" t="str">
        <f t="shared" si="499"/>
        <v/>
      </c>
      <c r="C645" s="20" t="str">
        <f t="shared" si="459"/>
        <v/>
      </c>
      <c r="D645" s="97" t="str">
        <f t="shared" si="460"/>
        <v/>
      </c>
      <c r="E645" s="62" t="str">
        <f t="shared" si="500"/>
        <v/>
      </c>
      <c r="F645" s="31"/>
      <c r="G645" s="282"/>
      <c r="H645" s="283"/>
      <c r="I645" s="284"/>
      <c r="J645" s="285"/>
      <c r="K645" s="286"/>
      <c r="L645" s="287"/>
      <c r="M645" s="288"/>
      <c r="N645" s="287"/>
      <c r="O645" s="288"/>
      <c r="P645" s="287"/>
      <c r="Q645" s="288"/>
      <c r="R645" s="287"/>
      <c r="S645" s="288"/>
      <c r="T645" s="287"/>
      <c r="U645" s="288"/>
      <c r="V645" s="287"/>
      <c r="W645" s="288"/>
      <c r="X645" s="287"/>
      <c r="Y645" s="288"/>
      <c r="Z645" s="287"/>
      <c r="AA645" s="288"/>
      <c r="AB645" s="287"/>
      <c r="AC645" s="288"/>
      <c r="AD645" s="287"/>
      <c r="AE645" s="288"/>
      <c r="AF645" s="287"/>
      <c r="AG645" s="288"/>
      <c r="AH645" s="287"/>
      <c r="AI645" s="288"/>
      <c r="AJ645" s="287"/>
      <c r="AK645" s="288"/>
      <c r="AL645" s="287"/>
      <c r="AM645" s="288"/>
      <c r="AN645" s="287"/>
      <c r="AO645" s="288"/>
      <c r="AP645" s="287"/>
      <c r="AQ645" s="288"/>
      <c r="AR645" s="287"/>
      <c r="AS645" s="288"/>
      <c r="AT645" s="287"/>
      <c r="AU645" s="288"/>
      <c r="AV645" s="287"/>
      <c r="AW645" s="288"/>
      <c r="AX645" s="287"/>
      <c r="AY645" s="31"/>
      <c r="BA645" s="76" t="str">
        <f t="shared" si="501"/>
        <v/>
      </c>
      <c r="BC645" s="76" t="str">
        <f>IF('Stock List'!$K645="", "", 'Stock List'!$K645)</f>
        <v/>
      </c>
      <c r="BE645" s="106">
        <f>IFERROR(ROUND(((INDEX('Stock List'!$M$11:$M$1010, MATCH(L645, 'Stock List'!$K$11:$K$1010, 0))/INDEX('Stock List'!$L$11:$L$1010, MATCH(L645, 'Stock List'!$K$11:$K$1010, 0)))*K645), 2), 0)</f>
        <v>0</v>
      </c>
      <c r="BF645" s="20"/>
      <c r="BG645" s="20">
        <f>IFERROR(ROUND(((INDEX('Stock List'!$M$11:$M$1010, MATCH(N645, 'Stock List'!$K$11:$K$1010, 0))/INDEX('Stock List'!$L$11:$L$1010, MATCH(N645, 'Stock List'!$K$11:$K$1010, 0)))*M645), 2), 0)</f>
        <v>0</v>
      </c>
      <c r="BH645" s="20"/>
      <c r="BI645" s="20">
        <f>IFERROR(ROUND(((INDEX('Stock List'!$M$11:$M$1010, MATCH(P645, 'Stock List'!$K$11:$K$1010, 0))/INDEX('Stock List'!$L$11:$L$1010, MATCH(P645, 'Stock List'!$K$11:$K$1010, 0)))*O645), 2), 0)</f>
        <v>0</v>
      </c>
      <c r="BJ645" s="20"/>
      <c r="BK645" s="20">
        <f>IFERROR(ROUND(((INDEX('Stock List'!$M$11:$M$1010, MATCH(R645, 'Stock List'!$K$11:$K$1010, 0))/INDEX('Stock List'!$L$11:$L$1010, MATCH(R645, 'Stock List'!$K$11:$K$1010, 0)))*Q645), 2), 0)</f>
        <v>0</v>
      </c>
      <c r="BL645" s="20"/>
      <c r="BM645" s="20">
        <f>IFERROR(ROUND(((INDEX('Stock List'!$M$11:$M$1010, MATCH(T645, 'Stock List'!$K$11:$K$1010, 0))/INDEX('Stock List'!$L$11:$L$1010, MATCH(T645, 'Stock List'!$K$11:$K$1010, 0)))*S645), 2), 0)</f>
        <v>0</v>
      </c>
      <c r="BN645" s="20"/>
      <c r="BO645" s="20">
        <f>IFERROR(ROUND(((INDEX('Stock List'!$M$11:$M$1010, MATCH(V645, 'Stock List'!$K$11:$K$1010, 0))/INDEX('Stock List'!$L$11:$L$1010, MATCH(V645, 'Stock List'!$K$11:$K$1010, 0)))*U645), 2), 0)</f>
        <v>0</v>
      </c>
      <c r="BP645" s="20"/>
      <c r="BQ645" s="20">
        <f>IFERROR(ROUND(((INDEX('Stock List'!$M$11:$M$1010, MATCH(X645, 'Stock List'!$K$11:$K$1010, 0))/INDEX('Stock List'!$L$11:$L$1010, MATCH(X645, 'Stock List'!$K$11:$K$1010, 0)))*W645), 2), 0)</f>
        <v>0</v>
      </c>
      <c r="BR645" s="20"/>
      <c r="BS645" s="20">
        <f>IFERROR(ROUND(((INDEX('Stock List'!$M$11:$M$1010, MATCH(Z645, 'Stock List'!$K$11:$K$1010, 0))/INDEX('Stock List'!$L$11:$L$1010, MATCH(Z645, 'Stock List'!$K$11:$K$1010, 0)))*Y645), 2), 0)</f>
        <v>0</v>
      </c>
      <c r="BT645" s="20"/>
      <c r="BU645" s="20">
        <f>IFERROR(ROUND(((INDEX('Stock List'!$M$11:$M$1010, MATCH(AB645, 'Stock List'!$K$11:$K$1010, 0))/INDEX('Stock List'!$L$11:$L$1010, MATCH(AB645, 'Stock List'!$K$11:$K$1010, 0)))*AA645), 2), 0)</f>
        <v>0</v>
      </c>
      <c r="BV645" s="20"/>
      <c r="BW645" s="20">
        <f>IFERROR(ROUND(((INDEX('Stock List'!$M$11:$M$1010, MATCH(AD645, 'Stock List'!$K$11:$K$1010, 0))/INDEX('Stock List'!$L$11:$L$1010, MATCH(AD645, 'Stock List'!$K$11:$K$1010, 0)))*AC645), 2), 0)</f>
        <v>0</v>
      </c>
      <c r="BX645" s="20"/>
      <c r="BY645" s="20">
        <f>IFERROR(ROUND(((INDEX('Stock List'!$M$11:$M$1010, MATCH(AF645, 'Stock List'!$K$11:$K$1010, 0))/INDEX('Stock List'!$L$11:$L$1010, MATCH(AF645, 'Stock List'!$K$11:$K$1010, 0)))*AE645), 2), 0)</f>
        <v>0</v>
      </c>
      <c r="BZ645" s="20"/>
      <c r="CA645" s="20">
        <f>IFERROR(ROUND(((INDEX('Stock List'!$M$11:$M$1010, MATCH(AH645, 'Stock List'!$K$11:$K$1010, 0))/INDEX('Stock List'!$L$11:$L$1010, MATCH(AH645, 'Stock List'!$K$11:$K$1010, 0)))*AG645), 2), 0)</f>
        <v>0</v>
      </c>
      <c r="CB645" s="20"/>
      <c r="CC645" s="20">
        <f>IFERROR(ROUND(((INDEX('Stock List'!$M$11:$M$1010, MATCH(AJ645, 'Stock List'!$K$11:$K$1010, 0))/INDEX('Stock List'!$L$11:$L$1010, MATCH(AJ645, 'Stock List'!$K$11:$K$1010, 0)))*AI645), 2), 0)</f>
        <v>0</v>
      </c>
      <c r="CD645" s="20"/>
      <c r="CE645" s="20">
        <f>IFERROR(ROUND(((INDEX('Stock List'!$M$11:$M$1010, MATCH(AL645, 'Stock List'!$K$11:$K$1010, 0))/INDEX('Stock List'!$L$11:$L$1010, MATCH(AL645, 'Stock List'!$K$11:$K$1010, 0)))*AK645), 2), 0)</f>
        <v>0</v>
      </c>
      <c r="CF645" s="20"/>
      <c r="CG645" s="20">
        <f>IFERROR(ROUND(((INDEX('Stock List'!$M$11:$M$1010, MATCH(AN645, 'Stock List'!$K$11:$K$1010, 0))/INDEX('Stock List'!$L$11:$L$1010, MATCH(AN645, 'Stock List'!$K$11:$K$1010, 0)))*AM645), 2), 0)</f>
        <v>0</v>
      </c>
      <c r="CH645" s="20"/>
      <c r="CI645" s="20">
        <f>IFERROR(ROUND(((INDEX('Stock List'!$M$11:$M$1010, MATCH(AP645, 'Stock List'!$K$11:$K$1010, 0))/INDEX('Stock List'!$L$11:$L$1010, MATCH(AP645, 'Stock List'!$K$11:$K$1010, 0)))*AO645), 2), 0)</f>
        <v>0</v>
      </c>
      <c r="CJ645" s="20"/>
      <c r="CK645" s="20">
        <f>IFERROR(ROUND(((INDEX('Stock List'!$M$11:$M$1010, MATCH(AR645, 'Stock List'!$K$11:$K$1010, 0))/INDEX('Stock List'!$L$11:$L$1010, MATCH(AR645, 'Stock List'!$K$11:$K$1010, 0)))*AQ645), 2), 0)</f>
        <v>0</v>
      </c>
      <c r="CL645" s="20"/>
      <c r="CM645" s="20">
        <f>IFERROR(ROUND(((INDEX('Stock List'!$M$11:$M$1010, MATCH(AT645, 'Stock List'!$K$11:$K$1010, 0))/INDEX('Stock List'!$L$11:$L$1010, MATCH(AT645, 'Stock List'!$K$11:$K$1010, 0)))*AS645), 2), 0)</f>
        <v>0</v>
      </c>
      <c r="CN645" s="20"/>
      <c r="CO645" s="20">
        <f>IFERROR(ROUND(((INDEX('Stock List'!$M$11:$M$1010, MATCH(AV645, 'Stock List'!$K$11:$K$1010, 0))/INDEX('Stock List'!$L$11:$L$1010, MATCH(AV645, 'Stock List'!$K$11:$K$1010, 0)))*AU645), 2), 0)</f>
        <v>0</v>
      </c>
      <c r="CP645" s="20"/>
      <c r="CQ645" s="20">
        <f>IFERROR(ROUND(((INDEX('Stock List'!$M$11:$M$1010, MATCH(AX645, 'Stock List'!$K$11:$K$1010, 0))/INDEX('Stock List'!$L$11:$L$1010, MATCH(AX645, 'Stock List'!$K$11:$K$1010, 0)))*AW645), 2), 0)</f>
        <v>0</v>
      </c>
      <c r="CR645" s="22"/>
      <c r="CT645" s="106" t="str">
        <f t="shared" si="502"/>
        <v/>
      </c>
      <c r="CU645" s="22" t="str">
        <f t="shared" si="503"/>
        <v/>
      </c>
      <c r="CX645" s="106" t="str">
        <f t="shared" si="504"/>
        <v/>
      </c>
      <c r="CY645" s="20" t="str">
        <f t="shared" si="505"/>
        <v/>
      </c>
      <c r="CZ645" s="22" t="str">
        <f t="shared" si="506"/>
        <v/>
      </c>
      <c r="DB645" s="76" t="str">
        <f>IF($H645="", "", COUNTIF($G$11:$G$1010, "&gt;"&amp;$G645)+1+COUNTIF($G$11:$G645, $G645)-1)</f>
        <v/>
      </c>
      <c r="DC645" s="76" t="str">
        <f>IF($H645="", "", COUNTIF($CZ$11:$CZ$1010, "&gt;"&amp;$CZ645)+1+COUNTIF($CZ$11:$CZ645, $CZ645)-1)</f>
        <v/>
      </c>
      <c r="DE645" s="147" t="str">
        <f t="shared" si="507"/>
        <v/>
      </c>
      <c r="DF645" s="148"/>
      <c r="DG645" s="19" t="str">
        <f t="shared" si="508"/>
        <v/>
      </c>
      <c r="DH645" s="153" t="str">
        <f t="shared" si="509"/>
        <v/>
      </c>
      <c r="DI645" s="19" t="str">
        <f t="shared" si="461"/>
        <v/>
      </c>
      <c r="DJ645" s="153" t="str">
        <f t="shared" si="462"/>
        <v/>
      </c>
      <c r="DK645" s="19" t="str">
        <f t="shared" si="463"/>
        <v/>
      </c>
      <c r="DL645" s="153" t="str">
        <f t="shared" si="464"/>
        <v/>
      </c>
      <c r="DM645" s="19" t="str">
        <f t="shared" si="465"/>
        <v/>
      </c>
      <c r="DN645" s="153" t="str">
        <f t="shared" si="466"/>
        <v/>
      </c>
      <c r="DO645" s="19" t="str">
        <f t="shared" si="467"/>
        <v/>
      </c>
      <c r="DP645" s="153" t="str">
        <f t="shared" si="468"/>
        <v/>
      </c>
      <c r="DQ645" s="19" t="str">
        <f t="shared" si="469"/>
        <v/>
      </c>
      <c r="DR645" s="153" t="str">
        <f t="shared" si="470"/>
        <v/>
      </c>
      <c r="DS645" s="19" t="str">
        <f t="shared" si="471"/>
        <v/>
      </c>
      <c r="DT645" s="153" t="str">
        <f t="shared" si="472"/>
        <v/>
      </c>
      <c r="DU645" s="19" t="str">
        <f t="shared" si="473"/>
        <v/>
      </c>
      <c r="DV645" s="153" t="str">
        <f t="shared" si="474"/>
        <v/>
      </c>
      <c r="DW645" s="19" t="str">
        <f t="shared" si="475"/>
        <v/>
      </c>
      <c r="DX645" s="153" t="str">
        <f t="shared" si="476"/>
        <v/>
      </c>
      <c r="DY645" s="19" t="str">
        <f t="shared" si="477"/>
        <v/>
      </c>
      <c r="DZ645" s="153" t="str">
        <f t="shared" si="478"/>
        <v/>
      </c>
      <c r="EA645" s="19" t="str">
        <f t="shared" si="479"/>
        <v/>
      </c>
      <c r="EB645" s="153" t="str">
        <f t="shared" si="480"/>
        <v/>
      </c>
      <c r="EC645" s="19" t="str">
        <f t="shared" si="481"/>
        <v/>
      </c>
      <c r="ED645" s="153" t="str">
        <f t="shared" si="482"/>
        <v/>
      </c>
      <c r="EE645" s="19" t="str">
        <f t="shared" si="483"/>
        <v/>
      </c>
      <c r="EF645" s="153" t="str">
        <f t="shared" si="484"/>
        <v/>
      </c>
      <c r="EG645" s="19" t="str">
        <f t="shared" si="485"/>
        <v/>
      </c>
      <c r="EH645" s="153" t="str">
        <f t="shared" si="486"/>
        <v/>
      </c>
      <c r="EI645" s="19" t="str">
        <f t="shared" si="487"/>
        <v/>
      </c>
      <c r="EJ645" s="153" t="str">
        <f t="shared" si="488"/>
        <v/>
      </c>
      <c r="EK645" s="19" t="str">
        <f t="shared" si="489"/>
        <v/>
      </c>
      <c r="EL645" s="153" t="str">
        <f t="shared" si="490"/>
        <v/>
      </c>
      <c r="EM645" s="19" t="str">
        <f t="shared" si="491"/>
        <v/>
      </c>
      <c r="EN645" s="153" t="str">
        <f t="shared" si="492"/>
        <v/>
      </c>
      <c r="EO645" s="19" t="str">
        <f t="shared" si="493"/>
        <v/>
      </c>
      <c r="EP645" s="153" t="str">
        <f t="shared" si="494"/>
        <v/>
      </c>
      <c r="EQ645" s="19" t="str">
        <f t="shared" si="495"/>
        <v/>
      </c>
      <c r="ER645" s="153" t="str">
        <f t="shared" si="496"/>
        <v/>
      </c>
      <c r="ES645" s="19" t="str">
        <f t="shared" si="497"/>
        <v/>
      </c>
      <c r="ET645" s="153" t="str">
        <f t="shared" si="498"/>
        <v/>
      </c>
    </row>
    <row r="646" spans="1:150" x14ac:dyDescent="0.25">
      <c r="A646" s="31"/>
      <c r="B646" s="91" t="str">
        <f t="shared" si="499"/>
        <v/>
      </c>
      <c r="C646" s="20" t="str">
        <f t="shared" si="459"/>
        <v/>
      </c>
      <c r="D646" s="97" t="str">
        <f t="shared" si="460"/>
        <v/>
      </c>
      <c r="E646" s="62" t="str">
        <f t="shared" si="500"/>
        <v/>
      </c>
      <c r="F646" s="31"/>
      <c r="G646" s="282"/>
      <c r="H646" s="283"/>
      <c r="I646" s="284"/>
      <c r="J646" s="285"/>
      <c r="K646" s="286"/>
      <c r="L646" s="287"/>
      <c r="M646" s="288"/>
      <c r="N646" s="287"/>
      <c r="O646" s="288"/>
      <c r="P646" s="287"/>
      <c r="Q646" s="288"/>
      <c r="R646" s="287"/>
      <c r="S646" s="288"/>
      <c r="T646" s="287"/>
      <c r="U646" s="288"/>
      <c r="V646" s="287"/>
      <c r="W646" s="288"/>
      <c r="X646" s="287"/>
      <c r="Y646" s="288"/>
      <c r="Z646" s="287"/>
      <c r="AA646" s="288"/>
      <c r="AB646" s="287"/>
      <c r="AC646" s="288"/>
      <c r="AD646" s="287"/>
      <c r="AE646" s="288"/>
      <c r="AF646" s="287"/>
      <c r="AG646" s="288"/>
      <c r="AH646" s="287"/>
      <c r="AI646" s="288"/>
      <c r="AJ646" s="287"/>
      <c r="AK646" s="288"/>
      <c r="AL646" s="287"/>
      <c r="AM646" s="288"/>
      <c r="AN646" s="287"/>
      <c r="AO646" s="288"/>
      <c r="AP646" s="287"/>
      <c r="AQ646" s="288"/>
      <c r="AR646" s="287"/>
      <c r="AS646" s="288"/>
      <c r="AT646" s="287"/>
      <c r="AU646" s="288"/>
      <c r="AV646" s="287"/>
      <c r="AW646" s="288"/>
      <c r="AX646" s="287"/>
      <c r="AY646" s="31"/>
      <c r="BA646" s="76" t="str">
        <f t="shared" si="501"/>
        <v/>
      </c>
      <c r="BC646" s="76" t="str">
        <f>IF('Stock List'!$K646="", "", 'Stock List'!$K646)</f>
        <v/>
      </c>
      <c r="BE646" s="106">
        <f>IFERROR(ROUND(((INDEX('Stock List'!$M$11:$M$1010, MATCH(L646, 'Stock List'!$K$11:$K$1010, 0))/INDEX('Stock List'!$L$11:$L$1010, MATCH(L646, 'Stock List'!$K$11:$K$1010, 0)))*K646), 2), 0)</f>
        <v>0</v>
      </c>
      <c r="BF646" s="20"/>
      <c r="BG646" s="20">
        <f>IFERROR(ROUND(((INDEX('Stock List'!$M$11:$M$1010, MATCH(N646, 'Stock List'!$K$11:$K$1010, 0))/INDEX('Stock List'!$L$11:$L$1010, MATCH(N646, 'Stock List'!$K$11:$K$1010, 0)))*M646), 2), 0)</f>
        <v>0</v>
      </c>
      <c r="BH646" s="20"/>
      <c r="BI646" s="20">
        <f>IFERROR(ROUND(((INDEX('Stock List'!$M$11:$M$1010, MATCH(P646, 'Stock List'!$K$11:$K$1010, 0))/INDEX('Stock List'!$L$11:$L$1010, MATCH(P646, 'Stock List'!$K$11:$K$1010, 0)))*O646), 2), 0)</f>
        <v>0</v>
      </c>
      <c r="BJ646" s="20"/>
      <c r="BK646" s="20">
        <f>IFERROR(ROUND(((INDEX('Stock List'!$M$11:$M$1010, MATCH(R646, 'Stock List'!$K$11:$K$1010, 0))/INDEX('Stock List'!$L$11:$L$1010, MATCH(R646, 'Stock List'!$K$11:$K$1010, 0)))*Q646), 2), 0)</f>
        <v>0</v>
      </c>
      <c r="BL646" s="20"/>
      <c r="BM646" s="20">
        <f>IFERROR(ROUND(((INDEX('Stock List'!$M$11:$M$1010, MATCH(T646, 'Stock List'!$K$11:$K$1010, 0))/INDEX('Stock List'!$L$11:$L$1010, MATCH(T646, 'Stock List'!$K$11:$K$1010, 0)))*S646), 2), 0)</f>
        <v>0</v>
      </c>
      <c r="BN646" s="20"/>
      <c r="BO646" s="20">
        <f>IFERROR(ROUND(((INDEX('Stock List'!$M$11:$M$1010, MATCH(V646, 'Stock List'!$K$11:$K$1010, 0))/INDEX('Stock List'!$L$11:$L$1010, MATCH(V646, 'Stock List'!$K$11:$K$1010, 0)))*U646), 2), 0)</f>
        <v>0</v>
      </c>
      <c r="BP646" s="20"/>
      <c r="BQ646" s="20">
        <f>IFERROR(ROUND(((INDEX('Stock List'!$M$11:$M$1010, MATCH(X646, 'Stock List'!$K$11:$K$1010, 0))/INDEX('Stock List'!$L$11:$L$1010, MATCH(X646, 'Stock List'!$K$11:$K$1010, 0)))*W646), 2), 0)</f>
        <v>0</v>
      </c>
      <c r="BR646" s="20"/>
      <c r="BS646" s="20">
        <f>IFERROR(ROUND(((INDEX('Stock List'!$M$11:$M$1010, MATCH(Z646, 'Stock List'!$K$11:$K$1010, 0))/INDEX('Stock List'!$L$11:$L$1010, MATCH(Z646, 'Stock List'!$K$11:$K$1010, 0)))*Y646), 2), 0)</f>
        <v>0</v>
      </c>
      <c r="BT646" s="20"/>
      <c r="BU646" s="20">
        <f>IFERROR(ROUND(((INDEX('Stock List'!$M$11:$M$1010, MATCH(AB646, 'Stock List'!$K$11:$K$1010, 0))/INDEX('Stock List'!$L$11:$L$1010, MATCH(AB646, 'Stock List'!$K$11:$K$1010, 0)))*AA646), 2), 0)</f>
        <v>0</v>
      </c>
      <c r="BV646" s="20"/>
      <c r="BW646" s="20">
        <f>IFERROR(ROUND(((INDEX('Stock List'!$M$11:$M$1010, MATCH(AD646, 'Stock List'!$K$11:$K$1010, 0))/INDEX('Stock List'!$L$11:$L$1010, MATCH(AD646, 'Stock List'!$K$11:$K$1010, 0)))*AC646), 2), 0)</f>
        <v>0</v>
      </c>
      <c r="BX646" s="20"/>
      <c r="BY646" s="20">
        <f>IFERROR(ROUND(((INDEX('Stock List'!$M$11:$M$1010, MATCH(AF646, 'Stock List'!$K$11:$K$1010, 0))/INDEX('Stock List'!$L$11:$L$1010, MATCH(AF646, 'Stock List'!$K$11:$K$1010, 0)))*AE646), 2), 0)</f>
        <v>0</v>
      </c>
      <c r="BZ646" s="20"/>
      <c r="CA646" s="20">
        <f>IFERROR(ROUND(((INDEX('Stock List'!$M$11:$M$1010, MATCH(AH646, 'Stock List'!$K$11:$K$1010, 0))/INDEX('Stock List'!$L$11:$L$1010, MATCH(AH646, 'Stock List'!$K$11:$K$1010, 0)))*AG646), 2), 0)</f>
        <v>0</v>
      </c>
      <c r="CB646" s="20"/>
      <c r="CC646" s="20">
        <f>IFERROR(ROUND(((INDEX('Stock List'!$M$11:$M$1010, MATCH(AJ646, 'Stock List'!$K$11:$K$1010, 0))/INDEX('Stock List'!$L$11:$L$1010, MATCH(AJ646, 'Stock List'!$K$11:$K$1010, 0)))*AI646), 2), 0)</f>
        <v>0</v>
      </c>
      <c r="CD646" s="20"/>
      <c r="CE646" s="20">
        <f>IFERROR(ROUND(((INDEX('Stock List'!$M$11:$M$1010, MATCH(AL646, 'Stock List'!$K$11:$K$1010, 0))/INDEX('Stock List'!$L$11:$L$1010, MATCH(AL646, 'Stock List'!$K$11:$K$1010, 0)))*AK646), 2), 0)</f>
        <v>0</v>
      </c>
      <c r="CF646" s="20"/>
      <c r="CG646" s="20">
        <f>IFERROR(ROUND(((INDEX('Stock List'!$M$11:$M$1010, MATCH(AN646, 'Stock List'!$K$11:$K$1010, 0))/INDEX('Stock List'!$L$11:$L$1010, MATCH(AN646, 'Stock List'!$K$11:$K$1010, 0)))*AM646), 2), 0)</f>
        <v>0</v>
      </c>
      <c r="CH646" s="20"/>
      <c r="CI646" s="20">
        <f>IFERROR(ROUND(((INDEX('Stock List'!$M$11:$M$1010, MATCH(AP646, 'Stock List'!$K$11:$K$1010, 0))/INDEX('Stock List'!$L$11:$L$1010, MATCH(AP646, 'Stock List'!$K$11:$K$1010, 0)))*AO646), 2), 0)</f>
        <v>0</v>
      </c>
      <c r="CJ646" s="20"/>
      <c r="CK646" s="20">
        <f>IFERROR(ROUND(((INDEX('Stock List'!$M$11:$M$1010, MATCH(AR646, 'Stock List'!$K$11:$K$1010, 0))/INDEX('Stock List'!$L$11:$L$1010, MATCH(AR646, 'Stock List'!$K$11:$K$1010, 0)))*AQ646), 2), 0)</f>
        <v>0</v>
      </c>
      <c r="CL646" s="20"/>
      <c r="CM646" s="20">
        <f>IFERROR(ROUND(((INDEX('Stock List'!$M$11:$M$1010, MATCH(AT646, 'Stock List'!$K$11:$K$1010, 0))/INDEX('Stock List'!$L$11:$L$1010, MATCH(AT646, 'Stock List'!$K$11:$K$1010, 0)))*AS646), 2), 0)</f>
        <v>0</v>
      </c>
      <c r="CN646" s="20"/>
      <c r="CO646" s="20">
        <f>IFERROR(ROUND(((INDEX('Stock List'!$M$11:$M$1010, MATCH(AV646, 'Stock List'!$K$11:$K$1010, 0))/INDEX('Stock List'!$L$11:$L$1010, MATCH(AV646, 'Stock List'!$K$11:$K$1010, 0)))*AU646), 2), 0)</f>
        <v>0</v>
      </c>
      <c r="CP646" s="20"/>
      <c r="CQ646" s="20">
        <f>IFERROR(ROUND(((INDEX('Stock List'!$M$11:$M$1010, MATCH(AX646, 'Stock List'!$K$11:$K$1010, 0))/INDEX('Stock List'!$L$11:$L$1010, MATCH(AX646, 'Stock List'!$K$11:$K$1010, 0)))*AW646), 2), 0)</f>
        <v>0</v>
      </c>
      <c r="CR646" s="22"/>
      <c r="CT646" s="106" t="str">
        <f t="shared" si="502"/>
        <v/>
      </c>
      <c r="CU646" s="22" t="str">
        <f t="shared" si="503"/>
        <v/>
      </c>
      <c r="CX646" s="106" t="str">
        <f t="shared" si="504"/>
        <v/>
      </c>
      <c r="CY646" s="20" t="str">
        <f t="shared" si="505"/>
        <v/>
      </c>
      <c r="CZ646" s="22" t="str">
        <f t="shared" si="506"/>
        <v/>
      </c>
      <c r="DB646" s="76" t="str">
        <f>IF($H646="", "", COUNTIF($G$11:$G$1010, "&gt;"&amp;$G646)+1+COUNTIF($G$11:$G646, $G646)-1)</f>
        <v/>
      </c>
      <c r="DC646" s="76" t="str">
        <f>IF($H646="", "", COUNTIF($CZ$11:$CZ$1010, "&gt;"&amp;$CZ646)+1+COUNTIF($CZ$11:$CZ646, $CZ646)-1)</f>
        <v/>
      </c>
      <c r="DE646" s="147" t="str">
        <f t="shared" si="507"/>
        <v/>
      </c>
      <c r="DF646" s="148"/>
      <c r="DG646" s="19" t="str">
        <f t="shared" si="508"/>
        <v/>
      </c>
      <c r="DH646" s="153" t="str">
        <f t="shared" si="509"/>
        <v/>
      </c>
      <c r="DI646" s="19" t="str">
        <f t="shared" si="461"/>
        <v/>
      </c>
      <c r="DJ646" s="153" t="str">
        <f t="shared" si="462"/>
        <v/>
      </c>
      <c r="DK646" s="19" t="str">
        <f t="shared" si="463"/>
        <v/>
      </c>
      <c r="DL646" s="153" t="str">
        <f t="shared" si="464"/>
        <v/>
      </c>
      <c r="DM646" s="19" t="str">
        <f t="shared" si="465"/>
        <v/>
      </c>
      <c r="DN646" s="153" t="str">
        <f t="shared" si="466"/>
        <v/>
      </c>
      <c r="DO646" s="19" t="str">
        <f t="shared" si="467"/>
        <v/>
      </c>
      <c r="DP646" s="153" t="str">
        <f t="shared" si="468"/>
        <v/>
      </c>
      <c r="DQ646" s="19" t="str">
        <f t="shared" si="469"/>
        <v/>
      </c>
      <c r="DR646" s="153" t="str">
        <f t="shared" si="470"/>
        <v/>
      </c>
      <c r="DS646" s="19" t="str">
        <f t="shared" si="471"/>
        <v/>
      </c>
      <c r="DT646" s="153" t="str">
        <f t="shared" si="472"/>
        <v/>
      </c>
      <c r="DU646" s="19" t="str">
        <f t="shared" si="473"/>
        <v/>
      </c>
      <c r="DV646" s="153" t="str">
        <f t="shared" si="474"/>
        <v/>
      </c>
      <c r="DW646" s="19" t="str">
        <f t="shared" si="475"/>
        <v/>
      </c>
      <c r="DX646" s="153" t="str">
        <f t="shared" si="476"/>
        <v/>
      </c>
      <c r="DY646" s="19" t="str">
        <f t="shared" si="477"/>
        <v/>
      </c>
      <c r="DZ646" s="153" t="str">
        <f t="shared" si="478"/>
        <v/>
      </c>
      <c r="EA646" s="19" t="str">
        <f t="shared" si="479"/>
        <v/>
      </c>
      <c r="EB646" s="153" t="str">
        <f t="shared" si="480"/>
        <v/>
      </c>
      <c r="EC646" s="19" t="str">
        <f t="shared" si="481"/>
        <v/>
      </c>
      <c r="ED646" s="153" t="str">
        <f t="shared" si="482"/>
        <v/>
      </c>
      <c r="EE646" s="19" t="str">
        <f t="shared" si="483"/>
        <v/>
      </c>
      <c r="EF646" s="153" t="str">
        <f t="shared" si="484"/>
        <v/>
      </c>
      <c r="EG646" s="19" t="str">
        <f t="shared" si="485"/>
        <v/>
      </c>
      <c r="EH646" s="153" t="str">
        <f t="shared" si="486"/>
        <v/>
      </c>
      <c r="EI646" s="19" t="str">
        <f t="shared" si="487"/>
        <v/>
      </c>
      <c r="EJ646" s="153" t="str">
        <f t="shared" si="488"/>
        <v/>
      </c>
      <c r="EK646" s="19" t="str">
        <f t="shared" si="489"/>
        <v/>
      </c>
      <c r="EL646" s="153" t="str">
        <f t="shared" si="490"/>
        <v/>
      </c>
      <c r="EM646" s="19" t="str">
        <f t="shared" si="491"/>
        <v/>
      </c>
      <c r="EN646" s="153" t="str">
        <f t="shared" si="492"/>
        <v/>
      </c>
      <c r="EO646" s="19" t="str">
        <f t="shared" si="493"/>
        <v/>
      </c>
      <c r="EP646" s="153" t="str">
        <f t="shared" si="494"/>
        <v/>
      </c>
      <c r="EQ646" s="19" t="str">
        <f t="shared" si="495"/>
        <v/>
      </c>
      <c r="ER646" s="153" t="str">
        <f t="shared" si="496"/>
        <v/>
      </c>
      <c r="ES646" s="19" t="str">
        <f t="shared" si="497"/>
        <v/>
      </c>
      <c r="ET646" s="153" t="str">
        <f t="shared" si="498"/>
        <v/>
      </c>
    </row>
    <row r="647" spans="1:150" x14ac:dyDescent="0.25">
      <c r="A647" s="31"/>
      <c r="B647" s="91" t="str">
        <f t="shared" si="499"/>
        <v/>
      </c>
      <c r="C647" s="20" t="str">
        <f t="shared" si="459"/>
        <v/>
      </c>
      <c r="D647" s="97" t="str">
        <f t="shared" si="460"/>
        <v/>
      </c>
      <c r="E647" s="62" t="str">
        <f t="shared" si="500"/>
        <v/>
      </c>
      <c r="F647" s="31"/>
      <c r="G647" s="282"/>
      <c r="H647" s="283"/>
      <c r="I647" s="284"/>
      <c r="J647" s="285"/>
      <c r="K647" s="286"/>
      <c r="L647" s="287"/>
      <c r="M647" s="288"/>
      <c r="N647" s="287"/>
      <c r="O647" s="288"/>
      <c r="P647" s="287"/>
      <c r="Q647" s="288"/>
      <c r="R647" s="287"/>
      <c r="S647" s="288"/>
      <c r="T647" s="287"/>
      <c r="U647" s="288"/>
      <c r="V647" s="287"/>
      <c r="W647" s="288"/>
      <c r="X647" s="287"/>
      <c r="Y647" s="288"/>
      <c r="Z647" s="287"/>
      <c r="AA647" s="288"/>
      <c r="AB647" s="287"/>
      <c r="AC647" s="288"/>
      <c r="AD647" s="287"/>
      <c r="AE647" s="288"/>
      <c r="AF647" s="287"/>
      <c r="AG647" s="288"/>
      <c r="AH647" s="287"/>
      <c r="AI647" s="288"/>
      <c r="AJ647" s="287"/>
      <c r="AK647" s="288"/>
      <c r="AL647" s="287"/>
      <c r="AM647" s="288"/>
      <c r="AN647" s="287"/>
      <c r="AO647" s="288"/>
      <c r="AP647" s="287"/>
      <c r="AQ647" s="288"/>
      <c r="AR647" s="287"/>
      <c r="AS647" s="288"/>
      <c r="AT647" s="287"/>
      <c r="AU647" s="288"/>
      <c r="AV647" s="287"/>
      <c r="AW647" s="288"/>
      <c r="AX647" s="287"/>
      <c r="AY647" s="31"/>
      <c r="BA647" s="76" t="str">
        <f t="shared" si="501"/>
        <v/>
      </c>
      <c r="BC647" s="76" t="str">
        <f>IF('Stock List'!$K647="", "", 'Stock List'!$K647)</f>
        <v/>
      </c>
      <c r="BE647" s="106">
        <f>IFERROR(ROUND(((INDEX('Stock List'!$M$11:$M$1010, MATCH(L647, 'Stock List'!$K$11:$K$1010, 0))/INDEX('Stock List'!$L$11:$L$1010, MATCH(L647, 'Stock List'!$K$11:$K$1010, 0)))*K647), 2), 0)</f>
        <v>0</v>
      </c>
      <c r="BF647" s="20"/>
      <c r="BG647" s="20">
        <f>IFERROR(ROUND(((INDEX('Stock List'!$M$11:$M$1010, MATCH(N647, 'Stock List'!$K$11:$K$1010, 0))/INDEX('Stock List'!$L$11:$L$1010, MATCH(N647, 'Stock List'!$K$11:$K$1010, 0)))*M647), 2), 0)</f>
        <v>0</v>
      </c>
      <c r="BH647" s="20"/>
      <c r="BI647" s="20">
        <f>IFERROR(ROUND(((INDEX('Stock List'!$M$11:$M$1010, MATCH(P647, 'Stock List'!$K$11:$K$1010, 0))/INDEX('Stock List'!$L$11:$L$1010, MATCH(P647, 'Stock List'!$K$11:$K$1010, 0)))*O647), 2), 0)</f>
        <v>0</v>
      </c>
      <c r="BJ647" s="20"/>
      <c r="BK647" s="20">
        <f>IFERROR(ROUND(((INDEX('Stock List'!$M$11:$M$1010, MATCH(R647, 'Stock List'!$K$11:$K$1010, 0))/INDEX('Stock List'!$L$11:$L$1010, MATCH(R647, 'Stock List'!$K$11:$K$1010, 0)))*Q647), 2), 0)</f>
        <v>0</v>
      </c>
      <c r="BL647" s="20"/>
      <c r="BM647" s="20">
        <f>IFERROR(ROUND(((INDEX('Stock List'!$M$11:$M$1010, MATCH(T647, 'Stock List'!$K$11:$K$1010, 0))/INDEX('Stock List'!$L$11:$L$1010, MATCH(T647, 'Stock List'!$K$11:$K$1010, 0)))*S647), 2), 0)</f>
        <v>0</v>
      </c>
      <c r="BN647" s="20"/>
      <c r="BO647" s="20">
        <f>IFERROR(ROUND(((INDEX('Stock List'!$M$11:$M$1010, MATCH(V647, 'Stock List'!$K$11:$K$1010, 0))/INDEX('Stock List'!$L$11:$L$1010, MATCH(V647, 'Stock List'!$K$11:$K$1010, 0)))*U647), 2), 0)</f>
        <v>0</v>
      </c>
      <c r="BP647" s="20"/>
      <c r="BQ647" s="20">
        <f>IFERROR(ROUND(((INDEX('Stock List'!$M$11:$M$1010, MATCH(X647, 'Stock List'!$K$11:$K$1010, 0))/INDEX('Stock List'!$L$11:$L$1010, MATCH(X647, 'Stock List'!$K$11:$K$1010, 0)))*W647), 2), 0)</f>
        <v>0</v>
      </c>
      <c r="BR647" s="20"/>
      <c r="BS647" s="20">
        <f>IFERROR(ROUND(((INDEX('Stock List'!$M$11:$M$1010, MATCH(Z647, 'Stock List'!$K$11:$K$1010, 0))/INDEX('Stock List'!$L$11:$L$1010, MATCH(Z647, 'Stock List'!$K$11:$K$1010, 0)))*Y647), 2), 0)</f>
        <v>0</v>
      </c>
      <c r="BT647" s="20"/>
      <c r="BU647" s="20">
        <f>IFERROR(ROUND(((INDEX('Stock List'!$M$11:$M$1010, MATCH(AB647, 'Stock List'!$K$11:$K$1010, 0))/INDEX('Stock List'!$L$11:$L$1010, MATCH(AB647, 'Stock List'!$K$11:$K$1010, 0)))*AA647), 2), 0)</f>
        <v>0</v>
      </c>
      <c r="BV647" s="20"/>
      <c r="BW647" s="20">
        <f>IFERROR(ROUND(((INDEX('Stock List'!$M$11:$M$1010, MATCH(AD647, 'Stock List'!$K$11:$K$1010, 0))/INDEX('Stock List'!$L$11:$L$1010, MATCH(AD647, 'Stock List'!$K$11:$K$1010, 0)))*AC647), 2), 0)</f>
        <v>0</v>
      </c>
      <c r="BX647" s="20"/>
      <c r="BY647" s="20">
        <f>IFERROR(ROUND(((INDEX('Stock List'!$M$11:$M$1010, MATCH(AF647, 'Stock List'!$K$11:$K$1010, 0))/INDEX('Stock List'!$L$11:$L$1010, MATCH(AF647, 'Stock List'!$K$11:$K$1010, 0)))*AE647), 2), 0)</f>
        <v>0</v>
      </c>
      <c r="BZ647" s="20"/>
      <c r="CA647" s="20">
        <f>IFERROR(ROUND(((INDEX('Stock List'!$M$11:$M$1010, MATCH(AH647, 'Stock List'!$K$11:$K$1010, 0))/INDEX('Stock List'!$L$11:$L$1010, MATCH(AH647, 'Stock List'!$K$11:$K$1010, 0)))*AG647), 2), 0)</f>
        <v>0</v>
      </c>
      <c r="CB647" s="20"/>
      <c r="CC647" s="20">
        <f>IFERROR(ROUND(((INDEX('Stock List'!$M$11:$M$1010, MATCH(AJ647, 'Stock List'!$K$11:$K$1010, 0))/INDEX('Stock List'!$L$11:$L$1010, MATCH(AJ647, 'Stock List'!$K$11:$K$1010, 0)))*AI647), 2), 0)</f>
        <v>0</v>
      </c>
      <c r="CD647" s="20"/>
      <c r="CE647" s="20">
        <f>IFERROR(ROUND(((INDEX('Stock List'!$M$11:$M$1010, MATCH(AL647, 'Stock List'!$K$11:$K$1010, 0))/INDEX('Stock List'!$L$11:$L$1010, MATCH(AL647, 'Stock List'!$K$11:$K$1010, 0)))*AK647), 2), 0)</f>
        <v>0</v>
      </c>
      <c r="CF647" s="20"/>
      <c r="CG647" s="20">
        <f>IFERROR(ROUND(((INDEX('Stock List'!$M$11:$M$1010, MATCH(AN647, 'Stock List'!$K$11:$K$1010, 0))/INDEX('Stock List'!$L$11:$L$1010, MATCH(AN647, 'Stock List'!$K$11:$K$1010, 0)))*AM647), 2), 0)</f>
        <v>0</v>
      </c>
      <c r="CH647" s="20"/>
      <c r="CI647" s="20">
        <f>IFERROR(ROUND(((INDEX('Stock List'!$M$11:$M$1010, MATCH(AP647, 'Stock List'!$K$11:$K$1010, 0))/INDEX('Stock List'!$L$11:$L$1010, MATCH(AP647, 'Stock List'!$K$11:$K$1010, 0)))*AO647), 2), 0)</f>
        <v>0</v>
      </c>
      <c r="CJ647" s="20"/>
      <c r="CK647" s="20">
        <f>IFERROR(ROUND(((INDEX('Stock List'!$M$11:$M$1010, MATCH(AR647, 'Stock List'!$K$11:$K$1010, 0))/INDEX('Stock List'!$L$11:$L$1010, MATCH(AR647, 'Stock List'!$K$11:$K$1010, 0)))*AQ647), 2), 0)</f>
        <v>0</v>
      </c>
      <c r="CL647" s="20"/>
      <c r="CM647" s="20">
        <f>IFERROR(ROUND(((INDEX('Stock List'!$M$11:$M$1010, MATCH(AT647, 'Stock List'!$K$11:$K$1010, 0))/INDEX('Stock List'!$L$11:$L$1010, MATCH(AT647, 'Stock List'!$K$11:$K$1010, 0)))*AS647), 2), 0)</f>
        <v>0</v>
      </c>
      <c r="CN647" s="20"/>
      <c r="CO647" s="20">
        <f>IFERROR(ROUND(((INDEX('Stock List'!$M$11:$M$1010, MATCH(AV647, 'Stock List'!$K$11:$K$1010, 0))/INDEX('Stock List'!$L$11:$L$1010, MATCH(AV647, 'Stock List'!$K$11:$K$1010, 0)))*AU647), 2), 0)</f>
        <v>0</v>
      </c>
      <c r="CP647" s="20"/>
      <c r="CQ647" s="20">
        <f>IFERROR(ROUND(((INDEX('Stock List'!$M$11:$M$1010, MATCH(AX647, 'Stock List'!$K$11:$K$1010, 0))/INDEX('Stock List'!$L$11:$L$1010, MATCH(AX647, 'Stock List'!$K$11:$K$1010, 0)))*AW647), 2), 0)</f>
        <v>0</v>
      </c>
      <c r="CR647" s="22"/>
      <c r="CT647" s="106" t="str">
        <f t="shared" si="502"/>
        <v/>
      </c>
      <c r="CU647" s="22" t="str">
        <f t="shared" si="503"/>
        <v/>
      </c>
      <c r="CX647" s="106" t="str">
        <f t="shared" si="504"/>
        <v/>
      </c>
      <c r="CY647" s="20" t="str">
        <f t="shared" si="505"/>
        <v/>
      </c>
      <c r="CZ647" s="22" t="str">
        <f t="shared" si="506"/>
        <v/>
      </c>
      <c r="DB647" s="76" t="str">
        <f>IF($H647="", "", COUNTIF($G$11:$G$1010, "&gt;"&amp;$G647)+1+COUNTIF($G$11:$G647, $G647)-1)</f>
        <v/>
      </c>
      <c r="DC647" s="76" t="str">
        <f>IF($H647="", "", COUNTIF($CZ$11:$CZ$1010, "&gt;"&amp;$CZ647)+1+COUNTIF($CZ$11:$CZ647, $CZ647)-1)</f>
        <v/>
      </c>
      <c r="DE647" s="147" t="str">
        <f t="shared" si="507"/>
        <v/>
      </c>
      <c r="DF647" s="148"/>
      <c r="DG647" s="19" t="str">
        <f t="shared" si="508"/>
        <v/>
      </c>
      <c r="DH647" s="153" t="str">
        <f t="shared" si="509"/>
        <v/>
      </c>
      <c r="DI647" s="19" t="str">
        <f t="shared" si="461"/>
        <v/>
      </c>
      <c r="DJ647" s="153" t="str">
        <f t="shared" si="462"/>
        <v/>
      </c>
      <c r="DK647" s="19" t="str">
        <f t="shared" si="463"/>
        <v/>
      </c>
      <c r="DL647" s="153" t="str">
        <f t="shared" si="464"/>
        <v/>
      </c>
      <c r="DM647" s="19" t="str">
        <f t="shared" si="465"/>
        <v/>
      </c>
      <c r="DN647" s="153" t="str">
        <f t="shared" si="466"/>
        <v/>
      </c>
      <c r="DO647" s="19" t="str">
        <f t="shared" si="467"/>
        <v/>
      </c>
      <c r="DP647" s="153" t="str">
        <f t="shared" si="468"/>
        <v/>
      </c>
      <c r="DQ647" s="19" t="str">
        <f t="shared" si="469"/>
        <v/>
      </c>
      <c r="DR647" s="153" t="str">
        <f t="shared" si="470"/>
        <v/>
      </c>
      <c r="DS647" s="19" t="str">
        <f t="shared" si="471"/>
        <v/>
      </c>
      <c r="DT647" s="153" t="str">
        <f t="shared" si="472"/>
        <v/>
      </c>
      <c r="DU647" s="19" t="str">
        <f t="shared" si="473"/>
        <v/>
      </c>
      <c r="DV647" s="153" t="str">
        <f t="shared" si="474"/>
        <v/>
      </c>
      <c r="DW647" s="19" t="str">
        <f t="shared" si="475"/>
        <v/>
      </c>
      <c r="DX647" s="153" t="str">
        <f t="shared" si="476"/>
        <v/>
      </c>
      <c r="DY647" s="19" t="str">
        <f t="shared" si="477"/>
        <v/>
      </c>
      <c r="DZ647" s="153" t="str">
        <f t="shared" si="478"/>
        <v/>
      </c>
      <c r="EA647" s="19" t="str">
        <f t="shared" si="479"/>
        <v/>
      </c>
      <c r="EB647" s="153" t="str">
        <f t="shared" si="480"/>
        <v/>
      </c>
      <c r="EC647" s="19" t="str">
        <f t="shared" si="481"/>
        <v/>
      </c>
      <c r="ED647" s="153" t="str">
        <f t="shared" si="482"/>
        <v/>
      </c>
      <c r="EE647" s="19" t="str">
        <f t="shared" si="483"/>
        <v/>
      </c>
      <c r="EF647" s="153" t="str">
        <f t="shared" si="484"/>
        <v/>
      </c>
      <c r="EG647" s="19" t="str">
        <f t="shared" si="485"/>
        <v/>
      </c>
      <c r="EH647" s="153" t="str">
        <f t="shared" si="486"/>
        <v/>
      </c>
      <c r="EI647" s="19" t="str">
        <f t="shared" si="487"/>
        <v/>
      </c>
      <c r="EJ647" s="153" t="str">
        <f t="shared" si="488"/>
        <v/>
      </c>
      <c r="EK647" s="19" t="str">
        <f t="shared" si="489"/>
        <v/>
      </c>
      <c r="EL647" s="153" t="str">
        <f t="shared" si="490"/>
        <v/>
      </c>
      <c r="EM647" s="19" t="str">
        <f t="shared" si="491"/>
        <v/>
      </c>
      <c r="EN647" s="153" t="str">
        <f t="shared" si="492"/>
        <v/>
      </c>
      <c r="EO647" s="19" t="str">
        <f t="shared" si="493"/>
        <v/>
      </c>
      <c r="EP647" s="153" t="str">
        <f t="shared" si="494"/>
        <v/>
      </c>
      <c r="EQ647" s="19" t="str">
        <f t="shared" si="495"/>
        <v/>
      </c>
      <c r="ER647" s="153" t="str">
        <f t="shared" si="496"/>
        <v/>
      </c>
      <c r="ES647" s="19" t="str">
        <f t="shared" si="497"/>
        <v/>
      </c>
      <c r="ET647" s="153" t="str">
        <f t="shared" si="498"/>
        <v/>
      </c>
    </row>
    <row r="648" spans="1:150" x14ac:dyDescent="0.25">
      <c r="A648" s="31"/>
      <c r="B648" s="91" t="str">
        <f t="shared" si="499"/>
        <v/>
      </c>
      <c r="C648" s="20" t="str">
        <f t="shared" si="459"/>
        <v/>
      </c>
      <c r="D648" s="97" t="str">
        <f t="shared" si="460"/>
        <v/>
      </c>
      <c r="E648" s="62" t="str">
        <f t="shared" si="500"/>
        <v/>
      </c>
      <c r="F648" s="31"/>
      <c r="G648" s="282"/>
      <c r="H648" s="283"/>
      <c r="I648" s="284"/>
      <c r="J648" s="285"/>
      <c r="K648" s="286"/>
      <c r="L648" s="287"/>
      <c r="M648" s="288"/>
      <c r="N648" s="287"/>
      <c r="O648" s="288"/>
      <c r="P648" s="287"/>
      <c r="Q648" s="288"/>
      <c r="R648" s="287"/>
      <c r="S648" s="288"/>
      <c r="T648" s="287"/>
      <c r="U648" s="288"/>
      <c r="V648" s="287"/>
      <c r="W648" s="288"/>
      <c r="X648" s="287"/>
      <c r="Y648" s="288"/>
      <c r="Z648" s="287"/>
      <c r="AA648" s="288"/>
      <c r="AB648" s="287"/>
      <c r="AC648" s="288"/>
      <c r="AD648" s="287"/>
      <c r="AE648" s="288"/>
      <c r="AF648" s="287"/>
      <c r="AG648" s="288"/>
      <c r="AH648" s="287"/>
      <c r="AI648" s="288"/>
      <c r="AJ648" s="287"/>
      <c r="AK648" s="288"/>
      <c r="AL648" s="287"/>
      <c r="AM648" s="288"/>
      <c r="AN648" s="287"/>
      <c r="AO648" s="288"/>
      <c r="AP648" s="287"/>
      <c r="AQ648" s="288"/>
      <c r="AR648" s="287"/>
      <c r="AS648" s="288"/>
      <c r="AT648" s="287"/>
      <c r="AU648" s="288"/>
      <c r="AV648" s="287"/>
      <c r="AW648" s="288"/>
      <c r="AX648" s="287"/>
      <c r="AY648" s="31"/>
      <c r="BA648" s="76" t="str">
        <f t="shared" si="501"/>
        <v/>
      </c>
      <c r="BC648" s="76" t="str">
        <f>IF('Stock List'!$K648="", "", 'Stock List'!$K648)</f>
        <v/>
      </c>
      <c r="BE648" s="106">
        <f>IFERROR(ROUND(((INDEX('Stock List'!$M$11:$M$1010, MATCH(L648, 'Stock List'!$K$11:$K$1010, 0))/INDEX('Stock List'!$L$11:$L$1010, MATCH(L648, 'Stock List'!$K$11:$K$1010, 0)))*K648), 2), 0)</f>
        <v>0</v>
      </c>
      <c r="BF648" s="20"/>
      <c r="BG648" s="20">
        <f>IFERROR(ROUND(((INDEX('Stock List'!$M$11:$M$1010, MATCH(N648, 'Stock List'!$K$11:$K$1010, 0))/INDEX('Stock List'!$L$11:$L$1010, MATCH(N648, 'Stock List'!$K$11:$K$1010, 0)))*M648), 2), 0)</f>
        <v>0</v>
      </c>
      <c r="BH648" s="20"/>
      <c r="BI648" s="20">
        <f>IFERROR(ROUND(((INDEX('Stock List'!$M$11:$M$1010, MATCH(P648, 'Stock List'!$K$11:$K$1010, 0))/INDEX('Stock List'!$L$11:$L$1010, MATCH(P648, 'Stock List'!$K$11:$K$1010, 0)))*O648), 2), 0)</f>
        <v>0</v>
      </c>
      <c r="BJ648" s="20"/>
      <c r="BK648" s="20">
        <f>IFERROR(ROUND(((INDEX('Stock List'!$M$11:$M$1010, MATCH(R648, 'Stock List'!$K$11:$K$1010, 0))/INDEX('Stock List'!$L$11:$L$1010, MATCH(R648, 'Stock List'!$K$11:$K$1010, 0)))*Q648), 2), 0)</f>
        <v>0</v>
      </c>
      <c r="BL648" s="20"/>
      <c r="BM648" s="20">
        <f>IFERROR(ROUND(((INDEX('Stock List'!$M$11:$M$1010, MATCH(T648, 'Stock List'!$K$11:$K$1010, 0))/INDEX('Stock List'!$L$11:$L$1010, MATCH(T648, 'Stock List'!$K$11:$K$1010, 0)))*S648), 2), 0)</f>
        <v>0</v>
      </c>
      <c r="BN648" s="20"/>
      <c r="BO648" s="20">
        <f>IFERROR(ROUND(((INDEX('Stock List'!$M$11:$M$1010, MATCH(V648, 'Stock List'!$K$11:$K$1010, 0))/INDEX('Stock List'!$L$11:$L$1010, MATCH(V648, 'Stock List'!$K$11:$K$1010, 0)))*U648), 2), 0)</f>
        <v>0</v>
      </c>
      <c r="BP648" s="20"/>
      <c r="BQ648" s="20">
        <f>IFERROR(ROUND(((INDEX('Stock List'!$M$11:$M$1010, MATCH(X648, 'Stock List'!$K$11:$K$1010, 0))/INDEX('Stock List'!$L$11:$L$1010, MATCH(X648, 'Stock List'!$K$11:$K$1010, 0)))*W648), 2), 0)</f>
        <v>0</v>
      </c>
      <c r="BR648" s="20"/>
      <c r="BS648" s="20">
        <f>IFERROR(ROUND(((INDEX('Stock List'!$M$11:$M$1010, MATCH(Z648, 'Stock List'!$K$11:$K$1010, 0))/INDEX('Stock List'!$L$11:$L$1010, MATCH(Z648, 'Stock List'!$K$11:$K$1010, 0)))*Y648), 2), 0)</f>
        <v>0</v>
      </c>
      <c r="BT648" s="20"/>
      <c r="BU648" s="20">
        <f>IFERROR(ROUND(((INDEX('Stock List'!$M$11:$M$1010, MATCH(AB648, 'Stock List'!$K$11:$K$1010, 0))/INDEX('Stock List'!$L$11:$L$1010, MATCH(AB648, 'Stock List'!$K$11:$K$1010, 0)))*AA648), 2), 0)</f>
        <v>0</v>
      </c>
      <c r="BV648" s="20"/>
      <c r="BW648" s="20">
        <f>IFERROR(ROUND(((INDEX('Stock List'!$M$11:$M$1010, MATCH(AD648, 'Stock List'!$K$11:$K$1010, 0))/INDEX('Stock List'!$L$11:$L$1010, MATCH(AD648, 'Stock List'!$K$11:$K$1010, 0)))*AC648), 2), 0)</f>
        <v>0</v>
      </c>
      <c r="BX648" s="20"/>
      <c r="BY648" s="20">
        <f>IFERROR(ROUND(((INDEX('Stock List'!$M$11:$M$1010, MATCH(AF648, 'Stock List'!$K$11:$K$1010, 0))/INDEX('Stock List'!$L$11:$L$1010, MATCH(AF648, 'Stock List'!$K$11:$K$1010, 0)))*AE648), 2), 0)</f>
        <v>0</v>
      </c>
      <c r="BZ648" s="20"/>
      <c r="CA648" s="20">
        <f>IFERROR(ROUND(((INDEX('Stock List'!$M$11:$M$1010, MATCH(AH648, 'Stock List'!$K$11:$K$1010, 0))/INDEX('Stock List'!$L$11:$L$1010, MATCH(AH648, 'Stock List'!$K$11:$K$1010, 0)))*AG648), 2), 0)</f>
        <v>0</v>
      </c>
      <c r="CB648" s="20"/>
      <c r="CC648" s="20">
        <f>IFERROR(ROUND(((INDEX('Stock List'!$M$11:$M$1010, MATCH(AJ648, 'Stock List'!$K$11:$K$1010, 0))/INDEX('Stock List'!$L$11:$L$1010, MATCH(AJ648, 'Stock List'!$K$11:$K$1010, 0)))*AI648), 2), 0)</f>
        <v>0</v>
      </c>
      <c r="CD648" s="20"/>
      <c r="CE648" s="20">
        <f>IFERROR(ROUND(((INDEX('Stock List'!$M$11:$M$1010, MATCH(AL648, 'Stock List'!$K$11:$K$1010, 0))/INDEX('Stock List'!$L$11:$L$1010, MATCH(AL648, 'Stock List'!$K$11:$K$1010, 0)))*AK648), 2), 0)</f>
        <v>0</v>
      </c>
      <c r="CF648" s="20"/>
      <c r="CG648" s="20">
        <f>IFERROR(ROUND(((INDEX('Stock List'!$M$11:$M$1010, MATCH(AN648, 'Stock List'!$K$11:$K$1010, 0))/INDEX('Stock List'!$L$11:$L$1010, MATCH(AN648, 'Stock List'!$K$11:$K$1010, 0)))*AM648), 2), 0)</f>
        <v>0</v>
      </c>
      <c r="CH648" s="20"/>
      <c r="CI648" s="20">
        <f>IFERROR(ROUND(((INDEX('Stock List'!$M$11:$M$1010, MATCH(AP648, 'Stock List'!$K$11:$K$1010, 0))/INDEX('Stock List'!$L$11:$L$1010, MATCH(AP648, 'Stock List'!$K$11:$K$1010, 0)))*AO648), 2), 0)</f>
        <v>0</v>
      </c>
      <c r="CJ648" s="20"/>
      <c r="CK648" s="20">
        <f>IFERROR(ROUND(((INDEX('Stock List'!$M$11:$M$1010, MATCH(AR648, 'Stock List'!$K$11:$K$1010, 0))/INDEX('Stock List'!$L$11:$L$1010, MATCH(AR648, 'Stock List'!$K$11:$K$1010, 0)))*AQ648), 2), 0)</f>
        <v>0</v>
      </c>
      <c r="CL648" s="20"/>
      <c r="CM648" s="20">
        <f>IFERROR(ROUND(((INDEX('Stock List'!$M$11:$M$1010, MATCH(AT648, 'Stock List'!$K$11:$K$1010, 0))/INDEX('Stock List'!$L$11:$L$1010, MATCH(AT648, 'Stock List'!$K$11:$K$1010, 0)))*AS648), 2), 0)</f>
        <v>0</v>
      </c>
      <c r="CN648" s="20"/>
      <c r="CO648" s="20">
        <f>IFERROR(ROUND(((INDEX('Stock List'!$M$11:$M$1010, MATCH(AV648, 'Stock List'!$K$11:$K$1010, 0))/INDEX('Stock List'!$L$11:$L$1010, MATCH(AV648, 'Stock List'!$K$11:$K$1010, 0)))*AU648), 2), 0)</f>
        <v>0</v>
      </c>
      <c r="CP648" s="20"/>
      <c r="CQ648" s="20">
        <f>IFERROR(ROUND(((INDEX('Stock List'!$M$11:$M$1010, MATCH(AX648, 'Stock List'!$K$11:$K$1010, 0))/INDEX('Stock List'!$L$11:$L$1010, MATCH(AX648, 'Stock List'!$K$11:$K$1010, 0)))*AW648), 2), 0)</f>
        <v>0</v>
      </c>
      <c r="CR648" s="22"/>
      <c r="CT648" s="106" t="str">
        <f t="shared" si="502"/>
        <v/>
      </c>
      <c r="CU648" s="22" t="str">
        <f t="shared" si="503"/>
        <v/>
      </c>
      <c r="CX648" s="106" t="str">
        <f t="shared" si="504"/>
        <v/>
      </c>
      <c r="CY648" s="20" t="str">
        <f t="shared" si="505"/>
        <v/>
      </c>
      <c r="CZ648" s="22" t="str">
        <f t="shared" si="506"/>
        <v/>
      </c>
      <c r="DB648" s="76" t="str">
        <f>IF($H648="", "", COUNTIF($G$11:$G$1010, "&gt;"&amp;$G648)+1+COUNTIF($G$11:$G648, $G648)-1)</f>
        <v/>
      </c>
      <c r="DC648" s="76" t="str">
        <f>IF($H648="", "", COUNTIF($CZ$11:$CZ$1010, "&gt;"&amp;$CZ648)+1+COUNTIF($CZ$11:$CZ648, $CZ648)-1)</f>
        <v/>
      </c>
      <c r="DE648" s="147" t="str">
        <f t="shared" si="507"/>
        <v/>
      </c>
      <c r="DF648" s="148"/>
      <c r="DG648" s="19" t="str">
        <f t="shared" si="508"/>
        <v/>
      </c>
      <c r="DH648" s="153" t="str">
        <f t="shared" si="509"/>
        <v/>
      </c>
      <c r="DI648" s="19" t="str">
        <f t="shared" si="461"/>
        <v/>
      </c>
      <c r="DJ648" s="153" t="str">
        <f t="shared" si="462"/>
        <v/>
      </c>
      <c r="DK648" s="19" t="str">
        <f t="shared" si="463"/>
        <v/>
      </c>
      <c r="DL648" s="153" t="str">
        <f t="shared" si="464"/>
        <v/>
      </c>
      <c r="DM648" s="19" t="str">
        <f t="shared" si="465"/>
        <v/>
      </c>
      <c r="DN648" s="153" t="str">
        <f t="shared" si="466"/>
        <v/>
      </c>
      <c r="DO648" s="19" t="str">
        <f t="shared" si="467"/>
        <v/>
      </c>
      <c r="DP648" s="153" t="str">
        <f t="shared" si="468"/>
        <v/>
      </c>
      <c r="DQ648" s="19" t="str">
        <f t="shared" si="469"/>
        <v/>
      </c>
      <c r="DR648" s="153" t="str">
        <f t="shared" si="470"/>
        <v/>
      </c>
      <c r="DS648" s="19" t="str">
        <f t="shared" si="471"/>
        <v/>
      </c>
      <c r="DT648" s="153" t="str">
        <f t="shared" si="472"/>
        <v/>
      </c>
      <c r="DU648" s="19" t="str">
        <f t="shared" si="473"/>
        <v/>
      </c>
      <c r="DV648" s="153" t="str">
        <f t="shared" si="474"/>
        <v/>
      </c>
      <c r="DW648" s="19" t="str">
        <f t="shared" si="475"/>
        <v/>
      </c>
      <c r="DX648" s="153" t="str">
        <f t="shared" si="476"/>
        <v/>
      </c>
      <c r="DY648" s="19" t="str">
        <f t="shared" si="477"/>
        <v/>
      </c>
      <c r="DZ648" s="153" t="str">
        <f t="shared" si="478"/>
        <v/>
      </c>
      <c r="EA648" s="19" t="str">
        <f t="shared" si="479"/>
        <v/>
      </c>
      <c r="EB648" s="153" t="str">
        <f t="shared" si="480"/>
        <v/>
      </c>
      <c r="EC648" s="19" t="str">
        <f t="shared" si="481"/>
        <v/>
      </c>
      <c r="ED648" s="153" t="str">
        <f t="shared" si="482"/>
        <v/>
      </c>
      <c r="EE648" s="19" t="str">
        <f t="shared" si="483"/>
        <v/>
      </c>
      <c r="EF648" s="153" t="str">
        <f t="shared" si="484"/>
        <v/>
      </c>
      <c r="EG648" s="19" t="str">
        <f t="shared" si="485"/>
        <v/>
      </c>
      <c r="EH648" s="153" t="str">
        <f t="shared" si="486"/>
        <v/>
      </c>
      <c r="EI648" s="19" t="str">
        <f t="shared" si="487"/>
        <v/>
      </c>
      <c r="EJ648" s="153" t="str">
        <f t="shared" si="488"/>
        <v/>
      </c>
      <c r="EK648" s="19" t="str">
        <f t="shared" si="489"/>
        <v/>
      </c>
      <c r="EL648" s="153" t="str">
        <f t="shared" si="490"/>
        <v/>
      </c>
      <c r="EM648" s="19" t="str">
        <f t="shared" si="491"/>
        <v/>
      </c>
      <c r="EN648" s="153" t="str">
        <f t="shared" si="492"/>
        <v/>
      </c>
      <c r="EO648" s="19" t="str">
        <f t="shared" si="493"/>
        <v/>
      </c>
      <c r="EP648" s="153" t="str">
        <f t="shared" si="494"/>
        <v/>
      </c>
      <c r="EQ648" s="19" t="str">
        <f t="shared" si="495"/>
        <v/>
      </c>
      <c r="ER648" s="153" t="str">
        <f t="shared" si="496"/>
        <v/>
      </c>
      <c r="ES648" s="19" t="str">
        <f t="shared" si="497"/>
        <v/>
      </c>
      <c r="ET648" s="153" t="str">
        <f t="shared" si="498"/>
        <v/>
      </c>
    </row>
    <row r="649" spans="1:150" x14ac:dyDescent="0.25">
      <c r="A649" s="31"/>
      <c r="B649" s="91" t="str">
        <f t="shared" si="499"/>
        <v/>
      </c>
      <c r="C649" s="20" t="str">
        <f t="shared" si="459"/>
        <v/>
      </c>
      <c r="D649" s="97" t="str">
        <f t="shared" si="460"/>
        <v/>
      </c>
      <c r="E649" s="62" t="str">
        <f t="shared" si="500"/>
        <v/>
      </c>
      <c r="F649" s="31"/>
      <c r="G649" s="282"/>
      <c r="H649" s="283"/>
      <c r="I649" s="284"/>
      <c r="J649" s="285"/>
      <c r="K649" s="286"/>
      <c r="L649" s="287"/>
      <c r="M649" s="288"/>
      <c r="N649" s="287"/>
      <c r="O649" s="288"/>
      <c r="P649" s="287"/>
      <c r="Q649" s="288"/>
      <c r="R649" s="287"/>
      <c r="S649" s="288"/>
      <c r="T649" s="287"/>
      <c r="U649" s="288"/>
      <c r="V649" s="287"/>
      <c r="W649" s="288"/>
      <c r="X649" s="287"/>
      <c r="Y649" s="288"/>
      <c r="Z649" s="287"/>
      <c r="AA649" s="288"/>
      <c r="AB649" s="287"/>
      <c r="AC649" s="288"/>
      <c r="AD649" s="287"/>
      <c r="AE649" s="288"/>
      <c r="AF649" s="287"/>
      <c r="AG649" s="288"/>
      <c r="AH649" s="287"/>
      <c r="AI649" s="288"/>
      <c r="AJ649" s="287"/>
      <c r="AK649" s="288"/>
      <c r="AL649" s="287"/>
      <c r="AM649" s="288"/>
      <c r="AN649" s="287"/>
      <c r="AO649" s="288"/>
      <c r="AP649" s="287"/>
      <c r="AQ649" s="288"/>
      <c r="AR649" s="287"/>
      <c r="AS649" s="288"/>
      <c r="AT649" s="287"/>
      <c r="AU649" s="288"/>
      <c r="AV649" s="287"/>
      <c r="AW649" s="288"/>
      <c r="AX649" s="287"/>
      <c r="AY649" s="31"/>
      <c r="BA649" s="76" t="str">
        <f t="shared" si="501"/>
        <v/>
      </c>
      <c r="BC649" s="76" t="str">
        <f>IF('Stock List'!$K649="", "", 'Stock List'!$K649)</f>
        <v/>
      </c>
      <c r="BE649" s="106">
        <f>IFERROR(ROUND(((INDEX('Stock List'!$M$11:$M$1010, MATCH(L649, 'Stock List'!$K$11:$K$1010, 0))/INDEX('Stock List'!$L$11:$L$1010, MATCH(L649, 'Stock List'!$K$11:$K$1010, 0)))*K649), 2), 0)</f>
        <v>0</v>
      </c>
      <c r="BF649" s="20"/>
      <c r="BG649" s="20">
        <f>IFERROR(ROUND(((INDEX('Stock List'!$M$11:$M$1010, MATCH(N649, 'Stock List'!$K$11:$K$1010, 0))/INDEX('Stock List'!$L$11:$L$1010, MATCH(N649, 'Stock List'!$K$11:$K$1010, 0)))*M649), 2), 0)</f>
        <v>0</v>
      </c>
      <c r="BH649" s="20"/>
      <c r="BI649" s="20">
        <f>IFERROR(ROUND(((INDEX('Stock List'!$M$11:$M$1010, MATCH(P649, 'Stock List'!$K$11:$K$1010, 0))/INDEX('Stock List'!$L$11:$L$1010, MATCH(P649, 'Stock List'!$K$11:$K$1010, 0)))*O649), 2), 0)</f>
        <v>0</v>
      </c>
      <c r="BJ649" s="20"/>
      <c r="BK649" s="20">
        <f>IFERROR(ROUND(((INDEX('Stock List'!$M$11:$M$1010, MATCH(R649, 'Stock List'!$K$11:$K$1010, 0))/INDEX('Stock List'!$L$11:$L$1010, MATCH(R649, 'Stock List'!$K$11:$K$1010, 0)))*Q649), 2), 0)</f>
        <v>0</v>
      </c>
      <c r="BL649" s="20"/>
      <c r="BM649" s="20">
        <f>IFERROR(ROUND(((INDEX('Stock List'!$M$11:$M$1010, MATCH(T649, 'Stock List'!$K$11:$K$1010, 0))/INDEX('Stock List'!$L$11:$L$1010, MATCH(T649, 'Stock List'!$K$11:$K$1010, 0)))*S649), 2), 0)</f>
        <v>0</v>
      </c>
      <c r="BN649" s="20"/>
      <c r="BO649" s="20">
        <f>IFERROR(ROUND(((INDEX('Stock List'!$M$11:$M$1010, MATCH(V649, 'Stock List'!$K$11:$K$1010, 0))/INDEX('Stock List'!$L$11:$L$1010, MATCH(V649, 'Stock List'!$K$11:$K$1010, 0)))*U649), 2), 0)</f>
        <v>0</v>
      </c>
      <c r="BP649" s="20"/>
      <c r="BQ649" s="20">
        <f>IFERROR(ROUND(((INDEX('Stock List'!$M$11:$M$1010, MATCH(X649, 'Stock List'!$K$11:$K$1010, 0))/INDEX('Stock List'!$L$11:$L$1010, MATCH(X649, 'Stock List'!$K$11:$K$1010, 0)))*W649), 2), 0)</f>
        <v>0</v>
      </c>
      <c r="BR649" s="20"/>
      <c r="BS649" s="20">
        <f>IFERROR(ROUND(((INDEX('Stock List'!$M$11:$M$1010, MATCH(Z649, 'Stock List'!$K$11:$K$1010, 0))/INDEX('Stock List'!$L$11:$L$1010, MATCH(Z649, 'Stock List'!$K$11:$K$1010, 0)))*Y649), 2), 0)</f>
        <v>0</v>
      </c>
      <c r="BT649" s="20"/>
      <c r="BU649" s="20">
        <f>IFERROR(ROUND(((INDEX('Stock List'!$M$11:$M$1010, MATCH(AB649, 'Stock List'!$K$11:$K$1010, 0))/INDEX('Stock List'!$L$11:$L$1010, MATCH(AB649, 'Stock List'!$K$11:$K$1010, 0)))*AA649), 2), 0)</f>
        <v>0</v>
      </c>
      <c r="BV649" s="20"/>
      <c r="BW649" s="20">
        <f>IFERROR(ROUND(((INDEX('Stock List'!$M$11:$M$1010, MATCH(AD649, 'Stock List'!$K$11:$K$1010, 0))/INDEX('Stock List'!$L$11:$L$1010, MATCH(AD649, 'Stock List'!$K$11:$K$1010, 0)))*AC649), 2), 0)</f>
        <v>0</v>
      </c>
      <c r="BX649" s="20"/>
      <c r="BY649" s="20">
        <f>IFERROR(ROUND(((INDEX('Stock List'!$M$11:$M$1010, MATCH(AF649, 'Stock List'!$K$11:$K$1010, 0))/INDEX('Stock List'!$L$11:$L$1010, MATCH(AF649, 'Stock List'!$K$11:$K$1010, 0)))*AE649), 2), 0)</f>
        <v>0</v>
      </c>
      <c r="BZ649" s="20"/>
      <c r="CA649" s="20">
        <f>IFERROR(ROUND(((INDEX('Stock List'!$M$11:$M$1010, MATCH(AH649, 'Stock List'!$K$11:$K$1010, 0))/INDEX('Stock List'!$L$11:$L$1010, MATCH(AH649, 'Stock List'!$K$11:$K$1010, 0)))*AG649), 2), 0)</f>
        <v>0</v>
      </c>
      <c r="CB649" s="20"/>
      <c r="CC649" s="20">
        <f>IFERROR(ROUND(((INDEX('Stock List'!$M$11:$M$1010, MATCH(AJ649, 'Stock List'!$K$11:$K$1010, 0))/INDEX('Stock List'!$L$11:$L$1010, MATCH(AJ649, 'Stock List'!$K$11:$K$1010, 0)))*AI649), 2), 0)</f>
        <v>0</v>
      </c>
      <c r="CD649" s="20"/>
      <c r="CE649" s="20">
        <f>IFERROR(ROUND(((INDEX('Stock List'!$M$11:$M$1010, MATCH(AL649, 'Stock List'!$K$11:$K$1010, 0))/INDEX('Stock List'!$L$11:$L$1010, MATCH(AL649, 'Stock List'!$K$11:$K$1010, 0)))*AK649), 2), 0)</f>
        <v>0</v>
      </c>
      <c r="CF649" s="20"/>
      <c r="CG649" s="20">
        <f>IFERROR(ROUND(((INDEX('Stock List'!$M$11:$M$1010, MATCH(AN649, 'Stock List'!$K$11:$K$1010, 0))/INDEX('Stock List'!$L$11:$L$1010, MATCH(AN649, 'Stock List'!$K$11:$K$1010, 0)))*AM649), 2), 0)</f>
        <v>0</v>
      </c>
      <c r="CH649" s="20"/>
      <c r="CI649" s="20">
        <f>IFERROR(ROUND(((INDEX('Stock List'!$M$11:$M$1010, MATCH(AP649, 'Stock List'!$K$11:$K$1010, 0))/INDEX('Stock List'!$L$11:$L$1010, MATCH(AP649, 'Stock List'!$K$11:$K$1010, 0)))*AO649), 2), 0)</f>
        <v>0</v>
      </c>
      <c r="CJ649" s="20"/>
      <c r="CK649" s="20">
        <f>IFERROR(ROUND(((INDEX('Stock List'!$M$11:$M$1010, MATCH(AR649, 'Stock List'!$K$11:$K$1010, 0))/INDEX('Stock List'!$L$11:$L$1010, MATCH(AR649, 'Stock List'!$K$11:$K$1010, 0)))*AQ649), 2), 0)</f>
        <v>0</v>
      </c>
      <c r="CL649" s="20"/>
      <c r="CM649" s="20">
        <f>IFERROR(ROUND(((INDEX('Stock List'!$M$11:$M$1010, MATCH(AT649, 'Stock List'!$K$11:$K$1010, 0))/INDEX('Stock List'!$L$11:$L$1010, MATCH(AT649, 'Stock List'!$K$11:$K$1010, 0)))*AS649), 2), 0)</f>
        <v>0</v>
      </c>
      <c r="CN649" s="20"/>
      <c r="CO649" s="20">
        <f>IFERROR(ROUND(((INDEX('Stock List'!$M$11:$M$1010, MATCH(AV649, 'Stock List'!$K$11:$K$1010, 0))/INDEX('Stock List'!$L$11:$L$1010, MATCH(AV649, 'Stock List'!$K$11:$K$1010, 0)))*AU649), 2), 0)</f>
        <v>0</v>
      </c>
      <c r="CP649" s="20"/>
      <c r="CQ649" s="20">
        <f>IFERROR(ROUND(((INDEX('Stock List'!$M$11:$M$1010, MATCH(AX649, 'Stock List'!$K$11:$K$1010, 0))/INDEX('Stock List'!$L$11:$L$1010, MATCH(AX649, 'Stock List'!$K$11:$K$1010, 0)))*AW649), 2), 0)</f>
        <v>0</v>
      </c>
      <c r="CR649" s="22"/>
      <c r="CT649" s="106" t="str">
        <f t="shared" si="502"/>
        <v/>
      </c>
      <c r="CU649" s="22" t="str">
        <f t="shared" si="503"/>
        <v/>
      </c>
      <c r="CX649" s="106" t="str">
        <f t="shared" si="504"/>
        <v/>
      </c>
      <c r="CY649" s="20" t="str">
        <f t="shared" si="505"/>
        <v/>
      </c>
      <c r="CZ649" s="22" t="str">
        <f t="shared" si="506"/>
        <v/>
      </c>
      <c r="DB649" s="76" t="str">
        <f>IF($H649="", "", COUNTIF($G$11:$G$1010, "&gt;"&amp;$G649)+1+COUNTIF($G$11:$G649, $G649)-1)</f>
        <v/>
      </c>
      <c r="DC649" s="76" t="str">
        <f>IF($H649="", "", COUNTIF($CZ$11:$CZ$1010, "&gt;"&amp;$CZ649)+1+COUNTIF($CZ$11:$CZ649, $CZ649)-1)</f>
        <v/>
      </c>
      <c r="DE649" s="147" t="str">
        <f t="shared" si="507"/>
        <v/>
      </c>
      <c r="DF649" s="148"/>
      <c r="DG649" s="19" t="str">
        <f t="shared" si="508"/>
        <v/>
      </c>
      <c r="DH649" s="153" t="str">
        <f t="shared" si="509"/>
        <v/>
      </c>
      <c r="DI649" s="19" t="str">
        <f t="shared" si="461"/>
        <v/>
      </c>
      <c r="DJ649" s="153" t="str">
        <f t="shared" si="462"/>
        <v/>
      </c>
      <c r="DK649" s="19" t="str">
        <f t="shared" si="463"/>
        <v/>
      </c>
      <c r="DL649" s="153" t="str">
        <f t="shared" si="464"/>
        <v/>
      </c>
      <c r="DM649" s="19" t="str">
        <f t="shared" si="465"/>
        <v/>
      </c>
      <c r="DN649" s="153" t="str">
        <f t="shared" si="466"/>
        <v/>
      </c>
      <c r="DO649" s="19" t="str">
        <f t="shared" si="467"/>
        <v/>
      </c>
      <c r="DP649" s="153" t="str">
        <f t="shared" si="468"/>
        <v/>
      </c>
      <c r="DQ649" s="19" t="str">
        <f t="shared" si="469"/>
        <v/>
      </c>
      <c r="DR649" s="153" t="str">
        <f t="shared" si="470"/>
        <v/>
      </c>
      <c r="DS649" s="19" t="str">
        <f t="shared" si="471"/>
        <v/>
      </c>
      <c r="DT649" s="153" t="str">
        <f t="shared" si="472"/>
        <v/>
      </c>
      <c r="DU649" s="19" t="str">
        <f t="shared" si="473"/>
        <v/>
      </c>
      <c r="DV649" s="153" t="str">
        <f t="shared" si="474"/>
        <v/>
      </c>
      <c r="DW649" s="19" t="str">
        <f t="shared" si="475"/>
        <v/>
      </c>
      <c r="DX649" s="153" t="str">
        <f t="shared" si="476"/>
        <v/>
      </c>
      <c r="DY649" s="19" t="str">
        <f t="shared" si="477"/>
        <v/>
      </c>
      <c r="DZ649" s="153" t="str">
        <f t="shared" si="478"/>
        <v/>
      </c>
      <c r="EA649" s="19" t="str">
        <f t="shared" si="479"/>
        <v/>
      </c>
      <c r="EB649" s="153" t="str">
        <f t="shared" si="480"/>
        <v/>
      </c>
      <c r="EC649" s="19" t="str">
        <f t="shared" si="481"/>
        <v/>
      </c>
      <c r="ED649" s="153" t="str">
        <f t="shared" si="482"/>
        <v/>
      </c>
      <c r="EE649" s="19" t="str">
        <f t="shared" si="483"/>
        <v/>
      </c>
      <c r="EF649" s="153" t="str">
        <f t="shared" si="484"/>
        <v/>
      </c>
      <c r="EG649" s="19" t="str">
        <f t="shared" si="485"/>
        <v/>
      </c>
      <c r="EH649" s="153" t="str">
        <f t="shared" si="486"/>
        <v/>
      </c>
      <c r="EI649" s="19" t="str">
        <f t="shared" si="487"/>
        <v/>
      </c>
      <c r="EJ649" s="153" t="str">
        <f t="shared" si="488"/>
        <v/>
      </c>
      <c r="EK649" s="19" t="str">
        <f t="shared" si="489"/>
        <v/>
      </c>
      <c r="EL649" s="153" t="str">
        <f t="shared" si="490"/>
        <v/>
      </c>
      <c r="EM649" s="19" t="str">
        <f t="shared" si="491"/>
        <v/>
      </c>
      <c r="EN649" s="153" t="str">
        <f t="shared" si="492"/>
        <v/>
      </c>
      <c r="EO649" s="19" t="str">
        <f t="shared" si="493"/>
        <v/>
      </c>
      <c r="EP649" s="153" t="str">
        <f t="shared" si="494"/>
        <v/>
      </c>
      <c r="EQ649" s="19" t="str">
        <f t="shared" si="495"/>
        <v/>
      </c>
      <c r="ER649" s="153" t="str">
        <f t="shared" si="496"/>
        <v/>
      </c>
      <c r="ES649" s="19" t="str">
        <f t="shared" si="497"/>
        <v/>
      </c>
      <c r="ET649" s="153" t="str">
        <f t="shared" si="498"/>
        <v/>
      </c>
    </row>
    <row r="650" spans="1:150" x14ac:dyDescent="0.25">
      <c r="A650" s="31"/>
      <c r="B650" s="91" t="str">
        <f t="shared" si="499"/>
        <v/>
      </c>
      <c r="C650" s="20" t="str">
        <f t="shared" si="459"/>
        <v/>
      </c>
      <c r="D650" s="97" t="str">
        <f t="shared" si="460"/>
        <v/>
      </c>
      <c r="E650" s="62" t="str">
        <f t="shared" si="500"/>
        <v/>
      </c>
      <c r="F650" s="31"/>
      <c r="G650" s="282"/>
      <c r="H650" s="283"/>
      <c r="I650" s="284"/>
      <c r="J650" s="285"/>
      <c r="K650" s="286"/>
      <c r="L650" s="287"/>
      <c r="M650" s="288"/>
      <c r="N650" s="287"/>
      <c r="O650" s="288"/>
      <c r="P650" s="287"/>
      <c r="Q650" s="288"/>
      <c r="R650" s="287"/>
      <c r="S650" s="288"/>
      <c r="T650" s="287"/>
      <c r="U650" s="288"/>
      <c r="V650" s="287"/>
      <c r="W650" s="288"/>
      <c r="X650" s="287"/>
      <c r="Y650" s="288"/>
      <c r="Z650" s="287"/>
      <c r="AA650" s="288"/>
      <c r="AB650" s="287"/>
      <c r="AC650" s="288"/>
      <c r="AD650" s="287"/>
      <c r="AE650" s="288"/>
      <c r="AF650" s="287"/>
      <c r="AG650" s="288"/>
      <c r="AH650" s="287"/>
      <c r="AI650" s="288"/>
      <c r="AJ650" s="287"/>
      <c r="AK650" s="288"/>
      <c r="AL650" s="287"/>
      <c r="AM650" s="288"/>
      <c r="AN650" s="287"/>
      <c r="AO650" s="288"/>
      <c r="AP650" s="287"/>
      <c r="AQ650" s="288"/>
      <c r="AR650" s="287"/>
      <c r="AS650" s="288"/>
      <c r="AT650" s="287"/>
      <c r="AU650" s="288"/>
      <c r="AV650" s="287"/>
      <c r="AW650" s="288"/>
      <c r="AX650" s="287"/>
      <c r="AY650" s="31"/>
      <c r="BA650" s="76" t="str">
        <f t="shared" si="501"/>
        <v/>
      </c>
      <c r="BC650" s="76" t="str">
        <f>IF('Stock List'!$K650="", "", 'Stock List'!$K650)</f>
        <v/>
      </c>
      <c r="BE650" s="106">
        <f>IFERROR(ROUND(((INDEX('Stock List'!$M$11:$M$1010, MATCH(L650, 'Stock List'!$K$11:$K$1010, 0))/INDEX('Stock List'!$L$11:$L$1010, MATCH(L650, 'Stock List'!$K$11:$K$1010, 0)))*K650), 2), 0)</f>
        <v>0</v>
      </c>
      <c r="BF650" s="20"/>
      <c r="BG650" s="20">
        <f>IFERROR(ROUND(((INDEX('Stock List'!$M$11:$M$1010, MATCH(N650, 'Stock List'!$K$11:$K$1010, 0))/INDEX('Stock List'!$L$11:$L$1010, MATCH(N650, 'Stock List'!$K$11:$K$1010, 0)))*M650), 2), 0)</f>
        <v>0</v>
      </c>
      <c r="BH650" s="20"/>
      <c r="BI650" s="20">
        <f>IFERROR(ROUND(((INDEX('Stock List'!$M$11:$M$1010, MATCH(P650, 'Stock List'!$K$11:$K$1010, 0))/INDEX('Stock List'!$L$11:$L$1010, MATCH(P650, 'Stock List'!$K$11:$K$1010, 0)))*O650), 2), 0)</f>
        <v>0</v>
      </c>
      <c r="BJ650" s="20"/>
      <c r="BK650" s="20">
        <f>IFERROR(ROUND(((INDEX('Stock List'!$M$11:$M$1010, MATCH(R650, 'Stock List'!$K$11:$K$1010, 0))/INDEX('Stock List'!$L$11:$L$1010, MATCH(R650, 'Stock List'!$K$11:$K$1010, 0)))*Q650), 2), 0)</f>
        <v>0</v>
      </c>
      <c r="BL650" s="20"/>
      <c r="BM650" s="20">
        <f>IFERROR(ROUND(((INDEX('Stock List'!$M$11:$M$1010, MATCH(T650, 'Stock List'!$K$11:$K$1010, 0))/INDEX('Stock List'!$L$11:$L$1010, MATCH(T650, 'Stock List'!$K$11:$K$1010, 0)))*S650), 2), 0)</f>
        <v>0</v>
      </c>
      <c r="BN650" s="20"/>
      <c r="BO650" s="20">
        <f>IFERROR(ROUND(((INDEX('Stock List'!$M$11:$M$1010, MATCH(V650, 'Stock List'!$K$11:$K$1010, 0))/INDEX('Stock List'!$L$11:$L$1010, MATCH(V650, 'Stock List'!$K$11:$K$1010, 0)))*U650), 2), 0)</f>
        <v>0</v>
      </c>
      <c r="BP650" s="20"/>
      <c r="BQ650" s="20">
        <f>IFERROR(ROUND(((INDEX('Stock List'!$M$11:$M$1010, MATCH(X650, 'Stock List'!$K$11:$K$1010, 0))/INDEX('Stock List'!$L$11:$L$1010, MATCH(X650, 'Stock List'!$K$11:$K$1010, 0)))*W650), 2), 0)</f>
        <v>0</v>
      </c>
      <c r="BR650" s="20"/>
      <c r="BS650" s="20">
        <f>IFERROR(ROUND(((INDEX('Stock List'!$M$11:$M$1010, MATCH(Z650, 'Stock List'!$K$11:$K$1010, 0))/INDEX('Stock List'!$L$11:$L$1010, MATCH(Z650, 'Stock List'!$K$11:$K$1010, 0)))*Y650), 2), 0)</f>
        <v>0</v>
      </c>
      <c r="BT650" s="20"/>
      <c r="BU650" s="20">
        <f>IFERROR(ROUND(((INDEX('Stock List'!$M$11:$M$1010, MATCH(AB650, 'Stock List'!$K$11:$K$1010, 0))/INDEX('Stock List'!$L$11:$L$1010, MATCH(AB650, 'Stock List'!$K$11:$K$1010, 0)))*AA650), 2), 0)</f>
        <v>0</v>
      </c>
      <c r="BV650" s="20"/>
      <c r="BW650" s="20">
        <f>IFERROR(ROUND(((INDEX('Stock List'!$M$11:$M$1010, MATCH(AD650, 'Stock List'!$K$11:$K$1010, 0))/INDEX('Stock List'!$L$11:$L$1010, MATCH(AD650, 'Stock List'!$K$11:$K$1010, 0)))*AC650), 2), 0)</f>
        <v>0</v>
      </c>
      <c r="BX650" s="20"/>
      <c r="BY650" s="20">
        <f>IFERROR(ROUND(((INDEX('Stock List'!$M$11:$M$1010, MATCH(AF650, 'Stock List'!$K$11:$K$1010, 0))/INDEX('Stock List'!$L$11:$L$1010, MATCH(AF650, 'Stock List'!$K$11:$K$1010, 0)))*AE650), 2), 0)</f>
        <v>0</v>
      </c>
      <c r="BZ650" s="20"/>
      <c r="CA650" s="20">
        <f>IFERROR(ROUND(((INDEX('Stock List'!$M$11:$M$1010, MATCH(AH650, 'Stock List'!$K$11:$K$1010, 0))/INDEX('Stock List'!$L$11:$L$1010, MATCH(AH650, 'Stock List'!$K$11:$K$1010, 0)))*AG650), 2), 0)</f>
        <v>0</v>
      </c>
      <c r="CB650" s="20"/>
      <c r="CC650" s="20">
        <f>IFERROR(ROUND(((INDEX('Stock List'!$M$11:$M$1010, MATCH(AJ650, 'Stock List'!$K$11:$K$1010, 0))/INDEX('Stock List'!$L$11:$L$1010, MATCH(AJ650, 'Stock List'!$K$11:$K$1010, 0)))*AI650), 2), 0)</f>
        <v>0</v>
      </c>
      <c r="CD650" s="20"/>
      <c r="CE650" s="20">
        <f>IFERROR(ROUND(((INDEX('Stock List'!$M$11:$M$1010, MATCH(AL650, 'Stock List'!$K$11:$K$1010, 0))/INDEX('Stock List'!$L$11:$L$1010, MATCH(AL650, 'Stock List'!$K$11:$K$1010, 0)))*AK650), 2), 0)</f>
        <v>0</v>
      </c>
      <c r="CF650" s="20"/>
      <c r="CG650" s="20">
        <f>IFERROR(ROUND(((INDEX('Stock List'!$M$11:$M$1010, MATCH(AN650, 'Stock List'!$K$11:$K$1010, 0))/INDEX('Stock List'!$L$11:$L$1010, MATCH(AN650, 'Stock List'!$K$11:$K$1010, 0)))*AM650), 2), 0)</f>
        <v>0</v>
      </c>
      <c r="CH650" s="20"/>
      <c r="CI650" s="20">
        <f>IFERROR(ROUND(((INDEX('Stock List'!$M$11:$M$1010, MATCH(AP650, 'Stock List'!$K$11:$K$1010, 0))/INDEX('Stock List'!$L$11:$L$1010, MATCH(AP650, 'Stock List'!$K$11:$K$1010, 0)))*AO650), 2), 0)</f>
        <v>0</v>
      </c>
      <c r="CJ650" s="20"/>
      <c r="CK650" s="20">
        <f>IFERROR(ROUND(((INDEX('Stock List'!$M$11:$M$1010, MATCH(AR650, 'Stock List'!$K$11:$K$1010, 0))/INDEX('Stock List'!$L$11:$L$1010, MATCH(AR650, 'Stock List'!$K$11:$K$1010, 0)))*AQ650), 2), 0)</f>
        <v>0</v>
      </c>
      <c r="CL650" s="20"/>
      <c r="CM650" s="20">
        <f>IFERROR(ROUND(((INDEX('Stock List'!$M$11:$M$1010, MATCH(AT650, 'Stock List'!$K$11:$K$1010, 0))/INDEX('Stock List'!$L$11:$L$1010, MATCH(AT650, 'Stock List'!$K$11:$K$1010, 0)))*AS650), 2), 0)</f>
        <v>0</v>
      </c>
      <c r="CN650" s="20"/>
      <c r="CO650" s="20">
        <f>IFERROR(ROUND(((INDEX('Stock List'!$M$11:$M$1010, MATCH(AV650, 'Stock List'!$K$11:$K$1010, 0))/INDEX('Stock List'!$L$11:$L$1010, MATCH(AV650, 'Stock List'!$K$11:$K$1010, 0)))*AU650), 2), 0)</f>
        <v>0</v>
      </c>
      <c r="CP650" s="20"/>
      <c r="CQ650" s="20">
        <f>IFERROR(ROUND(((INDEX('Stock List'!$M$11:$M$1010, MATCH(AX650, 'Stock List'!$K$11:$K$1010, 0))/INDEX('Stock List'!$L$11:$L$1010, MATCH(AX650, 'Stock List'!$K$11:$K$1010, 0)))*AW650), 2), 0)</f>
        <v>0</v>
      </c>
      <c r="CR650" s="22"/>
      <c r="CT650" s="106" t="str">
        <f t="shared" si="502"/>
        <v/>
      </c>
      <c r="CU650" s="22" t="str">
        <f t="shared" si="503"/>
        <v/>
      </c>
      <c r="CX650" s="106" t="str">
        <f t="shared" si="504"/>
        <v/>
      </c>
      <c r="CY650" s="20" t="str">
        <f t="shared" si="505"/>
        <v/>
      </c>
      <c r="CZ650" s="22" t="str">
        <f t="shared" si="506"/>
        <v/>
      </c>
      <c r="DB650" s="76" t="str">
        <f>IF($H650="", "", COUNTIF($G$11:$G$1010, "&gt;"&amp;$G650)+1+COUNTIF($G$11:$G650, $G650)-1)</f>
        <v/>
      </c>
      <c r="DC650" s="76" t="str">
        <f>IF($H650="", "", COUNTIF($CZ$11:$CZ$1010, "&gt;"&amp;$CZ650)+1+COUNTIF($CZ$11:$CZ650, $CZ650)-1)</f>
        <v/>
      </c>
      <c r="DE650" s="147" t="str">
        <f t="shared" si="507"/>
        <v/>
      </c>
      <c r="DF650" s="148"/>
      <c r="DG650" s="19" t="str">
        <f t="shared" si="508"/>
        <v/>
      </c>
      <c r="DH650" s="153" t="str">
        <f t="shared" si="509"/>
        <v/>
      </c>
      <c r="DI650" s="19" t="str">
        <f t="shared" si="461"/>
        <v/>
      </c>
      <c r="DJ650" s="153" t="str">
        <f t="shared" si="462"/>
        <v/>
      </c>
      <c r="DK650" s="19" t="str">
        <f t="shared" si="463"/>
        <v/>
      </c>
      <c r="DL650" s="153" t="str">
        <f t="shared" si="464"/>
        <v/>
      </c>
      <c r="DM650" s="19" t="str">
        <f t="shared" si="465"/>
        <v/>
      </c>
      <c r="DN650" s="153" t="str">
        <f t="shared" si="466"/>
        <v/>
      </c>
      <c r="DO650" s="19" t="str">
        <f t="shared" si="467"/>
        <v/>
      </c>
      <c r="DP650" s="153" t="str">
        <f t="shared" si="468"/>
        <v/>
      </c>
      <c r="DQ650" s="19" t="str">
        <f t="shared" si="469"/>
        <v/>
      </c>
      <c r="DR650" s="153" t="str">
        <f t="shared" si="470"/>
        <v/>
      </c>
      <c r="DS650" s="19" t="str">
        <f t="shared" si="471"/>
        <v/>
      </c>
      <c r="DT650" s="153" t="str">
        <f t="shared" si="472"/>
        <v/>
      </c>
      <c r="DU650" s="19" t="str">
        <f t="shared" si="473"/>
        <v/>
      </c>
      <c r="DV650" s="153" t="str">
        <f t="shared" si="474"/>
        <v/>
      </c>
      <c r="DW650" s="19" t="str">
        <f t="shared" si="475"/>
        <v/>
      </c>
      <c r="DX650" s="153" t="str">
        <f t="shared" si="476"/>
        <v/>
      </c>
      <c r="DY650" s="19" t="str">
        <f t="shared" si="477"/>
        <v/>
      </c>
      <c r="DZ650" s="153" t="str">
        <f t="shared" si="478"/>
        <v/>
      </c>
      <c r="EA650" s="19" t="str">
        <f t="shared" si="479"/>
        <v/>
      </c>
      <c r="EB650" s="153" t="str">
        <f t="shared" si="480"/>
        <v/>
      </c>
      <c r="EC650" s="19" t="str">
        <f t="shared" si="481"/>
        <v/>
      </c>
      <c r="ED650" s="153" t="str">
        <f t="shared" si="482"/>
        <v/>
      </c>
      <c r="EE650" s="19" t="str">
        <f t="shared" si="483"/>
        <v/>
      </c>
      <c r="EF650" s="153" t="str">
        <f t="shared" si="484"/>
        <v/>
      </c>
      <c r="EG650" s="19" t="str">
        <f t="shared" si="485"/>
        <v/>
      </c>
      <c r="EH650" s="153" t="str">
        <f t="shared" si="486"/>
        <v/>
      </c>
      <c r="EI650" s="19" t="str">
        <f t="shared" si="487"/>
        <v/>
      </c>
      <c r="EJ650" s="153" t="str">
        <f t="shared" si="488"/>
        <v/>
      </c>
      <c r="EK650" s="19" t="str">
        <f t="shared" si="489"/>
        <v/>
      </c>
      <c r="EL650" s="153" t="str">
        <f t="shared" si="490"/>
        <v/>
      </c>
      <c r="EM650" s="19" t="str">
        <f t="shared" si="491"/>
        <v/>
      </c>
      <c r="EN650" s="153" t="str">
        <f t="shared" si="492"/>
        <v/>
      </c>
      <c r="EO650" s="19" t="str">
        <f t="shared" si="493"/>
        <v/>
      </c>
      <c r="EP650" s="153" t="str">
        <f t="shared" si="494"/>
        <v/>
      </c>
      <c r="EQ650" s="19" t="str">
        <f t="shared" si="495"/>
        <v/>
      </c>
      <c r="ER650" s="153" t="str">
        <f t="shared" si="496"/>
        <v/>
      </c>
      <c r="ES650" s="19" t="str">
        <f t="shared" si="497"/>
        <v/>
      </c>
      <c r="ET650" s="153" t="str">
        <f t="shared" si="498"/>
        <v/>
      </c>
    </row>
    <row r="651" spans="1:150" x14ac:dyDescent="0.25">
      <c r="A651" s="31"/>
      <c r="B651" s="91" t="str">
        <f t="shared" si="499"/>
        <v/>
      </c>
      <c r="C651" s="20" t="str">
        <f t="shared" ref="C651:C714" si="510">IF($B651="", "", ROUND($B651+($B651*$D$5), 2))</f>
        <v/>
      </c>
      <c r="D651" s="97" t="str">
        <f t="shared" ref="D651:D714" si="511">IF($C651="", "", IFERROR(ROUND($J651/$C651, 4), ""))</f>
        <v/>
      </c>
      <c r="E651" s="62" t="str">
        <f t="shared" si="500"/>
        <v/>
      </c>
      <c r="F651" s="31"/>
      <c r="G651" s="282"/>
      <c r="H651" s="283"/>
      <c r="I651" s="284"/>
      <c r="J651" s="285"/>
      <c r="K651" s="286"/>
      <c r="L651" s="287"/>
      <c r="M651" s="288"/>
      <c r="N651" s="287"/>
      <c r="O651" s="288"/>
      <c r="P651" s="287"/>
      <c r="Q651" s="288"/>
      <c r="R651" s="287"/>
      <c r="S651" s="288"/>
      <c r="T651" s="287"/>
      <c r="U651" s="288"/>
      <c r="V651" s="287"/>
      <c r="W651" s="288"/>
      <c r="X651" s="287"/>
      <c r="Y651" s="288"/>
      <c r="Z651" s="287"/>
      <c r="AA651" s="288"/>
      <c r="AB651" s="287"/>
      <c r="AC651" s="288"/>
      <c r="AD651" s="287"/>
      <c r="AE651" s="288"/>
      <c r="AF651" s="287"/>
      <c r="AG651" s="288"/>
      <c r="AH651" s="287"/>
      <c r="AI651" s="288"/>
      <c r="AJ651" s="287"/>
      <c r="AK651" s="288"/>
      <c r="AL651" s="287"/>
      <c r="AM651" s="288"/>
      <c r="AN651" s="287"/>
      <c r="AO651" s="288"/>
      <c r="AP651" s="287"/>
      <c r="AQ651" s="288"/>
      <c r="AR651" s="287"/>
      <c r="AS651" s="288"/>
      <c r="AT651" s="287"/>
      <c r="AU651" s="288"/>
      <c r="AV651" s="287"/>
      <c r="AW651" s="288"/>
      <c r="AX651" s="287"/>
      <c r="AY651" s="31"/>
      <c r="BA651" s="76" t="str">
        <f t="shared" si="501"/>
        <v/>
      </c>
      <c r="BC651" s="76" t="str">
        <f>IF('Stock List'!$K651="", "", 'Stock List'!$K651)</f>
        <v/>
      </c>
      <c r="BE651" s="106">
        <f>IFERROR(ROUND(((INDEX('Stock List'!$M$11:$M$1010, MATCH(L651, 'Stock List'!$K$11:$K$1010, 0))/INDEX('Stock List'!$L$11:$L$1010, MATCH(L651, 'Stock List'!$K$11:$K$1010, 0)))*K651), 2), 0)</f>
        <v>0</v>
      </c>
      <c r="BF651" s="20"/>
      <c r="BG651" s="20">
        <f>IFERROR(ROUND(((INDEX('Stock List'!$M$11:$M$1010, MATCH(N651, 'Stock List'!$K$11:$K$1010, 0))/INDEX('Stock List'!$L$11:$L$1010, MATCH(N651, 'Stock List'!$K$11:$K$1010, 0)))*M651), 2), 0)</f>
        <v>0</v>
      </c>
      <c r="BH651" s="20"/>
      <c r="BI651" s="20">
        <f>IFERROR(ROUND(((INDEX('Stock List'!$M$11:$M$1010, MATCH(P651, 'Stock List'!$K$11:$K$1010, 0))/INDEX('Stock List'!$L$11:$L$1010, MATCH(P651, 'Stock List'!$K$11:$K$1010, 0)))*O651), 2), 0)</f>
        <v>0</v>
      </c>
      <c r="BJ651" s="20"/>
      <c r="BK651" s="20">
        <f>IFERROR(ROUND(((INDEX('Stock List'!$M$11:$M$1010, MATCH(R651, 'Stock List'!$K$11:$K$1010, 0))/INDEX('Stock List'!$L$11:$L$1010, MATCH(R651, 'Stock List'!$K$11:$K$1010, 0)))*Q651), 2), 0)</f>
        <v>0</v>
      </c>
      <c r="BL651" s="20"/>
      <c r="BM651" s="20">
        <f>IFERROR(ROUND(((INDEX('Stock List'!$M$11:$M$1010, MATCH(T651, 'Stock List'!$K$11:$K$1010, 0))/INDEX('Stock List'!$L$11:$L$1010, MATCH(T651, 'Stock List'!$K$11:$K$1010, 0)))*S651), 2), 0)</f>
        <v>0</v>
      </c>
      <c r="BN651" s="20"/>
      <c r="BO651" s="20">
        <f>IFERROR(ROUND(((INDEX('Stock List'!$M$11:$M$1010, MATCH(V651, 'Stock List'!$K$11:$K$1010, 0))/INDEX('Stock List'!$L$11:$L$1010, MATCH(V651, 'Stock List'!$K$11:$K$1010, 0)))*U651), 2), 0)</f>
        <v>0</v>
      </c>
      <c r="BP651" s="20"/>
      <c r="BQ651" s="20">
        <f>IFERROR(ROUND(((INDEX('Stock List'!$M$11:$M$1010, MATCH(X651, 'Stock List'!$K$11:$K$1010, 0))/INDEX('Stock List'!$L$11:$L$1010, MATCH(X651, 'Stock List'!$K$11:$K$1010, 0)))*W651), 2), 0)</f>
        <v>0</v>
      </c>
      <c r="BR651" s="20"/>
      <c r="BS651" s="20">
        <f>IFERROR(ROUND(((INDEX('Stock List'!$M$11:$M$1010, MATCH(Z651, 'Stock List'!$K$11:$K$1010, 0))/INDEX('Stock List'!$L$11:$L$1010, MATCH(Z651, 'Stock List'!$K$11:$K$1010, 0)))*Y651), 2), 0)</f>
        <v>0</v>
      </c>
      <c r="BT651" s="20"/>
      <c r="BU651" s="20">
        <f>IFERROR(ROUND(((INDEX('Stock List'!$M$11:$M$1010, MATCH(AB651, 'Stock List'!$K$11:$K$1010, 0))/INDEX('Stock List'!$L$11:$L$1010, MATCH(AB651, 'Stock List'!$K$11:$K$1010, 0)))*AA651), 2), 0)</f>
        <v>0</v>
      </c>
      <c r="BV651" s="20"/>
      <c r="BW651" s="20">
        <f>IFERROR(ROUND(((INDEX('Stock List'!$M$11:$M$1010, MATCH(AD651, 'Stock List'!$K$11:$K$1010, 0))/INDEX('Stock List'!$L$11:$L$1010, MATCH(AD651, 'Stock List'!$K$11:$K$1010, 0)))*AC651), 2), 0)</f>
        <v>0</v>
      </c>
      <c r="BX651" s="20"/>
      <c r="BY651" s="20">
        <f>IFERROR(ROUND(((INDEX('Stock List'!$M$11:$M$1010, MATCH(AF651, 'Stock List'!$K$11:$K$1010, 0))/INDEX('Stock List'!$L$11:$L$1010, MATCH(AF651, 'Stock List'!$K$11:$K$1010, 0)))*AE651), 2), 0)</f>
        <v>0</v>
      </c>
      <c r="BZ651" s="20"/>
      <c r="CA651" s="20">
        <f>IFERROR(ROUND(((INDEX('Stock List'!$M$11:$M$1010, MATCH(AH651, 'Stock List'!$K$11:$K$1010, 0))/INDEX('Stock List'!$L$11:$L$1010, MATCH(AH651, 'Stock List'!$K$11:$K$1010, 0)))*AG651), 2), 0)</f>
        <v>0</v>
      </c>
      <c r="CB651" s="20"/>
      <c r="CC651" s="20">
        <f>IFERROR(ROUND(((INDEX('Stock List'!$M$11:$M$1010, MATCH(AJ651, 'Stock List'!$K$11:$K$1010, 0))/INDEX('Stock List'!$L$11:$L$1010, MATCH(AJ651, 'Stock List'!$K$11:$K$1010, 0)))*AI651), 2), 0)</f>
        <v>0</v>
      </c>
      <c r="CD651" s="20"/>
      <c r="CE651" s="20">
        <f>IFERROR(ROUND(((INDEX('Stock List'!$M$11:$M$1010, MATCH(AL651, 'Stock List'!$K$11:$K$1010, 0))/INDEX('Stock List'!$L$11:$L$1010, MATCH(AL651, 'Stock List'!$K$11:$K$1010, 0)))*AK651), 2), 0)</f>
        <v>0</v>
      </c>
      <c r="CF651" s="20"/>
      <c r="CG651" s="20">
        <f>IFERROR(ROUND(((INDEX('Stock List'!$M$11:$M$1010, MATCH(AN651, 'Stock List'!$K$11:$K$1010, 0))/INDEX('Stock List'!$L$11:$L$1010, MATCH(AN651, 'Stock List'!$K$11:$K$1010, 0)))*AM651), 2), 0)</f>
        <v>0</v>
      </c>
      <c r="CH651" s="20"/>
      <c r="CI651" s="20">
        <f>IFERROR(ROUND(((INDEX('Stock List'!$M$11:$M$1010, MATCH(AP651, 'Stock List'!$K$11:$K$1010, 0))/INDEX('Stock List'!$L$11:$L$1010, MATCH(AP651, 'Stock List'!$K$11:$K$1010, 0)))*AO651), 2), 0)</f>
        <v>0</v>
      </c>
      <c r="CJ651" s="20"/>
      <c r="CK651" s="20">
        <f>IFERROR(ROUND(((INDEX('Stock List'!$M$11:$M$1010, MATCH(AR651, 'Stock List'!$K$11:$K$1010, 0))/INDEX('Stock List'!$L$11:$L$1010, MATCH(AR651, 'Stock List'!$K$11:$K$1010, 0)))*AQ651), 2), 0)</f>
        <v>0</v>
      </c>
      <c r="CL651" s="20"/>
      <c r="CM651" s="20">
        <f>IFERROR(ROUND(((INDEX('Stock List'!$M$11:$M$1010, MATCH(AT651, 'Stock List'!$K$11:$K$1010, 0))/INDEX('Stock List'!$L$11:$L$1010, MATCH(AT651, 'Stock List'!$K$11:$K$1010, 0)))*AS651), 2), 0)</f>
        <v>0</v>
      </c>
      <c r="CN651" s="20"/>
      <c r="CO651" s="20">
        <f>IFERROR(ROUND(((INDEX('Stock List'!$M$11:$M$1010, MATCH(AV651, 'Stock List'!$K$11:$K$1010, 0))/INDEX('Stock List'!$L$11:$L$1010, MATCH(AV651, 'Stock List'!$K$11:$K$1010, 0)))*AU651), 2), 0)</f>
        <v>0</v>
      </c>
      <c r="CP651" s="20"/>
      <c r="CQ651" s="20">
        <f>IFERROR(ROUND(((INDEX('Stock List'!$M$11:$M$1010, MATCH(AX651, 'Stock List'!$K$11:$K$1010, 0))/INDEX('Stock List'!$L$11:$L$1010, MATCH(AX651, 'Stock List'!$K$11:$K$1010, 0)))*AW651), 2), 0)</f>
        <v>0</v>
      </c>
      <c r="CR651" s="22"/>
      <c r="CT651" s="106" t="str">
        <f t="shared" si="502"/>
        <v/>
      </c>
      <c r="CU651" s="22" t="str">
        <f t="shared" si="503"/>
        <v/>
      </c>
      <c r="CX651" s="106" t="str">
        <f t="shared" si="504"/>
        <v/>
      </c>
      <c r="CY651" s="20" t="str">
        <f t="shared" si="505"/>
        <v/>
      </c>
      <c r="CZ651" s="22" t="str">
        <f t="shared" si="506"/>
        <v/>
      </c>
      <c r="DB651" s="76" t="str">
        <f>IF($H651="", "", COUNTIF($G$11:$G$1010, "&gt;"&amp;$G651)+1+COUNTIF($G$11:$G651, $G651)-1)</f>
        <v/>
      </c>
      <c r="DC651" s="76" t="str">
        <f>IF($H651="", "", COUNTIF($CZ$11:$CZ$1010, "&gt;"&amp;$CZ651)+1+COUNTIF($CZ$11:$CZ651, $CZ651)-1)</f>
        <v/>
      </c>
      <c r="DE651" s="147" t="str">
        <f t="shared" si="507"/>
        <v/>
      </c>
      <c r="DF651" s="148"/>
      <c r="DG651" s="19" t="str">
        <f t="shared" si="508"/>
        <v/>
      </c>
      <c r="DH651" s="153" t="str">
        <f t="shared" si="509"/>
        <v/>
      </c>
      <c r="DI651" s="19" t="str">
        <f t="shared" ref="DI651:DI714" si="512">IF(M651="", "", M651*$G651)</f>
        <v/>
      </c>
      <c r="DJ651" s="153" t="str">
        <f t="shared" ref="DJ651:DJ714" si="513">IF(N651="", "", N651)</f>
        <v/>
      </c>
      <c r="DK651" s="19" t="str">
        <f t="shared" ref="DK651:DK714" si="514">IF(O651="", "", O651*$G651)</f>
        <v/>
      </c>
      <c r="DL651" s="153" t="str">
        <f t="shared" ref="DL651:DL714" si="515">IF(P651="", "", P651)</f>
        <v/>
      </c>
      <c r="DM651" s="19" t="str">
        <f t="shared" ref="DM651:DM714" si="516">IF(Q651="", "", Q651*$G651)</f>
        <v/>
      </c>
      <c r="DN651" s="153" t="str">
        <f t="shared" ref="DN651:DN714" si="517">IF(R651="", "", R651)</f>
        <v/>
      </c>
      <c r="DO651" s="19" t="str">
        <f t="shared" ref="DO651:DO714" si="518">IF(S651="", "", S651*$G651)</f>
        <v/>
      </c>
      <c r="DP651" s="153" t="str">
        <f t="shared" ref="DP651:DP714" si="519">IF(T651="", "", T651)</f>
        <v/>
      </c>
      <c r="DQ651" s="19" t="str">
        <f t="shared" ref="DQ651:DQ714" si="520">IF(U651="", "", U651*$G651)</f>
        <v/>
      </c>
      <c r="DR651" s="153" t="str">
        <f t="shared" ref="DR651:DR714" si="521">IF(V651="", "", V651)</f>
        <v/>
      </c>
      <c r="DS651" s="19" t="str">
        <f t="shared" ref="DS651:DS714" si="522">IF(W651="", "", W651*$G651)</f>
        <v/>
      </c>
      <c r="DT651" s="153" t="str">
        <f t="shared" ref="DT651:DT714" si="523">IF(X651="", "", X651)</f>
        <v/>
      </c>
      <c r="DU651" s="19" t="str">
        <f t="shared" ref="DU651:DU714" si="524">IF(Y651="", "", Y651*$G651)</f>
        <v/>
      </c>
      <c r="DV651" s="153" t="str">
        <f t="shared" ref="DV651:DV714" si="525">IF(Z651="", "", Z651)</f>
        <v/>
      </c>
      <c r="DW651" s="19" t="str">
        <f t="shared" ref="DW651:DW714" si="526">IF(AA651="", "", AA651*$G651)</f>
        <v/>
      </c>
      <c r="DX651" s="153" t="str">
        <f t="shared" ref="DX651:DX714" si="527">IF(AB651="", "", AB651)</f>
        <v/>
      </c>
      <c r="DY651" s="19" t="str">
        <f t="shared" ref="DY651:DY714" si="528">IF(AC651="", "", AC651*$G651)</f>
        <v/>
      </c>
      <c r="DZ651" s="153" t="str">
        <f t="shared" ref="DZ651:DZ714" si="529">IF(AD651="", "", AD651)</f>
        <v/>
      </c>
      <c r="EA651" s="19" t="str">
        <f t="shared" ref="EA651:EA714" si="530">IF(AE651="", "", AE651*$G651)</f>
        <v/>
      </c>
      <c r="EB651" s="153" t="str">
        <f t="shared" ref="EB651:EB714" si="531">IF(AF651="", "", AF651)</f>
        <v/>
      </c>
      <c r="EC651" s="19" t="str">
        <f t="shared" ref="EC651:EC714" si="532">IF(AG651="", "", AG651*$G651)</f>
        <v/>
      </c>
      <c r="ED651" s="153" t="str">
        <f t="shared" ref="ED651:ED714" si="533">IF(AH651="", "", AH651)</f>
        <v/>
      </c>
      <c r="EE651" s="19" t="str">
        <f t="shared" ref="EE651:EE714" si="534">IF(AI651="", "", AI651*$G651)</f>
        <v/>
      </c>
      <c r="EF651" s="153" t="str">
        <f t="shared" ref="EF651:EF714" si="535">IF(AJ651="", "", AJ651)</f>
        <v/>
      </c>
      <c r="EG651" s="19" t="str">
        <f t="shared" ref="EG651:EG714" si="536">IF(AK651="", "", AK651*$G651)</f>
        <v/>
      </c>
      <c r="EH651" s="153" t="str">
        <f t="shared" ref="EH651:EH714" si="537">IF(AL651="", "", AL651)</f>
        <v/>
      </c>
      <c r="EI651" s="19" t="str">
        <f t="shared" ref="EI651:EI714" si="538">IF(AM651="", "", AM651*$G651)</f>
        <v/>
      </c>
      <c r="EJ651" s="153" t="str">
        <f t="shared" ref="EJ651:EJ714" si="539">IF(AN651="", "", AN651)</f>
        <v/>
      </c>
      <c r="EK651" s="19" t="str">
        <f t="shared" ref="EK651:EK714" si="540">IF(AO651="", "", AO651*$G651)</f>
        <v/>
      </c>
      <c r="EL651" s="153" t="str">
        <f t="shared" ref="EL651:EL714" si="541">IF(AP651="", "", AP651)</f>
        <v/>
      </c>
      <c r="EM651" s="19" t="str">
        <f t="shared" ref="EM651:EM714" si="542">IF(AQ651="", "", AQ651*$G651)</f>
        <v/>
      </c>
      <c r="EN651" s="153" t="str">
        <f t="shared" ref="EN651:EN714" si="543">IF(AR651="", "", AR651)</f>
        <v/>
      </c>
      <c r="EO651" s="19" t="str">
        <f t="shared" ref="EO651:EO714" si="544">IF(AS651="", "", AS651*$G651)</f>
        <v/>
      </c>
      <c r="EP651" s="153" t="str">
        <f t="shared" ref="EP651:EP714" si="545">IF(AT651="", "", AT651)</f>
        <v/>
      </c>
      <c r="EQ651" s="19" t="str">
        <f t="shared" ref="EQ651:EQ714" si="546">IF(AU651="", "", AU651*$G651)</f>
        <v/>
      </c>
      <c r="ER651" s="153" t="str">
        <f t="shared" ref="ER651:ER714" si="547">IF(AV651="", "", AV651)</f>
        <v/>
      </c>
      <c r="ES651" s="19" t="str">
        <f t="shared" ref="ES651:ES714" si="548">IF(AW651="", "", AW651*$G651)</f>
        <v/>
      </c>
      <c r="ET651" s="153" t="str">
        <f t="shared" ref="ET651:ET714" si="549">IF(AX651="", "", AX651)</f>
        <v/>
      </c>
    </row>
    <row r="652" spans="1:150" x14ac:dyDescent="0.25">
      <c r="A652" s="31"/>
      <c r="B652" s="91" t="str">
        <f t="shared" ref="B652:B715" si="550">IF($H652="", "", SUM($BE652:$CR652))</f>
        <v/>
      </c>
      <c r="C652" s="20" t="str">
        <f t="shared" si="510"/>
        <v/>
      </c>
      <c r="D652" s="97" t="str">
        <f t="shared" si="511"/>
        <v/>
      </c>
      <c r="E652" s="62" t="str">
        <f t="shared" ref="E652:E715" si="551">IFERROR(ROUND(($J652-$B652)/$B652, 4), "")</f>
        <v/>
      </c>
      <c r="F652" s="31"/>
      <c r="G652" s="282"/>
      <c r="H652" s="283"/>
      <c r="I652" s="284"/>
      <c r="J652" s="285"/>
      <c r="K652" s="286"/>
      <c r="L652" s="287"/>
      <c r="M652" s="288"/>
      <c r="N652" s="287"/>
      <c r="O652" s="288"/>
      <c r="P652" s="287"/>
      <c r="Q652" s="288"/>
      <c r="R652" s="287"/>
      <c r="S652" s="288"/>
      <c r="T652" s="287"/>
      <c r="U652" s="288"/>
      <c r="V652" s="287"/>
      <c r="W652" s="288"/>
      <c r="X652" s="287"/>
      <c r="Y652" s="288"/>
      <c r="Z652" s="287"/>
      <c r="AA652" s="288"/>
      <c r="AB652" s="287"/>
      <c r="AC652" s="288"/>
      <c r="AD652" s="287"/>
      <c r="AE652" s="288"/>
      <c r="AF652" s="287"/>
      <c r="AG652" s="288"/>
      <c r="AH652" s="287"/>
      <c r="AI652" s="288"/>
      <c r="AJ652" s="287"/>
      <c r="AK652" s="288"/>
      <c r="AL652" s="287"/>
      <c r="AM652" s="288"/>
      <c r="AN652" s="287"/>
      <c r="AO652" s="288"/>
      <c r="AP652" s="287"/>
      <c r="AQ652" s="288"/>
      <c r="AR652" s="287"/>
      <c r="AS652" s="288"/>
      <c r="AT652" s="287"/>
      <c r="AU652" s="288"/>
      <c r="AV652" s="287"/>
      <c r="AW652" s="288"/>
      <c r="AX652" s="287"/>
      <c r="AY652" s="31"/>
      <c r="BA652" s="76" t="str">
        <f t="shared" ref="BA652:BA715" si="552">IF($H652="", "", IF(COUNTIF($H$11:$H$1010, $H652)&gt;1, "X", ""))</f>
        <v/>
      </c>
      <c r="BC652" s="76" t="str">
        <f>IF('Stock List'!$K652="", "", 'Stock List'!$K652)</f>
        <v/>
      </c>
      <c r="BE652" s="106">
        <f>IFERROR(ROUND(((INDEX('Stock List'!$M$11:$M$1010, MATCH(L652, 'Stock List'!$K$11:$K$1010, 0))/INDEX('Stock List'!$L$11:$L$1010, MATCH(L652, 'Stock List'!$K$11:$K$1010, 0)))*K652), 2), 0)</f>
        <v>0</v>
      </c>
      <c r="BF652" s="20"/>
      <c r="BG652" s="20">
        <f>IFERROR(ROUND(((INDEX('Stock List'!$M$11:$M$1010, MATCH(N652, 'Stock List'!$K$11:$K$1010, 0))/INDEX('Stock List'!$L$11:$L$1010, MATCH(N652, 'Stock List'!$K$11:$K$1010, 0)))*M652), 2), 0)</f>
        <v>0</v>
      </c>
      <c r="BH652" s="20"/>
      <c r="BI652" s="20">
        <f>IFERROR(ROUND(((INDEX('Stock List'!$M$11:$M$1010, MATCH(P652, 'Stock List'!$K$11:$K$1010, 0))/INDEX('Stock List'!$L$11:$L$1010, MATCH(P652, 'Stock List'!$K$11:$K$1010, 0)))*O652), 2), 0)</f>
        <v>0</v>
      </c>
      <c r="BJ652" s="20"/>
      <c r="BK652" s="20">
        <f>IFERROR(ROUND(((INDEX('Stock List'!$M$11:$M$1010, MATCH(R652, 'Stock List'!$K$11:$K$1010, 0))/INDEX('Stock List'!$L$11:$L$1010, MATCH(R652, 'Stock List'!$K$11:$K$1010, 0)))*Q652), 2), 0)</f>
        <v>0</v>
      </c>
      <c r="BL652" s="20"/>
      <c r="BM652" s="20">
        <f>IFERROR(ROUND(((INDEX('Stock List'!$M$11:$M$1010, MATCH(T652, 'Stock List'!$K$11:$K$1010, 0))/INDEX('Stock List'!$L$11:$L$1010, MATCH(T652, 'Stock List'!$K$11:$K$1010, 0)))*S652), 2), 0)</f>
        <v>0</v>
      </c>
      <c r="BN652" s="20"/>
      <c r="BO652" s="20">
        <f>IFERROR(ROUND(((INDEX('Stock List'!$M$11:$M$1010, MATCH(V652, 'Stock List'!$K$11:$K$1010, 0))/INDEX('Stock List'!$L$11:$L$1010, MATCH(V652, 'Stock List'!$K$11:$K$1010, 0)))*U652), 2), 0)</f>
        <v>0</v>
      </c>
      <c r="BP652" s="20"/>
      <c r="BQ652" s="20">
        <f>IFERROR(ROUND(((INDEX('Stock List'!$M$11:$M$1010, MATCH(X652, 'Stock List'!$K$11:$K$1010, 0))/INDEX('Stock List'!$L$11:$L$1010, MATCH(X652, 'Stock List'!$K$11:$K$1010, 0)))*W652), 2), 0)</f>
        <v>0</v>
      </c>
      <c r="BR652" s="20"/>
      <c r="BS652" s="20">
        <f>IFERROR(ROUND(((INDEX('Stock List'!$M$11:$M$1010, MATCH(Z652, 'Stock List'!$K$11:$K$1010, 0))/INDEX('Stock List'!$L$11:$L$1010, MATCH(Z652, 'Stock List'!$K$11:$K$1010, 0)))*Y652), 2), 0)</f>
        <v>0</v>
      </c>
      <c r="BT652" s="20"/>
      <c r="BU652" s="20">
        <f>IFERROR(ROUND(((INDEX('Stock List'!$M$11:$M$1010, MATCH(AB652, 'Stock List'!$K$11:$K$1010, 0))/INDEX('Stock List'!$L$11:$L$1010, MATCH(AB652, 'Stock List'!$K$11:$K$1010, 0)))*AA652), 2), 0)</f>
        <v>0</v>
      </c>
      <c r="BV652" s="20"/>
      <c r="BW652" s="20">
        <f>IFERROR(ROUND(((INDEX('Stock List'!$M$11:$M$1010, MATCH(AD652, 'Stock List'!$K$11:$K$1010, 0))/INDEX('Stock List'!$L$11:$L$1010, MATCH(AD652, 'Stock List'!$K$11:$K$1010, 0)))*AC652), 2), 0)</f>
        <v>0</v>
      </c>
      <c r="BX652" s="20"/>
      <c r="BY652" s="20">
        <f>IFERROR(ROUND(((INDEX('Stock List'!$M$11:$M$1010, MATCH(AF652, 'Stock List'!$K$11:$K$1010, 0))/INDEX('Stock List'!$L$11:$L$1010, MATCH(AF652, 'Stock List'!$K$11:$K$1010, 0)))*AE652), 2), 0)</f>
        <v>0</v>
      </c>
      <c r="BZ652" s="20"/>
      <c r="CA652" s="20">
        <f>IFERROR(ROUND(((INDEX('Stock List'!$M$11:$M$1010, MATCH(AH652, 'Stock List'!$K$11:$K$1010, 0))/INDEX('Stock List'!$L$11:$L$1010, MATCH(AH652, 'Stock List'!$K$11:$K$1010, 0)))*AG652), 2), 0)</f>
        <v>0</v>
      </c>
      <c r="CB652" s="20"/>
      <c r="CC652" s="20">
        <f>IFERROR(ROUND(((INDEX('Stock List'!$M$11:$M$1010, MATCH(AJ652, 'Stock List'!$K$11:$K$1010, 0))/INDEX('Stock List'!$L$11:$L$1010, MATCH(AJ652, 'Stock List'!$K$11:$K$1010, 0)))*AI652), 2), 0)</f>
        <v>0</v>
      </c>
      <c r="CD652" s="20"/>
      <c r="CE652" s="20">
        <f>IFERROR(ROUND(((INDEX('Stock List'!$M$11:$M$1010, MATCH(AL652, 'Stock List'!$K$11:$K$1010, 0))/INDEX('Stock List'!$L$11:$L$1010, MATCH(AL652, 'Stock List'!$K$11:$K$1010, 0)))*AK652), 2), 0)</f>
        <v>0</v>
      </c>
      <c r="CF652" s="20"/>
      <c r="CG652" s="20">
        <f>IFERROR(ROUND(((INDEX('Stock List'!$M$11:$M$1010, MATCH(AN652, 'Stock List'!$K$11:$K$1010, 0))/INDEX('Stock List'!$L$11:$L$1010, MATCH(AN652, 'Stock List'!$K$11:$K$1010, 0)))*AM652), 2), 0)</f>
        <v>0</v>
      </c>
      <c r="CH652" s="20"/>
      <c r="CI652" s="20">
        <f>IFERROR(ROUND(((INDEX('Stock List'!$M$11:$M$1010, MATCH(AP652, 'Stock List'!$K$11:$K$1010, 0))/INDEX('Stock List'!$L$11:$L$1010, MATCH(AP652, 'Stock List'!$K$11:$K$1010, 0)))*AO652), 2), 0)</f>
        <v>0</v>
      </c>
      <c r="CJ652" s="20"/>
      <c r="CK652" s="20">
        <f>IFERROR(ROUND(((INDEX('Stock List'!$M$11:$M$1010, MATCH(AR652, 'Stock List'!$K$11:$K$1010, 0))/INDEX('Stock List'!$L$11:$L$1010, MATCH(AR652, 'Stock List'!$K$11:$K$1010, 0)))*AQ652), 2), 0)</f>
        <v>0</v>
      </c>
      <c r="CL652" s="20"/>
      <c r="CM652" s="20">
        <f>IFERROR(ROUND(((INDEX('Stock List'!$M$11:$M$1010, MATCH(AT652, 'Stock List'!$K$11:$K$1010, 0))/INDEX('Stock List'!$L$11:$L$1010, MATCH(AT652, 'Stock List'!$K$11:$K$1010, 0)))*AS652), 2), 0)</f>
        <v>0</v>
      </c>
      <c r="CN652" s="20"/>
      <c r="CO652" s="20">
        <f>IFERROR(ROUND(((INDEX('Stock List'!$M$11:$M$1010, MATCH(AV652, 'Stock List'!$K$11:$K$1010, 0))/INDEX('Stock List'!$L$11:$L$1010, MATCH(AV652, 'Stock List'!$K$11:$K$1010, 0)))*AU652), 2), 0)</f>
        <v>0</v>
      </c>
      <c r="CP652" s="20"/>
      <c r="CQ652" s="20">
        <f>IFERROR(ROUND(((INDEX('Stock List'!$M$11:$M$1010, MATCH(AX652, 'Stock List'!$K$11:$K$1010, 0))/INDEX('Stock List'!$L$11:$L$1010, MATCH(AX652, 'Stock List'!$K$11:$K$1010, 0)))*AW652), 2), 0)</f>
        <v>0</v>
      </c>
      <c r="CR652" s="22"/>
      <c r="CT652" s="106" t="str">
        <f t="shared" ref="CT652:CT715" si="553">IF(OR($J652="", $G652=""), "", ROUND($J652*$G652, 2))</f>
        <v/>
      </c>
      <c r="CU652" s="22" t="str">
        <f t="shared" ref="CU652:CU715" si="554">IF(OR($C652="", $G652=""), "", ROUND($C652*$G652, 2))</f>
        <v/>
      </c>
      <c r="CX652" s="106" t="str">
        <f t="shared" ref="CX652:CX715" si="555">IF($H652="", "", SUM($BE652:$CR652)*$G652)</f>
        <v/>
      </c>
      <c r="CY652" s="20" t="str">
        <f t="shared" ref="CY652:CY715" si="556">IF($H652="", "", $J652*$G652)</f>
        <v/>
      </c>
      <c r="CZ652" s="22" t="str">
        <f t="shared" ref="CZ652:CZ715" si="557">IF($H652="", "", CY652-CX652)</f>
        <v/>
      </c>
      <c r="DB652" s="76" t="str">
        <f>IF($H652="", "", COUNTIF($G$11:$G$1010, "&gt;"&amp;$G652)+1+COUNTIF($G$11:$G652, $G652)-1)</f>
        <v/>
      </c>
      <c r="DC652" s="76" t="str">
        <f>IF($H652="", "", COUNTIF($CZ$11:$CZ$1010, "&gt;"&amp;$CZ652)+1+COUNTIF($CZ$11:$CZ652, $CZ652)-1)</f>
        <v/>
      </c>
      <c r="DE652" s="147" t="str">
        <f t="shared" ref="DE652:DE715" si="558">IF(L652="", "", IF(COUNTIF($BC$11:$BC$1010, L652)&gt;0, "", "X"))</f>
        <v/>
      </c>
      <c r="DF652" s="148"/>
      <c r="DG652" s="19" t="str">
        <f t="shared" ref="DG652:DG715" si="559">IF(K652="", "", K652*$G652)</f>
        <v/>
      </c>
      <c r="DH652" s="153" t="str">
        <f t="shared" ref="DH652:DH715" si="560">IF(L652="", "", L652)</f>
        <v/>
      </c>
      <c r="DI652" s="19" t="str">
        <f t="shared" si="512"/>
        <v/>
      </c>
      <c r="DJ652" s="153" t="str">
        <f t="shared" si="513"/>
        <v/>
      </c>
      <c r="DK652" s="19" t="str">
        <f t="shared" si="514"/>
        <v/>
      </c>
      <c r="DL652" s="153" t="str">
        <f t="shared" si="515"/>
        <v/>
      </c>
      <c r="DM652" s="19" t="str">
        <f t="shared" si="516"/>
        <v/>
      </c>
      <c r="DN652" s="153" t="str">
        <f t="shared" si="517"/>
        <v/>
      </c>
      <c r="DO652" s="19" t="str">
        <f t="shared" si="518"/>
        <v/>
      </c>
      <c r="DP652" s="153" t="str">
        <f t="shared" si="519"/>
        <v/>
      </c>
      <c r="DQ652" s="19" t="str">
        <f t="shared" si="520"/>
        <v/>
      </c>
      <c r="DR652" s="153" t="str">
        <f t="shared" si="521"/>
        <v/>
      </c>
      <c r="DS652" s="19" t="str">
        <f t="shared" si="522"/>
        <v/>
      </c>
      <c r="DT652" s="153" t="str">
        <f t="shared" si="523"/>
        <v/>
      </c>
      <c r="DU652" s="19" t="str">
        <f t="shared" si="524"/>
        <v/>
      </c>
      <c r="DV652" s="153" t="str">
        <f t="shared" si="525"/>
        <v/>
      </c>
      <c r="DW652" s="19" t="str">
        <f t="shared" si="526"/>
        <v/>
      </c>
      <c r="DX652" s="153" t="str">
        <f t="shared" si="527"/>
        <v/>
      </c>
      <c r="DY652" s="19" t="str">
        <f t="shared" si="528"/>
        <v/>
      </c>
      <c r="DZ652" s="153" t="str">
        <f t="shared" si="529"/>
        <v/>
      </c>
      <c r="EA652" s="19" t="str">
        <f t="shared" si="530"/>
        <v/>
      </c>
      <c r="EB652" s="153" t="str">
        <f t="shared" si="531"/>
        <v/>
      </c>
      <c r="EC652" s="19" t="str">
        <f t="shared" si="532"/>
        <v/>
      </c>
      <c r="ED652" s="153" t="str">
        <f t="shared" si="533"/>
        <v/>
      </c>
      <c r="EE652" s="19" t="str">
        <f t="shared" si="534"/>
        <v/>
      </c>
      <c r="EF652" s="153" t="str">
        <f t="shared" si="535"/>
        <v/>
      </c>
      <c r="EG652" s="19" t="str">
        <f t="shared" si="536"/>
        <v/>
      </c>
      <c r="EH652" s="153" t="str">
        <f t="shared" si="537"/>
        <v/>
      </c>
      <c r="EI652" s="19" t="str">
        <f t="shared" si="538"/>
        <v/>
      </c>
      <c r="EJ652" s="153" t="str">
        <f t="shared" si="539"/>
        <v/>
      </c>
      <c r="EK652" s="19" t="str">
        <f t="shared" si="540"/>
        <v/>
      </c>
      <c r="EL652" s="153" t="str">
        <f t="shared" si="541"/>
        <v/>
      </c>
      <c r="EM652" s="19" t="str">
        <f t="shared" si="542"/>
        <v/>
      </c>
      <c r="EN652" s="153" t="str">
        <f t="shared" si="543"/>
        <v/>
      </c>
      <c r="EO652" s="19" t="str">
        <f t="shared" si="544"/>
        <v/>
      </c>
      <c r="EP652" s="153" t="str">
        <f t="shared" si="545"/>
        <v/>
      </c>
      <c r="EQ652" s="19" t="str">
        <f t="shared" si="546"/>
        <v/>
      </c>
      <c r="ER652" s="153" t="str">
        <f t="shared" si="547"/>
        <v/>
      </c>
      <c r="ES652" s="19" t="str">
        <f t="shared" si="548"/>
        <v/>
      </c>
      <c r="ET652" s="153" t="str">
        <f t="shared" si="549"/>
        <v/>
      </c>
    </row>
    <row r="653" spans="1:150" x14ac:dyDescent="0.25">
      <c r="A653" s="31"/>
      <c r="B653" s="91" t="str">
        <f t="shared" si="550"/>
        <v/>
      </c>
      <c r="C653" s="20" t="str">
        <f t="shared" si="510"/>
        <v/>
      </c>
      <c r="D653" s="97" t="str">
        <f t="shared" si="511"/>
        <v/>
      </c>
      <c r="E653" s="62" t="str">
        <f t="shared" si="551"/>
        <v/>
      </c>
      <c r="F653" s="31"/>
      <c r="G653" s="282"/>
      <c r="H653" s="283"/>
      <c r="I653" s="284"/>
      <c r="J653" s="285"/>
      <c r="K653" s="286"/>
      <c r="L653" s="287"/>
      <c r="M653" s="288"/>
      <c r="N653" s="287"/>
      <c r="O653" s="288"/>
      <c r="P653" s="287"/>
      <c r="Q653" s="288"/>
      <c r="R653" s="287"/>
      <c r="S653" s="288"/>
      <c r="T653" s="287"/>
      <c r="U653" s="288"/>
      <c r="V653" s="287"/>
      <c r="W653" s="288"/>
      <c r="X653" s="287"/>
      <c r="Y653" s="288"/>
      <c r="Z653" s="287"/>
      <c r="AA653" s="288"/>
      <c r="AB653" s="287"/>
      <c r="AC653" s="288"/>
      <c r="AD653" s="287"/>
      <c r="AE653" s="288"/>
      <c r="AF653" s="287"/>
      <c r="AG653" s="288"/>
      <c r="AH653" s="287"/>
      <c r="AI653" s="288"/>
      <c r="AJ653" s="287"/>
      <c r="AK653" s="288"/>
      <c r="AL653" s="287"/>
      <c r="AM653" s="288"/>
      <c r="AN653" s="287"/>
      <c r="AO653" s="288"/>
      <c r="AP653" s="287"/>
      <c r="AQ653" s="288"/>
      <c r="AR653" s="287"/>
      <c r="AS653" s="288"/>
      <c r="AT653" s="287"/>
      <c r="AU653" s="288"/>
      <c r="AV653" s="287"/>
      <c r="AW653" s="288"/>
      <c r="AX653" s="287"/>
      <c r="AY653" s="31"/>
      <c r="BA653" s="76" t="str">
        <f t="shared" si="552"/>
        <v/>
      </c>
      <c r="BC653" s="76" t="str">
        <f>IF('Stock List'!$K653="", "", 'Stock List'!$K653)</f>
        <v/>
      </c>
      <c r="BE653" s="106">
        <f>IFERROR(ROUND(((INDEX('Stock List'!$M$11:$M$1010, MATCH(L653, 'Stock List'!$K$11:$K$1010, 0))/INDEX('Stock List'!$L$11:$L$1010, MATCH(L653, 'Stock List'!$K$11:$K$1010, 0)))*K653), 2), 0)</f>
        <v>0</v>
      </c>
      <c r="BF653" s="20"/>
      <c r="BG653" s="20">
        <f>IFERROR(ROUND(((INDEX('Stock List'!$M$11:$M$1010, MATCH(N653, 'Stock List'!$K$11:$K$1010, 0))/INDEX('Stock List'!$L$11:$L$1010, MATCH(N653, 'Stock List'!$K$11:$K$1010, 0)))*M653), 2), 0)</f>
        <v>0</v>
      </c>
      <c r="BH653" s="20"/>
      <c r="BI653" s="20">
        <f>IFERROR(ROUND(((INDEX('Stock List'!$M$11:$M$1010, MATCH(P653, 'Stock List'!$K$11:$K$1010, 0))/INDEX('Stock List'!$L$11:$L$1010, MATCH(P653, 'Stock List'!$K$11:$K$1010, 0)))*O653), 2), 0)</f>
        <v>0</v>
      </c>
      <c r="BJ653" s="20"/>
      <c r="BK653" s="20">
        <f>IFERROR(ROUND(((INDEX('Stock List'!$M$11:$M$1010, MATCH(R653, 'Stock List'!$K$11:$K$1010, 0))/INDEX('Stock List'!$L$11:$L$1010, MATCH(R653, 'Stock List'!$K$11:$K$1010, 0)))*Q653), 2), 0)</f>
        <v>0</v>
      </c>
      <c r="BL653" s="20"/>
      <c r="BM653" s="20">
        <f>IFERROR(ROUND(((INDEX('Stock List'!$M$11:$M$1010, MATCH(T653, 'Stock List'!$K$11:$K$1010, 0))/INDEX('Stock List'!$L$11:$L$1010, MATCH(T653, 'Stock List'!$K$11:$K$1010, 0)))*S653), 2), 0)</f>
        <v>0</v>
      </c>
      <c r="BN653" s="20"/>
      <c r="BO653" s="20">
        <f>IFERROR(ROUND(((INDEX('Stock List'!$M$11:$M$1010, MATCH(V653, 'Stock List'!$K$11:$K$1010, 0))/INDEX('Stock List'!$L$11:$L$1010, MATCH(V653, 'Stock List'!$K$11:$K$1010, 0)))*U653), 2), 0)</f>
        <v>0</v>
      </c>
      <c r="BP653" s="20"/>
      <c r="BQ653" s="20">
        <f>IFERROR(ROUND(((INDEX('Stock List'!$M$11:$M$1010, MATCH(X653, 'Stock List'!$K$11:$K$1010, 0))/INDEX('Stock List'!$L$11:$L$1010, MATCH(X653, 'Stock List'!$K$11:$K$1010, 0)))*W653), 2), 0)</f>
        <v>0</v>
      </c>
      <c r="BR653" s="20"/>
      <c r="BS653" s="20">
        <f>IFERROR(ROUND(((INDEX('Stock List'!$M$11:$M$1010, MATCH(Z653, 'Stock List'!$K$11:$K$1010, 0))/INDEX('Stock List'!$L$11:$L$1010, MATCH(Z653, 'Stock List'!$K$11:$K$1010, 0)))*Y653), 2), 0)</f>
        <v>0</v>
      </c>
      <c r="BT653" s="20"/>
      <c r="BU653" s="20">
        <f>IFERROR(ROUND(((INDEX('Stock List'!$M$11:$M$1010, MATCH(AB653, 'Stock List'!$K$11:$K$1010, 0))/INDEX('Stock List'!$L$11:$L$1010, MATCH(AB653, 'Stock List'!$K$11:$K$1010, 0)))*AA653), 2), 0)</f>
        <v>0</v>
      </c>
      <c r="BV653" s="20"/>
      <c r="BW653" s="20">
        <f>IFERROR(ROUND(((INDEX('Stock List'!$M$11:$M$1010, MATCH(AD653, 'Stock List'!$K$11:$K$1010, 0))/INDEX('Stock List'!$L$11:$L$1010, MATCH(AD653, 'Stock List'!$K$11:$K$1010, 0)))*AC653), 2), 0)</f>
        <v>0</v>
      </c>
      <c r="BX653" s="20"/>
      <c r="BY653" s="20">
        <f>IFERROR(ROUND(((INDEX('Stock List'!$M$11:$M$1010, MATCH(AF653, 'Stock List'!$K$11:$K$1010, 0))/INDEX('Stock List'!$L$11:$L$1010, MATCH(AF653, 'Stock List'!$K$11:$K$1010, 0)))*AE653), 2), 0)</f>
        <v>0</v>
      </c>
      <c r="BZ653" s="20"/>
      <c r="CA653" s="20">
        <f>IFERROR(ROUND(((INDEX('Stock List'!$M$11:$M$1010, MATCH(AH653, 'Stock List'!$K$11:$K$1010, 0))/INDEX('Stock List'!$L$11:$L$1010, MATCH(AH653, 'Stock List'!$K$11:$K$1010, 0)))*AG653), 2), 0)</f>
        <v>0</v>
      </c>
      <c r="CB653" s="20"/>
      <c r="CC653" s="20">
        <f>IFERROR(ROUND(((INDEX('Stock List'!$M$11:$M$1010, MATCH(AJ653, 'Stock List'!$K$11:$K$1010, 0))/INDEX('Stock List'!$L$11:$L$1010, MATCH(AJ653, 'Stock List'!$K$11:$K$1010, 0)))*AI653), 2), 0)</f>
        <v>0</v>
      </c>
      <c r="CD653" s="20"/>
      <c r="CE653" s="20">
        <f>IFERROR(ROUND(((INDEX('Stock List'!$M$11:$M$1010, MATCH(AL653, 'Stock List'!$K$11:$K$1010, 0))/INDEX('Stock List'!$L$11:$L$1010, MATCH(AL653, 'Stock List'!$K$11:$K$1010, 0)))*AK653), 2), 0)</f>
        <v>0</v>
      </c>
      <c r="CF653" s="20"/>
      <c r="CG653" s="20">
        <f>IFERROR(ROUND(((INDEX('Stock List'!$M$11:$M$1010, MATCH(AN653, 'Stock List'!$K$11:$K$1010, 0))/INDEX('Stock List'!$L$11:$L$1010, MATCH(AN653, 'Stock List'!$K$11:$K$1010, 0)))*AM653), 2), 0)</f>
        <v>0</v>
      </c>
      <c r="CH653" s="20"/>
      <c r="CI653" s="20">
        <f>IFERROR(ROUND(((INDEX('Stock List'!$M$11:$M$1010, MATCH(AP653, 'Stock List'!$K$11:$K$1010, 0))/INDEX('Stock List'!$L$11:$L$1010, MATCH(AP653, 'Stock List'!$K$11:$K$1010, 0)))*AO653), 2), 0)</f>
        <v>0</v>
      </c>
      <c r="CJ653" s="20"/>
      <c r="CK653" s="20">
        <f>IFERROR(ROUND(((INDEX('Stock List'!$M$11:$M$1010, MATCH(AR653, 'Stock List'!$K$11:$K$1010, 0))/INDEX('Stock List'!$L$11:$L$1010, MATCH(AR653, 'Stock List'!$K$11:$K$1010, 0)))*AQ653), 2), 0)</f>
        <v>0</v>
      </c>
      <c r="CL653" s="20"/>
      <c r="CM653" s="20">
        <f>IFERROR(ROUND(((INDEX('Stock List'!$M$11:$M$1010, MATCH(AT653, 'Stock List'!$K$11:$K$1010, 0))/INDEX('Stock List'!$L$11:$L$1010, MATCH(AT653, 'Stock List'!$K$11:$K$1010, 0)))*AS653), 2), 0)</f>
        <v>0</v>
      </c>
      <c r="CN653" s="20"/>
      <c r="CO653" s="20">
        <f>IFERROR(ROUND(((INDEX('Stock List'!$M$11:$M$1010, MATCH(AV653, 'Stock List'!$K$11:$K$1010, 0))/INDEX('Stock List'!$L$11:$L$1010, MATCH(AV653, 'Stock List'!$K$11:$K$1010, 0)))*AU653), 2), 0)</f>
        <v>0</v>
      </c>
      <c r="CP653" s="20"/>
      <c r="CQ653" s="20">
        <f>IFERROR(ROUND(((INDEX('Stock List'!$M$11:$M$1010, MATCH(AX653, 'Stock List'!$K$11:$K$1010, 0))/INDEX('Stock List'!$L$11:$L$1010, MATCH(AX653, 'Stock List'!$K$11:$K$1010, 0)))*AW653), 2), 0)</f>
        <v>0</v>
      </c>
      <c r="CR653" s="22"/>
      <c r="CT653" s="106" t="str">
        <f t="shared" si="553"/>
        <v/>
      </c>
      <c r="CU653" s="22" t="str">
        <f t="shared" si="554"/>
        <v/>
      </c>
      <c r="CX653" s="106" t="str">
        <f t="shared" si="555"/>
        <v/>
      </c>
      <c r="CY653" s="20" t="str">
        <f t="shared" si="556"/>
        <v/>
      </c>
      <c r="CZ653" s="22" t="str">
        <f t="shared" si="557"/>
        <v/>
      </c>
      <c r="DB653" s="76" t="str">
        <f>IF($H653="", "", COUNTIF($G$11:$G$1010, "&gt;"&amp;$G653)+1+COUNTIF($G$11:$G653, $G653)-1)</f>
        <v/>
      </c>
      <c r="DC653" s="76" t="str">
        <f>IF($H653="", "", COUNTIF($CZ$11:$CZ$1010, "&gt;"&amp;$CZ653)+1+COUNTIF($CZ$11:$CZ653, $CZ653)-1)</f>
        <v/>
      </c>
      <c r="DE653" s="147" t="str">
        <f t="shared" si="558"/>
        <v/>
      </c>
      <c r="DF653" s="148"/>
      <c r="DG653" s="19" t="str">
        <f t="shared" si="559"/>
        <v/>
      </c>
      <c r="DH653" s="153" t="str">
        <f t="shared" si="560"/>
        <v/>
      </c>
      <c r="DI653" s="19" t="str">
        <f t="shared" si="512"/>
        <v/>
      </c>
      <c r="DJ653" s="153" t="str">
        <f t="shared" si="513"/>
        <v/>
      </c>
      <c r="DK653" s="19" t="str">
        <f t="shared" si="514"/>
        <v/>
      </c>
      <c r="DL653" s="153" t="str">
        <f t="shared" si="515"/>
        <v/>
      </c>
      <c r="DM653" s="19" t="str">
        <f t="shared" si="516"/>
        <v/>
      </c>
      <c r="DN653" s="153" t="str">
        <f t="shared" si="517"/>
        <v/>
      </c>
      <c r="DO653" s="19" t="str">
        <f t="shared" si="518"/>
        <v/>
      </c>
      <c r="DP653" s="153" t="str">
        <f t="shared" si="519"/>
        <v/>
      </c>
      <c r="DQ653" s="19" t="str">
        <f t="shared" si="520"/>
        <v/>
      </c>
      <c r="DR653" s="153" t="str">
        <f t="shared" si="521"/>
        <v/>
      </c>
      <c r="DS653" s="19" t="str">
        <f t="shared" si="522"/>
        <v/>
      </c>
      <c r="DT653" s="153" t="str">
        <f t="shared" si="523"/>
        <v/>
      </c>
      <c r="DU653" s="19" t="str">
        <f t="shared" si="524"/>
        <v/>
      </c>
      <c r="DV653" s="153" t="str">
        <f t="shared" si="525"/>
        <v/>
      </c>
      <c r="DW653" s="19" t="str">
        <f t="shared" si="526"/>
        <v/>
      </c>
      <c r="DX653" s="153" t="str">
        <f t="shared" si="527"/>
        <v/>
      </c>
      <c r="DY653" s="19" t="str">
        <f t="shared" si="528"/>
        <v/>
      </c>
      <c r="DZ653" s="153" t="str">
        <f t="shared" si="529"/>
        <v/>
      </c>
      <c r="EA653" s="19" t="str">
        <f t="shared" si="530"/>
        <v/>
      </c>
      <c r="EB653" s="153" t="str">
        <f t="shared" si="531"/>
        <v/>
      </c>
      <c r="EC653" s="19" t="str">
        <f t="shared" si="532"/>
        <v/>
      </c>
      <c r="ED653" s="153" t="str">
        <f t="shared" si="533"/>
        <v/>
      </c>
      <c r="EE653" s="19" t="str">
        <f t="shared" si="534"/>
        <v/>
      </c>
      <c r="EF653" s="153" t="str">
        <f t="shared" si="535"/>
        <v/>
      </c>
      <c r="EG653" s="19" t="str">
        <f t="shared" si="536"/>
        <v/>
      </c>
      <c r="EH653" s="153" t="str">
        <f t="shared" si="537"/>
        <v/>
      </c>
      <c r="EI653" s="19" t="str">
        <f t="shared" si="538"/>
        <v/>
      </c>
      <c r="EJ653" s="153" t="str">
        <f t="shared" si="539"/>
        <v/>
      </c>
      <c r="EK653" s="19" t="str">
        <f t="shared" si="540"/>
        <v/>
      </c>
      <c r="EL653" s="153" t="str">
        <f t="shared" si="541"/>
        <v/>
      </c>
      <c r="EM653" s="19" t="str">
        <f t="shared" si="542"/>
        <v/>
      </c>
      <c r="EN653" s="153" t="str">
        <f t="shared" si="543"/>
        <v/>
      </c>
      <c r="EO653" s="19" t="str">
        <f t="shared" si="544"/>
        <v/>
      </c>
      <c r="EP653" s="153" t="str">
        <f t="shared" si="545"/>
        <v/>
      </c>
      <c r="EQ653" s="19" t="str">
        <f t="shared" si="546"/>
        <v/>
      </c>
      <c r="ER653" s="153" t="str">
        <f t="shared" si="547"/>
        <v/>
      </c>
      <c r="ES653" s="19" t="str">
        <f t="shared" si="548"/>
        <v/>
      </c>
      <c r="ET653" s="153" t="str">
        <f t="shared" si="549"/>
        <v/>
      </c>
    </row>
    <row r="654" spans="1:150" x14ac:dyDescent="0.25">
      <c r="A654" s="31"/>
      <c r="B654" s="91" t="str">
        <f t="shared" si="550"/>
        <v/>
      </c>
      <c r="C654" s="20" t="str">
        <f t="shared" si="510"/>
        <v/>
      </c>
      <c r="D654" s="97" t="str">
        <f t="shared" si="511"/>
        <v/>
      </c>
      <c r="E654" s="62" t="str">
        <f t="shared" si="551"/>
        <v/>
      </c>
      <c r="F654" s="31"/>
      <c r="G654" s="282"/>
      <c r="H654" s="283"/>
      <c r="I654" s="284"/>
      <c r="J654" s="285"/>
      <c r="K654" s="286"/>
      <c r="L654" s="287"/>
      <c r="M654" s="288"/>
      <c r="N654" s="287"/>
      <c r="O654" s="288"/>
      <c r="P654" s="287"/>
      <c r="Q654" s="288"/>
      <c r="R654" s="287"/>
      <c r="S654" s="288"/>
      <c r="T654" s="287"/>
      <c r="U654" s="288"/>
      <c r="V654" s="287"/>
      <c r="W654" s="288"/>
      <c r="X654" s="287"/>
      <c r="Y654" s="288"/>
      <c r="Z654" s="287"/>
      <c r="AA654" s="288"/>
      <c r="AB654" s="287"/>
      <c r="AC654" s="288"/>
      <c r="AD654" s="287"/>
      <c r="AE654" s="288"/>
      <c r="AF654" s="287"/>
      <c r="AG654" s="288"/>
      <c r="AH654" s="287"/>
      <c r="AI654" s="288"/>
      <c r="AJ654" s="287"/>
      <c r="AK654" s="288"/>
      <c r="AL654" s="287"/>
      <c r="AM654" s="288"/>
      <c r="AN654" s="287"/>
      <c r="AO654" s="288"/>
      <c r="AP654" s="287"/>
      <c r="AQ654" s="288"/>
      <c r="AR654" s="287"/>
      <c r="AS654" s="288"/>
      <c r="AT654" s="287"/>
      <c r="AU654" s="288"/>
      <c r="AV654" s="287"/>
      <c r="AW654" s="288"/>
      <c r="AX654" s="287"/>
      <c r="AY654" s="31"/>
      <c r="BA654" s="76" t="str">
        <f t="shared" si="552"/>
        <v/>
      </c>
      <c r="BC654" s="76" t="str">
        <f>IF('Stock List'!$K654="", "", 'Stock List'!$K654)</f>
        <v/>
      </c>
      <c r="BE654" s="106">
        <f>IFERROR(ROUND(((INDEX('Stock List'!$M$11:$M$1010, MATCH(L654, 'Stock List'!$K$11:$K$1010, 0))/INDEX('Stock List'!$L$11:$L$1010, MATCH(L654, 'Stock List'!$K$11:$K$1010, 0)))*K654), 2), 0)</f>
        <v>0</v>
      </c>
      <c r="BF654" s="20"/>
      <c r="BG654" s="20">
        <f>IFERROR(ROUND(((INDEX('Stock List'!$M$11:$M$1010, MATCH(N654, 'Stock List'!$K$11:$K$1010, 0))/INDEX('Stock List'!$L$11:$L$1010, MATCH(N654, 'Stock List'!$K$11:$K$1010, 0)))*M654), 2), 0)</f>
        <v>0</v>
      </c>
      <c r="BH654" s="20"/>
      <c r="BI654" s="20">
        <f>IFERROR(ROUND(((INDEX('Stock List'!$M$11:$M$1010, MATCH(P654, 'Stock List'!$K$11:$K$1010, 0))/INDEX('Stock List'!$L$11:$L$1010, MATCH(P654, 'Stock List'!$K$11:$K$1010, 0)))*O654), 2), 0)</f>
        <v>0</v>
      </c>
      <c r="BJ654" s="20"/>
      <c r="BK654" s="20">
        <f>IFERROR(ROUND(((INDEX('Stock List'!$M$11:$M$1010, MATCH(R654, 'Stock List'!$K$11:$K$1010, 0))/INDEX('Stock List'!$L$11:$L$1010, MATCH(R654, 'Stock List'!$K$11:$K$1010, 0)))*Q654), 2), 0)</f>
        <v>0</v>
      </c>
      <c r="BL654" s="20"/>
      <c r="BM654" s="20">
        <f>IFERROR(ROUND(((INDEX('Stock List'!$M$11:$M$1010, MATCH(T654, 'Stock List'!$K$11:$K$1010, 0))/INDEX('Stock List'!$L$11:$L$1010, MATCH(T654, 'Stock List'!$K$11:$K$1010, 0)))*S654), 2), 0)</f>
        <v>0</v>
      </c>
      <c r="BN654" s="20"/>
      <c r="BO654" s="20">
        <f>IFERROR(ROUND(((INDEX('Stock List'!$M$11:$M$1010, MATCH(V654, 'Stock List'!$K$11:$K$1010, 0))/INDEX('Stock List'!$L$11:$L$1010, MATCH(V654, 'Stock List'!$K$11:$K$1010, 0)))*U654), 2), 0)</f>
        <v>0</v>
      </c>
      <c r="BP654" s="20"/>
      <c r="BQ654" s="20">
        <f>IFERROR(ROUND(((INDEX('Stock List'!$M$11:$M$1010, MATCH(X654, 'Stock List'!$K$11:$K$1010, 0))/INDEX('Stock List'!$L$11:$L$1010, MATCH(X654, 'Stock List'!$K$11:$K$1010, 0)))*W654), 2), 0)</f>
        <v>0</v>
      </c>
      <c r="BR654" s="20"/>
      <c r="BS654" s="20">
        <f>IFERROR(ROUND(((INDEX('Stock List'!$M$11:$M$1010, MATCH(Z654, 'Stock List'!$K$11:$K$1010, 0))/INDEX('Stock List'!$L$11:$L$1010, MATCH(Z654, 'Stock List'!$K$11:$K$1010, 0)))*Y654), 2), 0)</f>
        <v>0</v>
      </c>
      <c r="BT654" s="20"/>
      <c r="BU654" s="20">
        <f>IFERROR(ROUND(((INDEX('Stock List'!$M$11:$M$1010, MATCH(AB654, 'Stock List'!$K$11:$K$1010, 0))/INDEX('Stock List'!$L$11:$L$1010, MATCH(AB654, 'Stock List'!$K$11:$K$1010, 0)))*AA654), 2), 0)</f>
        <v>0</v>
      </c>
      <c r="BV654" s="20"/>
      <c r="BW654" s="20">
        <f>IFERROR(ROUND(((INDEX('Stock List'!$M$11:$M$1010, MATCH(AD654, 'Stock List'!$K$11:$K$1010, 0))/INDEX('Stock List'!$L$11:$L$1010, MATCH(AD654, 'Stock List'!$K$11:$K$1010, 0)))*AC654), 2), 0)</f>
        <v>0</v>
      </c>
      <c r="BX654" s="20"/>
      <c r="BY654" s="20">
        <f>IFERROR(ROUND(((INDEX('Stock List'!$M$11:$M$1010, MATCH(AF654, 'Stock List'!$K$11:$K$1010, 0))/INDEX('Stock List'!$L$11:$L$1010, MATCH(AF654, 'Stock List'!$K$11:$K$1010, 0)))*AE654), 2), 0)</f>
        <v>0</v>
      </c>
      <c r="BZ654" s="20"/>
      <c r="CA654" s="20">
        <f>IFERROR(ROUND(((INDEX('Stock List'!$M$11:$M$1010, MATCH(AH654, 'Stock List'!$K$11:$K$1010, 0))/INDEX('Stock List'!$L$11:$L$1010, MATCH(AH654, 'Stock List'!$K$11:$K$1010, 0)))*AG654), 2), 0)</f>
        <v>0</v>
      </c>
      <c r="CB654" s="20"/>
      <c r="CC654" s="20">
        <f>IFERROR(ROUND(((INDEX('Stock List'!$M$11:$M$1010, MATCH(AJ654, 'Stock List'!$K$11:$K$1010, 0))/INDEX('Stock List'!$L$11:$L$1010, MATCH(AJ654, 'Stock List'!$K$11:$K$1010, 0)))*AI654), 2), 0)</f>
        <v>0</v>
      </c>
      <c r="CD654" s="20"/>
      <c r="CE654" s="20">
        <f>IFERROR(ROUND(((INDEX('Stock List'!$M$11:$M$1010, MATCH(AL654, 'Stock List'!$K$11:$K$1010, 0))/INDEX('Stock List'!$L$11:$L$1010, MATCH(AL654, 'Stock List'!$K$11:$K$1010, 0)))*AK654), 2), 0)</f>
        <v>0</v>
      </c>
      <c r="CF654" s="20"/>
      <c r="CG654" s="20">
        <f>IFERROR(ROUND(((INDEX('Stock List'!$M$11:$M$1010, MATCH(AN654, 'Stock List'!$K$11:$K$1010, 0))/INDEX('Stock List'!$L$11:$L$1010, MATCH(AN654, 'Stock List'!$K$11:$K$1010, 0)))*AM654), 2), 0)</f>
        <v>0</v>
      </c>
      <c r="CH654" s="20"/>
      <c r="CI654" s="20">
        <f>IFERROR(ROUND(((INDEX('Stock List'!$M$11:$M$1010, MATCH(AP654, 'Stock List'!$K$11:$K$1010, 0))/INDEX('Stock List'!$L$11:$L$1010, MATCH(AP654, 'Stock List'!$K$11:$K$1010, 0)))*AO654), 2), 0)</f>
        <v>0</v>
      </c>
      <c r="CJ654" s="20"/>
      <c r="CK654" s="20">
        <f>IFERROR(ROUND(((INDEX('Stock List'!$M$11:$M$1010, MATCH(AR654, 'Stock List'!$K$11:$K$1010, 0))/INDEX('Stock List'!$L$11:$L$1010, MATCH(AR654, 'Stock List'!$K$11:$K$1010, 0)))*AQ654), 2), 0)</f>
        <v>0</v>
      </c>
      <c r="CL654" s="20"/>
      <c r="CM654" s="20">
        <f>IFERROR(ROUND(((INDEX('Stock List'!$M$11:$M$1010, MATCH(AT654, 'Stock List'!$K$11:$K$1010, 0))/INDEX('Stock List'!$L$11:$L$1010, MATCH(AT654, 'Stock List'!$K$11:$K$1010, 0)))*AS654), 2), 0)</f>
        <v>0</v>
      </c>
      <c r="CN654" s="20"/>
      <c r="CO654" s="20">
        <f>IFERROR(ROUND(((INDEX('Stock List'!$M$11:$M$1010, MATCH(AV654, 'Stock List'!$K$11:$K$1010, 0))/INDEX('Stock List'!$L$11:$L$1010, MATCH(AV654, 'Stock List'!$K$11:$K$1010, 0)))*AU654), 2), 0)</f>
        <v>0</v>
      </c>
      <c r="CP654" s="20"/>
      <c r="CQ654" s="20">
        <f>IFERROR(ROUND(((INDEX('Stock List'!$M$11:$M$1010, MATCH(AX654, 'Stock List'!$K$11:$K$1010, 0))/INDEX('Stock List'!$L$11:$L$1010, MATCH(AX654, 'Stock List'!$K$11:$K$1010, 0)))*AW654), 2), 0)</f>
        <v>0</v>
      </c>
      <c r="CR654" s="22"/>
      <c r="CT654" s="106" t="str">
        <f t="shared" si="553"/>
        <v/>
      </c>
      <c r="CU654" s="22" t="str">
        <f t="shared" si="554"/>
        <v/>
      </c>
      <c r="CX654" s="106" t="str">
        <f t="shared" si="555"/>
        <v/>
      </c>
      <c r="CY654" s="20" t="str">
        <f t="shared" si="556"/>
        <v/>
      </c>
      <c r="CZ654" s="22" t="str">
        <f t="shared" si="557"/>
        <v/>
      </c>
      <c r="DB654" s="76" t="str">
        <f>IF($H654="", "", COUNTIF($G$11:$G$1010, "&gt;"&amp;$G654)+1+COUNTIF($G$11:$G654, $G654)-1)</f>
        <v/>
      </c>
      <c r="DC654" s="76" t="str">
        <f>IF($H654="", "", COUNTIF($CZ$11:$CZ$1010, "&gt;"&amp;$CZ654)+1+COUNTIF($CZ$11:$CZ654, $CZ654)-1)</f>
        <v/>
      </c>
      <c r="DE654" s="147" t="str">
        <f t="shared" si="558"/>
        <v/>
      </c>
      <c r="DF654" s="148"/>
      <c r="DG654" s="19" t="str">
        <f t="shared" si="559"/>
        <v/>
      </c>
      <c r="DH654" s="153" t="str">
        <f t="shared" si="560"/>
        <v/>
      </c>
      <c r="DI654" s="19" t="str">
        <f t="shared" si="512"/>
        <v/>
      </c>
      <c r="DJ654" s="153" t="str">
        <f t="shared" si="513"/>
        <v/>
      </c>
      <c r="DK654" s="19" t="str">
        <f t="shared" si="514"/>
        <v/>
      </c>
      <c r="DL654" s="153" t="str">
        <f t="shared" si="515"/>
        <v/>
      </c>
      <c r="DM654" s="19" t="str">
        <f t="shared" si="516"/>
        <v/>
      </c>
      <c r="DN654" s="153" t="str">
        <f t="shared" si="517"/>
        <v/>
      </c>
      <c r="DO654" s="19" t="str">
        <f t="shared" si="518"/>
        <v/>
      </c>
      <c r="DP654" s="153" t="str">
        <f t="shared" si="519"/>
        <v/>
      </c>
      <c r="DQ654" s="19" t="str">
        <f t="shared" si="520"/>
        <v/>
      </c>
      <c r="DR654" s="153" t="str">
        <f t="shared" si="521"/>
        <v/>
      </c>
      <c r="DS654" s="19" t="str">
        <f t="shared" si="522"/>
        <v/>
      </c>
      <c r="DT654" s="153" t="str">
        <f t="shared" si="523"/>
        <v/>
      </c>
      <c r="DU654" s="19" t="str">
        <f t="shared" si="524"/>
        <v/>
      </c>
      <c r="DV654" s="153" t="str">
        <f t="shared" si="525"/>
        <v/>
      </c>
      <c r="DW654" s="19" t="str">
        <f t="shared" si="526"/>
        <v/>
      </c>
      <c r="DX654" s="153" t="str">
        <f t="shared" si="527"/>
        <v/>
      </c>
      <c r="DY654" s="19" t="str">
        <f t="shared" si="528"/>
        <v/>
      </c>
      <c r="DZ654" s="153" t="str">
        <f t="shared" si="529"/>
        <v/>
      </c>
      <c r="EA654" s="19" t="str">
        <f t="shared" si="530"/>
        <v/>
      </c>
      <c r="EB654" s="153" t="str">
        <f t="shared" si="531"/>
        <v/>
      </c>
      <c r="EC654" s="19" t="str">
        <f t="shared" si="532"/>
        <v/>
      </c>
      <c r="ED654" s="153" t="str">
        <f t="shared" si="533"/>
        <v/>
      </c>
      <c r="EE654" s="19" t="str">
        <f t="shared" si="534"/>
        <v/>
      </c>
      <c r="EF654" s="153" t="str">
        <f t="shared" si="535"/>
        <v/>
      </c>
      <c r="EG654" s="19" t="str">
        <f t="shared" si="536"/>
        <v/>
      </c>
      <c r="EH654" s="153" t="str">
        <f t="shared" si="537"/>
        <v/>
      </c>
      <c r="EI654" s="19" t="str">
        <f t="shared" si="538"/>
        <v/>
      </c>
      <c r="EJ654" s="153" t="str">
        <f t="shared" si="539"/>
        <v/>
      </c>
      <c r="EK654" s="19" t="str">
        <f t="shared" si="540"/>
        <v/>
      </c>
      <c r="EL654" s="153" t="str">
        <f t="shared" si="541"/>
        <v/>
      </c>
      <c r="EM654" s="19" t="str">
        <f t="shared" si="542"/>
        <v/>
      </c>
      <c r="EN654" s="153" t="str">
        <f t="shared" si="543"/>
        <v/>
      </c>
      <c r="EO654" s="19" t="str">
        <f t="shared" si="544"/>
        <v/>
      </c>
      <c r="EP654" s="153" t="str">
        <f t="shared" si="545"/>
        <v/>
      </c>
      <c r="EQ654" s="19" t="str">
        <f t="shared" si="546"/>
        <v/>
      </c>
      <c r="ER654" s="153" t="str">
        <f t="shared" si="547"/>
        <v/>
      </c>
      <c r="ES654" s="19" t="str">
        <f t="shared" si="548"/>
        <v/>
      </c>
      <c r="ET654" s="153" t="str">
        <f t="shared" si="549"/>
        <v/>
      </c>
    </row>
    <row r="655" spans="1:150" x14ac:dyDescent="0.25">
      <c r="A655" s="31"/>
      <c r="B655" s="91" t="str">
        <f t="shared" si="550"/>
        <v/>
      </c>
      <c r="C655" s="20" t="str">
        <f t="shared" si="510"/>
        <v/>
      </c>
      <c r="D655" s="97" t="str">
        <f t="shared" si="511"/>
        <v/>
      </c>
      <c r="E655" s="62" t="str">
        <f t="shared" si="551"/>
        <v/>
      </c>
      <c r="F655" s="31"/>
      <c r="G655" s="282"/>
      <c r="H655" s="283"/>
      <c r="I655" s="284"/>
      <c r="J655" s="285"/>
      <c r="K655" s="286"/>
      <c r="L655" s="287"/>
      <c r="M655" s="288"/>
      <c r="N655" s="287"/>
      <c r="O655" s="288"/>
      <c r="P655" s="287"/>
      <c r="Q655" s="288"/>
      <c r="R655" s="287"/>
      <c r="S655" s="288"/>
      <c r="T655" s="287"/>
      <c r="U655" s="288"/>
      <c r="V655" s="287"/>
      <c r="W655" s="288"/>
      <c r="X655" s="287"/>
      <c r="Y655" s="288"/>
      <c r="Z655" s="287"/>
      <c r="AA655" s="288"/>
      <c r="AB655" s="287"/>
      <c r="AC655" s="288"/>
      <c r="AD655" s="287"/>
      <c r="AE655" s="288"/>
      <c r="AF655" s="287"/>
      <c r="AG655" s="288"/>
      <c r="AH655" s="287"/>
      <c r="AI655" s="288"/>
      <c r="AJ655" s="287"/>
      <c r="AK655" s="288"/>
      <c r="AL655" s="287"/>
      <c r="AM655" s="288"/>
      <c r="AN655" s="287"/>
      <c r="AO655" s="288"/>
      <c r="AP655" s="287"/>
      <c r="AQ655" s="288"/>
      <c r="AR655" s="287"/>
      <c r="AS655" s="288"/>
      <c r="AT655" s="287"/>
      <c r="AU655" s="288"/>
      <c r="AV655" s="287"/>
      <c r="AW655" s="288"/>
      <c r="AX655" s="287"/>
      <c r="AY655" s="31"/>
      <c r="BA655" s="76" t="str">
        <f t="shared" si="552"/>
        <v/>
      </c>
      <c r="BC655" s="76" t="str">
        <f>IF('Stock List'!$K655="", "", 'Stock List'!$K655)</f>
        <v/>
      </c>
      <c r="BE655" s="106">
        <f>IFERROR(ROUND(((INDEX('Stock List'!$M$11:$M$1010, MATCH(L655, 'Stock List'!$K$11:$K$1010, 0))/INDEX('Stock List'!$L$11:$L$1010, MATCH(L655, 'Stock List'!$K$11:$K$1010, 0)))*K655), 2), 0)</f>
        <v>0</v>
      </c>
      <c r="BF655" s="20"/>
      <c r="BG655" s="20">
        <f>IFERROR(ROUND(((INDEX('Stock List'!$M$11:$M$1010, MATCH(N655, 'Stock List'!$K$11:$K$1010, 0))/INDEX('Stock List'!$L$11:$L$1010, MATCH(N655, 'Stock List'!$K$11:$K$1010, 0)))*M655), 2), 0)</f>
        <v>0</v>
      </c>
      <c r="BH655" s="20"/>
      <c r="BI655" s="20">
        <f>IFERROR(ROUND(((INDEX('Stock List'!$M$11:$M$1010, MATCH(P655, 'Stock List'!$K$11:$K$1010, 0))/INDEX('Stock List'!$L$11:$L$1010, MATCH(P655, 'Stock List'!$K$11:$K$1010, 0)))*O655), 2), 0)</f>
        <v>0</v>
      </c>
      <c r="BJ655" s="20"/>
      <c r="BK655" s="20">
        <f>IFERROR(ROUND(((INDEX('Stock List'!$M$11:$M$1010, MATCH(R655, 'Stock List'!$K$11:$K$1010, 0))/INDEX('Stock List'!$L$11:$L$1010, MATCH(R655, 'Stock List'!$K$11:$K$1010, 0)))*Q655), 2), 0)</f>
        <v>0</v>
      </c>
      <c r="BL655" s="20"/>
      <c r="BM655" s="20">
        <f>IFERROR(ROUND(((INDEX('Stock List'!$M$11:$M$1010, MATCH(T655, 'Stock List'!$K$11:$K$1010, 0))/INDEX('Stock List'!$L$11:$L$1010, MATCH(T655, 'Stock List'!$K$11:$K$1010, 0)))*S655), 2), 0)</f>
        <v>0</v>
      </c>
      <c r="BN655" s="20"/>
      <c r="BO655" s="20">
        <f>IFERROR(ROUND(((INDEX('Stock List'!$M$11:$M$1010, MATCH(V655, 'Stock List'!$K$11:$K$1010, 0))/INDEX('Stock List'!$L$11:$L$1010, MATCH(V655, 'Stock List'!$K$11:$K$1010, 0)))*U655), 2), 0)</f>
        <v>0</v>
      </c>
      <c r="BP655" s="20"/>
      <c r="BQ655" s="20">
        <f>IFERROR(ROUND(((INDEX('Stock List'!$M$11:$M$1010, MATCH(X655, 'Stock List'!$K$11:$K$1010, 0))/INDEX('Stock List'!$L$11:$L$1010, MATCH(X655, 'Stock List'!$K$11:$K$1010, 0)))*W655), 2), 0)</f>
        <v>0</v>
      </c>
      <c r="BR655" s="20"/>
      <c r="BS655" s="20">
        <f>IFERROR(ROUND(((INDEX('Stock List'!$M$11:$M$1010, MATCH(Z655, 'Stock List'!$K$11:$K$1010, 0))/INDEX('Stock List'!$L$11:$L$1010, MATCH(Z655, 'Stock List'!$K$11:$K$1010, 0)))*Y655), 2), 0)</f>
        <v>0</v>
      </c>
      <c r="BT655" s="20"/>
      <c r="BU655" s="20">
        <f>IFERROR(ROUND(((INDEX('Stock List'!$M$11:$M$1010, MATCH(AB655, 'Stock List'!$K$11:$K$1010, 0))/INDEX('Stock List'!$L$11:$L$1010, MATCH(AB655, 'Stock List'!$K$11:$K$1010, 0)))*AA655), 2), 0)</f>
        <v>0</v>
      </c>
      <c r="BV655" s="20"/>
      <c r="BW655" s="20">
        <f>IFERROR(ROUND(((INDEX('Stock List'!$M$11:$M$1010, MATCH(AD655, 'Stock List'!$K$11:$K$1010, 0))/INDEX('Stock List'!$L$11:$L$1010, MATCH(AD655, 'Stock List'!$K$11:$K$1010, 0)))*AC655), 2), 0)</f>
        <v>0</v>
      </c>
      <c r="BX655" s="20"/>
      <c r="BY655" s="20">
        <f>IFERROR(ROUND(((INDEX('Stock List'!$M$11:$M$1010, MATCH(AF655, 'Stock List'!$K$11:$K$1010, 0))/INDEX('Stock List'!$L$11:$L$1010, MATCH(AF655, 'Stock List'!$K$11:$K$1010, 0)))*AE655), 2), 0)</f>
        <v>0</v>
      </c>
      <c r="BZ655" s="20"/>
      <c r="CA655" s="20">
        <f>IFERROR(ROUND(((INDEX('Stock List'!$M$11:$M$1010, MATCH(AH655, 'Stock List'!$K$11:$K$1010, 0))/INDEX('Stock List'!$L$11:$L$1010, MATCH(AH655, 'Stock List'!$K$11:$K$1010, 0)))*AG655), 2), 0)</f>
        <v>0</v>
      </c>
      <c r="CB655" s="20"/>
      <c r="CC655" s="20">
        <f>IFERROR(ROUND(((INDEX('Stock List'!$M$11:$M$1010, MATCH(AJ655, 'Stock List'!$K$11:$K$1010, 0))/INDEX('Stock List'!$L$11:$L$1010, MATCH(AJ655, 'Stock List'!$K$11:$K$1010, 0)))*AI655), 2), 0)</f>
        <v>0</v>
      </c>
      <c r="CD655" s="20"/>
      <c r="CE655" s="20">
        <f>IFERROR(ROUND(((INDEX('Stock List'!$M$11:$M$1010, MATCH(AL655, 'Stock List'!$K$11:$K$1010, 0))/INDEX('Stock List'!$L$11:$L$1010, MATCH(AL655, 'Stock List'!$K$11:$K$1010, 0)))*AK655), 2), 0)</f>
        <v>0</v>
      </c>
      <c r="CF655" s="20"/>
      <c r="CG655" s="20">
        <f>IFERROR(ROUND(((INDEX('Stock List'!$M$11:$M$1010, MATCH(AN655, 'Stock List'!$K$11:$K$1010, 0))/INDEX('Stock List'!$L$11:$L$1010, MATCH(AN655, 'Stock List'!$K$11:$K$1010, 0)))*AM655), 2), 0)</f>
        <v>0</v>
      </c>
      <c r="CH655" s="20"/>
      <c r="CI655" s="20">
        <f>IFERROR(ROUND(((INDEX('Stock List'!$M$11:$M$1010, MATCH(AP655, 'Stock List'!$K$11:$K$1010, 0))/INDEX('Stock List'!$L$11:$L$1010, MATCH(AP655, 'Stock List'!$K$11:$K$1010, 0)))*AO655), 2), 0)</f>
        <v>0</v>
      </c>
      <c r="CJ655" s="20"/>
      <c r="CK655" s="20">
        <f>IFERROR(ROUND(((INDEX('Stock List'!$M$11:$M$1010, MATCH(AR655, 'Stock List'!$K$11:$K$1010, 0))/INDEX('Stock List'!$L$11:$L$1010, MATCH(AR655, 'Stock List'!$K$11:$K$1010, 0)))*AQ655), 2), 0)</f>
        <v>0</v>
      </c>
      <c r="CL655" s="20"/>
      <c r="CM655" s="20">
        <f>IFERROR(ROUND(((INDEX('Stock List'!$M$11:$M$1010, MATCH(AT655, 'Stock List'!$K$11:$K$1010, 0))/INDEX('Stock List'!$L$11:$L$1010, MATCH(AT655, 'Stock List'!$K$11:$K$1010, 0)))*AS655), 2), 0)</f>
        <v>0</v>
      </c>
      <c r="CN655" s="20"/>
      <c r="CO655" s="20">
        <f>IFERROR(ROUND(((INDEX('Stock List'!$M$11:$M$1010, MATCH(AV655, 'Stock List'!$K$11:$K$1010, 0))/INDEX('Stock List'!$L$11:$L$1010, MATCH(AV655, 'Stock List'!$K$11:$K$1010, 0)))*AU655), 2), 0)</f>
        <v>0</v>
      </c>
      <c r="CP655" s="20"/>
      <c r="CQ655" s="20">
        <f>IFERROR(ROUND(((INDEX('Stock List'!$M$11:$M$1010, MATCH(AX655, 'Stock List'!$K$11:$K$1010, 0))/INDEX('Stock List'!$L$11:$L$1010, MATCH(AX655, 'Stock List'!$K$11:$K$1010, 0)))*AW655), 2), 0)</f>
        <v>0</v>
      </c>
      <c r="CR655" s="22"/>
      <c r="CT655" s="106" t="str">
        <f t="shared" si="553"/>
        <v/>
      </c>
      <c r="CU655" s="22" t="str">
        <f t="shared" si="554"/>
        <v/>
      </c>
      <c r="CX655" s="106" t="str">
        <f t="shared" si="555"/>
        <v/>
      </c>
      <c r="CY655" s="20" t="str">
        <f t="shared" si="556"/>
        <v/>
      </c>
      <c r="CZ655" s="22" t="str">
        <f t="shared" si="557"/>
        <v/>
      </c>
      <c r="DB655" s="76" t="str">
        <f>IF($H655="", "", COUNTIF($G$11:$G$1010, "&gt;"&amp;$G655)+1+COUNTIF($G$11:$G655, $G655)-1)</f>
        <v/>
      </c>
      <c r="DC655" s="76" t="str">
        <f>IF($H655="", "", COUNTIF($CZ$11:$CZ$1010, "&gt;"&amp;$CZ655)+1+COUNTIF($CZ$11:$CZ655, $CZ655)-1)</f>
        <v/>
      </c>
      <c r="DE655" s="147" t="str">
        <f t="shared" si="558"/>
        <v/>
      </c>
      <c r="DF655" s="148"/>
      <c r="DG655" s="19" t="str">
        <f t="shared" si="559"/>
        <v/>
      </c>
      <c r="DH655" s="153" t="str">
        <f t="shared" si="560"/>
        <v/>
      </c>
      <c r="DI655" s="19" t="str">
        <f t="shared" si="512"/>
        <v/>
      </c>
      <c r="DJ655" s="153" t="str">
        <f t="shared" si="513"/>
        <v/>
      </c>
      <c r="DK655" s="19" t="str">
        <f t="shared" si="514"/>
        <v/>
      </c>
      <c r="DL655" s="153" t="str">
        <f t="shared" si="515"/>
        <v/>
      </c>
      <c r="DM655" s="19" t="str">
        <f t="shared" si="516"/>
        <v/>
      </c>
      <c r="DN655" s="153" t="str">
        <f t="shared" si="517"/>
        <v/>
      </c>
      <c r="DO655" s="19" t="str">
        <f t="shared" si="518"/>
        <v/>
      </c>
      <c r="DP655" s="153" t="str">
        <f t="shared" si="519"/>
        <v/>
      </c>
      <c r="DQ655" s="19" t="str">
        <f t="shared" si="520"/>
        <v/>
      </c>
      <c r="DR655" s="153" t="str">
        <f t="shared" si="521"/>
        <v/>
      </c>
      <c r="DS655" s="19" t="str">
        <f t="shared" si="522"/>
        <v/>
      </c>
      <c r="DT655" s="153" t="str">
        <f t="shared" si="523"/>
        <v/>
      </c>
      <c r="DU655" s="19" t="str">
        <f t="shared" si="524"/>
        <v/>
      </c>
      <c r="DV655" s="153" t="str">
        <f t="shared" si="525"/>
        <v/>
      </c>
      <c r="DW655" s="19" t="str">
        <f t="shared" si="526"/>
        <v/>
      </c>
      <c r="DX655" s="153" t="str">
        <f t="shared" si="527"/>
        <v/>
      </c>
      <c r="DY655" s="19" t="str">
        <f t="shared" si="528"/>
        <v/>
      </c>
      <c r="DZ655" s="153" t="str">
        <f t="shared" si="529"/>
        <v/>
      </c>
      <c r="EA655" s="19" t="str">
        <f t="shared" si="530"/>
        <v/>
      </c>
      <c r="EB655" s="153" t="str">
        <f t="shared" si="531"/>
        <v/>
      </c>
      <c r="EC655" s="19" t="str">
        <f t="shared" si="532"/>
        <v/>
      </c>
      <c r="ED655" s="153" t="str">
        <f t="shared" si="533"/>
        <v/>
      </c>
      <c r="EE655" s="19" t="str">
        <f t="shared" si="534"/>
        <v/>
      </c>
      <c r="EF655" s="153" t="str">
        <f t="shared" si="535"/>
        <v/>
      </c>
      <c r="EG655" s="19" t="str">
        <f t="shared" si="536"/>
        <v/>
      </c>
      <c r="EH655" s="153" t="str">
        <f t="shared" si="537"/>
        <v/>
      </c>
      <c r="EI655" s="19" t="str">
        <f t="shared" si="538"/>
        <v/>
      </c>
      <c r="EJ655" s="153" t="str">
        <f t="shared" si="539"/>
        <v/>
      </c>
      <c r="EK655" s="19" t="str">
        <f t="shared" si="540"/>
        <v/>
      </c>
      <c r="EL655" s="153" t="str">
        <f t="shared" si="541"/>
        <v/>
      </c>
      <c r="EM655" s="19" t="str">
        <f t="shared" si="542"/>
        <v/>
      </c>
      <c r="EN655" s="153" t="str">
        <f t="shared" si="543"/>
        <v/>
      </c>
      <c r="EO655" s="19" t="str">
        <f t="shared" si="544"/>
        <v/>
      </c>
      <c r="EP655" s="153" t="str">
        <f t="shared" si="545"/>
        <v/>
      </c>
      <c r="EQ655" s="19" t="str">
        <f t="shared" si="546"/>
        <v/>
      </c>
      <c r="ER655" s="153" t="str">
        <f t="shared" si="547"/>
        <v/>
      </c>
      <c r="ES655" s="19" t="str">
        <f t="shared" si="548"/>
        <v/>
      </c>
      <c r="ET655" s="153" t="str">
        <f t="shared" si="549"/>
        <v/>
      </c>
    </row>
    <row r="656" spans="1:150" x14ac:dyDescent="0.25">
      <c r="A656" s="31"/>
      <c r="B656" s="91" t="str">
        <f t="shared" si="550"/>
        <v/>
      </c>
      <c r="C656" s="20" t="str">
        <f t="shared" si="510"/>
        <v/>
      </c>
      <c r="D656" s="97" t="str">
        <f t="shared" si="511"/>
        <v/>
      </c>
      <c r="E656" s="62" t="str">
        <f t="shared" si="551"/>
        <v/>
      </c>
      <c r="F656" s="31"/>
      <c r="G656" s="282"/>
      <c r="H656" s="283"/>
      <c r="I656" s="284"/>
      <c r="J656" s="285"/>
      <c r="K656" s="286"/>
      <c r="L656" s="287"/>
      <c r="M656" s="288"/>
      <c r="N656" s="287"/>
      <c r="O656" s="288"/>
      <c r="P656" s="287"/>
      <c r="Q656" s="288"/>
      <c r="R656" s="287"/>
      <c r="S656" s="288"/>
      <c r="T656" s="287"/>
      <c r="U656" s="288"/>
      <c r="V656" s="287"/>
      <c r="W656" s="288"/>
      <c r="X656" s="287"/>
      <c r="Y656" s="288"/>
      <c r="Z656" s="287"/>
      <c r="AA656" s="288"/>
      <c r="AB656" s="287"/>
      <c r="AC656" s="288"/>
      <c r="AD656" s="287"/>
      <c r="AE656" s="288"/>
      <c r="AF656" s="287"/>
      <c r="AG656" s="288"/>
      <c r="AH656" s="287"/>
      <c r="AI656" s="288"/>
      <c r="AJ656" s="287"/>
      <c r="AK656" s="288"/>
      <c r="AL656" s="287"/>
      <c r="AM656" s="288"/>
      <c r="AN656" s="287"/>
      <c r="AO656" s="288"/>
      <c r="AP656" s="287"/>
      <c r="AQ656" s="288"/>
      <c r="AR656" s="287"/>
      <c r="AS656" s="288"/>
      <c r="AT656" s="287"/>
      <c r="AU656" s="288"/>
      <c r="AV656" s="287"/>
      <c r="AW656" s="288"/>
      <c r="AX656" s="287"/>
      <c r="AY656" s="31"/>
      <c r="BA656" s="76" t="str">
        <f t="shared" si="552"/>
        <v/>
      </c>
      <c r="BC656" s="76" t="str">
        <f>IF('Stock List'!$K656="", "", 'Stock List'!$K656)</f>
        <v/>
      </c>
      <c r="BE656" s="106">
        <f>IFERROR(ROUND(((INDEX('Stock List'!$M$11:$M$1010, MATCH(L656, 'Stock List'!$K$11:$K$1010, 0))/INDEX('Stock List'!$L$11:$L$1010, MATCH(L656, 'Stock List'!$K$11:$K$1010, 0)))*K656), 2), 0)</f>
        <v>0</v>
      </c>
      <c r="BF656" s="20"/>
      <c r="BG656" s="20">
        <f>IFERROR(ROUND(((INDEX('Stock List'!$M$11:$M$1010, MATCH(N656, 'Stock List'!$K$11:$K$1010, 0))/INDEX('Stock List'!$L$11:$L$1010, MATCH(N656, 'Stock List'!$K$11:$K$1010, 0)))*M656), 2), 0)</f>
        <v>0</v>
      </c>
      <c r="BH656" s="20"/>
      <c r="BI656" s="20">
        <f>IFERROR(ROUND(((INDEX('Stock List'!$M$11:$M$1010, MATCH(P656, 'Stock List'!$K$11:$K$1010, 0))/INDEX('Stock List'!$L$11:$L$1010, MATCH(P656, 'Stock List'!$K$11:$K$1010, 0)))*O656), 2), 0)</f>
        <v>0</v>
      </c>
      <c r="BJ656" s="20"/>
      <c r="BK656" s="20">
        <f>IFERROR(ROUND(((INDEX('Stock List'!$M$11:$M$1010, MATCH(R656, 'Stock List'!$K$11:$K$1010, 0))/INDEX('Stock List'!$L$11:$L$1010, MATCH(R656, 'Stock List'!$K$11:$K$1010, 0)))*Q656), 2), 0)</f>
        <v>0</v>
      </c>
      <c r="BL656" s="20"/>
      <c r="BM656" s="20">
        <f>IFERROR(ROUND(((INDEX('Stock List'!$M$11:$M$1010, MATCH(T656, 'Stock List'!$K$11:$K$1010, 0))/INDEX('Stock List'!$L$11:$L$1010, MATCH(T656, 'Stock List'!$K$11:$K$1010, 0)))*S656), 2), 0)</f>
        <v>0</v>
      </c>
      <c r="BN656" s="20"/>
      <c r="BO656" s="20">
        <f>IFERROR(ROUND(((INDEX('Stock List'!$M$11:$M$1010, MATCH(V656, 'Stock List'!$K$11:$K$1010, 0))/INDEX('Stock List'!$L$11:$L$1010, MATCH(V656, 'Stock List'!$K$11:$K$1010, 0)))*U656), 2), 0)</f>
        <v>0</v>
      </c>
      <c r="BP656" s="20"/>
      <c r="BQ656" s="20">
        <f>IFERROR(ROUND(((INDEX('Stock List'!$M$11:$M$1010, MATCH(X656, 'Stock List'!$K$11:$K$1010, 0))/INDEX('Stock List'!$L$11:$L$1010, MATCH(X656, 'Stock List'!$K$11:$K$1010, 0)))*W656), 2), 0)</f>
        <v>0</v>
      </c>
      <c r="BR656" s="20"/>
      <c r="BS656" s="20">
        <f>IFERROR(ROUND(((INDEX('Stock List'!$M$11:$M$1010, MATCH(Z656, 'Stock List'!$K$11:$K$1010, 0))/INDEX('Stock List'!$L$11:$L$1010, MATCH(Z656, 'Stock List'!$K$11:$K$1010, 0)))*Y656), 2), 0)</f>
        <v>0</v>
      </c>
      <c r="BT656" s="20"/>
      <c r="BU656" s="20">
        <f>IFERROR(ROUND(((INDEX('Stock List'!$M$11:$M$1010, MATCH(AB656, 'Stock List'!$K$11:$K$1010, 0))/INDEX('Stock List'!$L$11:$L$1010, MATCH(AB656, 'Stock List'!$K$11:$K$1010, 0)))*AA656), 2), 0)</f>
        <v>0</v>
      </c>
      <c r="BV656" s="20"/>
      <c r="BW656" s="20">
        <f>IFERROR(ROUND(((INDEX('Stock List'!$M$11:$M$1010, MATCH(AD656, 'Stock List'!$K$11:$K$1010, 0))/INDEX('Stock List'!$L$11:$L$1010, MATCH(AD656, 'Stock List'!$K$11:$K$1010, 0)))*AC656), 2), 0)</f>
        <v>0</v>
      </c>
      <c r="BX656" s="20"/>
      <c r="BY656" s="20">
        <f>IFERROR(ROUND(((INDEX('Stock List'!$M$11:$M$1010, MATCH(AF656, 'Stock List'!$K$11:$K$1010, 0))/INDEX('Stock List'!$L$11:$L$1010, MATCH(AF656, 'Stock List'!$K$11:$K$1010, 0)))*AE656), 2), 0)</f>
        <v>0</v>
      </c>
      <c r="BZ656" s="20"/>
      <c r="CA656" s="20">
        <f>IFERROR(ROUND(((INDEX('Stock List'!$M$11:$M$1010, MATCH(AH656, 'Stock List'!$K$11:$K$1010, 0))/INDEX('Stock List'!$L$11:$L$1010, MATCH(AH656, 'Stock List'!$K$11:$K$1010, 0)))*AG656), 2), 0)</f>
        <v>0</v>
      </c>
      <c r="CB656" s="20"/>
      <c r="CC656" s="20">
        <f>IFERROR(ROUND(((INDEX('Stock List'!$M$11:$M$1010, MATCH(AJ656, 'Stock List'!$K$11:$K$1010, 0))/INDEX('Stock List'!$L$11:$L$1010, MATCH(AJ656, 'Stock List'!$K$11:$K$1010, 0)))*AI656), 2), 0)</f>
        <v>0</v>
      </c>
      <c r="CD656" s="20"/>
      <c r="CE656" s="20">
        <f>IFERROR(ROUND(((INDEX('Stock List'!$M$11:$M$1010, MATCH(AL656, 'Stock List'!$K$11:$K$1010, 0))/INDEX('Stock List'!$L$11:$L$1010, MATCH(AL656, 'Stock List'!$K$11:$K$1010, 0)))*AK656), 2), 0)</f>
        <v>0</v>
      </c>
      <c r="CF656" s="20"/>
      <c r="CG656" s="20">
        <f>IFERROR(ROUND(((INDEX('Stock List'!$M$11:$M$1010, MATCH(AN656, 'Stock List'!$K$11:$K$1010, 0))/INDEX('Stock List'!$L$11:$L$1010, MATCH(AN656, 'Stock List'!$K$11:$K$1010, 0)))*AM656), 2), 0)</f>
        <v>0</v>
      </c>
      <c r="CH656" s="20"/>
      <c r="CI656" s="20">
        <f>IFERROR(ROUND(((INDEX('Stock List'!$M$11:$M$1010, MATCH(AP656, 'Stock List'!$K$11:$K$1010, 0))/INDEX('Stock List'!$L$11:$L$1010, MATCH(AP656, 'Stock List'!$K$11:$K$1010, 0)))*AO656), 2), 0)</f>
        <v>0</v>
      </c>
      <c r="CJ656" s="20"/>
      <c r="CK656" s="20">
        <f>IFERROR(ROUND(((INDEX('Stock List'!$M$11:$M$1010, MATCH(AR656, 'Stock List'!$K$11:$K$1010, 0))/INDEX('Stock List'!$L$11:$L$1010, MATCH(AR656, 'Stock List'!$K$11:$K$1010, 0)))*AQ656), 2), 0)</f>
        <v>0</v>
      </c>
      <c r="CL656" s="20"/>
      <c r="CM656" s="20">
        <f>IFERROR(ROUND(((INDEX('Stock List'!$M$11:$M$1010, MATCH(AT656, 'Stock List'!$K$11:$K$1010, 0))/INDEX('Stock List'!$L$11:$L$1010, MATCH(AT656, 'Stock List'!$K$11:$K$1010, 0)))*AS656), 2), 0)</f>
        <v>0</v>
      </c>
      <c r="CN656" s="20"/>
      <c r="CO656" s="20">
        <f>IFERROR(ROUND(((INDEX('Stock List'!$M$11:$M$1010, MATCH(AV656, 'Stock List'!$K$11:$K$1010, 0))/INDEX('Stock List'!$L$11:$L$1010, MATCH(AV656, 'Stock List'!$K$11:$K$1010, 0)))*AU656), 2), 0)</f>
        <v>0</v>
      </c>
      <c r="CP656" s="20"/>
      <c r="CQ656" s="20">
        <f>IFERROR(ROUND(((INDEX('Stock List'!$M$11:$M$1010, MATCH(AX656, 'Stock List'!$K$11:$K$1010, 0))/INDEX('Stock List'!$L$11:$L$1010, MATCH(AX656, 'Stock List'!$K$11:$K$1010, 0)))*AW656), 2), 0)</f>
        <v>0</v>
      </c>
      <c r="CR656" s="22"/>
      <c r="CT656" s="106" t="str">
        <f t="shared" si="553"/>
        <v/>
      </c>
      <c r="CU656" s="22" t="str">
        <f t="shared" si="554"/>
        <v/>
      </c>
      <c r="CX656" s="106" t="str">
        <f t="shared" si="555"/>
        <v/>
      </c>
      <c r="CY656" s="20" t="str">
        <f t="shared" si="556"/>
        <v/>
      </c>
      <c r="CZ656" s="22" t="str">
        <f t="shared" si="557"/>
        <v/>
      </c>
      <c r="DB656" s="76" t="str">
        <f>IF($H656="", "", COUNTIF($G$11:$G$1010, "&gt;"&amp;$G656)+1+COUNTIF($G$11:$G656, $G656)-1)</f>
        <v/>
      </c>
      <c r="DC656" s="76" t="str">
        <f>IF($H656="", "", COUNTIF($CZ$11:$CZ$1010, "&gt;"&amp;$CZ656)+1+COUNTIF($CZ$11:$CZ656, $CZ656)-1)</f>
        <v/>
      </c>
      <c r="DE656" s="147" t="str">
        <f t="shared" si="558"/>
        <v/>
      </c>
      <c r="DF656" s="148"/>
      <c r="DG656" s="19" t="str">
        <f t="shared" si="559"/>
        <v/>
      </c>
      <c r="DH656" s="153" t="str">
        <f t="shared" si="560"/>
        <v/>
      </c>
      <c r="DI656" s="19" t="str">
        <f t="shared" si="512"/>
        <v/>
      </c>
      <c r="DJ656" s="153" t="str">
        <f t="shared" si="513"/>
        <v/>
      </c>
      <c r="DK656" s="19" t="str">
        <f t="shared" si="514"/>
        <v/>
      </c>
      <c r="DL656" s="153" t="str">
        <f t="shared" si="515"/>
        <v/>
      </c>
      <c r="DM656" s="19" t="str">
        <f t="shared" si="516"/>
        <v/>
      </c>
      <c r="DN656" s="153" t="str">
        <f t="shared" si="517"/>
        <v/>
      </c>
      <c r="DO656" s="19" t="str">
        <f t="shared" si="518"/>
        <v/>
      </c>
      <c r="DP656" s="153" t="str">
        <f t="shared" si="519"/>
        <v/>
      </c>
      <c r="DQ656" s="19" t="str">
        <f t="shared" si="520"/>
        <v/>
      </c>
      <c r="DR656" s="153" t="str">
        <f t="shared" si="521"/>
        <v/>
      </c>
      <c r="DS656" s="19" t="str">
        <f t="shared" si="522"/>
        <v/>
      </c>
      <c r="DT656" s="153" t="str">
        <f t="shared" si="523"/>
        <v/>
      </c>
      <c r="DU656" s="19" t="str">
        <f t="shared" si="524"/>
        <v/>
      </c>
      <c r="DV656" s="153" t="str">
        <f t="shared" si="525"/>
        <v/>
      </c>
      <c r="DW656" s="19" t="str">
        <f t="shared" si="526"/>
        <v/>
      </c>
      <c r="DX656" s="153" t="str">
        <f t="shared" si="527"/>
        <v/>
      </c>
      <c r="DY656" s="19" t="str">
        <f t="shared" si="528"/>
        <v/>
      </c>
      <c r="DZ656" s="153" t="str">
        <f t="shared" si="529"/>
        <v/>
      </c>
      <c r="EA656" s="19" t="str">
        <f t="shared" si="530"/>
        <v/>
      </c>
      <c r="EB656" s="153" t="str">
        <f t="shared" si="531"/>
        <v/>
      </c>
      <c r="EC656" s="19" t="str">
        <f t="shared" si="532"/>
        <v/>
      </c>
      <c r="ED656" s="153" t="str">
        <f t="shared" si="533"/>
        <v/>
      </c>
      <c r="EE656" s="19" t="str">
        <f t="shared" si="534"/>
        <v/>
      </c>
      <c r="EF656" s="153" t="str">
        <f t="shared" si="535"/>
        <v/>
      </c>
      <c r="EG656" s="19" t="str">
        <f t="shared" si="536"/>
        <v/>
      </c>
      <c r="EH656" s="153" t="str">
        <f t="shared" si="537"/>
        <v/>
      </c>
      <c r="EI656" s="19" t="str">
        <f t="shared" si="538"/>
        <v/>
      </c>
      <c r="EJ656" s="153" t="str">
        <f t="shared" si="539"/>
        <v/>
      </c>
      <c r="EK656" s="19" t="str">
        <f t="shared" si="540"/>
        <v/>
      </c>
      <c r="EL656" s="153" t="str">
        <f t="shared" si="541"/>
        <v/>
      </c>
      <c r="EM656" s="19" t="str">
        <f t="shared" si="542"/>
        <v/>
      </c>
      <c r="EN656" s="153" t="str">
        <f t="shared" si="543"/>
        <v/>
      </c>
      <c r="EO656" s="19" t="str">
        <f t="shared" si="544"/>
        <v/>
      </c>
      <c r="EP656" s="153" t="str">
        <f t="shared" si="545"/>
        <v/>
      </c>
      <c r="EQ656" s="19" t="str">
        <f t="shared" si="546"/>
        <v/>
      </c>
      <c r="ER656" s="153" t="str">
        <f t="shared" si="547"/>
        <v/>
      </c>
      <c r="ES656" s="19" t="str">
        <f t="shared" si="548"/>
        <v/>
      </c>
      <c r="ET656" s="153" t="str">
        <f t="shared" si="549"/>
        <v/>
      </c>
    </row>
    <row r="657" spans="1:150" x14ac:dyDescent="0.25">
      <c r="A657" s="31"/>
      <c r="B657" s="91" t="str">
        <f t="shared" si="550"/>
        <v/>
      </c>
      <c r="C657" s="20" t="str">
        <f t="shared" si="510"/>
        <v/>
      </c>
      <c r="D657" s="97" t="str">
        <f t="shared" si="511"/>
        <v/>
      </c>
      <c r="E657" s="62" t="str">
        <f t="shared" si="551"/>
        <v/>
      </c>
      <c r="F657" s="31"/>
      <c r="G657" s="282"/>
      <c r="H657" s="283"/>
      <c r="I657" s="284"/>
      <c r="J657" s="285"/>
      <c r="K657" s="286"/>
      <c r="L657" s="287"/>
      <c r="M657" s="288"/>
      <c r="N657" s="287"/>
      <c r="O657" s="288"/>
      <c r="P657" s="287"/>
      <c r="Q657" s="288"/>
      <c r="R657" s="287"/>
      <c r="S657" s="288"/>
      <c r="T657" s="287"/>
      <c r="U657" s="288"/>
      <c r="V657" s="287"/>
      <c r="W657" s="288"/>
      <c r="X657" s="287"/>
      <c r="Y657" s="288"/>
      <c r="Z657" s="287"/>
      <c r="AA657" s="288"/>
      <c r="AB657" s="287"/>
      <c r="AC657" s="288"/>
      <c r="AD657" s="287"/>
      <c r="AE657" s="288"/>
      <c r="AF657" s="287"/>
      <c r="AG657" s="288"/>
      <c r="AH657" s="287"/>
      <c r="AI657" s="288"/>
      <c r="AJ657" s="287"/>
      <c r="AK657" s="288"/>
      <c r="AL657" s="287"/>
      <c r="AM657" s="288"/>
      <c r="AN657" s="287"/>
      <c r="AO657" s="288"/>
      <c r="AP657" s="287"/>
      <c r="AQ657" s="288"/>
      <c r="AR657" s="287"/>
      <c r="AS657" s="288"/>
      <c r="AT657" s="287"/>
      <c r="AU657" s="288"/>
      <c r="AV657" s="287"/>
      <c r="AW657" s="288"/>
      <c r="AX657" s="287"/>
      <c r="AY657" s="31"/>
      <c r="BA657" s="76" t="str">
        <f t="shared" si="552"/>
        <v/>
      </c>
      <c r="BC657" s="76" t="str">
        <f>IF('Stock List'!$K657="", "", 'Stock List'!$K657)</f>
        <v/>
      </c>
      <c r="BE657" s="106">
        <f>IFERROR(ROUND(((INDEX('Stock List'!$M$11:$M$1010, MATCH(L657, 'Stock List'!$K$11:$K$1010, 0))/INDEX('Stock List'!$L$11:$L$1010, MATCH(L657, 'Stock List'!$K$11:$K$1010, 0)))*K657), 2), 0)</f>
        <v>0</v>
      </c>
      <c r="BF657" s="20"/>
      <c r="BG657" s="20">
        <f>IFERROR(ROUND(((INDEX('Stock List'!$M$11:$M$1010, MATCH(N657, 'Stock List'!$K$11:$K$1010, 0))/INDEX('Stock List'!$L$11:$L$1010, MATCH(N657, 'Stock List'!$K$11:$K$1010, 0)))*M657), 2), 0)</f>
        <v>0</v>
      </c>
      <c r="BH657" s="20"/>
      <c r="BI657" s="20">
        <f>IFERROR(ROUND(((INDEX('Stock List'!$M$11:$M$1010, MATCH(P657, 'Stock List'!$K$11:$K$1010, 0))/INDEX('Stock List'!$L$11:$L$1010, MATCH(P657, 'Stock List'!$K$11:$K$1010, 0)))*O657), 2), 0)</f>
        <v>0</v>
      </c>
      <c r="BJ657" s="20"/>
      <c r="BK657" s="20">
        <f>IFERROR(ROUND(((INDEX('Stock List'!$M$11:$M$1010, MATCH(R657, 'Stock List'!$K$11:$K$1010, 0))/INDEX('Stock List'!$L$11:$L$1010, MATCH(R657, 'Stock List'!$K$11:$K$1010, 0)))*Q657), 2), 0)</f>
        <v>0</v>
      </c>
      <c r="BL657" s="20"/>
      <c r="BM657" s="20">
        <f>IFERROR(ROUND(((INDEX('Stock List'!$M$11:$M$1010, MATCH(T657, 'Stock List'!$K$11:$K$1010, 0))/INDEX('Stock List'!$L$11:$L$1010, MATCH(T657, 'Stock List'!$K$11:$K$1010, 0)))*S657), 2), 0)</f>
        <v>0</v>
      </c>
      <c r="BN657" s="20"/>
      <c r="BO657" s="20">
        <f>IFERROR(ROUND(((INDEX('Stock List'!$M$11:$M$1010, MATCH(V657, 'Stock List'!$K$11:$K$1010, 0))/INDEX('Stock List'!$L$11:$L$1010, MATCH(V657, 'Stock List'!$K$11:$K$1010, 0)))*U657), 2), 0)</f>
        <v>0</v>
      </c>
      <c r="BP657" s="20"/>
      <c r="BQ657" s="20">
        <f>IFERROR(ROUND(((INDEX('Stock List'!$M$11:$M$1010, MATCH(X657, 'Stock List'!$K$11:$K$1010, 0))/INDEX('Stock List'!$L$11:$L$1010, MATCH(X657, 'Stock List'!$K$11:$K$1010, 0)))*W657), 2), 0)</f>
        <v>0</v>
      </c>
      <c r="BR657" s="20"/>
      <c r="BS657" s="20">
        <f>IFERROR(ROUND(((INDEX('Stock List'!$M$11:$M$1010, MATCH(Z657, 'Stock List'!$K$11:$K$1010, 0))/INDEX('Stock List'!$L$11:$L$1010, MATCH(Z657, 'Stock List'!$K$11:$K$1010, 0)))*Y657), 2), 0)</f>
        <v>0</v>
      </c>
      <c r="BT657" s="20"/>
      <c r="BU657" s="20">
        <f>IFERROR(ROUND(((INDEX('Stock List'!$M$11:$M$1010, MATCH(AB657, 'Stock List'!$K$11:$K$1010, 0))/INDEX('Stock List'!$L$11:$L$1010, MATCH(AB657, 'Stock List'!$K$11:$K$1010, 0)))*AA657), 2), 0)</f>
        <v>0</v>
      </c>
      <c r="BV657" s="20"/>
      <c r="BW657" s="20">
        <f>IFERROR(ROUND(((INDEX('Stock List'!$M$11:$M$1010, MATCH(AD657, 'Stock List'!$K$11:$K$1010, 0))/INDEX('Stock List'!$L$11:$L$1010, MATCH(AD657, 'Stock List'!$K$11:$K$1010, 0)))*AC657), 2), 0)</f>
        <v>0</v>
      </c>
      <c r="BX657" s="20"/>
      <c r="BY657" s="20">
        <f>IFERROR(ROUND(((INDEX('Stock List'!$M$11:$M$1010, MATCH(AF657, 'Stock List'!$K$11:$K$1010, 0))/INDEX('Stock List'!$L$11:$L$1010, MATCH(AF657, 'Stock List'!$K$11:$K$1010, 0)))*AE657), 2), 0)</f>
        <v>0</v>
      </c>
      <c r="BZ657" s="20"/>
      <c r="CA657" s="20">
        <f>IFERROR(ROUND(((INDEX('Stock List'!$M$11:$M$1010, MATCH(AH657, 'Stock List'!$K$11:$K$1010, 0))/INDEX('Stock List'!$L$11:$L$1010, MATCH(AH657, 'Stock List'!$K$11:$K$1010, 0)))*AG657), 2), 0)</f>
        <v>0</v>
      </c>
      <c r="CB657" s="20"/>
      <c r="CC657" s="20">
        <f>IFERROR(ROUND(((INDEX('Stock List'!$M$11:$M$1010, MATCH(AJ657, 'Stock List'!$K$11:$K$1010, 0))/INDEX('Stock List'!$L$11:$L$1010, MATCH(AJ657, 'Stock List'!$K$11:$K$1010, 0)))*AI657), 2), 0)</f>
        <v>0</v>
      </c>
      <c r="CD657" s="20"/>
      <c r="CE657" s="20">
        <f>IFERROR(ROUND(((INDEX('Stock List'!$M$11:$M$1010, MATCH(AL657, 'Stock List'!$K$11:$K$1010, 0))/INDEX('Stock List'!$L$11:$L$1010, MATCH(AL657, 'Stock List'!$K$11:$K$1010, 0)))*AK657), 2), 0)</f>
        <v>0</v>
      </c>
      <c r="CF657" s="20"/>
      <c r="CG657" s="20">
        <f>IFERROR(ROUND(((INDEX('Stock List'!$M$11:$M$1010, MATCH(AN657, 'Stock List'!$K$11:$K$1010, 0))/INDEX('Stock List'!$L$11:$L$1010, MATCH(AN657, 'Stock List'!$K$11:$K$1010, 0)))*AM657), 2), 0)</f>
        <v>0</v>
      </c>
      <c r="CH657" s="20"/>
      <c r="CI657" s="20">
        <f>IFERROR(ROUND(((INDEX('Stock List'!$M$11:$M$1010, MATCH(AP657, 'Stock List'!$K$11:$K$1010, 0))/INDEX('Stock List'!$L$11:$L$1010, MATCH(AP657, 'Stock List'!$K$11:$K$1010, 0)))*AO657), 2), 0)</f>
        <v>0</v>
      </c>
      <c r="CJ657" s="20"/>
      <c r="CK657" s="20">
        <f>IFERROR(ROUND(((INDEX('Stock List'!$M$11:$M$1010, MATCH(AR657, 'Stock List'!$K$11:$K$1010, 0))/INDEX('Stock List'!$L$11:$L$1010, MATCH(AR657, 'Stock List'!$K$11:$K$1010, 0)))*AQ657), 2), 0)</f>
        <v>0</v>
      </c>
      <c r="CL657" s="20"/>
      <c r="CM657" s="20">
        <f>IFERROR(ROUND(((INDEX('Stock List'!$M$11:$M$1010, MATCH(AT657, 'Stock List'!$K$11:$K$1010, 0))/INDEX('Stock List'!$L$11:$L$1010, MATCH(AT657, 'Stock List'!$K$11:$K$1010, 0)))*AS657), 2), 0)</f>
        <v>0</v>
      </c>
      <c r="CN657" s="20"/>
      <c r="CO657" s="20">
        <f>IFERROR(ROUND(((INDEX('Stock List'!$M$11:$M$1010, MATCH(AV657, 'Stock List'!$K$11:$K$1010, 0))/INDEX('Stock List'!$L$11:$L$1010, MATCH(AV657, 'Stock List'!$K$11:$K$1010, 0)))*AU657), 2), 0)</f>
        <v>0</v>
      </c>
      <c r="CP657" s="20"/>
      <c r="CQ657" s="20">
        <f>IFERROR(ROUND(((INDEX('Stock List'!$M$11:$M$1010, MATCH(AX657, 'Stock List'!$K$11:$K$1010, 0))/INDEX('Stock List'!$L$11:$L$1010, MATCH(AX657, 'Stock List'!$K$11:$K$1010, 0)))*AW657), 2), 0)</f>
        <v>0</v>
      </c>
      <c r="CR657" s="22"/>
      <c r="CT657" s="106" t="str">
        <f t="shared" si="553"/>
        <v/>
      </c>
      <c r="CU657" s="22" t="str">
        <f t="shared" si="554"/>
        <v/>
      </c>
      <c r="CX657" s="106" t="str">
        <f t="shared" si="555"/>
        <v/>
      </c>
      <c r="CY657" s="20" t="str">
        <f t="shared" si="556"/>
        <v/>
      </c>
      <c r="CZ657" s="22" t="str">
        <f t="shared" si="557"/>
        <v/>
      </c>
      <c r="DB657" s="76" t="str">
        <f>IF($H657="", "", COUNTIF($G$11:$G$1010, "&gt;"&amp;$G657)+1+COUNTIF($G$11:$G657, $G657)-1)</f>
        <v/>
      </c>
      <c r="DC657" s="76" t="str">
        <f>IF($H657="", "", COUNTIF($CZ$11:$CZ$1010, "&gt;"&amp;$CZ657)+1+COUNTIF($CZ$11:$CZ657, $CZ657)-1)</f>
        <v/>
      </c>
      <c r="DE657" s="147" t="str">
        <f t="shared" si="558"/>
        <v/>
      </c>
      <c r="DF657" s="148"/>
      <c r="DG657" s="19" t="str">
        <f t="shared" si="559"/>
        <v/>
      </c>
      <c r="DH657" s="153" t="str">
        <f t="shared" si="560"/>
        <v/>
      </c>
      <c r="DI657" s="19" t="str">
        <f t="shared" si="512"/>
        <v/>
      </c>
      <c r="DJ657" s="153" t="str">
        <f t="shared" si="513"/>
        <v/>
      </c>
      <c r="DK657" s="19" t="str">
        <f t="shared" si="514"/>
        <v/>
      </c>
      <c r="DL657" s="153" t="str">
        <f t="shared" si="515"/>
        <v/>
      </c>
      <c r="DM657" s="19" t="str">
        <f t="shared" si="516"/>
        <v/>
      </c>
      <c r="DN657" s="153" t="str">
        <f t="shared" si="517"/>
        <v/>
      </c>
      <c r="DO657" s="19" t="str">
        <f t="shared" si="518"/>
        <v/>
      </c>
      <c r="DP657" s="153" t="str">
        <f t="shared" si="519"/>
        <v/>
      </c>
      <c r="DQ657" s="19" t="str">
        <f t="shared" si="520"/>
        <v/>
      </c>
      <c r="DR657" s="153" t="str">
        <f t="shared" si="521"/>
        <v/>
      </c>
      <c r="DS657" s="19" t="str">
        <f t="shared" si="522"/>
        <v/>
      </c>
      <c r="DT657" s="153" t="str">
        <f t="shared" si="523"/>
        <v/>
      </c>
      <c r="DU657" s="19" t="str">
        <f t="shared" si="524"/>
        <v/>
      </c>
      <c r="DV657" s="153" t="str">
        <f t="shared" si="525"/>
        <v/>
      </c>
      <c r="DW657" s="19" t="str">
        <f t="shared" si="526"/>
        <v/>
      </c>
      <c r="DX657" s="153" t="str">
        <f t="shared" si="527"/>
        <v/>
      </c>
      <c r="DY657" s="19" t="str">
        <f t="shared" si="528"/>
        <v/>
      </c>
      <c r="DZ657" s="153" t="str">
        <f t="shared" si="529"/>
        <v/>
      </c>
      <c r="EA657" s="19" t="str">
        <f t="shared" si="530"/>
        <v/>
      </c>
      <c r="EB657" s="153" t="str">
        <f t="shared" si="531"/>
        <v/>
      </c>
      <c r="EC657" s="19" t="str">
        <f t="shared" si="532"/>
        <v/>
      </c>
      <c r="ED657" s="153" t="str">
        <f t="shared" si="533"/>
        <v/>
      </c>
      <c r="EE657" s="19" t="str">
        <f t="shared" si="534"/>
        <v/>
      </c>
      <c r="EF657" s="153" t="str">
        <f t="shared" si="535"/>
        <v/>
      </c>
      <c r="EG657" s="19" t="str">
        <f t="shared" si="536"/>
        <v/>
      </c>
      <c r="EH657" s="153" t="str">
        <f t="shared" si="537"/>
        <v/>
      </c>
      <c r="EI657" s="19" t="str">
        <f t="shared" si="538"/>
        <v/>
      </c>
      <c r="EJ657" s="153" t="str">
        <f t="shared" si="539"/>
        <v/>
      </c>
      <c r="EK657" s="19" t="str">
        <f t="shared" si="540"/>
        <v/>
      </c>
      <c r="EL657" s="153" t="str">
        <f t="shared" si="541"/>
        <v/>
      </c>
      <c r="EM657" s="19" t="str">
        <f t="shared" si="542"/>
        <v/>
      </c>
      <c r="EN657" s="153" t="str">
        <f t="shared" si="543"/>
        <v/>
      </c>
      <c r="EO657" s="19" t="str">
        <f t="shared" si="544"/>
        <v/>
      </c>
      <c r="EP657" s="153" t="str">
        <f t="shared" si="545"/>
        <v/>
      </c>
      <c r="EQ657" s="19" t="str">
        <f t="shared" si="546"/>
        <v/>
      </c>
      <c r="ER657" s="153" t="str">
        <f t="shared" si="547"/>
        <v/>
      </c>
      <c r="ES657" s="19" t="str">
        <f t="shared" si="548"/>
        <v/>
      </c>
      <c r="ET657" s="153" t="str">
        <f t="shared" si="549"/>
        <v/>
      </c>
    </row>
    <row r="658" spans="1:150" x14ac:dyDescent="0.25">
      <c r="A658" s="31"/>
      <c r="B658" s="91" t="str">
        <f t="shared" si="550"/>
        <v/>
      </c>
      <c r="C658" s="20" t="str">
        <f t="shared" si="510"/>
        <v/>
      </c>
      <c r="D658" s="97" t="str">
        <f t="shared" si="511"/>
        <v/>
      </c>
      <c r="E658" s="62" t="str">
        <f t="shared" si="551"/>
        <v/>
      </c>
      <c r="F658" s="31"/>
      <c r="G658" s="282"/>
      <c r="H658" s="283"/>
      <c r="I658" s="284"/>
      <c r="J658" s="285"/>
      <c r="K658" s="286"/>
      <c r="L658" s="287"/>
      <c r="M658" s="288"/>
      <c r="N658" s="287"/>
      <c r="O658" s="288"/>
      <c r="P658" s="287"/>
      <c r="Q658" s="288"/>
      <c r="R658" s="287"/>
      <c r="S658" s="288"/>
      <c r="T658" s="287"/>
      <c r="U658" s="288"/>
      <c r="V658" s="287"/>
      <c r="W658" s="288"/>
      <c r="X658" s="287"/>
      <c r="Y658" s="288"/>
      <c r="Z658" s="287"/>
      <c r="AA658" s="288"/>
      <c r="AB658" s="287"/>
      <c r="AC658" s="288"/>
      <c r="AD658" s="287"/>
      <c r="AE658" s="288"/>
      <c r="AF658" s="287"/>
      <c r="AG658" s="288"/>
      <c r="AH658" s="287"/>
      <c r="AI658" s="288"/>
      <c r="AJ658" s="287"/>
      <c r="AK658" s="288"/>
      <c r="AL658" s="287"/>
      <c r="AM658" s="288"/>
      <c r="AN658" s="287"/>
      <c r="AO658" s="288"/>
      <c r="AP658" s="287"/>
      <c r="AQ658" s="288"/>
      <c r="AR658" s="287"/>
      <c r="AS658" s="288"/>
      <c r="AT658" s="287"/>
      <c r="AU658" s="288"/>
      <c r="AV658" s="287"/>
      <c r="AW658" s="288"/>
      <c r="AX658" s="287"/>
      <c r="AY658" s="31"/>
      <c r="BA658" s="76" t="str">
        <f t="shared" si="552"/>
        <v/>
      </c>
      <c r="BC658" s="76" t="str">
        <f>IF('Stock List'!$K658="", "", 'Stock List'!$K658)</f>
        <v/>
      </c>
      <c r="BE658" s="106">
        <f>IFERROR(ROUND(((INDEX('Stock List'!$M$11:$M$1010, MATCH(L658, 'Stock List'!$K$11:$K$1010, 0))/INDEX('Stock List'!$L$11:$L$1010, MATCH(L658, 'Stock List'!$K$11:$K$1010, 0)))*K658), 2), 0)</f>
        <v>0</v>
      </c>
      <c r="BF658" s="20"/>
      <c r="BG658" s="20">
        <f>IFERROR(ROUND(((INDEX('Stock List'!$M$11:$M$1010, MATCH(N658, 'Stock List'!$K$11:$K$1010, 0))/INDEX('Stock List'!$L$11:$L$1010, MATCH(N658, 'Stock List'!$K$11:$K$1010, 0)))*M658), 2), 0)</f>
        <v>0</v>
      </c>
      <c r="BH658" s="20"/>
      <c r="BI658" s="20">
        <f>IFERROR(ROUND(((INDEX('Stock List'!$M$11:$M$1010, MATCH(P658, 'Stock List'!$K$11:$K$1010, 0))/INDEX('Stock List'!$L$11:$L$1010, MATCH(P658, 'Stock List'!$K$11:$K$1010, 0)))*O658), 2), 0)</f>
        <v>0</v>
      </c>
      <c r="BJ658" s="20"/>
      <c r="BK658" s="20">
        <f>IFERROR(ROUND(((INDEX('Stock List'!$M$11:$M$1010, MATCH(R658, 'Stock List'!$K$11:$K$1010, 0))/INDEX('Stock List'!$L$11:$L$1010, MATCH(R658, 'Stock List'!$K$11:$K$1010, 0)))*Q658), 2), 0)</f>
        <v>0</v>
      </c>
      <c r="BL658" s="20"/>
      <c r="BM658" s="20">
        <f>IFERROR(ROUND(((INDEX('Stock List'!$M$11:$M$1010, MATCH(T658, 'Stock List'!$K$11:$K$1010, 0))/INDEX('Stock List'!$L$11:$L$1010, MATCH(T658, 'Stock List'!$K$11:$K$1010, 0)))*S658), 2), 0)</f>
        <v>0</v>
      </c>
      <c r="BN658" s="20"/>
      <c r="BO658" s="20">
        <f>IFERROR(ROUND(((INDEX('Stock List'!$M$11:$M$1010, MATCH(V658, 'Stock List'!$K$11:$K$1010, 0))/INDEX('Stock List'!$L$11:$L$1010, MATCH(V658, 'Stock List'!$K$11:$K$1010, 0)))*U658), 2), 0)</f>
        <v>0</v>
      </c>
      <c r="BP658" s="20"/>
      <c r="BQ658" s="20">
        <f>IFERROR(ROUND(((INDEX('Stock List'!$M$11:$M$1010, MATCH(X658, 'Stock List'!$K$11:$K$1010, 0))/INDEX('Stock List'!$L$11:$L$1010, MATCH(X658, 'Stock List'!$K$11:$K$1010, 0)))*W658), 2), 0)</f>
        <v>0</v>
      </c>
      <c r="BR658" s="20"/>
      <c r="BS658" s="20">
        <f>IFERROR(ROUND(((INDEX('Stock List'!$M$11:$M$1010, MATCH(Z658, 'Stock List'!$K$11:$K$1010, 0))/INDEX('Stock List'!$L$11:$L$1010, MATCH(Z658, 'Stock List'!$K$11:$K$1010, 0)))*Y658), 2), 0)</f>
        <v>0</v>
      </c>
      <c r="BT658" s="20"/>
      <c r="BU658" s="20">
        <f>IFERROR(ROUND(((INDEX('Stock List'!$M$11:$M$1010, MATCH(AB658, 'Stock List'!$K$11:$K$1010, 0))/INDEX('Stock List'!$L$11:$L$1010, MATCH(AB658, 'Stock List'!$K$11:$K$1010, 0)))*AA658), 2), 0)</f>
        <v>0</v>
      </c>
      <c r="BV658" s="20"/>
      <c r="BW658" s="20">
        <f>IFERROR(ROUND(((INDEX('Stock List'!$M$11:$M$1010, MATCH(AD658, 'Stock List'!$K$11:$K$1010, 0))/INDEX('Stock List'!$L$11:$L$1010, MATCH(AD658, 'Stock List'!$K$11:$K$1010, 0)))*AC658), 2), 0)</f>
        <v>0</v>
      </c>
      <c r="BX658" s="20"/>
      <c r="BY658" s="20">
        <f>IFERROR(ROUND(((INDEX('Stock List'!$M$11:$M$1010, MATCH(AF658, 'Stock List'!$K$11:$K$1010, 0))/INDEX('Stock List'!$L$11:$L$1010, MATCH(AF658, 'Stock List'!$K$11:$K$1010, 0)))*AE658), 2), 0)</f>
        <v>0</v>
      </c>
      <c r="BZ658" s="20"/>
      <c r="CA658" s="20">
        <f>IFERROR(ROUND(((INDEX('Stock List'!$M$11:$M$1010, MATCH(AH658, 'Stock List'!$K$11:$K$1010, 0))/INDEX('Stock List'!$L$11:$L$1010, MATCH(AH658, 'Stock List'!$K$11:$K$1010, 0)))*AG658), 2), 0)</f>
        <v>0</v>
      </c>
      <c r="CB658" s="20"/>
      <c r="CC658" s="20">
        <f>IFERROR(ROUND(((INDEX('Stock List'!$M$11:$M$1010, MATCH(AJ658, 'Stock List'!$K$11:$K$1010, 0))/INDEX('Stock List'!$L$11:$L$1010, MATCH(AJ658, 'Stock List'!$K$11:$K$1010, 0)))*AI658), 2), 0)</f>
        <v>0</v>
      </c>
      <c r="CD658" s="20"/>
      <c r="CE658" s="20">
        <f>IFERROR(ROUND(((INDEX('Stock List'!$M$11:$M$1010, MATCH(AL658, 'Stock List'!$K$11:$K$1010, 0))/INDEX('Stock List'!$L$11:$L$1010, MATCH(AL658, 'Stock List'!$K$11:$K$1010, 0)))*AK658), 2), 0)</f>
        <v>0</v>
      </c>
      <c r="CF658" s="20"/>
      <c r="CG658" s="20">
        <f>IFERROR(ROUND(((INDEX('Stock List'!$M$11:$M$1010, MATCH(AN658, 'Stock List'!$K$11:$K$1010, 0))/INDEX('Stock List'!$L$11:$L$1010, MATCH(AN658, 'Stock List'!$K$11:$K$1010, 0)))*AM658), 2), 0)</f>
        <v>0</v>
      </c>
      <c r="CH658" s="20"/>
      <c r="CI658" s="20">
        <f>IFERROR(ROUND(((INDEX('Stock List'!$M$11:$M$1010, MATCH(AP658, 'Stock List'!$K$11:$K$1010, 0))/INDEX('Stock List'!$L$11:$L$1010, MATCH(AP658, 'Stock List'!$K$11:$K$1010, 0)))*AO658), 2), 0)</f>
        <v>0</v>
      </c>
      <c r="CJ658" s="20"/>
      <c r="CK658" s="20">
        <f>IFERROR(ROUND(((INDEX('Stock List'!$M$11:$M$1010, MATCH(AR658, 'Stock List'!$K$11:$K$1010, 0))/INDEX('Stock List'!$L$11:$L$1010, MATCH(AR658, 'Stock List'!$K$11:$K$1010, 0)))*AQ658), 2), 0)</f>
        <v>0</v>
      </c>
      <c r="CL658" s="20"/>
      <c r="CM658" s="20">
        <f>IFERROR(ROUND(((INDEX('Stock List'!$M$11:$M$1010, MATCH(AT658, 'Stock List'!$K$11:$K$1010, 0))/INDEX('Stock List'!$L$11:$L$1010, MATCH(AT658, 'Stock List'!$K$11:$K$1010, 0)))*AS658), 2), 0)</f>
        <v>0</v>
      </c>
      <c r="CN658" s="20"/>
      <c r="CO658" s="20">
        <f>IFERROR(ROUND(((INDEX('Stock List'!$M$11:$M$1010, MATCH(AV658, 'Stock List'!$K$11:$K$1010, 0))/INDEX('Stock List'!$L$11:$L$1010, MATCH(AV658, 'Stock List'!$K$11:$K$1010, 0)))*AU658), 2), 0)</f>
        <v>0</v>
      </c>
      <c r="CP658" s="20"/>
      <c r="CQ658" s="20">
        <f>IFERROR(ROUND(((INDEX('Stock List'!$M$11:$M$1010, MATCH(AX658, 'Stock List'!$K$11:$K$1010, 0))/INDEX('Stock List'!$L$11:$L$1010, MATCH(AX658, 'Stock List'!$K$11:$K$1010, 0)))*AW658), 2), 0)</f>
        <v>0</v>
      </c>
      <c r="CR658" s="22"/>
      <c r="CT658" s="106" t="str">
        <f t="shared" si="553"/>
        <v/>
      </c>
      <c r="CU658" s="22" t="str">
        <f t="shared" si="554"/>
        <v/>
      </c>
      <c r="CX658" s="106" t="str">
        <f t="shared" si="555"/>
        <v/>
      </c>
      <c r="CY658" s="20" t="str">
        <f t="shared" si="556"/>
        <v/>
      </c>
      <c r="CZ658" s="22" t="str">
        <f t="shared" si="557"/>
        <v/>
      </c>
      <c r="DB658" s="76" t="str">
        <f>IF($H658="", "", COUNTIF($G$11:$G$1010, "&gt;"&amp;$G658)+1+COUNTIF($G$11:$G658, $G658)-1)</f>
        <v/>
      </c>
      <c r="DC658" s="76" t="str">
        <f>IF($H658="", "", COUNTIF($CZ$11:$CZ$1010, "&gt;"&amp;$CZ658)+1+COUNTIF($CZ$11:$CZ658, $CZ658)-1)</f>
        <v/>
      </c>
      <c r="DE658" s="147" t="str">
        <f t="shared" si="558"/>
        <v/>
      </c>
      <c r="DF658" s="148"/>
      <c r="DG658" s="19" t="str">
        <f t="shared" si="559"/>
        <v/>
      </c>
      <c r="DH658" s="153" t="str">
        <f t="shared" si="560"/>
        <v/>
      </c>
      <c r="DI658" s="19" t="str">
        <f t="shared" si="512"/>
        <v/>
      </c>
      <c r="DJ658" s="153" t="str">
        <f t="shared" si="513"/>
        <v/>
      </c>
      <c r="DK658" s="19" t="str">
        <f t="shared" si="514"/>
        <v/>
      </c>
      <c r="DL658" s="153" t="str">
        <f t="shared" si="515"/>
        <v/>
      </c>
      <c r="DM658" s="19" t="str">
        <f t="shared" si="516"/>
        <v/>
      </c>
      <c r="DN658" s="153" t="str">
        <f t="shared" si="517"/>
        <v/>
      </c>
      <c r="DO658" s="19" t="str">
        <f t="shared" si="518"/>
        <v/>
      </c>
      <c r="DP658" s="153" t="str">
        <f t="shared" si="519"/>
        <v/>
      </c>
      <c r="DQ658" s="19" t="str">
        <f t="shared" si="520"/>
        <v/>
      </c>
      <c r="DR658" s="153" t="str">
        <f t="shared" si="521"/>
        <v/>
      </c>
      <c r="DS658" s="19" t="str">
        <f t="shared" si="522"/>
        <v/>
      </c>
      <c r="DT658" s="153" t="str">
        <f t="shared" si="523"/>
        <v/>
      </c>
      <c r="DU658" s="19" t="str">
        <f t="shared" si="524"/>
        <v/>
      </c>
      <c r="DV658" s="153" t="str">
        <f t="shared" si="525"/>
        <v/>
      </c>
      <c r="DW658" s="19" t="str">
        <f t="shared" si="526"/>
        <v/>
      </c>
      <c r="DX658" s="153" t="str">
        <f t="shared" si="527"/>
        <v/>
      </c>
      <c r="DY658" s="19" t="str">
        <f t="shared" si="528"/>
        <v/>
      </c>
      <c r="DZ658" s="153" t="str">
        <f t="shared" si="529"/>
        <v/>
      </c>
      <c r="EA658" s="19" t="str">
        <f t="shared" si="530"/>
        <v/>
      </c>
      <c r="EB658" s="153" t="str">
        <f t="shared" si="531"/>
        <v/>
      </c>
      <c r="EC658" s="19" t="str">
        <f t="shared" si="532"/>
        <v/>
      </c>
      <c r="ED658" s="153" t="str">
        <f t="shared" si="533"/>
        <v/>
      </c>
      <c r="EE658" s="19" t="str">
        <f t="shared" si="534"/>
        <v/>
      </c>
      <c r="EF658" s="153" t="str">
        <f t="shared" si="535"/>
        <v/>
      </c>
      <c r="EG658" s="19" t="str">
        <f t="shared" si="536"/>
        <v/>
      </c>
      <c r="EH658" s="153" t="str">
        <f t="shared" si="537"/>
        <v/>
      </c>
      <c r="EI658" s="19" t="str">
        <f t="shared" si="538"/>
        <v/>
      </c>
      <c r="EJ658" s="153" t="str">
        <f t="shared" si="539"/>
        <v/>
      </c>
      <c r="EK658" s="19" t="str">
        <f t="shared" si="540"/>
        <v/>
      </c>
      <c r="EL658" s="153" t="str">
        <f t="shared" si="541"/>
        <v/>
      </c>
      <c r="EM658" s="19" t="str">
        <f t="shared" si="542"/>
        <v/>
      </c>
      <c r="EN658" s="153" t="str">
        <f t="shared" si="543"/>
        <v/>
      </c>
      <c r="EO658" s="19" t="str">
        <f t="shared" si="544"/>
        <v/>
      </c>
      <c r="EP658" s="153" t="str">
        <f t="shared" si="545"/>
        <v/>
      </c>
      <c r="EQ658" s="19" t="str">
        <f t="shared" si="546"/>
        <v/>
      </c>
      <c r="ER658" s="153" t="str">
        <f t="shared" si="547"/>
        <v/>
      </c>
      <c r="ES658" s="19" t="str">
        <f t="shared" si="548"/>
        <v/>
      </c>
      <c r="ET658" s="153" t="str">
        <f t="shared" si="549"/>
        <v/>
      </c>
    </row>
    <row r="659" spans="1:150" x14ac:dyDescent="0.25">
      <c r="A659" s="31"/>
      <c r="B659" s="91" t="str">
        <f t="shared" si="550"/>
        <v/>
      </c>
      <c r="C659" s="20" t="str">
        <f t="shared" si="510"/>
        <v/>
      </c>
      <c r="D659" s="97" t="str">
        <f t="shared" si="511"/>
        <v/>
      </c>
      <c r="E659" s="62" t="str">
        <f t="shared" si="551"/>
        <v/>
      </c>
      <c r="F659" s="31"/>
      <c r="G659" s="282"/>
      <c r="H659" s="283"/>
      <c r="I659" s="284"/>
      <c r="J659" s="285"/>
      <c r="K659" s="286"/>
      <c r="L659" s="287"/>
      <c r="M659" s="288"/>
      <c r="N659" s="287"/>
      <c r="O659" s="288"/>
      <c r="P659" s="287"/>
      <c r="Q659" s="288"/>
      <c r="R659" s="287"/>
      <c r="S659" s="288"/>
      <c r="T659" s="287"/>
      <c r="U659" s="288"/>
      <c r="V659" s="287"/>
      <c r="W659" s="288"/>
      <c r="X659" s="287"/>
      <c r="Y659" s="288"/>
      <c r="Z659" s="287"/>
      <c r="AA659" s="288"/>
      <c r="AB659" s="287"/>
      <c r="AC659" s="288"/>
      <c r="AD659" s="287"/>
      <c r="AE659" s="288"/>
      <c r="AF659" s="287"/>
      <c r="AG659" s="288"/>
      <c r="AH659" s="287"/>
      <c r="AI659" s="288"/>
      <c r="AJ659" s="287"/>
      <c r="AK659" s="288"/>
      <c r="AL659" s="287"/>
      <c r="AM659" s="288"/>
      <c r="AN659" s="287"/>
      <c r="AO659" s="288"/>
      <c r="AP659" s="287"/>
      <c r="AQ659" s="288"/>
      <c r="AR659" s="287"/>
      <c r="AS659" s="288"/>
      <c r="AT659" s="287"/>
      <c r="AU659" s="288"/>
      <c r="AV659" s="287"/>
      <c r="AW659" s="288"/>
      <c r="AX659" s="287"/>
      <c r="AY659" s="31"/>
      <c r="BA659" s="76" t="str">
        <f t="shared" si="552"/>
        <v/>
      </c>
      <c r="BC659" s="76" t="str">
        <f>IF('Stock List'!$K659="", "", 'Stock List'!$K659)</f>
        <v/>
      </c>
      <c r="BE659" s="106">
        <f>IFERROR(ROUND(((INDEX('Stock List'!$M$11:$M$1010, MATCH(L659, 'Stock List'!$K$11:$K$1010, 0))/INDEX('Stock List'!$L$11:$L$1010, MATCH(L659, 'Stock List'!$K$11:$K$1010, 0)))*K659), 2), 0)</f>
        <v>0</v>
      </c>
      <c r="BF659" s="20"/>
      <c r="BG659" s="20">
        <f>IFERROR(ROUND(((INDEX('Stock List'!$M$11:$M$1010, MATCH(N659, 'Stock List'!$K$11:$K$1010, 0))/INDEX('Stock List'!$L$11:$L$1010, MATCH(N659, 'Stock List'!$K$11:$K$1010, 0)))*M659), 2), 0)</f>
        <v>0</v>
      </c>
      <c r="BH659" s="20"/>
      <c r="BI659" s="20">
        <f>IFERROR(ROUND(((INDEX('Stock List'!$M$11:$M$1010, MATCH(P659, 'Stock List'!$K$11:$K$1010, 0))/INDEX('Stock List'!$L$11:$L$1010, MATCH(P659, 'Stock List'!$K$11:$K$1010, 0)))*O659), 2), 0)</f>
        <v>0</v>
      </c>
      <c r="BJ659" s="20"/>
      <c r="BK659" s="20">
        <f>IFERROR(ROUND(((INDEX('Stock List'!$M$11:$M$1010, MATCH(R659, 'Stock List'!$K$11:$K$1010, 0))/INDEX('Stock List'!$L$11:$L$1010, MATCH(R659, 'Stock List'!$K$11:$K$1010, 0)))*Q659), 2), 0)</f>
        <v>0</v>
      </c>
      <c r="BL659" s="20"/>
      <c r="BM659" s="20">
        <f>IFERROR(ROUND(((INDEX('Stock List'!$M$11:$M$1010, MATCH(T659, 'Stock List'!$K$11:$K$1010, 0))/INDEX('Stock List'!$L$11:$L$1010, MATCH(T659, 'Stock List'!$K$11:$K$1010, 0)))*S659), 2), 0)</f>
        <v>0</v>
      </c>
      <c r="BN659" s="20"/>
      <c r="BO659" s="20">
        <f>IFERROR(ROUND(((INDEX('Stock List'!$M$11:$M$1010, MATCH(V659, 'Stock List'!$K$11:$K$1010, 0))/INDEX('Stock List'!$L$11:$L$1010, MATCH(V659, 'Stock List'!$K$11:$K$1010, 0)))*U659), 2), 0)</f>
        <v>0</v>
      </c>
      <c r="BP659" s="20"/>
      <c r="BQ659" s="20">
        <f>IFERROR(ROUND(((INDEX('Stock List'!$M$11:$M$1010, MATCH(X659, 'Stock List'!$K$11:$K$1010, 0))/INDEX('Stock List'!$L$11:$L$1010, MATCH(X659, 'Stock List'!$K$11:$K$1010, 0)))*W659), 2), 0)</f>
        <v>0</v>
      </c>
      <c r="BR659" s="20"/>
      <c r="BS659" s="20">
        <f>IFERROR(ROUND(((INDEX('Stock List'!$M$11:$M$1010, MATCH(Z659, 'Stock List'!$K$11:$K$1010, 0))/INDEX('Stock List'!$L$11:$L$1010, MATCH(Z659, 'Stock List'!$K$11:$K$1010, 0)))*Y659), 2), 0)</f>
        <v>0</v>
      </c>
      <c r="BT659" s="20"/>
      <c r="BU659" s="20">
        <f>IFERROR(ROUND(((INDEX('Stock List'!$M$11:$M$1010, MATCH(AB659, 'Stock List'!$K$11:$K$1010, 0))/INDEX('Stock List'!$L$11:$L$1010, MATCH(AB659, 'Stock List'!$K$11:$K$1010, 0)))*AA659), 2), 0)</f>
        <v>0</v>
      </c>
      <c r="BV659" s="20"/>
      <c r="BW659" s="20">
        <f>IFERROR(ROUND(((INDEX('Stock List'!$M$11:$M$1010, MATCH(AD659, 'Stock List'!$K$11:$K$1010, 0))/INDEX('Stock List'!$L$11:$L$1010, MATCH(AD659, 'Stock List'!$K$11:$K$1010, 0)))*AC659), 2), 0)</f>
        <v>0</v>
      </c>
      <c r="BX659" s="20"/>
      <c r="BY659" s="20">
        <f>IFERROR(ROUND(((INDEX('Stock List'!$M$11:$M$1010, MATCH(AF659, 'Stock List'!$K$11:$K$1010, 0))/INDEX('Stock List'!$L$11:$L$1010, MATCH(AF659, 'Stock List'!$K$11:$K$1010, 0)))*AE659), 2), 0)</f>
        <v>0</v>
      </c>
      <c r="BZ659" s="20"/>
      <c r="CA659" s="20">
        <f>IFERROR(ROUND(((INDEX('Stock List'!$M$11:$M$1010, MATCH(AH659, 'Stock List'!$K$11:$K$1010, 0))/INDEX('Stock List'!$L$11:$L$1010, MATCH(AH659, 'Stock List'!$K$11:$K$1010, 0)))*AG659), 2), 0)</f>
        <v>0</v>
      </c>
      <c r="CB659" s="20"/>
      <c r="CC659" s="20">
        <f>IFERROR(ROUND(((INDEX('Stock List'!$M$11:$M$1010, MATCH(AJ659, 'Stock List'!$K$11:$K$1010, 0))/INDEX('Stock List'!$L$11:$L$1010, MATCH(AJ659, 'Stock List'!$K$11:$K$1010, 0)))*AI659), 2), 0)</f>
        <v>0</v>
      </c>
      <c r="CD659" s="20"/>
      <c r="CE659" s="20">
        <f>IFERROR(ROUND(((INDEX('Stock List'!$M$11:$M$1010, MATCH(AL659, 'Stock List'!$K$11:$K$1010, 0))/INDEX('Stock List'!$L$11:$L$1010, MATCH(AL659, 'Stock List'!$K$11:$K$1010, 0)))*AK659), 2), 0)</f>
        <v>0</v>
      </c>
      <c r="CF659" s="20"/>
      <c r="CG659" s="20">
        <f>IFERROR(ROUND(((INDEX('Stock List'!$M$11:$M$1010, MATCH(AN659, 'Stock List'!$K$11:$K$1010, 0))/INDEX('Stock List'!$L$11:$L$1010, MATCH(AN659, 'Stock List'!$K$11:$K$1010, 0)))*AM659), 2), 0)</f>
        <v>0</v>
      </c>
      <c r="CH659" s="20"/>
      <c r="CI659" s="20">
        <f>IFERROR(ROUND(((INDEX('Stock List'!$M$11:$M$1010, MATCH(AP659, 'Stock List'!$K$11:$K$1010, 0))/INDEX('Stock List'!$L$11:$L$1010, MATCH(AP659, 'Stock List'!$K$11:$K$1010, 0)))*AO659), 2), 0)</f>
        <v>0</v>
      </c>
      <c r="CJ659" s="20"/>
      <c r="CK659" s="20">
        <f>IFERROR(ROUND(((INDEX('Stock List'!$M$11:$M$1010, MATCH(AR659, 'Stock List'!$K$11:$K$1010, 0))/INDEX('Stock List'!$L$11:$L$1010, MATCH(AR659, 'Stock List'!$K$11:$K$1010, 0)))*AQ659), 2), 0)</f>
        <v>0</v>
      </c>
      <c r="CL659" s="20"/>
      <c r="CM659" s="20">
        <f>IFERROR(ROUND(((INDEX('Stock List'!$M$11:$M$1010, MATCH(AT659, 'Stock List'!$K$11:$K$1010, 0))/INDEX('Stock List'!$L$11:$L$1010, MATCH(AT659, 'Stock List'!$K$11:$K$1010, 0)))*AS659), 2), 0)</f>
        <v>0</v>
      </c>
      <c r="CN659" s="20"/>
      <c r="CO659" s="20">
        <f>IFERROR(ROUND(((INDEX('Stock List'!$M$11:$M$1010, MATCH(AV659, 'Stock List'!$K$11:$K$1010, 0))/INDEX('Stock List'!$L$11:$L$1010, MATCH(AV659, 'Stock List'!$K$11:$K$1010, 0)))*AU659), 2), 0)</f>
        <v>0</v>
      </c>
      <c r="CP659" s="20"/>
      <c r="CQ659" s="20">
        <f>IFERROR(ROUND(((INDEX('Stock List'!$M$11:$M$1010, MATCH(AX659, 'Stock List'!$K$11:$K$1010, 0))/INDEX('Stock List'!$L$11:$L$1010, MATCH(AX659, 'Stock List'!$K$11:$K$1010, 0)))*AW659), 2), 0)</f>
        <v>0</v>
      </c>
      <c r="CR659" s="22"/>
      <c r="CT659" s="106" t="str">
        <f t="shared" si="553"/>
        <v/>
      </c>
      <c r="CU659" s="22" t="str">
        <f t="shared" si="554"/>
        <v/>
      </c>
      <c r="CX659" s="106" t="str">
        <f t="shared" si="555"/>
        <v/>
      </c>
      <c r="CY659" s="20" t="str">
        <f t="shared" si="556"/>
        <v/>
      </c>
      <c r="CZ659" s="22" t="str">
        <f t="shared" si="557"/>
        <v/>
      </c>
      <c r="DB659" s="76" t="str">
        <f>IF($H659="", "", COUNTIF($G$11:$G$1010, "&gt;"&amp;$G659)+1+COUNTIF($G$11:$G659, $G659)-1)</f>
        <v/>
      </c>
      <c r="DC659" s="76" t="str">
        <f>IF($H659="", "", COUNTIF($CZ$11:$CZ$1010, "&gt;"&amp;$CZ659)+1+COUNTIF($CZ$11:$CZ659, $CZ659)-1)</f>
        <v/>
      </c>
      <c r="DE659" s="147" t="str">
        <f t="shared" si="558"/>
        <v/>
      </c>
      <c r="DF659" s="148"/>
      <c r="DG659" s="19" t="str">
        <f t="shared" si="559"/>
        <v/>
      </c>
      <c r="DH659" s="153" t="str">
        <f t="shared" si="560"/>
        <v/>
      </c>
      <c r="DI659" s="19" t="str">
        <f t="shared" si="512"/>
        <v/>
      </c>
      <c r="DJ659" s="153" t="str">
        <f t="shared" si="513"/>
        <v/>
      </c>
      <c r="DK659" s="19" t="str">
        <f t="shared" si="514"/>
        <v/>
      </c>
      <c r="DL659" s="153" t="str">
        <f t="shared" si="515"/>
        <v/>
      </c>
      <c r="DM659" s="19" t="str">
        <f t="shared" si="516"/>
        <v/>
      </c>
      <c r="DN659" s="153" t="str">
        <f t="shared" si="517"/>
        <v/>
      </c>
      <c r="DO659" s="19" t="str">
        <f t="shared" si="518"/>
        <v/>
      </c>
      <c r="DP659" s="153" t="str">
        <f t="shared" si="519"/>
        <v/>
      </c>
      <c r="DQ659" s="19" t="str">
        <f t="shared" si="520"/>
        <v/>
      </c>
      <c r="DR659" s="153" t="str">
        <f t="shared" si="521"/>
        <v/>
      </c>
      <c r="DS659" s="19" t="str">
        <f t="shared" si="522"/>
        <v/>
      </c>
      <c r="DT659" s="153" t="str">
        <f t="shared" si="523"/>
        <v/>
      </c>
      <c r="DU659" s="19" t="str">
        <f t="shared" si="524"/>
        <v/>
      </c>
      <c r="DV659" s="153" t="str">
        <f t="shared" si="525"/>
        <v/>
      </c>
      <c r="DW659" s="19" t="str">
        <f t="shared" si="526"/>
        <v/>
      </c>
      <c r="DX659" s="153" t="str">
        <f t="shared" si="527"/>
        <v/>
      </c>
      <c r="DY659" s="19" t="str">
        <f t="shared" si="528"/>
        <v/>
      </c>
      <c r="DZ659" s="153" t="str">
        <f t="shared" si="529"/>
        <v/>
      </c>
      <c r="EA659" s="19" t="str">
        <f t="shared" si="530"/>
        <v/>
      </c>
      <c r="EB659" s="153" t="str">
        <f t="shared" si="531"/>
        <v/>
      </c>
      <c r="EC659" s="19" t="str">
        <f t="shared" si="532"/>
        <v/>
      </c>
      <c r="ED659" s="153" t="str">
        <f t="shared" si="533"/>
        <v/>
      </c>
      <c r="EE659" s="19" t="str">
        <f t="shared" si="534"/>
        <v/>
      </c>
      <c r="EF659" s="153" t="str">
        <f t="shared" si="535"/>
        <v/>
      </c>
      <c r="EG659" s="19" t="str">
        <f t="shared" si="536"/>
        <v/>
      </c>
      <c r="EH659" s="153" t="str">
        <f t="shared" si="537"/>
        <v/>
      </c>
      <c r="EI659" s="19" t="str">
        <f t="shared" si="538"/>
        <v/>
      </c>
      <c r="EJ659" s="153" t="str">
        <f t="shared" si="539"/>
        <v/>
      </c>
      <c r="EK659" s="19" t="str">
        <f t="shared" si="540"/>
        <v/>
      </c>
      <c r="EL659" s="153" t="str">
        <f t="shared" si="541"/>
        <v/>
      </c>
      <c r="EM659" s="19" t="str">
        <f t="shared" si="542"/>
        <v/>
      </c>
      <c r="EN659" s="153" t="str">
        <f t="shared" si="543"/>
        <v/>
      </c>
      <c r="EO659" s="19" t="str">
        <f t="shared" si="544"/>
        <v/>
      </c>
      <c r="EP659" s="153" t="str">
        <f t="shared" si="545"/>
        <v/>
      </c>
      <c r="EQ659" s="19" t="str">
        <f t="shared" si="546"/>
        <v/>
      </c>
      <c r="ER659" s="153" t="str">
        <f t="shared" si="547"/>
        <v/>
      </c>
      <c r="ES659" s="19" t="str">
        <f t="shared" si="548"/>
        <v/>
      </c>
      <c r="ET659" s="153" t="str">
        <f t="shared" si="549"/>
        <v/>
      </c>
    </row>
    <row r="660" spans="1:150" x14ac:dyDescent="0.25">
      <c r="A660" s="31"/>
      <c r="B660" s="91" t="str">
        <f t="shared" si="550"/>
        <v/>
      </c>
      <c r="C660" s="20" t="str">
        <f t="shared" si="510"/>
        <v/>
      </c>
      <c r="D660" s="97" t="str">
        <f t="shared" si="511"/>
        <v/>
      </c>
      <c r="E660" s="62" t="str">
        <f t="shared" si="551"/>
        <v/>
      </c>
      <c r="F660" s="31"/>
      <c r="G660" s="282"/>
      <c r="H660" s="283"/>
      <c r="I660" s="284"/>
      <c r="J660" s="285"/>
      <c r="K660" s="286"/>
      <c r="L660" s="287"/>
      <c r="M660" s="288"/>
      <c r="N660" s="287"/>
      <c r="O660" s="288"/>
      <c r="P660" s="287"/>
      <c r="Q660" s="288"/>
      <c r="R660" s="287"/>
      <c r="S660" s="288"/>
      <c r="T660" s="287"/>
      <c r="U660" s="288"/>
      <c r="V660" s="287"/>
      <c r="W660" s="288"/>
      <c r="X660" s="287"/>
      <c r="Y660" s="288"/>
      <c r="Z660" s="287"/>
      <c r="AA660" s="288"/>
      <c r="AB660" s="287"/>
      <c r="AC660" s="288"/>
      <c r="AD660" s="287"/>
      <c r="AE660" s="288"/>
      <c r="AF660" s="287"/>
      <c r="AG660" s="288"/>
      <c r="AH660" s="287"/>
      <c r="AI660" s="288"/>
      <c r="AJ660" s="287"/>
      <c r="AK660" s="288"/>
      <c r="AL660" s="287"/>
      <c r="AM660" s="288"/>
      <c r="AN660" s="287"/>
      <c r="AO660" s="288"/>
      <c r="AP660" s="287"/>
      <c r="AQ660" s="288"/>
      <c r="AR660" s="287"/>
      <c r="AS660" s="288"/>
      <c r="AT660" s="287"/>
      <c r="AU660" s="288"/>
      <c r="AV660" s="287"/>
      <c r="AW660" s="288"/>
      <c r="AX660" s="287"/>
      <c r="AY660" s="31"/>
      <c r="BA660" s="76" t="str">
        <f t="shared" si="552"/>
        <v/>
      </c>
      <c r="BC660" s="76" t="str">
        <f>IF('Stock List'!$K660="", "", 'Stock List'!$K660)</f>
        <v/>
      </c>
      <c r="BE660" s="106">
        <f>IFERROR(ROUND(((INDEX('Stock List'!$M$11:$M$1010, MATCH(L660, 'Stock List'!$K$11:$K$1010, 0))/INDEX('Stock List'!$L$11:$L$1010, MATCH(L660, 'Stock List'!$K$11:$K$1010, 0)))*K660), 2), 0)</f>
        <v>0</v>
      </c>
      <c r="BF660" s="20"/>
      <c r="BG660" s="20">
        <f>IFERROR(ROUND(((INDEX('Stock List'!$M$11:$M$1010, MATCH(N660, 'Stock List'!$K$11:$K$1010, 0))/INDEX('Stock List'!$L$11:$L$1010, MATCH(N660, 'Stock List'!$K$11:$K$1010, 0)))*M660), 2), 0)</f>
        <v>0</v>
      </c>
      <c r="BH660" s="20"/>
      <c r="BI660" s="20">
        <f>IFERROR(ROUND(((INDEX('Stock List'!$M$11:$M$1010, MATCH(P660, 'Stock List'!$K$11:$K$1010, 0))/INDEX('Stock List'!$L$11:$L$1010, MATCH(P660, 'Stock List'!$K$11:$K$1010, 0)))*O660), 2), 0)</f>
        <v>0</v>
      </c>
      <c r="BJ660" s="20"/>
      <c r="BK660" s="20">
        <f>IFERROR(ROUND(((INDEX('Stock List'!$M$11:$M$1010, MATCH(R660, 'Stock List'!$K$11:$K$1010, 0))/INDEX('Stock List'!$L$11:$L$1010, MATCH(R660, 'Stock List'!$K$11:$K$1010, 0)))*Q660), 2), 0)</f>
        <v>0</v>
      </c>
      <c r="BL660" s="20"/>
      <c r="BM660" s="20">
        <f>IFERROR(ROUND(((INDEX('Stock List'!$M$11:$M$1010, MATCH(T660, 'Stock List'!$K$11:$K$1010, 0))/INDEX('Stock List'!$L$11:$L$1010, MATCH(T660, 'Stock List'!$K$11:$K$1010, 0)))*S660), 2), 0)</f>
        <v>0</v>
      </c>
      <c r="BN660" s="20"/>
      <c r="BO660" s="20">
        <f>IFERROR(ROUND(((INDEX('Stock List'!$M$11:$M$1010, MATCH(V660, 'Stock List'!$K$11:$K$1010, 0))/INDEX('Stock List'!$L$11:$L$1010, MATCH(V660, 'Stock List'!$K$11:$K$1010, 0)))*U660), 2), 0)</f>
        <v>0</v>
      </c>
      <c r="BP660" s="20"/>
      <c r="BQ660" s="20">
        <f>IFERROR(ROUND(((INDEX('Stock List'!$M$11:$M$1010, MATCH(X660, 'Stock List'!$K$11:$K$1010, 0))/INDEX('Stock List'!$L$11:$L$1010, MATCH(X660, 'Stock List'!$K$11:$K$1010, 0)))*W660), 2), 0)</f>
        <v>0</v>
      </c>
      <c r="BR660" s="20"/>
      <c r="BS660" s="20">
        <f>IFERROR(ROUND(((INDEX('Stock List'!$M$11:$M$1010, MATCH(Z660, 'Stock List'!$K$11:$K$1010, 0))/INDEX('Stock List'!$L$11:$L$1010, MATCH(Z660, 'Stock List'!$K$11:$K$1010, 0)))*Y660), 2), 0)</f>
        <v>0</v>
      </c>
      <c r="BT660" s="20"/>
      <c r="BU660" s="20">
        <f>IFERROR(ROUND(((INDEX('Stock List'!$M$11:$M$1010, MATCH(AB660, 'Stock List'!$K$11:$K$1010, 0))/INDEX('Stock List'!$L$11:$L$1010, MATCH(AB660, 'Stock List'!$K$11:$K$1010, 0)))*AA660), 2), 0)</f>
        <v>0</v>
      </c>
      <c r="BV660" s="20"/>
      <c r="BW660" s="20">
        <f>IFERROR(ROUND(((INDEX('Stock List'!$M$11:$M$1010, MATCH(AD660, 'Stock List'!$K$11:$K$1010, 0))/INDEX('Stock List'!$L$11:$L$1010, MATCH(AD660, 'Stock List'!$K$11:$K$1010, 0)))*AC660), 2), 0)</f>
        <v>0</v>
      </c>
      <c r="BX660" s="20"/>
      <c r="BY660" s="20">
        <f>IFERROR(ROUND(((INDEX('Stock List'!$M$11:$M$1010, MATCH(AF660, 'Stock List'!$K$11:$K$1010, 0))/INDEX('Stock List'!$L$11:$L$1010, MATCH(AF660, 'Stock List'!$K$11:$K$1010, 0)))*AE660), 2), 0)</f>
        <v>0</v>
      </c>
      <c r="BZ660" s="20"/>
      <c r="CA660" s="20">
        <f>IFERROR(ROUND(((INDEX('Stock List'!$M$11:$M$1010, MATCH(AH660, 'Stock List'!$K$11:$K$1010, 0))/INDEX('Stock List'!$L$11:$L$1010, MATCH(AH660, 'Stock List'!$K$11:$K$1010, 0)))*AG660), 2), 0)</f>
        <v>0</v>
      </c>
      <c r="CB660" s="20"/>
      <c r="CC660" s="20">
        <f>IFERROR(ROUND(((INDEX('Stock List'!$M$11:$M$1010, MATCH(AJ660, 'Stock List'!$K$11:$K$1010, 0))/INDEX('Stock List'!$L$11:$L$1010, MATCH(AJ660, 'Stock List'!$K$11:$K$1010, 0)))*AI660), 2), 0)</f>
        <v>0</v>
      </c>
      <c r="CD660" s="20"/>
      <c r="CE660" s="20">
        <f>IFERROR(ROUND(((INDEX('Stock List'!$M$11:$M$1010, MATCH(AL660, 'Stock List'!$K$11:$K$1010, 0))/INDEX('Stock List'!$L$11:$L$1010, MATCH(AL660, 'Stock List'!$K$11:$K$1010, 0)))*AK660), 2), 0)</f>
        <v>0</v>
      </c>
      <c r="CF660" s="20"/>
      <c r="CG660" s="20">
        <f>IFERROR(ROUND(((INDEX('Stock List'!$M$11:$M$1010, MATCH(AN660, 'Stock List'!$K$11:$K$1010, 0))/INDEX('Stock List'!$L$11:$L$1010, MATCH(AN660, 'Stock List'!$K$11:$K$1010, 0)))*AM660), 2), 0)</f>
        <v>0</v>
      </c>
      <c r="CH660" s="20"/>
      <c r="CI660" s="20">
        <f>IFERROR(ROUND(((INDEX('Stock List'!$M$11:$M$1010, MATCH(AP660, 'Stock List'!$K$11:$K$1010, 0))/INDEX('Stock List'!$L$11:$L$1010, MATCH(AP660, 'Stock List'!$K$11:$K$1010, 0)))*AO660), 2), 0)</f>
        <v>0</v>
      </c>
      <c r="CJ660" s="20"/>
      <c r="CK660" s="20">
        <f>IFERROR(ROUND(((INDEX('Stock List'!$M$11:$M$1010, MATCH(AR660, 'Stock List'!$K$11:$K$1010, 0))/INDEX('Stock List'!$L$11:$L$1010, MATCH(AR660, 'Stock List'!$K$11:$K$1010, 0)))*AQ660), 2), 0)</f>
        <v>0</v>
      </c>
      <c r="CL660" s="20"/>
      <c r="CM660" s="20">
        <f>IFERROR(ROUND(((INDEX('Stock List'!$M$11:$M$1010, MATCH(AT660, 'Stock List'!$K$11:$K$1010, 0))/INDEX('Stock List'!$L$11:$L$1010, MATCH(AT660, 'Stock List'!$K$11:$K$1010, 0)))*AS660), 2), 0)</f>
        <v>0</v>
      </c>
      <c r="CN660" s="20"/>
      <c r="CO660" s="20">
        <f>IFERROR(ROUND(((INDEX('Stock List'!$M$11:$M$1010, MATCH(AV660, 'Stock List'!$K$11:$K$1010, 0))/INDEX('Stock List'!$L$11:$L$1010, MATCH(AV660, 'Stock List'!$K$11:$K$1010, 0)))*AU660), 2), 0)</f>
        <v>0</v>
      </c>
      <c r="CP660" s="20"/>
      <c r="CQ660" s="20">
        <f>IFERROR(ROUND(((INDEX('Stock List'!$M$11:$M$1010, MATCH(AX660, 'Stock List'!$K$11:$K$1010, 0))/INDEX('Stock List'!$L$11:$L$1010, MATCH(AX660, 'Stock List'!$K$11:$K$1010, 0)))*AW660), 2), 0)</f>
        <v>0</v>
      </c>
      <c r="CR660" s="22"/>
      <c r="CT660" s="106" t="str">
        <f t="shared" si="553"/>
        <v/>
      </c>
      <c r="CU660" s="22" t="str">
        <f t="shared" si="554"/>
        <v/>
      </c>
      <c r="CX660" s="106" t="str">
        <f t="shared" si="555"/>
        <v/>
      </c>
      <c r="CY660" s="20" t="str">
        <f t="shared" si="556"/>
        <v/>
      </c>
      <c r="CZ660" s="22" t="str">
        <f t="shared" si="557"/>
        <v/>
      </c>
      <c r="DB660" s="76" t="str">
        <f>IF($H660="", "", COUNTIF($G$11:$G$1010, "&gt;"&amp;$G660)+1+COUNTIF($G$11:$G660, $G660)-1)</f>
        <v/>
      </c>
      <c r="DC660" s="76" t="str">
        <f>IF($H660="", "", COUNTIF($CZ$11:$CZ$1010, "&gt;"&amp;$CZ660)+1+COUNTIF($CZ$11:$CZ660, $CZ660)-1)</f>
        <v/>
      </c>
      <c r="DE660" s="147" t="str">
        <f t="shared" si="558"/>
        <v/>
      </c>
      <c r="DF660" s="148"/>
      <c r="DG660" s="19" t="str">
        <f t="shared" si="559"/>
        <v/>
      </c>
      <c r="DH660" s="153" t="str">
        <f t="shared" si="560"/>
        <v/>
      </c>
      <c r="DI660" s="19" t="str">
        <f t="shared" si="512"/>
        <v/>
      </c>
      <c r="DJ660" s="153" t="str">
        <f t="shared" si="513"/>
        <v/>
      </c>
      <c r="DK660" s="19" t="str">
        <f t="shared" si="514"/>
        <v/>
      </c>
      <c r="DL660" s="153" t="str">
        <f t="shared" si="515"/>
        <v/>
      </c>
      <c r="DM660" s="19" t="str">
        <f t="shared" si="516"/>
        <v/>
      </c>
      <c r="DN660" s="153" t="str">
        <f t="shared" si="517"/>
        <v/>
      </c>
      <c r="DO660" s="19" t="str">
        <f t="shared" si="518"/>
        <v/>
      </c>
      <c r="DP660" s="153" t="str">
        <f t="shared" si="519"/>
        <v/>
      </c>
      <c r="DQ660" s="19" t="str">
        <f t="shared" si="520"/>
        <v/>
      </c>
      <c r="DR660" s="153" t="str">
        <f t="shared" si="521"/>
        <v/>
      </c>
      <c r="DS660" s="19" t="str">
        <f t="shared" si="522"/>
        <v/>
      </c>
      <c r="DT660" s="153" t="str">
        <f t="shared" si="523"/>
        <v/>
      </c>
      <c r="DU660" s="19" t="str">
        <f t="shared" si="524"/>
        <v/>
      </c>
      <c r="DV660" s="153" t="str">
        <f t="shared" si="525"/>
        <v/>
      </c>
      <c r="DW660" s="19" t="str">
        <f t="shared" si="526"/>
        <v/>
      </c>
      <c r="DX660" s="153" t="str">
        <f t="shared" si="527"/>
        <v/>
      </c>
      <c r="DY660" s="19" t="str">
        <f t="shared" si="528"/>
        <v/>
      </c>
      <c r="DZ660" s="153" t="str">
        <f t="shared" si="529"/>
        <v/>
      </c>
      <c r="EA660" s="19" t="str">
        <f t="shared" si="530"/>
        <v/>
      </c>
      <c r="EB660" s="153" t="str">
        <f t="shared" si="531"/>
        <v/>
      </c>
      <c r="EC660" s="19" t="str">
        <f t="shared" si="532"/>
        <v/>
      </c>
      <c r="ED660" s="153" t="str">
        <f t="shared" si="533"/>
        <v/>
      </c>
      <c r="EE660" s="19" t="str">
        <f t="shared" si="534"/>
        <v/>
      </c>
      <c r="EF660" s="153" t="str">
        <f t="shared" si="535"/>
        <v/>
      </c>
      <c r="EG660" s="19" t="str">
        <f t="shared" si="536"/>
        <v/>
      </c>
      <c r="EH660" s="153" t="str">
        <f t="shared" si="537"/>
        <v/>
      </c>
      <c r="EI660" s="19" t="str">
        <f t="shared" si="538"/>
        <v/>
      </c>
      <c r="EJ660" s="153" t="str">
        <f t="shared" si="539"/>
        <v/>
      </c>
      <c r="EK660" s="19" t="str">
        <f t="shared" si="540"/>
        <v/>
      </c>
      <c r="EL660" s="153" t="str">
        <f t="shared" si="541"/>
        <v/>
      </c>
      <c r="EM660" s="19" t="str">
        <f t="shared" si="542"/>
        <v/>
      </c>
      <c r="EN660" s="153" t="str">
        <f t="shared" si="543"/>
        <v/>
      </c>
      <c r="EO660" s="19" t="str">
        <f t="shared" si="544"/>
        <v/>
      </c>
      <c r="EP660" s="153" t="str">
        <f t="shared" si="545"/>
        <v/>
      </c>
      <c r="EQ660" s="19" t="str">
        <f t="shared" si="546"/>
        <v/>
      </c>
      <c r="ER660" s="153" t="str">
        <f t="shared" si="547"/>
        <v/>
      </c>
      <c r="ES660" s="19" t="str">
        <f t="shared" si="548"/>
        <v/>
      </c>
      <c r="ET660" s="153" t="str">
        <f t="shared" si="549"/>
        <v/>
      </c>
    </row>
    <row r="661" spans="1:150" x14ac:dyDescent="0.25">
      <c r="A661" s="31"/>
      <c r="B661" s="91" t="str">
        <f t="shared" si="550"/>
        <v/>
      </c>
      <c r="C661" s="20" t="str">
        <f t="shared" si="510"/>
        <v/>
      </c>
      <c r="D661" s="97" t="str">
        <f t="shared" si="511"/>
        <v/>
      </c>
      <c r="E661" s="62" t="str">
        <f t="shared" si="551"/>
        <v/>
      </c>
      <c r="F661" s="31"/>
      <c r="G661" s="282"/>
      <c r="H661" s="283"/>
      <c r="I661" s="284"/>
      <c r="J661" s="285"/>
      <c r="K661" s="286"/>
      <c r="L661" s="287"/>
      <c r="M661" s="288"/>
      <c r="N661" s="287"/>
      <c r="O661" s="288"/>
      <c r="P661" s="287"/>
      <c r="Q661" s="288"/>
      <c r="R661" s="287"/>
      <c r="S661" s="288"/>
      <c r="T661" s="287"/>
      <c r="U661" s="288"/>
      <c r="V661" s="287"/>
      <c r="W661" s="288"/>
      <c r="X661" s="287"/>
      <c r="Y661" s="288"/>
      <c r="Z661" s="287"/>
      <c r="AA661" s="288"/>
      <c r="AB661" s="287"/>
      <c r="AC661" s="288"/>
      <c r="AD661" s="287"/>
      <c r="AE661" s="288"/>
      <c r="AF661" s="287"/>
      <c r="AG661" s="288"/>
      <c r="AH661" s="287"/>
      <c r="AI661" s="288"/>
      <c r="AJ661" s="287"/>
      <c r="AK661" s="288"/>
      <c r="AL661" s="287"/>
      <c r="AM661" s="288"/>
      <c r="AN661" s="287"/>
      <c r="AO661" s="288"/>
      <c r="AP661" s="287"/>
      <c r="AQ661" s="288"/>
      <c r="AR661" s="287"/>
      <c r="AS661" s="288"/>
      <c r="AT661" s="287"/>
      <c r="AU661" s="288"/>
      <c r="AV661" s="287"/>
      <c r="AW661" s="288"/>
      <c r="AX661" s="287"/>
      <c r="AY661" s="31"/>
      <c r="BA661" s="76" t="str">
        <f t="shared" si="552"/>
        <v/>
      </c>
      <c r="BC661" s="76" t="str">
        <f>IF('Stock List'!$K661="", "", 'Stock List'!$K661)</f>
        <v/>
      </c>
      <c r="BE661" s="106">
        <f>IFERROR(ROUND(((INDEX('Stock List'!$M$11:$M$1010, MATCH(L661, 'Stock List'!$K$11:$K$1010, 0))/INDEX('Stock List'!$L$11:$L$1010, MATCH(L661, 'Stock List'!$K$11:$K$1010, 0)))*K661), 2), 0)</f>
        <v>0</v>
      </c>
      <c r="BF661" s="20"/>
      <c r="BG661" s="20">
        <f>IFERROR(ROUND(((INDEX('Stock List'!$M$11:$M$1010, MATCH(N661, 'Stock List'!$K$11:$K$1010, 0))/INDEX('Stock List'!$L$11:$L$1010, MATCH(N661, 'Stock List'!$K$11:$K$1010, 0)))*M661), 2), 0)</f>
        <v>0</v>
      </c>
      <c r="BH661" s="20"/>
      <c r="BI661" s="20">
        <f>IFERROR(ROUND(((INDEX('Stock List'!$M$11:$M$1010, MATCH(P661, 'Stock List'!$K$11:$K$1010, 0))/INDEX('Stock List'!$L$11:$L$1010, MATCH(P661, 'Stock List'!$K$11:$K$1010, 0)))*O661), 2), 0)</f>
        <v>0</v>
      </c>
      <c r="BJ661" s="20"/>
      <c r="BK661" s="20">
        <f>IFERROR(ROUND(((INDEX('Stock List'!$M$11:$M$1010, MATCH(R661, 'Stock List'!$K$11:$K$1010, 0))/INDEX('Stock List'!$L$11:$L$1010, MATCH(R661, 'Stock List'!$K$11:$K$1010, 0)))*Q661), 2), 0)</f>
        <v>0</v>
      </c>
      <c r="BL661" s="20"/>
      <c r="BM661" s="20">
        <f>IFERROR(ROUND(((INDEX('Stock List'!$M$11:$M$1010, MATCH(T661, 'Stock List'!$K$11:$K$1010, 0))/INDEX('Stock List'!$L$11:$L$1010, MATCH(T661, 'Stock List'!$K$11:$K$1010, 0)))*S661), 2), 0)</f>
        <v>0</v>
      </c>
      <c r="BN661" s="20"/>
      <c r="BO661" s="20">
        <f>IFERROR(ROUND(((INDEX('Stock List'!$M$11:$M$1010, MATCH(V661, 'Stock List'!$K$11:$K$1010, 0))/INDEX('Stock List'!$L$11:$L$1010, MATCH(V661, 'Stock List'!$K$11:$K$1010, 0)))*U661), 2), 0)</f>
        <v>0</v>
      </c>
      <c r="BP661" s="20"/>
      <c r="BQ661" s="20">
        <f>IFERROR(ROUND(((INDEX('Stock List'!$M$11:$M$1010, MATCH(X661, 'Stock List'!$K$11:$K$1010, 0))/INDEX('Stock List'!$L$11:$L$1010, MATCH(X661, 'Stock List'!$K$11:$K$1010, 0)))*W661), 2), 0)</f>
        <v>0</v>
      </c>
      <c r="BR661" s="20"/>
      <c r="BS661" s="20">
        <f>IFERROR(ROUND(((INDEX('Stock List'!$M$11:$M$1010, MATCH(Z661, 'Stock List'!$K$11:$K$1010, 0))/INDEX('Stock List'!$L$11:$L$1010, MATCH(Z661, 'Stock List'!$K$11:$K$1010, 0)))*Y661), 2), 0)</f>
        <v>0</v>
      </c>
      <c r="BT661" s="20"/>
      <c r="BU661" s="20">
        <f>IFERROR(ROUND(((INDEX('Stock List'!$M$11:$M$1010, MATCH(AB661, 'Stock List'!$K$11:$K$1010, 0))/INDEX('Stock List'!$L$11:$L$1010, MATCH(AB661, 'Stock List'!$K$11:$K$1010, 0)))*AA661), 2), 0)</f>
        <v>0</v>
      </c>
      <c r="BV661" s="20"/>
      <c r="BW661" s="20">
        <f>IFERROR(ROUND(((INDEX('Stock List'!$M$11:$M$1010, MATCH(AD661, 'Stock List'!$K$11:$K$1010, 0))/INDEX('Stock List'!$L$11:$L$1010, MATCH(AD661, 'Stock List'!$K$11:$K$1010, 0)))*AC661), 2), 0)</f>
        <v>0</v>
      </c>
      <c r="BX661" s="20"/>
      <c r="BY661" s="20">
        <f>IFERROR(ROUND(((INDEX('Stock List'!$M$11:$M$1010, MATCH(AF661, 'Stock List'!$K$11:$K$1010, 0))/INDEX('Stock List'!$L$11:$L$1010, MATCH(AF661, 'Stock List'!$K$11:$K$1010, 0)))*AE661), 2), 0)</f>
        <v>0</v>
      </c>
      <c r="BZ661" s="20"/>
      <c r="CA661" s="20">
        <f>IFERROR(ROUND(((INDEX('Stock List'!$M$11:$M$1010, MATCH(AH661, 'Stock List'!$K$11:$K$1010, 0))/INDEX('Stock List'!$L$11:$L$1010, MATCH(AH661, 'Stock List'!$K$11:$K$1010, 0)))*AG661), 2), 0)</f>
        <v>0</v>
      </c>
      <c r="CB661" s="20"/>
      <c r="CC661" s="20">
        <f>IFERROR(ROUND(((INDEX('Stock List'!$M$11:$M$1010, MATCH(AJ661, 'Stock List'!$K$11:$K$1010, 0))/INDEX('Stock List'!$L$11:$L$1010, MATCH(AJ661, 'Stock List'!$K$11:$K$1010, 0)))*AI661), 2), 0)</f>
        <v>0</v>
      </c>
      <c r="CD661" s="20"/>
      <c r="CE661" s="20">
        <f>IFERROR(ROUND(((INDEX('Stock List'!$M$11:$M$1010, MATCH(AL661, 'Stock List'!$K$11:$K$1010, 0))/INDEX('Stock List'!$L$11:$L$1010, MATCH(AL661, 'Stock List'!$K$11:$K$1010, 0)))*AK661), 2), 0)</f>
        <v>0</v>
      </c>
      <c r="CF661" s="20"/>
      <c r="CG661" s="20">
        <f>IFERROR(ROUND(((INDEX('Stock List'!$M$11:$M$1010, MATCH(AN661, 'Stock List'!$K$11:$K$1010, 0))/INDEX('Stock List'!$L$11:$L$1010, MATCH(AN661, 'Stock List'!$K$11:$K$1010, 0)))*AM661), 2), 0)</f>
        <v>0</v>
      </c>
      <c r="CH661" s="20"/>
      <c r="CI661" s="20">
        <f>IFERROR(ROUND(((INDEX('Stock List'!$M$11:$M$1010, MATCH(AP661, 'Stock List'!$K$11:$K$1010, 0))/INDEX('Stock List'!$L$11:$L$1010, MATCH(AP661, 'Stock List'!$K$11:$K$1010, 0)))*AO661), 2), 0)</f>
        <v>0</v>
      </c>
      <c r="CJ661" s="20"/>
      <c r="CK661" s="20">
        <f>IFERROR(ROUND(((INDEX('Stock List'!$M$11:$M$1010, MATCH(AR661, 'Stock List'!$K$11:$K$1010, 0))/INDEX('Stock List'!$L$11:$L$1010, MATCH(AR661, 'Stock List'!$K$11:$K$1010, 0)))*AQ661), 2), 0)</f>
        <v>0</v>
      </c>
      <c r="CL661" s="20"/>
      <c r="CM661" s="20">
        <f>IFERROR(ROUND(((INDEX('Stock List'!$M$11:$M$1010, MATCH(AT661, 'Stock List'!$K$11:$K$1010, 0))/INDEX('Stock List'!$L$11:$L$1010, MATCH(AT661, 'Stock List'!$K$11:$K$1010, 0)))*AS661), 2), 0)</f>
        <v>0</v>
      </c>
      <c r="CN661" s="20"/>
      <c r="CO661" s="20">
        <f>IFERROR(ROUND(((INDEX('Stock List'!$M$11:$M$1010, MATCH(AV661, 'Stock List'!$K$11:$K$1010, 0))/INDEX('Stock List'!$L$11:$L$1010, MATCH(AV661, 'Stock List'!$K$11:$K$1010, 0)))*AU661), 2), 0)</f>
        <v>0</v>
      </c>
      <c r="CP661" s="20"/>
      <c r="CQ661" s="20">
        <f>IFERROR(ROUND(((INDEX('Stock List'!$M$11:$M$1010, MATCH(AX661, 'Stock List'!$K$11:$K$1010, 0))/INDEX('Stock List'!$L$11:$L$1010, MATCH(AX661, 'Stock List'!$K$11:$K$1010, 0)))*AW661), 2), 0)</f>
        <v>0</v>
      </c>
      <c r="CR661" s="22"/>
      <c r="CT661" s="106" t="str">
        <f t="shared" si="553"/>
        <v/>
      </c>
      <c r="CU661" s="22" t="str">
        <f t="shared" si="554"/>
        <v/>
      </c>
      <c r="CX661" s="106" t="str">
        <f t="shared" si="555"/>
        <v/>
      </c>
      <c r="CY661" s="20" t="str">
        <f t="shared" si="556"/>
        <v/>
      </c>
      <c r="CZ661" s="22" t="str">
        <f t="shared" si="557"/>
        <v/>
      </c>
      <c r="DB661" s="76" t="str">
        <f>IF($H661="", "", COUNTIF($G$11:$G$1010, "&gt;"&amp;$G661)+1+COUNTIF($G$11:$G661, $G661)-1)</f>
        <v/>
      </c>
      <c r="DC661" s="76" t="str">
        <f>IF($H661="", "", COUNTIF($CZ$11:$CZ$1010, "&gt;"&amp;$CZ661)+1+COUNTIF($CZ$11:$CZ661, $CZ661)-1)</f>
        <v/>
      </c>
      <c r="DE661" s="147" t="str">
        <f t="shared" si="558"/>
        <v/>
      </c>
      <c r="DF661" s="148"/>
      <c r="DG661" s="19" t="str">
        <f t="shared" si="559"/>
        <v/>
      </c>
      <c r="DH661" s="153" t="str">
        <f t="shared" si="560"/>
        <v/>
      </c>
      <c r="DI661" s="19" t="str">
        <f t="shared" si="512"/>
        <v/>
      </c>
      <c r="DJ661" s="153" t="str">
        <f t="shared" si="513"/>
        <v/>
      </c>
      <c r="DK661" s="19" t="str">
        <f t="shared" si="514"/>
        <v/>
      </c>
      <c r="DL661" s="153" t="str">
        <f t="shared" si="515"/>
        <v/>
      </c>
      <c r="DM661" s="19" t="str">
        <f t="shared" si="516"/>
        <v/>
      </c>
      <c r="DN661" s="153" t="str">
        <f t="shared" si="517"/>
        <v/>
      </c>
      <c r="DO661" s="19" t="str">
        <f t="shared" si="518"/>
        <v/>
      </c>
      <c r="DP661" s="153" t="str">
        <f t="shared" si="519"/>
        <v/>
      </c>
      <c r="DQ661" s="19" t="str">
        <f t="shared" si="520"/>
        <v/>
      </c>
      <c r="DR661" s="153" t="str">
        <f t="shared" si="521"/>
        <v/>
      </c>
      <c r="DS661" s="19" t="str">
        <f t="shared" si="522"/>
        <v/>
      </c>
      <c r="DT661" s="153" t="str">
        <f t="shared" si="523"/>
        <v/>
      </c>
      <c r="DU661" s="19" t="str">
        <f t="shared" si="524"/>
        <v/>
      </c>
      <c r="DV661" s="153" t="str">
        <f t="shared" si="525"/>
        <v/>
      </c>
      <c r="DW661" s="19" t="str">
        <f t="shared" si="526"/>
        <v/>
      </c>
      <c r="DX661" s="153" t="str">
        <f t="shared" si="527"/>
        <v/>
      </c>
      <c r="DY661" s="19" t="str">
        <f t="shared" si="528"/>
        <v/>
      </c>
      <c r="DZ661" s="153" t="str">
        <f t="shared" si="529"/>
        <v/>
      </c>
      <c r="EA661" s="19" t="str">
        <f t="shared" si="530"/>
        <v/>
      </c>
      <c r="EB661" s="153" t="str">
        <f t="shared" si="531"/>
        <v/>
      </c>
      <c r="EC661" s="19" t="str">
        <f t="shared" si="532"/>
        <v/>
      </c>
      <c r="ED661" s="153" t="str">
        <f t="shared" si="533"/>
        <v/>
      </c>
      <c r="EE661" s="19" t="str">
        <f t="shared" si="534"/>
        <v/>
      </c>
      <c r="EF661" s="153" t="str">
        <f t="shared" si="535"/>
        <v/>
      </c>
      <c r="EG661" s="19" t="str">
        <f t="shared" si="536"/>
        <v/>
      </c>
      <c r="EH661" s="153" t="str">
        <f t="shared" si="537"/>
        <v/>
      </c>
      <c r="EI661" s="19" t="str">
        <f t="shared" si="538"/>
        <v/>
      </c>
      <c r="EJ661" s="153" t="str">
        <f t="shared" si="539"/>
        <v/>
      </c>
      <c r="EK661" s="19" t="str">
        <f t="shared" si="540"/>
        <v/>
      </c>
      <c r="EL661" s="153" t="str">
        <f t="shared" si="541"/>
        <v/>
      </c>
      <c r="EM661" s="19" t="str">
        <f t="shared" si="542"/>
        <v/>
      </c>
      <c r="EN661" s="153" t="str">
        <f t="shared" si="543"/>
        <v/>
      </c>
      <c r="EO661" s="19" t="str">
        <f t="shared" si="544"/>
        <v/>
      </c>
      <c r="EP661" s="153" t="str">
        <f t="shared" si="545"/>
        <v/>
      </c>
      <c r="EQ661" s="19" t="str">
        <f t="shared" si="546"/>
        <v/>
      </c>
      <c r="ER661" s="153" t="str">
        <f t="shared" si="547"/>
        <v/>
      </c>
      <c r="ES661" s="19" t="str">
        <f t="shared" si="548"/>
        <v/>
      </c>
      <c r="ET661" s="153" t="str">
        <f t="shared" si="549"/>
        <v/>
      </c>
    </row>
    <row r="662" spans="1:150" x14ac:dyDescent="0.25">
      <c r="A662" s="31"/>
      <c r="B662" s="91" t="str">
        <f t="shared" si="550"/>
        <v/>
      </c>
      <c r="C662" s="20" t="str">
        <f t="shared" si="510"/>
        <v/>
      </c>
      <c r="D662" s="97" t="str">
        <f t="shared" si="511"/>
        <v/>
      </c>
      <c r="E662" s="62" t="str">
        <f t="shared" si="551"/>
        <v/>
      </c>
      <c r="F662" s="31"/>
      <c r="G662" s="282"/>
      <c r="H662" s="283"/>
      <c r="I662" s="284"/>
      <c r="J662" s="285"/>
      <c r="K662" s="286"/>
      <c r="L662" s="287"/>
      <c r="M662" s="288"/>
      <c r="N662" s="287"/>
      <c r="O662" s="288"/>
      <c r="P662" s="287"/>
      <c r="Q662" s="288"/>
      <c r="R662" s="287"/>
      <c r="S662" s="288"/>
      <c r="T662" s="287"/>
      <c r="U662" s="288"/>
      <c r="V662" s="287"/>
      <c r="W662" s="288"/>
      <c r="X662" s="287"/>
      <c r="Y662" s="288"/>
      <c r="Z662" s="287"/>
      <c r="AA662" s="288"/>
      <c r="AB662" s="287"/>
      <c r="AC662" s="288"/>
      <c r="AD662" s="287"/>
      <c r="AE662" s="288"/>
      <c r="AF662" s="287"/>
      <c r="AG662" s="288"/>
      <c r="AH662" s="287"/>
      <c r="AI662" s="288"/>
      <c r="AJ662" s="287"/>
      <c r="AK662" s="288"/>
      <c r="AL662" s="287"/>
      <c r="AM662" s="288"/>
      <c r="AN662" s="287"/>
      <c r="AO662" s="288"/>
      <c r="AP662" s="287"/>
      <c r="AQ662" s="288"/>
      <c r="AR662" s="287"/>
      <c r="AS662" s="288"/>
      <c r="AT662" s="287"/>
      <c r="AU662" s="288"/>
      <c r="AV662" s="287"/>
      <c r="AW662" s="288"/>
      <c r="AX662" s="287"/>
      <c r="AY662" s="31"/>
      <c r="BA662" s="76" t="str">
        <f t="shared" si="552"/>
        <v/>
      </c>
      <c r="BC662" s="76" t="str">
        <f>IF('Stock List'!$K662="", "", 'Stock List'!$K662)</f>
        <v/>
      </c>
      <c r="BE662" s="106">
        <f>IFERROR(ROUND(((INDEX('Stock List'!$M$11:$M$1010, MATCH(L662, 'Stock List'!$K$11:$K$1010, 0))/INDEX('Stock List'!$L$11:$L$1010, MATCH(L662, 'Stock List'!$K$11:$K$1010, 0)))*K662), 2), 0)</f>
        <v>0</v>
      </c>
      <c r="BF662" s="20"/>
      <c r="BG662" s="20">
        <f>IFERROR(ROUND(((INDEX('Stock List'!$M$11:$M$1010, MATCH(N662, 'Stock List'!$K$11:$K$1010, 0))/INDEX('Stock List'!$L$11:$L$1010, MATCH(N662, 'Stock List'!$K$11:$K$1010, 0)))*M662), 2), 0)</f>
        <v>0</v>
      </c>
      <c r="BH662" s="20"/>
      <c r="BI662" s="20">
        <f>IFERROR(ROUND(((INDEX('Stock List'!$M$11:$M$1010, MATCH(P662, 'Stock List'!$K$11:$K$1010, 0))/INDEX('Stock List'!$L$11:$L$1010, MATCH(P662, 'Stock List'!$K$11:$K$1010, 0)))*O662), 2), 0)</f>
        <v>0</v>
      </c>
      <c r="BJ662" s="20"/>
      <c r="BK662" s="20">
        <f>IFERROR(ROUND(((INDEX('Stock List'!$M$11:$M$1010, MATCH(R662, 'Stock List'!$K$11:$K$1010, 0))/INDEX('Stock List'!$L$11:$L$1010, MATCH(R662, 'Stock List'!$K$11:$K$1010, 0)))*Q662), 2), 0)</f>
        <v>0</v>
      </c>
      <c r="BL662" s="20"/>
      <c r="BM662" s="20">
        <f>IFERROR(ROUND(((INDEX('Stock List'!$M$11:$M$1010, MATCH(T662, 'Stock List'!$K$11:$K$1010, 0))/INDEX('Stock List'!$L$11:$L$1010, MATCH(T662, 'Stock List'!$K$11:$K$1010, 0)))*S662), 2), 0)</f>
        <v>0</v>
      </c>
      <c r="BN662" s="20"/>
      <c r="BO662" s="20">
        <f>IFERROR(ROUND(((INDEX('Stock List'!$M$11:$M$1010, MATCH(V662, 'Stock List'!$K$11:$K$1010, 0))/INDEX('Stock List'!$L$11:$L$1010, MATCH(V662, 'Stock List'!$K$11:$K$1010, 0)))*U662), 2), 0)</f>
        <v>0</v>
      </c>
      <c r="BP662" s="20"/>
      <c r="BQ662" s="20">
        <f>IFERROR(ROUND(((INDEX('Stock List'!$M$11:$M$1010, MATCH(X662, 'Stock List'!$K$11:$K$1010, 0))/INDEX('Stock List'!$L$11:$L$1010, MATCH(X662, 'Stock List'!$K$11:$K$1010, 0)))*W662), 2), 0)</f>
        <v>0</v>
      </c>
      <c r="BR662" s="20"/>
      <c r="BS662" s="20">
        <f>IFERROR(ROUND(((INDEX('Stock List'!$M$11:$M$1010, MATCH(Z662, 'Stock List'!$K$11:$K$1010, 0))/INDEX('Stock List'!$L$11:$L$1010, MATCH(Z662, 'Stock List'!$K$11:$K$1010, 0)))*Y662), 2), 0)</f>
        <v>0</v>
      </c>
      <c r="BT662" s="20"/>
      <c r="BU662" s="20">
        <f>IFERROR(ROUND(((INDEX('Stock List'!$M$11:$M$1010, MATCH(AB662, 'Stock List'!$K$11:$K$1010, 0))/INDEX('Stock List'!$L$11:$L$1010, MATCH(AB662, 'Stock List'!$K$11:$K$1010, 0)))*AA662), 2), 0)</f>
        <v>0</v>
      </c>
      <c r="BV662" s="20"/>
      <c r="BW662" s="20">
        <f>IFERROR(ROUND(((INDEX('Stock List'!$M$11:$M$1010, MATCH(AD662, 'Stock List'!$K$11:$K$1010, 0))/INDEX('Stock List'!$L$11:$L$1010, MATCH(AD662, 'Stock List'!$K$11:$K$1010, 0)))*AC662), 2), 0)</f>
        <v>0</v>
      </c>
      <c r="BX662" s="20"/>
      <c r="BY662" s="20">
        <f>IFERROR(ROUND(((INDEX('Stock List'!$M$11:$M$1010, MATCH(AF662, 'Stock List'!$K$11:$K$1010, 0))/INDEX('Stock List'!$L$11:$L$1010, MATCH(AF662, 'Stock List'!$K$11:$K$1010, 0)))*AE662), 2), 0)</f>
        <v>0</v>
      </c>
      <c r="BZ662" s="20"/>
      <c r="CA662" s="20">
        <f>IFERROR(ROUND(((INDEX('Stock List'!$M$11:$M$1010, MATCH(AH662, 'Stock List'!$K$11:$K$1010, 0))/INDEX('Stock List'!$L$11:$L$1010, MATCH(AH662, 'Stock List'!$K$11:$K$1010, 0)))*AG662), 2), 0)</f>
        <v>0</v>
      </c>
      <c r="CB662" s="20"/>
      <c r="CC662" s="20">
        <f>IFERROR(ROUND(((INDEX('Stock List'!$M$11:$M$1010, MATCH(AJ662, 'Stock List'!$K$11:$K$1010, 0))/INDEX('Stock List'!$L$11:$L$1010, MATCH(AJ662, 'Stock List'!$K$11:$K$1010, 0)))*AI662), 2), 0)</f>
        <v>0</v>
      </c>
      <c r="CD662" s="20"/>
      <c r="CE662" s="20">
        <f>IFERROR(ROUND(((INDEX('Stock List'!$M$11:$M$1010, MATCH(AL662, 'Stock List'!$K$11:$K$1010, 0))/INDEX('Stock List'!$L$11:$L$1010, MATCH(AL662, 'Stock List'!$K$11:$K$1010, 0)))*AK662), 2), 0)</f>
        <v>0</v>
      </c>
      <c r="CF662" s="20"/>
      <c r="CG662" s="20">
        <f>IFERROR(ROUND(((INDEX('Stock List'!$M$11:$M$1010, MATCH(AN662, 'Stock List'!$K$11:$K$1010, 0))/INDEX('Stock List'!$L$11:$L$1010, MATCH(AN662, 'Stock List'!$K$11:$K$1010, 0)))*AM662), 2), 0)</f>
        <v>0</v>
      </c>
      <c r="CH662" s="20"/>
      <c r="CI662" s="20">
        <f>IFERROR(ROUND(((INDEX('Stock List'!$M$11:$M$1010, MATCH(AP662, 'Stock List'!$K$11:$K$1010, 0))/INDEX('Stock List'!$L$11:$L$1010, MATCH(AP662, 'Stock List'!$K$11:$K$1010, 0)))*AO662), 2), 0)</f>
        <v>0</v>
      </c>
      <c r="CJ662" s="20"/>
      <c r="CK662" s="20">
        <f>IFERROR(ROUND(((INDEX('Stock List'!$M$11:$M$1010, MATCH(AR662, 'Stock List'!$K$11:$K$1010, 0))/INDEX('Stock List'!$L$11:$L$1010, MATCH(AR662, 'Stock List'!$K$11:$K$1010, 0)))*AQ662), 2), 0)</f>
        <v>0</v>
      </c>
      <c r="CL662" s="20"/>
      <c r="CM662" s="20">
        <f>IFERROR(ROUND(((INDEX('Stock List'!$M$11:$M$1010, MATCH(AT662, 'Stock List'!$K$11:$K$1010, 0))/INDEX('Stock List'!$L$11:$L$1010, MATCH(AT662, 'Stock List'!$K$11:$K$1010, 0)))*AS662), 2), 0)</f>
        <v>0</v>
      </c>
      <c r="CN662" s="20"/>
      <c r="CO662" s="20">
        <f>IFERROR(ROUND(((INDEX('Stock List'!$M$11:$M$1010, MATCH(AV662, 'Stock List'!$K$11:$K$1010, 0))/INDEX('Stock List'!$L$11:$L$1010, MATCH(AV662, 'Stock List'!$K$11:$K$1010, 0)))*AU662), 2), 0)</f>
        <v>0</v>
      </c>
      <c r="CP662" s="20"/>
      <c r="CQ662" s="20">
        <f>IFERROR(ROUND(((INDEX('Stock List'!$M$11:$M$1010, MATCH(AX662, 'Stock List'!$K$11:$K$1010, 0))/INDEX('Stock List'!$L$11:$L$1010, MATCH(AX662, 'Stock List'!$K$11:$K$1010, 0)))*AW662), 2), 0)</f>
        <v>0</v>
      </c>
      <c r="CR662" s="22"/>
      <c r="CT662" s="106" t="str">
        <f t="shared" si="553"/>
        <v/>
      </c>
      <c r="CU662" s="22" t="str">
        <f t="shared" si="554"/>
        <v/>
      </c>
      <c r="CX662" s="106" t="str">
        <f t="shared" si="555"/>
        <v/>
      </c>
      <c r="CY662" s="20" t="str">
        <f t="shared" si="556"/>
        <v/>
      </c>
      <c r="CZ662" s="22" t="str">
        <f t="shared" si="557"/>
        <v/>
      </c>
      <c r="DB662" s="76" t="str">
        <f>IF($H662="", "", COUNTIF($G$11:$G$1010, "&gt;"&amp;$G662)+1+COUNTIF($G$11:$G662, $G662)-1)</f>
        <v/>
      </c>
      <c r="DC662" s="76" t="str">
        <f>IF($H662="", "", COUNTIF($CZ$11:$CZ$1010, "&gt;"&amp;$CZ662)+1+COUNTIF($CZ$11:$CZ662, $CZ662)-1)</f>
        <v/>
      </c>
      <c r="DE662" s="147" t="str">
        <f t="shared" si="558"/>
        <v/>
      </c>
      <c r="DF662" s="148"/>
      <c r="DG662" s="19" t="str">
        <f t="shared" si="559"/>
        <v/>
      </c>
      <c r="DH662" s="153" t="str">
        <f t="shared" si="560"/>
        <v/>
      </c>
      <c r="DI662" s="19" t="str">
        <f t="shared" si="512"/>
        <v/>
      </c>
      <c r="DJ662" s="153" t="str">
        <f t="shared" si="513"/>
        <v/>
      </c>
      <c r="DK662" s="19" t="str">
        <f t="shared" si="514"/>
        <v/>
      </c>
      <c r="DL662" s="153" t="str">
        <f t="shared" si="515"/>
        <v/>
      </c>
      <c r="DM662" s="19" t="str">
        <f t="shared" si="516"/>
        <v/>
      </c>
      <c r="DN662" s="153" t="str">
        <f t="shared" si="517"/>
        <v/>
      </c>
      <c r="DO662" s="19" t="str">
        <f t="shared" si="518"/>
        <v/>
      </c>
      <c r="DP662" s="153" t="str">
        <f t="shared" si="519"/>
        <v/>
      </c>
      <c r="DQ662" s="19" t="str">
        <f t="shared" si="520"/>
        <v/>
      </c>
      <c r="DR662" s="153" t="str">
        <f t="shared" si="521"/>
        <v/>
      </c>
      <c r="DS662" s="19" t="str">
        <f t="shared" si="522"/>
        <v/>
      </c>
      <c r="DT662" s="153" t="str">
        <f t="shared" si="523"/>
        <v/>
      </c>
      <c r="DU662" s="19" t="str">
        <f t="shared" si="524"/>
        <v/>
      </c>
      <c r="DV662" s="153" t="str">
        <f t="shared" si="525"/>
        <v/>
      </c>
      <c r="DW662" s="19" t="str">
        <f t="shared" si="526"/>
        <v/>
      </c>
      <c r="DX662" s="153" t="str">
        <f t="shared" si="527"/>
        <v/>
      </c>
      <c r="DY662" s="19" t="str">
        <f t="shared" si="528"/>
        <v/>
      </c>
      <c r="DZ662" s="153" t="str">
        <f t="shared" si="529"/>
        <v/>
      </c>
      <c r="EA662" s="19" t="str">
        <f t="shared" si="530"/>
        <v/>
      </c>
      <c r="EB662" s="153" t="str">
        <f t="shared" si="531"/>
        <v/>
      </c>
      <c r="EC662" s="19" t="str">
        <f t="shared" si="532"/>
        <v/>
      </c>
      <c r="ED662" s="153" t="str">
        <f t="shared" si="533"/>
        <v/>
      </c>
      <c r="EE662" s="19" t="str">
        <f t="shared" si="534"/>
        <v/>
      </c>
      <c r="EF662" s="153" t="str">
        <f t="shared" si="535"/>
        <v/>
      </c>
      <c r="EG662" s="19" t="str">
        <f t="shared" si="536"/>
        <v/>
      </c>
      <c r="EH662" s="153" t="str">
        <f t="shared" si="537"/>
        <v/>
      </c>
      <c r="EI662" s="19" t="str">
        <f t="shared" si="538"/>
        <v/>
      </c>
      <c r="EJ662" s="153" t="str">
        <f t="shared" si="539"/>
        <v/>
      </c>
      <c r="EK662" s="19" t="str">
        <f t="shared" si="540"/>
        <v/>
      </c>
      <c r="EL662" s="153" t="str">
        <f t="shared" si="541"/>
        <v/>
      </c>
      <c r="EM662" s="19" t="str">
        <f t="shared" si="542"/>
        <v/>
      </c>
      <c r="EN662" s="153" t="str">
        <f t="shared" si="543"/>
        <v/>
      </c>
      <c r="EO662" s="19" t="str">
        <f t="shared" si="544"/>
        <v/>
      </c>
      <c r="EP662" s="153" t="str">
        <f t="shared" si="545"/>
        <v/>
      </c>
      <c r="EQ662" s="19" t="str">
        <f t="shared" si="546"/>
        <v/>
      </c>
      <c r="ER662" s="153" t="str">
        <f t="shared" si="547"/>
        <v/>
      </c>
      <c r="ES662" s="19" t="str">
        <f t="shared" si="548"/>
        <v/>
      </c>
      <c r="ET662" s="153" t="str">
        <f t="shared" si="549"/>
        <v/>
      </c>
    </row>
    <row r="663" spans="1:150" x14ac:dyDescent="0.25">
      <c r="A663" s="31"/>
      <c r="B663" s="91" t="str">
        <f t="shared" si="550"/>
        <v/>
      </c>
      <c r="C663" s="20" t="str">
        <f t="shared" si="510"/>
        <v/>
      </c>
      <c r="D663" s="97" t="str">
        <f t="shared" si="511"/>
        <v/>
      </c>
      <c r="E663" s="62" t="str">
        <f t="shared" si="551"/>
        <v/>
      </c>
      <c r="F663" s="31"/>
      <c r="G663" s="282"/>
      <c r="H663" s="283"/>
      <c r="I663" s="284"/>
      <c r="J663" s="285"/>
      <c r="K663" s="286"/>
      <c r="L663" s="287"/>
      <c r="M663" s="288"/>
      <c r="N663" s="287"/>
      <c r="O663" s="288"/>
      <c r="P663" s="287"/>
      <c r="Q663" s="288"/>
      <c r="R663" s="287"/>
      <c r="S663" s="288"/>
      <c r="T663" s="287"/>
      <c r="U663" s="288"/>
      <c r="V663" s="287"/>
      <c r="W663" s="288"/>
      <c r="X663" s="287"/>
      <c r="Y663" s="288"/>
      <c r="Z663" s="287"/>
      <c r="AA663" s="288"/>
      <c r="AB663" s="287"/>
      <c r="AC663" s="288"/>
      <c r="AD663" s="287"/>
      <c r="AE663" s="288"/>
      <c r="AF663" s="287"/>
      <c r="AG663" s="288"/>
      <c r="AH663" s="287"/>
      <c r="AI663" s="288"/>
      <c r="AJ663" s="287"/>
      <c r="AK663" s="288"/>
      <c r="AL663" s="287"/>
      <c r="AM663" s="288"/>
      <c r="AN663" s="287"/>
      <c r="AO663" s="288"/>
      <c r="AP663" s="287"/>
      <c r="AQ663" s="288"/>
      <c r="AR663" s="287"/>
      <c r="AS663" s="288"/>
      <c r="AT663" s="287"/>
      <c r="AU663" s="288"/>
      <c r="AV663" s="287"/>
      <c r="AW663" s="288"/>
      <c r="AX663" s="287"/>
      <c r="AY663" s="31"/>
      <c r="BA663" s="76" t="str">
        <f t="shared" si="552"/>
        <v/>
      </c>
      <c r="BC663" s="76" t="str">
        <f>IF('Stock List'!$K663="", "", 'Stock List'!$K663)</f>
        <v/>
      </c>
      <c r="BE663" s="106">
        <f>IFERROR(ROUND(((INDEX('Stock List'!$M$11:$M$1010, MATCH(L663, 'Stock List'!$K$11:$K$1010, 0))/INDEX('Stock List'!$L$11:$L$1010, MATCH(L663, 'Stock List'!$K$11:$K$1010, 0)))*K663), 2), 0)</f>
        <v>0</v>
      </c>
      <c r="BF663" s="20"/>
      <c r="BG663" s="20">
        <f>IFERROR(ROUND(((INDEX('Stock List'!$M$11:$M$1010, MATCH(N663, 'Stock List'!$K$11:$K$1010, 0))/INDEX('Stock List'!$L$11:$L$1010, MATCH(N663, 'Stock List'!$K$11:$K$1010, 0)))*M663), 2), 0)</f>
        <v>0</v>
      </c>
      <c r="BH663" s="20"/>
      <c r="BI663" s="20">
        <f>IFERROR(ROUND(((INDEX('Stock List'!$M$11:$M$1010, MATCH(P663, 'Stock List'!$K$11:$K$1010, 0))/INDEX('Stock List'!$L$11:$L$1010, MATCH(P663, 'Stock List'!$K$11:$K$1010, 0)))*O663), 2), 0)</f>
        <v>0</v>
      </c>
      <c r="BJ663" s="20"/>
      <c r="BK663" s="20">
        <f>IFERROR(ROUND(((INDEX('Stock List'!$M$11:$M$1010, MATCH(R663, 'Stock List'!$K$11:$K$1010, 0))/INDEX('Stock List'!$L$11:$L$1010, MATCH(R663, 'Stock List'!$K$11:$K$1010, 0)))*Q663), 2), 0)</f>
        <v>0</v>
      </c>
      <c r="BL663" s="20"/>
      <c r="BM663" s="20">
        <f>IFERROR(ROUND(((INDEX('Stock List'!$M$11:$M$1010, MATCH(T663, 'Stock List'!$K$11:$K$1010, 0))/INDEX('Stock List'!$L$11:$L$1010, MATCH(T663, 'Stock List'!$K$11:$K$1010, 0)))*S663), 2), 0)</f>
        <v>0</v>
      </c>
      <c r="BN663" s="20"/>
      <c r="BO663" s="20">
        <f>IFERROR(ROUND(((INDEX('Stock List'!$M$11:$M$1010, MATCH(V663, 'Stock List'!$K$11:$K$1010, 0))/INDEX('Stock List'!$L$11:$L$1010, MATCH(V663, 'Stock List'!$K$11:$K$1010, 0)))*U663), 2), 0)</f>
        <v>0</v>
      </c>
      <c r="BP663" s="20"/>
      <c r="BQ663" s="20">
        <f>IFERROR(ROUND(((INDEX('Stock List'!$M$11:$M$1010, MATCH(X663, 'Stock List'!$K$11:$K$1010, 0))/INDEX('Stock List'!$L$11:$L$1010, MATCH(X663, 'Stock List'!$K$11:$K$1010, 0)))*W663), 2), 0)</f>
        <v>0</v>
      </c>
      <c r="BR663" s="20"/>
      <c r="BS663" s="20">
        <f>IFERROR(ROUND(((INDEX('Stock List'!$M$11:$M$1010, MATCH(Z663, 'Stock List'!$K$11:$K$1010, 0))/INDEX('Stock List'!$L$11:$L$1010, MATCH(Z663, 'Stock List'!$K$11:$K$1010, 0)))*Y663), 2), 0)</f>
        <v>0</v>
      </c>
      <c r="BT663" s="20"/>
      <c r="BU663" s="20">
        <f>IFERROR(ROUND(((INDEX('Stock List'!$M$11:$M$1010, MATCH(AB663, 'Stock List'!$K$11:$K$1010, 0))/INDEX('Stock List'!$L$11:$L$1010, MATCH(AB663, 'Stock List'!$K$11:$K$1010, 0)))*AA663), 2), 0)</f>
        <v>0</v>
      </c>
      <c r="BV663" s="20"/>
      <c r="BW663" s="20">
        <f>IFERROR(ROUND(((INDEX('Stock List'!$M$11:$M$1010, MATCH(AD663, 'Stock List'!$K$11:$K$1010, 0))/INDEX('Stock List'!$L$11:$L$1010, MATCH(AD663, 'Stock List'!$K$11:$K$1010, 0)))*AC663), 2), 0)</f>
        <v>0</v>
      </c>
      <c r="BX663" s="20"/>
      <c r="BY663" s="20">
        <f>IFERROR(ROUND(((INDEX('Stock List'!$M$11:$M$1010, MATCH(AF663, 'Stock List'!$K$11:$K$1010, 0))/INDEX('Stock List'!$L$11:$L$1010, MATCH(AF663, 'Stock List'!$K$11:$K$1010, 0)))*AE663), 2), 0)</f>
        <v>0</v>
      </c>
      <c r="BZ663" s="20"/>
      <c r="CA663" s="20">
        <f>IFERROR(ROUND(((INDEX('Stock List'!$M$11:$M$1010, MATCH(AH663, 'Stock List'!$K$11:$K$1010, 0))/INDEX('Stock List'!$L$11:$L$1010, MATCH(AH663, 'Stock List'!$K$11:$K$1010, 0)))*AG663), 2), 0)</f>
        <v>0</v>
      </c>
      <c r="CB663" s="20"/>
      <c r="CC663" s="20">
        <f>IFERROR(ROUND(((INDEX('Stock List'!$M$11:$M$1010, MATCH(AJ663, 'Stock List'!$K$11:$K$1010, 0))/INDEX('Stock List'!$L$11:$L$1010, MATCH(AJ663, 'Stock List'!$K$11:$K$1010, 0)))*AI663), 2), 0)</f>
        <v>0</v>
      </c>
      <c r="CD663" s="20"/>
      <c r="CE663" s="20">
        <f>IFERROR(ROUND(((INDEX('Stock List'!$M$11:$M$1010, MATCH(AL663, 'Stock List'!$K$11:$K$1010, 0))/INDEX('Stock List'!$L$11:$L$1010, MATCH(AL663, 'Stock List'!$K$11:$K$1010, 0)))*AK663), 2), 0)</f>
        <v>0</v>
      </c>
      <c r="CF663" s="20"/>
      <c r="CG663" s="20">
        <f>IFERROR(ROUND(((INDEX('Stock List'!$M$11:$M$1010, MATCH(AN663, 'Stock List'!$K$11:$K$1010, 0))/INDEX('Stock List'!$L$11:$L$1010, MATCH(AN663, 'Stock List'!$K$11:$K$1010, 0)))*AM663), 2), 0)</f>
        <v>0</v>
      </c>
      <c r="CH663" s="20"/>
      <c r="CI663" s="20">
        <f>IFERROR(ROUND(((INDEX('Stock List'!$M$11:$M$1010, MATCH(AP663, 'Stock List'!$K$11:$K$1010, 0))/INDEX('Stock List'!$L$11:$L$1010, MATCH(AP663, 'Stock List'!$K$11:$K$1010, 0)))*AO663), 2), 0)</f>
        <v>0</v>
      </c>
      <c r="CJ663" s="20"/>
      <c r="CK663" s="20">
        <f>IFERROR(ROUND(((INDEX('Stock List'!$M$11:$M$1010, MATCH(AR663, 'Stock List'!$K$11:$K$1010, 0))/INDEX('Stock List'!$L$11:$L$1010, MATCH(AR663, 'Stock List'!$K$11:$K$1010, 0)))*AQ663), 2), 0)</f>
        <v>0</v>
      </c>
      <c r="CL663" s="20"/>
      <c r="CM663" s="20">
        <f>IFERROR(ROUND(((INDEX('Stock List'!$M$11:$M$1010, MATCH(AT663, 'Stock List'!$K$11:$K$1010, 0))/INDEX('Stock List'!$L$11:$L$1010, MATCH(AT663, 'Stock List'!$K$11:$K$1010, 0)))*AS663), 2), 0)</f>
        <v>0</v>
      </c>
      <c r="CN663" s="20"/>
      <c r="CO663" s="20">
        <f>IFERROR(ROUND(((INDEX('Stock List'!$M$11:$M$1010, MATCH(AV663, 'Stock List'!$K$11:$K$1010, 0))/INDEX('Stock List'!$L$11:$L$1010, MATCH(AV663, 'Stock List'!$K$11:$K$1010, 0)))*AU663), 2), 0)</f>
        <v>0</v>
      </c>
      <c r="CP663" s="20"/>
      <c r="CQ663" s="20">
        <f>IFERROR(ROUND(((INDEX('Stock List'!$M$11:$M$1010, MATCH(AX663, 'Stock List'!$K$11:$K$1010, 0))/INDEX('Stock List'!$L$11:$L$1010, MATCH(AX663, 'Stock List'!$K$11:$K$1010, 0)))*AW663), 2), 0)</f>
        <v>0</v>
      </c>
      <c r="CR663" s="22"/>
      <c r="CT663" s="106" t="str">
        <f t="shared" si="553"/>
        <v/>
      </c>
      <c r="CU663" s="22" t="str">
        <f t="shared" si="554"/>
        <v/>
      </c>
      <c r="CX663" s="106" t="str">
        <f t="shared" si="555"/>
        <v/>
      </c>
      <c r="CY663" s="20" t="str">
        <f t="shared" si="556"/>
        <v/>
      </c>
      <c r="CZ663" s="22" t="str">
        <f t="shared" si="557"/>
        <v/>
      </c>
      <c r="DB663" s="76" t="str">
        <f>IF($H663="", "", COUNTIF($G$11:$G$1010, "&gt;"&amp;$G663)+1+COUNTIF($G$11:$G663, $G663)-1)</f>
        <v/>
      </c>
      <c r="DC663" s="76" t="str">
        <f>IF($H663="", "", COUNTIF($CZ$11:$CZ$1010, "&gt;"&amp;$CZ663)+1+COUNTIF($CZ$11:$CZ663, $CZ663)-1)</f>
        <v/>
      </c>
      <c r="DE663" s="147" t="str">
        <f t="shared" si="558"/>
        <v/>
      </c>
      <c r="DF663" s="148"/>
      <c r="DG663" s="19" t="str">
        <f t="shared" si="559"/>
        <v/>
      </c>
      <c r="DH663" s="153" t="str">
        <f t="shared" si="560"/>
        <v/>
      </c>
      <c r="DI663" s="19" t="str">
        <f t="shared" si="512"/>
        <v/>
      </c>
      <c r="DJ663" s="153" t="str">
        <f t="shared" si="513"/>
        <v/>
      </c>
      <c r="DK663" s="19" t="str">
        <f t="shared" si="514"/>
        <v/>
      </c>
      <c r="DL663" s="153" t="str">
        <f t="shared" si="515"/>
        <v/>
      </c>
      <c r="DM663" s="19" t="str">
        <f t="shared" si="516"/>
        <v/>
      </c>
      <c r="DN663" s="153" t="str">
        <f t="shared" si="517"/>
        <v/>
      </c>
      <c r="DO663" s="19" t="str">
        <f t="shared" si="518"/>
        <v/>
      </c>
      <c r="DP663" s="153" t="str">
        <f t="shared" si="519"/>
        <v/>
      </c>
      <c r="DQ663" s="19" t="str">
        <f t="shared" si="520"/>
        <v/>
      </c>
      <c r="DR663" s="153" t="str">
        <f t="shared" si="521"/>
        <v/>
      </c>
      <c r="DS663" s="19" t="str">
        <f t="shared" si="522"/>
        <v/>
      </c>
      <c r="DT663" s="153" t="str">
        <f t="shared" si="523"/>
        <v/>
      </c>
      <c r="DU663" s="19" t="str">
        <f t="shared" si="524"/>
        <v/>
      </c>
      <c r="DV663" s="153" t="str">
        <f t="shared" si="525"/>
        <v/>
      </c>
      <c r="DW663" s="19" t="str">
        <f t="shared" si="526"/>
        <v/>
      </c>
      <c r="DX663" s="153" t="str">
        <f t="shared" si="527"/>
        <v/>
      </c>
      <c r="DY663" s="19" t="str">
        <f t="shared" si="528"/>
        <v/>
      </c>
      <c r="DZ663" s="153" t="str">
        <f t="shared" si="529"/>
        <v/>
      </c>
      <c r="EA663" s="19" t="str">
        <f t="shared" si="530"/>
        <v/>
      </c>
      <c r="EB663" s="153" t="str">
        <f t="shared" si="531"/>
        <v/>
      </c>
      <c r="EC663" s="19" t="str">
        <f t="shared" si="532"/>
        <v/>
      </c>
      <c r="ED663" s="153" t="str">
        <f t="shared" si="533"/>
        <v/>
      </c>
      <c r="EE663" s="19" t="str">
        <f t="shared" si="534"/>
        <v/>
      </c>
      <c r="EF663" s="153" t="str">
        <f t="shared" si="535"/>
        <v/>
      </c>
      <c r="EG663" s="19" t="str">
        <f t="shared" si="536"/>
        <v/>
      </c>
      <c r="EH663" s="153" t="str">
        <f t="shared" si="537"/>
        <v/>
      </c>
      <c r="EI663" s="19" t="str">
        <f t="shared" si="538"/>
        <v/>
      </c>
      <c r="EJ663" s="153" t="str">
        <f t="shared" si="539"/>
        <v/>
      </c>
      <c r="EK663" s="19" t="str">
        <f t="shared" si="540"/>
        <v/>
      </c>
      <c r="EL663" s="153" t="str">
        <f t="shared" si="541"/>
        <v/>
      </c>
      <c r="EM663" s="19" t="str">
        <f t="shared" si="542"/>
        <v/>
      </c>
      <c r="EN663" s="153" t="str">
        <f t="shared" si="543"/>
        <v/>
      </c>
      <c r="EO663" s="19" t="str">
        <f t="shared" si="544"/>
        <v/>
      </c>
      <c r="EP663" s="153" t="str">
        <f t="shared" si="545"/>
        <v/>
      </c>
      <c r="EQ663" s="19" t="str">
        <f t="shared" si="546"/>
        <v/>
      </c>
      <c r="ER663" s="153" t="str">
        <f t="shared" si="547"/>
        <v/>
      </c>
      <c r="ES663" s="19" t="str">
        <f t="shared" si="548"/>
        <v/>
      </c>
      <c r="ET663" s="153" t="str">
        <f t="shared" si="549"/>
        <v/>
      </c>
    </row>
    <row r="664" spans="1:150" x14ac:dyDescent="0.25">
      <c r="A664" s="31"/>
      <c r="B664" s="91" t="str">
        <f t="shared" si="550"/>
        <v/>
      </c>
      <c r="C664" s="20" t="str">
        <f t="shared" si="510"/>
        <v/>
      </c>
      <c r="D664" s="97" t="str">
        <f t="shared" si="511"/>
        <v/>
      </c>
      <c r="E664" s="62" t="str">
        <f t="shared" si="551"/>
        <v/>
      </c>
      <c r="F664" s="31"/>
      <c r="G664" s="282"/>
      <c r="H664" s="283"/>
      <c r="I664" s="284"/>
      <c r="J664" s="285"/>
      <c r="K664" s="286"/>
      <c r="L664" s="287"/>
      <c r="M664" s="288"/>
      <c r="N664" s="287"/>
      <c r="O664" s="288"/>
      <c r="P664" s="287"/>
      <c r="Q664" s="288"/>
      <c r="R664" s="287"/>
      <c r="S664" s="288"/>
      <c r="T664" s="287"/>
      <c r="U664" s="288"/>
      <c r="V664" s="287"/>
      <c r="W664" s="288"/>
      <c r="X664" s="287"/>
      <c r="Y664" s="288"/>
      <c r="Z664" s="287"/>
      <c r="AA664" s="288"/>
      <c r="AB664" s="287"/>
      <c r="AC664" s="288"/>
      <c r="AD664" s="287"/>
      <c r="AE664" s="288"/>
      <c r="AF664" s="287"/>
      <c r="AG664" s="288"/>
      <c r="AH664" s="287"/>
      <c r="AI664" s="288"/>
      <c r="AJ664" s="287"/>
      <c r="AK664" s="288"/>
      <c r="AL664" s="287"/>
      <c r="AM664" s="288"/>
      <c r="AN664" s="287"/>
      <c r="AO664" s="288"/>
      <c r="AP664" s="287"/>
      <c r="AQ664" s="288"/>
      <c r="AR664" s="287"/>
      <c r="AS664" s="288"/>
      <c r="AT664" s="287"/>
      <c r="AU664" s="288"/>
      <c r="AV664" s="287"/>
      <c r="AW664" s="288"/>
      <c r="AX664" s="287"/>
      <c r="AY664" s="31"/>
      <c r="BA664" s="76" t="str">
        <f t="shared" si="552"/>
        <v/>
      </c>
      <c r="BC664" s="76" t="str">
        <f>IF('Stock List'!$K664="", "", 'Stock List'!$K664)</f>
        <v/>
      </c>
      <c r="BE664" s="106">
        <f>IFERROR(ROUND(((INDEX('Stock List'!$M$11:$M$1010, MATCH(L664, 'Stock List'!$K$11:$K$1010, 0))/INDEX('Stock List'!$L$11:$L$1010, MATCH(L664, 'Stock List'!$K$11:$K$1010, 0)))*K664), 2), 0)</f>
        <v>0</v>
      </c>
      <c r="BF664" s="20"/>
      <c r="BG664" s="20">
        <f>IFERROR(ROUND(((INDEX('Stock List'!$M$11:$M$1010, MATCH(N664, 'Stock List'!$K$11:$K$1010, 0))/INDEX('Stock List'!$L$11:$L$1010, MATCH(N664, 'Stock List'!$K$11:$K$1010, 0)))*M664), 2), 0)</f>
        <v>0</v>
      </c>
      <c r="BH664" s="20"/>
      <c r="BI664" s="20">
        <f>IFERROR(ROUND(((INDEX('Stock List'!$M$11:$M$1010, MATCH(P664, 'Stock List'!$K$11:$K$1010, 0))/INDEX('Stock List'!$L$11:$L$1010, MATCH(P664, 'Stock List'!$K$11:$K$1010, 0)))*O664), 2), 0)</f>
        <v>0</v>
      </c>
      <c r="BJ664" s="20"/>
      <c r="BK664" s="20">
        <f>IFERROR(ROUND(((INDEX('Stock List'!$M$11:$M$1010, MATCH(R664, 'Stock List'!$K$11:$K$1010, 0))/INDEX('Stock List'!$L$11:$L$1010, MATCH(R664, 'Stock List'!$K$11:$K$1010, 0)))*Q664), 2), 0)</f>
        <v>0</v>
      </c>
      <c r="BL664" s="20"/>
      <c r="BM664" s="20">
        <f>IFERROR(ROUND(((INDEX('Stock List'!$M$11:$M$1010, MATCH(T664, 'Stock List'!$K$11:$K$1010, 0))/INDEX('Stock List'!$L$11:$L$1010, MATCH(T664, 'Stock List'!$K$11:$K$1010, 0)))*S664), 2), 0)</f>
        <v>0</v>
      </c>
      <c r="BN664" s="20"/>
      <c r="BO664" s="20">
        <f>IFERROR(ROUND(((INDEX('Stock List'!$M$11:$M$1010, MATCH(V664, 'Stock List'!$K$11:$K$1010, 0))/INDEX('Stock List'!$L$11:$L$1010, MATCH(V664, 'Stock List'!$K$11:$K$1010, 0)))*U664), 2), 0)</f>
        <v>0</v>
      </c>
      <c r="BP664" s="20"/>
      <c r="BQ664" s="20">
        <f>IFERROR(ROUND(((INDEX('Stock List'!$M$11:$M$1010, MATCH(X664, 'Stock List'!$K$11:$K$1010, 0))/INDEX('Stock List'!$L$11:$L$1010, MATCH(X664, 'Stock List'!$K$11:$K$1010, 0)))*W664), 2), 0)</f>
        <v>0</v>
      </c>
      <c r="BR664" s="20"/>
      <c r="BS664" s="20">
        <f>IFERROR(ROUND(((INDEX('Stock List'!$M$11:$M$1010, MATCH(Z664, 'Stock List'!$K$11:$K$1010, 0))/INDEX('Stock List'!$L$11:$L$1010, MATCH(Z664, 'Stock List'!$K$11:$K$1010, 0)))*Y664), 2), 0)</f>
        <v>0</v>
      </c>
      <c r="BT664" s="20"/>
      <c r="BU664" s="20">
        <f>IFERROR(ROUND(((INDEX('Stock List'!$M$11:$M$1010, MATCH(AB664, 'Stock List'!$K$11:$K$1010, 0))/INDEX('Stock List'!$L$11:$L$1010, MATCH(AB664, 'Stock List'!$K$11:$K$1010, 0)))*AA664), 2), 0)</f>
        <v>0</v>
      </c>
      <c r="BV664" s="20"/>
      <c r="BW664" s="20">
        <f>IFERROR(ROUND(((INDEX('Stock List'!$M$11:$M$1010, MATCH(AD664, 'Stock List'!$K$11:$K$1010, 0))/INDEX('Stock List'!$L$11:$L$1010, MATCH(AD664, 'Stock List'!$K$11:$K$1010, 0)))*AC664), 2), 0)</f>
        <v>0</v>
      </c>
      <c r="BX664" s="20"/>
      <c r="BY664" s="20">
        <f>IFERROR(ROUND(((INDEX('Stock List'!$M$11:$M$1010, MATCH(AF664, 'Stock List'!$K$11:$K$1010, 0))/INDEX('Stock List'!$L$11:$L$1010, MATCH(AF664, 'Stock List'!$K$11:$K$1010, 0)))*AE664), 2), 0)</f>
        <v>0</v>
      </c>
      <c r="BZ664" s="20"/>
      <c r="CA664" s="20">
        <f>IFERROR(ROUND(((INDEX('Stock List'!$M$11:$M$1010, MATCH(AH664, 'Stock List'!$K$11:$K$1010, 0))/INDEX('Stock List'!$L$11:$L$1010, MATCH(AH664, 'Stock List'!$K$11:$K$1010, 0)))*AG664), 2), 0)</f>
        <v>0</v>
      </c>
      <c r="CB664" s="20"/>
      <c r="CC664" s="20">
        <f>IFERROR(ROUND(((INDEX('Stock List'!$M$11:$M$1010, MATCH(AJ664, 'Stock List'!$K$11:$K$1010, 0))/INDEX('Stock List'!$L$11:$L$1010, MATCH(AJ664, 'Stock List'!$K$11:$K$1010, 0)))*AI664), 2), 0)</f>
        <v>0</v>
      </c>
      <c r="CD664" s="20"/>
      <c r="CE664" s="20">
        <f>IFERROR(ROUND(((INDEX('Stock List'!$M$11:$M$1010, MATCH(AL664, 'Stock List'!$K$11:$K$1010, 0))/INDEX('Stock List'!$L$11:$L$1010, MATCH(AL664, 'Stock List'!$K$11:$K$1010, 0)))*AK664), 2), 0)</f>
        <v>0</v>
      </c>
      <c r="CF664" s="20"/>
      <c r="CG664" s="20">
        <f>IFERROR(ROUND(((INDEX('Stock List'!$M$11:$M$1010, MATCH(AN664, 'Stock List'!$K$11:$K$1010, 0))/INDEX('Stock List'!$L$11:$L$1010, MATCH(AN664, 'Stock List'!$K$11:$K$1010, 0)))*AM664), 2), 0)</f>
        <v>0</v>
      </c>
      <c r="CH664" s="20"/>
      <c r="CI664" s="20">
        <f>IFERROR(ROUND(((INDEX('Stock List'!$M$11:$M$1010, MATCH(AP664, 'Stock List'!$K$11:$K$1010, 0))/INDEX('Stock List'!$L$11:$L$1010, MATCH(AP664, 'Stock List'!$K$11:$K$1010, 0)))*AO664), 2), 0)</f>
        <v>0</v>
      </c>
      <c r="CJ664" s="20"/>
      <c r="CK664" s="20">
        <f>IFERROR(ROUND(((INDEX('Stock List'!$M$11:$M$1010, MATCH(AR664, 'Stock List'!$K$11:$K$1010, 0))/INDEX('Stock List'!$L$11:$L$1010, MATCH(AR664, 'Stock List'!$K$11:$K$1010, 0)))*AQ664), 2), 0)</f>
        <v>0</v>
      </c>
      <c r="CL664" s="20"/>
      <c r="CM664" s="20">
        <f>IFERROR(ROUND(((INDEX('Stock List'!$M$11:$M$1010, MATCH(AT664, 'Stock List'!$K$11:$K$1010, 0))/INDEX('Stock List'!$L$11:$L$1010, MATCH(AT664, 'Stock List'!$K$11:$K$1010, 0)))*AS664), 2), 0)</f>
        <v>0</v>
      </c>
      <c r="CN664" s="20"/>
      <c r="CO664" s="20">
        <f>IFERROR(ROUND(((INDEX('Stock List'!$M$11:$M$1010, MATCH(AV664, 'Stock List'!$K$11:$K$1010, 0))/INDEX('Stock List'!$L$11:$L$1010, MATCH(AV664, 'Stock List'!$K$11:$K$1010, 0)))*AU664), 2), 0)</f>
        <v>0</v>
      </c>
      <c r="CP664" s="20"/>
      <c r="CQ664" s="20">
        <f>IFERROR(ROUND(((INDEX('Stock List'!$M$11:$M$1010, MATCH(AX664, 'Stock List'!$K$11:$K$1010, 0))/INDEX('Stock List'!$L$11:$L$1010, MATCH(AX664, 'Stock List'!$K$11:$K$1010, 0)))*AW664), 2), 0)</f>
        <v>0</v>
      </c>
      <c r="CR664" s="22"/>
      <c r="CT664" s="106" t="str">
        <f t="shared" si="553"/>
        <v/>
      </c>
      <c r="CU664" s="22" t="str">
        <f t="shared" si="554"/>
        <v/>
      </c>
      <c r="CX664" s="106" t="str">
        <f t="shared" si="555"/>
        <v/>
      </c>
      <c r="CY664" s="20" t="str">
        <f t="shared" si="556"/>
        <v/>
      </c>
      <c r="CZ664" s="22" t="str">
        <f t="shared" si="557"/>
        <v/>
      </c>
      <c r="DB664" s="76" t="str">
        <f>IF($H664="", "", COUNTIF($G$11:$G$1010, "&gt;"&amp;$G664)+1+COUNTIF($G$11:$G664, $G664)-1)</f>
        <v/>
      </c>
      <c r="DC664" s="76" t="str">
        <f>IF($H664="", "", COUNTIF($CZ$11:$CZ$1010, "&gt;"&amp;$CZ664)+1+COUNTIF($CZ$11:$CZ664, $CZ664)-1)</f>
        <v/>
      </c>
      <c r="DE664" s="147" t="str">
        <f t="shared" si="558"/>
        <v/>
      </c>
      <c r="DF664" s="148"/>
      <c r="DG664" s="19" t="str">
        <f t="shared" si="559"/>
        <v/>
      </c>
      <c r="DH664" s="153" t="str">
        <f t="shared" si="560"/>
        <v/>
      </c>
      <c r="DI664" s="19" t="str">
        <f t="shared" si="512"/>
        <v/>
      </c>
      <c r="DJ664" s="153" t="str">
        <f t="shared" si="513"/>
        <v/>
      </c>
      <c r="DK664" s="19" t="str">
        <f t="shared" si="514"/>
        <v/>
      </c>
      <c r="DL664" s="153" t="str">
        <f t="shared" si="515"/>
        <v/>
      </c>
      <c r="DM664" s="19" t="str">
        <f t="shared" si="516"/>
        <v/>
      </c>
      <c r="DN664" s="153" t="str">
        <f t="shared" si="517"/>
        <v/>
      </c>
      <c r="DO664" s="19" t="str">
        <f t="shared" si="518"/>
        <v/>
      </c>
      <c r="DP664" s="153" t="str">
        <f t="shared" si="519"/>
        <v/>
      </c>
      <c r="DQ664" s="19" t="str">
        <f t="shared" si="520"/>
        <v/>
      </c>
      <c r="DR664" s="153" t="str">
        <f t="shared" si="521"/>
        <v/>
      </c>
      <c r="DS664" s="19" t="str">
        <f t="shared" si="522"/>
        <v/>
      </c>
      <c r="DT664" s="153" t="str">
        <f t="shared" si="523"/>
        <v/>
      </c>
      <c r="DU664" s="19" t="str">
        <f t="shared" si="524"/>
        <v/>
      </c>
      <c r="DV664" s="153" t="str">
        <f t="shared" si="525"/>
        <v/>
      </c>
      <c r="DW664" s="19" t="str">
        <f t="shared" si="526"/>
        <v/>
      </c>
      <c r="DX664" s="153" t="str">
        <f t="shared" si="527"/>
        <v/>
      </c>
      <c r="DY664" s="19" t="str">
        <f t="shared" si="528"/>
        <v/>
      </c>
      <c r="DZ664" s="153" t="str">
        <f t="shared" si="529"/>
        <v/>
      </c>
      <c r="EA664" s="19" t="str">
        <f t="shared" si="530"/>
        <v/>
      </c>
      <c r="EB664" s="153" t="str">
        <f t="shared" si="531"/>
        <v/>
      </c>
      <c r="EC664" s="19" t="str">
        <f t="shared" si="532"/>
        <v/>
      </c>
      <c r="ED664" s="153" t="str">
        <f t="shared" si="533"/>
        <v/>
      </c>
      <c r="EE664" s="19" t="str">
        <f t="shared" si="534"/>
        <v/>
      </c>
      <c r="EF664" s="153" t="str">
        <f t="shared" si="535"/>
        <v/>
      </c>
      <c r="EG664" s="19" t="str">
        <f t="shared" si="536"/>
        <v/>
      </c>
      <c r="EH664" s="153" t="str">
        <f t="shared" si="537"/>
        <v/>
      </c>
      <c r="EI664" s="19" t="str">
        <f t="shared" si="538"/>
        <v/>
      </c>
      <c r="EJ664" s="153" t="str">
        <f t="shared" si="539"/>
        <v/>
      </c>
      <c r="EK664" s="19" t="str">
        <f t="shared" si="540"/>
        <v/>
      </c>
      <c r="EL664" s="153" t="str">
        <f t="shared" si="541"/>
        <v/>
      </c>
      <c r="EM664" s="19" t="str">
        <f t="shared" si="542"/>
        <v/>
      </c>
      <c r="EN664" s="153" t="str">
        <f t="shared" si="543"/>
        <v/>
      </c>
      <c r="EO664" s="19" t="str">
        <f t="shared" si="544"/>
        <v/>
      </c>
      <c r="EP664" s="153" t="str">
        <f t="shared" si="545"/>
        <v/>
      </c>
      <c r="EQ664" s="19" t="str">
        <f t="shared" si="546"/>
        <v/>
      </c>
      <c r="ER664" s="153" t="str">
        <f t="shared" si="547"/>
        <v/>
      </c>
      <c r="ES664" s="19" t="str">
        <f t="shared" si="548"/>
        <v/>
      </c>
      <c r="ET664" s="153" t="str">
        <f t="shared" si="549"/>
        <v/>
      </c>
    </row>
    <row r="665" spans="1:150" x14ac:dyDescent="0.25">
      <c r="A665" s="31"/>
      <c r="B665" s="91" t="str">
        <f t="shared" si="550"/>
        <v/>
      </c>
      <c r="C665" s="20" t="str">
        <f t="shared" si="510"/>
        <v/>
      </c>
      <c r="D665" s="97" t="str">
        <f t="shared" si="511"/>
        <v/>
      </c>
      <c r="E665" s="62" t="str">
        <f t="shared" si="551"/>
        <v/>
      </c>
      <c r="F665" s="31"/>
      <c r="G665" s="282"/>
      <c r="H665" s="283"/>
      <c r="I665" s="284"/>
      <c r="J665" s="285"/>
      <c r="K665" s="286"/>
      <c r="L665" s="287"/>
      <c r="M665" s="288"/>
      <c r="N665" s="287"/>
      <c r="O665" s="288"/>
      <c r="P665" s="287"/>
      <c r="Q665" s="288"/>
      <c r="R665" s="287"/>
      <c r="S665" s="288"/>
      <c r="T665" s="287"/>
      <c r="U665" s="288"/>
      <c r="V665" s="287"/>
      <c r="W665" s="288"/>
      <c r="X665" s="287"/>
      <c r="Y665" s="288"/>
      <c r="Z665" s="287"/>
      <c r="AA665" s="288"/>
      <c r="AB665" s="287"/>
      <c r="AC665" s="288"/>
      <c r="AD665" s="287"/>
      <c r="AE665" s="288"/>
      <c r="AF665" s="287"/>
      <c r="AG665" s="288"/>
      <c r="AH665" s="287"/>
      <c r="AI665" s="288"/>
      <c r="AJ665" s="287"/>
      <c r="AK665" s="288"/>
      <c r="AL665" s="287"/>
      <c r="AM665" s="288"/>
      <c r="AN665" s="287"/>
      <c r="AO665" s="288"/>
      <c r="AP665" s="287"/>
      <c r="AQ665" s="288"/>
      <c r="AR665" s="287"/>
      <c r="AS665" s="288"/>
      <c r="AT665" s="287"/>
      <c r="AU665" s="288"/>
      <c r="AV665" s="287"/>
      <c r="AW665" s="288"/>
      <c r="AX665" s="287"/>
      <c r="AY665" s="31"/>
      <c r="BA665" s="76" t="str">
        <f t="shared" si="552"/>
        <v/>
      </c>
      <c r="BC665" s="76" t="str">
        <f>IF('Stock List'!$K665="", "", 'Stock List'!$K665)</f>
        <v/>
      </c>
      <c r="BE665" s="106">
        <f>IFERROR(ROUND(((INDEX('Stock List'!$M$11:$M$1010, MATCH(L665, 'Stock List'!$K$11:$K$1010, 0))/INDEX('Stock List'!$L$11:$L$1010, MATCH(L665, 'Stock List'!$K$11:$K$1010, 0)))*K665), 2), 0)</f>
        <v>0</v>
      </c>
      <c r="BF665" s="20"/>
      <c r="BG665" s="20">
        <f>IFERROR(ROUND(((INDEX('Stock List'!$M$11:$M$1010, MATCH(N665, 'Stock List'!$K$11:$K$1010, 0))/INDEX('Stock List'!$L$11:$L$1010, MATCH(N665, 'Stock List'!$K$11:$K$1010, 0)))*M665), 2), 0)</f>
        <v>0</v>
      </c>
      <c r="BH665" s="20"/>
      <c r="BI665" s="20">
        <f>IFERROR(ROUND(((INDEX('Stock List'!$M$11:$M$1010, MATCH(P665, 'Stock List'!$K$11:$K$1010, 0))/INDEX('Stock List'!$L$11:$L$1010, MATCH(P665, 'Stock List'!$K$11:$K$1010, 0)))*O665), 2), 0)</f>
        <v>0</v>
      </c>
      <c r="BJ665" s="20"/>
      <c r="BK665" s="20">
        <f>IFERROR(ROUND(((INDEX('Stock List'!$M$11:$M$1010, MATCH(R665, 'Stock List'!$K$11:$K$1010, 0))/INDEX('Stock List'!$L$11:$L$1010, MATCH(R665, 'Stock List'!$K$11:$K$1010, 0)))*Q665), 2), 0)</f>
        <v>0</v>
      </c>
      <c r="BL665" s="20"/>
      <c r="BM665" s="20">
        <f>IFERROR(ROUND(((INDEX('Stock List'!$M$11:$M$1010, MATCH(T665, 'Stock List'!$K$11:$K$1010, 0))/INDEX('Stock List'!$L$11:$L$1010, MATCH(T665, 'Stock List'!$K$11:$K$1010, 0)))*S665), 2), 0)</f>
        <v>0</v>
      </c>
      <c r="BN665" s="20"/>
      <c r="BO665" s="20">
        <f>IFERROR(ROUND(((INDEX('Stock List'!$M$11:$M$1010, MATCH(V665, 'Stock List'!$K$11:$K$1010, 0))/INDEX('Stock List'!$L$11:$L$1010, MATCH(V665, 'Stock List'!$K$11:$K$1010, 0)))*U665), 2), 0)</f>
        <v>0</v>
      </c>
      <c r="BP665" s="20"/>
      <c r="BQ665" s="20">
        <f>IFERROR(ROUND(((INDEX('Stock List'!$M$11:$M$1010, MATCH(X665, 'Stock List'!$K$11:$K$1010, 0))/INDEX('Stock List'!$L$11:$L$1010, MATCH(X665, 'Stock List'!$K$11:$K$1010, 0)))*W665), 2), 0)</f>
        <v>0</v>
      </c>
      <c r="BR665" s="20"/>
      <c r="BS665" s="20">
        <f>IFERROR(ROUND(((INDEX('Stock List'!$M$11:$M$1010, MATCH(Z665, 'Stock List'!$K$11:$K$1010, 0))/INDEX('Stock List'!$L$11:$L$1010, MATCH(Z665, 'Stock List'!$K$11:$K$1010, 0)))*Y665), 2), 0)</f>
        <v>0</v>
      </c>
      <c r="BT665" s="20"/>
      <c r="BU665" s="20">
        <f>IFERROR(ROUND(((INDEX('Stock List'!$M$11:$M$1010, MATCH(AB665, 'Stock List'!$K$11:$K$1010, 0))/INDEX('Stock List'!$L$11:$L$1010, MATCH(AB665, 'Stock List'!$K$11:$K$1010, 0)))*AA665), 2), 0)</f>
        <v>0</v>
      </c>
      <c r="BV665" s="20"/>
      <c r="BW665" s="20">
        <f>IFERROR(ROUND(((INDEX('Stock List'!$M$11:$M$1010, MATCH(AD665, 'Stock List'!$K$11:$K$1010, 0))/INDEX('Stock List'!$L$11:$L$1010, MATCH(AD665, 'Stock List'!$K$11:$K$1010, 0)))*AC665), 2), 0)</f>
        <v>0</v>
      </c>
      <c r="BX665" s="20"/>
      <c r="BY665" s="20">
        <f>IFERROR(ROUND(((INDEX('Stock List'!$M$11:$M$1010, MATCH(AF665, 'Stock List'!$K$11:$K$1010, 0))/INDEX('Stock List'!$L$11:$L$1010, MATCH(AF665, 'Stock List'!$K$11:$K$1010, 0)))*AE665), 2), 0)</f>
        <v>0</v>
      </c>
      <c r="BZ665" s="20"/>
      <c r="CA665" s="20">
        <f>IFERROR(ROUND(((INDEX('Stock List'!$M$11:$M$1010, MATCH(AH665, 'Stock List'!$K$11:$K$1010, 0))/INDEX('Stock List'!$L$11:$L$1010, MATCH(AH665, 'Stock List'!$K$11:$K$1010, 0)))*AG665), 2), 0)</f>
        <v>0</v>
      </c>
      <c r="CB665" s="20"/>
      <c r="CC665" s="20">
        <f>IFERROR(ROUND(((INDEX('Stock List'!$M$11:$M$1010, MATCH(AJ665, 'Stock List'!$K$11:$K$1010, 0))/INDEX('Stock List'!$L$11:$L$1010, MATCH(AJ665, 'Stock List'!$K$11:$K$1010, 0)))*AI665), 2), 0)</f>
        <v>0</v>
      </c>
      <c r="CD665" s="20"/>
      <c r="CE665" s="20">
        <f>IFERROR(ROUND(((INDEX('Stock List'!$M$11:$M$1010, MATCH(AL665, 'Stock List'!$K$11:$K$1010, 0))/INDEX('Stock List'!$L$11:$L$1010, MATCH(AL665, 'Stock List'!$K$11:$K$1010, 0)))*AK665), 2), 0)</f>
        <v>0</v>
      </c>
      <c r="CF665" s="20"/>
      <c r="CG665" s="20">
        <f>IFERROR(ROUND(((INDEX('Stock List'!$M$11:$M$1010, MATCH(AN665, 'Stock List'!$K$11:$K$1010, 0))/INDEX('Stock List'!$L$11:$L$1010, MATCH(AN665, 'Stock List'!$K$11:$K$1010, 0)))*AM665), 2), 0)</f>
        <v>0</v>
      </c>
      <c r="CH665" s="20"/>
      <c r="CI665" s="20">
        <f>IFERROR(ROUND(((INDEX('Stock List'!$M$11:$M$1010, MATCH(AP665, 'Stock List'!$K$11:$K$1010, 0))/INDEX('Stock List'!$L$11:$L$1010, MATCH(AP665, 'Stock List'!$K$11:$K$1010, 0)))*AO665), 2), 0)</f>
        <v>0</v>
      </c>
      <c r="CJ665" s="20"/>
      <c r="CK665" s="20">
        <f>IFERROR(ROUND(((INDEX('Stock List'!$M$11:$M$1010, MATCH(AR665, 'Stock List'!$K$11:$K$1010, 0))/INDEX('Stock List'!$L$11:$L$1010, MATCH(AR665, 'Stock List'!$K$11:$K$1010, 0)))*AQ665), 2), 0)</f>
        <v>0</v>
      </c>
      <c r="CL665" s="20"/>
      <c r="CM665" s="20">
        <f>IFERROR(ROUND(((INDEX('Stock List'!$M$11:$M$1010, MATCH(AT665, 'Stock List'!$K$11:$K$1010, 0))/INDEX('Stock List'!$L$11:$L$1010, MATCH(AT665, 'Stock List'!$K$11:$K$1010, 0)))*AS665), 2), 0)</f>
        <v>0</v>
      </c>
      <c r="CN665" s="20"/>
      <c r="CO665" s="20">
        <f>IFERROR(ROUND(((INDEX('Stock List'!$M$11:$M$1010, MATCH(AV665, 'Stock List'!$K$11:$K$1010, 0))/INDEX('Stock List'!$L$11:$L$1010, MATCH(AV665, 'Stock List'!$K$11:$K$1010, 0)))*AU665), 2), 0)</f>
        <v>0</v>
      </c>
      <c r="CP665" s="20"/>
      <c r="CQ665" s="20">
        <f>IFERROR(ROUND(((INDEX('Stock List'!$M$11:$M$1010, MATCH(AX665, 'Stock List'!$K$11:$K$1010, 0))/INDEX('Stock List'!$L$11:$L$1010, MATCH(AX665, 'Stock List'!$K$11:$K$1010, 0)))*AW665), 2), 0)</f>
        <v>0</v>
      </c>
      <c r="CR665" s="22"/>
      <c r="CT665" s="106" t="str">
        <f t="shared" si="553"/>
        <v/>
      </c>
      <c r="CU665" s="22" t="str">
        <f t="shared" si="554"/>
        <v/>
      </c>
      <c r="CX665" s="106" t="str">
        <f t="shared" si="555"/>
        <v/>
      </c>
      <c r="CY665" s="20" t="str">
        <f t="shared" si="556"/>
        <v/>
      </c>
      <c r="CZ665" s="22" t="str">
        <f t="shared" si="557"/>
        <v/>
      </c>
      <c r="DB665" s="76" t="str">
        <f>IF($H665="", "", COUNTIF($G$11:$G$1010, "&gt;"&amp;$G665)+1+COUNTIF($G$11:$G665, $G665)-1)</f>
        <v/>
      </c>
      <c r="DC665" s="76" t="str">
        <f>IF($H665="", "", COUNTIF($CZ$11:$CZ$1010, "&gt;"&amp;$CZ665)+1+COUNTIF($CZ$11:$CZ665, $CZ665)-1)</f>
        <v/>
      </c>
      <c r="DE665" s="147" t="str">
        <f t="shared" si="558"/>
        <v/>
      </c>
      <c r="DF665" s="148"/>
      <c r="DG665" s="19" t="str">
        <f t="shared" si="559"/>
        <v/>
      </c>
      <c r="DH665" s="153" t="str">
        <f t="shared" si="560"/>
        <v/>
      </c>
      <c r="DI665" s="19" t="str">
        <f t="shared" si="512"/>
        <v/>
      </c>
      <c r="DJ665" s="153" t="str">
        <f t="shared" si="513"/>
        <v/>
      </c>
      <c r="DK665" s="19" t="str">
        <f t="shared" si="514"/>
        <v/>
      </c>
      <c r="DL665" s="153" t="str">
        <f t="shared" si="515"/>
        <v/>
      </c>
      <c r="DM665" s="19" t="str">
        <f t="shared" si="516"/>
        <v/>
      </c>
      <c r="DN665" s="153" t="str">
        <f t="shared" si="517"/>
        <v/>
      </c>
      <c r="DO665" s="19" t="str">
        <f t="shared" si="518"/>
        <v/>
      </c>
      <c r="DP665" s="153" t="str">
        <f t="shared" si="519"/>
        <v/>
      </c>
      <c r="DQ665" s="19" t="str">
        <f t="shared" si="520"/>
        <v/>
      </c>
      <c r="DR665" s="153" t="str">
        <f t="shared" si="521"/>
        <v/>
      </c>
      <c r="DS665" s="19" t="str">
        <f t="shared" si="522"/>
        <v/>
      </c>
      <c r="DT665" s="153" t="str">
        <f t="shared" si="523"/>
        <v/>
      </c>
      <c r="DU665" s="19" t="str">
        <f t="shared" si="524"/>
        <v/>
      </c>
      <c r="DV665" s="153" t="str">
        <f t="shared" si="525"/>
        <v/>
      </c>
      <c r="DW665" s="19" t="str">
        <f t="shared" si="526"/>
        <v/>
      </c>
      <c r="DX665" s="153" t="str">
        <f t="shared" si="527"/>
        <v/>
      </c>
      <c r="DY665" s="19" t="str">
        <f t="shared" si="528"/>
        <v/>
      </c>
      <c r="DZ665" s="153" t="str">
        <f t="shared" si="529"/>
        <v/>
      </c>
      <c r="EA665" s="19" t="str">
        <f t="shared" si="530"/>
        <v/>
      </c>
      <c r="EB665" s="153" t="str">
        <f t="shared" si="531"/>
        <v/>
      </c>
      <c r="EC665" s="19" t="str">
        <f t="shared" si="532"/>
        <v/>
      </c>
      <c r="ED665" s="153" t="str">
        <f t="shared" si="533"/>
        <v/>
      </c>
      <c r="EE665" s="19" t="str">
        <f t="shared" si="534"/>
        <v/>
      </c>
      <c r="EF665" s="153" t="str">
        <f t="shared" si="535"/>
        <v/>
      </c>
      <c r="EG665" s="19" t="str">
        <f t="shared" si="536"/>
        <v/>
      </c>
      <c r="EH665" s="153" t="str">
        <f t="shared" si="537"/>
        <v/>
      </c>
      <c r="EI665" s="19" t="str">
        <f t="shared" si="538"/>
        <v/>
      </c>
      <c r="EJ665" s="153" t="str">
        <f t="shared" si="539"/>
        <v/>
      </c>
      <c r="EK665" s="19" t="str">
        <f t="shared" si="540"/>
        <v/>
      </c>
      <c r="EL665" s="153" t="str">
        <f t="shared" si="541"/>
        <v/>
      </c>
      <c r="EM665" s="19" t="str">
        <f t="shared" si="542"/>
        <v/>
      </c>
      <c r="EN665" s="153" t="str">
        <f t="shared" si="543"/>
        <v/>
      </c>
      <c r="EO665" s="19" t="str">
        <f t="shared" si="544"/>
        <v/>
      </c>
      <c r="EP665" s="153" t="str">
        <f t="shared" si="545"/>
        <v/>
      </c>
      <c r="EQ665" s="19" t="str">
        <f t="shared" si="546"/>
        <v/>
      </c>
      <c r="ER665" s="153" t="str">
        <f t="shared" si="547"/>
        <v/>
      </c>
      <c r="ES665" s="19" t="str">
        <f t="shared" si="548"/>
        <v/>
      </c>
      <c r="ET665" s="153" t="str">
        <f t="shared" si="549"/>
        <v/>
      </c>
    </row>
    <row r="666" spans="1:150" x14ac:dyDescent="0.25">
      <c r="A666" s="31"/>
      <c r="B666" s="91" t="str">
        <f t="shared" si="550"/>
        <v/>
      </c>
      <c r="C666" s="20" t="str">
        <f t="shared" si="510"/>
        <v/>
      </c>
      <c r="D666" s="97" t="str">
        <f t="shared" si="511"/>
        <v/>
      </c>
      <c r="E666" s="62" t="str">
        <f t="shared" si="551"/>
        <v/>
      </c>
      <c r="F666" s="31"/>
      <c r="G666" s="282"/>
      <c r="H666" s="283"/>
      <c r="I666" s="284"/>
      <c r="J666" s="285"/>
      <c r="K666" s="286"/>
      <c r="L666" s="287"/>
      <c r="M666" s="288"/>
      <c r="N666" s="287"/>
      <c r="O666" s="288"/>
      <c r="P666" s="287"/>
      <c r="Q666" s="288"/>
      <c r="R666" s="287"/>
      <c r="S666" s="288"/>
      <c r="T666" s="287"/>
      <c r="U666" s="288"/>
      <c r="V666" s="287"/>
      <c r="W666" s="288"/>
      <c r="X666" s="287"/>
      <c r="Y666" s="288"/>
      <c r="Z666" s="287"/>
      <c r="AA666" s="288"/>
      <c r="AB666" s="287"/>
      <c r="AC666" s="288"/>
      <c r="AD666" s="287"/>
      <c r="AE666" s="288"/>
      <c r="AF666" s="287"/>
      <c r="AG666" s="288"/>
      <c r="AH666" s="287"/>
      <c r="AI666" s="288"/>
      <c r="AJ666" s="287"/>
      <c r="AK666" s="288"/>
      <c r="AL666" s="287"/>
      <c r="AM666" s="288"/>
      <c r="AN666" s="287"/>
      <c r="AO666" s="288"/>
      <c r="AP666" s="287"/>
      <c r="AQ666" s="288"/>
      <c r="AR666" s="287"/>
      <c r="AS666" s="288"/>
      <c r="AT666" s="287"/>
      <c r="AU666" s="288"/>
      <c r="AV666" s="287"/>
      <c r="AW666" s="288"/>
      <c r="AX666" s="287"/>
      <c r="AY666" s="31"/>
      <c r="BA666" s="76" t="str">
        <f t="shared" si="552"/>
        <v/>
      </c>
      <c r="BC666" s="76" t="str">
        <f>IF('Stock List'!$K666="", "", 'Stock List'!$K666)</f>
        <v/>
      </c>
      <c r="BE666" s="106">
        <f>IFERROR(ROUND(((INDEX('Stock List'!$M$11:$M$1010, MATCH(L666, 'Stock List'!$K$11:$K$1010, 0))/INDEX('Stock List'!$L$11:$L$1010, MATCH(L666, 'Stock List'!$K$11:$K$1010, 0)))*K666), 2), 0)</f>
        <v>0</v>
      </c>
      <c r="BF666" s="20"/>
      <c r="BG666" s="20">
        <f>IFERROR(ROUND(((INDEX('Stock List'!$M$11:$M$1010, MATCH(N666, 'Stock List'!$K$11:$K$1010, 0))/INDEX('Stock List'!$L$11:$L$1010, MATCH(N666, 'Stock List'!$K$11:$K$1010, 0)))*M666), 2), 0)</f>
        <v>0</v>
      </c>
      <c r="BH666" s="20"/>
      <c r="BI666" s="20">
        <f>IFERROR(ROUND(((INDEX('Stock List'!$M$11:$M$1010, MATCH(P666, 'Stock List'!$K$11:$K$1010, 0))/INDEX('Stock List'!$L$11:$L$1010, MATCH(P666, 'Stock List'!$K$11:$K$1010, 0)))*O666), 2), 0)</f>
        <v>0</v>
      </c>
      <c r="BJ666" s="20"/>
      <c r="BK666" s="20">
        <f>IFERROR(ROUND(((INDEX('Stock List'!$M$11:$M$1010, MATCH(R666, 'Stock List'!$K$11:$K$1010, 0))/INDEX('Stock List'!$L$11:$L$1010, MATCH(R666, 'Stock List'!$K$11:$K$1010, 0)))*Q666), 2), 0)</f>
        <v>0</v>
      </c>
      <c r="BL666" s="20"/>
      <c r="BM666" s="20">
        <f>IFERROR(ROUND(((INDEX('Stock List'!$M$11:$M$1010, MATCH(T666, 'Stock List'!$K$11:$K$1010, 0))/INDEX('Stock List'!$L$11:$L$1010, MATCH(T666, 'Stock List'!$K$11:$K$1010, 0)))*S666), 2), 0)</f>
        <v>0</v>
      </c>
      <c r="BN666" s="20"/>
      <c r="BO666" s="20">
        <f>IFERROR(ROUND(((INDEX('Stock List'!$M$11:$M$1010, MATCH(V666, 'Stock List'!$K$11:$K$1010, 0))/INDEX('Stock List'!$L$11:$L$1010, MATCH(V666, 'Stock List'!$K$11:$K$1010, 0)))*U666), 2), 0)</f>
        <v>0</v>
      </c>
      <c r="BP666" s="20"/>
      <c r="BQ666" s="20">
        <f>IFERROR(ROUND(((INDEX('Stock List'!$M$11:$M$1010, MATCH(X666, 'Stock List'!$K$11:$K$1010, 0))/INDEX('Stock List'!$L$11:$L$1010, MATCH(X666, 'Stock List'!$K$11:$K$1010, 0)))*W666), 2), 0)</f>
        <v>0</v>
      </c>
      <c r="BR666" s="20"/>
      <c r="BS666" s="20">
        <f>IFERROR(ROUND(((INDEX('Stock List'!$M$11:$M$1010, MATCH(Z666, 'Stock List'!$K$11:$K$1010, 0))/INDEX('Stock List'!$L$11:$L$1010, MATCH(Z666, 'Stock List'!$K$11:$K$1010, 0)))*Y666), 2), 0)</f>
        <v>0</v>
      </c>
      <c r="BT666" s="20"/>
      <c r="BU666" s="20">
        <f>IFERROR(ROUND(((INDEX('Stock List'!$M$11:$M$1010, MATCH(AB666, 'Stock List'!$K$11:$K$1010, 0))/INDEX('Stock List'!$L$11:$L$1010, MATCH(AB666, 'Stock List'!$K$11:$K$1010, 0)))*AA666), 2), 0)</f>
        <v>0</v>
      </c>
      <c r="BV666" s="20"/>
      <c r="BW666" s="20">
        <f>IFERROR(ROUND(((INDEX('Stock List'!$M$11:$M$1010, MATCH(AD666, 'Stock List'!$K$11:$K$1010, 0))/INDEX('Stock List'!$L$11:$L$1010, MATCH(AD666, 'Stock List'!$K$11:$K$1010, 0)))*AC666), 2), 0)</f>
        <v>0</v>
      </c>
      <c r="BX666" s="20"/>
      <c r="BY666" s="20">
        <f>IFERROR(ROUND(((INDEX('Stock List'!$M$11:$M$1010, MATCH(AF666, 'Stock List'!$K$11:$K$1010, 0))/INDEX('Stock List'!$L$11:$L$1010, MATCH(AF666, 'Stock List'!$K$11:$K$1010, 0)))*AE666), 2), 0)</f>
        <v>0</v>
      </c>
      <c r="BZ666" s="20"/>
      <c r="CA666" s="20">
        <f>IFERROR(ROUND(((INDEX('Stock List'!$M$11:$M$1010, MATCH(AH666, 'Stock List'!$K$11:$K$1010, 0))/INDEX('Stock List'!$L$11:$L$1010, MATCH(AH666, 'Stock List'!$K$11:$K$1010, 0)))*AG666), 2), 0)</f>
        <v>0</v>
      </c>
      <c r="CB666" s="20"/>
      <c r="CC666" s="20">
        <f>IFERROR(ROUND(((INDEX('Stock List'!$M$11:$M$1010, MATCH(AJ666, 'Stock List'!$K$11:$K$1010, 0))/INDEX('Stock List'!$L$11:$L$1010, MATCH(AJ666, 'Stock List'!$K$11:$K$1010, 0)))*AI666), 2), 0)</f>
        <v>0</v>
      </c>
      <c r="CD666" s="20"/>
      <c r="CE666" s="20">
        <f>IFERROR(ROUND(((INDEX('Stock List'!$M$11:$M$1010, MATCH(AL666, 'Stock List'!$K$11:$K$1010, 0))/INDEX('Stock List'!$L$11:$L$1010, MATCH(AL666, 'Stock List'!$K$11:$K$1010, 0)))*AK666), 2), 0)</f>
        <v>0</v>
      </c>
      <c r="CF666" s="20"/>
      <c r="CG666" s="20">
        <f>IFERROR(ROUND(((INDEX('Stock List'!$M$11:$M$1010, MATCH(AN666, 'Stock List'!$K$11:$K$1010, 0))/INDEX('Stock List'!$L$11:$L$1010, MATCH(AN666, 'Stock List'!$K$11:$K$1010, 0)))*AM666), 2), 0)</f>
        <v>0</v>
      </c>
      <c r="CH666" s="20"/>
      <c r="CI666" s="20">
        <f>IFERROR(ROUND(((INDEX('Stock List'!$M$11:$M$1010, MATCH(AP666, 'Stock List'!$K$11:$K$1010, 0))/INDEX('Stock List'!$L$11:$L$1010, MATCH(AP666, 'Stock List'!$K$11:$K$1010, 0)))*AO666), 2), 0)</f>
        <v>0</v>
      </c>
      <c r="CJ666" s="20"/>
      <c r="CK666" s="20">
        <f>IFERROR(ROUND(((INDEX('Stock List'!$M$11:$M$1010, MATCH(AR666, 'Stock List'!$K$11:$K$1010, 0))/INDEX('Stock List'!$L$11:$L$1010, MATCH(AR666, 'Stock List'!$K$11:$K$1010, 0)))*AQ666), 2), 0)</f>
        <v>0</v>
      </c>
      <c r="CL666" s="20"/>
      <c r="CM666" s="20">
        <f>IFERROR(ROUND(((INDEX('Stock List'!$M$11:$M$1010, MATCH(AT666, 'Stock List'!$K$11:$K$1010, 0))/INDEX('Stock List'!$L$11:$L$1010, MATCH(AT666, 'Stock List'!$K$11:$K$1010, 0)))*AS666), 2), 0)</f>
        <v>0</v>
      </c>
      <c r="CN666" s="20"/>
      <c r="CO666" s="20">
        <f>IFERROR(ROUND(((INDEX('Stock List'!$M$11:$M$1010, MATCH(AV666, 'Stock List'!$K$11:$K$1010, 0))/INDEX('Stock List'!$L$11:$L$1010, MATCH(AV666, 'Stock List'!$K$11:$K$1010, 0)))*AU666), 2), 0)</f>
        <v>0</v>
      </c>
      <c r="CP666" s="20"/>
      <c r="CQ666" s="20">
        <f>IFERROR(ROUND(((INDEX('Stock List'!$M$11:$M$1010, MATCH(AX666, 'Stock List'!$K$11:$K$1010, 0))/INDEX('Stock List'!$L$11:$L$1010, MATCH(AX666, 'Stock List'!$K$11:$K$1010, 0)))*AW666), 2), 0)</f>
        <v>0</v>
      </c>
      <c r="CR666" s="22"/>
      <c r="CT666" s="106" t="str">
        <f t="shared" si="553"/>
        <v/>
      </c>
      <c r="CU666" s="22" t="str">
        <f t="shared" si="554"/>
        <v/>
      </c>
      <c r="CX666" s="106" t="str">
        <f t="shared" si="555"/>
        <v/>
      </c>
      <c r="CY666" s="20" t="str">
        <f t="shared" si="556"/>
        <v/>
      </c>
      <c r="CZ666" s="22" t="str">
        <f t="shared" si="557"/>
        <v/>
      </c>
      <c r="DB666" s="76" t="str">
        <f>IF($H666="", "", COUNTIF($G$11:$G$1010, "&gt;"&amp;$G666)+1+COUNTIF($G$11:$G666, $G666)-1)</f>
        <v/>
      </c>
      <c r="DC666" s="76" t="str">
        <f>IF($H666="", "", COUNTIF($CZ$11:$CZ$1010, "&gt;"&amp;$CZ666)+1+COUNTIF($CZ$11:$CZ666, $CZ666)-1)</f>
        <v/>
      </c>
      <c r="DE666" s="147" t="str">
        <f t="shared" si="558"/>
        <v/>
      </c>
      <c r="DF666" s="148"/>
      <c r="DG666" s="19" t="str">
        <f t="shared" si="559"/>
        <v/>
      </c>
      <c r="DH666" s="153" t="str">
        <f t="shared" si="560"/>
        <v/>
      </c>
      <c r="DI666" s="19" t="str">
        <f t="shared" si="512"/>
        <v/>
      </c>
      <c r="DJ666" s="153" t="str">
        <f t="shared" si="513"/>
        <v/>
      </c>
      <c r="DK666" s="19" t="str">
        <f t="shared" si="514"/>
        <v/>
      </c>
      <c r="DL666" s="153" t="str">
        <f t="shared" si="515"/>
        <v/>
      </c>
      <c r="DM666" s="19" t="str">
        <f t="shared" si="516"/>
        <v/>
      </c>
      <c r="DN666" s="153" t="str">
        <f t="shared" si="517"/>
        <v/>
      </c>
      <c r="DO666" s="19" t="str">
        <f t="shared" si="518"/>
        <v/>
      </c>
      <c r="DP666" s="153" t="str">
        <f t="shared" si="519"/>
        <v/>
      </c>
      <c r="DQ666" s="19" t="str">
        <f t="shared" si="520"/>
        <v/>
      </c>
      <c r="DR666" s="153" t="str">
        <f t="shared" si="521"/>
        <v/>
      </c>
      <c r="DS666" s="19" t="str">
        <f t="shared" si="522"/>
        <v/>
      </c>
      <c r="DT666" s="153" t="str">
        <f t="shared" si="523"/>
        <v/>
      </c>
      <c r="DU666" s="19" t="str">
        <f t="shared" si="524"/>
        <v/>
      </c>
      <c r="DV666" s="153" t="str">
        <f t="shared" si="525"/>
        <v/>
      </c>
      <c r="DW666" s="19" t="str">
        <f t="shared" si="526"/>
        <v/>
      </c>
      <c r="DX666" s="153" t="str">
        <f t="shared" si="527"/>
        <v/>
      </c>
      <c r="DY666" s="19" t="str">
        <f t="shared" si="528"/>
        <v/>
      </c>
      <c r="DZ666" s="153" t="str">
        <f t="shared" si="529"/>
        <v/>
      </c>
      <c r="EA666" s="19" t="str">
        <f t="shared" si="530"/>
        <v/>
      </c>
      <c r="EB666" s="153" t="str">
        <f t="shared" si="531"/>
        <v/>
      </c>
      <c r="EC666" s="19" t="str">
        <f t="shared" si="532"/>
        <v/>
      </c>
      <c r="ED666" s="153" t="str">
        <f t="shared" si="533"/>
        <v/>
      </c>
      <c r="EE666" s="19" t="str">
        <f t="shared" si="534"/>
        <v/>
      </c>
      <c r="EF666" s="153" t="str">
        <f t="shared" si="535"/>
        <v/>
      </c>
      <c r="EG666" s="19" t="str">
        <f t="shared" si="536"/>
        <v/>
      </c>
      <c r="EH666" s="153" t="str">
        <f t="shared" si="537"/>
        <v/>
      </c>
      <c r="EI666" s="19" t="str">
        <f t="shared" si="538"/>
        <v/>
      </c>
      <c r="EJ666" s="153" t="str">
        <f t="shared" si="539"/>
        <v/>
      </c>
      <c r="EK666" s="19" t="str">
        <f t="shared" si="540"/>
        <v/>
      </c>
      <c r="EL666" s="153" t="str">
        <f t="shared" si="541"/>
        <v/>
      </c>
      <c r="EM666" s="19" t="str">
        <f t="shared" si="542"/>
        <v/>
      </c>
      <c r="EN666" s="153" t="str">
        <f t="shared" si="543"/>
        <v/>
      </c>
      <c r="EO666" s="19" t="str">
        <f t="shared" si="544"/>
        <v/>
      </c>
      <c r="EP666" s="153" t="str">
        <f t="shared" si="545"/>
        <v/>
      </c>
      <c r="EQ666" s="19" t="str">
        <f t="shared" si="546"/>
        <v/>
      </c>
      <c r="ER666" s="153" t="str">
        <f t="shared" si="547"/>
        <v/>
      </c>
      <c r="ES666" s="19" t="str">
        <f t="shared" si="548"/>
        <v/>
      </c>
      <c r="ET666" s="153" t="str">
        <f t="shared" si="549"/>
        <v/>
      </c>
    </row>
    <row r="667" spans="1:150" x14ac:dyDescent="0.25">
      <c r="A667" s="31"/>
      <c r="B667" s="91" t="str">
        <f t="shared" si="550"/>
        <v/>
      </c>
      <c r="C667" s="20" t="str">
        <f t="shared" si="510"/>
        <v/>
      </c>
      <c r="D667" s="97" t="str">
        <f t="shared" si="511"/>
        <v/>
      </c>
      <c r="E667" s="62" t="str">
        <f t="shared" si="551"/>
        <v/>
      </c>
      <c r="F667" s="31"/>
      <c r="G667" s="282"/>
      <c r="H667" s="283"/>
      <c r="I667" s="284"/>
      <c r="J667" s="285"/>
      <c r="K667" s="286"/>
      <c r="L667" s="287"/>
      <c r="M667" s="288"/>
      <c r="N667" s="287"/>
      <c r="O667" s="288"/>
      <c r="P667" s="287"/>
      <c r="Q667" s="288"/>
      <c r="R667" s="287"/>
      <c r="S667" s="288"/>
      <c r="T667" s="287"/>
      <c r="U667" s="288"/>
      <c r="V667" s="287"/>
      <c r="W667" s="288"/>
      <c r="X667" s="287"/>
      <c r="Y667" s="288"/>
      <c r="Z667" s="287"/>
      <c r="AA667" s="288"/>
      <c r="AB667" s="287"/>
      <c r="AC667" s="288"/>
      <c r="AD667" s="287"/>
      <c r="AE667" s="288"/>
      <c r="AF667" s="287"/>
      <c r="AG667" s="288"/>
      <c r="AH667" s="287"/>
      <c r="AI667" s="288"/>
      <c r="AJ667" s="287"/>
      <c r="AK667" s="288"/>
      <c r="AL667" s="287"/>
      <c r="AM667" s="288"/>
      <c r="AN667" s="287"/>
      <c r="AO667" s="288"/>
      <c r="AP667" s="287"/>
      <c r="AQ667" s="288"/>
      <c r="AR667" s="287"/>
      <c r="AS667" s="288"/>
      <c r="AT667" s="287"/>
      <c r="AU667" s="288"/>
      <c r="AV667" s="287"/>
      <c r="AW667" s="288"/>
      <c r="AX667" s="287"/>
      <c r="AY667" s="31"/>
      <c r="BA667" s="76" t="str">
        <f t="shared" si="552"/>
        <v/>
      </c>
      <c r="BC667" s="76" t="str">
        <f>IF('Stock List'!$K667="", "", 'Stock List'!$K667)</f>
        <v/>
      </c>
      <c r="BE667" s="106">
        <f>IFERROR(ROUND(((INDEX('Stock List'!$M$11:$M$1010, MATCH(L667, 'Stock List'!$K$11:$K$1010, 0))/INDEX('Stock List'!$L$11:$L$1010, MATCH(L667, 'Stock List'!$K$11:$K$1010, 0)))*K667), 2), 0)</f>
        <v>0</v>
      </c>
      <c r="BF667" s="20"/>
      <c r="BG667" s="20">
        <f>IFERROR(ROUND(((INDEX('Stock List'!$M$11:$M$1010, MATCH(N667, 'Stock List'!$K$11:$K$1010, 0))/INDEX('Stock List'!$L$11:$L$1010, MATCH(N667, 'Stock List'!$K$11:$K$1010, 0)))*M667), 2), 0)</f>
        <v>0</v>
      </c>
      <c r="BH667" s="20"/>
      <c r="BI667" s="20">
        <f>IFERROR(ROUND(((INDEX('Stock List'!$M$11:$M$1010, MATCH(P667, 'Stock List'!$K$11:$K$1010, 0))/INDEX('Stock List'!$L$11:$L$1010, MATCH(P667, 'Stock List'!$K$11:$K$1010, 0)))*O667), 2), 0)</f>
        <v>0</v>
      </c>
      <c r="BJ667" s="20"/>
      <c r="BK667" s="20">
        <f>IFERROR(ROUND(((INDEX('Stock List'!$M$11:$M$1010, MATCH(R667, 'Stock List'!$K$11:$K$1010, 0))/INDEX('Stock List'!$L$11:$L$1010, MATCH(R667, 'Stock List'!$K$11:$K$1010, 0)))*Q667), 2), 0)</f>
        <v>0</v>
      </c>
      <c r="BL667" s="20"/>
      <c r="BM667" s="20">
        <f>IFERROR(ROUND(((INDEX('Stock List'!$M$11:$M$1010, MATCH(T667, 'Stock List'!$K$11:$K$1010, 0))/INDEX('Stock List'!$L$11:$L$1010, MATCH(T667, 'Stock List'!$K$11:$K$1010, 0)))*S667), 2), 0)</f>
        <v>0</v>
      </c>
      <c r="BN667" s="20"/>
      <c r="BO667" s="20">
        <f>IFERROR(ROUND(((INDEX('Stock List'!$M$11:$M$1010, MATCH(V667, 'Stock List'!$K$11:$K$1010, 0))/INDEX('Stock List'!$L$11:$L$1010, MATCH(V667, 'Stock List'!$K$11:$K$1010, 0)))*U667), 2), 0)</f>
        <v>0</v>
      </c>
      <c r="BP667" s="20"/>
      <c r="BQ667" s="20">
        <f>IFERROR(ROUND(((INDEX('Stock List'!$M$11:$M$1010, MATCH(X667, 'Stock List'!$K$11:$K$1010, 0))/INDEX('Stock List'!$L$11:$L$1010, MATCH(X667, 'Stock List'!$K$11:$K$1010, 0)))*W667), 2), 0)</f>
        <v>0</v>
      </c>
      <c r="BR667" s="20"/>
      <c r="BS667" s="20">
        <f>IFERROR(ROUND(((INDEX('Stock List'!$M$11:$M$1010, MATCH(Z667, 'Stock List'!$K$11:$K$1010, 0))/INDEX('Stock List'!$L$11:$L$1010, MATCH(Z667, 'Stock List'!$K$11:$K$1010, 0)))*Y667), 2), 0)</f>
        <v>0</v>
      </c>
      <c r="BT667" s="20"/>
      <c r="BU667" s="20">
        <f>IFERROR(ROUND(((INDEX('Stock List'!$M$11:$M$1010, MATCH(AB667, 'Stock List'!$K$11:$K$1010, 0))/INDEX('Stock List'!$L$11:$L$1010, MATCH(AB667, 'Stock List'!$K$11:$K$1010, 0)))*AA667), 2), 0)</f>
        <v>0</v>
      </c>
      <c r="BV667" s="20"/>
      <c r="BW667" s="20">
        <f>IFERROR(ROUND(((INDEX('Stock List'!$M$11:$M$1010, MATCH(AD667, 'Stock List'!$K$11:$K$1010, 0))/INDEX('Stock List'!$L$11:$L$1010, MATCH(AD667, 'Stock List'!$K$11:$K$1010, 0)))*AC667), 2), 0)</f>
        <v>0</v>
      </c>
      <c r="BX667" s="20"/>
      <c r="BY667" s="20">
        <f>IFERROR(ROUND(((INDEX('Stock List'!$M$11:$M$1010, MATCH(AF667, 'Stock List'!$K$11:$K$1010, 0))/INDEX('Stock List'!$L$11:$L$1010, MATCH(AF667, 'Stock List'!$K$11:$K$1010, 0)))*AE667), 2), 0)</f>
        <v>0</v>
      </c>
      <c r="BZ667" s="20"/>
      <c r="CA667" s="20">
        <f>IFERROR(ROUND(((INDEX('Stock List'!$M$11:$M$1010, MATCH(AH667, 'Stock List'!$K$11:$K$1010, 0))/INDEX('Stock List'!$L$11:$L$1010, MATCH(AH667, 'Stock List'!$K$11:$K$1010, 0)))*AG667), 2), 0)</f>
        <v>0</v>
      </c>
      <c r="CB667" s="20"/>
      <c r="CC667" s="20">
        <f>IFERROR(ROUND(((INDEX('Stock List'!$M$11:$M$1010, MATCH(AJ667, 'Stock List'!$K$11:$K$1010, 0))/INDEX('Stock List'!$L$11:$L$1010, MATCH(AJ667, 'Stock List'!$K$11:$K$1010, 0)))*AI667), 2), 0)</f>
        <v>0</v>
      </c>
      <c r="CD667" s="20"/>
      <c r="CE667" s="20">
        <f>IFERROR(ROUND(((INDEX('Stock List'!$M$11:$M$1010, MATCH(AL667, 'Stock List'!$K$11:$K$1010, 0))/INDEX('Stock List'!$L$11:$L$1010, MATCH(AL667, 'Stock List'!$K$11:$K$1010, 0)))*AK667), 2), 0)</f>
        <v>0</v>
      </c>
      <c r="CF667" s="20"/>
      <c r="CG667" s="20">
        <f>IFERROR(ROUND(((INDEX('Stock List'!$M$11:$M$1010, MATCH(AN667, 'Stock List'!$K$11:$K$1010, 0))/INDEX('Stock List'!$L$11:$L$1010, MATCH(AN667, 'Stock List'!$K$11:$K$1010, 0)))*AM667), 2), 0)</f>
        <v>0</v>
      </c>
      <c r="CH667" s="20"/>
      <c r="CI667" s="20">
        <f>IFERROR(ROUND(((INDEX('Stock List'!$M$11:$M$1010, MATCH(AP667, 'Stock List'!$K$11:$K$1010, 0))/INDEX('Stock List'!$L$11:$L$1010, MATCH(AP667, 'Stock List'!$K$11:$K$1010, 0)))*AO667), 2), 0)</f>
        <v>0</v>
      </c>
      <c r="CJ667" s="20"/>
      <c r="CK667" s="20">
        <f>IFERROR(ROUND(((INDEX('Stock List'!$M$11:$M$1010, MATCH(AR667, 'Stock List'!$K$11:$K$1010, 0))/INDEX('Stock List'!$L$11:$L$1010, MATCH(AR667, 'Stock List'!$K$11:$K$1010, 0)))*AQ667), 2), 0)</f>
        <v>0</v>
      </c>
      <c r="CL667" s="20"/>
      <c r="CM667" s="20">
        <f>IFERROR(ROUND(((INDEX('Stock List'!$M$11:$M$1010, MATCH(AT667, 'Stock List'!$K$11:$K$1010, 0))/INDEX('Stock List'!$L$11:$L$1010, MATCH(AT667, 'Stock List'!$K$11:$K$1010, 0)))*AS667), 2), 0)</f>
        <v>0</v>
      </c>
      <c r="CN667" s="20"/>
      <c r="CO667" s="20">
        <f>IFERROR(ROUND(((INDEX('Stock List'!$M$11:$M$1010, MATCH(AV667, 'Stock List'!$K$11:$K$1010, 0))/INDEX('Stock List'!$L$11:$L$1010, MATCH(AV667, 'Stock List'!$K$11:$K$1010, 0)))*AU667), 2), 0)</f>
        <v>0</v>
      </c>
      <c r="CP667" s="20"/>
      <c r="CQ667" s="20">
        <f>IFERROR(ROUND(((INDEX('Stock List'!$M$11:$M$1010, MATCH(AX667, 'Stock List'!$K$11:$K$1010, 0))/INDEX('Stock List'!$L$11:$L$1010, MATCH(AX667, 'Stock List'!$K$11:$K$1010, 0)))*AW667), 2), 0)</f>
        <v>0</v>
      </c>
      <c r="CR667" s="22"/>
      <c r="CT667" s="106" t="str">
        <f t="shared" si="553"/>
        <v/>
      </c>
      <c r="CU667" s="22" t="str">
        <f t="shared" si="554"/>
        <v/>
      </c>
      <c r="CX667" s="106" t="str">
        <f t="shared" si="555"/>
        <v/>
      </c>
      <c r="CY667" s="20" t="str">
        <f t="shared" si="556"/>
        <v/>
      </c>
      <c r="CZ667" s="22" t="str">
        <f t="shared" si="557"/>
        <v/>
      </c>
      <c r="DB667" s="76" t="str">
        <f>IF($H667="", "", COUNTIF($G$11:$G$1010, "&gt;"&amp;$G667)+1+COUNTIF($G$11:$G667, $G667)-1)</f>
        <v/>
      </c>
      <c r="DC667" s="76" t="str">
        <f>IF($H667="", "", COUNTIF($CZ$11:$CZ$1010, "&gt;"&amp;$CZ667)+1+COUNTIF($CZ$11:$CZ667, $CZ667)-1)</f>
        <v/>
      </c>
      <c r="DE667" s="147" t="str">
        <f t="shared" si="558"/>
        <v/>
      </c>
      <c r="DF667" s="148"/>
      <c r="DG667" s="19" t="str">
        <f t="shared" si="559"/>
        <v/>
      </c>
      <c r="DH667" s="153" t="str">
        <f t="shared" si="560"/>
        <v/>
      </c>
      <c r="DI667" s="19" t="str">
        <f t="shared" si="512"/>
        <v/>
      </c>
      <c r="DJ667" s="153" t="str">
        <f t="shared" si="513"/>
        <v/>
      </c>
      <c r="DK667" s="19" t="str">
        <f t="shared" si="514"/>
        <v/>
      </c>
      <c r="DL667" s="153" t="str">
        <f t="shared" si="515"/>
        <v/>
      </c>
      <c r="DM667" s="19" t="str">
        <f t="shared" si="516"/>
        <v/>
      </c>
      <c r="DN667" s="153" t="str">
        <f t="shared" si="517"/>
        <v/>
      </c>
      <c r="DO667" s="19" t="str">
        <f t="shared" si="518"/>
        <v/>
      </c>
      <c r="DP667" s="153" t="str">
        <f t="shared" si="519"/>
        <v/>
      </c>
      <c r="DQ667" s="19" t="str">
        <f t="shared" si="520"/>
        <v/>
      </c>
      <c r="DR667" s="153" t="str">
        <f t="shared" si="521"/>
        <v/>
      </c>
      <c r="DS667" s="19" t="str">
        <f t="shared" si="522"/>
        <v/>
      </c>
      <c r="DT667" s="153" t="str">
        <f t="shared" si="523"/>
        <v/>
      </c>
      <c r="DU667" s="19" t="str">
        <f t="shared" si="524"/>
        <v/>
      </c>
      <c r="DV667" s="153" t="str">
        <f t="shared" si="525"/>
        <v/>
      </c>
      <c r="DW667" s="19" t="str">
        <f t="shared" si="526"/>
        <v/>
      </c>
      <c r="DX667" s="153" t="str">
        <f t="shared" si="527"/>
        <v/>
      </c>
      <c r="DY667" s="19" t="str">
        <f t="shared" si="528"/>
        <v/>
      </c>
      <c r="DZ667" s="153" t="str">
        <f t="shared" si="529"/>
        <v/>
      </c>
      <c r="EA667" s="19" t="str">
        <f t="shared" si="530"/>
        <v/>
      </c>
      <c r="EB667" s="153" t="str">
        <f t="shared" si="531"/>
        <v/>
      </c>
      <c r="EC667" s="19" t="str">
        <f t="shared" si="532"/>
        <v/>
      </c>
      <c r="ED667" s="153" t="str">
        <f t="shared" si="533"/>
        <v/>
      </c>
      <c r="EE667" s="19" t="str">
        <f t="shared" si="534"/>
        <v/>
      </c>
      <c r="EF667" s="153" t="str">
        <f t="shared" si="535"/>
        <v/>
      </c>
      <c r="EG667" s="19" t="str">
        <f t="shared" si="536"/>
        <v/>
      </c>
      <c r="EH667" s="153" t="str">
        <f t="shared" si="537"/>
        <v/>
      </c>
      <c r="EI667" s="19" t="str">
        <f t="shared" si="538"/>
        <v/>
      </c>
      <c r="EJ667" s="153" t="str">
        <f t="shared" si="539"/>
        <v/>
      </c>
      <c r="EK667" s="19" t="str">
        <f t="shared" si="540"/>
        <v/>
      </c>
      <c r="EL667" s="153" t="str">
        <f t="shared" si="541"/>
        <v/>
      </c>
      <c r="EM667" s="19" t="str">
        <f t="shared" si="542"/>
        <v/>
      </c>
      <c r="EN667" s="153" t="str">
        <f t="shared" si="543"/>
        <v/>
      </c>
      <c r="EO667" s="19" t="str">
        <f t="shared" si="544"/>
        <v/>
      </c>
      <c r="EP667" s="153" t="str">
        <f t="shared" si="545"/>
        <v/>
      </c>
      <c r="EQ667" s="19" t="str">
        <f t="shared" si="546"/>
        <v/>
      </c>
      <c r="ER667" s="153" t="str">
        <f t="shared" si="547"/>
        <v/>
      </c>
      <c r="ES667" s="19" t="str">
        <f t="shared" si="548"/>
        <v/>
      </c>
      <c r="ET667" s="153" t="str">
        <f t="shared" si="549"/>
        <v/>
      </c>
    </row>
    <row r="668" spans="1:150" x14ac:dyDescent="0.25">
      <c r="A668" s="31"/>
      <c r="B668" s="91" t="str">
        <f t="shared" si="550"/>
        <v/>
      </c>
      <c r="C668" s="20" t="str">
        <f t="shared" si="510"/>
        <v/>
      </c>
      <c r="D668" s="97" t="str">
        <f t="shared" si="511"/>
        <v/>
      </c>
      <c r="E668" s="62" t="str">
        <f t="shared" si="551"/>
        <v/>
      </c>
      <c r="F668" s="31"/>
      <c r="G668" s="282"/>
      <c r="H668" s="283"/>
      <c r="I668" s="284"/>
      <c r="J668" s="285"/>
      <c r="K668" s="286"/>
      <c r="L668" s="287"/>
      <c r="M668" s="288"/>
      <c r="N668" s="287"/>
      <c r="O668" s="288"/>
      <c r="P668" s="287"/>
      <c r="Q668" s="288"/>
      <c r="R668" s="287"/>
      <c r="S668" s="288"/>
      <c r="T668" s="287"/>
      <c r="U668" s="288"/>
      <c r="V668" s="287"/>
      <c r="W668" s="288"/>
      <c r="X668" s="287"/>
      <c r="Y668" s="288"/>
      <c r="Z668" s="287"/>
      <c r="AA668" s="288"/>
      <c r="AB668" s="287"/>
      <c r="AC668" s="288"/>
      <c r="AD668" s="287"/>
      <c r="AE668" s="288"/>
      <c r="AF668" s="287"/>
      <c r="AG668" s="288"/>
      <c r="AH668" s="287"/>
      <c r="AI668" s="288"/>
      <c r="AJ668" s="287"/>
      <c r="AK668" s="288"/>
      <c r="AL668" s="287"/>
      <c r="AM668" s="288"/>
      <c r="AN668" s="287"/>
      <c r="AO668" s="288"/>
      <c r="AP668" s="287"/>
      <c r="AQ668" s="288"/>
      <c r="AR668" s="287"/>
      <c r="AS668" s="288"/>
      <c r="AT668" s="287"/>
      <c r="AU668" s="288"/>
      <c r="AV668" s="287"/>
      <c r="AW668" s="288"/>
      <c r="AX668" s="287"/>
      <c r="AY668" s="31"/>
      <c r="BA668" s="76" t="str">
        <f t="shared" si="552"/>
        <v/>
      </c>
      <c r="BC668" s="76" t="str">
        <f>IF('Stock List'!$K668="", "", 'Stock List'!$K668)</f>
        <v/>
      </c>
      <c r="BE668" s="106">
        <f>IFERROR(ROUND(((INDEX('Stock List'!$M$11:$M$1010, MATCH(L668, 'Stock List'!$K$11:$K$1010, 0))/INDEX('Stock List'!$L$11:$L$1010, MATCH(L668, 'Stock List'!$K$11:$K$1010, 0)))*K668), 2), 0)</f>
        <v>0</v>
      </c>
      <c r="BF668" s="20"/>
      <c r="BG668" s="20">
        <f>IFERROR(ROUND(((INDEX('Stock List'!$M$11:$M$1010, MATCH(N668, 'Stock List'!$K$11:$K$1010, 0))/INDEX('Stock List'!$L$11:$L$1010, MATCH(N668, 'Stock List'!$K$11:$K$1010, 0)))*M668), 2), 0)</f>
        <v>0</v>
      </c>
      <c r="BH668" s="20"/>
      <c r="BI668" s="20">
        <f>IFERROR(ROUND(((INDEX('Stock List'!$M$11:$M$1010, MATCH(P668, 'Stock List'!$K$11:$K$1010, 0))/INDEX('Stock List'!$L$11:$L$1010, MATCH(P668, 'Stock List'!$K$11:$K$1010, 0)))*O668), 2), 0)</f>
        <v>0</v>
      </c>
      <c r="BJ668" s="20"/>
      <c r="BK668" s="20">
        <f>IFERROR(ROUND(((INDEX('Stock List'!$M$11:$M$1010, MATCH(R668, 'Stock List'!$K$11:$K$1010, 0))/INDEX('Stock List'!$L$11:$L$1010, MATCH(R668, 'Stock List'!$K$11:$K$1010, 0)))*Q668), 2), 0)</f>
        <v>0</v>
      </c>
      <c r="BL668" s="20"/>
      <c r="BM668" s="20">
        <f>IFERROR(ROUND(((INDEX('Stock List'!$M$11:$M$1010, MATCH(T668, 'Stock List'!$K$11:$K$1010, 0))/INDEX('Stock List'!$L$11:$L$1010, MATCH(T668, 'Stock List'!$K$11:$K$1010, 0)))*S668), 2), 0)</f>
        <v>0</v>
      </c>
      <c r="BN668" s="20"/>
      <c r="BO668" s="20">
        <f>IFERROR(ROUND(((INDEX('Stock List'!$M$11:$M$1010, MATCH(V668, 'Stock List'!$K$11:$K$1010, 0))/INDEX('Stock List'!$L$11:$L$1010, MATCH(V668, 'Stock List'!$K$11:$K$1010, 0)))*U668), 2), 0)</f>
        <v>0</v>
      </c>
      <c r="BP668" s="20"/>
      <c r="BQ668" s="20">
        <f>IFERROR(ROUND(((INDEX('Stock List'!$M$11:$M$1010, MATCH(X668, 'Stock List'!$K$11:$K$1010, 0))/INDEX('Stock List'!$L$11:$L$1010, MATCH(X668, 'Stock List'!$K$11:$K$1010, 0)))*W668), 2), 0)</f>
        <v>0</v>
      </c>
      <c r="BR668" s="20"/>
      <c r="BS668" s="20">
        <f>IFERROR(ROUND(((INDEX('Stock List'!$M$11:$M$1010, MATCH(Z668, 'Stock List'!$K$11:$K$1010, 0))/INDEX('Stock List'!$L$11:$L$1010, MATCH(Z668, 'Stock List'!$K$11:$K$1010, 0)))*Y668), 2), 0)</f>
        <v>0</v>
      </c>
      <c r="BT668" s="20"/>
      <c r="BU668" s="20">
        <f>IFERROR(ROUND(((INDEX('Stock List'!$M$11:$M$1010, MATCH(AB668, 'Stock List'!$K$11:$K$1010, 0))/INDEX('Stock List'!$L$11:$L$1010, MATCH(AB668, 'Stock List'!$K$11:$K$1010, 0)))*AA668), 2), 0)</f>
        <v>0</v>
      </c>
      <c r="BV668" s="20"/>
      <c r="BW668" s="20">
        <f>IFERROR(ROUND(((INDEX('Stock List'!$M$11:$M$1010, MATCH(AD668, 'Stock List'!$K$11:$K$1010, 0))/INDEX('Stock List'!$L$11:$L$1010, MATCH(AD668, 'Stock List'!$K$11:$K$1010, 0)))*AC668), 2), 0)</f>
        <v>0</v>
      </c>
      <c r="BX668" s="20"/>
      <c r="BY668" s="20">
        <f>IFERROR(ROUND(((INDEX('Stock List'!$M$11:$M$1010, MATCH(AF668, 'Stock List'!$K$11:$K$1010, 0))/INDEX('Stock List'!$L$11:$L$1010, MATCH(AF668, 'Stock List'!$K$11:$K$1010, 0)))*AE668), 2), 0)</f>
        <v>0</v>
      </c>
      <c r="BZ668" s="20"/>
      <c r="CA668" s="20">
        <f>IFERROR(ROUND(((INDEX('Stock List'!$M$11:$M$1010, MATCH(AH668, 'Stock List'!$K$11:$K$1010, 0))/INDEX('Stock List'!$L$11:$L$1010, MATCH(AH668, 'Stock List'!$K$11:$K$1010, 0)))*AG668), 2), 0)</f>
        <v>0</v>
      </c>
      <c r="CB668" s="20"/>
      <c r="CC668" s="20">
        <f>IFERROR(ROUND(((INDEX('Stock List'!$M$11:$M$1010, MATCH(AJ668, 'Stock List'!$K$11:$K$1010, 0))/INDEX('Stock List'!$L$11:$L$1010, MATCH(AJ668, 'Stock List'!$K$11:$K$1010, 0)))*AI668), 2), 0)</f>
        <v>0</v>
      </c>
      <c r="CD668" s="20"/>
      <c r="CE668" s="20">
        <f>IFERROR(ROUND(((INDEX('Stock List'!$M$11:$M$1010, MATCH(AL668, 'Stock List'!$K$11:$K$1010, 0))/INDEX('Stock List'!$L$11:$L$1010, MATCH(AL668, 'Stock List'!$K$11:$K$1010, 0)))*AK668), 2), 0)</f>
        <v>0</v>
      </c>
      <c r="CF668" s="20"/>
      <c r="CG668" s="20">
        <f>IFERROR(ROUND(((INDEX('Stock List'!$M$11:$M$1010, MATCH(AN668, 'Stock List'!$K$11:$K$1010, 0))/INDEX('Stock List'!$L$11:$L$1010, MATCH(AN668, 'Stock List'!$K$11:$K$1010, 0)))*AM668), 2), 0)</f>
        <v>0</v>
      </c>
      <c r="CH668" s="20"/>
      <c r="CI668" s="20">
        <f>IFERROR(ROUND(((INDEX('Stock List'!$M$11:$M$1010, MATCH(AP668, 'Stock List'!$K$11:$K$1010, 0))/INDEX('Stock List'!$L$11:$L$1010, MATCH(AP668, 'Stock List'!$K$11:$K$1010, 0)))*AO668), 2), 0)</f>
        <v>0</v>
      </c>
      <c r="CJ668" s="20"/>
      <c r="CK668" s="20">
        <f>IFERROR(ROUND(((INDEX('Stock List'!$M$11:$M$1010, MATCH(AR668, 'Stock List'!$K$11:$K$1010, 0))/INDEX('Stock List'!$L$11:$L$1010, MATCH(AR668, 'Stock List'!$K$11:$K$1010, 0)))*AQ668), 2), 0)</f>
        <v>0</v>
      </c>
      <c r="CL668" s="20"/>
      <c r="CM668" s="20">
        <f>IFERROR(ROUND(((INDEX('Stock List'!$M$11:$M$1010, MATCH(AT668, 'Stock List'!$K$11:$K$1010, 0))/INDEX('Stock List'!$L$11:$L$1010, MATCH(AT668, 'Stock List'!$K$11:$K$1010, 0)))*AS668), 2), 0)</f>
        <v>0</v>
      </c>
      <c r="CN668" s="20"/>
      <c r="CO668" s="20">
        <f>IFERROR(ROUND(((INDEX('Stock List'!$M$11:$M$1010, MATCH(AV668, 'Stock List'!$K$11:$K$1010, 0))/INDEX('Stock List'!$L$11:$L$1010, MATCH(AV668, 'Stock List'!$K$11:$K$1010, 0)))*AU668), 2), 0)</f>
        <v>0</v>
      </c>
      <c r="CP668" s="20"/>
      <c r="CQ668" s="20">
        <f>IFERROR(ROUND(((INDEX('Stock List'!$M$11:$M$1010, MATCH(AX668, 'Stock List'!$K$11:$K$1010, 0))/INDEX('Stock List'!$L$11:$L$1010, MATCH(AX668, 'Stock List'!$K$11:$K$1010, 0)))*AW668), 2), 0)</f>
        <v>0</v>
      </c>
      <c r="CR668" s="22"/>
      <c r="CT668" s="106" t="str">
        <f t="shared" si="553"/>
        <v/>
      </c>
      <c r="CU668" s="22" t="str">
        <f t="shared" si="554"/>
        <v/>
      </c>
      <c r="CX668" s="106" t="str">
        <f t="shared" si="555"/>
        <v/>
      </c>
      <c r="CY668" s="20" t="str">
        <f t="shared" si="556"/>
        <v/>
      </c>
      <c r="CZ668" s="22" t="str">
        <f t="shared" si="557"/>
        <v/>
      </c>
      <c r="DB668" s="76" t="str">
        <f>IF($H668="", "", COUNTIF($G$11:$G$1010, "&gt;"&amp;$G668)+1+COUNTIF($G$11:$G668, $G668)-1)</f>
        <v/>
      </c>
      <c r="DC668" s="76" t="str">
        <f>IF($H668="", "", COUNTIF($CZ$11:$CZ$1010, "&gt;"&amp;$CZ668)+1+COUNTIF($CZ$11:$CZ668, $CZ668)-1)</f>
        <v/>
      </c>
      <c r="DE668" s="147" t="str">
        <f t="shared" si="558"/>
        <v/>
      </c>
      <c r="DF668" s="148"/>
      <c r="DG668" s="19" t="str">
        <f t="shared" si="559"/>
        <v/>
      </c>
      <c r="DH668" s="153" t="str">
        <f t="shared" si="560"/>
        <v/>
      </c>
      <c r="DI668" s="19" t="str">
        <f t="shared" si="512"/>
        <v/>
      </c>
      <c r="DJ668" s="153" t="str">
        <f t="shared" si="513"/>
        <v/>
      </c>
      <c r="DK668" s="19" t="str">
        <f t="shared" si="514"/>
        <v/>
      </c>
      <c r="DL668" s="153" t="str">
        <f t="shared" si="515"/>
        <v/>
      </c>
      <c r="DM668" s="19" t="str">
        <f t="shared" si="516"/>
        <v/>
      </c>
      <c r="DN668" s="153" t="str">
        <f t="shared" si="517"/>
        <v/>
      </c>
      <c r="DO668" s="19" t="str">
        <f t="shared" si="518"/>
        <v/>
      </c>
      <c r="DP668" s="153" t="str">
        <f t="shared" si="519"/>
        <v/>
      </c>
      <c r="DQ668" s="19" t="str">
        <f t="shared" si="520"/>
        <v/>
      </c>
      <c r="DR668" s="153" t="str">
        <f t="shared" si="521"/>
        <v/>
      </c>
      <c r="DS668" s="19" t="str">
        <f t="shared" si="522"/>
        <v/>
      </c>
      <c r="DT668" s="153" t="str">
        <f t="shared" si="523"/>
        <v/>
      </c>
      <c r="DU668" s="19" t="str">
        <f t="shared" si="524"/>
        <v/>
      </c>
      <c r="DV668" s="153" t="str">
        <f t="shared" si="525"/>
        <v/>
      </c>
      <c r="DW668" s="19" t="str">
        <f t="shared" si="526"/>
        <v/>
      </c>
      <c r="DX668" s="153" t="str">
        <f t="shared" si="527"/>
        <v/>
      </c>
      <c r="DY668" s="19" t="str">
        <f t="shared" si="528"/>
        <v/>
      </c>
      <c r="DZ668" s="153" t="str">
        <f t="shared" si="529"/>
        <v/>
      </c>
      <c r="EA668" s="19" t="str">
        <f t="shared" si="530"/>
        <v/>
      </c>
      <c r="EB668" s="153" t="str">
        <f t="shared" si="531"/>
        <v/>
      </c>
      <c r="EC668" s="19" t="str">
        <f t="shared" si="532"/>
        <v/>
      </c>
      <c r="ED668" s="153" t="str">
        <f t="shared" si="533"/>
        <v/>
      </c>
      <c r="EE668" s="19" t="str">
        <f t="shared" si="534"/>
        <v/>
      </c>
      <c r="EF668" s="153" t="str">
        <f t="shared" si="535"/>
        <v/>
      </c>
      <c r="EG668" s="19" t="str">
        <f t="shared" si="536"/>
        <v/>
      </c>
      <c r="EH668" s="153" t="str">
        <f t="shared" si="537"/>
        <v/>
      </c>
      <c r="EI668" s="19" t="str">
        <f t="shared" si="538"/>
        <v/>
      </c>
      <c r="EJ668" s="153" t="str">
        <f t="shared" si="539"/>
        <v/>
      </c>
      <c r="EK668" s="19" t="str">
        <f t="shared" si="540"/>
        <v/>
      </c>
      <c r="EL668" s="153" t="str">
        <f t="shared" si="541"/>
        <v/>
      </c>
      <c r="EM668" s="19" t="str">
        <f t="shared" si="542"/>
        <v/>
      </c>
      <c r="EN668" s="153" t="str">
        <f t="shared" si="543"/>
        <v/>
      </c>
      <c r="EO668" s="19" t="str">
        <f t="shared" si="544"/>
        <v/>
      </c>
      <c r="EP668" s="153" t="str">
        <f t="shared" si="545"/>
        <v/>
      </c>
      <c r="EQ668" s="19" t="str">
        <f t="shared" si="546"/>
        <v/>
      </c>
      <c r="ER668" s="153" t="str">
        <f t="shared" si="547"/>
        <v/>
      </c>
      <c r="ES668" s="19" t="str">
        <f t="shared" si="548"/>
        <v/>
      </c>
      <c r="ET668" s="153" t="str">
        <f t="shared" si="549"/>
        <v/>
      </c>
    </row>
    <row r="669" spans="1:150" x14ac:dyDescent="0.25">
      <c r="A669" s="31"/>
      <c r="B669" s="91" t="str">
        <f t="shared" si="550"/>
        <v/>
      </c>
      <c r="C669" s="20" t="str">
        <f t="shared" si="510"/>
        <v/>
      </c>
      <c r="D669" s="97" t="str">
        <f t="shared" si="511"/>
        <v/>
      </c>
      <c r="E669" s="62" t="str">
        <f t="shared" si="551"/>
        <v/>
      </c>
      <c r="F669" s="31"/>
      <c r="G669" s="282"/>
      <c r="H669" s="283"/>
      <c r="I669" s="284"/>
      <c r="J669" s="285"/>
      <c r="K669" s="286"/>
      <c r="L669" s="287"/>
      <c r="M669" s="288"/>
      <c r="N669" s="287"/>
      <c r="O669" s="288"/>
      <c r="P669" s="287"/>
      <c r="Q669" s="288"/>
      <c r="R669" s="287"/>
      <c r="S669" s="288"/>
      <c r="T669" s="287"/>
      <c r="U669" s="288"/>
      <c r="V669" s="287"/>
      <c r="W669" s="288"/>
      <c r="X669" s="287"/>
      <c r="Y669" s="288"/>
      <c r="Z669" s="287"/>
      <c r="AA669" s="288"/>
      <c r="AB669" s="287"/>
      <c r="AC669" s="288"/>
      <c r="AD669" s="287"/>
      <c r="AE669" s="288"/>
      <c r="AF669" s="287"/>
      <c r="AG669" s="288"/>
      <c r="AH669" s="287"/>
      <c r="AI669" s="288"/>
      <c r="AJ669" s="287"/>
      <c r="AK669" s="288"/>
      <c r="AL669" s="287"/>
      <c r="AM669" s="288"/>
      <c r="AN669" s="287"/>
      <c r="AO669" s="288"/>
      <c r="AP669" s="287"/>
      <c r="AQ669" s="288"/>
      <c r="AR669" s="287"/>
      <c r="AS669" s="288"/>
      <c r="AT669" s="287"/>
      <c r="AU669" s="288"/>
      <c r="AV669" s="287"/>
      <c r="AW669" s="288"/>
      <c r="AX669" s="287"/>
      <c r="AY669" s="31"/>
      <c r="BA669" s="76" t="str">
        <f t="shared" si="552"/>
        <v/>
      </c>
      <c r="BC669" s="76" t="str">
        <f>IF('Stock List'!$K669="", "", 'Stock List'!$K669)</f>
        <v/>
      </c>
      <c r="BE669" s="106">
        <f>IFERROR(ROUND(((INDEX('Stock List'!$M$11:$M$1010, MATCH(L669, 'Stock List'!$K$11:$K$1010, 0))/INDEX('Stock List'!$L$11:$L$1010, MATCH(L669, 'Stock List'!$K$11:$K$1010, 0)))*K669), 2), 0)</f>
        <v>0</v>
      </c>
      <c r="BF669" s="20"/>
      <c r="BG669" s="20">
        <f>IFERROR(ROUND(((INDEX('Stock List'!$M$11:$M$1010, MATCH(N669, 'Stock List'!$K$11:$K$1010, 0))/INDEX('Stock List'!$L$11:$L$1010, MATCH(N669, 'Stock List'!$K$11:$K$1010, 0)))*M669), 2), 0)</f>
        <v>0</v>
      </c>
      <c r="BH669" s="20"/>
      <c r="BI669" s="20">
        <f>IFERROR(ROUND(((INDEX('Stock List'!$M$11:$M$1010, MATCH(P669, 'Stock List'!$K$11:$K$1010, 0))/INDEX('Stock List'!$L$11:$L$1010, MATCH(P669, 'Stock List'!$K$11:$K$1010, 0)))*O669), 2), 0)</f>
        <v>0</v>
      </c>
      <c r="BJ669" s="20"/>
      <c r="BK669" s="20">
        <f>IFERROR(ROUND(((INDEX('Stock List'!$M$11:$M$1010, MATCH(R669, 'Stock List'!$K$11:$K$1010, 0))/INDEX('Stock List'!$L$11:$L$1010, MATCH(R669, 'Stock List'!$K$11:$K$1010, 0)))*Q669), 2), 0)</f>
        <v>0</v>
      </c>
      <c r="BL669" s="20"/>
      <c r="BM669" s="20">
        <f>IFERROR(ROUND(((INDEX('Stock List'!$M$11:$M$1010, MATCH(T669, 'Stock List'!$K$11:$K$1010, 0))/INDEX('Stock List'!$L$11:$L$1010, MATCH(T669, 'Stock List'!$K$11:$K$1010, 0)))*S669), 2), 0)</f>
        <v>0</v>
      </c>
      <c r="BN669" s="20"/>
      <c r="BO669" s="20">
        <f>IFERROR(ROUND(((INDEX('Stock List'!$M$11:$M$1010, MATCH(V669, 'Stock List'!$K$11:$K$1010, 0))/INDEX('Stock List'!$L$11:$L$1010, MATCH(V669, 'Stock List'!$K$11:$K$1010, 0)))*U669), 2), 0)</f>
        <v>0</v>
      </c>
      <c r="BP669" s="20"/>
      <c r="BQ669" s="20">
        <f>IFERROR(ROUND(((INDEX('Stock List'!$M$11:$M$1010, MATCH(X669, 'Stock List'!$K$11:$K$1010, 0))/INDEX('Stock List'!$L$11:$L$1010, MATCH(X669, 'Stock List'!$K$11:$K$1010, 0)))*W669), 2), 0)</f>
        <v>0</v>
      </c>
      <c r="BR669" s="20"/>
      <c r="BS669" s="20">
        <f>IFERROR(ROUND(((INDEX('Stock List'!$M$11:$M$1010, MATCH(Z669, 'Stock List'!$K$11:$K$1010, 0))/INDEX('Stock List'!$L$11:$L$1010, MATCH(Z669, 'Stock List'!$K$11:$K$1010, 0)))*Y669), 2), 0)</f>
        <v>0</v>
      </c>
      <c r="BT669" s="20"/>
      <c r="BU669" s="20">
        <f>IFERROR(ROUND(((INDEX('Stock List'!$M$11:$M$1010, MATCH(AB669, 'Stock List'!$K$11:$K$1010, 0))/INDEX('Stock List'!$L$11:$L$1010, MATCH(AB669, 'Stock List'!$K$11:$K$1010, 0)))*AA669), 2), 0)</f>
        <v>0</v>
      </c>
      <c r="BV669" s="20"/>
      <c r="BW669" s="20">
        <f>IFERROR(ROUND(((INDEX('Stock List'!$M$11:$M$1010, MATCH(AD669, 'Stock List'!$K$11:$K$1010, 0))/INDEX('Stock List'!$L$11:$L$1010, MATCH(AD669, 'Stock List'!$K$11:$K$1010, 0)))*AC669), 2), 0)</f>
        <v>0</v>
      </c>
      <c r="BX669" s="20"/>
      <c r="BY669" s="20">
        <f>IFERROR(ROUND(((INDEX('Stock List'!$M$11:$M$1010, MATCH(AF669, 'Stock List'!$K$11:$K$1010, 0))/INDEX('Stock List'!$L$11:$L$1010, MATCH(AF669, 'Stock List'!$K$11:$K$1010, 0)))*AE669), 2), 0)</f>
        <v>0</v>
      </c>
      <c r="BZ669" s="20"/>
      <c r="CA669" s="20">
        <f>IFERROR(ROUND(((INDEX('Stock List'!$M$11:$M$1010, MATCH(AH669, 'Stock List'!$K$11:$K$1010, 0))/INDEX('Stock List'!$L$11:$L$1010, MATCH(AH669, 'Stock List'!$K$11:$K$1010, 0)))*AG669), 2), 0)</f>
        <v>0</v>
      </c>
      <c r="CB669" s="20"/>
      <c r="CC669" s="20">
        <f>IFERROR(ROUND(((INDEX('Stock List'!$M$11:$M$1010, MATCH(AJ669, 'Stock List'!$K$11:$K$1010, 0))/INDEX('Stock List'!$L$11:$L$1010, MATCH(AJ669, 'Stock List'!$K$11:$K$1010, 0)))*AI669), 2), 0)</f>
        <v>0</v>
      </c>
      <c r="CD669" s="20"/>
      <c r="CE669" s="20">
        <f>IFERROR(ROUND(((INDEX('Stock List'!$M$11:$M$1010, MATCH(AL669, 'Stock List'!$K$11:$K$1010, 0))/INDEX('Stock List'!$L$11:$L$1010, MATCH(AL669, 'Stock List'!$K$11:$K$1010, 0)))*AK669), 2), 0)</f>
        <v>0</v>
      </c>
      <c r="CF669" s="20"/>
      <c r="CG669" s="20">
        <f>IFERROR(ROUND(((INDEX('Stock List'!$M$11:$M$1010, MATCH(AN669, 'Stock List'!$K$11:$K$1010, 0))/INDEX('Stock List'!$L$11:$L$1010, MATCH(AN669, 'Stock List'!$K$11:$K$1010, 0)))*AM669), 2), 0)</f>
        <v>0</v>
      </c>
      <c r="CH669" s="20"/>
      <c r="CI669" s="20">
        <f>IFERROR(ROUND(((INDEX('Stock List'!$M$11:$M$1010, MATCH(AP669, 'Stock List'!$K$11:$K$1010, 0))/INDEX('Stock List'!$L$11:$L$1010, MATCH(AP669, 'Stock List'!$K$11:$K$1010, 0)))*AO669), 2), 0)</f>
        <v>0</v>
      </c>
      <c r="CJ669" s="20"/>
      <c r="CK669" s="20">
        <f>IFERROR(ROUND(((INDEX('Stock List'!$M$11:$M$1010, MATCH(AR669, 'Stock List'!$K$11:$K$1010, 0))/INDEX('Stock List'!$L$11:$L$1010, MATCH(AR669, 'Stock List'!$K$11:$K$1010, 0)))*AQ669), 2), 0)</f>
        <v>0</v>
      </c>
      <c r="CL669" s="20"/>
      <c r="CM669" s="20">
        <f>IFERROR(ROUND(((INDEX('Stock List'!$M$11:$M$1010, MATCH(AT669, 'Stock List'!$K$11:$K$1010, 0))/INDEX('Stock List'!$L$11:$L$1010, MATCH(AT669, 'Stock List'!$K$11:$K$1010, 0)))*AS669), 2), 0)</f>
        <v>0</v>
      </c>
      <c r="CN669" s="20"/>
      <c r="CO669" s="20">
        <f>IFERROR(ROUND(((INDEX('Stock List'!$M$11:$M$1010, MATCH(AV669, 'Stock List'!$K$11:$K$1010, 0))/INDEX('Stock List'!$L$11:$L$1010, MATCH(AV669, 'Stock List'!$K$11:$K$1010, 0)))*AU669), 2), 0)</f>
        <v>0</v>
      </c>
      <c r="CP669" s="20"/>
      <c r="CQ669" s="20">
        <f>IFERROR(ROUND(((INDEX('Stock List'!$M$11:$M$1010, MATCH(AX669, 'Stock List'!$K$11:$K$1010, 0))/INDEX('Stock List'!$L$11:$L$1010, MATCH(AX669, 'Stock List'!$K$11:$K$1010, 0)))*AW669), 2), 0)</f>
        <v>0</v>
      </c>
      <c r="CR669" s="22"/>
      <c r="CT669" s="106" t="str">
        <f t="shared" si="553"/>
        <v/>
      </c>
      <c r="CU669" s="22" t="str">
        <f t="shared" si="554"/>
        <v/>
      </c>
      <c r="CX669" s="106" t="str">
        <f t="shared" si="555"/>
        <v/>
      </c>
      <c r="CY669" s="20" t="str">
        <f t="shared" si="556"/>
        <v/>
      </c>
      <c r="CZ669" s="22" t="str">
        <f t="shared" si="557"/>
        <v/>
      </c>
      <c r="DB669" s="76" t="str">
        <f>IF($H669="", "", COUNTIF($G$11:$G$1010, "&gt;"&amp;$G669)+1+COUNTIF($G$11:$G669, $G669)-1)</f>
        <v/>
      </c>
      <c r="DC669" s="76" t="str">
        <f>IF($H669="", "", COUNTIF($CZ$11:$CZ$1010, "&gt;"&amp;$CZ669)+1+COUNTIF($CZ$11:$CZ669, $CZ669)-1)</f>
        <v/>
      </c>
      <c r="DE669" s="147" t="str">
        <f t="shared" si="558"/>
        <v/>
      </c>
      <c r="DF669" s="148"/>
      <c r="DG669" s="19" t="str">
        <f t="shared" si="559"/>
        <v/>
      </c>
      <c r="DH669" s="153" t="str">
        <f t="shared" si="560"/>
        <v/>
      </c>
      <c r="DI669" s="19" t="str">
        <f t="shared" si="512"/>
        <v/>
      </c>
      <c r="DJ669" s="153" t="str">
        <f t="shared" si="513"/>
        <v/>
      </c>
      <c r="DK669" s="19" t="str">
        <f t="shared" si="514"/>
        <v/>
      </c>
      <c r="DL669" s="153" t="str">
        <f t="shared" si="515"/>
        <v/>
      </c>
      <c r="DM669" s="19" t="str">
        <f t="shared" si="516"/>
        <v/>
      </c>
      <c r="DN669" s="153" t="str">
        <f t="shared" si="517"/>
        <v/>
      </c>
      <c r="DO669" s="19" t="str">
        <f t="shared" si="518"/>
        <v/>
      </c>
      <c r="DP669" s="153" t="str">
        <f t="shared" si="519"/>
        <v/>
      </c>
      <c r="DQ669" s="19" t="str">
        <f t="shared" si="520"/>
        <v/>
      </c>
      <c r="DR669" s="153" t="str">
        <f t="shared" si="521"/>
        <v/>
      </c>
      <c r="DS669" s="19" t="str">
        <f t="shared" si="522"/>
        <v/>
      </c>
      <c r="DT669" s="153" t="str">
        <f t="shared" si="523"/>
        <v/>
      </c>
      <c r="DU669" s="19" t="str">
        <f t="shared" si="524"/>
        <v/>
      </c>
      <c r="DV669" s="153" t="str">
        <f t="shared" si="525"/>
        <v/>
      </c>
      <c r="DW669" s="19" t="str">
        <f t="shared" si="526"/>
        <v/>
      </c>
      <c r="DX669" s="153" t="str">
        <f t="shared" si="527"/>
        <v/>
      </c>
      <c r="DY669" s="19" t="str">
        <f t="shared" si="528"/>
        <v/>
      </c>
      <c r="DZ669" s="153" t="str">
        <f t="shared" si="529"/>
        <v/>
      </c>
      <c r="EA669" s="19" t="str">
        <f t="shared" si="530"/>
        <v/>
      </c>
      <c r="EB669" s="153" t="str">
        <f t="shared" si="531"/>
        <v/>
      </c>
      <c r="EC669" s="19" t="str">
        <f t="shared" si="532"/>
        <v/>
      </c>
      <c r="ED669" s="153" t="str">
        <f t="shared" si="533"/>
        <v/>
      </c>
      <c r="EE669" s="19" t="str">
        <f t="shared" si="534"/>
        <v/>
      </c>
      <c r="EF669" s="153" t="str">
        <f t="shared" si="535"/>
        <v/>
      </c>
      <c r="EG669" s="19" t="str">
        <f t="shared" si="536"/>
        <v/>
      </c>
      <c r="EH669" s="153" t="str">
        <f t="shared" si="537"/>
        <v/>
      </c>
      <c r="EI669" s="19" t="str">
        <f t="shared" si="538"/>
        <v/>
      </c>
      <c r="EJ669" s="153" t="str">
        <f t="shared" si="539"/>
        <v/>
      </c>
      <c r="EK669" s="19" t="str">
        <f t="shared" si="540"/>
        <v/>
      </c>
      <c r="EL669" s="153" t="str">
        <f t="shared" si="541"/>
        <v/>
      </c>
      <c r="EM669" s="19" t="str">
        <f t="shared" si="542"/>
        <v/>
      </c>
      <c r="EN669" s="153" t="str">
        <f t="shared" si="543"/>
        <v/>
      </c>
      <c r="EO669" s="19" t="str">
        <f t="shared" si="544"/>
        <v/>
      </c>
      <c r="EP669" s="153" t="str">
        <f t="shared" si="545"/>
        <v/>
      </c>
      <c r="EQ669" s="19" t="str">
        <f t="shared" si="546"/>
        <v/>
      </c>
      <c r="ER669" s="153" t="str">
        <f t="shared" si="547"/>
        <v/>
      </c>
      <c r="ES669" s="19" t="str">
        <f t="shared" si="548"/>
        <v/>
      </c>
      <c r="ET669" s="153" t="str">
        <f t="shared" si="549"/>
        <v/>
      </c>
    </row>
    <row r="670" spans="1:150" x14ac:dyDescent="0.25">
      <c r="A670" s="31"/>
      <c r="B670" s="91" t="str">
        <f t="shared" si="550"/>
        <v/>
      </c>
      <c r="C670" s="20" t="str">
        <f t="shared" si="510"/>
        <v/>
      </c>
      <c r="D670" s="97" t="str">
        <f t="shared" si="511"/>
        <v/>
      </c>
      <c r="E670" s="62" t="str">
        <f t="shared" si="551"/>
        <v/>
      </c>
      <c r="F670" s="31"/>
      <c r="G670" s="282"/>
      <c r="H670" s="283"/>
      <c r="I670" s="284"/>
      <c r="J670" s="285"/>
      <c r="K670" s="286"/>
      <c r="L670" s="287"/>
      <c r="M670" s="288"/>
      <c r="N670" s="287"/>
      <c r="O670" s="288"/>
      <c r="P670" s="287"/>
      <c r="Q670" s="288"/>
      <c r="R670" s="287"/>
      <c r="S670" s="288"/>
      <c r="T670" s="287"/>
      <c r="U670" s="288"/>
      <c r="V670" s="287"/>
      <c r="W670" s="288"/>
      <c r="X670" s="287"/>
      <c r="Y670" s="288"/>
      <c r="Z670" s="287"/>
      <c r="AA670" s="288"/>
      <c r="AB670" s="287"/>
      <c r="AC670" s="288"/>
      <c r="AD670" s="287"/>
      <c r="AE670" s="288"/>
      <c r="AF670" s="287"/>
      <c r="AG670" s="288"/>
      <c r="AH670" s="287"/>
      <c r="AI670" s="288"/>
      <c r="AJ670" s="287"/>
      <c r="AK670" s="288"/>
      <c r="AL670" s="287"/>
      <c r="AM670" s="288"/>
      <c r="AN670" s="287"/>
      <c r="AO670" s="288"/>
      <c r="AP670" s="287"/>
      <c r="AQ670" s="288"/>
      <c r="AR670" s="287"/>
      <c r="AS670" s="288"/>
      <c r="AT670" s="287"/>
      <c r="AU670" s="288"/>
      <c r="AV670" s="287"/>
      <c r="AW670" s="288"/>
      <c r="AX670" s="287"/>
      <c r="AY670" s="31"/>
      <c r="BA670" s="76" t="str">
        <f t="shared" si="552"/>
        <v/>
      </c>
      <c r="BC670" s="76" t="str">
        <f>IF('Stock List'!$K670="", "", 'Stock List'!$K670)</f>
        <v/>
      </c>
      <c r="BE670" s="106">
        <f>IFERROR(ROUND(((INDEX('Stock List'!$M$11:$M$1010, MATCH(L670, 'Stock List'!$K$11:$K$1010, 0))/INDEX('Stock List'!$L$11:$L$1010, MATCH(L670, 'Stock List'!$K$11:$K$1010, 0)))*K670), 2), 0)</f>
        <v>0</v>
      </c>
      <c r="BF670" s="20"/>
      <c r="BG670" s="20">
        <f>IFERROR(ROUND(((INDEX('Stock List'!$M$11:$M$1010, MATCH(N670, 'Stock List'!$K$11:$K$1010, 0))/INDEX('Stock List'!$L$11:$L$1010, MATCH(N670, 'Stock List'!$K$11:$K$1010, 0)))*M670), 2), 0)</f>
        <v>0</v>
      </c>
      <c r="BH670" s="20"/>
      <c r="BI670" s="20">
        <f>IFERROR(ROUND(((INDEX('Stock List'!$M$11:$M$1010, MATCH(P670, 'Stock List'!$K$11:$K$1010, 0))/INDEX('Stock List'!$L$11:$L$1010, MATCH(P670, 'Stock List'!$K$11:$K$1010, 0)))*O670), 2), 0)</f>
        <v>0</v>
      </c>
      <c r="BJ670" s="20"/>
      <c r="BK670" s="20">
        <f>IFERROR(ROUND(((INDEX('Stock List'!$M$11:$M$1010, MATCH(R670, 'Stock List'!$K$11:$K$1010, 0))/INDEX('Stock List'!$L$11:$L$1010, MATCH(R670, 'Stock List'!$K$11:$K$1010, 0)))*Q670), 2), 0)</f>
        <v>0</v>
      </c>
      <c r="BL670" s="20"/>
      <c r="BM670" s="20">
        <f>IFERROR(ROUND(((INDEX('Stock List'!$M$11:$M$1010, MATCH(T670, 'Stock List'!$K$11:$K$1010, 0))/INDEX('Stock List'!$L$11:$L$1010, MATCH(T670, 'Stock List'!$K$11:$K$1010, 0)))*S670), 2), 0)</f>
        <v>0</v>
      </c>
      <c r="BN670" s="20"/>
      <c r="BO670" s="20">
        <f>IFERROR(ROUND(((INDEX('Stock List'!$M$11:$M$1010, MATCH(V670, 'Stock List'!$K$11:$K$1010, 0))/INDEX('Stock List'!$L$11:$L$1010, MATCH(V670, 'Stock List'!$K$11:$K$1010, 0)))*U670), 2), 0)</f>
        <v>0</v>
      </c>
      <c r="BP670" s="20"/>
      <c r="BQ670" s="20">
        <f>IFERROR(ROUND(((INDEX('Stock List'!$M$11:$M$1010, MATCH(X670, 'Stock List'!$K$11:$K$1010, 0))/INDEX('Stock List'!$L$11:$L$1010, MATCH(X670, 'Stock List'!$K$11:$K$1010, 0)))*W670), 2), 0)</f>
        <v>0</v>
      </c>
      <c r="BR670" s="20"/>
      <c r="BS670" s="20">
        <f>IFERROR(ROUND(((INDEX('Stock List'!$M$11:$M$1010, MATCH(Z670, 'Stock List'!$K$11:$K$1010, 0))/INDEX('Stock List'!$L$11:$L$1010, MATCH(Z670, 'Stock List'!$K$11:$K$1010, 0)))*Y670), 2), 0)</f>
        <v>0</v>
      </c>
      <c r="BT670" s="20"/>
      <c r="BU670" s="20">
        <f>IFERROR(ROUND(((INDEX('Stock List'!$M$11:$M$1010, MATCH(AB670, 'Stock List'!$K$11:$K$1010, 0))/INDEX('Stock List'!$L$11:$L$1010, MATCH(AB670, 'Stock List'!$K$11:$K$1010, 0)))*AA670), 2), 0)</f>
        <v>0</v>
      </c>
      <c r="BV670" s="20"/>
      <c r="BW670" s="20">
        <f>IFERROR(ROUND(((INDEX('Stock List'!$M$11:$M$1010, MATCH(AD670, 'Stock List'!$K$11:$K$1010, 0))/INDEX('Stock List'!$L$11:$L$1010, MATCH(AD670, 'Stock List'!$K$11:$K$1010, 0)))*AC670), 2), 0)</f>
        <v>0</v>
      </c>
      <c r="BX670" s="20"/>
      <c r="BY670" s="20">
        <f>IFERROR(ROUND(((INDEX('Stock List'!$M$11:$M$1010, MATCH(AF670, 'Stock List'!$K$11:$K$1010, 0))/INDEX('Stock List'!$L$11:$L$1010, MATCH(AF670, 'Stock List'!$K$11:$K$1010, 0)))*AE670), 2), 0)</f>
        <v>0</v>
      </c>
      <c r="BZ670" s="20"/>
      <c r="CA670" s="20">
        <f>IFERROR(ROUND(((INDEX('Stock List'!$M$11:$M$1010, MATCH(AH670, 'Stock List'!$K$11:$K$1010, 0))/INDEX('Stock List'!$L$11:$L$1010, MATCH(AH670, 'Stock List'!$K$11:$K$1010, 0)))*AG670), 2), 0)</f>
        <v>0</v>
      </c>
      <c r="CB670" s="20"/>
      <c r="CC670" s="20">
        <f>IFERROR(ROUND(((INDEX('Stock List'!$M$11:$M$1010, MATCH(AJ670, 'Stock List'!$K$11:$K$1010, 0))/INDEX('Stock List'!$L$11:$L$1010, MATCH(AJ670, 'Stock List'!$K$11:$K$1010, 0)))*AI670), 2), 0)</f>
        <v>0</v>
      </c>
      <c r="CD670" s="20"/>
      <c r="CE670" s="20">
        <f>IFERROR(ROUND(((INDEX('Stock List'!$M$11:$M$1010, MATCH(AL670, 'Stock List'!$K$11:$K$1010, 0))/INDEX('Stock List'!$L$11:$L$1010, MATCH(AL670, 'Stock List'!$K$11:$K$1010, 0)))*AK670), 2), 0)</f>
        <v>0</v>
      </c>
      <c r="CF670" s="20"/>
      <c r="CG670" s="20">
        <f>IFERROR(ROUND(((INDEX('Stock List'!$M$11:$M$1010, MATCH(AN670, 'Stock List'!$K$11:$K$1010, 0))/INDEX('Stock List'!$L$11:$L$1010, MATCH(AN670, 'Stock List'!$K$11:$K$1010, 0)))*AM670), 2), 0)</f>
        <v>0</v>
      </c>
      <c r="CH670" s="20"/>
      <c r="CI670" s="20">
        <f>IFERROR(ROUND(((INDEX('Stock List'!$M$11:$M$1010, MATCH(AP670, 'Stock List'!$K$11:$K$1010, 0))/INDEX('Stock List'!$L$11:$L$1010, MATCH(AP670, 'Stock List'!$K$11:$K$1010, 0)))*AO670), 2), 0)</f>
        <v>0</v>
      </c>
      <c r="CJ670" s="20"/>
      <c r="CK670" s="20">
        <f>IFERROR(ROUND(((INDEX('Stock List'!$M$11:$M$1010, MATCH(AR670, 'Stock List'!$K$11:$K$1010, 0))/INDEX('Stock List'!$L$11:$L$1010, MATCH(AR670, 'Stock List'!$K$11:$K$1010, 0)))*AQ670), 2), 0)</f>
        <v>0</v>
      </c>
      <c r="CL670" s="20"/>
      <c r="CM670" s="20">
        <f>IFERROR(ROUND(((INDEX('Stock List'!$M$11:$M$1010, MATCH(AT670, 'Stock List'!$K$11:$K$1010, 0))/INDEX('Stock List'!$L$11:$L$1010, MATCH(AT670, 'Stock List'!$K$11:$K$1010, 0)))*AS670), 2), 0)</f>
        <v>0</v>
      </c>
      <c r="CN670" s="20"/>
      <c r="CO670" s="20">
        <f>IFERROR(ROUND(((INDEX('Stock List'!$M$11:$M$1010, MATCH(AV670, 'Stock List'!$K$11:$K$1010, 0))/INDEX('Stock List'!$L$11:$L$1010, MATCH(AV670, 'Stock List'!$K$11:$K$1010, 0)))*AU670), 2), 0)</f>
        <v>0</v>
      </c>
      <c r="CP670" s="20"/>
      <c r="CQ670" s="20">
        <f>IFERROR(ROUND(((INDEX('Stock List'!$M$11:$M$1010, MATCH(AX670, 'Stock List'!$K$11:$K$1010, 0))/INDEX('Stock List'!$L$11:$L$1010, MATCH(AX670, 'Stock List'!$K$11:$K$1010, 0)))*AW670), 2), 0)</f>
        <v>0</v>
      </c>
      <c r="CR670" s="22"/>
      <c r="CT670" s="106" t="str">
        <f t="shared" si="553"/>
        <v/>
      </c>
      <c r="CU670" s="22" t="str">
        <f t="shared" si="554"/>
        <v/>
      </c>
      <c r="CX670" s="106" t="str">
        <f t="shared" si="555"/>
        <v/>
      </c>
      <c r="CY670" s="20" t="str">
        <f t="shared" si="556"/>
        <v/>
      </c>
      <c r="CZ670" s="22" t="str">
        <f t="shared" si="557"/>
        <v/>
      </c>
      <c r="DB670" s="76" t="str">
        <f>IF($H670="", "", COUNTIF($G$11:$G$1010, "&gt;"&amp;$G670)+1+COUNTIF($G$11:$G670, $G670)-1)</f>
        <v/>
      </c>
      <c r="DC670" s="76" t="str">
        <f>IF($H670="", "", COUNTIF($CZ$11:$CZ$1010, "&gt;"&amp;$CZ670)+1+COUNTIF($CZ$11:$CZ670, $CZ670)-1)</f>
        <v/>
      </c>
      <c r="DE670" s="147" t="str">
        <f t="shared" si="558"/>
        <v/>
      </c>
      <c r="DF670" s="148"/>
      <c r="DG670" s="19" t="str">
        <f t="shared" si="559"/>
        <v/>
      </c>
      <c r="DH670" s="153" t="str">
        <f t="shared" si="560"/>
        <v/>
      </c>
      <c r="DI670" s="19" t="str">
        <f t="shared" si="512"/>
        <v/>
      </c>
      <c r="DJ670" s="153" t="str">
        <f t="shared" si="513"/>
        <v/>
      </c>
      <c r="DK670" s="19" t="str">
        <f t="shared" si="514"/>
        <v/>
      </c>
      <c r="DL670" s="153" t="str">
        <f t="shared" si="515"/>
        <v/>
      </c>
      <c r="DM670" s="19" t="str">
        <f t="shared" si="516"/>
        <v/>
      </c>
      <c r="DN670" s="153" t="str">
        <f t="shared" si="517"/>
        <v/>
      </c>
      <c r="DO670" s="19" t="str">
        <f t="shared" si="518"/>
        <v/>
      </c>
      <c r="DP670" s="153" t="str">
        <f t="shared" si="519"/>
        <v/>
      </c>
      <c r="DQ670" s="19" t="str">
        <f t="shared" si="520"/>
        <v/>
      </c>
      <c r="DR670" s="153" t="str">
        <f t="shared" si="521"/>
        <v/>
      </c>
      <c r="DS670" s="19" t="str">
        <f t="shared" si="522"/>
        <v/>
      </c>
      <c r="DT670" s="153" t="str">
        <f t="shared" si="523"/>
        <v/>
      </c>
      <c r="DU670" s="19" t="str">
        <f t="shared" si="524"/>
        <v/>
      </c>
      <c r="DV670" s="153" t="str">
        <f t="shared" si="525"/>
        <v/>
      </c>
      <c r="DW670" s="19" t="str">
        <f t="shared" si="526"/>
        <v/>
      </c>
      <c r="DX670" s="153" t="str">
        <f t="shared" si="527"/>
        <v/>
      </c>
      <c r="DY670" s="19" t="str">
        <f t="shared" si="528"/>
        <v/>
      </c>
      <c r="DZ670" s="153" t="str">
        <f t="shared" si="529"/>
        <v/>
      </c>
      <c r="EA670" s="19" t="str">
        <f t="shared" si="530"/>
        <v/>
      </c>
      <c r="EB670" s="153" t="str">
        <f t="shared" si="531"/>
        <v/>
      </c>
      <c r="EC670" s="19" t="str">
        <f t="shared" si="532"/>
        <v/>
      </c>
      <c r="ED670" s="153" t="str">
        <f t="shared" si="533"/>
        <v/>
      </c>
      <c r="EE670" s="19" t="str">
        <f t="shared" si="534"/>
        <v/>
      </c>
      <c r="EF670" s="153" t="str">
        <f t="shared" si="535"/>
        <v/>
      </c>
      <c r="EG670" s="19" t="str">
        <f t="shared" si="536"/>
        <v/>
      </c>
      <c r="EH670" s="153" t="str">
        <f t="shared" si="537"/>
        <v/>
      </c>
      <c r="EI670" s="19" t="str">
        <f t="shared" si="538"/>
        <v/>
      </c>
      <c r="EJ670" s="153" t="str">
        <f t="shared" si="539"/>
        <v/>
      </c>
      <c r="EK670" s="19" t="str">
        <f t="shared" si="540"/>
        <v/>
      </c>
      <c r="EL670" s="153" t="str">
        <f t="shared" si="541"/>
        <v/>
      </c>
      <c r="EM670" s="19" t="str">
        <f t="shared" si="542"/>
        <v/>
      </c>
      <c r="EN670" s="153" t="str">
        <f t="shared" si="543"/>
        <v/>
      </c>
      <c r="EO670" s="19" t="str">
        <f t="shared" si="544"/>
        <v/>
      </c>
      <c r="EP670" s="153" t="str">
        <f t="shared" si="545"/>
        <v/>
      </c>
      <c r="EQ670" s="19" t="str">
        <f t="shared" si="546"/>
        <v/>
      </c>
      <c r="ER670" s="153" t="str">
        <f t="shared" si="547"/>
        <v/>
      </c>
      <c r="ES670" s="19" t="str">
        <f t="shared" si="548"/>
        <v/>
      </c>
      <c r="ET670" s="153" t="str">
        <f t="shared" si="549"/>
        <v/>
      </c>
    </row>
    <row r="671" spans="1:150" x14ac:dyDescent="0.25">
      <c r="A671" s="31"/>
      <c r="B671" s="91" t="str">
        <f t="shared" si="550"/>
        <v/>
      </c>
      <c r="C671" s="20" t="str">
        <f t="shared" si="510"/>
        <v/>
      </c>
      <c r="D671" s="97" t="str">
        <f t="shared" si="511"/>
        <v/>
      </c>
      <c r="E671" s="62" t="str">
        <f t="shared" si="551"/>
        <v/>
      </c>
      <c r="F671" s="31"/>
      <c r="G671" s="282"/>
      <c r="H671" s="283"/>
      <c r="I671" s="284"/>
      <c r="J671" s="285"/>
      <c r="K671" s="286"/>
      <c r="L671" s="287"/>
      <c r="M671" s="288"/>
      <c r="N671" s="287"/>
      <c r="O671" s="288"/>
      <c r="P671" s="287"/>
      <c r="Q671" s="288"/>
      <c r="R671" s="287"/>
      <c r="S671" s="288"/>
      <c r="T671" s="287"/>
      <c r="U671" s="288"/>
      <c r="V671" s="287"/>
      <c r="W671" s="288"/>
      <c r="X671" s="287"/>
      <c r="Y671" s="288"/>
      <c r="Z671" s="287"/>
      <c r="AA671" s="288"/>
      <c r="AB671" s="287"/>
      <c r="AC671" s="288"/>
      <c r="AD671" s="287"/>
      <c r="AE671" s="288"/>
      <c r="AF671" s="287"/>
      <c r="AG671" s="288"/>
      <c r="AH671" s="287"/>
      <c r="AI671" s="288"/>
      <c r="AJ671" s="287"/>
      <c r="AK671" s="288"/>
      <c r="AL671" s="287"/>
      <c r="AM671" s="288"/>
      <c r="AN671" s="287"/>
      <c r="AO671" s="288"/>
      <c r="AP671" s="287"/>
      <c r="AQ671" s="288"/>
      <c r="AR671" s="287"/>
      <c r="AS671" s="288"/>
      <c r="AT671" s="287"/>
      <c r="AU671" s="288"/>
      <c r="AV671" s="287"/>
      <c r="AW671" s="288"/>
      <c r="AX671" s="287"/>
      <c r="AY671" s="31"/>
      <c r="BA671" s="76" t="str">
        <f t="shared" si="552"/>
        <v/>
      </c>
      <c r="BC671" s="76" t="str">
        <f>IF('Stock List'!$K671="", "", 'Stock List'!$K671)</f>
        <v/>
      </c>
      <c r="BE671" s="106">
        <f>IFERROR(ROUND(((INDEX('Stock List'!$M$11:$M$1010, MATCH(L671, 'Stock List'!$K$11:$K$1010, 0))/INDEX('Stock List'!$L$11:$L$1010, MATCH(L671, 'Stock List'!$K$11:$K$1010, 0)))*K671), 2), 0)</f>
        <v>0</v>
      </c>
      <c r="BF671" s="20"/>
      <c r="BG671" s="20">
        <f>IFERROR(ROUND(((INDEX('Stock List'!$M$11:$M$1010, MATCH(N671, 'Stock List'!$K$11:$K$1010, 0))/INDEX('Stock List'!$L$11:$L$1010, MATCH(N671, 'Stock List'!$K$11:$K$1010, 0)))*M671), 2), 0)</f>
        <v>0</v>
      </c>
      <c r="BH671" s="20"/>
      <c r="BI671" s="20">
        <f>IFERROR(ROUND(((INDEX('Stock List'!$M$11:$M$1010, MATCH(P671, 'Stock List'!$K$11:$K$1010, 0))/INDEX('Stock List'!$L$11:$L$1010, MATCH(P671, 'Stock List'!$K$11:$K$1010, 0)))*O671), 2), 0)</f>
        <v>0</v>
      </c>
      <c r="BJ671" s="20"/>
      <c r="BK671" s="20">
        <f>IFERROR(ROUND(((INDEX('Stock List'!$M$11:$M$1010, MATCH(R671, 'Stock List'!$K$11:$K$1010, 0))/INDEX('Stock List'!$L$11:$L$1010, MATCH(R671, 'Stock List'!$K$11:$K$1010, 0)))*Q671), 2), 0)</f>
        <v>0</v>
      </c>
      <c r="BL671" s="20"/>
      <c r="BM671" s="20">
        <f>IFERROR(ROUND(((INDEX('Stock List'!$M$11:$M$1010, MATCH(T671, 'Stock List'!$K$11:$K$1010, 0))/INDEX('Stock List'!$L$11:$L$1010, MATCH(T671, 'Stock List'!$K$11:$K$1010, 0)))*S671), 2), 0)</f>
        <v>0</v>
      </c>
      <c r="BN671" s="20"/>
      <c r="BO671" s="20">
        <f>IFERROR(ROUND(((INDEX('Stock List'!$M$11:$M$1010, MATCH(V671, 'Stock List'!$K$11:$K$1010, 0))/INDEX('Stock List'!$L$11:$L$1010, MATCH(V671, 'Stock List'!$K$11:$K$1010, 0)))*U671), 2), 0)</f>
        <v>0</v>
      </c>
      <c r="BP671" s="20"/>
      <c r="BQ671" s="20">
        <f>IFERROR(ROUND(((INDEX('Stock List'!$M$11:$M$1010, MATCH(X671, 'Stock List'!$K$11:$K$1010, 0))/INDEX('Stock List'!$L$11:$L$1010, MATCH(X671, 'Stock List'!$K$11:$K$1010, 0)))*W671), 2), 0)</f>
        <v>0</v>
      </c>
      <c r="BR671" s="20"/>
      <c r="BS671" s="20">
        <f>IFERROR(ROUND(((INDEX('Stock List'!$M$11:$M$1010, MATCH(Z671, 'Stock List'!$K$11:$K$1010, 0))/INDEX('Stock List'!$L$11:$L$1010, MATCH(Z671, 'Stock List'!$K$11:$K$1010, 0)))*Y671), 2), 0)</f>
        <v>0</v>
      </c>
      <c r="BT671" s="20"/>
      <c r="BU671" s="20">
        <f>IFERROR(ROUND(((INDEX('Stock List'!$M$11:$M$1010, MATCH(AB671, 'Stock List'!$K$11:$K$1010, 0))/INDEX('Stock List'!$L$11:$L$1010, MATCH(AB671, 'Stock List'!$K$11:$K$1010, 0)))*AA671), 2), 0)</f>
        <v>0</v>
      </c>
      <c r="BV671" s="20"/>
      <c r="BW671" s="20">
        <f>IFERROR(ROUND(((INDEX('Stock List'!$M$11:$M$1010, MATCH(AD671, 'Stock List'!$K$11:$K$1010, 0))/INDEX('Stock List'!$L$11:$L$1010, MATCH(AD671, 'Stock List'!$K$11:$K$1010, 0)))*AC671), 2), 0)</f>
        <v>0</v>
      </c>
      <c r="BX671" s="20"/>
      <c r="BY671" s="20">
        <f>IFERROR(ROUND(((INDEX('Stock List'!$M$11:$M$1010, MATCH(AF671, 'Stock List'!$K$11:$K$1010, 0))/INDEX('Stock List'!$L$11:$L$1010, MATCH(AF671, 'Stock List'!$K$11:$K$1010, 0)))*AE671), 2), 0)</f>
        <v>0</v>
      </c>
      <c r="BZ671" s="20"/>
      <c r="CA671" s="20">
        <f>IFERROR(ROUND(((INDEX('Stock List'!$M$11:$M$1010, MATCH(AH671, 'Stock List'!$K$11:$K$1010, 0))/INDEX('Stock List'!$L$11:$L$1010, MATCH(AH671, 'Stock List'!$K$11:$K$1010, 0)))*AG671), 2), 0)</f>
        <v>0</v>
      </c>
      <c r="CB671" s="20"/>
      <c r="CC671" s="20">
        <f>IFERROR(ROUND(((INDEX('Stock List'!$M$11:$M$1010, MATCH(AJ671, 'Stock List'!$K$11:$K$1010, 0))/INDEX('Stock List'!$L$11:$L$1010, MATCH(AJ671, 'Stock List'!$K$11:$K$1010, 0)))*AI671), 2), 0)</f>
        <v>0</v>
      </c>
      <c r="CD671" s="20"/>
      <c r="CE671" s="20">
        <f>IFERROR(ROUND(((INDEX('Stock List'!$M$11:$M$1010, MATCH(AL671, 'Stock List'!$K$11:$K$1010, 0))/INDEX('Stock List'!$L$11:$L$1010, MATCH(AL671, 'Stock List'!$K$11:$K$1010, 0)))*AK671), 2), 0)</f>
        <v>0</v>
      </c>
      <c r="CF671" s="20"/>
      <c r="CG671" s="20">
        <f>IFERROR(ROUND(((INDEX('Stock List'!$M$11:$M$1010, MATCH(AN671, 'Stock List'!$K$11:$K$1010, 0))/INDEX('Stock List'!$L$11:$L$1010, MATCH(AN671, 'Stock List'!$K$11:$K$1010, 0)))*AM671), 2), 0)</f>
        <v>0</v>
      </c>
      <c r="CH671" s="20"/>
      <c r="CI671" s="20">
        <f>IFERROR(ROUND(((INDEX('Stock List'!$M$11:$M$1010, MATCH(AP671, 'Stock List'!$K$11:$K$1010, 0))/INDEX('Stock List'!$L$11:$L$1010, MATCH(AP671, 'Stock List'!$K$11:$K$1010, 0)))*AO671), 2), 0)</f>
        <v>0</v>
      </c>
      <c r="CJ671" s="20"/>
      <c r="CK671" s="20">
        <f>IFERROR(ROUND(((INDEX('Stock List'!$M$11:$M$1010, MATCH(AR671, 'Stock List'!$K$11:$K$1010, 0))/INDEX('Stock List'!$L$11:$L$1010, MATCH(AR671, 'Stock List'!$K$11:$K$1010, 0)))*AQ671), 2), 0)</f>
        <v>0</v>
      </c>
      <c r="CL671" s="20"/>
      <c r="CM671" s="20">
        <f>IFERROR(ROUND(((INDEX('Stock List'!$M$11:$M$1010, MATCH(AT671, 'Stock List'!$K$11:$K$1010, 0))/INDEX('Stock List'!$L$11:$L$1010, MATCH(AT671, 'Stock List'!$K$11:$K$1010, 0)))*AS671), 2), 0)</f>
        <v>0</v>
      </c>
      <c r="CN671" s="20"/>
      <c r="CO671" s="20">
        <f>IFERROR(ROUND(((INDEX('Stock List'!$M$11:$M$1010, MATCH(AV671, 'Stock List'!$K$11:$K$1010, 0))/INDEX('Stock List'!$L$11:$L$1010, MATCH(AV671, 'Stock List'!$K$11:$K$1010, 0)))*AU671), 2), 0)</f>
        <v>0</v>
      </c>
      <c r="CP671" s="20"/>
      <c r="CQ671" s="20">
        <f>IFERROR(ROUND(((INDEX('Stock List'!$M$11:$M$1010, MATCH(AX671, 'Stock List'!$K$11:$K$1010, 0))/INDEX('Stock List'!$L$11:$L$1010, MATCH(AX671, 'Stock List'!$K$11:$K$1010, 0)))*AW671), 2), 0)</f>
        <v>0</v>
      </c>
      <c r="CR671" s="22"/>
      <c r="CT671" s="106" t="str">
        <f t="shared" si="553"/>
        <v/>
      </c>
      <c r="CU671" s="22" t="str">
        <f t="shared" si="554"/>
        <v/>
      </c>
      <c r="CX671" s="106" t="str">
        <f t="shared" si="555"/>
        <v/>
      </c>
      <c r="CY671" s="20" t="str">
        <f t="shared" si="556"/>
        <v/>
      </c>
      <c r="CZ671" s="22" t="str">
        <f t="shared" si="557"/>
        <v/>
      </c>
      <c r="DB671" s="76" t="str">
        <f>IF($H671="", "", COUNTIF($G$11:$G$1010, "&gt;"&amp;$G671)+1+COUNTIF($G$11:$G671, $G671)-1)</f>
        <v/>
      </c>
      <c r="DC671" s="76" t="str">
        <f>IF($H671="", "", COUNTIF($CZ$11:$CZ$1010, "&gt;"&amp;$CZ671)+1+COUNTIF($CZ$11:$CZ671, $CZ671)-1)</f>
        <v/>
      </c>
      <c r="DE671" s="147" t="str">
        <f t="shared" si="558"/>
        <v/>
      </c>
      <c r="DF671" s="148"/>
      <c r="DG671" s="19" t="str">
        <f t="shared" si="559"/>
        <v/>
      </c>
      <c r="DH671" s="153" t="str">
        <f t="shared" si="560"/>
        <v/>
      </c>
      <c r="DI671" s="19" t="str">
        <f t="shared" si="512"/>
        <v/>
      </c>
      <c r="DJ671" s="153" t="str">
        <f t="shared" si="513"/>
        <v/>
      </c>
      <c r="DK671" s="19" t="str">
        <f t="shared" si="514"/>
        <v/>
      </c>
      <c r="DL671" s="153" t="str">
        <f t="shared" si="515"/>
        <v/>
      </c>
      <c r="DM671" s="19" t="str">
        <f t="shared" si="516"/>
        <v/>
      </c>
      <c r="DN671" s="153" t="str">
        <f t="shared" si="517"/>
        <v/>
      </c>
      <c r="DO671" s="19" t="str">
        <f t="shared" si="518"/>
        <v/>
      </c>
      <c r="DP671" s="153" t="str">
        <f t="shared" si="519"/>
        <v/>
      </c>
      <c r="DQ671" s="19" t="str">
        <f t="shared" si="520"/>
        <v/>
      </c>
      <c r="DR671" s="153" t="str">
        <f t="shared" si="521"/>
        <v/>
      </c>
      <c r="DS671" s="19" t="str">
        <f t="shared" si="522"/>
        <v/>
      </c>
      <c r="DT671" s="153" t="str">
        <f t="shared" si="523"/>
        <v/>
      </c>
      <c r="DU671" s="19" t="str">
        <f t="shared" si="524"/>
        <v/>
      </c>
      <c r="DV671" s="153" t="str">
        <f t="shared" si="525"/>
        <v/>
      </c>
      <c r="DW671" s="19" t="str">
        <f t="shared" si="526"/>
        <v/>
      </c>
      <c r="DX671" s="153" t="str">
        <f t="shared" si="527"/>
        <v/>
      </c>
      <c r="DY671" s="19" t="str">
        <f t="shared" si="528"/>
        <v/>
      </c>
      <c r="DZ671" s="153" t="str">
        <f t="shared" si="529"/>
        <v/>
      </c>
      <c r="EA671" s="19" t="str">
        <f t="shared" si="530"/>
        <v/>
      </c>
      <c r="EB671" s="153" t="str">
        <f t="shared" si="531"/>
        <v/>
      </c>
      <c r="EC671" s="19" t="str">
        <f t="shared" si="532"/>
        <v/>
      </c>
      <c r="ED671" s="153" t="str">
        <f t="shared" si="533"/>
        <v/>
      </c>
      <c r="EE671" s="19" t="str">
        <f t="shared" si="534"/>
        <v/>
      </c>
      <c r="EF671" s="153" t="str">
        <f t="shared" si="535"/>
        <v/>
      </c>
      <c r="EG671" s="19" t="str">
        <f t="shared" si="536"/>
        <v/>
      </c>
      <c r="EH671" s="153" t="str">
        <f t="shared" si="537"/>
        <v/>
      </c>
      <c r="EI671" s="19" t="str">
        <f t="shared" si="538"/>
        <v/>
      </c>
      <c r="EJ671" s="153" t="str">
        <f t="shared" si="539"/>
        <v/>
      </c>
      <c r="EK671" s="19" t="str">
        <f t="shared" si="540"/>
        <v/>
      </c>
      <c r="EL671" s="153" t="str">
        <f t="shared" si="541"/>
        <v/>
      </c>
      <c r="EM671" s="19" t="str">
        <f t="shared" si="542"/>
        <v/>
      </c>
      <c r="EN671" s="153" t="str">
        <f t="shared" si="543"/>
        <v/>
      </c>
      <c r="EO671" s="19" t="str">
        <f t="shared" si="544"/>
        <v/>
      </c>
      <c r="EP671" s="153" t="str">
        <f t="shared" si="545"/>
        <v/>
      </c>
      <c r="EQ671" s="19" t="str">
        <f t="shared" si="546"/>
        <v/>
      </c>
      <c r="ER671" s="153" t="str">
        <f t="shared" si="547"/>
        <v/>
      </c>
      <c r="ES671" s="19" t="str">
        <f t="shared" si="548"/>
        <v/>
      </c>
      <c r="ET671" s="153" t="str">
        <f t="shared" si="549"/>
        <v/>
      </c>
    </row>
    <row r="672" spans="1:150" x14ac:dyDescent="0.25">
      <c r="A672" s="31"/>
      <c r="B672" s="91" t="str">
        <f t="shared" si="550"/>
        <v/>
      </c>
      <c r="C672" s="20" t="str">
        <f t="shared" si="510"/>
        <v/>
      </c>
      <c r="D672" s="97" t="str">
        <f t="shared" si="511"/>
        <v/>
      </c>
      <c r="E672" s="62" t="str">
        <f t="shared" si="551"/>
        <v/>
      </c>
      <c r="F672" s="31"/>
      <c r="G672" s="282"/>
      <c r="H672" s="283"/>
      <c r="I672" s="284"/>
      <c r="J672" s="285"/>
      <c r="K672" s="286"/>
      <c r="L672" s="287"/>
      <c r="M672" s="288"/>
      <c r="N672" s="287"/>
      <c r="O672" s="288"/>
      <c r="P672" s="287"/>
      <c r="Q672" s="288"/>
      <c r="R672" s="287"/>
      <c r="S672" s="288"/>
      <c r="T672" s="287"/>
      <c r="U672" s="288"/>
      <c r="V672" s="287"/>
      <c r="W672" s="288"/>
      <c r="X672" s="287"/>
      <c r="Y672" s="288"/>
      <c r="Z672" s="287"/>
      <c r="AA672" s="288"/>
      <c r="AB672" s="287"/>
      <c r="AC672" s="288"/>
      <c r="AD672" s="287"/>
      <c r="AE672" s="288"/>
      <c r="AF672" s="287"/>
      <c r="AG672" s="288"/>
      <c r="AH672" s="287"/>
      <c r="AI672" s="288"/>
      <c r="AJ672" s="287"/>
      <c r="AK672" s="288"/>
      <c r="AL672" s="287"/>
      <c r="AM672" s="288"/>
      <c r="AN672" s="287"/>
      <c r="AO672" s="288"/>
      <c r="AP672" s="287"/>
      <c r="AQ672" s="288"/>
      <c r="AR672" s="287"/>
      <c r="AS672" s="288"/>
      <c r="AT672" s="287"/>
      <c r="AU672" s="288"/>
      <c r="AV672" s="287"/>
      <c r="AW672" s="288"/>
      <c r="AX672" s="287"/>
      <c r="AY672" s="31"/>
      <c r="BA672" s="76" t="str">
        <f t="shared" si="552"/>
        <v/>
      </c>
      <c r="BC672" s="76" t="str">
        <f>IF('Stock List'!$K672="", "", 'Stock List'!$K672)</f>
        <v/>
      </c>
      <c r="BE672" s="106">
        <f>IFERROR(ROUND(((INDEX('Stock List'!$M$11:$M$1010, MATCH(L672, 'Stock List'!$K$11:$K$1010, 0))/INDEX('Stock List'!$L$11:$L$1010, MATCH(L672, 'Stock List'!$K$11:$K$1010, 0)))*K672), 2), 0)</f>
        <v>0</v>
      </c>
      <c r="BF672" s="20"/>
      <c r="BG672" s="20">
        <f>IFERROR(ROUND(((INDEX('Stock List'!$M$11:$M$1010, MATCH(N672, 'Stock List'!$K$11:$K$1010, 0))/INDEX('Stock List'!$L$11:$L$1010, MATCH(N672, 'Stock List'!$K$11:$K$1010, 0)))*M672), 2), 0)</f>
        <v>0</v>
      </c>
      <c r="BH672" s="20"/>
      <c r="BI672" s="20">
        <f>IFERROR(ROUND(((INDEX('Stock List'!$M$11:$M$1010, MATCH(P672, 'Stock List'!$K$11:$K$1010, 0))/INDEX('Stock List'!$L$11:$L$1010, MATCH(P672, 'Stock List'!$K$11:$K$1010, 0)))*O672), 2), 0)</f>
        <v>0</v>
      </c>
      <c r="BJ672" s="20"/>
      <c r="BK672" s="20">
        <f>IFERROR(ROUND(((INDEX('Stock List'!$M$11:$M$1010, MATCH(R672, 'Stock List'!$K$11:$K$1010, 0))/INDEX('Stock List'!$L$11:$L$1010, MATCH(R672, 'Stock List'!$K$11:$K$1010, 0)))*Q672), 2), 0)</f>
        <v>0</v>
      </c>
      <c r="BL672" s="20"/>
      <c r="BM672" s="20">
        <f>IFERROR(ROUND(((INDEX('Stock List'!$M$11:$M$1010, MATCH(T672, 'Stock List'!$K$11:$K$1010, 0))/INDEX('Stock List'!$L$11:$L$1010, MATCH(T672, 'Stock List'!$K$11:$K$1010, 0)))*S672), 2), 0)</f>
        <v>0</v>
      </c>
      <c r="BN672" s="20"/>
      <c r="BO672" s="20">
        <f>IFERROR(ROUND(((INDEX('Stock List'!$M$11:$M$1010, MATCH(V672, 'Stock List'!$K$11:$K$1010, 0))/INDEX('Stock List'!$L$11:$L$1010, MATCH(V672, 'Stock List'!$K$11:$K$1010, 0)))*U672), 2), 0)</f>
        <v>0</v>
      </c>
      <c r="BP672" s="20"/>
      <c r="BQ672" s="20">
        <f>IFERROR(ROUND(((INDEX('Stock List'!$M$11:$M$1010, MATCH(X672, 'Stock List'!$K$11:$K$1010, 0))/INDEX('Stock List'!$L$11:$L$1010, MATCH(X672, 'Stock List'!$K$11:$K$1010, 0)))*W672), 2), 0)</f>
        <v>0</v>
      </c>
      <c r="BR672" s="20"/>
      <c r="BS672" s="20">
        <f>IFERROR(ROUND(((INDEX('Stock List'!$M$11:$M$1010, MATCH(Z672, 'Stock List'!$K$11:$K$1010, 0))/INDEX('Stock List'!$L$11:$L$1010, MATCH(Z672, 'Stock List'!$K$11:$K$1010, 0)))*Y672), 2), 0)</f>
        <v>0</v>
      </c>
      <c r="BT672" s="20"/>
      <c r="BU672" s="20">
        <f>IFERROR(ROUND(((INDEX('Stock List'!$M$11:$M$1010, MATCH(AB672, 'Stock List'!$K$11:$K$1010, 0))/INDEX('Stock List'!$L$11:$L$1010, MATCH(AB672, 'Stock List'!$K$11:$K$1010, 0)))*AA672), 2), 0)</f>
        <v>0</v>
      </c>
      <c r="BV672" s="20"/>
      <c r="BW672" s="20">
        <f>IFERROR(ROUND(((INDEX('Stock List'!$M$11:$M$1010, MATCH(AD672, 'Stock List'!$K$11:$K$1010, 0))/INDEX('Stock List'!$L$11:$L$1010, MATCH(AD672, 'Stock List'!$K$11:$K$1010, 0)))*AC672), 2), 0)</f>
        <v>0</v>
      </c>
      <c r="BX672" s="20"/>
      <c r="BY672" s="20">
        <f>IFERROR(ROUND(((INDEX('Stock List'!$M$11:$M$1010, MATCH(AF672, 'Stock List'!$K$11:$K$1010, 0))/INDEX('Stock List'!$L$11:$L$1010, MATCH(AF672, 'Stock List'!$K$11:$K$1010, 0)))*AE672), 2), 0)</f>
        <v>0</v>
      </c>
      <c r="BZ672" s="20"/>
      <c r="CA672" s="20">
        <f>IFERROR(ROUND(((INDEX('Stock List'!$M$11:$M$1010, MATCH(AH672, 'Stock List'!$K$11:$K$1010, 0))/INDEX('Stock List'!$L$11:$L$1010, MATCH(AH672, 'Stock List'!$K$11:$K$1010, 0)))*AG672), 2), 0)</f>
        <v>0</v>
      </c>
      <c r="CB672" s="20"/>
      <c r="CC672" s="20">
        <f>IFERROR(ROUND(((INDEX('Stock List'!$M$11:$M$1010, MATCH(AJ672, 'Stock List'!$K$11:$K$1010, 0))/INDEX('Stock List'!$L$11:$L$1010, MATCH(AJ672, 'Stock List'!$K$11:$K$1010, 0)))*AI672), 2), 0)</f>
        <v>0</v>
      </c>
      <c r="CD672" s="20"/>
      <c r="CE672" s="20">
        <f>IFERROR(ROUND(((INDEX('Stock List'!$M$11:$M$1010, MATCH(AL672, 'Stock List'!$K$11:$K$1010, 0))/INDEX('Stock List'!$L$11:$L$1010, MATCH(AL672, 'Stock List'!$K$11:$K$1010, 0)))*AK672), 2), 0)</f>
        <v>0</v>
      </c>
      <c r="CF672" s="20"/>
      <c r="CG672" s="20">
        <f>IFERROR(ROUND(((INDEX('Stock List'!$M$11:$M$1010, MATCH(AN672, 'Stock List'!$K$11:$K$1010, 0))/INDEX('Stock List'!$L$11:$L$1010, MATCH(AN672, 'Stock List'!$K$11:$K$1010, 0)))*AM672), 2), 0)</f>
        <v>0</v>
      </c>
      <c r="CH672" s="20"/>
      <c r="CI672" s="20">
        <f>IFERROR(ROUND(((INDEX('Stock List'!$M$11:$M$1010, MATCH(AP672, 'Stock List'!$K$11:$K$1010, 0))/INDEX('Stock List'!$L$11:$L$1010, MATCH(AP672, 'Stock List'!$K$11:$K$1010, 0)))*AO672), 2), 0)</f>
        <v>0</v>
      </c>
      <c r="CJ672" s="20"/>
      <c r="CK672" s="20">
        <f>IFERROR(ROUND(((INDEX('Stock List'!$M$11:$M$1010, MATCH(AR672, 'Stock List'!$K$11:$K$1010, 0))/INDEX('Stock List'!$L$11:$L$1010, MATCH(AR672, 'Stock List'!$K$11:$K$1010, 0)))*AQ672), 2), 0)</f>
        <v>0</v>
      </c>
      <c r="CL672" s="20"/>
      <c r="CM672" s="20">
        <f>IFERROR(ROUND(((INDEX('Stock List'!$M$11:$M$1010, MATCH(AT672, 'Stock List'!$K$11:$K$1010, 0))/INDEX('Stock List'!$L$11:$L$1010, MATCH(AT672, 'Stock List'!$K$11:$K$1010, 0)))*AS672), 2), 0)</f>
        <v>0</v>
      </c>
      <c r="CN672" s="20"/>
      <c r="CO672" s="20">
        <f>IFERROR(ROUND(((INDEX('Stock List'!$M$11:$M$1010, MATCH(AV672, 'Stock List'!$K$11:$K$1010, 0))/INDEX('Stock List'!$L$11:$L$1010, MATCH(AV672, 'Stock List'!$K$11:$K$1010, 0)))*AU672), 2), 0)</f>
        <v>0</v>
      </c>
      <c r="CP672" s="20"/>
      <c r="CQ672" s="20">
        <f>IFERROR(ROUND(((INDEX('Stock List'!$M$11:$M$1010, MATCH(AX672, 'Stock List'!$K$11:$K$1010, 0))/INDEX('Stock List'!$L$11:$L$1010, MATCH(AX672, 'Stock List'!$K$11:$K$1010, 0)))*AW672), 2), 0)</f>
        <v>0</v>
      </c>
      <c r="CR672" s="22"/>
      <c r="CT672" s="106" t="str">
        <f t="shared" si="553"/>
        <v/>
      </c>
      <c r="CU672" s="22" t="str">
        <f t="shared" si="554"/>
        <v/>
      </c>
      <c r="CX672" s="106" t="str">
        <f t="shared" si="555"/>
        <v/>
      </c>
      <c r="CY672" s="20" t="str">
        <f t="shared" si="556"/>
        <v/>
      </c>
      <c r="CZ672" s="22" t="str">
        <f t="shared" si="557"/>
        <v/>
      </c>
      <c r="DB672" s="76" t="str">
        <f>IF($H672="", "", COUNTIF($G$11:$G$1010, "&gt;"&amp;$G672)+1+COUNTIF($G$11:$G672, $G672)-1)</f>
        <v/>
      </c>
      <c r="DC672" s="76" t="str">
        <f>IF($H672="", "", COUNTIF($CZ$11:$CZ$1010, "&gt;"&amp;$CZ672)+1+COUNTIF($CZ$11:$CZ672, $CZ672)-1)</f>
        <v/>
      </c>
      <c r="DE672" s="147" t="str">
        <f t="shared" si="558"/>
        <v/>
      </c>
      <c r="DF672" s="148"/>
      <c r="DG672" s="19" t="str">
        <f t="shared" si="559"/>
        <v/>
      </c>
      <c r="DH672" s="153" t="str">
        <f t="shared" si="560"/>
        <v/>
      </c>
      <c r="DI672" s="19" t="str">
        <f t="shared" si="512"/>
        <v/>
      </c>
      <c r="DJ672" s="153" t="str">
        <f t="shared" si="513"/>
        <v/>
      </c>
      <c r="DK672" s="19" t="str">
        <f t="shared" si="514"/>
        <v/>
      </c>
      <c r="DL672" s="153" t="str">
        <f t="shared" si="515"/>
        <v/>
      </c>
      <c r="DM672" s="19" t="str">
        <f t="shared" si="516"/>
        <v/>
      </c>
      <c r="DN672" s="153" t="str">
        <f t="shared" si="517"/>
        <v/>
      </c>
      <c r="DO672" s="19" t="str">
        <f t="shared" si="518"/>
        <v/>
      </c>
      <c r="DP672" s="153" t="str">
        <f t="shared" si="519"/>
        <v/>
      </c>
      <c r="DQ672" s="19" t="str">
        <f t="shared" si="520"/>
        <v/>
      </c>
      <c r="DR672" s="153" t="str">
        <f t="shared" si="521"/>
        <v/>
      </c>
      <c r="DS672" s="19" t="str">
        <f t="shared" si="522"/>
        <v/>
      </c>
      <c r="DT672" s="153" t="str">
        <f t="shared" si="523"/>
        <v/>
      </c>
      <c r="DU672" s="19" t="str">
        <f t="shared" si="524"/>
        <v/>
      </c>
      <c r="DV672" s="153" t="str">
        <f t="shared" si="525"/>
        <v/>
      </c>
      <c r="DW672" s="19" t="str">
        <f t="shared" si="526"/>
        <v/>
      </c>
      <c r="DX672" s="153" t="str">
        <f t="shared" si="527"/>
        <v/>
      </c>
      <c r="DY672" s="19" t="str">
        <f t="shared" si="528"/>
        <v/>
      </c>
      <c r="DZ672" s="153" t="str">
        <f t="shared" si="529"/>
        <v/>
      </c>
      <c r="EA672" s="19" t="str">
        <f t="shared" si="530"/>
        <v/>
      </c>
      <c r="EB672" s="153" t="str">
        <f t="shared" si="531"/>
        <v/>
      </c>
      <c r="EC672" s="19" t="str">
        <f t="shared" si="532"/>
        <v/>
      </c>
      <c r="ED672" s="153" t="str">
        <f t="shared" si="533"/>
        <v/>
      </c>
      <c r="EE672" s="19" t="str">
        <f t="shared" si="534"/>
        <v/>
      </c>
      <c r="EF672" s="153" t="str">
        <f t="shared" si="535"/>
        <v/>
      </c>
      <c r="EG672" s="19" t="str">
        <f t="shared" si="536"/>
        <v/>
      </c>
      <c r="EH672" s="153" t="str">
        <f t="shared" si="537"/>
        <v/>
      </c>
      <c r="EI672" s="19" t="str">
        <f t="shared" si="538"/>
        <v/>
      </c>
      <c r="EJ672" s="153" t="str">
        <f t="shared" si="539"/>
        <v/>
      </c>
      <c r="EK672" s="19" t="str">
        <f t="shared" si="540"/>
        <v/>
      </c>
      <c r="EL672" s="153" t="str">
        <f t="shared" si="541"/>
        <v/>
      </c>
      <c r="EM672" s="19" t="str">
        <f t="shared" si="542"/>
        <v/>
      </c>
      <c r="EN672" s="153" t="str">
        <f t="shared" si="543"/>
        <v/>
      </c>
      <c r="EO672" s="19" t="str">
        <f t="shared" si="544"/>
        <v/>
      </c>
      <c r="EP672" s="153" t="str">
        <f t="shared" si="545"/>
        <v/>
      </c>
      <c r="EQ672" s="19" t="str">
        <f t="shared" si="546"/>
        <v/>
      </c>
      <c r="ER672" s="153" t="str">
        <f t="shared" si="547"/>
        <v/>
      </c>
      <c r="ES672" s="19" t="str">
        <f t="shared" si="548"/>
        <v/>
      </c>
      <c r="ET672" s="153" t="str">
        <f t="shared" si="549"/>
        <v/>
      </c>
    </row>
    <row r="673" spans="1:150" x14ac:dyDescent="0.25">
      <c r="A673" s="31"/>
      <c r="B673" s="91" t="str">
        <f t="shared" si="550"/>
        <v/>
      </c>
      <c r="C673" s="20" t="str">
        <f t="shared" si="510"/>
        <v/>
      </c>
      <c r="D673" s="97" t="str">
        <f t="shared" si="511"/>
        <v/>
      </c>
      <c r="E673" s="62" t="str">
        <f t="shared" si="551"/>
        <v/>
      </c>
      <c r="F673" s="31"/>
      <c r="G673" s="282"/>
      <c r="H673" s="283"/>
      <c r="I673" s="284"/>
      <c r="J673" s="285"/>
      <c r="K673" s="286"/>
      <c r="L673" s="287"/>
      <c r="M673" s="288"/>
      <c r="N673" s="287"/>
      <c r="O673" s="288"/>
      <c r="P673" s="287"/>
      <c r="Q673" s="288"/>
      <c r="R673" s="287"/>
      <c r="S673" s="288"/>
      <c r="T673" s="287"/>
      <c r="U673" s="288"/>
      <c r="V673" s="287"/>
      <c r="W673" s="288"/>
      <c r="X673" s="287"/>
      <c r="Y673" s="288"/>
      <c r="Z673" s="287"/>
      <c r="AA673" s="288"/>
      <c r="AB673" s="287"/>
      <c r="AC673" s="288"/>
      <c r="AD673" s="287"/>
      <c r="AE673" s="288"/>
      <c r="AF673" s="287"/>
      <c r="AG673" s="288"/>
      <c r="AH673" s="287"/>
      <c r="AI673" s="288"/>
      <c r="AJ673" s="287"/>
      <c r="AK673" s="288"/>
      <c r="AL673" s="287"/>
      <c r="AM673" s="288"/>
      <c r="AN673" s="287"/>
      <c r="AO673" s="288"/>
      <c r="AP673" s="287"/>
      <c r="AQ673" s="288"/>
      <c r="AR673" s="287"/>
      <c r="AS673" s="288"/>
      <c r="AT673" s="287"/>
      <c r="AU673" s="288"/>
      <c r="AV673" s="287"/>
      <c r="AW673" s="288"/>
      <c r="AX673" s="287"/>
      <c r="AY673" s="31"/>
      <c r="BA673" s="76" t="str">
        <f t="shared" si="552"/>
        <v/>
      </c>
      <c r="BC673" s="76" t="str">
        <f>IF('Stock List'!$K673="", "", 'Stock List'!$K673)</f>
        <v/>
      </c>
      <c r="BE673" s="106">
        <f>IFERROR(ROUND(((INDEX('Stock List'!$M$11:$M$1010, MATCH(L673, 'Stock List'!$K$11:$K$1010, 0))/INDEX('Stock List'!$L$11:$L$1010, MATCH(L673, 'Stock List'!$K$11:$K$1010, 0)))*K673), 2), 0)</f>
        <v>0</v>
      </c>
      <c r="BF673" s="20"/>
      <c r="BG673" s="20">
        <f>IFERROR(ROUND(((INDEX('Stock List'!$M$11:$M$1010, MATCH(N673, 'Stock List'!$K$11:$K$1010, 0))/INDEX('Stock List'!$L$11:$L$1010, MATCH(N673, 'Stock List'!$K$11:$K$1010, 0)))*M673), 2), 0)</f>
        <v>0</v>
      </c>
      <c r="BH673" s="20"/>
      <c r="BI673" s="20">
        <f>IFERROR(ROUND(((INDEX('Stock List'!$M$11:$M$1010, MATCH(P673, 'Stock List'!$K$11:$K$1010, 0))/INDEX('Stock List'!$L$11:$L$1010, MATCH(P673, 'Stock List'!$K$11:$K$1010, 0)))*O673), 2), 0)</f>
        <v>0</v>
      </c>
      <c r="BJ673" s="20"/>
      <c r="BK673" s="20">
        <f>IFERROR(ROUND(((INDEX('Stock List'!$M$11:$M$1010, MATCH(R673, 'Stock List'!$K$11:$K$1010, 0))/INDEX('Stock List'!$L$11:$L$1010, MATCH(R673, 'Stock List'!$K$11:$K$1010, 0)))*Q673), 2), 0)</f>
        <v>0</v>
      </c>
      <c r="BL673" s="20"/>
      <c r="BM673" s="20">
        <f>IFERROR(ROUND(((INDEX('Stock List'!$M$11:$M$1010, MATCH(T673, 'Stock List'!$K$11:$K$1010, 0))/INDEX('Stock List'!$L$11:$L$1010, MATCH(T673, 'Stock List'!$K$11:$K$1010, 0)))*S673), 2), 0)</f>
        <v>0</v>
      </c>
      <c r="BN673" s="20"/>
      <c r="BO673" s="20">
        <f>IFERROR(ROUND(((INDEX('Stock List'!$M$11:$M$1010, MATCH(V673, 'Stock List'!$K$11:$K$1010, 0))/INDEX('Stock List'!$L$11:$L$1010, MATCH(V673, 'Stock List'!$K$11:$K$1010, 0)))*U673), 2), 0)</f>
        <v>0</v>
      </c>
      <c r="BP673" s="20"/>
      <c r="BQ673" s="20">
        <f>IFERROR(ROUND(((INDEX('Stock List'!$M$11:$M$1010, MATCH(X673, 'Stock List'!$K$11:$K$1010, 0))/INDEX('Stock List'!$L$11:$L$1010, MATCH(X673, 'Stock List'!$K$11:$K$1010, 0)))*W673), 2), 0)</f>
        <v>0</v>
      </c>
      <c r="BR673" s="20"/>
      <c r="BS673" s="20">
        <f>IFERROR(ROUND(((INDEX('Stock List'!$M$11:$M$1010, MATCH(Z673, 'Stock List'!$K$11:$K$1010, 0))/INDEX('Stock List'!$L$11:$L$1010, MATCH(Z673, 'Stock List'!$K$11:$K$1010, 0)))*Y673), 2), 0)</f>
        <v>0</v>
      </c>
      <c r="BT673" s="20"/>
      <c r="BU673" s="20">
        <f>IFERROR(ROUND(((INDEX('Stock List'!$M$11:$M$1010, MATCH(AB673, 'Stock List'!$K$11:$K$1010, 0))/INDEX('Stock List'!$L$11:$L$1010, MATCH(AB673, 'Stock List'!$K$11:$K$1010, 0)))*AA673), 2), 0)</f>
        <v>0</v>
      </c>
      <c r="BV673" s="20"/>
      <c r="BW673" s="20">
        <f>IFERROR(ROUND(((INDEX('Stock List'!$M$11:$M$1010, MATCH(AD673, 'Stock List'!$K$11:$K$1010, 0))/INDEX('Stock List'!$L$11:$L$1010, MATCH(AD673, 'Stock List'!$K$11:$K$1010, 0)))*AC673), 2), 0)</f>
        <v>0</v>
      </c>
      <c r="BX673" s="20"/>
      <c r="BY673" s="20">
        <f>IFERROR(ROUND(((INDEX('Stock List'!$M$11:$M$1010, MATCH(AF673, 'Stock List'!$K$11:$K$1010, 0))/INDEX('Stock List'!$L$11:$L$1010, MATCH(AF673, 'Stock List'!$K$11:$K$1010, 0)))*AE673), 2), 0)</f>
        <v>0</v>
      </c>
      <c r="BZ673" s="20"/>
      <c r="CA673" s="20">
        <f>IFERROR(ROUND(((INDEX('Stock List'!$M$11:$M$1010, MATCH(AH673, 'Stock List'!$K$11:$K$1010, 0))/INDEX('Stock List'!$L$11:$L$1010, MATCH(AH673, 'Stock List'!$K$11:$K$1010, 0)))*AG673), 2), 0)</f>
        <v>0</v>
      </c>
      <c r="CB673" s="20"/>
      <c r="CC673" s="20">
        <f>IFERROR(ROUND(((INDEX('Stock List'!$M$11:$M$1010, MATCH(AJ673, 'Stock List'!$K$11:$K$1010, 0))/INDEX('Stock List'!$L$11:$L$1010, MATCH(AJ673, 'Stock List'!$K$11:$K$1010, 0)))*AI673), 2), 0)</f>
        <v>0</v>
      </c>
      <c r="CD673" s="20"/>
      <c r="CE673" s="20">
        <f>IFERROR(ROUND(((INDEX('Stock List'!$M$11:$M$1010, MATCH(AL673, 'Stock List'!$K$11:$K$1010, 0))/INDEX('Stock List'!$L$11:$L$1010, MATCH(AL673, 'Stock List'!$K$11:$K$1010, 0)))*AK673), 2), 0)</f>
        <v>0</v>
      </c>
      <c r="CF673" s="20"/>
      <c r="CG673" s="20">
        <f>IFERROR(ROUND(((INDEX('Stock List'!$M$11:$M$1010, MATCH(AN673, 'Stock List'!$K$11:$K$1010, 0))/INDEX('Stock List'!$L$11:$L$1010, MATCH(AN673, 'Stock List'!$K$11:$K$1010, 0)))*AM673), 2), 0)</f>
        <v>0</v>
      </c>
      <c r="CH673" s="20"/>
      <c r="CI673" s="20">
        <f>IFERROR(ROUND(((INDEX('Stock List'!$M$11:$M$1010, MATCH(AP673, 'Stock List'!$K$11:$K$1010, 0))/INDEX('Stock List'!$L$11:$L$1010, MATCH(AP673, 'Stock List'!$K$11:$K$1010, 0)))*AO673), 2), 0)</f>
        <v>0</v>
      </c>
      <c r="CJ673" s="20"/>
      <c r="CK673" s="20">
        <f>IFERROR(ROUND(((INDEX('Stock List'!$M$11:$M$1010, MATCH(AR673, 'Stock List'!$K$11:$K$1010, 0))/INDEX('Stock List'!$L$11:$L$1010, MATCH(AR673, 'Stock List'!$K$11:$K$1010, 0)))*AQ673), 2), 0)</f>
        <v>0</v>
      </c>
      <c r="CL673" s="20"/>
      <c r="CM673" s="20">
        <f>IFERROR(ROUND(((INDEX('Stock List'!$M$11:$M$1010, MATCH(AT673, 'Stock List'!$K$11:$K$1010, 0))/INDEX('Stock List'!$L$11:$L$1010, MATCH(AT673, 'Stock List'!$K$11:$K$1010, 0)))*AS673), 2), 0)</f>
        <v>0</v>
      </c>
      <c r="CN673" s="20"/>
      <c r="CO673" s="20">
        <f>IFERROR(ROUND(((INDEX('Stock List'!$M$11:$M$1010, MATCH(AV673, 'Stock List'!$K$11:$K$1010, 0))/INDEX('Stock List'!$L$11:$L$1010, MATCH(AV673, 'Stock List'!$K$11:$K$1010, 0)))*AU673), 2), 0)</f>
        <v>0</v>
      </c>
      <c r="CP673" s="20"/>
      <c r="CQ673" s="20">
        <f>IFERROR(ROUND(((INDEX('Stock List'!$M$11:$M$1010, MATCH(AX673, 'Stock List'!$K$11:$K$1010, 0))/INDEX('Stock List'!$L$11:$L$1010, MATCH(AX673, 'Stock List'!$K$11:$K$1010, 0)))*AW673), 2), 0)</f>
        <v>0</v>
      </c>
      <c r="CR673" s="22"/>
      <c r="CT673" s="106" t="str">
        <f t="shared" si="553"/>
        <v/>
      </c>
      <c r="CU673" s="22" t="str">
        <f t="shared" si="554"/>
        <v/>
      </c>
      <c r="CX673" s="106" t="str">
        <f t="shared" si="555"/>
        <v/>
      </c>
      <c r="CY673" s="20" t="str">
        <f t="shared" si="556"/>
        <v/>
      </c>
      <c r="CZ673" s="22" t="str">
        <f t="shared" si="557"/>
        <v/>
      </c>
      <c r="DB673" s="76" t="str">
        <f>IF($H673="", "", COUNTIF($G$11:$G$1010, "&gt;"&amp;$G673)+1+COUNTIF($G$11:$G673, $G673)-1)</f>
        <v/>
      </c>
      <c r="DC673" s="76" t="str">
        <f>IF($H673="", "", COUNTIF($CZ$11:$CZ$1010, "&gt;"&amp;$CZ673)+1+COUNTIF($CZ$11:$CZ673, $CZ673)-1)</f>
        <v/>
      </c>
      <c r="DE673" s="147" t="str">
        <f t="shared" si="558"/>
        <v/>
      </c>
      <c r="DF673" s="148"/>
      <c r="DG673" s="19" t="str">
        <f t="shared" si="559"/>
        <v/>
      </c>
      <c r="DH673" s="153" t="str">
        <f t="shared" si="560"/>
        <v/>
      </c>
      <c r="DI673" s="19" t="str">
        <f t="shared" si="512"/>
        <v/>
      </c>
      <c r="DJ673" s="153" t="str">
        <f t="shared" si="513"/>
        <v/>
      </c>
      <c r="DK673" s="19" t="str">
        <f t="shared" si="514"/>
        <v/>
      </c>
      <c r="DL673" s="153" t="str">
        <f t="shared" si="515"/>
        <v/>
      </c>
      <c r="DM673" s="19" t="str">
        <f t="shared" si="516"/>
        <v/>
      </c>
      <c r="DN673" s="153" t="str">
        <f t="shared" si="517"/>
        <v/>
      </c>
      <c r="DO673" s="19" t="str">
        <f t="shared" si="518"/>
        <v/>
      </c>
      <c r="DP673" s="153" t="str">
        <f t="shared" si="519"/>
        <v/>
      </c>
      <c r="DQ673" s="19" t="str">
        <f t="shared" si="520"/>
        <v/>
      </c>
      <c r="DR673" s="153" t="str">
        <f t="shared" si="521"/>
        <v/>
      </c>
      <c r="DS673" s="19" t="str">
        <f t="shared" si="522"/>
        <v/>
      </c>
      <c r="DT673" s="153" t="str">
        <f t="shared" si="523"/>
        <v/>
      </c>
      <c r="DU673" s="19" t="str">
        <f t="shared" si="524"/>
        <v/>
      </c>
      <c r="DV673" s="153" t="str">
        <f t="shared" si="525"/>
        <v/>
      </c>
      <c r="DW673" s="19" t="str">
        <f t="shared" si="526"/>
        <v/>
      </c>
      <c r="DX673" s="153" t="str">
        <f t="shared" si="527"/>
        <v/>
      </c>
      <c r="DY673" s="19" t="str">
        <f t="shared" si="528"/>
        <v/>
      </c>
      <c r="DZ673" s="153" t="str">
        <f t="shared" si="529"/>
        <v/>
      </c>
      <c r="EA673" s="19" t="str">
        <f t="shared" si="530"/>
        <v/>
      </c>
      <c r="EB673" s="153" t="str">
        <f t="shared" si="531"/>
        <v/>
      </c>
      <c r="EC673" s="19" t="str">
        <f t="shared" si="532"/>
        <v/>
      </c>
      <c r="ED673" s="153" t="str">
        <f t="shared" si="533"/>
        <v/>
      </c>
      <c r="EE673" s="19" t="str">
        <f t="shared" si="534"/>
        <v/>
      </c>
      <c r="EF673" s="153" t="str">
        <f t="shared" si="535"/>
        <v/>
      </c>
      <c r="EG673" s="19" t="str">
        <f t="shared" si="536"/>
        <v/>
      </c>
      <c r="EH673" s="153" t="str">
        <f t="shared" si="537"/>
        <v/>
      </c>
      <c r="EI673" s="19" t="str">
        <f t="shared" si="538"/>
        <v/>
      </c>
      <c r="EJ673" s="153" t="str">
        <f t="shared" si="539"/>
        <v/>
      </c>
      <c r="EK673" s="19" t="str">
        <f t="shared" si="540"/>
        <v/>
      </c>
      <c r="EL673" s="153" t="str">
        <f t="shared" si="541"/>
        <v/>
      </c>
      <c r="EM673" s="19" t="str">
        <f t="shared" si="542"/>
        <v/>
      </c>
      <c r="EN673" s="153" t="str">
        <f t="shared" si="543"/>
        <v/>
      </c>
      <c r="EO673" s="19" t="str">
        <f t="shared" si="544"/>
        <v/>
      </c>
      <c r="EP673" s="153" t="str">
        <f t="shared" si="545"/>
        <v/>
      </c>
      <c r="EQ673" s="19" t="str">
        <f t="shared" si="546"/>
        <v/>
      </c>
      <c r="ER673" s="153" t="str">
        <f t="shared" si="547"/>
        <v/>
      </c>
      <c r="ES673" s="19" t="str">
        <f t="shared" si="548"/>
        <v/>
      </c>
      <c r="ET673" s="153" t="str">
        <f t="shared" si="549"/>
        <v/>
      </c>
    </row>
    <row r="674" spans="1:150" x14ac:dyDescent="0.25">
      <c r="A674" s="31"/>
      <c r="B674" s="91" t="str">
        <f t="shared" si="550"/>
        <v/>
      </c>
      <c r="C674" s="20" t="str">
        <f t="shared" si="510"/>
        <v/>
      </c>
      <c r="D674" s="97" t="str">
        <f t="shared" si="511"/>
        <v/>
      </c>
      <c r="E674" s="62" t="str">
        <f t="shared" si="551"/>
        <v/>
      </c>
      <c r="F674" s="31"/>
      <c r="G674" s="282"/>
      <c r="H674" s="283"/>
      <c r="I674" s="284"/>
      <c r="J674" s="285"/>
      <c r="K674" s="286"/>
      <c r="L674" s="287"/>
      <c r="M674" s="288"/>
      <c r="N674" s="287"/>
      <c r="O674" s="288"/>
      <c r="P674" s="287"/>
      <c r="Q674" s="288"/>
      <c r="R674" s="287"/>
      <c r="S674" s="288"/>
      <c r="T674" s="287"/>
      <c r="U674" s="288"/>
      <c r="V674" s="287"/>
      <c r="W674" s="288"/>
      <c r="X674" s="287"/>
      <c r="Y674" s="288"/>
      <c r="Z674" s="287"/>
      <c r="AA674" s="288"/>
      <c r="AB674" s="287"/>
      <c r="AC674" s="288"/>
      <c r="AD674" s="287"/>
      <c r="AE674" s="288"/>
      <c r="AF674" s="287"/>
      <c r="AG674" s="288"/>
      <c r="AH674" s="287"/>
      <c r="AI674" s="288"/>
      <c r="AJ674" s="287"/>
      <c r="AK674" s="288"/>
      <c r="AL674" s="287"/>
      <c r="AM674" s="288"/>
      <c r="AN674" s="287"/>
      <c r="AO674" s="288"/>
      <c r="AP674" s="287"/>
      <c r="AQ674" s="288"/>
      <c r="AR674" s="287"/>
      <c r="AS674" s="288"/>
      <c r="AT674" s="287"/>
      <c r="AU674" s="288"/>
      <c r="AV674" s="287"/>
      <c r="AW674" s="288"/>
      <c r="AX674" s="287"/>
      <c r="AY674" s="31"/>
      <c r="BA674" s="76" t="str">
        <f t="shared" si="552"/>
        <v/>
      </c>
      <c r="BC674" s="76" t="str">
        <f>IF('Stock List'!$K674="", "", 'Stock List'!$K674)</f>
        <v/>
      </c>
      <c r="BE674" s="106">
        <f>IFERROR(ROUND(((INDEX('Stock List'!$M$11:$M$1010, MATCH(L674, 'Stock List'!$K$11:$K$1010, 0))/INDEX('Stock List'!$L$11:$L$1010, MATCH(L674, 'Stock List'!$K$11:$K$1010, 0)))*K674), 2), 0)</f>
        <v>0</v>
      </c>
      <c r="BF674" s="20"/>
      <c r="BG674" s="20">
        <f>IFERROR(ROUND(((INDEX('Stock List'!$M$11:$M$1010, MATCH(N674, 'Stock List'!$K$11:$K$1010, 0))/INDEX('Stock List'!$L$11:$L$1010, MATCH(N674, 'Stock List'!$K$11:$K$1010, 0)))*M674), 2), 0)</f>
        <v>0</v>
      </c>
      <c r="BH674" s="20"/>
      <c r="BI674" s="20">
        <f>IFERROR(ROUND(((INDEX('Stock List'!$M$11:$M$1010, MATCH(P674, 'Stock List'!$K$11:$K$1010, 0))/INDEX('Stock List'!$L$11:$L$1010, MATCH(P674, 'Stock List'!$K$11:$K$1010, 0)))*O674), 2), 0)</f>
        <v>0</v>
      </c>
      <c r="BJ674" s="20"/>
      <c r="BK674" s="20">
        <f>IFERROR(ROUND(((INDEX('Stock List'!$M$11:$M$1010, MATCH(R674, 'Stock List'!$K$11:$K$1010, 0))/INDEX('Stock List'!$L$11:$L$1010, MATCH(R674, 'Stock List'!$K$11:$K$1010, 0)))*Q674), 2), 0)</f>
        <v>0</v>
      </c>
      <c r="BL674" s="20"/>
      <c r="BM674" s="20">
        <f>IFERROR(ROUND(((INDEX('Stock List'!$M$11:$M$1010, MATCH(T674, 'Stock List'!$K$11:$K$1010, 0))/INDEX('Stock List'!$L$11:$L$1010, MATCH(T674, 'Stock List'!$K$11:$K$1010, 0)))*S674), 2), 0)</f>
        <v>0</v>
      </c>
      <c r="BN674" s="20"/>
      <c r="BO674" s="20">
        <f>IFERROR(ROUND(((INDEX('Stock List'!$M$11:$M$1010, MATCH(V674, 'Stock List'!$K$11:$K$1010, 0))/INDEX('Stock List'!$L$11:$L$1010, MATCH(V674, 'Stock List'!$K$11:$K$1010, 0)))*U674), 2), 0)</f>
        <v>0</v>
      </c>
      <c r="BP674" s="20"/>
      <c r="BQ674" s="20">
        <f>IFERROR(ROUND(((INDEX('Stock List'!$M$11:$M$1010, MATCH(X674, 'Stock List'!$K$11:$K$1010, 0))/INDEX('Stock List'!$L$11:$L$1010, MATCH(X674, 'Stock List'!$K$11:$K$1010, 0)))*W674), 2), 0)</f>
        <v>0</v>
      </c>
      <c r="BR674" s="20"/>
      <c r="BS674" s="20">
        <f>IFERROR(ROUND(((INDEX('Stock List'!$M$11:$M$1010, MATCH(Z674, 'Stock List'!$K$11:$K$1010, 0))/INDEX('Stock List'!$L$11:$L$1010, MATCH(Z674, 'Stock List'!$K$11:$K$1010, 0)))*Y674), 2), 0)</f>
        <v>0</v>
      </c>
      <c r="BT674" s="20"/>
      <c r="BU674" s="20">
        <f>IFERROR(ROUND(((INDEX('Stock List'!$M$11:$M$1010, MATCH(AB674, 'Stock List'!$K$11:$K$1010, 0))/INDEX('Stock List'!$L$11:$L$1010, MATCH(AB674, 'Stock List'!$K$11:$K$1010, 0)))*AA674), 2), 0)</f>
        <v>0</v>
      </c>
      <c r="BV674" s="20"/>
      <c r="BW674" s="20">
        <f>IFERROR(ROUND(((INDEX('Stock List'!$M$11:$M$1010, MATCH(AD674, 'Stock List'!$K$11:$K$1010, 0))/INDEX('Stock List'!$L$11:$L$1010, MATCH(AD674, 'Stock List'!$K$11:$K$1010, 0)))*AC674), 2), 0)</f>
        <v>0</v>
      </c>
      <c r="BX674" s="20"/>
      <c r="BY674" s="20">
        <f>IFERROR(ROUND(((INDEX('Stock List'!$M$11:$M$1010, MATCH(AF674, 'Stock List'!$K$11:$K$1010, 0))/INDEX('Stock List'!$L$11:$L$1010, MATCH(AF674, 'Stock List'!$K$11:$K$1010, 0)))*AE674), 2), 0)</f>
        <v>0</v>
      </c>
      <c r="BZ674" s="20"/>
      <c r="CA674" s="20">
        <f>IFERROR(ROUND(((INDEX('Stock List'!$M$11:$M$1010, MATCH(AH674, 'Stock List'!$K$11:$K$1010, 0))/INDEX('Stock List'!$L$11:$L$1010, MATCH(AH674, 'Stock List'!$K$11:$K$1010, 0)))*AG674), 2), 0)</f>
        <v>0</v>
      </c>
      <c r="CB674" s="20"/>
      <c r="CC674" s="20">
        <f>IFERROR(ROUND(((INDEX('Stock List'!$M$11:$M$1010, MATCH(AJ674, 'Stock List'!$K$11:$K$1010, 0))/INDEX('Stock List'!$L$11:$L$1010, MATCH(AJ674, 'Stock List'!$K$11:$K$1010, 0)))*AI674), 2), 0)</f>
        <v>0</v>
      </c>
      <c r="CD674" s="20"/>
      <c r="CE674" s="20">
        <f>IFERROR(ROUND(((INDEX('Stock List'!$M$11:$M$1010, MATCH(AL674, 'Stock List'!$K$11:$K$1010, 0))/INDEX('Stock List'!$L$11:$L$1010, MATCH(AL674, 'Stock List'!$K$11:$K$1010, 0)))*AK674), 2), 0)</f>
        <v>0</v>
      </c>
      <c r="CF674" s="20"/>
      <c r="CG674" s="20">
        <f>IFERROR(ROUND(((INDEX('Stock List'!$M$11:$M$1010, MATCH(AN674, 'Stock List'!$K$11:$K$1010, 0))/INDEX('Stock List'!$L$11:$L$1010, MATCH(AN674, 'Stock List'!$K$11:$K$1010, 0)))*AM674), 2), 0)</f>
        <v>0</v>
      </c>
      <c r="CH674" s="20"/>
      <c r="CI674" s="20">
        <f>IFERROR(ROUND(((INDEX('Stock List'!$M$11:$M$1010, MATCH(AP674, 'Stock List'!$K$11:$K$1010, 0))/INDEX('Stock List'!$L$11:$L$1010, MATCH(AP674, 'Stock List'!$K$11:$K$1010, 0)))*AO674), 2), 0)</f>
        <v>0</v>
      </c>
      <c r="CJ674" s="20"/>
      <c r="CK674" s="20">
        <f>IFERROR(ROUND(((INDEX('Stock List'!$M$11:$M$1010, MATCH(AR674, 'Stock List'!$K$11:$K$1010, 0))/INDEX('Stock List'!$L$11:$L$1010, MATCH(AR674, 'Stock List'!$K$11:$K$1010, 0)))*AQ674), 2), 0)</f>
        <v>0</v>
      </c>
      <c r="CL674" s="20"/>
      <c r="CM674" s="20">
        <f>IFERROR(ROUND(((INDEX('Stock List'!$M$11:$M$1010, MATCH(AT674, 'Stock List'!$K$11:$K$1010, 0))/INDEX('Stock List'!$L$11:$L$1010, MATCH(AT674, 'Stock List'!$K$11:$K$1010, 0)))*AS674), 2), 0)</f>
        <v>0</v>
      </c>
      <c r="CN674" s="20"/>
      <c r="CO674" s="20">
        <f>IFERROR(ROUND(((INDEX('Stock List'!$M$11:$M$1010, MATCH(AV674, 'Stock List'!$K$11:$K$1010, 0))/INDEX('Stock List'!$L$11:$L$1010, MATCH(AV674, 'Stock List'!$K$11:$K$1010, 0)))*AU674), 2), 0)</f>
        <v>0</v>
      </c>
      <c r="CP674" s="20"/>
      <c r="CQ674" s="20">
        <f>IFERROR(ROUND(((INDEX('Stock List'!$M$11:$M$1010, MATCH(AX674, 'Stock List'!$K$11:$K$1010, 0))/INDEX('Stock List'!$L$11:$L$1010, MATCH(AX674, 'Stock List'!$K$11:$K$1010, 0)))*AW674), 2), 0)</f>
        <v>0</v>
      </c>
      <c r="CR674" s="22"/>
      <c r="CT674" s="106" t="str">
        <f t="shared" si="553"/>
        <v/>
      </c>
      <c r="CU674" s="22" t="str">
        <f t="shared" si="554"/>
        <v/>
      </c>
      <c r="CX674" s="106" t="str">
        <f t="shared" si="555"/>
        <v/>
      </c>
      <c r="CY674" s="20" t="str">
        <f t="shared" si="556"/>
        <v/>
      </c>
      <c r="CZ674" s="22" t="str">
        <f t="shared" si="557"/>
        <v/>
      </c>
      <c r="DB674" s="76" t="str">
        <f>IF($H674="", "", COUNTIF($G$11:$G$1010, "&gt;"&amp;$G674)+1+COUNTIF($G$11:$G674, $G674)-1)</f>
        <v/>
      </c>
      <c r="DC674" s="76" t="str">
        <f>IF($H674="", "", COUNTIF($CZ$11:$CZ$1010, "&gt;"&amp;$CZ674)+1+COUNTIF($CZ$11:$CZ674, $CZ674)-1)</f>
        <v/>
      </c>
      <c r="DE674" s="147" t="str">
        <f t="shared" si="558"/>
        <v/>
      </c>
      <c r="DF674" s="148"/>
      <c r="DG674" s="19" t="str">
        <f t="shared" si="559"/>
        <v/>
      </c>
      <c r="DH674" s="153" t="str">
        <f t="shared" si="560"/>
        <v/>
      </c>
      <c r="DI674" s="19" t="str">
        <f t="shared" si="512"/>
        <v/>
      </c>
      <c r="DJ674" s="153" t="str">
        <f t="shared" si="513"/>
        <v/>
      </c>
      <c r="DK674" s="19" t="str">
        <f t="shared" si="514"/>
        <v/>
      </c>
      <c r="DL674" s="153" t="str">
        <f t="shared" si="515"/>
        <v/>
      </c>
      <c r="DM674" s="19" t="str">
        <f t="shared" si="516"/>
        <v/>
      </c>
      <c r="DN674" s="153" t="str">
        <f t="shared" si="517"/>
        <v/>
      </c>
      <c r="DO674" s="19" t="str">
        <f t="shared" si="518"/>
        <v/>
      </c>
      <c r="DP674" s="153" t="str">
        <f t="shared" si="519"/>
        <v/>
      </c>
      <c r="DQ674" s="19" t="str">
        <f t="shared" si="520"/>
        <v/>
      </c>
      <c r="DR674" s="153" t="str">
        <f t="shared" si="521"/>
        <v/>
      </c>
      <c r="DS674" s="19" t="str">
        <f t="shared" si="522"/>
        <v/>
      </c>
      <c r="DT674" s="153" t="str">
        <f t="shared" si="523"/>
        <v/>
      </c>
      <c r="DU674" s="19" t="str">
        <f t="shared" si="524"/>
        <v/>
      </c>
      <c r="DV674" s="153" t="str">
        <f t="shared" si="525"/>
        <v/>
      </c>
      <c r="DW674" s="19" t="str">
        <f t="shared" si="526"/>
        <v/>
      </c>
      <c r="DX674" s="153" t="str">
        <f t="shared" si="527"/>
        <v/>
      </c>
      <c r="DY674" s="19" t="str">
        <f t="shared" si="528"/>
        <v/>
      </c>
      <c r="DZ674" s="153" t="str">
        <f t="shared" si="529"/>
        <v/>
      </c>
      <c r="EA674" s="19" t="str">
        <f t="shared" si="530"/>
        <v/>
      </c>
      <c r="EB674" s="153" t="str">
        <f t="shared" si="531"/>
        <v/>
      </c>
      <c r="EC674" s="19" t="str">
        <f t="shared" si="532"/>
        <v/>
      </c>
      <c r="ED674" s="153" t="str">
        <f t="shared" si="533"/>
        <v/>
      </c>
      <c r="EE674" s="19" t="str">
        <f t="shared" si="534"/>
        <v/>
      </c>
      <c r="EF674" s="153" t="str">
        <f t="shared" si="535"/>
        <v/>
      </c>
      <c r="EG674" s="19" t="str">
        <f t="shared" si="536"/>
        <v/>
      </c>
      <c r="EH674" s="153" t="str">
        <f t="shared" si="537"/>
        <v/>
      </c>
      <c r="EI674" s="19" t="str">
        <f t="shared" si="538"/>
        <v/>
      </c>
      <c r="EJ674" s="153" t="str">
        <f t="shared" si="539"/>
        <v/>
      </c>
      <c r="EK674" s="19" t="str">
        <f t="shared" si="540"/>
        <v/>
      </c>
      <c r="EL674" s="153" t="str">
        <f t="shared" si="541"/>
        <v/>
      </c>
      <c r="EM674" s="19" t="str">
        <f t="shared" si="542"/>
        <v/>
      </c>
      <c r="EN674" s="153" t="str">
        <f t="shared" si="543"/>
        <v/>
      </c>
      <c r="EO674" s="19" t="str">
        <f t="shared" si="544"/>
        <v/>
      </c>
      <c r="EP674" s="153" t="str">
        <f t="shared" si="545"/>
        <v/>
      </c>
      <c r="EQ674" s="19" t="str">
        <f t="shared" si="546"/>
        <v/>
      </c>
      <c r="ER674" s="153" t="str">
        <f t="shared" si="547"/>
        <v/>
      </c>
      <c r="ES674" s="19" t="str">
        <f t="shared" si="548"/>
        <v/>
      </c>
      <c r="ET674" s="153" t="str">
        <f t="shared" si="549"/>
        <v/>
      </c>
    </row>
    <row r="675" spans="1:150" x14ac:dyDescent="0.25">
      <c r="A675" s="31"/>
      <c r="B675" s="91" t="str">
        <f t="shared" si="550"/>
        <v/>
      </c>
      <c r="C675" s="20" t="str">
        <f t="shared" si="510"/>
        <v/>
      </c>
      <c r="D675" s="97" t="str">
        <f t="shared" si="511"/>
        <v/>
      </c>
      <c r="E675" s="62" t="str">
        <f t="shared" si="551"/>
        <v/>
      </c>
      <c r="F675" s="31"/>
      <c r="G675" s="282"/>
      <c r="H675" s="283"/>
      <c r="I675" s="284"/>
      <c r="J675" s="285"/>
      <c r="K675" s="286"/>
      <c r="L675" s="287"/>
      <c r="M675" s="288"/>
      <c r="N675" s="287"/>
      <c r="O675" s="288"/>
      <c r="P675" s="287"/>
      <c r="Q675" s="288"/>
      <c r="R675" s="287"/>
      <c r="S675" s="288"/>
      <c r="T675" s="287"/>
      <c r="U675" s="288"/>
      <c r="V675" s="287"/>
      <c r="W675" s="288"/>
      <c r="X675" s="287"/>
      <c r="Y675" s="288"/>
      <c r="Z675" s="287"/>
      <c r="AA675" s="288"/>
      <c r="AB675" s="287"/>
      <c r="AC675" s="288"/>
      <c r="AD675" s="287"/>
      <c r="AE675" s="288"/>
      <c r="AF675" s="287"/>
      <c r="AG675" s="288"/>
      <c r="AH675" s="287"/>
      <c r="AI675" s="288"/>
      <c r="AJ675" s="287"/>
      <c r="AK675" s="288"/>
      <c r="AL675" s="287"/>
      <c r="AM675" s="288"/>
      <c r="AN675" s="287"/>
      <c r="AO675" s="288"/>
      <c r="AP675" s="287"/>
      <c r="AQ675" s="288"/>
      <c r="AR675" s="287"/>
      <c r="AS675" s="288"/>
      <c r="AT675" s="287"/>
      <c r="AU675" s="288"/>
      <c r="AV675" s="287"/>
      <c r="AW675" s="288"/>
      <c r="AX675" s="287"/>
      <c r="AY675" s="31"/>
      <c r="BA675" s="76" t="str">
        <f t="shared" si="552"/>
        <v/>
      </c>
      <c r="BC675" s="76" t="str">
        <f>IF('Stock List'!$K675="", "", 'Stock List'!$K675)</f>
        <v/>
      </c>
      <c r="BE675" s="106">
        <f>IFERROR(ROUND(((INDEX('Stock List'!$M$11:$M$1010, MATCH(L675, 'Stock List'!$K$11:$K$1010, 0))/INDEX('Stock List'!$L$11:$L$1010, MATCH(L675, 'Stock List'!$K$11:$K$1010, 0)))*K675), 2), 0)</f>
        <v>0</v>
      </c>
      <c r="BF675" s="20"/>
      <c r="BG675" s="20">
        <f>IFERROR(ROUND(((INDEX('Stock List'!$M$11:$M$1010, MATCH(N675, 'Stock List'!$K$11:$K$1010, 0))/INDEX('Stock List'!$L$11:$L$1010, MATCH(N675, 'Stock List'!$K$11:$K$1010, 0)))*M675), 2), 0)</f>
        <v>0</v>
      </c>
      <c r="BH675" s="20"/>
      <c r="BI675" s="20">
        <f>IFERROR(ROUND(((INDEX('Stock List'!$M$11:$M$1010, MATCH(P675, 'Stock List'!$K$11:$K$1010, 0))/INDEX('Stock List'!$L$11:$L$1010, MATCH(P675, 'Stock List'!$K$11:$K$1010, 0)))*O675), 2), 0)</f>
        <v>0</v>
      </c>
      <c r="BJ675" s="20"/>
      <c r="BK675" s="20">
        <f>IFERROR(ROUND(((INDEX('Stock List'!$M$11:$M$1010, MATCH(R675, 'Stock List'!$K$11:$K$1010, 0))/INDEX('Stock List'!$L$11:$L$1010, MATCH(R675, 'Stock List'!$K$11:$K$1010, 0)))*Q675), 2), 0)</f>
        <v>0</v>
      </c>
      <c r="BL675" s="20"/>
      <c r="BM675" s="20">
        <f>IFERROR(ROUND(((INDEX('Stock List'!$M$11:$M$1010, MATCH(T675, 'Stock List'!$K$11:$K$1010, 0))/INDEX('Stock List'!$L$11:$L$1010, MATCH(T675, 'Stock List'!$K$11:$K$1010, 0)))*S675), 2), 0)</f>
        <v>0</v>
      </c>
      <c r="BN675" s="20"/>
      <c r="BO675" s="20">
        <f>IFERROR(ROUND(((INDEX('Stock List'!$M$11:$M$1010, MATCH(V675, 'Stock List'!$K$11:$K$1010, 0))/INDEX('Stock List'!$L$11:$L$1010, MATCH(V675, 'Stock List'!$K$11:$K$1010, 0)))*U675), 2), 0)</f>
        <v>0</v>
      </c>
      <c r="BP675" s="20"/>
      <c r="BQ675" s="20">
        <f>IFERROR(ROUND(((INDEX('Stock List'!$M$11:$M$1010, MATCH(X675, 'Stock List'!$K$11:$K$1010, 0))/INDEX('Stock List'!$L$11:$L$1010, MATCH(X675, 'Stock List'!$K$11:$K$1010, 0)))*W675), 2), 0)</f>
        <v>0</v>
      </c>
      <c r="BR675" s="20"/>
      <c r="BS675" s="20">
        <f>IFERROR(ROUND(((INDEX('Stock List'!$M$11:$M$1010, MATCH(Z675, 'Stock List'!$K$11:$K$1010, 0))/INDEX('Stock List'!$L$11:$L$1010, MATCH(Z675, 'Stock List'!$K$11:$K$1010, 0)))*Y675), 2), 0)</f>
        <v>0</v>
      </c>
      <c r="BT675" s="20"/>
      <c r="BU675" s="20">
        <f>IFERROR(ROUND(((INDEX('Stock List'!$M$11:$M$1010, MATCH(AB675, 'Stock List'!$K$11:$K$1010, 0))/INDEX('Stock List'!$L$11:$L$1010, MATCH(AB675, 'Stock List'!$K$11:$K$1010, 0)))*AA675), 2), 0)</f>
        <v>0</v>
      </c>
      <c r="BV675" s="20"/>
      <c r="BW675" s="20">
        <f>IFERROR(ROUND(((INDEX('Stock List'!$M$11:$M$1010, MATCH(AD675, 'Stock List'!$K$11:$K$1010, 0))/INDEX('Stock List'!$L$11:$L$1010, MATCH(AD675, 'Stock List'!$K$11:$K$1010, 0)))*AC675), 2), 0)</f>
        <v>0</v>
      </c>
      <c r="BX675" s="20"/>
      <c r="BY675" s="20">
        <f>IFERROR(ROUND(((INDEX('Stock List'!$M$11:$M$1010, MATCH(AF675, 'Stock List'!$K$11:$K$1010, 0))/INDEX('Stock List'!$L$11:$L$1010, MATCH(AF675, 'Stock List'!$K$11:$K$1010, 0)))*AE675), 2), 0)</f>
        <v>0</v>
      </c>
      <c r="BZ675" s="20"/>
      <c r="CA675" s="20">
        <f>IFERROR(ROUND(((INDEX('Stock List'!$M$11:$M$1010, MATCH(AH675, 'Stock List'!$K$11:$K$1010, 0))/INDEX('Stock List'!$L$11:$L$1010, MATCH(AH675, 'Stock List'!$K$11:$K$1010, 0)))*AG675), 2), 0)</f>
        <v>0</v>
      </c>
      <c r="CB675" s="20"/>
      <c r="CC675" s="20">
        <f>IFERROR(ROUND(((INDEX('Stock List'!$M$11:$M$1010, MATCH(AJ675, 'Stock List'!$K$11:$K$1010, 0))/INDEX('Stock List'!$L$11:$L$1010, MATCH(AJ675, 'Stock List'!$K$11:$K$1010, 0)))*AI675), 2), 0)</f>
        <v>0</v>
      </c>
      <c r="CD675" s="20"/>
      <c r="CE675" s="20">
        <f>IFERROR(ROUND(((INDEX('Stock List'!$M$11:$M$1010, MATCH(AL675, 'Stock List'!$K$11:$K$1010, 0))/INDEX('Stock List'!$L$11:$L$1010, MATCH(AL675, 'Stock List'!$K$11:$K$1010, 0)))*AK675), 2), 0)</f>
        <v>0</v>
      </c>
      <c r="CF675" s="20"/>
      <c r="CG675" s="20">
        <f>IFERROR(ROUND(((INDEX('Stock List'!$M$11:$M$1010, MATCH(AN675, 'Stock List'!$K$11:$K$1010, 0))/INDEX('Stock List'!$L$11:$L$1010, MATCH(AN675, 'Stock List'!$K$11:$K$1010, 0)))*AM675), 2), 0)</f>
        <v>0</v>
      </c>
      <c r="CH675" s="20"/>
      <c r="CI675" s="20">
        <f>IFERROR(ROUND(((INDEX('Stock List'!$M$11:$M$1010, MATCH(AP675, 'Stock List'!$K$11:$K$1010, 0))/INDEX('Stock List'!$L$11:$L$1010, MATCH(AP675, 'Stock List'!$K$11:$K$1010, 0)))*AO675), 2), 0)</f>
        <v>0</v>
      </c>
      <c r="CJ675" s="20"/>
      <c r="CK675" s="20">
        <f>IFERROR(ROUND(((INDEX('Stock List'!$M$11:$M$1010, MATCH(AR675, 'Stock List'!$K$11:$K$1010, 0))/INDEX('Stock List'!$L$11:$L$1010, MATCH(AR675, 'Stock List'!$K$11:$K$1010, 0)))*AQ675), 2), 0)</f>
        <v>0</v>
      </c>
      <c r="CL675" s="20"/>
      <c r="CM675" s="20">
        <f>IFERROR(ROUND(((INDEX('Stock List'!$M$11:$M$1010, MATCH(AT675, 'Stock List'!$K$11:$K$1010, 0))/INDEX('Stock List'!$L$11:$L$1010, MATCH(AT675, 'Stock List'!$K$11:$K$1010, 0)))*AS675), 2), 0)</f>
        <v>0</v>
      </c>
      <c r="CN675" s="20"/>
      <c r="CO675" s="20">
        <f>IFERROR(ROUND(((INDEX('Stock List'!$M$11:$M$1010, MATCH(AV675, 'Stock List'!$K$11:$K$1010, 0))/INDEX('Stock List'!$L$11:$L$1010, MATCH(AV675, 'Stock List'!$K$11:$K$1010, 0)))*AU675), 2), 0)</f>
        <v>0</v>
      </c>
      <c r="CP675" s="20"/>
      <c r="CQ675" s="20">
        <f>IFERROR(ROUND(((INDEX('Stock List'!$M$11:$M$1010, MATCH(AX675, 'Stock List'!$K$11:$K$1010, 0))/INDEX('Stock List'!$L$11:$L$1010, MATCH(AX675, 'Stock List'!$K$11:$K$1010, 0)))*AW675), 2), 0)</f>
        <v>0</v>
      </c>
      <c r="CR675" s="22"/>
      <c r="CT675" s="106" t="str">
        <f t="shared" si="553"/>
        <v/>
      </c>
      <c r="CU675" s="22" t="str">
        <f t="shared" si="554"/>
        <v/>
      </c>
      <c r="CX675" s="106" t="str">
        <f t="shared" si="555"/>
        <v/>
      </c>
      <c r="CY675" s="20" t="str">
        <f t="shared" si="556"/>
        <v/>
      </c>
      <c r="CZ675" s="22" t="str">
        <f t="shared" si="557"/>
        <v/>
      </c>
      <c r="DB675" s="76" t="str">
        <f>IF($H675="", "", COUNTIF($G$11:$G$1010, "&gt;"&amp;$G675)+1+COUNTIF($G$11:$G675, $G675)-1)</f>
        <v/>
      </c>
      <c r="DC675" s="76" t="str">
        <f>IF($H675="", "", COUNTIF($CZ$11:$CZ$1010, "&gt;"&amp;$CZ675)+1+COUNTIF($CZ$11:$CZ675, $CZ675)-1)</f>
        <v/>
      </c>
      <c r="DE675" s="147" t="str">
        <f t="shared" si="558"/>
        <v/>
      </c>
      <c r="DF675" s="148"/>
      <c r="DG675" s="19" t="str">
        <f t="shared" si="559"/>
        <v/>
      </c>
      <c r="DH675" s="153" t="str">
        <f t="shared" si="560"/>
        <v/>
      </c>
      <c r="DI675" s="19" t="str">
        <f t="shared" si="512"/>
        <v/>
      </c>
      <c r="DJ675" s="153" t="str">
        <f t="shared" si="513"/>
        <v/>
      </c>
      <c r="DK675" s="19" t="str">
        <f t="shared" si="514"/>
        <v/>
      </c>
      <c r="DL675" s="153" t="str">
        <f t="shared" si="515"/>
        <v/>
      </c>
      <c r="DM675" s="19" t="str">
        <f t="shared" si="516"/>
        <v/>
      </c>
      <c r="DN675" s="153" t="str">
        <f t="shared" si="517"/>
        <v/>
      </c>
      <c r="DO675" s="19" t="str">
        <f t="shared" si="518"/>
        <v/>
      </c>
      <c r="DP675" s="153" t="str">
        <f t="shared" si="519"/>
        <v/>
      </c>
      <c r="DQ675" s="19" t="str">
        <f t="shared" si="520"/>
        <v/>
      </c>
      <c r="DR675" s="153" t="str">
        <f t="shared" si="521"/>
        <v/>
      </c>
      <c r="DS675" s="19" t="str">
        <f t="shared" si="522"/>
        <v/>
      </c>
      <c r="DT675" s="153" t="str">
        <f t="shared" si="523"/>
        <v/>
      </c>
      <c r="DU675" s="19" t="str">
        <f t="shared" si="524"/>
        <v/>
      </c>
      <c r="DV675" s="153" t="str">
        <f t="shared" si="525"/>
        <v/>
      </c>
      <c r="DW675" s="19" t="str">
        <f t="shared" si="526"/>
        <v/>
      </c>
      <c r="DX675" s="153" t="str">
        <f t="shared" si="527"/>
        <v/>
      </c>
      <c r="DY675" s="19" t="str">
        <f t="shared" si="528"/>
        <v/>
      </c>
      <c r="DZ675" s="153" t="str">
        <f t="shared" si="529"/>
        <v/>
      </c>
      <c r="EA675" s="19" t="str">
        <f t="shared" si="530"/>
        <v/>
      </c>
      <c r="EB675" s="153" t="str">
        <f t="shared" si="531"/>
        <v/>
      </c>
      <c r="EC675" s="19" t="str">
        <f t="shared" si="532"/>
        <v/>
      </c>
      <c r="ED675" s="153" t="str">
        <f t="shared" si="533"/>
        <v/>
      </c>
      <c r="EE675" s="19" t="str">
        <f t="shared" si="534"/>
        <v/>
      </c>
      <c r="EF675" s="153" t="str">
        <f t="shared" si="535"/>
        <v/>
      </c>
      <c r="EG675" s="19" t="str">
        <f t="shared" si="536"/>
        <v/>
      </c>
      <c r="EH675" s="153" t="str">
        <f t="shared" si="537"/>
        <v/>
      </c>
      <c r="EI675" s="19" t="str">
        <f t="shared" si="538"/>
        <v/>
      </c>
      <c r="EJ675" s="153" t="str">
        <f t="shared" si="539"/>
        <v/>
      </c>
      <c r="EK675" s="19" t="str">
        <f t="shared" si="540"/>
        <v/>
      </c>
      <c r="EL675" s="153" t="str">
        <f t="shared" si="541"/>
        <v/>
      </c>
      <c r="EM675" s="19" t="str">
        <f t="shared" si="542"/>
        <v/>
      </c>
      <c r="EN675" s="153" t="str">
        <f t="shared" si="543"/>
        <v/>
      </c>
      <c r="EO675" s="19" t="str">
        <f t="shared" si="544"/>
        <v/>
      </c>
      <c r="EP675" s="153" t="str">
        <f t="shared" si="545"/>
        <v/>
      </c>
      <c r="EQ675" s="19" t="str">
        <f t="shared" si="546"/>
        <v/>
      </c>
      <c r="ER675" s="153" t="str">
        <f t="shared" si="547"/>
        <v/>
      </c>
      <c r="ES675" s="19" t="str">
        <f t="shared" si="548"/>
        <v/>
      </c>
      <c r="ET675" s="153" t="str">
        <f t="shared" si="549"/>
        <v/>
      </c>
    </row>
    <row r="676" spans="1:150" x14ac:dyDescent="0.25">
      <c r="A676" s="31"/>
      <c r="B676" s="91" t="str">
        <f t="shared" si="550"/>
        <v/>
      </c>
      <c r="C676" s="20" t="str">
        <f t="shared" si="510"/>
        <v/>
      </c>
      <c r="D676" s="97" t="str">
        <f t="shared" si="511"/>
        <v/>
      </c>
      <c r="E676" s="62" t="str">
        <f t="shared" si="551"/>
        <v/>
      </c>
      <c r="F676" s="31"/>
      <c r="G676" s="282"/>
      <c r="H676" s="283"/>
      <c r="I676" s="284"/>
      <c r="J676" s="285"/>
      <c r="K676" s="286"/>
      <c r="L676" s="287"/>
      <c r="M676" s="288"/>
      <c r="N676" s="287"/>
      <c r="O676" s="288"/>
      <c r="P676" s="287"/>
      <c r="Q676" s="288"/>
      <c r="R676" s="287"/>
      <c r="S676" s="288"/>
      <c r="T676" s="287"/>
      <c r="U676" s="288"/>
      <c r="V676" s="287"/>
      <c r="W676" s="288"/>
      <c r="X676" s="287"/>
      <c r="Y676" s="288"/>
      <c r="Z676" s="287"/>
      <c r="AA676" s="288"/>
      <c r="AB676" s="287"/>
      <c r="AC676" s="288"/>
      <c r="AD676" s="287"/>
      <c r="AE676" s="288"/>
      <c r="AF676" s="287"/>
      <c r="AG676" s="288"/>
      <c r="AH676" s="287"/>
      <c r="AI676" s="288"/>
      <c r="AJ676" s="287"/>
      <c r="AK676" s="288"/>
      <c r="AL676" s="287"/>
      <c r="AM676" s="288"/>
      <c r="AN676" s="287"/>
      <c r="AO676" s="288"/>
      <c r="AP676" s="287"/>
      <c r="AQ676" s="288"/>
      <c r="AR676" s="287"/>
      <c r="AS676" s="288"/>
      <c r="AT676" s="287"/>
      <c r="AU676" s="288"/>
      <c r="AV676" s="287"/>
      <c r="AW676" s="288"/>
      <c r="AX676" s="287"/>
      <c r="AY676" s="31"/>
      <c r="BA676" s="76" t="str">
        <f t="shared" si="552"/>
        <v/>
      </c>
      <c r="BC676" s="76" t="str">
        <f>IF('Stock List'!$K676="", "", 'Stock List'!$K676)</f>
        <v/>
      </c>
      <c r="BE676" s="106">
        <f>IFERROR(ROUND(((INDEX('Stock List'!$M$11:$M$1010, MATCH(L676, 'Stock List'!$K$11:$K$1010, 0))/INDEX('Stock List'!$L$11:$L$1010, MATCH(L676, 'Stock List'!$K$11:$K$1010, 0)))*K676), 2), 0)</f>
        <v>0</v>
      </c>
      <c r="BF676" s="20"/>
      <c r="BG676" s="20">
        <f>IFERROR(ROUND(((INDEX('Stock List'!$M$11:$M$1010, MATCH(N676, 'Stock List'!$K$11:$K$1010, 0))/INDEX('Stock List'!$L$11:$L$1010, MATCH(N676, 'Stock List'!$K$11:$K$1010, 0)))*M676), 2), 0)</f>
        <v>0</v>
      </c>
      <c r="BH676" s="20"/>
      <c r="BI676" s="20">
        <f>IFERROR(ROUND(((INDEX('Stock List'!$M$11:$M$1010, MATCH(P676, 'Stock List'!$K$11:$K$1010, 0))/INDEX('Stock List'!$L$11:$L$1010, MATCH(P676, 'Stock List'!$K$11:$K$1010, 0)))*O676), 2), 0)</f>
        <v>0</v>
      </c>
      <c r="BJ676" s="20"/>
      <c r="BK676" s="20">
        <f>IFERROR(ROUND(((INDEX('Stock List'!$M$11:$M$1010, MATCH(R676, 'Stock List'!$K$11:$K$1010, 0))/INDEX('Stock List'!$L$11:$L$1010, MATCH(R676, 'Stock List'!$K$11:$K$1010, 0)))*Q676), 2), 0)</f>
        <v>0</v>
      </c>
      <c r="BL676" s="20"/>
      <c r="BM676" s="20">
        <f>IFERROR(ROUND(((INDEX('Stock List'!$M$11:$M$1010, MATCH(T676, 'Stock List'!$K$11:$K$1010, 0))/INDEX('Stock List'!$L$11:$L$1010, MATCH(T676, 'Stock List'!$K$11:$K$1010, 0)))*S676), 2), 0)</f>
        <v>0</v>
      </c>
      <c r="BN676" s="20"/>
      <c r="BO676" s="20">
        <f>IFERROR(ROUND(((INDEX('Stock List'!$M$11:$M$1010, MATCH(V676, 'Stock List'!$K$11:$K$1010, 0))/INDEX('Stock List'!$L$11:$L$1010, MATCH(V676, 'Stock List'!$K$11:$K$1010, 0)))*U676), 2), 0)</f>
        <v>0</v>
      </c>
      <c r="BP676" s="20"/>
      <c r="BQ676" s="20">
        <f>IFERROR(ROUND(((INDEX('Stock List'!$M$11:$M$1010, MATCH(X676, 'Stock List'!$K$11:$K$1010, 0))/INDEX('Stock List'!$L$11:$L$1010, MATCH(X676, 'Stock List'!$K$11:$K$1010, 0)))*W676), 2), 0)</f>
        <v>0</v>
      </c>
      <c r="BR676" s="20"/>
      <c r="BS676" s="20">
        <f>IFERROR(ROUND(((INDEX('Stock List'!$M$11:$M$1010, MATCH(Z676, 'Stock List'!$K$11:$K$1010, 0))/INDEX('Stock List'!$L$11:$L$1010, MATCH(Z676, 'Stock List'!$K$11:$K$1010, 0)))*Y676), 2), 0)</f>
        <v>0</v>
      </c>
      <c r="BT676" s="20"/>
      <c r="BU676" s="20">
        <f>IFERROR(ROUND(((INDEX('Stock List'!$M$11:$M$1010, MATCH(AB676, 'Stock List'!$K$11:$K$1010, 0))/INDEX('Stock List'!$L$11:$L$1010, MATCH(AB676, 'Stock List'!$K$11:$K$1010, 0)))*AA676), 2), 0)</f>
        <v>0</v>
      </c>
      <c r="BV676" s="20"/>
      <c r="BW676" s="20">
        <f>IFERROR(ROUND(((INDEX('Stock List'!$M$11:$M$1010, MATCH(AD676, 'Stock List'!$K$11:$K$1010, 0))/INDEX('Stock List'!$L$11:$L$1010, MATCH(AD676, 'Stock List'!$K$11:$K$1010, 0)))*AC676), 2), 0)</f>
        <v>0</v>
      </c>
      <c r="BX676" s="20"/>
      <c r="BY676" s="20">
        <f>IFERROR(ROUND(((INDEX('Stock List'!$M$11:$M$1010, MATCH(AF676, 'Stock List'!$K$11:$K$1010, 0))/INDEX('Stock List'!$L$11:$L$1010, MATCH(AF676, 'Stock List'!$K$11:$K$1010, 0)))*AE676), 2), 0)</f>
        <v>0</v>
      </c>
      <c r="BZ676" s="20"/>
      <c r="CA676" s="20">
        <f>IFERROR(ROUND(((INDEX('Stock List'!$M$11:$M$1010, MATCH(AH676, 'Stock List'!$K$11:$K$1010, 0))/INDEX('Stock List'!$L$11:$L$1010, MATCH(AH676, 'Stock List'!$K$11:$K$1010, 0)))*AG676), 2), 0)</f>
        <v>0</v>
      </c>
      <c r="CB676" s="20"/>
      <c r="CC676" s="20">
        <f>IFERROR(ROUND(((INDEX('Stock List'!$M$11:$M$1010, MATCH(AJ676, 'Stock List'!$K$11:$K$1010, 0))/INDEX('Stock List'!$L$11:$L$1010, MATCH(AJ676, 'Stock List'!$K$11:$K$1010, 0)))*AI676), 2), 0)</f>
        <v>0</v>
      </c>
      <c r="CD676" s="20"/>
      <c r="CE676" s="20">
        <f>IFERROR(ROUND(((INDEX('Stock List'!$M$11:$M$1010, MATCH(AL676, 'Stock List'!$K$11:$K$1010, 0))/INDEX('Stock List'!$L$11:$L$1010, MATCH(AL676, 'Stock List'!$K$11:$K$1010, 0)))*AK676), 2), 0)</f>
        <v>0</v>
      </c>
      <c r="CF676" s="20"/>
      <c r="CG676" s="20">
        <f>IFERROR(ROUND(((INDEX('Stock List'!$M$11:$M$1010, MATCH(AN676, 'Stock List'!$K$11:$K$1010, 0))/INDEX('Stock List'!$L$11:$L$1010, MATCH(AN676, 'Stock List'!$K$11:$K$1010, 0)))*AM676), 2), 0)</f>
        <v>0</v>
      </c>
      <c r="CH676" s="20"/>
      <c r="CI676" s="20">
        <f>IFERROR(ROUND(((INDEX('Stock List'!$M$11:$M$1010, MATCH(AP676, 'Stock List'!$K$11:$K$1010, 0))/INDEX('Stock List'!$L$11:$L$1010, MATCH(AP676, 'Stock List'!$K$11:$K$1010, 0)))*AO676), 2), 0)</f>
        <v>0</v>
      </c>
      <c r="CJ676" s="20"/>
      <c r="CK676" s="20">
        <f>IFERROR(ROUND(((INDEX('Stock List'!$M$11:$M$1010, MATCH(AR676, 'Stock List'!$K$11:$K$1010, 0))/INDEX('Stock List'!$L$11:$L$1010, MATCH(AR676, 'Stock List'!$K$11:$K$1010, 0)))*AQ676), 2), 0)</f>
        <v>0</v>
      </c>
      <c r="CL676" s="20"/>
      <c r="CM676" s="20">
        <f>IFERROR(ROUND(((INDEX('Stock List'!$M$11:$M$1010, MATCH(AT676, 'Stock List'!$K$11:$K$1010, 0))/INDEX('Stock List'!$L$11:$L$1010, MATCH(AT676, 'Stock List'!$K$11:$K$1010, 0)))*AS676), 2), 0)</f>
        <v>0</v>
      </c>
      <c r="CN676" s="20"/>
      <c r="CO676" s="20">
        <f>IFERROR(ROUND(((INDEX('Stock List'!$M$11:$M$1010, MATCH(AV676, 'Stock List'!$K$11:$K$1010, 0))/INDEX('Stock List'!$L$11:$L$1010, MATCH(AV676, 'Stock List'!$K$11:$K$1010, 0)))*AU676), 2), 0)</f>
        <v>0</v>
      </c>
      <c r="CP676" s="20"/>
      <c r="CQ676" s="20">
        <f>IFERROR(ROUND(((INDEX('Stock List'!$M$11:$M$1010, MATCH(AX676, 'Stock List'!$K$11:$K$1010, 0))/INDEX('Stock List'!$L$11:$L$1010, MATCH(AX676, 'Stock List'!$K$11:$K$1010, 0)))*AW676), 2), 0)</f>
        <v>0</v>
      </c>
      <c r="CR676" s="22"/>
      <c r="CT676" s="106" t="str">
        <f t="shared" si="553"/>
        <v/>
      </c>
      <c r="CU676" s="22" t="str">
        <f t="shared" si="554"/>
        <v/>
      </c>
      <c r="CX676" s="106" t="str">
        <f t="shared" si="555"/>
        <v/>
      </c>
      <c r="CY676" s="20" t="str">
        <f t="shared" si="556"/>
        <v/>
      </c>
      <c r="CZ676" s="22" t="str">
        <f t="shared" si="557"/>
        <v/>
      </c>
      <c r="DB676" s="76" t="str">
        <f>IF($H676="", "", COUNTIF($G$11:$G$1010, "&gt;"&amp;$G676)+1+COUNTIF($G$11:$G676, $G676)-1)</f>
        <v/>
      </c>
      <c r="DC676" s="76" t="str">
        <f>IF($H676="", "", COUNTIF($CZ$11:$CZ$1010, "&gt;"&amp;$CZ676)+1+COUNTIF($CZ$11:$CZ676, $CZ676)-1)</f>
        <v/>
      </c>
      <c r="DE676" s="147" t="str">
        <f t="shared" si="558"/>
        <v/>
      </c>
      <c r="DF676" s="148"/>
      <c r="DG676" s="19" t="str">
        <f t="shared" si="559"/>
        <v/>
      </c>
      <c r="DH676" s="153" t="str">
        <f t="shared" si="560"/>
        <v/>
      </c>
      <c r="DI676" s="19" t="str">
        <f t="shared" si="512"/>
        <v/>
      </c>
      <c r="DJ676" s="153" t="str">
        <f t="shared" si="513"/>
        <v/>
      </c>
      <c r="DK676" s="19" t="str">
        <f t="shared" si="514"/>
        <v/>
      </c>
      <c r="DL676" s="153" t="str">
        <f t="shared" si="515"/>
        <v/>
      </c>
      <c r="DM676" s="19" t="str">
        <f t="shared" si="516"/>
        <v/>
      </c>
      <c r="DN676" s="153" t="str">
        <f t="shared" si="517"/>
        <v/>
      </c>
      <c r="DO676" s="19" t="str">
        <f t="shared" si="518"/>
        <v/>
      </c>
      <c r="DP676" s="153" t="str">
        <f t="shared" si="519"/>
        <v/>
      </c>
      <c r="DQ676" s="19" t="str">
        <f t="shared" si="520"/>
        <v/>
      </c>
      <c r="DR676" s="153" t="str">
        <f t="shared" si="521"/>
        <v/>
      </c>
      <c r="DS676" s="19" t="str">
        <f t="shared" si="522"/>
        <v/>
      </c>
      <c r="DT676" s="153" t="str">
        <f t="shared" si="523"/>
        <v/>
      </c>
      <c r="DU676" s="19" t="str">
        <f t="shared" si="524"/>
        <v/>
      </c>
      <c r="DV676" s="153" t="str">
        <f t="shared" si="525"/>
        <v/>
      </c>
      <c r="DW676" s="19" t="str">
        <f t="shared" si="526"/>
        <v/>
      </c>
      <c r="DX676" s="153" t="str">
        <f t="shared" si="527"/>
        <v/>
      </c>
      <c r="DY676" s="19" t="str">
        <f t="shared" si="528"/>
        <v/>
      </c>
      <c r="DZ676" s="153" t="str">
        <f t="shared" si="529"/>
        <v/>
      </c>
      <c r="EA676" s="19" t="str">
        <f t="shared" si="530"/>
        <v/>
      </c>
      <c r="EB676" s="153" t="str">
        <f t="shared" si="531"/>
        <v/>
      </c>
      <c r="EC676" s="19" t="str">
        <f t="shared" si="532"/>
        <v/>
      </c>
      <c r="ED676" s="153" t="str">
        <f t="shared" si="533"/>
        <v/>
      </c>
      <c r="EE676" s="19" t="str">
        <f t="shared" si="534"/>
        <v/>
      </c>
      <c r="EF676" s="153" t="str">
        <f t="shared" si="535"/>
        <v/>
      </c>
      <c r="EG676" s="19" t="str">
        <f t="shared" si="536"/>
        <v/>
      </c>
      <c r="EH676" s="153" t="str">
        <f t="shared" si="537"/>
        <v/>
      </c>
      <c r="EI676" s="19" t="str">
        <f t="shared" si="538"/>
        <v/>
      </c>
      <c r="EJ676" s="153" t="str">
        <f t="shared" si="539"/>
        <v/>
      </c>
      <c r="EK676" s="19" t="str">
        <f t="shared" si="540"/>
        <v/>
      </c>
      <c r="EL676" s="153" t="str">
        <f t="shared" si="541"/>
        <v/>
      </c>
      <c r="EM676" s="19" t="str">
        <f t="shared" si="542"/>
        <v/>
      </c>
      <c r="EN676" s="153" t="str">
        <f t="shared" si="543"/>
        <v/>
      </c>
      <c r="EO676" s="19" t="str">
        <f t="shared" si="544"/>
        <v/>
      </c>
      <c r="EP676" s="153" t="str">
        <f t="shared" si="545"/>
        <v/>
      </c>
      <c r="EQ676" s="19" t="str">
        <f t="shared" si="546"/>
        <v/>
      </c>
      <c r="ER676" s="153" t="str">
        <f t="shared" si="547"/>
        <v/>
      </c>
      <c r="ES676" s="19" t="str">
        <f t="shared" si="548"/>
        <v/>
      </c>
      <c r="ET676" s="153" t="str">
        <f t="shared" si="549"/>
        <v/>
      </c>
    </row>
    <row r="677" spans="1:150" x14ac:dyDescent="0.25">
      <c r="A677" s="31"/>
      <c r="B677" s="91" t="str">
        <f t="shared" si="550"/>
        <v/>
      </c>
      <c r="C677" s="20" t="str">
        <f t="shared" si="510"/>
        <v/>
      </c>
      <c r="D677" s="97" t="str">
        <f t="shared" si="511"/>
        <v/>
      </c>
      <c r="E677" s="62" t="str">
        <f t="shared" si="551"/>
        <v/>
      </c>
      <c r="F677" s="31"/>
      <c r="G677" s="282"/>
      <c r="H677" s="283"/>
      <c r="I677" s="284"/>
      <c r="J677" s="285"/>
      <c r="K677" s="286"/>
      <c r="L677" s="287"/>
      <c r="M677" s="288"/>
      <c r="N677" s="287"/>
      <c r="O677" s="288"/>
      <c r="P677" s="287"/>
      <c r="Q677" s="288"/>
      <c r="R677" s="287"/>
      <c r="S677" s="288"/>
      <c r="T677" s="287"/>
      <c r="U677" s="288"/>
      <c r="V677" s="287"/>
      <c r="W677" s="288"/>
      <c r="X677" s="287"/>
      <c r="Y677" s="288"/>
      <c r="Z677" s="287"/>
      <c r="AA677" s="288"/>
      <c r="AB677" s="287"/>
      <c r="AC677" s="288"/>
      <c r="AD677" s="287"/>
      <c r="AE677" s="288"/>
      <c r="AF677" s="287"/>
      <c r="AG677" s="288"/>
      <c r="AH677" s="287"/>
      <c r="AI677" s="288"/>
      <c r="AJ677" s="287"/>
      <c r="AK677" s="288"/>
      <c r="AL677" s="287"/>
      <c r="AM677" s="288"/>
      <c r="AN677" s="287"/>
      <c r="AO677" s="288"/>
      <c r="AP677" s="287"/>
      <c r="AQ677" s="288"/>
      <c r="AR677" s="287"/>
      <c r="AS677" s="288"/>
      <c r="AT677" s="287"/>
      <c r="AU677" s="288"/>
      <c r="AV677" s="287"/>
      <c r="AW677" s="288"/>
      <c r="AX677" s="287"/>
      <c r="AY677" s="31"/>
      <c r="BA677" s="76" t="str">
        <f t="shared" si="552"/>
        <v/>
      </c>
      <c r="BC677" s="76" t="str">
        <f>IF('Stock List'!$K677="", "", 'Stock List'!$K677)</f>
        <v/>
      </c>
      <c r="BE677" s="106">
        <f>IFERROR(ROUND(((INDEX('Stock List'!$M$11:$M$1010, MATCH(L677, 'Stock List'!$K$11:$K$1010, 0))/INDEX('Stock List'!$L$11:$L$1010, MATCH(L677, 'Stock List'!$K$11:$K$1010, 0)))*K677), 2), 0)</f>
        <v>0</v>
      </c>
      <c r="BF677" s="20"/>
      <c r="BG677" s="20">
        <f>IFERROR(ROUND(((INDEX('Stock List'!$M$11:$M$1010, MATCH(N677, 'Stock List'!$K$11:$K$1010, 0))/INDEX('Stock List'!$L$11:$L$1010, MATCH(N677, 'Stock List'!$K$11:$K$1010, 0)))*M677), 2), 0)</f>
        <v>0</v>
      </c>
      <c r="BH677" s="20"/>
      <c r="BI677" s="20">
        <f>IFERROR(ROUND(((INDEX('Stock List'!$M$11:$M$1010, MATCH(P677, 'Stock List'!$K$11:$K$1010, 0))/INDEX('Stock List'!$L$11:$L$1010, MATCH(P677, 'Stock List'!$K$11:$K$1010, 0)))*O677), 2), 0)</f>
        <v>0</v>
      </c>
      <c r="BJ677" s="20"/>
      <c r="BK677" s="20">
        <f>IFERROR(ROUND(((INDEX('Stock List'!$M$11:$M$1010, MATCH(R677, 'Stock List'!$K$11:$K$1010, 0))/INDEX('Stock List'!$L$11:$L$1010, MATCH(R677, 'Stock List'!$K$11:$K$1010, 0)))*Q677), 2), 0)</f>
        <v>0</v>
      </c>
      <c r="BL677" s="20"/>
      <c r="BM677" s="20">
        <f>IFERROR(ROUND(((INDEX('Stock List'!$M$11:$M$1010, MATCH(T677, 'Stock List'!$K$11:$K$1010, 0))/INDEX('Stock List'!$L$11:$L$1010, MATCH(T677, 'Stock List'!$K$11:$K$1010, 0)))*S677), 2), 0)</f>
        <v>0</v>
      </c>
      <c r="BN677" s="20"/>
      <c r="BO677" s="20">
        <f>IFERROR(ROUND(((INDEX('Stock List'!$M$11:$M$1010, MATCH(V677, 'Stock List'!$K$11:$K$1010, 0))/INDEX('Stock List'!$L$11:$L$1010, MATCH(V677, 'Stock List'!$K$11:$K$1010, 0)))*U677), 2), 0)</f>
        <v>0</v>
      </c>
      <c r="BP677" s="20"/>
      <c r="BQ677" s="20">
        <f>IFERROR(ROUND(((INDEX('Stock List'!$M$11:$M$1010, MATCH(X677, 'Stock List'!$K$11:$K$1010, 0))/INDEX('Stock List'!$L$11:$L$1010, MATCH(X677, 'Stock List'!$K$11:$K$1010, 0)))*W677), 2), 0)</f>
        <v>0</v>
      </c>
      <c r="BR677" s="20"/>
      <c r="BS677" s="20">
        <f>IFERROR(ROUND(((INDEX('Stock List'!$M$11:$M$1010, MATCH(Z677, 'Stock List'!$K$11:$K$1010, 0))/INDEX('Stock List'!$L$11:$L$1010, MATCH(Z677, 'Stock List'!$K$11:$K$1010, 0)))*Y677), 2), 0)</f>
        <v>0</v>
      </c>
      <c r="BT677" s="20"/>
      <c r="BU677" s="20">
        <f>IFERROR(ROUND(((INDEX('Stock List'!$M$11:$M$1010, MATCH(AB677, 'Stock List'!$K$11:$K$1010, 0))/INDEX('Stock List'!$L$11:$L$1010, MATCH(AB677, 'Stock List'!$K$11:$K$1010, 0)))*AA677), 2), 0)</f>
        <v>0</v>
      </c>
      <c r="BV677" s="20"/>
      <c r="BW677" s="20">
        <f>IFERROR(ROUND(((INDEX('Stock List'!$M$11:$M$1010, MATCH(AD677, 'Stock List'!$K$11:$K$1010, 0))/INDEX('Stock List'!$L$11:$L$1010, MATCH(AD677, 'Stock List'!$K$11:$K$1010, 0)))*AC677), 2), 0)</f>
        <v>0</v>
      </c>
      <c r="BX677" s="20"/>
      <c r="BY677" s="20">
        <f>IFERROR(ROUND(((INDEX('Stock List'!$M$11:$M$1010, MATCH(AF677, 'Stock List'!$K$11:$K$1010, 0))/INDEX('Stock List'!$L$11:$L$1010, MATCH(AF677, 'Stock List'!$K$11:$K$1010, 0)))*AE677), 2), 0)</f>
        <v>0</v>
      </c>
      <c r="BZ677" s="20"/>
      <c r="CA677" s="20">
        <f>IFERROR(ROUND(((INDEX('Stock List'!$M$11:$M$1010, MATCH(AH677, 'Stock List'!$K$11:$K$1010, 0))/INDEX('Stock List'!$L$11:$L$1010, MATCH(AH677, 'Stock List'!$K$11:$K$1010, 0)))*AG677), 2), 0)</f>
        <v>0</v>
      </c>
      <c r="CB677" s="20"/>
      <c r="CC677" s="20">
        <f>IFERROR(ROUND(((INDEX('Stock List'!$M$11:$M$1010, MATCH(AJ677, 'Stock List'!$K$11:$K$1010, 0))/INDEX('Stock List'!$L$11:$L$1010, MATCH(AJ677, 'Stock List'!$K$11:$K$1010, 0)))*AI677), 2), 0)</f>
        <v>0</v>
      </c>
      <c r="CD677" s="20"/>
      <c r="CE677" s="20">
        <f>IFERROR(ROUND(((INDEX('Stock List'!$M$11:$M$1010, MATCH(AL677, 'Stock List'!$K$11:$K$1010, 0))/INDEX('Stock List'!$L$11:$L$1010, MATCH(AL677, 'Stock List'!$K$11:$K$1010, 0)))*AK677), 2), 0)</f>
        <v>0</v>
      </c>
      <c r="CF677" s="20"/>
      <c r="CG677" s="20">
        <f>IFERROR(ROUND(((INDEX('Stock List'!$M$11:$M$1010, MATCH(AN677, 'Stock List'!$K$11:$K$1010, 0))/INDEX('Stock List'!$L$11:$L$1010, MATCH(AN677, 'Stock List'!$K$11:$K$1010, 0)))*AM677), 2), 0)</f>
        <v>0</v>
      </c>
      <c r="CH677" s="20"/>
      <c r="CI677" s="20">
        <f>IFERROR(ROUND(((INDEX('Stock List'!$M$11:$M$1010, MATCH(AP677, 'Stock List'!$K$11:$K$1010, 0))/INDEX('Stock List'!$L$11:$L$1010, MATCH(AP677, 'Stock List'!$K$11:$K$1010, 0)))*AO677), 2), 0)</f>
        <v>0</v>
      </c>
      <c r="CJ677" s="20"/>
      <c r="CK677" s="20">
        <f>IFERROR(ROUND(((INDEX('Stock List'!$M$11:$M$1010, MATCH(AR677, 'Stock List'!$K$11:$K$1010, 0))/INDEX('Stock List'!$L$11:$L$1010, MATCH(AR677, 'Stock List'!$K$11:$K$1010, 0)))*AQ677), 2), 0)</f>
        <v>0</v>
      </c>
      <c r="CL677" s="20"/>
      <c r="CM677" s="20">
        <f>IFERROR(ROUND(((INDEX('Stock List'!$M$11:$M$1010, MATCH(AT677, 'Stock List'!$K$11:$K$1010, 0))/INDEX('Stock List'!$L$11:$L$1010, MATCH(AT677, 'Stock List'!$K$11:$K$1010, 0)))*AS677), 2), 0)</f>
        <v>0</v>
      </c>
      <c r="CN677" s="20"/>
      <c r="CO677" s="20">
        <f>IFERROR(ROUND(((INDEX('Stock List'!$M$11:$M$1010, MATCH(AV677, 'Stock List'!$K$11:$K$1010, 0))/INDEX('Stock List'!$L$11:$L$1010, MATCH(AV677, 'Stock List'!$K$11:$K$1010, 0)))*AU677), 2), 0)</f>
        <v>0</v>
      </c>
      <c r="CP677" s="20"/>
      <c r="CQ677" s="20">
        <f>IFERROR(ROUND(((INDEX('Stock List'!$M$11:$M$1010, MATCH(AX677, 'Stock List'!$K$11:$K$1010, 0))/INDEX('Stock List'!$L$11:$L$1010, MATCH(AX677, 'Stock List'!$K$11:$K$1010, 0)))*AW677), 2), 0)</f>
        <v>0</v>
      </c>
      <c r="CR677" s="22"/>
      <c r="CT677" s="106" t="str">
        <f t="shared" si="553"/>
        <v/>
      </c>
      <c r="CU677" s="22" t="str">
        <f t="shared" si="554"/>
        <v/>
      </c>
      <c r="CX677" s="106" t="str">
        <f t="shared" si="555"/>
        <v/>
      </c>
      <c r="CY677" s="20" t="str">
        <f t="shared" si="556"/>
        <v/>
      </c>
      <c r="CZ677" s="22" t="str">
        <f t="shared" si="557"/>
        <v/>
      </c>
      <c r="DB677" s="76" t="str">
        <f>IF($H677="", "", COUNTIF($G$11:$G$1010, "&gt;"&amp;$G677)+1+COUNTIF($G$11:$G677, $G677)-1)</f>
        <v/>
      </c>
      <c r="DC677" s="76" t="str">
        <f>IF($H677="", "", COUNTIF($CZ$11:$CZ$1010, "&gt;"&amp;$CZ677)+1+COUNTIF($CZ$11:$CZ677, $CZ677)-1)</f>
        <v/>
      </c>
      <c r="DE677" s="147" t="str">
        <f t="shared" si="558"/>
        <v/>
      </c>
      <c r="DF677" s="148"/>
      <c r="DG677" s="19" t="str">
        <f t="shared" si="559"/>
        <v/>
      </c>
      <c r="DH677" s="153" t="str">
        <f t="shared" si="560"/>
        <v/>
      </c>
      <c r="DI677" s="19" t="str">
        <f t="shared" si="512"/>
        <v/>
      </c>
      <c r="DJ677" s="153" t="str">
        <f t="shared" si="513"/>
        <v/>
      </c>
      <c r="DK677" s="19" t="str">
        <f t="shared" si="514"/>
        <v/>
      </c>
      <c r="DL677" s="153" t="str">
        <f t="shared" si="515"/>
        <v/>
      </c>
      <c r="DM677" s="19" t="str">
        <f t="shared" si="516"/>
        <v/>
      </c>
      <c r="DN677" s="153" t="str">
        <f t="shared" si="517"/>
        <v/>
      </c>
      <c r="DO677" s="19" t="str">
        <f t="shared" si="518"/>
        <v/>
      </c>
      <c r="DP677" s="153" t="str">
        <f t="shared" si="519"/>
        <v/>
      </c>
      <c r="DQ677" s="19" t="str">
        <f t="shared" si="520"/>
        <v/>
      </c>
      <c r="DR677" s="153" t="str">
        <f t="shared" si="521"/>
        <v/>
      </c>
      <c r="DS677" s="19" t="str">
        <f t="shared" si="522"/>
        <v/>
      </c>
      <c r="DT677" s="153" t="str">
        <f t="shared" si="523"/>
        <v/>
      </c>
      <c r="DU677" s="19" t="str">
        <f t="shared" si="524"/>
        <v/>
      </c>
      <c r="DV677" s="153" t="str">
        <f t="shared" si="525"/>
        <v/>
      </c>
      <c r="DW677" s="19" t="str">
        <f t="shared" si="526"/>
        <v/>
      </c>
      <c r="DX677" s="153" t="str">
        <f t="shared" si="527"/>
        <v/>
      </c>
      <c r="DY677" s="19" t="str">
        <f t="shared" si="528"/>
        <v/>
      </c>
      <c r="DZ677" s="153" t="str">
        <f t="shared" si="529"/>
        <v/>
      </c>
      <c r="EA677" s="19" t="str">
        <f t="shared" si="530"/>
        <v/>
      </c>
      <c r="EB677" s="153" t="str">
        <f t="shared" si="531"/>
        <v/>
      </c>
      <c r="EC677" s="19" t="str">
        <f t="shared" si="532"/>
        <v/>
      </c>
      <c r="ED677" s="153" t="str">
        <f t="shared" si="533"/>
        <v/>
      </c>
      <c r="EE677" s="19" t="str">
        <f t="shared" si="534"/>
        <v/>
      </c>
      <c r="EF677" s="153" t="str">
        <f t="shared" si="535"/>
        <v/>
      </c>
      <c r="EG677" s="19" t="str">
        <f t="shared" si="536"/>
        <v/>
      </c>
      <c r="EH677" s="153" t="str">
        <f t="shared" si="537"/>
        <v/>
      </c>
      <c r="EI677" s="19" t="str">
        <f t="shared" si="538"/>
        <v/>
      </c>
      <c r="EJ677" s="153" t="str">
        <f t="shared" si="539"/>
        <v/>
      </c>
      <c r="EK677" s="19" t="str">
        <f t="shared" si="540"/>
        <v/>
      </c>
      <c r="EL677" s="153" t="str">
        <f t="shared" si="541"/>
        <v/>
      </c>
      <c r="EM677" s="19" t="str">
        <f t="shared" si="542"/>
        <v/>
      </c>
      <c r="EN677" s="153" t="str">
        <f t="shared" si="543"/>
        <v/>
      </c>
      <c r="EO677" s="19" t="str">
        <f t="shared" si="544"/>
        <v/>
      </c>
      <c r="EP677" s="153" t="str">
        <f t="shared" si="545"/>
        <v/>
      </c>
      <c r="EQ677" s="19" t="str">
        <f t="shared" si="546"/>
        <v/>
      </c>
      <c r="ER677" s="153" t="str">
        <f t="shared" si="547"/>
        <v/>
      </c>
      <c r="ES677" s="19" t="str">
        <f t="shared" si="548"/>
        <v/>
      </c>
      <c r="ET677" s="153" t="str">
        <f t="shared" si="549"/>
        <v/>
      </c>
    </row>
    <row r="678" spans="1:150" x14ac:dyDescent="0.25">
      <c r="A678" s="31"/>
      <c r="B678" s="91" t="str">
        <f t="shared" si="550"/>
        <v/>
      </c>
      <c r="C678" s="20" t="str">
        <f t="shared" si="510"/>
        <v/>
      </c>
      <c r="D678" s="97" t="str">
        <f t="shared" si="511"/>
        <v/>
      </c>
      <c r="E678" s="62" t="str">
        <f t="shared" si="551"/>
        <v/>
      </c>
      <c r="F678" s="31"/>
      <c r="G678" s="282"/>
      <c r="H678" s="283"/>
      <c r="I678" s="284"/>
      <c r="J678" s="285"/>
      <c r="K678" s="286"/>
      <c r="L678" s="287"/>
      <c r="M678" s="288"/>
      <c r="N678" s="287"/>
      <c r="O678" s="288"/>
      <c r="P678" s="287"/>
      <c r="Q678" s="288"/>
      <c r="R678" s="287"/>
      <c r="S678" s="288"/>
      <c r="T678" s="287"/>
      <c r="U678" s="288"/>
      <c r="V678" s="287"/>
      <c r="W678" s="288"/>
      <c r="X678" s="287"/>
      <c r="Y678" s="288"/>
      <c r="Z678" s="287"/>
      <c r="AA678" s="288"/>
      <c r="AB678" s="287"/>
      <c r="AC678" s="288"/>
      <c r="AD678" s="287"/>
      <c r="AE678" s="288"/>
      <c r="AF678" s="287"/>
      <c r="AG678" s="288"/>
      <c r="AH678" s="287"/>
      <c r="AI678" s="288"/>
      <c r="AJ678" s="287"/>
      <c r="AK678" s="288"/>
      <c r="AL678" s="287"/>
      <c r="AM678" s="288"/>
      <c r="AN678" s="287"/>
      <c r="AO678" s="288"/>
      <c r="AP678" s="287"/>
      <c r="AQ678" s="288"/>
      <c r="AR678" s="287"/>
      <c r="AS678" s="288"/>
      <c r="AT678" s="287"/>
      <c r="AU678" s="288"/>
      <c r="AV678" s="287"/>
      <c r="AW678" s="288"/>
      <c r="AX678" s="287"/>
      <c r="AY678" s="31"/>
      <c r="BA678" s="76" t="str">
        <f t="shared" si="552"/>
        <v/>
      </c>
      <c r="BC678" s="76" t="str">
        <f>IF('Stock List'!$K678="", "", 'Stock List'!$K678)</f>
        <v/>
      </c>
      <c r="BE678" s="106">
        <f>IFERROR(ROUND(((INDEX('Stock List'!$M$11:$M$1010, MATCH(L678, 'Stock List'!$K$11:$K$1010, 0))/INDEX('Stock List'!$L$11:$L$1010, MATCH(L678, 'Stock List'!$K$11:$K$1010, 0)))*K678), 2), 0)</f>
        <v>0</v>
      </c>
      <c r="BF678" s="20"/>
      <c r="BG678" s="20">
        <f>IFERROR(ROUND(((INDEX('Stock List'!$M$11:$M$1010, MATCH(N678, 'Stock List'!$K$11:$K$1010, 0))/INDEX('Stock List'!$L$11:$L$1010, MATCH(N678, 'Stock List'!$K$11:$K$1010, 0)))*M678), 2), 0)</f>
        <v>0</v>
      </c>
      <c r="BH678" s="20"/>
      <c r="BI678" s="20">
        <f>IFERROR(ROUND(((INDEX('Stock List'!$M$11:$M$1010, MATCH(P678, 'Stock List'!$K$11:$K$1010, 0))/INDEX('Stock List'!$L$11:$L$1010, MATCH(P678, 'Stock List'!$K$11:$K$1010, 0)))*O678), 2), 0)</f>
        <v>0</v>
      </c>
      <c r="BJ678" s="20"/>
      <c r="BK678" s="20">
        <f>IFERROR(ROUND(((INDEX('Stock List'!$M$11:$M$1010, MATCH(R678, 'Stock List'!$K$11:$K$1010, 0))/INDEX('Stock List'!$L$11:$L$1010, MATCH(R678, 'Stock List'!$K$11:$K$1010, 0)))*Q678), 2), 0)</f>
        <v>0</v>
      </c>
      <c r="BL678" s="20"/>
      <c r="BM678" s="20">
        <f>IFERROR(ROUND(((INDEX('Stock List'!$M$11:$M$1010, MATCH(T678, 'Stock List'!$K$11:$K$1010, 0))/INDEX('Stock List'!$L$11:$L$1010, MATCH(T678, 'Stock List'!$K$11:$K$1010, 0)))*S678), 2), 0)</f>
        <v>0</v>
      </c>
      <c r="BN678" s="20"/>
      <c r="BO678" s="20">
        <f>IFERROR(ROUND(((INDEX('Stock List'!$M$11:$M$1010, MATCH(V678, 'Stock List'!$K$11:$K$1010, 0))/INDEX('Stock List'!$L$11:$L$1010, MATCH(V678, 'Stock List'!$K$11:$K$1010, 0)))*U678), 2), 0)</f>
        <v>0</v>
      </c>
      <c r="BP678" s="20"/>
      <c r="BQ678" s="20">
        <f>IFERROR(ROUND(((INDEX('Stock List'!$M$11:$M$1010, MATCH(X678, 'Stock List'!$K$11:$K$1010, 0))/INDEX('Stock List'!$L$11:$L$1010, MATCH(X678, 'Stock List'!$K$11:$K$1010, 0)))*W678), 2), 0)</f>
        <v>0</v>
      </c>
      <c r="BR678" s="20"/>
      <c r="BS678" s="20">
        <f>IFERROR(ROUND(((INDEX('Stock List'!$M$11:$M$1010, MATCH(Z678, 'Stock List'!$K$11:$K$1010, 0))/INDEX('Stock List'!$L$11:$L$1010, MATCH(Z678, 'Stock List'!$K$11:$K$1010, 0)))*Y678), 2), 0)</f>
        <v>0</v>
      </c>
      <c r="BT678" s="20"/>
      <c r="BU678" s="20">
        <f>IFERROR(ROUND(((INDEX('Stock List'!$M$11:$M$1010, MATCH(AB678, 'Stock List'!$K$11:$K$1010, 0))/INDEX('Stock List'!$L$11:$L$1010, MATCH(AB678, 'Stock List'!$K$11:$K$1010, 0)))*AA678), 2), 0)</f>
        <v>0</v>
      </c>
      <c r="BV678" s="20"/>
      <c r="BW678" s="20">
        <f>IFERROR(ROUND(((INDEX('Stock List'!$M$11:$M$1010, MATCH(AD678, 'Stock List'!$K$11:$K$1010, 0))/INDEX('Stock List'!$L$11:$L$1010, MATCH(AD678, 'Stock List'!$K$11:$K$1010, 0)))*AC678), 2), 0)</f>
        <v>0</v>
      </c>
      <c r="BX678" s="20"/>
      <c r="BY678" s="20">
        <f>IFERROR(ROUND(((INDEX('Stock List'!$M$11:$M$1010, MATCH(AF678, 'Stock List'!$K$11:$K$1010, 0))/INDEX('Stock List'!$L$11:$L$1010, MATCH(AF678, 'Stock List'!$K$11:$K$1010, 0)))*AE678), 2), 0)</f>
        <v>0</v>
      </c>
      <c r="BZ678" s="20"/>
      <c r="CA678" s="20">
        <f>IFERROR(ROUND(((INDEX('Stock List'!$M$11:$M$1010, MATCH(AH678, 'Stock List'!$K$11:$K$1010, 0))/INDEX('Stock List'!$L$11:$L$1010, MATCH(AH678, 'Stock List'!$K$11:$K$1010, 0)))*AG678), 2), 0)</f>
        <v>0</v>
      </c>
      <c r="CB678" s="20"/>
      <c r="CC678" s="20">
        <f>IFERROR(ROUND(((INDEX('Stock List'!$M$11:$M$1010, MATCH(AJ678, 'Stock List'!$K$11:$K$1010, 0))/INDEX('Stock List'!$L$11:$L$1010, MATCH(AJ678, 'Stock List'!$K$11:$K$1010, 0)))*AI678), 2), 0)</f>
        <v>0</v>
      </c>
      <c r="CD678" s="20"/>
      <c r="CE678" s="20">
        <f>IFERROR(ROUND(((INDEX('Stock List'!$M$11:$M$1010, MATCH(AL678, 'Stock List'!$K$11:$K$1010, 0))/INDEX('Stock List'!$L$11:$L$1010, MATCH(AL678, 'Stock List'!$K$11:$K$1010, 0)))*AK678), 2), 0)</f>
        <v>0</v>
      </c>
      <c r="CF678" s="20"/>
      <c r="CG678" s="20">
        <f>IFERROR(ROUND(((INDEX('Stock List'!$M$11:$M$1010, MATCH(AN678, 'Stock List'!$K$11:$K$1010, 0))/INDEX('Stock List'!$L$11:$L$1010, MATCH(AN678, 'Stock List'!$K$11:$K$1010, 0)))*AM678), 2), 0)</f>
        <v>0</v>
      </c>
      <c r="CH678" s="20"/>
      <c r="CI678" s="20">
        <f>IFERROR(ROUND(((INDEX('Stock List'!$M$11:$M$1010, MATCH(AP678, 'Stock List'!$K$11:$K$1010, 0))/INDEX('Stock List'!$L$11:$L$1010, MATCH(AP678, 'Stock List'!$K$11:$K$1010, 0)))*AO678), 2), 0)</f>
        <v>0</v>
      </c>
      <c r="CJ678" s="20"/>
      <c r="CK678" s="20">
        <f>IFERROR(ROUND(((INDEX('Stock List'!$M$11:$M$1010, MATCH(AR678, 'Stock List'!$K$11:$K$1010, 0))/INDEX('Stock List'!$L$11:$L$1010, MATCH(AR678, 'Stock List'!$K$11:$K$1010, 0)))*AQ678), 2), 0)</f>
        <v>0</v>
      </c>
      <c r="CL678" s="20"/>
      <c r="CM678" s="20">
        <f>IFERROR(ROUND(((INDEX('Stock List'!$M$11:$M$1010, MATCH(AT678, 'Stock List'!$K$11:$K$1010, 0))/INDEX('Stock List'!$L$11:$L$1010, MATCH(AT678, 'Stock List'!$K$11:$K$1010, 0)))*AS678), 2), 0)</f>
        <v>0</v>
      </c>
      <c r="CN678" s="20"/>
      <c r="CO678" s="20">
        <f>IFERROR(ROUND(((INDEX('Stock List'!$M$11:$M$1010, MATCH(AV678, 'Stock List'!$K$11:$K$1010, 0))/INDEX('Stock List'!$L$11:$L$1010, MATCH(AV678, 'Stock List'!$K$11:$K$1010, 0)))*AU678), 2), 0)</f>
        <v>0</v>
      </c>
      <c r="CP678" s="20"/>
      <c r="CQ678" s="20">
        <f>IFERROR(ROUND(((INDEX('Stock List'!$M$11:$M$1010, MATCH(AX678, 'Stock List'!$K$11:$K$1010, 0))/INDEX('Stock List'!$L$11:$L$1010, MATCH(AX678, 'Stock List'!$K$11:$K$1010, 0)))*AW678), 2), 0)</f>
        <v>0</v>
      </c>
      <c r="CR678" s="22"/>
      <c r="CT678" s="106" t="str">
        <f t="shared" si="553"/>
        <v/>
      </c>
      <c r="CU678" s="22" t="str">
        <f t="shared" si="554"/>
        <v/>
      </c>
      <c r="CX678" s="106" t="str">
        <f t="shared" si="555"/>
        <v/>
      </c>
      <c r="CY678" s="20" t="str">
        <f t="shared" si="556"/>
        <v/>
      </c>
      <c r="CZ678" s="22" t="str">
        <f t="shared" si="557"/>
        <v/>
      </c>
      <c r="DB678" s="76" t="str">
        <f>IF($H678="", "", COUNTIF($G$11:$G$1010, "&gt;"&amp;$G678)+1+COUNTIF($G$11:$G678, $G678)-1)</f>
        <v/>
      </c>
      <c r="DC678" s="76" t="str">
        <f>IF($H678="", "", COUNTIF($CZ$11:$CZ$1010, "&gt;"&amp;$CZ678)+1+COUNTIF($CZ$11:$CZ678, $CZ678)-1)</f>
        <v/>
      </c>
      <c r="DE678" s="147" t="str">
        <f t="shared" si="558"/>
        <v/>
      </c>
      <c r="DF678" s="148"/>
      <c r="DG678" s="19" t="str">
        <f t="shared" si="559"/>
        <v/>
      </c>
      <c r="DH678" s="153" t="str">
        <f t="shared" si="560"/>
        <v/>
      </c>
      <c r="DI678" s="19" t="str">
        <f t="shared" si="512"/>
        <v/>
      </c>
      <c r="DJ678" s="153" t="str">
        <f t="shared" si="513"/>
        <v/>
      </c>
      <c r="DK678" s="19" t="str">
        <f t="shared" si="514"/>
        <v/>
      </c>
      <c r="DL678" s="153" t="str">
        <f t="shared" si="515"/>
        <v/>
      </c>
      <c r="DM678" s="19" t="str">
        <f t="shared" si="516"/>
        <v/>
      </c>
      <c r="DN678" s="153" t="str">
        <f t="shared" si="517"/>
        <v/>
      </c>
      <c r="DO678" s="19" t="str">
        <f t="shared" si="518"/>
        <v/>
      </c>
      <c r="DP678" s="153" t="str">
        <f t="shared" si="519"/>
        <v/>
      </c>
      <c r="DQ678" s="19" t="str">
        <f t="shared" si="520"/>
        <v/>
      </c>
      <c r="DR678" s="153" t="str">
        <f t="shared" si="521"/>
        <v/>
      </c>
      <c r="DS678" s="19" t="str">
        <f t="shared" si="522"/>
        <v/>
      </c>
      <c r="DT678" s="153" t="str">
        <f t="shared" si="523"/>
        <v/>
      </c>
      <c r="DU678" s="19" t="str">
        <f t="shared" si="524"/>
        <v/>
      </c>
      <c r="DV678" s="153" t="str">
        <f t="shared" si="525"/>
        <v/>
      </c>
      <c r="DW678" s="19" t="str">
        <f t="shared" si="526"/>
        <v/>
      </c>
      <c r="DX678" s="153" t="str">
        <f t="shared" si="527"/>
        <v/>
      </c>
      <c r="DY678" s="19" t="str">
        <f t="shared" si="528"/>
        <v/>
      </c>
      <c r="DZ678" s="153" t="str">
        <f t="shared" si="529"/>
        <v/>
      </c>
      <c r="EA678" s="19" t="str">
        <f t="shared" si="530"/>
        <v/>
      </c>
      <c r="EB678" s="153" t="str">
        <f t="shared" si="531"/>
        <v/>
      </c>
      <c r="EC678" s="19" t="str">
        <f t="shared" si="532"/>
        <v/>
      </c>
      <c r="ED678" s="153" t="str">
        <f t="shared" si="533"/>
        <v/>
      </c>
      <c r="EE678" s="19" t="str">
        <f t="shared" si="534"/>
        <v/>
      </c>
      <c r="EF678" s="153" t="str">
        <f t="shared" si="535"/>
        <v/>
      </c>
      <c r="EG678" s="19" t="str">
        <f t="shared" si="536"/>
        <v/>
      </c>
      <c r="EH678" s="153" t="str">
        <f t="shared" si="537"/>
        <v/>
      </c>
      <c r="EI678" s="19" t="str">
        <f t="shared" si="538"/>
        <v/>
      </c>
      <c r="EJ678" s="153" t="str">
        <f t="shared" si="539"/>
        <v/>
      </c>
      <c r="EK678" s="19" t="str">
        <f t="shared" si="540"/>
        <v/>
      </c>
      <c r="EL678" s="153" t="str">
        <f t="shared" si="541"/>
        <v/>
      </c>
      <c r="EM678" s="19" t="str">
        <f t="shared" si="542"/>
        <v/>
      </c>
      <c r="EN678" s="153" t="str">
        <f t="shared" si="543"/>
        <v/>
      </c>
      <c r="EO678" s="19" t="str">
        <f t="shared" si="544"/>
        <v/>
      </c>
      <c r="EP678" s="153" t="str">
        <f t="shared" si="545"/>
        <v/>
      </c>
      <c r="EQ678" s="19" t="str">
        <f t="shared" si="546"/>
        <v/>
      </c>
      <c r="ER678" s="153" t="str">
        <f t="shared" si="547"/>
        <v/>
      </c>
      <c r="ES678" s="19" t="str">
        <f t="shared" si="548"/>
        <v/>
      </c>
      <c r="ET678" s="153" t="str">
        <f t="shared" si="549"/>
        <v/>
      </c>
    </row>
    <row r="679" spans="1:150" x14ac:dyDescent="0.25">
      <c r="A679" s="31"/>
      <c r="B679" s="91" t="str">
        <f t="shared" si="550"/>
        <v/>
      </c>
      <c r="C679" s="20" t="str">
        <f t="shared" si="510"/>
        <v/>
      </c>
      <c r="D679" s="97" t="str">
        <f t="shared" si="511"/>
        <v/>
      </c>
      <c r="E679" s="62" t="str">
        <f t="shared" si="551"/>
        <v/>
      </c>
      <c r="F679" s="31"/>
      <c r="G679" s="282"/>
      <c r="H679" s="283"/>
      <c r="I679" s="284"/>
      <c r="J679" s="285"/>
      <c r="K679" s="286"/>
      <c r="L679" s="287"/>
      <c r="M679" s="288"/>
      <c r="N679" s="287"/>
      <c r="O679" s="288"/>
      <c r="P679" s="287"/>
      <c r="Q679" s="288"/>
      <c r="R679" s="287"/>
      <c r="S679" s="288"/>
      <c r="T679" s="287"/>
      <c r="U679" s="288"/>
      <c r="V679" s="287"/>
      <c r="W679" s="288"/>
      <c r="X679" s="287"/>
      <c r="Y679" s="288"/>
      <c r="Z679" s="287"/>
      <c r="AA679" s="288"/>
      <c r="AB679" s="287"/>
      <c r="AC679" s="288"/>
      <c r="AD679" s="287"/>
      <c r="AE679" s="288"/>
      <c r="AF679" s="287"/>
      <c r="AG679" s="288"/>
      <c r="AH679" s="287"/>
      <c r="AI679" s="288"/>
      <c r="AJ679" s="287"/>
      <c r="AK679" s="288"/>
      <c r="AL679" s="287"/>
      <c r="AM679" s="288"/>
      <c r="AN679" s="287"/>
      <c r="AO679" s="288"/>
      <c r="AP679" s="287"/>
      <c r="AQ679" s="288"/>
      <c r="AR679" s="287"/>
      <c r="AS679" s="288"/>
      <c r="AT679" s="287"/>
      <c r="AU679" s="288"/>
      <c r="AV679" s="287"/>
      <c r="AW679" s="288"/>
      <c r="AX679" s="287"/>
      <c r="AY679" s="31"/>
      <c r="BA679" s="76" t="str">
        <f t="shared" si="552"/>
        <v/>
      </c>
      <c r="BC679" s="76" t="str">
        <f>IF('Stock List'!$K679="", "", 'Stock List'!$K679)</f>
        <v/>
      </c>
      <c r="BE679" s="106">
        <f>IFERROR(ROUND(((INDEX('Stock List'!$M$11:$M$1010, MATCH(L679, 'Stock List'!$K$11:$K$1010, 0))/INDEX('Stock List'!$L$11:$L$1010, MATCH(L679, 'Stock List'!$K$11:$K$1010, 0)))*K679), 2), 0)</f>
        <v>0</v>
      </c>
      <c r="BF679" s="20"/>
      <c r="BG679" s="20">
        <f>IFERROR(ROUND(((INDEX('Stock List'!$M$11:$M$1010, MATCH(N679, 'Stock List'!$K$11:$K$1010, 0))/INDEX('Stock List'!$L$11:$L$1010, MATCH(N679, 'Stock List'!$K$11:$K$1010, 0)))*M679), 2), 0)</f>
        <v>0</v>
      </c>
      <c r="BH679" s="20"/>
      <c r="BI679" s="20">
        <f>IFERROR(ROUND(((INDEX('Stock List'!$M$11:$M$1010, MATCH(P679, 'Stock List'!$K$11:$K$1010, 0))/INDEX('Stock List'!$L$11:$L$1010, MATCH(P679, 'Stock List'!$K$11:$K$1010, 0)))*O679), 2), 0)</f>
        <v>0</v>
      </c>
      <c r="BJ679" s="20"/>
      <c r="BK679" s="20">
        <f>IFERROR(ROUND(((INDEX('Stock List'!$M$11:$M$1010, MATCH(R679, 'Stock List'!$K$11:$K$1010, 0))/INDEX('Stock List'!$L$11:$L$1010, MATCH(R679, 'Stock List'!$K$11:$K$1010, 0)))*Q679), 2), 0)</f>
        <v>0</v>
      </c>
      <c r="BL679" s="20"/>
      <c r="BM679" s="20">
        <f>IFERROR(ROUND(((INDEX('Stock List'!$M$11:$M$1010, MATCH(T679, 'Stock List'!$K$11:$K$1010, 0))/INDEX('Stock List'!$L$11:$L$1010, MATCH(T679, 'Stock List'!$K$11:$K$1010, 0)))*S679), 2), 0)</f>
        <v>0</v>
      </c>
      <c r="BN679" s="20"/>
      <c r="BO679" s="20">
        <f>IFERROR(ROUND(((INDEX('Stock List'!$M$11:$M$1010, MATCH(V679, 'Stock List'!$K$11:$K$1010, 0))/INDEX('Stock List'!$L$11:$L$1010, MATCH(V679, 'Stock List'!$K$11:$K$1010, 0)))*U679), 2), 0)</f>
        <v>0</v>
      </c>
      <c r="BP679" s="20"/>
      <c r="BQ679" s="20">
        <f>IFERROR(ROUND(((INDEX('Stock List'!$M$11:$M$1010, MATCH(X679, 'Stock List'!$K$11:$K$1010, 0))/INDEX('Stock List'!$L$11:$L$1010, MATCH(X679, 'Stock List'!$K$11:$K$1010, 0)))*W679), 2), 0)</f>
        <v>0</v>
      </c>
      <c r="BR679" s="20"/>
      <c r="BS679" s="20">
        <f>IFERROR(ROUND(((INDEX('Stock List'!$M$11:$M$1010, MATCH(Z679, 'Stock List'!$K$11:$K$1010, 0))/INDEX('Stock List'!$L$11:$L$1010, MATCH(Z679, 'Stock List'!$K$11:$K$1010, 0)))*Y679), 2), 0)</f>
        <v>0</v>
      </c>
      <c r="BT679" s="20"/>
      <c r="BU679" s="20">
        <f>IFERROR(ROUND(((INDEX('Stock List'!$M$11:$M$1010, MATCH(AB679, 'Stock List'!$K$11:$K$1010, 0))/INDEX('Stock List'!$L$11:$L$1010, MATCH(AB679, 'Stock List'!$K$11:$K$1010, 0)))*AA679), 2), 0)</f>
        <v>0</v>
      </c>
      <c r="BV679" s="20"/>
      <c r="BW679" s="20">
        <f>IFERROR(ROUND(((INDEX('Stock List'!$M$11:$M$1010, MATCH(AD679, 'Stock List'!$K$11:$K$1010, 0))/INDEX('Stock List'!$L$11:$L$1010, MATCH(AD679, 'Stock List'!$K$11:$K$1010, 0)))*AC679), 2), 0)</f>
        <v>0</v>
      </c>
      <c r="BX679" s="20"/>
      <c r="BY679" s="20">
        <f>IFERROR(ROUND(((INDEX('Stock List'!$M$11:$M$1010, MATCH(AF679, 'Stock List'!$K$11:$K$1010, 0))/INDEX('Stock List'!$L$11:$L$1010, MATCH(AF679, 'Stock List'!$K$11:$K$1010, 0)))*AE679), 2), 0)</f>
        <v>0</v>
      </c>
      <c r="BZ679" s="20"/>
      <c r="CA679" s="20">
        <f>IFERROR(ROUND(((INDEX('Stock List'!$M$11:$M$1010, MATCH(AH679, 'Stock List'!$K$11:$K$1010, 0))/INDEX('Stock List'!$L$11:$L$1010, MATCH(AH679, 'Stock List'!$K$11:$K$1010, 0)))*AG679), 2), 0)</f>
        <v>0</v>
      </c>
      <c r="CB679" s="20"/>
      <c r="CC679" s="20">
        <f>IFERROR(ROUND(((INDEX('Stock List'!$M$11:$M$1010, MATCH(AJ679, 'Stock List'!$K$11:$K$1010, 0))/INDEX('Stock List'!$L$11:$L$1010, MATCH(AJ679, 'Stock List'!$K$11:$K$1010, 0)))*AI679), 2), 0)</f>
        <v>0</v>
      </c>
      <c r="CD679" s="20"/>
      <c r="CE679" s="20">
        <f>IFERROR(ROUND(((INDEX('Stock List'!$M$11:$M$1010, MATCH(AL679, 'Stock List'!$K$11:$K$1010, 0))/INDEX('Stock List'!$L$11:$L$1010, MATCH(AL679, 'Stock List'!$K$11:$K$1010, 0)))*AK679), 2), 0)</f>
        <v>0</v>
      </c>
      <c r="CF679" s="20"/>
      <c r="CG679" s="20">
        <f>IFERROR(ROUND(((INDEX('Stock List'!$M$11:$M$1010, MATCH(AN679, 'Stock List'!$K$11:$K$1010, 0))/INDEX('Stock List'!$L$11:$L$1010, MATCH(AN679, 'Stock List'!$K$11:$K$1010, 0)))*AM679), 2), 0)</f>
        <v>0</v>
      </c>
      <c r="CH679" s="20"/>
      <c r="CI679" s="20">
        <f>IFERROR(ROUND(((INDEX('Stock List'!$M$11:$M$1010, MATCH(AP679, 'Stock List'!$K$11:$K$1010, 0))/INDEX('Stock List'!$L$11:$L$1010, MATCH(AP679, 'Stock List'!$K$11:$K$1010, 0)))*AO679), 2), 0)</f>
        <v>0</v>
      </c>
      <c r="CJ679" s="20"/>
      <c r="CK679" s="20">
        <f>IFERROR(ROUND(((INDEX('Stock List'!$M$11:$M$1010, MATCH(AR679, 'Stock List'!$K$11:$K$1010, 0))/INDEX('Stock List'!$L$11:$L$1010, MATCH(AR679, 'Stock List'!$K$11:$K$1010, 0)))*AQ679), 2), 0)</f>
        <v>0</v>
      </c>
      <c r="CL679" s="20"/>
      <c r="CM679" s="20">
        <f>IFERROR(ROUND(((INDEX('Stock List'!$M$11:$M$1010, MATCH(AT679, 'Stock List'!$K$11:$K$1010, 0))/INDEX('Stock List'!$L$11:$L$1010, MATCH(AT679, 'Stock List'!$K$11:$K$1010, 0)))*AS679), 2), 0)</f>
        <v>0</v>
      </c>
      <c r="CN679" s="20"/>
      <c r="CO679" s="20">
        <f>IFERROR(ROUND(((INDEX('Stock List'!$M$11:$M$1010, MATCH(AV679, 'Stock List'!$K$11:$K$1010, 0))/INDEX('Stock List'!$L$11:$L$1010, MATCH(AV679, 'Stock List'!$K$11:$K$1010, 0)))*AU679), 2), 0)</f>
        <v>0</v>
      </c>
      <c r="CP679" s="20"/>
      <c r="CQ679" s="20">
        <f>IFERROR(ROUND(((INDEX('Stock List'!$M$11:$M$1010, MATCH(AX679, 'Stock List'!$K$11:$K$1010, 0))/INDEX('Stock List'!$L$11:$L$1010, MATCH(AX679, 'Stock List'!$K$11:$K$1010, 0)))*AW679), 2), 0)</f>
        <v>0</v>
      </c>
      <c r="CR679" s="22"/>
      <c r="CT679" s="106" t="str">
        <f t="shared" si="553"/>
        <v/>
      </c>
      <c r="CU679" s="22" t="str">
        <f t="shared" si="554"/>
        <v/>
      </c>
      <c r="CX679" s="106" t="str">
        <f t="shared" si="555"/>
        <v/>
      </c>
      <c r="CY679" s="20" t="str">
        <f t="shared" si="556"/>
        <v/>
      </c>
      <c r="CZ679" s="22" t="str">
        <f t="shared" si="557"/>
        <v/>
      </c>
      <c r="DB679" s="76" t="str">
        <f>IF($H679="", "", COUNTIF($G$11:$G$1010, "&gt;"&amp;$G679)+1+COUNTIF($G$11:$G679, $G679)-1)</f>
        <v/>
      </c>
      <c r="DC679" s="76" t="str">
        <f>IF($H679="", "", COUNTIF($CZ$11:$CZ$1010, "&gt;"&amp;$CZ679)+1+COUNTIF($CZ$11:$CZ679, $CZ679)-1)</f>
        <v/>
      </c>
      <c r="DE679" s="147" t="str">
        <f t="shared" si="558"/>
        <v/>
      </c>
      <c r="DF679" s="148"/>
      <c r="DG679" s="19" t="str">
        <f t="shared" si="559"/>
        <v/>
      </c>
      <c r="DH679" s="153" t="str">
        <f t="shared" si="560"/>
        <v/>
      </c>
      <c r="DI679" s="19" t="str">
        <f t="shared" si="512"/>
        <v/>
      </c>
      <c r="DJ679" s="153" t="str">
        <f t="shared" si="513"/>
        <v/>
      </c>
      <c r="DK679" s="19" t="str">
        <f t="shared" si="514"/>
        <v/>
      </c>
      <c r="DL679" s="153" t="str">
        <f t="shared" si="515"/>
        <v/>
      </c>
      <c r="DM679" s="19" t="str">
        <f t="shared" si="516"/>
        <v/>
      </c>
      <c r="DN679" s="153" t="str">
        <f t="shared" si="517"/>
        <v/>
      </c>
      <c r="DO679" s="19" t="str">
        <f t="shared" si="518"/>
        <v/>
      </c>
      <c r="DP679" s="153" t="str">
        <f t="shared" si="519"/>
        <v/>
      </c>
      <c r="DQ679" s="19" t="str">
        <f t="shared" si="520"/>
        <v/>
      </c>
      <c r="DR679" s="153" t="str">
        <f t="shared" si="521"/>
        <v/>
      </c>
      <c r="DS679" s="19" t="str">
        <f t="shared" si="522"/>
        <v/>
      </c>
      <c r="DT679" s="153" t="str">
        <f t="shared" si="523"/>
        <v/>
      </c>
      <c r="DU679" s="19" t="str">
        <f t="shared" si="524"/>
        <v/>
      </c>
      <c r="DV679" s="153" t="str">
        <f t="shared" si="525"/>
        <v/>
      </c>
      <c r="DW679" s="19" t="str">
        <f t="shared" si="526"/>
        <v/>
      </c>
      <c r="DX679" s="153" t="str">
        <f t="shared" si="527"/>
        <v/>
      </c>
      <c r="DY679" s="19" t="str">
        <f t="shared" si="528"/>
        <v/>
      </c>
      <c r="DZ679" s="153" t="str">
        <f t="shared" si="529"/>
        <v/>
      </c>
      <c r="EA679" s="19" t="str">
        <f t="shared" si="530"/>
        <v/>
      </c>
      <c r="EB679" s="153" t="str">
        <f t="shared" si="531"/>
        <v/>
      </c>
      <c r="EC679" s="19" t="str">
        <f t="shared" si="532"/>
        <v/>
      </c>
      <c r="ED679" s="153" t="str">
        <f t="shared" si="533"/>
        <v/>
      </c>
      <c r="EE679" s="19" t="str">
        <f t="shared" si="534"/>
        <v/>
      </c>
      <c r="EF679" s="153" t="str">
        <f t="shared" si="535"/>
        <v/>
      </c>
      <c r="EG679" s="19" t="str">
        <f t="shared" si="536"/>
        <v/>
      </c>
      <c r="EH679" s="153" t="str">
        <f t="shared" si="537"/>
        <v/>
      </c>
      <c r="EI679" s="19" t="str">
        <f t="shared" si="538"/>
        <v/>
      </c>
      <c r="EJ679" s="153" t="str">
        <f t="shared" si="539"/>
        <v/>
      </c>
      <c r="EK679" s="19" t="str">
        <f t="shared" si="540"/>
        <v/>
      </c>
      <c r="EL679" s="153" t="str">
        <f t="shared" si="541"/>
        <v/>
      </c>
      <c r="EM679" s="19" t="str">
        <f t="shared" si="542"/>
        <v/>
      </c>
      <c r="EN679" s="153" t="str">
        <f t="shared" si="543"/>
        <v/>
      </c>
      <c r="EO679" s="19" t="str">
        <f t="shared" si="544"/>
        <v/>
      </c>
      <c r="EP679" s="153" t="str">
        <f t="shared" si="545"/>
        <v/>
      </c>
      <c r="EQ679" s="19" t="str">
        <f t="shared" si="546"/>
        <v/>
      </c>
      <c r="ER679" s="153" t="str">
        <f t="shared" si="547"/>
        <v/>
      </c>
      <c r="ES679" s="19" t="str">
        <f t="shared" si="548"/>
        <v/>
      </c>
      <c r="ET679" s="153" t="str">
        <f t="shared" si="549"/>
        <v/>
      </c>
    </row>
    <row r="680" spans="1:150" x14ac:dyDescent="0.25">
      <c r="A680" s="31"/>
      <c r="B680" s="91" t="str">
        <f t="shared" si="550"/>
        <v/>
      </c>
      <c r="C680" s="20" t="str">
        <f t="shared" si="510"/>
        <v/>
      </c>
      <c r="D680" s="97" t="str">
        <f t="shared" si="511"/>
        <v/>
      </c>
      <c r="E680" s="62" t="str">
        <f t="shared" si="551"/>
        <v/>
      </c>
      <c r="F680" s="31"/>
      <c r="G680" s="282"/>
      <c r="H680" s="283"/>
      <c r="I680" s="284"/>
      <c r="J680" s="285"/>
      <c r="K680" s="286"/>
      <c r="L680" s="287"/>
      <c r="M680" s="288"/>
      <c r="N680" s="287"/>
      <c r="O680" s="288"/>
      <c r="P680" s="287"/>
      <c r="Q680" s="288"/>
      <c r="R680" s="287"/>
      <c r="S680" s="288"/>
      <c r="T680" s="287"/>
      <c r="U680" s="288"/>
      <c r="V680" s="287"/>
      <c r="W680" s="288"/>
      <c r="X680" s="287"/>
      <c r="Y680" s="288"/>
      <c r="Z680" s="287"/>
      <c r="AA680" s="288"/>
      <c r="AB680" s="287"/>
      <c r="AC680" s="288"/>
      <c r="AD680" s="287"/>
      <c r="AE680" s="288"/>
      <c r="AF680" s="287"/>
      <c r="AG680" s="288"/>
      <c r="AH680" s="287"/>
      <c r="AI680" s="288"/>
      <c r="AJ680" s="287"/>
      <c r="AK680" s="288"/>
      <c r="AL680" s="287"/>
      <c r="AM680" s="288"/>
      <c r="AN680" s="287"/>
      <c r="AO680" s="288"/>
      <c r="AP680" s="287"/>
      <c r="AQ680" s="288"/>
      <c r="AR680" s="287"/>
      <c r="AS680" s="288"/>
      <c r="AT680" s="287"/>
      <c r="AU680" s="288"/>
      <c r="AV680" s="287"/>
      <c r="AW680" s="288"/>
      <c r="AX680" s="287"/>
      <c r="AY680" s="31"/>
      <c r="BA680" s="76" t="str">
        <f t="shared" si="552"/>
        <v/>
      </c>
      <c r="BC680" s="76" t="str">
        <f>IF('Stock List'!$K680="", "", 'Stock List'!$K680)</f>
        <v/>
      </c>
      <c r="BE680" s="106">
        <f>IFERROR(ROUND(((INDEX('Stock List'!$M$11:$M$1010, MATCH(L680, 'Stock List'!$K$11:$K$1010, 0))/INDEX('Stock List'!$L$11:$L$1010, MATCH(L680, 'Stock List'!$K$11:$K$1010, 0)))*K680), 2), 0)</f>
        <v>0</v>
      </c>
      <c r="BF680" s="20"/>
      <c r="BG680" s="20">
        <f>IFERROR(ROUND(((INDEX('Stock List'!$M$11:$M$1010, MATCH(N680, 'Stock List'!$K$11:$K$1010, 0))/INDEX('Stock List'!$L$11:$L$1010, MATCH(N680, 'Stock List'!$K$11:$K$1010, 0)))*M680), 2), 0)</f>
        <v>0</v>
      </c>
      <c r="BH680" s="20"/>
      <c r="BI680" s="20">
        <f>IFERROR(ROUND(((INDEX('Stock List'!$M$11:$M$1010, MATCH(P680, 'Stock List'!$K$11:$K$1010, 0))/INDEX('Stock List'!$L$11:$L$1010, MATCH(P680, 'Stock List'!$K$11:$K$1010, 0)))*O680), 2), 0)</f>
        <v>0</v>
      </c>
      <c r="BJ680" s="20"/>
      <c r="BK680" s="20">
        <f>IFERROR(ROUND(((INDEX('Stock List'!$M$11:$M$1010, MATCH(R680, 'Stock List'!$K$11:$K$1010, 0))/INDEX('Stock List'!$L$11:$L$1010, MATCH(R680, 'Stock List'!$K$11:$K$1010, 0)))*Q680), 2), 0)</f>
        <v>0</v>
      </c>
      <c r="BL680" s="20"/>
      <c r="BM680" s="20">
        <f>IFERROR(ROUND(((INDEX('Stock List'!$M$11:$M$1010, MATCH(T680, 'Stock List'!$K$11:$K$1010, 0))/INDEX('Stock List'!$L$11:$L$1010, MATCH(T680, 'Stock List'!$K$11:$K$1010, 0)))*S680), 2), 0)</f>
        <v>0</v>
      </c>
      <c r="BN680" s="20"/>
      <c r="BO680" s="20">
        <f>IFERROR(ROUND(((INDEX('Stock List'!$M$11:$M$1010, MATCH(V680, 'Stock List'!$K$11:$K$1010, 0))/INDEX('Stock List'!$L$11:$L$1010, MATCH(V680, 'Stock List'!$K$11:$K$1010, 0)))*U680), 2), 0)</f>
        <v>0</v>
      </c>
      <c r="BP680" s="20"/>
      <c r="BQ680" s="20">
        <f>IFERROR(ROUND(((INDEX('Stock List'!$M$11:$M$1010, MATCH(X680, 'Stock List'!$K$11:$K$1010, 0))/INDEX('Stock List'!$L$11:$L$1010, MATCH(X680, 'Stock List'!$K$11:$K$1010, 0)))*W680), 2), 0)</f>
        <v>0</v>
      </c>
      <c r="BR680" s="20"/>
      <c r="BS680" s="20">
        <f>IFERROR(ROUND(((INDEX('Stock List'!$M$11:$M$1010, MATCH(Z680, 'Stock List'!$K$11:$K$1010, 0))/INDEX('Stock List'!$L$11:$L$1010, MATCH(Z680, 'Stock List'!$K$11:$K$1010, 0)))*Y680), 2), 0)</f>
        <v>0</v>
      </c>
      <c r="BT680" s="20"/>
      <c r="BU680" s="20">
        <f>IFERROR(ROUND(((INDEX('Stock List'!$M$11:$M$1010, MATCH(AB680, 'Stock List'!$K$11:$K$1010, 0))/INDEX('Stock List'!$L$11:$L$1010, MATCH(AB680, 'Stock List'!$K$11:$K$1010, 0)))*AA680), 2), 0)</f>
        <v>0</v>
      </c>
      <c r="BV680" s="20"/>
      <c r="BW680" s="20">
        <f>IFERROR(ROUND(((INDEX('Stock List'!$M$11:$M$1010, MATCH(AD680, 'Stock List'!$K$11:$K$1010, 0))/INDEX('Stock List'!$L$11:$L$1010, MATCH(AD680, 'Stock List'!$K$11:$K$1010, 0)))*AC680), 2), 0)</f>
        <v>0</v>
      </c>
      <c r="BX680" s="20"/>
      <c r="BY680" s="20">
        <f>IFERROR(ROUND(((INDEX('Stock List'!$M$11:$M$1010, MATCH(AF680, 'Stock List'!$K$11:$K$1010, 0))/INDEX('Stock List'!$L$11:$L$1010, MATCH(AF680, 'Stock List'!$K$11:$K$1010, 0)))*AE680), 2), 0)</f>
        <v>0</v>
      </c>
      <c r="BZ680" s="20"/>
      <c r="CA680" s="20">
        <f>IFERROR(ROUND(((INDEX('Stock List'!$M$11:$M$1010, MATCH(AH680, 'Stock List'!$K$11:$K$1010, 0))/INDEX('Stock List'!$L$11:$L$1010, MATCH(AH680, 'Stock List'!$K$11:$K$1010, 0)))*AG680), 2), 0)</f>
        <v>0</v>
      </c>
      <c r="CB680" s="20"/>
      <c r="CC680" s="20">
        <f>IFERROR(ROUND(((INDEX('Stock List'!$M$11:$M$1010, MATCH(AJ680, 'Stock List'!$K$11:$K$1010, 0))/INDEX('Stock List'!$L$11:$L$1010, MATCH(AJ680, 'Stock List'!$K$11:$K$1010, 0)))*AI680), 2), 0)</f>
        <v>0</v>
      </c>
      <c r="CD680" s="20"/>
      <c r="CE680" s="20">
        <f>IFERROR(ROUND(((INDEX('Stock List'!$M$11:$M$1010, MATCH(AL680, 'Stock List'!$K$11:$K$1010, 0))/INDEX('Stock List'!$L$11:$L$1010, MATCH(AL680, 'Stock List'!$K$11:$K$1010, 0)))*AK680), 2), 0)</f>
        <v>0</v>
      </c>
      <c r="CF680" s="20"/>
      <c r="CG680" s="20">
        <f>IFERROR(ROUND(((INDEX('Stock List'!$M$11:$M$1010, MATCH(AN680, 'Stock List'!$K$11:$K$1010, 0))/INDEX('Stock List'!$L$11:$L$1010, MATCH(AN680, 'Stock List'!$K$11:$K$1010, 0)))*AM680), 2), 0)</f>
        <v>0</v>
      </c>
      <c r="CH680" s="20"/>
      <c r="CI680" s="20">
        <f>IFERROR(ROUND(((INDEX('Stock List'!$M$11:$M$1010, MATCH(AP680, 'Stock List'!$K$11:$K$1010, 0))/INDEX('Stock List'!$L$11:$L$1010, MATCH(AP680, 'Stock List'!$K$11:$K$1010, 0)))*AO680), 2), 0)</f>
        <v>0</v>
      </c>
      <c r="CJ680" s="20"/>
      <c r="CK680" s="20">
        <f>IFERROR(ROUND(((INDEX('Stock List'!$M$11:$M$1010, MATCH(AR680, 'Stock List'!$K$11:$K$1010, 0))/INDEX('Stock List'!$L$11:$L$1010, MATCH(AR680, 'Stock List'!$K$11:$K$1010, 0)))*AQ680), 2), 0)</f>
        <v>0</v>
      </c>
      <c r="CL680" s="20"/>
      <c r="CM680" s="20">
        <f>IFERROR(ROUND(((INDEX('Stock List'!$M$11:$M$1010, MATCH(AT680, 'Stock List'!$K$11:$K$1010, 0))/INDEX('Stock List'!$L$11:$L$1010, MATCH(AT680, 'Stock List'!$K$11:$K$1010, 0)))*AS680), 2), 0)</f>
        <v>0</v>
      </c>
      <c r="CN680" s="20"/>
      <c r="CO680" s="20">
        <f>IFERROR(ROUND(((INDEX('Stock List'!$M$11:$M$1010, MATCH(AV680, 'Stock List'!$K$11:$K$1010, 0))/INDEX('Stock List'!$L$11:$L$1010, MATCH(AV680, 'Stock List'!$K$11:$K$1010, 0)))*AU680), 2), 0)</f>
        <v>0</v>
      </c>
      <c r="CP680" s="20"/>
      <c r="CQ680" s="20">
        <f>IFERROR(ROUND(((INDEX('Stock List'!$M$11:$M$1010, MATCH(AX680, 'Stock List'!$K$11:$K$1010, 0))/INDEX('Stock List'!$L$11:$L$1010, MATCH(AX680, 'Stock List'!$K$11:$K$1010, 0)))*AW680), 2), 0)</f>
        <v>0</v>
      </c>
      <c r="CR680" s="22"/>
      <c r="CT680" s="106" t="str">
        <f t="shared" si="553"/>
        <v/>
      </c>
      <c r="CU680" s="22" t="str">
        <f t="shared" si="554"/>
        <v/>
      </c>
      <c r="CX680" s="106" t="str">
        <f t="shared" si="555"/>
        <v/>
      </c>
      <c r="CY680" s="20" t="str">
        <f t="shared" si="556"/>
        <v/>
      </c>
      <c r="CZ680" s="22" t="str">
        <f t="shared" si="557"/>
        <v/>
      </c>
      <c r="DB680" s="76" t="str">
        <f>IF($H680="", "", COUNTIF($G$11:$G$1010, "&gt;"&amp;$G680)+1+COUNTIF($G$11:$G680, $G680)-1)</f>
        <v/>
      </c>
      <c r="DC680" s="76" t="str">
        <f>IF($H680="", "", COUNTIF($CZ$11:$CZ$1010, "&gt;"&amp;$CZ680)+1+COUNTIF($CZ$11:$CZ680, $CZ680)-1)</f>
        <v/>
      </c>
      <c r="DE680" s="147" t="str">
        <f t="shared" si="558"/>
        <v/>
      </c>
      <c r="DF680" s="148"/>
      <c r="DG680" s="19" t="str">
        <f t="shared" si="559"/>
        <v/>
      </c>
      <c r="DH680" s="153" t="str">
        <f t="shared" si="560"/>
        <v/>
      </c>
      <c r="DI680" s="19" t="str">
        <f t="shared" si="512"/>
        <v/>
      </c>
      <c r="DJ680" s="153" t="str">
        <f t="shared" si="513"/>
        <v/>
      </c>
      <c r="DK680" s="19" t="str">
        <f t="shared" si="514"/>
        <v/>
      </c>
      <c r="DL680" s="153" t="str">
        <f t="shared" si="515"/>
        <v/>
      </c>
      <c r="DM680" s="19" t="str">
        <f t="shared" si="516"/>
        <v/>
      </c>
      <c r="DN680" s="153" t="str">
        <f t="shared" si="517"/>
        <v/>
      </c>
      <c r="DO680" s="19" t="str">
        <f t="shared" si="518"/>
        <v/>
      </c>
      <c r="DP680" s="153" t="str">
        <f t="shared" si="519"/>
        <v/>
      </c>
      <c r="DQ680" s="19" t="str">
        <f t="shared" si="520"/>
        <v/>
      </c>
      <c r="DR680" s="153" t="str">
        <f t="shared" si="521"/>
        <v/>
      </c>
      <c r="DS680" s="19" t="str">
        <f t="shared" si="522"/>
        <v/>
      </c>
      <c r="DT680" s="153" t="str">
        <f t="shared" si="523"/>
        <v/>
      </c>
      <c r="DU680" s="19" t="str">
        <f t="shared" si="524"/>
        <v/>
      </c>
      <c r="DV680" s="153" t="str">
        <f t="shared" si="525"/>
        <v/>
      </c>
      <c r="DW680" s="19" t="str">
        <f t="shared" si="526"/>
        <v/>
      </c>
      <c r="DX680" s="153" t="str">
        <f t="shared" si="527"/>
        <v/>
      </c>
      <c r="DY680" s="19" t="str">
        <f t="shared" si="528"/>
        <v/>
      </c>
      <c r="DZ680" s="153" t="str">
        <f t="shared" si="529"/>
        <v/>
      </c>
      <c r="EA680" s="19" t="str">
        <f t="shared" si="530"/>
        <v/>
      </c>
      <c r="EB680" s="153" t="str">
        <f t="shared" si="531"/>
        <v/>
      </c>
      <c r="EC680" s="19" t="str">
        <f t="shared" si="532"/>
        <v/>
      </c>
      <c r="ED680" s="153" t="str">
        <f t="shared" si="533"/>
        <v/>
      </c>
      <c r="EE680" s="19" t="str">
        <f t="shared" si="534"/>
        <v/>
      </c>
      <c r="EF680" s="153" t="str">
        <f t="shared" si="535"/>
        <v/>
      </c>
      <c r="EG680" s="19" t="str">
        <f t="shared" si="536"/>
        <v/>
      </c>
      <c r="EH680" s="153" t="str">
        <f t="shared" si="537"/>
        <v/>
      </c>
      <c r="EI680" s="19" t="str">
        <f t="shared" si="538"/>
        <v/>
      </c>
      <c r="EJ680" s="153" t="str">
        <f t="shared" si="539"/>
        <v/>
      </c>
      <c r="EK680" s="19" t="str">
        <f t="shared" si="540"/>
        <v/>
      </c>
      <c r="EL680" s="153" t="str">
        <f t="shared" si="541"/>
        <v/>
      </c>
      <c r="EM680" s="19" t="str">
        <f t="shared" si="542"/>
        <v/>
      </c>
      <c r="EN680" s="153" t="str">
        <f t="shared" si="543"/>
        <v/>
      </c>
      <c r="EO680" s="19" t="str">
        <f t="shared" si="544"/>
        <v/>
      </c>
      <c r="EP680" s="153" t="str">
        <f t="shared" si="545"/>
        <v/>
      </c>
      <c r="EQ680" s="19" t="str">
        <f t="shared" si="546"/>
        <v/>
      </c>
      <c r="ER680" s="153" t="str">
        <f t="shared" si="547"/>
        <v/>
      </c>
      <c r="ES680" s="19" t="str">
        <f t="shared" si="548"/>
        <v/>
      </c>
      <c r="ET680" s="153" t="str">
        <f t="shared" si="549"/>
        <v/>
      </c>
    </row>
    <row r="681" spans="1:150" x14ac:dyDescent="0.25">
      <c r="A681" s="31"/>
      <c r="B681" s="91" t="str">
        <f t="shared" si="550"/>
        <v/>
      </c>
      <c r="C681" s="20" t="str">
        <f t="shared" si="510"/>
        <v/>
      </c>
      <c r="D681" s="97" t="str">
        <f t="shared" si="511"/>
        <v/>
      </c>
      <c r="E681" s="62" t="str">
        <f t="shared" si="551"/>
        <v/>
      </c>
      <c r="F681" s="31"/>
      <c r="G681" s="282"/>
      <c r="H681" s="283"/>
      <c r="I681" s="284"/>
      <c r="J681" s="285"/>
      <c r="K681" s="286"/>
      <c r="L681" s="287"/>
      <c r="M681" s="288"/>
      <c r="N681" s="287"/>
      <c r="O681" s="288"/>
      <c r="P681" s="287"/>
      <c r="Q681" s="288"/>
      <c r="R681" s="287"/>
      <c r="S681" s="288"/>
      <c r="T681" s="287"/>
      <c r="U681" s="288"/>
      <c r="V681" s="287"/>
      <c r="W681" s="288"/>
      <c r="X681" s="287"/>
      <c r="Y681" s="288"/>
      <c r="Z681" s="287"/>
      <c r="AA681" s="288"/>
      <c r="AB681" s="287"/>
      <c r="AC681" s="288"/>
      <c r="AD681" s="287"/>
      <c r="AE681" s="288"/>
      <c r="AF681" s="287"/>
      <c r="AG681" s="288"/>
      <c r="AH681" s="287"/>
      <c r="AI681" s="288"/>
      <c r="AJ681" s="287"/>
      <c r="AK681" s="288"/>
      <c r="AL681" s="287"/>
      <c r="AM681" s="288"/>
      <c r="AN681" s="287"/>
      <c r="AO681" s="288"/>
      <c r="AP681" s="287"/>
      <c r="AQ681" s="288"/>
      <c r="AR681" s="287"/>
      <c r="AS681" s="288"/>
      <c r="AT681" s="287"/>
      <c r="AU681" s="288"/>
      <c r="AV681" s="287"/>
      <c r="AW681" s="288"/>
      <c r="AX681" s="287"/>
      <c r="AY681" s="31"/>
      <c r="BA681" s="76" t="str">
        <f t="shared" si="552"/>
        <v/>
      </c>
      <c r="BC681" s="76" t="str">
        <f>IF('Stock List'!$K681="", "", 'Stock List'!$K681)</f>
        <v/>
      </c>
      <c r="BE681" s="106">
        <f>IFERROR(ROUND(((INDEX('Stock List'!$M$11:$M$1010, MATCH(L681, 'Stock List'!$K$11:$K$1010, 0))/INDEX('Stock List'!$L$11:$L$1010, MATCH(L681, 'Stock List'!$K$11:$K$1010, 0)))*K681), 2), 0)</f>
        <v>0</v>
      </c>
      <c r="BF681" s="20"/>
      <c r="BG681" s="20">
        <f>IFERROR(ROUND(((INDEX('Stock List'!$M$11:$M$1010, MATCH(N681, 'Stock List'!$K$11:$K$1010, 0))/INDEX('Stock List'!$L$11:$L$1010, MATCH(N681, 'Stock List'!$K$11:$K$1010, 0)))*M681), 2), 0)</f>
        <v>0</v>
      </c>
      <c r="BH681" s="20"/>
      <c r="BI681" s="20">
        <f>IFERROR(ROUND(((INDEX('Stock List'!$M$11:$M$1010, MATCH(P681, 'Stock List'!$K$11:$K$1010, 0))/INDEX('Stock List'!$L$11:$L$1010, MATCH(P681, 'Stock List'!$K$11:$K$1010, 0)))*O681), 2), 0)</f>
        <v>0</v>
      </c>
      <c r="BJ681" s="20"/>
      <c r="BK681" s="20">
        <f>IFERROR(ROUND(((INDEX('Stock List'!$M$11:$M$1010, MATCH(R681, 'Stock List'!$K$11:$K$1010, 0))/INDEX('Stock List'!$L$11:$L$1010, MATCH(R681, 'Stock List'!$K$11:$K$1010, 0)))*Q681), 2), 0)</f>
        <v>0</v>
      </c>
      <c r="BL681" s="20"/>
      <c r="BM681" s="20">
        <f>IFERROR(ROUND(((INDEX('Stock List'!$M$11:$M$1010, MATCH(T681, 'Stock List'!$K$11:$K$1010, 0))/INDEX('Stock List'!$L$11:$L$1010, MATCH(T681, 'Stock List'!$K$11:$K$1010, 0)))*S681), 2), 0)</f>
        <v>0</v>
      </c>
      <c r="BN681" s="20"/>
      <c r="BO681" s="20">
        <f>IFERROR(ROUND(((INDEX('Stock List'!$M$11:$M$1010, MATCH(V681, 'Stock List'!$K$11:$K$1010, 0))/INDEX('Stock List'!$L$11:$L$1010, MATCH(V681, 'Stock List'!$K$11:$K$1010, 0)))*U681), 2), 0)</f>
        <v>0</v>
      </c>
      <c r="BP681" s="20"/>
      <c r="BQ681" s="20">
        <f>IFERROR(ROUND(((INDEX('Stock List'!$M$11:$M$1010, MATCH(X681, 'Stock List'!$K$11:$K$1010, 0))/INDEX('Stock List'!$L$11:$L$1010, MATCH(X681, 'Stock List'!$K$11:$K$1010, 0)))*W681), 2), 0)</f>
        <v>0</v>
      </c>
      <c r="BR681" s="20"/>
      <c r="BS681" s="20">
        <f>IFERROR(ROUND(((INDEX('Stock List'!$M$11:$M$1010, MATCH(Z681, 'Stock List'!$K$11:$K$1010, 0))/INDEX('Stock List'!$L$11:$L$1010, MATCH(Z681, 'Stock List'!$K$11:$K$1010, 0)))*Y681), 2), 0)</f>
        <v>0</v>
      </c>
      <c r="BT681" s="20"/>
      <c r="BU681" s="20">
        <f>IFERROR(ROUND(((INDEX('Stock List'!$M$11:$M$1010, MATCH(AB681, 'Stock List'!$K$11:$K$1010, 0))/INDEX('Stock List'!$L$11:$L$1010, MATCH(AB681, 'Stock List'!$K$11:$K$1010, 0)))*AA681), 2), 0)</f>
        <v>0</v>
      </c>
      <c r="BV681" s="20"/>
      <c r="BW681" s="20">
        <f>IFERROR(ROUND(((INDEX('Stock List'!$M$11:$M$1010, MATCH(AD681, 'Stock List'!$K$11:$K$1010, 0))/INDEX('Stock List'!$L$11:$L$1010, MATCH(AD681, 'Stock List'!$K$11:$K$1010, 0)))*AC681), 2), 0)</f>
        <v>0</v>
      </c>
      <c r="BX681" s="20"/>
      <c r="BY681" s="20">
        <f>IFERROR(ROUND(((INDEX('Stock List'!$M$11:$M$1010, MATCH(AF681, 'Stock List'!$K$11:$K$1010, 0))/INDEX('Stock List'!$L$11:$L$1010, MATCH(AF681, 'Stock List'!$K$11:$K$1010, 0)))*AE681), 2), 0)</f>
        <v>0</v>
      </c>
      <c r="BZ681" s="20"/>
      <c r="CA681" s="20">
        <f>IFERROR(ROUND(((INDEX('Stock List'!$M$11:$M$1010, MATCH(AH681, 'Stock List'!$K$11:$K$1010, 0))/INDEX('Stock List'!$L$11:$L$1010, MATCH(AH681, 'Stock List'!$K$11:$K$1010, 0)))*AG681), 2), 0)</f>
        <v>0</v>
      </c>
      <c r="CB681" s="20"/>
      <c r="CC681" s="20">
        <f>IFERROR(ROUND(((INDEX('Stock List'!$M$11:$M$1010, MATCH(AJ681, 'Stock List'!$K$11:$K$1010, 0))/INDEX('Stock List'!$L$11:$L$1010, MATCH(AJ681, 'Stock List'!$K$11:$K$1010, 0)))*AI681), 2), 0)</f>
        <v>0</v>
      </c>
      <c r="CD681" s="20"/>
      <c r="CE681" s="20">
        <f>IFERROR(ROUND(((INDEX('Stock List'!$M$11:$M$1010, MATCH(AL681, 'Stock List'!$K$11:$K$1010, 0))/INDEX('Stock List'!$L$11:$L$1010, MATCH(AL681, 'Stock List'!$K$11:$K$1010, 0)))*AK681), 2), 0)</f>
        <v>0</v>
      </c>
      <c r="CF681" s="20"/>
      <c r="CG681" s="20">
        <f>IFERROR(ROUND(((INDEX('Stock List'!$M$11:$M$1010, MATCH(AN681, 'Stock List'!$K$11:$K$1010, 0))/INDEX('Stock List'!$L$11:$L$1010, MATCH(AN681, 'Stock List'!$K$11:$K$1010, 0)))*AM681), 2), 0)</f>
        <v>0</v>
      </c>
      <c r="CH681" s="20"/>
      <c r="CI681" s="20">
        <f>IFERROR(ROUND(((INDEX('Stock List'!$M$11:$M$1010, MATCH(AP681, 'Stock List'!$K$11:$K$1010, 0))/INDEX('Stock List'!$L$11:$L$1010, MATCH(AP681, 'Stock List'!$K$11:$K$1010, 0)))*AO681), 2), 0)</f>
        <v>0</v>
      </c>
      <c r="CJ681" s="20"/>
      <c r="CK681" s="20">
        <f>IFERROR(ROUND(((INDEX('Stock List'!$M$11:$M$1010, MATCH(AR681, 'Stock List'!$K$11:$K$1010, 0))/INDEX('Stock List'!$L$11:$L$1010, MATCH(AR681, 'Stock List'!$K$11:$K$1010, 0)))*AQ681), 2), 0)</f>
        <v>0</v>
      </c>
      <c r="CL681" s="20"/>
      <c r="CM681" s="20">
        <f>IFERROR(ROUND(((INDEX('Stock List'!$M$11:$M$1010, MATCH(AT681, 'Stock List'!$K$11:$K$1010, 0))/INDEX('Stock List'!$L$11:$L$1010, MATCH(AT681, 'Stock List'!$K$11:$K$1010, 0)))*AS681), 2), 0)</f>
        <v>0</v>
      </c>
      <c r="CN681" s="20"/>
      <c r="CO681" s="20">
        <f>IFERROR(ROUND(((INDEX('Stock List'!$M$11:$M$1010, MATCH(AV681, 'Stock List'!$K$11:$K$1010, 0))/INDEX('Stock List'!$L$11:$L$1010, MATCH(AV681, 'Stock List'!$K$11:$K$1010, 0)))*AU681), 2), 0)</f>
        <v>0</v>
      </c>
      <c r="CP681" s="20"/>
      <c r="CQ681" s="20">
        <f>IFERROR(ROUND(((INDEX('Stock List'!$M$11:$M$1010, MATCH(AX681, 'Stock List'!$K$11:$K$1010, 0))/INDEX('Stock List'!$L$11:$L$1010, MATCH(AX681, 'Stock List'!$K$11:$K$1010, 0)))*AW681), 2), 0)</f>
        <v>0</v>
      </c>
      <c r="CR681" s="22"/>
      <c r="CT681" s="106" t="str">
        <f t="shared" si="553"/>
        <v/>
      </c>
      <c r="CU681" s="22" t="str">
        <f t="shared" si="554"/>
        <v/>
      </c>
      <c r="CX681" s="106" t="str">
        <f t="shared" si="555"/>
        <v/>
      </c>
      <c r="CY681" s="20" t="str">
        <f t="shared" si="556"/>
        <v/>
      </c>
      <c r="CZ681" s="22" t="str">
        <f t="shared" si="557"/>
        <v/>
      </c>
      <c r="DB681" s="76" t="str">
        <f>IF($H681="", "", COUNTIF($G$11:$G$1010, "&gt;"&amp;$G681)+1+COUNTIF($G$11:$G681, $G681)-1)</f>
        <v/>
      </c>
      <c r="DC681" s="76" t="str">
        <f>IF($H681="", "", COUNTIF($CZ$11:$CZ$1010, "&gt;"&amp;$CZ681)+1+COUNTIF($CZ$11:$CZ681, $CZ681)-1)</f>
        <v/>
      </c>
      <c r="DE681" s="147" t="str">
        <f t="shared" si="558"/>
        <v/>
      </c>
      <c r="DF681" s="148"/>
      <c r="DG681" s="19" t="str">
        <f t="shared" si="559"/>
        <v/>
      </c>
      <c r="DH681" s="153" t="str">
        <f t="shared" si="560"/>
        <v/>
      </c>
      <c r="DI681" s="19" t="str">
        <f t="shared" si="512"/>
        <v/>
      </c>
      <c r="DJ681" s="153" t="str">
        <f t="shared" si="513"/>
        <v/>
      </c>
      <c r="DK681" s="19" t="str">
        <f t="shared" si="514"/>
        <v/>
      </c>
      <c r="DL681" s="153" t="str">
        <f t="shared" si="515"/>
        <v/>
      </c>
      <c r="DM681" s="19" t="str">
        <f t="shared" si="516"/>
        <v/>
      </c>
      <c r="DN681" s="153" t="str">
        <f t="shared" si="517"/>
        <v/>
      </c>
      <c r="DO681" s="19" t="str">
        <f t="shared" si="518"/>
        <v/>
      </c>
      <c r="DP681" s="153" t="str">
        <f t="shared" si="519"/>
        <v/>
      </c>
      <c r="DQ681" s="19" t="str">
        <f t="shared" si="520"/>
        <v/>
      </c>
      <c r="DR681" s="153" t="str">
        <f t="shared" si="521"/>
        <v/>
      </c>
      <c r="DS681" s="19" t="str">
        <f t="shared" si="522"/>
        <v/>
      </c>
      <c r="DT681" s="153" t="str">
        <f t="shared" si="523"/>
        <v/>
      </c>
      <c r="DU681" s="19" t="str">
        <f t="shared" si="524"/>
        <v/>
      </c>
      <c r="DV681" s="153" t="str">
        <f t="shared" si="525"/>
        <v/>
      </c>
      <c r="DW681" s="19" t="str">
        <f t="shared" si="526"/>
        <v/>
      </c>
      <c r="DX681" s="153" t="str">
        <f t="shared" si="527"/>
        <v/>
      </c>
      <c r="DY681" s="19" t="str">
        <f t="shared" si="528"/>
        <v/>
      </c>
      <c r="DZ681" s="153" t="str">
        <f t="shared" si="529"/>
        <v/>
      </c>
      <c r="EA681" s="19" t="str">
        <f t="shared" si="530"/>
        <v/>
      </c>
      <c r="EB681" s="153" t="str">
        <f t="shared" si="531"/>
        <v/>
      </c>
      <c r="EC681" s="19" t="str">
        <f t="shared" si="532"/>
        <v/>
      </c>
      <c r="ED681" s="153" t="str">
        <f t="shared" si="533"/>
        <v/>
      </c>
      <c r="EE681" s="19" t="str">
        <f t="shared" si="534"/>
        <v/>
      </c>
      <c r="EF681" s="153" t="str">
        <f t="shared" si="535"/>
        <v/>
      </c>
      <c r="EG681" s="19" t="str">
        <f t="shared" si="536"/>
        <v/>
      </c>
      <c r="EH681" s="153" t="str">
        <f t="shared" si="537"/>
        <v/>
      </c>
      <c r="EI681" s="19" t="str">
        <f t="shared" si="538"/>
        <v/>
      </c>
      <c r="EJ681" s="153" t="str">
        <f t="shared" si="539"/>
        <v/>
      </c>
      <c r="EK681" s="19" t="str">
        <f t="shared" si="540"/>
        <v/>
      </c>
      <c r="EL681" s="153" t="str">
        <f t="shared" si="541"/>
        <v/>
      </c>
      <c r="EM681" s="19" t="str">
        <f t="shared" si="542"/>
        <v/>
      </c>
      <c r="EN681" s="153" t="str">
        <f t="shared" si="543"/>
        <v/>
      </c>
      <c r="EO681" s="19" t="str">
        <f t="shared" si="544"/>
        <v/>
      </c>
      <c r="EP681" s="153" t="str">
        <f t="shared" si="545"/>
        <v/>
      </c>
      <c r="EQ681" s="19" t="str">
        <f t="shared" si="546"/>
        <v/>
      </c>
      <c r="ER681" s="153" t="str">
        <f t="shared" si="547"/>
        <v/>
      </c>
      <c r="ES681" s="19" t="str">
        <f t="shared" si="548"/>
        <v/>
      </c>
      <c r="ET681" s="153" t="str">
        <f t="shared" si="549"/>
        <v/>
      </c>
    </row>
    <row r="682" spans="1:150" x14ac:dyDescent="0.25">
      <c r="A682" s="31"/>
      <c r="B682" s="91" t="str">
        <f t="shared" si="550"/>
        <v/>
      </c>
      <c r="C682" s="20" t="str">
        <f t="shared" si="510"/>
        <v/>
      </c>
      <c r="D682" s="97" t="str">
        <f t="shared" si="511"/>
        <v/>
      </c>
      <c r="E682" s="62" t="str">
        <f t="shared" si="551"/>
        <v/>
      </c>
      <c r="F682" s="31"/>
      <c r="G682" s="282"/>
      <c r="H682" s="283"/>
      <c r="I682" s="284"/>
      <c r="J682" s="285"/>
      <c r="K682" s="286"/>
      <c r="L682" s="287"/>
      <c r="M682" s="288"/>
      <c r="N682" s="287"/>
      <c r="O682" s="288"/>
      <c r="P682" s="287"/>
      <c r="Q682" s="288"/>
      <c r="R682" s="287"/>
      <c r="S682" s="288"/>
      <c r="T682" s="287"/>
      <c r="U682" s="288"/>
      <c r="V682" s="287"/>
      <c r="W682" s="288"/>
      <c r="X682" s="287"/>
      <c r="Y682" s="288"/>
      <c r="Z682" s="287"/>
      <c r="AA682" s="288"/>
      <c r="AB682" s="287"/>
      <c r="AC682" s="288"/>
      <c r="AD682" s="287"/>
      <c r="AE682" s="288"/>
      <c r="AF682" s="287"/>
      <c r="AG682" s="288"/>
      <c r="AH682" s="287"/>
      <c r="AI682" s="288"/>
      <c r="AJ682" s="287"/>
      <c r="AK682" s="288"/>
      <c r="AL682" s="287"/>
      <c r="AM682" s="288"/>
      <c r="AN682" s="287"/>
      <c r="AO682" s="288"/>
      <c r="AP682" s="287"/>
      <c r="AQ682" s="288"/>
      <c r="AR682" s="287"/>
      <c r="AS682" s="288"/>
      <c r="AT682" s="287"/>
      <c r="AU682" s="288"/>
      <c r="AV682" s="287"/>
      <c r="AW682" s="288"/>
      <c r="AX682" s="287"/>
      <c r="AY682" s="31"/>
      <c r="BA682" s="76" t="str">
        <f t="shared" si="552"/>
        <v/>
      </c>
      <c r="BC682" s="76" t="str">
        <f>IF('Stock List'!$K682="", "", 'Stock List'!$K682)</f>
        <v/>
      </c>
      <c r="BE682" s="106">
        <f>IFERROR(ROUND(((INDEX('Stock List'!$M$11:$M$1010, MATCH(L682, 'Stock List'!$K$11:$K$1010, 0))/INDEX('Stock List'!$L$11:$L$1010, MATCH(L682, 'Stock List'!$K$11:$K$1010, 0)))*K682), 2), 0)</f>
        <v>0</v>
      </c>
      <c r="BF682" s="20"/>
      <c r="BG682" s="20">
        <f>IFERROR(ROUND(((INDEX('Stock List'!$M$11:$M$1010, MATCH(N682, 'Stock List'!$K$11:$K$1010, 0))/INDEX('Stock List'!$L$11:$L$1010, MATCH(N682, 'Stock List'!$K$11:$K$1010, 0)))*M682), 2), 0)</f>
        <v>0</v>
      </c>
      <c r="BH682" s="20"/>
      <c r="BI682" s="20">
        <f>IFERROR(ROUND(((INDEX('Stock List'!$M$11:$M$1010, MATCH(P682, 'Stock List'!$K$11:$K$1010, 0))/INDEX('Stock List'!$L$11:$L$1010, MATCH(P682, 'Stock List'!$K$11:$K$1010, 0)))*O682), 2), 0)</f>
        <v>0</v>
      </c>
      <c r="BJ682" s="20"/>
      <c r="BK682" s="20">
        <f>IFERROR(ROUND(((INDEX('Stock List'!$M$11:$M$1010, MATCH(R682, 'Stock List'!$K$11:$K$1010, 0))/INDEX('Stock List'!$L$11:$L$1010, MATCH(R682, 'Stock List'!$K$11:$K$1010, 0)))*Q682), 2), 0)</f>
        <v>0</v>
      </c>
      <c r="BL682" s="20"/>
      <c r="BM682" s="20">
        <f>IFERROR(ROUND(((INDEX('Stock List'!$M$11:$M$1010, MATCH(T682, 'Stock List'!$K$11:$K$1010, 0))/INDEX('Stock List'!$L$11:$L$1010, MATCH(T682, 'Stock List'!$K$11:$K$1010, 0)))*S682), 2), 0)</f>
        <v>0</v>
      </c>
      <c r="BN682" s="20"/>
      <c r="BO682" s="20">
        <f>IFERROR(ROUND(((INDEX('Stock List'!$M$11:$M$1010, MATCH(V682, 'Stock List'!$K$11:$K$1010, 0))/INDEX('Stock List'!$L$11:$L$1010, MATCH(V682, 'Stock List'!$K$11:$K$1010, 0)))*U682), 2), 0)</f>
        <v>0</v>
      </c>
      <c r="BP682" s="20"/>
      <c r="BQ682" s="20">
        <f>IFERROR(ROUND(((INDEX('Stock List'!$M$11:$M$1010, MATCH(X682, 'Stock List'!$K$11:$K$1010, 0))/INDEX('Stock List'!$L$11:$L$1010, MATCH(X682, 'Stock List'!$K$11:$K$1010, 0)))*W682), 2), 0)</f>
        <v>0</v>
      </c>
      <c r="BR682" s="20"/>
      <c r="BS682" s="20">
        <f>IFERROR(ROUND(((INDEX('Stock List'!$M$11:$M$1010, MATCH(Z682, 'Stock List'!$K$11:$K$1010, 0))/INDEX('Stock List'!$L$11:$L$1010, MATCH(Z682, 'Stock List'!$K$11:$K$1010, 0)))*Y682), 2), 0)</f>
        <v>0</v>
      </c>
      <c r="BT682" s="20"/>
      <c r="BU682" s="20">
        <f>IFERROR(ROUND(((INDEX('Stock List'!$M$11:$M$1010, MATCH(AB682, 'Stock List'!$K$11:$K$1010, 0))/INDEX('Stock List'!$L$11:$L$1010, MATCH(AB682, 'Stock List'!$K$11:$K$1010, 0)))*AA682), 2), 0)</f>
        <v>0</v>
      </c>
      <c r="BV682" s="20"/>
      <c r="BW682" s="20">
        <f>IFERROR(ROUND(((INDEX('Stock List'!$M$11:$M$1010, MATCH(AD682, 'Stock List'!$K$11:$K$1010, 0))/INDEX('Stock List'!$L$11:$L$1010, MATCH(AD682, 'Stock List'!$K$11:$K$1010, 0)))*AC682), 2), 0)</f>
        <v>0</v>
      </c>
      <c r="BX682" s="20"/>
      <c r="BY682" s="20">
        <f>IFERROR(ROUND(((INDEX('Stock List'!$M$11:$M$1010, MATCH(AF682, 'Stock List'!$K$11:$K$1010, 0))/INDEX('Stock List'!$L$11:$L$1010, MATCH(AF682, 'Stock List'!$K$11:$K$1010, 0)))*AE682), 2), 0)</f>
        <v>0</v>
      </c>
      <c r="BZ682" s="20"/>
      <c r="CA682" s="20">
        <f>IFERROR(ROUND(((INDEX('Stock List'!$M$11:$M$1010, MATCH(AH682, 'Stock List'!$K$11:$K$1010, 0))/INDEX('Stock List'!$L$11:$L$1010, MATCH(AH682, 'Stock List'!$K$11:$K$1010, 0)))*AG682), 2), 0)</f>
        <v>0</v>
      </c>
      <c r="CB682" s="20"/>
      <c r="CC682" s="20">
        <f>IFERROR(ROUND(((INDEX('Stock List'!$M$11:$M$1010, MATCH(AJ682, 'Stock List'!$K$11:$K$1010, 0))/INDEX('Stock List'!$L$11:$L$1010, MATCH(AJ682, 'Stock List'!$K$11:$K$1010, 0)))*AI682), 2), 0)</f>
        <v>0</v>
      </c>
      <c r="CD682" s="20"/>
      <c r="CE682" s="20">
        <f>IFERROR(ROUND(((INDEX('Stock List'!$M$11:$M$1010, MATCH(AL682, 'Stock List'!$K$11:$K$1010, 0))/INDEX('Stock List'!$L$11:$L$1010, MATCH(AL682, 'Stock List'!$K$11:$K$1010, 0)))*AK682), 2), 0)</f>
        <v>0</v>
      </c>
      <c r="CF682" s="20"/>
      <c r="CG682" s="20">
        <f>IFERROR(ROUND(((INDEX('Stock List'!$M$11:$M$1010, MATCH(AN682, 'Stock List'!$K$11:$K$1010, 0))/INDEX('Stock List'!$L$11:$L$1010, MATCH(AN682, 'Stock List'!$K$11:$K$1010, 0)))*AM682), 2), 0)</f>
        <v>0</v>
      </c>
      <c r="CH682" s="20"/>
      <c r="CI682" s="20">
        <f>IFERROR(ROUND(((INDEX('Stock List'!$M$11:$M$1010, MATCH(AP682, 'Stock List'!$K$11:$K$1010, 0))/INDEX('Stock List'!$L$11:$L$1010, MATCH(AP682, 'Stock List'!$K$11:$K$1010, 0)))*AO682), 2), 0)</f>
        <v>0</v>
      </c>
      <c r="CJ682" s="20"/>
      <c r="CK682" s="20">
        <f>IFERROR(ROUND(((INDEX('Stock List'!$M$11:$M$1010, MATCH(AR682, 'Stock List'!$K$11:$K$1010, 0))/INDEX('Stock List'!$L$11:$L$1010, MATCH(AR682, 'Stock List'!$K$11:$K$1010, 0)))*AQ682), 2), 0)</f>
        <v>0</v>
      </c>
      <c r="CL682" s="20"/>
      <c r="CM682" s="20">
        <f>IFERROR(ROUND(((INDEX('Stock List'!$M$11:$M$1010, MATCH(AT682, 'Stock List'!$K$11:$K$1010, 0))/INDEX('Stock List'!$L$11:$L$1010, MATCH(AT682, 'Stock List'!$K$11:$K$1010, 0)))*AS682), 2), 0)</f>
        <v>0</v>
      </c>
      <c r="CN682" s="20"/>
      <c r="CO682" s="20">
        <f>IFERROR(ROUND(((INDEX('Stock List'!$M$11:$M$1010, MATCH(AV682, 'Stock List'!$K$11:$K$1010, 0))/INDEX('Stock List'!$L$11:$L$1010, MATCH(AV682, 'Stock List'!$K$11:$K$1010, 0)))*AU682), 2), 0)</f>
        <v>0</v>
      </c>
      <c r="CP682" s="20"/>
      <c r="CQ682" s="20">
        <f>IFERROR(ROUND(((INDEX('Stock List'!$M$11:$M$1010, MATCH(AX682, 'Stock List'!$K$11:$K$1010, 0))/INDEX('Stock List'!$L$11:$L$1010, MATCH(AX682, 'Stock List'!$K$11:$K$1010, 0)))*AW682), 2), 0)</f>
        <v>0</v>
      </c>
      <c r="CR682" s="22"/>
      <c r="CT682" s="106" t="str">
        <f t="shared" si="553"/>
        <v/>
      </c>
      <c r="CU682" s="22" t="str">
        <f t="shared" si="554"/>
        <v/>
      </c>
      <c r="CX682" s="106" t="str">
        <f t="shared" si="555"/>
        <v/>
      </c>
      <c r="CY682" s="20" t="str">
        <f t="shared" si="556"/>
        <v/>
      </c>
      <c r="CZ682" s="22" t="str">
        <f t="shared" si="557"/>
        <v/>
      </c>
      <c r="DB682" s="76" t="str">
        <f>IF($H682="", "", COUNTIF($G$11:$G$1010, "&gt;"&amp;$G682)+1+COUNTIF($G$11:$G682, $G682)-1)</f>
        <v/>
      </c>
      <c r="DC682" s="76" t="str">
        <f>IF($H682="", "", COUNTIF($CZ$11:$CZ$1010, "&gt;"&amp;$CZ682)+1+COUNTIF($CZ$11:$CZ682, $CZ682)-1)</f>
        <v/>
      </c>
      <c r="DE682" s="147" t="str">
        <f t="shared" si="558"/>
        <v/>
      </c>
      <c r="DF682" s="148"/>
      <c r="DG682" s="19" t="str">
        <f t="shared" si="559"/>
        <v/>
      </c>
      <c r="DH682" s="153" t="str">
        <f t="shared" si="560"/>
        <v/>
      </c>
      <c r="DI682" s="19" t="str">
        <f t="shared" si="512"/>
        <v/>
      </c>
      <c r="DJ682" s="153" t="str">
        <f t="shared" si="513"/>
        <v/>
      </c>
      <c r="DK682" s="19" t="str">
        <f t="shared" si="514"/>
        <v/>
      </c>
      <c r="DL682" s="153" t="str">
        <f t="shared" si="515"/>
        <v/>
      </c>
      <c r="DM682" s="19" t="str">
        <f t="shared" si="516"/>
        <v/>
      </c>
      <c r="DN682" s="153" t="str">
        <f t="shared" si="517"/>
        <v/>
      </c>
      <c r="DO682" s="19" t="str">
        <f t="shared" si="518"/>
        <v/>
      </c>
      <c r="DP682" s="153" t="str">
        <f t="shared" si="519"/>
        <v/>
      </c>
      <c r="DQ682" s="19" t="str">
        <f t="shared" si="520"/>
        <v/>
      </c>
      <c r="DR682" s="153" t="str">
        <f t="shared" si="521"/>
        <v/>
      </c>
      <c r="DS682" s="19" t="str">
        <f t="shared" si="522"/>
        <v/>
      </c>
      <c r="DT682" s="153" t="str">
        <f t="shared" si="523"/>
        <v/>
      </c>
      <c r="DU682" s="19" t="str">
        <f t="shared" si="524"/>
        <v/>
      </c>
      <c r="DV682" s="153" t="str">
        <f t="shared" si="525"/>
        <v/>
      </c>
      <c r="DW682" s="19" t="str">
        <f t="shared" si="526"/>
        <v/>
      </c>
      <c r="DX682" s="153" t="str">
        <f t="shared" si="527"/>
        <v/>
      </c>
      <c r="DY682" s="19" t="str">
        <f t="shared" si="528"/>
        <v/>
      </c>
      <c r="DZ682" s="153" t="str">
        <f t="shared" si="529"/>
        <v/>
      </c>
      <c r="EA682" s="19" t="str">
        <f t="shared" si="530"/>
        <v/>
      </c>
      <c r="EB682" s="153" t="str">
        <f t="shared" si="531"/>
        <v/>
      </c>
      <c r="EC682" s="19" t="str">
        <f t="shared" si="532"/>
        <v/>
      </c>
      <c r="ED682" s="153" t="str">
        <f t="shared" si="533"/>
        <v/>
      </c>
      <c r="EE682" s="19" t="str">
        <f t="shared" si="534"/>
        <v/>
      </c>
      <c r="EF682" s="153" t="str">
        <f t="shared" si="535"/>
        <v/>
      </c>
      <c r="EG682" s="19" t="str">
        <f t="shared" si="536"/>
        <v/>
      </c>
      <c r="EH682" s="153" t="str">
        <f t="shared" si="537"/>
        <v/>
      </c>
      <c r="EI682" s="19" t="str">
        <f t="shared" si="538"/>
        <v/>
      </c>
      <c r="EJ682" s="153" t="str">
        <f t="shared" si="539"/>
        <v/>
      </c>
      <c r="EK682" s="19" t="str">
        <f t="shared" si="540"/>
        <v/>
      </c>
      <c r="EL682" s="153" t="str">
        <f t="shared" si="541"/>
        <v/>
      </c>
      <c r="EM682" s="19" t="str">
        <f t="shared" si="542"/>
        <v/>
      </c>
      <c r="EN682" s="153" t="str">
        <f t="shared" si="543"/>
        <v/>
      </c>
      <c r="EO682" s="19" t="str">
        <f t="shared" si="544"/>
        <v/>
      </c>
      <c r="EP682" s="153" t="str">
        <f t="shared" si="545"/>
        <v/>
      </c>
      <c r="EQ682" s="19" t="str">
        <f t="shared" si="546"/>
        <v/>
      </c>
      <c r="ER682" s="153" t="str">
        <f t="shared" si="547"/>
        <v/>
      </c>
      <c r="ES682" s="19" t="str">
        <f t="shared" si="548"/>
        <v/>
      </c>
      <c r="ET682" s="153" t="str">
        <f t="shared" si="549"/>
        <v/>
      </c>
    </row>
    <row r="683" spans="1:150" x14ac:dyDescent="0.25">
      <c r="A683" s="31"/>
      <c r="B683" s="91" t="str">
        <f t="shared" si="550"/>
        <v/>
      </c>
      <c r="C683" s="20" t="str">
        <f t="shared" si="510"/>
        <v/>
      </c>
      <c r="D683" s="97" t="str">
        <f t="shared" si="511"/>
        <v/>
      </c>
      <c r="E683" s="62" t="str">
        <f t="shared" si="551"/>
        <v/>
      </c>
      <c r="F683" s="31"/>
      <c r="G683" s="282"/>
      <c r="H683" s="283"/>
      <c r="I683" s="284"/>
      <c r="J683" s="285"/>
      <c r="K683" s="286"/>
      <c r="L683" s="287"/>
      <c r="M683" s="288"/>
      <c r="N683" s="287"/>
      <c r="O683" s="288"/>
      <c r="P683" s="287"/>
      <c r="Q683" s="288"/>
      <c r="R683" s="287"/>
      <c r="S683" s="288"/>
      <c r="T683" s="287"/>
      <c r="U683" s="288"/>
      <c r="V683" s="287"/>
      <c r="W683" s="288"/>
      <c r="X683" s="287"/>
      <c r="Y683" s="288"/>
      <c r="Z683" s="287"/>
      <c r="AA683" s="288"/>
      <c r="AB683" s="287"/>
      <c r="AC683" s="288"/>
      <c r="AD683" s="287"/>
      <c r="AE683" s="288"/>
      <c r="AF683" s="287"/>
      <c r="AG683" s="288"/>
      <c r="AH683" s="287"/>
      <c r="AI683" s="288"/>
      <c r="AJ683" s="287"/>
      <c r="AK683" s="288"/>
      <c r="AL683" s="287"/>
      <c r="AM683" s="288"/>
      <c r="AN683" s="287"/>
      <c r="AO683" s="288"/>
      <c r="AP683" s="287"/>
      <c r="AQ683" s="288"/>
      <c r="AR683" s="287"/>
      <c r="AS683" s="288"/>
      <c r="AT683" s="287"/>
      <c r="AU683" s="288"/>
      <c r="AV683" s="287"/>
      <c r="AW683" s="288"/>
      <c r="AX683" s="287"/>
      <c r="AY683" s="31"/>
      <c r="BA683" s="76" t="str">
        <f t="shared" si="552"/>
        <v/>
      </c>
      <c r="BC683" s="76" t="str">
        <f>IF('Stock List'!$K683="", "", 'Stock List'!$K683)</f>
        <v/>
      </c>
      <c r="BE683" s="106">
        <f>IFERROR(ROUND(((INDEX('Stock List'!$M$11:$M$1010, MATCH(L683, 'Stock List'!$K$11:$K$1010, 0))/INDEX('Stock List'!$L$11:$L$1010, MATCH(L683, 'Stock List'!$K$11:$K$1010, 0)))*K683), 2), 0)</f>
        <v>0</v>
      </c>
      <c r="BF683" s="20"/>
      <c r="BG683" s="20">
        <f>IFERROR(ROUND(((INDEX('Stock List'!$M$11:$M$1010, MATCH(N683, 'Stock List'!$K$11:$K$1010, 0))/INDEX('Stock List'!$L$11:$L$1010, MATCH(N683, 'Stock List'!$K$11:$K$1010, 0)))*M683), 2), 0)</f>
        <v>0</v>
      </c>
      <c r="BH683" s="20"/>
      <c r="BI683" s="20">
        <f>IFERROR(ROUND(((INDEX('Stock List'!$M$11:$M$1010, MATCH(P683, 'Stock List'!$K$11:$K$1010, 0))/INDEX('Stock List'!$L$11:$L$1010, MATCH(P683, 'Stock List'!$K$11:$K$1010, 0)))*O683), 2), 0)</f>
        <v>0</v>
      </c>
      <c r="BJ683" s="20"/>
      <c r="BK683" s="20">
        <f>IFERROR(ROUND(((INDEX('Stock List'!$M$11:$M$1010, MATCH(R683, 'Stock List'!$K$11:$K$1010, 0))/INDEX('Stock List'!$L$11:$L$1010, MATCH(R683, 'Stock List'!$K$11:$K$1010, 0)))*Q683), 2), 0)</f>
        <v>0</v>
      </c>
      <c r="BL683" s="20"/>
      <c r="BM683" s="20">
        <f>IFERROR(ROUND(((INDEX('Stock List'!$M$11:$M$1010, MATCH(T683, 'Stock List'!$K$11:$K$1010, 0))/INDEX('Stock List'!$L$11:$L$1010, MATCH(T683, 'Stock List'!$K$11:$K$1010, 0)))*S683), 2), 0)</f>
        <v>0</v>
      </c>
      <c r="BN683" s="20"/>
      <c r="BO683" s="20">
        <f>IFERROR(ROUND(((INDEX('Stock List'!$M$11:$M$1010, MATCH(V683, 'Stock List'!$K$11:$K$1010, 0))/INDEX('Stock List'!$L$11:$L$1010, MATCH(V683, 'Stock List'!$K$11:$K$1010, 0)))*U683), 2), 0)</f>
        <v>0</v>
      </c>
      <c r="BP683" s="20"/>
      <c r="BQ683" s="20">
        <f>IFERROR(ROUND(((INDEX('Stock List'!$M$11:$M$1010, MATCH(X683, 'Stock List'!$K$11:$K$1010, 0))/INDEX('Stock List'!$L$11:$L$1010, MATCH(X683, 'Stock List'!$K$11:$K$1010, 0)))*W683), 2), 0)</f>
        <v>0</v>
      </c>
      <c r="BR683" s="20"/>
      <c r="BS683" s="20">
        <f>IFERROR(ROUND(((INDEX('Stock List'!$M$11:$M$1010, MATCH(Z683, 'Stock List'!$K$11:$K$1010, 0))/INDEX('Stock List'!$L$11:$L$1010, MATCH(Z683, 'Stock List'!$K$11:$K$1010, 0)))*Y683), 2), 0)</f>
        <v>0</v>
      </c>
      <c r="BT683" s="20"/>
      <c r="BU683" s="20">
        <f>IFERROR(ROUND(((INDEX('Stock List'!$M$11:$M$1010, MATCH(AB683, 'Stock List'!$K$11:$K$1010, 0))/INDEX('Stock List'!$L$11:$L$1010, MATCH(AB683, 'Stock List'!$K$11:$K$1010, 0)))*AA683), 2), 0)</f>
        <v>0</v>
      </c>
      <c r="BV683" s="20"/>
      <c r="BW683" s="20">
        <f>IFERROR(ROUND(((INDEX('Stock List'!$M$11:$M$1010, MATCH(AD683, 'Stock List'!$K$11:$K$1010, 0))/INDEX('Stock List'!$L$11:$L$1010, MATCH(AD683, 'Stock List'!$K$11:$K$1010, 0)))*AC683), 2), 0)</f>
        <v>0</v>
      </c>
      <c r="BX683" s="20"/>
      <c r="BY683" s="20">
        <f>IFERROR(ROUND(((INDEX('Stock List'!$M$11:$M$1010, MATCH(AF683, 'Stock List'!$K$11:$K$1010, 0))/INDEX('Stock List'!$L$11:$L$1010, MATCH(AF683, 'Stock List'!$K$11:$K$1010, 0)))*AE683), 2), 0)</f>
        <v>0</v>
      </c>
      <c r="BZ683" s="20"/>
      <c r="CA683" s="20">
        <f>IFERROR(ROUND(((INDEX('Stock List'!$M$11:$M$1010, MATCH(AH683, 'Stock List'!$K$11:$K$1010, 0))/INDEX('Stock List'!$L$11:$L$1010, MATCH(AH683, 'Stock List'!$K$11:$K$1010, 0)))*AG683), 2), 0)</f>
        <v>0</v>
      </c>
      <c r="CB683" s="20"/>
      <c r="CC683" s="20">
        <f>IFERROR(ROUND(((INDEX('Stock List'!$M$11:$M$1010, MATCH(AJ683, 'Stock List'!$K$11:$K$1010, 0))/INDEX('Stock List'!$L$11:$L$1010, MATCH(AJ683, 'Stock List'!$K$11:$K$1010, 0)))*AI683), 2), 0)</f>
        <v>0</v>
      </c>
      <c r="CD683" s="20"/>
      <c r="CE683" s="20">
        <f>IFERROR(ROUND(((INDEX('Stock List'!$M$11:$M$1010, MATCH(AL683, 'Stock List'!$K$11:$K$1010, 0))/INDEX('Stock List'!$L$11:$L$1010, MATCH(AL683, 'Stock List'!$K$11:$K$1010, 0)))*AK683), 2), 0)</f>
        <v>0</v>
      </c>
      <c r="CF683" s="20"/>
      <c r="CG683" s="20">
        <f>IFERROR(ROUND(((INDEX('Stock List'!$M$11:$M$1010, MATCH(AN683, 'Stock List'!$K$11:$K$1010, 0))/INDEX('Stock List'!$L$11:$L$1010, MATCH(AN683, 'Stock List'!$K$11:$K$1010, 0)))*AM683), 2), 0)</f>
        <v>0</v>
      </c>
      <c r="CH683" s="20"/>
      <c r="CI683" s="20">
        <f>IFERROR(ROUND(((INDEX('Stock List'!$M$11:$M$1010, MATCH(AP683, 'Stock List'!$K$11:$K$1010, 0))/INDEX('Stock List'!$L$11:$L$1010, MATCH(AP683, 'Stock List'!$K$11:$K$1010, 0)))*AO683), 2), 0)</f>
        <v>0</v>
      </c>
      <c r="CJ683" s="20"/>
      <c r="CK683" s="20">
        <f>IFERROR(ROUND(((INDEX('Stock List'!$M$11:$M$1010, MATCH(AR683, 'Stock List'!$K$11:$K$1010, 0))/INDEX('Stock List'!$L$11:$L$1010, MATCH(AR683, 'Stock List'!$K$11:$K$1010, 0)))*AQ683), 2), 0)</f>
        <v>0</v>
      </c>
      <c r="CL683" s="20"/>
      <c r="CM683" s="20">
        <f>IFERROR(ROUND(((INDEX('Stock List'!$M$11:$M$1010, MATCH(AT683, 'Stock List'!$K$11:$K$1010, 0))/INDEX('Stock List'!$L$11:$L$1010, MATCH(AT683, 'Stock List'!$K$11:$K$1010, 0)))*AS683), 2), 0)</f>
        <v>0</v>
      </c>
      <c r="CN683" s="20"/>
      <c r="CO683" s="20">
        <f>IFERROR(ROUND(((INDEX('Stock List'!$M$11:$M$1010, MATCH(AV683, 'Stock List'!$K$11:$K$1010, 0))/INDEX('Stock List'!$L$11:$L$1010, MATCH(AV683, 'Stock List'!$K$11:$K$1010, 0)))*AU683), 2), 0)</f>
        <v>0</v>
      </c>
      <c r="CP683" s="20"/>
      <c r="CQ683" s="20">
        <f>IFERROR(ROUND(((INDEX('Stock List'!$M$11:$M$1010, MATCH(AX683, 'Stock List'!$K$11:$K$1010, 0))/INDEX('Stock List'!$L$11:$L$1010, MATCH(AX683, 'Stock List'!$K$11:$K$1010, 0)))*AW683), 2), 0)</f>
        <v>0</v>
      </c>
      <c r="CR683" s="22"/>
      <c r="CT683" s="106" t="str">
        <f t="shared" si="553"/>
        <v/>
      </c>
      <c r="CU683" s="22" t="str">
        <f t="shared" si="554"/>
        <v/>
      </c>
      <c r="CX683" s="106" t="str">
        <f t="shared" si="555"/>
        <v/>
      </c>
      <c r="CY683" s="20" t="str">
        <f t="shared" si="556"/>
        <v/>
      </c>
      <c r="CZ683" s="22" t="str">
        <f t="shared" si="557"/>
        <v/>
      </c>
      <c r="DB683" s="76" t="str">
        <f>IF($H683="", "", COUNTIF($G$11:$G$1010, "&gt;"&amp;$G683)+1+COUNTIF($G$11:$G683, $G683)-1)</f>
        <v/>
      </c>
      <c r="DC683" s="76" t="str">
        <f>IF($H683="", "", COUNTIF($CZ$11:$CZ$1010, "&gt;"&amp;$CZ683)+1+COUNTIF($CZ$11:$CZ683, $CZ683)-1)</f>
        <v/>
      </c>
      <c r="DE683" s="147" t="str">
        <f t="shared" si="558"/>
        <v/>
      </c>
      <c r="DF683" s="148"/>
      <c r="DG683" s="19" t="str">
        <f t="shared" si="559"/>
        <v/>
      </c>
      <c r="DH683" s="153" t="str">
        <f t="shared" si="560"/>
        <v/>
      </c>
      <c r="DI683" s="19" t="str">
        <f t="shared" si="512"/>
        <v/>
      </c>
      <c r="DJ683" s="153" t="str">
        <f t="shared" si="513"/>
        <v/>
      </c>
      <c r="DK683" s="19" t="str">
        <f t="shared" si="514"/>
        <v/>
      </c>
      <c r="DL683" s="153" t="str">
        <f t="shared" si="515"/>
        <v/>
      </c>
      <c r="DM683" s="19" t="str">
        <f t="shared" si="516"/>
        <v/>
      </c>
      <c r="DN683" s="153" t="str">
        <f t="shared" si="517"/>
        <v/>
      </c>
      <c r="DO683" s="19" t="str">
        <f t="shared" si="518"/>
        <v/>
      </c>
      <c r="DP683" s="153" t="str">
        <f t="shared" si="519"/>
        <v/>
      </c>
      <c r="DQ683" s="19" t="str">
        <f t="shared" si="520"/>
        <v/>
      </c>
      <c r="DR683" s="153" t="str">
        <f t="shared" si="521"/>
        <v/>
      </c>
      <c r="DS683" s="19" t="str">
        <f t="shared" si="522"/>
        <v/>
      </c>
      <c r="DT683" s="153" t="str">
        <f t="shared" si="523"/>
        <v/>
      </c>
      <c r="DU683" s="19" t="str">
        <f t="shared" si="524"/>
        <v/>
      </c>
      <c r="DV683" s="153" t="str">
        <f t="shared" si="525"/>
        <v/>
      </c>
      <c r="DW683" s="19" t="str">
        <f t="shared" si="526"/>
        <v/>
      </c>
      <c r="DX683" s="153" t="str">
        <f t="shared" si="527"/>
        <v/>
      </c>
      <c r="DY683" s="19" t="str">
        <f t="shared" si="528"/>
        <v/>
      </c>
      <c r="DZ683" s="153" t="str">
        <f t="shared" si="529"/>
        <v/>
      </c>
      <c r="EA683" s="19" t="str">
        <f t="shared" si="530"/>
        <v/>
      </c>
      <c r="EB683" s="153" t="str">
        <f t="shared" si="531"/>
        <v/>
      </c>
      <c r="EC683" s="19" t="str">
        <f t="shared" si="532"/>
        <v/>
      </c>
      <c r="ED683" s="153" t="str">
        <f t="shared" si="533"/>
        <v/>
      </c>
      <c r="EE683" s="19" t="str">
        <f t="shared" si="534"/>
        <v/>
      </c>
      <c r="EF683" s="153" t="str">
        <f t="shared" si="535"/>
        <v/>
      </c>
      <c r="EG683" s="19" t="str">
        <f t="shared" si="536"/>
        <v/>
      </c>
      <c r="EH683" s="153" t="str">
        <f t="shared" si="537"/>
        <v/>
      </c>
      <c r="EI683" s="19" t="str">
        <f t="shared" si="538"/>
        <v/>
      </c>
      <c r="EJ683" s="153" t="str">
        <f t="shared" si="539"/>
        <v/>
      </c>
      <c r="EK683" s="19" t="str">
        <f t="shared" si="540"/>
        <v/>
      </c>
      <c r="EL683" s="153" t="str">
        <f t="shared" si="541"/>
        <v/>
      </c>
      <c r="EM683" s="19" t="str">
        <f t="shared" si="542"/>
        <v/>
      </c>
      <c r="EN683" s="153" t="str">
        <f t="shared" si="543"/>
        <v/>
      </c>
      <c r="EO683" s="19" t="str">
        <f t="shared" si="544"/>
        <v/>
      </c>
      <c r="EP683" s="153" t="str">
        <f t="shared" si="545"/>
        <v/>
      </c>
      <c r="EQ683" s="19" t="str">
        <f t="shared" si="546"/>
        <v/>
      </c>
      <c r="ER683" s="153" t="str">
        <f t="shared" si="547"/>
        <v/>
      </c>
      <c r="ES683" s="19" t="str">
        <f t="shared" si="548"/>
        <v/>
      </c>
      <c r="ET683" s="153" t="str">
        <f t="shared" si="549"/>
        <v/>
      </c>
    </row>
    <row r="684" spans="1:150" x14ac:dyDescent="0.25">
      <c r="A684" s="31"/>
      <c r="B684" s="91" t="str">
        <f t="shared" si="550"/>
        <v/>
      </c>
      <c r="C684" s="20" t="str">
        <f t="shared" si="510"/>
        <v/>
      </c>
      <c r="D684" s="97" t="str">
        <f t="shared" si="511"/>
        <v/>
      </c>
      <c r="E684" s="62" t="str">
        <f t="shared" si="551"/>
        <v/>
      </c>
      <c r="F684" s="31"/>
      <c r="G684" s="282"/>
      <c r="H684" s="283"/>
      <c r="I684" s="284"/>
      <c r="J684" s="285"/>
      <c r="K684" s="286"/>
      <c r="L684" s="287"/>
      <c r="M684" s="288"/>
      <c r="N684" s="287"/>
      <c r="O684" s="288"/>
      <c r="P684" s="287"/>
      <c r="Q684" s="288"/>
      <c r="R684" s="287"/>
      <c r="S684" s="288"/>
      <c r="T684" s="287"/>
      <c r="U684" s="288"/>
      <c r="V684" s="287"/>
      <c r="W684" s="288"/>
      <c r="X684" s="287"/>
      <c r="Y684" s="288"/>
      <c r="Z684" s="287"/>
      <c r="AA684" s="288"/>
      <c r="AB684" s="287"/>
      <c r="AC684" s="288"/>
      <c r="AD684" s="287"/>
      <c r="AE684" s="288"/>
      <c r="AF684" s="287"/>
      <c r="AG684" s="288"/>
      <c r="AH684" s="287"/>
      <c r="AI684" s="288"/>
      <c r="AJ684" s="287"/>
      <c r="AK684" s="288"/>
      <c r="AL684" s="287"/>
      <c r="AM684" s="288"/>
      <c r="AN684" s="287"/>
      <c r="AO684" s="288"/>
      <c r="AP684" s="287"/>
      <c r="AQ684" s="288"/>
      <c r="AR684" s="287"/>
      <c r="AS684" s="288"/>
      <c r="AT684" s="287"/>
      <c r="AU684" s="288"/>
      <c r="AV684" s="287"/>
      <c r="AW684" s="288"/>
      <c r="AX684" s="287"/>
      <c r="AY684" s="31"/>
      <c r="BA684" s="76" t="str">
        <f t="shared" si="552"/>
        <v/>
      </c>
      <c r="BC684" s="76" t="str">
        <f>IF('Stock List'!$K684="", "", 'Stock List'!$K684)</f>
        <v/>
      </c>
      <c r="BE684" s="106">
        <f>IFERROR(ROUND(((INDEX('Stock List'!$M$11:$M$1010, MATCH(L684, 'Stock List'!$K$11:$K$1010, 0))/INDEX('Stock List'!$L$11:$L$1010, MATCH(L684, 'Stock List'!$K$11:$K$1010, 0)))*K684), 2), 0)</f>
        <v>0</v>
      </c>
      <c r="BF684" s="20"/>
      <c r="BG684" s="20">
        <f>IFERROR(ROUND(((INDEX('Stock List'!$M$11:$M$1010, MATCH(N684, 'Stock List'!$K$11:$K$1010, 0))/INDEX('Stock List'!$L$11:$L$1010, MATCH(N684, 'Stock List'!$K$11:$K$1010, 0)))*M684), 2), 0)</f>
        <v>0</v>
      </c>
      <c r="BH684" s="20"/>
      <c r="BI684" s="20">
        <f>IFERROR(ROUND(((INDEX('Stock List'!$M$11:$M$1010, MATCH(P684, 'Stock List'!$K$11:$K$1010, 0))/INDEX('Stock List'!$L$11:$L$1010, MATCH(P684, 'Stock List'!$K$11:$K$1010, 0)))*O684), 2), 0)</f>
        <v>0</v>
      </c>
      <c r="BJ684" s="20"/>
      <c r="BK684" s="20">
        <f>IFERROR(ROUND(((INDEX('Stock List'!$M$11:$M$1010, MATCH(R684, 'Stock List'!$K$11:$K$1010, 0))/INDEX('Stock List'!$L$11:$L$1010, MATCH(R684, 'Stock List'!$K$11:$K$1010, 0)))*Q684), 2), 0)</f>
        <v>0</v>
      </c>
      <c r="BL684" s="20"/>
      <c r="BM684" s="20">
        <f>IFERROR(ROUND(((INDEX('Stock List'!$M$11:$M$1010, MATCH(T684, 'Stock List'!$K$11:$K$1010, 0))/INDEX('Stock List'!$L$11:$L$1010, MATCH(T684, 'Stock List'!$K$11:$K$1010, 0)))*S684), 2), 0)</f>
        <v>0</v>
      </c>
      <c r="BN684" s="20"/>
      <c r="BO684" s="20">
        <f>IFERROR(ROUND(((INDEX('Stock List'!$M$11:$M$1010, MATCH(V684, 'Stock List'!$K$11:$K$1010, 0))/INDEX('Stock List'!$L$11:$L$1010, MATCH(V684, 'Stock List'!$K$11:$K$1010, 0)))*U684), 2), 0)</f>
        <v>0</v>
      </c>
      <c r="BP684" s="20"/>
      <c r="BQ684" s="20">
        <f>IFERROR(ROUND(((INDEX('Stock List'!$M$11:$M$1010, MATCH(X684, 'Stock List'!$K$11:$K$1010, 0))/INDEX('Stock List'!$L$11:$L$1010, MATCH(X684, 'Stock List'!$K$11:$K$1010, 0)))*W684), 2), 0)</f>
        <v>0</v>
      </c>
      <c r="BR684" s="20"/>
      <c r="BS684" s="20">
        <f>IFERROR(ROUND(((INDEX('Stock List'!$M$11:$M$1010, MATCH(Z684, 'Stock List'!$K$11:$K$1010, 0))/INDEX('Stock List'!$L$11:$L$1010, MATCH(Z684, 'Stock List'!$K$11:$K$1010, 0)))*Y684), 2), 0)</f>
        <v>0</v>
      </c>
      <c r="BT684" s="20"/>
      <c r="BU684" s="20">
        <f>IFERROR(ROUND(((INDEX('Stock List'!$M$11:$M$1010, MATCH(AB684, 'Stock List'!$K$11:$K$1010, 0))/INDEX('Stock List'!$L$11:$L$1010, MATCH(AB684, 'Stock List'!$K$11:$K$1010, 0)))*AA684), 2), 0)</f>
        <v>0</v>
      </c>
      <c r="BV684" s="20"/>
      <c r="BW684" s="20">
        <f>IFERROR(ROUND(((INDEX('Stock List'!$M$11:$M$1010, MATCH(AD684, 'Stock List'!$K$11:$K$1010, 0))/INDEX('Stock List'!$L$11:$L$1010, MATCH(AD684, 'Stock List'!$K$11:$K$1010, 0)))*AC684), 2), 0)</f>
        <v>0</v>
      </c>
      <c r="BX684" s="20"/>
      <c r="BY684" s="20">
        <f>IFERROR(ROUND(((INDEX('Stock List'!$M$11:$M$1010, MATCH(AF684, 'Stock List'!$K$11:$K$1010, 0))/INDEX('Stock List'!$L$11:$L$1010, MATCH(AF684, 'Stock List'!$K$11:$K$1010, 0)))*AE684), 2), 0)</f>
        <v>0</v>
      </c>
      <c r="BZ684" s="20"/>
      <c r="CA684" s="20">
        <f>IFERROR(ROUND(((INDEX('Stock List'!$M$11:$M$1010, MATCH(AH684, 'Stock List'!$K$11:$K$1010, 0))/INDEX('Stock List'!$L$11:$L$1010, MATCH(AH684, 'Stock List'!$K$11:$K$1010, 0)))*AG684), 2), 0)</f>
        <v>0</v>
      </c>
      <c r="CB684" s="20"/>
      <c r="CC684" s="20">
        <f>IFERROR(ROUND(((INDEX('Stock List'!$M$11:$M$1010, MATCH(AJ684, 'Stock List'!$K$11:$K$1010, 0))/INDEX('Stock List'!$L$11:$L$1010, MATCH(AJ684, 'Stock List'!$K$11:$K$1010, 0)))*AI684), 2), 0)</f>
        <v>0</v>
      </c>
      <c r="CD684" s="20"/>
      <c r="CE684" s="20">
        <f>IFERROR(ROUND(((INDEX('Stock List'!$M$11:$M$1010, MATCH(AL684, 'Stock List'!$K$11:$K$1010, 0))/INDEX('Stock List'!$L$11:$L$1010, MATCH(AL684, 'Stock List'!$K$11:$K$1010, 0)))*AK684), 2), 0)</f>
        <v>0</v>
      </c>
      <c r="CF684" s="20"/>
      <c r="CG684" s="20">
        <f>IFERROR(ROUND(((INDEX('Stock List'!$M$11:$M$1010, MATCH(AN684, 'Stock List'!$K$11:$K$1010, 0))/INDEX('Stock List'!$L$11:$L$1010, MATCH(AN684, 'Stock List'!$K$11:$K$1010, 0)))*AM684), 2), 0)</f>
        <v>0</v>
      </c>
      <c r="CH684" s="20"/>
      <c r="CI684" s="20">
        <f>IFERROR(ROUND(((INDEX('Stock List'!$M$11:$M$1010, MATCH(AP684, 'Stock List'!$K$11:$K$1010, 0))/INDEX('Stock List'!$L$11:$L$1010, MATCH(AP684, 'Stock List'!$K$11:$K$1010, 0)))*AO684), 2), 0)</f>
        <v>0</v>
      </c>
      <c r="CJ684" s="20"/>
      <c r="CK684" s="20">
        <f>IFERROR(ROUND(((INDEX('Stock List'!$M$11:$M$1010, MATCH(AR684, 'Stock List'!$K$11:$K$1010, 0))/INDEX('Stock List'!$L$11:$L$1010, MATCH(AR684, 'Stock List'!$K$11:$K$1010, 0)))*AQ684), 2), 0)</f>
        <v>0</v>
      </c>
      <c r="CL684" s="20"/>
      <c r="CM684" s="20">
        <f>IFERROR(ROUND(((INDEX('Stock List'!$M$11:$M$1010, MATCH(AT684, 'Stock List'!$K$11:$K$1010, 0))/INDEX('Stock List'!$L$11:$L$1010, MATCH(AT684, 'Stock List'!$K$11:$K$1010, 0)))*AS684), 2), 0)</f>
        <v>0</v>
      </c>
      <c r="CN684" s="20"/>
      <c r="CO684" s="20">
        <f>IFERROR(ROUND(((INDEX('Stock List'!$M$11:$M$1010, MATCH(AV684, 'Stock List'!$K$11:$K$1010, 0))/INDEX('Stock List'!$L$11:$L$1010, MATCH(AV684, 'Stock List'!$K$11:$K$1010, 0)))*AU684), 2), 0)</f>
        <v>0</v>
      </c>
      <c r="CP684" s="20"/>
      <c r="CQ684" s="20">
        <f>IFERROR(ROUND(((INDEX('Stock List'!$M$11:$M$1010, MATCH(AX684, 'Stock List'!$K$11:$K$1010, 0))/INDEX('Stock List'!$L$11:$L$1010, MATCH(AX684, 'Stock List'!$K$11:$K$1010, 0)))*AW684), 2), 0)</f>
        <v>0</v>
      </c>
      <c r="CR684" s="22"/>
      <c r="CT684" s="106" t="str">
        <f t="shared" si="553"/>
        <v/>
      </c>
      <c r="CU684" s="22" t="str">
        <f t="shared" si="554"/>
        <v/>
      </c>
      <c r="CX684" s="106" t="str">
        <f t="shared" si="555"/>
        <v/>
      </c>
      <c r="CY684" s="20" t="str">
        <f t="shared" si="556"/>
        <v/>
      </c>
      <c r="CZ684" s="22" t="str">
        <f t="shared" si="557"/>
        <v/>
      </c>
      <c r="DB684" s="76" t="str">
        <f>IF($H684="", "", COUNTIF($G$11:$G$1010, "&gt;"&amp;$G684)+1+COUNTIF($G$11:$G684, $G684)-1)</f>
        <v/>
      </c>
      <c r="DC684" s="76" t="str">
        <f>IF($H684="", "", COUNTIF($CZ$11:$CZ$1010, "&gt;"&amp;$CZ684)+1+COUNTIF($CZ$11:$CZ684, $CZ684)-1)</f>
        <v/>
      </c>
      <c r="DE684" s="147" t="str">
        <f t="shared" si="558"/>
        <v/>
      </c>
      <c r="DF684" s="148"/>
      <c r="DG684" s="19" t="str">
        <f t="shared" si="559"/>
        <v/>
      </c>
      <c r="DH684" s="153" t="str">
        <f t="shared" si="560"/>
        <v/>
      </c>
      <c r="DI684" s="19" t="str">
        <f t="shared" si="512"/>
        <v/>
      </c>
      <c r="DJ684" s="153" t="str">
        <f t="shared" si="513"/>
        <v/>
      </c>
      <c r="DK684" s="19" t="str">
        <f t="shared" si="514"/>
        <v/>
      </c>
      <c r="DL684" s="153" t="str">
        <f t="shared" si="515"/>
        <v/>
      </c>
      <c r="DM684" s="19" t="str">
        <f t="shared" si="516"/>
        <v/>
      </c>
      <c r="DN684" s="153" t="str">
        <f t="shared" si="517"/>
        <v/>
      </c>
      <c r="DO684" s="19" t="str">
        <f t="shared" si="518"/>
        <v/>
      </c>
      <c r="DP684" s="153" t="str">
        <f t="shared" si="519"/>
        <v/>
      </c>
      <c r="DQ684" s="19" t="str">
        <f t="shared" si="520"/>
        <v/>
      </c>
      <c r="DR684" s="153" t="str">
        <f t="shared" si="521"/>
        <v/>
      </c>
      <c r="DS684" s="19" t="str">
        <f t="shared" si="522"/>
        <v/>
      </c>
      <c r="DT684" s="153" t="str">
        <f t="shared" si="523"/>
        <v/>
      </c>
      <c r="DU684" s="19" t="str">
        <f t="shared" si="524"/>
        <v/>
      </c>
      <c r="DV684" s="153" t="str">
        <f t="shared" si="525"/>
        <v/>
      </c>
      <c r="DW684" s="19" t="str">
        <f t="shared" si="526"/>
        <v/>
      </c>
      <c r="DX684" s="153" t="str">
        <f t="shared" si="527"/>
        <v/>
      </c>
      <c r="DY684" s="19" t="str">
        <f t="shared" si="528"/>
        <v/>
      </c>
      <c r="DZ684" s="153" t="str">
        <f t="shared" si="529"/>
        <v/>
      </c>
      <c r="EA684" s="19" t="str">
        <f t="shared" si="530"/>
        <v/>
      </c>
      <c r="EB684" s="153" t="str">
        <f t="shared" si="531"/>
        <v/>
      </c>
      <c r="EC684" s="19" t="str">
        <f t="shared" si="532"/>
        <v/>
      </c>
      <c r="ED684" s="153" t="str">
        <f t="shared" si="533"/>
        <v/>
      </c>
      <c r="EE684" s="19" t="str">
        <f t="shared" si="534"/>
        <v/>
      </c>
      <c r="EF684" s="153" t="str">
        <f t="shared" si="535"/>
        <v/>
      </c>
      <c r="EG684" s="19" t="str">
        <f t="shared" si="536"/>
        <v/>
      </c>
      <c r="EH684" s="153" t="str">
        <f t="shared" si="537"/>
        <v/>
      </c>
      <c r="EI684" s="19" t="str">
        <f t="shared" si="538"/>
        <v/>
      </c>
      <c r="EJ684" s="153" t="str">
        <f t="shared" si="539"/>
        <v/>
      </c>
      <c r="EK684" s="19" t="str">
        <f t="shared" si="540"/>
        <v/>
      </c>
      <c r="EL684" s="153" t="str">
        <f t="shared" si="541"/>
        <v/>
      </c>
      <c r="EM684" s="19" t="str">
        <f t="shared" si="542"/>
        <v/>
      </c>
      <c r="EN684" s="153" t="str">
        <f t="shared" si="543"/>
        <v/>
      </c>
      <c r="EO684" s="19" t="str">
        <f t="shared" si="544"/>
        <v/>
      </c>
      <c r="EP684" s="153" t="str">
        <f t="shared" si="545"/>
        <v/>
      </c>
      <c r="EQ684" s="19" t="str">
        <f t="shared" si="546"/>
        <v/>
      </c>
      <c r="ER684" s="153" t="str">
        <f t="shared" si="547"/>
        <v/>
      </c>
      <c r="ES684" s="19" t="str">
        <f t="shared" si="548"/>
        <v/>
      </c>
      <c r="ET684" s="153" t="str">
        <f t="shared" si="549"/>
        <v/>
      </c>
    </row>
    <row r="685" spans="1:150" x14ac:dyDescent="0.25">
      <c r="A685" s="31"/>
      <c r="B685" s="91" t="str">
        <f t="shared" si="550"/>
        <v/>
      </c>
      <c r="C685" s="20" t="str">
        <f t="shared" si="510"/>
        <v/>
      </c>
      <c r="D685" s="97" t="str">
        <f t="shared" si="511"/>
        <v/>
      </c>
      <c r="E685" s="62" t="str">
        <f t="shared" si="551"/>
        <v/>
      </c>
      <c r="F685" s="31"/>
      <c r="G685" s="282"/>
      <c r="H685" s="283"/>
      <c r="I685" s="284"/>
      <c r="J685" s="285"/>
      <c r="K685" s="286"/>
      <c r="L685" s="287"/>
      <c r="M685" s="288"/>
      <c r="N685" s="287"/>
      <c r="O685" s="288"/>
      <c r="P685" s="287"/>
      <c r="Q685" s="288"/>
      <c r="R685" s="287"/>
      <c r="S685" s="288"/>
      <c r="T685" s="287"/>
      <c r="U685" s="288"/>
      <c r="V685" s="287"/>
      <c r="W685" s="288"/>
      <c r="X685" s="287"/>
      <c r="Y685" s="288"/>
      <c r="Z685" s="287"/>
      <c r="AA685" s="288"/>
      <c r="AB685" s="287"/>
      <c r="AC685" s="288"/>
      <c r="AD685" s="287"/>
      <c r="AE685" s="288"/>
      <c r="AF685" s="287"/>
      <c r="AG685" s="288"/>
      <c r="AH685" s="287"/>
      <c r="AI685" s="288"/>
      <c r="AJ685" s="287"/>
      <c r="AK685" s="288"/>
      <c r="AL685" s="287"/>
      <c r="AM685" s="288"/>
      <c r="AN685" s="287"/>
      <c r="AO685" s="288"/>
      <c r="AP685" s="287"/>
      <c r="AQ685" s="288"/>
      <c r="AR685" s="287"/>
      <c r="AS685" s="288"/>
      <c r="AT685" s="287"/>
      <c r="AU685" s="288"/>
      <c r="AV685" s="287"/>
      <c r="AW685" s="288"/>
      <c r="AX685" s="287"/>
      <c r="AY685" s="31"/>
      <c r="BA685" s="76" t="str">
        <f t="shared" si="552"/>
        <v/>
      </c>
      <c r="BC685" s="76" t="str">
        <f>IF('Stock List'!$K685="", "", 'Stock List'!$K685)</f>
        <v/>
      </c>
      <c r="BE685" s="106">
        <f>IFERROR(ROUND(((INDEX('Stock List'!$M$11:$M$1010, MATCH(L685, 'Stock List'!$K$11:$K$1010, 0))/INDEX('Stock List'!$L$11:$L$1010, MATCH(L685, 'Stock List'!$K$11:$K$1010, 0)))*K685), 2), 0)</f>
        <v>0</v>
      </c>
      <c r="BF685" s="20"/>
      <c r="BG685" s="20">
        <f>IFERROR(ROUND(((INDEX('Stock List'!$M$11:$M$1010, MATCH(N685, 'Stock List'!$K$11:$K$1010, 0))/INDEX('Stock List'!$L$11:$L$1010, MATCH(N685, 'Stock List'!$K$11:$K$1010, 0)))*M685), 2), 0)</f>
        <v>0</v>
      </c>
      <c r="BH685" s="20"/>
      <c r="BI685" s="20">
        <f>IFERROR(ROUND(((INDEX('Stock List'!$M$11:$M$1010, MATCH(P685, 'Stock List'!$K$11:$K$1010, 0))/INDEX('Stock List'!$L$11:$L$1010, MATCH(P685, 'Stock List'!$K$11:$K$1010, 0)))*O685), 2), 0)</f>
        <v>0</v>
      </c>
      <c r="BJ685" s="20"/>
      <c r="BK685" s="20">
        <f>IFERROR(ROUND(((INDEX('Stock List'!$M$11:$M$1010, MATCH(R685, 'Stock List'!$K$11:$K$1010, 0))/INDEX('Stock List'!$L$11:$L$1010, MATCH(R685, 'Stock List'!$K$11:$K$1010, 0)))*Q685), 2), 0)</f>
        <v>0</v>
      </c>
      <c r="BL685" s="20"/>
      <c r="BM685" s="20">
        <f>IFERROR(ROUND(((INDEX('Stock List'!$M$11:$M$1010, MATCH(T685, 'Stock List'!$K$11:$K$1010, 0))/INDEX('Stock List'!$L$11:$L$1010, MATCH(T685, 'Stock List'!$K$11:$K$1010, 0)))*S685), 2), 0)</f>
        <v>0</v>
      </c>
      <c r="BN685" s="20"/>
      <c r="BO685" s="20">
        <f>IFERROR(ROUND(((INDEX('Stock List'!$M$11:$M$1010, MATCH(V685, 'Stock List'!$K$11:$K$1010, 0))/INDEX('Stock List'!$L$11:$L$1010, MATCH(V685, 'Stock List'!$K$11:$K$1010, 0)))*U685), 2), 0)</f>
        <v>0</v>
      </c>
      <c r="BP685" s="20"/>
      <c r="BQ685" s="20">
        <f>IFERROR(ROUND(((INDEX('Stock List'!$M$11:$M$1010, MATCH(X685, 'Stock List'!$K$11:$K$1010, 0))/INDEX('Stock List'!$L$11:$L$1010, MATCH(X685, 'Stock List'!$K$11:$K$1010, 0)))*W685), 2), 0)</f>
        <v>0</v>
      </c>
      <c r="BR685" s="20"/>
      <c r="BS685" s="20">
        <f>IFERROR(ROUND(((INDEX('Stock List'!$M$11:$M$1010, MATCH(Z685, 'Stock List'!$K$11:$K$1010, 0))/INDEX('Stock List'!$L$11:$L$1010, MATCH(Z685, 'Stock List'!$K$11:$K$1010, 0)))*Y685), 2), 0)</f>
        <v>0</v>
      </c>
      <c r="BT685" s="20"/>
      <c r="BU685" s="20">
        <f>IFERROR(ROUND(((INDEX('Stock List'!$M$11:$M$1010, MATCH(AB685, 'Stock List'!$K$11:$K$1010, 0))/INDEX('Stock List'!$L$11:$L$1010, MATCH(AB685, 'Stock List'!$K$11:$K$1010, 0)))*AA685), 2), 0)</f>
        <v>0</v>
      </c>
      <c r="BV685" s="20"/>
      <c r="BW685" s="20">
        <f>IFERROR(ROUND(((INDEX('Stock List'!$M$11:$M$1010, MATCH(AD685, 'Stock List'!$K$11:$K$1010, 0))/INDEX('Stock List'!$L$11:$L$1010, MATCH(AD685, 'Stock List'!$K$11:$K$1010, 0)))*AC685), 2), 0)</f>
        <v>0</v>
      </c>
      <c r="BX685" s="20"/>
      <c r="BY685" s="20">
        <f>IFERROR(ROUND(((INDEX('Stock List'!$M$11:$M$1010, MATCH(AF685, 'Stock List'!$K$11:$K$1010, 0))/INDEX('Stock List'!$L$11:$L$1010, MATCH(AF685, 'Stock List'!$K$11:$K$1010, 0)))*AE685), 2), 0)</f>
        <v>0</v>
      </c>
      <c r="BZ685" s="20"/>
      <c r="CA685" s="20">
        <f>IFERROR(ROUND(((INDEX('Stock List'!$M$11:$M$1010, MATCH(AH685, 'Stock List'!$K$11:$K$1010, 0))/INDEX('Stock List'!$L$11:$L$1010, MATCH(AH685, 'Stock List'!$K$11:$K$1010, 0)))*AG685), 2), 0)</f>
        <v>0</v>
      </c>
      <c r="CB685" s="20"/>
      <c r="CC685" s="20">
        <f>IFERROR(ROUND(((INDEX('Stock List'!$M$11:$M$1010, MATCH(AJ685, 'Stock List'!$K$11:$K$1010, 0))/INDEX('Stock List'!$L$11:$L$1010, MATCH(AJ685, 'Stock List'!$K$11:$K$1010, 0)))*AI685), 2), 0)</f>
        <v>0</v>
      </c>
      <c r="CD685" s="20"/>
      <c r="CE685" s="20">
        <f>IFERROR(ROUND(((INDEX('Stock List'!$M$11:$M$1010, MATCH(AL685, 'Stock List'!$K$11:$K$1010, 0))/INDEX('Stock List'!$L$11:$L$1010, MATCH(AL685, 'Stock List'!$K$11:$K$1010, 0)))*AK685), 2), 0)</f>
        <v>0</v>
      </c>
      <c r="CF685" s="20"/>
      <c r="CG685" s="20">
        <f>IFERROR(ROUND(((INDEX('Stock List'!$M$11:$M$1010, MATCH(AN685, 'Stock List'!$K$11:$K$1010, 0))/INDEX('Stock List'!$L$11:$L$1010, MATCH(AN685, 'Stock List'!$K$11:$K$1010, 0)))*AM685), 2), 0)</f>
        <v>0</v>
      </c>
      <c r="CH685" s="20"/>
      <c r="CI685" s="20">
        <f>IFERROR(ROUND(((INDEX('Stock List'!$M$11:$M$1010, MATCH(AP685, 'Stock List'!$K$11:$K$1010, 0))/INDEX('Stock List'!$L$11:$L$1010, MATCH(AP685, 'Stock List'!$K$11:$K$1010, 0)))*AO685), 2), 0)</f>
        <v>0</v>
      </c>
      <c r="CJ685" s="20"/>
      <c r="CK685" s="20">
        <f>IFERROR(ROUND(((INDEX('Stock List'!$M$11:$M$1010, MATCH(AR685, 'Stock List'!$K$11:$K$1010, 0))/INDEX('Stock List'!$L$11:$L$1010, MATCH(AR685, 'Stock List'!$K$11:$K$1010, 0)))*AQ685), 2), 0)</f>
        <v>0</v>
      </c>
      <c r="CL685" s="20"/>
      <c r="CM685" s="20">
        <f>IFERROR(ROUND(((INDEX('Stock List'!$M$11:$M$1010, MATCH(AT685, 'Stock List'!$K$11:$K$1010, 0))/INDEX('Stock List'!$L$11:$L$1010, MATCH(AT685, 'Stock List'!$K$11:$K$1010, 0)))*AS685), 2), 0)</f>
        <v>0</v>
      </c>
      <c r="CN685" s="20"/>
      <c r="CO685" s="20">
        <f>IFERROR(ROUND(((INDEX('Stock List'!$M$11:$M$1010, MATCH(AV685, 'Stock List'!$K$11:$K$1010, 0))/INDEX('Stock List'!$L$11:$L$1010, MATCH(AV685, 'Stock List'!$K$11:$K$1010, 0)))*AU685), 2), 0)</f>
        <v>0</v>
      </c>
      <c r="CP685" s="20"/>
      <c r="CQ685" s="20">
        <f>IFERROR(ROUND(((INDEX('Stock List'!$M$11:$M$1010, MATCH(AX685, 'Stock List'!$K$11:$K$1010, 0))/INDEX('Stock List'!$L$11:$L$1010, MATCH(AX685, 'Stock List'!$K$11:$K$1010, 0)))*AW685), 2), 0)</f>
        <v>0</v>
      </c>
      <c r="CR685" s="22"/>
      <c r="CT685" s="106" t="str">
        <f t="shared" si="553"/>
        <v/>
      </c>
      <c r="CU685" s="22" t="str">
        <f t="shared" si="554"/>
        <v/>
      </c>
      <c r="CX685" s="106" t="str">
        <f t="shared" si="555"/>
        <v/>
      </c>
      <c r="CY685" s="20" t="str">
        <f t="shared" si="556"/>
        <v/>
      </c>
      <c r="CZ685" s="22" t="str">
        <f t="shared" si="557"/>
        <v/>
      </c>
      <c r="DB685" s="76" t="str">
        <f>IF($H685="", "", COUNTIF($G$11:$G$1010, "&gt;"&amp;$G685)+1+COUNTIF($G$11:$G685, $G685)-1)</f>
        <v/>
      </c>
      <c r="DC685" s="76" t="str">
        <f>IF($H685="", "", COUNTIF($CZ$11:$CZ$1010, "&gt;"&amp;$CZ685)+1+COUNTIF($CZ$11:$CZ685, $CZ685)-1)</f>
        <v/>
      </c>
      <c r="DE685" s="147" t="str">
        <f t="shared" si="558"/>
        <v/>
      </c>
      <c r="DF685" s="148"/>
      <c r="DG685" s="19" t="str">
        <f t="shared" si="559"/>
        <v/>
      </c>
      <c r="DH685" s="153" t="str">
        <f t="shared" si="560"/>
        <v/>
      </c>
      <c r="DI685" s="19" t="str">
        <f t="shared" si="512"/>
        <v/>
      </c>
      <c r="DJ685" s="153" t="str">
        <f t="shared" si="513"/>
        <v/>
      </c>
      <c r="DK685" s="19" t="str">
        <f t="shared" si="514"/>
        <v/>
      </c>
      <c r="DL685" s="153" t="str">
        <f t="shared" si="515"/>
        <v/>
      </c>
      <c r="DM685" s="19" t="str">
        <f t="shared" si="516"/>
        <v/>
      </c>
      <c r="DN685" s="153" t="str">
        <f t="shared" si="517"/>
        <v/>
      </c>
      <c r="DO685" s="19" t="str">
        <f t="shared" si="518"/>
        <v/>
      </c>
      <c r="DP685" s="153" t="str">
        <f t="shared" si="519"/>
        <v/>
      </c>
      <c r="DQ685" s="19" t="str">
        <f t="shared" si="520"/>
        <v/>
      </c>
      <c r="DR685" s="153" t="str">
        <f t="shared" si="521"/>
        <v/>
      </c>
      <c r="DS685" s="19" t="str">
        <f t="shared" si="522"/>
        <v/>
      </c>
      <c r="DT685" s="153" t="str">
        <f t="shared" si="523"/>
        <v/>
      </c>
      <c r="DU685" s="19" t="str">
        <f t="shared" si="524"/>
        <v/>
      </c>
      <c r="DV685" s="153" t="str">
        <f t="shared" si="525"/>
        <v/>
      </c>
      <c r="DW685" s="19" t="str">
        <f t="shared" si="526"/>
        <v/>
      </c>
      <c r="DX685" s="153" t="str">
        <f t="shared" si="527"/>
        <v/>
      </c>
      <c r="DY685" s="19" t="str">
        <f t="shared" si="528"/>
        <v/>
      </c>
      <c r="DZ685" s="153" t="str">
        <f t="shared" si="529"/>
        <v/>
      </c>
      <c r="EA685" s="19" t="str">
        <f t="shared" si="530"/>
        <v/>
      </c>
      <c r="EB685" s="153" t="str">
        <f t="shared" si="531"/>
        <v/>
      </c>
      <c r="EC685" s="19" t="str">
        <f t="shared" si="532"/>
        <v/>
      </c>
      <c r="ED685" s="153" t="str">
        <f t="shared" si="533"/>
        <v/>
      </c>
      <c r="EE685" s="19" t="str">
        <f t="shared" si="534"/>
        <v/>
      </c>
      <c r="EF685" s="153" t="str">
        <f t="shared" si="535"/>
        <v/>
      </c>
      <c r="EG685" s="19" t="str">
        <f t="shared" si="536"/>
        <v/>
      </c>
      <c r="EH685" s="153" t="str">
        <f t="shared" si="537"/>
        <v/>
      </c>
      <c r="EI685" s="19" t="str">
        <f t="shared" si="538"/>
        <v/>
      </c>
      <c r="EJ685" s="153" t="str">
        <f t="shared" si="539"/>
        <v/>
      </c>
      <c r="EK685" s="19" t="str">
        <f t="shared" si="540"/>
        <v/>
      </c>
      <c r="EL685" s="153" t="str">
        <f t="shared" si="541"/>
        <v/>
      </c>
      <c r="EM685" s="19" t="str">
        <f t="shared" si="542"/>
        <v/>
      </c>
      <c r="EN685" s="153" t="str">
        <f t="shared" si="543"/>
        <v/>
      </c>
      <c r="EO685" s="19" t="str">
        <f t="shared" si="544"/>
        <v/>
      </c>
      <c r="EP685" s="153" t="str">
        <f t="shared" si="545"/>
        <v/>
      </c>
      <c r="EQ685" s="19" t="str">
        <f t="shared" si="546"/>
        <v/>
      </c>
      <c r="ER685" s="153" t="str">
        <f t="shared" si="547"/>
        <v/>
      </c>
      <c r="ES685" s="19" t="str">
        <f t="shared" si="548"/>
        <v/>
      </c>
      <c r="ET685" s="153" t="str">
        <f t="shared" si="549"/>
        <v/>
      </c>
    </row>
    <row r="686" spans="1:150" x14ac:dyDescent="0.25">
      <c r="A686" s="31"/>
      <c r="B686" s="91" t="str">
        <f t="shared" si="550"/>
        <v/>
      </c>
      <c r="C686" s="20" t="str">
        <f t="shared" si="510"/>
        <v/>
      </c>
      <c r="D686" s="97" t="str">
        <f t="shared" si="511"/>
        <v/>
      </c>
      <c r="E686" s="62" t="str">
        <f t="shared" si="551"/>
        <v/>
      </c>
      <c r="F686" s="31"/>
      <c r="G686" s="282"/>
      <c r="H686" s="283"/>
      <c r="I686" s="284"/>
      <c r="J686" s="285"/>
      <c r="K686" s="286"/>
      <c r="L686" s="287"/>
      <c r="M686" s="288"/>
      <c r="N686" s="287"/>
      <c r="O686" s="288"/>
      <c r="P686" s="287"/>
      <c r="Q686" s="288"/>
      <c r="R686" s="287"/>
      <c r="S686" s="288"/>
      <c r="T686" s="287"/>
      <c r="U686" s="288"/>
      <c r="V686" s="287"/>
      <c r="W686" s="288"/>
      <c r="X686" s="287"/>
      <c r="Y686" s="288"/>
      <c r="Z686" s="287"/>
      <c r="AA686" s="288"/>
      <c r="AB686" s="287"/>
      <c r="AC686" s="288"/>
      <c r="AD686" s="287"/>
      <c r="AE686" s="288"/>
      <c r="AF686" s="287"/>
      <c r="AG686" s="288"/>
      <c r="AH686" s="287"/>
      <c r="AI686" s="288"/>
      <c r="AJ686" s="287"/>
      <c r="AK686" s="288"/>
      <c r="AL686" s="287"/>
      <c r="AM686" s="288"/>
      <c r="AN686" s="287"/>
      <c r="AO686" s="288"/>
      <c r="AP686" s="287"/>
      <c r="AQ686" s="288"/>
      <c r="AR686" s="287"/>
      <c r="AS686" s="288"/>
      <c r="AT686" s="287"/>
      <c r="AU686" s="288"/>
      <c r="AV686" s="287"/>
      <c r="AW686" s="288"/>
      <c r="AX686" s="287"/>
      <c r="AY686" s="31"/>
      <c r="BA686" s="76" t="str">
        <f t="shared" si="552"/>
        <v/>
      </c>
      <c r="BC686" s="76" t="str">
        <f>IF('Stock List'!$K686="", "", 'Stock List'!$K686)</f>
        <v/>
      </c>
      <c r="BE686" s="106">
        <f>IFERROR(ROUND(((INDEX('Stock List'!$M$11:$M$1010, MATCH(L686, 'Stock List'!$K$11:$K$1010, 0))/INDEX('Stock List'!$L$11:$L$1010, MATCH(L686, 'Stock List'!$K$11:$K$1010, 0)))*K686), 2), 0)</f>
        <v>0</v>
      </c>
      <c r="BF686" s="20"/>
      <c r="BG686" s="20">
        <f>IFERROR(ROUND(((INDEX('Stock List'!$M$11:$M$1010, MATCH(N686, 'Stock List'!$K$11:$K$1010, 0))/INDEX('Stock List'!$L$11:$L$1010, MATCH(N686, 'Stock List'!$K$11:$K$1010, 0)))*M686), 2), 0)</f>
        <v>0</v>
      </c>
      <c r="BH686" s="20"/>
      <c r="BI686" s="20">
        <f>IFERROR(ROUND(((INDEX('Stock List'!$M$11:$M$1010, MATCH(P686, 'Stock List'!$K$11:$K$1010, 0))/INDEX('Stock List'!$L$11:$L$1010, MATCH(P686, 'Stock List'!$K$11:$K$1010, 0)))*O686), 2), 0)</f>
        <v>0</v>
      </c>
      <c r="BJ686" s="20"/>
      <c r="BK686" s="20">
        <f>IFERROR(ROUND(((INDEX('Stock List'!$M$11:$M$1010, MATCH(R686, 'Stock List'!$K$11:$K$1010, 0))/INDEX('Stock List'!$L$11:$L$1010, MATCH(R686, 'Stock List'!$K$11:$K$1010, 0)))*Q686), 2), 0)</f>
        <v>0</v>
      </c>
      <c r="BL686" s="20"/>
      <c r="BM686" s="20">
        <f>IFERROR(ROUND(((INDEX('Stock List'!$M$11:$M$1010, MATCH(T686, 'Stock List'!$K$11:$K$1010, 0))/INDEX('Stock List'!$L$11:$L$1010, MATCH(T686, 'Stock List'!$K$11:$K$1010, 0)))*S686), 2), 0)</f>
        <v>0</v>
      </c>
      <c r="BN686" s="20"/>
      <c r="BO686" s="20">
        <f>IFERROR(ROUND(((INDEX('Stock List'!$M$11:$M$1010, MATCH(V686, 'Stock List'!$K$11:$K$1010, 0))/INDEX('Stock List'!$L$11:$L$1010, MATCH(V686, 'Stock List'!$K$11:$K$1010, 0)))*U686), 2), 0)</f>
        <v>0</v>
      </c>
      <c r="BP686" s="20"/>
      <c r="BQ686" s="20">
        <f>IFERROR(ROUND(((INDEX('Stock List'!$M$11:$M$1010, MATCH(X686, 'Stock List'!$K$11:$K$1010, 0))/INDEX('Stock List'!$L$11:$L$1010, MATCH(X686, 'Stock List'!$K$11:$K$1010, 0)))*W686), 2), 0)</f>
        <v>0</v>
      </c>
      <c r="BR686" s="20"/>
      <c r="BS686" s="20">
        <f>IFERROR(ROUND(((INDEX('Stock List'!$M$11:$M$1010, MATCH(Z686, 'Stock List'!$K$11:$K$1010, 0))/INDEX('Stock List'!$L$11:$L$1010, MATCH(Z686, 'Stock List'!$K$11:$K$1010, 0)))*Y686), 2), 0)</f>
        <v>0</v>
      </c>
      <c r="BT686" s="20"/>
      <c r="BU686" s="20">
        <f>IFERROR(ROUND(((INDEX('Stock List'!$M$11:$M$1010, MATCH(AB686, 'Stock List'!$K$11:$K$1010, 0))/INDEX('Stock List'!$L$11:$L$1010, MATCH(AB686, 'Stock List'!$K$11:$K$1010, 0)))*AA686), 2), 0)</f>
        <v>0</v>
      </c>
      <c r="BV686" s="20"/>
      <c r="BW686" s="20">
        <f>IFERROR(ROUND(((INDEX('Stock List'!$M$11:$M$1010, MATCH(AD686, 'Stock List'!$K$11:$K$1010, 0))/INDEX('Stock List'!$L$11:$L$1010, MATCH(AD686, 'Stock List'!$K$11:$K$1010, 0)))*AC686), 2), 0)</f>
        <v>0</v>
      </c>
      <c r="BX686" s="20"/>
      <c r="BY686" s="20">
        <f>IFERROR(ROUND(((INDEX('Stock List'!$M$11:$M$1010, MATCH(AF686, 'Stock List'!$K$11:$K$1010, 0))/INDEX('Stock List'!$L$11:$L$1010, MATCH(AF686, 'Stock List'!$K$11:$K$1010, 0)))*AE686), 2), 0)</f>
        <v>0</v>
      </c>
      <c r="BZ686" s="20"/>
      <c r="CA686" s="20">
        <f>IFERROR(ROUND(((INDEX('Stock List'!$M$11:$M$1010, MATCH(AH686, 'Stock List'!$K$11:$K$1010, 0))/INDEX('Stock List'!$L$11:$L$1010, MATCH(AH686, 'Stock List'!$K$11:$K$1010, 0)))*AG686), 2), 0)</f>
        <v>0</v>
      </c>
      <c r="CB686" s="20"/>
      <c r="CC686" s="20">
        <f>IFERROR(ROUND(((INDEX('Stock List'!$M$11:$M$1010, MATCH(AJ686, 'Stock List'!$K$11:$K$1010, 0))/INDEX('Stock List'!$L$11:$L$1010, MATCH(AJ686, 'Stock List'!$K$11:$K$1010, 0)))*AI686), 2), 0)</f>
        <v>0</v>
      </c>
      <c r="CD686" s="20"/>
      <c r="CE686" s="20">
        <f>IFERROR(ROUND(((INDEX('Stock List'!$M$11:$M$1010, MATCH(AL686, 'Stock List'!$K$11:$K$1010, 0))/INDEX('Stock List'!$L$11:$L$1010, MATCH(AL686, 'Stock List'!$K$11:$K$1010, 0)))*AK686), 2), 0)</f>
        <v>0</v>
      </c>
      <c r="CF686" s="20"/>
      <c r="CG686" s="20">
        <f>IFERROR(ROUND(((INDEX('Stock List'!$M$11:$M$1010, MATCH(AN686, 'Stock List'!$K$11:$K$1010, 0))/INDEX('Stock List'!$L$11:$L$1010, MATCH(AN686, 'Stock List'!$K$11:$K$1010, 0)))*AM686), 2), 0)</f>
        <v>0</v>
      </c>
      <c r="CH686" s="20"/>
      <c r="CI686" s="20">
        <f>IFERROR(ROUND(((INDEX('Stock List'!$M$11:$M$1010, MATCH(AP686, 'Stock List'!$K$11:$K$1010, 0))/INDEX('Stock List'!$L$11:$L$1010, MATCH(AP686, 'Stock List'!$K$11:$K$1010, 0)))*AO686), 2), 0)</f>
        <v>0</v>
      </c>
      <c r="CJ686" s="20"/>
      <c r="CK686" s="20">
        <f>IFERROR(ROUND(((INDEX('Stock List'!$M$11:$M$1010, MATCH(AR686, 'Stock List'!$K$11:$K$1010, 0))/INDEX('Stock List'!$L$11:$L$1010, MATCH(AR686, 'Stock List'!$K$11:$K$1010, 0)))*AQ686), 2), 0)</f>
        <v>0</v>
      </c>
      <c r="CL686" s="20"/>
      <c r="CM686" s="20">
        <f>IFERROR(ROUND(((INDEX('Stock List'!$M$11:$M$1010, MATCH(AT686, 'Stock List'!$K$11:$K$1010, 0))/INDEX('Stock List'!$L$11:$L$1010, MATCH(AT686, 'Stock List'!$K$11:$K$1010, 0)))*AS686), 2), 0)</f>
        <v>0</v>
      </c>
      <c r="CN686" s="20"/>
      <c r="CO686" s="20">
        <f>IFERROR(ROUND(((INDEX('Stock List'!$M$11:$M$1010, MATCH(AV686, 'Stock List'!$K$11:$K$1010, 0))/INDEX('Stock List'!$L$11:$L$1010, MATCH(AV686, 'Stock List'!$K$11:$K$1010, 0)))*AU686), 2), 0)</f>
        <v>0</v>
      </c>
      <c r="CP686" s="20"/>
      <c r="CQ686" s="20">
        <f>IFERROR(ROUND(((INDEX('Stock List'!$M$11:$M$1010, MATCH(AX686, 'Stock List'!$K$11:$K$1010, 0))/INDEX('Stock List'!$L$11:$L$1010, MATCH(AX686, 'Stock List'!$K$11:$K$1010, 0)))*AW686), 2), 0)</f>
        <v>0</v>
      </c>
      <c r="CR686" s="22"/>
      <c r="CT686" s="106" t="str">
        <f t="shared" si="553"/>
        <v/>
      </c>
      <c r="CU686" s="22" t="str">
        <f t="shared" si="554"/>
        <v/>
      </c>
      <c r="CX686" s="106" t="str">
        <f t="shared" si="555"/>
        <v/>
      </c>
      <c r="CY686" s="20" t="str">
        <f t="shared" si="556"/>
        <v/>
      </c>
      <c r="CZ686" s="22" t="str">
        <f t="shared" si="557"/>
        <v/>
      </c>
      <c r="DB686" s="76" t="str">
        <f>IF($H686="", "", COUNTIF($G$11:$G$1010, "&gt;"&amp;$G686)+1+COUNTIF($G$11:$G686, $G686)-1)</f>
        <v/>
      </c>
      <c r="DC686" s="76" t="str">
        <f>IF($H686="", "", COUNTIF($CZ$11:$CZ$1010, "&gt;"&amp;$CZ686)+1+COUNTIF($CZ$11:$CZ686, $CZ686)-1)</f>
        <v/>
      </c>
      <c r="DE686" s="147" t="str">
        <f t="shared" si="558"/>
        <v/>
      </c>
      <c r="DF686" s="148"/>
      <c r="DG686" s="19" t="str">
        <f t="shared" si="559"/>
        <v/>
      </c>
      <c r="DH686" s="153" t="str">
        <f t="shared" si="560"/>
        <v/>
      </c>
      <c r="DI686" s="19" t="str">
        <f t="shared" si="512"/>
        <v/>
      </c>
      <c r="DJ686" s="153" t="str">
        <f t="shared" si="513"/>
        <v/>
      </c>
      <c r="DK686" s="19" t="str">
        <f t="shared" si="514"/>
        <v/>
      </c>
      <c r="DL686" s="153" t="str">
        <f t="shared" si="515"/>
        <v/>
      </c>
      <c r="DM686" s="19" t="str">
        <f t="shared" si="516"/>
        <v/>
      </c>
      <c r="DN686" s="153" t="str">
        <f t="shared" si="517"/>
        <v/>
      </c>
      <c r="DO686" s="19" t="str">
        <f t="shared" si="518"/>
        <v/>
      </c>
      <c r="DP686" s="153" t="str">
        <f t="shared" si="519"/>
        <v/>
      </c>
      <c r="DQ686" s="19" t="str">
        <f t="shared" si="520"/>
        <v/>
      </c>
      <c r="DR686" s="153" t="str">
        <f t="shared" si="521"/>
        <v/>
      </c>
      <c r="DS686" s="19" t="str">
        <f t="shared" si="522"/>
        <v/>
      </c>
      <c r="DT686" s="153" t="str">
        <f t="shared" si="523"/>
        <v/>
      </c>
      <c r="DU686" s="19" t="str">
        <f t="shared" si="524"/>
        <v/>
      </c>
      <c r="DV686" s="153" t="str">
        <f t="shared" si="525"/>
        <v/>
      </c>
      <c r="DW686" s="19" t="str">
        <f t="shared" si="526"/>
        <v/>
      </c>
      <c r="DX686" s="153" t="str">
        <f t="shared" si="527"/>
        <v/>
      </c>
      <c r="DY686" s="19" t="str">
        <f t="shared" si="528"/>
        <v/>
      </c>
      <c r="DZ686" s="153" t="str">
        <f t="shared" si="529"/>
        <v/>
      </c>
      <c r="EA686" s="19" t="str">
        <f t="shared" si="530"/>
        <v/>
      </c>
      <c r="EB686" s="153" t="str">
        <f t="shared" si="531"/>
        <v/>
      </c>
      <c r="EC686" s="19" t="str">
        <f t="shared" si="532"/>
        <v/>
      </c>
      <c r="ED686" s="153" t="str">
        <f t="shared" si="533"/>
        <v/>
      </c>
      <c r="EE686" s="19" t="str">
        <f t="shared" si="534"/>
        <v/>
      </c>
      <c r="EF686" s="153" t="str">
        <f t="shared" si="535"/>
        <v/>
      </c>
      <c r="EG686" s="19" t="str">
        <f t="shared" si="536"/>
        <v/>
      </c>
      <c r="EH686" s="153" t="str">
        <f t="shared" si="537"/>
        <v/>
      </c>
      <c r="EI686" s="19" t="str">
        <f t="shared" si="538"/>
        <v/>
      </c>
      <c r="EJ686" s="153" t="str">
        <f t="shared" si="539"/>
        <v/>
      </c>
      <c r="EK686" s="19" t="str">
        <f t="shared" si="540"/>
        <v/>
      </c>
      <c r="EL686" s="153" t="str">
        <f t="shared" si="541"/>
        <v/>
      </c>
      <c r="EM686" s="19" t="str">
        <f t="shared" si="542"/>
        <v/>
      </c>
      <c r="EN686" s="153" t="str">
        <f t="shared" si="543"/>
        <v/>
      </c>
      <c r="EO686" s="19" t="str">
        <f t="shared" si="544"/>
        <v/>
      </c>
      <c r="EP686" s="153" t="str">
        <f t="shared" si="545"/>
        <v/>
      </c>
      <c r="EQ686" s="19" t="str">
        <f t="shared" si="546"/>
        <v/>
      </c>
      <c r="ER686" s="153" t="str">
        <f t="shared" si="547"/>
        <v/>
      </c>
      <c r="ES686" s="19" t="str">
        <f t="shared" si="548"/>
        <v/>
      </c>
      <c r="ET686" s="153" t="str">
        <f t="shared" si="549"/>
        <v/>
      </c>
    </row>
    <row r="687" spans="1:150" x14ac:dyDescent="0.25">
      <c r="A687" s="31"/>
      <c r="B687" s="91" t="str">
        <f t="shared" si="550"/>
        <v/>
      </c>
      <c r="C687" s="20" t="str">
        <f t="shared" si="510"/>
        <v/>
      </c>
      <c r="D687" s="97" t="str">
        <f t="shared" si="511"/>
        <v/>
      </c>
      <c r="E687" s="62" t="str">
        <f t="shared" si="551"/>
        <v/>
      </c>
      <c r="F687" s="31"/>
      <c r="G687" s="282"/>
      <c r="H687" s="283"/>
      <c r="I687" s="284"/>
      <c r="J687" s="285"/>
      <c r="K687" s="286"/>
      <c r="L687" s="287"/>
      <c r="M687" s="288"/>
      <c r="N687" s="287"/>
      <c r="O687" s="288"/>
      <c r="P687" s="287"/>
      <c r="Q687" s="288"/>
      <c r="R687" s="287"/>
      <c r="S687" s="288"/>
      <c r="T687" s="287"/>
      <c r="U687" s="288"/>
      <c r="V687" s="287"/>
      <c r="W687" s="288"/>
      <c r="X687" s="287"/>
      <c r="Y687" s="288"/>
      <c r="Z687" s="287"/>
      <c r="AA687" s="288"/>
      <c r="AB687" s="287"/>
      <c r="AC687" s="288"/>
      <c r="AD687" s="287"/>
      <c r="AE687" s="288"/>
      <c r="AF687" s="287"/>
      <c r="AG687" s="288"/>
      <c r="AH687" s="287"/>
      <c r="AI687" s="288"/>
      <c r="AJ687" s="287"/>
      <c r="AK687" s="288"/>
      <c r="AL687" s="287"/>
      <c r="AM687" s="288"/>
      <c r="AN687" s="287"/>
      <c r="AO687" s="288"/>
      <c r="AP687" s="287"/>
      <c r="AQ687" s="288"/>
      <c r="AR687" s="287"/>
      <c r="AS687" s="288"/>
      <c r="AT687" s="287"/>
      <c r="AU687" s="288"/>
      <c r="AV687" s="287"/>
      <c r="AW687" s="288"/>
      <c r="AX687" s="287"/>
      <c r="AY687" s="31"/>
      <c r="BA687" s="76" t="str">
        <f t="shared" si="552"/>
        <v/>
      </c>
      <c r="BC687" s="76" t="str">
        <f>IF('Stock List'!$K687="", "", 'Stock List'!$K687)</f>
        <v/>
      </c>
      <c r="BE687" s="106">
        <f>IFERROR(ROUND(((INDEX('Stock List'!$M$11:$M$1010, MATCH(L687, 'Stock List'!$K$11:$K$1010, 0))/INDEX('Stock List'!$L$11:$L$1010, MATCH(L687, 'Stock List'!$K$11:$K$1010, 0)))*K687), 2), 0)</f>
        <v>0</v>
      </c>
      <c r="BF687" s="20"/>
      <c r="BG687" s="20">
        <f>IFERROR(ROUND(((INDEX('Stock List'!$M$11:$M$1010, MATCH(N687, 'Stock List'!$K$11:$K$1010, 0))/INDEX('Stock List'!$L$11:$L$1010, MATCH(N687, 'Stock List'!$K$11:$K$1010, 0)))*M687), 2), 0)</f>
        <v>0</v>
      </c>
      <c r="BH687" s="20"/>
      <c r="BI687" s="20">
        <f>IFERROR(ROUND(((INDEX('Stock List'!$M$11:$M$1010, MATCH(P687, 'Stock List'!$K$11:$K$1010, 0))/INDEX('Stock List'!$L$11:$L$1010, MATCH(P687, 'Stock List'!$K$11:$K$1010, 0)))*O687), 2), 0)</f>
        <v>0</v>
      </c>
      <c r="BJ687" s="20"/>
      <c r="BK687" s="20">
        <f>IFERROR(ROUND(((INDEX('Stock List'!$M$11:$M$1010, MATCH(R687, 'Stock List'!$K$11:$K$1010, 0))/INDEX('Stock List'!$L$11:$L$1010, MATCH(R687, 'Stock List'!$K$11:$K$1010, 0)))*Q687), 2), 0)</f>
        <v>0</v>
      </c>
      <c r="BL687" s="20"/>
      <c r="BM687" s="20">
        <f>IFERROR(ROUND(((INDEX('Stock List'!$M$11:$M$1010, MATCH(T687, 'Stock List'!$K$11:$K$1010, 0))/INDEX('Stock List'!$L$11:$L$1010, MATCH(T687, 'Stock List'!$K$11:$K$1010, 0)))*S687), 2), 0)</f>
        <v>0</v>
      </c>
      <c r="BN687" s="20"/>
      <c r="BO687" s="20">
        <f>IFERROR(ROUND(((INDEX('Stock List'!$M$11:$M$1010, MATCH(V687, 'Stock List'!$K$11:$K$1010, 0))/INDEX('Stock List'!$L$11:$L$1010, MATCH(V687, 'Stock List'!$K$11:$K$1010, 0)))*U687), 2), 0)</f>
        <v>0</v>
      </c>
      <c r="BP687" s="20"/>
      <c r="BQ687" s="20">
        <f>IFERROR(ROUND(((INDEX('Stock List'!$M$11:$M$1010, MATCH(X687, 'Stock List'!$K$11:$K$1010, 0))/INDEX('Stock List'!$L$11:$L$1010, MATCH(X687, 'Stock List'!$K$11:$K$1010, 0)))*W687), 2), 0)</f>
        <v>0</v>
      </c>
      <c r="BR687" s="20"/>
      <c r="BS687" s="20">
        <f>IFERROR(ROUND(((INDEX('Stock List'!$M$11:$M$1010, MATCH(Z687, 'Stock List'!$K$11:$K$1010, 0))/INDEX('Stock List'!$L$11:$L$1010, MATCH(Z687, 'Stock List'!$K$11:$K$1010, 0)))*Y687), 2), 0)</f>
        <v>0</v>
      </c>
      <c r="BT687" s="20"/>
      <c r="BU687" s="20">
        <f>IFERROR(ROUND(((INDEX('Stock List'!$M$11:$M$1010, MATCH(AB687, 'Stock List'!$K$11:$K$1010, 0))/INDEX('Stock List'!$L$11:$L$1010, MATCH(AB687, 'Stock List'!$K$11:$K$1010, 0)))*AA687), 2), 0)</f>
        <v>0</v>
      </c>
      <c r="BV687" s="20"/>
      <c r="BW687" s="20">
        <f>IFERROR(ROUND(((INDEX('Stock List'!$M$11:$M$1010, MATCH(AD687, 'Stock List'!$K$11:$K$1010, 0))/INDEX('Stock List'!$L$11:$L$1010, MATCH(AD687, 'Stock List'!$K$11:$K$1010, 0)))*AC687), 2), 0)</f>
        <v>0</v>
      </c>
      <c r="BX687" s="20"/>
      <c r="BY687" s="20">
        <f>IFERROR(ROUND(((INDEX('Stock List'!$M$11:$M$1010, MATCH(AF687, 'Stock List'!$K$11:$K$1010, 0))/INDEX('Stock List'!$L$11:$L$1010, MATCH(AF687, 'Stock List'!$K$11:$K$1010, 0)))*AE687), 2), 0)</f>
        <v>0</v>
      </c>
      <c r="BZ687" s="20"/>
      <c r="CA687" s="20">
        <f>IFERROR(ROUND(((INDEX('Stock List'!$M$11:$M$1010, MATCH(AH687, 'Stock List'!$K$11:$K$1010, 0))/INDEX('Stock List'!$L$11:$L$1010, MATCH(AH687, 'Stock List'!$K$11:$K$1010, 0)))*AG687), 2), 0)</f>
        <v>0</v>
      </c>
      <c r="CB687" s="20"/>
      <c r="CC687" s="20">
        <f>IFERROR(ROUND(((INDEX('Stock List'!$M$11:$M$1010, MATCH(AJ687, 'Stock List'!$K$11:$K$1010, 0))/INDEX('Stock List'!$L$11:$L$1010, MATCH(AJ687, 'Stock List'!$K$11:$K$1010, 0)))*AI687), 2), 0)</f>
        <v>0</v>
      </c>
      <c r="CD687" s="20"/>
      <c r="CE687" s="20">
        <f>IFERROR(ROUND(((INDEX('Stock List'!$M$11:$M$1010, MATCH(AL687, 'Stock List'!$K$11:$K$1010, 0))/INDEX('Stock List'!$L$11:$L$1010, MATCH(AL687, 'Stock List'!$K$11:$K$1010, 0)))*AK687), 2), 0)</f>
        <v>0</v>
      </c>
      <c r="CF687" s="20"/>
      <c r="CG687" s="20">
        <f>IFERROR(ROUND(((INDEX('Stock List'!$M$11:$M$1010, MATCH(AN687, 'Stock List'!$K$11:$K$1010, 0))/INDEX('Stock List'!$L$11:$L$1010, MATCH(AN687, 'Stock List'!$K$11:$K$1010, 0)))*AM687), 2), 0)</f>
        <v>0</v>
      </c>
      <c r="CH687" s="20"/>
      <c r="CI687" s="20">
        <f>IFERROR(ROUND(((INDEX('Stock List'!$M$11:$M$1010, MATCH(AP687, 'Stock List'!$K$11:$K$1010, 0))/INDEX('Stock List'!$L$11:$L$1010, MATCH(AP687, 'Stock List'!$K$11:$K$1010, 0)))*AO687), 2), 0)</f>
        <v>0</v>
      </c>
      <c r="CJ687" s="20"/>
      <c r="CK687" s="20">
        <f>IFERROR(ROUND(((INDEX('Stock List'!$M$11:$M$1010, MATCH(AR687, 'Stock List'!$K$11:$K$1010, 0))/INDEX('Stock List'!$L$11:$L$1010, MATCH(AR687, 'Stock List'!$K$11:$K$1010, 0)))*AQ687), 2), 0)</f>
        <v>0</v>
      </c>
      <c r="CL687" s="20"/>
      <c r="CM687" s="20">
        <f>IFERROR(ROUND(((INDEX('Stock List'!$M$11:$M$1010, MATCH(AT687, 'Stock List'!$K$11:$K$1010, 0))/INDEX('Stock List'!$L$11:$L$1010, MATCH(AT687, 'Stock List'!$K$11:$K$1010, 0)))*AS687), 2), 0)</f>
        <v>0</v>
      </c>
      <c r="CN687" s="20"/>
      <c r="CO687" s="20">
        <f>IFERROR(ROUND(((INDEX('Stock List'!$M$11:$M$1010, MATCH(AV687, 'Stock List'!$K$11:$K$1010, 0))/INDEX('Stock List'!$L$11:$L$1010, MATCH(AV687, 'Stock List'!$K$11:$K$1010, 0)))*AU687), 2), 0)</f>
        <v>0</v>
      </c>
      <c r="CP687" s="20"/>
      <c r="CQ687" s="20">
        <f>IFERROR(ROUND(((INDEX('Stock List'!$M$11:$M$1010, MATCH(AX687, 'Stock List'!$K$11:$K$1010, 0))/INDEX('Stock List'!$L$11:$L$1010, MATCH(AX687, 'Stock List'!$K$11:$K$1010, 0)))*AW687), 2), 0)</f>
        <v>0</v>
      </c>
      <c r="CR687" s="22"/>
      <c r="CT687" s="106" t="str">
        <f t="shared" si="553"/>
        <v/>
      </c>
      <c r="CU687" s="22" t="str">
        <f t="shared" si="554"/>
        <v/>
      </c>
      <c r="CX687" s="106" t="str">
        <f t="shared" si="555"/>
        <v/>
      </c>
      <c r="CY687" s="20" t="str">
        <f t="shared" si="556"/>
        <v/>
      </c>
      <c r="CZ687" s="22" t="str">
        <f t="shared" si="557"/>
        <v/>
      </c>
      <c r="DB687" s="76" t="str">
        <f>IF($H687="", "", COUNTIF($G$11:$G$1010, "&gt;"&amp;$G687)+1+COUNTIF($G$11:$G687, $G687)-1)</f>
        <v/>
      </c>
      <c r="DC687" s="76" t="str">
        <f>IF($H687="", "", COUNTIF($CZ$11:$CZ$1010, "&gt;"&amp;$CZ687)+1+COUNTIF($CZ$11:$CZ687, $CZ687)-1)</f>
        <v/>
      </c>
      <c r="DE687" s="147" t="str">
        <f t="shared" si="558"/>
        <v/>
      </c>
      <c r="DF687" s="148"/>
      <c r="DG687" s="19" t="str">
        <f t="shared" si="559"/>
        <v/>
      </c>
      <c r="DH687" s="153" t="str">
        <f t="shared" si="560"/>
        <v/>
      </c>
      <c r="DI687" s="19" t="str">
        <f t="shared" si="512"/>
        <v/>
      </c>
      <c r="DJ687" s="153" t="str">
        <f t="shared" si="513"/>
        <v/>
      </c>
      <c r="DK687" s="19" t="str">
        <f t="shared" si="514"/>
        <v/>
      </c>
      <c r="DL687" s="153" t="str">
        <f t="shared" si="515"/>
        <v/>
      </c>
      <c r="DM687" s="19" t="str">
        <f t="shared" si="516"/>
        <v/>
      </c>
      <c r="DN687" s="153" t="str">
        <f t="shared" si="517"/>
        <v/>
      </c>
      <c r="DO687" s="19" t="str">
        <f t="shared" si="518"/>
        <v/>
      </c>
      <c r="DP687" s="153" t="str">
        <f t="shared" si="519"/>
        <v/>
      </c>
      <c r="DQ687" s="19" t="str">
        <f t="shared" si="520"/>
        <v/>
      </c>
      <c r="DR687" s="153" t="str">
        <f t="shared" si="521"/>
        <v/>
      </c>
      <c r="DS687" s="19" t="str">
        <f t="shared" si="522"/>
        <v/>
      </c>
      <c r="DT687" s="153" t="str">
        <f t="shared" si="523"/>
        <v/>
      </c>
      <c r="DU687" s="19" t="str">
        <f t="shared" si="524"/>
        <v/>
      </c>
      <c r="DV687" s="153" t="str">
        <f t="shared" si="525"/>
        <v/>
      </c>
      <c r="DW687" s="19" t="str">
        <f t="shared" si="526"/>
        <v/>
      </c>
      <c r="DX687" s="153" t="str">
        <f t="shared" si="527"/>
        <v/>
      </c>
      <c r="DY687" s="19" t="str">
        <f t="shared" si="528"/>
        <v/>
      </c>
      <c r="DZ687" s="153" t="str">
        <f t="shared" si="529"/>
        <v/>
      </c>
      <c r="EA687" s="19" t="str">
        <f t="shared" si="530"/>
        <v/>
      </c>
      <c r="EB687" s="153" t="str">
        <f t="shared" si="531"/>
        <v/>
      </c>
      <c r="EC687" s="19" t="str">
        <f t="shared" si="532"/>
        <v/>
      </c>
      <c r="ED687" s="153" t="str">
        <f t="shared" si="533"/>
        <v/>
      </c>
      <c r="EE687" s="19" t="str">
        <f t="shared" si="534"/>
        <v/>
      </c>
      <c r="EF687" s="153" t="str">
        <f t="shared" si="535"/>
        <v/>
      </c>
      <c r="EG687" s="19" t="str">
        <f t="shared" si="536"/>
        <v/>
      </c>
      <c r="EH687" s="153" t="str">
        <f t="shared" si="537"/>
        <v/>
      </c>
      <c r="EI687" s="19" t="str">
        <f t="shared" si="538"/>
        <v/>
      </c>
      <c r="EJ687" s="153" t="str">
        <f t="shared" si="539"/>
        <v/>
      </c>
      <c r="EK687" s="19" t="str">
        <f t="shared" si="540"/>
        <v/>
      </c>
      <c r="EL687" s="153" t="str">
        <f t="shared" si="541"/>
        <v/>
      </c>
      <c r="EM687" s="19" t="str">
        <f t="shared" si="542"/>
        <v/>
      </c>
      <c r="EN687" s="153" t="str">
        <f t="shared" si="543"/>
        <v/>
      </c>
      <c r="EO687" s="19" t="str">
        <f t="shared" si="544"/>
        <v/>
      </c>
      <c r="EP687" s="153" t="str">
        <f t="shared" si="545"/>
        <v/>
      </c>
      <c r="EQ687" s="19" t="str">
        <f t="shared" si="546"/>
        <v/>
      </c>
      <c r="ER687" s="153" t="str">
        <f t="shared" si="547"/>
        <v/>
      </c>
      <c r="ES687" s="19" t="str">
        <f t="shared" si="548"/>
        <v/>
      </c>
      <c r="ET687" s="153" t="str">
        <f t="shared" si="549"/>
        <v/>
      </c>
    </row>
    <row r="688" spans="1:150" x14ac:dyDescent="0.25">
      <c r="A688" s="31"/>
      <c r="B688" s="91" t="str">
        <f t="shared" si="550"/>
        <v/>
      </c>
      <c r="C688" s="20" t="str">
        <f t="shared" si="510"/>
        <v/>
      </c>
      <c r="D688" s="97" t="str">
        <f t="shared" si="511"/>
        <v/>
      </c>
      <c r="E688" s="62" t="str">
        <f t="shared" si="551"/>
        <v/>
      </c>
      <c r="F688" s="31"/>
      <c r="G688" s="282"/>
      <c r="H688" s="283"/>
      <c r="I688" s="284"/>
      <c r="J688" s="285"/>
      <c r="K688" s="286"/>
      <c r="L688" s="287"/>
      <c r="M688" s="288"/>
      <c r="N688" s="287"/>
      <c r="O688" s="288"/>
      <c r="P688" s="287"/>
      <c r="Q688" s="288"/>
      <c r="R688" s="287"/>
      <c r="S688" s="288"/>
      <c r="T688" s="287"/>
      <c r="U688" s="288"/>
      <c r="V688" s="287"/>
      <c r="W688" s="288"/>
      <c r="X688" s="287"/>
      <c r="Y688" s="288"/>
      <c r="Z688" s="287"/>
      <c r="AA688" s="288"/>
      <c r="AB688" s="287"/>
      <c r="AC688" s="288"/>
      <c r="AD688" s="287"/>
      <c r="AE688" s="288"/>
      <c r="AF688" s="287"/>
      <c r="AG688" s="288"/>
      <c r="AH688" s="287"/>
      <c r="AI688" s="288"/>
      <c r="AJ688" s="287"/>
      <c r="AK688" s="288"/>
      <c r="AL688" s="287"/>
      <c r="AM688" s="288"/>
      <c r="AN688" s="287"/>
      <c r="AO688" s="288"/>
      <c r="AP688" s="287"/>
      <c r="AQ688" s="288"/>
      <c r="AR688" s="287"/>
      <c r="AS688" s="288"/>
      <c r="AT688" s="287"/>
      <c r="AU688" s="288"/>
      <c r="AV688" s="287"/>
      <c r="AW688" s="288"/>
      <c r="AX688" s="287"/>
      <c r="AY688" s="31"/>
      <c r="BA688" s="76" t="str">
        <f t="shared" si="552"/>
        <v/>
      </c>
      <c r="BC688" s="76" t="str">
        <f>IF('Stock List'!$K688="", "", 'Stock List'!$K688)</f>
        <v/>
      </c>
      <c r="BE688" s="106">
        <f>IFERROR(ROUND(((INDEX('Stock List'!$M$11:$M$1010, MATCH(L688, 'Stock List'!$K$11:$K$1010, 0))/INDEX('Stock List'!$L$11:$L$1010, MATCH(L688, 'Stock List'!$K$11:$K$1010, 0)))*K688), 2), 0)</f>
        <v>0</v>
      </c>
      <c r="BF688" s="20"/>
      <c r="BG688" s="20">
        <f>IFERROR(ROUND(((INDEX('Stock List'!$M$11:$M$1010, MATCH(N688, 'Stock List'!$K$11:$K$1010, 0))/INDEX('Stock List'!$L$11:$L$1010, MATCH(N688, 'Stock List'!$K$11:$K$1010, 0)))*M688), 2), 0)</f>
        <v>0</v>
      </c>
      <c r="BH688" s="20"/>
      <c r="BI688" s="20">
        <f>IFERROR(ROUND(((INDEX('Stock List'!$M$11:$M$1010, MATCH(P688, 'Stock List'!$K$11:$K$1010, 0))/INDEX('Stock List'!$L$11:$L$1010, MATCH(P688, 'Stock List'!$K$11:$K$1010, 0)))*O688), 2), 0)</f>
        <v>0</v>
      </c>
      <c r="BJ688" s="20"/>
      <c r="BK688" s="20">
        <f>IFERROR(ROUND(((INDEX('Stock List'!$M$11:$M$1010, MATCH(R688, 'Stock List'!$K$11:$K$1010, 0))/INDEX('Stock List'!$L$11:$L$1010, MATCH(R688, 'Stock List'!$K$11:$K$1010, 0)))*Q688), 2), 0)</f>
        <v>0</v>
      </c>
      <c r="BL688" s="20"/>
      <c r="BM688" s="20">
        <f>IFERROR(ROUND(((INDEX('Stock List'!$M$11:$M$1010, MATCH(T688, 'Stock List'!$K$11:$K$1010, 0))/INDEX('Stock List'!$L$11:$L$1010, MATCH(T688, 'Stock List'!$K$11:$K$1010, 0)))*S688), 2), 0)</f>
        <v>0</v>
      </c>
      <c r="BN688" s="20"/>
      <c r="BO688" s="20">
        <f>IFERROR(ROUND(((INDEX('Stock List'!$M$11:$M$1010, MATCH(V688, 'Stock List'!$K$11:$K$1010, 0))/INDEX('Stock List'!$L$11:$L$1010, MATCH(V688, 'Stock List'!$K$11:$K$1010, 0)))*U688), 2), 0)</f>
        <v>0</v>
      </c>
      <c r="BP688" s="20"/>
      <c r="BQ688" s="20">
        <f>IFERROR(ROUND(((INDEX('Stock List'!$M$11:$M$1010, MATCH(X688, 'Stock List'!$K$11:$K$1010, 0))/INDEX('Stock List'!$L$11:$L$1010, MATCH(X688, 'Stock List'!$K$11:$K$1010, 0)))*W688), 2), 0)</f>
        <v>0</v>
      </c>
      <c r="BR688" s="20"/>
      <c r="BS688" s="20">
        <f>IFERROR(ROUND(((INDEX('Stock List'!$M$11:$M$1010, MATCH(Z688, 'Stock List'!$K$11:$K$1010, 0))/INDEX('Stock List'!$L$11:$L$1010, MATCH(Z688, 'Stock List'!$K$11:$K$1010, 0)))*Y688), 2), 0)</f>
        <v>0</v>
      </c>
      <c r="BT688" s="20"/>
      <c r="BU688" s="20">
        <f>IFERROR(ROUND(((INDEX('Stock List'!$M$11:$M$1010, MATCH(AB688, 'Stock List'!$K$11:$K$1010, 0))/INDEX('Stock List'!$L$11:$L$1010, MATCH(AB688, 'Stock List'!$K$11:$K$1010, 0)))*AA688), 2), 0)</f>
        <v>0</v>
      </c>
      <c r="BV688" s="20"/>
      <c r="BW688" s="20">
        <f>IFERROR(ROUND(((INDEX('Stock List'!$M$11:$M$1010, MATCH(AD688, 'Stock List'!$K$11:$K$1010, 0))/INDEX('Stock List'!$L$11:$L$1010, MATCH(AD688, 'Stock List'!$K$11:$K$1010, 0)))*AC688), 2), 0)</f>
        <v>0</v>
      </c>
      <c r="BX688" s="20"/>
      <c r="BY688" s="20">
        <f>IFERROR(ROUND(((INDEX('Stock List'!$M$11:$M$1010, MATCH(AF688, 'Stock List'!$K$11:$K$1010, 0))/INDEX('Stock List'!$L$11:$L$1010, MATCH(AF688, 'Stock List'!$K$11:$K$1010, 0)))*AE688), 2), 0)</f>
        <v>0</v>
      </c>
      <c r="BZ688" s="20"/>
      <c r="CA688" s="20">
        <f>IFERROR(ROUND(((INDEX('Stock List'!$M$11:$M$1010, MATCH(AH688, 'Stock List'!$K$11:$K$1010, 0))/INDEX('Stock List'!$L$11:$L$1010, MATCH(AH688, 'Stock List'!$K$11:$K$1010, 0)))*AG688), 2), 0)</f>
        <v>0</v>
      </c>
      <c r="CB688" s="20"/>
      <c r="CC688" s="20">
        <f>IFERROR(ROUND(((INDEX('Stock List'!$M$11:$M$1010, MATCH(AJ688, 'Stock List'!$K$11:$K$1010, 0))/INDEX('Stock List'!$L$11:$L$1010, MATCH(AJ688, 'Stock List'!$K$11:$K$1010, 0)))*AI688), 2), 0)</f>
        <v>0</v>
      </c>
      <c r="CD688" s="20"/>
      <c r="CE688" s="20">
        <f>IFERROR(ROUND(((INDEX('Stock List'!$M$11:$M$1010, MATCH(AL688, 'Stock List'!$K$11:$K$1010, 0))/INDEX('Stock List'!$L$11:$L$1010, MATCH(AL688, 'Stock List'!$K$11:$K$1010, 0)))*AK688), 2), 0)</f>
        <v>0</v>
      </c>
      <c r="CF688" s="20"/>
      <c r="CG688" s="20">
        <f>IFERROR(ROUND(((INDEX('Stock List'!$M$11:$M$1010, MATCH(AN688, 'Stock List'!$K$11:$K$1010, 0))/INDEX('Stock List'!$L$11:$L$1010, MATCH(AN688, 'Stock List'!$K$11:$K$1010, 0)))*AM688), 2), 0)</f>
        <v>0</v>
      </c>
      <c r="CH688" s="20"/>
      <c r="CI688" s="20">
        <f>IFERROR(ROUND(((INDEX('Stock List'!$M$11:$M$1010, MATCH(AP688, 'Stock List'!$K$11:$K$1010, 0))/INDEX('Stock List'!$L$11:$L$1010, MATCH(AP688, 'Stock List'!$K$11:$K$1010, 0)))*AO688), 2), 0)</f>
        <v>0</v>
      </c>
      <c r="CJ688" s="20"/>
      <c r="CK688" s="20">
        <f>IFERROR(ROUND(((INDEX('Stock List'!$M$11:$M$1010, MATCH(AR688, 'Stock List'!$K$11:$K$1010, 0))/INDEX('Stock List'!$L$11:$L$1010, MATCH(AR688, 'Stock List'!$K$11:$K$1010, 0)))*AQ688), 2), 0)</f>
        <v>0</v>
      </c>
      <c r="CL688" s="20"/>
      <c r="CM688" s="20">
        <f>IFERROR(ROUND(((INDEX('Stock List'!$M$11:$M$1010, MATCH(AT688, 'Stock List'!$K$11:$K$1010, 0))/INDEX('Stock List'!$L$11:$L$1010, MATCH(AT688, 'Stock List'!$K$11:$K$1010, 0)))*AS688), 2), 0)</f>
        <v>0</v>
      </c>
      <c r="CN688" s="20"/>
      <c r="CO688" s="20">
        <f>IFERROR(ROUND(((INDEX('Stock List'!$M$11:$M$1010, MATCH(AV688, 'Stock List'!$K$11:$K$1010, 0))/INDEX('Stock List'!$L$11:$L$1010, MATCH(AV688, 'Stock List'!$K$11:$K$1010, 0)))*AU688), 2), 0)</f>
        <v>0</v>
      </c>
      <c r="CP688" s="20"/>
      <c r="CQ688" s="20">
        <f>IFERROR(ROUND(((INDEX('Stock List'!$M$11:$M$1010, MATCH(AX688, 'Stock List'!$K$11:$K$1010, 0))/INDEX('Stock List'!$L$11:$L$1010, MATCH(AX688, 'Stock List'!$K$11:$K$1010, 0)))*AW688), 2), 0)</f>
        <v>0</v>
      </c>
      <c r="CR688" s="22"/>
      <c r="CT688" s="106" t="str">
        <f t="shared" si="553"/>
        <v/>
      </c>
      <c r="CU688" s="22" t="str">
        <f t="shared" si="554"/>
        <v/>
      </c>
      <c r="CX688" s="106" t="str">
        <f t="shared" si="555"/>
        <v/>
      </c>
      <c r="CY688" s="20" t="str">
        <f t="shared" si="556"/>
        <v/>
      </c>
      <c r="CZ688" s="22" t="str">
        <f t="shared" si="557"/>
        <v/>
      </c>
      <c r="DB688" s="76" t="str">
        <f>IF($H688="", "", COUNTIF($G$11:$G$1010, "&gt;"&amp;$G688)+1+COUNTIF($G$11:$G688, $G688)-1)</f>
        <v/>
      </c>
      <c r="DC688" s="76" t="str">
        <f>IF($H688="", "", COUNTIF($CZ$11:$CZ$1010, "&gt;"&amp;$CZ688)+1+COUNTIF($CZ$11:$CZ688, $CZ688)-1)</f>
        <v/>
      </c>
      <c r="DE688" s="147" t="str">
        <f t="shared" si="558"/>
        <v/>
      </c>
      <c r="DF688" s="148"/>
      <c r="DG688" s="19" t="str">
        <f t="shared" si="559"/>
        <v/>
      </c>
      <c r="DH688" s="153" t="str">
        <f t="shared" si="560"/>
        <v/>
      </c>
      <c r="DI688" s="19" t="str">
        <f t="shared" si="512"/>
        <v/>
      </c>
      <c r="DJ688" s="153" t="str">
        <f t="shared" si="513"/>
        <v/>
      </c>
      <c r="DK688" s="19" t="str">
        <f t="shared" si="514"/>
        <v/>
      </c>
      <c r="DL688" s="153" t="str">
        <f t="shared" si="515"/>
        <v/>
      </c>
      <c r="DM688" s="19" t="str">
        <f t="shared" si="516"/>
        <v/>
      </c>
      <c r="DN688" s="153" t="str">
        <f t="shared" si="517"/>
        <v/>
      </c>
      <c r="DO688" s="19" t="str">
        <f t="shared" si="518"/>
        <v/>
      </c>
      <c r="DP688" s="153" t="str">
        <f t="shared" si="519"/>
        <v/>
      </c>
      <c r="DQ688" s="19" t="str">
        <f t="shared" si="520"/>
        <v/>
      </c>
      <c r="DR688" s="153" t="str">
        <f t="shared" si="521"/>
        <v/>
      </c>
      <c r="DS688" s="19" t="str">
        <f t="shared" si="522"/>
        <v/>
      </c>
      <c r="DT688" s="153" t="str">
        <f t="shared" si="523"/>
        <v/>
      </c>
      <c r="DU688" s="19" t="str">
        <f t="shared" si="524"/>
        <v/>
      </c>
      <c r="DV688" s="153" t="str">
        <f t="shared" si="525"/>
        <v/>
      </c>
      <c r="DW688" s="19" t="str">
        <f t="shared" si="526"/>
        <v/>
      </c>
      <c r="DX688" s="153" t="str">
        <f t="shared" si="527"/>
        <v/>
      </c>
      <c r="DY688" s="19" t="str">
        <f t="shared" si="528"/>
        <v/>
      </c>
      <c r="DZ688" s="153" t="str">
        <f t="shared" si="529"/>
        <v/>
      </c>
      <c r="EA688" s="19" t="str">
        <f t="shared" si="530"/>
        <v/>
      </c>
      <c r="EB688" s="153" t="str">
        <f t="shared" si="531"/>
        <v/>
      </c>
      <c r="EC688" s="19" t="str">
        <f t="shared" si="532"/>
        <v/>
      </c>
      <c r="ED688" s="153" t="str">
        <f t="shared" si="533"/>
        <v/>
      </c>
      <c r="EE688" s="19" t="str">
        <f t="shared" si="534"/>
        <v/>
      </c>
      <c r="EF688" s="153" t="str">
        <f t="shared" si="535"/>
        <v/>
      </c>
      <c r="EG688" s="19" t="str">
        <f t="shared" si="536"/>
        <v/>
      </c>
      <c r="EH688" s="153" t="str">
        <f t="shared" si="537"/>
        <v/>
      </c>
      <c r="EI688" s="19" t="str">
        <f t="shared" si="538"/>
        <v/>
      </c>
      <c r="EJ688" s="153" t="str">
        <f t="shared" si="539"/>
        <v/>
      </c>
      <c r="EK688" s="19" t="str">
        <f t="shared" si="540"/>
        <v/>
      </c>
      <c r="EL688" s="153" t="str">
        <f t="shared" si="541"/>
        <v/>
      </c>
      <c r="EM688" s="19" t="str">
        <f t="shared" si="542"/>
        <v/>
      </c>
      <c r="EN688" s="153" t="str">
        <f t="shared" si="543"/>
        <v/>
      </c>
      <c r="EO688" s="19" t="str">
        <f t="shared" si="544"/>
        <v/>
      </c>
      <c r="EP688" s="153" t="str">
        <f t="shared" si="545"/>
        <v/>
      </c>
      <c r="EQ688" s="19" t="str">
        <f t="shared" si="546"/>
        <v/>
      </c>
      <c r="ER688" s="153" t="str">
        <f t="shared" si="547"/>
        <v/>
      </c>
      <c r="ES688" s="19" t="str">
        <f t="shared" si="548"/>
        <v/>
      </c>
      <c r="ET688" s="153" t="str">
        <f t="shared" si="549"/>
        <v/>
      </c>
    </row>
    <row r="689" spans="1:150" x14ac:dyDescent="0.25">
      <c r="A689" s="31"/>
      <c r="B689" s="91" t="str">
        <f t="shared" si="550"/>
        <v/>
      </c>
      <c r="C689" s="20" t="str">
        <f t="shared" si="510"/>
        <v/>
      </c>
      <c r="D689" s="97" t="str">
        <f t="shared" si="511"/>
        <v/>
      </c>
      <c r="E689" s="62" t="str">
        <f t="shared" si="551"/>
        <v/>
      </c>
      <c r="F689" s="31"/>
      <c r="G689" s="282"/>
      <c r="H689" s="283"/>
      <c r="I689" s="284"/>
      <c r="J689" s="285"/>
      <c r="K689" s="286"/>
      <c r="L689" s="287"/>
      <c r="M689" s="288"/>
      <c r="N689" s="287"/>
      <c r="O689" s="288"/>
      <c r="P689" s="287"/>
      <c r="Q689" s="288"/>
      <c r="R689" s="287"/>
      <c r="S689" s="288"/>
      <c r="T689" s="287"/>
      <c r="U689" s="288"/>
      <c r="V689" s="287"/>
      <c r="W689" s="288"/>
      <c r="X689" s="287"/>
      <c r="Y689" s="288"/>
      <c r="Z689" s="287"/>
      <c r="AA689" s="288"/>
      <c r="AB689" s="287"/>
      <c r="AC689" s="288"/>
      <c r="AD689" s="287"/>
      <c r="AE689" s="288"/>
      <c r="AF689" s="287"/>
      <c r="AG689" s="288"/>
      <c r="AH689" s="287"/>
      <c r="AI689" s="288"/>
      <c r="AJ689" s="287"/>
      <c r="AK689" s="288"/>
      <c r="AL689" s="287"/>
      <c r="AM689" s="288"/>
      <c r="AN689" s="287"/>
      <c r="AO689" s="288"/>
      <c r="AP689" s="287"/>
      <c r="AQ689" s="288"/>
      <c r="AR689" s="287"/>
      <c r="AS689" s="288"/>
      <c r="AT689" s="287"/>
      <c r="AU689" s="288"/>
      <c r="AV689" s="287"/>
      <c r="AW689" s="288"/>
      <c r="AX689" s="287"/>
      <c r="AY689" s="31"/>
      <c r="BA689" s="76" t="str">
        <f t="shared" si="552"/>
        <v/>
      </c>
      <c r="BC689" s="76" t="str">
        <f>IF('Stock List'!$K689="", "", 'Stock List'!$K689)</f>
        <v/>
      </c>
      <c r="BE689" s="106">
        <f>IFERROR(ROUND(((INDEX('Stock List'!$M$11:$M$1010, MATCH(L689, 'Stock List'!$K$11:$K$1010, 0))/INDEX('Stock List'!$L$11:$L$1010, MATCH(L689, 'Stock List'!$K$11:$K$1010, 0)))*K689), 2), 0)</f>
        <v>0</v>
      </c>
      <c r="BF689" s="20"/>
      <c r="BG689" s="20">
        <f>IFERROR(ROUND(((INDEX('Stock List'!$M$11:$M$1010, MATCH(N689, 'Stock List'!$K$11:$K$1010, 0))/INDEX('Stock List'!$L$11:$L$1010, MATCH(N689, 'Stock List'!$K$11:$K$1010, 0)))*M689), 2), 0)</f>
        <v>0</v>
      </c>
      <c r="BH689" s="20"/>
      <c r="BI689" s="20">
        <f>IFERROR(ROUND(((INDEX('Stock List'!$M$11:$M$1010, MATCH(P689, 'Stock List'!$K$11:$K$1010, 0))/INDEX('Stock List'!$L$11:$L$1010, MATCH(P689, 'Stock List'!$K$11:$K$1010, 0)))*O689), 2), 0)</f>
        <v>0</v>
      </c>
      <c r="BJ689" s="20"/>
      <c r="BK689" s="20">
        <f>IFERROR(ROUND(((INDEX('Stock List'!$M$11:$M$1010, MATCH(R689, 'Stock List'!$K$11:$K$1010, 0))/INDEX('Stock List'!$L$11:$L$1010, MATCH(R689, 'Stock List'!$K$11:$K$1010, 0)))*Q689), 2), 0)</f>
        <v>0</v>
      </c>
      <c r="BL689" s="20"/>
      <c r="BM689" s="20">
        <f>IFERROR(ROUND(((INDEX('Stock List'!$M$11:$M$1010, MATCH(T689, 'Stock List'!$K$11:$K$1010, 0))/INDEX('Stock List'!$L$11:$L$1010, MATCH(T689, 'Stock List'!$K$11:$K$1010, 0)))*S689), 2), 0)</f>
        <v>0</v>
      </c>
      <c r="BN689" s="20"/>
      <c r="BO689" s="20">
        <f>IFERROR(ROUND(((INDEX('Stock List'!$M$11:$M$1010, MATCH(V689, 'Stock List'!$K$11:$K$1010, 0))/INDEX('Stock List'!$L$11:$L$1010, MATCH(V689, 'Stock List'!$K$11:$K$1010, 0)))*U689), 2), 0)</f>
        <v>0</v>
      </c>
      <c r="BP689" s="20"/>
      <c r="BQ689" s="20">
        <f>IFERROR(ROUND(((INDEX('Stock List'!$M$11:$M$1010, MATCH(X689, 'Stock List'!$K$11:$K$1010, 0))/INDEX('Stock List'!$L$11:$L$1010, MATCH(X689, 'Stock List'!$K$11:$K$1010, 0)))*W689), 2), 0)</f>
        <v>0</v>
      </c>
      <c r="BR689" s="20"/>
      <c r="BS689" s="20">
        <f>IFERROR(ROUND(((INDEX('Stock List'!$M$11:$M$1010, MATCH(Z689, 'Stock List'!$K$11:$K$1010, 0))/INDEX('Stock List'!$L$11:$L$1010, MATCH(Z689, 'Stock List'!$K$11:$K$1010, 0)))*Y689), 2), 0)</f>
        <v>0</v>
      </c>
      <c r="BT689" s="20"/>
      <c r="BU689" s="20">
        <f>IFERROR(ROUND(((INDEX('Stock List'!$M$11:$M$1010, MATCH(AB689, 'Stock List'!$K$11:$K$1010, 0))/INDEX('Stock List'!$L$11:$L$1010, MATCH(AB689, 'Stock List'!$K$11:$K$1010, 0)))*AA689), 2), 0)</f>
        <v>0</v>
      </c>
      <c r="BV689" s="20"/>
      <c r="BW689" s="20">
        <f>IFERROR(ROUND(((INDEX('Stock List'!$M$11:$M$1010, MATCH(AD689, 'Stock List'!$K$11:$K$1010, 0))/INDEX('Stock List'!$L$11:$L$1010, MATCH(AD689, 'Stock List'!$K$11:$K$1010, 0)))*AC689), 2), 0)</f>
        <v>0</v>
      </c>
      <c r="BX689" s="20"/>
      <c r="BY689" s="20">
        <f>IFERROR(ROUND(((INDEX('Stock List'!$M$11:$M$1010, MATCH(AF689, 'Stock List'!$K$11:$K$1010, 0))/INDEX('Stock List'!$L$11:$L$1010, MATCH(AF689, 'Stock List'!$K$11:$K$1010, 0)))*AE689), 2), 0)</f>
        <v>0</v>
      </c>
      <c r="BZ689" s="20"/>
      <c r="CA689" s="20">
        <f>IFERROR(ROUND(((INDEX('Stock List'!$M$11:$M$1010, MATCH(AH689, 'Stock List'!$K$11:$K$1010, 0))/INDEX('Stock List'!$L$11:$L$1010, MATCH(AH689, 'Stock List'!$K$11:$K$1010, 0)))*AG689), 2), 0)</f>
        <v>0</v>
      </c>
      <c r="CB689" s="20"/>
      <c r="CC689" s="20">
        <f>IFERROR(ROUND(((INDEX('Stock List'!$M$11:$M$1010, MATCH(AJ689, 'Stock List'!$K$11:$K$1010, 0))/INDEX('Stock List'!$L$11:$L$1010, MATCH(AJ689, 'Stock List'!$K$11:$K$1010, 0)))*AI689), 2), 0)</f>
        <v>0</v>
      </c>
      <c r="CD689" s="20"/>
      <c r="CE689" s="20">
        <f>IFERROR(ROUND(((INDEX('Stock List'!$M$11:$M$1010, MATCH(AL689, 'Stock List'!$K$11:$K$1010, 0))/INDEX('Stock List'!$L$11:$L$1010, MATCH(AL689, 'Stock List'!$K$11:$K$1010, 0)))*AK689), 2), 0)</f>
        <v>0</v>
      </c>
      <c r="CF689" s="20"/>
      <c r="CG689" s="20">
        <f>IFERROR(ROUND(((INDEX('Stock List'!$M$11:$M$1010, MATCH(AN689, 'Stock List'!$K$11:$K$1010, 0))/INDEX('Stock List'!$L$11:$L$1010, MATCH(AN689, 'Stock List'!$K$11:$K$1010, 0)))*AM689), 2), 0)</f>
        <v>0</v>
      </c>
      <c r="CH689" s="20"/>
      <c r="CI689" s="20">
        <f>IFERROR(ROUND(((INDEX('Stock List'!$M$11:$M$1010, MATCH(AP689, 'Stock List'!$K$11:$K$1010, 0))/INDEX('Stock List'!$L$11:$L$1010, MATCH(AP689, 'Stock List'!$K$11:$K$1010, 0)))*AO689), 2), 0)</f>
        <v>0</v>
      </c>
      <c r="CJ689" s="20"/>
      <c r="CK689" s="20">
        <f>IFERROR(ROUND(((INDEX('Stock List'!$M$11:$M$1010, MATCH(AR689, 'Stock List'!$K$11:$K$1010, 0))/INDEX('Stock List'!$L$11:$L$1010, MATCH(AR689, 'Stock List'!$K$11:$K$1010, 0)))*AQ689), 2), 0)</f>
        <v>0</v>
      </c>
      <c r="CL689" s="20"/>
      <c r="CM689" s="20">
        <f>IFERROR(ROUND(((INDEX('Stock List'!$M$11:$M$1010, MATCH(AT689, 'Stock List'!$K$11:$K$1010, 0))/INDEX('Stock List'!$L$11:$L$1010, MATCH(AT689, 'Stock List'!$K$11:$K$1010, 0)))*AS689), 2), 0)</f>
        <v>0</v>
      </c>
      <c r="CN689" s="20"/>
      <c r="CO689" s="20">
        <f>IFERROR(ROUND(((INDEX('Stock List'!$M$11:$M$1010, MATCH(AV689, 'Stock List'!$K$11:$K$1010, 0))/INDEX('Stock List'!$L$11:$L$1010, MATCH(AV689, 'Stock List'!$K$11:$K$1010, 0)))*AU689), 2), 0)</f>
        <v>0</v>
      </c>
      <c r="CP689" s="20"/>
      <c r="CQ689" s="20">
        <f>IFERROR(ROUND(((INDEX('Stock List'!$M$11:$M$1010, MATCH(AX689, 'Stock List'!$K$11:$K$1010, 0))/INDEX('Stock List'!$L$11:$L$1010, MATCH(AX689, 'Stock List'!$K$11:$K$1010, 0)))*AW689), 2), 0)</f>
        <v>0</v>
      </c>
      <c r="CR689" s="22"/>
      <c r="CT689" s="106" t="str">
        <f t="shared" si="553"/>
        <v/>
      </c>
      <c r="CU689" s="22" t="str">
        <f t="shared" si="554"/>
        <v/>
      </c>
      <c r="CX689" s="106" t="str">
        <f t="shared" si="555"/>
        <v/>
      </c>
      <c r="CY689" s="20" t="str">
        <f t="shared" si="556"/>
        <v/>
      </c>
      <c r="CZ689" s="22" t="str">
        <f t="shared" si="557"/>
        <v/>
      </c>
      <c r="DB689" s="76" t="str">
        <f>IF($H689="", "", COUNTIF($G$11:$G$1010, "&gt;"&amp;$G689)+1+COUNTIF($G$11:$G689, $G689)-1)</f>
        <v/>
      </c>
      <c r="DC689" s="76" t="str">
        <f>IF($H689="", "", COUNTIF($CZ$11:$CZ$1010, "&gt;"&amp;$CZ689)+1+COUNTIF($CZ$11:$CZ689, $CZ689)-1)</f>
        <v/>
      </c>
      <c r="DE689" s="147" t="str">
        <f t="shared" si="558"/>
        <v/>
      </c>
      <c r="DF689" s="148"/>
      <c r="DG689" s="19" t="str">
        <f t="shared" si="559"/>
        <v/>
      </c>
      <c r="DH689" s="153" t="str">
        <f t="shared" si="560"/>
        <v/>
      </c>
      <c r="DI689" s="19" t="str">
        <f t="shared" si="512"/>
        <v/>
      </c>
      <c r="DJ689" s="153" t="str">
        <f t="shared" si="513"/>
        <v/>
      </c>
      <c r="DK689" s="19" t="str">
        <f t="shared" si="514"/>
        <v/>
      </c>
      <c r="DL689" s="153" t="str">
        <f t="shared" si="515"/>
        <v/>
      </c>
      <c r="DM689" s="19" t="str">
        <f t="shared" si="516"/>
        <v/>
      </c>
      <c r="DN689" s="153" t="str">
        <f t="shared" si="517"/>
        <v/>
      </c>
      <c r="DO689" s="19" t="str">
        <f t="shared" si="518"/>
        <v/>
      </c>
      <c r="DP689" s="153" t="str">
        <f t="shared" si="519"/>
        <v/>
      </c>
      <c r="DQ689" s="19" t="str">
        <f t="shared" si="520"/>
        <v/>
      </c>
      <c r="DR689" s="153" t="str">
        <f t="shared" si="521"/>
        <v/>
      </c>
      <c r="DS689" s="19" t="str">
        <f t="shared" si="522"/>
        <v/>
      </c>
      <c r="DT689" s="153" t="str">
        <f t="shared" si="523"/>
        <v/>
      </c>
      <c r="DU689" s="19" t="str">
        <f t="shared" si="524"/>
        <v/>
      </c>
      <c r="DV689" s="153" t="str">
        <f t="shared" si="525"/>
        <v/>
      </c>
      <c r="DW689" s="19" t="str">
        <f t="shared" si="526"/>
        <v/>
      </c>
      <c r="DX689" s="153" t="str">
        <f t="shared" si="527"/>
        <v/>
      </c>
      <c r="DY689" s="19" t="str">
        <f t="shared" si="528"/>
        <v/>
      </c>
      <c r="DZ689" s="153" t="str">
        <f t="shared" si="529"/>
        <v/>
      </c>
      <c r="EA689" s="19" t="str">
        <f t="shared" si="530"/>
        <v/>
      </c>
      <c r="EB689" s="153" t="str">
        <f t="shared" si="531"/>
        <v/>
      </c>
      <c r="EC689" s="19" t="str">
        <f t="shared" si="532"/>
        <v/>
      </c>
      <c r="ED689" s="153" t="str">
        <f t="shared" si="533"/>
        <v/>
      </c>
      <c r="EE689" s="19" t="str">
        <f t="shared" si="534"/>
        <v/>
      </c>
      <c r="EF689" s="153" t="str">
        <f t="shared" si="535"/>
        <v/>
      </c>
      <c r="EG689" s="19" t="str">
        <f t="shared" si="536"/>
        <v/>
      </c>
      <c r="EH689" s="153" t="str">
        <f t="shared" si="537"/>
        <v/>
      </c>
      <c r="EI689" s="19" t="str">
        <f t="shared" si="538"/>
        <v/>
      </c>
      <c r="EJ689" s="153" t="str">
        <f t="shared" si="539"/>
        <v/>
      </c>
      <c r="EK689" s="19" t="str">
        <f t="shared" si="540"/>
        <v/>
      </c>
      <c r="EL689" s="153" t="str">
        <f t="shared" si="541"/>
        <v/>
      </c>
      <c r="EM689" s="19" t="str">
        <f t="shared" si="542"/>
        <v/>
      </c>
      <c r="EN689" s="153" t="str">
        <f t="shared" si="543"/>
        <v/>
      </c>
      <c r="EO689" s="19" t="str">
        <f t="shared" si="544"/>
        <v/>
      </c>
      <c r="EP689" s="153" t="str">
        <f t="shared" si="545"/>
        <v/>
      </c>
      <c r="EQ689" s="19" t="str">
        <f t="shared" si="546"/>
        <v/>
      </c>
      <c r="ER689" s="153" t="str">
        <f t="shared" si="547"/>
        <v/>
      </c>
      <c r="ES689" s="19" t="str">
        <f t="shared" si="548"/>
        <v/>
      </c>
      <c r="ET689" s="153" t="str">
        <f t="shared" si="549"/>
        <v/>
      </c>
    </row>
    <row r="690" spans="1:150" x14ac:dyDescent="0.25">
      <c r="A690" s="31"/>
      <c r="B690" s="91" t="str">
        <f t="shared" si="550"/>
        <v/>
      </c>
      <c r="C690" s="20" t="str">
        <f t="shared" si="510"/>
        <v/>
      </c>
      <c r="D690" s="97" t="str">
        <f t="shared" si="511"/>
        <v/>
      </c>
      <c r="E690" s="62" t="str">
        <f t="shared" si="551"/>
        <v/>
      </c>
      <c r="F690" s="31"/>
      <c r="G690" s="282"/>
      <c r="H690" s="283"/>
      <c r="I690" s="284"/>
      <c r="J690" s="285"/>
      <c r="K690" s="286"/>
      <c r="L690" s="287"/>
      <c r="M690" s="288"/>
      <c r="N690" s="287"/>
      <c r="O690" s="288"/>
      <c r="P690" s="287"/>
      <c r="Q690" s="288"/>
      <c r="R690" s="287"/>
      <c r="S690" s="288"/>
      <c r="T690" s="287"/>
      <c r="U690" s="288"/>
      <c r="V690" s="287"/>
      <c r="W690" s="288"/>
      <c r="X690" s="287"/>
      <c r="Y690" s="288"/>
      <c r="Z690" s="287"/>
      <c r="AA690" s="288"/>
      <c r="AB690" s="287"/>
      <c r="AC690" s="288"/>
      <c r="AD690" s="287"/>
      <c r="AE690" s="288"/>
      <c r="AF690" s="287"/>
      <c r="AG690" s="288"/>
      <c r="AH690" s="287"/>
      <c r="AI690" s="288"/>
      <c r="AJ690" s="287"/>
      <c r="AK690" s="288"/>
      <c r="AL690" s="287"/>
      <c r="AM690" s="288"/>
      <c r="AN690" s="287"/>
      <c r="AO690" s="288"/>
      <c r="AP690" s="287"/>
      <c r="AQ690" s="288"/>
      <c r="AR690" s="287"/>
      <c r="AS690" s="288"/>
      <c r="AT690" s="287"/>
      <c r="AU690" s="288"/>
      <c r="AV690" s="287"/>
      <c r="AW690" s="288"/>
      <c r="AX690" s="287"/>
      <c r="AY690" s="31"/>
      <c r="BA690" s="76" t="str">
        <f t="shared" si="552"/>
        <v/>
      </c>
      <c r="BC690" s="76" t="str">
        <f>IF('Stock List'!$K690="", "", 'Stock List'!$K690)</f>
        <v/>
      </c>
      <c r="BE690" s="106">
        <f>IFERROR(ROUND(((INDEX('Stock List'!$M$11:$M$1010, MATCH(L690, 'Stock List'!$K$11:$K$1010, 0))/INDEX('Stock List'!$L$11:$L$1010, MATCH(L690, 'Stock List'!$K$11:$K$1010, 0)))*K690), 2), 0)</f>
        <v>0</v>
      </c>
      <c r="BF690" s="20"/>
      <c r="BG690" s="20">
        <f>IFERROR(ROUND(((INDEX('Stock List'!$M$11:$M$1010, MATCH(N690, 'Stock List'!$K$11:$K$1010, 0))/INDEX('Stock List'!$L$11:$L$1010, MATCH(N690, 'Stock List'!$K$11:$K$1010, 0)))*M690), 2), 0)</f>
        <v>0</v>
      </c>
      <c r="BH690" s="20"/>
      <c r="BI690" s="20">
        <f>IFERROR(ROUND(((INDEX('Stock List'!$M$11:$M$1010, MATCH(P690, 'Stock List'!$K$11:$K$1010, 0))/INDEX('Stock List'!$L$11:$L$1010, MATCH(P690, 'Stock List'!$K$11:$K$1010, 0)))*O690), 2), 0)</f>
        <v>0</v>
      </c>
      <c r="BJ690" s="20"/>
      <c r="BK690" s="20">
        <f>IFERROR(ROUND(((INDEX('Stock List'!$M$11:$M$1010, MATCH(R690, 'Stock List'!$K$11:$K$1010, 0))/INDEX('Stock List'!$L$11:$L$1010, MATCH(R690, 'Stock List'!$K$11:$K$1010, 0)))*Q690), 2), 0)</f>
        <v>0</v>
      </c>
      <c r="BL690" s="20"/>
      <c r="BM690" s="20">
        <f>IFERROR(ROUND(((INDEX('Stock List'!$M$11:$M$1010, MATCH(T690, 'Stock List'!$K$11:$K$1010, 0))/INDEX('Stock List'!$L$11:$L$1010, MATCH(T690, 'Stock List'!$K$11:$K$1010, 0)))*S690), 2), 0)</f>
        <v>0</v>
      </c>
      <c r="BN690" s="20"/>
      <c r="BO690" s="20">
        <f>IFERROR(ROUND(((INDEX('Stock List'!$M$11:$M$1010, MATCH(V690, 'Stock List'!$K$11:$K$1010, 0))/INDEX('Stock List'!$L$11:$L$1010, MATCH(V690, 'Stock List'!$K$11:$K$1010, 0)))*U690), 2), 0)</f>
        <v>0</v>
      </c>
      <c r="BP690" s="20"/>
      <c r="BQ690" s="20">
        <f>IFERROR(ROUND(((INDEX('Stock List'!$M$11:$M$1010, MATCH(X690, 'Stock List'!$K$11:$K$1010, 0))/INDEX('Stock List'!$L$11:$L$1010, MATCH(X690, 'Stock List'!$K$11:$K$1010, 0)))*W690), 2), 0)</f>
        <v>0</v>
      </c>
      <c r="BR690" s="20"/>
      <c r="BS690" s="20">
        <f>IFERROR(ROUND(((INDEX('Stock List'!$M$11:$M$1010, MATCH(Z690, 'Stock List'!$K$11:$K$1010, 0))/INDEX('Stock List'!$L$11:$L$1010, MATCH(Z690, 'Stock List'!$K$11:$K$1010, 0)))*Y690), 2), 0)</f>
        <v>0</v>
      </c>
      <c r="BT690" s="20"/>
      <c r="BU690" s="20">
        <f>IFERROR(ROUND(((INDEX('Stock List'!$M$11:$M$1010, MATCH(AB690, 'Stock List'!$K$11:$K$1010, 0))/INDEX('Stock List'!$L$11:$L$1010, MATCH(AB690, 'Stock List'!$K$11:$K$1010, 0)))*AA690), 2), 0)</f>
        <v>0</v>
      </c>
      <c r="BV690" s="20"/>
      <c r="BW690" s="20">
        <f>IFERROR(ROUND(((INDEX('Stock List'!$M$11:$M$1010, MATCH(AD690, 'Stock List'!$K$11:$K$1010, 0))/INDEX('Stock List'!$L$11:$L$1010, MATCH(AD690, 'Stock List'!$K$11:$K$1010, 0)))*AC690), 2), 0)</f>
        <v>0</v>
      </c>
      <c r="BX690" s="20"/>
      <c r="BY690" s="20">
        <f>IFERROR(ROUND(((INDEX('Stock List'!$M$11:$M$1010, MATCH(AF690, 'Stock List'!$K$11:$K$1010, 0))/INDEX('Stock List'!$L$11:$L$1010, MATCH(AF690, 'Stock List'!$K$11:$K$1010, 0)))*AE690), 2), 0)</f>
        <v>0</v>
      </c>
      <c r="BZ690" s="20"/>
      <c r="CA690" s="20">
        <f>IFERROR(ROUND(((INDEX('Stock List'!$M$11:$M$1010, MATCH(AH690, 'Stock List'!$K$11:$K$1010, 0))/INDEX('Stock List'!$L$11:$L$1010, MATCH(AH690, 'Stock List'!$K$11:$K$1010, 0)))*AG690), 2), 0)</f>
        <v>0</v>
      </c>
      <c r="CB690" s="20"/>
      <c r="CC690" s="20">
        <f>IFERROR(ROUND(((INDEX('Stock List'!$M$11:$M$1010, MATCH(AJ690, 'Stock List'!$K$11:$K$1010, 0))/INDEX('Stock List'!$L$11:$L$1010, MATCH(AJ690, 'Stock List'!$K$11:$K$1010, 0)))*AI690), 2), 0)</f>
        <v>0</v>
      </c>
      <c r="CD690" s="20"/>
      <c r="CE690" s="20">
        <f>IFERROR(ROUND(((INDEX('Stock List'!$M$11:$M$1010, MATCH(AL690, 'Stock List'!$K$11:$K$1010, 0))/INDEX('Stock List'!$L$11:$L$1010, MATCH(AL690, 'Stock List'!$K$11:$K$1010, 0)))*AK690), 2), 0)</f>
        <v>0</v>
      </c>
      <c r="CF690" s="20"/>
      <c r="CG690" s="20">
        <f>IFERROR(ROUND(((INDEX('Stock List'!$M$11:$M$1010, MATCH(AN690, 'Stock List'!$K$11:$K$1010, 0))/INDEX('Stock List'!$L$11:$L$1010, MATCH(AN690, 'Stock List'!$K$11:$K$1010, 0)))*AM690), 2), 0)</f>
        <v>0</v>
      </c>
      <c r="CH690" s="20"/>
      <c r="CI690" s="20">
        <f>IFERROR(ROUND(((INDEX('Stock List'!$M$11:$M$1010, MATCH(AP690, 'Stock List'!$K$11:$K$1010, 0))/INDEX('Stock List'!$L$11:$L$1010, MATCH(AP690, 'Stock List'!$K$11:$K$1010, 0)))*AO690), 2), 0)</f>
        <v>0</v>
      </c>
      <c r="CJ690" s="20"/>
      <c r="CK690" s="20">
        <f>IFERROR(ROUND(((INDEX('Stock List'!$M$11:$M$1010, MATCH(AR690, 'Stock List'!$K$11:$K$1010, 0))/INDEX('Stock List'!$L$11:$L$1010, MATCH(AR690, 'Stock List'!$K$11:$K$1010, 0)))*AQ690), 2), 0)</f>
        <v>0</v>
      </c>
      <c r="CL690" s="20"/>
      <c r="CM690" s="20">
        <f>IFERROR(ROUND(((INDEX('Stock List'!$M$11:$M$1010, MATCH(AT690, 'Stock List'!$K$11:$K$1010, 0))/INDEX('Stock List'!$L$11:$L$1010, MATCH(AT690, 'Stock List'!$K$11:$K$1010, 0)))*AS690), 2), 0)</f>
        <v>0</v>
      </c>
      <c r="CN690" s="20"/>
      <c r="CO690" s="20">
        <f>IFERROR(ROUND(((INDEX('Stock List'!$M$11:$M$1010, MATCH(AV690, 'Stock List'!$K$11:$K$1010, 0))/INDEX('Stock List'!$L$11:$L$1010, MATCH(AV690, 'Stock List'!$K$11:$K$1010, 0)))*AU690), 2), 0)</f>
        <v>0</v>
      </c>
      <c r="CP690" s="20"/>
      <c r="CQ690" s="20">
        <f>IFERROR(ROUND(((INDEX('Stock List'!$M$11:$M$1010, MATCH(AX690, 'Stock List'!$K$11:$K$1010, 0))/INDEX('Stock List'!$L$11:$L$1010, MATCH(AX690, 'Stock List'!$K$11:$K$1010, 0)))*AW690), 2), 0)</f>
        <v>0</v>
      </c>
      <c r="CR690" s="22"/>
      <c r="CT690" s="106" t="str">
        <f t="shared" si="553"/>
        <v/>
      </c>
      <c r="CU690" s="22" t="str">
        <f t="shared" si="554"/>
        <v/>
      </c>
      <c r="CX690" s="106" t="str">
        <f t="shared" si="555"/>
        <v/>
      </c>
      <c r="CY690" s="20" t="str">
        <f t="shared" si="556"/>
        <v/>
      </c>
      <c r="CZ690" s="22" t="str">
        <f t="shared" si="557"/>
        <v/>
      </c>
      <c r="DB690" s="76" t="str">
        <f>IF($H690="", "", COUNTIF($G$11:$G$1010, "&gt;"&amp;$G690)+1+COUNTIF($G$11:$G690, $G690)-1)</f>
        <v/>
      </c>
      <c r="DC690" s="76" t="str">
        <f>IF($H690="", "", COUNTIF($CZ$11:$CZ$1010, "&gt;"&amp;$CZ690)+1+COUNTIF($CZ$11:$CZ690, $CZ690)-1)</f>
        <v/>
      </c>
      <c r="DE690" s="147" t="str">
        <f t="shared" si="558"/>
        <v/>
      </c>
      <c r="DF690" s="148"/>
      <c r="DG690" s="19" t="str">
        <f t="shared" si="559"/>
        <v/>
      </c>
      <c r="DH690" s="153" t="str">
        <f t="shared" si="560"/>
        <v/>
      </c>
      <c r="DI690" s="19" t="str">
        <f t="shared" si="512"/>
        <v/>
      </c>
      <c r="DJ690" s="153" t="str">
        <f t="shared" si="513"/>
        <v/>
      </c>
      <c r="DK690" s="19" t="str">
        <f t="shared" si="514"/>
        <v/>
      </c>
      <c r="DL690" s="153" t="str">
        <f t="shared" si="515"/>
        <v/>
      </c>
      <c r="DM690" s="19" t="str">
        <f t="shared" si="516"/>
        <v/>
      </c>
      <c r="DN690" s="153" t="str">
        <f t="shared" si="517"/>
        <v/>
      </c>
      <c r="DO690" s="19" t="str">
        <f t="shared" si="518"/>
        <v/>
      </c>
      <c r="DP690" s="153" t="str">
        <f t="shared" si="519"/>
        <v/>
      </c>
      <c r="DQ690" s="19" t="str">
        <f t="shared" si="520"/>
        <v/>
      </c>
      <c r="DR690" s="153" t="str">
        <f t="shared" si="521"/>
        <v/>
      </c>
      <c r="DS690" s="19" t="str">
        <f t="shared" si="522"/>
        <v/>
      </c>
      <c r="DT690" s="153" t="str">
        <f t="shared" si="523"/>
        <v/>
      </c>
      <c r="DU690" s="19" t="str">
        <f t="shared" si="524"/>
        <v/>
      </c>
      <c r="DV690" s="153" t="str">
        <f t="shared" si="525"/>
        <v/>
      </c>
      <c r="DW690" s="19" t="str">
        <f t="shared" si="526"/>
        <v/>
      </c>
      <c r="DX690" s="153" t="str">
        <f t="shared" si="527"/>
        <v/>
      </c>
      <c r="DY690" s="19" t="str">
        <f t="shared" si="528"/>
        <v/>
      </c>
      <c r="DZ690" s="153" t="str">
        <f t="shared" si="529"/>
        <v/>
      </c>
      <c r="EA690" s="19" t="str">
        <f t="shared" si="530"/>
        <v/>
      </c>
      <c r="EB690" s="153" t="str">
        <f t="shared" si="531"/>
        <v/>
      </c>
      <c r="EC690" s="19" t="str">
        <f t="shared" si="532"/>
        <v/>
      </c>
      <c r="ED690" s="153" t="str">
        <f t="shared" si="533"/>
        <v/>
      </c>
      <c r="EE690" s="19" t="str">
        <f t="shared" si="534"/>
        <v/>
      </c>
      <c r="EF690" s="153" t="str">
        <f t="shared" si="535"/>
        <v/>
      </c>
      <c r="EG690" s="19" t="str">
        <f t="shared" si="536"/>
        <v/>
      </c>
      <c r="EH690" s="153" t="str">
        <f t="shared" si="537"/>
        <v/>
      </c>
      <c r="EI690" s="19" t="str">
        <f t="shared" si="538"/>
        <v/>
      </c>
      <c r="EJ690" s="153" t="str">
        <f t="shared" si="539"/>
        <v/>
      </c>
      <c r="EK690" s="19" t="str">
        <f t="shared" si="540"/>
        <v/>
      </c>
      <c r="EL690" s="153" t="str">
        <f t="shared" si="541"/>
        <v/>
      </c>
      <c r="EM690" s="19" t="str">
        <f t="shared" si="542"/>
        <v/>
      </c>
      <c r="EN690" s="153" t="str">
        <f t="shared" si="543"/>
        <v/>
      </c>
      <c r="EO690" s="19" t="str">
        <f t="shared" si="544"/>
        <v/>
      </c>
      <c r="EP690" s="153" t="str">
        <f t="shared" si="545"/>
        <v/>
      </c>
      <c r="EQ690" s="19" t="str">
        <f t="shared" si="546"/>
        <v/>
      </c>
      <c r="ER690" s="153" t="str">
        <f t="shared" si="547"/>
        <v/>
      </c>
      <c r="ES690" s="19" t="str">
        <f t="shared" si="548"/>
        <v/>
      </c>
      <c r="ET690" s="153" t="str">
        <f t="shared" si="549"/>
        <v/>
      </c>
    </row>
    <row r="691" spans="1:150" x14ac:dyDescent="0.25">
      <c r="A691" s="31"/>
      <c r="B691" s="91" t="str">
        <f t="shared" si="550"/>
        <v/>
      </c>
      <c r="C691" s="20" t="str">
        <f t="shared" si="510"/>
        <v/>
      </c>
      <c r="D691" s="97" t="str">
        <f t="shared" si="511"/>
        <v/>
      </c>
      <c r="E691" s="62" t="str">
        <f t="shared" si="551"/>
        <v/>
      </c>
      <c r="F691" s="31"/>
      <c r="G691" s="282"/>
      <c r="H691" s="283"/>
      <c r="I691" s="284"/>
      <c r="J691" s="285"/>
      <c r="K691" s="286"/>
      <c r="L691" s="287"/>
      <c r="M691" s="288"/>
      <c r="N691" s="287"/>
      <c r="O691" s="288"/>
      <c r="P691" s="287"/>
      <c r="Q691" s="288"/>
      <c r="R691" s="287"/>
      <c r="S691" s="288"/>
      <c r="T691" s="287"/>
      <c r="U691" s="288"/>
      <c r="V691" s="287"/>
      <c r="W691" s="288"/>
      <c r="X691" s="287"/>
      <c r="Y691" s="288"/>
      <c r="Z691" s="287"/>
      <c r="AA691" s="288"/>
      <c r="AB691" s="287"/>
      <c r="AC691" s="288"/>
      <c r="AD691" s="287"/>
      <c r="AE691" s="288"/>
      <c r="AF691" s="287"/>
      <c r="AG691" s="288"/>
      <c r="AH691" s="287"/>
      <c r="AI691" s="288"/>
      <c r="AJ691" s="287"/>
      <c r="AK691" s="288"/>
      <c r="AL691" s="287"/>
      <c r="AM691" s="288"/>
      <c r="AN691" s="287"/>
      <c r="AO691" s="288"/>
      <c r="AP691" s="287"/>
      <c r="AQ691" s="288"/>
      <c r="AR691" s="287"/>
      <c r="AS691" s="288"/>
      <c r="AT691" s="287"/>
      <c r="AU691" s="288"/>
      <c r="AV691" s="287"/>
      <c r="AW691" s="288"/>
      <c r="AX691" s="287"/>
      <c r="AY691" s="31"/>
      <c r="BA691" s="76" t="str">
        <f t="shared" si="552"/>
        <v/>
      </c>
      <c r="BC691" s="76" t="str">
        <f>IF('Stock List'!$K691="", "", 'Stock List'!$K691)</f>
        <v/>
      </c>
      <c r="BE691" s="106">
        <f>IFERROR(ROUND(((INDEX('Stock List'!$M$11:$M$1010, MATCH(L691, 'Stock List'!$K$11:$K$1010, 0))/INDEX('Stock List'!$L$11:$L$1010, MATCH(L691, 'Stock List'!$K$11:$K$1010, 0)))*K691), 2), 0)</f>
        <v>0</v>
      </c>
      <c r="BF691" s="20"/>
      <c r="BG691" s="20">
        <f>IFERROR(ROUND(((INDEX('Stock List'!$M$11:$M$1010, MATCH(N691, 'Stock List'!$K$11:$K$1010, 0))/INDEX('Stock List'!$L$11:$L$1010, MATCH(N691, 'Stock List'!$K$11:$K$1010, 0)))*M691), 2), 0)</f>
        <v>0</v>
      </c>
      <c r="BH691" s="20"/>
      <c r="BI691" s="20">
        <f>IFERROR(ROUND(((INDEX('Stock List'!$M$11:$M$1010, MATCH(P691, 'Stock List'!$K$11:$K$1010, 0))/INDEX('Stock List'!$L$11:$L$1010, MATCH(P691, 'Stock List'!$K$11:$K$1010, 0)))*O691), 2), 0)</f>
        <v>0</v>
      </c>
      <c r="BJ691" s="20"/>
      <c r="BK691" s="20">
        <f>IFERROR(ROUND(((INDEX('Stock List'!$M$11:$M$1010, MATCH(R691, 'Stock List'!$K$11:$K$1010, 0))/INDEX('Stock List'!$L$11:$L$1010, MATCH(R691, 'Stock List'!$K$11:$K$1010, 0)))*Q691), 2), 0)</f>
        <v>0</v>
      </c>
      <c r="BL691" s="20"/>
      <c r="BM691" s="20">
        <f>IFERROR(ROUND(((INDEX('Stock List'!$M$11:$M$1010, MATCH(T691, 'Stock List'!$K$11:$K$1010, 0))/INDEX('Stock List'!$L$11:$L$1010, MATCH(T691, 'Stock List'!$K$11:$K$1010, 0)))*S691), 2), 0)</f>
        <v>0</v>
      </c>
      <c r="BN691" s="20"/>
      <c r="BO691" s="20">
        <f>IFERROR(ROUND(((INDEX('Stock List'!$M$11:$M$1010, MATCH(V691, 'Stock List'!$K$11:$K$1010, 0))/INDEX('Stock List'!$L$11:$L$1010, MATCH(V691, 'Stock List'!$K$11:$K$1010, 0)))*U691), 2), 0)</f>
        <v>0</v>
      </c>
      <c r="BP691" s="20"/>
      <c r="BQ691" s="20">
        <f>IFERROR(ROUND(((INDEX('Stock List'!$M$11:$M$1010, MATCH(X691, 'Stock List'!$K$11:$K$1010, 0))/INDEX('Stock List'!$L$11:$L$1010, MATCH(X691, 'Stock List'!$K$11:$K$1010, 0)))*W691), 2), 0)</f>
        <v>0</v>
      </c>
      <c r="BR691" s="20"/>
      <c r="BS691" s="20">
        <f>IFERROR(ROUND(((INDEX('Stock List'!$M$11:$M$1010, MATCH(Z691, 'Stock List'!$K$11:$K$1010, 0))/INDEX('Stock List'!$L$11:$L$1010, MATCH(Z691, 'Stock List'!$K$11:$K$1010, 0)))*Y691), 2), 0)</f>
        <v>0</v>
      </c>
      <c r="BT691" s="20"/>
      <c r="BU691" s="20">
        <f>IFERROR(ROUND(((INDEX('Stock List'!$M$11:$M$1010, MATCH(AB691, 'Stock List'!$K$11:$K$1010, 0))/INDEX('Stock List'!$L$11:$L$1010, MATCH(AB691, 'Stock List'!$K$11:$K$1010, 0)))*AA691), 2), 0)</f>
        <v>0</v>
      </c>
      <c r="BV691" s="20"/>
      <c r="BW691" s="20">
        <f>IFERROR(ROUND(((INDEX('Stock List'!$M$11:$M$1010, MATCH(AD691, 'Stock List'!$K$11:$K$1010, 0))/INDEX('Stock List'!$L$11:$L$1010, MATCH(AD691, 'Stock List'!$K$11:$K$1010, 0)))*AC691), 2), 0)</f>
        <v>0</v>
      </c>
      <c r="BX691" s="20"/>
      <c r="BY691" s="20">
        <f>IFERROR(ROUND(((INDEX('Stock List'!$M$11:$M$1010, MATCH(AF691, 'Stock List'!$K$11:$K$1010, 0))/INDEX('Stock List'!$L$11:$L$1010, MATCH(AF691, 'Stock List'!$K$11:$K$1010, 0)))*AE691), 2), 0)</f>
        <v>0</v>
      </c>
      <c r="BZ691" s="20"/>
      <c r="CA691" s="20">
        <f>IFERROR(ROUND(((INDEX('Stock List'!$M$11:$M$1010, MATCH(AH691, 'Stock List'!$K$11:$K$1010, 0))/INDEX('Stock List'!$L$11:$L$1010, MATCH(AH691, 'Stock List'!$K$11:$K$1010, 0)))*AG691), 2), 0)</f>
        <v>0</v>
      </c>
      <c r="CB691" s="20"/>
      <c r="CC691" s="20">
        <f>IFERROR(ROUND(((INDEX('Stock List'!$M$11:$M$1010, MATCH(AJ691, 'Stock List'!$K$11:$K$1010, 0))/INDEX('Stock List'!$L$11:$L$1010, MATCH(AJ691, 'Stock List'!$K$11:$K$1010, 0)))*AI691), 2), 0)</f>
        <v>0</v>
      </c>
      <c r="CD691" s="20"/>
      <c r="CE691" s="20">
        <f>IFERROR(ROUND(((INDEX('Stock List'!$M$11:$M$1010, MATCH(AL691, 'Stock List'!$K$11:$K$1010, 0))/INDEX('Stock List'!$L$11:$L$1010, MATCH(AL691, 'Stock List'!$K$11:$K$1010, 0)))*AK691), 2), 0)</f>
        <v>0</v>
      </c>
      <c r="CF691" s="20"/>
      <c r="CG691" s="20">
        <f>IFERROR(ROUND(((INDEX('Stock List'!$M$11:$M$1010, MATCH(AN691, 'Stock List'!$K$11:$K$1010, 0))/INDEX('Stock List'!$L$11:$L$1010, MATCH(AN691, 'Stock List'!$K$11:$K$1010, 0)))*AM691), 2), 0)</f>
        <v>0</v>
      </c>
      <c r="CH691" s="20"/>
      <c r="CI691" s="20">
        <f>IFERROR(ROUND(((INDEX('Stock List'!$M$11:$M$1010, MATCH(AP691, 'Stock List'!$K$11:$K$1010, 0))/INDEX('Stock List'!$L$11:$L$1010, MATCH(AP691, 'Stock List'!$K$11:$K$1010, 0)))*AO691), 2), 0)</f>
        <v>0</v>
      </c>
      <c r="CJ691" s="20"/>
      <c r="CK691" s="20">
        <f>IFERROR(ROUND(((INDEX('Stock List'!$M$11:$M$1010, MATCH(AR691, 'Stock List'!$K$11:$K$1010, 0))/INDEX('Stock List'!$L$11:$L$1010, MATCH(AR691, 'Stock List'!$K$11:$K$1010, 0)))*AQ691), 2), 0)</f>
        <v>0</v>
      </c>
      <c r="CL691" s="20"/>
      <c r="CM691" s="20">
        <f>IFERROR(ROUND(((INDEX('Stock List'!$M$11:$M$1010, MATCH(AT691, 'Stock List'!$K$11:$K$1010, 0))/INDEX('Stock List'!$L$11:$L$1010, MATCH(AT691, 'Stock List'!$K$11:$K$1010, 0)))*AS691), 2), 0)</f>
        <v>0</v>
      </c>
      <c r="CN691" s="20"/>
      <c r="CO691" s="20">
        <f>IFERROR(ROUND(((INDEX('Stock List'!$M$11:$M$1010, MATCH(AV691, 'Stock List'!$K$11:$K$1010, 0))/INDEX('Stock List'!$L$11:$L$1010, MATCH(AV691, 'Stock List'!$K$11:$K$1010, 0)))*AU691), 2), 0)</f>
        <v>0</v>
      </c>
      <c r="CP691" s="20"/>
      <c r="CQ691" s="20">
        <f>IFERROR(ROUND(((INDEX('Stock List'!$M$11:$M$1010, MATCH(AX691, 'Stock List'!$K$11:$K$1010, 0))/INDEX('Stock List'!$L$11:$L$1010, MATCH(AX691, 'Stock List'!$K$11:$K$1010, 0)))*AW691), 2), 0)</f>
        <v>0</v>
      </c>
      <c r="CR691" s="22"/>
      <c r="CT691" s="106" t="str">
        <f t="shared" si="553"/>
        <v/>
      </c>
      <c r="CU691" s="22" t="str">
        <f t="shared" si="554"/>
        <v/>
      </c>
      <c r="CX691" s="106" t="str">
        <f t="shared" si="555"/>
        <v/>
      </c>
      <c r="CY691" s="20" t="str">
        <f t="shared" si="556"/>
        <v/>
      </c>
      <c r="CZ691" s="22" t="str">
        <f t="shared" si="557"/>
        <v/>
      </c>
      <c r="DB691" s="76" t="str">
        <f>IF($H691="", "", COUNTIF($G$11:$G$1010, "&gt;"&amp;$G691)+1+COUNTIF($G$11:$G691, $G691)-1)</f>
        <v/>
      </c>
      <c r="DC691" s="76" t="str">
        <f>IF($H691="", "", COUNTIF($CZ$11:$CZ$1010, "&gt;"&amp;$CZ691)+1+COUNTIF($CZ$11:$CZ691, $CZ691)-1)</f>
        <v/>
      </c>
      <c r="DE691" s="147" t="str">
        <f t="shared" si="558"/>
        <v/>
      </c>
      <c r="DF691" s="148"/>
      <c r="DG691" s="19" t="str">
        <f t="shared" si="559"/>
        <v/>
      </c>
      <c r="DH691" s="153" t="str">
        <f t="shared" si="560"/>
        <v/>
      </c>
      <c r="DI691" s="19" t="str">
        <f t="shared" si="512"/>
        <v/>
      </c>
      <c r="DJ691" s="153" t="str">
        <f t="shared" si="513"/>
        <v/>
      </c>
      <c r="DK691" s="19" t="str">
        <f t="shared" si="514"/>
        <v/>
      </c>
      <c r="DL691" s="153" t="str">
        <f t="shared" si="515"/>
        <v/>
      </c>
      <c r="DM691" s="19" t="str">
        <f t="shared" si="516"/>
        <v/>
      </c>
      <c r="DN691" s="153" t="str">
        <f t="shared" si="517"/>
        <v/>
      </c>
      <c r="DO691" s="19" t="str">
        <f t="shared" si="518"/>
        <v/>
      </c>
      <c r="DP691" s="153" t="str">
        <f t="shared" si="519"/>
        <v/>
      </c>
      <c r="DQ691" s="19" t="str">
        <f t="shared" si="520"/>
        <v/>
      </c>
      <c r="DR691" s="153" t="str">
        <f t="shared" si="521"/>
        <v/>
      </c>
      <c r="DS691" s="19" t="str">
        <f t="shared" si="522"/>
        <v/>
      </c>
      <c r="DT691" s="153" t="str">
        <f t="shared" si="523"/>
        <v/>
      </c>
      <c r="DU691" s="19" t="str">
        <f t="shared" si="524"/>
        <v/>
      </c>
      <c r="DV691" s="153" t="str">
        <f t="shared" si="525"/>
        <v/>
      </c>
      <c r="DW691" s="19" t="str">
        <f t="shared" si="526"/>
        <v/>
      </c>
      <c r="DX691" s="153" t="str">
        <f t="shared" si="527"/>
        <v/>
      </c>
      <c r="DY691" s="19" t="str">
        <f t="shared" si="528"/>
        <v/>
      </c>
      <c r="DZ691" s="153" t="str">
        <f t="shared" si="529"/>
        <v/>
      </c>
      <c r="EA691" s="19" t="str">
        <f t="shared" si="530"/>
        <v/>
      </c>
      <c r="EB691" s="153" t="str">
        <f t="shared" si="531"/>
        <v/>
      </c>
      <c r="EC691" s="19" t="str">
        <f t="shared" si="532"/>
        <v/>
      </c>
      <c r="ED691" s="153" t="str">
        <f t="shared" si="533"/>
        <v/>
      </c>
      <c r="EE691" s="19" t="str">
        <f t="shared" si="534"/>
        <v/>
      </c>
      <c r="EF691" s="153" t="str">
        <f t="shared" si="535"/>
        <v/>
      </c>
      <c r="EG691" s="19" t="str">
        <f t="shared" si="536"/>
        <v/>
      </c>
      <c r="EH691" s="153" t="str">
        <f t="shared" si="537"/>
        <v/>
      </c>
      <c r="EI691" s="19" t="str">
        <f t="shared" si="538"/>
        <v/>
      </c>
      <c r="EJ691" s="153" t="str">
        <f t="shared" si="539"/>
        <v/>
      </c>
      <c r="EK691" s="19" t="str">
        <f t="shared" si="540"/>
        <v/>
      </c>
      <c r="EL691" s="153" t="str">
        <f t="shared" si="541"/>
        <v/>
      </c>
      <c r="EM691" s="19" t="str">
        <f t="shared" si="542"/>
        <v/>
      </c>
      <c r="EN691" s="153" t="str">
        <f t="shared" si="543"/>
        <v/>
      </c>
      <c r="EO691" s="19" t="str">
        <f t="shared" si="544"/>
        <v/>
      </c>
      <c r="EP691" s="153" t="str">
        <f t="shared" si="545"/>
        <v/>
      </c>
      <c r="EQ691" s="19" t="str">
        <f t="shared" si="546"/>
        <v/>
      </c>
      <c r="ER691" s="153" t="str">
        <f t="shared" si="547"/>
        <v/>
      </c>
      <c r="ES691" s="19" t="str">
        <f t="shared" si="548"/>
        <v/>
      </c>
      <c r="ET691" s="153" t="str">
        <f t="shared" si="549"/>
        <v/>
      </c>
    </row>
    <row r="692" spans="1:150" x14ac:dyDescent="0.25">
      <c r="A692" s="31"/>
      <c r="B692" s="91" t="str">
        <f t="shared" si="550"/>
        <v/>
      </c>
      <c r="C692" s="20" t="str">
        <f t="shared" si="510"/>
        <v/>
      </c>
      <c r="D692" s="97" t="str">
        <f t="shared" si="511"/>
        <v/>
      </c>
      <c r="E692" s="62" t="str">
        <f t="shared" si="551"/>
        <v/>
      </c>
      <c r="F692" s="31"/>
      <c r="G692" s="282"/>
      <c r="H692" s="283"/>
      <c r="I692" s="284"/>
      <c r="J692" s="285"/>
      <c r="K692" s="286"/>
      <c r="L692" s="287"/>
      <c r="M692" s="288"/>
      <c r="N692" s="287"/>
      <c r="O692" s="288"/>
      <c r="P692" s="287"/>
      <c r="Q692" s="288"/>
      <c r="R692" s="287"/>
      <c r="S692" s="288"/>
      <c r="T692" s="287"/>
      <c r="U692" s="288"/>
      <c r="V692" s="287"/>
      <c r="W692" s="288"/>
      <c r="X692" s="287"/>
      <c r="Y692" s="288"/>
      <c r="Z692" s="287"/>
      <c r="AA692" s="288"/>
      <c r="AB692" s="287"/>
      <c r="AC692" s="288"/>
      <c r="AD692" s="287"/>
      <c r="AE692" s="288"/>
      <c r="AF692" s="287"/>
      <c r="AG692" s="288"/>
      <c r="AH692" s="287"/>
      <c r="AI692" s="288"/>
      <c r="AJ692" s="287"/>
      <c r="AK692" s="288"/>
      <c r="AL692" s="287"/>
      <c r="AM692" s="288"/>
      <c r="AN692" s="287"/>
      <c r="AO692" s="288"/>
      <c r="AP692" s="287"/>
      <c r="AQ692" s="288"/>
      <c r="AR692" s="287"/>
      <c r="AS692" s="288"/>
      <c r="AT692" s="287"/>
      <c r="AU692" s="288"/>
      <c r="AV692" s="287"/>
      <c r="AW692" s="288"/>
      <c r="AX692" s="287"/>
      <c r="AY692" s="31"/>
      <c r="BA692" s="76" t="str">
        <f t="shared" si="552"/>
        <v/>
      </c>
      <c r="BC692" s="76" t="str">
        <f>IF('Stock List'!$K692="", "", 'Stock List'!$K692)</f>
        <v/>
      </c>
      <c r="BE692" s="106">
        <f>IFERROR(ROUND(((INDEX('Stock List'!$M$11:$M$1010, MATCH(L692, 'Stock List'!$K$11:$K$1010, 0))/INDEX('Stock List'!$L$11:$L$1010, MATCH(L692, 'Stock List'!$K$11:$K$1010, 0)))*K692), 2), 0)</f>
        <v>0</v>
      </c>
      <c r="BF692" s="20"/>
      <c r="BG692" s="20">
        <f>IFERROR(ROUND(((INDEX('Stock List'!$M$11:$M$1010, MATCH(N692, 'Stock List'!$K$11:$K$1010, 0))/INDEX('Stock List'!$L$11:$L$1010, MATCH(N692, 'Stock List'!$K$11:$K$1010, 0)))*M692), 2), 0)</f>
        <v>0</v>
      </c>
      <c r="BH692" s="20"/>
      <c r="BI692" s="20">
        <f>IFERROR(ROUND(((INDEX('Stock List'!$M$11:$M$1010, MATCH(P692, 'Stock List'!$K$11:$K$1010, 0))/INDEX('Stock List'!$L$11:$L$1010, MATCH(P692, 'Stock List'!$K$11:$K$1010, 0)))*O692), 2), 0)</f>
        <v>0</v>
      </c>
      <c r="BJ692" s="20"/>
      <c r="BK692" s="20">
        <f>IFERROR(ROUND(((INDEX('Stock List'!$M$11:$M$1010, MATCH(R692, 'Stock List'!$K$11:$K$1010, 0))/INDEX('Stock List'!$L$11:$L$1010, MATCH(R692, 'Stock List'!$K$11:$K$1010, 0)))*Q692), 2), 0)</f>
        <v>0</v>
      </c>
      <c r="BL692" s="20"/>
      <c r="BM692" s="20">
        <f>IFERROR(ROUND(((INDEX('Stock List'!$M$11:$M$1010, MATCH(T692, 'Stock List'!$K$11:$K$1010, 0))/INDEX('Stock List'!$L$11:$L$1010, MATCH(T692, 'Stock List'!$K$11:$K$1010, 0)))*S692), 2), 0)</f>
        <v>0</v>
      </c>
      <c r="BN692" s="20"/>
      <c r="BO692" s="20">
        <f>IFERROR(ROUND(((INDEX('Stock List'!$M$11:$M$1010, MATCH(V692, 'Stock List'!$K$11:$K$1010, 0))/INDEX('Stock List'!$L$11:$L$1010, MATCH(V692, 'Stock List'!$K$11:$K$1010, 0)))*U692), 2), 0)</f>
        <v>0</v>
      </c>
      <c r="BP692" s="20"/>
      <c r="BQ692" s="20">
        <f>IFERROR(ROUND(((INDEX('Stock List'!$M$11:$M$1010, MATCH(X692, 'Stock List'!$K$11:$K$1010, 0))/INDEX('Stock List'!$L$11:$L$1010, MATCH(X692, 'Stock List'!$K$11:$K$1010, 0)))*W692), 2), 0)</f>
        <v>0</v>
      </c>
      <c r="BR692" s="20"/>
      <c r="BS692" s="20">
        <f>IFERROR(ROUND(((INDEX('Stock List'!$M$11:$M$1010, MATCH(Z692, 'Stock List'!$K$11:$K$1010, 0))/INDEX('Stock List'!$L$11:$L$1010, MATCH(Z692, 'Stock List'!$K$11:$K$1010, 0)))*Y692), 2), 0)</f>
        <v>0</v>
      </c>
      <c r="BT692" s="20"/>
      <c r="BU692" s="20">
        <f>IFERROR(ROUND(((INDEX('Stock List'!$M$11:$M$1010, MATCH(AB692, 'Stock List'!$K$11:$K$1010, 0))/INDEX('Stock List'!$L$11:$L$1010, MATCH(AB692, 'Stock List'!$K$11:$K$1010, 0)))*AA692), 2), 0)</f>
        <v>0</v>
      </c>
      <c r="BV692" s="20"/>
      <c r="BW692" s="20">
        <f>IFERROR(ROUND(((INDEX('Stock List'!$M$11:$M$1010, MATCH(AD692, 'Stock List'!$K$11:$K$1010, 0))/INDEX('Stock List'!$L$11:$L$1010, MATCH(AD692, 'Stock List'!$K$11:$K$1010, 0)))*AC692), 2), 0)</f>
        <v>0</v>
      </c>
      <c r="BX692" s="20"/>
      <c r="BY692" s="20">
        <f>IFERROR(ROUND(((INDEX('Stock List'!$M$11:$M$1010, MATCH(AF692, 'Stock List'!$K$11:$K$1010, 0))/INDEX('Stock List'!$L$11:$L$1010, MATCH(AF692, 'Stock List'!$K$11:$K$1010, 0)))*AE692), 2), 0)</f>
        <v>0</v>
      </c>
      <c r="BZ692" s="20"/>
      <c r="CA692" s="20">
        <f>IFERROR(ROUND(((INDEX('Stock List'!$M$11:$M$1010, MATCH(AH692, 'Stock List'!$K$11:$K$1010, 0))/INDEX('Stock List'!$L$11:$L$1010, MATCH(AH692, 'Stock List'!$K$11:$K$1010, 0)))*AG692), 2), 0)</f>
        <v>0</v>
      </c>
      <c r="CB692" s="20"/>
      <c r="CC692" s="20">
        <f>IFERROR(ROUND(((INDEX('Stock List'!$M$11:$M$1010, MATCH(AJ692, 'Stock List'!$K$11:$K$1010, 0))/INDEX('Stock List'!$L$11:$L$1010, MATCH(AJ692, 'Stock List'!$K$11:$K$1010, 0)))*AI692), 2), 0)</f>
        <v>0</v>
      </c>
      <c r="CD692" s="20"/>
      <c r="CE692" s="20">
        <f>IFERROR(ROUND(((INDEX('Stock List'!$M$11:$M$1010, MATCH(AL692, 'Stock List'!$K$11:$K$1010, 0))/INDEX('Stock List'!$L$11:$L$1010, MATCH(AL692, 'Stock List'!$K$11:$K$1010, 0)))*AK692), 2), 0)</f>
        <v>0</v>
      </c>
      <c r="CF692" s="20"/>
      <c r="CG692" s="20">
        <f>IFERROR(ROUND(((INDEX('Stock List'!$M$11:$M$1010, MATCH(AN692, 'Stock List'!$K$11:$K$1010, 0))/INDEX('Stock List'!$L$11:$L$1010, MATCH(AN692, 'Stock List'!$K$11:$K$1010, 0)))*AM692), 2), 0)</f>
        <v>0</v>
      </c>
      <c r="CH692" s="20"/>
      <c r="CI692" s="20">
        <f>IFERROR(ROUND(((INDEX('Stock List'!$M$11:$M$1010, MATCH(AP692, 'Stock List'!$K$11:$K$1010, 0))/INDEX('Stock List'!$L$11:$L$1010, MATCH(AP692, 'Stock List'!$K$11:$K$1010, 0)))*AO692), 2), 0)</f>
        <v>0</v>
      </c>
      <c r="CJ692" s="20"/>
      <c r="CK692" s="20">
        <f>IFERROR(ROUND(((INDEX('Stock List'!$M$11:$M$1010, MATCH(AR692, 'Stock List'!$K$11:$K$1010, 0))/INDEX('Stock List'!$L$11:$L$1010, MATCH(AR692, 'Stock List'!$K$11:$K$1010, 0)))*AQ692), 2), 0)</f>
        <v>0</v>
      </c>
      <c r="CL692" s="20"/>
      <c r="CM692" s="20">
        <f>IFERROR(ROUND(((INDEX('Stock List'!$M$11:$M$1010, MATCH(AT692, 'Stock List'!$K$11:$K$1010, 0))/INDEX('Stock List'!$L$11:$L$1010, MATCH(AT692, 'Stock List'!$K$11:$K$1010, 0)))*AS692), 2), 0)</f>
        <v>0</v>
      </c>
      <c r="CN692" s="20"/>
      <c r="CO692" s="20">
        <f>IFERROR(ROUND(((INDEX('Stock List'!$M$11:$M$1010, MATCH(AV692, 'Stock List'!$K$11:$K$1010, 0))/INDEX('Stock List'!$L$11:$L$1010, MATCH(AV692, 'Stock List'!$K$11:$K$1010, 0)))*AU692), 2), 0)</f>
        <v>0</v>
      </c>
      <c r="CP692" s="20"/>
      <c r="CQ692" s="20">
        <f>IFERROR(ROUND(((INDEX('Stock List'!$M$11:$M$1010, MATCH(AX692, 'Stock List'!$K$11:$K$1010, 0))/INDEX('Stock List'!$L$11:$L$1010, MATCH(AX692, 'Stock List'!$K$11:$K$1010, 0)))*AW692), 2), 0)</f>
        <v>0</v>
      </c>
      <c r="CR692" s="22"/>
      <c r="CT692" s="106" t="str">
        <f t="shared" si="553"/>
        <v/>
      </c>
      <c r="CU692" s="22" t="str">
        <f t="shared" si="554"/>
        <v/>
      </c>
      <c r="CX692" s="106" t="str">
        <f t="shared" si="555"/>
        <v/>
      </c>
      <c r="CY692" s="20" t="str">
        <f t="shared" si="556"/>
        <v/>
      </c>
      <c r="CZ692" s="22" t="str">
        <f t="shared" si="557"/>
        <v/>
      </c>
      <c r="DB692" s="76" t="str">
        <f>IF($H692="", "", COUNTIF($G$11:$G$1010, "&gt;"&amp;$G692)+1+COUNTIF($G$11:$G692, $G692)-1)</f>
        <v/>
      </c>
      <c r="DC692" s="76" t="str">
        <f>IF($H692="", "", COUNTIF($CZ$11:$CZ$1010, "&gt;"&amp;$CZ692)+1+COUNTIF($CZ$11:$CZ692, $CZ692)-1)</f>
        <v/>
      </c>
      <c r="DE692" s="147" t="str">
        <f t="shared" si="558"/>
        <v/>
      </c>
      <c r="DF692" s="148"/>
      <c r="DG692" s="19" t="str">
        <f t="shared" si="559"/>
        <v/>
      </c>
      <c r="DH692" s="153" t="str">
        <f t="shared" si="560"/>
        <v/>
      </c>
      <c r="DI692" s="19" t="str">
        <f t="shared" si="512"/>
        <v/>
      </c>
      <c r="DJ692" s="153" t="str">
        <f t="shared" si="513"/>
        <v/>
      </c>
      <c r="DK692" s="19" t="str">
        <f t="shared" si="514"/>
        <v/>
      </c>
      <c r="DL692" s="153" t="str">
        <f t="shared" si="515"/>
        <v/>
      </c>
      <c r="DM692" s="19" t="str">
        <f t="shared" si="516"/>
        <v/>
      </c>
      <c r="DN692" s="153" t="str">
        <f t="shared" si="517"/>
        <v/>
      </c>
      <c r="DO692" s="19" t="str">
        <f t="shared" si="518"/>
        <v/>
      </c>
      <c r="DP692" s="153" t="str">
        <f t="shared" si="519"/>
        <v/>
      </c>
      <c r="DQ692" s="19" t="str">
        <f t="shared" si="520"/>
        <v/>
      </c>
      <c r="DR692" s="153" t="str">
        <f t="shared" si="521"/>
        <v/>
      </c>
      <c r="DS692" s="19" t="str">
        <f t="shared" si="522"/>
        <v/>
      </c>
      <c r="DT692" s="153" t="str">
        <f t="shared" si="523"/>
        <v/>
      </c>
      <c r="DU692" s="19" t="str">
        <f t="shared" si="524"/>
        <v/>
      </c>
      <c r="DV692" s="153" t="str">
        <f t="shared" si="525"/>
        <v/>
      </c>
      <c r="DW692" s="19" t="str">
        <f t="shared" si="526"/>
        <v/>
      </c>
      <c r="DX692" s="153" t="str">
        <f t="shared" si="527"/>
        <v/>
      </c>
      <c r="DY692" s="19" t="str">
        <f t="shared" si="528"/>
        <v/>
      </c>
      <c r="DZ692" s="153" t="str">
        <f t="shared" si="529"/>
        <v/>
      </c>
      <c r="EA692" s="19" t="str">
        <f t="shared" si="530"/>
        <v/>
      </c>
      <c r="EB692" s="153" t="str">
        <f t="shared" si="531"/>
        <v/>
      </c>
      <c r="EC692" s="19" t="str">
        <f t="shared" si="532"/>
        <v/>
      </c>
      <c r="ED692" s="153" t="str">
        <f t="shared" si="533"/>
        <v/>
      </c>
      <c r="EE692" s="19" t="str">
        <f t="shared" si="534"/>
        <v/>
      </c>
      <c r="EF692" s="153" t="str">
        <f t="shared" si="535"/>
        <v/>
      </c>
      <c r="EG692" s="19" t="str">
        <f t="shared" si="536"/>
        <v/>
      </c>
      <c r="EH692" s="153" t="str">
        <f t="shared" si="537"/>
        <v/>
      </c>
      <c r="EI692" s="19" t="str">
        <f t="shared" si="538"/>
        <v/>
      </c>
      <c r="EJ692" s="153" t="str">
        <f t="shared" si="539"/>
        <v/>
      </c>
      <c r="EK692" s="19" t="str">
        <f t="shared" si="540"/>
        <v/>
      </c>
      <c r="EL692" s="153" t="str">
        <f t="shared" si="541"/>
        <v/>
      </c>
      <c r="EM692" s="19" t="str">
        <f t="shared" si="542"/>
        <v/>
      </c>
      <c r="EN692" s="153" t="str">
        <f t="shared" si="543"/>
        <v/>
      </c>
      <c r="EO692" s="19" t="str">
        <f t="shared" si="544"/>
        <v/>
      </c>
      <c r="EP692" s="153" t="str">
        <f t="shared" si="545"/>
        <v/>
      </c>
      <c r="EQ692" s="19" t="str">
        <f t="shared" si="546"/>
        <v/>
      </c>
      <c r="ER692" s="153" t="str">
        <f t="shared" si="547"/>
        <v/>
      </c>
      <c r="ES692" s="19" t="str">
        <f t="shared" si="548"/>
        <v/>
      </c>
      <c r="ET692" s="153" t="str">
        <f t="shared" si="549"/>
        <v/>
      </c>
    </row>
    <row r="693" spans="1:150" x14ac:dyDescent="0.25">
      <c r="A693" s="31"/>
      <c r="B693" s="91" t="str">
        <f t="shared" si="550"/>
        <v/>
      </c>
      <c r="C693" s="20" t="str">
        <f t="shared" si="510"/>
        <v/>
      </c>
      <c r="D693" s="97" t="str">
        <f t="shared" si="511"/>
        <v/>
      </c>
      <c r="E693" s="62" t="str">
        <f t="shared" si="551"/>
        <v/>
      </c>
      <c r="F693" s="31"/>
      <c r="G693" s="282"/>
      <c r="H693" s="283"/>
      <c r="I693" s="284"/>
      <c r="J693" s="285"/>
      <c r="K693" s="286"/>
      <c r="L693" s="287"/>
      <c r="M693" s="288"/>
      <c r="N693" s="287"/>
      <c r="O693" s="288"/>
      <c r="P693" s="287"/>
      <c r="Q693" s="288"/>
      <c r="R693" s="287"/>
      <c r="S693" s="288"/>
      <c r="T693" s="287"/>
      <c r="U693" s="288"/>
      <c r="V693" s="287"/>
      <c r="W693" s="288"/>
      <c r="X693" s="287"/>
      <c r="Y693" s="288"/>
      <c r="Z693" s="287"/>
      <c r="AA693" s="288"/>
      <c r="AB693" s="287"/>
      <c r="AC693" s="288"/>
      <c r="AD693" s="287"/>
      <c r="AE693" s="288"/>
      <c r="AF693" s="287"/>
      <c r="AG693" s="288"/>
      <c r="AH693" s="287"/>
      <c r="AI693" s="288"/>
      <c r="AJ693" s="287"/>
      <c r="AK693" s="288"/>
      <c r="AL693" s="287"/>
      <c r="AM693" s="288"/>
      <c r="AN693" s="287"/>
      <c r="AO693" s="288"/>
      <c r="AP693" s="287"/>
      <c r="AQ693" s="288"/>
      <c r="AR693" s="287"/>
      <c r="AS693" s="288"/>
      <c r="AT693" s="287"/>
      <c r="AU693" s="288"/>
      <c r="AV693" s="287"/>
      <c r="AW693" s="288"/>
      <c r="AX693" s="287"/>
      <c r="AY693" s="31"/>
      <c r="BA693" s="76" t="str">
        <f t="shared" si="552"/>
        <v/>
      </c>
      <c r="BC693" s="76" t="str">
        <f>IF('Stock List'!$K693="", "", 'Stock List'!$K693)</f>
        <v/>
      </c>
      <c r="BE693" s="106">
        <f>IFERROR(ROUND(((INDEX('Stock List'!$M$11:$M$1010, MATCH(L693, 'Stock List'!$K$11:$K$1010, 0))/INDEX('Stock List'!$L$11:$L$1010, MATCH(L693, 'Stock List'!$K$11:$K$1010, 0)))*K693), 2), 0)</f>
        <v>0</v>
      </c>
      <c r="BF693" s="20"/>
      <c r="BG693" s="20">
        <f>IFERROR(ROUND(((INDEX('Stock List'!$M$11:$M$1010, MATCH(N693, 'Stock List'!$K$11:$K$1010, 0))/INDEX('Stock List'!$L$11:$L$1010, MATCH(N693, 'Stock List'!$K$11:$K$1010, 0)))*M693), 2), 0)</f>
        <v>0</v>
      </c>
      <c r="BH693" s="20"/>
      <c r="BI693" s="20">
        <f>IFERROR(ROUND(((INDEX('Stock List'!$M$11:$M$1010, MATCH(P693, 'Stock List'!$K$11:$K$1010, 0))/INDEX('Stock List'!$L$11:$L$1010, MATCH(P693, 'Stock List'!$K$11:$K$1010, 0)))*O693), 2), 0)</f>
        <v>0</v>
      </c>
      <c r="BJ693" s="20"/>
      <c r="BK693" s="20">
        <f>IFERROR(ROUND(((INDEX('Stock List'!$M$11:$M$1010, MATCH(R693, 'Stock List'!$K$11:$K$1010, 0))/INDEX('Stock List'!$L$11:$L$1010, MATCH(R693, 'Stock List'!$K$11:$K$1010, 0)))*Q693), 2), 0)</f>
        <v>0</v>
      </c>
      <c r="BL693" s="20"/>
      <c r="BM693" s="20">
        <f>IFERROR(ROUND(((INDEX('Stock List'!$M$11:$M$1010, MATCH(T693, 'Stock List'!$K$11:$K$1010, 0))/INDEX('Stock List'!$L$11:$L$1010, MATCH(T693, 'Stock List'!$K$11:$K$1010, 0)))*S693), 2), 0)</f>
        <v>0</v>
      </c>
      <c r="BN693" s="20"/>
      <c r="BO693" s="20">
        <f>IFERROR(ROUND(((INDEX('Stock List'!$M$11:$M$1010, MATCH(V693, 'Stock List'!$K$11:$K$1010, 0))/INDEX('Stock List'!$L$11:$L$1010, MATCH(V693, 'Stock List'!$K$11:$K$1010, 0)))*U693), 2), 0)</f>
        <v>0</v>
      </c>
      <c r="BP693" s="20"/>
      <c r="BQ693" s="20">
        <f>IFERROR(ROUND(((INDEX('Stock List'!$M$11:$M$1010, MATCH(X693, 'Stock List'!$K$11:$K$1010, 0))/INDEX('Stock List'!$L$11:$L$1010, MATCH(X693, 'Stock List'!$K$11:$K$1010, 0)))*W693), 2), 0)</f>
        <v>0</v>
      </c>
      <c r="BR693" s="20"/>
      <c r="BS693" s="20">
        <f>IFERROR(ROUND(((INDEX('Stock List'!$M$11:$M$1010, MATCH(Z693, 'Stock List'!$K$11:$K$1010, 0))/INDEX('Stock List'!$L$11:$L$1010, MATCH(Z693, 'Stock List'!$K$11:$K$1010, 0)))*Y693), 2), 0)</f>
        <v>0</v>
      </c>
      <c r="BT693" s="20"/>
      <c r="BU693" s="20">
        <f>IFERROR(ROUND(((INDEX('Stock List'!$M$11:$M$1010, MATCH(AB693, 'Stock List'!$K$11:$K$1010, 0))/INDEX('Stock List'!$L$11:$L$1010, MATCH(AB693, 'Stock List'!$K$11:$K$1010, 0)))*AA693), 2), 0)</f>
        <v>0</v>
      </c>
      <c r="BV693" s="20"/>
      <c r="BW693" s="20">
        <f>IFERROR(ROUND(((INDEX('Stock List'!$M$11:$M$1010, MATCH(AD693, 'Stock List'!$K$11:$K$1010, 0))/INDEX('Stock List'!$L$11:$L$1010, MATCH(AD693, 'Stock List'!$K$11:$K$1010, 0)))*AC693), 2), 0)</f>
        <v>0</v>
      </c>
      <c r="BX693" s="20"/>
      <c r="BY693" s="20">
        <f>IFERROR(ROUND(((INDEX('Stock List'!$M$11:$M$1010, MATCH(AF693, 'Stock List'!$K$11:$K$1010, 0))/INDEX('Stock List'!$L$11:$L$1010, MATCH(AF693, 'Stock List'!$K$11:$K$1010, 0)))*AE693), 2), 0)</f>
        <v>0</v>
      </c>
      <c r="BZ693" s="20"/>
      <c r="CA693" s="20">
        <f>IFERROR(ROUND(((INDEX('Stock List'!$M$11:$M$1010, MATCH(AH693, 'Stock List'!$K$11:$K$1010, 0))/INDEX('Stock List'!$L$11:$L$1010, MATCH(AH693, 'Stock List'!$K$11:$K$1010, 0)))*AG693), 2), 0)</f>
        <v>0</v>
      </c>
      <c r="CB693" s="20"/>
      <c r="CC693" s="20">
        <f>IFERROR(ROUND(((INDEX('Stock List'!$M$11:$M$1010, MATCH(AJ693, 'Stock List'!$K$11:$K$1010, 0))/INDEX('Stock List'!$L$11:$L$1010, MATCH(AJ693, 'Stock List'!$K$11:$K$1010, 0)))*AI693), 2), 0)</f>
        <v>0</v>
      </c>
      <c r="CD693" s="20"/>
      <c r="CE693" s="20">
        <f>IFERROR(ROUND(((INDEX('Stock List'!$M$11:$M$1010, MATCH(AL693, 'Stock List'!$K$11:$K$1010, 0))/INDEX('Stock List'!$L$11:$L$1010, MATCH(AL693, 'Stock List'!$K$11:$K$1010, 0)))*AK693), 2), 0)</f>
        <v>0</v>
      </c>
      <c r="CF693" s="20"/>
      <c r="CG693" s="20">
        <f>IFERROR(ROUND(((INDEX('Stock List'!$M$11:$M$1010, MATCH(AN693, 'Stock List'!$K$11:$K$1010, 0))/INDEX('Stock List'!$L$11:$L$1010, MATCH(AN693, 'Stock List'!$K$11:$K$1010, 0)))*AM693), 2), 0)</f>
        <v>0</v>
      </c>
      <c r="CH693" s="20"/>
      <c r="CI693" s="20">
        <f>IFERROR(ROUND(((INDEX('Stock List'!$M$11:$M$1010, MATCH(AP693, 'Stock List'!$K$11:$K$1010, 0))/INDEX('Stock List'!$L$11:$L$1010, MATCH(AP693, 'Stock List'!$K$11:$K$1010, 0)))*AO693), 2), 0)</f>
        <v>0</v>
      </c>
      <c r="CJ693" s="20"/>
      <c r="CK693" s="20">
        <f>IFERROR(ROUND(((INDEX('Stock List'!$M$11:$M$1010, MATCH(AR693, 'Stock List'!$K$11:$K$1010, 0))/INDEX('Stock List'!$L$11:$L$1010, MATCH(AR693, 'Stock List'!$K$11:$K$1010, 0)))*AQ693), 2), 0)</f>
        <v>0</v>
      </c>
      <c r="CL693" s="20"/>
      <c r="CM693" s="20">
        <f>IFERROR(ROUND(((INDEX('Stock List'!$M$11:$M$1010, MATCH(AT693, 'Stock List'!$K$11:$K$1010, 0))/INDEX('Stock List'!$L$11:$L$1010, MATCH(AT693, 'Stock List'!$K$11:$K$1010, 0)))*AS693), 2), 0)</f>
        <v>0</v>
      </c>
      <c r="CN693" s="20"/>
      <c r="CO693" s="20">
        <f>IFERROR(ROUND(((INDEX('Stock List'!$M$11:$M$1010, MATCH(AV693, 'Stock List'!$K$11:$K$1010, 0))/INDEX('Stock List'!$L$11:$L$1010, MATCH(AV693, 'Stock List'!$K$11:$K$1010, 0)))*AU693), 2), 0)</f>
        <v>0</v>
      </c>
      <c r="CP693" s="20"/>
      <c r="CQ693" s="20">
        <f>IFERROR(ROUND(((INDEX('Stock List'!$M$11:$M$1010, MATCH(AX693, 'Stock List'!$K$11:$K$1010, 0))/INDEX('Stock List'!$L$11:$L$1010, MATCH(AX693, 'Stock List'!$K$11:$K$1010, 0)))*AW693), 2), 0)</f>
        <v>0</v>
      </c>
      <c r="CR693" s="22"/>
      <c r="CT693" s="106" t="str">
        <f t="shared" si="553"/>
        <v/>
      </c>
      <c r="CU693" s="22" t="str">
        <f t="shared" si="554"/>
        <v/>
      </c>
      <c r="CX693" s="106" t="str">
        <f t="shared" si="555"/>
        <v/>
      </c>
      <c r="CY693" s="20" t="str">
        <f t="shared" si="556"/>
        <v/>
      </c>
      <c r="CZ693" s="22" t="str">
        <f t="shared" si="557"/>
        <v/>
      </c>
      <c r="DB693" s="76" t="str">
        <f>IF($H693="", "", COUNTIF($G$11:$G$1010, "&gt;"&amp;$G693)+1+COUNTIF($G$11:$G693, $G693)-1)</f>
        <v/>
      </c>
      <c r="DC693" s="76" t="str">
        <f>IF($H693="", "", COUNTIF($CZ$11:$CZ$1010, "&gt;"&amp;$CZ693)+1+COUNTIF($CZ$11:$CZ693, $CZ693)-1)</f>
        <v/>
      </c>
      <c r="DE693" s="147" t="str">
        <f t="shared" si="558"/>
        <v/>
      </c>
      <c r="DF693" s="148"/>
      <c r="DG693" s="19" t="str">
        <f t="shared" si="559"/>
        <v/>
      </c>
      <c r="DH693" s="153" t="str">
        <f t="shared" si="560"/>
        <v/>
      </c>
      <c r="DI693" s="19" t="str">
        <f t="shared" si="512"/>
        <v/>
      </c>
      <c r="DJ693" s="153" t="str">
        <f t="shared" si="513"/>
        <v/>
      </c>
      <c r="DK693" s="19" t="str">
        <f t="shared" si="514"/>
        <v/>
      </c>
      <c r="DL693" s="153" t="str">
        <f t="shared" si="515"/>
        <v/>
      </c>
      <c r="DM693" s="19" t="str">
        <f t="shared" si="516"/>
        <v/>
      </c>
      <c r="DN693" s="153" t="str">
        <f t="shared" si="517"/>
        <v/>
      </c>
      <c r="DO693" s="19" t="str">
        <f t="shared" si="518"/>
        <v/>
      </c>
      <c r="DP693" s="153" t="str">
        <f t="shared" si="519"/>
        <v/>
      </c>
      <c r="DQ693" s="19" t="str">
        <f t="shared" si="520"/>
        <v/>
      </c>
      <c r="DR693" s="153" t="str">
        <f t="shared" si="521"/>
        <v/>
      </c>
      <c r="DS693" s="19" t="str">
        <f t="shared" si="522"/>
        <v/>
      </c>
      <c r="DT693" s="153" t="str">
        <f t="shared" si="523"/>
        <v/>
      </c>
      <c r="DU693" s="19" t="str">
        <f t="shared" si="524"/>
        <v/>
      </c>
      <c r="DV693" s="153" t="str">
        <f t="shared" si="525"/>
        <v/>
      </c>
      <c r="DW693" s="19" t="str">
        <f t="shared" si="526"/>
        <v/>
      </c>
      <c r="DX693" s="153" t="str">
        <f t="shared" si="527"/>
        <v/>
      </c>
      <c r="DY693" s="19" t="str">
        <f t="shared" si="528"/>
        <v/>
      </c>
      <c r="DZ693" s="153" t="str">
        <f t="shared" si="529"/>
        <v/>
      </c>
      <c r="EA693" s="19" t="str">
        <f t="shared" si="530"/>
        <v/>
      </c>
      <c r="EB693" s="153" t="str">
        <f t="shared" si="531"/>
        <v/>
      </c>
      <c r="EC693" s="19" t="str">
        <f t="shared" si="532"/>
        <v/>
      </c>
      <c r="ED693" s="153" t="str">
        <f t="shared" si="533"/>
        <v/>
      </c>
      <c r="EE693" s="19" t="str">
        <f t="shared" si="534"/>
        <v/>
      </c>
      <c r="EF693" s="153" t="str">
        <f t="shared" si="535"/>
        <v/>
      </c>
      <c r="EG693" s="19" t="str">
        <f t="shared" si="536"/>
        <v/>
      </c>
      <c r="EH693" s="153" t="str">
        <f t="shared" si="537"/>
        <v/>
      </c>
      <c r="EI693" s="19" t="str">
        <f t="shared" si="538"/>
        <v/>
      </c>
      <c r="EJ693" s="153" t="str">
        <f t="shared" si="539"/>
        <v/>
      </c>
      <c r="EK693" s="19" t="str">
        <f t="shared" si="540"/>
        <v/>
      </c>
      <c r="EL693" s="153" t="str">
        <f t="shared" si="541"/>
        <v/>
      </c>
      <c r="EM693" s="19" t="str">
        <f t="shared" si="542"/>
        <v/>
      </c>
      <c r="EN693" s="153" t="str">
        <f t="shared" si="543"/>
        <v/>
      </c>
      <c r="EO693" s="19" t="str">
        <f t="shared" si="544"/>
        <v/>
      </c>
      <c r="EP693" s="153" t="str">
        <f t="shared" si="545"/>
        <v/>
      </c>
      <c r="EQ693" s="19" t="str">
        <f t="shared" si="546"/>
        <v/>
      </c>
      <c r="ER693" s="153" t="str">
        <f t="shared" si="547"/>
        <v/>
      </c>
      <c r="ES693" s="19" t="str">
        <f t="shared" si="548"/>
        <v/>
      </c>
      <c r="ET693" s="153" t="str">
        <f t="shared" si="549"/>
        <v/>
      </c>
    </row>
    <row r="694" spans="1:150" x14ac:dyDescent="0.25">
      <c r="A694" s="31"/>
      <c r="B694" s="91" t="str">
        <f t="shared" si="550"/>
        <v/>
      </c>
      <c r="C694" s="20" t="str">
        <f t="shared" si="510"/>
        <v/>
      </c>
      <c r="D694" s="97" t="str">
        <f t="shared" si="511"/>
        <v/>
      </c>
      <c r="E694" s="62" t="str">
        <f t="shared" si="551"/>
        <v/>
      </c>
      <c r="F694" s="31"/>
      <c r="G694" s="282"/>
      <c r="H694" s="283"/>
      <c r="I694" s="284"/>
      <c r="J694" s="285"/>
      <c r="K694" s="286"/>
      <c r="L694" s="287"/>
      <c r="M694" s="288"/>
      <c r="N694" s="287"/>
      <c r="O694" s="288"/>
      <c r="P694" s="287"/>
      <c r="Q694" s="288"/>
      <c r="R694" s="287"/>
      <c r="S694" s="288"/>
      <c r="T694" s="287"/>
      <c r="U694" s="288"/>
      <c r="V694" s="287"/>
      <c r="W694" s="288"/>
      <c r="X694" s="287"/>
      <c r="Y694" s="288"/>
      <c r="Z694" s="287"/>
      <c r="AA694" s="288"/>
      <c r="AB694" s="287"/>
      <c r="AC694" s="288"/>
      <c r="AD694" s="287"/>
      <c r="AE694" s="288"/>
      <c r="AF694" s="287"/>
      <c r="AG694" s="288"/>
      <c r="AH694" s="287"/>
      <c r="AI694" s="288"/>
      <c r="AJ694" s="287"/>
      <c r="AK694" s="288"/>
      <c r="AL694" s="287"/>
      <c r="AM694" s="288"/>
      <c r="AN694" s="287"/>
      <c r="AO694" s="288"/>
      <c r="AP694" s="287"/>
      <c r="AQ694" s="288"/>
      <c r="AR694" s="287"/>
      <c r="AS694" s="288"/>
      <c r="AT694" s="287"/>
      <c r="AU694" s="288"/>
      <c r="AV694" s="287"/>
      <c r="AW694" s="288"/>
      <c r="AX694" s="287"/>
      <c r="AY694" s="31"/>
      <c r="BA694" s="76" t="str">
        <f t="shared" si="552"/>
        <v/>
      </c>
      <c r="BC694" s="76" t="str">
        <f>IF('Stock List'!$K694="", "", 'Stock List'!$K694)</f>
        <v/>
      </c>
      <c r="BE694" s="106">
        <f>IFERROR(ROUND(((INDEX('Stock List'!$M$11:$M$1010, MATCH(L694, 'Stock List'!$K$11:$K$1010, 0))/INDEX('Stock List'!$L$11:$L$1010, MATCH(L694, 'Stock List'!$K$11:$K$1010, 0)))*K694), 2), 0)</f>
        <v>0</v>
      </c>
      <c r="BF694" s="20"/>
      <c r="BG694" s="20">
        <f>IFERROR(ROUND(((INDEX('Stock List'!$M$11:$M$1010, MATCH(N694, 'Stock List'!$K$11:$K$1010, 0))/INDEX('Stock List'!$L$11:$L$1010, MATCH(N694, 'Stock List'!$K$11:$K$1010, 0)))*M694), 2), 0)</f>
        <v>0</v>
      </c>
      <c r="BH694" s="20"/>
      <c r="BI694" s="20">
        <f>IFERROR(ROUND(((INDEX('Stock List'!$M$11:$M$1010, MATCH(P694, 'Stock List'!$K$11:$K$1010, 0))/INDEX('Stock List'!$L$11:$L$1010, MATCH(P694, 'Stock List'!$K$11:$K$1010, 0)))*O694), 2), 0)</f>
        <v>0</v>
      </c>
      <c r="BJ694" s="20"/>
      <c r="BK694" s="20">
        <f>IFERROR(ROUND(((INDEX('Stock List'!$M$11:$M$1010, MATCH(R694, 'Stock List'!$K$11:$K$1010, 0))/INDEX('Stock List'!$L$11:$L$1010, MATCH(R694, 'Stock List'!$K$11:$K$1010, 0)))*Q694), 2), 0)</f>
        <v>0</v>
      </c>
      <c r="BL694" s="20"/>
      <c r="BM694" s="20">
        <f>IFERROR(ROUND(((INDEX('Stock List'!$M$11:$M$1010, MATCH(T694, 'Stock List'!$K$11:$K$1010, 0))/INDEX('Stock List'!$L$11:$L$1010, MATCH(T694, 'Stock List'!$K$11:$K$1010, 0)))*S694), 2), 0)</f>
        <v>0</v>
      </c>
      <c r="BN694" s="20"/>
      <c r="BO694" s="20">
        <f>IFERROR(ROUND(((INDEX('Stock List'!$M$11:$M$1010, MATCH(V694, 'Stock List'!$K$11:$K$1010, 0))/INDEX('Stock List'!$L$11:$L$1010, MATCH(V694, 'Stock List'!$K$11:$K$1010, 0)))*U694), 2), 0)</f>
        <v>0</v>
      </c>
      <c r="BP694" s="20"/>
      <c r="BQ694" s="20">
        <f>IFERROR(ROUND(((INDEX('Stock List'!$M$11:$M$1010, MATCH(X694, 'Stock List'!$K$11:$K$1010, 0))/INDEX('Stock List'!$L$11:$L$1010, MATCH(X694, 'Stock List'!$K$11:$K$1010, 0)))*W694), 2), 0)</f>
        <v>0</v>
      </c>
      <c r="BR694" s="20"/>
      <c r="BS694" s="20">
        <f>IFERROR(ROUND(((INDEX('Stock List'!$M$11:$M$1010, MATCH(Z694, 'Stock List'!$K$11:$K$1010, 0))/INDEX('Stock List'!$L$11:$L$1010, MATCH(Z694, 'Stock List'!$K$11:$K$1010, 0)))*Y694), 2), 0)</f>
        <v>0</v>
      </c>
      <c r="BT694" s="20"/>
      <c r="BU694" s="20">
        <f>IFERROR(ROUND(((INDEX('Stock List'!$M$11:$M$1010, MATCH(AB694, 'Stock List'!$K$11:$K$1010, 0))/INDEX('Stock List'!$L$11:$L$1010, MATCH(AB694, 'Stock List'!$K$11:$K$1010, 0)))*AA694), 2), 0)</f>
        <v>0</v>
      </c>
      <c r="BV694" s="20"/>
      <c r="BW694" s="20">
        <f>IFERROR(ROUND(((INDEX('Stock List'!$M$11:$M$1010, MATCH(AD694, 'Stock List'!$K$11:$K$1010, 0))/INDEX('Stock List'!$L$11:$L$1010, MATCH(AD694, 'Stock List'!$K$11:$K$1010, 0)))*AC694), 2), 0)</f>
        <v>0</v>
      </c>
      <c r="BX694" s="20"/>
      <c r="BY694" s="20">
        <f>IFERROR(ROUND(((INDEX('Stock List'!$M$11:$M$1010, MATCH(AF694, 'Stock List'!$K$11:$K$1010, 0))/INDEX('Stock List'!$L$11:$L$1010, MATCH(AF694, 'Stock List'!$K$11:$K$1010, 0)))*AE694), 2), 0)</f>
        <v>0</v>
      </c>
      <c r="BZ694" s="20"/>
      <c r="CA694" s="20">
        <f>IFERROR(ROUND(((INDEX('Stock List'!$M$11:$M$1010, MATCH(AH694, 'Stock List'!$K$11:$K$1010, 0))/INDEX('Stock List'!$L$11:$L$1010, MATCH(AH694, 'Stock List'!$K$11:$K$1010, 0)))*AG694), 2), 0)</f>
        <v>0</v>
      </c>
      <c r="CB694" s="20"/>
      <c r="CC694" s="20">
        <f>IFERROR(ROUND(((INDEX('Stock List'!$M$11:$M$1010, MATCH(AJ694, 'Stock List'!$K$11:$K$1010, 0))/INDEX('Stock List'!$L$11:$L$1010, MATCH(AJ694, 'Stock List'!$K$11:$K$1010, 0)))*AI694), 2), 0)</f>
        <v>0</v>
      </c>
      <c r="CD694" s="20"/>
      <c r="CE694" s="20">
        <f>IFERROR(ROUND(((INDEX('Stock List'!$M$11:$M$1010, MATCH(AL694, 'Stock List'!$K$11:$K$1010, 0))/INDEX('Stock List'!$L$11:$L$1010, MATCH(AL694, 'Stock List'!$K$11:$K$1010, 0)))*AK694), 2), 0)</f>
        <v>0</v>
      </c>
      <c r="CF694" s="20"/>
      <c r="CG694" s="20">
        <f>IFERROR(ROUND(((INDEX('Stock List'!$M$11:$M$1010, MATCH(AN694, 'Stock List'!$K$11:$K$1010, 0))/INDEX('Stock List'!$L$11:$L$1010, MATCH(AN694, 'Stock List'!$K$11:$K$1010, 0)))*AM694), 2), 0)</f>
        <v>0</v>
      </c>
      <c r="CH694" s="20"/>
      <c r="CI694" s="20">
        <f>IFERROR(ROUND(((INDEX('Stock List'!$M$11:$M$1010, MATCH(AP694, 'Stock List'!$K$11:$K$1010, 0))/INDEX('Stock List'!$L$11:$L$1010, MATCH(AP694, 'Stock List'!$K$11:$K$1010, 0)))*AO694), 2), 0)</f>
        <v>0</v>
      </c>
      <c r="CJ694" s="20"/>
      <c r="CK694" s="20">
        <f>IFERROR(ROUND(((INDEX('Stock List'!$M$11:$M$1010, MATCH(AR694, 'Stock List'!$K$11:$K$1010, 0))/INDEX('Stock List'!$L$11:$L$1010, MATCH(AR694, 'Stock List'!$K$11:$K$1010, 0)))*AQ694), 2), 0)</f>
        <v>0</v>
      </c>
      <c r="CL694" s="20"/>
      <c r="CM694" s="20">
        <f>IFERROR(ROUND(((INDEX('Stock List'!$M$11:$M$1010, MATCH(AT694, 'Stock List'!$K$11:$K$1010, 0))/INDEX('Stock List'!$L$11:$L$1010, MATCH(AT694, 'Stock List'!$K$11:$K$1010, 0)))*AS694), 2), 0)</f>
        <v>0</v>
      </c>
      <c r="CN694" s="20"/>
      <c r="CO694" s="20">
        <f>IFERROR(ROUND(((INDEX('Stock List'!$M$11:$M$1010, MATCH(AV694, 'Stock List'!$K$11:$K$1010, 0))/INDEX('Stock List'!$L$11:$L$1010, MATCH(AV694, 'Stock List'!$K$11:$K$1010, 0)))*AU694), 2), 0)</f>
        <v>0</v>
      </c>
      <c r="CP694" s="20"/>
      <c r="CQ694" s="20">
        <f>IFERROR(ROUND(((INDEX('Stock List'!$M$11:$M$1010, MATCH(AX694, 'Stock List'!$K$11:$K$1010, 0))/INDEX('Stock List'!$L$11:$L$1010, MATCH(AX694, 'Stock List'!$K$11:$K$1010, 0)))*AW694), 2), 0)</f>
        <v>0</v>
      </c>
      <c r="CR694" s="22"/>
      <c r="CT694" s="106" t="str">
        <f t="shared" si="553"/>
        <v/>
      </c>
      <c r="CU694" s="22" t="str">
        <f t="shared" si="554"/>
        <v/>
      </c>
      <c r="CX694" s="106" t="str">
        <f t="shared" si="555"/>
        <v/>
      </c>
      <c r="CY694" s="20" t="str">
        <f t="shared" si="556"/>
        <v/>
      </c>
      <c r="CZ694" s="22" t="str">
        <f t="shared" si="557"/>
        <v/>
      </c>
      <c r="DB694" s="76" t="str">
        <f>IF($H694="", "", COUNTIF($G$11:$G$1010, "&gt;"&amp;$G694)+1+COUNTIF($G$11:$G694, $G694)-1)</f>
        <v/>
      </c>
      <c r="DC694" s="76" t="str">
        <f>IF($H694="", "", COUNTIF($CZ$11:$CZ$1010, "&gt;"&amp;$CZ694)+1+COUNTIF($CZ$11:$CZ694, $CZ694)-1)</f>
        <v/>
      </c>
      <c r="DE694" s="147" t="str">
        <f t="shared" si="558"/>
        <v/>
      </c>
      <c r="DF694" s="148"/>
      <c r="DG694" s="19" t="str">
        <f t="shared" si="559"/>
        <v/>
      </c>
      <c r="DH694" s="153" t="str">
        <f t="shared" si="560"/>
        <v/>
      </c>
      <c r="DI694" s="19" t="str">
        <f t="shared" si="512"/>
        <v/>
      </c>
      <c r="DJ694" s="153" t="str">
        <f t="shared" si="513"/>
        <v/>
      </c>
      <c r="DK694" s="19" t="str">
        <f t="shared" si="514"/>
        <v/>
      </c>
      <c r="DL694" s="153" t="str">
        <f t="shared" si="515"/>
        <v/>
      </c>
      <c r="DM694" s="19" t="str">
        <f t="shared" si="516"/>
        <v/>
      </c>
      <c r="DN694" s="153" t="str">
        <f t="shared" si="517"/>
        <v/>
      </c>
      <c r="DO694" s="19" t="str">
        <f t="shared" si="518"/>
        <v/>
      </c>
      <c r="DP694" s="153" t="str">
        <f t="shared" si="519"/>
        <v/>
      </c>
      <c r="DQ694" s="19" t="str">
        <f t="shared" si="520"/>
        <v/>
      </c>
      <c r="DR694" s="153" t="str">
        <f t="shared" si="521"/>
        <v/>
      </c>
      <c r="DS694" s="19" t="str">
        <f t="shared" si="522"/>
        <v/>
      </c>
      <c r="DT694" s="153" t="str">
        <f t="shared" si="523"/>
        <v/>
      </c>
      <c r="DU694" s="19" t="str">
        <f t="shared" si="524"/>
        <v/>
      </c>
      <c r="DV694" s="153" t="str">
        <f t="shared" si="525"/>
        <v/>
      </c>
      <c r="DW694" s="19" t="str">
        <f t="shared" si="526"/>
        <v/>
      </c>
      <c r="DX694" s="153" t="str">
        <f t="shared" si="527"/>
        <v/>
      </c>
      <c r="DY694" s="19" t="str">
        <f t="shared" si="528"/>
        <v/>
      </c>
      <c r="DZ694" s="153" t="str">
        <f t="shared" si="529"/>
        <v/>
      </c>
      <c r="EA694" s="19" t="str">
        <f t="shared" si="530"/>
        <v/>
      </c>
      <c r="EB694" s="153" t="str">
        <f t="shared" si="531"/>
        <v/>
      </c>
      <c r="EC694" s="19" t="str">
        <f t="shared" si="532"/>
        <v/>
      </c>
      <c r="ED694" s="153" t="str">
        <f t="shared" si="533"/>
        <v/>
      </c>
      <c r="EE694" s="19" t="str">
        <f t="shared" si="534"/>
        <v/>
      </c>
      <c r="EF694" s="153" t="str">
        <f t="shared" si="535"/>
        <v/>
      </c>
      <c r="EG694" s="19" t="str">
        <f t="shared" si="536"/>
        <v/>
      </c>
      <c r="EH694" s="153" t="str">
        <f t="shared" si="537"/>
        <v/>
      </c>
      <c r="EI694" s="19" t="str">
        <f t="shared" si="538"/>
        <v/>
      </c>
      <c r="EJ694" s="153" t="str">
        <f t="shared" si="539"/>
        <v/>
      </c>
      <c r="EK694" s="19" t="str">
        <f t="shared" si="540"/>
        <v/>
      </c>
      <c r="EL694" s="153" t="str">
        <f t="shared" si="541"/>
        <v/>
      </c>
      <c r="EM694" s="19" t="str">
        <f t="shared" si="542"/>
        <v/>
      </c>
      <c r="EN694" s="153" t="str">
        <f t="shared" si="543"/>
        <v/>
      </c>
      <c r="EO694" s="19" t="str">
        <f t="shared" si="544"/>
        <v/>
      </c>
      <c r="EP694" s="153" t="str">
        <f t="shared" si="545"/>
        <v/>
      </c>
      <c r="EQ694" s="19" t="str">
        <f t="shared" si="546"/>
        <v/>
      </c>
      <c r="ER694" s="153" t="str">
        <f t="shared" si="547"/>
        <v/>
      </c>
      <c r="ES694" s="19" t="str">
        <f t="shared" si="548"/>
        <v/>
      </c>
      <c r="ET694" s="153" t="str">
        <f t="shared" si="549"/>
        <v/>
      </c>
    </row>
    <row r="695" spans="1:150" x14ac:dyDescent="0.25">
      <c r="A695" s="31"/>
      <c r="B695" s="91" t="str">
        <f t="shared" si="550"/>
        <v/>
      </c>
      <c r="C695" s="20" t="str">
        <f t="shared" si="510"/>
        <v/>
      </c>
      <c r="D695" s="97" t="str">
        <f t="shared" si="511"/>
        <v/>
      </c>
      <c r="E695" s="62" t="str">
        <f t="shared" si="551"/>
        <v/>
      </c>
      <c r="F695" s="31"/>
      <c r="G695" s="282"/>
      <c r="H695" s="283"/>
      <c r="I695" s="284"/>
      <c r="J695" s="285"/>
      <c r="K695" s="286"/>
      <c r="L695" s="287"/>
      <c r="M695" s="288"/>
      <c r="N695" s="287"/>
      <c r="O695" s="288"/>
      <c r="P695" s="287"/>
      <c r="Q695" s="288"/>
      <c r="R695" s="287"/>
      <c r="S695" s="288"/>
      <c r="T695" s="287"/>
      <c r="U695" s="288"/>
      <c r="V695" s="287"/>
      <c r="W695" s="288"/>
      <c r="X695" s="287"/>
      <c r="Y695" s="288"/>
      <c r="Z695" s="287"/>
      <c r="AA695" s="288"/>
      <c r="AB695" s="287"/>
      <c r="AC695" s="288"/>
      <c r="AD695" s="287"/>
      <c r="AE695" s="288"/>
      <c r="AF695" s="287"/>
      <c r="AG695" s="288"/>
      <c r="AH695" s="287"/>
      <c r="AI695" s="288"/>
      <c r="AJ695" s="287"/>
      <c r="AK695" s="288"/>
      <c r="AL695" s="287"/>
      <c r="AM695" s="288"/>
      <c r="AN695" s="287"/>
      <c r="AO695" s="288"/>
      <c r="AP695" s="287"/>
      <c r="AQ695" s="288"/>
      <c r="AR695" s="287"/>
      <c r="AS695" s="288"/>
      <c r="AT695" s="287"/>
      <c r="AU695" s="288"/>
      <c r="AV695" s="287"/>
      <c r="AW695" s="288"/>
      <c r="AX695" s="287"/>
      <c r="AY695" s="31"/>
      <c r="BA695" s="76" t="str">
        <f t="shared" si="552"/>
        <v/>
      </c>
      <c r="BC695" s="76" t="str">
        <f>IF('Stock List'!$K695="", "", 'Stock List'!$K695)</f>
        <v/>
      </c>
      <c r="BE695" s="106">
        <f>IFERROR(ROUND(((INDEX('Stock List'!$M$11:$M$1010, MATCH(L695, 'Stock List'!$K$11:$K$1010, 0))/INDEX('Stock List'!$L$11:$L$1010, MATCH(L695, 'Stock List'!$K$11:$K$1010, 0)))*K695), 2), 0)</f>
        <v>0</v>
      </c>
      <c r="BF695" s="20"/>
      <c r="BG695" s="20">
        <f>IFERROR(ROUND(((INDEX('Stock List'!$M$11:$M$1010, MATCH(N695, 'Stock List'!$K$11:$K$1010, 0))/INDEX('Stock List'!$L$11:$L$1010, MATCH(N695, 'Stock List'!$K$11:$K$1010, 0)))*M695), 2), 0)</f>
        <v>0</v>
      </c>
      <c r="BH695" s="20"/>
      <c r="BI695" s="20">
        <f>IFERROR(ROUND(((INDEX('Stock List'!$M$11:$M$1010, MATCH(P695, 'Stock List'!$K$11:$K$1010, 0))/INDEX('Stock List'!$L$11:$L$1010, MATCH(P695, 'Stock List'!$K$11:$K$1010, 0)))*O695), 2), 0)</f>
        <v>0</v>
      </c>
      <c r="BJ695" s="20"/>
      <c r="BK695" s="20">
        <f>IFERROR(ROUND(((INDEX('Stock List'!$M$11:$M$1010, MATCH(R695, 'Stock List'!$K$11:$K$1010, 0))/INDEX('Stock List'!$L$11:$L$1010, MATCH(R695, 'Stock List'!$K$11:$K$1010, 0)))*Q695), 2), 0)</f>
        <v>0</v>
      </c>
      <c r="BL695" s="20"/>
      <c r="BM695" s="20">
        <f>IFERROR(ROUND(((INDEX('Stock List'!$M$11:$M$1010, MATCH(T695, 'Stock List'!$K$11:$K$1010, 0))/INDEX('Stock List'!$L$11:$L$1010, MATCH(T695, 'Stock List'!$K$11:$K$1010, 0)))*S695), 2), 0)</f>
        <v>0</v>
      </c>
      <c r="BN695" s="20"/>
      <c r="BO695" s="20">
        <f>IFERROR(ROUND(((INDEX('Stock List'!$M$11:$M$1010, MATCH(V695, 'Stock List'!$K$11:$K$1010, 0))/INDEX('Stock List'!$L$11:$L$1010, MATCH(V695, 'Stock List'!$K$11:$K$1010, 0)))*U695), 2), 0)</f>
        <v>0</v>
      </c>
      <c r="BP695" s="20"/>
      <c r="BQ695" s="20">
        <f>IFERROR(ROUND(((INDEX('Stock List'!$M$11:$M$1010, MATCH(X695, 'Stock List'!$K$11:$K$1010, 0))/INDEX('Stock List'!$L$11:$L$1010, MATCH(X695, 'Stock List'!$K$11:$K$1010, 0)))*W695), 2), 0)</f>
        <v>0</v>
      </c>
      <c r="BR695" s="20"/>
      <c r="BS695" s="20">
        <f>IFERROR(ROUND(((INDEX('Stock List'!$M$11:$M$1010, MATCH(Z695, 'Stock List'!$K$11:$K$1010, 0))/INDEX('Stock List'!$L$11:$L$1010, MATCH(Z695, 'Stock List'!$K$11:$K$1010, 0)))*Y695), 2), 0)</f>
        <v>0</v>
      </c>
      <c r="BT695" s="20"/>
      <c r="BU695" s="20">
        <f>IFERROR(ROUND(((INDEX('Stock List'!$M$11:$M$1010, MATCH(AB695, 'Stock List'!$K$11:$K$1010, 0))/INDEX('Stock List'!$L$11:$L$1010, MATCH(AB695, 'Stock List'!$K$11:$K$1010, 0)))*AA695), 2), 0)</f>
        <v>0</v>
      </c>
      <c r="BV695" s="20"/>
      <c r="BW695" s="20">
        <f>IFERROR(ROUND(((INDEX('Stock List'!$M$11:$M$1010, MATCH(AD695, 'Stock List'!$K$11:$K$1010, 0))/INDEX('Stock List'!$L$11:$L$1010, MATCH(AD695, 'Stock List'!$K$11:$K$1010, 0)))*AC695), 2), 0)</f>
        <v>0</v>
      </c>
      <c r="BX695" s="20"/>
      <c r="BY695" s="20">
        <f>IFERROR(ROUND(((INDEX('Stock List'!$M$11:$M$1010, MATCH(AF695, 'Stock List'!$K$11:$K$1010, 0))/INDEX('Stock List'!$L$11:$L$1010, MATCH(AF695, 'Stock List'!$K$11:$K$1010, 0)))*AE695), 2), 0)</f>
        <v>0</v>
      </c>
      <c r="BZ695" s="20"/>
      <c r="CA695" s="20">
        <f>IFERROR(ROUND(((INDEX('Stock List'!$M$11:$M$1010, MATCH(AH695, 'Stock List'!$K$11:$K$1010, 0))/INDEX('Stock List'!$L$11:$L$1010, MATCH(AH695, 'Stock List'!$K$11:$K$1010, 0)))*AG695), 2), 0)</f>
        <v>0</v>
      </c>
      <c r="CB695" s="20"/>
      <c r="CC695" s="20">
        <f>IFERROR(ROUND(((INDEX('Stock List'!$M$11:$M$1010, MATCH(AJ695, 'Stock List'!$K$11:$K$1010, 0))/INDEX('Stock List'!$L$11:$L$1010, MATCH(AJ695, 'Stock List'!$K$11:$K$1010, 0)))*AI695), 2), 0)</f>
        <v>0</v>
      </c>
      <c r="CD695" s="20"/>
      <c r="CE695" s="20">
        <f>IFERROR(ROUND(((INDEX('Stock List'!$M$11:$M$1010, MATCH(AL695, 'Stock List'!$K$11:$K$1010, 0))/INDEX('Stock List'!$L$11:$L$1010, MATCH(AL695, 'Stock List'!$K$11:$K$1010, 0)))*AK695), 2), 0)</f>
        <v>0</v>
      </c>
      <c r="CF695" s="20"/>
      <c r="CG695" s="20">
        <f>IFERROR(ROUND(((INDEX('Stock List'!$M$11:$M$1010, MATCH(AN695, 'Stock List'!$K$11:$K$1010, 0))/INDEX('Stock List'!$L$11:$L$1010, MATCH(AN695, 'Stock List'!$K$11:$K$1010, 0)))*AM695), 2), 0)</f>
        <v>0</v>
      </c>
      <c r="CH695" s="20"/>
      <c r="CI695" s="20">
        <f>IFERROR(ROUND(((INDEX('Stock List'!$M$11:$M$1010, MATCH(AP695, 'Stock List'!$K$11:$K$1010, 0))/INDEX('Stock List'!$L$11:$L$1010, MATCH(AP695, 'Stock List'!$K$11:$K$1010, 0)))*AO695), 2), 0)</f>
        <v>0</v>
      </c>
      <c r="CJ695" s="20"/>
      <c r="CK695" s="20">
        <f>IFERROR(ROUND(((INDEX('Stock List'!$M$11:$M$1010, MATCH(AR695, 'Stock List'!$K$11:$K$1010, 0))/INDEX('Stock List'!$L$11:$L$1010, MATCH(AR695, 'Stock List'!$K$11:$K$1010, 0)))*AQ695), 2), 0)</f>
        <v>0</v>
      </c>
      <c r="CL695" s="20"/>
      <c r="CM695" s="20">
        <f>IFERROR(ROUND(((INDEX('Stock List'!$M$11:$M$1010, MATCH(AT695, 'Stock List'!$K$11:$K$1010, 0))/INDEX('Stock List'!$L$11:$L$1010, MATCH(AT695, 'Stock List'!$K$11:$K$1010, 0)))*AS695), 2), 0)</f>
        <v>0</v>
      </c>
      <c r="CN695" s="20"/>
      <c r="CO695" s="20">
        <f>IFERROR(ROUND(((INDEX('Stock List'!$M$11:$M$1010, MATCH(AV695, 'Stock List'!$K$11:$K$1010, 0))/INDEX('Stock List'!$L$11:$L$1010, MATCH(AV695, 'Stock List'!$K$11:$K$1010, 0)))*AU695), 2), 0)</f>
        <v>0</v>
      </c>
      <c r="CP695" s="20"/>
      <c r="CQ695" s="20">
        <f>IFERROR(ROUND(((INDEX('Stock List'!$M$11:$M$1010, MATCH(AX695, 'Stock List'!$K$11:$K$1010, 0))/INDEX('Stock List'!$L$11:$L$1010, MATCH(AX695, 'Stock List'!$K$11:$K$1010, 0)))*AW695), 2), 0)</f>
        <v>0</v>
      </c>
      <c r="CR695" s="22"/>
      <c r="CT695" s="106" t="str">
        <f t="shared" si="553"/>
        <v/>
      </c>
      <c r="CU695" s="22" t="str">
        <f t="shared" si="554"/>
        <v/>
      </c>
      <c r="CX695" s="106" t="str">
        <f t="shared" si="555"/>
        <v/>
      </c>
      <c r="CY695" s="20" t="str">
        <f t="shared" si="556"/>
        <v/>
      </c>
      <c r="CZ695" s="22" t="str">
        <f t="shared" si="557"/>
        <v/>
      </c>
      <c r="DB695" s="76" t="str">
        <f>IF($H695="", "", COUNTIF($G$11:$G$1010, "&gt;"&amp;$G695)+1+COUNTIF($G$11:$G695, $G695)-1)</f>
        <v/>
      </c>
      <c r="DC695" s="76" t="str">
        <f>IF($H695="", "", COUNTIF($CZ$11:$CZ$1010, "&gt;"&amp;$CZ695)+1+COUNTIF($CZ$11:$CZ695, $CZ695)-1)</f>
        <v/>
      </c>
      <c r="DE695" s="147" t="str">
        <f t="shared" si="558"/>
        <v/>
      </c>
      <c r="DF695" s="148"/>
      <c r="DG695" s="19" t="str">
        <f t="shared" si="559"/>
        <v/>
      </c>
      <c r="DH695" s="153" t="str">
        <f t="shared" si="560"/>
        <v/>
      </c>
      <c r="DI695" s="19" t="str">
        <f t="shared" si="512"/>
        <v/>
      </c>
      <c r="DJ695" s="153" t="str">
        <f t="shared" si="513"/>
        <v/>
      </c>
      <c r="DK695" s="19" t="str">
        <f t="shared" si="514"/>
        <v/>
      </c>
      <c r="DL695" s="153" t="str">
        <f t="shared" si="515"/>
        <v/>
      </c>
      <c r="DM695" s="19" t="str">
        <f t="shared" si="516"/>
        <v/>
      </c>
      <c r="DN695" s="153" t="str">
        <f t="shared" si="517"/>
        <v/>
      </c>
      <c r="DO695" s="19" t="str">
        <f t="shared" si="518"/>
        <v/>
      </c>
      <c r="DP695" s="153" t="str">
        <f t="shared" si="519"/>
        <v/>
      </c>
      <c r="DQ695" s="19" t="str">
        <f t="shared" si="520"/>
        <v/>
      </c>
      <c r="DR695" s="153" t="str">
        <f t="shared" si="521"/>
        <v/>
      </c>
      <c r="DS695" s="19" t="str">
        <f t="shared" si="522"/>
        <v/>
      </c>
      <c r="DT695" s="153" t="str">
        <f t="shared" si="523"/>
        <v/>
      </c>
      <c r="DU695" s="19" t="str">
        <f t="shared" si="524"/>
        <v/>
      </c>
      <c r="DV695" s="153" t="str">
        <f t="shared" si="525"/>
        <v/>
      </c>
      <c r="DW695" s="19" t="str">
        <f t="shared" si="526"/>
        <v/>
      </c>
      <c r="DX695" s="153" t="str">
        <f t="shared" si="527"/>
        <v/>
      </c>
      <c r="DY695" s="19" t="str">
        <f t="shared" si="528"/>
        <v/>
      </c>
      <c r="DZ695" s="153" t="str">
        <f t="shared" si="529"/>
        <v/>
      </c>
      <c r="EA695" s="19" t="str">
        <f t="shared" si="530"/>
        <v/>
      </c>
      <c r="EB695" s="153" t="str">
        <f t="shared" si="531"/>
        <v/>
      </c>
      <c r="EC695" s="19" t="str">
        <f t="shared" si="532"/>
        <v/>
      </c>
      <c r="ED695" s="153" t="str">
        <f t="shared" si="533"/>
        <v/>
      </c>
      <c r="EE695" s="19" t="str">
        <f t="shared" si="534"/>
        <v/>
      </c>
      <c r="EF695" s="153" t="str">
        <f t="shared" si="535"/>
        <v/>
      </c>
      <c r="EG695" s="19" t="str">
        <f t="shared" si="536"/>
        <v/>
      </c>
      <c r="EH695" s="153" t="str">
        <f t="shared" si="537"/>
        <v/>
      </c>
      <c r="EI695" s="19" t="str">
        <f t="shared" si="538"/>
        <v/>
      </c>
      <c r="EJ695" s="153" t="str">
        <f t="shared" si="539"/>
        <v/>
      </c>
      <c r="EK695" s="19" t="str">
        <f t="shared" si="540"/>
        <v/>
      </c>
      <c r="EL695" s="153" t="str">
        <f t="shared" si="541"/>
        <v/>
      </c>
      <c r="EM695" s="19" t="str">
        <f t="shared" si="542"/>
        <v/>
      </c>
      <c r="EN695" s="153" t="str">
        <f t="shared" si="543"/>
        <v/>
      </c>
      <c r="EO695" s="19" t="str">
        <f t="shared" si="544"/>
        <v/>
      </c>
      <c r="EP695" s="153" t="str">
        <f t="shared" si="545"/>
        <v/>
      </c>
      <c r="EQ695" s="19" t="str">
        <f t="shared" si="546"/>
        <v/>
      </c>
      <c r="ER695" s="153" t="str">
        <f t="shared" si="547"/>
        <v/>
      </c>
      <c r="ES695" s="19" t="str">
        <f t="shared" si="548"/>
        <v/>
      </c>
      <c r="ET695" s="153" t="str">
        <f t="shared" si="549"/>
        <v/>
      </c>
    </row>
    <row r="696" spans="1:150" x14ac:dyDescent="0.25">
      <c r="A696" s="31"/>
      <c r="B696" s="91" t="str">
        <f t="shared" si="550"/>
        <v/>
      </c>
      <c r="C696" s="20" t="str">
        <f t="shared" si="510"/>
        <v/>
      </c>
      <c r="D696" s="97" t="str">
        <f t="shared" si="511"/>
        <v/>
      </c>
      <c r="E696" s="62" t="str">
        <f t="shared" si="551"/>
        <v/>
      </c>
      <c r="F696" s="31"/>
      <c r="G696" s="282"/>
      <c r="H696" s="283"/>
      <c r="I696" s="284"/>
      <c r="J696" s="285"/>
      <c r="K696" s="286"/>
      <c r="L696" s="287"/>
      <c r="M696" s="288"/>
      <c r="N696" s="287"/>
      <c r="O696" s="288"/>
      <c r="P696" s="287"/>
      <c r="Q696" s="288"/>
      <c r="R696" s="287"/>
      <c r="S696" s="288"/>
      <c r="T696" s="287"/>
      <c r="U696" s="288"/>
      <c r="V696" s="287"/>
      <c r="W696" s="288"/>
      <c r="X696" s="287"/>
      <c r="Y696" s="288"/>
      <c r="Z696" s="287"/>
      <c r="AA696" s="288"/>
      <c r="AB696" s="287"/>
      <c r="AC696" s="288"/>
      <c r="AD696" s="287"/>
      <c r="AE696" s="288"/>
      <c r="AF696" s="287"/>
      <c r="AG696" s="288"/>
      <c r="AH696" s="287"/>
      <c r="AI696" s="288"/>
      <c r="AJ696" s="287"/>
      <c r="AK696" s="288"/>
      <c r="AL696" s="287"/>
      <c r="AM696" s="288"/>
      <c r="AN696" s="287"/>
      <c r="AO696" s="288"/>
      <c r="AP696" s="287"/>
      <c r="AQ696" s="288"/>
      <c r="AR696" s="287"/>
      <c r="AS696" s="288"/>
      <c r="AT696" s="287"/>
      <c r="AU696" s="288"/>
      <c r="AV696" s="287"/>
      <c r="AW696" s="288"/>
      <c r="AX696" s="287"/>
      <c r="AY696" s="31"/>
      <c r="BA696" s="76" t="str">
        <f t="shared" si="552"/>
        <v/>
      </c>
      <c r="BC696" s="76" t="str">
        <f>IF('Stock List'!$K696="", "", 'Stock List'!$K696)</f>
        <v/>
      </c>
      <c r="BE696" s="106">
        <f>IFERROR(ROUND(((INDEX('Stock List'!$M$11:$M$1010, MATCH(L696, 'Stock List'!$K$11:$K$1010, 0))/INDEX('Stock List'!$L$11:$L$1010, MATCH(L696, 'Stock List'!$K$11:$K$1010, 0)))*K696), 2), 0)</f>
        <v>0</v>
      </c>
      <c r="BF696" s="20"/>
      <c r="BG696" s="20">
        <f>IFERROR(ROUND(((INDEX('Stock List'!$M$11:$M$1010, MATCH(N696, 'Stock List'!$K$11:$K$1010, 0))/INDEX('Stock List'!$L$11:$L$1010, MATCH(N696, 'Stock List'!$K$11:$K$1010, 0)))*M696), 2), 0)</f>
        <v>0</v>
      </c>
      <c r="BH696" s="20"/>
      <c r="BI696" s="20">
        <f>IFERROR(ROUND(((INDEX('Stock List'!$M$11:$M$1010, MATCH(P696, 'Stock List'!$K$11:$K$1010, 0))/INDEX('Stock List'!$L$11:$L$1010, MATCH(P696, 'Stock List'!$K$11:$K$1010, 0)))*O696), 2), 0)</f>
        <v>0</v>
      </c>
      <c r="BJ696" s="20"/>
      <c r="BK696" s="20">
        <f>IFERROR(ROUND(((INDEX('Stock List'!$M$11:$M$1010, MATCH(R696, 'Stock List'!$K$11:$K$1010, 0))/INDEX('Stock List'!$L$11:$L$1010, MATCH(R696, 'Stock List'!$K$11:$K$1010, 0)))*Q696), 2), 0)</f>
        <v>0</v>
      </c>
      <c r="BL696" s="20"/>
      <c r="BM696" s="20">
        <f>IFERROR(ROUND(((INDEX('Stock List'!$M$11:$M$1010, MATCH(T696, 'Stock List'!$K$11:$K$1010, 0))/INDEX('Stock List'!$L$11:$L$1010, MATCH(T696, 'Stock List'!$K$11:$K$1010, 0)))*S696), 2), 0)</f>
        <v>0</v>
      </c>
      <c r="BN696" s="20"/>
      <c r="BO696" s="20">
        <f>IFERROR(ROUND(((INDEX('Stock List'!$M$11:$M$1010, MATCH(V696, 'Stock List'!$K$11:$K$1010, 0))/INDEX('Stock List'!$L$11:$L$1010, MATCH(V696, 'Stock List'!$K$11:$K$1010, 0)))*U696), 2), 0)</f>
        <v>0</v>
      </c>
      <c r="BP696" s="20"/>
      <c r="BQ696" s="20">
        <f>IFERROR(ROUND(((INDEX('Stock List'!$M$11:$M$1010, MATCH(X696, 'Stock List'!$K$11:$K$1010, 0))/INDEX('Stock List'!$L$11:$L$1010, MATCH(X696, 'Stock List'!$K$11:$K$1010, 0)))*W696), 2), 0)</f>
        <v>0</v>
      </c>
      <c r="BR696" s="20"/>
      <c r="BS696" s="20">
        <f>IFERROR(ROUND(((INDEX('Stock List'!$M$11:$M$1010, MATCH(Z696, 'Stock List'!$K$11:$K$1010, 0))/INDEX('Stock List'!$L$11:$L$1010, MATCH(Z696, 'Stock List'!$K$11:$K$1010, 0)))*Y696), 2), 0)</f>
        <v>0</v>
      </c>
      <c r="BT696" s="20"/>
      <c r="BU696" s="20">
        <f>IFERROR(ROUND(((INDEX('Stock List'!$M$11:$M$1010, MATCH(AB696, 'Stock List'!$K$11:$K$1010, 0))/INDEX('Stock List'!$L$11:$L$1010, MATCH(AB696, 'Stock List'!$K$11:$K$1010, 0)))*AA696), 2), 0)</f>
        <v>0</v>
      </c>
      <c r="BV696" s="20"/>
      <c r="BW696" s="20">
        <f>IFERROR(ROUND(((INDEX('Stock List'!$M$11:$M$1010, MATCH(AD696, 'Stock List'!$K$11:$K$1010, 0))/INDEX('Stock List'!$L$11:$L$1010, MATCH(AD696, 'Stock List'!$K$11:$K$1010, 0)))*AC696), 2), 0)</f>
        <v>0</v>
      </c>
      <c r="BX696" s="20"/>
      <c r="BY696" s="20">
        <f>IFERROR(ROUND(((INDEX('Stock List'!$M$11:$M$1010, MATCH(AF696, 'Stock List'!$K$11:$K$1010, 0))/INDEX('Stock List'!$L$11:$L$1010, MATCH(AF696, 'Stock List'!$K$11:$K$1010, 0)))*AE696), 2), 0)</f>
        <v>0</v>
      </c>
      <c r="BZ696" s="20"/>
      <c r="CA696" s="20">
        <f>IFERROR(ROUND(((INDEX('Stock List'!$M$11:$M$1010, MATCH(AH696, 'Stock List'!$K$11:$K$1010, 0))/INDEX('Stock List'!$L$11:$L$1010, MATCH(AH696, 'Stock List'!$K$11:$K$1010, 0)))*AG696), 2), 0)</f>
        <v>0</v>
      </c>
      <c r="CB696" s="20"/>
      <c r="CC696" s="20">
        <f>IFERROR(ROUND(((INDEX('Stock List'!$M$11:$M$1010, MATCH(AJ696, 'Stock List'!$K$11:$K$1010, 0))/INDEX('Stock List'!$L$11:$L$1010, MATCH(AJ696, 'Stock List'!$K$11:$K$1010, 0)))*AI696), 2), 0)</f>
        <v>0</v>
      </c>
      <c r="CD696" s="20"/>
      <c r="CE696" s="20">
        <f>IFERROR(ROUND(((INDEX('Stock List'!$M$11:$M$1010, MATCH(AL696, 'Stock List'!$K$11:$K$1010, 0))/INDEX('Stock List'!$L$11:$L$1010, MATCH(AL696, 'Stock List'!$K$11:$K$1010, 0)))*AK696), 2), 0)</f>
        <v>0</v>
      </c>
      <c r="CF696" s="20"/>
      <c r="CG696" s="20">
        <f>IFERROR(ROUND(((INDEX('Stock List'!$M$11:$M$1010, MATCH(AN696, 'Stock List'!$K$11:$K$1010, 0))/INDEX('Stock List'!$L$11:$L$1010, MATCH(AN696, 'Stock List'!$K$11:$K$1010, 0)))*AM696), 2), 0)</f>
        <v>0</v>
      </c>
      <c r="CH696" s="20"/>
      <c r="CI696" s="20">
        <f>IFERROR(ROUND(((INDEX('Stock List'!$M$11:$M$1010, MATCH(AP696, 'Stock List'!$K$11:$K$1010, 0))/INDEX('Stock List'!$L$11:$L$1010, MATCH(AP696, 'Stock List'!$K$11:$K$1010, 0)))*AO696), 2), 0)</f>
        <v>0</v>
      </c>
      <c r="CJ696" s="20"/>
      <c r="CK696" s="20">
        <f>IFERROR(ROUND(((INDEX('Stock List'!$M$11:$M$1010, MATCH(AR696, 'Stock List'!$K$11:$K$1010, 0))/INDEX('Stock List'!$L$11:$L$1010, MATCH(AR696, 'Stock List'!$K$11:$K$1010, 0)))*AQ696), 2), 0)</f>
        <v>0</v>
      </c>
      <c r="CL696" s="20"/>
      <c r="CM696" s="20">
        <f>IFERROR(ROUND(((INDEX('Stock List'!$M$11:$M$1010, MATCH(AT696, 'Stock List'!$K$11:$K$1010, 0))/INDEX('Stock List'!$L$11:$L$1010, MATCH(AT696, 'Stock List'!$K$11:$K$1010, 0)))*AS696), 2), 0)</f>
        <v>0</v>
      </c>
      <c r="CN696" s="20"/>
      <c r="CO696" s="20">
        <f>IFERROR(ROUND(((INDEX('Stock List'!$M$11:$M$1010, MATCH(AV696, 'Stock List'!$K$11:$K$1010, 0))/INDEX('Stock List'!$L$11:$L$1010, MATCH(AV696, 'Stock List'!$K$11:$K$1010, 0)))*AU696), 2), 0)</f>
        <v>0</v>
      </c>
      <c r="CP696" s="20"/>
      <c r="CQ696" s="20">
        <f>IFERROR(ROUND(((INDEX('Stock List'!$M$11:$M$1010, MATCH(AX696, 'Stock List'!$K$11:$K$1010, 0))/INDEX('Stock List'!$L$11:$L$1010, MATCH(AX696, 'Stock List'!$K$11:$K$1010, 0)))*AW696), 2), 0)</f>
        <v>0</v>
      </c>
      <c r="CR696" s="22"/>
      <c r="CT696" s="106" t="str">
        <f t="shared" si="553"/>
        <v/>
      </c>
      <c r="CU696" s="22" t="str">
        <f t="shared" si="554"/>
        <v/>
      </c>
      <c r="CX696" s="106" t="str">
        <f t="shared" si="555"/>
        <v/>
      </c>
      <c r="CY696" s="20" t="str">
        <f t="shared" si="556"/>
        <v/>
      </c>
      <c r="CZ696" s="22" t="str">
        <f t="shared" si="557"/>
        <v/>
      </c>
      <c r="DB696" s="76" t="str">
        <f>IF($H696="", "", COUNTIF($G$11:$G$1010, "&gt;"&amp;$G696)+1+COUNTIF($G$11:$G696, $G696)-1)</f>
        <v/>
      </c>
      <c r="DC696" s="76" t="str">
        <f>IF($H696="", "", COUNTIF($CZ$11:$CZ$1010, "&gt;"&amp;$CZ696)+1+COUNTIF($CZ$11:$CZ696, $CZ696)-1)</f>
        <v/>
      </c>
      <c r="DE696" s="147" t="str">
        <f t="shared" si="558"/>
        <v/>
      </c>
      <c r="DF696" s="148"/>
      <c r="DG696" s="19" t="str">
        <f t="shared" si="559"/>
        <v/>
      </c>
      <c r="DH696" s="153" t="str">
        <f t="shared" si="560"/>
        <v/>
      </c>
      <c r="DI696" s="19" t="str">
        <f t="shared" si="512"/>
        <v/>
      </c>
      <c r="DJ696" s="153" t="str">
        <f t="shared" si="513"/>
        <v/>
      </c>
      <c r="DK696" s="19" t="str">
        <f t="shared" si="514"/>
        <v/>
      </c>
      <c r="DL696" s="153" t="str">
        <f t="shared" si="515"/>
        <v/>
      </c>
      <c r="DM696" s="19" t="str">
        <f t="shared" si="516"/>
        <v/>
      </c>
      <c r="DN696" s="153" t="str">
        <f t="shared" si="517"/>
        <v/>
      </c>
      <c r="DO696" s="19" t="str">
        <f t="shared" si="518"/>
        <v/>
      </c>
      <c r="DP696" s="153" t="str">
        <f t="shared" si="519"/>
        <v/>
      </c>
      <c r="DQ696" s="19" t="str">
        <f t="shared" si="520"/>
        <v/>
      </c>
      <c r="DR696" s="153" t="str">
        <f t="shared" si="521"/>
        <v/>
      </c>
      <c r="DS696" s="19" t="str">
        <f t="shared" si="522"/>
        <v/>
      </c>
      <c r="DT696" s="153" t="str">
        <f t="shared" si="523"/>
        <v/>
      </c>
      <c r="DU696" s="19" t="str">
        <f t="shared" si="524"/>
        <v/>
      </c>
      <c r="DV696" s="153" t="str">
        <f t="shared" si="525"/>
        <v/>
      </c>
      <c r="DW696" s="19" t="str">
        <f t="shared" si="526"/>
        <v/>
      </c>
      <c r="DX696" s="153" t="str">
        <f t="shared" si="527"/>
        <v/>
      </c>
      <c r="DY696" s="19" t="str">
        <f t="shared" si="528"/>
        <v/>
      </c>
      <c r="DZ696" s="153" t="str">
        <f t="shared" si="529"/>
        <v/>
      </c>
      <c r="EA696" s="19" t="str">
        <f t="shared" si="530"/>
        <v/>
      </c>
      <c r="EB696" s="153" t="str">
        <f t="shared" si="531"/>
        <v/>
      </c>
      <c r="EC696" s="19" t="str">
        <f t="shared" si="532"/>
        <v/>
      </c>
      <c r="ED696" s="153" t="str">
        <f t="shared" si="533"/>
        <v/>
      </c>
      <c r="EE696" s="19" t="str">
        <f t="shared" si="534"/>
        <v/>
      </c>
      <c r="EF696" s="153" t="str">
        <f t="shared" si="535"/>
        <v/>
      </c>
      <c r="EG696" s="19" t="str">
        <f t="shared" si="536"/>
        <v/>
      </c>
      <c r="EH696" s="153" t="str">
        <f t="shared" si="537"/>
        <v/>
      </c>
      <c r="EI696" s="19" t="str">
        <f t="shared" si="538"/>
        <v/>
      </c>
      <c r="EJ696" s="153" t="str">
        <f t="shared" si="539"/>
        <v/>
      </c>
      <c r="EK696" s="19" t="str">
        <f t="shared" si="540"/>
        <v/>
      </c>
      <c r="EL696" s="153" t="str">
        <f t="shared" si="541"/>
        <v/>
      </c>
      <c r="EM696" s="19" t="str">
        <f t="shared" si="542"/>
        <v/>
      </c>
      <c r="EN696" s="153" t="str">
        <f t="shared" si="543"/>
        <v/>
      </c>
      <c r="EO696" s="19" t="str">
        <f t="shared" si="544"/>
        <v/>
      </c>
      <c r="EP696" s="153" t="str">
        <f t="shared" si="545"/>
        <v/>
      </c>
      <c r="EQ696" s="19" t="str">
        <f t="shared" si="546"/>
        <v/>
      </c>
      <c r="ER696" s="153" t="str">
        <f t="shared" si="547"/>
        <v/>
      </c>
      <c r="ES696" s="19" t="str">
        <f t="shared" si="548"/>
        <v/>
      </c>
      <c r="ET696" s="153" t="str">
        <f t="shared" si="549"/>
        <v/>
      </c>
    </row>
    <row r="697" spans="1:150" x14ac:dyDescent="0.25">
      <c r="A697" s="31"/>
      <c r="B697" s="91" t="str">
        <f t="shared" si="550"/>
        <v/>
      </c>
      <c r="C697" s="20" t="str">
        <f t="shared" si="510"/>
        <v/>
      </c>
      <c r="D697" s="97" t="str">
        <f t="shared" si="511"/>
        <v/>
      </c>
      <c r="E697" s="62" t="str">
        <f t="shared" si="551"/>
        <v/>
      </c>
      <c r="F697" s="31"/>
      <c r="G697" s="282"/>
      <c r="H697" s="283"/>
      <c r="I697" s="284"/>
      <c r="J697" s="285"/>
      <c r="K697" s="286"/>
      <c r="L697" s="287"/>
      <c r="M697" s="288"/>
      <c r="N697" s="287"/>
      <c r="O697" s="288"/>
      <c r="P697" s="287"/>
      <c r="Q697" s="288"/>
      <c r="R697" s="287"/>
      <c r="S697" s="288"/>
      <c r="T697" s="287"/>
      <c r="U697" s="288"/>
      <c r="V697" s="287"/>
      <c r="W697" s="288"/>
      <c r="X697" s="287"/>
      <c r="Y697" s="288"/>
      <c r="Z697" s="287"/>
      <c r="AA697" s="288"/>
      <c r="AB697" s="287"/>
      <c r="AC697" s="288"/>
      <c r="AD697" s="287"/>
      <c r="AE697" s="288"/>
      <c r="AF697" s="287"/>
      <c r="AG697" s="288"/>
      <c r="AH697" s="287"/>
      <c r="AI697" s="288"/>
      <c r="AJ697" s="287"/>
      <c r="AK697" s="288"/>
      <c r="AL697" s="287"/>
      <c r="AM697" s="288"/>
      <c r="AN697" s="287"/>
      <c r="AO697" s="288"/>
      <c r="AP697" s="287"/>
      <c r="AQ697" s="288"/>
      <c r="AR697" s="287"/>
      <c r="AS697" s="288"/>
      <c r="AT697" s="287"/>
      <c r="AU697" s="288"/>
      <c r="AV697" s="287"/>
      <c r="AW697" s="288"/>
      <c r="AX697" s="287"/>
      <c r="AY697" s="31"/>
      <c r="BA697" s="76" t="str">
        <f t="shared" si="552"/>
        <v/>
      </c>
      <c r="BC697" s="76" t="str">
        <f>IF('Stock List'!$K697="", "", 'Stock List'!$K697)</f>
        <v/>
      </c>
      <c r="BE697" s="106">
        <f>IFERROR(ROUND(((INDEX('Stock List'!$M$11:$M$1010, MATCH(L697, 'Stock List'!$K$11:$K$1010, 0))/INDEX('Stock List'!$L$11:$L$1010, MATCH(L697, 'Stock List'!$K$11:$K$1010, 0)))*K697), 2), 0)</f>
        <v>0</v>
      </c>
      <c r="BF697" s="20"/>
      <c r="BG697" s="20">
        <f>IFERROR(ROUND(((INDEX('Stock List'!$M$11:$M$1010, MATCH(N697, 'Stock List'!$K$11:$K$1010, 0))/INDEX('Stock List'!$L$11:$L$1010, MATCH(N697, 'Stock List'!$K$11:$K$1010, 0)))*M697), 2), 0)</f>
        <v>0</v>
      </c>
      <c r="BH697" s="20"/>
      <c r="BI697" s="20">
        <f>IFERROR(ROUND(((INDEX('Stock List'!$M$11:$M$1010, MATCH(P697, 'Stock List'!$K$11:$K$1010, 0))/INDEX('Stock List'!$L$11:$L$1010, MATCH(P697, 'Stock List'!$K$11:$K$1010, 0)))*O697), 2), 0)</f>
        <v>0</v>
      </c>
      <c r="BJ697" s="20"/>
      <c r="BK697" s="20">
        <f>IFERROR(ROUND(((INDEX('Stock List'!$M$11:$M$1010, MATCH(R697, 'Stock List'!$K$11:$K$1010, 0))/INDEX('Stock List'!$L$11:$L$1010, MATCH(R697, 'Stock List'!$K$11:$K$1010, 0)))*Q697), 2), 0)</f>
        <v>0</v>
      </c>
      <c r="BL697" s="20"/>
      <c r="BM697" s="20">
        <f>IFERROR(ROUND(((INDEX('Stock List'!$M$11:$M$1010, MATCH(T697, 'Stock List'!$K$11:$K$1010, 0))/INDEX('Stock List'!$L$11:$L$1010, MATCH(T697, 'Stock List'!$K$11:$K$1010, 0)))*S697), 2), 0)</f>
        <v>0</v>
      </c>
      <c r="BN697" s="20"/>
      <c r="BO697" s="20">
        <f>IFERROR(ROUND(((INDEX('Stock List'!$M$11:$M$1010, MATCH(V697, 'Stock List'!$K$11:$K$1010, 0))/INDEX('Stock List'!$L$11:$L$1010, MATCH(V697, 'Stock List'!$K$11:$K$1010, 0)))*U697), 2), 0)</f>
        <v>0</v>
      </c>
      <c r="BP697" s="20"/>
      <c r="BQ697" s="20">
        <f>IFERROR(ROUND(((INDEX('Stock List'!$M$11:$M$1010, MATCH(X697, 'Stock List'!$K$11:$K$1010, 0))/INDEX('Stock List'!$L$11:$L$1010, MATCH(X697, 'Stock List'!$K$11:$K$1010, 0)))*W697), 2), 0)</f>
        <v>0</v>
      </c>
      <c r="BR697" s="20"/>
      <c r="BS697" s="20">
        <f>IFERROR(ROUND(((INDEX('Stock List'!$M$11:$M$1010, MATCH(Z697, 'Stock List'!$K$11:$K$1010, 0))/INDEX('Stock List'!$L$11:$L$1010, MATCH(Z697, 'Stock List'!$K$11:$K$1010, 0)))*Y697), 2), 0)</f>
        <v>0</v>
      </c>
      <c r="BT697" s="20"/>
      <c r="BU697" s="20">
        <f>IFERROR(ROUND(((INDEX('Stock List'!$M$11:$M$1010, MATCH(AB697, 'Stock List'!$K$11:$K$1010, 0))/INDEX('Stock List'!$L$11:$L$1010, MATCH(AB697, 'Stock List'!$K$11:$K$1010, 0)))*AA697), 2), 0)</f>
        <v>0</v>
      </c>
      <c r="BV697" s="20"/>
      <c r="BW697" s="20">
        <f>IFERROR(ROUND(((INDEX('Stock List'!$M$11:$M$1010, MATCH(AD697, 'Stock List'!$K$11:$K$1010, 0))/INDEX('Stock List'!$L$11:$L$1010, MATCH(AD697, 'Stock List'!$K$11:$K$1010, 0)))*AC697), 2), 0)</f>
        <v>0</v>
      </c>
      <c r="BX697" s="20"/>
      <c r="BY697" s="20">
        <f>IFERROR(ROUND(((INDEX('Stock List'!$M$11:$M$1010, MATCH(AF697, 'Stock List'!$K$11:$K$1010, 0))/INDEX('Stock List'!$L$11:$L$1010, MATCH(AF697, 'Stock List'!$K$11:$K$1010, 0)))*AE697), 2), 0)</f>
        <v>0</v>
      </c>
      <c r="BZ697" s="20"/>
      <c r="CA697" s="20">
        <f>IFERROR(ROUND(((INDEX('Stock List'!$M$11:$M$1010, MATCH(AH697, 'Stock List'!$K$11:$K$1010, 0))/INDEX('Stock List'!$L$11:$L$1010, MATCH(AH697, 'Stock List'!$K$11:$K$1010, 0)))*AG697), 2), 0)</f>
        <v>0</v>
      </c>
      <c r="CB697" s="20"/>
      <c r="CC697" s="20">
        <f>IFERROR(ROUND(((INDEX('Stock List'!$M$11:$M$1010, MATCH(AJ697, 'Stock List'!$K$11:$K$1010, 0))/INDEX('Stock List'!$L$11:$L$1010, MATCH(AJ697, 'Stock List'!$K$11:$K$1010, 0)))*AI697), 2), 0)</f>
        <v>0</v>
      </c>
      <c r="CD697" s="20"/>
      <c r="CE697" s="20">
        <f>IFERROR(ROUND(((INDEX('Stock List'!$M$11:$M$1010, MATCH(AL697, 'Stock List'!$K$11:$K$1010, 0))/INDEX('Stock List'!$L$11:$L$1010, MATCH(AL697, 'Stock List'!$K$11:$K$1010, 0)))*AK697), 2), 0)</f>
        <v>0</v>
      </c>
      <c r="CF697" s="20"/>
      <c r="CG697" s="20">
        <f>IFERROR(ROUND(((INDEX('Stock List'!$M$11:$M$1010, MATCH(AN697, 'Stock List'!$K$11:$K$1010, 0))/INDEX('Stock List'!$L$11:$L$1010, MATCH(AN697, 'Stock List'!$K$11:$K$1010, 0)))*AM697), 2), 0)</f>
        <v>0</v>
      </c>
      <c r="CH697" s="20"/>
      <c r="CI697" s="20">
        <f>IFERROR(ROUND(((INDEX('Stock List'!$M$11:$M$1010, MATCH(AP697, 'Stock List'!$K$11:$K$1010, 0))/INDEX('Stock List'!$L$11:$L$1010, MATCH(AP697, 'Stock List'!$K$11:$K$1010, 0)))*AO697), 2), 0)</f>
        <v>0</v>
      </c>
      <c r="CJ697" s="20"/>
      <c r="CK697" s="20">
        <f>IFERROR(ROUND(((INDEX('Stock List'!$M$11:$M$1010, MATCH(AR697, 'Stock List'!$K$11:$K$1010, 0))/INDEX('Stock List'!$L$11:$L$1010, MATCH(AR697, 'Stock List'!$K$11:$K$1010, 0)))*AQ697), 2), 0)</f>
        <v>0</v>
      </c>
      <c r="CL697" s="20"/>
      <c r="CM697" s="20">
        <f>IFERROR(ROUND(((INDEX('Stock List'!$M$11:$M$1010, MATCH(AT697, 'Stock List'!$K$11:$K$1010, 0))/INDEX('Stock List'!$L$11:$L$1010, MATCH(AT697, 'Stock List'!$K$11:$K$1010, 0)))*AS697), 2), 0)</f>
        <v>0</v>
      </c>
      <c r="CN697" s="20"/>
      <c r="CO697" s="20">
        <f>IFERROR(ROUND(((INDEX('Stock List'!$M$11:$M$1010, MATCH(AV697, 'Stock List'!$K$11:$K$1010, 0))/INDEX('Stock List'!$L$11:$L$1010, MATCH(AV697, 'Stock List'!$K$11:$K$1010, 0)))*AU697), 2), 0)</f>
        <v>0</v>
      </c>
      <c r="CP697" s="20"/>
      <c r="CQ697" s="20">
        <f>IFERROR(ROUND(((INDEX('Stock List'!$M$11:$M$1010, MATCH(AX697, 'Stock List'!$K$11:$K$1010, 0))/INDEX('Stock List'!$L$11:$L$1010, MATCH(AX697, 'Stock List'!$K$11:$K$1010, 0)))*AW697), 2), 0)</f>
        <v>0</v>
      </c>
      <c r="CR697" s="22"/>
      <c r="CT697" s="106" t="str">
        <f t="shared" si="553"/>
        <v/>
      </c>
      <c r="CU697" s="22" t="str">
        <f t="shared" si="554"/>
        <v/>
      </c>
      <c r="CX697" s="106" t="str">
        <f t="shared" si="555"/>
        <v/>
      </c>
      <c r="CY697" s="20" t="str">
        <f t="shared" si="556"/>
        <v/>
      </c>
      <c r="CZ697" s="22" t="str">
        <f t="shared" si="557"/>
        <v/>
      </c>
      <c r="DB697" s="76" t="str">
        <f>IF($H697="", "", COUNTIF($G$11:$G$1010, "&gt;"&amp;$G697)+1+COUNTIF($G$11:$G697, $G697)-1)</f>
        <v/>
      </c>
      <c r="DC697" s="76" t="str">
        <f>IF($H697="", "", COUNTIF($CZ$11:$CZ$1010, "&gt;"&amp;$CZ697)+1+COUNTIF($CZ$11:$CZ697, $CZ697)-1)</f>
        <v/>
      </c>
      <c r="DE697" s="147" t="str">
        <f t="shared" si="558"/>
        <v/>
      </c>
      <c r="DF697" s="148"/>
      <c r="DG697" s="19" t="str">
        <f t="shared" si="559"/>
        <v/>
      </c>
      <c r="DH697" s="153" t="str">
        <f t="shared" si="560"/>
        <v/>
      </c>
      <c r="DI697" s="19" t="str">
        <f t="shared" si="512"/>
        <v/>
      </c>
      <c r="DJ697" s="153" t="str">
        <f t="shared" si="513"/>
        <v/>
      </c>
      <c r="DK697" s="19" t="str">
        <f t="shared" si="514"/>
        <v/>
      </c>
      <c r="DL697" s="153" t="str">
        <f t="shared" si="515"/>
        <v/>
      </c>
      <c r="DM697" s="19" t="str">
        <f t="shared" si="516"/>
        <v/>
      </c>
      <c r="DN697" s="153" t="str">
        <f t="shared" si="517"/>
        <v/>
      </c>
      <c r="DO697" s="19" t="str">
        <f t="shared" si="518"/>
        <v/>
      </c>
      <c r="DP697" s="153" t="str">
        <f t="shared" si="519"/>
        <v/>
      </c>
      <c r="DQ697" s="19" t="str">
        <f t="shared" si="520"/>
        <v/>
      </c>
      <c r="DR697" s="153" t="str">
        <f t="shared" si="521"/>
        <v/>
      </c>
      <c r="DS697" s="19" t="str">
        <f t="shared" si="522"/>
        <v/>
      </c>
      <c r="DT697" s="153" t="str">
        <f t="shared" si="523"/>
        <v/>
      </c>
      <c r="DU697" s="19" t="str">
        <f t="shared" si="524"/>
        <v/>
      </c>
      <c r="DV697" s="153" t="str">
        <f t="shared" si="525"/>
        <v/>
      </c>
      <c r="DW697" s="19" t="str">
        <f t="shared" si="526"/>
        <v/>
      </c>
      <c r="DX697" s="153" t="str">
        <f t="shared" si="527"/>
        <v/>
      </c>
      <c r="DY697" s="19" t="str">
        <f t="shared" si="528"/>
        <v/>
      </c>
      <c r="DZ697" s="153" t="str">
        <f t="shared" si="529"/>
        <v/>
      </c>
      <c r="EA697" s="19" t="str">
        <f t="shared" si="530"/>
        <v/>
      </c>
      <c r="EB697" s="153" t="str">
        <f t="shared" si="531"/>
        <v/>
      </c>
      <c r="EC697" s="19" t="str">
        <f t="shared" si="532"/>
        <v/>
      </c>
      <c r="ED697" s="153" t="str">
        <f t="shared" si="533"/>
        <v/>
      </c>
      <c r="EE697" s="19" t="str">
        <f t="shared" si="534"/>
        <v/>
      </c>
      <c r="EF697" s="153" t="str">
        <f t="shared" si="535"/>
        <v/>
      </c>
      <c r="EG697" s="19" t="str">
        <f t="shared" si="536"/>
        <v/>
      </c>
      <c r="EH697" s="153" t="str">
        <f t="shared" si="537"/>
        <v/>
      </c>
      <c r="EI697" s="19" t="str">
        <f t="shared" si="538"/>
        <v/>
      </c>
      <c r="EJ697" s="153" t="str">
        <f t="shared" si="539"/>
        <v/>
      </c>
      <c r="EK697" s="19" t="str">
        <f t="shared" si="540"/>
        <v/>
      </c>
      <c r="EL697" s="153" t="str">
        <f t="shared" si="541"/>
        <v/>
      </c>
      <c r="EM697" s="19" t="str">
        <f t="shared" si="542"/>
        <v/>
      </c>
      <c r="EN697" s="153" t="str">
        <f t="shared" si="543"/>
        <v/>
      </c>
      <c r="EO697" s="19" t="str">
        <f t="shared" si="544"/>
        <v/>
      </c>
      <c r="EP697" s="153" t="str">
        <f t="shared" si="545"/>
        <v/>
      </c>
      <c r="EQ697" s="19" t="str">
        <f t="shared" si="546"/>
        <v/>
      </c>
      <c r="ER697" s="153" t="str">
        <f t="shared" si="547"/>
        <v/>
      </c>
      <c r="ES697" s="19" t="str">
        <f t="shared" si="548"/>
        <v/>
      </c>
      <c r="ET697" s="153" t="str">
        <f t="shared" si="549"/>
        <v/>
      </c>
    </row>
    <row r="698" spans="1:150" x14ac:dyDescent="0.25">
      <c r="A698" s="31"/>
      <c r="B698" s="91" t="str">
        <f t="shared" si="550"/>
        <v/>
      </c>
      <c r="C698" s="20" t="str">
        <f t="shared" si="510"/>
        <v/>
      </c>
      <c r="D698" s="97" t="str">
        <f t="shared" si="511"/>
        <v/>
      </c>
      <c r="E698" s="62" t="str">
        <f t="shared" si="551"/>
        <v/>
      </c>
      <c r="F698" s="31"/>
      <c r="G698" s="282"/>
      <c r="H698" s="283"/>
      <c r="I698" s="284"/>
      <c r="J698" s="285"/>
      <c r="K698" s="286"/>
      <c r="L698" s="287"/>
      <c r="M698" s="288"/>
      <c r="N698" s="287"/>
      <c r="O698" s="288"/>
      <c r="P698" s="287"/>
      <c r="Q698" s="288"/>
      <c r="R698" s="287"/>
      <c r="S698" s="288"/>
      <c r="T698" s="287"/>
      <c r="U698" s="288"/>
      <c r="V698" s="287"/>
      <c r="W698" s="288"/>
      <c r="X698" s="287"/>
      <c r="Y698" s="288"/>
      <c r="Z698" s="287"/>
      <c r="AA698" s="288"/>
      <c r="AB698" s="287"/>
      <c r="AC698" s="288"/>
      <c r="AD698" s="287"/>
      <c r="AE698" s="288"/>
      <c r="AF698" s="287"/>
      <c r="AG698" s="288"/>
      <c r="AH698" s="287"/>
      <c r="AI698" s="288"/>
      <c r="AJ698" s="287"/>
      <c r="AK698" s="288"/>
      <c r="AL698" s="287"/>
      <c r="AM698" s="288"/>
      <c r="AN698" s="287"/>
      <c r="AO698" s="288"/>
      <c r="AP698" s="287"/>
      <c r="AQ698" s="288"/>
      <c r="AR698" s="287"/>
      <c r="AS698" s="288"/>
      <c r="AT698" s="287"/>
      <c r="AU698" s="288"/>
      <c r="AV698" s="287"/>
      <c r="AW698" s="288"/>
      <c r="AX698" s="287"/>
      <c r="AY698" s="31"/>
      <c r="BA698" s="76" t="str">
        <f t="shared" si="552"/>
        <v/>
      </c>
      <c r="BC698" s="76" t="str">
        <f>IF('Stock List'!$K698="", "", 'Stock List'!$K698)</f>
        <v/>
      </c>
      <c r="BE698" s="106">
        <f>IFERROR(ROUND(((INDEX('Stock List'!$M$11:$M$1010, MATCH(L698, 'Stock List'!$K$11:$K$1010, 0))/INDEX('Stock List'!$L$11:$L$1010, MATCH(L698, 'Stock List'!$K$11:$K$1010, 0)))*K698), 2), 0)</f>
        <v>0</v>
      </c>
      <c r="BF698" s="20"/>
      <c r="BG698" s="20">
        <f>IFERROR(ROUND(((INDEX('Stock List'!$M$11:$M$1010, MATCH(N698, 'Stock List'!$K$11:$K$1010, 0))/INDEX('Stock List'!$L$11:$L$1010, MATCH(N698, 'Stock List'!$K$11:$K$1010, 0)))*M698), 2), 0)</f>
        <v>0</v>
      </c>
      <c r="BH698" s="20"/>
      <c r="BI698" s="20">
        <f>IFERROR(ROUND(((INDEX('Stock List'!$M$11:$M$1010, MATCH(P698, 'Stock List'!$K$11:$K$1010, 0))/INDEX('Stock List'!$L$11:$L$1010, MATCH(P698, 'Stock List'!$K$11:$K$1010, 0)))*O698), 2), 0)</f>
        <v>0</v>
      </c>
      <c r="BJ698" s="20"/>
      <c r="BK698" s="20">
        <f>IFERROR(ROUND(((INDEX('Stock List'!$M$11:$M$1010, MATCH(R698, 'Stock List'!$K$11:$K$1010, 0))/INDEX('Stock List'!$L$11:$L$1010, MATCH(R698, 'Stock List'!$K$11:$K$1010, 0)))*Q698), 2), 0)</f>
        <v>0</v>
      </c>
      <c r="BL698" s="20"/>
      <c r="BM698" s="20">
        <f>IFERROR(ROUND(((INDEX('Stock List'!$M$11:$M$1010, MATCH(T698, 'Stock List'!$K$11:$K$1010, 0))/INDEX('Stock List'!$L$11:$L$1010, MATCH(T698, 'Stock List'!$K$11:$K$1010, 0)))*S698), 2), 0)</f>
        <v>0</v>
      </c>
      <c r="BN698" s="20"/>
      <c r="BO698" s="20">
        <f>IFERROR(ROUND(((INDEX('Stock List'!$M$11:$M$1010, MATCH(V698, 'Stock List'!$K$11:$K$1010, 0))/INDEX('Stock List'!$L$11:$L$1010, MATCH(V698, 'Stock List'!$K$11:$K$1010, 0)))*U698), 2), 0)</f>
        <v>0</v>
      </c>
      <c r="BP698" s="20"/>
      <c r="BQ698" s="20">
        <f>IFERROR(ROUND(((INDEX('Stock List'!$M$11:$M$1010, MATCH(X698, 'Stock List'!$K$11:$K$1010, 0))/INDEX('Stock List'!$L$11:$L$1010, MATCH(X698, 'Stock List'!$K$11:$K$1010, 0)))*W698), 2), 0)</f>
        <v>0</v>
      </c>
      <c r="BR698" s="20"/>
      <c r="BS698" s="20">
        <f>IFERROR(ROUND(((INDEX('Stock List'!$M$11:$M$1010, MATCH(Z698, 'Stock List'!$K$11:$K$1010, 0))/INDEX('Stock List'!$L$11:$L$1010, MATCH(Z698, 'Stock List'!$K$11:$K$1010, 0)))*Y698), 2), 0)</f>
        <v>0</v>
      </c>
      <c r="BT698" s="20"/>
      <c r="BU698" s="20">
        <f>IFERROR(ROUND(((INDEX('Stock List'!$M$11:$M$1010, MATCH(AB698, 'Stock List'!$K$11:$K$1010, 0))/INDEX('Stock List'!$L$11:$L$1010, MATCH(AB698, 'Stock List'!$K$11:$K$1010, 0)))*AA698), 2), 0)</f>
        <v>0</v>
      </c>
      <c r="BV698" s="20"/>
      <c r="BW698" s="20">
        <f>IFERROR(ROUND(((INDEX('Stock List'!$M$11:$M$1010, MATCH(AD698, 'Stock List'!$K$11:$K$1010, 0))/INDEX('Stock List'!$L$11:$L$1010, MATCH(AD698, 'Stock List'!$K$11:$K$1010, 0)))*AC698), 2), 0)</f>
        <v>0</v>
      </c>
      <c r="BX698" s="20"/>
      <c r="BY698" s="20">
        <f>IFERROR(ROUND(((INDEX('Stock List'!$M$11:$M$1010, MATCH(AF698, 'Stock List'!$K$11:$K$1010, 0))/INDEX('Stock List'!$L$11:$L$1010, MATCH(AF698, 'Stock List'!$K$11:$K$1010, 0)))*AE698), 2), 0)</f>
        <v>0</v>
      </c>
      <c r="BZ698" s="20"/>
      <c r="CA698" s="20">
        <f>IFERROR(ROUND(((INDEX('Stock List'!$M$11:$M$1010, MATCH(AH698, 'Stock List'!$K$11:$K$1010, 0))/INDEX('Stock List'!$L$11:$L$1010, MATCH(AH698, 'Stock List'!$K$11:$K$1010, 0)))*AG698), 2), 0)</f>
        <v>0</v>
      </c>
      <c r="CB698" s="20"/>
      <c r="CC698" s="20">
        <f>IFERROR(ROUND(((INDEX('Stock List'!$M$11:$M$1010, MATCH(AJ698, 'Stock List'!$K$11:$K$1010, 0))/INDEX('Stock List'!$L$11:$L$1010, MATCH(AJ698, 'Stock List'!$K$11:$K$1010, 0)))*AI698), 2), 0)</f>
        <v>0</v>
      </c>
      <c r="CD698" s="20"/>
      <c r="CE698" s="20">
        <f>IFERROR(ROUND(((INDEX('Stock List'!$M$11:$M$1010, MATCH(AL698, 'Stock List'!$K$11:$K$1010, 0))/INDEX('Stock List'!$L$11:$L$1010, MATCH(AL698, 'Stock List'!$K$11:$K$1010, 0)))*AK698), 2), 0)</f>
        <v>0</v>
      </c>
      <c r="CF698" s="20"/>
      <c r="CG698" s="20">
        <f>IFERROR(ROUND(((INDEX('Stock List'!$M$11:$M$1010, MATCH(AN698, 'Stock List'!$K$11:$K$1010, 0))/INDEX('Stock List'!$L$11:$L$1010, MATCH(AN698, 'Stock List'!$K$11:$K$1010, 0)))*AM698), 2), 0)</f>
        <v>0</v>
      </c>
      <c r="CH698" s="20"/>
      <c r="CI698" s="20">
        <f>IFERROR(ROUND(((INDEX('Stock List'!$M$11:$M$1010, MATCH(AP698, 'Stock List'!$K$11:$K$1010, 0))/INDEX('Stock List'!$L$11:$L$1010, MATCH(AP698, 'Stock List'!$K$11:$K$1010, 0)))*AO698), 2), 0)</f>
        <v>0</v>
      </c>
      <c r="CJ698" s="20"/>
      <c r="CK698" s="20">
        <f>IFERROR(ROUND(((INDEX('Stock List'!$M$11:$M$1010, MATCH(AR698, 'Stock List'!$K$11:$K$1010, 0))/INDEX('Stock List'!$L$11:$L$1010, MATCH(AR698, 'Stock List'!$K$11:$K$1010, 0)))*AQ698), 2), 0)</f>
        <v>0</v>
      </c>
      <c r="CL698" s="20"/>
      <c r="CM698" s="20">
        <f>IFERROR(ROUND(((INDEX('Stock List'!$M$11:$M$1010, MATCH(AT698, 'Stock List'!$K$11:$K$1010, 0))/INDEX('Stock List'!$L$11:$L$1010, MATCH(AT698, 'Stock List'!$K$11:$K$1010, 0)))*AS698), 2), 0)</f>
        <v>0</v>
      </c>
      <c r="CN698" s="20"/>
      <c r="CO698" s="20">
        <f>IFERROR(ROUND(((INDEX('Stock List'!$M$11:$M$1010, MATCH(AV698, 'Stock List'!$K$11:$K$1010, 0))/INDEX('Stock List'!$L$11:$L$1010, MATCH(AV698, 'Stock List'!$K$11:$K$1010, 0)))*AU698), 2), 0)</f>
        <v>0</v>
      </c>
      <c r="CP698" s="20"/>
      <c r="CQ698" s="20">
        <f>IFERROR(ROUND(((INDEX('Stock List'!$M$11:$M$1010, MATCH(AX698, 'Stock List'!$K$11:$K$1010, 0))/INDEX('Stock List'!$L$11:$L$1010, MATCH(AX698, 'Stock List'!$K$11:$K$1010, 0)))*AW698), 2), 0)</f>
        <v>0</v>
      </c>
      <c r="CR698" s="22"/>
      <c r="CT698" s="106" t="str">
        <f t="shared" si="553"/>
        <v/>
      </c>
      <c r="CU698" s="22" t="str">
        <f t="shared" si="554"/>
        <v/>
      </c>
      <c r="CX698" s="106" t="str">
        <f t="shared" si="555"/>
        <v/>
      </c>
      <c r="CY698" s="20" t="str">
        <f t="shared" si="556"/>
        <v/>
      </c>
      <c r="CZ698" s="22" t="str">
        <f t="shared" si="557"/>
        <v/>
      </c>
      <c r="DB698" s="76" t="str">
        <f>IF($H698="", "", COUNTIF($G$11:$G$1010, "&gt;"&amp;$G698)+1+COUNTIF($G$11:$G698, $G698)-1)</f>
        <v/>
      </c>
      <c r="DC698" s="76" t="str">
        <f>IF($H698="", "", COUNTIF($CZ$11:$CZ$1010, "&gt;"&amp;$CZ698)+1+COUNTIF($CZ$11:$CZ698, $CZ698)-1)</f>
        <v/>
      </c>
      <c r="DE698" s="147" t="str">
        <f t="shared" si="558"/>
        <v/>
      </c>
      <c r="DF698" s="148"/>
      <c r="DG698" s="19" t="str">
        <f t="shared" si="559"/>
        <v/>
      </c>
      <c r="DH698" s="153" t="str">
        <f t="shared" si="560"/>
        <v/>
      </c>
      <c r="DI698" s="19" t="str">
        <f t="shared" si="512"/>
        <v/>
      </c>
      <c r="DJ698" s="153" t="str">
        <f t="shared" si="513"/>
        <v/>
      </c>
      <c r="DK698" s="19" t="str">
        <f t="shared" si="514"/>
        <v/>
      </c>
      <c r="DL698" s="153" t="str">
        <f t="shared" si="515"/>
        <v/>
      </c>
      <c r="DM698" s="19" t="str">
        <f t="shared" si="516"/>
        <v/>
      </c>
      <c r="DN698" s="153" t="str">
        <f t="shared" si="517"/>
        <v/>
      </c>
      <c r="DO698" s="19" t="str">
        <f t="shared" si="518"/>
        <v/>
      </c>
      <c r="DP698" s="153" t="str">
        <f t="shared" si="519"/>
        <v/>
      </c>
      <c r="DQ698" s="19" t="str">
        <f t="shared" si="520"/>
        <v/>
      </c>
      <c r="DR698" s="153" t="str">
        <f t="shared" si="521"/>
        <v/>
      </c>
      <c r="DS698" s="19" t="str">
        <f t="shared" si="522"/>
        <v/>
      </c>
      <c r="DT698" s="153" t="str">
        <f t="shared" si="523"/>
        <v/>
      </c>
      <c r="DU698" s="19" t="str">
        <f t="shared" si="524"/>
        <v/>
      </c>
      <c r="DV698" s="153" t="str">
        <f t="shared" si="525"/>
        <v/>
      </c>
      <c r="DW698" s="19" t="str">
        <f t="shared" si="526"/>
        <v/>
      </c>
      <c r="DX698" s="153" t="str">
        <f t="shared" si="527"/>
        <v/>
      </c>
      <c r="DY698" s="19" t="str">
        <f t="shared" si="528"/>
        <v/>
      </c>
      <c r="DZ698" s="153" t="str">
        <f t="shared" si="529"/>
        <v/>
      </c>
      <c r="EA698" s="19" t="str">
        <f t="shared" si="530"/>
        <v/>
      </c>
      <c r="EB698" s="153" t="str">
        <f t="shared" si="531"/>
        <v/>
      </c>
      <c r="EC698" s="19" t="str">
        <f t="shared" si="532"/>
        <v/>
      </c>
      <c r="ED698" s="153" t="str">
        <f t="shared" si="533"/>
        <v/>
      </c>
      <c r="EE698" s="19" t="str">
        <f t="shared" si="534"/>
        <v/>
      </c>
      <c r="EF698" s="153" t="str">
        <f t="shared" si="535"/>
        <v/>
      </c>
      <c r="EG698" s="19" t="str">
        <f t="shared" si="536"/>
        <v/>
      </c>
      <c r="EH698" s="153" t="str">
        <f t="shared" si="537"/>
        <v/>
      </c>
      <c r="EI698" s="19" t="str">
        <f t="shared" si="538"/>
        <v/>
      </c>
      <c r="EJ698" s="153" t="str">
        <f t="shared" si="539"/>
        <v/>
      </c>
      <c r="EK698" s="19" t="str">
        <f t="shared" si="540"/>
        <v/>
      </c>
      <c r="EL698" s="153" t="str">
        <f t="shared" si="541"/>
        <v/>
      </c>
      <c r="EM698" s="19" t="str">
        <f t="shared" si="542"/>
        <v/>
      </c>
      <c r="EN698" s="153" t="str">
        <f t="shared" si="543"/>
        <v/>
      </c>
      <c r="EO698" s="19" t="str">
        <f t="shared" si="544"/>
        <v/>
      </c>
      <c r="EP698" s="153" t="str">
        <f t="shared" si="545"/>
        <v/>
      </c>
      <c r="EQ698" s="19" t="str">
        <f t="shared" si="546"/>
        <v/>
      </c>
      <c r="ER698" s="153" t="str">
        <f t="shared" si="547"/>
        <v/>
      </c>
      <c r="ES698" s="19" t="str">
        <f t="shared" si="548"/>
        <v/>
      </c>
      <c r="ET698" s="153" t="str">
        <f t="shared" si="549"/>
        <v/>
      </c>
    </row>
    <row r="699" spans="1:150" x14ac:dyDescent="0.25">
      <c r="A699" s="31"/>
      <c r="B699" s="91" t="str">
        <f t="shared" si="550"/>
        <v/>
      </c>
      <c r="C699" s="20" t="str">
        <f t="shared" si="510"/>
        <v/>
      </c>
      <c r="D699" s="97" t="str">
        <f t="shared" si="511"/>
        <v/>
      </c>
      <c r="E699" s="62" t="str">
        <f t="shared" si="551"/>
        <v/>
      </c>
      <c r="F699" s="31"/>
      <c r="G699" s="282"/>
      <c r="H699" s="283"/>
      <c r="I699" s="284"/>
      <c r="J699" s="285"/>
      <c r="K699" s="286"/>
      <c r="L699" s="287"/>
      <c r="M699" s="288"/>
      <c r="N699" s="287"/>
      <c r="O699" s="288"/>
      <c r="P699" s="287"/>
      <c r="Q699" s="288"/>
      <c r="R699" s="287"/>
      <c r="S699" s="288"/>
      <c r="T699" s="287"/>
      <c r="U699" s="288"/>
      <c r="V699" s="287"/>
      <c r="W699" s="288"/>
      <c r="X699" s="287"/>
      <c r="Y699" s="288"/>
      <c r="Z699" s="287"/>
      <c r="AA699" s="288"/>
      <c r="AB699" s="287"/>
      <c r="AC699" s="288"/>
      <c r="AD699" s="287"/>
      <c r="AE699" s="288"/>
      <c r="AF699" s="287"/>
      <c r="AG699" s="288"/>
      <c r="AH699" s="287"/>
      <c r="AI699" s="288"/>
      <c r="AJ699" s="287"/>
      <c r="AK699" s="288"/>
      <c r="AL699" s="287"/>
      <c r="AM699" s="288"/>
      <c r="AN699" s="287"/>
      <c r="AO699" s="288"/>
      <c r="AP699" s="287"/>
      <c r="AQ699" s="288"/>
      <c r="AR699" s="287"/>
      <c r="AS699" s="288"/>
      <c r="AT699" s="287"/>
      <c r="AU699" s="288"/>
      <c r="AV699" s="287"/>
      <c r="AW699" s="288"/>
      <c r="AX699" s="287"/>
      <c r="AY699" s="31"/>
      <c r="BA699" s="76" t="str">
        <f t="shared" si="552"/>
        <v/>
      </c>
      <c r="BC699" s="76" t="str">
        <f>IF('Stock List'!$K699="", "", 'Stock List'!$K699)</f>
        <v/>
      </c>
      <c r="BE699" s="106">
        <f>IFERROR(ROUND(((INDEX('Stock List'!$M$11:$M$1010, MATCH(L699, 'Stock List'!$K$11:$K$1010, 0))/INDEX('Stock List'!$L$11:$L$1010, MATCH(L699, 'Stock List'!$K$11:$K$1010, 0)))*K699), 2), 0)</f>
        <v>0</v>
      </c>
      <c r="BF699" s="20"/>
      <c r="BG699" s="20">
        <f>IFERROR(ROUND(((INDEX('Stock List'!$M$11:$M$1010, MATCH(N699, 'Stock List'!$K$11:$K$1010, 0))/INDEX('Stock List'!$L$11:$L$1010, MATCH(N699, 'Stock List'!$K$11:$K$1010, 0)))*M699), 2), 0)</f>
        <v>0</v>
      </c>
      <c r="BH699" s="20"/>
      <c r="BI699" s="20">
        <f>IFERROR(ROUND(((INDEX('Stock List'!$M$11:$M$1010, MATCH(P699, 'Stock List'!$K$11:$K$1010, 0))/INDEX('Stock List'!$L$11:$L$1010, MATCH(P699, 'Stock List'!$K$11:$K$1010, 0)))*O699), 2), 0)</f>
        <v>0</v>
      </c>
      <c r="BJ699" s="20"/>
      <c r="BK699" s="20">
        <f>IFERROR(ROUND(((INDEX('Stock List'!$M$11:$M$1010, MATCH(R699, 'Stock List'!$K$11:$K$1010, 0))/INDEX('Stock List'!$L$11:$L$1010, MATCH(R699, 'Stock List'!$K$11:$K$1010, 0)))*Q699), 2), 0)</f>
        <v>0</v>
      </c>
      <c r="BL699" s="20"/>
      <c r="BM699" s="20">
        <f>IFERROR(ROUND(((INDEX('Stock List'!$M$11:$M$1010, MATCH(T699, 'Stock List'!$K$11:$K$1010, 0))/INDEX('Stock List'!$L$11:$L$1010, MATCH(T699, 'Stock List'!$K$11:$K$1010, 0)))*S699), 2), 0)</f>
        <v>0</v>
      </c>
      <c r="BN699" s="20"/>
      <c r="BO699" s="20">
        <f>IFERROR(ROUND(((INDEX('Stock List'!$M$11:$M$1010, MATCH(V699, 'Stock List'!$K$11:$K$1010, 0))/INDEX('Stock List'!$L$11:$L$1010, MATCH(V699, 'Stock List'!$K$11:$K$1010, 0)))*U699), 2), 0)</f>
        <v>0</v>
      </c>
      <c r="BP699" s="20"/>
      <c r="BQ699" s="20">
        <f>IFERROR(ROUND(((INDEX('Stock List'!$M$11:$M$1010, MATCH(X699, 'Stock List'!$K$11:$K$1010, 0))/INDEX('Stock List'!$L$11:$L$1010, MATCH(X699, 'Stock List'!$K$11:$K$1010, 0)))*W699), 2), 0)</f>
        <v>0</v>
      </c>
      <c r="BR699" s="20"/>
      <c r="BS699" s="20">
        <f>IFERROR(ROUND(((INDEX('Stock List'!$M$11:$M$1010, MATCH(Z699, 'Stock List'!$K$11:$K$1010, 0))/INDEX('Stock List'!$L$11:$L$1010, MATCH(Z699, 'Stock List'!$K$11:$K$1010, 0)))*Y699), 2), 0)</f>
        <v>0</v>
      </c>
      <c r="BT699" s="20"/>
      <c r="BU699" s="20">
        <f>IFERROR(ROUND(((INDEX('Stock List'!$M$11:$M$1010, MATCH(AB699, 'Stock List'!$K$11:$K$1010, 0))/INDEX('Stock List'!$L$11:$L$1010, MATCH(AB699, 'Stock List'!$K$11:$K$1010, 0)))*AA699), 2), 0)</f>
        <v>0</v>
      </c>
      <c r="BV699" s="20"/>
      <c r="BW699" s="20">
        <f>IFERROR(ROUND(((INDEX('Stock List'!$M$11:$M$1010, MATCH(AD699, 'Stock List'!$K$11:$K$1010, 0))/INDEX('Stock List'!$L$11:$L$1010, MATCH(AD699, 'Stock List'!$K$11:$K$1010, 0)))*AC699), 2), 0)</f>
        <v>0</v>
      </c>
      <c r="BX699" s="20"/>
      <c r="BY699" s="20">
        <f>IFERROR(ROUND(((INDEX('Stock List'!$M$11:$M$1010, MATCH(AF699, 'Stock List'!$K$11:$K$1010, 0))/INDEX('Stock List'!$L$11:$L$1010, MATCH(AF699, 'Stock List'!$K$11:$K$1010, 0)))*AE699), 2), 0)</f>
        <v>0</v>
      </c>
      <c r="BZ699" s="20"/>
      <c r="CA699" s="20">
        <f>IFERROR(ROUND(((INDEX('Stock List'!$M$11:$M$1010, MATCH(AH699, 'Stock List'!$K$11:$K$1010, 0))/INDEX('Stock List'!$L$11:$L$1010, MATCH(AH699, 'Stock List'!$K$11:$K$1010, 0)))*AG699), 2), 0)</f>
        <v>0</v>
      </c>
      <c r="CB699" s="20"/>
      <c r="CC699" s="20">
        <f>IFERROR(ROUND(((INDEX('Stock List'!$M$11:$M$1010, MATCH(AJ699, 'Stock List'!$K$11:$K$1010, 0))/INDEX('Stock List'!$L$11:$L$1010, MATCH(AJ699, 'Stock List'!$K$11:$K$1010, 0)))*AI699), 2), 0)</f>
        <v>0</v>
      </c>
      <c r="CD699" s="20"/>
      <c r="CE699" s="20">
        <f>IFERROR(ROUND(((INDEX('Stock List'!$M$11:$M$1010, MATCH(AL699, 'Stock List'!$K$11:$K$1010, 0))/INDEX('Stock List'!$L$11:$L$1010, MATCH(AL699, 'Stock List'!$K$11:$K$1010, 0)))*AK699), 2), 0)</f>
        <v>0</v>
      </c>
      <c r="CF699" s="20"/>
      <c r="CG699" s="20">
        <f>IFERROR(ROUND(((INDEX('Stock List'!$M$11:$M$1010, MATCH(AN699, 'Stock List'!$K$11:$K$1010, 0))/INDEX('Stock List'!$L$11:$L$1010, MATCH(AN699, 'Stock List'!$K$11:$K$1010, 0)))*AM699), 2), 0)</f>
        <v>0</v>
      </c>
      <c r="CH699" s="20"/>
      <c r="CI699" s="20">
        <f>IFERROR(ROUND(((INDEX('Stock List'!$M$11:$M$1010, MATCH(AP699, 'Stock List'!$K$11:$K$1010, 0))/INDEX('Stock List'!$L$11:$L$1010, MATCH(AP699, 'Stock List'!$K$11:$K$1010, 0)))*AO699), 2), 0)</f>
        <v>0</v>
      </c>
      <c r="CJ699" s="20"/>
      <c r="CK699" s="20">
        <f>IFERROR(ROUND(((INDEX('Stock List'!$M$11:$M$1010, MATCH(AR699, 'Stock List'!$K$11:$K$1010, 0))/INDEX('Stock List'!$L$11:$L$1010, MATCH(AR699, 'Stock List'!$K$11:$K$1010, 0)))*AQ699), 2), 0)</f>
        <v>0</v>
      </c>
      <c r="CL699" s="20"/>
      <c r="CM699" s="20">
        <f>IFERROR(ROUND(((INDEX('Stock List'!$M$11:$M$1010, MATCH(AT699, 'Stock List'!$K$11:$K$1010, 0))/INDEX('Stock List'!$L$11:$L$1010, MATCH(AT699, 'Stock List'!$K$11:$K$1010, 0)))*AS699), 2), 0)</f>
        <v>0</v>
      </c>
      <c r="CN699" s="20"/>
      <c r="CO699" s="20">
        <f>IFERROR(ROUND(((INDEX('Stock List'!$M$11:$M$1010, MATCH(AV699, 'Stock List'!$K$11:$K$1010, 0))/INDEX('Stock List'!$L$11:$L$1010, MATCH(AV699, 'Stock List'!$K$11:$K$1010, 0)))*AU699), 2), 0)</f>
        <v>0</v>
      </c>
      <c r="CP699" s="20"/>
      <c r="CQ699" s="20">
        <f>IFERROR(ROUND(((INDEX('Stock List'!$M$11:$M$1010, MATCH(AX699, 'Stock List'!$K$11:$K$1010, 0))/INDEX('Stock List'!$L$11:$L$1010, MATCH(AX699, 'Stock List'!$K$11:$K$1010, 0)))*AW699), 2), 0)</f>
        <v>0</v>
      </c>
      <c r="CR699" s="22"/>
      <c r="CT699" s="106" t="str">
        <f t="shared" si="553"/>
        <v/>
      </c>
      <c r="CU699" s="22" t="str">
        <f t="shared" si="554"/>
        <v/>
      </c>
      <c r="CX699" s="106" t="str">
        <f t="shared" si="555"/>
        <v/>
      </c>
      <c r="CY699" s="20" t="str">
        <f t="shared" si="556"/>
        <v/>
      </c>
      <c r="CZ699" s="22" t="str">
        <f t="shared" si="557"/>
        <v/>
      </c>
      <c r="DB699" s="76" t="str">
        <f>IF($H699="", "", COUNTIF($G$11:$G$1010, "&gt;"&amp;$G699)+1+COUNTIF($G$11:$G699, $G699)-1)</f>
        <v/>
      </c>
      <c r="DC699" s="76" t="str">
        <f>IF($H699="", "", COUNTIF($CZ$11:$CZ$1010, "&gt;"&amp;$CZ699)+1+COUNTIF($CZ$11:$CZ699, $CZ699)-1)</f>
        <v/>
      </c>
      <c r="DE699" s="147" t="str">
        <f t="shared" si="558"/>
        <v/>
      </c>
      <c r="DF699" s="148"/>
      <c r="DG699" s="19" t="str">
        <f t="shared" si="559"/>
        <v/>
      </c>
      <c r="DH699" s="153" t="str">
        <f t="shared" si="560"/>
        <v/>
      </c>
      <c r="DI699" s="19" t="str">
        <f t="shared" si="512"/>
        <v/>
      </c>
      <c r="DJ699" s="153" t="str">
        <f t="shared" si="513"/>
        <v/>
      </c>
      <c r="DK699" s="19" t="str">
        <f t="shared" si="514"/>
        <v/>
      </c>
      <c r="DL699" s="153" t="str">
        <f t="shared" si="515"/>
        <v/>
      </c>
      <c r="DM699" s="19" t="str">
        <f t="shared" si="516"/>
        <v/>
      </c>
      <c r="DN699" s="153" t="str">
        <f t="shared" si="517"/>
        <v/>
      </c>
      <c r="DO699" s="19" t="str">
        <f t="shared" si="518"/>
        <v/>
      </c>
      <c r="DP699" s="153" t="str">
        <f t="shared" si="519"/>
        <v/>
      </c>
      <c r="DQ699" s="19" t="str">
        <f t="shared" si="520"/>
        <v/>
      </c>
      <c r="DR699" s="153" t="str">
        <f t="shared" si="521"/>
        <v/>
      </c>
      <c r="DS699" s="19" t="str">
        <f t="shared" si="522"/>
        <v/>
      </c>
      <c r="DT699" s="153" t="str">
        <f t="shared" si="523"/>
        <v/>
      </c>
      <c r="DU699" s="19" t="str">
        <f t="shared" si="524"/>
        <v/>
      </c>
      <c r="DV699" s="153" t="str">
        <f t="shared" si="525"/>
        <v/>
      </c>
      <c r="DW699" s="19" t="str">
        <f t="shared" si="526"/>
        <v/>
      </c>
      <c r="DX699" s="153" t="str">
        <f t="shared" si="527"/>
        <v/>
      </c>
      <c r="DY699" s="19" t="str">
        <f t="shared" si="528"/>
        <v/>
      </c>
      <c r="DZ699" s="153" t="str">
        <f t="shared" si="529"/>
        <v/>
      </c>
      <c r="EA699" s="19" t="str">
        <f t="shared" si="530"/>
        <v/>
      </c>
      <c r="EB699" s="153" t="str">
        <f t="shared" si="531"/>
        <v/>
      </c>
      <c r="EC699" s="19" t="str">
        <f t="shared" si="532"/>
        <v/>
      </c>
      <c r="ED699" s="153" t="str">
        <f t="shared" si="533"/>
        <v/>
      </c>
      <c r="EE699" s="19" t="str">
        <f t="shared" si="534"/>
        <v/>
      </c>
      <c r="EF699" s="153" t="str">
        <f t="shared" si="535"/>
        <v/>
      </c>
      <c r="EG699" s="19" t="str">
        <f t="shared" si="536"/>
        <v/>
      </c>
      <c r="EH699" s="153" t="str">
        <f t="shared" si="537"/>
        <v/>
      </c>
      <c r="EI699" s="19" t="str">
        <f t="shared" si="538"/>
        <v/>
      </c>
      <c r="EJ699" s="153" t="str">
        <f t="shared" si="539"/>
        <v/>
      </c>
      <c r="EK699" s="19" t="str">
        <f t="shared" si="540"/>
        <v/>
      </c>
      <c r="EL699" s="153" t="str">
        <f t="shared" si="541"/>
        <v/>
      </c>
      <c r="EM699" s="19" t="str">
        <f t="shared" si="542"/>
        <v/>
      </c>
      <c r="EN699" s="153" t="str">
        <f t="shared" si="543"/>
        <v/>
      </c>
      <c r="EO699" s="19" t="str">
        <f t="shared" si="544"/>
        <v/>
      </c>
      <c r="EP699" s="153" t="str">
        <f t="shared" si="545"/>
        <v/>
      </c>
      <c r="EQ699" s="19" t="str">
        <f t="shared" si="546"/>
        <v/>
      </c>
      <c r="ER699" s="153" t="str">
        <f t="shared" si="547"/>
        <v/>
      </c>
      <c r="ES699" s="19" t="str">
        <f t="shared" si="548"/>
        <v/>
      </c>
      <c r="ET699" s="153" t="str">
        <f t="shared" si="549"/>
        <v/>
      </c>
    </row>
    <row r="700" spans="1:150" x14ac:dyDescent="0.25">
      <c r="A700" s="31"/>
      <c r="B700" s="91" t="str">
        <f t="shared" si="550"/>
        <v/>
      </c>
      <c r="C700" s="20" t="str">
        <f t="shared" si="510"/>
        <v/>
      </c>
      <c r="D700" s="97" t="str">
        <f t="shared" si="511"/>
        <v/>
      </c>
      <c r="E700" s="62" t="str">
        <f t="shared" si="551"/>
        <v/>
      </c>
      <c r="F700" s="31"/>
      <c r="G700" s="282"/>
      <c r="H700" s="283"/>
      <c r="I700" s="284"/>
      <c r="J700" s="285"/>
      <c r="K700" s="286"/>
      <c r="L700" s="287"/>
      <c r="M700" s="288"/>
      <c r="N700" s="287"/>
      <c r="O700" s="288"/>
      <c r="P700" s="287"/>
      <c r="Q700" s="288"/>
      <c r="R700" s="287"/>
      <c r="S700" s="288"/>
      <c r="T700" s="287"/>
      <c r="U700" s="288"/>
      <c r="V700" s="287"/>
      <c r="W700" s="288"/>
      <c r="X700" s="287"/>
      <c r="Y700" s="288"/>
      <c r="Z700" s="287"/>
      <c r="AA700" s="288"/>
      <c r="AB700" s="287"/>
      <c r="AC700" s="288"/>
      <c r="AD700" s="287"/>
      <c r="AE700" s="288"/>
      <c r="AF700" s="287"/>
      <c r="AG700" s="288"/>
      <c r="AH700" s="287"/>
      <c r="AI700" s="288"/>
      <c r="AJ700" s="287"/>
      <c r="AK700" s="288"/>
      <c r="AL700" s="287"/>
      <c r="AM700" s="288"/>
      <c r="AN700" s="287"/>
      <c r="AO700" s="288"/>
      <c r="AP700" s="287"/>
      <c r="AQ700" s="288"/>
      <c r="AR700" s="287"/>
      <c r="AS700" s="288"/>
      <c r="AT700" s="287"/>
      <c r="AU700" s="288"/>
      <c r="AV700" s="287"/>
      <c r="AW700" s="288"/>
      <c r="AX700" s="287"/>
      <c r="AY700" s="31"/>
      <c r="BA700" s="76" t="str">
        <f t="shared" si="552"/>
        <v/>
      </c>
      <c r="BC700" s="76" t="str">
        <f>IF('Stock List'!$K700="", "", 'Stock List'!$K700)</f>
        <v/>
      </c>
      <c r="BE700" s="106">
        <f>IFERROR(ROUND(((INDEX('Stock List'!$M$11:$M$1010, MATCH(L700, 'Stock List'!$K$11:$K$1010, 0))/INDEX('Stock List'!$L$11:$L$1010, MATCH(L700, 'Stock List'!$K$11:$K$1010, 0)))*K700), 2), 0)</f>
        <v>0</v>
      </c>
      <c r="BF700" s="20"/>
      <c r="BG700" s="20">
        <f>IFERROR(ROUND(((INDEX('Stock List'!$M$11:$M$1010, MATCH(N700, 'Stock List'!$K$11:$K$1010, 0))/INDEX('Stock List'!$L$11:$L$1010, MATCH(N700, 'Stock List'!$K$11:$K$1010, 0)))*M700), 2), 0)</f>
        <v>0</v>
      </c>
      <c r="BH700" s="20"/>
      <c r="BI700" s="20">
        <f>IFERROR(ROUND(((INDEX('Stock List'!$M$11:$M$1010, MATCH(P700, 'Stock List'!$K$11:$K$1010, 0))/INDEX('Stock List'!$L$11:$L$1010, MATCH(P700, 'Stock List'!$K$11:$K$1010, 0)))*O700), 2), 0)</f>
        <v>0</v>
      </c>
      <c r="BJ700" s="20"/>
      <c r="BK700" s="20">
        <f>IFERROR(ROUND(((INDEX('Stock List'!$M$11:$M$1010, MATCH(R700, 'Stock List'!$K$11:$K$1010, 0))/INDEX('Stock List'!$L$11:$L$1010, MATCH(R700, 'Stock List'!$K$11:$K$1010, 0)))*Q700), 2), 0)</f>
        <v>0</v>
      </c>
      <c r="BL700" s="20"/>
      <c r="BM700" s="20">
        <f>IFERROR(ROUND(((INDEX('Stock List'!$M$11:$M$1010, MATCH(T700, 'Stock List'!$K$11:$K$1010, 0))/INDEX('Stock List'!$L$11:$L$1010, MATCH(T700, 'Stock List'!$K$11:$K$1010, 0)))*S700), 2), 0)</f>
        <v>0</v>
      </c>
      <c r="BN700" s="20"/>
      <c r="BO700" s="20">
        <f>IFERROR(ROUND(((INDEX('Stock List'!$M$11:$M$1010, MATCH(V700, 'Stock List'!$K$11:$K$1010, 0))/INDEX('Stock List'!$L$11:$L$1010, MATCH(V700, 'Stock List'!$K$11:$K$1010, 0)))*U700), 2), 0)</f>
        <v>0</v>
      </c>
      <c r="BP700" s="20"/>
      <c r="BQ700" s="20">
        <f>IFERROR(ROUND(((INDEX('Stock List'!$M$11:$M$1010, MATCH(X700, 'Stock List'!$K$11:$K$1010, 0))/INDEX('Stock List'!$L$11:$L$1010, MATCH(X700, 'Stock List'!$K$11:$K$1010, 0)))*W700), 2), 0)</f>
        <v>0</v>
      </c>
      <c r="BR700" s="20"/>
      <c r="BS700" s="20">
        <f>IFERROR(ROUND(((INDEX('Stock List'!$M$11:$M$1010, MATCH(Z700, 'Stock List'!$K$11:$K$1010, 0))/INDEX('Stock List'!$L$11:$L$1010, MATCH(Z700, 'Stock List'!$K$11:$K$1010, 0)))*Y700), 2), 0)</f>
        <v>0</v>
      </c>
      <c r="BT700" s="20"/>
      <c r="BU700" s="20">
        <f>IFERROR(ROUND(((INDEX('Stock List'!$M$11:$M$1010, MATCH(AB700, 'Stock List'!$K$11:$K$1010, 0))/INDEX('Stock List'!$L$11:$L$1010, MATCH(AB700, 'Stock List'!$K$11:$K$1010, 0)))*AA700), 2), 0)</f>
        <v>0</v>
      </c>
      <c r="BV700" s="20"/>
      <c r="BW700" s="20">
        <f>IFERROR(ROUND(((INDEX('Stock List'!$M$11:$M$1010, MATCH(AD700, 'Stock List'!$K$11:$K$1010, 0))/INDEX('Stock List'!$L$11:$L$1010, MATCH(AD700, 'Stock List'!$K$11:$K$1010, 0)))*AC700), 2), 0)</f>
        <v>0</v>
      </c>
      <c r="BX700" s="20"/>
      <c r="BY700" s="20">
        <f>IFERROR(ROUND(((INDEX('Stock List'!$M$11:$M$1010, MATCH(AF700, 'Stock List'!$K$11:$K$1010, 0))/INDEX('Stock List'!$L$11:$L$1010, MATCH(AF700, 'Stock List'!$K$11:$K$1010, 0)))*AE700), 2), 0)</f>
        <v>0</v>
      </c>
      <c r="BZ700" s="20"/>
      <c r="CA700" s="20">
        <f>IFERROR(ROUND(((INDEX('Stock List'!$M$11:$M$1010, MATCH(AH700, 'Stock List'!$K$11:$K$1010, 0))/INDEX('Stock List'!$L$11:$L$1010, MATCH(AH700, 'Stock List'!$K$11:$K$1010, 0)))*AG700), 2), 0)</f>
        <v>0</v>
      </c>
      <c r="CB700" s="20"/>
      <c r="CC700" s="20">
        <f>IFERROR(ROUND(((INDEX('Stock List'!$M$11:$M$1010, MATCH(AJ700, 'Stock List'!$K$11:$K$1010, 0))/INDEX('Stock List'!$L$11:$L$1010, MATCH(AJ700, 'Stock List'!$K$11:$K$1010, 0)))*AI700), 2), 0)</f>
        <v>0</v>
      </c>
      <c r="CD700" s="20"/>
      <c r="CE700" s="20">
        <f>IFERROR(ROUND(((INDEX('Stock List'!$M$11:$M$1010, MATCH(AL700, 'Stock List'!$K$11:$K$1010, 0))/INDEX('Stock List'!$L$11:$L$1010, MATCH(AL700, 'Stock List'!$K$11:$K$1010, 0)))*AK700), 2), 0)</f>
        <v>0</v>
      </c>
      <c r="CF700" s="20"/>
      <c r="CG700" s="20">
        <f>IFERROR(ROUND(((INDEX('Stock List'!$M$11:$M$1010, MATCH(AN700, 'Stock List'!$K$11:$K$1010, 0))/INDEX('Stock List'!$L$11:$L$1010, MATCH(AN700, 'Stock List'!$K$11:$K$1010, 0)))*AM700), 2), 0)</f>
        <v>0</v>
      </c>
      <c r="CH700" s="20"/>
      <c r="CI700" s="20">
        <f>IFERROR(ROUND(((INDEX('Stock List'!$M$11:$M$1010, MATCH(AP700, 'Stock List'!$K$11:$K$1010, 0))/INDEX('Stock List'!$L$11:$L$1010, MATCH(AP700, 'Stock List'!$K$11:$K$1010, 0)))*AO700), 2), 0)</f>
        <v>0</v>
      </c>
      <c r="CJ700" s="20"/>
      <c r="CK700" s="20">
        <f>IFERROR(ROUND(((INDEX('Stock List'!$M$11:$M$1010, MATCH(AR700, 'Stock List'!$K$11:$K$1010, 0))/INDEX('Stock List'!$L$11:$L$1010, MATCH(AR700, 'Stock List'!$K$11:$K$1010, 0)))*AQ700), 2), 0)</f>
        <v>0</v>
      </c>
      <c r="CL700" s="20"/>
      <c r="CM700" s="20">
        <f>IFERROR(ROUND(((INDEX('Stock List'!$M$11:$M$1010, MATCH(AT700, 'Stock List'!$K$11:$K$1010, 0))/INDEX('Stock List'!$L$11:$L$1010, MATCH(AT700, 'Stock List'!$K$11:$K$1010, 0)))*AS700), 2), 0)</f>
        <v>0</v>
      </c>
      <c r="CN700" s="20"/>
      <c r="CO700" s="20">
        <f>IFERROR(ROUND(((INDEX('Stock List'!$M$11:$M$1010, MATCH(AV700, 'Stock List'!$K$11:$K$1010, 0))/INDEX('Stock List'!$L$11:$L$1010, MATCH(AV700, 'Stock List'!$K$11:$K$1010, 0)))*AU700), 2), 0)</f>
        <v>0</v>
      </c>
      <c r="CP700" s="20"/>
      <c r="CQ700" s="20">
        <f>IFERROR(ROUND(((INDEX('Stock List'!$M$11:$M$1010, MATCH(AX700, 'Stock List'!$K$11:$K$1010, 0))/INDEX('Stock List'!$L$11:$L$1010, MATCH(AX700, 'Stock List'!$K$11:$K$1010, 0)))*AW700), 2), 0)</f>
        <v>0</v>
      </c>
      <c r="CR700" s="22"/>
      <c r="CT700" s="106" t="str">
        <f t="shared" si="553"/>
        <v/>
      </c>
      <c r="CU700" s="22" t="str">
        <f t="shared" si="554"/>
        <v/>
      </c>
      <c r="CX700" s="106" t="str">
        <f t="shared" si="555"/>
        <v/>
      </c>
      <c r="CY700" s="20" t="str">
        <f t="shared" si="556"/>
        <v/>
      </c>
      <c r="CZ700" s="22" t="str">
        <f t="shared" si="557"/>
        <v/>
      </c>
      <c r="DB700" s="76" t="str">
        <f>IF($H700="", "", COUNTIF($G$11:$G$1010, "&gt;"&amp;$G700)+1+COUNTIF($G$11:$G700, $G700)-1)</f>
        <v/>
      </c>
      <c r="DC700" s="76" t="str">
        <f>IF($H700="", "", COUNTIF($CZ$11:$CZ$1010, "&gt;"&amp;$CZ700)+1+COUNTIF($CZ$11:$CZ700, $CZ700)-1)</f>
        <v/>
      </c>
      <c r="DE700" s="147" t="str">
        <f t="shared" si="558"/>
        <v/>
      </c>
      <c r="DF700" s="148"/>
      <c r="DG700" s="19" t="str">
        <f t="shared" si="559"/>
        <v/>
      </c>
      <c r="DH700" s="153" t="str">
        <f t="shared" si="560"/>
        <v/>
      </c>
      <c r="DI700" s="19" t="str">
        <f t="shared" si="512"/>
        <v/>
      </c>
      <c r="DJ700" s="153" t="str">
        <f t="shared" si="513"/>
        <v/>
      </c>
      <c r="DK700" s="19" t="str">
        <f t="shared" si="514"/>
        <v/>
      </c>
      <c r="DL700" s="153" t="str">
        <f t="shared" si="515"/>
        <v/>
      </c>
      <c r="DM700" s="19" t="str">
        <f t="shared" si="516"/>
        <v/>
      </c>
      <c r="DN700" s="153" t="str">
        <f t="shared" si="517"/>
        <v/>
      </c>
      <c r="DO700" s="19" t="str">
        <f t="shared" si="518"/>
        <v/>
      </c>
      <c r="DP700" s="153" t="str">
        <f t="shared" si="519"/>
        <v/>
      </c>
      <c r="DQ700" s="19" t="str">
        <f t="shared" si="520"/>
        <v/>
      </c>
      <c r="DR700" s="153" t="str">
        <f t="shared" si="521"/>
        <v/>
      </c>
      <c r="DS700" s="19" t="str">
        <f t="shared" si="522"/>
        <v/>
      </c>
      <c r="DT700" s="153" t="str">
        <f t="shared" si="523"/>
        <v/>
      </c>
      <c r="DU700" s="19" t="str">
        <f t="shared" si="524"/>
        <v/>
      </c>
      <c r="DV700" s="153" t="str">
        <f t="shared" si="525"/>
        <v/>
      </c>
      <c r="DW700" s="19" t="str">
        <f t="shared" si="526"/>
        <v/>
      </c>
      <c r="DX700" s="153" t="str">
        <f t="shared" si="527"/>
        <v/>
      </c>
      <c r="DY700" s="19" t="str">
        <f t="shared" si="528"/>
        <v/>
      </c>
      <c r="DZ700" s="153" t="str">
        <f t="shared" si="529"/>
        <v/>
      </c>
      <c r="EA700" s="19" t="str">
        <f t="shared" si="530"/>
        <v/>
      </c>
      <c r="EB700" s="153" t="str">
        <f t="shared" si="531"/>
        <v/>
      </c>
      <c r="EC700" s="19" t="str">
        <f t="shared" si="532"/>
        <v/>
      </c>
      <c r="ED700" s="153" t="str">
        <f t="shared" si="533"/>
        <v/>
      </c>
      <c r="EE700" s="19" t="str">
        <f t="shared" si="534"/>
        <v/>
      </c>
      <c r="EF700" s="153" t="str">
        <f t="shared" si="535"/>
        <v/>
      </c>
      <c r="EG700" s="19" t="str">
        <f t="shared" si="536"/>
        <v/>
      </c>
      <c r="EH700" s="153" t="str">
        <f t="shared" si="537"/>
        <v/>
      </c>
      <c r="EI700" s="19" t="str">
        <f t="shared" si="538"/>
        <v/>
      </c>
      <c r="EJ700" s="153" t="str">
        <f t="shared" si="539"/>
        <v/>
      </c>
      <c r="EK700" s="19" t="str">
        <f t="shared" si="540"/>
        <v/>
      </c>
      <c r="EL700" s="153" t="str">
        <f t="shared" si="541"/>
        <v/>
      </c>
      <c r="EM700" s="19" t="str">
        <f t="shared" si="542"/>
        <v/>
      </c>
      <c r="EN700" s="153" t="str">
        <f t="shared" si="543"/>
        <v/>
      </c>
      <c r="EO700" s="19" t="str">
        <f t="shared" si="544"/>
        <v/>
      </c>
      <c r="EP700" s="153" t="str">
        <f t="shared" si="545"/>
        <v/>
      </c>
      <c r="EQ700" s="19" t="str">
        <f t="shared" si="546"/>
        <v/>
      </c>
      <c r="ER700" s="153" t="str">
        <f t="shared" si="547"/>
        <v/>
      </c>
      <c r="ES700" s="19" t="str">
        <f t="shared" si="548"/>
        <v/>
      </c>
      <c r="ET700" s="153" t="str">
        <f t="shared" si="549"/>
        <v/>
      </c>
    </row>
    <row r="701" spans="1:150" x14ac:dyDescent="0.25">
      <c r="A701" s="31"/>
      <c r="B701" s="91" t="str">
        <f t="shared" si="550"/>
        <v/>
      </c>
      <c r="C701" s="20" t="str">
        <f t="shared" si="510"/>
        <v/>
      </c>
      <c r="D701" s="97" t="str">
        <f t="shared" si="511"/>
        <v/>
      </c>
      <c r="E701" s="62" t="str">
        <f t="shared" si="551"/>
        <v/>
      </c>
      <c r="F701" s="31"/>
      <c r="G701" s="282"/>
      <c r="H701" s="283"/>
      <c r="I701" s="284"/>
      <c r="J701" s="285"/>
      <c r="K701" s="286"/>
      <c r="L701" s="287"/>
      <c r="M701" s="288"/>
      <c r="N701" s="287"/>
      <c r="O701" s="288"/>
      <c r="P701" s="287"/>
      <c r="Q701" s="288"/>
      <c r="R701" s="287"/>
      <c r="S701" s="288"/>
      <c r="T701" s="287"/>
      <c r="U701" s="288"/>
      <c r="V701" s="287"/>
      <c r="W701" s="288"/>
      <c r="X701" s="287"/>
      <c r="Y701" s="288"/>
      <c r="Z701" s="287"/>
      <c r="AA701" s="288"/>
      <c r="AB701" s="287"/>
      <c r="AC701" s="288"/>
      <c r="AD701" s="287"/>
      <c r="AE701" s="288"/>
      <c r="AF701" s="287"/>
      <c r="AG701" s="288"/>
      <c r="AH701" s="287"/>
      <c r="AI701" s="288"/>
      <c r="AJ701" s="287"/>
      <c r="AK701" s="288"/>
      <c r="AL701" s="287"/>
      <c r="AM701" s="288"/>
      <c r="AN701" s="287"/>
      <c r="AO701" s="288"/>
      <c r="AP701" s="287"/>
      <c r="AQ701" s="288"/>
      <c r="AR701" s="287"/>
      <c r="AS701" s="288"/>
      <c r="AT701" s="287"/>
      <c r="AU701" s="288"/>
      <c r="AV701" s="287"/>
      <c r="AW701" s="288"/>
      <c r="AX701" s="287"/>
      <c r="AY701" s="31"/>
      <c r="BA701" s="76" t="str">
        <f t="shared" si="552"/>
        <v/>
      </c>
      <c r="BC701" s="76" t="str">
        <f>IF('Stock List'!$K701="", "", 'Stock List'!$K701)</f>
        <v/>
      </c>
      <c r="BE701" s="106">
        <f>IFERROR(ROUND(((INDEX('Stock List'!$M$11:$M$1010, MATCH(L701, 'Stock List'!$K$11:$K$1010, 0))/INDEX('Stock List'!$L$11:$L$1010, MATCH(L701, 'Stock List'!$K$11:$K$1010, 0)))*K701), 2), 0)</f>
        <v>0</v>
      </c>
      <c r="BF701" s="20"/>
      <c r="BG701" s="20">
        <f>IFERROR(ROUND(((INDEX('Stock List'!$M$11:$M$1010, MATCH(N701, 'Stock List'!$K$11:$K$1010, 0))/INDEX('Stock List'!$L$11:$L$1010, MATCH(N701, 'Stock List'!$K$11:$K$1010, 0)))*M701), 2), 0)</f>
        <v>0</v>
      </c>
      <c r="BH701" s="20"/>
      <c r="BI701" s="20">
        <f>IFERROR(ROUND(((INDEX('Stock List'!$M$11:$M$1010, MATCH(P701, 'Stock List'!$K$11:$K$1010, 0))/INDEX('Stock List'!$L$11:$L$1010, MATCH(P701, 'Stock List'!$K$11:$K$1010, 0)))*O701), 2), 0)</f>
        <v>0</v>
      </c>
      <c r="BJ701" s="20"/>
      <c r="BK701" s="20">
        <f>IFERROR(ROUND(((INDEX('Stock List'!$M$11:$M$1010, MATCH(R701, 'Stock List'!$K$11:$K$1010, 0))/INDEX('Stock List'!$L$11:$L$1010, MATCH(R701, 'Stock List'!$K$11:$K$1010, 0)))*Q701), 2), 0)</f>
        <v>0</v>
      </c>
      <c r="BL701" s="20"/>
      <c r="BM701" s="20">
        <f>IFERROR(ROUND(((INDEX('Stock List'!$M$11:$M$1010, MATCH(T701, 'Stock List'!$K$11:$K$1010, 0))/INDEX('Stock List'!$L$11:$L$1010, MATCH(T701, 'Stock List'!$K$11:$K$1010, 0)))*S701), 2), 0)</f>
        <v>0</v>
      </c>
      <c r="BN701" s="20"/>
      <c r="BO701" s="20">
        <f>IFERROR(ROUND(((INDEX('Stock List'!$M$11:$M$1010, MATCH(V701, 'Stock List'!$K$11:$K$1010, 0))/INDEX('Stock List'!$L$11:$L$1010, MATCH(V701, 'Stock List'!$K$11:$K$1010, 0)))*U701), 2), 0)</f>
        <v>0</v>
      </c>
      <c r="BP701" s="20"/>
      <c r="BQ701" s="20">
        <f>IFERROR(ROUND(((INDEX('Stock List'!$M$11:$M$1010, MATCH(X701, 'Stock List'!$K$11:$K$1010, 0))/INDEX('Stock List'!$L$11:$L$1010, MATCH(X701, 'Stock List'!$K$11:$K$1010, 0)))*W701), 2), 0)</f>
        <v>0</v>
      </c>
      <c r="BR701" s="20"/>
      <c r="BS701" s="20">
        <f>IFERROR(ROUND(((INDEX('Stock List'!$M$11:$M$1010, MATCH(Z701, 'Stock List'!$K$11:$K$1010, 0))/INDEX('Stock List'!$L$11:$L$1010, MATCH(Z701, 'Stock List'!$K$11:$K$1010, 0)))*Y701), 2), 0)</f>
        <v>0</v>
      </c>
      <c r="BT701" s="20"/>
      <c r="BU701" s="20">
        <f>IFERROR(ROUND(((INDEX('Stock List'!$M$11:$M$1010, MATCH(AB701, 'Stock List'!$K$11:$K$1010, 0))/INDEX('Stock List'!$L$11:$L$1010, MATCH(AB701, 'Stock List'!$K$11:$K$1010, 0)))*AA701), 2), 0)</f>
        <v>0</v>
      </c>
      <c r="BV701" s="20"/>
      <c r="BW701" s="20">
        <f>IFERROR(ROUND(((INDEX('Stock List'!$M$11:$M$1010, MATCH(AD701, 'Stock List'!$K$11:$K$1010, 0))/INDEX('Stock List'!$L$11:$L$1010, MATCH(AD701, 'Stock List'!$K$11:$K$1010, 0)))*AC701), 2), 0)</f>
        <v>0</v>
      </c>
      <c r="BX701" s="20"/>
      <c r="BY701" s="20">
        <f>IFERROR(ROUND(((INDEX('Stock List'!$M$11:$M$1010, MATCH(AF701, 'Stock List'!$K$11:$K$1010, 0))/INDEX('Stock List'!$L$11:$L$1010, MATCH(AF701, 'Stock List'!$K$11:$K$1010, 0)))*AE701), 2), 0)</f>
        <v>0</v>
      </c>
      <c r="BZ701" s="20"/>
      <c r="CA701" s="20">
        <f>IFERROR(ROUND(((INDEX('Stock List'!$M$11:$M$1010, MATCH(AH701, 'Stock List'!$K$11:$K$1010, 0))/INDEX('Stock List'!$L$11:$L$1010, MATCH(AH701, 'Stock List'!$K$11:$K$1010, 0)))*AG701), 2), 0)</f>
        <v>0</v>
      </c>
      <c r="CB701" s="20"/>
      <c r="CC701" s="20">
        <f>IFERROR(ROUND(((INDEX('Stock List'!$M$11:$M$1010, MATCH(AJ701, 'Stock List'!$K$11:$K$1010, 0))/INDEX('Stock List'!$L$11:$L$1010, MATCH(AJ701, 'Stock List'!$K$11:$K$1010, 0)))*AI701), 2), 0)</f>
        <v>0</v>
      </c>
      <c r="CD701" s="20"/>
      <c r="CE701" s="20">
        <f>IFERROR(ROUND(((INDEX('Stock List'!$M$11:$M$1010, MATCH(AL701, 'Stock List'!$K$11:$K$1010, 0))/INDEX('Stock List'!$L$11:$L$1010, MATCH(AL701, 'Stock List'!$K$11:$K$1010, 0)))*AK701), 2), 0)</f>
        <v>0</v>
      </c>
      <c r="CF701" s="20"/>
      <c r="CG701" s="20">
        <f>IFERROR(ROUND(((INDEX('Stock List'!$M$11:$M$1010, MATCH(AN701, 'Stock List'!$K$11:$K$1010, 0))/INDEX('Stock List'!$L$11:$L$1010, MATCH(AN701, 'Stock List'!$K$11:$K$1010, 0)))*AM701), 2), 0)</f>
        <v>0</v>
      </c>
      <c r="CH701" s="20"/>
      <c r="CI701" s="20">
        <f>IFERROR(ROUND(((INDEX('Stock List'!$M$11:$M$1010, MATCH(AP701, 'Stock List'!$K$11:$K$1010, 0))/INDEX('Stock List'!$L$11:$L$1010, MATCH(AP701, 'Stock List'!$K$11:$K$1010, 0)))*AO701), 2), 0)</f>
        <v>0</v>
      </c>
      <c r="CJ701" s="20"/>
      <c r="CK701" s="20">
        <f>IFERROR(ROUND(((INDEX('Stock List'!$M$11:$M$1010, MATCH(AR701, 'Stock List'!$K$11:$K$1010, 0))/INDEX('Stock List'!$L$11:$L$1010, MATCH(AR701, 'Stock List'!$K$11:$K$1010, 0)))*AQ701), 2), 0)</f>
        <v>0</v>
      </c>
      <c r="CL701" s="20"/>
      <c r="CM701" s="20">
        <f>IFERROR(ROUND(((INDEX('Stock List'!$M$11:$M$1010, MATCH(AT701, 'Stock List'!$K$11:$K$1010, 0))/INDEX('Stock List'!$L$11:$L$1010, MATCH(AT701, 'Stock List'!$K$11:$K$1010, 0)))*AS701), 2), 0)</f>
        <v>0</v>
      </c>
      <c r="CN701" s="20"/>
      <c r="CO701" s="20">
        <f>IFERROR(ROUND(((INDEX('Stock List'!$M$11:$M$1010, MATCH(AV701, 'Stock List'!$K$11:$K$1010, 0))/INDEX('Stock List'!$L$11:$L$1010, MATCH(AV701, 'Stock List'!$K$11:$K$1010, 0)))*AU701), 2), 0)</f>
        <v>0</v>
      </c>
      <c r="CP701" s="20"/>
      <c r="CQ701" s="20">
        <f>IFERROR(ROUND(((INDEX('Stock List'!$M$11:$M$1010, MATCH(AX701, 'Stock List'!$K$11:$K$1010, 0))/INDEX('Stock List'!$L$11:$L$1010, MATCH(AX701, 'Stock List'!$K$11:$K$1010, 0)))*AW701), 2), 0)</f>
        <v>0</v>
      </c>
      <c r="CR701" s="22"/>
      <c r="CT701" s="106" t="str">
        <f t="shared" si="553"/>
        <v/>
      </c>
      <c r="CU701" s="22" t="str">
        <f t="shared" si="554"/>
        <v/>
      </c>
      <c r="CX701" s="106" t="str">
        <f t="shared" si="555"/>
        <v/>
      </c>
      <c r="CY701" s="20" t="str">
        <f t="shared" si="556"/>
        <v/>
      </c>
      <c r="CZ701" s="22" t="str">
        <f t="shared" si="557"/>
        <v/>
      </c>
      <c r="DB701" s="76" t="str">
        <f>IF($H701="", "", COUNTIF($G$11:$G$1010, "&gt;"&amp;$G701)+1+COUNTIF($G$11:$G701, $G701)-1)</f>
        <v/>
      </c>
      <c r="DC701" s="76" t="str">
        <f>IF($H701="", "", COUNTIF($CZ$11:$CZ$1010, "&gt;"&amp;$CZ701)+1+COUNTIF($CZ$11:$CZ701, $CZ701)-1)</f>
        <v/>
      </c>
      <c r="DE701" s="147" t="str">
        <f t="shared" si="558"/>
        <v/>
      </c>
      <c r="DF701" s="148"/>
      <c r="DG701" s="19" t="str">
        <f t="shared" si="559"/>
        <v/>
      </c>
      <c r="DH701" s="153" t="str">
        <f t="shared" si="560"/>
        <v/>
      </c>
      <c r="DI701" s="19" t="str">
        <f t="shared" si="512"/>
        <v/>
      </c>
      <c r="DJ701" s="153" t="str">
        <f t="shared" si="513"/>
        <v/>
      </c>
      <c r="DK701" s="19" t="str">
        <f t="shared" si="514"/>
        <v/>
      </c>
      <c r="DL701" s="153" t="str">
        <f t="shared" si="515"/>
        <v/>
      </c>
      <c r="DM701" s="19" t="str">
        <f t="shared" si="516"/>
        <v/>
      </c>
      <c r="DN701" s="153" t="str">
        <f t="shared" si="517"/>
        <v/>
      </c>
      <c r="DO701" s="19" t="str">
        <f t="shared" si="518"/>
        <v/>
      </c>
      <c r="DP701" s="153" t="str">
        <f t="shared" si="519"/>
        <v/>
      </c>
      <c r="DQ701" s="19" t="str">
        <f t="shared" si="520"/>
        <v/>
      </c>
      <c r="DR701" s="153" t="str">
        <f t="shared" si="521"/>
        <v/>
      </c>
      <c r="DS701" s="19" t="str">
        <f t="shared" si="522"/>
        <v/>
      </c>
      <c r="DT701" s="153" t="str">
        <f t="shared" si="523"/>
        <v/>
      </c>
      <c r="DU701" s="19" t="str">
        <f t="shared" si="524"/>
        <v/>
      </c>
      <c r="DV701" s="153" t="str">
        <f t="shared" si="525"/>
        <v/>
      </c>
      <c r="DW701" s="19" t="str">
        <f t="shared" si="526"/>
        <v/>
      </c>
      <c r="DX701" s="153" t="str">
        <f t="shared" si="527"/>
        <v/>
      </c>
      <c r="DY701" s="19" t="str">
        <f t="shared" si="528"/>
        <v/>
      </c>
      <c r="DZ701" s="153" t="str">
        <f t="shared" si="529"/>
        <v/>
      </c>
      <c r="EA701" s="19" t="str">
        <f t="shared" si="530"/>
        <v/>
      </c>
      <c r="EB701" s="153" t="str">
        <f t="shared" si="531"/>
        <v/>
      </c>
      <c r="EC701" s="19" t="str">
        <f t="shared" si="532"/>
        <v/>
      </c>
      <c r="ED701" s="153" t="str">
        <f t="shared" si="533"/>
        <v/>
      </c>
      <c r="EE701" s="19" t="str">
        <f t="shared" si="534"/>
        <v/>
      </c>
      <c r="EF701" s="153" t="str">
        <f t="shared" si="535"/>
        <v/>
      </c>
      <c r="EG701" s="19" t="str">
        <f t="shared" si="536"/>
        <v/>
      </c>
      <c r="EH701" s="153" t="str">
        <f t="shared" si="537"/>
        <v/>
      </c>
      <c r="EI701" s="19" t="str">
        <f t="shared" si="538"/>
        <v/>
      </c>
      <c r="EJ701" s="153" t="str">
        <f t="shared" si="539"/>
        <v/>
      </c>
      <c r="EK701" s="19" t="str">
        <f t="shared" si="540"/>
        <v/>
      </c>
      <c r="EL701" s="153" t="str">
        <f t="shared" si="541"/>
        <v/>
      </c>
      <c r="EM701" s="19" t="str">
        <f t="shared" si="542"/>
        <v/>
      </c>
      <c r="EN701" s="153" t="str">
        <f t="shared" si="543"/>
        <v/>
      </c>
      <c r="EO701" s="19" t="str">
        <f t="shared" si="544"/>
        <v/>
      </c>
      <c r="EP701" s="153" t="str">
        <f t="shared" si="545"/>
        <v/>
      </c>
      <c r="EQ701" s="19" t="str">
        <f t="shared" si="546"/>
        <v/>
      </c>
      <c r="ER701" s="153" t="str">
        <f t="shared" si="547"/>
        <v/>
      </c>
      <c r="ES701" s="19" t="str">
        <f t="shared" si="548"/>
        <v/>
      </c>
      <c r="ET701" s="153" t="str">
        <f t="shared" si="549"/>
        <v/>
      </c>
    </row>
    <row r="702" spans="1:150" x14ac:dyDescent="0.25">
      <c r="A702" s="31"/>
      <c r="B702" s="91" t="str">
        <f t="shared" si="550"/>
        <v/>
      </c>
      <c r="C702" s="20" t="str">
        <f t="shared" si="510"/>
        <v/>
      </c>
      <c r="D702" s="97" t="str">
        <f t="shared" si="511"/>
        <v/>
      </c>
      <c r="E702" s="62" t="str">
        <f t="shared" si="551"/>
        <v/>
      </c>
      <c r="F702" s="31"/>
      <c r="G702" s="282"/>
      <c r="H702" s="283"/>
      <c r="I702" s="284"/>
      <c r="J702" s="285"/>
      <c r="K702" s="286"/>
      <c r="L702" s="287"/>
      <c r="M702" s="288"/>
      <c r="N702" s="287"/>
      <c r="O702" s="288"/>
      <c r="P702" s="287"/>
      <c r="Q702" s="288"/>
      <c r="R702" s="287"/>
      <c r="S702" s="288"/>
      <c r="T702" s="287"/>
      <c r="U702" s="288"/>
      <c r="V702" s="287"/>
      <c r="W702" s="288"/>
      <c r="X702" s="287"/>
      <c r="Y702" s="288"/>
      <c r="Z702" s="287"/>
      <c r="AA702" s="288"/>
      <c r="AB702" s="287"/>
      <c r="AC702" s="288"/>
      <c r="AD702" s="287"/>
      <c r="AE702" s="288"/>
      <c r="AF702" s="287"/>
      <c r="AG702" s="288"/>
      <c r="AH702" s="287"/>
      <c r="AI702" s="288"/>
      <c r="AJ702" s="287"/>
      <c r="AK702" s="288"/>
      <c r="AL702" s="287"/>
      <c r="AM702" s="288"/>
      <c r="AN702" s="287"/>
      <c r="AO702" s="288"/>
      <c r="AP702" s="287"/>
      <c r="AQ702" s="288"/>
      <c r="AR702" s="287"/>
      <c r="AS702" s="288"/>
      <c r="AT702" s="287"/>
      <c r="AU702" s="288"/>
      <c r="AV702" s="287"/>
      <c r="AW702" s="288"/>
      <c r="AX702" s="287"/>
      <c r="AY702" s="31"/>
      <c r="BA702" s="76" t="str">
        <f t="shared" si="552"/>
        <v/>
      </c>
      <c r="BC702" s="76" t="str">
        <f>IF('Stock List'!$K702="", "", 'Stock List'!$K702)</f>
        <v/>
      </c>
      <c r="BE702" s="106">
        <f>IFERROR(ROUND(((INDEX('Stock List'!$M$11:$M$1010, MATCH(L702, 'Stock List'!$K$11:$K$1010, 0))/INDEX('Stock List'!$L$11:$L$1010, MATCH(L702, 'Stock List'!$K$11:$K$1010, 0)))*K702), 2), 0)</f>
        <v>0</v>
      </c>
      <c r="BF702" s="20"/>
      <c r="BG702" s="20">
        <f>IFERROR(ROUND(((INDEX('Stock List'!$M$11:$M$1010, MATCH(N702, 'Stock List'!$K$11:$K$1010, 0))/INDEX('Stock List'!$L$11:$L$1010, MATCH(N702, 'Stock List'!$K$11:$K$1010, 0)))*M702), 2), 0)</f>
        <v>0</v>
      </c>
      <c r="BH702" s="20"/>
      <c r="BI702" s="20">
        <f>IFERROR(ROUND(((INDEX('Stock List'!$M$11:$M$1010, MATCH(P702, 'Stock List'!$K$11:$K$1010, 0))/INDEX('Stock List'!$L$11:$L$1010, MATCH(P702, 'Stock List'!$K$11:$K$1010, 0)))*O702), 2), 0)</f>
        <v>0</v>
      </c>
      <c r="BJ702" s="20"/>
      <c r="BK702" s="20">
        <f>IFERROR(ROUND(((INDEX('Stock List'!$M$11:$M$1010, MATCH(R702, 'Stock List'!$K$11:$K$1010, 0))/INDEX('Stock List'!$L$11:$L$1010, MATCH(R702, 'Stock List'!$K$11:$K$1010, 0)))*Q702), 2), 0)</f>
        <v>0</v>
      </c>
      <c r="BL702" s="20"/>
      <c r="BM702" s="20">
        <f>IFERROR(ROUND(((INDEX('Stock List'!$M$11:$M$1010, MATCH(T702, 'Stock List'!$K$11:$K$1010, 0))/INDEX('Stock List'!$L$11:$L$1010, MATCH(T702, 'Stock List'!$K$11:$K$1010, 0)))*S702), 2), 0)</f>
        <v>0</v>
      </c>
      <c r="BN702" s="20"/>
      <c r="BO702" s="20">
        <f>IFERROR(ROUND(((INDEX('Stock List'!$M$11:$M$1010, MATCH(V702, 'Stock List'!$K$11:$K$1010, 0))/INDEX('Stock List'!$L$11:$L$1010, MATCH(V702, 'Stock List'!$K$11:$K$1010, 0)))*U702), 2), 0)</f>
        <v>0</v>
      </c>
      <c r="BP702" s="20"/>
      <c r="BQ702" s="20">
        <f>IFERROR(ROUND(((INDEX('Stock List'!$M$11:$M$1010, MATCH(X702, 'Stock List'!$K$11:$K$1010, 0))/INDEX('Stock List'!$L$11:$L$1010, MATCH(X702, 'Stock List'!$K$11:$K$1010, 0)))*W702), 2), 0)</f>
        <v>0</v>
      </c>
      <c r="BR702" s="20"/>
      <c r="BS702" s="20">
        <f>IFERROR(ROUND(((INDEX('Stock List'!$M$11:$M$1010, MATCH(Z702, 'Stock List'!$K$11:$K$1010, 0))/INDEX('Stock List'!$L$11:$L$1010, MATCH(Z702, 'Stock List'!$K$11:$K$1010, 0)))*Y702), 2), 0)</f>
        <v>0</v>
      </c>
      <c r="BT702" s="20"/>
      <c r="BU702" s="20">
        <f>IFERROR(ROUND(((INDEX('Stock List'!$M$11:$M$1010, MATCH(AB702, 'Stock List'!$K$11:$K$1010, 0))/INDEX('Stock List'!$L$11:$L$1010, MATCH(AB702, 'Stock List'!$K$11:$K$1010, 0)))*AA702), 2), 0)</f>
        <v>0</v>
      </c>
      <c r="BV702" s="20"/>
      <c r="BW702" s="20">
        <f>IFERROR(ROUND(((INDEX('Stock List'!$M$11:$M$1010, MATCH(AD702, 'Stock List'!$K$11:$K$1010, 0))/INDEX('Stock List'!$L$11:$L$1010, MATCH(AD702, 'Stock List'!$K$11:$K$1010, 0)))*AC702), 2), 0)</f>
        <v>0</v>
      </c>
      <c r="BX702" s="20"/>
      <c r="BY702" s="20">
        <f>IFERROR(ROUND(((INDEX('Stock List'!$M$11:$M$1010, MATCH(AF702, 'Stock List'!$K$11:$K$1010, 0))/INDEX('Stock List'!$L$11:$L$1010, MATCH(AF702, 'Stock List'!$K$11:$K$1010, 0)))*AE702), 2), 0)</f>
        <v>0</v>
      </c>
      <c r="BZ702" s="20"/>
      <c r="CA702" s="20">
        <f>IFERROR(ROUND(((INDEX('Stock List'!$M$11:$M$1010, MATCH(AH702, 'Stock List'!$K$11:$K$1010, 0))/INDEX('Stock List'!$L$11:$L$1010, MATCH(AH702, 'Stock List'!$K$11:$K$1010, 0)))*AG702), 2), 0)</f>
        <v>0</v>
      </c>
      <c r="CB702" s="20"/>
      <c r="CC702" s="20">
        <f>IFERROR(ROUND(((INDEX('Stock List'!$M$11:$M$1010, MATCH(AJ702, 'Stock List'!$K$11:$K$1010, 0))/INDEX('Stock List'!$L$11:$L$1010, MATCH(AJ702, 'Stock List'!$K$11:$K$1010, 0)))*AI702), 2), 0)</f>
        <v>0</v>
      </c>
      <c r="CD702" s="20"/>
      <c r="CE702" s="20">
        <f>IFERROR(ROUND(((INDEX('Stock List'!$M$11:$M$1010, MATCH(AL702, 'Stock List'!$K$11:$K$1010, 0))/INDEX('Stock List'!$L$11:$L$1010, MATCH(AL702, 'Stock List'!$K$11:$K$1010, 0)))*AK702), 2), 0)</f>
        <v>0</v>
      </c>
      <c r="CF702" s="20"/>
      <c r="CG702" s="20">
        <f>IFERROR(ROUND(((INDEX('Stock List'!$M$11:$M$1010, MATCH(AN702, 'Stock List'!$K$11:$K$1010, 0))/INDEX('Stock List'!$L$11:$L$1010, MATCH(AN702, 'Stock List'!$K$11:$K$1010, 0)))*AM702), 2), 0)</f>
        <v>0</v>
      </c>
      <c r="CH702" s="20"/>
      <c r="CI702" s="20">
        <f>IFERROR(ROUND(((INDEX('Stock List'!$M$11:$M$1010, MATCH(AP702, 'Stock List'!$K$11:$K$1010, 0))/INDEX('Stock List'!$L$11:$L$1010, MATCH(AP702, 'Stock List'!$K$11:$K$1010, 0)))*AO702), 2), 0)</f>
        <v>0</v>
      </c>
      <c r="CJ702" s="20"/>
      <c r="CK702" s="20">
        <f>IFERROR(ROUND(((INDEX('Stock List'!$M$11:$M$1010, MATCH(AR702, 'Stock List'!$K$11:$K$1010, 0))/INDEX('Stock List'!$L$11:$L$1010, MATCH(AR702, 'Stock List'!$K$11:$K$1010, 0)))*AQ702), 2), 0)</f>
        <v>0</v>
      </c>
      <c r="CL702" s="20"/>
      <c r="CM702" s="20">
        <f>IFERROR(ROUND(((INDEX('Stock List'!$M$11:$M$1010, MATCH(AT702, 'Stock List'!$K$11:$K$1010, 0))/INDEX('Stock List'!$L$11:$L$1010, MATCH(AT702, 'Stock List'!$K$11:$K$1010, 0)))*AS702), 2), 0)</f>
        <v>0</v>
      </c>
      <c r="CN702" s="20"/>
      <c r="CO702" s="20">
        <f>IFERROR(ROUND(((INDEX('Stock List'!$M$11:$M$1010, MATCH(AV702, 'Stock List'!$K$11:$K$1010, 0))/INDEX('Stock List'!$L$11:$L$1010, MATCH(AV702, 'Stock List'!$K$11:$K$1010, 0)))*AU702), 2), 0)</f>
        <v>0</v>
      </c>
      <c r="CP702" s="20"/>
      <c r="CQ702" s="20">
        <f>IFERROR(ROUND(((INDEX('Stock List'!$M$11:$M$1010, MATCH(AX702, 'Stock List'!$K$11:$K$1010, 0))/INDEX('Stock List'!$L$11:$L$1010, MATCH(AX702, 'Stock List'!$K$11:$K$1010, 0)))*AW702), 2), 0)</f>
        <v>0</v>
      </c>
      <c r="CR702" s="22"/>
      <c r="CT702" s="106" t="str">
        <f t="shared" si="553"/>
        <v/>
      </c>
      <c r="CU702" s="22" t="str">
        <f t="shared" si="554"/>
        <v/>
      </c>
      <c r="CX702" s="106" t="str">
        <f t="shared" si="555"/>
        <v/>
      </c>
      <c r="CY702" s="20" t="str">
        <f t="shared" si="556"/>
        <v/>
      </c>
      <c r="CZ702" s="22" t="str">
        <f t="shared" si="557"/>
        <v/>
      </c>
      <c r="DB702" s="76" t="str">
        <f>IF($H702="", "", COUNTIF($G$11:$G$1010, "&gt;"&amp;$G702)+1+COUNTIF($G$11:$G702, $G702)-1)</f>
        <v/>
      </c>
      <c r="DC702" s="76" t="str">
        <f>IF($H702="", "", COUNTIF($CZ$11:$CZ$1010, "&gt;"&amp;$CZ702)+1+COUNTIF($CZ$11:$CZ702, $CZ702)-1)</f>
        <v/>
      </c>
      <c r="DE702" s="147" t="str">
        <f t="shared" si="558"/>
        <v/>
      </c>
      <c r="DF702" s="148"/>
      <c r="DG702" s="19" t="str">
        <f t="shared" si="559"/>
        <v/>
      </c>
      <c r="DH702" s="153" t="str">
        <f t="shared" si="560"/>
        <v/>
      </c>
      <c r="DI702" s="19" t="str">
        <f t="shared" si="512"/>
        <v/>
      </c>
      <c r="DJ702" s="153" t="str">
        <f t="shared" si="513"/>
        <v/>
      </c>
      <c r="DK702" s="19" t="str">
        <f t="shared" si="514"/>
        <v/>
      </c>
      <c r="DL702" s="153" t="str">
        <f t="shared" si="515"/>
        <v/>
      </c>
      <c r="DM702" s="19" t="str">
        <f t="shared" si="516"/>
        <v/>
      </c>
      <c r="DN702" s="153" t="str">
        <f t="shared" si="517"/>
        <v/>
      </c>
      <c r="DO702" s="19" t="str">
        <f t="shared" si="518"/>
        <v/>
      </c>
      <c r="DP702" s="153" t="str">
        <f t="shared" si="519"/>
        <v/>
      </c>
      <c r="DQ702" s="19" t="str">
        <f t="shared" si="520"/>
        <v/>
      </c>
      <c r="DR702" s="153" t="str">
        <f t="shared" si="521"/>
        <v/>
      </c>
      <c r="DS702" s="19" t="str">
        <f t="shared" si="522"/>
        <v/>
      </c>
      <c r="DT702" s="153" t="str">
        <f t="shared" si="523"/>
        <v/>
      </c>
      <c r="DU702" s="19" t="str">
        <f t="shared" si="524"/>
        <v/>
      </c>
      <c r="DV702" s="153" t="str">
        <f t="shared" si="525"/>
        <v/>
      </c>
      <c r="DW702" s="19" t="str">
        <f t="shared" si="526"/>
        <v/>
      </c>
      <c r="DX702" s="153" t="str">
        <f t="shared" si="527"/>
        <v/>
      </c>
      <c r="DY702" s="19" t="str">
        <f t="shared" si="528"/>
        <v/>
      </c>
      <c r="DZ702" s="153" t="str">
        <f t="shared" si="529"/>
        <v/>
      </c>
      <c r="EA702" s="19" t="str">
        <f t="shared" si="530"/>
        <v/>
      </c>
      <c r="EB702" s="153" t="str">
        <f t="shared" si="531"/>
        <v/>
      </c>
      <c r="EC702" s="19" t="str">
        <f t="shared" si="532"/>
        <v/>
      </c>
      <c r="ED702" s="153" t="str">
        <f t="shared" si="533"/>
        <v/>
      </c>
      <c r="EE702" s="19" t="str">
        <f t="shared" si="534"/>
        <v/>
      </c>
      <c r="EF702" s="153" t="str">
        <f t="shared" si="535"/>
        <v/>
      </c>
      <c r="EG702" s="19" t="str">
        <f t="shared" si="536"/>
        <v/>
      </c>
      <c r="EH702" s="153" t="str">
        <f t="shared" si="537"/>
        <v/>
      </c>
      <c r="EI702" s="19" t="str">
        <f t="shared" si="538"/>
        <v/>
      </c>
      <c r="EJ702" s="153" t="str">
        <f t="shared" si="539"/>
        <v/>
      </c>
      <c r="EK702" s="19" t="str">
        <f t="shared" si="540"/>
        <v/>
      </c>
      <c r="EL702" s="153" t="str">
        <f t="shared" si="541"/>
        <v/>
      </c>
      <c r="EM702" s="19" t="str">
        <f t="shared" si="542"/>
        <v/>
      </c>
      <c r="EN702" s="153" t="str">
        <f t="shared" si="543"/>
        <v/>
      </c>
      <c r="EO702" s="19" t="str">
        <f t="shared" si="544"/>
        <v/>
      </c>
      <c r="EP702" s="153" t="str">
        <f t="shared" si="545"/>
        <v/>
      </c>
      <c r="EQ702" s="19" t="str">
        <f t="shared" si="546"/>
        <v/>
      </c>
      <c r="ER702" s="153" t="str">
        <f t="shared" si="547"/>
        <v/>
      </c>
      <c r="ES702" s="19" t="str">
        <f t="shared" si="548"/>
        <v/>
      </c>
      <c r="ET702" s="153" t="str">
        <f t="shared" si="549"/>
        <v/>
      </c>
    </row>
    <row r="703" spans="1:150" x14ac:dyDescent="0.25">
      <c r="A703" s="31"/>
      <c r="B703" s="91" t="str">
        <f t="shared" si="550"/>
        <v/>
      </c>
      <c r="C703" s="20" t="str">
        <f t="shared" si="510"/>
        <v/>
      </c>
      <c r="D703" s="97" t="str">
        <f t="shared" si="511"/>
        <v/>
      </c>
      <c r="E703" s="62" t="str">
        <f t="shared" si="551"/>
        <v/>
      </c>
      <c r="F703" s="31"/>
      <c r="G703" s="282"/>
      <c r="H703" s="283"/>
      <c r="I703" s="284"/>
      <c r="J703" s="285"/>
      <c r="K703" s="286"/>
      <c r="L703" s="287"/>
      <c r="M703" s="288"/>
      <c r="N703" s="287"/>
      <c r="O703" s="288"/>
      <c r="P703" s="287"/>
      <c r="Q703" s="288"/>
      <c r="R703" s="287"/>
      <c r="S703" s="288"/>
      <c r="T703" s="287"/>
      <c r="U703" s="288"/>
      <c r="V703" s="287"/>
      <c r="W703" s="288"/>
      <c r="X703" s="287"/>
      <c r="Y703" s="288"/>
      <c r="Z703" s="287"/>
      <c r="AA703" s="288"/>
      <c r="AB703" s="287"/>
      <c r="AC703" s="288"/>
      <c r="AD703" s="287"/>
      <c r="AE703" s="288"/>
      <c r="AF703" s="287"/>
      <c r="AG703" s="288"/>
      <c r="AH703" s="287"/>
      <c r="AI703" s="288"/>
      <c r="AJ703" s="287"/>
      <c r="AK703" s="288"/>
      <c r="AL703" s="287"/>
      <c r="AM703" s="288"/>
      <c r="AN703" s="287"/>
      <c r="AO703" s="288"/>
      <c r="AP703" s="287"/>
      <c r="AQ703" s="288"/>
      <c r="AR703" s="287"/>
      <c r="AS703" s="288"/>
      <c r="AT703" s="287"/>
      <c r="AU703" s="288"/>
      <c r="AV703" s="287"/>
      <c r="AW703" s="288"/>
      <c r="AX703" s="287"/>
      <c r="AY703" s="31"/>
      <c r="BA703" s="76" t="str">
        <f t="shared" si="552"/>
        <v/>
      </c>
      <c r="BC703" s="76" t="str">
        <f>IF('Stock List'!$K703="", "", 'Stock List'!$K703)</f>
        <v/>
      </c>
      <c r="BE703" s="106">
        <f>IFERROR(ROUND(((INDEX('Stock List'!$M$11:$M$1010, MATCH(L703, 'Stock List'!$K$11:$K$1010, 0))/INDEX('Stock List'!$L$11:$L$1010, MATCH(L703, 'Stock List'!$K$11:$K$1010, 0)))*K703), 2), 0)</f>
        <v>0</v>
      </c>
      <c r="BF703" s="20"/>
      <c r="BG703" s="20">
        <f>IFERROR(ROUND(((INDEX('Stock List'!$M$11:$M$1010, MATCH(N703, 'Stock List'!$K$11:$K$1010, 0))/INDEX('Stock List'!$L$11:$L$1010, MATCH(N703, 'Stock List'!$K$11:$K$1010, 0)))*M703), 2), 0)</f>
        <v>0</v>
      </c>
      <c r="BH703" s="20"/>
      <c r="BI703" s="20">
        <f>IFERROR(ROUND(((INDEX('Stock List'!$M$11:$M$1010, MATCH(P703, 'Stock List'!$K$11:$K$1010, 0))/INDEX('Stock List'!$L$11:$L$1010, MATCH(P703, 'Stock List'!$K$11:$K$1010, 0)))*O703), 2), 0)</f>
        <v>0</v>
      </c>
      <c r="BJ703" s="20"/>
      <c r="BK703" s="20">
        <f>IFERROR(ROUND(((INDEX('Stock List'!$M$11:$M$1010, MATCH(R703, 'Stock List'!$K$11:$K$1010, 0))/INDEX('Stock List'!$L$11:$L$1010, MATCH(R703, 'Stock List'!$K$11:$K$1010, 0)))*Q703), 2), 0)</f>
        <v>0</v>
      </c>
      <c r="BL703" s="20"/>
      <c r="BM703" s="20">
        <f>IFERROR(ROUND(((INDEX('Stock List'!$M$11:$M$1010, MATCH(T703, 'Stock List'!$K$11:$K$1010, 0))/INDEX('Stock List'!$L$11:$L$1010, MATCH(T703, 'Stock List'!$K$11:$K$1010, 0)))*S703), 2), 0)</f>
        <v>0</v>
      </c>
      <c r="BN703" s="20"/>
      <c r="BO703" s="20">
        <f>IFERROR(ROUND(((INDEX('Stock List'!$M$11:$M$1010, MATCH(V703, 'Stock List'!$K$11:$K$1010, 0))/INDEX('Stock List'!$L$11:$L$1010, MATCH(V703, 'Stock List'!$K$11:$K$1010, 0)))*U703), 2), 0)</f>
        <v>0</v>
      </c>
      <c r="BP703" s="20"/>
      <c r="BQ703" s="20">
        <f>IFERROR(ROUND(((INDEX('Stock List'!$M$11:$M$1010, MATCH(X703, 'Stock List'!$K$11:$K$1010, 0))/INDEX('Stock List'!$L$11:$L$1010, MATCH(X703, 'Stock List'!$K$11:$K$1010, 0)))*W703), 2), 0)</f>
        <v>0</v>
      </c>
      <c r="BR703" s="20"/>
      <c r="BS703" s="20">
        <f>IFERROR(ROUND(((INDEX('Stock List'!$M$11:$M$1010, MATCH(Z703, 'Stock List'!$K$11:$K$1010, 0))/INDEX('Stock List'!$L$11:$L$1010, MATCH(Z703, 'Stock List'!$K$11:$K$1010, 0)))*Y703), 2), 0)</f>
        <v>0</v>
      </c>
      <c r="BT703" s="20"/>
      <c r="BU703" s="20">
        <f>IFERROR(ROUND(((INDEX('Stock List'!$M$11:$M$1010, MATCH(AB703, 'Stock List'!$K$11:$K$1010, 0))/INDEX('Stock List'!$L$11:$L$1010, MATCH(AB703, 'Stock List'!$K$11:$K$1010, 0)))*AA703), 2), 0)</f>
        <v>0</v>
      </c>
      <c r="BV703" s="20"/>
      <c r="BW703" s="20">
        <f>IFERROR(ROUND(((INDEX('Stock List'!$M$11:$M$1010, MATCH(AD703, 'Stock List'!$K$11:$K$1010, 0))/INDEX('Stock List'!$L$11:$L$1010, MATCH(AD703, 'Stock List'!$K$11:$K$1010, 0)))*AC703), 2), 0)</f>
        <v>0</v>
      </c>
      <c r="BX703" s="20"/>
      <c r="BY703" s="20">
        <f>IFERROR(ROUND(((INDEX('Stock List'!$M$11:$M$1010, MATCH(AF703, 'Stock List'!$K$11:$K$1010, 0))/INDEX('Stock List'!$L$11:$L$1010, MATCH(AF703, 'Stock List'!$K$11:$K$1010, 0)))*AE703), 2), 0)</f>
        <v>0</v>
      </c>
      <c r="BZ703" s="20"/>
      <c r="CA703" s="20">
        <f>IFERROR(ROUND(((INDEX('Stock List'!$M$11:$M$1010, MATCH(AH703, 'Stock List'!$K$11:$K$1010, 0))/INDEX('Stock List'!$L$11:$L$1010, MATCH(AH703, 'Stock List'!$K$11:$K$1010, 0)))*AG703), 2), 0)</f>
        <v>0</v>
      </c>
      <c r="CB703" s="20"/>
      <c r="CC703" s="20">
        <f>IFERROR(ROUND(((INDEX('Stock List'!$M$11:$M$1010, MATCH(AJ703, 'Stock List'!$K$11:$K$1010, 0))/INDEX('Stock List'!$L$11:$L$1010, MATCH(AJ703, 'Stock List'!$K$11:$K$1010, 0)))*AI703), 2), 0)</f>
        <v>0</v>
      </c>
      <c r="CD703" s="20"/>
      <c r="CE703" s="20">
        <f>IFERROR(ROUND(((INDEX('Stock List'!$M$11:$M$1010, MATCH(AL703, 'Stock List'!$K$11:$K$1010, 0))/INDEX('Stock List'!$L$11:$L$1010, MATCH(AL703, 'Stock List'!$K$11:$K$1010, 0)))*AK703), 2), 0)</f>
        <v>0</v>
      </c>
      <c r="CF703" s="20"/>
      <c r="CG703" s="20">
        <f>IFERROR(ROUND(((INDEX('Stock List'!$M$11:$M$1010, MATCH(AN703, 'Stock List'!$K$11:$K$1010, 0))/INDEX('Stock List'!$L$11:$L$1010, MATCH(AN703, 'Stock List'!$K$11:$K$1010, 0)))*AM703), 2), 0)</f>
        <v>0</v>
      </c>
      <c r="CH703" s="20"/>
      <c r="CI703" s="20">
        <f>IFERROR(ROUND(((INDEX('Stock List'!$M$11:$M$1010, MATCH(AP703, 'Stock List'!$K$11:$K$1010, 0))/INDEX('Stock List'!$L$11:$L$1010, MATCH(AP703, 'Stock List'!$K$11:$K$1010, 0)))*AO703), 2), 0)</f>
        <v>0</v>
      </c>
      <c r="CJ703" s="20"/>
      <c r="CK703" s="20">
        <f>IFERROR(ROUND(((INDEX('Stock List'!$M$11:$M$1010, MATCH(AR703, 'Stock List'!$K$11:$K$1010, 0))/INDEX('Stock List'!$L$11:$L$1010, MATCH(AR703, 'Stock List'!$K$11:$K$1010, 0)))*AQ703), 2), 0)</f>
        <v>0</v>
      </c>
      <c r="CL703" s="20"/>
      <c r="CM703" s="20">
        <f>IFERROR(ROUND(((INDEX('Stock List'!$M$11:$M$1010, MATCH(AT703, 'Stock List'!$K$11:$K$1010, 0))/INDEX('Stock List'!$L$11:$L$1010, MATCH(AT703, 'Stock List'!$K$11:$K$1010, 0)))*AS703), 2), 0)</f>
        <v>0</v>
      </c>
      <c r="CN703" s="20"/>
      <c r="CO703" s="20">
        <f>IFERROR(ROUND(((INDEX('Stock List'!$M$11:$M$1010, MATCH(AV703, 'Stock List'!$K$11:$K$1010, 0))/INDEX('Stock List'!$L$11:$L$1010, MATCH(AV703, 'Stock List'!$K$11:$K$1010, 0)))*AU703), 2), 0)</f>
        <v>0</v>
      </c>
      <c r="CP703" s="20"/>
      <c r="CQ703" s="20">
        <f>IFERROR(ROUND(((INDEX('Stock List'!$M$11:$M$1010, MATCH(AX703, 'Stock List'!$K$11:$K$1010, 0))/INDEX('Stock List'!$L$11:$L$1010, MATCH(AX703, 'Stock List'!$K$11:$K$1010, 0)))*AW703), 2), 0)</f>
        <v>0</v>
      </c>
      <c r="CR703" s="22"/>
      <c r="CT703" s="106" t="str">
        <f t="shared" si="553"/>
        <v/>
      </c>
      <c r="CU703" s="22" t="str">
        <f t="shared" si="554"/>
        <v/>
      </c>
      <c r="CX703" s="106" t="str">
        <f t="shared" si="555"/>
        <v/>
      </c>
      <c r="CY703" s="20" t="str">
        <f t="shared" si="556"/>
        <v/>
      </c>
      <c r="CZ703" s="22" t="str">
        <f t="shared" si="557"/>
        <v/>
      </c>
      <c r="DB703" s="76" t="str">
        <f>IF($H703="", "", COUNTIF($G$11:$G$1010, "&gt;"&amp;$G703)+1+COUNTIF($G$11:$G703, $G703)-1)</f>
        <v/>
      </c>
      <c r="DC703" s="76" t="str">
        <f>IF($H703="", "", COUNTIF($CZ$11:$CZ$1010, "&gt;"&amp;$CZ703)+1+COUNTIF($CZ$11:$CZ703, $CZ703)-1)</f>
        <v/>
      </c>
      <c r="DE703" s="147" t="str">
        <f t="shared" si="558"/>
        <v/>
      </c>
      <c r="DF703" s="148"/>
      <c r="DG703" s="19" t="str">
        <f t="shared" si="559"/>
        <v/>
      </c>
      <c r="DH703" s="153" t="str">
        <f t="shared" si="560"/>
        <v/>
      </c>
      <c r="DI703" s="19" t="str">
        <f t="shared" si="512"/>
        <v/>
      </c>
      <c r="DJ703" s="153" t="str">
        <f t="shared" si="513"/>
        <v/>
      </c>
      <c r="DK703" s="19" t="str">
        <f t="shared" si="514"/>
        <v/>
      </c>
      <c r="DL703" s="153" t="str">
        <f t="shared" si="515"/>
        <v/>
      </c>
      <c r="DM703" s="19" t="str">
        <f t="shared" si="516"/>
        <v/>
      </c>
      <c r="DN703" s="153" t="str">
        <f t="shared" si="517"/>
        <v/>
      </c>
      <c r="DO703" s="19" t="str">
        <f t="shared" si="518"/>
        <v/>
      </c>
      <c r="DP703" s="153" t="str">
        <f t="shared" si="519"/>
        <v/>
      </c>
      <c r="DQ703" s="19" t="str">
        <f t="shared" si="520"/>
        <v/>
      </c>
      <c r="DR703" s="153" t="str">
        <f t="shared" si="521"/>
        <v/>
      </c>
      <c r="DS703" s="19" t="str">
        <f t="shared" si="522"/>
        <v/>
      </c>
      <c r="DT703" s="153" t="str">
        <f t="shared" si="523"/>
        <v/>
      </c>
      <c r="DU703" s="19" t="str">
        <f t="shared" si="524"/>
        <v/>
      </c>
      <c r="DV703" s="153" t="str">
        <f t="shared" si="525"/>
        <v/>
      </c>
      <c r="DW703" s="19" t="str">
        <f t="shared" si="526"/>
        <v/>
      </c>
      <c r="DX703" s="153" t="str">
        <f t="shared" si="527"/>
        <v/>
      </c>
      <c r="DY703" s="19" t="str">
        <f t="shared" si="528"/>
        <v/>
      </c>
      <c r="DZ703" s="153" t="str">
        <f t="shared" si="529"/>
        <v/>
      </c>
      <c r="EA703" s="19" t="str">
        <f t="shared" si="530"/>
        <v/>
      </c>
      <c r="EB703" s="153" t="str">
        <f t="shared" si="531"/>
        <v/>
      </c>
      <c r="EC703" s="19" t="str">
        <f t="shared" si="532"/>
        <v/>
      </c>
      <c r="ED703" s="153" t="str">
        <f t="shared" si="533"/>
        <v/>
      </c>
      <c r="EE703" s="19" t="str">
        <f t="shared" si="534"/>
        <v/>
      </c>
      <c r="EF703" s="153" t="str">
        <f t="shared" si="535"/>
        <v/>
      </c>
      <c r="EG703" s="19" t="str">
        <f t="shared" si="536"/>
        <v/>
      </c>
      <c r="EH703" s="153" t="str">
        <f t="shared" si="537"/>
        <v/>
      </c>
      <c r="EI703" s="19" t="str">
        <f t="shared" si="538"/>
        <v/>
      </c>
      <c r="EJ703" s="153" t="str">
        <f t="shared" si="539"/>
        <v/>
      </c>
      <c r="EK703" s="19" t="str">
        <f t="shared" si="540"/>
        <v/>
      </c>
      <c r="EL703" s="153" t="str">
        <f t="shared" si="541"/>
        <v/>
      </c>
      <c r="EM703" s="19" t="str">
        <f t="shared" si="542"/>
        <v/>
      </c>
      <c r="EN703" s="153" t="str">
        <f t="shared" si="543"/>
        <v/>
      </c>
      <c r="EO703" s="19" t="str">
        <f t="shared" si="544"/>
        <v/>
      </c>
      <c r="EP703" s="153" t="str">
        <f t="shared" si="545"/>
        <v/>
      </c>
      <c r="EQ703" s="19" t="str">
        <f t="shared" si="546"/>
        <v/>
      </c>
      <c r="ER703" s="153" t="str">
        <f t="shared" si="547"/>
        <v/>
      </c>
      <c r="ES703" s="19" t="str">
        <f t="shared" si="548"/>
        <v/>
      </c>
      <c r="ET703" s="153" t="str">
        <f t="shared" si="549"/>
        <v/>
      </c>
    </row>
    <row r="704" spans="1:150" x14ac:dyDescent="0.25">
      <c r="A704" s="31"/>
      <c r="B704" s="91" t="str">
        <f t="shared" si="550"/>
        <v/>
      </c>
      <c r="C704" s="20" t="str">
        <f t="shared" si="510"/>
        <v/>
      </c>
      <c r="D704" s="97" t="str">
        <f t="shared" si="511"/>
        <v/>
      </c>
      <c r="E704" s="62" t="str">
        <f t="shared" si="551"/>
        <v/>
      </c>
      <c r="F704" s="31"/>
      <c r="G704" s="282"/>
      <c r="H704" s="283"/>
      <c r="I704" s="284"/>
      <c r="J704" s="285"/>
      <c r="K704" s="286"/>
      <c r="L704" s="287"/>
      <c r="M704" s="288"/>
      <c r="N704" s="287"/>
      <c r="O704" s="288"/>
      <c r="P704" s="287"/>
      <c r="Q704" s="288"/>
      <c r="R704" s="287"/>
      <c r="S704" s="288"/>
      <c r="T704" s="287"/>
      <c r="U704" s="288"/>
      <c r="V704" s="287"/>
      <c r="W704" s="288"/>
      <c r="X704" s="287"/>
      <c r="Y704" s="288"/>
      <c r="Z704" s="287"/>
      <c r="AA704" s="288"/>
      <c r="AB704" s="287"/>
      <c r="AC704" s="288"/>
      <c r="AD704" s="287"/>
      <c r="AE704" s="288"/>
      <c r="AF704" s="287"/>
      <c r="AG704" s="288"/>
      <c r="AH704" s="287"/>
      <c r="AI704" s="288"/>
      <c r="AJ704" s="287"/>
      <c r="AK704" s="288"/>
      <c r="AL704" s="287"/>
      <c r="AM704" s="288"/>
      <c r="AN704" s="287"/>
      <c r="AO704" s="288"/>
      <c r="AP704" s="287"/>
      <c r="AQ704" s="288"/>
      <c r="AR704" s="287"/>
      <c r="AS704" s="288"/>
      <c r="AT704" s="287"/>
      <c r="AU704" s="288"/>
      <c r="AV704" s="287"/>
      <c r="AW704" s="288"/>
      <c r="AX704" s="287"/>
      <c r="AY704" s="31"/>
      <c r="BA704" s="76" t="str">
        <f t="shared" si="552"/>
        <v/>
      </c>
      <c r="BC704" s="76" t="str">
        <f>IF('Stock List'!$K704="", "", 'Stock List'!$K704)</f>
        <v/>
      </c>
      <c r="BE704" s="106">
        <f>IFERROR(ROUND(((INDEX('Stock List'!$M$11:$M$1010, MATCH(L704, 'Stock List'!$K$11:$K$1010, 0))/INDEX('Stock List'!$L$11:$L$1010, MATCH(L704, 'Stock List'!$K$11:$K$1010, 0)))*K704), 2), 0)</f>
        <v>0</v>
      </c>
      <c r="BF704" s="20"/>
      <c r="BG704" s="20">
        <f>IFERROR(ROUND(((INDEX('Stock List'!$M$11:$M$1010, MATCH(N704, 'Stock List'!$K$11:$K$1010, 0))/INDEX('Stock List'!$L$11:$L$1010, MATCH(N704, 'Stock List'!$K$11:$K$1010, 0)))*M704), 2), 0)</f>
        <v>0</v>
      </c>
      <c r="BH704" s="20"/>
      <c r="BI704" s="20">
        <f>IFERROR(ROUND(((INDEX('Stock List'!$M$11:$M$1010, MATCH(P704, 'Stock List'!$K$11:$K$1010, 0))/INDEX('Stock List'!$L$11:$L$1010, MATCH(P704, 'Stock List'!$K$11:$K$1010, 0)))*O704), 2), 0)</f>
        <v>0</v>
      </c>
      <c r="BJ704" s="20"/>
      <c r="BK704" s="20">
        <f>IFERROR(ROUND(((INDEX('Stock List'!$M$11:$M$1010, MATCH(R704, 'Stock List'!$K$11:$K$1010, 0))/INDEX('Stock List'!$L$11:$L$1010, MATCH(R704, 'Stock List'!$K$11:$K$1010, 0)))*Q704), 2), 0)</f>
        <v>0</v>
      </c>
      <c r="BL704" s="20"/>
      <c r="BM704" s="20">
        <f>IFERROR(ROUND(((INDEX('Stock List'!$M$11:$M$1010, MATCH(T704, 'Stock List'!$K$11:$K$1010, 0))/INDEX('Stock List'!$L$11:$L$1010, MATCH(T704, 'Stock List'!$K$11:$K$1010, 0)))*S704), 2), 0)</f>
        <v>0</v>
      </c>
      <c r="BN704" s="20"/>
      <c r="BO704" s="20">
        <f>IFERROR(ROUND(((INDEX('Stock List'!$M$11:$M$1010, MATCH(V704, 'Stock List'!$K$11:$K$1010, 0))/INDEX('Stock List'!$L$11:$L$1010, MATCH(V704, 'Stock List'!$K$11:$K$1010, 0)))*U704), 2), 0)</f>
        <v>0</v>
      </c>
      <c r="BP704" s="20"/>
      <c r="BQ704" s="20">
        <f>IFERROR(ROUND(((INDEX('Stock List'!$M$11:$M$1010, MATCH(X704, 'Stock List'!$K$11:$K$1010, 0))/INDEX('Stock List'!$L$11:$L$1010, MATCH(X704, 'Stock List'!$K$11:$K$1010, 0)))*W704), 2), 0)</f>
        <v>0</v>
      </c>
      <c r="BR704" s="20"/>
      <c r="BS704" s="20">
        <f>IFERROR(ROUND(((INDEX('Stock List'!$M$11:$M$1010, MATCH(Z704, 'Stock List'!$K$11:$K$1010, 0))/INDEX('Stock List'!$L$11:$L$1010, MATCH(Z704, 'Stock List'!$K$11:$K$1010, 0)))*Y704), 2), 0)</f>
        <v>0</v>
      </c>
      <c r="BT704" s="20"/>
      <c r="BU704" s="20">
        <f>IFERROR(ROUND(((INDEX('Stock List'!$M$11:$M$1010, MATCH(AB704, 'Stock List'!$K$11:$K$1010, 0))/INDEX('Stock List'!$L$11:$L$1010, MATCH(AB704, 'Stock List'!$K$11:$K$1010, 0)))*AA704), 2), 0)</f>
        <v>0</v>
      </c>
      <c r="BV704" s="20"/>
      <c r="BW704" s="20">
        <f>IFERROR(ROUND(((INDEX('Stock List'!$M$11:$M$1010, MATCH(AD704, 'Stock List'!$K$11:$K$1010, 0))/INDEX('Stock List'!$L$11:$L$1010, MATCH(AD704, 'Stock List'!$K$11:$K$1010, 0)))*AC704), 2), 0)</f>
        <v>0</v>
      </c>
      <c r="BX704" s="20"/>
      <c r="BY704" s="20">
        <f>IFERROR(ROUND(((INDEX('Stock List'!$M$11:$M$1010, MATCH(AF704, 'Stock List'!$K$11:$K$1010, 0))/INDEX('Stock List'!$L$11:$L$1010, MATCH(AF704, 'Stock List'!$K$11:$K$1010, 0)))*AE704), 2), 0)</f>
        <v>0</v>
      </c>
      <c r="BZ704" s="20"/>
      <c r="CA704" s="20">
        <f>IFERROR(ROUND(((INDEX('Stock List'!$M$11:$M$1010, MATCH(AH704, 'Stock List'!$K$11:$K$1010, 0))/INDEX('Stock List'!$L$11:$L$1010, MATCH(AH704, 'Stock List'!$K$11:$K$1010, 0)))*AG704), 2), 0)</f>
        <v>0</v>
      </c>
      <c r="CB704" s="20"/>
      <c r="CC704" s="20">
        <f>IFERROR(ROUND(((INDEX('Stock List'!$M$11:$M$1010, MATCH(AJ704, 'Stock List'!$K$11:$K$1010, 0))/INDEX('Stock List'!$L$11:$L$1010, MATCH(AJ704, 'Stock List'!$K$11:$K$1010, 0)))*AI704), 2), 0)</f>
        <v>0</v>
      </c>
      <c r="CD704" s="20"/>
      <c r="CE704" s="20">
        <f>IFERROR(ROUND(((INDEX('Stock List'!$M$11:$M$1010, MATCH(AL704, 'Stock List'!$K$11:$K$1010, 0))/INDEX('Stock List'!$L$11:$L$1010, MATCH(AL704, 'Stock List'!$K$11:$K$1010, 0)))*AK704), 2), 0)</f>
        <v>0</v>
      </c>
      <c r="CF704" s="20"/>
      <c r="CG704" s="20">
        <f>IFERROR(ROUND(((INDEX('Stock List'!$M$11:$M$1010, MATCH(AN704, 'Stock List'!$K$11:$K$1010, 0))/INDEX('Stock List'!$L$11:$L$1010, MATCH(AN704, 'Stock List'!$K$11:$K$1010, 0)))*AM704), 2), 0)</f>
        <v>0</v>
      </c>
      <c r="CH704" s="20"/>
      <c r="CI704" s="20">
        <f>IFERROR(ROUND(((INDEX('Stock List'!$M$11:$M$1010, MATCH(AP704, 'Stock List'!$K$11:$K$1010, 0))/INDEX('Stock List'!$L$11:$L$1010, MATCH(AP704, 'Stock List'!$K$11:$K$1010, 0)))*AO704), 2), 0)</f>
        <v>0</v>
      </c>
      <c r="CJ704" s="20"/>
      <c r="CK704" s="20">
        <f>IFERROR(ROUND(((INDEX('Stock List'!$M$11:$M$1010, MATCH(AR704, 'Stock List'!$K$11:$K$1010, 0))/INDEX('Stock List'!$L$11:$L$1010, MATCH(AR704, 'Stock List'!$K$11:$K$1010, 0)))*AQ704), 2), 0)</f>
        <v>0</v>
      </c>
      <c r="CL704" s="20"/>
      <c r="CM704" s="20">
        <f>IFERROR(ROUND(((INDEX('Stock List'!$M$11:$M$1010, MATCH(AT704, 'Stock List'!$K$11:$K$1010, 0))/INDEX('Stock List'!$L$11:$L$1010, MATCH(AT704, 'Stock List'!$K$11:$K$1010, 0)))*AS704), 2), 0)</f>
        <v>0</v>
      </c>
      <c r="CN704" s="20"/>
      <c r="CO704" s="20">
        <f>IFERROR(ROUND(((INDEX('Stock List'!$M$11:$M$1010, MATCH(AV704, 'Stock List'!$K$11:$K$1010, 0))/INDEX('Stock List'!$L$11:$L$1010, MATCH(AV704, 'Stock List'!$K$11:$K$1010, 0)))*AU704), 2), 0)</f>
        <v>0</v>
      </c>
      <c r="CP704" s="20"/>
      <c r="CQ704" s="20">
        <f>IFERROR(ROUND(((INDEX('Stock List'!$M$11:$M$1010, MATCH(AX704, 'Stock List'!$K$11:$K$1010, 0))/INDEX('Stock List'!$L$11:$L$1010, MATCH(AX704, 'Stock List'!$K$11:$K$1010, 0)))*AW704), 2), 0)</f>
        <v>0</v>
      </c>
      <c r="CR704" s="22"/>
      <c r="CT704" s="106" t="str">
        <f t="shared" si="553"/>
        <v/>
      </c>
      <c r="CU704" s="22" t="str">
        <f t="shared" si="554"/>
        <v/>
      </c>
      <c r="CX704" s="106" t="str">
        <f t="shared" si="555"/>
        <v/>
      </c>
      <c r="CY704" s="20" t="str">
        <f t="shared" si="556"/>
        <v/>
      </c>
      <c r="CZ704" s="22" t="str">
        <f t="shared" si="557"/>
        <v/>
      </c>
      <c r="DB704" s="76" t="str">
        <f>IF($H704="", "", COUNTIF($G$11:$G$1010, "&gt;"&amp;$G704)+1+COUNTIF($G$11:$G704, $G704)-1)</f>
        <v/>
      </c>
      <c r="DC704" s="76" t="str">
        <f>IF($H704="", "", COUNTIF($CZ$11:$CZ$1010, "&gt;"&amp;$CZ704)+1+COUNTIF($CZ$11:$CZ704, $CZ704)-1)</f>
        <v/>
      </c>
      <c r="DE704" s="147" t="str">
        <f t="shared" si="558"/>
        <v/>
      </c>
      <c r="DF704" s="148"/>
      <c r="DG704" s="19" t="str">
        <f t="shared" si="559"/>
        <v/>
      </c>
      <c r="DH704" s="153" t="str">
        <f t="shared" si="560"/>
        <v/>
      </c>
      <c r="DI704" s="19" t="str">
        <f t="shared" si="512"/>
        <v/>
      </c>
      <c r="DJ704" s="153" t="str">
        <f t="shared" si="513"/>
        <v/>
      </c>
      <c r="DK704" s="19" t="str">
        <f t="shared" si="514"/>
        <v/>
      </c>
      <c r="DL704" s="153" t="str">
        <f t="shared" si="515"/>
        <v/>
      </c>
      <c r="DM704" s="19" t="str">
        <f t="shared" si="516"/>
        <v/>
      </c>
      <c r="DN704" s="153" t="str">
        <f t="shared" si="517"/>
        <v/>
      </c>
      <c r="DO704" s="19" t="str">
        <f t="shared" si="518"/>
        <v/>
      </c>
      <c r="DP704" s="153" t="str">
        <f t="shared" si="519"/>
        <v/>
      </c>
      <c r="DQ704" s="19" t="str">
        <f t="shared" si="520"/>
        <v/>
      </c>
      <c r="DR704" s="153" t="str">
        <f t="shared" si="521"/>
        <v/>
      </c>
      <c r="DS704" s="19" t="str">
        <f t="shared" si="522"/>
        <v/>
      </c>
      <c r="DT704" s="153" t="str">
        <f t="shared" si="523"/>
        <v/>
      </c>
      <c r="DU704" s="19" t="str">
        <f t="shared" si="524"/>
        <v/>
      </c>
      <c r="DV704" s="153" t="str">
        <f t="shared" si="525"/>
        <v/>
      </c>
      <c r="DW704" s="19" t="str">
        <f t="shared" si="526"/>
        <v/>
      </c>
      <c r="DX704" s="153" t="str">
        <f t="shared" si="527"/>
        <v/>
      </c>
      <c r="DY704" s="19" t="str">
        <f t="shared" si="528"/>
        <v/>
      </c>
      <c r="DZ704" s="153" t="str">
        <f t="shared" si="529"/>
        <v/>
      </c>
      <c r="EA704" s="19" t="str">
        <f t="shared" si="530"/>
        <v/>
      </c>
      <c r="EB704" s="153" t="str">
        <f t="shared" si="531"/>
        <v/>
      </c>
      <c r="EC704" s="19" t="str">
        <f t="shared" si="532"/>
        <v/>
      </c>
      <c r="ED704" s="153" t="str">
        <f t="shared" si="533"/>
        <v/>
      </c>
      <c r="EE704" s="19" t="str">
        <f t="shared" si="534"/>
        <v/>
      </c>
      <c r="EF704" s="153" t="str">
        <f t="shared" si="535"/>
        <v/>
      </c>
      <c r="EG704" s="19" t="str">
        <f t="shared" si="536"/>
        <v/>
      </c>
      <c r="EH704" s="153" t="str">
        <f t="shared" si="537"/>
        <v/>
      </c>
      <c r="EI704" s="19" t="str">
        <f t="shared" si="538"/>
        <v/>
      </c>
      <c r="EJ704" s="153" t="str">
        <f t="shared" si="539"/>
        <v/>
      </c>
      <c r="EK704" s="19" t="str">
        <f t="shared" si="540"/>
        <v/>
      </c>
      <c r="EL704" s="153" t="str">
        <f t="shared" si="541"/>
        <v/>
      </c>
      <c r="EM704" s="19" t="str">
        <f t="shared" si="542"/>
        <v/>
      </c>
      <c r="EN704" s="153" t="str">
        <f t="shared" si="543"/>
        <v/>
      </c>
      <c r="EO704" s="19" t="str">
        <f t="shared" si="544"/>
        <v/>
      </c>
      <c r="EP704" s="153" t="str">
        <f t="shared" si="545"/>
        <v/>
      </c>
      <c r="EQ704" s="19" t="str">
        <f t="shared" si="546"/>
        <v/>
      </c>
      <c r="ER704" s="153" t="str">
        <f t="shared" si="547"/>
        <v/>
      </c>
      <c r="ES704" s="19" t="str">
        <f t="shared" si="548"/>
        <v/>
      </c>
      <c r="ET704" s="153" t="str">
        <f t="shared" si="549"/>
        <v/>
      </c>
    </row>
    <row r="705" spans="1:150" x14ac:dyDescent="0.25">
      <c r="A705" s="31"/>
      <c r="B705" s="91" t="str">
        <f t="shared" si="550"/>
        <v/>
      </c>
      <c r="C705" s="20" t="str">
        <f t="shared" si="510"/>
        <v/>
      </c>
      <c r="D705" s="97" t="str">
        <f t="shared" si="511"/>
        <v/>
      </c>
      <c r="E705" s="62" t="str">
        <f t="shared" si="551"/>
        <v/>
      </c>
      <c r="F705" s="31"/>
      <c r="G705" s="282"/>
      <c r="H705" s="283"/>
      <c r="I705" s="284"/>
      <c r="J705" s="285"/>
      <c r="K705" s="286"/>
      <c r="L705" s="287"/>
      <c r="M705" s="288"/>
      <c r="N705" s="287"/>
      <c r="O705" s="288"/>
      <c r="P705" s="287"/>
      <c r="Q705" s="288"/>
      <c r="R705" s="287"/>
      <c r="S705" s="288"/>
      <c r="T705" s="287"/>
      <c r="U705" s="288"/>
      <c r="V705" s="287"/>
      <c r="W705" s="288"/>
      <c r="X705" s="287"/>
      <c r="Y705" s="288"/>
      <c r="Z705" s="287"/>
      <c r="AA705" s="288"/>
      <c r="AB705" s="287"/>
      <c r="AC705" s="288"/>
      <c r="AD705" s="287"/>
      <c r="AE705" s="288"/>
      <c r="AF705" s="287"/>
      <c r="AG705" s="288"/>
      <c r="AH705" s="287"/>
      <c r="AI705" s="288"/>
      <c r="AJ705" s="287"/>
      <c r="AK705" s="288"/>
      <c r="AL705" s="287"/>
      <c r="AM705" s="288"/>
      <c r="AN705" s="287"/>
      <c r="AO705" s="288"/>
      <c r="AP705" s="287"/>
      <c r="AQ705" s="288"/>
      <c r="AR705" s="287"/>
      <c r="AS705" s="288"/>
      <c r="AT705" s="287"/>
      <c r="AU705" s="288"/>
      <c r="AV705" s="287"/>
      <c r="AW705" s="288"/>
      <c r="AX705" s="287"/>
      <c r="AY705" s="31"/>
      <c r="BA705" s="76" t="str">
        <f t="shared" si="552"/>
        <v/>
      </c>
      <c r="BC705" s="76" t="str">
        <f>IF('Stock List'!$K705="", "", 'Stock List'!$K705)</f>
        <v/>
      </c>
      <c r="BE705" s="106">
        <f>IFERROR(ROUND(((INDEX('Stock List'!$M$11:$M$1010, MATCH(L705, 'Stock List'!$K$11:$K$1010, 0))/INDEX('Stock List'!$L$11:$L$1010, MATCH(L705, 'Stock List'!$K$11:$K$1010, 0)))*K705), 2), 0)</f>
        <v>0</v>
      </c>
      <c r="BF705" s="20"/>
      <c r="BG705" s="20">
        <f>IFERROR(ROUND(((INDEX('Stock List'!$M$11:$M$1010, MATCH(N705, 'Stock List'!$K$11:$K$1010, 0))/INDEX('Stock List'!$L$11:$L$1010, MATCH(N705, 'Stock List'!$K$11:$K$1010, 0)))*M705), 2), 0)</f>
        <v>0</v>
      </c>
      <c r="BH705" s="20"/>
      <c r="BI705" s="20">
        <f>IFERROR(ROUND(((INDEX('Stock List'!$M$11:$M$1010, MATCH(P705, 'Stock List'!$K$11:$K$1010, 0))/INDEX('Stock List'!$L$11:$L$1010, MATCH(P705, 'Stock List'!$K$11:$K$1010, 0)))*O705), 2), 0)</f>
        <v>0</v>
      </c>
      <c r="BJ705" s="20"/>
      <c r="BK705" s="20">
        <f>IFERROR(ROUND(((INDEX('Stock List'!$M$11:$M$1010, MATCH(R705, 'Stock List'!$K$11:$K$1010, 0))/INDEX('Stock List'!$L$11:$L$1010, MATCH(R705, 'Stock List'!$K$11:$K$1010, 0)))*Q705), 2), 0)</f>
        <v>0</v>
      </c>
      <c r="BL705" s="20"/>
      <c r="BM705" s="20">
        <f>IFERROR(ROUND(((INDEX('Stock List'!$M$11:$M$1010, MATCH(T705, 'Stock List'!$K$11:$K$1010, 0))/INDEX('Stock List'!$L$11:$L$1010, MATCH(T705, 'Stock List'!$K$11:$K$1010, 0)))*S705), 2), 0)</f>
        <v>0</v>
      </c>
      <c r="BN705" s="20"/>
      <c r="BO705" s="20">
        <f>IFERROR(ROUND(((INDEX('Stock List'!$M$11:$M$1010, MATCH(V705, 'Stock List'!$K$11:$K$1010, 0))/INDEX('Stock List'!$L$11:$L$1010, MATCH(V705, 'Stock List'!$K$11:$K$1010, 0)))*U705), 2), 0)</f>
        <v>0</v>
      </c>
      <c r="BP705" s="20"/>
      <c r="BQ705" s="20">
        <f>IFERROR(ROUND(((INDEX('Stock List'!$M$11:$M$1010, MATCH(X705, 'Stock List'!$K$11:$K$1010, 0))/INDEX('Stock List'!$L$11:$L$1010, MATCH(X705, 'Stock List'!$K$11:$K$1010, 0)))*W705), 2), 0)</f>
        <v>0</v>
      </c>
      <c r="BR705" s="20"/>
      <c r="BS705" s="20">
        <f>IFERROR(ROUND(((INDEX('Stock List'!$M$11:$M$1010, MATCH(Z705, 'Stock List'!$K$11:$K$1010, 0))/INDEX('Stock List'!$L$11:$L$1010, MATCH(Z705, 'Stock List'!$K$11:$K$1010, 0)))*Y705), 2), 0)</f>
        <v>0</v>
      </c>
      <c r="BT705" s="20"/>
      <c r="BU705" s="20">
        <f>IFERROR(ROUND(((INDEX('Stock List'!$M$11:$M$1010, MATCH(AB705, 'Stock List'!$K$11:$K$1010, 0))/INDEX('Stock List'!$L$11:$L$1010, MATCH(AB705, 'Stock List'!$K$11:$K$1010, 0)))*AA705), 2), 0)</f>
        <v>0</v>
      </c>
      <c r="BV705" s="20"/>
      <c r="BW705" s="20">
        <f>IFERROR(ROUND(((INDEX('Stock List'!$M$11:$M$1010, MATCH(AD705, 'Stock List'!$K$11:$K$1010, 0))/INDEX('Stock List'!$L$11:$L$1010, MATCH(AD705, 'Stock List'!$K$11:$K$1010, 0)))*AC705), 2), 0)</f>
        <v>0</v>
      </c>
      <c r="BX705" s="20"/>
      <c r="BY705" s="20">
        <f>IFERROR(ROUND(((INDEX('Stock List'!$M$11:$M$1010, MATCH(AF705, 'Stock List'!$K$11:$K$1010, 0))/INDEX('Stock List'!$L$11:$L$1010, MATCH(AF705, 'Stock List'!$K$11:$K$1010, 0)))*AE705), 2), 0)</f>
        <v>0</v>
      </c>
      <c r="BZ705" s="20"/>
      <c r="CA705" s="20">
        <f>IFERROR(ROUND(((INDEX('Stock List'!$M$11:$M$1010, MATCH(AH705, 'Stock List'!$K$11:$K$1010, 0))/INDEX('Stock List'!$L$11:$L$1010, MATCH(AH705, 'Stock List'!$K$11:$K$1010, 0)))*AG705), 2), 0)</f>
        <v>0</v>
      </c>
      <c r="CB705" s="20"/>
      <c r="CC705" s="20">
        <f>IFERROR(ROUND(((INDEX('Stock List'!$M$11:$M$1010, MATCH(AJ705, 'Stock List'!$K$11:$K$1010, 0))/INDEX('Stock List'!$L$11:$L$1010, MATCH(AJ705, 'Stock List'!$K$11:$K$1010, 0)))*AI705), 2), 0)</f>
        <v>0</v>
      </c>
      <c r="CD705" s="20"/>
      <c r="CE705" s="20">
        <f>IFERROR(ROUND(((INDEX('Stock List'!$M$11:$M$1010, MATCH(AL705, 'Stock List'!$K$11:$K$1010, 0))/INDEX('Stock List'!$L$11:$L$1010, MATCH(AL705, 'Stock List'!$K$11:$K$1010, 0)))*AK705), 2), 0)</f>
        <v>0</v>
      </c>
      <c r="CF705" s="20"/>
      <c r="CG705" s="20">
        <f>IFERROR(ROUND(((INDEX('Stock List'!$M$11:$M$1010, MATCH(AN705, 'Stock List'!$K$11:$K$1010, 0))/INDEX('Stock List'!$L$11:$L$1010, MATCH(AN705, 'Stock List'!$K$11:$K$1010, 0)))*AM705), 2), 0)</f>
        <v>0</v>
      </c>
      <c r="CH705" s="20"/>
      <c r="CI705" s="20">
        <f>IFERROR(ROUND(((INDEX('Stock List'!$M$11:$M$1010, MATCH(AP705, 'Stock List'!$K$11:$K$1010, 0))/INDEX('Stock List'!$L$11:$L$1010, MATCH(AP705, 'Stock List'!$K$11:$K$1010, 0)))*AO705), 2), 0)</f>
        <v>0</v>
      </c>
      <c r="CJ705" s="20"/>
      <c r="CK705" s="20">
        <f>IFERROR(ROUND(((INDEX('Stock List'!$M$11:$M$1010, MATCH(AR705, 'Stock List'!$K$11:$K$1010, 0))/INDEX('Stock List'!$L$11:$L$1010, MATCH(AR705, 'Stock List'!$K$11:$K$1010, 0)))*AQ705), 2), 0)</f>
        <v>0</v>
      </c>
      <c r="CL705" s="20"/>
      <c r="CM705" s="20">
        <f>IFERROR(ROUND(((INDEX('Stock List'!$M$11:$M$1010, MATCH(AT705, 'Stock List'!$K$11:$K$1010, 0))/INDEX('Stock List'!$L$11:$L$1010, MATCH(AT705, 'Stock List'!$K$11:$K$1010, 0)))*AS705), 2), 0)</f>
        <v>0</v>
      </c>
      <c r="CN705" s="20"/>
      <c r="CO705" s="20">
        <f>IFERROR(ROUND(((INDEX('Stock List'!$M$11:$M$1010, MATCH(AV705, 'Stock List'!$K$11:$K$1010, 0))/INDEX('Stock List'!$L$11:$L$1010, MATCH(AV705, 'Stock List'!$K$11:$K$1010, 0)))*AU705), 2), 0)</f>
        <v>0</v>
      </c>
      <c r="CP705" s="20"/>
      <c r="CQ705" s="20">
        <f>IFERROR(ROUND(((INDEX('Stock List'!$M$11:$M$1010, MATCH(AX705, 'Stock List'!$K$11:$K$1010, 0))/INDEX('Stock List'!$L$11:$L$1010, MATCH(AX705, 'Stock List'!$K$11:$K$1010, 0)))*AW705), 2), 0)</f>
        <v>0</v>
      </c>
      <c r="CR705" s="22"/>
      <c r="CT705" s="106" t="str">
        <f t="shared" si="553"/>
        <v/>
      </c>
      <c r="CU705" s="22" t="str">
        <f t="shared" si="554"/>
        <v/>
      </c>
      <c r="CX705" s="106" t="str">
        <f t="shared" si="555"/>
        <v/>
      </c>
      <c r="CY705" s="20" t="str">
        <f t="shared" si="556"/>
        <v/>
      </c>
      <c r="CZ705" s="22" t="str">
        <f t="shared" si="557"/>
        <v/>
      </c>
      <c r="DB705" s="76" t="str">
        <f>IF($H705="", "", COUNTIF($G$11:$G$1010, "&gt;"&amp;$G705)+1+COUNTIF($G$11:$G705, $G705)-1)</f>
        <v/>
      </c>
      <c r="DC705" s="76" t="str">
        <f>IF($H705="", "", COUNTIF($CZ$11:$CZ$1010, "&gt;"&amp;$CZ705)+1+COUNTIF($CZ$11:$CZ705, $CZ705)-1)</f>
        <v/>
      </c>
      <c r="DE705" s="147" t="str">
        <f t="shared" si="558"/>
        <v/>
      </c>
      <c r="DF705" s="148"/>
      <c r="DG705" s="19" t="str">
        <f t="shared" si="559"/>
        <v/>
      </c>
      <c r="DH705" s="153" t="str">
        <f t="shared" si="560"/>
        <v/>
      </c>
      <c r="DI705" s="19" t="str">
        <f t="shared" si="512"/>
        <v/>
      </c>
      <c r="DJ705" s="153" t="str">
        <f t="shared" si="513"/>
        <v/>
      </c>
      <c r="DK705" s="19" t="str">
        <f t="shared" si="514"/>
        <v/>
      </c>
      <c r="DL705" s="153" t="str">
        <f t="shared" si="515"/>
        <v/>
      </c>
      <c r="DM705" s="19" t="str">
        <f t="shared" si="516"/>
        <v/>
      </c>
      <c r="DN705" s="153" t="str">
        <f t="shared" si="517"/>
        <v/>
      </c>
      <c r="DO705" s="19" t="str">
        <f t="shared" si="518"/>
        <v/>
      </c>
      <c r="DP705" s="153" t="str">
        <f t="shared" si="519"/>
        <v/>
      </c>
      <c r="DQ705" s="19" t="str">
        <f t="shared" si="520"/>
        <v/>
      </c>
      <c r="DR705" s="153" t="str">
        <f t="shared" si="521"/>
        <v/>
      </c>
      <c r="DS705" s="19" t="str">
        <f t="shared" si="522"/>
        <v/>
      </c>
      <c r="DT705" s="153" t="str">
        <f t="shared" si="523"/>
        <v/>
      </c>
      <c r="DU705" s="19" t="str">
        <f t="shared" si="524"/>
        <v/>
      </c>
      <c r="DV705" s="153" t="str">
        <f t="shared" si="525"/>
        <v/>
      </c>
      <c r="DW705" s="19" t="str">
        <f t="shared" si="526"/>
        <v/>
      </c>
      <c r="DX705" s="153" t="str">
        <f t="shared" si="527"/>
        <v/>
      </c>
      <c r="DY705" s="19" t="str">
        <f t="shared" si="528"/>
        <v/>
      </c>
      <c r="DZ705" s="153" t="str">
        <f t="shared" si="529"/>
        <v/>
      </c>
      <c r="EA705" s="19" t="str">
        <f t="shared" si="530"/>
        <v/>
      </c>
      <c r="EB705" s="153" t="str">
        <f t="shared" si="531"/>
        <v/>
      </c>
      <c r="EC705" s="19" t="str">
        <f t="shared" si="532"/>
        <v/>
      </c>
      <c r="ED705" s="153" t="str">
        <f t="shared" si="533"/>
        <v/>
      </c>
      <c r="EE705" s="19" t="str">
        <f t="shared" si="534"/>
        <v/>
      </c>
      <c r="EF705" s="153" t="str">
        <f t="shared" si="535"/>
        <v/>
      </c>
      <c r="EG705" s="19" t="str">
        <f t="shared" si="536"/>
        <v/>
      </c>
      <c r="EH705" s="153" t="str">
        <f t="shared" si="537"/>
        <v/>
      </c>
      <c r="EI705" s="19" t="str">
        <f t="shared" si="538"/>
        <v/>
      </c>
      <c r="EJ705" s="153" t="str">
        <f t="shared" si="539"/>
        <v/>
      </c>
      <c r="EK705" s="19" t="str">
        <f t="shared" si="540"/>
        <v/>
      </c>
      <c r="EL705" s="153" t="str">
        <f t="shared" si="541"/>
        <v/>
      </c>
      <c r="EM705" s="19" t="str">
        <f t="shared" si="542"/>
        <v/>
      </c>
      <c r="EN705" s="153" t="str">
        <f t="shared" si="543"/>
        <v/>
      </c>
      <c r="EO705" s="19" t="str">
        <f t="shared" si="544"/>
        <v/>
      </c>
      <c r="EP705" s="153" t="str">
        <f t="shared" si="545"/>
        <v/>
      </c>
      <c r="EQ705" s="19" t="str">
        <f t="shared" si="546"/>
        <v/>
      </c>
      <c r="ER705" s="153" t="str">
        <f t="shared" si="547"/>
        <v/>
      </c>
      <c r="ES705" s="19" t="str">
        <f t="shared" si="548"/>
        <v/>
      </c>
      <c r="ET705" s="153" t="str">
        <f t="shared" si="549"/>
        <v/>
      </c>
    </row>
    <row r="706" spans="1:150" x14ac:dyDescent="0.25">
      <c r="A706" s="31"/>
      <c r="B706" s="91" t="str">
        <f t="shared" si="550"/>
        <v/>
      </c>
      <c r="C706" s="20" t="str">
        <f t="shared" si="510"/>
        <v/>
      </c>
      <c r="D706" s="97" t="str">
        <f t="shared" si="511"/>
        <v/>
      </c>
      <c r="E706" s="62" t="str">
        <f t="shared" si="551"/>
        <v/>
      </c>
      <c r="F706" s="31"/>
      <c r="G706" s="282"/>
      <c r="H706" s="283"/>
      <c r="I706" s="284"/>
      <c r="J706" s="285"/>
      <c r="K706" s="286"/>
      <c r="L706" s="287"/>
      <c r="M706" s="288"/>
      <c r="N706" s="287"/>
      <c r="O706" s="288"/>
      <c r="P706" s="287"/>
      <c r="Q706" s="288"/>
      <c r="R706" s="287"/>
      <c r="S706" s="288"/>
      <c r="T706" s="287"/>
      <c r="U706" s="288"/>
      <c r="V706" s="287"/>
      <c r="W706" s="288"/>
      <c r="X706" s="287"/>
      <c r="Y706" s="288"/>
      <c r="Z706" s="287"/>
      <c r="AA706" s="288"/>
      <c r="AB706" s="287"/>
      <c r="AC706" s="288"/>
      <c r="AD706" s="287"/>
      <c r="AE706" s="288"/>
      <c r="AF706" s="287"/>
      <c r="AG706" s="288"/>
      <c r="AH706" s="287"/>
      <c r="AI706" s="288"/>
      <c r="AJ706" s="287"/>
      <c r="AK706" s="288"/>
      <c r="AL706" s="287"/>
      <c r="AM706" s="288"/>
      <c r="AN706" s="287"/>
      <c r="AO706" s="288"/>
      <c r="AP706" s="287"/>
      <c r="AQ706" s="288"/>
      <c r="AR706" s="287"/>
      <c r="AS706" s="288"/>
      <c r="AT706" s="287"/>
      <c r="AU706" s="288"/>
      <c r="AV706" s="287"/>
      <c r="AW706" s="288"/>
      <c r="AX706" s="287"/>
      <c r="AY706" s="31"/>
      <c r="BA706" s="76" t="str">
        <f t="shared" si="552"/>
        <v/>
      </c>
      <c r="BC706" s="76" t="str">
        <f>IF('Stock List'!$K706="", "", 'Stock List'!$K706)</f>
        <v/>
      </c>
      <c r="BE706" s="106">
        <f>IFERROR(ROUND(((INDEX('Stock List'!$M$11:$M$1010, MATCH(L706, 'Stock List'!$K$11:$K$1010, 0))/INDEX('Stock List'!$L$11:$L$1010, MATCH(L706, 'Stock List'!$K$11:$K$1010, 0)))*K706), 2), 0)</f>
        <v>0</v>
      </c>
      <c r="BF706" s="20"/>
      <c r="BG706" s="20">
        <f>IFERROR(ROUND(((INDEX('Stock List'!$M$11:$M$1010, MATCH(N706, 'Stock List'!$K$11:$K$1010, 0))/INDEX('Stock List'!$L$11:$L$1010, MATCH(N706, 'Stock List'!$K$11:$K$1010, 0)))*M706), 2), 0)</f>
        <v>0</v>
      </c>
      <c r="BH706" s="20"/>
      <c r="BI706" s="20">
        <f>IFERROR(ROUND(((INDEX('Stock List'!$M$11:$M$1010, MATCH(P706, 'Stock List'!$K$11:$K$1010, 0))/INDEX('Stock List'!$L$11:$L$1010, MATCH(P706, 'Stock List'!$K$11:$K$1010, 0)))*O706), 2), 0)</f>
        <v>0</v>
      </c>
      <c r="BJ706" s="20"/>
      <c r="BK706" s="20">
        <f>IFERROR(ROUND(((INDEX('Stock List'!$M$11:$M$1010, MATCH(R706, 'Stock List'!$K$11:$K$1010, 0))/INDEX('Stock List'!$L$11:$L$1010, MATCH(R706, 'Stock List'!$K$11:$K$1010, 0)))*Q706), 2), 0)</f>
        <v>0</v>
      </c>
      <c r="BL706" s="20"/>
      <c r="BM706" s="20">
        <f>IFERROR(ROUND(((INDEX('Stock List'!$M$11:$M$1010, MATCH(T706, 'Stock List'!$K$11:$K$1010, 0))/INDEX('Stock List'!$L$11:$L$1010, MATCH(T706, 'Stock List'!$K$11:$K$1010, 0)))*S706), 2), 0)</f>
        <v>0</v>
      </c>
      <c r="BN706" s="20"/>
      <c r="BO706" s="20">
        <f>IFERROR(ROUND(((INDEX('Stock List'!$M$11:$M$1010, MATCH(V706, 'Stock List'!$K$11:$K$1010, 0))/INDEX('Stock List'!$L$11:$L$1010, MATCH(V706, 'Stock List'!$K$11:$K$1010, 0)))*U706), 2), 0)</f>
        <v>0</v>
      </c>
      <c r="BP706" s="20"/>
      <c r="BQ706" s="20">
        <f>IFERROR(ROUND(((INDEX('Stock List'!$M$11:$M$1010, MATCH(X706, 'Stock List'!$K$11:$K$1010, 0))/INDEX('Stock List'!$L$11:$L$1010, MATCH(X706, 'Stock List'!$K$11:$K$1010, 0)))*W706), 2), 0)</f>
        <v>0</v>
      </c>
      <c r="BR706" s="20"/>
      <c r="BS706" s="20">
        <f>IFERROR(ROUND(((INDEX('Stock List'!$M$11:$M$1010, MATCH(Z706, 'Stock List'!$K$11:$K$1010, 0))/INDEX('Stock List'!$L$11:$L$1010, MATCH(Z706, 'Stock List'!$K$11:$K$1010, 0)))*Y706), 2), 0)</f>
        <v>0</v>
      </c>
      <c r="BT706" s="20"/>
      <c r="BU706" s="20">
        <f>IFERROR(ROUND(((INDEX('Stock List'!$M$11:$M$1010, MATCH(AB706, 'Stock List'!$K$11:$K$1010, 0))/INDEX('Stock List'!$L$11:$L$1010, MATCH(AB706, 'Stock List'!$K$11:$K$1010, 0)))*AA706), 2), 0)</f>
        <v>0</v>
      </c>
      <c r="BV706" s="20"/>
      <c r="BW706" s="20">
        <f>IFERROR(ROUND(((INDEX('Stock List'!$M$11:$M$1010, MATCH(AD706, 'Stock List'!$K$11:$K$1010, 0))/INDEX('Stock List'!$L$11:$L$1010, MATCH(AD706, 'Stock List'!$K$11:$K$1010, 0)))*AC706), 2), 0)</f>
        <v>0</v>
      </c>
      <c r="BX706" s="20"/>
      <c r="BY706" s="20">
        <f>IFERROR(ROUND(((INDEX('Stock List'!$M$11:$M$1010, MATCH(AF706, 'Stock List'!$K$11:$K$1010, 0))/INDEX('Stock List'!$L$11:$L$1010, MATCH(AF706, 'Stock List'!$K$11:$K$1010, 0)))*AE706), 2), 0)</f>
        <v>0</v>
      </c>
      <c r="BZ706" s="20"/>
      <c r="CA706" s="20">
        <f>IFERROR(ROUND(((INDEX('Stock List'!$M$11:$M$1010, MATCH(AH706, 'Stock List'!$K$11:$K$1010, 0))/INDEX('Stock List'!$L$11:$L$1010, MATCH(AH706, 'Stock List'!$K$11:$K$1010, 0)))*AG706), 2), 0)</f>
        <v>0</v>
      </c>
      <c r="CB706" s="20"/>
      <c r="CC706" s="20">
        <f>IFERROR(ROUND(((INDEX('Stock List'!$M$11:$M$1010, MATCH(AJ706, 'Stock List'!$K$11:$K$1010, 0))/INDEX('Stock List'!$L$11:$L$1010, MATCH(AJ706, 'Stock List'!$K$11:$K$1010, 0)))*AI706), 2), 0)</f>
        <v>0</v>
      </c>
      <c r="CD706" s="20"/>
      <c r="CE706" s="20">
        <f>IFERROR(ROUND(((INDEX('Stock List'!$M$11:$M$1010, MATCH(AL706, 'Stock List'!$K$11:$K$1010, 0))/INDEX('Stock List'!$L$11:$L$1010, MATCH(AL706, 'Stock List'!$K$11:$K$1010, 0)))*AK706), 2), 0)</f>
        <v>0</v>
      </c>
      <c r="CF706" s="20"/>
      <c r="CG706" s="20">
        <f>IFERROR(ROUND(((INDEX('Stock List'!$M$11:$M$1010, MATCH(AN706, 'Stock List'!$K$11:$K$1010, 0))/INDEX('Stock List'!$L$11:$L$1010, MATCH(AN706, 'Stock List'!$K$11:$K$1010, 0)))*AM706), 2), 0)</f>
        <v>0</v>
      </c>
      <c r="CH706" s="20"/>
      <c r="CI706" s="20">
        <f>IFERROR(ROUND(((INDEX('Stock List'!$M$11:$M$1010, MATCH(AP706, 'Stock List'!$K$11:$K$1010, 0))/INDEX('Stock List'!$L$11:$L$1010, MATCH(AP706, 'Stock List'!$K$11:$K$1010, 0)))*AO706), 2), 0)</f>
        <v>0</v>
      </c>
      <c r="CJ706" s="20"/>
      <c r="CK706" s="20">
        <f>IFERROR(ROUND(((INDEX('Stock List'!$M$11:$M$1010, MATCH(AR706, 'Stock List'!$K$11:$K$1010, 0))/INDEX('Stock List'!$L$11:$L$1010, MATCH(AR706, 'Stock List'!$K$11:$K$1010, 0)))*AQ706), 2), 0)</f>
        <v>0</v>
      </c>
      <c r="CL706" s="20"/>
      <c r="CM706" s="20">
        <f>IFERROR(ROUND(((INDEX('Stock List'!$M$11:$M$1010, MATCH(AT706, 'Stock List'!$K$11:$K$1010, 0))/INDEX('Stock List'!$L$11:$L$1010, MATCH(AT706, 'Stock List'!$K$11:$K$1010, 0)))*AS706), 2), 0)</f>
        <v>0</v>
      </c>
      <c r="CN706" s="20"/>
      <c r="CO706" s="20">
        <f>IFERROR(ROUND(((INDEX('Stock List'!$M$11:$M$1010, MATCH(AV706, 'Stock List'!$K$11:$K$1010, 0))/INDEX('Stock List'!$L$11:$L$1010, MATCH(AV706, 'Stock List'!$K$11:$K$1010, 0)))*AU706), 2), 0)</f>
        <v>0</v>
      </c>
      <c r="CP706" s="20"/>
      <c r="CQ706" s="20">
        <f>IFERROR(ROUND(((INDEX('Stock List'!$M$11:$M$1010, MATCH(AX706, 'Stock List'!$K$11:$K$1010, 0))/INDEX('Stock List'!$L$11:$L$1010, MATCH(AX706, 'Stock List'!$K$11:$K$1010, 0)))*AW706), 2), 0)</f>
        <v>0</v>
      </c>
      <c r="CR706" s="22"/>
      <c r="CT706" s="106" t="str">
        <f t="shared" si="553"/>
        <v/>
      </c>
      <c r="CU706" s="22" t="str">
        <f t="shared" si="554"/>
        <v/>
      </c>
      <c r="CX706" s="106" t="str">
        <f t="shared" si="555"/>
        <v/>
      </c>
      <c r="CY706" s="20" t="str">
        <f t="shared" si="556"/>
        <v/>
      </c>
      <c r="CZ706" s="22" t="str">
        <f t="shared" si="557"/>
        <v/>
      </c>
      <c r="DB706" s="76" t="str">
        <f>IF($H706="", "", COUNTIF($G$11:$G$1010, "&gt;"&amp;$G706)+1+COUNTIF($G$11:$G706, $G706)-1)</f>
        <v/>
      </c>
      <c r="DC706" s="76" t="str">
        <f>IF($H706="", "", COUNTIF($CZ$11:$CZ$1010, "&gt;"&amp;$CZ706)+1+COUNTIF($CZ$11:$CZ706, $CZ706)-1)</f>
        <v/>
      </c>
      <c r="DE706" s="147" t="str">
        <f t="shared" si="558"/>
        <v/>
      </c>
      <c r="DF706" s="148"/>
      <c r="DG706" s="19" t="str">
        <f t="shared" si="559"/>
        <v/>
      </c>
      <c r="DH706" s="153" t="str">
        <f t="shared" si="560"/>
        <v/>
      </c>
      <c r="DI706" s="19" t="str">
        <f t="shared" si="512"/>
        <v/>
      </c>
      <c r="DJ706" s="153" t="str">
        <f t="shared" si="513"/>
        <v/>
      </c>
      <c r="DK706" s="19" t="str">
        <f t="shared" si="514"/>
        <v/>
      </c>
      <c r="DL706" s="153" t="str">
        <f t="shared" si="515"/>
        <v/>
      </c>
      <c r="DM706" s="19" t="str">
        <f t="shared" si="516"/>
        <v/>
      </c>
      <c r="DN706" s="153" t="str">
        <f t="shared" si="517"/>
        <v/>
      </c>
      <c r="DO706" s="19" t="str">
        <f t="shared" si="518"/>
        <v/>
      </c>
      <c r="DP706" s="153" t="str">
        <f t="shared" si="519"/>
        <v/>
      </c>
      <c r="DQ706" s="19" t="str">
        <f t="shared" si="520"/>
        <v/>
      </c>
      <c r="DR706" s="153" t="str">
        <f t="shared" si="521"/>
        <v/>
      </c>
      <c r="DS706" s="19" t="str">
        <f t="shared" si="522"/>
        <v/>
      </c>
      <c r="DT706" s="153" t="str">
        <f t="shared" si="523"/>
        <v/>
      </c>
      <c r="DU706" s="19" t="str">
        <f t="shared" si="524"/>
        <v/>
      </c>
      <c r="DV706" s="153" t="str">
        <f t="shared" si="525"/>
        <v/>
      </c>
      <c r="DW706" s="19" t="str">
        <f t="shared" si="526"/>
        <v/>
      </c>
      <c r="DX706" s="153" t="str">
        <f t="shared" si="527"/>
        <v/>
      </c>
      <c r="DY706" s="19" t="str">
        <f t="shared" si="528"/>
        <v/>
      </c>
      <c r="DZ706" s="153" t="str">
        <f t="shared" si="529"/>
        <v/>
      </c>
      <c r="EA706" s="19" t="str">
        <f t="shared" si="530"/>
        <v/>
      </c>
      <c r="EB706" s="153" t="str">
        <f t="shared" si="531"/>
        <v/>
      </c>
      <c r="EC706" s="19" t="str">
        <f t="shared" si="532"/>
        <v/>
      </c>
      <c r="ED706" s="153" t="str">
        <f t="shared" si="533"/>
        <v/>
      </c>
      <c r="EE706" s="19" t="str">
        <f t="shared" si="534"/>
        <v/>
      </c>
      <c r="EF706" s="153" t="str">
        <f t="shared" si="535"/>
        <v/>
      </c>
      <c r="EG706" s="19" t="str">
        <f t="shared" si="536"/>
        <v/>
      </c>
      <c r="EH706" s="153" t="str">
        <f t="shared" si="537"/>
        <v/>
      </c>
      <c r="EI706" s="19" t="str">
        <f t="shared" si="538"/>
        <v/>
      </c>
      <c r="EJ706" s="153" t="str">
        <f t="shared" si="539"/>
        <v/>
      </c>
      <c r="EK706" s="19" t="str">
        <f t="shared" si="540"/>
        <v/>
      </c>
      <c r="EL706" s="153" t="str">
        <f t="shared" si="541"/>
        <v/>
      </c>
      <c r="EM706" s="19" t="str">
        <f t="shared" si="542"/>
        <v/>
      </c>
      <c r="EN706" s="153" t="str">
        <f t="shared" si="543"/>
        <v/>
      </c>
      <c r="EO706" s="19" t="str">
        <f t="shared" si="544"/>
        <v/>
      </c>
      <c r="EP706" s="153" t="str">
        <f t="shared" si="545"/>
        <v/>
      </c>
      <c r="EQ706" s="19" t="str">
        <f t="shared" si="546"/>
        <v/>
      </c>
      <c r="ER706" s="153" t="str">
        <f t="shared" si="547"/>
        <v/>
      </c>
      <c r="ES706" s="19" t="str">
        <f t="shared" si="548"/>
        <v/>
      </c>
      <c r="ET706" s="153" t="str">
        <f t="shared" si="549"/>
        <v/>
      </c>
    </row>
    <row r="707" spans="1:150" x14ac:dyDescent="0.25">
      <c r="A707" s="31"/>
      <c r="B707" s="91" t="str">
        <f t="shared" si="550"/>
        <v/>
      </c>
      <c r="C707" s="20" t="str">
        <f t="shared" si="510"/>
        <v/>
      </c>
      <c r="D707" s="97" t="str">
        <f t="shared" si="511"/>
        <v/>
      </c>
      <c r="E707" s="62" t="str">
        <f t="shared" si="551"/>
        <v/>
      </c>
      <c r="F707" s="31"/>
      <c r="G707" s="282"/>
      <c r="H707" s="283"/>
      <c r="I707" s="284"/>
      <c r="J707" s="285"/>
      <c r="K707" s="286"/>
      <c r="L707" s="287"/>
      <c r="M707" s="288"/>
      <c r="N707" s="287"/>
      <c r="O707" s="288"/>
      <c r="P707" s="287"/>
      <c r="Q707" s="288"/>
      <c r="R707" s="287"/>
      <c r="S707" s="288"/>
      <c r="T707" s="287"/>
      <c r="U707" s="288"/>
      <c r="V707" s="287"/>
      <c r="W707" s="288"/>
      <c r="X707" s="287"/>
      <c r="Y707" s="288"/>
      <c r="Z707" s="287"/>
      <c r="AA707" s="288"/>
      <c r="AB707" s="287"/>
      <c r="AC707" s="288"/>
      <c r="AD707" s="287"/>
      <c r="AE707" s="288"/>
      <c r="AF707" s="287"/>
      <c r="AG707" s="288"/>
      <c r="AH707" s="287"/>
      <c r="AI707" s="288"/>
      <c r="AJ707" s="287"/>
      <c r="AK707" s="288"/>
      <c r="AL707" s="287"/>
      <c r="AM707" s="288"/>
      <c r="AN707" s="287"/>
      <c r="AO707" s="288"/>
      <c r="AP707" s="287"/>
      <c r="AQ707" s="288"/>
      <c r="AR707" s="287"/>
      <c r="AS707" s="288"/>
      <c r="AT707" s="287"/>
      <c r="AU707" s="288"/>
      <c r="AV707" s="287"/>
      <c r="AW707" s="288"/>
      <c r="AX707" s="287"/>
      <c r="AY707" s="31"/>
      <c r="BA707" s="76" t="str">
        <f t="shared" si="552"/>
        <v/>
      </c>
      <c r="BC707" s="76" t="str">
        <f>IF('Stock List'!$K707="", "", 'Stock List'!$K707)</f>
        <v/>
      </c>
      <c r="BE707" s="106">
        <f>IFERROR(ROUND(((INDEX('Stock List'!$M$11:$M$1010, MATCH(L707, 'Stock List'!$K$11:$K$1010, 0))/INDEX('Stock List'!$L$11:$L$1010, MATCH(L707, 'Stock List'!$K$11:$K$1010, 0)))*K707), 2), 0)</f>
        <v>0</v>
      </c>
      <c r="BF707" s="20"/>
      <c r="BG707" s="20">
        <f>IFERROR(ROUND(((INDEX('Stock List'!$M$11:$M$1010, MATCH(N707, 'Stock List'!$K$11:$K$1010, 0))/INDEX('Stock List'!$L$11:$L$1010, MATCH(N707, 'Stock List'!$K$11:$K$1010, 0)))*M707), 2), 0)</f>
        <v>0</v>
      </c>
      <c r="BH707" s="20"/>
      <c r="BI707" s="20">
        <f>IFERROR(ROUND(((INDEX('Stock List'!$M$11:$M$1010, MATCH(P707, 'Stock List'!$K$11:$K$1010, 0))/INDEX('Stock List'!$L$11:$L$1010, MATCH(P707, 'Stock List'!$K$11:$K$1010, 0)))*O707), 2), 0)</f>
        <v>0</v>
      </c>
      <c r="BJ707" s="20"/>
      <c r="BK707" s="20">
        <f>IFERROR(ROUND(((INDEX('Stock List'!$M$11:$M$1010, MATCH(R707, 'Stock List'!$K$11:$K$1010, 0))/INDEX('Stock List'!$L$11:$L$1010, MATCH(R707, 'Stock List'!$K$11:$K$1010, 0)))*Q707), 2), 0)</f>
        <v>0</v>
      </c>
      <c r="BL707" s="20"/>
      <c r="BM707" s="20">
        <f>IFERROR(ROUND(((INDEX('Stock List'!$M$11:$M$1010, MATCH(T707, 'Stock List'!$K$11:$K$1010, 0))/INDEX('Stock List'!$L$11:$L$1010, MATCH(T707, 'Stock List'!$K$11:$K$1010, 0)))*S707), 2), 0)</f>
        <v>0</v>
      </c>
      <c r="BN707" s="20"/>
      <c r="BO707" s="20">
        <f>IFERROR(ROUND(((INDEX('Stock List'!$M$11:$M$1010, MATCH(V707, 'Stock List'!$K$11:$K$1010, 0))/INDEX('Stock List'!$L$11:$L$1010, MATCH(V707, 'Stock List'!$K$11:$K$1010, 0)))*U707), 2), 0)</f>
        <v>0</v>
      </c>
      <c r="BP707" s="20"/>
      <c r="BQ707" s="20">
        <f>IFERROR(ROUND(((INDEX('Stock List'!$M$11:$M$1010, MATCH(X707, 'Stock List'!$K$11:$K$1010, 0))/INDEX('Stock List'!$L$11:$L$1010, MATCH(X707, 'Stock List'!$K$11:$K$1010, 0)))*W707), 2), 0)</f>
        <v>0</v>
      </c>
      <c r="BR707" s="20"/>
      <c r="BS707" s="20">
        <f>IFERROR(ROUND(((INDEX('Stock List'!$M$11:$M$1010, MATCH(Z707, 'Stock List'!$K$11:$K$1010, 0))/INDEX('Stock List'!$L$11:$L$1010, MATCH(Z707, 'Stock List'!$K$11:$K$1010, 0)))*Y707), 2), 0)</f>
        <v>0</v>
      </c>
      <c r="BT707" s="20"/>
      <c r="BU707" s="20">
        <f>IFERROR(ROUND(((INDEX('Stock List'!$M$11:$M$1010, MATCH(AB707, 'Stock List'!$K$11:$K$1010, 0))/INDEX('Stock List'!$L$11:$L$1010, MATCH(AB707, 'Stock List'!$K$11:$K$1010, 0)))*AA707), 2), 0)</f>
        <v>0</v>
      </c>
      <c r="BV707" s="20"/>
      <c r="BW707" s="20">
        <f>IFERROR(ROUND(((INDEX('Stock List'!$M$11:$M$1010, MATCH(AD707, 'Stock List'!$K$11:$K$1010, 0))/INDEX('Stock List'!$L$11:$L$1010, MATCH(AD707, 'Stock List'!$K$11:$K$1010, 0)))*AC707), 2), 0)</f>
        <v>0</v>
      </c>
      <c r="BX707" s="20"/>
      <c r="BY707" s="20">
        <f>IFERROR(ROUND(((INDEX('Stock List'!$M$11:$M$1010, MATCH(AF707, 'Stock List'!$K$11:$K$1010, 0))/INDEX('Stock List'!$L$11:$L$1010, MATCH(AF707, 'Stock List'!$K$11:$K$1010, 0)))*AE707), 2), 0)</f>
        <v>0</v>
      </c>
      <c r="BZ707" s="20"/>
      <c r="CA707" s="20">
        <f>IFERROR(ROUND(((INDEX('Stock List'!$M$11:$M$1010, MATCH(AH707, 'Stock List'!$K$11:$K$1010, 0))/INDEX('Stock List'!$L$11:$L$1010, MATCH(AH707, 'Stock List'!$K$11:$K$1010, 0)))*AG707), 2), 0)</f>
        <v>0</v>
      </c>
      <c r="CB707" s="20"/>
      <c r="CC707" s="20">
        <f>IFERROR(ROUND(((INDEX('Stock List'!$M$11:$M$1010, MATCH(AJ707, 'Stock List'!$K$11:$K$1010, 0))/INDEX('Stock List'!$L$11:$L$1010, MATCH(AJ707, 'Stock List'!$K$11:$K$1010, 0)))*AI707), 2), 0)</f>
        <v>0</v>
      </c>
      <c r="CD707" s="20"/>
      <c r="CE707" s="20">
        <f>IFERROR(ROUND(((INDEX('Stock List'!$M$11:$M$1010, MATCH(AL707, 'Stock List'!$K$11:$K$1010, 0))/INDEX('Stock List'!$L$11:$L$1010, MATCH(AL707, 'Stock List'!$K$11:$K$1010, 0)))*AK707), 2), 0)</f>
        <v>0</v>
      </c>
      <c r="CF707" s="20"/>
      <c r="CG707" s="20">
        <f>IFERROR(ROUND(((INDEX('Stock List'!$M$11:$M$1010, MATCH(AN707, 'Stock List'!$K$11:$K$1010, 0))/INDEX('Stock List'!$L$11:$L$1010, MATCH(AN707, 'Stock List'!$K$11:$K$1010, 0)))*AM707), 2), 0)</f>
        <v>0</v>
      </c>
      <c r="CH707" s="20"/>
      <c r="CI707" s="20">
        <f>IFERROR(ROUND(((INDEX('Stock List'!$M$11:$M$1010, MATCH(AP707, 'Stock List'!$K$11:$K$1010, 0))/INDEX('Stock List'!$L$11:$L$1010, MATCH(AP707, 'Stock List'!$K$11:$K$1010, 0)))*AO707), 2), 0)</f>
        <v>0</v>
      </c>
      <c r="CJ707" s="20"/>
      <c r="CK707" s="20">
        <f>IFERROR(ROUND(((INDEX('Stock List'!$M$11:$M$1010, MATCH(AR707, 'Stock List'!$K$11:$K$1010, 0))/INDEX('Stock List'!$L$11:$L$1010, MATCH(AR707, 'Stock List'!$K$11:$K$1010, 0)))*AQ707), 2), 0)</f>
        <v>0</v>
      </c>
      <c r="CL707" s="20"/>
      <c r="CM707" s="20">
        <f>IFERROR(ROUND(((INDEX('Stock List'!$M$11:$M$1010, MATCH(AT707, 'Stock List'!$K$11:$K$1010, 0))/INDEX('Stock List'!$L$11:$L$1010, MATCH(AT707, 'Stock List'!$K$11:$K$1010, 0)))*AS707), 2), 0)</f>
        <v>0</v>
      </c>
      <c r="CN707" s="20"/>
      <c r="CO707" s="20">
        <f>IFERROR(ROUND(((INDEX('Stock List'!$M$11:$M$1010, MATCH(AV707, 'Stock List'!$K$11:$K$1010, 0))/INDEX('Stock List'!$L$11:$L$1010, MATCH(AV707, 'Stock List'!$K$11:$K$1010, 0)))*AU707), 2), 0)</f>
        <v>0</v>
      </c>
      <c r="CP707" s="20"/>
      <c r="CQ707" s="20">
        <f>IFERROR(ROUND(((INDEX('Stock List'!$M$11:$M$1010, MATCH(AX707, 'Stock List'!$K$11:$K$1010, 0))/INDEX('Stock List'!$L$11:$L$1010, MATCH(AX707, 'Stock List'!$K$11:$K$1010, 0)))*AW707), 2), 0)</f>
        <v>0</v>
      </c>
      <c r="CR707" s="22"/>
      <c r="CT707" s="106" t="str">
        <f t="shared" si="553"/>
        <v/>
      </c>
      <c r="CU707" s="22" t="str">
        <f t="shared" si="554"/>
        <v/>
      </c>
      <c r="CX707" s="106" t="str">
        <f t="shared" si="555"/>
        <v/>
      </c>
      <c r="CY707" s="20" t="str">
        <f t="shared" si="556"/>
        <v/>
      </c>
      <c r="CZ707" s="22" t="str">
        <f t="shared" si="557"/>
        <v/>
      </c>
      <c r="DB707" s="76" t="str">
        <f>IF($H707="", "", COUNTIF($G$11:$G$1010, "&gt;"&amp;$G707)+1+COUNTIF($G$11:$G707, $G707)-1)</f>
        <v/>
      </c>
      <c r="DC707" s="76" t="str">
        <f>IF($H707="", "", COUNTIF($CZ$11:$CZ$1010, "&gt;"&amp;$CZ707)+1+COUNTIF($CZ$11:$CZ707, $CZ707)-1)</f>
        <v/>
      </c>
      <c r="DE707" s="147" t="str">
        <f t="shared" si="558"/>
        <v/>
      </c>
      <c r="DF707" s="148"/>
      <c r="DG707" s="19" t="str">
        <f t="shared" si="559"/>
        <v/>
      </c>
      <c r="DH707" s="153" t="str">
        <f t="shared" si="560"/>
        <v/>
      </c>
      <c r="DI707" s="19" t="str">
        <f t="shared" si="512"/>
        <v/>
      </c>
      <c r="DJ707" s="153" t="str">
        <f t="shared" si="513"/>
        <v/>
      </c>
      <c r="DK707" s="19" t="str">
        <f t="shared" si="514"/>
        <v/>
      </c>
      <c r="DL707" s="153" t="str">
        <f t="shared" si="515"/>
        <v/>
      </c>
      <c r="DM707" s="19" t="str">
        <f t="shared" si="516"/>
        <v/>
      </c>
      <c r="DN707" s="153" t="str">
        <f t="shared" si="517"/>
        <v/>
      </c>
      <c r="DO707" s="19" t="str">
        <f t="shared" si="518"/>
        <v/>
      </c>
      <c r="DP707" s="153" t="str">
        <f t="shared" si="519"/>
        <v/>
      </c>
      <c r="DQ707" s="19" t="str">
        <f t="shared" si="520"/>
        <v/>
      </c>
      <c r="DR707" s="153" t="str">
        <f t="shared" si="521"/>
        <v/>
      </c>
      <c r="DS707" s="19" t="str">
        <f t="shared" si="522"/>
        <v/>
      </c>
      <c r="DT707" s="153" t="str">
        <f t="shared" si="523"/>
        <v/>
      </c>
      <c r="DU707" s="19" t="str">
        <f t="shared" si="524"/>
        <v/>
      </c>
      <c r="DV707" s="153" t="str">
        <f t="shared" si="525"/>
        <v/>
      </c>
      <c r="DW707" s="19" t="str">
        <f t="shared" si="526"/>
        <v/>
      </c>
      <c r="DX707" s="153" t="str">
        <f t="shared" si="527"/>
        <v/>
      </c>
      <c r="DY707" s="19" t="str">
        <f t="shared" si="528"/>
        <v/>
      </c>
      <c r="DZ707" s="153" t="str">
        <f t="shared" si="529"/>
        <v/>
      </c>
      <c r="EA707" s="19" t="str">
        <f t="shared" si="530"/>
        <v/>
      </c>
      <c r="EB707" s="153" t="str">
        <f t="shared" si="531"/>
        <v/>
      </c>
      <c r="EC707" s="19" t="str">
        <f t="shared" si="532"/>
        <v/>
      </c>
      <c r="ED707" s="153" t="str">
        <f t="shared" si="533"/>
        <v/>
      </c>
      <c r="EE707" s="19" t="str">
        <f t="shared" si="534"/>
        <v/>
      </c>
      <c r="EF707" s="153" t="str">
        <f t="shared" si="535"/>
        <v/>
      </c>
      <c r="EG707" s="19" t="str">
        <f t="shared" si="536"/>
        <v/>
      </c>
      <c r="EH707" s="153" t="str">
        <f t="shared" si="537"/>
        <v/>
      </c>
      <c r="EI707" s="19" t="str">
        <f t="shared" si="538"/>
        <v/>
      </c>
      <c r="EJ707" s="153" t="str">
        <f t="shared" si="539"/>
        <v/>
      </c>
      <c r="EK707" s="19" t="str">
        <f t="shared" si="540"/>
        <v/>
      </c>
      <c r="EL707" s="153" t="str">
        <f t="shared" si="541"/>
        <v/>
      </c>
      <c r="EM707" s="19" t="str">
        <f t="shared" si="542"/>
        <v/>
      </c>
      <c r="EN707" s="153" t="str">
        <f t="shared" si="543"/>
        <v/>
      </c>
      <c r="EO707" s="19" t="str">
        <f t="shared" si="544"/>
        <v/>
      </c>
      <c r="EP707" s="153" t="str">
        <f t="shared" si="545"/>
        <v/>
      </c>
      <c r="EQ707" s="19" t="str">
        <f t="shared" si="546"/>
        <v/>
      </c>
      <c r="ER707" s="153" t="str">
        <f t="shared" si="547"/>
        <v/>
      </c>
      <c r="ES707" s="19" t="str">
        <f t="shared" si="548"/>
        <v/>
      </c>
      <c r="ET707" s="153" t="str">
        <f t="shared" si="549"/>
        <v/>
      </c>
    </row>
    <row r="708" spans="1:150" x14ac:dyDescent="0.25">
      <c r="A708" s="31"/>
      <c r="B708" s="91" t="str">
        <f t="shared" si="550"/>
        <v/>
      </c>
      <c r="C708" s="20" t="str">
        <f t="shared" si="510"/>
        <v/>
      </c>
      <c r="D708" s="97" t="str">
        <f t="shared" si="511"/>
        <v/>
      </c>
      <c r="E708" s="62" t="str">
        <f t="shared" si="551"/>
        <v/>
      </c>
      <c r="F708" s="31"/>
      <c r="G708" s="282"/>
      <c r="H708" s="283"/>
      <c r="I708" s="284"/>
      <c r="J708" s="285"/>
      <c r="K708" s="286"/>
      <c r="L708" s="287"/>
      <c r="M708" s="288"/>
      <c r="N708" s="287"/>
      <c r="O708" s="288"/>
      <c r="P708" s="287"/>
      <c r="Q708" s="288"/>
      <c r="R708" s="287"/>
      <c r="S708" s="288"/>
      <c r="T708" s="287"/>
      <c r="U708" s="288"/>
      <c r="V708" s="287"/>
      <c r="W708" s="288"/>
      <c r="X708" s="287"/>
      <c r="Y708" s="288"/>
      <c r="Z708" s="287"/>
      <c r="AA708" s="288"/>
      <c r="AB708" s="287"/>
      <c r="AC708" s="288"/>
      <c r="AD708" s="287"/>
      <c r="AE708" s="288"/>
      <c r="AF708" s="287"/>
      <c r="AG708" s="288"/>
      <c r="AH708" s="287"/>
      <c r="AI708" s="288"/>
      <c r="AJ708" s="287"/>
      <c r="AK708" s="288"/>
      <c r="AL708" s="287"/>
      <c r="AM708" s="288"/>
      <c r="AN708" s="287"/>
      <c r="AO708" s="288"/>
      <c r="AP708" s="287"/>
      <c r="AQ708" s="288"/>
      <c r="AR708" s="287"/>
      <c r="AS708" s="288"/>
      <c r="AT708" s="287"/>
      <c r="AU708" s="288"/>
      <c r="AV708" s="287"/>
      <c r="AW708" s="288"/>
      <c r="AX708" s="287"/>
      <c r="AY708" s="31"/>
      <c r="BA708" s="76" t="str">
        <f t="shared" si="552"/>
        <v/>
      </c>
      <c r="BC708" s="76" t="str">
        <f>IF('Stock List'!$K708="", "", 'Stock List'!$K708)</f>
        <v/>
      </c>
      <c r="BE708" s="106">
        <f>IFERROR(ROUND(((INDEX('Stock List'!$M$11:$M$1010, MATCH(L708, 'Stock List'!$K$11:$K$1010, 0))/INDEX('Stock List'!$L$11:$L$1010, MATCH(L708, 'Stock List'!$K$11:$K$1010, 0)))*K708), 2), 0)</f>
        <v>0</v>
      </c>
      <c r="BF708" s="20"/>
      <c r="BG708" s="20">
        <f>IFERROR(ROUND(((INDEX('Stock List'!$M$11:$M$1010, MATCH(N708, 'Stock List'!$K$11:$K$1010, 0))/INDEX('Stock List'!$L$11:$L$1010, MATCH(N708, 'Stock List'!$K$11:$K$1010, 0)))*M708), 2), 0)</f>
        <v>0</v>
      </c>
      <c r="BH708" s="20"/>
      <c r="BI708" s="20">
        <f>IFERROR(ROUND(((INDEX('Stock List'!$M$11:$M$1010, MATCH(P708, 'Stock List'!$K$11:$K$1010, 0))/INDEX('Stock List'!$L$11:$L$1010, MATCH(P708, 'Stock List'!$K$11:$K$1010, 0)))*O708), 2), 0)</f>
        <v>0</v>
      </c>
      <c r="BJ708" s="20"/>
      <c r="BK708" s="20">
        <f>IFERROR(ROUND(((INDEX('Stock List'!$M$11:$M$1010, MATCH(R708, 'Stock List'!$K$11:$K$1010, 0))/INDEX('Stock List'!$L$11:$L$1010, MATCH(R708, 'Stock List'!$K$11:$K$1010, 0)))*Q708), 2), 0)</f>
        <v>0</v>
      </c>
      <c r="BL708" s="20"/>
      <c r="BM708" s="20">
        <f>IFERROR(ROUND(((INDEX('Stock List'!$M$11:$M$1010, MATCH(T708, 'Stock List'!$K$11:$K$1010, 0))/INDEX('Stock List'!$L$11:$L$1010, MATCH(T708, 'Stock List'!$K$11:$K$1010, 0)))*S708), 2), 0)</f>
        <v>0</v>
      </c>
      <c r="BN708" s="20"/>
      <c r="BO708" s="20">
        <f>IFERROR(ROUND(((INDEX('Stock List'!$M$11:$M$1010, MATCH(V708, 'Stock List'!$K$11:$K$1010, 0))/INDEX('Stock List'!$L$11:$L$1010, MATCH(V708, 'Stock List'!$K$11:$K$1010, 0)))*U708), 2), 0)</f>
        <v>0</v>
      </c>
      <c r="BP708" s="20"/>
      <c r="BQ708" s="20">
        <f>IFERROR(ROUND(((INDEX('Stock List'!$M$11:$M$1010, MATCH(X708, 'Stock List'!$K$11:$K$1010, 0))/INDEX('Stock List'!$L$11:$L$1010, MATCH(X708, 'Stock List'!$K$11:$K$1010, 0)))*W708), 2), 0)</f>
        <v>0</v>
      </c>
      <c r="BR708" s="20"/>
      <c r="BS708" s="20">
        <f>IFERROR(ROUND(((INDEX('Stock List'!$M$11:$M$1010, MATCH(Z708, 'Stock List'!$K$11:$K$1010, 0))/INDEX('Stock List'!$L$11:$L$1010, MATCH(Z708, 'Stock List'!$K$11:$K$1010, 0)))*Y708), 2), 0)</f>
        <v>0</v>
      </c>
      <c r="BT708" s="20"/>
      <c r="BU708" s="20">
        <f>IFERROR(ROUND(((INDEX('Stock List'!$M$11:$M$1010, MATCH(AB708, 'Stock List'!$K$11:$K$1010, 0))/INDEX('Stock List'!$L$11:$L$1010, MATCH(AB708, 'Stock List'!$K$11:$K$1010, 0)))*AA708), 2), 0)</f>
        <v>0</v>
      </c>
      <c r="BV708" s="20"/>
      <c r="BW708" s="20">
        <f>IFERROR(ROUND(((INDEX('Stock List'!$M$11:$M$1010, MATCH(AD708, 'Stock List'!$K$11:$K$1010, 0))/INDEX('Stock List'!$L$11:$L$1010, MATCH(AD708, 'Stock List'!$K$11:$K$1010, 0)))*AC708), 2), 0)</f>
        <v>0</v>
      </c>
      <c r="BX708" s="20"/>
      <c r="BY708" s="20">
        <f>IFERROR(ROUND(((INDEX('Stock List'!$M$11:$M$1010, MATCH(AF708, 'Stock List'!$K$11:$K$1010, 0))/INDEX('Stock List'!$L$11:$L$1010, MATCH(AF708, 'Stock List'!$K$11:$K$1010, 0)))*AE708), 2), 0)</f>
        <v>0</v>
      </c>
      <c r="BZ708" s="20"/>
      <c r="CA708" s="20">
        <f>IFERROR(ROUND(((INDEX('Stock List'!$M$11:$M$1010, MATCH(AH708, 'Stock List'!$K$11:$K$1010, 0))/INDEX('Stock List'!$L$11:$L$1010, MATCH(AH708, 'Stock List'!$K$11:$K$1010, 0)))*AG708), 2), 0)</f>
        <v>0</v>
      </c>
      <c r="CB708" s="20"/>
      <c r="CC708" s="20">
        <f>IFERROR(ROUND(((INDEX('Stock List'!$M$11:$M$1010, MATCH(AJ708, 'Stock List'!$K$11:$K$1010, 0))/INDEX('Stock List'!$L$11:$L$1010, MATCH(AJ708, 'Stock List'!$K$11:$K$1010, 0)))*AI708), 2), 0)</f>
        <v>0</v>
      </c>
      <c r="CD708" s="20"/>
      <c r="CE708" s="20">
        <f>IFERROR(ROUND(((INDEX('Stock List'!$M$11:$M$1010, MATCH(AL708, 'Stock List'!$K$11:$K$1010, 0))/INDEX('Stock List'!$L$11:$L$1010, MATCH(AL708, 'Stock List'!$K$11:$K$1010, 0)))*AK708), 2), 0)</f>
        <v>0</v>
      </c>
      <c r="CF708" s="20"/>
      <c r="CG708" s="20">
        <f>IFERROR(ROUND(((INDEX('Stock List'!$M$11:$M$1010, MATCH(AN708, 'Stock List'!$K$11:$K$1010, 0))/INDEX('Stock List'!$L$11:$L$1010, MATCH(AN708, 'Stock List'!$K$11:$K$1010, 0)))*AM708), 2), 0)</f>
        <v>0</v>
      </c>
      <c r="CH708" s="20"/>
      <c r="CI708" s="20">
        <f>IFERROR(ROUND(((INDEX('Stock List'!$M$11:$M$1010, MATCH(AP708, 'Stock List'!$K$11:$K$1010, 0))/INDEX('Stock List'!$L$11:$L$1010, MATCH(AP708, 'Stock List'!$K$11:$K$1010, 0)))*AO708), 2), 0)</f>
        <v>0</v>
      </c>
      <c r="CJ708" s="20"/>
      <c r="CK708" s="20">
        <f>IFERROR(ROUND(((INDEX('Stock List'!$M$11:$M$1010, MATCH(AR708, 'Stock List'!$K$11:$K$1010, 0))/INDEX('Stock List'!$L$11:$L$1010, MATCH(AR708, 'Stock List'!$K$11:$K$1010, 0)))*AQ708), 2), 0)</f>
        <v>0</v>
      </c>
      <c r="CL708" s="20"/>
      <c r="CM708" s="20">
        <f>IFERROR(ROUND(((INDEX('Stock List'!$M$11:$M$1010, MATCH(AT708, 'Stock List'!$K$11:$K$1010, 0))/INDEX('Stock List'!$L$11:$L$1010, MATCH(AT708, 'Stock List'!$K$11:$K$1010, 0)))*AS708), 2), 0)</f>
        <v>0</v>
      </c>
      <c r="CN708" s="20"/>
      <c r="CO708" s="20">
        <f>IFERROR(ROUND(((INDEX('Stock List'!$M$11:$M$1010, MATCH(AV708, 'Stock List'!$K$11:$K$1010, 0))/INDEX('Stock List'!$L$11:$L$1010, MATCH(AV708, 'Stock List'!$K$11:$K$1010, 0)))*AU708), 2), 0)</f>
        <v>0</v>
      </c>
      <c r="CP708" s="20"/>
      <c r="CQ708" s="20">
        <f>IFERROR(ROUND(((INDEX('Stock List'!$M$11:$M$1010, MATCH(AX708, 'Stock List'!$K$11:$K$1010, 0))/INDEX('Stock List'!$L$11:$L$1010, MATCH(AX708, 'Stock List'!$K$11:$K$1010, 0)))*AW708), 2), 0)</f>
        <v>0</v>
      </c>
      <c r="CR708" s="22"/>
      <c r="CT708" s="106" t="str">
        <f t="shared" si="553"/>
        <v/>
      </c>
      <c r="CU708" s="22" t="str">
        <f t="shared" si="554"/>
        <v/>
      </c>
      <c r="CX708" s="106" t="str">
        <f t="shared" si="555"/>
        <v/>
      </c>
      <c r="CY708" s="20" t="str">
        <f t="shared" si="556"/>
        <v/>
      </c>
      <c r="CZ708" s="22" t="str">
        <f t="shared" si="557"/>
        <v/>
      </c>
      <c r="DB708" s="76" t="str">
        <f>IF($H708="", "", COUNTIF($G$11:$G$1010, "&gt;"&amp;$G708)+1+COUNTIF($G$11:$G708, $G708)-1)</f>
        <v/>
      </c>
      <c r="DC708" s="76" t="str">
        <f>IF($H708="", "", COUNTIF($CZ$11:$CZ$1010, "&gt;"&amp;$CZ708)+1+COUNTIF($CZ$11:$CZ708, $CZ708)-1)</f>
        <v/>
      </c>
      <c r="DE708" s="147" t="str">
        <f t="shared" si="558"/>
        <v/>
      </c>
      <c r="DF708" s="148"/>
      <c r="DG708" s="19" t="str">
        <f t="shared" si="559"/>
        <v/>
      </c>
      <c r="DH708" s="153" t="str">
        <f t="shared" si="560"/>
        <v/>
      </c>
      <c r="DI708" s="19" t="str">
        <f t="shared" si="512"/>
        <v/>
      </c>
      <c r="DJ708" s="153" t="str">
        <f t="shared" si="513"/>
        <v/>
      </c>
      <c r="DK708" s="19" t="str">
        <f t="shared" si="514"/>
        <v/>
      </c>
      <c r="DL708" s="153" t="str">
        <f t="shared" si="515"/>
        <v/>
      </c>
      <c r="DM708" s="19" t="str">
        <f t="shared" si="516"/>
        <v/>
      </c>
      <c r="DN708" s="153" t="str">
        <f t="shared" si="517"/>
        <v/>
      </c>
      <c r="DO708" s="19" t="str">
        <f t="shared" si="518"/>
        <v/>
      </c>
      <c r="DP708" s="153" t="str">
        <f t="shared" si="519"/>
        <v/>
      </c>
      <c r="DQ708" s="19" t="str">
        <f t="shared" si="520"/>
        <v/>
      </c>
      <c r="DR708" s="153" t="str">
        <f t="shared" si="521"/>
        <v/>
      </c>
      <c r="DS708" s="19" t="str">
        <f t="shared" si="522"/>
        <v/>
      </c>
      <c r="DT708" s="153" t="str">
        <f t="shared" si="523"/>
        <v/>
      </c>
      <c r="DU708" s="19" t="str">
        <f t="shared" si="524"/>
        <v/>
      </c>
      <c r="DV708" s="153" t="str">
        <f t="shared" si="525"/>
        <v/>
      </c>
      <c r="DW708" s="19" t="str">
        <f t="shared" si="526"/>
        <v/>
      </c>
      <c r="DX708" s="153" t="str">
        <f t="shared" si="527"/>
        <v/>
      </c>
      <c r="DY708" s="19" t="str">
        <f t="shared" si="528"/>
        <v/>
      </c>
      <c r="DZ708" s="153" t="str">
        <f t="shared" si="529"/>
        <v/>
      </c>
      <c r="EA708" s="19" t="str">
        <f t="shared" si="530"/>
        <v/>
      </c>
      <c r="EB708" s="153" t="str">
        <f t="shared" si="531"/>
        <v/>
      </c>
      <c r="EC708" s="19" t="str">
        <f t="shared" si="532"/>
        <v/>
      </c>
      <c r="ED708" s="153" t="str">
        <f t="shared" si="533"/>
        <v/>
      </c>
      <c r="EE708" s="19" t="str">
        <f t="shared" si="534"/>
        <v/>
      </c>
      <c r="EF708" s="153" t="str">
        <f t="shared" si="535"/>
        <v/>
      </c>
      <c r="EG708" s="19" t="str">
        <f t="shared" si="536"/>
        <v/>
      </c>
      <c r="EH708" s="153" t="str">
        <f t="shared" si="537"/>
        <v/>
      </c>
      <c r="EI708" s="19" t="str">
        <f t="shared" si="538"/>
        <v/>
      </c>
      <c r="EJ708" s="153" t="str">
        <f t="shared" si="539"/>
        <v/>
      </c>
      <c r="EK708" s="19" t="str">
        <f t="shared" si="540"/>
        <v/>
      </c>
      <c r="EL708" s="153" t="str">
        <f t="shared" si="541"/>
        <v/>
      </c>
      <c r="EM708" s="19" t="str">
        <f t="shared" si="542"/>
        <v/>
      </c>
      <c r="EN708" s="153" t="str">
        <f t="shared" si="543"/>
        <v/>
      </c>
      <c r="EO708" s="19" t="str">
        <f t="shared" si="544"/>
        <v/>
      </c>
      <c r="EP708" s="153" t="str">
        <f t="shared" si="545"/>
        <v/>
      </c>
      <c r="EQ708" s="19" t="str">
        <f t="shared" si="546"/>
        <v/>
      </c>
      <c r="ER708" s="153" t="str">
        <f t="shared" si="547"/>
        <v/>
      </c>
      <c r="ES708" s="19" t="str">
        <f t="shared" si="548"/>
        <v/>
      </c>
      <c r="ET708" s="153" t="str">
        <f t="shared" si="549"/>
        <v/>
      </c>
    </row>
    <row r="709" spans="1:150" x14ac:dyDescent="0.25">
      <c r="A709" s="31"/>
      <c r="B709" s="91" t="str">
        <f t="shared" si="550"/>
        <v/>
      </c>
      <c r="C709" s="20" t="str">
        <f t="shared" si="510"/>
        <v/>
      </c>
      <c r="D709" s="97" t="str">
        <f t="shared" si="511"/>
        <v/>
      </c>
      <c r="E709" s="62" t="str">
        <f t="shared" si="551"/>
        <v/>
      </c>
      <c r="F709" s="31"/>
      <c r="G709" s="282"/>
      <c r="H709" s="283"/>
      <c r="I709" s="284"/>
      <c r="J709" s="285"/>
      <c r="K709" s="286"/>
      <c r="L709" s="287"/>
      <c r="M709" s="288"/>
      <c r="N709" s="287"/>
      <c r="O709" s="288"/>
      <c r="P709" s="287"/>
      <c r="Q709" s="288"/>
      <c r="R709" s="287"/>
      <c r="S709" s="288"/>
      <c r="T709" s="287"/>
      <c r="U709" s="288"/>
      <c r="V709" s="287"/>
      <c r="W709" s="288"/>
      <c r="X709" s="287"/>
      <c r="Y709" s="288"/>
      <c r="Z709" s="287"/>
      <c r="AA709" s="288"/>
      <c r="AB709" s="287"/>
      <c r="AC709" s="288"/>
      <c r="AD709" s="287"/>
      <c r="AE709" s="288"/>
      <c r="AF709" s="287"/>
      <c r="AG709" s="288"/>
      <c r="AH709" s="287"/>
      <c r="AI709" s="288"/>
      <c r="AJ709" s="287"/>
      <c r="AK709" s="288"/>
      <c r="AL709" s="287"/>
      <c r="AM709" s="288"/>
      <c r="AN709" s="287"/>
      <c r="AO709" s="288"/>
      <c r="AP709" s="287"/>
      <c r="AQ709" s="288"/>
      <c r="AR709" s="287"/>
      <c r="AS709" s="288"/>
      <c r="AT709" s="287"/>
      <c r="AU709" s="288"/>
      <c r="AV709" s="287"/>
      <c r="AW709" s="288"/>
      <c r="AX709" s="287"/>
      <c r="AY709" s="31"/>
      <c r="BA709" s="76" t="str">
        <f t="shared" si="552"/>
        <v/>
      </c>
      <c r="BC709" s="76" t="str">
        <f>IF('Stock List'!$K709="", "", 'Stock List'!$K709)</f>
        <v/>
      </c>
      <c r="BE709" s="106">
        <f>IFERROR(ROUND(((INDEX('Stock List'!$M$11:$M$1010, MATCH(L709, 'Stock List'!$K$11:$K$1010, 0))/INDEX('Stock List'!$L$11:$L$1010, MATCH(L709, 'Stock List'!$K$11:$K$1010, 0)))*K709), 2), 0)</f>
        <v>0</v>
      </c>
      <c r="BF709" s="20"/>
      <c r="BG709" s="20">
        <f>IFERROR(ROUND(((INDEX('Stock List'!$M$11:$M$1010, MATCH(N709, 'Stock List'!$K$11:$K$1010, 0))/INDEX('Stock List'!$L$11:$L$1010, MATCH(N709, 'Stock List'!$K$11:$K$1010, 0)))*M709), 2), 0)</f>
        <v>0</v>
      </c>
      <c r="BH709" s="20"/>
      <c r="BI709" s="20">
        <f>IFERROR(ROUND(((INDEX('Stock List'!$M$11:$M$1010, MATCH(P709, 'Stock List'!$K$11:$K$1010, 0))/INDEX('Stock List'!$L$11:$L$1010, MATCH(P709, 'Stock List'!$K$11:$K$1010, 0)))*O709), 2), 0)</f>
        <v>0</v>
      </c>
      <c r="BJ709" s="20"/>
      <c r="BK709" s="20">
        <f>IFERROR(ROUND(((INDEX('Stock List'!$M$11:$M$1010, MATCH(R709, 'Stock List'!$K$11:$K$1010, 0))/INDEX('Stock List'!$L$11:$L$1010, MATCH(R709, 'Stock List'!$K$11:$K$1010, 0)))*Q709), 2), 0)</f>
        <v>0</v>
      </c>
      <c r="BL709" s="20"/>
      <c r="BM709" s="20">
        <f>IFERROR(ROUND(((INDEX('Stock List'!$M$11:$M$1010, MATCH(T709, 'Stock List'!$K$11:$K$1010, 0))/INDEX('Stock List'!$L$11:$L$1010, MATCH(T709, 'Stock List'!$K$11:$K$1010, 0)))*S709), 2), 0)</f>
        <v>0</v>
      </c>
      <c r="BN709" s="20"/>
      <c r="BO709" s="20">
        <f>IFERROR(ROUND(((INDEX('Stock List'!$M$11:$M$1010, MATCH(V709, 'Stock List'!$K$11:$K$1010, 0))/INDEX('Stock List'!$L$11:$L$1010, MATCH(V709, 'Stock List'!$K$11:$K$1010, 0)))*U709), 2), 0)</f>
        <v>0</v>
      </c>
      <c r="BP709" s="20"/>
      <c r="BQ709" s="20">
        <f>IFERROR(ROUND(((INDEX('Stock List'!$M$11:$M$1010, MATCH(X709, 'Stock List'!$K$11:$K$1010, 0))/INDEX('Stock List'!$L$11:$L$1010, MATCH(X709, 'Stock List'!$K$11:$K$1010, 0)))*W709), 2), 0)</f>
        <v>0</v>
      </c>
      <c r="BR709" s="20"/>
      <c r="BS709" s="20">
        <f>IFERROR(ROUND(((INDEX('Stock List'!$M$11:$M$1010, MATCH(Z709, 'Stock List'!$K$11:$K$1010, 0))/INDEX('Stock List'!$L$11:$L$1010, MATCH(Z709, 'Stock List'!$K$11:$K$1010, 0)))*Y709), 2), 0)</f>
        <v>0</v>
      </c>
      <c r="BT709" s="20"/>
      <c r="BU709" s="20">
        <f>IFERROR(ROUND(((INDEX('Stock List'!$M$11:$M$1010, MATCH(AB709, 'Stock List'!$K$11:$K$1010, 0))/INDEX('Stock List'!$L$11:$L$1010, MATCH(AB709, 'Stock List'!$K$11:$K$1010, 0)))*AA709), 2), 0)</f>
        <v>0</v>
      </c>
      <c r="BV709" s="20"/>
      <c r="BW709" s="20">
        <f>IFERROR(ROUND(((INDEX('Stock List'!$M$11:$M$1010, MATCH(AD709, 'Stock List'!$K$11:$K$1010, 0))/INDEX('Stock List'!$L$11:$L$1010, MATCH(AD709, 'Stock List'!$K$11:$K$1010, 0)))*AC709), 2), 0)</f>
        <v>0</v>
      </c>
      <c r="BX709" s="20"/>
      <c r="BY709" s="20">
        <f>IFERROR(ROUND(((INDEX('Stock List'!$M$11:$M$1010, MATCH(AF709, 'Stock List'!$K$11:$K$1010, 0))/INDEX('Stock List'!$L$11:$L$1010, MATCH(AF709, 'Stock List'!$K$11:$K$1010, 0)))*AE709), 2), 0)</f>
        <v>0</v>
      </c>
      <c r="BZ709" s="20"/>
      <c r="CA709" s="20">
        <f>IFERROR(ROUND(((INDEX('Stock List'!$M$11:$M$1010, MATCH(AH709, 'Stock List'!$K$11:$K$1010, 0))/INDEX('Stock List'!$L$11:$L$1010, MATCH(AH709, 'Stock List'!$K$11:$K$1010, 0)))*AG709), 2), 0)</f>
        <v>0</v>
      </c>
      <c r="CB709" s="20"/>
      <c r="CC709" s="20">
        <f>IFERROR(ROUND(((INDEX('Stock List'!$M$11:$M$1010, MATCH(AJ709, 'Stock List'!$K$11:$K$1010, 0))/INDEX('Stock List'!$L$11:$L$1010, MATCH(AJ709, 'Stock List'!$K$11:$K$1010, 0)))*AI709), 2), 0)</f>
        <v>0</v>
      </c>
      <c r="CD709" s="20"/>
      <c r="CE709" s="20">
        <f>IFERROR(ROUND(((INDEX('Stock List'!$M$11:$M$1010, MATCH(AL709, 'Stock List'!$K$11:$K$1010, 0))/INDEX('Stock List'!$L$11:$L$1010, MATCH(AL709, 'Stock List'!$K$11:$K$1010, 0)))*AK709), 2), 0)</f>
        <v>0</v>
      </c>
      <c r="CF709" s="20"/>
      <c r="CG709" s="20">
        <f>IFERROR(ROUND(((INDEX('Stock List'!$M$11:$M$1010, MATCH(AN709, 'Stock List'!$K$11:$K$1010, 0))/INDEX('Stock List'!$L$11:$L$1010, MATCH(AN709, 'Stock List'!$K$11:$K$1010, 0)))*AM709), 2), 0)</f>
        <v>0</v>
      </c>
      <c r="CH709" s="20"/>
      <c r="CI709" s="20">
        <f>IFERROR(ROUND(((INDEX('Stock List'!$M$11:$M$1010, MATCH(AP709, 'Stock List'!$K$11:$K$1010, 0))/INDEX('Stock List'!$L$11:$L$1010, MATCH(AP709, 'Stock List'!$K$11:$K$1010, 0)))*AO709), 2), 0)</f>
        <v>0</v>
      </c>
      <c r="CJ709" s="20"/>
      <c r="CK709" s="20">
        <f>IFERROR(ROUND(((INDEX('Stock List'!$M$11:$M$1010, MATCH(AR709, 'Stock List'!$K$11:$K$1010, 0))/INDEX('Stock List'!$L$11:$L$1010, MATCH(AR709, 'Stock List'!$K$11:$K$1010, 0)))*AQ709), 2), 0)</f>
        <v>0</v>
      </c>
      <c r="CL709" s="20"/>
      <c r="CM709" s="20">
        <f>IFERROR(ROUND(((INDEX('Stock List'!$M$11:$M$1010, MATCH(AT709, 'Stock List'!$K$11:$K$1010, 0))/INDEX('Stock List'!$L$11:$L$1010, MATCH(AT709, 'Stock List'!$K$11:$K$1010, 0)))*AS709), 2), 0)</f>
        <v>0</v>
      </c>
      <c r="CN709" s="20"/>
      <c r="CO709" s="20">
        <f>IFERROR(ROUND(((INDEX('Stock List'!$M$11:$M$1010, MATCH(AV709, 'Stock List'!$K$11:$K$1010, 0))/INDEX('Stock List'!$L$11:$L$1010, MATCH(AV709, 'Stock List'!$K$11:$K$1010, 0)))*AU709), 2), 0)</f>
        <v>0</v>
      </c>
      <c r="CP709" s="20"/>
      <c r="CQ709" s="20">
        <f>IFERROR(ROUND(((INDEX('Stock List'!$M$11:$M$1010, MATCH(AX709, 'Stock List'!$K$11:$K$1010, 0))/INDEX('Stock List'!$L$11:$L$1010, MATCH(AX709, 'Stock List'!$K$11:$K$1010, 0)))*AW709), 2), 0)</f>
        <v>0</v>
      </c>
      <c r="CR709" s="22"/>
      <c r="CT709" s="106" t="str">
        <f t="shared" si="553"/>
        <v/>
      </c>
      <c r="CU709" s="22" t="str">
        <f t="shared" si="554"/>
        <v/>
      </c>
      <c r="CX709" s="106" t="str">
        <f t="shared" si="555"/>
        <v/>
      </c>
      <c r="CY709" s="20" t="str">
        <f t="shared" si="556"/>
        <v/>
      </c>
      <c r="CZ709" s="22" t="str">
        <f t="shared" si="557"/>
        <v/>
      </c>
      <c r="DB709" s="76" t="str">
        <f>IF($H709="", "", COUNTIF($G$11:$G$1010, "&gt;"&amp;$G709)+1+COUNTIF($G$11:$G709, $G709)-1)</f>
        <v/>
      </c>
      <c r="DC709" s="76" t="str">
        <f>IF($H709="", "", COUNTIF($CZ$11:$CZ$1010, "&gt;"&amp;$CZ709)+1+COUNTIF($CZ$11:$CZ709, $CZ709)-1)</f>
        <v/>
      </c>
      <c r="DE709" s="147" t="str">
        <f t="shared" si="558"/>
        <v/>
      </c>
      <c r="DF709" s="148"/>
      <c r="DG709" s="19" t="str">
        <f t="shared" si="559"/>
        <v/>
      </c>
      <c r="DH709" s="153" t="str">
        <f t="shared" si="560"/>
        <v/>
      </c>
      <c r="DI709" s="19" t="str">
        <f t="shared" si="512"/>
        <v/>
      </c>
      <c r="DJ709" s="153" t="str">
        <f t="shared" si="513"/>
        <v/>
      </c>
      <c r="DK709" s="19" t="str">
        <f t="shared" si="514"/>
        <v/>
      </c>
      <c r="DL709" s="153" t="str">
        <f t="shared" si="515"/>
        <v/>
      </c>
      <c r="DM709" s="19" t="str">
        <f t="shared" si="516"/>
        <v/>
      </c>
      <c r="DN709" s="153" t="str">
        <f t="shared" si="517"/>
        <v/>
      </c>
      <c r="DO709" s="19" t="str">
        <f t="shared" si="518"/>
        <v/>
      </c>
      <c r="DP709" s="153" t="str">
        <f t="shared" si="519"/>
        <v/>
      </c>
      <c r="DQ709" s="19" t="str">
        <f t="shared" si="520"/>
        <v/>
      </c>
      <c r="DR709" s="153" t="str">
        <f t="shared" si="521"/>
        <v/>
      </c>
      <c r="DS709" s="19" t="str">
        <f t="shared" si="522"/>
        <v/>
      </c>
      <c r="DT709" s="153" t="str">
        <f t="shared" si="523"/>
        <v/>
      </c>
      <c r="DU709" s="19" t="str">
        <f t="shared" si="524"/>
        <v/>
      </c>
      <c r="DV709" s="153" t="str">
        <f t="shared" si="525"/>
        <v/>
      </c>
      <c r="DW709" s="19" t="str">
        <f t="shared" si="526"/>
        <v/>
      </c>
      <c r="DX709" s="153" t="str">
        <f t="shared" si="527"/>
        <v/>
      </c>
      <c r="DY709" s="19" t="str">
        <f t="shared" si="528"/>
        <v/>
      </c>
      <c r="DZ709" s="153" t="str">
        <f t="shared" si="529"/>
        <v/>
      </c>
      <c r="EA709" s="19" t="str">
        <f t="shared" si="530"/>
        <v/>
      </c>
      <c r="EB709" s="153" t="str">
        <f t="shared" si="531"/>
        <v/>
      </c>
      <c r="EC709" s="19" t="str">
        <f t="shared" si="532"/>
        <v/>
      </c>
      <c r="ED709" s="153" t="str">
        <f t="shared" si="533"/>
        <v/>
      </c>
      <c r="EE709" s="19" t="str">
        <f t="shared" si="534"/>
        <v/>
      </c>
      <c r="EF709" s="153" t="str">
        <f t="shared" si="535"/>
        <v/>
      </c>
      <c r="EG709" s="19" t="str">
        <f t="shared" si="536"/>
        <v/>
      </c>
      <c r="EH709" s="153" t="str">
        <f t="shared" si="537"/>
        <v/>
      </c>
      <c r="EI709" s="19" t="str">
        <f t="shared" si="538"/>
        <v/>
      </c>
      <c r="EJ709" s="153" t="str">
        <f t="shared" si="539"/>
        <v/>
      </c>
      <c r="EK709" s="19" t="str">
        <f t="shared" si="540"/>
        <v/>
      </c>
      <c r="EL709" s="153" t="str">
        <f t="shared" si="541"/>
        <v/>
      </c>
      <c r="EM709" s="19" t="str">
        <f t="shared" si="542"/>
        <v/>
      </c>
      <c r="EN709" s="153" t="str">
        <f t="shared" si="543"/>
        <v/>
      </c>
      <c r="EO709" s="19" t="str">
        <f t="shared" si="544"/>
        <v/>
      </c>
      <c r="EP709" s="153" t="str">
        <f t="shared" si="545"/>
        <v/>
      </c>
      <c r="EQ709" s="19" t="str">
        <f t="shared" si="546"/>
        <v/>
      </c>
      <c r="ER709" s="153" t="str">
        <f t="shared" si="547"/>
        <v/>
      </c>
      <c r="ES709" s="19" t="str">
        <f t="shared" si="548"/>
        <v/>
      </c>
      <c r="ET709" s="153" t="str">
        <f t="shared" si="549"/>
        <v/>
      </c>
    </row>
    <row r="710" spans="1:150" x14ac:dyDescent="0.25">
      <c r="A710" s="31"/>
      <c r="B710" s="91" t="str">
        <f t="shared" si="550"/>
        <v/>
      </c>
      <c r="C710" s="20" t="str">
        <f t="shared" si="510"/>
        <v/>
      </c>
      <c r="D710" s="97" t="str">
        <f t="shared" si="511"/>
        <v/>
      </c>
      <c r="E710" s="62" t="str">
        <f t="shared" si="551"/>
        <v/>
      </c>
      <c r="F710" s="31"/>
      <c r="G710" s="282"/>
      <c r="H710" s="283"/>
      <c r="I710" s="284"/>
      <c r="J710" s="285"/>
      <c r="K710" s="286"/>
      <c r="L710" s="287"/>
      <c r="M710" s="288"/>
      <c r="N710" s="287"/>
      <c r="O710" s="288"/>
      <c r="P710" s="287"/>
      <c r="Q710" s="288"/>
      <c r="R710" s="287"/>
      <c r="S710" s="288"/>
      <c r="T710" s="287"/>
      <c r="U710" s="288"/>
      <c r="V710" s="287"/>
      <c r="W710" s="288"/>
      <c r="X710" s="287"/>
      <c r="Y710" s="288"/>
      <c r="Z710" s="287"/>
      <c r="AA710" s="288"/>
      <c r="AB710" s="287"/>
      <c r="AC710" s="288"/>
      <c r="AD710" s="287"/>
      <c r="AE710" s="288"/>
      <c r="AF710" s="287"/>
      <c r="AG710" s="288"/>
      <c r="AH710" s="287"/>
      <c r="AI710" s="288"/>
      <c r="AJ710" s="287"/>
      <c r="AK710" s="288"/>
      <c r="AL710" s="287"/>
      <c r="AM710" s="288"/>
      <c r="AN710" s="287"/>
      <c r="AO710" s="288"/>
      <c r="AP710" s="287"/>
      <c r="AQ710" s="288"/>
      <c r="AR710" s="287"/>
      <c r="AS710" s="288"/>
      <c r="AT710" s="287"/>
      <c r="AU710" s="288"/>
      <c r="AV710" s="287"/>
      <c r="AW710" s="288"/>
      <c r="AX710" s="287"/>
      <c r="AY710" s="31"/>
      <c r="BA710" s="76" t="str">
        <f t="shared" si="552"/>
        <v/>
      </c>
      <c r="BC710" s="76" t="str">
        <f>IF('Stock List'!$K710="", "", 'Stock List'!$K710)</f>
        <v/>
      </c>
      <c r="BE710" s="106">
        <f>IFERROR(ROUND(((INDEX('Stock List'!$M$11:$M$1010, MATCH(L710, 'Stock List'!$K$11:$K$1010, 0))/INDEX('Stock List'!$L$11:$L$1010, MATCH(L710, 'Stock List'!$K$11:$K$1010, 0)))*K710), 2), 0)</f>
        <v>0</v>
      </c>
      <c r="BF710" s="20"/>
      <c r="BG710" s="20">
        <f>IFERROR(ROUND(((INDEX('Stock List'!$M$11:$M$1010, MATCH(N710, 'Stock List'!$K$11:$K$1010, 0))/INDEX('Stock List'!$L$11:$L$1010, MATCH(N710, 'Stock List'!$K$11:$K$1010, 0)))*M710), 2), 0)</f>
        <v>0</v>
      </c>
      <c r="BH710" s="20"/>
      <c r="BI710" s="20">
        <f>IFERROR(ROUND(((INDEX('Stock List'!$M$11:$M$1010, MATCH(P710, 'Stock List'!$K$11:$K$1010, 0))/INDEX('Stock List'!$L$11:$L$1010, MATCH(P710, 'Stock List'!$K$11:$K$1010, 0)))*O710), 2), 0)</f>
        <v>0</v>
      </c>
      <c r="BJ710" s="20"/>
      <c r="BK710" s="20">
        <f>IFERROR(ROUND(((INDEX('Stock List'!$M$11:$M$1010, MATCH(R710, 'Stock List'!$K$11:$K$1010, 0))/INDEX('Stock List'!$L$11:$L$1010, MATCH(R710, 'Stock List'!$K$11:$K$1010, 0)))*Q710), 2), 0)</f>
        <v>0</v>
      </c>
      <c r="BL710" s="20"/>
      <c r="BM710" s="20">
        <f>IFERROR(ROUND(((INDEX('Stock List'!$M$11:$M$1010, MATCH(T710, 'Stock List'!$K$11:$K$1010, 0))/INDEX('Stock List'!$L$11:$L$1010, MATCH(T710, 'Stock List'!$K$11:$K$1010, 0)))*S710), 2), 0)</f>
        <v>0</v>
      </c>
      <c r="BN710" s="20"/>
      <c r="BO710" s="20">
        <f>IFERROR(ROUND(((INDEX('Stock List'!$M$11:$M$1010, MATCH(V710, 'Stock List'!$K$11:$K$1010, 0))/INDEX('Stock List'!$L$11:$L$1010, MATCH(V710, 'Stock List'!$K$11:$K$1010, 0)))*U710), 2), 0)</f>
        <v>0</v>
      </c>
      <c r="BP710" s="20"/>
      <c r="BQ710" s="20">
        <f>IFERROR(ROUND(((INDEX('Stock List'!$M$11:$M$1010, MATCH(X710, 'Stock List'!$K$11:$K$1010, 0))/INDEX('Stock List'!$L$11:$L$1010, MATCH(X710, 'Stock List'!$K$11:$K$1010, 0)))*W710), 2), 0)</f>
        <v>0</v>
      </c>
      <c r="BR710" s="20"/>
      <c r="BS710" s="20">
        <f>IFERROR(ROUND(((INDEX('Stock List'!$M$11:$M$1010, MATCH(Z710, 'Stock List'!$K$11:$K$1010, 0))/INDEX('Stock List'!$L$11:$L$1010, MATCH(Z710, 'Stock List'!$K$11:$K$1010, 0)))*Y710), 2), 0)</f>
        <v>0</v>
      </c>
      <c r="BT710" s="20"/>
      <c r="BU710" s="20">
        <f>IFERROR(ROUND(((INDEX('Stock List'!$M$11:$M$1010, MATCH(AB710, 'Stock List'!$K$11:$K$1010, 0))/INDEX('Stock List'!$L$11:$L$1010, MATCH(AB710, 'Stock List'!$K$11:$K$1010, 0)))*AA710), 2), 0)</f>
        <v>0</v>
      </c>
      <c r="BV710" s="20"/>
      <c r="BW710" s="20">
        <f>IFERROR(ROUND(((INDEX('Stock List'!$M$11:$M$1010, MATCH(AD710, 'Stock List'!$K$11:$K$1010, 0))/INDEX('Stock List'!$L$11:$L$1010, MATCH(AD710, 'Stock List'!$K$11:$K$1010, 0)))*AC710), 2), 0)</f>
        <v>0</v>
      </c>
      <c r="BX710" s="20"/>
      <c r="BY710" s="20">
        <f>IFERROR(ROUND(((INDEX('Stock List'!$M$11:$M$1010, MATCH(AF710, 'Stock List'!$K$11:$K$1010, 0))/INDEX('Stock List'!$L$11:$L$1010, MATCH(AF710, 'Stock List'!$K$11:$K$1010, 0)))*AE710), 2), 0)</f>
        <v>0</v>
      </c>
      <c r="BZ710" s="20"/>
      <c r="CA710" s="20">
        <f>IFERROR(ROUND(((INDEX('Stock List'!$M$11:$M$1010, MATCH(AH710, 'Stock List'!$K$11:$K$1010, 0))/INDEX('Stock List'!$L$11:$L$1010, MATCH(AH710, 'Stock List'!$K$11:$K$1010, 0)))*AG710), 2), 0)</f>
        <v>0</v>
      </c>
      <c r="CB710" s="20"/>
      <c r="CC710" s="20">
        <f>IFERROR(ROUND(((INDEX('Stock List'!$M$11:$M$1010, MATCH(AJ710, 'Stock List'!$K$11:$K$1010, 0))/INDEX('Stock List'!$L$11:$L$1010, MATCH(AJ710, 'Stock List'!$K$11:$K$1010, 0)))*AI710), 2), 0)</f>
        <v>0</v>
      </c>
      <c r="CD710" s="20"/>
      <c r="CE710" s="20">
        <f>IFERROR(ROUND(((INDEX('Stock List'!$M$11:$M$1010, MATCH(AL710, 'Stock List'!$K$11:$K$1010, 0))/INDEX('Stock List'!$L$11:$L$1010, MATCH(AL710, 'Stock List'!$K$11:$K$1010, 0)))*AK710), 2), 0)</f>
        <v>0</v>
      </c>
      <c r="CF710" s="20"/>
      <c r="CG710" s="20">
        <f>IFERROR(ROUND(((INDEX('Stock List'!$M$11:$M$1010, MATCH(AN710, 'Stock List'!$K$11:$K$1010, 0))/INDEX('Stock List'!$L$11:$L$1010, MATCH(AN710, 'Stock List'!$K$11:$K$1010, 0)))*AM710), 2), 0)</f>
        <v>0</v>
      </c>
      <c r="CH710" s="20"/>
      <c r="CI710" s="20">
        <f>IFERROR(ROUND(((INDEX('Stock List'!$M$11:$M$1010, MATCH(AP710, 'Stock List'!$K$11:$K$1010, 0))/INDEX('Stock List'!$L$11:$L$1010, MATCH(AP710, 'Stock List'!$K$11:$K$1010, 0)))*AO710), 2), 0)</f>
        <v>0</v>
      </c>
      <c r="CJ710" s="20"/>
      <c r="CK710" s="20">
        <f>IFERROR(ROUND(((INDEX('Stock List'!$M$11:$M$1010, MATCH(AR710, 'Stock List'!$K$11:$K$1010, 0))/INDEX('Stock List'!$L$11:$L$1010, MATCH(AR710, 'Stock List'!$K$11:$K$1010, 0)))*AQ710), 2), 0)</f>
        <v>0</v>
      </c>
      <c r="CL710" s="20"/>
      <c r="CM710" s="20">
        <f>IFERROR(ROUND(((INDEX('Stock List'!$M$11:$M$1010, MATCH(AT710, 'Stock List'!$K$11:$K$1010, 0))/INDEX('Stock List'!$L$11:$L$1010, MATCH(AT710, 'Stock List'!$K$11:$K$1010, 0)))*AS710), 2), 0)</f>
        <v>0</v>
      </c>
      <c r="CN710" s="20"/>
      <c r="CO710" s="20">
        <f>IFERROR(ROUND(((INDEX('Stock List'!$M$11:$M$1010, MATCH(AV710, 'Stock List'!$K$11:$K$1010, 0))/INDEX('Stock List'!$L$11:$L$1010, MATCH(AV710, 'Stock List'!$K$11:$K$1010, 0)))*AU710), 2), 0)</f>
        <v>0</v>
      </c>
      <c r="CP710" s="20"/>
      <c r="CQ710" s="20">
        <f>IFERROR(ROUND(((INDEX('Stock List'!$M$11:$M$1010, MATCH(AX710, 'Stock List'!$K$11:$K$1010, 0))/INDEX('Stock List'!$L$11:$L$1010, MATCH(AX710, 'Stock List'!$K$11:$K$1010, 0)))*AW710), 2), 0)</f>
        <v>0</v>
      </c>
      <c r="CR710" s="22"/>
      <c r="CT710" s="106" t="str">
        <f t="shared" si="553"/>
        <v/>
      </c>
      <c r="CU710" s="22" t="str">
        <f t="shared" si="554"/>
        <v/>
      </c>
      <c r="CX710" s="106" t="str">
        <f t="shared" si="555"/>
        <v/>
      </c>
      <c r="CY710" s="20" t="str">
        <f t="shared" si="556"/>
        <v/>
      </c>
      <c r="CZ710" s="22" t="str">
        <f t="shared" si="557"/>
        <v/>
      </c>
      <c r="DB710" s="76" t="str">
        <f>IF($H710="", "", COUNTIF($G$11:$G$1010, "&gt;"&amp;$G710)+1+COUNTIF($G$11:$G710, $G710)-1)</f>
        <v/>
      </c>
      <c r="DC710" s="76" t="str">
        <f>IF($H710="", "", COUNTIF($CZ$11:$CZ$1010, "&gt;"&amp;$CZ710)+1+COUNTIF($CZ$11:$CZ710, $CZ710)-1)</f>
        <v/>
      </c>
      <c r="DE710" s="147" t="str">
        <f t="shared" si="558"/>
        <v/>
      </c>
      <c r="DF710" s="148"/>
      <c r="DG710" s="19" t="str">
        <f t="shared" si="559"/>
        <v/>
      </c>
      <c r="DH710" s="153" t="str">
        <f t="shared" si="560"/>
        <v/>
      </c>
      <c r="DI710" s="19" t="str">
        <f t="shared" si="512"/>
        <v/>
      </c>
      <c r="DJ710" s="153" t="str">
        <f t="shared" si="513"/>
        <v/>
      </c>
      <c r="DK710" s="19" t="str">
        <f t="shared" si="514"/>
        <v/>
      </c>
      <c r="DL710" s="153" t="str">
        <f t="shared" si="515"/>
        <v/>
      </c>
      <c r="DM710" s="19" t="str">
        <f t="shared" si="516"/>
        <v/>
      </c>
      <c r="DN710" s="153" t="str">
        <f t="shared" si="517"/>
        <v/>
      </c>
      <c r="DO710" s="19" t="str">
        <f t="shared" si="518"/>
        <v/>
      </c>
      <c r="DP710" s="153" t="str">
        <f t="shared" si="519"/>
        <v/>
      </c>
      <c r="DQ710" s="19" t="str">
        <f t="shared" si="520"/>
        <v/>
      </c>
      <c r="DR710" s="153" t="str">
        <f t="shared" si="521"/>
        <v/>
      </c>
      <c r="DS710" s="19" t="str">
        <f t="shared" si="522"/>
        <v/>
      </c>
      <c r="DT710" s="153" t="str">
        <f t="shared" si="523"/>
        <v/>
      </c>
      <c r="DU710" s="19" t="str">
        <f t="shared" si="524"/>
        <v/>
      </c>
      <c r="DV710" s="153" t="str">
        <f t="shared" si="525"/>
        <v/>
      </c>
      <c r="DW710" s="19" t="str">
        <f t="shared" si="526"/>
        <v/>
      </c>
      <c r="DX710" s="153" t="str">
        <f t="shared" si="527"/>
        <v/>
      </c>
      <c r="DY710" s="19" t="str">
        <f t="shared" si="528"/>
        <v/>
      </c>
      <c r="DZ710" s="153" t="str">
        <f t="shared" si="529"/>
        <v/>
      </c>
      <c r="EA710" s="19" t="str">
        <f t="shared" si="530"/>
        <v/>
      </c>
      <c r="EB710" s="153" t="str">
        <f t="shared" si="531"/>
        <v/>
      </c>
      <c r="EC710" s="19" t="str">
        <f t="shared" si="532"/>
        <v/>
      </c>
      <c r="ED710" s="153" t="str">
        <f t="shared" si="533"/>
        <v/>
      </c>
      <c r="EE710" s="19" t="str">
        <f t="shared" si="534"/>
        <v/>
      </c>
      <c r="EF710" s="153" t="str">
        <f t="shared" si="535"/>
        <v/>
      </c>
      <c r="EG710" s="19" t="str">
        <f t="shared" si="536"/>
        <v/>
      </c>
      <c r="EH710" s="153" t="str">
        <f t="shared" si="537"/>
        <v/>
      </c>
      <c r="EI710" s="19" t="str">
        <f t="shared" si="538"/>
        <v/>
      </c>
      <c r="EJ710" s="153" t="str">
        <f t="shared" si="539"/>
        <v/>
      </c>
      <c r="EK710" s="19" t="str">
        <f t="shared" si="540"/>
        <v/>
      </c>
      <c r="EL710" s="153" t="str">
        <f t="shared" si="541"/>
        <v/>
      </c>
      <c r="EM710" s="19" t="str">
        <f t="shared" si="542"/>
        <v/>
      </c>
      <c r="EN710" s="153" t="str">
        <f t="shared" si="543"/>
        <v/>
      </c>
      <c r="EO710" s="19" t="str">
        <f t="shared" si="544"/>
        <v/>
      </c>
      <c r="EP710" s="153" t="str">
        <f t="shared" si="545"/>
        <v/>
      </c>
      <c r="EQ710" s="19" t="str">
        <f t="shared" si="546"/>
        <v/>
      </c>
      <c r="ER710" s="153" t="str">
        <f t="shared" si="547"/>
        <v/>
      </c>
      <c r="ES710" s="19" t="str">
        <f t="shared" si="548"/>
        <v/>
      </c>
      <c r="ET710" s="153" t="str">
        <f t="shared" si="549"/>
        <v/>
      </c>
    </row>
    <row r="711" spans="1:150" x14ac:dyDescent="0.25">
      <c r="A711" s="31"/>
      <c r="B711" s="91" t="str">
        <f t="shared" si="550"/>
        <v/>
      </c>
      <c r="C711" s="20" t="str">
        <f t="shared" si="510"/>
        <v/>
      </c>
      <c r="D711" s="97" t="str">
        <f t="shared" si="511"/>
        <v/>
      </c>
      <c r="E711" s="62" t="str">
        <f t="shared" si="551"/>
        <v/>
      </c>
      <c r="F711" s="31"/>
      <c r="G711" s="282"/>
      <c r="H711" s="283"/>
      <c r="I711" s="284"/>
      <c r="J711" s="285"/>
      <c r="K711" s="286"/>
      <c r="L711" s="287"/>
      <c r="M711" s="288"/>
      <c r="N711" s="287"/>
      <c r="O711" s="288"/>
      <c r="P711" s="287"/>
      <c r="Q711" s="288"/>
      <c r="R711" s="287"/>
      <c r="S711" s="288"/>
      <c r="T711" s="287"/>
      <c r="U711" s="288"/>
      <c r="V711" s="287"/>
      <c r="W711" s="288"/>
      <c r="X711" s="287"/>
      <c r="Y711" s="288"/>
      <c r="Z711" s="287"/>
      <c r="AA711" s="288"/>
      <c r="AB711" s="287"/>
      <c r="AC711" s="288"/>
      <c r="AD711" s="287"/>
      <c r="AE711" s="288"/>
      <c r="AF711" s="287"/>
      <c r="AG711" s="288"/>
      <c r="AH711" s="287"/>
      <c r="AI711" s="288"/>
      <c r="AJ711" s="287"/>
      <c r="AK711" s="288"/>
      <c r="AL711" s="287"/>
      <c r="AM711" s="288"/>
      <c r="AN711" s="287"/>
      <c r="AO711" s="288"/>
      <c r="AP711" s="287"/>
      <c r="AQ711" s="288"/>
      <c r="AR711" s="287"/>
      <c r="AS711" s="288"/>
      <c r="AT711" s="287"/>
      <c r="AU711" s="288"/>
      <c r="AV711" s="287"/>
      <c r="AW711" s="288"/>
      <c r="AX711" s="287"/>
      <c r="AY711" s="31"/>
      <c r="BA711" s="76" t="str">
        <f t="shared" si="552"/>
        <v/>
      </c>
      <c r="BC711" s="76" t="str">
        <f>IF('Stock List'!$K711="", "", 'Stock List'!$K711)</f>
        <v/>
      </c>
      <c r="BE711" s="106">
        <f>IFERROR(ROUND(((INDEX('Stock List'!$M$11:$M$1010, MATCH(L711, 'Stock List'!$K$11:$K$1010, 0))/INDEX('Stock List'!$L$11:$L$1010, MATCH(L711, 'Stock List'!$K$11:$K$1010, 0)))*K711), 2), 0)</f>
        <v>0</v>
      </c>
      <c r="BF711" s="20"/>
      <c r="BG711" s="20">
        <f>IFERROR(ROUND(((INDEX('Stock List'!$M$11:$M$1010, MATCH(N711, 'Stock List'!$K$11:$K$1010, 0))/INDEX('Stock List'!$L$11:$L$1010, MATCH(N711, 'Stock List'!$K$11:$K$1010, 0)))*M711), 2), 0)</f>
        <v>0</v>
      </c>
      <c r="BH711" s="20"/>
      <c r="BI711" s="20">
        <f>IFERROR(ROUND(((INDEX('Stock List'!$M$11:$M$1010, MATCH(P711, 'Stock List'!$K$11:$K$1010, 0))/INDEX('Stock List'!$L$11:$L$1010, MATCH(P711, 'Stock List'!$K$11:$K$1010, 0)))*O711), 2), 0)</f>
        <v>0</v>
      </c>
      <c r="BJ711" s="20"/>
      <c r="BK711" s="20">
        <f>IFERROR(ROUND(((INDEX('Stock List'!$M$11:$M$1010, MATCH(R711, 'Stock List'!$K$11:$K$1010, 0))/INDEX('Stock List'!$L$11:$L$1010, MATCH(R711, 'Stock List'!$K$11:$K$1010, 0)))*Q711), 2), 0)</f>
        <v>0</v>
      </c>
      <c r="BL711" s="20"/>
      <c r="BM711" s="20">
        <f>IFERROR(ROUND(((INDEX('Stock List'!$M$11:$M$1010, MATCH(T711, 'Stock List'!$K$11:$K$1010, 0))/INDEX('Stock List'!$L$11:$L$1010, MATCH(T711, 'Stock List'!$K$11:$K$1010, 0)))*S711), 2), 0)</f>
        <v>0</v>
      </c>
      <c r="BN711" s="20"/>
      <c r="BO711" s="20">
        <f>IFERROR(ROUND(((INDEX('Stock List'!$M$11:$M$1010, MATCH(V711, 'Stock List'!$K$11:$K$1010, 0))/INDEX('Stock List'!$L$11:$L$1010, MATCH(V711, 'Stock List'!$K$11:$K$1010, 0)))*U711), 2), 0)</f>
        <v>0</v>
      </c>
      <c r="BP711" s="20"/>
      <c r="BQ711" s="20">
        <f>IFERROR(ROUND(((INDEX('Stock List'!$M$11:$M$1010, MATCH(X711, 'Stock List'!$K$11:$K$1010, 0))/INDEX('Stock List'!$L$11:$L$1010, MATCH(X711, 'Stock List'!$K$11:$K$1010, 0)))*W711), 2), 0)</f>
        <v>0</v>
      </c>
      <c r="BR711" s="20"/>
      <c r="BS711" s="20">
        <f>IFERROR(ROUND(((INDEX('Stock List'!$M$11:$M$1010, MATCH(Z711, 'Stock List'!$K$11:$K$1010, 0))/INDEX('Stock List'!$L$11:$L$1010, MATCH(Z711, 'Stock List'!$K$11:$K$1010, 0)))*Y711), 2), 0)</f>
        <v>0</v>
      </c>
      <c r="BT711" s="20"/>
      <c r="BU711" s="20">
        <f>IFERROR(ROUND(((INDEX('Stock List'!$M$11:$M$1010, MATCH(AB711, 'Stock List'!$K$11:$K$1010, 0))/INDEX('Stock List'!$L$11:$L$1010, MATCH(AB711, 'Stock List'!$K$11:$K$1010, 0)))*AA711), 2), 0)</f>
        <v>0</v>
      </c>
      <c r="BV711" s="20"/>
      <c r="BW711" s="20">
        <f>IFERROR(ROUND(((INDEX('Stock List'!$M$11:$M$1010, MATCH(AD711, 'Stock List'!$K$11:$K$1010, 0))/INDEX('Stock List'!$L$11:$L$1010, MATCH(AD711, 'Stock List'!$K$11:$K$1010, 0)))*AC711), 2), 0)</f>
        <v>0</v>
      </c>
      <c r="BX711" s="20"/>
      <c r="BY711" s="20">
        <f>IFERROR(ROUND(((INDEX('Stock List'!$M$11:$M$1010, MATCH(AF711, 'Stock List'!$K$11:$K$1010, 0))/INDEX('Stock List'!$L$11:$L$1010, MATCH(AF711, 'Stock List'!$K$11:$K$1010, 0)))*AE711), 2), 0)</f>
        <v>0</v>
      </c>
      <c r="BZ711" s="20"/>
      <c r="CA711" s="20">
        <f>IFERROR(ROUND(((INDEX('Stock List'!$M$11:$M$1010, MATCH(AH711, 'Stock List'!$K$11:$K$1010, 0))/INDEX('Stock List'!$L$11:$L$1010, MATCH(AH711, 'Stock List'!$K$11:$K$1010, 0)))*AG711), 2), 0)</f>
        <v>0</v>
      </c>
      <c r="CB711" s="20"/>
      <c r="CC711" s="20">
        <f>IFERROR(ROUND(((INDEX('Stock List'!$M$11:$M$1010, MATCH(AJ711, 'Stock List'!$K$11:$K$1010, 0))/INDEX('Stock List'!$L$11:$L$1010, MATCH(AJ711, 'Stock List'!$K$11:$K$1010, 0)))*AI711), 2), 0)</f>
        <v>0</v>
      </c>
      <c r="CD711" s="20"/>
      <c r="CE711" s="20">
        <f>IFERROR(ROUND(((INDEX('Stock List'!$M$11:$M$1010, MATCH(AL711, 'Stock List'!$K$11:$K$1010, 0))/INDEX('Stock List'!$L$11:$L$1010, MATCH(AL711, 'Stock List'!$K$11:$K$1010, 0)))*AK711), 2), 0)</f>
        <v>0</v>
      </c>
      <c r="CF711" s="20"/>
      <c r="CG711" s="20">
        <f>IFERROR(ROUND(((INDEX('Stock List'!$M$11:$M$1010, MATCH(AN711, 'Stock List'!$K$11:$K$1010, 0))/INDEX('Stock List'!$L$11:$L$1010, MATCH(AN711, 'Stock List'!$K$11:$K$1010, 0)))*AM711), 2), 0)</f>
        <v>0</v>
      </c>
      <c r="CH711" s="20"/>
      <c r="CI711" s="20">
        <f>IFERROR(ROUND(((INDEX('Stock List'!$M$11:$M$1010, MATCH(AP711, 'Stock List'!$K$11:$K$1010, 0))/INDEX('Stock List'!$L$11:$L$1010, MATCH(AP711, 'Stock List'!$K$11:$K$1010, 0)))*AO711), 2), 0)</f>
        <v>0</v>
      </c>
      <c r="CJ711" s="20"/>
      <c r="CK711" s="20">
        <f>IFERROR(ROUND(((INDEX('Stock List'!$M$11:$M$1010, MATCH(AR711, 'Stock List'!$K$11:$K$1010, 0))/INDEX('Stock List'!$L$11:$L$1010, MATCH(AR711, 'Stock List'!$K$11:$K$1010, 0)))*AQ711), 2), 0)</f>
        <v>0</v>
      </c>
      <c r="CL711" s="20"/>
      <c r="CM711" s="20">
        <f>IFERROR(ROUND(((INDEX('Stock List'!$M$11:$M$1010, MATCH(AT711, 'Stock List'!$K$11:$K$1010, 0))/INDEX('Stock List'!$L$11:$L$1010, MATCH(AT711, 'Stock List'!$K$11:$K$1010, 0)))*AS711), 2), 0)</f>
        <v>0</v>
      </c>
      <c r="CN711" s="20"/>
      <c r="CO711" s="20">
        <f>IFERROR(ROUND(((INDEX('Stock List'!$M$11:$M$1010, MATCH(AV711, 'Stock List'!$K$11:$K$1010, 0))/INDEX('Stock List'!$L$11:$L$1010, MATCH(AV711, 'Stock List'!$K$11:$K$1010, 0)))*AU711), 2), 0)</f>
        <v>0</v>
      </c>
      <c r="CP711" s="20"/>
      <c r="CQ711" s="20">
        <f>IFERROR(ROUND(((INDEX('Stock List'!$M$11:$M$1010, MATCH(AX711, 'Stock List'!$K$11:$K$1010, 0))/INDEX('Stock List'!$L$11:$L$1010, MATCH(AX711, 'Stock List'!$K$11:$K$1010, 0)))*AW711), 2), 0)</f>
        <v>0</v>
      </c>
      <c r="CR711" s="22"/>
      <c r="CT711" s="106" t="str">
        <f t="shared" si="553"/>
        <v/>
      </c>
      <c r="CU711" s="22" t="str">
        <f t="shared" si="554"/>
        <v/>
      </c>
      <c r="CX711" s="106" t="str">
        <f t="shared" si="555"/>
        <v/>
      </c>
      <c r="CY711" s="20" t="str">
        <f t="shared" si="556"/>
        <v/>
      </c>
      <c r="CZ711" s="22" t="str">
        <f t="shared" si="557"/>
        <v/>
      </c>
      <c r="DB711" s="76" t="str">
        <f>IF($H711="", "", COUNTIF($G$11:$G$1010, "&gt;"&amp;$G711)+1+COUNTIF($G$11:$G711, $G711)-1)</f>
        <v/>
      </c>
      <c r="DC711" s="76" t="str">
        <f>IF($H711="", "", COUNTIF($CZ$11:$CZ$1010, "&gt;"&amp;$CZ711)+1+COUNTIF($CZ$11:$CZ711, $CZ711)-1)</f>
        <v/>
      </c>
      <c r="DE711" s="147" t="str">
        <f t="shared" si="558"/>
        <v/>
      </c>
      <c r="DF711" s="148"/>
      <c r="DG711" s="19" t="str">
        <f t="shared" si="559"/>
        <v/>
      </c>
      <c r="DH711" s="153" t="str">
        <f t="shared" si="560"/>
        <v/>
      </c>
      <c r="DI711" s="19" t="str">
        <f t="shared" si="512"/>
        <v/>
      </c>
      <c r="DJ711" s="153" t="str">
        <f t="shared" si="513"/>
        <v/>
      </c>
      <c r="DK711" s="19" t="str">
        <f t="shared" si="514"/>
        <v/>
      </c>
      <c r="DL711" s="153" t="str">
        <f t="shared" si="515"/>
        <v/>
      </c>
      <c r="DM711" s="19" t="str">
        <f t="shared" si="516"/>
        <v/>
      </c>
      <c r="DN711" s="153" t="str">
        <f t="shared" si="517"/>
        <v/>
      </c>
      <c r="DO711" s="19" t="str">
        <f t="shared" si="518"/>
        <v/>
      </c>
      <c r="DP711" s="153" t="str">
        <f t="shared" si="519"/>
        <v/>
      </c>
      <c r="DQ711" s="19" t="str">
        <f t="shared" si="520"/>
        <v/>
      </c>
      <c r="DR711" s="153" t="str">
        <f t="shared" si="521"/>
        <v/>
      </c>
      <c r="DS711" s="19" t="str">
        <f t="shared" si="522"/>
        <v/>
      </c>
      <c r="DT711" s="153" t="str">
        <f t="shared" si="523"/>
        <v/>
      </c>
      <c r="DU711" s="19" t="str">
        <f t="shared" si="524"/>
        <v/>
      </c>
      <c r="DV711" s="153" t="str">
        <f t="shared" si="525"/>
        <v/>
      </c>
      <c r="DW711" s="19" t="str">
        <f t="shared" si="526"/>
        <v/>
      </c>
      <c r="DX711" s="153" t="str">
        <f t="shared" si="527"/>
        <v/>
      </c>
      <c r="DY711" s="19" t="str">
        <f t="shared" si="528"/>
        <v/>
      </c>
      <c r="DZ711" s="153" t="str">
        <f t="shared" si="529"/>
        <v/>
      </c>
      <c r="EA711" s="19" t="str">
        <f t="shared" si="530"/>
        <v/>
      </c>
      <c r="EB711" s="153" t="str">
        <f t="shared" si="531"/>
        <v/>
      </c>
      <c r="EC711" s="19" t="str">
        <f t="shared" si="532"/>
        <v/>
      </c>
      <c r="ED711" s="153" t="str">
        <f t="shared" si="533"/>
        <v/>
      </c>
      <c r="EE711" s="19" t="str">
        <f t="shared" si="534"/>
        <v/>
      </c>
      <c r="EF711" s="153" t="str">
        <f t="shared" si="535"/>
        <v/>
      </c>
      <c r="EG711" s="19" t="str">
        <f t="shared" si="536"/>
        <v/>
      </c>
      <c r="EH711" s="153" t="str">
        <f t="shared" si="537"/>
        <v/>
      </c>
      <c r="EI711" s="19" t="str">
        <f t="shared" si="538"/>
        <v/>
      </c>
      <c r="EJ711" s="153" t="str">
        <f t="shared" si="539"/>
        <v/>
      </c>
      <c r="EK711" s="19" t="str">
        <f t="shared" si="540"/>
        <v/>
      </c>
      <c r="EL711" s="153" t="str">
        <f t="shared" si="541"/>
        <v/>
      </c>
      <c r="EM711" s="19" t="str">
        <f t="shared" si="542"/>
        <v/>
      </c>
      <c r="EN711" s="153" t="str">
        <f t="shared" si="543"/>
        <v/>
      </c>
      <c r="EO711" s="19" t="str">
        <f t="shared" si="544"/>
        <v/>
      </c>
      <c r="EP711" s="153" t="str">
        <f t="shared" si="545"/>
        <v/>
      </c>
      <c r="EQ711" s="19" t="str">
        <f t="shared" si="546"/>
        <v/>
      </c>
      <c r="ER711" s="153" t="str">
        <f t="shared" si="547"/>
        <v/>
      </c>
      <c r="ES711" s="19" t="str">
        <f t="shared" si="548"/>
        <v/>
      </c>
      <c r="ET711" s="153" t="str">
        <f t="shared" si="549"/>
        <v/>
      </c>
    </row>
    <row r="712" spans="1:150" x14ac:dyDescent="0.25">
      <c r="A712" s="31"/>
      <c r="B712" s="91" t="str">
        <f t="shared" si="550"/>
        <v/>
      </c>
      <c r="C712" s="20" t="str">
        <f t="shared" si="510"/>
        <v/>
      </c>
      <c r="D712" s="97" t="str">
        <f t="shared" si="511"/>
        <v/>
      </c>
      <c r="E712" s="62" t="str">
        <f t="shared" si="551"/>
        <v/>
      </c>
      <c r="F712" s="31"/>
      <c r="G712" s="282"/>
      <c r="H712" s="283"/>
      <c r="I712" s="284"/>
      <c r="J712" s="285"/>
      <c r="K712" s="286"/>
      <c r="L712" s="287"/>
      <c r="M712" s="288"/>
      <c r="N712" s="287"/>
      <c r="O712" s="288"/>
      <c r="P712" s="287"/>
      <c r="Q712" s="288"/>
      <c r="R712" s="287"/>
      <c r="S712" s="288"/>
      <c r="T712" s="287"/>
      <c r="U712" s="288"/>
      <c r="V712" s="287"/>
      <c r="W712" s="288"/>
      <c r="X712" s="287"/>
      <c r="Y712" s="288"/>
      <c r="Z712" s="287"/>
      <c r="AA712" s="288"/>
      <c r="AB712" s="287"/>
      <c r="AC712" s="288"/>
      <c r="AD712" s="287"/>
      <c r="AE712" s="288"/>
      <c r="AF712" s="287"/>
      <c r="AG712" s="288"/>
      <c r="AH712" s="287"/>
      <c r="AI712" s="288"/>
      <c r="AJ712" s="287"/>
      <c r="AK712" s="288"/>
      <c r="AL712" s="287"/>
      <c r="AM712" s="288"/>
      <c r="AN712" s="287"/>
      <c r="AO712" s="288"/>
      <c r="AP712" s="287"/>
      <c r="AQ712" s="288"/>
      <c r="AR712" s="287"/>
      <c r="AS712" s="288"/>
      <c r="AT712" s="287"/>
      <c r="AU712" s="288"/>
      <c r="AV712" s="287"/>
      <c r="AW712" s="288"/>
      <c r="AX712" s="287"/>
      <c r="AY712" s="31"/>
      <c r="BA712" s="76" t="str">
        <f t="shared" si="552"/>
        <v/>
      </c>
      <c r="BC712" s="76" t="str">
        <f>IF('Stock List'!$K712="", "", 'Stock List'!$K712)</f>
        <v/>
      </c>
      <c r="BE712" s="106">
        <f>IFERROR(ROUND(((INDEX('Stock List'!$M$11:$M$1010, MATCH(L712, 'Stock List'!$K$11:$K$1010, 0))/INDEX('Stock List'!$L$11:$L$1010, MATCH(L712, 'Stock List'!$K$11:$K$1010, 0)))*K712), 2), 0)</f>
        <v>0</v>
      </c>
      <c r="BF712" s="20"/>
      <c r="BG712" s="20">
        <f>IFERROR(ROUND(((INDEX('Stock List'!$M$11:$M$1010, MATCH(N712, 'Stock List'!$K$11:$K$1010, 0))/INDEX('Stock List'!$L$11:$L$1010, MATCH(N712, 'Stock List'!$K$11:$K$1010, 0)))*M712), 2), 0)</f>
        <v>0</v>
      </c>
      <c r="BH712" s="20"/>
      <c r="BI712" s="20">
        <f>IFERROR(ROUND(((INDEX('Stock List'!$M$11:$M$1010, MATCH(P712, 'Stock List'!$K$11:$K$1010, 0))/INDEX('Stock List'!$L$11:$L$1010, MATCH(P712, 'Stock List'!$K$11:$K$1010, 0)))*O712), 2), 0)</f>
        <v>0</v>
      </c>
      <c r="BJ712" s="20"/>
      <c r="BK712" s="20">
        <f>IFERROR(ROUND(((INDEX('Stock List'!$M$11:$M$1010, MATCH(R712, 'Stock List'!$K$11:$K$1010, 0))/INDEX('Stock List'!$L$11:$L$1010, MATCH(R712, 'Stock List'!$K$11:$K$1010, 0)))*Q712), 2), 0)</f>
        <v>0</v>
      </c>
      <c r="BL712" s="20"/>
      <c r="BM712" s="20">
        <f>IFERROR(ROUND(((INDEX('Stock List'!$M$11:$M$1010, MATCH(T712, 'Stock List'!$K$11:$K$1010, 0))/INDEX('Stock List'!$L$11:$L$1010, MATCH(T712, 'Stock List'!$K$11:$K$1010, 0)))*S712), 2), 0)</f>
        <v>0</v>
      </c>
      <c r="BN712" s="20"/>
      <c r="BO712" s="20">
        <f>IFERROR(ROUND(((INDEX('Stock List'!$M$11:$M$1010, MATCH(V712, 'Stock List'!$K$11:$K$1010, 0))/INDEX('Stock List'!$L$11:$L$1010, MATCH(V712, 'Stock List'!$K$11:$K$1010, 0)))*U712), 2), 0)</f>
        <v>0</v>
      </c>
      <c r="BP712" s="20"/>
      <c r="BQ712" s="20">
        <f>IFERROR(ROUND(((INDEX('Stock List'!$M$11:$M$1010, MATCH(X712, 'Stock List'!$K$11:$K$1010, 0))/INDEX('Stock List'!$L$11:$L$1010, MATCH(X712, 'Stock List'!$K$11:$K$1010, 0)))*W712), 2), 0)</f>
        <v>0</v>
      </c>
      <c r="BR712" s="20"/>
      <c r="BS712" s="20">
        <f>IFERROR(ROUND(((INDEX('Stock List'!$M$11:$M$1010, MATCH(Z712, 'Stock List'!$K$11:$K$1010, 0))/INDEX('Stock List'!$L$11:$L$1010, MATCH(Z712, 'Stock List'!$K$11:$K$1010, 0)))*Y712), 2), 0)</f>
        <v>0</v>
      </c>
      <c r="BT712" s="20"/>
      <c r="BU712" s="20">
        <f>IFERROR(ROUND(((INDEX('Stock List'!$M$11:$M$1010, MATCH(AB712, 'Stock List'!$K$11:$K$1010, 0))/INDEX('Stock List'!$L$11:$L$1010, MATCH(AB712, 'Stock List'!$K$11:$K$1010, 0)))*AA712), 2), 0)</f>
        <v>0</v>
      </c>
      <c r="BV712" s="20"/>
      <c r="BW712" s="20">
        <f>IFERROR(ROUND(((INDEX('Stock List'!$M$11:$M$1010, MATCH(AD712, 'Stock List'!$K$11:$K$1010, 0))/INDEX('Stock List'!$L$11:$L$1010, MATCH(AD712, 'Stock List'!$K$11:$K$1010, 0)))*AC712), 2), 0)</f>
        <v>0</v>
      </c>
      <c r="BX712" s="20"/>
      <c r="BY712" s="20">
        <f>IFERROR(ROUND(((INDEX('Stock List'!$M$11:$M$1010, MATCH(AF712, 'Stock List'!$K$11:$K$1010, 0))/INDEX('Stock List'!$L$11:$L$1010, MATCH(AF712, 'Stock List'!$K$11:$K$1010, 0)))*AE712), 2), 0)</f>
        <v>0</v>
      </c>
      <c r="BZ712" s="20"/>
      <c r="CA712" s="20">
        <f>IFERROR(ROUND(((INDEX('Stock List'!$M$11:$M$1010, MATCH(AH712, 'Stock List'!$K$11:$K$1010, 0))/INDEX('Stock List'!$L$11:$L$1010, MATCH(AH712, 'Stock List'!$K$11:$K$1010, 0)))*AG712), 2), 0)</f>
        <v>0</v>
      </c>
      <c r="CB712" s="20"/>
      <c r="CC712" s="20">
        <f>IFERROR(ROUND(((INDEX('Stock List'!$M$11:$M$1010, MATCH(AJ712, 'Stock List'!$K$11:$K$1010, 0))/INDEX('Stock List'!$L$11:$L$1010, MATCH(AJ712, 'Stock List'!$K$11:$K$1010, 0)))*AI712), 2), 0)</f>
        <v>0</v>
      </c>
      <c r="CD712" s="20"/>
      <c r="CE712" s="20">
        <f>IFERROR(ROUND(((INDEX('Stock List'!$M$11:$M$1010, MATCH(AL712, 'Stock List'!$K$11:$K$1010, 0))/INDEX('Stock List'!$L$11:$L$1010, MATCH(AL712, 'Stock List'!$K$11:$K$1010, 0)))*AK712), 2), 0)</f>
        <v>0</v>
      </c>
      <c r="CF712" s="20"/>
      <c r="CG712" s="20">
        <f>IFERROR(ROUND(((INDEX('Stock List'!$M$11:$M$1010, MATCH(AN712, 'Stock List'!$K$11:$K$1010, 0))/INDEX('Stock List'!$L$11:$L$1010, MATCH(AN712, 'Stock List'!$K$11:$K$1010, 0)))*AM712), 2), 0)</f>
        <v>0</v>
      </c>
      <c r="CH712" s="20"/>
      <c r="CI712" s="20">
        <f>IFERROR(ROUND(((INDEX('Stock List'!$M$11:$M$1010, MATCH(AP712, 'Stock List'!$K$11:$K$1010, 0))/INDEX('Stock List'!$L$11:$L$1010, MATCH(AP712, 'Stock List'!$K$11:$K$1010, 0)))*AO712), 2), 0)</f>
        <v>0</v>
      </c>
      <c r="CJ712" s="20"/>
      <c r="CK712" s="20">
        <f>IFERROR(ROUND(((INDEX('Stock List'!$M$11:$M$1010, MATCH(AR712, 'Stock List'!$K$11:$K$1010, 0))/INDEX('Stock List'!$L$11:$L$1010, MATCH(AR712, 'Stock List'!$K$11:$K$1010, 0)))*AQ712), 2), 0)</f>
        <v>0</v>
      </c>
      <c r="CL712" s="20"/>
      <c r="CM712" s="20">
        <f>IFERROR(ROUND(((INDEX('Stock List'!$M$11:$M$1010, MATCH(AT712, 'Stock List'!$K$11:$K$1010, 0))/INDEX('Stock List'!$L$11:$L$1010, MATCH(AT712, 'Stock List'!$K$11:$K$1010, 0)))*AS712), 2), 0)</f>
        <v>0</v>
      </c>
      <c r="CN712" s="20"/>
      <c r="CO712" s="20">
        <f>IFERROR(ROUND(((INDEX('Stock List'!$M$11:$M$1010, MATCH(AV712, 'Stock List'!$K$11:$K$1010, 0))/INDEX('Stock List'!$L$11:$L$1010, MATCH(AV712, 'Stock List'!$K$11:$K$1010, 0)))*AU712), 2), 0)</f>
        <v>0</v>
      </c>
      <c r="CP712" s="20"/>
      <c r="CQ712" s="20">
        <f>IFERROR(ROUND(((INDEX('Stock List'!$M$11:$M$1010, MATCH(AX712, 'Stock List'!$K$11:$K$1010, 0))/INDEX('Stock List'!$L$11:$L$1010, MATCH(AX712, 'Stock List'!$K$11:$K$1010, 0)))*AW712), 2), 0)</f>
        <v>0</v>
      </c>
      <c r="CR712" s="22"/>
      <c r="CT712" s="106" t="str">
        <f t="shared" si="553"/>
        <v/>
      </c>
      <c r="CU712" s="22" t="str">
        <f t="shared" si="554"/>
        <v/>
      </c>
      <c r="CX712" s="106" t="str">
        <f t="shared" si="555"/>
        <v/>
      </c>
      <c r="CY712" s="20" t="str">
        <f t="shared" si="556"/>
        <v/>
      </c>
      <c r="CZ712" s="22" t="str">
        <f t="shared" si="557"/>
        <v/>
      </c>
      <c r="DB712" s="76" t="str">
        <f>IF($H712="", "", COUNTIF($G$11:$G$1010, "&gt;"&amp;$G712)+1+COUNTIF($G$11:$G712, $G712)-1)</f>
        <v/>
      </c>
      <c r="DC712" s="76" t="str">
        <f>IF($H712="", "", COUNTIF($CZ$11:$CZ$1010, "&gt;"&amp;$CZ712)+1+COUNTIF($CZ$11:$CZ712, $CZ712)-1)</f>
        <v/>
      </c>
      <c r="DE712" s="147" t="str">
        <f t="shared" si="558"/>
        <v/>
      </c>
      <c r="DF712" s="148"/>
      <c r="DG712" s="19" t="str">
        <f t="shared" si="559"/>
        <v/>
      </c>
      <c r="DH712" s="153" t="str">
        <f t="shared" si="560"/>
        <v/>
      </c>
      <c r="DI712" s="19" t="str">
        <f t="shared" si="512"/>
        <v/>
      </c>
      <c r="DJ712" s="153" t="str">
        <f t="shared" si="513"/>
        <v/>
      </c>
      <c r="DK712" s="19" t="str">
        <f t="shared" si="514"/>
        <v/>
      </c>
      <c r="DL712" s="153" t="str">
        <f t="shared" si="515"/>
        <v/>
      </c>
      <c r="DM712" s="19" t="str">
        <f t="shared" si="516"/>
        <v/>
      </c>
      <c r="DN712" s="153" t="str">
        <f t="shared" si="517"/>
        <v/>
      </c>
      <c r="DO712" s="19" t="str">
        <f t="shared" si="518"/>
        <v/>
      </c>
      <c r="DP712" s="153" t="str">
        <f t="shared" si="519"/>
        <v/>
      </c>
      <c r="DQ712" s="19" t="str">
        <f t="shared" si="520"/>
        <v/>
      </c>
      <c r="DR712" s="153" t="str">
        <f t="shared" si="521"/>
        <v/>
      </c>
      <c r="DS712" s="19" t="str">
        <f t="shared" si="522"/>
        <v/>
      </c>
      <c r="DT712" s="153" t="str">
        <f t="shared" si="523"/>
        <v/>
      </c>
      <c r="DU712" s="19" t="str">
        <f t="shared" si="524"/>
        <v/>
      </c>
      <c r="DV712" s="153" t="str">
        <f t="shared" si="525"/>
        <v/>
      </c>
      <c r="DW712" s="19" t="str">
        <f t="shared" si="526"/>
        <v/>
      </c>
      <c r="DX712" s="153" t="str">
        <f t="shared" si="527"/>
        <v/>
      </c>
      <c r="DY712" s="19" t="str">
        <f t="shared" si="528"/>
        <v/>
      </c>
      <c r="DZ712" s="153" t="str">
        <f t="shared" si="529"/>
        <v/>
      </c>
      <c r="EA712" s="19" t="str">
        <f t="shared" si="530"/>
        <v/>
      </c>
      <c r="EB712" s="153" t="str">
        <f t="shared" si="531"/>
        <v/>
      </c>
      <c r="EC712" s="19" t="str">
        <f t="shared" si="532"/>
        <v/>
      </c>
      <c r="ED712" s="153" t="str">
        <f t="shared" si="533"/>
        <v/>
      </c>
      <c r="EE712" s="19" t="str">
        <f t="shared" si="534"/>
        <v/>
      </c>
      <c r="EF712" s="153" t="str">
        <f t="shared" si="535"/>
        <v/>
      </c>
      <c r="EG712" s="19" t="str">
        <f t="shared" si="536"/>
        <v/>
      </c>
      <c r="EH712" s="153" t="str">
        <f t="shared" si="537"/>
        <v/>
      </c>
      <c r="EI712" s="19" t="str">
        <f t="shared" si="538"/>
        <v/>
      </c>
      <c r="EJ712" s="153" t="str">
        <f t="shared" si="539"/>
        <v/>
      </c>
      <c r="EK712" s="19" t="str">
        <f t="shared" si="540"/>
        <v/>
      </c>
      <c r="EL712" s="153" t="str">
        <f t="shared" si="541"/>
        <v/>
      </c>
      <c r="EM712" s="19" t="str">
        <f t="shared" si="542"/>
        <v/>
      </c>
      <c r="EN712" s="153" t="str">
        <f t="shared" si="543"/>
        <v/>
      </c>
      <c r="EO712" s="19" t="str">
        <f t="shared" si="544"/>
        <v/>
      </c>
      <c r="EP712" s="153" t="str">
        <f t="shared" si="545"/>
        <v/>
      </c>
      <c r="EQ712" s="19" t="str">
        <f t="shared" si="546"/>
        <v/>
      </c>
      <c r="ER712" s="153" t="str">
        <f t="shared" si="547"/>
        <v/>
      </c>
      <c r="ES712" s="19" t="str">
        <f t="shared" si="548"/>
        <v/>
      </c>
      <c r="ET712" s="153" t="str">
        <f t="shared" si="549"/>
        <v/>
      </c>
    </row>
    <row r="713" spans="1:150" x14ac:dyDescent="0.25">
      <c r="A713" s="31"/>
      <c r="B713" s="91" t="str">
        <f t="shared" si="550"/>
        <v/>
      </c>
      <c r="C713" s="20" t="str">
        <f t="shared" si="510"/>
        <v/>
      </c>
      <c r="D713" s="97" t="str">
        <f t="shared" si="511"/>
        <v/>
      </c>
      <c r="E713" s="62" t="str">
        <f t="shared" si="551"/>
        <v/>
      </c>
      <c r="F713" s="31"/>
      <c r="G713" s="282"/>
      <c r="H713" s="283"/>
      <c r="I713" s="284"/>
      <c r="J713" s="285"/>
      <c r="K713" s="286"/>
      <c r="L713" s="287"/>
      <c r="M713" s="288"/>
      <c r="N713" s="287"/>
      <c r="O713" s="288"/>
      <c r="P713" s="287"/>
      <c r="Q713" s="288"/>
      <c r="R713" s="287"/>
      <c r="S713" s="288"/>
      <c r="T713" s="287"/>
      <c r="U713" s="288"/>
      <c r="V713" s="287"/>
      <c r="W713" s="288"/>
      <c r="X713" s="287"/>
      <c r="Y713" s="288"/>
      <c r="Z713" s="287"/>
      <c r="AA713" s="288"/>
      <c r="AB713" s="287"/>
      <c r="AC713" s="288"/>
      <c r="AD713" s="287"/>
      <c r="AE713" s="288"/>
      <c r="AF713" s="287"/>
      <c r="AG713" s="288"/>
      <c r="AH713" s="287"/>
      <c r="AI713" s="288"/>
      <c r="AJ713" s="287"/>
      <c r="AK713" s="288"/>
      <c r="AL713" s="287"/>
      <c r="AM713" s="288"/>
      <c r="AN713" s="287"/>
      <c r="AO713" s="288"/>
      <c r="AP713" s="287"/>
      <c r="AQ713" s="288"/>
      <c r="AR713" s="287"/>
      <c r="AS713" s="288"/>
      <c r="AT713" s="287"/>
      <c r="AU713" s="288"/>
      <c r="AV713" s="287"/>
      <c r="AW713" s="288"/>
      <c r="AX713" s="287"/>
      <c r="AY713" s="31"/>
      <c r="BA713" s="76" t="str">
        <f t="shared" si="552"/>
        <v/>
      </c>
      <c r="BC713" s="76" t="str">
        <f>IF('Stock List'!$K713="", "", 'Stock List'!$K713)</f>
        <v/>
      </c>
      <c r="BE713" s="106">
        <f>IFERROR(ROUND(((INDEX('Stock List'!$M$11:$M$1010, MATCH(L713, 'Stock List'!$K$11:$K$1010, 0))/INDEX('Stock List'!$L$11:$L$1010, MATCH(L713, 'Stock List'!$K$11:$K$1010, 0)))*K713), 2), 0)</f>
        <v>0</v>
      </c>
      <c r="BF713" s="20"/>
      <c r="BG713" s="20">
        <f>IFERROR(ROUND(((INDEX('Stock List'!$M$11:$M$1010, MATCH(N713, 'Stock List'!$K$11:$K$1010, 0))/INDEX('Stock List'!$L$11:$L$1010, MATCH(N713, 'Stock List'!$K$11:$K$1010, 0)))*M713), 2), 0)</f>
        <v>0</v>
      </c>
      <c r="BH713" s="20"/>
      <c r="BI713" s="20">
        <f>IFERROR(ROUND(((INDEX('Stock List'!$M$11:$M$1010, MATCH(P713, 'Stock List'!$K$11:$K$1010, 0))/INDEX('Stock List'!$L$11:$L$1010, MATCH(P713, 'Stock List'!$K$11:$K$1010, 0)))*O713), 2), 0)</f>
        <v>0</v>
      </c>
      <c r="BJ713" s="20"/>
      <c r="BK713" s="20">
        <f>IFERROR(ROUND(((INDEX('Stock List'!$M$11:$M$1010, MATCH(R713, 'Stock List'!$K$11:$K$1010, 0))/INDEX('Stock List'!$L$11:$L$1010, MATCH(R713, 'Stock List'!$K$11:$K$1010, 0)))*Q713), 2), 0)</f>
        <v>0</v>
      </c>
      <c r="BL713" s="20"/>
      <c r="BM713" s="20">
        <f>IFERROR(ROUND(((INDEX('Stock List'!$M$11:$M$1010, MATCH(T713, 'Stock List'!$K$11:$K$1010, 0))/INDEX('Stock List'!$L$11:$L$1010, MATCH(T713, 'Stock List'!$K$11:$K$1010, 0)))*S713), 2), 0)</f>
        <v>0</v>
      </c>
      <c r="BN713" s="20"/>
      <c r="BO713" s="20">
        <f>IFERROR(ROUND(((INDEX('Stock List'!$M$11:$M$1010, MATCH(V713, 'Stock List'!$K$11:$K$1010, 0))/INDEX('Stock List'!$L$11:$L$1010, MATCH(V713, 'Stock List'!$K$11:$K$1010, 0)))*U713), 2), 0)</f>
        <v>0</v>
      </c>
      <c r="BP713" s="20"/>
      <c r="BQ713" s="20">
        <f>IFERROR(ROUND(((INDEX('Stock List'!$M$11:$M$1010, MATCH(X713, 'Stock List'!$K$11:$K$1010, 0))/INDEX('Stock List'!$L$11:$L$1010, MATCH(X713, 'Stock List'!$K$11:$K$1010, 0)))*W713), 2), 0)</f>
        <v>0</v>
      </c>
      <c r="BR713" s="20"/>
      <c r="BS713" s="20">
        <f>IFERROR(ROUND(((INDEX('Stock List'!$M$11:$M$1010, MATCH(Z713, 'Stock List'!$K$11:$K$1010, 0))/INDEX('Stock List'!$L$11:$L$1010, MATCH(Z713, 'Stock List'!$K$11:$K$1010, 0)))*Y713), 2), 0)</f>
        <v>0</v>
      </c>
      <c r="BT713" s="20"/>
      <c r="BU713" s="20">
        <f>IFERROR(ROUND(((INDEX('Stock List'!$M$11:$M$1010, MATCH(AB713, 'Stock List'!$K$11:$K$1010, 0))/INDEX('Stock List'!$L$11:$L$1010, MATCH(AB713, 'Stock List'!$K$11:$K$1010, 0)))*AA713), 2), 0)</f>
        <v>0</v>
      </c>
      <c r="BV713" s="20"/>
      <c r="BW713" s="20">
        <f>IFERROR(ROUND(((INDEX('Stock List'!$M$11:$M$1010, MATCH(AD713, 'Stock List'!$K$11:$K$1010, 0))/INDEX('Stock List'!$L$11:$L$1010, MATCH(AD713, 'Stock List'!$K$11:$K$1010, 0)))*AC713), 2), 0)</f>
        <v>0</v>
      </c>
      <c r="BX713" s="20"/>
      <c r="BY713" s="20">
        <f>IFERROR(ROUND(((INDEX('Stock List'!$M$11:$M$1010, MATCH(AF713, 'Stock List'!$K$11:$K$1010, 0))/INDEX('Stock List'!$L$11:$L$1010, MATCH(AF713, 'Stock List'!$K$11:$K$1010, 0)))*AE713), 2), 0)</f>
        <v>0</v>
      </c>
      <c r="BZ713" s="20"/>
      <c r="CA713" s="20">
        <f>IFERROR(ROUND(((INDEX('Stock List'!$M$11:$M$1010, MATCH(AH713, 'Stock List'!$K$11:$K$1010, 0))/INDEX('Stock List'!$L$11:$L$1010, MATCH(AH713, 'Stock List'!$K$11:$K$1010, 0)))*AG713), 2), 0)</f>
        <v>0</v>
      </c>
      <c r="CB713" s="20"/>
      <c r="CC713" s="20">
        <f>IFERROR(ROUND(((INDEX('Stock List'!$M$11:$M$1010, MATCH(AJ713, 'Stock List'!$K$11:$K$1010, 0))/INDEX('Stock List'!$L$11:$L$1010, MATCH(AJ713, 'Stock List'!$K$11:$K$1010, 0)))*AI713), 2), 0)</f>
        <v>0</v>
      </c>
      <c r="CD713" s="20"/>
      <c r="CE713" s="20">
        <f>IFERROR(ROUND(((INDEX('Stock List'!$M$11:$M$1010, MATCH(AL713, 'Stock List'!$K$11:$K$1010, 0))/INDEX('Stock List'!$L$11:$L$1010, MATCH(AL713, 'Stock List'!$K$11:$K$1010, 0)))*AK713), 2), 0)</f>
        <v>0</v>
      </c>
      <c r="CF713" s="20"/>
      <c r="CG713" s="20">
        <f>IFERROR(ROUND(((INDEX('Stock List'!$M$11:$M$1010, MATCH(AN713, 'Stock List'!$K$11:$K$1010, 0))/INDEX('Stock List'!$L$11:$L$1010, MATCH(AN713, 'Stock List'!$K$11:$K$1010, 0)))*AM713), 2), 0)</f>
        <v>0</v>
      </c>
      <c r="CH713" s="20"/>
      <c r="CI713" s="20">
        <f>IFERROR(ROUND(((INDEX('Stock List'!$M$11:$M$1010, MATCH(AP713, 'Stock List'!$K$11:$K$1010, 0))/INDEX('Stock List'!$L$11:$L$1010, MATCH(AP713, 'Stock List'!$K$11:$K$1010, 0)))*AO713), 2), 0)</f>
        <v>0</v>
      </c>
      <c r="CJ713" s="20"/>
      <c r="CK713" s="20">
        <f>IFERROR(ROUND(((INDEX('Stock List'!$M$11:$M$1010, MATCH(AR713, 'Stock List'!$K$11:$K$1010, 0))/INDEX('Stock List'!$L$11:$L$1010, MATCH(AR713, 'Stock List'!$K$11:$K$1010, 0)))*AQ713), 2), 0)</f>
        <v>0</v>
      </c>
      <c r="CL713" s="20"/>
      <c r="CM713" s="20">
        <f>IFERROR(ROUND(((INDEX('Stock List'!$M$11:$M$1010, MATCH(AT713, 'Stock List'!$K$11:$K$1010, 0))/INDEX('Stock List'!$L$11:$L$1010, MATCH(AT713, 'Stock List'!$K$11:$K$1010, 0)))*AS713), 2), 0)</f>
        <v>0</v>
      </c>
      <c r="CN713" s="20"/>
      <c r="CO713" s="20">
        <f>IFERROR(ROUND(((INDEX('Stock List'!$M$11:$M$1010, MATCH(AV713, 'Stock List'!$K$11:$K$1010, 0))/INDEX('Stock List'!$L$11:$L$1010, MATCH(AV713, 'Stock List'!$K$11:$K$1010, 0)))*AU713), 2), 0)</f>
        <v>0</v>
      </c>
      <c r="CP713" s="20"/>
      <c r="CQ713" s="20">
        <f>IFERROR(ROUND(((INDEX('Stock List'!$M$11:$M$1010, MATCH(AX713, 'Stock List'!$K$11:$K$1010, 0))/INDEX('Stock List'!$L$11:$L$1010, MATCH(AX713, 'Stock List'!$K$11:$K$1010, 0)))*AW713), 2), 0)</f>
        <v>0</v>
      </c>
      <c r="CR713" s="22"/>
      <c r="CT713" s="106" t="str">
        <f t="shared" si="553"/>
        <v/>
      </c>
      <c r="CU713" s="22" t="str">
        <f t="shared" si="554"/>
        <v/>
      </c>
      <c r="CX713" s="106" t="str">
        <f t="shared" si="555"/>
        <v/>
      </c>
      <c r="CY713" s="20" t="str">
        <f t="shared" si="556"/>
        <v/>
      </c>
      <c r="CZ713" s="22" t="str">
        <f t="shared" si="557"/>
        <v/>
      </c>
      <c r="DB713" s="76" t="str">
        <f>IF($H713="", "", COUNTIF($G$11:$G$1010, "&gt;"&amp;$G713)+1+COUNTIF($G$11:$G713, $G713)-1)</f>
        <v/>
      </c>
      <c r="DC713" s="76" t="str">
        <f>IF($H713="", "", COUNTIF($CZ$11:$CZ$1010, "&gt;"&amp;$CZ713)+1+COUNTIF($CZ$11:$CZ713, $CZ713)-1)</f>
        <v/>
      </c>
      <c r="DE713" s="147" t="str">
        <f t="shared" si="558"/>
        <v/>
      </c>
      <c r="DF713" s="148"/>
      <c r="DG713" s="19" t="str">
        <f t="shared" si="559"/>
        <v/>
      </c>
      <c r="DH713" s="153" t="str">
        <f t="shared" si="560"/>
        <v/>
      </c>
      <c r="DI713" s="19" t="str">
        <f t="shared" si="512"/>
        <v/>
      </c>
      <c r="DJ713" s="153" t="str">
        <f t="shared" si="513"/>
        <v/>
      </c>
      <c r="DK713" s="19" t="str">
        <f t="shared" si="514"/>
        <v/>
      </c>
      <c r="DL713" s="153" t="str">
        <f t="shared" si="515"/>
        <v/>
      </c>
      <c r="DM713" s="19" t="str">
        <f t="shared" si="516"/>
        <v/>
      </c>
      <c r="DN713" s="153" t="str">
        <f t="shared" si="517"/>
        <v/>
      </c>
      <c r="DO713" s="19" t="str">
        <f t="shared" si="518"/>
        <v/>
      </c>
      <c r="DP713" s="153" t="str">
        <f t="shared" si="519"/>
        <v/>
      </c>
      <c r="DQ713" s="19" t="str">
        <f t="shared" si="520"/>
        <v/>
      </c>
      <c r="DR713" s="153" t="str">
        <f t="shared" si="521"/>
        <v/>
      </c>
      <c r="DS713" s="19" t="str">
        <f t="shared" si="522"/>
        <v/>
      </c>
      <c r="DT713" s="153" t="str">
        <f t="shared" si="523"/>
        <v/>
      </c>
      <c r="DU713" s="19" t="str">
        <f t="shared" si="524"/>
        <v/>
      </c>
      <c r="DV713" s="153" t="str">
        <f t="shared" si="525"/>
        <v/>
      </c>
      <c r="DW713" s="19" t="str">
        <f t="shared" si="526"/>
        <v/>
      </c>
      <c r="DX713" s="153" t="str">
        <f t="shared" si="527"/>
        <v/>
      </c>
      <c r="DY713" s="19" t="str">
        <f t="shared" si="528"/>
        <v/>
      </c>
      <c r="DZ713" s="153" t="str">
        <f t="shared" si="529"/>
        <v/>
      </c>
      <c r="EA713" s="19" t="str">
        <f t="shared" si="530"/>
        <v/>
      </c>
      <c r="EB713" s="153" t="str">
        <f t="shared" si="531"/>
        <v/>
      </c>
      <c r="EC713" s="19" t="str">
        <f t="shared" si="532"/>
        <v/>
      </c>
      <c r="ED713" s="153" t="str">
        <f t="shared" si="533"/>
        <v/>
      </c>
      <c r="EE713" s="19" t="str">
        <f t="shared" si="534"/>
        <v/>
      </c>
      <c r="EF713" s="153" t="str">
        <f t="shared" si="535"/>
        <v/>
      </c>
      <c r="EG713" s="19" t="str">
        <f t="shared" si="536"/>
        <v/>
      </c>
      <c r="EH713" s="153" t="str">
        <f t="shared" si="537"/>
        <v/>
      </c>
      <c r="EI713" s="19" t="str">
        <f t="shared" si="538"/>
        <v/>
      </c>
      <c r="EJ713" s="153" t="str">
        <f t="shared" si="539"/>
        <v/>
      </c>
      <c r="EK713" s="19" t="str">
        <f t="shared" si="540"/>
        <v/>
      </c>
      <c r="EL713" s="153" t="str">
        <f t="shared" si="541"/>
        <v/>
      </c>
      <c r="EM713" s="19" t="str">
        <f t="shared" si="542"/>
        <v/>
      </c>
      <c r="EN713" s="153" t="str">
        <f t="shared" si="543"/>
        <v/>
      </c>
      <c r="EO713" s="19" t="str">
        <f t="shared" si="544"/>
        <v/>
      </c>
      <c r="EP713" s="153" t="str">
        <f t="shared" si="545"/>
        <v/>
      </c>
      <c r="EQ713" s="19" t="str">
        <f t="shared" si="546"/>
        <v/>
      </c>
      <c r="ER713" s="153" t="str">
        <f t="shared" si="547"/>
        <v/>
      </c>
      <c r="ES713" s="19" t="str">
        <f t="shared" si="548"/>
        <v/>
      </c>
      <c r="ET713" s="153" t="str">
        <f t="shared" si="549"/>
        <v/>
      </c>
    </row>
    <row r="714" spans="1:150" x14ac:dyDescent="0.25">
      <c r="A714" s="31"/>
      <c r="B714" s="91" t="str">
        <f t="shared" si="550"/>
        <v/>
      </c>
      <c r="C714" s="20" t="str">
        <f t="shared" si="510"/>
        <v/>
      </c>
      <c r="D714" s="97" t="str">
        <f t="shared" si="511"/>
        <v/>
      </c>
      <c r="E714" s="62" t="str">
        <f t="shared" si="551"/>
        <v/>
      </c>
      <c r="F714" s="31"/>
      <c r="G714" s="282"/>
      <c r="H714" s="283"/>
      <c r="I714" s="284"/>
      <c r="J714" s="285"/>
      <c r="K714" s="286"/>
      <c r="L714" s="287"/>
      <c r="M714" s="288"/>
      <c r="N714" s="287"/>
      <c r="O714" s="288"/>
      <c r="P714" s="287"/>
      <c r="Q714" s="288"/>
      <c r="R714" s="287"/>
      <c r="S714" s="288"/>
      <c r="T714" s="287"/>
      <c r="U714" s="288"/>
      <c r="V714" s="287"/>
      <c r="W714" s="288"/>
      <c r="X714" s="287"/>
      <c r="Y714" s="288"/>
      <c r="Z714" s="287"/>
      <c r="AA714" s="288"/>
      <c r="AB714" s="287"/>
      <c r="AC714" s="288"/>
      <c r="AD714" s="287"/>
      <c r="AE714" s="288"/>
      <c r="AF714" s="287"/>
      <c r="AG714" s="288"/>
      <c r="AH714" s="287"/>
      <c r="AI714" s="288"/>
      <c r="AJ714" s="287"/>
      <c r="AK714" s="288"/>
      <c r="AL714" s="287"/>
      <c r="AM714" s="288"/>
      <c r="AN714" s="287"/>
      <c r="AO714" s="288"/>
      <c r="AP714" s="287"/>
      <c r="AQ714" s="288"/>
      <c r="AR714" s="287"/>
      <c r="AS714" s="288"/>
      <c r="AT714" s="287"/>
      <c r="AU714" s="288"/>
      <c r="AV714" s="287"/>
      <c r="AW714" s="288"/>
      <c r="AX714" s="287"/>
      <c r="AY714" s="31"/>
      <c r="BA714" s="76" t="str">
        <f t="shared" si="552"/>
        <v/>
      </c>
      <c r="BC714" s="76" t="str">
        <f>IF('Stock List'!$K714="", "", 'Stock List'!$K714)</f>
        <v/>
      </c>
      <c r="BE714" s="106">
        <f>IFERROR(ROUND(((INDEX('Stock List'!$M$11:$M$1010, MATCH(L714, 'Stock List'!$K$11:$K$1010, 0))/INDEX('Stock List'!$L$11:$L$1010, MATCH(L714, 'Stock List'!$K$11:$K$1010, 0)))*K714), 2), 0)</f>
        <v>0</v>
      </c>
      <c r="BF714" s="20"/>
      <c r="BG714" s="20">
        <f>IFERROR(ROUND(((INDEX('Stock List'!$M$11:$M$1010, MATCH(N714, 'Stock List'!$K$11:$K$1010, 0))/INDEX('Stock List'!$L$11:$L$1010, MATCH(N714, 'Stock List'!$K$11:$K$1010, 0)))*M714), 2), 0)</f>
        <v>0</v>
      </c>
      <c r="BH714" s="20"/>
      <c r="BI714" s="20">
        <f>IFERROR(ROUND(((INDEX('Stock List'!$M$11:$M$1010, MATCH(P714, 'Stock List'!$K$11:$K$1010, 0))/INDEX('Stock List'!$L$11:$L$1010, MATCH(P714, 'Stock List'!$K$11:$K$1010, 0)))*O714), 2), 0)</f>
        <v>0</v>
      </c>
      <c r="BJ714" s="20"/>
      <c r="BK714" s="20">
        <f>IFERROR(ROUND(((INDEX('Stock List'!$M$11:$M$1010, MATCH(R714, 'Stock List'!$K$11:$K$1010, 0))/INDEX('Stock List'!$L$11:$L$1010, MATCH(R714, 'Stock List'!$K$11:$K$1010, 0)))*Q714), 2), 0)</f>
        <v>0</v>
      </c>
      <c r="BL714" s="20"/>
      <c r="BM714" s="20">
        <f>IFERROR(ROUND(((INDEX('Stock List'!$M$11:$M$1010, MATCH(T714, 'Stock List'!$K$11:$K$1010, 0))/INDEX('Stock List'!$L$11:$L$1010, MATCH(T714, 'Stock List'!$K$11:$K$1010, 0)))*S714), 2), 0)</f>
        <v>0</v>
      </c>
      <c r="BN714" s="20"/>
      <c r="BO714" s="20">
        <f>IFERROR(ROUND(((INDEX('Stock List'!$M$11:$M$1010, MATCH(V714, 'Stock List'!$K$11:$K$1010, 0))/INDEX('Stock List'!$L$11:$L$1010, MATCH(V714, 'Stock List'!$K$11:$K$1010, 0)))*U714), 2), 0)</f>
        <v>0</v>
      </c>
      <c r="BP714" s="20"/>
      <c r="BQ714" s="20">
        <f>IFERROR(ROUND(((INDEX('Stock List'!$M$11:$M$1010, MATCH(X714, 'Stock List'!$K$11:$K$1010, 0))/INDEX('Stock List'!$L$11:$L$1010, MATCH(X714, 'Stock List'!$K$11:$K$1010, 0)))*W714), 2), 0)</f>
        <v>0</v>
      </c>
      <c r="BR714" s="20"/>
      <c r="BS714" s="20">
        <f>IFERROR(ROUND(((INDEX('Stock List'!$M$11:$M$1010, MATCH(Z714, 'Stock List'!$K$11:$K$1010, 0))/INDEX('Stock List'!$L$11:$L$1010, MATCH(Z714, 'Stock List'!$K$11:$K$1010, 0)))*Y714), 2), 0)</f>
        <v>0</v>
      </c>
      <c r="BT714" s="20"/>
      <c r="BU714" s="20">
        <f>IFERROR(ROUND(((INDEX('Stock List'!$M$11:$M$1010, MATCH(AB714, 'Stock List'!$K$11:$K$1010, 0))/INDEX('Stock List'!$L$11:$L$1010, MATCH(AB714, 'Stock List'!$K$11:$K$1010, 0)))*AA714), 2), 0)</f>
        <v>0</v>
      </c>
      <c r="BV714" s="20"/>
      <c r="BW714" s="20">
        <f>IFERROR(ROUND(((INDEX('Stock List'!$M$11:$M$1010, MATCH(AD714, 'Stock List'!$K$11:$K$1010, 0))/INDEX('Stock List'!$L$11:$L$1010, MATCH(AD714, 'Stock List'!$K$11:$K$1010, 0)))*AC714), 2), 0)</f>
        <v>0</v>
      </c>
      <c r="BX714" s="20"/>
      <c r="BY714" s="20">
        <f>IFERROR(ROUND(((INDEX('Stock List'!$M$11:$M$1010, MATCH(AF714, 'Stock List'!$K$11:$K$1010, 0))/INDEX('Stock List'!$L$11:$L$1010, MATCH(AF714, 'Stock List'!$K$11:$K$1010, 0)))*AE714), 2), 0)</f>
        <v>0</v>
      </c>
      <c r="BZ714" s="20"/>
      <c r="CA714" s="20">
        <f>IFERROR(ROUND(((INDEX('Stock List'!$M$11:$M$1010, MATCH(AH714, 'Stock List'!$K$11:$K$1010, 0))/INDEX('Stock List'!$L$11:$L$1010, MATCH(AH714, 'Stock List'!$K$11:$K$1010, 0)))*AG714), 2), 0)</f>
        <v>0</v>
      </c>
      <c r="CB714" s="20"/>
      <c r="CC714" s="20">
        <f>IFERROR(ROUND(((INDEX('Stock List'!$M$11:$M$1010, MATCH(AJ714, 'Stock List'!$K$11:$K$1010, 0))/INDEX('Stock List'!$L$11:$L$1010, MATCH(AJ714, 'Stock List'!$K$11:$K$1010, 0)))*AI714), 2), 0)</f>
        <v>0</v>
      </c>
      <c r="CD714" s="20"/>
      <c r="CE714" s="20">
        <f>IFERROR(ROUND(((INDEX('Stock List'!$M$11:$M$1010, MATCH(AL714, 'Stock List'!$K$11:$K$1010, 0))/INDEX('Stock List'!$L$11:$L$1010, MATCH(AL714, 'Stock List'!$K$11:$K$1010, 0)))*AK714), 2), 0)</f>
        <v>0</v>
      </c>
      <c r="CF714" s="20"/>
      <c r="CG714" s="20">
        <f>IFERROR(ROUND(((INDEX('Stock List'!$M$11:$M$1010, MATCH(AN714, 'Stock List'!$K$11:$K$1010, 0))/INDEX('Stock List'!$L$11:$L$1010, MATCH(AN714, 'Stock List'!$K$11:$K$1010, 0)))*AM714), 2), 0)</f>
        <v>0</v>
      </c>
      <c r="CH714" s="20"/>
      <c r="CI714" s="20">
        <f>IFERROR(ROUND(((INDEX('Stock List'!$M$11:$M$1010, MATCH(AP714, 'Stock List'!$K$11:$K$1010, 0))/INDEX('Stock List'!$L$11:$L$1010, MATCH(AP714, 'Stock List'!$K$11:$K$1010, 0)))*AO714), 2), 0)</f>
        <v>0</v>
      </c>
      <c r="CJ714" s="20"/>
      <c r="CK714" s="20">
        <f>IFERROR(ROUND(((INDEX('Stock List'!$M$11:$M$1010, MATCH(AR714, 'Stock List'!$K$11:$K$1010, 0))/INDEX('Stock List'!$L$11:$L$1010, MATCH(AR714, 'Stock List'!$K$11:$K$1010, 0)))*AQ714), 2), 0)</f>
        <v>0</v>
      </c>
      <c r="CL714" s="20"/>
      <c r="CM714" s="20">
        <f>IFERROR(ROUND(((INDEX('Stock List'!$M$11:$M$1010, MATCH(AT714, 'Stock List'!$K$11:$K$1010, 0))/INDEX('Stock List'!$L$11:$L$1010, MATCH(AT714, 'Stock List'!$K$11:$K$1010, 0)))*AS714), 2), 0)</f>
        <v>0</v>
      </c>
      <c r="CN714" s="20"/>
      <c r="CO714" s="20">
        <f>IFERROR(ROUND(((INDEX('Stock List'!$M$11:$M$1010, MATCH(AV714, 'Stock List'!$K$11:$K$1010, 0))/INDEX('Stock List'!$L$11:$L$1010, MATCH(AV714, 'Stock List'!$K$11:$K$1010, 0)))*AU714), 2), 0)</f>
        <v>0</v>
      </c>
      <c r="CP714" s="20"/>
      <c r="CQ714" s="20">
        <f>IFERROR(ROUND(((INDEX('Stock List'!$M$11:$M$1010, MATCH(AX714, 'Stock List'!$K$11:$K$1010, 0))/INDEX('Stock List'!$L$11:$L$1010, MATCH(AX714, 'Stock List'!$K$11:$K$1010, 0)))*AW714), 2), 0)</f>
        <v>0</v>
      </c>
      <c r="CR714" s="22"/>
      <c r="CT714" s="106" t="str">
        <f t="shared" si="553"/>
        <v/>
      </c>
      <c r="CU714" s="22" t="str">
        <f t="shared" si="554"/>
        <v/>
      </c>
      <c r="CX714" s="106" t="str">
        <f t="shared" si="555"/>
        <v/>
      </c>
      <c r="CY714" s="20" t="str">
        <f t="shared" si="556"/>
        <v/>
      </c>
      <c r="CZ714" s="22" t="str">
        <f t="shared" si="557"/>
        <v/>
      </c>
      <c r="DB714" s="76" t="str">
        <f>IF($H714="", "", COUNTIF($G$11:$G$1010, "&gt;"&amp;$G714)+1+COUNTIF($G$11:$G714, $G714)-1)</f>
        <v/>
      </c>
      <c r="DC714" s="76" t="str">
        <f>IF($H714="", "", COUNTIF($CZ$11:$CZ$1010, "&gt;"&amp;$CZ714)+1+COUNTIF($CZ$11:$CZ714, $CZ714)-1)</f>
        <v/>
      </c>
      <c r="DE714" s="147" t="str">
        <f t="shared" si="558"/>
        <v/>
      </c>
      <c r="DF714" s="148"/>
      <c r="DG714" s="19" t="str">
        <f t="shared" si="559"/>
        <v/>
      </c>
      <c r="DH714" s="153" t="str">
        <f t="shared" si="560"/>
        <v/>
      </c>
      <c r="DI714" s="19" t="str">
        <f t="shared" si="512"/>
        <v/>
      </c>
      <c r="DJ714" s="153" t="str">
        <f t="shared" si="513"/>
        <v/>
      </c>
      <c r="DK714" s="19" t="str">
        <f t="shared" si="514"/>
        <v/>
      </c>
      <c r="DL714" s="153" t="str">
        <f t="shared" si="515"/>
        <v/>
      </c>
      <c r="DM714" s="19" t="str">
        <f t="shared" si="516"/>
        <v/>
      </c>
      <c r="DN714" s="153" t="str">
        <f t="shared" si="517"/>
        <v/>
      </c>
      <c r="DO714" s="19" t="str">
        <f t="shared" si="518"/>
        <v/>
      </c>
      <c r="DP714" s="153" t="str">
        <f t="shared" si="519"/>
        <v/>
      </c>
      <c r="DQ714" s="19" t="str">
        <f t="shared" si="520"/>
        <v/>
      </c>
      <c r="DR714" s="153" t="str">
        <f t="shared" si="521"/>
        <v/>
      </c>
      <c r="DS714" s="19" t="str">
        <f t="shared" si="522"/>
        <v/>
      </c>
      <c r="DT714" s="153" t="str">
        <f t="shared" si="523"/>
        <v/>
      </c>
      <c r="DU714" s="19" t="str">
        <f t="shared" si="524"/>
        <v/>
      </c>
      <c r="DV714" s="153" t="str">
        <f t="shared" si="525"/>
        <v/>
      </c>
      <c r="DW714" s="19" t="str">
        <f t="shared" si="526"/>
        <v/>
      </c>
      <c r="DX714" s="153" t="str">
        <f t="shared" si="527"/>
        <v/>
      </c>
      <c r="DY714" s="19" t="str">
        <f t="shared" si="528"/>
        <v/>
      </c>
      <c r="DZ714" s="153" t="str">
        <f t="shared" si="529"/>
        <v/>
      </c>
      <c r="EA714" s="19" t="str">
        <f t="shared" si="530"/>
        <v/>
      </c>
      <c r="EB714" s="153" t="str">
        <f t="shared" si="531"/>
        <v/>
      </c>
      <c r="EC714" s="19" t="str">
        <f t="shared" si="532"/>
        <v/>
      </c>
      <c r="ED714" s="153" t="str">
        <f t="shared" si="533"/>
        <v/>
      </c>
      <c r="EE714" s="19" t="str">
        <f t="shared" si="534"/>
        <v/>
      </c>
      <c r="EF714" s="153" t="str">
        <f t="shared" si="535"/>
        <v/>
      </c>
      <c r="EG714" s="19" t="str">
        <f t="shared" si="536"/>
        <v/>
      </c>
      <c r="EH714" s="153" t="str">
        <f t="shared" si="537"/>
        <v/>
      </c>
      <c r="EI714" s="19" t="str">
        <f t="shared" si="538"/>
        <v/>
      </c>
      <c r="EJ714" s="153" t="str">
        <f t="shared" si="539"/>
        <v/>
      </c>
      <c r="EK714" s="19" t="str">
        <f t="shared" si="540"/>
        <v/>
      </c>
      <c r="EL714" s="153" t="str">
        <f t="shared" si="541"/>
        <v/>
      </c>
      <c r="EM714" s="19" t="str">
        <f t="shared" si="542"/>
        <v/>
      </c>
      <c r="EN714" s="153" t="str">
        <f t="shared" si="543"/>
        <v/>
      </c>
      <c r="EO714" s="19" t="str">
        <f t="shared" si="544"/>
        <v/>
      </c>
      <c r="EP714" s="153" t="str">
        <f t="shared" si="545"/>
        <v/>
      </c>
      <c r="EQ714" s="19" t="str">
        <f t="shared" si="546"/>
        <v/>
      </c>
      <c r="ER714" s="153" t="str">
        <f t="shared" si="547"/>
        <v/>
      </c>
      <c r="ES714" s="19" t="str">
        <f t="shared" si="548"/>
        <v/>
      </c>
      <c r="ET714" s="153" t="str">
        <f t="shared" si="549"/>
        <v/>
      </c>
    </row>
    <row r="715" spans="1:150" x14ac:dyDescent="0.25">
      <c r="A715" s="31"/>
      <c r="B715" s="91" t="str">
        <f t="shared" si="550"/>
        <v/>
      </c>
      <c r="C715" s="20" t="str">
        <f t="shared" ref="C715:C778" si="561">IF($B715="", "", ROUND($B715+($B715*$D$5), 2))</f>
        <v/>
      </c>
      <c r="D715" s="97" t="str">
        <f t="shared" ref="D715:D778" si="562">IF($C715="", "", IFERROR(ROUND($J715/$C715, 4), ""))</f>
        <v/>
      </c>
      <c r="E715" s="62" t="str">
        <f t="shared" si="551"/>
        <v/>
      </c>
      <c r="F715" s="31"/>
      <c r="G715" s="282"/>
      <c r="H715" s="283"/>
      <c r="I715" s="284"/>
      <c r="J715" s="285"/>
      <c r="K715" s="286"/>
      <c r="L715" s="287"/>
      <c r="M715" s="288"/>
      <c r="N715" s="287"/>
      <c r="O715" s="288"/>
      <c r="P715" s="287"/>
      <c r="Q715" s="288"/>
      <c r="R715" s="287"/>
      <c r="S715" s="288"/>
      <c r="T715" s="287"/>
      <c r="U715" s="288"/>
      <c r="V715" s="287"/>
      <c r="W715" s="288"/>
      <c r="X715" s="287"/>
      <c r="Y715" s="288"/>
      <c r="Z715" s="287"/>
      <c r="AA715" s="288"/>
      <c r="AB715" s="287"/>
      <c r="AC715" s="288"/>
      <c r="AD715" s="287"/>
      <c r="AE715" s="288"/>
      <c r="AF715" s="287"/>
      <c r="AG715" s="288"/>
      <c r="AH715" s="287"/>
      <c r="AI715" s="288"/>
      <c r="AJ715" s="287"/>
      <c r="AK715" s="288"/>
      <c r="AL715" s="287"/>
      <c r="AM715" s="288"/>
      <c r="AN715" s="287"/>
      <c r="AO715" s="288"/>
      <c r="AP715" s="287"/>
      <c r="AQ715" s="288"/>
      <c r="AR715" s="287"/>
      <c r="AS715" s="288"/>
      <c r="AT715" s="287"/>
      <c r="AU715" s="288"/>
      <c r="AV715" s="287"/>
      <c r="AW715" s="288"/>
      <c r="AX715" s="287"/>
      <c r="AY715" s="31"/>
      <c r="BA715" s="76" t="str">
        <f t="shared" si="552"/>
        <v/>
      </c>
      <c r="BC715" s="76" t="str">
        <f>IF('Stock List'!$K715="", "", 'Stock List'!$K715)</f>
        <v/>
      </c>
      <c r="BE715" s="106">
        <f>IFERROR(ROUND(((INDEX('Stock List'!$M$11:$M$1010, MATCH(L715, 'Stock List'!$K$11:$K$1010, 0))/INDEX('Stock List'!$L$11:$L$1010, MATCH(L715, 'Stock List'!$K$11:$K$1010, 0)))*K715), 2), 0)</f>
        <v>0</v>
      </c>
      <c r="BF715" s="20"/>
      <c r="BG715" s="20">
        <f>IFERROR(ROUND(((INDEX('Stock List'!$M$11:$M$1010, MATCH(N715, 'Stock List'!$K$11:$K$1010, 0))/INDEX('Stock List'!$L$11:$L$1010, MATCH(N715, 'Stock List'!$K$11:$K$1010, 0)))*M715), 2), 0)</f>
        <v>0</v>
      </c>
      <c r="BH715" s="20"/>
      <c r="BI715" s="20">
        <f>IFERROR(ROUND(((INDEX('Stock List'!$M$11:$M$1010, MATCH(P715, 'Stock List'!$K$11:$K$1010, 0))/INDEX('Stock List'!$L$11:$L$1010, MATCH(P715, 'Stock List'!$K$11:$K$1010, 0)))*O715), 2), 0)</f>
        <v>0</v>
      </c>
      <c r="BJ715" s="20"/>
      <c r="BK715" s="20">
        <f>IFERROR(ROUND(((INDEX('Stock List'!$M$11:$M$1010, MATCH(R715, 'Stock List'!$K$11:$K$1010, 0))/INDEX('Stock List'!$L$11:$L$1010, MATCH(R715, 'Stock List'!$K$11:$K$1010, 0)))*Q715), 2), 0)</f>
        <v>0</v>
      </c>
      <c r="BL715" s="20"/>
      <c r="BM715" s="20">
        <f>IFERROR(ROUND(((INDEX('Stock List'!$M$11:$M$1010, MATCH(T715, 'Stock List'!$K$11:$K$1010, 0))/INDEX('Stock List'!$L$11:$L$1010, MATCH(T715, 'Stock List'!$K$11:$K$1010, 0)))*S715), 2), 0)</f>
        <v>0</v>
      </c>
      <c r="BN715" s="20"/>
      <c r="BO715" s="20">
        <f>IFERROR(ROUND(((INDEX('Stock List'!$M$11:$M$1010, MATCH(V715, 'Stock List'!$K$11:$K$1010, 0))/INDEX('Stock List'!$L$11:$L$1010, MATCH(V715, 'Stock List'!$K$11:$K$1010, 0)))*U715), 2), 0)</f>
        <v>0</v>
      </c>
      <c r="BP715" s="20"/>
      <c r="BQ715" s="20">
        <f>IFERROR(ROUND(((INDEX('Stock List'!$M$11:$M$1010, MATCH(X715, 'Stock List'!$K$11:$K$1010, 0))/INDEX('Stock List'!$L$11:$L$1010, MATCH(X715, 'Stock List'!$K$11:$K$1010, 0)))*W715), 2), 0)</f>
        <v>0</v>
      </c>
      <c r="BR715" s="20"/>
      <c r="BS715" s="20">
        <f>IFERROR(ROUND(((INDEX('Stock List'!$M$11:$M$1010, MATCH(Z715, 'Stock List'!$K$11:$K$1010, 0))/INDEX('Stock List'!$L$11:$L$1010, MATCH(Z715, 'Stock List'!$K$11:$K$1010, 0)))*Y715), 2), 0)</f>
        <v>0</v>
      </c>
      <c r="BT715" s="20"/>
      <c r="BU715" s="20">
        <f>IFERROR(ROUND(((INDEX('Stock List'!$M$11:$M$1010, MATCH(AB715, 'Stock List'!$K$11:$K$1010, 0))/INDEX('Stock List'!$L$11:$L$1010, MATCH(AB715, 'Stock List'!$K$11:$K$1010, 0)))*AA715), 2), 0)</f>
        <v>0</v>
      </c>
      <c r="BV715" s="20"/>
      <c r="BW715" s="20">
        <f>IFERROR(ROUND(((INDEX('Stock List'!$M$11:$M$1010, MATCH(AD715, 'Stock List'!$K$11:$K$1010, 0))/INDEX('Stock List'!$L$11:$L$1010, MATCH(AD715, 'Stock List'!$K$11:$K$1010, 0)))*AC715), 2), 0)</f>
        <v>0</v>
      </c>
      <c r="BX715" s="20"/>
      <c r="BY715" s="20">
        <f>IFERROR(ROUND(((INDEX('Stock List'!$M$11:$M$1010, MATCH(AF715, 'Stock List'!$K$11:$K$1010, 0))/INDEX('Stock List'!$L$11:$L$1010, MATCH(AF715, 'Stock List'!$K$11:$K$1010, 0)))*AE715), 2), 0)</f>
        <v>0</v>
      </c>
      <c r="BZ715" s="20"/>
      <c r="CA715" s="20">
        <f>IFERROR(ROUND(((INDEX('Stock List'!$M$11:$M$1010, MATCH(AH715, 'Stock List'!$K$11:$K$1010, 0))/INDEX('Stock List'!$L$11:$L$1010, MATCH(AH715, 'Stock List'!$K$11:$K$1010, 0)))*AG715), 2), 0)</f>
        <v>0</v>
      </c>
      <c r="CB715" s="20"/>
      <c r="CC715" s="20">
        <f>IFERROR(ROUND(((INDEX('Stock List'!$M$11:$M$1010, MATCH(AJ715, 'Stock List'!$K$11:$K$1010, 0))/INDEX('Stock List'!$L$11:$L$1010, MATCH(AJ715, 'Stock List'!$K$11:$K$1010, 0)))*AI715), 2), 0)</f>
        <v>0</v>
      </c>
      <c r="CD715" s="20"/>
      <c r="CE715" s="20">
        <f>IFERROR(ROUND(((INDEX('Stock List'!$M$11:$M$1010, MATCH(AL715, 'Stock List'!$K$11:$K$1010, 0))/INDEX('Stock List'!$L$11:$L$1010, MATCH(AL715, 'Stock List'!$K$11:$K$1010, 0)))*AK715), 2), 0)</f>
        <v>0</v>
      </c>
      <c r="CF715" s="20"/>
      <c r="CG715" s="20">
        <f>IFERROR(ROUND(((INDEX('Stock List'!$M$11:$M$1010, MATCH(AN715, 'Stock List'!$K$11:$K$1010, 0))/INDEX('Stock List'!$L$11:$L$1010, MATCH(AN715, 'Stock List'!$K$11:$K$1010, 0)))*AM715), 2), 0)</f>
        <v>0</v>
      </c>
      <c r="CH715" s="20"/>
      <c r="CI715" s="20">
        <f>IFERROR(ROUND(((INDEX('Stock List'!$M$11:$M$1010, MATCH(AP715, 'Stock List'!$K$11:$K$1010, 0))/INDEX('Stock List'!$L$11:$L$1010, MATCH(AP715, 'Stock List'!$K$11:$K$1010, 0)))*AO715), 2), 0)</f>
        <v>0</v>
      </c>
      <c r="CJ715" s="20"/>
      <c r="CK715" s="20">
        <f>IFERROR(ROUND(((INDEX('Stock List'!$M$11:$M$1010, MATCH(AR715, 'Stock List'!$K$11:$K$1010, 0))/INDEX('Stock List'!$L$11:$L$1010, MATCH(AR715, 'Stock List'!$K$11:$K$1010, 0)))*AQ715), 2), 0)</f>
        <v>0</v>
      </c>
      <c r="CL715" s="20"/>
      <c r="CM715" s="20">
        <f>IFERROR(ROUND(((INDEX('Stock List'!$M$11:$M$1010, MATCH(AT715, 'Stock List'!$K$11:$K$1010, 0))/INDEX('Stock List'!$L$11:$L$1010, MATCH(AT715, 'Stock List'!$K$11:$K$1010, 0)))*AS715), 2), 0)</f>
        <v>0</v>
      </c>
      <c r="CN715" s="20"/>
      <c r="CO715" s="20">
        <f>IFERROR(ROUND(((INDEX('Stock List'!$M$11:$M$1010, MATCH(AV715, 'Stock List'!$K$11:$K$1010, 0))/INDEX('Stock List'!$L$11:$L$1010, MATCH(AV715, 'Stock List'!$K$11:$K$1010, 0)))*AU715), 2), 0)</f>
        <v>0</v>
      </c>
      <c r="CP715" s="20"/>
      <c r="CQ715" s="20">
        <f>IFERROR(ROUND(((INDEX('Stock List'!$M$11:$M$1010, MATCH(AX715, 'Stock List'!$K$11:$K$1010, 0))/INDEX('Stock List'!$L$11:$L$1010, MATCH(AX715, 'Stock List'!$K$11:$K$1010, 0)))*AW715), 2), 0)</f>
        <v>0</v>
      </c>
      <c r="CR715" s="22"/>
      <c r="CT715" s="106" t="str">
        <f t="shared" si="553"/>
        <v/>
      </c>
      <c r="CU715" s="22" t="str">
        <f t="shared" si="554"/>
        <v/>
      </c>
      <c r="CX715" s="106" t="str">
        <f t="shared" si="555"/>
        <v/>
      </c>
      <c r="CY715" s="20" t="str">
        <f t="shared" si="556"/>
        <v/>
      </c>
      <c r="CZ715" s="22" t="str">
        <f t="shared" si="557"/>
        <v/>
      </c>
      <c r="DB715" s="76" t="str">
        <f>IF($H715="", "", COUNTIF($G$11:$G$1010, "&gt;"&amp;$G715)+1+COUNTIF($G$11:$G715, $G715)-1)</f>
        <v/>
      </c>
      <c r="DC715" s="76" t="str">
        <f>IF($H715="", "", COUNTIF($CZ$11:$CZ$1010, "&gt;"&amp;$CZ715)+1+COUNTIF($CZ$11:$CZ715, $CZ715)-1)</f>
        <v/>
      </c>
      <c r="DE715" s="147" t="str">
        <f t="shared" si="558"/>
        <v/>
      </c>
      <c r="DF715" s="148"/>
      <c r="DG715" s="19" t="str">
        <f t="shared" si="559"/>
        <v/>
      </c>
      <c r="DH715" s="153" t="str">
        <f t="shared" si="560"/>
        <v/>
      </c>
      <c r="DI715" s="19" t="str">
        <f t="shared" ref="DI715:DI778" si="563">IF(M715="", "", M715*$G715)</f>
        <v/>
      </c>
      <c r="DJ715" s="153" t="str">
        <f t="shared" ref="DJ715:DJ778" si="564">IF(N715="", "", N715)</f>
        <v/>
      </c>
      <c r="DK715" s="19" t="str">
        <f t="shared" ref="DK715:DK778" si="565">IF(O715="", "", O715*$G715)</f>
        <v/>
      </c>
      <c r="DL715" s="153" t="str">
        <f t="shared" ref="DL715:DL778" si="566">IF(P715="", "", P715)</f>
        <v/>
      </c>
      <c r="DM715" s="19" t="str">
        <f t="shared" ref="DM715:DM778" si="567">IF(Q715="", "", Q715*$G715)</f>
        <v/>
      </c>
      <c r="DN715" s="153" t="str">
        <f t="shared" ref="DN715:DN778" si="568">IF(R715="", "", R715)</f>
        <v/>
      </c>
      <c r="DO715" s="19" t="str">
        <f t="shared" ref="DO715:DO778" si="569">IF(S715="", "", S715*$G715)</f>
        <v/>
      </c>
      <c r="DP715" s="153" t="str">
        <f t="shared" ref="DP715:DP778" si="570">IF(T715="", "", T715)</f>
        <v/>
      </c>
      <c r="DQ715" s="19" t="str">
        <f t="shared" ref="DQ715:DQ778" si="571">IF(U715="", "", U715*$G715)</f>
        <v/>
      </c>
      <c r="DR715" s="153" t="str">
        <f t="shared" ref="DR715:DR778" si="572">IF(V715="", "", V715)</f>
        <v/>
      </c>
      <c r="DS715" s="19" t="str">
        <f t="shared" ref="DS715:DS778" si="573">IF(W715="", "", W715*$G715)</f>
        <v/>
      </c>
      <c r="DT715" s="153" t="str">
        <f t="shared" ref="DT715:DT778" si="574">IF(X715="", "", X715)</f>
        <v/>
      </c>
      <c r="DU715" s="19" t="str">
        <f t="shared" ref="DU715:DU778" si="575">IF(Y715="", "", Y715*$G715)</f>
        <v/>
      </c>
      <c r="DV715" s="153" t="str">
        <f t="shared" ref="DV715:DV778" si="576">IF(Z715="", "", Z715)</f>
        <v/>
      </c>
      <c r="DW715" s="19" t="str">
        <f t="shared" ref="DW715:DW778" si="577">IF(AA715="", "", AA715*$G715)</f>
        <v/>
      </c>
      <c r="DX715" s="153" t="str">
        <f t="shared" ref="DX715:DX778" si="578">IF(AB715="", "", AB715)</f>
        <v/>
      </c>
      <c r="DY715" s="19" t="str">
        <f t="shared" ref="DY715:DY778" si="579">IF(AC715="", "", AC715*$G715)</f>
        <v/>
      </c>
      <c r="DZ715" s="153" t="str">
        <f t="shared" ref="DZ715:DZ778" si="580">IF(AD715="", "", AD715)</f>
        <v/>
      </c>
      <c r="EA715" s="19" t="str">
        <f t="shared" ref="EA715:EA778" si="581">IF(AE715="", "", AE715*$G715)</f>
        <v/>
      </c>
      <c r="EB715" s="153" t="str">
        <f t="shared" ref="EB715:EB778" si="582">IF(AF715="", "", AF715)</f>
        <v/>
      </c>
      <c r="EC715" s="19" t="str">
        <f t="shared" ref="EC715:EC778" si="583">IF(AG715="", "", AG715*$G715)</f>
        <v/>
      </c>
      <c r="ED715" s="153" t="str">
        <f t="shared" ref="ED715:ED778" si="584">IF(AH715="", "", AH715)</f>
        <v/>
      </c>
      <c r="EE715" s="19" t="str">
        <f t="shared" ref="EE715:EE778" si="585">IF(AI715="", "", AI715*$G715)</f>
        <v/>
      </c>
      <c r="EF715" s="153" t="str">
        <f t="shared" ref="EF715:EF778" si="586">IF(AJ715="", "", AJ715)</f>
        <v/>
      </c>
      <c r="EG715" s="19" t="str">
        <f t="shared" ref="EG715:EG778" si="587">IF(AK715="", "", AK715*$G715)</f>
        <v/>
      </c>
      <c r="EH715" s="153" t="str">
        <f t="shared" ref="EH715:EH778" si="588">IF(AL715="", "", AL715)</f>
        <v/>
      </c>
      <c r="EI715" s="19" t="str">
        <f t="shared" ref="EI715:EI778" si="589">IF(AM715="", "", AM715*$G715)</f>
        <v/>
      </c>
      <c r="EJ715" s="153" t="str">
        <f t="shared" ref="EJ715:EJ778" si="590">IF(AN715="", "", AN715)</f>
        <v/>
      </c>
      <c r="EK715" s="19" t="str">
        <f t="shared" ref="EK715:EK778" si="591">IF(AO715="", "", AO715*$G715)</f>
        <v/>
      </c>
      <c r="EL715" s="153" t="str">
        <f t="shared" ref="EL715:EL778" si="592">IF(AP715="", "", AP715)</f>
        <v/>
      </c>
      <c r="EM715" s="19" t="str">
        <f t="shared" ref="EM715:EM778" si="593">IF(AQ715="", "", AQ715*$G715)</f>
        <v/>
      </c>
      <c r="EN715" s="153" t="str">
        <f t="shared" ref="EN715:EN778" si="594">IF(AR715="", "", AR715)</f>
        <v/>
      </c>
      <c r="EO715" s="19" t="str">
        <f t="shared" ref="EO715:EO778" si="595">IF(AS715="", "", AS715*$G715)</f>
        <v/>
      </c>
      <c r="EP715" s="153" t="str">
        <f t="shared" ref="EP715:EP778" si="596">IF(AT715="", "", AT715)</f>
        <v/>
      </c>
      <c r="EQ715" s="19" t="str">
        <f t="shared" ref="EQ715:EQ778" si="597">IF(AU715="", "", AU715*$G715)</f>
        <v/>
      </c>
      <c r="ER715" s="153" t="str">
        <f t="shared" ref="ER715:ER778" si="598">IF(AV715="", "", AV715)</f>
        <v/>
      </c>
      <c r="ES715" s="19" t="str">
        <f t="shared" ref="ES715:ES778" si="599">IF(AW715="", "", AW715*$G715)</f>
        <v/>
      </c>
      <c r="ET715" s="153" t="str">
        <f t="shared" ref="ET715:ET778" si="600">IF(AX715="", "", AX715)</f>
        <v/>
      </c>
    </row>
    <row r="716" spans="1:150" x14ac:dyDescent="0.25">
      <c r="A716" s="31"/>
      <c r="B716" s="91" t="str">
        <f t="shared" ref="B716:B779" si="601">IF($H716="", "", SUM($BE716:$CR716))</f>
        <v/>
      </c>
      <c r="C716" s="20" t="str">
        <f t="shared" si="561"/>
        <v/>
      </c>
      <c r="D716" s="97" t="str">
        <f t="shared" si="562"/>
        <v/>
      </c>
      <c r="E716" s="62" t="str">
        <f t="shared" ref="E716:E779" si="602">IFERROR(ROUND(($J716-$B716)/$B716, 4), "")</f>
        <v/>
      </c>
      <c r="F716" s="31"/>
      <c r="G716" s="282"/>
      <c r="H716" s="283"/>
      <c r="I716" s="284"/>
      <c r="J716" s="285"/>
      <c r="K716" s="286"/>
      <c r="L716" s="287"/>
      <c r="M716" s="288"/>
      <c r="N716" s="287"/>
      <c r="O716" s="288"/>
      <c r="P716" s="287"/>
      <c r="Q716" s="288"/>
      <c r="R716" s="287"/>
      <c r="S716" s="288"/>
      <c r="T716" s="287"/>
      <c r="U716" s="288"/>
      <c r="V716" s="287"/>
      <c r="W716" s="288"/>
      <c r="X716" s="287"/>
      <c r="Y716" s="288"/>
      <c r="Z716" s="287"/>
      <c r="AA716" s="288"/>
      <c r="AB716" s="287"/>
      <c r="AC716" s="288"/>
      <c r="AD716" s="287"/>
      <c r="AE716" s="288"/>
      <c r="AF716" s="287"/>
      <c r="AG716" s="288"/>
      <c r="AH716" s="287"/>
      <c r="AI716" s="288"/>
      <c r="AJ716" s="287"/>
      <c r="AK716" s="288"/>
      <c r="AL716" s="287"/>
      <c r="AM716" s="288"/>
      <c r="AN716" s="287"/>
      <c r="AO716" s="288"/>
      <c r="AP716" s="287"/>
      <c r="AQ716" s="288"/>
      <c r="AR716" s="287"/>
      <c r="AS716" s="288"/>
      <c r="AT716" s="287"/>
      <c r="AU716" s="288"/>
      <c r="AV716" s="287"/>
      <c r="AW716" s="288"/>
      <c r="AX716" s="287"/>
      <c r="AY716" s="31"/>
      <c r="BA716" s="76" t="str">
        <f t="shared" ref="BA716:BA779" si="603">IF($H716="", "", IF(COUNTIF($H$11:$H$1010, $H716)&gt;1, "X", ""))</f>
        <v/>
      </c>
      <c r="BC716" s="76" t="str">
        <f>IF('Stock List'!$K716="", "", 'Stock List'!$K716)</f>
        <v/>
      </c>
      <c r="BE716" s="106">
        <f>IFERROR(ROUND(((INDEX('Stock List'!$M$11:$M$1010, MATCH(L716, 'Stock List'!$K$11:$K$1010, 0))/INDEX('Stock List'!$L$11:$L$1010, MATCH(L716, 'Stock List'!$K$11:$K$1010, 0)))*K716), 2), 0)</f>
        <v>0</v>
      </c>
      <c r="BF716" s="20"/>
      <c r="BG716" s="20">
        <f>IFERROR(ROUND(((INDEX('Stock List'!$M$11:$M$1010, MATCH(N716, 'Stock List'!$K$11:$K$1010, 0))/INDEX('Stock List'!$L$11:$L$1010, MATCH(N716, 'Stock List'!$K$11:$K$1010, 0)))*M716), 2), 0)</f>
        <v>0</v>
      </c>
      <c r="BH716" s="20"/>
      <c r="BI716" s="20">
        <f>IFERROR(ROUND(((INDEX('Stock List'!$M$11:$M$1010, MATCH(P716, 'Stock List'!$K$11:$K$1010, 0))/INDEX('Stock List'!$L$11:$L$1010, MATCH(P716, 'Stock List'!$K$11:$K$1010, 0)))*O716), 2), 0)</f>
        <v>0</v>
      </c>
      <c r="BJ716" s="20"/>
      <c r="BK716" s="20">
        <f>IFERROR(ROUND(((INDEX('Stock List'!$M$11:$M$1010, MATCH(R716, 'Stock List'!$K$11:$K$1010, 0))/INDEX('Stock List'!$L$11:$L$1010, MATCH(R716, 'Stock List'!$K$11:$K$1010, 0)))*Q716), 2), 0)</f>
        <v>0</v>
      </c>
      <c r="BL716" s="20"/>
      <c r="BM716" s="20">
        <f>IFERROR(ROUND(((INDEX('Stock List'!$M$11:$M$1010, MATCH(T716, 'Stock List'!$K$11:$K$1010, 0))/INDEX('Stock List'!$L$11:$L$1010, MATCH(T716, 'Stock List'!$K$11:$K$1010, 0)))*S716), 2), 0)</f>
        <v>0</v>
      </c>
      <c r="BN716" s="20"/>
      <c r="BO716" s="20">
        <f>IFERROR(ROUND(((INDEX('Stock List'!$M$11:$M$1010, MATCH(V716, 'Stock List'!$K$11:$K$1010, 0))/INDEX('Stock List'!$L$11:$L$1010, MATCH(V716, 'Stock List'!$K$11:$K$1010, 0)))*U716), 2), 0)</f>
        <v>0</v>
      </c>
      <c r="BP716" s="20"/>
      <c r="BQ716" s="20">
        <f>IFERROR(ROUND(((INDEX('Stock List'!$M$11:$M$1010, MATCH(X716, 'Stock List'!$K$11:$K$1010, 0))/INDEX('Stock List'!$L$11:$L$1010, MATCH(X716, 'Stock List'!$K$11:$K$1010, 0)))*W716), 2), 0)</f>
        <v>0</v>
      </c>
      <c r="BR716" s="20"/>
      <c r="BS716" s="20">
        <f>IFERROR(ROUND(((INDEX('Stock List'!$M$11:$M$1010, MATCH(Z716, 'Stock List'!$K$11:$K$1010, 0))/INDEX('Stock List'!$L$11:$L$1010, MATCH(Z716, 'Stock List'!$K$11:$K$1010, 0)))*Y716), 2), 0)</f>
        <v>0</v>
      </c>
      <c r="BT716" s="20"/>
      <c r="BU716" s="20">
        <f>IFERROR(ROUND(((INDEX('Stock List'!$M$11:$M$1010, MATCH(AB716, 'Stock List'!$K$11:$K$1010, 0))/INDEX('Stock List'!$L$11:$L$1010, MATCH(AB716, 'Stock List'!$K$11:$K$1010, 0)))*AA716), 2), 0)</f>
        <v>0</v>
      </c>
      <c r="BV716" s="20"/>
      <c r="BW716" s="20">
        <f>IFERROR(ROUND(((INDEX('Stock List'!$M$11:$M$1010, MATCH(AD716, 'Stock List'!$K$11:$K$1010, 0))/INDEX('Stock List'!$L$11:$L$1010, MATCH(AD716, 'Stock List'!$K$11:$K$1010, 0)))*AC716), 2), 0)</f>
        <v>0</v>
      </c>
      <c r="BX716" s="20"/>
      <c r="BY716" s="20">
        <f>IFERROR(ROUND(((INDEX('Stock List'!$M$11:$M$1010, MATCH(AF716, 'Stock List'!$K$11:$K$1010, 0))/INDEX('Stock List'!$L$11:$L$1010, MATCH(AF716, 'Stock List'!$K$11:$K$1010, 0)))*AE716), 2), 0)</f>
        <v>0</v>
      </c>
      <c r="BZ716" s="20"/>
      <c r="CA716" s="20">
        <f>IFERROR(ROUND(((INDEX('Stock List'!$M$11:$M$1010, MATCH(AH716, 'Stock List'!$K$11:$K$1010, 0))/INDEX('Stock List'!$L$11:$L$1010, MATCH(AH716, 'Stock List'!$K$11:$K$1010, 0)))*AG716), 2), 0)</f>
        <v>0</v>
      </c>
      <c r="CB716" s="20"/>
      <c r="CC716" s="20">
        <f>IFERROR(ROUND(((INDEX('Stock List'!$M$11:$M$1010, MATCH(AJ716, 'Stock List'!$K$11:$K$1010, 0))/INDEX('Stock List'!$L$11:$L$1010, MATCH(AJ716, 'Stock List'!$K$11:$K$1010, 0)))*AI716), 2), 0)</f>
        <v>0</v>
      </c>
      <c r="CD716" s="20"/>
      <c r="CE716" s="20">
        <f>IFERROR(ROUND(((INDEX('Stock List'!$M$11:$M$1010, MATCH(AL716, 'Stock List'!$K$11:$K$1010, 0))/INDEX('Stock List'!$L$11:$L$1010, MATCH(AL716, 'Stock List'!$K$11:$K$1010, 0)))*AK716), 2), 0)</f>
        <v>0</v>
      </c>
      <c r="CF716" s="20"/>
      <c r="CG716" s="20">
        <f>IFERROR(ROUND(((INDEX('Stock List'!$M$11:$M$1010, MATCH(AN716, 'Stock List'!$K$11:$K$1010, 0))/INDEX('Stock List'!$L$11:$L$1010, MATCH(AN716, 'Stock List'!$K$11:$K$1010, 0)))*AM716), 2), 0)</f>
        <v>0</v>
      </c>
      <c r="CH716" s="20"/>
      <c r="CI716" s="20">
        <f>IFERROR(ROUND(((INDEX('Stock List'!$M$11:$M$1010, MATCH(AP716, 'Stock List'!$K$11:$K$1010, 0))/INDEX('Stock List'!$L$11:$L$1010, MATCH(AP716, 'Stock List'!$K$11:$K$1010, 0)))*AO716), 2), 0)</f>
        <v>0</v>
      </c>
      <c r="CJ716" s="20"/>
      <c r="CK716" s="20">
        <f>IFERROR(ROUND(((INDEX('Stock List'!$M$11:$M$1010, MATCH(AR716, 'Stock List'!$K$11:$K$1010, 0))/INDEX('Stock List'!$L$11:$L$1010, MATCH(AR716, 'Stock List'!$K$11:$K$1010, 0)))*AQ716), 2), 0)</f>
        <v>0</v>
      </c>
      <c r="CL716" s="20"/>
      <c r="CM716" s="20">
        <f>IFERROR(ROUND(((INDEX('Stock List'!$M$11:$M$1010, MATCH(AT716, 'Stock List'!$K$11:$K$1010, 0))/INDEX('Stock List'!$L$11:$L$1010, MATCH(AT716, 'Stock List'!$K$11:$K$1010, 0)))*AS716), 2), 0)</f>
        <v>0</v>
      </c>
      <c r="CN716" s="20"/>
      <c r="CO716" s="20">
        <f>IFERROR(ROUND(((INDEX('Stock List'!$M$11:$M$1010, MATCH(AV716, 'Stock List'!$K$11:$K$1010, 0))/INDEX('Stock List'!$L$11:$L$1010, MATCH(AV716, 'Stock List'!$K$11:$K$1010, 0)))*AU716), 2), 0)</f>
        <v>0</v>
      </c>
      <c r="CP716" s="20"/>
      <c r="CQ716" s="20">
        <f>IFERROR(ROUND(((INDEX('Stock List'!$M$11:$M$1010, MATCH(AX716, 'Stock List'!$K$11:$K$1010, 0))/INDEX('Stock List'!$L$11:$L$1010, MATCH(AX716, 'Stock List'!$K$11:$K$1010, 0)))*AW716), 2), 0)</f>
        <v>0</v>
      </c>
      <c r="CR716" s="22"/>
      <c r="CT716" s="106" t="str">
        <f t="shared" ref="CT716:CT779" si="604">IF(OR($J716="", $G716=""), "", ROUND($J716*$G716, 2))</f>
        <v/>
      </c>
      <c r="CU716" s="22" t="str">
        <f t="shared" ref="CU716:CU779" si="605">IF(OR($C716="", $G716=""), "", ROUND($C716*$G716, 2))</f>
        <v/>
      </c>
      <c r="CX716" s="106" t="str">
        <f t="shared" ref="CX716:CX779" si="606">IF($H716="", "", SUM($BE716:$CR716)*$G716)</f>
        <v/>
      </c>
      <c r="CY716" s="20" t="str">
        <f t="shared" ref="CY716:CY779" si="607">IF($H716="", "", $J716*$G716)</f>
        <v/>
      </c>
      <c r="CZ716" s="22" t="str">
        <f t="shared" ref="CZ716:CZ779" si="608">IF($H716="", "", CY716-CX716)</f>
        <v/>
      </c>
      <c r="DB716" s="76" t="str">
        <f>IF($H716="", "", COUNTIF($G$11:$G$1010, "&gt;"&amp;$G716)+1+COUNTIF($G$11:$G716, $G716)-1)</f>
        <v/>
      </c>
      <c r="DC716" s="76" t="str">
        <f>IF($H716="", "", COUNTIF($CZ$11:$CZ$1010, "&gt;"&amp;$CZ716)+1+COUNTIF($CZ$11:$CZ716, $CZ716)-1)</f>
        <v/>
      </c>
      <c r="DE716" s="147" t="str">
        <f t="shared" ref="DE716:DE779" si="609">IF(L716="", "", IF(COUNTIF($BC$11:$BC$1010, L716)&gt;0, "", "X"))</f>
        <v/>
      </c>
      <c r="DF716" s="148"/>
      <c r="DG716" s="19" t="str">
        <f t="shared" ref="DG716:DG779" si="610">IF(K716="", "", K716*$G716)</f>
        <v/>
      </c>
      <c r="DH716" s="153" t="str">
        <f t="shared" ref="DH716:DH779" si="611">IF(L716="", "", L716)</f>
        <v/>
      </c>
      <c r="DI716" s="19" t="str">
        <f t="shared" si="563"/>
        <v/>
      </c>
      <c r="DJ716" s="153" t="str">
        <f t="shared" si="564"/>
        <v/>
      </c>
      <c r="DK716" s="19" t="str">
        <f t="shared" si="565"/>
        <v/>
      </c>
      <c r="DL716" s="153" t="str">
        <f t="shared" si="566"/>
        <v/>
      </c>
      <c r="DM716" s="19" t="str">
        <f t="shared" si="567"/>
        <v/>
      </c>
      <c r="DN716" s="153" t="str">
        <f t="shared" si="568"/>
        <v/>
      </c>
      <c r="DO716" s="19" t="str">
        <f t="shared" si="569"/>
        <v/>
      </c>
      <c r="DP716" s="153" t="str">
        <f t="shared" si="570"/>
        <v/>
      </c>
      <c r="DQ716" s="19" t="str">
        <f t="shared" si="571"/>
        <v/>
      </c>
      <c r="DR716" s="153" t="str">
        <f t="shared" si="572"/>
        <v/>
      </c>
      <c r="DS716" s="19" t="str">
        <f t="shared" si="573"/>
        <v/>
      </c>
      <c r="DT716" s="153" t="str">
        <f t="shared" si="574"/>
        <v/>
      </c>
      <c r="DU716" s="19" t="str">
        <f t="shared" si="575"/>
        <v/>
      </c>
      <c r="DV716" s="153" t="str">
        <f t="shared" si="576"/>
        <v/>
      </c>
      <c r="DW716" s="19" t="str">
        <f t="shared" si="577"/>
        <v/>
      </c>
      <c r="DX716" s="153" t="str">
        <f t="shared" si="578"/>
        <v/>
      </c>
      <c r="DY716" s="19" t="str">
        <f t="shared" si="579"/>
        <v/>
      </c>
      <c r="DZ716" s="153" t="str">
        <f t="shared" si="580"/>
        <v/>
      </c>
      <c r="EA716" s="19" t="str">
        <f t="shared" si="581"/>
        <v/>
      </c>
      <c r="EB716" s="153" t="str">
        <f t="shared" si="582"/>
        <v/>
      </c>
      <c r="EC716" s="19" t="str">
        <f t="shared" si="583"/>
        <v/>
      </c>
      <c r="ED716" s="153" t="str">
        <f t="shared" si="584"/>
        <v/>
      </c>
      <c r="EE716" s="19" t="str">
        <f t="shared" si="585"/>
        <v/>
      </c>
      <c r="EF716" s="153" t="str">
        <f t="shared" si="586"/>
        <v/>
      </c>
      <c r="EG716" s="19" t="str">
        <f t="shared" si="587"/>
        <v/>
      </c>
      <c r="EH716" s="153" t="str">
        <f t="shared" si="588"/>
        <v/>
      </c>
      <c r="EI716" s="19" t="str">
        <f t="shared" si="589"/>
        <v/>
      </c>
      <c r="EJ716" s="153" t="str">
        <f t="shared" si="590"/>
        <v/>
      </c>
      <c r="EK716" s="19" t="str">
        <f t="shared" si="591"/>
        <v/>
      </c>
      <c r="EL716" s="153" t="str">
        <f t="shared" si="592"/>
        <v/>
      </c>
      <c r="EM716" s="19" t="str">
        <f t="shared" si="593"/>
        <v/>
      </c>
      <c r="EN716" s="153" t="str">
        <f t="shared" si="594"/>
        <v/>
      </c>
      <c r="EO716" s="19" t="str">
        <f t="shared" si="595"/>
        <v/>
      </c>
      <c r="EP716" s="153" t="str">
        <f t="shared" si="596"/>
        <v/>
      </c>
      <c r="EQ716" s="19" t="str">
        <f t="shared" si="597"/>
        <v/>
      </c>
      <c r="ER716" s="153" t="str">
        <f t="shared" si="598"/>
        <v/>
      </c>
      <c r="ES716" s="19" t="str">
        <f t="shared" si="599"/>
        <v/>
      </c>
      <c r="ET716" s="153" t="str">
        <f t="shared" si="600"/>
        <v/>
      </c>
    </row>
    <row r="717" spans="1:150" x14ac:dyDescent="0.25">
      <c r="A717" s="31"/>
      <c r="B717" s="91" t="str">
        <f t="shared" si="601"/>
        <v/>
      </c>
      <c r="C717" s="20" t="str">
        <f t="shared" si="561"/>
        <v/>
      </c>
      <c r="D717" s="97" t="str">
        <f t="shared" si="562"/>
        <v/>
      </c>
      <c r="E717" s="62" t="str">
        <f t="shared" si="602"/>
        <v/>
      </c>
      <c r="F717" s="31"/>
      <c r="G717" s="282"/>
      <c r="H717" s="283"/>
      <c r="I717" s="284"/>
      <c r="J717" s="285"/>
      <c r="K717" s="286"/>
      <c r="L717" s="287"/>
      <c r="M717" s="288"/>
      <c r="N717" s="287"/>
      <c r="O717" s="288"/>
      <c r="P717" s="287"/>
      <c r="Q717" s="288"/>
      <c r="R717" s="287"/>
      <c r="S717" s="288"/>
      <c r="T717" s="287"/>
      <c r="U717" s="288"/>
      <c r="V717" s="287"/>
      <c r="W717" s="288"/>
      <c r="X717" s="287"/>
      <c r="Y717" s="288"/>
      <c r="Z717" s="287"/>
      <c r="AA717" s="288"/>
      <c r="AB717" s="287"/>
      <c r="AC717" s="288"/>
      <c r="AD717" s="287"/>
      <c r="AE717" s="288"/>
      <c r="AF717" s="287"/>
      <c r="AG717" s="288"/>
      <c r="AH717" s="287"/>
      <c r="AI717" s="288"/>
      <c r="AJ717" s="287"/>
      <c r="AK717" s="288"/>
      <c r="AL717" s="287"/>
      <c r="AM717" s="288"/>
      <c r="AN717" s="287"/>
      <c r="AO717" s="288"/>
      <c r="AP717" s="287"/>
      <c r="AQ717" s="288"/>
      <c r="AR717" s="287"/>
      <c r="AS717" s="288"/>
      <c r="AT717" s="287"/>
      <c r="AU717" s="288"/>
      <c r="AV717" s="287"/>
      <c r="AW717" s="288"/>
      <c r="AX717" s="287"/>
      <c r="AY717" s="31"/>
      <c r="BA717" s="76" t="str">
        <f t="shared" si="603"/>
        <v/>
      </c>
      <c r="BC717" s="76" t="str">
        <f>IF('Stock List'!$K717="", "", 'Stock List'!$K717)</f>
        <v/>
      </c>
      <c r="BE717" s="106">
        <f>IFERROR(ROUND(((INDEX('Stock List'!$M$11:$M$1010, MATCH(L717, 'Stock List'!$K$11:$K$1010, 0))/INDEX('Stock List'!$L$11:$L$1010, MATCH(L717, 'Stock List'!$K$11:$K$1010, 0)))*K717), 2), 0)</f>
        <v>0</v>
      </c>
      <c r="BF717" s="20"/>
      <c r="BG717" s="20">
        <f>IFERROR(ROUND(((INDEX('Stock List'!$M$11:$M$1010, MATCH(N717, 'Stock List'!$K$11:$K$1010, 0))/INDEX('Stock List'!$L$11:$L$1010, MATCH(N717, 'Stock List'!$K$11:$K$1010, 0)))*M717), 2), 0)</f>
        <v>0</v>
      </c>
      <c r="BH717" s="20"/>
      <c r="BI717" s="20">
        <f>IFERROR(ROUND(((INDEX('Stock List'!$M$11:$M$1010, MATCH(P717, 'Stock List'!$K$11:$K$1010, 0))/INDEX('Stock List'!$L$11:$L$1010, MATCH(P717, 'Stock List'!$K$11:$K$1010, 0)))*O717), 2), 0)</f>
        <v>0</v>
      </c>
      <c r="BJ717" s="20"/>
      <c r="BK717" s="20">
        <f>IFERROR(ROUND(((INDEX('Stock List'!$M$11:$M$1010, MATCH(R717, 'Stock List'!$K$11:$K$1010, 0))/INDEX('Stock List'!$L$11:$L$1010, MATCH(R717, 'Stock List'!$K$11:$K$1010, 0)))*Q717), 2), 0)</f>
        <v>0</v>
      </c>
      <c r="BL717" s="20"/>
      <c r="BM717" s="20">
        <f>IFERROR(ROUND(((INDEX('Stock List'!$M$11:$M$1010, MATCH(T717, 'Stock List'!$K$11:$K$1010, 0))/INDEX('Stock List'!$L$11:$L$1010, MATCH(T717, 'Stock List'!$K$11:$K$1010, 0)))*S717), 2), 0)</f>
        <v>0</v>
      </c>
      <c r="BN717" s="20"/>
      <c r="BO717" s="20">
        <f>IFERROR(ROUND(((INDEX('Stock List'!$M$11:$M$1010, MATCH(V717, 'Stock List'!$K$11:$K$1010, 0))/INDEX('Stock List'!$L$11:$L$1010, MATCH(V717, 'Stock List'!$K$11:$K$1010, 0)))*U717), 2), 0)</f>
        <v>0</v>
      </c>
      <c r="BP717" s="20"/>
      <c r="BQ717" s="20">
        <f>IFERROR(ROUND(((INDEX('Stock List'!$M$11:$M$1010, MATCH(X717, 'Stock List'!$K$11:$K$1010, 0))/INDEX('Stock List'!$L$11:$L$1010, MATCH(X717, 'Stock List'!$K$11:$K$1010, 0)))*W717), 2), 0)</f>
        <v>0</v>
      </c>
      <c r="BR717" s="20"/>
      <c r="BS717" s="20">
        <f>IFERROR(ROUND(((INDEX('Stock List'!$M$11:$M$1010, MATCH(Z717, 'Stock List'!$K$11:$K$1010, 0))/INDEX('Stock List'!$L$11:$L$1010, MATCH(Z717, 'Stock List'!$K$11:$K$1010, 0)))*Y717), 2), 0)</f>
        <v>0</v>
      </c>
      <c r="BT717" s="20"/>
      <c r="BU717" s="20">
        <f>IFERROR(ROUND(((INDEX('Stock List'!$M$11:$M$1010, MATCH(AB717, 'Stock List'!$K$11:$K$1010, 0))/INDEX('Stock List'!$L$11:$L$1010, MATCH(AB717, 'Stock List'!$K$11:$K$1010, 0)))*AA717), 2), 0)</f>
        <v>0</v>
      </c>
      <c r="BV717" s="20"/>
      <c r="BW717" s="20">
        <f>IFERROR(ROUND(((INDEX('Stock List'!$M$11:$M$1010, MATCH(AD717, 'Stock List'!$K$11:$K$1010, 0))/INDEX('Stock List'!$L$11:$L$1010, MATCH(AD717, 'Stock List'!$K$11:$K$1010, 0)))*AC717), 2), 0)</f>
        <v>0</v>
      </c>
      <c r="BX717" s="20"/>
      <c r="BY717" s="20">
        <f>IFERROR(ROUND(((INDEX('Stock List'!$M$11:$M$1010, MATCH(AF717, 'Stock List'!$K$11:$K$1010, 0))/INDEX('Stock List'!$L$11:$L$1010, MATCH(AF717, 'Stock List'!$K$11:$K$1010, 0)))*AE717), 2), 0)</f>
        <v>0</v>
      </c>
      <c r="BZ717" s="20"/>
      <c r="CA717" s="20">
        <f>IFERROR(ROUND(((INDEX('Stock List'!$M$11:$M$1010, MATCH(AH717, 'Stock List'!$K$11:$K$1010, 0))/INDEX('Stock List'!$L$11:$L$1010, MATCH(AH717, 'Stock List'!$K$11:$K$1010, 0)))*AG717), 2), 0)</f>
        <v>0</v>
      </c>
      <c r="CB717" s="20"/>
      <c r="CC717" s="20">
        <f>IFERROR(ROUND(((INDEX('Stock List'!$M$11:$M$1010, MATCH(AJ717, 'Stock List'!$K$11:$K$1010, 0))/INDEX('Stock List'!$L$11:$L$1010, MATCH(AJ717, 'Stock List'!$K$11:$K$1010, 0)))*AI717), 2), 0)</f>
        <v>0</v>
      </c>
      <c r="CD717" s="20"/>
      <c r="CE717" s="20">
        <f>IFERROR(ROUND(((INDEX('Stock List'!$M$11:$M$1010, MATCH(AL717, 'Stock List'!$K$11:$K$1010, 0))/INDEX('Stock List'!$L$11:$L$1010, MATCH(AL717, 'Stock List'!$K$11:$K$1010, 0)))*AK717), 2), 0)</f>
        <v>0</v>
      </c>
      <c r="CF717" s="20"/>
      <c r="CG717" s="20">
        <f>IFERROR(ROUND(((INDEX('Stock List'!$M$11:$M$1010, MATCH(AN717, 'Stock List'!$K$11:$K$1010, 0))/INDEX('Stock List'!$L$11:$L$1010, MATCH(AN717, 'Stock List'!$K$11:$K$1010, 0)))*AM717), 2), 0)</f>
        <v>0</v>
      </c>
      <c r="CH717" s="20"/>
      <c r="CI717" s="20">
        <f>IFERROR(ROUND(((INDEX('Stock List'!$M$11:$M$1010, MATCH(AP717, 'Stock List'!$K$11:$K$1010, 0))/INDEX('Stock List'!$L$11:$L$1010, MATCH(AP717, 'Stock List'!$K$11:$K$1010, 0)))*AO717), 2), 0)</f>
        <v>0</v>
      </c>
      <c r="CJ717" s="20"/>
      <c r="CK717" s="20">
        <f>IFERROR(ROUND(((INDEX('Stock List'!$M$11:$M$1010, MATCH(AR717, 'Stock List'!$K$11:$K$1010, 0))/INDEX('Stock List'!$L$11:$L$1010, MATCH(AR717, 'Stock List'!$K$11:$K$1010, 0)))*AQ717), 2), 0)</f>
        <v>0</v>
      </c>
      <c r="CL717" s="20"/>
      <c r="CM717" s="20">
        <f>IFERROR(ROUND(((INDEX('Stock List'!$M$11:$M$1010, MATCH(AT717, 'Stock List'!$K$11:$K$1010, 0))/INDEX('Stock List'!$L$11:$L$1010, MATCH(AT717, 'Stock List'!$K$11:$K$1010, 0)))*AS717), 2), 0)</f>
        <v>0</v>
      </c>
      <c r="CN717" s="20"/>
      <c r="CO717" s="20">
        <f>IFERROR(ROUND(((INDEX('Stock List'!$M$11:$M$1010, MATCH(AV717, 'Stock List'!$K$11:$K$1010, 0))/INDEX('Stock List'!$L$11:$L$1010, MATCH(AV717, 'Stock List'!$K$11:$K$1010, 0)))*AU717), 2), 0)</f>
        <v>0</v>
      </c>
      <c r="CP717" s="20"/>
      <c r="CQ717" s="20">
        <f>IFERROR(ROUND(((INDEX('Stock List'!$M$11:$M$1010, MATCH(AX717, 'Stock List'!$K$11:$K$1010, 0))/INDEX('Stock List'!$L$11:$L$1010, MATCH(AX717, 'Stock List'!$K$11:$K$1010, 0)))*AW717), 2), 0)</f>
        <v>0</v>
      </c>
      <c r="CR717" s="22"/>
      <c r="CT717" s="106" t="str">
        <f t="shared" si="604"/>
        <v/>
      </c>
      <c r="CU717" s="22" t="str">
        <f t="shared" si="605"/>
        <v/>
      </c>
      <c r="CX717" s="106" t="str">
        <f t="shared" si="606"/>
        <v/>
      </c>
      <c r="CY717" s="20" t="str">
        <f t="shared" si="607"/>
        <v/>
      </c>
      <c r="CZ717" s="22" t="str">
        <f t="shared" si="608"/>
        <v/>
      </c>
      <c r="DB717" s="76" t="str">
        <f>IF($H717="", "", COUNTIF($G$11:$G$1010, "&gt;"&amp;$G717)+1+COUNTIF($G$11:$G717, $G717)-1)</f>
        <v/>
      </c>
      <c r="DC717" s="76" t="str">
        <f>IF($H717="", "", COUNTIF($CZ$11:$CZ$1010, "&gt;"&amp;$CZ717)+1+COUNTIF($CZ$11:$CZ717, $CZ717)-1)</f>
        <v/>
      </c>
      <c r="DE717" s="147" t="str">
        <f t="shared" si="609"/>
        <v/>
      </c>
      <c r="DF717" s="148"/>
      <c r="DG717" s="19" t="str">
        <f t="shared" si="610"/>
        <v/>
      </c>
      <c r="DH717" s="153" t="str">
        <f t="shared" si="611"/>
        <v/>
      </c>
      <c r="DI717" s="19" t="str">
        <f t="shared" si="563"/>
        <v/>
      </c>
      <c r="DJ717" s="153" t="str">
        <f t="shared" si="564"/>
        <v/>
      </c>
      <c r="DK717" s="19" t="str">
        <f t="shared" si="565"/>
        <v/>
      </c>
      <c r="DL717" s="153" t="str">
        <f t="shared" si="566"/>
        <v/>
      </c>
      <c r="DM717" s="19" t="str">
        <f t="shared" si="567"/>
        <v/>
      </c>
      <c r="DN717" s="153" t="str">
        <f t="shared" si="568"/>
        <v/>
      </c>
      <c r="DO717" s="19" t="str">
        <f t="shared" si="569"/>
        <v/>
      </c>
      <c r="DP717" s="153" t="str">
        <f t="shared" si="570"/>
        <v/>
      </c>
      <c r="DQ717" s="19" t="str">
        <f t="shared" si="571"/>
        <v/>
      </c>
      <c r="DR717" s="153" t="str">
        <f t="shared" si="572"/>
        <v/>
      </c>
      <c r="DS717" s="19" t="str">
        <f t="shared" si="573"/>
        <v/>
      </c>
      <c r="DT717" s="153" t="str">
        <f t="shared" si="574"/>
        <v/>
      </c>
      <c r="DU717" s="19" t="str">
        <f t="shared" si="575"/>
        <v/>
      </c>
      <c r="DV717" s="153" t="str">
        <f t="shared" si="576"/>
        <v/>
      </c>
      <c r="DW717" s="19" t="str">
        <f t="shared" si="577"/>
        <v/>
      </c>
      <c r="DX717" s="153" t="str">
        <f t="shared" si="578"/>
        <v/>
      </c>
      <c r="DY717" s="19" t="str">
        <f t="shared" si="579"/>
        <v/>
      </c>
      <c r="DZ717" s="153" t="str">
        <f t="shared" si="580"/>
        <v/>
      </c>
      <c r="EA717" s="19" t="str">
        <f t="shared" si="581"/>
        <v/>
      </c>
      <c r="EB717" s="153" t="str">
        <f t="shared" si="582"/>
        <v/>
      </c>
      <c r="EC717" s="19" t="str">
        <f t="shared" si="583"/>
        <v/>
      </c>
      <c r="ED717" s="153" t="str">
        <f t="shared" si="584"/>
        <v/>
      </c>
      <c r="EE717" s="19" t="str">
        <f t="shared" si="585"/>
        <v/>
      </c>
      <c r="EF717" s="153" t="str">
        <f t="shared" si="586"/>
        <v/>
      </c>
      <c r="EG717" s="19" t="str">
        <f t="shared" si="587"/>
        <v/>
      </c>
      <c r="EH717" s="153" t="str">
        <f t="shared" si="588"/>
        <v/>
      </c>
      <c r="EI717" s="19" t="str">
        <f t="shared" si="589"/>
        <v/>
      </c>
      <c r="EJ717" s="153" t="str">
        <f t="shared" si="590"/>
        <v/>
      </c>
      <c r="EK717" s="19" t="str">
        <f t="shared" si="591"/>
        <v/>
      </c>
      <c r="EL717" s="153" t="str">
        <f t="shared" si="592"/>
        <v/>
      </c>
      <c r="EM717" s="19" t="str">
        <f t="shared" si="593"/>
        <v/>
      </c>
      <c r="EN717" s="153" t="str">
        <f t="shared" si="594"/>
        <v/>
      </c>
      <c r="EO717" s="19" t="str">
        <f t="shared" si="595"/>
        <v/>
      </c>
      <c r="EP717" s="153" t="str">
        <f t="shared" si="596"/>
        <v/>
      </c>
      <c r="EQ717" s="19" t="str">
        <f t="shared" si="597"/>
        <v/>
      </c>
      <c r="ER717" s="153" t="str">
        <f t="shared" si="598"/>
        <v/>
      </c>
      <c r="ES717" s="19" t="str">
        <f t="shared" si="599"/>
        <v/>
      </c>
      <c r="ET717" s="153" t="str">
        <f t="shared" si="600"/>
        <v/>
      </c>
    </row>
    <row r="718" spans="1:150" x14ac:dyDescent="0.25">
      <c r="A718" s="31"/>
      <c r="B718" s="91" t="str">
        <f t="shared" si="601"/>
        <v/>
      </c>
      <c r="C718" s="20" t="str">
        <f t="shared" si="561"/>
        <v/>
      </c>
      <c r="D718" s="97" t="str">
        <f t="shared" si="562"/>
        <v/>
      </c>
      <c r="E718" s="62" t="str">
        <f t="shared" si="602"/>
        <v/>
      </c>
      <c r="F718" s="31"/>
      <c r="G718" s="282"/>
      <c r="H718" s="283"/>
      <c r="I718" s="284"/>
      <c r="J718" s="285"/>
      <c r="K718" s="286"/>
      <c r="L718" s="287"/>
      <c r="M718" s="288"/>
      <c r="N718" s="287"/>
      <c r="O718" s="288"/>
      <c r="P718" s="287"/>
      <c r="Q718" s="288"/>
      <c r="R718" s="287"/>
      <c r="S718" s="288"/>
      <c r="T718" s="287"/>
      <c r="U718" s="288"/>
      <c r="V718" s="287"/>
      <c r="W718" s="288"/>
      <c r="X718" s="287"/>
      <c r="Y718" s="288"/>
      <c r="Z718" s="287"/>
      <c r="AA718" s="288"/>
      <c r="AB718" s="287"/>
      <c r="AC718" s="288"/>
      <c r="AD718" s="287"/>
      <c r="AE718" s="288"/>
      <c r="AF718" s="287"/>
      <c r="AG718" s="288"/>
      <c r="AH718" s="287"/>
      <c r="AI718" s="288"/>
      <c r="AJ718" s="287"/>
      <c r="AK718" s="288"/>
      <c r="AL718" s="287"/>
      <c r="AM718" s="288"/>
      <c r="AN718" s="287"/>
      <c r="AO718" s="288"/>
      <c r="AP718" s="287"/>
      <c r="AQ718" s="288"/>
      <c r="AR718" s="287"/>
      <c r="AS718" s="288"/>
      <c r="AT718" s="287"/>
      <c r="AU718" s="288"/>
      <c r="AV718" s="287"/>
      <c r="AW718" s="288"/>
      <c r="AX718" s="287"/>
      <c r="AY718" s="31"/>
      <c r="BA718" s="76" t="str">
        <f t="shared" si="603"/>
        <v/>
      </c>
      <c r="BC718" s="76" t="str">
        <f>IF('Stock List'!$K718="", "", 'Stock List'!$K718)</f>
        <v/>
      </c>
      <c r="BE718" s="106">
        <f>IFERROR(ROUND(((INDEX('Stock List'!$M$11:$M$1010, MATCH(L718, 'Stock List'!$K$11:$K$1010, 0))/INDEX('Stock List'!$L$11:$L$1010, MATCH(L718, 'Stock List'!$K$11:$K$1010, 0)))*K718), 2), 0)</f>
        <v>0</v>
      </c>
      <c r="BF718" s="20"/>
      <c r="BG718" s="20">
        <f>IFERROR(ROUND(((INDEX('Stock List'!$M$11:$M$1010, MATCH(N718, 'Stock List'!$K$11:$K$1010, 0))/INDEX('Stock List'!$L$11:$L$1010, MATCH(N718, 'Stock List'!$K$11:$K$1010, 0)))*M718), 2), 0)</f>
        <v>0</v>
      </c>
      <c r="BH718" s="20"/>
      <c r="BI718" s="20">
        <f>IFERROR(ROUND(((INDEX('Stock List'!$M$11:$M$1010, MATCH(P718, 'Stock List'!$K$11:$K$1010, 0))/INDEX('Stock List'!$L$11:$L$1010, MATCH(P718, 'Stock List'!$K$11:$K$1010, 0)))*O718), 2), 0)</f>
        <v>0</v>
      </c>
      <c r="BJ718" s="20"/>
      <c r="BK718" s="20">
        <f>IFERROR(ROUND(((INDEX('Stock List'!$M$11:$M$1010, MATCH(R718, 'Stock List'!$K$11:$K$1010, 0))/INDEX('Stock List'!$L$11:$L$1010, MATCH(R718, 'Stock List'!$K$11:$K$1010, 0)))*Q718), 2), 0)</f>
        <v>0</v>
      </c>
      <c r="BL718" s="20"/>
      <c r="BM718" s="20">
        <f>IFERROR(ROUND(((INDEX('Stock List'!$M$11:$M$1010, MATCH(T718, 'Stock List'!$K$11:$K$1010, 0))/INDEX('Stock List'!$L$11:$L$1010, MATCH(T718, 'Stock List'!$K$11:$K$1010, 0)))*S718), 2), 0)</f>
        <v>0</v>
      </c>
      <c r="BN718" s="20"/>
      <c r="BO718" s="20">
        <f>IFERROR(ROUND(((INDEX('Stock List'!$M$11:$M$1010, MATCH(V718, 'Stock List'!$K$11:$K$1010, 0))/INDEX('Stock List'!$L$11:$L$1010, MATCH(V718, 'Stock List'!$K$11:$K$1010, 0)))*U718), 2), 0)</f>
        <v>0</v>
      </c>
      <c r="BP718" s="20"/>
      <c r="BQ718" s="20">
        <f>IFERROR(ROUND(((INDEX('Stock List'!$M$11:$M$1010, MATCH(X718, 'Stock List'!$K$11:$K$1010, 0))/INDEX('Stock List'!$L$11:$L$1010, MATCH(X718, 'Stock List'!$K$11:$K$1010, 0)))*W718), 2), 0)</f>
        <v>0</v>
      </c>
      <c r="BR718" s="20"/>
      <c r="BS718" s="20">
        <f>IFERROR(ROUND(((INDEX('Stock List'!$M$11:$M$1010, MATCH(Z718, 'Stock List'!$K$11:$K$1010, 0))/INDEX('Stock List'!$L$11:$L$1010, MATCH(Z718, 'Stock List'!$K$11:$K$1010, 0)))*Y718), 2), 0)</f>
        <v>0</v>
      </c>
      <c r="BT718" s="20"/>
      <c r="BU718" s="20">
        <f>IFERROR(ROUND(((INDEX('Stock List'!$M$11:$M$1010, MATCH(AB718, 'Stock List'!$K$11:$K$1010, 0))/INDEX('Stock List'!$L$11:$L$1010, MATCH(AB718, 'Stock List'!$K$11:$K$1010, 0)))*AA718), 2), 0)</f>
        <v>0</v>
      </c>
      <c r="BV718" s="20"/>
      <c r="BW718" s="20">
        <f>IFERROR(ROUND(((INDEX('Stock List'!$M$11:$M$1010, MATCH(AD718, 'Stock List'!$K$11:$K$1010, 0))/INDEX('Stock List'!$L$11:$L$1010, MATCH(AD718, 'Stock List'!$K$11:$K$1010, 0)))*AC718), 2), 0)</f>
        <v>0</v>
      </c>
      <c r="BX718" s="20"/>
      <c r="BY718" s="20">
        <f>IFERROR(ROUND(((INDEX('Stock List'!$M$11:$M$1010, MATCH(AF718, 'Stock List'!$K$11:$K$1010, 0))/INDEX('Stock List'!$L$11:$L$1010, MATCH(AF718, 'Stock List'!$K$11:$K$1010, 0)))*AE718), 2), 0)</f>
        <v>0</v>
      </c>
      <c r="BZ718" s="20"/>
      <c r="CA718" s="20">
        <f>IFERROR(ROUND(((INDEX('Stock List'!$M$11:$M$1010, MATCH(AH718, 'Stock List'!$K$11:$K$1010, 0))/INDEX('Stock List'!$L$11:$L$1010, MATCH(AH718, 'Stock List'!$K$11:$K$1010, 0)))*AG718), 2), 0)</f>
        <v>0</v>
      </c>
      <c r="CB718" s="20"/>
      <c r="CC718" s="20">
        <f>IFERROR(ROUND(((INDEX('Stock List'!$M$11:$M$1010, MATCH(AJ718, 'Stock List'!$K$11:$K$1010, 0))/INDEX('Stock List'!$L$11:$L$1010, MATCH(AJ718, 'Stock List'!$K$11:$K$1010, 0)))*AI718), 2), 0)</f>
        <v>0</v>
      </c>
      <c r="CD718" s="20"/>
      <c r="CE718" s="20">
        <f>IFERROR(ROUND(((INDEX('Stock List'!$M$11:$M$1010, MATCH(AL718, 'Stock List'!$K$11:$K$1010, 0))/INDEX('Stock List'!$L$11:$L$1010, MATCH(AL718, 'Stock List'!$K$11:$K$1010, 0)))*AK718), 2), 0)</f>
        <v>0</v>
      </c>
      <c r="CF718" s="20"/>
      <c r="CG718" s="20">
        <f>IFERROR(ROUND(((INDEX('Stock List'!$M$11:$M$1010, MATCH(AN718, 'Stock List'!$K$11:$K$1010, 0))/INDEX('Stock List'!$L$11:$L$1010, MATCH(AN718, 'Stock List'!$K$11:$K$1010, 0)))*AM718), 2), 0)</f>
        <v>0</v>
      </c>
      <c r="CH718" s="20"/>
      <c r="CI718" s="20">
        <f>IFERROR(ROUND(((INDEX('Stock List'!$M$11:$M$1010, MATCH(AP718, 'Stock List'!$K$11:$K$1010, 0))/INDEX('Stock List'!$L$11:$L$1010, MATCH(AP718, 'Stock List'!$K$11:$K$1010, 0)))*AO718), 2), 0)</f>
        <v>0</v>
      </c>
      <c r="CJ718" s="20"/>
      <c r="CK718" s="20">
        <f>IFERROR(ROUND(((INDEX('Stock List'!$M$11:$M$1010, MATCH(AR718, 'Stock List'!$K$11:$K$1010, 0))/INDEX('Stock List'!$L$11:$L$1010, MATCH(AR718, 'Stock List'!$K$11:$K$1010, 0)))*AQ718), 2), 0)</f>
        <v>0</v>
      </c>
      <c r="CL718" s="20"/>
      <c r="CM718" s="20">
        <f>IFERROR(ROUND(((INDEX('Stock List'!$M$11:$M$1010, MATCH(AT718, 'Stock List'!$K$11:$K$1010, 0))/INDEX('Stock List'!$L$11:$L$1010, MATCH(AT718, 'Stock List'!$K$11:$K$1010, 0)))*AS718), 2), 0)</f>
        <v>0</v>
      </c>
      <c r="CN718" s="20"/>
      <c r="CO718" s="20">
        <f>IFERROR(ROUND(((INDEX('Stock List'!$M$11:$M$1010, MATCH(AV718, 'Stock List'!$K$11:$K$1010, 0))/INDEX('Stock List'!$L$11:$L$1010, MATCH(AV718, 'Stock List'!$K$11:$K$1010, 0)))*AU718), 2), 0)</f>
        <v>0</v>
      </c>
      <c r="CP718" s="20"/>
      <c r="CQ718" s="20">
        <f>IFERROR(ROUND(((INDEX('Stock List'!$M$11:$M$1010, MATCH(AX718, 'Stock List'!$K$11:$K$1010, 0))/INDEX('Stock List'!$L$11:$L$1010, MATCH(AX718, 'Stock List'!$K$11:$K$1010, 0)))*AW718), 2), 0)</f>
        <v>0</v>
      </c>
      <c r="CR718" s="22"/>
      <c r="CT718" s="106" t="str">
        <f t="shared" si="604"/>
        <v/>
      </c>
      <c r="CU718" s="22" t="str">
        <f t="shared" si="605"/>
        <v/>
      </c>
      <c r="CX718" s="106" t="str">
        <f t="shared" si="606"/>
        <v/>
      </c>
      <c r="CY718" s="20" t="str">
        <f t="shared" si="607"/>
        <v/>
      </c>
      <c r="CZ718" s="22" t="str">
        <f t="shared" si="608"/>
        <v/>
      </c>
      <c r="DB718" s="76" t="str">
        <f>IF($H718="", "", COUNTIF($G$11:$G$1010, "&gt;"&amp;$G718)+1+COUNTIF($G$11:$G718, $G718)-1)</f>
        <v/>
      </c>
      <c r="DC718" s="76" t="str">
        <f>IF($H718="", "", COUNTIF($CZ$11:$CZ$1010, "&gt;"&amp;$CZ718)+1+COUNTIF($CZ$11:$CZ718, $CZ718)-1)</f>
        <v/>
      </c>
      <c r="DE718" s="147" t="str">
        <f t="shared" si="609"/>
        <v/>
      </c>
      <c r="DF718" s="148"/>
      <c r="DG718" s="19" t="str">
        <f t="shared" si="610"/>
        <v/>
      </c>
      <c r="DH718" s="153" t="str">
        <f t="shared" si="611"/>
        <v/>
      </c>
      <c r="DI718" s="19" t="str">
        <f t="shared" si="563"/>
        <v/>
      </c>
      <c r="DJ718" s="153" t="str">
        <f t="shared" si="564"/>
        <v/>
      </c>
      <c r="DK718" s="19" t="str">
        <f t="shared" si="565"/>
        <v/>
      </c>
      <c r="DL718" s="153" t="str">
        <f t="shared" si="566"/>
        <v/>
      </c>
      <c r="DM718" s="19" t="str">
        <f t="shared" si="567"/>
        <v/>
      </c>
      <c r="DN718" s="153" t="str">
        <f t="shared" si="568"/>
        <v/>
      </c>
      <c r="DO718" s="19" t="str">
        <f t="shared" si="569"/>
        <v/>
      </c>
      <c r="DP718" s="153" t="str">
        <f t="shared" si="570"/>
        <v/>
      </c>
      <c r="DQ718" s="19" t="str">
        <f t="shared" si="571"/>
        <v/>
      </c>
      <c r="DR718" s="153" t="str">
        <f t="shared" si="572"/>
        <v/>
      </c>
      <c r="DS718" s="19" t="str">
        <f t="shared" si="573"/>
        <v/>
      </c>
      <c r="DT718" s="153" t="str">
        <f t="shared" si="574"/>
        <v/>
      </c>
      <c r="DU718" s="19" t="str">
        <f t="shared" si="575"/>
        <v/>
      </c>
      <c r="DV718" s="153" t="str">
        <f t="shared" si="576"/>
        <v/>
      </c>
      <c r="DW718" s="19" t="str">
        <f t="shared" si="577"/>
        <v/>
      </c>
      <c r="DX718" s="153" t="str">
        <f t="shared" si="578"/>
        <v/>
      </c>
      <c r="DY718" s="19" t="str">
        <f t="shared" si="579"/>
        <v/>
      </c>
      <c r="DZ718" s="153" t="str">
        <f t="shared" si="580"/>
        <v/>
      </c>
      <c r="EA718" s="19" t="str">
        <f t="shared" si="581"/>
        <v/>
      </c>
      <c r="EB718" s="153" t="str">
        <f t="shared" si="582"/>
        <v/>
      </c>
      <c r="EC718" s="19" t="str">
        <f t="shared" si="583"/>
        <v/>
      </c>
      <c r="ED718" s="153" t="str">
        <f t="shared" si="584"/>
        <v/>
      </c>
      <c r="EE718" s="19" t="str">
        <f t="shared" si="585"/>
        <v/>
      </c>
      <c r="EF718" s="153" t="str">
        <f t="shared" si="586"/>
        <v/>
      </c>
      <c r="EG718" s="19" t="str">
        <f t="shared" si="587"/>
        <v/>
      </c>
      <c r="EH718" s="153" t="str">
        <f t="shared" si="588"/>
        <v/>
      </c>
      <c r="EI718" s="19" t="str">
        <f t="shared" si="589"/>
        <v/>
      </c>
      <c r="EJ718" s="153" t="str">
        <f t="shared" si="590"/>
        <v/>
      </c>
      <c r="EK718" s="19" t="str">
        <f t="shared" si="591"/>
        <v/>
      </c>
      <c r="EL718" s="153" t="str">
        <f t="shared" si="592"/>
        <v/>
      </c>
      <c r="EM718" s="19" t="str">
        <f t="shared" si="593"/>
        <v/>
      </c>
      <c r="EN718" s="153" t="str">
        <f t="shared" si="594"/>
        <v/>
      </c>
      <c r="EO718" s="19" t="str">
        <f t="shared" si="595"/>
        <v/>
      </c>
      <c r="EP718" s="153" t="str">
        <f t="shared" si="596"/>
        <v/>
      </c>
      <c r="EQ718" s="19" t="str">
        <f t="shared" si="597"/>
        <v/>
      </c>
      <c r="ER718" s="153" t="str">
        <f t="shared" si="598"/>
        <v/>
      </c>
      <c r="ES718" s="19" t="str">
        <f t="shared" si="599"/>
        <v/>
      </c>
      <c r="ET718" s="153" t="str">
        <f t="shared" si="600"/>
        <v/>
      </c>
    </row>
    <row r="719" spans="1:150" x14ac:dyDescent="0.25">
      <c r="A719" s="31"/>
      <c r="B719" s="91" t="str">
        <f t="shared" si="601"/>
        <v/>
      </c>
      <c r="C719" s="20" t="str">
        <f t="shared" si="561"/>
        <v/>
      </c>
      <c r="D719" s="97" t="str">
        <f t="shared" si="562"/>
        <v/>
      </c>
      <c r="E719" s="62" t="str">
        <f t="shared" si="602"/>
        <v/>
      </c>
      <c r="F719" s="31"/>
      <c r="G719" s="282"/>
      <c r="H719" s="283"/>
      <c r="I719" s="284"/>
      <c r="J719" s="285"/>
      <c r="K719" s="286"/>
      <c r="L719" s="287"/>
      <c r="M719" s="288"/>
      <c r="N719" s="287"/>
      <c r="O719" s="288"/>
      <c r="P719" s="287"/>
      <c r="Q719" s="288"/>
      <c r="R719" s="287"/>
      <c r="S719" s="288"/>
      <c r="T719" s="287"/>
      <c r="U719" s="288"/>
      <c r="V719" s="287"/>
      <c r="W719" s="288"/>
      <c r="X719" s="287"/>
      <c r="Y719" s="288"/>
      <c r="Z719" s="287"/>
      <c r="AA719" s="288"/>
      <c r="AB719" s="287"/>
      <c r="AC719" s="288"/>
      <c r="AD719" s="287"/>
      <c r="AE719" s="288"/>
      <c r="AF719" s="287"/>
      <c r="AG719" s="288"/>
      <c r="AH719" s="287"/>
      <c r="AI719" s="288"/>
      <c r="AJ719" s="287"/>
      <c r="AK719" s="288"/>
      <c r="AL719" s="287"/>
      <c r="AM719" s="288"/>
      <c r="AN719" s="287"/>
      <c r="AO719" s="288"/>
      <c r="AP719" s="287"/>
      <c r="AQ719" s="288"/>
      <c r="AR719" s="287"/>
      <c r="AS719" s="288"/>
      <c r="AT719" s="287"/>
      <c r="AU719" s="288"/>
      <c r="AV719" s="287"/>
      <c r="AW719" s="288"/>
      <c r="AX719" s="287"/>
      <c r="AY719" s="31"/>
      <c r="BA719" s="76" t="str">
        <f t="shared" si="603"/>
        <v/>
      </c>
      <c r="BC719" s="76" t="str">
        <f>IF('Stock List'!$K719="", "", 'Stock List'!$K719)</f>
        <v/>
      </c>
      <c r="BE719" s="106">
        <f>IFERROR(ROUND(((INDEX('Stock List'!$M$11:$M$1010, MATCH(L719, 'Stock List'!$K$11:$K$1010, 0))/INDEX('Stock List'!$L$11:$L$1010, MATCH(L719, 'Stock List'!$K$11:$K$1010, 0)))*K719), 2), 0)</f>
        <v>0</v>
      </c>
      <c r="BF719" s="20"/>
      <c r="BG719" s="20">
        <f>IFERROR(ROUND(((INDEX('Stock List'!$M$11:$M$1010, MATCH(N719, 'Stock List'!$K$11:$K$1010, 0))/INDEX('Stock List'!$L$11:$L$1010, MATCH(N719, 'Stock List'!$K$11:$K$1010, 0)))*M719), 2), 0)</f>
        <v>0</v>
      </c>
      <c r="BH719" s="20"/>
      <c r="BI719" s="20">
        <f>IFERROR(ROUND(((INDEX('Stock List'!$M$11:$M$1010, MATCH(P719, 'Stock List'!$K$11:$K$1010, 0))/INDEX('Stock List'!$L$11:$L$1010, MATCH(P719, 'Stock List'!$K$11:$K$1010, 0)))*O719), 2), 0)</f>
        <v>0</v>
      </c>
      <c r="BJ719" s="20"/>
      <c r="BK719" s="20">
        <f>IFERROR(ROUND(((INDEX('Stock List'!$M$11:$M$1010, MATCH(R719, 'Stock List'!$K$11:$K$1010, 0))/INDEX('Stock List'!$L$11:$L$1010, MATCH(R719, 'Stock List'!$K$11:$K$1010, 0)))*Q719), 2), 0)</f>
        <v>0</v>
      </c>
      <c r="BL719" s="20"/>
      <c r="BM719" s="20">
        <f>IFERROR(ROUND(((INDEX('Stock List'!$M$11:$M$1010, MATCH(T719, 'Stock List'!$K$11:$K$1010, 0))/INDEX('Stock List'!$L$11:$L$1010, MATCH(T719, 'Stock List'!$K$11:$K$1010, 0)))*S719), 2), 0)</f>
        <v>0</v>
      </c>
      <c r="BN719" s="20"/>
      <c r="BO719" s="20">
        <f>IFERROR(ROUND(((INDEX('Stock List'!$M$11:$M$1010, MATCH(V719, 'Stock List'!$K$11:$K$1010, 0))/INDEX('Stock List'!$L$11:$L$1010, MATCH(V719, 'Stock List'!$K$11:$K$1010, 0)))*U719), 2), 0)</f>
        <v>0</v>
      </c>
      <c r="BP719" s="20"/>
      <c r="BQ719" s="20">
        <f>IFERROR(ROUND(((INDEX('Stock List'!$M$11:$M$1010, MATCH(X719, 'Stock List'!$K$11:$K$1010, 0))/INDEX('Stock List'!$L$11:$L$1010, MATCH(X719, 'Stock List'!$K$11:$K$1010, 0)))*W719), 2), 0)</f>
        <v>0</v>
      </c>
      <c r="BR719" s="20"/>
      <c r="BS719" s="20">
        <f>IFERROR(ROUND(((INDEX('Stock List'!$M$11:$M$1010, MATCH(Z719, 'Stock List'!$K$11:$K$1010, 0))/INDEX('Stock List'!$L$11:$L$1010, MATCH(Z719, 'Stock List'!$K$11:$K$1010, 0)))*Y719), 2), 0)</f>
        <v>0</v>
      </c>
      <c r="BT719" s="20"/>
      <c r="BU719" s="20">
        <f>IFERROR(ROUND(((INDEX('Stock List'!$M$11:$M$1010, MATCH(AB719, 'Stock List'!$K$11:$K$1010, 0))/INDEX('Stock List'!$L$11:$L$1010, MATCH(AB719, 'Stock List'!$K$11:$K$1010, 0)))*AA719), 2), 0)</f>
        <v>0</v>
      </c>
      <c r="BV719" s="20"/>
      <c r="BW719" s="20">
        <f>IFERROR(ROUND(((INDEX('Stock List'!$M$11:$M$1010, MATCH(AD719, 'Stock List'!$K$11:$K$1010, 0))/INDEX('Stock List'!$L$11:$L$1010, MATCH(AD719, 'Stock List'!$K$11:$K$1010, 0)))*AC719), 2), 0)</f>
        <v>0</v>
      </c>
      <c r="BX719" s="20"/>
      <c r="BY719" s="20">
        <f>IFERROR(ROUND(((INDEX('Stock List'!$M$11:$M$1010, MATCH(AF719, 'Stock List'!$K$11:$K$1010, 0))/INDEX('Stock List'!$L$11:$L$1010, MATCH(AF719, 'Stock List'!$K$11:$K$1010, 0)))*AE719), 2), 0)</f>
        <v>0</v>
      </c>
      <c r="BZ719" s="20"/>
      <c r="CA719" s="20">
        <f>IFERROR(ROUND(((INDEX('Stock List'!$M$11:$M$1010, MATCH(AH719, 'Stock List'!$K$11:$K$1010, 0))/INDEX('Stock List'!$L$11:$L$1010, MATCH(AH719, 'Stock List'!$K$11:$K$1010, 0)))*AG719), 2), 0)</f>
        <v>0</v>
      </c>
      <c r="CB719" s="20"/>
      <c r="CC719" s="20">
        <f>IFERROR(ROUND(((INDEX('Stock List'!$M$11:$M$1010, MATCH(AJ719, 'Stock List'!$K$11:$K$1010, 0))/INDEX('Stock List'!$L$11:$L$1010, MATCH(AJ719, 'Stock List'!$K$11:$K$1010, 0)))*AI719), 2), 0)</f>
        <v>0</v>
      </c>
      <c r="CD719" s="20"/>
      <c r="CE719" s="20">
        <f>IFERROR(ROUND(((INDEX('Stock List'!$M$11:$M$1010, MATCH(AL719, 'Stock List'!$K$11:$K$1010, 0))/INDEX('Stock List'!$L$11:$L$1010, MATCH(AL719, 'Stock List'!$K$11:$K$1010, 0)))*AK719), 2), 0)</f>
        <v>0</v>
      </c>
      <c r="CF719" s="20"/>
      <c r="CG719" s="20">
        <f>IFERROR(ROUND(((INDEX('Stock List'!$M$11:$M$1010, MATCH(AN719, 'Stock List'!$K$11:$K$1010, 0))/INDEX('Stock List'!$L$11:$L$1010, MATCH(AN719, 'Stock List'!$K$11:$K$1010, 0)))*AM719), 2), 0)</f>
        <v>0</v>
      </c>
      <c r="CH719" s="20"/>
      <c r="CI719" s="20">
        <f>IFERROR(ROUND(((INDEX('Stock List'!$M$11:$M$1010, MATCH(AP719, 'Stock List'!$K$11:$K$1010, 0))/INDEX('Stock List'!$L$11:$L$1010, MATCH(AP719, 'Stock List'!$K$11:$K$1010, 0)))*AO719), 2), 0)</f>
        <v>0</v>
      </c>
      <c r="CJ719" s="20"/>
      <c r="CK719" s="20">
        <f>IFERROR(ROUND(((INDEX('Stock List'!$M$11:$M$1010, MATCH(AR719, 'Stock List'!$K$11:$K$1010, 0))/INDEX('Stock List'!$L$11:$L$1010, MATCH(AR719, 'Stock List'!$K$11:$K$1010, 0)))*AQ719), 2), 0)</f>
        <v>0</v>
      </c>
      <c r="CL719" s="20"/>
      <c r="CM719" s="20">
        <f>IFERROR(ROUND(((INDEX('Stock List'!$M$11:$M$1010, MATCH(AT719, 'Stock List'!$K$11:$K$1010, 0))/INDEX('Stock List'!$L$11:$L$1010, MATCH(AT719, 'Stock List'!$K$11:$K$1010, 0)))*AS719), 2), 0)</f>
        <v>0</v>
      </c>
      <c r="CN719" s="20"/>
      <c r="CO719" s="20">
        <f>IFERROR(ROUND(((INDEX('Stock List'!$M$11:$M$1010, MATCH(AV719, 'Stock List'!$K$11:$K$1010, 0))/INDEX('Stock List'!$L$11:$L$1010, MATCH(AV719, 'Stock List'!$K$11:$K$1010, 0)))*AU719), 2), 0)</f>
        <v>0</v>
      </c>
      <c r="CP719" s="20"/>
      <c r="CQ719" s="20">
        <f>IFERROR(ROUND(((INDEX('Stock List'!$M$11:$M$1010, MATCH(AX719, 'Stock List'!$K$11:$K$1010, 0))/INDEX('Stock List'!$L$11:$L$1010, MATCH(AX719, 'Stock List'!$K$11:$K$1010, 0)))*AW719), 2), 0)</f>
        <v>0</v>
      </c>
      <c r="CR719" s="22"/>
      <c r="CT719" s="106" t="str">
        <f t="shared" si="604"/>
        <v/>
      </c>
      <c r="CU719" s="22" t="str">
        <f t="shared" si="605"/>
        <v/>
      </c>
      <c r="CX719" s="106" t="str">
        <f t="shared" si="606"/>
        <v/>
      </c>
      <c r="CY719" s="20" t="str">
        <f t="shared" si="607"/>
        <v/>
      </c>
      <c r="CZ719" s="22" t="str">
        <f t="shared" si="608"/>
        <v/>
      </c>
      <c r="DB719" s="76" t="str">
        <f>IF($H719="", "", COUNTIF($G$11:$G$1010, "&gt;"&amp;$G719)+1+COUNTIF($G$11:$G719, $G719)-1)</f>
        <v/>
      </c>
      <c r="DC719" s="76" t="str">
        <f>IF($H719="", "", COUNTIF($CZ$11:$CZ$1010, "&gt;"&amp;$CZ719)+1+COUNTIF($CZ$11:$CZ719, $CZ719)-1)</f>
        <v/>
      </c>
      <c r="DE719" s="147" t="str">
        <f t="shared" si="609"/>
        <v/>
      </c>
      <c r="DF719" s="148"/>
      <c r="DG719" s="19" t="str">
        <f t="shared" si="610"/>
        <v/>
      </c>
      <c r="DH719" s="153" t="str">
        <f t="shared" si="611"/>
        <v/>
      </c>
      <c r="DI719" s="19" t="str">
        <f t="shared" si="563"/>
        <v/>
      </c>
      <c r="DJ719" s="153" t="str">
        <f t="shared" si="564"/>
        <v/>
      </c>
      <c r="DK719" s="19" t="str">
        <f t="shared" si="565"/>
        <v/>
      </c>
      <c r="DL719" s="153" t="str">
        <f t="shared" si="566"/>
        <v/>
      </c>
      <c r="DM719" s="19" t="str">
        <f t="shared" si="567"/>
        <v/>
      </c>
      <c r="DN719" s="153" t="str">
        <f t="shared" si="568"/>
        <v/>
      </c>
      <c r="DO719" s="19" t="str">
        <f t="shared" si="569"/>
        <v/>
      </c>
      <c r="DP719" s="153" t="str">
        <f t="shared" si="570"/>
        <v/>
      </c>
      <c r="DQ719" s="19" t="str">
        <f t="shared" si="571"/>
        <v/>
      </c>
      <c r="DR719" s="153" t="str">
        <f t="shared" si="572"/>
        <v/>
      </c>
      <c r="DS719" s="19" t="str">
        <f t="shared" si="573"/>
        <v/>
      </c>
      <c r="DT719" s="153" t="str">
        <f t="shared" si="574"/>
        <v/>
      </c>
      <c r="DU719" s="19" t="str">
        <f t="shared" si="575"/>
        <v/>
      </c>
      <c r="DV719" s="153" t="str">
        <f t="shared" si="576"/>
        <v/>
      </c>
      <c r="DW719" s="19" t="str">
        <f t="shared" si="577"/>
        <v/>
      </c>
      <c r="DX719" s="153" t="str">
        <f t="shared" si="578"/>
        <v/>
      </c>
      <c r="DY719" s="19" t="str">
        <f t="shared" si="579"/>
        <v/>
      </c>
      <c r="DZ719" s="153" t="str">
        <f t="shared" si="580"/>
        <v/>
      </c>
      <c r="EA719" s="19" t="str">
        <f t="shared" si="581"/>
        <v/>
      </c>
      <c r="EB719" s="153" t="str">
        <f t="shared" si="582"/>
        <v/>
      </c>
      <c r="EC719" s="19" t="str">
        <f t="shared" si="583"/>
        <v/>
      </c>
      <c r="ED719" s="153" t="str">
        <f t="shared" si="584"/>
        <v/>
      </c>
      <c r="EE719" s="19" t="str">
        <f t="shared" si="585"/>
        <v/>
      </c>
      <c r="EF719" s="153" t="str">
        <f t="shared" si="586"/>
        <v/>
      </c>
      <c r="EG719" s="19" t="str">
        <f t="shared" si="587"/>
        <v/>
      </c>
      <c r="EH719" s="153" t="str">
        <f t="shared" si="588"/>
        <v/>
      </c>
      <c r="EI719" s="19" t="str">
        <f t="shared" si="589"/>
        <v/>
      </c>
      <c r="EJ719" s="153" t="str">
        <f t="shared" si="590"/>
        <v/>
      </c>
      <c r="EK719" s="19" t="str">
        <f t="shared" si="591"/>
        <v/>
      </c>
      <c r="EL719" s="153" t="str">
        <f t="shared" si="592"/>
        <v/>
      </c>
      <c r="EM719" s="19" t="str">
        <f t="shared" si="593"/>
        <v/>
      </c>
      <c r="EN719" s="153" t="str">
        <f t="shared" si="594"/>
        <v/>
      </c>
      <c r="EO719" s="19" t="str">
        <f t="shared" si="595"/>
        <v/>
      </c>
      <c r="EP719" s="153" t="str">
        <f t="shared" si="596"/>
        <v/>
      </c>
      <c r="EQ719" s="19" t="str">
        <f t="shared" si="597"/>
        <v/>
      </c>
      <c r="ER719" s="153" t="str">
        <f t="shared" si="598"/>
        <v/>
      </c>
      <c r="ES719" s="19" t="str">
        <f t="shared" si="599"/>
        <v/>
      </c>
      <c r="ET719" s="153" t="str">
        <f t="shared" si="600"/>
        <v/>
      </c>
    </row>
    <row r="720" spans="1:150" x14ac:dyDescent="0.25">
      <c r="A720" s="31"/>
      <c r="B720" s="91" t="str">
        <f t="shared" si="601"/>
        <v/>
      </c>
      <c r="C720" s="20" t="str">
        <f t="shared" si="561"/>
        <v/>
      </c>
      <c r="D720" s="97" t="str">
        <f t="shared" si="562"/>
        <v/>
      </c>
      <c r="E720" s="62" t="str">
        <f t="shared" si="602"/>
        <v/>
      </c>
      <c r="F720" s="31"/>
      <c r="G720" s="282"/>
      <c r="H720" s="283"/>
      <c r="I720" s="284"/>
      <c r="J720" s="285"/>
      <c r="K720" s="286"/>
      <c r="L720" s="287"/>
      <c r="M720" s="288"/>
      <c r="N720" s="287"/>
      <c r="O720" s="288"/>
      <c r="P720" s="287"/>
      <c r="Q720" s="288"/>
      <c r="R720" s="287"/>
      <c r="S720" s="288"/>
      <c r="T720" s="287"/>
      <c r="U720" s="288"/>
      <c r="V720" s="287"/>
      <c r="W720" s="288"/>
      <c r="X720" s="287"/>
      <c r="Y720" s="288"/>
      <c r="Z720" s="287"/>
      <c r="AA720" s="288"/>
      <c r="AB720" s="287"/>
      <c r="AC720" s="288"/>
      <c r="AD720" s="287"/>
      <c r="AE720" s="288"/>
      <c r="AF720" s="287"/>
      <c r="AG720" s="288"/>
      <c r="AH720" s="287"/>
      <c r="AI720" s="288"/>
      <c r="AJ720" s="287"/>
      <c r="AK720" s="288"/>
      <c r="AL720" s="287"/>
      <c r="AM720" s="288"/>
      <c r="AN720" s="287"/>
      <c r="AO720" s="288"/>
      <c r="AP720" s="287"/>
      <c r="AQ720" s="288"/>
      <c r="AR720" s="287"/>
      <c r="AS720" s="288"/>
      <c r="AT720" s="287"/>
      <c r="AU720" s="288"/>
      <c r="AV720" s="287"/>
      <c r="AW720" s="288"/>
      <c r="AX720" s="287"/>
      <c r="AY720" s="31"/>
      <c r="BA720" s="76" t="str">
        <f t="shared" si="603"/>
        <v/>
      </c>
      <c r="BC720" s="76" t="str">
        <f>IF('Stock List'!$K720="", "", 'Stock List'!$K720)</f>
        <v/>
      </c>
      <c r="BE720" s="106">
        <f>IFERROR(ROUND(((INDEX('Stock List'!$M$11:$M$1010, MATCH(L720, 'Stock List'!$K$11:$K$1010, 0))/INDEX('Stock List'!$L$11:$L$1010, MATCH(L720, 'Stock List'!$K$11:$K$1010, 0)))*K720), 2), 0)</f>
        <v>0</v>
      </c>
      <c r="BF720" s="20"/>
      <c r="BG720" s="20">
        <f>IFERROR(ROUND(((INDEX('Stock List'!$M$11:$M$1010, MATCH(N720, 'Stock List'!$K$11:$K$1010, 0))/INDEX('Stock List'!$L$11:$L$1010, MATCH(N720, 'Stock List'!$K$11:$K$1010, 0)))*M720), 2), 0)</f>
        <v>0</v>
      </c>
      <c r="BH720" s="20"/>
      <c r="BI720" s="20">
        <f>IFERROR(ROUND(((INDEX('Stock List'!$M$11:$M$1010, MATCH(P720, 'Stock List'!$K$11:$K$1010, 0))/INDEX('Stock List'!$L$11:$L$1010, MATCH(P720, 'Stock List'!$K$11:$K$1010, 0)))*O720), 2), 0)</f>
        <v>0</v>
      </c>
      <c r="BJ720" s="20"/>
      <c r="BK720" s="20">
        <f>IFERROR(ROUND(((INDEX('Stock List'!$M$11:$M$1010, MATCH(R720, 'Stock List'!$K$11:$K$1010, 0))/INDEX('Stock List'!$L$11:$L$1010, MATCH(R720, 'Stock List'!$K$11:$K$1010, 0)))*Q720), 2), 0)</f>
        <v>0</v>
      </c>
      <c r="BL720" s="20"/>
      <c r="BM720" s="20">
        <f>IFERROR(ROUND(((INDEX('Stock List'!$M$11:$M$1010, MATCH(T720, 'Stock List'!$K$11:$K$1010, 0))/INDEX('Stock List'!$L$11:$L$1010, MATCH(T720, 'Stock List'!$K$11:$K$1010, 0)))*S720), 2), 0)</f>
        <v>0</v>
      </c>
      <c r="BN720" s="20"/>
      <c r="BO720" s="20">
        <f>IFERROR(ROUND(((INDEX('Stock List'!$M$11:$M$1010, MATCH(V720, 'Stock List'!$K$11:$K$1010, 0))/INDEX('Stock List'!$L$11:$L$1010, MATCH(V720, 'Stock List'!$K$11:$K$1010, 0)))*U720), 2), 0)</f>
        <v>0</v>
      </c>
      <c r="BP720" s="20"/>
      <c r="BQ720" s="20">
        <f>IFERROR(ROUND(((INDEX('Stock List'!$M$11:$M$1010, MATCH(X720, 'Stock List'!$K$11:$K$1010, 0))/INDEX('Stock List'!$L$11:$L$1010, MATCH(X720, 'Stock List'!$K$11:$K$1010, 0)))*W720), 2), 0)</f>
        <v>0</v>
      </c>
      <c r="BR720" s="20"/>
      <c r="BS720" s="20">
        <f>IFERROR(ROUND(((INDEX('Stock List'!$M$11:$M$1010, MATCH(Z720, 'Stock List'!$K$11:$K$1010, 0))/INDEX('Stock List'!$L$11:$L$1010, MATCH(Z720, 'Stock List'!$K$11:$K$1010, 0)))*Y720), 2), 0)</f>
        <v>0</v>
      </c>
      <c r="BT720" s="20"/>
      <c r="BU720" s="20">
        <f>IFERROR(ROUND(((INDEX('Stock List'!$M$11:$M$1010, MATCH(AB720, 'Stock List'!$K$11:$K$1010, 0))/INDEX('Stock List'!$L$11:$L$1010, MATCH(AB720, 'Stock List'!$K$11:$K$1010, 0)))*AA720), 2), 0)</f>
        <v>0</v>
      </c>
      <c r="BV720" s="20"/>
      <c r="BW720" s="20">
        <f>IFERROR(ROUND(((INDEX('Stock List'!$M$11:$M$1010, MATCH(AD720, 'Stock List'!$K$11:$K$1010, 0))/INDEX('Stock List'!$L$11:$L$1010, MATCH(AD720, 'Stock List'!$K$11:$K$1010, 0)))*AC720), 2), 0)</f>
        <v>0</v>
      </c>
      <c r="BX720" s="20"/>
      <c r="BY720" s="20">
        <f>IFERROR(ROUND(((INDEX('Stock List'!$M$11:$M$1010, MATCH(AF720, 'Stock List'!$K$11:$K$1010, 0))/INDEX('Stock List'!$L$11:$L$1010, MATCH(AF720, 'Stock List'!$K$11:$K$1010, 0)))*AE720), 2), 0)</f>
        <v>0</v>
      </c>
      <c r="BZ720" s="20"/>
      <c r="CA720" s="20">
        <f>IFERROR(ROUND(((INDEX('Stock List'!$M$11:$M$1010, MATCH(AH720, 'Stock List'!$K$11:$K$1010, 0))/INDEX('Stock List'!$L$11:$L$1010, MATCH(AH720, 'Stock List'!$K$11:$K$1010, 0)))*AG720), 2), 0)</f>
        <v>0</v>
      </c>
      <c r="CB720" s="20"/>
      <c r="CC720" s="20">
        <f>IFERROR(ROUND(((INDEX('Stock List'!$M$11:$M$1010, MATCH(AJ720, 'Stock List'!$K$11:$K$1010, 0))/INDEX('Stock List'!$L$11:$L$1010, MATCH(AJ720, 'Stock List'!$K$11:$K$1010, 0)))*AI720), 2), 0)</f>
        <v>0</v>
      </c>
      <c r="CD720" s="20"/>
      <c r="CE720" s="20">
        <f>IFERROR(ROUND(((INDEX('Stock List'!$M$11:$M$1010, MATCH(AL720, 'Stock List'!$K$11:$K$1010, 0))/INDEX('Stock List'!$L$11:$L$1010, MATCH(AL720, 'Stock List'!$K$11:$K$1010, 0)))*AK720), 2), 0)</f>
        <v>0</v>
      </c>
      <c r="CF720" s="20"/>
      <c r="CG720" s="20">
        <f>IFERROR(ROUND(((INDEX('Stock List'!$M$11:$M$1010, MATCH(AN720, 'Stock List'!$K$11:$K$1010, 0))/INDEX('Stock List'!$L$11:$L$1010, MATCH(AN720, 'Stock List'!$K$11:$K$1010, 0)))*AM720), 2), 0)</f>
        <v>0</v>
      </c>
      <c r="CH720" s="20"/>
      <c r="CI720" s="20">
        <f>IFERROR(ROUND(((INDEX('Stock List'!$M$11:$M$1010, MATCH(AP720, 'Stock List'!$K$11:$K$1010, 0))/INDEX('Stock List'!$L$11:$L$1010, MATCH(AP720, 'Stock List'!$K$11:$K$1010, 0)))*AO720), 2), 0)</f>
        <v>0</v>
      </c>
      <c r="CJ720" s="20"/>
      <c r="CK720" s="20">
        <f>IFERROR(ROUND(((INDEX('Stock List'!$M$11:$M$1010, MATCH(AR720, 'Stock List'!$K$11:$K$1010, 0))/INDEX('Stock List'!$L$11:$L$1010, MATCH(AR720, 'Stock List'!$K$11:$K$1010, 0)))*AQ720), 2), 0)</f>
        <v>0</v>
      </c>
      <c r="CL720" s="20"/>
      <c r="CM720" s="20">
        <f>IFERROR(ROUND(((INDEX('Stock List'!$M$11:$M$1010, MATCH(AT720, 'Stock List'!$K$11:$K$1010, 0))/INDEX('Stock List'!$L$11:$L$1010, MATCH(AT720, 'Stock List'!$K$11:$K$1010, 0)))*AS720), 2), 0)</f>
        <v>0</v>
      </c>
      <c r="CN720" s="20"/>
      <c r="CO720" s="20">
        <f>IFERROR(ROUND(((INDEX('Stock List'!$M$11:$M$1010, MATCH(AV720, 'Stock List'!$K$11:$K$1010, 0))/INDEX('Stock List'!$L$11:$L$1010, MATCH(AV720, 'Stock List'!$K$11:$K$1010, 0)))*AU720), 2), 0)</f>
        <v>0</v>
      </c>
      <c r="CP720" s="20"/>
      <c r="CQ720" s="20">
        <f>IFERROR(ROUND(((INDEX('Stock List'!$M$11:$M$1010, MATCH(AX720, 'Stock List'!$K$11:$K$1010, 0))/INDEX('Stock List'!$L$11:$L$1010, MATCH(AX720, 'Stock List'!$K$11:$K$1010, 0)))*AW720), 2), 0)</f>
        <v>0</v>
      </c>
      <c r="CR720" s="22"/>
      <c r="CT720" s="106" t="str">
        <f t="shared" si="604"/>
        <v/>
      </c>
      <c r="CU720" s="22" t="str">
        <f t="shared" si="605"/>
        <v/>
      </c>
      <c r="CX720" s="106" t="str">
        <f t="shared" si="606"/>
        <v/>
      </c>
      <c r="CY720" s="20" t="str">
        <f t="shared" si="607"/>
        <v/>
      </c>
      <c r="CZ720" s="22" t="str">
        <f t="shared" si="608"/>
        <v/>
      </c>
      <c r="DB720" s="76" t="str">
        <f>IF($H720="", "", COUNTIF($G$11:$G$1010, "&gt;"&amp;$G720)+1+COUNTIF($G$11:$G720, $G720)-1)</f>
        <v/>
      </c>
      <c r="DC720" s="76" t="str">
        <f>IF($H720="", "", COUNTIF($CZ$11:$CZ$1010, "&gt;"&amp;$CZ720)+1+COUNTIF($CZ$11:$CZ720, $CZ720)-1)</f>
        <v/>
      </c>
      <c r="DE720" s="147" t="str">
        <f t="shared" si="609"/>
        <v/>
      </c>
      <c r="DF720" s="148"/>
      <c r="DG720" s="19" t="str">
        <f t="shared" si="610"/>
        <v/>
      </c>
      <c r="DH720" s="153" t="str">
        <f t="shared" si="611"/>
        <v/>
      </c>
      <c r="DI720" s="19" t="str">
        <f t="shared" si="563"/>
        <v/>
      </c>
      <c r="DJ720" s="153" t="str">
        <f t="shared" si="564"/>
        <v/>
      </c>
      <c r="DK720" s="19" t="str">
        <f t="shared" si="565"/>
        <v/>
      </c>
      <c r="DL720" s="153" t="str">
        <f t="shared" si="566"/>
        <v/>
      </c>
      <c r="DM720" s="19" t="str">
        <f t="shared" si="567"/>
        <v/>
      </c>
      <c r="DN720" s="153" t="str">
        <f t="shared" si="568"/>
        <v/>
      </c>
      <c r="DO720" s="19" t="str">
        <f t="shared" si="569"/>
        <v/>
      </c>
      <c r="DP720" s="153" t="str">
        <f t="shared" si="570"/>
        <v/>
      </c>
      <c r="DQ720" s="19" t="str">
        <f t="shared" si="571"/>
        <v/>
      </c>
      <c r="DR720" s="153" t="str">
        <f t="shared" si="572"/>
        <v/>
      </c>
      <c r="DS720" s="19" t="str">
        <f t="shared" si="573"/>
        <v/>
      </c>
      <c r="DT720" s="153" t="str">
        <f t="shared" si="574"/>
        <v/>
      </c>
      <c r="DU720" s="19" t="str">
        <f t="shared" si="575"/>
        <v/>
      </c>
      <c r="DV720" s="153" t="str">
        <f t="shared" si="576"/>
        <v/>
      </c>
      <c r="DW720" s="19" t="str">
        <f t="shared" si="577"/>
        <v/>
      </c>
      <c r="DX720" s="153" t="str">
        <f t="shared" si="578"/>
        <v/>
      </c>
      <c r="DY720" s="19" t="str">
        <f t="shared" si="579"/>
        <v/>
      </c>
      <c r="DZ720" s="153" t="str">
        <f t="shared" si="580"/>
        <v/>
      </c>
      <c r="EA720" s="19" t="str">
        <f t="shared" si="581"/>
        <v/>
      </c>
      <c r="EB720" s="153" t="str">
        <f t="shared" si="582"/>
        <v/>
      </c>
      <c r="EC720" s="19" t="str">
        <f t="shared" si="583"/>
        <v/>
      </c>
      <c r="ED720" s="153" t="str">
        <f t="shared" si="584"/>
        <v/>
      </c>
      <c r="EE720" s="19" t="str">
        <f t="shared" si="585"/>
        <v/>
      </c>
      <c r="EF720" s="153" t="str">
        <f t="shared" si="586"/>
        <v/>
      </c>
      <c r="EG720" s="19" t="str">
        <f t="shared" si="587"/>
        <v/>
      </c>
      <c r="EH720" s="153" t="str">
        <f t="shared" si="588"/>
        <v/>
      </c>
      <c r="EI720" s="19" t="str">
        <f t="shared" si="589"/>
        <v/>
      </c>
      <c r="EJ720" s="153" t="str">
        <f t="shared" si="590"/>
        <v/>
      </c>
      <c r="EK720" s="19" t="str">
        <f t="shared" si="591"/>
        <v/>
      </c>
      <c r="EL720" s="153" t="str">
        <f t="shared" si="592"/>
        <v/>
      </c>
      <c r="EM720" s="19" t="str">
        <f t="shared" si="593"/>
        <v/>
      </c>
      <c r="EN720" s="153" t="str">
        <f t="shared" si="594"/>
        <v/>
      </c>
      <c r="EO720" s="19" t="str">
        <f t="shared" si="595"/>
        <v/>
      </c>
      <c r="EP720" s="153" t="str">
        <f t="shared" si="596"/>
        <v/>
      </c>
      <c r="EQ720" s="19" t="str">
        <f t="shared" si="597"/>
        <v/>
      </c>
      <c r="ER720" s="153" t="str">
        <f t="shared" si="598"/>
        <v/>
      </c>
      <c r="ES720" s="19" t="str">
        <f t="shared" si="599"/>
        <v/>
      </c>
      <c r="ET720" s="153" t="str">
        <f t="shared" si="600"/>
        <v/>
      </c>
    </row>
    <row r="721" spans="1:150" x14ac:dyDescent="0.25">
      <c r="A721" s="31"/>
      <c r="B721" s="91" t="str">
        <f t="shared" si="601"/>
        <v/>
      </c>
      <c r="C721" s="20" t="str">
        <f t="shared" si="561"/>
        <v/>
      </c>
      <c r="D721" s="97" t="str">
        <f t="shared" si="562"/>
        <v/>
      </c>
      <c r="E721" s="62" t="str">
        <f t="shared" si="602"/>
        <v/>
      </c>
      <c r="F721" s="31"/>
      <c r="G721" s="282"/>
      <c r="H721" s="283"/>
      <c r="I721" s="284"/>
      <c r="J721" s="285"/>
      <c r="K721" s="286"/>
      <c r="L721" s="287"/>
      <c r="M721" s="288"/>
      <c r="N721" s="287"/>
      <c r="O721" s="288"/>
      <c r="P721" s="287"/>
      <c r="Q721" s="288"/>
      <c r="R721" s="287"/>
      <c r="S721" s="288"/>
      <c r="T721" s="287"/>
      <c r="U721" s="288"/>
      <c r="V721" s="287"/>
      <c r="W721" s="288"/>
      <c r="X721" s="287"/>
      <c r="Y721" s="288"/>
      <c r="Z721" s="287"/>
      <c r="AA721" s="288"/>
      <c r="AB721" s="287"/>
      <c r="AC721" s="288"/>
      <c r="AD721" s="287"/>
      <c r="AE721" s="288"/>
      <c r="AF721" s="287"/>
      <c r="AG721" s="288"/>
      <c r="AH721" s="287"/>
      <c r="AI721" s="288"/>
      <c r="AJ721" s="287"/>
      <c r="AK721" s="288"/>
      <c r="AL721" s="287"/>
      <c r="AM721" s="288"/>
      <c r="AN721" s="287"/>
      <c r="AO721" s="288"/>
      <c r="AP721" s="287"/>
      <c r="AQ721" s="288"/>
      <c r="AR721" s="287"/>
      <c r="AS721" s="288"/>
      <c r="AT721" s="287"/>
      <c r="AU721" s="288"/>
      <c r="AV721" s="287"/>
      <c r="AW721" s="288"/>
      <c r="AX721" s="287"/>
      <c r="AY721" s="31"/>
      <c r="BA721" s="76" t="str">
        <f t="shared" si="603"/>
        <v/>
      </c>
      <c r="BC721" s="76" t="str">
        <f>IF('Stock List'!$K721="", "", 'Stock List'!$K721)</f>
        <v/>
      </c>
      <c r="BE721" s="106">
        <f>IFERROR(ROUND(((INDEX('Stock List'!$M$11:$M$1010, MATCH(L721, 'Stock List'!$K$11:$K$1010, 0))/INDEX('Stock List'!$L$11:$L$1010, MATCH(L721, 'Stock List'!$K$11:$K$1010, 0)))*K721), 2), 0)</f>
        <v>0</v>
      </c>
      <c r="BF721" s="20"/>
      <c r="BG721" s="20">
        <f>IFERROR(ROUND(((INDEX('Stock List'!$M$11:$M$1010, MATCH(N721, 'Stock List'!$K$11:$K$1010, 0))/INDEX('Stock List'!$L$11:$L$1010, MATCH(N721, 'Stock List'!$K$11:$K$1010, 0)))*M721), 2), 0)</f>
        <v>0</v>
      </c>
      <c r="BH721" s="20"/>
      <c r="BI721" s="20">
        <f>IFERROR(ROUND(((INDEX('Stock List'!$M$11:$M$1010, MATCH(P721, 'Stock List'!$K$11:$K$1010, 0))/INDEX('Stock List'!$L$11:$L$1010, MATCH(P721, 'Stock List'!$K$11:$K$1010, 0)))*O721), 2), 0)</f>
        <v>0</v>
      </c>
      <c r="BJ721" s="20"/>
      <c r="BK721" s="20">
        <f>IFERROR(ROUND(((INDEX('Stock List'!$M$11:$M$1010, MATCH(R721, 'Stock List'!$K$11:$K$1010, 0))/INDEX('Stock List'!$L$11:$L$1010, MATCH(R721, 'Stock List'!$K$11:$K$1010, 0)))*Q721), 2), 0)</f>
        <v>0</v>
      </c>
      <c r="BL721" s="20"/>
      <c r="BM721" s="20">
        <f>IFERROR(ROUND(((INDEX('Stock List'!$M$11:$M$1010, MATCH(T721, 'Stock List'!$K$11:$K$1010, 0))/INDEX('Stock List'!$L$11:$L$1010, MATCH(T721, 'Stock List'!$K$11:$K$1010, 0)))*S721), 2), 0)</f>
        <v>0</v>
      </c>
      <c r="BN721" s="20"/>
      <c r="BO721" s="20">
        <f>IFERROR(ROUND(((INDEX('Stock List'!$M$11:$M$1010, MATCH(V721, 'Stock List'!$K$11:$K$1010, 0))/INDEX('Stock List'!$L$11:$L$1010, MATCH(V721, 'Stock List'!$K$11:$K$1010, 0)))*U721), 2), 0)</f>
        <v>0</v>
      </c>
      <c r="BP721" s="20"/>
      <c r="BQ721" s="20">
        <f>IFERROR(ROUND(((INDEX('Stock List'!$M$11:$M$1010, MATCH(X721, 'Stock List'!$K$11:$K$1010, 0))/INDEX('Stock List'!$L$11:$L$1010, MATCH(X721, 'Stock List'!$K$11:$K$1010, 0)))*W721), 2), 0)</f>
        <v>0</v>
      </c>
      <c r="BR721" s="20"/>
      <c r="BS721" s="20">
        <f>IFERROR(ROUND(((INDEX('Stock List'!$M$11:$M$1010, MATCH(Z721, 'Stock List'!$K$11:$K$1010, 0))/INDEX('Stock List'!$L$11:$L$1010, MATCH(Z721, 'Stock List'!$K$11:$K$1010, 0)))*Y721), 2), 0)</f>
        <v>0</v>
      </c>
      <c r="BT721" s="20"/>
      <c r="BU721" s="20">
        <f>IFERROR(ROUND(((INDEX('Stock List'!$M$11:$M$1010, MATCH(AB721, 'Stock List'!$K$11:$K$1010, 0))/INDEX('Stock List'!$L$11:$L$1010, MATCH(AB721, 'Stock List'!$K$11:$K$1010, 0)))*AA721), 2), 0)</f>
        <v>0</v>
      </c>
      <c r="BV721" s="20"/>
      <c r="BW721" s="20">
        <f>IFERROR(ROUND(((INDEX('Stock List'!$M$11:$M$1010, MATCH(AD721, 'Stock List'!$K$11:$K$1010, 0))/INDEX('Stock List'!$L$11:$L$1010, MATCH(AD721, 'Stock List'!$K$11:$K$1010, 0)))*AC721), 2), 0)</f>
        <v>0</v>
      </c>
      <c r="BX721" s="20"/>
      <c r="BY721" s="20">
        <f>IFERROR(ROUND(((INDEX('Stock List'!$M$11:$M$1010, MATCH(AF721, 'Stock List'!$K$11:$K$1010, 0))/INDEX('Stock List'!$L$11:$L$1010, MATCH(AF721, 'Stock List'!$K$11:$K$1010, 0)))*AE721), 2), 0)</f>
        <v>0</v>
      </c>
      <c r="BZ721" s="20"/>
      <c r="CA721" s="20">
        <f>IFERROR(ROUND(((INDEX('Stock List'!$M$11:$M$1010, MATCH(AH721, 'Stock List'!$K$11:$K$1010, 0))/INDEX('Stock List'!$L$11:$L$1010, MATCH(AH721, 'Stock List'!$K$11:$K$1010, 0)))*AG721), 2), 0)</f>
        <v>0</v>
      </c>
      <c r="CB721" s="20"/>
      <c r="CC721" s="20">
        <f>IFERROR(ROUND(((INDEX('Stock List'!$M$11:$M$1010, MATCH(AJ721, 'Stock List'!$K$11:$K$1010, 0))/INDEX('Stock List'!$L$11:$L$1010, MATCH(AJ721, 'Stock List'!$K$11:$K$1010, 0)))*AI721), 2), 0)</f>
        <v>0</v>
      </c>
      <c r="CD721" s="20"/>
      <c r="CE721" s="20">
        <f>IFERROR(ROUND(((INDEX('Stock List'!$M$11:$M$1010, MATCH(AL721, 'Stock List'!$K$11:$K$1010, 0))/INDEX('Stock List'!$L$11:$L$1010, MATCH(AL721, 'Stock List'!$K$11:$K$1010, 0)))*AK721), 2), 0)</f>
        <v>0</v>
      </c>
      <c r="CF721" s="20"/>
      <c r="CG721" s="20">
        <f>IFERROR(ROUND(((INDEX('Stock List'!$M$11:$M$1010, MATCH(AN721, 'Stock List'!$K$11:$K$1010, 0))/INDEX('Stock List'!$L$11:$L$1010, MATCH(AN721, 'Stock List'!$K$11:$K$1010, 0)))*AM721), 2), 0)</f>
        <v>0</v>
      </c>
      <c r="CH721" s="20"/>
      <c r="CI721" s="20">
        <f>IFERROR(ROUND(((INDEX('Stock List'!$M$11:$M$1010, MATCH(AP721, 'Stock List'!$K$11:$K$1010, 0))/INDEX('Stock List'!$L$11:$L$1010, MATCH(AP721, 'Stock List'!$K$11:$K$1010, 0)))*AO721), 2), 0)</f>
        <v>0</v>
      </c>
      <c r="CJ721" s="20"/>
      <c r="CK721" s="20">
        <f>IFERROR(ROUND(((INDEX('Stock List'!$M$11:$M$1010, MATCH(AR721, 'Stock List'!$K$11:$K$1010, 0))/INDEX('Stock List'!$L$11:$L$1010, MATCH(AR721, 'Stock List'!$K$11:$K$1010, 0)))*AQ721), 2), 0)</f>
        <v>0</v>
      </c>
      <c r="CL721" s="20"/>
      <c r="CM721" s="20">
        <f>IFERROR(ROUND(((INDEX('Stock List'!$M$11:$M$1010, MATCH(AT721, 'Stock List'!$K$11:$K$1010, 0))/INDEX('Stock List'!$L$11:$L$1010, MATCH(AT721, 'Stock List'!$K$11:$K$1010, 0)))*AS721), 2), 0)</f>
        <v>0</v>
      </c>
      <c r="CN721" s="20"/>
      <c r="CO721" s="20">
        <f>IFERROR(ROUND(((INDEX('Stock List'!$M$11:$M$1010, MATCH(AV721, 'Stock List'!$K$11:$K$1010, 0))/INDEX('Stock List'!$L$11:$L$1010, MATCH(AV721, 'Stock List'!$K$11:$K$1010, 0)))*AU721), 2), 0)</f>
        <v>0</v>
      </c>
      <c r="CP721" s="20"/>
      <c r="CQ721" s="20">
        <f>IFERROR(ROUND(((INDEX('Stock List'!$M$11:$M$1010, MATCH(AX721, 'Stock List'!$K$11:$K$1010, 0))/INDEX('Stock List'!$L$11:$L$1010, MATCH(AX721, 'Stock List'!$K$11:$K$1010, 0)))*AW721), 2), 0)</f>
        <v>0</v>
      </c>
      <c r="CR721" s="22"/>
      <c r="CT721" s="106" t="str">
        <f t="shared" si="604"/>
        <v/>
      </c>
      <c r="CU721" s="22" t="str">
        <f t="shared" si="605"/>
        <v/>
      </c>
      <c r="CX721" s="106" t="str">
        <f t="shared" si="606"/>
        <v/>
      </c>
      <c r="CY721" s="20" t="str">
        <f t="shared" si="607"/>
        <v/>
      </c>
      <c r="CZ721" s="22" t="str">
        <f t="shared" si="608"/>
        <v/>
      </c>
      <c r="DB721" s="76" t="str">
        <f>IF($H721="", "", COUNTIF($G$11:$G$1010, "&gt;"&amp;$G721)+1+COUNTIF($G$11:$G721, $G721)-1)</f>
        <v/>
      </c>
      <c r="DC721" s="76" t="str">
        <f>IF($H721="", "", COUNTIF($CZ$11:$CZ$1010, "&gt;"&amp;$CZ721)+1+COUNTIF($CZ$11:$CZ721, $CZ721)-1)</f>
        <v/>
      </c>
      <c r="DE721" s="147" t="str">
        <f t="shared" si="609"/>
        <v/>
      </c>
      <c r="DF721" s="148"/>
      <c r="DG721" s="19" t="str">
        <f t="shared" si="610"/>
        <v/>
      </c>
      <c r="DH721" s="153" t="str">
        <f t="shared" si="611"/>
        <v/>
      </c>
      <c r="DI721" s="19" t="str">
        <f t="shared" si="563"/>
        <v/>
      </c>
      <c r="DJ721" s="153" t="str">
        <f t="shared" si="564"/>
        <v/>
      </c>
      <c r="DK721" s="19" t="str">
        <f t="shared" si="565"/>
        <v/>
      </c>
      <c r="DL721" s="153" t="str">
        <f t="shared" si="566"/>
        <v/>
      </c>
      <c r="DM721" s="19" t="str">
        <f t="shared" si="567"/>
        <v/>
      </c>
      <c r="DN721" s="153" t="str">
        <f t="shared" si="568"/>
        <v/>
      </c>
      <c r="DO721" s="19" t="str">
        <f t="shared" si="569"/>
        <v/>
      </c>
      <c r="DP721" s="153" t="str">
        <f t="shared" si="570"/>
        <v/>
      </c>
      <c r="DQ721" s="19" t="str">
        <f t="shared" si="571"/>
        <v/>
      </c>
      <c r="DR721" s="153" t="str">
        <f t="shared" si="572"/>
        <v/>
      </c>
      <c r="DS721" s="19" t="str">
        <f t="shared" si="573"/>
        <v/>
      </c>
      <c r="DT721" s="153" t="str">
        <f t="shared" si="574"/>
        <v/>
      </c>
      <c r="DU721" s="19" t="str">
        <f t="shared" si="575"/>
        <v/>
      </c>
      <c r="DV721" s="153" t="str">
        <f t="shared" si="576"/>
        <v/>
      </c>
      <c r="DW721" s="19" t="str">
        <f t="shared" si="577"/>
        <v/>
      </c>
      <c r="DX721" s="153" t="str">
        <f t="shared" si="578"/>
        <v/>
      </c>
      <c r="DY721" s="19" t="str">
        <f t="shared" si="579"/>
        <v/>
      </c>
      <c r="DZ721" s="153" t="str">
        <f t="shared" si="580"/>
        <v/>
      </c>
      <c r="EA721" s="19" t="str">
        <f t="shared" si="581"/>
        <v/>
      </c>
      <c r="EB721" s="153" t="str">
        <f t="shared" si="582"/>
        <v/>
      </c>
      <c r="EC721" s="19" t="str">
        <f t="shared" si="583"/>
        <v/>
      </c>
      <c r="ED721" s="153" t="str">
        <f t="shared" si="584"/>
        <v/>
      </c>
      <c r="EE721" s="19" t="str">
        <f t="shared" si="585"/>
        <v/>
      </c>
      <c r="EF721" s="153" t="str">
        <f t="shared" si="586"/>
        <v/>
      </c>
      <c r="EG721" s="19" t="str">
        <f t="shared" si="587"/>
        <v/>
      </c>
      <c r="EH721" s="153" t="str">
        <f t="shared" si="588"/>
        <v/>
      </c>
      <c r="EI721" s="19" t="str">
        <f t="shared" si="589"/>
        <v/>
      </c>
      <c r="EJ721" s="153" t="str">
        <f t="shared" si="590"/>
        <v/>
      </c>
      <c r="EK721" s="19" t="str">
        <f t="shared" si="591"/>
        <v/>
      </c>
      <c r="EL721" s="153" t="str">
        <f t="shared" si="592"/>
        <v/>
      </c>
      <c r="EM721" s="19" t="str">
        <f t="shared" si="593"/>
        <v/>
      </c>
      <c r="EN721" s="153" t="str">
        <f t="shared" si="594"/>
        <v/>
      </c>
      <c r="EO721" s="19" t="str">
        <f t="shared" si="595"/>
        <v/>
      </c>
      <c r="EP721" s="153" t="str">
        <f t="shared" si="596"/>
        <v/>
      </c>
      <c r="EQ721" s="19" t="str">
        <f t="shared" si="597"/>
        <v/>
      </c>
      <c r="ER721" s="153" t="str">
        <f t="shared" si="598"/>
        <v/>
      </c>
      <c r="ES721" s="19" t="str">
        <f t="shared" si="599"/>
        <v/>
      </c>
      <c r="ET721" s="153" t="str">
        <f t="shared" si="600"/>
        <v/>
      </c>
    </row>
    <row r="722" spans="1:150" x14ac:dyDescent="0.25">
      <c r="A722" s="31"/>
      <c r="B722" s="91" t="str">
        <f t="shared" si="601"/>
        <v/>
      </c>
      <c r="C722" s="20" t="str">
        <f t="shared" si="561"/>
        <v/>
      </c>
      <c r="D722" s="97" t="str">
        <f t="shared" si="562"/>
        <v/>
      </c>
      <c r="E722" s="62" t="str">
        <f t="shared" si="602"/>
        <v/>
      </c>
      <c r="F722" s="31"/>
      <c r="G722" s="282"/>
      <c r="H722" s="283"/>
      <c r="I722" s="284"/>
      <c r="J722" s="285"/>
      <c r="K722" s="286"/>
      <c r="L722" s="287"/>
      <c r="M722" s="288"/>
      <c r="N722" s="287"/>
      <c r="O722" s="288"/>
      <c r="P722" s="287"/>
      <c r="Q722" s="288"/>
      <c r="R722" s="287"/>
      <c r="S722" s="288"/>
      <c r="T722" s="287"/>
      <c r="U722" s="288"/>
      <c r="V722" s="287"/>
      <c r="W722" s="288"/>
      <c r="X722" s="287"/>
      <c r="Y722" s="288"/>
      <c r="Z722" s="287"/>
      <c r="AA722" s="288"/>
      <c r="AB722" s="287"/>
      <c r="AC722" s="288"/>
      <c r="AD722" s="287"/>
      <c r="AE722" s="288"/>
      <c r="AF722" s="287"/>
      <c r="AG722" s="288"/>
      <c r="AH722" s="287"/>
      <c r="AI722" s="288"/>
      <c r="AJ722" s="287"/>
      <c r="AK722" s="288"/>
      <c r="AL722" s="287"/>
      <c r="AM722" s="288"/>
      <c r="AN722" s="287"/>
      <c r="AO722" s="288"/>
      <c r="AP722" s="287"/>
      <c r="AQ722" s="288"/>
      <c r="AR722" s="287"/>
      <c r="AS722" s="288"/>
      <c r="AT722" s="287"/>
      <c r="AU722" s="288"/>
      <c r="AV722" s="287"/>
      <c r="AW722" s="288"/>
      <c r="AX722" s="287"/>
      <c r="AY722" s="31"/>
      <c r="BA722" s="76" t="str">
        <f t="shared" si="603"/>
        <v/>
      </c>
      <c r="BC722" s="76" t="str">
        <f>IF('Stock List'!$K722="", "", 'Stock List'!$K722)</f>
        <v/>
      </c>
      <c r="BE722" s="106">
        <f>IFERROR(ROUND(((INDEX('Stock List'!$M$11:$M$1010, MATCH(L722, 'Stock List'!$K$11:$K$1010, 0))/INDEX('Stock List'!$L$11:$L$1010, MATCH(L722, 'Stock List'!$K$11:$K$1010, 0)))*K722), 2), 0)</f>
        <v>0</v>
      </c>
      <c r="BF722" s="20"/>
      <c r="BG722" s="20">
        <f>IFERROR(ROUND(((INDEX('Stock List'!$M$11:$M$1010, MATCH(N722, 'Stock List'!$K$11:$K$1010, 0))/INDEX('Stock List'!$L$11:$L$1010, MATCH(N722, 'Stock List'!$K$11:$K$1010, 0)))*M722), 2), 0)</f>
        <v>0</v>
      </c>
      <c r="BH722" s="20"/>
      <c r="BI722" s="20">
        <f>IFERROR(ROUND(((INDEX('Stock List'!$M$11:$M$1010, MATCH(P722, 'Stock List'!$K$11:$K$1010, 0))/INDEX('Stock List'!$L$11:$L$1010, MATCH(P722, 'Stock List'!$K$11:$K$1010, 0)))*O722), 2), 0)</f>
        <v>0</v>
      </c>
      <c r="BJ722" s="20"/>
      <c r="BK722" s="20">
        <f>IFERROR(ROUND(((INDEX('Stock List'!$M$11:$M$1010, MATCH(R722, 'Stock List'!$K$11:$K$1010, 0))/INDEX('Stock List'!$L$11:$L$1010, MATCH(R722, 'Stock List'!$K$11:$K$1010, 0)))*Q722), 2), 0)</f>
        <v>0</v>
      </c>
      <c r="BL722" s="20"/>
      <c r="BM722" s="20">
        <f>IFERROR(ROUND(((INDEX('Stock List'!$M$11:$M$1010, MATCH(T722, 'Stock List'!$K$11:$K$1010, 0))/INDEX('Stock List'!$L$11:$L$1010, MATCH(T722, 'Stock List'!$K$11:$K$1010, 0)))*S722), 2), 0)</f>
        <v>0</v>
      </c>
      <c r="BN722" s="20"/>
      <c r="BO722" s="20">
        <f>IFERROR(ROUND(((INDEX('Stock List'!$M$11:$M$1010, MATCH(V722, 'Stock List'!$K$11:$K$1010, 0))/INDEX('Stock List'!$L$11:$L$1010, MATCH(V722, 'Stock List'!$K$11:$K$1010, 0)))*U722), 2), 0)</f>
        <v>0</v>
      </c>
      <c r="BP722" s="20"/>
      <c r="BQ722" s="20">
        <f>IFERROR(ROUND(((INDEX('Stock List'!$M$11:$M$1010, MATCH(X722, 'Stock List'!$K$11:$K$1010, 0))/INDEX('Stock List'!$L$11:$L$1010, MATCH(X722, 'Stock List'!$K$11:$K$1010, 0)))*W722), 2), 0)</f>
        <v>0</v>
      </c>
      <c r="BR722" s="20"/>
      <c r="BS722" s="20">
        <f>IFERROR(ROUND(((INDEX('Stock List'!$M$11:$M$1010, MATCH(Z722, 'Stock List'!$K$11:$K$1010, 0))/INDEX('Stock List'!$L$11:$L$1010, MATCH(Z722, 'Stock List'!$K$11:$K$1010, 0)))*Y722), 2), 0)</f>
        <v>0</v>
      </c>
      <c r="BT722" s="20"/>
      <c r="BU722" s="20">
        <f>IFERROR(ROUND(((INDEX('Stock List'!$M$11:$M$1010, MATCH(AB722, 'Stock List'!$K$11:$K$1010, 0))/INDEX('Stock List'!$L$11:$L$1010, MATCH(AB722, 'Stock List'!$K$11:$K$1010, 0)))*AA722), 2), 0)</f>
        <v>0</v>
      </c>
      <c r="BV722" s="20"/>
      <c r="BW722" s="20">
        <f>IFERROR(ROUND(((INDEX('Stock List'!$M$11:$M$1010, MATCH(AD722, 'Stock List'!$K$11:$K$1010, 0))/INDEX('Stock List'!$L$11:$L$1010, MATCH(AD722, 'Stock List'!$K$11:$K$1010, 0)))*AC722), 2), 0)</f>
        <v>0</v>
      </c>
      <c r="BX722" s="20"/>
      <c r="BY722" s="20">
        <f>IFERROR(ROUND(((INDEX('Stock List'!$M$11:$M$1010, MATCH(AF722, 'Stock List'!$K$11:$K$1010, 0))/INDEX('Stock List'!$L$11:$L$1010, MATCH(AF722, 'Stock List'!$K$11:$K$1010, 0)))*AE722), 2), 0)</f>
        <v>0</v>
      </c>
      <c r="BZ722" s="20"/>
      <c r="CA722" s="20">
        <f>IFERROR(ROUND(((INDEX('Stock List'!$M$11:$M$1010, MATCH(AH722, 'Stock List'!$K$11:$K$1010, 0))/INDEX('Stock List'!$L$11:$L$1010, MATCH(AH722, 'Stock List'!$K$11:$K$1010, 0)))*AG722), 2), 0)</f>
        <v>0</v>
      </c>
      <c r="CB722" s="20"/>
      <c r="CC722" s="20">
        <f>IFERROR(ROUND(((INDEX('Stock List'!$M$11:$M$1010, MATCH(AJ722, 'Stock List'!$K$11:$K$1010, 0))/INDEX('Stock List'!$L$11:$L$1010, MATCH(AJ722, 'Stock List'!$K$11:$K$1010, 0)))*AI722), 2), 0)</f>
        <v>0</v>
      </c>
      <c r="CD722" s="20"/>
      <c r="CE722" s="20">
        <f>IFERROR(ROUND(((INDEX('Stock List'!$M$11:$M$1010, MATCH(AL722, 'Stock List'!$K$11:$K$1010, 0))/INDEX('Stock List'!$L$11:$L$1010, MATCH(AL722, 'Stock List'!$K$11:$K$1010, 0)))*AK722), 2), 0)</f>
        <v>0</v>
      </c>
      <c r="CF722" s="20"/>
      <c r="CG722" s="20">
        <f>IFERROR(ROUND(((INDEX('Stock List'!$M$11:$M$1010, MATCH(AN722, 'Stock List'!$K$11:$K$1010, 0))/INDEX('Stock List'!$L$11:$L$1010, MATCH(AN722, 'Stock List'!$K$11:$K$1010, 0)))*AM722), 2), 0)</f>
        <v>0</v>
      </c>
      <c r="CH722" s="20"/>
      <c r="CI722" s="20">
        <f>IFERROR(ROUND(((INDEX('Stock List'!$M$11:$M$1010, MATCH(AP722, 'Stock List'!$K$11:$K$1010, 0))/INDEX('Stock List'!$L$11:$L$1010, MATCH(AP722, 'Stock List'!$K$11:$K$1010, 0)))*AO722), 2), 0)</f>
        <v>0</v>
      </c>
      <c r="CJ722" s="20"/>
      <c r="CK722" s="20">
        <f>IFERROR(ROUND(((INDEX('Stock List'!$M$11:$M$1010, MATCH(AR722, 'Stock List'!$K$11:$K$1010, 0))/INDEX('Stock List'!$L$11:$L$1010, MATCH(AR722, 'Stock List'!$K$11:$K$1010, 0)))*AQ722), 2), 0)</f>
        <v>0</v>
      </c>
      <c r="CL722" s="20"/>
      <c r="CM722" s="20">
        <f>IFERROR(ROUND(((INDEX('Stock List'!$M$11:$M$1010, MATCH(AT722, 'Stock List'!$K$11:$K$1010, 0))/INDEX('Stock List'!$L$11:$L$1010, MATCH(AT722, 'Stock List'!$K$11:$K$1010, 0)))*AS722), 2), 0)</f>
        <v>0</v>
      </c>
      <c r="CN722" s="20"/>
      <c r="CO722" s="20">
        <f>IFERROR(ROUND(((INDEX('Stock List'!$M$11:$M$1010, MATCH(AV722, 'Stock List'!$K$11:$K$1010, 0))/INDEX('Stock List'!$L$11:$L$1010, MATCH(AV722, 'Stock List'!$K$11:$K$1010, 0)))*AU722), 2), 0)</f>
        <v>0</v>
      </c>
      <c r="CP722" s="20"/>
      <c r="CQ722" s="20">
        <f>IFERROR(ROUND(((INDEX('Stock List'!$M$11:$M$1010, MATCH(AX722, 'Stock List'!$K$11:$K$1010, 0))/INDEX('Stock List'!$L$11:$L$1010, MATCH(AX722, 'Stock List'!$K$11:$K$1010, 0)))*AW722), 2), 0)</f>
        <v>0</v>
      </c>
      <c r="CR722" s="22"/>
      <c r="CT722" s="106" t="str">
        <f t="shared" si="604"/>
        <v/>
      </c>
      <c r="CU722" s="22" t="str">
        <f t="shared" si="605"/>
        <v/>
      </c>
      <c r="CX722" s="106" t="str">
        <f t="shared" si="606"/>
        <v/>
      </c>
      <c r="CY722" s="20" t="str">
        <f t="shared" si="607"/>
        <v/>
      </c>
      <c r="CZ722" s="22" t="str">
        <f t="shared" si="608"/>
        <v/>
      </c>
      <c r="DB722" s="76" t="str">
        <f>IF($H722="", "", COUNTIF($G$11:$G$1010, "&gt;"&amp;$G722)+1+COUNTIF($G$11:$G722, $G722)-1)</f>
        <v/>
      </c>
      <c r="DC722" s="76" t="str">
        <f>IF($H722="", "", COUNTIF($CZ$11:$CZ$1010, "&gt;"&amp;$CZ722)+1+COUNTIF($CZ$11:$CZ722, $CZ722)-1)</f>
        <v/>
      </c>
      <c r="DE722" s="147" t="str">
        <f t="shared" si="609"/>
        <v/>
      </c>
      <c r="DF722" s="148"/>
      <c r="DG722" s="19" t="str">
        <f t="shared" si="610"/>
        <v/>
      </c>
      <c r="DH722" s="153" t="str">
        <f t="shared" si="611"/>
        <v/>
      </c>
      <c r="DI722" s="19" t="str">
        <f t="shared" si="563"/>
        <v/>
      </c>
      <c r="DJ722" s="153" t="str">
        <f t="shared" si="564"/>
        <v/>
      </c>
      <c r="DK722" s="19" t="str">
        <f t="shared" si="565"/>
        <v/>
      </c>
      <c r="DL722" s="153" t="str">
        <f t="shared" si="566"/>
        <v/>
      </c>
      <c r="DM722" s="19" t="str">
        <f t="shared" si="567"/>
        <v/>
      </c>
      <c r="DN722" s="153" t="str">
        <f t="shared" si="568"/>
        <v/>
      </c>
      <c r="DO722" s="19" t="str">
        <f t="shared" si="569"/>
        <v/>
      </c>
      <c r="DP722" s="153" t="str">
        <f t="shared" si="570"/>
        <v/>
      </c>
      <c r="DQ722" s="19" t="str">
        <f t="shared" si="571"/>
        <v/>
      </c>
      <c r="DR722" s="153" t="str">
        <f t="shared" si="572"/>
        <v/>
      </c>
      <c r="DS722" s="19" t="str">
        <f t="shared" si="573"/>
        <v/>
      </c>
      <c r="DT722" s="153" t="str">
        <f t="shared" si="574"/>
        <v/>
      </c>
      <c r="DU722" s="19" t="str">
        <f t="shared" si="575"/>
        <v/>
      </c>
      <c r="DV722" s="153" t="str">
        <f t="shared" si="576"/>
        <v/>
      </c>
      <c r="DW722" s="19" t="str">
        <f t="shared" si="577"/>
        <v/>
      </c>
      <c r="DX722" s="153" t="str">
        <f t="shared" si="578"/>
        <v/>
      </c>
      <c r="DY722" s="19" t="str">
        <f t="shared" si="579"/>
        <v/>
      </c>
      <c r="DZ722" s="153" t="str">
        <f t="shared" si="580"/>
        <v/>
      </c>
      <c r="EA722" s="19" t="str">
        <f t="shared" si="581"/>
        <v/>
      </c>
      <c r="EB722" s="153" t="str">
        <f t="shared" si="582"/>
        <v/>
      </c>
      <c r="EC722" s="19" t="str">
        <f t="shared" si="583"/>
        <v/>
      </c>
      <c r="ED722" s="153" t="str">
        <f t="shared" si="584"/>
        <v/>
      </c>
      <c r="EE722" s="19" t="str">
        <f t="shared" si="585"/>
        <v/>
      </c>
      <c r="EF722" s="153" t="str">
        <f t="shared" si="586"/>
        <v/>
      </c>
      <c r="EG722" s="19" t="str">
        <f t="shared" si="587"/>
        <v/>
      </c>
      <c r="EH722" s="153" t="str">
        <f t="shared" si="588"/>
        <v/>
      </c>
      <c r="EI722" s="19" t="str">
        <f t="shared" si="589"/>
        <v/>
      </c>
      <c r="EJ722" s="153" t="str">
        <f t="shared" si="590"/>
        <v/>
      </c>
      <c r="EK722" s="19" t="str">
        <f t="shared" si="591"/>
        <v/>
      </c>
      <c r="EL722" s="153" t="str">
        <f t="shared" si="592"/>
        <v/>
      </c>
      <c r="EM722" s="19" t="str">
        <f t="shared" si="593"/>
        <v/>
      </c>
      <c r="EN722" s="153" t="str">
        <f t="shared" si="594"/>
        <v/>
      </c>
      <c r="EO722" s="19" t="str">
        <f t="shared" si="595"/>
        <v/>
      </c>
      <c r="EP722" s="153" t="str">
        <f t="shared" si="596"/>
        <v/>
      </c>
      <c r="EQ722" s="19" t="str">
        <f t="shared" si="597"/>
        <v/>
      </c>
      <c r="ER722" s="153" t="str">
        <f t="shared" si="598"/>
        <v/>
      </c>
      <c r="ES722" s="19" t="str">
        <f t="shared" si="599"/>
        <v/>
      </c>
      <c r="ET722" s="153" t="str">
        <f t="shared" si="600"/>
        <v/>
      </c>
    </row>
    <row r="723" spans="1:150" x14ac:dyDescent="0.25">
      <c r="A723" s="31"/>
      <c r="B723" s="91" t="str">
        <f t="shared" si="601"/>
        <v/>
      </c>
      <c r="C723" s="20" t="str">
        <f t="shared" si="561"/>
        <v/>
      </c>
      <c r="D723" s="97" t="str">
        <f t="shared" si="562"/>
        <v/>
      </c>
      <c r="E723" s="62" t="str">
        <f t="shared" si="602"/>
        <v/>
      </c>
      <c r="F723" s="31"/>
      <c r="G723" s="282"/>
      <c r="H723" s="283"/>
      <c r="I723" s="284"/>
      <c r="J723" s="285"/>
      <c r="K723" s="286"/>
      <c r="L723" s="287"/>
      <c r="M723" s="288"/>
      <c r="N723" s="287"/>
      <c r="O723" s="288"/>
      <c r="P723" s="287"/>
      <c r="Q723" s="288"/>
      <c r="R723" s="287"/>
      <c r="S723" s="288"/>
      <c r="T723" s="287"/>
      <c r="U723" s="288"/>
      <c r="V723" s="287"/>
      <c r="W723" s="288"/>
      <c r="X723" s="287"/>
      <c r="Y723" s="288"/>
      <c r="Z723" s="287"/>
      <c r="AA723" s="288"/>
      <c r="AB723" s="287"/>
      <c r="AC723" s="288"/>
      <c r="AD723" s="287"/>
      <c r="AE723" s="288"/>
      <c r="AF723" s="287"/>
      <c r="AG723" s="288"/>
      <c r="AH723" s="287"/>
      <c r="AI723" s="288"/>
      <c r="AJ723" s="287"/>
      <c r="AK723" s="288"/>
      <c r="AL723" s="287"/>
      <c r="AM723" s="288"/>
      <c r="AN723" s="287"/>
      <c r="AO723" s="288"/>
      <c r="AP723" s="287"/>
      <c r="AQ723" s="288"/>
      <c r="AR723" s="287"/>
      <c r="AS723" s="288"/>
      <c r="AT723" s="287"/>
      <c r="AU723" s="288"/>
      <c r="AV723" s="287"/>
      <c r="AW723" s="288"/>
      <c r="AX723" s="287"/>
      <c r="AY723" s="31"/>
      <c r="BA723" s="76" t="str">
        <f t="shared" si="603"/>
        <v/>
      </c>
      <c r="BC723" s="76" t="str">
        <f>IF('Stock List'!$K723="", "", 'Stock List'!$K723)</f>
        <v/>
      </c>
      <c r="BE723" s="106">
        <f>IFERROR(ROUND(((INDEX('Stock List'!$M$11:$M$1010, MATCH(L723, 'Stock List'!$K$11:$K$1010, 0))/INDEX('Stock List'!$L$11:$L$1010, MATCH(L723, 'Stock List'!$K$11:$K$1010, 0)))*K723), 2), 0)</f>
        <v>0</v>
      </c>
      <c r="BF723" s="20"/>
      <c r="BG723" s="20">
        <f>IFERROR(ROUND(((INDEX('Stock List'!$M$11:$M$1010, MATCH(N723, 'Stock List'!$K$11:$K$1010, 0))/INDEX('Stock List'!$L$11:$L$1010, MATCH(N723, 'Stock List'!$K$11:$K$1010, 0)))*M723), 2), 0)</f>
        <v>0</v>
      </c>
      <c r="BH723" s="20"/>
      <c r="BI723" s="20">
        <f>IFERROR(ROUND(((INDEX('Stock List'!$M$11:$M$1010, MATCH(P723, 'Stock List'!$K$11:$K$1010, 0))/INDEX('Stock List'!$L$11:$L$1010, MATCH(P723, 'Stock List'!$K$11:$K$1010, 0)))*O723), 2), 0)</f>
        <v>0</v>
      </c>
      <c r="BJ723" s="20"/>
      <c r="BK723" s="20">
        <f>IFERROR(ROUND(((INDEX('Stock List'!$M$11:$M$1010, MATCH(R723, 'Stock List'!$K$11:$K$1010, 0))/INDEX('Stock List'!$L$11:$L$1010, MATCH(R723, 'Stock List'!$K$11:$K$1010, 0)))*Q723), 2), 0)</f>
        <v>0</v>
      </c>
      <c r="BL723" s="20"/>
      <c r="BM723" s="20">
        <f>IFERROR(ROUND(((INDEX('Stock List'!$M$11:$M$1010, MATCH(T723, 'Stock List'!$K$11:$K$1010, 0))/INDEX('Stock List'!$L$11:$L$1010, MATCH(T723, 'Stock List'!$K$11:$K$1010, 0)))*S723), 2), 0)</f>
        <v>0</v>
      </c>
      <c r="BN723" s="20"/>
      <c r="BO723" s="20">
        <f>IFERROR(ROUND(((INDEX('Stock List'!$M$11:$M$1010, MATCH(V723, 'Stock List'!$K$11:$K$1010, 0))/INDEX('Stock List'!$L$11:$L$1010, MATCH(V723, 'Stock List'!$K$11:$K$1010, 0)))*U723), 2), 0)</f>
        <v>0</v>
      </c>
      <c r="BP723" s="20"/>
      <c r="BQ723" s="20">
        <f>IFERROR(ROUND(((INDEX('Stock List'!$M$11:$M$1010, MATCH(X723, 'Stock List'!$K$11:$K$1010, 0))/INDEX('Stock List'!$L$11:$L$1010, MATCH(X723, 'Stock List'!$K$11:$K$1010, 0)))*W723), 2), 0)</f>
        <v>0</v>
      </c>
      <c r="BR723" s="20"/>
      <c r="BS723" s="20">
        <f>IFERROR(ROUND(((INDEX('Stock List'!$M$11:$M$1010, MATCH(Z723, 'Stock List'!$K$11:$K$1010, 0))/INDEX('Stock List'!$L$11:$L$1010, MATCH(Z723, 'Stock List'!$K$11:$K$1010, 0)))*Y723), 2), 0)</f>
        <v>0</v>
      </c>
      <c r="BT723" s="20"/>
      <c r="BU723" s="20">
        <f>IFERROR(ROUND(((INDEX('Stock List'!$M$11:$M$1010, MATCH(AB723, 'Stock List'!$K$11:$K$1010, 0))/INDEX('Stock List'!$L$11:$L$1010, MATCH(AB723, 'Stock List'!$K$11:$K$1010, 0)))*AA723), 2), 0)</f>
        <v>0</v>
      </c>
      <c r="BV723" s="20"/>
      <c r="BW723" s="20">
        <f>IFERROR(ROUND(((INDEX('Stock List'!$M$11:$M$1010, MATCH(AD723, 'Stock List'!$K$11:$K$1010, 0))/INDEX('Stock List'!$L$11:$L$1010, MATCH(AD723, 'Stock List'!$K$11:$K$1010, 0)))*AC723), 2), 0)</f>
        <v>0</v>
      </c>
      <c r="BX723" s="20"/>
      <c r="BY723" s="20">
        <f>IFERROR(ROUND(((INDEX('Stock List'!$M$11:$M$1010, MATCH(AF723, 'Stock List'!$K$11:$K$1010, 0))/INDEX('Stock List'!$L$11:$L$1010, MATCH(AF723, 'Stock List'!$K$11:$K$1010, 0)))*AE723), 2), 0)</f>
        <v>0</v>
      </c>
      <c r="BZ723" s="20"/>
      <c r="CA723" s="20">
        <f>IFERROR(ROUND(((INDEX('Stock List'!$M$11:$M$1010, MATCH(AH723, 'Stock List'!$K$11:$K$1010, 0))/INDEX('Stock List'!$L$11:$L$1010, MATCH(AH723, 'Stock List'!$K$11:$K$1010, 0)))*AG723), 2), 0)</f>
        <v>0</v>
      </c>
      <c r="CB723" s="20"/>
      <c r="CC723" s="20">
        <f>IFERROR(ROUND(((INDEX('Stock List'!$M$11:$M$1010, MATCH(AJ723, 'Stock List'!$K$11:$K$1010, 0))/INDEX('Stock List'!$L$11:$L$1010, MATCH(AJ723, 'Stock List'!$K$11:$K$1010, 0)))*AI723), 2), 0)</f>
        <v>0</v>
      </c>
      <c r="CD723" s="20"/>
      <c r="CE723" s="20">
        <f>IFERROR(ROUND(((INDEX('Stock List'!$M$11:$M$1010, MATCH(AL723, 'Stock List'!$K$11:$K$1010, 0))/INDEX('Stock List'!$L$11:$L$1010, MATCH(AL723, 'Stock List'!$K$11:$K$1010, 0)))*AK723), 2), 0)</f>
        <v>0</v>
      </c>
      <c r="CF723" s="20"/>
      <c r="CG723" s="20">
        <f>IFERROR(ROUND(((INDEX('Stock List'!$M$11:$M$1010, MATCH(AN723, 'Stock List'!$K$11:$K$1010, 0))/INDEX('Stock List'!$L$11:$L$1010, MATCH(AN723, 'Stock List'!$K$11:$K$1010, 0)))*AM723), 2), 0)</f>
        <v>0</v>
      </c>
      <c r="CH723" s="20"/>
      <c r="CI723" s="20">
        <f>IFERROR(ROUND(((INDEX('Stock List'!$M$11:$M$1010, MATCH(AP723, 'Stock List'!$K$11:$K$1010, 0))/INDEX('Stock List'!$L$11:$L$1010, MATCH(AP723, 'Stock List'!$K$11:$K$1010, 0)))*AO723), 2), 0)</f>
        <v>0</v>
      </c>
      <c r="CJ723" s="20"/>
      <c r="CK723" s="20">
        <f>IFERROR(ROUND(((INDEX('Stock List'!$M$11:$M$1010, MATCH(AR723, 'Stock List'!$K$11:$K$1010, 0))/INDEX('Stock List'!$L$11:$L$1010, MATCH(AR723, 'Stock List'!$K$11:$K$1010, 0)))*AQ723), 2), 0)</f>
        <v>0</v>
      </c>
      <c r="CL723" s="20"/>
      <c r="CM723" s="20">
        <f>IFERROR(ROUND(((INDEX('Stock List'!$M$11:$M$1010, MATCH(AT723, 'Stock List'!$K$11:$K$1010, 0))/INDEX('Stock List'!$L$11:$L$1010, MATCH(AT723, 'Stock List'!$K$11:$K$1010, 0)))*AS723), 2), 0)</f>
        <v>0</v>
      </c>
      <c r="CN723" s="20"/>
      <c r="CO723" s="20">
        <f>IFERROR(ROUND(((INDEX('Stock List'!$M$11:$M$1010, MATCH(AV723, 'Stock List'!$K$11:$K$1010, 0))/INDEX('Stock List'!$L$11:$L$1010, MATCH(AV723, 'Stock List'!$K$11:$K$1010, 0)))*AU723), 2), 0)</f>
        <v>0</v>
      </c>
      <c r="CP723" s="20"/>
      <c r="CQ723" s="20">
        <f>IFERROR(ROUND(((INDEX('Stock List'!$M$11:$M$1010, MATCH(AX723, 'Stock List'!$K$11:$K$1010, 0))/INDEX('Stock List'!$L$11:$L$1010, MATCH(AX723, 'Stock List'!$K$11:$K$1010, 0)))*AW723), 2), 0)</f>
        <v>0</v>
      </c>
      <c r="CR723" s="22"/>
      <c r="CT723" s="106" t="str">
        <f t="shared" si="604"/>
        <v/>
      </c>
      <c r="CU723" s="22" t="str">
        <f t="shared" si="605"/>
        <v/>
      </c>
      <c r="CX723" s="106" t="str">
        <f t="shared" si="606"/>
        <v/>
      </c>
      <c r="CY723" s="20" t="str">
        <f t="shared" si="607"/>
        <v/>
      </c>
      <c r="CZ723" s="22" t="str">
        <f t="shared" si="608"/>
        <v/>
      </c>
      <c r="DB723" s="76" t="str">
        <f>IF($H723="", "", COUNTIF($G$11:$G$1010, "&gt;"&amp;$G723)+1+COUNTIF($G$11:$G723, $G723)-1)</f>
        <v/>
      </c>
      <c r="DC723" s="76" t="str">
        <f>IF($H723="", "", COUNTIF($CZ$11:$CZ$1010, "&gt;"&amp;$CZ723)+1+COUNTIF($CZ$11:$CZ723, $CZ723)-1)</f>
        <v/>
      </c>
      <c r="DE723" s="147" t="str">
        <f t="shared" si="609"/>
        <v/>
      </c>
      <c r="DF723" s="148"/>
      <c r="DG723" s="19" t="str">
        <f t="shared" si="610"/>
        <v/>
      </c>
      <c r="DH723" s="153" t="str">
        <f t="shared" si="611"/>
        <v/>
      </c>
      <c r="DI723" s="19" t="str">
        <f t="shared" si="563"/>
        <v/>
      </c>
      <c r="DJ723" s="153" t="str">
        <f t="shared" si="564"/>
        <v/>
      </c>
      <c r="DK723" s="19" t="str">
        <f t="shared" si="565"/>
        <v/>
      </c>
      <c r="DL723" s="153" t="str">
        <f t="shared" si="566"/>
        <v/>
      </c>
      <c r="DM723" s="19" t="str">
        <f t="shared" si="567"/>
        <v/>
      </c>
      <c r="DN723" s="153" t="str">
        <f t="shared" si="568"/>
        <v/>
      </c>
      <c r="DO723" s="19" t="str">
        <f t="shared" si="569"/>
        <v/>
      </c>
      <c r="DP723" s="153" t="str">
        <f t="shared" si="570"/>
        <v/>
      </c>
      <c r="DQ723" s="19" t="str">
        <f t="shared" si="571"/>
        <v/>
      </c>
      <c r="DR723" s="153" t="str">
        <f t="shared" si="572"/>
        <v/>
      </c>
      <c r="DS723" s="19" t="str">
        <f t="shared" si="573"/>
        <v/>
      </c>
      <c r="DT723" s="153" t="str">
        <f t="shared" si="574"/>
        <v/>
      </c>
      <c r="DU723" s="19" t="str">
        <f t="shared" si="575"/>
        <v/>
      </c>
      <c r="DV723" s="153" t="str">
        <f t="shared" si="576"/>
        <v/>
      </c>
      <c r="DW723" s="19" t="str">
        <f t="shared" si="577"/>
        <v/>
      </c>
      <c r="DX723" s="153" t="str">
        <f t="shared" si="578"/>
        <v/>
      </c>
      <c r="DY723" s="19" t="str">
        <f t="shared" si="579"/>
        <v/>
      </c>
      <c r="DZ723" s="153" t="str">
        <f t="shared" si="580"/>
        <v/>
      </c>
      <c r="EA723" s="19" t="str">
        <f t="shared" si="581"/>
        <v/>
      </c>
      <c r="EB723" s="153" t="str">
        <f t="shared" si="582"/>
        <v/>
      </c>
      <c r="EC723" s="19" t="str">
        <f t="shared" si="583"/>
        <v/>
      </c>
      <c r="ED723" s="153" t="str">
        <f t="shared" si="584"/>
        <v/>
      </c>
      <c r="EE723" s="19" t="str">
        <f t="shared" si="585"/>
        <v/>
      </c>
      <c r="EF723" s="153" t="str">
        <f t="shared" si="586"/>
        <v/>
      </c>
      <c r="EG723" s="19" t="str">
        <f t="shared" si="587"/>
        <v/>
      </c>
      <c r="EH723" s="153" t="str">
        <f t="shared" si="588"/>
        <v/>
      </c>
      <c r="EI723" s="19" t="str">
        <f t="shared" si="589"/>
        <v/>
      </c>
      <c r="EJ723" s="153" t="str">
        <f t="shared" si="590"/>
        <v/>
      </c>
      <c r="EK723" s="19" t="str">
        <f t="shared" si="591"/>
        <v/>
      </c>
      <c r="EL723" s="153" t="str">
        <f t="shared" si="592"/>
        <v/>
      </c>
      <c r="EM723" s="19" t="str">
        <f t="shared" si="593"/>
        <v/>
      </c>
      <c r="EN723" s="153" t="str">
        <f t="shared" si="594"/>
        <v/>
      </c>
      <c r="EO723" s="19" t="str">
        <f t="shared" si="595"/>
        <v/>
      </c>
      <c r="EP723" s="153" t="str">
        <f t="shared" si="596"/>
        <v/>
      </c>
      <c r="EQ723" s="19" t="str">
        <f t="shared" si="597"/>
        <v/>
      </c>
      <c r="ER723" s="153" t="str">
        <f t="shared" si="598"/>
        <v/>
      </c>
      <c r="ES723" s="19" t="str">
        <f t="shared" si="599"/>
        <v/>
      </c>
      <c r="ET723" s="153" t="str">
        <f t="shared" si="600"/>
        <v/>
      </c>
    </row>
    <row r="724" spans="1:150" x14ac:dyDescent="0.25">
      <c r="A724" s="31"/>
      <c r="B724" s="91" t="str">
        <f t="shared" si="601"/>
        <v/>
      </c>
      <c r="C724" s="20" t="str">
        <f t="shared" si="561"/>
        <v/>
      </c>
      <c r="D724" s="97" t="str">
        <f t="shared" si="562"/>
        <v/>
      </c>
      <c r="E724" s="62" t="str">
        <f t="shared" si="602"/>
        <v/>
      </c>
      <c r="F724" s="31"/>
      <c r="G724" s="282"/>
      <c r="H724" s="283"/>
      <c r="I724" s="284"/>
      <c r="J724" s="285"/>
      <c r="K724" s="286"/>
      <c r="L724" s="287"/>
      <c r="M724" s="288"/>
      <c r="N724" s="287"/>
      <c r="O724" s="288"/>
      <c r="P724" s="287"/>
      <c r="Q724" s="288"/>
      <c r="R724" s="287"/>
      <c r="S724" s="288"/>
      <c r="T724" s="287"/>
      <c r="U724" s="288"/>
      <c r="V724" s="287"/>
      <c r="W724" s="288"/>
      <c r="X724" s="287"/>
      <c r="Y724" s="288"/>
      <c r="Z724" s="287"/>
      <c r="AA724" s="288"/>
      <c r="AB724" s="287"/>
      <c r="AC724" s="288"/>
      <c r="AD724" s="287"/>
      <c r="AE724" s="288"/>
      <c r="AF724" s="287"/>
      <c r="AG724" s="288"/>
      <c r="AH724" s="287"/>
      <c r="AI724" s="288"/>
      <c r="AJ724" s="287"/>
      <c r="AK724" s="288"/>
      <c r="AL724" s="287"/>
      <c r="AM724" s="288"/>
      <c r="AN724" s="287"/>
      <c r="AO724" s="288"/>
      <c r="AP724" s="287"/>
      <c r="AQ724" s="288"/>
      <c r="AR724" s="287"/>
      <c r="AS724" s="288"/>
      <c r="AT724" s="287"/>
      <c r="AU724" s="288"/>
      <c r="AV724" s="287"/>
      <c r="AW724" s="288"/>
      <c r="AX724" s="287"/>
      <c r="AY724" s="31"/>
      <c r="BA724" s="76" t="str">
        <f t="shared" si="603"/>
        <v/>
      </c>
      <c r="BC724" s="76" t="str">
        <f>IF('Stock List'!$K724="", "", 'Stock List'!$K724)</f>
        <v/>
      </c>
      <c r="BE724" s="106">
        <f>IFERROR(ROUND(((INDEX('Stock List'!$M$11:$M$1010, MATCH(L724, 'Stock List'!$K$11:$K$1010, 0))/INDEX('Stock List'!$L$11:$L$1010, MATCH(L724, 'Stock List'!$K$11:$K$1010, 0)))*K724), 2), 0)</f>
        <v>0</v>
      </c>
      <c r="BF724" s="20"/>
      <c r="BG724" s="20">
        <f>IFERROR(ROUND(((INDEX('Stock List'!$M$11:$M$1010, MATCH(N724, 'Stock List'!$K$11:$K$1010, 0))/INDEX('Stock List'!$L$11:$L$1010, MATCH(N724, 'Stock List'!$K$11:$K$1010, 0)))*M724), 2), 0)</f>
        <v>0</v>
      </c>
      <c r="BH724" s="20"/>
      <c r="BI724" s="20">
        <f>IFERROR(ROUND(((INDEX('Stock List'!$M$11:$M$1010, MATCH(P724, 'Stock List'!$K$11:$K$1010, 0))/INDEX('Stock List'!$L$11:$L$1010, MATCH(P724, 'Stock List'!$K$11:$K$1010, 0)))*O724), 2), 0)</f>
        <v>0</v>
      </c>
      <c r="BJ724" s="20"/>
      <c r="BK724" s="20">
        <f>IFERROR(ROUND(((INDEX('Stock List'!$M$11:$M$1010, MATCH(R724, 'Stock List'!$K$11:$K$1010, 0))/INDEX('Stock List'!$L$11:$L$1010, MATCH(R724, 'Stock List'!$K$11:$K$1010, 0)))*Q724), 2), 0)</f>
        <v>0</v>
      </c>
      <c r="BL724" s="20"/>
      <c r="BM724" s="20">
        <f>IFERROR(ROUND(((INDEX('Stock List'!$M$11:$M$1010, MATCH(T724, 'Stock List'!$K$11:$K$1010, 0))/INDEX('Stock List'!$L$11:$L$1010, MATCH(T724, 'Stock List'!$K$11:$K$1010, 0)))*S724), 2), 0)</f>
        <v>0</v>
      </c>
      <c r="BN724" s="20"/>
      <c r="BO724" s="20">
        <f>IFERROR(ROUND(((INDEX('Stock List'!$M$11:$M$1010, MATCH(V724, 'Stock List'!$K$11:$K$1010, 0))/INDEX('Stock List'!$L$11:$L$1010, MATCH(V724, 'Stock List'!$K$11:$K$1010, 0)))*U724), 2), 0)</f>
        <v>0</v>
      </c>
      <c r="BP724" s="20"/>
      <c r="BQ724" s="20">
        <f>IFERROR(ROUND(((INDEX('Stock List'!$M$11:$M$1010, MATCH(X724, 'Stock List'!$K$11:$K$1010, 0))/INDEX('Stock List'!$L$11:$L$1010, MATCH(X724, 'Stock List'!$K$11:$K$1010, 0)))*W724), 2), 0)</f>
        <v>0</v>
      </c>
      <c r="BR724" s="20"/>
      <c r="BS724" s="20">
        <f>IFERROR(ROUND(((INDEX('Stock List'!$M$11:$M$1010, MATCH(Z724, 'Stock List'!$K$11:$K$1010, 0))/INDEX('Stock List'!$L$11:$L$1010, MATCH(Z724, 'Stock List'!$K$11:$K$1010, 0)))*Y724), 2), 0)</f>
        <v>0</v>
      </c>
      <c r="BT724" s="20"/>
      <c r="BU724" s="20">
        <f>IFERROR(ROUND(((INDEX('Stock List'!$M$11:$M$1010, MATCH(AB724, 'Stock List'!$K$11:$K$1010, 0))/INDEX('Stock List'!$L$11:$L$1010, MATCH(AB724, 'Stock List'!$K$11:$K$1010, 0)))*AA724), 2), 0)</f>
        <v>0</v>
      </c>
      <c r="BV724" s="20"/>
      <c r="BW724" s="20">
        <f>IFERROR(ROUND(((INDEX('Stock List'!$M$11:$M$1010, MATCH(AD724, 'Stock List'!$K$11:$K$1010, 0))/INDEX('Stock List'!$L$11:$L$1010, MATCH(AD724, 'Stock List'!$K$11:$K$1010, 0)))*AC724), 2), 0)</f>
        <v>0</v>
      </c>
      <c r="BX724" s="20"/>
      <c r="BY724" s="20">
        <f>IFERROR(ROUND(((INDEX('Stock List'!$M$11:$M$1010, MATCH(AF724, 'Stock List'!$K$11:$K$1010, 0))/INDEX('Stock List'!$L$11:$L$1010, MATCH(AF724, 'Stock List'!$K$11:$K$1010, 0)))*AE724), 2), 0)</f>
        <v>0</v>
      </c>
      <c r="BZ724" s="20"/>
      <c r="CA724" s="20">
        <f>IFERROR(ROUND(((INDEX('Stock List'!$M$11:$M$1010, MATCH(AH724, 'Stock List'!$K$11:$K$1010, 0))/INDEX('Stock List'!$L$11:$L$1010, MATCH(AH724, 'Stock List'!$K$11:$K$1010, 0)))*AG724), 2), 0)</f>
        <v>0</v>
      </c>
      <c r="CB724" s="20"/>
      <c r="CC724" s="20">
        <f>IFERROR(ROUND(((INDEX('Stock List'!$M$11:$M$1010, MATCH(AJ724, 'Stock List'!$K$11:$K$1010, 0))/INDEX('Stock List'!$L$11:$L$1010, MATCH(AJ724, 'Stock List'!$K$11:$K$1010, 0)))*AI724), 2), 0)</f>
        <v>0</v>
      </c>
      <c r="CD724" s="20"/>
      <c r="CE724" s="20">
        <f>IFERROR(ROUND(((INDEX('Stock List'!$M$11:$M$1010, MATCH(AL724, 'Stock List'!$K$11:$K$1010, 0))/INDEX('Stock List'!$L$11:$L$1010, MATCH(AL724, 'Stock List'!$K$11:$K$1010, 0)))*AK724), 2), 0)</f>
        <v>0</v>
      </c>
      <c r="CF724" s="20"/>
      <c r="CG724" s="20">
        <f>IFERROR(ROUND(((INDEX('Stock List'!$M$11:$M$1010, MATCH(AN724, 'Stock List'!$K$11:$K$1010, 0))/INDEX('Stock List'!$L$11:$L$1010, MATCH(AN724, 'Stock List'!$K$11:$K$1010, 0)))*AM724), 2), 0)</f>
        <v>0</v>
      </c>
      <c r="CH724" s="20"/>
      <c r="CI724" s="20">
        <f>IFERROR(ROUND(((INDEX('Stock List'!$M$11:$M$1010, MATCH(AP724, 'Stock List'!$K$11:$K$1010, 0))/INDEX('Stock List'!$L$11:$L$1010, MATCH(AP724, 'Stock List'!$K$11:$K$1010, 0)))*AO724), 2), 0)</f>
        <v>0</v>
      </c>
      <c r="CJ724" s="20"/>
      <c r="CK724" s="20">
        <f>IFERROR(ROUND(((INDEX('Stock List'!$M$11:$M$1010, MATCH(AR724, 'Stock List'!$K$11:$K$1010, 0))/INDEX('Stock List'!$L$11:$L$1010, MATCH(AR724, 'Stock List'!$K$11:$K$1010, 0)))*AQ724), 2), 0)</f>
        <v>0</v>
      </c>
      <c r="CL724" s="20"/>
      <c r="CM724" s="20">
        <f>IFERROR(ROUND(((INDEX('Stock List'!$M$11:$M$1010, MATCH(AT724, 'Stock List'!$K$11:$K$1010, 0))/INDEX('Stock List'!$L$11:$L$1010, MATCH(AT724, 'Stock List'!$K$11:$K$1010, 0)))*AS724), 2), 0)</f>
        <v>0</v>
      </c>
      <c r="CN724" s="20"/>
      <c r="CO724" s="20">
        <f>IFERROR(ROUND(((INDEX('Stock List'!$M$11:$M$1010, MATCH(AV724, 'Stock List'!$K$11:$K$1010, 0))/INDEX('Stock List'!$L$11:$L$1010, MATCH(AV724, 'Stock List'!$K$11:$K$1010, 0)))*AU724), 2), 0)</f>
        <v>0</v>
      </c>
      <c r="CP724" s="20"/>
      <c r="CQ724" s="20">
        <f>IFERROR(ROUND(((INDEX('Stock List'!$M$11:$M$1010, MATCH(AX724, 'Stock List'!$K$11:$K$1010, 0))/INDEX('Stock List'!$L$11:$L$1010, MATCH(AX724, 'Stock List'!$K$11:$K$1010, 0)))*AW724), 2), 0)</f>
        <v>0</v>
      </c>
      <c r="CR724" s="22"/>
      <c r="CT724" s="106" t="str">
        <f t="shared" si="604"/>
        <v/>
      </c>
      <c r="CU724" s="22" t="str">
        <f t="shared" si="605"/>
        <v/>
      </c>
      <c r="CX724" s="106" t="str">
        <f t="shared" si="606"/>
        <v/>
      </c>
      <c r="CY724" s="20" t="str">
        <f t="shared" si="607"/>
        <v/>
      </c>
      <c r="CZ724" s="22" t="str">
        <f t="shared" si="608"/>
        <v/>
      </c>
      <c r="DB724" s="76" t="str">
        <f>IF($H724="", "", COUNTIF($G$11:$G$1010, "&gt;"&amp;$G724)+1+COUNTIF($G$11:$G724, $G724)-1)</f>
        <v/>
      </c>
      <c r="DC724" s="76" t="str">
        <f>IF($H724="", "", COUNTIF($CZ$11:$CZ$1010, "&gt;"&amp;$CZ724)+1+COUNTIF($CZ$11:$CZ724, $CZ724)-1)</f>
        <v/>
      </c>
      <c r="DE724" s="147" t="str">
        <f t="shared" si="609"/>
        <v/>
      </c>
      <c r="DF724" s="148"/>
      <c r="DG724" s="19" t="str">
        <f t="shared" si="610"/>
        <v/>
      </c>
      <c r="DH724" s="153" t="str">
        <f t="shared" si="611"/>
        <v/>
      </c>
      <c r="DI724" s="19" t="str">
        <f t="shared" si="563"/>
        <v/>
      </c>
      <c r="DJ724" s="153" t="str">
        <f t="shared" si="564"/>
        <v/>
      </c>
      <c r="DK724" s="19" t="str">
        <f t="shared" si="565"/>
        <v/>
      </c>
      <c r="DL724" s="153" t="str">
        <f t="shared" si="566"/>
        <v/>
      </c>
      <c r="DM724" s="19" t="str">
        <f t="shared" si="567"/>
        <v/>
      </c>
      <c r="DN724" s="153" t="str">
        <f t="shared" si="568"/>
        <v/>
      </c>
      <c r="DO724" s="19" t="str">
        <f t="shared" si="569"/>
        <v/>
      </c>
      <c r="DP724" s="153" t="str">
        <f t="shared" si="570"/>
        <v/>
      </c>
      <c r="DQ724" s="19" t="str">
        <f t="shared" si="571"/>
        <v/>
      </c>
      <c r="DR724" s="153" t="str">
        <f t="shared" si="572"/>
        <v/>
      </c>
      <c r="DS724" s="19" t="str">
        <f t="shared" si="573"/>
        <v/>
      </c>
      <c r="DT724" s="153" t="str">
        <f t="shared" si="574"/>
        <v/>
      </c>
      <c r="DU724" s="19" t="str">
        <f t="shared" si="575"/>
        <v/>
      </c>
      <c r="DV724" s="153" t="str">
        <f t="shared" si="576"/>
        <v/>
      </c>
      <c r="DW724" s="19" t="str">
        <f t="shared" si="577"/>
        <v/>
      </c>
      <c r="DX724" s="153" t="str">
        <f t="shared" si="578"/>
        <v/>
      </c>
      <c r="DY724" s="19" t="str">
        <f t="shared" si="579"/>
        <v/>
      </c>
      <c r="DZ724" s="153" t="str">
        <f t="shared" si="580"/>
        <v/>
      </c>
      <c r="EA724" s="19" t="str">
        <f t="shared" si="581"/>
        <v/>
      </c>
      <c r="EB724" s="153" t="str">
        <f t="shared" si="582"/>
        <v/>
      </c>
      <c r="EC724" s="19" t="str">
        <f t="shared" si="583"/>
        <v/>
      </c>
      <c r="ED724" s="153" t="str">
        <f t="shared" si="584"/>
        <v/>
      </c>
      <c r="EE724" s="19" t="str">
        <f t="shared" si="585"/>
        <v/>
      </c>
      <c r="EF724" s="153" t="str">
        <f t="shared" si="586"/>
        <v/>
      </c>
      <c r="EG724" s="19" t="str">
        <f t="shared" si="587"/>
        <v/>
      </c>
      <c r="EH724" s="153" t="str">
        <f t="shared" si="588"/>
        <v/>
      </c>
      <c r="EI724" s="19" t="str">
        <f t="shared" si="589"/>
        <v/>
      </c>
      <c r="EJ724" s="153" t="str">
        <f t="shared" si="590"/>
        <v/>
      </c>
      <c r="EK724" s="19" t="str">
        <f t="shared" si="591"/>
        <v/>
      </c>
      <c r="EL724" s="153" t="str">
        <f t="shared" si="592"/>
        <v/>
      </c>
      <c r="EM724" s="19" t="str">
        <f t="shared" si="593"/>
        <v/>
      </c>
      <c r="EN724" s="153" t="str">
        <f t="shared" si="594"/>
        <v/>
      </c>
      <c r="EO724" s="19" t="str">
        <f t="shared" si="595"/>
        <v/>
      </c>
      <c r="EP724" s="153" t="str">
        <f t="shared" si="596"/>
        <v/>
      </c>
      <c r="EQ724" s="19" t="str">
        <f t="shared" si="597"/>
        <v/>
      </c>
      <c r="ER724" s="153" t="str">
        <f t="shared" si="598"/>
        <v/>
      </c>
      <c r="ES724" s="19" t="str">
        <f t="shared" si="599"/>
        <v/>
      </c>
      <c r="ET724" s="153" t="str">
        <f t="shared" si="600"/>
        <v/>
      </c>
    </row>
    <row r="725" spans="1:150" x14ac:dyDescent="0.25">
      <c r="A725" s="31"/>
      <c r="B725" s="91" t="str">
        <f t="shared" si="601"/>
        <v/>
      </c>
      <c r="C725" s="20" t="str">
        <f t="shared" si="561"/>
        <v/>
      </c>
      <c r="D725" s="97" t="str">
        <f t="shared" si="562"/>
        <v/>
      </c>
      <c r="E725" s="62" t="str">
        <f t="shared" si="602"/>
        <v/>
      </c>
      <c r="F725" s="31"/>
      <c r="G725" s="282"/>
      <c r="H725" s="283"/>
      <c r="I725" s="284"/>
      <c r="J725" s="285"/>
      <c r="K725" s="286"/>
      <c r="L725" s="287"/>
      <c r="M725" s="288"/>
      <c r="N725" s="287"/>
      <c r="O725" s="288"/>
      <c r="P725" s="287"/>
      <c r="Q725" s="288"/>
      <c r="R725" s="287"/>
      <c r="S725" s="288"/>
      <c r="T725" s="287"/>
      <c r="U725" s="288"/>
      <c r="V725" s="287"/>
      <c r="W725" s="288"/>
      <c r="X725" s="287"/>
      <c r="Y725" s="288"/>
      <c r="Z725" s="287"/>
      <c r="AA725" s="288"/>
      <c r="AB725" s="287"/>
      <c r="AC725" s="288"/>
      <c r="AD725" s="287"/>
      <c r="AE725" s="288"/>
      <c r="AF725" s="287"/>
      <c r="AG725" s="288"/>
      <c r="AH725" s="287"/>
      <c r="AI725" s="288"/>
      <c r="AJ725" s="287"/>
      <c r="AK725" s="288"/>
      <c r="AL725" s="287"/>
      <c r="AM725" s="288"/>
      <c r="AN725" s="287"/>
      <c r="AO725" s="288"/>
      <c r="AP725" s="287"/>
      <c r="AQ725" s="288"/>
      <c r="AR725" s="287"/>
      <c r="AS725" s="288"/>
      <c r="AT725" s="287"/>
      <c r="AU725" s="288"/>
      <c r="AV725" s="287"/>
      <c r="AW725" s="288"/>
      <c r="AX725" s="287"/>
      <c r="AY725" s="31"/>
      <c r="BA725" s="76" t="str">
        <f t="shared" si="603"/>
        <v/>
      </c>
      <c r="BC725" s="76" t="str">
        <f>IF('Stock List'!$K725="", "", 'Stock List'!$K725)</f>
        <v/>
      </c>
      <c r="BE725" s="106">
        <f>IFERROR(ROUND(((INDEX('Stock List'!$M$11:$M$1010, MATCH(L725, 'Stock List'!$K$11:$K$1010, 0))/INDEX('Stock List'!$L$11:$L$1010, MATCH(L725, 'Stock List'!$K$11:$K$1010, 0)))*K725), 2), 0)</f>
        <v>0</v>
      </c>
      <c r="BF725" s="20"/>
      <c r="BG725" s="20">
        <f>IFERROR(ROUND(((INDEX('Stock List'!$M$11:$M$1010, MATCH(N725, 'Stock List'!$K$11:$K$1010, 0))/INDEX('Stock List'!$L$11:$L$1010, MATCH(N725, 'Stock List'!$K$11:$K$1010, 0)))*M725), 2), 0)</f>
        <v>0</v>
      </c>
      <c r="BH725" s="20"/>
      <c r="BI725" s="20">
        <f>IFERROR(ROUND(((INDEX('Stock List'!$M$11:$M$1010, MATCH(P725, 'Stock List'!$K$11:$K$1010, 0))/INDEX('Stock List'!$L$11:$L$1010, MATCH(P725, 'Stock List'!$K$11:$K$1010, 0)))*O725), 2), 0)</f>
        <v>0</v>
      </c>
      <c r="BJ725" s="20"/>
      <c r="BK725" s="20">
        <f>IFERROR(ROUND(((INDEX('Stock List'!$M$11:$M$1010, MATCH(R725, 'Stock List'!$K$11:$K$1010, 0))/INDEX('Stock List'!$L$11:$L$1010, MATCH(R725, 'Stock List'!$K$11:$K$1010, 0)))*Q725), 2), 0)</f>
        <v>0</v>
      </c>
      <c r="BL725" s="20"/>
      <c r="BM725" s="20">
        <f>IFERROR(ROUND(((INDEX('Stock List'!$M$11:$M$1010, MATCH(T725, 'Stock List'!$K$11:$K$1010, 0))/INDEX('Stock List'!$L$11:$L$1010, MATCH(T725, 'Stock List'!$K$11:$K$1010, 0)))*S725), 2), 0)</f>
        <v>0</v>
      </c>
      <c r="BN725" s="20"/>
      <c r="BO725" s="20">
        <f>IFERROR(ROUND(((INDEX('Stock List'!$M$11:$M$1010, MATCH(V725, 'Stock List'!$K$11:$K$1010, 0))/INDEX('Stock List'!$L$11:$L$1010, MATCH(V725, 'Stock List'!$K$11:$K$1010, 0)))*U725), 2), 0)</f>
        <v>0</v>
      </c>
      <c r="BP725" s="20"/>
      <c r="BQ725" s="20">
        <f>IFERROR(ROUND(((INDEX('Stock List'!$M$11:$M$1010, MATCH(X725, 'Stock List'!$K$11:$K$1010, 0))/INDEX('Stock List'!$L$11:$L$1010, MATCH(X725, 'Stock List'!$K$11:$K$1010, 0)))*W725), 2), 0)</f>
        <v>0</v>
      </c>
      <c r="BR725" s="20"/>
      <c r="BS725" s="20">
        <f>IFERROR(ROUND(((INDEX('Stock List'!$M$11:$M$1010, MATCH(Z725, 'Stock List'!$K$11:$K$1010, 0))/INDEX('Stock List'!$L$11:$L$1010, MATCH(Z725, 'Stock List'!$K$11:$K$1010, 0)))*Y725), 2), 0)</f>
        <v>0</v>
      </c>
      <c r="BT725" s="20"/>
      <c r="BU725" s="20">
        <f>IFERROR(ROUND(((INDEX('Stock List'!$M$11:$M$1010, MATCH(AB725, 'Stock List'!$K$11:$K$1010, 0))/INDEX('Stock List'!$L$11:$L$1010, MATCH(AB725, 'Stock List'!$K$11:$K$1010, 0)))*AA725), 2), 0)</f>
        <v>0</v>
      </c>
      <c r="BV725" s="20"/>
      <c r="BW725" s="20">
        <f>IFERROR(ROUND(((INDEX('Stock List'!$M$11:$M$1010, MATCH(AD725, 'Stock List'!$K$11:$K$1010, 0))/INDEX('Stock List'!$L$11:$L$1010, MATCH(AD725, 'Stock List'!$K$11:$K$1010, 0)))*AC725), 2), 0)</f>
        <v>0</v>
      </c>
      <c r="BX725" s="20"/>
      <c r="BY725" s="20">
        <f>IFERROR(ROUND(((INDEX('Stock List'!$M$11:$M$1010, MATCH(AF725, 'Stock List'!$K$11:$K$1010, 0))/INDEX('Stock List'!$L$11:$L$1010, MATCH(AF725, 'Stock List'!$K$11:$K$1010, 0)))*AE725), 2), 0)</f>
        <v>0</v>
      </c>
      <c r="BZ725" s="20"/>
      <c r="CA725" s="20">
        <f>IFERROR(ROUND(((INDEX('Stock List'!$M$11:$M$1010, MATCH(AH725, 'Stock List'!$K$11:$K$1010, 0))/INDEX('Stock List'!$L$11:$L$1010, MATCH(AH725, 'Stock List'!$K$11:$K$1010, 0)))*AG725), 2), 0)</f>
        <v>0</v>
      </c>
      <c r="CB725" s="20"/>
      <c r="CC725" s="20">
        <f>IFERROR(ROUND(((INDEX('Stock List'!$M$11:$M$1010, MATCH(AJ725, 'Stock List'!$K$11:$K$1010, 0))/INDEX('Stock List'!$L$11:$L$1010, MATCH(AJ725, 'Stock List'!$K$11:$K$1010, 0)))*AI725), 2), 0)</f>
        <v>0</v>
      </c>
      <c r="CD725" s="20"/>
      <c r="CE725" s="20">
        <f>IFERROR(ROUND(((INDEX('Stock List'!$M$11:$M$1010, MATCH(AL725, 'Stock List'!$K$11:$K$1010, 0))/INDEX('Stock List'!$L$11:$L$1010, MATCH(AL725, 'Stock List'!$K$11:$K$1010, 0)))*AK725), 2), 0)</f>
        <v>0</v>
      </c>
      <c r="CF725" s="20"/>
      <c r="CG725" s="20">
        <f>IFERROR(ROUND(((INDEX('Stock List'!$M$11:$M$1010, MATCH(AN725, 'Stock List'!$K$11:$K$1010, 0))/INDEX('Stock List'!$L$11:$L$1010, MATCH(AN725, 'Stock List'!$K$11:$K$1010, 0)))*AM725), 2), 0)</f>
        <v>0</v>
      </c>
      <c r="CH725" s="20"/>
      <c r="CI725" s="20">
        <f>IFERROR(ROUND(((INDEX('Stock List'!$M$11:$M$1010, MATCH(AP725, 'Stock List'!$K$11:$K$1010, 0))/INDEX('Stock List'!$L$11:$L$1010, MATCH(AP725, 'Stock List'!$K$11:$K$1010, 0)))*AO725), 2), 0)</f>
        <v>0</v>
      </c>
      <c r="CJ725" s="20"/>
      <c r="CK725" s="20">
        <f>IFERROR(ROUND(((INDEX('Stock List'!$M$11:$M$1010, MATCH(AR725, 'Stock List'!$K$11:$K$1010, 0))/INDEX('Stock List'!$L$11:$L$1010, MATCH(AR725, 'Stock List'!$K$11:$K$1010, 0)))*AQ725), 2), 0)</f>
        <v>0</v>
      </c>
      <c r="CL725" s="20"/>
      <c r="CM725" s="20">
        <f>IFERROR(ROUND(((INDEX('Stock List'!$M$11:$M$1010, MATCH(AT725, 'Stock List'!$K$11:$K$1010, 0))/INDEX('Stock List'!$L$11:$L$1010, MATCH(AT725, 'Stock List'!$K$11:$K$1010, 0)))*AS725), 2), 0)</f>
        <v>0</v>
      </c>
      <c r="CN725" s="20"/>
      <c r="CO725" s="20">
        <f>IFERROR(ROUND(((INDEX('Stock List'!$M$11:$M$1010, MATCH(AV725, 'Stock List'!$K$11:$K$1010, 0))/INDEX('Stock List'!$L$11:$L$1010, MATCH(AV725, 'Stock List'!$K$11:$K$1010, 0)))*AU725), 2), 0)</f>
        <v>0</v>
      </c>
      <c r="CP725" s="20"/>
      <c r="CQ725" s="20">
        <f>IFERROR(ROUND(((INDEX('Stock List'!$M$11:$M$1010, MATCH(AX725, 'Stock List'!$K$11:$K$1010, 0))/INDEX('Stock List'!$L$11:$L$1010, MATCH(AX725, 'Stock List'!$K$11:$K$1010, 0)))*AW725), 2), 0)</f>
        <v>0</v>
      </c>
      <c r="CR725" s="22"/>
      <c r="CT725" s="106" t="str">
        <f t="shared" si="604"/>
        <v/>
      </c>
      <c r="CU725" s="22" t="str">
        <f t="shared" si="605"/>
        <v/>
      </c>
      <c r="CX725" s="106" t="str">
        <f t="shared" si="606"/>
        <v/>
      </c>
      <c r="CY725" s="20" t="str">
        <f t="shared" si="607"/>
        <v/>
      </c>
      <c r="CZ725" s="22" t="str">
        <f t="shared" si="608"/>
        <v/>
      </c>
      <c r="DB725" s="76" t="str">
        <f>IF($H725="", "", COUNTIF($G$11:$G$1010, "&gt;"&amp;$G725)+1+COUNTIF($G$11:$G725, $G725)-1)</f>
        <v/>
      </c>
      <c r="DC725" s="76" t="str">
        <f>IF($H725="", "", COUNTIF($CZ$11:$CZ$1010, "&gt;"&amp;$CZ725)+1+COUNTIF($CZ$11:$CZ725, $CZ725)-1)</f>
        <v/>
      </c>
      <c r="DE725" s="147" t="str">
        <f t="shared" si="609"/>
        <v/>
      </c>
      <c r="DF725" s="148"/>
      <c r="DG725" s="19" t="str">
        <f t="shared" si="610"/>
        <v/>
      </c>
      <c r="DH725" s="153" t="str">
        <f t="shared" si="611"/>
        <v/>
      </c>
      <c r="DI725" s="19" t="str">
        <f t="shared" si="563"/>
        <v/>
      </c>
      <c r="DJ725" s="153" t="str">
        <f t="shared" si="564"/>
        <v/>
      </c>
      <c r="DK725" s="19" t="str">
        <f t="shared" si="565"/>
        <v/>
      </c>
      <c r="DL725" s="153" t="str">
        <f t="shared" si="566"/>
        <v/>
      </c>
      <c r="DM725" s="19" t="str">
        <f t="shared" si="567"/>
        <v/>
      </c>
      <c r="DN725" s="153" t="str">
        <f t="shared" si="568"/>
        <v/>
      </c>
      <c r="DO725" s="19" t="str">
        <f t="shared" si="569"/>
        <v/>
      </c>
      <c r="DP725" s="153" t="str">
        <f t="shared" si="570"/>
        <v/>
      </c>
      <c r="DQ725" s="19" t="str">
        <f t="shared" si="571"/>
        <v/>
      </c>
      <c r="DR725" s="153" t="str">
        <f t="shared" si="572"/>
        <v/>
      </c>
      <c r="DS725" s="19" t="str">
        <f t="shared" si="573"/>
        <v/>
      </c>
      <c r="DT725" s="153" t="str">
        <f t="shared" si="574"/>
        <v/>
      </c>
      <c r="DU725" s="19" t="str">
        <f t="shared" si="575"/>
        <v/>
      </c>
      <c r="DV725" s="153" t="str">
        <f t="shared" si="576"/>
        <v/>
      </c>
      <c r="DW725" s="19" t="str">
        <f t="shared" si="577"/>
        <v/>
      </c>
      <c r="DX725" s="153" t="str">
        <f t="shared" si="578"/>
        <v/>
      </c>
      <c r="DY725" s="19" t="str">
        <f t="shared" si="579"/>
        <v/>
      </c>
      <c r="DZ725" s="153" t="str">
        <f t="shared" si="580"/>
        <v/>
      </c>
      <c r="EA725" s="19" t="str">
        <f t="shared" si="581"/>
        <v/>
      </c>
      <c r="EB725" s="153" t="str">
        <f t="shared" si="582"/>
        <v/>
      </c>
      <c r="EC725" s="19" t="str">
        <f t="shared" si="583"/>
        <v/>
      </c>
      <c r="ED725" s="153" t="str">
        <f t="shared" si="584"/>
        <v/>
      </c>
      <c r="EE725" s="19" t="str">
        <f t="shared" si="585"/>
        <v/>
      </c>
      <c r="EF725" s="153" t="str">
        <f t="shared" si="586"/>
        <v/>
      </c>
      <c r="EG725" s="19" t="str">
        <f t="shared" si="587"/>
        <v/>
      </c>
      <c r="EH725" s="153" t="str">
        <f t="shared" si="588"/>
        <v/>
      </c>
      <c r="EI725" s="19" t="str">
        <f t="shared" si="589"/>
        <v/>
      </c>
      <c r="EJ725" s="153" t="str">
        <f t="shared" si="590"/>
        <v/>
      </c>
      <c r="EK725" s="19" t="str">
        <f t="shared" si="591"/>
        <v/>
      </c>
      <c r="EL725" s="153" t="str">
        <f t="shared" si="592"/>
        <v/>
      </c>
      <c r="EM725" s="19" t="str">
        <f t="shared" si="593"/>
        <v/>
      </c>
      <c r="EN725" s="153" t="str">
        <f t="shared" si="594"/>
        <v/>
      </c>
      <c r="EO725" s="19" t="str">
        <f t="shared" si="595"/>
        <v/>
      </c>
      <c r="EP725" s="153" t="str">
        <f t="shared" si="596"/>
        <v/>
      </c>
      <c r="EQ725" s="19" t="str">
        <f t="shared" si="597"/>
        <v/>
      </c>
      <c r="ER725" s="153" t="str">
        <f t="shared" si="598"/>
        <v/>
      </c>
      <c r="ES725" s="19" t="str">
        <f t="shared" si="599"/>
        <v/>
      </c>
      <c r="ET725" s="153" t="str">
        <f t="shared" si="600"/>
        <v/>
      </c>
    </row>
    <row r="726" spans="1:150" x14ac:dyDescent="0.25">
      <c r="A726" s="31"/>
      <c r="B726" s="91" t="str">
        <f t="shared" si="601"/>
        <v/>
      </c>
      <c r="C726" s="20" t="str">
        <f t="shared" si="561"/>
        <v/>
      </c>
      <c r="D726" s="97" t="str">
        <f t="shared" si="562"/>
        <v/>
      </c>
      <c r="E726" s="62" t="str">
        <f t="shared" si="602"/>
        <v/>
      </c>
      <c r="F726" s="31"/>
      <c r="G726" s="282"/>
      <c r="H726" s="283"/>
      <c r="I726" s="284"/>
      <c r="J726" s="285"/>
      <c r="K726" s="286"/>
      <c r="L726" s="287"/>
      <c r="M726" s="288"/>
      <c r="N726" s="287"/>
      <c r="O726" s="288"/>
      <c r="P726" s="287"/>
      <c r="Q726" s="288"/>
      <c r="R726" s="287"/>
      <c r="S726" s="288"/>
      <c r="T726" s="287"/>
      <c r="U726" s="288"/>
      <c r="V726" s="287"/>
      <c r="W726" s="288"/>
      <c r="X726" s="287"/>
      <c r="Y726" s="288"/>
      <c r="Z726" s="287"/>
      <c r="AA726" s="288"/>
      <c r="AB726" s="287"/>
      <c r="AC726" s="288"/>
      <c r="AD726" s="287"/>
      <c r="AE726" s="288"/>
      <c r="AF726" s="287"/>
      <c r="AG726" s="288"/>
      <c r="AH726" s="287"/>
      <c r="AI726" s="288"/>
      <c r="AJ726" s="287"/>
      <c r="AK726" s="288"/>
      <c r="AL726" s="287"/>
      <c r="AM726" s="288"/>
      <c r="AN726" s="287"/>
      <c r="AO726" s="288"/>
      <c r="AP726" s="287"/>
      <c r="AQ726" s="288"/>
      <c r="AR726" s="287"/>
      <c r="AS726" s="288"/>
      <c r="AT726" s="287"/>
      <c r="AU726" s="288"/>
      <c r="AV726" s="287"/>
      <c r="AW726" s="288"/>
      <c r="AX726" s="287"/>
      <c r="AY726" s="31"/>
      <c r="BA726" s="76" t="str">
        <f t="shared" si="603"/>
        <v/>
      </c>
      <c r="BC726" s="76" t="str">
        <f>IF('Stock List'!$K726="", "", 'Stock List'!$K726)</f>
        <v/>
      </c>
      <c r="BE726" s="106">
        <f>IFERROR(ROUND(((INDEX('Stock List'!$M$11:$M$1010, MATCH(L726, 'Stock List'!$K$11:$K$1010, 0))/INDEX('Stock List'!$L$11:$L$1010, MATCH(L726, 'Stock List'!$K$11:$K$1010, 0)))*K726), 2), 0)</f>
        <v>0</v>
      </c>
      <c r="BF726" s="20"/>
      <c r="BG726" s="20">
        <f>IFERROR(ROUND(((INDEX('Stock List'!$M$11:$M$1010, MATCH(N726, 'Stock List'!$K$11:$K$1010, 0))/INDEX('Stock List'!$L$11:$L$1010, MATCH(N726, 'Stock List'!$K$11:$K$1010, 0)))*M726), 2), 0)</f>
        <v>0</v>
      </c>
      <c r="BH726" s="20"/>
      <c r="BI726" s="20">
        <f>IFERROR(ROUND(((INDEX('Stock List'!$M$11:$M$1010, MATCH(P726, 'Stock List'!$K$11:$K$1010, 0))/INDEX('Stock List'!$L$11:$L$1010, MATCH(P726, 'Stock List'!$K$11:$K$1010, 0)))*O726), 2), 0)</f>
        <v>0</v>
      </c>
      <c r="BJ726" s="20"/>
      <c r="BK726" s="20">
        <f>IFERROR(ROUND(((INDEX('Stock List'!$M$11:$M$1010, MATCH(R726, 'Stock List'!$K$11:$K$1010, 0))/INDEX('Stock List'!$L$11:$L$1010, MATCH(R726, 'Stock List'!$K$11:$K$1010, 0)))*Q726), 2), 0)</f>
        <v>0</v>
      </c>
      <c r="BL726" s="20"/>
      <c r="BM726" s="20">
        <f>IFERROR(ROUND(((INDEX('Stock List'!$M$11:$M$1010, MATCH(T726, 'Stock List'!$K$11:$K$1010, 0))/INDEX('Stock List'!$L$11:$L$1010, MATCH(T726, 'Stock List'!$K$11:$K$1010, 0)))*S726), 2), 0)</f>
        <v>0</v>
      </c>
      <c r="BN726" s="20"/>
      <c r="BO726" s="20">
        <f>IFERROR(ROUND(((INDEX('Stock List'!$M$11:$M$1010, MATCH(V726, 'Stock List'!$K$11:$K$1010, 0))/INDEX('Stock List'!$L$11:$L$1010, MATCH(V726, 'Stock List'!$K$11:$K$1010, 0)))*U726), 2), 0)</f>
        <v>0</v>
      </c>
      <c r="BP726" s="20"/>
      <c r="BQ726" s="20">
        <f>IFERROR(ROUND(((INDEX('Stock List'!$M$11:$M$1010, MATCH(X726, 'Stock List'!$K$11:$K$1010, 0))/INDEX('Stock List'!$L$11:$L$1010, MATCH(X726, 'Stock List'!$K$11:$K$1010, 0)))*W726), 2), 0)</f>
        <v>0</v>
      </c>
      <c r="BR726" s="20"/>
      <c r="BS726" s="20">
        <f>IFERROR(ROUND(((INDEX('Stock List'!$M$11:$M$1010, MATCH(Z726, 'Stock List'!$K$11:$K$1010, 0))/INDEX('Stock List'!$L$11:$L$1010, MATCH(Z726, 'Stock List'!$K$11:$K$1010, 0)))*Y726), 2), 0)</f>
        <v>0</v>
      </c>
      <c r="BT726" s="20"/>
      <c r="BU726" s="20">
        <f>IFERROR(ROUND(((INDEX('Stock List'!$M$11:$M$1010, MATCH(AB726, 'Stock List'!$K$11:$K$1010, 0))/INDEX('Stock List'!$L$11:$L$1010, MATCH(AB726, 'Stock List'!$K$11:$K$1010, 0)))*AA726), 2), 0)</f>
        <v>0</v>
      </c>
      <c r="BV726" s="20"/>
      <c r="BW726" s="20">
        <f>IFERROR(ROUND(((INDEX('Stock List'!$M$11:$M$1010, MATCH(AD726, 'Stock List'!$K$11:$K$1010, 0))/INDEX('Stock List'!$L$11:$L$1010, MATCH(AD726, 'Stock List'!$K$11:$K$1010, 0)))*AC726), 2), 0)</f>
        <v>0</v>
      </c>
      <c r="BX726" s="20"/>
      <c r="BY726" s="20">
        <f>IFERROR(ROUND(((INDEX('Stock List'!$M$11:$M$1010, MATCH(AF726, 'Stock List'!$K$11:$K$1010, 0))/INDEX('Stock List'!$L$11:$L$1010, MATCH(AF726, 'Stock List'!$K$11:$K$1010, 0)))*AE726), 2), 0)</f>
        <v>0</v>
      </c>
      <c r="BZ726" s="20"/>
      <c r="CA726" s="20">
        <f>IFERROR(ROUND(((INDEX('Stock List'!$M$11:$M$1010, MATCH(AH726, 'Stock List'!$K$11:$K$1010, 0))/INDEX('Stock List'!$L$11:$L$1010, MATCH(AH726, 'Stock List'!$K$11:$K$1010, 0)))*AG726), 2), 0)</f>
        <v>0</v>
      </c>
      <c r="CB726" s="20"/>
      <c r="CC726" s="20">
        <f>IFERROR(ROUND(((INDEX('Stock List'!$M$11:$M$1010, MATCH(AJ726, 'Stock List'!$K$11:$K$1010, 0))/INDEX('Stock List'!$L$11:$L$1010, MATCH(AJ726, 'Stock List'!$K$11:$K$1010, 0)))*AI726), 2), 0)</f>
        <v>0</v>
      </c>
      <c r="CD726" s="20"/>
      <c r="CE726" s="20">
        <f>IFERROR(ROUND(((INDEX('Stock List'!$M$11:$M$1010, MATCH(AL726, 'Stock List'!$K$11:$K$1010, 0))/INDEX('Stock List'!$L$11:$L$1010, MATCH(AL726, 'Stock List'!$K$11:$K$1010, 0)))*AK726), 2), 0)</f>
        <v>0</v>
      </c>
      <c r="CF726" s="20"/>
      <c r="CG726" s="20">
        <f>IFERROR(ROUND(((INDEX('Stock List'!$M$11:$M$1010, MATCH(AN726, 'Stock List'!$K$11:$K$1010, 0))/INDEX('Stock List'!$L$11:$L$1010, MATCH(AN726, 'Stock List'!$K$11:$K$1010, 0)))*AM726), 2), 0)</f>
        <v>0</v>
      </c>
      <c r="CH726" s="20"/>
      <c r="CI726" s="20">
        <f>IFERROR(ROUND(((INDEX('Stock List'!$M$11:$M$1010, MATCH(AP726, 'Stock List'!$K$11:$K$1010, 0))/INDEX('Stock List'!$L$11:$L$1010, MATCH(AP726, 'Stock List'!$K$11:$K$1010, 0)))*AO726), 2), 0)</f>
        <v>0</v>
      </c>
      <c r="CJ726" s="20"/>
      <c r="CK726" s="20">
        <f>IFERROR(ROUND(((INDEX('Stock List'!$M$11:$M$1010, MATCH(AR726, 'Stock List'!$K$11:$K$1010, 0))/INDEX('Stock List'!$L$11:$L$1010, MATCH(AR726, 'Stock List'!$K$11:$K$1010, 0)))*AQ726), 2), 0)</f>
        <v>0</v>
      </c>
      <c r="CL726" s="20"/>
      <c r="CM726" s="20">
        <f>IFERROR(ROUND(((INDEX('Stock List'!$M$11:$M$1010, MATCH(AT726, 'Stock List'!$K$11:$K$1010, 0))/INDEX('Stock List'!$L$11:$L$1010, MATCH(AT726, 'Stock List'!$K$11:$K$1010, 0)))*AS726), 2), 0)</f>
        <v>0</v>
      </c>
      <c r="CN726" s="20"/>
      <c r="CO726" s="20">
        <f>IFERROR(ROUND(((INDEX('Stock List'!$M$11:$M$1010, MATCH(AV726, 'Stock List'!$K$11:$K$1010, 0))/INDEX('Stock List'!$L$11:$L$1010, MATCH(AV726, 'Stock List'!$K$11:$K$1010, 0)))*AU726), 2), 0)</f>
        <v>0</v>
      </c>
      <c r="CP726" s="20"/>
      <c r="CQ726" s="20">
        <f>IFERROR(ROUND(((INDEX('Stock List'!$M$11:$M$1010, MATCH(AX726, 'Stock List'!$K$11:$K$1010, 0))/INDEX('Stock List'!$L$11:$L$1010, MATCH(AX726, 'Stock List'!$K$11:$K$1010, 0)))*AW726), 2), 0)</f>
        <v>0</v>
      </c>
      <c r="CR726" s="22"/>
      <c r="CT726" s="106" t="str">
        <f t="shared" si="604"/>
        <v/>
      </c>
      <c r="CU726" s="22" t="str">
        <f t="shared" si="605"/>
        <v/>
      </c>
      <c r="CX726" s="106" t="str">
        <f t="shared" si="606"/>
        <v/>
      </c>
      <c r="CY726" s="20" t="str">
        <f t="shared" si="607"/>
        <v/>
      </c>
      <c r="CZ726" s="22" t="str">
        <f t="shared" si="608"/>
        <v/>
      </c>
      <c r="DB726" s="76" t="str">
        <f>IF($H726="", "", COUNTIF($G$11:$G$1010, "&gt;"&amp;$G726)+1+COUNTIF($G$11:$G726, $G726)-1)</f>
        <v/>
      </c>
      <c r="DC726" s="76" t="str">
        <f>IF($H726="", "", COUNTIF($CZ$11:$CZ$1010, "&gt;"&amp;$CZ726)+1+COUNTIF($CZ$11:$CZ726, $CZ726)-1)</f>
        <v/>
      </c>
      <c r="DE726" s="147" t="str">
        <f t="shared" si="609"/>
        <v/>
      </c>
      <c r="DF726" s="148"/>
      <c r="DG726" s="19" t="str">
        <f t="shared" si="610"/>
        <v/>
      </c>
      <c r="DH726" s="153" t="str">
        <f t="shared" si="611"/>
        <v/>
      </c>
      <c r="DI726" s="19" t="str">
        <f t="shared" si="563"/>
        <v/>
      </c>
      <c r="DJ726" s="153" t="str">
        <f t="shared" si="564"/>
        <v/>
      </c>
      <c r="DK726" s="19" t="str">
        <f t="shared" si="565"/>
        <v/>
      </c>
      <c r="DL726" s="153" t="str">
        <f t="shared" si="566"/>
        <v/>
      </c>
      <c r="DM726" s="19" t="str">
        <f t="shared" si="567"/>
        <v/>
      </c>
      <c r="DN726" s="153" t="str">
        <f t="shared" si="568"/>
        <v/>
      </c>
      <c r="DO726" s="19" t="str">
        <f t="shared" si="569"/>
        <v/>
      </c>
      <c r="DP726" s="153" t="str">
        <f t="shared" si="570"/>
        <v/>
      </c>
      <c r="DQ726" s="19" t="str">
        <f t="shared" si="571"/>
        <v/>
      </c>
      <c r="DR726" s="153" t="str">
        <f t="shared" si="572"/>
        <v/>
      </c>
      <c r="DS726" s="19" t="str">
        <f t="shared" si="573"/>
        <v/>
      </c>
      <c r="DT726" s="153" t="str">
        <f t="shared" si="574"/>
        <v/>
      </c>
      <c r="DU726" s="19" t="str">
        <f t="shared" si="575"/>
        <v/>
      </c>
      <c r="DV726" s="153" t="str">
        <f t="shared" si="576"/>
        <v/>
      </c>
      <c r="DW726" s="19" t="str">
        <f t="shared" si="577"/>
        <v/>
      </c>
      <c r="DX726" s="153" t="str">
        <f t="shared" si="578"/>
        <v/>
      </c>
      <c r="DY726" s="19" t="str">
        <f t="shared" si="579"/>
        <v/>
      </c>
      <c r="DZ726" s="153" t="str">
        <f t="shared" si="580"/>
        <v/>
      </c>
      <c r="EA726" s="19" t="str">
        <f t="shared" si="581"/>
        <v/>
      </c>
      <c r="EB726" s="153" t="str">
        <f t="shared" si="582"/>
        <v/>
      </c>
      <c r="EC726" s="19" t="str">
        <f t="shared" si="583"/>
        <v/>
      </c>
      <c r="ED726" s="153" t="str">
        <f t="shared" si="584"/>
        <v/>
      </c>
      <c r="EE726" s="19" t="str">
        <f t="shared" si="585"/>
        <v/>
      </c>
      <c r="EF726" s="153" t="str">
        <f t="shared" si="586"/>
        <v/>
      </c>
      <c r="EG726" s="19" t="str">
        <f t="shared" si="587"/>
        <v/>
      </c>
      <c r="EH726" s="153" t="str">
        <f t="shared" si="588"/>
        <v/>
      </c>
      <c r="EI726" s="19" t="str">
        <f t="shared" si="589"/>
        <v/>
      </c>
      <c r="EJ726" s="153" t="str">
        <f t="shared" si="590"/>
        <v/>
      </c>
      <c r="EK726" s="19" t="str">
        <f t="shared" si="591"/>
        <v/>
      </c>
      <c r="EL726" s="153" t="str">
        <f t="shared" si="592"/>
        <v/>
      </c>
      <c r="EM726" s="19" t="str">
        <f t="shared" si="593"/>
        <v/>
      </c>
      <c r="EN726" s="153" t="str">
        <f t="shared" si="594"/>
        <v/>
      </c>
      <c r="EO726" s="19" t="str">
        <f t="shared" si="595"/>
        <v/>
      </c>
      <c r="EP726" s="153" t="str">
        <f t="shared" si="596"/>
        <v/>
      </c>
      <c r="EQ726" s="19" t="str">
        <f t="shared" si="597"/>
        <v/>
      </c>
      <c r="ER726" s="153" t="str">
        <f t="shared" si="598"/>
        <v/>
      </c>
      <c r="ES726" s="19" t="str">
        <f t="shared" si="599"/>
        <v/>
      </c>
      <c r="ET726" s="153" t="str">
        <f t="shared" si="600"/>
        <v/>
      </c>
    </row>
    <row r="727" spans="1:150" x14ac:dyDescent="0.25">
      <c r="A727" s="31"/>
      <c r="B727" s="91" t="str">
        <f t="shared" si="601"/>
        <v/>
      </c>
      <c r="C727" s="20" t="str">
        <f t="shared" si="561"/>
        <v/>
      </c>
      <c r="D727" s="97" t="str">
        <f t="shared" si="562"/>
        <v/>
      </c>
      <c r="E727" s="62" t="str">
        <f t="shared" si="602"/>
        <v/>
      </c>
      <c r="F727" s="31"/>
      <c r="G727" s="282"/>
      <c r="H727" s="283"/>
      <c r="I727" s="284"/>
      <c r="J727" s="285"/>
      <c r="K727" s="286"/>
      <c r="L727" s="287"/>
      <c r="M727" s="288"/>
      <c r="N727" s="287"/>
      <c r="O727" s="288"/>
      <c r="P727" s="287"/>
      <c r="Q727" s="288"/>
      <c r="R727" s="287"/>
      <c r="S727" s="288"/>
      <c r="T727" s="287"/>
      <c r="U727" s="288"/>
      <c r="V727" s="287"/>
      <c r="W727" s="288"/>
      <c r="X727" s="287"/>
      <c r="Y727" s="288"/>
      <c r="Z727" s="287"/>
      <c r="AA727" s="288"/>
      <c r="AB727" s="287"/>
      <c r="AC727" s="288"/>
      <c r="AD727" s="287"/>
      <c r="AE727" s="288"/>
      <c r="AF727" s="287"/>
      <c r="AG727" s="288"/>
      <c r="AH727" s="287"/>
      <c r="AI727" s="288"/>
      <c r="AJ727" s="287"/>
      <c r="AK727" s="288"/>
      <c r="AL727" s="287"/>
      <c r="AM727" s="288"/>
      <c r="AN727" s="287"/>
      <c r="AO727" s="288"/>
      <c r="AP727" s="287"/>
      <c r="AQ727" s="288"/>
      <c r="AR727" s="287"/>
      <c r="AS727" s="288"/>
      <c r="AT727" s="287"/>
      <c r="AU727" s="288"/>
      <c r="AV727" s="287"/>
      <c r="AW727" s="288"/>
      <c r="AX727" s="287"/>
      <c r="AY727" s="31"/>
      <c r="BA727" s="76" t="str">
        <f t="shared" si="603"/>
        <v/>
      </c>
      <c r="BC727" s="76" t="str">
        <f>IF('Stock List'!$K727="", "", 'Stock List'!$K727)</f>
        <v/>
      </c>
      <c r="BE727" s="106">
        <f>IFERROR(ROUND(((INDEX('Stock List'!$M$11:$M$1010, MATCH(L727, 'Stock List'!$K$11:$K$1010, 0))/INDEX('Stock List'!$L$11:$L$1010, MATCH(L727, 'Stock List'!$K$11:$K$1010, 0)))*K727), 2), 0)</f>
        <v>0</v>
      </c>
      <c r="BF727" s="20"/>
      <c r="BG727" s="20">
        <f>IFERROR(ROUND(((INDEX('Stock List'!$M$11:$M$1010, MATCH(N727, 'Stock List'!$K$11:$K$1010, 0))/INDEX('Stock List'!$L$11:$L$1010, MATCH(N727, 'Stock List'!$K$11:$K$1010, 0)))*M727), 2), 0)</f>
        <v>0</v>
      </c>
      <c r="BH727" s="20"/>
      <c r="BI727" s="20">
        <f>IFERROR(ROUND(((INDEX('Stock List'!$M$11:$M$1010, MATCH(P727, 'Stock List'!$K$11:$K$1010, 0))/INDEX('Stock List'!$L$11:$L$1010, MATCH(P727, 'Stock List'!$K$11:$K$1010, 0)))*O727), 2), 0)</f>
        <v>0</v>
      </c>
      <c r="BJ727" s="20"/>
      <c r="BK727" s="20">
        <f>IFERROR(ROUND(((INDEX('Stock List'!$M$11:$M$1010, MATCH(R727, 'Stock List'!$K$11:$K$1010, 0))/INDEX('Stock List'!$L$11:$L$1010, MATCH(R727, 'Stock List'!$K$11:$K$1010, 0)))*Q727), 2), 0)</f>
        <v>0</v>
      </c>
      <c r="BL727" s="20"/>
      <c r="BM727" s="20">
        <f>IFERROR(ROUND(((INDEX('Stock List'!$M$11:$M$1010, MATCH(T727, 'Stock List'!$K$11:$K$1010, 0))/INDEX('Stock List'!$L$11:$L$1010, MATCH(T727, 'Stock List'!$K$11:$K$1010, 0)))*S727), 2), 0)</f>
        <v>0</v>
      </c>
      <c r="BN727" s="20"/>
      <c r="BO727" s="20">
        <f>IFERROR(ROUND(((INDEX('Stock List'!$M$11:$M$1010, MATCH(V727, 'Stock List'!$K$11:$K$1010, 0))/INDEX('Stock List'!$L$11:$L$1010, MATCH(V727, 'Stock List'!$K$11:$K$1010, 0)))*U727), 2), 0)</f>
        <v>0</v>
      </c>
      <c r="BP727" s="20"/>
      <c r="BQ727" s="20">
        <f>IFERROR(ROUND(((INDEX('Stock List'!$M$11:$M$1010, MATCH(X727, 'Stock List'!$K$11:$K$1010, 0))/INDEX('Stock List'!$L$11:$L$1010, MATCH(X727, 'Stock List'!$K$11:$K$1010, 0)))*W727), 2), 0)</f>
        <v>0</v>
      </c>
      <c r="BR727" s="20"/>
      <c r="BS727" s="20">
        <f>IFERROR(ROUND(((INDEX('Stock List'!$M$11:$M$1010, MATCH(Z727, 'Stock List'!$K$11:$K$1010, 0))/INDEX('Stock List'!$L$11:$L$1010, MATCH(Z727, 'Stock List'!$K$11:$K$1010, 0)))*Y727), 2), 0)</f>
        <v>0</v>
      </c>
      <c r="BT727" s="20"/>
      <c r="BU727" s="20">
        <f>IFERROR(ROUND(((INDEX('Stock List'!$M$11:$M$1010, MATCH(AB727, 'Stock List'!$K$11:$K$1010, 0))/INDEX('Stock List'!$L$11:$L$1010, MATCH(AB727, 'Stock List'!$K$11:$K$1010, 0)))*AA727), 2), 0)</f>
        <v>0</v>
      </c>
      <c r="BV727" s="20"/>
      <c r="BW727" s="20">
        <f>IFERROR(ROUND(((INDEX('Stock List'!$M$11:$M$1010, MATCH(AD727, 'Stock List'!$K$11:$K$1010, 0))/INDEX('Stock List'!$L$11:$L$1010, MATCH(AD727, 'Stock List'!$K$11:$K$1010, 0)))*AC727), 2), 0)</f>
        <v>0</v>
      </c>
      <c r="BX727" s="20"/>
      <c r="BY727" s="20">
        <f>IFERROR(ROUND(((INDEX('Stock List'!$M$11:$M$1010, MATCH(AF727, 'Stock List'!$K$11:$K$1010, 0))/INDEX('Stock List'!$L$11:$L$1010, MATCH(AF727, 'Stock List'!$K$11:$K$1010, 0)))*AE727), 2), 0)</f>
        <v>0</v>
      </c>
      <c r="BZ727" s="20"/>
      <c r="CA727" s="20">
        <f>IFERROR(ROUND(((INDEX('Stock List'!$M$11:$M$1010, MATCH(AH727, 'Stock List'!$K$11:$K$1010, 0))/INDEX('Stock List'!$L$11:$L$1010, MATCH(AH727, 'Stock List'!$K$11:$K$1010, 0)))*AG727), 2), 0)</f>
        <v>0</v>
      </c>
      <c r="CB727" s="20"/>
      <c r="CC727" s="20">
        <f>IFERROR(ROUND(((INDEX('Stock List'!$M$11:$M$1010, MATCH(AJ727, 'Stock List'!$K$11:$K$1010, 0))/INDEX('Stock List'!$L$11:$L$1010, MATCH(AJ727, 'Stock List'!$K$11:$K$1010, 0)))*AI727), 2), 0)</f>
        <v>0</v>
      </c>
      <c r="CD727" s="20"/>
      <c r="CE727" s="20">
        <f>IFERROR(ROUND(((INDEX('Stock List'!$M$11:$M$1010, MATCH(AL727, 'Stock List'!$K$11:$K$1010, 0))/INDEX('Stock List'!$L$11:$L$1010, MATCH(AL727, 'Stock List'!$K$11:$K$1010, 0)))*AK727), 2), 0)</f>
        <v>0</v>
      </c>
      <c r="CF727" s="20"/>
      <c r="CG727" s="20">
        <f>IFERROR(ROUND(((INDEX('Stock List'!$M$11:$M$1010, MATCH(AN727, 'Stock List'!$K$11:$K$1010, 0))/INDEX('Stock List'!$L$11:$L$1010, MATCH(AN727, 'Stock List'!$K$11:$K$1010, 0)))*AM727), 2), 0)</f>
        <v>0</v>
      </c>
      <c r="CH727" s="20"/>
      <c r="CI727" s="20">
        <f>IFERROR(ROUND(((INDEX('Stock List'!$M$11:$M$1010, MATCH(AP727, 'Stock List'!$K$11:$K$1010, 0))/INDEX('Stock List'!$L$11:$L$1010, MATCH(AP727, 'Stock List'!$K$11:$K$1010, 0)))*AO727), 2), 0)</f>
        <v>0</v>
      </c>
      <c r="CJ727" s="20"/>
      <c r="CK727" s="20">
        <f>IFERROR(ROUND(((INDEX('Stock List'!$M$11:$M$1010, MATCH(AR727, 'Stock List'!$K$11:$K$1010, 0))/INDEX('Stock List'!$L$11:$L$1010, MATCH(AR727, 'Stock List'!$K$11:$K$1010, 0)))*AQ727), 2), 0)</f>
        <v>0</v>
      </c>
      <c r="CL727" s="20"/>
      <c r="CM727" s="20">
        <f>IFERROR(ROUND(((INDEX('Stock List'!$M$11:$M$1010, MATCH(AT727, 'Stock List'!$K$11:$K$1010, 0))/INDEX('Stock List'!$L$11:$L$1010, MATCH(AT727, 'Stock List'!$K$11:$K$1010, 0)))*AS727), 2), 0)</f>
        <v>0</v>
      </c>
      <c r="CN727" s="20"/>
      <c r="CO727" s="20">
        <f>IFERROR(ROUND(((INDEX('Stock List'!$M$11:$M$1010, MATCH(AV727, 'Stock List'!$K$11:$K$1010, 0))/INDEX('Stock List'!$L$11:$L$1010, MATCH(AV727, 'Stock List'!$K$11:$K$1010, 0)))*AU727), 2), 0)</f>
        <v>0</v>
      </c>
      <c r="CP727" s="20"/>
      <c r="CQ727" s="20">
        <f>IFERROR(ROUND(((INDEX('Stock List'!$M$11:$M$1010, MATCH(AX727, 'Stock List'!$K$11:$K$1010, 0))/INDEX('Stock List'!$L$11:$L$1010, MATCH(AX727, 'Stock List'!$K$11:$K$1010, 0)))*AW727), 2), 0)</f>
        <v>0</v>
      </c>
      <c r="CR727" s="22"/>
      <c r="CT727" s="106" t="str">
        <f t="shared" si="604"/>
        <v/>
      </c>
      <c r="CU727" s="22" t="str">
        <f t="shared" si="605"/>
        <v/>
      </c>
      <c r="CX727" s="106" t="str">
        <f t="shared" si="606"/>
        <v/>
      </c>
      <c r="CY727" s="20" t="str">
        <f t="shared" si="607"/>
        <v/>
      </c>
      <c r="CZ727" s="22" t="str">
        <f t="shared" si="608"/>
        <v/>
      </c>
      <c r="DB727" s="76" t="str">
        <f>IF($H727="", "", COUNTIF($G$11:$G$1010, "&gt;"&amp;$G727)+1+COUNTIF($G$11:$G727, $G727)-1)</f>
        <v/>
      </c>
      <c r="DC727" s="76" t="str">
        <f>IF($H727="", "", COUNTIF($CZ$11:$CZ$1010, "&gt;"&amp;$CZ727)+1+COUNTIF($CZ$11:$CZ727, $CZ727)-1)</f>
        <v/>
      </c>
      <c r="DE727" s="147" t="str">
        <f t="shared" si="609"/>
        <v/>
      </c>
      <c r="DF727" s="148"/>
      <c r="DG727" s="19" t="str">
        <f t="shared" si="610"/>
        <v/>
      </c>
      <c r="DH727" s="153" t="str">
        <f t="shared" si="611"/>
        <v/>
      </c>
      <c r="DI727" s="19" t="str">
        <f t="shared" si="563"/>
        <v/>
      </c>
      <c r="DJ727" s="153" t="str">
        <f t="shared" si="564"/>
        <v/>
      </c>
      <c r="DK727" s="19" t="str">
        <f t="shared" si="565"/>
        <v/>
      </c>
      <c r="DL727" s="153" t="str">
        <f t="shared" si="566"/>
        <v/>
      </c>
      <c r="DM727" s="19" t="str">
        <f t="shared" si="567"/>
        <v/>
      </c>
      <c r="DN727" s="153" t="str">
        <f t="shared" si="568"/>
        <v/>
      </c>
      <c r="DO727" s="19" t="str">
        <f t="shared" si="569"/>
        <v/>
      </c>
      <c r="DP727" s="153" t="str">
        <f t="shared" si="570"/>
        <v/>
      </c>
      <c r="DQ727" s="19" t="str">
        <f t="shared" si="571"/>
        <v/>
      </c>
      <c r="DR727" s="153" t="str">
        <f t="shared" si="572"/>
        <v/>
      </c>
      <c r="DS727" s="19" t="str">
        <f t="shared" si="573"/>
        <v/>
      </c>
      <c r="DT727" s="153" t="str">
        <f t="shared" si="574"/>
        <v/>
      </c>
      <c r="DU727" s="19" t="str">
        <f t="shared" si="575"/>
        <v/>
      </c>
      <c r="DV727" s="153" t="str">
        <f t="shared" si="576"/>
        <v/>
      </c>
      <c r="DW727" s="19" t="str">
        <f t="shared" si="577"/>
        <v/>
      </c>
      <c r="DX727" s="153" t="str">
        <f t="shared" si="578"/>
        <v/>
      </c>
      <c r="DY727" s="19" t="str">
        <f t="shared" si="579"/>
        <v/>
      </c>
      <c r="DZ727" s="153" t="str">
        <f t="shared" si="580"/>
        <v/>
      </c>
      <c r="EA727" s="19" t="str">
        <f t="shared" si="581"/>
        <v/>
      </c>
      <c r="EB727" s="153" t="str">
        <f t="shared" si="582"/>
        <v/>
      </c>
      <c r="EC727" s="19" t="str">
        <f t="shared" si="583"/>
        <v/>
      </c>
      <c r="ED727" s="153" t="str">
        <f t="shared" si="584"/>
        <v/>
      </c>
      <c r="EE727" s="19" t="str">
        <f t="shared" si="585"/>
        <v/>
      </c>
      <c r="EF727" s="153" t="str">
        <f t="shared" si="586"/>
        <v/>
      </c>
      <c r="EG727" s="19" t="str">
        <f t="shared" si="587"/>
        <v/>
      </c>
      <c r="EH727" s="153" t="str">
        <f t="shared" si="588"/>
        <v/>
      </c>
      <c r="EI727" s="19" t="str">
        <f t="shared" si="589"/>
        <v/>
      </c>
      <c r="EJ727" s="153" t="str">
        <f t="shared" si="590"/>
        <v/>
      </c>
      <c r="EK727" s="19" t="str">
        <f t="shared" si="591"/>
        <v/>
      </c>
      <c r="EL727" s="153" t="str">
        <f t="shared" si="592"/>
        <v/>
      </c>
      <c r="EM727" s="19" t="str">
        <f t="shared" si="593"/>
        <v/>
      </c>
      <c r="EN727" s="153" t="str">
        <f t="shared" si="594"/>
        <v/>
      </c>
      <c r="EO727" s="19" t="str">
        <f t="shared" si="595"/>
        <v/>
      </c>
      <c r="EP727" s="153" t="str">
        <f t="shared" si="596"/>
        <v/>
      </c>
      <c r="EQ727" s="19" t="str">
        <f t="shared" si="597"/>
        <v/>
      </c>
      <c r="ER727" s="153" t="str">
        <f t="shared" si="598"/>
        <v/>
      </c>
      <c r="ES727" s="19" t="str">
        <f t="shared" si="599"/>
        <v/>
      </c>
      <c r="ET727" s="153" t="str">
        <f t="shared" si="600"/>
        <v/>
      </c>
    </row>
    <row r="728" spans="1:150" x14ac:dyDescent="0.25">
      <c r="A728" s="31"/>
      <c r="B728" s="91" t="str">
        <f t="shared" si="601"/>
        <v/>
      </c>
      <c r="C728" s="20" t="str">
        <f t="shared" si="561"/>
        <v/>
      </c>
      <c r="D728" s="97" t="str">
        <f t="shared" si="562"/>
        <v/>
      </c>
      <c r="E728" s="62" t="str">
        <f t="shared" si="602"/>
        <v/>
      </c>
      <c r="F728" s="31"/>
      <c r="G728" s="282"/>
      <c r="H728" s="283"/>
      <c r="I728" s="284"/>
      <c r="J728" s="285"/>
      <c r="K728" s="286"/>
      <c r="L728" s="287"/>
      <c r="M728" s="288"/>
      <c r="N728" s="287"/>
      <c r="O728" s="288"/>
      <c r="P728" s="287"/>
      <c r="Q728" s="288"/>
      <c r="R728" s="287"/>
      <c r="S728" s="288"/>
      <c r="T728" s="287"/>
      <c r="U728" s="288"/>
      <c r="V728" s="287"/>
      <c r="W728" s="288"/>
      <c r="X728" s="287"/>
      <c r="Y728" s="288"/>
      <c r="Z728" s="287"/>
      <c r="AA728" s="288"/>
      <c r="AB728" s="287"/>
      <c r="AC728" s="288"/>
      <c r="AD728" s="287"/>
      <c r="AE728" s="288"/>
      <c r="AF728" s="287"/>
      <c r="AG728" s="288"/>
      <c r="AH728" s="287"/>
      <c r="AI728" s="288"/>
      <c r="AJ728" s="287"/>
      <c r="AK728" s="288"/>
      <c r="AL728" s="287"/>
      <c r="AM728" s="288"/>
      <c r="AN728" s="287"/>
      <c r="AO728" s="288"/>
      <c r="AP728" s="287"/>
      <c r="AQ728" s="288"/>
      <c r="AR728" s="287"/>
      <c r="AS728" s="288"/>
      <c r="AT728" s="287"/>
      <c r="AU728" s="288"/>
      <c r="AV728" s="287"/>
      <c r="AW728" s="288"/>
      <c r="AX728" s="287"/>
      <c r="AY728" s="31"/>
      <c r="BA728" s="76" t="str">
        <f t="shared" si="603"/>
        <v/>
      </c>
      <c r="BC728" s="76" t="str">
        <f>IF('Stock List'!$K728="", "", 'Stock List'!$K728)</f>
        <v/>
      </c>
      <c r="BE728" s="106">
        <f>IFERROR(ROUND(((INDEX('Stock List'!$M$11:$M$1010, MATCH(L728, 'Stock List'!$K$11:$K$1010, 0))/INDEX('Stock List'!$L$11:$L$1010, MATCH(L728, 'Stock List'!$K$11:$K$1010, 0)))*K728), 2), 0)</f>
        <v>0</v>
      </c>
      <c r="BF728" s="20"/>
      <c r="BG728" s="20">
        <f>IFERROR(ROUND(((INDEX('Stock List'!$M$11:$M$1010, MATCH(N728, 'Stock List'!$K$11:$K$1010, 0))/INDEX('Stock List'!$L$11:$L$1010, MATCH(N728, 'Stock List'!$K$11:$K$1010, 0)))*M728), 2), 0)</f>
        <v>0</v>
      </c>
      <c r="BH728" s="20"/>
      <c r="BI728" s="20">
        <f>IFERROR(ROUND(((INDEX('Stock List'!$M$11:$M$1010, MATCH(P728, 'Stock List'!$K$11:$K$1010, 0))/INDEX('Stock List'!$L$11:$L$1010, MATCH(P728, 'Stock List'!$K$11:$K$1010, 0)))*O728), 2), 0)</f>
        <v>0</v>
      </c>
      <c r="BJ728" s="20"/>
      <c r="BK728" s="20">
        <f>IFERROR(ROUND(((INDEX('Stock List'!$M$11:$M$1010, MATCH(R728, 'Stock List'!$K$11:$K$1010, 0))/INDEX('Stock List'!$L$11:$L$1010, MATCH(R728, 'Stock List'!$K$11:$K$1010, 0)))*Q728), 2), 0)</f>
        <v>0</v>
      </c>
      <c r="BL728" s="20"/>
      <c r="BM728" s="20">
        <f>IFERROR(ROUND(((INDEX('Stock List'!$M$11:$M$1010, MATCH(T728, 'Stock List'!$K$11:$K$1010, 0))/INDEX('Stock List'!$L$11:$L$1010, MATCH(T728, 'Stock List'!$K$11:$K$1010, 0)))*S728), 2), 0)</f>
        <v>0</v>
      </c>
      <c r="BN728" s="20"/>
      <c r="BO728" s="20">
        <f>IFERROR(ROUND(((INDEX('Stock List'!$M$11:$M$1010, MATCH(V728, 'Stock List'!$K$11:$K$1010, 0))/INDEX('Stock List'!$L$11:$L$1010, MATCH(V728, 'Stock List'!$K$11:$K$1010, 0)))*U728), 2), 0)</f>
        <v>0</v>
      </c>
      <c r="BP728" s="20"/>
      <c r="BQ728" s="20">
        <f>IFERROR(ROUND(((INDEX('Stock List'!$M$11:$M$1010, MATCH(X728, 'Stock List'!$K$11:$K$1010, 0))/INDEX('Stock List'!$L$11:$L$1010, MATCH(X728, 'Stock List'!$K$11:$K$1010, 0)))*W728), 2), 0)</f>
        <v>0</v>
      </c>
      <c r="BR728" s="20"/>
      <c r="BS728" s="20">
        <f>IFERROR(ROUND(((INDEX('Stock List'!$M$11:$M$1010, MATCH(Z728, 'Stock List'!$K$11:$K$1010, 0))/INDEX('Stock List'!$L$11:$L$1010, MATCH(Z728, 'Stock List'!$K$11:$K$1010, 0)))*Y728), 2), 0)</f>
        <v>0</v>
      </c>
      <c r="BT728" s="20"/>
      <c r="BU728" s="20">
        <f>IFERROR(ROUND(((INDEX('Stock List'!$M$11:$M$1010, MATCH(AB728, 'Stock List'!$K$11:$K$1010, 0))/INDEX('Stock List'!$L$11:$L$1010, MATCH(AB728, 'Stock List'!$K$11:$K$1010, 0)))*AA728), 2), 0)</f>
        <v>0</v>
      </c>
      <c r="BV728" s="20"/>
      <c r="BW728" s="20">
        <f>IFERROR(ROUND(((INDEX('Stock List'!$M$11:$M$1010, MATCH(AD728, 'Stock List'!$K$11:$K$1010, 0))/INDEX('Stock List'!$L$11:$L$1010, MATCH(AD728, 'Stock List'!$K$11:$K$1010, 0)))*AC728), 2), 0)</f>
        <v>0</v>
      </c>
      <c r="BX728" s="20"/>
      <c r="BY728" s="20">
        <f>IFERROR(ROUND(((INDEX('Stock List'!$M$11:$M$1010, MATCH(AF728, 'Stock List'!$K$11:$K$1010, 0))/INDEX('Stock List'!$L$11:$L$1010, MATCH(AF728, 'Stock List'!$K$11:$K$1010, 0)))*AE728), 2), 0)</f>
        <v>0</v>
      </c>
      <c r="BZ728" s="20"/>
      <c r="CA728" s="20">
        <f>IFERROR(ROUND(((INDEX('Stock List'!$M$11:$M$1010, MATCH(AH728, 'Stock List'!$K$11:$K$1010, 0))/INDEX('Stock List'!$L$11:$L$1010, MATCH(AH728, 'Stock List'!$K$11:$K$1010, 0)))*AG728), 2), 0)</f>
        <v>0</v>
      </c>
      <c r="CB728" s="20"/>
      <c r="CC728" s="20">
        <f>IFERROR(ROUND(((INDEX('Stock List'!$M$11:$M$1010, MATCH(AJ728, 'Stock List'!$K$11:$K$1010, 0))/INDEX('Stock List'!$L$11:$L$1010, MATCH(AJ728, 'Stock List'!$K$11:$K$1010, 0)))*AI728), 2), 0)</f>
        <v>0</v>
      </c>
      <c r="CD728" s="20"/>
      <c r="CE728" s="20">
        <f>IFERROR(ROUND(((INDEX('Stock List'!$M$11:$M$1010, MATCH(AL728, 'Stock List'!$K$11:$K$1010, 0))/INDEX('Stock List'!$L$11:$L$1010, MATCH(AL728, 'Stock List'!$K$11:$K$1010, 0)))*AK728), 2), 0)</f>
        <v>0</v>
      </c>
      <c r="CF728" s="20"/>
      <c r="CG728" s="20">
        <f>IFERROR(ROUND(((INDEX('Stock List'!$M$11:$M$1010, MATCH(AN728, 'Stock List'!$K$11:$K$1010, 0))/INDEX('Stock List'!$L$11:$L$1010, MATCH(AN728, 'Stock List'!$K$11:$K$1010, 0)))*AM728), 2), 0)</f>
        <v>0</v>
      </c>
      <c r="CH728" s="20"/>
      <c r="CI728" s="20">
        <f>IFERROR(ROUND(((INDEX('Stock List'!$M$11:$M$1010, MATCH(AP728, 'Stock List'!$K$11:$K$1010, 0))/INDEX('Stock List'!$L$11:$L$1010, MATCH(AP728, 'Stock List'!$K$11:$K$1010, 0)))*AO728), 2), 0)</f>
        <v>0</v>
      </c>
      <c r="CJ728" s="20"/>
      <c r="CK728" s="20">
        <f>IFERROR(ROUND(((INDEX('Stock List'!$M$11:$M$1010, MATCH(AR728, 'Stock List'!$K$11:$K$1010, 0))/INDEX('Stock List'!$L$11:$L$1010, MATCH(AR728, 'Stock List'!$K$11:$K$1010, 0)))*AQ728), 2), 0)</f>
        <v>0</v>
      </c>
      <c r="CL728" s="20"/>
      <c r="CM728" s="20">
        <f>IFERROR(ROUND(((INDEX('Stock List'!$M$11:$M$1010, MATCH(AT728, 'Stock List'!$K$11:$K$1010, 0))/INDEX('Stock List'!$L$11:$L$1010, MATCH(AT728, 'Stock List'!$K$11:$K$1010, 0)))*AS728), 2), 0)</f>
        <v>0</v>
      </c>
      <c r="CN728" s="20"/>
      <c r="CO728" s="20">
        <f>IFERROR(ROUND(((INDEX('Stock List'!$M$11:$M$1010, MATCH(AV728, 'Stock List'!$K$11:$K$1010, 0))/INDEX('Stock List'!$L$11:$L$1010, MATCH(AV728, 'Stock List'!$K$11:$K$1010, 0)))*AU728), 2), 0)</f>
        <v>0</v>
      </c>
      <c r="CP728" s="20"/>
      <c r="CQ728" s="20">
        <f>IFERROR(ROUND(((INDEX('Stock List'!$M$11:$M$1010, MATCH(AX728, 'Stock List'!$K$11:$K$1010, 0))/INDEX('Stock List'!$L$11:$L$1010, MATCH(AX728, 'Stock List'!$K$11:$K$1010, 0)))*AW728), 2), 0)</f>
        <v>0</v>
      </c>
      <c r="CR728" s="22"/>
      <c r="CT728" s="106" t="str">
        <f t="shared" si="604"/>
        <v/>
      </c>
      <c r="CU728" s="22" t="str">
        <f t="shared" si="605"/>
        <v/>
      </c>
      <c r="CX728" s="106" t="str">
        <f t="shared" si="606"/>
        <v/>
      </c>
      <c r="CY728" s="20" t="str">
        <f t="shared" si="607"/>
        <v/>
      </c>
      <c r="CZ728" s="22" t="str">
        <f t="shared" si="608"/>
        <v/>
      </c>
      <c r="DB728" s="76" t="str">
        <f>IF($H728="", "", COUNTIF($G$11:$G$1010, "&gt;"&amp;$G728)+1+COUNTIF($G$11:$G728, $G728)-1)</f>
        <v/>
      </c>
      <c r="DC728" s="76" t="str">
        <f>IF($H728="", "", COUNTIF($CZ$11:$CZ$1010, "&gt;"&amp;$CZ728)+1+COUNTIF($CZ$11:$CZ728, $CZ728)-1)</f>
        <v/>
      </c>
      <c r="DE728" s="147" t="str">
        <f t="shared" si="609"/>
        <v/>
      </c>
      <c r="DF728" s="148"/>
      <c r="DG728" s="19" t="str">
        <f t="shared" si="610"/>
        <v/>
      </c>
      <c r="DH728" s="153" t="str">
        <f t="shared" si="611"/>
        <v/>
      </c>
      <c r="DI728" s="19" t="str">
        <f t="shared" si="563"/>
        <v/>
      </c>
      <c r="DJ728" s="153" t="str">
        <f t="shared" si="564"/>
        <v/>
      </c>
      <c r="DK728" s="19" t="str">
        <f t="shared" si="565"/>
        <v/>
      </c>
      <c r="DL728" s="153" t="str">
        <f t="shared" si="566"/>
        <v/>
      </c>
      <c r="DM728" s="19" t="str">
        <f t="shared" si="567"/>
        <v/>
      </c>
      <c r="DN728" s="153" t="str">
        <f t="shared" si="568"/>
        <v/>
      </c>
      <c r="DO728" s="19" t="str">
        <f t="shared" si="569"/>
        <v/>
      </c>
      <c r="DP728" s="153" t="str">
        <f t="shared" si="570"/>
        <v/>
      </c>
      <c r="DQ728" s="19" t="str">
        <f t="shared" si="571"/>
        <v/>
      </c>
      <c r="DR728" s="153" t="str">
        <f t="shared" si="572"/>
        <v/>
      </c>
      <c r="DS728" s="19" t="str">
        <f t="shared" si="573"/>
        <v/>
      </c>
      <c r="DT728" s="153" t="str">
        <f t="shared" si="574"/>
        <v/>
      </c>
      <c r="DU728" s="19" t="str">
        <f t="shared" si="575"/>
        <v/>
      </c>
      <c r="DV728" s="153" t="str">
        <f t="shared" si="576"/>
        <v/>
      </c>
      <c r="DW728" s="19" t="str">
        <f t="shared" si="577"/>
        <v/>
      </c>
      <c r="DX728" s="153" t="str">
        <f t="shared" si="578"/>
        <v/>
      </c>
      <c r="DY728" s="19" t="str">
        <f t="shared" si="579"/>
        <v/>
      </c>
      <c r="DZ728" s="153" t="str">
        <f t="shared" si="580"/>
        <v/>
      </c>
      <c r="EA728" s="19" t="str">
        <f t="shared" si="581"/>
        <v/>
      </c>
      <c r="EB728" s="153" t="str">
        <f t="shared" si="582"/>
        <v/>
      </c>
      <c r="EC728" s="19" t="str">
        <f t="shared" si="583"/>
        <v/>
      </c>
      <c r="ED728" s="153" t="str">
        <f t="shared" si="584"/>
        <v/>
      </c>
      <c r="EE728" s="19" t="str">
        <f t="shared" si="585"/>
        <v/>
      </c>
      <c r="EF728" s="153" t="str">
        <f t="shared" si="586"/>
        <v/>
      </c>
      <c r="EG728" s="19" t="str">
        <f t="shared" si="587"/>
        <v/>
      </c>
      <c r="EH728" s="153" t="str">
        <f t="shared" si="588"/>
        <v/>
      </c>
      <c r="EI728" s="19" t="str">
        <f t="shared" si="589"/>
        <v/>
      </c>
      <c r="EJ728" s="153" t="str">
        <f t="shared" si="590"/>
        <v/>
      </c>
      <c r="EK728" s="19" t="str">
        <f t="shared" si="591"/>
        <v/>
      </c>
      <c r="EL728" s="153" t="str">
        <f t="shared" si="592"/>
        <v/>
      </c>
      <c r="EM728" s="19" t="str">
        <f t="shared" si="593"/>
        <v/>
      </c>
      <c r="EN728" s="153" t="str">
        <f t="shared" si="594"/>
        <v/>
      </c>
      <c r="EO728" s="19" t="str">
        <f t="shared" si="595"/>
        <v/>
      </c>
      <c r="EP728" s="153" t="str">
        <f t="shared" si="596"/>
        <v/>
      </c>
      <c r="EQ728" s="19" t="str">
        <f t="shared" si="597"/>
        <v/>
      </c>
      <c r="ER728" s="153" t="str">
        <f t="shared" si="598"/>
        <v/>
      </c>
      <c r="ES728" s="19" t="str">
        <f t="shared" si="599"/>
        <v/>
      </c>
      <c r="ET728" s="153" t="str">
        <f t="shared" si="600"/>
        <v/>
      </c>
    </row>
    <row r="729" spans="1:150" x14ac:dyDescent="0.25">
      <c r="A729" s="31"/>
      <c r="B729" s="91" t="str">
        <f t="shared" si="601"/>
        <v/>
      </c>
      <c r="C729" s="20" t="str">
        <f t="shared" si="561"/>
        <v/>
      </c>
      <c r="D729" s="97" t="str">
        <f t="shared" si="562"/>
        <v/>
      </c>
      <c r="E729" s="62" t="str">
        <f t="shared" si="602"/>
        <v/>
      </c>
      <c r="F729" s="31"/>
      <c r="G729" s="282"/>
      <c r="H729" s="283"/>
      <c r="I729" s="284"/>
      <c r="J729" s="285"/>
      <c r="K729" s="286"/>
      <c r="L729" s="287"/>
      <c r="M729" s="288"/>
      <c r="N729" s="287"/>
      <c r="O729" s="288"/>
      <c r="P729" s="287"/>
      <c r="Q729" s="288"/>
      <c r="R729" s="287"/>
      <c r="S729" s="288"/>
      <c r="T729" s="287"/>
      <c r="U729" s="288"/>
      <c r="V729" s="287"/>
      <c r="W729" s="288"/>
      <c r="X729" s="287"/>
      <c r="Y729" s="288"/>
      <c r="Z729" s="287"/>
      <c r="AA729" s="288"/>
      <c r="AB729" s="287"/>
      <c r="AC729" s="288"/>
      <c r="AD729" s="287"/>
      <c r="AE729" s="288"/>
      <c r="AF729" s="287"/>
      <c r="AG729" s="288"/>
      <c r="AH729" s="287"/>
      <c r="AI729" s="288"/>
      <c r="AJ729" s="287"/>
      <c r="AK729" s="288"/>
      <c r="AL729" s="287"/>
      <c r="AM729" s="288"/>
      <c r="AN729" s="287"/>
      <c r="AO729" s="288"/>
      <c r="AP729" s="287"/>
      <c r="AQ729" s="288"/>
      <c r="AR729" s="287"/>
      <c r="AS729" s="288"/>
      <c r="AT729" s="287"/>
      <c r="AU729" s="288"/>
      <c r="AV729" s="287"/>
      <c r="AW729" s="288"/>
      <c r="AX729" s="287"/>
      <c r="AY729" s="31"/>
      <c r="BA729" s="76" t="str">
        <f t="shared" si="603"/>
        <v/>
      </c>
      <c r="BC729" s="76" t="str">
        <f>IF('Stock List'!$K729="", "", 'Stock List'!$K729)</f>
        <v/>
      </c>
      <c r="BE729" s="106">
        <f>IFERROR(ROUND(((INDEX('Stock List'!$M$11:$M$1010, MATCH(L729, 'Stock List'!$K$11:$K$1010, 0))/INDEX('Stock List'!$L$11:$L$1010, MATCH(L729, 'Stock List'!$K$11:$K$1010, 0)))*K729), 2), 0)</f>
        <v>0</v>
      </c>
      <c r="BF729" s="20"/>
      <c r="BG729" s="20">
        <f>IFERROR(ROUND(((INDEX('Stock List'!$M$11:$M$1010, MATCH(N729, 'Stock List'!$K$11:$K$1010, 0))/INDEX('Stock List'!$L$11:$L$1010, MATCH(N729, 'Stock List'!$K$11:$K$1010, 0)))*M729), 2), 0)</f>
        <v>0</v>
      </c>
      <c r="BH729" s="20"/>
      <c r="BI729" s="20">
        <f>IFERROR(ROUND(((INDEX('Stock List'!$M$11:$M$1010, MATCH(P729, 'Stock List'!$K$11:$K$1010, 0))/INDEX('Stock List'!$L$11:$L$1010, MATCH(P729, 'Stock List'!$K$11:$K$1010, 0)))*O729), 2), 0)</f>
        <v>0</v>
      </c>
      <c r="BJ729" s="20"/>
      <c r="BK729" s="20">
        <f>IFERROR(ROUND(((INDEX('Stock List'!$M$11:$M$1010, MATCH(R729, 'Stock List'!$K$11:$K$1010, 0))/INDEX('Stock List'!$L$11:$L$1010, MATCH(R729, 'Stock List'!$K$11:$K$1010, 0)))*Q729), 2), 0)</f>
        <v>0</v>
      </c>
      <c r="BL729" s="20"/>
      <c r="BM729" s="20">
        <f>IFERROR(ROUND(((INDEX('Stock List'!$M$11:$M$1010, MATCH(T729, 'Stock List'!$K$11:$K$1010, 0))/INDEX('Stock List'!$L$11:$L$1010, MATCH(T729, 'Stock List'!$K$11:$K$1010, 0)))*S729), 2), 0)</f>
        <v>0</v>
      </c>
      <c r="BN729" s="20"/>
      <c r="BO729" s="20">
        <f>IFERROR(ROUND(((INDEX('Stock List'!$M$11:$M$1010, MATCH(V729, 'Stock List'!$K$11:$K$1010, 0))/INDEX('Stock List'!$L$11:$L$1010, MATCH(V729, 'Stock List'!$K$11:$K$1010, 0)))*U729), 2), 0)</f>
        <v>0</v>
      </c>
      <c r="BP729" s="20"/>
      <c r="BQ729" s="20">
        <f>IFERROR(ROUND(((INDEX('Stock List'!$M$11:$M$1010, MATCH(X729, 'Stock List'!$K$11:$K$1010, 0))/INDEX('Stock List'!$L$11:$L$1010, MATCH(X729, 'Stock List'!$K$11:$K$1010, 0)))*W729), 2), 0)</f>
        <v>0</v>
      </c>
      <c r="BR729" s="20"/>
      <c r="BS729" s="20">
        <f>IFERROR(ROUND(((INDEX('Stock List'!$M$11:$M$1010, MATCH(Z729, 'Stock List'!$K$11:$K$1010, 0))/INDEX('Stock List'!$L$11:$L$1010, MATCH(Z729, 'Stock List'!$K$11:$K$1010, 0)))*Y729), 2), 0)</f>
        <v>0</v>
      </c>
      <c r="BT729" s="20"/>
      <c r="BU729" s="20">
        <f>IFERROR(ROUND(((INDEX('Stock List'!$M$11:$M$1010, MATCH(AB729, 'Stock List'!$K$11:$K$1010, 0))/INDEX('Stock List'!$L$11:$L$1010, MATCH(AB729, 'Stock List'!$K$11:$K$1010, 0)))*AA729), 2), 0)</f>
        <v>0</v>
      </c>
      <c r="BV729" s="20"/>
      <c r="BW729" s="20">
        <f>IFERROR(ROUND(((INDEX('Stock List'!$M$11:$M$1010, MATCH(AD729, 'Stock List'!$K$11:$K$1010, 0))/INDEX('Stock List'!$L$11:$L$1010, MATCH(AD729, 'Stock List'!$K$11:$K$1010, 0)))*AC729), 2), 0)</f>
        <v>0</v>
      </c>
      <c r="BX729" s="20"/>
      <c r="BY729" s="20">
        <f>IFERROR(ROUND(((INDEX('Stock List'!$M$11:$M$1010, MATCH(AF729, 'Stock List'!$K$11:$K$1010, 0))/INDEX('Stock List'!$L$11:$L$1010, MATCH(AF729, 'Stock List'!$K$11:$K$1010, 0)))*AE729), 2), 0)</f>
        <v>0</v>
      </c>
      <c r="BZ729" s="20"/>
      <c r="CA729" s="20">
        <f>IFERROR(ROUND(((INDEX('Stock List'!$M$11:$M$1010, MATCH(AH729, 'Stock List'!$K$11:$K$1010, 0))/INDEX('Stock List'!$L$11:$L$1010, MATCH(AH729, 'Stock List'!$K$11:$K$1010, 0)))*AG729), 2), 0)</f>
        <v>0</v>
      </c>
      <c r="CB729" s="20"/>
      <c r="CC729" s="20">
        <f>IFERROR(ROUND(((INDEX('Stock List'!$M$11:$M$1010, MATCH(AJ729, 'Stock List'!$K$11:$K$1010, 0))/INDEX('Stock List'!$L$11:$L$1010, MATCH(AJ729, 'Stock List'!$K$11:$K$1010, 0)))*AI729), 2), 0)</f>
        <v>0</v>
      </c>
      <c r="CD729" s="20"/>
      <c r="CE729" s="20">
        <f>IFERROR(ROUND(((INDEX('Stock List'!$M$11:$M$1010, MATCH(AL729, 'Stock List'!$K$11:$K$1010, 0))/INDEX('Stock List'!$L$11:$L$1010, MATCH(AL729, 'Stock List'!$K$11:$K$1010, 0)))*AK729), 2), 0)</f>
        <v>0</v>
      </c>
      <c r="CF729" s="20"/>
      <c r="CG729" s="20">
        <f>IFERROR(ROUND(((INDEX('Stock List'!$M$11:$M$1010, MATCH(AN729, 'Stock List'!$K$11:$K$1010, 0))/INDEX('Stock List'!$L$11:$L$1010, MATCH(AN729, 'Stock List'!$K$11:$K$1010, 0)))*AM729), 2), 0)</f>
        <v>0</v>
      </c>
      <c r="CH729" s="20"/>
      <c r="CI729" s="20">
        <f>IFERROR(ROUND(((INDEX('Stock List'!$M$11:$M$1010, MATCH(AP729, 'Stock List'!$K$11:$K$1010, 0))/INDEX('Stock List'!$L$11:$L$1010, MATCH(AP729, 'Stock List'!$K$11:$K$1010, 0)))*AO729), 2), 0)</f>
        <v>0</v>
      </c>
      <c r="CJ729" s="20"/>
      <c r="CK729" s="20">
        <f>IFERROR(ROUND(((INDEX('Stock List'!$M$11:$M$1010, MATCH(AR729, 'Stock List'!$K$11:$K$1010, 0))/INDEX('Stock List'!$L$11:$L$1010, MATCH(AR729, 'Stock List'!$K$11:$K$1010, 0)))*AQ729), 2), 0)</f>
        <v>0</v>
      </c>
      <c r="CL729" s="20"/>
      <c r="CM729" s="20">
        <f>IFERROR(ROUND(((INDEX('Stock List'!$M$11:$M$1010, MATCH(AT729, 'Stock List'!$K$11:$K$1010, 0))/INDEX('Stock List'!$L$11:$L$1010, MATCH(AT729, 'Stock List'!$K$11:$K$1010, 0)))*AS729), 2), 0)</f>
        <v>0</v>
      </c>
      <c r="CN729" s="20"/>
      <c r="CO729" s="20">
        <f>IFERROR(ROUND(((INDEX('Stock List'!$M$11:$M$1010, MATCH(AV729, 'Stock List'!$K$11:$K$1010, 0))/INDEX('Stock List'!$L$11:$L$1010, MATCH(AV729, 'Stock List'!$K$11:$K$1010, 0)))*AU729), 2), 0)</f>
        <v>0</v>
      </c>
      <c r="CP729" s="20"/>
      <c r="CQ729" s="20">
        <f>IFERROR(ROUND(((INDEX('Stock List'!$M$11:$M$1010, MATCH(AX729, 'Stock List'!$K$11:$K$1010, 0))/INDEX('Stock List'!$L$11:$L$1010, MATCH(AX729, 'Stock List'!$K$11:$K$1010, 0)))*AW729), 2), 0)</f>
        <v>0</v>
      </c>
      <c r="CR729" s="22"/>
      <c r="CT729" s="106" t="str">
        <f t="shared" si="604"/>
        <v/>
      </c>
      <c r="CU729" s="22" t="str">
        <f t="shared" si="605"/>
        <v/>
      </c>
      <c r="CX729" s="106" t="str">
        <f t="shared" si="606"/>
        <v/>
      </c>
      <c r="CY729" s="20" t="str">
        <f t="shared" si="607"/>
        <v/>
      </c>
      <c r="CZ729" s="22" t="str">
        <f t="shared" si="608"/>
        <v/>
      </c>
      <c r="DB729" s="76" t="str">
        <f>IF($H729="", "", COUNTIF($G$11:$G$1010, "&gt;"&amp;$G729)+1+COUNTIF($G$11:$G729, $G729)-1)</f>
        <v/>
      </c>
      <c r="DC729" s="76" t="str">
        <f>IF($H729="", "", COUNTIF($CZ$11:$CZ$1010, "&gt;"&amp;$CZ729)+1+COUNTIF($CZ$11:$CZ729, $CZ729)-1)</f>
        <v/>
      </c>
      <c r="DE729" s="147" t="str">
        <f t="shared" si="609"/>
        <v/>
      </c>
      <c r="DF729" s="148"/>
      <c r="DG729" s="19" t="str">
        <f t="shared" si="610"/>
        <v/>
      </c>
      <c r="DH729" s="153" t="str">
        <f t="shared" si="611"/>
        <v/>
      </c>
      <c r="DI729" s="19" t="str">
        <f t="shared" si="563"/>
        <v/>
      </c>
      <c r="DJ729" s="153" t="str">
        <f t="shared" si="564"/>
        <v/>
      </c>
      <c r="DK729" s="19" t="str">
        <f t="shared" si="565"/>
        <v/>
      </c>
      <c r="DL729" s="153" t="str">
        <f t="shared" si="566"/>
        <v/>
      </c>
      <c r="DM729" s="19" t="str">
        <f t="shared" si="567"/>
        <v/>
      </c>
      <c r="DN729" s="153" t="str">
        <f t="shared" si="568"/>
        <v/>
      </c>
      <c r="DO729" s="19" t="str">
        <f t="shared" si="569"/>
        <v/>
      </c>
      <c r="DP729" s="153" t="str">
        <f t="shared" si="570"/>
        <v/>
      </c>
      <c r="DQ729" s="19" t="str">
        <f t="shared" si="571"/>
        <v/>
      </c>
      <c r="DR729" s="153" t="str">
        <f t="shared" si="572"/>
        <v/>
      </c>
      <c r="DS729" s="19" t="str">
        <f t="shared" si="573"/>
        <v/>
      </c>
      <c r="DT729" s="153" t="str">
        <f t="shared" si="574"/>
        <v/>
      </c>
      <c r="DU729" s="19" t="str">
        <f t="shared" si="575"/>
        <v/>
      </c>
      <c r="DV729" s="153" t="str">
        <f t="shared" si="576"/>
        <v/>
      </c>
      <c r="DW729" s="19" t="str">
        <f t="shared" si="577"/>
        <v/>
      </c>
      <c r="DX729" s="153" t="str">
        <f t="shared" si="578"/>
        <v/>
      </c>
      <c r="DY729" s="19" t="str">
        <f t="shared" si="579"/>
        <v/>
      </c>
      <c r="DZ729" s="153" t="str">
        <f t="shared" si="580"/>
        <v/>
      </c>
      <c r="EA729" s="19" t="str">
        <f t="shared" si="581"/>
        <v/>
      </c>
      <c r="EB729" s="153" t="str">
        <f t="shared" si="582"/>
        <v/>
      </c>
      <c r="EC729" s="19" t="str">
        <f t="shared" si="583"/>
        <v/>
      </c>
      <c r="ED729" s="153" t="str">
        <f t="shared" si="584"/>
        <v/>
      </c>
      <c r="EE729" s="19" t="str">
        <f t="shared" si="585"/>
        <v/>
      </c>
      <c r="EF729" s="153" t="str">
        <f t="shared" si="586"/>
        <v/>
      </c>
      <c r="EG729" s="19" t="str">
        <f t="shared" si="587"/>
        <v/>
      </c>
      <c r="EH729" s="153" t="str">
        <f t="shared" si="588"/>
        <v/>
      </c>
      <c r="EI729" s="19" t="str">
        <f t="shared" si="589"/>
        <v/>
      </c>
      <c r="EJ729" s="153" t="str">
        <f t="shared" si="590"/>
        <v/>
      </c>
      <c r="EK729" s="19" t="str">
        <f t="shared" si="591"/>
        <v/>
      </c>
      <c r="EL729" s="153" t="str">
        <f t="shared" si="592"/>
        <v/>
      </c>
      <c r="EM729" s="19" t="str">
        <f t="shared" si="593"/>
        <v/>
      </c>
      <c r="EN729" s="153" t="str">
        <f t="shared" si="594"/>
        <v/>
      </c>
      <c r="EO729" s="19" t="str">
        <f t="shared" si="595"/>
        <v/>
      </c>
      <c r="EP729" s="153" t="str">
        <f t="shared" si="596"/>
        <v/>
      </c>
      <c r="EQ729" s="19" t="str">
        <f t="shared" si="597"/>
        <v/>
      </c>
      <c r="ER729" s="153" t="str">
        <f t="shared" si="598"/>
        <v/>
      </c>
      <c r="ES729" s="19" t="str">
        <f t="shared" si="599"/>
        <v/>
      </c>
      <c r="ET729" s="153" t="str">
        <f t="shared" si="600"/>
        <v/>
      </c>
    </row>
    <row r="730" spans="1:150" x14ac:dyDescent="0.25">
      <c r="A730" s="31"/>
      <c r="B730" s="91" t="str">
        <f t="shared" si="601"/>
        <v/>
      </c>
      <c r="C730" s="20" t="str">
        <f t="shared" si="561"/>
        <v/>
      </c>
      <c r="D730" s="97" t="str">
        <f t="shared" si="562"/>
        <v/>
      </c>
      <c r="E730" s="62" t="str">
        <f t="shared" si="602"/>
        <v/>
      </c>
      <c r="F730" s="31"/>
      <c r="G730" s="282"/>
      <c r="H730" s="283"/>
      <c r="I730" s="284"/>
      <c r="J730" s="285"/>
      <c r="K730" s="286"/>
      <c r="L730" s="287"/>
      <c r="M730" s="288"/>
      <c r="N730" s="287"/>
      <c r="O730" s="288"/>
      <c r="P730" s="287"/>
      <c r="Q730" s="288"/>
      <c r="R730" s="287"/>
      <c r="S730" s="288"/>
      <c r="T730" s="287"/>
      <c r="U730" s="288"/>
      <c r="V730" s="287"/>
      <c r="W730" s="288"/>
      <c r="X730" s="287"/>
      <c r="Y730" s="288"/>
      <c r="Z730" s="287"/>
      <c r="AA730" s="288"/>
      <c r="AB730" s="287"/>
      <c r="AC730" s="288"/>
      <c r="AD730" s="287"/>
      <c r="AE730" s="288"/>
      <c r="AF730" s="287"/>
      <c r="AG730" s="288"/>
      <c r="AH730" s="287"/>
      <c r="AI730" s="288"/>
      <c r="AJ730" s="287"/>
      <c r="AK730" s="288"/>
      <c r="AL730" s="287"/>
      <c r="AM730" s="288"/>
      <c r="AN730" s="287"/>
      <c r="AO730" s="288"/>
      <c r="AP730" s="287"/>
      <c r="AQ730" s="288"/>
      <c r="AR730" s="287"/>
      <c r="AS730" s="288"/>
      <c r="AT730" s="287"/>
      <c r="AU730" s="288"/>
      <c r="AV730" s="287"/>
      <c r="AW730" s="288"/>
      <c r="AX730" s="287"/>
      <c r="AY730" s="31"/>
      <c r="BA730" s="76" t="str">
        <f t="shared" si="603"/>
        <v/>
      </c>
      <c r="BC730" s="76" t="str">
        <f>IF('Stock List'!$K730="", "", 'Stock List'!$K730)</f>
        <v/>
      </c>
      <c r="BE730" s="106">
        <f>IFERROR(ROUND(((INDEX('Stock List'!$M$11:$M$1010, MATCH(L730, 'Stock List'!$K$11:$K$1010, 0))/INDEX('Stock List'!$L$11:$L$1010, MATCH(L730, 'Stock List'!$K$11:$K$1010, 0)))*K730), 2), 0)</f>
        <v>0</v>
      </c>
      <c r="BF730" s="20"/>
      <c r="BG730" s="20">
        <f>IFERROR(ROUND(((INDEX('Stock List'!$M$11:$M$1010, MATCH(N730, 'Stock List'!$K$11:$K$1010, 0))/INDEX('Stock List'!$L$11:$L$1010, MATCH(N730, 'Stock List'!$K$11:$K$1010, 0)))*M730), 2), 0)</f>
        <v>0</v>
      </c>
      <c r="BH730" s="20"/>
      <c r="BI730" s="20">
        <f>IFERROR(ROUND(((INDEX('Stock List'!$M$11:$M$1010, MATCH(P730, 'Stock List'!$K$11:$K$1010, 0))/INDEX('Stock List'!$L$11:$L$1010, MATCH(P730, 'Stock List'!$K$11:$K$1010, 0)))*O730), 2), 0)</f>
        <v>0</v>
      </c>
      <c r="BJ730" s="20"/>
      <c r="BK730" s="20">
        <f>IFERROR(ROUND(((INDEX('Stock List'!$M$11:$M$1010, MATCH(R730, 'Stock List'!$K$11:$K$1010, 0))/INDEX('Stock List'!$L$11:$L$1010, MATCH(R730, 'Stock List'!$K$11:$K$1010, 0)))*Q730), 2), 0)</f>
        <v>0</v>
      </c>
      <c r="BL730" s="20"/>
      <c r="BM730" s="20">
        <f>IFERROR(ROUND(((INDEX('Stock List'!$M$11:$M$1010, MATCH(T730, 'Stock List'!$K$11:$K$1010, 0))/INDEX('Stock List'!$L$11:$L$1010, MATCH(T730, 'Stock List'!$K$11:$K$1010, 0)))*S730), 2), 0)</f>
        <v>0</v>
      </c>
      <c r="BN730" s="20"/>
      <c r="BO730" s="20">
        <f>IFERROR(ROUND(((INDEX('Stock List'!$M$11:$M$1010, MATCH(V730, 'Stock List'!$K$11:$K$1010, 0))/INDEX('Stock List'!$L$11:$L$1010, MATCH(V730, 'Stock List'!$K$11:$K$1010, 0)))*U730), 2), 0)</f>
        <v>0</v>
      </c>
      <c r="BP730" s="20"/>
      <c r="BQ730" s="20">
        <f>IFERROR(ROUND(((INDEX('Stock List'!$M$11:$M$1010, MATCH(X730, 'Stock List'!$K$11:$K$1010, 0))/INDEX('Stock List'!$L$11:$L$1010, MATCH(X730, 'Stock List'!$K$11:$K$1010, 0)))*W730), 2), 0)</f>
        <v>0</v>
      </c>
      <c r="BR730" s="20"/>
      <c r="BS730" s="20">
        <f>IFERROR(ROUND(((INDEX('Stock List'!$M$11:$M$1010, MATCH(Z730, 'Stock List'!$K$11:$K$1010, 0))/INDEX('Stock List'!$L$11:$L$1010, MATCH(Z730, 'Stock List'!$K$11:$K$1010, 0)))*Y730), 2), 0)</f>
        <v>0</v>
      </c>
      <c r="BT730" s="20"/>
      <c r="BU730" s="20">
        <f>IFERROR(ROUND(((INDEX('Stock List'!$M$11:$M$1010, MATCH(AB730, 'Stock List'!$K$11:$K$1010, 0))/INDEX('Stock List'!$L$11:$L$1010, MATCH(AB730, 'Stock List'!$K$11:$K$1010, 0)))*AA730), 2), 0)</f>
        <v>0</v>
      </c>
      <c r="BV730" s="20"/>
      <c r="BW730" s="20">
        <f>IFERROR(ROUND(((INDEX('Stock List'!$M$11:$M$1010, MATCH(AD730, 'Stock List'!$K$11:$K$1010, 0))/INDEX('Stock List'!$L$11:$L$1010, MATCH(AD730, 'Stock List'!$K$11:$K$1010, 0)))*AC730), 2), 0)</f>
        <v>0</v>
      </c>
      <c r="BX730" s="20"/>
      <c r="BY730" s="20">
        <f>IFERROR(ROUND(((INDEX('Stock List'!$M$11:$M$1010, MATCH(AF730, 'Stock List'!$K$11:$K$1010, 0))/INDEX('Stock List'!$L$11:$L$1010, MATCH(AF730, 'Stock List'!$K$11:$K$1010, 0)))*AE730), 2), 0)</f>
        <v>0</v>
      </c>
      <c r="BZ730" s="20"/>
      <c r="CA730" s="20">
        <f>IFERROR(ROUND(((INDEX('Stock List'!$M$11:$M$1010, MATCH(AH730, 'Stock List'!$K$11:$K$1010, 0))/INDEX('Stock List'!$L$11:$L$1010, MATCH(AH730, 'Stock List'!$K$11:$K$1010, 0)))*AG730), 2), 0)</f>
        <v>0</v>
      </c>
      <c r="CB730" s="20"/>
      <c r="CC730" s="20">
        <f>IFERROR(ROUND(((INDEX('Stock List'!$M$11:$M$1010, MATCH(AJ730, 'Stock List'!$K$11:$K$1010, 0))/INDEX('Stock List'!$L$11:$L$1010, MATCH(AJ730, 'Stock List'!$K$11:$K$1010, 0)))*AI730), 2), 0)</f>
        <v>0</v>
      </c>
      <c r="CD730" s="20"/>
      <c r="CE730" s="20">
        <f>IFERROR(ROUND(((INDEX('Stock List'!$M$11:$M$1010, MATCH(AL730, 'Stock List'!$K$11:$K$1010, 0))/INDEX('Stock List'!$L$11:$L$1010, MATCH(AL730, 'Stock List'!$K$11:$K$1010, 0)))*AK730), 2), 0)</f>
        <v>0</v>
      </c>
      <c r="CF730" s="20"/>
      <c r="CG730" s="20">
        <f>IFERROR(ROUND(((INDEX('Stock List'!$M$11:$M$1010, MATCH(AN730, 'Stock List'!$K$11:$K$1010, 0))/INDEX('Stock List'!$L$11:$L$1010, MATCH(AN730, 'Stock List'!$K$11:$K$1010, 0)))*AM730), 2), 0)</f>
        <v>0</v>
      </c>
      <c r="CH730" s="20"/>
      <c r="CI730" s="20">
        <f>IFERROR(ROUND(((INDEX('Stock List'!$M$11:$M$1010, MATCH(AP730, 'Stock List'!$K$11:$K$1010, 0))/INDEX('Stock List'!$L$11:$L$1010, MATCH(AP730, 'Stock List'!$K$11:$K$1010, 0)))*AO730), 2), 0)</f>
        <v>0</v>
      </c>
      <c r="CJ730" s="20"/>
      <c r="CK730" s="20">
        <f>IFERROR(ROUND(((INDEX('Stock List'!$M$11:$M$1010, MATCH(AR730, 'Stock List'!$K$11:$K$1010, 0))/INDEX('Stock List'!$L$11:$L$1010, MATCH(AR730, 'Stock List'!$K$11:$K$1010, 0)))*AQ730), 2), 0)</f>
        <v>0</v>
      </c>
      <c r="CL730" s="20"/>
      <c r="CM730" s="20">
        <f>IFERROR(ROUND(((INDEX('Stock List'!$M$11:$M$1010, MATCH(AT730, 'Stock List'!$K$11:$K$1010, 0))/INDEX('Stock List'!$L$11:$L$1010, MATCH(AT730, 'Stock List'!$K$11:$K$1010, 0)))*AS730), 2), 0)</f>
        <v>0</v>
      </c>
      <c r="CN730" s="20"/>
      <c r="CO730" s="20">
        <f>IFERROR(ROUND(((INDEX('Stock List'!$M$11:$M$1010, MATCH(AV730, 'Stock List'!$K$11:$K$1010, 0))/INDEX('Stock List'!$L$11:$L$1010, MATCH(AV730, 'Stock List'!$K$11:$K$1010, 0)))*AU730), 2), 0)</f>
        <v>0</v>
      </c>
      <c r="CP730" s="20"/>
      <c r="CQ730" s="20">
        <f>IFERROR(ROUND(((INDEX('Stock List'!$M$11:$M$1010, MATCH(AX730, 'Stock List'!$K$11:$K$1010, 0))/INDEX('Stock List'!$L$11:$L$1010, MATCH(AX730, 'Stock List'!$K$11:$K$1010, 0)))*AW730), 2), 0)</f>
        <v>0</v>
      </c>
      <c r="CR730" s="22"/>
      <c r="CT730" s="106" t="str">
        <f t="shared" si="604"/>
        <v/>
      </c>
      <c r="CU730" s="22" t="str">
        <f t="shared" si="605"/>
        <v/>
      </c>
      <c r="CX730" s="106" t="str">
        <f t="shared" si="606"/>
        <v/>
      </c>
      <c r="CY730" s="20" t="str">
        <f t="shared" si="607"/>
        <v/>
      </c>
      <c r="CZ730" s="22" t="str">
        <f t="shared" si="608"/>
        <v/>
      </c>
      <c r="DB730" s="76" t="str">
        <f>IF($H730="", "", COUNTIF($G$11:$G$1010, "&gt;"&amp;$G730)+1+COUNTIF($G$11:$G730, $G730)-1)</f>
        <v/>
      </c>
      <c r="DC730" s="76" t="str">
        <f>IF($H730="", "", COUNTIF($CZ$11:$CZ$1010, "&gt;"&amp;$CZ730)+1+COUNTIF($CZ$11:$CZ730, $CZ730)-1)</f>
        <v/>
      </c>
      <c r="DE730" s="147" t="str">
        <f t="shared" si="609"/>
        <v/>
      </c>
      <c r="DF730" s="148"/>
      <c r="DG730" s="19" t="str">
        <f t="shared" si="610"/>
        <v/>
      </c>
      <c r="DH730" s="153" t="str">
        <f t="shared" si="611"/>
        <v/>
      </c>
      <c r="DI730" s="19" t="str">
        <f t="shared" si="563"/>
        <v/>
      </c>
      <c r="DJ730" s="153" t="str">
        <f t="shared" si="564"/>
        <v/>
      </c>
      <c r="DK730" s="19" t="str">
        <f t="shared" si="565"/>
        <v/>
      </c>
      <c r="DL730" s="153" t="str">
        <f t="shared" si="566"/>
        <v/>
      </c>
      <c r="DM730" s="19" t="str">
        <f t="shared" si="567"/>
        <v/>
      </c>
      <c r="DN730" s="153" t="str">
        <f t="shared" si="568"/>
        <v/>
      </c>
      <c r="DO730" s="19" t="str">
        <f t="shared" si="569"/>
        <v/>
      </c>
      <c r="DP730" s="153" t="str">
        <f t="shared" si="570"/>
        <v/>
      </c>
      <c r="DQ730" s="19" t="str">
        <f t="shared" si="571"/>
        <v/>
      </c>
      <c r="DR730" s="153" t="str">
        <f t="shared" si="572"/>
        <v/>
      </c>
      <c r="DS730" s="19" t="str">
        <f t="shared" si="573"/>
        <v/>
      </c>
      <c r="DT730" s="153" t="str">
        <f t="shared" si="574"/>
        <v/>
      </c>
      <c r="DU730" s="19" t="str">
        <f t="shared" si="575"/>
        <v/>
      </c>
      <c r="DV730" s="153" t="str">
        <f t="shared" si="576"/>
        <v/>
      </c>
      <c r="DW730" s="19" t="str">
        <f t="shared" si="577"/>
        <v/>
      </c>
      <c r="DX730" s="153" t="str">
        <f t="shared" si="578"/>
        <v/>
      </c>
      <c r="DY730" s="19" t="str">
        <f t="shared" si="579"/>
        <v/>
      </c>
      <c r="DZ730" s="153" t="str">
        <f t="shared" si="580"/>
        <v/>
      </c>
      <c r="EA730" s="19" t="str">
        <f t="shared" si="581"/>
        <v/>
      </c>
      <c r="EB730" s="153" t="str">
        <f t="shared" si="582"/>
        <v/>
      </c>
      <c r="EC730" s="19" t="str">
        <f t="shared" si="583"/>
        <v/>
      </c>
      <c r="ED730" s="153" t="str">
        <f t="shared" si="584"/>
        <v/>
      </c>
      <c r="EE730" s="19" t="str">
        <f t="shared" si="585"/>
        <v/>
      </c>
      <c r="EF730" s="153" t="str">
        <f t="shared" si="586"/>
        <v/>
      </c>
      <c r="EG730" s="19" t="str">
        <f t="shared" si="587"/>
        <v/>
      </c>
      <c r="EH730" s="153" t="str">
        <f t="shared" si="588"/>
        <v/>
      </c>
      <c r="EI730" s="19" t="str">
        <f t="shared" si="589"/>
        <v/>
      </c>
      <c r="EJ730" s="153" t="str">
        <f t="shared" si="590"/>
        <v/>
      </c>
      <c r="EK730" s="19" t="str">
        <f t="shared" si="591"/>
        <v/>
      </c>
      <c r="EL730" s="153" t="str">
        <f t="shared" si="592"/>
        <v/>
      </c>
      <c r="EM730" s="19" t="str">
        <f t="shared" si="593"/>
        <v/>
      </c>
      <c r="EN730" s="153" t="str">
        <f t="shared" si="594"/>
        <v/>
      </c>
      <c r="EO730" s="19" t="str">
        <f t="shared" si="595"/>
        <v/>
      </c>
      <c r="EP730" s="153" t="str">
        <f t="shared" si="596"/>
        <v/>
      </c>
      <c r="EQ730" s="19" t="str">
        <f t="shared" si="597"/>
        <v/>
      </c>
      <c r="ER730" s="153" t="str">
        <f t="shared" si="598"/>
        <v/>
      </c>
      <c r="ES730" s="19" t="str">
        <f t="shared" si="599"/>
        <v/>
      </c>
      <c r="ET730" s="153" t="str">
        <f t="shared" si="600"/>
        <v/>
      </c>
    </row>
    <row r="731" spans="1:150" x14ac:dyDescent="0.25">
      <c r="A731" s="31"/>
      <c r="B731" s="91" t="str">
        <f t="shared" si="601"/>
        <v/>
      </c>
      <c r="C731" s="20" t="str">
        <f t="shared" si="561"/>
        <v/>
      </c>
      <c r="D731" s="97" t="str">
        <f t="shared" si="562"/>
        <v/>
      </c>
      <c r="E731" s="62" t="str">
        <f t="shared" si="602"/>
        <v/>
      </c>
      <c r="F731" s="31"/>
      <c r="G731" s="282"/>
      <c r="H731" s="283"/>
      <c r="I731" s="284"/>
      <c r="J731" s="285"/>
      <c r="K731" s="286"/>
      <c r="L731" s="287"/>
      <c r="M731" s="288"/>
      <c r="N731" s="287"/>
      <c r="O731" s="288"/>
      <c r="P731" s="287"/>
      <c r="Q731" s="288"/>
      <c r="R731" s="287"/>
      <c r="S731" s="288"/>
      <c r="T731" s="287"/>
      <c r="U731" s="288"/>
      <c r="V731" s="287"/>
      <c r="W731" s="288"/>
      <c r="X731" s="287"/>
      <c r="Y731" s="288"/>
      <c r="Z731" s="287"/>
      <c r="AA731" s="288"/>
      <c r="AB731" s="287"/>
      <c r="AC731" s="288"/>
      <c r="AD731" s="287"/>
      <c r="AE731" s="288"/>
      <c r="AF731" s="287"/>
      <c r="AG731" s="288"/>
      <c r="AH731" s="287"/>
      <c r="AI731" s="288"/>
      <c r="AJ731" s="287"/>
      <c r="AK731" s="288"/>
      <c r="AL731" s="287"/>
      <c r="AM731" s="288"/>
      <c r="AN731" s="287"/>
      <c r="AO731" s="288"/>
      <c r="AP731" s="287"/>
      <c r="AQ731" s="288"/>
      <c r="AR731" s="287"/>
      <c r="AS731" s="288"/>
      <c r="AT731" s="287"/>
      <c r="AU731" s="288"/>
      <c r="AV731" s="287"/>
      <c r="AW731" s="288"/>
      <c r="AX731" s="287"/>
      <c r="AY731" s="31"/>
      <c r="BA731" s="76" t="str">
        <f t="shared" si="603"/>
        <v/>
      </c>
      <c r="BC731" s="76" t="str">
        <f>IF('Stock List'!$K731="", "", 'Stock List'!$K731)</f>
        <v/>
      </c>
      <c r="BE731" s="106">
        <f>IFERROR(ROUND(((INDEX('Stock List'!$M$11:$M$1010, MATCH(L731, 'Stock List'!$K$11:$K$1010, 0))/INDEX('Stock List'!$L$11:$L$1010, MATCH(L731, 'Stock List'!$K$11:$K$1010, 0)))*K731), 2), 0)</f>
        <v>0</v>
      </c>
      <c r="BF731" s="20"/>
      <c r="BG731" s="20">
        <f>IFERROR(ROUND(((INDEX('Stock List'!$M$11:$M$1010, MATCH(N731, 'Stock List'!$K$11:$K$1010, 0))/INDEX('Stock List'!$L$11:$L$1010, MATCH(N731, 'Stock List'!$K$11:$K$1010, 0)))*M731), 2), 0)</f>
        <v>0</v>
      </c>
      <c r="BH731" s="20"/>
      <c r="BI731" s="20">
        <f>IFERROR(ROUND(((INDEX('Stock List'!$M$11:$M$1010, MATCH(P731, 'Stock List'!$K$11:$K$1010, 0))/INDEX('Stock List'!$L$11:$L$1010, MATCH(P731, 'Stock List'!$K$11:$K$1010, 0)))*O731), 2), 0)</f>
        <v>0</v>
      </c>
      <c r="BJ731" s="20"/>
      <c r="BK731" s="20">
        <f>IFERROR(ROUND(((INDEX('Stock List'!$M$11:$M$1010, MATCH(R731, 'Stock List'!$K$11:$K$1010, 0))/INDEX('Stock List'!$L$11:$L$1010, MATCH(R731, 'Stock List'!$K$11:$K$1010, 0)))*Q731), 2), 0)</f>
        <v>0</v>
      </c>
      <c r="BL731" s="20"/>
      <c r="BM731" s="20">
        <f>IFERROR(ROUND(((INDEX('Stock List'!$M$11:$M$1010, MATCH(T731, 'Stock List'!$K$11:$K$1010, 0))/INDEX('Stock List'!$L$11:$L$1010, MATCH(T731, 'Stock List'!$K$11:$K$1010, 0)))*S731), 2), 0)</f>
        <v>0</v>
      </c>
      <c r="BN731" s="20"/>
      <c r="BO731" s="20">
        <f>IFERROR(ROUND(((INDEX('Stock List'!$M$11:$M$1010, MATCH(V731, 'Stock List'!$K$11:$K$1010, 0))/INDEX('Stock List'!$L$11:$L$1010, MATCH(V731, 'Stock List'!$K$11:$K$1010, 0)))*U731), 2), 0)</f>
        <v>0</v>
      </c>
      <c r="BP731" s="20"/>
      <c r="BQ731" s="20">
        <f>IFERROR(ROUND(((INDEX('Stock List'!$M$11:$M$1010, MATCH(X731, 'Stock List'!$K$11:$K$1010, 0))/INDEX('Stock List'!$L$11:$L$1010, MATCH(X731, 'Stock List'!$K$11:$K$1010, 0)))*W731), 2), 0)</f>
        <v>0</v>
      </c>
      <c r="BR731" s="20"/>
      <c r="BS731" s="20">
        <f>IFERROR(ROUND(((INDEX('Stock List'!$M$11:$M$1010, MATCH(Z731, 'Stock List'!$K$11:$K$1010, 0))/INDEX('Stock List'!$L$11:$L$1010, MATCH(Z731, 'Stock List'!$K$11:$K$1010, 0)))*Y731), 2), 0)</f>
        <v>0</v>
      </c>
      <c r="BT731" s="20"/>
      <c r="BU731" s="20">
        <f>IFERROR(ROUND(((INDEX('Stock List'!$M$11:$M$1010, MATCH(AB731, 'Stock List'!$K$11:$K$1010, 0))/INDEX('Stock List'!$L$11:$L$1010, MATCH(AB731, 'Stock List'!$K$11:$K$1010, 0)))*AA731), 2), 0)</f>
        <v>0</v>
      </c>
      <c r="BV731" s="20"/>
      <c r="BW731" s="20">
        <f>IFERROR(ROUND(((INDEX('Stock List'!$M$11:$M$1010, MATCH(AD731, 'Stock List'!$K$11:$K$1010, 0))/INDEX('Stock List'!$L$11:$L$1010, MATCH(AD731, 'Stock List'!$K$11:$K$1010, 0)))*AC731), 2), 0)</f>
        <v>0</v>
      </c>
      <c r="BX731" s="20"/>
      <c r="BY731" s="20">
        <f>IFERROR(ROUND(((INDEX('Stock List'!$M$11:$M$1010, MATCH(AF731, 'Stock List'!$K$11:$K$1010, 0))/INDEX('Stock List'!$L$11:$L$1010, MATCH(AF731, 'Stock List'!$K$11:$K$1010, 0)))*AE731), 2), 0)</f>
        <v>0</v>
      </c>
      <c r="BZ731" s="20"/>
      <c r="CA731" s="20">
        <f>IFERROR(ROUND(((INDEX('Stock List'!$M$11:$M$1010, MATCH(AH731, 'Stock List'!$K$11:$K$1010, 0))/INDEX('Stock List'!$L$11:$L$1010, MATCH(AH731, 'Stock List'!$K$11:$K$1010, 0)))*AG731), 2), 0)</f>
        <v>0</v>
      </c>
      <c r="CB731" s="20"/>
      <c r="CC731" s="20">
        <f>IFERROR(ROUND(((INDEX('Stock List'!$M$11:$M$1010, MATCH(AJ731, 'Stock List'!$K$11:$K$1010, 0))/INDEX('Stock List'!$L$11:$L$1010, MATCH(AJ731, 'Stock List'!$K$11:$K$1010, 0)))*AI731), 2), 0)</f>
        <v>0</v>
      </c>
      <c r="CD731" s="20"/>
      <c r="CE731" s="20">
        <f>IFERROR(ROUND(((INDEX('Stock List'!$M$11:$M$1010, MATCH(AL731, 'Stock List'!$K$11:$K$1010, 0))/INDEX('Stock List'!$L$11:$L$1010, MATCH(AL731, 'Stock List'!$K$11:$K$1010, 0)))*AK731), 2), 0)</f>
        <v>0</v>
      </c>
      <c r="CF731" s="20"/>
      <c r="CG731" s="20">
        <f>IFERROR(ROUND(((INDEX('Stock List'!$M$11:$M$1010, MATCH(AN731, 'Stock List'!$K$11:$K$1010, 0))/INDEX('Stock List'!$L$11:$L$1010, MATCH(AN731, 'Stock List'!$K$11:$K$1010, 0)))*AM731), 2), 0)</f>
        <v>0</v>
      </c>
      <c r="CH731" s="20"/>
      <c r="CI731" s="20">
        <f>IFERROR(ROUND(((INDEX('Stock List'!$M$11:$M$1010, MATCH(AP731, 'Stock List'!$K$11:$K$1010, 0))/INDEX('Stock List'!$L$11:$L$1010, MATCH(AP731, 'Stock List'!$K$11:$K$1010, 0)))*AO731), 2), 0)</f>
        <v>0</v>
      </c>
      <c r="CJ731" s="20"/>
      <c r="CK731" s="20">
        <f>IFERROR(ROUND(((INDEX('Stock List'!$M$11:$M$1010, MATCH(AR731, 'Stock List'!$K$11:$K$1010, 0))/INDEX('Stock List'!$L$11:$L$1010, MATCH(AR731, 'Stock List'!$K$11:$K$1010, 0)))*AQ731), 2), 0)</f>
        <v>0</v>
      </c>
      <c r="CL731" s="20"/>
      <c r="CM731" s="20">
        <f>IFERROR(ROUND(((INDEX('Stock List'!$M$11:$M$1010, MATCH(AT731, 'Stock List'!$K$11:$K$1010, 0))/INDEX('Stock List'!$L$11:$L$1010, MATCH(AT731, 'Stock List'!$K$11:$K$1010, 0)))*AS731), 2), 0)</f>
        <v>0</v>
      </c>
      <c r="CN731" s="20"/>
      <c r="CO731" s="20">
        <f>IFERROR(ROUND(((INDEX('Stock List'!$M$11:$M$1010, MATCH(AV731, 'Stock List'!$K$11:$K$1010, 0))/INDEX('Stock List'!$L$11:$L$1010, MATCH(AV731, 'Stock List'!$K$11:$K$1010, 0)))*AU731), 2), 0)</f>
        <v>0</v>
      </c>
      <c r="CP731" s="20"/>
      <c r="CQ731" s="20">
        <f>IFERROR(ROUND(((INDEX('Stock List'!$M$11:$M$1010, MATCH(AX731, 'Stock List'!$K$11:$K$1010, 0))/INDEX('Stock List'!$L$11:$L$1010, MATCH(AX731, 'Stock List'!$K$11:$K$1010, 0)))*AW731), 2), 0)</f>
        <v>0</v>
      </c>
      <c r="CR731" s="22"/>
      <c r="CT731" s="106" t="str">
        <f t="shared" si="604"/>
        <v/>
      </c>
      <c r="CU731" s="22" t="str">
        <f t="shared" si="605"/>
        <v/>
      </c>
      <c r="CX731" s="106" t="str">
        <f t="shared" si="606"/>
        <v/>
      </c>
      <c r="CY731" s="20" t="str">
        <f t="shared" si="607"/>
        <v/>
      </c>
      <c r="CZ731" s="22" t="str">
        <f t="shared" si="608"/>
        <v/>
      </c>
      <c r="DB731" s="76" t="str">
        <f>IF($H731="", "", COUNTIF($G$11:$G$1010, "&gt;"&amp;$G731)+1+COUNTIF($G$11:$G731, $G731)-1)</f>
        <v/>
      </c>
      <c r="DC731" s="76" t="str">
        <f>IF($H731="", "", COUNTIF($CZ$11:$CZ$1010, "&gt;"&amp;$CZ731)+1+COUNTIF($CZ$11:$CZ731, $CZ731)-1)</f>
        <v/>
      </c>
      <c r="DE731" s="147" t="str">
        <f t="shared" si="609"/>
        <v/>
      </c>
      <c r="DF731" s="148"/>
      <c r="DG731" s="19" t="str">
        <f t="shared" si="610"/>
        <v/>
      </c>
      <c r="DH731" s="153" t="str">
        <f t="shared" si="611"/>
        <v/>
      </c>
      <c r="DI731" s="19" t="str">
        <f t="shared" si="563"/>
        <v/>
      </c>
      <c r="DJ731" s="153" t="str">
        <f t="shared" si="564"/>
        <v/>
      </c>
      <c r="DK731" s="19" t="str">
        <f t="shared" si="565"/>
        <v/>
      </c>
      <c r="DL731" s="153" t="str">
        <f t="shared" si="566"/>
        <v/>
      </c>
      <c r="DM731" s="19" t="str">
        <f t="shared" si="567"/>
        <v/>
      </c>
      <c r="DN731" s="153" t="str">
        <f t="shared" si="568"/>
        <v/>
      </c>
      <c r="DO731" s="19" t="str">
        <f t="shared" si="569"/>
        <v/>
      </c>
      <c r="DP731" s="153" t="str">
        <f t="shared" si="570"/>
        <v/>
      </c>
      <c r="DQ731" s="19" t="str">
        <f t="shared" si="571"/>
        <v/>
      </c>
      <c r="DR731" s="153" t="str">
        <f t="shared" si="572"/>
        <v/>
      </c>
      <c r="DS731" s="19" t="str">
        <f t="shared" si="573"/>
        <v/>
      </c>
      <c r="DT731" s="153" t="str">
        <f t="shared" si="574"/>
        <v/>
      </c>
      <c r="DU731" s="19" t="str">
        <f t="shared" si="575"/>
        <v/>
      </c>
      <c r="DV731" s="153" t="str">
        <f t="shared" si="576"/>
        <v/>
      </c>
      <c r="DW731" s="19" t="str">
        <f t="shared" si="577"/>
        <v/>
      </c>
      <c r="DX731" s="153" t="str">
        <f t="shared" si="578"/>
        <v/>
      </c>
      <c r="DY731" s="19" t="str">
        <f t="shared" si="579"/>
        <v/>
      </c>
      <c r="DZ731" s="153" t="str">
        <f t="shared" si="580"/>
        <v/>
      </c>
      <c r="EA731" s="19" t="str">
        <f t="shared" si="581"/>
        <v/>
      </c>
      <c r="EB731" s="153" t="str">
        <f t="shared" si="582"/>
        <v/>
      </c>
      <c r="EC731" s="19" t="str">
        <f t="shared" si="583"/>
        <v/>
      </c>
      <c r="ED731" s="153" t="str">
        <f t="shared" si="584"/>
        <v/>
      </c>
      <c r="EE731" s="19" t="str">
        <f t="shared" si="585"/>
        <v/>
      </c>
      <c r="EF731" s="153" t="str">
        <f t="shared" si="586"/>
        <v/>
      </c>
      <c r="EG731" s="19" t="str">
        <f t="shared" si="587"/>
        <v/>
      </c>
      <c r="EH731" s="153" t="str">
        <f t="shared" si="588"/>
        <v/>
      </c>
      <c r="EI731" s="19" t="str">
        <f t="shared" si="589"/>
        <v/>
      </c>
      <c r="EJ731" s="153" t="str">
        <f t="shared" si="590"/>
        <v/>
      </c>
      <c r="EK731" s="19" t="str">
        <f t="shared" si="591"/>
        <v/>
      </c>
      <c r="EL731" s="153" t="str">
        <f t="shared" si="592"/>
        <v/>
      </c>
      <c r="EM731" s="19" t="str">
        <f t="shared" si="593"/>
        <v/>
      </c>
      <c r="EN731" s="153" t="str">
        <f t="shared" si="594"/>
        <v/>
      </c>
      <c r="EO731" s="19" t="str">
        <f t="shared" si="595"/>
        <v/>
      </c>
      <c r="EP731" s="153" t="str">
        <f t="shared" si="596"/>
        <v/>
      </c>
      <c r="EQ731" s="19" t="str">
        <f t="shared" si="597"/>
        <v/>
      </c>
      <c r="ER731" s="153" t="str">
        <f t="shared" si="598"/>
        <v/>
      </c>
      <c r="ES731" s="19" t="str">
        <f t="shared" si="599"/>
        <v/>
      </c>
      <c r="ET731" s="153" t="str">
        <f t="shared" si="600"/>
        <v/>
      </c>
    </row>
    <row r="732" spans="1:150" x14ac:dyDescent="0.25">
      <c r="A732" s="31"/>
      <c r="B732" s="91" t="str">
        <f t="shared" si="601"/>
        <v/>
      </c>
      <c r="C732" s="20" t="str">
        <f t="shared" si="561"/>
        <v/>
      </c>
      <c r="D732" s="97" t="str">
        <f t="shared" si="562"/>
        <v/>
      </c>
      <c r="E732" s="62" t="str">
        <f t="shared" si="602"/>
        <v/>
      </c>
      <c r="F732" s="31"/>
      <c r="G732" s="282"/>
      <c r="H732" s="283"/>
      <c r="I732" s="284"/>
      <c r="J732" s="285"/>
      <c r="K732" s="286"/>
      <c r="L732" s="287"/>
      <c r="M732" s="288"/>
      <c r="N732" s="287"/>
      <c r="O732" s="288"/>
      <c r="P732" s="287"/>
      <c r="Q732" s="288"/>
      <c r="R732" s="287"/>
      <c r="S732" s="288"/>
      <c r="T732" s="287"/>
      <c r="U732" s="288"/>
      <c r="V732" s="287"/>
      <c r="W732" s="288"/>
      <c r="X732" s="287"/>
      <c r="Y732" s="288"/>
      <c r="Z732" s="287"/>
      <c r="AA732" s="288"/>
      <c r="AB732" s="287"/>
      <c r="AC732" s="288"/>
      <c r="AD732" s="287"/>
      <c r="AE732" s="288"/>
      <c r="AF732" s="287"/>
      <c r="AG732" s="288"/>
      <c r="AH732" s="287"/>
      <c r="AI732" s="288"/>
      <c r="AJ732" s="287"/>
      <c r="AK732" s="288"/>
      <c r="AL732" s="287"/>
      <c r="AM732" s="288"/>
      <c r="AN732" s="287"/>
      <c r="AO732" s="288"/>
      <c r="AP732" s="287"/>
      <c r="AQ732" s="288"/>
      <c r="AR732" s="287"/>
      <c r="AS732" s="288"/>
      <c r="AT732" s="287"/>
      <c r="AU732" s="288"/>
      <c r="AV732" s="287"/>
      <c r="AW732" s="288"/>
      <c r="AX732" s="287"/>
      <c r="AY732" s="31"/>
      <c r="BA732" s="76" t="str">
        <f t="shared" si="603"/>
        <v/>
      </c>
      <c r="BC732" s="76" t="str">
        <f>IF('Stock List'!$K732="", "", 'Stock List'!$K732)</f>
        <v/>
      </c>
      <c r="BE732" s="106">
        <f>IFERROR(ROUND(((INDEX('Stock List'!$M$11:$M$1010, MATCH(L732, 'Stock List'!$K$11:$K$1010, 0))/INDEX('Stock List'!$L$11:$L$1010, MATCH(L732, 'Stock List'!$K$11:$K$1010, 0)))*K732), 2), 0)</f>
        <v>0</v>
      </c>
      <c r="BF732" s="20"/>
      <c r="BG732" s="20">
        <f>IFERROR(ROUND(((INDEX('Stock List'!$M$11:$M$1010, MATCH(N732, 'Stock List'!$K$11:$K$1010, 0))/INDEX('Stock List'!$L$11:$L$1010, MATCH(N732, 'Stock List'!$K$11:$K$1010, 0)))*M732), 2), 0)</f>
        <v>0</v>
      </c>
      <c r="BH732" s="20"/>
      <c r="BI732" s="20">
        <f>IFERROR(ROUND(((INDEX('Stock List'!$M$11:$M$1010, MATCH(P732, 'Stock List'!$K$11:$K$1010, 0))/INDEX('Stock List'!$L$11:$L$1010, MATCH(P732, 'Stock List'!$K$11:$K$1010, 0)))*O732), 2), 0)</f>
        <v>0</v>
      </c>
      <c r="BJ732" s="20"/>
      <c r="BK732" s="20">
        <f>IFERROR(ROUND(((INDEX('Stock List'!$M$11:$M$1010, MATCH(R732, 'Stock List'!$K$11:$K$1010, 0))/INDEX('Stock List'!$L$11:$L$1010, MATCH(R732, 'Stock List'!$K$11:$K$1010, 0)))*Q732), 2), 0)</f>
        <v>0</v>
      </c>
      <c r="BL732" s="20"/>
      <c r="BM732" s="20">
        <f>IFERROR(ROUND(((INDEX('Stock List'!$M$11:$M$1010, MATCH(T732, 'Stock List'!$K$11:$K$1010, 0))/INDEX('Stock List'!$L$11:$L$1010, MATCH(T732, 'Stock List'!$K$11:$K$1010, 0)))*S732), 2), 0)</f>
        <v>0</v>
      </c>
      <c r="BN732" s="20"/>
      <c r="BO732" s="20">
        <f>IFERROR(ROUND(((INDEX('Stock List'!$M$11:$M$1010, MATCH(V732, 'Stock List'!$K$11:$K$1010, 0))/INDEX('Stock List'!$L$11:$L$1010, MATCH(V732, 'Stock List'!$K$11:$K$1010, 0)))*U732), 2), 0)</f>
        <v>0</v>
      </c>
      <c r="BP732" s="20"/>
      <c r="BQ732" s="20">
        <f>IFERROR(ROUND(((INDEX('Stock List'!$M$11:$M$1010, MATCH(X732, 'Stock List'!$K$11:$K$1010, 0))/INDEX('Stock List'!$L$11:$L$1010, MATCH(X732, 'Stock List'!$K$11:$K$1010, 0)))*W732), 2), 0)</f>
        <v>0</v>
      </c>
      <c r="BR732" s="20"/>
      <c r="BS732" s="20">
        <f>IFERROR(ROUND(((INDEX('Stock List'!$M$11:$M$1010, MATCH(Z732, 'Stock List'!$K$11:$K$1010, 0))/INDEX('Stock List'!$L$11:$L$1010, MATCH(Z732, 'Stock List'!$K$11:$K$1010, 0)))*Y732), 2), 0)</f>
        <v>0</v>
      </c>
      <c r="BT732" s="20"/>
      <c r="BU732" s="20">
        <f>IFERROR(ROUND(((INDEX('Stock List'!$M$11:$M$1010, MATCH(AB732, 'Stock List'!$K$11:$K$1010, 0))/INDEX('Stock List'!$L$11:$L$1010, MATCH(AB732, 'Stock List'!$K$11:$K$1010, 0)))*AA732), 2), 0)</f>
        <v>0</v>
      </c>
      <c r="BV732" s="20"/>
      <c r="BW732" s="20">
        <f>IFERROR(ROUND(((INDEX('Stock List'!$M$11:$M$1010, MATCH(AD732, 'Stock List'!$K$11:$K$1010, 0))/INDEX('Stock List'!$L$11:$L$1010, MATCH(AD732, 'Stock List'!$K$11:$K$1010, 0)))*AC732), 2), 0)</f>
        <v>0</v>
      </c>
      <c r="BX732" s="20"/>
      <c r="BY732" s="20">
        <f>IFERROR(ROUND(((INDEX('Stock List'!$M$11:$M$1010, MATCH(AF732, 'Stock List'!$K$11:$K$1010, 0))/INDEX('Stock List'!$L$11:$L$1010, MATCH(AF732, 'Stock List'!$K$11:$K$1010, 0)))*AE732), 2), 0)</f>
        <v>0</v>
      </c>
      <c r="BZ732" s="20"/>
      <c r="CA732" s="20">
        <f>IFERROR(ROUND(((INDEX('Stock List'!$M$11:$M$1010, MATCH(AH732, 'Stock List'!$K$11:$K$1010, 0))/INDEX('Stock List'!$L$11:$L$1010, MATCH(AH732, 'Stock List'!$K$11:$K$1010, 0)))*AG732), 2), 0)</f>
        <v>0</v>
      </c>
      <c r="CB732" s="20"/>
      <c r="CC732" s="20">
        <f>IFERROR(ROUND(((INDEX('Stock List'!$M$11:$M$1010, MATCH(AJ732, 'Stock List'!$K$11:$K$1010, 0))/INDEX('Stock List'!$L$11:$L$1010, MATCH(AJ732, 'Stock List'!$K$11:$K$1010, 0)))*AI732), 2), 0)</f>
        <v>0</v>
      </c>
      <c r="CD732" s="20"/>
      <c r="CE732" s="20">
        <f>IFERROR(ROUND(((INDEX('Stock List'!$M$11:$M$1010, MATCH(AL732, 'Stock List'!$K$11:$K$1010, 0))/INDEX('Stock List'!$L$11:$L$1010, MATCH(AL732, 'Stock List'!$K$11:$K$1010, 0)))*AK732), 2), 0)</f>
        <v>0</v>
      </c>
      <c r="CF732" s="20"/>
      <c r="CG732" s="20">
        <f>IFERROR(ROUND(((INDEX('Stock List'!$M$11:$M$1010, MATCH(AN732, 'Stock List'!$K$11:$K$1010, 0))/INDEX('Stock List'!$L$11:$L$1010, MATCH(AN732, 'Stock List'!$K$11:$K$1010, 0)))*AM732), 2), 0)</f>
        <v>0</v>
      </c>
      <c r="CH732" s="20"/>
      <c r="CI732" s="20">
        <f>IFERROR(ROUND(((INDEX('Stock List'!$M$11:$M$1010, MATCH(AP732, 'Stock List'!$K$11:$K$1010, 0))/INDEX('Stock List'!$L$11:$L$1010, MATCH(AP732, 'Stock List'!$K$11:$K$1010, 0)))*AO732), 2), 0)</f>
        <v>0</v>
      </c>
      <c r="CJ732" s="20"/>
      <c r="CK732" s="20">
        <f>IFERROR(ROUND(((INDEX('Stock List'!$M$11:$M$1010, MATCH(AR732, 'Stock List'!$K$11:$K$1010, 0))/INDEX('Stock List'!$L$11:$L$1010, MATCH(AR732, 'Stock List'!$K$11:$K$1010, 0)))*AQ732), 2), 0)</f>
        <v>0</v>
      </c>
      <c r="CL732" s="20"/>
      <c r="CM732" s="20">
        <f>IFERROR(ROUND(((INDEX('Stock List'!$M$11:$M$1010, MATCH(AT732, 'Stock List'!$K$11:$K$1010, 0))/INDEX('Stock List'!$L$11:$L$1010, MATCH(AT732, 'Stock List'!$K$11:$K$1010, 0)))*AS732), 2), 0)</f>
        <v>0</v>
      </c>
      <c r="CN732" s="20"/>
      <c r="CO732" s="20">
        <f>IFERROR(ROUND(((INDEX('Stock List'!$M$11:$M$1010, MATCH(AV732, 'Stock List'!$K$11:$K$1010, 0))/INDEX('Stock List'!$L$11:$L$1010, MATCH(AV732, 'Stock List'!$K$11:$K$1010, 0)))*AU732), 2), 0)</f>
        <v>0</v>
      </c>
      <c r="CP732" s="20"/>
      <c r="CQ732" s="20">
        <f>IFERROR(ROUND(((INDEX('Stock List'!$M$11:$M$1010, MATCH(AX732, 'Stock List'!$K$11:$K$1010, 0))/INDEX('Stock List'!$L$11:$L$1010, MATCH(AX732, 'Stock List'!$K$11:$K$1010, 0)))*AW732), 2), 0)</f>
        <v>0</v>
      </c>
      <c r="CR732" s="22"/>
      <c r="CT732" s="106" t="str">
        <f t="shared" si="604"/>
        <v/>
      </c>
      <c r="CU732" s="22" t="str">
        <f t="shared" si="605"/>
        <v/>
      </c>
      <c r="CX732" s="106" t="str">
        <f t="shared" si="606"/>
        <v/>
      </c>
      <c r="CY732" s="20" t="str">
        <f t="shared" si="607"/>
        <v/>
      </c>
      <c r="CZ732" s="22" t="str">
        <f t="shared" si="608"/>
        <v/>
      </c>
      <c r="DB732" s="76" t="str">
        <f>IF($H732="", "", COUNTIF($G$11:$G$1010, "&gt;"&amp;$G732)+1+COUNTIF($G$11:$G732, $G732)-1)</f>
        <v/>
      </c>
      <c r="DC732" s="76" t="str">
        <f>IF($H732="", "", COUNTIF($CZ$11:$CZ$1010, "&gt;"&amp;$CZ732)+1+COUNTIF($CZ$11:$CZ732, $CZ732)-1)</f>
        <v/>
      </c>
      <c r="DE732" s="147" t="str">
        <f t="shared" si="609"/>
        <v/>
      </c>
      <c r="DF732" s="148"/>
      <c r="DG732" s="19" t="str">
        <f t="shared" si="610"/>
        <v/>
      </c>
      <c r="DH732" s="153" t="str">
        <f t="shared" si="611"/>
        <v/>
      </c>
      <c r="DI732" s="19" t="str">
        <f t="shared" si="563"/>
        <v/>
      </c>
      <c r="DJ732" s="153" t="str">
        <f t="shared" si="564"/>
        <v/>
      </c>
      <c r="DK732" s="19" t="str">
        <f t="shared" si="565"/>
        <v/>
      </c>
      <c r="DL732" s="153" t="str">
        <f t="shared" si="566"/>
        <v/>
      </c>
      <c r="DM732" s="19" t="str">
        <f t="shared" si="567"/>
        <v/>
      </c>
      <c r="DN732" s="153" t="str">
        <f t="shared" si="568"/>
        <v/>
      </c>
      <c r="DO732" s="19" t="str">
        <f t="shared" si="569"/>
        <v/>
      </c>
      <c r="DP732" s="153" t="str">
        <f t="shared" si="570"/>
        <v/>
      </c>
      <c r="DQ732" s="19" t="str">
        <f t="shared" si="571"/>
        <v/>
      </c>
      <c r="DR732" s="153" t="str">
        <f t="shared" si="572"/>
        <v/>
      </c>
      <c r="DS732" s="19" t="str">
        <f t="shared" si="573"/>
        <v/>
      </c>
      <c r="DT732" s="153" t="str">
        <f t="shared" si="574"/>
        <v/>
      </c>
      <c r="DU732" s="19" t="str">
        <f t="shared" si="575"/>
        <v/>
      </c>
      <c r="DV732" s="153" t="str">
        <f t="shared" si="576"/>
        <v/>
      </c>
      <c r="DW732" s="19" t="str">
        <f t="shared" si="577"/>
        <v/>
      </c>
      <c r="DX732" s="153" t="str">
        <f t="shared" si="578"/>
        <v/>
      </c>
      <c r="DY732" s="19" t="str">
        <f t="shared" si="579"/>
        <v/>
      </c>
      <c r="DZ732" s="153" t="str">
        <f t="shared" si="580"/>
        <v/>
      </c>
      <c r="EA732" s="19" t="str">
        <f t="shared" si="581"/>
        <v/>
      </c>
      <c r="EB732" s="153" t="str">
        <f t="shared" si="582"/>
        <v/>
      </c>
      <c r="EC732" s="19" t="str">
        <f t="shared" si="583"/>
        <v/>
      </c>
      <c r="ED732" s="153" t="str">
        <f t="shared" si="584"/>
        <v/>
      </c>
      <c r="EE732" s="19" t="str">
        <f t="shared" si="585"/>
        <v/>
      </c>
      <c r="EF732" s="153" t="str">
        <f t="shared" si="586"/>
        <v/>
      </c>
      <c r="EG732" s="19" t="str">
        <f t="shared" si="587"/>
        <v/>
      </c>
      <c r="EH732" s="153" t="str">
        <f t="shared" si="588"/>
        <v/>
      </c>
      <c r="EI732" s="19" t="str">
        <f t="shared" si="589"/>
        <v/>
      </c>
      <c r="EJ732" s="153" t="str">
        <f t="shared" si="590"/>
        <v/>
      </c>
      <c r="EK732" s="19" t="str">
        <f t="shared" si="591"/>
        <v/>
      </c>
      <c r="EL732" s="153" t="str">
        <f t="shared" si="592"/>
        <v/>
      </c>
      <c r="EM732" s="19" t="str">
        <f t="shared" si="593"/>
        <v/>
      </c>
      <c r="EN732" s="153" t="str">
        <f t="shared" si="594"/>
        <v/>
      </c>
      <c r="EO732" s="19" t="str">
        <f t="shared" si="595"/>
        <v/>
      </c>
      <c r="EP732" s="153" t="str">
        <f t="shared" si="596"/>
        <v/>
      </c>
      <c r="EQ732" s="19" t="str">
        <f t="shared" si="597"/>
        <v/>
      </c>
      <c r="ER732" s="153" t="str">
        <f t="shared" si="598"/>
        <v/>
      </c>
      <c r="ES732" s="19" t="str">
        <f t="shared" si="599"/>
        <v/>
      </c>
      <c r="ET732" s="153" t="str">
        <f t="shared" si="600"/>
        <v/>
      </c>
    </row>
    <row r="733" spans="1:150" x14ac:dyDescent="0.25">
      <c r="A733" s="31"/>
      <c r="B733" s="91" t="str">
        <f t="shared" si="601"/>
        <v/>
      </c>
      <c r="C733" s="20" t="str">
        <f t="shared" si="561"/>
        <v/>
      </c>
      <c r="D733" s="97" t="str">
        <f t="shared" si="562"/>
        <v/>
      </c>
      <c r="E733" s="62" t="str">
        <f t="shared" si="602"/>
        <v/>
      </c>
      <c r="F733" s="31"/>
      <c r="G733" s="282"/>
      <c r="H733" s="283"/>
      <c r="I733" s="284"/>
      <c r="J733" s="285"/>
      <c r="K733" s="286"/>
      <c r="L733" s="287"/>
      <c r="M733" s="288"/>
      <c r="N733" s="287"/>
      <c r="O733" s="288"/>
      <c r="P733" s="287"/>
      <c r="Q733" s="288"/>
      <c r="R733" s="287"/>
      <c r="S733" s="288"/>
      <c r="T733" s="287"/>
      <c r="U733" s="288"/>
      <c r="V733" s="287"/>
      <c r="W733" s="288"/>
      <c r="X733" s="287"/>
      <c r="Y733" s="288"/>
      <c r="Z733" s="287"/>
      <c r="AA733" s="288"/>
      <c r="AB733" s="287"/>
      <c r="AC733" s="288"/>
      <c r="AD733" s="287"/>
      <c r="AE733" s="288"/>
      <c r="AF733" s="287"/>
      <c r="AG733" s="288"/>
      <c r="AH733" s="287"/>
      <c r="AI733" s="288"/>
      <c r="AJ733" s="287"/>
      <c r="AK733" s="288"/>
      <c r="AL733" s="287"/>
      <c r="AM733" s="288"/>
      <c r="AN733" s="287"/>
      <c r="AO733" s="288"/>
      <c r="AP733" s="287"/>
      <c r="AQ733" s="288"/>
      <c r="AR733" s="287"/>
      <c r="AS733" s="288"/>
      <c r="AT733" s="287"/>
      <c r="AU733" s="288"/>
      <c r="AV733" s="287"/>
      <c r="AW733" s="288"/>
      <c r="AX733" s="287"/>
      <c r="AY733" s="31"/>
      <c r="BA733" s="76" t="str">
        <f t="shared" si="603"/>
        <v/>
      </c>
      <c r="BC733" s="76" t="str">
        <f>IF('Stock List'!$K733="", "", 'Stock List'!$K733)</f>
        <v/>
      </c>
      <c r="BE733" s="106">
        <f>IFERROR(ROUND(((INDEX('Stock List'!$M$11:$M$1010, MATCH(L733, 'Stock List'!$K$11:$K$1010, 0))/INDEX('Stock List'!$L$11:$L$1010, MATCH(L733, 'Stock List'!$K$11:$K$1010, 0)))*K733), 2), 0)</f>
        <v>0</v>
      </c>
      <c r="BF733" s="20"/>
      <c r="BG733" s="20">
        <f>IFERROR(ROUND(((INDEX('Stock List'!$M$11:$M$1010, MATCH(N733, 'Stock List'!$K$11:$K$1010, 0))/INDEX('Stock List'!$L$11:$L$1010, MATCH(N733, 'Stock List'!$K$11:$K$1010, 0)))*M733), 2), 0)</f>
        <v>0</v>
      </c>
      <c r="BH733" s="20"/>
      <c r="BI733" s="20">
        <f>IFERROR(ROUND(((INDEX('Stock List'!$M$11:$M$1010, MATCH(P733, 'Stock List'!$K$11:$K$1010, 0))/INDEX('Stock List'!$L$11:$L$1010, MATCH(P733, 'Stock List'!$K$11:$K$1010, 0)))*O733), 2), 0)</f>
        <v>0</v>
      </c>
      <c r="BJ733" s="20"/>
      <c r="BK733" s="20">
        <f>IFERROR(ROUND(((INDEX('Stock List'!$M$11:$M$1010, MATCH(R733, 'Stock List'!$K$11:$K$1010, 0))/INDEX('Stock List'!$L$11:$L$1010, MATCH(R733, 'Stock List'!$K$11:$K$1010, 0)))*Q733), 2), 0)</f>
        <v>0</v>
      </c>
      <c r="BL733" s="20"/>
      <c r="BM733" s="20">
        <f>IFERROR(ROUND(((INDEX('Stock List'!$M$11:$M$1010, MATCH(T733, 'Stock List'!$K$11:$K$1010, 0))/INDEX('Stock List'!$L$11:$L$1010, MATCH(T733, 'Stock List'!$K$11:$K$1010, 0)))*S733), 2), 0)</f>
        <v>0</v>
      </c>
      <c r="BN733" s="20"/>
      <c r="BO733" s="20">
        <f>IFERROR(ROUND(((INDEX('Stock List'!$M$11:$M$1010, MATCH(V733, 'Stock List'!$K$11:$K$1010, 0))/INDEX('Stock List'!$L$11:$L$1010, MATCH(V733, 'Stock List'!$K$11:$K$1010, 0)))*U733), 2), 0)</f>
        <v>0</v>
      </c>
      <c r="BP733" s="20"/>
      <c r="BQ733" s="20">
        <f>IFERROR(ROUND(((INDEX('Stock List'!$M$11:$M$1010, MATCH(X733, 'Stock List'!$K$11:$K$1010, 0))/INDEX('Stock List'!$L$11:$L$1010, MATCH(X733, 'Stock List'!$K$11:$K$1010, 0)))*W733), 2), 0)</f>
        <v>0</v>
      </c>
      <c r="BR733" s="20"/>
      <c r="BS733" s="20">
        <f>IFERROR(ROUND(((INDEX('Stock List'!$M$11:$M$1010, MATCH(Z733, 'Stock List'!$K$11:$K$1010, 0))/INDEX('Stock List'!$L$11:$L$1010, MATCH(Z733, 'Stock List'!$K$11:$K$1010, 0)))*Y733), 2), 0)</f>
        <v>0</v>
      </c>
      <c r="BT733" s="20"/>
      <c r="BU733" s="20">
        <f>IFERROR(ROUND(((INDEX('Stock List'!$M$11:$M$1010, MATCH(AB733, 'Stock List'!$K$11:$K$1010, 0))/INDEX('Stock List'!$L$11:$L$1010, MATCH(AB733, 'Stock List'!$K$11:$K$1010, 0)))*AA733), 2), 0)</f>
        <v>0</v>
      </c>
      <c r="BV733" s="20"/>
      <c r="BW733" s="20">
        <f>IFERROR(ROUND(((INDEX('Stock List'!$M$11:$M$1010, MATCH(AD733, 'Stock List'!$K$11:$K$1010, 0))/INDEX('Stock List'!$L$11:$L$1010, MATCH(AD733, 'Stock List'!$K$11:$K$1010, 0)))*AC733), 2), 0)</f>
        <v>0</v>
      </c>
      <c r="BX733" s="20"/>
      <c r="BY733" s="20">
        <f>IFERROR(ROUND(((INDEX('Stock List'!$M$11:$M$1010, MATCH(AF733, 'Stock List'!$K$11:$K$1010, 0))/INDEX('Stock List'!$L$11:$L$1010, MATCH(AF733, 'Stock List'!$K$11:$K$1010, 0)))*AE733), 2), 0)</f>
        <v>0</v>
      </c>
      <c r="BZ733" s="20"/>
      <c r="CA733" s="20">
        <f>IFERROR(ROUND(((INDEX('Stock List'!$M$11:$M$1010, MATCH(AH733, 'Stock List'!$K$11:$K$1010, 0))/INDEX('Stock List'!$L$11:$L$1010, MATCH(AH733, 'Stock List'!$K$11:$K$1010, 0)))*AG733), 2), 0)</f>
        <v>0</v>
      </c>
      <c r="CB733" s="20"/>
      <c r="CC733" s="20">
        <f>IFERROR(ROUND(((INDEX('Stock List'!$M$11:$M$1010, MATCH(AJ733, 'Stock List'!$K$11:$K$1010, 0))/INDEX('Stock List'!$L$11:$L$1010, MATCH(AJ733, 'Stock List'!$K$11:$K$1010, 0)))*AI733), 2), 0)</f>
        <v>0</v>
      </c>
      <c r="CD733" s="20"/>
      <c r="CE733" s="20">
        <f>IFERROR(ROUND(((INDEX('Stock List'!$M$11:$M$1010, MATCH(AL733, 'Stock List'!$K$11:$K$1010, 0))/INDEX('Stock List'!$L$11:$L$1010, MATCH(AL733, 'Stock List'!$K$11:$K$1010, 0)))*AK733), 2), 0)</f>
        <v>0</v>
      </c>
      <c r="CF733" s="20"/>
      <c r="CG733" s="20">
        <f>IFERROR(ROUND(((INDEX('Stock List'!$M$11:$M$1010, MATCH(AN733, 'Stock List'!$K$11:$K$1010, 0))/INDEX('Stock List'!$L$11:$L$1010, MATCH(AN733, 'Stock List'!$K$11:$K$1010, 0)))*AM733), 2), 0)</f>
        <v>0</v>
      </c>
      <c r="CH733" s="20"/>
      <c r="CI733" s="20">
        <f>IFERROR(ROUND(((INDEX('Stock List'!$M$11:$M$1010, MATCH(AP733, 'Stock List'!$K$11:$K$1010, 0))/INDEX('Stock List'!$L$11:$L$1010, MATCH(AP733, 'Stock List'!$K$11:$K$1010, 0)))*AO733), 2), 0)</f>
        <v>0</v>
      </c>
      <c r="CJ733" s="20"/>
      <c r="CK733" s="20">
        <f>IFERROR(ROUND(((INDEX('Stock List'!$M$11:$M$1010, MATCH(AR733, 'Stock List'!$K$11:$K$1010, 0))/INDEX('Stock List'!$L$11:$L$1010, MATCH(AR733, 'Stock List'!$K$11:$K$1010, 0)))*AQ733), 2), 0)</f>
        <v>0</v>
      </c>
      <c r="CL733" s="20"/>
      <c r="CM733" s="20">
        <f>IFERROR(ROUND(((INDEX('Stock List'!$M$11:$M$1010, MATCH(AT733, 'Stock List'!$K$11:$K$1010, 0))/INDEX('Stock List'!$L$11:$L$1010, MATCH(AT733, 'Stock List'!$K$11:$K$1010, 0)))*AS733), 2), 0)</f>
        <v>0</v>
      </c>
      <c r="CN733" s="20"/>
      <c r="CO733" s="20">
        <f>IFERROR(ROUND(((INDEX('Stock List'!$M$11:$M$1010, MATCH(AV733, 'Stock List'!$K$11:$K$1010, 0))/INDEX('Stock List'!$L$11:$L$1010, MATCH(AV733, 'Stock List'!$K$11:$K$1010, 0)))*AU733), 2), 0)</f>
        <v>0</v>
      </c>
      <c r="CP733" s="20"/>
      <c r="CQ733" s="20">
        <f>IFERROR(ROUND(((INDEX('Stock List'!$M$11:$M$1010, MATCH(AX733, 'Stock List'!$K$11:$K$1010, 0))/INDEX('Stock List'!$L$11:$L$1010, MATCH(AX733, 'Stock List'!$K$11:$K$1010, 0)))*AW733), 2), 0)</f>
        <v>0</v>
      </c>
      <c r="CR733" s="22"/>
      <c r="CT733" s="106" t="str">
        <f t="shared" si="604"/>
        <v/>
      </c>
      <c r="CU733" s="22" t="str">
        <f t="shared" si="605"/>
        <v/>
      </c>
      <c r="CX733" s="106" t="str">
        <f t="shared" si="606"/>
        <v/>
      </c>
      <c r="CY733" s="20" t="str">
        <f t="shared" si="607"/>
        <v/>
      </c>
      <c r="CZ733" s="22" t="str">
        <f t="shared" si="608"/>
        <v/>
      </c>
      <c r="DB733" s="76" t="str">
        <f>IF($H733="", "", COUNTIF($G$11:$G$1010, "&gt;"&amp;$G733)+1+COUNTIF($G$11:$G733, $G733)-1)</f>
        <v/>
      </c>
      <c r="DC733" s="76" t="str">
        <f>IF($H733="", "", COUNTIF($CZ$11:$CZ$1010, "&gt;"&amp;$CZ733)+1+COUNTIF($CZ$11:$CZ733, $CZ733)-1)</f>
        <v/>
      </c>
      <c r="DE733" s="147" t="str">
        <f t="shared" si="609"/>
        <v/>
      </c>
      <c r="DF733" s="148"/>
      <c r="DG733" s="19" t="str">
        <f t="shared" si="610"/>
        <v/>
      </c>
      <c r="DH733" s="153" t="str">
        <f t="shared" si="611"/>
        <v/>
      </c>
      <c r="DI733" s="19" t="str">
        <f t="shared" si="563"/>
        <v/>
      </c>
      <c r="DJ733" s="153" t="str">
        <f t="shared" si="564"/>
        <v/>
      </c>
      <c r="DK733" s="19" t="str">
        <f t="shared" si="565"/>
        <v/>
      </c>
      <c r="DL733" s="153" t="str">
        <f t="shared" si="566"/>
        <v/>
      </c>
      <c r="DM733" s="19" t="str">
        <f t="shared" si="567"/>
        <v/>
      </c>
      <c r="DN733" s="153" t="str">
        <f t="shared" si="568"/>
        <v/>
      </c>
      <c r="DO733" s="19" t="str">
        <f t="shared" si="569"/>
        <v/>
      </c>
      <c r="DP733" s="153" t="str">
        <f t="shared" si="570"/>
        <v/>
      </c>
      <c r="DQ733" s="19" t="str">
        <f t="shared" si="571"/>
        <v/>
      </c>
      <c r="DR733" s="153" t="str">
        <f t="shared" si="572"/>
        <v/>
      </c>
      <c r="DS733" s="19" t="str">
        <f t="shared" si="573"/>
        <v/>
      </c>
      <c r="DT733" s="153" t="str">
        <f t="shared" si="574"/>
        <v/>
      </c>
      <c r="DU733" s="19" t="str">
        <f t="shared" si="575"/>
        <v/>
      </c>
      <c r="DV733" s="153" t="str">
        <f t="shared" si="576"/>
        <v/>
      </c>
      <c r="DW733" s="19" t="str">
        <f t="shared" si="577"/>
        <v/>
      </c>
      <c r="DX733" s="153" t="str">
        <f t="shared" si="578"/>
        <v/>
      </c>
      <c r="DY733" s="19" t="str">
        <f t="shared" si="579"/>
        <v/>
      </c>
      <c r="DZ733" s="153" t="str">
        <f t="shared" si="580"/>
        <v/>
      </c>
      <c r="EA733" s="19" t="str">
        <f t="shared" si="581"/>
        <v/>
      </c>
      <c r="EB733" s="153" t="str">
        <f t="shared" si="582"/>
        <v/>
      </c>
      <c r="EC733" s="19" t="str">
        <f t="shared" si="583"/>
        <v/>
      </c>
      <c r="ED733" s="153" t="str">
        <f t="shared" si="584"/>
        <v/>
      </c>
      <c r="EE733" s="19" t="str">
        <f t="shared" si="585"/>
        <v/>
      </c>
      <c r="EF733" s="153" t="str">
        <f t="shared" si="586"/>
        <v/>
      </c>
      <c r="EG733" s="19" t="str">
        <f t="shared" si="587"/>
        <v/>
      </c>
      <c r="EH733" s="153" t="str">
        <f t="shared" si="588"/>
        <v/>
      </c>
      <c r="EI733" s="19" t="str">
        <f t="shared" si="589"/>
        <v/>
      </c>
      <c r="EJ733" s="153" t="str">
        <f t="shared" si="590"/>
        <v/>
      </c>
      <c r="EK733" s="19" t="str">
        <f t="shared" si="591"/>
        <v/>
      </c>
      <c r="EL733" s="153" t="str">
        <f t="shared" si="592"/>
        <v/>
      </c>
      <c r="EM733" s="19" t="str">
        <f t="shared" si="593"/>
        <v/>
      </c>
      <c r="EN733" s="153" t="str">
        <f t="shared" si="594"/>
        <v/>
      </c>
      <c r="EO733" s="19" t="str">
        <f t="shared" si="595"/>
        <v/>
      </c>
      <c r="EP733" s="153" t="str">
        <f t="shared" si="596"/>
        <v/>
      </c>
      <c r="EQ733" s="19" t="str">
        <f t="shared" si="597"/>
        <v/>
      </c>
      <c r="ER733" s="153" t="str">
        <f t="shared" si="598"/>
        <v/>
      </c>
      <c r="ES733" s="19" t="str">
        <f t="shared" si="599"/>
        <v/>
      </c>
      <c r="ET733" s="153" t="str">
        <f t="shared" si="600"/>
        <v/>
      </c>
    </row>
    <row r="734" spans="1:150" x14ac:dyDescent="0.25">
      <c r="A734" s="31"/>
      <c r="B734" s="91" t="str">
        <f t="shared" si="601"/>
        <v/>
      </c>
      <c r="C734" s="20" t="str">
        <f t="shared" si="561"/>
        <v/>
      </c>
      <c r="D734" s="97" t="str">
        <f t="shared" si="562"/>
        <v/>
      </c>
      <c r="E734" s="62" t="str">
        <f t="shared" si="602"/>
        <v/>
      </c>
      <c r="F734" s="31"/>
      <c r="G734" s="282"/>
      <c r="H734" s="283"/>
      <c r="I734" s="284"/>
      <c r="J734" s="285"/>
      <c r="K734" s="286"/>
      <c r="L734" s="287"/>
      <c r="M734" s="288"/>
      <c r="N734" s="287"/>
      <c r="O734" s="288"/>
      <c r="P734" s="287"/>
      <c r="Q734" s="288"/>
      <c r="R734" s="287"/>
      <c r="S734" s="288"/>
      <c r="T734" s="287"/>
      <c r="U734" s="288"/>
      <c r="V734" s="287"/>
      <c r="W734" s="288"/>
      <c r="X734" s="287"/>
      <c r="Y734" s="288"/>
      <c r="Z734" s="287"/>
      <c r="AA734" s="288"/>
      <c r="AB734" s="287"/>
      <c r="AC734" s="288"/>
      <c r="AD734" s="287"/>
      <c r="AE734" s="288"/>
      <c r="AF734" s="287"/>
      <c r="AG734" s="288"/>
      <c r="AH734" s="287"/>
      <c r="AI734" s="288"/>
      <c r="AJ734" s="287"/>
      <c r="AK734" s="288"/>
      <c r="AL734" s="287"/>
      <c r="AM734" s="288"/>
      <c r="AN734" s="287"/>
      <c r="AO734" s="288"/>
      <c r="AP734" s="287"/>
      <c r="AQ734" s="288"/>
      <c r="AR734" s="287"/>
      <c r="AS734" s="288"/>
      <c r="AT734" s="287"/>
      <c r="AU734" s="288"/>
      <c r="AV734" s="287"/>
      <c r="AW734" s="288"/>
      <c r="AX734" s="287"/>
      <c r="AY734" s="31"/>
      <c r="BA734" s="76" t="str">
        <f t="shared" si="603"/>
        <v/>
      </c>
      <c r="BC734" s="76" t="str">
        <f>IF('Stock List'!$K734="", "", 'Stock List'!$K734)</f>
        <v/>
      </c>
      <c r="BE734" s="106">
        <f>IFERROR(ROUND(((INDEX('Stock List'!$M$11:$M$1010, MATCH(L734, 'Stock List'!$K$11:$K$1010, 0))/INDEX('Stock List'!$L$11:$L$1010, MATCH(L734, 'Stock List'!$K$11:$K$1010, 0)))*K734), 2), 0)</f>
        <v>0</v>
      </c>
      <c r="BF734" s="20"/>
      <c r="BG734" s="20">
        <f>IFERROR(ROUND(((INDEX('Stock List'!$M$11:$M$1010, MATCH(N734, 'Stock List'!$K$11:$K$1010, 0))/INDEX('Stock List'!$L$11:$L$1010, MATCH(N734, 'Stock List'!$K$11:$K$1010, 0)))*M734), 2), 0)</f>
        <v>0</v>
      </c>
      <c r="BH734" s="20"/>
      <c r="BI734" s="20">
        <f>IFERROR(ROUND(((INDEX('Stock List'!$M$11:$M$1010, MATCH(P734, 'Stock List'!$K$11:$K$1010, 0))/INDEX('Stock List'!$L$11:$L$1010, MATCH(P734, 'Stock List'!$K$11:$K$1010, 0)))*O734), 2), 0)</f>
        <v>0</v>
      </c>
      <c r="BJ734" s="20"/>
      <c r="BK734" s="20">
        <f>IFERROR(ROUND(((INDEX('Stock List'!$M$11:$M$1010, MATCH(R734, 'Stock List'!$K$11:$K$1010, 0))/INDEX('Stock List'!$L$11:$L$1010, MATCH(R734, 'Stock List'!$K$11:$K$1010, 0)))*Q734), 2), 0)</f>
        <v>0</v>
      </c>
      <c r="BL734" s="20"/>
      <c r="BM734" s="20">
        <f>IFERROR(ROUND(((INDEX('Stock List'!$M$11:$M$1010, MATCH(T734, 'Stock List'!$K$11:$K$1010, 0))/INDEX('Stock List'!$L$11:$L$1010, MATCH(T734, 'Stock List'!$K$11:$K$1010, 0)))*S734), 2), 0)</f>
        <v>0</v>
      </c>
      <c r="BN734" s="20"/>
      <c r="BO734" s="20">
        <f>IFERROR(ROUND(((INDEX('Stock List'!$M$11:$M$1010, MATCH(V734, 'Stock List'!$K$11:$K$1010, 0))/INDEX('Stock List'!$L$11:$L$1010, MATCH(V734, 'Stock List'!$K$11:$K$1010, 0)))*U734), 2), 0)</f>
        <v>0</v>
      </c>
      <c r="BP734" s="20"/>
      <c r="BQ734" s="20">
        <f>IFERROR(ROUND(((INDEX('Stock List'!$M$11:$M$1010, MATCH(X734, 'Stock List'!$K$11:$K$1010, 0))/INDEX('Stock List'!$L$11:$L$1010, MATCH(X734, 'Stock List'!$K$11:$K$1010, 0)))*W734), 2), 0)</f>
        <v>0</v>
      </c>
      <c r="BR734" s="20"/>
      <c r="BS734" s="20">
        <f>IFERROR(ROUND(((INDEX('Stock List'!$M$11:$M$1010, MATCH(Z734, 'Stock List'!$K$11:$K$1010, 0))/INDEX('Stock List'!$L$11:$L$1010, MATCH(Z734, 'Stock List'!$K$11:$K$1010, 0)))*Y734), 2), 0)</f>
        <v>0</v>
      </c>
      <c r="BT734" s="20"/>
      <c r="BU734" s="20">
        <f>IFERROR(ROUND(((INDEX('Stock List'!$M$11:$M$1010, MATCH(AB734, 'Stock List'!$K$11:$K$1010, 0))/INDEX('Stock List'!$L$11:$L$1010, MATCH(AB734, 'Stock List'!$K$11:$K$1010, 0)))*AA734), 2), 0)</f>
        <v>0</v>
      </c>
      <c r="BV734" s="20"/>
      <c r="BW734" s="20">
        <f>IFERROR(ROUND(((INDEX('Stock List'!$M$11:$M$1010, MATCH(AD734, 'Stock List'!$K$11:$K$1010, 0))/INDEX('Stock List'!$L$11:$L$1010, MATCH(AD734, 'Stock List'!$K$11:$K$1010, 0)))*AC734), 2), 0)</f>
        <v>0</v>
      </c>
      <c r="BX734" s="20"/>
      <c r="BY734" s="20">
        <f>IFERROR(ROUND(((INDEX('Stock List'!$M$11:$M$1010, MATCH(AF734, 'Stock List'!$K$11:$K$1010, 0))/INDEX('Stock List'!$L$11:$L$1010, MATCH(AF734, 'Stock List'!$K$11:$K$1010, 0)))*AE734), 2), 0)</f>
        <v>0</v>
      </c>
      <c r="BZ734" s="20"/>
      <c r="CA734" s="20">
        <f>IFERROR(ROUND(((INDEX('Stock List'!$M$11:$M$1010, MATCH(AH734, 'Stock List'!$K$11:$K$1010, 0))/INDEX('Stock List'!$L$11:$L$1010, MATCH(AH734, 'Stock List'!$K$11:$K$1010, 0)))*AG734), 2), 0)</f>
        <v>0</v>
      </c>
      <c r="CB734" s="20"/>
      <c r="CC734" s="20">
        <f>IFERROR(ROUND(((INDEX('Stock List'!$M$11:$M$1010, MATCH(AJ734, 'Stock List'!$K$11:$K$1010, 0))/INDEX('Stock List'!$L$11:$L$1010, MATCH(AJ734, 'Stock List'!$K$11:$K$1010, 0)))*AI734), 2), 0)</f>
        <v>0</v>
      </c>
      <c r="CD734" s="20"/>
      <c r="CE734" s="20">
        <f>IFERROR(ROUND(((INDEX('Stock List'!$M$11:$M$1010, MATCH(AL734, 'Stock List'!$K$11:$K$1010, 0))/INDEX('Stock List'!$L$11:$L$1010, MATCH(AL734, 'Stock List'!$K$11:$K$1010, 0)))*AK734), 2), 0)</f>
        <v>0</v>
      </c>
      <c r="CF734" s="20"/>
      <c r="CG734" s="20">
        <f>IFERROR(ROUND(((INDEX('Stock List'!$M$11:$M$1010, MATCH(AN734, 'Stock List'!$K$11:$K$1010, 0))/INDEX('Stock List'!$L$11:$L$1010, MATCH(AN734, 'Stock List'!$K$11:$K$1010, 0)))*AM734), 2), 0)</f>
        <v>0</v>
      </c>
      <c r="CH734" s="20"/>
      <c r="CI734" s="20">
        <f>IFERROR(ROUND(((INDEX('Stock List'!$M$11:$M$1010, MATCH(AP734, 'Stock List'!$K$11:$K$1010, 0))/INDEX('Stock List'!$L$11:$L$1010, MATCH(AP734, 'Stock List'!$K$11:$K$1010, 0)))*AO734), 2), 0)</f>
        <v>0</v>
      </c>
      <c r="CJ734" s="20"/>
      <c r="CK734" s="20">
        <f>IFERROR(ROUND(((INDEX('Stock List'!$M$11:$M$1010, MATCH(AR734, 'Stock List'!$K$11:$K$1010, 0))/INDEX('Stock List'!$L$11:$L$1010, MATCH(AR734, 'Stock List'!$K$11:$K$1010, 0)))*AQ734), 2), 0)</f>
        <v>0</v>
      </c>
      <c r="CL734" s="20"/>
      <c r="CM734" s="20">
        <f>IFERROR(ROUND(((INDEX('Stock List'!$M$11:$M$1010, MATCH(AT734, 'Stock List'!$K$11:$K$1010, 0))/INDEX('Stock List'!$L$11:$L$1010, MATCH(AT734, 'Stock List'!$K$11:$K$1010, 0)))*AS734), 2), 0)</f>
        <v>0</v>
      </c>
      <c r="CN734" s="20"/>
      <c r="CO734" s="20">
        <f>IFERROR(ROUND(((INDEX('Stock List'!$M$11:$M$1010, MATCH(AV734, 'Stock List'!$K$11:$K$1010, 0))/INDEX('Stock List'!$L$11:$L$1010, MATCH(AV734, 'Stock List'!$K$11:$K$1010, 0)))*AU734), 2), 0)</f>
        <v>0</v>
      </c>
      <c r="CP734" s="20"/>
      <c r="CQ734" s="20">
        <f>IFERROR(ROUND(((INDEX('Stock List'!$M$11:$M$1010, MATCH(AX734, 'Stock List'!$K$11:$K$1010, 0))/INDEX('Stock List'!$L$11:$L$1010, MATCH(AX734, 'Stock List'!$K$11:$K$1010, 0)))*AW734), 2), 0)</f>
        <v>0</v>
      </c>
      <c r="CR734" s="22"/>
      <c r="CT734" s="106" t="str">
        <f t="shared" si="604"/>
        <v/>
      </c>
      <c r="CU734" s="22" t="str">
        <f t="shared" si="605"/>
        <v/>
      </c>
      <c r="CX734" s="106" t="str">
        <f t="shared" si="606"/>
        <v/>
      </c>
      <c r="CY734" s="20" t="str">
        <f t="shared" si="607"/>
        <v/>
      </c>
      <c r="CZ734" s="22" t="str">
        <f t="shared" si="608"/>
        <v/>
      </c>
      <c r="DB734" s="76" t="str">
        <f>IF($H734="", "", COUNTIF($G$11:$G$1010, "&gt;"&amp;$G734)+1+COUNTIF($G$11:$G734, $G734)-1)</f>
        <v/>
      </c>
      <c r="DC734" s="76" t="str">
        <f>IF($H734="", "", COUNTIF($CZ$11:$CZ$1010, "&gt;"&amp;$CZ734)+1+COUNTIF($CZ$11:$CZ734, $CZ734)-1)</f>
        <v/>
      </c>
      <c r="DE734" s="147" t="str">
        <f t="shared" si="609"/>
        <v/>
      </c>
      <c r="DF734" s="148"/>
      <c r="DG734" s="19" t="str">
        <f t="shared" si="610"/>
        <v/>
      </c>
      <c r="DH734" s="153" t="str">
        <f t="shared" si="611"/>
        <v/>
      </c>
      <c r="DI734" s="19" t="str">
        <f t="shared" si="563"/>
        <v/>
      </c>
      <c r="DJ734" s="153" t="str">
        <f t="shared" si="564"/>
        <v/>
      </c>
      <c r="DK734" s="19" t="str">
        <f t="shared" si="565"/>
        <v/>
      </c>
      <c r="DL734" s="153" t="str">
        <f t="shared" si="566"/>
        <v/>
      </c>
      <c r="DM734" s="19" t="str">
        <f t="shared" si="567"/>
        <v/>
      </c>
      <c r="DN734" s="153" t="str">
        <f t="shared" si="568"/>
        <v/>
      </c>
      <c r="DO734" s="19" t="str">
        <f t="shared" si="569"/>
        <v/>
      </c>
      <c r="DP734" s="153" t="str">
        <f t="shared" si="570"/>
        <v/>
      </c>
      <c r="DQ734" s="19" t="str">
        <f t="shared" si="571"/>
        <v/>
      </c>
      <c r="DR734" s="153" t="str">
        <f t="shared" si="572"/>
        <v/>
      </c>
      <c r="DS734" s="19" t="str">
        <f t="shared" si="573"/>
        <v/>
      </c>
      <c r="DT734" s="153" t="str">
        <f t="shared" si="574"/>
        <v/>
      </c>
      <c r="DU734" s="19" t="str">
        <f t="shared" si="575"/>
        <v/>
      </c>
      <c r="DV734" s="153" t="str">
        <f t="shared" si="576"/>
        <v/>
      </c>
      <c r="DW734" s="19" t="str">
        <f t="shared" si="577"/>
        <v/>
      </c>
      <c r="DX734" s="153" t="str">
        <f t="shared" si="578"/>
        <v/>
      </c>
      <c r="DY734" s="19" t="str">
        <f t="shared" si="579"/>
        <v/>
      </c>
      <c r="DZ734" s="153" t="str">
        <f t="shared" si="580"/>
        <v/>
      </c>
      <c r="EA734" s="19" t="str">
        <f t="shared" si="581"/>
        <v/>
      </c>
      <c r="EB734" s="153" t="str">
        <f t="shared" si="582"/>
        <v/>
      </c>
      <c r="EC734" s="19" t="str">
        <f t="shared" si="583"/>
        <v/>
      </c>
      <c r="ED734" s="153" t="str">
        <f t="shared" si="584"/>
        <v/>
      </c>
      <c r="EE734" s="19" t="str">
        <f t="shared" si="585"/>
        <v/>
      </c>
      <c r="EF734" s="153" t="str">
        <f t="shared" si="586"/>
        <v/>
      </c>
      <c r="EG734" s="19" t="str">
        <f t="shared" si="587"/>
        <v/>
      </c>
      <c r="EH734" s="153" t="str">
        <f t="shared" si="588"/>
        <v/>
      </c>
      <c r="EI734" s="19" t="str">
        <f t="shared" si="589"/>
        <v/>
      </c>
      <c r="EJ734" s="153" t="str">
        <f t="shared" si="590"/>
        <v/>
      </c>
      <c r="EK734" s="19" t="str">
        <f t="shared" si="591"/>
        <v/>
      </c>
      <c r="EL734" s="153" t="str">
        <f t="shared" si="592"/>
        <v/>
      </c>
      <c r="EM734" s="19" t="str">
        <f t="shared" si="593"/>
        <v/>
      </c>
      <c r="EN734" s="153" t="str">
        <f t="shared" si="594"/>
        <v/>
      </c>
      <c r="EO734" s="19" t="str">
        <f t="shared" si="595"/>
        <v/>
      </c>
      <c r="EP734" s="153" t="str">
        <f t="shared" si="596"/>
        <v/>
      </c>
      <c r="EQ734" s="19" t="str">
        <f t="shared" si="597"/>
        <v/>
      </c>
      <c r="ER734" s="153" t="str">
        <f t="shared" si="598"/>
        <v/>
      </c>
      <c r="ES734" s="19" t="str">
        <f t="shared" si="599"/>
        <v/>
      </c>
      <c r="ET734" s="153" t="str">
        <f t="shared" si="600"/>
        <v/>
      </c>
    </row>
    <row r="735" spans="1:150" x14ac:dyDescent="0.25">
      <c r="A735" s="31"/>
      <c r="B735" s="91" t="str">
        <f t="shared" si="601"/>
        <v/>
      </c>
      <c r="C735" s="20" t="str">
        <f t="shared" si="561"/>
        <v/>
      </c>
      <c r="D735" s="97" t="str">
        <f t="shared" si="562"/>
        <v/>
      </c>
      <c r="E735" s="62" t="str">
        <f t="shared" si="602"/>
        <v/>
      </c>
      <c r="F735" s="31"/>
      <c r="G735" s="282"/>
      <c r="H735" s="283"/>
      <c r="I735" s="284"/>
      <c r="J735" s="285"/>
      <c r="K735" s="286"/>
      <c r="L735" s="287"/>
      <c r="M735" s="288"/>
      <c r="N735" s="287"/>
      <c r="O735" s="288"/>
      <c r="P735" s="287"/>
      <c r="Q735" s="288"/>
      <c r="R735" s="287"/>
      <c r="S735" s="288"/>
      <c r="T735" s="287"/>
      <c r="U735" s="288"/>
      <c r="V735" s="287"/>
      <c r="W735" s="288"/>
      <c r="X735" s="287"/>
      <c r="Y735" s="288"/>
      <c r="Z735" s="287"/>
      <c r="AA735" s="288"/>
      <c r="AB735" s="287"/>
      <c r="AC735" s="288"/>
      <c r="AD735" s="287"/>
      <c r="AE735" s="288"/>
      <c r="AF735" s="287"/>
      <c r="AG735" s="288"/>
      <c r="AH735" s="287"/>
      <c r="AI735" s="288"/>
      <c r="AJ735" s="287"/>
      <c r="AK735" s="288"/>
      <c r="AL735" s="287"/>
      <c r="AM735" s="288"/>
      <c r="AN735" s="287"/>
      <c r="AO735" s="288"/>
      <c r="AP735" s="287"/>
      <c r="AQ735" s="288"/>
      <c r="AR735" s="287"/>
      <c r="AS735" s="288"/>
      <c r="AT735" s="287"/>
      <c r="AU735" s="288"/>
      <c r="AV735" s="287"/>
      <c r="AW735" s="288"/>
      <c r="AX735" s="287"/>
      <c r="AY735" s="31"/>
      <c r="BA735" s="76" t="str">
        <f t="shared" si="603"/>
        <v/>
      </c>
      <c r="BC735" s="76" t="str">
        <f>IF('Stock List'!$K735="", "", 'Stock List'!$K735)</f>
        <v/>
      </c>
      <c r="BE735" s="106">
        <f>IFERROR(ROUND(((INDEX('Stock List'!$M$11:$M$1010, MATCH(L735, 'Stock List'!$K$11:$K$1010, 0))/INDEX('Stock List'!$L$11:$L$1010, MATCH(L735, 'Stock List'!$K$11:$K$1010, 0)))*K735), 2), 0)</f>
        <v>0</v>
      </c>
      <c r="BF735" s="20"/>
      <c r="BG735" s="20">
        <f>IFERROR(ROUND(((INDEX('Stock List'!$M$11:$M$1010, MATCH(N735, 'Stock List'!$K$11:$K$1010, 0))/INDEX('Stock List'!$L$11:$L$1010, MATCH(N735, 'Stock List'!$K$11:$K$1010, 0)))*M735), 2), 0)</f>
        <v>0</v>
      </c>
      <c r="BH735" s="20"/>
      <c r="BI735" s="20">
        <f>IFERROR(ROUND(((INDEX('Stock List'!$M$11:$M$1010, MATCH(P735, 'Stock List'!$K$11:$K$1010, 0))/INDEX('Stock List'!$L$11:$L$1010, MATCH(P735, 'Stock List'!$K$11:$K$1010, 0)))*O735), 2), 0)</f>
        <v>0</v>
      </c>
      <c r="BJ735" s="20"/>
      <c r="BK735" s="20">
        <f>IFERROR(ROUND(((INDEX('Stock List'!$M$11:$M$1010, MATCH(R735, 'Stock List'!$K$11:$K$1010, 0))/INDEX('Stock List'!$L$11:$L$1010, MATCH(R735, 'Stock List'!$K$11:$K$1010, 0)))*Q735), 2), 0)</f>
        <v>0</v>
      </c>
      <c r="BL735" s="20"/>
      <c r="BM735" s="20">
        <f>IFERROR(ROUND(((INDEX('Stock List'!$M$11:$M$1010, MATCH(T735, 'Stock List'!$K$11:$K$1010, 0))/INDEX('Stock List'!$L$11:$L$1010, MATCH(T735, 'Stock List'!$K$11:$K$1010, 0)))*S735), 2), 0)</f>
        <v>0</v>
      </c>
      <c r="BN735" s="20"/>
      <c r="BO735" s="20">
        <f>IFERROR(ROUND(((INDEX('Stock List'!$M$11:$M$1010, MATCH(V735, 'Stock List'!$K$11:$K$1010, 0))/INDEX('Stock List'!$L$11:$L$1010, MATCH(V735, 'Stock List'!$K$11:$K$1010, 0)))*U735), 2), 0)</f>
        <v>0</v>
      </c>
      <c r="BP735" s="20"/>
      <c r="BQ735" s="20">
        <f>IFERROR(ROUND(((INDEX('Stock List'!$M$11:$M$1010, MATCH(X735, 'Stock List'!$K$11:$K$1010, 0))/INDEX('Stock List'!$L$11:$L$1010, MATCH(X735, 'Stock List'!$K$11:$K$1010, 0)))*W735), 2), 0)</f>
        <v>0</v>
      </c>
      <c r="BR735" s="20"/>
      <c r="BS735" s="20">
        <f>IFERROR(ROUND(((INDEX('Stock List'!$M$11:$M$1010, MATCH(Z735, 'Stock List'!$K$11:$K$1010, 0))/INDEX('Stock List'!$L$11:$L$1010, MATCH(Z735, 'Stock List'!$K$11:$K$1010, 0)))*Y735), 2), 0)</f>
        <v>0</v>
      </c>
      <c r="BT735" s="20"/>
      <c r="BU735" s="20">
        <f>IFERROR(ROUND(((INDEX('Stock List'!$M$11:$M$1010, MATCH(AB735, 'Stock List'!$K$11:$K$1010, 0))/INDEX('Stock List'!$L$11:$L$1010, MATCH(AB735, 'Stock List'!$K$11:$K$1010, 0)))*AA735), 2), 0)</f>
        <v>0</v>
      </c>
      <c r="BV735" s="20"/>
      <c r="BW735" s="20">
        <f>IFERROR(ROUND(((INDEX('Stock List'!$M$11:$M$1010, MATCH(AD735, 'Stock List'!$K$11:$K$1010, 0))/INDEX('Stock List'!$L$11:$L$1010, MATCH(AD735, 'Stock List'!$K$11:$K$1010, 0)))*AC735), 2), 0)</f>
        <v>0</v>
      </c>
      <c r="BX735" s="20"/>
      <c r="BY735" s="20">
        <f>IFERROR(ROUND(((INDEX('Stock List'!$M$11:$M$1010, MATCH(AF735, 'Stock List'!$K$11:$K$1010, 0))/INDEX('Stock List'!$L$11:$L$1010, MATCH(AF735, 'Stock List'!$K$11:$K$1010, 0)))*AE735), 2), 0)</f>
        <v>0</v>
      </c>
      <c r="BZ735" s="20"/>
      <c r="CA735" s="20">
        <f>IFERROR(ROUND(((INDEX('Stock List'!$M$11:$M$1010, MATCH(AH735, 'Stock List'!$K$11:$K$1010, 0))/INDEX('Stock List'!$L$11:$L$1010, MATCH(AH735, 'Stock List'!$K$11:$K$1010, 0)))*AG735), 2), 0)</f>
        <v>0</v>
      </c>
      <c r="CB735" s="20"/>
      <c r="CC735" s="20">
        <f>IFERROR(ROUND(((INDEX('Stock List'!$M$11:$M$1010, MATCH(AJ735, 'Stock List'!$K$11:$K$1010, 0))/INDEX('Stock List'!$L$11:$L$1010, MATCH(AJ735, 'Stock List'!$K$11:$K$1010, 0)))*AI735), 2), 0)</f>
        <v>0</v>
      </c>
      <c r="CD735" s="20"/>
      <c r="CE735" s="20">
        <f>IFERROR(ROUND(((INDEX('Stock List'!$M$11:$M$1010, MATCH(AL735, 'Stock List'!$K$11:$K$1010, 0))/INDEX('Stock List'!$L$11:$L$1010, MATCH(AL735, 'Stock List'!$K$11:$K$1010, 0)))*AK735), 2), 0)</f>
        <v>0</v>
      </c>
      <c r="CF735" s="20"/>
      <c r="CG735" s="20">
        <f>IFERROR(ROUND(((INDEX('Stock List'!$M$11:$M$1010, MATCH(AN735, 'Stock List'!$K$11:$K$1010, 0))/INDEX('Stock List'!$L$11:$L$1010, MATCH(AN735, 'Stock List'!$K$11:$K$1010, 0)))*AM735), 2), 0)</f>
        <v>0</v>
      </c>
      <c r="CH735" s="20"/>
      <c r="CI735" s="20">
        <f>IFERROR(ROUND(((INDEX('Stock List'!$M$11:$M$1010, MATCH(AP735, 'Stock List'!$K$11:$K$1010, 0))/INDEX('Stock List'!$L$11:$L$1010, MATCH(AP735, 'Stock List'!$K$11:$K$1010, 0)))*AO735), 2), 0)</f>
        <v>0</v>
      </c>
      <c r="CJ735" s="20"/>
      <c r="CK735" s="20">
        <f>IFERROR(ROUND(((INDEX('Stock List'!$M$11:$M$1010, MATCH(AR735, 'Stock List'!$K$11:$K$1010, 0))/INDEX('Stock List'!$L$11:$L$1010, MATCH(AR735, 'Stock List'!$K$11:$K$1010, 0)))*AQ735), 2), 0)</f>
        <v>0</v>
      </c>
      <c r="CL735" s="20"/>
      <c r="CM735" s="20">
        <f>IFERROR(ROUND(((INDEX('Stock List'!$M$11:$M$1010, MATCH(AT735, 'Stock List'!$K$11:$K$1010, 0))/INDEX('Stock List'!$L$11:$L$1010, MATCH(AT735, 'Stock List'!$K$11:$K$1010, 0)))*AS735), 2), 0)</f>
        <v>0</v>
      </c>
      <c r="CN735" s="20"/>
      <c r="CO735" s="20">
        <f>IFERROR(ROUND(((INDEX('Stock List'!$M$11:$M$1010, MATCH(AV735, 'Stock List'!$K$11:$K$1010, 0))/INDEX('Stock List'!$L$11:$L$1010, MATCH(AV735, 'Stock List'!$K$11:$K$1010, 0)))*AU735), 2), 0)</f>
        <v>0</v>
      </c>
      <c r="CP735" s="20"/>
      <c r="CQ735" s="20">
        <f>IFERROR(ROUND(((INDEX('Stock List'!$M$11:$M$1010, MATCH(AX735, 'Stock List'!$K$11:$K$1010, 0))/INDEX('Stock List'!$L$11:$L$1010, MATCH(AX735, 'Stock List'!$K$11:$K$1010, 0)))*AW735), 2), 0)</f>
        <v>0</v>
      </c>
      <c r="CR735" s="22"/>
      <c r="CT735" s="106" t="str">
        <f t="shared" si="604"/>
        <v/>
      </c>
      <c r="CU735" s="22" t="str">
        <f t="shared" si="605"/>
        <v/>
      </c>
      <c r="CX735" s="106" t="str">
        <f t="shared" si="606"/>
        <v/>
      </c>
      <c r="CY735" s="20" t="str">
        <f t="shared" si="607"/>
        <v/>
      </c>
      <c r="CZ735" s="22" t="str">
        <f t="shared" si="608"/>
        <v/>
      </c>
      <c r="DB735" s="76" t="str">
        <f>IF($H735="", "", COUNTIF($G$11:$G$1010, "&gt;"&amp;$G735)+1+COUNTIF($G$11:$G735, $G735)-1)</f>
        <v/>
      </c>
      <c r="DC735" s="76" t="str">
        <f>IF($H735="", "", COUNTIF($CZ$11:$CZ$1010, "&gt;"&amp;$CZ735)+1+COUNTIF($CZ$11:$CZ735, $CZ735)-1)</f>
        <v/>
      </c>
      <c r="DE735" s="147" t="str">
        <f t="shared" si="609"/>
        <v/>
      </c>
      <c r="DF735" s="148"/>
      <c r="DG735" s="19" t="str">
        <f t="shared" si="610"/>
        <v/>
      </c>
      <c r="DH735" s="153" t="str">
        <f t="shared" si="611"/>
        <v/>
      </c>
      <c r="DI735" s="19" t="str">
        <f t="shared" si="563"/>
        <v/>
      </c>
      <c r="DJ735" s="153" t="str">
        <f t="shared" si="564"/>
        <v/>
      </c>
      <c r="DK735" s="19" t="str">
        <f t="shared" si="565"/>
        <v/>
      </c>
      <c r="DL735" s="153" t="str">
        <f t="shared" si="566"/>
        <v/>
      </c>
      <c r="DM735" s="19" t="str">
        <f t="shared" si="567"/>
        <v/>
      </c>
      <c r="DN735" s="153" t="str">
        <f t="shared" si="568"/>
        <v/>
      </c>
      <c r="DO735" s="19" t="str">
        <f t="shared" si="569"/>
        <v/>
      </c>
      <c r="DP735" s="153" t="str">
        <f t="shared" si="570"/>
        <v/>
      </c>
      <c r="DQ735" s="19" t="str">
        <f t="shared" si="571"/>
        <v/>
      </c>
      <c r="DR735" s="153" t="str">
        <f t="shared" si="572"/>
        <v/>
      </c>
      <c r="DS735" s="19" t="str">
        <f t="shared" si="573"/>
        <v/>
      </c>
      <c r="DT735" s="153" t="str">
        <f t="shared" si="574"/>
        <v/>
      </c>
      <c r="DU735" s="19" t="str">
        <f t="shared" si="575"/>
        <v/>
      </c>
      <c r="DV735" s="153" t="str">
        <f t="shared" si="576"/>
        <v/>
      </c>
      <c r="DW735" s="19" t="str">
        <f t="shared" si="577"/>
        <v/>
      </c>
      <c r="DX735" s="153" t="str">
        <f t="shared" si="578"/>
        <v/>
      </c>
      <c r="DY735" s="19" t="str">
        <f t="shared" si="579"/>
        <v/>
      </c>
      <c r="DZ735" s="153" t="str">
        <f t="shared" si="580"/>
        <v/>
      </c>
      <c r="EA735" s="19" t="str">
        <f t="shared" si="581"/>
        <v/>
      </c>
      <c r="EB735" s="153" t="str">
        <f t="shared" si="582"/>
        <v/>
      </c>
      <c r="EC735" s="19" t="str">
        <f t="shared" si="583"/>
        <v/>
      </c>
      <c r="ED735" s="153" t="str">
        <f t="shared" si="584"/>
        <v/>
      </c>
      <c r="EE735" s="19" t="str">
        <f t="shared" si="585"/>
        <v/>
      </c>
      <c r="EF735" s="153" t="str">
        <f t="shared" si="586"/>
        <v/>
      </c>
      <c r="EG735" s="19" t="str">
        <f t="shared" si="587"/>
        <v/>
      </c>
      <c r="EH735" s="153" t="str">
        <f t="shared" si="588"/>
        <v/>
      </c>
      <c r="EI735" s="19" t="str">
        <f t="shared" si="589"/>
        <v/>
      </c>
      <c r="EJ735" s="153" t="str">
        <f t="shared" si="590"/>
        <v/>
      </c>
      <c r="EK735" s="19" t="str">
        <f t="shared" si="591"/>
        <v/>
      </c>
      <c r="EL735" s="153" t="str">
        <f t="shared" si="592"/>
        <v/>
      </c>
      <c r="EM735" s="19" t="str">
        <f t="shared" si="593"/>
        <v/>
      </c>
      <c r="EN735" s="153" t="str">
        <f t="shared" si="594"/>
        <v/>
      </c>
      <c r="EO735" s="19" t="str">
        <f t="shared" si="595"/>
        <v/>
      </c>
      <c r="EP735" s="153" t="str">
        <f t="shared" si="596"/>
        <v/>
      </c>
      <c r="EQ735" s="19" t="str">
        <f t="shared" si="597"/>
        <v/>
      </c>
      <c r="ER735" s="153" t="str">
        <f t="shared" si="598"/>
        <v/>
      </c>
      <c r="ES735" s="19" t="str">
        <f t="shared" si="599"/>
        <v/>
      </c>
      <c r="ET735" s="153" t="str">
        <f t="shared" si="600"/>
        <v/>
      </c>
    </row>
    <row r="736" spans="1:150" x14ac:dyDescent="0.25">
      <c r="A736" s="31"/>
      <c r="B736" s="91" t="str">
        <f t="shared" si="601"/>
        <v/>
      </c>
      <c r="C736" s="20" t="str">
        <f t="shared" si="561"/>
        <v/>
      </c>
      <c r="D736" s="97" t="str">
        <f t="shared" si="562"/>
        <v/>
      </c>
      <c r="E736" s="62" t="str">
        <f t="shared" si="602"/>
        <v/>
      </c>
      <c r="F736" s="31"/>
      <c r="G736" s="282"/>
      <c r="H736" s="283"/>
      <c r="I736" s="284"/>
      <c r="J736" s="285"/>
      <c r="K736" s="286"/>
      <c r="L736" s="287"/>
      <c r="M736" s="288"/>
      <c r="N736" s="287"/>
      <c r="O736" s="288"/>
      <c r="P736" s="287"/>
      <c r="Q736" s="288"/>
      <c r="R736" s="287"/>
      <c r="S736" s="288"/>
      <c r="T736" s="287"/>
      <c r="U736" s="288"/>
      <c r="V736" s="287"/>
      <c r="W736" s="288"/>
      <c r="X736" s="287"/>
      <c r="Y736" s="288"/>
      <c r="Z736" s="287"/>
      <c r="AA736" s="288"/>
      <c r="AB736" s="287"/>
      <c r="AC736" s="288"/>
      <c r="AD736" s="287"/>
      <c r="AE736" s="288"/>
      <c r="AF736" s="287"/>
      <c r="AG736" s="288"/>
      <c r="AH736" s="287"/>
      <c r="AI736" s="288"/>
      <c r="AJ736" s="287"/>
      <c r="AK736" s="288"/>
      <c r="AL736" s="287"/>
      <c r="AM736" s="288"/>
      <c r="AN736" s="287"/>
      <c r="AO736" s="288"/>
      <c r="AP736" s="287"/>
      <c r="AQ736" s="288"/>
      <c r="AR736" s="287"/>
      <c r="AS736" s="288"/>
      <c r="AT736" s="287"/>
      <c r="AU736" s="288"/>
      <c r="AV736" s="287"/>
      <c r="AW736" s="288"/>
      <c r="AX736" s="287"/>
      <c r="AY736" s="31"/>
      <c r="BA736" s="76" t="str">
        <f t="shared" si="603"/>
        <v/>
      </c>
      <c r="BC736" s="76" t="str">
        <f>IF('Stock List'!$K736="", "", 'Stock List'!$K736)</f>
        <v/>
      </c>
      <c r="BE736" s="106">
        <f>IFERROR(ROUND(((INDEX('Stock List'!$M$11:$M$1010, MATCH(L736, 'Stock List'!$K$11:$K$1010, 0))/INDEX('Stock List'!$L$11:$L$1010, MATCH(L736, 'Stock List'!$K$11:$K$1010, 0)))*K736), 2), 0)</f>
        <v>0</v>
      </c>
      <c r="BF736" s="20"/>
      <c r="BG736" s="20">
        <f>IFERROR(ROUND(((INDEX('Stock List'!$M$11:$M$1010, MATCH(N736, 'Stock List'!$K$11:$K$1010, 0))/INDEX('Stock List'!$L$11:$L$1010, MATCH(N736, 'Stock List'!$K$11:$K$1010, 0)))*M736), 2), 0)</f>
        <v>0</v>
      </c>
      <c r="BH736" s="20"/>
      <c r="BI736" s="20">
        <f>IFERROR(ROUND(((INDEX('Stock List'!$M$11:$M$1010, MATCH(P736, 'Stock List'!$K$11:$K$1010, 0))/INDEX('Stock List'!$L$11:$L$1010, MATCH(P736, 'Stock List'!$K$11:$K$1010, 0)))*O736), 2), 0)</f>
        <v>0</v>
      </c>
      <c r="BJ736" s="20"/>
      <c r="BK736" s="20">
        <f>IFERROR(ROUND(((INDEX('Stock List'!$M$11:$M$1010, MATCH(R736, 'Stock List'!$K$11:$K$1010, 0))/INDEX('Stock List'!$L$11:$L$1010, MATCH(R736, 'Stock List'!$K$11:$K$1010, 0)))*Q736), 2), 0)</f>
        <v>0</v>
      </c>
      <c r="BL736" s="20"/>
      <c r="BM736" s="20">
        <f>IFERROR(ROUND(((INDEX('Stock List'!$M$11:$M$1010, MATCH(T736, 'Stock List'!$K$11:$K$1010, 0))/INDEX('Stock List'!$L$11:$L$1010, MATCH(T736, 'Stock List'!$K$11:$K$1010, 0)))*S736), 2), 0)</f>
        <v>0</v>
      </c>
      <c r="BN736" s="20"/>
      <c r="BO736" s="20">
        <f>IFERROR(ROUND(((INDEX('Stock List'!$M$11:$M$1010, MATCH(V736, 'Stock List'!$K$11:$K$1010, 0))/INDEX('Stock List'!$L$11:$L$1010, MATCH(V736, 'Stock List'!$K$11:$K$1010, 0)))*U736), 2), 0)</f>
        <v>0</v>
      </c>
      <c r="BP736" s="20"/>
      <c r="BQ736" s="20">
        <f>IFERROR(ROUND(((INDEX('Stock List'!$M$11:$M$1010, MATCH(X736, 'Stock List'!$K$11:$K$1010, 0))/INDEX('Stock List'!$L$11:$L$1010, MATCH(X736, 'Stock List'!$K$11:$K$1010, 0)))*W736), 2), 0)</f>
        <v>0</v>
      </c>
      <c r="BR736" s="20"/>
      <c r="BS736" s="20">
        <f>IFERROR(ROUND(((INDEX('Stock List'!$M$11:$M$1010, MATCH(Z736, 'Stock List'!$K$11:$K$1010, 0))/INDEX('Stock List'!$L$11:$L$1010, MATCH(Z736, 'Stock List'!$K$11:$K$1010, 0)))*Y736), 2), 0)</f>
        <v>0</v>
      </c>
      <c r="BT736" s="20"/>
      <c r="BU736" s="20">
        <f>IFERROR(ROUND(((INDEX('Stock List'!$M$11:$M$1010, MATCH(AB736, 'Stock List'!$K$11:$K$1010, 0))/INDEX('Stock List'!$L$11:$L$1010, MATCH(AB736, 'Stock List'!$K$11:$K$1010, 0)))*AA736), 2), 0)</f>
        <v>0</v>
      </c>
      <c r="BV736" s="20"/>
      <c r="BW736" s="20">
        <f>IFERROR(ROUND(((INDEX('Stock List'!$M$11:$M$1010, MATCH(AD736, 'Stock List'!$K$11:$K$1010, 0))/INDEX('Stock List'!$L$11:$L$1010, MATCH(AD736, 'Stock List'!$K$11:$K$1010, 0)))*AC736), 2), 0)</f>
        <v>0</v>
      </c>
      <c r="BX736" s="20"/>
      <c r="BY736" s="20">
        <f>IFERROR(ROUND(((INDEX('Stock List'!$M$11:$M$1010, MATCH(AF736, 'Stock List'!$K$11:$K$1010, 0))/INDEX('Stock List'!$L$11:$L$1010, MATCH(AF736, 'Stock List'!$K$11:$K$1010, 0)))*AE736), 2), 0)</f>
        <v>0</v>
      </c>
      <c r="BZ736" s="20"/>
      <c r="CA736" s="20">
        <f>IFERROR(ROUND(((INDEX('Stock List'!$M$11:$M$1010, MATCH(AH736, 'Stock List'!$K$11:$K$1010, 0))/INDEX('Stock List'!$L$11:$L$1010, MATCH(AH736, 'Stock List'!$K$11:$K$1010, 0)))*AG736), 2), 0)</f>
        <v>0</v>
      </c>
      <c r="CB736" s="20"/>
      <c r="CC736" s="20">
        <f>IFERROR(ROUND(((INDEX('Stock List'!$M$11:$M$1010, MATCH(AJ736, 'Stock List'!$K$11:$K$1010, 0))/INDEX('Stock List'!$L$11:$L$1010, MATCH(AJ736, 'Stock List'!$K$11:$K$1010, 0)))*AI736), 2), 0)</f>
        <v>0</v>
      </c>
      <c r="CD736" s="20"/>
      <c r="CE736" s="20">
        <f>IFERROR(ROUND(((INDEX('Stock List'!$M$11:$M$1010, MATCH(AL736, 'Stock List'!$K$11:$K$1010, 0))/INDEX('Stock List'!$L$11:$L$1010, MATCH(AL736, 'Stock List'!$K$11:$K$1010, 0)))*AK736), 2), 0)</f>
        <v>0</v>
      </c>
      <c r="CF736" s="20"/>
      <c r="CG736" s="20">
        <f>IFERROR(ROUND(((INDEX('Stock List'!$M$11:$M$1010, MATCH(AN736, 'Stock List'!$K$11:$K$1010, 0))/INDEX('Stock List'!$L$11:$L$1010, MATCH(AN736, 'Stock List'!$K$11:$K$1010, 0)))*AM736), 2), 0)</f>
        <v>0</v>
      </c>
      <c r="CH736" s="20"/>
      <c r="CI736" s="20">
        <f>IFERROR(ROUND(((INDEX('Stock List'!$M$11:$M$1010, MATCH(AP736, 'Stock List'!$K$11:$K$1010, 0))/INDEX('Stock List'!$L$11:$L$1010, MATCH(AP736, 'Stock List'!$K$11:$K$1010, 0)))*AO736), 2), 0)</f>
        <v>0</v>
      </c>
      <c r="CJ736" s="20"/>
      <c r="CK736" s="20">
        <f>IFERROR(ROUND(((INDEX('Stock List'!$M$11:$M$1010, MATCH(AR736, 'Stock List'!$K$11:$K$1010, 0))/INDEX('Stock List'!$L$11:$L$1010, MATCH(AR736, 'Stock List'!$K$11:$K$1010, 0)))*AQ736), 2), 0)</f>
        <v>0</v>
      </c>
      <c r="CL736" s="20"/>
      <c r="CM736" s="20">
        <f>IFERROR(ROUND(((INDEX('Stock List'!$M$11:$M$1010, MATCH(AT736, 'Stock List'!$K$11:$K$1010, 0))/INDEX('Stock List'!$L$11:$L$1010, MATCH(AT736, 'Stock List'!$K$11:$K$1010, 0)))*AS736), 2), 0)</f>
        <v>0</v>
      </c>
      <c r="CN736" s="20"/>
      <c r="CO736" s="20">
        <f>IFERROR(ROUND(((INDEX('Stock List'!$M$11:$M$1010, MATCH(AV736, 'Stock List'!$K$11:$K$1010, 0))/INDEX('Stock List'!$L$11:$L$1010, MATCH(AV736, 'Stock List'!$K$11:$K$1010, 0)))*AU736), 2), 0)</f>
        <v>0</v>
      </c>
      <c r="CP736" s="20"/>
      <c r="CQ736" s="20">
        <f>IFERROR(ROUND(((INDEX('Stock List'!$M$11:$M$1010, MATCH(AX736, 'Stock List'!$K$11:$K$1010, 0))/INDEX('Stock List'!$L$11:$L$1010, MATCH(AX736, 'Stock List'!$K$11:$K$1010, 0)))*AW736), 2), 0)</f>
        <v>0</v>
      </c>
      <c r="CR736" s="22"/>
      <c r="CT736" s="106" t="str">
        <f t="shared" si="604"/>
        <v/>
      </c>
      <c r="CU736" s="22" t="str">
        <f t="shared" si="605"/>
        <v/>
      </c>
      <c r="CX736" s="106" t="str">
        <f t="shared" si="606"/>
        <v/>
      </c>
      <c r="CY736" s="20" t="str">
        <f t="shared" si="607"/>
        <v/>
      </c>
      <c r="CZ736" s="22" t="str">
        <f t="shared" si="608"/>
        <v/>
      </c>
      <c r="DB736" s="76" t="str">
        <f>IF($H736="", "", COUNTIF($G$11:$G$1010, "&gt;"&amp;$G736)+1+COUNTIF($G$11:$G736, $G736)-1)</f>
        <v/>
      </c>
      <c r="DC736" s="76" t="str">
        <f>IF($H736="", "", COUNTIF($CZ$11:$CZ$1010, "&gt;"&amp;$CZ736)+1+COUNTIF($CZ$11:$CZ736, $CZ736)-1)</f>
        <v/>
      </c>
      <c r="DE736" s="147" t="str">
        <f t="shared" si="609"/>
        <v/>
      </c>
      <c r="DF736" s="148"/>
      <c r="DG736" s="19" t="str">
        <f t="shared" si="610"/>
        <v/>
      </c>
      <c r="DH736" s="153" t="str">
        <f t="shared" si="611"/>
        <v/>
      </c>
      <c r="DI736" s="19" t="str">
        <f t="shared" si="563"/>
        <v/>
      </c>
      <c r="DJ736" s="153" t="str">
        <f t="shared" si="564"/>
        <v/>
      </c>
      <c r="DK736" s="19" t="str">
        <f t="shared" si="565"/>
        <v/>
      </c>
      <c r="DL736" s="153" t="str">
        <f t="shared" si="566"/>
        <v/>
      </c>
      <c r="DM736" s="19" t="str">
        <f t="shared" si="567"/>
        <v/>
      </c>
      <c r="DN736" s="153" t="str">
        <f t="shared" si="568"/>
        <v/>
      </c>
      <c r="DO736" s="19" t="str">
        <f t="shared" si="569"/>
        <v/>
      </c>
      <c r="DP736" s="153" t="str">
        <f t="shared" si="570"/>
        <v/>
      </c>
      <c r="DQ736" s="19" t="str">
        <f t="shared" si="571"/>
        <v/>
      </c>
      <c r="DR736" s="153" t="str">
        <f t="shared" si="572"/>
        <v/>
      </c>
      <c r="DS736" s="19" t="str">
        <f t="shared" si="573"/>
        <v/>
      </c>
      <c r="DT736" s="153" t="str">
        <f t="shared" si="574"/>
        <v/>
      </c>
      <c r="DU736" s="19" t="str">
        <f t="shared" si="575"/>
        <v/>
      </c>
      <c r="DV736" s="153" t="str">
        <f t="shared" si="576"/>
        <v/>
      </c>
      <c r="DW736" s="19" t="str">
        <f t="shared" si="577"/>
        <v/>
      </c>
      <c r="DX736" s="153" t="str">
        <f t="shared" si="578"/>
        <v/>
      </c>
      <c r="DY736" s="19" t="str">
        <f t="shared" si="579"/>
        <v/>
      </c>
      <c r="DZ736" s="153" t="str">
        <f t="shared" si="580"/>
        <v/>
      </c>
      <c r="EA736" s="19" t="str">
        <f t="shared" si="581"/>
        <v/>
      </c>
      <c r="EB736" s="153" t="str">
        <f t="shared" si="582"/>
        <v/>
      </c>
      <c r="EC736" s="19" t="str">
        <f t="shared" si="583"/>
        <v/>
      </c>
      <c r="ED736" s="153" t="str">
        <f t="shared" si="584"/>
        <v/>
      </c>
      <c r="EE736" s="19" t="str">
        <f t="shared" si="585"/>
        <v/>
      </c>
      <c r="EF736" s="153" t="str">
        <f t="shared" si="586"/>
        <v/>
      </c>
      <c r="EG736" s="19" t="str">
        <f t="shared" si="587"/>
        <v/>
      </c>
      <c r="EH736" s="153" t="str">
        <f t="shared" si="588"/>
        <v/>
      </c>
      <c r="EI736" s="19" t="str">
        <f t="shared" si="589"/>
        <v/>
      </c>
      <c r="EJ736" s="153" t="str">
        <f t="shared" si="590"/>
        <v/>
      </c>
      <c r="EK736" s="19" t="str">
        <f t="shared" si="591"/>
        <v/>
      </c>
      <c r="EL736" s="153" t="str">
        <f t="shared" si="592"/>
        <v/>
      </c>
      <c r="EM736" s="19" t="str">
        <f t="shared" si="593"/>
        <v/>
      </c>
      <c r="EN736" s="153" t="str">
        <f t="shared" si="594"/>
        <v/>
      </c>
      <c r="EO736" s="19" t="str">
        <f t="shared" si="595"/>
        <v/>
      </c>
      <c r="EP736" s="153" t="str">
        <f t="shared" si="596"/>
        <v/>
      </c>
      <c r="EQ736" s="19" t="str">
        <f t="shared" si="597"/>
        <v/>
      </c>
      <c r="ER736" s="153" t="str">
        <f t="shared" si="598"/>
        <v/>
      </c>
      <c r="ES736" s="19" t="str">
        <f t="shared" si="599"/>
        <v/>
      </c>
      <c r="ET736" s="153" t="str">
        <f t="shared" si="600"/>
        <v/>
      </c>
    </row>
    <row r="737" spans="1:150" x14ac:dyDescent="0.25">
      <c r="A737" s="31"/>
      <c r="B737" s="91" t="str">
        <f t="shared" si="601"/>
        <v/>
      </c>
      <c r="C737" s="20" t="str">
        <f t="shared" si="561"/>
        <v/>
      </c>
      <c r="D737" s="97" t="str">
        <f t="shared" si="562"/>
        <v/>
      </c>
      <c r="E737" s="62" t="str">
        <f t="shared" si="602"/>
        <v/>
      </c>
      <c r="F737" s="31"/>
      <c r="G737" s="282"/>
      <c r="H737" s="283"/>
      <c r="I737" s="284"/>
      <c r="J737" s="285"/>
      <c r="K737" s="286"/>
      <c r="L737" s="287"/>
      <c r="M737" s="288"/>
      <c r="N737" s="287"/>
      <c r="O737" s="288"/>
      <c r="P737" s="287"/>
      <c r="Q737" s="288"/>
      <c r="R737" s="287"/>
      <c r="S737" s="288"/>
      <c r="T737" s="287"/>
      <c r="U737" s="288"/>
      <c r="V737" s="287"/>
      <c r="W737" s="288"/>
      <c r="X737" s="287"/>
      <c r="Y737" s="288"/>
      <c r="Z737" s="287"/>
      <c r="AA737" s="288"/>
      <c r="AB737" s="287"/>
      <c r="AC737" s="288"/>
      <c r="AD737" s="287"/>
      <c r="AE737" s="288"/>
      <c r="AF737" s="287"/>
      <c r="AG737" s="288"/>
      <c r="AH737" s="287"/>
      <c r="AI737" s="288"/>
      <c r="AJ737" s="287"/>
      <c r="AK737" s="288"/>
      <c r="AL737" s="287"/>
      <c r="AM737" s="288"/>
      <c r="AN737" s="287"/>
      <c r="AO737" s="288"/>
      <c r="AP737" s="287"/>
      <c r="AQ737" s="288"/>
      <c r="AR737" s="287"/>
      <c r="AS737" s="288"/>
      <c r="AT737" s="287"/>
      <c r="AU737" s="288"/>
      <c r="AV737" s="287"/>
      <c r="AW737" s="288"/>
      <c r="AX737" s="287"/>
      <c r="AY737" s="31"/>
      <c r="BA737" s="76" t="str">
        <f t="shared" si="603"/>
        <v/>
      </c>
      <c r="BC737" s="76" t="str">
        <f>IF('Stock List'!$K737="", "", 'Stock List'!$K737)</f>
        <v/>
      </c>
      <c r="BE737" s="106">
        <f>IFERROR(ROUND(((INDEX('Stock List'!$M$11:$M$1010, MATCH(L737, 'Stock List'!$K$11:$K$1010, 0))/INDEX('Stock List'!$L$11:$L$1010, MATCH(L737, 'Stock List'!$K$11:$K$1010, 0)))*K737), 2), 0)</f>
        <v>0</v>
      </c>
      <c r="BF737" s="20"/>
      <c r="BG737" s="20">
        <f>IFERROR(ROUND(((INDEX('Stock List'!$M$11:$M$1010, MATCH(N737, 'Stock List'!$K$11:$K$1010, 0))/INDEX('Stock List'!$L$11:$L$1010, MATCH(N737, 'Stock List'!$K$11:$K$1010, 0)))*M737), 2), 0)</f>
        <v>0</v>
      </c>
      <c r="BH737" s="20"/>
      <c r="BI737" s="20">
        <f>IFERROR(ROUND(((INDEX('Stock List'!$M$11:$M$1010, MATCH(P737, 'Stock List'!$K$11:$K$1010, 0))/INDEX('Stock List'!$L$11:$L$1010, MATCH(P737, 'Stock List'!$K$11:$K$1010, 0)))*O737), 2), 0)</f>
        <v>0</v>
      </c>
      <c r="BJ737" s="20"/>
      <c r="BK737" s="20">
        <f>IFERROR(ROUND(((INDEX('Stock List'!$M$11:$M$1010, MATCH(R737, 'Stock List'!$K$11:$K$1010, 0))/INDEX('Stock List'!$L$11:$L$1010, MATCH(R737, 'Stock List'!$K$11:$K$1010, 0)))*Q737), 2), 0)</f>
        <v>0</v>
      </c>
      <c r="BL737" s="20"/>
      <c r="BM737" s="20">
        <f>IFERROR(ROUND(((INDEX('Stock List'!$M$11:$M$1010, MATCH(T737, 'Stock List'!$K$11:$K$1010, 0))/INDEX('Stock List'!$L$11:$L$1010, MATCH(T737, 'Stock List'!$K$11:$K$1010, 0)))*S737), 2), 0)</f>
        <v>0</v>
      </c>
      <c r="BN737" s="20"/>
      <c r="BO737" s="20">
        <f>IFERROR(ROUND(((INDEX('Stock List'!$M$11:$M$1010, MATCH(V737, 'Stock List'!$K$11:$K$1010, 0))/INDEX('Stock List'!$L$11:$L$1010, MATCH(V737, 'Stock List'!$K$11:$K$1010, 0)))*U737), 2), 0)</f>
        <v>0</v>
      </c>
      <c r="BP737" s="20"/>
      <c r="BQ737" s="20">
        <f>IFERROR(ROUND(((INDEX('Stock List'!$M$11:$M$1010, MATCH(X737, 'Stock List'!$K$11:$K$1010, 0))/INDEX('Stock List'!$L$11:$L$1010, MATCH(X737, 'Stock List'!$K$11:$K$1010, 0)))*W737), 2), 0)</f>
        <v>0</v>
      </c>
      <c r="BR737" s="20"/>
      <c r="BS737" s="20">
        <f>IFERROR(ROUND(((INDEX('Stock List'!$M$11:$M$1010, MATCH(Z737, 'Stock List'!$K$11:$K$1010, 0))/INDEX('Stock List'!$L$11:$L$1010, MATCH(Z737, 'Stock List'!$K$11:$K$1010, 0)))*Y737), 2), 0)</f>
        <v>0</v>
      </c>
      <c r="BT737" s="20"/>
      <c r="BU737" s="20">
        <f>IFERROR(ROUND(((INDEX('Stock List'!$M$11:$M$1010, MATCH(AB737, 'Stock List'!$K$11:$K$1010, 0))/INDEX('Stock List'!$L$11:$L$1010, MATCH(AB737, 'Stock List'!$K$11:$K$1010, 0)))*AA737), 2), 0)</f>
        <v>0</v>
      </c>
      <c r="BV737" s="20"/>
      <c r="BW737" s="20">
        <f>IFERROR(ROUND(((INDEX('Stock List'!$M$11:$M$1010, MATCH(AD737, 'Stock List'!$K$11:$K$1010, 0))/INDEX('Stock List'!$L$11:$L$1010, MATCH(AD737, 'Stock List'!$K$11:$K$1010, 0)))*AC737), 2), 0)</f>
        <v>0</v>
      </c>
      <c r="BX737" s="20"/>
      <c r="BY737" s="20">
        <f>IFERROR(ROUND(((INDEX('Stock List'!$M$11:$M$1010, MATCH(AF737, 'Stock List'!$K$11:$K$1010, 0))/INDEX('Stock List'!$L$11:$L$1010, MATCH(AF737, 'Stock List'!$K$11:$K$1010, 0)))*AE737), 2), 0)</f>
        <v>0</v>
      </c>
      <c r="BZ737" s="20"/>
      <c r="CA737" s="20">
        <f>IFERROR(ROUND(((INDEX('Stock List'!$M$11:$M$1010, MATCH(AH737, 'Stock List'!$K$11:$K$1010, 0))/INDEX('Stock List'!$L$11:$L$1010, MATCH(AH737, 'Stock List'!$K$11:$K$1010, 0)))*AG737), 2), 0)</f>
        <v>0</v>
      </c>
      <c r="CB737" s="20"/>
      <c r="CC737" s="20">
        <f>IFERROR(ROUND(((INDEX('Stock List'!$M$11:$M$1010, MATCH(AJ737, 'Stock List'!$K$11:$K$1010, 0))/INDEX('Stock List'!$L$11:$L$1010, MATCH(AJ737, 'Stock List'!$K$11:$K$1010, 0)))*AI737), 2), 0)</f>
        <v>0</v>
      </c>
      <c r="CD737" s="20"/>
      <c r="CE737" s="20">
        <f>IFERROR(ROUND(((INDEX('Stock List'!$M$11:$M$1010, MATCH(AL737, 'Stock List'!$K$11:$K$1010, 0))/INDEX('Stock List'!$L$11:$L$1010, MATCH(AL737, 'Stock List'!$K$11:$K$1010, 0)))*AK737), 2), 0)</f>
        <v>0</v>
      </c>
      <c r="CF737" s="20"/>
      <c r="CG737" s="20">
        <f>IFERROR(ROUND(((INDEX('Stock List'!$M$11:$M$1010, MATCH(AN737, 'Stock List'!$K$11:$K$1010, 0))/INDEX('Stock List'!$L$11:$L$1010, MATCH(AN737, 'Stock List'!$K$11:$K$1010, 0)))*AM737), 2), 0)</f>
        <v>0</v>
      </c>
      <c r="CH737" s="20"/>
      <c r="CI737" s="20">
        <f>IFERROR(ROUND(((INDEX('Stock List'!$M$11:$M$1010, MATCH(AP737, 'Stock List'!$K$11:$K$1010, 0))/INDEX('Stock List'!$L$11:$L$1010, MATCH(AP737, 'Stock List'!$K$11:$K$1010, 0)))*AO737), 2), 0)</f>
        <v>0</v>
      </c>
      <c r="CJ737" s="20"/>
      <c r="CK737" s="20">
        <f>IFERROR(ROUND(((INDEX('Stock List'!$M$11:$M$1010, MATCH(AR737, 'Stock List'!$K$11:$K$1010, 0))/INDEX('Stock List'!$L$11:$L$1010, MATCH(AR737, 'Stock List'!$K$11:$K$1010, 0)))*AQ737), 2), 0)</f>
        <v>0</v>
      </c>
      <c r="CL737" s="20"/>
      <c r="CM737" s="20">
        <f>IFERROR(ROUND(((INDEX('Stock List'!$M$11:$M$1010, MATCH(AT737, 'Stock List'!$K$11:$K$1010, 0))/INDEX('Stock List'!$L$11:$L$1010, MATCH(AT737, 'Stock List'!$K$11:$K$1010, 0)))*AS737), 2), 0)</f>
        <v>0</v>
      </c>
      <c r="CN737" s="20"/>
      <c r="CO737" s="20">
        <f>IFERROR(ROUND(((INDEX('Stock List'!$M$11:$M$1010, MATCH(AV737, 'Stock List'!$K$11:$K$1010, 0))/INDEX('Stock List'!$L$11:$L$1010, MATCH(AV737, 'Stock List'!$K$11:$K$1010, 0)))*AU737), 2), 0)</f>
        <v>0</v>
      </c>
      <c r="CP737" s="20"/>
      <c r="CQ737" s="20">
        <f>IFERROR(ROUND(((INDEX('Stock List'!$M$11:$M$1010, MATCH(AX737, 'Stock List'!$K$11:$K$1010, 0))/INDEX('Stock List'!$L$11:$L$1010, MATCH(AX737, 'Stock List'!$K$11:$K$1010, 0)))*AW737), 2), 0)</f>
        <v>0</v>
      </c>
      <c r="CR737" s="22"/>
      <c r="CT737" s="106" t="str">
        <f t="shared" si="604"/>
        <v/>
      </c>
      <c r="CU737" s="22" t="str">
        <f t="shared" si="605"/>
        <v/>
      </c>
      <c r="CX737" s="106" t="str">
        <f t="shared" si="606"/>
        <v/>
      </c>
      <c r="CY737" s="20" t="str">
        <f t="shared" si="607"/>
        <v/>
      </c>
      <c r="CZ737" s="22" t="str">
        <f t="shared" si="608"/>
        <v/>
      </c>
      <c r="DB737" s="76" t="str">
        <f>IF($H737="", "", COUNTIF($G$11:$G$1010, "&gt;"&amp;$G737)+1+COUNTIF($G$11:$G737, $G737)-1)</f>
        <v/>
      </c>
      <c r="DC737" s="76" t="str">
        <f>IF($H737="", "", COUNTIF($CZ$11:$CZ$1010, "&gt;"&amp;$CZ737)+1+COUNTIF($CZ$11:$CZ737, $CZ737)-1)</f>
        <v/>
      </c>
      <c r="DE737" s="147" t="str">
        <f t="shared" si="609"/>
        <v/>
      </c>
      <c r="DF737" s="148"/>
      <c r="DG737" s="19" t="str">
        <f t="shared" si="610"/>
        <v/>
      </c>
      <c r="DH737" s="153" t="str">
        <f t="shared" si="611"/>
        <v/>
      </c>
      <c r="DI737" s="19" t="str">
        <f t="shared" si="563"/>
        <v/>
      </c>
      <c r="DJ737" s="153" t="str">
        <f t="shared" si="564"/>
        <v/>
      </c>
      <c r="DK737" s="19" t="str">
        <f t="shared" si="565"/>
        <v/>
      </c>
      <c r="DL737" s="153" t="str">
        <f t="shared" si="566"/>
        <v/>
      </c>
      <c r="DM737" s="19" t="str">
        <f t="shared" si="567"/>
        <v/>
      </c>
      <c r="DN737" s="153" t="str">
        <f t="shared" si="568"/>
        <v/>
      </c>
      <c r="DO737" s="19" t="str">
        <f t="shared" si="569"/>
        <v/>
      </c>
      <c r="DP737" s="153" t="str">
        <f t="shared" si="570"/>
        <v/>
      </c>
      <c r="DQ737" s="19" t="str">
        <f t="shared" si="571"/>
        <v/>
      </c>
      <c r="DR737" s="153" t="str">
        <f t="shared" si="572"/>
        <v/>
      </c>
      <c r="DS737" s="19" t="str">
        <f t="shared" si="573"/>
        <v/>
      </c>
      <c r="DT737" s="153" t="str">
        <f t="shared" si="574"/>
        <v/>
      </c>
      <c r="DU737" s="19" t="str">
        <f t="shared" si="575"/>
        <v/>
      </c>
      <c r="DV737" s="153" t="str">
        <f t="shared" si="576"/>
        <v/>
      </c>
      <c r="DW737" s="19" t="str">
        <f t="shared" si="577"/>
        <v/>
      </c>
      <c r="DX737" s="153" t="str">
        <f t="shared" si="578"/>
        <v/>
      </c>
      <c r="DY737" s="19" t="str">
        <f t="shared" si="579"/>
        <v/>
      </c>
      <c r="DZ737" s="153" t="str">
        <f t="shared" si="580"/>
        <v/>
      </c>
      <c r="EA737" s="19" t="str">
        <f t="shared" si="581"/>
        <v/>
      </c>
      <c r="EB737" s="153" t="str">
        <f t="shared" si="582"/>
        <v/>
      </c>
      <c r="EC737" s="19" t="str">
        <f t="shared" si="583"/>
        <v/>
      </c>
      <c r="ED737" s="153" t="str">
        <f t="shared" si="584"/>
        <v/>
      </c>
      <c r="EE737" s="19" t="str">
        <f t="shared" si="585"/>
        <v/>
      </c>
      <c r="EF737" s="153" t="str">
        <f t="shared" si="586"/>
        <v/>
      </c>
      <c r="EG737" s="19" t="str">
        <f t="shared" si="587"/>
        <v/>
      </c>
      <c r="EH737" s="153" t="str">
        <f t="shared" si="588"/>
        <v/>
      </c>
      <c r="EI737" s="19" t="str">
        <f t="shared" si="589"/>
        <v/>
      </c>
      <c r="EJ737" s="153" t="str">
        <f t="shared" si="590"/>
        <v/>
      </c>
      <c r="EK737" s="19" t="str">
        <f t="shared" si="591"/>
        <v/>
      </c>
      <c r="EL737" s="153" t="str">
        <f t="shared" si="592"/>
        <v/>
      </c>
      <c r="EM737" s="19" t="str">
        <f t="shared" si="593"/>
        <v/>
      </c>
      <c r="EN737" s="153" t="str">
        <f t="shared" si="594"/>
        <v/>
      </c>
      <c r="EO737" s="19" t="str">
        <f t="shared" si="595"/>
        <v/>
      </c>
      <c r="EP737" s="153" t="str">
        <f t="shared" si="596"/>
        <v/>
      </c>
      <c r="EQ737" s="19" t="str">
        <f t="shared" si="597"/>
        <v/>
      </c>
      <c r="ER737" s="153" t="str">
        <f t="shared" si="598"/>
        <v/>
      </c>
      <c r="ES737" s="19" t="str">
        <f t="shared" si="599"/>
        <v/>
      </c>
      <c r="ET737" s="153" t="str">
        <f t="shared" si="600"/>
        <v/>
      </c>
    </row>
    <row r="738" spans="1:150" x14ac:dyDescent="0.25">
      <c r="A738" s="31"/>
      <c r="B738" s="91" t="str">
        <f t="shared" si="601"/>
        <v/>
      </c>
      <c r="C738" s="20" t="str">
        <f t="shared" si="561"/>
        <v/>
      </c>
      <c r="D738" s="97" t="str">
        <f t="shared" si="562"/>
        <v/>
      </c>
      <c r="E738" s="62" t="str">
        <f t="shared" si="602"/>
        <v/>
      </c>
      <c r="F738" s="31"/>
      <c r="G738" s="282"/>
      <c r="H738" s="283"/>
      <c r="I738" s="284"/>
      <c r="J738" s="285"/>
      <c r="K738" s="286"/>
      <c r="L738" s="287"/>
      <c r="M738" s="288"/>
      <c r="N738" s="287"/>
      <c r="O738" s="288"/>
      <c r="P738" s="287"/>
      <c r="Q738" s="288"/>
      <c r="R738" s="287"/>
      <c r="S738" s="288"/>
      <c r="T738" s="287"/>
      <c r="U738" s="288"/>
      <c r="V738" s="287"/>
      <c r="W738" s="288"/>
      <c r="X738" s="287"/>
      <c r="Y738" s="288"/>
      <c r="Z738" s="287"/>
      <c r="AA738" s="288"/>
      <c r="AB738" s="287"/>
      <c r="AC738" s="288"/>
      <c r="AD738" s="287"/>
      <c r="AE738" s="288"/>
      <c r="AF738" s="287"/>
      <c r="AG738" s="288"/>
      <c r="AH738" s="287"/>
      <c r="AI738" s="288"/>
      <c r="AJ738" s="287"/>
      <c r="AK738" s="288"/>
      <c r="AL738" s="287"/>
      <c r="AM738" s="288"/>
      <c r="AN738" s="287"/>
      <c r="AO738" s="288"/>
      <c r="AP738" s="287"/>
      <c r="AQ738" s="288"/>
      <c r="AR738" s="287"/>
      <c r="AS738" s="288"/>
      <c r="AT738" s="287"/>
      <c r="AU738" s="288"/>
      <c r="AV738" s="287"/>
      <c r="AW738" s="288"/>
      <c r="AX738" s="287"/>
      <c r="AY738" s="31"/>
      <c r="BA738" s="76" t="str">
        <f t="shared" si="603"/>
        <v/>
      </c>
      <c r="BC738" s="76" t="str">
        <f>IF('Stock List'!$K738="", "", 'Stock List'!$K738)</f>
        <v/>
      </c>
      <c r="BE738" s="106">
        <f>IFERROR(ROUND(((INDEX('Stock List'!$M$11:$M$1010, MATCH(L738, 'Stock List'!$K$11:$K$1010, 0))/INDEX('Stock List'!$L$11:$L$1010, MATCH(L738, 'Stock List'!$K$11:$K$1010, 0)))*K738), 2), 0)</f>
        <v>0</v>
      </c>
      <c r="BF738" s="20"/>
      <c r="BG738" s="20">
        <f>IFERROR(ROUND(((INDEX('Stock List'!$M$11:$M$1010, MATCH(N738, 'Stock List'!$K$11:$K$1010, 0))/INDEX('Stock List'!$L$11:$L$1010, MATCH(N738, 'Stock List'!$K$11:$K$1010, 0)))*M738), 2), 0)</f>
        <v>0</v>
      </c>
      <c r="BH738" s="20"/>
      <c r="BI738" s="20">
        <f>IFERROR(ROUND(((INDEX('Stock List'!$M$11:$M$1010, MATCH(P738, 'Stock List'!$K$11:$K$1010, 0))/INDEX('Stock List'!$L$11:$L$1010, MATCH(P738, 'Stock List'!$K$11:$K$1010, 0)))*O738), 2), 0)</f>
        <v>0</v>
      </c>
      <c r="BJ738" s="20"/>
      <c r="BK738" s="20">
        <f>IFERROR(ROUND(((INDEX('Stock List'!$M$11:$M$1010, MATCH(R738, 'Stock List'!$K$11:$K$1010, 0))/INDEX('Stock List'!$L$11:$L$1010, MATCH(R738, 'Stock List'!$K$11:$K$1010, 0)))*Q738), 2), 0)</f>
        <v>0</v>
      </c>
      <c r="BL738" s="20"/>
      <c r="BM738" s="20">
        <f>IFERROR(ROUND(((INDEX('Stock List'!$M$11:$M$1010, MATCH(T738, 'Stock List'!$K$11:$K$1010, 0))/INDEX('Stock List'!$L$11:$L$1010, MATCH(T738, 'Stock List'!$K$11:$K$1010, 0)))*S738), 2), 0)</f>
        <v>0</v>
      </c>
      <c r="BN738" s="20"/>
      <c r="BO738" s="20">
        <f>IFERROR(ROUND(((INDEX('Stock List'!$M$11:$M$1010, MATCH(V738, 'Stock List'!$K$11:$K$1010, 0))/INDEX('Stock List'!$L$11:$L$1010, MATCH(V738, 'Stock List'!$K$11:$K$1010, 0)))*U738), 2), 0)</f>
        <v>0</v>
      </c>
      <c r="BP738" s="20"/>
      <c r="BQ738" s="20">
        <f>IFERROR(ROUND(((INDEX('Stock List'!$M$11:$M$1010, MATCH(X738, 'Stock List'!$K$11:$K$1010, 0))/INDEX('Stock List'!$L$11:$L$1010, MATCH(X738, 'Stock List'!$K$11:$K$1010, 0)))*W738), 2), 0)</f>
        <v>0</v>
      </c>
      <c r="BR738" s="20"/>
      <c r="BS738" s="20">
        <f>IFERROR(ROUND(((INDEX('Stock List'!$M$11:$M$1010, MATCH(Z738, 'Stock List'!$K$11:$K$1010, 0))/INDEX('Stock List'!$L$11:$L$1010, MATCH(Z738, 'Stock List'!$K$11:$K$1010, 0)))*Y738), 2), 0)</f>
        <v>0</v>
      </c>
      <c r="BT738" s="20"/>
      <c r="BU738" s="20">
        <f>IFERROR(ROUND(((INDEX('Stock List'!$M$11:$M$1010, MATCH(AB738, 'Stock List'!$K$11:$K$1010, 0))/INDEX('Stock List'!$L$11:$L$1010, MATCH(AB738, 'Stock List'!$K$11:$K$1010, 0)))*AA738), 2), 0)</f>
        <v>0</v>
      </c>
      <c r="BV738" s="20"/>
      <c r="BW738" s="20">
        <f>IFERROR(ROUND(((INDEX('Stock List'!$M$11:$M$1010, MATCH(AD738, 'Stock List'!$K$11:$K$1010, 0))/INDEX('Stock List'!$L$11:$L$1010, MATCH(AD738, 'Stock List'!$K$11:$K$1010, 0)))*AC738), 2), 0)</f>
        <v>0</v>
      </c>
      <c r="BX738" s="20"/>
      <c r="BY738" s="20">
        <f>IFERROR(ROUND(((INDEX('Stock List'!$M$11:$M$1010, MATCH(AF738, 'Stock List'!$K$11:$K$1010, 0))/INDEX('Stock List'!$L$11:$L$1010, MATCH(AF738, 'Stock List'!$K$11:$K$1010, 0)))*AE738), 2), 0)</f>
        <v>0</v>
      </c>
      <c r="BZ738" s="20"/>
      <c r="CA738" s="20">
        <f>IFERROR(ROUND(((INDEX('Stock List'!$M$11:$M$1010, MATCH(AH738, 'Stock List'!$K$11:$K$1010, 0))/INDEX('Stock List'!$L$11:$L$1010, MATCH(AH738, 'Stock List'!$K$11:$K$1010, 0)))*AG738), 2), 0)</f>
        <v>0</v>
      </c>
      <c r="CB738" s="20"/>
      <c r="CC738" s="20">
        <f>IFERROR(ROUND(((INDEX('Stock List'!$M$11:$M$1010, MATCH(AJ738, 'Stock List'!$K$11:$K$1010, 0))/INDEX('Stock List'!$L$11:$L$1010, MATCH(AJ738, 'Stock List'!$K$11:$K$1010, 0)))*AI738), 2), 0)</f>
        <v>0</v>
      </c>
      <c r="CD738" s="20"/>
      <c r="CE738" s="20">
        <f>IFERROR(ROUND(((INDEX('Stock List'!$M$11:$M$1010, MATCH(AL738, 'Stock List'!$K$11:$K$1010, 0))/INDEX('Stock List'!$L$11:$L$1010, MATCH(AL738, 'Stock List'!$K$11:$K$1010, 0)))*AK738), 2), 0)</f>
        <v>0</v>
      </c>
      <c r="CF738" s="20"/>
      <c r="CG738" s="20">
        <f>IFERROR(ROUND(((INDEX('Stock List'!$M$11:$M$1010, MATCH(AN738, 'Stock List'!$K$11:$K$1010, 0))/INDEX('Stock List'!$L$11:$L$1010, MATCH(AN738, 'Stock List'!$K$11:$K$1010, 0)))*AM738), 2), 0)</f>
        <v>0</v>
      </c>
      <c r="CH738" s="20"/>
      <c r="CI738" s="20">
        <f>IFERROR(ROUND(((INDEX('Stock List'!$M$11:$M$1010, MATCH(AP738, 'Stock List'!$K$11:$K$1010, 0))/INDEX('Stock List'!$L$11:$L$1010, MATCH(AP738, 'Stock List'!$K$11:$K$1010, 0)))*AO738), 2), 0)</f>
        <v>0</v>
      </c>
      <c r="CJ738" s="20"/>
      <c r="CK738" s="20">
        <f>IFERROR(ROUND(((INDEX('Stock List'!$M$11:$M$1010, MATCH(AR738, 'Stock List'!$K$11:$K$1010, 0))/INDEX('Stock List'!$L$11:$L$1010, MATCH(AR738, 'Stock List'!$K$11:$K$1010, 0)))*AQ738), 2), 0)</f>
        <v>0</v>
      </c>
      <c r="CL738" s="20"/>
      <c r="CM738" s="20">
        <f>IFERROR(ROUND(((INDEX('Stock List'!$M$11:$M$1010, MATCH(AT738, 'Stock List'!$K$11:$K$1010, 0))/INDEX('Stock List'!$L$11:$L$1010, MATCH(AT738, 'Stock List'!$K$11:$K$1010, 0)))*AS738), 2), 0)</f>
        <v>0</v>
      </c>
      <c r="CN738" s="20"/>
      <c r="CO738" s="20">
        <f>IFERROR(ROUND(((INDEX('Stock List'!$M$11:$M$1010, MATCH(AV738, 'Stock List'!$K$11:$K$1010, 0))/INDEX('Stock List'!$L$11:$L$1010, MATCH(AV738, 'Stock List'!$K$11:$K$1010, 0)))*AU738), 2), 0)</f>
        <v>0</v>
      </c>
      <c r="CP738" s="20"/>
      <c r="CQ738" s="20">
        <f>IFERROR(ROUND(((INDEX('Stock List'!$M$11:$M$1010, MATCH(AX738, 'Stock List'!$K$11:$K$1010, 0))/INDEX('Stock List'!$L$11:$L$1010, MATCH(AX738, 'Stock List'!$K$11:$K$1010, 0)))*AW738), 2), 0)</f>
        <v>0</v>
      </c>
      <c r="CR738" s="22"/>
      <c r="CT738" s="106" t="str">
        <f t="shared" si="604"/>
        <v/>
      </c>
      <c r="CU738" s="22" t="str">
        <f t="shared" si="605"/>
        <v/>
      </c>
      <c r="CX738" s="106" t="str">
        <f t="shared" si="606"/>
        <v/>
      </c>
      <c r="CY738" s="20" t="str">
        <f t="shared" si="607"/>
        <v/>
      </c>
      <c r="CZ738" s="22" t="str">
        <f t="shared" si="608"/>
        <v/>
      </c>
      <c r="DB738" s="76" t="str">
        <f>IF($H738="", "", COUNTIF($G$11:$G$1010, "&gt;"&amp;$G738)+1+COUNTIF($G$11:$G738, $G738)-1)</f>
        <v/>
      </c>
      <c r="DC738" s="76" t="str">
        <f>IF($H738="", "", COUNTIF($CZ$11:$CZ$1010, "&gt;"&amp;$CZ738)+1+COUNTIF($CZ$11:$CZ738, $CZ738)-1)</f>
        <v/>
      </c>
      <c r="DE738" s="147" t="str">
        <f t="shared" si="609"/>
        <v/>
      </c>
      <c r="DF738" s="148"/>
      <c r="DG738" s="19" t="str">
        <f t="shared" si="610"/>
        <v/>
      </c>
      <c r="DH738" s="153" t="str">
        <f t="shared" si="611"/>
        <v/>
      </c>
      <c r="DI738" s="19" t="str">
        <f t="shared" si="563"/>
        <v/>
      </c>
      <c r="DJ738" s="153" t="str">
        <f t="shared" si="564"/>
        <v/>
      </c>
      <c r="DK738" s="19" t="str">
        <f t="shared" si="565"/>
        <v/>
      </c>
      <c r="DL738" s="153" t="str">
        <f t="shared" si="566"/>
        <v/>
      </c>
      <c r="DM738" s="19" t="str">
        <f t="shared" si="567"/>
        <v/>
      </c>
      <c r="DN738" s="153" t="str">
        <f t="shared" si="568"/>
        <v/>
      </c>
      <c r="DO738" s="19" t="str">
        <f t="shared" si="569"/>
        <v/>
      </c>
      <c r="DP738" s="153" t="str">
        <f t="shared" si="570"/>
        <v/>
      </c>
      <c r="DQ738" s="19" t="str">
        <f t="shared" si="571"/>
        <v/>
      </c>
      <c r="DR738" s="153" t="str">
        <f t="shared" si="572"/>
        <v/>
      </c>
      <c r="DS738" s="19" t="str">
        <f t="shared" si="573"/>
        <v/>
      </c>
      <c r="DT738" s="153" t="str">
        <f t="shared" si="574"/>
        <v/>
      </c>
      <c r="DU738" s="19" t="str">
        <f t="shared" si="575"/>
        <v/>
      </c>
      <c r="DV738" s="153" t="str">
        <f t="shared" si="576"/>
        <v/>
      </c>
      <c r="DW738" s="19" t="str">
        <f t="shared" si="577"/>
        <v/>
      </c>
      <c r="DX738" s="153" t="str">
        <f t="shared" si="578"/>
        <v/>
      </c>
      <c r="DY738" s="19" t="str">
        <f t="shared" si="579"/>
        <v/>
      </c>
      <c r="DZ738" s="153" t="str">
        <f t="shared" si="580"/>
        <v/>
      </c>
      <c r="EA738" s="19" t="str">
        <f t="shared" si="581"/>
        <v/>
      </c>
      <c r="EB738" s="153" t="str">
        <f t="shared" si="582"/>
        <v/>
      </c>
      <c r="EC738" s="19" t="str">
        <f t="shared" si="583"/>
        <v/>
      </c>
      <c r="ED738" s="153" t="str">
        <f t="shared" si="584"/>
        <v/>
      </c>
      <c r="EE738" s="19" t="str">
        <f t="shared" si="585"/>
        <v/>
      </c>
      <c r="EF738" s="153" t="str">
        <f t="shared" si="586"/>
        <v/>
      </c>
      <c r="EG738" s="19" t="str">
        <f t="shared" si="587"/>
        <v/>
      </c>
      <c r="EH738" s="153" t="str">
        <f t="shared" si="588"/>
        <v/>
      </c>
      <c r="EI738" s="19" t="str">
        <f t="shared" si="589"/>
        <v/>
      </c>
      <c r="EJ738" s="153" t="str">
        <f t="shared" si="590"/>
        <v/>
      </c>
      <c r="EK738" s="19" t="str">
        <f t="shared" si="591"/>
        <v/>
      </c>
      <c r="EL738" s="153" t="str">
        <f t="shared" si="592"/>
        <v/>
      </c>
      <c r="EM738" s="19" t="str">
        <f t="shared" si="593"/>
        <v/>
      </c>
      <c r="EN738" s="153" t="str">
        <f t="shared" si="594"/>
        <v/>
      </c>
      <c r="EO738" s="19" t="str">
        <f t="shared" si="595"/>
        <v/>
      </c>
      <c r="EP738" s="153" t="str">
        <f t="shared" si="596"/>
        <v/>
      </c>
      <c r="EQ738" s="19" t="str">
        <f t="shared" si="597"/>
        <v/>
      </c>
      <c r="ER738" s="153" t="str">
        <f t="shared" si="598"/>
        <v/>
      </c>
      <c r="ES738" s="19" t="str">
        <f t="shared" si="599"/>
        <v/>
      </c>
      <c r="ET738" s="153" t="str">
        <f t="shared" si="600"/>
        <v/>
      </c>
    </row>
    <row r="739" spans="1:150" x14ac:dyDescent="0.25">
      <c r="A739" s="31"/>
      <c r="B739" s="91" t="str">
        <f t="shared" si="601"/>
        <v/>
      </c>
      <c r="C739" s="20" t="str">
        <f t="shared" si="561"/>
        <v/>
      </c>
      <c r="D739" s="97" t="str">
        <f t="shared" si="562"/>
        <v/>
      </c>
      <c r="E739" s="62" t="str">
        <f t="shared" si="602"/>
        <v/>
      </c>
      <c r="F739" s="31"/>
      <c r="G739" s="282"/>
      <c r="H739" s="283"/>
      <c r="I739" s="284"/>
      <c r="J739" s="285"/>
      <c r="K739" s="286"/>
      <c r="L739" s="287"/>
      <c r="M739" s="288"/>
      <c r="N739" s="287"/>
      <c r="O739" s="288"/>
      <c r="P739" s="287"/>
      <c r="Q739" s="288"/>
      <c r="R739" s="287"/>
      <c r="S739" s="288"/>
      <c r="T739" s="287"/>
      <c r="U739" s="288"/>
      <c r="V739" s="287"/>
      <c r="W739" s="288"/>
      <c r="X739" s="287"/>
      <c r="Y739" s="288"/>
      <c r="Z739" s="287"/>
      <c r="AA739" s="288"/>
      <c r="AB739" s="287"/>
      <c r="AC739" s="288"/>
      <c r="AD739" s="287"/>
      <c r="AE739" s="288"/>
      <c r="AF739" s="287"/>
      <c r="AG739" s="288"/>
      <c r="AH739" s="287"/>
      <c r="AI739" s="288"/>
      <c r="AJ739" s="287"/>
      <c r="AK739" s="288"/>
      <c r="AL739" s="287"/>
      <c r="AM739" s="288"/>
      <c r="AN739" s="287"/>
      <c r="AO739" s="288"/>
      <c r="AP739" s="287"/>
      <c r="AQ739" s="288"/>
      <c r="AR739" s="287"/>
      <c r="AS739" s="288"/>
      <c r="AT739" s="287"/>
      <c r="AU739" s="288"/>
      <c r="AV739" s="287"/>
      <c r="AW739" s="288"/>
      <c r="AX739" s="287"/>
      <c r="AY739" s="31"/>
      <c r="BA739" s="76" t="str">
        <f t="shared" si="603"/>
        <v/>
      </c>
      <c r="BC739" s="76" t="str">
        <f>IF('Stock List'!$K739="", "", 'Stock List'!$K739)</f>
        <v/>
      </c>
      <c r="BE739" s="106">
        <f>IFERROR(ROUND(((INDEX('Stock List'!$M$11:$M$1010, MATCH(L739, 'Stock List'!$K$11:$K$1010, 0))/INDEX('Stock List'!$L$11:$L$1010, MATCH(L739, 'Stock List'!$K$11:$K$1010, 0)))*K739), 2), 0)</f>
        <v>0</v>
      </c>
      <c r="BF739" s="20"/>
      <c r="BG739" s="20">
        <f>IFERROR(ROUND(((INDEX('Stock List'!$M$11:$M$1010, MATCH(N739, 'Stock List'!$K$11:$K$1010, 0))/INDEX('Stock List'!$L$11:$L$1010, MATCH(N739, 'Stock List'!$K$11:$K$1010, 0)))*M739), 2), 0)</f>
        <v>0</v>
      </c>
      <c r="BH739" s="20"/>
      <c r="BI739" s="20">
        <f>IFERROR(ROUND(((INDEX('Stock List'!$M$11:$M$1010, MATCH(P739, 'Stock List'!$K$11:$K$1010, 0))/INDEX('Stock List'!$L$11:$L$1010, MATCH(P739, 'Stock List'!$K$11:$K$1010, 0)))*O739), 2), 0)</f>
        <v>0</v>
      </c>
      <c r="BJ739" s="20"/>
      <c r="BK739" s="20">
        <f>IFERROR(ROUND(((INDEX('Stock List'!$M$11:$M$1010, MATCH(R739, 'Stock List'!$K$11:$K$1010, 0))/INDEX('Stock List'!$L$11:$L$1010, MATCH(R739, 'Stock List'!$K$11:$K$1010, 0)))*Q739), 2), 0)</f>
        <v>0</v>
      </c>
      <c r="BL739" s="20"/>
      <c r="BM739" s="20">
        <f>IFERROR(ROUND(((INDEX('Stock List'!$M$11:$M$1010, MATCH(T739, 'Stock List'!$K$11:$K$1010, 0))/INDEX('Stock List'!$L$11:$L$1010, MATCH(T739, 'Stock List'!$K$11:$K$1010, 0)))*S739), 2), 0)</f>
        <v>0</v>
      </c>
      <c r="BN739" s="20"/>
      <c r="BO739" s="20">
        <f>IFERROR(ROUND(((INDEX('Stock List'!$M$11:$M$1010, MATCH(V739, 'Stock List'!$K$11:$K$1010, 0))/INDEX('Stock List'!$L$11:$L$1010, MATCH(V739, 'Stock List'!$K$11:$K$1010, 0)))*U739), 2), 0)</f>
        <v>0</v>
      </c>
      <c r="BP739" s="20"/>
      <c r="BQ739" s="20">
        <f>IFERROR(ROUND(((INDEX('Stock List'!$M$11:$M$1010, MATCH(X739, 'Stock List'!$K$11:$K$1010, 0))/INDEX('Stock List'!$L$11:$L$1010, MATCH(X739, 'Stock List'!$K$11:$K$1010, 0)))*W739), 2), 0)</f>
        <v>0</v>
      </c>
      <c r="BR739" s="20"/>
      <c r="BS739" s="20">
        <f>IFERROR(ROUND(((INDEX('Stock List'!$M$11:$M$1010, MATCH(Z739, 'Stock List'!$K$11:$K$1010, 0))/INDEX('Stock List'!$L$11:$L$1010, MATCH(Z739, 'Stock List'!$K$11:$K$1010, 0)))*Y739), 2), 0)</f>
        <v>0</v>
      </c>
      <c r="BT739" s="20"/>
      <c r="BU739" s="20">
        <f>IFERROR(ROUND(((INDEX('Stock List'!$M$11:$M$1010, MATCH(AB739, 'Stock List'!$K$11:$K$1010, 0))/INDEX('Stock List'!$L$11:$L$1010, MATCH(AB739, 'Stock List'!$K$11:$K$1010, 0)))*AA739), 2), 0)</f>
        <v>0</v>
      </c>
      <c r="BV739" s="20"/>
      <c r="BW739" s="20">
        <f>IFERROR(ROUND(((INDEX('Stock List'!$M$11:$M$1010, MATCH(AD739, 'Stock List'!$K$11:$K$1010, 0))/INDEX('Stock List'!$L$11:$L$1010, MATCH(AD739, 'Stock List'!$K$11:$K$1010, 0)))*AC739), 2), 0)</f>
        <v>0</v>
      </c>
      <c r="BX739" s="20"/>
      <c r="BY739" s="20">
        <f>IFERROR(ROUND(((INDEX('Stock List'!$M$11:$M$1010, MATCH(AF739, 'Stock List'!$K$11:$K$1010, 0))/INDEX('Stock List'!$L$11:$L$1010, MATCH(AF739, 'Stock List'!$K$11:$K$1010, 0)))*AE739), 2), 0)</f>
        <v>0</v>
      </c>
      <c r="BZ739" s="20"/>
      <c r="CA739" s="20">
        <f>IFERROR(ROUND(((INDEX('Stock List'!$M$11:$M$1010, MATCH(AH739, 'Stock List'!$K$11:$K$1010, 0))/INDEX('Stock List'!$L$11:$L$1010, MATCH(AH739, 'Stock List'!$K$11:$K$1010, 0)))*AG739), 2), 0)</f>
        <v>0</v>
      </c>
      <c r="CB739" s="20"/>
      <c r="CC739" s="20">
        <f>IFERROR(ROUND(((INDEX('Stock List'!$M$11:$M$1010, MATCH(AJ739, 'Stock List'!$K$11:$K$1010, 0))/INDEX('Stock List'!$L$11:$L$1010, MATCH(AJ739, 'Stock List'!$K$11:$K$1010, 0)))*AI739), 2), 0)</f>
        <v>0</v>
      </c>
      <c r="CD739" s="20"/>
      <c r="CE739" s="20">
        <f>IFERROR(ROUND(((INDEX('Stock List'!$M$11:$M$1010, MATCH(AL739, 'Stock List'!$K$11:$K$1010, 0))/INDEX('Stock List'!$L$11:$L$1010, MATCH(AL739, 'Stock List'!$K$11:$K$1010, 0)))*AK739), 2), 0)</f>
        <v>0</v>
      </c>
      <c r="CF739" s="20"/>
      <c r="CG739" s="20">
        <f>IFERROR(ROUND(((INDEX('Stock List'!$M$11:$M$1010, MATCH(AN739, 'Stock List'!$K$11:$K$1010, 0))/INDEX('Stock List'!$L$11:$L$1010, MATCH(AN739, 'Stock List'!$K$11:$K$1010, 0)))*AM739), 2), 0)</f>
        <v>0</v>
      </c>
      <c r="CH739" s="20"/>
      <c r="CI739" s="20">
        <f>IFERROR(ROUND(((INDEX('Stock List'!$M$11:$M$1010, MATCH(AP739, 'Stock List'!$K$11:$K$1010, 0))/INDEX('Stock List'!$L$11:$L$1010, MATCH(AP739, 'Stock List'!$K$11:$K$1010, 0)))*AO739), 2), 0)</f>
        <v>0</v>
      </c>
      <c r="CJ739" s="20"/>
      <c r="CK739" s="20">
        <f>IFERROR(ROUND(((INDEX('Stock List'!$M$11:$M$1010, MATCH(AR739, 'Stock List'!$K$11:$K$1010, 0))/INDEX('Stock List'!$L$11:$L$1010, MATCH(AR739, 'Stock List'!$K$11:$K$1010, 0)))*AQ739), 2), 0)</f>
        <v>0</v>
      </c>
      <c r="CL739" s="20"/>
      <c r="CM739" s="20">
        <f>IFERROR(ROUND(((INDEX('Stock List'!$M$11:$M$1010, MATCH(AT739, 'Stock List'!$K$11:$K$1010, 0))/INDEX('Stock List'!$L$11:$L$1010, MATCH(AT739, 'Stock List'!$K$11:$K$1010, 0)))*AS739), 2), 0)</f>
        <v>0</v>
      </c>
      <c r="CN739" s="20"/>
      <c r="CO739" s="20">
        <f>IFERROR(ROUND(((INDEX('Stock List'!$M$11:$M$1010, MATCH(AV739, 'Stock List'!$K$11:$K$1010, 0))/INDEX('Stock List'!$L$11:$L$1010, MATCH(AV739, 'Stock List'!$K$11:$K$1010, 0)))*AU739), 2), 0)</f>
        <v>0</v>
      </c>
      <c r="CP739" s="20"/>
      <c r="CQ739" s="20">
        <f>IFERROR(ROUND(((INDEX('Stock List'!$M$11:$M$1010, MATCH(AX739, 'Stock List'!$K$11:$K$1010, 0))/INDEX('Stock List'!$L$11:$L$1010, MATCH(AX739, 'Stock List'!$K$11:$K$1010, 0)))*AW739), 2), 0)</f>
        <v>0</v>
      </c>
      <c r="CR739" s="22"/>
      <c r="CT739" s="106" t="str">
        <f t="shared" si="604"/>
        <v/>
      </c>
      <c r="CU739" s="22" t="str">
        <f t="shared" si="605"/>
        <v/>
      </c>
      <c r="CX739" s="106" t="str">
        <f t="shared" si="606"/>
        <v/>
      </c>
      <c r="CY739" s="20" t="str">
        <f t="shared" si="607"/>
        <v/>
      </c>
      <c r="CZ739" s="22" t="str">
        <f t="shared" si="608"/>
        <v/>
      </c>
      <c r="DB739" s="76" t="str">
        <f>IF($H739="", "", COUNTIF($G$11:$G$1010, "&gt;"&amp;$G739)+1+COUNTIF($G$11:$G739, $G739)-1)</f>
        <v/>
      </c>
      <c r="DC739" s="76" t="str">
        <f>IF($H739="", "", COUNTIF($CZ$11:$CZ$1010, "&gt;"&amp;$CZ739)+1+COUNTIF($CZ$11:$CZ739, $CZ739)-1)</f>
        <v/>
      </c>
      <c r="DE739" s="147" t="str">
        <f t="shared" si="609"/>
        <v/>
      </c>
      <c r="DF739" s="148"/>
      <c r="DG739" s="19" t="str">
        <f t="shared" si="610"/>
        <v/>
      </c>
      <c r="DH739" s="153" t="str">
        <f t="shared" si="611"/>
        <v/>
      </c>
      <c r="DI739" s="19" t="str">
        <f t="shared" si="563"/>
        <v/>
      </c>
      <c r="DJ739" s="153" t="str">
        <f t="shared" si="564"/>
        <v/>
      </c>
      <c r="DK739" s="19" t="str">
        <f t="shared" si="565"/>
        <v/>
      </c>
      <c r="DL739" s="153" t="str">
        <f t="shared" si="566"/>
        <v/>
      </c>
      <c r="DM739" s="19" t="str">
        <f t="shared" si="567"/>
        <v/>
      </c>
      <c r="DN739" s="153" t="str">
        <f t="shared" si="568"/>
        <v/>
      </c>
      <c r="DO739" s="19" t="str">
        <f t="shared" si="569"/>
        <v/>
      </c>
      <c r="DP739" s="153" t="str">
        <f t="shared" si="570"/>
        <v/>
      </c>
      <c r="DQ739" s="19" t="str">
        <f t="shared" si="571"/>
        <v/>
      </c>
      <c r="DR739" s="153" t="str">
        <f t="shared" si="572"/>
        <v/>
      </c>
      <c r="DS739" s="19" t="str">
        <f t="shared" si="573"/>
        <v/>
      </c>
      <c r="DT739" s="153" t="str">
        <f t="shared" si="574"/>
        <v/>
      </c>
      <c r="DU739" s="19" t="str">
        <f t="shared" si="575"/>
        <v/>
      </c>
      <c r="DV739" s="153" t="str">
        <f t="shared" si="576"/>
        <v/>
      </c>
      <c r="DW739" s="19" t="str">
        <f t="shared" si="577"/>
        <v/>
      </c>
      <c r="DX739" s="153" t="str">
        <f t="shared" si="578"/>
        <v/>
      </c>
      <c r="DY739" s="19" t="str">
        <f t="shared" si="579"/>
        <v/>
      </c>
      <c r="DZ739" s="153" t="str">
        <f t="shared" si="580"/>
        <v/>
      </c>
      <c r="EA739" s="19" t="str">
        <f t="shared" si="581"/>
        <v/>
      </c>
      <c r="EB739" s="153" t="str">
        <f t="shared" si="582"/>
        <v/>
      </c>
      <c r="EC739" s="19" t="str">
        <f t="shared" si="583"/>
        <v/>
      </c>
      <c r="ED739" s="153" t="str">
        <f t="shared" si="584"/>
        <v/>
      </c>
      <c r="EE739" s="19" t="str">
        <f t="shared" si="585"/>
        <v/>
      </c>
      <c r="EF739" s="153" t="str">
        <f t="shared" si="586"/>
        <v/>
      </c>
      <c r="EG739" s="19" t="str">
        <f t="shared" si="587"/>
        <v/>
      </c>
      <c r="EH739" s="153" t="str">
        <f t="shared" si="588"/>
        <v/>
      </c>
      <c r="EI739" s="19" t="str">
        <f t="shared" si="589"/>
        <v/>
      </c>
      <c r="EJ739" s="153" t="str">
        <f t="shared" si="590"/>
        <v/>
      </c>
      <c r="EK739" s="19" t="str">
        <f t="shared" si="591"/>
        <v/>
      </c>
      <c r="EL739" s="153" t="str">
        <f t="shared" si="592"/>
        <v/>
      </c>
      <c r="EM739" s="19" t="str">
        <f t="shared" si="593"/>
        <v/>
      </c>
      <c r="EN739" s="153" t="str">
        <f t="shared" si="594"/>
        <v/>
      </c>
      <c r="EO739" s="19" t="str">
        <f t="shared" si="595"/>
        <v/>
      </c>
      <c r="EP739" s="153" t="str">
        <f t="shared" si="596"/>
        <v/>
      </c>
      <c r="EQ739" s="19" t="str">
        <f t="shared" si="597"/>
        <v/>
      </c>
      <c r="ER739" s="153" t="str">
        <f t="shared" si="598"/>
        <v/>
      </c>
      <c r="ES739" s="19" t="str">
        <f t="shared" si="599"/>
        <v/>
      </c>
      <c r="ET739" s="153" t="str">
        <f t="shared" si="600"/>
        <v/>
      </c>
    </row>
    <row r="740" spans="1:150" x14ac:dyDescent="0.25">
      <c r="A740" s="31"/>
      <c r="B740" s="91" t="str">
        <f t="shared" si="601"/>
        <v/>
      </c>
      <c r="C740" s="20" t="str">
        <f t="shared" si="561"/>
        <v/>
      </c>
      <c r="D740" s="97" t="str">
        <f t="shared" si="562"/>
        <v/>
      </c>
      <c r="E740" s="62" t="str">
        <f t="shared" si="602"/>
        <v/>
      </c>
      <c r="F740" s="31"/>
      <c r="G740" s="282"/>
      <c r="H740" s="283"/>
      <c r="I740" s="284"/>
      <c r="J740" s="285"/>
      <c r="K740" s="286"/>
      <c r="L740" s="287"/>
      <c r="M740" s="288"/>
      <c r="N740" s="287"/>
      <c r="O740" s="288"/>
      <c r="P740" s="287"/>
      <c r="Q740" s="288"/>
      <c r="R740" s="287"/>
      <c r="S740" s="288"/>
      <c r="T740" s="287"/>
      <c r="U740" s="288"/>
      <c r="V740" s="287"/>
      <c r="W740" s="288"/>
      <c r="X740" s="287"/>
      <c r="Y740" s="288"/>
      <c r="Z740" s="287"/>
      <c r="AA740" s="288"/>
      <c r="AB740" s="287"/>
      <c r="AC740" s="288"/>
      <c r="AD740" s="287"/>
      <c r="AE740" s="288"/>
      <c r="AF740" s="287"/>
      <c r="AG740" s="288"/>
      <c r="AH740" s="287"/>
      <c r="AI740" s="288"/>
      <c r="AJ740" s="287"/>
      <c r="AK740" s="288"/>
      <c r="AL740" s="287"/>
      <c r="AM740" s="288"/>
      <c r="AN740" s="287"/>
      <c r="AO740" s="288"/>
      <c r="AP740" s="287"/>
      <c r="AQ740" s="288"/>
      <c r="AR740" s="287"/>
      <c r="AS740" s="288"/>
      <c r="AT740" s="287"/>
      <c r="AU740" s="288"/>
      <c r="AV740" s="287"/>
      <c r="AW740" s="288"/>
      <c r="AX740" s="287"/>
      <c r="AY740" s="31"/>
      <c r="BA740" s="76" t="str">
        <f t="shared" si="603"/>
        <v/>
      </c>
      <c r="BC740" s="76" t="str">
        <f>IF('Stock List'!$K740="", "", 'Stock List'!$K740)</f>
        <v/>
      </c>
      <c r="BE740" s="106">
        <f>IFERROR(ROUND(((INDEX('Stock List'!$M$11:$M$1010, MATCH(L740, 'Stock List'!$K$11:$K$1010, 0))/INDEX('Stock List'!$L$11:$L$1010, MATCH(L740, 'Stock List'!$K$11:$K$1010, 0)))*K740), 2), 0)</f>
        <v>0</v>
      </c>
      <c r="BF740" s="20"/>
      <c r="BG740" s="20">
        <f>IFERROR(ROUND(((INDEX('Stock List'!$M$11:$M$1010, MATCH(N740, 'Stock List'!$K$11:$K$1010, 0))/INDEX('Stock List'!$L$11:$L$1010, MATCH(N740, 'Stock List'!$K$11:$K$1010, 0)))*M740), 2), 0)</f>
        <v>0</v>
      </c>
      <c r="BH740" s="20"/>
      <c r="BI740" s="20">
        <f>IFERROR(ROUND(((INDEX('Stock List'!$M$11:$M$1010, MATCH(P740, 'Stock List'!$K$11:$K$1010, 0))/INDEX('Stock List'!$L$11:$L$1010, MATCH(P740, 'Stock List'!$K$11:$K$1010, 0)))*O740), 2), 0)</f>
        <v>0</v>
      </c>
      <c r="BJ740" s="20"/>
      <c r="BK740" s="20">
        <f>IFERROR(ROUND(((INDEX('Stock List'!$M$11:$M$1010, MATCH(R740, 'Stock List'!$K$11:$K$1010, 0))/INDEX('Stock List'!$L$11:$L$1010, MATCH(R740, 'Stock List'!$K$11:$K$1010, 0)))*Q740), 2), 0)</f>
        <v>0</v>
      </c>
      <c r="BL740" s="20"/>
      <c r="BM740" s="20">
        <f>IFERROR(ROUND(((INDEX('Stock List'!$M$11:$M$1010, MATCH(T740, 'Stock List'!$K$11:$K$1010, 0))/INDEX('Stock List'!$L$11:$L$1010, MATCH(T740, 'Stock List'!$K$11:$K$1010, 0)))*S740), 2), 0)</f>
        <v>0</v>
      </c>
      <c r="BN740" s="20"/>
      <c r="BO740" s="20">
        <f>IFERROR(ROUND(((INDEX('Stock List'!$M$11:$M$1010, MATCH(V740, 'Stock List'!$K$11:$K$1010, 0))/INDEX('Stock List'!$L$11:$L$1010, MATCH(V740, 'Stock List'!$K$11:$K$1010, 0)))*U740), 2), 0)</f>
        <v>0</v>
      </c>
      <c r="BP740" s="20"/>
      <c r="BQ740" s="20">
        <f>IFERROR(ROUND(((INDEX('Stock List'!$M$11:$M$1010, MATCH(X740, 'Stock List'!$K$11:$K$1010, 0))/INDEX('Stock List'!$L$11:$L$1010, MATCH(X740, 'Stock List'!$K$11:$K$1010, 0)))*W740), 2), 0)</f>
        <v>0</v>
      </c>
      <c r="BR740" s="20"/>
      <c r="BS740" s="20">
        <f>IFERROR(ROUND(((INDEX('Stock List'!$M$11:$M$1010, MATCH(Z740, 'Stock List'!$K$11:$K$1010, 0))/INDEX('Stock List'!$L$11:$L$1010, MATCH(Z740, 'Stock List'!$K$11:$K$1010, 0)))*Y740), 2), 0)</f>
        <v>0</v>
      </c>
      <c r="BT740" s="20"/>
      <c r="BU740" s="20">
        <f>IFERROR(ROUND(((INDEX('Stock List'!$M$11:$M$1010, MATCH(AB740, 'Stock List'!$K$11:$K$1010, 0))/INDEX('Stock List'!$L$11:$L$1010, MATCH(AB740, 'Stock List'!$K$11:$K$1010, 0)))*AA740), 2), 0)</f>
        <v>0</v>
      </c>
      <c r="BV740" s="20"/>
      <c r="BW740" s="20">
        <f>IFERROR(ROUND(((INDEX('Stock List'!$M$11:$M$1010, MATCH(AD740, 'Stock List'!$K$11:$K$1010, 0))/INDEX('Stock List'!$L$11:$L$1010, MATCH(AD740, 'Stock List'!$K$11:$K$1010, 0)))*AC740), 2), 0)</f>
        <v>0</v>
      </c>
      <c r="BX740" s="20"/>
      <c r="BY740" s="20">
        <f>IFERROR(ROUND(((INDEX('Stock List'!$M$11:$M$1010, MATCH(AF740, 'Stock List'!$K$11:$K$1010, 0))/INDEX('Stock List'!$L$11:$L$1010, MATCH(AF740, 'Stock List'!$K$11:$K$1010, 0)))*AE740), 2), 0)</f>
        <v>0</v>
      </c>
      <c r="BZ740" s="20"/>
      <c r="CA740" s="20">
        <f>IFERROR(ROUND(((INDEX('Stock List'!$M$11:$M$1010, MATCH(AH740, 'Stock List'!$K$11:$K$1010, 0))/INDEX('Stock List'!$L$11:$L$1010, MATCH(AH740, 'Stock List'!$K$11:$K$1010, 0)))*AG740), 2), 0)</f>
        <v>0</v>
      </c>
      <c r="CB740" s="20"/>
      <c r="CC740" s="20">
        <f>IFERROR(ROUND(((INDEX('Stock List'!$M$11:$M$1010, MATCH(AJ740, 'Stock List'!$K$11:$K$1010, 0))/INDEX('Stock List'!$L$11:$L$1010, MATCH(AJ740, 'Stock List'!$K$11:$K$1010, 0)))*AI740), 2), 0)</f>
        <v>0</v>
      </c>
      <c r="CD740" s="20"/>
      <c r="CE740" s="20">
        <f>IFERROR(ROUND(((INDEX('Stock List'!$M$11:$M$1010, MATCH(AL740, 'Stock List'!$K$11:$K$1010, 0))/INDEX('Stock List'!$L$11:$L$1010, MATCH(AL740, 'Stock List'!$K$11:$K$1010, 0)))*AK740), 2), 0)</f>
        <v>0</v>
      </c>
      <c r="CF740" s="20"/>
      <c r="CG740" s="20">
        <f>IFERROR(ROUND(((INDEX('Stock List'!$M$11:$M$1010, MATCH(AN740, 'Stock List'!$K$11:$K$1010, 0))/INDEX('Stock List'!$L$11:$L$1010, MATCH(AN740, 'Stock List'!$K$11:$K$1010, 0)))*AM740), 2), 0)</f>
        <v>0</v>
      </c>
      <c r="CH740" s="20"/>
      <c r="CI740" s="20">
        <f>IFERROR(ROUND(((INDEX('Stock List'!$M$11:$M$1010, MATCH(AP740, 'Stock List'!$K$11:$K$1010, 0))/INDEX('Stock List'!$L$11:$L$1010, MATCH(AP740, 'Stock List'!$K$11:$K$1010, 0)))*AO740), 2), 0)</f>
        <v>0</v>
      </c>
      <c r="CJ740" s="20"/>
      <c r="CK740" s="20">
        <f>IFERROR(ROUND(((INDEX('Stock List'!$M$11:$M$1010, MATCH(AR740, 'Stock List'!$K$11:$K$1010, 0))/INDEX('Stock List'!$L$11:$L$1010, MATCH(AR740, 'Stock List'!$K$11:$K$1010, 0)))*AQ740), 2), 0)</f>
        <v>0</v>
      </c>
      <c r="CL740" s="20"/>
      <c r="CM740" s="20">
        <f>IFERROR(ROUND(((INDEX('Stock List'!$M$11:$M$1010, MATCH(AT740, 'Stock List'!$K$11:$K$1010, 0))/INDEX('Stock List'!$L$11:$L$1010, MATCH(AT740, 'Stock List'!$K$11:$K$1010, 0)))*AS740), 2), 0)</f>
        <v>0</v>
      </c>
      <c r="CN740" s="20"/>
      <c r="CO740" s="20">
        <f>IFERROR(ROUND(((INDEX('Stock List'!$M$11:$M$1010, MATCH(AV740, 'Stock List'!$K$11:$K$1010, 0))/INDEX('Stock List'!$L$11:$L$1010, MATCH(AV740, 'Stock List'!$K$11:$K$1010, 0)))*AU740), 2), 0)</f>
        <v>0</v>
      </c>
      <c r="CP740" s="20"/>
      <c r="CQ740" s="20">
        <f>IFERROR(ROUND(((INDEX('Stock List'!$M$11:$M$1010, MATCH(AX740, 'Stock List'!$K$11:$K$1010, 0))/INDEX('Stock List'!$L$11:$L$1010, MATCH(AX740, 'Stock List'!$K$11:$K$1010, 0)))*AW740), 2), 0)</f>
        <v>0</v>
      </c>
      <c r="CR740" s="22"/>
      <c r="CT740" s="106" t="str">
        <f t="shared" si="604"/>
        <v/>
      </c>
      <c r="CU740" s="22" t="str">
        <f t="shared" si="605"/>
        <v/>
      </c>
      <c r="CX740" s="106" t="str">
        <f t="shared" si="606"/>
        <v/>
      </c>
      <c r="CY740" s="20" t="str">
        <f t="shared" si="607"/>
        <v/>
      </c>
      <c r="CZ740" s="22" t="str">
        <f t="shared" si="608"/>
        <v/>
      </c>
      <c r="DB740" s="76" t="str">
        <f>IF($H740="", "", COUNTIF($G$11:$G$1010, "&gt;"&amp;$G740)+1+COUNTIF($G$11:$G740, $G740)-1)</f>
        <v/>
      </c>
      <c r="DC740" s="76" t="str">
        <f>IF($H740="", "", COUNTIF($CZ$11:$CZ$1010, "&gt;"&amp;$CZ740)+1+COUNTIF($CZ$11:$CZ740, $CZ740)-1)</f>
        <v/>
      </c>
      <c r="DE740" s="147" t="str">
        <f t="shared" si="609"/>
        <v/>
      </c>
      <c r="DF740" s="148"/>
      <c r="DG740" s="19" t="str">
        <f t="shared" si="610"/>
        <v/>
      </c>
      <c r="DH740" s="153" t="str">
        <f t="shared" si="611"/>
        <v/>
      </c>
      <c r="DI740" s="19" t="str">
        <f t="shared" si="563"/>
        <v/>
      </c>
      <c r="DJ740" s="153" t="str">
        <f t="shared" si="564"/>
        <v/>
      </c>
      <c r="DK740" s="19" t="str">
        <f t="shared" si="565"/>
        <v/>
      </c>
      <c r="DL740" s="153" t="str">
        <f t="shared" si="566"/>
        <v/>
      </c>
      <c r="DM740" s="19" t="str">
        <f t="shared" si="567"/>
        <v/>
      </c>
      <c r="DN740" s="153" t="str">
        <f t="shared" si="568"/>
        <v/>
      </c>
      <c r="DO740" s="19" t="str">
        <f t="shared" si="569"/>
        <v/>
      </c>
      <c r="DP740" s="153" t="str">
        <f t="shared" si="570"/>
        <v/>
      </c>
      <c r="DQ740" s="19" t="str">
        <f t="shared" si="571"/>
        <v/>
      </c>
      <c r="DR740" s="153" t="str">
        <f t="shared" si="572"/>
        <v/>
      </c>
      <c r="DS740" s="19" t="str">
        <f t="shared" si="573"/>
        <v/>
      </c>
      <c r="DT740" s="153" t="str">
        <f t="shared" si="574"/>
        <v/>
      </c>
      <c r="DU740" s="19" t="str">
        <f t="shared" si="575"/>
        <v/>
      </c>
      <c r="DV740" s="153" t="str">
        <f t="shared" si="576"/>
        <v/>
      </c>
      <c r="DW740" s="19" t="str">
        <f t="shared" si="577"/>
        <v/>
      </c>
      <c r="DX740" s="153" t="str">
        <f t="shared" si="578"/>
        <v/>
      </c>
      <c r="DY740" s="19" t="str">
        <f t="shared" si="579"/>
        <v/>
      </c>
      <c r="DZ740" s="153" t="str">
        <f t="shared" si="580"/>
        <v/>
      </c>
      <c r="EA740" s="19" t="str">
        <f t="shared" si="581"/>
        <v/>
      </c>
      <c r="EB740" s="153" t="str">
        <f t="shared" si="582"/>
        <v/>
      </c>
      <c r="EC740" s="19" t="str">
        <f t="shared" si="583"/>
        <v/>
      </c>
      <c r="ED740" s="153" t="str">
        <f t="shared" si="584"/>
        <v/>
      </c>
      <c r="EE740" s="19" t="str">
        <f t="shared" si="585"/>
        <v/>
      </c>
      <c r="EF740" s="153" t="str">
        <f t="shared" si="586"/>
        <v/>
      </c>
      <c r="EG740" s="19" t="str">
        <f t="shared" si="587"/>
        <v/>
      </c>
      <c r="EH740" s="153" t="str">
        <f t="shared" si="588"/>
        <v/>
      </c>
      <c r="EI740" s="19" t="str">
        <f t="shared" si="589"/>
        <v/>
      </c>
      <c r="EJ740" s="153" t="str">
        <f t="shared" si="590"/>
        <v/>
      </c>
      <c r="EK740" s="19" t="str">
        <f t="shared" si="591"/>
        <v/>
      </c>
      <c r="EL740" s="153" t="str">
        <f t="shared" si="592"/>
        <v/>
      </c>
      <c r="EM740" s="19" t="str">
        <f t="shared" si="593"/>
        <v/>
      </c>
      <c r="EN740" s="153" t="str">
        <f t="shared" si="594"/>
        <v/>
      </c>
      <c r="EO740" s="19" t="str">
        <f t="shared" si="595"/>
        <v/>
      </c>
      <c r="EP740" s="153" t="str">
        <f t="shared" si="596"/>
        <v/>
      </c>
      <c r="EQ740" s="19" t="str">
        <f t="shared" si="597"/>
        <v/>
      </c>
      <c r="ER740" s="153" t="str">
        <f t="shared" si="598"/>
        <v/>
      </c>
      <c r="ES740" s="19" t="str">
        <f t="shared" si="599"/>
        <v/>
      </c>
      <c r="ET740" s="153" t="str">
        <f t="shared" si="600"/>
        <v/>
      </c>
    </row>
    <row r="741" spans="1:150" x14ac:dyDescent="0.25">
      <c r="A741" s="31"/>
      <c r="B741" s="91" t="str">
        <f t="shared" si="601"/>
        <v/>
      </c>
      <c r="C741" s="20" t="str">
        <f t="shared" si="561"/>
        <v/>
      </c>
      <c r="D741" s="97" t="str">
        <f t="shared" si="562"/>
        <v/>
      </c>
      <c r="E741" s="62" t="str">
        <f t="shared" si="602"/>
        <v/>
      </c>
      <c r="F741" s="31"/>
      <c r="G741" s="282"/>
      <c r="H741" s="283"/>
      <c r="I741" s="284"/>
      <c r="J741" s="285"/>
      <c r="K741" s="286"/>
      <c r="L741" s="287"/>
      <c r="M741" s="288"/>
      <c r="N741" s="287"/>
      <c r="O741" s="288"/>
      <c r="P741" s="287"/>
      <c r="Q741" s="288"/>
      <c r="R741" s="287"/>
      <c r="S741" s="288"/>
      <c r="T741" s="287"/>
      <c r="U741" s="288"/>
      <c r="V741" s="287"/>
      <c r="W741" s="288"/>
      <c r="X741" s="287"/>
      <c r="Y741" s="288"/>
      <c r="Z741" s="287"/>
      <c r="AA741" s="288"/>
      <c r="AB741" s="287"/>
      <c r="AC741" s="288"/>
      <c r="AD741" s="287"/>
      <c r="AE741" s="288"/>
      <c r="AF741" s="287"/>
      <c r="AG741" s="288"/>
      <c r="AH741" s="287"/>
      <c r="AI741" s="288"/>
      <c r="AJ741" s="287"/>
      <c r="AK741" s="288"/>
      <c r="AL741" s="287"/>
      <c r="AM741" s="288"/>
      <c r="AN741" s="287"/>
      <c r="AO741" s="288"/>
      <c r="AP741" s="287"/>
      <c r="AQ741" s="288"/>
      <c r="AR741" s="287"/>
      <c r="AS741" s="288"/>
      <c r="AT741" s="287"/>
      <c r="AU741" s="288"/>
      <c r="AV741" s="287"/>
      <c r="AW741" s="288"/>
      <c r="AX741" s="287"/>
      <c r="AY741" s="31"/>
      <c r="BA741" s="76" t="str">
        <f t="shared" si="603"/>
        <v/>
      </c>
      <c r="BC741" s="76" t="str">
        <f>IF('Stock List'!$K741="", "", 'Stock List'!$K741)</f>
        <v/>
      </c>
      <c r="BE741" s="106">
        <f>IFERROR(ROUND(((INDEX('Stock List'!$M$11:$M$1010, MATCH(L741, 'Stock List'!$K$11:$K$1010, 0))/INDEX('Stock List'!$L$11:$L$1010, MATCH(L741, 'Stock List'!$K$11:$K$1010, 0)))*K741), 2), 0)</f>
        <v>0</v>
      </c>
      <c r="BF741" s="20"/>
      <c r="BG741" s="20">
        <f>IFERROR(ROUND(((INDEX('Stock List'!$M$11:$M$1010, MATCH(N741, 'Stock List'!$K$11:$K$1010, 0))/INDEX('Stock List'!$L$11:$L$1010, MATCH(N741, 'Stock List'!$K$11:$K$1010, 0)))*M741), 2), 0)</f>
        <v>0</v>
      </c>
      <c r="BH741" s="20"/>
      <c r="BI741" s="20">
        <f>IFERROR(ROUND(((INDEX('Stock List'!$M$11:$M$1010, MATCH(P741, 'Stock List'!$K$11:$K$1010, 0))/INDEX('Stock List'!$L$11:$L$1010, MATCH(P741, 'Stock List'!$K$11:$K$1010, 0)))*O741), 2), 0)</f>
        <v>0</v>
      </c>
      <c r="BJ741" s="20"/>
      <c r="BK741" s="20">
        <f>IFERROR(ROUND(((INDEX('Stock List'!$M$11:$M$1010, MATCH(R741, 'Stock List'!$K$11:$K$1010, 0))/INDEX('Stock List'!$L$11:$L$1010, MATCH(R741, 'Stock List'!$K$11:$K$1010, 0)))*Q741), 2), 0)</f>
        <v>0</v>
      </c>
      <c r="BL741" s="20"/>
      <c r="BM741" s="20">
        <f>IFERROR(ROUND(((INDEX('Stock List'!$M$11:$M$1010, MATCH(T741, 'Stock List'!$K$11:$K$1010, 0))/INDEX('Stock List'!$L$11:$L$1010, MATCH(T741, 'Stock List'!$K$11:$K$1010, 0)))*S741), 2), 0)</f>
        <v>0</v>
      </c>
      <c r="BN741" s="20"/>
      <c r="BO741" s="20">
        <f>IFERROR(ROUND(((INDEX('Stock List'!$M$11:$M$1010, MATCH(V741, 'Stock List'!$K$11:$K$1010, 0))/INDEX('Stock List'!$L$11:$L$1010, MATCH(V741, 'Stock List'!$K$11:$K$1010, 0)))*U741), 2), 0)</f>
        <v>0</v>
      </c>
      <c r="BP741" s="20"/>
      <c r="BQ741" s="20">
        <f>IFERROR(ROUND(((INDEX('Stock List'!$M$11:$M$1010, MATCH(X741, 'Stock List'!$K$11:$K$1010, 0))/INDEX('Stock List'!$L$11:$L$1010, MATCH(X741, 'Stock List'!$K$11:$K$1010, 0)))*W741), 2), 0)</f>
        <v>0</v>
      </c>
      <c r="BR741" s="20"/>
      <c r="BS741" s="20">
        <f>IFERROR(ROUND(((INDEX('Stock List'!$M$11:$M$1010, MATCH(Z741, 'Stock List'!$K$11:$K$1010, 0))/INDEX('Stock List'!$L$11:$L$1010, MATCH(Z741, 'Stock List'!$K$11:$K$1010, 0)))*Y741), 2), 0)</f>
        <v>0</v>
      </c>
      <c r="BT741" s="20"/>
      <c r="BU741" s="20">
        <f>IFERROR(ROUND(((INDEX('Stock List'!$M$11:$M$1010, MATCH(AB741, 'Stock List'!$K$11:$K$1010, 0))/INDEX('Stock List'!$L$11:$L$1010, MATCH(AB741, 'Stock List'!$K$11:$K$1010, 0)))*AA741), 2), 0)</f>
        <v>0</v>
      </c>
      <c r="BV741" s="20"/>
      <c r="BW741" s="20">
        <f>IFERROR(ROUND(((INDEX('Stock List'!$M$11:$M$1010, MATCH(AD741, 'Stock List'!$K$11:$K$1010, 0))/INDEX('Stock List'!$L$11:$L$1010, MATCH(AD741, 'Stock List'!$K$11:$K$1010, 0)))*AC741), 2), 0)</f>
        <v>0</v>
      </c>
      <c r="BX741" s="20"/>
      <c r="BY741" s="20">
        <f>IFERROR(ROUND(((INDEX('Stock List'!$M$11:$M$1010, MATCH(AF741, 'Stock List'!$K$11:$K$1010, 0))/INDEX('Stock List'!$L$11:$L$1010, MATCH(AF741, 'Stock List'!$K$11:$K$1010, 0)))*AE741), 2), 0)</f>
        <v>0</v>
      </c>
      <c r="BZ741" s="20"/>
      <c r="CA741" s="20">
        <f>IFERROR(ROUND(((INDEX('Stock List'!$M$11:$M$1010, MATCH(AH741, 'Stock List'!$K$11:$K$1010, 0))/INDEX('Stock List'!$L$11:$L$1010, MATCH(AH741, 'Stock List'!$K$11:$K$1010, 0)))*AG741), 2), 0)</f>
        <v>0</v>
      </c>
      <c r="CB741" s="20"/>
      <c r="CC741" s="20">
        <f>IFERROR(ROUND(((INDEX('Stock List'!$M$11:$M$1010, MATCH(AJ741, 'Stock List'!$K$11:$K$1010, 0))/INDEX('Stock List'!$L$11:$L$1010, MATCH(AJ741, 'Stock List'!$K$11:$K$1010, 0)))*AI741), 2), 0)</f>
        <v>0</v>
      </c>
      <c r="CD741" s="20"/>
      <c r="CE741" s="20">
        <f>IFERROR(ROUND(((INDEX('Stock List'!$M$11:$M$1010, MATCH(AL741, 'Stock List'!$K$11:$K$1010, 0))/INDEX('Stock List'!$L$11:$L$1010, MATCH(AL741, 'Stock List'!$K$11:$K$1010, 0)))*AK741), 2), 0)</f>
        <v>0</v>
      </c>
      <c r="CF741" s="20"/>
      <c r="CG741" s="20">
        <f>IFERROR(ROUND(((INDEX('Stock List'!$M$11:$M$1010, MATCH(AN741, 'Stock List'!$K$11:$K$1010, 0))/INDEX('Stock List'!$L$11:$L$1010, MATCH(AN741, 'Stock List'!$K$11:$K$1010, 0)))*AM741), 2), 0)</f>
        <v>0</v>
      </c>
      <c r="CH741" s="20"/>
      <c r="CI741" s="20">
        <f>IFERROR(ROUND(((INDEX('Stock List'!$M$11:$M$1010, MATCH(AP741, 'Stock List'!$K$11:$K$1010, 0))/INDEX('Stock List'!$L$11:$L$1010, MATCH(AP741, 'Stock List'!$K$11:$K$1010, 0)))*AO741), 2), 0)</f>
        <v>0</v>
      </c>
      <c r="CJ741" s="20"/>
      <c r="CK741" s="20">
        <f>IFERROR(ROUND(((INDEX('Stock List'!$M$11:$M$1010, MATCH(AR741, 'Stock List'!$K$11:$K$1010, 0))/INDEX('Stock List'!$L$11:$L$1010, MATCH(AR741, 'Stock List'!$K$11:$K$1010, 0)))*AQ741), 2), 0)</f>
        <v>0</v>
      </c>
      <c r="CL741" s="20"/>
      <c r="CM741" s="20">
        <f>IFERROR(ROUND(((INDEX('Stock List'!$M$11:$M$1010, MATCH(AT741, 'Stock List'!$K$11:$K$1010, 0))/INDEX('Stock List'!$L$11:$L$1010, MATCH(AT741, 'Stock List'!$K$11:$K$1010, 0)))*AS741), 2), 0)</f>
        <v>0</v>
      </c>
      <c r="CN741" s="20"/>
      <c r="CO741" s="20">
        <f>IFERROR(ROUND(((INDEX('Stock List'!$M$11:$M$1010, MATCH(AV741, 'Stock List'!$K$11:$K$1010, 0))/INDEX('Stock List'!$L$11:$L$1010, MATCH(AV741, 'Stock List'!$K$11:$K$1010, 0)))*AU741), 2), 0)</f>
        <v>0</v>
      </c>
      <c r="CP741" s="20"/>
      <c r="CQ741" s="20">
        <f>IFERROR(ROUND(((INDEX('Stock List'!$M$11:$M$1010, MATCH(AX741, 'Stock List'!$K$11:$K$1010, 0))/INDEX('Stock List'!$L$11:$L$1010, MATCH(AX741, 'Stock List'!$K$11:$K$1010, 0)))*AW741), 2), 0)</f>
        <v>0</v>
      </c>
      <c r="CR741" s="22"/>
      <c r="CT741" s="106" t="str">
        <f t="shared" si="604"/>
        <v/>
      </c>
      <c r="CU741" s="22" t="str">
        <f t="shared" si="605"/>
        <v/>
      </c>
      <c r="CX741" s="106" t="str">
        <f t="shared" si="606"/>
        <v/>
      </c>
      <c r="CY741" s="20" t="str">
        <f t="shared" si="607"/>
        <v/>
      </c>
      <c r="CZ741" s="22" t="str">
        <f t="shared" si="608"/>
        <v/>
      </c>
      <c r="DB741" s="76" t="str">
        <f>IF($H741="", "", COUNTIF($G$11:$G$1010, "&gt;"&amp;$G741)+1+COUNTIF($G$11:$G741, $G741)-1)</f>
        <v/>
      </c>
      <c r="DC741" s="76" t="str">
        <f>IF($H741="", "", COUNTIF($CZ$11:$CZ$1010, "&gt;"&amp;$CZ741)+1+COUNTIF($CZ$11:$CZ741, $CZ741)-1)</f>
        <v/>
      </c>
      <c r="DE741" s="147" t="str">
        <f t="shared" si="609"/>
        <v/>
      </c>
      <c r="DF741" s="148"/>
      <c r="DG741" s="19" t="str">
        <f t="shared" si="610"/>
        <v/>
      </c>
      <c r="DH741" s="153" t="str">
        <f t="shared" si="611"/>
        <v/>
      </c>
      <c r="DI741" s="19" t="str">
        <f t="shared" si="563"/>
        <v/>
      </c>
      <c r="DJ741" s="153" t="str">
        <f t="shared" si="564"/>
        <v/>
      </c>
      <c r="DK741" s="19" t="str">
        <f t="shared" si="565"/>
        <v/>
      </c>
      <c r="DL741" s="153" t="str">
        <f t="shared" si="566"/>
        <v/>
      </c>
      <c r="DM741" s="19" t="str">
        <f t="shared" si="567"/>
        <v/>
      </c>
      <c r="DN741" s="153" t="str">
        <f t="shared" si="568"/>
        <v/>
      </c>
      <c r="DO741" s="19" t="str">
        <f t="shared" si="569"/>
        <v/>
      </c>
      <c r="DP741" s="153" t="str">
        <f t="shared" si="570"/>
        <v/>
      </c>
      <c r="DQ741" s="19" t="str">
        <f t="shared" si="571"/>
        <v/>
      </c>
      <c r="DR741" s="153" t="str">
        <f t="shared" si="572"/>
        <v/>
      </c>
      <c r="DS741" s="19" t="str">
        <f t="shared" si="573"/>
        <v/>
      </c>
      <c r="DT741" s="153" t="str">
        <f t="shared" si="574"/>
        <v/>
      </c>
      <c r="DU741" s="19" t="str">
        <f t="shared" si="575"/>
        <v/>
      </c>
      <c r="DV741" s="153" t="str">
        <f t="shared" si="576"/>
        <v/>
      </c>
      <c r="DW741" s="19" t="str">
        <f t="shared" si="577"/>
        <v/>
      </c>
      <c r="DX741" s="153" t="str">
        <f t="shared" si="578"/>
        <v/>
      </c>
      <c r="DY741" s="19" t="str">
        <f t="shared" si="579"/>
        <v/>
      </c>
      <c r="DZ741" s="153" t="str">
        <f t="shared" si="580"/>
        <v/>
      </c>
      <c r="EA741" s="19" t="str">
        <f t="shared" si="581"/>
        <v/>
      </c>
      <c r="EB741" s="153" t="str">
        <f t="shared" si="582"/>
        <v/>
      </c>
      <c r="EC741" s="19" t="str">
        <f t="shared" si="583"/>
        <v/>
      </c>
      <c r="ED741" s="153" t="str">
        <f t="shared" si="584"/>
        <v/>
      </c>
      <c r="EE741" s="19" t="str">
        <f t="shared" si="585"/>
        <v/>
      </c>
      <c r="EF741" s="153" t="str">
        <f t="shared" si="586"/>
        <v/>
      </c>
      <c r="EG741" s="19" t="str">
        <f t="shared" si="587"/>
        <v/>
      </c>
      <c r="EH741" s="153" t="str">
        <f t="shared" si="588"/>
        <v/>
      </c>
      <c r="EI741" s="19" t="str">
        <f t="shared" si="589"/>
        <v/>
      </c>
      <c r="EJ741" s="153" t="str">
        <f t="shared" si="590"/>
        <v/>
      </c>
      <c r="EK741" s="19" t="str">
        <f t="shared" si="591"/>
        <v/>
      </c>
      <c r="EL741" s="153" t="str">
        <f t="shared" si="592"/>
        <v/>
      </c>
      <c r="EM741" s="19" t="str">
        <f t="shared" si="593"/>
        <v/>
      </c>
      <c r="EN741" s="153" t="str">
        <f t="shared" si="594"/>
        <v/>
      </c>
      <c r="EO741" s="19" t="str">
        <f t="shared" si="595"/>
        <v/>
      </c>
      <c r="EP741" s="153" t="str">
        <f t="shared" si="596"/>
        <v/>
      </c>
      <c r="EQ741" s="19" t="str">
        <f t="shared" si="597"/>
        <v/>
      </c>
      <c r="ER741" s="153" t="str">
        <f t="shared" si="598"/>
        <v/>
      </c>
      <c r="ES741" s="19" t="str">
        <f t="shared" si="599"/>
        <v/>
      </c>
      <c r="ET741" s="153" t="str">
        <f t="shared" si="600"/>
        <v/>
      </c>
    </row>
    <row r="742" spans="1:150" x14ac:dyDescent="0.25">
      <c r="A742" s="31"/>
      <c r="B742" s="91" t="str">
        <f t="shared" si="601"/>
        <v/>
      </c>
      <c r="C742" s="20" t="str">
        <f t="shared" si="561"/>
        <v/>
      </c>
      <c r="D742" s="97" t="str">
        <f t="shared" si="562"/>
        <v/>
      </c>
      <c r="E742" s="62" t="str">
        <f t="shared" si="602"/>
        <v/>
      </c>
      <c r="F742" s="31"/>
      <c r="G742" s="282"/>
      <c r="H742" s="283"/>
      <c r="I742" s="284"/>
      <c r="J742" s="285"/>
      <c r="K742" s="286"/>
      <c r="L742" s="287"/>
      <c r="M742" s="288"/>
      <c r="N742" s="287"/>
      <c r="O742" s="288"/>
      <c r="P742" s="287"/>
      <c r="Q742" s="288"/>
      <c r="R742" s="287"/>
      <c r="S742" s="288"/>
      <c r="T742" s="287"/>
      <c r="U742" s="288"/>
      <c r="V742" s="287"/>
      <c r="W742" s="288"/>
      <c r="X742" s="287"/>
      <c r="Y742" s="288"/>
      <c r="Z742" s="287"/>
      <c r="AA742" s="288"/>
      <c r="AB742" s="287"/>
      <c r="AC742" s="288"/>
      <c r="AD742" s="287"/>
      <c r="AE742" s="288"/>
      <c r="AF742" s="287"/>
      <c r="AG742" s="288"/>
      <c r="AH742" s="287"/>
      <c r="AI742" s="288"/>
      <c r="AJ742" s="287"/>
      <c r="AK742" s="288"/>
      <c r="AL742" s="287"/>
      <c r="AM742" s="288"/>
      <c r="AN742" s="287"/>
      <c r="AO742" s="288"/>
      <c r="AP742" s="287"/>
      <c r="AQ742" s="288"/>
      <c r="AR742" s="287"/>
      <c r="AS742" s="288"/>
      <c r="AT742" s="287"/>
      <c r="AU742" s="288"/>
      <c r="AV742" s="287"/>
      <c r="AW742" s="288"/>
      <c r="AX742" s="287"/>
      <c r="AY742" s="31"/>
      <c r="BA742" s="76" t="str">
        <f t="shared" si="603"/>
        <v/>
      </c>
      <c r="BC742" s="76" t="str">
        <f>IF('Stock List'!$K742="", "", 'Stock List'!$K742)</f>
        <v/>
      </c>
      <c r="BE742" s="106">
        <f>IFERROR(ROUND(((INDEX('Stock List'!$M$11:$M$1010, MATCH(L742, 'Stock List'!$K$11:$K$1010, 0))/INDEX('Stock List'!$L$11:$L$1010, MATCH(L742, 'Stock List'!$K$11:$K$1010, 0)))*K742), 2), 0)</f>
        <v>0</v>
      </c>
      <c r="BF742" s="20"/>
      <c r="BG742" s="20">
        <f>IFERROR(ROUND(((INDEX('Stock List'!$M$11:$M$1010, MATCH(N742, 'Stock List'!$K$11:$K$1010, 0))/INDEX('Stock List'!$L$11:$L$1010, MATCH(N742, 'Stock List'!$K$11:$K$1010, 0)))*M742), 2), 0)</f>
        <v>0</v>
      </c>
      <c r="BH742" s="20"/>
      <c r="BI742" s="20">
        <f>IFERROR(ROUND(((INDEX('Stock List'!$M$11:$M$1010, MATCH(P742, 'Stock List'!$K$11:$K$1010, 0))/INDEX('Stock List'!$L$11:$L$1010, MATCH(P742, 'Stock List'!$K$11:$K$1010, 0)))*O742), 2), 0)</f>
        <v>0</v>
      </c>
      <c r="BJ742" s="20"/>
      <c r="BK742" s="20">
        <f>IFERROR(ROUND(((INDEX('Stock List'!$M$11:$M$1010, MATCH(R742, 'Stock List'!$K$11:$K$1010, 0))/INDEX('Stock List'!$L$11:$L$1010, MATCH(R742, 'Stock List'!$K$11:$K$1010, 0)))*Q742), 2), 0)</f>
        <v>0</v>
      </c>
      <c r="BL742" s="20"/>
      <c r="BM742" s="20">
        <f>IFERROR(ROUND(((INDEX('Stock List'!$M$11:$M$1010, MATCH(T742, 'Stock List'!$K$11:$K$1010, 0))/INDEX('Stock List'!$L$11:$L$1010, MATCH(T742, 'Stock List'!$K$11:$K$1010, 0)))*S742), 2), 0)</f>
        <v>0</v>
      </c>
      <c r="BN742" s="20"/>
      <c r="BO742" s="20">
        <f>IFERROR(ROUND(((INDEX('Stock List'!$M$11:$M$1010, MATCH(V742, 'Stock List'!$K$11:$K$1010, 0))/INDEX('Stock List'!$L$11:$L$1010, MATCH(V742, 'Stock List'!$K$11:$K$1010, 0)))*U742), 2), 0)</f>
        <v>0</v>
      </c>
      <c r="BP742" s="20"/>
      <c r="BQ742" s="20">
        <f>IFERROR(ROUND(((INDEX('Stock List'!$M$11:$M$1010, MATCH(X742, 'Stock List'!$K$11:$K$1010, 0))/INDEX('Stock List'!$L$11:$L$1010, MATCH(X742, 'Stock List'!$K$11:$K$1010, 0)))*W742), 2), 0)</f>
        <v>0</v>
      </c>
      <c r="BR742" s="20"/>
      <c r="BS742" s="20">
        <f>IFERROR(ROUND(((INDEX('Stock List'!$M$11:$M$1010, MATCH(Z742, 'Stock List'!$K$11:$K$1010, 0))/INDEX('Stock List'!$L$11:$L$1010, MATCH(Z742, 'Stock List'!$K$11:$K$1010, 0)))*Y742), 2), 0)</f>
        <v>0</v>
      </c>
      <c r="BT742" s="20"/>
      <c r="BU742" s="20">
        <f>IFERROR(ROUND(((INDEX('Stock List'!$M$11:$M$1010, MATCH(AB742, 'Stock List'!$K$11:$K$1010, 0))/INDEX('Stock List'!$L$11:$L$1010, MATCH(AB742, 'Stock List'!$K$11:$K$1010, 0)))*AA742), 2), 0)</f>
        <v>0</v>
      </c>
      <c r="BV742" s="20"/>
      <c r="BW742" s="20">
        <f>IFERROR(ROUND(((INDEX('Stock List'!$M$11:$M$1010, MATCH(AD742, 'Stock List'!$K$11:$K$1010, 0))/INDEX('Stock List'!$L$11:$L$1010, MATCH(AD742, 'Stock List'!$K$11:$K$1010, 0)))*AC742), 2), 0)</f>
        <v>0</v>
      </c>
      <c r="BX742" s="20"/>
      <c r="BY742" s="20">
        <f>IFERROR(ROUND(((INDEX('Stock List'!$M$11:$M$1010, MATCH(AF742, 'Stock List'!$K$11:$K$1010, 0))/INDEX('Stock List'!$L$11:$L$1010, MATCH(AF742, 'Stock List'!$K$11:$K$1010, 0)))*AE742), 2), 0)</f>
        <v>0</v>
      </c>
      <c r="BZ742" s="20"/>
      <c r="CA742" s="20">
        <f>IFERROR(ROUND(((INDEX('Stock List'!$M$11:$M$1010, MATCH(AH742, 'Stock List'!$K$11:$K$1010, 0))/INDEX('Stock List'!$L$11:$L$1010, MATCH(AH742, 'Stock List'!$K$11:$K$1010, 0)))*AG742), 2), 0)</f>
        <v>0</v>
      </c>
      <c r="CB742" s="20"/>
      <c r="CC742" s="20">
        <f>IFERROR(ROUND(((INDEX('Stock List'!$M$11:$M$1010, MATCH(AJ742, 'Stock List'!$K$11:$K$1010, 0))/INDEX('Stock List'!$L$11:$L$1010, MATCH(AJ742, 'Stock List'!$K$11:$K$1010, 0)))*AI742), 2), 0)</f>
        <v>0</v>
      </c>
      <c r="CD742" s="20"/>
      <c r="CE742" s="20">
        <f>IFERROR(ROUND(((INDEX('Stock List'!$M$11:$M$1010, MATCH(AL742, 'Stock List'!$K$11:$K$1010, 0))/INDEX('Stock List'!$L$11:$L$1010, MATCH(AL742, 'Stock List'!$K$11:$K$1010, 0)))*AK742), 2), 0)</f>
        <v>0</v>
      </c>
      <c r="CF742" s="20"/>
      <c r="CG742" s="20">
        <f>IFERROR(ROUND(((INDEX('Stock List'!$M$11:$M$1010, MATCH(AN742, 'Stock List'!$K$11:$K$1010, 0))/INDEX('Stock List'!$L$11:$L$1010, MATCH(AN742, 'Stock List'!$K$11:$K$1010, 0)))*AM742), 2), 0)</f>
        <v>0</v>
      </c>
      <c r="CH742" s="20"/>
      <c r="CI742" s="20">
        <f>IFERROR(ROUND(((INDEX('Stock List'!$M$11:$M$1010, MATCH(AP742, 'Stock List'!$K$11:$K$1010, 0))/INDEX('Stock List'!$L$11:$L$1010, MATCH(AP742, 'Stock List'!$K$11:$K$1010, 0)))*AO742), 2), 0)</f>
        <v>0</v>
      </c>
      <c r="CJ742" s="20"/>
      <c r="CK742" s="20">
        <f>IFERROR(ROUND(((INDEX('Stock List'!$M$11:$M$1010, MATCH(AR742, 'Stock List'!$K$11:$K$1010, 0))/INDEX('Stock List'!$L$11:$L$1010, MATCH(AR742, 'Stock List'!$K$11:$K$1010, 0)))*AQ742), 2), 0)</f>
        <v>0</v>
      </c>
      <c r="CL742" s="20"/>
      <c r="CM742" s="20">
        <f>IFERROR(ROUND(((INDEX('Stock List'!$M$11:$M$1010, MATCH(AT742, 'Stock List'!$K$11:$K$1010, 0))/INDEX('Stock List'!$L$11:$L$1010, MATCH(AT742, 'Stock List'!$K$11:$K$1010, 0)))*AS742), 2), 0)</f>
        <v>0</v>
      </c>
      <c r="CN742" s="20"/>
      <c r="CO742" s="20">
        <f>IFERROR(ROUND(((INDEX('Stock List'!$M$11:$M$1010, MATCH(AV742, 'Stock List'!$K$11:$K$1010, 0))/INDEX('Stock List'!$L$11:$L$1010, MATCH(AV742, 'Stock List'!$K$11:$K$1010, 0)))*AU742), 2), 0)</f>
        <v>0</v>
      </c>
      <c r="CP742" s="20"/>
      <c r="CQ742" s="20">
        <f>IFERROR(ROUND(((INDEX('Stock List'!$M$11:$M$1010, MATCH(AX742, 'Stock List'!$K$11:$K$1010, 0))/INDEX('Stock List'!$L$11:$L$1010, MATCH(AX742, 'Stock List'!$K$11:$K$1010, 0)))*AW742), 2), 0)</f>
        <v>0</v>
      </c>
      <c r="CR742" s="22"/>
      <c r="CT742" s="106" t="str">
        <f t="shared" si="604"/>
        <v/>
      </c>
      <c r="CU742" s="22" t="str">
        <f t="shared" si="605"/>
        <v/>
      </c>
      <c r="CX742" s="106" t="str">
        <f t="shared" si="606"/>
        <v/>
      </c>
      <c r="CY742" s="20" t="str">
        <f t="shared" si="607"/>
        <v/>
      </c>
      <c r="CZ742" s="22" t="str">
        <f t="shared" si="608"/>
        <v/>
      </c>
      <c r="DB742" s="76" t="str">
        <f>IF($H742="", "", COUNTIF($G$11:$G$1010, "&gt;"&amp;$G742)+1+COUNTIF($G$11:$G742, $G742)-1)</f>
        <v/>
      </c>
      <c r="DC742" s="76" t="str">
        <f>IF($H742="", "", COUNTIF($CZ$11:$CZ$1010, "&gt;"&amp;$CZ742)+1+COUNTIF($CZ$11:$CZ742, $CZ742)-1)</f>
        <v/>
      </c>
      <c r="DE742" s="147" t="str">
        <f t="shared" si="609"/>
        <v/>
      </c>
      <c r="DF742" s="148"/>
      <c r="DG742" s="19" t="str">
        <f t="shared" si="610"/>
        <v/>
      </c>
      <c r="DH742" s="153" t="str">
        <f t="shared" si="611"/>
        <v/>
      </c>
      <c r="DI742" s="19" t="str">
        <f t="shared" si="563"/>
        <v/>
      </c>
      <c r="DJ742" s="153" t="str">
        <f t="shared" si="564"/>
        <v/>
      </c>
      <c r="DK742" s="19" t="str">
        <f t="shared" si="565"/>
        <v/>
      </c>
      <c r="DL742" s="153" t="str">
        <f t="shared" si="566"/>
        <v/>
      </c>
      <c r="DM742" s="19" t="str">
        <f t="shared" si="567"/>
        <v/>
      </c>
      <c r="DN742" s="153" t="str">
        <f t="shared" si="568"/>
        <v/>
      </c>
      <c r="DO742" s="19" t="str">
        <f t="shared" si="569"/>
        <v/>
      </c>
      <c r="DP742" s="153" t="str">
        <f t="shared" si="570"/>
        <v/>
      </c>
      <c r="DQ742" s="19" t="str">
        <f t="shared" si="571"/>
        <v/>
      </c>
      <c r="DR742" s="153" t="str">
        <f t="shared" si="572"/>
        <v/>
      </c>
      <c r="DS742" s="19" t="str">
        <f t="shared" si="573"/>
        <v/>
      </c>
      <c r="DT742" s="153" t="str">
        <f t="shared" si="574"/>
        <v/>
      </c>
      <c r="DU742" s="19" t="str">
        <f t="shared" si="575"/>
        <v/>
      </c>
      <c r="DV742" s="153" t="str">
        <f t="shared" si="576"/>
        <v/>
      </c>
      <c r="DW742" s="19" t="str">
        <f t="shared" si="577"/>
        <v/>
      </c>
      <c r="DX742" s="153" t="str">
        <f t="shared" si="578"/>
        <v/>
      </c>
      <c r="DY742" s="19" t="str">
        <f t="shared" si="579"/>
        <v/>
      </c>
      <c r="DZ742" s="153" t="str">
        <f t="shared" si="580"/>
        <v/>
      </c>
      <c r="EA742" s="19" t="str">
        <f t="shared" si="581"/>
        <v/>
      </c>
      <c r="EB742" s="153" t="str">
        <f t="shared" si="582"/>
        <v/>
      </c>
      <c r="EC742" s="19" t="str">
        <f t="shared" si="583"/>
        <v/>
      </c>
      <c r="ED742" s="153" t="str">
        <f t="shared" si="584"/>
        <v/>
      </c>
      <c r="EE742" s="19" t="str">
        <f t="shared" si="585"/>
        <v/>
      </c>
      <c r="EF742" s="153" t="str">
        <f t="shared" si="586"/>
        <v/>
      </c>
      <c r="EG742" s="19" t="str">
        <f t="shared" si="587"/>
        <v/>
      </c>
      <c r="EH742" s="153" t="str">
        <f t="shared" si="588"/>
        <v/>
      </c>
      <c r="EI742" s="19" t="str">
        <f t="shared" si="589"/>
        <v/>
      </c>
      <c r="EJ742" s="153" t="str">
        <f t="shared" si="590"/>
        <v/>
      </c>
      <c r="EK742" s="19" t="str">
        <f t="shared" si="591"/>
        <v/>
      </c>
      <c r="EL742" s="153" t="str">
        <f t="shared" si="592"/>
        <v/>
      </c>
      <c r="EM742" s="19" t="str">
        <f t="shared" si="593"/>
        <v/>
      </c>
      <c r="EN742" s="153" t="str">
        <f t="shared" si="594"/>
        <v/>
      </c>
      <c r="EO742" s="19" t="str">
        <f t="shared" si="595"/>
        <v/>
      </c>
      <c r="EP742" s="153" t="str">
        <f t="shared" si="596"/>
        <v/>
      </c>
      <c r="EQ742" s="19" t="str">
        <f t="shared" si="597"/>
        <v/>
      </c>
      <c r="ER742" s="153" t="str">
        <f t="shared" si="598"/>
        <v/>
      </c>
      <c r="ES742" s="19" t="str">
        <f t="shared" si="599"/>
        <v/>
      </c>
      <c r="ET742" s="153" t="str">
        <f t="shared" si="600"/>
        <v/>
      </c>
    </row>
    <row r="743" spans="1:150" x14ac:dyDescent="0.25">
      <c r="A743" s="31"/>
      <c r="B743" s="91" t="str">
        <f t="shared" si="601"/>
        <v/>
      </c>
      <c r="C743" s="20" t="str">
        <f t="shared" si="561"/>
        <v/>
      </c>
      <c r="D743" s="97" t="str">
        <f t="shared" si="562"/>
        <v/>
      </c>
      <c r="E743" s="62" t="str">
        <f t="shared" si="602"/>
        <v/>
      </c>
      <c r="F743" s="31"/>
      <c r="G743" s="282"/>
      <c r="H743" s="283"/>
      <c r="I743" s="284"/>
      <c r="J743" s="285"/>
      <c r="K743" s="286"/>
      <c r="L743" s="287"/>
      <c r="M743" s="288"/>
      <c r="N743" s="287"/>
      <c r="O743" s="288"/>
      <c r="P743" s="287"/>
      <c r="Q743" s="288"/>
      <c r="R743" s="287"/>
      <c r="S743" s="288"/>
      <c r="T743" s="287"/>
      <c r="U743" s="288"/>
      <c r="V743" s="287"/>
      <c r="W743" s="288"/>
      <c r="X743" s="287"/>
      <c r="Y743" s="288"/>
      <c r="Z743" s="287"/>
      <c r="AA743" s="288"/>
      <c r="AB743" s="287"/>
      <c r="AC743" s="288"/>
      <c r="AD743" s="287"/>
      <c r="AE743" s="288"/>
      <c r="AF743" s="287"/>
      <c r="AG743" s="288"/>
      <c r="AH743" s="287"/>
      <c r="AI743" s="288"/>
      <c r="AJ743" s="287"/>
      <c r="AK743" s="288"/>
      <c r="AL743" s="287"/>
      <c r="AM743" s="288"/>
      <c r="AN743" s="287"/>
      <c r="AO743" s="288"/>
      <c r="AP743" s="287"/>
      <c r="AQ743" s="288"/>
      <c r="AR743" s="287"/>
      <c r="AS743" s="288"/>
      <c r="AT743" s="287"/>
      <c r="AU743" s="288"/>
      <c r="AV743" s="287"/>
      <c r="AW743" s="288"/>
      <c r="AX743" s="287"/>
      <c r="AY743" s="31"/>
      <c r="BA743" s="76" t="str">
        <f t="shared" si="603"/>
        <v/>
      </c>
      <c r="BC743" s="76" t="str">
        <f>IF('Stock List'!$K743="", "", 'Stock List'!$K743)</f>
        <v/>
      </c>
      <c r="BE743" s="106">
        <f>IFERROR(ROUND(((INDEX('Stock List'!$M$11:$M$1010, MATCH(L743, 'Stock List'!$K$11:$K$1010, 0))/INDEX('Stock List'!$L$11:$L$1010, MATCH(L743, 'Stock List'!$K$11:$K$1010, 0)))*K743), 2), 0)</f>
        <v>0</v>
      </c>
      <c r="BF743" s="20"/>
      <c r="BG743" s="20">
        <f>IFERROR(ROUND(((INDEX('Stock List'!$M$11:$M$1010, MATCH(N743, 'Stock List'!$K$11:$K$1010, 0))/INDEX('Stock List'!$L$11:$L$1010, MATCH(N743, 'Stock List'!$K$11:$K$1010, 0)))*M743), 2), 0)</f>
        <v>0</v>
      </c>
      <c r="BH743" s="20"/>
      <c r="BI743" s="20">
        <f>IFERROR(ROUND(((INDEX('Stock List'!$M$11:$M$1010, MATCH(P743, 'Stock List'!$K$11:$K$1010, 0))/INDEX('Stock List'!$L$11:$L$1010, MATCH(P743, 'Stock List'!$K$11:$K$1010, 0)))*O743), 2), 0)</f>
        <v>0</v>
      </c>
      <c r="BJ743" s="20"/>
      <c r="BK743" s="20">
        <f>IFERROR(ROUND(((INDEX('Stock List'!$M$11:$M$1010, MATCH(R743, 'Stock List'!$K$11:$K$1010, 0))/INDEX('Stock List'!$L$11:$L$1010, MATCH(R743, 'Stock List'!$K$11:$K$1010, 0)))*Q743), 2), 0)</f>
        <v>0</v>
      </c>
      <c r="BL743" s="20"/>
      <c r="BM743" s="20">
        <f>IFERROR(ROUND(((INDEX('Stock List'!$M$11:$M$1010, MATCH(T743, 'Stock List'!$K$11:$K$1010, 0))/INDEX('Stock List'!$L$11:$L$1010, MATCH(T743, 'Stock List'!$K$11:$K$1010, 0)))*S743), 2), 0)</f>
        <v>0</v>
      </c>
      <c r="BN743" s="20"/>
      <c r="BO743" s="20">
        <f>IFERROR(ROUND(((INDEX('Stock List'!$M$11:$M$1010, MATCH(V743, 'Stock List'!$K$11:$K$1010, 0))/INDEX('Stock List'!$L$11:$L$1010, MATCH(V743, 'Stock List'!$K$11:$K$1010, 0)))*U743), 2), 0)</f>
        <v>0</v>
      </c>
      <c r="BP743" s="20"/>
      <c r="BQ743" s="20">
        <f>IFERROR(ROUND(((INDEX('Stock List'!$M$11:$M$1010, MATCH(X743, 'Stock List'!$K$11:$K$1010, 0))/INDEX('Stock List'!$L$11:$L$1010, MATCH(X743, 'Stock List'!$K$11:$K$1010, 0)))*W743), 2), 0)</f>
        <v>0</v>
      </c>
      <c r="BR743" s="20"/>
      <c r="BS743" s="20">
        <f>IFERROR(ROUND(((INDEX('Stock List'!$M$11:$M$1010, MATCH(Z743, 'Stock List'!$K$11:$K$1010, 0))/INDEX('Stock List'!$L$11:$L$1010, MATCH(Z743, 'Stock List'!$K$11:$K$1010, 0)))*Y743), 2), 0)</f>
        <v>0</v>
      </c>
      <c r="BT743" s="20"/>
      <c r="BU743" s="20">
        <f>IFERROR(ROUND(((INDEX('Stock List'!$M$11:$M$1010, MATCH(AB743, 'Stock List'!$K$11:$K$1010, 0))/INDEX('Stock List'!$L$11:$L$1010, MATCH(AB743, 'Stock List'!$K$11:$K$1010, 0)))*AA743), 2), 0)</f>
        <v>0</v>
      </c>
      <c r="BV743" s="20"/>
      <c r="BW743" s="20">
        <f>IFERROR(ROUND(((INDEX('Stock List'!$M$11:$M$1010, MATCH(AD743, 'Stock List'!$K$11:$K$1010, 0))/INDEX('Stock List'!$L$11:$L$1010, MATCH(AD743, 'Stock List'!$K$11:$K$1010, 0)))*AC743), 2), 0)</f>
        <v>0</v>
      </c>
      <c r="BX743" s="20"/>
      <c r="BY743" s="20">
        <f>IFERROR(ROUND(((INDEX('Stock List'!$M$11:$M$1010, MATCH(AF743, 'Stock List'!$K$11:$K$1010, 0))/INDEX('Stock List'!$L$11:$L$1010, MATCH(AF743, 'Stock List'!$K$11:$K$1010, 0)))*AE743), 2), 0)</f>
        <v>0</v>
      </c>
      <c r="BZ743" s="20"/>
      <c r="CA743" s="20">
        <f>IFERROR(ROUND(((INDEX('Stock List'!$M$11:$M$1010, MATCH(AH743, 'Stock List'!$K$11:$K$1010, 0))/INDEX('Stock List'!$L$11:$L$1010, MATCH(AH743, 'Stock List'!$K$11:$K$1010, 0)))*AG743), 2), 0)</f>
        <v>0</v>
      </c>
      <c r="CB743" s="20"/>
      <c r="CC743" s="20">
        <f>IFERROR(ROUND(((INDEX('Stock List'!$M$11:$M$1010, MATCH(AJ743, 'Stock List'!$K$11:$K$1010, 0))/INDEX('Stock List'!$L$11:$L$1010, MATCH(AJ743, 'Stock List'!$K$11:$K$1010, 0)))*AI743), 2), 0)</f>
        <v>0</v>
      </c>
      <c r="CD743" s="20"/>
      <c r="CE743" s="20">
        <f>IFERROR(ROUND(((INDEX('Stock List'!$M$11:$M$1010, MATCH(AL743, 'Stock List'!$K$11:$K$1010, 0))/INDEX('Stock List'!$L$11:$L$1010, MATCH(AL743, 'Stock List'!$K$11:$K$1010, 0)))*AK743), 2), 0)</f>
        <v>0</v>
      </c>
      <c r="CF743" s="20"/>
      <c r="CG743" s="20">
        <f>IFERROR(ROUND(((INDEX('Stock List'!$M$11:$M$1010, MATCH(AN743, 'Stock List'!$K$11:$K$1010, 0))/INDEX('Stock List'!$L$11:$L$1010, MATCH(AN743, 'Stock List'!$K$11:$K$1010, 0)))*AM743), 2), 0)</f>
        <v>0</v>
      </c>
      <c r="CH743" s="20"/>
      <c r="CI743" s="20">
        <f>IFERROR(ROUND(((INDEX('Stock List'!$M$11:$M$1010, MATCH(AP743, 'Stock List'!$K$11:$K$1010, 0))/INDEX('Stock List'!$L$11:$L$1010, MATCH(AP743, 'Stock List'!$K$11:$K$1010, 0)))*AO743), 2), 0)</f>
        <v>0</v>
      </c>
      <c r="CJ743" s="20"/>
      <c r="CK743" s="20">
        <f>IFERROR(ROUND(((INDEX('Stock List'!$M$11:$M$1010, MATCH(AR743, 'Stock List'!$K$11:$K$1010, 0))/INDEX('Stock List'!$L$11:$L$1010, MATCH(AR743, 'Stock List'!$K$11:$K$1010, 0)))*AQ743), 2), 0)</f>
        <v>0</v>
      </c>
      <c r="CL743" s="20"/>
      <c r="CM743" s="20">
        <f>IFERROR(ROUND(((INDEX('Stock List'!$M$11:$M$1010, MATCH(AT743, 'Stock List'!$K$11:$K$1010, 0))/INDEX('Stock List'!$L$11:$L$1010, MATCH(AT743, 'Stock List'!$K$11:$K$1010, 0)))*AS743), 2), 0)</f>
        <v>0</v>
      </c>
      <c r="CN743" s="20"/>
      <c r="CO743" s="20">
        <f>IFERROR(ROUND(((INDEX('Stock List'!$M$11:$M$1010, MATCH(AV743, 'Stock List'!$K$11:$K$1010, 0))/INDEX('Stock List'!$L$11:$L$1010, MATCH(AV743, 'Stock List'!$K$11:$K$1010, 0)))*AU743), 2), 0)</f>
        <v>0</v>
      </c>
      <c r="CP743" s="20"/>
      <c r="CQ743" s="20">
        <f>IFERROR(ROUND(((INDEX('Stock List'!$M$11:$M$1010, MATCH(AX743, 'Stock List'!$K$11:$K$1010, 0))/INDEX('Stock List'!$L$11:$L$1010, MATCH(AX743, 'Stock List'!$K$11:$K$1010, 0)))*AW743), 2), 0)</f>
        <v>0</v>
      </c>
      <c r="CR743" s="22"/>
      <c r="CT743" s="106" t="str">
        <f t="shared" si="604"/>
        <v/>
      </c>
      <c r="CU743" s="22" t="str">
        <f t="shared" si="605"/>
        <v/>
      </c>
      <c r="CX743" s="106" t="str">
        <f t="shared" si="606"/>
        <v/>
      </c>
      <c r="CY743" s="20" t="str">
        <f t="shared" si="607"/>
        <v/>
      </c>
      <c r="CZ743" s="22" t="str">
        <f t="shared" si="608"/>
        <v/>
      </c>
      <c r="DB743" s="76" t="str">
        <f>IF($H743="", "", COUNTIF($G$11:$G$1010, "&gt;"&amp;$G743)+1+COUNTIF($G$11:$G743, $G743)-1)</f>
        <v/>
      </c>
      <c r="DC743" s="76" t="str">
        <f>IF($H743="", "", COUNTIF($CZ$11:$CZ$1010, "&gt;"&amp;$CZ743)+1+COUNTIF($CZ$11:$CZ743, $CZ743)-1)</f>
        <v/>
      </c>
      <c r="DE743" s="147" t="str">
        <f t="shared" si="609"/>
        <v/>
      </c>
      <c r="DF743" s="148"/>
      <c r="DG743" s="19" t="str">
        <f t="shared" si="610"/>
        <v/>
      </c>
      <c r="DH743" s="153" t="str">
        <f t="shared" si="611"/>
        <v/>
      </c>
      <c r="DI743" s="19" t="str">
        <f t="shared" si="563"/>
        <v/>
      </c>
      <c r="DJ743" s="153" t="str">
        <f t="shared" si="564"/>
        <v/>
      </c>
      <c r="DK743" s="19" t="str">
        <f t="shared" si="565"/>
        <v/>
      </c>
      <c r="DL743" s="153" t="str">
        <f t="shared" si="566"/>
        <v/>
      </c>
      <c r="DM743" s="19" t="str">
        <f t="shared" si="567"/>
        <v/>
      </c>
      <c r="DN743" s="153" t="str">
        <f t="shared" si="568"/>
        <v/>
      </c>
      <c r="DO743" s="19" t="str">
        <f t="shared" si="569"/>
        <v/>
      </c>
      <c r="DP743" s="153" t="str">
        <f t="shared" si="570"/>
        <v/>
      </c>
      <c r="DQ743" s="19" t="str">
        <f t="shared" si="571"/>
        <v/>
      </c>
      <c r="DR743" s="153" t="str">
        <f t="shared" si="572"/>
        <v/>
      </c>
      <c r="DS743" s="19" t="str">
        <f t="shared" si="573"/>
        <v/>
      </c>
      <c r="DT743" s="153" t="str">
        <f t="shared" si="574"/>
        <v/>
      </c>
      <c r="DU743" s="19" t="str">
        <f t="shared" si="575"/>
        <v/>
      </c>
      <c r="DV743" s="153" t="str">
        <f t="shared" si="576"/>
        <v/>
      </c>
      <c r="DW743" s="19" t="str">
        <f t="shared" si="577"/>
        <v/>
      </c>
      <c r="DX743" s="153" t="str">
        <f t="shared" si="578"/>
        <v/>
      </c>
      <c r="DY743" s="19" t="str">
        <f t="shared" si="579"/>
        <v/>
      </c>
      <c r="DZ743" s="153" t="str">
        <f t="shared" si="580"/>
        <v/>
      </c>
      <c r="EA743" s="19" t="str">
        <f t="shared" si="581"/>
        <v/>
      </c>
      <c r="EB743" s="153" t="str">
        <f t="shared" si="582"/>
        <v/>
      </c>
      <c r="EC743" s="19" t="str">
        <f t="shared" si="583"/>
        <v/>
      </c>
      <c r="ED743" s="153" t="str">
        <f t="shared" si="584"/>
        <v/>
      </c>
      <c r="EE743" s="19" t="str">
        <f t="shared" si="585"/>
        <v/>
      </c>
      <c r="EF743" s="153" t="str">
        <f t="shared" si="586"/>
        <v/>
      </c>
      <c r="EG743" s="19" t="str">
        <f t="shared" si="587"/>
        <v/>
      </c>
      <c r="EH743" s="153" t="str">
        <f t="shared" si="588"/>
        <v/>
      </c>
      <c r="EI743" s="19" t="str">
        <f t="shared" si="589"/>
        <v/>
      </c>
      <c r="EJ743" s="153" t="str">
        <f t="shared" si="590"/>
        <v/>
      </c>
      <c r="EK743" s="19" t="str">
        <f t="shared" si="591"/>
        <v/>
      </c>
      <c r="EL743" s="153" t="str">
        <f t="shared" si="592"/>
        <v/>
      </c>
      <c r="EM743" s="19" t="str">
        <f t="shared" si="593"/>
        <v/>
      </c>
      <c r="EN743" s="153" t="str">
        <f t="shared" si="594"/>
        <v/>
      </c>
      <c r="EO743" s="19" t="str">
        <f t="shared" si="595"/>
        <v/>
      </c>
      <c r="EP743" s="153" t="str">
        <f t="shared" si="596"/>
        <v/>
      </c>
      <c r="EQ743" s="19" t="str">
        <f t="shared" si="597"/>
        <v/>
      </c>
      <c r="ER743" s="153" t="str">
        <f t="shared" si="598"/>
        <v/>
      </c>
      <c r="ES743" s="19" t="str">
        <f t="shared" si="599"/>
        <v/>
      </c>
      <c r="ET743" s="153" t="str">
        <f t="shared" si="600"/>
        <v/>
      </c>
    </row>
    <row r="744" spans="1:150" x14ac:dyDescent="0.25">
      <c r="A744" s="31"/>
      <c r="B744" s="91" t="str">
        <f t="shared" si="601"/>
        <v/>
      </c>
      <c r="C744" s="20" t="str">
        <f t="shared" si="561"/>
        <v/>
      </c>
      <c r="D744" s="97" t="str">
        <f t="shared" si="562"/>
        <v/>
      </c>
      <c r="E744" s="62" t="str">
        <f t="shared" si="602"/>
        <v/>
      </c>
      <c r="F744" s="31"/>
      <c r="G744" s="282"/>
      <c r="H744" s="283"/>
      <c r="I744" s="284"/>
      <c r="J744" s="285"/>
      <c r="K744" s="286"/>
      <c r="L744" s="287"/>
      <c r="M744" s="288"/>
      <c r="N744" s="287"/>
      <c r="O744" s="288"/>
      <c r="P744" s="287"/>
      <c r="Q744" s="288"/>
      <c r="R744" s="287"/>
      <c r="S744" s="288"/>
      <c r="T744" s="287"/>
      <c r="U744" s="288"/>
      <c r="V744" s="287"/>
      <c r="W744" s="288"/>
      <c r="X744" s="287"/>
      <c r="Y744" s="288"/>
      <c r="Z744" s="287"/>
      <c r="AA744" s="288"/>
      <c r="AB744" s="287"/>
      <c r="AC744" s="288"/>
      <c r="AD744" s="287"/>
      <c r="AE744" s="288"/>
      <c r="AF744" s="287"/>
      <c r="AG744" s="288"/>
      <c r="AH744" s="287"/>
      <c r="AI744" s="288"/>
      <c r="AJ744" s="287"/>
      <c r="AK744" s="288"/>
      <c r="AL744" s="287"/>
      <c r="AM744" s="288"/>
      <c r="AN744" s="287"/>
      <c r="AO744" s="288"/>
      <c r="AP744" s="287"/>
      <c r="AQ744" s="288"/>
      <c r="AR744" s="287"/>
      <c r="AS744" s="288"/>
      <c r="AT744" s="287"/>
      <c r="AU744" s="288"/>
      <c r="AV744" s="287"/>
      <c r="AW744" s="288"/>
      <c r="AX744" s="287"/>
      <c r="AY744" s="31"/>
      <c r="BA744" s="76" t="str">
        <f t="shared" si="603"/>
        <v/>
      </c>
      <c r="BC744" s="76" t="str">
        <f>IF('Stock List'!$K744="", "", 'Stock List'!$K744)</f>
        <v/>
      </c>
      <c r="BE744" s="106">
        <f>IFERROR(ROUND(((INDEX('Stock List'!$M$11:$M$1010, MATCH(L744, 'Stock List'!$K$11:$K$1010, 0))/INDEX('Stock List'!$L$11:$L$1010, MATCH(L744, 'Stock List'!$K$11:$K$1010, 0)))*K744), 2), 0)</f>
        <v>0</v>
      </c>
      <c r="BF744" s="20"/>
      <c r="BG744" s="20">
        <f>IFERROR(ROUND(((INDEX('Stock List'!$M$11:$M$1010, MATCH(N744, 'Stock List'!$K$11:$K$1010, 0))/INDEX('Stock List'!$L$11:$L$1010, MATCH(N744, 'Stock List'!$K$11:$K$1010, 0)))*M744), 2), 0)</f>
        <v>0</v>
      </c>
      <c r="BH744" s="20"/>
      <c r="BI744" s="20">
        <f>IFERROR(ROUND(((INDEX('Stock List'!$M$11:$M$1010, MATCH(P744, 'Stock List'!$K$11:$K$1010, 0))/INDEX('Stock List'!$L$11:$L$1010, MATCH(P744, 'Stock List'!$K$11:$K$1010, 0)))*O744), 2), 0)</f>
        <v>0</v>
      </c>
      <c r="BJ744" s="20"/>
      <c r="BK744" s="20">
        <f>IFERROR(ROUND(((INDEX('Stock List'!$M$11:$M$1010, MATCH(R744, 'Stock List'!$K$11:$K$1010, 0))/INDEX('Stock List'!$L$11:$L$1010, MATCH(R744, 'Stock List'!$K$11:$K$1010, 0)))*Q744), 2), 0)</f>
        <v>0</v>
      </c>
      <c r="BL744" s="20"/>
      <c r="BM744" s="20">
        <f>IFERROR(ROUND(((INDEX('Stock List'!$M$11:$M$1010, MATCH(T744, 'Stock List'!$K$11:$K$1010, 0))/INDEX('Stock List'!$L$11:$L$1010, MATCH(T744, 'Stock List'!$K$11:$K$1010, 0)))*S744), 2), 0)</f>
        <v>0</v>
      </c>
      <c r="BN744" s="20"/>
      <c r="BO744" s="20">
        <f>IFERROR(ROUND(((INDEX('Stock List'!$M$11:$M$1010, MATCH(V744, 'Stock List'!$K$11:$K$1010, 0))/INDEX('Stock List'!$L$11:$L$1010, MATCH(V744, 'Stock List'!$K$11:$K$1010, 0)))*U744), 2), 0)</f>
        <v>0</v>
      </c>
      <c r="BP744" s="20"/>
      <c r="BQ744" s="20">
        <f>IFERROR(ROUND(((INDEX('Stock List'!$M$11:$M$1010, MATCH(X744, 'Stock List'!$K$11:$K$1010, 0))/INDEX('Stock List'!$L$11:$L$1010, MATCH(X744, 'Stock List'!$K$11:$K$1010, 0)))*W744), 2), 0)</f>
        <v>0</v>
      </c>
      <c r="BR744" s="20"/>
      <c r="BS744" s="20">
        <f>IFERROR(ROUND(((INDEX('Stock List'!$M$11:$M$1010, MATCH(Z744, 'Stock List'!$K$11:$K$1010, 0))/INDEX('Stock List'!$L$11:$L$1010, MATCH(Z744, 'Stock List'!$K$11:$K$1010, 0)))*Y744), 2), 0)</f>
        <v>0</v>
      </c>
      <c r="BT744" s="20"/>
      <c r="BU744" s="20">
        <f>IFERROR(ROUND(((INDEX('Stock List'!$M$11:$M$1010, MATCH(AB744, 'Stock List'!$K$11:$K$1010, 0))/INDEX('Stock List'!$L$11:$L$1010, MATCH(AB744, 'Stock List'!$K$11:$K$1010, 0)))*AA744), 2), 0)</f>
        <v>0</v>
      </c>
      <c r="BV744" s="20"/>
      <c r="BW744" s="20">
        <f>IFERROR(ROUND(((INDEX('Stock List'!$M$11:$M$1010, MATCH(AD744, 'Stock List'!$K$11:$K$1010, 0))/INDEX('Stock List'!$L$11:$L$1010, MATCH(AD744, 'Stock List'!$K$11:$K$1010, 0)))*AC744), 2), 0)</f>
        <v>0</v>
      </c>
      <c r="BX744" s="20"/>
      <c r="BY744" s="20">
        <f>IFERROR(ROUND(((INDEX('Stock List'!$M$11:$M$1010, MATCH(AF744, 'Stock List'!$K$11:$K$1010, 0))/INDEX('Stock List'!$L$11:$L$1010, MATCH(AF744, 'Stock List'!$K$11:$K$1010, 0)))*AE744), 2), 0)</f>
        <v>0</v>
      </c>
      <c r="BZ744" s="20"/>
      <c r="CA744" s="20">
        <f>IFERROR(ROUND(((INDEX('Stock List'!$M$11:$M$1010, MATCH(AH744, 'Stock List'!$K$11:$K$1010, 0))/INDEX('Stock List'!$L$11:$L$1010, MATCH(AH744, 'Stock List'!$K$11:$K$1010, 0)))*AG744), 2), 0)</f>
        <v>0</v>
      </c>
      <c r="CB744" s="20"/>
      <c r="CC744" s="20">
        <f>IFERROR(ROUND(((INDEX('Stock List'!$M$11:$M$1010, MATCH(AJ744, 'Stock List'!$K$11:$K$1010, 0))/INDEX('Stock List'!$L$11:$L$1010, MATCH(AJ744, 'Stock List'!$K$11:$K$1010, 0)))*AI744), 2), 0)</f>
        <v>0</v>
      </c>
      <c r="CD744" s="20"/>
      <c r="CE744" s="20">
        <f>IFERROR(ROUND(((INDEX('Stock List'!$M$11:$M$1010, MATCH(AL744, 'Stock List'!$K$11:$K$1010, 0))/INDEX('Stock List'!$L$11:$L$1010, MATCH(AL744, 'Stock List'!$K$11:$K$1010, 0)))*AK744), 2), 0)</f>
        <v>0</v>
      </c>
      <c r="CF744" s="20"/>
      <c r="CG744" s="20">
        <f>IFERROR(ROUND(((INDEX('Stock List'!$M$11:$M$1010, MATCH(AN744, 'Stock List'!$K$11:$K$1010, 0))/INDEX('Stock List'!$L$11:$L$1010, MATCH(AN744, 'Stock List'!$K$11:$K$1010, 0)))*AM744), 2), 0)</f>
        <v>0</v>
      </c>
      <c r="CH744" s="20"/>
      <c r="CI744" s="20">
        <f>IFERROR(ROUND(((INDEX('Stock List'!$M$11:$M$1010, MATCH(AP744, 'Stock List'!$K$11:$K$1010, 0))/INDEX('Stock List'!$L$11:$L$1010, MATCH(AP744, 'Stock List'!$K$11:$K$1010, 0)))*AO744), 2), 0)</f>
        <v>0</v>
      </c>
      <c r="CJ744" s="20"/>
      <c r="CK744" s="20">
        <f>IFERROR(ROUND(((INDEX('Stock List'!$M$11:$M$1010, MATCH(AR744, 'Stock List'!$K$11:$K$1010, 0))/INDEX('Stock List'!$L$11:$L$1010, MATCH(AR744, 'Stock List'!$K$11:$K$1010, 0)))*AQ744), 2), 0)</f>
        <v>0</v>
      </c>
      <c r="CL744" s="20"/>
      <c r="CM744" s="20">
        <f>IFERROR(ROUND(((INDEX('Stock List'!$M$11:$M$1010, MATCH(AT744, 'Stock List'!$K$11:$K$1010, 0))/INDEX('Stock List'!$L$11:$L$1010, MATCH(AT744, 'Stock List'!$K$11:$K$1010, 0)))*AS744), 2), 0)</f>
        <v>0</v>
      </c>
      <c r="CN744" s="20"/>
      <c r="CO744" s="20">
        <f>IFERROR(ROUND(((INDEX('Stock List'!$M$11:$M$1010, MATCH(AV744, 'Stock List'!$K$11:$K$1010, 0))/INDEX('Stock List'!$L$11:$L$1010, MATCH(AV744, 'Stock List'!$K$11:$K$1010, 0)))*AU744), 2), 0)</f>
        <v>0</v>
      </c>
      <c r="CP744" s="20"/>
      <c r="CQ744" s="20">
        <f>IFERROR(ROUND(((INDEX('Stock List'!$M$11:$M$1010, MATCH(AX744, 'Stock List'!$K$11:$K$1010, 0))/INDEX('Stock List'!$L$11:$L$1010, MATCH(AX744, 'Stock List'!$K$11:$K$1010, 0)))*AW744), 2), 0)</f>
        <v>0</v>
      </c>
      <c r="CR744" s="22"/>
      <c r="CT744" s="106" t="str">
        <f t="shared" si="604"/>
        <v/>
      </c>
      <c r="CU744" s="22" t="str">
        <f t="shared" si="605"/>
        <v/>
      </c>
      <c r="CX744" s="106" t="str">
        <f t="shared" si="606"/>
        <v/>
      </c>
      <c r="CY744" s="20" t="str">
        <f t="shared" si="607"/>
        <v/>
      </c>
      <c r="CZ744" s="22" t="str">
        <f t="shared" si="608"/>
        <v/>
      </c>
      <c r="DB744" s="76" t="str">
        <f>IF($H744="", "", COUNTIF($G$11:$G$1010, "&gt;"&amp;$G744)+1+COUNTIF($G$11:$G744, $G744)-1)</f>
        <v/>
      </c>
      <c r="DC744" s="76" t="str">
        <f>IF($H744="", "", COUNTIF($CZ$11:$CZ$1010, "&gt;"&amp;$CZ744)+1+COUNTIF($CZ$11:$CZ744, $CZ744)-1)</f>
        <v/>
      </c>
      <c r="DE744" s="147" t="str">
        <f t="shared" si="609"/>
        <v/>
      </c>
      <c r="DF744" s="148"/>
      <c r="DG744" s="19" t="str">
        <f t="shared" si="610"/>
        <v/>
      </c>
      <c r="DH744" s="153" t="str">
        <f t="shared" si="611"/>
        <v/>
      </c>
      <c r="DI744" s="19" t="str">
        <f t="shared" si="563"/>
        <v/>
      </c>
      <c r="DJ744" s="153" t="str">
        <f t="shared" si="564"/>
        <v/>
      </c>
      <c r="DK744" s="19" t="str">
        <f t="shared" si="565"/>
        <v/>
      </c>
      <c r="DL744" s="153" t="str">
        <f t="shared" si="566"/>
        <v/>
      </c>
      <c r="DM744" s="19" t="str">
        <f t="shared" si="567"/>
        <v/>
      </c>
      <c r="DN744" s="153" t="str">
        <f t="shared" si="568"/>
        <v/>
      </c>
      <c r="DO744" s="19" t="str">
        <f t="shared" si="569"/>
        <v/>
      </c>
      <c r="DP744" s="153" t="str">
        <f t="shared" si="570"/>
        <v/>
      </c>
      <c r="DQ744" s="19" t="str">
        <f t="shared" si="571"/>
        <v/>
      </c>
      <c r="DR744" s="153" t="str">
        <f t="shared" si="572"/>
        <v/>
      </c>
      <c r="DS744" s="19" t="str">
        <f t="shared" si="573"/>
        <v/>
      </c>
      <c r="DT744" s="153" t="str">
        <f t="shared" si="574"/>
        <v/>
      </c>
      <c r="DU744" s="19" t="str">
        <f t="shared" si="575"/>
        <v/>
      </c>
      <c r="DV744" s="153" t="str">
        <f t="shared" si="576"/>
        <v/>
      </c>
      <c r="DW744" s="19" t="str">
        <f t="shared" si="577"/>
        <v/>
      </c>
      <c r="DX744" s="153" t="str">
        <f t="shared" si="578"/>
        <v/>
      </c>
      <c r="DY744" s="19" t="str">
        <f t="shared" si="579"/>
        <v/>
      </c>
      <c r="DZ744" s="153" t="str">
        <f t="shared" si="580"/>
        <v/>
      </c>
      <c r="EA744" s="19" t="str">
        <f t="shared" si="581"/>
        <v/>
      </c>
      <c r="EB744" s="153" t="str">
        <f t="shared" si="582"/>
        <v/>
      </c>
      <c r="EC744" s="19" t="str">
        <f t="shared" si="583"/>
        <v/>
      </c>
      <c r="ED744" s="153" t="str">
        <f t="shared" si="584"/>
        <v/>
      </c>
      <c r="EE744" s="19" t="str">
        <f t="shared" si="585"/>
        <v/>
      </c>
      <c r="EF744" s="153" t="str">
        <f t="shared" si="586"/>
        <v/>
      </c>
      <c r="EG744" s="19" t="str">
        <f t="shared" si="587"/>
        <v/>
      </c>
      <c r="EH744" s="153" t="str">
        <f t="shared" si="588"/>
        <v/>
      </c>
      <c r="EI744" s="19" t="str">
        <f t="shared" si="589"/>
        <v/>
      </c>
      <c r="EJ744" s="153" t="str">
        <f t="shared" si="590"/>
        <v/>
      </c>
      <c r="EK744" s="19" t="str">
        <f t="shared" si="591"/>
        <v/>
      </c>
      <c r="EL744" s="153" t="str">
        <f t="shared" si="592"/>
        <v/>
      </c>
      <c r="EM744" s="19" t="str">
        <f t="shared" si="593"/>
        <v/>
      </c>
      <c r="EN744" s="153" t="str">
        <f t="shared" si="594"/>
        <v/>
      </c>
      <c r="EO744" s="19" t="str">
        <f t="shared" si="595"/>
        <v/>
      </c>
      <c r="EP744" s="153" t="str">
        <f t="shared" si="596"/>
        <v/>
      </c>
      <c r="EQ744" s="19" t="str">
        <f t="shared" si="597"/>
        <v/>
      </c>
      <c r="ER744" s="153" t="str">
        <f t="shared" si="598"/>
        <v/>
      </c>
      <c r="ES744" s="19" t="str">
        <f t="shared" si="599"/>
        <v/>
      </c>
      <c r="ET744" s="153" t="str">
        <f t="shared" si="600"/>
        <v/>
      </c>
    </row>
    <row r="745" spans="1:150" x14ac:dyDescent="0.25">
      <c r="A745" s="31"/>
      <c r="B745" s="91" t="str">
        <f t="shared" si="601"/>
        <v/>
      </c>
      <c r="C745" s="20" t="str">
        <f t="shared" si="561"/>
        <v/>
      </c>
      <c r="D745" s="97" t="str">
        <f t="shared" si="562"/>
        <v/>
      </c>
      <c r="E745" s="62" t="str">
        <f t="shared" si="602"/>
        <v/>
      </c>
      <c r="F745" s="31"/>
      <c r="G745" s="282"/>
      <c r="H745" s="283"/>
      <c r="I745" s="284"/>
      <c r="J745" s="285"/>
      <c r="K745" s="286"/>
      <c r="L745" s="287"/>
      <c r="M745" s="288"/>
      <c r="N745" s="287"/>
      <c r="O745" s="288"/>
      <c r="P745" s="287"/>
      <c r="Q745" s="288"/>
      <c r="R745" s="287"/>
      <c r="S745" s="288"/>
      <c r="T745" s="287"/>
      <c r="U745" s="288"/>
      <c r="V745" s="287"/>
      <c r="W745" s="288"/>
      <c r="X745" s="287"/>
      <c r="Y745" s="288"/>
      <c r="Z745" s="287"/>
      <c r="AA745" s="288"/>
      <c r="AB745" s="287"/>
      <c r="AC745" s="288"/>
      <c r="AD745" s="287"/>
      <c r="AE745" s="288"/>
      <c r="AF745" s="287"/>
      <c r="AG745" s="288"/>
      <c r="AH745" s="287"/>
      <c r="AI745" s="288"/>
      <c r="AJ745" s="287"/>
      <c r="AK745" s="288"/>
      <c r="AL745" s="287"/>
      <c r="AM745" s="288"/>
      <c r="AN745" s="287"/>
      <c r="AO745" s="288"/>
      <c r="AP745" s="287"/>
      <c r="AQ745" s="288"/>
      <c r="AR745" s="287"/>
      <c r="AS745" s="288"/>
      <c r="AT745" s="287"/>
      <c r="AU745" s="288"/>
      <c r="AV745" s="287"/>
      <c r="AW745" s="288"/>
      <c r="AX745" s="287"/>
      <c r="AY745" s="31"/>
      <c r="BA745" s="76" t="str">
        <f t="shared" si="603"/>
        <v/>
      </c>
      <c r="BC745" s="76" t="str">
        <f>IF('Stock List'!$K745="", "", 'Stock List'!$K745)</f>
        <v/>
      </c>
      <c r="BE745" s="106">
        <f>IFERROR(ROUND(((INDEX('Stock List'!$M$11:$M$1010, MATCH(L745, 'Stock List'!$K$11:$K$1010, 0))/INDEX('Stock List'!$L$11:$L$1010, MATCH(L745, 'Stock List'!$K$11:$K$1010, 0)))*K745), 2), 0)</f>
        <v>0</v>
      </c>
      <c r="BF745" s="20"/>
      <c r="BG745" s="20">
        <f>IFERROR(ROUND(((INDEX('Stock List'!$M$11:$M$1010, MATCH(N745, 'Stock List'!$K$11:$K$1010, 0))/INDEX('Stock List'!$L$11:$L$1010, MATCH(N745, 'Stock List'!$K$11:$K$1010, 0)))*M745), 2), 0)</f>
        <v>0</v>
      </c>
      <c r="BH745" s="20"/>
      <c r="BI745" s="20">
        <f>IFERROR(ROUND(((INDEX('Stock List'!$M$11:$M$1010, MATCH(P745, 'Stock List'!$K$11:$K$1010, 0))/INDEX('Stock List'!$L$11:$L$1010, MATCH(P745, 'Stock List'!$K$11:$K$1010, 0)))*O745), 2), 0)</f>
        <v>0</v>
      </c>
      <c r="BJ745" s="20"/>
      <c r="BK745" s="20">
        <f>IFERROR(ROUND(((INDEX('Stock List'!$M$11:$M$1010, MATCH(R745, 'Stock List'!$K$11:$K$1010, 0))/INDEX('Stock List'!$L$11:$L$1010, MATCH(R745, 'Stock List'!$K$11:$K$1010, 0)))*Q745), 2), 0)</f>
        <v>0</v>
      </c>
      <c r="BL745" s="20"/>
      <c r="BM745" s="20">
        <f>IFERROR(ROUND(((INDEX('Stock List'!$M$11:$M$1010, MATCH(T745, 'Stock List'!$K$11:$K$1010, 0))/INDEX('Stock List'!$L$11:$L$1010, MATCH(T745, 'Stock List'!$K$11:$K$1010, 0)))*S745), 2), 0)</f>
        <v>0</v>
      </c>
      <c r="BN745" s="20"/>
      <c r="BO745" s="20">
        <f>IFERROR(ROUND(((INDEX('Stock List'!$M$11:$M$1010, MATCH(V745, 'Stock List'!$K$11:$K$1010, 0))/INDEX('Stock List'!$L$11:$L$1010, MATCH(V745, 'Stock List'!$K$11:$K$1010, 0)))*U745), 2), 0)</f>
        <v>0</v>
      </c>
      <c r="BP745" s="20"/>
      <c r="BQ745" s="20">
        <f>IFERROR(ROUND(((INDEX('Stock List'!$M$11:$M$1010, MATCH(X745, 'Stock List'!$K$11:$K$1010, 0))/INDEX('Stock List'!$L$11:$L$1010, MATCH(X745, 'Stock List'!$K$11:$K$1010, 0)))*W745), 2), 0)</f>
        <v>0</v>
      </c>
      <c r="BR745" s="20"/>
      <c r="BS745" s="20">
        <f>IFERROR(ROUND(((INDEX('Stock List'!$M$11:$M$1010, MATCH(Z745, 'Stock List'!$K$11:$K$1010, 0))/INDEX('Stock List'!$L$11:$L$1010, MATCH(Z745, 'Stock List'!$K$11:$K$1010, 0)))*Y745), 2), 0)</f>
        <v>0</v>
      </c>
      <c r="BT745" s="20"/>
      <c r="BU745" s="20">
        <f>IFERROR(ROUND(((INDEX('Stock List'!$M$11:$M$1010, MATCH(AB745, 'Stock List'!$K$11:$K$1010, 0))/INDEX('Stock List'!$L$11:$L$1010, MATCH(AB745, 'Stock List'!$K$11:$K$1010, 0)))*AA745), 2), 0)</f>
        <v>0</v>
      </c>
      <c r="BV745" s="20"/>
      <c r="BW745" s="20">
        <f>IFERROR(ROUND(((INDEX('Stock List'!$M$11:$M$1010, MATCH(AD745, 'Stock List'!$K$11:$K$1010, 0))/INDEX('Stock List'!$L$11:$L$1010, MATCH(AD745, 'Stock List'!$K$11:$K$1010, 0)))*AC745), 2), 0)</f>
        <v>0</v>
      </c>
      <c r="BX745" s="20"/>
      <c r="BY745" s="20">
        <f>IFERROR(ROUND(((INDEX('Stock List'!$M$11:$M$1010, MATCH(AF745, 'Stock List'!$K$11:$K$1010, 0))/INDEX('Stock List'!$L$11:$L$1010, MATCH(AF745, 'Stock List'!$K$11:$K$1010, 0)))*AE745), 2), 0)</f>
        <v>0</v>
      </c>
      <c r="BZ745" s="20"/>
      <c r="CA745" s="20">
        <f>IFERROR(ROUND(((INDEX('Stock List'!$M$11:$M$1010, MATCH(AH745, 'Stock List'!$K$11:$K$1010, 0))/INDEX('Stock List'!$L$11:$L$1010, MATCH(AH745, 'Stock List'!$K$11:$K$1010, 0)))*AG745), 2), 0)</f>
        <v>0</v>
      </c>
      <c r="CB745" s="20"/>
      <c r="CC745" s="20">
        <f>IFERROR(ROUND(((INDEX('Stock List'!$M$11:$M$1010, MATCH(AJ745, 'Stock List'!$K$11:$K$1010, 0))/INDEX('Stock List'!$L$11:$L$1010, MATCH(AJ745, 'Stock List'!$K$11:$K$1010, 0)))*AI745), 2), 0)</f>
        <v>0</v>
      </c>
      <c r="CD745" s="20"/>
      <c r="CE745" s="20">
        <f>IFERROR(ROUND(((INDEX('Stock List'!$M$11:$M$1010, MATCH(AL745, 'Stock List'!$K$11:$K$1010, 0))/INDEX('Stock List'!$L$11:$L$1010, MATCH(AL745, 'Stock List'!$K$11:$K$1010, 0)))*AK745), 2), 0)</f>
        <v>0</v>
      </c>
      <c r="CF745" s="20"/>
      <c r="CG745" s="20">
        <f>IFERROR(ROUND(((INDEX('Stock List'!$M$11:$M$1010, MATCH(AN745, 'Stock List'!$K$11:$K$1010, 0))/INDEX('Stock List'!$L$11:$L$1010, MATCH(AN745, 'Stock List'!$K$11:$K$1010, 0)))*AM745), 2), 0)</f>
        <v>0</v>
      </c>
      <c r="CH745" s="20"/>
      <c r="CI745" s="20">
        <f>IFERROR(ROUND(((INDEX('Stock List'!$M$11:$M$1010, MATCH(AP745, 'Stock List'!$K$11:$K$1010, 0))/INDEX('Stock List'!$L$11:$L$1010, MATCH(AP745, 'Stock List'!$K$11:$K$1010, 0)))*AO745), 2), 0)</f>
        <v>0</v>
      </c>
      <c r="CJ745" s="20"/>
      <c r="CK745" s="20">
        <f>IFERROR(ROUND(((INDEX('Stock List'!$M$11:$M$1010, MATCH(AR745, 'Stock List'!$K$11:$K$1010, 0))/INDEX('Stock List'!$L$11:$L$1010, MATCH(AR745, 'Stock List'!$K$11:$K$1010, 0)))*AQ745), 2), 0)</f>
        <v>0</v>
      </c>
      <c r="CL745" s="20"/>
      <c r="CM745" s="20">
        <f>IFERROR(ROUND(((INDEX('Stock List'!$M$11:$M$1010, MATCH(AT745, 'Stock List'!$K$11:$K$1010, 0))/INDEX('Stock List'!$L$11:$L$1010, MATCH(AT745, 'Stock List'!$K$11:$K$1010, 0)))*AS745), 2), 0)</f>
        <v>0</v>
      </c>
      <c r="CN745" s="20"/>
      <c r="CO745" s="20">
        <f>IFERROR(ROUND(((INDEX('Stock List'!$M$11:$M$1010, MATCH(AV745, 'Stock List'!$K$11:$K$1010, 0))/INDEX('Stock List'!$L$11:$L$1010, MATCH(AV745, 'Stock List'!$K$11:$K$1010, 0)))*AU745), 2), 0)</f>
        <v>0</v>
      </c>
      <c r="CP745" s="20"/>
      <c r="CQ745" s="20">
        <f>IFERROR(ROUND(((INDEX('Stock List'!$M$11:$M$1010, MATCH(AX745, 'Stock List'!$K$11:$K$1010, 0))/INDEX('Stock List'!$L$11:$L$1010, MATCH(AX745, 'Stock List'!$K$11:$K$1010, 0)))*AW745), 2), 0)</f>
        <v>0</v>
      </c>
      <c r="CR745" s="22"/>
      <c r="CT745" s="106" t="str">
        <f t="shared" si="604"/>
        <v/>
      </c>
      <c r="CU745" s="22" t="str">
        <f t="shared" si="605"/>
        <v/>
      </c>
      <c r="CX745" s="106" t="str">
        <f t="shared" si="606"/>
        <v/>
      </c>
      <c r="CY745" s="20" t="str">
        <f t="shared" si="607"/>
        <v/>
      </c>
      <c r="CZ745" s="22" t="str">
        <f t="shared" si="608"/>
        <v/>
      </c>
      <c r="DB745" s="76" t="str">
        <f>IF($H745="", "", COUNTIF($G$11:$G$1010, "&gt;"&amp;$G745)+1+COUNTIF($G$11:$G745, $G745)-1)</f>
        <v/>
      </c>
      <c r="DC745" s="76" t="str">
        <f>IF($H745="", "", COUNTIF($CZ$11:$CZ$1010, "&gt;"&amp;$CZ745)+1+COUNTIF($CZ$11:$CZ745, $CZ745)-1)</f>
        <v/>
      </c>
      <c r="DE745" s="147" t="str">
        <f t="shared" si="609"/>
        <v/>
      </c>
      <c r="DF745" s="148"/>
      <c r="DG745" s="19" t="str">
        <f t="shared" si="610"/>
        <v/>
      </c>
      <c r="DH745" s="153" t="str">
        <f t="shared" si="611"/>
        <v/>
      </c>
      <c r="DI745" s="19" t="str">
        <f t="shared" si="563"/>
        <v/>
      </c>
      <c r="DJ745" s="153" t="str">
        <f t="shared" si="564"/>
        <v/>
      </c>
      <c r="DK745" s="19" t="str">
        <f t="shared" si="565"/>
        <v/>
      </c>
      <c r="DL745" s="153" t="str">
        <f t="shared" si="566"/>
        <v/>
      </c>
      <c r="DM745" s="19" t="str">
        <f t="shared" si="567"/>
        <v/>
      </c>
      <c r="DN745" s="153" t="str">
        <f t="shared" si="568"/>
        <v/>
      </c>
      <c r="DO745" s="19" t="str">
        <f t="shared" si="569"/>
        <v/>
      </c>
      <c r="DP745" s="153" t="str">
        <f t="shared" si="570"/>
        <v/>
      </c>
      <c r="DQ745" s="19" t="str">
        <f t="shared" si="571"/>
        <v/>
      </c>
      <c r="DR745" s="153" t="str">
        <f t="shared" si="572"/>
        <v/>
      </c>
      <c r="DS745" s="19" t="str">
        <f t="shared" si="573"/>
        <v/>
      </c>
      <c r="DT745" s="153" t="str">
        <f t="shared" si="574"/>
        <v/>
      </c>
      <c r="DU745" s="19" t="str">
        <f t="shared" si="575"/>
        <v/>
      </c>
      <c r="DV745" s="153" t="str">
        <f t="shared" si="576"/>
        <v/>
      </c>
      <c r="DW745" s="19" t="str">
        <f t="shared" si="577"/>
        <v/>
      </c>
      <c r="DX745" s="153" t="str">
        <f t="shared" si="578"/>
        <v/>
      </c>
      <c r="DY745" s="19" t="str">
        <f t="shared" si="579"/>
        <v/>
      </c>
      <c r="DZ745" s="153" t="str">
        <f t="shared" si="580"/>
        <v/>
      </c>
      <c r="EA745" s="19" t="str">
        <f t="shared" si="581"/>
        <v/>
      </c>
      <c r="EB745" s="153" t="str">
        <f t="shared" si="582"/>
        <v/>
      </c>
      <c r="EC745" s="19" t="str">
        <f t="shared" si="583"/>
        <v/>
      </c>
      <c r="ED745" s="153" t="str">
        <f t="shared" si="584"/>
        <v/>
      </c>
      <c r="EE745" s="19" t="str">
        <f t="shared" si="585"/>
        <v/>
      </c>
      <c r="EF745" s="153" t="str">
        <f t="shared" si="586"/>
        <v/>
      </c>
      <c r="EG745" s="19" t="str">
        <f t="shared" si="587"/>
        <v/>
      </c>
      <c r="EH745" s="153" t="str">
        <f t="shared" si="588"/>
        <v/>
      </c>
      <c r="EI745" s="19" t="str">
        <f t="shared" si="589"/>
        <v/>
      </c>
      <c r="EJ745" s="153" t="str">
        <f t="shared" si="590"/>
        <v/>
      </c>
      <c r="EK745" s="19" t="str">
        <f t="shared" si="591"/>
        <v/>
      </c>
      <c r="EL745" s="153" t="str">
        <f t="shared" si="592"/>
        <v/>
      </c>
      <c r="EM745" s="19" t="str">
        <f t="shared" si="593"/>
        <v/>
      </c>
      <c r="EN745" s="153" t="str">
        <f t="shared" si="594"/>
        <v/>
      </c>
      <c r="EO745" s="19" t="str">
        <f t="shared" si="595"/>
        <v/>
      </c>
      <c r="EP745" s="153" t="str">
        <f t="shared" si="596"/>
        <v/>
      </c>
      <c r="EQ745" s="19" t="str">
        <f t="shared" si="597"/>
        <v/>
      </c>
      <c r="ER745" s="153" t="str">
        <f t="shared" si="598"/>
        <v/>
      </c>
      <c r="ES745" s="19" t="str">
        <f t="shared" si="599"/>
        <v/>
      </c>
      <c r="ET745" s="153" t="str">
        <f t="shared" si="600"/>
        <v/>
      </c>
    </row>
    <row r="746" spans="1:150" x14ac:dyDescent="0.25">
      <c r="A746" s="31"/>
      <c r="B746" s="91" t="str">
        <f t="shared" si="601"/>
        <v/>
      </c>
      <c r="C746" s="20" t="str">
        <f t="shared" si="561"/>
        <v/>
      </c>
      <c r="D746" s="97" t="str">
        <f t="shared" si="562"/>
        <v/>
      </c>
      <c r="E746" s="62" t="str">
        <f t="shared" si="602"/>
        <v/>
      </c>
      <c r="F746" s="31"/>
      <c r="G746" s="282"/>
      <c r="H746" s="283"/>
      <c r="I746" s="284"/>
      <c r="J746" s="285"/>
      <c r="K746" s="286"/>
      <c r="L746" s="287"/>
      <c r="M746" s="288"/>
      <c r="N746" s="287"/>
      <c r="O746" s="288"/>
      <c r="P746" s="287"/>
      <c r="Q746" s="288"/>
      <c r="R746" s="287"/>
      <c r="S746" s="288"/>
      <c r="T746" s="287"/>
      <c r="U746" s="288"/>
      <c r="V746" s="287"/>
      <c r="W746" s="288"/>
      <c r="X746" s="287"/>
      <c r="Y746" s="288"/>
      <c r="Z746" s="287"/>
      <c r="AA746" s="288"/>
      <c r="AB746" s="287"/>
      <c r="AC746" s="288"/>
      <c r="AD746" s="287"/>
      <c r="AE746" s="288"/>
      <c r="AF746" s="287"/>
      <c r="AG746" s="288"/>
      <c r="AH746" s="287"/>
      <c r="AI746" s="288"/>
      <c r="AJ746" s="287"/>
      <c r="AK746" s="288"/>
      <c r="AL746" s="287"/>
      <c r="AM746" s="288"/>
      <c r="AN746" s="287"/>
      <c r="AO746" s="288"/>
      <c r="AP746" s="287"/>
      <c r="AQ746" s="288"/>
      <c r="AR746" s="287"/>
      <c r="AS746" s="288"/>
      <c r="AT746" s="287"/>
      <c r="AU746" s="288"/>
      <c r="AV746" s="287"/>
      <c r="AW746" s="288"/>
      <c r="AX746" s="287"/>
      <c r="AY746" s="31"/>
      <c r="BA746" s="76" t="str">
        <f t="shared" si="603"/>
        <v/>
      </c>
      <c r="BC746" s="76" t="str">
        <f>IF('Stock List'!$K746="", "", 'Stock List'!$K746)</f>
        <v/>
      </c>
      <c r="BE746" s="106">
        <f>IFERROR(ROUND(((INDEX('Stock List'!$M$11:$M$1010, MATCH(L746, 'Stock List'!$K$11:$K$1010, 0))/INDEX('Stock List'!$L$11:$L$1010, MATCH(L746, 'Stock List'!$K$11:$K$1010, 0)))*K746), 2), 0)</f>
        <v>0</v>
      </c>
      <c r="BF746" s="20"/>
      <c r="BG746" s="20">
        <f>IFERROR(ROUND(((INDEX('Stock List'!$M$11:$M$1010, MATCH(N746, 'Stock List'!$K$11:$K$1010, 0))/INDEX('Stock List'!$L$11:$L$1010, MATCH(N746, 'Stock List'!$K$11:$K$1010, 0)))*M746), 2), 0)</f>
        <v>0</v>
      </c>
      <c r="BH746" s="20"/>
      <c r="BI746" s="20">
        <f>IFERROR(ROUND(((INDEX('Stock List'!$M$11:$M$1010, MATCH(P746, 'Stock List'!$K$11:$K$1010, 0))/INDEX('Stock List'!$L$11:$L$1010, MATCH(P746, 'Stock List'!$K$11:$K$1010, 0)))*O746), 2), 0)</f>
        <v>0</v>
      </c>
      <c r="BJ746" s="20"/>
      <c r="BK746" s="20">
        <f>IFERROR(ROUND(((INDEX('Stock List'!$M$11:$M$1010, MATCH(R746, 'Stock List'!$K$11:$K$1010, 0))/INDEX('Stock List'!$L$11:$L$1010, MATCH(R746, 'Stock List'!$K$11:$K$1010, 0)))*Q746), 2), 0)</f>
        <v>0</v>
      </c>
      <c r="BL746" s="20"/>
      <c r="BM746" s="20">
        <f>IFERROR(ROUND(((INDEX('Stock List'!$M$11:$M$1010, MATCH(T746, 'Stock List'!$K$11:$K$1010, 0))/INDEX('Stock List'!$L$11:$L$1010, MATCH(T746, 'Stock List'!$K$11:$K$1010, 0)))*S746), 2), 0)</f>
        <v>0</v>
      </c>
      <c r="BN746" s="20"/>
      <c r="BO746" s="20">
        <f>IFERROR(ROUND(((INDEX('Stock List'!$M$11:$M$1010, MATCH(V746, 'Stock List'!$K$11:$K$1010, 0))/INDEX('Stock List'!$L$11:$L$1010, MATCH(V746, 'Stock List'!$K$11:$K$1010, 0)))*U746), 2), 0)</f>
        <v>0</v>
      </c>
      <c r="BP746" s="20"/>
      <c r="BQ746" s="20">
        <f>IFERROR(ROUND(((INDEX('Stock List'!$M$11:$M$1010, MATCH(X746, 'Stock List'!$K$11:$K$1010, 0))/INDEX('Stock List'!$L$11:$L$1010, MATCH(X746, 'Stock List'!$K$11:$K$1010, 0)))*W746), 2), 0)</f>
        <v>0</v>
      </c>
      <c r="BR746" s="20"/>
      <c r="BS746" s="20">
        <f>IFERROR(ROUND(((INDEX('Stock List'!$M$11:$M$1010, MATCH(Z746, 'Stock List'!$K$11:$K$1010, 0))/INDEX('Stock List'!$L$11:$L$1010, MATCH(Z746, 'Stock List'!$K$11:$K$1010, 0)))*Y746), 2), 0)</f>
        <v>0</v>
      </c>
      <c r="BT746" s="20"/>
      <c r="BU746" s="20">
        <f>IFERROR(ROUND(((INDEX('Stock List'!$M$11:$M$1010, MATCH(AB746, 'Stock List'!$K$11:$K$1010, 0))/INDEX('Stock List'!$L$11:$L$1010, MATCH(AB746, 'Stock List'!$K$11:$K$1010, 0)))*AA746), 2), 0)</f>
        <v>0</v>
      </c>
      <c r="BV746" s="20"/>
      <c r="BW746" s="20">
        <f>IFERROR(ROUND(((INDEX('Stock List'!$M$11:$M$1010, MATCH(AD746, 'Stock List'!$K$11:$K$1010, 0))/INDEX('Stock List'!$L$11:$L$1010, MATCH(AD746, 'Stock List'!$K$11:$K$1010, 0)))*AC746), 2), 0)</f>
        <v>0</v>
      </c>
      <c r="BX746" s="20"/>
      <c r="BY746" s="20">
        <f>IFERROR(ROUND(((INDEX('Stock List'!$M$11:$M$1010, MATCH(AF746, 'Stock List'!$K$11:$K$1010, 0))/INDEX('Stock List'!$L$11:$L$1010, MATCH(AF746, 'Stock List'!$K$11:$K$1010, 0)))*AE746), 2), 0)</f>
        <v>0</v>
      </c>
      <c r="BZ746" s="20"/>
      <c r="CA746" s="20">
        <f>IFERROR(ROUND(((INDEX('Stock List'!$M$11:$M$1010, MATCH(AH746, 'Stock List'!$K$11:$K$1010, 0))/INDEX('Stock List'!$L$11:$L$1010, MATCH(AH746, 'Stock List'!$K$11:$K$1010, 0)))*AG746), 2), 0)</f>
        <v>0</v>
      </c>
      <c r="CB746" s="20"/>
      <c r="CC746" s="20">
        <f>IFERROR(ROUND(((INDEX('Stock List'!$M$11:$M$1010, MATCH(AJ746, 'Stock List'!$K$11:$K$1010, 0))/INDEX('Stock List'!$L$11:$L$1010, MATCH(AJ746, 'Stock List'!$K$11:$K$1010, 0)))*AI746), 2), 0)</f>
        <v>0</v>
      </c>
      <c r="CD746" s="20"/>
      <c r="CE746" s="20">
        <f>IFERROR(ROUND(((INDEX('Stock List'!$M$11:$M$1010, MATCH(AL746, 'Stock List'!$K$11:$K$1010, 0))/INDEX('Stock List'!$L$11:$L$1010, MATCH(AL746, 'Stock List'!$K$11:$K$1010, 0)))*AK746), 2), 0)</f>
        <v>0</v>
      </c>
      <c r="CF746" s="20"/>
      <c r="CG746" s="20">
        <f>IFERROR(ROUND(((INDEX('Stock List'!$M$11:$M$1010, MATCH(AN746, 'Stock List'!$K$11:$K$1010, 0))/INDEX('Stock List'!$L$11:$L$1010, MATCH(AN746, 'Stock List'!$K$11:$K$1010, 0)))*AM746), 2), 0)</f>
        <v>0</v>
      </c>
      <c r="CH746" s="20"/>
      <c r="CI746" s="20">
        <f>IFERROR(ROUND(((INDEX('Stock List'!$M$11:$M$1010, MATCH(AP746, 'Stock List'!$K$11:$K$1010, 0))/INDEX('Stock List'!$L$11:$L$1010, MATCH(AP746, 'Stock List'!$K$11:$K$1010, 0)))*AO746), 2), 0)</f>
        <v>0</v>
      </c>
      <c r="CJ746" s="20"/>
      <c r="CK746" s="20">
        <f>IFERROR(ROUND(((INDEX('Stock List'!$M$11:$M$1010, MATCH(AR746, 'Stock List'!$K$11:$K$1010, 0))/INDEX('Stock List'!$L$11:$L$1010, MATCH(AR746, 'Stock List'!$K$11:$K$1010, 0)))*AQ746), 2), 0)</f>
        <v>0</v>
      </c>
      <c r="CL746" s="20"/>
      <c r="CM746" s="20">
        <f>IFERROR(ROUND(((INDEX('Stock List'!$M$11:$M$1010, MATCH(AT746, 'Stock List'!$K$11:$K$1010, 0))/INDEX('Stock List'!$L$11:$L$1010, MATCH(AT746, 'Stock List'!$K$11:$K$1010, 0)))*AS746), 2), 0)</f>
        <v>0</v>
      </c>
      <c r="CN746" s="20"/>
      <c r="CO746" s="20">
        <f>IFERROR(ROUND(((INDEX('Stock List'!$M$11:$M$1010, MATCH(AV746, 'Stock List'!$K$11:$K$1010, 0))/INDEX('Stock List'!$L$11:$L$1010, MATCH(AV746, 'Stock List'!$K$11:$K$1010, 0)))*AU746), 2), 0)</f>
        <v>0</v>
      </c>
      <c r="CP746" s="20"/>
      <c r="CQ746" s="20">
        <f>IFERROR(ROUND(((INDEX('Stock List'!$M$11:$M$1010, MATCH(AX746, 'Stock List'!$K$11:$K$1010, 0))/INDEX('Stock List'!$L$11:$L$1010, MATCH(AX746, 'Stock List'!$K$11:$K$1010, 0)))*AW746), 2), 0)</f>
        <v>0</v>
      </c>
      <c r="CR746" s="22"/>
      <c r="CT746" s="106" t="str">
        <f t="shared" si="604"/>
        <v/>
      </c>
      <c r="CU746" s="22" t="str">
        <f t="shared" si="605"/>
        <v/>
      </c>
      <c r="CX746" s="106" t="str">
        <f t="shared" si="606"/>
        <v/>
      </c>
      <c r="CY746" s="20" t="str">
        <f t="shared" si="607"/>
        <v/>
      </c>
      <c r="CZ746" s="22" t="str">
        <f t="shared" si="608"/>
        <v/>
      </c>
      <c r="DB746" s="76" t="str">
        <f>IF($H746="", "", COUNTIF($G$11:$G$1010, "&gt;"&amp;$G746)+1+COUNTIF($G$11:$G746, $G746)-1)</f>
        <v/>
      </c>
      <c r="DC746" s="76" t="str">
        <f>IF($H746="", "", COUNTIF($CZ$11:$CZ$1010, "&gt;"&amp;$CZ746)+1+COUNTIF($CZ$11:$CZ746, $CZ746)-1)</f>
        <v/>
      </c>
      <c r="DE746" s="147" t="str">
        <f t="shared" si="609"/>
        <v/>
      </c>
      <c r="DF746" s="148"/>
      <c r="DG746" s="19" t="str">
        <f t="shared" si="610"/>
        <v/>
      </c>
      <c r="DH746" s="153" t="str">
        <f t="shared" si="611"/>
        <v/>
      </c>
      <c r="DI746" s="19" t="str">
        <f t="shared" si="563"/>
        <v/>
      </c>
      <c r="DJ746" s="153" t="str">
        <f t="shared" si="564"/>
        <v/>
      </c>
      <c r="DK746" s="19" t="str">
        <f t="shared" si="565"/>
        <v/>
      </c>
      <c r="DL746" s="153" t="str">
        <f t="shared" si="566"/>
        <v/>
      </c>
      <c r="DM746" s="19" t="str">
        <f t="shared" si="567"/>
        <v/>
      </c>
      <c r="DN746" s="153" t="str">
        <f t="shared" si="568"/>
        <v/>
      </c>
      <c r="DO746" s="19" t="str">
        <f t="shared" si="569"/>
        <v/>
      </c>
      <c r="DP746" s="153" t="str">
        <f t="shared" si="570"/>
        <v/>
      </c>
      <c r="DQ746" s="19" t="str">
        <f t="shared" si="571"/>
        <v/>
      </c>
      <c r="DR746" s="153" t="str">
        <f t="shared" si="572"/>
        <v/>
      </c>
      <c r="DS746" s="19" t="str">
        <f t="shared" si="573"/>
        <v/>
      </c>
      <c r="DT746" s="153" t="str">
        <f t="shared" si="574"/>
        <v/>
      </c>
      <c r="DU746" s="19" t="str">
        <f t="shared" si="575"/>
        <v/>
      </c>
      <c r="DV746" s="153" t="str">
        <f t="shared" si="576"/>
        <v/>
      </c>
      <c r="DW746" s="19" t="str">
        <f t="shared" si="577"/>
        <v/>
      </c>
      <c r="DX746" s="153" t="str">
        <f t="shared" si="578"/>
        <v/>
      </c>
      <c r="DY746" s="19" t="str">
        <f t="shared" si="579"/>
        <v/>
      </c>
      <c r="DZ746" s="153" t="str">
        <f t="shared" si="580"/>
        <v/>
      </c>
      <c r="EA746" s="19" t="str">
        <f t="shared" si="581"/>
        <v/>
      </c>
      <c r="EB746" s="153" t="str">
        <f t="shared" si="582"/>
        <v/>
      </c>
      <c r="EC746" s="19" t="str">
        <f t="shared" si="583"/>
        <v/>
      </c>
      <c r="ED746" s="153" t="str">
        <f t="shared" si="584"/>
        <v/>
      </c>
      <c r="EE746" s="19" t="str">
        <f t="shared" si="585"/>
        <v/>
      </c>
      <c r="EF746" s="153" t="str">
        <f t="shared" si="586"/>
        <v/>
      </c>
      <c r="EG746" s="19" t="str">
        <f t="shared" si="587"/>
        <v/>
      </c>
      <c r="EH746" s="153" t="str">
        <f t="shared" si="588"/>
        <v/>
      </c>
      <c r="EI746" s="19" t="str">
        <f t="shared" si="589"/>
        <v/>
      </c>
      <c r="EJ746" s="153" t="str">
        <f t="shared" si="590"/>
        <v/>
      </c>
      <c r="EK746" s="19" t="str">
        <f t="shared" si="591"/>
        <v/>
      </c>
      <c r="EL746" s="153" t="str">
        <f t="shared" si="592"/>
        <v/>
      </c>
      <c r="EM746" s="19" t="str">
        <f t="shared" si="593"/>
        <v/>
      </c>
      <c r="EN746" s="153" t="str">
        <f t="shared" si="594"/>
        <v/>
      </c>
      <c r="EO746" s="19" t="str">
        <f t="shared" si="595"/>
        <v/>
      </c>
      <c r="EP746" s="153" t="str">
        <f t="shared" si="596"/>
        <v/>
      </c>
      <c r="EQ746" s="19" t="str">
        <f t="shared" si="597"/>
        <v/>
      </c>
      <c r="ER746" s="153" t="str">
        <f t="shared" si="598"/>
        <v/>
      </c>
      <c r="ES746" s="19" t="str">
        <f t="shared" si="599"/>
        <v/>
      </c>
      <c r="ET746" s="153" t="str">
        <f t="shared" si="600"/>
        <v/>
      </c>
    </row>
    <row r="747" spans="1:150" x14ac:dyDescent="0.25">
      <c r="A747" s="31"/>
      <c r="B747" s="91" t="str">
        <f t="shared" si="601"/>
        <v/>
      </c>
      <c r="C747" s="20" t="str">
        <f t="shared" si="561"/>
        <v/>
      </c>
      <c r="D747" s="97" t="str">
        <f t="shared" si="562"/>
        <v/>
      </c>
      <c r="E747" s="62" t="str">
        <f t="shared" si="602"/>
        <v/>
      </c>
      <c r="F747" s="31"/>
      <c r="G747" s="282"/>
      <c r="H747" s="283"/>
      <c r="I747" s="284"/>
      <c r="J747" s="285"/>
      <c r="K747" s="286"/>
      <c r="L747" s="287"/>
      <c r="M747" s="288"/>
      <c r="N747" s="287"/>
      <c r="O747" s="288"/>
      <c r="P747" s="287"/>
      <c r="Q747" s="288"/>
      <c r="R747" s="287"/>
      <c r="S747" s="288"/>
      <c r="T747" s="287"/>
      <c r="U747" s="288"/>
      <c r="V747" s="287"/>
      <c r="W747" s="288"/>
      <c r="X747" s="287"/>
      <c r="Y747" s="288"/>
      <c r="Z747" s="287"/>
      <c r="AA747" s="288"/>
      <c r="AB747" s="287"/>
      <c r="AC747" s="288"/>
      <c r="AD747" s="287"/>
      <c r="AE747" s="288"/>
      <c r="AF747" s="287"/>
      <c r="AG747" s="288"/>
      <c r="AH747" s="287"/>
      <c r="AI747" s="288"/>
      <c r="AJ747" s="287"/>
      <c r="AK747" s="288"/>
      <c r="AL747" s="287"/>
      <c r="AM747" s="288"/>
      <c r="AN747" s="287"/>
      <c r="AO747" s="288"/>
      <c r="AP747" s="287"/>
      <c r="AQ747" s="288"/>
      <c r="AR747" s="287"/>
      <c r="AS747" s="288"/>
      <c r="AT747" s="287"/>
      <c r="AU747" s="288"/>
      <c r="AV747" s="287"/>
      <c r="AW747" s="288"/>
      <c r="AX747" s="287"/>
      <c r="AY747" s="31"/>
      <c r="BA747" s="76" t="str">
        <f t="shared" si="603"/>
        <v/>
      </c>
      <c r="BC747" s="76" t="str">
        <f>IF('Stock List'!$K747="", "", 'Stock List'!$K747)</f>
        <v/>
      </c>
      <c r="BE747" s="106">
        <f>IFERROR(ROUND(((INDEX('Stock List'!$M$11:$M$1010, MATCH(L747, 'Stock List'!$K$11:$K$1010, 0))/INDEX('Stock List'!$L$11:$L$1010, MATCH(L747, 'Stock List'!$K$11:$K$1010, 0)))*K747), 2), 0)</f>
        <v>0</v>
      </c>
      <c r="BF747" s="20"/>
      <c r="BG747" s="20">
        <f>IFERROR(ROUND(((INDEX('Stock List'!$M$11:$M$1010, MATCH(N747, 'Stock List'!$K$11:$K$1010, 0))/INDEX('Stock List'!$L$11:$L$1010, MATCH(N747, 'Stock List'!$K$11:$K$1010, 0)))*M747), 2), 0)</f>
        <v>0</v>
      </c>
      <c r="BH747" s="20"/>
      <c r="BI747" s="20">
        <f>IFERROR(ROUND(((INDEX('Stock List'!$M$11:$M$1010, MATCH(P747, 'Stock List'!$K$11:$K$1010, 0))/INDEX('Stock List'!$L$11:$L$1010, MATCH(P747, 'Stock List'!$K$11:$K$1010, 0)))*O747), 2), 0)</f>
        <v>0</v>
      </c>
      <c r="BJ747" s="20"/>
      <c r="BK747" s="20">
        <f>IFERROR(ROUND(((INDEX('Stock List'!$M$11:$M$1010, MATCH(R747, 'Stock List'!$K$11:$K$1010, 0))/INDEX('Stock List'!$L$11:$L$1010, MATCH(R747, 'Stock List'!$K$11:$K$1010, 0)))*Q747), 2), 0)</f>
        <v>0</v>
      </c>
      <c r="BL747" s="20"/>
      <c r="BM747" s="20">
        <f>IFERROR(ROUND(((INDEX('Stock List'!$M$11:$M$1010, MATCH(T747, 'Stock List'!$K$11:$K$1010, 0))/INDEX('Stock List'!$L$11:$L$1010, MATCH(T747, 'Stock List'!$K$11:$K$1010, 0)))*S747), 2), 0)</f>
        <v>0</v>
      </c>
      <c r="BN747" s="20"/>
      <c r="BO747" s="20">
        <f>IFERROR(ROUND(((INDEX('Stock List'!$M$11:$M$1010, MATCH(V747, 'Stock List'!$K$11:$K$1010, 0))/INDEX('Stock List'!$L$11:$L$1010, MATCH(V747, 'Stock List'!$K$11:$K$1010, 0)))*U747), 2), 0)</f>
        <v>0</v>
      </c>
      <c r="BP747" s="20"/>
      <c r="BQ747" s="20">
        <f>IFERROR(ROUND(((INDEX('Stock List'!$M$11:$M$1010, MATCH(X747, 'Stock List'!$K$11:$K$1010, 0))/INDEX('Stock List'!$L$11:$L$1010, MATCH(X747, 'Stock List'!$K$11:$K$1010, 0)))*W747), 2), 0)</f>
        <v>0</v>
      </c>
      <c r="BR747" s="20"/>
      <c r="BS747" s="20">
        <f>IFERROR(ROUND(((INDEX('Stock List'!$M$11:$M$1010, MATCH(Z747, 'Stock List'!$K$11:$K$1010, 0))/INDEX('Stock List'!$L$11:$L$1010, MATCH(Z747, 'Stock List'!$K$11:$K$1010, 0)))*Y747), 2), 0)</f>
        <v>0</v>
      </c>
      <c r="BT747" s="20"/>
      <c r="BU747" s="20">
        <f>IFERROR(ROUND(((INDEX('Stock List'!$M$11:$M$1010, MATCH(AB747, 'Stock List'!$K$11:$K$1010, 0))/INDEX('Stock List'!$L$11:$L$1010, MATCH(AB747, 'Stock List'!$K$11:$K$1010, 0)))*AA747), 2), 0)</f>
        <v>0</v>
      </c>
      <c r="BV747" s="20"/>
      <c r="BW747" s="20">
        <f>IFERROR(ROUND(((INDEX('Stock List'!$M$11:$M$1010, MATCH(AD747, 'Stock List'!$K$11:$K$1010, 0))/INDEX('Stock List'!$L$11:$L$1010, MATCH(AD747, 'Stock List'!$K$11:$K$1010, 0)))*AC747), 2), 0)</f>
        <v>0</v>
      </c>
      <c r="BX747" s="20"/>
      <c r="BY747" s="20">
        <f>IFERROR(ROUND(((INDEX('Stock List'!$M$11:$M$1010, MATCH(AF747, 'Stock List'!$K$11:$K$1010, 0))/INDEX('Stock List'!$L$11:$L$1010, MATCH(AF747, 'Stock List'!$K$11:$K$1010, 0)))*AE747), 2), 0)</f>
        <v>0</v>
      </c>
      <c r="BZ747" s="20"/>
      <c r="CA747" s="20">
        <f>IFERROR(ROUND(((INDEX('Stock List'!$M$11:$M$1010, MATCH(AH747, 'Stock List'!$K$11:$K$1010, 0))/INDEX('Stock List'!$L$11:$L$1010, MATCH(AH747, 'Stock List'!$K$11:$K$1010, 0)))*AG747), 2), 0)</f>
        <v>0</v>
      </c>
      <c r="CB747" s="20"/>
      <c r="CC747" s="20">
        <f>IFERROR(ROUND(((INDEX('Stock List'!$M$11:$M$1010, MATCH(AJ747, 'Stock List'!$K$11:$K$1010, 0))/INDEX('Stock List'!$L$11:$L$1010, MATCH(AJ747, 'Stock List'!$K$11:$K$1010, 0)))*AI747), 2), 0)</f>
        <v>0</v>
      </c>
      <c r="CD747" s="20"/>
      <c r="CE747" s="20">
        <f>IFERROR(ROUND(((INDEX('Stock List'!$M$11:$M$1010, MATCH(AL747, 'Stock List'!$K$11:$K$1010, 0))/INDEX('Stock List'!$L$11:$L$1010, MATCH(AL747, 'Stock List'!$K$11:$K$1010, 0)))*AK747), 2), 0)</f>
        <v>0</v>
      </c>
      <c r="CF747" s="20"/>
      <c r="CG747" s="20">
        <f>IFERROR(ROUND(((INDEX('Stock List'!$M$11:$M$1010, MATCH(AN747, 'Stock List'!$K$11:$K$1010, 0))/INDEX('Stock List'!$L$11:$L$1010, MATCH(AN747, 'Stock List'!$K$11:$K$1010, 0)))*AM747), 2), 0)</f>
        <v>0</v>
      </c>
      <c r="CH747" s="20"/>
      <c r="CI747" s="20">
        <f>IFERROR(ROUND(((INDEX('Stock List'!$M$11:$M$1010, MATCH(AP747, 'Stock List'!$K$11:$K$1010, 0))/INDEX('Stock List'!$L$11:$L$1010, MATCH(AP747, 'Stock List'!$K$11:$K$1010, 0)))*AO747), 2), 0)</f>
        <v>0</v>
      </c>
      <c r="CJ747" s="20"/>
      <c r="CK747" s="20">
        <f>IFERROR(ROUND(((INDEX('Stock List'!$M$11:$M$1010, MATCH(AR747, 'Stock List'!$K$11:$K$1010, 0))/INDEX('Stock List'!$L$11:$L$1010, MATCH(AR747, 'Stock List'!$K$11:$K$1010, 0)))*AQ747), 2), 0)</f>
        <v>0</v>
      </c>
      <c r="CL747" s="20"/>
      <c r="CM747" s="20">
        <f>IFERROR(ROUND(((INDEX('Stock List'!$M$11:$M$1010, MATCH(AT747, 'Stock List'!$K$11:$K$1010, 0))/INDEX('Stock List'!$L$11:$L$1010, MATCH(AT747, 'Stock List'!$K$11:$K$1010, 0)))*AS747), 2), 0)</f>
        <v>0</v>
      </c>
      <c r="CN747" s="20"/>
      <c r="CO747" s="20">
        <f>IFERROR(ROUND(((INDEX('Stock List'!$M$11:$M$1010, MATCH(AV747, 'Stock List'!$K$11:$K$1010, 0))/INDEX('Stock List'!$L$11:$L$1010, MATCH(AV747, 'Stock List'!$K$11:$K$1010, 0)))*AU747), 2), 0)</f>
        <v>0</v>
      </c>
      <c r="CP747" s="20"/>
      <c r="CQ747" s="20">
        <f>IFERROR(ROUND(((INDEX('Stock List'!$M$11:$M$1010, MATCH(AX747, 'Stock List'!$K$11:$K$1010, 0))/INDEX('Stock List'!$L$11:$L$1010, MATCH(AX747, 'Stock List'!$K$11:$K$1010, 0)))*AW747), 2), 0)</f>
        <v>0</v>
      </c>
      <c r="CR747" s="22"/>
      <c r="CT747" s="106" t="str">
        <f t="shared" si="604"/>
        <v/>
      </c>
      <c r="CU747" s="22" t="str">
        <f t="shared" si="605"/>
        <v/>
      </c>
      <c r="CX747" s="106" t="str">
        <f t="shared" si="606"/>
        <v/>
      </c>
      <c r="CY747" s="20" t="str">
        <f t="shared" si="607"/>
        <v/>
      </c>
      <c r="CZ747" s="22" t="str">
        <f t="shared" si="608"/>
        <v/>
      </c>
      <c r="DB747" s="76" t="str">
        <f>IF($H747="", "", COUNTIF($G$11:$G$1010, "&gt;"&amp;$G747)+1+COUNTIF($G$11:$G747, $G747)-1)</f>
        <v/>
      </c>
      <c r="DC747" s="76" t="str">
        <f>IF($H747="", "", COUNTIF($CZ$11:$CZ$1010, "&gt;"&amp;$CZ747)+1+COUNTIF($CZ$11:$CZ747, $CZ747)-1)</f>
        <v/>
      </c>
      <c r="DE747" s="147" t="str">
        <f t="shared" si="609"/>
        <v/>
      </c>
      <c r="DF747" s="148"/>
      <c r="DG747" s="19" t="str">
        <f t="shared" si="610"/>
        <v/>
      </c>
      <c r="DH747" s="153" t="str">
        <f t="shared" si="611"/>
        <v/>
      </c>
      <c r="DI747" s="19" t="str">
        <f t="shared" si="563"/>
        <v/>
      </c>
      <c r="DJ747" s="153" t="str">
        <f t="shared" si="564"/>
        <v/>
      </c>
      <c r="DK747" s="19" t="str">
        <f t="shared" si="565"/>
        <v/>
      </c>
      <c r="DL747" s="153" t="str">
        <f t="shared" si="566"/>
        <v/>
      </c>
      <c r="DM747" s="19" t="str">
        <f t="shared" si="567"/>
        <v/>
      </c>
      <c r="DN747" s="153" t="str">
        <f t="shared" si="568"/>
        <v/>
      </c>
      <c r="DO747" s="19" t="str">
        <f t="shared" si="569"/>
        <v/>
      </c>
      <c r="DP747" s="153" t="str">
        <f t="shared" si="570"/>
        <v/>
      </c>
      <c r="DQ747" s="19" t="str">
        <f t="shared" si="571"/>
        <v/>
      </c>
      <c r="DR747" s="153" t="str">
        <f t="shared" si="572"/>
        <v/>
      </c>
      <c r="DS747" s="19" t="str">
        <f t="shared" si="573"/>
        <v/>
      </c>
      <c r="DT747" s="153" t="str">
        <f t="shared" si="574"/>
        <v/>
      </c>
      <c r="DU747" s="19" t="str">
        <f t="shared" si="575"/>
        <v/>
      </c>
      <c r="DV747" s="153" t="str">
        <f t="shared" si="576"/>
        <v/>
      </c>
      <c r="DW747" s="19" t="str">
        <f t="shared" si="577"/>
        <v/>
      </c>
      <c r="DX747" s="153" t="str">
        <f t="shared" si="578"/>
        <v/>
      </c>
      <c r="DY747" s="19" t="str">
        <f t="shared" si="579"/>
        <v/>
      </c>
      <c r="DZ747" s="153" t="str">
        <f t="shared" si="580"/>
        <v/>
      </c>
      <c r="EA747" s="19" t="str">
        <f t="shared" si="581"/>
        <v/>
      </c>
      <c r="EB747" s="153" t="str">
        <f t="shared" si="582"/>
        <v/>
      </c>
      <c r="EC747" s="19" t="str">
        <f t="shared" si="583"/>
        <v/>
      </c>
      <c r="ED747" s="153" t="str">
        <f t="shared" si="584"/>
        <v/>
      </c>
      <c r="EE747" s="19" t="str">
        <f t="shared" si="585"/>
        <v/>
      </c>
      <c r="EF747" s="153" t="str">
        <f t="shared" si="586"/>
        <v/>
      </c>
      <c r="EG747" s="19" t="str">
        <f t="shared" si="587"/>
        <v/>
      </c>
      <c r="EH747" s="153" t="str">
        <f t="shared" si="588"/>
        <v/>
      </c>
      <c r="EI747" s="19" t="str">
        <f t="shared" si="589"/>
        <v/>
      </c>
      <c r="EJ747" s="153" t="str">
        <f t="shared" si="590"/>
        <v/>
      </c>
      <c r="EK747" s="19" t="str">
        <f t="shared" si="591"/>
        <v/>
      </c>
      <c r="EL747" s="153" t="str">
        <f t="shared" si="592"/>
        <v/>
      </c>
      <c r="EM747" s="19" t="str">
        <f t="shared" si="593"/>
        <v/>
      </c>
      <c r="EN747" s="153" t="str">
        <f t="shared" si="594"/>
        <v/>
      </c>
      <c r="EO747" s="19" t="str">
        <f t="shared" si="595"/>
        <v/>
      </c>
      <c r="EP747" s="153" t="str">
        <f t="shared" si="596"/>
        <v/>
      </c>
      <c r="EQ747" s="19" t="str">
        <f t="shared" si="597"/>
        <v/>
      </c>
      <c r="ER747" s="153" t="str">
        <f t="shared" si="598"/>
        <v/>
      </c>
      <c r="ES747" s="19" t="str">
        <f t="shared" si="599"/>
        <v/>
      </c>
      <c r="ET747" s="153" t="str">
        <f t="shared" si="600"/>
        <v/>
      </c>
    </row>
    <row r="748" spans="1:150" x14ac:dyDescent="0.25">
      <c r="A748" s="31"/>
      <c r="B748" s="91" t="str">
        <f t="shared" si="601"/>
        <v/>
      </c>
      <c r="C748" s="20" t="str">
        <f t="shared" si="561"/>
        <v/>
      </c>
      <c r="D748" s="97" t="str">
        <f t="shared" si="562"/>
        <v/>
      </c>
      <c r="E748" s="62" t="str">
        <f t="shared" si="602"/>
        <v/>
      </c>
      <c r="F748" s="31"/>
      <c r="G748" s="282"/>
      <c r="H748" s="283"/>
      <c r="I748" s="284"/>
      <c r="J748" s="285"/>
      <c r="K748" s="286"/>
      <c r="L748" s="287"/>
      <c r="M748" s="288"/>
      <c r="N748" s="287"/>
      <c r="O748" s="288"/>
      <c r="P748" s="287"/>
      <c r="Q748" s="288"/>
      <c r="R748" s="287"/>
      <c r="S748" s="288"/>
      <c r="T748" s="287"/>
      <c r="U748" s="288"/>
      <c r="V748" s="287"/>
      <c r="W748" s="288"/>
      <c r="X748" s="287"/>
      <c r="Y748" s="288"/>
      <c r="Z748" s="287"/>
      <c r="AA748" s="288"/>
      <c r="AB748" s="287"/>
      <c r="AC748" s="288"/>
      <c r="AD748" s="287"/>
      <c r="AE748" s="288"/>
      <c r="AF748" s="287"/>
      <c r="AG748" s="288"/>
      <c r="AH748" s="287"/>
      <c r="AI748" s="288"/>
      <c r="AJ748" s="287"/>
      <c r="AK748" s="288"/>
      <c r="AL748" s="287"/>
      <c r="AM748" s="288"/>
      <c r="AN748" s="287"/>
      <c r="AO748" s="288"/>
      <c r="AP748" s="287"/>
      <c r="AQ748" s="288"/>
      <c r="AR748" s="287"/>
      <c r="AS748" s="288"/>
      <c r="AT748" s="287"/>
      <c r="AU748" s="288"/>
      <c r="AV748" s="287"/>
      <c r="AW748" s="288"/>
      <c r="AX748" s="287"/>
      <c r="AY748" s="31"/>
      <c r="BA748" s="76" t="str">
        <f t="shared" si="603"/>
        <v/>
      </c>
      <c r="BC748" s="76" t="str">
        <f>IF('Stock List'!$K748="", "", 'Stock List'!$K748)</f>
        <v/>
      </c>
      <c r="BE748" s="106">
        <f>IFERROR(ROUND(((INDEX('Stock List'!$M$11:$M$1010, MATCH(L748, 'Stock List'!$K$11:$K$1010, 0))/INDEX('Stock List'!$L$11:$L$1010, MATCH(L748, 'Stock List'!$K$11:$K$1010, 0)))*K748), 2), 0)</f>
        <v>0</v>
      </c>
      <c r="BF748" s="20"/>
      <c r="BG748" s="20">
        <f>IFERROR(ROUND(((INDEX('Stock List'!$M$11:$M$1010, MATCH(N748, 'Stock List'!$K$11:$K$1010, 0))/INDEX('Stock List'!$L$11:$L$1010, MATCH(N748, 'Stock List'!$K$11:$K$1010, 0)))*M748), 2), 0)</f>
        <v>0</v>
      </c>
      <c r="BH748" s="20"/>
      <c r="BI748" s="20">
        <f>IFERROR(ROUND(((INDEX('Stock List'!$M$11:$M$1010, MATCH(P748, 'Stock List'!$K$11:$K$1010, 0))/INDEX('Stock List'!$L$11:$L$1010, MATCH(P748, 'Stock List'!$K$11:$K$1010, 0)))*O748), 2), 0)</f>
        <v>0</v>
      </c>
      <c r="BJ748" s="20"/>
      <c r="BK748" s="20">
        <f>IFERROR(ROUND(((INDEX('Stock List'!$M$11:$M$1010, MATCH(R748, 'Stock List'!$K$11:$K$1010, 0))/INDEX('Stock List'!$L$11:$L$1010, MATCH(R748, 'Stock List'!$K$11:$K$1010, 0)))*Q748), 2), 0)</f>
        <v>0</v>
      </c>
      <c r="BL748" s="20"/>
      <c r="BM748" s="20">
        <f>IFERROR(ROUND(((INDEX('Stock List'!$M$11:$M$1010, MATCH(T748, 'Stock List'!$K$11:$K$1010, 0))/INDEX('Stock List'!$L$11:$L$1010, MATCH(T748, 'Stock List'!$K$11:$K$1010, 0)))*S748), 2), 0)</f>
        <v>0</v>
      </c>
      <c r="BN748" s="20"/>
      <c r="BO748" s="20">
        <f>IFERROR(ROUND(((INDEX('Stock List'!$M$11:$M$1010, MATCH(V748, 'Stock List'!$K$11:$K$1010, 0))/INDEX('Stock List'!$L$11:$L$1010, MATCH(V748, 'Stock List'!$K$11:$K$1010, 0)))*U748), 2), 0)</f>
        <v>0</v>
      </c>
      <c r="BP748" s="20"/>
      <c r="BQ748" s="20">
        <f>IFERROR(ROUND(((INDEX('Stock List'!$M$11:$M$1010, MATCH(X748, 'Stock List'!$K$11:$K$1010, 0))/INDEX('Stock List'!$L$11:$L$1010, MATCH(X748, 'Stock List'!$K$11:$K$1010, 0)))*W748), 2), 0)</f>
        <v>0</v>
      </c>
      <c r="BR748" s="20"/>
      <c r="BS748" s="20">
        <f>IFERROR(ROUND(((INDEX('Stock List'!$M$11:$M$1010, MATCH(Z748, 'Stock List'!$K$11:$K$1010, 0))/INDEX('Stock List'!$L$11:$L$1010, MATCH(Z748, 'Stock List'!$K$11:$K$1010, 0)))*Y748), 2), 0)</f>
        <v>0</v>
      </c>
      <c r="BT748" s="20"/>
      <c r="BU748" s="20">
        <f>IFERROR(ROUND(((INDEX('Stock List'!$M$11:$M$1010, MATCH(AB748, 'Stock List'!$K$11:$K$1010, 0))/INDEX('Stock List'!$L$11:$L$1010, MATCH(AB748, 'Stock List'!$K$11:$K$1010, 0)))*AA748), 2), 0)</f>
        <v>0</v>
      </c>
      <c r="BV748" s="20"/>
      <c r="BW748" s="20">
        <f>IFERROR(ROUND(((INDEX('Stock List'!$M$11:$M$1010, MATCH(AD748, 'Stock List'!$K$11:$K$1010, 0))/INDEX('Stock List'!$L$11:$L$1010, MATCH(AD748, 'Stock List'!$K$11:$K$1010, 0)))*AC748), 2), 0)</f>
        <v>0</v>
      </c>
      <c r="BX748" s="20"/>
      <c r="BY748" s="20">
        <f>IFERROR(ROUND(((INDEX('Stock List'!$M$11:$M$1010, MATCH(AF748, 'Stock List'!$K$11:$K$1010, 0))/INDEX('Stock List'!$L$11:$L$1010, MATCH(AF748, 'Stock List'!$K$11:$K$1010, 0)))*AE748), 2), 0)</f>
        <v>0</v>
      </c>
      <c r="BZ748" s="20"/>
      <c r="CA748" s="20">
        <f>IFERROR(ROUND(((INDEX('Stock List'!$M$11:$M$1010, MATCH(AH748, 'Stock List'!$K$11:$K$1010, 0))/INDEX('Stock List'!$L$11:$L$1010, MATCH(AH748, 'Stock List'!$K$11:$K$1010, 0)))*AG748), 2), 0)</f>
        <v>0</v>
      </c>
      <c r="CB748" s="20"/>
      <c r="CC748" s="20">
        <f>IFERROR(ROUND(((INDEX('Stock List'!$M$11:$M$1010, MATCH(AJ748, 'Stock List'!$K$11:$K$1010, 0))/INDEX('Stock List'!$L$11:$L$1010, MATCH(AJ748, 'Stock List'!$K$11:$K$1010, 0)))*AI748), 2), 0)</f>
        <v>0</v>
      </c>
      <c r="CD748" s="20"/>
      <c r="CE748" s="20">
        <f>IFERROR(ROUND(((INDEX('Stock List'!$M$11:$M$1010, MATCH(AL748, 'Stock List'!$K$11:$K$1010, 0))/INDEX('Stock List'!$L$11:$L$1010, MATCH(AL748, 'Stock List'!$K$11:$K$1010, 0)))*AK748), 2), 0)</f>
        <v>0</v>
      </c>
      <c r="CF748" s="20"/>
      <c r="CG748" s="20">
        <f>IFERROR(ROUND(((INDEX('Stock List'!$M$11:$M$1010, MATCH(AN748, 'Stock List'!$K$11:$K$1010, 0))/INDEX('Stock List'!$L$11:$L$1010, MATCH(AN748, 'Stock List'!$K$11:$K$1010, 0)))*AM748), 2), 0)</f>
        <v>0</v>
      </c>
      <c r="CH748" s="20"/>
      <c r="CI748" s="20">
        <f>IFERROR(ROUND(((INDEX('Stock List'!$M$11:$M$1010, MATCH(AP748, 'Stock List'!$K$11:$K$1010, 0))/INDEX('Stock List'!$L$11:$L$1010, MATCH(AP748, 'Stock List'!$K$11:$K$1010, 0)))*AO748), 2), 0)</f>
        <v>0</v>
      </c>
      <c r="CJ748" s="20"/>
      <c r="CK748" s="20">
        <f>IFERROR(ROUND(((INDEX('Stock List'!$M$11:$M$1010, MATCH(AR748, 'Stock List'!$K$11:$K$1010, 0))/INDEX('Stock List'!$L$11:$L$1010, MATCH(AR748, 'Stock List'!$K$11:$K$1010, 0)))*AQ748), 2), 0)</f>
        <v>0</v>
      </c>
      <c r="CL748" s="20"/>
      <c r="CM748" s="20">
        <f>IFERROR(ROUND(((INDEX('Stock List'!$M$11:$M$1010, MATCH(AT748, 'Stock List'!$K$11:$K$1010, 0))/INDEX('Stock List'!$L$11:$L$1010, MATCH(AT748, 'Stock List'!$K$11:$K$1010, 0)))*AS748), 2), 0)</f>
        <v>0</v>
      </c>
      <c r="CN748" s="20"/>
      <c r="CO748" s="20">
        <f>IFERROR(ROUND(((INDEX('Stock List'!$M$11:$M$1010, MATCH(AV748, 'Stock List'!$K$11:$K$1010, 0))/INDEX('Stock List'!$L$11:$L$1010, MATCH(AV748, 'Stock List'!$K$11:$K$1010, 0)))*AU748), 2), 0)</f>
        <v>0</v>
      </c>
      <c r="CP748" s="20"/>
      <c r="CQ748" s="20">
        <f>IFERROR(ROUND(((INDEX('Stock List'!$M$11:$M$1010, MATCH(AX748, 'Stock List'!$K$11:$K$1010, 0))/INDEX('Stock List'!$L$11:$L$1010, MATCH(AX748, 'Stock List'!$K$11:$K$1010, 0)))*AW748), 2), 0)</f>
        <v>0</v>
      </c>
      <c r="CR748" s="22"/>
      <c r="CT748" s="106" t="str">
        <f t="shared" si="604"/>
        <v/>
      </c>
      <c r="CU748" s="22" t="str">
        <f t="shared" si="605"/>
        <v/>
      </c>
      <c r="CX748" s="106" t="str">
        <f t="shared" si="606"/>
        <v/>
      </c>
      <c r="CY748" s="20" t="str">
        <f t="shared" si="607"/>
        <v/>
      </c>
      <c r="CZ748" s="22" t="str">
        <f t="shared" si="608"/>
        <v/>
      </c>
      <c r="DB748" s="76" t="str">
        <f>IF($H748="", "", COUNTIF($G$11:$G$1010, "&gt;"&amp;$G748)+1+COUNTIF($G$11:$G748, $G748)-1)</f>
        <v/>
      </c>
      <c r="DC748" s="76" t="str">
        <f>IF($H748="", "", COUNTIF($CZ$11:$CZ$1010, "&gt;"&amp;$CZ748)+1+COUNTIF($CZ$11:$CZ748, $CZ748)-1)</f>
        <v/>
      </c>
      <c r="DE748" s="147" t="str">
        <f t="shared" si="609"/>
        <v/>
      </c>
      <c r="DF748" s="148"/>
      <c r="DG748" s="19" t="str">
        <f t="shared" si="610"/>
        <v/>
      </c>
      <c r="DH748" s="153" t="str">
        <f t="shared" si="611"/>
        <v/>
      </c>
      <c r="DI748" s="19" t="str">
        <f t="shared" si="563"/>
        <v/>
      </c>
      <c r="DJ748" s="153" t="str">
        <f t="shared" si="564"/>
        <v/>
      </c>
      <c r="DK748" s="19" t="str">
        <f t="shared" si="565"/>
        <v/>
      </c>
      <c r="DL748" s="153" t="str">
        <f t="shared" si="566"/>
        <v/>
      </c>
      <c r="DM748" s="19" t="str">
        <f t="shared" si="567"/>
        <v/>
      </c>
      <c r="DN748" s="153" t="str">
        <f t="shared" si="568"/>
        <v/>
      </c>
      <c r="DO748" s="19" t="str">
        <f t="shared" si="569"/>
        <v/>
      </c>
      <c r="DP748" s="153" t="str">
        <f t="shared" si="570"/>
        <v/>
      </c>
      <c r="DQ748" s="19" t="str">
        <f t="shared" si="571"/>
        <v/>
      </c>
      <c r="DR748" s="153" t="str">
        <f t="shared" si="572"/>
        <v/>
      </c>
      <c r="DS748" s="19" t="str">
        <f t="shared" si="573"/>
        <v/>
      </c>
      <c r="DT748" s="153" t="str">
        <f t="shared" si="574"/>
        <v/>
      </c>
      <c r="DU748" s="19" t="str">
        <f t="shared" si="575"/>
        <v/>
      </c>
      <c r="DV748" s="153" t="str">
        <f t="shared" si="576"/>
        <v/>
      </c>
      <c r="DW748" s="19" t="str">
        <f t="shared" si="577"/>
        <v/>
      </c>
      <c r="DX748" s="153" t="str">
        <f t="shared" si="578"/>
        <v/>
      </c>
      <c r="DY748" s="19" t="str">
        <f t="shared" si="579"/>
        <v/>
      </c>
      <c r="DZ748" s="153" t="str">
        <f t="shared" si="580"/>
        <v/>
      </c>
      <c r="EA748" s="19" t="str">
        <f t="shared" si="581"/>
        <v/>
      </c>
      <c r="EB748" s="153" t="str">
        <f t="shared" si="582"/>
        <v/>
      </c>
      <c r="EC748" s="19" t="str">
        <f t="shared" si="583"/>
        <v/>
      </c>
      <c r="ED748" s="153" t="str">
        <f t="shared" si="584"/>
        <v/>
      </c>
      <c r="EE748" s="19" t="str">
        <f t="shared" si="585"/>
        <v/>
      </c>
      <c r="EF748" s="153" t="str">
        <f t="shared" si="586"/>
        <v/>
      </c>
      <c r="EG748" s="19" t="str">
        <f t="shared" si="587"/>
        <v/>
      </c>
      <c r="EH748" s="153" t="str">
        <f t="shared" si="588"/>
        <v/>
      </c>
      <c r="EI748" s="19" t="str">
        <f t="shared" si="589"/>
        <v/>
      </c>
      <c r="EJ748" s="153" t="str">
        <f t="shared" si="590"/>
        <v/>
      </c>
      <c r="EK748" s="19" t="str">
        <f t="shared" si="591"/>
        <v/>
      </c>
      <c r="EL748" s="153" t="str">
        <f t="shared" si="592"/>
        <v/>
      </c>
      <c r="EM748" s="19" t="str">
        <f t="shared" si="593"/>
        <v/>
      </c>
      <c r="EN748" s="153" t="str">
        <f t="shared" si="594"/>
        <v/>
      </c>
      <c r="EO748" s="19" t="str">
        <f t="shared" si="595"/>
        <v/>
      </c>
      <c r="EP748" s="153" t="str">
        <f t="shared" si="596"/>
        <v/>
      </c>
      <c r="EQ748" s="19" t="str">
        <f t="shared" si="597"/>
        <v/>
      </c>
      <c r="ER748" s="153" t="str">
        <f t="shared" si="598"/>
        <v/>
      </c>
      <c r="ES748" s="19" t="str">
        <f t="shared" si="599"/>
        <v/>
      </c>
      <c r="ET748" s="153" t="str">
        <f t="shared" si="600"/>
        <v/>
      </c>
    </row>
    <row r="749" spans="1:150" x14ac:dyDescent="0.25">
      <c r="A749" s="31"/>
      <c r="B749" s="91" t="str">
        <f t="shared" si="601"/>
        <v/>
      </c>
      <c r="C749" s="20" t="str">
        <f t="shared" si="561"/>
        <v/>
      </c>
      <c r="D749" s="97" t="str">
        <f t="shared" si="562"/>
        <v/>
      </c>
      <c r="E749" s="62" t="str">
        <f t="shared" si="602"/>
        <v/>
      </c>
      <c r="F749" s="31"/>
      <c r="G749" s="282"/>
      <c r="H749" s="283"/>
      <c r="I749" s="284"/>
      <c r="J749" s="285"/>
      <c r="K749" s="286"/>
      <c r="L749" s="287"/>
      <c r="M749" s="288"/>
      <c r="N749" s="287"/>
      <c r="O749" s="288"/>
      <c r="P749" s="287"/>
      <c r="Q749" s="288"/>
      <c r="R749" s="287"/>
      <c r="S749" s="288"/>
      <c r="T749" s="287"/>
      <c r="U749" s="288"/>
      <c r="V749" s="287"/>
      <c r="W749" s="288"/>
      <c r="X749" s="287"/>
      <c r="Y749" s="288"/>
      <c r="Z749" s="287"/>
      <c r="AA749" s="288"/>
      <c r="AB749" s="287"/>
      <c r="AC749" s="288"/>
      <c r="AD749" s="287"/>
      <c r="AE749" s="288"/>
      <c r="AF749" s="287"/>
      <c r="AG749" s="288"/>
      <c r="AH749" s="287"/>
      <c r="AI749" s="288"/>
      <c r="AJ749" s="287"/>
      <c r="AK749" s="288"/>
      <c r="AL749" s="287"/>
      <c r="AM749" s="288"/>
      <c r="AN749" s="287"/>
      <c r="AO749" s="288"/>
      <c r="AP749" s="287"/>
      <c r="AQ749" s="288"/>
      <c r="AR749" s="287"/>
      <c r="AS749" s="288"/>
      <c r="AT749" s="287"/>
      <c r="AU749" s="288"/>
      <c r="AV749" s="287"/>
      <c r="AW749" s="288"/>
      <c r="AX749" s="287"/>
      <c r="AY749" s="31"/>
      <c r="BA749" s="76" t="str">
        <f t="shared" si="603"/>
        <v/>
      </c>
      <c r="BC749" s="76" t="str">
        <f>IF('Stock List'!$K749="", "", 'Stock List'!$K749)</f>
        <v/>
      </c>
      <c r="BE749" s="106">
        <f>IFERROR(ROUND(((INDEX('Stock List'!$M$11:$M$1010, MATCH(L749, 'Stock List'!$K$11:$K$1010, 0))/INDEX('Stock List'!$L$11:$L$1010, MATCH(L749, 'Stock List'!$K$11:$K$1010, 0)))*K749), 2), 0)</f>
        <v>0</v>
      </c>
      <c r="BF749" s="20"/>
      <c r="BG749" s="20">
        <f>IFERROR(ROUND(((INDEX('Stock List'!$M$11:$M$1010, MATCH(N749, 'Stock List'!$K$11:$K$1010, 0))/INDEX('Stock List'!$L$11:$L$1010, MATCH(N749, 'Stock List'!$K$11:$K$1010, 0)))*M749), 2), 0)</f>
        <v>0</v>
      </c>
      <c r="BH749" s="20"/>
      <c r="BI749" s="20">
        <f>IFERROR(ROUND(((INDEX('Stock List'!$M$11:$M$1010, MATCH(P749, 'Stock List'!$K$11:$K$1010, 0))/INDEX('Stock List'!$L$11:$L$1010, MATCH(P749, 'Stock List'!$K$11:$K$1010, 0)))*O749), 2), 0)</f>
        <v>0</v>
      </c>
      <c r="BJ749" s="20"/>
      <c r="BK749" s="20">
        <f>IFERROR(ROUND(((INDEX('Stock List'!$M$11:$M$1010, MATCH(R749, 'Stock List'!$K$11:$K$1010, 0))/INDEX('Stock List'!$L$11:$L$1010, MATCH(R749, 'Stock List'!$K$11:$K$1010, 0)))*Q749), 2), 0)</f>
        <v>0</v>
      </c>
      <c r="BL749" s="20"/>
      <c r="BM749" s="20">
        <f>IFERROR(ROUND(((INDEX('Stock List'!$M$11:$M$1010, MATCH(T749, 'Stock List'!$K$11:$K$1010, 0))/INDEX('Stock List'!$L$11:$L$1010, MATCH(T749, 'Stock List'!$K$11:$K$1010, 0)))*S749), 2), 0)</f>
        <v>0</v>
      </c>
      <c r="BN749" s="20"/>
      <c r="BO749" s="20">
        <f>IFERROR(ROUND(((INDEX('Stock List'!$M$11:$M$1010, MATCH(V749, 'Stock List'!$K$11:$K$1010, 0))/INDEX('Stock List'!$L$11:$L$1010, MATCH(V749, 'Stock List'!$K$11:$K$1010, 0)))*U749), 2), 0)</f>
        <v>0</v>
      </c>
      <c r="BP749" s="20"/>
      <c r="BQ749" s="20">
        <f>IFERROR(ROUND(((INDEX('Stock List'!$M$11:$M$1010, MATCH(X749, 'Stock List'!$K$11:$K$1010, 0))/INDEX('Stock List'!$L$11:$L$1010, MATCH(X749, 'Stock List'!$K$11:$K$1010, 0)))*W749), 2), 0)</f>
        <v>0</v>
      </c>
      <c r="BR749" s="20"/>
      <c r="BS749" s="20">
        <f>IFERROR(ROUND(((INDEX('Stock List'!$M$11:$M$1010, MATCH(Z749, 'Stock List'!$K$11:$K$1010, 0))/INDEX('Stock List'!$L$11:$L$1010, MATCH(Z749, 'Stock List'!$K$11:$K$1010, 0)))*Y749), 2), 0)</f>
        <v>0</v>
      </c>
      <c r="BT749" s="20"/>
      <c r="BU749" s="20">
        <f>IFERROR(ROUND(((INDEX('Stock List'!$M$11:$M$1010, MATCH(AB749, 'Stock List'!$K$11:$K$1010, 0))/INDEX('Stock List'!$L$11:$L$1010, MATCH(AB749, 'Stock List'!$K$11:$K$1010, 0)))*AA749), 2), 0)</f>
        <v>0</v>
      </c>
      <c r="BV749" s="20"/>
      <c r="BW749" s="20">
        <f>IFERROR(ROUND(((INDEX('Stock List'!$M$11:$M$1010, MATCH(AD749, 'Stock List'!$K$11:$K$1010, 0))/INDEX('Stock List'!$L$11:$L$1010, MATCH(AD749, 'Stock List'!$K$11:$K$1010, 0)))*AC749), 2), 0)</f>
        <v>0</v>
      </c>
      <c r="BX749" s="20"/>
      <c r="BY749" s="20">
        <f>IFERROR(ROUND(((INDEX('Stock List'!$M$11:$M$1010, MATCH(AF749, 'Stock List'!$K$11:$K$1010, 0))/INDEX('Stock List'!$L$11:$L$1010, MATCH(AF749, 'Stock List'!$K$11:$K$1010, 0)))*AE749), 2), 0)</f>
        <v>0</v>
      </c>
      <c r="BZ749" s="20"/>
      <c r="CA749" s="20">
        <f>IFERROR(ROUND(((INDEX('Stock List'!$M$11:$M$1010, MATCH(AH749, 'Stock List'!$K$11:$K$1010, 0))/INDEX('Stock List'!$L$11:$L$1010, MATCH(AH749, 'Stock List'!$K$11:$K$1010, 0)))*AG749), 2), 0)</f>
        <v>0</v>
      </c>
      <c r="CB749" s="20"/>
      <c r="CC749" s="20">
        <f>IFERROR(ROUND(((INDEX('Stock List'!$M$11:$M$1010, MATCH(AJ749, 'Stock List'!$K$11:$K$1010, 0))/INDEX('Stock List'!$L$11:$L$1010, MATCH(AJ749, 'Stock List'!$K$11:$K$1010, 0)))*AI749), 2), 0)</f>
        <v>0</v>
      </c>
      <c r="CD749" s="20"/>
      <c r="CE749" s="20">
        <f>IFERROR(ROUND(((INDEX('Stock List'!$M$11:$M$1010, MATCH(AL749, 'Stock List'!$K$11:$K$1010, 0))/INDEX('Stock List'!$L$11:$L$1010, MATCH(AL749, 'Stock List'!$K$11:$K$1010, 0)))*AK749), 2), 0)</f>
        <v>0</v>
      </c>
      <c r="CF749" s="20"/>
      <c r="CG749" s="20">
        <f>IFERROR(ROUND(((INDEX('Stock List'!$M$11:$M$1010, MATCH(AN749, 'Stock List'!$K$11:$K$1010, 0))/INDEX('Stock List'!$L$11:$L$1010, MATCH(AN749, 'Stock List'!$K$11:$K$1010, 0)))*AM749), 2), 0)</f>
        <v>0</v>
      </c>
      <c r="CH749" s="20"/>
      <c r="CI749" s="20">
        <f>IFERROR(ROUND(((INDEX('Stock List'!$M$11:$M$1010, MATCH(AP749, 'Stock List'!$K$11:$K$1010, 0))/INDEX('Stock List'!$L$11:$L$1010, MATCH(AP749, 'Stock List'!$K$11:$K$1010, 0)))*AO749), 2), 0)</f>
        <v>0</v>
      </c>
      <c r="CJ749" s="20"/>
      <c r="CK749" s="20">
        <f>IFERROR(ROUND(((INDEX('Stock List'!$M$11:$M$1010, MATCH(AR749, 'Stock List'!$K$11:$K$1010, 0))/INDEX('Stock List'!$L$11:$L$1010, MATCH(AR749, 'Stock List'!$K$11:$K$1010, 0)))*AQ749), 2), 0)</f>
        <v>0</v>
      </c>
      <c r="CL749" s="20"/>
      <c r="CM749" s="20">
        <f>IFERROR(ROUND(((INDEX('Stock List'!$M$11:$M$1010, MATCH(AT749, 'Stock List'!$K$11:$K$1010, 0))/INDEX('Stock List'!$L$11:$L$1010, MATCH(AT749, 'Stock List'!$K$11:$K$1010, 0)))*AS749), 2), 0)</f>
        <v>0</v>
      </c>
      <c r="CN749" s="20"/>
      <c r="CO749" s="20">
        <f>IFERROR(ROUND(((INDEX('Stock List'!$M$11:$M$1010, MATCH(AV749, 'Stock List'!$K$11:$K$1010, 0))/INDEX('Stock List'!$L$11:$L$1010, MATCH(AV749, 'Stock List'!$K$11:$K$1010, 0)))*AU749), 2), 0)</f>
        <v>0</v>
      </c>
      <c r="CP749" s="20"/>
      <c r="CQ749" s="20">
        <f>IFERROR(ROUND(((INDEX('Stock List'!$M$11:$M$1010, MATCH(AX749, 'Stock List'!$K$11:$K$1010, 0))/INDEX('Stock List'!$L$11:$L$1010, MATCH(AX749, 'Stock List'!$K$11:$K$1010, 0)))*AW749), 2), 0)</f>
        <v>0</v>
      </c>
      <c r="CR749" s="22"/>
      <c r="CT749" s="106" t="str">
        <f t="shared" si="604"/>
        <v/>
      </c>
      <c r="CU749" s="22" t="str">
        <f t="shared" si="605"/>
        <v/>
      </c>
      <c r="CX749" s="106" t="str">
        <f t="shared" si="606"/>
        <v/>
      </c>
      <c r="CY749" s="20" t="str">
        <f t="shared" si="607"/>
        <v/>
      </c>
      <c r="CZ749" s="22" t="str">
        <f t="shared" si="608"/>
        <v/>
      </c>
      <c r="DB749" s="76" t="str">
        <f>IF($H749="", "", COUNTIF($G$11:$G$1010, "&gt;"&amp;$G749)+1+COUNTIF($G$11:$G749, $G749)-1)</f>
        <v/>
      </c>
      <c r="DC749" s="76" t="str">
        <f>IF($H749="", "", COUNTIF($CZ$11:$CZ$1010, "&gt;"&amp;$CZ749)+1+COUNTIF($CZ$11:$CZ749, $CZ749)-1)</f>
        <v/>
      </c>
      <c r="DE749" s="147" t="str">
        <f t="shared" si="609"/>
        <v/>
      </c>
      <c r="DF749" s="148"/>
      <c r="DG749" s="19" t="str">
        <f t="shared" si="610"/>
        <v/>
      </c>
      <c r="DH749" s="153" t="str">
        <f t="shared" si="611"/>
        <v/>
      </c>
      <c r="DI749" s="19" t="str">
        <f t="shared" si="563"/>
        <v/>
      </c>
      <c r="DJ749" s="153" t="str">
        <f t="shared" si="564"/>
        <v/>
      </c>
      <c r="DK749" s="19" t="str">
        <f t="shared" si="565"/>
        <v/>
      </c>
      <c r="DL749" s="153" t="str">
        <f t="shared" si="566"/>
        <v/>
      </c>
      <c r="DM749" s="19" t="str">
        <f t="shared" si="567"/>
        <v/>
      </c>
      <c r="DN749" s="153" t="str">
        <f t="shared" si="568"/>
        <v/>
      </c>
      <c r="DO749" s="19" t="str">
        <f t="shared" si="569"/>
        <v/>
      </c>
      <c r="DP749" s="153" t="str">
        <f t="shared" si="570"/>
        <v/>
      </c>
      <c r="DQ749" s="19" t="str">
        <f t="shared" si="571"/>
        <v/>
      </c>
      <c r="DR749" s="153" t="str">
        <f t="shared" si="572"/>
        <v/>
      </c>
      <c r="DS749" s="19" t="str">
        <f t="shared" si="573"/>
        <v/>
      </c>
      <c r="DT749" s="153" t="str">
        <f t="shared" si="574"/>
        <v/>
      </c>
      <c r="DU749" s="19" t="str">
        <f t="shared" si="575"/>
        <v/>
      </c>
      <c r="DV749" s="153" t="str">
        <f t="shared" si="576"/>
        <v/>
      </c>
      <c r="DW749" s="19" t="str">
        <f t="shared" si="577"/>
        <v/>
      </c>
      <c r="DX749" s="153" t="str">
        <f t="shared" si="578"/>
        <v/>
      </c>
      <c r="DY749" s="19" t="str">
        <f t="shared" si="579"/>
        <v/>
      </c>
      <c r="DZ749" s="153" t="str">
        <f t="shared" si="580"/>
        <v/>
      </c>
      <c r="EA749" s="19" t="str">
        <f t="shared" si="581"/>
        <v/>
      </c>
      <c r="EB749" s="153" t="str">
        <f t="shared" si="582"/>
        <v/>
      </c>
      <c r="EC749" s="19" t="str">
        <f t="shared" si="583"/>
        <v/>
      </c>
      <c r="ED749" s="153" t="str">
        <f t="shared" si="584"/>
        <v/>
      </c>
      <c r="EE749" s="19" t="str">
        <f t="shared" si="585"/>
        <v/>
      </c>
      <c r="EF749" s="153" t="str">
        <f t="shared" si="586"/>
        <v/>
      </c>
      <c r="EG749" s="19" t="str">
        <f t="shared" si="587"/>
        <v/>
      </c>
      <c r="EH749" s="153" t="str">
        <f t="shared" si="588"/>
        <v/>
      </c>
      <c r="EI749" s="19" t="str">
        <f t="shared" si="589"/>
        <v/>
      </c>
      <c r="EJ749" s="153" t="str">
        <f t="shared" si="590"/>
        <v/>
      </c>
      <c r="EK749" s="19" t="str">
        <f t="shared" si="591"/>
        <v/>
      </c>
      <c r="EL749" s="153" t="str">
        <f t="shared" si="592"/>
        <v/>
      </c>
      <c r="EM749" s="19" t="str">
        <f t="shared" si="593"/>
        <v/>
      </c>
      <c r="EN749" s="153" t="str">
        <f t="shared" si="594"/>
        <v/>
      </c>
      <c r="EO749" s="19" t="str">
        <f t="shared" si="595"/>
        <v/>
      </c>
      <c r="EP749" s="153" t="str">
        <f t="shared" si="596"/>
        <v/>
      </c>
      <c r="EQ749" s="19" t="str">
        <f t="shared" si="597"/>
        <v/>
      </c>
      <c r="ER749" s="153" t="str">
        <f t="shared" si="598"/>
        <v/>
      </c>
      <c r="ES749" s="19" t="str">
        <f t="shared" si="599"/>
        <v/>
      </c>
      <c r="ET749" s="153" t="str">
        <f t="shared" si="600"/>
        <v/>
      </c>
    </row>
    <row r="750" spans="1:150" x14ac:dyDescent="0.25">
      <c r="A750" s="31"/>
      <c r="B750" s="91" t="str">
        <f t="shared" si="601"/>
        <v/>
      </c>
      <c r="C750" s="20" t="str">
        <f t="shared" si="561"/>
        <v/>
      </c>
      <c r="D750" s="97" t="str">
        <f t="shared" si="562"/>
        <v/>
      </c>
      <c r="E750" s="62" t="str">
        <f t="shared" si="602"/>
        <v/>
      </c>
      <c r="F750" s="31"/>
      <c r="G750" s="282"/>
      <c r="H750" s="283"/>
      <c r="I750" s="284"/>
      <c r="J750" s="285"/>
      <c r="K750" s="286"/>
      <c r="L750" s="287"/>
      <c r="M750" s="288"/>
      <c r="N750" s="287"/>
      <c r="O750" s="288"/>
      <c r="P750" s="287"/>
      <c r="Q750" s="288"/>
      <c r="R750" s="287"/>
      <c r="S750" s="288"/>
      <c r="T750" s="287"/>
      <c r="U750" s="288"/>
      <c r="V750" s="287"/>
      <c r="W750" s="288"/>
      <c r="X750" s="287"/>
      <c r="Y750" s="288"/>
      <c r="Z750" s="287"/>
      <c r="AA750" s="288"/>
      <c r="AB750" s="287"/>
      <c r="AC750" s="288"/>
      <c r="AD750" s="287"/>
      <c r="AE750" s="288"/>
      <c r="AF750" s="287"/>
      <c r="AG750" s="288"/>
      <c r="AH750" s="287"/>
      <c r="AI750" s="288"/>
      <c r="AJ750" s="287"/>
      <c r="AK750" s="288"/>
      <c r="AL750" s="287"/>
      <c r="AM750" s="288"/>
      <c r="AN750" s="287"/>
      <c r="AO750" s="288"/>
      <c r="AP750" s="287"/>
      <c r="AQ750" s="288"/>
      <c r="AR750" s="287"/>
      <c r="AS750" s="288"/>
      <c r="AT750" s="287"/>
      <c r="AU750" s="288"/>
      <c r="AV750" s="287"/>
      <c r="AW750" s="288"/>
      <c r="AX750" s="287"/>
      <c r="AY750" s="31"/>
      <c r="BA750" s="76" t="str">
        <f t="shared" si="603"/>
        <v/>
      </c>
      <c r="BC750" s="76" t="str">
        <f>IF('Stock List'!$K750="", "", 'Stock List'!$K750)</f>
        <v/>
      </c>
      <c r="BE750" s="106">
        <f>IFERROR(ROUND(((INDEX('Stock List'!$M$11:$M$1010, MATCH(L750, 'Stock List'!$K$11:$K$1010, 0))/INDEX('Stock List'!$L$11:$L$1010, MATCH(L750, 'Stock List'!$K$11:$K$1010, 0)))*K750), 2), 0)</f>
        <v>0</v>
      </c>
      <c r="BF750" s="20"/>
      <c r="BG750" s="20">
        <f>IFERROR(ROUND(((INDEX('Stock List'!$M$11:$M$1010, MATCH(N750, 'Stock List'!$K$11:$K$1010, 0))/INDEX('Stock List'!$L$11:$L$1010, MATCH(N750, 'Stock List'!$K$11:$K$1010, 0)))*M750), 2), 0)</f>
        <v>0</v>
      </c>
      <c r="BH750" s="20"/>
      <c r="BI750" s="20">
        <f>IFERROR(ROUND(((INDEX('Stock List'!$M$11:$M$1010, MATCH(P750, 'Stock List'!$K$11:$K$1010, 0))/INDEX('Stock List'!$L$11:$L$1010, MATCH(P750, 'Stock List'!$K$11:$K$1010, 0)))*O750), 2), 0)</f>
        <v>0</v>
      </c>
      <c r="BJ750" s="20"/>
      <c r="BK750" s="20">
        <f>IFERROR(ROUND(((INDEX('Stock List'!$M$11:$M$1010, MATCH(R750, 'Stock List'!$K$11:$K$1010, 0))/INDEX('Stock List'!$L$11:$L$1010, MATCH(R750, 'Stock List'!$K$11:$K$1010, 0)))*Q750), 2), 0)</f>
        <v>0</v>
      </c>
      <c r="BL750" s="20"/>
      <c r="BM750" s="20">
        <f>IFERROR(ROUND(((INDEX('Stock List'!$M$11:$M$1010, MATCH(T750, 'Stock List'!$K$11:$K$1010, 0))/INDEX('Stock List'!$L$11:$L$1010, MATCH(T750, 'Stock List'!$K$11:$K$1010, 0)))*S750), 2), 0)</f>
        <v>0</v>
      </c>
      <c r="BN750" s="20"/>
      <c r="BO750" s="20">
        <f>IFERROR(ROUND(((INDEX('Stock List'!$M$11:$M$1010, MATCH(V750, 'Stock List'!$K$11:$K$1010, 0))/INDEX('Stock List'!$L$11:$L$1010, MATCH(V750, 'Stock List'!$K$11:$K$1010, 0)))*U750), 2), 0)</f>
        <v>0</v>
      </c>
      <c r="BP750" s="20"/>
      <c r="BQ750" s="20">
        <f>IFERROR(ROUND(((INDEX('Stock List'!$M$11:$M$1010, MATCH(X750, 'Stock List'!$K$11:$K$1010, 0))/INDEX('Stock List'!$L$11:$L$1010, MATCH(X750, 'Stock List'!$K$11:$K$1010, 0)))*W750), 2), 0)</f>
        <v>0</v>
      </c>
      <c r="BR750" s="20"/>
      <c r="BS750" s="20">
        <f>IFERROR(ROUND(((INDEX('Stock List'!$M$11:$M$1010, MATCH(Z750, 'Stock List'!$K$11:$K$1010, 0))/INDEX('Stock List'!$L$11:$L$1010, MATCH(Z750, 'Stock List'!$K$11:$K$1010, 0)))*Y750), 2), 0)</f>
        <v>0</v>
      </c>
      <c r="BT750" s="20"/>
      <c r="BU750" s="20">
        <f>IFERROR(ROUND(((INDEX('Stock List'!$M$11:$M$1010, MATCH(AB750, 'Stock List'!$K$11:$K$1010, 0))/INDEX('Stock List'!$L$11:$L$1010, MATCH(AB750, 'Stock List'!$K$11:$K$1010, 0)))*AA750), 2), 0)</f>
        <v>0</v>
      </c>
      <c r="BV750" s="20"/>
      <c r="BW750" s="20">
        <f>IFERROR(ROUND(((INDEX('Stock List'!$M$11:$M$1010, MATCH(AD750, 'Stock List'!$K$11:$K$1010, 0))/INDEX('Stock List'!$L$11:$L$1010, MATCH(AD750, 'Stock List'!$K$11:$K$1010, 0)))*AC750), 2), 0)</f>
        <v>0</v>
      </c>
      <c r="BX750" s="20"/>
      <c r="BY750" s="20">
        <f>IFERROR(ROUND(((INDEX('Stock List'!$M$11:$M$1010, MATCH(AF750, 'Stock List'!$K$11:$K$1010, 0))/INDEX('Stock List'!$L$11:$L$1010, MATCH(AF750, 'Stock List'!$K$11:$K$1010, 0)))*AE750), 2), 0)</f>
        <v>0</v>
      </c>
      <c r="BZ750" s="20"/>
      <c r="CA750" s="20">
        <f>IFERROR(ROUND(((INDEX('Stock List'!$M$11:$M$1010, MATCH(AH750, 'Stock List'!$K$11:$K$1010, 0))/INDEX('Stock List'!$L$11:$L$1010, MATCH(AH750, 'Stock List'!$K$11:$K$1010, 0)))*AG750), 2), 0)</f>
        <v>0</v>
      </c>
      <c r="CB750" s="20"/>
      <c r="CC750" s="20">
        <f>IFERROR(ROUND(((INDEX('Stock List'!$M$11:$M$1010, MATCH(AJ750, 'Stock List'!$K$11:$K$1010, 0))/INDEX('Stock List'!$L$11:$L$1010, MATCH(AJ750, 'Stock List'!$K$11:$K$1010, 0)))*AI750), 2), 0)</f>
        <v>0</v>
      </c>
      <c r="CD750" s="20"/>
      <c r="CE750" s="20">
        <f>IFERROR(ROUND(((INDEX('Stock List'!$M$11:$M$1010, MATCH(AL750, 'Stock List'!$K$11:$K$1010, 0))/INDEX('Stock List'!$L$11:$L$1010, MATCH(AL750, 'Stock List'!$K$11:$K$1010, 0)))*AK750), 2), 0)</f>
        <v>0</v>
      </c>
      <c r="CF750" s="20"/>
      <c r="CG750" s="20">
        <f>IFERROR(ROUND(((INDEX('Stock List'!$M$11:$M$1010, MATCH(AN750, 'Stock List'!$K$11:$K$1010, 0))/INDEX('Stock List'!$L$11:$L$1010, MATCH(AN750, 'Stock List'!$K$11:$K$1010, 0)))*AM750), 2), 0)</f>
        <v>0</v>
      </c>
      <c r="CH750" s="20"/>
      <c r="CI750" s="20">
        <f>IFERROR(ROUND(((INDEX('Stock List'!$M$11:$M$1010, MATCH(AP750, 'Stock List'!$K$11:$K$1010, 0))/INDEX('Stock List'!$L$11:$L$1010, MATCH(AP750, 'Stock List'!$K$11:$K$1010, 0)))*AO750), 2), 0)</f>
        <v>0</v>
      </c>
      <c r="CJ750" s="20"/>
      <c r="CK750" s="20">
        <f>IFERROR(ROUND(((INDEX('Stock List'!$M$11:$M$1010, MATCH(AR750, 'Stock List'!$K$11:$K$1010, 0))/INDEX('Stock List'!$L$11:$L$1010, MATCH(AR750, 'Stock List'!$K$11:$K$1010, 0)))*AQ750), 2), 0)</f>
        <v>0</v>
      </c>
      <c r="CL750" s="20"/>
      <c r="CM750" s="20">
        <f>IFERROR(ROUND(((INDEX('Stock List'!$M$11:$M$1010, MATCH(AT750, 'Stock List'!$K$11:$K$1010, 0))/INDEX('Stock List'!$L$11:$L$1010, MATCH(AT750, 'Stock List'!$K$11:$K$1010, 0)))*AS750), 2), 0)</f>
        <v>0</v>
      </c>
      <c r="CN750" s="20"/>
      <c r="CO750" s="20">
        <f>IFERROR(ROUND(((INDEX('Stock List'!$M$11:$M$1010, MATCH(AV750, 'Stock List'!$K$11:$K$1010, 0))/INDEX('Stock List'!$L$11:$L$1010, MATCH(AV750, 'Stock List'!$K$11:$K$1010, 0)))*AU750), 2), 0)</f>
        <v>0</v>
      </c>
      <c r="CP750" s="20"/>
      <c r="CQ750" s="20">
        <f>IFERROR(ROUND(((INDEX('Stock List'!$M$11:$M$1010, MATCH(AX750, 'Stock List'!$K$11:$K$1010, 0))/INDEX('Stock List'!$L$11:$L$1010, MATCH(AX750, 'Stock List'!$K$11:$K$1010, 0)))*AW750), 2), 0)</f>
        <v>0</v>
      </c>
      <c r="CR750" s="22"/>
      <c r="CT750" s="106" t="str">
        <f t="shared" si="604"/>
        <v/>
      </c>
      <c r="CU750" s="22" t="str">
        <f t="shared" si="605"/>
        <v/>
      </c>
      <c r="CX750" s="106" t="str">
        <f t="shared" si="606"/>
        <v/>
      </c>
      <c r="CY750" s="20" t="str">
        <f t="shared" si="607"/>
        <v/>
      </c>
      <c r="CZ750" s="22" t="str">
        <f t="shared" si="608"/>
        <v/>
      </c>
      <c r="DB750" s="76" t="str">
        <f>IF($H750="", "", COUNTIF($G$11:$G$1010, "&gt;"&amp;$G750)+1+COUNTIF($G$11:$G750, $G750)-1)</f>
        <v/>
      </c>
      <c r="DC750" s="76" t="str">
        <f>IF($H750="", "", COUNTIF($CZ$11:$CZ$1010, "&gt;"&amp;$CZ750)+1+COUNTIF($CZ$11:$CZ750, $CZ750)-1)</f>
        <v/>
      </c>
      <c r="DE750" s="147" t="str">
        <f t="shared" si="609"/>
        <v/>
      </c>
      <c r="DF750" s="148"/>
      <c r="DG750" s="19" t="str">
        <f t="shared" si="610"/>
        <v/>
      </c>
      <c r="DH750" s="153" t="str">
        <f t="shared" si="611"/>
        <v/>
      </c>
      <c r="DI750" s="19" t="str">
        <f t="shared" si="563"/>
        <v/>
      </c>
      <c r="DJ750" s="153" t="str">
        <f t="shared" si="564"/>
        <v/>
      </c>
      <c r="DK750" s="19" t="str">
        <f t="shared" si="565"/>
        <v/>
      </c>
      <c r="DL750" s="153" t="str">
        <f t="shared" si="566"/>
        <v/>
      </c>
      <c r="DM750" s="19" t="str">
        <f t="shared" si="567"/>
        <v/>
      </c>
      <c r="DN750" s="153" t="str">
        <f t="shared" si="568"/>
        <v/>
      </c>
      <c r="DO750" s="19" t="str">
        <f t="shared" si="569"/>
        <v/>
      </c>
      <c r="DP750" s="153" t="str">
        <f t="shared" si="570"/>
        <v/>
      </c>
      <c r="DQ750" s="19" t="str">
        <f t="shared" si="571"/>
        <v/>
      </c>
      <c r="DR750" s="153" t="str">
        <f t="shared" si="572"/>
        <v/>
      </c>
      <c r="DS750" s="19" t="str">
        <f t="shared" si="573"/>
        <v/>
      </c>
      <c r="DT750" s="153" t="str">
        <f t="shared" si="574"/>
        <v/>
      </c>
      <c r="DU750" s="19" t="str">
        <f t="shared" si="575"/>
        <v/>
      </c>
      <c r="DV750" s="153" t="str">
        <f t="shared" si="576"/>
        <v/>
      </c>
      <c r="DW750" s="19" t="str">
        <f t="shared" si="577"/>
        <v/>
      </c>
      <c r="DX750" s="153" t="str">
        <f t="shared" si="578"/>
        <v/>
      </c>
      <c r="DY750" s="19" t="str">
        <f t="shared" si="579"/>
        <v/>
      </c>
      <c r="DZ750" s="153" t="str">
        <f t="shared" si="580"/>
        <v/>
      </c>
      <c r="EA750" s="19" t="str">
        <f t="shared" si="581"/>
        <v/>
      </c>
      <c r="EB750" s="153" t="str">
        <f t="shared" si="582"/>
        <v/>
      </c>
      <c r="EC750" s="19" t="str">
        <f t="shared" si="583"/>
        <v/>
      </c>
      <c r="ED750" s="153" t="str">
        <f t="shared" si="584"/>
        <v/>
      </c>
      <c r="EE750" s="19" t="str">
        <f t="shared" si="585"/>
        <v/>
      </c>
      <c r="EF750" s="153" t="str">
        <f t="shared" si="586"/>
        <v/>
      </c>
      <c r="EG750" s="19" t="str">
        <f t="shared" si="587"/>
        <v/>
      </c>
      <c r="EH750" s="153" t="str">
        <f t="shared" si="588"/>
        <v/>
      </c>
      <c r="EI750" s="19" t="str">
        <f t="shared" si="589"/>
        <v/>
      </c>
      <c r="EJ750" s="153" t="str">
        <f t="shared" si="590"/>
        <v/>
      </c>
      <c r="EK750" s="19" t="str">
        <f t="shared" si="591"/>
        <v/>
      </c>
      <c r="EL750" s="153" t="str">
        <f t="shared" si="592"/>
        <v/>
      </c>
      <c r="EM750" s="19" t="str">
        <f t="shared" si="593"/>
        <v/>
      </c>
      <c r="EN750" s="153" t="str">
        <f t="shared" si="594"/>
        <v/>
      </c>
      <c r="EO750" s="19" t="str">
        <f t="shared" si="595"/>
        <v/>
      </c>
      <c r="EP750" s="153" t="str">
        <f t="shared" si="596"/>
        <v/>
      </c>
      <c r="EQ750" s="19" t="str">
        <f t="shared" si="597"/>
        <v/>
      </c>
      <c r="ER750" s="153" t="str">
        <f t="shared" si="598"/>
        <v/>
      </c>
      <c r="ES750" s="19" t="str">
        <f t="shared" si="599"/>
        <v/>
      </c>
      <c r="ET750" s="153" t="str">
        <f t="shared" si="600"/>
        <v/>
      </c>
    </row>
    <row r="751" spans="1:150" x14ac:dyDescent="0.25">
      <c r="A751" s="31"/>
      <c r="B751" s="91" t="str">
        <f t="shared" si="601"/>
        <v/>
      </c>
      <c r="C751" s="20" t="str">
        <f t="shared" si="561"/>
        <v/>
      </c>
      <c r="D751" s="97" t="str">
        <f t="shared" si="562"/>
        <v/>
      </c>
      <c r="E751" s="62" t="str">
        <f t="shared" si="602"/>
        <v/>
      </c>
      <c r="F751" s="31"/>
      <c r="G751" s="282"/>
      <c r="H751" s="283"/>
      <c r="I751" s="284"/>
      <c r="J751" s="285"/>
      <c r="K751" s="286"/>
      <c r="L751" s="287"/>
      <c r="M751" s="288"/>
      <c r="N751" s="287"/>
      <c r="O751" s="288"/>
      <c r="P751" s="287"/>
      <c r="Q751" s="288"/>
      <c r="R751" s="287"/>
      <c r="S751" s="288"/>
      <c r="T751" s="287"/>
      <c r="U751" s="288"/>
      <c r="V751" s="287"/>
      <c r="W751" s="288"/>
      <c r="X751" s="287"/>
      <c r="Y751" s="288"/>
      <c r="Z751" s="287"/>
      <c r="AA751" s="288"/>
      <c r="AB751" s="287"/>
      <c r="AC751" s="288"/>
      <c r="AD751" s="287"/>
      <c r="AE751" s="288"/>
      <c r="AF751" s="287"/>
      <c r="AG751" s="288"/>
      <c r="AH751" s="287"/>
      <c r="AI751" s="288"/>
      <c r="AJ751" s="287"/>
      <c r="AK751" s="288"/>
      <c r="AL751" s="287"/>
      <c r="AM751" s="288"/>
      <c r="AN751" s="287"/>
      <c r="AO751" s="288"/>
      <c r="AP751" s="287"/>
      <c r="AQ751" s="288"/>
      <c r="AR751" s="287"/>
      <c r="AS751" s="288"/>
      <c r="AT751" s="287"/>
      <c r="AU751" s="288"/>
      <c r="AV751" s="287"/>
      <c r="AW751" s="288"/>
      <c r="AX751" s="287"/>
      <c r="AY751" s="31"/>
      <c r="BA751" s="76" t="str">
        <f t="shared" si="603"/>
        <v/>
      </c>
      <c r="BC751" s="76" t="str">
        <f>IF('Stock List'!$K751="", "", 'Stock List'!$K751)</f>
        <v/>
      </c>
      <c r="BE751" s="106">
        <f>IFERROR(ROUND(((INDEX('Stock List'!$M$11:$M$1010, MATCH(L751, 'Stock List'!$K$11:$K$1010, 0))/INDEX('Stock List'!$L$11:$L$1010, MATCH(L751, 'Stock List'!$K$11:$K$1010, 0)))*K751), 2), 0)</f>
        <v>0</v>
      </c>
      <c r="BF751" s="20"/>
      <c r="BG751" s="20">
        <f>IFERROR(ROUND(((INDEX('Stock List'!$M$11:$M$1010, MATCH(N751, 'Stock List'!$K$11:$K$1010, 0))/INDEX('Stock List'!$L$11:$L$1010, MATCH(N751, 'Stock List'!$K$11:$K$1010, 0)))*M751), 2), 0)</f>
        <v>0</v>
      </c>
      <c r="BH751" s="20"/>
      <c r="BI751" s="20">
        <f>IFERROR(ROUND(((INDEX('Stock List'!$M$11:$M$1010, MATCH(P751, 'Stock List'!$K$11:$K$1010, 0))/INDEX('Stock List'!$L$11:$L$1010, MATCH(P751, 'Stock List'!$K$11:$K$1010, 0)))*O751), 2), 0)</f>
        <v>0</v>
      </c>
      <c r="BJ751" s="20"/>
      <c r="BK751" s="20">
        <f>IFERROR(ROUND(((INDEX('Stock List'!$M$11:$M$1010, MATCH(R751, 'Stock List'!$K$11:$K$1010, 0))/INDEX('Stock List'!$L$11:$L$1010, MATCH(R751, 'Stock List'!$K$11:$K$1010, 0)))*Q751), 2), 0)</f>
        <v>0</v>
      </c>
      <c r="BL751" s="20"/>
      <c r="BM751" s="20">
        <f>IFERROR(ROUND(((INDEX('Stock List'!$M$11:$M$1010, MATCH(T751, 'Stock List'!$K$11:$K$1010, 0))/INDEX('Stock List'!$L$11:$L$1010, MATCH(T751, 'Stock List'!$K$11:$K$1010, 0)))*S751), 2), 0)</f>
        <v>0</v>
      </c>
      <c r="BN751" s="20"/>
      <c r="BO751" s="20">
        <f>IFERROR(ROUND(((INDEX('Stock List'!$M$11:$M$1010, MATCH(V751, 'Stock List'!$K$11:$K$1010, 0))/INDEX('Stock List'!$L$11:$L$1010, MATCH(V751, 'Stock List'!$K$11:$K$1010, 0)))*U751), 2), 0)</f>
        <v>0</v>
      </c>
      <c r="BP751" s="20"/>
      <c r="BQ751" s="20">
        <f>IFERROR(ROUND(((INDEX('Stock List'!$M$11:$M$1010, MATCH(X751, 'Stock List'!$K$11:$K$1010, 0))/INDEX('Stock List'!$L$11:$L$1010, MATCH(X751, 'Stock List'!$K$11:$K$1010, 0)))*W751), 2), 0)</f>
        <v>0</v>
      </c>
      <c r="BR751" s="20"/>
      <c r="BS751" s="20">
        <f>IFERROR(ROUND(((INDEX('Stock List'!$M$11:$M$1010, MATCH(Z751, 'Stock List'!$K$11:$K$1010, 0))/INDEX('Stock List'!$L$11:$L$1010, MATCH(Z751, 'Stock List'!$K$11:$K$1010, 0)))*Y751), 2), 0)</f>
        <v>0</v>
      </c>
      <c r="BT751" s="20"/>
      <c r="BU751" s="20">
        <f>IFERROR(ROUND(((INDEX('Stock List'!$M$11:$M$1010, MATCH(AB751, 'Stock List'!$K$11:$K$1010, 0))/INDEX('Stock List'!$L$11:$L$1010, MATCH(AB751, 'Stock List'!$K$11:$K$1010, 0)))*AA751), 2), 0)</f>
        <v>0</v>
      </c>
      <c r="BV751" s="20"/>
      <c r="BW751" s="20">
        <f>IFERROR(ROUND(((INDEX('Stock List'!$M$11:$M$1010, MATCH(AD751, 'Stock List'!$K$11:$K$1010, 0))/INDEX('Stock List'!$L$11:$L$1010, MATCH(AD751, 'Stock List'!$K$11:$K$1010, 0)))*AC751), 2), 0)</f>
        <v>0</v>
      </c>
      <c r="BX751" s="20"/>
      <c r="BY751" s="20">
        <f>IFERROR(ROUND(((INDEX('Stock List'!$M$11:$M$1010, MATCH(AF751, 'Stock List'!$K$11:$K$1010, 0))/INDEX('Stock List'!$L$11:$L$1010, MATCH(AF751, 'Stock List'!$K$11:$K$1010, 0)))*AE751), 2), 0)</f>
        <v>0</v>
      </c>
      <c r="BZ751" s="20"/>
      <c r="CA751" s="20">
        <f>IFERROR(ROUND(((INDEX('Stock List'!$M$11:$M$1010, MATCH(AH751, 'Stock List'!$K$11:$K$1010, 0))/INDEX('Stock List'!$L$11:$L$1010, MATCH(AH751, 'Stock List'!$K$11:$K$1010, 0)))*AG751), 2), 0)</f>
        <v>0</v>
      </c>
      <c r="CB751" s="20"/>
      <c r="CC751" s="20">
        <f>IFERROR(ROUND(((INDEX('Stock List'!$M$11:$M$1010, MATCH(AJ751, 'Stock List'!$K$11:$K$1010, 0))/INDEX('Stock List'!$L$11:$L$1010, MATCH(AJ751, 'Stock List'!$K$11:$K$1010, 0)))*AI751), 2), 0)</f>
        <v>0</v>
      </c>
      <c r="CD751" s="20"/>
      <c r="CE751" s="20">
        <f>IFERROR(ROUND(((INDEX('Stock List'!$M$11:$M$1010, MATCH(AL751, 'Stock List'!$K$11:$K$1010, 0))/INDEX('Stock List'!$L$11:$L$1010, MATCH(AL751, 'Stock List'!$K$11:$K$1010, 0)))*AK751), 2), 0)</f>
        <v>0</v>
      </c>
      <c r="CF751" s="20"/>
      <c r="CG751" s="20">
        <f>IFERROR(ROUND(((INDEX('Stock List'!$M$11:$M$1010, MATCH(AN751, 'Stock List'!$K$11:$K$1010, 0))/INDEX('Stock List'!$L$11:$L$1010, MATCH(AN751, 'Stock List'!$K$11:$K$1010, 0)))*AM751), 2), 0)</f>
        <v>0</v>
      </c>
      <c r="CH751" s="20"/>
      <c r="CI751" s="20">
        <f>IFERROR(ROUND(((INDEX('Stock List'!$M$11:$M$1010, MATCH(AP751, 'Stock List'!$K$11:$K$1010, 0))/INDEX('Stock List'!$L$11:$L$1010, MATCH(AP751, 'Stock List'!$K$11:$K$1010, 0)))*AO751), 2), 0)</f>
        <v>0</v>
      </c>
      <c r="CJ751" s="20"/>
      <c r="CK751" s="20">
        <f>IFERROR(ROUND(((INDEX('Stock List'!$M$11:$M$1010, MATCH(AR751, 'Stock List'!$K$11:$K$1010, 0))/INDEX('Stock List'!$L$11:$L$1010, MATCH(AR751, 'Stock List'!$K$11:$K$1010, 0)))*AQ751), 2), 0)</f>
        <v>0</v>
      </c>
      <c r="CL751" s="20"/>
      <c r="CM751" s="20">
        <f>IFERROR(ROUND(((INDEX('Stock List'!$M$11:$M$1010, MATCH(AT751, 'Stock List'!$K$11:$K$1010, 0))/INDEX('Stock List'!$L$11:$L$1010, MATCH(AT751, 'Stock List'!$K$11:$K$1010, 0)))*AS751), 2), 0)</f>
        <v>0</v>
      </c>
      <c r="CN751" s="20"/>
      <c r="CO751" s="20">
        <f>IFERROR(ROUND(((INDEX('Stock List'!$M$11:$M$1010, MATCH(AV751, 'Stock List'!$K$11:$K$1010, 0))/INDEX('Stock List'!$L$11:$L$1010, MATCH(AV751, 'Stock List'!$K$11:$K$1010, 0)))*AU751), 2), 0)</f>
        <v>0</v>
      </c>
      <c r="CP751" s="20"/>
      <c r="CQ751" s="20">
        <f>IFERROR(ROUND(((INDEX('Stock List'!$M$11:$M$1010, MATCH(AX751, 'Stock List'!$K$11:$K$1010, 0))/INDEX('Stock List'!$L$11:$L$1010, MATCH(AX751, 'Stock List'!$K$11:$K$1010, 0)))*AW751), 2), 0)</f>
        <v>0</v>
      </c>
      <c r="CR751" s="22"/>
      <c r="CT751" s="106" t="str">
        <f t="shared" si="604"/>
        <v/>
      </c>
      <c r="CU751" s="22" t="str">
        <f t="shared" si="605"/>
        <v/>
      </c>
      <c r="CX751" s="106" t="str">
        <f t="shared" si="606"/>
        <v/>
      </c>
      <c r="CY751" s="20" t="str">
        <f t="shared" si="607"/>
        <v/>
      </c>
      <c r="CZ751" s="22" t="str">
        <f t="shared" si="608"/>
        <v/>
      </c>
      <c r="DB751" s="76" t="str">
        <f>IF($H751="", "", COUNTIF($G$11:$G$1010, "&gt;"&amp;$G751)+1+COUNTIF($G$11:$G751, $G751)-1)</f>
        <v/>
      </c>
      <c r="DC751" s="76" t="str">
        <f>IF($H751="", "", COUNTIF($CZ$11:$CZ$1010, "&gt;"&amp;$CZ751)+1+COUNTIF($CZ$11:$CZ751, $CZ751)-1)</f>
        <v/>
      </c>
      <c r="DE751" s="147" t="str">
        <f t="shared" si="609"/>
        <v/>
      </c>
      <c r="DF751" s="148"/>
      <c r="DG751" s="19" t="str">
        <f t="shared" si="610"/>
        <v/>
      </c>
      <c r="DH751" s="153" t="str">
        <f t="shared" si="611"/>
        <v/>
      </c>
      <c r="DI751" s="19" t="str">
        <f t="shared" si="563"/>
        <v/>
      </c>
      <c r="DJ751" s="153" t="str">
        <f t="shared" si="564"/>
        <v/>
      </c>
      <c r="DK751" s="19" t="str">
        <f t="shared" si="565"/>
        <v/>
      </c>
      <c r="DL751" s="153" t="str">
        <f t="shared" si="566"/>
        <v/>
      </c>
      <c r="DM751" s="19" t="str">
        <f t="shared" si="567"/>
        <v/>
      </c>
      <c r="DN751" s="153" t="str">
        <f t="shared" si="568"/>
        <v/>
      </c>
      <c r="DO751" s="19" t="str">
        <f t="shared" si="569"/>
        <v/>
      </c>
      <c r="DP751" s="153" t="str">
        <f t="shared" si="570"/>
        <v/>
      </c>
      <c r="DQ751" s="19" t="str">
        <f t="shared" si="571"/>
        <v/>
      </c>
      <c r="DR751" s="153" t="str">
        <f t="shared" si="572"/>
        <v/>
      </c>
      <c r="DS751" s="19" t="str">
        <f t="shared" si="573"/>
        <v/>
      </c>
      <c r="DT751" s="153" t="str">
        <f t="shared" si="574"/>
        <v/>
      </c>
      <c r="DU751" s="19" t="str">
        <f t="shared" si="575"/>
        <v/>
      </c>
      <c r="DV751" s="153" t="str">
        <f t="shared" si="576"/>
        <v/>
      </c>
      <c r="DW751" s="19" t="str">
        <f t="shared" si="577"/>
        <v/>
      </c>
      <c r="DX751" s="153" t="str">
        <f t="shared" si="578"/>
        <v/>
      </c>
      <c r="DY751" s="19" t="str">
        <f t="shared" si="579"/>
        <v/>
      </c>
      <c r="DZ751" s="153" t="str">
        <f t="shared" si="580"/>
        <v/>
      </c>
      <c r="EA751" s="19" t="str">
        <f t="shared" si="581"/>
        <v/>
      </c>
      <c r="EB751" s="153" t="str">
        <f t="shared" si="582"/>
        <v/>
      </c>
      <c r="EC751" s="19" t="str">
        <f t="shared" si="583"/>
        <v/>
      </c>
      <c r="ED751" s="153" t="str">
        <f t="shared" si="584"/>
        <v/>
      </c>
      <c r="EE751" s="19" t="str">
        <f t="shared" si="585"/>
        <v/>
      </c>
      <c r="EF751" s="153" t="str">
        <f t="shared" si="586"/>
        <v/>
      </c>
      <c r="EG751" s="19" t="str">
        <f t="shared" si="587"/>
        <v/>
      </c>
      <c r="EH751" s="153" t="str">
        <f t="shared" si="588"/>
        <v/>
      </c>
      <c r="EI751" s="19" t="str">
        <f t="shared" si="589"/>
        <v/>
      </c>
      <c r="EJ751" s="153" t="str">
        <f t="shared" si="590"/>
        <v/>
      </c>
      <c r="EK751" s="19" t="str">
        <f t="shared" si="591"/>
        <v/>
      </c>
      <c r="EL751" s="153" t="str">
        <f t="shared" si="592"/>
        <v/>
      </c>
      <c r="EM751" s="19" t="str">
        <f t="shared" si="593"/>
        <v/>
      </c>
      <c r="EN751" s="153" t="str">
        <f t="shared" si="594"/>
        <v/>
      </c>
      <c r="EO751" s="19" t="str">
        <f t="shared" si="595"/>
        <v/>
      </c>
      <c r="EP751" s="153" t="str">
        <f t="shared" si="596"/>
        <v/>
      </c>
      <c r="EQ751" s="19" t="str">
        <f t="shared" si="597"/>
        <v/>
      </c>
      <c r="ER751" s="153" t="str">
        <f t="shared" si="598"/>
        <v/>
      </c>
      <c r="ES751" s="19" t="str">
        <f t="shared" si="599"/>
        <v/>
      </c>
      <c r="ET751" s="153" t="str">
        <f t="shared" si="600"/>
        <v/>
      </c>
    </row>
    <row r="752" spans="1:150" x14ac:dyDescent="0.25">
      <c r="A752" s="31"/>
      <c r="B752" s="91" t="str">
        <f t="shared" si="601"/>
        <v/>
      </c>
      <c r="C752" s="20" t="str">
        <f t="shared" si="561"/>
        <v/>
      </c>
      <c r="D752" s="97" t="str">
        <f t="shared" si="562"/>
        <v/>
      </c>
      <c r="E752" s="62" t="str">
        <f t="shared" si="602"/>
        <v/>
      </c>
      <c r="F752" s="31"/>
      <c r="G752" s="282"/>
      <c r="H752" s="283"/>
      <c r="I752" s="284"/>
      <c r="J752" s="285"/>
      <c r="K752" s="286"/>
      <c r="L752" s="287"/>
      <c r="M752" s="288"/>
      <c r="N752" s="287"/>
      <c r="O752" s="288"/>
      <c r="P752" s="287"/>
      <c r="Q752" s="288"/>
      <c r="R752" s="287"/>
      <c r="S752" s="288"/>
      <c r="T752" s="287"/>
      <c r="U752" s="288"/>
      <c r="V752" s="287"/>
      <c r="W752" s="288"/>
      <c r="X752" s="287"/>
      <c r="Y752" s="288"/>
      <c r="Z752" s="287"/>
      <c r="AA752" s="288"/>
      <c r="AB752" s="287"/>
      <c r="AC752" s="288"/>
      <c r="AD752" s="287"/>
      <c r="AE752" s="288"/>
      <c r="AF752" s="287"/>
      <c r="AG752" s="288"/>
      <c r="AH752" s="287"/>
      <c r="AI752" s="288"/>
      <c r="AJ752" s="287"/>
      <c r="AK752" s="288"/>
      <c r="AL752" s="287"/>
      <c r="AM752" s="288"/>
      <c r="AN752" s="287"/>
      <c r="AO752" s="288"/>
      <c r="AP752" s="287"/>
      <c r="AQ752" s="288"/>
      <c r="AR752" s="287"/>
      <c r="AS752" s="288"/>
      <c r="AT752" s="287"/>
      <c r="AU752" s="288"/>
      <c r="AV752" s="287"/>
      <c r="AW752" s="288"/>
      <c r="AX752" s="287"/>
      <c r="AY752" s="31"/>
      <c r="BA752" s="76" t="str">
        <f t="shared" si="603"/>
        <v/>
      </c>
      <c r="BC752" s="76" t="str">
        <f>IF('Stock List'!$K752="", "", 'Stock List'!$K752)</f>
        <v/>
      </c>
      <c r="BE752" s="106">
        <f>IFERROR(ROUND(((INDEX('Stock List'!$M$11:$M$1010, MATCH(L752, 'Stock List'!$K$11:$K$1010, 0))/INDEX('Stock List'!$L$11:$L$1010, MATCH(L752, 'Stock List'!$K$11:$K$1010, 0)))*K752), 2), 0)</f>
        <v>0</v>
      </c>
      <c r="BF752" s="20"/>
      <c r="BG752" s="20">
        <f>IFERROR(ROUND(((INDEX('Stock List'!$M$11:$M$1010, MATCH(N752, 'Stock List'!$K$11:$K$1010, 0))/INDEX('Stock List'!$L$11:$L$1010, MATCH(N752, 'Stock List'!$K$11:$K$1010, 0)))*M752), 2), 0)</f>
        <v>0</v>
      </c>
      <c r="BH752" s="20"/>
      <c r="BI752" s="20">
        <f>IFERROR(ROUND(((INDEX('Stock List'!$M$11:$M$1010, MATCH(P752, 'Stock List'!$K$11:$K$1010, 0))/INDEX('Stock List'!$L$11:$L$1010, MATCH(P752, 'Stock List'!$K$11:$K$1010, 0)))*O752), 2), 0)</f>
        <v>0</v>
      </c>
      <c r="BJ752" s="20"/>
      <c r="BK752" s="20">
        <f>IFERROR(ROUND(((INDEX('Stock List'!$M$11:$M$1010, MATCH(R752, 'Stock List'!$K$11:$K$1010, 0))/INDEX('Stock List'!$L$11:$L$1010, MATCH(R752, 'Stock List'!$K$11:$K$1010, 0)))*Q752), 2), 0)</f>
        <v>0</v>
      </c>
      <c r="BL752" s="20"/>
      <c r="BM752" s="20">
        <f>IFERROR(ROUND(((INDEX('Stock List'!$M$11:$M$1010, MATCH(T752, 'Stock List'!$K$11:$K$1010, 0))/INDEX('Stock List'!$L$11:$L$1010, MATCH(T752, 'Stock List'!$K$11:$K$1010, 0)))*S752), 2), 0)</f>
        <v>0</v>
      </c>
      <c r="BN752" s="20"/>
      <c r="BO752" s="20">
        <f>IFERROR(ROUND(((INDEX('Stock List'!$M$11:$M$1010, MATCH(V752, 'Stock List'!$K$11:$K$1010, 0))/INDEX('Stock List'!$L$11:$L$1010, MATCH(V752, 'Stock List'!$K$11:$K$1010, 0)))*U752), 2), 0)</f>
        <v>0</v>
      </c>
      <c r="BP752" s="20"/>
      <c r="BQ752" s="20">
        <f>IFERROR(ROUND(((INDEX('Stock List'!$M$11:$M$1010, MATCH(X752, 'Stock List'!$K$11:$K$1010, 0))/INDEX('Stock List'!$L$11:$L$1010, MATCH(X752, 'Stock List'!$K$11:$K$1010, 0)))*W752), 2), 0)</f>
        <v>0</v>
      </c>
      <c r="BR752" s="20"/>
      <c r="BS752" s="20">
        <f>IFERROR(ROUND(((INDEX('Stock List'!$M$11:$M$1010, MATCH(Z752, 'Stock List'!$K$11:$K$1010, 0))/INDEX('Stock List'!$L$11:$L$1010, MATCH(Z752, 'Stock List'!$K$11:$K$1010, 0)))*Y752), 2), 0)</f>
        <v>0</v>
      </c>
      <c r="BT752" s="20"/>
      <c r="BU752" s="20">
        <f>IFERROR(ROUND(((INDEX('Stock List'!$M$11:$M$1010, MATCH(AB752, 'Stock List'!$K$11:$K$1010, 0))/INDEX('Stock List'!$L$11:$L$1010, MATCH(AB752, 'Stock List'!$K$11:$K$1010, 0)))*AA752), 2), 0)</f>
        <v>0</v>
      </c>
      <c r="BV752" s="20"/>
      <c r="BW752" s="20">
        <f>IFERROR(ROUND(((INDEX('Stock List'!$M$11:$M$1010, MATCH(AD752, 'Stock List'!$K$11:$K$1010, 0))/INDEX('Stock List'!$L$11:$L$1010, MATCH(AD752, 'Stock List'!$K$11:$K$1010, 0)))*AC752), 2), 0)</f>
        <v>0</v>
      </c>
      <c r="BX752" s="20"/>
      <c r="BY752" s="20">
        <f>IFERROR(ROUND(((INDEX('Stock List'!$M$11:$M$1010, MATCH(AF752, 'Stock List'!$K$11:$K$1010, 0))/INDEX('Stock List'!$L$11:$L$1010, MATCH(AF752, 'Stock List'!$K$11:$K$1010, 0)))*AE752), 2), 0)</f>
        <v>0</v>
      </c>
      <c r="BZ752" s="20"/>
      <c r="CA752" s="20">
        <f>IFERROR(ROUND(((INDEX('Stock List'!$M$11:$M$1010, MATCH(AH752, 'Stock List'!$K$11:$K$1010, 0))/INDEX('Stock List'!$L$11:$L$1010, MATCH(AH752, 'Stock List'!$K$11:$K$1010, 0)))*AG752), 2), 0)</f>
        <v>0</v>
      </c>
      <c r="CB752" s="20"/>
      <c r="CC752" s="20">
        <f>IFERROR(ROUND(((INDEX('Stock List'!$M$11:$M$1010, MATCH(AJ752, 'Stock List'!$K$11:$K$1010, 0))/INDEX('Stock List'!$L$11:$L$1010, MATCH(AJ752, 'Stock List'!$K$11:$K$1010, 0)))*AI752), 2), 0)</f>
        <v>0</v>
      </c>
      <c r="CD752" s="20"/>
      <c r="CE752" s="20">
        <f>IFERROR(ROUND(((INDEX('Stock List'!$M$11:$M$1010, MATCH(AL752, 'Stock List'!$K$11:$K$1010, 0))/INDEX('Stock List'!$L$11:$L$1010, MATCH(AL752, 'Stock List'!$K$11:$K$1010, 0)))*AK752), 2), 0)</f>
        <v>0</v>
      </c>
      <c r="CF752" s="20"/>
      <c r="CG752" s="20">
        <f>IFERROR(ROUND(((INDEX('Stock List'!$M$11:$M$1010, MATCH(AN752, 'Stock List'!$K$11:$K$1010, 0))/INDEX('Stock List'!$L$11:$L$1010, MATCH(AN752, 'Stock List'!$K$11:$K$1010, 0)))*AM752), 2), 0)</f>
        <v>0</v>
      </c>
      <c r="CH752" s="20"/>
      <c r="CI752" s="20">
        <f>IFERROR(ROUND(((INDEX('Stock List'!$M$11:$M$1010, MATCH(AP752, 'Stock List'!$K$11:$K$1010, 0))/INDEX('Stock List'!$L$11:$L$1010, MATCH(AP752, 'Stock List'!$K$11:$K$1010, 0)))*AO752), 2), 0)</f>
        <v>0</v>
      </c>
      <c r="CJ752" s="20"/>
      <c r="CK752" s="20">
        <f>IFERROR(ROUND(((INDEX('Stock List'!$M$11:$M$1010, MATCH(AR752, 'Stock List'!$K$11:$K$1010, 0))/INDEX('Stock List'!$L$11:$L$1010, MATCH(AR752, 'Stock List'!$K$11:$K$1010, 0)))*AQ752), 2), 0)</f>
        <v>0</v>
      </c>
      <c r="CL752" s="20"/>
      <c r="CM752" s="20">
        <f>IFERROR(ROUND(((INDEX('Stock List'!$M$11:$M$1010, MATCH(AT752, 'Stock List'!$K$11:$K$1010, 0))/INDEX('Stock List'!$L$11:$L$1010, MATCH(AT752, 'Stock List'!$K$11:$K$1010, 0)))*AS752), 2), 0)</f>
        <v>0</v>
      </c>
      <c r="CN752" s="20"/>
      <c r="CO752" s="20">
        <f>IFERROR(ROUND(((INDEX('Stock List'!$M$11:$M$1010, MATCH(AV752, 'Stock List'!$K$11:$K$1010, 0))/INDEX('Stock List'!$L$11:$L$1010, MATCH(AV752, 'Stock List'!$K$11:$K$1010, 0)))*AU752), 2), 0)</f>
        <v>0</v>
      </c>
      <c r="CP752" s="20"/>
      <c r="CQ752" s="20">
        <f>IFERROR(ROUND(((INDEX('Stock List'!$M$11:$M$1010, MATCH(AX752, 'Stock List'!$K$11:$K$1010, 0))/INDEX('Stock List'!$L$11:$L$1010, MATCH(AX752, 'Stock List'!$K$11:$K$1010, 0)))*AW752), 2), 0)</f>
        <v>0</v>
      </c>
      <c r="CR752" s="22"/>
      <c r="CT752" s="106" t="str">
        <f t="shared" si="604"/>
        <v/>
      </c>
      <c r="CU752" s="22" t="str">
        <f t="shared" si="605"/>
        <v/>
      </c>
      <c r="CX752" s="106" t="str">
        <f t="shared" si="606"/>
        <v/>
      </c>
      <c r="CY752" s="20" t="str">
        <f t="shared" si="607"/>
        <v/>
      </c>
      <c r="CZ752" s="22" t="str">
        <f t="shared" si="608"/>
        <v/>
      </c>
      <c r="DB752" s="76" t="str">
        <f>IF($H752="", "", COUNTIF($G$11:$G$1010, "&gt;"&amp;$G752)+1+COUNTIF($G$11:$G752, $G752)-1)</f>
        <v/>
      </c>
      <c r="DC752" s="76" t="str">
        <f>IF($H752="", "", COUNTIF($CZ$11:$CZ$1010, "&gt;"&amp;$CZ752)+1+COUNTIF($CZ$11:$CZ752, $CZ752)-1)</f>
        <v/>
      </c>
      <c r="DE752" s="147" t="str">
        <f t="shared" si="609"/>
        <v/>
      </c>
      <c r="DF752" s="148"/>
      <c r="DG752" s="19" t="str">
        <f t="shared" si="610"/>
        <v/>
      </c>
      <c r="DH752" s="153" t="str">
        <f t="shared" si="611"/>
        <v/>
      </c>
      <c r="DI752" s="19" t="str">
        <f t="shared" si="563"/>
        <v/>
      </c>
      <c r="DJ752" s="153" t="str">
        <f t="shared" si="564"/>
        <v/>
      </c>
      <c r="DK752" s="19" t="str">
        <f t="shared" si="565"/>
        <v/>
      </c>
      <c r="DL752" s="153" t="str">
        <f t="shared" si="566"/>
        <v/>
      </c>
      <c r="DM752" s="19" t="str">
        <f t="shared" si="567"/>
        <v/>
      </c>
      <c r="DN752" s="153" t="str">
        <f t="shared" si="568"/>
        <v/>
      </c>
      <c r="DO752" s="19" t="str">
        <f t="shared" si="569"/>
        <v/>
      </c>
      <c r="DP752" s="153" t="str">
        <f t="shared" si="570"/>
        <v/>
      </c>
      <c r="DQ752" s="19" t="str">
        <f t="shared" si="571"/>
        <v/>
      </c>
      <c r="DR752" s="153" t="str">
        <f t="shared" si="572"/>
        <v/>
      </c>
      <c r="DS752" s="19" t="str">
        <f t="shared" si="573"/>
        <v/>
      </c>
      <c r="DT752" s="153" t="str">
        <f t="shared" si="574"/>
        <v/>
      </c>
      <c r="DU752" s="19" t="str">
        <f t="shared" si="575"/>
        <v/>
      </c>
      <c r="DV752" s="153" t="str">
        <f t="shared" si="576"/>
        <v/>
      </c>
      <c r="DW752" s="19" t="str">
        <f t="shared" si="577"/>
        <v/>
      </c>
      <c r="DX752" s="153" t="str">
        <f t="shared" si="578"/>
        <v/>
      </c>
      <c r="DY752" s="19" t="str">
        <f t="shared" si="579"/>
        <v/>
      </c>
      <c r="DZ752" s="153" t="str">
        <f t="shared" si="580"/>
        <v/>
      </c>
      <c r="EA752" s="19" t="str">
        <f t="shared" si="581"/>
        <v/>
      </c>
      <c r="EB752" s="153" t="str">
        <f t="shared" si="582"/>
        <v/>
      </c>
      <c r="EC752" s="19" t="str">
        <f t="shared" si="583"/>
        <v/>
      </c>
      <c r="ED752" s="153" t="str">
        <f t="shared" si="584"/>
        <v/>
      </c>
      <c r="EE752" s="19" t="str">
        <f t="shared" si="585"/>
        <v/>
      </c>
      <c r="EF752" s="153" t="str">
        <f t="shared" si="586"/>
        <v/>
      </c>
      <c r="EG752" s="19" t="str">
        <f t="shared" si="587"/>
        <v/>
      </c>
      <c r="EH752" s="153" t="str">
        <f t="shared" si="588"/>
        <v/>
      </c>
      <c r="EI752" s="19" t="str">
        <f t="shared" si="589"/>
        <v/>
      </c>
      <c r="EJ752" s="153" t="str">
        <f t="shared" si="590"/>
        <v/>
      </c>
      <c r="EK752" s="19" t="str">
        <f t="shared" si="591"/>
        <v/>
      </c>
      <c r="EL752" s="153" t="str">
        <f t="shared" si="592"/>
        <v/>
      </c>
      <c r="EM752" s="19" t="str">
        <f t="shared" si="593"/>
        <v/>
      </c>
      <c r="EN752" s="153" t="str">
        <f t="shared" si="594"/>
        <v/>
      </c>
      <c r="EO752" s="19" t="str">
        <f t="shared" si="595"/>
        <v/>
      </c>
      <c r="EP752" s="153" t="str">
        <f t="shared" si="596"/>
        <v/>
      </c>
      <c r="EQ752" s="19" t="str">
        <f t="shared" si="597"/>
        <v/>
      </c>
      <c r="ER752" s="153" t="str">
        <f t="shared" si="598"/>
        <v/>
      </c>
      <c r="ES752" s="19" t="str">
        <f t="shared" si="599"/>
        <v/>
      </c>
      <c r="ET752" s="153" t="str">
        <f t="shared" si="600"/>
        <v/>
      </c>
    </row>
    <row r="753" spans="1:150" x14ac:dyDescent="0.25">
      <c r="A753" s="31"/>
      <c r="B753" s="91" t="str">
        <f t="shared" si="601"/>
        <v/>
      </c>
      <c r="C753" s="20" t="str">
        <f t="shared" si="561"/>
        <v/>
      </c>
      <c r="D753" s="97" t="str">
        <f t="shared" si="562"/>
        <v/>
      </c>
      <c r="E753" s="62" t="str">
        <f t="shared" si="602"/>
        <v/>
      </c>
      <c r="F753" s="31"/>
      <c r="G753" s="282"/>
      <c r="H753" s="283"/>
      <c r="I753" s="284"/>
      <c r="J753" s="285"/>
      <c r="K753" s="286"/>
      <c r="L753" s="287"/>
      <c r="M753" s="288"/>
      <c r="N753" s="287"/>
      <c r="O753" s="288"/>
      <c r="P753" s="287"/>
      <c r="Q753" s="288"/>
      <c r="R753" s="287"/>
      <c r="S753" s="288"/>
      <c r="T753" s="287"/>
      <c r="U753" s="288"/>
      <c r="V753" s="287"/>
      <c r="W753" s="288"/>
      <c r="X753" s="287"/>
      <c r="Y753" s="288"/>
      <c r="Z753" s="287"/>
      <c r="AA753" s="288"/>
      <c r="AB753" s="287"/>
      <c r="AC753" s="288"/>
      <c r="AD753" s="287"/>
      <c r="AE753" s="288"/>
      <c r="AF753" s="287"/>
      <c r="AG753" s="288"/>
      <c r="AH753" s="287"/>
      <c r="AI753" s="288"/>
      <c r="AJ753" s="287"/>
      <c r="AK753" s="288"/>
      <c r="AL753" s="287"/>
      <c r="AM753" s="288"/>
      <c r="AN753" s="287"/>
      <c r="AO753" s="288"/>
      <c r="AP753" s="287"/>
      <c r="AQ753" s="288"/>
      <c r="AR753" s="287"/>
      <c r="AS753" s="288"/>
      <c r="AT753" s="287"/>
      <c r="AU753" s="288"/>
      <c r="AV753" s="287"/>
      <c r="AW753" s="288"/>
      <c r="AX753" s="287"/>
      <c r="AY753" s="31"/>
      <c r="BA753" s="76" t="str">
        <f t="shared" si="603"/>
        <v/>
      </c>
      <c r="BC753" s="76" t="str">
        <f>IF('Stock List'!$K753="", "", 'Stock List'!$K753)</f>
        <v/>
      </c>
      <c r="BE753" s="106">
        <f>IFERROR(ROUND(((INDEX('Stock List'!$M$11:$M$1010, MATCH(L753, 'Stock List'!$K$11:$K$1010, 0))/INDEX('Stock List'!$L$11:$L$1010, MATCH(L753, 'Stock List'!$K$11:$K$1010, 0)))*K753), 2), 0)</f>
        <v>0</v>
      </c>
      <c r="BF753" s="20"/>
      <c r="BG753" s="20">
        <f>IFERROR(ROUND(((INDEX('Stock List'!$M$11:$M$1010, MATCH(N753, 'Stock List'!$K$11:$K$1010, 0))/INDEX('Stock List'!$L$11:$L$1010, MATCH(N753, 'Stock List'!$K$11:$K$1010, 0)))*M753), 2), 0)</f>
        <v>0</v>
      </c>
      <c r="BH753" s="20"/>
      <c r="BI753" s="20">
        <f>IFERROR(ROUND(((INDEX('Stock List'!$M$11:$M$1010, MATCH(P753, 'Stock List'!$K$11:$K$1010, 0))/INDEX('Stock List'!$L$11:$L$1010, MATCH(P753, 'Stock List'!$K$11:$K$1010, 0)))*O753), 2), 0)</f>
        <v>0</v>
      </c>
      <c r="BJ753" s="20"/>
      <c r="BK753" s="20">
        <f>IFERROR(ROUND(((INDEX('Stock List'!$M$11:$M$1010, MATCH(R753, 'Stock List'!$K$11:$K$1010, 0))/INDEX('Stock List'!$L$11:$L$1010, MATCH(R753, 'Stock List'!$K$11:$K$1010, 0)))*Q753), 2), 0)</f>
        <v>0</v>
      </c>
      <c r="BL753" s="20"/>
      <c r="BM753" s="20">
        <f>IFERROR(ROUND(((INDEX('Stock List'!$M$11:$M$1010, MATCH(T753, 'Stock List'!$K$11:$K$1010, 0))/INDEX('Stock List'!$L$11:$L$1010, MATCH(T753, 'Stock List'!$K$11:$K$1010, 0)))*S753), 2), 0)</f>
        <v>0</v>
      </c>
      <c r="BN753" s="20"/>
      <c r="BO753" s="20">
        <f>IFERROR(ROUND(((INDEX('Stock List'!$M$11:$M$1010, MATCH(V753, 'Stock List'!$K$11:$K$1010, 0))/INDEX('Stock List'!$L$11:$L$1010, MATCH(V753, 'Stock List'!$K$11:$K$1010, 0)))*U753), 2), 0)</f>
        <v>0</v>
      </c>
      <c r="BP753" s="20"/>
      <c r="BQ753" s="20">
        <f>IFERROR(ROUND(((INDEX('Stock List'!$M$11:$M$1010, MATCH(X753, 'Stock List'!$K$11:$K$1010, 0))/INDEX('Stock List'!$L$11:$L$1010, MATCH(X753, 'Stock List'!$K$11:$K$1010, 0)))*W753), 2), 0)</f>
        <v>0</v>
      </c>
      <c r="BR753" s="20"/>
      <c r="BS753" s="20">
        <f>IFERROR(ROUND(((INDEX('Stock List'!$M$11:$M$1010, MATCH(Z753, 'Stock List'!$K$11:$K$1010, 0))/INDEX('Stock List'!$L$11:$L$1010, MATCH(Z753, 'Stock List'!$K$11:$K$1010, 0)))*Y753), 2), 0)</f>
        <v>0</v>
      </c>
      <c r="BT753" s="20"/>
      <c r="BU753" s="20">
        <f>IFERROR(ROUND(((INDEX('Stock List'!$M$11:$M$1010, MATCH(AB753, 'Stock List'!$K$11:$K$1010, 0))/INDEX('Stock List'!$L$11:$L$1010, MATCH(AB753, 'Stock List'!$K$11:$K$1010, 0)))*AA753), 2), 0)</f>
        <v>0</v>
      </c>
      <c r="BV753" s="20"/>
      <c r="BW753" s="20">
        <f>IFERROR(ROUND(((INDEX('Stock List'!$M$11:$M$1010, MATCH(AD753, 'Stock List'!$K$11:$K$1010, 0))/INDEX('Stock List'!$L$11:$L$1010, MATCH(AD753, 'Stock List'!$K$11:$K$1010, 0)))*AC753), 2), 0)</f>
        <v>0</v>
      </c>
      <c r="BX753" s="20"/>
      <c r="BY753" s="20">
        <f>IFERROR(ROUND(((INDEX('Stock List'!$M$11:$M$1010, MATCH(AF753, 'Stock List'!$K$11:$K$1010, 0))/INDEX('Stock List'!$L$11:$L$1010, MATCH(AF753, 'Stock List'!$K$11:$K$1010, 0)))*AE753), 2), 0)</f>
        <v>0</v>
      </c>
      <c r="BZ753" s="20"/>
      <c r="CA753" s="20">
        <f>IFERROR(ROUND(((INDEX('Stock List'!$M$11:$M$1010, MATCH(AH753, 'Stock List'!$K$11:$K$1010, 0))/INDEX('Stock List'!$L$11:$L$1010, MATCH(AH753, 'Stock List'!$K$11:$K$1010, 0)))*AG753), 2), 0)</f>
        <v>0</v>
      </c>
      <c r="CB753" s="20"/>
      <c r="CC753" s="20">
        <f>IFERROR(ROUND(((INDEX('Stock List'!$M$11:$M$1010, MATCH(AJ753, 'Stock List'!$K$11:$K$1010, 0))/INDEX('Stock List'!$L$11:$L$1010, MATCH(AJ753, 'Stock List'!$K$11:$K$1010, 0)))*AI753), 2), 0)</f>
        <v>0</v>
      </c>
      <c r="CD753" s="20"/>
      <c r="CE753" s="20">
        <f>IFERROR(ROUND(((INDEX('Stock List'!$M$11:$M$1010, MATCH(AL753, 'Stock List'!$K$11:$K$1010, 0))/INDEX('Stock List'!$L$11:$L$1010, MATCH(AL753, 'Stock List'!$K$11:$K$1010, 0)))*AK753), 2), 0)</f>
        <v>0</v>
      </c>
      <c r="CF753" s="20"/>
      <c r="CG753" s="20">
        <f>IFERROR(ROUND(((INDEX('Stock List'!$M$11:$M$1010, MATCH(AN753, 'Stock List'!$K$11:$K$1010, 0))/INDEX('Stock List'!$L$11:$L$1010, MATCH(AN753, 'Stock List'!$K$11:$K$1010, 0)))*AM753), 2), 0)</f>
        <v>0</v>
      </c>
      <c r="CH753" s="20"/>
      <c r="CI753" s="20">
        <f>IFERROR(ROUND(((INDEX('Stock List'!$M$11:$M$1010, MATCH(AP753, 'Stock List'!$K$11:$K$1010, 0))/INDEX('Stock List'!$L$11:$L$1010, MATCH(AP753, 'Stock List'!$K$11:$K$1010, 0)))*AO753), 2), 0)</f>
        <v>0</v>
      </c>
      <c r="CJ753" s="20"/>
      <c r="CK753" s="20">
        <f>IFERROR(ROUND(((INDEX('Stock List'!$M$11:$M$1010, MATCH(AR753, 'Stock List'!$K$11:$K$1010, 0))/INDEX('Stock List'!$L$11:$L$1010, MATCH(AR753, 'Stock List'!$K$11:$K$1010, 0)))*AQ753), 2), 0)</f>
        <v>0</v>
      </c>
      <c r="CL753" s="20"/>
      <c r="CM753" s="20">
        <f>IFERROR(ROUND(((INDEX('Stock List'!$M$11:$M$1010, MATCH(AT753, 'Stock List'!$K$11:$K$1010, 0))/INDEX('Stock List'!$L$11:$L$1010, MATCH(AT753, 'Stock List'!$K$11:$K$1010, 0)))*AS753), 2), 0)</f>
        <v>0</v>
      </c>
      <c r="CN753" s="20"/>
      <c r="CO753" s="20">
        <f>IFERROR(ROUND(((INDEX('Stock List'!$M$11:$M$1010, MATCH(AV753, 'Stock List'!$K$11:$K$1010, 0))/INDEX('Stock List'!$L$11:$L$1010, MATCH(AV753, 'Stock List'!$K$11:$K$1010, 0)))*AU753), 2), 0)</f>
        <v>0</v>
      </c>
      <c r="CP753" s="20"/>
      <c r="CQ753" s="20">
        <f>IFERROR(ROUND(((INDEX('Stock List'!$M$11:$M$1010, MATCH(AX753, 'Stock List'!$K$11:$K$1010, 0))/INDEX('Stock List'!$L$11:$L$1010, MATCH(AX753, 'Stock List'!$K$11:$K$1010, 0)))*AW753), 2), 0)</f>
        <v>0</v>
      </c>
      <c r="CR753" s="22"/>
      <c r="CT753" s="106" t="str">
        <f t="shared" si="604"/>
        <v/>
      </c>
      <c r="CU753" s="22" t="str">
        <f t="shared" si="605"/>
        <v/>
      </c>
      <c r="CX753" s="106" t="str">
        <f t="shared" si="606"/>
        <v/>
      </c>
      <c r="CY753" s="20" t="str">
        <f t="shared" si="607"/>
        <v/>
      </c>
      <c r="CZ753" s="22" t="str">
        <f t="shared" si="608"/>
        <v/>
      </c>
      <c r="DB753" s="76" t="str">
        <f>IF($H753="", "", COUNTIF($G$11:$G$1010, "&gt;"&amp;$G753)+1+COUNTIF($G$11:$G753, $G753)-1)</f>
        <v/>
      </c>
      <c r="DC753" s="76" t="str">
        <f>IF($H753="", "", COUNTIF($CZ$11:$CZ$1010, "&gt;"&amp;$CZ753)+1+COUNTIF($CZ$11:$CZ753, $CZ753)-1)</f>
        <v/>
      </c>
      <c r="DE753" s="147" t="str">
        <f t="shared" si="609"/>
        <v/>
      </c>
      <c r="DF753" s="148"/>
      <c r="DG753" s="19" t="str">
        <f t="shared" si="610"/>
        <v/>
      </c>
      <c r="DH753" s="153" t="str">
        <f t="shared" si="611"/>
        <v/>
      </c>
      <c r="DI753" s="19" t="str">
        <f t="shared" si="563"/>
        <v/>
      </c>
      <c r="DJ753" s="153" t="str">
        <f t="shared" si="564"/>
        <v/>
      </c>
      <c r="DK753" s="19" t="str">
        <f t="shared" si="565"/>
        <v/>
      </c>
      <c r="DL753" s="153" t="str">
        <f t="shared" si="566"/>
        <v/>
      </c>
      <c r="DM753" s="19" t="str">
        <f t="shared" si="567"/>
        <v/>
      </c>
      <c r="DN753" s="153" t="str">
        <f t="shared" si="568"/>
        <v/>
      </c>
      <c r="DO753" s="19" t="str">
        <f t="shared" si="569"/>
        <v/>
      </c>
      <c r="DP753" s="153" t="str">
        <f t="shared" si="570"/>
        <v/>
      </c>
      <c r="DQ753" s="19" t="str">
        <f t="shared" si="571"/>
        <v/>
      </c>
      <c r="DR753" s="153" t="str">
        <f t="shared" si="572"/>
        <v/>
      </c>
      <c r="DS753" s="19" t="str">
        <f t="shared" si="573"/>
        <v/>
      </c>
      <c r="DT753" s="153" t="str">
        <f t="shared" si="574"/>
        <v/>
      </c>
      <c r="DU753" s="19" t="str">
        <f t="shared" si="575"/>
        <v/>
      </c>
      <c r="DV753" s="153" t="str">
        <f t="shared" si="576"/>
        <v/>
      </c>
      <c r="DW753" s="19" t="str">
        <f t="shared" si="577"/>
        <v/>
      </c>
      <c r="DX753" s="153" t="str">
        <f t="shared" si="578"/>
        <v/>
      </c>
      <c r="DY753" s="19" t="str">
        <f t="shared" si="579"/>
        <v/>
      </c>
      <c r="DZ753" s="153" t="str">
        <f t="shared" si="580"/>
        <v/>
      </c>
      <c r="EA753" s="19" t="str">
        <f t="shared" si="581"/>
        <v/>
      </c>
      <c r="EB753" s="153" t="str">
        <f t="shared" si="582"/>
        <v/>
      </c>
      <c r="EC753" s="19" t="str">
        <f t="shared" si="583"/>
        <v/>
      </c>
      <c r="ED753" s="153" t="str">
        <f t="shared" si="584"/>
        <v/>
      </c>
      <c r="EE753" s="19" t="str">
        <f t="shared" si="585"/>
        <v/>
      </c>
      <c r="EF753" s="153" t="str">
        <f t="shared" si="586"/>
        <v/>
      </c>
      <c r="EG753" s="19" t="str">
        <f t="shared" si="587"/>
        <v/>
      </c>
      <c r="EH753" s="153" t="str">
        <f t="shared" si="588"/>
        <v/>
      </c>
      <c r="EI753" s="19" t="str">
        <f t="shared" si="589"/>
        <v/>
      </c>
      <c r="EJ753" s="153" t="str">
        <f t="shared" si="590"/>
        <v/>
      </c>
      <c r="EK753" s="19" t="str">
        <f t="shared" si="591"/>
        <v/>
      </c>
      <c r="EL753" s="153" t="str">
        <f t="shared" si="592"/>
        <v/>
      </c>
      <c r="EM753" s="19" t="str">
        <f t="shared" si="593"/>
        <v/>
      </c>
      <c r="EN753" s="153" t="str">
        <f t="shared" si="594"/>
        <v/>
      </c>
      <c r="EO753" s="19" t="str">
        <f t="shared" si="595"/>
        <v/>
      </c>
      <c r="EP753" s="153" t="str">
        <f t="shared" si="596"/>
        <v/>
      </c>
      <c r="EQ753" s="19" t="str">
        <f t="shared" si="597"/>
        <v/>
      </c>
      <c r="ER753" s="153" t="str">
        <f t="shared" si="598"/>
        <v/>
      </c>
      <c r="ES753" s="19" t="str">
        <f t="shared" si="599"/>
        <v/>
      </c>
      <c r="ET753" s="153" t="str">
        <f t="shared" si="600"/>
        <v/>
      </c>
    </row>
    <row r="754" spans="1:150" x14ac:dyDescent="0.25">
      <c r="A754" s="31"/>
      <c r="B754" s="91" t="str">
        <f t="shared" si="601"/>
        <v/>
      </c>
      <c r="C754" s="20" t="str">
        <f t="shared" si="561"/>
        <v/>
      </c>
      <c r="D754" s="97" t="str">
        <f t="shared" si="562"/>
        <v/>
      </c>
      <c r="E754" s="62" t="str">
        <f t="shared" si="602"/>
        <v/>
      </c>
      <c r="F754" s="31"/>
      <c r="G754" s="282"/>
      <c r="H754" s="283"/>
      <c r="I754" s="284"/>
      <c r="J754" s="285"/>
      <c r="K754" s="286"/>
      <c r="L754" s="287"/>
      <c r="M754" s="288"/>
      <c r="N754" s="287"/>
      <c r="O754" s="288"/>
      <c r="P754" s="287"/>
      <c r="Q754" s="288"/>
      <c r="R754" s="287"/>
      <c r="S754" s="288"/>
      <c r="T754" s="287"/>
      <c r="U754" s="288"/>
      <c r="V754" s="287"/>
      <c r="W754" s="288"/>
      <c r="X754" s="287"/>
      <c r="Y754" s="288"/>
      <c r="Z754" s="287"/>
      <c r="AA754" s="288"/>
      <c r="AB754" s="287"/>
      <c r="AC754" s="288"/>
      <c r="AD754" s="287"/>
      <c r="AE754" s="288"/>
      <c r="AF754" s="287"/>
      <c r="AG754" s="288"/>
      <c r="AH754" s="287"/>
      <c r="AI754" s="288"/>
      <c r="AJ754" s="287"/>
      <c r="AK754" s="288"/>
      <c r="AL754" s="287"/>
      <c r="AM754" s="288"/>
      <c r="AN754" s="287"/>
      <c r="AO754" s="288"/>
      <c r="AP754" s="287"/>
      <c r="AQ754" s="288"/>
      <c r="AR754" s="287"/>
      <c r="AS754" s="288"/>
      <c r="AT754" s="287"/>
      <c r="AU754" s="288"/>
      <c r="AV754" s="287"/>
      <c r="AW754" s="288"/>
      <c r="AX754" s="287"/>
      <c r="AY754" s="31"/>
      <c r="BA754" s="76" t="str">
        <f t="shared" si="603"/>
        <v/>
      </c>
      <c r="BC754" s="76" t="str">
        <f>IF('Stock List'!$K754="", "", 'Stock List'!$K754)</f>
        <v/>
      </c>
      <c r="BE754" s="106">
        <f>IFERROR(ROUND(((INDEX('Stock List'!$M$11:$M$1010, MATCH(L754, 'Stock List'!$K$11:$K$1010, 0))/INDEX('Stock List'!$L$11:$L$1010, MATCH(L754, 'Stock List'!$K$11:$K$1010, 0)))*K754), 2), 0)</f>
        <v>0</v>
      </c>
      <c r="BF754" s="20"/>
      <c r="BG754" s="20">
        <f>IFERROR(ROUND(((INDEX('Stock List'!$M$11:$M$1010, MATCH(N754, 'Stock List'!$K$11:$K$1010, 0))/INDEX('Stock List'!$L$11:$L$1010, MATCH(N754, 'Stock List'!$K$11:$K$1010, 0)))*M754), 2), 0)</f>
        <v>0</v>
      </c>
      <c r="BH754" s="20"/>
      <c r="BI754" s="20">
        <f>IFERROR(ROUND(((INDEX('Stock List'!$M$11:$M$1010, MATCH(P754, 'Stock List'!$K$11:$K$1010, 0))/INDEX('Stock List'!$L$11:$L$1010, MATCH(P754, 'Stock List'!$K$11:$K$1010, 0)))*O754), 2), 0)</f>
        <v>0</v>
      </c>
      <c r="BJ754" s="20"/>
      <c r="BK754" s="20">
        <f>IFERROR(ROUND(((INDEX('Stock List'!$M$11:$M$1010, MATCH(R754, 'Stock List'!$K$11:$K$1010, 0))/INDEX('Stock List'!$L$11:$L$1010, MATCH(R754, 'Stock List'!$K$11:$K$1010, 0)))*Q754), 2), 0)</f>
        <v>0</v>
      </c>
      <c r="BL754" s="20"/>
      <c r="BM754" s="20">
        <f>IFERROR(ROUND(((INDEX('Stock List'!$M$11:$M$1010, MATCH(T754, 'Stock List'!$K$11:$K$1010, 0))/INDEX('Stock List'!$L$11:$L$1010, MATCH(T754, 'Stock List'!$K$11:$K$1010, 0)))*S754), 2), 0)</f>
        <v>0</v>
      </c>
      <c r="BN754" s="20"/>
      <c r="BO754" s="20">
        <f>IFERROR(ROUND(((INDEX('Stock List'!$M$11:$M$1010, MATCH(V754, 'Stock List'!$K$11:$K$1010, 0))/INDEX('Stock List'!$L$11:$L$1010, MATCH(V754, 'Stock List'!$K$11:$K$1010, 0)))*U754), 2), 0)</f>
        <v>0</v>
      </c>
      <c r="BP754" s="20"/>
      <c r="BQ754" s="20">
        <f>IFERROR(ROUND(((INDEX('Stock List'!$M$11:$M$1010, MATCH(X754, 'Stock List'!$K$11:$K$1010, 0))/INDEX('Stock List'!$L$11:$L$1010, MATCH(X754, 'Stock List'!$K$11:$K$1010, 0)))*W754), 2), 0)</f>
        <v>0</v>
      </c>
      <c r="BR754" s="20"/>
      <c r="BS754" s="20">
        <f>IFERROR(ROUND(((INDEX('Stock List'!$M$11:$M$1010, MATCH(Z754, 'Stock List'!$K$11:$K$1010, 0))/INDEX('Stock List'!$L$11:$L$1010, MATCH(Z754, 'Stock List'!$K$11:$K$1010, 0)))*Y754), 2), 0)</f>
        <v>0</v>
      </c>
      <c r="BT754" s="20"/>
      <c r="BU754" s="20">
        <f>IFERROR(ROUND(((INDEX('Stock List'!$M$11:$M$1010, MATCH(AB754, 'Stock List'!$K$11:$K$1010, 0))/INDEX('Stock List'!$L$11:$L$1010, MATCH(AB754, 'Stock List'!$K$11:$K$1010, 0)))*AA754), 2), 0)</f>
        <v>0</v>
      </c>
      <c r="BV754" s="20"/>
      <c r="BW754" s="20">
        <f>IFERROR(ROUND(((INDEX('Stock List'!$M$11:$M$1010, MATCH(AD754, 'Stock List'!$K$11:$K$1010, 0))/INDEX('Stock List'!$L$11:$L$1010, MATCH(AD754, 'Stock List'!$K$11:$K$1010, 0)))*AC754), 2), 0)</f>
        <v>0</v>
      </c>
      <c r="BX754" s="20"/>
      <c r="BY754" s="20">
        <f>IFERROR(ROUND(((INDEX('Stock List'!$M$11:$M$1010, MATCH(AF754, 'Stock List'!$K$11:$K$1010, 0))/INDEX('Stock List'!$L$11:$L$1010, MATCH(AF754, 'Stock List'!$K$11:$K$1010, 0)))*AE754), 2), 0)</f>
        <v>0</v>
      </c>
      <c r="BZ754" s="20"/>
      <c r="CA754" s="20">
        <f>IFERROR(ROUND(((INDEX('Stock List'!$M$11:$M$1010, MATCH(AH754, 'Stock List'!$K$11:$K$1010, 0))/INDEX('Stock List'!$L$11:$L$1010, MATCH(AH754, 'Stock List'!$K$11:$K$1010, 0)))*AG754), 2), 0)</f>
        <v>0</v>
      </c>
      <c r="CB754" s="20"/>
      <c r="CC754" s="20">
        <f>IFERROR(ROUND(((INDEX('Stock List'!$M$11:$M$1010, MATCH(AJ754, 'Stock List'!$K$11:$K$1010, 0))/INDEX('Stock List'!$L$11:$L$1010, MATCH(AJ754, 'Stock List'!$K$11:$K$1010, 0)))*AI754), 2), 0)</f>
        <v>0</v>
      </c>
      <c r="CD754" s="20"/>
      <c r="CE754" s="20">
        <f>IFERROR(ROUND(((INDEX('Stock List'!$M$11:$M$1010, MATCH(AL754, 'Stock List'!$K$11:$K$1010, 0))/INDEX('Stock List'!$L$11:$L$1010, MATCH(AL754, 'Stock List'!$K$11:$K$1010, 0)))*AK754), 2), 0)</f>
        <v>0</v>
      </c>
      <c r="CF754" s="20"/>
      <c r="CG754" s="20">
        <f>IFERROR(ROUND(((INDEX('Stock List'!$M$11:$M$1010, MATCH(AN754, 'Stock List'!$K$11:$K$1010, 0))/INDEX('Stock List'!$L$11:$L$1010, MATCH(AN754, 'Stock List'!$K$11:$K$1010, 0)))*AM754), 2), 0)</f>
        <v>0</v>
      </c>
      <c r="CH754" s="20"/>
      <c r="CI754" s="20">
        <f>IFERROR(ROUND(((INDEX('Stock List'!$M$11:$M$1010, MATCH(AP754, 'Stock List'!$K$11:$K$1010, 0))/INDEX('Stock List'!$L$11:$L$1010, MATCH(AP754, 'Stock List'!$K$11:$K$1010, 0)))*AO754), 2), 0)</f>
        <v>0</v>
      </c>
      <c r="CJ754" s="20"/>
      <c r="CK754" s="20">
        <f>IFERROR(ROUND(((INDEX('Stock List'!$M$11:$M$1010, MATCH(AR754, 'Stock List'!$K$11:$K$1010, 0))/INDEX('Stock List'!$L$11:$L$1010, MATCH(AR754, 'Stock List'!$K$11:$K$1010, 0)))*AQ754), 2), 0)</f>
        <v>0</v>
      </c>
      <c r="CL754" s="20"/>
      <c r="CM754" s="20">
        <f>IFERROR(ROUND(((INDEX('Stock List'!$M$11:$M$1010, MATCH(AT754, 'Stock List'!$K$11:$K$1010, 0))/INDEX('Stock List'!$L$11:$L$1010, MATCH(AT754, 'Stock List'!$K$11:$K$1010, 0)))*AS754), 2), 0)</f>
        <v>0</v>
      </c>
      <c r="CN754" s="20"/>
      <c r="CO754" s="20">
        <f>IFERROR(ROUND(((INDEX('Stock List'!$M$11:$M$1010, MATCH(AV754, 'Stock List'!$K$11:$K$1010, 0))/INDEX('Stock List'!$L$11:$L$1010, MATCH(AV754, 'Stock List'!$K$11:$K$1010, 0)))*AU754), 2), 0)</f>
        <v>0</v>
      </c>
      <c r="CP754" s="20"/>
      <c r="CQ754" s="20">
        <f>IFERROR(ROUND(((INDEX('Stock List'!$M$11:$M$1010, MATCH(AX754, 'Stock List'!$K$11:$K$1010, 0))/INDEX('Stock List'!$L$11:$L$1010, MATCH(AX754, 'Stock List'!$K$11:$K$1010, 0)))*AW754), 2), 0)</f>
        <v>0</v>
      </c>
      <c r="CR754" s="22"/>
      <c r="CT754" s="106" t="str">
        <f t="shared" si="604"/>
        <v/>
      </c>
      <c r="CU754" s="22" t="str">
        <f t="shared" si="605"/>
        <v/>
      </c>
      <c r="CX754" s="106" t="str">
        <f t="shared" si="606"/>
        <v/>
      </c>
      <c r="CY754" s="20" t="str">
        <f t="shared" si="607"/>
        <v/>
      </c>
      <c r="CZ754" s="22" t="str">
        <f t="shared" si="608"/>
        <v/>
      </c>
      <c r="DB754" s="76" t="str">
        <f>IF($H754="", "", COUNTIF($G$11:$G$1010, "&gt;"&amp;$G754)+1+COUNTIF($G$11:$G754, $G754)-1)</f>
        <v/>
      </c>
      <c r="DC754" s="76" t="str">
        <f>IF($H754="", "", COUNTIF($CZ$11:$CZ$1010, "&gt;"&amp;$CZ754)+1+COUNTIF($CZ$11:$CZ754, $CZ754)-1)</f>
        <v/>
      </c>
      <c r="DE754" s="147" t="str">
        <f t="shared" si="609"/>
        <v/>
      </c>
      <c r="DF754" s="148"/>
      <c r="DG754" s="19" t="str">
        <f t="shared" si="610"/>
        <v/>
      </c>
      <c r="DH754" s="153" t="str">
        <f t="shared" si="611"/>
        <v/>
      </c>
      <c r="DI754" s="19" t="str">
        <f t="shared" si="563"/>
        <v/>
      </c>
      <c r="DJ754" s="153" t="str">
        <f t="shared" si="564"/>
        <v/>
      </c>
      <c r="DK754" s="19" t="str">
        <f t="shared" si="565"/>
        <v/>
      </c>
      <c r="DL754" s="153" t="str">
        <f t="shared" si="566"/>
        <v/>
      </c>
      <c r="DM754" s="19" t="str">
        <f t="shared" si="567"/>
        <v/>
      </c>
      <c r="DN754" s="153" t="str">
        <f t="shared" si="568"/>
        <v/>
      </c>
      <c r="DO754" s="19" t="str">
        <f t="shared" si="569"/>
        <v/>
      </c>
      <c r="DP754" s="153" t="str">
        <f t="shared" si="570"/>
        <v/>
      </c>
      <c r="DQ754" s="19" t="str">
        <f t="shared" si="571"/>
        <v/>
      </c>
      <c r="DR754" s="153" t="str">
        <f t="shared" si="572"/>
        <v/>
      </c>
      <c r="DS754" s="19" t="str">
        <f t="shared" si="573"/>
        <v/>
      </c>
      <c r="DT754" s="153" t="str">
        <f t="shared" si="574"/>
        <v/>
      </c>
      <c r="DU754" s="19" t="str">
        <f t="shared" si="575"/>
        <v/>
      </c>
      <c r="DV754" s="153" t="str">
        <f t="shared" si="576"/>
        <v/>
      </c>
      <c r="DW754" s="19" t="str">
        <f t="shared" si="577"/>
        <v/>
      </c>
      <c r="DX754" s="153" t="str">
        <f t="shared" si="578"/>
        <v/>
      </c>
      <c r="DY754" s="19" t="str">
        <f t="shared" si="579"/>
        <v/>
      </c>
      <c r="DZ754" s="153" t="str">
        <f t="shared" si="580"/>
        <v/>
      </c>
      <c r="EA754" s="19" t="str">
        <f t="shared" si="581"/>
        <v/>
      </c>
      <c r="EB754" s="153" t="str">
        <f t="shared" si="582"/>
        <v/>
      </c>
      <c r="EC754" s="19" t="str">
        <f t="shared" si="583"/>
        <v/>
      </c>
      <c r="ED754" s="153" t="str">
        <f t="shared" si="584"/>
        <v/>
      </c>
      <c r="EE754" s="19" t="str">
        <f t="shared" si="585"/>
        <v/>
      </c>
      <c r="EF754" s="153" t="str">
        <f t="shared" si="586"/>
        <v/>
      </c>
      <c r="EG754" s="19" t="str">
        <f t="shared" si="587"/>
        <v/>
      </c>
      <c r="EH754" s="153" t="str">
        <f t="shared" si="588"/>
        <v/>
      </c>
      <c r="EI754" s="19" t="str">
        <f t="shared" si="589"/>
        <v/>
      </c>
      <c r="EJ754" s="153" t="str">
        <f t="shared" si="590"/>
        <v/>
      </c>
      <c r="EK754" s="19" t="str">
        <f t="shared" si="591"/>
        <v/>
      </c>
      <c r="EL754" s="153" t="str">
        <f t="shared" si="592"/>
        <v/>
      </c>
      <c r="EM754" s="19" t="str">
        <f t="shared" si="593"/>
        <v/>
      </c>
      <c r="EN754" s="153" t="str">
        <f t="shared" si="594"/>
        <v/>
      </c>
      <c r="EO754" s="19" t="str">
        <f t="shared" si="595"/>
        <v/>
      </c>
      <c r="EP754" s="153" t="str">
        <f t="shared" si="596"/>
        <v/>
      </c>
      <c r="EQ754" s="19" t="str">
        <f t="shared" si="597"/>
        <v/>
      </c>
      <c r="ER754" s="153" t="str">
        <f t="shared" si="598"/>
        <v/>
      </c>
      <c r="ES754" s="19" t="str">
        <f t="shared" si="599"/>
        <v/>
      </c>
      <c r="ET754" s="153" t="str">
        <f t="shared" si="600"/>
        <v/>
      </c>
    </row>
    <row r="755" spans="1:150" x14ac:dyDescent="0.25">
      <c r="A755" s="31"/>
      <c r="B755" s="91" t="str">
        <f t="shared" si="601"/>
        <v/>
      </c>
      <c r="C755" s="20" t="str">
        <f t="shared" si="561"/>
        <v/>
      </c>
      <c r="D755" s="97" t="str">
        <f t="shared" si="562"/>
        <v/>
      </c>
      <c r="E755" s="62" t="str">
        <f t="shared" si="602"/>
        <v/>
      </c>
      <c r="F755" s="31"/>
      <c r="G755" s="282"/>
      <c r="H755" s="283"/>
      <c r="I755" s="284"/>
      <c r="J755" s="285"/>
      <c r="K755" s="286"/>
      <c r="L755" s="287"/>
      <c r="M755" s="288"/>
      <c r="N755" s="287"/>
      <c r="O755" s="288"/>
      <c r="P755" s="287"/>
      <c r="Q755" s="288"/>
      <c r="R755" s="287"/>
      <c r="S755" s="288"/>
      <c r="T755" s="287"/>
      <c r="U755" s="288"/>
      <c r="V755" s="287"/>
      <c r="W755" s="288"/>
      <c r="X755" s="287"/>
      <c r="Y755" s="288"/>
      <c r="Z755" s="287"/>
      <c r="AA755" s="288"/>
      <c r="AB755" s="287"/>
      <c r="AC755" s="288"/>
      <c r="AD755" s="287"/>
      <c r="AE755" s="288"/>
      <c r="AF755" s="287"/>
      <c r="AG755" s="288"/>
      <c r="AH755" s="287"/>
      <c r="AI755" s="288"/>
      <c r="AJ755" s="287"/>
      <c r="AK755" s="288"/>
      <c r="AL755" s="287"/>
      <c r="AM755" s="288"/>
      <c r="AN755" s="287"/>
      <c r="AO755" s="288"/>
      <c r="AP755" s="287"/>
      <c r="AQ755" s="288"/>
      <c r="AR755" s="287"/>
      <c r="AS755" s="288"/>
      <c r="AT755" s="287"/>
      <c r="AU755" s="288"/>
      <c r="AV755" s="287"/>
      <c r="AW755" s="288"/>
      <c r="AX755" s="287"/>
      <c r="AY755" s="31"/>
      <c r="BA755" s="76" t="str">
        <f t="shared" si="603"/>
        <v/>
      </c>
      <c r="BC755" s="76" t="str">
        <f>IF('Stock List'!$K755="", "", 'Stock List'!$K755)</f>
        <v/>
      </c>
      <c r="BE755" s="106">
        <f>IFERROR(ROUND(((INDEX('Stock List'!$M$11:$M$1010, MATCH(L755, 'Stock List'!$K$11:$K$1010, 0))/INDEX('Stock List'!$L$11:$L$1010, MATCH(L755, 'Stock List'!$K$11:$K$1010, 0)))*K755), 2), 0)</f>
        <v>0</v>
      </c>
      <c r="BF755" s="20"/>
      <c r="BG755" s="20">
        <f>IFERROR(ROUND(((INDEX('Stock List'!$M$11:$M$1010, MATCH(N755, 'Stock List'!$K$11:$K$1010, 0))/INDEX('Stock List'!$L$11:$L$1010, MATCH(N755, 'Stock List'!$K$11:$K$1010, 0)))*M755), 2), 0)</f>
        <v>0</v>
      </c>
      <c r="BH755" s="20"/>
      <c r="BI755" s="20">
        <f>IFERROR(ROUND(((INDEX('Stock List'!$M$11:$M$1010, MATCH(P755, 'Stock List'!$K$11:$K$1010, 0))/INDEX('Stock List'!$L$11:$L$1010, MATCH(P755, 'Stock List'!$K$11:$K$1010, 0)))*O755), 2), 0)</f>
        <v>0</v>
      </c>
      <c r="BJ755" s="20"/>
      <c r="BK755" s="20">
        <f>IFERROR(ROUND(((INDEX('Stock List'!$M$11:$M$1010, MATCH(R755, 'Stock List'!$K$11:$K$1010, 0))/INDEX('Stock List'!$L$11:$L$1010, MATCH(R755, 'Stock List'!$K$11:$K$1010, 0)))*Q755), 2), 0)</f>
        <v>0</v>
      </c>
      <c r="BL755" s="20"/>
      <c r="BM755" s="20">
        <f>IFERROR(ROUND(((INDEX('Stock List'!$M$11:$M$1010, MATCH(T755, 'Stock List'!$K$11:$K$1010, 0))/INDEX('Stock List'!$L$11:$L$1010, MATCH(T755, 'Stock List'!$K$11:$K$1010, 0)))*S755), 2), 0)</f>
        <v>0</v>
      </c>
      <c r="BN755" s="20"/>
      <c r="BO755" s="20">
        <f>IFERROR(ROUND(((INDEX('Stock List'!$M$11:$M$1010, MATCH(V755, 'Stock List'!$K$11:$K$1010, 0))/INDEX('Stock List'!$L$11:$L$1010, MATCH(V755, 'Stock List'!$K$11:$K$1010, 0)))*U755), 2), 0)</f>
        <v>0</v>
      </c>
      <c r="BP755" s="20"/>
      <c r="BQ755" s="20">
        <f>IFERROR(ROUND(((INDEX('Stock List'!$M$11:$M$1010, MATCH(X755, 'Stock List'!$K$11:$K$1010, 0))/INDEX('Stock List'!$L$11:$L$1010, MATCH(X755, 'Stock List'!$K$11:$K$1010, 0)))*W755), 2), 0)</f>
        <v>0</v>
      </c>
      <c r="BR755" s="20"/>
      <c r="BS755" s="20">
        <f>IFERROR(ROUND(((INDEX('Stock List'!$M$11:$M$1010, MATCH(Z755, 'Stock List'!$K$11:$K$1010, 0))/INDEX('Stock List'!$L$11:$L$1010, MATCH(Z755, 'Stock List'!$K$11:$K$1010, 0)))*Y755), 2), 0)</f>
        <v>0</v>
      </c>
      <c r="BT755" s="20"/>
      <c r="BU755" s="20">
        <f>IFERROR(ROUND(((INDEX('Stock List'!$M$11:$M$1010, MATCH(AB755, 'Stock List'!$K$11:$K$1010, 0))/INDEX('Stock List'!$L$11:$L$1010, MATCH(AB755, 'Stock List'!$K$11:$K$1010, 0)))*AA755), 2), 0)</f>
        <v>0</v>
      </c>
      <c r="BV755" s="20"/>
      <c r="BW755" s="20">
        <f>IFERROR(ROUND(((INDEX('Stock List'!$M$11:$M$1010, MATCH(AD755, 'Stock List'!$K$11:$K$1010, 0))/INDEX('Stock List'!$L$11:$L$1010, MATCH(AD755, 'Stock List'!$K$11:$K$1010, 0)))*AC755), 2), 0)</f>
        <v>0</v>
      </c>
      <c r="BX755" s="20"/>
      <c r="BY755" s="20">
        <f>IFERROR(ROUND(((INDEX('Stock List'!$M$11:$M$1010, MATCH(AF755, 'Stock List'!$K$11:$K$1010, 0))/INDEX('Stock List'!$L$11:$L$1010, MATCH(AF755, 'Stock List'!$K$11:$K$1010, 0)))*AE755), 2), 0)</f>
        <v>0</v>
      </c>
      <c r="BZ755" s="20"/>
      <c r="CA755" s="20">
        <f>IFERROR(ROUND(((INDEX('Stock List'!$M$11:$M$1010, MATCH(AH755, 'Stock List'!$K$11:$K$1010, 0))/INDEX('Stock List'!$L$11:$L$1010, MATCH(AH755, 'Stock List'!$K$11:$K$1010, 0)))*AG755), 2), 0)</f>
        <v>0</v>
      </c>
      <c r="CB755" s="20"/>
      <c r="CC755" s="20">
        <f>IFERROR(ROUND(((INDEX('Stock List'!$M$11:$M$1010, MATCH(AJ755, 'Stock List'!$K$11:$K$1010, 0))/INDEX('Stock List'!$L$11:$L$1010, MATCH(AJ755, 'Stock List'!$K$11:$K$1010, 0)))*AI755), 2), 0)</f>
        <v>0</v>
      </c>
      <c r="CD755" s="20"/>
      <c r="CE755" s="20">
        <f>IFERROR(ROUND(((INDEX('Stock List'!$M$11:$M$1010, MATCH(AL755, 'Stock List'!$K$11:$K$1010, 0))/INDEX('Stock List'!$L$11:$L$1010, MATCH(AL755, 'Stock List'!$K$11:$K$1010, 0)))*AK755), 2), 0)</f>
        <v>0</v>
      </c>
      <c r="CF755" s="20"/>
      <c r="CG755" s="20">
        <f>IFERROR(ROUND(((INDEX('Stock List'!$M$11:$M$1010, MATCH(AN755, 'Stock List'!$K$11:$K$1010, 0))/INDEX('Stock List'!$L$11:$L$1010, MATCH(AN755, 'Stock List'!$K$11:$K$1010, 0)))*AM755), 2), 0)</f>
        <v>0</v>
      </c>
      <c r="CH755" s="20"/>
      <c r="CI755" s="20">
        <f>IFERROR(ROUND(((INDEX('Stock List'!$M$11:$M$1010, MATCH(AP755, 'Stock List'!$K$11:$K$1010, 0))/INDEX('Stock List'!$L$11:$L$1010, MATCH(AP755, 'Stock List'!$K$11:$K$1010, 0)))*AO755), 2), 0)</f>
        <v>0</v>
      </c>
      <c r="CJ755" s="20"/>
      <c r="CK755" s="20">
        <f>IFERROR(ROUND(((INDEX('Stock List'!$M$11:$M$1010, MATCH(AR755, 'Stock List'!$K$11:$K$1010, 0))/INDEX('Stock List'!$L$11:$L$1010, MATCH(AR755, 'Stock List'!$K$11:$K$1010, 0)))*AQ755), 2), 0)</f>
        <v>0</v>
      </c>
      <c r="CL755" s="20"/>
      <c r="CM755" s="20">
        <f>IFERROR(ROUND(((INDEX('Stock List'!$M$11:$M$1010, MATCH(AT755, 'Stock List'!$K$11:$K$1010, 0))/INDEX('Stock List'!$L$11:$L$1010, MATCH(AT755, 'Stock List'!$K$11:$K$1010, 0)))*AS755), 2), 0)</f>
        <v>0</v>
      </c>
      <c r="CN755" s="20"/>
      <c r="CO755" s="20">
        <f>IFERROR(ROUND(((INDEX('Stock List'!$M$11:$M$1010, MATCH(AV755, 'Stock List'!$K$11:$K$1010, 0))/INDEX('Stock List'!$L$11:$L$1010, MATCH(AV755, 'Stock List'!$K$11:$K$1010, 0)))*AU755), 2), 0)</f>
        <v>0</v>
      </c>
      <c r="CP755" s="20"/>
      <c r="CQ755" s="20">
        <f>IFERROR(ROUND(((INDEX('Stock List'!$M$11:$M$1010, MATCH(AX755, 'Stock List'!$K$11:$K$1010, 0))/INDEX('Stock List'!$L$11:$L$1010, MATCH(AX755, 'Stock List'!$K$11:$K$1010, 0)))*AW755), 2), 0)</f>
        <v>0</v>
      </c>
      <c r="CR755" s="22"/>
      <c r="CT755" s="106" t="str">
        <f t="shared" si="604"/>
        <v/>
      </c>
      <c r="CU755" s="22" t="str">
        <f t="shared" si="605"/>
        <v/>
      </c>
      <c r="CX755" s="106" t="str">
        <f t="shared" si="606"/>
        <v/>
      </c>
      <c r="CY755" s="20" t="str">
        <f t="shared" si="607"/>
        <v/>
      </c>
      <c r="CZ755" s="22" t="str">
        <f t="shared" si="608"/>
        <v/>
      </c>
      <c r="DB755" s="76" t="str">
        <f>IF($H755="", "", COUNTIF($G$11:$G$1010, "&gt;"&amp;$G755)+1+COUNTIF($G$11:$G755, $G755)-1)</f>
        <v/>
      </c>
      <c r="DC755" s="76" t="str">
        <f>IF($H755="", "", COUNTIF($CZ$11:$CZ$1010, "&gt;"&amp;$CZ755)+1+COUNTIF($CZ$11:$CZ755, $CZ755)-1)</f>
        <v/>
      </c>
      <c r="DE755" s="147" t="str">
        <f t="shared" si="609"/>
        <v/>
      </c>
      <c r="DF755" s="148"/>
      <c r="DG755" s="19" t="str">
        <f t="shared" si="610"/>
        <v/>
      </c>
      <c r="DH755" s="153" t="str">
        <f t="shared" si="611"/>
        <v/>
      </c>
      <c r="DI755" s="19" t="str">
        <f t="shared" si="563"/>
        <v/>
      </c>
      <c r="DJ755" s="153" t="str">
        <f t="shared" si="564"/>
        <v/>
      </c>
      <c r="DK755" s="19" t="str">
        <f t="shared" si="565"/>
        <v/>
      </c>
      <c r="DL755" s="153" t="str">
        <f t="shared" si="566"/>
        <v/>
      </c>
      <c r="DM755" s="19" t="str">
        <f t="shared" si="567"/>
        <v/>
      </c>
      <c r="DN755" s="153" t="str">
        <f t="shared" si="568"/>
        <v/>
      </c>
      <c r="DO755" s="19" t="str">
        <f t="shared" si="569"/>
        <v/>
      </c>
      <c r="DP755" s="153" t="str">
        <f t="shared" si="570"/>
        <v/>
      </c>
      <c r="DQ755" s="19" t="str">
        <f t="shared" si="571"/>
        <v/>
      </c>
      <c r="DR755" s="153" t="str">
        <f t="shared" si="572"/>
        <v/>
      </c>
      <c r="DS755" s="19" t="str">
        <f t="shared" si="573"/>
        <v/>
      </c>
      <c r="DT755" s="153" t="str">
        <f t="shared" si="574"/>
        <v/>
      </c>
      <c r="DU755" s="19" t="str">
        <f t="shared" si="575"/>
        <v/>
      </c>
      <c r="DV755" s="153" t="str">
        <f t="shared" si="576"/>
        <v/>
      </c>
      <c r="DW755" s="19" t="str">
        <f t="shared" si="577"/>
        <v/>
      </c>
      <c r="DX755" s="153" t="str">
        <f t="shared" si="578"/>
        <v/>
      </c>
      <c r="DY755" s="19" t="str">
        <f t="shared" si="579"/>
        <v/>
      </c>
      <c r="DZ755" s="153" t="str">
        <f t="shared" si="580"/>
        <v/>
      </c>
      <c r="EA755" s="19" t="str">
        <f t="shared" si="581"/>
        <v/>
      </c>
      <c r="EB755" s="153" t="str">
        <f t="shared" si="582"/>
        <v/>
      </c>
      <c r="EC755" s="19" t="str">
        <f t="shared" si="583"/>
        <v/>
      </c>
      <c r="ED755" s="153" t="str">
        <f t="shared" si="584"/>
        <v/>
      </c>
      <c r="EE755" s="19" t="str">
        <f t="shared" si="585"/>
        <v/>
      </c>
      <c r="EF755" s="153" t="str">
        <f t="shared" si="586"/>
        <v/>
      </c>
      <c r="EG755" s="19" t="str">
        <f t="shared" si="587"/>
        <v/>
      </c>
      <c r="EH755" s="153" t="str">
        <f t="shared" si="588"/>
        <v/>
      </c>
      <c r="EI755" s="19" t="str">
        <f t="shared" si="589"/>
        <v/>
      </c>
      <c r="EJ755" s="153" t="str">
        <f t="shared" si="590"/>
        <v/>
      </c>
      <c r="EK755" s="19" t="str">
        <f t="shared" si="591"/>
        <v/>
      </c>
      <c r="EL755" s="153" t="str">
        <f t="shared" si="592"/>
        <v/>
      </c>
      <c r="EM755" s="19" t="str">
        <f t="shared" si="593"/>
        <v/>
      </c>
      <c r="EN755" s="153" t="str">
        <f t="shared" si="594"/>
        <v/>
      </c>
      <c r="EO755" s="19" t="str">
        <f t="shared" si="595"/>
        <v/>
      </c>
      <c r="EP755" s="153" t="str">
        <f t="shared" si="596"/>
        <v/>
      </c>
      <c r="EQ755" s="19" t="str">
        <f t="shared" si="597"/>
        <v/>
      </c>
      <c r="ER755" s="153" t="str">
        <f t="shared" si="598"/>
        <v/>
      </c>
      <c r="ES755" s="19" t="str">
        <f t="shared" si="599"/>
        <v/>
      </c>
      <c r="ET755" s="153" t="str">
        <f t="shared" si="600"/>
        <v/>
      </c>
    </row>
    <row r="756" spans="1:150" x14ac:dyDescent="0.25">
      <c r="A756" s="31"/>
      <c r="B756" s="91" t="str">
        <f t="shared" si="601"/>
        <v/>
      </c>
      <c r="C756" s="20" t="str">
        <f t="shared" si="561"/>
        <v/>
      </c>
      <c r="D756" s="97" t="str">
        <f t="shared" si="562"/>
        <v/>
      </c>
      <c r="E756" s="62" t="str">
        <f t="shared" si="602"/>
        <v/>
      </c>
      <c r="F756" s="31"/>
      <c r="G756" s="282"/>
      <c r="H756" s="283"/>
      <c r="I756" s="284"/>
      <c r="J756" s="285"/>
      <c r="K756" s="286"/>
      <c r="L756" s="287"/>
      <c r="M756" s="288"/>
      <c r="N756" s="287"/>
      <c r="O756" s="288"/>
      <c r="P756" s="287"/>
      <c r="Q756" s="288"/>
      <c r="R756" s="287"/>
      <c r="S756" s="288"/>
      <c r="T756" s="287"/>
      <c r="U756" s="288"/>
      <c r="V756" s="287"/>
      <c r="W756" s="288"/>
      <c r="X756" s="287"/>
      <c r="Y756" s="288"/>
      <c r="Z756" s="287"/>
      <c r="AA756" s="288"/>
      <c r="AB756" s="287"/>
      <c r="AC756" s="288"/>
      <c r="AD756" s="287"/>
      <c r="AE756" s="288"/>
      <c r="AF756" s="287"/>
      <c r="AG756" s="288"/>
      <c r="AH756" s="287"/>
      <c r="AI756" s="288"/>
      <c r="AJ756" s="287"/>
      <c r="AK756" s="288"/>
      <c r="AL756" s="287"/>
      <c r="AM756" s="288"/>
      <c r="AN756" s="287"/>
      <c r="AO756" s="288"/>
      <c r="AP756" s="287"/>
      <c r="AQ756" s="288"/>
      <c r="AR756" s="287"/>
      <c r="AS756" s="288"/>
      <c r="AT756" s="287"/>
      <c r="AU756" s="288"/>
      <c r="AV756" s="287"/>
      <c r="AW756" s="288"/>
      <c r="AX756" s="287"/>
      <c r="AY756" s="31"/>
      <c r="BA756" s="76" t="str">
        <f t="shared" si="603"/>
        <v/>
      </c>
      <c r="BC756" s="76" t="str">
        <f>IF('Stock List'!$K756="", "", 'Stock List'!$K756)</f>
        <v/>
      </c>
      <c r="BE756" s="106">
        <f>IFERROR(ROUND(((INDEX('Stock List'!$M$11:$M$1010, MATCH(L756, 'Stock List'!$K$11:$K$1010, 0))/INDEX('Stock List'!$L$11:$L$1010, MATCH(L756, 'Stock List'!$K$11:$K$1010, 0)))*K756), 2), 0)</f>
        <v>0</v>
      </c>
      <c r="BF756" s="20"/>
      <c r="BG756" s="20">
        <f>IFERROR(ROUND(((INDEX('Stock List'!$M$11:$M$1010, MATCH(N756, 'Stock List'!$K$11:$K$1010, 0))/INDEX('Stock List'!$L$11:$L$1010, MATCH(N756, 'Stock List'!$K$11:$K$1010, 0)))*M756), 2), 0)</f>
        <v>0</v>
      </c>
      <c r="BH756" s="20"/>
      <c r="BI756" s="20">
        <f>IFERROR(ROUND(((INDEX('Stock List'!$M$11:$M$1010, MATCH(P756, 'Stock List'!$K$11:$K$1010, 0))/INDEX('Stock List'!$L$11:$L$1010, MATCH(P756, 'Stock List'!$K$11:$K$1010, 0)))*O756), 2), 0)</f>
        <v>0</v>
      </c>
      <c r="BJ756" s="20"/>
      <c r="BK756" s="20">
        <f>IFERROR(ROUND(((INDEX('Stock List'!$M$11:$M$1010, MATCH(R756, 'Stock List'!$K$11:$K$1010, 0))/INDEX('Stock List'!$L$11:$L$1010, MATCH(R756, 'Stock List'!$K$11:$K$1010, 0)))*Q756), 2), 0)</f>
        <v>0</v>
      </c>
      <c r="BL756" s="20"/>
      <c r="BM756" s="20">
        <f>IFERROR(ROUND(((INDEX('Stock List'!$M$11:$M$1010, MATCH(T756, 'Stock List'!$K$11:$K$1010, 0))/INDEX('Stock List'!$L$11:$L$1010, MATCH(T756, 'Stock List'!$K$11:$K$1010, 0)))*S756), 2), 0)</f>
        <v>0</v>
      </c>
      <c r="BN756" s="20"/>
      <c r="BO756" s="20">
        <f>IFERROR(ROUND(((INDEX('Stock List'!$M$11:$M$1010, MATCH(V756, 'Stock List'!$K$11:$K$1010, 0))/INDEX('Stock List'!$L$11:$L$1010, MATCH(V756, 'Stock List'!$K$11:$K$1010, 0)))*U756), 2), 0)</f>
        <v>0</v>
      </c>
      <c r="BP756" s="20"/>
      <c r="BQ756" s="20">
        <f>IFERROR(ROUND(((INDEX('Stock List'!$M$11:$M$1010, MATCH(X756, 'Stock List'!$K$11:$K$1010, 0))/INDEX('Stock List'!$L$11:$L$1010, MATCH(X756, 'Stock List'!$K$11:$K$1010, 0)))*W756), 2), 0)</f>
        <v>0</v>
      </c>
      <c r="BR756" s="20"/>
      <c r="BS756" s="20">
        <f>IFERROR(ROUND(((INDEX('Stock List'!$M$11:$M$1010, MATCH(Z756, 'Stock List'!$K$11:$K$1010, 0))/INDEX('Stock List'!$L$11:$L$1010, MATCH(Z756, 'Stock List'!$K$11:$K$1010, 0)))*Y756), 2), 0)</f>
        <v>0</v>
      </c>
      <c r="BT756" s="20"/>
      <c r="BU756" s="20">
        <f>IFERROR(ROUND(((INDEX('Stock List'!$M$11:$M$1010, MATCH(AB756, 'Stock List'!$K$11:$K$1010, 0))/INDEX('Stock List'!$L$11:$L$1010, MATCH(AB756, 'Stock List'!$K$11:$K$1010, 0)))*AA756), 2), 0)</f>
        <v>0</v>
      </c>
      <c r="BV756" s="20"/>
      <c r="BW756" s="20">
        <f>IFERROR(ROUND(((INDEX('Stock List'!$M$11:$M$1010, MATCH(AD756, 'Stock List'!$K$11:$K$1010, 0))/INDEX('Stock List'!$L$11:$L$1010, MATCH(AD756, 'Stock List'!$K$11:$K$1010, 0)))*AC756), 2), 0)</f>
        <v>0</v>
      </c>
      <c r="BX756" s="20"/>
      <c r="BY756" s="20">
        <f>IFERROR(ROUND(((INDEX('Stock List'!$M$11:$M$1010, MATCH(AF756, 'Stock List'!$K$11:$K$1010, 0))/INDEX('Stock List'!$L$11:$L$1010, MATCH(AF756, 'Stock List'!$K$11:$K$1010, 0)))*AE756), 2), 0)</f>
        <v>0</v>
      </c>
      <c r="BZ756" s="20"/>
      <c r="CA756" s="20">
        <f>IFERROR(ROUND(((INDEX('Stock List'!$M$11:$M$1010, MATCH(AH756, 'Stock List'!$K$11:$K$1010, 0))/INDEX('Stock List'!$L$11:$L$1010, MATCH(AH756, 'Stock List'!$K$11:$K$1010, 0)))*AG756), 2), 0)</f>
        <v>0</v>
      </c>
      <c r="CB756" s="20"/>
      <c r="CC756" s="20">
        <f>IFERROR(ROUND(((INDEX('Stock List'!$M$11:$M$1010, MATCH(AJ756, 'Stock List'!$K$11:$K$1010, 0))/INDEX('Stock List'!$L$11:$L$1010, MATCH(AJ756, 'Stock List'!$K$11:$K$1010, 0)))*AI756), 2), 0)</f>
        <v>0</v>
      </c>
      <c r="CD756" s="20"/>
      <c r="CE756" s="20">
        <f>IFERROR(ROUND(((INDEX('Stock List'!$M$11:$M$1010, MATCH(AL756, 'Stock List'!$K$11:$K$1010, 0))/INDEX('Stock List'!$L$11:$L$1010, MATCH(AL756, 'Stock List'!$K$11:$K$1010, 0)))*AK756), 2), 0)</f>
        <v>0</v>
      </c>
      <c r="CF756" s="20"/>
      <c r="CG756" s="20">
        <f>IFERROR(ROUND(((INDEX('Stock List'!$M$11:$M$1010, MATCH(AN756, 'Stock List'!$K$11:$K$1010, 0))/INDEX('Stock List'!$L$11:$L$1010, MATCH(AN756, 'Stock List'!$K$11:$K$1010, 0)))*AM756), 2), 0)</f>
        <v>0</v>
      </c>
      <c r="CH756" s="20"/>
      <c r="CI756" s="20">
        <f>IFERROR(ROUND(((INDEX('Stock List'!$M$11:$M$1010, MATCH(AP756, 'Stock List'!$K$11:$K$1010, 0))/INDEX('Stock List'!$L$11:$L$1010, MATCH(AP756, 'Stock List'!$K$11:$K$1010, 0)))*AO756), 2), 0)</f>
        <v>0</v>
      </c>
      <c r="CJ756" s="20"/>
      <c r="CK756" s="20">
        <f>IFERROR(ROUND(((INDEX('Stock List'!$M$11:$M$1010, MATCH(AR756, 'Stock List'!$K$11:$K$1010, 0))/INDEX('Stock List'!$L$11:$L$1010, MATCH(AR756, 'Stock List'!$K$11:$K$1010, 0)))*AQ756), 2), 0)</f>
        <v>0</v>
      </c>
      <c r="CL756" s="20"/>
      <c r="CM756" s="20">
        <f>IFERROR(ROUND(((INDEX('Stock List'!$M$11:$M$1010, MATCH(AT756, 'Stock List'!$K$11:$K$1010, 0))/INDEX('Stock List'!$L$11:$L$1010, MATCH(AT756, 'Stock List'!$K$11:$K$1010, 0)))*AS756), 2), 0)</f>
        <v>0</v>
      </c>
      <c r="CN756" s="20"/>
      <c r="CO756" s="20">
        <f>IFERROR(ROUND(((INDEX('Stock List'!$M$11:$M$1010, MATCH(AV756, 'Stock List'!$K$11:$K$1010, 0))/INDEX('Stock List'!$L$11:$L$1010, MATCH(AV756, 'Stock List'!$K$11:$K$1010, 0)))*AU756), 2), 0)</f>
        <v>0</v>
      </c>
      <c r="CP756" s="20"/>
      <c r="CQ756" s="20">
        <f>IFERROR(ROUND(((INDEX('Stock List'!$M$11:$M$1010, MATCH(AX756, 'Stock List'!$K$11:$K$1010, 0))/INDEX('Stock List'!$L$11:$L$1010, MATCH(AX756, 'Stock List'!$K$11:$K$1010, 0)))*AW756), 2), 0)</f>
        <v>0</v>
      </c>
      <c r="CR756" s="22"/>
      <c r="CT756" s="106" t="str">
        <f t="shared" si="604"/>
        <v/>
      </c>
      <c r="CU756" s="22" t="str">
        <f t="shared" si="605"/>
        <v/>
      </c>
      <c r="CX756" s="106" t="str">
        <f t="shared" si="606"/>
        <v/>
      </c>
      <c r="CY756" s="20" t="str">
        <f t="shared" si="607"/>
        <v/>
      </c>
      <c r="CZ756" s="22" t="str">
        <f t="shared" si="608"/>
        <v/>
      </c>
      <c r="DB756" s="76" t="str">
        <f>IF($H756="", "", COUNTIF($G$11:$G$1010, "&gt;"&amp;$G756)+1+COUNTIF($G$11:$G756, $G756)-1)</f>
        <v/>
      </c>
      <c r="DC756" s="76" t="str">
        <f>IF($H756="", "", COUNTIF($CZ$11:$CZ$1010, "&gt;"&amp;$CZ756)+1+COUNTIF($CZ$11:$CZ756, $CZ756)-1)</f>
        <v/>
      </c>
      <c r="DE756" s="147" t="str">
        <f t="shared" si="609"/>
        <v/>
      </c>
      <c r="DF756" s="148"/>
      <c r="DG756" s="19" t="str">
        <f t="shared" si="610"/>
        <v/>
      </c>
      <c r="DH756" s="153" t="str">
        <f t="shared" si="611"/>
        <v/>
      </c>
      <c r="DI756" s="19" t="str">
        <f t="shared" si="563"/>
        <v/>
      </c>
      <c r="DJ756" s="153" t="str">
        <f t="shared" si="564"/>
        <v/>
      </c>
      <c r="DK756" s="19" t="str">
        <f t="shared" si="565"/>
        <v/>
      </c>
      <c r="DL756" s="153" t="str">
        <f t="shared" si="566"/>
        <v/>
      </c>
      <c r="DM756" s="19" t="str">
        <f t="shared" si="567"/>
        <v/>
      </c>
      <c r="DN756" s="153" t="str">
        <f t="shared" si="568"/>
        <v/>
      </c>
      <c r="DO756" s="19" t="str">
        <f t="shared" si="569"/>
        <v/>
      </c>
      <c r="DP756" s="153" t="str">
        <f t="shared" si="570"/>
        <v/>
      </c>
      <c r="DQ756" s="19" t="str">
        <f t="shared" si="571"/>
        <v/>
      </c>
      <c r="DR756" s="153" t="str">
        <f t="shared" si="572"/>
        <v/>
      </c>
      <c r="DS756" s="19" t="str">
        <f t="shared" si="573"/>
        <v/>
      </c>
      <c r="DT756" s="153" t="str">
        <f t="shared" si="574"/>
        <v/>
      </c>
      <c r="DU756" s="19" t="str">
        <f t="shared" si="575"/>
        <v/>
      </c>
      <c r="DV756" s="153" t="str">
        <f t="shared" si="576"/>
        <v/>
      </c>
      <c r="DW756" s="19" t="str">
        <f t="shared" si="577"/>
        <v/>
      </c>
      <c r="DX756" s="153" t="str">
        <f t="shared" si="578"/>
        <v/>
      </c>
      <c r="DY756" s="19" t="str">
        <f t="shared" si="579"/>
        <v/>
      </c>
      <c r="DZ756" s="153" t="str">
        <f t="shared" si="580"/>
        <v/>
      </c>
      <c r="EA756" s="19" t="str">
        <f t="shared" si="581"/>
        <v/>
      </c>
      <c r="EB756" s="153" t="str">
        <f t="shared" si="582"/>
        <v/>
      </c>
      <c r="EC756" s="19" t="str">
        <f t="shared" si="583"/>
        <v/>
      </c>
      <c r="ED756" s="153" t="str">
        <f t="shared" si="584"/>
        <v/>
      </c>
      <c r="EE756" s="19" t="str">
        <f t="shared" si="585"/>
        <v/>
      </c>
      <c r="EF756" s="153" t="str">
        <f t="shared" si="586"/>
        <v/>
      </c>
      <c r="EG756" s="19" t="str">
        <f t="shared" si="587"/>
        <v/>
      </c>
      <c r="EH756" s="153" t="str">
        <f t="shared" si="588"/>
        <v/>
      </c>
      <c r="EI756" s="19" t="str">
        <f t="shared" si="589"/>
        <v/>
      </c>
      <c r="EJ756" s="153" t="str">
        <f t="shared" si="590"/>
        <v/>
      </c>
      <c r="EK756" s="19" t="str">
        <f t="shared" si="591"/>
        <v/>
      </c>
      <c r="EL756" s="153" t="str">
        <f t="shared" si="592"/>
        <v/>
      </c>
      <c r="EM756" s="19" t="str">
        <f t="shared" si="593"/>
        <v/>
      </c>
      <c r="EN756" s="153" t="str">
        <f t="shared" si="594"/>
        <v/>
      </c>
      <c r="EO756" s="19" t="str">
        <f t="shared" si="595"/>
        <v/>
      </c>
      <c r="EP756" s="153" t="str">
        <f t="shared" si="596"/>
        <v/>
      </c>
      <c r="EQ756" s="19" t="str">
        <f t="shared" si="597"/>
        <v/>
      </c>
      <c r="ER756" s="153" t="str">
        <f t="shared" si="598"/>
        <v/>
      </c>
      <c r="ES756" s="19" t="str">
        <f t="shared" si="599"/>
        <v/>
      </c>
      <c r="ET756" s="153" t="str">
        <f t="shared" si="600"/>
        <v/>
      </c>
    </row>
    <row r="757" spans="1:150" x14ac:dyDescent="0.25">
      <c r="A757" s="31"/>
      <c r="B757" s="91" t="str">
        <f t="shared" si="601"/>
        <v/>
      </c>
      <c r="C757" s="20" t="str">
        <f t="shared" si="561"/>
        <v/>
      </c>
      <c r="D757" s="97" t="str">
        <f t="shared" si="562"/>
        <v/>
      </c>
      <c r="E757" s="62" t="str">
        <f t="shared" si="602"/>
        <v/>
      </c>
      <c r="F757" s="31"/>
      <c r="G757" s="282"/>
      <c r="H757" s="283"/>
      <c r="I757" s="284"/>
      <c r="J757" s="285"/>
      <c r="K757" s="286"/>
      <c r="L757" s="287"/>
      <c r="M757" s="288"/>
      <c r="N757" s="287"/>
      <c r="O757" s="288"/>
      <c r="P757" s="287"/>
      <c r="Q757" s="288"/>
      <c r="R757" s="287"/>
      <c r="S757" s="288"/>
      <c r="T757" s="287"/>
      <c r="U757" s="288"/>
      <c r="V757" s="287"/>
      <c r="W757" s="288"/>
      <c r="X757" s="287"/>
      <c r="Y757" s="288"/>
      <c r="Z757" s="287"/>
      <c r="AA757" s="288"/>
      <c r="AB757" s="287"/>
      <c r="AC757" s="288"/>
      <c r="AD757" s="287"/>
      <c r="AE757" s="288"/>
      <c r="AF757" s="287"/>
      <c r="AG757" s="288"/>
      <c r="AH757" s="287"/>
      <c r="AI757" s="288"/>
      <c r="AJ757" s="287"/>
      <c r="AK757" s="288"/>
      <c r="AL757" s="287"/>
      <c r="AM757" s="288"/>
      <c r="AN757" s="287"/>
      <c r="AO757" s="288"/>
      <c r="AP757" s="287"/>
      <c r="AQ757" s="288"/>
      <c r="AR757" s="287"/>
      <c r="AS757" s="288"/>
      <c r="AT757" s="287"/>
      <c r="AU757" s="288"/>
      <c r="AV757" s="287"/>
      <c r="AW757" s="288"/>
      <c r="AX757" s="287"/>
      <c r="AY757" s="31"/>
      <c r="BA757" s="76" t="str">
        <f t="shared" si="603"/>
        <v/>
      </c>
      <c r="BC757" s="76" t="str">
        <f>IF('Stock List'!$K757="", "", 'Stock List'!$K757)</f>
        <v/>
      </c>
      <c r="BE757" s="106">
        <f>IFERROR(ROUND(((INDEX('Stock List'!$M$11:$M$1010, MATCH(L757, 'Stock List'!$K$11:$K$1010, 0))/INDEX('Stock List'!$L$11:$L$1010, MATCH(L757, 'Stock List'!$K$11:$K$1010, 0)))*K757), 2), 0)</f>
        <v>0</v>
      </c>
      <c r="BF757" s="20"/>
      <c r="BG757" s="20">
        <f>IFERROR(ROUND(((INDEX('Stock List'!$M$11:$M$1010, MATCH(N757, 'Stock List'!$K$11:$K$1010, 0))/INDEX('Stock List'!$L$11:$L$1010, MATCH(N757, 'Stock List'!$K$11:$K$1010, 0)))*M757), 2), 0)</f>
        <v>0</v>
      </c>
      <c r="BH757" s="20"/>
      <c r="BI757" s="20">
        <f>IFERROR(ROUND(((INDEX('Stock List'!$M$11:$M$1010, MATCH(P757, 'Stock List'!$K$11:$K$1010, 0))/INDEX('Stock List'!$L$11:$L$1010, MATCH(P757, 'Stock List'!$K$11:$K$1010, 0)))*O757), 2), 0)</f>
        <v>0</v>
      </c>
      <c r="BJ757" s="20"/>
      <c r="BK757" s="20">
        <f>IFERROR(ROUND(((INDEX('Stock List'!$M$11:$M$1010, MATCH(R757, 'Stock List'!$K$11:$K$1010, 0))/INDEX('Stock List'!$L$11:$L$1010, MATCH(R757, 'Stock List'!$K$11:$K$1010, 0)))*Q757), 2), 0)</f>
        <v>0</v>
      </c>
      <c r="BL757" s="20"/>
      <c r="BM757" s="20">
        <f>IFERROR(ROUND(((INDEX('Stock List'!$M$11:$M$1010, MATCH(T757, 'Stock List'!$K$11:$K$1010, 0))/INDEX('Stock List'!$L$11:$L$1010, MATCH(T757, 'Stock List'!$K$11:$K$1010, 0)))*S757), 2), 0)</f>
        <v>0</v>
      </c>
      <c r="BN757" s="20"/>
      <c r="BO757" s="20">
        <f>IFERROR(ROUND(((INDEX('Stock List'!$M$11:$M$1010, MATCH(V757, 'Stock List'!$K$11:$K$1010, 0))/INDEX('Stock List'!$L$11:$L$1010, MATCH(V757, 'Stock List'!$K$11:$K$1010, 0)))*U757), 2), 0)</f>
        <v>0</v>
      </c>
      <c r="BP757" s="20"/>
      <c r="BQ757" s="20">
        <f>IFERROR(ROUND(((INDEX('Stock List'!$M$11:$M$1010, MATCH(X757, 'Stock List'!$K$11:$K$1010, 0))/INDEX('Stock List'!$L$11:$L$1010, MATCH(X757, 'Stock List'!$K$11:$K$1010, 0)))*W757), 2), 0)</f>
        <v>0</v>
      </c>
      <c r="BR757" s="20"/>
      <c r="BS757" s="20">
        <f>IFERROR(ROUND(((INDEX('Stock List'!$M$11:$M$1010, MATCH(Z757, 'Stock List'!$K$11:$K$1010, 0))/INDEX('Stock List'!$L$11:$L$1010, MATCH(Z757, 'Stock List'!$K$11:$K$1010, 0)))*Y757), 2), 0)</f>
        <v>0</v>
      </c>
      <c r="BT757" s="20"/>
      <c r="BU757" s="20">
        <f>IFERROR(ROUND(((INDEX('Stock List'!$M$11:$M$1010, MATCH(AB757, 'Stock List'!$K$11:$K$1010, 0))/INDEX('Stock List'!$L$11:$L$1010, MATCH(AB757, 'Stock List'!$K$11:$K$1010, 0)))*AA757), 2), 0)</f>
        <v>0</v>
      </c>
      <c r="BV757" s="20"/>
      <c r="BW757" s="20">
        <f>IFERROR(ROUND(((INDEX('Stock List'!$M$11:$M$1010, MATCH(AD757, 'Stock List'!$K$11:$K$1010, 0))/INDEX('Stock List'!$L$11:$L$1010, MATCH(AD757, 'Stock List'!$K$11:$K$1010, 0)))*AC757), 2), 0)</f>
        <v>0</v>
      </c>
      <c r="BX757" s="20"/>
      <c r="BY757" s="20">
        <f>IFERROR(ROUND(((INDEX('Stock List'!$M$11:$M$1010, MATCH(AF757, 'Stock List'!$K$11:$K$1010, 0))/INDEX('Stock List'!$L$11:$L$1010, MATCH(AF757, 'Stock List'!$K$11:$K$1010, 0)))*AE757), 2), 0)</f>
        <v>0</v>
      </c>
      <c r="BZ757" s="20"/>
      <c r="CA757" s="20">
        <f>IFERROR(ROUND(((INDEX('Stock List'!$M$11:$M$1010, MATCH(AH757, 'Stock List'!$K$11:$K$1010, 0))/INDEX('Stock List'!$L$11:$L$1010, MATCH(AH757, 'Stock List'!$K$11:$K$1010, 0)))*AG757), 2), 0)</f>
        <v>0</v>
      </c>
      <c r="CB757" s="20"/>
      <c r="CC757" s="20">
        <f>IFERROR(ROUND(((INDEX('Stock List'!$M$11:$M$1010, MATCH(AJ757, 'Stock List'!$K$11:$K$1010, 0))/INDEX('Stock List'!$L$11:$L$1010, MATCH(AJ757, 'Stock List'!$K$11:$K$1010, 0)))*AI757), 2), 0)</f>
        <v>0</v>
      </c>
      <c r="CD757" s="20"/>
      <c r="CE757" s="20">
        <f>IFERROR(ROUND(((INDEX('Stock List'!$M$11:$M$1010, MATCH(AL757, 'Stock List'!$K$11:$K$1010, 0))/INDEX('Stock List'!$L$11:$L$1010, MATCH(AL757, 'Stock List'!$K$11:$K$1010, 0)))*AK757), 2), 0)</f>
        <v>0</v>
      </c>
      <c r="CF757" s="20"/>
      <c r="CG757" s="20">
        <f>IFERROR(ROUND(((INDEX('Stock List'!$M$11:$M$1010, MATCH(AN757, 'Stock List'!$K$11:$K$1010, 0))/INDEX('Stock List'!$L$11:$L$1010, MATCH(AN757, 'Stock List'!$K$11:$K$1010, 0)))*AM757), 2), 0)</f>
        <v>0</v>
      </c>
      <c r="CH757" s="20"/>
      <c r="CI757" s="20">
        <f>IFERROR(ROUND(((INDEX('Stock List'!$M$11:$M$1010, MATCH(AP757, 'Stock List'!$K$11:$K$1010, 0))/INDEX('Stock List'!$L$11:$L$1010, MATCH(AP757, 'Stock List'!$K$11:$K$1010, 0)))*AO757), 2), 0)</f>
        <v>0</v>
      </c>
      <c r="CJ757" s="20"/>
      <c r="CK757" s="20">
        <f>IFERROR(ROUND(((INDEX('Stock List'!$M$11:$M$1010, MATCH(AR757, 'Stock List'!$K$11:$K$1010, 0))/INDEX('Stock List'!$L$11:$L$1010, MATCH(AR757, 'Stock List'!$K$11:$K$1010, 0)))*AQ757), 2), 0)</f>
        <v>0</v>
      </c>
      <c r="CL757" s="20"/>
      <c r="CM757" s="20">
        <f>IFERROR(ROUND(((INDEX('Stock List'!$M$11:$M$1010, MATCH(AT757, 'Stock List'!$K$11:$K$1010, 0))/INDEX('Stock List'!$L$11:$L$1010, MATCH(AT757, 'Stock List'!$K$11:$K$1010, 0)))*AS757), 2), 0)</f>
        <v>0</v>
      </c>
      <c r="CN757" s="20"/>
      <c r="CO757" s="20">
        <f>IFERROR(ROUND(((INDEX('Stock List'!$M$11:$M$1010, MATCH(AV757, 'Stock List'!$K$11:$K$1010, 0))/INDEX('Stock List'!$L$11:$L$1010, MATCH(AV757, 'Stock List'!$K$11:$K$1010, 0)))*AU757), 2), 0)</f>
        <v>0</v>
      </c>
      <c r="CP757" s="20"/>
      <c r="CQ757" s="20">
        <f>IFERROR(ROUND(((INDEX('Stock List'!$M$11:$M$1010, MATCH(AX757, 'Stock List'!$K$11:$K$1010, 0))/INDEX('Stock List'!$L$11:$L$1010, MATCH(AX757, 'Stock List'!$K$11:$K$1010, 0)))*AW757), 2), 0)</f>
        <v>0</v>
      </c>
      <c r="CR757" s="22"/>
      <c r="CT757" s="106" t="str">
        <f t="shared" si="604"/>
        <v/>
      </c>
      <c r="CU757" s="22" t="str">
        <f t="shared" si="605"/>
        <v/>
      </c>
      <c r="CX757" s="106" t="str">
        <f t="shared" si="606"/>
        <v/>
      </c>
      <c r="CY757" s="20" t="str">
        <f t="shared" si="607"/>
        <v/>
      </c>
      <c r="CZ757" s="22" t="str">
        <f t="shared" si="608"/>
        <v/>
      </c>
      <c r="DB757" s="76" t="str">
        <f>IF($H757="", "", COUNTIF($G$11:$G$1010, "&gt;"&amp;$G757)+1+COUNTIF($G$11:$G757, $G757)-1)</f>
        <v/>
      </c>
      <c r="DC757" s="76" t="str">
        <f>IF($H757="", "", COUNTIF($CZ$11:$CZ$1010, "&gt;"&amp;$CZ757)+1+COUNTIF($CZ$11:$CZ757, $CZ757)-1)</f>
        <v/>
      </c>
      <c r="DE757" s="147" t="str">
        <f t="shared" si="609"/>
        <v/>
      </c>
      <c r="DF757" s="148"/>
      <c r="DG757" s="19" t="str">
        <f t="shared" si="610"/>
        <v/>
      </c>
      <c r="DH757" s="153" t="str">
        <f t="shared" si="611"/>
        <v/>
      </c>
      <c r="DI757" s="19" t="str">
        <f t="shared" si="563"/>
        <v/>
      </c>
      <c r="DJ757" s="153" t="str">
        <f t="shared" si="564"/>
        <v/>
      </c>
      <c r="DK757" s="19" t="str">
        <f t="shared" si="565"/>
        <v/>
      </c>
      <c r="DL757" s="153" t="str">
        <f t="shared" si="566"/>
        <v/>
      </c>
      <c r="DM757" s="19" t="str">
        <f t="shared" si="567"/>
        <v/>
      </c>
      <c r="DN757" s="153" t="str">
        <f t="shared" si="568"/>
        <v/>
      </c>
      <c r="DO757" s="19" t="str">
        <f t="shared" si="569"/>
        <v/>
      </c>
      <c r="DP757" s="153" t="str">
        <f t="shared" si="570"/>
        <v/>
      </c>
      <c r="DQ757" s="19" t="str">
        <f t="shared" si="571"/>
        <v/>
      </c>
      <c r="DR757" s="153" t="str">
        <f t="shared" si="572"/>
        <v/>
      </c>
      <c r="DS757" s="19" t="str">
        <f t="shared" si="573"/>
        <v/>
      </c>
      <c r="DT757" s="153" t="str">
        <f t="shared" si="574"/>
        <v/>
      </c>
      <c r="DU757" s="19" t="str">
        <f t="shared" si="575"/>
        <v/>
      </c>
      <c r="DV757" s="153" t="str">
        <f t="shared" si="576"/>
        <v/>
      </c>
      <c r="DW757" s="19" t="str">
        <f t="shared" si="577"/>
        <v/>
      </c>
      <c r="DX757" s="153" t="str">
        <f t="shared" si="578"/>
        <v/>
      </c>
      <c r="DY757" s="19" t="str">
        <f t="shared" si="579"/>
        <v/>
      </c>
      <c r="DZ757" s="153" t="str">
        <f t="shared" si="580"/>
        <v/>
      </c>
      <c r="EA757" s="19" t="str">
        <f t="shared" si="581"/>
        <v/>
      </c>
      <c r="EB757" s="153" t="str">
        <f t="shared" si="582"/>
        <v/>
      </c>
      <c r="EC757" s="19" t="str">
        <f t="shared" si="583"/>
        <v/>
      </c>
      <c r="ED757" s="153" t="str">
        <f t="shared" si="584"/>
        <v/>
      </c>
      <c r="EE757" s="19" t="str">
        <f t="shared" si="585"/>
        <v/>
      </c>
      <c r="EF757" s="153" t="str">
        <f t="shared" si="586"/>
        <v/>
      </c>
      <c r="EG757" s="19" t="str">
        <f t="shared" si="587"/>
        <v/>
      </c>
      <c r="EH757" s="153" t="str">
        <f t="shared" si="588"/>
        <v/>
      </c>
      <c r="EI757" s="19" t="str">
        <f t="shared" si="589"/>
        <v/>
      </c>
      <c r="EJ757" s="153" t="str">
        <f t="shared" si="590"/>
        <v/>
      </c>
      <c r="EK757" s="19" t="str">
        <f t="shared" si="591"/>
        <v/>
      </c>
      <c r="EL757" s="153" t="str">
        <f t="shared" si="592"/>
        <v/>
      </c>
      <c r="EM757" s="19" t="str">
        <f t="shared" si="593"/>
        <v/>
      </c>
      <c r="EN757" s="153" t="str">
        <f t="shared" si="594"/>
        <v/>
      </c>
      <c r="EO757" s="19" t="str">
        <f t="shared" si="595"/>
        <v/>
      </c>
      <c r="EP757" s="153" t="str">
        <f t="shared" si="596"/>
        <v/>
      </c>
      <c r="EQ757" s="19" t="str">
        <f t="shared" si="597"/>
        <v/>
      </c>
      <c r="ER757" s="153" t="str">
        <f t="shared" si="598"/>
        <v/>
      </c>
      <c r="ES757" s="19" t="str">
        <f t="shared" si="599"/>
        <v/>
      </c>
      <c r="ET757" s="153" t="str">
        <f t="shared" si="600"/>
        <v/>
      </c>
    </row>
    <row r="758" spans="1:150" x14ac:dyDescent="0.25">
      <c r="A758" s="31"/>
      <c r="B758" s="91" t="str">
        <f t="shared" si="601"/>
        <v/>
      </c>
      <c r="C758" s="20" t="str">
        <f t="shared" si="561"/>
        <v/>
      </c>
      <c r="D758" s="97" t="str">
        <f t="shared" si="562"/>
        <v/>
      </c>
      <c r="E758" s="62" t="str">
        <f t="shared" si="602"/>
        <v/>
      </c>
      <c r="F758" s="31"/>
      <c r="G758" s="282"/>
      <c r="H758" s="283"/>
      <c r="I758" s="284"/>
      <c r="J758" s="285"/>
      <c r="K758" s="286"/>
      <c r="L758" s="287"/>
      <c r="M758" s="288"/>
      <c r="N758" s="287"/>
      <c r="O758" s="288"/>
      <c r="P758" s="287"/>
      <c r="Q758" s="288"/>
      <c r="R758" s="287"/>
      <c r="S758" s="288"/>
      <c r="T758" s="287"/>
      <c r="U758" s="288"/>
      <c r="V758" s="287"/>
      <c r="W758" s="288"/>
      <c r="X758" s="287"/>
      <c r="Y758" s="288"/>
      <c r="Z758" s="287"/>
      <c r="AA758" s="288"/>
      <c r="AB758" s="287"/>
      <c r="AC758" s="288"/>
      <c r="AD758" s="287"/>
      <c r="AE758" s="288"/>
      <c r="AF758" s="287"/>
      <c r="AG758" s="288"/>
      <c r="AH758" s="287"/>
      <c r="AI758" s="288"/>
      <c r="AJ758" s="287"/>
      <c r="AK758" s="288"/>
      <c r="AL758" s="287"/>
      <c r="AM758" s="288"/>
      <c r="AN758" s="287"/>
      <c r="AO758" s="288"/>
      <c r="AP758" s="287"/>
      <c r="AQ758" s="288"/>
      <c r="AR758" s="287"/>
      <c r="AS758" s="288"/>
      <c r="AT758" s="287"/>
      <c r="AU758" s="288"/>
      <c r="AV758" s="287"/>
      <c r="AW758" s="288"/>
      <c r="AX758" s="287"/>
      <c r="AY758" s="31"/>
      <c r="BA758" s="76" t="str">
        <f t="shared" si="603"/>
        <v/>
      </c>
      <c r="BC758" s="76" t="str">
        <f>IF('Stock List'!$K758="", "", 'Stock List'!$K758)</f>
        <v/>
      </c>
      <c r="BE758" s="106">
        <f>IFERROR(ROUND(((INDEX('Stock List'!$M$11:$M$1010, MATCH(L758, 'Stock List'!$K$11:$K$1010, 0))/INDEX('Stock List'!$L$11:$L$1010, MATCH(L758, 'Stock List'!$K$11:$K$1010, 0)))*K758), 2), 0)</f>
        <v>0</v>
      </c>
      <c r="BF758" s="20"/>
      <c r="BG758" s="20">
        <f>IFERROR(ROUND(((INDEX('Stock List'!$M$11:$M$1010, MATCH(N758, 'Stock List'!$K$11:$K$1010, 0))/INDEX('Stock List'!$L$11:$L$1010, MATCH(N758, 'Stock List'!$K$11:$K$1010, 0)))*M758), 2), 0)</f>
        <v>0</v>
      </c>
      <c r="BH758" s="20"/>
      <c r="BI758" s="20">
        <f>IFERROR(ROUND(((INDEX('Stock List'!$M$11:$M$1010, MATCH(P758, 'Stock List'!$K$11:$K$1010, 0))/INDEX('Stock List'!$L$11:$L$1010, MATCH(P758, 'Stock List'!$K$11:$K$1010, 0)))*O758), 2), 0)</f>
        <v>0</v>
      </c>
      <c r="BJ758" s="20"/>
      <c r="BK758" s="20">
        <f>IFERROR(ROUND(((INDEX('Stock List'!$M$11:$M$1010, MATCH(R758, 'Stock List'!$K$11:$K$1010, 0))/INDEX('Stock List'!$L$11:$L$1010, MATCH(R758, 'Stock List'!$K$11:$K$1010, 0)))*Q758), 2), 0)</f>
        <v>0</v>
      </c>
      <c r="BL758" s="20"/>
      <c r="BM758" s="20">
        <f>IFERROR(ROUND(((INDEX('Stock List'!$M$11:$M$1010, MATCH(T758, 'Stock List'!$K$11:$K$1010, 0))/INDEX('Stock List'!$L$11:$L$1010, MATCH(T758, 'Stock List'!$K$11:$K$1010, 0)))*S758), 2), 0)</f>
        <v>0</v>
      </c>
      <c r="BN758" s="20"/>
      <c r="BO758" s="20">
        <f>IFERROR(ROUND(((INDEX('Stock List'!$M$11:$M$1010, MATCH(V758, 'Stock List'!$K$11:$K$1010, 0))/INDEX('Stock List'!$L$11:$L$1010, MATCH(V758, 'Stock List'!$K$11:$K$1010, 0)))*U758), 2), 0)</f>
        <v>0</v>
      </c>
      <c r="BP758" s="20"/>
      <c r="BQ758" s="20">
        <f>IFERROR(ROUND(((INDEX('Stock List'!$M$11:$M$1010, MATCH(X758, 'Stock List'!$K$11:$K$1010, 0))/INDEX('Stock List'!$L$11:$L$1010, MATCH(X758, 'Stock List'!$K$11:$K$1010, 0)))*W758), 2), 0)</f>
        <v>0</v>
      </c>
      <c r="BR758" s="20"/>
      <c r="BS758" s="20">
        <f>IFERROR(ROUND(((INDEX('Stock List'!$M$11:$M$1010, MATCH(Z758, 'Stock List'!$K$11:$K$1010, 0))/INDEX('Stock List'!$L$11:$L$1010, MATCH(Z758, 'Stock List'!$K$11:$K$1010, 0)))*Y758), 2), 0)</f>
        <v>0</v>
      </c>
      <c r="BT758" s="20"/>
      <c r="BU758" s="20">
        <f>IFERROR(ROUND(((INDEX('Stock List'!$M$11:$M$1010, MATCH(AB758, 'Stock List'!$K$11:$K$1010, 0))/INDEX('Stock List'!$L$11:$L$1010, MATCH(AB758, 'Stock List'!$K$11:$K$1010, 0)))*AA758), 2), 0)</f>
        <v>0</v>
      </c>
      <c r="BV758" s="20"/>
      <c r="BW758" s="20">
        <f>IFERROR(ROUND(((INDEX('Stock List'!$M$11:$M$1010, MATCH(AD758, 'Stock List'!$K$11:$K$1010, 0))/INDEX('Stock List'!$L$11:$L$1010, MATCH(AD758, 'Stock List'!$K$11:$K$1010, 0)))*AC758), 2), 0)</f>
        <v>0</v>
      </c>
      <c r="BX758" s="20"/>
      <c r="BY758" s="20">
        <f>IFERROR(ROUND(((INDEX('Stock List'!$M$11:$M$1010, MATCH(AF758, 'Stock List'!$K$11:$K$1010, 0))/INDEX('Stock List'!$L$11:$L$1010, MATCH(AF758, 'Stock List'!$K$11:$K$1010, 0)))*AE758), 2), 0)</f>
        <v>0</v>
      </c>
      <c r="BZ758" s="20"/>
      <c r="CA758" s="20">
        <f>IFERROR(ROUND(((INDEX('Stock List'!$M$11:$M$1010, MATCH(AH758, 'Stock List'!$K$11:$K$1010, 0))/INDEX('Stock List'!$L$11:$L$1010, MATCH(AH758, 'Stock List'!$K$11:$K$1010, 0)))*AG758), 2), 0)</f>
        <v>0</v>
      </c>
      <c r="CB758" s="20"/>
      <c r="CC758" s="20">
        <f>IFERROR(ROUND(((INDEX('Stock List'!$M$11:$M$1010, MATCH(AJ758, 'Stock List'!$K$11:$K$1010, 0))/INDEX('Stock List'!$L$11:$L$1010, MATCH(AJ758, 'Stock List'!$K$11:$K$1010, 0)))*AI758), 2), 0)</f>
        <v>0</v>
      </c>
      <c r="CD758" s="20"/>
      <c r="CE758" s="20">
        <f>IFERROR(ROUND(((INDEX('Stock List'!$M$11:$M$1010, MATCH(AL758, 'Stock List'!$K$11:$K$1010, 0))/INDEX('Stock List'!$L$11:$L$1010, MATCH(AL758, 'Stock List'!$K$11:$K$1010, 0)))*AK758), 2), 0)</f>
        <v>0</v>
      </c>
      <c r="CF758" s="20"/>
      <c r="CG758" s="20">
        <f>IFERROR(ROUND(((INDEX('Stock List'!$M$11:$M$1010, MATCH(AN758, 'Stock List'!$K$11:$K$1010, 0))/INDEX('Stock List'!$L$11:$L$1010, MATCH(AN758, 'Stock List'!$K$11:$K$1010, 0)))*AM758), 2), 0)</f>
        <v>0</v>
      </c>
      <c r="CH758" s="20"/>
      <c r="CI758" s="20">
        <f>IFERROR(ROUND(((INDEX('Stock List'!$M$11:$M$1010, MATCH(AP758, 'Stock List'!$K$11:$K$1010, 0))/INDEX('Stock List'!$L$11:$L$1010, MATCH(AP758, 'Stock List'!$K$11:$K$1010, 0)))*AO758), 2), 0)</f>
        <v>0</v>
      </c>
      <c r="CJ758" s="20"/>
      <c r="CK758" s="20">
        <f>IFERROR(ROUND(((INDEX('Stock List'!$M$11:$M$1010, MATCH(AR758, 'Stock List'!$K$11:$K$1010, 0))/INDEX('Stock List'!$L$11:$L$1010, MATCH(AR758, 'Stock List'!$K$11:$K$1010, 0)))*AQ758), 2), 0)</f>
        <v>0</v>
      </c>
      <c r="CL758" s="20"/>
      <c r="CM758" s="20">
        <f>IFERROR(ROUND(((INDEX('Stock List'!$M$11:$M$1010, MATCH(AT758, 'Stock List'!$K$11:$K$1010, 0))/INDEX('Stock List'!$L$11:$L$1010, MATCH(AT758, 'Stock List'!$K$11:$K$1010, 0)))*AS758), 2), 0)</f>
        <v>0</v>
      </c>
      <c r="CN758" s="20"/>
      <c r="CO758" s="20">
        <f>IFERROR(ROUND(((INDEX('Stock List'!$M$11:$M$1010, MATCH(AV758, 'Stock List'!$K$11:$K$1010, 0))/INDEX('Stock List'!$L$11:$L$1010, MATCH(AV758, 'Stock List'!$K$11:$K$1010, 0)))*AU758), 2), 0)</f>
        <v>0</v>
      </c>
      <c r="CP758" s="20"/>
      <c r="CQ758" s="20">
        <f>IFERROR(ROUND(((INDEX('Stock List'!$M$11:$M$1010, MATCH(AX758, 'Stock List'!$K$11:$K$1010, 0))/INDEX('Stock List'!$L$11:$L$1010, MATCH(AX758, 'Stock List'!$K$11:$K$1010, 0)))*AW758), 2), 0)</f>
        <v>0</v>
      </c>
      <c r="CR758" s="22"/>
      <c r="CT758" s="106" t="str">
        <f t="shared" si="604"/>
        <v/>
      </c>
      <c r="CU758" s="22" t="str">
        <f t="shared" si="605"/>
        <v/>
      </c>
      <c r="CX758" s="106" t="str">
        <f t="shared" si="606"/>
        <v/>
      </c>
      <c r="CY758" s="20" t="str">
        <f t="shared" si="607"/>
        <v/>
      </c>
      <c r="CZ758" s="22" t="str">
        <f t="shared" si="608"/>
        <v/>
      </c>
      <c r="DB758" s="76" t="str">
        <f>IF($H758="", "", COUNTIF($G$11:$G$1010, "&gt;"&amp;$G758)+1+COUNTIF($G$11:$G758, $G758)-1)</f>
        <v/>
      </c>
      <c r="DC758" s="76" t="str">
        <f>IF($H758="", "", COUNTIF($CZ$11:$CZ$1010, "&gt;"&amp;$CZ758)+1+COUNTIF($CZ$11:$CZ758, $CZ758)-1)</f>
        <v/>
      </c>
      <c r="DE758" s="147" t="str">
        <f t="shared" si="609"/>
        <v/>
      </c>
      <c r="DF758" s="148"/>
      <c r="DG758" s="19" t="str">
        <f t="shared" si="610"/>
        <v/>
      </c>
      <c r="DH758" s="153" t="str">
        <f t="shared" si="611"/>
        <v/>
      </c>
      <c r="DI758" s="19" t="str">
        <f t="shared" si="563"/>
        <v/>
      </c>
      <c r="DJ758" s="153" t="str">
        <f t="shared" si="564"/>
        <v/>
      </c>
      <c r="DK758" s="19" t="str">
        <f t="shared" si="565"/>
        <v/>
      </c>
      <c r="DL758" s="153" t="str">
        <f t="shared" si="566"/>
        <v/>
      </c>
      <c r="DM758" s="19" t="str">
        <f t="shared" si="567"/>
        <v/>
      </c>
      <c r="DN758" s="153" t="str">
        <f t="shared" si="568"/>
        <v/>
      </c>
      <c r="DO758" s="19" t="str">
        <f t="shared" si="569"/>
        <v/>
      </c>
      <c r="DP758" s="153" t="str">
        <f t="shared" si="570"/>
        <v/>
      </c>
      <c r="DQ758" s="19" t="str">
        <f t="shared" si="571"/>
        <v/>
      </c>
      <c r="DR758" s="153" t="str">
        <f t="shared" si="572"/>
        <v/>
      </c>
      <c r="DS758" s="19" t="str">
        <f t="shared" si="573"/>
        <v/>
      </c>
      <c r="DT758" s="153" t="str">
        <f t="shared" si="574"/>
        <v/>
      </c>
      <c r="DU758" s="19" t="str">
        <f t="shared" si="575"/>
        <v/>
      </c>
      <c r="DV758" s="153" t="str">
        <f t="shared" si="576"/>
        <v/>
      </c>
      <c r="DW758" s="19" t="str">
        <f t="shared" si="577"/>
        <v/>
      </c>
      <c r="DX758" s="153" t="str">
        <f t="shared" si="578"/>
        <v/>
      </c>
      <c r="DY758" s="19" t="str">
        <f t="shared" si="579"/>
        <v/>
      </c>
      <c r="DZ758" s="153" t="str">
        <f t="shared" si="580"/>
        <v/>
      </c>
      <c r="EA758" s="19" t="str">
        <f t="shared" si="581"/>
        <v/>
      </c>
      <c r="EB758" s="153" t="str">
        <f t="shared" si="582"/>
        <v/>
      </c>
      <c r="EC758" s="19" t="str">
        <f t="shared" si="583"/>
        <v/>
      </c>
      <c r="ED758" s="153" t="str">
        <f t="shared" si="584"/>
        <v/>
      </c>
      <c r="EE758" s="19" t="str">
        <f t="shared" si="585"/>
        <v/>
      </c>
      <c r="EF758" s="153" t="str">
        <f t="shared" si="586"/>
        <v/>
      </c>
      <c r="EG758" s="19" t="str">
        <f t="shared" si="587"/>
        <v/>
      </c>
      <c r="EH758" s="153" t="str">
        <f t="shared" si="588"/>
        <v/>
      </c>
      <c r="EI758" s="19" t="str">
        <f t="shared" si="589"/>
        <v/>
      </c>
      <c r="EJ758" s="153" t="str">
        <f t="shared" si="590"/>
        <v/>
      </c>
      <c r="EK758" s="19" t="str">
        <f t="shared" si="591"/>
        <v/>
      </c>
      <c r="EL758" s="153" t="str">
        <f t="shared" si="592"/>
        <v/>
      </c>
      <c r="EM758" s="19" t="str">
        <f t="shared" si="593"/>
        <v/>
      </c>
      <c r="EN758" s="153" t="str">
        <f t="shared" si="594"/>
        <v/>
      </c>
      <c r="EO758" s="19" t="str">
        <f t="shared" si="595"/>
        <v/>
      </c>
      <c r="EP758" s="153" t="str">
        <f t="shared" si="596"/>
        <v/>
      </c>
      <c r="EQ758" s="19" t="str">
        <f t="shared" si="597"/>
        <v/>
      </c>
      <c r="ER758" s="153" t="str">
        <f t="shared" si="598"/>
        <v/>
      </c>
      <c r="ES758" s="19" t="str">
        <f t="shared" si="599"/>
        <v/>
      </c>
      <c r="ET758" s="153" t="str">
        <f t="shared" si="600"/>
        <v/>
      </c>
    </row>
    <row r="759" spans="1:150" x14ac:dyDescent="0.25">
      <c r="A759" s="31"/>
      <c r="B759" s="91" t="str">
        <f t="shared" si="601"/>
        <v/>
      </c>
      <c r="C759" s="20" t="str">
        <f t="shared" si="561"/>
        <v/>
      </c>
      <c r="D759" s="97" t="str">
        <f t="shared" si="562"/>
        <v/>
      </c>
      <c r="E759" s="62" t="str">
        <f t="shared" si="602"/>
        <v/>
      </c>
      <c r="F759" s="31"/>
      <c r="G759" s="282"/>
      <c r="H759" s="283"/>
      <c r="I759" s="284"/>
      <c r="J759" s="285"/>
      <c r="K759" s="286"/>
      <c r="L759" s="287"/>
      <c r="M759" s="288"/>
      <c r="N759" s="287"/>
      <c r="O759" s="288"/>
      <c r="P759" s="287"/>
      <c r="Q759" s="288"/>
      <c r="R759" s="287"/>
      <c r="S759" s="288"/>
      <c r="T759" s="287"/>
      <c r="U759" s="288"/>
      <c r="V759" s="287"/>
      <c r="W759" s="288"/>
      <c r="X759" s="287"/>
      <c r="Y759" s="288"/>
      <c r="Z759" s="287"/>
      <c r="AA759" s="288"/>
      <c r="AB759" s="287"/>
      <c r="AC759" s="288"/>
      <c r="AD759" s="287"/>
      <c r="AE759" s="288"/>
      <c r="AF759" s="287"/>
      <c r="AG759" s="288"/>
      <c r="AH759" s="287"/>
      <c r="AI759" s="288"/>
      <c r="AJ759" s="287"/>
      <c r="AK759" s="288"/>
      <c r="AL759" s="287"/>
      <c r="AM759" s="288"/>
      <c r="AN759" s="287"/>
      <c r="AO759" s="288"/>
      <c r="AP759" s="287"/>
      <c r="AQ759" s="288"/>
      <c r="AR759" s="287"/>
      <c r="AS759" s="288"/>
      <c r="AT759" s="287"/>
      <c r="AU759" s="288"/>
      <c r="AV759" s="287"/>
      <c r="AW759" s="288"/>
      <c r="AX759" s="287"/>
      <c r="AY759" s="31"/>
      <c r="BA759" s="76" t="str">
        <f t="shared" si="603"/>
        <v/>
      </c>
      <c r="BC759" s="76" t="str">
        <f>IF('Stock List'!$K759="", "", 'Stock List'!$K759)</f>
        <v/>
      </c>
      <c r="BE759" s="106">
        <f>IFERROR(ROUND(((INDEX('Stock List'!$M$11:$M$1010, MATCH(L759, 'Stock List'!$K$11:$K$1010, 0))/INDEX('Stock List'!$L$11:$L$1010, MATCH(L759, 'Stock List'!$K$11:$K$1010, 0)))*K759), 2), 0)</f>
        <v>0</v>
      </c>
      <c r="BF759" s="20"/>
      <c r="BG759" s="20">
        <f>IFERROR(ROUND(((INDEX('Stock List'!$M$11:$M$1010, MATCH(N759, 'Stock List'!$K$11:$K$1010, 0))/INDEX('Stock List'!$L$11:$L$1010, MATCH(N759, 'Stock List'!$K$11:$K$1010, 0)))*M759), 2), 0)</f>
        <v>0</v>
      </c>
      <c r="BH759" s="20"/>
      <c r="BI759" s="20">
        <f>IFERROR(ROUND(((INDEX('Stock List'!$M$11:$M$1010, MATCH(P759, 'Stock List'!$K$11:$K$1010, 0))/INDEX('Stock List'!$L$11:$L$1010, MATCH(P759, 'Stock List'!$K$11:$K$1010, 0)))*O759), 2), 0)</f>
        <v>0</v>
      </c>
      <c r="BJ759" s="20"/>
      <c r="BK759" s="20">
        <f>IFERROR(ROUND(((INDEX('Stock List'!$M$11:$M$1010, MATCH(R759, 'Stock List'!$K$11:$K$1010, 0))/INDEX('Stock List'!$L$11:$L$1010, MATCH(R759, 'Stock List'!$K$11:$K$1010, 0)))*Q759), 2), 0)</f>
        <v>0</v>
      </c>
      <c r="BL759" s="20"/>
      <c r="BM759" s="20">
        <f>IFERROR(ROUND(((INDEX('Stock List'!$M$11:$M$1010, MATCH(T759, 'Stock List'!$K$11:$K$1010, 0))/INDEX('Stock List'!$L$11:$L$1010, MATCH(T759, 'Stock List'!$K$11:$K$1010, 0)))*S759), 2), 0)</f>
        <v>0</v>
      </c>
      <c r="BN759" s="20"/>
      <c r="BO759" s="20">
        <f>IFERROR(ROUND(((INDEX('Stock List'!$M$11:$M$1010, MATCH(V759, 'Stock List'!$K$11:$K$1010, 0))/INDEX('Stock List'!$L$11:$L$1010, MATCH(V759, 'Stock List'!$K$11:$K$1010, 0)))*U759), 2), 0)</f>
        <v>0</v>
      </c>
      <c r="BP759" s="20"/>
      <c r="BQ759" s="20">
        <f>IFERROR(ROUND(((INDEX('Stock List'!$M$11:$M$1010, MATCH(X759, 'Stock List'!$K$11:$K$1010, 0))/INDEX('Stock List'!$L$11:$L$1010, MATCH(X759, 'Stock List'!$K$11:$K$1010, 0)))*W759), 2), 0)</f>
        <v>0</v>
      </c>
      <c r="BR759" s="20"/>
      <c r="BS759" s="20">
        <f>IFERROR(ROUND(((INDEX('Stock List'!$M$11:$M$1010, MATCH(Z759, 'Stock List'!$K$11:$K$1010, 0))/INDEX('Stock List'!$L$11:$L$1010, MATCH(Z759, 'Stock List'!$K$11:$K$1010, 0)))*Y759), 2), 0)</f>
        <v>0</v>
      </c>
      <c r="BT759" s="20"/>
      <c r="BU759" s="20">
        <f>IFERROR(ROUND(((INDEX('Stock List'!$M$11:$M$1010, MATCH(AB759, 'Stock List'!$K$11:$K$1010, 0))/INDEX('Stock List'!$L$11:$L$1010, MATCH(AB759, 'Stock List'!$K$11:$K$1010, 0)))*AA759), 2), 0)</f>
        <v>0</v>
      </c>
      <c r="BV759" s="20"/>
      <c r="BW759" s="20">
        <f>IFERROR(ROUND(((INDEX('Stock List'!$M$11:$M$1010, MATCH(AD759, 'Stock List'!$K$11:$K$1010, 0))/INDEX('Stock List'!$L$11:$L$1010, MATCH(AD759, 'Stock List'!$K$11:$K$1010, 0)))*AC759), 2), 0)</f>
        <v>0</v>
      </c>
      <c r="BX759" s="20"/>
      <c r="BY759" s="20">
        <f>IFERROR(ROUND(((INDEX('Stock List'!$M$11:$M$1010, MATCH(AF759, 'Stock List'!$K$11:$K$1010, 0))/INDEX('Stock List'!$L$11:$L$1010, MATCH(AF759, 'Stock List'!$K$11:$K$1010, 0)))*AE759), 2), 0)</f>
        <v>0</v>
      </c>
      <c r="BZ759" s="20"/>
      <c r="CA759" s="20">
        <f>IFERROR(ROUND(((INDEX('Stock List'!$M$11:$M$1010, MATCH(AH759, 'Stock List'!$K$11:$K$1010, 0))/INDEX('Stock List'!$L$11:$L$1010, MATCH(AH759, 'Stock List'!$K$11:$K$1010, 0)))*AG759), 2), 0)</f>
        <v>0</v>
      </c>
      <c r="CB759" s="20"/>
      <c r="CC759" s="20">
        <f>IFERROR(ROUND(((INDEX('Stock List'!$M$11:$M$1010, MATCH(AJ759, 'Stock List'!$K$11:$K$1010, 0))/INDEX('Stock List'!$L$11:$L$1010, MATCH(AJ759, 'Stock List'!$K$11:$K$1010, 0)))*AI759), 2), 0)</f>
        <v>0</v>
      </c>
      <c r="CD759" s="20"/>
      <c r="CE759" s="20">
        <f>IFERROR(ROUND(((INDEX('Stock List'!$M$11:$M$1010, MATCH(AL759, 'Stock List'!$K$11:$K$1010, 0))/INDEX('Stock List'!$L$11:$L$1010, MATCH(AL759, 'Stock List'!$K$11:$K$1010, 0)))*AK759), 2), 0)</f>
        <v>0</v>
      </c>
      <c r="CF759" s="20"/>
      <c r="CG759" s="20">
        <f>IFERROR(ROUND(((INDEX('Stock List'!$M$11:$M$1010, MATCH(AN759, 'Stock List'!$K$11:$K$1010, 0))/INDEX('Stock List'!$L$11:$L$1010, MATCH(AN759, 'Stock List'!$K$11:$K$1010, 0)))*AM759), 2), 0)</f>
        <v>0</v>
      </c>
      <c r="CH759" s="20"/>
      <c r="CI759" s="20">
        <f>IFERROR(ROUND(((INDEX('Stock List'!$M$11:$M$1010, MATCH(AP759, 'Stock List'!$K$11:$K$1010, 0))/INDEX('Stock List'!$L$11:$L$1010, MATCH(AP759, 'Stock List'!$K$11:$K$1010, 0)))*AO759), 2), 0)</f>
        <v>0</v>
      </c>
      <c r="CJ759" s="20"/>
      <c r="CK759" s="20">
        <f>IFERROR(ROUND(((INDEX('Stock List'!$M$11:$M$1010, MATCH(AR759, 'Stock List'!$K$11:$K$1010, 0))/INDEX('Stock List'!$L$11:$L$1010, MATCH(AR759, 'Stock List'!$K$11:$K$1010, 0)))*AQ759), 2), 0)</f>
        <v>0</v>
      </c>
      <c r="CL759" s="20"/>
      <c r="CM759" s="20">
        <f>IFERROR(ROUND(((INDEX('Stock List'!$M$11:$M$1010, MATCH(AT759, 'Stock List'!$K$11:$K$1010, 0))/INDEX('Stock List'!$L$11:$L$1010, MATCH(AT759, 'Stock List'!$K$11:$K$1010, 0)))*AS759), 2), 0)</f>
        <v>0</v>
      </c>
      <c r="CN759" s="20"/>
      <c r="CO759" s="20">
        <f>IFERROR(ROUND(((INDEX('Stock List'!$M$11:$M$1010, MATCH(AV759, 'Stock List'!$K$11:$K$1010, 0))/INDEX('Stock List'!$L$11:$L$1010, MATCH(AV759, 'Stock List'!$K$11:$K$1010, 0)))*AU759), 2), 0)</f>
        <v>0</v>
      </c>
      <c r="CP759" s="20"/>
      <c r="CQ759" s="20">
        <f>IFERROR(ROUND(((INDEX('Stock List'!$M$11:$M$1010, MATCH(AX759, 'Stock List'!$K$11:$K$1010, 0))/INDEX('Stock List'!$L$11:$L$1010, MATCH(AX759, 'Stock List'!$K$11:$K$1010, 0)))*AW759), 2), 0)</f>
        <v>0</v>
      </c>
      <c r="CR759" s="22"/>
      <c r="CT759" s="106" t="str">
        <f t="shared" si="604"/>
        <v/>
      </c>
      <c r="CU759" s="22" t="str">
        <f t="shared" si="605"/>
        <v/>
      </c>
      <c r="CX759" s="106" t="str">
        <f t="shared" si="606"/>
        <v/>
      </c>
      <c r="CY759" s="20" t="str">
        <f t="shared" si="607"/>
        <v/>
      </c>
      <c r="CZ759" s="22" t="str">
        <f t="shared" si="608"/>
        <v/>
      </c>
      <c r="DB759" s="76" t="str">
        <f>IF($H759="", "", COUNTIF($G$11:$G$1010, "&gt;"&amp;$G759)+1+COUNTIF($G$11:$G759, $G759)-1)</f>
        <v/>
      </c>
      <c r="DC759" s="76" t="str">
        <f>IF($H759="", "", COUNTIF($CZ$11:$CZ$1010, "&gt;"&amp;$CZ759)+1+COUNTIF($CZ$11:$CZ759, $CZ759)-1)</f>
        <v/>
      </c>
      <c r="DE759" s="147" t="str">
        <f t="shared" si="609"/>
        <v/>
      </c>
      <c r="DF759" s="148"/>
      <c r="DG759" s="19" t="str">
        <f t="shared" si="610"/>
        <v/>
      </c>
      <c r="DH759" s="153" t="str">
        <f t="shared" si="611"/>
        <v/>
      </c>
      <c r="DI759" s="19" t="str">
        <f t="shared" si="563"/>
        <v/>
      </c>
      <c r="DJ759" s="153" t="str">
        <f t="shared" si="564"/>
        <v/>
      </c>
      <c r="DK759" s="19" t="str">
        <f t="shared" si="565"/>
        <v/>
      </c>
      <c r="DL759" s="153" t="str">
        <f t="shared" si="566"/>
        <v/>
      </c>
      <c r="DM759" s="19" t="str">
        <f t="shared" si="567"/>
        <v/>
      </c>
      <c r="DN759" s="153" t="str">
        <f t="shared" si="568"/>
        <v/>
      </c>
      <c r="DO759" s="19" t="str">
        <f t="shared" si="569"/>
        <v/>
      </c>
      <c r="DP759" s="153" t="str">
        <f t="shared" si="570"/>
        <v/>
      </c>
      <c r="DQ759" s="19" t="str">
        <f t="shared" si="571"/>
        <v/>
      </c>
      <c r="DR759" s="153" t="str">
        <f t="shared" si="572"/>
        <v/>
      </c>
      <c r="DS759" s="19" t="str">
        <f t="shared" si="573"/>
        <v/>
      </c>
      <c r="DT759" s="153" t="str">
        <f t="shared" si="574"/>
        <v/>
      </c>
      <c r="DU759" s="19" t="str">
        <f t="shared" si="575"/>
        <v/>
      </c>
      <c r="DV759" s="153" t="str">
        <f t="shared" si="576"/>
        <v/>
      </c>
      <c r="DW759" s="19" t="str">
        <f t="shared" si="577"/>
        <v/>
      </c>
      <c r="DX759" s="153" t="str">
        <f t="shared" si="578"/>
        <v/>
      </c>
      <c r="DY759" s="19" t="str">
        <f t="shared" si="579"/>
        <v/>
      </c>
      <c r="DZ759" s="153" t="str">
        <f t="shared" si="580"/>
        <v/>
      </c>
      <c r="EA759" s="19" t="str">
        <f t="shared" si="581"/>
        <v/>
      </c>
      <c r="EB759" s="153" t="str">
        <f t="shared" si="582"/>
        <v/>
      </c>
      <c r="EC759" s="19" t="str">
        <f t="shared" si="583"/>
        <v/>
      </c>
      <c r="ED759" s="153" t="str">
        <f t="shared" si="584"/>
        <v/>
      </c>
      <c r="EE759" s="19" t="str">
        <f t="shared" si="585"/>
        <v/>
      </c>
      <c r="EF759" s="153" t="str">
        <f t="shared" si="586"/>
        <v/>
      </c>
      <c r="EG759" s="19" t="str">
        <f t="shared" si="587"/>
        <v/>
      </c>
      <c r="EH759" s="153" t="str">
        <f t="shared" si="588"/>
        <v/>
      </c>
      <c r="EI759" s="19" t="str">
        <f t="shared" si="589"/>
        <v/>
      </c>
      <c r="EJ759" s="153" t="str">
        <f t="shared" si="590"/>
        <v/>
      </c>
      <c r="EK759" s="19" t="str">
        <f t="shared" si="591"/>
        <v/>
      </c>
      <c r="EL759" s="153" t="str">
        <f t="shared" si="592"/>
        <v/>
      </c>
      <c r="EM759" s="19" t="str">
        <f t="shared" si="593"/>
        <v/>
      </c>
      <c r="EN759" s="153" t="str">
        <f t="shared" si="594"/>
        <v/>
      </c>
      <c r="EO759" s="19" t="str">
        <f t="shared" si="595"/>
        <v/>
      </c>
      <c r="EP759" s="153" t="str">
        <f t="shared" si="596"/>
        <v/>
      </c>
      <c r="EQ759" s="19" t="str">
        <f t="shared" si="597"/>
        <v/>
      </c>
      <c r="ER759" s="153" t="str">
        <f t="shared" si="598"/>
        <v/>
      </c>
      <c r="ES759" s="19" t="str">
        <f t="shared" si="599"/>
        <v/>
      </c>
      <c r="ET759" s="153" t="str">
        <f t="shared" si="600"/>
        <v/>
      </c>
    </row>
    <row r="760" spans="1:150" x14ac:dyDescent="0.25">
      <c r="A760" s="31"/>
      <c r="B760" s="91" t="str">
        <f t="shared" si="601"/>
        <v/>
      </c>
      <c r="C760" s="20" t="str">
        <f t="shared" si="561"/>
        <v/>
      </c>
      <c r="D760" s="97" t="str">
        <f t="shared" si="562"/>
        <v/>
      </c>
      <c r="E760" s="62" t="str">
        <f t="shared" si="602"/>
        <v/>
      </c>
      <c r="F760" s="31"/>
      <c r="G760" s="282"/>
      <c r="H760" s="283"/>
      <c r="I760" s="284"/>
      <c r="J760" s="285"/>
      <c r="K760" s="286"/>
      <c r="L760" s="287"/>
      <c r="M760" s="288"/>
      <c r="N760" s="287"/>
      <c r="O760" s="288"/>
      <c r="P760" s="287"/>
      <c r="Q760" s="288"/>
      <c r="R760" s="287"/>
      <c r="S760" s="288"/>
      <c r="T760" s="287"/>
      <c r="U760" s="288"/>
      <c r="V760" s="287"/>
      <c r="W760" s="288"/>
      <c r="X760" s="287"/>
      <c r="Y760" s="288"/>
      <c r="Z760" s="287"/>
      <c r="AA760" s="288"/>
      <c r="AB760" s="287"/>
      <c r="AC760" s="288"/>
      <c r="AD760" s="287"/>
      <c r="AE760" s="288"/>
      <c r="AF760" s="287"/>
      <c r="AG760" s="288"/>
      <c r="AH760" s="287"/>
      <c r="AI760" s="288"/>
      <c r="AJ760" s="287"/>
      <c r="AK760" s="288"/>
      <c r="AL760" s="287"/>
      <c r="AM760" s="288"/>
      <c r="AN760" s="287"/>
      <c r="AO760" s="288"/>
      <c r="AP760" s="287"/>
      <c r="AQ760" s="288"/>
      <c r="AR760" s="287"/>
      <c r="AS760" s="288"/>
      <c r="AT760" s="287"/>
      <c r="AU760" s="288"/>
      <c r="AV760" s="287"/>
      <c r="AW760" s="288"/>
      <c r="AX760" s="287"/>
      <c r="AY760" s="31"/>
      <c r="BA760" s="76" t="str">
        <f t="shared" si="603"/>
        <v/>
      </c>
      <c r="BC760" s="76" t="str">
        <f>IF('Stock List'!$K760="", "", 'Stock List'!$K760)</f>
        <v/>
      </c>
      <c r="BE760" s="106">
        <f>IFERROR(ROUND(((INDEX('Stock List'!$M$11:$M$1010, MATCH(L760, 'Stock List'!$K$11:$K$1010, 0))/INDEX('Stock List'!$L$11:$L$1010, MATCH(L760, 'Stock List'!$K$11:$K$1010, 0)))*K760), 2), 0)</f>
        <v>0</v>
      </c>
      <c r="BF760" s="20"/>
      <c r="BG760" s="20">
        <f>IFERROR(ROUND(((INDEX('Stock List'!$M$11:$M$1010, MATCH(N760, 'Stock List'!$K$11:$K$1010, 0))/INDEX('Stock List'!$L$11:$L$1010, MATCH(N760, 'Stock List'!$K$11:$K$1010, 0)))*M760), 2), 0)</f>
        <v>0</v>
      </c>
      <c r="BH760" s="20"/>
      <c r="BI760" s="20">
        <f>IFERROR(ROUND(((INDEX('Stock List'!$M$11:$M$1010, MATCH(P760, 'Stock List'!$K$11:$K$1010, 0))/INDEX('Stock List'!$L$11:$L$1010, MATCH(P760, 'Stock List'!$K$11:$K$1010, 0)))*O760), 2), 0)</f>
        <v>0</v>
      </c>
      <c r="BJ760" s="20"/>
      <c r="BK760" s="20">
        <f>IFERROR(ROUND(((INDEX('Stock List'!$M$11:$M$1010, MATCH(R760, 'Stock List'!$K$11:$K$1010, 0))/INDEX('Stock List'!$L$11:$L$1010, MATCH(R760, 'Stock List'!$K$11:$K$1010, 0)))*Q760), 2), 0)</f>
        <v>0</v>
      </c>
      <c r="BL760" s="20"/>
      <c r="BM760" s="20">
        <f>IFERROR(ROUND(((INDEX('Stock List'!$M$11:$M$1010, MATCH(T760, 'Stock List'!$K$11:$K$1010, 0))/INDEX('Stock List'!$L$11:$L$1010, MATCH(T760, 'Stock List'!$K$11:$K$1010, 0)))*S760), 2), 0)</f>
        <v>0</v>
      </c>
      <c r="BN760" s="20"/>
      <c r="BO760" s="20">
        <f>IFERROR(ROUND(((INDEX('Stock List'!$M$11:$M$1010, MATCH(V760, 'Stock List'!$K$11:$K$1010, 0))/INDEX('Stock List'!$L$11:$L$1010, MATCH(V760, 'Stock List'!$K$11:$K$1010, 0)))*U760), 2), 0)</f>
        <v>0</v>
      </c>
      <c r="BP760" s="20"/>
      <c r="BQ760" s="20">
        <f>IFERROR(ROUND(((INDEX('Stock List'!$M$11:$M$1010, MATCH(X760, 'Stock List'!$K$11:$K$1010, 0))/INDEX('Stock List'!$L$11:$L$1010, MATCH(X760, 'Stock List'!$K$11:$K$1010, 0)))*W760), 2), 0)</f>
        <v>0</v>
      </c>
      <c r="BR760" s="20"/>
      <c r="BS760" s="20">
        <f>IFERROR(ROUND(((INDEX('Stock List'!$M$11:$M$1010, MATCH(Z760, 'Stock List'!$K$11:$K$1010, 0))/INDEX('Stock List'!$L$11:$L$1010, MATCH(Z760, 'Stock List'!$K$11:$K$1010, 0)))*Y760), 2), 0)</f>
        <v>0</v>
      </c>
      <c r="BT760" s="20"/>
      <c r="BU760" s="20">
        <f>IFERROR(ROUND(((INDEX('Stock List'!$M$11:$M$1010, MATCH(AB760, 'Stock List'!$K$11:$K$1010, 0))/INDEX('Stock List'!$L$11:$L$1010, MATCH(AB760, 'Stock List'!$K$11:$K$1010, 0)))*AA760), 2), 0)</f>
        <v>0</v>
      </c>
      <c r="BV760" s="20"/>
      <c r="BW760" s="20">
        <f>IFERROR(ROUND(((INDEX('Stock List'!$M$11:$M$1010, MATCH(AD760, 'Stock List'!$K$11:$K$1010, 0))/INDEX('Stock List'!$L$11:$L$1010, MATCH(AD760, 'Stock List'!$K$11:$K$1010, 0)))*AC760), 2), 0)</f>
        <v>0</v>
      </c>
      <c r="BX760" s="20"/>
      <c r="BY760" s="20">
        <f>IFERROR(ROUND(((INDEX('Stock List'!$M$11:$M$1010, MATCH(AF760, 'Stock List'!$K$11:$K$1010, 0))/INDEX('Stock List'!$L$11:$L$1010, MATCH(AF760, 'Stock List'!$K$11:$K$1010, 0)))*AE760), 2), 0)</f>
        <v>0</v>
      </c>
      <c r="BZ760" s="20"/>
      <c r="CA760" s="20">
        <f>IFERROR(ROUND(((INDEX('Stock List'!$M$11:$M$1010, MATCH(AH760, 'Stock List'!$K$11:$K$1010, 0))/INDEX('Stock List'!$L$11:$L$1010, MATCH(AH760, 'Stock List'!$K$11:$K$1010, 0)))*AG760), 2), 0)</f>
        <v>0</v>
      </c>
      <c r="CB760" s="20"/>
      <c r="CC760" s="20">
        <f>IFERROR(ROUND(((INDEX('Stock List'!$M$11:$M$1010, MATCH(AJ760, 'Stock List'!$K$11:$K$1010, 0))/INDEX('Stock List'!$L$11:$L$1010, MATCH(AJ760, 'Stock List'!$K$11:$K$1010, 0)))*AI760), 2), 0)</f>
        <v>0</v>
      </c>
      <c r="CD760" s="20"/>
      <c r="CE760" s="20">
        <f>IFERROR(ROUND(((INDEX('Stock List'!$M$11:$M$1010, MATCH(AL760, 'Stock List'!$K$11:$K$1010, 0))/INDEX('Stock List'!$L$11:$L$1010, MATCH(AL760, 'Stock List'!$K$11:$K$1010, 0)))*AK760), 2), 0)</f>
        <v>0</v>
      </c>
      <c r="CF760" s="20"/>
      <c r="CG760" s="20">
        <f>IFERROR(ROUND(((INDEX('Stock List'!$M$11:$M$1010, MATCH(AN760, 'Stock List'!$K$11:$K$1010, 0))/INDEX('Stock List'!$L$11:$L$1010, MATCH(AN760, 'Stock List'!$K$11:$K$1010, 0)))*AM760), 2), 0)</f>
        <v>0</v>
      </c>
      <c r="CH760" s="20"/>
      <c r="CI760" s="20">
        <f>IFERROR(ROUND(((INDEX('Stock List'!$M$11:$M$1010, MATCH(AP760, 'Stock List'!$K$11:$K$1010, 0))/INDEX('Stock List'!$L$11:$L$1010, MATCH(AP760, 'Stock List'!$K$11:$K$1010, 0)))*AO760), 2), 0)</f>
        <v>0</v>
      </c>
      <c r="CJ760" s="20"/>
      <c r="CK760" s="20">
        <f>IFERROR(ROUND(((INDEX('Stock List'!$M$11:$M$1010, MATCH(AR760, 'Stock List'!$K$11:$K$1010, 0))/INDEX('Stock List'!$L$11:$L$1010, MATCH(AR760, 'Stock List'!$K$11:$K$1010, 0)))*AQ760), 2), 0)</f>
        <v>0</v>
      </c>
      <c r="CL760" s="20"/>
      <c r="CM760" s="20">
        <f>IFERROR(ROUND(((INDEX('Stock List'!$M$11:$M$1010, MATCH(AT760, 'Stock List'!$K$11:$K$1010, 0))/INDEX('Stock List'!$L$11:$L$1010, MATCH(AT760, 'Stock List'!$K$11:$K$1010, 0)))*AS760), 2), 0)</f>
        <v>0</v>
      </c>
      <c r="CN760" s="20"/>
      <c r="CO760" s="20">
        <f>IFERROR(ROUND(((INDEX('Stock List'!$M$11:$M$1010, MATCH(AV760, 'Stock List'!$K$11:$K$1010, 0))/INDEX('Stock List'!$L$11:$L$1010, MATCH(AV760, 'Stock List'!$K$11:$K$1010, 0)))*AU760), 2), 0)</f>
        <v>0</v>
      </c>
      <c r="CP760" s="20"/>
      <c r="CQ760" s="20">
        <f>IFERROR(ROUND(((INDEX('Stock List'!$M$11:$M$1010, MATCH(AX760, 'Stock List'!$K$11:$K$1010, 0))/INDEX('Stock List'!$L$11:$L$1010, MATCH(AX760, 'Stock List'!$K$11:$K$1010, 0)))*AW760), 2), 0)</f>
        <v>0</v>
      </c>
      <c r="CR760" s="22"/>
      <c r="CT760" s="106" t="str">
        <f t="shared" si="604"/>
        <v/>
      </c>
      <c r="CU760" s="22" t="str">
        <f t="shared" si="605"/>
        <v/>
      </c>
      <c r="CX760" s="106" t="str">
        <f t="shared" si="606"/>
        <v/>
      </c>
      <c r="CY760" s="20" t="str">
        <f t="shared" si="607"/>
        <v/>
      </c>
      <c r="CZ760" s="22" t="str">
        <f t="shared" si="608"/>
        <v/>
      </c>
      <c r="DB760" s="76" t="str">
        <f>IF($H760="", "", COUNTIF($G$11:$G$1010, "&gt;"&amp;$G760)+1+COUNTIF($G$11:$G760, $G760)-1)</f>
        <v/>
      </c>
      <c r="DC760" s="76" t="str">
        <f>IF($H760="", "", COUNTIF($CZ$11:$CZ$1010, "&gt;"&amp;$CZ760)+1+COUNTIF($CZ$11:$CZ760, $CZ760)-1)</f>
        <v/>
      </c>
      <c r="DE760" s="147" t="str">
        <f t="shared" si="609"/>
        <v/>
      </c>
      <c r="DF760" s="148"/>
      <c r="DG760" s="19" t="str">
        <f t="shared" si="610"/>
        <v/>
      </c>
      <c r="DH760" s="153" t="str">
        <f t="shared" si="611"/>
        <v/>
      </c>
      <c r="DI760" s="19" t="str">
        <f t="shared" si="563"/>
        <v/>
      </c>
      <c r="DJ760" s="153" t="str">
        <f t="shared" si="564"/>
        <v/>
      </c>
      <c r="DK760" s="19" t="str">
        <f t="shared" si="565"/>
        <v/>
      </c>
      <c r="DL760" s="153" t="str">
        <f t="shared" si="566"/>
        <v/>
      </c>
      <c r="DM760" s="19" t="str">
        <f t="shared" si="567"/>
        <v/>
      </c>
      <c r="DN760" s="153" t="str">
        <f t="shared" si="568"/>
        <v/>
      </c>
      <c r="DO760" s="19" t="str">
        <f t="shared" si="569"/>
        <v/>
      </c>
      <c r="DP760" s="153" t="str">
        <f t="shared" si="570"/>
        <v/>
      </c>
      <c r="DQ760" s="19" t="str">
        <f t="shared" si="571"/>
        <v/>
      </c>
      <c r="DR760" s="153" t="str">
        <f t="shared" si="572"/>
        <v/>
      </c>
      <c r="DS760" s="19" t="str">
        <f t="shared" si="573"/>
        <v/>
      </c>
      <c r="DT760" s="153" t="str">
        <f t="shared" si="574"/>
        <v/>
      </c>
      <c r="DU760" s="19" t="str">
        <f t="shared" si="575"/>
        <v/>
      </c>
      <c r="DV760" s="153" t="str">
        <f t="shared" si="576"/>
        <v/>
      </c>
      <c r="DW760" s="19" t="str">
        <f t="shared" si="577"/>
        <v/>
      </c>
      <c r="DX760" s="153" t="str">
        <f t="shared" si="578"/>
        <v/>
      </c>
      <c r="DY760" s="19" t="str">
        <f t="shared" si="579"/>
        <v/>
      </c>
      <c r="DZ760" s="153" t="str">
        <f t="shared" si="580"/>
        <v/>
      </c>
      <c r="EA760" s="19" t="str">
        <f t="shared" si="581"/>
        <v/>
      </c>
      <c r="EB760" s="153" t="str">
        <f t="shared" si="582"/>
        <v/>
      </c>
      <c r="EC760" s="19" t="str">
        <f t="shared" si="583"/>
        <v/>
      </c>
      <c r="ED760" s="153" t="str">
        <f t="shared" si="584"/>
        <v/>
      </c>
      <c r="EE760" s="19" t="str">
        <f t="shared" si="585"/>
        <v/>
      </c>
      <c r="EF760" s="153" t="str">
        <f t="shared" si="586"/>
        <v/>
      </c>
      <c r="EG760" s="19" t="str">
        <f t="shared" si="587"/>
        <v/>
      </c>
      <c r="EH760" s="153" t="str">
        <f t="shared" si="588"/>
        <v/>
      </c>
      <c r="EI760" s="19" t="str">
        <f t="shared" si="589"/>
        <v/>
      </c>
      <c r="EJ760" s="153" t="str">
        <f t="shared" si="590"/>
        <v/>
      </c>
      <c r="EK760" s="19" t="str">
        <f t="shared" si="591"/>
        <v/>
      </c>
      <c r="EL760" s="153" t="str">
        <f t="shared" si="592"/>
        <v/>
      </c>
      <c r="EM760" s="19" t="str">
        <f t="shared" si="593"/>
        <v/>
      </c>
      <c r="EN760" s="153" t="str">
        <f t="shared" si="594"/>
        <v/>
      </c>
      <c r="EO760" s="19" t="str">
        <f t="shared" si="595"/>
        <v/>
      </c>
      <c r="EP760" s="153" t="str">
        <f t="shared" si="596"/>
        <v/>
      </c>
      <c r="EQ760" s="19" t="str">
        <f t="shared" si="597"/>
        <v/>
      </c>
      <c r="ER760" s="153" t="str">
        <f t="shared" si="598"/>
        <v/>
      </c>
      <c r="ES760" s="19" t="str">
        <f t="shared" si="599"/>
        <v/>
      </c>
      <c r="ET760" s="153" t="str">
        <f t="shared" si="600"/>
        <v/>
      </c>
    </row>
    <row r="761" spans="1:150" x14ac:dyDescent="0.25">
      <c r="A761" s="31"/>
      <c r="B761" s="91" t="str">
        <f t="shared" si="601"/>
        <v/>
      </c>
      <c r="C761" s="20" t="str">
        <f t="shared" si="561"/>
        <v/>
      </c>
      <c r="D761" s="97" t="str">
        <f t="shared" si="562"/>
        <v/>
      </c>
      <c r="E761" s="62" t="str">
        <f t="shared" si="602"/>
        <v/>
      </c>
      <c r="F761" s="31"/>
      <c r="G761" s="282"/>
      <c r="H761" s="283"/>
      <c r="I761" s="284"/>
      <c r="J761" s="285"/>
      <c r="K761" s="286"/>
      <c r="L761" s="287"/>
      <c r="M761" s="288"/>
      <c r="N761" s="287"/>
      <c r="O761" s="288"/>
      <c r="P761" s="287"/>
      <c r="Q761" s="288"/>
      <c r="R761" s="287"/>
      <c r="S761" s="288"/>
      <c r="T761" s="287"/>
      <c r="U761" s="288"/>
      <c r="V761" s="287"/>
      <c r="W761" s="288"/>
      <c r="X761" s="287"/>
      <c r="Y761" s="288"/>
      <c r="Z761" s="287"/>
      <c r="AA761" s="288"/>
      <c r="AB761" s="287"/>
      <c r="AC761" s="288"/>
      <c r="AD761" s="287"/>
      <c r="AE761" s="288"/>
      <c r="AF761" s="287"/>
      <c r="AG761" s="288"/>
      <c r="AH761" s="287"/>
      <c r="AI761" s="288"/>
      <c r="AJ761" s="287"/>
      <c r="AK761" s="288"/>
      <c r="AL761" s="287"/>
      <c r="AM761" s="288"/>
      <c r="AN761" s="287"/>
      <c r="AO761" s="288"/>
      <c r="AP761" s="287"/>
      <c r="AQ761" s="288"/>
      <c r="AR761" s="287"/>
      <c r="AS761" s="288"/>
      <c r="AT761" s="287"/>
      <c r="AU761" s="288"/>
      <c r="AV761" s="287"/>
      <c r="AW761" s="288"/>
      <c r="AX761" s="287"/>
      <c r="AY761" s="31"/>
      <c r="BA761" s="76" t="str">
        <f t="shared" si="603"/>
        <v/>
      </c>
      <c r="BC761" s="76" t="str">
        <f>IF('Stock List'!$K761="", "", 'Stock List'!$K761)</f>
        <v/>
      </c>
      <c r="BE761" s="106">
        <f>IFERROR(ROUND(((INDEX('Stock List'!$M$11:$M$1010, MATCH(L761, 'Stock List'!$K$11:$K$1010, 0))/INDEX('Stock List'!$L$11:$L$1010, MATCH(L761, 'Stock List'!$K$11:$K$1010, 0)))*K761), 2), 0)</f>
        <v>0</v>
      </c>
      <c r="BF761" s="20"/>
      <c r="BG761" s="20">
        <f>IFERROR(ROUND(((INDEX('Stock List'!$M$11:$M$1010, MATCH(N761, 'Stock List'!$K$11:$K$1010, 0))/INDEX('Stock List'!$L$11:$L$1010, MATCH(N761, 'Stock List'!$K$11:$K$1010, 0)))*M761), 2), 0)</f>
        <v>0</v>
      </c>
      <c r="BH761" s="20"/>
      <c r="BI761" s="20">
        <f>IFERROR(ROUND(((INDEX('Stock List'!$M$11:$M$1010, MATCH(P761, 'Stock List'!$K$11:$K$1010, 0))/INDEX('Stock List'!$L$11:$L$1010, MATCH(P761, 'Stock List'!$K$11:$K$1010, 0)))*O761), 2), 0)</f>
        <v>0</v>
      </c>
      <c r="BJ761" s="20"/>
      <c r="BK761" s="20">
        <f>IFERROR(ROUND(((INDEX('Stock List'!$M$11:$M$1010, MATCH(R761, 'Stock List'!$K$11:$K$1010, 0))/INDEX('Stock List'!$L$11:$L$1010, MATCH(R761, 'Stock List'!$K$11:$K$1010, 0)))*Q761), 2), 0)</f>
        <v>0</v>
      </c>
      <c r="BL761" s="20"/>
      <c r="BM761" s="20">
        <f>IFERROR(ROUND(((INDEX('Stock List'!$M$11:$M$1010, MATCH(T761, 'Stock List'!$K$11:$K$1010, 0))/INDEX('Stock List'!$L$11:$L$1010, MATCH(T761, 'Stock List'!$K$11:$K$1010, 0)))*S761), 2), 0)</f>
        <v>0</v>
      </c>
      <c r="BN761" s="20"/>
      <c r="BO761" s="20">
        <f>IFERROR(ROUND(((INDEX('Stock List'!$M$11:$M$1010, MATCH(V761, 'Stock List'!$K$11:$K$1010, 0))/INDEX('Stock List'!$L$11:$L$1010, MATCH(V761, 'Stock List'!$K$11:$K$1010, 0)))*U761), 2), 0)</f>
        <v>0</v>
      </c>
      <c r="BP761" s="20"/>
      <c r="BQ761" s="20">
        <f>IFERROR(ROUND(((INDEX('Stock List'!$M$11:$M$1010, MATCH(X761, 'Stock List'!$K$11:$K$1010, 0))/INDEX('Stock List'!$L$11:$L$1010, MATCH(X761, 'Stock List'!$K$11:$K$1010, 0)))*W761), 2), 0)</f>
        <v>0</v>
      </c>
      <c r="BR761" s="20"/>
      <c r="BS761" s="20">
        <f>IFERROR(ROUND(((INDEX('Stock List'!$M$11:$M$1010, MATCH(Z761, 'Stock List'!$K$11:$K$1010, 0))/INDEX('Stock List'!$L$11:$L$1010, MATCH(Z761, 'Stock List'!$K$11:$K$1010, 0)))*Y761), 2), 0)</f>
        <v>0</v>
      </c>
      <c r="BT761" s="20"/>
      <c r="BU761" s="20">
        <f>IFERROR(ROUND(((INDEX('Stock List'!$M$11:$M$1010, MATCH(AB761, 'Stock List'!$K$11:$K$1010, 0))/INDEX('Stock List'!$L$11:$L$1010, MATCH(AB761, 'Stock List'!$K$11:$K$1010, 0)))*AA761), 2), 0)</f>
        <v>0</v>
      </c>
      <c r="BV761" s="20"/>
      <c r="BW761" s="20">
        <f>IFERROR(ROUND(((INDEX('Stock List'!$M$11:$M$1010, MATCH(AD761, 'Stock List'!$K$11:$K$1010, 0))/INDEX('Stock List'!$L$11:$L$1010, MATCH(AD761, 'Stock List'!$K$11:$K$1010, 0)))*AC761), 2), 0)</f>
        <v>0</v>
      </c>
      <c r="BX761" s="20"/>
      <c r="BY761" s="20">
        <f>IFERROR(ROUND(((INDEX('Stock List'!$M$11:$M$1010, MATCH(AF761, 'Stock List'!$K$11:$K$1010, 0))/INDEX('Stock List'!$L$11:$L$1010, MATCH(AF761, 'Stock List'!$K$11:$K$1010, 0)))*AE761), 2), 0)</f>
        <v>0</v>
      </c>
      <c r="BZ761" s="20"/>
      <c r="CA761" s="20">
        <f>IFERROR(ROUND(((INDEX('Stock List'!$M$11:$M$1010, MATCH(AH761, 'Stock List'!$K$11:$K$1010, 0))/INDEX('Stock List'!$L$11:$L$1010, MATCH(AH761, 'Stock List'!$K$11:$K$1010, 0)))*AG761), 2), 0)</f>
        <v>0</v>
      </c>
      <c r="CB761" s="20"/>
      <c r="CC761" s="20">
        <f>IFERROR(ROUND(((INDEX('Stock List'!$M$11:$M$1010, MATCH(AJ761, 'Stock List'!$K$11:$K$1010, 0))/INDEX('Stock List'!$L$11:$L$1010, MATCH(AJ761, 'Stock List'!$K$11:$K$1010, 0)))*AI761), 2), 0)</f>
        <v>0</v>
      </c>
      <c r="CD761" s="20"/>
      <c r="CE761" s="20">
        <f>IFERROR(ROUND(((INDEX('Stock List'!$M$11:$M$1010, MATCH(AL761, 'Stock List'!$K$11:$K$1010, 0))/INDEX('Stock List'!$L$11:$L$1010, MATCH(AL761, 'Stock List'!$K$11:$K$1010, 0)))*AK761), 2), 0)</f>
        <v>0</v>
      </c>
      <c r="CF761" s="20"/>
      <c r="CG761" s="20">
        <f>IFERROR(ROUND(((INDEX('Stock List'!$M$11:$M$1010, MATCH(AN761, 'Stock List'!$K$11:$K$1010, 0))/INDEX('Stock List'!$L$11:$L$1010, MATCH(AN761, 'Stock List'!$K$11:$K$1010, 0)))*AM761), 2), 0)</f>
        <v>0</v>
      </c>
      <c r="CH761" s="20"/>
      <c r="CI761" s="20">
        <f>IFERROR(ROUND(((INDEX('Stock List'!$M$11:$M$1010, MATCH(AP761, 'Stock List'!$K$11:$K$1010, 0))/INDEX('Stock List'!$L$11:$L$1010, MATCH(AP761, 'Stock List'!$K$11:$K$1010, 0)))*AO761), 2), 0)</f>
        <v>0</v>
      </c>
      <c r="CJ761" s="20"/>
      <c r="CK761" s="20">
        <f>IFERROR(ROUND(((INDEX('Stock List'!$M$11:$M$1010, MATCH(AR761, 'Stock List'!$K$11:$K$1010, 0))/INDEX('Stock List'!$L$11:$L$1010, MATCH(AR761, 'Stock List'!$K$11:$K$1010, 0)))*AQ761), 2), 0)</f>
        <v>0</v>
      </c>
      <c r="CL761" s="20"/>
      <c r="CM761" s="20">
        <f>IFERROR(ROUND(((INDEX('Stock List'!$M$11:$M$1010, MATCH(AT761, 'Stock List'!$K$11:$K$1010, 0))/INDEX('Stock List'!$L$11:$L$1010, MATCH(AT761, 'Stock List'!$K$11:$K$1010, 0)))*AS761), 2), 0)</f>
        <v>0</v>
      </c>
      <c r="CN761" s="20"/>
      <c r="CO761" s="20">
        <f>IFERROR(ROUND(((INDEX('Stock List'!$M$11:$M$1010, MATCH(AV761, 'Stock List'!$K$11:$K$1010, 0))/INDEX('Stock List'!$L$11:$L$1010, MATCH(AV761, 'Stock List'!$K$11:$K$1010, 0)))*AU761), 2), 0)</f>
        <v>0</v>
      </c>
      <c r="CP761" s="20"/>
      <c r="CQ761" s="20">
        <f>IFERROR(ROUND(((INDEX('Stock List'!$M$11:$M$1010, MATCH(AX761, 'Stock List'!$K$11:$K$1010, 0))/INDEX('Stock List'!$L$11:$L$1010, MATCH(AX761, 'Stock List'!$K$11:$K$1010, 0)))*AW761), 2), 0)</f>
        <v>0</v>
      </c>
      <c r="CR761" s="22"/>
      <c r="CT761" s="106" t="str">
        <f t="shared" si="604"/>
        <v/>
      </c>
      <c r="CU761" s="22" t="str">
        <f t="shared" si="605"/>
        <v/>
      </c>
      <c r="CX761" s="106" t="str">
        <f t="shared" si="606"/>
        <v/>
      </c>
      <c r="CY761" s="20" t="str">
        <f t="shared" si="607"/>
        <v/>
      </c>
      <c r="CZ761" s="22" t="str">
        <f t="shared" si="608"/>
        <v/>
      </c>
      <c r="DB761" s="76" t="str">
        <f>IF($H761="", "", COUNTIF($G$11:$G$1010, "&gt;"&amp;$G761)+1+COUNTIF($G$11:$G761, $G761)-1)</f>
        <v/>
      </c>
      <c r="DC761" s="76" t="str">
        <f>IF($H761="", "", COUNTIF($CZ$11:$CZ$1010, "&gt;"&amp;$CZ761)+1+COUNTIF($CZ$11:$CZ761, $CZ761)-1)</f>
        <v/>
      </c>
      <c r="DE761" s="147" t="str">
        <f t="shared" si="609"/>
        <v/>
      </c>
      <c r="DF761" s="148"/>
      <c r="DG761" s="19" t="str">
        <f t="shared" si="610"/>
        <v/>
      </c>
      <c r="DH761" s="153" t="str">
        <f t="shared" si="611"/>
        <v/>
      </c>
      <c r="DI761" s="19" t="str">
        <f t="shared" si="563"/>
        <v/>
      </c>
      <c r="DJ761" s="153" t="str">
        <f t="shared" si="564"/>
        <v/>
      </c>
      <c r="DK761" s="19" t="str">
        <f t="shared" si="565"/>
        <v/>
      </c>
      <c r="DL761" s="153" t="str">
        <f t="shared" si="566"/>
        <v/>
      </c>
      <c r="DM761" s="19" t="str">
        <f t="shared" si="567"/>
        <v/>
      </c>
      <c r="DN761" s="153" t="str">
        <f t="shared" si="568"/>
        <v/>
      </c>
      <c r="DO761" s="19" t="str">
        <f t="shared" si="569"/>
        <v/>
      </c>
      <c r="DP761" s="153" t="str">
        <f t="shared" si="570"/>
        <v/>
      </c>
      <c r="DQ761" s="19" t="str">
        <f t="shared" si="571"/>
        <v/>
      </c>
      <c r="DR761" s="153" t="str">
        <f t="shared" si="572"/>
        <v/>
      </c>
      <c r="DS761" s="19" t="str">
        <f t="shared" si="573"/>
        <v/>
      </c>
      <c r="DT761" s="153" t="str">
        <f t="shared" si="574"/>
        <v/>
      </c>
      <c r="DU761" s="19" t="str">
        <f t="shared" si="575"/>
        <v/>
      </c>
      <c r="DV761" s="153" t="str">
        <f t="shared" si="576"/>
        <v/>
      </c>
      <c r="DW761" s="19" t="str">
        <f t="shared" si="577"/>
        <v/>
      </c>
      <c r="DX761" s="153" t="str">
        <f t="shared" si="578"/>
        <v/>
      </c>
      <c r="DY761" s="19" t="str">
        <f t="shared" si="579"/>
        <v/>
      </c>
      <c r="DZ761" s="153" t="str">
        <f t="shared" si="580"/>
        <v/>
      </c>
      <c r="EA761" s="19" t="str">
        <f t="shared" si="581"/>
        <v/>
      </c>
      <c r="EB761" s="153" t="str">
        <f t="shared" si="582"/>
        <v/>
      </c>
      <c r="EC761" s="19" t="str">
        <f t="shared" si="583"/>
        <v/>
      </c>
      <c r="ED761" s="153" t="str">
        <f t="shared" si="584"/>
        <v/>
      </c>
      <c r="EE761" s="19" t="str">
        <f t="shared" si="585"/>
        <v/>
      </c>
      <c r="EF761" s="153" t="str">
        <f t="shared" si="586"/>
        <v/>
      </c>
      <c r="EG761" s="19" t="str">
        <f t="shared" si="587"/>
        <v/>
      </c>
      <c r="EH761" s="153" t="str">
        <f t="shared" si="588"/>
        <v/>
      </c>
      <c r="EI761" s="19" t="str">
        <f t="shared" si="589"/>
        <v/>
      </c>
      <c r="EJ761" s="153" t="str">
        <f t="shared" si="590"/>
        <v/>
      </c>
      <c r="EK761" s="19" t="str">
        <f t="shared" si="591"/>
        <v/>
      </c>
      <c r="EL761" s="153" t="str">
        <f t="shared" si="592"/>
        <v/>
      </c>
      <c r="EM761" s="19" t="str">
        <f t="shared" si="593"/>
        <v/>
      </c>
      <c r="EN761" s="153" t="str">
        <f t="shared" si="594"/>
        <v/>
      </c>
      <c r="EO761" s="19" t="str">
        <f t="shared" si="595"/>
        <v/>
      </c>
      <c r="EP761" s="153" t="str">
        <f t="shared" si="596"/>
        <v/>
      </c>
      <c r="EQ761" s="19" t="str">
        <f t="shared" si="597"/>
        <v/>
      </c>
      <c r="ER761" s="153" t="str">
        <f t="shared" si="598"/>
        <v/>
      </c>
      <c r="ES761" s="19" t="str">
        <f t="shared" si="599"/>
        <v/>
      </c>
      <c r="ET761" s="153" t="str">
        <f t="shared" si="600"/>
        <v/>
      </c>
    </row>
    <row r="762" spans="1:150" x14ac:dyDescent="0.25">
      <c r="A762" s="31"/>
      <c r="B762" s="91" t="str">
        <f t="shared" si="601"/>
        <v/>
      </c>
      <c r="C762" s="20" t="str">
        <f t="shared" si="561"/>
        <v/>
      </c>
      <c r="D762" s="97" t="str">
        <f t="shared" si="562"/>
        <v/>
      </c>
      <c r="E762" s="62" t="str">
        <f t="shared" si="602"/>
        <v/>
      </c>
      <c r="F762" s="31"/>
      <c r="G762" s="282"/>
      <c r="H762" s="283"/>
      <c r="I762" s="284"/>
      <c r="J762" s="285"/>
      <c r="K762" s="286"/>
      <c r="L762" s="287"/>
      <c r="M762" s="288"/>
      <c r="N762" s="287"/>
      <c r="O762" s="288"/>
      <c r="P762" s="287"/>
      <c r="Q762" s="288"/>
      <c r="R762" s="287"/>
      <c r="S762" s="288"/>
      <c r="T762" s="287"/>
      <c r="U762" s="288"/>
      <c r="V762" s="287"/>
      <c r="W762" s="288"/>
      <c r="X762" s="287"/>
      <c r="Y762" s="288"/>
      <c r="Z762" s="287"/>
      <c r="AA762" s="288"/>
      <c r="AB762" s="287"/>
      <c r="AC762" s="288"/>
      <c r="AD762" s="287"/>
      <c r="AE762" s="288"/>
      <c r="AF762" s="287"/>
      <c r="AG762" s="288"/>
      <c r="AH762" s="287"/>
      <c r="AI762" s="288"/>
      <c r="AJ762" s="287"/>
      <c r="AK762" s="288"/>
      <c r="AL762" s="287"/>
      <c r="AM762" s="288"/>
      <c r="AN762" s="287"/>
      <c r="AO762" s="288"/>
      <c r="AP762" s="287"/>
      <c r="AQ762" s="288"/>
      <c r="AR762" s="287"/>
      <c r="AS762" s="288"/>
      <c r="AT762" s="287"/>
      <c r="AU762" s="288"/>
      <c r="AV762" s="287"/>
      <c r="AW762" s="288"/>
      <c r="AX762" s="287"/>
      <c r="AY762" s="31"/>
      <c r="BA762" s="76" t="str">
        <f t="shared" si="603"/>
        <v/>
      </c>
      <c r="BC762" s="76" t="str">
        <f>IF('Stock List'!$K762="", "", 'Stock List'!$K762)</f>
        <v/>
      </c>
      <c r="BE762" s="106">
        <f>IFERROR(ROUND(((INDEX('Stock List'!$M$11:$M$1010, MATCH(L762, 'Stock List'!$K$11:$K$1010, 0))/INDEX('Stock List'!$L$11:$L$1010, MATCH(L762, 'Stock List'!$K$11:$K$1010, 0)))*K762), 2), 0)</f>
        <v>0</v>
      </c>
      <c r="BF762" s="20"/>
      <c r="BG762" s="20">
        <f>IFERROR(ROUND(((INDEX('Stock List'!$M$11:$M$1010, MATCH(N762, 'Stock List'!$K$11:$K$1010, 0))/INDEX('Stock List'!$L$11:$L$1010, MATCH(N762, 'Stock List'!$K$11:$K$1010, 0)))*M762), 2), 0)</f>
        <v>0</v>
      </c>
      <c r="BH762" s="20"/>
      <c r="BI762" s="20">
        <f>IFERROR(ROUND(((INDEX('Stock List'!$M$11:$M$1010, MATCH(P762, 'Stock List'!$K$11:$K$1010, 0))/INDEX('Stock List'!$L$11:$L$1010, MATCH(P762, 'Stock List'!$K$11:$K$1010, 0)))*O762), 2), 0)</f>
        <v>0</v>
      </c>
      <c r="BJ762" s="20"/>
      <c r="BK762" s="20">
        <f>IFERROR(ROUND(((INDEX('Stock List'!$M$11:$M$1010, MATCH(R762, 'Stock List'!$K$11:$K$1010, 0))/INDEX('Stock List'!$L$11:$L$1010, MATCH(R762, 'Stock List'!$K$11:$K$1010, 0)))*Q762), 2), 0)</f>
        <v>0</v>
      </c>
      <c r="BL762" s="20"/>
      <c r="BM762" s="20">
        <f>IFERROR(ROUND(((INDEX('Stock List'!$M$11:$M$1010, MATCH(T762, 'Stock List'!$K$11:$K$1010, 0))/INDEX('Stock List'!$L$11:$L$1010, MATCH(T762, 'Stock List'!$K$11:$K$1010, 0)))*S762), 2), 0)</f>
        <v>0</v>
      </c>
      <c r="BN762" s="20"/>
      <c r="BO762" s="20">
        <f>IFERROR(ROUND(((INDEX('Stock List'!$M$11:$M$1010, MATCH(V762, 'Stock List'!$K$11:$K$1010, 0))/INDEX('Stock List'!$L$11:$L$1010, MATCH(V762, 'Stock List'!$K$11:$K$1010, 0)))*U762), 2), 0)</f>
        <v>0</v>
      </c>
      <c r="BP762" s="20"/>
      <c r="BQ762" s="20">
        <f>IFERROR(ROUND(((INDEX('Stock List'!$M$11:$M$1010, MATCH(X762, 'Stock List'!$K$11:$K$1010, 0))/INDEX('Stock List'!$L$11:$L$1010, MATCH(X762, 'Stock List'!$K$11:$K$1010, 0)))*W762), 2), 0)</f>
        <v>0</v>
      </c>
      <c r="BR762" s="20"/>
      <c r="BS762" s="20">
        <f>IFERROR(ROUND(((INDEX('Stock List'!$M$11:$M$1010, MATCH(Z762, 'Stock List'!$K$11:$K$1010, 0))/INDEX('Stock List'!$L$11:$L$1010, MATCH(Z762, 'Stock List'!$K$11:$K$1010, 0)))*Y762), 2), 0)</f>
        <v>0</v>
      </c>
      <c r="BT762" s="20"/>
      <c r="BU762" s="20">
        <f>IFERROR(ROUND(((INDEX('Stock List'!$M$11:$M$1010, MATCH(AB762, 'Stock List'!$K$11:$K$1010, 0))/INDEX('Stock List'!$L$11:$L$1010, MATCH(AB762, 'Stock List'!$K$11:$K$1010, 0)))*AA762), 2), 0)</f>
        <v>0</v>
      </c>
      <c r="BV762" s="20"/>
      <c r="BW762" s="20">
        <f>IFERROR(ROUND(((INDEX('Stock List'!$M$11:$M$1010, MATCH(AD762, 'Stock List'!$K$11:$K$1010, 0))/INDEX('Stock List'!$L$11:$L$1010, MATCH(AD762, 'Stock List'!$K$11:$K$1010, 0)))*AC762), 2), 0)</f>
        <v>0</v>
      </c>
      <c r="BX762" s="20"/>
      <c r="BY762" s="20">
        <f>IFERROR(ROUND(((INDEX('Stock List'!$M$11:$M$1010, MATCH(AF762, 'Stock List'!$K$11:$K$1010, 0))/INDEX('Stock List'!$L$11:$L$1010, MATCH(AF762, 'Stock List'!$K$11:$K$1010, 0)))*AE762), 2), 0)</f>
        <v>0</v>
      </c>
      <c r="BZ762" s="20"/>
      <c r="CA762" s="20">
        <f>IFERROR(ROUND(((INDEX('Stock List'!$M$11:$M$1010, MATCH(AH762, 'Stock List'!$K$11:$K$1010, 0))/INDEX('Stock List'!$L$11:$L$1010, MATCH(AH762, 'Stock List'!$K$11:$K$1010, 0)))*AG762), 2), 0)</f>
        <v>0</v>
      </c>
      <c r="CB762" s="20"/>
      <c r="CC762" s="20">
        <f>IFERROR(ROUND(((INDEX('Stock List'!$M$11:$M$1010, MATCH(AJ762, 'Stock List'!$K$11:$K$1010, 0))/INDEX('Stock List'!$L$11:$L$1010, MATCH(AJ762, 'Stock List'!$K$11:$K$1010, 0)))*AI762), 2), 0)</f>
        <v>0</v>
      </c>
      <c r="CD762" s="20"/>
      <c r="CE762" s="20">
        <f>IFERROR(ROUND(((INDEX('Stock List'!$M$11:$M$1010, MATCH(AL762, 'Stock List'!$K$11:$K$1010, 0))/INDEX('Stock List'!$L$11:$L$1010, MATCH(AL762, 'Stock List'!$K$11:$K$1010, 0)))*AK762), 2), 0)</f>
        <v>0</v>
      </c>
      <c r="CF762" s="20"/>
      <c r="CG762" s="20">
        <f>IFERROR(ROUND(((INDEX('Stock List'!$M$11:$M$1010, MATCH(AN762, 'Stock List'!$K$11:$K$1010, 0))/INDEX('Stock List'!$L$11:$L$1010, MATCH(AN762, 'Stock List'!$K$11:$K$1010, 0)))*AM762), 2), 0)</f>
        <v>0</v>
      </c>
      <c r="CH762" s="20"/>
      <c r="CI762" s="20">
        <f>IFERROR(ROUND(((INDEX('Stock List'!$M$11:$M$1010, MATCH(AP762, 'Stock List'!$K$11:$K$1010, 0))/INDEX('Stock List'!$L$11:$L$1010, MATCH(AP762, 'Stock List'!$K$11:$K$1010, 0)))*AO762), 2), 0)</f>
        <v>0</v>
      </c>
      <c r="CJ762" s="20"/>
      <c r="CK762" s="20">
        <f>IFERROR(ROUND(((INDEX('Stock List'!$M$11:$M$1010, MATCH(AR762, 'Stock List'!$K$11:$K$1010, 0))/INDEX('Stock List'!$L$11:$L$1010, MATCH(AR762, 'Stock List'!$K$11:$K$1010, 0)))*AQ762), 2), 0)</f>
        <v>0</v>
      </c>
      <c r="CL762" s="20"/>
      <c r="CM762" s="20">
        <f>IFERROR(ROUND(((INDEX('Stock List'!$M$11:$M$1010, MATCH(AT762, 'Stock List'!$K$11:$K$1010, 0))/INDEX('Stock List'!$L$11:$L$1010, MATCH(AT762, 'Stock List'!$K$11:$K$1010, 0)))*AS762), 2), 0)</f>
        <v>0</v>
      </c>
      <c r="CN762" s="20"/>
      <c r="CO762" s="20">
        <f>IFERROR(ROUND(((INDEX('Stock List'!$M$11:$M$1010, MATCH(AV762, 'Stock List'!$K$11:$K$1010, 0))/INDEX('Stock List'!$L$11:$L$1010, MATCH(AV762, 'Stock List'!$K$11:$K$1010, 0)))*AU762), 2), 0)</f>
        <v>0</v>
      </c>
      <c r="CP762" s="20"/>
      <c r="CQ762" s="20">
        <f>IFERROR(ROUND(((INDEX('Stock List'!$M$11:$M$1010, MATCH(AX762, 'Stock List'!$K$11:$K$1010, 0))/INDEX('Stock List'!$L$11:$L$1010, MATCH(AX762, 'Stock List'!$K$11:$K$1010, 0)))*AW762), 2), 0)</f>
        <v>0</v>
      </c>
      <c r="CR762" s="22"/>
      <c r="CT762" s="106" t="str">
        <f t="shared" si="604"/>
        <v/>
      </c>
      <c r="CU762" s="22" t="str">
        <f t="shared" si="605"/>
        <v/>
      </c>
      <c r="CX762" s="106" t="str">
        <f t="shared" si="606"/>
        <v/>
      </c>
      <c r="CY762" s="20" t="str">
        <f t="shared" si="607"/>
        <v/>
      </c>
      <c r="CZ762" s="22" t="str">
        <f t="shared" si="608"/>
        <v/>
      </c>
      <c r="DB762" s="76" t="str">
        <f>IF($H762="", "", COUNTIF($G$11:$G$1010, "&gt;"&amp;$G762)+1+COUNTIF($G$11:$G762, $G762)-1)</f>
        <v/>
      </c>
      <c r="DC762" s="76" t="str">
        <f>IF($H762="", "", COUNTIF($CZ$11:$CZ$1010, "&gt;"&amp;$CZ762)+1+COUNTIF($CZ$11:$CZ762, $CZ762)-1)</f>
        <v/>
      </c>
      <c r="DE762" s="147" t="str">
        <f t="shared" si="609"/>
        <v/>
      </c>
      <c r="DF762" s="148"/>
      <c r="DG762" s="19" t="str">
        <f t="shared" si="610"/>
        <v/>
      </c>
      <c r="DH762" s="153" t="str">
        <f t="shared" si="611"/>
        <v/>
      </c>
      <c r="DI762" s="19" t="str">
        <f t="shared" si="563"/>
        <v/>
      </c>
      <c r="DJ762" s="153" t="str">
        <f t="shared" si="564"/>
        <v/>
      </c>
      <c r="DK762" s="19" t="str">
        <f t="shared" si="565"/>
        <v/>
      </c>
      <c r="DL762" s="153" t="str">
        <f t="shared" si="566"/>
        <v/>
      </c>
      <c r="DM762" s="19" t="str">
        <f t="shared" si="567"/>
        <v/>
      </c>
      <c r="DN762" s="153" t="str">
        <f t="shared" si="568"/>
        <v/>
      </c>
      <c r="DO762" s="19" t="str">
        <f t="shared" si="569"/>
        <v/>
      </c>
      <c r="DP762" s="153" t="str">
        <f t="shared" si="570"/>
        <v/>
      </c>
      <c r="DQ762" s="19" t="str">
        <f t="shared" si="571"/>
        <v/>
      </c>
      <c r="DR762" s="153" t="str">
        <f t="shared" si="572"/>
        <v/>
      </c>
      <c r="DS762" s="19" t="str">
        <f t="shared" si="573"/>
        <v/>
      </c>
      <c r="DT762" s="153" t="str">
        <f t="shared" si="574"/>
        <v/>
      </c>
      <c r="DU762" s="19" t="str">
        <f t="shared" si="575"/>
        <v/>
      </c>
      <c r="DV762" s="153" t="str">
        <f t="shared" si="576"/>
        <v/>
      </c>
      <c r="DW762" s="19" t="str">
        <f t="shared" si="577"/>
        <v/>
      </c>
      <c r="DX762" s="153" t="str">
        <f t="shared" si="578"/>
        <v/>
      </c>
      <c r="DY762" s="19" t="str">
        <f t="shared" si="579"/>
        <v/>
      </c>
      <c r="DZ762" s="153" t="str">
        <f t="shared" si="580"/>
        <v/>
      </c>
      <c r="EA762" s="19" t="str">
        <f t="shared" si="581"/>
        <v/>
      </c>
      <c r="EB762" s="153" t="str">
        <f t="shared" si="582"/>
        <v/>
      </c>
      <c r="EC762" s="19" t="str">
        <f t="shared" si="583"/>
        <v/>
      </c>
      <c r="ED762" s="153" t="str">
        <f t="shared" si="584"/>
        <v/>
      </c>
      <c r="EE762" s="19" t="str">
        <f t="shared" si="585"/>
        <v/>
      </c>
      <c r="EF762" s="153" t="str">
        <f t="shared" si="586"/>
        <v/>
      </c>
      <c r="EG762" s="19" t="str">
        <f t="shared" si="587"/>
        <v/>
      </c>
      <c r="EH762" s="153" t="str">
        <f t="shared" si="588"/>
        <v/>
      </c>
      <c r="EI762" s="19" t="str">
        <f t="shared" si="589"/>
        <v/>
      </c>
      <c r="EJ762" s="153" t="str">
        <f t="shared" si="590"/>
        <v/>
      </c>
      <c r="EK762" s="19" t="str">
        <f t="shared" si="591"/>
        <v/>
      </c>
      <c r="EL762" s="153" t="str">
        <f t="shared" si="592"/>
        <v/>
      </c>
      <c r="EM762" s="19" t="str">
        <f t="shared" si="593"/>
        <v/>
      </c>
      <c r="EN762" s="153" t="str">
        <f t="shared" si="594"/>
        <v/>
      </c>
      <c r="EO762" s="19" t="str">
        <f t="shared" si="595"/>
        <v/>
      </c>
      <c r="EP762" s="153" t="str">
        <f t="shared" si="596"/>
        <v/>
      </c>
      <c r="EQ762" s="19" t="str">
        <f t="shared" si="597"/>
        <v/>
      </c>
      <c r="ER762" s="153" t="str">
        <f t="shared" si="598"/>
        <v/>
      </c>
      <c r="ES762" s="19" t="str">
        <f t="shared" si="599"/>
        <v/>
      </c>
      <c r="ET762" s="153" t="str">
        <f t="shared" si="600"/>
        <v/>
      </c>
    </row>
    <row r="763" spans="1:150" x14ac:dyDescent="0.25">
      <c r="A763" s="31"/>
      <c r="B763" s="91" t="str">
        <f t="shared" si="601"/>
        <v/>
      </c>
      <c r="C763" s="20" t="str">
        <f t="shared" si="561"/>
        <v/>
      </c>
      <c r="D763" s="97" t="str">
        <f t="shared" si="562"/>
        <v/>
      </c>
      <c r="E763" s="62" t="str">
        <f t="shared" si="602"/>
        <v/>
      </c>
      <c r="F763" s="31"/>
      <c r="G763" s="282"/>
      <c r="H763" s="283"/>
      <c r="I763" s="284"/>
      <c r="J763" s="285"/>
      <c r="K763" s="286"/>
      <c r="L763" s="287"/>
      <c r="M763" s="288"/>
      <c r="N763" s="287"/>
      <c r="O763" s="288"/>
      <c r="P763" s="287"/>
      <c r="Q763" s="288"/>
      <c r="R763" s="287"/>
      <c r="S763" s="288"/>
      <c r="T763" s="287"/>
      <c r="U763" s="288"/>
      <c r="V763" s="287"/>
      <c r="W763" s="288"/>
      <c r="X763" s="287"/>
      <c r="Y763" s="288"/>
      <c r="Z763" s="287"/>
      <c r="AA763" s="288"/>
      <c r="AB763" s="287"/>
      <c r="AC763" s="288"/>
      <c r="AD763" s="287"/>
      <c r="AE763" s="288"/>
      <c r="AF763" s="287"/>
      <c r="AG763" s="288"/>
      <c r="AH763" s="287"/>
      <c r="AI763" s="288"/>
      <c r="AJ763" s="287"/>
      <c r="AK763" s="288"/>
      <c r="AL763" s="287"/>
      <c r="AM763" s="288"/>
      <c r="AN763" s="287"/>
      <c r="AO763" s="288"/>
      <c r="AP763" s="287"/>
      <c r="AQ763" s="288"/>
      <c r="AR763" s="287"/>
      <c r="AS763" s="288"/>
      <c r="AT763" s="287"/>
      <c r="AU763" s="288"/>
      <c r="AV763" s="287"/>
      <c r="AW763" s="288"/>
      <c r="AX763" s="287"/>
      <c r="AY763" s="31"/>
      <c r="BA763" s="76" t="str">
        <f t="shared" si="603"/>
        <v/>
      </c>
      <c r="BC763" s="76" t="str">
        <f>IF('Stock List'!$K763="", "", 'Stock List'!$K763)</f>
        <v/>
      </c>
      <c r="BE763" s="106">
        <f>IFERROR(ROUND(((INDEX('Stock List'!$M$11:$M$1010, MATCH(L763, 'Stock List'!$K$11:$K$1010, 0))/INDEX('Stock List'!$L$11:$L$1010, MATCH(L763, 'Stock List'!$K$11:$K$1010, 0)))*K763), 2), 0)</f>
        <v>0</v>
      </c>
      <c r="BF763" s="20"/>
      <c r="BG763" s="20">
        <f>IFERROR(ROUND(((INDEX('Stock List'!$M$11:$M$1010, MATCH(N763, 'Stock List'!$K$11:$K$1010, 0))/INDEX('Stock List'!$L$11:$L$1010, MATCH(N763, 'Stock List'!$K$11:$K$1010, 0)))*M763), 2), 0)</f>
        <v>0</v>
      </c>
      <c r="BH763" s="20"/>
      <c r="BI763" s="20">
        <f>IFERROR(ROUND(((INDEX('Stock List'!$M$11:$M$1010, MATCH(P763, 'Stock List'!$K$11:$K$1010, 0))/INDEX('Stock List'!$L$11:$L$1010, MATCH(P763, 'Stock List'!$K$11:$K$1010, 0)))*O763), 2), 0)</f>
        <v>0</v>
      </c>
      <c r="BJ763" s="20"/>
      <c r="BK763" s="20">
        <f>IFERROR(ROUND(((INDEX('Stock List'!$M$11:$M$1010, MATCH(R763, 'Stock List'!$K$11:$K$1010, 0))/INDEX('Stock List'!$L$11:$L$1010, MATCH(R763, 'Stock List'!$K$11:$K$1010, 0)))*Q763), 2), 0)</f>
        <v>0</v>
      </c>
      <c r="BL763" s="20"/>
      <c r="BM763" s="20">
        <f>IFERROR(ROUND(((INDEX('Stock List'!$M$11:$M$1010, MATCH(T763, 'Stock List'!$K$11:$K$1010, 0))/INDEX('Stock List'!$L$11:$L$1010, MATCH(T763, 'Stock List'!$K$11:$K$1010, 0)))*S763), 2), 0)</f>
        <v>0</v>
      </c>
      <c r="BN763" s="20"/>
      <c r="BO763" s="20">
        <f>IFERROR(ROUND(((INDEX('Stock List'!$M$11:$M$1010, MATCH(V763, 'Stock List'!$K$11:$K$1010, 0))/INDEX('Stock List'!$L$11:$L$1010, MATCH(V763, 'Stock List'!$K$11:$K$1010, 0)))*U763), 2), 0)</f>
        <v>0</v>
      </c>
      <c r="BP763" s="20"/>
      <c r="BQ763" s="20">
        <f>IFERROR(ROUND(((INDEX('Stock List'!$M$11:$M$1010, MATCH(X763, 'Stock List'!$K$11:$K$1010, 0))/INDEX('Stock List'!$L$11:$L$1010, MATCH(X763, 'Stock List'!$K$11:$K$1010, 0)))*W763), 2), 0)</f>
        <v>0</v>
      </c>
      <c r="BR763" s="20"/>
      <c r="BS763" s="20">
        <f>IFERROR(ROUND(((INDEX('Stock List'!$M$11:$M$1010, MATCH(Z763, 'Stock List'!$K$11:$K$1010, 0))/INDEX('Stock List'!$L$11:$L$1010, MATCH(Z763, 'Stock List'!$K$11:$K$1010, 0)))*Y763), 2), 0)</f>
        <v>0</v>
      </c>
      <c r="BT763" s="20"/>
      <c r="BU763" s="20">
        <f>IFERROR(ROUND(((INDEX('Stock List'!$M$11:$M$1010, MATCH(AB763, 'Stock List'!$K$11:$K$1010, 0))/INDEX('Stock List'!$L$11:$L$1010, MATCH(AB763, 'Stock List'!$K$11:$K$1010, 0)))*AA763), 2), 0)</f>
        <v>0</v>
      </c>
      <c r="BV763" s="20"/>
      <c r="BW763" s="20">
        <f>IFERROR(ROUND(((INDEX('Stock List'!$M$11:$M$1010, MATCH(AD763, 'Stock List'!$K$11:$K$1010, 0))/INDEX('Stock List'!$L$11:$L$1010, MATCH(AD763, 'Stock List'!$K$11:$K$1010, 0)))*AC763), 2), 0)</f>
        <v>0</v>
      </c>
      <c r="BX763" s="20"/>
      <c r="BY763" s="20">
        <f>IFERROR(ROUND(((INDEX('Stock List'!$M$11:$M$1010, MATCH(AF763, 'Stock List'!$K$11:$K$1010, 0))/INDEX('Stock List'!$L$11:$L$1010, MATCH(AF763, 'Stock List'!$K$11:$K$1010, 0)))*AE763), 2), 0)</f>
        <v>0</v>
      </c>
      <c r="BZ763" s="20"/>
      <c r="CA763" s="20">
        <f>IFERROR(ROUND(((INDEX('Stock List'!$M$11:$M$1010, MATCH(AH763, 'Stock List'!$K$11:$K$1010, 0))/INDEX('Stock List'!$L$11:$L$1010, MATCH(AH763, 'Stock List'!$K$11:$K$1010, 0)))*AG763), 2), 0)</f>
        <v>0</v>
      </c>
      <c r="CB763" s="20"/>
      <c r="CC763" s="20">
        <f>IFERROR(ROUND(((INDEX('Stock List'!$M$11:$M$1010, MATCH(AJ763, 'Stock List'!$K$11:$K$1010, 0))/INDEX('Stock List'!$L$11:$L$1010, MATCH(AJ763, 'Stock List'!$K$11:$K$1010, 0)))*AI763), 2), 0)</f>
        <v>0</v>
      </c>
      <c r="CD763" s="20"/>
      <c r="CE763" s="20">
        <f>IFERROR(ROUND(((INDEX('Stock List'!$M$11:$M$1010, MATCH(AL763, 'Stock List'!$K$11:$K$1010, 0))/INDEX('Stock List'!$L$11:$L$1010, MATCH(AL763, 'Stock List'!$K$11:$K$1010, 0)))*AK763), 2), 0)</f>
        <v>0</v>
      </c>
      <c r="CF763" s="20"/>
      <c r="CG763" s="20">
        <f>IFERROR(ROUND(((INDEX('Stock List'!$M$11:$M$1010, MATCH(AN763, 'Stock List'!$K$11:$K$1010, 0))/INDEX('Stock List'!$L$11:$L$1010, MATCH(AN763, 'Stock List'!$K$11:$K$1010, 0)))*AM763), 2), 0)</f>
        <v>0</v>
      </c>
      <c r="CH763" s="20"/>
      <c r="CI763" s="20">
        <f>IFERROR(ROUND(((INDEX('Stock List'!$M$11:$M$1010, MATCH(AP763, 'Stock List'!$K$11:$K$1010, 0))/INDEX('Stock List'!$L$11:$L$1010, MATCH(AP763, 'Stock List'!$K$11:$K$1010, 0)))*AO763), 2), 0)</f>
        <v>0</v>
      </c>
      <c r="CJ763" s="20"/>
      <c r="CK763" s="20">
        <f>IFERROR(ROUND(((INDEX('Stock List'!$M$11:$M$1010, MATCH(AR763, 'Stock List'!$K$11:$K$1010, 0))/INDEX('Stock List'!$L$11:$L$1010, MATCH(AR763, 'Stock List'!$K$11:$K$1010, 0)))*AQ763), 2), 0)</f>
        <v>0</v>
      </c>
      <c r="CL763" s="20"/>
      <c r="CM763" s="20">
        <f>IFERROR(ROUND(((INDEX('Stock List'!$M$11:$M$1010, MATCH(AT763, 'Stock List'!$K$11:$K$1010, 0))/INDEX('Stock List'!$L$11:$L$1010, MATCH(AT763, 'Stock List'!$K$11:$K$1010, 0)))*AS763), 2), 0)</f>
        <v>0</v>
      </c>
      <c r="CN763" s="20"/>
      <c r="CO763" s="20">
        <f>IFERROR(ROUND(((INDEX('Stock List'!$M$11:$M$1010, MATCH(AV763, 'Stock List'!$K$11:$K$1010, 0))/INDEX('Stock List'!$L$11:$L$1010, MATCH(AV763, 'Stock List'!$K$11:$K$1010, 0)))*AU763), 2), 0)</f>
        <v>0</v>
      </c>
      <c r="CP763" s="20"/>
      <c r="CQ763" s="20">
        <f>IFERROR(ROUND(((INDEX('Stock List'!$M$11:$M$1010, MATCH(AX763, 'Stock List'!$K$11:$K$1010, 0))/INDEX('Stock List'!$L$11:$L$1010, MATCH(AX763, 'Stock List'!$K$11:$K$1010, 0)))*AW763), 2), 0)</f>
        <v>0</v>
      </c>
      <c r="CR763" s="22"/>
      <c r="CT763" s="106" t="str">
        <f t="shared" si="604"/>
        <v/>
      </c>
      <c r="CU763" s="22" t="str">
        <f t="shared" si="605"/>
        <v/>
      </c>
      <c r="CX763" s="106" t="str">
        <f t="shared" si="606"/>
        <v/>
      </c>
      <c r="CY763" s="20" t="str">
        <f t="shared" si="607"/>
        <v/>
      </c>
      <c r="CZ763" s="22" t="str">
        <f t="shared" si="608"/>
        <v/>
      </c>
      <c r="DB763" s="76" t="str">
        <f>IF($H763="", "", COUNTIF($G$11:$G$1010, "&gt;"&amp;$G763)+1+COUNTIF($G$11:$G763, $G763)-1)</f>
        <v/>
      </c>
      <c r="DC763" s="76" t="str">
        <f>IF($H763="", "", COUNTIF($CZ$11:$CZ$1010, "&gt;"&amp;$CZ763)+1+COUNTIF($CZ$11:$CZ763, $CZ763)-1)</f>
        <v/>
      </c>
      <c r="DE763" s="147" t="str">
        <f t="shared" si="609"/>
        <v/>
      </c>
      <c r="DF763" s="148"/>
      <c r="DG763" s="19" t="str">
        <f t="shared" si="610"/>
        <v/>
      </c>
      <c r="DH763" s="153" t="str">
        <f t="shared" si="611"/>
        <v/>
      </c>
      <c r="DI763" s="19" t="str">
        <f t="shared" si="563"/>
        <v/>
      </c>
      <c r="DJ763" s="153" t="str">
        <f t="shared" si="564"/>
        <v/>
      </c>
      <c r="DK763" s="19" t="str">
        <f t="shared" si="565"/>
        <v/>
      </c>
      <c r="DL763" s="153" t="str">
        <f t="shared" si="566"/>
        <v/>
      </c>
      <c r="DM763" s="19" t="str">
        <f t="shared" si="567"/>
        <v/>
      </c>
      <c r="DN763" s="153" t="str">
        <f t="shared" si="568"/>
        <v/>
      </c>
      <c r="DO763" s="19" t="str">
        <f t="shared" si="569"/>
        <v/>
      </c>
      <c r="DP763" s="153" t="str">
        <f t="shared" si="570"/>
        <v/>
      </c>
      <c r="DQ763" s="19" t="str">
        <f t="shared" si="571"/>
        <v/>
      </c>
      <c r="DR763" s="153" t="str">
        <f t="shared" si="572"/>
        <v/>
      </c>
      <c r="DS763" s="19" t="str">
        <f t="shared" si="573"/>
        <v/>
      </c>
      <c r="DT763" s="153" t="str">
        <f t="shared" si="574"/>
        <v/>
      </c>
      <c r="DU763" s="19" t="str">
        <f t="shared" si="575"/>
        <v/>
      </c>
      <c r="DV763" s="153" t="str">
        <f t="shared" si="576"/>
        <v/>
      </c>
      <c r="DW763" s="19" t="str">
        <f t="shared" si="577"/>
        <v/>
      </c>
      <c r="DX763" s="153" t="str">
        <f t="shared" si="578"/>
        <v/>
      </c>
      <c r="DY763" s="19" t="str">
        <f t="shared" si="579"/>
        <v/>
      </c>
      <c r="DZ763" s="153" t="str">
        <f t="shared" si="580"/>
        <v/>
      </c>
      <c r="EA763" s="19" t="str">
        <f t="shared" si="581"/>
        <v/>
      </c>
      <c r="EB763" s="153" t="str">
        <f t="shared" si="582"/>
        <v/>
      </c>
      <c r="EC763" s="19" t="str">
        <f t="shared" si="583"/>
        <v/>
      </c>
      <c r="ED763" s="153" t="str">
        <f t="shared" si="584"/>
        <v/>
      </c>
      <c r="EE763" s="19" t="str">
        <f t="shared" si="585"/>
        <v/>
      </c>
      <c r="EF763" s="153" t="str">
        <f t="shared" si="586"/>
        <v/>
      </c>
      <c r="EG763" s="19" t="str">
        <f t="shared" si="587"/>
        <v/>
      </c>
      <c r="EH763" s="153" t="str">
        <f t="shared" si="588"/>
        <v/>
      </c>
      <c r="EI763" s="19" t="str">
        <f t="shared" si="589"/>
        <v/>
      </c>
      <c r="EJ763" s="153" t="str">
        <f t="shared" si="590"/>
        <v/>
      </c>
      <c r="EK763" s="19" t="str">
        <f t="shared" si="591"/>
        <v/>
      </c>
      <c r="EL763" s="153" t="str">
        <f t="shared" si="592"/>
        <v/>
      </c>
      <c r="EM763" s="19" t="str">
        <f t="shared" si="593"/>
        <v/>
      </c>
      <c r="EN763" s="153" t="str">
        <f t="shared" si="594"/>
        <v/>
      </c>
      <c r="EO763" s="19" t="str">
        <f t="shared" si="595"/>
        <v/>
      </c>
      <c r="EP763" s="153" t="str">
        <f t="shared" si="596"/>
        <v/>
      </c>
      <c r="EQ763" s="19" t="str">
        <f t="shared" si="597"/>
        <v/>
      </c>
      <c r="ER763" s="153" t="str">
        <f t="shared" si="598"/>
        <v/>
      </c>
      <c r="ES763" s="19" t="str">
        <f t="shared" si="599"/>
        <v/>
      </c>
      <c r="ET763" s="153" t="str">
        <f t="shared" si="600"/>
        <v/>
      </c>
    </row>
    <row r="764" spans="1:150" x14ac:dyDescent="0.25">
      <c r="A764" s="31"/>
      <c r="B764" s="91" t="str">
        <f t="shared" si="601"/>
        <v/>
      </c>
      <c r="C764" s="20" t="str">
        <f t="shared" si="561"/>
        <v/>
      </c>
      <c r="D764" s="97" t="str">
        <f t="shared" si="562"/>
        <v/>
      </c>
      <c r="E764" s="62" t="str">
        <f t="shared" si="602"/>
        <v/>
      </c>
      <c r="F764" s="31"/>
      <c r="G764" s="282"/>
      <c r="H764" s="283"/>
      <c r="I764" s="284"/>
      <c r="J764" s="285"/>
      <c r="K764" s="286"/>
      <c r="L764" s="287"/>
      <c r="M764" s="288"/>
      <c r="N764" s="287"/>
      <c r="O764" s="288"/>
      <c r="P764" s="287"/>
      <c r="Q764" s="288"/>
      <c r="R764" s="287"/>
      <c r="S764" s="288"/>
      <c r="T764" s="287"/>
      <c r="U764" s="288"/>
      <c r="V764" s="287"/>
      <c r="W764" s="288"/>
      <c r="X764" s="287"/>
      <c r="Y764" s="288"/>
      <c r="Z764" s="287"/>
      <c r="AA764" s="288"/>
      <c r="AB764" s="287"/>
      <c r="AC764" s="288"/>
      <c r="AD764" s="287"/>
      <c r="AE764" s="288"/>
      <c r="AF764" s="287"/>
      <c r="AG764" s="288"/>
      <c r="AH764" s="287"/>
      <c r="AI764" s="288"/>
      <c r="AJ764" s="287"/>
      <c r="AK764" s="288"/>
      <c r="AL764" s="287"/>
      <c r="AM764" s="288"/>
      <c r="AN764" s="287"/>
      <c r="AO764" s="288"/>
      <c r="AP764" s="287"/>
      <c r="AQ764" s="288"/>
      <c r="AR764" s="287"/>
      <c r="AS764" s="288"/>
      <c r="AT764" s="287"/>
      <c r="AU764" s="288"/>
      <c r="AV764" s="287"/>
      <c r="AW764" s="288"/>
      <c r="AX764" s="287"/>
      <c r="AY764" s="31"/>
      <c r="BA764" s="76" t="str">
        <f t="shared" si="603"/>
        <v/>
      </c>
      <c r="BC764" s="76" t="str">
        <f>IF('Stock List'!$K764="", "", 'Stock List'!$K764)</f>
        <v/>
      </c>
      <c r="BE764" s="106">
        <f>IFERROR(ROUND(((INDEX('Stock List'!$M$11:$M$1010, MATCH(L764, 'Stock List'!$K$11:$K$1010, 0))/INDEX('Stock List'!$L$11:$L$1010, MATCH(L764, 'Stock List'!$K$11:$K$1010, 0)))*K764), 2), 0)</f>
        <v>0</v>
      </c>
      <c r="BF764" s="20"/>
      <c r="BG764" s="20">
        <f>IFERROR(ROUND(((INDEX('Stock List'!$M$11:$M$1010, MATCH(N764, 'Stock List'!$K$11:$K$1010, 0))/INDEX('Stock List'!$L$11:$L$1010, MATCH(N764, 'Stock List'!$K$11:$K$1010, 0)))*M764), 2), 0)</f>
        <v>0</v>
      </c>
      <c r="BH764" s="20"/>
      <c r="BI764" s="20">
        <f>IFERROR(ROUND(((INDEX('Stock List'!$M$11:$M$1010, MATCH(P764, 'Stock List'!$K$11:$K$1010, 0))/INDEX('Stock List'!$L$11:$L$1010, MATCH(P764, 'Stock List'!$K$11:$K$1010, 0)))*O764), 2), 0)</f>
        <v>0</v>
      </c>
      <c r="BJ764" s="20"/>
      <c r="BK764" s="20">
        <f>IFERROR(ROUND(((INDEX('Stock List'!$M$11:$M$1010, MATCH(R764, 'Stock List'!$K$11:$K$1010, 0))/INDEX('Stock List'!$L$11:$L$1010, MATCH(R764, 'Stock List'!$K$11:$K$1010, 0)))*Q764), 2), 0)</f>
        <v>0</v>
      </c>
      <c r="BL764" s="20"/>
      <c r="BM764" s="20">
        <f>IFERROR(ROUND(((INDEX('Stock List'!$M$11:$M$1010, MATCH(T764, 'Stock List'!$K$11:$K$1010, 0))/INDEX('Stock List'!$L$11:$L$1010, MATCH(T764, 'Stock List'!$K$11:$K$1010, 0)))*S764), 2), 0)</f>
        <v>0</v>
      </c>
      <c r="BN764" s="20"/>
      <c r="BO764" s="20">
        <f>IFERROR(ROUND(((INDEX('Stock List'!$M$11:$M$1010, MATCH(V764, 'Stock List'!$K$11:$K$1010, 0))/INDEX('Stock List'!$L$11:$L$1010, MATCH(V764, 'Stock List'!$K$11:$K$1010, 0)))*U764), 2), 0)</f>
        <v>0</v>
      </c>
      <c r="BP764" s="20"/>
      <c r="BQ764" s="20">
        <f>IFERROR(ROUND(((INDEX('Stock List'!$M$11:$M$1010, MATCH(X764, 'Stock List'!$K$11:$K$1010, 0))/INDEX('Stock List'!$L$11:$L$1010, MATCH(X764, 'Stock List'!$K$11:$K$1010, 0)))*W764), 2), 0)</f>
        <v>0</v>
      </c>
      <c r="BR764" s="20"/>
      <c r="BS764" s="20">
        <f>IFERROR(ROUND(((INDEX('Stock List'!$M$11:$M$1010, MATCH(Z764, 'Stock List'!$K$11:$K$1010, 0))/INDEX('Stock List'!$L$11:$L$1010, MATCH(Z764, 'Stock List'!$K$11:$K$1010, 0)))*Y764), 2), 0)</f>
        <v>0</v>
      </c>
      <c r="BT764" s="20"/>
      <c r="BU764" s="20">
        <f>IFERROR(ROUND(((INDEX('Stock List'!$M$11:$M$1010, MATCH(AB764, 'Stock List'!$K$11:$K$1010, 0))/INDEX('Stock List'!$L$11:$L$1010, MATCH(AB764, 'Stock List'!$K$11:$K$1010, 0)))*AA764), 2), 0)</f>
        <v>0</v>
      </c>
      <c r="BV764" s="20"/>
      <c r="BW764" s="20">
        <f>IFERROR(ROUND(((INDEX('Stock List'!$M$11:$M$1010, MATCH(AD764, 'Stock List'!$K$11:$K$1010, 0))/INDEX('Stock List'!$L$11:$L$1010, MATCH(AD764, 'Stock List'!$K$11:$K$1010, 0)))*AC764), 2), 0)</f>
        <v>0</v>
      </c>
      <c r="BX764" s="20"/>
      <c r="BY764" s="20">
        <f>IFERROR(ROUND(((INDEX('Stock List'!$M$11:$M$1010, MATCH(AF764, 'Stock List'!$K$11:$K$1010, 0))/INDEX('Stock List'!$L$11:$L$1010, MATCH(AF764, 'Stock List'!$K$11:$K$1010, 0)))*AE764), 2), 0)</f>
        <v>0</v>
      </c>
      <c r="BZ764" s="20"/>
      <c r="CA764" s="20">
        <f>IFERROR(ROUND(((INDEX('Stock List'!$M$11:$M$1010, MATCH(AH764, 'Stock List'!$K$11:$K$1010, 0))/INDEX('Stock List'!$L$11:$L$1010, MATCH(AH764, 'Stock List'!$K$11:$K$1010, 0)))*AG764), 2), 0)</f>
        <v>0</v>
      </c>
      <c r="CB764" s="20"/>
      <c r="CC764" s="20">
        <f>IFERROR(ROUND(((INDEX('Stock List'!$M$11:$M$1010, MATCH(AJ764, 'Stock List'!$K$11:$K$1010, 0))/INDEX('Stock List'!$L$11:$L$1010, MATCH(AJ764, 'Stock List'!$K$11:$K$1010, 0)))*AI764), 2), 0)</f>
        <v>0</v>
      </c>
      <c r="CD764" s="20"/>
      <c r="CE764" s="20">
        <f>IFERROR(ROUND(((INDEX('Stock List'!$M$11:$M$1010, MATCH(AL764, 'Stock List'!$K$11:$K$1010, 0))/INDEX('Stock List'!$L$11:$L$1010, MATCH(AL764, 'Stock List'!$K$11:$K$1010, 0)))*AK764), 2), 0)</f>
        <v>0</v>
      </c>
      <c r="CF764" s="20"/>
      <c r="CG764" s="20">
        <f>IFERROR(ROUND(((INDEX('Stock List'!$M$11:$M$1010, MATCH(AN764, 'Stock List'!$K$11:$K$1010, 0))/INDEX('Stock List'!$L$11:$L$1010, MATCH(AN764, 'Stock List'!$K$11:$K$1010, 0)))*AM764), 2), 0)</f>
        <v>0</v>
      </c>
      <c r="CH764" s="20"/>
      <c r="CI764" s="20">
        <f>IFERROR(ROUND(((INDEX('Stock List'!$M$11:$M$1010, MATCH(AP764, 'Stock List'!$K$11:$K$1010, 0))/INDEX('Stock List'!$L$11:$L$1010, MATCH(AP764, 'Stock List'!$K$11:$K$1010, 0)))*AO764), 2), 0)</f>
        <v>0</v>
      </c>
      <c r="CJ764" s="20"/>
      <c r="CK764" s="20">
        <f>IFERROR(ROUND(((INDEX('Stock List'!$M$11:$M$1010, MATCH(AR764, 'Stock List'!$K$11:$K$1010, 0))/INDEX('Stock List'!$L$11:$L$1010, MATCH(AR764, 'Stock List'!$K$11:$K$1010, 0)))*AQ764), 2), 0)</f>
        <v>0</v>
      </c>
      <c r="CL764" s="20"/>
      <c r="CM764" s="20">
        <f>IFERROR(ROUND(((INDEX('Stock List'!$M$11:$M$1010, MATCH(AT764, 'Stock List'!$K$11:$K$1010, 0))/INDEX('Stock List'!$L$11:$L$1010, MATCH(AT764, 'Stock List'!$K$11:$K$1010, 0)))*AS764), 2), 0)</f>
        <v>0</v>
      </c>
      <c r="CN764" s="20"/>
      <c r="CO764" s="20">
        <f>IFERROR(ROUND(((INDEX('Stock List'!$M$11:$M$1010, MATCH(AV764, 'Stock List'!$K$11:$K$1010, 0))/INDEX('Stock List'!$L$11:$L$1010, MATCH(AV764, 'Stock List'!$K$11:$K$1010, 0)))*AU764), 2), 0)</f>
        <v>0</v>
      </c>
      <c r="CP764" s="20"/>
      <c r="CQ764" s="20">
        <f>IFERROR(ROUND(((INDEX('Stock List'!$M$11:$M$1010, MATCH(AX764, 'Stock List'!$K$11:$K$1010, 0))/INDEX('Stock List'!$L$11:$L$1010, MATCH(AX764, 'Stock List'!$K$11:$K$1010, 0)))*AW764), 2), 0)</f>
        <v>0</v>
      </c>
      <c r="CR764" s="22"/>
      <c r="CT764" s="106" t="str">
        <f t="shared" si="604"/>
        <v/>
      </c>
      <c r="CU764" s="22" t="str">
        <f t="shared" si="605"/>
        <v/>
      </c>
      <c r="CX764" s="106" t="str">
        <f t="shared" si="606"/>
        <v/>
      </c>
      <c r="CY764" s="20" t="str">
        <f t="shared" si="607"/>
        <v/>
      </c>
      <c r="CZ764" s="22" t="str">
        <f t="shared" si="608"/>
        <v/>
      </c>
      <c r="DB764" s="76" t="str">
        <f>IF($H764="", "", COUNTIF($G$11:$G$1010, "&gt;"&amp;$G764)+1+COUNTIF($G$11:$G764, $G764)-1)</f>
        <v/>
      </c>
      <c r="DC764" s="76" t="str">
        <f>IF($H764="", "", COUNTIF($CZ$11:$CZ$1010, "&gt;"&amp;$CZ764)+1+COUNTIF($CZ$11:$CZ764, $CZ764)-1)</f>
        <v/>
      </c>
      <c r="DE764" s="147" t="str">
        <f t="shared" si="609"/>
        <v/>
      </c>
      <c r="DF764" s="148"/>
      <c r="DG764" s="19" t="str">
        <f t="shared" si="610"/>
        <v/>
      </c>
      <c r="DH764" s="153" t="str">
        <f t="shared" si="611"/>
        <v/>
      </c>
      <c r="DI764" s="19" t="str">
        <f t="shared" si="563"/>
        <v/>
      </c>
      <c r="DJ764" s="153" t="str">
        <f t="shared" si="564"/>
        <v/>
      </c>
      <c r="DK764" s="19" t="str">
        <f t="shared" si="565"/>
        <v/>
      </c>
      <c r="DL764" s="153" t="str">
        <f t="shared" si="566"/>
        <v/>
      </c>
      <c r="DM764" s="19" t="str">
        <f t="shared" si="567"/>
        <v/>
      </c>
      <c r="DN764" s="153" t="str">
        <f t="shared" si="568"/>
        <v/>
      </c>
      <c r="DO764" s="19" t="str">
        <f t="shared" si="569"/>
        <v/>
      </c>
      <c r="DP764" s="153" t="str">
        <f t="shared" si="570"/>
        <v/>
      </c>
      <c r="DQ764" s="19" t="str">
        <f t="shared" si="571"/>
        <v/>
      </c>
      <c r="DR764" s="153" t="str">
        <f t="shared" si="572"/>
        <v/>
      </c>
      <c r="DS764" s="19" t="str">
        <f t="shared" si="573"/>
        <v/>
      </c>
      <c r="DT764" s="153" t="str">
        <f t="shared" si="574"/>
        <v/>
      </c>
      <c r="DU764" s="19" t="str">
        <f t="shared" si="575"/>
        <v/>
      </c>
      <c r="DV764" s="153" t="str">
        <f t="shared" si="576"/>
        <v/>
      </c>
      <c r="DW764" s="19" t="str">
        <f t="shared" si="577"/>
        <v/>
      </c>
      <c r="DX764" s="153" t="str">
        <f t="shared" si="578"/>
        <v/>
      </c>
      <c r="DY764" s="19" t="str">
        <f t="shared" si="579"/>
        <v/>
      </c>
      <c r="DZ764" s="153" t="str">
        <f t="shared" si="580"/>
        <v/>
      </c>
      <c r="EA764" s="19" t="str">
        <f t="shared" si="581"/>
        <v/>
      </c>
      <c r="EB764" s="153" t="str">
        <f t="shared" si="582"/>
        <v/>
      </c>
      <c r="EC764" s="19" t="str">
        <f t="shared" si="583"/>
        <v/>
      </c>
      <c r="ED764" s="153" t="str">
        <f t="shared" si="584"/>
        <v/>
      </c>
      <c r="EE764" s="19" t="str">
        <f t="shared" si="585"/>
        <v/>
      </c>
      <c r="EF764" s="153" t="str">
        <f t="shared" si="586"/>
        <v/>
      </c>
      <c r="EG764" s="19" t="str">
        <f t="shared" si="587"/>
        <v/>
      </c>
      <c r="EH764" s="153" t="str">
        <f t="shared" si="588"/>
        <v/>
      </c>
      <c r="EI764" s="19" t="str">
        <f t="shared" si="589"/>
        <v/>
      </c>
      <c r="EJ764" s="153" t="str">
        <f t="shared" si="590"/>
        <v/>
      </c>
      <c r="EK764" s="19" t="str">
        <f t="shared" si="591"/>
        <v/>
      </c>
      <c r="EL764" s="153" t="str">
        <f t="shared" si="592"/>
        <v/>
      </c>
      <c r="EM764" s="19" t="str">
        <f t="shared" si="593"/>
        <v/>
      </c>
      <c r="EN764" s="153" t="str">
        <f t="shared" si="594"/>
        <v/>
      </c>
      <c r="EO764" s="19" t="str">
        <f t="shared" si="595"/>
        <v/>
      </c>
      <c r="EP764" s="153" t="str">
        <f t="shared" si="596"/>
        <v/>
      </c>
      <c r="EQ764" s="19" t="str">
        <f t="shared" si="597"/>
        <v/>
      </c>
      <c r="ER764" s="153" t="str">
        <f t="shared" si="598"/>
        <v/>
      </c>
      <c r="ES764" s="19" t="str">
        <f t="shared" si="599"/>
        <v/>
      </c>
      <c r="ET764" s="153" t="str">
        <f t="shared" si="600"/>
        <v/>
      </c>
    </row>
    <row r="765" spans="1:150" x14ac:dyDescent="0.25">
      <c r="A765" s="31"/>
      <c r="B765" s="91" t="str">
        <f t="shared" si="601"/>
        <v/>
      </c>
      <c r="C765" s="20" t="str">
        <f t="shared" si="561"/>
        <v/>
      </c>
      <c r="D765" s="97" t="str">
        <f t="shared" si="562"/>
        <v/>
      </c>
      <c r="E765" s="62" t="str">
        <f t="shared" si="602"/>
        <v/>
      </c>
      <c r="F765" s="31"/>
      <c r="G765" s="282"/>
      <c r="H765" s="283"/>
      <c r="I765" s="284"/>
      <c r="J765" s="285"/>
      <c r="K765" s="286"/>
      <c r="L765" s="287"/>
      <c r="M765" s="288"/>
      <c r="N765" s="287"/>
      <c r="O765" s="288"/>
      <c r="P765" s="287"/>
      <c r="Q765" s="288"/>
      <c r="R765" s="287"/>
      <c r="S765" s="288"/>
      <c r="T765" s="287"/>
      <c r="U765" s="288"/>
      <c r="V765" s="287"/>
      <c r="W765" s="288"/>
      <c r="X765" s="287"/>
      <c r="Y765" s="288"/>
      <c r="Z765" s="287"/>
      <c r="AA765" s="288"/>
      <c r="AB765" s="287"/>
      <c r="AC765" s="288"/>
      <c r="AD765" s="287"/>
      <c r="AE765" s="288"/>
      <c r="AF765" s="287"/>
      <c r="AG765" s="288"/>
      <c r="AH765" s="287"/>
      <c r="AI765" s="288"/>
      <c r="AJ765" s="287"/>
      <c r="AK765" s="288"/>
      <c r="AL765" s="287"/>
      <c r="AM765" s="288"/>
      <c r="AN765" s="287"/>
      <c r="AO765" s="288"/>
      <c r="AP765" s="287"/>
      <c r="AQ765" s="288"/>
      <c r="AR765" s="287"/>
      <c r="AS765" s="288"/>
      <c r="AT765" s="287"/>
      <c r="AU765" s="288"/>
      <c r="AV765" s="287"/>
      <c r="AW765" s="288"/>
      <c r="AX765" s="287"/>
      <c r="AY765" s="31"/>
      <c r="BA765" s="76" t="str">
        <f t="shared" si="603"/>
        <v/>
      </c>
      <c r="BC765" s="76" t="str">
        <f>IF('Stock List'!$K765="", "", 'Stock List'!$K765)</f>
        <v/>
      </c>
      <c r="BE765" s="106">
        <f>IFERROR(ROUND(((INDEX('Stock List'!$M$11:$M$1010, MATCH(L765, 'Stock List'!$K$11:$K$1010, 0))/INDEX('Stock List'!$L$11:$L$1010, MATCH(L765, 'Stock List'!$K$11:$K$1010, 0)))*K765), 2), 0)</f>
        <v>0</v>
      </c>
      <c r="BF765" s="20"/>
      <c r="BG765" s="20">
        <f>IFERROR(ROUND(((INDEX('Stock List'!$M$11:$M$1010, MATCH(N765, 'Stock List'!$K$11:$K$1010, 0))/INDEX('Stock List'!$L$11:$L$1010, MATCH(N765, 'Stock List'!$K$11:$K$1010, 0)))*M765), 2), 0)</f>
        <v>0</v>
      </c>
      <c r="BH765" s="20"/>
      <c r="BI765" s="20">
        <f>IFERROR(ROUND(((INDEX('Stock List'!$M$11:$M$1010, MATCH(P765, 'Stock List'!$K$11:$K$1010, 0))/INDEX('Stock List'!$L$11:$L$1010, MATCH(P765, 'Stock List'!$K$11:$K$1010, 0)))*O765), 2), 0)</f>
        <v>0</v>
      </c>
      <c r="BJ765" s="20"/>
      <c r="BK765" s="20">
        <f>IFERROR(ROUND(((INDEX('Stock List'!$M$11:$M$1010, MATCH(R765, 'Stock List'!$K$11:$K$1010, 0))/INDEX('Stock List'!$L$11:$L$1010, MATCH(R765, 'Stock List'!$K$11:$K$1010, 0)))*Q765), 2), 0)</f>
        <v>0</v>
      </c>
      <c r="BL765" s="20"/>
      <c r="BM765" s="20">
        <f>IFERROR(ROUND(((INDEX('Stock List'!$M$11:$M$1010, MATCH(T765, 'Stock List'!$K$11:$K$1010, 0))/INDEX('Stock List'!$L$11:$L$1010, MATCH(T765, 'Stock List'!$K$11:$K$1010, 0)))*S765), 2), 0)</f>
        <v>0</v>
      </c>
      <c r="BN765" s="20"/>
      <c r="BO765" s="20">
        <f>IFERROR(ROUND(((INDEX('Stock List'!$M$11:$M$1010, MATCH(V765, 'Stock List'!$K$11:$K$1010, 0))/INDEX('Stock List'!$L$11:$L$1010, MATCH(V765, 'Stock List'!$K$11:$K$1010, 0)))*U765), 2), 0)</f>
        <v>0</v>
      </c>
      <c r="BP765" s="20"/>
      <c r="BQ765" s="20">
        <f>IFERROR(ROUND(((INDEX('Stock List'!$M$11:$M$1010, MATCH(X765, 'Stock List'!$K$11:$K$1010, 0))/INDEX('Stock List'!$L$11:$L$1010, MATCH(X765, 'Stock List'!$K$11:$K$1010, 0)))*W765), 2), 0)</f>
        <v>0</v>
      </c>
      <c r="BR765" s="20"/>
      <c r="BS765" s="20">
        <f>IFERROR(ROUND(((INDEX('Stock List'!$M$11:$M$1010, MATCH(Z765, 'Stock List'!$K$11:$K$1010, 0))/INDEX('Stock List'!$L$11:$L$1010, MATCH(Z765, 'Stock List'!$K$11:$K$1010, 0)))*Y765), 2), 0)</f>
        <v>0</v>
      </c>
      <c r="BT765" s="20"/>
      <c r="BU765" s="20">
        <f>IFERROR(ROUND(((INDEX('Stock List'!$M$11:$M$1010, MATCH(AB765, 'Stock List'!$K$11:$K$1010, 0))/INDEX('Stock List'!$L$11:$L$1010, MATCH(AB765, 'Stock List'!$K$11:$K$1010, 0)))*AA765), 2), 0)</f>
        <v>0</v>
      </c>
      <c r="BV765" s="20"/>
      <c r="BW765" s="20">
        <f>IFERROR(ROUND(((INDEX('Stock List'!$M$11:$M$1010, MATCH(AD765, 'Stock List'!$K$11:$K$1010, 0))/INDEX('Stock List'!$L$11:$L$1010, MATCH(AD765, 'Stock List'!$K$11:$K$1010, 0)))*AC765), 2), 0)</f>
        <v>0</v>
      </c>
      <c r="BX765" s="20"/>
      <c r="BY765" s="20">
        <f>IFERROR(ROUND(((INDEX('Stock List'!$M$11:$M$1010, MATCH(AF765, 'Stock List'!$K$11:$K$1010, 0))/INDEX('Stock List'!$L$11:$L$1010, MATCH(AF765, 'Stock List'!$K$11:$K$1010, 0)))*AE765), 2), 0)</f>
        <v>0</v>
      </c>
      <c r="BZ765" s="20"/>
      <c r="CA765" s="20">
        <f>IFERROR(ROUND(((INDEX('Stock List'!$M$11:$M$1010, MATCH(AH765, 'Stock List'!$K$11:$K$1010, 0))/INDEX('Stock List'!$L$11:$L$1010, MATCH(AH765, 'Stock List'!$K$11:$K$1010, 0)))*AG765), 2), 0)</f>
        <v>0</v>
      </c>
      <c r="CB765" s="20"/>
      <c r="CC765" s="20">
        <f>IFERROR(ROUND(((INDEX('Stock List'!$M$11:$M$1010, MATCH(AJ765, 'Stock List'!$K$11:$K$1010, 0))/INDEX('Stock List'!$L$11:$L$1010, MATCH(AJ765, 'Stock List'!$K$11:$K$1010, 0)))*AI765), 2), 0)</f>
        <v>0</v>
      </c>
      <c r="CD765" s="20"/>
      <c r="CE765" s="20">
        <f>IFERROR(ROUND(((INDEX('Stock List'!$M$11:$M$1010, MATCH(AL765, 'Stock List'!$K$11:$K$1010, 0))/INDEX('Stock List'!$L$11:$L$1010, MATCH(AL765, 'Stock List'!$K$11:$K$1010, 0)))*AK765), 2), 0)</f>
        <v>0</v>
      </c>
      <c r="CF765" s="20"/>
      <c r="CG765" s="20">
        <f>IFERROR(ROUND(((INDEX('Stock List'!$M$11:$M$1010, MATCH(AN765, 'Stock List'!$K$11:$K$1010, 0))/INDEX('Stock List'!$L$11:$L$1010, MATCH(AN765, 'Stock List'!$K$11:$K$1010, 0)))*AM765), 2), 0)</f>
        <v>0</v>
      </c>
      <c r="CH765" s="20"/>
      <c r="CI765" s="20">
        <f>IFERROR(ROUND(((INDEX('Stock List'!$M$11:$M$1010, MATCH(AP765, 'Stock List'!$K$11:$K$1010, 0))/INDEX('Stock List'!$L$11:$L$1010, MATCH(AP765, 'Stock List'!$K$11:$K$1010, 0)))*AO765), 2), 0)</f>
        <v>0</v>
      </c>
      <c r="CJ765" s="20"/>
      <c r="CK765" s="20">
        <f>IFERROR(ROUND(((INDEX('Stock List'!$M$11:$M$1010, MATCH(AR765, 'Stock List'!$K$11:$K$1010, 0))/INDEX('Stock List'!$L$11:$L$1010, MATCH(AR765, 'Stock List'!$K$11:$K$1010, 0)))*AQ765), 2), 0)</f>
        <v>0</v>
      </c>
      <c r="CL765" s="20"/>
      <c r="CM765" s="20">
        <f>IFERROR(ROUND(((INDEX('Stock List'!$M$11:$M$1010, MATCH(AT765, 'Stock List'!$K$11:$K$1010, 0))/INDEX('Stock List'!$L$11:$L$1010, MATCH(AT765, 'Stock List'!$K$11:$K$1010, 0)))*AS765), 2), 0)</f>
        <v>0</v>
      </c>
      <c r="CN765" s="20"/>
      <c r="CO765" s="20">
        <f>IFERROR(ROUND(((INDEX('Stock List'!$M$11:$M$1010, MATCH(AV765, 'Stock List'!$K$11:$K$1010, 0))/INDEX('Stock List'!$L$11:$L$1010, MATCH(AV765, 'Stock List'!$K$11:$K$1010, 0)))*AU765), 2), 0)</f>
        <v>0</v>
      </c>
      <c r="CP765" s="20"/>
      <c r="CQ765" s="20">
        <f>IFERROR(ROUND(((INDEX('Stock List'!$M$11:$M$1010, MATCH(AX765, 'Stock List'!$K$11:$K$1010, 0))/INDEX('Stock List'!$L$11:$L$1010, MATCH(AX765, 'Stock List'!$K$11:$K$1010, 0)))*AW765), 2), 0)</f>
        <v>0</v>
      </c>
      <c r="CR765" s="22"/>
      <c r="CT765" s="106" t="str">
        <f t="shared" si="604"/>
        <v/>
      </c>
      <c r="CU765" s="22" t="str">
        <f t="shared" si="605"/>
        <v/>
      </c>
      <c r="CX765" s="106" t="str">
        <f t="shared" si="606"/>
        <v/>
      </c>
      <c r="CY765" s="20" t="str">
        <f t="shared" si="607"/>
        <v/>
      </c>
      <c r="CZ765" s="22" t="str">
        <f t="shared" si="608"/>
        <v/>
      </c>
      <c r="DB765" s="76" t="str">
        <f>IF($H765="", "", COUNTIF($G$11:$G$1010, "&gt;"&amp;$G765)+1+COUNTIF($G$11:$G765, $G765)-1)</f>
        <v/>
      </c>
      <c r="DC765" s="76" t="str">
        <f>IF($H765="", "", COUNTIF($CZ$11:$CZ$1010, "&gt;"&amp;$CZ765)+1+COUNTIF($CZ$11:$CZ765, $CZ765)-1)</f>
        <v/>
      </c>
      <c r="DE765" s="147" t="str">
        <f t="shared" si="609"/>
        <v/>
      </c>
      <c r="DF765" s="148"/>
      <c r="DG765" s="19" t="str">
        <f t="shared" si="610"/>
        <v/>
      </c>
      <c r="DH765" s="153" t="str">
        <f t="shared" si="611"/>
        <v/>
      </c>
      <c r="DI765" s="19" t="str">
        <f t="shared" si="563"/>
        <v/>
      </c>
      <c r="DJ765" s="153" t="str">
        <f t="shared" si="564"/>
        <v/>
      </c>
      <c r="DK765" s="19" t="str">
        <f t="shared" si="565"/>
        <v/>
      </c>
      <c r="DL765" s="153" t="str">
        <f t="shared" si="566"/>
        <v/>
      </c>
      <c r="DM765" s="19" t="str">
        <f t="shared" si="567"/>
        <v/>
      </c>
      <c r="DN765" s="153" t="str">
        <f t="shared" si="568"/>
        <v/>
      </c>
      <c r="DO765" s="19" t="str">
        <f t="shared" si="569"/>
        <v/>
      </c>
      <c r="DP765" s="153" t="str">
        <f t="shared" si="570"/>
        <v/>
      </c>
      <c r="DQ765" s="19" t="str">
        <f t="shared" si="571"/>
        <v/>
      </c>
      <c r="DR765" s="153" t="str">
        <f t="shared" si="572"/>
        <v/>
      </c>
      <c r="DS765" s="19" t="str">
        <f t="shared" si="573"/>
        <v/>
      </c>
      <c r="DT765" s="153" t="str">
        <f t="shared" si="574"/>
        <v/>
      </c>
      <c r="DU765" s="19" t="str">
        <f t="shared" si="575"/>
        <v/>
      </c>
      <c r="DV765" s="153" t="str">
        <f t="shared" si="576"/>
        <v/>
      </c>
      <c r="DW765" s="19" t="str">
        <f t="shared" si="577"/>
        <v/>
      </c>
      <c r="DX765" s="153" t="str">
        <f t="shared" si="578"/>
        <v/>
      </c>
      <c r="DY765" s="19" t="str">
        <f t="shared" si="579"/>
        <v/>
      </c>
      <c r="DZ765" s="153" t="str">
        <f t="shared" si="580"/>
        <v/>
      </c>
      <c r="EA765" s="19" t="str">
        <f t="shared" si="581"/>
        <v/>
      </c>
      <c r="EB765" s="153" t="str">
        <f t="shared" si="582"/>
        <v/>
      </c>
      <c r="EC765" s="19" t="str">
        <f t="shared" si="583"/>
        <v/>
      </c>
      <c r="ED765" s="153" t="str">
        <f t="shared" si="584"/>
        <v/>
      </c>
      <c r="EE765" s="19" t="str">
        <f t="shared" si="585"/>
        <v/>
      </c>
      <c r="EF765" s="153" t="str">
        <f t="shared" si="586"/>
        <v/>
      </c>
      <c r="EG765" s="19" t="str">
        <f t="shared" si="587"/>
        <v/>
      </c>
      <c r="EH765" s="153" t="str">
        <f t="shared" si="588"/>
        <v/>
      </c>
      <c r="EI765" s="19" t="str">
        <f t="shared" si="589"/>
        <v/>
      </c>
      <c r="EJ765" s="153" t="str">
        <f t="shared" si="590"/>
        <v/>
      </c>
      <c r="EK765" s="19" t="str">
        <f t="shared" si="591"/>
        <v/>
      </c>
      <c r="EL765" s="153" t="str">
        <f t="shared" si="592"/>
        <v/>
      </c>
      <c r="EM765" s="19" t="str">
        <f t="shared" si="593"/>
        <v/>
      </c>
      <c r="EN765" s="153" t="str">
        <f t="shared" si="594"/>
        <v/>
      </c>
      <c r="EO765" s="19" t="str">
        <f t="shared" si="595"/>
        <v/>
      </c>
      <c r="EP765" s="153" t="str">
        <f t="shared" si="596"/>
        <v/>
      </c>
      <c r="EQ765" s="19" t="str">
        <f t="shared" si="597"/>
        <v/>
      </c>
      <c r="ER765" s="153" t="str">
        <f t="shared" si="598"/>
        <v/>
      </c>
      <c r="ES765" s="19" t="str">
        <f t="shared" si="599"/>
        <v/>
      </c>
      <c r="ET765" s="153" t="str">
        <f t="shared" si="600"/>
        <v/>
      </c>
    </row>
    <row r="766" spans="1:150" x14ac:dyDescent="0.25">
      <c r="A766" s="31"/>
      <c r="B766" s="91" t="str">
        <f t="shared" si="601"/>
        <v/>
      </c>
      <c r="C766" s="20" t="str">
        <f t="shared" si="561"/>
        <v/>
      </c>
      <c r="D766" s="97" t="str">
        <f t="shared" si="562"/>
        <v/>
      </c>
      <c r="E766" s="62" t="str">
        <f t="shared" si="602"/>
        <v/>
      </c>
      <c r="F766" s="31"/>
      <c r="G766" s="282"/>
      <c r="H766" s="283"/>
      <c r="I766" s="284"/>
      <c r="J766" s="285"/>
      <c r="K766" s="286"/>
      <c r="L766" s="287"/>
      <c r="M766" s="288"/>
      <c r="N766" s="287"/>
      <c r="O766" s="288"/>
      <c r="P766" s="287"/>
      <c r="Q766" s="288"/>
      <c r="R766" s="287"/>
      <c r="S766" s="288"/>
      <c r="T766" s="287"/>
      <c r="U766" s="288"/>
      <c r="V766" s="287"/>
      <c r="W766" s="288"/>
      <c r="X766" s="287"/>
      <c r="Y766" s="288"/>
      <c r="Z766" s="287"/>
      <c r="AA766" s="288"/>
      <c r="AB766" s="287"/>
      <c r="AC766" s="288"/>
      <c r="AD766" s="287"/>
      <c r="AE766" s="288"/>
      <c r="AF766" s="287"/>
      <c r="AG766" s="288"/>
      <c r="AH766" s="287"/>
      <c r="AI766" s="288"/>
      <c r="AJ766" s="287"/>
      <c r="AK766" s="288"/>
      <c r="AL766" s="287"/>
      <c r="AM766" s="288"/>
      <c r="AN766" s="287"/>
      <c r="AO766" s="288"/>
      <c r="AP766" s="287"/>
      <c r="AQ766" s="288"/>
      <c r="AR766" s="287"/>
      <c r="AS766" s="288"/>
      <c r="AT766" s="287"/>
      <c r="AU766" s="288"/>
      <c r="AV766" s="287"/>
      <c r="AW766" s="288"/>
      <c r="AX766" s="287"/>
      <c r="AY766" s="31"/>
      <c r="BA766" s="76" t="str">
        <f t="shared" si="603"/>
        <v/>
      </c>
      <c r="BC766" s="76" t="str">
        <f>IF('Stock List'!$K766="", "", 'Stock List'!$K766)</f>
        <v/>
      </c>
      <c r="BE766" s="106">
        <f>IFERROR(ROUND(((INDEX('Stock List'!$M$11:$M$1010, MATCH(L766, 'Stock List'!$K$11:$K$1010, 0))/INDEX('Stock List'!$L$11:$L$1010, MATCH(L766, 'Stock List'!$K$11:$K$1010, 0)))*K766), 2), 0)</f>
        <v>0</v>
      </c>
      <c r="BF766" s="20"/>
      <c r="BG766" s="20">
        <f>IFERROR(ROUND(((INDEX('Stock List'!$M$11:$M$1010, MATCH(N766, 'Stock List'!$K$11:$K$1010, 0))/INDEX('Stock List'!$L$11:$L$1010, MATCH(N766, 'Stock List'!$K$11:$K$1010, 0)))*M766), 2), 0)</f>
        <v>0</v>
      </c>
      <c r="BH766" s="20"/>
      <c r="BI766" s="20">
        <f>IFERROR(ROUND(((INDEX('Stock List'!$M$11:$M$1010, MATCH(P766, 'Stock List'!$K$11:$K$1010, 0))/INDEX('Stock List'!$L$11:$L$1010, MATCH(P766, 'Stock List'!$K$11:$K$1010, 0)))*O766), 2), 0)</f>
        <v>0</v>
      </c>
      <c r="BJ766" s="20"/>
      <c r="BK766" s="20">
        <f>IFERROR(ROUND(((INDEX('Stock List'!$M$11:$M$1010, MATCH(R766, 'Stock List'!$K$11:$K$1010, 0))/INDEX('Stock List'!$L$11:$L$1010, MATCH(R766, 'Stock List'!$K$11:$K$1010, 0)))*Q766), 2), 0)</f>
        <v>0</v>
      </c>
      <c r="BL766" s="20"/>
      <c r="BM766" s="20">
        <f>IFERROR(ROUND(((INDEX('Stock List'!$M$11:$M$1010, MATCH(T766, 'Stock List'!$K$11:$K$1010, 0))/INDEX('Stock List'!$L$11:$L$1010, MATCH(T766, 'Stock List'!$K$11:$K$1010, 0)))*S766), 2), 0)</f>
        <v>0</v>
      </c>
      <c r="BN766" s="20"/>
      <c r="BO766" s="20">
        <f>IFERROR(ROUND(((INDEX('Stock List'!$M$11:$M$1010, MATCH(V766, 'Stock List'!$K$11:$K$1010, 0))/INDEX('Stock List'!$L$11:$L$1010, MATCH(V766, 'Stock List'!$K$11:$K$1010, 0)))*U766), 2), 0)</f>
        <v>0</v>
      </c>
      <c r="BP766" s="20"/>
      <c r="BQ766" s="20">
        <f>IFERROR(ROUND(((INDEX('Stock List'!$M$11:$M$1010, MATCH(X766, 'Stock List'!$K$11:$K$1010, 0))/INDEX('Stock List'!$L$11:$L$1010, MATCH(X766, 'Stock List'!$K$11:$K$1010, 0)))*W766), 2), 0)</f>
        <v>0</v>
      </c>
      <c r="BR766" s="20"/>
      <c r="BS766" s="20">
        <f>IFERROR(ROUND(((INDEX('Stock List'!$M$11:$M$1010, MATCH(Z766, 'Stock List'!$K$11:$K$1010, 0))/INDEX('Stock List'!$L$11:$L$1010, MATCH(Z766, 'Stock List'!$K$11:$K$1010, 0)))*Y766), 2), 0)</f>
        <v>0</v>
      </c>
      <c r="BT766" s="20"/>
      <c r="BU766" s="20">
        <f>IFERROR(ROUND(((INDEX('Stock List'!$M$11:$M$1010, MATCH(AB766, 'Stock List'!$K$11:$K$1010, 0))/INDEX('Stock List'!$L$11:$L$1010, MATCH(AB766, 'Stock List'!$K$11:$K$1010, 0)))*AA766), 2), 0)</f>
        <v>0</v>
      </c>
      <c r="BV766" s="20"/>
      <c r="BW766" s="20">
        <f>IFERROR(ROUND(((INDEX('Stock List'!$M$11:$M$1010, MATCH(AD766, 'Stock List'!$K$11:$K$1010, 0))/INDEX('Stock List'!$L$11:$L$1010, MATCH(AD766, 'Stock List'!$K$11:$K$1010, 0)))*AC766), 2), 0)</f>
        <v>0</v>
      </c>
      <c r="BX766" s="20"/>
      <c r="BY766" s="20">
        <f>IFERROR(ROUND(((INDEX('Stock List'!$M$11:$M$1010, MATCH(AF766, 'Stock List'!$K$11:$K$1010, 0))/INDEX('Stock List'!$L$11:$L$1010, MATCH(AF766, 'Stock List'!$K$11:$K$1010, 0)))*AE766), 2), 0)</f>
        <v>0</v>
      </c>
      <c r="BZ766" s="20"/>
      <c r="CA766" s="20">
        <f>IFERROR(ROUND(((INDEX('Stock List'!$M$11:$M$1010, MATCH(AH766, 'Stock List'!$K$11:$K$1010, 0))/INDEX('Stock List'!$L$11:$L$1010, MATCH(AH766, 'Stock List'!$K$11:$K$1010, 0)))*AG766), 2), 0)</f>
        <v>0</v>
      </c>
      <c r="CB766" s="20"/>
      <c r="CC766" s="20">
        <f>IFERROR(ROUND(((INDEX('Stock List'!$M$11:$M$1010, MATCH(AJ766, 'Stock List'!$K$11:$K$1010, 0))/INDEX('Stock List'!$L$11:$L$1010, MATCH(AJ766, 'Stock List'!$K$11:$K$1010, 0)))*AI766), 2), 0)</f>
        <v>0</v>
      </c>
      <c r="CD766" s="20"/>
      <c r="CE766" s="20">
        <f>IFERROR(ROUND(((INDEX('Stock List'!$M$11:$M$1010, MATCH(AL766, 'Stock List'!$K$11:$K$1010, 0))/INDEX('Stock List'!$L$11:$L$1010, MATCH(AL766, 'Stock List'!$K$11:$K$1010, 0)))*AK766), 2), 0)</f>
        <v>0</v>
      </c>
      <c r="CF766" s="20"/>
      <c r="CG766" s="20">
        <f>IFERROR(ROUND(((INDEX('Stock List'!$M$11:$M$1010, MATCH(AN766, 'Stock List'!$K$11:$K$1010, 0))/INDEX('Stock List'!$L$11:$L$1010, MATCH(AN766, 'Stock List'!$K$11:$K$1010, 0)))*AM766), 2), 0)</f>
        <v>0</v>
      </c>
      <c r="CH766" s="20"/>
      <c r="CI766" s="20">
        <f>IFERROR(ROUND(((INDEX('Stock List'!$M$11:$M$1010, MATCH(AP766, 'Stock List'!$K$11:$K$1010, 0))/INDEX('Stock List'!$L$11:$L$1010, MATCH(AP766, 'Stock List'!$K$11:$K$1010, 0)))*AO766), 2), 0)</f>
        <v>0</v>
      </c>
      <c r="CJ766" s="20"/>
      <c r="CK766" s="20">
        <f>IFERROR(ROUND(((INDEX('Stock List'!$M$11:$M$1010, MATCH(AR766, 'Stock List'!$K$11:$K$1010, 0))/INDEX('Stock List'!$L$11:$L$1010, MATCH(AR766, 'Stock List'!$K$11:$K$1010, 0)))*AQ766), 2), 0)</f>
        <v>0</v>
      </c>
      <c r="CL766" s="20"/>
      <c r="CM766" s="20">
        <f>IFERROR(ROUND(((INDEX('Stock List'!$M$11:$M$1010, MATCH(AT766, 'Stock List'!$K$11:$K$1010, 0))/INDEX('Stock List'!$L$11:$L$1010, MATCH(AT766, 'Stock List'!$K$11:$K$1010, 0)))*AS766), 2), 0)</f>
        <v>0</v>
      </c>
      <c r="CN766" s="20"/>
      <c r="CO766" s="20">
        <f>IFERROR(ROUND(((INDEX('Stock List'!$M$11:$M$1010, MATCH(AV766, 'Stock List'!$K$11:$K$1010, 0))/INDEX('Stock List'!$L$11:$L$1010, MATCH(AV766, 'Stock List'!$K$11:$K$1010, 0)))*AU766), 2), 0)</f>
        <v>0</v>
      </c>
      <c r="CP766" s="20"/>
      <c r="CQ766" s="20">
        <f>IFERROR(ROUND(((INDEX('Stock List'!$M$11:$M$1010, MATCH(AX766, 'Stock List'!$K$11:$K$1010, 0))/INDEX('Stock List'!$L$11:$L$1010, MATCH(AX766, 'Stock List'!$K$11:$K$1010, 0)))*AW766), 2), 0)</f>
        <v>0</v>
      </c>
      <c r="CR766" s="22"/>
      <c r="CT766" s="106" t="str">
        <f t="shared" si="604"/>
        <v/>
      </c>
      <c r="CU766" s="22" t="str">
        <f t="shared" si="605"/>
        <v/>
      </c>
      <c r="CX766" s="106" t="str">
        <f t="shared" si="606"/>
        <v/>
      </c>
      <c r="CY766" s="20" t="str">
        <f t="shared" si="607"/>
        <v/>
      </c>
      <c r="CZ766" s="22" t="str">
        <f t="shared" si="608"/>
        <v/>
      </c>
      <c r="DB766" s="76" t="str">
        <f>IF($H766="", "", COUNTIF($G$11:$G$1010, "&gt;"&amp;$G766)+1+COUNTIF($G$11:$G766, $G766)-1)</f>
        <v/>
      </c>
      <c r="DC766" s="76" t="str">
        <f>IF($H766="", "", COUNTIF($CZ$11:$CZ$1010, "&gt;"&amp;$CZ766)+1+COUNTIF($CZ$11:$CZ766, $CZ766)-1)</f>
        <v/>
      </c>
      <c r="DE766" s="147" t="str">
        <f t="shared" si="609"/>
        <v/>
      </c>
      <c r="DF766" s="148"/>
      <c r="DG766" s="19" t="str">
        <f t="shared" si="610"/>
        <v/>
      </c>
      <c r="DH766" s="153" t="str">
        <f t="shared" si="611"/>
        <v/>
      </c>
      <c r="DI766" s="19" t="str">
        <f t="shared" si="563"/>
        <v/>
      </c>
      <c r="DJ766" s="153" t="str">
        <f t="shared" si="564"/>
        <v/>
      </c>
      <c r="DK766" s="19" t="str">
        <f t="shared" si="565"/>
        <v/>
      </c>
      <c r="DL766" s="153" t="str">
        <f t="shared" si="566"/>
        <v/>
      </c>
      <c r="DM766" s="19" t="str">
        <f t="shared" si="567"/>
        <v/>
      </c>
      <c r="DN766" s="153" t="str">
        <f t="shared" si="568"/>
        <v/>
      </c>
      <c r="DO766" s="19" t="str">
        <f t="shared" si="569"/>
        <v/>
      </c>
      <c r="DP766" s="153" t="str">
        <f t="shared" si="570"/>
        <v/>
      </c>
      <c r="DQ766" s="19" t="str">
        <f t="shared" si="571"/>
        <v/>
      </c>
      <c r="DR766" s="153" t="str">
        <f t="shared" si="572"/>
        <v/>
      </c>
      <c r="DS766" s="19" t="str">
        <f t="shared" si="573"/>
        <v/>
      </c>
      <c r="DT766" s="153" t="str">
        <f t="shared" si="574"/>
        <v/>
      </c>
      <c r="DU766" s="19" t="str">
        <f t="shared" si="575"/>
        <v/>
      </c>
      <c r="DV766" s="153" t="str">
        <f t="shared" si="576"/>
        <v/>
      </c>
      <c r="DW766" s="19" t="str">
        <f t="shared" si="577"/>
        <v/>
      </c>
      <c r="DX766" s="153" t="str">
        <f t="shared" si="578"/>
        <v/>
      </c>
      <c r="DY766" s="19" t="str">
        <f t="shared" si="579"/>
        <v/>
      </c>
      <c r="DZ766" s="153" t="str">
        <f t="shared" si="580"/>
        <v/>
      </c>
      <c r="EA766" s="19" t="str">
        <f t="shared" si="581"/>
        <v/>
      </c>
      <c r="EB766" s="153" t="str">
        <f t="shared" si="582"/>
        <v/>
      </c>
      <c r="EC766" s="19" t="str">
        <f t="shared" si="583"/>
        <v/>
      </c>
      <c r="ED766" s="153" t="str">
        <f t="shared" si="584"/>
        <v/>
      </c>
      <c r="EE766" s="19" t="str">
        <f t="shared" si="585"/>
        <v/>
      </c>
      <c r="EF766" s="153" t="str">
        <f t="shared" si="586"/>
        <v/>
      </c>
      <c r="EG766" s="19" t="str">
        <f t="shared" si="587"/>
        <v/>
      </c>
      <c r="EH766" s="153" t="str">
        <f t="shared" si="588"/>
        <v/>
      </c>
      <c r="EI766" s="19" t="str">
        <f t="shared" si="589"/>
        <v/>
      </c>
      <c r="EJ766" s="153" t="str">
        <f t="shared" si="590"/>
        <v/>
      </c>
      <c r="EK766" s="19" t="str">
        <f t="shared" si="591"/>
        <v/>
      </c>
      <c r="EL766" s="153" t="str">
        <f t="shared" si="592"/>
        <v/>
      </c>
      <c r="EM766" s="19" t="str">
        <f t="shared" si="593"/>
        <v/>
      </c>
      <c r="EN766" s="153" t="str">
        <f t="shared" si="594"/>
        <v/>
      </c>
      <c r="EO766" s="19" t="str">
        <f t="shared" si="595"/>
        <v/>
      </c>
      <c r="EP766" s="153" t="str">
        <f t="shared" si="596"/>
        <v/>
      </c>
      <c r="EQ766" s="19" t="str">
        <f t="shared" si="597"/>
        <v/>
      </c>
      <c r="ER766" s="153" t="str">
        <f t="shared" si="598"/>
        <v/>
      </c>
      <c r="ES766" s="19" t="str">
        <f t="shared" si="599"/>
        <v/>
      </c>
      <c r="ET766" s="153" t="str">
        <f t="shared" si="600"/>
        <v/>
      </c>
    </row>
    <row r="767" spans="1:150" x14ac:dyDescent="0.25">
      <c r="A767" s="31"/>
      <c r="B767" s="91" t="str">
        <f t="shared" si="601"/>
        <v/>
      </c>
      <c r="C767" s="20" t="str">
        <f t="shared" si="561"/>
        <v/>
      </c>
      <c r="D767" s="97" t="str">
        <f t="shared" si="562"/>
        <v/>
      </c>
      <c r="E767" s="62" t="str">
        <f t="shared" si="602"/>
        <v/>
      </c>
      <c r="F767" s="31"/>
      <c r="G767" s="282"/>
      <c r="H767" s="283"/>
      <c r="I767" s="284"/>
      <c r="J767" s="285"/>
      <c r="K767" s="286"/>
      <c r="L767" s="287"/>
      <c r="M767" s="288"/>
      <c r="N767" s="287"/>
      <c r="O767" s="288"/>
      <c r="P767" s="287"/>
      <c r="Q767" s="288"/>
      <c r="R767" s="287"/>
      <c r="S767" s="288"/>
      <c r="T767" s="287"/>
      <c r="U767" s="288"/>
      <c r="V767" s="287"/>
      <c r="W767" s="288"/>
      <c r="X767" s="287"/>
      <c r="Y767" s="288"/>
      <c r="Z767" s="287"/>
      <c r="AA767" s="288"/>
      <c r="AB767" s="287"/>
      <c r="AC767" s="288"/>
      <c r="AD767" s="287"/>
      <c r="AE767" s="288"/>
      <c r="AF767" s="287"/>
      <c r="AG767" s="288"/>
      <c r="AH767" s="287"/>
      <c r="AI767" s="288"/>
      <c r="AJ767" s="287"/>
      <c r="AK767" s="288"/>
      <c r="AL767" s="287"/>
      <c r="AM767" s="288"/>
      <c r="AN767" s="287"/>
      <c r="AO767" s="288"/>
      <c r="AP767" s="287"/>
      <c r="AQ767" s="288"/>
      <c r="AR767" s="287"/>
      <c r="AS767" s="288"/>
      <c r="AT767" s="287"/>
      <c r="AU767" s="288"/>
      <c r="AV767" s="287"/>
      <c r="AW767" s="288"/>
      <c r="AX767" s="287"/>
      <c r="AY767" s="31"/>
      <c r="BA767" s="76" t="str">
        <f t="shared" si="603"/>
        <v/>
      </c>
      <c r="BC767" s="76" t="str">
        <f>IF('Stock List'!$K767="", "", 'Stock List'!$K767)</f>
        <v/>
      </c>
      <c r="BE767" s="106">
        <f>IFERROR(ROUND(((INDEX('Stock List'!$M$11:$M$1010, MATCH(L767, 'Stock List'!$K$11:$K$1010, 0))/INDEX('Stock List'!$L$11:$L$1010, MATCH(L767, 'Stock List'!$K$11:$K$1010, 0)))*K767), 2), 0)</f>
        <v>0</v>
      </c>
      <c r="BF767" s="20"/>
      <c r="BG767" s="20">
        <f>IFERROR(ROUND(((INDEX('Stock List'!$M$11:$M$1010, MATCH(N767, 'Stock List'!$K$11:$K$1010, 0))/INDEX('Stock List'!$L$11:$L$1010, MATCH(N767, 'Stock List'!$K$11:$K$1010, 0)))*M767), 2), 0)</f>
        <v>0</v>
      </c>
      <c r="BH767" s="20"/>
      <c r="BI767" s="20">
        <f>IFERROR(ROUND(((INDEX('Stock List'!$M$11:$M$1010, MATCH(P767, 'Stock List'!$K$11:$K$1010, 0))/INDEX('Stock List'!$L$11:$L$1010, MATCH(P767, 'Stock List'!$K$11:$K$1010, 0)))*O767), 2), 0)</f>
        <v>0</v>
      </c>
      <c r="BJ767" s="20"/>
      <c r="BK767" s="20">
        <f>IFERROR(ROUND(((INDEX('Stock List'!$M$11:$M$1010, MATCH(R767, 'Stock List'!$K$11:$K$1010, 0))/INDEX('Stock List'!$L$11:$L$1010, MATCH(R767, 'Stock List'!$K$11:$K$1010, 0)))*Q767), 2), 0)</f>
        <v>0</v>
      </c>
      <c r="BL767" s="20"/>
      <c r="BM767" s="20">
        <f>IFERROR(ROUND(((INDEX('Stock List'!$M$11:$M$1010, MATCH(T767, 'Stock List'!$K$11:$K$1010, 0))/INDEX('Stock List'!$L$11:$L$1010, MATCH(T767, 'Stock List'!$K$11:$K$1010, 0)))*S767), 2), 0)</f>
        <v>0</v>
      </c>
      <c r="BN767" s="20"/>
      <c r="BO767" s="20">
        <f>IFERROR(ROUND(((INDEX('Stock List'!$M$11:$M$1010, MATCH(V767, 'Stock List'!$K$11:$K$1010, 0))/INDEX('Stock List'!$L$11:$L$1010, MATCH(V767, 'Stock List'!$K$11:$K$1010, 0)))*U767), 2), 0)</f>
        <v>0</v>
      </c>
      <c r="BP767" s="20"/>
      <c r="BQ767" s="20">
        <f>IFERROR(ROUND(((INDEX('Stock List'!$M$11:$M$1010, MATCH(X767, 'Stock List'!$K$11:$K$1010, 0))/INDEX('Stock List'!$L$11:$L$1010, MATCH(X767, 'Stock List'!$K$11:$K$1010, 0)))*W767), 2), 0)</f>
        <v>0</v>
      </c>
      <c r="BR767" s="20"/>
      <c r="BS767" s="20">
        <f>IFERROR(ROUND(((INDEX('Stock List'!$M$11:$M$1010, MATCH(Z767, 'Stock List'!$K$11:$K$1010, 0))/INDEX('Stock List'!$L$11:$L$1010, MATCH(Z767, 'Stock List'!$K$11:$K$1010, 0)))*Y767), 2), 0)</f>
        <v>0</v>
      </c>
      <c r="BT767" s="20"/>
      <c r="BU767" s="20">
        <f>IFERROR(ROUND(((INDEX('Stock List'!$M$11:$M$1010, MATCH(AB767, 'Stock List'!$K$11:$K$1010, 0))/INDEX('Stock List'!$L$11:$L$1010, MATCH(AB767, 'Stock List'!$K$11:$K$1010, 0)))*AA767), 2), 0)</f>
        <v>0</v>
      </c>
      <c r="BV767" s="20"/>
      <c r="BW767" s="20">
        <f>IFERROR(ROUND(((INDEX('Stock List'!$M$11:$M$1010, MATCH(AD767, 'Stock List'!$K$11:$K$1010, 0))/INDEX('Stock List'!$L$11:$L$1010, MATCH(AD767, 'Stock List'!$K$11:$K$1010, 0)))*AC767), 2), 0)</f>
        <v>0</v>
      </c>
      <c r="BX767" s="20"/>
      <c r="BY767" s="20">
        <f>IFERROR(ROUND(((INDEX('Stock List'!$M$11:$M$1010, MATCH(AF767, 'Stock List'!$K$11:$K$1010, 0))/INDEX('Stock List'!$L$11:$L$1010, MATCH(AF767, 'Stock List'!$K$11:$K$1010, 0)))*AE767), 2), 0)</f>
        <v>0</v>
      </c>
      <c r="BZ767" s="20"/>
      <c r="CA767" s="20">
        <f>IFERROR(ROUND(((INDEX('Stock List'!$M$11:$M$1010, MATCH(AH767, 'Stock List'!$K$11:$K$1010, 0))/INDEX('Stock List'!$L$11:$L$1010, MATCH(AH767, 'Stock List'!$K$11:$K$1010, 0)))*AG767), 2), 0)</f>
        <v>0</v>
      </c>
      <c r="CB767" s="20"/>
      <c r="CC767" s="20">
        <f>IFERROR(ROUND(((INDEX('Stock List'!$M$11:$M$1010, MATCH(AJ767, 'Stock List'!$K$11:$K$1010, 0))/INDEX('Stock List'!$L$11:$L$1010, MATCH(AJ767, 'Stock List'!$K$11:$K$1010, 0)))*AI767), 2), 0)</f>
        <v>0</v>
      </c>
      <c r="CD767" s="20"/>
      <c r="CE767" s="20">
        <f>IFERROR(ROUND(((INDEX('Stock List'!$M$11:$M$1010, MATCH(AL767, 'Stock List'!$K$11:$K$1010, 0))/INDEX('Stock List'!$L$11:$L$1010, MATCH(AL767, 'Stock List'!$K$11:$K$1010, 0)))*AK767), 2), 0)</f>
        <v>0</v>
      </c>
      <c r="CF767" s="20"/>
      <c r="CG767" s="20">
        <f>IFERROR(ROUND(((INDEX('Stock List'!$M$11:$M$1010, MATCH(AN767, 'Stock List'!$K$11:$K$1010, 0))/INDEX('Stock List'!$L$11:$L$1010, MATCH(AN767, 'Stock List'!$K$11:$K$1010, 0)))*AM767), 2), 0)</f>
        <v>0</v>
      </c>
      <c r="CH767" s="20"/>
      <c r="CI767" s="20">
        <f>IFERROR(ROUND(((INDEX('Stock List'!$M$11:$M$1010, MATCH(AP767, 'Stock List'!$K$11:$K$1010, 0))/INDEX('Stock List'!$L$11:$L$1010, MATCH(AP767, 'Stock List'!$K$11:$K$1010, 0)))*AO767), 2), 0)</f>
        <v>0</v>
      </c>
      <c r="CJ767" s="20"/>
      <c r="CK767" s="20">
        <f>IFERROR(ROUND(((INDEX('Stock List'!$M$11:$M$1010, MATCH(AR767, 'Stock List'!$K$11:$K$1010, 0))/INDEX('Stock List'!$L$11:$L$1010, MATCH(AR767, 'Stock List'!$K$11:$K$1010, 0)))*AQ767), 2), 0)</f>
        <v>0</v>
      </c>
      <c r="CL767" s="20"/>
      <c r="CM767" s="20">
        <f>IFERROR(ROUND(((INDEX('Stock List'!$M$11:$M$1010, MATCH(AT767, 'Stock List'!$K$11:$K$1010, 0))/INDEX('Stock List'!$L$11:$L$1010, MATCH(AT767, 'Stock List'!$K$11:$K$1010, 0)))*AS767), 2), 0)</f>
        <v>0</v>
      </c>
      <c r="CN767" s="20"/>
      <c r="CO767" s="20">
        <f>IFERROR(ROUND(((INDEX('Stock List'!$M$11:$M$1010, MATCH(AV767, 'Stock List'!$K$11:$K$1010, 0))/INDEX('Stock List'!$L$11:$L$1010, MATCH(AV767, 'Stock List'!$K$11:$K$1010, 0)))*AU767), 2), 0)</f>
        <v>0</v>
      </c>
      <c r="CP767" s="20"/>
      <c r="CQ767" s="20">
        <f>IFERROR(ROUND(((INDEX('Stock List'!$M$11:$M$1010, MATCH(AX767, 'Stock List'!$K$11:$K$1010, 0))/INDEX('Stock List'!$L$11:$L$1010, MATCH(AX767, 'Stock List'!$K$11:$K$1010, 0)))*AW767), 2), 0)</f>
        <v>0</v>
      </c>
      <c r="CR767" s="22"/>
      <c r="CT767" s="106" t="str">
        <f t="shared" si="604"/>
        <v/>
      </c>
      <c r="CU767" s="22" t="str">
        <f t="shared" si="605"/>
        <v/>
      </c>
      <c r="CX767" s="106" t="str">
        <f t="shared" si="606"/>
        <v/>
      </c>
      <c r="CY767" s="20" t="str">
        <f t="shared" si="607"/>
        <v/>
      </c>
      <c r="CZ767" s="22" t="str">
        <f t="shared" si="608"/>
        <v/>
      </c>
      <c r="DB767" s="76" t="str">
        <f>IF($H767="", "", COUNTIF($G$11:$G$1010, "&gt;"&amp;$G767)+1+COUNTIF($G$11:$G767, $G767)-1)</f>
        <v/>
      </c>
      <c r="DC767" s="76" t="str">
        <f>IF($H767="", "", COUNTIF($CZ$11:$CZ$1010, "&gt;"&amp;$CZ767)+1+COUNTIF($CZ$11:$CZ767, $CZ767)-1)</f>
        <v/>
      </c>
      <c r="DE767" s="147" t="str">
        <f t="shared" si="609"/>
        <v/>
      </c>
      <c r="DF767" s="148"/>
      <c r="DG767" s="19" t="str">
        <f t="shared" si="610"/>
        <v/>
      </c>
      <c r="DH767" s="153" t="str">
        <f t="shared" si="611"/>
        <v/>
      </c>
      <c r="DI767" s="19" t="str">
        <f t="shared" si="563"/>
        <v/>
      </c>
      <c r="DJ767" s="153" t="str">
        <f t="shared" si="564"/>
        <v/>
      </c>
      <c r="DK767" s="19" t="str">
        <f t="shared" si="565"/>
        <v/>
      </c>
      <c r="DL767" s="153" t="str">
        <f t="shared" si="566"/>
        <v/>
      </c>
      <c r="DM767" s="19" t="str">
        <f t="shared" si="567"/>
        <v/>
      </c>
      <c r="DN767" s="153" t="str">
        <f t="shared" si="568"/>
        <v/>
      </c>
      <c r="DO767" s="19" t="str">
        <f t="shared" si="569"/>
        <v/>
      </c>
      <c r="DP767" s="153" t="str">
        <f t="shared" si="570"/>
        <v/>
      </c>
      <c r="DQ767" s="19" t="str">
        <f t="shared" si="571"/>
        <v/>
      </c>
      <c r="DR767" s="153" t="str">
        <f t="shared" si="572"/>
        <v/>
      </c>
      <c r="DS767" s="19" t="str">
        <f t="shared" si="573"/>
        <v/>
      </c>
      <c r="DT767" s="153" t="str">
        <f t="shared" si="574"/>
        <v/>
      </c>
      <c r="DU767" s="19" t="str">
        <f t="shared" si="575"/>
        <v/>
      </c>
      <c r="DV767" s="153" t="str">
        <f t="shared" si="576"/>
        <v/>
      </c>
      <c r="DW767" s="19" t="str">
        <f t="shared" si="577"/>
        <v/>
      </c>
      <c r="DX767" s="153" t="str">
        <f t="shared" si="578"/>
        <v/>
      </c>
      <c r="DY767" s="19" t="str">
        <f t="shared" si="579"/>
        <v/>
      </c>
      <c r="DZ767" s="153" t="str">
        <f t="shared" si="580"/>
        <v/>
      </c>
      <c r="EA767" s="19" t="str">
        <f t="shared" si="581"/>
        <v/>
      </c>
      <c r="EB767" s="153" t="str">
        <f t="shared" si="582"/>
        <v/>
      </c>
      <c r="EC767" s="19" t="str">
        <f t="shared" si="583"/>
        <v/>
      </c>
      <c r="ED767" s="153" t="str">
        <f t="shared" si="584"/>
        <v/>
      </c>
      <c r="EE767" s="19" t="str">
        <f t="shared" si="585"/>
        <v/>
      </c>
      <c r="EF767" s="153" t="str">
        <f t="shared" si="586"/>
        <v/>
      </c>
      <c r="EG767" s="19" t="str">
        <f t="shared" si="587"/>
        <v/>
      </c>
      <c r="EH767" s="153" t="str">
        <f t="shared" si="588"/>
        <v/>
      </c>
      <c r="EI767" s="19" t="str">
        <f t="shared" si="589"/>
        <v/>
      </c>
      <c r="EJ767" s="153" t="str">
        <f t="shared" si="590"/>
        <v/>
      </c>
      <c r="EK767" s="19" t="str">
        <f t="shared" si="591"/>
        <v/>
      </c>
      <c r="EL767" s="153" t="str">
        <f t="shared" si="592"/>
        <v/>
      </c>
      <c r="EM767" s="19" t="str">
        <f t="shared" si="593"/>
        <v/>
      </c>
      <c r="EN767" s="153" t="str">
        <f t="shared" si="594"/>
        <v/>
      </c>
      <c r="EO767" s="19" t="str">
        <f t="shared" si="595"/>
        <v/>
      </c>
      <c r="EP767" s="153" t="str">
        <f t="shared" si="596"/>
        <v/>
      </c>
      <c r="EQ767" s="19" t="str">
        <f t="shared" si="597"/>
        <v/>
      </c>
      <c r="ER767" s="153" t="str">
        <f t="shared" si="598"/>
        <v/>
      </c>
      <c r="ES767" s="19" t="str">
        <f t="shared" si="599"/>
        <v/>
      </c>
      <c r="ET767" s="153" t="str">
        <f t="shared" si="600"/>
        <v/>
      </c>
    </row>
    <row r="768" spans="1:150" x14ac:dyDescent="0.25">
      <c r="A768" s="31"/>
      <c r="B768" s="91" t="str">
        <f t="shared" si="601"/>
        <v/>
      </c>
      <c r="C768" s="20" t="str">
        <f t="shared" si="561"/>
        <v/>
      </c>
      <c r="D768" s="97" t="str">
        <f t="shared" si="562"/>
        <v/>
      </c>
      <c r="E768" s="62" t="str">
        <f t="shared" si="602"/>
        <v/>
      </c>
      <c r="F768" s="31"/>
      <c r="G768" s="282"/>
      <c r="H768" s="283"/>
      <c r="I768" s="284"/>
      <c r="J768" s="285"/>
      <c r="K768" s="286"/>
      <c r="L768" s="287"/>
      <c r="M768" s="288"/>
      <c r="N768" s="287"/>
      <c r="O768" s="288"/>
      <c r="P768" s="287"/>
      <c r="Q768" s="288"/>
      <c r="R768" s="287"/>
      <c r="S768" s="288"/>
      <c r="T768" s="287"/>
      <c r="U768" s="288"/>
      <c r="V768" s="287"/>
      <c r="W768" s="288"/>
      <c r="X768" s="287"/>
      <c r="Y768" s="288"/>
      <c r="Z768" s="287"/>
      <c r="AA768" s="288"/>
      <c r="AB768" s="287"/>
      <c r="AC768" s="288"/>
      <c r="AD768" s="287"/>
      <c r="AE768" s="288"/>
      <c r="AF768" s="287"/>
      <c r="AG768" s="288"/>
      <c r="AH768" s="287"/>
      <c r="AI768" s="288"/>
      <c r="AJ768" s="287"/>
      <c r="AK768" s="288"/>
      <c r="AL768" s="287"/>
      <c r="AM768" s="288"/>
      <c r="AN768" s="287"/>
      <c r="AO768" s="288"/>
      <c r="AP768" s="287"/>
      <c r="AQ768" s="288"/>
      <c r="AR768" s="287"/>
      <c r="AS768" s="288"/>
      <c r="AT768" s="287"/>
      <c r="AU768" s="288"/>
      <c r="AV768" s="287"/>
      <c r="AW768" s="288"/>
      <c r="AX768" s="287"/>
      <c r="AY768" s="31"/>
      <c r="BA768" s="76" t="str">
        <f t="shared" si="603"/>
        <v/>
      </c>
      <c r="BC768" s="76" t="str">
        <f>IF('Stock List'!$K768="", "", 'Stock List'!$K768)</f>
        <v/>
      </c>
      <c r="BE768" s="106">
        <f>IFERROR(ROUND(((INDEX('Stock List'!$M$11:$M$1010, MATCH(L768, 'Stock List'!$K$11:$K$1010, 0))/INDEX('Stock List'!$L$11:$L$1010, MATCH(L768, 'Stock List'!$K$11:$K$1010, 0)))*K768), 2), 0)</f>
        <v>0</v>
      </c>
      <c r="BF768" s="20"/>
      <c r="BG768" s="20">
        <f>IFERROR(ROUND(((INDEX('Stock List'!$M$11:$M$1010, MATCH(N768, 'Stock List'!$K$11:$K$1010, 0))/INDEX('Stock List'!$L$11:$L$1010, MATCH(N768, 'Stock List'!$K$11:$K$1010, 0)))*M768), 2), 0)</f>
        <v>0</v>
      </c>
      <c r="BH768" s="20"/>
      <c r="BI768" s="20">
        <f>IFERROR(ROUND(((INDEX('Stock List'!$M$11:$M$1010, MATCH(P768, 'Stock List'!$K$11:$K$1010, 0))/INDEX('Stock List'!$L$11:$L$1010, MATCH(P768, 'Stock List'!$K$11:$K$1010, 0)))*O768), 2), 0)</f>
        <v>0</v>
      </c>
      <c r="BJ768" s="20"/>
      <c r="BK768" s="20">
        <f>IFERROR(ROUND(((INDEX('Stock List'!$M$11:$M$1010, MATCH(R768, 'Stock List'!$K$11:$K$1010, 0))/INDEX('Stock List'!$L$11:$L$1010, MATCH(R768, 'Stock List'!$K$11:$K$1010, 0)))*Q768), 2), 0)</f>
        <v>0</v>
      </c>
      <c r="BL768" s="20"/>
      <c r="BM768" s="20">
        <f>IFERROR(ROUND(((INDEX('Stock List'!$M$11:$M$1010, MATCH(T768, 'Stock List'!$K$11:$K$1010, 0))/INDEX('Stock List'!$L$11:$L$1010, MATCH(T768, 'Stock List'!$K$11:$K$1010, 0)))*S768), 2), 0)</f>
        <v>0</v>
      </c>
      <c r="BN768" s="20"/>
      <c r="BO768" s="20">
        <f>IFERROR(ROUND(((INDEX('Stock List'!$M$11:$M$1010, MATCH(V768, 'Stock List'!$K$11:$K$1010, 0))/INDEX('Stock List'!$L$11:$L$1010, MATCH(V768, 'Stock List'!$K$11:$K$1010, 0)))*U768), 2), 0)</f>
        <v>0</v>
      </c>
      <c r="BP768" s="20"/>
      <c r="BQ768" s="20">
        <f>IFERROR(ROUND(((INDEX('Stock List'!$M$11:$M$1010, MATCH(X768, 'Stock List'!$K$11:$K$1010, 0))/INDEX('Stock List'!$L$11:$L$1010, MATCH(X768, 'Stock List'!$K$11:$K$1010, 0)))*W768), 2), 0)</f>
        <v>0</v>
      </c>
      <c r="BR768" s="20"/>
      <c r="BS768" s="20">
        <f>IFERROR(ROUND(((INDEX('Stock List'!$M$11:$M$1010, MATCH(Z768, 'Stock List'!$K$11:$K$1010, 0))/INDEX('Stock List'!$L$11:$L$1010, MATCH(Z768, 'Stock List'!$K$11:$K$1010, 0)))*Y768), 2), 0)</f>
        <v>0</v>
      </c>
      <c r="BT768" s="20"/>
      <c r="BU768" s="20">
        <f>IFERROR(ROUND(((INDEX('Stock List'!$M$11:$M$1010, MATCH(AB768, 'Stock List'!$K$11:$K$1010, 0))/INDEX('Stock List'!$L$11:$L$1010, MATCH(AB768, 'Stock List'!$K$11:$K$1010, 0)))*AA768), 2), 0)</f>
        <v>0</v>
      </c>
      <c r="BV768" s="20"/>
      <c r="BW768" s="20">
        <f>IFERROR(ROUND(((INDEX('Stock List'!$M$11:$M$1010, MATCH(AD768, 'Stock List'!$K$11:$K$1010, 0))/INDEX('Stock List'!$L$11:$L$1010, MATCH(AD768, 'Stock List'!$K$11:$K$1010, 0)))*AC768), 2), 0)</f>
        <v>0</v>
      </c>
      <c r="BX768" s="20"/>
      <c r="BY768" s="20">
        <f>IFERROR(ROUND(((INDEX('Stock List'!$M$11:$M$1010, MATCH(AF768, 'Stock List'!$K$11:$K$1010, 0))/INDEX('Stock List'!$L$11:$L$1010, MATCH(AF768, 'Stock List'!$K$11:$K$1010, 0)))*AE768), 2), 0)</f>
        <v>0</v>
      </c>
      <c r="BZ768" s="20"/>
      <c r="CA768" s="20">
        <f>IFERROR(ROUND(((INDEX('Stock List'!$M$11:$M$1010, MATCH(AH768, 'Stock List'!$K$11:$K$1010, 0))/INDEX('Stock List'!$L$11:$L$1010, MATCH(AH768, 'Stock List'!$K$11:$K$1010, 0)))*AG768), 2), 0)</f>
        <v>0</v>
      </c>
      <c r="CB768" s="20"/>
      <c r="CC768" s="20">
        <f>IFERROR(ROUND(((INDEX('Stock List'!$M$11:$M$1010, MATCH(AJ768, 'Stock List'!$K$11:$K$1010, 0))/INDEX('Stock List'!$L$11:$L$1010, MATCH(AJ768, 'Stock List'!$K$11:$K$1010, 0)))*AI768), 2), 0)</f>
        <v>0</v>
      </c>
      <c r="CD768" s="20"/>
      <c r="CE768" s="20">
        <f>IFERROR(ROUND(((INDEX('Stock List'!$M$11:$M$1010, MATCH(AL768, 'Stock List'!$K$11:$K$1010, 0))/INDEX('Stock List'!$L$11:$L$1010, MATCH(AL768, 'Stock List'!$K$11:$K$1010, 0)))*AK768), 2), 0)</f>
        <v>0</v>
      </c>
      <c r="CF768" s="20"/>
      <c r="CG768" s="20">
        <f>IFERROR(ROUND(((INDEX('Stock List'!$M$11:$M$1010, MATCH(AN768, 'Stock List'!$K$11:$K$1010, 0))/INDEX('Stock List'!$L$11:$L$1010, MATCH(AN768, 'Stock List'!$K$11:$K$1010, 0)))*AM768), 2), 0)</f>
        <v>0</v>
      </c>
      <c r="CH768" s="20"/>
      <c r="CI768" s="20">
        <f>IFERROR(ROUND(((INDEX('Stock List'!$M$11:$M$1010, MATCH(AP768, 'Stock List'!$K$11:$K$1010, 0))/INDEX('Stock List'!$L$11:$L$1010, MATCH(AP768, 'Stock List'!$K$11:$K$1010, 0)))*AO768), 2), 0)</f>
        <v>0</v>
      </c>
      <c r="CJ768" s="20"/>
      <c r="CK768" s="20">
        <f>IFERROR(ROUND(((INDEX('Stock List'!$M$11:$M$1010, MATCH(AR768, 'Stock List'!$K$11:$K$1010, 0))/INDEX('Stock List'!$L$11:$L$1010, MATCH(AR768, 'Stock List'!$K$11:$K$1010, 0)))*AQ768), 2), 0)</f>
        <v>0</v>
      </c>
      <c r="CL768" s="20"/>
      <c r="CM768" s="20">
        <f>IFERROR(ROUND(((INDEX('Stock List'!$M$11:$M$1010, MATCH(AT768, 'Stock List'!$K$11:$K$1010, 0))/INDEX('Stock List'!$L$11:$L$1010, MATCH(AT768, 'Stock List'!$K$11:$K$1010, 0)))*AS768), 2), 0)</f>
        <v>0</v>
      </c>
      <c r="CN768" s="20"/>
      <c r="CO768" s="20">
        <f>IFERROR(ROUND(((INDEX('Stock List'!$M$11:$M$1010, MATCH(AV768, 'Stock List'!$K$11:$K$1010, 0))/INDEX('Stock List'!$L$11:$L$1010, MATCH(AV768, 'Stock List'!$K$11:$K$1010, 0)))*AU768), 2), 0)</f>
        <v>0</v>
      </c>
      <c r="CP768" s="20"/>
      <c r="CQ768" s="20">
        <f>IFERROR(ROUND(((INDEX('Stock List'!$M$11:$M$1010, MATCH(AX768, 'Stock List'!$K$11:$K$1010, 0))/INDEX('Stock List'!$L$11:$L$1010, MATCH(AX768, 'Stock List'!$K$11:$K$1010, 0)))*AW768), 2), 0)</f>
        <v>0</v>
      </c>
      <c r="CR768" s="22"/>
      <c r="CT768" s="106" t="str">
        <f t="shared" si="604"/>
        <v/>
      </c>
      <c r="CU768" s="22" t="str">
        <f t="shared" si="605"/>
        <v/>
      </c>
      <c r="CX768" s="106" t="str">
        <f t="shared" si="606"/>
        <v/>
      </c>
      <c r="CY768" s="20" t="str">
        <f t="shared" si="607"/>
        <v/>
      </c>
      <c r="CZ768" s="22" t="str">
        <f t="shared" si="608"/>
        <v/>
      </c>
      <c r="DB768" s="76" t="str">
        <f>IF($H768="", "", COUNTIF($G$11:$G$1010, "&gt;"&amp;$G768)+1+COUNTIF($G$11:$G768, $G768)-1)</f>
        <v/>
      </c>
      <c r="DC768" s="76" t="str">
        <f>IF($H768="", "", COUNTIF($CZ$11:$CZ$1010, "&gt;"&amp;$CZ768)+1+COUNTIF($CZ$11:$CZ768, $CZ768)-1)</f>
        <v/>
      </c>
      <c r="DE768" s="147" t="str">
        <f t="shared" si="609"/>
        <v/>
      </c>
      <c r="DF768" s="148"/>
      <c r="DG768" s="19" t="str">
        <f t="shared" si="610"/>
        <v/>
      </c>
      <c r="DH768" s="153" t="str">
        <f t="shared" si="611"/>
        <v/>
      </c>
      <c r="DI768" s="19" t="str">
        <f t="shared" si="563"/>
        <v/>
      </c>
      <c r="DJ768" s="153" t="str">
        <f t="shared" si="564"/>
        <v/>
      </c>
      <c r="DK768" s="19" t="str">
        <f t="shared" si="565"/>
        <v/>
      </c>
      <c r="DL768" s="153" t="str">
        <f t="shared" si="566"/>
        <v/>
      </c>
      <c r="DM768" s="19" t="str">
        <f t="shared" si="567"/>
        <v/>
      </c>
      <c r="DN768" s="153" t="str">
        <f t="shared" si="568"/>
        <v/>
      </c>
      <c r="DO768" s="19" t="str">
        <f t="shared" si="569"/>
        <v/>
      </c>
      <c r="DP768" s="153" t="str">
        <f t="shared" si="570"/>
        <v/>
      </c>
      <c r="DQ768" s="19" t="str">
        <f t="shared" si="571"/>
        <v/>
      </c>
      <c r="DR768" s="153" t="str">
        <f t="shared" si="572"/>
        <v/>
      </c>
      <c r="DS768" s="19" t="str">
        <f t="shared" si="573"/>
        <v/>
      </c>
      <c r="DT768" s="153" t="str">
        <f t="shared" si="574"/>
        <v/>
      </c>
      <c r="DU768" s="19" t="str">
        <f t="shared" si="575"/>
        <v/>
      </c>
      <c r="DV768" s="153" t="str">
        <f t="shared" si="576"/>
        <v/>
      </c>
      <c r="DW768" s="19" t="str">
        <f t="shared" si="577"/>
        <v/>
      </c>
      <c r="DX768" s="153" t="str">
        <f t="shared" si="578"/>
        <v/>
      </c>
      <c r="DY768" s="19" t="str">
        <f t="shared" si="579"/>
        <v/>
      </c>
      <c r="DZ768" s="153" t="str">
        <f t="shared" si="580"/>
        <v/>
      </c>
      <c r="EA768" s="19" t="str">
        <f t="shared" si="581"/>
        <v/>
      </c>
      <c r="EB768" s="153" t="str">
        <f t="shared" si="582"/>
        <v/>
      </c>
      <c r="EC768" s="19" t="str">
        <f t="shared" si="583"/>
        <v/>
      </c>
      <c r="ED768" s="153" t="str">
        <f t="shared" si="584"/>
        <v/>
      </c>
      <c r="EE768" s="19" t="str">
        <f t="shared" si="585"/>
        <v/>
      </c>
      <c r="EF768" s="153" t="str">
        <f t="shared" si="586"/>
        <v/>
      </c>
      <c r="EG768" s="19" t="str">
        <f t="shared" si="587"/>
        <v/>
      </c>
      <c r="EH768" s="153" t="str">
        <f t="shared" si="588"/>
        <v/>
      </c>
      <c r="EI768" s="19" t="str">
        <f t="shared" si="589"/>
        <v/>
      </c>
      <c r="EJ768" s="153" t="str">
        <f t="shared" si="590"/>
        <v/>
      </c>
      <c r="EK768" s="19" t="str">
        <f t="shared" si="591"/>
        <v/>
      </c>
      <c r="EL768" s="153" t="str">
        <f t="shared" si="592"/>
        <v/>
      </c>
      <c r="EM768" s="19" t="str">
        <f t="shared" si="593"/>
        <v/>
      </c>
      <c r="EN768" s="153" t="str">
        <f t="shared" si="594"/>
        <v/>
      </c>
      <c r="EO768" s="19" t="str">
        <f t="shared" si="595"/>
        <v/>
      </c>
      <c r="EP768" s="153" t="str">
        <f t="shared" si="596"/>
        <v/>
      </c>
      <c r="EQ768" s="19" t="str">
        <f t="shared" si="597"/>
        <v/>
      </c>
      <c r="ER768" s="153" t="str">
        <f t="shared" si="598"/>
        <v/>
      </c>
      <c r="ES768" s="19" t="str">
        <f t="shared" si="599"/>
        <v/>
      </c>
      <c r="ET768" s="153" t="str">
        <f t="shared" si="600"/>
        <v/>
      </c>
    </row>
    <row r="769" spans="1:150" x14ac:dyDescent="0.25">
      <c r="A769" s="31"/>
      <c r="B769" s="91" t="str">
        <f t="shared" si="601"/>
        <v/>
      </c>
      <c r="C769" s="20" t="str">
        <f t="shared" si="561"/>
        <v/>
      </c>
      <c r="D769" s="97" t="str">
        <f t="shared" si="562"/>
        <v/>
      </c>
      <c r="E769" s="62" t="str">
        <f t="shared" si="602"/>
        <v/>
      </c>
      <c r="F769" s="31"/>
      <c r="G769" s="282"/>
      <c r="H769" s="283"/>
      <c r="I769" s="284"/>
      <c r="J769" s="285"/>
      <c r="K769" s="286"/>
      <c r="L769" s="287"/>
      <c r="M769" s="288"/>
      <c r="N769" s="287"/>
      <c r="O769" s="288"/>
      <c r="P769" s="287"/>
      <c r="Q769" s="288"/>
      <c r="R769" s="287"/>
      <c r="S769" s="288"/>
      <c r="T769" s="287"/>
      <c r="U769" s="288"/>
      <c r="V769" s="287"/>
      <c r="W769" s="288"/>
      <c r="X769" s="287"/>
      <c r="Y769" s="288"/>
      <c r="Z769" s="287"/>
      <c r="AA769" s="288"/>
      <c r="AB769" s="287"/>
      <c r="AC769" s="288"/>
      <c r="AD769" s="287"/>
      <c r="AE769" s="288"/>
      <c r="AF769" s="287"/>
      <c r="AG769" s="288"/>
      <c r="AH769" s="287"/>
      <c r="AI769" s="288"/>
      <c r="AJ769" s="287"/>
      <c r="AK769" s="288"/>
      <c r="AL769" s="287"/>
      <c r="AM769" s="288"/>
      <c r="AN769" s="287"/>
      <c r="AO769" s="288"/>
      <c r="AP769" s="287"/>
      <c r="AQ769" s="288"/>
      <c r="AR769" s="287"/>
      <c r="AS769" s="288"/>
      <c r="AT769" s="287"/>
      <c r="AU769" s="288"/>
      <c r="AV769" s="287"/>
      <c r="AW769" s="288"/>
      <c r="AX769" s="287"/>
      <c r="AY769" s="31"/>
      <c r="BA769" s="76" t="str">
        <f t="shared" si="603"/>
        <v/>
      </c>
      <c r="BC769" s="76" t="str">
        <f>IF('Stock List'!$K769="", "", 'Stock List'!$K769)</f>
        <v/>
      </c>
      <c r="BE769" s="106">
        <f>IFERROR(ROUND(((INDEX('Stock List'!$M$11:$M$1010, MATCH(L769, 'Stock List'!$K$11:$K$1010, 0))/INDEX('Stock List'!$L$11:$L$1010, MATCH(L769, 'Stock List'!$K$11:$K$1010, 0)))*K769), 2), 0)</f>
        <v>0</v>
      </c>
      <c r="BF769" s="20"/>
      <c r="BG769" s="20">
        <f>IFERROR(ROUND(((INDEX('Stock List'!$M$11:$M$1010, MATCH(N769, 'Stock List'!$K$11:$K$1010, 0))/INDEX('Stock List'!$L$11:$L$1010, MATCH(N769, 'Stock List'!$K$11:$K$1010, 0)))*M769), 2), 0)</f>
        <v>0</v>
      </c>
      <c r="BH769" s="20"/>
      <c r="BI769" s="20">
        <f>IFERROR(ROUND(((INDEX('Stock List'!$M$11:$M$1010, MATCH(P769, 'Stock List'!$K$11:$K$1010, 0))/INDEX('Stock List'!$L$11:$L$1010, MATCH(P769, 'Stock List'!$K$11:$K$1010, 0)))*O769), 2), 0)</f>
        <v>0</v>
      </c>
      <c r="BJ769" s="20"/>
      <c r="BK769" s="20">
        <f>IFERROR(ROUND(((INDEX('Stock List'!$M$11:$M$1010, MATCH(R769, 'Stock List'!$K$11:$K$1010, 0))/INDEX('Stock List'!$L$11:$L$1010, MATCH(R769, 'Stock List'!$K$11:$K$1010, 0)))*Q769), 2), 0)</f>
        <v>0</v>
      </c>
      <c r="BL769" s="20"/>
      <c r="BM769" s="20">
        <f>IFERROR(ROUND(((INDEX('Stock List'!$M$11:$M$1010, MATCH(T769, 'Stock List'!$K$11:$K$1010, 0))/INDEX('Stock List'!$L$11:$L$1010, MATCH(T769, 'Stock List'!$K$11:$K$1010, 0)))*S769), 2), 0)</f>
        <v>0</v>
      </c>
      <c r="BN769" s="20"/>
      <c r="BO769" s="20">
        <f>IFERROR(ROUND(((INDEX('Stock List'!$M$11:$M$1010, MATCH(V769, 'Stock List'!$K$11:$K$1010, 0))/INDEX('Stock List'!$L$11:$L$1010, MATCH(V769, 'Stock List'!$K$11:$K$1010, 0)))*U769), 2), 0)</f>
        <v>0</v>
      </c>
      <c r="BP769" s="20"/>
      <c r="BQ769" s="20">
        <f>IFERROR(ROUND(((INDEX('Stock List'!$M$11:$M$1010, MATCH(X769, 'Stock List'!$K$11:$K$1010, 0))/INDEX('Stock List'!$L$11:$L$1010, MATCH(X769, 'Stock List'!$K$11:$K$1010, 0)))*W769), 2), 0)</f>
        <v>0</v>
      </c>
      <c r="BR769" s="20"/>
      <c r="BS769" s="20">
        <f>IFERROR(ROUND(((INDEX('Stock List'!$M$11:$M$1010, MATCH(Z769, 'Stock List'!$K$11:$K$1010, 0))/INDEX('Stock List'!$L$11:$L$1010, MATCH(Z769, 'Stock List'!$K$11:$K$1010, 0)))*Y769), 2), 0)</f>
        <v>0</v>
      </c>
      <c r="BT769" s="20"/>
      <c r="BU769" s="20">
        <f>IFERROR(ROUND(((INDEX('Stock List'!$M$11:$M$1010, MATCH(AB769, 'Stock List'!$K$11:$K$1010, 0))/INDEX('Stock List'!$L$11:$L$1010, MATCH(AB769, 'Stock List'!$K$11:$K$1010, 0)))*AA769), 2), 0)</f>
        <v>0</v>
      </c>
      <c r="BV769" s="20"/>
      <c r="BW769" s="20">
        <f>IFERROR(ROUND(((INDEX('Stock List'!$M$11:$M$1010, MATCH(AD769, 'Stock List'!$K$11:$K$1010, 0))/INDEX('Stock List'!$L$11:$L$1010, MATCH(AD769, 'Stock List'!$K$11:$K$1010, 0)))*AC769), 2), 0)</f>
        <v>0</v>
      </c>
      <c r="BX769" s="20"/>
      <c r="BY769" s="20">
        <f>IFERROR(ROUND(((INDEX('Stock List'!$M$11:$M$1010, MATCH(AF769, 'Stock List'!$K$11:$K$1010, 0))/INDEX('Stock List'!$L$11:$L$1010, MATCH(AF769, 'Stock List'!$K$11:$K$1010, 0)))*AE769), 2), 0)</f>
        <v>0</v>
      </c>
      <c r="BZ769" s="20"/>
      <c r="CA769" s="20">
        <f>IFERROR(ROUND(((INDEX('Stock List'!$M$11:$M$1010, MATCH(AH769, 'Stock List'!$K$11:$K$1010, 0))/INDEX('Stock List'!$L$11:$L$1010, MATCH(AH769, 'Stock List'!$K$11:$K$1010, 0)))*AG769), 2), 0)</f>
        <v>0</v>
      </c>
      <c r="CB769" s="20"/>
      <c r="CC769" s="20">
        <f>IFERROR(ROUND(((INDEX('Stock List'!$M$11:$M$1010, MATCH(AJ769, 'Stock List'!$K$11:$K$1010, 0))/INDEX('Stock List'!$L$11:$L$1010, MATCH(AJ769, 'Stock List'!$K$11:$K$1010, 0)))*AI769), 2), 0)</f>
        <v>0</v>
      </c>
      <c r="CD769" s="20"/>
      <c r="CE769" s="20">
        <f>IFERROR(ROUND(((INDEX('Stock List'!$M$11:$M$1010, MATCH(AL769, 'Stock List'!$K$11:$K$1010, 0))/INDEX('Stock List'!$L$11:$L$1010, MATCH(AL769, 'Stock List'!$K$11:$K$1010, 0)))*AK769), 2), 0)</f>
        <v>0</v>
      </c>
      <c r="CF769" s="20"/>
      <c r="CG769" s="20">
        <f>IFERROR(ROUND(((INDEX('Stock List'!$M$11:$M$1010, MATCH(AN769, 'Stock List'!$K$11:$K$1010, 0))/INDEX('Stock List'!$L$11:$L$1010, MATCH(AN769, 'Stock List'!$K$11:$K$1010, 0)))*AM769), 2), 0)</f>
        <v>0</v>
      </c>
      <c r="CH769" s="20"/>
      <c r="CI769" s="20">
        <f>IFERROR(ROUND(((INDEX('Stock List'!$M$11:$M$1010, MATCH(AP769, 'Stock List'!$K$11:$K$1010, 0))/INDEX('Stock List'!$L$11:$L$1010, MATCH(AP769, 'Stock List'!$K$11:$K$1010, 0)))*AO769), 2), 0)</f>
        <v>0</v>
      </c>
      <c r="CJ769" s="20"/>
      <c r="CK769" s="20">
        <f>IFERROR(ROUND(((INDEX('Stock List'!$M$11:$M$1010, MATCH(AR769, 'Stock List'!$K$11:$K$1010, 0))/INDEX('Stock List'!$L$11:$L$1010, MATCH(AR769, 'Stock List'!$K$11:$K$1010, 0)))*AQ769), 2), 0)</f>
        <v>0</v>
      </c>
      <c r="CL769" s="20"/>
      <c r="CM769" s="20">
        <f>IFERROR(ROUND(((INDEX('Stock List'!$M$11:$M$1010, MATCH(AT769, 'Stock List'!$K$11:$K$1010, 0))/INDEX('Stock List'!$L$11:$L$1010, MATCH(AT769, 'Stock List'!$K$11:$K$1010, 0)))*AS769), 2), 0)</f>
        <v>0</v>
      </c>
      <c r="CN769" s="20"/>
      <c r="CO769" s="20">
        <f>IFERROR(ROUND(((INDEX('Stock List'!$M$11:$M$1010, MATCH(AV769, 'Stock List'!$K$11:$K$1010, 0))/INDEX('Stock List'!$L$11:$L$1010, MATCH(AV769, 'Stock List'!$K$11:$K$1010, 0)))*AU769), 2), 0)</f>
        <v>0</v>
      </c>
      <c r="CP769" s="20"/>
      <c r="CQ769" s="20">
        <f>IFERROR(ROUND(((INDEX('Stock List'!$M$11:$M$1010, MATCH(AX769, 'Stock List'!$K$11:$K$1010, 0))/INDEX('Stock List'!$L$11:$L$1010, MATCH(AX769, 'Stock List'!$K$11:$K$1010, 0)))*AW769), 2), 0)</f>
        <v>0</v>
      </c>
      <c r="CR769" s="22"/>
      <c r="CT769" s="106" t="str">
        <f t="shared" si="604"/>
        <v/>
      </c>
      <c r="CU769" s="22" t="str">
        <f t="shared" si="605"/>
        <v/>
      </c>
      <c r="CX769" s="106" t="str">
        <f t="shared" si="606"/>
        <v/>
      </c>
      <c r="CY769" s="20" t="str">
        <f t="shared" si="607"/>
        <v/>
      </c>
      <c r="CZ769" s="22" t="str">
        <f t="shared" si="608"/>
        <v/>
      </c>
      <c r="DB769" s="76" t="str">
        <f>IF($H769="", "", COUNTIF($G$11:$G$1010, "&gt;"&amp;$G769)+1+COUNTIF($G$11:$G769, $G769)-1)</f>
        <v/>
      </c>
      <c r="DC769" s="76" t="str">
        <f>IF($H769="", "", COUNTIF($CZ$11:$CZ$1010, "&gt;"&amp;$CZ769)+1+COUNTIF($CZ$11:$CZ769, $CZ769)-1)</f>
        <v/>
      </c>
      <c r="DE769" s="147" t="str">
        <f t="shared" si="609"/>
        <v/>
      </c>
      <c r="DF769" s="148"/>
      <c r="DG769" s="19" t="str">
        <f t="shared" si="610"/>
        <v/>
      </c>
      <c r="DH769" s="153" t="str">
        <f t="shared" si="611"/>
        <v/>
      </c>
      <c r="DI769" s="19" t="str">
        <f t="shared" si="563"/>
        <v/>
      </c>
      <c r="DJ769" s="153" t="str">
        <f t="shared" si="564"/>
        <v/>
      </c>
      <c r="DK769" s="19" t="str">
        <f t="shared" si="565"/>
        <v/>
      </c>
      <c r="DL769" s="153" t="str">
        <f t="shared" si="566"/>
        <v/>
      </c>
      <c r="DM769" s="19" t="str">
        <f t="shared" si="567"/>
        <v/>
      </c>
      <c r="DN769" s="153" t="str">
        <f t="shared" si="568"/>
        <v/>
      </c>
      <c r="DO769" s="19" t="str">
        <f t="shared" si="569"/>
        <v/>
      </c>
      <c r="DP769" s="153" t="str">
        <f t="shared" si="570"/>
        <v/>
      </c>
      <c r="DQ769" s="19" t="str">
        <f t="shared" si="571"/>
        <v/>
      </c>
      <c r="DR769" s="153" t="str">
        <f t="shared" si="572"/>
        <v/>
      </c>
      <c r="DS769" s="19" t="str">
        <f t="shared" si="573"/>
        <v/>
      </c>
      <c r="DT769" s="153" t="str">
        <f t="shared" si="574"/>
        <v/>
      </c>
      <c r="DU769" s="19" t="str">
        <f t="shared" si="575"/>
        <v/>
      </c>
      <c r="DV769" s="153" t="str">
        <f t="shared" si="576"/>
        <v/>
      </c>
      <c r="DW769" s="19" t="str">
        <f t="shared" si="577"/>
        <v/>
      </c>
      <c r="DX769" s="153" t="str">
        <f t="shared" si="578"/>
        <v/>
      </c>
      <c r="DY769" s="19" t="str">
        <f t="shared" si="579"/>
        <v/>
      </c>
      <c r="DZ769" s="153" t="str">
        <f t="shared" si="580"/>
        <v/>
      </c>
      <c r="EA769" s="19" t="str">
        <f t="shared" si="581"/>
        <v/>
      </c>
      <c r="EB769" s="153" t="str">
        <f t="shared" si="582"/>
        <v/>
      </c>
      <c r="EC769" s="19" t="str">
        <f t="shared" si="583"/>
        <v/>
      </c>
      <c r="ED769" s="153" t="str">
        <f t="shared" si="584"/>
        <v/>
      </c>
      <c r="EE769" s="19" t="str">
        <f t="shared" si="585"/>
        <v/>
      </c>
      <c r="EF769" s="153" t="str">
        <f t="shared" si="586"/>
        <v/>
      </c>
      <c r="EG769" s="19" t="str">
        <f t="shared" si="587"/>
        <v/>
      </c>
      <c r="EH769" s="153" t="str">
        <f t="shared" si="588"/>
        <v/>
      </c>
      <c r="EI769" s="19" t="str">
        <f t="shared" si="589"/>
        <v/>
      </c>
      <c r="EJ769" s="153" t="str">
        <f t="shared" si="590"/>
        <v/>
      </c>
      <c r="EK769" s="19" t="str">
        <f t="shared" si="591"/>
        <v/>
      </c>
      <c r="EL769" s="153" t="str">
        <f t="shared" si="592"/>
        <v/>
      </c>
      <c r="EM769" s="19" t="str">
        <f t="shared" si="593"/>
        <v/>
      </c>
      <c r="EN769" s="153" t="str">
        <f t="shared" si="594"/>
        <v/>
      </c>
      <c r="EO769" s="19" t="str">
        <f t="shared" si="595"/>
        <v/>
      </c>
      <c r="EP769" s="153" t="str">
        <f t="shared" si="596"/>
        <v/>
      </c>
      <c r="EQ769" s="19" t="str">
        <f t="shared" si="597"/>
        <v/>
      </c>
      <c r="ER769" s="153" t="str">
        <f t="shared" si="598"/>
        <v/>
      </c>
      <c r="ES769" s="19" t="str">
        <f t="shared" si="599"/>
        <v/>
      </c>
      <c r="ET769" s="153" t="str">
        <f t="shared" si="600"/>
        <v/>
      </c>
    </row>
    <row r="770" spans="1:150" x14ac:dyDescent="0.25">
      <c r="A770" s="31"/>
      <c r="B770" s="91" t="str">
        <f t="shared" si="601"/>
        <v/>
      </c>
      <c r="C770" s="20" t="str">
        <f t="shared" si="561"/>
        <v/>
      </c>
      <c r="D770" s="97" t="str">
        <f t="shared" si="562"/>
        <v/>
      </c>
      <c r="E770" s="62" t="str">
        <f t="shared" si="602"/>
        <v/>
      </c>
      <c r="F770" s="31"/>
      <c r="G770" s="282"/>
      <c r="H770" s="283"/>
      <c r="I770" s="284"/>
      <c r="J770" s="285"/>
      <c r="K770" s="286"/>
      <c r="L770" s="287"/>
      <c r="M770" s="288"/>
      <c r="N770" s="287"/>
      <c r="O770" s="288"/>
      <c r="P770" s="287"/>
      <c r="Q770" s="288"/>
      <c r="R770" s="287"/>
      <c r="S770" s="288"/>
      <c r="T770" s="287"/>
      <c r="U770" s="288"/>
      <c r="V770" s="287"/>
      <c r="W770" s="288"/>
      <c r="X770" s="287"/>
      <c r="Y770" s="288"/>
      <c r="Z770" s="287"/>
      <c r="AA770" s="288"/>
      <c r="AB770" s="287"/>
      <c r="AC770" s="288"/>
      <c r="AD770" s="287"/>
      <c r="AE770" s="288"/>
      <c r="AF770" s="287"/>
      <c r="AG770" s="288"/>
      <c r="AH770" s="287"/>
      <c r="AI770" s="288"/>
      <c r="AJ770" s="287"/>
      <c r="AK770" s="288"/>
      <c r="AL770" s="287"/>
      <c r="AM770" s="288"/>
      <c r="AN770" s="287"/>
      <c r="AO770" s="288"/>
      <c r="AP770" s="287"/>
      <c r="AQ770" s="288"/>
      <c r="AR770" s="287"/>
      <c r="AS770" s="288"/>
      <c r="AT770" s="287"/>
      <c r="AU770" s="288"/>
      <c r="AV770" s="287"/>
      <c r="AW770" s="288"/>
      <c r="AX770" s="287"/>
      <c r="AY770" s="31"/>
      <c r="BA770" s="76" t="str">
        <f t="shared" si="603"/>
        <v/>
      </c>
      <c r="BC770" s="76" t="str">
        <f>IF('Stock List'!$K770="", "", 'Stock List'!$K770)</f>
        <v/>
      </c>
      <c r="BE770" s="106">
        <f>IFERROR(ROUND(((INDEX('Stock List'!$M$11:$M$1010, MATCH(L770, 'Stock List'!$K$11:$K$1010, 0))/INDEX('Stock List'!$L$11:$L$1010, MATCH(L770, 'Stock List'!$K$11:$K$1010, 0)))*K770), 2), 0)</f>
        <v>0</v>
      </c>
      <c r="BF770" s="20"/>
      <c r="BG770" s="20">
        <f>IFERROR(ROUND(((INDEX('Stock List'!$M$11:$M$1010, MATCH(N770, 'Stock List'!$K$11:$K$1010, 0))/INDEX('Stock List'!$L$11:$L$1010, MATCH(N770, 'Stock List'!$K$11:$K$1010, 0)))*M770), 2), 0)</f>
        <v>0</v>
      </c>
      <c r="BH770" s="20"/>
      <c r="BI770" s="20">
        <f>IFERROR(ROUND(((INDEX('Stock List'!$M$11:$M$1010, MATCH(P770, 'Stock List'!$K$11:$K$1010, 0))/INDEX('Stock List'!$L$11:$L$1010, MATCH(P770, 'Stock List'!$K$11:$K$1010, 0)))*O770), 2), 0)</f>
        <v>0</v>
      </c>
      <c r="BJ770" s="20"/>
      <c r="BK770" s="20">
        <f>IFERROR(ROUND(((INDEX('Stock List'!$M$11:$M$1010, MATCH(R770, 'Stock List'!$K$11:$K$1010, 0))/INDEX('Stock List'!$L$11:$L$1010, MATCH(R770, 'Stock List'!$K$11:$K$1010, 0)))*Q770), 2), 0)</f>
        <v>0</v>
      </c>
      <c r="BL770" s="20"/>
      <c r="BM770" s="20">
        <f>IFERROR(ROUND(((INDEX('Stock List'!$M$11:$M$1010, MATCH(T770, 'Stock List'!$K$11:$K$1010, 0))/INDEX('Stock List'!$L$11:$L$1010, MATCH(T770, 'Stock List'!$K$11:$K$1010, 0)))*S770), 2), 0)</f>
        <v>0</v>
      </c>
      <c r="BN770" s="20"/>
      <c r="BO770" s="20">
        <f>IFERROR(ROUND(((INDEX('Stock List'!$M$11:$M$1010, MATCH(V770, 'Stock List'!$K$11:$K$1010, 0))/INDEX('Stock List'!$L$11:$L$1010, MATCH(V770, 'Stock List'!$K$11:$K$1010, 0)))*U770), 2), 0)</f>
        <v>0</v>
      </c>
      <c r="BP770" s="20"/>
      <c r="BQ770" s="20">
        <f>IFERROR(ROUND(((INDEX('Stock List'!$M$11:$M$1010, MATCH(X770, 'Stock List'!$K$11:$K$1010, 0))/INDEX('Stock List'!$L$11:$L$1010, MATCH(X770, 'Stock List'!$K$11:$K$1010, 0)))*W770), 2), 0)</f>
        <v>0</v>
      </c>
      <c r="BR770" s="20"/>
      <c r="BS770" s="20">
        <f>IFERROR(ROUND(((INDEX('Stock List'!$M$11:$M$1010, MATCH(Z770, 'Stock List'!$K$11:$K$1010, 0))/INDEX('Stock List'!$L$11:$L$1010, MATCH(Z770, 'Stock List'!$K$11:$K$1010, 0)))*Y770), 2), 0)</f>
        <v>0</v>
      </c>
      <c r="BT770" s="20"/>
      <c r="BU770" s="20">
        <f>IFERROR(ROUND(((INDEX('Stock List'!$M$11:$M$1010, MATCH(AB770, 'Stock List'!$K$11:$K$1010, 0))/INDEX('Stock List'!$L$11:$L$1010, MATCH(AB770, 'Stock List'!$K$11:$K$1010, 0)))*AA770), 2), 0)</f>
        <v>0</v>
      </c>
      <c r="BV770" s="20"/>
      <c r="BW770" s="20">
        <f>IFERROR(ROUND(((INDEX('Stock List'!$M$11:$M$1010, MATCH(AD770, 'Stock List'!$K$11:$K$1010, 0))/INDEX('Stock List'!$L$11:$L$1010, MATCH(AD770, 'Stock List'!$K$11:$K$1010, 0)))*AC770), 2), 0)</f>
        <v>0</v>
      </c>
      <c r="BX770" s="20"/>
      <c r="BY770" s="20">
        <f>IFERROR(ROUND(((INDEX('Stock List'!$M$11:$M$1010, MATCH(AF770, 'Stock List'!$K$11:$K$1010, 0))/INDEX('Stock List'!$L$11:$L$1010, MATCH(AF770, 'Stock List'!$K$11:$K$1010, 0)))*AE770), 2), 0)</f>
        <v>0</v>
      </c>
      <c r="BZ770" s="20"/>
      <c r="CA770" s="20">
        <f>IFERROR(ROUND(((INDEX('Stock List'!$M$11:$M$1010, MATCH(AH770, 'Stock List'!$K$11:$K$1010, 0))/INDEX('Stock List'!$L$11:$L$1010, MATCH(AH770, 'Stock List'!$K$11:$K$1010, 0)))*AG770), 2), 0)</f>
        <v>0</v>
      </c>
      <c r="CB770" s="20"/>
      <c r="CC770" s="20">
        <f>IFERROR(ROUND(((INDEX('Stock List'!$M$11:$M$1010, MATCH(AJ770, 'Stock List'!$K$11:$K$1010, 0))/INDEX('Stock List'!$L$11:$L$1010, MATCH(AJ770, 'Stock List'!$K$11:$K$1010, 0)))*AI770), 2), 0)</f>
        <v>0</v>
      </c>
      <c r="CD770" s="20"/>
      <c r="CE770" s="20">
        <f>IFERROR(ROUND(((INDEX('Stock List'!$M$11:$M$1010, MATCH(AL770, 'Stock List'!$K$11:$K$1010, 0))/INDEX('Stock List'!$L$11:$L$1010, MATCH(AL770, 'Stock List'!$K$11:$K$1010, 0)))*AK770), 2), 0)</f>
        <v>0</v>
      </c>
      <c r="CF770" s="20"/>
      <c r="CG770" s="20">
        <f>IFERROR(ROUND(((INDEX('Stock List'!$M$11:$M$1010, MATCH(AN770, 'Stock List'!$K$11:$K$1010, 0))/INDEX('Stock List'!$L$11:$L$1010, MATCH(AN770, 'Stock List'!$K$11:$K$1010, 0)))*AM770), 2), 0)</f>
        <v>0</v>
      </c>
      <c r="CH770" s="20"/>
      <c r="CI770" s="20">
        <f>IFERROR(ROUND(((INDEX('Stock List'!$M$11:$M$1010, MATCH(AP770, 'Stock List'!$K$11:$K$1010, 0))/INDEX('Stock List'!$L$11:$L$1010, MATCH(AP770, 'Stock List'!$K$11:$K$1010, 0)))*AO770), 2), 0)</f>
        <v>0</v>
      </c>
      <c r="CJ770" s="20"/>
      <c r="CK770" s="20">
        <f>IFERROR(ROUND(((INDEX('Stock List'!$M$11:$M$1010, MATCH(AR770, 'Stock List'!$K$11:$K$1010, 0))/INDEX('Stock List'!$L$11:$L$1010, MATCH(AR770, 'Stock List'!$K$11:$K$1010, 0)))*AQ770), 2), 0)</f>
        <v>0</v>
      </c>
      <c r="CL770" s="20"/>
      <c r="CM770" s="20">
        <f>IFERROR(ROUND(((INDEX('Stock List'!$M$11:$M$1010, MATCH(AT770, 'Stock List'!$K$11:$K$1010, 0))/INDEX('Stock List'!$L$11:$L$1010, MATCH(AT770, 'Stock List'!$K$11:$K$1010, 0)))*AS770), 2), 0)</f>
        <v>0</v>
      </c>
      <c r="CN770" s="20"/>
      <c r="CO770" s="20">
        <f>IFERROR(ROUND(((INDEX('Stock List'!$M$11:$M$1010, MATCH(AV770, 'Stock List'!$K$11:$K$1010, 0))/INDEX('Stock List'!$L$11:$L$1010, MATCH(AV770, 'Stock List'!$K$11:$K$1010, 0)))*AU770), 2), 0)</f>
        <v>0</v>
      </c>
      <c r="CP770" s="20"/>
      <c r="CQ770" s="20">
        <f>IFERROR(ROUND(((INDEX('Stock List'!$M$11:$M$1010, MATCH(AX770, 'Stock List'!$K$11:$K$1010, 0))/INDEX('Stock List'!$L$11:$L$1010, MATCH(AX770, 'Stock List'!$K$11:$K$1010, 0)))*AW770), 2), 0)</f>
        <v>0</v>
      </c>
      <c r="CR770" s="22"/>
      <c r="CT770" s="106" t="str">
        <f t="shared" si="604"/>
        <v/>
      </c>
      <c r="CU770" s="22" t="str">
        <f t="shared" si="605"/>
        <v/>
      </c>
      <c r="CX770" s="106" t="str">
        <f t="shared" si="606"/>
        <v/>
      </c>
      <c r="CY770" s="20" t="str">
        <f t="shared" si="607"/>
        <v/>
      </c>
      <c r="CZ770" s="22" t="str">
        <f t="shared" si="608"/>
        <v/>
      </c>
      <c r="DB770" s="76" t="str">
        <f>IF($H770="", "", COUNTIF($G$11:$G$1010, "&gt;"&amp;$G770)+1+COUNTIF($G$11:$G770, $G770)-1)</f>
        <v/>
      </c>
      <c r="DC770" s="76" t="str">
        <f>IF($H770="", "", COUNTIF($CZ$11:$CZ$1010, "&gt;"&amp;$CZ770)+1+COUNTIF($CZ$11:$CZ770, $CZ770)-1)</f>
        <v/>
      </c>
      <c r="DE770" s="147" t="str">
        <f t="shared" si="609"/>
        <v/>
      </c>
      <c r="DF770" s="148"/>
      <c r="DG770" s="19" t="str">
        <f t="shared" si="610"/>
        <v/>
      </c>
      <c r="DH770" s="153" t="str">
        <f t="shared" si="611"/>
        <v/>
      </c>
      <c r="DI770" s="19" t="str">
        <f t="shared" si="563"/>
        <v/>
      </c>
      <c r="DJ770" s="153" t="str">
        <f t="shared" si="564"/>
        <v/>
      </c>
      <c r="DK770" s="19" t="str">
        <f t="shared" si="565"/>
        <v/>
      </c>
      <c r="DL770" s="153" t="str">
        <f t="shared" si="566"/>
        <v/>
      </c>
      <c r="DM770" s="19" t="str">
        <f t="shared" si="567"/>
        <v/>
      </c>
      <c r="DN770" s="153" t="str">
        <f t="shared" si="568"/>
        <v/>
      </c>
      <c r="DO770" s="19" t="str">
        <f t="shared" si="569"/>
        <v/>
      </c>
      <c r="DP770" s="153" t="str">
        <f t="shared" si="570"/>
        <v/>
      </c>
      <c r="DQ770" s="19" t="str">
        <f t="shared" si="571"/>
        <v/>
      </c>
      <c r="DR770" s="153" t="str">
        <f t="shared" si="572"/>
        <v/>
      </c>
      <c r="DS770" s="19" t="str">
        <f t="shared" si="573"/>
        <v/>
      </c>
      <c r="DT770" s="153" t="str">
        <f t="shared" si="574"/>
        <v/>
      </c>
      <c r="DU770" s="19" t="str">
        <f t="shared" si="575"/>
        <v/>
      </c>
      <c r="DV770" s="153" t="str">
        <f t="shared" si="576"/>
        <v/>
      </c>
      <c r="DW770" s="19" t="str">
        <f t="shared" si="577"/>
        <v/>
      </c>
      <c r="DX770" s="153" t="str">
        <f t="shared" si="578"/>
        <v/>
      </c>
      <c r="DY770" s="19" t="str">
        <f t="shared" si="579"/>
        <v/>
      </c>
      <c r="DZ770" s="153" t="str">
        <f t="shared" si="580"/>
        <v/>
      </c>
      <c r="EA770" s="19" t="str">
        <f t="shared" si="581"/>
        <v/>
      </c>
      <c r="EB770" s="153" t="str">
        <f t="shared" si="582"/>
        <v/>
      </c>
      <c r="EC770" s="19" t="str">
        <f t="shared" si="583"/>
        <v/>
      </c>
      <c r="ED770" s="153" t="str">
        <f t="shared" si="584"/>
        <v/>
      </c>
      <c r="EE770" s="19" t="str">
        <f t="shared" si="585"/>
        <v/>
      </c>
      <c r="EF770" s="153" t="str">
        <f t="shared" si="586"/>
        <v/>
      </c>
      <c r="EG770" s="19" t="str">
        <f t="shared" si="587"/>
        <v/>
      </c>
      <c r="EH770" s="153" t="str">
        <f t="shared" si="588"/>
        <v/>
      </c>
      <c r="EI770" s="19" t="str">
        <f t="shared" si="589"/>
        <v/>
      </c>
      <c r="EJ770" s="153" t="str">
        <f t="shared" si="590"/>
        <v/>
      </c>
      <c r="EK770" s="19" t="str">
        <f t="shared" si="591"/>
        <v/>
      </c>
      <c r="EL770" s="153" t="str">
        <f t="shared" si="592"/>
        <v/>
      </c>
      <c r="EM770" s="19" t="str">
        <f t="shared" si="593"/>
        <v/>
      </c>
      <c r="EN770" s="153" t="str">
        <f t="shared" si="594"/>
        <v/>
      </c>
      <c r="EO770" s="19" t="str">
        <f t="shared" si="595"/>
        <v/>
      </c>
      <c r="EP770" s="153" t="str">
        <f t="shared" si="596"/>
        <v/>
      </c>
      <c r="EQ770" s="19" t="str">
        <f t="shared" si="597"/>
        <v/>
      </c>
      <c r="ER770" s="153" t="str">
        <f t="shared" si="598"/>
        <v/>
      </c>
      <c r="ES770" s="19" t="str">
        <f t="shared" si="599"/>
        <v/>
      </c>
      <c r="ET770" s="153" t="str">
        <f t="shared" si="600"/>
        <v/>
      </c>
    </row>
    <row r="771" spans="1:150" x14ac:dyDescent="0.25">
      <c r="A771" s="31"/>
      <c r="B771" s="91" t="str">
        <f t="shared" si="601"/>
        <v/>
      </c>
      <c r="C771" s="20" t="str">
        <f t="shared" si="561"/>
        <v/>
      </c>
      <c r="D771" s="97" t="str">
        <f t="shared" si="562"/>
        <v/>
      </c>
      <c r="E771" s="62" t="str">
        <f t="shared" si="602"/>
        <v/>
      </c>
      <c r="F771" s="31"/>
      <c r="G771" s="282"/>
      <c r="H771" s="283"/>
      <c r="I771" s="284"/>
      <c r="J771" s="285"/>
      <c r="K771" s="286"/>
      <c r="L771" s="287"/>
      <c r="M771" s="288"/>
      <c r="N771" s="287"/>
      <c r="O771" s="288"/>
      <c r="P771" s="287"/>
      <c r="Q771" s="288"/>
      <c r="R771" s="287"/>
      <c r="S771" s="288"/>
      <c r="T771" s="287"/>
      <c r="U771" s="288"/>
      <c r="V771" s="287"/>
      <c r="W771" s="288"/>
      <c r="X771" s="287"/>
      <c r="Y771" s="288"/>
      <c r="Z771" s="287"/>
      <c r="AA771" s="288"/>
      <c r="AB771" s="287"/>
      <c r="AC771" s="288"/>
      <c r="AD771" s="287"/>
      <c r="AE771" s="288"/>
      <c r="AF771" s="287"/>
      <c r="AG771" s="288"/>
      <c r="AH771" s="287"/>
      <c r="AI771" s="288"/>
      <c r="AJ771" s="287"/>
      <c r="AK771" s="288"/>
      <c r="AL771" s="287"/>
      <c r="AM771" s="288"/>
      <c r="AN771" s="287"/>
      <c r="AO771" s="288"/>
      <c r="AP771" s="287"/>
      <c r="AQ771" s="288"/>
      <c r="AR771" s="287"/>
      <c r="AS771" s="288"/>
      <c r="AT771" s="287"/>
      <c r="AU771" s="288"/>
      <c r="AV771" s="287"/>
      <c r="AW771" s="288"/>
      <c r="AX771" s="287"/>
      <c r="AY771" s="31"/>
      <c r="BA771" s="76" t="str">
        <f t="shared" si="603"/>
        <v/>
      </c>
      <c r="BC771" s="76" t="str">
        <f>IF('Stock List'!$K771="", "", 'Stock List'!$K771)</f>
        <v/>
      </c>
      <c r="BE771" s="106">
        <f>IFERROR(ROUND(((INDEX('Stock List'!$M$11:$M$1010, MATCH(L771, 'Stock List'!$K$11:$K$1010, 0))/INDEX('Stock List'!$L$11:$L$1010, MATCH(L771, 'Stock List'!$K$11:$K$1010, 0)))*K771), 2), 0)</f>
        <v>0</v>
      </c>
      <c r="BF771" s="20"/>
      <c r="BG771" s="20">
        <f>IFERROR(ROUND(((INDEX('Stock List'!$M$11:$M$1010, MATCH(N771, 'Stock List'!$K$11:$K$1010, 0))/INDEX('Stock List'!$L$11:$L$1010, MATCH(N771, 'Stock List'!$K$11:$K$1010, 0)))*M771), 2), 0)</f>
        <v>0</v>
      </c>
      <c r="BH771" s="20"/>
      <c r="BI771" s="20">
        <f>IFERROR(ROUND(((INDEX('Stock List'!$M$11:$M$1010, MATCH(P771, 'Stock List'!$K$11:$K$1010, 0))/INDEX('Stock List'!$L$11:$L$1010, MATCH(P771, 'Stock List'!$K$11:$K$1010, 0)))*O771), 2), 0)</f>
        <v>0</v>
      </c>
      <c r="BJ771" s="20"/>
      <c r="BK771" s="20">
        <f>IFERROR(ROUND(((INDEX('Stock List'!$M$11:$M$1010, MATCH(R771, 'Stock List'!$K$11:$K$1010, 0))/INDEX('Stock List'!$L$11:$L$1010, MATCH(R771, 'Stock List'!$K$11:$K$1010, 0)))*Q771), 2), 0)</f>
        <v>0</v>
      </c>
      <c r="BL771" s="20"/>
      <c r="BM771" s="20">
        <f>IFERROR(ROUND(((INDEX('Stock List'!$M$11:$M$1010, MATCH(T771, 'Stock List'!$K$11:$K$1010, 0))/INDEX('Stock List'!$L$11:$L$1010, MATCH(T771, 'Stock List'!$K$11:$K$1010, 0)))*S771), 2), 0)</f>
        <v>0</v>
      </c>
      <c r="BN771" s="20"/>
      <c r="BO771" s="20">
        <f>IFERROR(ROUND(((INDEX('Stock List'!$M$11:$M$1010, MATCH(V771, 'Stock List'!$K$11:$K$1010, 0))/INDEX('Stock List'!$L$11:$L$1010, MATCH(V771, 'Stock List'!$K$11:$K$1010, 0)))*U771), 2), 0)</f>
        <v>0</v>
      </c>
      <c r="BP771" s="20"/>
      <c r="BQ771" s="20">
        <f>IFERROR(ROUND(((INDEX('Stock List'!$M$11:$M$1010, MATCH(X771, 'Stock List'!$K$11:$K$1010, 0))/INDEX('Stock List'!$L$11:$L$1010, MATCH(X771, 'Stock List'!$K$11:$K$1010, 0)))*W771), 2), 0)</f>
        <v>0</v>
      </c>
      <c r="BR771" s="20"/>
      <c r="BS771" s="20">
        <f>IFERROR(ROUND(((INDEX('Stock List'!$M$11:$M$1010, MATCH(Z771, 'Stock List'!$K$11:$K$1010, 0))/INDEX('Stock List'!$L$11:$L$1010, MATCH(Z771, 'Stock List'!$K$11:$K$1010, 0)))*Y771), 2), 0)</f>
        <v>0</v>
      </c>
      <c r="BT771" s="20"/>
      <c r="BU771" s="20">
        <f>IFERROR(ROUND(((INDEX('Stock List'!$M$11:$M$1010, MATCH(AB771, 'Stock List'!$K$11:$K$1010, 0))/INDEX('Stock List'!$L$11:$L$1010, MATCH(AB771, 'Stock List'!$K$11:$K$1010, 0)))*AA771), 2), 0)</f>
        <v>0</v>
      </c>
      <c r="BV771" s="20"/>
      <c r="BW771" s="20">
        <f>IFERROR(ROUND(((INDEX('Stock List'!$M$11:$M$1010, MATCH(AD771, 'Stock List'!$K$11:$K$1010, 0))/INDEX('Stock List'!$L$11:$L$1010, MATCH(AD771, 'Stock List'!$K$11:$K$1010, 0)))*AC771), 2), 0)</f>
        <v>0</v>
      </c>
      <c r="BX771" s="20"/>
      <c r="BY771" s="20">
        <f>IFERROR(ROUND(((INDEX('Stock List'!$M$11:$M$1010, MATCH(AF771, 'Stock List'!$K$11:$K$1010, 0))/INDEX('Stock List'!$L$11:$L$1010, MATCH(AF771, 'Stock List'!$K$11:$K$1010, 0)))*AE771), 2), 0)</f>
        <v>0</v>
      </c>
      <c r="BZ771" s="20"/>
      <c r="CA771" s="20">
        <f>IFERROR(ROUND(((INDEX('Stock List'!$M$11:$M$1010, MATCH(AH771, 'Stock List'!$K$11:$K$1010, 0))/INDEX('Stock List'!$L$11:$L$1010, MATCH(AH771, 'Stock List'!$K$11:$K$1010, 0)))*AG771), 2), 0)</f>
        <v>0</v>
      </c>
      <c r="CB771" s="20"/>
      <c r="CC771" s="20">
        <f>IFERROR(ROUND(((INDEX('Stock List'!$M$11:$M$1010, MATCH(AJ771, 'Stock List'!$K$11:$K$1010, 0))/INDEX('Stock List'!$L$11:$L$1010, MATCH(AJ771, 'Stock List'!$K$11:$K$1010, 0)))*AI771), 2), 0)</f>
        <v>0</v>
      </c>
      <c r="CD771" s="20"/>
      <c r="CE771" s="20">
        <f>IFERROR(ROUND(((INDEX('Stock List'!$M$11:$M$1010, MATCH(AL771, 'Stock List'!$K$11:$K$1010, 0))/INDEX('Stock List'!$L$11:$L$1010, MATCH(AL771, 'Stock List'!$K$11:$K$1010, 0)))*AK771), 2), 0)</f>
        <v>0</v>
      </c>
      <c r="CF771" s="20"/>
      <c r="CG771" s="20">
        <f>IFERROR(ROUND(((INDEX('Stock List'!$M$11:$M$1010, MATCH(AN771, 'Stock List'!$K$11:$K$1010, 0))/INDEX('Stock List'!$L$11:$L$1010, MATCH(AN771, 'Stock List'!$K$11:$K$1010, 0)))*AM771), 2), 0)</f>
        <v>0</v>
      </c>
      <c r="CH771" s="20"/>
      <c r="CI771" s="20">
        <f>IFERROR(ROUND(((INDEX('Stock List'!$M$11:$M$1010, MATCH(AP771, 'Stock List'!$K$11:$K$1010, 0))/INDEX('Stock List'!$L$11:$L$1010, MATCH(AP771, 'Stock List'!$K$11:$K$1010, 0)))*AO771), 2), 0)</f>
        <v>0</v>
      </c>
      <c r="CJ771" s="20"/>
      <c r="CK771" s="20">
        <f>IFERROR(ROUND(((INDEX('Stock List'!$M$11:$M$1010, MATCH(AR771, 'Stock List'!$K$11:$K$1010, 0))/INDEX('Stock List'!$L$11:$L$1010, MATCH(AR771, 'Stock List'!$K$11:$K$1010, 0)))*AQ771), 2), 0)</f>
        <v>0</v>
      </c>
      <c r="CL771" s="20"/>
      <c r="CM771" s="20">
        <f>IFERROR(ROUND(((INDEX('Stock List'!$M$11:$M$1010, MATCH(AT771, 'Stock List'!$K$11:$K$1010, 0))/INDEX('Stock List'!$L$11:$L$1010, MATCH(AT771, 'Stock List'!$K$11:$K$1010, 0)))*AS771), 2), 0)</f>
        <v>0</v>
      </c>
      <c r="CN771" s="20"/>
      <c r="CO771" s="20">
        <f>IFERROR(ROUND(((INDEX('Stock List'!$M$11:$M$1010, MATCH(AV771, 'Stock List'!$K$11:$K$1010, 0))/INDEX('Stock List'!$L$11:$L$1010, MATCH(AV771, 'Stock List'!$K$11:$K$1010, 0)))*AU771), 2), 0)</f>
        <v>0</v>
      </c>
      <c r="CP771" s="20"/>
      <c r="CQ771" s="20">
        <f>IFERROR(ROUND(((INDEX('Stock List'!$M$11:$M$1010, MATCH(AX771, 'Stock List'!$K$11:$K$1010, 0))/INDEX('Stock List'!$L$11:$L$1010, MATCH(AX771, 'Stock List'!$K$11:$K$1010, 0)))*AW771), 2), 0)</f>
        <v>0</v>
      </c>
      <c r="CR771" s="22"/>
      <c r="CT771" s="106" t="str">
        <f t="shared" si="604"/>
        <v/>
      </c>
      <c r="CU771" s="22" t="str">
        <f t="shared" si="605"/>
        <v/>
      </c>
      <c r="CX771" s="106" t="str">
        <f t="shared" si="606"/>
        <v/>
      </c>
      <c r="CY771" s="20" t="str">
        <f t="shared" si="607"/>
        <v/>
      </c>
      <c r="CZ771" s="22" t="str">
        <f t="shared" si="608"/>
        <v/>
      </c>
      <c r="DB771" s="76" t="str">
        <f>IF($H771="", "", COUNTIF($G$11:$G$1010, "&gt;"&amp;$G771)+1+COUNTIF($G$11:$G771, $G771)-1)</f>
        <v/>
      </c>
      <c r="DC771" s="76" t="str">
        <f>IF($H771="", "", COUNTIF($CZ$11:$CZ$1010, "&gt;"&amp;$CZ771)+1+COUNTIF($CZ$11:$CZ771, $CZ771)-1)</f>
        <v/>
      </c>
      <c r="DE771" s="147" t="str">
        <f t="shared" si="609"/>
        <v/>
      </c>
      <c r="DF771" s="148"/>
      <c r="DG771" s="19" t="str">
        <f t="shared" si="610"/>
        <v/>
      </c>
      <c r="DH771" s="153" t="str">
        <f t="shared" si="611"/>
        <v/>
      </c>
      <c r="DI771" s="19" t="str">
        <f t="shared" si="563"/>
        <v/>
      </c>
      <c r="DJ771" s="153" t="str">
        <f t="shared" si="564"/>
        <v/>
      </c>
      <c r="DK771" s="19" t="str">
        <f t="shared" si="565"/>
        <v/>
      </c>
      <c r="DL771" s="153" t="str">
        <f t="shared" si="566"/>
        <v/>
      </c>
      <c r="DM771" s="19" t="str">
        <f t="shared" si="567"/>
        <v/>
      </c>
      <c r="DN771" s="153" t="str">
        <f t="shared" si="568"/>
        <v/>
      </c>
      <c r="DO771" s="19" t="str">
        <f t="shared" si="569"/>
        <v/>
      </c>
      <c r="DP771" s="153" t="str">
        <f t="shared" si="570"/>
        <v/>
      </c>
      <c r="DQ771" s="19" t="str">
        <f t="shared" si="571"/>
        <v/>
      </c>
      <c r="DR771" s="153" t="str">
        <f t="shared" si="572"/>
        <v/>
      </c>
      <c r="DS771" s="19" t="str">
        <f t="shared" si="573"/>
        <v/>
      </c>
      <c r="DT771" s="153" t="str">
        <f t="shared" si="574"/>
        <v/>
      </c>
      <c r="DU771" s="19" t="str">
        <f t="shared" si="575"/>
        <v/>
      </c>
      <c r="DV771" s="153" t="str">
        <f t="shared" si="576"/>
        <v/>
      </c>
      <c r="DW771" s="19" t="str">
        <f t="shared" si="577"/>
        <v/>
      </c>
      <c r="DX771" s="153" t="str">
        <f t="shared" si="578"/>
        <v/>
      </c>
      <c r="DY771" s="19" t="str">
        <f t="shared" si="579"/>
        <v/>
      </c>
      <c r="DZ771" s="153" t="str">
        <f t="shared" si="580"/>
        <v/>
      </c>
      <c r="EA771" s="19" t="str">
        <f t="shared" si="581"/>
        <v/>
      </c>
      <c r="EB771" s="153" t="str">
        <f t="shared" si="582"/>
        <v/>
      </c>
      <c r="EC771" s="19" t="str">
        <f t="shared" si="583"/>
        <v/>
      </c>
      <c r="ED771" s="153" t="str">
        <f t="shared" si="584"/>
        <v/>
      </c>
      <c r="EE771" s="19" t="str">
        <f t="shared" si="585"/>
        <v/>
      </c>
      <c r="EF771" s="153" t="str">
        <f t="shared" si="586"/>
        <v/>
      </c>
      <c r="EG771" s="19" t="str">
        <f t="shared" si="587"/>
        <v/>
      </c>
      <c r="EH771" s="153" t="str">
        <f t="shared" si="588"/>
        <v/>
      </c>
      <c r="EI771" s="19" t="str">
        <f t="shared" si="589"/>
        <v/>
      </c>
      <c r="EJ771" s="153" t="str">
        <f t="shared" si="590"/>
        <v/>
      </c>
      <c r="EK771" s="19" t="str">
        <f t="shared" si="591"/>
        <v/>
      </c>
      <c r="EL771" s="153" t="str">
        <f t="shared" si="592"/>
        <v/>
      </c>
      <c r="EM771" s="19" t="str">
        <f t="shared" si="593"/>
        <v/>
      </c>
      <c r="EN771" s="153" t="str">
        <f t="shared" si="594"/>
        <v/>
      </c>
      <c r="EO771" s="19" t="str">
        <f t="shared" si="595"/>
        <v/>
      </c>
      <c r="EP771" s="153" t="str">
        <f t="shared" si="596"/>
        <v/>
      </c>
      <c r="EQ771" s="19" t="str">
        <f t="shared" si="597"/>
        <v/>
      </c>
      <c r="ER771" s="153" t="str">
        <f t="shared" si="598"/>
        <v/>
      </c>
      <c r="ES771" s="19" t="str">
        <f t="shared" si="599"/>
        <v/>
      </c>
      <c r="ET771" s="153" t="str">
        <f t="shared" si="600"/>
        <v/>
      </c>
    </row>
    <row r="772" spans="1:150" x14ac:dyDescent="0.25">
      <c r="A772" s="31"/>
      <c r="B772" s="91" t="str">
        <f t="shared" si="601"/>
        <v/>
      </c>
      <c r="C772" s="20" t="str">
        <f t="shared" si="561"/>
        <v/>
      </c>
      <c r="D772" s="97" t="str">
        <f t="shared" si="562"/>
        <v/>
      </c>
      <c r="E772" s="62" t="str">
        <f t="shared" si="602"/>
        <v/>
      </c>
      <c r="F772" s="31"/>
      <c r="G772" s="282"/>
      <c r="H772" s="283"/>
      <c r="I772" s="284"/>
      <c r="J772" s="285"/>
      <c r="K772" s="286"/>
      <c r="L772" s="287"/>
      <c r="M772" s="288"/>
      <c r="N772" s="287"/>
      <c r="O772" s="288"/>
      <c r="P772" s="287"/>
      <c r="Q772" s="288"/>
      <c r="R772" s="287"/>
      <c r="S772" s="288"/>
      <c r="T772" s="287"/>
      <c r="U772" s="288"/>
      <c r="V772" s="287"/>
      <c r="W772" s="288"/>
      <c r="X772" s="287"/>
      <c r="Y772" s="288"/>
      <c r="Z772" s="287"/>
      <c r="AA772" s="288"/>
      <c r="AB772" s="287"/>
      <c r="AC772" s="288"/>
      <c r="AD772" s="287"/>
      <c r="AE772" s="288"/>
      <c r="AF772" s="287"/>
      <c r="AG772" s="288"/>
      <c r="AH772" s="287"/>
      <c r="AI772" s="288"/>
      <c r="AJ772" s="287"/>
      <c r="AK772" s="288"/>
      <c r="AL772" s="287"/>
      <c r="AM772" s="288"/>
      <c r="AN772" s="287"/>
      <c r="AO772" s="288"/>
      <c r="AP772" s="287"/>
      <c r="AQ772" s="288"/>
      <c r="AR772" s="287"/>
      <c r="AS772" s="288"/>
      <c r="AT772" s="287"/>
      <c r="AU772" s="288"/>
      <c r="AV772" s="287"/>
      <c r="AW772" s="288"/>
      <c r="AX772" s="287"/>
      <c r="AY772" s="31"/>
      <c r="BA772" s="76" t="str">
        <f t="shared" si="603"/>
        <v/>
      </c>
      <c r="BC772" s="76" t="str">
        <f>IF('Stock List'!$K772="", "", 'Stock List'!$K772)</f>
        <v/>
      </c>
      <c r="BE772" s="106">
        <f>IFERROR(ROUND(((INDEX('Stock List'!$M$11:$M$1010, MATCH(L772, 'Stock List'!$K$11:$K$1010, 0))/INDEX('Stock List'!$L$11:$L$1010, MATCH(L772, 'Stock List'!$K$11:$K$1010, 0)))*K772), 2), 0)</f>
        <v>0</v>
      </c>
      <c r="BF772" s="20"/>
      <c r="BG772" s="20">
        <f>IFERROR(ROUND(((INDEX('Stock List'!$M$11:$M$1010, MATCH(N772, 'Stock List'!$K$11:$K$1010, 0))/INDEX('Stock List'!$L$11:$L$1010, MATCH(N772, 'Stock List'!$K$11:$K$1010, 0)))*M772), 2), 0)</f>
        <v>0</v>
      </c>
      <c r="BH772" s="20"/>
      <c r="BI772" s="20">
        <f>IFERROR(ROUND(((INDEX('Stock List'!$M$11:$M$1010, MATCH(P772, 'Stock List'!$K$11:$K$1010, 0))/INDEX('Stock List'!$L$11:$L$1010, MATCH(P772, 'Stock List'!$K$11:$K$1010, 0)))*O772), 2), 0)</f>
        <v>0</v>
      </c>
      <c r="BJ772" s="20"/>
      <c r="BK772" s="20">
        <f>IFERROR(ROUND(((INDEX('Stock List'!$M$11:$M$1010, MATCH(R772, 'Stock List'!$K$11:$K$1010, 0))/INDEX('Stock List'!$L$11:$L$1010, MATCH(R772, 'Stock List'!$K$11:$K$1010, 0)))*Q772), 2), 0)</f>
        <v>0</v>
      </c>
      <c r="BL772" s="20"/>
      <c r="BM772" s="20">
        <f>IFERROR(ROUND(((INDEX('Stock List'!$M$11:$M$1010, MATCH(T772, 'Stock List'!$K$11:$K$1010, 0))/INDEX('Stock List'!$L$11:$L$1010, MATCH(T772, 'Stock List'!$K$11:$K$1010, 0)))*S772), 2), 0)</f>
        <v>0</v>
      </c>
      <c r="BN772" s="20"/>
      <c r="BO772" s="20">
        <f>IFERROR(ROUND(((INDEX('Stock List'!$M$11:$M$1010, MATCH(V772, 'Stock List'!$K$11:$K$1010, 0))/INDEX('Stock List'!$L$11:$L$1010, MATCH(V772, 'Stock List'!$K$11:$K$1010, 0)))*U772), 2), 0)</f>
        <v>0</v>
      </c>
      <c r="BP772" s="20"/>
      <c r="BQ772" s="20">
        <f>IFERROR(ROUND(((INDEX('Stock List'!$M$11:$M$1010, MATCH(X772, 'Stock List'!$K$11:$K$1010, 0))/INDEX('Stock List'!$L$11:$L$1010, MATCH(X772, 'Stock List'!$K$11:$K$1010, 0)))*W772), 2), 0)</f>
        <v>0</v>
      </c>
      <c r="BR772" s="20"/>
      <c r="BS772" s="20">
        <f>IFERROR(ROUND(((INDEX('Stock List'!$M$11:$M$1010, MATCH(Z772, 'Stock List'!$K$11:$K$1010, 0))/INDEX('Stock List'!$L$11:$L$1010, MATCH(Z772, 'Stock List'!$K$11:$K$1010, 0)))*Y772), 2), 0)</f>
        <v>0</v>
      </c>
      <c r="BT772" s="20"/>
      <c r="BU772" s="20">
        <f>IFERROR(ROUND(((INDEX('Stock List'!$M$11:$M$1010, MATCH(AB772, 'Stock List'!$K$11:$K$1010, 0))/INDEX('Stock List'!$L$11:$L$1010, MATCH(AB772, 'Stock List'!$K$11:$K$1010, 0)))*AA772), 2), 0)</f>
        <v>0</v>
      </c>
      <c r="BV772" s="20"/>
      <c r="BW772" s="20">
        <f>IFERROR(ROUND(((INDEX('Stock List'!$M$11:$M$1010, MATCH(AD772, 'Stock List'!$K$11:$K$1010, 0))/INDEX('Stock List'!$L$11:$L$1010, MATCH(AD772, 'Stock List'!$K$11:$K$1010, 0)))*AC772), 2), 0)</f>
        <v>0</v>
      </c>
      <c r="BX772" s="20"/>
      <c r="BY772" s="20">
        <f>IFERROR(ROUND(((INDEX('Stock List'!$M$11:$M$1010, MATCH(AF772, 'Stock List'!$K$11:$K$1010, 0))/INDEX('Stock List'!$L$11:$L$1010, MATCH(AF772, 'Stock List'!$K$11:$K$1010, 0)))*AE772), 2), 0)</f>
        <v>0</v>
      </c>
      <c r="BZ772" s="20"/>
      <c r="CA772" s="20">
        <f>IFERROR(ROUND(((INDEX('Stock List'!$M$11:$M$1010, MATCH(AH772, 'Stock List'!$K$11:$K$1010, 0))/INDEX('Stock List'!$L$11:$L$1010, MATCH(AH772, 'Stock List'!$K$11:$K$1010, 0)))*AG772), 2), 0)</f>
        <v>0</v>
      </c>
      <c r="CB772" s="20"/>
      <c r="CC772" s="20">
        <f>IFERROR(ROUND(((INDEX('Stock List'!$M$11:$M$1010, MATCH(AJ772, 'Stock List'!$K$11:$K$1010, 0))/INDEX('Stock List'!$L$11:$L$1010, MATCH(AJ772, 'Stock List'!$K$11:$K$1010, 0)))*AI772), 2), 0)</f>
        <v>0</v>
      </c>
      <c r="CD772" s="20"/>
      <c r="CE772" s="20">
        <f>IFERROR(ROUND(((INDEX('Stock List'!$M$11:$M$1010, MATCH(AL772, 'Stock List'!$K$11:$K$1010, 0))/INDEX('Stock List'!$L$11:$L$1010, MATCH(AL772, 'Stock List'!$K$11:$K$1010, 0)))*AK772), 2), 0)</f>
        <v>0</v>
      </c>
      <c r="CF772" s="20"/>
      <c r="CG772" s="20">
        <f>IFERROR(ROUND(((INDEX('Stock List'!$M$11:$M$1010, MATCH(AN772, 'Stock List'!$K$11:$K$1010, 0))/INDEX('Stock List'!$L$11:$L$1010, MATCH(AN772, 'Stock List'!$K$11:$K$1010, 0)))*AM772), 2), 0)</f>
        <v>0</v>
      </c>
      <c r="CH772" s="20"/>
      <c r="CI772" s="20">
        <f>IFERROR(ROUND(((INDEX('Stock List'!$M$11:$M$1010, MATCH(AP772, 'Stock List'!$K$11:$K$1010, 0))/INDEX('Stock List'!$L$11:$L$1010, MATCH(AP772, 'Stock List'!$K$11:$K$1010, 0)))*AO772), 2), 0)</f>
        <v>0</v>
      </c>
      <c r="CJ772" s="20"/>
      <c r="CK772" s="20">
        <f>IFERROR(ROUND(((INDEX('Stock List'!$M$11:$M$1010, MATCH(AR772, 'Stock List'!$K$11:$K$1010, 0))/INDEX('Stock List'!$L$11:$L$1010, MATCH(AR772, 'Stock List'!$K$11:$K$1010, 0)))*AQ772), 2), 0)</f>
        <v>0</v>
      </c>
      <c r="CL772" s="20"/>
      <c r="CM772" s="20">
        <f>IFERROR(ROUND(((INDEX('Stock List'!$M$11:$M$1010, MATCH(AT772, 'Stock List'!$K$11:$K$1010, 0))/INDEX('Stock List'!$L$11:$L$1010, MATCH(AT772, 'Stock List'!$K$11:$K$1010, 0)))*AS772), 2), 0)</f>
        <v>0</v>
      </c>
      <c r="CN772" s="20"/>
      <c r="CO772" s="20">
        <f>IFERROR(ROUND(((INDEX('Stock List'!$M$11:$M$1010, MATCH(AV772, 'Stock List'!$K$11:$K$1010, 0))/INDEX('Stock List'!$L$11:$L$1010, MATCH(AV772, 'Stock List'!$K$11:$K$1010, 0)))*AU772), 2), 0)</f>
        <v>0</v>
      </c>
      <c r="CP772" s="20"/>
      <c r="CQ772" s="20">
        <f>IFERROR(ROUND(((INDEX('Stock List'!$M$11:$M$1010, MATCH(AX772, 'Stock List'!$K$11:$K$1010, 0))/INDEX('Stock List'!$L$11:$L$1010, MATCH(AX772, 'Stock List'!$K$11:$K$1010, 0)))*AW772), 2), 0)</f>
        <v>0</v>
      </c>
      <c r="CR772" s="22"/>
      <c r="CT772" s="106" t="str">
        <f t="shared" si="604"/>
        <v/>
      </c>
      <c r="CU772" s="22" t="str">
        <f t="shared" si="605"/>
        <v/>
      </c>
      <c r="CX772" s="106" t="str">
        <f t="shared" si="606"/>
        <v/>
      </c>
      <c r="CY772" s="20" t="str">
        <f t="shared" si="607"/>
        <v/>
      </c>
      <c r="CZ772" s="22" t="str">
        <f t="shared" si="608"/>
        <v/>
      </c>
      <c r="DB772" s="76" t="str">
        <f>IF($H772="", "", COUNTIF($G$11:$G$1010, "&gt;"&amp;$G772)+1+COUNTIF($G$11:$G772, $G772)-1)</f>
        <v/>
      </c>
      <c r="DC772" s="76" t="str">
        <f>IF($H772="", "", COUNTIF($CZ$11:$CZ$1010, "&gt;"&amp;$CZ772)+1+COUNTIF($CZ$11:$CZ772, $CZ772)-1)</f>
        <v/>
      </c>
      <c r="DE772" s="147" t="str">
        <f t="shared" si="609"/>
        <v/>
      </c>
      <c r="DF772" s="148"/>
      <c r="DG772" s="19" t="str">
        <f t="shared" si="610"/>
        <v/>
      </c>
      <c r="DH772" s="153" t="str">
        <f t="shared" si="611"/>
        <v/>
      </c>
      <c r="DI772" s="19" t="str">
        <f t="shared" si="563"/>
        <v/>
      </c>
      <c r="DJ772" s="153" t="str">
        <f t="shared" si="564"/>
        <v/>
      </c>
      <c r="DK772" s="19" t="str">
        <f t="shared" si="565"/>
        <v/>
      </c>
      <c r="DL772" s="153" t="str">
        <f t="shared" si="566"/>
        <v/>
      </c>
      <c r="DM772" s="19" t="str">
        <f t="shared" si="567"/>
        <v/>
      </c>
      <c r="DN772" s="153" t="str">
        <f t="shared" si="568"/>
        <v/>
      </c>
      <c r="DO772" s="19" t="str">
        <f t="shared" si="569"/>
        <v/>
      </c>
      <c r="DP772" s="153" t="str">
        <f t="shared" si="570"/>
        <v/>
      </c>
      <c r="DQ772" s="19" t="str">
        <f t="shared" si="571"/>
        <v/>
      </c>
      <c r="DR772" s="153" t="str">
        <f t="shared" si="572"/>
        <v/>
      </c>
      <c r="DS772" s="19" t="str">
        <f t="shared" si="573"/>
        <v/>
      </c>
      <c r="DT772" s="153" t="str">
        <f t="shared" si="574"/>
        <v/>
      </c>
      <c r="DU772" s="19" t="str">
        <f t="shared" si="575"/>
        <v/>
      </c>
      <c r="DV772" s="153" t="str">
        <f t="shared" si="576"/>
        <v/>
      </c>
      <c r="DW772" s="19" t="str">
        <f t="shared" si="577"/>
        <v/>
      </c>
      <c r="DX772" s="153" t="str">
        <f t="shared" si="578"/>
        <v/>
      </c>
      <c r="DY772" s="19" t="str">
        <f t="shared" si="579"/>
        <v/>
      </c>
      <c r="DZ772" s="153" t="str">
        <f t="shared" si="580"/>
        <v/>
      </c>
      <c r="EA772" s="19" t="str">
        <f t="shared" si="581"/>
        <v/>
      </c>
      <c r="EB772" s="153" t="str">
        <f t="shared" si="582"/>
        <v/>
      </c>
      <c r="EC772" s="19" t="str">
        <f t="shared" si="583"/>
        <v/>
      </c>
      <c r="ED772" s="153" t="str">
        <f t="shared" si="584"/>
        <v/>
      </c>
      <c r="EE772" s="19" t="str">
        <f t="shared" si="585"/>
        <v/>
      </c>
      <c r="EF772" s="153" t="str">
        <f t="shared" si="586"/>
        <v/>
      </c>
      <c r="EG772" s="19" t="str">
        <f t="shared" si="587"/>
        <v/>
      </c>
      <c r="EH772" s="153" t="str">
        <f t="shared" si="588"/>
        <v/>
      </c>
      <c r="EI772" s="19" t="str">
        <f t="shared" si="589"/>
        <v/>
      </c>
      <c r="EJ772" s="153" t="str">
        <f t="shared" si="590"/>
        <v/>
      </c>
      <c r="EK772" s="19" t="str">
        <f t="shared" si="591"/>
        <v/>
      </c>
      <c r="EL772" s="153" t="str">
        <f t="shared" si="592"/>
        <v/>
      </c>
      <c r="EM772" s="19" t="str">
        <f t="shared" si="593"/>
        <v/>
      </c>
      <c r="EN772" s="153" t="str">
        <f t="shared" si="594"/>
        <v/>
      </c>
      <c r="EO772" s="19" t="str">
        <f t="shared" si="595"/>
        <v/>
      </c>
      <c r="EP772" s="153" t="str">
        <f t="shared" si="596"/>
        <v/>
      </c>
      <c r="EQ772" s="19" t="str">
        <f t="shared" si="597"/>
        <v/>
      </c>
      <c r="ER772" s="153" t="str">
        <f t="shared" si="598"/>
        <v/>
      </c>
      <c r="ES772" s="19" t="str">
        <f t="shared" si="599"/>
        <v/>
      </c>
      <c r="ET772" s="153" t="str">
        <f t="shared" si="600"/>
        <v/>
      </c>
    </row>
    <row r="773" spans="1:150" x14ac:dyDescent="0.25">
      <c r="A773" s="31"/>
      <c r="B773" s="91" t="str">
        <f t="shared" si="601"/>
        <v/>
      </c>
      <c r="C773" s="20" t="str">
        <f t="shared" si="561"/>
        <v/>
      </c>
      <c r="D773" s="97" t="str">
        <f t="shared" si="562"/>
        <v/>
      </c>
      <c r="E773" s="62" t="str">
        <f t="shared" si="602"/>
        <v/>
      </c>
      <c r="F773" s="31"/>
      <c r="G773" s="282"/>
      <c r="H773" s="283"/>
      <c r="I773" s="284"/>
      <c r="J773" s="285"/>
      <c r="K773" s="286"/>
      <c r="L773" s="287"/>
      <c r="M773" s="288"/>
      <c r="N773" s="287"/>
      <c r="O773" s="288"/>
      <c r="P773" s="287"/>
      <c r="Q773" s="288"/>
      <c r="R773" s="287"/>
      <c r="S773" s="288"/>
      <c r="T773" s="287"/>
      <c r="U773" s="288"/>
      <c r="V773" s="287"/>
      <c r="W773" s="288"/>
      <c r="X773" s="287"/>
      <c r="Y773" s="288"/>
      <c r="Z773" s="287"/>
      <c r="AA773" s="288"/>
      <c r="AB773" s="287"/>
      <c r="AC773" s="288"/>
      <c r="AD773" s="287"/>
      <c r="AE773" s="288"/>
      <c r="AF773" s="287"/>
      <c r="AG773" s="288"/>
      <c r="AH773" s="287"/>
      <c r="AI773" s="288"/>
      <c r="AJ773" s="287"/>
      <c r="AK773" s="288"/>
      <c r="AL773" s="287"/>
      <c r="AM773" s="288"/>
      <c r="AN773" s="287"/>
      <c r="AO773" s="288"/>
      <c r="AP773" s="287"/>
      <c r="AQ773" s="288"/>
      <c r="AR773" s="287"/>
      <c r="AS773" s="288"/>
      <c r="AT773" s="287"/>
      <c r="AU773" s="288"/>
      <c r="AV773" s="287"/>
      <c r="AW773" s="288"/>
      <c r="AX773" s="287"/>
      <c r="AY773" s="31"/>
      <c r="BA773" s="76" t="str">
        <f t="shared" si="603"/>
        <v/>
      </c>
      <c r="BC773" s="76" t="str">
        <f>IF('Stock List'!$K773="", "", 'Stock List'!$K773)</f>
        <v/>
      </c>
      <c r="BE773" s="106">
        <f>IFERROR(ROUND(((INDEX('Stock List'!$M$11:$M$1010, MATCH(L773, 'Stock List'!$K$11:$K$1010, 0))/INDEX('Stock List'!$L$11:$L$1010, MATCH(L773, 'Stock List'!$K$11:$K$1010, 0)))*K773), 2), 0)</f>
        <v>0</v>
      </c>
      <c r="BF773" s="20"/>
      <c r="BG773" s="20">
        <f>IFERROR(ROUND(((INDEX('Stock List'!$M$11:$M$1010, MATCH(N773, 'Stock List'!$K$11:$K$1010, 0))/INDEX('Stock List'!$L$11:$L$1010, MATCH(N773, 'Stock List'!$K$11:$K$1010, 0)))*M773), 2), 0)</f>
        <v>0</v>
      </c>
      <c r="BH773" s="20"/>
      <c r="BI773" s="20">
        <f>IFERROR(ROUND(((INDEX('Stock List'!$M$11:$M$1010, MATCH(P773, 'Stock List'!$K$11:$K$1010, 0))/INDEX('Stock List'!$L$11:$L$1010, MATCH(P773, 'Stock List'!$K$11:$K$1010, 0)))*O773), 2), 0)</f>
        <v>0</v>
      </c>
      <c r="BJ773" s="20"/>
      <c r="BK773" s="20">
        <f>IFERROR(ROUND(((INDEX('Stock List'!$M$11:$M$1010, MATCH(R773, 'Stock List'!$K$11:$K$1010, 0))/INDEX('Stock List'!$L$11:$L$1010, MATCH(R773, 'Stock List'!$K$11:$K$1010, 0)))*Q773), 2), 0)</f>
        <v>0</v>
      </c>
      <c r="BL773" s="20"/>
      <c r="BM773" s="20">
        <f>IFERROR(ROUND(((INDEX('Stock List'!$M$11:$M$1010, MATCH(T773, 'Stock List'!$K$11:$K$1010, 0))/INDEX('Stock List'!$L$11:$L$1010, MATCH(T773, 'Stock List'!$K$11:$K$1010, 0)))*S773), 2), 0)</f>
        <v>0</v>
      </c>
      <c r="BN773" s="20"/>
      <c r="BO773" s="20">
        <f>IFERROR(ROUND(((INDEX('Stock List'!$M$11:$M$1010, MATCH(V773, 'Stock List'!$K$11:$K$1010, 0))/INDEX('Stock List'!$L$11:$L$1010, MATCH(V773, 'Stock List'!$K$11:$K$1010, 0)))*U773), 2), 0)</f>
        <v>0</v>
      </c>
      <c r="BP773" s="20"/>
      <c r="BQ773" s="20">
        <f>IFERROR(ROUND(((INDEX('Stock List'!$M$11:$M$1010, MATCH(X773, 'Stock List'!$K$11:$K$1010, 0))/INDEX('Stock List'!$L$11:$L$1010, MATCH(X773, 'Stock List'!$K$11:$K$1010, 0)))*W773), 2), 0)</f>
        <v>0</v>
      </c>
      <c r="BR773" s="20"/>
      <c r="BS773" s="20">
        <f>IFERROR(ROUND(((INDEX('Stock List'!$M$11:$M$1010, MATCH(Z773, 'Stock List'!$K$11:$K$1010, 0))/INDEX('Stock List'!$L$11:$L$1010, MATCH(Z773, 'Stock List'!$K$11:$K$1010, 0)))*Y773), 2), 0)</f>
        <v>0</v>
      </c>
      <c r="BT773" s="20"/>
      <c r="BU773" s="20">
        <f>IFERROR(ROUND(((INDEX('Stock List'!$M$11:$M$1010, MATCH(AB773, 'Stock List'!$K$11:$K$1010, 0))/INDEX('Stock List'!$L$11:$L$1010, MATCH(AB773, 'Stock List'!$K$11:$K$1010, 0)))*AA773), 2), 0)</f>
        <v>0</v>
      </c>
      <c r="BV773" s="20"/>
      <c r="BW773" s="20">
        <f>IFERROR(ROUND(((INDEX('Stock List'!$M$11:$M$1010, MATCH(AD773, 'Stock List'!$K$11:$K$1010, 0))/INDEX('Stock List'!$L$11:$L$1010, MATCH(AD773, 'Stock List'!$K$11:$K$1010, 0)))*AC773), 2), 0)</f>
        <v>0</v>
      </c>
      <c r="BX773" s="20"/>
      <c r="BY773" s="20">
        <f>IFERROR(ROUND(((INDEX('Stock List'!$M$11:$M$1010, MATCH(AF773, 'Stock List'!$K$11:$K$1010, 0))/INDEX('Stock List'!$L$11:$L$1010, MATCH(AF773, 'Stock List'!$K$11:$K$1010, 0)))*AE773), 2), 0)</f>
        <v>0</v>
      </c>
      <c r="BZ773" s="20"/>
      <c r="CA773" s="20">
        <f>IFERROR(ROUND(((INDEX('Stock List'!$M$11:$M$1010, MATCH(AH773, 'Stock List'!$K$11:$K$1010, 0))/INDEX('Stock List'!$L$11:$L$1010, MATCH(AH773, 'Stock List'!$K$11:$K$1010, 0)))*AG773), 2), 0)</f>
        <v>0</v>
      </c>
      <c r="CB773" s="20"/>
      <c r="CC773" s="20">
        <f>IFERROR(ROUND(((INDEX('Stock List'!$M$11:$M$1010, MATCH(AJ773, 'Stock List'!$K$11:$K$1010, 0))/INDEX('Stock List'!$L$11:$L$1010, MATCH(AJ773, 'Stock List'!$K$11:$K$1010, 0)))*AI773), 2), 0)</f>
        <v>0</v>
      </c>
      <c r="CD773" s="20"/>
      <c r="CE773" s="20">
        <f>IFERROR(ROUND(((INDEX('Stock List'!$M$11:$M$1010, MATCH(AL773, 'Stock List'!$K$11:$K$1010, 0))/INDEX('Stock List'!$L$11:$L$1010, MATCH(AL773, 'Stock List'!$K$11:$K$1010, 0)))*AK773), 2), 0)</f>
        <v>0</v>
      </c>
      <c r="CF773" s="20"/>
      <c r="CG773" s="20">
        <f>IFERROR(ROUND(((INDEX('Stock List'!$M$11:$M$1010, MATCH(AN773, 'Stock List'!$K$11:$K$1010, 0))/INDEX('Stock List'!$L$11:$L$1010, MATCH(AN773, 'Stock List'!$K$11:$K$1010, 0)))*AM773), 2), 0)</f>
        <v>0</v>
      </c>
      <c r="CH773" s="20"/>
      <c r="CI773" s="20">
        <f>IFERROR(ROUND(((INDEX('Stock List'!$M$11:$M$1010, MATCH(AP773, 'Stock List'!$K$11:$K$1010, 0))/INDEX('Stock List'!$L$11:$L$1010, MATCH(AP773, 'Stock List'!$K$11:$K$1010, 0)))*AO773), 2), 0)</f>
        <v>0</v>
      </c>
      <c r="CJ773" s="20"/>
      <c r="CK773" s="20">
        <f>IFERROR(ROUND(((INDEX('Stock List'!$M$11:$M$1010, MATCH(AR773, 'Stock List'!$K$11:$K$1010, 0))/INDEX('Stock List'!$L$11:$L$1010, MATCH(AR773, 'Stock List'!$K$11:$K$1010, 0)))*AQ773), 2), 0)</f>
        <v>0</v>
      </c>
      <c r="CL773" s="20"/>
      <c r="CM773" s="20">
        <f>IFERROR(ROUND(((INDEX('Stock List'!$M$11:$M$1010, MATCH(AT773, 'Stock List'!$K$11:$K$1010, 0))/INDEX('Stock List'!$L$11:$L$1010, MATCH(AT773, 'Stock List'!$K$11:$K$1010, 0)))*AS773), 2), 0)</f>
        <v>0</v>
      </c>
      <c r="CN773" s="20"/>
      <c r="CO773" s="20">
        <f>IFERROR(ROUND(((INDEX('Stock List'!$M$11:$M$1010, MATCH(AV773, 'Stock List'!$K$11:$K$1010, 0))/INDEX('Stock List'!$L$11:$L$1010, MATCH(AV773, 'Stock List'!$K$11:$K$1010, 0)))*AU773), 2), 0)</f>
        <v>0</v>
      </c>
      <c r="CP773" s="20"/>
      <c r="CQ773" s="20">
        <f>IFERROR(ROUND(((INDEX('Stock List'!$M$11:$M$1010, MATCH(AX773, 'Stock List'!$K$11:$K$1010, 0))/INDEX('Stock List'!$L$11:$L$1010, MATCH(AX773, 'Stock List'!$K$11:$K$1010, 0)))*AW773), 2), 0)</f>
        <v>0</v>
      </c>
      <c r="CR773" s="22"/>
      <c r="CT773" s="106" t="str">
        <f t="shared" si="604"/>
        <v/>
      </c>
      <c r="CU773" s="22" t="str">
        <f t="shared" si="605"/>
        <v/>
      </c>
      <c r="CX773" s="106" t="str">
        <f t="shared" si="606"/>
        <v/>
      </c>
      <c r="CY773" s="20" t="str">
        <f t="shared" si="607"/>
        <v/>
      </c>
      <c r="CZ773" s="22" t="str">
        <f t="shared" si="608"/>
        <v/>
      </c>
      <c r="DB773" s="76" t="str">
        <f>IF($H773="", "", COUNTIF($G$11:$G$1010, "&gt;"&amp;$G773)+1+COUNTIF($G$11:$G773, $G773)-1)</f>
        <v/>
      </c>
      <c r="DC773" s="76" t="str">
        <f>IF($H773="", "", COUNTIF($CZ$11:$CZ$1010, "&gt;"&amp;$CZ773)+1+COUNTIF($CZ$11:$CZ773, $CZ773)-1)</f>
        <v/>
      </c>
      <c r="DE773" s="147" t="str">
        <f t="shared" si="609"/>
        <v/>
      </c>
      <c r="DF773" s="148"/>
      <c r="DG773" s="19" t="str">
        <f t="shared" si="610"/>
        <v/>
      </c>
      <c r="DH773" s="153" t="str">
        <f t="shared" si="611"/>
        <v/>
      </c>
      <c r="DI773" s="19" t="str">
        <f t="shared" si="563"/>
        <v/>
      </c>
      <c r="DJ773" s="153" t="str">
        <f t="shared" si="564"/>
        <v/>
      </c>
      <c r="DK773" s="19" t="str">
        <f t="shared" si="565"/>
        <v/>
      </c>
      <c r="DL773" s="153" t="str">
        <f t="shared" si="566"/>
        <v/>
      </c>
      <c r="DM773" s="19" t="str">
        <f t="shared" si="567"/>
        <v/>
      </c>
      <c r="DN773" s="153" t="str">
        <f t="shared" si="568"/>
        <v/>
      </c>
      <c r="DO773" s="19" t="str">
        <f t="shared" si="569"/>
        <v/>
      </c>
      <c r="DP773" s="153" t="str">
        <f t="shared" si="570"/>
        <v/>
      </c>
      <c r="DQ773" s="19" t="str">
        <f t="shared" si="571"/>
        <v/>
      </c>
      <c r="DR773" s="153" t="str">
        <f t="shared" si="572"/>
        <v/>
      </c>
      <c r="DS773" s="19" t="str">
        <f t="shared" si="573"/>
        <v/>
      </c>
      <c r="DT773" s="153" t="str">
        <f t="shared" si="574"/>
        <v/>
      </c>
      <c r="DU773" s="19" t="str">
        <f t="shared" si="575"/>
        <v/>
      </c>
      <c r="DV773" s="153" t="str">
        <f t="shared" si="576"/>
        <v/>
      </c>
      <c r="DW773" s="19" t="str">
        <f t="shared" si="577"/>
        <v/>
      </c>
      <c r="DX773" s="153" t="str">
        <f t="shared" si="578"/>
        <v/>
      </c>
      <c r="DY773" s="19" t="str">
        <f t="shared" si="579"/>
        <v/>
      </c>
      <c r="DZ773" s="153" t="str">
        <f t="shared" si="580"/>
        <v/>
      </c>
      <c r="EA773" s="19" t="str">
        <f t="shared" si="581"/>
        <v/>
      </c>
      <c r="EB773" s="153" t="str">
        <f t="shared" si="582"/>
        <v/>
      </c>
      <c r="EC773" s="19" t="str">
        <f t="shared" si="583"/>
        <v/>
      </c>
      <c r="ED773" s="153" t="str">
        <f t="shared" si="584"/>
        <v/>
      </c>
      <c r="EE773" s="19" t="str">
        <f t="shared" si="585"/>
        <v/>
      </c>
      <c r="EF773" s="153" t="str">
        <f t="shared" si="586"/>
        <v/>
      </c>
      <c r="EG773" s="19" t="str">
        <f t="shared" si="587"/>
        <v/>
      </c>
      <c r="EH773" s="153" t="str">
        <f t="shared" si="588"/>
        <v/>
      </c>
      <c r="EI773" s="19" t="str">
        <f t="shared" si="589"/>
        <v/>
      </c>
      <c r="EJ773" s="153" t="str">
        <f t="shared" si="590"/>
        <v/>
      </c>
      <c r="EK773" s="19" t="str">
        <f t="shared" si="591"/>
        <v/>
      </c>
      <c r="EL773" s="153" t="str">
        <f t="shared" si="592"/>
        <v/>
      </c>
      <c r="EM773" s="19" t="str">
        <f t="shared" si="593"/>
        <v/>
      </c>
      <c r="EN773" s="153" t="str">
        <f t="shared" si="594"/>
        <v/>
      </c>
      <c r="EO773" s="19" t="str">
        <f t="shared" si="595"/>
        <v/>
      </c>
      <c r="EP773" s="153" t="str">
        <f t="shared" si="596"/>
        <v/>
      </c>
      <c r="EQ773" s="19" t="str">
        <f t="shared" si="597"/>
        <v/>
      </c>
      <c r="ER773" s="153" t="str">
        <f t="shared" si="598"/>
        <v/>
      </c>
      <c r="ES773" s="19" t="str">
        <f t="shared" si="599"/>
        <v/>
      </c>
      <c r="ET773" s="153" t="str">
        <f t="shared" si="600"/>
        <v/>
      </c>
    </row>
    <row r="774" spans="1:150" x14ac:dyDescent="0.25">
      <c r="A774" s="31"/>
      <c r="B774" s="91" t="str">
        <f t="shared" si="601"/>
        <v/>
      </c>
      <c r="C774" s="20" t="str">
        <f t="shared" si="561"/>
        <v/>
      </c>
      <c r="D774" s="97" t="str">
        <f t="shared" si="562"/>
        <v/>
      </c>
      <c r="E774" s="62" t="str">
        <f t="shared" si="602"/>
        <v/>
      </c>
      <c r="F774" s="31"/>
      <c r="G774" s="282"/>
      <c r="H774" s="283"/>
      <c r="I774" s="284"/>
      <c r="J774" s="285"/>
      <c r="K774" s="286"/>
      <c r="L774" s="287"/>
      <c r="M774" s="288"/>
      <c r="N774" s="287"/>
      <c r="O774" s="288"/>
      <c r="P774" s="287"/>
      <c r="Q774" s="288"/>
      <c r="R774" s="287"/>
      <c r="S774" s="288"/>
      <c r="T774" s="287"/>
      <c r="U774" s="288"/>
      <c r="V774" s="287"/>
      <c r="W774" s="288"/>
      <c r="X774" s="287"/>
      <c r="Y774" s="288"/>
      <c r="Z774" s="287"/>
      <c r="AA774" s="288"/>
      <c r="AB774" s="287"/>
      <c r="AC774" s="288"/>
      <c r="AD774" s="287"/>
      <c r="AE774" s="288"/>
      <c r="AF774" s="287"/>
      <c r="AG774" s="288"/>
      <c r="AH774" s="287"/>
      <c r="AI774" s="288"/>
      <c r="AJ774" s="287"/>
      <c r="AK774" s="288"/>
      <c r="AL774" s="287"/>
      <c r="AM774" s="288"/>
      <c r="AN774" s="287"/>
      <c r="AO774" s="288"/>
      <c r="AP774" s="287"/>
      <c r="AQ774" s="288"/>
      <c r="AR774" s="287"/>
      <c r="AS774" s="288"/>
      <c r="AT774" s="287"/>
      <c r="AU774" s="288"/>
      <c r="AV774" s="287"/>
      <c r="AW774" s="288"/>
      <c r="AX774" s="287"/>
      <c r="AY774" s="31"/>
      <c r="BA774" s="76" t="str">
        <f t="shared" si="603"/>
        <v/>
      </c>
      <c r="BC774" s="76" t="str">
        <f>IF('Stock List'!$K774="", "", 'Stock List'!$K774)</f>
        <v/>
      </c>
      <c r="BE774" s="106">
        <f>IFERROR(ROUND(((INDEX('Stock List'!$M$11:$M$1010, MATCH(L774, 'Stock List'!$K$11:$K$1010, 0))/INDEX('Stock List'!$L$11:$L$1010, MATCH(L774, 'Stock List'!$K$11:$K$1010, 0)))*K774), 2), 0)</f>
        <v>0</v>
      </c>
      <c r="BF774" s="20"/>
      <c r="BG774" s="20">
        <f>IFERROR(ROUND(((INDEX('Stock List'!$M$11:$M$1010, MATCH(N774, 'Stock List'!$K$11:$K$1010, 0))/INDEX('Stock List'!$L$11:$L$1010, MATCH(N774, 'Stock List'!$K$11:$K$1010, 0)))*M774), 2), 0)</f>
        <v>0</v>
      </c>
      <c r="BH774" s="20"/>
      <c r="BI774" s="20">
        <f>IFERROR(ROUND(((INDEX('Stock List'!$M$11:$M$1010, MATCH(P774, 'Stock List'!$K$11:$K$1010, 0))/INDEX('Stock List'!$L$11:$L$1010, MATCH(P774, 'Stock List'!$K$11:$K$1010, 0)))*O774), 2), 0)</f>
        <v>0</v>
      </c>
      <c r="BJ774" s="20"/>
      <c r="BK774" s="20">
        <f>IFERROR(ROUND(((INDEX('Stock List'!$M$11:$M$1010, MATCH(R774, 'Stock List'!$K$11:$K$1010, 0))/INDEX('Stock List'!$L$11:$L$1010, MATCH(R774, 'Stock List'!$K$11:$K$1010, 0)))*Q774), 2), 0)</f>
        <v>0</v>
      </c>
      <c r="BL774" s="20"/>
      <c r="BM774" s="20">
        <f>IFERROR(ROUND(((INDEX('Stock List'!$M$11:$M$1010, MATCH(T774, 'Stock List'!$K$11:$K$1010, 0))/INDEX('Stock List'!$L$11:$L$1010, MATCH(T774, 'Stock List'!$K$11:$K$1010, 0)))*S774), 2), 0)</f>
        <v>0</v>
      </c>
      <c r="BN774" s="20"/>
      <c r="BO774" s="20">
        <f>IFERROR(ROUND(((INDEX('Stock List'!$M$11:$M$1010, MATCH(V774, 'Stock List'!$K$11:$K$1010, 0))/INDEX('Stock List'!$L$11:$L$1010, MATCH(V774, 'Stock List'!$K$11:$K$1010, 0)))*U774), 2), 0)</f>
        <v>0</v>
      </c>
      <c r="BP774" s="20"/>
      <c r="BQ774" s="20">
        <f>IFERROR(ROUND(((INDEX('Stock List'!$M$11:$M$1010, MATCH(X774, 'Stock List'!$K$11:$K$1010, 0))/INDEX('Stock List'!$L$11:$L$1010, MATCH(X774, 'Stock List'!$K$11:$K$1010, 0)))*W774), 2), 0)</f>
        <v>0</v>
      </c>
      <c r="BR774" s="20"/>
      <c r="BS774" s="20">
        <f>IFERROR(ROUND(((INDEX('Stock List'!$M$11:$M$1010, MATCH(Z774, 'Stock List'!$K$11:$K$1010, 0))/INDEX('Stock List'!$L$11:$L$1010, MATCH(Z774, 'Stock List'!$K$11:$K$1010, 0)))*Y774), 2), 0)</f>
        <v>0</v>
      </c>
      <c r="BT774" s="20"/>
      <c r="BU774" s="20">
        <f>IFERROR(ROUND(((INDEX('Stock List'!$M$11:$M$1010, MATCH(AB774, 'Stock List'!$K$11:$K$1010, 0))/INDEX('Stock List'!$L$11:$L$1010, MATCH(AB774, 'Stock List'!$K$11:$K$1010, 0)))*AA774), 2), 0)</f>
        <v>0</v>
      </c>
      <c r="BV774" s="20"/>
      <c r="BW774" s="20">
        <f>IFERROR(ROUND(((INDEX('Stock List'!$M$11:$M$1010, MATCH(AD774, 'Stock List'!$K$11:$K$1010, 0))/INDEX('Stock List'!$L$11:$L$1010, MATCH(AD774, 'Stock List'!$K$11:$K$1010, 0)))*AC774), 2), 0)</f>
        <v>0</v>
      </c>
      <c r="BX774" s="20"/>
      <c r="BY774" s="20">
        <f>IFERROR(ROUND(((INDEX('Stock List'!$M$11:$M$1010, MATCH(AF774, 'Stock List'!$K$11:$K$1010, 0))/INDEX('Stock List'!$L$11:$L$1010, MATCH(AF774, 'Stock List'!$K$11:$K$1010, 0)))*AE774), 2), 0)</f>
        <v>0</v>
      </c>
      <c r="BZ774" s="20"/>
      <c r="CA774" s="20">
        <f>IFERROR(ROUND(((INDEX('Stock List'!$M$11:$M$1010, MATCH(AH774, 'Stock List'!$K$11:$K$1010, 0))/INDEX('Stock List'!$L$11:$L$1010, MATCH(AH774, 'Stock List'!$K$11:$K$1010, 0)))*AG774), 2), 0)</f>
        <v>0</v>
      </c>
      <c r="CB774" s="20"/>
      <c r="CC774" s="20">
        <f>IFERROR(ROUND(((INDEX('Stock List'!$M$11:$M$1010, MATCH(AJ774, 'Stock List'!$K$11:$K$1010, 0))/INDEX('Stock List'!$L$11:$L$1010, MATCH(AJ774, 'Stock List'!$K$11:$K$1010, 0)))*AI774), 2), 0)</f>
        <v>0</v>
      </c>
      <c r="CD774" s="20"/>
      <c r="CE774" s="20">
        <f>IFERROR(ROUND(((INDEX('Stock List'!$M$11:$M$1010, MATCH(AL774, 'Stock List'!$K$11:$K$1010, 0))/INDEX('Stock List'!$L$11:$L$1010, MATCH(AL774, 'Stock List'!$K$11:$K$1010, 0)))*AK774), 2), 0)</f>
        <v>0</v>
      </c>
      <c r="CF774" s="20"/>
      <c r="CG774" s="20">
        <f>IFERROR(ROUND(((INDEX('Stock List'!$M$11:$M$1010, MATCH(AN774, 'Stock List'!$K$11:$K$1010, 0))/INDEX('Stock List'!$L$11:$L$1010, MATCH(AN774, 'Stock List'!$K$11:$K$1010, 0)))*AM774), 2), 0)</f>
        <v>0</v>
      </c>
      <c r="CH774" s="20"/>
      <c r="CI774" s="20">
        <f>IFERROR(ROUND(((INDEX('Stock List'!$M$11:$M$1010, MATCH(AP774, 'Stock List'!$K$11:$K$1010, 0))/INDEX('Stock List'!$L$11:$L$1010, MATCH(AP774, 'Stock List'!$K$11:$K$1010, 0)))*AO774), 2), 0)</f>
        <v>0</v>
      </c>
      <c r="CJ774" s="20"/>
      <c r="CK774" s="20">
        <f>IFERROR(ROUND(((INDEX('Stock List'!$M$11:$M$1010, MATCH(AR774, 'Stock List'!$K$11:$K$1010, 0))/INDEX('Stock List'!$L$11:$L$1010, MATCH(AR774, 'Stock List'!$K$11:$K$1010, 0)))*AQ774), 2), 0)</f>
        <v>0</v>
      </c>
      <c r="CL774" s="20"/>
      <c r="CM774" s="20">
        <f>IFERROR(ROUND(((INDEX('Stock List'!$M$11:$M$1010, MATCH(AT774, 'Stock List'!$K$11:$K$1010, 0))/INDEX('Stock List'!$L$11:$L$1010, MATCH(AT774, 'Stock List'!$K$11:$K$1010, 0)))*AS774), 2), 0)</f>
        <v>0</v>
      </c>
      <c r="CN774" s="20"/>
      <c r="CO774" s="20">
        <f>IFERROR(ROUND(((INDEX('Stock List'!$M$11:$M$1010, MATCH(AV774, 'Stock List'!$K$11:$K$1010, 0))/INDEX('Stock List'!$L$11:$L$1010, MATCH(AV774, 'Stock List'!$K$11:$K$1010, 0)))*AU774), 2), 0)</f>
        <v>0</v>
      </c>
      <c r="CP774" s="20"/>
      <c r="CQ774" s="20">
        <f>IFERROR(ROUND(((INDEX('Stock List'!$M$11:$M$1010, MATCH(AX774, 'Stock List'!$K$11:$K$1010, 0))/INDEX('Stock List'!$L$11:$L$1010, MATCH(AX774, 'Stock List'!$K$11:$K$1010, 0)))*AW774), 2), 0)</f>
        <v>0</v>
      </c>
      <c r="CR774" s="22"/>
      <c r="CT774" s="106" t="str">
        <f t="shared" si="604"/>
        <v/>
      </c>
      <c r="CU774" s="22" t="str">
        <f t="shared" si="605"/>
        <v/>
      </c>
      <c r="CX774" s="106" t="str">
        <f t="shared" si="606"/>
        <v/>
      </c>
      <c r="CY774" s="20" t="str">
        <f t="shared" si="607"/>
        <v/>
      </c>
      <c r="CZ774" s="22" t="str">
        <f t="shared" si="608"/>
        <v/>
      </c>
      <c r="DB774" s="76" t="str">
        <f>IF($H774="", "", COUNTIF($G$11:$G$1010, "&gt;"&amp;$G774)+1+COUNTIF($G$11:$G774, $G774)-1)</f>
        <v/>
      </c>
      <c r="DC774" s="76" t="str">
        <f>IF($H774="", "", COUNTIF($CZ$11:$CZ$1010, "&gt;"&amp;$CZ774)+1+COUNTIF($CZ$11:$CZ774, $CZ774)-1)</f>
        <v/>
      </c>
      <c r="DE774" s="147" t="str">
        <f t="shared" si="609"/>
        <v/>
      </c>
      <c r="DF774" s="148"/>
      <c r="DG774" s="19" t="str">
        <f t="shared" si="610"/>
        <v/>
      </c>
      <c r="DH774" s="153" t="str">
        <f t="shared" si="611"/>
        <v/>
      </c>
      <c r="DI774" s="19" t="str">
        <f t="shared" si="563"/>
        <v/>
      </c>
      <c r="DJ774" s="153" t="str">
        <f t="shared" si="564"/>
        <v/>
      </c>
      <c r="DK774" s="19" t="str">
        <f t="shared" si="565"/>
        <v/>
      </c>
      <c r="DL774" s="153" t="str">
        <f t="shared" si="566"/>
        <v/>
      </c>
      <c r="DM774" s="19" t="str">
        <f t="shared" si="567"/>
        <v/>
      </c>
      <c r="DN774" s="153" t="str">
        <f t="shared" si="568"/>
        <v/>
      </c>
      <c r="DO774" s="19" t="str">
        <f t="shared" si="569"/>
        <v/>
      </c>
      <c r="DP774" s="153" t="str">
        <f t="shared" si="570"/>
        <v/>
      </c>
      <c r="DQ774" s="19" t="str">
        <f t="shared" si="571"/>
        <v/>
      </c>
      <c r="DR774" s="153" t="str">
        <f t="shared" si="572"/>
        <v/>
      </c>
      <c r="DS774" s="19" t="str">
        <f t="shared" si="573"/>
        <v/>
      </c>
      <c r="DT774" s="153" t="str">
        <f t="shared" si="574"/>
        <v/>
      </c>
      <c r="DU774" s="19" t="str">
        <f t="shared" si="575"/>
        <v/>
      </c>
      <c r="DV774" s="153" t="str">
        <f t="shared" si="576"/>
        <v/>
      </c>
      <c r="DW774" s="19" t="str">
        <f t="shared" si="577"/>
        <v/>
      </c>
      <c r="DX774" s="153" t="str">
        <f t="shared" si="578"/>
        <v/>
      </c>
      <c r="DY774" s="19" t="str">
        <f t="shared" si="579"/>
        <v/>
      </c>
      <c r="DZ774" s="153" t="str">
        <f t="shared" si="580"/>
        <v/>
      </c>
      <c r="EA774" s="19" t="str">
        <f t="shared" si="581"/>
        <v/>
      </c>
      <c r="EB774" s="153" t="str">
        <f t="shared" si="582"/>
        <v/>
      </c>
      <c r="EC774" s="19" t="str">
        <f t="shared" si="583"/>
        <v/>
      </c>
      <c r="ED774" s="153" t="str">
        <f t="shared" si="584"/>
        <v/>
      </c>
      <c r="EE774" s="19" t="str">
        <f t="shared" si="585"/>
        <v/>
      </c>
      <c r="EF774" s="153" t="str">
        <f t="shared" si="586"/>
        <v/>
      </c>
      <c r="EG774" s="19" t="str">
        <f t="shared" si="587"/>
        <v/>
      </c>
      <c r="EH774" s="153" t="str">
        <f t="shared" si="588"/>
        <v/>
      </c>
      <c r="EI774" s="19" t="str">
        <f t="shared" si="589"/>
        <v/>
      </c>
      <c r="EJ774" s="153" t="str">
        <f t="shared" si="590"/>
        <v/>
      </c>
      <c r="EK774" s="19" t="str">
        <f t="shared" si="591"/>
        <v/>
      </c>
      <c r="EL774" s="153" t="str">
        <f t="shared" si="592"/>
        <v/>
      </c>
      <c r="EM774" s="19" t="str">
        <f t="shared" si="593"/>
        <v/>
      </c>
      <c r="EN774" s="153" t="str">
        <f t="shared" si="594"/>
        <v/>
      </c>
      <c r="EO774" s="19" t="str">
        <f t="shared" si="595"/>
        <v/>
      </c>
      <c r="EP774" s="153" t="str">
        <f t="shared" si="596"/>
        <v/>
      </c>
      <c r="EQ774" s="19" t="str">
        <f t="shared" si="597"/>
        <v/>
      </c>
      <c r="ER774" s="153" t="str">
        <f t="shared" si="598"/>
        <v/>
      </c>
      <c r="ES774" s="19" t="str">
        <f t="shared" si="599"/>
        <v/>
      </c>
      <c r="ET774" s="153" t="str">
        <f t="shared" si="600"/>
        <v/>
      </c>
    </row>
    <row r="775" spans="1:150" x14ac:dyDescent="0.25">
      <c r="A775" s="31"/>
      <c r="B775" s="91" t="str">
        <f t="shared" si="601"/>
        <v/>
      </c>
      <c r="C775" s="20" t="str">
        <f t="shared" si="561"/>
        <v/>
      </c>
      <c r="D775" s="97" t="str">
        <f t="shared" si="562"/>
        <v/>
      </c>
      <c r="E775" s="62" t="str">
        <f t="shared" si="602"/>
        <v/>
      </c>
      <c r="F775" s="31"/>
      <c r="G775" s="282"/>
      <c r="H775" s="283"/>
      <c r="I775" s="284"/>
      <c r="J775" s="285"/>
      <c r="K775" s="286"/>
      <c r="L775" s="287"/>
      <c r="M775" s="288"/>
      <c r="N775" s="287"/>
      <c r="O775" s="288"/>
      <c r="P775" s="287"/>
      <c r="Q775" s="288"/>
      <c r="R775" s="287"/>
      <c r="S775" s="288"/>
      <c r="T775" s="287"/>
      <c r="U775" s="288"/>
      <c r="V775" s="287"/>
      <c r="W775" s="288"/>
      <c r="X775" s="287"/>
      <c r="Y775" s="288"/>
      <c r="Z775" s="287"/>
      <c r="AA775" s="288"/>
      <c r="AB775" s="287"/>
      <c r="AC775" s="288"/>
      <c r="AD775" s="287"/>
      <c r="AE775" s="288"/>
      <c r="AF775" s="287"/>
      <c r="AG775" s="288"/>
      <c r="AH775" s="287"/>
      <c r="AI775" s="288"/>
      <c r="AJ775" s="287"/>
      <c r="AK775" s="288"/>
      <c r="AL775" s="287"/>
      <c r="AM775" s="288"/>
      <c r="AN775" s="287"/>
      <c r="AO775" s="288"/>
      <c r="AP775" s="287"/>
      <c r="AQ775" s="288"/>
      <c r="AR775" s="287"/>
      <c r="AS775" s="288"/>
      <c r="AT775" s="287"/>
      <c r="AU775" s="288"/>
      <c r="AV775" s="287"/>
      <c r="AW775" s="288"/>
      <c r="AX775" s="287"/>
      <c r="AY775" s="31"/>
      <c r="BA775" s="76" t="str">
        <f t="shared" si="603"/>
        <v/>
      </c>
      <c r="BC775" s="76" t="str">
        <f>IF('Stock List'!$K775="", "", 'Stock List'!$K775)</f>
        <v/>
      </c>
      <c r="BE775" s="106">
        <f>IFERROR(ROUND(((INDEX('Stock List'!$M$11:$M$1010, MATCH(L775, 'Stock List'!$K$11:$K$1010, 0))/INDEX('Stock List'!$L$11:$L$1010, MATCH(L775, 'Stock List'!$K$11:$K$1010, 0)))*K775), 2), 0)</f>
        <v>0</v>
      </c>
      <c r="BF775" s="20"/>
      <c r="BG775" s="20">
        <f>IFERROR(ROUND(((INDEX('Stock List'!$M$11:$M$1010, MATCH(N775, 'Stock List'!$K$11:$K$1010, 0))/INDEX('Stock List'!$L$11:$L$1010, MATCH(N775, 'Stock List'!$K$11:$K$1010, 0)))*M775), 2), 0)</f>
        <v>0</v>
      </c>
      <c r="BH775" s="20"/>
      <c r="BI775" s="20">
        <f>IFERROR(ROUND(((INDEX('Stock List'!$M$11:$M$1010, MATCH(P775, 'Stock List'!$K$11:$K$1010, 0))/INDEX('Stock List'!$L$11:$L$1010, MATCH(P775, 'Stock List'!$K$11:$K$1010, 0)))*O775), 2), 0)</f>
        <v>0</v>
      </c>
      <c r="BJ775" s="20"/>
      <c r="BK775" s="20">
        <f>IFERROR(ROUND(((INDEX('Stock List'!$M$11:$M$1010, MATCH(R775, 'Stock List'!$K$11:$K$1010, 0))/INDEX('Stock List'!$L$11:$L$1010, MATCH(R775, 'Stock List'!$K$11:$K$1010, 0)))*Q775), 2), 0)</f>
        <v>0</v>
      </c>
      <c r="BL775" s="20"/>
      <c r="BM775" s="20">
        <f>IFERROR(ROUND(((INDEX('Stock List'!$M$11:$M$1010, MATCH(T775, 'Stock List'!$K$11:$K$1010, 0))/INDEX('Stock List'!$L$11:$L$1010, MATCH(T775, 'Stock List'!$K$11:$K$1010, 0)))*S775), 2), 0)</f>
        <v>0</v>
      </c>
      <c r="BN775" s="20"/>
      <c r="BO775" s="20">
        <f>IFERROR(ROUND(((INDEX('Stock List'!$M$11:$M$1010, MATCH(V775, 'Stock List'!$K$11:$K$1010, 0))/INDEX('Stock List'!$L$11:$L$1010, MATCH(V775, 'Stock List'!$K$11:$K$1010, 0)))*U775), 2), 0)</f>
        <v>0</v>
      </c>
      <c r="BP775" s="20"/>
      <c r="BQ775" s="20">
        <f>IFERROR(ROUND(((INDEX('Stock List'!$M$11:$M$1010, MATCH(X775, 'Stock List'!$K$11:$K$1010, 0))/INDEX('Stock List'!$L$11:$L$1010, MATCH(X775, 'Stock List'!$K$11:$K$1010, 0)))*W775), 2), 0)</f>
        <v>0</v>
      </c>
      <c r="BR775" s="20"/>
      <c r="BS775" s="20">
        <f>IFERROR(ROUND(((INDEX('Stock List'!$M$11:$M$1010, MATCH(Z775, 'Stock List'!$K$11:$K$1010, 0))/INDEX('Stock List'!$L$11:$L$1010, MATCH(Z775, 'Stock List'!$K$11:$K$1010, 0)))*Y775), 2), 0)</f>
        <v>0</v>
      </c>
      <c r="BT775" s="20"/>
      <c r="BU775" s="20">
        <f>IFERROR(ROUND(((INDEX('Stock List'!$M$11:$M$1010, MATCH(AB775, 'Stock List'!$K$11:$K$1010, 0))/INDEX('Stock List'!$L$11:$L$1010, MATCH(AB775, 'Stock List'!$K$11:$K$1010, 0)))*AA775), 2), 0)</f>
        <v>0</v>
      </c>
      <c r="BV775" s="20"/>
      <c r="BW775" s="20">
        <f>IFERROR(ROUND(((INDEX('Stock List'!$M$11:$M$1010, MATCH(AD775, 'Stock List'!$K$11:$K$1010, 0))/INDEX('Stock List'!$L$11:$L$1010, MATCH(AD775, 'Stock List'!$K$11:$K$1010, 0)))*AC775), 2), 0)</f>
        <v>0</v>
      </c>
      <c r="BX775" s="20"/>
      <c r="BY775" s="20">
        <f>IFERROR(ROUND(((INDEX('Stock List'!$M$11:$M$1010, MATCH(AF775, 'Stock List'!$K$11:$K$1010, 0))/INDEX('Stock List'!$L$11:$L$1010, MATCH(AF775, 'Stock List'!$K$11:$K$1010, 0)))*AE775), 2), 0)</f>
        <v>0</v>
      </c>
      <c r="BZ775" s="20"/>
      <c r="CA775" s="20">
        <f>IFERROR(ROUND(((INDEX('Stock List'!$M$11:$M$1010, MATCH(AH775, 'Stock List'!$K$11:$K$1010, 0))/INDEX('Stock List'!$L$11:$L$1010, MATCH(AH775, 'Stock List'!$K$11:$K$1010, 0)))*AG775), 2), 0)</f>
        <v>0</v>
      </c>
      <c r="CB775" s="20"/>
      <c r="CC775" s="20">
        <f>IFERROR(ROUND(((INDEX('Stock List'!$M$11:$M$1010, MATCH(AJ775, 'Stock List'!$K$11:$K$1010, 0))/INDEX('Stock List'!$L$11:$L$1010, MATCH(AJ775, 'Stock List'!$K$11:$K$1010, 0)))*AI775), 2), 0)</f>
        <v>0</v>
      </c>
      <c r="CD775" s="20"/>
      <c r="CE775" s="20">
        <f>IFERROR(ROUND(((INDEX('Stock List'!$M$11:$M$1010, MATCH(AL775, 'Stock List'!$K$11:$K$1010, 0))/INDEX('Stock List'!$L$11:$L$1010, MATCH(AL775, 'Stock List'!$K$11:$K$1010, 0)))*AK775), 2), 0)</f>
        <v>0</v>
      </c>
      <c r="CF775" s="20"/>
      <c r="CG775" s="20">
        <f>IFERROR(ROUND(((INDEX('Stock List'!$M$11:$M$1010, MATCH(AN775, 'Stock List'!$K$11:$K$1010, 0))/INDEX('Stock List'!$L$11:$L$1010, MATCH(AN775, 'Stock List'!$K$11:$K$1010, 0)))*AM775), 2), 0)</f>
        <v>0</v>
      </c>
      <c r="CH775" s="20"/>
      <c r="CI775" s="20">
        <f>IFERROR(ROUND(((INDEX('Stock List'!$M$11:$M$1010, MATCH(AP775, 'Stock List'!$K$11:$K$1010, 0))/INDEX('Stock List'!$L$11:$L$1010, MATCH(AP775, 'Stock List'!$K$11:$K$1010, 0)))*AO775), 2), 0)</f>
        <v>0</v>
      </c>
      <c r="CJ775" s="20"/>
      <c r="CK775" s="20">
        <f>IFERROR(ROUND(((INDEX('Stock List'!$M$11:$M$1010, MATCH(AR775, 'Stock List'!$K$11:$K$1010, 0))/INDEX('Stock List'!$L$11:$L$1010, MATCH(AR775, 'Stock List'!$K$11:$K$1010, 0)))*AQ775), 2), 0)</f>
        <v>0</v>
      </c>
      <c r="CL775" s="20"/>
      <c r="CM775" s="20">
        <f>IFERROR(ROUND(((INDEX('Stock List'!$M$11:$M$1010, MATCH(AT775, 'Stock List'!$K$11:$K$1010, 0))/INDEX('Stock List'!$L$11:$L$1010, MATCH(AT775, 'Stock List'!$K$11:$K$1010, 0)))*AS775), 2), 0)</f>
        <v>0</v>
      </c>
      <c r="CN775" s="20"/>
      <c r="CO775" s="20">
        <f>IFERROR(ROUND(((INDEX('Stock List'!$M$11:$M$1010, MATCH(AV775, 'Stock List'!$K$11:$K$1010, 0))/INDEX('Stock List'!$L$11:$L$1010, MATCH(AV775, 'Stock List'!$K$11:$K$1010, 0)))*AU775), 2), 0)</f>
        <v>0</v>
      </c>
      <c r="CP775" s="20"/>
      <c r="CQ775" s="20">
        <f>IFERROR(ROUND(((INDEX('Stock List'!$M$11:$M$1010, MATCH(AX775, 'Stock List'!$K$11:$K$1010, 0))/INDEX('Stock List'!$L$11:$L$1010, MATCH(AX775, 'Stock List'!$K$11:$K$1010, 0)))*AW775), 2), 0)</f>
        <v>0</v>
      </c>
      <c r="CR775" s="22"/>
      <c r="CT775" s="106" t="str">
        <f t="shared" si="604"/>
        <v/>
      </c>
      <c r="CU775" s="22" t="str">
        <f t="shared" si="605"/>
        <v/>
      </c>
      <c r="CX775" s="106" t="str">
        <f t="shared" si="606"/>
        <v/>
      </c>
      <c r="CY775" s="20" t="str">
        <f t="shared" si="607"/>
        <v/>
      </c>
      <c r="CZ775" s="22" t="str">
        <f t="shared" si="608"/>
        <v/>
      </c>
      <c r="DB775" s="76" t="str">
        <f>IF($H775="", "", COUNTIF($G$11:$G$1010, "&gt;"&amp;$G775)+1+COUNTIF($G$11:$G775, $G775)-1)</f>
        <v/>
      </c>
      <c r="DC775" s="76" t="str">
        <f>IF($H775="", "", COUNTIF($CZ$11:$CZ$1010, "&gt;"&amp;$CZ775)+1+COUNTIF($CZ$11:$CZ775, $CZ775)-1)</f>
        <v/>
      </c>
      <c r="DE775" s="147" t="str">
        <f t="shared" si="609"/>
        <v/>
      </c>
      <c r="DF775" s="148"/>
      <c r="DG775" s="19" t="str">
        <f t="shared" si="610"/>
        <v/>
      </c>
      <c r="DH775" s="153" t="str">
        <f t="shared" si="611"/>
        <v/>
      </c>
      <c r="DI775" s="19" t="str">
        <f t="shared" si="563"/>
        <v/>
      </c>
      <c r="DJ775" s="153" t="str">
        <f t="shared" si="564"/>
        <v/>
      </c>
      <c r="DK775" s="19" t="str">
        <f t="shared" si="565"/>
        <v/>
      </c>
      <c r="DL775" s="153" t="str">
        <f t="shared" si="566"/>
        <v/>
      </c>
      <c r="DM775" s="19" t="str">
        <f t="shared" si="567"/>
        <v/>
      </c>
      <c r="DN775" s="153" t="str">
        <f t="shared" si="568"/>
        <v/>
      </c>
      <c r="DO775" s="19" t="str">
        <f t="shared" si="569"/>
        <v/>
      </c>
      <c r="DP775" s="153" t="str">
        <f t="shared" si="570"/>
        <v/>
      </c>
      <c r="DQ775" s="19" t="str">
        <f t="shared" si="571"/>
        <v/>
      </c>
      <c r="DR775" s="153" t="str">
        <f t="shared" si="572"/>
        <v/>
      </c>
      <c r="DS775" s="19" t="str">
        <f t="shared" si="573"/>
        <v/>
      </c>
      <c r="DT775" s="153" t="str">
        <f t="shared" si="574"/>
        <v/>
      </c>
      <c r="DU775" s="19" t="str">
        <f t="shared" si="575"/>
        <v/>
      </c>
      <c r="DV775" s="153" t="str">
        <f t="shared" si="576"/>
        <v/>
      </c>
      <c r="DW775" s="19" t="str">
        <f t="shared" si="577"/>
        <v/>
      </c>
      <c r="DX775" s="153" t="str">
        <f t="shared" si="578"/>
        <v/>
      </c>
      <c r="DY775" s="19" t="str">
        <f t="shared" si="579"/>
        <v/>
      </c>
      <c r="DZ775" s="153" t="str">
        <f t="shared" si="580"/>
        <v/>
      </c>
      <c r="EA775" s="19" t="str">
        <f t="shared" si="581"/>
        <v/>
      </c>
      <c r="EB775" s="153" t="str">
        <f t="shared" si="582"/>
        <v/>
      </c>
      <c r="EC775" s="19" t="str">
        <f t="shared" si="583"/>
        <v/>
      </c>
      <c r="ED775" s="153" t="str">
        <f t="shared" si="584"/>
        <v/>
      </c>
      <c r="EE775" s="19" t="str">
        <f t="shared" si="585"/>
        <v/>
      </c>
      <c r="EF775" s="153" t="str">
        <f t="shared" si="586"/>
        <v/>
      </c>
      <c r="EG775" s="19" t="str">
        <f t="shared" si="587"/>
        <v/>
      </c>
      <c r="EH775" s="153" t="str">
        <f t="shared" si="588"/>
        <v/>
      </c>
      <c r="EI775" s="19" t="str">
        <f t="shared" si="589"/>
        <v/>
      </c>
      <c r="EJ775" s="153" t="str">
        <f t="shared" si="590"/>
        <v/>
      </c>
      <c r="EK775" s="19" t="str">
        <f t="shared" si="591"/>
        <v/>
      </c>
      <c r="EL775" s="153" t="str">
        <f t="shared" si="592"/>
        <v/>
      </c>
      <c r="EM775" s="19" t="str">
        <f t="shared" si="593"/>
        <v/>
      </c>
      <c r="EN775" s="153" t="str">
        <f t="shared" si="594"/>
        <v/>
      </c>
      <c r="EO775" s="19" t="str">
        <f t="shared" si="595"/>
        <v/>
      </c>
      <c r="EP775" s="153" t="str">
        <f t="shared" si="596"/>
        <v/>
      </c>
      <c r="EQ775" s="19" t="str">
        <f t="shared" si="597"/>
        <v/>
      </c>
      <c r="ER775" s="153" t="str">
        <f t="shared" si="598"/>
        <v/>
      </c>
      <c r="ES775" s="19" t="str">
        <f t="shared" si="599"/>
        <v/>
      </c>
      <c r="ET775" s="153" t="str">
        <f t="shared" si="600"/>
        <v/>
      </c>
    </row>
    <row r="776" spans="1:150" x14ac:dyDescent="0.25">
      <c r="A776" s="31"/>
      <c r="B776" s="91" t="str">
        <f t="shared" si="601"/>
        <v/>
      </c>
      <c r="C776" s="20" t="str">
        <f t="shared" si="561"/>
        <v/>
      </c>
      <c r="D776" s="97" t="str">
        <f t="shared" si="562"/>
        <v/>
      </c>
      <c r="E776" s="62" t="str">
        <f t="shared" si="602"/>
        <v/>
      </c>
      <c r="F776" s="31"/>
      <c r="G776" s="282"/>
      <c r="H776" s="283"/>
      <c r="I776" s="284"/>
      <c r="J776" s="285"/>
      <c r="K776" s="286"/>
      <c r="L776" s="287"/>
      <c r="M776" s="288"/>
      <c r="N776" s="287"/>
      <c r="O776" s="288"/>
      <c r="P776" s="287"/>
      <c r="Q776" s="288"/>
      <c r="R776" s="287"/>
      <c r="S776" s="288"/>
      <c r="T776" s="287"/>
      <c r="U776" s="288"/>
      <c r="V776" s="287"/>
      <c r="W776" s="288"/>
      <c r="X776" s="287"/>
      <c r="Y776" s="288"/>
      <c r="Z776" s="287"/>
      <c r="AA776" s="288"/>
      <c r="AB776" s="287"/>
      <c r="AC776" s="288"/>
      <c r="AD776" s="287"/>
      <c r="AE776" s="288"/>
      <c r="AF776" s="287"/>
      <c r="AG776" s="288"/>
      <c r="AH776" s="287"/>
      <c r="AI776" s="288"/>
      <c r="AJ776" s="287"/>
      <c r="AK776" s="288"/>
      <c r="AL776" s="287"/>
      <c r="AM776" s="288"/>
      <c r="AN776" s="287"/>
      <c r="AO776" s="288"/>
      <c r="AP776" s="287"/>
      <c r="AQ776" s="288"/>
      <c r="AR776" s="287"/>
      <c r="AS776" s="288"/>
      <c r="AT776" s="287"/>
      <c r="AU776" s="288"/>
      <c r="AV776" s="287"/>
      <c r="AW776" s="288"/>
      <c r="AX776" s="287"/>
      <c r="AY776" s="31"/>
      <c r="BA776" s="76" t="str">
        <f t="shared" si="603"/>
        <v/>
      </c>
      <c r="BC776" s="76" t="str">
        <f>IF('Stock List'!$K776="", "", 'Stock List'!$K776)</f>
        <v/>
      </c>
      <c r="BE776" s="106">
        <f>IFERROR(ROUND(((INDEX('Stock List'!$M$11:$M$1010, MATCH(L776, 'Stock List'!$K$11:$K$1010, 0))/INDEX('Stock List'!$L$11:$L$1010, MATCH(L776, 'Stock List'!$K$11:$K$1010, 0)))*K776), 2), 0)</f>
        <v>0</v>
      </c>
      <c r="BF776" s="20"/>
      <c r="BG776" s="20">
        <f>IFERROR(ROUND(((INDEX('Stock List'!$M$11:$M$1010, MATCH(N776, 'Stock List'!$K$11:$K$1010, 0))/INDEX('Stock List'!$L$11:$L$1010, MATCH(N776, 'Stock List'!$K$11:$K$1010, 0)))*M776), 2), 0)</f>
        <v>0</v>
      </c>
      <c r="BH776" s="20"/>
      <c r="BI776" s="20">
        <f>IFERROR(ROUND(((INDEX('Stock List'!$M$11:$M$1010, MATCH(P776, 'Stock List'!$K$11:$K$1010, 0))/INDEX('Stock List'!$L$11:$L$1010, MATCH(P776, 'Stock List'!$K$11:$K$1010, 0)))*O776), 2), 0)</f>
        <v>0</v>
      </c>
      <c r="BJ776" s="20"/>
      <c r="BK776" s="20">
        <f>IFERROR(ROUND(((INDEX('Stock List'!$M$11:$M$1010, MATCH(R776, 'Stock List'!$K$11:$K$1010, 0))/INDEX('Stock List'!$L$11:$L$1010, MATCH(R776, 'Stock List'!$K$11:$K$1010, 0)))*Q776), 2), 0)</f>
        <v>0</v>
      </c>
      <c r="BL776" s="20"/>
      <c r="BM776" s="20">
        <f>IFERROR(ROUND(((INDEX('Stock List'!$M$11:$M$1010, MATCH(T776, 'Stock List'!$K$11:$K$1010, 0))/INDEX('Stock List'!$L$11:$L$1010, MATCH(T776, 'Stock List'!$K$11:$K$1010, 0)))*S776), 2), 0)</f>
        <v>0</v>
      </c>
      <c r="BN776" s="20"/>
      <c r="BO776" s="20">
        <f>IFERROR(ROUND(((INDEX('Stock List'!$M$11:$M$1010, MATCH(V776, 'Stock List'!$K$11:$K$1010, 0))/INDEX('Stock List'!$L$11:$L$1010, MATCH(V776, 'Stock List'!$K$11:$K$1010, 0)))*U776), 2), 0)</f>
        <v>0</v>
      </c>
      <c r="BP776" s="20"/>
      <c r="BQ776" s="20">
        <f>IFERROR(ROUND(((INDEX('Stock List'!$M$11:$M$1010, MATCH(X776, 'Stock List'!$K$11:$K$1010, 0))/INDEX('Stock List'!$L$11:$L$1010, MATCH(X776, 'Stock List'!$K$11:$K$1010, 0)))*W776), 2), 0)</f>
        <v>0</v>
      </c>
      <c r="BR776" s="20"/>
      <c r="BS776" s="20">
        <f>IFERROR(ROUND(((INDEX('Stock List'!$M$11:$M$1010, MATCH(Z776, 'Stock List'!$K$11:$K$1010, 0))/INDEX('Stock List'!$L$11:$L$1010, MATCH(Z776, 'Stock List'!$K$11:$K$1010, 0)))*Y776), 2), 0)</f>
        <v>0</v>
      </c>
      <c r="BT776" s="20"/>
      <c r="BU776" s="20">
        <f>IFERROR(ROUND(((INDEX('Stock List'!$M$11:$M$1010, MATCH(AB776, 'Stock List'!$K$11:$K$1010, 0))/INDEX('Stock List'!$L$11:$L$1010, MATCH(AB776, 'Stock List'!$K$11:$K$1010, 0)))*AA776), 2), 0)</f>
        <v>0</v>
      </c>
      <c r="BV776" s="20"/>
      <c r="BW776" s="20">
        <f>IFERROR(ROUND(((INDEX('Stock List'!$M$11:$M$1010, MATCH(AD776, 'Stock List'!$K$11:$K$1010, 0))/INDEX('Stock List'!$L$11:$L$1010, MATCH(AD776, 'Stock List'!$K$11:$K$1010, 0)))*AC776), 2), 0)</f>
        <v>0</v>
      </c>
      <c r="BX776" s="20"/>
      <c r="BY776" s="20">
        <f>IFERROR(ROUND(((INDEX('Stock List'!$M$11:$M$1010, MATCH(AF776, 'Stock List'!$K$11:$K$1010, 0))/INDEX('Stock List'!$L$11:$L$1010, MATCH(AF776, 'Stock List'!$K$11:$K$1010, 0)))*AE776), 2), 0)</f>
        <v>0</v>
      </c>
      <c r="BZ776" s="20"/>
      <c r="CA776" s="20">
        <f>IFERROR(ROUND(((INDEX('Stock List'!$M$11:$M$1010, MATCH(AH776, 'Stock List'!$K$11:$K$1010, 0))/INDEX('Stock List'!$L$11:$L$1010, MATCH(AH776, 'Stock List'!$K$11:$K$1010, 0)))*AG776), 2), 0)</f>
        <v>0</v>
      </c>
      <c r="CB776" s="20"/>
      <c r="CC776" s="20">
        <f>IFERROR(ROUND(((INDEX('Stock List'!$M$11:$M$1010, MATCH(AJ776, 'Stock List'!$K$11:$K$1010, 0))/INDEX('Stock List'!$L$11:$L$1010, MATCH(AJ776, 'Stock List'!$K$11:$K$1010, 0)))*AI776), 2), 0)</f>
        <v>0</v>
      </c>
      <c r="CD776" s="20"/>
      <c r="CE776" s="20">
        <f>IFERROR(ROUND(((INDEX('Stock List'!$M$11:$M$1010, MATCH(AL776, 'Stock List'!$K$11:$K$1010, 0))/INDEX('Stock List'!$L$11:$L$1010, MATCH(AL776, 'Stock List'!$K$11:$K$1010, 0)))*AK776), 2), 0)</f>
        <v>0</v>
      </c>
      <c r="CF776" s="20"/>
      <c r="CG776" s="20">
        <f>IFERROR(ROUND(((INDEX('Stock List'!$M$11:$M$1010, MATCH(AN776, 'Stock List'!$K$11:$K$1010, 0))/INDEX('Stock List'!$L$11:$L$1010, MATCH(AN776, 'Stock List'!$K$11:$K$1010, 0)))*AM776), 2), 0)</f>
        <v>0</v>
      </c>
      <c r="CH776" s="20"/>
      <c r="CI776" s="20">
        <f>IFERROR(ROUND(((INDEX('Stock List'!$M$11:$M$1010, MATCH(AP776, 'Stock List'!$K$11:$K$1010, 0))/INDEX('Stock List'!$L$11:$L$1010, MATCH(AP776, 'Stock List'!$K$11:$K$1010, 0)))*AO776), 2), 0)</f>
        <v>0</v>
      </c>
      <c r="CJ776" s="20"/>
      <c r="CK776" s="20">
        <f>IFERROR(ROUND(((INDEX('Stock List'!$M$11:$M$1010, MATCH(AR776, 'Stock List'!$K$11:$K$1010, 0))/INDEX('Stock List'!$L$11:$L$1010, MATCH(AR776, 'Stock List'!$K$11:$K$1010, 0)))*AQ776), 2), 0)</f>
        <v>0</v>
      </c>
      <c r="CL776" s="20"/>
      <c r="CM776" s="20">
        <f>IFERROR(ROUND(((INDEX('Stock List'!$M$11:$M$1010, MATCH(AT776, 'Stock List'!$K$11:$K$1010, 0))/INDEX('Stock List'!$L$11:$L$1010, MATCH(AT776, 'Stock List'!$K$11:$K$1010, 0)))*AS776), 2), 0)</f>
        <v>0</v>
      </c>
      <c r="CN776" s="20"/>
      <c r="CO776" s="20">
        <f>IFERROR(ROUND(((INDEX('Stock List'!$M$11:$M$1010, MATCH(AV776, 'Stock List'!$K$11:$K$1010, 0))/INDEX('Stock List'!$L$11:$L$1010, MATCH(AV776, 'Stock List'!$K$11:$K$1010, 0)))*AU776), 2), 0)</f>
        <v>0</v>
      </c>
      <c r="CP776" s="20"/>
      <c r="CQ776" s="20">
        <f>IFERROR(ROUND(((INDEX('Stock List'!$M$11:$M$1010, MATCH(AX776, 'Stock List'!$K$11:$K$1010, 0))/INDEX('Stock List'!$L$11:$L$1010, MATCH(AX776, 'Stock List'!$K$11:$K$1010, 0)))*AW776), 2), 0)</f>
        <v>0</v>
      </c>
      <c r="CR776" s="22"/>
      <c r="CT776" s="106" t="str">
        <f t="shared" si="604"/>
        <v/>
      </c>
      <c r="CU776" s="22" t="str">
        <f t="shared" si="605"/>
        <v/>
      </c>
      <c r="CX776" s="106" t="str">
        <f t="shared" si="606"/>
        <v/>
      </c>
      <c r="CY776" s="20" t="str">
        <f t="shared" si="607"/>
        <v/>
      </c>
      <c r="CZ776" s="22" t="str">
        <f t="shared" si="608"/>
        <v/>
      </c>
      <c r="DB776" s="76" t="str">
        <f>IF($H776="", "", COUNTIF($G$11:$G$1010, "&gt;"&amp;$G776)+1+COUNTIF($G$11:$G776, $G776)-1)</f>
        <v/>
      </c>
      <c r="DC776" s="76" t="str">
        <f>IF($H776="", "", COUNTIF($CZ$11:$CZ$1010, "&gt;"&amp;$CZ776)+1+COUNTIF($CZ$11:$CZ776, $CZ776)-1)</f>
        <v/>
      </c>
      <c r="DE776" s="147" t="str">
        <f t="shared" si="609"/>
        <v/>
      </c>
      <c r="DF776" s="148"/>
      <c r="DG776" s="19" t="str">
        <f t="shared" si="610"/>
        <v/>
      </c>
      <c r="DH776" s="153" t="str">
        <f t="shared" si="611"/>
        <v/>
      </c>
      <c r="DI776" s="19" t="str">
        <f t="shared" si="563"/>
        <v/>
      </c>
      <c r="DJ776" s="153" t="str">
        <f t="shared" si="564"/>
        <v/>
      </c>
      <c r="DK776" s="19" t="str">
        <f t="shared" si="565"/>
        <v/>
      </c>
      <c r="DL776" s="153" t="str">
        <f t="shared" si="566"/>
        <v/>
      </c>
      <c r="DM776" s="19" t="str">
        <f t="shared" si="567"/>
        <v/>
      </c>
      <c r="DN776" s="153" t="str">
        <f t="shared" si="568"/>
        <v/>
      </c>
      <c r="DO776" s="19" t="str">
        <f t="shared" si="569"/>
        <v/>
      </c>
      <c r="DP776" s="153" t="str">
        <f t="shared" si="570"/>
        <v/>
      </c>
      <c r="DQ776" s="19" t="str">
        <f t="shared" si="571"/>
        <v/>
      </c>
      <c r="DR776" s="153" t="str">
        <f t="shared" si="572"/>
        <v/>
      </c>
      <c r="DS776" s="19" t="str">
        <f t="shared" si="573"/>
        <v/>
      </c>
      <c r="DT776" s="153" t="str">
        <f t="shared" si="574"/>
        <v/>
      </c>
      <c r="DU776" s="19" t="str">
        <f t="shared" si="575"/>
        <v/>
      </c>
      <c r="DV776" s="153" t="str">
        <f t="shared" si="576"/>
        <v/>
      </c>
      <c r="DW776" s="19" t="str">
        <f t="shared" si="577"/>
        <v/>
      </c>
      <c r="DX776" s="153" t="str">
        <f t="shared" si="578"/>
        <v/>
      </c>
      <c r="DY776" s="19" t="str">
        <f t="shared" si="579"/>
        <v/>
      </c>
      <c r="DZ776" s="153" t="str">
        <f t="shared" si="580"/>
        <v/>
      </c>
      <c r="EA776" s="19" t="str">
        <f t="shared" si="581"/>
        <v/>
      </c>
      <c r="EB776" s="153" t="str">
        <f t="shared" si="582"/>
        <v/>
      </c>
      <c r="EC776" s="19" t="str">
        <f t="shared" si="583"/>
        <v/>
      </c>
      <c r="ED776" s="153" t="str">
        <f t="shared" si="584"/>
        <v/>
      </c>
      <c r="EE776" s="19" t="str">
        <f t="shared" si="585"/>
        <v/>
      </c>
      <c r="EF776" s="153" t="str">
        <f t="shared" si="586"/>
        <v/>
      </c>
      <c r="EG776" s="19" t="str">
        <f t="shared" si="587"/>
        <v/>
      </c>
      <c r="EH776" s="153" t="str">
        <f t="shared" si="588"/>
        <v/>
      </c>
      <c r="EI776" s="19" t="str">
        <f t="shared" si="589"/>
        <v/>
      </c>
      <c r="EJ776" s="153" t="str">
        <f t="shared" si="590"/>
        <v/>
      </c>
      <c r="EK776" s="19" t="str">
        <f t="shared" si="591"/>
        <v/>
      </c>
      <c r="EL776" s="153" t="str">
        <f t="shared" si="592"/>
        <v/>
      </c>
      <c r="EM776" s="19" t="str">
        <f t="shared" si="593"/>
        <v/>
      </c>
      <c r="EN776" s="153" t="str">
        <f t="shared" si="594"/>
        <v/>
      </c>
      <c r="EO776" s="19" t="str">
        <f t="shared" si="595"/>
        <v/>
      </c>
      <c r="EP776" s="153" t="str">
        <f t="shared" si="596"/>
        <v/>
      </c>
      <c r="EQ776" s="19" t="str">
        <f t="shared" si="597"/>
        <v/>
      </c>
      <c r="ER776" s="153" t="str">
        <f t="shared" si="598"/>
        <v/>
      </c>
      <c r="ES776" s="19" t="str">
        <f t="shared" si="599"/>
        <v/>
      </c>
      <c r="ET776" s="153" t="str">
        <f t="shared" si="600"/>
        <v/>
      </c>
    </row>
    <row r="777" spans="1:150" x14ac:dyDescent="0.25">
      <c r="A777" s="31"/>
      <c r="B777" s="91" t="str">
        <f t="shared" si="601"/>
        <v/>
      </c>
      <c r="C777" s="20" t="str">
        <f t="shared" si="561"/>
        <v/>
      </c>
      <c r="D777" s="97" t="str">
        <f t="shared" si="562"/>
        <v/>
      </c>
      <c r="E777" s="62" t="str">
        <f t="shared" si="602"/>
        <v/>
      </c>
      <c r="F777" s="31"/>
      <c r="G777" s="282"/>
      <c r="H777" s="283"/>
      <c r="I777" s="284"/>
      <c r="J777" s="285"/>
      <c r="K777" s="286"/>
      <c r="L777" s="287"/>
      <c r="M777" s="288"/>
      <c r="N777" s="287"/>
      <c r="O777" s="288"/>
      <c r="P777" s="287"/>
      <c r="Q777" s="288"/>
      <c r="R777" s="287"/>
      <c r="S777" s="288"/>
      <c r="T777" s="287"/>
      <c r="U777" s="288"/>
      <c r="V777" s="287"/>
      <c r="W777" s="288"/>
      <c r="X777" s="287"/>
      <c r="Y777" s="288"/>
      <c r="Z777" s="287"/>
      <c r="AA777" s="288"/>
      <c r="AB777" s="287"/>
      <c r="AC777" s="288"/>
      <c r="AD777" s="287"/>
      <c r="AE777" s="288"/>
      <c r="AF777" s="287"/>
      <c r="AG777" s="288"/>
      <c r="AH777" s="287"/>
      <c r="AI777" s="288"/>
      <c r="AJ777" s="287"/>
      <c r="AK777" s="288"/>
      <c r="AL777" s="287"/>
      <c r="AM777" s="288"/>
      <c r="AN777" s="287"/>
      <c r="AO777" s="288"/>
      <c r="AP777" s="287"/>
      <c r="AQ777" s="288"/>
      <c r="AR777" s="287"/>
      <c r="AS777" s="288"/>
      <c r="AT777" s="287"/>
      <c r="AU777" s="288"/>
      <c r="AV777" s="287"/>
      <c r="AW777" s="288"/>
      <c r="AX777" s="287"/>
      <c r="AY777" s="31"/>
      <c r="BA777" s="76" t="str">
        <f t="shared" si="603"/>
        <v/>
      </c>
      <c r="BC777" s="76" t="str">
        <f>IF('Stock List'!$K777="", "", 'Stock List'!$K777)</f>
        <v/>
      </c>
      <c r="BE777" s="106">
        <f>IFERROR(ROUND(((INDEX('Stock List'!$M$11:$M$1010, MATCH(L777, 'Stock List'!$K$11:$K$1010, 0))/INDEX('Stock List'!$L$11:$L$1010, MATCH(L777, 'Stock List'!$K$11:$K$1010, 0)))*K777), 2), 0)</f>
        <v>0</v>
      </c>
      <c r="BF777" s="20"/>
      <c r="BG777" s="20">
        <f>IFERROR(ROUND(((INDEX('Stock List'!$M$11:$M$1010, MATCH(N777, 'Stock List'!$K$11:$K$1010, 0))/INDEX('Stock List'!$L$11:$L$1010, MATCH(N777, 'Stock List'!$K$11:$K$1010, 0)))*M777), 2), 0)</f>
        <v>0</v>
      </c>
      <c r="BH777" s="20"/>
      <c r="BI777" s="20">
        <f>IFERROR(ROUND(((INDEX('Stock List'!$M$11:$M$1010, MATCH(P777, 'Stock List'!$K$11:$K$1010, 0))/INDEX('Stock List'!$L$11:$L$1010, MATCH(P777, 'Stock List'!$K$11:$K$1010, 0)))*O777), 2), 0)</f>
        <v>0</v>
      </c>
      <c r="BJ777" s="20"/>
      <c r="BK777" s="20">
        <f>IFERROR(ROUND(((INDEX('Stock List'!$M$11:$M$1010, MATCH(R777, 'Stock List'!$K$11:$K$1010, 0))/INDEX('Stock List'!$L$11:$L$1010, MATCH(R777, 'Stock List'!$K$11:$K$1010, 0)))*Q777), 2), 0)</f>
        <v>0</v>
      </c>
      <c r="BL777" s="20"/>
      <c r="BM777" s="20">
        <f>IFERROR(ROUND(((INDEX('Stock List'!$M$11:$M$1010, MATCH(T777, 'Stock List'!$K$11:$K$1010, 0))/INDEX('Stock List'!$L$11:$L$1010, MATCH(T777, 'Stock List'!$K$11:$K$1010, 0)))*S777), 2), 0)</f>
        <v>0</v>
      </c>
      <c r="BN777" s="20"/>
      <c r="BO777" s="20">
        <f>IFERROR(ROUND(((INDEX('Stock List'!$M$11:$M$1010, MATCH(V777, 'Stock List'!$K$11:$K$1010, 0))/INDEX('Stock List'!$L$11:$L$1010, MATCH(V777, 'Stock List'!$K$11:$K$1010, 0)))*U777), 2), 0)</f>
        <v>0</v>
      </c>
      <c r="BP777" s="20"/>
      <c r="BQ777" s="20">
        <f>IFERROR(ROUND(((INDEX('Stock List'!$M$11:$M$1010, MATCH(X777, 'Stock List'!$K$11:$K$1010, 0))/INDEX('Stock List'!$L$11:$L$1010, MATCH(X777, 'Stock List'!$K$11:$K$1010, 0)))*W777), 2), 0)</f>
        <v>0</v>
      </c>
      <c r="BR777" s="20"/>
      <c r="BS777" s="20">
        <f>IFERROR(ROUND(((INDEX('Stock List'!$M$11:$M$1010, MATCH(Z777, 'Stock List'!$K$11:$K$1010, 0))/INDEX('Stock List'!$L$11:$L$1010, MATCH(Z777, 'Stock List'!$K$11:$K$1010, 0)))*Y777), 2), 0)</f>
        <v>0</v>
      </c>
      <c r="BT777" s="20"/>
      <c r="BU777" s="20">
        <f>IFERROR(ROUND(((INDEX('Stock List'!$M$11:$M$1010, MATCH(AB777, 'Stock List'!$K$11:$K$1010, 0))/INDEX('Stock List'!$L$11:$L$1010, MATCH(AB777, 'Stock List'!$K$11:$K$1010, 0)))*AA777), 2), 0)</f>
        <v>0</v>
      </c>
      <c r="BV777" s="20"/>
      <c r="BW777" s="20">
        <f>IFERROR(ROUND(((INDEX('Stock List'!$M$11:$M$1010, MATCH(AD777, 'Stock List'!$K$11:$K$1010, 0))/INDEX('Stock List'!$L$11:$L$1010, MATCH(AD777, 'Stock List'!$K$11:$K$1010, 0)))*AC777), 2), 0)</f>
        <v>0</v>
      </c>
      <c r="BX777" s="20"/>
      <c r="BY777" s="20">
        <f>IFERROR(ROUND(((INDEX('Stock List'!$M$11:$M$1010, MATCH(AF777, 'Stock List'!$K$11:$K$1010, 0))/INDEX('Stock List'!$L$11:$L$1010, MATCH(AF777, 'Stock List'!$K$11:$K$1010, 0)))*AE777), 2), 0)</f>
        <v>0</v>
      </c>
      <c r="BZ777" s="20"/>
      <c r="CA777" s="20">
        <f>IFERROR(ROUND(((INDEX('Stock List'!$M$11:$M$1010, MATCH(AH777, 'Stock List'!$K$11:$K$1010, 0))/INDEX('Stock List'!$L$11:$L$1010, MATCH(AH777, 'Stock List'!$K$11:$K$1010, 0)))*AG777), 2), 0)</f>
        <v>0</v>
      </c>
      <c r="CB777" s="20"/>
      <c r="CC777" s="20">
        <f>IFERROR(ROUND(((INDEX('Stock List'!$M$11:$M$1010, MATCH(AJ777, 'Stock List'!$K$11:$K$1010, 0))/INDEX('Stock List'!$L$11:$L$1010, MATCH(AJ777, 'Stock List'!$K$11:$K$1010, 0)))*AI777), 2), 0)</f>
        <v>0</v>
      </c>
      <c r="CD777" s="20"/>
      <c r="CE777" s="20">
        <f>IFERROR(ROUND(((INDEX('Stock List'!$M$11:$M$1010, MATCH(AL777, 'Stock List'!$K$11:$K$1010, 0))/INDEX('Stock List'!$L$11:$L$1010, MATCH(AL777, 'Stock List'!$K$11:$K$1010, 0)))*AK777), 2), 0)</f>
        <v>0</v>
      </c>
      <c r="CF777" s="20"/>
      <c r="CG777" s="20">
        <f>IFERROR(ROUND(((INDEX('Stock List'!$M$11:$M$1010, MATCH(AN777, 'Stock List'!$K$11:$K$1010, 0))/INDEX('Stock List'!$L$11:$L$1010, MATCH(AN777, 'Stock List'!$K$11:$K$1010, 0)))*AM777), 2), 0)</f>
        <v>0</v>
      </c>
      <c r="CH777" s="20"/>
      <c r="CI777" s="20">
        <f>IFERROR(ROUND(((INDEX('Stock List'!$M$11:$M$1010, MATCH(AP777, 'Stock List'!$K$11:$K$1010, 0))/INDEX('Stock List'!$L$11:$L$1010, MATCH(AP777, 'Stock List'!$K$11:$K$1010, 0)))*AO777), 2), 0)</f>
        <v>0</v>
      </c>
      <c r="CJ777" s="20"/>
      <c r="CK777" s="20">
        <f>IFERROR(ROUND(((INDEX('Stock List'!$M$11:$M$1010, MATCH(AR777, 'Stock List'!$K$11:$K$1010, 0))/INDEX('Stock List'!$L$11:$L$1010, MATCH(AR777, 'Stock List'!$K$11:$K$1010, 0)))*AQ777), 2), 0)</f>
        <v>0</v>
      </c>
      <c r="CL777" s="20"/>
      <c r="CM777" s="20">
        <f>IFERROR(ROUND(((INDEX('Stock List'!$M$11:$M$1010, MATCH(AT777, 'Stock List'!$K$11:$K$1010, 0))/INDEX('Stock List'!$L$11:$L$1010, MATCH(AT777, 'Stock List'!$K$11:$K$1010, 0)))*AS777), 2), 0)</f>
        <v>0</v>
      </c>
      <c r="CN777" s="20"/>
      <c r="CO777" s="20">
        <f>IFERROR(ROUND(((INDEX('Stock List'!$M$11:$M$1010, MATCH(AV777, 'Stock List'!$K$11:$K$1010, 0))/INDEX('Stock List'!$L$11:$L$1010, MATCH(AV777, 'Stock List'!$K$11:$K$1010, 0)))*AU777), 2), 0)</f>
        <v>0</v>
      </c>
      <c r="CP777" s="20"/>
      <c r="CQ777" s="20">
        <f>IFERROR(ROUND(((INDEX('Stock List'!$M$11:$M$1010, MATCH(AX777, 'Stock List'!$K$11:$K$1010, 0))/INDEX('Stock List'!$L$11:$L$1010, MATCH(AX777, 'Stock List'!$K$11:$K$1010, 0)))*AW777), 2), 0)</f>
        <v>0</v>
      </c>
      <c r="CR777" s="22"/>
      <c r="CT777" s="106" t="str">
        <f t="shared" si="604"/>
        <v/>
      </c>
      <c r="CU777" s="22" t="str">
        <f t="shared" si="605"/>
        <v/>
      </c>
      <c r="CX777" s="106" t="str">
        <f t="shared" si="606"/>
        <v/>
      </c>
      <c r="CY777" s="20" t="str">
        <f t="shared" si="607"/>
        <v/>
      </c>
      <c r="CZ777" s="22" t="str">
        <f t="shared" si="608"/>
        <v/>
      </c>
      <c r="DB777" s="76" t="str">
        <f>IF($H777="", "", COUNTIF($G$11:$G$1010, "&gt;"&amp;$G777)+1+COUNTIF($G$11:$G777, $G777)-1)</f>
        <v/>
      </c>
      <c r="DC777" s="76" t="str">
        <f>IF($H777="", "", COUNTIF($CZ$11:$CZ$1010, "&gt;"&amp;$CZ777)+1+COUNTIF($CZ$11:$CZ777, $CZ777)-1)</f>
        <v/>
      </c>
      <c r="DE777" s="147" t="str">
        <f t="shared" si="609"/>
        <v/>
      </c>
      <c r="DF777" s="148"/>
      <c r="DG777" s="19" t="str">
        <f t="shared" si="610"/>
        <v/>
      </c>
      <c r="DH777" s="153" t="str">
        <f t="shared" si="611"/>
        <v/>
      </c>
      <c r="DI777" s="19" t="str">
        <f t="shared" si="563"/>
        <v/>
      </c>
      <c r="DJ777" s="153" t="str">
        <f t="shared" si="564"/>
        <v/>
      </c>
      <c r="DK777" s="19" t="str">
        <f t="shared" si="565"/>
        <v/>
      </c>
      <c r="DL777" s="153" t="str">
        <f t="shared" si="566"/>
        <v/>
      </c>
      <c r="DM777" s="19" t="str">
        <f t="shared" si="567"/>
        <v/>
      </c>
      <c r="DN777" s="153" t="str">
        <f t="shared" si="568"/>
        <v/>
      </c>
      <c r="DO777" s="19" t="str">
        <f t="shared" si="569"/>
        <v/>
      </c>
      <c r="DP777" s="153" t="str">
        <f t="shared" si="570"/>
        <v/>
      </c>
      <c r="DQ777" s="19" t="str">
        <f t="shared" si="571"/>
        <v/>
      </c>
      <c r="DR777" s="153" t="str">
        <f t="shared" si="572"/>
        <v/>
      </c>
      <c r="DS777" s="19" t="str">
        <f t="shared" si="573"/>
        <v/>
      </c>
      <c r="DT777" s="153" t="str">
        <f t="shared" si="574"/>
        <v/>
      </c>
      <c r="DU777" s="19" t="str">
        <f t="shared" si="575"/>
        <v/>
      </c>
      <c r="DV777" s="153" t="str">
        <f t="shared" si="576"/>
        <v/>
      </c>
      <c r="DW777" s="19" t="str">
        <f t="shared" si="577"/>
        <v/>
      </c>
      <c r="DX777" s="153" t="str">
        <f t="shared" si="578"/>
        <v/>
      </c>
      <c r="DY777" s="19" t="str">
        <f t="shared" si="579"/>
        <v/>
      </c>
      <c r="DZ777" s="153" t="str">
        <f t="shared" si="580"/>
        <v/>
      </c>
      <c r="EA777" s="19" t="str">
        <f t="shared" si="581"/>
        <v/>
      </c>
      <c r="EB777" s="153" t="str">
        <f t="shared" si="582"/>
        <v/>
      </c>
      <c r="EC777" s="19" t="str">
        <f t="shared" si="583"/>
        <v/>
      </c>
      <c r="ED777" s="153" t="str">
        <f t="shared" si="584"/>
        <v/>
      </c>
      <c r="EE777" s="19" t="str">
        <f t="shared" si="585"/>
        <v/>
      </c>
      <c r="EF777" s="153" t="str">
        <f t="shared" si="586"/>
        <v/>
      </c>
      <c r="EG777" s="19" t="str">
        <f t="shared" si="587"/>
        <v/>
      </c>
      <c r="EH777" s="153" t="str">
        <f t="shared" si="588"/>
        <v/>
      </c>
      <c r="EI777" s="19" t="str">
        <f t="shared" si="589"/>
        <v/>
      </c>
      <c r="EJ777" s="153" t="str">
        <f t="shared" si="590"/>
        <v/>
      </c>
      <c r="EK777" s="19" t="str">
        <f t="shared" si="591"/>
        <v/>
      </c>
      <c r="EL777" s="153" t="str">
        <f t="shared" si="592"/>
        <v/>
      </c>
      <c r="EM777" s="19" t="str">
        <f t="shared" si="593"/>
        <v/>
      </c>
      <c r="EN777" s="153" t="str">
        <f t="shared" si="594"/>
        <v/>
      </c>
      <c r="EO777" s="19" t="str">
        <f t="shared" si="595"/>
        <v/>
      </c>
      <c r="EP777" s="153" t="str">
        <f t="shared" si="596"/>
        <v/>
      </c>
      <c r="EQ777" s="19" t="str">
        <f t="shared" si="597"/>
        <v/>
      </c>
      <c r="ER777" s="153" t="str">
        <f t="shared" si="598"/>
        <v/>
      </c>
      <c r="ES777" s="19" t="str">
        <f t="shared" si="599"/>
        <v/>
      </c>
      <c r="ET777" s="153" t="str">
        <f t="shared" si="600"/>
        <v/>
      </c>
    </row>
    <row r="778" spans="1:150" x14ac:dyDescent="0.25">
      <c r="A778" s="31"/>
      <c r="B778" s="91" t="str">
        <f t="shared" si="601"/>
        <v/>
      </c>
      <c r="C778" s="20" t="str">
        <f t="shared" si="561"/>
        <v/>
      </c>
      <c r="D778" s="97" t="str">
        <f t="shared" si="562"/>
        <v/>
      </c>
      <c r="E778" s="62" t="str">
        <f t="shared" si="602"/>
        <v/>
      </c>
      <c r="F778" s="31"/>
      <c r="G778" s="282"/>
      <c r="H778" s="283"/>
      <c r="I778" s="284"/>
      <c r="J778" s="285"/>
      <c r="K778" s="286"/>
      <c r="L778" s="287"/>
      <c r="M778" s="288"/>
      <c r="N778" s="287"/>
      <c r="O778" s="288"/>
      <c r="P778" s="287"/>
      <c r="Q778" s="288"/>
      <c r="R778" s="287"/>
      <c r="S778" s="288"/>
      <c r="T778" s="287"/>
      <c r="U778" s="288"/>
      <c r="V778" s="287"/>
      <c r="W778" s="288"/>
      <c r="X778" s="287"/>
      <c r="Y778" s="288"/>
      <c r="Z778" s="287"/>
      <c r="AA778" s="288"/>
      <c r="AB778" s="287"/>
      <c r="AC778" s="288"/>
      <c r="AD778" s="287"/>
      <c r="AE778" s="288"/>
      <c r="AF778" s="287"/>
      <c r="AG778" s="288"/>
      <c r="AH778" s="287"/>
      <c r="AI778" s="288"/>
      <c r="AJ778" s="287"/>
      <c r="AK778" s="288"/>
      <c r="AL778" s="287"/>
      <c r="AM778" s="288"/>
      <c r="AN778" s="287"/>
      <c r="AO778" s="288"/>
      <c r="AP778" s="287"/>
      <c r="AQ778" s="288"/>
      <c r="AR778" s="287"/>
      <c r="AS778" s="288"/>
      <c r="AT778" s="287"/>
      <c r="AU778" s="288"/>
      <c r="AV778" s="287"/>
      <c r="AW778" s="288"/>
      <c r="AX778" s="287"/>
      <c r="AY778" s="31"/>
      <c r="BA778" s="76" t="str">
        <f t="shared" si="603"/>
        <v/>
      </c>
      <c r="BC778" s="76" t="str">
        <f>IF('Stock List'!$K778="", "", 'Stock List'!$K778)</f>
        <v/>
      </c>
      <c r="BE778" s="106">
        <f>IFERROR(ROUND(((INDEX('Stock List'!$M$11:$M$1010, MATCH(L778, 'Stock List'!$K$11:$K$1010, 0))/INDEX('Stock List'!$L$11:$L$1010, MATCH(L778, 'Stock List'!$K$11:$K$1010, 0)))*K778), 2), 0)</f>
        <v>0</v>
      </c>
      <c r="BF778" s="20"/>
      <c r="BG778" s="20">
        <f>IFERROR(ROUND(((INDEX('Stock List'!$M$11:$M$1010, MATCH(N778, 'Stock List'!$K$11:$K$1010, 0))/INDEX('Stock List'!$L$11:$L$1010, MATCH(N778, 'Stock List'!$K$11:$K$1010, 0)))*M778), 2), 0)</f>
        <v>0</v>
      </c>
      <c r="BH778" s="20"/>
      <c r="BI778" s="20">
        <f>IFERROR(ROUND(((INDEX('Stock List'!$M$11:$M$1010, MATCH(P778, 'Stock List'!$K$11:$K$1010, 0))/INDEX('Stock List'!$L$11:$L$1010, MATCH(P778, 'Stock List'!$K$11:$K$1010, 0)))*O778), 2), 0)</f>
        <v>0</v>
      </c>
      <c r="BJ778" s="20"/>
      <c r="BK778" s="20">
        <f>IFERROR(ROUND(((INDEX('Stock List'!$M$11:$M$1010, MATCH(R778, 'Stock List'!$K$11:$K$1010, 0))/INDEX('Stock List'!$L$11:$L$1010, MATCH(R778, 'Stock List'!$K$11:$K$1010, 0)))*Q778), 2), 0)</f>
        <v>0</v>
      </c>
      <c r="BL778" s="20"/>
      <c r="BM778" s="20">
        <f>IFERROR(ROUND(((INDEX('Stock List'!$M$11:$M$1010, MATCH(T778, 'Stock List'!$K$11:$K$1010, 0))/INDEX('Stock List'!$L$11:$L$1010, MATCH(T778, 'Stock List'!$K$11:$K$1010, 0)))*S778), 2), 0)</f>
        <v>0</v>
      </c>
      <c r="BN778" s="20"/>
      <c r="BO778" s="20">
        <f>IFERROR(ROUND(((INDEX('Stock List'!$M$11:$M$1010, MATCH(V778, 'Stock List'!$K$11:$K$1010, 0))/INDEX('Stock List'!$L$11:$L$1010, MATCH(V778, 'Stock List'!$K$11:$K$1010, 0)))*U778), 2), 0)</f>
        <v>0</v>
      </c>
      <c r="BP778" s="20"/>
      <c r="BQ778" s="20">
        <f>IFERROR(ROUND(((INDEX('Stock List'!$M$11:$M$1010, MATCH(X778, 'Stock List'!$K$11:$K$1010, 0))/INDEX('Stock List'!$L$11:$L$1010, MATCH(X778, 'Stock List'!$K$11:$K$1010, 0)))*W778), 2), 0)</f>
        <v>0</v>
      </c>
      <c r="BR778" s="20"/>
      <c r="BS778" s="20">
        <f>IFERROR(ROUND(((INDEX('Stock List'!$M$11:$M$1010, MATCH(Z778, 'Stock List'!$K$11:$K$1010, 0))/INDEX('Stock List'!$L$11:$L$1010, MATCH(Z778, 'Stock List'!$K$11:$K$1010, 0)))*Y778), 2), 0)</f>
        <v>0</v>
      </c>
      <c r="BT778" s="20"/>
      <c r="BU778" s="20">
        <f>IFERROR(ROUND(((INDEX('Stock List'!$M$11:$M$1010, MATCH(AB778, 'Stock List'!$K$11:$K$1010, 0))/INDEX('Stock List'!$L$11:$L$1010, MATCH(AB778, 'Stock List'!$K$11:$K$1010, 0)))*AA778), 2), 0)</f>
        <v>0</v>
      </c>
      <c r="BV778" s="20"/>
      <c r="BW778" s="20">
        <f>IFERROR(ROUND(((INDEX('Stock List'!$M$11:$M$1010, MATCH(AD778, 'Stock List'!$K$11:$K$1010, 0))/INDEX('Stock List'!$L$11:$L$1010, MATCH(AD778, 'Stock List'!$K$11:$K$1010, 0)))*AC778), 2), 0)</f>
        <v>0</v>
      </c>
      <c r="BX778" s="20"/>
      <c r="BY778" s="20">
        <f>IFERROR(ROUND(((INDEX('Stock List'!$M$11:$M$1010, MATCH(AF778, 'Stock List'!$K$11:$K$1010, 0))/INDEX('Stock List'!$L$11:$L$1010, MATCH(AF778, 'Stock List'!$K$11:$K$1010, 0)))*AE778), 2), 0)</f>
        <v>0</v>
      </c>
      <c r="BZ778" s="20"/>
      <c r="CA778" s="20">
        <f>IFERROR(ROUND(((INDEX('Stock List'!$M$11:$M$1010, MATCH(AH778, 'Stock List'!$K$11:$K$1010, 0))/INDEX('Stock List'!$L$11:$L$1010, MATCH(AH778, 'Stock List'!$K$11:$K$1010, 0)))*AG778), 2), 0)</f>
        <v>0</v>
      </c>
      <c r="CB778" s="20"/>
      <c r="CC778" s="20">
        <f>IFERROR(ROUND(((INDEX('Stock List'!$M$11:$M$1010, MATCH(AJ778, 'Stock List'!$K$11:$K$1010, 0))/INDEX('Stock List'!$L$11:$L$1010, MATCH(AJ778, 'Stock List'!$K$11:$K$1010, 0)))*AI778), 2), 0)</f>
        <v>0</v>
      </c>
      <c r="CD778" s="20"/>
      <c r="CE778" s="20">
        <f>IFERROR(ROUND(((INDEX('Stock List'!$M$11:$M$1010, MATCH(AL778, 'Stock List'!$K$11:$K$1010, 0))/INDEX('Stock List'!$L$11:$L$1010, MATCH(AL778, 'Stock List'!$K$11:$K$1010, 0)))*AK778), 2), 0)</f>
        <v>0</v>
      </c>
      <c r="CF778" s="20"/>
      <c r="CG778" s="20">
        <f>IFERROR(ROUND(((INDEX('Stock List'!$M$11:$M$1010, MATCH(AN778, 'Stock List'!$K$11:$K$1010, 0))/INDEX('Stock List'!$L$11:$L$1010, MATCH(AN778, 'Stock List'!$K$11:$K$1010, 0)))*AM778), 2), 0)</f>
        <v>0</v>
      </c>
      <c r="CH778" s="20"/>
      <c r="CI778" s="20">
        <f>IFERROR(ROUND(((INDEX('Stock List'!$M$11:$M$1010, MATCH(AP778, 'Stock List'!$K$11:$K$1010, 0))/INDEX('Stock List'!$L$11:$L$1010, MATCH(AP778, 'Stock List'!$K$11:$K$1010, 0)))*AO778), 2), 0)</f>
        <v>0</v>
      </c>
      <c r="CJ778" s="20"/>
      <c r="CK778" s="20">
        <f>IFERROR(ROUND(((INDEX('Stock List'!$M$11:$M$1010, MATCH(AR778, 'Stock List'!$K$11:$K$1010, 0))/INDEX('Stock List'!$L$11:$L$1010, MATCH(AR778, 'Stock List'!$K$11:$K$1010, 0)))*AQ778), 2), 0)</f>
        <v>0</v>
      </c>
      <c r="CL778" s="20"/>
      <c r="CM778" s="20">
        <f>IFERROR(ROUND(((INDEX('Stock List'!$M$11:$M$1010, MATCH(AT778, 'Stock List'!$K$11:$K$1010, 0))/INDEX('Stock List'!$L$11:$L$1010, MATCH(AT778, 'Stock List'!$K$11:$K$1010, 0)))*AS778), 2), 0)</f>
        <v>0</v>
      </c>
      <c r="CN778" s="20"/>
      <c r="CO778" s="20">
        <f>IFERROR(ROUND(((INDEX('Stock List'!$M$11:$M$1010, MATCH(AV778, 'Stock List'!$K$11:$K$1010, 0))/INDEX('Stock List'!$L$11:$L$1010, MATCH(AV778, 'Stock List'!$K$11:$K$1010, 0)))*AU778), 2), 0)</f>
        <v>0</v>
      </c>
      <c r="CP778" s="20"/>
      <c r="CQ778" s="20">
        <f>IFERROR(ROUND(((INDEX('Stock List'!$M$11:$M$1010, MATCH(AX778, 'Stock List'!$K$11:$K$1010, 0))/INDEX('Stock List'!$L$11:$L$1010, MATCH(AX778, 'Stock List'!$K$11:$K$1010, 0)))*AW778), 2), 0)</f>
        <v>0</v>
      </c>
      <c r="CR778" s="22"/>
      <c r="CT778" s="106" t="str">
        <f t="shared" si="604"/>
        <v/>
      </c>
      <c r="CU778" s="22" t="str">
        <f t="shared" si="605"/>
        <v/>
      </c>
      <c r="CX778" s="106" t="str">
        <f t="shared" si="606"/>
        <v/>
      </c>
      <c r="CY778" s="20" t="str">
        <f t="shared" si="607"/>
        <v/>
      </c>
      <c r="CZ778" s="22" t="str">
        <f t="shared" si="608"/>
        <v/>
      </c>
      <c r="DB778" s="76" t="str">
        <f>IF($H778="", "", COUNTIF($G$11:$G$1010, "&gt;"&amp;$G778)+1+COUNTIF($G$11:$G778, $G778)-1)</f>
        <v/>
      </c>
      <c r="DC778" s="76" t="str">
        <f>IF($H778="", "", COUNTIF($CZ$11:$CZ$1010, "&gt;"&amp;$CZ778)+1+COUNTIF($CZ$11:$CZ778, $CZ778)-1)</f>
        <v/>
      </c>
      <c r="DE778" s="147" t="str">
        <f t="shared" si="609"/>
        <v/>
      </c>
      <c r="DF778" s="148"/>
      <c r="DG778" s="19" t="str">
        <f t="shared" si="610"/>
        <v/>
      </c>
      <c r="DH778" s="153" t="str">
        <f t="shared" si="611"/>
        <v/>
      </c>
      <c r="DI778" s="19" t="str">
        <f t="shared" si="563"/>
        <v/>
      </c>
      <c r="DJ778" s="153" t="str">
        <f t="shared" si="564"/>
        <v/>
      </c>
      <c r="DK778" s="19" t="str">
        <f t="shared" si="565"/>
        <v/>
      </c>
      <c r="DL778" s="153" t="str">
        <f t="shared" si="566"/>
        <v/>
      </c>
      <c r="DM778" s="19" t="str">
        <f t="shared" si="567"/>
        <v/>
      </c>
      <c r="DN778" s="153" t="str">
        <f t="shared" si="568"/>
        <v/>
      </c>
      <c r="DO778" s="19" t="str">
        <f t="shared" si="569"/>
        <v/>
      </c>
      <c r="DP778" s="153" t="str">
        <f t="shared" si="570"/>
        <v/>
      </c>
      <c r="DQ778" s="19" t="str">
        <f t="shared" si="571"/>
        <v/>
      </c>
      <c r="DR778" s="153" t="str">
        <f t="shared" si="572"/>
        <v/>
      </c>
      <c r="DS778" s="19" t="str">
        <f t="shared" si="573"/>
        <v/>
      </c>
      <c r="DT778" s="153" t="str">
        <f t="shared" si="574"/>
        <v/>
      </c>
      <c r="DU778" s="19" t="str">
        <f t="shared" si="575"/>
        <v/>
      </c>
      <c r="DV778" s="153" t="str">
        <f t="shared" si="576"/>
        <v/>
      </c>
      <c r="DW778" s="19" t="str">
        <f t="shared" si="577"/>
        <v/>
      </c>
      <c r="DX778" s="153" t="str">
        <f t="shared" si="578"/>
        <v/>
      </c>
      <c r="DY778" s="19" t="str">
        <f t="shared" si="579"/>
        <v/>
      </c>
      <c r="DZ778" s="153" t="str">
        <f t="shared" si="580"/>
        <v/>
      </c>
      <c r="EA778" s="19" t="str">
        <f t="shared" si="581"/>
        <v/>
      </c>
      <c r="EB778" s="153" t="str">
        <f t="shared" si="582"/>
        <v/>
      </c>
      <c r="EC778" s="19" t="str">
        <f t="shared" si="583"/>
        <v/>
      </c>
      <c r="ED778" s="153" t="str">
        <f t="shared" si="584"/>
        <v/>
      </c>
      <c r="EE778" s="19" t="str">
        <f t="shared" si="585"/>
        <v/>
      </c>
      <c r="EF778" s="153" t="str">
        <f t="shared" si="586"/>
        <v/>
      </c>
      <c r="EG778" s="19" t="str">
        <f t="shared" si="587"/>
        <v/>
      </c>
      <c r="EH778" s="153" t="str">
        <f t="shared" si="588"/>
        <v/>
      </c>
      <c r="EI778" s="19" t="str">
        <f t="shared" si="589"/>
        <v/>
      </c>
      <c r="EJ778" s="153" t="str">
        <f t="shared" si="590"/>
        <v/>
      </c>
      <c r="EK778" s="19" t="str">
        <f t="shared" si="591"/>
        <v/>
      </c>
      <c r="EL778" s="153" t="str">
        <f t="shared" si="592"/>
        <v/>
      </c>
      <c r="EM778" s="19" t="str">
        <f t="shared" si="593"/>
        <v/>
      </c>
      <c r="EN778" s="153" t="str">
        <f t="shared" si="594"/>
        <v/>
      </c>
      <c r="EO778" s="19" t="str">
        <f t="shared" si="595"/>
        <v/>
      </c>
      <c r="EP778" s="153" t="str">
        <f t="shared" si="596"/>
        <v/>
      </c>
      <c r="EQ778" s="19" t="str">
        <f t="shared" si="597"/>
        <v/>
      </c>
      <c r="ER778" s="153" t="str">
        <f t="shared" si="598"/>
        <v/>
      </c>
      <c r="ES778" s="19" t="str">
        <f t="shared" si="599"/>
        <v/>
      </c>
      <c r="ET778" s="153" t="str">
        <f t="shared" si="600"/>
        <v/>
      </c>
    </row>
    <row r="779" spans="1:150" x14ac:dyDescent="0.25">
      <c r="A779" s="31"/>
      <c r="B779" s="91" t="str">
        <f t="shared" si="601"/>
        <v/>
      </c>
      <c r="C779" s="20" t="str">
        <f t="shared" ref="C779:C842" si="612">IF($B779="", "", ROUND($B779+($B779*$D$5), 2))</f>
        <v/>
      </c>
      <c r="D779" s="97" t="str">
        <f t="shared" ref="D779:D842" si="613">IF($C779="", "", IFERROR(ROUND($J779/$C779, 4), ""))</f>
        <v/>
      </c>
      <c r="E779" s="62" t="str">
        <f t="shared" si="602"/>
        <v/>
      </c>
      <c r="F779" s="31"/>
      <c r="G779" s="282"/>
      <c r="H779" s="283"/>
      <c r="I779" s="284"/>
      <c r="J779" s="285"/>
      <c r="K779" s="286"/>
      <c r="L779" s="287"/>
      <c r="M779" s="288"/>
      <c r="N779" s="287"/>
      <c r="O779" s="288"/>
      <c r="P779" s="287"/>
      <c r="Q779" s="288"/>
      <c r="R779" s="287"/>
      <c r="S779" s="288"/>
      <c r="T779" s="287"/>
      <c r="U779" s="288"/>
      <c r="V779" s="287"/>
      <c r="W779" s="288"/>
      <c r="X779" s="287"/>
      <c r="Y779" s="288"/>
      <c r="Z779" s="287"/>
      <c r="AA779" s="288"/>
      <c r="AB779" s="287"/>
      <c r="AC779" s="288"/>
      <c r="AD779" s="287"/>
      <c r="AE779" s="288"/>
      <c r="AF779" s="287"/>
      <c r="AG779" s="288"/>
      <c r="AH779" s="287"/>
      <c r="AI779" s="288"/>
      <c r="AJ779" s="287"/>
      <c r="AK779" s="288"/>
      <c r="AL779" s="287"/>
      <c r="AM779" s="288"/>
      <c r="AN779" s="287"/>
      <c r="AO779" s="288"/>
      <c r="AP779" s="287"/>
      <c r="AQ779" s="288"/>
      <c r="AR779" s="287"/>
      <c r="AS779" s="288"/>
      <c r="AT779" s="287"/>
      <c r="AU779" s="288"/>
      <c r="AV779" s="287"/>
      <c r="AW779" s="288"/>
      <c r="AX779" s="287"/>
      <c r="AY779" s="31"/>
      <c r="BA779" s="76" t="str">
        <f t="shared" si="603"/>
        <v/>
      </c>
      <c r="BC779" s="76" t="str">
        <f>IF('Stock List'!$K779="", "", 'Stock List'!$K779)</f>
        <v/>
      </c>
      <c r="BE779" s="106">
        <f>IFERROR(ROUND(((INDEX('Stock List'!$M$11:$M$1010, MATCH(L779, 'Stock List'!$K$11:$K$1010, 0))/INDEX('Stock List'!$L$11:$L$1010, MATCH(L779, 'Stock List'!$K$11:$K$1010, 0)))*K779), 2), 0)</f>
        <v>0</v>
      </c>
      <c r="BF779" s="20"/>
      <c r="BG779" s="20">
        <f>IFERROR(ROUND(((INDEX('Stock List'!$M$11:$M$1010, MATCH(N779, 'Stock List'!$K$11:$K$1010, 0))/INDEX('Stock List'!$L$11:$L$1010, MATCH(N779, 'Stock List'!$K$11:$K$1010, 0)))*M779), 2), 0)</f>
        <v>0</v>
      </c>
      <c r="BH779" s="20"/>
      <c r="BI779" s="20">
        <f>IFERROR(ROUND(((INDEX('Stock List'!$M$11:$M$1010, MATCH(P779, 'Stock List'!$K$11:$K$1010, 0))/INDEX('Stock List'!$L$11:$L$1010, MATCH(P779, 'Stock List'!$K$11:$K$1010, 0)))*O779), 2), 0)</f>
        <v>0</v>
      </c>
      <c r="BJ779" s="20"/>
      <c r="BK779" s="20">
        <f>IFERROR(ROUND(((INDEX('Stock List'!$M$11:$M$1010, MATCH(R779, 'Stock List'!$K$11:$K$1010, 0))/INDEX('Stock List'!$L$11:$L$1010, MATCH(R779, 'Stock List'!$K$11:$K$1010, 0)))*Q779), 2), 0)</f>
        <v>0</v>
      </c>
      <c r="BL779" s="20"/>
      <c r="BM779" s="20">
        <f>IFERROR(ROUND(((INDEX('Stock List'!$M$11:$M$1010, MATCH(T779, 'Stock List'!$K$11:$K$1010, 0))/INDEX('Stock List'!$L$11:$L$1010, MATCH(T779, 'Stock List'!$K$11:$K$1010, 0)))*S779), 2), 0)</f>
        <v>0</v>
      </c>
      <c r="BN779" s="20"/>
      <c r="BO779" s="20">
        <f>IFERROR(ROUND(((INDEX('Stock List'!$M$11:$M$1010, MATCH(V779, 'Stock List'!$K$11:$K$1010, 0))/INDEX('Stock List'!$L$11:$L$1010, MATCH(V779, 'Stock List'!$K$11:$K$1010, 0)))*U779), 2), 0)</f>
        <v>0</v>
      </c>
      <c r="BP779" s="20"/>
      <c r="BQ779" s="20">
        <f>IFERROR(ROUND(((INDEX('Stock List'!$M$11:$M$1010, MATCH(X779, 'Stock List'!$K$11:$K$1010, 0))/INDEX('Stock List'!$L$11:$L$1010, MATCH(X779, 'Stock List'!$K$11:$K$1010, 0)))*W779), 2), 0)</f>
        <v>0</v>
      </c>
      <c r="BR779" s="20"/>
      <c r="BS779" s="20">
        <f>IFERROR(ROUND(((INDEX('Stock List'!$M$11:$M$1010, MATCH(Z779, 'Stock List'!$K$11:$K$1010, 0))/INDEX('Stock List'!$L$11:$L$1010, MATCH(Z779, 'Stock List'!$K$11:$K$1010, 0)))*Y779), 2), 0)</f>
        <v>0</v>
      </c>
      <c r="BT779" s="20"/>
      <c r="BU779" s="20">
        <f>IFERROR(ROUND(((INDEX('Stock List'!$M$11:$M$1010, MATCH(AB779, 'Stock List'!$K$11:$K$1010, 0))/INDEX('Stock List'!$L$11:$L$1010, MATCH(AB779, 'Stock List'!$K$11:$K$1010, 0)))*AA779), 2), 0)</f>
        <v>0</v>
      </c>
      <c r="BV779" s="20"/>
      <c r="BW779" s="20">
        <f>IFERROR(ROUND(((INDEX('Stock List'!$M$11:$M$1010, MATCH(AD779, 'Stock List'!$K$11:$K$1010, 0))/INDEX('Stock List'!$L$11:$L$1010, MATCH(AD779, 'Stock List'!$K$11:$K$1010, 0)))*AC779), 2), 0)</f>
        <v>0</v>
      </c>
      <c r="BX779" s="20"/>
      <c r="BY779" s="20">
        <f>IFERROR(ROUND(((INDEX('Stock List'!$M$11:$M$1010, MATCH(AF779, 'Stock List'!$K$11:$K$1010, 0))/INDEX('Stock List'!$L$11:$L$1010, MATCH(AF779, 'Stock List'!$K$11:$K$1010, 0)))*AE779), 2), 0)</f>
        <v>0</v>
      </c>
      <c r="BZ779" s="20"/>
      <c r="CA779" s="20">
        <f>IFERROR(ROUND(((INDEX('Stock List'!$M$11:$M$1010, MATCH(AH779, 'Stock List'!$K$11:$K$1010, 0))/INDEX('Stock List'!$L$11:$L$1010, MATCH(AH779, 'Stock List'!$K$11:$K$1010, 0)))*AG779), 2), 0)</f>
        <v>0</v>
      </c>
      <c r="CB779" s="20"/>
      <c r="CC779" s="20">
        <f>IFERROR(ROUND(((INDEX('Stock List'!$M$11:$M$1010, MATCH(AJ779, 'Stock List'!$K$11:$K$1010, 0))/INDEX('Stock List'!$L$11:$L$1010, MATCH(AJ779, 'Stock List'!$K$11:$K$1010, 0)))*AI779), 2), 0)</f>
        <v>0</v>
      </c>
      <c r="CD779" s="20"/>
      <c r="CE779" s="20">
        <f>IFERROR(ROUND(((INDEX('Stock List'!$M$11:$M$1010, MATCH(AL779, 'Stock List'!$K$11:$K$1010, 0))/INDEX('Stock List'!$L$11:$L$1010, MATCH(AL779, 'Stock List'!$K$11:$K$1010, 0)))*AK779), 2), 0)</f>
        <v>0</v>
      </c>
      <c r="CF779" s="20"/>
      <c r="CG779" s="20">
        <f>IFERROR(ROUND(((INDEX('Stock List'!$M$11:$M$1010, MATCH(AN779, 'Stock List'!$K$11:$K$1010, 0))/INDEX('Stock List'!$L$11:$L$1010, MATCH(AN779, 'Stock List'!$K$11:$K$1010, 0)))*AM779), 2), 0)</f>
        <v>0</v>
      </c>
      <c r="CH779" s="20"/>
      <c r="CI779" s="20">
        <f>IFERROR(ROUND(((INDEX('Stock List'!$M$11:$M$1010, MATCH(AP779, 'Stock List'!$K$11:$K$1010, 0))/INDEX('Stock List'!$L$11:$L$1010, MATCH(AP779, 'Stock List'!$K$11:$K$1010, 0)))*AO779), 2), 0)</f>
        <v>0</v>
      </c>
      <c r="CJ779" s="20"/>
      <c r="CK779" s="20">
        <f>IFERROR(ROUND(((INDEX('Stock List'!$M$11:$M$1010, MATCH(AR779, 'Stock List'!$K$11:$K$1010, 0))/INDEX('Stock List'!$L$11:$L$1010, MATCH(AR779, 'Stock List'!$K$11:$K$1010, 0)))*AQ779), 2), 0)</f>
        <v>0</v>
      </c>
      <c r="CL779" s="20"/>
      <c r="CM779" s="20">
        <f>IFERROR(ROUND(((INDEX('Stock List'!$M$11:$M$1010, MATCH(AT779, 'Stock List'!$K$11:$K$1010, 0))/INDEX('Stock List'!$L$11:$L$1010, MATCH(AT779, 'Stock List'!$K$11:$K$1010, 0)))*AS779), 2), 0)</f>
        <v>0</v>
      </c>
      <c r="CN779" s="20"/>
      <c r="CO779" s="20">
        <f>IFERROR(ROUND(((INDEX('Stock List'!$M$11:$M$1010, MATCH(AV779, 'Stock List'!$K$11:$K$1010, 0))/INDEX('Stock List'!$L$11:$L$1010, MATCH(AV779, 'Stock List'!$K$11:$K$1010, 0)))*AU779), 2), 0)</f>
        <v>0</v>
      </c>
      <c r="CP779" s="20"/>
      <c r="CQ779" s="20">
        <f>IFERROR(ROUND(((INDEX('Stock List'!$M$11:$M$1010, MATCH(AX779, 'Stock List'!$K$11:$K$1010, 0))/INDEX('Stock List'!$L$11:$L$1010, MATCH(AX779, 'Stock List'!$K$11:$K$1010, 0)))*AW779), 2), 0)</f>
        <v>0</v>
      </c>
      <c r="CR779" s="22"/>
      <c r="CT779" s="106" t="str">
        <f t="shared" si="604"/>
        <v/>
      </c>
      <c r="CU779" s="22" t="str">
        <f t="shared" si="605"/>
        <v/>
      </c>
      <c r="CX779" s="106" t="str">
        <f t="shared" si="606"/>
        <v/>
      </c>
      <c r="CY779" s="20" t="str">
        <f t="shared" si="607"/>
        <v/>
      </c>
      <c r="CZ779" s="22" t="str">
        <f t="shared" si="608"/>
        <v/>
      </c>
      <c r="DB779" s="76" t="str">
        <f>IF($H779="", "", COUNTIF($G$11:$G$1010, "&gt;"&amp;$G779)+1+COUNTIF($G$11:$G779, $G779)-1)</f>
        <v/>
      </c>
      <c r="DC779" s="76" t="str">
        <f>IF($H779="", "", COUNTIF($CZ$11:$CZ$1010, "&gt;"&amp;$CZ779)+1+COUNTIF($CZ$11:$CZ779, $CZ779)-1)</f>
        <v/>
      </c>
      <c r="DE779" s="147" t="str">
        <f t="shared" si="609"/>
        <v/>
      </c>
      <c r="DF779" s="148"/>
      <c r="DG779" s="19" t="str">
        <f t="shared" si="610"/>
        <v/>
      </c>
      <c r="DH779" s="153" t="str">
        <f t="shared" si="611"/>
        <v/>
      </c>
      <c r="DI779" s="19" t="str">
        <f t="shared" ref="DI779:DI842" si="614">IF(M779="", "", M779*$G779)</f>
        <v/>
      </c>
      <c r="DJ779" s="153" t="str">
        <f t="shared" ref="DJ779:DJ842" si="615">IF(N779="", "", N779)</f>
        <v/>
      </c>
      <c r="DK779" s="19" t="str">
        <f t="shared" ref="DK779:DK842" si="616">IF(O779="", "", O779*$G779)</f>
        <v/>
      </c>
      <c r="DL779" s="153" t="str">
        <f t="shared" ref="DL779:DL842" si="617">IF(P779="", "", P779)</f>
        <v/>
      </c>
      <c r="DM779" s="19" t="str">
        <f t="shared" ref="DM779:DM842" si="618">IF(Q779="", "", Q779*$G779)</f>
        <v/>
      </c>
      <c r="DN779" s="153" t="str">
        <f t="shared" ref="DN779:DN842" si="619">IF(R779="", "", R779)</f>
        <v/>
      </c>
      <c r="DO779" s="19" t="str">
        <f t="shared" ref="DO779:DO842" si="620">IF(S779="", "", S779*$G779)</f>
        <v/>
      </c>
      <c r="DP779" s="153" t="str">
        <f t="shared" ref="DP779:DP842" si="621">IF(T779="", "", T779)</f>
        <v/>
      </c>
      <c r="DQ779" s="19" t="str">
        <f t="shared" ref="DQ779:DQ842" si="622">IF(U779="", "", U779*$G779)</f>
        <v/>
      </c>
      <c r="DR779" s="153" t="str">
        <f t="shared" ref="DR779:DR842" si="623">IF(V779="", "", V779)</f>
        <v/>
      </c>
      <c r="DS779" s="19" t="str">
        <f t="shared" ref="DS779:DS842" si="624">IF(W779="", "", W779*$G779)</f>
        <v/>
      </c>
      <c r="DT779" s="153" t="str">
        <f t="shared" ref="DT779:DT842" si="625">IF(X779="", "", X779)</f>
        <v/>
      </c>
      <c r="DU779" s="19" t="str">
        <f t="shared" ref="DU779:DU842" si="626">IF(Y779="", "", Y779*$G779)</f>
        <v/>
      </c>
      <c r="DV779" s="153" t="str">
        <f t="shared" ref="DV779:DV842" si="627">IF(Z779="", "", Z779)</f>
        <v/>
      </c>
      <c r="DW779" s="19" t="str">
        <f t="shared" ref="DW779:DW842" si="628">IF(AA779="", "", AA779*$G779)</f>
        <v/>
      </c>
      <c r="DX779" s="153" t="str">
        <f t="shared" ref="DX779:DX842" si="629">IF(AB779="", "", AB779)</f>
        <v/>
      </c>
      <c r="DY779" s="19" t="str">
        <f t="shared" ref="DY779:DY842" si="630">IF(AC779="", "", AC779*$G779)</f>
        <v/>
      </c>
      <c r="DZ779" s="153" t="str">
        <f t="shared" ref="DZ779:DZ842" si="631">IF(AD779="", "", AD779)</f>
        <v/>
      </c>
      <c r="EA779" s="19" t="str">
        <f t="shared" ref="EA779:EA842" si="632">IF(AE779="", "", AE779*$G779)</f>
        <v/>
      </c>
      <c r="EB779" s="153" t="str">
        <f t="shared" ref="EB779:EB842" si="633">IF(AF779="", "", AF779)</f>
        <v/>
      </c>
      <c r="EC779" s="19" t="str">
        <f t="shared" ref="EC779:EC842" si="634">IF(AG779="", "", AG779*$G779)</f>
        <v/>
      </c>
      <c r="ED779" s="153" t="str">
        <f t="shared" ref="ED779:ED842" si="635">IF(AH779="", "", AH779)</f>
        <v/>
      </c>
      <c r="EE779" s="19" t="str">
        <f t="shared" ref="EE779:EE842" si="636">IF(AI779="", "", AI779*$G779)</f>
        <v/>
      </c>
      <c r="EF779" s="153" t="str">
        <f t="shared" ref="EF779:EF842" si="637">IF(AJ779="", "", AJ779)</f>
        <v/>
      </c>
      <c r="EG779" s="19" t="str">
        <f t="shared" ref="EG779:EG842" si="638">IF(AK779="", "", AK779*$G779)</f>
        <v/>
      </c>
      <c r="EH779" s="153" t="str">
        <f t="shared" ref="EH779:EH842" si="639">IF(AL779="", "", AL779)</f>
        <v/>
      </c>
      <c r="EI779" s="19" t="str">
        <f t="shared" ref="EI779:EI842" si="640">IF(AM779="", "", AM779*$G779)</f>
        <v/>
      </c>
      <c r="EJ779" s="153" t="str">
        <f t="shared" ref="EJ779:EJ842" si="641">IF(AN779="", "", AN779)</f>
        <v/>
      </c>
      <c r="EK779" s="19" t="str">
        <f t="shared" ref="EK779:EK842" si="642">IF(AO779="", "", AO779*$G779)</f>
        <v/>
      </c>
      <c r="EL779" s="153" t="str">
        <f t="shared" ref="EL779:EL842" si="643">IF(AP779="", "", AP779)</f>
        <v/>
      </c>
      <c r="EM779" s="19" t="str">
        <f t="shared" ref="EM779:EM842" si="644">IF(AQ779="", "", AQ779*$G779)</f>
        <v/>
      </c>
      <c r="EN779" s="153" t="str">
        <f t="shared" ref="EN779:EN842" si="645">IF(AR779="", "", AR779)</f>
        <v/>
      </c>
      <c r="EO779" s="19" t="str">
        <f t="shared" ref="EO779:EO842" si="646">IF(AS779="", "", AS779*$G779)</f>
        <v/>
      </c>
      <c r="EP779" s="153" t="str">
        <f t="shared" ref="EP779:EP842" si="647">IF(AT779="", "", AT779)</f>
        <v/>
      </c>
      <c r="EQ779" s="19" t="str">
        <f t="shared" ref="EQ779:EQ842" si="648">IF(AU779="", "", AU779*$G779)</f>
        <v/>
      </c>
      <c r="ER779" s="153" t="str">
        <f t="shared" ref="ER779:ER842" si="649">IF(AV779="", "", AV779)</f>
        <v/>
      </c>
      <c r="ES779" s="19" t="str">
        <f t="shared" ref="ES779:ES842" si="650">IF(AW779="", "", AW779*$G779)</f>
        <v/>
      </c>
      <c r="ET779" s="153" t="str">
        <f t="shared" ref="ET779:ET842" si="651">IF(AX779="", "", AX779)</f>
        <v/>
      </c>
    </row>
    <row r="780" spans="1:150" x14ac:dyDescent="0.25">
      <c r="A780" s="31"/>
      <c r="B780" s="91" t="str">
        <f t="shared" ref="B780:B843" si="652">IF($H780="", "", SUM($BE780:$CR780))</f>
        <v/>
      </c>
      <c r="C780" s="20" t="str">
        <f t="shared" si="612"/>
        <v/>
      </c>
      <c r="D780" s="97" t="str">
        <f t="shared" si="613"/>
        <v/>
      </c>
      <c r="E780" s="62" t="str">
        <f t="shared" ref="E780:E843" si="653">IFERROR(ROUND(($J780-$B780)/$B780, 4), "")</f>
        <v/>
      </c>
      <c r="F780" s="31"/>
      <c r="G780" s="282"/>
      <c r="H780" s="283"/>
      <c r="I780" s="284"/>
      <c r="J780" s="285"/>
      <c r="K780" s="286"/>
      <c r="L780" s="287"/>
      <c r="M780" s="288"/>
      <c r="N780" s="287"/>
      <c r="O780" s="288"/>
      <c r="P780" s="287"/>
      <c r="Q780" s="288"/>
      <c r="R780" s="287"/>
      <c r="S780" s="288"/>
      <c r="T780" s="287"/>
      <c r="U780" s="288"/>
      <c r="V780" s="287"/>
      <c r="W780" s="288"/>
      <c r="X780" s="287"/>
      <c r="Y780" s="288"/>
      <c r="Z780" s="287"/>
      <c r="AA780" s="288"/>
      <c r="AB780" s="287"/>
      <c r="AC780" s="288"/>
      <c r="AD780" s="287"/>
      <c r="AE780" s="288"/>
      <c r="AF780" s="287"/>
      <c r="AG780" s="288"/>
      <c r="AH780" s="287"/>
      <c r="AI780" s="288"/>
      <c r="AJ780" s="287"/>
      <c r="AK780" s="288"/>
      <c r="AL780" s="287"/>
      <c r="AM780" s="288"/>
      <c r="AN780" s="287"/>
      <c r="AO780" s="288"/>
      <c r="AP780" s="287"/>
      <c r="AQ780" s="288"/>
      <c r="AR780" s="287"/>
      <c r="AS780" s="288"/>
      <c r="AT780" s="287"/>
      <c r="AU780" s="288"/>
      <c r="AV780" s="287"/>
      <c r="AW780" s="288"/>
      <c r="AX780" s="287"/>
      <c r="AY780" s="31"/>
      <c r="BA780" s="76" t="str">
        <f t="shared" ref="BA780:BA843" si="654">IF($H780="", "", IF(COUNTIF($H$11:$H$1010, $H780)&gt;1, "X", ""))</f>
        <v/>
      </c>
      <c r="BC780" s="76" t="str">
        <f>IF('Stock List'!$K780="", "", 'Stock List'!$K780)</f>
        <v/>
      </c>
      <c r="BE780" s="106">
        <f>IFERROR(ROUND(((INDEX('Stock List'!$M$11:$M$1010, MATCH(L780, 'Stock List'!$K$11:$K$1010, 0))/INDEX('Stock List'!$L$11:$L$1010, MATCH(L780, 'Stock List'!$K$11:$K$1010, 0)))*K780), 2), 0)</f>
        <v>0</v>
      </c>
      <c r="BF780" s="20"/>
      <c r="BG780" s="20">
        <f>IFERROR(ROUND(((INDEX('Stock List'!$M$11:$M$1010, MATCH(N780, 'Stock List'!$K$11:$K$1010, 0))/INDEX('Stock List'!$L$11:$L$1010, MATCH(N780, 'Stock List'!$K$11:$K$1010, 0)))*M780), 2), 0)</f>
        <v>0</v>
      </c>
      <c r="BH780" s="20"/>
      <c r="BI780" s="20">
        <f>IFERROR(ROUND(((INDEX('Stock List'!$M$11:$M$1010, MATCH(P780, 'Stock List'!$K$11:$K$1010, 0))/INDEX('Stock List'!$L$11:$L$1010, MATCH(P780, 'Stock List'!$K$11:$K$1010, 0)))*O780), 2), 0)</f>
        <v>0</v>
      </c>
      <c r="BJ780" s="20"/>
      <c r="BK780" s="20">
        <f>IFERROR(ROUND(((INDEX('Stock List'!$M$11:$M$1010, MATCH(R780, 'Stock List'!$K$11:$K$1010, 0))/INDEX('Stock List'!$L$11:$L$1010, MATCH(R780, 'Stock List'!$K$11:$K$1010, 0)))*Q780), 2), 0)</f>
        <v>0</v>
      </c>
      <c r="BL780" s="20"/>
      <c r="BM780" s="20">
        <f>IFERROR(ROUND(((INDEX('Stock List'!$M$11:$M$1010, MATCH(T780, 'Stock List'!$K$11:$K$1010, 0))/INDEX('Stock List'!$L$11:$L$1010, MATCH(T780, 'Stock List'!$K$11:$K$1010, 0)))*S780), 2), 0)</f>
        <v>0</v>
      </c>
      <c r="BN780" s="20"/>
      <c r="BO780" s="20">
        <f>IFERROR(ROUND(((INDEX('Stock List'!$M$11:$M$1010, MATCH(V780, 'Stock List'!$K$11:$K$1010, 0))/INDEX('Stock List'!$L$11:$L$1010, MATCH(V780, 'Stock List'!$K$11:$K$1010, 0)))*U780), 2), 0)</f>
        <v>0</v>
      </c>
      <c r="BP780" s="20"/>
      <c r="BQ780" s="20">
        <f>IFERROR(ROUND(((INDEX('Stock List'!$M$11:$M$1010, MATCH(X780, 'Stock List'!$K$11:$K$1010, 0))/INDEX('Stock List'!$L$11:$L$1010, MATCH(X780, 'Stock List'!$K$11:$K$1010, 0)))*W780), 2), 0)</f>
        <v>0</v>
      </c>
      <c r="BR780" s="20"/>
      <c r="BS780" s="20">
        <f>IFERROR(ROUND(((INDEX('Stock List'!$M$11:$M$1010, MATCH(Z780, 'Stock List'!$K$11:$K$1010, 0))/INDEX('Stock List'!$L$11:$L$1010, MATCH(Z780, 'Stock List'!$K$11:$K$1010, 0)))*Y780), 2), 0)</f>
        <v>0</v>
      </c>
      <c r="BT780" s="20"/>
      <c r="BU780" s="20">
        <f>IFERROR(ROUND(((INDEX('Stock List'!$M$11:$M$1010, MATCH(AB780, 'Stock List'!$K$11:$K$1010, 0))/INDEX('Stock List'!$L$11:$L$1010, MATCH(AB780, 'Stock List'!$K$11:$K$1010, 0)))*AA780), 2), 0)</f>
        <v>0</v>
      </c>
      <c r="BV780" s="20"/>
      <c r="BW780" s="20">
        <f>IFERROR(ROUND(((INDEX('Stock List'!$M$11:$M$1010, MATCH(AD780, 'Stock List'!$K$11:$K$1010, 0))/INDEX('Stock List'!$L$11:$L$1010, MATCH(AD780, 'Stock List'!$K$11:$K$1010, 0)))*AC780), 2), 0)</f>
        <v>0</v>
      </c>
      <c r="BX780" s="20"/>
      <c r="BY780" s="20">
        <f>IFERROR(ROUND(((INDEX('Stock List'!$M$11:$M$1010, MATCH(AF780, 'Stock List'!$K$11:$K$1010, 0))/INDEX('Stock List'!$L$11:$L$1010, MATCH(AF780, 'Stock List'!$K$11:$K$1010, 0)))*AE780), 2), 0)</f>
        <v>0</v>
      </c>
      <c r="BZ780" s="20"/>
      <c r="CA780" s="20">
        <f>IFERROR(ROUND(((INDEX('Stock List'!$M$11:$M$1010, MATCH(AH780, 'Stock List'!$K$11:$K$1010, 0))/INDEX('Stock List'!$L$11:$L$1010, MATCH(AH780, 'Stock List'!$K$11:$K$1010, 0)))*AG780), 2), 0)</f>
        <v>0</v>
      </c>
      <c r="CB780" s="20"/>
      <c r="CC780" s="20">
        <f>IFERROR(ROUND(((INDEX('Stock List'!$M$11:$M$1010, MATCH(AJ780, 'Stock List'!$K$11:$K$1010, 0))/INDEX('Stock List'!$L$11:$L$1010, MATCH(AJ780, 'Stock List'!$K$11:$K$1010, 0)))*AI780), 2), 0)</f>
        <v>0</v>
      </c>
      <c r="CD780" s="20"/>
      <c r="CE780" s="20">
        <f>IFERROR(ROUND(((INDEX('Stock List'!$M$11:$M$1010, MATCH(AL780, 'Stock List'!$K$11:$K$1010, 0))/INDEX('Stock List'!$L$11:$L$1010, MATCH(AL780, 'Stock List'!$K$11:$K$1010, 0)))*AK780), 2), 0)</f>
        <v>0</v>
      </c>
      <c r="CF780" s="20"/>
      <c r="CG780" s="20">
        <f>IFERROR(ROUND(((INDEX('Stock List'!$M$11:$M$1010, MATCH(AN780, 'Stock List'!$K$11:$K$1010, 0))/INDEX('Stock List'!$L$11:$L$1010, MATCH(AN780, 'Stock List'!$K$11:$K$1010, 0)))*AM780), 2), 0)</f>
        <v>0</v>
      </c>
      <c r="CH780" s="20"/>
      <c r="CI780" s="20">
        <f>IFERROR(ROUND(((INDEX('Stock List'!$M$11:$M$1010, MATCH(AP780, 'Stock List'!$K$11:$K$1010, 0))/INDEX('Stock List'!$L$11:$L$1010, MATCH(AP780, 'Stock List'!$K$11:$K$1010, 0)))*AO780), 2), 0)</f>
        <v>0</v>
      </c>
      <c r="CJ780" s="20"/>
      <c r="CK780" s="20">
        <f>IFERROR(ROUND(((INDEX('Stock List'!$M$11:$M$1010, MATCH(AR780, 'Stock List'!$K$11:$K$1010, 0))/INDEX('Stock List'!$L$11:$L$1010, MATCH(AR780, 'Stock List'!$K$11:$K$1010, 0)))*AQ780), 2), 0)</f>
        <v>0</v>
      </c>
      <c r="CL780" s="20"/>
      <c r="CM780" s="20">
        <f>IFERROR(ROUND(((INDEX('Stock List'!$M$11:$M$1010, MATCH(AT780, 'Stock List'!$K$11:$K$1010, 0))/INDEX('Stock List'!$L$11:$L$1010, MATCH(AT780, 'Stock List'!$K$11:$K$1010, 0)))*AS780), 2), 0)</f>
        <v>0</v>
      </c>
      <c r="CN780" s="20"/>
      <c r="CO780" s="20">
        <f>IFERROR(ROUND(((INDEX('Stock List'!$M$11:$M$1010, MATCH(AV780, 'Stock List'!$K$11:$K$1010, 0))/INDEX('Stock List'!$L$11:$L$1010, MATCH(AV780, 'Stock List'!$K$11:$K$1010, 0)))*AU780), 2), 0)</f>
        <v>0</v>
      </c>
      <c r="CP780" s="20"/>
      <c r="CQ780" s="20">
        <f>IFERROR(ROUND(((INDEX('Stock List'!$M$11:$M$1010, MATCH(AX780, 'Stock List'!$K$11:$K$1010, 0))/INDEX('Stock List'!$L$11:$L$1010, MATCH(AX780, 'Stock List'!$K$11:$K$1010, 0)))*AW780), 2), 0)</f>
        <v>0</v>
      </c>
      <c r="CR780" s="22"/>
      <c r="CT780" s="106" t="str">
        <f t="shared" ref="CT780:CT843" si="655">IF(OR($J780="", $G780=""), "", ROUND($J780*$G780, 2))</f>
        <v/>
      </c>
      <c r="CU780" s="22" t="str">
        <f t="shared" ref="CU780:CU843" si="656">IF(OR($C780="", $G780=""), "", ROUND($C780*$G780, 2))</f>
        <v/>
      </c>
      <c r="CX780" s="106" t="str">
        <f t="shared" ref="CX780:CX843" si="657">IF($H780="", "", SUM($BE780:$CR780)*$G780)</f>
        <v/>
      </c>
      <c r="CY780" s="20" t="str">
        <f t="shared" ref="CY780:CY843" si="658">IF($H780="", "", $J780*$G780)</f>
        <v/>
      </c>
      <c r="CZ780" s="22" t="str">
        <f t="shared" ref="CZ780:CZ843" si="659">IF($H780="", "", CY780-CX780)</f>
        <v/>
      </c>
      <c r="DB780" s="76" t="str">
        <f>IF($H780="", "", COUNTIF($G$11:$G$1010, "&gt;"&amp;$G780)+1+COUNTIF($G$11:$G780, $G780)-1)</f>
        <v/>
      </c>
      <c r="DC780" s="76" t="str">
        <f>IF($H780="", "", COUNTIF($CZ$11:$CZ$1010, "&gt;"&amp;$CZ780)+1+COUNTIF($CZ$11:$CZ780, $CZ780)-1)</f>
        <v/>
      </c>
      <c r="DE780" s="147" t="str">
        <f t="shared" ref="DE780:DE843" si="660">IF(L780="", "", IF(COUNTIF($BC$11:$BC$1010, L780)&gt;0, "", "X"))</f>
        <v/>
      </c>
      <c r="DF780" s="148"/>
      <c r="DG780" s="19" t="str">
        <f t="shared" ref="DG780:DG843" si="661">IF(K780="", "", K780*$G780)</f>
        <v/>
      </c>
      <c r="DH780" s="153" t="str">
        <f t="shared" ref="DH780:DH843" si="662">IF(L780="", "", L780)</f>
        <v/>
      </c>
      <c r="DI780" s="19" t="str">
        <f t="shared" si="614"/>
        <v/>
      </c>
      <c r="DJ780" s="153" t="str">
        <f t="shared" si="615"/>
        <v/>
      </c>
      <c r="DK780" s="19" t="str">
        <f t="shared" si="616"/>
        <v/>
      </c>
      <c r="DL780" s="153" t="str">
        <f t="shared" si="617"/>
        <v/>
      </c>
      <c r="DM780" s="19" t="str">
        <f t="shared" si="618"/>
        <v/>
      </c>
      <c r="DN780" s="153" t="str">
        <f t="shared" si="619"/>
        <v/>
      </c>
      <c r="DO780" s="19" t="str">
        <f t="shared" si="620"/>
        <v/>
      </c>
      <c r="DP780" s="153" t="str">
        <f t="shared" si="621"/>
        <v/>
      </c>
      <c r="DQ780" s="19" t="str">
        <f t="shared" si="622"/>
        <v/>
      </c>
      <c r="DR780" s="153" t="str">
        <f t="shared" si="623"/>
        <v/>
      </c>
      <c r="DS780" s="19" t="str">
        <f t="shared" si="624"/>
        <v/>
      </c>
      <c r="DT780" s="153" t="str">
        <f t="shared" si="625"/>
        <v/>
      </c>
      <c r="DU780" s="19" t="str">
        <f t="shared" si="626"/>
        <v/>
      </c>
      <c r="DV780" s="153" t="str">
        <f t="shared" si="627"/>
        <v/>
      </c>
      <c r="DW780" s="19" t="str">
        <f t="shared" si="628"/>
        <v/>
      </c>
      <c r="DX780" s="153" t="str">
        <f t="shared" si="629"/>
        <v/>
      </c>
      <c r="DY780" s="19" t="str">
        <f t="shared" si="630"/>
        <v/>
      </c>
      <c r="DZ780" s="153" t="str">
        <f t="shared" si="631"/>
        <v/>
      </c>
      <c r="EA780" s="19" t="str">
        <f t="shared" si="632"/>
        <v/>
      </c>
      <c r="EB780" s="153" t="str">
        <f t="shared" si="633"/>
        <v/>
      </c>
      <c r="EC780" s="19" t="str">
        <f t="shared" si="634"/>
        <v/>
      </c>
      <c r="ED780" s="153" t="str">
        <f t="shared" si="635"/>
        <v/>
      </c>
      <c r="EE780" s="19" t="str">
        <f t="shared" si="636"/>
        <v/>
      </c>
      <c r="EF780" s="153" t="str">
        <f t="shared" si="637"/>
        <v/>
      </c>
      <c r="EG780" s="19" t="str">
        <f t="shared" si="638"/>
        <v/>
      </c>
      <c r="EH780" s="153" t="str">
        <f t="shared" si="639"/>
        <v/>
      </c>
      <c r="EI780" s="19" t="str">
        <f t="shared" si="640"/>
        <v/>
      </c>
      <c r="EJ780" s="153" t="str">
        <f t="shared" si="641"/>
        <v/>
      </c>
      <c r="EK780" s="19" t="str">
        <f t="shared" si="642"/>
        <v/>
      </c>
      <c r="EL780" s="153" t="str">
        <f t="shared" si="643"/>
        <v/>
      </c>
      <c r="EM780" s="19" t="str">
        <f t="shared" si="644"/>
        <v/>
      </c>
      <c r="EN780" s="153" t="str">
        <f t="shared" si="645"/>
        <v/>
      </c>
      <c r="EO780" s="19" t="str">
        <f t="shared" si="646"/>
        <v/>
      </c>
      <c r="EP780" s="153" t="str">
        <f t="shared" si="647"/>
        <v/>
      </c>
      <c r="EQ780" s="19" t="str">
        <f t="shared" si="648"/>
        <v/>
      </c>
      <c r="ER780" s="153" t="str">
        <f t="shared" si="649"/>
        <v/>
      </c>
      <c r="ES780" s="19" t="str">
        <f t="shared" si="650"/>
        <v/>
      </c>
      <c r="ET780" s="153" t="str">
        <f t="shared" si="651"/>
        <v/>
      </c>
    </row>
    <row r="781" spans="1:150" x14ac:dyDescent="0.25">
      <c r="A781" s="31"/>
      <c r="B781" s="91" t="str">
        <f t="shared" si="652"/>
        <v/>
      </c>
      <c r="C781" s="20" t="str">
        <f t="shared" si="612"/>
        <v/>
      </c>
      <c r="D781" s="97" t="str">
        <f t="shared" si="613"/>
        <v/>
      </c>
      <c r="E781" s="62" t="str">
        <f t="shared" si="653"/>
        <v/>
      </c>
      <c r="F781" s="31"/>
      <c r="G781" s="282"/>
      <c r="H781" s="283"/>
      <c r="I781" s="284"/>
      <c r="J781" s="285"/>
      <c r="K781" s="286"/>
      <c r="L781" s="287"/>
      <c r="M781" s="288"/>
      <c r="N781" s="287"/>
      <c r="O781" s="288"/>
      <c r="P781" s="287"/>
      <c r="Q781" s="288"/>
      <c r="R781" s="287"/>
      <c r="S781" s="288"/>
      <c r="T781" s="287"/>
      <c r="U781" s="288"/>
      <c r="V781" s="287"/>
      <c r="W781" s="288"/>
      <c r="X781" s="287"/>
      <c r="Y781" s="288"/>
      <c r="Z781" s="287"/>
      <c r="AA781" s="288"/>
      <c r="AB781" s="287"/>
      <c r="AC781" s="288"/>
      <c r="AD781" s="287"/>
      <c r="AE781" s="288"/>
      <c r="AF781" s="287"/>
      <c r="AG781" s="288"/>
      <c r="AH781" s="287"/>
      <c r="AI781" s="288"/>
      <c r="AJ781" s="287"/>
      <c r="AK781" s="288"/>
      <c r="AL781" s="287"/>
      <c r="AM781" s="288"/>
      <c r="AN781" s="287"/>
      <c r="AO781" s="288"/>
      <c r="AP781" s="287"/>
      <c r="AQ781" s="288"/>
      <c r="AR781" s="287"/>
      <c r="AS781" s="288"/>
      <c r="AT781" s="287"/>
      <c r="AU781" s="288"/>
      <c r="AV781" s="287"/>
      <c r="AW781" s="288"/>
      <c r="AX781" s="287"/>
      <c r="AY781" s="31"/>
      <c r="BA781" s="76" t="str">
        <f t="shared" si="654"/>
        <v/>
      </c>
      <c r="BC781" s="76" t="str">
        <f>IF('Stock List'!$K781="", "", 'Stock List'!$K781)</f>
        <v/>
      </c>
      <c r="BE781" s="106">
        <f>IFERROR(ROUND(((INDEX('Stock List'!$M$11:$M$1010, MATCH(L781, 'Stock List'!$K$11:$K$1010, 0))/INDEX('Stock List'!$L$11:$L$1010, MATCH(L781, 'Stock List'!$K$11:$K$1010, 0)))*K781), 2), 0)</f>
        <v>0</v>
      </c>
      <c r="BF781" s="20"/>
      <c r="BG781" s="20">
        <f>IFERROR(ROUND(((INDEX('Stock List'!$M$11:$M$1010, MATCH(N781, 'Stock List'!$K$11:$K$1010, 0))/INDEX('Stock List'!$L$11:$L$1010, MATCH(N781, 'Stock List'!$K$11:$K$1010, 0)))*M781), 2), 0)</f>
        <v>0</v>
      </c>
      <c r="BH781" s="20"/>
      <c r="BI781" s="20">
        <f>IFERROR(ROUND(((INDEX('Stock List'!$M$11:$M$1010, MATCH(P781, 'Stock List'!$K$11:$K$1010, 0))/INDEX('Stock List'!$L$11:$L$1010, MATCH(P781, 'Stock List'!$K$11:$K$1010, 0)))*O781), 2), 0)</f>
        <v>0</v>
      </c>
      <c r="BJ781" s="20"/>
      <c r="BK781" s="20">
        <f>IFERROR(ROUND(((INDEX('Stock List'!$M$11:$M$1010, MATCH(R781, 'Stock List'!$K$11:$K$1010, 0))/INDEX('Stock List'!$L$11:$L$1010, MATCH(R781, 'Stock List'!$K$11:$K$1010, 0)))*Q781), 2), 0)</f>
        <v>0</v>
      </c>
      <c r="BL781" s="20"/>
      <c r="BM781" s="20">
        <f>IFERROR(ROUND(((INDEX('Stock List'!$M$11:$M$1010, MATCH(T781, 'Stock List'!$K$11:$K$1010, 0))/INDEX('Stock List'!$L$11:$L$1010, MATCH(T781, 'Stock List'!$K$11:$K$1010, 0)))*S781), 2), 0)</f>
        <v>0</v>
      </c>
      <c r="BN781" s="20"/>
      <c r="BO781" s="20">
        <f>IFERROR(ROUND(((INDEX('Stock List'!$M$11:$M$1010, MATCH(V781, 'Stock List'!$K$11:$K$1010, 0))/INDEX('Stock List'!$L$11:$L$1010, MATCH(V781, 'Stock List'!$K$11:$K$1010, 0)))*U781), 2), 0)</f>
        <v>0</v>
      </c>
      <c r="BP781" s="20"/>
      <c r="BQ781" s="20">
        <f>IFERROR(ROUND(((INDEX('Stock List'!$M$11:$M$1010, MATCH(X781, 'Stock List'!$K$11:$K$1010, 0))/INDEX('Stock List'!$L$11:$L$1010, MATCH(X781, 'Stock List'!$K$11:$K$1010, 0)))*W781), 2), 0)</f>
        <v>0</v>
      </c>
      <c r="BR781" s="20"/>
      <c r="BS781" s="20">
        <f>IFERROR(ROUND(((INDEX('Stock List'!$M$11:$M$1010, MATCH(Z781, 'Stock List'!$K$11:$K$1010, 0))/INDEX('Stock List'!$L$11:$L$1010, MATCH(Z781, 'Stock List'!$K$11:$K$1010, 0)))*Y781), 2), 0)</f>
        <v>0</v>
      </c>
      <c r="BT781" s="20"/>
      <c r="BU781" s="20">
        <f>IFERROR(ROUND(((INDEX('Stock List'!$M$11:$M$1010, MATCH(AB781, 'Stock List'!$K$11:$K$1010, 0))/INDEX('Stock List'!$L$11:$L$1010, MATCH(AB781, 'Stock List'!$K$11:$K$1010, 0)))*AA781), 2), 0)</f>
        <v>0</v>
      </c>
      <c r="BV781" s="20"/>
      <c r="BW781" s="20">
        <f>IFERROR(ROUND(((INDEX('Stock List'!$M$11:$M$1010, MATCH(AD781, 'Stock List'!$K$11:$K$1010, 0))/INDEX('Stock List'!$L$11:$L$1010, MATCH(AD781, 'Stock List'!$K$11:$K$1010, 0)))*AC781), 2), 0)</f>
        <v>0</v>
      </c>
      <c r="BX781" s="20"/>
      <c r="BY781" s="20">
        <f>IFERROR(ROUND(((INDEX('Stock List'!$M$11:$M$1010, MATCH(AF781, 'Stock List'!$K$11:$K$1010, 0))/INDEX('Stock List'!$L$11:$L$1010, MATCH(AF781, 'Stock List'!$K$11:$K$1010, 0)))*AE781), 2), 0)</f>
        <v>0</v>
      </c>
      <c r="BZ781" s="20"/>
      <c r="CA781" s="20">
        <f>IFERROR(ROUND(((INDEX('Stock List'!$M$11:$M$1010, MATCH(AH781, 'Stock List'!$K$11:$K$1010, 0))/INDEX('Stock List'!$L$11:$L$1010, MATCH(AH781, 'Stock List'!$K$11:$K$1010, 0)))*AG781), 2), 0)</f>
        <v>0</v>
      </c>
      <c r="CB781" s="20"/>
      <c r="CC781" s="20">
        <f>IFERROR(ROUND(((INDEX('Stock List'!$M$11:$M$1010, MATCH(AJ781, 'Stock List'!$K$11:$K$1010, 0))/INDEX('Stock List'!$L$11:$L$1010, MATCH(AJ781, 'Stock List'!$K$11:$K$1010, 0)))*AI781), 2), 0)</f>
        <v>0</v>
      </c>
      <c r="CD781" s="20"/>
      <c r="CE781" s="20">
        <f>IFERROR(ROUND(((INDEX('Stock List'!$M$11:$M$1010, MATCH(AL781, 'Stock List'!$K$11:$K$1010, 0))/INDEX('Stock List'!$L$11:$L$1010, MATCH(AL781, 'Stock List'!$K$11:$K$1010, 0)))*AK781), 2), 0)</f>
        <v>0</v>
      </c>
      <c r="CF781" s="20"/>
      <c r="CG781" s="20">
        <f>IFERROR(ROUND(((INDEX('Stock List'!$M$11:$M$1010, MATCH(AN781, 'Stock List'!$K$11:$K$1010, 0))/INDEX('Stock List'!$L$11:$L$1010, MATCH(AN781, 'Stock List'!$K$11:$K$1010, 0)))*AM781), 2), 0)</f>
        <v>0</v>
      </c>
      <c r="CH781" s="20"/>
      <c r="CI781" s="20">
        <f>IFERROR(ROUND(((INDEX('Stock List'!$M$11:$M$1010, MATCH(AP781, 'Stock List'!$K$11:$K$1010, 0))/INDEX('Stock List'!$L$11:$L$1010, MATCH(AP781, 'Stock List'!$K$11:$K$1010, 0)))*AO781), 2), 0)</f>
        <v>0</v>
      </c>
      <c r="CJ781" s="20"/>
      <c r="CK781" s="20">
        <f>IFERROR(ROUND(((INDEX('Stock List'!$M$11:$M$1010, MATCH(AR781, 'Stock List'!$K$11:$K$1010, 0))/INDEX('Stock List'!$L$11:$L$1010, MATCH(AR781, 'Stock List'!$K$11:$K$1010, 0)))*AQ781), 2), 0)</f>
        <v>0</v>
      </c>
      <c r="CL781" s="20"/>
      <c r="CM781" s="20">
        <f>IFERROR(ROUND(((INDEX('Stock List'!$M$11:$M$1010, MATCH(AT781, 'Stock List'!$K$11:$K$1010, 0))/INDEX('Stock List'!$L$11:$L$1010, MATCH(AT781, 'Stock List'!$K$11:$K$1010, 0)))*AS781), 2), 0)</f>
        <v>0</v>
      </c>
      <c r="CN781" s="20"/>
      <c r="CO781" s="20">
        <f>IFERROR(ROUND(((INDEX('Stock List'!$M$11:$M$1010, MATCH(AV781, 'Stock List'!$K$11:$K$1010, 0))/INDEX('Stock List'!$L$11:$L$1010, MATCH(AV781, 'Stock List'!$K$11:$K$1010, 0)))*AU781), 2), 0)</f>
        <v>0</v>
      </c>
      <c r="CP781" s="20"/>
      <c r="CQ781" s="20">
        <f>IFERROR(ROUND(((INDEX('Stock List'!$M$11:$M$1010, MATCH(AX781, 'Stock List'!$K$11:$K$1010, 0))/INDEX('Stock List'!$L$11:$L$1010, MATCH(AX781, 'Stock List'!$K$11:$K$1010, 0)))*AW781), 2), 0)</f>
        <v>0</v>
      </c>
      <c r="CR781" s="22"/>
      <c r="CT781" s="106" t="str">
        <f t="shared" si="655"/>
        <v/>
      </c>
      <c r="CU781" s="22" t="str">
        <f t="shared" si="656"/>
        <v/>
      </c>
      <c r="CX781" s="106" t="str">
        <f t="shared" si="657"/>
        <v/>
      </c>
      <c r="CY781" s="20" t="str">
        <f t="shared" si="658"/>
        <v/>
      </c>
      <c r="CZ781" s="22" t="str">
        <f t="shared" si="659"/>
        <v/>
      </c>
      <c r="DB781" s="76" t="str">
        <f>IF($H781="", "", COUNTIF($G$11:$G$1010, "&gt;"&amp;$G781)+1+COUNTIF($G$11:$G781, $G781)-1)</f>
        <v/>
      </c>
      <c r="DC781" s="76" t="str">
        <f>IF($H781="", "", COUNTIF($CZ$11:$CZ$1010, "&gt;"&amp;$CZ781)+1+COUNTIF($CZ$11:$CZ781, $CZ781)-1)</f>
        <v/>
      </c>
      <c r="DE781" s="147" t="str">
        <f t="shared" si="660"/>
        <v/>
      </c>
      <c r="DF781" s="148"/>
      <c r="DG781" s="19" t="str">
        <f t="shared" si="661"/>
        <v/>
      </c>
      <c r="DH781" s="153" t="str">
        <f t="shared" si="662"/>
        <v/>
      </c>
      <c r="DI781" s="19" t="str">
        <f t="shared" si="614"/>
        <v/>
      </c>
      <c r="DJ781" s="153" t="str">
        <f t="shared" si="615"/>
        <v/>
      </c>
      <c r="DK781" s="19" t="str">
        <f t="shared" si="616"/>
        <v/>
      </c>
      <c r="DL781" s="153" t="str">
        <f t="shared" si="617"/>
        <v/>
      </c>
      <c r="DM781" s="19" t="str">
        <f t="shared" si="618"/>
        <v/>
      </c>
      <c r="DN781" s="153" t="str">
        <f t="shared" si="619"/>
        <v/>
      </c>
      <c r="DO781" s="19" t="str">
        <f t="shared" si="620"/>
        <v/>
      </c>
      <c r="DP781" s="153" t="str">
        <f t="shared" si="621"/>
        <v/>
      </c>
      <c r="DQ781" s="19" t="str">
        <f t="shared" si="622"/>
        <v/>
      </c>
      <c r="DR781" s="153" t="str">
        <f t="shared" si="623"/>
        <v/>
      </c>
      <c r="DS781" s="19" t="str">
        <f t="shared" si="624"/>
        <v/>
      </c>
      <c r="DT781" s="153" t="str">
        <f t="shared" si="625"/>
        <v/>
      </c>
      <c r="DU781" s="19" t="str">
        <f t="shared" si="626"/>
        <v/>
      </c>
      <c r="DV781" s="153" t="str">
        <f t="shared" si="627"/>
        <v/>
      </c>
      <c r="DW781" s="19" t="str">
        <f t="shared" si="628"/>
        <v/>
      </c>
      <c r="DX781" s="153" t="str">
        <f t="shared" si="629"/>
        <v/>
      </c>
      <c r="DY781" s="19" t="str">
        <f t="shared" si="630"/>
        <v/>
      </c>
      <c r="DZ781" s="153" t="str">
        <f t="shared" si="631"/>
        <v/>
      </c>
      <c r="EA781" s="19" t="str">
        <f t="shared" si="632"/>
        <v/>
      </c>
      <c r="EB781" s="153" t="str">
        <f t="shared" si="633"/>
        <v/>
      </c>
      <c r="EC781" s="19" t="str">
        <f t="shared" si="634"/>
        <v/>
      </c>
      <c r="ED781" s="153" t="str">
        <f t="shared" si="635"/>
        <v/>
      </c>
      <c r="EE781" s="19" t="str">
        <f t="shared" si="636"/>
        <v/>
      </c>
      <c r="EF781" s="153" t="str">
        <f t="shared" si="637"/>
        <v/>
      </c>
      <c r="EG781" s="19" t="str">
        <f t="shared" si="638"/>
        <v/>
      </c>
      <c r="EH781" s="153" t="str">
        <f t="shared" si="639"/>
        <v/>
      </c>
      <c r="EI781" s="19" t="str">
        <f t="shared" si="640"/>
        <v/>
      </c>
      <c r="EJ781" s="153" t="str">
        <f t="shared" si="641"/>
        <v/>
      </c>
      <c r="EK781" s="19" t="str">
        <f t="shared" si="642"/>
        <v/>
      </c>
      <c r="EL781" s="153" t="str">
        <f t="shared" si="643"/>
        <v/>
      </c>
      <c r="EM781" s="19" t="str">
        <f t="shared" si="644"/>
        <v/>
      </c>
      <c r="EN781" s="153" t="str">
        <f t="shared" si="645"/>
        <v/>
      </c>
      <c r="EO781" s="19" t="str">
        <f t="shared" si="646"/>
        <v/>
      </c>
      <c r="EP781" s="153" t="str">
        <f t="shared" si="647"/>
        <v/>
      </c>
      <c r="EQ781" s="19" t="str">
        <f t="shared" si="648"/>
        <v/>
      </c>
      <c r="ER781" s="153" t="str">
        <f t="shared" si="649"/>
        <v/>
      </c>
      <c r="ES781" s="19" t="str">
        <f t="shared" si="650"/>
        <v/>
      </c>
      <c r="ET781" s="153" t="str">
        <f t="shared" si="651"/>
        <v/>
      </c>
    </row>
    <row r="782" spans="1:150" x14ac:dyDescent="0.25">
      <c r="A782" s="31"/>
      <c r="B782" s="91" t="str">
        <f t="shared" si="652"/>
        <v/>
      </c>
      <c r="C782" s="20" t="str">
        <f t="shared" si="612"/>
        <v/>
      </c>
      <c r="D782" s="97" t="str">
        <f t="shared" si="613"/>
        <v/>
      </c>
      <c r="E782" s="62" t="str">
        <f t="shared" si="653"/>
        <v/>
      </c>
      <c r="F782" s="31"/>
      <c r="G782" s="282"/>
      <c r="H782" s="283"/>
      <c r="I782" s="284"/>
      <c r="J782" s="285"/>
      <c r="K782" s="286"/>
      <c r="L782" s="287"/>
      <c r="M782" s="288"/>
      <c r="N782" s="287"/>
      <c r="O782" s="288"/>
      <c r="P782" s="287"/>
      <c r="Q782" s="288"/>
      <c r="R782" s="287"/>
      <c r="S782" s="288"/>
      <c r="T782" s="287"/>
      <c r="U782" s="288"/>
      <c r="V782" s="287"/>
      <c r="W782" s="288"/>
      <c r="X782" s="287"/>
      <c r="Y782" s="288"/>
      <c r="Z782" s="287"/>
      <c r="AA782" s="288"/>
      <c r="AB782" s="287"/>
      <c r="AC782" s="288"/>
      <c r="AD782" s="287"/>
      <c r="AE782" s="288"/>
      <c r="AF782" s="287"/>
      <c r="AG782" s="288"/>
      <c r="AH782" s="287"/>
      <c r="AI782" s="288"/>
      <c r="AJ782" s="287"/>
      <c r="AK782" s="288"/>
      <c r="AL782" s="287"/>
      <c r="AM782" s="288"/>
      <c r="AN782" s="287"/>
      <c r="AO782" s="288"/>
      <c r="AP782" s="287"/>
      <c r="AQ782" s="288"/>
      <c r="AR782" s="287"/>
      <c r="AS782" s="288"/>
      <c r="AT782" s="287"/>
      <c r="AU782" s="288"/>
      <c r="AV782" s="287"/>
      <c r="AW782" s="288"/>
      <c r="AX782" s="287"/>
      <c r="AY782" s="31"/>
      <c r="BA782" s="76" t="str">
        <f t="shared" si="654"/>
        <v/>
      </c>
      <c r="BC782" s="76" t="str">
        <f>IF('Stock List'!$K782="", "", 'Stock List'!$K782)</f>
        <v/>
      </c>
      <c r="BE782" s="106">
        <f>IFERROR(ROUND(((INDEX('Stock List'!$M$11:$M$1010, MATCH(L782, 'Stock List'!$K$11:$K$1010, 0))/INDEX('Stock List'!$L$11:$L$1010, MATCH(L782, 'Stock List'!$K$11:$K$1010, 0)))*K782), 2), 0)</f>
        <v>0</v>
      </c>
      <c r="BF782" s="20"/>
      <c r="BG782" s="20">
        <f>IFERROR(ROUND(((INDEX('Stock List'!$M$11:$M$1010, MATCH(N782, 'Stock List'!$K$11:$K$1010, 0))/INDEX('Stock List'!$L$11:$L$1010, MATCH(N782, 'Stock List'!$K$11:$K$1010, 0)))*M782), 2), 0)</f>
        <v>0</v>
      </c>
      <c r="BH782" s="20"/>
      <c r="BI782" s="20">
        <f>IFERROR(ROUND(((INDEX('Stock List'!$M$11:$M$1010, MATCH(P782, 'Stock List'!$K$11:$K$1010, 0))/INDEX('Stock List'!$L$11:$L$1010, MATCH(P782, 'Stock List'!$K$11:$K$1010, 0)))*O782), 2), 0)</f>
        <v>0</v>
      </c>
      <c r="BJ782" s="20"/>
      <c r="BK782" s="20">
        <f>IFERROR(ROUND(((INDEX('Stock List'!$M$11:$M$1010, MATCH(R782, 'Stock List'!$K$11:$K$1010, 0))/INDEX('Stock List'!$L$11:$L$1010, MATCH(R782, 'Stock List'!$K$11:$K$1010, 0)))*Q782), 2), 0)</f>
        <v>0</v>
      </c>
      <c r="BL782" s="20"/>
      <c r="BM782" s="20">
        <f>IFERROR(ROUND(((INDEX('Stock List'!$M$11:$M$1010, MATCH(T782, 'Stock List'!$K$11:$K$1010, 0))/INDEX('Stock List'!$L$11:$L$1010, MATCH(T782, 'Stock List'!$K$11:$K$1010, 0)))*S782), 2), 0)</f>
        <v>0</v>
      </c>
      <c r="BN782" s="20"/>
      <c r="BO782" s="20">
        <f>IFERROR(ROUND(((INDEX('Stock List'!$M$11:$M$1010, MATCH(V782, 'Stock List'!$K$11:$K$1010, 0))/INDEX('Stock List'!$L$11:$L$1010, MATCH(V782, 'Stock List'!$K$11:$K$1010, 0)))*U782), 2), 0)</f>
        <v>0</v>
      </c>
      <c r="BP782" s="20"/>
      <c r="BQ782" s="20">
        <f>IFERROR(ROUND(((INDEX('Stock List'!$M$11:$M$1010, MATCH(X782, 'Stock List'!$K$11:$K$1010, 0))/INDEX('Stock List'!$L$11:$L$1010, MATCH(X782, 'Stock List'!$K$11:$K$1010, 0)))*W782), 2), 0)</f>
        <v>0</v>
      </c>
      <c r="BR782" s="20"/>
      <c r="BS782" s="20">
        <f>IFERROR(ROUND(((INDEX('Stock List'!$M$11:$M$1010, MATCH(Z782, 'Stock List'!$K$11:$K$1010, 0))/INDEX('Stock List'!$L$11:$L$1010, MATCH(Z782, 'Stock List'!$K$11:$K$1010, 0)))*Y782), 2), 0)</f>
        <v>0</v>
      </c>
      <c r="BT782" s="20"/>
      <c r="BU782" s="20">
        <f>IFERROR(ROUND(((INDEX('Stock List'!$M$11:$M$1010, MATCH(AB782, 'Stock List'!$K$11:$K$1010, 0))/INDEX('Stock List'!$L$11:$L$1010, MATCH(AB782, 'Stock List'!$K$11:$K$1010, 0)))*AA782), 2), 0)</f>
        <v>0</v>
      </c>
      <c r="BV782" s="20"/>
      <c r="BW782" s="20">
        <f>IFERROR(ROUND(((INDEX('Stock List'!$M$11:$M$1010, MATCH(AD782, 'Stock List'!$K$11:$K$1010, 0))/INDEX('Stock List'!$L$11:$L$1010, MATCH(AD782, 'Stock List'!$K$11:$K$1010, 0)))*AC782), 2), 0)</f>
        <v>0</v>
      </c>
      <c r="BX782" s="20"/>
      <c r="BY782" s="20">
        <f>IFERROR(ROUND(((INDEX('Stock List'!$M$11:$M$1010, MATCH(AF782, 'Stock List'!$K$11:$K$1010, 0))/INDEX('Stock List'!$L$11:$L$1010, MATCH(AF782, 'Stock List'!$K$11:$K$1010, 0)))*AE782), 2), 0)</f>
        <v>0</v>
      </c>
      <c r="BZ782" s="20"/>
      <c r="CA782" s="20">
        <f>IFERROR(ROUND(((INDEX('Stock List'!$M$11:$M$1010, MATCH(AH782, 'Stock List'!$K$11:$K$1010, 0))/INDEX('Stock List'!$L$11:$L$1010, MATCH(AH782, 'Stock List'!$K$11:$K$1010, 0)))*AG782), 2), 0)</f>
        <v>0</v>
      </c>
      <c r="CB782" s="20"/>
      <c r="CC782" s="20">
        <f>IFERROR(ROUND(((INDEX('Stock List'!$M$11:$M$1010, MATCH(AJ782, 'Stock List'!$K$11:$K$1010, 0))/INDEX('Stock List'!$L$11:$L$1010, MATCH(AJ782, 'Stock List'!$K$11:$K$1010, 0)))*AI782), 2), 0)</f>
        <v>0</v>
      </c>
      <c r="CD782" s="20"/>
      <c r="CE782" s="20">
        <f>IFERROR(ROUND(((INDEX('Stock List'!$M$11:$M$1010, MATCH(AL782, 'Stock List'!$K$11:$K$1010, 0))/INDEX('Stock List'!$L$11:$L$1010, MATCH(AL782, 'Stock List'!$K$11:$K$1010, 0)))*AK782), 2), 0)</f>
        <v>0</v>
      </c>
      <c r="CF782" s="20"/>
      <c r="CG782" s="20">
        <f>IFERROR(ROUND(((INDEX('Stock List'!$M$11:$M$1010, MATCH(AN782, 'Stock List'!$K$11:$K$1010, 0))/INDEX('Stock List'!$L$11:$L$1010, MATCH(AN782, 'Stock List'!$K$11:$K$1010, 0)))*AM782), 2), 0)</f>
        <v>0</v>
      </c>
      <c r="CH782" s="20"/>
      <c r="CI782" s="20">
        <f>IFERROR(ROUND(((INDEX('Stock List'!$M$11:$M$1010, MATCH(AP782, 'Stock List'!$K$11:$K$1010, 0))/INDEX('Stock List'!$L$11:$L$1010, MATCH(AP782, 'Stock List'!$K$11:$K$1010, 0)))*AO782), 2), 0)</f>
        <v>0</v>
      </c>
      <c r="CJ782" s="20"/>
      <c r="CK782" s="20">
        <f>IFERROR(ROUND(((INDEX('Stock List'!$M$11:$M$1010, MATCH(AR782, 'Stock List'!$K$11:$K$1010, 0))/INDEX('Stock List'!$L$11:$L$1010, MATCH(AR782, 'Stock List'!$K$11:$K$1010, 0)))*AQ782), 2), 0)</f>
        <v>0</v>
      </c>
      <c r="CL782" s="20"/>
      <c r="CM782" s="20">
        <f>IFERROR(ROUND(((INDEX('Stock List'!$M$11:$M$1010, MATCH(AT782, 'Stock List'!$K$11:$K$1010, 0))/INDEX('Stock List'!$L$11:$L$1010, MATCH(AT782, 'Stock List'!$K$11:$K$1010, 0)))*AS782), 2), 0)</f>
        <v>0</v>
      </c>
      <c r="CN782" s="20"/>
      <c r="CO782" s="20">
        <f>IFERROR(ROUND(((INDEX('Stock List'!$M$11:$M$1010, MATCH(AV782, 'Stock List'!$K$11:$K$1010, 0))/INDEX('Stock List'!$L$11:$L$1010, MATCH(AV782, 'Stock List'!$K$11:$K$1010, 0)))*AU782), 2), 0)</f>
        <v>0</v>
      </c>
      <c r="CP782" s="20"/>
      <c r="CQ782" s="20">
        <f>IFERROR(ROUND(((INDEX('Stock List'!$M$11:$M$1010, MATCH(AX782, 'Stock List'!$K$11:$K$1010, 0))/INDEX('Stock List'!$L$11:$L$1010, MATCH(AX782, 'Stock List'!$K$11:$K$1010, 0)))*AW782), 2), 0)</f>
        <v>0</v>
      </c>
      <c r="CR782" s="22"/>
      <c r="CT782" s="106" t="str">
        <f t="shared" si="655"/>
        <v/>
      </c>
      <c r="CU782" s="22" t="str">
        <f t="shared" si="656"/>
        <v/>
      </c>
      <c r="CX782" s="106" t="str">
        <f t="shared" si="657"/>
        <v/>
      </c>
      <c r="CY782" s="20" t="str">
        <f t="shared" si="658"/>
        <v/>
      </c>
      <c r="CZ782" s="22" t="str">
        <f t="shared" si="659"/>
        <v/>
      </c>
      <c r="DB782" s="76" t="str">
        <f>IF($H782="", "", COUNTIF($G$11:$G$1010, "&gt;"&amp;$G782)+1+COUNTIF($G$11:$G782, $G782)-1)</f>
        <v/>
      </c>
      <c r="DC782" s="76" t="str">
        <f>IF($H782="", "", COUNTIF($CZ$11:$CZ$1010, "&gt;"&amp;$CZ782)+1+COUNTIF($CZ$11:$CZ782, $CZ782)-1)</f>
        <v/>
      </c>
      <c r="DE782" s="147" t="str">
        <f t="shared" si="660"/>
        <v/>
      </c>
      <c r="DF782" s="148"/>
      <c r="DG782" s="19" t="str">
        <f t="shared" si="661"/>
        <v/>
      </c>
      <c r="DH782" s="153" t="str">
        <f t="shared" si="662"/>
        <v/>
      </c>
      <c r="DI782" s="19" t="str">
        <f t="shared" si="614"/>
        <v/>
      </c>
      <c r="DJ782" s="153" t="str">
        <f t="shared" si="615"/>
        <v/>
      </c>
      <c r="DK782" s="19" t="str">
        <f t="shared" si="616"/>
        <v/>
      </c>
      <c r="DL782" s="153" t="str">
        <f t="shared" si="617"/>
        <v/>
      </c>
      <c r="DM782" s="19" t="str">
        <f t="shared" si="618"/>
        <v/>
      </c>
      <c r="DN782" s="153" t="str">
        <f t="shared" si="619"/>
        <v/>
      </c>
      <c r="DO782" s="19" t="str">
        <f t="shared" si="620"/>
        <v/>
      </c>
      <c r="DP782" s="153" t="str">
        <f t="shared" si="621"/>
        <v/>
      </c>
      <c r="DQ782" s="19" t="str">
        <f t="shared" si="622"/>
        <v/>
      </c>
      <c r="DR782" s="153" t="str">
        <f t="shared" si="623"/>
        <v/>
      </c>
      <c r="DS782" s="19" t="str">
        <f t="shared" si="624"/>
        <v/>
      </c>
      <c r="DT782" s="153" t="str">
        <f t="shared" si="625"/>
        <v/>
      </c>
      <c r="DU782" s="19" t="str">
        <f t="shared" si="626"/>
        <v/>
      </c>
      <c r="DV782" s="153" t="str">
        <f t="shared" si="627"/>
        <v/>
      </c>
      <c r="DW782" s="19" t="str">
        <f t="shared" si="628"/>
        <v/>
      </c>
      <c r="DX782" s="153" t="str">
        <f t="shared" si="629"/>
        <v/>
      </c>
      <c r="DY782" s="19" t="str">
        <f t="shared" si="630"/>
        <v/>
      </c>
      <c r="DZ782" s="153" t="str">
        <f t="shared" si="631"/>
        <v/>
      </c>
      <c r="EA782" s="19" t="str">
        <f t="shared" si="632"/>
        <v/>
      </c>
      <c r="EB782" s="153" t="str">
        <f t="shared" si="633"/>
        <v/>
      </c>
      <c r="EC782" s="19" t="str">
        <f t="shared" si="634"/>
        <v/>
      </c>
      <c r="ED782" s="153" t="str">
        <f t="shared" si="635"/>
        <v/>
      </c>
      <c r="EE782" s="19" t="str">
        <f t="shared" si="636"/>
        <v/>
      </c>
      <c r="EF782" s="153" t="str">
        <f t="shared" si="637"/>
        <v/>
      </c>
      <c r="EG782" s="19" t="str">
        <f t="shared" si="638"/>
        <v/>
      </c>
      <c r="EH782" s="153" t="str">
        <f t="shared" si="639"/>
        <v/>
      </c>
      <c r="EI782" s="19" t="str">
        <f t="shared" si="640"/>
        <v/>
      </c>
      <c r="EJ782" s="153" t="str">
        <f t="shared" si="641"/>
        <v/>
      </c>
      <c r="EK782" s="19" t="str">
        <f t="shared" si="642"/>
        <v/>
      </c>
      <c r="EL782" s="153" t="str">
        <f t="shared" si="643"/>
        <v/>
      </c>
      <c r="EM782" s="19" t="str">
        <f t="shared" si="644"/>
        <v/>
      </c>
      <c r="EN782" s="153" t="str">
        <f t="shared" si="645"/>
        <v/>
      </c>
      <c r="EO782" s="19" t="str">
        <f t="shared" si="646"/>
        <v/>
      </c>
      <c r="EP782" s="153" t="str">
        <f t="shared" si="647"/>
        <v/>
      </c>
      <c r="EQ782" s="19" t="str">
        <f t="shared" si="648"/>
        <v/>
      </c>
      <c r="ER782" s="153" t="str">
        <f t="shared" si="649"/>
        <v/>
      </c>
      <c r="ES782" s="19" t="str">
        <f t="shared" si="650"/>
        <v/>
      </c>
      <c r="ET782" s="153" t="str">
        <f t="shared" si="651"/>
        <v/>
      </c>
    </row>
    <row r="783" spans="1:150" x14ac:dyDescent="0.25">
      <c r="A783" s="31"/>
      <c r="B783" s="91" t="str">
        <f t="shared" si="652"/>
        <v/>
      </c>
      <c r="C783" s="20" t="str">
        <f t="shared" si="612"/>
        <v/>
      </c>
      <c r="D783" s="97" t="str">
        <f t="shared" si="613"/>
        <v/>
      </c>
      <c r="E783" s="62" t="str">
        <f t="shared" si="653"/>
        <v/>
      </c>
      <c r="F783" s="31"/>
      <c r="G783" s="282"/>
      <c r="H783" s="283"/>
      <c r="I783" s="284"/>
      <c r="J783" s="285"/>
      <c r="K783" s="286"/>
      <c r="L783" s="287"/>
      <c r="M783" s="288"/>
      <c r="N783" s="287"/>
      <c r="O783" s="288"/>
      <c r="P783" s="287"/>
      <c r="Q783" s="288"/>
      <c r="R783" s="287"/>
      <c r="S783" s="288"/>
      <c r="T783" s="287"/>
      <c r="U783" s="288"/>
      <c r="V783" s="287"/>
      <c r="W783" s="288"/>
      <c r="X783" s="287"/>
      <c r="Y783" s="288"/>
      <c r="Z783" s="287"/>
      <c r="AA783" s="288"/>
      <c r="AB783" s="287"/>
      <c r="AC783" s="288"/>
      <c r="AD783" s="287"/>
      <c r="AE783" s="288"/>
      <c r="AF783" s="287"/>
      <c r="AG783" s="288"/>
      <c r="AH783" s="287"/>
      <c r="AI783" s="288"/>
      <c r="AJ783" s="287"/>
      <c r="AK783" s="288"/>
      <c r="AL783" s="287"/>
      <c r="AM783" s="288"/>
      <c r="AN783" s="287"/>
      <c r="AO783" s="288"/>
      <c r="AP783" s="287"/>
      <c r="AQ783" s="288"/>
      <c r="AR783" s="287"/>
      <c r="AS783" s="288"/>
      <c r="AT783" s="287"/>
      <c r="AU783" s="288"/>
      <c r="AV783" s="287"/>
      <c r="AW783" s="288"/>
      <c r="AX783" s="287"/>
      <c r="AY783" s="31"/>
      <c r="BA783" s="76" t="str">
        <f t="shared" si="654"/>
        <v/>
      </c>
      <c r="BC783" s="76" t="str">
        <f>IF('Stock List'!$K783="", "", 'Stock List'!$K783)</f>
        <v/>
      </c>
      <c r="BE783" s="106">
        <f>IFERROR(ROUND(((INDEX('Stock List'!$M$11:$M$1010, MATCH(L783, 'Stock List'!$K$11:$K$1010, 0))/INDEX('Stock List'!$L$11:$L$1010, MATCH(L783, 'Stock List'!$K$11:$K$1010, 0)))*K783), 2), 0)</f>
        <v>0</v>
      </c>
      <c r="BF783" s="20"/>
      <c r="BG783" s="20">
        <f>IFERROR(ROUND(((INDEX('Stock List'!$M$11:$M$1010, MATCH(N783, 'Stock List'!$K$11:$K$1010, 0))/INDEX('Stock List'!$L$11:$L$1010, MATCH(N783, 'Stock List'!$K$11:$K$1010, 0)))*M783), 2), 0)</f>
        <v>0</v>
      </c>
      <c r="BH783" s="20"/>
      <c r="BI783" s="20">
        <f>IFERROR(ROUND(((INDEX('Stock List'!$M$11:$M$1010, MATCH(P783, 'Stock List'!$K$11:$K$1010, 0))/INDEX('Stock List'!$L$11:$L$1010, MATCH(P783, 'Stock List'!$K$11:$K$1010, 0)))*O783), 2), 0)</f>
        <v>0</v>
      </c>
      <c r="BJ783" s="20"/>
      <c r="BK783" s="20">
        <f>IFERROR(ROUND(((INDEX('Stock List'!$M$11:$M$1010, MATCH(R783, 'Stock List'!$K$11:$K$1010, 0))/INDEX('Stock List'!$L$11:$L$1010, MATCH(R783, 'Stock List'!$K$11:$K$1010, 0)))*Q783), 2), 0)</f>
        <v>0</v>
      </c>
      <c r="BL783" s="20"/>
      <c r="BM783" s="20">
        <f>IFERROR(ROUND(((INDEX('Stock List'!$M$11:$M$1010, MATCH(T783, 'Stock List'!$K$11:$K$1010, 0))/INDEX('Stock List'!$L$11:$L$1010, MATCH(T783, 'Stock List'!$K$11:$K$1010, 0)))*S783), 2), 0)</f>
        <v>0</v>
      </c>
      <c r="BN783" s="20"/>
      <c r="BO783" s="20">
        <f>IFERROR(ROUND(((INDEX('Stock List'!$M$11:$M$1010, MATCH(V783, 'Stock List'!$K$11:$K$1010, 0))/INDEX('Stock List'!$L$11:$L$1010, MATCH(V783, 'Stock List'!$K$11:$K$1010, 0)))*U783), 2), 0)</f>
        <v>0</v>
      </c>
      <c r="BP783" s="20"/>
      <c r="BQ783" s="20">
        <f>IFERROR(ROUND(((INDEX('Stock List'!$M$11:$M$1010, MATCH(X783, 'Stock List'!$K$11:$K$1010, 0))/INDEX('Stock List'!$L$11:$L$1010, MATCH(X783, 'Stock List'!$K$11:$K$1010, 0)))*W783), 2), 0)</f>
        <v>0</v>
      </c>
      <c r="BR783" s="20"/>
      <c r="BS783" s="20">
        <f>IFERROR(ROUND(((INDEX('Stock List'!$M$11:$M$1010, MATCH(Z783, 'Stock List'!$K$11:$K$1010, 0))/INDEX('Stock List'!$L$11:$L$1010, MATCH(Z783, 'Stock List'!$K$11:$K$1010, 0)))*Y783), 2), 0)</f>
        <v>0</v>
      </c>
      <c r="BT783" s="20"/>
      <c r="BU783" s="20">
        <f>IFERROR(ROUND(((INDEX('Stock List'!$M$11:$M$1010, MATCH(AB783, 'Stock List'!$K$11:$K$1010, 0))/INDEX('Stock List'!$L$11:$L$1010, MATCH(AB783, 'Stock List'!$K$11:$K$1010, 0)))*AA783), 2), 0)</f>
        <v>0</v>
      </c>
      <c r="BV783" s="20"/>
      <c r="BW783" s="20">
        <f>IFERROR(ROUND(((INDEX('Stock List'!$M$11:$M$1010, MATCH(AD783, 'Stock List'!$K$11:$K$1010, 0))/INDEX('Stock List'!$L$11:$L$1010, MATCH(AD783, 'Stock List'!$K$11:$K$1010, 0)))*AC783), 2), 0)</f>
        <v>0</v>
      </c>
      <c r="BX783" s="20"/>
      <c r="BY783" s="20">
        <f>IFERROR(ROUND(((INDEX('Stock List'!$M$11:$M$1010, MATCH(AF783, 'Stock List'!$K$11:$K$1010, 0))/INDEX('Stock List'!$L$11:$L$1010, MATCH(AF783, 'Stock List'!$K$11:$K$1010, 0)))*AE783), 2), 0)</f>
        <v>0</v>
      </c>
      <c r="BZ783" s="20"/>
      <c r="CA783" s="20">
        <f>IFERROR(ROUND(((INDEX('Stock List'!$M$11:$M$1010, MATCH(AH783, 'Stock List'!$K$11:$K$1010, 0))/INDEX('Stock List'!$L$11:$L$1010, MATCH(AH783, 'Stock List'!$K$11:$K$1010, 0)))*AG783), 2), 0)</f>
        <v>0</v>
      </c>
      <c r="CB783" s="20"/>
      <c r="CC783" s="20">
        <f>IFERROR(ROUND(((INDEX('Stock List'!$M$11:$M$1010, MATCH(AJ783, 'Stock List'!$K$11:$K$1010, 0))/INDEX('Stock List'!$L$11:$L$1010, MATCH(AJ783, 'Stock List'!$K$11:$K$1010, 0)))*AI783), 2), 0)</f>
        <v>0</v>
      </c>
      <c r="CD783" s="20"/>
      <c r="CE783" s="20">
        <f>IFERROR(ROUND(((INDEX('Stock List'!$M$11:$M$1010, MATCH(AL783, 'Stock List'!$K$11:$K$1010, 0))/INDEX('Stock List'!$L$11:$L$1010, MATCH(AL783, 'Stock List'!$K$11:$K$1010, 0)))*AK783), 2), 0)</f>
        <v>0</v>
      </c>
      <c r="CF783" s="20"/>
      <c r="CG783" s="20">
        <f>IFERROR(ROUND(((INDEX('Stock List'!$M$11:$M$1010, MATCH(AN783, 'Stock List'!$K$11:$K$1010, 0))/INDEX('Stock List'!$L$11:$L$1010, MATCH(AN783, 'Stock List'!$K$11:$K$1010, 0)))*AM783), 2), 0)</f>
        <v>0</v>
      </c>
      <c r="CH783" s="20"/>
      <c r="CI783" s="20">
        <f>IFERROR(ROUND(((INDEX('Stock List'!$M$11:$M$1010, MATCH(AP783, 'Stock List'!$K$11:$K$1010, 0))/INDEX('Stock List'!$L$11:$L$1010, MATCH(AP783, 'Stock List'!$K$11:$K$1010, 0)))*AO783), 2), 0)</f>
        <v>0</v>
      </c>
      <c r="CJ783" s="20"/>
      <c r="CK783" s="20">
        <f>IFERROR(ROUND(((INDEX('Stock List'!$M$11:$M$1010, MATCH(AR783, 'Stock List'!$K$11:$K$1010, 0))/INDEX('Stock List'!$L$11:$L$1010, MATCH(AR783, 'Stock List'!$K$11:$K$1010, 0)))*AQ783), 2), 0)</f>
        <v>0</v>
      </c>
      <c r="CL783" s="20"/>
      <c r="CM783" s="20">
        <f>IFERROR(ROUND(((INDEX('Stock List'!$M$11:$M$1010, MATCH(AT783, 'Stock List'!$K$11:$K$1010, 0))/INDEX('Stock List'!$L$11:$L$1010, MATCH(AT783, 'Stock List'!$K$11:$K$1010, 0)))*AS783), 2), 0)</f>
        <v>0</v>
      </c>
      <c r="CN783" s="20"/>
      <c r="CO783" s="20">
        <f>IFERROR(ROUND(((INDEX('Stock List'!$M$11:$M$1010, MATCH(AV783, 'Stock List'!$K$11:$K$1010, 0))/INDEX('Stock List'!$L$11:$L$1010, MATCH(AV783, 'Stock List'!$K$11:$K$1010, 0)))*AU783), 2), 0)</f>
        <v>0</v>
      </c>
      <c r="CP783" s="20"/>
      <c r="CQ783" s="20">
        <f>IFERROR(ROUND(((INDEX('Stock List'!$M$11:$M$1010, MATCH(AX783, 'Stock List'!$K$11:$K$1010, 0))/INDEX('Stock List'!$L$11:$L$1010, MATCH(AX783, 'Stock List'!$K$11:$K$1010, 0)))*AW783), 2), 0)</f>
        <v>0</v>
      </c>
      <c r="CR783" s="22"/>
      <c r="CT783" s="106" t="str">
        <f t="shared" si="655"/>
        <v/>
      </c>
      <c r="CU783" s="22" t="str">
        <f t="shared" si="656"/>
        <v/>
      </c>
      <c r="CX783" s="106" t="str">
        <f t="shared" si="657"/>
        <v/>
      </c>
      <c r="CY783" s="20" t="str">
        <f t="shared" si="658"/>
        <v/>
      </c>
      <c r="CZ783" s="22" t="str">
        <f t="shared" si="659"/>
        <v/>
      </c>
      <c r="DB783" s="76" t="str">
        <f>IF($H783="", "", COUNTIF($G$11:$G$1010, "&gt;"&amp;$G783)+1+COUNTIF($G$11:$G783, $G783)-1)</f>
        <v/>
      </c>
      <c r="DC783" s="76" t="str">
        <f>IF($H783="", "", COUNTIF($CZ$11:$CZ$1010, "&gt;"&amp;$CZ783)+1+COUNTIF($CZ$11:$CZ783, $CZ783)-1)</f>
        <v/>
      </c>
      <c r="DE783" s="147" t="str">
        <f t="shared" si="660"/>
        <v/>
      </c>
      <c r="DF783" s="148"/>
      <c r="DG783" s="19" t="str">
        <f t="shared" si="661"/>
        <v/>
      </c>
      <c r="DH783" s="153" t="str">
        <f t="shared" si="662"/>
        <v/>
      </c>
      <c r="DI783" s="19" t="str">
        <f t="shared" si="614"/>
        <v/>
      </c>
      <c r="DJ783" s="153" t="str">
        <f t="shared" si="615"/>
        <v/>
      </c>
      <c r="DK783" s="19" t="str">
        <f t="shared" si="616"/>
        <v/>
      </c>
      <c r="DL783" s="153" t="str">
        <f t="shared" si="617"/>
        <v/>
      </c>
      <c r="DM783" s="19" t="str">
        <f t="shared" si="618"/>
        <v/>
      </c>
      <c r="DN783" s="153" t="str">
        <f t="shared" si="619"/>
        <v/>
      </c>
      <c r="DO783" s="19" t="str">
        <f t="shared" si="620"/>
        <v/>
      </c>
      <c r="DP783" s="153" t="str">
        <f t="shared" si="621"/>
        <v/>
      </c>
      <c r="DQ783" s="19" t="str">
        <f t="shared" si="622"/>
        <v/>
      </c>
      <c r="DR783" s="153" t="str">
        <f t="shared" si="623"/>
        <v/>
      </c>
      <c r="DS783" s="19" t="str">
        <f t="shared" si="624"/>
        <v/>
      </c>
      <c r="DT783" s="153" t="str">
        <f t="shared" si="625"/>
        <v/>
      </c>
      <c r="DU783" s="19" t="str">
        <f t="shared" si="626"/>
        <v/>
      </c>
      <c r="DV783" s="153" t="str">
        <f t="shared" si="627"/>
        <v/>
      </c>
      <c r="DW783" s="19" t="str">
        <f t="shared" si="628"/>
        <v/>
      </c>
      <c r="DX783" s="153" t="str">
        <f t="shared" si="629"/>
        <v/>
      </c>
      <c r="DY783" s="19" t="str">
        <f t="shared" si="630"/>
        <v/>
      </c>
      <c r="DZ783" s="153" t="str">
        <f t="shared" si="631"/>
        <v/>
      </c>
      <c r="EA783" s="19" t="str">
        <f t="shared" si="632"/>
        <v/>
      </c>
      <c r="EB783" s="153" t="str">
        <f t="shared" si="633"/>
        <v/>
      </c>
      <c r="EC783" s="19" t="str">
        <f t="shared" si="634"/>
        <v/>
      </c>
      <c r="ED783" s="153" t="str">
        <f t="shared" si="635"/>
        <v/>
      </c>
      <c r="EE783" s="19" t="str">
        <f t="shared" si="636"/>
        <v/>
      </c>
      <c r="EF783" s="153" t="str">
        <f t="shared" si="637"/>
        <v/>
      </c>
      <c r="EG783" s="19" t="str">
        <f t="shared" si="638"/>
        <v/>
      </c>
      <c r="EH783" s="153" t="str">
        <f t="shared" si="639"/>
        <v/>
      </c>
      <c r="EI783" s="19" t="str">
        <f t="shared" si="640"/>
        <v/>
      </c>
      <c r="EJ783" s="153" t="str">
        <f t="shared" si="641"/>
        <v/>
      </c>
      <c r="EK783" s="19" t="str">
        <f t="shared" si="642"/>
        <v/>
      </c>
      <c r="EL783" s="153" t="str">
        <f t="shared" si="643"/>
        <v/>
      </c>
      <c r="EM783" s="19" t="str">
        <f t="shared" si="644"/>
        <v/>
      </c>
      <c r="EN783" s="153" t="str">
        <f t="shared" si="645"/>
        <v/>
      </c>
      <c r="EO783" s="19" t="str">
        <f t="shared" si="646"/>
        <v/>
      </c>
      <c r="EP783" s="153" t="str">
        <f t="shared" si="647"/>
        <v/>
      </c>
      <c r="EQ783" s="19" t="str">
        <f t="shared" si="648"/>
        <v/>
      </c>
      <c r="ER783" s="153" t="str">
        <f t="shared" si="649"/>
        <v/>
      </c>
      <c r="ES783" s="19" t="str">
        <f t="shared" si="650"/>
        <v/>
      </c>
      <c r="ET783" s="153" t="str">
        <f t="shared" si="651"/>
        <v/>
      </c>
    </row>
    <row r="784" spans="1:150" x14ac:dyDescent="0.25">
      <c r="A784" s="31"/>
      <c r="B784" s="91" t="str">
        <f t="shared" si="652"/>
        <v/>
      </c>
      <c r="C784" s="20" t="str">
        <f t="shared" si="612"/>
        <v/>
      </c>
      <c r="D784" s="97" t="str">
        <f t="shared" si="613"/>
        <v/>
      </c>
      <c r="E784" s="62" t="str">
        <f t="shared" si="653"/>
        <v/>
      </c>
      <c r="F784" s="31"/>
      <c r="G784" s="282"/>
      <c r="H784" s="283"/>
      <c r="I784" s="284"/>
      <c r="J784" s="285"/>
      <c r="K784" s="286"/>
      <c r="L784" s="287"/>
      <c r="M784" s="288"/>
      <c r="N784" s="287"/>
      <c r="O784" s="288"/>
      <c r="P784" s="287"/>
      <c r="Q784" s="288"/>
      <c r="R784" s="287"/>
      <c r="S784" s="288"/>
      <c r="T784" s="287"/>
      <c r="U784" s="288"/>
      <c r="V784" s="287"/>
      <c r="W784" s="288"/>
      <c r="X784" s="287"/>
      <c r="Y784" s="288"/>
      <c r="Z784" s="287"/>
      <c r="AA784" s="288"/>
      <c r="AB784" s="287"/>
      <c r="AC784" s="288"/>
      <c r="AD784" s="287"/>
      <c r="AE784" s="288"/>
      <c r="AF784" s="287"/>
      <c r="AG784" s="288"/>
      <c r="AH784" s="287"/>
      <c r="AI784" s="288"/>
      <c r="AJ784" s="287"/>
      <c r="AK784" s="288"/>
      <c r="AL784" s="287"/>
      <c r="AM784" s="288"/>
      <c r="AN784" s="287"/>
      <c r="AO784" s="288"/>
      <c r="AP784" s="287"/>
      <c r="AQ784" s="288"/>
      <c r="AR784" s="287"/>
      <c r="AS784" s="288"/>
      <c r="AT784" s="287"/>
      <c r="AU784" s="288"/>
      <c r="AV784" s="287"/>
      <c r="AW784" s="288"/>
      <c r="AX784" s="287"/>
      <c r="AY784" s="31"/>
      <c r="BA784" s="76" t="str">
        <f t="shared" si="654"/>
        <v/>
      </c>
      <c r="BC784" s="76" t="str">
        <f>IF('Stock List'!$K784="", "", 'Stock List'!$K784)</f>
        <v/>
      </c>
      <c r="BE784" s="106">
        <f>IFERROR(ROUND(((INDEX('Stock List'!$M$11:$M$1010, MATCH(L784, 'Stock List'!$K$11:$K$1010, 0))/INDEX('Stock List'!$L$11:$L$1010, MATCH(L784, 'Stock List'!$K$11:$K$1010, 0)))*K784), 2), 0)</f>
        <v>0</v>
      </c>
      <c r="BF784" s="20"/>
      <c r="BG784" s="20">
        <f>IFERROR(ROUND(((INDEX('Stock List'!$M$11:$M$1010, MATCH(N784, 'Stock List'!$K$11:$K$1010, 0))/INDEX('Stock List'!$L$11:$L$1010, MATCH(N784, 'Stock List'!$K$11:$K$1010, 0)))*M784), 2), 0)</f>
        <v>0</v>
      </c>
      <c r="BH784" s="20"/>
      <c r="BI784" s="20">
        <f>IFERROR(ROUND(((INDEX('Stock List'!$M$11:$M$1010, MATCH(P784, 'Stock List'!$K$11:$K$1010, 0))/INDEX('Stock List'!$L$11:$L$1010, MATCH(P784, 'Stock List'!$K$11:$K$1010, 0)))*O784), 2), 0)</f>
        <v>0</v>
      </c>
      <c r="BJ784" s="20"/>
      <c r="BK784" s="20">
        <f>IFERROR(ROUND(((INDEX('Stock List'!$M$11:$M$1010, MATCH(R784, 'Stock List'!$K$11:$K$1010, 0))/INDEX('Stock List'!$L$11:$L$1010, MATCH(R784, 'Stock List'!$K$11:$K$1010, 0)))*Q784), 2), 0)</f>
        <v>0</v>
      </c>
      <c r="BL784" s="20"/>
      <c r="BM784" s="20">
        <f>IFERROR(ROUND(((INDEX('Stock List'!$M$11:$M$1010, MATCH(T784, 'Stock List'!$K$11:$K$1010, 0))/INDEX('Stock List'!$L$11:$L$1010, MATCH(T784, 'Stock List'!$K$11:$K$1010, 0)))*S784), 2), 0)</f>
        <v>0</v>
      </c>
      <c r="BN784" s="20"/>
      <c r="BO784" s="20">
        <f>IFERROR(ROUND(((INDEX('Stock List'!$M$11:$M$1010, MATCH(V784, 'Stock List'!$K$11:$K$1010, 0))/INDEX('Stock List'!$L$11:$L$1010, MATCH(V784, 'Stock List'!$K$11:$K$1010, 0)))*U784), 2), 0)</f>
        <v>0</v>
      </c>
      <c r="BP784" s="20"/>
      <c r="BQ784" s="20">
        <f>IFERROR(ROUND(((INDEX('Stock List'!$M$11:$M$1010, MATCH(X784, 'Stock List'!$K$11:$K$1010, 0))/INDEX('Stock List'!$L$11:$L$1010, MATCH(X784, 'Stock List'!$K$11:$K$1010, 0)))*W784), 2), 0)</f>
        <v>0</v>
      </c>
      <c r="BR784" s="20"/>
      <c r="BS784" s="20">
        <f>IFERROR(ROUND(((INDEX('Stock List'!$M$11:$M$1010, MATCH(Z784, 'Stock List'!$K$11:$K$1010, 0))/INDEX('Stock List'!$L$11:$L$1010, MATCH(Z784, 'Stock List'!$K$11:$K$1010, 0)))*Y784), 2), 0)</f>
        <v>0</v>
      </c>
      <c r="BT784" s="20"/>
      <c r="BU784" s="20">
        <f>IFERROR(ROUND(((INDEX('Stock List'!$M$11:$M$1010, MATCH(AB784, 'Stock List'!$K$11:$K$1010, 0))/INDEX('Stock List'!$L$11:$L$1010, MATCH(AB784, 'Stock List'!$K$11:$K$1010, 0)))*AA784), 2), 0)</f>
        <v>0</v>
      </c>
      <c r="BV784" s="20"/>
      <c r="BW784" s="20">
        <f>IFERROR(ROUND(((INDEX('Stock List'!$M$11:$M$1010, MATCH(AD784, 'Stock List'!$K$11:$K$1010, 0))/INDEX('Stock List'!$L$11:$L$1010, MATCH(AD784, 'Stock List'!$K$11:$K$1010, 0)))*AC784), 2), 0)</f>
        <v>0</v>
      </c>
      <c r="BX784" s="20"/>
      <c r="BY784" s="20">
        <f>IFERROR(ROUND(((INDEX('Stock List'!$M$11:$M$1010, MATCH(AF784, 'Stock List'!$K$11:$K$1010, 0))/INDEX('Stock List'!$L$11:$L$1010, MATCH(AF784, 'Stock List'!$K$11:$K$1010, 0)))*AE784), 2), 0)</f>
        <v>0</v>
      </c>
      <c r="BZ784" s="20"/>
      <c r="CA784" s="20">
        <f>IFERROR(ROUND(((INDEX('Stock List'!$M$11:$M$1010, MATCH(AH784, 'Stock List'!$K$11:$K$1010, 0))/INDEX('Stock List'!$L$11:$L$1010, MATCH(AH784, 'Stock List'!$K$11:$K$1010, 0)))*AG784), 2), 0)</f>
        <v>0</v>
      </c>
      <c r="CB784" s="20"/>
      <c r="CC784" s="20">
        <f>IFERROR(ROUND(((INDEX('Stock List'!$M$11:$M$1010, MATCH(AJ784, 'Stock List'!$K$11:$K$1010, 0))/INDEX('Stock List'!$L$11:$L$1010, MATCH(AJ784, 'Stock List'!$K$11:$K$1010, 0)))*AI784), 2), 0)</f>
        <v>0</v>
      </c>
      <c r="CD784" s="20"/>
      <c r="CE784" s="20">
        <f>IFERROR(ROUND(((INDEX('Stock List'!$M$11:$M$1010, MATCH(AL784, 'Stock List'!$K$11:$K$1010, 0))/INDEX('Stock List'!$L$11:$L$1010, MATCH(AL784, 'Stock List'!$K$11:$K$1010, 0)))*AK784), 2), 0)</f>
        <v>0</v>
      </c>
      <c r="CF784" s="20"/>
      <c r="CG784" s="20">
        <f>IFERROR(ROUND(((INDEX('Stock List'!$M$11:$M$1010, MATCH(AN784, 'Stock List'!$K$11:$K$1010, 0))/INDEX('Stock List'!$L$11:$L$1010, MATCH(AN784, 'Stock List'!$K$11:$K$1010, 0)))*AM784), 2), 0)</f>
        <v>0</v>
      </c>
      <c r="CH784" s="20"/>
      <c r="CI784" s="20">
        <f>IFERROR(ROUND(((INDEX('Stock List'!$M$11:$M$1010, MATCH(AP784, 'Stock List'!$K$11:$K$1010, 0))/INDEX('Stock List'!$L$11:$L$1010, MATCH(AP784, 'Stock List'!$K$11:$K$1010, 0)))*AO784), 2), 0)</f>
        <v>0</v>
      </c>
      <c r="CJ784" s="20"/>
      <c r="CK784" s="20">
        <f>IFERROR(ROUND(((INDEX('Stock List'!$M$11:$M$1010, MATCH(AR784, 'Stock List'!$K$11:$K$1010, 0))/INDEX('Stock List'!$L$11:$L$1010, MATCH(AR784, 'Stock List'!$K$11:$K$1010, 0)))*AQ784), 2), 0)</f>
        <v>0</v>
      </c>
      <c r="CL784" s="20"/>
      <c r="CM784" s="20">
        <f>IFERROR(ROUND(((INDEX('Stock List'!$M$11:$M$1010, MATCH(AT784, 'Stock List'!$K$11:$K$1010, 0))/INDEX('Stock List'!$L$11:$L$1010, MATCH(AT784, 'Stock List'!$K$11:$K$1010, 0)))*AS784), 2), 0)</f>
        <v>0</v>
      </c>
      <c r="CN784" s="20"/>
      <c r="CO784" s="20">
        <f>IFERROR(ROUND(((INDEX('Stock List'!$M$11:$M$1010, MATCH(AV784, 'Stock List'!$K$11:$K$1010, 0))/INDEX('Stock List'!$L$11:$L$1010, MATCH(AV784, 'Stock List'!$K$11:$K$1010, 0)))*AU784), 2), 0)</f>
        <v>0</v>
      </c>
      <c r="CP784" s="20"/>
      <c r="CQ784" s="20">
        <f>IFERROR(ROUND(((INDEX('Stock List'!$M$11:$M$1010, MATCH(AX784, 'Stock List'!$K$11:$K$1010, 0))/INDEX('Stock List'!$L$11:$L$1010, MATCH(AX784, 'Stock List'!$K$11:$K$1010, 0)))*AW784), 2), 0)</f>
        <v>0</v>
      </c>
      <c r="CR784" s="22"/>
      <c r="CT784" s="106" t="str">
        <f t="shared" si="655"/>
        <v/>
      </c>
      <c r="CU784" s="22" t="str">
        <f t="shared" si="656"/>
        <v/>
      </c>
      <c r="CX784" s="106" t="str">
        <f t="shared" si="657"/>
        <v/>
      </c>
      <c r="CY784" s="20" t="str">
        <f t="shared" si="658"/>
        <v/>
      </c>
      <c r="CZ784" s="22" t="str">
        <f t="shared" si="659"/>
        <v/>
      </c>
      <c r="DB784" s="76" t="str">
        <f>IF($H784="", "", COUNTIF($G$11:$G$1010, "&gt;"&amp;$G784)+1+COUNTIF($G$11:$G784, $G784)-1)</f>
        <v/>
      </c>
      <c r="DC784" s="76" t="str">
        <f>IF($H784="", "", COUNTIF($CZ$11:$CZ$1010, "&gt;"&amp;$CZ784)+1+COUNTIF($CZ$11:$CZ784, $CZ784)-1)</f>
        <v/>
      </c>
      <c r="DE784" s="147" t="str">
        <f t="shared" si="660"/>
        <v/>
      </c>
      <c r="DF784" s="148"/>
      <c r="DG784" s="19" t="str">
        <f t="shared" si="661"/>
        <v/>
      </c>
      <c r="DH784" s="153" t="str">
        <f t="shared" si="662"/>
        <v/>
      </c>
      <c r="DI784" s="19" t="str">
        <f t="shared" si="614"/>
        <v/>
      </c>
      <c r="DJ784" s="153" t="str">
        <f t="shared" si="615"/>
        <v/>
      </c>
      <c r="DK784" s="19" t="str">
        <f t="shared" si="616"/>
        <v/>
      </c>
      <c r="DL784" s="153" t="str">
        <f t="shared" si="617"/>
        <v/>
      </c>
      <c r="DM784" s="19" t="str">
        <f t="shared" si="618"/>
        <v/>
      </c>
      <c r="DN784" s="153" t="str">
        <f t="shared" si="619"/>
        <v/>
      </c>
      <c r="DO784" s="19" t="str">
        <f t="shared" si="620"/>
        <v/>
      </c>
      <c r="DP784" s="153" t="str">
        <f t="shared" si="621"/>
        <v/>
      </c>
      <c r="DQ784" s="19" t="str">
        <f t="shared" si="622"/>
        <v/>
      </c>
      <c r="DR784" s="153" t="str">
        <f t="shared" si="623"/>
        <v/>
      </c>
      <c r="DS784" s="19" t="str">
        <f t="shared" si="624"/>
        <v/>
      </c>
      <c r="DT784" s="153" t="str">
        <f t="shared" si="625"/>
        <v/>
      </c>
      <c r="DU784" s="19" t="str">
        <f t="shared" si="626"/>
        <v/>
      </c>
      <c r="DV784" s="153" t="str">
        <f t="shared" si="627"/>
        <v/>
      </c>
      <c r="DW784" s="19" t="str">
        <f t="shared" si="628"/>
        <v/>
      </c>
      <c r="DX784" s="153" t="str">
        <f t="shared" si="629"/>
        <v/>
      </c>
      <c r="DY784" s="19" t="str">
        <f t="shared" si="630"/>
        <v/>
      </c>
      <c r="DZ784" s="153" t="str">
        <f t="shared" si="631"/>
        <v/>
      </c>
      <c r="EA784" s="19" t="str">
        <f t="shared" si="632"/>
        <v/>
      </c>
      <c r="EB784" s="153" t="str">
        <f t="shared" si="633"/>
        <v/>
      </c>
      <c r="EC784" s="19" t="str">
        <f t="shared" si="634"/>
        <v/>
      </c>
      <c r="ED784" s="153" t="str">
        <f t="shared" si="635"/>
        <v/>
      </c>
      <c r="EE784" s="19" t="str">
        <f t="shared" si="636"/>
        <v/>
      </c>
      <c r="EF784" s="153" t="str">
        <f t="shared" si="637"/>
        <v/>
      </c>
      <c r="EG784" s="19" t="str">
        <f t="shared" si="638"/>
        <v/>
      </c>
      <c r="EH784" s="153" t="str">
        <f t="shared" si="639"/>
        <v/>
      </c>
      <c r="EI784" s="19" t="str">
        <f t="shared" si="640"/>
        <v/>
      </c>
      <c r="EJ784" s="153" t="str">
        <f t="shared" si="641"/>
        <v/>
      </c>
      <c r="EK784" s="19" t="str">
        <f t="shared" si="642"/>
        <v/>
      </c>
      <c r="EL784" s="153" t="str">
        <f t="shared" si="643"/>
        <v/>
      </c>
      <c r="EM784" s="19" t="str">
        <f t="shared" si="644"/>
        <v/>
      </c>
      <c r="EN784" s="153" t="str">
        <f t="shared" si="645"/>
        <v/>
      </c>
      <c r="EO784" s="19" t="str">
        <f t="shared" si="646"/>
        <v/>
      </c>
      <c r="EP784" s="153" t="str">
        <f t="shared" si="647"/>
        <v/>
      </c>
      <c r="EQ784" s="19" t="str">
        <f t="shared" si="648"/>
        <v/>
      </c>
      <c r="ER784" s="153" t="str">
        <f t="shared" si="649"/>
        <v/>
      </c>
      <c r="ES784" s="19" t="str">
        <f t="shared" si="650"/>
        <v/>
      </c>
      <c r="ET784" s="153" t="str">
        <f t="shared" si="651"/>
        <v/>
      </c>
    </row>
    <row r="785" spans="1:150" x14ac:dyDescent="0.25">
      <c r="A785" s="31"/>
      <c r="B785" s="91" t="str">
        <f t="shared" si="652"/>
        <v/>
      </c>
      <c r="C785" s="20" t="str">
        <f t="shared" si="612"/>
        <v/>
      </c>
      <c r="D785" s="97" t="str">
        <f t="shared" si="613"/>
        <v/>
      </c>
      <c r="E785" s="62" t="str">
        <f t="shared" si="653"/>
        <v/>
      </c>
      <c r="F785" s="31"/>
      <c r="G785" s="282"/>
      <c r="H785" s="283"/>
      <c r="I785" s="284"/>
      <c r="J785" s="285"/>
      <c r="K785" s="286"/>
      <c r="L785" s="287"/>
      <c r="M785" s="288"/>
      <c r="N785" s="287"/>
      <c r="O785" s="288"/>
      <c r="P785" s="287"/>
      <c r="Q785" s="288"/>
      <c r="R785" s="287"/>
      <c r="S785" s="288"/>
      <c r="T785" s="287"/>
      <c r="U785" s="288"/>
      <c r="V785" s="287"/>
      <c r="W785" s="288"/>
      <c r="X785" s="287"/>
      <c r="Y785" s="288"/>
      <c r="Z785" s="287"/>
      <c r="AA785" s="288"/>
      <c r="AB785" s="287"/>
      <c r="AC785" s="288"/>
      <c r="AD785" s="287"/>
      <c r="AE785" s="288"/>
      <c r="AF785" s="287"/>
      <c r="AG785" s="288"/>
      <c r="AH785" s="287"/>
      <c r="AI785" s="288"/>
      <c r="AJ785" s="287"/>
      <c r="AK785" s="288"/>
      <c r="AL785" s="287"/>
      <c r="AM785" s="288"/>
      <c r="AN785" s="287"/>
      <c r="AO785" s="288"/>
      <c r="AP785" s="287"/>
      <c r="AQ785" s="288"/>
      <c r="AR785" s="287"/>
      <c r="AS785" s="288"/>
      <c r="AT785" s="287"/>
      <c r="AU785" s="288"/>
      <c r="AV785" s="287"/>
      <c r="AW785" s="288"/>
      <c r="AX785" s="287"/>
      <c r="AY785" s="31"/>
      <c r="BA785" s="76" t="str">
        <f t="shared" si="654"/>
        <v/>
      </c>
      <c r="BC785" s="76" t="str">
        <f>IF('Stock List'!$K785="", "", 'Stock List'!$K785)</f>
        <v/>
      </c>
      <c r="BE785" s="106">
        <f>IFERROR(ROUND(((INDEX('Stock List'!$M$11:$M$1010, MATCH(L785, 'Stock List'!$K$11:$K$1010, 0))/INDEX('Stock List'!$L$11:$L$1010, MATCH(L785, 'Stock List'!$K$11:$K$1010, 0)))*K785), 2), 0)</f>
        <v>0</v>
      </c>
      <c r="BF785" s="20"/>
      <c r="BG785" s="20">
        <f>IFERROR(ROUND(((INDEX('Stock List'!$M$11:$M$1010, MATCH(N785, 'Stock List'!$K$11:$K$1010, 0))/INDEX('Stock List'!$L$11:$L$1010, MATCH(N785, 'Stock List'!$K$11:$K$1010, 0)))*M785), 2), 0)</f>
        <v>0</v>
      </c>
      <c r="BH785" s="20"/>
      <c r="BI785" s="20">
        <f>IFERROR(ROUND(((INDEX('Stock List'!$M$11:$M$1010, MATCH(P785, 'Stock List'!$K$11:$K$1010, 0))/INDEX('Stock List'!$L$11:$L$1010, MATCH(P785, 'Stock List'!$K$11:$K$1010, 0)))*O785), 2), 0)</f>
        <v>0</v>
      </c>
      <c r="BJ785" s="20"/>
      <c r="BK785" s="20">
        <f>IFERROR(ROUND(((INDEX('Stock List'!$M$11:$M$1010, MATCH(R785, 'Stock List'!$K$11:$K$1010, 0))/INDEX('Stock List'!$L$11:$L$1010, MATCH(R785, 'Stock List'!$K$11:$K$1010, 0)))*Q785), 2), 0)</f>
        <v>0</v>
      </c>
      <c r="BL785" s="20"/>
      <c r="BM785" s="20">
        <f>IFERROR(ROUND(((INDEX('Stock List'!$M$11:$M$1010, MATCH(T785, 'Stock List'!$K$11:$K$1010, 0))/INDEX('Stock List'!$L$11:$L$1010, MATCH(T785, 'Stock List'!$K$11:$K$1010, 0)))*S785), 2), 0)</f>
        <v>0</v>
      </c>
      <c r="BN785" s="20"/>
      <c r="BO785" s="20">
        <f>IFERROR(ROUND(((INDEX('Stock List'!$M$11:$M$1010, MATCH(V785, 'Stock List'!$K$11:$K$1010, 0))/INDEX('Stock List'!$L$11:$L$1010, MATCH(V785, 'Stock List'!$K$11:$K$1010, 0)))*U785), 2), 0)</f>
        <v>0</v>
      </c>
      <c r="BP785" s="20"/>
      <c r="BQ785" s="20">
        <f>IFERROR(ROUND(((INDEX('Stock List'!$M$11:$M$1010, MATCH(X785, 'Stock List'!$K$11:$K$1010, 0))/INDEX('Stock List'!$L$11:$L$1010, MATCH(X785, 'Stock List'!$K$11:$K$1010, 0)))*W785), 2), 0)</f>
        <v>0</v>
      </c>
      <c r="BR785" s="20"/>
      <c r="BS785" s="20">
        <f>IFERROR(ROUND(((INDEX('Stock List'!$M$11:$M$1010, MATCH(Z785, 'Stock List'!$K$11:$K$1010, 0))/INDEX('Stock List'!$L$11:$L$1010, MATCH(Z785, 'Stock List'!$K$11:$K$1010, 0)))*Y785), 2), 0)</f>
        <v>0</v>
      </c>
      <c r="BT785" s="20"/>
      <c r="BU785" s="20">
        <f>IFERROR(ROUND(((INDEX('Stock List'!$M$11:$M$1010, MATCH(AB785, 'Stock List'!$K$11:$K$1010, 0))/INDEX('Stock List'!$L$11:$L$1010, MATCH(AB785, 'Stock List'!$K$11:$K$1010, 0)))*AA785), 2), 0)</f>
        <v>0</v>
      </c>
      <c r="BV785" s="20"/>
      <c r="BW785" s="20">
        <f>IFERROR(ROUND(((INDEX('Stock List'!$M$11:$M$1010, MATCH(AD785, 'Stock List'!$K$11:$K$1010, 0))/INDEX('Stock List'!$L$11:$L$1010, MATCH(AD785, 'Stock List'!$K$11:$K$1010, 0)))*AC785), 2), 0)</f>
        <v>0</v>
      </c>
      <c r="BX785" s="20"/>
      <c r="BY785" s="20">
        <f>IFERROR(ROUND(((INDEX('Stock List'!$M$11:$M$1010, MATCH(AF785, 'Stock List'!$K$11:$K$1010, 0))/INDEX('Stock List'!$L$11:$L$1010, MATCH(AF785, 'Stock List'!$K$11:$K$1010, 0)))*AE785), 2), 0)</f>
        <v>0</v>
      </c>
      <c r="BZ785" s="20"/>
      <c r="CA785" s="20">
        <f>IFERROR(ROUND(((INDEX('Stock List'!$M$11:$M$1010, MATCH(AH785, 'Stock List'!$K$11:$K$1010, 0))/INDEX('Stock List'!$L$11:$L$1010, MATCH(AH785, 'Stock List'!$K$11:$K$1010, 0)))*AG785), 2), 0)</f>
        <v>0</v>
      </c>
      <c r="CB785" s="20"/>
      <c r="CC785" s="20">
        <f>IFERROR(ROUND(((INDEX('Stock List'!$M$11:$M$1010, MATCH(AJ785, 'Stock List'!$K$11:$K$1010, 0))/INDEX('Stock List'!$L$11:$L$1010, MATCH(AJ785, 'Stock List'!$K$11:$K$1010, 0)))*AI785), 2), 0)</f>
        <v>0</v>
      </c>
      <c r="CD785" s="20"/>
      <c r="CE785" s="20">
        <f>IFERROR(ROUND(((INDEX('Stock List'!$M$11:$M$1010, MATCH(AL785, 'Stock List'!$K$11:$K$1010, 0))/INDEX('Stock List'!$L$11:$L$1010, MATCH(AL785, 'Stock List'!$K$11:$K$1010, 0)))*AK785), 2), 0)</f>
        <v>0</v>
      </c>
      <c r="CF785" s="20"/>
      <c r="CG785" s="20">
        <f>IFERROR(ROUND(((INDEX('Stock List'!$M$11:$M$1010, MATCH(AN785, 'Stock List'!$K$11:$K$1010, 0))/INDEX('Stock List'!$L$11:$L$1010, MATCH(AN785, 'Stock List'!$K$11:$K$1010, 0)))*AM785), 2), 0)</f>
        <v>0</v>
      </c>
      <c r="CH785" s="20"/>
      <c r="CI785" s="20">
        <f>IFERROR(ROUND(((INDEX('Stock List'!$M$11:$M$1010, MATCH(AP785, 'Stock List'!$K$11:$K$1010, 0))/INDEX('Stock List'!$L$11:$L$1010, MATCH(AP785, 'Stock List'!$K$11:$K$1010, 0)))*AO785), 2), 0)</f>
        <v>0</v>
      </c>
      <c r="CJ785" s="20"/>
      <c r="CK785" s="20">
        <f>IFERROR(ROUND(((INDEX('Stock List'!$M$11:$M$1010, MATCH(AR785, 'Stock List'!$K$11:$K$1010, 0))/INDEX('Stock List'!$L$11:$L$1010, MATCH(AR785, 'Stock List'!$K$11:$K$1010, 0)))*AQ785), 2), 0)</f>
        <v>0</v>
      </c>
      <c r="CL785" s="20"/>
      <c r="CM785" s="20">
        <f>IFERROR(ROUND(((INDEX('Stock List'!$M$11:$M$1010, MATCH(AT785, 'Stock List'!$K$11:$K$1010, 0))/INDEX('Stock List'!$L$11:$L$1010, MATCH(AT785, 'Stock List'!$K$11:$K$1010, 0)))*AS785), 2), 0)</f>
        <v>0</v>
      </c>
      <c r="CN785" s="20"/>
      <c r="CO785" s="20">
        <f>IFERROR(ROUND(((INDEX('Stock List'!$M$11:$M$1010, MATCH(AV785, 'Stock List'!$K$11:$K$1010, 0))/INDEX('Stock List'!$L$11:$L$1010, MATCH(AV785, 'Stock List'!$K$11:$K$1010, 0)))*AU785), 2), 0)</f>
        <v>0</v>
      </c>
      <c r="CP785" s="20"/>
      <c r="CQ785" s="20">
        <f>IFERROR(ROUND(((INDEX('Stock List'!$M$11:$M$1010, MATCH(AX785, 'Stock List'!$K$11:$K$1010, 0))/INDEX('Stock List'!$L$11:$L$1010, MATCH(AX785, 'Stock List'!$K$11:$K$1010, 0)))*AW785), 2), 0)</f>
        <v>0</v>
      </c>
      <c r="CR785" s="22"/>
      <c r="CT785" s="106" t="str">
        <f t="shared" si="655"/>
        <v/>
      </c>
      <c r="CU785" s="22" t="str">
        <f t="shared" si="656"/>
        <v/>
      </c>
      <c r="CX785" s="106" t="str">
        <f t="shared" si="657"/>
        <v/>
      </c>
      <c r="CY785" s="20" t="str">
        <f t="shared" si="658"/>
        <v/>
      </c>
      <c r="CZ785" s="22" t="str">
        <f t="shared" si="659"/>
        <v/>
      </c>
      <c r="DB785" s="76" t="str">
        <f>IF($H785="", "", COUNTIF($G$11:$G$1010, "&gt;"&amp;$G785)+1+COUNTIF($G$11:$G785, $G785)-1)</f>
        <v/>
      </c>
      <c r="DC785" s="76" t="str">
        <f>IF($H785="", "", COUNTIF($CZ$11:$CZ$1010, "&gt;"&amp;$CZ785)+1+COUNTIF($CZ$11:$CZ785, $CZ785)-1)</f>
        <v/>
      </c>
      <c r="DE785" s="147" t="str">
        <f t="shared" si="660"/>
        <v/>
      </c>
      <c r="DF785" s="148"/>
      <c r="DG785" s="19" t="str">
        <f t="shared" si="661"/>
        <v/>
      </c>
      <c r="DH785" s="153" t="str">
        <f t="shared" si="662"/>
        <v/>
      </c>
      <c r="DI785" s="19" t="str">
        <f t="shared" si="614"/>
        <v/>
      </c>
      <c r="DJ785" s="153" t="str">
        <f t="shared" si="615"/>
        <v/>
      </c>
      <c r="DK785" s="19" t="str">
        <f t="shared" si="616"/>
        <v/>
      </c>
      <c r="DL785" s="153" t="str">
        <f t="shared" si="617"/>
        <v/>
      </c>
      <c r="DM785" s="19" t="str">
        <f t="shared" si="618"/>
        <v/>
      </c>
      <c r="DN785" s="153" t="str">
        <f t="shared" si="619"/>
        <v/>
      </c>
      <c r="DO785" s="19" t="str">
        <f t="shared" si="620"/>
        <v/>
      </c>
      <c r="DP785" s="153" t="str">
        <f t="shared" si="621"/>
        <v/>
      </c>
      <c r="DQ785" s="19" t="str">
        <f t="shared" si="622"/>
        <v/>
      </c>
      <c r="DR785" s="153" t="str">
        <f t="shared" si="623"/>
        <v/>
      </c>
      <c r="DS785" s="19" t="str">
        <f t="shared" si="624"/>
        <v/>
      </c>
      <c r="DT785" s="153" t="str">
        <f t="shared" si="625"/>
        <v/>
      </c>
      <c r="DU785" s="19" t="str">
        <f t="shared" si="626"/>
        <v/>
      </c>
      <c r="DV785" s="153" t="str">
        <f t="shared" si="627"/>
        <v/>
      </c>
      <c r="DW785" s="19" t="str">
        <f t="shared" si="628"/>
        <v/>
      </c>
      <c r="DX785" s="153" t="str">
        <f t="shared" si="629"/>
        <v/>
      </c>
      <c r="DY785" s="19" t="str">
        <f t="shared" si="630"/>
        <v/>
      </c>
      <c r="DZ785" s="153" t="str">
        <f t="shared" si="631"/>
        <v/>
      </c>
      <c r="EA785" s="19" t="str">
        <f t="shared" si="632"/>
        <v/>
      </c>
      <c r="EB785" s="153" t="str">
        <f t="shared" si="633"/>
        <v/>
      </c>
      <c r="EC785" s="19" t="str">
        <f t="shared" si="634"/>
        <v/>
      </c>
      <c r="ED785" s="153" t="str">
        <f t="shared" si="635"/>
        <v/>
      </c>
      <c r="EE785" s="19" t="str">
        <f t="shared" si="636"/>
        <v/>
      </c>
      <c r="EF785" s="153" t="str">
        <f t="shared" si="637"/>
        <v/>
      </c>
      <c r="EG785" s="19" t="str">
        <f t="shared" si="638"/>
        <v/>
      </c>
      <c r="EH785" s="153" t="str">
        <f t="shared" si="639"/>
        <v/>
      </c>
      <c r="EI785" s="19" t="str">
        <f t="shared" si="640"/>
        <v/>
      </c>
      <c r="EJ785" s="153" t="str">
        <f t="shared" si="641"/>
        <v/>
      </c>
      <c r="EK785" s="19" t="str">
        <f t="shared" si="642"/>
        <v/>
      </c>
      <c r="EL785" s="153" t="str">
        <f t="shared" si="643"/>
        <v/>
      </c>
      <c r="EM785" s="19" t="str">
        <f t="shared" si="644"/>
        <v/>
      </c>
      <c r="EN785" s="153" t="str">
        <f t="shared" si="645"/>
        <v/>
      </c>
      <c r="EO785" s="19" t="str">
        <f t="shared" si="646"/>
        <v/>
      </c>
      <c r="EP785" s="153" t="str">
        <f t="shared" si="647"/>
        <v/>
      </c>
      <c r="EQ785" s="19" t="str">
        <f t="shared" si="648"/>
        <v/>
      </c>
      <c r="ER785" s="153" t="str">
        <f t="shared" si="649"/>
        <v/>
      </c>
      <c r="ES785" s="19" t="str">
        <f t="shared" si="650"/>
        <v/>
      </c>
      <c r="ET785" s="153" t="str">
        <f t="shared" si="651"/>
        <v/>
      </c>
    </row>
    <row r="786" spans="1:150" x14ac:dyDescent="0.25">
      <c r="A786" s="31"/>
      <c r="B786" s="91" t="str">
        <f t="shared" si="652"/>
        <v/>
      </c>
      <c r="C786" s="20" t="str">
        <f t="shared" si="612"/>
        <v/>
      </c>
      <c r="D786" s="97" t="str">
        <f t="shared" si="613"/>
        <v/>
      </c>
      <c r="E786" s="62" t="str">
        <f t="shared" si="653"/>
        <v/>
      </c>
      <c r="F786" s="31"/>
      <c r="G786" s="282"/>
      <c r="H786" s="283"/>
      <c r="I786" s="284"/>
      <c r="J786" s="285"/>
      <c r="K786" s="286"/>
      <c r="L786" s="287"/>
      <c r="M786" s="288"/>
      <c r="N786" s="287"/>
      <c r="O786" s="288"/>
      <c r="P786" s="287"/>
      <c r="Q786" s="288"/>
      <c r="R786" s="287"/>
      <c r="S786" s="288"/>
      <c r="T786" s="287"/>
      <c r="U786" s="288"/>
      <c r="V786" s="287"/>
      <c r="W786" s="288"/>
      <c r="X786" s="287"/>
      <c r="Y786" s="288"/>
      <c r="Z786" s="287"/>
      <c r="AA786" s="288"/>
      <c r="AB786" s="287"/>
      <c r="AC786" s="288"/>
      <c r="AD786" s="287"/>
      <c r="AE786" s="288"/>
      <c r="AF786" s="287"/>
      <c r="AG786" s="288"/>
      <c r="AH786" s="287"/>
      <c r="AI786" s="288"/>
      <c r="AJ786" s="287"/>
      <c r="AK786" s="288"/>
      <c r="AL786" s="287"/>
      <c r="AM786" s="288"/>
      <c r="AN786" s="287"/>
      <c r="AO786" s="288"/>
      <c r="AP786" s="287"/>
      <c r="AQ786" s="288"/>
      <c r="AR786" s="287"/>
      <c r="AS786" s="288"/>
      <c r="AT786" s="287"/>
      <c r="AU786" s="288"/>
      <c r="AV786" s="287"/>
      <c r="AW786" s="288"/>
      <c r="AX786" s="287"/>
      <c r="AY786" s="31"/>
      <c r="BA786" s="76" t="str">
        <f t="shared" si="654"/>
        <v/>
      </c>
      <c r="BC786" s="76" t="str">
        <f>IF('Stock List'!$K786="", "", 'Stock List'!$K786)</f>
        <v/>
      </c>
      <c r="BE786" s="106">
        <f>IFERROR(ROUND(((INDEX('Stock List'!$M$11:$M$1010, MATCH(L786, 'Stock List'!$K$11:$K$1010, 0))/INDEX('Stock List'!$L$11:$L$1010, MATCH(L786, 'Stock List'!$K$11:$K$1010, 0)))*K786), 2), 0)</f>
        <v>0</v>
      </c>
      <c r="BF786" s="20"/>
      <c r="BG786" s="20">
        <f>IFERROR(ROUND(((INDEX('Stock List'!$M$11:$M$1010, MATCH(N786, 'Stock List'!$K$11:$K$1010, 0))/INDEX('Stock List'!$L$11:$L$1010, MATCH(N786, 'Stock List'!$K$11:$K$1010, 0)))*M786), 2), 0)</f>
        <v>0</v>
      </c>
      <c r="BH786" s="20"/>
      <c r="BI786" s="20">
        <f>IFERROR(ROUND(((INDEX('Stock List'!$M$11:$M$1010, MATCH(P786, 'Stock List'!$K$11:$K$1010, 0))/INDEX('Stock List'!$L$11:$L$1010, MATCH(P786, 'Stock List'!$K$11:$K$1010, 0)))*O786), 2), 0)</f>
        <v>0</v>
      </c>
      <c r="BJ786" s="20"/>
      <c r="BK786" s="20">
        <f>IFERROR(ROUND(((INDEX('Stock List'!$M$11:$M$1010, MATCH(R786, 'Stock List'!$K$11:$K$1010, 0))/INDEX('Stock List'!$L$11:$L$1010, MATCH(R786, 'Stock List'!$K$11:$K$1010, 0)))*Q786), 2), 0)</f>
        <v>0</v>
      </c>
      <c r="BL786" s="20"/>
      <c r="BM786" s="20">
        <f>IFERROR(ROUND(((INDEX('Stock List'!$M$11:$M$1010, MATCH(T786, 'Stock List'!$K$11:$K$1010, 0))/INDEX('Stock List'!$L$11:$L$1010, MATCH(T786, 'Stock List'!$K$11:$K$1010, 0)))*S786), 2), 0)</f>
        <v>0</v>
      </c>
      <c r="BN786" s="20"/>
      <c r="BO786" s="20">
        <f>IFERROR(ROUND(((INDEX('Stock List'!$M$11:$M$1010, MATCH(V786, 'Stock List'!$K$11:$K$1010, 0))/INDEX('Stock List'!$L$11:$L$1010, MATCH(V786, 'Stock List'!$K$11:$K$1010, 0)))*U786), 2), 0)</f>
        <v>0</v>
      </c>
      <c r="BP786" s="20"/>
      <c r="BQ786" s="20">
        <f>IFERROR(ROUND(((INDEX('Stock List'!$M$11:$M$1010, MATCH(X786, 'Stock List'!$K$11:$K$1010, 0))/INDEX('Stock List'!$L$11:$L$1010, MATCH(X786, 'Stock List'!$K$11:$K$1010, 0)))*W786), 2), 0)</f>
        <v>0</v>
      </c>
      <c r="BR786" s="20"/>
      <c r="BS786" s="20">
        <f>IFERROR(ROUND(((INDEX('Stock List'!$M$11:$M$1010, MATCH(Z786, 'Stock List'!$K$11:$K$1010, 0))/INDEX('Stock List'!$L$11:$L$1010, MATCH(Z786, 'Stock List'!$K$11:$K$1010, 0)))*Y786), 2), 0)</f>
        <v>0</v>
      </c>
      <c r="BT786" s="20"/>
      <c r="BU786" s="20">
        <f>IFERROR(ROUND(((INDEX('Stock List'!$M$11:$M$1010, MATCH(AB786, 'Stock List'!$K$11:$K$1010, 0))/INDEX('Stock List'!$L$11:$L$1010, MATCH(AB786, 'Stock List'!$K$11:$K$1010, 0)))*AA786), 2), 0)</f>
        <v>0</v>
      </c>
      <c r="BV786" s="20"/>
      <c r="BW786" s="20">
        <f>IFERROR(ROUND(((INDEX('Stock List'!$M$11:$M$1010, MATCH(AD786, 'Stock List'!$K$11:$K$1010, 0))/INDEX('Stock List'!$L$11:$L$1010, MATCH(AD786, 'Stock List'!$K$11:$K$1010, 0)))*AC786), 2), 0)</f>
        <v>0</v>
      </c>
      <c r="BX786" s="20"/>
      <c r="BY786" s="20">
        <f>IFERROR(ROUND(((INDEX('Stock List'!$M$11:$M$1010, MATCH(AF786, 'Stock List'!$K$11:$K$1010, 0))/INDEX('Stock List'!$L$11:$L$1010, MATCH(AF786, 'Stock List'!$K$11:$K$1010, 0)))*AE786), 2), 0)</f>
        <v>0</v>
      </c>
      <c r="BZ786" s="20"/>
      <c r="CA786" s="20">
        <f>IFERROR(ROUND(((INDEX('Stock List'!$M$11:$M$1010, MATCH(AH786, 'Stock List'!$K$11:$K$1010, 0))/INDEX('Stock List'!$L$11:$L$1010, MATCH(AH786, 'Stock List'!$K$11:$K$1010, 0)))*AG786), 2), 0)</f>
        <v>0</v>
      </c>
      <c r="CB786" s="20"/>
      <c r="CC786" s="20">
        <f>IFERROR(ROUND(((INDEX('Stock List'!$M$11:$M$1010, MATCH(AJ786, 'Stock List'!$K$11:$K$1010, 0))/INDEX('Stock List'!$L$11:$L$1010, MATCH(AJ786, 'Stock List'!$K$11:$K$1010, 0)))*AI786), 2), 0)</f>
        <v>0</v>
      </c>
      <c r="CD786" s="20"/>
      <c r="CE786" s="20">
        <f>IFERROR(ROUND(((INDEX('Stock List'!$M$11:$M$1010, MATCH(AL786, 'Stock List'!$K$11:$K$1010, 0))/INDEX('Stock List'!$L$11:$L$1010, MATCH(AL786, 'Stock List'!$K$11:$K$1010, 0)))*AK786), 2), 0)</f>
        <v>0</v>
      </c>
      <c r="CF786" s="20"/>
      <c r="CG786" s="20">
        <f>IFERROR(ROUND(((INDEX('Stock List'!$M$11:$M$1010, MATCH(AN786, 'Stock List'!$K$11:$K$1010, 0))/INDEX('Stock List'!$L$11:$L$1010, MATCH(AN786, 'Stock List'!$K$11:$K$1010, 0)))*AM786), 2), 0)</f>
        <v>0</v>
      </c>
      <c r="CH786" s="20"/>
      <c r="CI786" s="20">
        <f>IFERROR(ROUND(((INDEX('Stock List'!$M$11:$M$1010, MATCH(AP786, 'Stock List'!$K$11:$K$1010, 0))/INDEX('Stock List'!$L$11:$L$1010, MATCH(AP786, 'Stock List'!$K$11:$K$1010, 0)))*AO786), 2), 0)</f>
        <v>0</v>
      </c>
      <c r="CJ786" s="20"/>
      <c r="CK786" s="20">
        <f>IFERROR(ROUND(((INDEX('Stock List'!$M$11:$M$1010, MATCH(AR786, 'Stock List'!$K$11:$K$1010, 0))/INDEX('Stock List'!$L$11:$L$1010, MATCH(AR786, 'Stock List'!$K$11:$K$1010, 0)))*AQ786), 2), 0)</f>
        <v>0</v>
      </c>
      <c r="CL786" s="20"/>
      <c r="CM786" s="20">
        <f>IFERROR(ROUND(((INDEX('Stock List'!$M$11:$M$1010, MATCH(AT786, 'Stock List'!$K$11:$K$1010, 0))/INDEX('Stock List'!$L$11:$L$1010, MATCH(AT786, 'Stock List'!$K$11:$K$1010, 0)))*AS786), 2), 0)</f>
        <v>0</v>
      </c>
      <c r="CN786" s="20"/>
      <c r="CO786" s="20">
        <f>IFERROR(ROUND(((INDEX('Stock List'!$M$11:$M$1010, MATCH(AV786, 'Stock List'!$K$11:$K$1010, 0))/INDEX('Stock List'!$L$11:$L$1010, MATCH(AV786, 'Stock List'!$K$11:$K$1010, 0)))*AU786), 2), 0)</f>
        <v>0</v>
      </c>
      <c r="CP786" s="20"/>
      <c r="CQ786" s="20">
        <f>IFERROR(ROUND(((INDEX('Stock List'!$M$11:$M$1010, MATCH(AX786, 'Stock List'!$K$11:$K$1010, 0))/INDEX('Stock List'!$L$11:$L$1010, MATCH(AX786, 'Stock List'!$K$11:$K$1010, 0)))*AW786), 2), 0)</f>
        <v>0</v>
      </c>
      <c r="CR786" s="22"/>
      <c r="CT786" s="106" t="str">
        <f t="shared" si="655"/>
        <v/>
      </c>
      <c r="CU786" s="22" t="str">
        <f t="shared" si="656"/>
        <v/>
      </c>
      <c r="CX786" s="106" t="str">
        <f t="shared" si="657"/>
        <v/>
      </c>
      <c r="CY786" s="20" t="str">
        <f t="shared" si="658"/>
        <v/>
      </c>
      <c r="CZ786" s="22" t="str">
        <f t="shared" si="659"/>
        <v/>
      </c>
      <c r="DB786" s="76" t="str">
        <f>IF($H786="", "", COUNTIF($G$11:$G$1010, "&gt;"&amp;$G786)+1+COUNTIF($G$11:$G786, $G786)-1)</f>
        <v/>
      </c>
      <c r="DC786" s="76" t="str">
        <f>IF($H786="", "", COUNTIF($CZ$11:$CZ$1010, "&gt;"&amp;$CZ786)+1+COUNTIF($CZ$11:$CZ786, $CZ786)-1)</f>
        <v/>
      </c>
      <c r="DE786" s="147" t="str">
        <f t="shared" si="660"/>
        <v/>
      </c>
      <c r="DF786" s="148"/>
      <c r="DG786" s="19" t="str">
        <f t="shared" si="661"/>
        <v/>
      </c>
      <c r="DH786" s="153" t="str">
        <f t="shared" si="662"/>
        <v/>
      </c>
      <c r="DI786" s="19" t="str">
        <f t="shared" si="614"/>
        <v/>
      </c>
      <c r="DJ786" s="153" t="str">
        <f t="shared" si="615"/>
        <v/>
      </c>
      <c r="DK786" s="19" t="str">
        <f t="shared" si="616"/>
        <v/>
      </c>
      <c r="DL786" s="153" t="str">
        <f t="shared" si="617"/>
        <v/>
      </c>
      <c r="DM786" s="19" t="str">
        <f t="shared" si="618"/>
        <v/>
      </c>
      <c r="DN786" s="153" t="str">
        <f t="shared" si="619"/>
        <v/>
      </c>
      <c r="DO786" s="19" t="str">
        <f t="shared" si="620"/>
        <v/>
      </c>
      <c r="DP786" s="153" t="str">
        <f t="shared" si="621"/>
        <v/>
      </c>
      <c r="DQ786" s="19" t="str">
        <f t="shared" si="622"/>
        <v/>
      </c>
      <c r="DR786" s="153" t="str">
        <f t="shared" si="623"/>
        <v/>
      </c>
      <c r="DS786" s="19" t="str">
        <f t="shared" si="624"/>
        <v/>
      </c>
      <c r="DT786" s="153" t="str">
        <f t="shared" si="625"/>
        <v/>
      </c>
      <c r="DU786" s="19" t="str">
        <f t="shared" si="626"/>
        <v/>
      </c>
      <c r="DV786" s="153" t="str">
        <f t="shared" si="627"/>
        <v/>
      </c>
      <c r="DW786" s="19" t="str">
        <f t="shared" si="628"/>
        <v/>
      </c>
      <c r="DX786" s="153" t="str">
        <f t="shared" si="629"/>
        <v/>
      </c>
      <c r="DY786" s="19" t="str">
        <f t="shared" si="630"/>
        <v/>
      </c>
      <c r="DZ786" s="153" t="str">
        <f t="shared" si="631"/>
        <v/>
      </c>
      <c r="EA786" s="19" t="str">
        <f t="shared" si="632"/>
        <v/>
      </c>
      <c r="EB786" s="153" t="str">
        <f t="shared" si="633"/>
        <v/>
      </c>
      <c r="EC786" s="19" t="str">
        <f t="shared" si="634"/>
        <v/>
      </c>
      <c r="ED786" s="153" t="str">
        <f t="shared" si="635"/>
        <v/>
      </c>
      <c r="EE786" s="19" t="str">
        <f t="shared" si="636"/>
        <v/>
      </c>
      <c r="EF786" s="153" t="str">
        <f t="shared" si="637"/>
        <v/>
      </c>
      <c r="EG786" s="19" t="str">
        <f t="shared" si="638"/>
        <v/>
      </c>
      <c r="EH786" s="153" t="str">
        <f t="shared" si="639"/>
        <v/>
      </c>
      <c r="EI786" s="19" t="str">
        <f t="shared" si="640"/>
        <v/>
      </c>
      <c r="EJ786" s="153" t="str">
        <f t="shared" si="641"/>
        <v/>
      </c>
      <c r="EK786" s="19" t="str">
        <f t="shared" si="642"/>
        <v/>
      </c>
      <c r="EL786" s="153" t="str">
        <f t="shared" si="643"/>
        <v/>
      </c>
      <c r="EM786" s="19" t="str">
        <f t="shared" si="644"/>
        <v/>
      </c>
      <c r="EN786" s="153" t="str">
        <f t="shared" si="645"/>
        <v/>
      </c>
      <c r="EO786" s="19" t="str">
        <f t="shared" si="646"/>
        <v/>
      </c>
      <c r="EP786" s="153" t="str">
        <f t="shared" si="647"/>
        <v/>
      </c>
      <c r="EQ786" s="19" t="str">
        <f t="shared" si="648"/>
        <v/>
      </c>
      <c r="ER786" s="153" t="str">
        <f t="shared" si="649"/>
        <v/>
      </c>
      <c r="ES786" s="19" t="str">
        <f t="shared" si="650"/>
        <v/>
      </c>
      <c r="ET786" s="153" t="str">
        <f t="shared" si="651"/>
        <v/>
      </c>
    </row>
    <row r="787" spans="1:150" x14ac:dyDescent="0.25">
      <c r="A787" s="31"/>
      <c r="B787" s="91" t="str">
        <f t="shared" si="652"/>
        <v/>
      </c>
      <c r="C787" s="20" t="str">
        <f t="shared" si="612"/>
        <v/>
      </c>
      <c r="D787" s="97" t="str">
        <f t="shared" si="613"/>
        <v/>
      </c>
      <c r="E787" s="62" t="str">
        <f t="shared" si="653"/>
        <v/>
      </c>
      <c r="F787" s="31"/>
      <c r="G787" s="282"/>
      <c r="H787" s="283"/>
      <c r="I787" s="284"/>
      <c r="J787" s="285"/>
      <c r="K787" s="286"/>
      <c r="L787" s="287"/>
      <c r="M787" s="288"/>
      <c r="N787" s="287"/>
      <c r="O787" s="288"/>
      <c r="P787" s="287"/>
      <c r="Q787" s="288"/>
      <c r="R787" s="287"/>
      <c r="S787" s="288"/>
      <c r="T787" s="287"/>
      <c r="U787" s="288"/>
      <c r="V787" s="287"/>
      <c r="W787" s="288"/>
      <c r="X787" s="287"/>
      <c r="Y787" s="288"/>
      <c r="Z787" s="287"/>
      <c r="AA787" s="288"/>
      <c r="AB787" s="287"/>
      <c r="AC787" s="288"/>
      <c r="AD787" s="287"/>
      <c r="AE787" s="288"/>
      <c r="AF787" s="287"/>
      <c r="AG787" s="288"/>
      <c r="AH787" s="287"/>
      <c r="AI787" s="288"/>
      <c r="AJ787" s="287"/>
      <c r="AK787" s="288"/>
      <c r="AL787" s="287"/>
      <c r="AM787" s="288"/>
      <c r="AN787" s="287"/>
      <c r="AO787" s="288"/>
      <c r="AP787" s="287"/>
      <c r="AQ787" s="288"/>
      <c r="AR787" s="287"/>
      <c r="AS787" s="288"/>
      <c r="AT787" s="287"/>
      <c r="AU787" s="288"/>
      <c r="AV787" s="287"/>
      <c r="AW787" s="288"/>
      <c r="AX787" s="287"/>
      <c r="AY787" s="31"/>
      <c r="BA787" s="76" t="str">
        <f t="shared" si="654"/>
        <v/>
      </c>
      <c r="BC787" s="76" t="str">
        <f>IF('Stock List'!$K787="", "", 'Stock List'!$K787)</f>
        <v/>
      </c>
      <c r="BE787" s="106">
        <f>IFERROR(ROUND(((INDEX('Stock List'!$M$11:$M$1010, MATCH(L787, 'Stock List'!$K$11:$K$1010, 0))/INDEX('Stock List'!$L$11:$L$1010, MATCH(L787, 'Stock List'!$K$11:$K$1010, 0)))*K787), 2), 0)</f>
        <v>0</v>
      </c>
      <c r="BF787" s="20"/>
      <c r="BG787" s="20">
        <f>IFERROR(ROUND(((INDEX('Stock List'!$M$11:$M$1010, MATCH(N787, 'Stock List'!$K$11:$K$1010, 0))/INDEX('Stock List'!$L$11:$L$1010, MATCH(N787, 'Stock List'!$K$11:$K$1010, 0)))*M787), 2), 0)</f>
        <v>0</v>
      </c>
      <c r="BH787" s="20"/>
      <c r="BI787" s="20">
        <f>IFERROR(ROUND(((INDEX('Stock List'!$M$11:$M$1010, MATCH(P787, 'Stock List'!$K$11:$K$1010, 0))/INDEX('Stock List'!$L$11:$L$1010, MATCH(P787, 'Stock List'!$K$11:$K$1010, 0)))*O787), 2), 0)</f>
        <v>0</v>
      </c>
      <c r="BJ787" s="20"/>
      <c r="BK787" s="20">
        <f>IFERROR(ROUND(((INDEX('Stock List'!$M$11:$M$1010, MATCH(R787, 'Stock List'!$K$11:$K$1010, 0))/INDEX('Stock List'!$L$11:$L$1010, MATCH(R787, 'Stock List'!$K$11:$K$1010, 0)))*Q787), 2), 0)</f>
        <v>0</v>
      </c>
      <c r="BL787" s="20"/>
      <c r="BM787" s="20">
        <f>IFERROR(ROUND(((INDEX('Stock List'!$M$11:$M$1010, MATCH(T787, 'Stock List'!$K$11:$K$1010, 0))/INDEX('Stock List'!$L$11:$L$1010, MATCH(T787, 'Stock List'!$K$11:$K$1010, 0)))*S787), 2), 0)</f>
        <v>0</v>
      </c>
      <c r="BN787" s="20"/>
      <c r="BO787" s="20">
        <f>IFERROR(ROUND(((INDEX('Stock List'!$M$11:$M$1010, MATCH(V787, 'Stock List'!$K$11:$K$1010, 0))/INDEX('Stock List'!$L$11:$L$1010, MATCH(V787, 'Stock List'!$K$11:$K$1010, 0)))*U787), 2), 0)</f>
        <v>0</v>
      </c>
      <c r="BP787" s="20"/>
      <c r="BQ787" s="20">
        <f>IFERROR(ROUND(((INDEX('Stock List'!$M$11:$M$1010, MATCH(X787, 'Stock List'!$K$11:$K$1010, 0))/INDEX('Stock List'!$L$11:$L$1010, MATCH(X787, 'Stock List'!$K$11:$K$1010, 0)))*W787), 2), 0)</f>
        <v>0</v>
      </c>
      <c r="BR787" s="20"/>
      <c r="BS787" s="20">
        <f>IFERROR(ROUND(((INDEX('Stock List'!$M$11:$M$1010, MATCH(Z787, 'Stock List'!$K$11:$K$1010, 0))/INDEX('Stock List'!$L$11:$L$1010, MATCH(Z787, 'Stock List'!$K$11:$K$1010, 0)))*Y787), 2), 0)</f>
        <v>0</v>
      </c>
      <c r="BT787" s="20"/>
      <c r="BU787" s="20">
        <f>IFERROR(ROUND(((INDEX('Stock List'!$M$11:$M$1010, MATCH(AB787, 'Stock List'!$K$11:$K$1010, 0))/INDEX('Stock List'!$L$11:$L$1010, MATCH(AB787, 'Stock List'!$K$11:$K$1010, 0)))*AA787), 2), 0)</f>
        <v>0</v>
      </c>
      <c r="BV787" s="20"/>
      <c r="BW787" s="20">
        <f>IFERROR(ROUND(((INDEX('Stock List'!$M$11:$M$1010, MATCH(AD787, 'Stock List'!$K$11:$K$1010, 0))/INDEX('Stock List'!$L$11:$L$1010, MATCH(AD787, 'Stock List'!$K$11:$K$1010, 0)))*AC787), 2), 0)</f>
        <v>0</v>
      </c>
      <c r="BX787" s="20"/>
      <c r="BY787" s="20">
        <f>IFERROR(ROUND(((INDEX('Stock List'!$M$11:$M$1010, MATCH(AF787, 'Stock List'!$K$11:$K$1010, 0))/INDEX('Stock List'!$L$11:$L$1010, MATCH(AF787, 'Stock List'!$K$11:$K$1010, 0)))*AE787), 2), 0)</f>
        <v>0</v>
      </c>
      <c r="BZ787" s="20"/>
      <c r="CA787" s="20">
        <f>IFERROR(ROUND(((INDEX('Stock List'!$M$11:$M$1010, MATCH(AH787, 'Stock List'!$K$11:$K$1010, 0))/INDEX('Stock List'!$L$11:$L$1010, MATCH(AH787, 'Stock List'!$K$11:$K$1010, 0)))*AG787), 2), 0)</f>
        <v>0</v>
      </c>
      <c r="CB787" s="20"/>
      <c r="CC787" s="20">
        <f>IFERROR(ROUND(((INDEX('Stock List'!$M$11:$M$1010, MATCH(AJ787, 'Stock List'!$K$11:$K$1010, 0))/INDEX('Stock List'!$L$11:$L$1010, MATCH(AJ787, 'Stock List'!$K$11:$K$1010, 0)))*AI787), 2), 0)</f>
        <v>0</v>
      </c>
      <c r="CD787" s="20"/>
      <c r="CE787" s="20">
        <f>IFERROR(ROUND(((INDEX('Stock List'!$M$11:$M$1010, MATCH(AL787, 'Stock List'!$K$11:$K$1010, 0))/INDEX('Stock List'!$L$11:$L$1010, MATCH(AL787, 'Stock List'!$K$11:$K$1010, 0)))*AK787), 2), 0)</f>
        <v>0</v>
      </c>
      <c r="CF787" s="20"/>
      <c r="CG787" s="20">
        <f>IFERROR(ROUND(((INDEX('Stock List'!$M$11:$M$1010, MATCH(AN787, 'Stock List'!$K$11:$K$1010, 0))/INDEX('Stock List'!$L$11:$L$1010, MATCH(AN787, 'Stock List'!$K$11:$K$1010, 0)))*AM787), 2), 0)</f>
        <v>0</v>
      </c>
      <c r="CH787" s="20"/>
      <c r="CI787" s="20">
        <f>IFERROR(ROUND(((INDEX('Stock List'!$M$11:$M$1010, MATCH(AP787, 'Stock List'!$K$11:$K$1010, 0))/INDEX('Stock List'!$L$11:$L$1010, MATCH(AP787, 'Stock List'!$K$11:$K$1010, 0)))*AO787), 2), 0)</f>
        <v>0</v>
      </c>
      <c r="CJ787" s="20"/>
      <c r="CK787" s="20">
        <f>IFERROR(ROUND(((INDEX('Stock List'!$M$11:$M$1010, MATCH(AR787, 'Stock List'!$K$11:$K$1010, 0))/INDEX('Stock List'!$L$11:$L$1010, MATCH(AR787, 'Stock List'!$K$11:$K$1010, 0)))*AQ787), 2), 0)</f>
        <v>0</v>
      </c>
      <c r="CL787" s="20"/>
      <c r="CM787" s="20">
        <f>IFERROR(ROUND(((INDEX('Stock List'!$M$11:$M$1010, MATCH(AT787, 'Stock List'!$K$11:$K$1010, 0))/INDEX('Stock List'!$L$11:$L$1010, MATCH(AT787, 'Stock List'!$K$11:$K$1010, 0)))*AS787), 2), 0)</f>
        <v>0</v>
      </c>
      <c r="CN787" s="20"/>
      <c r="CO787" s="20">
        <f>IFERROR(ROUND(((INDEX('Stock List'!$M$11:$M$1010, MATCH(AV787, 'Stock List'!$K$11:$K$1010, 0))/INDEX('Stock List'!$L$11:$L$1010, MATCH(AV787, 'Stock List'!$K$11:$K$1010, 0)))*AU787), 2), 0)</f>
        <v>0</v>
      </c>
      <c r="CP787" s="20"/>
      <c r="CQ787" s="20">
        <f>IFERROR(ROUND(((INDEX('Stock List'!$M$11:$M$1010, MATCH(AX787, 'Stock List'!$K$11:$K$1010, 0))/INDEX('Stock List'!$L$11:$L$1010, MATCH(AX787, 'Stock List'!$K$11:$K$1010, 0)))*AW787), 2), 0)</f>
        <v>0</v>
      </c>
      <c r="CR787" s="22"/>
      <c r="CT787" s="106" t="str">
        <f t="shared" si="655"/>
        <v/>
      </c>
      <c r="CU787" s="22" t="str">
        <f t="shared" si="656"/>
        <v/>
      </c>
      <c r="CX787" s="106" t="str">
        <f t="shared" si="657"/>
        <v/>
      </c>
      <c r="CY787" s="20" t="str">
        <f t="shared" si="658"/>
        <v/>
      </c>
      <c r="CZ787" s="22" t="str">
        <f t="shared" si="659"/>
        <v/>
      </c>
      <c r="DB787" s="76" t="str">
        <f>IF($H787="", "", COUNTIF($G$11:$G$1010, "&gt;"&amp;$G787)+1+COUNTIF($G$11:$G787, $G787)-1)</f>
        <v/>
      </c>
      <c r="DC787" s="76" t="str">
        <f>IF($H787="", "", COUNTIF($CZ$11:$CZ$1010, "&gt;"&amp;$CZ787)+1+COUNTIF($CZ$11:$CZ787, $CZ787)-1)</f>
        <v/>
      </c>
      <c r="DE787" s="147" t="str">
        <f t="shared" si="660"/>
        <v/>
      </c>
      <c r="DF787" s="148"/>
      <c r="DG787" s="19" t="str">
        <f t="shared" si="661"/>
        <v/>
      </c>
      <c r="DH787" s="153" t="str">
        <f t="shared" si="662"/>
        <v/>
      </c>
      <c r="DI787" s="19" t="str">
        <f t="shared" si="614"/>
        <v/>
      </c>
      <c r="DJ787" s="153" t="str">
        <f t="shared" si="615"/>
        <v/>
      </c>
      <c r="DK787" s="19" t="str">
        <f t="shared" si="616"/>
        <v/>
      </c>
      <c r="DL787" s="153" t="str">
        <f t="shared" si="617"/>
        <v/>
      </c>
      <c r="DM787" s="19" t="str">
        <f t="shared" si="618"/>
        <v/>
      </c>
      <c r="DN787" s="153" t="str">
        <f t="shared" si="619"/>
        <v/>
      </c>
      <c r="DO787" s="19" t="str">
        <f t="shared" si="620"/>
        <v/>
      </c>
      <c r="DP787" s="153" t="str">
        <f t="shared" si="621"/>
        <v/>
      </c>
      <c r="DQ787" s="19" t="str">
        <f t="shared" si="622"/>
        <v/>
      </c>
      <c r="DR787" s="153" t="str">
        <f t="shared" si="623"/>
        <v/>
      </c>
      <c r="DS787" s="19" t="str">
        <f t="shared" si="624"/>
        <v/>
      </c>
      <c r="DT787" s="153" t="str">
        <f t="shared" si="625"/>
        <v/>
      </c>
      <c r="DU787" s="19" t="str">
        <f t="shared" si="626"/>
        <v/>
      </c>
      <c r="DV787" s="153" t="str">
        <f t="shared" si="627"/>
        <v/>
      </c>
      <c r="DW787" s="19" t="str">
        <f t="shared" si="628"/>
        <v/>
      </c>
      <c r="DX787" s="153" t="str">
        <f t="shared" si="629"/>
        <v/>
      </c>
      <c r="DY787" s="19" t="str">
        <f t="shared" si="630"/>
        <v/>
      </c>
      <c r="DZ787" s="153" t="str">
        <f t="shared" si="631"/>
        <v/>
      </c>
      <c r="EA787" s="19" t="str">
        <f t="shared" si="632"/>
        <v/>
      </c>
      <c r="EB787" s="153" t="str">
        <f t="shared" si="633"/>
        <v/>
      </c>
      <c r="EC787" s="19" t="str">
        <f t="shared" si="634"/>
        <v/>
      </c>
      <c r="ED787" s="153" t="str">
        <f t="shared" si="635"/>
        <v/>
      </c>
      <c r="EE787" s="19" t="str">
        <f t="shared" si="636"/>
        <v/>
      </c>
      <c r="EF787" s="153" t="str">
        <f t="shared" si="637"/>
        <v/>
      </c>
      <c r="EG787" s="19" t="str">
        <f t="shared" si="638"/>
        <v/>
      </c>
      <c r="EH787" s="153" t="str">
        <f t="shared" si="639"/>
        <v/>
      </c>
      <c r="EI787" s="19" t="str">
        <f t="shared" si="640"/>
        <v/>
      </c>
      <c r="EJ787" s="153" t="str">
        <f t="shared" si="641"/>
        <v/>
      </c>
      <c r="EK787" s="19" t="str">
        <f t="shared" si="642"/>
        <v/>
      </c>
      <c r="EL787" s="153" t="str">
        <f t="shared" si="643"/>
        <v/>
      </c>
      <c r="EM787" s="19" t="str">
        <f t="shared" si="644"/>
        <v/>
      </c>
      <c r="EN787" s="153" t="str">
        <f t="shared" si="645"/>
        <v/>
      </c>
      <c r="EO787" s="19" t="str">
        <f t="shared" si="646"/>
        <v/>
      </c>
      <c r="EP787" s="153" t="str">
        <f t="shared" si="647"/>
        <v/>
      </c>
      <c r="EQ787" s="19" t="str">
        <f t="shared" si="648"/>
        <v/>
      </c>
      <c r="ER787" s="153" t="str">
        <f t="shared" si="649"/>
        <v/>
      </c>
      <c r="ES787" s="19" t="str">
        <f t="shared" si="650"/>
        <v/>
      </c>
      <c r="ET787" s="153" t="str">
        <f t="shared" si="651"/>
        <v/>
      </c>
    </row>
    <row r="788" spans="1:150" x14ac:dyDescent="0.25">
      <c r="A788" s="31"/>
      <c r="B788" s="91" t="str">
        <f t="shared" si="652"/>
        <v/>
      </c>
      <c r="C788" s="20" t="str">
        <f t="shared" si="612"/>
        <v/>
      </c>
      <c r="D788" s="97" t="str">
        <f t="shared" si="613"/>
        <v/>
      </c>
      <c r="E788" s="62" t="str">
        <f t="shared" si="653"/>
        <v/>
      </c>
      <c r="F788" s="31"/>
      <c r="G788" s="282"/>
      <c r="H788" s="283"/>
      <c r="I788" s="284"/>
      <c r="J788" s="285"/>
      <c r="K788" s="286"/>
      <c r="L788" s="287"/>
      <c r="M788" s="288"/>
      <c r="N788" s="287"/>
      <c r="O788" s="288"/>
      <c r="P788" s="287"/>
      <c r="Q788" s="288"/>
      <c r="R788" s="287"/>
      <c r="S788" s="288"/>
      <c r="T788" s="287"/>
      <c r="U788" s="288"/>
      <c r="V788" s="287"/>
      <c r="W788" s="288"/>
      <c r="X788" s="287"/>
      <c r="Y788" s="288"/>
      <c r="Z788" s="287"/>
      <c r="AA788" s="288"/>
      <c r="AB788" s="287"/>
      <c r="AC788" s="288"/>
      <c r="AD788" s="287"/>
      <c r="AE788" s="288"/>
      <c r="AF788" s="287"/>
      <c r="AG788" s="288"/>
      <c r="AH788" s="287"/>
      <c r="AI788" s="288"/>
      <c r="AJ788" s="287"/>
      <c r="AK788" s="288"/>
      <c r="AL788" s="287"/>
      <c r="AM788" s="288"/>
      <c r="AN788" s="287"/>
      <c r="AO788" s="288"/>
      <c r="AP788" s="287"/>
      <c r="AQ788" s="288"/>
      <c r="AR788" s="287"/>
      <c r="AS788" s="288"/>
      <c r="AT788" s="287"/>
      <c r="AU788" s="288"/>
      <c r="AV788" s="287"/>
      <c r="AW788" s="288"/>
      <c r="AX788" s="287"/>
      <c r="AY788" s="31"/>
      <c r="BA788" s="76" t="str">
        <f t="shared" si="654"/>
        <v/>
      </c>
      <c r="BC788" s="76" t="str">
        <f>IF('Stock List'!$K788="", "", 'Stock List'!$K788)</f>
        <v/>
      </c>
      <c r="BE788" s="106">
        <f>IFERROR(ROUND(((INDEX('Stock List'!$M$11:$M$1010, MATCH(L788, 'Stock List'!$K$11:$K$1010, 0))/INDEX('Stock List'!$L$11:$L$1010, MATCH(L788, 'Stock List'!$K$11:$K$1010, 0)))*K788), 2), 0)</f>
        <v>0</v>
      </c>
      <c r="BF788" s="20"/>
      <c r="BG788" s="20">
        <f>IFERROR(ROUND(((INDEX('Stock List'!$M$11:$M$1010, MATCH(N788, 'Stock List'!$K$11:$K$1010, 0))/INDEX('Stock List'!$L$11:$L$1010, MATCH(N788, 'Stock List'!$K$11:$K$1010, 0)))*M788), 2), 0)</f>
        <v>0</v>
      </c>
      <c r="BH788" s="20"/>
      <c r="BI788" s="20">
        <f>IFERROR(ROUND(((INDEX('Stock List'!$M$11:$M$1010, MATCH(P788, 'Stock List'!$K$11:$K$1010, 0))/INDEX('Stock List'!$L$11:$L$1010, MATCH(P788, 'Stock List'!$K$11:$K$1010, 0)))*O788), 2), 0)</f>
        <v>0</v>
      </c>
      <c r="BJ788" s="20"/>
      <c r="BK788" s="20">
        <f>IFERROR(ROUND(((INDEX('Stock List'!$M$11:$M$1010, MATCH(R788, 'Stock List'!$K$11:$K$1010, 0))/INDEX('Stock List'!$L$11:$L$1010, MATCH(R788, 'Stock List'!$K$11:$K$1010, 0)))*Q788), 2), 0)</f>
        <v>0</v>
      </c>
      <c r="BL788" s="20"/>
      <c r="BM788" s="20">
        <f>IFERROR(ROUND(((INDEX('Stock List'!$M$11:$M$1010, MATCH(T788, 'Stock List'!$K$11:$K$1010, 0))/INDEX('Stock List'!$L$11:$L$1010, MATCH(T788, 'Stock List'!$K$11:$K$1010, 0)))*S788), 2), 0)</f>
        <v>0</v>
      </c>
      <c r="BN788" s="20"/>
      <c r="BO788" s="20">
        <f>IFERROR(ROUND(((INDEX('Stock List'!$M$11:$M$1010, MATCH(V788, 'Stock List'!$K$11:$K$1010, 0))/INDEX('Stock List'!$L$11:$L$1010, MATCH(V788, 'Stock List'!$K$11:$K$1010, 0)))*U788), 2), 0)</f>
        <v>0</v>
      </c>
      <c r="BP788" s="20"/>
      <c r="BQ788" s="20">
        <f>IFERROR(ROUND(((INDEX('Stock List'!$M$11:$M$1010, MATCH(X788, 'Stock List'!$K$11:$K$1010, 0))/INDEX('Stock List'!$L$11:$L$1010, MATCH(X788, 'Stock List'!$K$11:$K$1010, 0)))*W788), 2), 0)</f>
        <v>0</v>
      </c>
      <c r="BR788" s="20"/>
      <c r="BS788" s="20">
        <f>IFERROR(ROUND(((INDEX('Stock List'!$M$11:$M$1010, MATCH(Z788, 'Stock List'!$K$11:$K$1010, 0))/INDEX('Stock List'!$L$11:$L$1010, MATCH(Z788, 'Stock List'!$K$11:$K$1010, 0)))*Y788), 2), 0)</f>
        <v>0</v>
      </c>
      <c r="BT788" s="20"/>
      <c r="BU788" s="20">
        <f>IFERROR(ROUND(((INDEX('Stock List'!$M$11:$M$1010, MATCH(AB788, 'Stock List'!$K$11:$K$1010, 0))/INDEX('Stock List'!$L$11:$L$1010, MATCH(AB788, 'Stock List'!$K$11:$K$1010, 0)))*AA788), 2), 0)</f>
        <v>0</v>
      </c>
      <c r="BV788" s="20"/>
      <c r="BW788" s="20">
        <f>IFERROR(ROUND(((INDEX('Stock List'!$M$11:$M$1010, MATCH(AD788, 'Stock List'!$K$11:$K$1010, 0))/INDEX('Stock List'!$L$11:$L$1010, MATCH(AD788, 'Stock List'!$K$11:$K$1010, 0)))*AC788), 2), 0)</f>
        <v>0</v>
      </c>
      <c r="BX788" s="20"/>
      <c r="BY788" s="20">
        <f>IFERROR(ROUND(((INDEX('Stock List'!$M$11:$M$1010, MATCH(AF788, 'Stock List'!$K$11:$K$1010, 0))/INDEX('Stock List'!$L$11:$L$1010, MATCH(AF788, 'Stock List'!$K$11:$K$1010, 0)))*AE788), 2), 0)</f>
        <v>0</v>
      </c>
      <c r="BZ788" s="20"/>
      <c r="CA788" s="20">
        <f>IFERROR(ROUND(((INDEX('Stock List'!$M$11:$M$1010, MATCH(AH788, 'Stock List'!$K$11:$K$1010, 0))/INDEX('Stock List'!$L$11:$L$1010, MATCH(AH788, 'Stock List'!$K$11:$K$1010, 0)))*AG788), 2), 0)</f>
        <v>0</v>
      </c>
      <c r="CB788" s="20"/>
      <c r="CC788" s="20">
        <f>IFERROR(ROUND(((INDEX('Stock List'!$M$11:$M$1010, MATCH(AJ788, 'Stock List'!$K$11:$K$1010, 0))/INDEX('Stock List'!$L$11:$L$1010, MATCH(AJ788, 'Stock List'!$K$11:$K$1010, 0)))*AI788), 2), 0)</f>
        <v>0</v>
      </c>
      <c r="CD788" s="20"/>
      <c r="CE788" s="20">
        <f>IFERROR(ROUND(((INDEX('Stock List'!$M$11:$M$1010, MATCH(AL788, 'Stock List'!$K$11:$K$1010, 0))/INDEX('Stock List'!$L$11:$L$1010, MATCH(AL788, 'Stock List'!$K$11:$K$1010, 0)))*AK788), 2), 0)</f>
        <v>0</v>
      </c>
      <c r="CF788" s="20"/>
      <c r="CG788" s="20">
        <f>IFERROR(ROUND(((INDEX('Stock List'!$M$11:$M$1010, MATCH(AN788, 'Stock List'!$K$11:$K$1010, 0))/INDEX('Stock List'!$L$11:$L$1010, MATCH(AN788, 'Stock List'!$K$11:$K$1010, 0)))*AM788), 2), 0)</f>
        <v>0</v>
      </c>
      <c r="CH788" s="20"/>
      <c r="CI788" s="20">
        <f>IFERROR(ROUND(((INDEX('Stock List'!$M$11:$M$1010, MATCH(AP788, 'Stock List'!$K$11:$K$1010, 0))/INDEX('Stock List'!$L$11:$L$1010, MATCH(AP788, 'Stock List'!$K$11:$K$1010, 0)))*AO788), 2), 0)</f>
        <v>0</v>
      </c>
      <c r="CJ788" s="20"/>
      <c r="CK788" s="20">
        <f>IFERROR(ROUND(((INDEX('Stock List'!$M$11:$M$1010, MATCH(AR788, 'Stock List'!$K$11:$K$1010, 0))/INDEX('Stock List'!$L$11:$L$1010, MATCH(AR788, 'Stock List'!$K$11:$K$1010, 0)))*AQ788), 2), 0)</f>
        <v>0</v>
      </c>
      <c r="CL788" s="20"/>
      <c r="CM788" s="20">
        <f>IFERROR(ROUND(((INDEX('Stock List'!$M$11:$M$1010, MATCH(AT788, 'Stock List'!$K$11:$K$1010, 0))/INDEX('Stock List'!$L$11:$L$1010, MATCH(AT788, 'Stock List'!$K$11:$K$1010, 0)))*AS788), 2), 0)</f>
        <v>0</v>
      </c>
      <c r="CN788" s="20"/>
      <c r="CO788" s="20">
        <f>IFERROR(ROUND(((INDEX('Stock List'!$M$11:$M$1010, MATCH(AV788, 'Stock List'!$K$11:$K$1010, 0))/INDEX('Stock List'!$L$11:$L$1010, MATCH(AV788, 'Stock List'!$K$11:$K$1010, 0)))*AU788), 2), 0)</f>
        <v>0</v>
      </c>
      <c r="CP788" s="20"/>
      <c r="CQ788" s="20">
        <f>IFERROR(ROUND(((INDEX('Stock List'!$M$11:$M$1010, MATCH(AX788, 'Stock List'!$K$11:$K$1010, 0))/INDEX('Stock List'!$L$11:$L$1010, MATCH(AX788, 'Stock List'!$K$11:$K$1010, 0)))*AW788), 2), 0)</f>
        <v>0</v>
      </c>
      <c r="CR788" s="22"/>
      <c r="CT788" s="106" t="str">
        <f t="shared" si="655"/>
        <v/>
      </c>
      <c r="CU788" s="22" t="str">
        <f t="shared" si="656"/>
        <v/>
      </c>
      <c r="CX788" s="106" t="str">
        <f t="shared" si="657"/>
        <v/>
      </c>
      <c r="CY788" s="20" t="str">
        <f t="shared" si="658"/>
        <v/>
      </c>
      <c r="CZ788" s="22" t="str">
        <f t="shared" si="659"/>
        <v/>
      </c>
      <c r="DB788" s="76" t="str">
        <f>IF($H788="", "", COUNTIF($G$11:$G$1010, "&gt;"&amp;$G788)+1+COUNTIF($G$11:$G788, $G788)-1)</f>
        <v/>
      </c>
      <c r="DC788" s="76" t="str">
        <f>IF($H788="", "", COUNTIF($CZ$11:$CZ$1010, "&gt;"&amp;$CZ788)+1+COUNTIF($CZ$11:$CZ788, $CZ788)-1)</f>
        <v/>
      </c>
      <c r="DE788" s="147" t="str">
        <f t="shared" si="660"/>
        <v/>
      </c>
      <c r="DF788" s="148"/>
      <c r="DG788" s="19" t="str">
        <f t="shared" si="661"/>
        <v/>
      </c>
      <c r="DH788" s="153" t="str">
        <f t="shared" si="662"/>
        <v/>
      </c>
      <c r="DI788" s="19" t="str">
        <f t="shared" si="614"/>
        <v/>
      </c>
      <c r="DJ788" s="153" t="str">
        <f t="shared" si="615"/>
        <v/>
      </c>
      <c r="DK788" s="19" t="str">
        <f t="shared" si="616"/>
        <v/>
      </c>
      <c r="DL788" s="153" t="str">
        <f t="shared" si="617"/>
        <v/>
      </c>
      <c r="DM788" s="19" t="str">
        <f t="shared" si="618"/>
        <v/>
      </c>
      <c r="DN788" s="153" t="str">
        <f t="shared" si="619"/>
        <v/>
      </c>
      <c r="DO788" s="19" t="str">
        <f t="shared" si="620"/>
        <v/>
      </c>
      <c r="DP788" s="153" t="str">
        <f t="shared" si="621"/>
        <v/>
      </c>
      <c r="DQ788" s="19" t="str">
        <f t="shared" si="622"/>
        <v/>
      </c>
      <c r="DR788" s="153" t="str">
        <f t="shared" si="623"/>
        <v/>
      </c>
      <c r="DS788" s="19" t="str">
        <f t="shared" si="624"/>
        <v/>
      </c>
      <c r="DT788" s="153" t="str">
        <f t="shared" si="625"/>
        <v/>
      </c>
      <c r="DU788" s="19" t="str">
        <f t="shared" si="626"/>
        <v/>
      </c>
      <c r="DV788" s="153" t="str">
        <f t="shared" si="627"/>
        <v/>
      </c>
      <c r="DW788" s="19" t="str">
        <f t="shared" si="628"/>
        <v/>
      </c>
      <c r="DX788" s="153" t="str">
        <f t="shared" si="629"/>
        <v/>
      </c>
      <c r="DY788" s="19" t="str">
        <f t="shared" si="630"/>
        <v/>
      </c>
      <c r="DZ788" s="153" t="str">
        <f t="shared" si="631"/>
        <v/>
      </c>
      <c r="EA788" s="19" t="str">
        <f t="shared" si="632"/>
        <v/>
      </c>
      <c r="EB788" s="153" t="str">
        <f t="shared" si="633"/>
        <v/>
      </c>
      <c r="EC788" s="19" t="str">
        <f t="shared" si="634"/>
        <v/>
      </c>
      <c r="ED788" s="153" t="str">
        <f t="shared" si="635"/>
        <v/>
      </c>
      <c r="EE788" s="19" t="str">
        <f t="shared" si="636"/>
        <v/>
      </c>
      <c r="EF788" s="153" t="str">
        <f t="shared" si="637"/>
        <v/>
      </c>
      <c r="EG788" s="19" t="str">
        <f t="shared" si="638"/>
        <v/>
      </c>
      <c r="EH788" s="153" t="str">
        <f t="shared" si="639"/>
        <v/>
      </c>
      <c r="EI788" s="19" t="str">
        <f t="shared" si="640"/>
        <v/>
      </c>
      <c r="EJ788" s="153" t="str">
        <f t="shared" si="641"/>
        <v/>
      </c>
      <c r="EK788" s="19" t="str">
        <f t="shared" si="642"/>
        <v/>
      </c>
      <c r="EL788" s="153" t="str">
        <f t="shared" si="643"/>
        <v/>
      </c>
      <c r="EM788" s="19" t="str">
        <f t="shared" si="644"/>
        <v/>
      </c>
      <c r="EN788" s="153" t="str">
        <f t="shared" si="645"/>
        <v/>
      </c>
      <c r="EO788" s="19" t="str">
        <f t="shared" si="646"/>
        <v/>
      </c>
      <c r="EP788" s="153" t="str">
        <f t="shared" si="647"/>
        <v/>
      </c>
      <c r="EQ788" s="19" t="str">
        <f t="shared" si="648"/>
        <v/>
      </c>
      <c r="ER788" s="153" t="str">
        <f t="shared" si="649"/>
        <v/>
      </c>
      <c r="ES788" s="19" t="str">
        <f t="shared" si="650"/>
        <v/>
      </c>
      <c r="ET788" s="153" t="str">
        <f t="shared" si="651"/>
        <v/>
      </c>
    </row>
    <row r="789" spans="1:150" x14ac:dyDescent="0.25">
      <c r="A789" s="31"/>
      <c r="B789" s="91" t="str">
        <f t="shared" si="652"/>
        <v/>
      </c>
      <c r="C789" s="20" t="str">
        <f t="shared" si="612"/>
        <v/>
      </c>
      <c r="D789" s="97" t="str">
        <f t="shared" si="613"/>
        <v/>
      </c>
      <c r="E789" s="62" t="str">
        <f t="shared" si="653"/>
        <v/>
      </c>
      <c r="F789" s="31"/>
      <c r="G789" s="282"/>
      <c r="H789" s="283"/>
      <c r="I789" s="284"/>
      <c r="J789" s="285"/>
      <c r="K789" s="286"/>
      <c r="L789" s="287"/>
      <c r="M789" s="288"/>
      <c r="N789" s="287"/>
      <c r="O789" s="288"/>
      <c r="P789" s="287"/>
      <c r="Q789" s="288"/>
      <c r="R789" s="287"/>
      <c r="S789" s="288"/>
      <c r="T789" s="287"/>
      <c r="U789" s="288"/>
      <c r="V789" s="287"/>
      <c r="W789" s="288"/>
      <c r="X789" s="287"/>
      <c r="Y789" s="288"/>
      <c r="Z789" s="287"/>
      <c r="AA789" s="288"/>
      <c r="AB789" s="287"/>
      <c r="AC789" s="288"/>
      <c r="AD789" s="287"/>
      <c r="AE789" s="288"/>
      <c r="AF789" s="287"/>
      <c r="AG789" s="288"/>
      <c r="AH789" s="287"/>
      <c r="AI789" s="288"/>
      <c r="AJ789" s="287"/>
      <c r="AK789" s="288"/>
      <c r="AL789" s="287"/>
      <c r="AM789" s="288"/>
      <c r="AN789" s="287"/>
      <c r="AO789" s="288"/>
      <c r="AP789" s="287"/>
      <c r="AQ789" s="288"/>
      <c r="AR789" s="287"/>
      <c r="AS789" s="288"/>
      <c r="AT789" s="287"/>
      <c r="AU789" s="288"/>
      <c r="AV789" s="287"/>
      <c r="AW789" s="288"/>
      <c r="AX789" s="287"/>
      <c r="AY789" s="31"/>
      <c r="BA789" s="76" t="str">
        <f t="shared" si="654"/>
        <v/>
      </c>
      <c r="BC789" s="76" t="str">
        <f>IF('Stock List'!$K789="", "", 'Stock List'!$K789)</f>
        <v/>
      </c>
      <c r="BE789" s="106">
        <f>IFERROR(ROUND(((INDEX('Stock List'!$M$11:$M$1010, MATCH(L789, 'Stock List'!$K$11:$K$1010, 0))/INDEX('Stock List'!$L$11:$L$1010, MATCH(L789, 'Stock List'!$K$11:$K$1010, 0)))*K789), 2), 0)</f>
        <v>0</v>
      </c>
      <c r="BF789" s="20"/>
      <c r="BG789" s="20">
        <f>IFERROR(ROUND(((INDEX('Stock List'!$M$11:$M$1010, MATCH(N789, 'Stock List'!$K$11:$K$1010, 0))/INDEX('Stock List'!$L$11:$L$1010, MATCH(N789, 'Stock List'!$K$11:$K$1010, 0)))*M789), 2), 0)</f>
        <v>0</v>
      </c>
      <c r="BH789" s="20"/>
      <c r="BI789" s="20">
        <f>IFERROR(ROUND(((INDEX('Stock List'!$M$11:$M$1010, MATCH(P789, 'Stock List'!$K$11:$K$1010, 0))/INDEX('Stock List'!$L$11:$L$1010, MATCH(P789, 'Stock List'!$K$11:$K$1010, 0)))*O789), 2), 0)</f>
        <v>0</v>
      </c>
      <c r="BJ789" s="20"/>
      <c r="BK789" s="20">
        <f>IFERROR(ROUND(((INDEX('Stock List'!$M$11:$M$1010, MATCH(R789, 'Stock List'!$K$11:$K$1010, 0))/INDEX('Stock List'!$L$11:$L$1010, MATCH(R789, 'Stock List'!$K$11:$K$1010, 0)))*Q789), 2), 0)</f>
        <v>0</v>
      </c>
      <c r="BL789" s="20"/>
      <c r="BM789" s="20">
        <f>IFERROR(ROUND(((INDEX('Stock List'!$M$11:$M$1010, MATCH(T789, 'Stock List'!$K$11:$K$1010, 0))/INDEX('Stock List'!$L$11:$L$1010, MATCH(T789, 'Stock List'!$K$11:$K$1010, 0)))*S789), 2), 0)</f>
        <v>0</v>
      </c>
      <c r="BN789" s="20"/>
      <c r="BO789" s="20">
        <f>IFERROR(ROUND(((INDEX('Stock List'!$M$11:$M$1010, MATCH(V789, 'Stock List'!$K$11:$K$1010, 0))/INDEX('Stock List'!$L$11:$L$1010, MATCH(V789, 'Stock List'!$K$11:$K$1010, 0)))*U789), 2), 0)</f>
        <v>0</v>
      </c>
      <c r="BP789" s="20"/>
      <c r="BQ789" s="20">
        <f>IFERROR(ROUND(((INDEX('Stock List'!$M$11:$M$1010, MATCH(X789, 'Stock List'!$K$11:$K$1010, 0))/INDEX('Stock List'!$L$11:$L$1010, MATCH(X789, 'Stock List'!$K$11:$K$1010, 0)))*W789), 2), 0)</f>
        <v>0</v>
      </c>
      <c r="BR789" s="20"/>
      <c r="BS789" s="20">
        <f>IFERROR(ROUND(((INDEX('Stock List'!$M$11:$M$1010, MATCH(Z789, 'Stock List'!$K$11:$K$1010, 0))/INDEX('Stock List'!$L$11:$L$1010, MATCH(Z789, 'Stock List'!$K$11:$K$1010, 0)))*Y789), 2), 0)</f>
        <v>0</v>
      </c>
      <c r="BT789" s="20"/>
      <c r="BU789" s="20">
        <f>IFERROR(ROUND(((INDEX('Stock List'!$M$11:$M$1010, MATCH(AB789, 'Stock List'!$K$11:$K$1010, 0))/INDEX('Stock List'!$L$11:$L$1010, MATCH(AB789, 'Stock List'!$K$11:$K$1010, 0)))*AA789), 2), 0)</f>
        <v>0</v>
      </c>
      <c r="BV789" s="20"/>
      <c r="BW789" s="20">
        <f>IFERROR(ROUND(((INDEX('Stock List'!$M$11:$M$1010, MATCH(AD789, 'Stock List'!$K$11:$K$1010, 0))/INDEX('Stock List'!$L$11:$L$1010, MATCH(AD789, 'Stock List'!$K$11:$K$1010, 0)))*AC789), 2), 0)</f>
        <v>0</v>
      </c>
      <c r="BX789" s="20"/>
      <c r="BY789" s="20">
        <f>IFERROR(ROUND(((INDEX('Stock List'!$M$11:$M$1010, MATCH(AF789, 'Stock List'!$K$11:$K$1010, 0))/INDEX('Stock List'!$L$11:$L$1010, MATCH(AF789, 'Stock List'!$K$11:$K$1010, 0)))*AE789), 2), 0)</f>
        <v>0</v>
      </c>
      <c r="BZ789" s="20"/>
      <c r="CA789" s="20">
        <f>IFERROR(ROUND(((INDEX('Stock List'!$M$11:$M$1010, MATCH(AH789, 'Stock List'!$K$11:$K$1010, 0))/INDEX('Stock List'!$L$11:$L$1010, MATCH(AH789, 'Stock List'!$K$11:$K$1010, 0)))*AG789), 2), 0)</f>
        <v>0</v>
      </c>
      <c r="CB789" s="20"/>
      <c r="CC789" s="20">
        <f>IFERROR(ROUND(((INDEX('Stock List'!$M$11:$M$1010, MATCH(AJ789, 'Stock List'!$K$11:$K$1010, 0))/INDEX('Stock List'!$L$11:$L$1010, MATCH(AJ789, 'Stock List'!$K$11:$K$1010, 0)))*AI789), 2), 0)</f>
        <v>0</v>
      </c>
      <c r="CD789" s="20"/>
      <c r="CE789" s="20">
        <f>IFERROR(ROUND(((INDEX('Stock List'!$M$11:$M$1010, MATCH(AL789, 'Stock List'!$K$11:$K$1010, 0))/INDEX('Stock List'!$L$11:$L$1010, MATCH(AL789, 'Stock List'!$K$11:$K$1010, 0)))*AK789), 2), 0)</f>
        <v>0</v>
      </c>
      <c r="CF789" s="20"/>
      <c r="CG789" s="20">
        <f>IFERROR(ROUND(((INDEX('Stock List'!$M$11:$M$1010, MATCH(AN789, 'Stock List'!$K$11:$K$1010, 0))/INDEX('Stock List'!$L$11:$L$1010, MATCH(AN789, 'Stock List'!$K$11:$K$1010, 0)))*AM789), 2), 0)</f>
        <v>0</v>
      </c>
      <c r="CH789" s="20"/>
      <c r="CI789" s="20">
        <f>IFERROR(ROUND(((INDEX('Stock List'!$M$11:$M$1010, MATCH(AP789, 'Stock List'!$K$11:$K$1010, 0))/INDEX('Stock List'!$L$11:$L$1010, MATCH(AP789, 'Stock List'!$K$11:$K$1010, 0)))*AO789), 2), 0)</f>
        <v>0</v>
      </c>
      <c r="CJ789" s="20"/>
      <c r="CK789" s="20">
        <f>IFERROR(ROUND(((INDEX('Stock List'!$M$11:$M$1010, MATCH(AR789, 'Stock List'!$K$11:$K$1010, 0))/INDEX('Stock List'!$L$11:$L$1010, MATCH(AR789, 'Stock List'!$K$11:$K$1010, 0)))*AQ789), 2), 0)</f>
        <v>0</v>
      </c>
      <c r="CL789" s="20"/>
      <c r="CM789" s="20">
        <f>IFERROR(ROUND(((INDEX('Stock List'!$M$11:$M$1010, MATCH(AT789, 'Stock List'!$K$11:$K$1010, 0))/INDEX('Stock List'!$L$11:$L$1010, MATCH(AT789, 'Stock List'!$K$11:$K$1010, 0)))*AS789), 2), 0)</f>
        <v>0</v>
      </c>
      <c r="CN789" s="20"/>
      <c r="CO789" s="20">
        <f>IFERROR(ROUND(((INDEX('Stock List'!$M$11:$M$1010, MATCH(AV789, 'Stock List'!$K$11:$K$1010, 0))/INDEX('Stock List'!$L$11:$L$1010, MATCH(AV789, 'Stock List'!$K$11:$K$1010, 0)))*AU789), 2), 0)</f>
        <v>0</v>
      </c>
      <c r="CP789" s="20"/>
      <c r="CQ789" s="20">
        <f>IFERROR(ROUND(((INDEX('Stock List'!$M$11:$M$1010, MATCH(AX789, 'Stock List'!$K$11:$K$1010, 0))/INDEX('Stock List'!$L$11:$L$1010, MATCH(AX789, 'Stock List'!$K$11:$K$1010, 0)))*AW789), 2), 0)</f>
        <v>0</v>
      </c>
      <c r="CR789" s="22"/>
      <c r="CT789" s="106" t="str">
        <f t="shared" si="655"/>
        <v/>
      </c>
      <c r="CU789" s="22" t="str">
        <f t="shared" si="656"/>
        <v/>
      </c>
      <c r="CX789" s="106" t="str">
        <f t="shared" si="657"/>
        <v/>
      </c>
      <c r="CY789" s="20" t="str">
        <f t="shared" si="658"/>
        <v/>
      </c>
      <c r="CZ789" s="22" t="str">
        <f t="shared" si="659"/>
        <v/>
      </c>
      <c r="DB789" s="76" t="str">
        <f>IF($H789="", "", COUNTIF($G$11:$G$1010, "&gt;"&amp;$G789)+1+COUNTIF($G$11:$G789, $G789)-1)</f>
        <v/>
      </c>
      <c r="DC789" s="76" t="str">
        <f>IF($H789="", "", COUNTIF($CZ$11:$CZ$1010, "&gt;"&amp;$CZ789)+1+COUNTIF($CZ$11:$CZ789, $CZ789)-1)</f>
        <v/>
      </c>
      <c r="DE789" s="147" t="str">
        <f t="shared" si="660"/>
        <v/>
      </c>
      <c r="DF789" s="148"/>
      <c r="DG789" s="19" t="str">
        <f t="shared" si="661"/>
        <v/>
      </c>
      <c r="DH789" s="153" t="str">
        <f t="shared" si="662"/>
        <v/>
      </c>
      <c r="DI789" s="19" t="str">
        <f t="shared" si="614"/>
        <v/>
      </c>
      <c r="DJ789" s="153" t="str">
        <f t="shared" si="615"/>
        <v/>
      </c>
      <c r="DK789" s="19" t="str">
        <f t="shared" si="616"/>
        <v/>
      </c>
      <c r="DL789" s="153" t="str">
        <f t="shared" si="617"/>
        <v/>
      </c>
      <c r="DM789" s="19" t="str">
        <f t="shared" si="618"/>
        <v/>
      </c>
      <c r="DN789" s="153" t="str">
        <f t="shared" si="619"/>
        <v/>
      </c>
      <c r="DO789" s="19" t="str">
        <f t="shared" si="620"/>
        <v/>
      </c>
      <c r="DP789" s="153" t="str">
        <f t="shared" si="621"/>
        <v/>
      </c>
      <c r="DQ789" s="19" t="str">
        <f t="shared" si="622"/>
        <v/>
      </c>
      <c r="DR789" s="153" t="str">
        <f t="shared" si="623"/>
        <v/>
      </c>
      <c r="DS789" s="19" t="str">
        <f t="shared" si="624"/>
        <v/>
      </c>
      <c r="DT789" s="153" t="str">
        <f t="shared" si="625"/>
        <v/>
      </c>
      <c r="DU789" s="19" t="str">
        <f t="shared" si="626"/>
        <v/>
      </c>
      <c r="DV789" s="153" t="str">
        <f t="shared" si="627"/>
        <v/>
      </c>
      <c r="DW789" s="19" t="str">
        <f t="shared" si="628"/>
        <v/>
      </c>
      <c r="DX789" s="153" t="str">
        <f t="shared" si="629"/>
        <v/>
      </c>
      <c r="DY789" s="19" t="str">
        <f t="shared" si="630"/>
        <v/>
      </c>
      <c r="DZ789" s="153" t="str">
        <f t="shared" si="631"/>
        <v/>
      </c>
      <c r="EA789" s="19" t="str">
        <f t="shared" si="632"/>
        <v/>
      </c>
      <c r="EB789" s="153" t="str">
        <f t="shared" si="633"/>
        <v/>
      </c>
      <c r="EC789" s="19" t="str">
        <f t="shared" si="634"/>
        <v/>
      </c>
      <c r="ED789" s="153" t="str">
        <f t="shared" si="635"/>
        <v/>
      </c>
      <c r="EE789" s="19" t="str">
        <f t="shared" si="636"/>
        <v/>
      </c>
      <c r="EF789" s="153" t="str">
        <f t="shared" si="637"/>
        <v/>
      </c>
      <c r="EG789" s="19" t="str">
        <f t="shared" si="638"/>
        <v/>
      </c>
      <c r="EH789" s="153" t="str">
        <f t="shared" si="639"/>
        <v/>
      </c>
      <c r="EI789" s="19" t="str">
        <f t="shared" si="640"/>
        <v/>
      </c>
      <c r="EJ789" s="153" t="str">
        <f t="shared" si="641"/>
        <v/>
      </c>
      <c r="EK789" s="19" t="str">
        <f t="shared" si="642"/>
        <v/>
      </c>
      <c r="EL789" s="153" t="str">
        <f t="shared" si="643"/>
        <v/>
      </c>
      <c r="EM789" s="19" t="str">
        <f t="shared" si="644"/>
        <v/>
      </c>
      <c r="EN789" s="153" t="str">
        <f t="shared" si="645"/>
        <v/>
      </c>
      <c r="EO789" s="19" t="str">
        <f t="shared" si="646"/>
        <v/>
      </c>
      <c r="EP789" s="153" t="str">
        <f t="shared" si="647"/>
        <v/>
      </c>
      <c r="EQ789" s="19" t="str">
        <f t="shared" si="648"/>
        <v/>
      </c>
      <c r="ER789" s="153" t="str">
        <f t="shared" si="649"/>
        <v/>
      </c>
      <c r="ES789" s="19" t="str">
        <f t="shared" si="650"/>
        <v/>
      </c>
      <c r="ET789" s="153" t="str">
        <f t="shared" si="651"/>
        <v/>
      </c>
    </row>
    <row r="790" spans="1:150" x14ac:dyDescent="0.25">
      <c r="A790" s="31"/>
      <c r="B790" s="91" t="str">
        <f t="shared" si="652"/>
        <v/>
      </c>
      <c r="C790" s="20" t="str">
        <f t="shared" si="612"/>
        <v/>
      </c>
      <c r="D790" s="97" t="str">
        <f t="shared" si="613"/>
        <v/>
      </c>
      <c r="E790" s="62" t="str">
        <f t="shared" si="653"/>
        <v/>
      </c>
      <c r="F790" s="31"/>
      <c r="G790" s="282"/>
      <c r="H790" s="283"/>
      <c r="I790" s="284"/>
      <c r="J790" s="285"/>
      <c r="K790" s="286"/>
      <c r="L790" s="287"/>
      <c r="M790" s="288"/>
      <c r="N790" s="287"/>
      <c r="O790" s="288"/>
      <c r="P790" s="287"/>
      <c r="Q790" s="288"/>
      <c r="R790" s="287"/>
      <c r="S790" s="288"/>
      <c r="T790" s="287"/>
      <c r="U790" s="288"/>
      <c r="V790" s="287"/>
      <c r="W790" s="288"/>
      <c r="X790" s="287"/>
      <c r="Y790" s="288"/>
      <c r="Z790" s="287"/>
      <c r="AA790" s="288"/>
      <c r="AB790" s="287"/>
      <c r="AC790" s="288"/>
      <c r="AD790" s="287"/>
      <c r="AE790" s="288"/>
      <c r="AF790" s="287"/>
      <c r="AG790" s="288"/>
      <c r="AH790" s="287"/>
      <c r="AI790" s="288"/>
      <c r="AJ790" s="287"/>
      <c r="AK790" s="288"/>
      <c r="AL790" s="287"/>
      <c r="AM790" s="288"/>
      <c r="AN790" s="287"/>
      <c r="AO790" s="288"/>
      <c r="AP790" s="287"/>
      <c r="AQ790" s="288"/>
      <c r="AR790" s="287"/>
      <c r="AS790" s="288"/>
      <c r="AT790" s="287"/>
      <c r="AU790" s="288"/>
      <c r="AV790" s="287"/>
      <c r="AW790" s="288"/>
      <c r="AX790" s="287"/>
      <c r="AY790" s="31"/>
      <c r="BA790" s="76" t="str">
        <f t="shared" si="654"/>
        <v/>
      </c>
      <c r="BC790" s="76" t="str">
        <f>IF('Stock List'!$K790="", "", 'Stock List'!$K790)</f>
        <v/>
      </c>
      <c r="BE790" s="106">
        <f>IFERROR(ROUND(((INDEX('Stock List'!$M$11:$M$1010, MATCH(L790, 'Stock List'!$K$11:$K$1010, 0))/INDEX('Stock List'!$L$11:$L$1010, MATCH(L790, 'Stock List'!$K$11:$K$1010, 0)))*K790), 2), 0)</f>
        <v>0</v>
      </c>
      <c r="BF790" s="20"/>
      <c r="BG790" s="20">
        <f>IFERROR(ROUND(((INDEX('Stock List'!$M$11:$M$1010, MATCH(N790, 'Stock List'!$K$11:$K$1010, 0))/INDEX('Stock List'!$L$11:$L$1010, MATCH(N790, 'Stock List'!$K$11:$K$1010, 0)))*M790), 2), 0)</f>
        <v>0</v>
      </c>
      <c r="BH790" s="20"/>
      <c r="BI790" s="20">
        <f>IFERROR(ROUND(((INDEX('Stock List'!$M$11:$M$1010, MATCH(P790, 'Stock List'!$K$11:$K$1010, 0))/INDEX('Stock List'!$L$11:$L$1010, MATCH(P790, 'Stock List'!$K$11:$K$1010, 0)))*O790), 2), 0)</f>
        <v>0</v>
      </c>
      <c r="BJ790" s="20"/>
      <c r="BK790" s="20">
        <f>IFERROR(ROUND(((INDEX('Stock List'!$M$11:$M$1010, MATCH(R790, 'Stock List'!$K$11:$K$1010, 0))/INDEX('Stock List'!$L$11:$L$1010, MATCH(R790, 'Stock List'!$K$11:$K$1010, 0)))*Q790), 2), 0)</f>
        <v>0</v>
      </c>
      <c r="BL790" s="20"/>
      <c r="BM790" s="20">
        <f>IFERROR(ROUND(((INDEX('Stock List'!$M$11:$M$1010, MATCH(T790, 'Stock List'!$K$11:$K$1010, 0))/INDEX('Stock List'!$L$11:$L$1010, MATCH(T790, 'Stock List'!$K$11:$K$1010, 0)))*S790), 2), 0)</f>
        <v>0</v>
      </c>
      <c r="BN790" s="20"/>
      <c r="BO790" s="20">
        <f>IFERROR(ROUND(((INDEX('Stock List'!$M$11:$M$1010, MATCH(V790, 'Stock List'!$K$11:$K$1010, 0))/INDEX('Stock List'!$L$11:$L$1010, MATCH(V790, 'Stock List'!$K$11:$K$1010, 0)))*U790), 2), 0)</f>
        <v>0</v>
      </c>
      <c r="BP790" s="20"/>
      <c r="BQ790" s="20">
        <f>IFERROR(ROUND(((INDEX('Stock List'!$M$11:$M$1010, MATCH(X790, 'Stock List'!$K$11:$K$1010, 0))/INDEX('Stock List'!$L$11:$L$1010, MATCH(X790, 'Stock List'!$K$11:$K$1010, 0)))*W790), 2), 0)</f>
        <v>0</v>
      </c>
      <c r="BR790" s="20"/>
      <c r="BS790" s="20">
        <f>IFERROR(ROUND(((INDEX('Stock List'!$M$11:$M$1010, MATCH(Z790, 'Stock List'!$K$11:$K$1010, 0))/INDEX('Stock List'!$L$11:$L$1010, MATCH(Z790, 'Stock List'!$K$11:$K$1010, 0)))*Y790), 2), 0)</f>
        <v>0</v>
      </c>
      <c r="BT790" s="20"/>
      <c r="BU790" s="20">
        <f>IFERROR(ROUND(((INDEX('Stock List'!$M$11:$M$1010, MATCH(AB790, 'Stock List'!$K$11:$K$1010, 0))/INDEX('Stock List'!$L$11:$L$1010, MATCH(AB790, 'Stock List'!$K$11:$K$1010, 0)))*AA790), 2), 0)</f>
        <v>0</v>
      </c>
      <c r="BV790" s="20"/>
      <c r="BW790" s="20">
        <f>IFERROR(ROUND(((INDEX('Stock List'!$M$11:$M$1010, MATCH(AD790, 'Stock List'!$K$11:$K$1010, 0))/INDEX('Stock List'!$L$11:$L$1010, MATCH(AD790, 'Stock List'!$K$11:$K$1010, 0)))*AC790), 2), 0)</f>
        <v>0</v>
      </c>
      <c r="BX790" s="20"/>
      <c r="BY790" s="20">
        <f>IFERROR(ROUND(((INDEX('Stock List'!$M$11:$M$1010, MATCH(AF790, 'Stock List'!$K$11:$K$1010, 0))/INDEX('Stock List'!$L$11:$L$1010, MATCH(AF790, 'Stock List'!$K$11:$K$1010, 0)))*AE790), 2), 0)</f>
        <v>0</v>
      </c>
      <c r="BZ790" s="20"/>
      <c r="CA790" s="20">
        <f>IFERROR(ROUND(((INDEX('Stock List'!$M$11:$M$1010, MATCH(AH790, 'Stock List'!$K$11:$K$1010, 0))/INDEX('Stock List'!$L$11:$L$1010, MATCH(AH790, 'Stock List'!$K$11:$K$1010, 0)))*AG790), 2), 0)</f>
        <v>0</v>
      </c>
      <c r="CB790" s="20"/>
      <c r="CC790" s="20">
        <f>IFERROR(ROUND(((INDEX('Stock List'!$M$11:$M$1010, MATCH(AJ790, 'Stock List'!$K$11:$K$1010, 0))/INDEX('Stock List'!$L$11:$L$1010, MATCH(AJ790, 'Stock List'!$K$11:$K$1010, 0)))*AI790), 2), 0)</f>
        <v>0</v>
      </c>
      <c r="CD790" s="20"/>
      <c r="CE790" s="20">
        <f>IFERROR(ROUND(((INDEX('Stock List'!$M$11:$M$1010, MATCH(AL790, 'Stock List'!$K$11:$K$1010, 0))/INDEX('Stock List'!$L$11:$L$1010, MATCH(AL790, 'Stock List'!$K$11:$K$1010, 0)))*AK790), 2), 0)</f>
        <v>0</v>
      </c>
      <c r="CF790" s="20"/>
      <c r="CG790" s="20">
        <f>IFERROR(ROUND(((INDEX('Stock List'!$M$11:$M$1010, MATCH(AN790, 'Stock List'!$K$11:$K$1010, 0))/INDEX('Stock List'!$L$11:$L$1010, MATCH(AN790, 'Stock List'!$K$11:$K$1010, 0)))*AM790), 2), 0)</f>
        <v>0</v>
      </c>
      <c r="CH790" s="20"/>
      <c r="CI790" s="20">
        <f>IFERROR(ROUND(((INDEX('Stock List'!$M$11:$M$1010, MATCH(AP790, 'Stock List'!$K$11:$K$1010, 0))/INDEX('Stock List'!$L$11:$L$1010, MATCH(AP790, 'Stock List'!$K$11:$K$1010, 0)))*AO790), 2), 0)</f>
        <v>0</v>
      </c>
      <c r="CJ790" s="20"/>
      <c r="CK790" s="20">
        <f>IFERROR(ROUND(((INDEX('Stock List'!$M$11:$M$1010, MATCH(AR790, 'Stock List'!$K$11:$K$1010, 0))/INDEX('Stock List'!$L$11:$L$1010, MATCH(AR790, 'Stock List'!$K$11:$K$1010, 0)))*AQ790), 2), 0)</f>
        <v>0</v>
      </c>
      <c r="CL790" s="20"/>
      <c r="CM790" s="20">
        <f>IFERROR(ROUND(((INDEX('Stock List'!$M$11:$M$1010, MATCH(AT790, 'Stock List'!$K$11:$K$1010, 0))/INDEX('Stock List'!$L$11:$L$1010, MATCH(AT790, 'Stock List'!$K$11:$K$1010, 0)))*AS790), 2), 0)</f>
        <v>0</v>
      </c>
      <c r="CN790" s="20"/>
      <c r="CO790" s="20">
        <f>IFERROR(ROUND(((INDEX('Stock List'!$M$11:$M$1010, MATCH(AV790, 'Stock List'!$K$11:$K$1010, 0))/INDEX('Stock List'!$L$11:$L$1010, MATCH(AV790, 'Stock List'!$K$11:$K$1010, 0)))*AU790), 2), 0)</f>
        <v>0</v>
      </c>
      <c r="CP790" s="20"/>
      <c r="CQ790" s="20">
        <f>IFERROR(ROUND(((INDEX('Stock List'!$M$11:$M$1010, MATCH(AX790, 'Stock List'!$K$11:$K$1010, 0))/INDEX('Stock List'!$L$11:$L$1010, MATCH(AX790, 'Stock List'!$K$11:$K$1010, 0)))*AW790), 2), 0)</f>
        <v>0</v>
      </c>
      <c r="CR790" s="22"/>
      <c r="CT790" s="106" t="str">
        <f t="shared" si="655"/>
        <v/>
      </c>
      <c r="CU790" s="22" t="str">
        <f t="shared" si="656"/>
        <v/>
      </c>
      <c r="CX790" s="106" t="str">
        <f t="shared" si="657"/>
        <v/>
      </c>
      <c r="CY790" s="20" t="str">
        <f t="shared" si="658"/>
        <v/>
      </c>
      <c r="CZ790" s="22" t="str">
        <f t="shared" si="659"/>
        <v/>
      </c>
      <c r="DB790" s="76" t="str">
        <f>IF($H790="", "", COUNTIF($G$11:$G$1010, "&gt;"&amp;$G790)+1+COUNTIF($G$11:$G790, $G790)-1)</f>
        <v/>
      </c>
      <c r="DC790" s="76" t="str">
        <f>IF($H790="", "", COUNTIF($CZ$11:$CZ$1010, "&gt;"&amp;$CZ790)+1+COUNTIF($CZ$11:$CZ790, $CZ790)-1)</f>
        <v/>
      </c>
      <c r="DE790" s="147" t="str">
        <f t="shared" si="660"/>
        <v/>
      </c>
      <c r="DF790" s="148"/>
      <c r="DG790" s="19" t="str">
        <f t="shared" si="661"/>
        <v/>
      </c>
      <c r="DH790" s="153" t="str">
        <f t="shared" si="662"/>
        <v/>
      </c>
      <c r="DI790" s="19" t="str">
        <f t="shared" si="614"/>
        <v/>
      </c>
      <c r="DJ790" s="153" t="str">
        <f t="shared" si="615"/>
        <v/>
      </c>
      <c r="DK790" s="19" t="str">
        <f t="shared" si="616"/>
        <v/>
      </c>
      <c r="DL790" s="153" t="str">
        <f t="shared" si="617"/>
        <v/>
      </c>
      <c r="DM790" s="19" t="str">
        <f t="shared" si="618"/>
        <v/>
      </c>
      <c r="DN790" s="153" t="str">
        <f t="shared" si="619"/>
        <v/>
      </c>
      <c r="DO790" s="19" t="str">
        <f t="shared" si="620"/>
        <v/>
      </c>
      <c r="DP790" s="153" t="str">
        <f t="shared" si="621"/>
        <v/>
      </c>
      <c r="DQ790" s="19" t="str">
        <f t="shared" si="622"/>
        <v/>
      </c>
      <c r="DR790" s="153" t="str">
        <f t="shared" si="623"/>
        <v/>
      </c>
      <c r="DS790" s="19" t="str">
        <f t="shared" si="624"/>
        <v/>
      </c>
      <c r="DT790" s="153" t="str">
        <f t="shared" si="625"/>
        <v/>
      </c>
      <c r="DU790" s="19" t="str">
        <f t="shared" si="626"/>
        <v/>
      </c>
      <c r="DV790" s="153" t="str">
        <f t="shared" si="627"/>
        <v/>
      </c>
      <c r="DW790" s="19" t="str">
        <f t="shared" si="628"/>
        <v/>
      </c>
      <c r="DX790" s="153" t="str">
        <f t="shared" si="629"/>
        <v/>
      </c>
      <c r="DY790" s="19" t="str">
        <f t="shared" si="630"/>
        <v/>
      </c>
      <c r="DZ790" s="153" t="str">
        <f t="shared" si="631"/>
        <v/>
      </c>
      <c r="EA790" s="19" t="str">
        <f t="shared" si="632"/>
        <v/>
      </c>
      <c r="EB790" s="153" t="str">
        <f t="shared" si="633"/>
        <v/>
      </c>
      <c r="EC790" s="19" t="str">
        <f t="shared" si="634"/>
        <v/>
      </c>
      <c r="ED790" s="153" t="str">
        <f t="shared" si="635"/>
        <v/>
      </c>
      <c r="EE790" s="19" t="str">
        <f t="shared" si="636"/>
        <v/>
      </c>
      <c r="EF790" s="153" t="str">
        <f t="shared" si="637"/>
        <v/>
      </c>
      <c r="EG790" s="19" t="str">
        <f t="shared" si="638"/>
        <v/>
      </c>
      <c r="EH790" s="153" t="str">
        <f t="shared" si="639"/>
        <v/>
      </c>
      <c r="EI790" s="19" t="str">
        <f t="shared" si="640"/>
        <v/>
      </c>
      <c r="EJ790" s="153" t="str">
        <f t="shared" si="641"/>
        <v/>
      </c>
      <c r="EK790" s="19" t="str">
        <f t="shared" si="642"/>
        <v/>
      </c>
      <c r="EL790" s="153" t="str">
        <f t="shared" si="643"/>
        <v/>
      </c>
      <c r="EM790" s="19" t="str">
        <f t="shared" si="644"/>
        <v/>
      </c>
      <c r="EN790" s="153" t="str">
        <f t="shared" si="645"/>
        <v/>
      </c>
      <c r="EO790" s="19" t="str">
        <f t="shared" si="646"/>
        <v/>
      </c>
      <c r="EP790" s="153" t="str">
        <f t="shared" si="647"/>
        <v/>
      </c>
      <c r="EQ790" s="19" t="str">
        <f t="shared" si="648"/>
        <v/>
      </c>
      <c r="ER790" s="153" t="str">
        <f t="shared" si="649"/>
        <v/>
      </c>
      <c r="ES790" s="19" t="str">
        <f t="shared" si="650"/>
        <v/>
      </c>
      <c r="ET790" s="153" t="str">
        <f t="shared" si="651"/>
        <v/>
      </c>
    </row>
    <row r="791" spans="1:150" x14ac:dyDescent="0.25">
      <c r="A791" s="31"/>
      <c r="B791" s="91" t="str">
        <f t="shared" si="652"/>
        <v/>
      </c>
      <c r="C791" s="20" t="str">
        <f t="shared" si="612"/>
        <v/>
      </c>
      <c r="D791" s="97" t="str">
        <f t="shared" si="613"/>
        <v/>
      </c>
      <c r="E791" s="62" t="str">
        <f t="shared" si="653"/>
        <v/>
      </c>
      <c r="F791" s="31"/>
      <c r="G791" s="282"/>
      <c r="H791" s="283"/>
      <c r="I791" s="284"/>
      <c r="J791" s="285"/>
      <c r="K791" s="286"/>
      <c r="L791" s="287"/>
      <c r="M791" s="288"/>
      <c r="N791" s="287"/>
      <c r="O791" s="288"/>
      <c r="P791" s="287"/>
      <c r="Q791" s="288"/>
      <c r="R791" s="287"/>
      <c r="S791" s="288"/>
      <c r="T791" s="287"/>
      <c r="U791" s="288"/>
      <c r="V791" s="287"/>
      <c r="W791" s="288"/>
      <c r="X791" s="287"/>
      <c r="Y791" s="288"/>
      <c r="Z791" s="287"/>
      <c r="AA791" s="288"/>
      <c r="AB791" s="287"/>
      <c r="AC791" s="288"/>
      <c r="AD791" s="287"/>
      <c r="AE791" s="288"/>
      <c r="AF791" s="287"/>
      <c r="AG791" s="288"/>
      <c r="AH791" s="287"/>
      <c r="AI791" s="288"/>
      <c r="AJ791" s="287"/>
      <c r="AK791" s="288"/>
      <c r="AL791" s="287"/>
      <c r="AM791" s="288"/>
      <c r="AN791" s="287"/>
      <c r="AO791" s="288"/>
      <c r="AP791" s="287"/>
      <c r="AQ791" s="288"/>
      <c r="AR791" s="287"/>
      <c r="AS791" s="288"/>
      <c r="AT791" s="287"/>
      <c r="AU791" s="288"/>
      <c r="AV791" s="287"/>
      <c r="AW791" s="288"/>
      <c r="AX791" s="287"/>
      <c r="AY791" s="31"/>
      <c r="BA791" s="76" t="str">
        <f t="shared" si="654"/>
        <v/>
      </c>
      <c r="BC791" s="76" t="str">
        <f>IF('Stock List'!$K791="", "", 'Stock List'!$K791)</f>
        <v/>
      </c>
      <c r="BE791" s="106">
        <f>IFERROR(ROUND(((INDEX('Stock List'!$M$11:$M$1010, MATCH(L791, 'Stock List'!$K$11:$K$1010, 0))/INDEX('Stock List'!$L$11:$L$1010, MATCH(L791, 'Stock List'!$K$11:$K$1010, 0)))*K791), 2), 0)</f>
        <v>0</v>
      </c>
      <c r="BF791" s="20"/>
      <c r="BG791" s="20">
        <f>IFERROR(ROUND(((INDEX('Stock List'!$M$11:$M$1010, MATCH(N791, 'Stock List'!$K$11:$K$1010, 0))/INDEX('Stock List'!$L$11:$L$1010, MATCH(N791, 'Stock List'!$K$11:$K$1010, 0)))*M791), 2), 0)</f>
        <v>0</v>
      </c>
      <c r="BH791" s="20"/>
      <c r="BI791" s="20">
        <f>IFERROR(ROUND(((INDEX('Stock List'!$M$11:$M$1010, MATCH(P791, 'Stock List'!$K$11:$K$1010, 0))/INDEX('Stock List'!$L$11:$L$1010, MATCH(P791, 'Stock List'!$K$11:$K$1010, 0)))*O791), 2), 0)</f>
        <v>0</v>
      </c>
      <c r="BJ791" s="20"/>
      <c r="BK791" s="20">
        <f>IFERROR(ROUND(((INDEX('Stock List'!$M$11:$M$1010, MATCH(R791, 'Stock List'!$K$11:$K$1010, 0))/INDEX('Stock List'!$L$11:$L$1010, MATCH(R791, 'Stock List'!$K$11:$K$1010, 0)))*Q791), 2), 0)</f>
        <v>0</v>
      </c>
      <c r="BL791" s="20"/>
      <c r="BM791" s="20">
        <f>IFERROR(ROUND(((INDEX('Stock List'!$M$11:$M$1010, MATCH(T791, 'Stock List'!$K$11:$K$1010, 0))/INDEX('Stock List'!$L$11:$L$1010, MATCH(T791, 'Stock List'!$K$11:$K$1010, 0)))*S791), 2), 0)</f>
        <v>0</v>
      </c>
      <c r="BN791" s="20"/>
      <c r="BO791" s="20">
        <f>IFERROR(ROUND(((INDEX('Stock List'!$M$11:$M$1010, MATCH(V791, 'Stock List'!$K$11:$K$1010, 0))/INDEX('Stock List'!$L$11:$L$1010, MATCH(V791, 'Stock List'!$K$11:$K$1010, 0)))*U791), 2), 0)</f>
        <v>0</v>
      </c>
      <c r="BP791" s="20"/>
      <c r="BQ791" s="20">
        <f>IFERROR(ROUND(((INDEX('Stock List'!$M$11:$M$1010, MATCH(X791, 'Stock List'!$K$11:$K$1010, 0))/INDEX('Stock List'!$L$11:$L$1010, MATCH(X791, 'Stock List'!$K$11:$K$1010, 0)))*W791), 2), 0)</f>
        <v>0</v>
      </c>
      <c r="BR791" s="20"/>
      <c r="BS791" s="20">
        <f>IFERROR(ROUND(((INDEX('Stock List'!$M$11:$M$1010, MATCH(Z791, 'Stock List'!$K$11:$K$1010, 0))/INDEX('Stock List'!$L$11:$L$1010, MATCH(Z791, 'Stock List'!$K$11:$K$1010, 0)))*Y791), 2), 0)</f>
        <v>0</v>
      </c>
      <c r="BT791" s="20"/>
      <c r="BU791" s="20">
        <f>IFERROR(ROUND(((INDEX('Stock List'!$M$11:$M$1010, MATCH(AB791, 'Stock List'!$K$11:$K$1010, 0))/INDEX('Stock List'!$L$11:$L$1010, MATCH(AB791, 'Stock List'!$K$11:$K$1010, 0)))*AA791), 2), 0)</f>
        <v>0</v>
      </c>
      <c r="BV791" s="20"/>
      <c r="BW791" s="20">
        <f>IFERROR(ROUND(((INDEX('Stock List'!$M$11:$M$1010, MATCH(AD791, 'Stock List'!$K$11:$K$1010, 0))/INDEX('Stock List'!$L$11:$L$1010, MATCH(AD791, 'Stock List'!$K$11:$K$1010, 0)))*AC791), 2), 0)</f>
        <v>0</v>
      </c>
      <c r="BX791" s="20"/>
      <c r="BY791" s="20">
        <f>IFERROR(ROUND(((INDEX('Stock List'!$M$11:$M$1010, MATCH(AF791, 'Stock List'!$K$11:$K$1010, 0))/INDEX('Stock List'!$L$11:$L$1010, MATCH(AF791, 'Stock List'!$K$11:$K$1010, 0)))*AE791), 2), 0)</f>
        <v>0</v>
      </c>
      <c r="BZ791" s="20"/>
      <c r="CA791" s="20">
        <f>IFERROR(ROUND(((INDEX('Stock List'!$M$11:$M$1010, MATCH(AH791, 'Stock List'!$K$11:$K$1010, 0))/INDEX('Stock List'!$L$11:$L$1010, MATCH(AH791, 'Stock List'!$K$11:$K$1010, 0)))*AG791), 2), 0)</f>
        <v>0</v>
      </c>
      <c r="CB791" s="20"/>
      <c r="CC791" s="20">
        <f>IFERROR(ROUND(((INDEX('Stock List'!$M$11:$M$1010, MATCH(AJ791, 'Stock List'!$K$11:$K$1010, 0))/INDEX('Stock List'!$L$11:$L$1010, MATCH(AJ791, 'Stock List'!$K$11:$K$1010, 0)))*AI791), 2), 0)</f>
        <v>0</v>
      </c>
      <c r="CD791" s="20"/>
      <c r="CE791" s="20">
        <f>IFERROR(ROUND(((INDEX('Stock List'!$M$11:$M$1010, MATCH(AL791, 'Stock List'!$K$11:$K$1010, 0))/INDEX('Stock List'!$L$11:$L$1010, MATCH(AL791, 'Stock List'!$K$11:$K$1010, 0)))*AK791), 2), 0)</f>
        <v>0</v>
      </c>
      <c r="CF791" s="20"/>
      <c r="CG791" s="20">
        <f>IFERROR(ROUND(((INDEX('Stock List'!$M$11:$M$1010, MATCH(AN791, 'Stock List'!$K$11:$K$1010, 0))/INDEX('Stock List'!$L$11:$L$1010, MATCH(AN791, 'Stock List'!$K$11:$K$1010, 0)))*AM791), 2), 0)</f>
        <v>0</v>
      </c>
      <c r="CH791" s="20"/>
      <c r="CI791" s="20">
        <f>IFERROR(ROUND(((INDEX('Stock List'!$M$11:$M$1010, MATCH(AP791, 'Stock List'!$K$11:$K$1010, 0))/INDEX('Stock List'!$L$11:$L$1010, MATCH(AP791, 'Stock List'!$K$11:$K$1010, 0)))*AO791), 2), 0)</f>
        <v>0</v>
      </c>
      <c r="CJ791" s="20"/>
      <c r="CK791" s="20">
        <f>IFERROR(ROUND(((INDEX('Stock List'!$M$11:$M$1010, MATCH(AR791, 'Stock List'!$K$11:$K$1010, 0))/INDEX('Stock List'!$L$11:$L$1010, MATCH(AR791, 'Stock List'!$K$11:$K$1010, 0)))*AQ791), 2), 0)</f>
        <v>0</v>
      </c>
      <c r="CL791" s="20"/>
      <c r="CM791" s="20">
        <f>IFERROR(ROUND(((INDEX('Stock List'!$M$11:$M$1010, MATCH(AT791, 'Stock List'!$K$11:$K$1010, 0))/INDEX('Stock List'!$L$11:$L$1010, MATCH(AT791, 'Stock List'!$K$11:$K$1010, 0)))*AS791), 2), 0)</f>
        <v>0</v>
      </c>
      <c r="CN791" s="20"/>
      <c r="CO791" s="20">
        <f>IFERROR(ROUND(((INDEX('Stock List'!$M$11:$M$1010, MATCH(AV791, 'Stock List'!$K$11:$K$1010, 0))/INDEX('Stock List'!$L$11:$L$1010, MATCH(AV791, 'Stock List'!$K$11:$K$1010, 0)))*AU791), 2), 0)</f>
        <v>0</v>
      </c>
      <c r="CP791" s="20"/>
      <c r="CQ791" s="20">
        <f>IFERROR(ROUND(((INDEX('Stock List'!$M$11:$M$1010, MATCH(AX791, 'Stock List'!$K$11:$K$1010, 0))/INDEX('Stock List'!$L$11:$L$1010, MATCH(AX791, 'Stock List'!$K$11:$K$1010, 0)))*AW791), 2), 0)</f>
        <v>0</v>
      </c>
      <c r="CR791" s="22"/>
      <c r="CT791" s="106" t="str">
        <f t="shared" si="655"/>
        <v/>
      </c>
      <c r="CU791" s="22" t="str">
        <f t="shared" si="656"/>
        <v/>
      </c>
      <c r="CX791" s="106" t="str">
        <f t="shared" si="657"/>
        <v/>
      </c>
      <c r="CY791" s="20" t="str">
        <f t="shared" si="658"/>
        <v/>
      </c>
      <c r="CZ791" s="22" t="str">
        <f t="shared" si="659"/>
        <v/>
      </c>
      <c r="DB791" s="76" t="str">
        <f>IF($H791="", "", COUNTIF($G$11:$G$1010, "&gt;"&amp;$G791)+1+COUNTIF($G$11:$G791, $G791)-1)</f>
        <v/>
      </c>
      <c r="DC791" s="76" t="str">
        <f>IF($H791="", "", COUNTIF($CZ$11:$CZ$1010, "&gt;"&amp;$CZ791)+1+COUNTIF($CZ$11:$CZ791, $CZ791)-1)</f>
        <v/>
      </c>
      <c r="DE791" s="147" t="str">
        <f t="shared" si="660"/>
        <v/>
      </c>
      <c r="DF791" s="148"/>
      <c r="DG791" s="19" t="str">
        <f t="shared" si="661"/>
        <v/>
      </c>
      <c r="DH791" s="153" t="str">
        <f t="shared" si="662"/>
        <v/>
      </c>
      <c r="DI791" s="19" t="str">
        <f t="shared" si="614"/>
        <v/>
      </c>
      <c r="DJ791" s="153" t="str">
        <f t="shared" si="615"/>
        <v/>
      </c>
      <c r="DK791" s="19" t="str">
        <f t="shared" si="616"/>
        <v/>
      </c>
      <c r="DL791" s="153" t="str">
        <f t="shared" si="617"/>
        <v/>
      </c>
      <c r="DM791" s="19" t="str">
        <f t="shared" si="618"/>
        <v/>
      </c>
      <c r="DN791" s="153" t="str">
        <f t="shared" si="619"/>
        <v/>
      </c>
      <c r="DO791" s="19" t="str">
        <f t="shared" si="620"/>
        <v/>
      </c>
      <c r="DP791" s="153" t="str">
        <f t="shared" si="621"/>
        <v/>
      </c>
      <c r="DQ791" s="19" t="str">
        <f t="shared" si="622"/>
        <v/>
      </c>
      <c r="DR791" s="153" t="str">
        <f t="shared" si="623"/>
        <v/>
      </c>
      <c r="DS791" s="19" t="str">
        <f t="shared" si="624"/>
        <v/>
      </c>
      <c r="DT791" s="153" t="str">
        <f t="shared" si="625"/>
        <v/>
      </c>
      <c r="DU791" s="19" t="str">
        <f t="shared" si="626"/>
        <v/>
      </c>
      <c r="DV791" s="153" t="str">
        <f t="shared" si="627"/>
        <v/>
      </c>
      <c r="DW791" s="19" t="str">
        <f t="shared" si="628"/>
        <v/>
      </c>
      <c r="DX791" s="153" t="str">
        <f t="shared" si="629"/>
        <v/>
      </c>
      <c r="DY791" s="19" t="str">
        <f t="shared" si="630"/>
        <v/>
      </c>
      <c r="DZ791" s="153" t="str">
        <f t="shared" si="631"/>
        <v/>
      </c>
      <c r="EA791" s="19" t="str">
        <f t="shared" si="632"/>
        <v/>
      </c>
      <c r="EB791" s="153" t="str">
        <f t="shared" si="633"/>
        <v/>
      </c>
      <c r="EC791" s="19" t="str">
        <f t="shared" si="634"/>
        <v/>
      </c>
      <c r="ED791" s="153" t="str">
        <f t="shared" si="635"/>
        <v/>
      </c>
      <c r="EE791" s="19" t="str">
        <f t="shared" si="636"/>
        <v/>
      </c>
      <c r="EF791" s="153" t="str">
        <f t="shared" si="637"/>
        <v/>
      </c>
      <c r="EG791" s="19" t="str">
        <f t="shared" si="638"/>
        <v/>
      </c>
      <c r="EH791" s="153" t="str">
        <f t="shared" si="639"/>
        <v/>
      </c>
      <c r="EI791" s="19" t="str">
        <f t="shared" si="640"/>
        <v/>
      </c>
      <c r="EJ791" s="153" t="str">
        <f t="shared" si="641"/>
        <v/>
      </c>
      <c r="EK791" s="19" t="str">
        <f t="shared" si="642"/>
        <v/>
      </c>
      <c r="EL791" s="153" t="str">
        <f t="shared" si="643"/>
        <v/>
      </c>
      <c r="EM791" s="19" t="str">
        <f t="shared" si="644"/>
        <v/>
      </c>
      <c r="EN791" s="153" t="str">
        <f t="shared" si="645"/>
        <v/>
      </c>
      <c r="EO791" s="19" t="str">
        <f t="shared" si="646"/>
        <v/>
      </c>
      <c r="EP791" s="153" t="str">
        <f t="shared" si="647"/>
        <v/>
      </c>
      <c r="EQ791" s="19" t="str">
        <f t="shared" si="648"/>
        <v/>
      </c>
      <c r="ER791" s="153" t="str">
        <f t="shared" si="649"/>
        <v/>
      </c>
      <c r="ES791" s="19" t="str">
        <f t="shared" si="650"/>
        <v/>
      </c>
      <c r="ET791" s="153" t="str">
        <f t="shared" si="651"/>
        <v/>
      </c>
    </row>
    <row r="792" spans="1:150" x14ac:dyDescent="0.25">
      <c r="A792" s="31"/>
      <c r="B792" s="91" t="str">
        <f t="shared" si="652"/>
        <v/>
      </c>
      <c r="C792" s="20" t="str">
        <f t="shared" si="612"/>
        <v/>
      </c>
      <c r="D792" s="97" t="str">
        <f t="shared" si="613"/>
        <v/>
      </c>
      <c r="E792" s="62" t="str">
        <f t="shared" si="653"/>
        <v/>
      </c>
      <c r="F792" s="31"/>
      <c r="G792" s="282"/>
      <c r="H792" s="283"/>
      <c r="I792" s="284"/>
      <c r="J792" s="285"/>
      <c r="K792" s="286"/>
      <c r="L792" s="287"/>
      <c r="M792" s="288"/>
      <c r="N792" s="287"/>
      <c r="O792" s="288"/>
      <c r="P792" s="287"/>
      <c r="Q792" s="288"/>
      <c r="R792" s="287"/>
      <c r="S792" s="288"/>
      <c r="T792" s="287"/>
      <c r="U792" s="288"/>
      <c r="V792" s="287"/>
      <c r="W792" s="288"/>
      <c r="X792" s="287"/>
      <c r="Y792" s="288"/>
      <c r="Z792" s="287"/>
      <c r="AA792" s="288"/>
      <c r="AB792" s="287"/>
      <c r="AC792" s="288"/>
      <c r="AD792" s="287"/>
      <c r="AE792" s="288"/>
      <c r="AF792" s="287"/>
      <c r="AG792" s="288"/>
      <c r="AH792" s="287"/>
      <c r="AI792" s="288"/>
      <c r="AJ792" s="287"/>
      <c r="AK792" s="288"/>
      <c r="AL792" s="287"/>
      <c r="AM792" s="288"/>
      <c r="AN792" s="287"/>
      <c r="AO792" s="288"/>
      <c r="AP792" s="287"/>
      <c r="AQ792" s="288"/>
      <c r="AR792" s="287"/>
      <c r="AS792" s="288"/>
      <c r="AT792" s="287"/>
      <c r="AU792" s="288"/>
      <c r="AV792" s="287"/>
      <c r="AW792" s="288"/>
      <c r="AX792" s="287"/>
      <c r="AY792" s="31"/>
      <c r="BA792" s="76" t="str">
        <f t="shared" si="654"/>
        <v/>
      </c>
      <c r="BC792" s="76" t="str">
        <f>IF('Stock List'!$K792="", "", 'Stock List'!$K792)</f>
        <v/>
      </c>
      <c r="BE792" s="106">
        <f>IFERROR(ROUND(((INDEX('Stock List'!$M$11:$M$1010, MATCH(L792, 'Stock List'!$K$11:$K$1010, 0))/INDEX('Stock List'!$L$11:$L$1010, MATCH(L792, 'Stock List'!$K$11:$K$1010, 0)))*K792), 2), 0)</f>
        <v>0</v>
      </c>
      <c r="BF792" s="20"/>
      <c r="BG792" s="20">
        <f>IFERROR(ROUND(((INDEX('Stock List'!$M$11:$M$1010, MATCH(N792, 'Stock List'!$K$11:$K$1010, 0))/INDEX('Stock List'!$L$11:$L$1010, MATCH(N792, 'Stock List'!$K$11:$K$1010, 0)))*M792), 2), 0)</f>
        <v>0</v>
      </c>
      <c r="BH792" s="20"/>
      <c r="BI792" s="20">
        <f>IFERROR(ROUND(((INDEX('Stock List'!$M$11:$M$1010, MATCH(P792, 'Stock List'!$K$11:$K$1010, 0))/INDEX('Stock List'!$L$11:$L$1010, MATCH(P792, 'Stock List'!$K$11:$K$1010, 0)))*O792), 2), 0)</f>
        <v>0</v>
      </c>
      <c r="BJ792" s="20"/>
      <c r="BK792" s="20">
        <f>IFERROR(ROUND(((INDEX('Stock List'!$M$11:$M$1010, MATCH(R792, 'Stock List'!$K$11:$K$1010, 0))/INDEX('Stock List'!$L$11:$L$1010, MATCH(R792, 'Stock List'!$K$11:$K$1010, 0)))*Q792), 2), 0)</f>
        <v>0</v>
      </c>
      <c r="BL792" s="20"/>
      <c r="BM792" s="20">
        <f>IFERROR(ROUND(((INDEX('Stock List'!$M$11:$M$1010, MATCH(T792, 'Stock List'!$K$11:$K$1010, 0))/INDEX('Stock List'!$L$11:$L$1010, MATCH(T792, 'Stock List'!$K$11:$K$1010, 0)))*S792), 2), 0)</f>
        <v>0</v>
      </c>
      <c r="BN792" s="20"/>
      <c r="BO792" s="20">
        <f>IFERROR(ROUND(((INDEX('Stock List'!$M$11:$M$1010, MATCH(V792, 'Stock List'!$K$11:$K$1010, 0))/INDEX('Stock List'!$L$11:$L$1010, MATCH(V792, 'Stock List'!$K$11:$K$1010, 0)))*U792), 2), 0)</f>
        <v>0</v>
      </c>
      <c r="BP792" s="20"/>
      <c r="BQ792" s="20">
        <f>IFERROR(ROUND(((INDEX('Stock List'!$M$11:$M$1010, MATCH(X792, 'Stock List'!$K$11:$K$1010, 0))/INDEX('Stock List'!$L$11:$L$1010, MATCH(X792, 'Stock List'!$K$11:$K$1010, 0)))*W792), 2), 0)</f>
        <v>0</v>
      </c>
      <c r="BR792" s="20"/>
      <c r="BS792" s="20">
        <f>IFERROR(ROUND(((INDEX('Stock List'!$M$11:$M$1010, MATCH(Z792, 'Stock List'!$K$11:$K$1010, 0))/INDEX('Stock List'!$L$11:$L$1010, MATCH(Z792, 'Stock List'!$K$11:$K$1010, 0)))*Y792), 2), 0)</f>
        <v>0</v>
      </c>
      <c r="BT792" s="20"/>
      <c r="BU792" s="20">
        <f>IFERROR(ROUND(((INDEX('Stock List'!$M$11:$M$1010, MATCH(AB792, 'Stock List'!$K$11:$K$1010, 0))/INDEX('Stock List'!$L$11:$L$1010, MATCH(AB792, 'Stock List'!$K$11:$K$1010, 0)))*AA792), 2), 0)</f>
        <v>0</v>
      </c>
      <c r="BV792" s="20"/>
      <c r="BW792" s="20">
        <f>IFERROR(ROUND(((INDEX('Stock List'!$M$11:$M$1010, MATCH(AD792, 'Stock List'!$K$11:$K$1010, 0))/INDEX('Stock List'!$L$11:$L$1010, MATCH(AD792, 'Stock List'!$K$11:$K$1010, 0)))*AC792), 2), 0)</f>
        <v>0</v>
      </c>
      <c r="BX792" s="20"/>
      <c r="BY792" s="20">
        <f>IFERROR(ROUND(((INDEX('Stock List'!$M$11:$M$1010, MATCH(AF792, 'Stock List'!$K$11:$K$1010, 0))/INDEX('Stock List'!$L$11:$L$1010, MATCH(AF792, 'Stock List'!$K$11:$K$1010, 0)))*AE792), 2), 0)</f>
        <v>0</v>
      </c>
      <c r="BZ792" s="20"/>
      <c r="CA792" s="20">
        <f>IFERROR(ROUND(((INDEX('Stock List'!$M$11:$M$1010, MATCH(AH792, 'Stock List'!$K$11:$K$1010, 0))/INDEX('Stock List'!$L$11:$L$1010, MATCH(AH792, 'Stock List'!$K$11:$K$1010, 0)))*AG792), 2), 0)</f>
        <v>0</v>
      </c>
      <c r="CB792" s="20"/>
      <c r="CC792" s="20">
        <f>IFERROR(ROUND(((INDEX('Stock List'!$M$11:$M$1010, MATCH(AJ792, 'Stock List'!$K$11:$K$1010, 0))/INDEX('Stock List'!$L$11:$L$1010, MATCH(AJ792, 'Stock List'!$K$11:$K$1010, 0)))*AI792), 2), 0)</f>
        <v>0</v>
      </c>
      <c r="CD792" s="20"/>
      <c r="CE792" s="20">
        <f>IFERROR(ROUND(((INDEX('Stock List'!$M$11:$M$1010, MATCH(AL792, 'Stock List'!$K$11:$K$1010, 0))/INDEX('Stock List'!$L$11:$L$1010, MATCH(AL792, 'Stock List'!$K$11:$K$1010, 0)))*AK792), 2), 0)</f>
        <v>0</v>
      </c>
      <c r="CF792" s="20"/>
      <c r="CG792" s="20">
        <f>IFERROR(ROUND(((INDEX('Stock List'!$M$11:$M$1010, MATCH(AN792, 'Stock List'!$K$11:$K$1010, 0))/INDEX('Stock List'!$L$11:$L$1010, MATCH(AN792, 'Stock List'!$K$11:$K$1010, 0)))*AM792), 2), 0)</f>
        <v>0</v>
      </c>
      <c r="CH792" s="20"/>
      <c r="CI792" s="20">
        <f>IFERROR(ROUND(((INDEX('Stock List'!$M$11:$M$1010, MATCH(AP792, 'Stock List'!$K$11:$K$1010, 0))/INDEX('Stock List'!$L$11:$L$1010, MATCH(AP792, 'Stock List'!$K$11:$K$1010, 0)))*AO792), 2), 0)</f>
        <v>0</v>
      </c>
      <c r="CJ792" s="20"/>
      <c r="CK792" s="20">
        <f>IFERROR(ROUND(((INDEX('Stock List'!$M$11:$M$1010, MATCH(AR792, 'Stock List'!$K$11:$K$1010, 0))/INDEX('Stock List'!$L$11:$L$1010, MATCH(AR792, 'Stock List'!$K$11:$K$1010, 0)))*AQ792), 2), 0)</f>
        <v>0</v>
      </c>
      <c r="CL792" s="20"/>
      <c r="CM792" s="20">
        <f>IFERROR(ROUND(((INDEX('Stock List'!$M$11:$M$1010, MATCH(AT792, 'Stock List'!$K$11:$K$1010, 0))/INDEX('Stock List'!$L$11:$L$1010, MATCH(AT792, 'Stock List'!$K$11:$K$1010, 0)))*AS792), 2), 0)</f>
        <v>0</v>
      </c>
      <c r="CN792" s="20"/>
      <c r="CO792" s="20">
        <f>IFERROR(ROUND(((INDEX('Stock List'!$M$11:$M$1010, MATCH(AV792, 'Stock List'!$K$11:$K$1010, 0))/INDEX('Stock List'!$L$11:$L$1010, MATCH(AV792, 'Stock List'!$K$11:$K$1010, 0)))*AU792), 2), 0)</f>
        <v>0</v>
      </c>
      <c r="CP792" s="20"/>
      <c r="CQ792" s="20">
        <f>IFERROR(ROUND(((INDEX('Stock List'!$M$11:$M$1010, MATCH(AX792, 'Stock List'!$K$11:$K$1010, 0))/INDEX('Stock List'!$L$11:$L$1010, MATCH(AX792, 'Stock List'!$K$11:$K$1010, 0)))*AW792), 2), 0)</f>
        <v>0</v>
      </c>
      <c r="CR792" s="22"/>
      <c r="CT792" s="106" t="str">
        <f t="shared" si="655"/>
        <v/>
      </c>
      <c r="CU792" s="22" t="str">
        <f t="shared" si="656"/>
        <v/>
      </c>
      <c r="CX792" s="106" t="str">
        <f t="shared" si="657"/>
        <v/>
      </c>
      <c r="CY792" s="20" t="str">
        <f t="shared" si="658"/>
        <v/>
      </c>
      <c r="CZ792" s="22" t="str">
        <f t="shared" si="659"/>
        <v/>
      </c>
      <c r="DB792" s="76" t="str">
        <f>IF($H792="", "", COUNTIF($G$11:$G$1010, "&gt;"&amp;$G792)+1+COUNTIF($G$11:$G792, $G792)-1)</f>
        <v/>
      </c>
      <c r="DC792" s="76" t="str">
        <f>IF($H792="", "", COUNTIF($CZ$11:$CZ$1010, "&gt;"&amp;$CZ792)+1+COUNTIF($CZ$11:$CZ792, $CZ792)-1)</f>
        <v/>
      </c>
      <c r="DE792" s="147" t="str">
        <f t="shared" si="660"/>
        <v/>
      </c>
      <c r="DF792" s="148"/>
      <c r="DG792" s="19" t="str">
        <f t="shared" si="661"/>
        <v/>
      </c>
      <c r="DH792" s="153" t="str">
        <f t="shared" si="662"/>
        <v/>
      </c>
      <c r="DI792" s="19" t="str">
        <f t="shared" si="614"/>
        <v/>
      </c>
      <c r="DJ792" s="153" t="str">
        <f t="shared" si="615"/>
        <v/>
      </c>
      <c r="DK792" s="19" t="str">
        <f t="shared" si="616"/>
        <v/>
      </c>
      <c r="DL792" s="153" t="str">
        <f t="shared" si="617"/>
        <v/>
      </c>
      <c r="DM792" s="19" t="str">
        <f t="shared" si="618"/>
        <v/>
      </c>
      <c r="DN792" s="153" t="str">
        <f t="shared" si="619"/>
        <v/>
      </c>
      <c r="DO792" s="19" t="str">
        <f t="shared" si="620"/>
        <v/>
      </c>
      <c r="DP792" s="153" t="str">
        <f t="shared" si="621"/>
        <v/>
      </c>
      <c r="DQ792" s="19" t="str">
        <f t="shared" si="622"/>
        <v/>
      </c>
      <c r="DR792" s="153" t="str">
        <f t="shared" si="623"/>
        <v/>
      </c>
      <c r="DS792" s="19" t="str">
        <f t="shared" si="624"/>
        <v/>
      </c>
      <c r="DT792" s="153" t="str">
        <f t="shared" si="625"/>
        <v/>
      </c>
      <c r="DU792" s="19" t="str">
        <f t="shared" si="626"/>
        <v/>
      </c>
      <c r="DV792" s="153" t="str">
        <f t="shared" si="627"/>
        <v/>
      </c>
      <c r="DW792" s="19" t="str">
        <f t="shared" si="628"/>
        <v/>
      </c>
      <c r="DX792" s="153" t="str">
        <f t="shared" si="629"/>
        <v/>
      </c>
      <c r="DY792" s="19" t="str">
        <f t="shared" si="630"/>
        <v/>
      </c>
      <c r="DZ792" s="153" t="str">
        <f t="shared" si="631"/>
        <v/>
      </c>
      <c r="EA792" s="19" t="str">
        <f t="shared" si="632"/>
        <v/>
      </c>
      <c r="EB792" s="153" t="str">
        <f t="shared" si="633"/>
        <v/>
      </c>
      <c r="EC792" s="19" t="str">
        <f t="shared" si="634"/>
        <v/>
      </c>
      <c r="ED792" s="153" t="str">
        <f t="shared" si="635"/>
        <v/>
      </c>
      <c r="EE792" s="19" t="str">
        <f t="shared" si="636"/>
        <v/>
      </c>
      <c r="EF792" s="153" t="str">
        <f t="shared" si="637"/>
        <v/>
      </c>
      <c r="EG792" s="19" t="str">
        <f t="shared" si="638"/>
        <v/>
      </c>
      <c r="EH792" s="153" t="str">
        <f t="shared" si="639"/>
        <v/>
      </c>
      <c r="EI792" s="19" t="str">
        <f t="shared" si="640"/>
        <v/>
      </c>
      <c r="EJ792" s="153" t="str">
        <f t="shared" si="641"/>
        <v/>
      </c>
      <c r="EK792" s="19" t="str">
        <f t="shared" si="642"/>
        <v/>
      </c>
      <c r="EL792" s="153" t="str">
        <f t="shared" si="643"/>
        <v/>
      </c>
      <c r="EM792" s="19" t="str">
        <f t="shared" si="644"/>
        <v/>
      </c>
      <c r="EN792" s="153" t="str">
        <f t="shared" si="645"/>
        <v/>
      </c>
      <c r="EO792" s="19" t="str">
        <f t="shared" si="646"/>
        <v/>
      </c>
      <c r="EP792" s="153" t="str">
        <f t="shared" si="647"/>
        <v/>
      </c>
      <c r="EQ792" s="19" t="str">
        <f t="shared" si="648"/>
        <v/>
      </c>
      <c r="ER792" s="153" t="str">
        <f t="shared" si="649"/>
        <v/>
      </c>
      <c r="ES792" s="19" t="str">
        <f t="shared" si="650"/>
        <v/>
      </c>
      <c r="ET792" s="153" t="str">
        <f t="shared" si="651"/>
        <v/>
      </c>
    </row>
    <row r="793" spans="1:150" x14ac:dyDescent="0.25">
      <c r="A793" s="31"/>
      <c r="B793" s="91" t="str">
        <f t="shared" si="652"/>
        <v/>
      </c>
      <c r="C793" s="20" t="str">
        <f t="shared" si="612"/>
        <v/>
      </c>
      <c r="D793" s="97" t="str">
        <f t="shared" si="613"/>
        <v/>
      </c>
      <c r="E793" s="62" t="str">
        <f t="shared" si="653"/>
        <v/>
      </c>
      <c r="F793" s="31"/>
      <c r="G793" s="282"/>
      <c r="H793" s="283"/>
      <c r="I793" s="284"/>
      <c r="J793" s="285"/>
      <c r="K793" s="286"/>
      <c r="L793" s="287"/>
      <c r="M793" s="288"/>
      <c r="N793" s="287"/>
      <c r="O793" s="288"/>
      <c r="P793" s="287"/>
      <c r="Q793" s="288"/>
      <c r="R793" s="287"/>
      <c r="S793" s="288"/>
      <c r="T793" s="287"/>
      <c r="U793" s="288"/>
      <c r="V793" s="287"/>
      <c r="W793" s="288"/>
      <c r="X793" s="287"/>
      <c r="Y793" s="288"/>
      <c r="Z793" s="287"/>
      <c r="AA793" s="288"/>
      <c r="AB793" s="287"/>
      <c r="AC793" s="288"/>
      <c r="AD793" s="287"/>
      <c r="AE793" s="288"/>
      <c r="AF793" s="287"/>
      <c r="AG793" s="288"/>
      <c r="AH793" s="287"/>
      <c r="AI793" s="288"/>
      <c r="AJ793" s="287"/>
      <c r="AK793" s="288"/>
      <c r="AL793" s="287"/>
      <c r="AM793" s="288"/>
      <c r="AN793" s="287"/>
      <c r="AO793" s="288"/>
      <c r="AP793" s="287"/>
      <c r="AQ793" s="288"/>
      <c r="AR793" s="287"/>
      <c r="AS793" s="288"/>
      <c r="AT793" s="287"/>
      <c r="AU793" s="288"/>
      <c r="AV793" s="287"/>
      <c r="AW793" s="288"/>
      <c r="AX793" s="287"/>
      <c r="AY793" s="31"/>
      <c r="BA793" s="76" t="str">
        <f t="shared" si="654"/>
        <v/>
      </c>
      <c r="BC793" s="76" t="str">
        <f>IF('Stock List'!$K793="", "", 'Stock List'!$K793)</f>
        <v/>
      </c>
      <c r="BE793" s="106">
        <f>IFERROR(ROUND(((INDEX('Stock List'!$M$11:$M$1010, MATCH(L793, 'Stock List'!$K$11:$K$1010, 0))/INDEX('Stock List'!$L$11:$L$1010, MATCH(L793, 'Stock List'!$K$11:$K$1010, 0)))*K793), 2), 0)</f>
        <v>0</v>
      </c>
      <c r="BF793" s="20"/>
      <c r="BG793" s="20">
        <f>IFERROR(ROUND(((INDEX('Stock List'!$M$11:$M$1010, MATCH(N793, 'Stock List'!$K$11:$K$1010, 0))/INDEX('Stock List'!$L$11:$L$1010, MATCH(N793, 'Stock List'!$K$11:$K$1010, 0)))*M793), 2), 0)</f>
        <v>0</v>
      </c>
      <c r="BH793" s="20"/>
      <c r="BI793" s="20">
        <f>IFERROR(ROUND(((INDEX('Stock List'!$M$11:$M$1010, MATCH(P793, 'Stock List'!$K$11:$K$1010, 0))/INDEX('Stock List'!$L$11:$L$1010, MATCH(P793, 'Stock List'!$K$11:$K$1010, 0)))*O793), 2), 0)</f>
        <v>0</v>
      </c>
      <c r="BJ793" s="20"/>
      <c r="BK793" s="20">
        <f>IFERROR(ROUND(((INDEX('Stock List'!$M$11:$M$1010, MATCH(R793, 'Stock List'!$K$11:$K$1010, 0))/INDEX('Stock List'!$L$11:$L$1010, MATCH(R793, 'Stock List'!$K$11:$K$1010, 0)))*Q793), 2), 0)</f>
        <v>0</v>
      </c>
      <c r="BL793" s="20"/>
      <c r="BM793" s="20">
        <f>IFERROR(ROUND(((INDEX('Stock List'!$M$11:$M$1010, MATCH(T793, 'Stock List'!$K$11:$K$1010, 0))/INDEX('Stock List'!$L$11:$L$1010, MATCH(T793, 'Stock List'!$K$11:$K$1010, 0)))*S793), 2), 0)</f>
        <v>0</v>
      </c>
      <c r="BN793" s="20"/>
      <c r="BO793" s="20">
        <f>IFERROR(ROUND(((INDEX('Stock List'!$M$11:$M$1010, MATCH(V793, 'Stock List'!$K$11:$K$1010, 0))/INDEX('Stock List'!$L$11:$L$1010, MATCH(V793, 'Stock List'!$K$11:$K$1010, 0)))*U793), 2), 0)</f>
        <v>0</v>
      </c>
      <c r="BP793" s="20"/>
      <c r="BQ793" s="20">
        <f>IFERROR(ROUND(((INDEX('Stock List'!$M$11:$M$1010, MATCH(X793, 'Stock List'!$K$11:$K$1010, 0))/INDEX('Stock List'!$L$11:$L$1010, MATCH(X793, 'Stock List'!$K$11:$K$1010, 0)))*W793), 2), 0)</f>
        <v>0</v>
      </c>
      <c r="BR793" s="20"/>
      <c r="BS793" s="20">
        <f>IFERROR(ROUND(((INDEX('Stock List'!$M$11:$M$1010, MATCH(Z793, 'Stock List'!$K$11:$K$1010, 0))/INDEX('Stock List'!$L$11:$L$1010, MATCH(Z793, 'Stock List'!$K$11:$K$1010, 0)))*Y793), 2), 0)</f>
        <v>0</v>
      </c>
      <c r="BT793" s="20"/>
      <c r="BU793" s="20">
        <f>IFERROR(ROUND(((INDEX('Stock List'!$M$11:$M$1010, MATCH(AB793, 'Stock List'!$K$11:$K$1010, 0))/INDEX('Stock List'!$L$11:$L$1010, MATCH(AB793, 'Stock List'!$K$11:$K$1010, 0)))*AA793), 2), 0)</f>
        <v>0</v>
      </c>
      <c r="BV793" s="20"/>
      <c r="BW793" s="20">
        <f>IFERROR(ROUND(((INDEX('Stock List'!$M$11:$M$1010, MATCH(AD793, 'Stock List'!$K$11:$K$1010, 0))/INDEX('Stock List'!$L$11:$L$1010, MATCH(AD793, 'Stock List'!$K$11:$K$1010, 0)))*AC793), 2), 0)</f>
        <v>0</v>
      </c>
      <c r="BX793" s="20"/>
      <c r="BY793" s="20">
        <f>IFERROR(ROUND(((INDEX('Stock List'!$M$11:$M$1010, MATCH(AF793, 'Stock List'!$K$11:$K$1010, 0))/INDEX('Stock List'!$L$11:$L$1010, MATCH(AF793, 'Stock List'!$K$11:$K$1010, 0)))*AE793), 2), 0)</f>
        <v>0</v>
      </c>
      <c r="BZ793" s="20"/>
      <c r="CA793" s="20">
        <f>IFERROR(ROUND(((INDEX('Stock List'!$M$11:$M$1010, MATCH(AH793, 'Stock List'!$K$11:$K$1010, 0))/INDEX('Stock List'!$L$11:$L$1010, MATCH(AH793, 'Stock List'!$K$11:$K$1010, 0)))*AG793), 2), 0)</f>
        <v>0</v>
      </c>
      <c r="CB793" s="20"/>
      <c r="CC793" s="20">
        <f>IFERROR(ROUND(((INDEX('Stock List'!$M$11:$M$1010, MATCH(AJ793, 'Stock List'!$K$11:$K$1010, 0))/INDEX('Stock List'!$L$11:$L$1010, MATCH(AJ793, 'Stock List'!$K$11:$K$1010, 0)))*AI793), 2), 0)</f>
        <v>0</v>
      </c>
      <c r="CD793" s="20"/>
      <c r="CE793" s="20">
        <f>IFERROR(ROUND(((INDEX('Stock List'!$M$11:$M$1010, MATCH(AL793, 'Stock List'!$K$11:$K$1010, 0))/INDEX('Stock List'!$L$11:$L$1010, MATCH(AL793, 'Stock List'!$K$11:$K$1010, 0)))*AK793), 2), 0)</f>
        <v>0</v>
      </c>
      <c r="CF793" s="20"/>
      <c r="CG793" s="20">
        <f>IFERROR(ROUND(((INDEX('Stock List'!$M$11:$M$1010, MATCH(AN793, 'Stock List'!$K$11:$K$1010, 0))/INDEX('Stock List'!$L$11:$L$1010, MATCH(AN793, 'Stock List'!$K$11:$K$1010, 0)))*AM793), 2), 0)</f>
        <v>0</v>
      </c>
      <c r="CH793" s="20"/>
      <c r="CI793" s="20">
        <f>IFERROR(ROUND(((INDEX('Stock List'!$M$11:$M$1010, MATCH(AP793, 'Stock List'!$K$11:$K$1010, 0))/INDEX('Stock List'!$L$11:$L$1010, MATCH(AP793, 'Stock List'!$K$11:$K$1010, 0)))*AO793), 2), 0)</f>
        <v>0</v>
      </c>
      <c r="CJ793" s="20"/>
      <c r="CK793" s="20">
        <f>IFERROR(ROUND(((INDEX('Stock List'!$M$11:$M$1010, MATCH(AR793, 'Stock List'!$K$11:$K$1010, 0))/INDEX('Stock List'!$L$11:$L$1010, MATCH(AR793, 'Stock List'!$K$11:$K$1010, 0)))*AQ793), 2), 0)</f>
        <v>0</v>
      </c>
      <c r="CL793" s="20"/>
      <c r="CM793" s="20">
        <f>IFERROR(ROUND(((INDEX('Stock List'!$M$11:$M$1010, MATCH(AT793, 'Stock List'!$K$11:$K$1010, 0))/INDEX('Stock List'!$L$11:$L$1010, MATCH(AT793, 'Stock List'!$K$11:$K$1010, 0)))*AS793), 2), 0)</f>
        <v>0</v>
      </c>
      <c r="CN793" s="20"/>
      <c r="CO793" s="20">
        <f>IFERROR(ROUND(((INDEX('Stock List'!$M$11:$M$1010, MATCH(AV793, 'Stock List'!$K$11:$K$1010, 0))/INDEX('Stock List'!$L$11:$L$1010, MATCH(AV793, 'Stock List'!$K$11:$K$1010, 0)))*AU793), 2), 0)</f>
        <v>0</v>
      </c>
      <c r="CP793" s="20"/>
      <c r="CQ793" s="20">
        <f>IFERROR(ROUND(((INDEX('Stock List'!$M$11:$M$1010, MATCH(AX793, 'Stock List'!$K$11:$K$1010, 0))/INDEX('Stock List'!$L$11:$L$1010, MATCH(AX793, 'Stock List'!$K$11:$K$1010, 0)))*AW793), 2), 0)</f>
        <v>0</v>
      </c>
      <c r="CR793" s="22"/>
      <c r="CT793" s="106" t="str">
        <f t="shared" si="655"/>
        <v/>
      </c>
      <c r="CU793" s="22" t="str">
        <f t="shared" si="656"/>
        <v/>
      </c>
      <c r="CX793" s="106" t="str">
        <f t="shared" si="657"/>
        <v/>
      </c>
      <c r="CY793" s="20" t="str">
        <f t="shared" si="658"/>
        <v/>
      </c>
      <c r="CZ793" s="22" t="str">
        <f t="shared" si="659"/>
        <v/>
      </c>
      <c r="DB793" s="76" t="str">
        <f>IF($H793="", "", COUNTIF($G$11:$G$1010, "&gt;"&amp;$G793)+1+COUNTIF($G$11:$G793, $G793)-1)</f>
        <v/>
      </c>
      <c r="DC793" s="76" t="str">
        <f>IF($H793="", "", COUNTIF($CZ$11:$CZ$1010, "&gt;"&amp;$CZ793)+1+COUNTIF($CZ$11:$CZ793, $CZ793)-1)</f>
        <v/>
      </c>
      <c r="DE793" s="147" t="str">
        <f t="shared" si="660"/>
        <v/>
      </c>
      <c r="DF793" s="148"/>
      <c r="DG793" s="19" t="str">
        <f t="shared" si="661"/>
        <v/>
      </c>
      <c r="DH793" s="153" t="str">
        <f t="shared" si="662"/>
        <v/>
      </c>
      <c r="DI793" s="19" t="str">
        <f t="shared" si="614"/>
        <v/>
      </c>
      <c r="DJ793" s="153" t="str">
        <f t="shared" si="615"/>
        <v/>
      </c>
      <c r="DK793" s="19" t="str">
        <f t="shared" si="616"/>
        <v/>
      </c>
      <c r="DL793" s="153" t="str">
        <f t="shared" si="617"/>
        <v/>
      </c>
      <c r="DM793" s="19" t="str">
        <f t="shared" si="618"/>
        <v/>
      </c>
      <c r="DN793" s="153" t="str">
        <f t="shared" si="619"/>
        <v/>
      </c>
      <c r="DO793" s="19" t="str">
        <f t="shared" si="620"/>
        <v/>
      </c>
      <c r="DP793" s="153" t="str">
        <f t="shared" si="621"/>
        <v/>
      </c>
      <c r="DQ793" s="19" t="str">
        <f t="shared" si="622"/>
        <v/>
      </c>
      <c r="DR793" s="153" t="str">
        <f t="shared" si="623"/>
        <v/>
      </c>
      <c r="DS793" s="19" t="str">
        <f t="shared" si="624"/>
        <v/>
      </c>
      <c r="DT793" s="153" t="str">
        <f t="shared" si="625"/>
        <v/>
      </c>
      <c r="DU793" s="19" t="str">
        <f t="shared" si="626"/>
        <v/>
      </c>
      <c r="DV793" s="153" t="str">
        <f t="shared" si="627"/>
        <v/>
      </c>
      <c r="DW793" s="19" t="str">
        <f t="shared" si="628"/>
        <v/>
      </c>
      <c r="DX793" s="153" t="str">
        <f t="shared" si="629"/>
        <v/>
      </c>
      <c r="DY793" s="19" t="str">
        <f t="shared" si="630"/>
        <v/>
      </c>
      <c r="DZ793" s="153" t="str">
        <f t="shared" si="631"/>
        <v/>
      </c>
      <c r="EA793" s="19" t="str">
        <f t="shared" si="632"/>
        <v/>
      </c>
      <c r="EB793" s="153" t="str">
        <f t="shared" si="633"/>
        <v/>
      </c>
      <c r="EC793" s="19" t="str">
        <f t="shared" si="634"/>
        <v/>
      </c>
      <c r="ED793" s="153" t="str">
        <f t="shared" si="635"/>
        <v/>
      </c>
      <c r="EE793" s="19" t="str">
        <f t="shared" si="636"/>
        <v/>
      </c>
      <c r="EF793" s="153" t="str">
        <f t="shared" si="637"/>
        <v/>
      </c>
      <c r="EG793" s="19" t="str">
        <f t="shared" si="638"/>
        <v/>
      </c>
      <c r="EH793" s="153" t="str">
        <f t="shared" si="639"/>
        <v/>
      </c>
      <c r="EI793" s="19" t="str">
        <f t="shared" si="640"/>
        <v/>
      </c>
      <c r="EJ793" s="153" t="str">
        <f t="shared" si="641"/>
        <v/>
      </c>
      <c r="EK793" s="19" t="str">
        <f t="shared" si="642"/>
        <v/>
      </c>
      <c r="EL793" s="153" t="str">
        <f t="shared" si="643"/>
        <v/>
      </c>
      <c r="EM793" s="19" t="str">
        <f t="shared" si="644"/>
        <v/>
      </c>
      <c r="EN793" s="153" t="str">
        <f t="shared" si="645"/>
        <v/>
      </c>
      <c r="EO793" s="19" t="str">
        <f t="shared" si="646"/>
        <v/>
      </c>
      <c r="EP793" s="153" t="str">
        <f t="shared" si="647"/>
        <v/>
      </c>
      <c r="EQ793" s="19" t="str">
        <f t="shared" si="648"/>
        <v/>
      </c>
      <c r="ER793" s="153" t="str">
        <f t="shared" si="649"/>
        <v/>
      </c>
      <c r="ES793" s="19" t="str">
        <f t="shared" si="650"/>
        <v/>
      </c>
      <c r="ET793" s="153" t="str">
        <f t="shared" si="651"/>
        <v/>
      </c>
    </row>
    <row r="794" spans="1:150" x14ac:dyDescent="0.25">
      <c r="A794" s="31"/>
      <c r="B794" s="91" t="str">
        <f t="shared" si="652"/>
        <v/>
      </c>
      <c r="C794" s="20" t="str">
        <f t="shared" si="612"/>
        <v/>
      </c>
      <c r="D794" s="97" t="str">
        <f t="shared" si="613"/>
        <v/>
      </c>
      <c r="E794" s="62" t="str">
        <f t="shared" si="653"/>
        <v/>
      </c>
      <c r="F794" s="31"/>
      <c r="G794" s="282"/>
      <c r="H794" s="283"/>
      <c r="I794" s="284"/>
      <c r="J794" s="285"/>
      <c r="K794" s="286"/>
      <c r="L794" s="287"/>
      <c r="M794" s="288"/>
      <c r="N794" s="287"/>
      <c r="O794" s="288"/>
      <c r="P794" s="287"/>
      <c r="Q794" s="288"/>
      <c r="R794" s="287"/>
      <c r="S794" s="288"/>
      <c r="T794" s="287"/>
      <c r="U794" s="288"/>
      <c r="V794" s="287"/>
      <c r="W794" s="288"/>
      <c r="X794" s="287"/>
      <c r="Y794" s="288"/>
      <c r="Z794" s="287"/>
      <c r="AA794" s="288"/>
      <c r="AB794" s="287"/>
      <c r="AC794" s="288"/>
      <c r="AD794" s="287"/>
      <c r="AE794" s="288"/>
      <c r="AF794" s="287"/>
      <c r="AG794" s="288"/>
      <c r="AH794" s="287"/>
      <c r="AI794" s="288"/>
      <c r="AJ794" s="287"/>
      <c r="AK794" s="288"/>
      <c r="AL794" s="287"/>
      <c r="AM794" s="288"/>
      <c r="AN794" s="287"/>
      <c r="AO794" s="288"/>
      <c r="AP794" s="287"/>
      <c r="AQ794" s="288"/>
      <c r="AR794" s="287"/>
      <c r="AS794" s="288"/>
      <c r="AT794" s="287"/>
      <c r="AU794" s="288"/>
      <c r="AV794" s="287"/>
      <c r="AW794" s="288"/>
      <c r="AX794" s="287"/>
      <c r="AY794" s="31"/>
      <c r="BA794" s="76" t="str">
        <f t="shared" si="654"/>
        <v/>
      </c>
      <c r="BC794" s="76" t="str">
        <f>IF('Stock List'!$K794="", "", 'Stock List'!$K794)</f>
        <v/>
      </c>
      <c r="BE794" s="106">
        <f>IFERROR(ROUND(((INDEX('Stock List'!$M$11:$M$1010, MATCH(L794, 'Stock List'!$K$11:$K$1010, 0))/INDEX('Stock List'!$L$11:$L$1010, MATCH(L794, 'Stock List'!$K$11:$K$1010, 0)))*K794), 2), 0)</f>
        <v>0</v>
      </c>
      <c r="BF794" s="20"/>
      <c r="BG794" s="20">
        <f>IFERROR(ROUND(((INDEX('Stock List'!$M$11:$M$1010, MATCH(N794, 'Stock List'!$K$11:$K$1010, 0))/INDEX('Stock List'!$L$11:$L$1010, MATCH(N794, 'Stock List'!$K$11:$K$1010, 0)))*M794), 2), 0)</f>
        <v>0</v>
      </c>
      <c r="BH794" s="20"/>
      <c r="BI794" s="20">
        <f>IFERROR(ROUND(((INDEX('Stock List'!$M$11:$M$1010, MATCH(P794, 'Stock List'!$K$11:$K$1010, 0))/INDEX('Stock List'!$L$11:$L$1010, MATCH(P794, 'Stock List'!$K$11:$K$1010, 0)))*O794), 2), 0)</f>
        <v>0</v>
      </c>
      <c r="BJ794" s="20"/>
      <c r="BK794" s="20">
        <f>IFERROR(ROUND(((INDEX('Stock List'!$M$11:$M$1010, MATCH(R794, 'Stock List'!$K$11:$K$1010, 0))/INDEX('Stock List'!$L$11:$L$1010, MATCH(R794, 'Stock List'!$K$11:$K$1010, 0)))*Q794), 2), 0)</f>
        <v>0</v>
      </c>
      <c r="BL794" s="20"/>
      <c r="BM794" s="20">
        <f>IFERROR(ROUND(((INDEX('Stock List'!$M$11:$M$1010, MATCH(T794, 'Stock List'!$K$11:$K$1010, 0))/INDEX('Stock List'!$L$11:$L$1010, MATCH(T794, 'Stock List'!$K$11:$K$1010, 0)))*S794), 2), 0)</f>
        <v>0</v>
      </c>
      <c r="BN794" s="20"/>
      <c r="BO794" s="20">
        <f>IFERROR(ROUND(((INDEX('Stock List'!$M$11:$M$1010, MATCH(V794, 'Stock List'!$K$11:$K$1010, 0))/INDEX('Stock List'!$L$11:$L$1010, MATCH(V794, 'Stock List'!$K$11:$K$1010, 0)))*U794), 2), 0)</f>
        <v>0</v>
      </c>
      <c r="BP794" s="20"/>
      <c r="BQ794" s="20">
        <f>IFERROR(ROUND(((INDEX('Stock List'!$M$11:$M$1010, MATCH(X794, 'Stock List'!$K$11:$K$1010, 0))/INDEX('Stock List'!$L$11:$L$1010, MATCH(X794, 'Stock List'!$K$11:$K$1010, 0)))*W794), 2), 0)</f>
        <v>0</v>
      </c>
      <c r="BR794" s="20"/>
      <c r="BS794" s="20">
        <f>IFERROR(ROUND(((INDEX('Stock List'!$M$11:$M$1010, MATCH(Z794, 'Stock List'!$K$11:$K$1010, 0))/INDEX('Stock List'!$L$11:$L$1010, MATCH(Z794, 'Stock List'!$K$11:$K$1010, 0)))*Y794), 2), 0)</f>
        <v>0</v>
      </c>
      <c r="BT794" s="20"/>
      <c r="BU794" s="20">
        <f>IFERROR(ROUND(((INDEX('Stock List'!$M$11:$M$1010, MATCH(AB794, 'Stock List'!$K$11:$K$1010, 0))/INDEX('Stock List'!$L$11:$L$1010, MATCH(AB794, 'Stock List'!$K$11:$K$1010, 0)))*AA794), 2), 0)</f>
        <v>0</v>
      </c>
      <c r="BV794" s="20"/>
      <c r="BW794" s="20">
        <f>IFERROR(ROUND(((INDEX('Stock List'!$M$11:$M$1010, MATCH(AD794, 'Stock List'!$K$11:$K$1010, 0))/INDEX('Stock List'!$L$11:$L$1010, MATCH(AD794, 'Stock List'!$K$11:$K$1010, 0)))*AC794), 2), 0)</f>
        <v>0</v>
      </c>
      <c r="BX794" s="20"/>
      <c r="BY794" s="20">
        <f>IFERROR(ROUND(((INDEX('Stock List'!$M$11:$M$1010, MATCH(AF794, 'Stock List'!$K$11:$K$1010, 0))/INDEX('Stock List'!$L$11:$L$1010, MATCH(AF794, 'Stock List'!$K$11:$K$1010, 0)))*AE794), 2), 0)</f>
        <v>0</v>
      </c>
      <c r="BZ794" s="20"/>
      <c r="CA794" s="20">
        <f>IFERROR(ROUND(((INDEX('Stock List'!$M$11:$M$1010, MATCH(AH794, 'Stock List'!$K$11:$K$1010, 0))/INDEX('Stock List'!$L$11:$L$1010, MATCH(AH794, 'Stock List'!$K$11:$K$1010, 0)))*AG794), 2), 0)</f>
        <v>0</v>
      </c>
      <c r="CB794" s="20"/>
      <c r="CC794" s="20">
        <f>IFERROR(ROUND(((INDEX('Stock List'!$M$11:$M$1010, MATCH(AJ794, 'Stock List'!$K$11:$K$1010, 0))/INDEX('Stock List'!$L$11:$L$1010, MATCH(AJ794, 'Stock List'!$K$11:$K$1010, 0)))*AI794), 2), 0)</f>
        <v>0</v>
      </c>
      <c r="CD794" s="20"/>
      <c r="CE794" s="20">
        <f>IFERROR(ROUND(((INDEX('Stock List'!$M$11:$M$1010, MATCH(AL794, 'Stock List'!$K$11:$K$1010, 0))/INDEX('Stock List'!$L$11:$L$1010, MATCH(AL794, 'Stock List'!$K$11:$K$1010, 0)))*AK794), 2), 0)</f>
        <v>0</v>
      </c>
      <c r="CF794" s="20"/>
      <c r="CG794" s="20">
        <f>IFERROR(ROUND(((INDEX('Stock List'!$M$11:$M$1010, MATCH(AN794, 'Stock List'!$K$11:$K$1010, 0))/INDEX('Stock List'!$L$11:$L$1010, MATCH(AN794, 'Stock List'!$K$11:$K$1010, 0)))*AM794), 2), 0)</f>
        <v>0</v>
      </c>
      <c r="CH794" s="20"/>
      <c r="CI794" s="20">
        <f>IFERROR(ROUND(((INDEX('Stock List'!$M$11:$M$1010, MATCH(AP794, 'Stock List'!$K$11:$K$1010, 0))/INDEX('Stock List'!$L$11:$L$1010, MATCH(AP794, 'Stock List'!$K$11:$K$1010, 0)))*AO794), 2), 0)</f>
        <v>0</v>
      </c>
      <c r="CJ794" s="20"/>
      <c r="CK794" s="20">
        <f>IFERROR(ROUND(((INDEX('Stock List'!$M$11:$M$1010, MATCH(AR794, 'Stock List'!$K$11:$K$1010, 0))/INDEX('Stock List'!$L$11:$L$1010, MATCH(AR794, 'Stock List'!$K$11:$K$1010, 0)))*AQ794), 2), 0)</f>
        <v>0</v>
      </c>
      <c r="CL794" s="20"/>
      <c r="CM794" s="20">
        <f>IFERROR(ROUND(((INDEX('Stock List'!$M$11:$M$1010, MATCH(AT794, 'Stock List'!$K$11:$K$1010, 0))/INDEX('Stock List'!$L$11:$L$1010, MATCH(AT794, 'Stock List'!$K$11:$K$1010, 0)))*AS794), 2), 0)</f>
        <v>0</v>
      </c>
      <c r="CN794" s="20"/>
      <c r="CO794" s="20">
        <f>IFERROR(ROUND(((INDEX('Stock List'!$M$11:$M$1010, MATCH(AV794, 'Stock List'!$K$11:$K$1010, 0))/INDEX('Stock List'!$L$11:$L$1010, MATCH(AV794, 'Stock List'!$K$11:$K$1010, 0)))*AU794), 2), 0)</f>
        <v>0</v>
      </c>
      <c r="CP794" s="20"/>
      <c r="CQ794" s="20">
        <f>IFERROR(ROUND(((INDEX('Stock List'!$M$11:$M$1010, MATCH(AX794, 'Stock List'!$K$11:$K$1010, 0))/INDEX('Stock List'!$L$11:$L$1010, MATCH(AX794, 'Stock List'!$K$11:$K$1010, 0)))*AW794), 2), 0)</f>
        <v>0</v>
      </c>
      <c r="CR794" s="22"/>
      <c r="CT794" s="106" t="str">
        <f t="shared" si="655"/>
        <v/>
      </c>
      <c r="CU794" s="22" t="str">
        <f t="shared" si="656"/>
        <v/>
      </c>
      <c r="CX794" s="106" t="str">
        <f t="shared" si="657"/>
        <v/>
      </c>
      <c r="CY794" s="20" t="str">
        <f t="shared" si="658"/>
        <v/>
      </c>
      <c r="CZ794" s="22" t="str">
        <f t="shared" si="659"/>
        <v/>
      </c>
      <c r="DB794" s="76" t="str">
        <f>IF($H794="", "", COUNTIF($G$11:$G$1010, "&gt;"&amp;$G794)+1+COUNTIF($G$11:$G794, $G794)-1)</f>
        <v/>
      </c>
      <c r="DC794" s="76" t="str">
        <f>IF($H794="", "", COUNTIF($CZ$11:$CZ$1010, "&gt;"&amp;$CZ794)+1+COUNTIF($CZ$11:$CZ794, $CZ794)-1)</f>
        <v/>
      </c>
      <c r="DE794" s="147" t="str">
        <f t="shared" si="660"/>
        <v/>
      </c>
      <c r="DF794" s="148"/>
      <c r="DG794" s="19" t="str">
        <f t="shared" si="661"/>
        <v/>
      </c>
      <c r="DH794" s="153" t="str">
        <f t="shared" si="662"/>
        <v/>
      </c>
      <c r="DI794" s="19" t="str">
        <f t="shared" si="614"/>
        <v/>
      </c>
      <c r="DJ794" s="153" t="str">
        <f t="shared" si="615"/>
        <v/>
      </c>
      <c r="DK794" s="19" t="str">
        <f t="shared" si="616"/>
        <v/>
      </c>
      <c r="DL794" s="153" t="str">
        <f t="shared" si="617"/>
        <v/>
      </c>
      <c r="DM794" s="19" t="str">
        <f t="shared" si="618"/>
        <v/>
      </c>
      <c r="DN794" s="153" t="str">
        <f t="shared" si="619"/>
        <v/>
      </c>
      <c r="DO794" s="19" t="str">
        <f t="shared" si="620"/>
        <v/>
      </c>
      <c r="DP794" s="153" t="str">
        <f t="shared" si="621"/>
        <v/>
      </c>
      <c r="DQ794" s="19" t="str">
        <f t="shared" si="622"/>
        <v/>
      </c>
      <c r="DR794" s="153" t="str">
        <f t="shared" si="623"/>
        <v/>
      </c>
      <c r="DS794" s="19" t="str">
        <f t="shared" si="624"/>
        <v/>
      </c>
      <c r="DT794" s="153" t="str">
        <f t="shared" si="625"/>
        <v/>
      </c>
      <c r="DU794" s="19" t="str">
        <f t="shared" si="626"/>
        <v/>
      </c>
      <c r="DV794" s="153" t="str">
        <f t="shared" si="627"/>
        <v/>
      </c>
      <c r="DW794" s="19" t="str">
        <f t="shared" si="628"/>
        <v/>
      </c>
      <c r="DX794" s="153" t="str">
        <f t="shared" si="629"/>
        <v/>
      </c>
      <c r="DY794" s="19" t="str">
        <f t="shared" si="630"/>
        <v/>
      </c>
      <c r="DZ794" s="153" t="str">
        <f t="shared" si="631"/>
        <v/>
      </c>
      <c r="EA794" s="19" t="str">
        <f t="shared" si="632"/>
        <v/>
      </c>
      <c r="EB794" s="153" t="str">
        <f t="shared" si="633"/>
        <v/>
      </c>
      <c r="EC794" s="19" t="str">
        <f t="shared" si="634"/>
        <v/>
      </c>
      <c r="ED794" s="153" t="str">
        <f t="shared" si="635"/>
        <v/>
      </c>
      <c r="EE794" s="19" t="str">
        <f t="shared" si="636"/>
        <v/>
      </c>
      <c r="EF794" s="153" t="str">
        <f t="shared" si="637"/>
        <v/>
      </c>
      <c r="EG794" s="19" t="str">
        <f t="shared" si="638"/>
        <v/>
      </c>
      <c r="EH794" s="153" t="str">
        <f t="shared" si="639"/>
        <v/>
      </c>
      <c r="EI794" s="19" t="str">
        <f t="shared" si="640"/>
        <v/>
      </c>
      <c r="EJ794" s="153" t="str">
        <f t="shared" si="641"/>
        <v/>
      </c>
      <c r="EK794" s="19" t="str">
        <f t="shared" si="642"/>
        <v/>
      </c>
      <c r="EL794" s="153" t="str">
        <f t="shared" si="643"/>
        <v/>
      </c>
      <c r="EM794" s="19" t="str">
        <f t="shared" si="644"/>
        <v/>
      </c>
      <c r="EN794" s="153" t="str">
        <f t="shared" si="645"/>
        <v/>
      </c>
      <c r="EO794" s="19" t="str">
        <f t="shared" si="646"/>
        <v/>
      </c>
      <c r="EP794" s="153" t="str">
        <f t="shared" si="647"/>
        <v/>
      </c>
      <c r="EQ794" s="19" t="str">
        <f t="shared" si="648"/>
        <v/>
      </c>
      <c r="ER794" s="153" t="str">
        <f t="shared" si="649"/>
        <v/>
      </c>
      <c r="ES794" s="19" t="str">
        <f t="shared" si="650"/>
        <v/>
      </c>
      <c r="ET794" s="153" t="str">
        <f t="shared" si="651"/>
        <v/>
      </c>
    </row>
    <row r="795" spans="1:150" x14ac:dyDescent="0.25">
      <c r="A795" s="31"/>
      <c r="B795" s="91" t="str">
        <f t="shared" si="652"/>
        <v/>
      </c>
      <c r="C795" s="20" t="str">
        <f t="shared" si="612"/>
        <v/>
      </c>
      <c r="D795" s="97" t="str">
        <f t="shared" si="613"/>
        <v/>
      </c>
      <c r="E795" s="62" t="str">
        <f t="shared" si="653"/>
        <v/>
      </c>
      <c r="F795" s="31"/>
      <c r="G795" s="282"/>
      <c r="H795" s="283"/>
      <c r="I795" s="284"/>
      <c r="J795" s="285"/>
      <c r="K795" s="286"/>
      <c r="L795" s="287"/>
      <c r="M795" s="288"/>
      <c r="N795" s="287"/>
      <c r="O795" s="288"/>
      <c r="P795" s="287"/>
      <c r="Q795" s="288"/>
      <c r="R795" s="287"/>
      <c r="S795" s="288"/>
      <c r="T795" s="287"/>
      <c r="U795" s="288"/>
      <c r="V795" s="287"/>
      <c r="W795" s="288"/>
      <c r="X795" s="287"/>
      <c r="Y795" s="288"/>
      <c r="Z795" s="287"/>
      <c r="AA795" s="288"/>
      <c r="AB795" s="287"/>
      <c r="AC795" s="288"/>
      <c r="AD795" s="287"/>
      <c r="AE795" s="288"/>
      <c r="AF795" s="287"/>
      <c r="AG795" s="288"/>
      <c r="AH795" s="287"/>
      <c r="AI795" s="288"/>
      <c r="AJ795" s="287"/>
      <c r="AK795" s="288"/>
      <c r="AL795" s="287"/>
      <c r="AM795" s="288"/>
      <c r="AN795" s="287"/>
      <c r="AO795" s="288"/>
      <c r="AP795" s="287"/>
      <c r="AQ795" s="288"/>
      <c r="AR795" s="287"/>
      <c r="AS795" s="288"/>
      <c r="AT795" s="287"/>
      <c r="AU795" s="288"/>
      <c r="AV795" s="287"/>
      <c r="AW795" s="288"/>
      <c r="AX795" s="287"/>
      <c r="AY795" s="31"/>
      <c r="BA795" s="76" t="str">
        <f t="shared" si="654"/>
        <v/>
      </c>
      <c r="BC795" s="76" t="str">
        <f>IF('Stock List'!$K795="", "", 'Stock List'!$K795)</f>
        <v/>
      </c>
      <c r="BE795" s="106">
        <f>IFERROR(ROUND(((INDEX('Stock List'!$M$11:$M$1010, MATCH(L795, 'Stock List'!$K$11:$K$1010, 0))/INDEX('Stock List'!$L$11:$L$1010, MATCH(L795, 'Stock List'!$K$11:$K$1010, 0)))*K795), 2), 0)</f>
        <v>0</v>
      </c>
      <c r="BF795" s="20"/>
      <c r="BG795" s="20">
        <f>IFERROR(ROUND(((INDEX('Stock List'!$M$11:$M$1010, MATCH(N795, 'Stock List'!$K$11:$K$1010, 0))/INDEX('Stock List'!$L$11:$L$1010, MATCH(N795, 'Stock List'!$K$11:$K$1010, 0)))*M795), 2), 0)</f>
        <v>0</v>
      </c>
      <c r="BH795" s="20"/>
      <c r="BI795" s="20">
        <f>IFERROR(ROUND(((INDEX('Stock List'!$M$11:$M$1010, MATCH(P795, 'Stock List'!$K$11:$K$1010, 0))/INDEX('Stock List'!$L$11:$L$1010, MATCH(P795, 'Stock List'!$K$11:$K$1010, 0)))*O795), 2), 0)</f>
        <v>0</v>
      </c>
      <c r="BJ795" s="20"/>
      <c r="BK795" s="20">
        <f>IFERROR(ROUND(((INDEX('Stock List'!$M$11:$M$1010, MATCH(R795, 'Stock List'!$K$11:$K$1010, 0))/INDEX('Stock List'!$L$11:$L$1010, MATCH(R795, 'Stock List'!$K$11:$K$1010, 0)))*Q795), 2), 0)</f>
        <v>0</v>
      </c>
      <c r="BL795" s="20"/>
      <c r="BM795" s="20">
        <f>IFERROR(ROUND(((INDEX('Stock List'!$M$11:$M$1010, MATCH(T795, 'Stock List'!$K$11:$K$1010, 0))/INDEX('Stock List'!$L$11:$L$1010, MATCH(T795, 'Stock List'!$K$11:$K$1010, 0)))*S795), 2), 0)</f>
        <v>0</v>
      </c>
      <c r="BN795" s="20"/>
      <c r="BO795" s="20">
        <f>IFERROR(ROUND(((INDEX('Stock List'!$M$11:$M$1010, MATCH(V795, 'Stock List'!$K$11:$K$1010, 0))/INDEX('Stock List'!$L$11:$L$1010, MATCH(V795, 'Stock List'!$K$11:$K$1010, 0)))*U795), 2), 0)</f>
        <v>0</v>
      </c>
      <c r="BP795" s="20"/>
      <c r="BQ795" s="20">
        <f>IFERROR(ROUND(((INDEX('Stock List'!$M$11:$M$1010, MATCH(X795, 'Stock List'!$K$11:$K$1010, 0))/INDEX('Stock List'!$L$11:$L$1010, MATCH(X795, 'Stock List'!$K$11:$K$1010, 0)))*W795), 2), 0)</f>
        <v>0</v>
      </c>
      <c r="BR795" s="20"/>
      <c r="BS795" s="20">
        <f>IFERROR(ROUND(((INDEX('Stock List'!$M$11:$M$1010, MATCH(Z795, 'Stock List'!$K$11:$K$1010, 0))/INDEX('Stock List'!$L$11:$L$1010, MATCH(Z795, 'Stock List'!$K$11:$K$1010, 0)))*Y795), 2), 0)</f>
        <v>0</v>
      </c>
      <c r="BT795" s="20"/>
      <c r="BU795" s="20">
        <f>IFERROR(ROUND(((INDEX('Stock List'!$M$11:$M$1010, MATCH(AB795, 'Stock List'!$K$11:$K$1010, 0))/INDEX('Stock List'!$L$11:$L$1010, MATCH(AB795, 'Stock List'!$K$11:$K$1010, 0)))*AA795), 2), 0)</f>
        <v>0</v>
      </c>
      <c r="BV795" s="20"/>
      <c r="BW795" s="20">
        <f>IFERROR(ROUND(((INDEX('Stock List'!$M$11:$M$1010, MATCH(AD795, 'Stock List'!$K$11:$K$1010, 0))/INDEX('Stock List'!$L$11:$L$1010, MATCH(AD795, 'Stock List'!$K$11:$K$1010, 0)))*AC795), 2), 0)</f>
        <v>0</v>
      </c>
      <c r="BX795" s="20"/>
      <c r="BY795" s="20">
        <f>IFERROR(ROUND(((INDEX('Stock List'!$M$11:$M$1010, MATCH(AF795, 'Stock List'!$K$11:$K$1010, 0))/INDEX('Stock List'!$L$11:$L$1010, MATCH(AF795, 'Stock List'!$K$11:$K$1010, 0)))*AE795), 2), 0)</f>
        <v>0</v>
      </c>
      <c r="BZ795" s="20"/>
      <c r="CA795" s="20">
        <f>IFERROR(ROUND(((INDEX('Stock List'!$M$11:$M$1010, MATCH(AH795, 'Stock List'!$K$11:$K$1010, 0))/INDEX('Stock List'!$L$11:$L$1010, MATCH(AH795, 'Stock List'!$K$11:$K$1010, 0)))*AG795), 2), 0)</f>
        <v>0</v>
      </c>
      <c r="CB795" s="20"/>
      <c r="CC795" s="20">
        <f>IFERROR(ROUND(((INDEX('Stock List'!$M$11:$M$1010, MATCH(AJ795, 'Stock List'!$K$11:$K$1010, 0))/INDEX('Stock List'!$L$11:$L$1010, MATCH(AJ795, 'Stock List'!$K$11:$K$1010, 0)))*AI795), 2), 0)</f>
        <v>0</v>
      </c>
      <c r="CD795" s="20"/>
      <c r="CE795" s="20">
        <f>IFERROR(ROUND(((INDEX('Stock List'!$M$11:$M$1010, MATCH(AL795, 'Stock List'!$K$11:$K$1010, 0))/INDEX('Stock List'!$L$11:$L$1010, MATCH(AL795, 'Stock List'!$K$11:$K$1010, 0)))*AK795), 2), 0)</f>
        <v>0</v>
      </c>
      <c r="CF795" s="20"/>
      <c r="CG795" s="20">
        <f>IFERROR(ROUND(((INDEX('Stock List'!$M$11:$M$1010, MATCH(AN795, 'Stock List'!$K$11:$K$1010, 0))/INDEX('Stock List'!$L$11:$L$1010, MATCH(AN795, 'Stock List'!$K$11:$K$1010, 0)))*AM795), 2), 0)</f>
        <v>0</v>
      </c>
      <c r="CH795" s="20"/>
      <c r="CI795" s="20">
        <f>IFERROR(ROUND(((INDEX('Stock List'!$M$11:$M$1010, MATCH(AP795, 'Stock List'!$K$11:$K$1010, 0))/INDEX('Stock List'!$L$11:$L$1010, MATCH(AP795, 'Stock List'!$K$11:$K$1010, 0)))*AO795), 2), 0)</f>
        <v>0</v>
      </c>
      <c r="CJ795" s="20"/>
      <c r="CK795" s="20">
        <f>IFERROR(ROUND(((INDEX('Stock List'!$M$11:$M$1010, MATCH(AR795, 'Stock List'!$K$11:$K$1010, 0))/INDEX('Stock List'!$L$11:$L$1010, MATCH(AR795, 'Stock List'!$K$11:$K$1010, 0)))*AQ795), 2), 0)</f>
        <v>0</v>
      </c>
      <c r="CL795" s="20"/>
      <c r="CM795" s="20">
        <f>IFERROR(ROUND(((INDEX('Stock List'!$M$11:$M$1010, MATCH(AT795, 'Stock List'!$K$11:$K$1010, 0))/INDEX('Stock List'!$L$11:$L$1010, MATCH(AT795, 'Stock List'!$K$11:$K$1010, 0)))*AS795), 2), 0)</f>
        <v>0</v>
      </c>
      <c r="CN795" s="20"/>
      <c r="CO795" s="20">
        <f>IFERROR(ROUND(((INDEX('Stock List'!$M$11:$M$1010, MATCH(AV795, 'Stock List'!$K$11:$K$1010, 0))/INDEX('Stock List'!$L$11:$L$1010, MATCH(AV795, 'Stock List'!$K$11:$K$1010, 0)))*AU795), 2), 0)</f>
        <v>0</v>
      </c>
      <c r="CP795" s="20"/>
      <c r="CQ795" s="20">
        <f>IFERROR(ROUND(((INDEX('Stock List'!$M$11:$M$1010, MATCH(AX795, 'Stock List'!$K$11:$K$1010, 0))/INDEX('Stock List'!$L$11:$L$1010, MATCH(AX795, 'Stock List'!$K$11:$K$1010, 0)))*AW795), 2), 0)</f>
        <v>0</v>
      </c>
      <c r="CR795" s="22"/>
      <c r="CT795" s="106" t="str">
        <f t="shared" si="655"/>
        <v/>
      </c>
      <c r="CU795" s="22" t="str">
        <f t="shared" si="656"/>
        <v/>
      </c>
      <c r="CX795" s="106" t="str">
        <f t="shared" si="657"/>
        <v/>
      </c>
      <c r="CY795" s="20" t="str">
        <f t="shared" si="658"/>
        <v/>
      </c>
      <c r="CZ795" s="22" t="str">
        <f t="shared" si="659"/>
        <v/>
      </c>
      <c r="DB795" s="76" t="str">
        <f>IF($H795="", "", COUNTIF($G$11:$G$1010, "&gt;"&amp;$G795)+1+COUNTIF($G$11:$G795, $G795)-1)</f>
        <v/>
      </c>
      <c r="DC795" s="76" t="str">
        <f>IF($H795="", "", COUNTIF($CZ$11:$CZ$1010, "&gt;"&amp;$CZ795)+1+COUNTIF($CZ$11:$CZ795, $CZ795)-1)</f>
        <v/>
      </c>
      <c r="DE795" s="147" t="str">
        <f t="shared" si="660"/>
        <v/>
      </c>
      <c r="DF795" s="148"/>
      <c r="DG795" s="19" t="str">
        <f t="shared" si="661"/>
        <v/>
      </c>
      <c r="DH795" s="153" t="str">
        <f t="shared" si="662"/>
        <v/>
      </c>
      <c r="DI795" s="19" t="str">
        <f t="shared" si="614"/>
        <v/>
      </c>
      <c r="DJ795" s="153" t="str">
        <f t="shared" si="615"/>
        <v/>
      </c>
      <c r="DK795" s="19" t="str">
        <f t="shared" si="616"/>
        <v/>
      </c>
      <c r="DL795" s="153" t="str">
        <f t="shared" si="617"/>
        <v/>
      </c>
      <c r="DM795" s="19" t="str">
        <f t="shared" si="618"/>
        <v/>
      </c>
      <c r="DN795" s="153" t="str">
        <f t="shared" si="619"/>
        <v/>
      </c>
      <c r="DO795" s="19" t="str">
        <f t="shared" si="620"/>
        <v/>
      </c>
      <c r="DP795" s="153" t="str">
        <f t="shared" si="621"/>
        <v/>
      </c>
      <c r="DQ795" s="19" t="str">
        <f t="shared" si="622"/>
        <v/>
      </c>
      <c r="DR795" s="153" t="str">
        <f t="shared" si="623"/>
        <v/>
      </c>
      <c r="DS795" s="19" t="str">
        <f t="shared" si="624"/>
        <v/>
      </c>
      <c r="DT795" s="153" t="str">
        <f t="shared" si="625"/>
        <v/>
      </c>
      <c r="DU795" s="19" t="str">
        <f t="shared" si="626"/>
        <v/>
      </c>
      <c r="DV795" s="153" t="str">
        <f t="shared" si="627"/>
        <v/>
      </c>
      <c r="DW795" s="19" t="str">
        <f t="shared" si="628"/>
        <v/>
      </c>
      <c r="DX795" s="153" t="str">
        <f t="shared" si="629"/>
        <v/>
      </c>
      <c r="DY795" s="19" t="str">
        <f t="shared" si="630"/>
        <v/>
      </c>
      <c r="DZ795" s="153" t="str">
        <f t="shared" si="631"/>
        <v/>
      </c>
      <c r="EA795" s="19" t="str">
        <f t="shared" si="632"/>
        <v/>
      </c>
      <c r="EB795" s="153" t="str">
        <f t="shared" si="633"/>
        <v/>
      </c>
      <c r="EC795" s="19" t="str">
        <f t="shared" si="634"/>
        <v/>
      </c>
      <c r="ED795" s="153" t="str">
        <f t="shared" si="635"/>
        <v/>
      </c>
      <c r="EE795" s="19" t="str">
        <f t="shared" si="636"/>
        <v/>
      </c>
      <c r="EF795" s="153" t="str">
        <f t="shared" si="637"/>
        <v/>
      </c>
      <c r="EG795" s="19" t="str">
        <f t="shared" si="638"/>
        <v/>
      </c>
      <c r="EH795" s="153" t="str">
        <f t="shared" si="639"/>
        <v/>
      </c>
      <c r="EI795" s="19" t="str">
        <f t="shared" si="640"/>
        <v/>
      </c>
      <c r="EJ795" s="153" t="str">
        <f t="shared" si="641"/>
        <v/>
      </c>
      <c r="EK795" s="19" t="str">
        <f t="shared" si="642"/>
        <v/>
      </c>
      <c r="EL795" s="153" t="str">
        <f t="shared" si="643"/>
        <v/>
      </c>
      <c r="EM795" s="19" t="str">
        <f t="shared" si="644"/>
        <v/>
      </c>
      <c r="EN795" s="153" t="str">
        <f t="shared" si="645"/>
        <v/>
      </c>
      <c r="EO795" s="19" t="str">
        <f t="shared" si="646"/>
        <v/>
      </c>
      <c r="EP795" s="153" t="str">
        <f t="shared" si="647"/>
        <v/>
      </c>
      <c r="EQ795" s="19" t="str">
        <f t="shared" si="648"/>
        <v/>
      </c>
      <c r="ER795" s="153" t="str">
        <f t="shared" si="649"/>
        <v/>
      </c>
      <c r="ES795" s="19" t="str">
        <f t="shared" si="650"/>
        <v/>
      </c>
      <c r="ET795" s="153" t="str">
        <f t="shared" si="651"/>
        <v/>
      </c>
    </row>
    <row r="796" spans="1:150" x14ac:dyDescent="0.25">
      <c r="A796" s="31"/>
      <c r="B796" s="91" t="str">
        <f t="shared" si="652"/>
        <v/>
      </c>
      <c r="C796" s="20" t="str">
        <f t="shared" si="612"/>
        <v/>
      </c>
      <c r="D796" s="97" t="str">
        <f t="shared" si="613"/>
        <v/>
      </c>
      <c r="E796" s="62" t="str">
        <f t="shared" si="653"/>
        <v/>
      </c>
      <c r="F796" s="31"/>
      <c r="G796" s="282"/>
      <c r="H796" s="283"/>
      <c r="I796" s="284"/>
      <c r="J796" s="285"/>
      <c r="K796" s="286"/>
      <c r="L796" s="287"/>
      <c r="M796" s="288"/>
      <c r="N796" s="287"/>
      <c r="O796" s="288"/>
      <c r="P796" s="287"/>
      <c r="Q796" s="288"/>
      <c r="R796" s="287"/>
      <c r="S796" s="288"/>
      <c r="T796" s="287"/>
      <c r="U796" s="288"/>
      <c r="V796" s="287"/>
      <c r="W796" s="288"/>
      <c r="X796" s="287"/>
      <c r="Y796" s="288"/>
      <c r="Z796" s="287"/>
      <c r="AA796" s="288"/>
      <c r="AB796" s="287"/>
      <c r="AC796" s="288"/>
      <c r="AD796" s="287"/>
      <c r="AE796" s="288"/>
      <c r="AF796" s="287"/>
      <c r="AG796" s="288"/>
      <c r="AH796" s="287"/>
      <c r="AI796" s="288"/>
      <c r="AJ796" s="287"/>
      <c r="AK796" s="288"/>
      <c r="AL796" s="287"/>
      <c r="AM796" s="288"/>
      <c r="AN796" s="287"/>
      <c r="AO796" s="288"/>
      <c r="AP796" s="287"/>
      <c r="AQ796" s="288"/>
      <c r="AR796" s="287"/>
      <c r="AS796" s="288"/>
      <c r="AT796" s="287"/>
      <c r="AU796" s="288"/>
      <c r="AV796" s="287"/>
      <c r="AW796" s="288"/>
      <c r="AX796" s="287"/>
      <c r="AY796" s="31"/>
      <c r="BA796" s="76" t="str">
        <f t="shared" si="654"/>
        <v/>
      </c>
      <c r="BC796" s="76" t="str">
        <f>IF('Stock List'!$K796="", "", 'Stock List'!$K796)</f>
        <v/>
      </c>
      <c r="BE796" s="106">
        <f>IFERROR(ROUND(((INDEX('Stock List'!$M$11:$M$1010, MATCH(L796, 'Stock List'!$K$11:$K$1010, 0))/INDEX('Stock List'!$L$11:$L$1010, MATCH(L796, 'Stock List'!$K$11:$K$1010, 0)))*K796), 2), 0)</f>
        <v>0</v>
      </c>
      <c r="BF796" s="20"/>
      <c r="BG796" s="20">
        <f>IFERROR(ROUND(((INDEX('Stock List'!$M$11:$M$1010, MATCH(N796, 'Stock List'!$K$11:$K$1010, 0))/INDEX('Stock List'!$L$11:$L$1010, MATCH(N796, 'Stock List'!$K$11:$K$1010, 0)))*M796), 2), 0)</f>
        <v>0</v>
      </c>
      <c r="BH796" s="20"/>
      <c r="BI796" s="20">
        <f>IFERROR(ROUND(((INDEX('Stock List'!$M$11:$M$1010, MATCH(P796, 'Stock List'!$K$11:$K$1010, 0))/INDEX('Stock List'!$L$11:$L$1010, MATCH(P796, 'Stock List'!$K$11:$K$1010, 0)))*O796), 2), 0)</f>
        <v>0</v>
      </c>
      <c r="BJ796" s="20"/>
      <c r="BK796" s="20">
        <f>IFERROR(ROUND(((INDEX('Stock List'!$M$11:$M$1010, MATCH(R796, 'Stock List'!$K$11:$K$1010, 0))/INDEX('Stock List'!$L$11:$L$1010, MATCH(R796, 'Stock List'!$K$11:$K$1010, 0)))*Q796), 2), 0)</f>
        <v>0</v>
      </c>
      <c r="BL796" s="20"/>
      <c r="BM796" s="20">
        <f>IFERROR(ROUND(((INDEX('Stock List'!$M$11:$M$1010, MATCH(T796, 'Stock List'!$K$11:$K$1010, 0))/INDEX('Stock List'!$L$11:$L$1010, MATCH(T796, 'Stock List'!$K$11:$K$1010, 0)))*S796), 2), 0)</f>
        <v>0</v>
      </c>
      <c r="BN796" s="20"/>
      <c r="BO796" s="20">
        <f>IFERROR(ROUND(((INDEX('Stock List'!$M$11:$M$1010, MATCH(V796, 'Stock List'!$K$11:$K$1010, 0))/INDEX('Stock List'!$L$11:$L$1010, MATCH(V796, 'Stock List'!$K$11:$K$1010, 0)))*U796), 2), 0)</f>
        <v>0</v>
      </c>
      <c r="BP796" s="20"/>
      <c r="BQ796" s="20">
        <f>IFERROR(ROUND(((INDEX('Stock List'!$M$11:$M$1010, MATCH(X796, 'Stock List'!$K$11:$K$1010, 0))/INDEX('Stock List'!$L$11:$L$1010, MATCH(X796, 'Stock List'!$K$11:$K$1010, 0)))*W796), 2), 0)</f>
        <v>0</v>
      </c>
      <c r="BR796" s="20"/>
      <c r="BS796" s="20">
        <f>IFERROR(ROUND(((INDEX('Stock List'!$M$11:$M$1010, MATCH(Z796, 'Stock List'!$K$11:$K$1010, 0))/INDEX('Stock List'!$L$11:$L$1010, MATCH(Z796, 'Stock List'!$K$11:$K$1010, 0)))*Y796), 2), 0)</f>
        <v>0</v>
      </c>
      <c r="BT796" s="20"/>
      <c r="BU796" s="20">
        <f>IFERROR(ROUND(((INDEX('Stock List'!$M$11:$M$1010, MATCH(AB796, 'Stock List'!$K$11:$K$1010, 0))/INDEX('Stock List'!$L$11:$L$1010, MATCH(AB796, 'Stock List'!$K$11:$K$1010, 0)))*AA796), 2), 0)</f>
        <v>0</v>
      </c>
      <c r="BV796" s="20"/>
      <c r="BW796" s="20">
        <f>IFERROR(ROUND(((INDEX('Stock List'!$M$11:$M$1010, MATCH(AD796, 'Stock List'!$K$11:$K$1010, 0))/INDEX('Stock List'!$L$11:$L$1010, MATCH(AD796, 'Stock List'!$K$11:$K$1010, 0)))*AC796), 2), 0)</f>
        <v>0</v>
      </c>
      <c r="BX796" s="20"/>
      <c r="BY796" s="20">
        <f>IFERROR(ROUND(((INDEX('Stock List'!$M$11:$M$1010, MATCH(AF796, 'Stock List'!$K$11:$K$1010, 0))/INDEX('Stock List'!$L$11:$L$1010, MATCH(AF796, 'Stock List'!$K$11:$K$1010, 0)))*AE796), 2), 0)</f>
        <v>0</v>
      </c>
      <c r="BZ796" s="20"/>
      <c r="CA796" s="20">
        <f>IFERROR(ROUND(((INDEX('Stock List'!$M$11:$M$1010, MATCH(AH796, 'Stock List'!$K$11:$K$1010, 0))/INDEX('Stock List'!$L$11:$L$1010, MATCH(AH796, 'Stock List'!$K$11:$K$1010, 0)))*AG796), 2), 0)</f>
        <v>0</v>
      </c>
      <c r="CB796" s="20"/>
      <c r="CC796" s="20">
        <f>IFERROR(ROUND(((INDEX('Stock List'!$M$11:$M$1010, MATCH(AJ796, 'Stock List'!$K$11:$K$1010, 0))/INDEX('Stock List'!$L$11:$L$1010, MATCH(AJ796, 'Stock List'!$K$11:$K$1010, 0)))*AI796), 2), 0)</f>
        <v>0</v>
      </c>
      <c r="CD796" s="20"/>
      <c r="CE796" s="20">
        <f>IFERROR(ROUND(((INDEX('Stock List'!$M$11:$M$1010, MATCH(AL796, 'Stock List'!$K$11:$K$1010, 0))/INDEX('Stock List'!$L$11:$L$1010, MATCH(AL796, 'Stock List'!$K$11:$K$1010, 0)))*AK796), 2), 0)</f>
        <v>0</v>
      </c>
      <c r="CF796" s="20"/>
      <c r="CG796" s="20">
        <f>IFERROR(ROUND(((INDEX('Stock List'!$M$11:$M$1010, MATCH(AN796, 'Stock List'!$K$11:$K$1010, 0))/INDEX('Stock List'!$L$11:$L$1010, MATCH(AN796, 'Stock List'!$K$11:$K$1010, 0)))*AM796), 2), 0)</f>
        <v>0</v>
      </c>
      <c r="CH796" s="20"/>
      <c r="CI796" s="20">
        <f>IFERROR(ROUND(((INDEX('Stock List'!$M$11:$M$1010, MATCH(AP796, 'Stock List'!$K$11:$K$1010, 0))/INDEX('Stock List'!$L$11:$L$1010, MATCH(AP796, 'Stock List'!$K$11:$K$1010, 0)))*AO796), 2), 0)</f>
        <v>0</v>
      </c>
      <c r="CJ796" s="20"/>
      <c r="CK796" s="20">
        <f>IFERROR(ROUND(((INDEX('Stock List'!$M$11:$M$1010, MATCH(AR796, 'Stock List'!$K$11:$K$1010, 0))/INDEX('Stock List'!$L$11:$L$1010, MATCH(AR796, 'Stock List'!$K$11:$K$1010, 0)))*AQ796), 2), 0)</f>
        <v>0</v>
      </c>
      <c r="CL796" s="20"/>
      <c r="CM796" s="20">
        <f>IFERROR(ROUND(((INDEX('Stock List'!$M$11:$M$1010, MATCH(AT796, 'Stock List'!$K$11:$K$1010, 0))/INDEX('Stock List'!$L$11:$L$1010, MATCH(AT796, 'Stock List'!$K$11:$K$1010, 0)))*AS796), 2), 0)</f>
        <v>0</v>
      </c>
      <c r="CN796" s="20"/>
      <c r="CO796" s="20">
        <f>IFERROR(ROUND(((INDEX('Stock List'!$M$11:$M$1010, MATCH(AV796, 'Stock List'!$K$11:$K$1010, 0))/INDEX('Stock List'!$L$11:$L$1010, MATCH(AV796, 'Stock List'!$K$11:$K$1010, 0)))*AU796), 2), 0)</f>
        <v>0</v>
      </c>
      <c r="CP796" s="20"/>
      <c r="CQ796" s="20">
        <f>IFERROR(ROUND(((INDEX('Stock List'!$M$11:$M$1010, MATCH(AX796, 'Stock List'!$K$11:$K$1010, 0))/INDEX('Stock List'!$L$11:$L$1010, MATCH(AX796, 'Stock List'!$K$11:$K$1010, 0)))*AW796), 2), 0)</f>
        <v>0</v>
      </c>
      <c r="CR796" s="22"/>
      <c r="CT796" s="106" t="str">
        <f t="shared" si="655"/>
        <v/>
      </c>
      <c r="CU796" s="22" t="str">
        <f t="shared" si="656"/>
        <v/>
      </c>
      <c r="CX796" s="106" t="str">
        <f t="shared" si="657"/>
        <v/>
      </c>
      <c r="CY796" s="20" t="str">
        <f t="shared" si="658"/>
        <v/>
      </c>
      <c r="CZ796" s="22" t="str">
        <f t="shared" si="659"/>
        <v/>
      </c>
      <c r="DB796" s="76" t="str">
        <f>IF($H796="", "", COUNTIF($G$11:$G$1010, "&gt;"&amp;$G796)+1+COUNTIF($G$11:$G796, $G796)-1)</f>
        <v/>
      </c>
      <c r="DC796" s="76" t="str">
        <f>IF($H796="", "", COUNTIF($CZ$11:$CZ$1010, "&gt;"&amp;$CZ796)+1+COUNTIF($CZ$11:$CZ796, $CZ796)-1)</f>
        <v/>
      </c>
      <c r="DE796" s="147" t="str">
        <f t="shared" si="660"/>
        <v/>
      </c>
      <c r="DF796" s="148"/>
      <c r="DG796" s="19" t="str">
        <f t="shared" si="661"/>
        <v/>
      </c>
      <c r="DH796" s="153" t="str">
        <f t="shared" si="662"/>
        <v/>
      </c>
      <c r="DI796" s="19" t="str">
        <f t="shared" si="614"/>
        <v/>
      </c>
      <c r="DJ796" s="153" t="str">
        <f t="shared" si="615"/>
        <v/>
      </c>
      <c r="DK796" s="19" t="str">
        <f t="shared" si="616"/>
        <v/>
      </c>
      <c r="DL796" s="153" t="str">
        <f t="shared" si="617"/>
        <v/>
      </c>
      <c r="DM796" s="19" t="str">
        <f t="shared" si="618"/>
        <v/>
      </c>
      <c r="DN796" s="153" t="str">
        <f t="shared" si="619"/>
        <v/>
      </c>
      <c r="DO796" s="19" t="str">
        <f t="shared" si="620"/>
        <v/>
      </c>
      <c r="DP796" s="153" t="str">
        <f t="shared" si="621"/>
        <v/>
      </c>
      <c r="DQ796" s="19" t="str">
        <f t="shared" si="622"/>
        <v/>
      </c>
      <c r="DR796" s="153" t="str">
        <f t="shared" si="623"/>
        <v/>
      </c>
      <c r="DS796" s="19" t="str">
        <f t="shared" si="624"/>
        <v/>
      </c>
      <c r="DT796" s="153" t="str">
        <f t="shared" si="625"/>
        <v/>
      </c>
      <c r="DU796" s="19" t="str">
        <f t="shared" si="626"/>
        <v/>
      </c>
      <c r="DV796" s="153" t="str">
        <f t="shared" si="627"/>
        <v/>
      </c>
      <c r="DW796" s="19" t="str">
        <f t="shared" si="628"/>
        <v/>
      </c>
      <c r="DX796" s="153" t="str">
        <f t="shared" si="629"/>
        <v/>
      </c>
      <c r="DY796" s="19" t="str">
        <f t="shared" si="630"/>
        <v/>
      </c>
      <c r="DZ796" s="153" t="str">
        <f t="shared" si="631"/>
        <v/>
      </c>
      <c r="EA796" s="19" t="str">
        <f t="shared" si="632"/>
        <v/>
      </c>
      <c r="EB796" s="153" t="str">
        <f t="shared" si="633"/>
        <v/>
      </c>
      <c r="EC796" s="19" t="str">
        <f t="shared" si="634"/>
        <v/>
      </c>
      <c r="ED796" s="153" t="str">
        <f t="shared" si="635"/>
        <v/>
      </c>
      <c r="EE796" s="19" t="str">
        <f t="shared" si="636"/>
        <v/>
      </c>
      <c r="EF796" s="153" t="str">
        <f t="shared" si="637"/>
        <v/>
      </c>
      <c r="EG796" s="19" t="str">
        <f t="shared" si="638"/>
        <v/>
      </c>
      <c r="EH796" s="153" t="str">
        <f t="shared" si="639"/>
        <v/>
      </c>
      <c r="EI796" s="19" t="str">
        <f t="shared" si="640"/>
        <v/>
      </c>
      <c r="EJ796" s="153" t="str">
        <f t="shared" si="641"/>
        <v/>
      </c>
      <c r="EK796" s="19" t="str">
        <f t="shared" si="642"/>
        <v/>
      </c>
      <c r="EL796" s="153" t="str">
        <f t="shared" si="643"/>
        <v/>
      </c>
      <c r="EM796" s="19" t="str">
        <f t="shared" si="644"/>
        <v/>
      </c>
      <c r="EN796" s="153" t="str">
        <f t="shared" si="645"/>
        <v/>
      </c>
      <c r="EO796" s="19" t="str">
        <f t="shared" si="646"/>
        <v/>
      </c>
      <c r="EP796" s="153" t="str">
        <f t="shared" si="647"/>
        <v/>
      </c>
      <c r="EQ796" s="19" t="str">
        <f t="shared" si="648"/>
        <v/>
      </c>
      <c r="ER796" s="153" t="str">
        <f t="shared" si="649"/>
        <v/>
      </c>
      <c r="ES796" s="19" t="str">
        <f t="shared" si="650"/>
        <v/>
      </c>
      <c r="ET796" s="153" t="str">
        <f t="shared" si="651"/>
        <v/>
      </c>
    </row>
    <row r="797" spans="1:150" x14ac:dyDescent="0.25">
      <c r="A797" s="31"/>
      <c r="B797" s="91" t="str">
        <f t="shared" si="652"/>
        <v/>
      </c>
      <c r="C797" s="20" t="str">
        <f t="shared" si="612"/>
        <v/>
      </c>
      <c r="D797" s="97" t="str">
        <f t="shared" si="613"/>
        <v/>
      </c>
      <c r="E797" s="62" t="str">
        <f t="shared" si="653"/>
        <v/>
      </c>
      <c r="F797" s="31"/>
      <c r="G797" s="282"/>
      <c r="H797" s="283"/>
      <c r="I797" s="284"/>
      <c r="J797" s="285"/>
      <c r="K797" s="286"/>
      <c r="L797" s="287"/>
      <c r="M797" s="288"/>
      <c r="N797" s="287"/>
      <c r="O797" s="288"/>
      <c r="P797" s="287"/>
      <c r="Q797" s="288"/>
      <c r="R797" s="287"/>
      <c r="S797" s="288"/>
      <c r="T797" s="287"/>
      <c r="U797" s="288"/>
      <c r="V797" s="287"/>
      <c r="W797" s="288"/>
      <c r="X797" s="287"/>
      <c r="Y797" s="288"/>
      <c r="Z797" s="287"/>
      <c r="AA797" s="288"/>
      <c r="AB797" s="287"/>
      <c r="AC797" s="288"/>
      <c r="AD797" s="287"/>
      <c r="AE797" s="288"/>
      <c r="AF797" s="287"/>
      <c r="AG797" s="288"/>
      <c r="AH797" s="287"/>
      <c r="AI797" s="288"/>
      <c r="AJ797" s="287"/>
      <c r="AK797" s="288"/>
      <c r="AL797" s="287"/>
      <c r="AM797" s="288"/>
      <c r="AN797" s="287"/>
      <c r="AO797" s="288"/>
      <c r="AP797" s="287"/>
      <c r="AQ797" s="288"/>
      <c r="AR797" s="287"/>
      <c r="AS797" s="288"/>
      <c r="AT797" s="287"/>
      <c r="AU797" s="288"/>
      <c r="AV797" s="287"/>
      <c r="AW797" s="288"/>
      <c r="AX797" s="287"/>
      <c r="AY797" s="31"/>
      <c r="BA797" s="76" t="str">
        <f t="shared" si="654"/>
        <v/>
      </c>
      <c r="BC797" s="76" t="str">
        <f>IF('Stock List'!$K797="", "", 'Stock List'!$K797)</f>
        <v/>
      </c>
      <c r="BE797" s="106">
        <f>IFERROR(ROUND(((INDEX('Stock List'!$M$11:$M$1010, MATCH(L797, 'Stock List'!$K$11:$K$1010, 0))/INDEX('Stock List'!$L$11:$L$1010, MATCH(L797, 'Stock List'!$K$11:$K$1010, 0)))*K797), 2), 0)</f>
        <v>0</v>
      </c>
      <c r="BF797" s="20"/>
      <c r="BG797" s="20">
        <f>IFERROR(ROUND(((INDEX('Stock List'!$M$11:$M$1010, MATCH(N797, 'Stock List'!$K$11:$K$1010, 0))/INDEX('Stock List'!$L$11:$L$1010, MATCH(N797, 'Stock List'!$K$11:$K$1010, 0)))*M797), 2), 0)</f>
        <v>0</v>
      </c>
      <c r="BH797" s="20"/>
      <c r="BI797" s="20">
        <f>IFERROR(ROUND(((INDEX('Stock List'!$M$11:$M$1010, MATCH(P797, 'Stock List'!$K$11:$K$1010, 0))/INDEX('Stock List'!$L$11:$L$1010, MATCH(P797, 'Stock List'!$K$11:$K$1010, 0)))*O797), 2), 0)</f>
        <v>0</v>
      </c>
      <c r="BJ797" s="20"/>
      <c r="BK797" s="20">
        <f>IFERROR(ROUND(((INDEX('Stock List'!$M$11:$M$1010, MATCH(R797, 'Stock List'!$K$11:$K$1010, 0))/INDEX('Stock List'!$L$11:$L$1010, MATCH(R797, 'Stock List'!$K$11:$K$1010, 0)))*Q797), 2), 0)</f>
        <v>0</v>
      </c>
      <c r="BL797" s="20"/>
      <c r="BM797" s="20">
        <f>IFERROR(ROUND(((INDEX('Stock List'!$M$11:$M$1010, MATCH(T797, 'Stock List'!$K$11:$K$1010, 0))/INDEX('Stock List'!$L$11:$L$1010, MATCH(T797, 'Stock List'!$K$11:$K$1010, 0)))*S797), 2), 0)</f>
        <v>0</v>
      </c>
      <c r="BN797" s="20"/>
      <c r="BO797" s="20">
        <f>IFERROR(ROUND(((INDEX('Stock List'!$M$11:$M$1010, MATCH(V797, 'Stock List'!$K$11:$K$1010, 0))/INDEX('Stock List'!$L$11:$L$1010, MATCH(V797, 'Stock List'!$K$11:$K$1010, 0)))*U797), 2), 0)</f>
        <v>0</v>
      </c>
      <c r="BP797" s="20"/>
      <c r="BQ797" s="20">
        <f>IFERROR(ROUND(((INDEX('Stock List'!$M$11:$M$1010, MATCH(X797, 'Stock List'!$K$11:$K$1010, 0))/INDEX('Stock List'!$L$11:$L$1010, MATCH(X797, 'Stock List'!$K$11:$K$1010, 0)))*W797), 2), 0)</f>
        <v>0</v>
      </c>
      <c r="BR797" s="20"/>
      <c r="BS797" s="20">
        <f>IFERROR(ROUND(((INDEX('Stock List'!$M$11:$M$1010, MATCH(Z797, 'Stock List'!$K$11:$K$1010, 0))/INDEX('Stock List'!$L$11:$L$1010, MATCH(Z797, 'Stock List'!$K$11:$K$1010, 0)))*Y797), 2), 0)</f>
        <v>0</v>
      </c>
      <c r="BT797" s="20"/>
      <c r="BU797" s="20">
        <f>IFERROR(ROUND(((INDEX('Stock List'!$M$11:$M$1010, MATCH(AB797, 'Stock List'!$K$11:$K$1010, 0))/INDEX('Stock List'!$L$11:$L$1010, MATCH(AB797, 'Stock List'!$K$11:$K$1010, 0)))*AA797), 2), 0)</f>
        <v>0</v>
      </c>
      <c r="BV797" s="20"/>
      <c r="BW797" s="20">
        <f>IFERROR(ROUND(((INDEX('Stock List'!$M$11:$M$1010, MATCH(AD797, 'Stock List'!$K$11:$K$1010, 0))/INDEX('Stock List'!$L$11:$L$1010, MATCH(AD797, 'Stock List'!$K$11:$K$1010, 0)))*AC797), 2), 0)</f>
        <v>0</v>
      </c>
      <c r="BX797" s="20"/>
      <c r="BY797" s="20">
        <f>IFERROR(ROUND(((INDEX('Stock List'!$M$11:$M$1010, MATCH(AF797, 'Stock List'!$K$11:$K$1010, 0))/INDEX('Stock List'!$L$11:$L$1010, MATCH(AF797, 'Stock List'!$K$11:$K$1010, 0)))*AE797), 2), 0)</f>
        <v>0</v>
      </c>
      <c r="BZ797" s="20"/>
      <c r="CA797" s="20">
        <f>IFERROR(ROUND(((INDEX('Stock List'!$M$11:$M$1010, MATCH(AH797, 'Stock List'!$K$11:$K$1010, 0))/INDEX('Stock List'!$L$11:$L$1010, MATCH(AH797, 'Stock List'!$K$11:$K$1010, 0)))*AG797), 2), 0)</f>
        <v>0</v>
      </c>
      <c r="CB797" s="20"/>
      <c r="CC797" s="20">
        <f>IFERROR(ROUND(((INDEX('Stock List'!$M$11:$M$1010, MATCH(AJ797, 'Stock List'!$K$11:$K$1010, 0))/INDEX('Stock List'!$L$11:$L$1010, MATCH(AJ797, 'Stock List'!$K$11:$K$1010, 0)))*AI797), 2), 0)</f>
        <v>0</v>
      </c>
      <c r="CD797" s="20"/>
      <c r="CE797" s="20">
        <f>IFERROR(ROUND(((INDEX('Stock List'!$M$11:$M$1010, MATCH(AL797, 'Stock List'!$K$11:$K$1010, 0))/INDEX('Stock List'!$L$11:$L$1010, MATCH(AL797, 'Stock List'!$K$11:$K$1010, 0)))*AK797), 2), 0)</f>
        <v>0</v>
      </c>
      <c r="CF797" s="20"/>
      <c r="CG797" s="20">
        <f>IFERROR(ROUND(((INDEX('Stock List'!$M$11:$M$1010, MATCH(AN797, 'Stock List'!$K$11:$K$1010, 0))/INDEX('Stock List'!$L$11:$L$1010, MATCH(AN797, 'Stock List'!$K$11:$K$1010, 0)))*AM797), 2), 0)</f>
        <v>0</v>
      </c>
      <c r="CH797" s="20"/>
      <c r="CI797" s="20">
        <f>IFERROR(ROUND(((INDEX('Stock List'!$M$11:$M$1010, MATCH(AP797, 'Stock List'!$K$11:$K$1010, 0))/INDEX('Stock List'!$L$11:$L$1010, MATCH(AP797, 'Stock List'!$K$11:$K$1010, 0)))*AO797), 2), 0)</f>
        <v>0</v>
      </c>
      <c r="CJ797" s="20"/>
      <c r="CK797" s="20">
        <f>IFERROR(ROUND(((INDEX('Stock List'!$M$11:$M$1010, MATCH(AR797, 'Stock List'!$K$11:$K$1010, 0))/INDEX('Stock List'!$L$11:$L$1010, MATCH(AR797, 'Stock List'!$K$11:$K$1010, 0)))*AQ797), 2), 0)</f>
        <v>0</v>
      </c>
      <c r="CL797" s="20"/>
      <c r="CM797" s="20">
        <f>IFERROR(ROUND(((INDEX('Stock List'!$M$11:$M$1010, MATCH(AT797, 'Stock List'!$K$11:$K$1010, 0))/INDEX('Stock List'!$L$11:$L$1010, MATCH(AT797, 'Stock List'!$K$11:$K$1010, 0)))*AS797), 2), 0)</f>
        <v>0</v>
      </c>
      <c r="CN797" s="20"/>
      <c r="CO797" s="20">
        <f>IFERROR(ROUND(((INDEX('Stock List'!$M$11:$M$1010, MATCH(AV797, 'Stock List'!$K$11:$K$1010, 0))/INDEX('Stock List'!$L$11:$L$1010, MATCH(AV797, 'Stock List'!$K$11:$K$1010, 0)))*AU797), 2), 0)</f>
        <v>0</v>
      </c>
      <c r="CP797" s="20"/>
      <c r="CQ797" s="20">
        <f>IFERROR(ROUND(((INDEX('Stock List'!$M$11:$M$1010, MATCH(AX797, 'Stock List'!$K$11:$K$1010, 0))/INDEX('Stock List'!$L$11:$L$1010, MATCH(AX797, 'Stock List'!$K$11:$K$1010, 0)))*AW797), 2), 0)</f>
        <v>0</v>
      </c>
      <c r="CR797" s="22"/>
      <c r="CT797" s="106" t="str">
        <f t="shared" si="655"/>
        <v/>
      </c>
      <c r="CU797" s="22" t="str">
        <f t="shared" si="656"/>
        <v/>
      </c>
      <c r="CX797" s="106" t="str">
        <f t="shared" si="657"/>
        <v/>
      </c>
      <c r="CY797" s="20" t="str">
        <f t="shared" si="658"/>
        <v/>
      </c>
      <c r="CZ797" s="22" t="str">
        <f t="shared" si="659"/>
        <v/>
      </c>
      <c r="DB797" s="76" t="str">
        <f>IF($H797="", "", COUNTIF($G$11:$G$1010, "&gt;"&amp;$G797)+1+COUNTIF($G$11:$G797, $G797)-1)</f>
        <v/>
      </c>
      <c r="DC797" s="76" t="str">
        <f>IF($H797="", "", COUNTIF($CZ$11:$CZ$1010, "&gt;"&amp;$CZ797)+1+COUNTIF($CZ$11:$CZ797, $CZ797)-1)</f>
        <v/>
      </c>
      <c r="DE797" s="147" t="str">
        <f t="shared" si="660"/>
        <v/>
      </c>
      <c r="DF797" s="148"/>
      <c r="DG797" s="19" t="str">
        <f t="shared" si="661"/>
        <v/>
      </c>
      <c r="DH797" s="153" t="str">
        <f t="shared" si="662"/>
        <v/>
      </c>
      <c r="DI797" s="19" t="str">
        <f t="shared" si="614"/>
        <v/>
      </c>
      <c r="DJ797" s="153" t="str">
        <f t="shared" si="615"/>
        <v/>
      </c>
      <c r="DK797" s="19" t="str">
        <f t="shared" si="616"/>
        <v/>
      </c>
      <c r="DL797" s="153" t="str">
        <f t="shared" si="617"/>
        <v/>
      </c>
      <c r="DM797" s="19" t="str">
        <f t="shared" si="618"/>
        <v/>
      </c>
      <c r="DN797" s="153" t="str">
        <f t="shared" si="619"/>
        <v/>
      </c>
      <c r="DO797" s="19" t="str">
        <f t="shared" si="620"/>
        <v/>
      </c>
      <c r="DP797" s="153" t="str">
        <f t="shared" si="621"/>
        <v/>
      </c>
      <c r="DQ797" s="19" t="str">
        <f t="shared" si="622"/>
        <v/>
      </c>
      <c r="DR797" s="153" t="str">
        <f t="shared" si="623"/>
        <v/>
      </c>
      <c r="DS797" s="19" t="str">
        <f t="shared" si="624"/>
        <v/>
      </c>
      <c r="DT797" s="153" t="str">
        <f t="shared" si="625"/>
        <v/>
      </c>
      <c r="DU797" s="19" t="str">
        <f t="shared" si="626"/>
        <v/>
      </c>
      <c r="DV797" s="153" t="str">
        <f t="shared" si="627"/>
        <v/>
      </c>
      <c r="DW797" s="19" t="str">
        <f t="shared" si="628"/>
        <v/>
      </c>
      <c r="DX797" s="153" t="str">
        <f t="shared" si="629"/>
        <v/>
      </c>
      <c r="DY797" s="19" t="str">
        <f t="shared" si="630"/>
        <v/>
      </c>
      <c r="DZ797" s="153" t="str">
        <f t="shared" si="631"/>
        <v/>
      </c>
      <c r="EA797" s="19" t="str">
        <f t="shared" si="632"/>
        <v/>
      </c>
      <c r="EB797" s="153" t="str">
        <f t="shared" si="633"/>
        <v/>
      </c>
      <c r="EC797" s="19" t="str">
        <f t="shared" si="634"/>
        <v/>
      </c>
      <c r="ED797" s="153" t="str">
        <f t="shared" si="635"/>
        <v/>
      </c>
      <c r="EE797" s="19" t="str">
        <f t="shared" si="636"/>
        <v/>
      </c>
      <c r="EF797" s="153" t="str">
        <f t="shared" si="637"/>
        <v/>
      </c>
      <c r="EG797" s="19" t="str">
        <f t="shared" si="638"/>
        <v/>
      </c>
      <c r="EH797" s="153" t="str">
        <f t="shared" si="639"/>
        <v/>
      </c>
      <c r="EI797" s="19" t="str">
        <f t="shared" si="640"/>
        <v/>
      </c>
      <c r="EJ797" s="153" t="str">
        <f t="shared" si="641"/>
        <v/>
      </c>
      <c r="EK797" s="19" t="str">
        <f t="shared" si="642"/>
        <v/>
      </c>
      <c r="EL797" s="153" t="str">
        <f t="shared" si="643"/>
        <v/>
      </c>
      <c r="EM797" s="19" t="str">
        <f t="shared" si="644"/>
        <v/>
      </c>
      <c r="EN797" s="153" t="str">
        <f t="shared" si="645"/>
        <v/>
      </c>
      <c r="EO797" s="19" t="str">
        <f t="shared" si="646"/>
        <v/>
      </c>
      <c r="EP797" s="153" t="str">
        <f t="shared" si="647"/>
        <v/>
      </c>
      <c r="EQ797" s="19" t="str">
        <f t="shared" si="648"/>
        <v/>
      </c>
      <c r="ER797" s="153" t="str">
        <f t="shared" si="649"/>
        <v/>
      </c>
      <c r="ES797" s="19" t="str">
        <f t="shared" si="650"/>
        <v/>
      </c>
      <c r="ET797" s="153" t="str">
        <f t="shared" si="651"/>
        <v/>
      </c>
    </row>
    <row r="798" spans="1:150" x14ac:dyDescent="0.25">
      <c r="A798" s="31"/>
      <c r="B798" s="91" t="str">
        <f t="shared" si="652"/>
        <v/>
      </c>
      <c r="C798" s="20" t="str">
        <f t="shared" si="612"/>
        <v/>
      </c>
      <c r="D798" s="97" t="str">
        <f t="shared" si="613"/>
        <v/>
      </c>
      <c r="E798" s="62" t="str">
        <f t="shared" si="653"/>
        <v/>
      </c>
      <c r="F798" s="31"/>
      <c r="G798" s="282"/>
      <c r="H798" s="283"/>
      <c r="I798" s="284"/>
      <c r="J798" s="285"/>
      <c r="K798" s="286"/>
      <c r="L798" s="287"/>
      <c r="M798" s="288"/>
      <c r="N798" s="287"/>
      <c r="O798" s="288"/>
      <c r="P798" s="287"/>
      <c r="Q798" s="288"/>
      <c r="R798" s="287"/>
      <c r="S798" s="288"/>
      <c r="T798" s="287"/>
      <c r="U798" s="288"/>
      <c r="V798" s="287"/>
      <c r="W798" s="288"/>
      <c r="X798" s="287"/>
      <c r="Y798" s="288"/>
      <c r="Z798" s="287"/>
      <c r="AA798" s="288"/>
      <c r="AB798" s="287"/>
      <c r="AC798" s="288"/>
      <c r="AD798" s="287"/>
      <c r="AE798" s="288"/>
      <c r="AF798" s="287"/>
      <c r="AG798" s="288"/>
      <c r="AH798" s="287"/>
      <c r="AI798" s="288"/>
      <c r="AJ798" s="287"/>
      <c r="AK798" s="288"/>
      <c r="AL798" s="287"/>
      <c r="AM798" s="288"/>
      <c r="AN798" s="287"/>
      <c r="AO798" s="288"/>
      <c r="AP798" s="287"/>
      <c r="AQ798" s="288"/>
      <c r="AR798" s="287"/>
      <c r="AS798" s="288"/>
      <c r="AT798" s="287"/>
      <c r="AU798" s="288"/>
      <c r="AV798" s="287"/>
      <c r="AW798" s="288"/>
      <c r="AX798" s="287"/>
      <c r="AY798" s="31"/>
      <c r="BA798" s="76" t="str">
        <f t="shared" si="654"/>
        <v/>
      </c>
      <c r="BC798" s="76" t="str">
        <f>IF('Stock List'!$K798="", "", 'Stock List'!$K798)</f>
        <v/>
      </c>
      <c r="BE798" s="106">
        <f>IFERROR(ROUND(((INDEX('Stock List'!$M$11:$M$1010, MATCH(L798, 'Stock List'!$K$11:$K$1010, 0))/INDEX('Stock List'!$L$11:$L$1010, MATCH(L798, 'Stock List'!$K$11:$K$1010, 0)))*K798), 2), 0)</f>
        <v>0</v>
      </c>
      <c r="BF798" s="20"/>
      <c r="BG798" s="20">
        <f>IFERROR(ROUND(((INDEX('Stock List'!$M$11:$M$1010, MATCH(N798, 'Stock List'!$K$11:$K$1010, 0))/INDEX('Stock List'!$L$11:$L$1010, MATCH(N798, 'Stock List'!$K$11:$K$1010, 0)))*M798), 2), 0)</f>
        <v>0</v>
      </c>
      <c r="BH798" s="20"/>
      <c r="BI798" s="20">
        <f>IFERROR(ROUND(((INDEX('Stock List'!$M$11:$M$1010, MATCH(P798, 'Stock List'!$K$11:$K$1010, 0))/INDEX('Stock List'!$L$11:$L$1010, MATCH(P798, 'Stock List'!$K$11:$K$1010, 0)))*O798), 2), 0)</f>
        <v>0</v>
      </c>
      <c r="BJ798" s="20"/>
      <c r="BK798" s="20">
        <f>IFERROR(ROUND(((INDEX('Stock List'!$M$11:$M$1010, MATCH(R798, 'Stock List'!$K$11:$K$1010, 0))/INDEX('Stock List'!$L$11:$L$1010, MATCH(R798, 'Stock List'!$K$11:$K$1010, 0)))*Q798), 2), 0)</f>
        <v>0</v>
      </c>
      <c r="BL798" s="20"/>
      <c r="BM798" s="20">
        <f>IFERROR(ROUND(((INDEX('Stock List'!$M$11:$M$1010, MATCH(T798, 'Stock List'!$K$11:$K$1010, 0))/INDEX('Stock List'!$L$11:$L$1010, MATCH(T798, 'Stock List'!$K$11:$K$1010, 0)))*S798), 2), 0)</f>
        <v>0</v>
      </c>
      <c r="BN798" s="20"/>
      <c r="BO798" s="20">
        <f>IFERROR(ROUND(((INDEX('Stock List'!$M$11:$M$1010, MATCH(V798, 'Stock List'!$K$11:$K$1010, 0))/INDEX('Stock List'!$L$11:$L$1010, MATCH(V798, 'Stock List'!$K$11:$K$1010, 0)))*U798), 2), 0)</f>
        <v>0</v>
      </c>
      <c r="BP798" s="20"/>
      <c r="BQ798" s="20">
        <f>IFERROR(ROUND(((INDEX('Stock List'!$M$11:$M$1010, MATCH(X798, 'Stock List'!$K$11:$K$1010, 0))/INDEX('Stock List'!$L$11:$L$1010, MATCH(X798, 'Stock List'!$K$11:$K$1010, 0)))*W798), 2), 0)</f>
        <v>0</v>
      </c>
      <c r="BR798" s="20"/>
      <c r="BS798" s="20">
        <f>IFERROR(ROUND(((INDEX('Stock List'!$M$11:$M$1010, MATCH(Z798, 'Stock List'!$K$11:$K$1010, 0))/INDEX('Stock List'!$L$11:$L$1010, MATCH(Z798, 'Stock List'!$K$11:$K$1010, 0)))*Y798), 2), 0)</f>
        <v>0</v>
      </c>
      <c r="BT798" s="20"/>
      <c r="BU798" s="20">
        <f>IFERROR(ROUND(((INDEX('Stock List'!$M$11:$M$1010, MATCH(AB798, 'Stock List'!$K$11:$K$1010, 0))/INDEX('Stock List'!$L$11:$L$1010, MATCH(AB798, 'Stock List'!$K$11:$K$1010, 0)))*AA798), 2), 0)</f>
        <v>0</v>
      </c>
      <c r="BV798" s="20"/>
      <c r="BW798" s="20">
        <f>IFERROR(ROUND(((INDEX('Stock List'!$M$11:$M$1010, MATCH(AD798, 'Stock List'!$K$11:$K$1010, 0))/INDEX('Stock List'!$L$11:$L$1010, MATCH(AD798, 'Stock List'!$K$11:$K$1010, 0)))*AC798), 2), 0)</f>
        <v>0</v>
      </c>
      <c r="BX798" s="20"/>
      <c r="BY798" s="20">
        <f>IFERROR(ROUND(((INDEX('Stock List'!$M$11:$M$1010, MATCH(AF798, 'Stock List'!$K$11:$K$1010, 0))/INDEX('Stock List'!$L$11:$L$1010, MATCH(AF798, 'Stock List'!$K$11:$K$1010, 0)))*AE798), 2), 0)</f>
        <v>0</v>
      </c>
      <c r="BZ798" s="20"/>
      <c r="CA798" s="20">
        <f>IFERROR(ROUND(((INDEX('Stock List'!$M$11:$M$1010, MATCH(AH798, 'Stock List'!$K$11:$K$1010, 0))/INDEX('Stock List'!$L$11:$L$1010, MATCH(AH798, 'Stock List'!$K$11:$K$1010, 0)))*AG798), 2), 0)</f>
        <v>0</v>
      </c>
      <c r="CB798" s="20"/>
      <c r="CC798" s="20">
        <f>IFERROR(ROUND(((INDEX('Stock List'!$M$11:$M$1010, MATCH(AJ798, 'Stock List'!$K$11:$K$1010, 0))/INDEX('Stock List'!$L$11:$L$1010, MATCH(AJ798, 'Stock List'!$K$11:$K$1010, 0)))*AI798), 2), 0)</f>
        <v>0</v>
      </c>
      <c r="CD798" s="20"/>
      <c r="CE798" s="20">
        <f>IFERROR(ROUND(((INDEX('Stock List'!$M$11:$M$1010, MATCH(AL798, 'Stock List'!$K$11:$K$1010, 0))/INDEX('Stock List'!$L$11:$L$1010, MATCH(AL798, 'Stock List'!$K$11:$K$1010, 0)))*AK798), 2), 0)</f>
        <v>0</v>
      </c>
      <c r="CF798" s="20"/>
      <c r="CG798" s="20">
        <f>IFERROR(ROUND(((INDEX('Stock List'!$M$11:$M$1010, MATCH(AN798, 'Stock List'!$K$11:$K$1010, 0))/INDEX('Stock List'!$L$11:$L$1010, MATCH(AN798, 'Stock List'!$K$11:$K$1010, 0)))*AM798), 2), 0)</f>
        <v>0</v>
      </c>
      <c r="CH798" s="20"/>
      <c r="CI798" s="20">
        <f>IFERROR(ROUND(((INDEX('Stock List'!$M$11:$M$1010, MATCH(AP798, 'Stock List'!$K$11:$K$1010, 0))/INDEX('Stock List'!$L$11:$L$1010, MATCH(AP798, 'Stock List'!$K$11:$K$1010, 0)))*AO798), 2), 0)</f>
        <v>0</v>
      </c>
      <c r="CJ798" s="20"/>
      <c r="CK798" s="20">
        <f>IFERROR(ROUND(((INDEX('Stock List'!$M$11:$M$1010, MATCH(AR798, 'Stock List'!$K$11:$K$1010, 0))/INDEX('Stock List'!$L$11:$L$1010, MATCH(AR798, 'Stock List'!$K$11:$K$1010, 0)))*AQ798), 2), 0)</f>
        <v>0</v>
      </c>
      <c r="CL798" s="20"/>
      <c r="CM798" s="20">
        <f>IFERROR(ROUND(((INDEX('Stock List'!$M$11:$M$1010, MATCH(AT798, 'Stock List'!$K$11:$K$1010, 0))/INDEX('Stock List'!$L$11:$L$1010, MATCH(AT798, 'Stock List'!$K$11:$K$1010, 0)))*AS798), 2), 0)</f>
        <v>0</v>
      </c>
      <c r="CN798" s="20"/>
      <c r="CO798" s="20">
        <f>IFERROR(ROUND(((INDEX('Stock List'!$M$11:$M$1010, MATCH(AV798, 'Stock List'!$K$11:$K$1010, 0))/INDEX('Stock List'!$L$11:$L$1010, MATCH(AV798, 'Stock List'!$K$11:$K$1010, 0)))*AU798), 2), 0)</f>
        <v>0</v>
      </c>
      <c r="CP798" s="20"/>
      <c r="CQ798" s="20">
        <f>IFERROR(ROUND(((INDEX('Stock List'!$M$11:$M$1010, MATCH(AX798, 'Stock List'!$K$11:$K$1010, 0))/INDEX('Stock List'!$L$11:$L$1010, MATCH(AX798, 'Stock List'!$K$11:$K$1010, 0)))*AW798), 2), 0)</f>
        <v>0</v>
      </c>
      <c r="CR798" s="22"/>
      <c r="CT798" s="106" t="str">
        <f t="shared" si="655"/>
        <v/>
      </c>
      <c r="CU798" s="22" t="str">
        <f t="shared" si="656"/>
        <v/>
      </c>
      <c r="CX798" s="106" t="str">
        <f t="shared" si="657"/>
        <v/>
      </c>
      <c r="CY798" s="20" t="str">
        <f t="shared" si="658"/>
        <v/>
      </c>
      <c r="CZ798" s="22" t="str">
        <f t="shared" si="659"/>
        <v/>
      </c>
      <c r="DB798" s="76" t="str">
        <f>IF($H798="", "", COUNTIF($G$11:$G$1010, "&gt;"&amp;$G798)+1+COUNTIF($G$11:$G798, $G798)-1)</f>
        <v/>
      </c>
      <c r="DC798" s="76" t="str">
        <f>IF($H798="", "", COUNTIF($CZ$11:$CZ$1010, "&gt;"&amp;$CZ798)+1+COUNTIF($CZ$11:$CZ798, $CZ798)-1)</f>
        <v/>
      </c>
      <c r="DE798" s="147" t="str">
        <f t="shared" si="660"/>
        <v/>
      </c>
      <c r="DF798" s="148"/>
      <c r="DG798" s="19" t="str">
        <f t="shared" si="661"/>
        <v/>
      </c>
      <c r="DH798" s="153" t="str">
        <f t="shared" si="662"/>
        <v/>
      </c>
      <c r="DI798" s="19" t="str">
        <f t="shared" si="614"/>
        <v/>
      </c>
      <c r="DJ798" s="153" t="str">
        <f t="shared" si="615"/>
        <v/>
      </c>
      <c r="DK798" s="19" t="str">
        <f t="shared" si="616"/>
        <v/>
      </c>
      <c r="DL798" s="153" t="str">
        <f t="shared" si="617"/>
        <v/>
      </c>
      <c r="DM798" s="19" t="str">
        <f t="shared" si="618"/>
        <v/>
      </c>
      <c r="DN798" s="153" t="str">
        <f t="shared" si="619"/>
        <v/>
      </c>
      <c r="DO798" s="19" t="str">
        <f t="shared" si="620"/>
        <v/>
      </c>
      <c r="DP798" s="153" t="str">
        <f t="shared" si="621"/>
        <v/>
      </c>
      <c r="DQ798" s="19" t="str">
        <f t="shared" si="622"/>
        <v/>
      </c>
      <c r="DR798" s="153" t="str">
        <f t="shared" si="623"/>
        <v/>
      </c>
      <c r="DS798" s="19" t="str">
        <f t="shared" si="624"/>
        <v/>
      </c>
      <c r="DT798" s="153" t="str">
        <f t="shared" si="625"/>
        <v/>
      </c>
      <c r="DU798" s="19" t="str">
        <f t="shared" si="626"/>
        <v/>
      </c>
      <c r="DV798" s="153" t="str">
        <f t="shared" si="627"/>
        <v/>
      </c>
      <c r="DW798" s="19" t="str">
        <f t="shared" si="628"/>
        <v/>
      </c>
      <c r="DX798" s="153" t="str">
        <f t="shared" si="629"/>
        <v/>
      </c>
      <c r="DY798" s="19" t="str">
        <f t="shared" si="630"/>
        <v/>
      </c>
      <c r="DZ798" s="153" t="str">
        <f t="shared" si="631"/>
        <v/>
      </c>
      <c r="EA798" s="19" t="str">
        <f t="shared" si="632"/>
        <v/>
      </c>
      <c r="EB798" s="153" t="str">
        <f t="shared" si="633"/>
        <v/>
      </c>
      <c r="EC798" s="19" t="str">
        <f t="shared" si="634"/>
        <v/>
      </c>
      <c r="ED798" s="153" t="str">
        <f t="shared" si="635"/>
        <v/>
      </c>
      <c r="EE798" s="19" t="str">
        <f t="shared" si="636"/>
        <v/>
      </c>
      <c r="EF798" s="153" t="str">
        <f t="shared" si="637"/>
        <v/>
      </c>
      <c r="EG798" s="19" t="str">
        <f t="shared" si="638"/>
        <v/>
      </c>
      <c r="EH798" s="153" t="str">
        <f t="shared" si="639"/>
        <v/>
      </c>
      <c r="EI798" s="19" t="str">
        <f t="shared" si="640"/>
        <v/>
      </c>
      <c r="EJ798" s="153" t="str">
        <f t="shared" si="641"/>
        <v/>
      </c>
      <c r="EK798" s="19" t="str">
        <f t="shared" si="642"/>
        <v/>
      </c>
      <c r="EL798" s="153" t="str">
        <f t="shared" si="643"/>
        <v/>
      </c>
      <c r="EM798" s="19" t="str">
        <f t="shared" si="644"/>
        <v/>
      </c>
      <c r="EN798" s="153" t="str">
        <f t="shared" si="645"/>
        <v/>
      </c>
      <c r="EO798" s="19" t="str">
        <f t="shared" si="646"/>
        <v/>
      </c>
      <c r="EP798" s="153" t="str">
        <f t="shared" si="647"/>
        <v/>
      </c>
      <c r="EQ798" s="19" t="str">
        <f t="shared" si="648"/>
        <v/>
      </c>
      <c r="ER798" s="153" t="str">
        <f t="shared" si="649"/>
        <v/>
      </c>
      <c r="ES798" s="19" t="str">
        <f t="shared" si="650"/>
        <v/>
      </c>
      <c r="ET798" s="153" t="str">
        <f t="shared" si="651"/>
        <v/>
      </c>
    </row>
    <row r="799" spans="1:150" x14ac:dyDescent="0.25">
      <c r="A799" s="31"/>
      <c r="B799" s="91" t="str">
        <f t="shared" si="652"/>
        <v/>
      </c>
      <c r="C799" s="20" t="str">
        <f t="shared" si="612"/>
        <v/>
      </c>
      <c r="D799" s="97" t="str">
        <f t="shared" si="613"/>
        <v/>
      </c>
      <c r="E799" s="62" t="str">
        <f t="shared" si="653"/>
        <v/>
      </c>
      <c r="F799" s="31"/>
      <c r="G799" s="282"/>
      <c r="H799" s="283"/>
      <c r="I799" s="284"/>
      <c r="J799" s="285"/>
      <c r="K799" s="286"/>
      <c r="L799" s="287"/>
      <c r="M799" s="288"/>
      <c r="N799" s="287"/>
      <c r="O799" s="288"/>
      <c r="P799" s="287"/>
      <c r="Q799" s="288"/>
      <c r="R799" s="287"/>
      <c r="S799" s="288"/>
      <c r="T799" s="287"/>
      <c r="U799" s="288"/>
      <c r="V799" s="287"/>
      <c r="W799" s="288"/>
      <c r="X799" s="287"/>
      <c r="Y799" s="288"/>
      <c r="Z799" s="287"/>
      <c r="AA799" s="288"/>
      <c r="AB799" s="287"/>
      <c r="AC799" s="288"/>
      <c r="AD799" s="287"/>
      <c r="AE799" s="288"/>
      <c r="AF799" s="287"/>
      <c r="AG799" s="288"/>
      <c r="AH799" s="287"/>
      <c r="AI799" s="288"/>
      <c r="AJ799" s="287"/>
      <c r="AK799" s="288"/>
      <c r="AL799" s="287"/>
      <c r="AM799" s="288"/>
      <c r="AN799" s="287"/>
      <c r="AO799" s="288"/>
      <c r="AP799" s="287"/>
      <c r="AQ799" s="288"/>
      <c r="AR799" s="287"/>
      <c r="AS799" s="288"/>
      <c r="AT799" s="287"/>
      <c r="AU799" s="288"/>
      <c r="AV799" s="287"/>
      <c r="AW799" s="288"/>
      <c r="AX799" s="287"/>
      <c r="AY799" s="31"/>
      <c r="BA799" s="76" t="str">
        <f t="shared" si="654"/>
        <v/>
      </c>
      <c r="BC799" s="76" t="str">
        <f>IF('Stock List'!$K799="", "", 'Stock List'!$K799)</f>
        <v/>
      </c>
      <c r="BE799" s="106">
        <f>IFERROR(ROUND(((INDEX('Stock List'!$M$11:$M$1010, MATCH(L799, 'Stock List'!$K$11:$K$1010, 0))/INDEX('Stock List'!$L$11:$L$1010, MATCH(L799, 'Stock List'!$K$11:$K$1010, 0)))*K799), 2), 0)</f>
        <v>0</v>
      </c>
      <c r="BF799" s="20"/>
      <c r="BG799" s="20">
        <f>IFERROR(ROUND(((INDEX('Stock List'!$M$11:$M$1010, MATCH(N799, 'Stock List'!$K$11:$K$1010, 0))/INDEX('Stock List'!$L$11:$L$1010, MATCH(N799, 'Stock List'!$K$11:$K$1010, 0)))*M799), 2), 0)</f>
        <v>0</v>
      </c>
      <c r="BH799" s="20"/>
      <c r="BI799" s="20">
        <f>IFERROR(ROUND(((INDEX('Stock List'!$M$11:$M$1010, MATCH(P799, 'Stock List'!$K$11:$K$1010, 0))/INDEX('Stock List'!$L$11:$L$1010, MATCH(P799, 'Stock List'!$K$11:$K$1010, 0)))*O799), 2), 0)</f>
        <v>0</v>
      </c>
      <c r="BJ799" s="20"/>
      <c r="BK799" s="20">
        <f>IFERROR(ROUND(((INDEX('Stock List'!$M$11:$M$1010, MATCH(R799, 'Stock List'!$K$11:$K$1010, 0))/INDEX('Stock List'!$L$11:$L$1010, MATCH(R799, 'Stock List'!$K$11:$K$1010, 0)))*Q799), 2), 0)</f>
        <v>0</v>
      </c>
      <c r="BL799" s="20"/>
      <c r="BM799" s="20">
        <f>IFERROR(ROUND(((INDEX('Stock List'!$M$11:$M$1010, MATCH(T799, 'Stock List'!$K$11:$K$1010, 0))/INDEX('Stock List'!$L$11:$L$1010, MATCH(T799, 'Stock List'!$K$11:$K$1010, 0)))*S799), 2), 0)</f>
        <v>0</v>
      </c>
      <c r="BN799" s="20"/>
      <c r="BO799" s="20">
        <f>IFERROR(ROUND(((INDEX('Stock List'!$M$11:$M$1010, MATCH(V799, 'Stock List'!$K$11:$K$1010, 0))/INDEX('Stock List'!$L$11:$L$1010, MATCH(V799, 'Stock List'!$K$11:$K$1010, 0)))*U799), 2), 0)</f>
        <v>0</v>
      </c>
      <c r="BP799" s="20"/>
      <c r="BQ799" s="20">
        <f>IFERROR(ROUND(((INDEX('Stock List'!$M$11:$M$1010, MATCH(X799, 'Stock List'!$K$11:$K$1010, 0))/INDEX('Stock List'!$L$11:$L$1010, MATCH(X799, 'Stock List'!$K$11:$K$1010, 0)))*W799), 2), 0)</f>
        <v>0</v>
      </c>
      <c r="BR799" s="20"/>
      <c r="BS799" s="20">
        <f>IFERROR(ROUND(((INDEX('Stock List'!$M$11:$M$1010, MATCH(Z799, 'Stock List'!$K$11:$K$1010, 0))/INDEX('Stock List'!$L$11:$L$1010, MATCH(Z799, 'Stock List'!$K$11:$K$1010, 0)))*Y799), 2), 0)</f>
        <v>0</v>
      </c>
      <c r="BT799" s="20"/>
      <c r="BU799" s="20">
        <f>IFERROR(ROUND(((INDEX('Stock List'!$M$11:$M$1010, MATCH(AB799, 'Stock List'!$K$11:$K$1010, 0))/INDEX('Stock List'!$L$11:$L$1010, MATCH(AB799, 'Stock List'!$K$11:$K$1010, 0)))*AA799), 2), 0)</f>
        <v>0</v>
      </c>
      <c r="BV799" s="20"/>
      <c r="BW799" s="20">
        <f>IFERROR(ROUND(((INDEX('Stock List'!$M$11:$M$1010, MATCH(AD799, 'Stock List'!$K$11:$K$1010, 0))/INDEX('Stock List'!$L$11:$L$1010, MATCH(AD799, 'Stock List'!$K$11:$K$1010, 0)))*AC799), 2), 0)</f>
        <v>0</v>
      </c>
      <c r="BX799" s="20"/>
      <c r="BY799" s="20">
        <f>IFERROR(ROUND(((INDEX('Stock List'!$M$11:$M$1010, MATCH(AF799, 'Stock List'!$K$11:$K$1010, 0))/INDEX('Stock List'!$L$11:$L$1010, MATCH(AF799, 'Stock List'!$K$11:$K$1010, 0)))*AE799), 2), 0)</f>
        <v>0</v>
      </c>
      <c r="BZ799" s="20"/>
      <c r="CA799" s="20">
        <f>IFERROR(ROUND(((INDEX('Stock List'!$M$11:$M$1010, MATCH(AH799, 'Stock List'!$K$11:$K$1010, 0))/INDEX('Stock List'!$L$11:$L$1010, MATCH(AH799, 'Stock List'!$K$11:$K$1010, 0)))*AG799), 2), 0)</f>
        <v>0</v>
      </c>
      <c r="CB799" s="20"/>
      <c r="CC799" s="20">
        <f>IFERROR(ROUND(((INDEX('Stock List'!$M$11:$M$1010, MATCH(AJ799, 'Stock List'!$K$11:$K$1010, 0))/INDEX('Stock List'!$L$11:$L$1010, MATCH(AJ799, 'Stock List'!$K$11:$K$1010, 0)))*AI799), 2), 0)</f>
        <v>0</v>
      </c>
      <c r="CD799" s="20"/>
      <c r="CE799" s="20">
        <f>IFERROR(ROUND(((INDEX('Stock List'!$M$11:$M$1010, MATCH(AL799, 'Stock List'!$K$11:$K$1010, 0))/INDEX('Stock List'!$L$11:$L$1010, MATCH(AL799, 'Stock List'!$K$11:$K$1010, 0)))*AK799), 2), 0)</f>
        <v>0</v>
      </c>
      <c r="CF799" s="20"/>
      <c r="CG799" s="20">
        <f>IFERROR(ROUND(((INDEX('Stock List'!$M$11:$M$1010, MATCH(AN799, 'Stock List'!$K$11:$K$1010, 0))/INDEX('Stock List'!$L$11:$L$1010, MATCH(AN799, 'Stock List'!$K$11:$K$1010, 0)))*AM799), 2), 0)</f>
        <v>0</v>
      </c>
      <c r="CH799" s="20"/>
      <c r="CI799" s="20">
        <f>IFERROR(ROUND(((INDEX('Stock List'!$M$11:$M$1010, MATCH(AP799, 'Stock List'!$K$11:$K$1010, 0))/INDEX('Stock List'!$L$11:$L$1010, MATCH(AP799, 'Stock List'!$K$11:$K$1010, 0)))*AO799), 2), 0)</f>
        <v>0</v>
      </c>
      <c r="CJ799" s="20"/>
      <c r="CK799" s="20">
        <f>IFERROR(ROUND(((INDEX('Stock List'!$M$11:$M$1010, MATCH(AR799, 'Stock List'!$K$11:$K$1010, 0))/INDEX('Stock List'!$L$11:$L$1010, MATCH(AR799, 'Stock List'!$K$11:$K$1010, 0)))*AQ799), 2), 0)</f>
        <v>0</v>
      </c>
      <c r="CL799" s="20"/>
      <c r="CM799" s="20">
        <f>IFERROR(ROUND(((INDEX('Stock List'!$M$11:$M$1010, MATCH(AT799, 'Stock List'!$K$11:$K$1010, 0))/INDEX('Stock List'!$L$11:$L$1010, MATCH(AT799, 'Stock List'!$K$11:$K$1010, 0)))*AS799), 2), 0)</f>
        <v>0</v>
      </c>
      <c r="CN799" s="20"/>
      <c r="CO799" s="20">
        <f>IFERROR(ROUND(((INDEX('Stock List'!$M$11:$M$1010, MATCH(AV799, 'Stock List'!$K$11:$K$1010, 0))/INDEX('Stock List'!$L$11:$L$1010, MATCH(AV799, 'Stock List'!$K$11:$K$1010, 0)))*AU799), 2), 0)</f>
        <v>0</v>
      </c>
      <c r="CP799" s="20"/>
      <c r="CQ799" s="20">
        <f>IFERROR(ROUND(((INDEX('Stock List'!$M$11:$M$1010, MATCH(AX799, 'Stock List'!$K$11:$K$1010, 0))/INDEX('Stock List'!$L$11:$L$1010, MATCH(AX799, 'Stock List'!$K$11:$K$1010, 0)))*AW799), 2), 0)</f>
        <v>0</v>
      </c>
      <c r="CR799" s="22"/>
      <c r="CT799" s="106" t="str">
        <f t="shared" si="655"/>
        <v/>
      </c>
      <c r="CU799" s="22" t="str">
        <f t="shared" si="656"/>
        <v/>
      </c>
      <c r="CX799" s="106" t="str">
        <f t="shared" si="657"/>
        <v/>
      </c>
      <c r="CY799" s="20" t="str">
        <f t="shared" si="658"/>
        <v/>
      </c>
      <c r="CZ799" s="22" t="str">
        <f t="shared" si="659"/>
        <v/>
      </c>
      <c r="DB799" s="76" t="str">
        <f>IF($H799="", "", COUNTIF($G$11:$G$1010, "&gt;"&amp;$G799)+1+COUNTIF($G$11:$G799, $G799)-1)</f>
        <v/>
      </c>
      <c r="DC799" s="76" t="str">
        <f>IF($H799="", "", COUNTIF($CZ$11:$CZ$1010, "&gt;"&amp;$CZ799)+1+COUNTIF($CZ$11:$CZ799, $CZ799)-1)</f>
        <v/>
      </c>
      <c r="DE799" s="147" t="str">
        <f t="shared" si="660"/>
        <v/>
      </c>
      <c r="DF799" s="148"/>
      <c r="DG799" s="19" t="str">
        <f t="shared" si="661"/>
        <v/>
      </c>
      <c r="DH799" s="153" t="str">
        <f t="shared" si="662"/>
        <v/>
      </c>
      <c r="DI799" s="19" t="str">
        <f t="shared" si="614"/>
        <v/>
      </c>
      <c r="DJ799" s="153" t="str">
        <f t="shared" si="615"/>
        <v/>
      </c>
      <c r="DK799" s="19" t="str">
        <f t="shared" si="616"/>
        <v/>
      </c>
      <c r="DL799" s="153" t="str">
        <f t="shared" si="617"/>
        <v/>
      </c>
      <c r="DM799" s="19" t="str">
        <f t="shared" si="618"/>
        <v/>
      </c>
      <c r="DN799" s="153" t="str">
        <f t="shared" si="619"/>
        <v/>
      </c>
      <c r="DO799" s="19" t="str">
        <f t="shared" si="620"/>
        <v/>
      </c>
      <c r="DP799" s="153" t="str">
        <f t="shared" si="621"/>
        <v/>
      </c>
      <c r="DQ799" s="19" t="str">
        <f t="shared" si="622"/>
        <v/>
      </c>
      <c r="DR799" s="153" t="str">
        <f t="shared" si="623"/>
        <v/>
      </c>
      <c r="DS799" s="19" t="str">
        <f t="shared" si="624"/>
        <v/>
      </c>
      <c r="DT799" s="153" t="str">
        <f t="shared" si="625"/>
        <v/>
      </c>
      <c r="DU799" s="19" t="str">
        <f t="shared" si="626"/>
        <v/>
      </c>
      <c r="DV799" s="153" t="str">
        <f t="shared" si="627"/>
        <v/>
      </c>
      <c r="DW799" s="19" t="str">
        <f t="shared" si="628"/>
        <v/>
      </c>
      <c r="DX799" s="153" t="str">
        <f t="shared" si="629"/>
        <v/>
      </c>
      <c r="DY799" s="19" t="str">
        <f t="shared" si="630"/>
        <v/>
      </c>
      <c r="DZ799" s="153" t="str">
        <f t="shared" si="631"/>
        <v/>
      </c>
      <c r="EA799" s="19" t="str">
        <f t="shared" si="632"/>
        <v/>
      </c>
      <c r="EB799" s="153" t="str">
        <f t="shared" si="633"/>
        <v/>
      </c>
      <c r="EC799" s="19" t="str">
        <f t="shared" si="634"/>
        <v/>
      </c>
      <c r="ED799" s="153" t="str">
        <f t="shared" si="635"/>
        <v/>
      </c>
      <c r="EE799" s="19" t="str">
        <f t="shared" si="636"/>
        <v/>
      </c>
      <c r="EF799" s="153" t="str">
        <f t="shared" si="637"/>
        <v/>
      </c>
      <c r="EG799" s="19" t="str">
        <f t="shared" si="638"/>
        <v/>
      </c>
      <c r="EH799" s="153" t="str">
        <f t="shared" si="639"/>
        <v/>
      </c>
      <c r="EI799" s="19" t="str">
        <f t="shared" si="640"/>
        <v/>
      </c>
      <c r="EJ799" s="153" t="str">
        <f t="shared" si="641"/>
        <v/>
      </c>
      <c r="EK799" s="19" t="str">
        <f t="shared" si="642"/>
        <v/>
      </c>
      <c r="EL799" s="153" t="str">
        <f t="shared" si="643"/>
        <v/>
      </c>
      <c r="EM799" s="19" t="str">
        <f t="shared" si="644"/>
        <v/>
      </c>
      <c r="EN799" s="153" t="str">
        <f t="shared" si="645"/>
        <v/>
      </c>
      <c r="EO799" s="19" t="str">
        <f t="shared" si="646"/>
        <v/>
      </c>
      <c r="EP799" s="153" t="str">
        <f t="shared" si="647"/>
        <v/>
      </c>
      <c r="EQ799" s="19" t="str">
        <f t="shared" si="648"/>
        <v/>
      </c>
      <c r="ER799" s="153" t="str">
        <f t="shared" si="649"/>
        <v/>
      </c>
      <c r="ES799" s="19" t="str">
        <f t="shared" si="650"/>
        <v/>
      </c>
      <c r="ET799" s="153" t="str">
        <f t="shared" si="651"/>
        <v/>
      </c>
    </row>
    <row r="800" spans="1:150" x14ac:dyDescent="0.25">
      <c r="A800" s="31"/>
      <c r="B800" s="91" t="str">
        <f t="shared" si="652"/>
        <v/>
      </c>
      <c r="C800" s="20" t="str">
        <f t="shared" si="612"/>
        <v/>
      </c>
      <c r="D800" s="97" t="str">
        <f t="shared" si="613"/>
        <v/>
      </c>
      <c r="E800" s="62" t="str">
        <f t="shared" si="653"/>
        <v/>
      </c>
      <c r="F800" s="31"/>
      <c r="G800" s="282"/>
      <c r="H800" s="283"/>
      <c r="I800" s="284"/>
      <c r="J800" s="285"/>
      <c r="K800" s="286"/>
      <c r="L800" s="287"/>
      <c r="M800" s="288"/>
      <c r="N800" s="287"/>
      <c r="O800" s="288"/>
      <c r="P800" s="287"/>
      <c r="Q800" s="288"/>
      <c r="R800" s="287"/>
      <c r="S800" s="288"/>
      <c r="T800" s="287"/>
      <c r="U800" s="288"/>
      <c r="V800" s="287"/>
      <c r="W800" s="288"/>
      <c r="X800" s="287"/>
      <c r="Y800" s="288"/>
      <c r="Z800" s="287"/>
      <c r="AA800" s="288"/>
      <c r="AB800" s="287"/>
      <c r="AC800" s="288"/>
      <c r="AD800" s="287"/>
      <c r="AE800" s="288"/>
      <c r="AF800" s="287"/>
      <c r="AG800" s="288"/>
      <c r="AH800" s="287"/>
      <c r="AI800" s="288"/>
      <c r="AJ800" s="287"/>
      <c r="AK800" s="288"/>
      <c r="AL800" s="287"/>
      <c r="AM800" s="288"/>
      <c r="AN800" s="287"/>
      <c r="AO800" s="288"/>
      <c r="AP800" s="287"/>
      <c r="AQ800" s="288"/>
      <c r="AR800" s="287"/>
      <c r="AS800" s="288"/>
      <c r="AT800" s="287"/>
      <c r="AU800" s="288"/>
      <c r="AV800" s="287"/>
      <c r="AW800" s="288"/>
      <c r="AX800" s="287"/>
      <c r="AY800" s="31"/>
      <c r="BA800" s="76" t="str">
        <f t="shared" si="654"/>
        <v/>
      </c>
      <c r="BC800" s="76" t="str">
        <f>IF('Stock List'!$K800="", "", 'Stock List'!$K800)</f>
        <v/>
      </c>
      <c r="BE800" s="106">
        <f>IFERROR(ROUND(((INDEX('Stock List'!$M$11:$M$1010, MATCH(L800, 'Stock List'!$K$11:$K$1010, 0))/INDEX('Stock List'!$L$11:$L$1010, MATCH(L800, 'Stock List'!$K$11:$K$1010, 0)))*K800), 2), 0)</f>
        <v>0</v>
      </c>
      <c r="BF800" s="20"/>
      <c r="BG800" s="20">
        <f>IFERROR(ROUND(((INDEX('Stock List'!$M$11:$M$1010, MATCH(N800, 'Stock List'!$K$11:$K$1010, 0))/INDEX('Stock List'!$L$11:$L$1010, MATCH(N800, 'Stock List'!$K$11:$K$1010, 0)))*M800), 2), 0)</f>
        <v>0</v>
      </c>
      <c r="BH800" s="20"/>
      <c r="BI800" s="20">
        <f>IFERROR(ROUND(((INDEX('Stock List'!$M$11:$M$1010, MATCH(P800, 'Stock List'!$K$11:$K$1010, 0))/INDEX('Stock List'!$L$11:$L$1010, MATCH(P800, 'Stock List'!$K$11:$K$1010, 0)))*O800), 2), 0)</f>
        <v>0</v>
      </c>
      <c r="BJ800" s="20"/>
      <c r="BK800" s="20">
        <f>IFERROR(ROUND(((INDEX('Stock List'!$M$11:$M$1010, MATCH(R800, 'Stock List'!$K$11:$K$1010, 0))/INDEX('Stock List'!$L$11:$L$1010, MATCH(R800, 'Stock List'!$K$11:$K$1010, 0)))*Q800), 2), 0)</f>
        <v>0</v>
      </c>
      <c r="BL800" s="20"/>
      <c r="BM800" s="20">
        <f>IFERROR(ROUND(((INDEX('Stock List'!$M$11:$M$1010, MATCH(T800, 'Stock List'!$K$11:$K$1010, 0))/INDEX('Stock List'!$L$11:$L$1010, MATCH(T800, 'Stock List'!$K$11:$K$1010, 0)))*S800), 2), 0)</f>
        <v>0</v>
      </c>
      <c r="BN800" s="20"/>
      <c r="BO800" s="20">
        <f>IFERROR(ROUND(((INDEX('Stock List'!$M$11:$M$1010, MATCH(V800, 'Stock List'!$K$11:$K$1010, 0))/INDEX('Stock List'!$L$11:$L$1010, MATCH(V800, 'Stock List'!$K$11:$K$1010, 0)))*U800), 2), 0)</f>
        <v>0</v>
      </c>
      <c r="BP800" s="20"/>
      <c r="BQ800" s="20">
        <f>IFERROR(ROUND(((INDEX('Stock List'!$M$11:$M$1010, MATCH(X800, 'Stock List'!$K$11:$K$1010, 0))/INDEX('Stock List'!$L$11:$L$1010, MATCH(X800, 'Stock List'!$K$11:$K$1010, 0)))*W800), 2), 0)</f>
        <v>0</v>
      </c>
      <c r="BR800" s="20"/>
      <c r="BS800" s="20">
        <f>IFERROR(ROUND(((INDEX('Stock List'!$M$11:$M$1010, MATCH(Z800, 'Stock List'!$K$11:$K$1010, 0))/INDEX('Stock List'!$L$11:$L$1010, MATCH(Z800, 'Stock List'!$K$11:$K$1010, 0)))*Y800), 2), 0)</f>
        <v>0</v>
      </c>
      <c r="BT800" s="20"/>
      <c r="BU800" s="20">
        <f>IFERROR(ROUND(((INDEX('Stock List'!$M$11:$M$1010, MATCH(AB800, 'Stock List'!$K$11:$K$1010, 0))/INDEX('Stock List'!$L$11:$L$1010, MATCH(AB800, 'Stock List'!$K$11:$K$1010, 0)))*AA800), 2), 0)</f>
        <v>0</v>
      </c>
      <c r="BV800" s="20"/>
      <c r="BW800" s="20">
        <f>IFERROR(ROUND(((INDEX('Stock List'!$M$11:$M$1010, MATCH(AD800, 'Stock List'!$K$11:$K$1010, 0))/INDEX('Stock List'!$L$11:$L$1010, MATCH(AD800, 'Stock List'!$K$11:$K$1010, 0)))*AC800), 2), 0)</f>
        <v>0</v>
      </c>
      <c r="BX800" s="20"/>
      <c r="BY800" s="20">
        <f>IFERROR(ROUND(((INDEX('Stock List'!$M$11:$M$1010, MATCH(AF800, 'Stock List'!$K$11:$K$1010, 0))/INDEX('Stock List'!$L$11:$L$1010, MATCH(AF800, 'Stock List'!$K$11:$K$1010, 0)))*AE800), 2), 0)</f>
        <v>0</v>
      </c>
      <c r="BZ800" s="20"/>
      <c r="CA800" s="20">
        <f>IFERROR(ROUND(((INDEX('Stock List'!$M$11:$M$1010, MATCH(AH800, 'Stock List'!$K$11:$K$1010, 0))/INDEX('Stock List'!$L$11:$L$1010, MATCH(AH800, 'Stock List'!$K$11:$K$1010, 0)))*AG800), 2), 0)</f>
        <v>0</v>
      </c>
      <c r="CB800" s="20"/>
      <c r="CC800" s="20">
        <f>IFERROR(ROUND(((INDEX('Stock List'!$M$11:$M$1010, MATCH(AJ800, 'Stock List'!$K$11:$K$1010, 0))/INDEX('Stock List'!$L$11:$L$1010, MATCH(AJ800, 'Stock List'!$K$11:$K$1010, 0)))*AI800), 2), 0)</f>
        <v>0</v>
      </c>
      <c r="CD800" s="20"/>
      <c r="CE800" s="20">
        <f>IFERROR(ROUND(((INDEX('Stock List'!$M$11:$M$1010, MATCH(AL800, 'Stock List'!$K$11:$K$1010, 0))/INDEX('Stock List'!$L$11:$L$1010, MATCH(AL800, 'Stock List'!$K$11:$K$1010, 0)))*AK800), 2), 0)</f>
        <v>0</v>
      </c>
      <c r="CF800" s="20"/>
      <c r="CG800" s="20">
        <f>IFERROR(ROUND(((INDEX('Stock List'!$M$11:$M$1010, MATCH(AN800, 'Stock List'!$K$11:$K$1010, 0))/INDEX('Stock List'!$L$11:$L$1010, MATCH(AN800, 'Stock List'!$K$11:$K$1010, 0)))*AM800), 2), 0)</f>
        <v>0</v>
      </c>
      <c r="CH800" s="20"/>
      <c r="CI800" s="20">
        <f>IFERROR(ROUND(((INDEX('Stock List'!$M$11:$M$1010, MATCH(AP800, 'Stock List'!$K$11:$K$1010, 0))/INDEX('Stock List'!$L$11:$L$1010, MATCH(AP800, 'Stock List'!$K$11:$K$1010, 0)))*AO800), 2), 0)</f>
        <v>0</v>
      </c>
      <c r="CJ800" s="20"/>
      <c r="CK800" s="20">
        <f>IFERROR(ROUND(((INDEX('Stock List'!$M$11:$M$1010, MATCH(AR800, 'Stock List'!$K$11:$K$1010, 0))/INDEX('Stock List'!$L$11:$L$1010, MATCH(AR800, 'Stock List'!$K$11:$K$1010, 0)))*AQ800), 2), 0)</f>
        <v>0</v>
      </c>
      <c r="CL800" s="20"/>
      <c r="CM800" s="20">
        <f>IFERROR(ROUND(((INDEX('Stock List'!$M$11:$M$1010, MATCH(AT800, 'Stock List'!$K$11:$K$1010, 0))/INDEX('Stock List'!$L$11:$L$1010, MATCH(AT800, 'Stock List'!$K$11:$K$1010, 0)))*AS800), 2), 0)</f>
        <v>0</v>
      </c>
      <c r="CN800" s="20"/>
      <c r="CO800" s="20">
        <f>IFERROR(ROUND(((INDEX('Stock List'!$M$11:$M$1010, MATCH(AV800, 'Stock List'!$K$11:$K$1010, 0))/INDEX('Stock List'!$L$11:$L$1010, MATCH(AV800, 'Stock List'!$K$11:$K$1010, 0)))*AU800), 2), 0)</f>
        <v>0</v>
      </c>
      <c r="CP800" s="20"/>
      <c r="CQ800" s="20">
        <f>IFERROR(ROUND(((INDEX('Stock List'!$M$11:$M$1010, MATCH(AX800, 'Stock List'!$K$11:$K$1010, 0))/INDEX('Stock List'!$L$11:$L$1010, MATCH(AX800, 'Stock List'!$K$11:$K$1010, 0)))*AW800), 2), 0)</f>
        <v>0</v>
      </c>
      <c r="CR800" s="22"/>
      <c r="CT800" s="106" t="str">
        <f t="shared" si="655"/>
        <v/>
      </c>
      <c r="CU800" s="22" t="str">
        <f t="shared" si="656"/>
        <v/>
      </c>
      <c r="CX800" s="106" t="str">
        <f t="shared" si="657"/>
        <v/>
      </c>
      <c r="CY800" s="20" t="str">
        <f t="shared" si="658"/>
        <v/>
      </c>
      <c r="CZ800" s="22" t="str">
        <f t="shared" si="659"/>
        <v/>
      </c>
      <c r="DB800" s="76" t="str">
        <f>IF($H800="", "", COUNTIF($G$11:$G$1010, "&gt;"&amp;$G800)+1+COUNTIF($G$11:$G800, $G800)-1)</f>
        <v/>
      </c>
      <c r="DC800" s="76" t="str">
        <f>IF($H800="", "", COUNTIF($CZ$11:$CZ$1010, "&gt;"&amp;$CZ800)+1+COUNTIF($CZ$11:$CZ800, $CZ800)-1)</f>
        <v/>
      </c>
      <c r="DE800" s="147" t="str">
        <f t="shared" si="660"/>
        <v/>
      </c>
      <c r="DF800" s="148"/>
      <c r="DG800" s="19" t="str">
        <f t="shared" si="661"/>
        <v/>
      </c>
      <c r="DH800" s="153" t="str">
        <f t="shared" si="662"/>
        <v/>
      </c>
      <c r="DI800" s="19" t="str">
        <f t="shared" si="614"/>
        <v/>
      </c>
      <c r="DJ800" s="153" t="str">
        <f t="shared" si="615"/>
        <v/>
      </c>
      <c r="DK800" s="19" t="str">
        <f t="shared" si="616"/>
        <v/>
      </c>
      <c r="DL800" s="153" t="str">
        <f t="shared" si="617"/>
        <v/>
      </c>
      <c r="DM800" s="19" t="str">
        <f t="shared" si="618"/>
        <v/>
      </c>
      <c r="DN800" s="153" t="str">
        <f t="shared" si="619"/>
        <v/>
      </c>
      <c r="DO800" s="19" t="str">
        <f t="shared" si="620"/>
        <v/>
      </c>
      <c r="DP800" s="153" t="str">
        <f t="shared" si="621"/>
        <v/>
      </c>
      <c r="DQ800" s="19" t="str">
        <f t="shared" si="622"/>
        <v/>
      </c>
      <c r="DR800" s="153" t="str">
        <f t="shared" si="623"/>
        <v/>
      </c>
      <c r="DS800" s="19" t="str">
        <f t="shared" si="624"/>
        <v/>
      </c>
      <c r="DT800" s="153" t="str">
        <f t="shared" si="625"/>
        <v/>
      </c>
      <c r="DU800" s="19" t="str">
        <f t="shared" si="626"/>
        <v/>
      </c>
      <c r="DV800" s="153" t="str">
        <f t="shared" si="627"/>
        <v/>
      </c>
      <c r="DW800" s="19" t="str">
        <f t="shared" si="628"/>
        <v/>
      </c>
      <c r="DX800" s="153" t="str">
        <f t="shared" si="629"/>
        <v/>
      </c>
      <c r="DY800" s="19" t="str">
        <f t="shared" si="630"/>
        <v/>
      </c>
      <c r="DZ800" s="153" t="str">
        <f t="shared" si="631"/>
        <v/>
      </c>
      <c r="EA800" s="19" t="str">
        <f t="shared" si="632"/>
        <v/>
      </c>
      <c r="EB800" s="153" t="str">
        <f t="shared" si="633"/>
        <v/>
      </c>
      <c r="EC800" s="19" t="str">
        <f t="shared" si="634"/>
        <v/>
      </c>
      <c r="ED800" s="153" t="str">
        <f t="shared" si="635"/>
        <v/>
      </c>
      <c r="EE800" s="19" t="str">
        <f t="shared" si="636"/>
        <v/>
      </c>
      <c r="EF800" s="153" t="str">
        <f t="shared" si="637"/>
        <v/>
      </c>
      <c r="EG800" s="19" t="str">
        <f t="shared" si="638"/>
        <v/>
      </c>
      <c r="EH800" s="153" t="str">
        <f t="shared" si="639"/>
        <v/>
      </c>
      <c r="EI800" s="19" t="str">
        <f t="shared" si="640"/>
        <v/>
      </c>
      <c r="EJ800" s="153" t="str">
        <f t="shared" si="641"/>
        <v/>
      </c>
      <c r="EK800" s="19" t="str">
        <f t="shared" si="642"/>
        <v/>
      </c>
      <c r="EL800" s="153" t="str">
        <f t="shared" si="643"/>
        <v/>
      </c>
      <c r="EM800" s="19" t="str">
        <f t="shared" si="644"/>
        <v/>
      </c>
      <c r="EN800" s="153" t="str">
        <f t="shared" si="645"/>
        <v/>
      </c>
      <c r="EO800" s="19" t="str">
        <f t="shared" si="646"/>
        <v/>
      </c>
      <c r="EP800" s="153" t="str">
        <f t="shared" si="647"/>
        <v/>
      </c>
      <c r="EQ800" s="19" t="str">
        <f t="shared" si="648"/>
        <v/>
      </c>
      <c r="ER800" s="153" t="str">
        <f t="shared" si="649"/>
        <v/>
      </c>
      <c r="ES800" s="19" t="str">
        <f t="shared" si="650"/>
        <v/>
      </c>
      <c r="ET800" s="153" t="str">
        <f t="shared" si="651"/>
        <v/>
      </c>
    </row>
    <row r="801" spans="1:150" x14ac:dyDescent="0.25">
      <c r="A801" s="31"/>
      <c r="B801" s="91" t="str">
        <f t="shared" si="652"/>
        <v/>
      </c>
      <c r="C801" s="20" t="str">
        <f t="shared" si="612"/>
        <v/>
      </c>
      <c r="D801" s="97" t="str">
        <f t="shared" si="613"/>
        <v/>
      </c>
      <c r="E801" s="62" t="str">
        <f t="shared" si="653"/>
        <v/>
      </c>
      <c r="F801" s="31"/>
      <c r="G801" s="282"/>
      <c r="H801" s="283"/>
      <c r="I801" s="284"/>
      <c r="J801" s="285"/>
      <c r="K801" s="286"/>
      <c r="L801" s="287"/>
      <c r="M801" s="288"/>
      <c r="N801" s="287"/>
      <c r="O801" s="288"/>
      <c r="P801" s="287"/>
      <c r="Q801" s="288"/>
      <c r="R801" s="287"/>
      <c r="S801" s="288"/>
      <c r="T801" s="287"/>
      <c r="U801" s="288"/>
      <c r="V801" s="287"/>
      <c r="W801" s="288"/>
      <c r="X801" s="287"/>
      <c r="Y801" s="288"/>
      <c r="Z801" s="287"/>
      <c r="AA801" s="288"/>
      <c r="AB801" s="287"/>
      <c r="AC801" s="288"/>
      <c r="AD801" s="287"/>
      <c r="AE801" s="288"/>
      <c r="AF801" s="287"/>
      <c r="AG801" s="288"/>
      <c r="AH801" s="287"/>
      <c r="AI801" s="288"/>
      <c r="AJ801" s="287"/>
      <c r="AK801" s="288"/>
      <c r="AL801" s="287"/>
      <c r="AM801" s="288"/>
      <c r="AN801" s="287"/>
      <c r="AO801" s="288"/>
      <c r="AP801" s="287"/>
      <c r="AQ801" s="288"/>
      <c r="AR801" s="287"/>
      <c r="AS801" s="288"/>
      <c r="AT801" s="287"/>
      <c r="AU801" s="288"/>
      <c r="AV801" s="287"/>
      <c r="AW801" s="288"/>
      <c r="AX801" s="287"/>
      <c r="AY801" s="31"/>
      <c r="BA801" s="76" t="str">
        <f t="shared" si="654"/>
        <v/>
      </c>
      <c r="BC801" s="76" t="str">
        <f>IF('Stock List'!$K801="", "", 'Stock List'!$K801)</f>
        <v/>
      </c>
      <c r="BE801" s="106">
        <f>IFERROR(ROUND(((INDEX('Stock List'!$M$11:$M$1010, MATCH(L801, 'Stock List'!$K$11:$K$1010, 0))/INDEX('Stock List'!$L$11:$L$1010, MATCH(L801, 'Stock List'!$K$11:$K$1010, 0)))*K801), 2), 0)</f>
        <v>0</v>
      </c>
      <c r="BF801" s="20"/>
      <c r="BG801" s="20">
        <f>IFERROR(ROUND(((INDEX('Stock List'!$M$11:$M$1010, MATCH(N801, 'Stock List'!$K$11:$K$1010, 0))/INDEX('Stock List'!$L$11:$L$1010, MATCH(N801, 'Stock List'!$K$11:$K$1010, 0)))*M801), 2), 0)</f>
        <v>0</v>
      </c>
      <c r="BH801" s="20"/>
      <c r="BI801" s="20">
        <f>IFERROR(ROUND(((INDEX('Stock List'!$M$11:$M$1010, MATCH(P801, 'Stock List'!$K$11:$K$1010, 0))/INDEX('Stock List'!$L$11:$L$1010, MATCH(P801, 'Stock List'!$K$11:$K$1010, 0)))*O801), 2), 0)</f>
        <v>0</v>
      </c>
      <c r="BJ801" s="20"/>
      <c r="BK801" s="20">
        <f>IFERROR(ROUND(((INDEX('Stock List'!$M$11:$M$1010, MATCH(R801, 'Stock List'!$K$11:$K$1010, 0))/INDEX('Stock List'!$L$11:$L$1010, MATCH(R801, 'Stock List'!$K$11:$K$1010, 0)))*Q801), 2), 0)</f>
        <v>0</v>
      </c>
      <c r="BL801" s="20"/>
      <c r="BM801" s="20">
        <f>IFERROR(ROUND(((INDEX('Stock List'!$M$11:$M$1010, MATCH(T801, 'Stock List'!$K$11:$K$1010, 0))/INDEX('Stock List'!$L$11:$L$1010, MATCH(T801, 'Stock List'!$K$11:$K$1010, 0)))*S801), 2), 0)</f>
        <v>0</v>
      </c>
      <c r="BN801" s="20"/>
      <c r="BO801" s="20">
        <f>IFERROR(ROUND(((INDEX('Stock List'!$M$11:$M$1010, MATCH(V801, 'Stock List'!$K$11:$K$1010, 0))/INDEX('Stock List'!$L$11:$L$1010, MATCH(V801, 'Stock List'!$K$11:$K$1010, 0)))*U801), 2), 0)</f>
        <v>0</v>
      </c>
      <c r="BP801" s="20"/>
      <c r="BQ801" s="20">
        <f>IFERROR(ROUND(((INDEX('Stock List'!$M$11:$M$1010, MATCH(X801, 'Stock List'!$K$11:$K$1010, 0))/INDEX('Stock List'!$L$11:$L$1010, MATCH(X801, 'Stock List'!$K$11:$K$1010, 0)))*W801), 2), 0)</f>
        <v>0</v>
      </c>
      <c r="BR801" s="20"/>
      <c r="BS801" s="20">
        <f>IFERROR(ROUND(((INDEX('Stock List'!$M$11:$M$1010, MATCH(Z801, 'Stock List'!$K$11:$K$1010, 0))/INDEX('Stock List'!$L$11:$L$1010, MATCH(Z801, 'Stock List'!$K$11:$K$1010, 0)))*Y801), 2), 0)</f>
        <v>0</v>
      </c>
      <c r="BT801" s="20"/>
      <c r="BU801" s="20">
        <f>IFERROR(ROUND(((INDEX('Stock List'!$M$11:$M$1010, MATCH(AB801, 'Stock List'!$K$11:$K$1010, 0))/INDEX('Stock List'!$L$11:$L$1010, MATCH(AB801, 'Stock List'!$K$11:$K$1010, 0)))*AA801), 2), 0)</f>
        <v>0</v>
      </c>
      <c r="BV801" s="20"/>
      <c r="BW801" s="20">
        <f>IFERROR(ROUND(((INDEX('Stock List'!$M$11:$M$1010, MATCH(AD801, 'Stock List'!$K$11:$K$1010, 0))/INDEX('Stock List'!$L$11:$L$1010, MATCH(AD801, 'Stock List'!$K$11:$K$1010, 0)))*AC801), 2), 0)</f>
        <v>0</v>
      </c>
      <c r="BX801" s="20"/>
      <c r="BY801" s="20">
        <f>IFERROR(ROUND(((INDEX('Stock List'!$M$11:$M$1010, MATCH(AF801, 'Stock List'!$K$11:$K$1010, 0))/INDEX('Stock List'!$L$11:$L$1010, MATCH(AF801, 'Stock List'!$K$11:$K$1010, 0)))*AE801), 2), 0)</f>
        <v>0</v>
      </c>
      <c r="BZ801" s="20"/>
      <c r="CA801" s="20">
        <f>IFERROR(ROUND(((INDEX('Stock List'!$M$11:$M$1010, MATCH(AH801, 'Stock List'!$K$11:$K$1010, 0))/INDEX('Stock List'!$L$11:$L$1010, MATCH(AH801, 'Stock List'!$K$11:$K$1010, 0)))*AG801), 2), 0)</f>
        <v>0</v>
      </c>
      <c r="CB801" s="20"/>
      <c r="CC801" s="20">
        <f>IFERROR(ROUND(((INDEX('Stock List'!$M$11:$M$1010, MATCH(AJ801, 'Stock List'!$K$11:$K$1010, 0))/INDEX('Stock List'!$L$11:$L$1010, MATCH(AJ801, 'Stock List'!$K$11:$K$1010, 0)))*AI801), 2), 0)</f>
        <v>0</v>
      </c>
      <c r="CD801" s="20"/>
      <c r="CE801" s="20">
        <f>IFERROR(ROUND(((INDEX('Stock List'!$M$11:$M$1010, MATCH(AL801, 'Stock List'!$K$11:$K$1010, 0))/INDEX('Stock List'!$L$11:$L$1010, MATCH(AL801, 'Stock List'!$K$11:$K$1010, 0)))*AK801), 2), 0)</f>
        <v>0</v>
      </c>
      <c r="CF801" s="20"/>
      <c r="CG801" s="20">
        <f>IFERROR(ROUND(((INDEX('Stock List'!$M$11:$M$1010, MATCH(AN801, 'Stock List'!$K$11:$K$1010, 0))/INDEX('Stock List'!$L$11:$L$1010, MATCH(AN801, 'Stock List'!$K$11:$K$1010, 0)))*AM801), 2), 0)</f>
        <v>0</v>
      </c>
      <c r="CH801" s="20"/>
      <c r="CI801" s="20">
        <f>IFERROR(ROUND(((INDEX('Stock List'!$M$11:$M$1010, MATCH(AP801, 'Stock List'!$K$11:$K$1010, 0))/INDEX('Stock List'!$L$11:$L$1010, MATCH(AP801, 'Stock List'!$K$11:$K$1010, 0)))*AO801), 2), 0)</f>
        <v>0</v>
      </c>
      <c r="CJ801" s="20"/>
      <c r="CK801" s="20">
        <f>IFERROR(ROUND(((INDEX('Stock List'!$M$11:$M$1010, MATCH(AR801, 'Stock List'!$K$11:$K$1010, 0))/INDEX('Stock List'!$L$11:$L$1010, MATCH(AR801, 'Stock List'!$K$11:$K$1010, 0)))*AQ801), 2), 0)</f>
        <v>0</v>
      </c>
      <c r="CL801" s="20"/>
      <c r="CM801" s="20">
        <f>IFERROR(ROUND(((INDEX('Stock List'!$M$11:$M$1010, MATCH(AT801, 'Stock List'!$K$11:$K$1010, 0))/INDEX('Stock List'!$L$11:$L$1010, MATCH(AT801, 'Stock List'!$K$11:$K$1010, 0)))*AS801), 2), 0)</f>
        <v>0</v>
      </c>
      <c r="CN801" s="20"/>
      <c r="CO801" s="20">
        <f>IFERROR(ROUND(((INDEX('Stock List'!$M$11:$M$1010, MATCH(AV801, 'Stock List'!$K$11:$K$1010, 0))/INDEX('Stock List'!$L$11:$L$1010, MATCH(AV801, 'Stock List'!$K$11:$K$1010, 0)))*AU801), 2), 0)</f>
        <v>0</v>
      </c>
      <c r="CP801" s="20"/>
      <c r="CQ801" s="20">
        <f>IFERROR(ROUND(((INDEX('Stock List'!$M$11:$M$1010, MATCH(AX801, 'Stock List'!$K$11:$K$1010, 0))/INDEX('Stock List'!$L$11:$L$1010, MATCH(AX801, 'Stock List'!$K$11:$K$1010, 0)))*AW801), 2), 0)</f>
        <v>0</v>
      </c>
      <c r="CR801" s="22"/>
      <c r="CT801" s="106" t="str">
        <f t="shared" si="655"/>
        <v/>
      </c>
      <c r="CU801" s="22" t="str">
        <f t="shared" si="656"/>
        <v/>
      </c>
      <c r="CX801" s="106" t="str">
        <f t="shared" si="657"/>
        <v/>
      </c>
      <c r="CY801" s="20" t="str">
        <f t="shared" si="658"/>
        <v/>
      </c>
      <c r="CZ801" s="22" t="str">
        <f t="shared" si="659"/>
        <v/>
      </c>
      <c r="DB801" s="76" t="str">
        <f>IF($H801="", "", COUNTIF($G$11:$G$1010, "&gt;"&amp;$G801)+1+COUNTIF($G$11:$G801, $G801)-1)</f>
        <v/>
      </c>
      <c r="DC801" s="76" t="str">
        <f>IF($H801="", "", COUNTIF($CZ$11:$CZ$1010, "&gt;"&amp;$CZ801)+1+COUNTIF($CZ$11:$CZ801, $CZ801)-1)</f>
        <v/>
      </c>
      <c r="DE801" s="147" t="str">
        <f t="shared" si="660"/>
        <v/>
      </c>
      <c r="DF801" s="148"/>
      <c r="DG801" s="19" t="str">
        <f t="shared" si="661"/>
        <v/>
      </c>
      <c r="DH801" s="153" t="str">
        <f t="shared" si="662"/>
        <v/>
      </c>
      <c r="DI801" s="19" t="str">
        <f t="shared" si="614"/>
        <v/>
      </c>
      <c r="DJ801" s="153" t="str">
        <f t="shared" si="615"/>
        <v/>
      </c>
      <c r="DK801" s="19" t="str">
        <f t="shared" si="616"/>
        <v/>
      </c>
      <c r="DL801" s="153" t="str">
        <f t="shared" si="617"/>
        <v/>
      </c>
      <c r="DM801" s="19" t="str">
        <f t="shared" si="618"/>
        <v/>
      </c>
      <c r="DN801" s="153" t="str">
        <f t="shared" si="619"/>
        <v/>
      </c>
      <c r="DO801" s="19" t="str">
        <f t="shared" si="620"/>
        <v/>
      </c>
      <c r="DP801" s="153" t="str">
        <f t="shared" si="621"/>
        <v/>
      </c>
      <c r="DQ801" s="19" t="str">
        <f t="shared" si="622"/>
        <v/>
      </c>
      <c r="DR801" s="153" t="str">
        <f t="shared" si="623"/>
        <v/>
      </c>
      <c r="DS801" s="19" t="str">
        <f t="shared" si="624"/>
        <v/>
      </c>
      <c r="DT801" s="153" t="str">
        <f t="shared" si="625"/>
        <v/>
      </c>
      <c r="DU801" s="19" t="str">
        <f t="shared" si="626"/>
        <v/>
      </c>
      <c r="DV801" s="153" t="str">
        <f t="shared" si="627"/>
        <v/>
      </c>
      <c r="DW801" s="19" t="str">
        <f t="shared" si="628"/>
        <v/>
      </c>
      <c r="DX801" s="153" t="str">
        <f t="shared" si="629"/>
        <v/>
      </c>
      <c r="DY801" s="19" t="str">
        <f t="shared" si="630"/>
        <v/>
      </c>
      <c r="DZ801" s="153" t="str">
        <f t="shared" si="631"/>
        <v/>
      </c>
      <c r="EA801" s="19" t="str">
        <f t="shared" si="632"/>
        <v/>
      </c>
      <c r="EB801" s="153" t="str">
        <f t="shared" si="633"/>
        <v/>
      </c>
      <c r="EC801" s="19" t="str">
        <f t="shared" si="634"/>
        <v/>
      </c>
      <c r="ED801" s="153" t="str">
        <f t="shared" si="635"/>
        <v/>
      </c>
      <c r="EE801" s="19" t="str">
        <f t="shared" si="636"/>
        <v/>
      </c>
      <c r="EF801" s="153" t="str">
        <f t="shared" si="637"/>
        <v/>
      </c>
      <c r="EG801" s="19" t="str">
        <f t="shared" si="638"/>
        <v/>
      </c>
      <c r="EH801" s="153" t="str">
        <f t="shared" si="639"/>
        <v/>
      </c>
      <c r="EI801" s="19" t="str">
        <f t="shared" si="640"/>
        <v/>
      </c>
      <c r="EJ801" s="153" t="str">
        <f t="shared" si="641"/>
        <v/>
      </c>
      <c r="EK801" s="19" t="str">
        <f t="shared" si="642"/>
        <v/>
      </c>
      <c r="EL801" s="153" t="str">
        <f t="shared" si="643"/>
        <v/>
      </c>
      <c r="EM801" s="19" t="str">
        <f t="shared" si="644"/>
        <v/>
      </c>
      <c r="EN801" s="153" t="str">
        <f t="shared" si="645"/>
        <v/>
      </c>
      <c r="EO801" s="19" t="str">
        <f t="shared" si="646"/>
        <v/>
      </c>
      <c r="EP801" s="153" t="str">
        <f t="shared" si="647"/>
        <v/>
      </c>
      <c r="EQ801" s="19" t="str">
        <f t="shared" si="648"/>
        <v/>
      </c>
      <c r="ER801" s="153" t="str">
        <f t="shared" si="649"/>
        <v/>
      </c>
      <c r="ES801" s="19" t="str">
        <f t="shared" si="650"/>
        <v/>
      </c>
      <c r="ET801" s="153" t="str">
        <f t="shared" si="651"/>
        <v/>
      </c>
    </row>
    <row r="802" spans="1:150" x14ac:dyDescent="0.25">
      <c r="A802" s="31"/>
      <c r="B802" s="91" t="str">
        <f t="shared" si="652"/>
        <v/>
      </c>
      <c r="C802" s="20" t="str">
        <f t="shared" si="612"/>
        <v/>
      </c>
      <c r="D802" s="97" t="str">
        <f t="shared" si="613"/>
        <v/>
      </c>
      <c r="E802" s="62" t="str">
        <f t="shared" si="653"/>
        <v/>
      </c>
      <c r="F802" s="31"/>
      <c r="G802" s="282"/>
      <c r="H802" s="283"/>
      <c r="I802" s="284"/>
      <c r="J802" s="285"/>
      <c r="K802" s="286"/>
      <c r="L802" s="287"/>
      <c r="M802" s="288"/>
      <c r="N802" s="287"/>
      <c r="O802" s="288"/>
      <c r="P802" s="287"/>
      <c r="Q802" s="288"/>
      <c r="R802" s="287"/>
      <c r="S802" s="288"/>
      <c r="T802" s="287"/>
      <c r="U802" s="288"/>
      <c r="V802" s="287"/>
      <c r="W802" s="288"/>
      <c r="X802" s="287"/>
      <c r="Y802" s="288"/>
      <c r="Z802" s="287"/>
      <c r="AA802" s="288"/>
      <c r="AB802" s="287"/>
      <c r="AC802" s="288"/>
      <c r="AD802" s="287"/>
      <c r="AE802" s="288"/>
      <c r="AF802" s="287"/>
      <c r="AG802" s="288"/>
      <c r="AH802" s="287"/>
      <c r="AI802" s="288"/>
      <c r="AJ802" s="287"/>
      <c r="AK802" s="288"/>
      <c r="AL802" s="287"/>
      <c r="AM802" s="288"/>
      <c r="AN802" s="287"/>
      <c r="AO802" s="288"/>
      <c r="AP802" s="287"/>
      <c r="AQ802" s="288"/>
      <c r="AR802" s="287"/>
      <c r="AS802" s="288"/>
      <c r="AT802" s="287"/>
      <c r="AU802" s="288"/>
      <c r="AV802" s="287"/>
      <c r="AW802" s="288"/>
      <c r="AX802" s="287"/>
      <c r="AY802" s="31"/>
      <c r="BA802" s="76" t="str">
        <f t="shared" si="654"/>
        <v/>
      </c>
      <c r="BC802" s="76" t="str">
        <f>IF('Stock List'!$K802="", "", 'Stock List'!$K802)</f>
        <v/>
      </c>
      <c r="BE802" s="106">
        <f>IFERROR(ROUND(((INDEX('Stock List'!$M$11:$M$1010, MATCH(L802, 'Stock List'!$K$11:$K$1010, 0))/INDEX('Stock List'!$L$11:$L$1010, MATCH(L802, 'Stock List'!$K$11:$K$1010, 0)))*K802), 2), 0)</f>
        <v>0</v>
      </c>
      <c r="BF802" s="20"/>
      <c r="BG802" s="20">
        <f>IFERROR(ROUND(((INDEX('Stock List'!$M$11:$M$1010, MATCH(N802, 'Stock List'!$K$11:$K$1010, 0))/INDEX('Stock List'!$L$11:$L$1010, MATCH(N802, 'Stock List'!$K$11:$K$1010, 0)))*M802), 2), 0)</f>
        <v>0</v>
      </c>
      <c r="BH802" s="20"/>
      <c r="BI802" s="20">
        <f>IFERROR(ROUND(((INDEX('Stock List'!$M$11:$M$1010, MATCH(P802, 'Stock List'!$K$11:$K$1010, 0))/INDEX('Stock List'!$L$11:$L$1010, MATCH(P802, 'Stock List'!$K$11:$K$1010, 0)))*O802), 2), 0)</f>
        <v>0</v>
      </c>
      <c r="BJ802" s="20"/>
      <c r="BK802" s="20">
        <f>IFERROR(ROUND(((INDEX('Stock List'!$M$11:$M$1010, MATCH(R802, 'Stock List'!$K$11:$K$1010, 0))/INDEX('Stock List'!$L$11:$L$1010, MATCH(R802, 'Stock List'!$K$11:$K$1010, 0)))*Q802), 2), 0)</f>
        <v>0</v>
      </c>
      <c r="BL802" s="20"/>
      <c r="BM802" s="20">
        <f>IFERROR(ROUND(((INDEX('Stock List'!$M$11:$M$1010, MATCH(T802, 'Stock List'!$K$11:$K$1010, 0))/INDEX('Stock List'!$L$11:$L$1010, MATCH(T802, 'Stock List'!$K$11:$K$1010, 0)))*S802), 2), 0)</f>
        <v>0</v>
      </c>
      <c r="BN802" s="20"/>
      <c r="BO802" s="20">
        <f>IFERROR(ROUND(((INDEX('Stock List'!$M$11:$M$1010, MATCH(V802, 'Stock List'!$K$11:$K$1010, 0))/INDEX('Stock List'!$L$11:$L$1010, MATCH(V802, 'Stock List'!$K$11:$K$1010, 0)))*U802), 2), 0)</f>
        <v>0</v>
      </c>
      <c r="BP802" s="20"/>
      <c r="BQ802" s="20">
        <f>IFERROR(ROUND(((INDEX('Stock List'!$M$11:$M$1010, MATCH(X802, 'Stock List'!$K$11:$K$1010, 0))/INDEX('Stock List'!$L$11:$L$1010, MATCH(X802, 'Stock List'!$K$11:$K$1010, 0)))*W802), 2), 0)</f>
        <v>0</v>
      </c>
      <c r="BR802" s="20"/>
      <c r="BS802" s="20">
        <f>IFERROR(ROUND(((INDEX('Stock List'!$M$11:$M$1010, MATCH(Z802, 'Stock List'!$K$11:$K$1010, 0))/INDEX('Stock List'!$L$11:$L$1010, MATCH(Z802, 'Stock List'!$K$11:$K$1010, 0)))*Y802), 2), 0)</f>
        <v>0</v>
      </c>
      <c r="BT802" s="20"/>
      <c r="BU802" s="20">
        <f>IFERROR(ROUND(((INDEX('Stock List'!$M$11:$M$1010, MATCH(AB802, 'Stock List'!$K$11:$K$1010, 0))/INDEX('Stock List'!$L$11:$L$1010, MATCH(AB802, 'Stock List'!$K$11:$K$1010, 0)))*AA802), 2), 0)</f>
        <v>0</v>
      </c>
      <c r="BV802" s="20"/>
      <c r="BW802" s="20">
        <f>IFERROR(ROUND(((INDEX('Stock List'!$M$11:$M$1010, MATCH(AD802, 'Stock List'!$K$11:$K$1010, 0))/INDEX('Stock List'!$L$11:$L$1010, MATCH(AD802, 'Stock List'!$K$11:$K$1010, 0)))*AC802), 2), 0)</f>
        <v>0</v>
      </c>
      <c r="BX802" s="20"/>
      <c r="BY802" s="20">
        <f>IFERROR(ROUND(((INDEX('Stock List'!$M$11:$M$1010, MATCH(AF802, 'Stock List'!$K$11:$K$1010, 0))/INDEX('Stock List'!$L$11:$L$1010, MATCH(AF802, 'Stock List'!$K$11:$K$1010, 0)))*AE802), 2), 0)</f>
        <v>0</v>
      </c>
      <c r="BZ802" s="20"/>
      <c r="CA802" s="20">
        <f>IFERROR(ROUND(((INDEX('Stock List'!$M$11:$M$1010, MATCH(AH802, 'Stock List'!$K$11:$K$1010, 0))/INDEX('Stock List'!$L$11:$L$1010, MATCH(AH802, 'Stock List'!$K$11:$K$1010, 0)))*AG802), 2), 0)</f>
        <v>0</v>
      </c>
      <c r="CB802" s="20"/>
      <c r="CC802" s="20">
        <f>IFERROR(ROUND(((INDEX('Stock List'!$M$11:$M$1010, MATCH(AJ802, 'Stock List'!$K$11:$K$1010, 0))/INDEX('Stock List'!$L$11:$L$1010, MATCH(AJ802, 'Stock List'!$K$11:$K$1010, 0)))*AI802), 2), 0)</f>
        <v>0</v>
      </c>
      <c r="CD802" s="20"/>
      <c r="CE802" s="20">
        <f>IFERROR(ROUND(((INDEX('Stock List'!$M$11:$M$1010, MATCH(AL802, 'Stock List'!$K$11:$K$1010, 0))/INDEX('Stock List'!$L$11:$L$1010, MATCH(AL802, 'Stock List'!$K$11:$K$1010, 0)))*AK802), 2), 0)</f>
        <v>0</v>
      </c>
      <c r="CF802" s="20"/>
      <c r="CG802" s="20">
        <f>IFERROR(ROUND(((INDEX('Stock List'!$M$11:$M$1010, MATCH(AN802, 'Stock List'!$K$11:$K$1010, 0))/INDEX('Stock List'!$L$11:$L$1010, MATCH(AN802, 'Stock List'!$K$11:$K$1010, 0)))*AM802), 2), 0)</f>
        <v>0</v>
      </c>
      <c r="CH802" s="20"/>
      <c r="CI802" s="20">
        <f>IFERROR(ROUND(((INDEX('Stock List'!$M$11:$M$1010, MATCH(AP802, 'Stock List'!$K$11:$K$1010, 0))/INDEX('Stock List'!$L$11:$L$1010, MATCH(AP802, 'Stock List'!$K$11:$K$1010, 0)))*AO802), 2), 0)</f>
        <v>0</v>
      </c>
      <c r="CJ802" s="20"/>
      <c r="CK802" s="20">
        <f>IFERROR(ROUND(((INDEX('Stock List'!$M$11:$M$1010, MATCH(AR802, 'Stock List'!$K$11:$K$1010, 0))/INDEX('Stock List'!$L$11:$L$1010, MATCH(AR802, 'Stock List'!$K$11:$K$1010, 0)))*AQ802), 2), 0)</f>
        <v>0</v>
      </c>
      <c r="CL802" s="20"/>
      <c r="CM802" s="20">
        <f>IFERROR(ROUND(((INDEX('Stock List'!$M$11:$M$1010, MATCH(AT802, 'Stock List'!$K$11:$K$1010, 0))/INDEX('Stock List'!$L$11:$L$1010, MATCH(AT802, 'Stock List'!$K$11:$K$1010, 0)))*AS802), 2), 0)</f>
        <v>0</v>
      </c>
      <c r="CN802" s="20"/>
      <c r="CO802" s="20">
        <f>IFERROR(ROUND(((INDEX('Stock List'!$M$11:$M$1010, MATCH(AV802, 'Stock List'!$K$11:$K$1010, 0))/INDEX('Stock List'!$L$11:$L$1010, MATCH(AV802, 'Stock List'!$K$11:$K$1010, 0)))*AU802), 2), 0)</f>
        <v>0</v>
      </c>
      <c r="CP802" s="20"/>
      <c r="CQ802" s="20">
        <f>IFERROR(ROUND(((INDEX('Stock List'!$M$11:$M$1010, MATCH(AX802, 'Stock List'!$K$11:$K$1010, 0))/INDEX('Stock List'!$L$11:$L$1010, MATCH(AX802, 'Stock List'!$K$11:$K$1010, 0)))*AW802), 2), 0)</f>
        <v>0</v>
      </c>
      <c r="CR802" s="22"/>
      <c r="CT802" s="106" t="str">
        <f t="shared" si="655"/>
        <v/>
      </c>
      <c r="CU802" s="22" t="str">
        <f t="shared" si="656"/>
        <v/>
      </c>
      <c r="CX802" s="106" t="str">
        <f t="shared" si="657"/>
        <v/>
      </c>
      <c r="CY802" s="20" t="str">
        <f t="shared" si="658"/>
        <v/>
      </c>
      <c r="CZ802" s="22" t="str">
        <f t="shared" si="659"/>
        <v/>
      </c>
      <c r="DB802" s="76" t="str">
        <f>IF($H802="", "", COUNTIF($G$11:$G$1010, "&gt;"&amp;$G802)+1+COUNTIF($G$11:$G802, $G802)-1)</f>
        <v/>
      </c>
      <c r="DC802" s="76" t="str">
        <f>IF($H802="", "", COUNTIF($CZ$11:$CZ$1010, "&gt;"&amp;$CZ802)+1+COUNTIF($CZ$11:$CZ802, $CZ802)-1)</f>
        <v/>
      </c>
      <c r="DE802" s="147" t="str">
        <f t="shared" si="660"/>
        <v/>
      </c>
      <c r="DF802" s="148"/>
      <c r="DG802" s="19" t="str">
        <f t="shared" si="661"/>
        <v/>
      </c>
      <c r="DH802" s="153" t="str">
        <f t="shared" si="662"/>
        <v/>
      </c>
      <c r="DI802" s="19" t="str">
        <f t="shared" si="614"/>
        <v/>
      </c>
      <c r="DJ802" s="153" t="str">
        <f t="shared" si="615"/>
        <v/>
      </c>
      <c r="DK802" s="19" t="str">
        <f t="shared" si="616"/>
        <v/>
      </c>
      <c r="DL802" s="153" t="str">
        <f t="shared" si="617"/>
        <v/>
      </c>
      <c r="DM802" s="19" t="str">
        <f t="shared" si="618"/>
        <v/>
      </c>
      <c r="DN802" s="153" t="str">
        <f t="shared" si="619"/>
        <v/>
      </c>
      <c r="DO802" s="19" t="str">
        <f t="shared" si="620"/>
        <v/>
      </c>
      <c r="DP802" s="153" t="str">
        <f t="shared" si="621"/>
        <v/>
      </c>
      <c r="DQ802" s="19" t="str">
        <f t="shared" si="622"/>
        <v/>
      </c>
      <c r="DR802" s="153" t="str">
        <f t="shared" si="623"/>
        <v/>
      </c>
      <c r="DS802" s="19" t="str">
        <f t="shared" si="624"/>
        <v/>
      </c>
      <c r="DT802" s="153" t="str">
        <f t="shared" si="625"/>
        <v/>
      </c>
      <c r="DU802" s="19" t="str">
        <f t="shared" si="626"/>
        <v/>
      </c>
      <c r="DV802" s="153" t="str">
        <f t="shared" si="627"/>
        <v/>
      </c>
      <c r="DW802" s="19" t="str">
        <f t="shared" si="628"/>
        <v/>
      </c>
      <c r="DX802" s="153" t="str">
        <f t="shared" si="629"/>
        <v/>
      </c>
      <c r="DY802" s="19" t="str">
        <f t="shared" si="630"/>
        <v/>
      </c>
      <c r="DZ802" s="153" t="str">
        <f t="shared" si="631"/>
        <v/>
      </c>
      <c r="EA802" s="19" t="str">
        <f t="shared" si="632"/>
        <v/>
      </c>
      <c r="EB802" s="153" t="str">
        <f t="shared" si="633"/>
        <v/>
      </c>
      <c r="EC802" s="19" t="str">
        <f t="shared" si="634"/>
        <v/>
      </c>
      <c r="ED802" s="153" t="str">
        <f t="shared" si="635"/>
        <v/>
      </c>
      <c r="EE802" s="19" t="str">
        <f t="shared" si="636"/>
        <v/>
      </c>
      <c r="EF802" s="153" t="str">
        <f t="shared" si="637"/>
        <v/>
      </c>
      <c r="EG802" s="19" t="str">
        <f t="shared" si="638"/>
        <v/>
      </c>
      <c r="EH802" s="153" t="str">
        <f t="shared" si="639"/>
        <v/>
      </c>
      <c r="EI802" s="19" t="str">
        <f t="shared" si="640"/>
        <v/>
      </c>
      <c r="EJ802" s="153" t="str">
        <f t="shared" si="641"/>
        <v/>
      </c>
      <c r="EK802" s="19" t="str">
        <f t="shared" si="642"/>
        <v/>
      </c>
      <c r="EL802" s="153" t="str">
        <f t="shared" si="643"/>
        <v/>
      </c>
      <c r="EM802" s="19" t="str">
        <f t="shared" si="644"/>
        <v/>
      </c>
      <c r="EN802" s="153" t="str">
        <f t="shared" si="645"/>
        <v/>
      </c>
      <c r="EO802" s="19" t="str">
        <f t="shared" si="646"/>
        <v/>
      </c>
      <c r="EP802" s="153" t="str">
        <f t="shared" si="647"/>
        <v/>
      </c>
      <c r="EQ802" s="19" t="str">
        <f t="shared" si="648"/>
        <v/>
      </c>
      <c r="ER802" s="153" t="str">
        <f t="shared" si="649"/>
        <v/>
      </c>
      <c r="ES802" s="19" t="str">
        <f t="shared" si="650"/>
        <v/>
      </c>
      <c r="ET802" s="153" t="str">
        <f t="shared" si="651"/>
        <v/>
      </c>
    </row>
    <row r="803" spans="1:150" x14ac:dyDescent="0.25">
      <c r="A803" s="31"/>
      <c r="B803" s="91" t="str">
        <f t="shared" si="652"/>
        <v/>
      </c>
      <c r="C803" s="20" t="str">
        <f t="shared" si="612"/>
        <v/>
      </c>
      <c r="D803" s="97" t="str">
        <f t="shared" si="613"/>
        <v/>
      </c>
      <c r="E803" s="62" t="str">
        <f t="shared" si="653"/>
        <v/>
      </c>
      <c r="F803" s="31"/>
      <c r="G803" s="282"/>
      <c r="H803" s="283"/>
      <c r="I803" s="284"/>
      <c r="J803" s="285"/>
      <c r="K803" s="286"/>
      <c r="L803" s="287"/>
      <c r="M803" s="288"/>
      <c r="N803" s="287"/>
      <c r="O803" s="288"/>
      <c r="P803" s="287"/>
      <c r="Q803" s="288"/>
      <c r="R803" s="287"/>
      <c r="S803" s="288"/>
      <c r="T803" s="287"/>
      <c r="U803" s="288"/>
      <c r="V803" s="287"/>
      <c r="W803" s="288"/>
      <c r="X803" s="287"/>
      <c r="Y803" s="288"/>
      <c r="Z803" s="287"/>
      <c r="AA803" s="288"/>
      <c r="AB803" s="287"/>
      <c r="AC803" s="288"/>
      <c r="AD803" s="287"/>
      <c r="AE803" s="288"/>
      <c r="AF803" s="287"/>
      <c r="AG803" s="288"/>
      <c r="AH803" s="287"/>
      <c r="AI803" s="288"/>
      <c r="AJ803" s="287"/>
      <c r="AK803" s="288"/>
      <c r="AL803" s="287"/>
      <c r="AM803" s="288"/>
      <c r="AN803" s="287"/>
      <c r="AO803" s="288"/>
      <c r="AP803" s="287"/>
      <c r="AQ803" s="288"/>
      <c r="AR803" s="287"/>
      <c r="AS803" s="288"/>
      <c r="AT803" s="287"/>
      <c r="AU803" s="288"/>
      <c r="AV803" s="287"/>
      <c r="AW803" s="288"/>
      <c r="AX803" s="287"/>
      <c r="AY803" s="31"/>
      <c r="BA803" s="76" t="str">
        <f t="shared" si="654"/>
        <v/>
      </c>
      <c r="BC803" s="76" t="str">
        <f>IF('Stock List'!$K803="", "", 'Stock List'!$K803)</f>
        <v/>
      </c>
      <c r="BE803" s="106">
        <f>IFERROR(ROUND(((INDEX('Stock List'!$M$11:$M$1010, MATCH(L803, 'Stock List'!$K$11:$K$1010, 0))/INDEX('Stock List'!$L$11:$L$1010, MATCH(L803, 'Stock List'!$K$11:$K$1010, 0)))*K803), 2), 0)</f>
        <v>0</v>
      </c>
      <c r="BF803" s="20"/>
      <c r="BG803" s="20">
        <f>IFERROR(ROUND(((INDEX('Stock List'!$M$11:$M$1010, MATCH(N803, 'Stock List'!$K$11:$K$1010, 0))/INDEX('Stock List'!$L$11:$L$1010, MATCH(N803, 'Stock List'!$K$11:$K$1010, 0)))*M803), 2), 0)</f>
        <v>0</v>
      </c>
      <c r="BH803" s="20"/>
      <c r="BI803" s="20">
        <f>IFERROR(ROUND(((INDEX('Stock List'!$M$11:$M$1010, MATCH(P803, 'Stock List'!$K$11:$K$1010, 0))/INDEX('Stock List'!$L$11:$L$1010, MATCH(P803, 'Stock List'!$K$11:$K$1010, 0)))*O803), 2), 0)</f>
        <v>0</v>
      </c>
      <c r="BJ803" s="20"/>
      <c r="BK803" s="20">
        <f>IFERROR(ROUND(((INDEX('Stock List'!$M$11:$M$1010, MATCH(R803, 'Stock List'!$K$11:$K$1010, 0))/INDEX('Stock List'!$L$11:$L$1010, MATCH(R803, 'Stock List'!$K$11:$K$1010, 0)))*Q803), 2), 0)</f>
        <v>0</v>
      </c>
      <c r="BL803" s="20"/>
      <c r="BM803" s="20">
        <f>IFERROR(ROUND(((INDEX('Stock List'!$M$11:$M$1010, MATCH(T803, 'Stock List'!$K$11:$K$1010, 0))/INDEX('Stock List'!$L$11:$L$1010, MATCH(T803, 'Stock List'!$K$11:$K$1010, 0)))*S803), 2), 0)</f>
        <v>0</v>
      </c>
      <c r="BN803" s="20"/>
      <c r="BO803" s="20">
        <f>IFERROR(ROUND(((INDEX('Stock List'!$M$11:$M$1010, MATCH(V803, 'Stock List'!$K$11:$K$1010, 0))/INDEX('Stock List'!$L$11:$L$1010, MATCH(V803, 'Stock List'!$K$11:$K$1010, 0)))*U803), 2), 0)</f>
        <v>0</v>
      </c>
      <c r="BP803" s="20"/>
      <c r="BQ803" s="20">
        <f>IFERROR(ROUND(((INDEX('Stock List'!$M$11:$M$1010, MATCH(X803, 'Stock List'!$K$11:$K$1010, 0))/INDEX('Stock List'!$L$11:$L$1010, MATCH(X803, 'Stock List'!$K$11:$K$1010, 0)))*W803), 2), 0)</f>
        <v>0</v>
      </c>
      <c r="BR803" s="20"/>
      <c r="BS803" s="20">
        <f>IFERROR(ROUND(((INDEX('Stock List'!$M$11:$M$1010, MATCH(Z803, 'Stock List'!$K$11:$K$1010, 0))/INDEX('Stock List'!$L$11:$L$1010, MATCH(Z803, 'Stock List'!$K$11:$K$1010, 0)))*Y803), 2), 0)</f>
        <v>0</v>
      </c>
      <c r="BT803" s="20"/>
      <c r="BU803" s="20">
        <f>IFERROR(ROUND(((INDEX('Stock List'!$M$11:$M$1010, MATCH(AB803, 'Stock List'!$K$11:$K$1010, 0))/INDEX('Stock List'!$L$11:$L$1010, MATCH(AB803, 'Stock List'!$K$11:$K$1010, 0)))*AA803), 2), 0)</f>
        <v>0</v>
      </c>
      <c r="BV803" s="20"/>
      <c r="BW803" s="20">
        <f>IFERROR(ROUND(((INDEX('Stock List'!$M$11:$M$1010, MATCH(AD803, 'Stock List'!$K$11:$K$1010, 0))/INDEX('Stock List'!$L$11:$L$1010, MATCH(AD803, 'Stock List'!$K$11:$K$1010, 0)))*AC803), 2), 0)</f>
        <v>0</v>
      </c>
      <c r="BX803" s="20"/>
      <c r="BY803" s="20">
        <f>IFERROR(ROUND(((INDEX('Stock List'!$M$11:$M$1010, MATCH(AF803, 'Stock List'!$K$11:$K$1010, 0))/INDEX('Stock List'!$L$11:$L$1010, MATCH(AF803, 'Stock List'!$K$11:$K$1010, 0)))*AE803), 2), 0)</f>
        <v>0</v>
      </c>
      <c r="BZ803" s="20"/>
      <c r="CA803" s="20">
        <f>IFERROR(ROUND(((INDEX('Stock List'!$M$11:$M$1010, MATCH(AH803, 'Stock List'!$K$11:$K$1010, 0))/INDEX('Stock List'!$L$11:$L$1010, MATCH(AH803, 'Stock List'!$K$11:$K$1010, 0)))*AG803), 2), 0)</f>
        <v>0</v>
      </c>
      <c r="CB803" s="20"/>
      <c r="CC803" s="20">
        <f>IFERROR(ROUND(((INDEX('Stock List'!$M$11:$M$1010, MATCH(AJ803, 'Stock List'!$K$11:$K$1010, 0))/INDEX('Stock List'!$L$11:$L$1010, MATCH(AJ803, 'Stock List'!$K$11:$K$1010, 0)))*AI803), 2), 0)</f>
        <v>0</v>
      </c>
      <c r="CD803" s="20"/>
      <c r="CE803" s="20">
        <f>IFERROR(ROUND(((INDEX('Stock List'!$M$11:$M$1010, MATCH(AL803, 'Stock List'!$K$11:$K$1010, 0))/INDEX('Stock List'!$L$11:$L$1010, MATCH(AL803, 'Stock List'!$K$11:$K$1010, 0)))*AK803), 2), 0)</f>
        <v>0</v>
      </c>
      <c r="CF803" s="20"/>
      <c r="CG803" s="20">
        <f>IFERROR(ROUND(((INDEX('Stock List'!$M$11:$M$1010, MATCH(AN803, 'Stock List'!$K$11:$K$1010, 0))/INDEX('Stock List'!$L$11:$L$1010, MATCH(AN803, 'Stock List'!$K$11:$K$1010, 0)))*AM803), 2), 0)</f>
        <v>0</v>
      </c>
      <c r="CH803" s="20"/>
      <c r="CI803" s="20">
        <f>IFERROR(ROUND(((INDEX('Stock List'!$M$11:$M$1010, MATCH(AP803, 'Stock List'!$K$11:$K$1010, 0))/INDEX('Stock List'!$L$11:$L$1010, MATCH(AP803, 'Stock List'!$K$11:$K$1010, 0)))*AO803), 2), 0)</f>
        <v>0</v>
      </c>
      <c r="CJ803" s="20"/>
      <c r="CK803" s="20">
        <f>IFERROR(ROUND(((INDEX('Stock List'!$M$11:$M$1010, MATCH(AR803, 'Stock List'!$K$11:$K$1010, 0))/INDEX('Stock List'!$L$11:$L$1010, MATCH(AR803, 'Stock List'!$K$11:$K$1010, 0)))*AQ803), 2), 0)</f>
        <v>0</v>
      </c>
      <c r="CL803" s="20"/>
      <c r="CM803" s="20">
        <f>IFERROR(ROUND(((INDEX('Stock List'!$M$11:$M$1010, MATCH(AT803, 'Stock List'!$K$11:$K$1010, 0))/INDEX('Stock List'!$L$11:$L$1010, MATCH(AT803, 'Stock List'!$K$11:$K$1010, 0)))*AS803), 2), 0)</f>
        <v>0</v>
      </c>
      <c r="CN803" s="20"/>
      <c r="CO803" s="20">
        <f>IFERROR(ROUND(((INDEX('Stock List'!$M$11:$M$1010, MATCH(AV803, 'Stock List'!$K$11:$K$1010, 0))/INDEX('Stock List'!$L$11:$L$1010, MATCH(AV803, 'Stock List'!$K$11:$K$1010, 0)))*AU803), 2), 0)</f>
        <v>0</v>
      </c>
      <c r="CP803" s="20"/>
      <c r="CQ803" s="20">
        <f>IFERROR(ROUND(((INDEX('Stock List'!$M$11:$M$1010, MATCH(AX803, 'Stock List'!$K$11:$K$1010, 0))/INDEX('Stock List'!$L$11:$L$1010, MATCH(AX803, 'Stock List'!$K$11:$K$1010, 0)))*AW803), 2), 0)</f>
        <v>0</v>
      </c>
      <c r="CR803" s="22"/>
      <c r="CT803" s="106" t="str">
        <f t="shared" si="655"/>
        <v/>
      </c>
      <c r="CU803" s="22" t="str">
        <f t="shared" si="656"/>
        <v/>
      </c>
      <c r="CX803" s="106" t="str">
        <f t="shared" si="657"/>
        <v/>
      </c>
      <c r="CY803" s="20" t="str">
        <f t="shared" si="658"/>
        <v/>
      </c>
      <c r="CZ803" s="22" t="str">
        <f t="shared" si="659"/>
        <v/>
      </c>
      <c r="DB803" s="76" t="str">
        <f>IF($H803="", "", COUNTIF($G$11:$G$1010, "&gt;"&amp;$G803)+1+COUNTIF($G$11:$G803, $G803)-1)</f>
        <v/>
      </c>
      <c r="DC803" s="76" t="str">
        <f>IF($H803="", "", COUNTIF($CZ$11:$CZ$1010, "&gt;"&amp;$CZ803)+1+COUNTIF($CZ$11:$CZ803, $CZ803)-1)</f>
        <v/>
      </c>
      <c r="DE803" s="147" t="str">
        <f t="shared" si="660"/>
        <v/>
      </c>
      <c r="DF803" s="148"/>
      <c r="DG803" s="19" t="str">
        <f t="shared" si="661"/>
        <v/>
      </c>
      <c r="DH803" s="153" t="str">
        <f t="shared" si="662"/>
        <v/>
      </c>
      <c r="DI803" s="19" t="str">
        <f t="shared" si="614"/>
        <v/>
      </c>
      <c r="DJ803" s="153" t="str">
        <f t="shared" si="615"/>
        <v/>
      </c>
      <c r="DK803" s="19" t="str">
        <f t="shared" si="616"/>
        <v/>
      </c>
      <c r="DL803" s="153" t="str">
        <f t="shared" si="617"/>
        <v/>
      </c>
      <c r="DM803" s="19" t="str">
        <f t="shared" si="618"/>
        <v/>
      </c>
      <c r="DN803" s="153" t="str">
        <f t="shared" si="619"/>
        <v/>
      </c>
      <c r="DO803" s="19" t="str">
        <f t="shared" si="620"/>
        <v/>
      </c>
      <c r="DP803" s="153" t="str">
        <f t="shared" si="621"/>
        <v/>
      </c>
      <c r="DQ803" s="19" t="str">
        <f t="shared" si="622"/>
        <v/>
      </c>
      <c r="DR803" s="153" t="str">
        <f t="shared" si="623"/>
        <v/>
      </c>
      <c r="DS803" s="19" t="str">
        <f t="shared" si="624"/>
        <v/>
      </c>
      <c r="DT803" s="153" t="str">
        <f t="shared" si="625"/>
        <v/>
      </c>
      <c r="DU803" s="19" t="str">
        <f t="shared" si="626"/>
        <v/>
      </c>
      <c r="DV803" s="153" t="str">
        <f t="shared" si="627"/>
        <v/>
      </c>
      <c r="DW803" s="19" t="str">
        <f t="shared" si="628"/>
        <v/>
      </c>
      <c r="DX803" s="153" t="str">
        <f t="shared" si="629"/>
        <v/>
      </c>
      <c r="DY803" s="19" t="str">
        <f t="shared" si="630"/>
        <v/>
      </c>
      <c r="DZ803" s="153" t="str">
        <f t="shared" si="631"/>
        <v/>
      </c>
      <c r="EA803" s="19" t="str">
        <f t="shared" si="632"/>
        <v/>
      </c>
      <c r="EB803" s="153" t="str">
        <f t="shared" si="633"/>
        <v/>
      </c>
      <c r="EC803" s="19" t="str">
        <f t="shared" si="634"/>
        <v/>
      </c>
      <c r="ED803" s="153" t="str">
        <f t="shared" si="635"/>
        <v/>
      </c>
      <c r="EE803" s="19" t="str">
        <f t="shared" si="636"/>
        <v/>
      </c>
      <c r="EF803" s="153" t="str">
        <f t="shared" si="637"/>
        <v/>
      </c>
      <c r="EG803" s="19" t="str">
        <f t="shared" si="638"/>
        <v/>
      </c>
      <c r="EH803" s="153" t="str">
        <f t="shared" si="639"/>
        <v/>
      </c>
      <c r="EI803" s="19" t="str">
        <f t="shared" si="640"/>
        <v/>
      </c>
      <c r="EJ803" s="153" t="str">
        <f t="shared" si="641"/>
        <v/>
      </c>
      <c r="EK803" s="19" t="str">
        <f t="shared" si="642"/>
        <v/>
      </c>
      <c r="EL803" s="153" t="str">
        <f t="shared" si="643"/>
        <v/>
      </c>
      <c r="EM803" s="19" t="str">
        <f t="shared" si="644"/>
        <v/>
      </c>
      <c r="EN803" s="153" t="str">
        <f t="shared" si="645"/>
        <v/>
      </c>
      <c r="EO803" s="19" t="str">
        <f t="shared" si="646"/>
        <v/>
      </c>
      <c r="EP803" s="153" t="str">
        <f t="shared" si="647"/>
        <v/>
      </c>
      <c r="EQ803" s="19" t="str">
        <f t="shared" si="648"/>
        <v/>
      </c>
      <c r="ER803" s="153" t="str">
        <f t="shared" si="649"/>
        <v/>
      </c>
      <c r="ES803" s="19" t="str">
        <f t="shared" si="650"/>
        <v/>
      </c>
      <c r="ET803" s="153" t="str">
        <f t="shared" si="651"/>
        <v/>
      </c>
    </row>
    <row r="804" spans="1:150" x14ac:dyDescent="0.25">
      <c r="A804" s="31"/>
      <c r="B804" s="91" t="str">
        <f t="shared" si="652"/>
        <v/>
      </c>
      <c r="C804" s="20" t="str">
        <f t="shared" si="612"/>
        <v/>
      </c>
      <c r="D804" s="97" t="str">
        <f t="shared" si="613"/>
        <v/>
      </c>
      <c r="E804" s="62" t="str">
        <f t="shared" si="653"/>
        <v/>
      </c>
      <c r="F804" s="31"/>
      <c r="G804" s="282"/>
      <c r="H804" s="283"/>
      <c r="I804" s="284"/>
      <c r="J804" s="285"/>
      <c r="K804" s="286"/>
      <c r="L804" s="287"/>
      <c r="M804" s="288"/>
      <c r="N804" s="287"/>
      <c r="O804" s="288"/>
      <c r="P804" s="287"/>
      <c r="Q804" s="288"/>
      <c r="R804" s="287"/>
      <c r="S804" s="288"/>
      <c r="T804" s="287"/>
      <c r="U804" s="288"/>
      <c r="V804" s="287"/>
      <c r="W804" s="288"/>
      <c r="X804" s="287"/>
      <c r="Y804" s="288"/>
      <c r="Z804" s="287"/>
      <c r="AA804" s="288"/>
      <c r="AB804" s="287"/>
      <c r="AC804" s="288"/>
      <c r="AD804" s="287"/>
      <c r="AE804" s="288"/>
      <c r="AF804" s="287"/>
      <c r="AG804" s="288"/>
      <c r="AH804" s="287"/>
      <c r="AI804" s="288"/>
      <c r="AJ804" s="287"/>
      <c r="AK804" s="288"/>
      <c r="AL804" s="287"/>
      <c r="AM804" s="288"/>
      <c r="AN804" s="287"/>
      <c r="AO804" s="288"/>
      <c r="AP804" s="287"/>
      <c r="AQ804" s="288"/>
      <c r="AR804" s="287"/>
      <c r="AS804" s="288"/>
      <c r="AT804" s="287"/>
      <c r="AU804" s="288"/>
      <c r="AV804" s="287"/>
      <c r="AW804" s="288"/>
      <c r="AX804" s="287"/>
      <c r="AY804" s="31"/>
      <c r="BA804" s="76" t="str">
        <f t="shared" si="654"/>
        <v/>
      </c>
      <c r="BC804" s="76" t="str">
        <f>IF('Stock List'!$K804="", "", 'Stock List'!$K804)</f>
        <v/>
      </c>
      <c r="BE804" s="106">
        <f>IFERROR(ROUND(((INDEX('Stock List'!$M$11:$M$1010, MATCH(L804, 'Stock List'!$K$11:$K$1010, 0))/INDEX('Stock List'!$L$11:$L$1010, MATCH(L804, 'Stock List'!$K$11:$K$1010, 0)))*K804), 2), 0)</f>
        <v>0</v>
      </c>
      <c r="BF804" s="20"/>
      <c r="BG804" s="20">
        <f>IFERROR(ROUND(((INDEX('Stock List'!$M$11:$M$1010, MATCH(N804, 'Stock List'!$K$11:$K$1010, 0))/INDEX('Stock List'!$L$11:$L$1010, MATCH(N804, 'Stock List'!$K$11:$K$1010, 0)))*M804), 2), 0)</f>
        <v>0</v>
      </c>
      <c r="BH804" s="20"/>
      <c r="BI804" s="20">
        <f>IFERROR(ROUND(((INDEX('Stock List'!$M$11:$M$1010, MATCH(P804, 'Stock List'!$K$11:$K$1010, 0))/INDEX('Stock List'!$L$11:$L$1010, MATCH(P804, 'Stock List'!$K$11:$K$1010, 0)))*O804), 2), 0)</f>
        <v>0</v>
      </c>
      <c r="BJ804" s="20"/>
      <c r="BK804" s="20">
        <f>IFERROR(ROUND(((INDEX('Stock List'!$M$11:$M$1010, MATCH(R804, 'Stock List'!$K$11:$K$1010, 0))/INDEX('Stock List'!$L$11:$L$1010, MATCH(R804, 'Stock List'!$K$11:$K$1010, 0)))*Q804), 2), 0)</f>
        <v>0</v>
      </c>
      <c r="BL804" s="20"/>
      <c r="BM804" s="20">
        <f>IFERROR(ROUND(((INDEX('Stock List'!$M$11:$M$1010, MATCH(T804, 'Stock List'!$K$11:$K$1010, 0))/INDEX('Stock List'!$L$11:$L$1010, MATCH(T804, 'Stock List'!$K$11:$K$1010, 0)))*S804), 2), 0)</f>
        <v>0</v>
      </c>
      <c r="BN804" s="20"/>
      <c r="BO804" s="20">
        <f>IFERROR(ROUND(((INDEX('Stock List'!$M$11:$M$1010, MATCH(V804, 'Stock List'!$K$11:$K$1010, 0))/INDEX('Stock List'!$L$11:$L$1010, MATCH(V804, 'Stock List'!$K$11:$K$1010, 0)))*U804), 2), 0)</f>
        <v>0</v>
      </c>
      <c r="BP804" s="20"/>
      <c r="BQ804" s="20">
        <f>IFERROR(ROUND(((INDEX('Stock List'!$M$11:$M$1010, MATCH(X804, 'Stock List'!$K$11:$K$1010, 0))/INDEX('Stock List'!$L$11:$L$1010, MATCH(X804, 'Stock List'!$K$11:$K$1010, 0)))*W804), 2), 0)</f>
        <v>0</v>
      </c>
      <c r="BR804" s="20"/>
      <c r="BS804" s="20">
        <f>IFERROR(ROUND(((INDEX('Stock List'!$M$11:$M$1010, MATCH(Z804, 'Stock List'!$K$11:$K$1010, 0))/INDEX('Stock List'!$L$11:$L$1010, MATCH(Z804, 'Stock List'!$K$11:$K$1010, 0)))*Y804), 2), 0)</f>
        <v>0</v>
      </c>
      <c r="BT804" s="20"/>
      <c r="BU804" s="20">
        <f>IFERROR(ROUND(((INDEX('Stock List'!$M$11:$M$1010, MATCH(AB804, 'Stock List'!$K$11:$K$1010, 0))/INDEX('Stock List'!$L$11:$L$1010, MATCH(AB804, 'Stock List'!$K$11:$K$1010, 0)))*AA804), 2), 0)</f>
        <v>0</v>
      </c>
      <c r="BV804" s="20"/>
      <c r="BW804" s="20">
        <f>IFERROR(ROUND(((INDEX('Stock List'!$M$11:$M$1010, MATCH(AD804, 'Stock List'!$K$11:$K$1010, 0))/INDEX('Stock List'!$L$11:$L$1010, MATCH(AD804, 'Stock List'!$K$11:$K$1010, 0)))*AC804), 2), 0)</f>
        <v>0</v>
      </c>
      <c r="BX804" s="20"/>
      <c r="BY804" s="20">
        <f>IFERROR(ROUND(((INDEX('Stock List'!$M$11:$M$1010, MATCH(AF804, 'Stock List'!$K$11:$K$1010, 0))/INDEX('Stock List'!$L$11:$L$1010, MATCH(AF804, 'Stock List'!$K$11:$K$1010, 0)))*AE804), 2), 0)</f>
        <v>0</v>
      </c>
      <c r="BZ804" s="20"/>
      <c r="CA804" s="20">
        <f>IFERROR(ROUND(((INDEX('Stock List'!$M$11:$M$1010, MATCH(AH804, 'Stock List'!$K$11:$K$1010, 0))/INDEX('Stock List'!$L$11:$L$1010, MATCH(AH804, 'Stock List'!$K$11:$K$1010, 0)))*AG804), 2), 0)</f>
        <v>0</v>
      </c>
      <c r="CB804" s="20"/>
      <c r="CC804" s="20">
        <f>IFERROR(ROUND(((INDEX('Stock List'!$M$11:$M$1010, MATCH(AJ804, 'Stock List'!$K$11:$K$1010, 0))/INDEX('Stock List'!$L$11:$L$1010, MATCH(AJ804, 'Stock List'!$K$11:$K$1010, 0)))*AI804), 2), 0)</f>
        <v>0</v>
      </c>
      <c r="CD804" s="20"/>
      <c r="CE804" s="20">
        <f>IFERROR(ROUND(((INDEX('Stock List'!$M$11:$M$1010, MATCH(AL804, 'Stock List'!$K$11:$K$1010, 0))/INDEX('Stock List'!$L$11:$L$1010, MATCH(AL804, 'Stock List'!$K$11:$K$1010, 0)))*AK804), 2), 0)</f>
        <v>0</v>
      </c>
      <c r="CF804" s="20"/>
      <c r="CG804" s="20">
        <f>IFERROR(ROUND(((INDEX('Stock List'!$M$11:$M$1010, MATCH(AN804, 'Stock List'!$K$11:$K$1010, 0))/INDEX('Stock List'!$L$11:$L$1010, MATCH(AN804, 'Stock List'!$K$11:$K$1010, 0)))*AM804), 2), 0)</f>
        <v>0</v>
      </c>
      <c r="CH804" s="20"/>
      <c r="CI804" s="20">
        <f>IFERROR(ROUND(((INDEX('Stock List'!$M$11:$M$1010, MATCH(AP804, 'Stock List'!$K$11:$K$1010, 0))/INDEX('Stock List'!$L$11:$L$1010, MATCH(AP804, 'Stock List'!$K$11:$K$1010, 0)))*AO804), 2), 0)</f>
        <v>0</v>
      </c>
      <c r="CJ804" s="20"/>
      <c r="CK804" s="20">
        <f>IFERROR(ROUND(((INDEX('Stock List'!$M$11:$M$1010, MATCH(AR804, 'Stock List'!$K$11:$K$1010, 0))/INDEX('Stock List'!$L$11:$L$1010, MATCH(AR804, 'Stock List'!$K$11:$K$1010, 0)))*AQ804), 2), 0)</f>
        <v>0</v>
      </c>
      <c r="CL804" s="20"/>
      <c r="CM804" s="20">
        <f>IFERROR(ROUND(((INDEX('Stock List'!$M$11:$M$1010, MATCH(AT804, 'Stock List'!$K$11:$K$1010, 0))/INDEX('Stock List'!$L$11:$L$1010, MATCH(AT804, 'Stock List'!$K$11:$K$1010, 0)))*AS804), 2), 0)</f>
        <v>0</v>
      </c>
      <c r="CN804" s="20"/>
      <c r="CO804" s="20">
        <f>IFERROR(ROUND(((INDEX('Stock List'!$M$11:$M$1010, MATCH(AV804, 'Stock List'!$K$11:$K$1010, 0))/INDEX('Stock List'!$L$11:$L$1010, MATCH(AV804, 'Stock List'!$K$11:$K$1010, 0)))*AU804), 2), 0)</f>
        <v>0</v>
      </c>
      <c r="CP804" s="20"/>
      <c r="CQ804" s="20">
        <f>IFERROR(ROUND(((INDEX('Stock List'!$M$11:$M$1010, MATCH(AX804, 'Stock List'!$K$11:$K$1010, 0))/INDEX('Stock List'!$L$11:$L$1010, MATCH(AX804, 'Stock List'!$K$11:$K$1010, 0)))*AW804), 2), 0)</f>
        <v>0</v>
      </c>
      <c r="CR804" s="22"/>
      <c r="CT804" s="106" t="str">
        <f t="shared" si="655"/>
        <v/>
      </c>
      <c r="CU804" s="22" t="str">
        <f t="shared" si="656"/>
        <v/>
      </c>
      <c r="CX804" s="106" t="str">
        <f t="shared" si="657"/>
        <v/>
      </c>
      <c r="CY804" s="20" t="str">
        <f t="shared" si="658"/>
        <v/>
      </c>
      <c r="CZ804" s="22" t="str">
        <f t="shared" si="659"/>
        <v/>
      </c>
      <c r="DB804" s="76" t="str">
        <f>IF($H804="", "", COUNTIF($G$11:$G$1010, "&gt;"&amp;$G804)+1+COUNTIF($G$11:$G804, $G804)-1)</f>
        <v/>
      </c>
      <c r="DC804" s="76" t="str">
        <f>IF($H804="", "", COUNTIF($CZ$11:$CZ$1010, "&gt;"&amp;$CZ804)+1+COUNTIF($CZ$11:$CZ804, $CZ804)-1)</f>
        <v/>
      </c>
      <c r="DE804" s="147" t="str">
        <f t="shared" si="660"/>
        <v/>
      </c>
      <c r="DF804" s="148"/>
      <c r="DG804" s="19" t="str">
        <f t="shared" si="661"/>
        <v/>
      </c>
      <c r="DH804" s="153" t="str">
        <f t="shared" si="662"/>
        <v/>
      </c>
      <c r="DI804" s="19" t="str">
        <f t="shared" si="614"/>
        <v/>
      </c>
      <c r="DJ804" s="153" t="str">
        <f t="shared" si="615"/>
        <v/>
      </c>
      <c r="DK804" s="19" t="str">
        <f t="shared" si="616"/>
        <v/>
      </c>
      <c r="DL804" s="153" t="str">
        <f t="shared" si="617"/>
        <v/>
      </c>
      <c r="DM804" s="19" t="str">
        <f t="shared" si="618"/>
        <v/>
      </c>
      <c r="DN804" s="153" t="str">
        <f t="shared" si="619"/>
        <v/>
      </c>
      <c r="DO804" s="19" t="str">
        <f t="shared" si="620"/>
        <v/>
      </c>
      <c r="DP804" s="153" t="str">
        <f t="shared" si="621"/>
        <v/>
      </c>
      <c r="DQ804" s="19" t="str">
        <f t="shared" si="622"/>
        <v/>
      </c>
      <c r="DR804" s="153" t="str">
        <f t="shared" si="623"/>
        <v/>
      </c>
      <c r="DS804" s="19" t="str">
        <f t="shared" si="624"/>
        <v/>
      </c>
      <c r="DT804" s="153" t="str">
        <f t="shared" si="625"/>
        <v/>
      </c>
      <c r="DU804" s="19" t="str">
        <f t="shared" si="626"/>
        <v/>
      </c>
      <c r="DV804" s="153" t="str">
        <f t="shared" si="627"/>
        <v/>
      </c>
      <c r="DW804" s="19" t="str">
        <f t="shared" si="628"/>
        <v/>
      </c>
      <c r="DX804" s="153" t="str">
        <f t="shared" si="629"/>
        <v/>
      </c>
      <c r="DY804" s="19" t="str">
        <f t="shared" si="630"/>
        <v/>
      </c>
      <c r="DZ804" s="153" t="str">
        <f t="shared" si="631"/>
        <v/>
      </c>
      <c r="EA804" s="19" t="str">
        <f t="shared" si="632"/>
        <v/>
      </c>
      <c r="EB804" s="153" t="str">
        <f t="shared" si="633"/>
        <v/>
      </c>
      <c r="EC804" s="19" t="str">
        <f t="shared" si="634"/>
        <v/>
      </c>
      <c r="ED804" s="153" t="str">
        <f t="shared" si="635"/>
        <v/>
      </c>
      <c r="EE804" s="19" t="str">
        <f t="shared" si="636"/>
        <v/>
      </c>
      <c r="EF804" s="153" t="str">
        <f t="shared" si="637"/>
        <v/>
      </c>
      <c r="EG804" s="19" t="str">
        <f t="shared" si="638"/>
        <v/>
      </c>
      <c r="EH804" s="153" t="str">
        <f t="shared" si="639"/>
        <v/>
      </c>
      <c r="EI804" s="19" t="str">
        <f t="shared" si="640"/>
        <v/>
      </c>
      <c r="EJ804" s="153" t="str">
        <f t="shared" si="641"/>
        <v/>
      </c>
      <c r="EK804" s="19" t="str">
        <f t="shared" si="642"/>
        <v/>
      </c>
      <c r="EL804" s="153" t="str">
        <f t="shared" si="643"/>
        <v/>
      </c>
      <c r="EM804" s="19" t="str">
        <f t="shared" si="644"/>
        <v/>
      </c>
      <c r="EN804" s="153" t="str">
        <f t="shared" si="645"/>
        <v/>
      </c>
      <c r="EO804" s="19" t="str">
        <f t="shared" si="646"/>
        <v/>
      </c>
      <c r="EP804" s="153" t="str">
        <f t="shared" si="647"/>
        <v/>
      </c>
      <c r="EQ804" s="19" t="str">
        <f t="shared" si="648"/>
        <v/>
      </c>
      <c r="ER804" s="153" t="str">
        <f t="shared" si="649"/>
        <v/>
      </c>
      <c r="ES804" s="19" t="str">
        <f t="shared" si="650"/>
        <v/>
      </c>
      <c r="ET804" s="153" t="str">
        <f t="shared" si="651"/>
        <v/>
      </c>
    </row>
    <row r="805" spans="1:150" x14ac:dyDescent="0.25">
      <c r="A805" s="31"/>
      <c r="B805" s="91" t="str">
        <f t="shared" si="652"/>
        <v/>
      </c>
      <c r="C805" s="20" t="str">
        <f t="shared" si="612"/>
        <v/>
      </c>
      <c r="D805" s="97" t="str">
        <f t="shared" si="613"/>
        <v/>
      </c>
      <c r="E805" s="62" t="str">
        <f t="shared" si="653"/>
        <v/>
      </c>
      <c r="F805" s="31"/>
      <c r="G805" s="282"/>
      <c r="H805" s="283"/>
      <c r="I805" s="284"/>
      <c r="J805" s="285"/>
      <c r="K805" s="286"/>
      <c r="L805" s="287"/>
      <c r="M805" s="288"/>
      <c r="N805" s="287"/>
      <c r="O805" s="288"/>
      <c r="P805" s="287"/>
      <c r="Q805" s="288"/>
      <c r="R805" s="287"/>
      <c r="S805" s="288"/>
      <c r="T805" s="287"/>
      <c r="U805" s="288"/>
      <c r="V805" s="287"/>
      <c r="W805" s="288"/>
      <c r="X805" s="287"/>
      <c r="Y805" s="288"/>
      <c r="Z805" s="287"/>
      <c r="AA805" s="288"/>
      <c r="AB805" s="287"/>
      <c r="AC805" s="288"/>
      <c r="AD805" s="287"/>
      <c r="AE805" s="288"/>
      <c r="AF805" s="287"/>
      <c r="AG805" s="288"/>
      <c r="AH805" s="287"/>
      <c r="AI805" s="288"/>
      <c r="AJ805" s="287"/>
      <c r="AK805" s="288"/>
      <c r="AL805" s="287"/>
      <c r="AM805" s="288"/>
      <c r="AN805" s="287"/>
      <c r="AO805" s="288"/>
      <c r="AP805" s="287"/>
      <c r="AQ805" s="288"/>
      <c r="AR805" s="287"/>
      <c r="AS805" s="288"/>
      <c r="AT805" s="287"/>
      <c r="AU805" s="288"/>
      <c r="AV805" s="287"/>
      <c r="AW805" s="288"/>
      <c r="AX805" s="287"/>
      <c r="AY805" s="31"/>
      <c r="BA805" s="76" t="str">
        <f t="shared" si="654"/>
        <v/>
      </c>
      <c r="BC805" s="76" t="str">
        <f>IF('Stock List'!$K805="", "", 'Stock List'!$K805)</f>
        <v/>
      </c>
      <c r="BE805" s="106">
        <f>IFERROR(ROUND(((INDEX('Stock List'!$M$11:$M$1010, MATCH(L805, 'Stock List'!$K$11:$K$1010, 0))/INDEX('Stock List'!$L$11:$L$1010, MATCH(L805, 'Stock List'!$K$11:$K$1010, 0)))*K805), 2), 0)</f>
        <v>0</v>
      </c>
      <c r="BF805" s="20"/>
      <c r="BG805" s="20">
        <f>IFERROR(ROUND(((INDEX('Stock List'!$M$11:$M$1010, MATCH(N805, 'Stock List'!$K$11:$K$1010, 0))/INDEX('Stock List'!$L$11:$L$1010, MATCH(N805, 'Stock List'!$K$11:$K$1010, 0)))*M805), 2), 0)</f>
        <v>0</v>
      </c>
      <c r="BH805" s="20"/>
      <c r="BI805" s="20">
        <f>IFERROR(ROUND(((INDEX('Stock List'!$M$11:$M$1010, MATCH(P805, 'Stock List'!$K$11:$K$1010, 0))/INDEX('Stock List'!$L$11:$L$1010, MATCH(P805, 'Stock List'!$K$11:$K$1010, 0)))*O805), 2), 0)</f>
        <v>0</v>
      </c>
      <c r="BJ805" s="20"/>
      <c r="BK805" s="20">
        <f>IFERROR(ROUND(((INDEX('Stock List'!$M$11:$M$1010, MATCH(R805, 'Stock List'!$K$11:$K$1010, 0))/INDEX('Stock List'!$L$11:$L$1010, MATCH(R805, 'Stock List'!$K$11:$K$1010, 0)))*Q805), 2), 0)</f>
        <v>0</v>
      </c>
      <c r="BL805" s="20"/>
      <c r="BM805" s="20">
        <f>IFERROR(ROUND(((INDEX('Stock List'!$M$11:$M$1010, MATCH(T805, 'Stock List'!$K$11:$K$1010, 0))/INDEX('Stock List'!$L$11:$L$1010, MATCH(T805, 'Stock List'!$K$11:$K$1010, 0)))*S805), 2), 0)</f>
        <v>0</v>
      </c>
      <c r="BN805" s="20"/>
      <c r="BO805" s="20">
        <f>IFERROR(ROUND(((INDEX('Stock List'!$M$11:$M$1010, MATCH(V805, 'Stock List'!$K$11:$K$1010, 0))/INDEX('Stock List'!$L$11:$L$1010, MATCH(V805, 'Stock List'!$K$11:$K$1010, 0)))*U805), 2), 0)</f>
        <v>0</v>
      </c>
      <c r="BP805" s="20"/>
      <c r="BQ805" s="20">
        <f>IFERROR(ROUND(((INDEX('Stock List'!$M$11:$M$1010, MATCH(X805, 'Stock List'!$K$11:$K$1010, 0))/INDEX('Stock List'!$L$11:$L$1010, MATCH(X805, 'Stock List'!$K$11:$K$1010, 0)))*W805), 2), 0)</f>
        <v>0</v>
      </c>
      <c r="BR805" s="20"/>
      <c r="BS805" s="20">
        <f>IFERROR(ROUND(((INDEX('Stock List'!$M$11:$M$1010, MATCH(Z805, 'Stock List'!$K$11:$K$1010, 0))/INDEX('Stock List'!$L$11:$L$1010, MATCH(Z805, 'Stock List'!$K$11:$K$1010, 0)))*Y805), 2), 0)</f>
        <v>0</v>
      </c>
      <c r="BT805" s="20"/>
      <c r="BU805" s="20">
        <f>IFERROR(ROUND(((INDEX('Stock List'!$M$11:$M$1010, MATCH(AB805, 'Stock List'!$K$11:$K$1010, 0))/INDEX('Stock List'!$L$11:$L$1010, MATCH(AB805, 'Stock List'!$K$11:$K$1010, 0)))*AA805), 2), 0)</f>
        <v>0</v>
      </c>
      <c r="BV805" s="20"/>
      <c r="BW805" s="20">
        <f>IFERROR(ROUND(((INDEX('Stock List'!$M$11:$M$1010, MATCH(AD805, 'Stock List'!$K$11:$K$1010, 0))/INDEX('Stock List'!$L$11:$L$1010, MATCH(AD805, 'Stock List'!$K$11:$K$1010, 0)))*AC805), 2), 0)</f>
        <v>0</v>
      </c>
      <c r="BX805" s="20"/>
      <c r="BY805" s="20">
        <f>IFERROR(ROUND(((INDEX('Stock List'!$M$11:$M$1010, MATCH(AF805, 'Stock List'!$K$11:$K$1010, 0))/INDEX('Stock List'!$L$11:$L$1010, MATCH(AF805, 'Stock List'!$K$11:$K$1010, 0)))*AE805), 2), 0)</f>
        <v>0</v>
      </c>
      <c r="BZ805" s="20"/>
      <c r="CA805" s="20">
        <f>IFERROR(ROUND(((INDEX('Stock List'!$M$11:$M$1010, MATCH(AH805, 'Stock List'!$K$11:$K$1010, 0))/INDEX('Stock List'!$L$11:$L$1010, MATCH(AH805, 'Stock List'!$K$11:$K$1010, 0)))*AG805), 2), 0)</f>
        <v>0</v>
      </c>
      <c r="CB805" s="20"/>
      <c r="CC805" s="20">
        <f>IFERROR(ROUND(((INDEX('Stock List'!$M$11:$M$1010, MATCH(AJ805, 'Stock List'!$K$11:$K$1010, 0))/INDEX('Stock List'!$L$11:$L$1010, MATCH(AJ805, 'Stock List'!$K$11:$K$1010, 0)))*AI805), 2), 0)</f>
        <v>0</v>
      </c>
      <c r="CD805" s="20"/>
      <c r="CE805" s="20">
        <f>IFERROR(ROUND(((INDEX('Stock List'!$M$11:$M$1010, MATCH(AL805, 'Stock List'!$K$11:$K$1010, 0))/INDEX('Stock List'!$L$11:$L$1010, MATCH(AL805, 'Stock List'!$K$11:$K$1010, 0)))*AK805), 2), 0)</f>
        <v>0</v>
      </c>
      <c r="CF805" s="20"/>
      <c r="CG805" s="20">
        <f>IFERROR(ROUND(((INDEX('Stock List'!$M$11:$M$1010, MATCH(AN805, 'Stock List'!$K$11:$K$1010, 0))/INDEX('Stock List'!$L$11:$L$1010, MATCH(AN805, 'Stock List'!$K$11:$K$1010, 0)))*AM805), 2), 0)</f>
        <v>0</v>
      </c>
      <c r="CH805" s="20"/>
      <c r="CI805" s="20">
        <f>IFERROR(ROUND(((INDEX('Stock List'!$M$11:$M$1010, MATCH(AP805, 'Stock List'!$K$11:$K$1010, 0))/INDEX('Stock List'!$L$11:$L$1010, MATCH(AP805, 'Stock List'!$K$11:$K$1010, 0)))*AO805), 2), 0)</f>
        <v>0</v>
      </c>
      <c r="CJ805" s="20"/>
      <c r="CK805" s="20">
        <f>IFERROR(ROUND(((INDEX('Stock List'!$M$11:$M$1010, MATCH(AR805, 'Stock List'!$K$11:$K$1010, 0))/INDEX('Stock List'!$L$11:$L$1010, MATCH(AR805, 'Stock List'!$K$11:$K$1010, 0)))*AQ805), 2), 0)</f>
        <v>0</v>
      </c>
      <c r="CL805" s="20"/>
      <c r="CM805" s="20">
        <f>IFERROR(ROUND(((INDEX('Stock List'!$M$11:$M$1010, MATCH(AT805, 'Stock List'!$K$11:$K$1010, 0))/INDEX('Stock List'!$L$11:$L$1010, MATCH(AT805, 'Stock List'!$K$11:$K$1010, 0)))*AS805), 2), 0)</f>
        <v>0</v>
      </c>
      <c r="CN805" s="20"/>
      <c r="CO805" s="20">
        <f>IFERROR(ROUND(((INDEX('Stock List'!$M$11:$M$1010, MATCH(AV805, 'Stock List'!$K$11:$K$1010, 0))/INDEX('Stock List'!$L$11:$L$1010, MATCH(AV805, 'Stock List'!$K$11:$K$1010, 0)))*AU805), 2), 0)</f>
        <v>0</v>
      </c>
      <c r="CP805" s="20"/>
      <c r="CQ805" s="20">
        <f>IFERROR(ROUND(((INDEX('Stock List'!$M$11:$M$1010, MATCH(AX805, 'Stock List'!$K$11:$K$1010, 0))/INDEX('Stock List'!$L$11:$L$1010, MATCH(AX805, 'Stock List'!$K$11:$K$1010, 0)))*AW805), 2), 0)</f>
        <v>0</v>
      </c>
      <c r="CR805" s="22"/>
      <c r="CT805" s="106" t="str">
        <f t="shared" si="655"/>
        <v/>
      </c>
      <c r="CU805" s="22" t="str">
        <f t="shared" si="656"/>
        <v/>
      </c>
      <c r="CX805" s="106" t="str">
        <f t="shared" si="657"/>
        <v/>
      </c>
      <c r="CY805" s="20" t="str">
        <f t="shared" si="658"/>
        <v/>
      </c>
      <c r="CZ805" s="22" t="str">
        <f t="shared" si="659"/>
        <v/>
      </c>
      <c r="DB805" s="76" t="str">
        <f>IF($H805="", "", COUNTIF($G$11:$G$1010, "&gt;"&amp;$G805)+1+COUNTIF($G$11:$G805, $G805)-1)</f>
        <v/>
      </c>
      <c r="DC805" s="76" t="str">
        <f>IF($H805="", "", COUNTIF($CZ$11:$CZ$1010, "&gt;"&amp;$CZ805)+1+COUNTIF($CZ$11:$CZ805, $CZ805)-1)</f>
        <v/>
      </c>
      <c r="DE805" s="147" t="str">
        <f t="shared" si="660"/>
        <v/>
      </c>
      <c r="DF805" s="148"/>
      <c r="DG805" s="19" t="str">
        <f t="shared" si="661"/>
        <v/>
      </c>
      <c r="DH805" s="153" t="str">
        <f t="shared" si="662"/>
        <v/>
      </c>
      <c r="DI805" s="19" t="str">
        <f t="shared" si="614"/>
        <v/>
      </c>
      <c r="DJ805" s="153" t="str">
        <f t="shared" si="615"/>
        <v/>
      </c>
      <c r="DK805" s="19" t="str">
        <f t="shared" si="616"/>
        <v/>
      </c>
      <c r="DL805" s="153" t="str">
        <f t="shared" si="617"/>
        <v/>
      </c>
      <c r="DM805" s="19" t="str">
        <f t="shared" si="618"/>
        <v/>
      </c>
      <c r="DN805" s="153" t="str">
        <f t="shared" si="619"/>
        <v/>
      </c>
      <c r="DO805" s="19" t="str">
        <f t="shared" si="620"/>
        <v/>
      </c>
      <c r="DP805" s="153" t="str">
        <f t="shared" si="621"/>
        <v/>
      </c>
      <c r="DQ805" s="19" t="str">
        <f t="shared" si="622"/>
        <v/>
      </c>
      <c r="DR805" s="153" t="str">
        <f t="shared" si="623"/>
        <v/>
      </c>
      <c r="DS805" s="19" t="str">
        <f t="shared" si="624"/>
        <v/>
      </c>
      <c r="DT805" s="153" t="str">
        <f t="shared" si="625"/>
        <v/>
      </c>
      <c r="DU805" s="19" t="str">
        <f t="shared" si="626"/>
        <v/>
      </c>
      <c r="DV805" s="153" t="str">
        <f t="shared" si="627"/>
        <v/>
      </c>
      <c r="DW805" s="19" t="str">
        <f t="shared" si="628"/>
        <v/>
      </c>
      <c r="DX805" s="153" t="str">
        <f t="shared" si="629"/>
        <v/>
      </c>
      <c r="DY805" s="19" t="str">
        <f t="shared" si="630"/>
        <v/>
      </c>
      <c r="DZ805" s="153" t="str">
        <f t="shared" si="631"/>
        <v/>
      </c>
      <c r="EA805" s="19" t="str">
        <f t="shared" si="632"/>
        <v/>
      </c>
      <c r="EB805" s="153" t="str">
        <f t="shared" si="633"/>
        <v/>
      </c>
      <c r="EC805" s="19" t="str">
        <f t="shared" si="634"/>
        <v/>
      </c>
      <c r="ED805" s="153" t="str">
        <f t="shared" si="635"/>
        <v/>
      </c>
      <c r="EE805" s="19" t="str">
        <f t="shared" si="636"/>
        <v/>
      </c>
      <c r="EF805" s="153" t="str">
        <f t="shared" si="637"/>
        <v/>
      </c>
      <c r="EG805" s="19" t="str">
        <f t="shared" si="638"/>
        <v/>
      </c>
      <c r="EH805" s="153" t="str">
        <f t="shared" si="639"/>
        <v/>
      </c>
      <c r="EI805" s="19" t="str">
        <f t="shared" si="640"/>
        <v/>
      </c>
      <c r="EJ805" s="153" t="str">
        <f t="shared" si="641"/>
        <v/>
      </c>
      <c r="EK805" s="19" t="str">
        <f t="shared" si="642"/>
        <v/>
      </c>
      <c r="EL805" s="153" t="str">
        <f t="shared" si="643"/>
        <v/>
      </c>
      <c r="EM805" s="19" t="str">
        <f t="shared" si="644"/>
        <v/>
      </c>
      <c r="EN805" s="153" t="str">
        <f t="shared" si="645"/>
        <v/>
      </c>
      <c r="EO805" s="19" t="str">
        <f t="shared" si="646"/>
        <v/>
      </c>
      <c r="EP805" s="153" t="str">
        <f t="shared" si="647"/>
        <v/>
      </c>
      <c r="EQ805" s="19" t="str">
        <f t="shared" si="648"/>
        <v/>
      </c>
      <c r="ER805" s="153" t="str">
        <f t="shared" si="649"/>
        <v/>
      </c>
      <c r="ES805" s="19" t="str">
        <f t="shared" si="650"/>
        <v/>
      </c>
      <c r="ET805" s="153" t="str">
        <f t="shared" si="651"/>
        <v/>
      </c>
    </row>
    <row r="806" spans="1:150" x14ac:dyDescent="0.25">
      <c r="A806" s="31"/>
      <c r="B806" s="91" t="str">
        <f t="shared" si="652"/>
        <v/>
      </c>
      <c r="C806" s="20" t="str">
        <f t="shared" si="612"/>
        <v/>
      </c>
      <c r="D806" s="97" t="str">
        <f t="shared" si="613"/>
        <v/>
      </c>
      <c r="E806" s="62" t="str">
        <f t="shared" si="653"/>
        <v/>
      </c>
      <c r="F806" s="31"/>
      <c r="G806" s="282"/>
      <c r="H806" s="283"/>
      <c r="I806" s="284"/>
      <c r="J806" s="285"/>
      <c r="K806" s="286"/>
      <c r="L806" s="287"/>
      <c r="M806" s="288"/>
      <c r="N806" s="287"/>
      <c r="O806" s="288"/>
      <c r="P806" s="287"/>
      <c r="Q806" s="288"/>
      <c r="R806" s="287"/>
      <c r="S806" s="288"/>
      <c r="T806" s="287"/>
      <c r="U806" s="288"/>
      <c r="V806" s="287"/>
      <c r="W806" s="288"/>
      <c r="X806" s="287"/>
      <c r="Y806" s="288"/>
      <c r="Z806" s="287"/>
      <c r="AA806" s="288"/>
      <c r="AB806" s="287"/>
      <c r="AC806" s="288"/>
      <c r="AD806" s="287"/>
      <c r="AE806" s="288"/>
      <c r="AF806" s="287"/>
      <c r="AG806" s="288"/>
      <c r="AH806" s="287"/>
      <c r="AI806" s="288"/>
      <c r="AJ806" s="287"/>
      <c r="AK806" s="288"/>
      <c r="AL806" s="287"/>
      <c r="AM806" s="288"/>
      <c r="AN806" s="287"/>
      <c r="AO806" s="288"/>
      <c r="AP806" s="287"/>
      <c r="AQ806" s="288"/>
      <c r="AR806" s="287"/>
      <c r="AS806" s="288"/>
      <c r="AT806" s="287"/>
      <c r="AU806" s="288"/>
      <c r="AV806" s="287"/>
      <c r="AW806" s="288"/>
      <c r="AX806" s="287"/>
      <c r="AY806" s="31"/>
      <c r="BA806" s="76" t="str">
        <f t="shared" si="654"/>
        <v/>
      </c>
      <c r="BC806" s="76" t="str">
        <f>IF('Stock List'!$K806="", "", 'Stock List'!$K806)</f>
        <v/>
      </c>
      <c r="BE806" s="106">
        <f>IFERROR(ROUND(((INDEX('Stock List'!$M$11:$M$1010, MATCH(L806, 'Stock List'!$K$11:$K$1010, 0))/INDEX('Stock List'!$L$11:$L$1010, MATCH(L806, 'Stock List'!$K$11:$K$1010, 0)))*K806), 2), 0)</f>
        <v>0</v>
      </c>
      <c r="BF806" s="20"/>
      <c r="BG806" s="20">
        <f>IFERROR(ROUND(((INDEX('Stock List'!$M$11:$M$1010, MATCH(N806, 'Stock List'!$K$11:$K$1010, 0))/INDEX('Stock List'!$L$11:$L$1010, MATCH(N806, 'Stock List'!$K$11:$K$1010, 0)))*M806), 2), 0)</f>
        <v>0</v>
      </c>
      <c r="BH806" s="20"/>
      <c r="BI806" s="20">
        <f>IFERROR(ROUND(((INDEX('Stock List'!$M$11:$M$1010, MATCH(P806, 'Stock List'!$K$11:$K$1010, 0))/INDEX('Stock List'!$L$11:$L$1010, MATCH(P806, 'Stock List'!$K$11:$K$1010, 0)))*O806), 2), 0)</f>
        <v>0</v>
      </c>
      <c r="BJ806" s="20"/>
      <c r="BK806" s="20">
        <f>IFERROR(ROUND(((INDEX('Stock List'!$M$11:$M$1010, MATCH(R806, 'Stock List'!$K$11:$K$1010, 0))/INDEX('Stock List'!$L$11:$L$1010, MATCH(R806, 'Stock List'!$K$11:$K$1010, 0)))*Q806), 2), 0)</f>
        <v>0</v>
      </c>
      <c r="BL806" s="20"/>
      <c r="BM806" s="20">
        <f>IFERROR(ROUND(((INDEX('Stock List'!$M$11:$M$1010, MATCH(T806, 'Stock List'!$K$11:$K$1010, 0))/INDEX('Stock List'!$L$11:$L$1010, MATCH(T806, 'Stock List'!$K$11:$K$1010, 0)))*S806), 2), 0)</f>
        <v>0</v>
      </c>
      <c r="BN806" s="20"/>
      <c r="BO806" s="20">
        <f>IFERROR(ROUND(((INDEX('Stock List'!$M$11:$M$1010, MATCH(V806, 'Stock List'!$K$11:$K$1010, 0))/INDEX('Stock List'!$L$11:$L$1010, MATCH(V806, 'Stock List'!$K$11:$K$1010, 0)))*U806), 2), 0)</f>
        <v>0</v>
      </c>
      <c r="BP806" s="20"/>
      <c r="BQ806" s="20">
        <f>IFERROR(ROUND(((INDEX('Stock List'!$M$11:$M$1010, MATCH(X806, 'Stock List'!$K$11:$K$1010, 0))/INDEX('Stock List'!$L$11:$L$1010, MATCH(X806, 'Stock List'!$K$11:$K$1010, 0)))*W806), 2), 0)</f>
        <v>0</v>
      </c>
      <c r="BR806" s="20"/>
      <c r="BS806" s="20">
        <f>IFERROR(ROUND(((INDEX('Stock List'!$M$11:$M$1010, MATCH(Z806, 'Stock List'!$K$11:$K$1010, 0))/INDEX('Stock List'!$L$11:$L$1010, MATCH(Z806, 'Stock List'!$K$11:$K$1010, 0)))*Y806), 2), 0)</f>
        <v>0</v>
      </c>
      <c r="BT806" s="20"/>
      <c r="BU806" s="20">
        <f>IFERROR(ROUND(((INDEX('Stock List'!$M$11:$M$1010, MATCH(AB806, 'Stock List'!$K$11:$K$1010, 0))/INDEX('Stock List'!$L$11:$L$1010, MATCH(AB806, 'Stock List'!$K$11:$K$1010, 0)))*AA806), 2), 0)</f>
        <v>0</v>
      </c>
      <c r="BV806" s="20"/>
      <c r="BW806" s="20">
        <f>IFERROR(ROUND(((INDEX('Stock List'!$M$11:$M$1010, MATCH(AD806, 'Stock List'!$K$11:$K$1010, 0))/INDEX('Stock List'!$L$11:$L$1010, MATCH(AD806, 'Stock List'!$K$11:$K$1010, 0)))*AC806), 2), 0)</f>
        <v>0</v>
      </c>
      <c r="BX806" s="20"/>
      <c r="BY806" s="20">
        <f>IFERROR(ROUND(((INDEX('Stock List'!$M$11:$M$1010, MATCH(AF806, 'Stock List'!$K$11:$K$1010, 0))/INDEX('Stock List'!$L$11:$L$1010, MATCH(AF806, 'Stock List'!$K$11:$K$1010, 0)))*AE806), 2), 0)</f>
        <v>0</v>
      </c>
      <c r="BZ806" s="20"/>
      <c r="CA806" s="20">
        <f>IFERROR(ROUND(((INDEX('Stock List'!$M$11:$M$1010, MATCH(AH806, 'Stock List'!$K$11:$K$1010, 0))/INDEX('Stock List'!$L$11:$L$1010, MATCH(AH806, 'Stock List'!$K$11:$K$1010, 0)))*AG806), 2), 0)</f>
        <v>0</v>
      </c>
      <c r="CB806" s="20"/>
      <c r="CC806" s="20">
        <f>IFERROR(ROUND(((INDEX('Stock List'!$M$11:$M$1010, MATCH(AJ806, 'Stock List'!$K$11:$K$1010, 0))/INDEX('Stock List'!$L$11:$L$1010, MATCH(AJ806, 'Stock List'!$K$11:$K$1010, 0)))*AI806), 2), 0)</f>
        <v>0</v>
      </c>
      <c r="CD806" s="20"/>
      <c r="CE806" s="20">
        <f>IFERROR(ROUND(((INDEX('Stock List'!$M$11:$M$1010, MATCH(AL806, 'Stock List'!$K$11:$K$1010, 0))/INDEX('Stock List'!$L$11:$L$1010, MATCH(AL806, 'Stock List'!$K$11:$K$1010, 0)))*AK806), 2), 0)</f>
        <v>0</v>
      </c>
      <c r="CF806" s="20"/>
      <c r="CG806" s="20">
        <f>IFERROR(ROUND(((INDEX('Stock List'!$M$11:$M$1010, MATCH(AN806, 'Stock List'!$K$11:$K$1010, 0))/INDEX('Stock List'!$L$11:$L$1010, MATCH(AN806, 'Stock List'!$K$11:$K$1010, 0)))*AM806), 2), 0)</f>
        <v>0</v>
      </c>
      <c r="CH806" s="20"/>
      <c r="CI806" s="20">
        <f>IFERROR(ROUND(((INDEX('Stock List'!$M$11:$M$1010, MATCH(AP806, 'Stock List'!$K$11:$K$1010, 0))/INDEX('Stock List'!$L$11:$L$1010, MATCH(AP806, 'Stock List'!$K$11:$K$1010, 0)))*AO806), 2), 0)</f>
        <v>0</v>
      </c>
      <c r="CJ806" s="20"/>
      <c r="CK806" s="20">
        <f>IFERROR(ROUND(((INDEX('Stock List'!$M$11:$M$1010, MATCH(AR806, 'Stock List'!$K$11:$K$1010, 0))/INDEX('Stock List'!$L$11:$L$1010, MATCH(AR806, 'Stock List'!$K$11:$K$1010, 0)))*AQ806), 2), 0)</f>
        <v>0</v>
      </c>
      <c r="CL806" s="20"/>
      <c r="CM806" s="20">
        <f>IFERROR(ROUND(((INDEX('Stock List'!$M$11:$M$1010, MATCH(AT806, 'Stock List'!$K$11:$K$1010, 0))/INDEX('Stock List'!$L$11:$L$1010, MATCH(AT806, 'Stock List'!$K$11:$K$1010, 0)))*AS806), 2), 0)</f>
        <v>0</v>
      </c>
      <c r="CN806" s="20"/>
      <c r="CO806" s="20">
        <f>IFERROR(ROUND(((INDEX('Stock List'!$M$11:$M$1010, MATCH(AV806, 'Stock List'!$K$11:$K$1010, 0))/INDEX('Stock List'!$L$11:$L$1010, MATCH(AV806, 'Stock List'!$K$11:$K$1010, 0)))*AU806), 2), 0)</f>
        <v>0</v>
      </c>
      <c r="CP806" s="20"/>
      <c r="CQ806" s="20">
        <f>IFERROR(ROUND(((INDEX('Stock List'!$M$11:$M$1010, MATCH(AX806, 'Stock List'!$K$11:$K$1010, 0))/INDEX('Stock List'!$L$11:$L$1010, MATCH(AX806, 'Stock List'!$K$11:$K$1010, 0)))*AW806), 2), 0)</f>
        <v>0</v>
      </c>
      <c r="CR806" s="22"/>
      <c r="CT806" s="106" t="str">
        <f t="shared" si="655"/>
        <v/>
      </c>
      <c r="CU806" s="22" t="str">
        <f t="shared" si="656"/>
        <v/>
      </c>
      <c r="CX806" s="106" t="str">
        <f t="shared" si="657"/>
        <v/>
      </c>
      <c r="CY806" s="20" t="str">
        <f t="shared" si="658"/>
        <v/>
      </c>
      <c r="CZ806" s="22" t="str">
        <f t="shared" si="659"/>
        <v/>
      </c>
      <c r="DB806" s="76" t="str">
        <f>IF($H806="", "", COUNTIF($G$11:$G$1010, "&gt;"&amp;$G806)+1+COUNTIF($G$11:$G806, $G806)-1)</f>
        <v/>
      </c>
      <c r="DC806" s="76" t="str">
        <f>IF($H806="", "", COUNTIF($CZ$11:$CZ$1010, "&gt;"&amp;$CZ806)+1+COUNTIF($CZ$11:$CZ806, $CZ806)-1)</f>
        <v/>
      </c>
      <c r="DE806" s="147" t="str">
        <f t="shared" si="660"/>
        <v/>
      </c>
      <c r="DF806" s="148"/>
      <c r="DG806" s="19" t="str">
        <f t="shared" si="661"/>
        <v/>
      </c>
      <c r="DH806" s="153" t="str">
        <f t="shared" si="662"/>
        <v/>
      </c>
      <c r="DI806" s="19" t="str">
        <f t="shared" si="614"/>
        <v/>
      </c>
      <c r="DJ806" s="153" t="str">
        <f t="shared" si="615"/>
        <v/>
      </c>
      <c r="DK806" s="19" t="str">
        <f t="shared" si="616"/>
        <v/>
      </c>
      <c r="DL806" s="153" t="str">
        <f t="shared" si="617"/>
        <v/>
      </c>
      <c r="DM806" s="19" t="str">
        <f t="shared" si="618"/>
        <v/>
      </c>
      <c r="DN806" s="153" t="str">
        <f t="shared" si="619"/>
        <v/>
      </c>
      <c r="DO806" s="19" t="str">
        <f t="shared" si="620"/>
        <v/>
      </c>
      <c r="DP806" s="153" t="str">
        <f t="shared" si="621"/>
        <v/>
      </c>
      <c r="DQ806" s="19" t="str">
        <f t="shared" si="622"/>
        <v/>
      </c>
      <c r="DR806" s="153" t="str">
        <f t="shared" si="623"/>
        <v/>
      </c>
      <c r="DS806" s="19" t="str">
        <f t="shared" si="624"/>
        <v/>
      </c>
      <c r="DT806" s="153" t="str">
        <f t="shared" si="625"/>
        <v/>
      </c>
      <c r="DU806" s="19" t="str">
        <f t="shared" si="626"/>
        <v/>
      </c>
      <c r="DV806" s="153" t="str">
        <f t="shared" si="627"/>
        <v/>
      </c>
      <c r="DW806" s="19" t="str">
        <f t="shared" si="628"/>
        <v/>
      </c>
      <c r="DX806" s="153" t="str">
        <f t="shared" si="629"/>
        <v/>
      </c>
      <c r="DY806" s="19" t="str">
        <f t="shared" si="630"/>
        <v/>
      </c>
      <c r="DZ806" s="153" t="str">
        <f t="shared" si="631"/>
        <v/>
      </c>
      <c r="EA806" s="19" t="str">
        <f t="shared" si="632"/>
        <v/>
      </c>
      <c r="EB806" s="153" t="str">
        <f t="shared" si="633"/>
        <v/>
      </c>
      <c r="EC806" s="19" t="str">
        <f t="shared" si="634"/>
        <v/>
      </c>
      <c r="ED806" s="153" t="str">
        <f t="shared" si="635"/>
        <v/>
      </c>
      <c r="EE806" s="19" t="str">
        <f t="shared" si="636"/>
        <v/>
      </c>
      <c r="EF806" s="153" t="str">
        <f t="shared" si="637"/>
        <v/>
      </c>
      <c r="EG806" s="19" t="str">
        <f t="shared" si="638"/>
        <v/>
      </c>
      <c r="EH806" s="153" t="str">
        <f t="shared" si="639"/>
        <v/>
      </c>
      <c r="EI806" s="19" t="str">
        <f t="shared" si="640"/>
        <v/>
      </c>
      <c r="EJ806" s="153" t="str">
        <f t="shared" si="641"/>
        <v/>
      </c>
      <c r="EK806" s="19" t="str">
        <f t="shared" si="642"/>
        <v/>
      </c>
      <c r="EL806" s="153" t="str">
        <f t="shared" si="643"/>
        <v/>
      </c>
      <c r="EM806" s="19" t="str">
        <f t="shared" si="644"/>
        <v/>
      </c>
      <c r="EN806" s="153" t="str">
        <f t="shared" si="645"/>
        <v/>
      </c>
      <c r="EO806" s="19" t="str">
        <f t="shared" si="646"/>
        <v/>
      </c>
      <c r="EP806" s="153" t="str">
        <f t="shared" si="647"/>
        <v/>
      </c>
      <c r="EQ806" s="19" t="str">
        <f t="shared" si="648"/>
        <v/>
      </c>
      <c r="ER806" s="153" t="str">
        <f t="shared" si="649"/>
        <v/>
      </c>
      <c r="ES806" s="19" t="str">
        <f t="shared" si="650"/>
        <v/>
      </c>
      <c r="ET806" s="153" t="str">
        <f t="shared" si="651"/>
        <v/>
      </c>
    </row>
    <row r="807" spans="1:150" x14ac:dyDescent="0.25">
      <c r="A807" s="31"/>
      <c r="B807" s="91" t="str">
        <f t="shared" si="652"/>
        <v/>
      </c>
      <c r="C807" s="20" t="str">
        <f t="shared" si="612"/>
        <v/>
      </c>
      <c r="D807" s="97" t="str">
        <f t="shared" si="613"/>
        <v/>
      </c>
      <c r="E807" s="62" t="str">
        <f t="shared" si="653"/>
        <v/>
      </c>
      <c r="F807" s="31"/>
      <c r="G807" s="282"/>
      <c r="H807" s="283"/>
      <c r="I807" s="284"/>
      <c r="J807" s="285"/>
      <c r="K807" s="286"/>
      <c r="L807" s="287"/>
      <c r="M807" s="288"/>
      <c r="N807" s="287"/>
      <c r="O807" s="288"/>
      <c r="P807" s="287"/>
      <c r="Q807" s="288"/>
      <c r="R807" s="287"/>
      <c r="S807" s="288"/>
      <c r="T807" s="287"/>
      <c r="U807" s="288"/>
      <c r="V807" s="287"/>
      <c r="W807" s="288"/>
      <c r="X807" s="287"/>
      <c r="Y807" s="288"/>
      <c r="Z807" s="287"/>
      <c r="AA807" s="288"/>
      <c r="AB807" s="287"/>
      <c r="AC807" s="288"/>
      <c r="AD807" s="287"/>
      <c r="AE807" s="288"/>
      <c r="AF807" s="287"/>
      <c r="AG807" s="288"/>
      <c r="AH807" s="287"/>
      <c r="AI807" s="288"/>
      <c r="AJ807" s="287"/>
      <c r="AK807" s="288"/>
      <c r="AL807" s="287"/>
      <c r="AM807" s="288"/>
      <c r="AN807" s="287"/>
      <c r="AO807" s="288"/>
      <c r="AP807" s="287"/>
      <c r="AQ807" s="288"/>
      <c r="AR807" s="287"/>
      <c r="AS807" s="288"/>
      <c r="AT807" s="287"/>
      <c r="AU807" s="288"/>
      <c r="AV807" s="287"/>
      <c r="AW807" s="288"/>
      <c r="AX807" s="287"/>
      <c r="AY807" s="31"/>
      <c r="BA807" s="76" t="str">
        <f t="shared" si="654"/>
        <v/>
      </c>
      <c r="BC807" s="76" t="str">
        <f>IF('Stock List'!$K807="", "", 'Stock List'!$K807)</f>
        <v/>
      </c>
      <c r="BE807" s="106">
        <f>IFERROR(ROUND(((INDEX('Stock List'!$M$11:$M$1010, MATCH(L807, 'Stock List'!$K$11:$K$1010, 0))/INDEX('Stock List'!$L$11:$L$1010, MATCH(L807, 'Stock List'!$K$11:$K$1010, 0)))*K807), 2), 0)</f>
        <v>0</v>
      </c>
      <c r="BF807" s="20"/>
      <c r="BG807" s="20">
        <f>IFERROR(ROUND(((INDEX('Stock List'!$M$11:$M$1010, MATCH(N807, 'Stock List'!$K$11:$K$1010, 0))/INDEX('Stock List'!$L$11:$L$1010, MATCH(N807, 'Stock List'!$K$11:$K$1010, 0)))*M807), 2), 0)</f>
        <v>0</v>
      </c>
      <c r="BH807" s="20"/>
      <c r="BI807" s="20">
        <f>IFERROR(ROUND(((INDEX('Stock List'!$M$11:$M$1010, MATCH(P807, 'Stock List'!$K$11:$K$1010, 0))/INDEX('Stock List'!$L$11:$L$1010, MATCH(P807, 'Stock List'!$K$11:$K$1010, 0)))*O807), 2), 0)</f>
        <v>0</v>
      </c>
      <c r="BJ807" s="20"/>
      <c r="BK807" s="20">
        <f>IFERROR(ROUND(((INDEX('Stock List'!$M$11:$M$1010, MATCH(R807, 'Stock List'!$K$11:$K$1010, 0))/INDEX('Stock List'!$L$11:$L$1010, MATCH(R807, 'Stock List'!$K$11:$K$1010, 0)))*Q807), 2), 0)</f>
        <v>0</v>
      </c>
      <c r="BL807" s="20"/>
      <c r="BM807" s="20">
        <f>IFERROR(ROUND(((INDEX('Stock List'!$M$11:$M$1010, MATCH(T807, 'Stock List'!$K$11:$K$1010, 0))/INDEX('Stock List'!$L$11:$L$1010, MATCH(T807, 'Stock List'!$K$11:$K$1010, 0)))*S807), 2), 0)</f>
        <v>0</v>
      </c>
      <c r="BN807" s="20"/>
      <c r="BO807" s="20">
        <f>IFERROR(ROUND(((INDEX('Stock List'!$M$11:$M$1010, MATCH(V807, 'Stock List'!$K$11:$K$1010, 0))/INDEX('Stock List'!$L$11:$L$1010, MATCH(V807, 'Stock List'!$K$11:$K$1010, 0)))*U807), 2), 0)</f>
        <v>0</v>
      </c>
      <c r="BP807" s="20"/>
      <c r="BQ807" s="20">
        <f>IFERROR(ROUND(((INDEX('Stock List'!$M$11:$M$1010, MATCH(X807, 'Stock List'!$K$11:$K$1010, 0))/INDEX('Stock List'!$L$11:$L$1010, MATCH(X807, 'Stock List'!$K$11:$K$1010, 0)))*W807), 2), 0)</f>
        <v>0</v>
      </c>
      <c r="BR807" s="20"/>
      <c r="BS807" s="20">
        <f>IFERROR(ROUND(((INDEX('Stock List'!$M$11:$M$1010, MATCH(Z807, 'Stock List'!$K$11:$K$1010, 0))/INDEX('Stock List'!$L$11:$L$1010, MATCH(Z807, 'Stock List'!$K$11:$K$1010, 0)))*Y807), 2), 0)</f>
        <v>0</v>
      </c>
      <c r="BT807" s="20"/>
      <c r="BU807" s="20">
        <f>IFERROR(ROUND(((INDEX('Stock List'!$M$11:$M$1010, MATCH(AB807, 'Stock List'!$K$11:$K$1010, 0))/INDEX('Stock List'!$L$11:$L$1010, MATCH(AB807, 'Stock List'!$K$11:$K$1010, 0)))*AA807), 2), 0)</f>
        <v>0</v>
      </c>
      <c r="BV807" s="20"/>
      <c r="BW807" s="20">
        <f>IFERROR(ROUND(((INDEX('Stock List'!$M$11:$M$1010, MATCH(AD807, 'Stock List'!$K$11:$K$1010, 0))/INDEX('Stock List'!$L$11:$L$1010, MATCH(AD807, 'Stock List'!$K$11:$K$1010, 0)))*AC807), 2), 0)</f>
        <v>0</v>
      </c>
      <c r="BX807" s="20"/>
      <c r="BY807" s="20">
        <f>IFERROR(ROUND(((INDEX('Stock List'!$M$11:$M$1010, MATCH(AF807, 'Stock List'!$K$11:$K$1010, 0))/INDEX('Stock List'!$L$11:$L$1010, MATCH(AF807, 'Stock List'!$K$11:$K$1010, 0)))*AE807), 2), 0)</f>
        <v>0</v>
      </c>
      <c r="BZ807" s="20"/>
      <c r="CA807" s="20">
        <f>IFERROR(ROUND(((INDEX('Stock List'!$M$11:$M$1010, MATCH(AH807, 'Stock List'!$K$11:$K$1010, 0))/INDEX('Stock List'!$L$11:$L$1010, MATCH(AH807, 'Stock List'!$K$11:$K$1010, 0)))*AG807), 2), 0)</f>
        <v>0</v>
      </c>
      <c r="CB807" s="20"/>
      <c r="CC807" s="20">
        <f>IFERROR(ROUND(((INDEX('Stock List'!$M$11:$M$1010, MATCH(AJ807, 'Stock List'!$K$11:$K$1010, 0))/INDEX('Stock List'!$L$11:$L$1010, MATCH(AJ807, 'Stock List'!$K$11:$K$1010, 0)))*AI807), 2), 0)</f>
        <v>0</v>
      </c>
      <c r="CD807" s="20"/>
      <c r="CE807" s="20">
        <f>IFERROR(ROUND(((INDEX('Stock List'!$M$11:$M$1010, MATCH(AL807, 'Stock List'!$K$11:$K$1010, 0))/INDEX('Stock List'!$L$11:$L$1010, MATCH(AL807, 'Stock List'!$K$11:$K$1010, 0)))*AK807), 2), 0)</f>
        <v>0</v>
      </c>
      <c r="CF807" s="20"/>
      <c r="CG807" s="20">
        <f>IFERROR(ROUND(((INDEX('Stock List'!$M$11:$M$1010, MATCH(AN807, 'Stock List'!$K$11:$K$1010, 0))/INDEX('Stock List'!$L$11:$L$1010, MATCH(AN807, 'Stock List'!$K$11:$K$1010, 0)))*AM807), 2), 0)</f>
        <v>0</v>
      </c>
      <c r="CH807" s="20"/>
      <c r="CI807" s="20">
        <f>IFERROR(ROUND(((INDEX('Stock List'!$M$11:$M$1010, MATCH(AP807, 'Stock List'!$K$11:$K$1010, 0))/INDEX('Stock List'!$L$11:$L$1010, MATCH(AP807, 'Stock List'!$K$11:$K$1010, 0)))*AO807), 2), 0)</f>
        <v>0</v>
      </c>
      <c r="CJ807" s="20"/>
      <c r="CK807" s="20">
        <f>IFERROR(ROUND(((INDEX('Stock List'!$M$11:$M$1010, MATCH(AR807, 'Stock List'!$K$11:$K$1010, 0))/INDEX('Stock List'!$L$11:$L$1010, MATCH(AR807, 'Stock List'!$K$11:$K$1010, 0)))*AQ807), 2), 0)</f>
        <v>0</v>
      </c>
      <c r="CL807" s="20"/>
      <c r="CM807" s="20">
        <f>IFERROR(ROUND(((INDEX('Stock List'!$M$11:$M$1010, MATCH(AT807, 'Stock List'!$K$11:$K$1010, 0))/INDEX('Stock List'!$L$11:$L$1010, MATCH(AT807, 'Stock List'!$K$11:$K$1010, 0)))*AS807), 2), 0)</f>
        <v>0</v>
      </c>
      <c r="CN807" s="20"/>
      <c r="CO807" s="20">
        <f>IFERROR(ROUND(((INDEX('Stock List'!$M$11:$M$1010, MATCH(AV807, 'Stock List'!$K$11:$K$1010, 0))/INDEX('Stock List'!$L$11:$L$1010, MATCH(AV807, 'Stock List'!$K$11:$K$1010, 0)))*AU807), 2), 0)</f>
        <v>0</v>
      </c>
      <c r="CP807" s="20"/>
      <c r="CQ807" s="20">
        <f>IFERROR(ROUND(((INDEX('Stock List'!$M$11:$M$1010, MATCH(AX807, 'Stock List'!$K$11:$K$1010, 0))/INDEX('Stock List'!$L$11:$L$1010, MATCH(AX807, 'Stock List'!$K$11:$K$1010, 0)))*AW807), 2), 0)</f>
        <v>0</v>
      </c>
      <c r="CR807" s="22"/>
      <c r="CT807" s="106" t="str">
        <f t="shared" si="655"/>
        <v/>
      </c>
      <c r="CU807" s="22" t="str">
        <f t="shared" si="656"/>
        <v/>
      </c>
      <c r="CX807" s="106" t="str">
        <f t="shared" si="657"/>
        <v/>
      </c>
      <c r="CY807" s="20" t="str">
        <f t="shared" si="658"/>
        <v/>
      </c>
      <c r="CZ807" s="22" t="str">
        <f t="shared" si="659"/>
        <v/>
      </c>
      <c r="DB807" s="76" t="str">
        <f>IF($H807="", "", COUNTIF($G$11:$G$1010, "&gt;"&amp;$G807)+1+COUNTIF($G$11:$G807, $G807)-1)</f>
        <v/>
      </c>
      <c r="DC807" s="76" t="str">
        <f>IF($H807="", "", COUNTIF($CZ$11:$CZ$1010, "&gt;"&amp;$CZ807)+1+COUNTIF($CZ$11:$CZ807, $CZ807)-1)</f>
        <v/>
      </c>
      <c r="DE807" s="147" t="str">
        <f t="shared" si="660"/>
        <v/>
      </c>
      <c r="DF807" s="148"/>
      <c r="DG807" s="19" t="str">
        <f t="shared" si="661"/>
        <v/>
      </c>
      <c r="DH807" s="153" t="str">
        <f t="shared" si="662"/>
        <v/>
      </c>
      <c r="DI807" s="19" t="str">
        <f t="shared" si="614"/>
        <v/>
      </c>
      <c r="DJ807" s="153" t="str">
        <f t="shared" si="615"/>
        <v/>
      </c>
      <c r="DK807" s="19" t="str">
        <f t="shared" si="616"/>
        <v/>
      </c>
      <c r="DL807" s="153" t="str">
        <f t="shared" si="617"/>
        <v/>
      </c>
      <c r="DM807" s="19" t="str">
        <f t="shared" si="618"/>
        <v/>
      </c>
      <c r="DN807" s="153" t="str">
        <f t="shared" si="619"/>
        <v/>
      </c>
      <c r="DO807" s="19" t="str">
        <f t="shared" si="620"/>
        <v/>
      </c>
      <c r="DP807" s="153" t="str">
        <f t="shared" si="621"/>
        <v/>
      </c>
      <c r="DQ807" s="19" t="str">
        <f t="shared" si="622"/>
        <v/>
      </c>
      <c r="DR807" s="153" t="str">
        <f t="shared" si="623"/>
        <v/>
      </c>
      <c r="DS807" s="19" t="str">
        <f t="shared" si="624"/>
        <v/>
      </c>
      <c r="DT807" s="153" t="str">
        <f t="shared" si="625"/>
        <v/>
      </c>
      <c r="DU807" s="19" t="str">
        <f t="shared" si="626"/>
        <v/>
      </c>
      <c r="DV807" s="153" t="str">
        <f t="shared" si="627"/>
        <v/>
      </c>
      <c r="DW807" s="19" t="str">
        <f t="shared" si="628"/>
        <v/>
      </c>
      <c r="DX807" s="153" t="str">
        <f t="shared" si="629"/>
        <v/>
      </c>
      <c r="DY807" s="19" t="str">
        <f t="shared" si="630"/>
        <v/>
      </c>
      <c r="DZ807" s="153" t="str">
        <f t="shared" si="631"/>
        <v/>
      </c>
      <c r="EA807" s="19" t="str">
        <f t="shared" si="632"/>
        <v/>
      </c>
      <c r="EB807" s="153" t="str">
        <f t="shared" si="633"/>
        <v/>
      </c>
      <c r="EC807" s="19" t="str">
        <f t="shared" si="634"/>
        <v/>
      </c>
      <c r="ED807" s="153" t="str">
        <f t="shared" si="635"/>
        <v/>
      </c>
      <c r="EE807" s="19" t="str">
        <f t="shared" si="636"/>
        <v/>
      </c>
      <c r="EF807" s="153" t="str">
        <f t="shared" si="637"/>
        <v/>
      </c>
      <c r="EG807" s="19" t="str">
        <f t="shared" si="638"/>
        <v/>
      </c>
      <c r="EH807" s="153" t="str">
        <f t="shared" si="639"/>
        <v/>
      </c>
      <c r="EI807" s="19" t="str">
        <f t="shared" si="640"/>
        <v/>
      </c>
      <c r="EJ807" s="153" t="str">
        <f t="shared" si="641"/>
        <v/>
      </c>
      <c r="EK807" s="19" t="str">
        <f t="shared" si="642"/>
        <v/>
      </c>
      <c r="EL807" s="153" t="str">
        <f t="shared" si="643"/>
        <v/>
      </c>
      <c r="EM807" s="19" t="str">
        <f t="shared" si="644"/>
        <v/>
      </c>
      <c r="EN807" s="153" t="str">
        <f t="shared" si="645"/>
        <v/>
      </c>
      <c r="EO807" s="19" t="str">
        <f t="shared" si="646"/>
        <v/>
      </c>
      <c r="EP807" s="153" t="str">
        <f t="shared" si="647"/>
        <v/>
      </c>
      <c r="EQ807" s="19" t="str">
        <f t="shared" si="648"/>
        <v/>
      </c>
      <c r="ER807" s="153" t="str">
        <f t="shared" si="649"/>
        <v/>
      </c>
      <c r="ES807" s="19" t="str">
        <f t="shared" si="650"/>
        <v/>
      </c>
      <c r="ET807" s="153" t="str">
        <f t="shared" si="651"/>
        <v/>
      </c>
    </row>
    <row r="808" spans="1:150" x14ac:dyDescent="0.25">
      <c r="A808" s="31"/>
      <c r="B808" s="91" t="str">
        <f t="shared" si="652"/>
        <v/>
      </c>
      <c r="C808" s="20" t="str">
        <f t="shared" si="612"/>
        <v/>
      </c>
      <c r="D808" s="97" t="str">
        <f t="shared" si="613"/>
        <v/>
      </c>
      <c r="E808" s="62" t="str">
        <f t="shared" si="653"/>
        <v/>
      </c>
      <c r="F808" s="31"/>
      <c r="G808" s="282"/>
      <c r="H808" s="283"/>
      <c r="I808" s="284"/>
      <c r="J808" s="285"/>
      <c r="K808" s="286"/>
      <c r="L808" s="287"/>
      <c r="M808" s="288"/>
      <c r="N808" s="287"/>
      <c r="O808" s="288"/>
      <c r="P808" s="287"/>
      <c r="Q808" s="288"/>
      <c r="R808" s="287"/>
      <c r="S808" s="288"/>
      <c r="T808" s="287"/>
      <c r="U808" s="288"/>
      <c r="V808" s="287"/>
      <c r="W808" s="288"/>
      <c r="X808" s="287"/>
      <c r="Y808" s="288"/>
      <c r="Z808" s="287"/>
      <c r="AA808" s="288"/>
      <c r="AB808" s="287"/>
      <c r="AC808" s="288"/>
      <c r="AD808" s="287"/>
      <c r="AE808" s="288"/>
      <c r="AF808" s="287"/>
      <c r="AG808" s="288"/>
      <c r="AH808" s="287"/>
      <c r="AI808" s="288"/>
      <c r="AJ808" s="287"/>
      <c r="AK808" s="288"/>
      <c r="AL808" s="287"/>
      <c r="AM808" s="288"/>
      <c r="AN808" s="287"/>
      <c r="AO808" s="288"/>
      <c r="AP808" s="287"/>
      <c r="AQ808" s="288"/>
      <c r="AR808" s="287"/>
      <c r="AS808" s="288"/>
      <c r="AT808" s="287"/>
      <c r="AU808" s="288"/>
      <c r="AV808" s="287"/>
      <c r="AW808" s="288"/>
      <c r="AX808" s="287"/>
      <c r="AY808" s="31"/>
      <c r="BA808" s="76" t="str">
        <f t="shared" si="654"/>
        <v/>
      </c>
      <c r="BC808" s="76" t="str">
        <f>IF('Stock List'!$K808="", "", 'Stock List'!$K808)</f>
        <v/>
      </c>
      <c r="BE808" s="106">
        <f>IFERROR(ROUND(((INDEX('Stock List'!$M$11:$M$1010, MATCH(L808, 'Stock List'!$K$11:$K$1010, 0))/INDEX('Stock List'!$L$11:$L$1010, MATCH(L808, 'Stock List'!$K$11:$K$1010, 0)))*K808), 2), 0)</f>
        <v>0</v>
      </c>
      <c r="BF808" s="20"/>
      <c r="BG808" s="20">
        <f>IFERROR(ROUND(((INDEX('Stock List'!$M$11:$M$1010, MATCH(N808, 'Stock List'!$K$11:$K$1010, 0))/INDEX('Stock List'!$L$11:$L$1010, MATCH(N808, 'Stock List'!$K$11:$K$1010, 0)))*M808), 2), 0)</f>
        <v>0</v>
      </c>
      <c r="BH808" s="20"/>
      <c r="BI808" s="20">
        <f>IFERROR(ROUND(((INDEX('Stock List'!$M$11:$M$1010, MATCH(P808, 'Stock List'!$K$11:$K$1010, 0))/INDEX('Stock List'!$L$11:$L$1010, MATCH(P808, 'Stock List'!$K$11:$K$1010, 0)))*O808), 2), 0)</f>
        <v>0</v>
      </c>
      <c r="BJ808" s="20"/>
      <c r="BK808" s="20">
        <f>IFERROR(ROUND(((INDEX('Stock List'!$M$11:$M$1010, MATCH(R808, 'Stock List'!$K$11:$K$1010, 0))/INDEX('Stock List'!$L$11:$L$1010, MATCH(R808, 'Stock List'!$K$11:$K$1010, 0)))*Q808), 2), 0)</f>
        <v>0</v>
      </c>
      <c r="BL808" s="20"/>
      <c r="BM808" s="20">
        <f>IFERROR(ROUND(((INDEX('Stock List'!$M$11:$M$1010, MATCH(T808, 'Stock List'!$K$11:$K$1010, 0))/INDEX('Stock List'!$L$11:$L$1010, MATCH(T808, 'Stock List'!$K$11:$K$1010, 0)))*S808), 2), 0)</f>
        <v>0</v>
      </c>
      <c r="BN808" s="20"/>
      <c r="BO808" s="20">
        <f>IFERROR(ROUND(((INDEX('Stock List'!$M$11:$M$1010, MATCH(V808, 'Stock List'!$K$11:$K$1010, 0))/INDEX('Stock List'!$L$11:$L$1010, MATCH(V808, 'Stock List'!$K$11:$K$1010, 0)))*U808), 2), 0)</f>
        <v>0</v>
      </c>
      <c r="BP808" s="20"/>
      <c r="BQ808" s="20">
        <f>IFERROR(ROUND(((INDEX('Stock List'!$M$11:$M$1010, MATCH(X808, 'Stock List'!$K$11:$K$1010, 0))/INDEX('Stock List'!$L$11:$L$1010, MATCH(X808, 'Stock List'!$K$11:$K$1010, 0)))*W808), 2), 0)</f>
        <v>0</v>
      </c>
      <c r="BR808" s="20"/>
      <c r="BS808" s="20">
        <f>IFERROR(ROUND(((INDEX('Stock List'!$M$11:$M$1010, MATCH(Z808, 'Stock List'!$K$11:$K$1010, 0))/INDEX('Stock List'!$L$11:$L$1010, MATCH(Z808, 'Stock List'!$K$11:$K$1010, 0)))*Y808), 2), 0)</f>
        <v>0</v>
      </c>
      <c r="BT808" s="20"/>
      <c r="BU808" s="20">
        <f>IFERROR(ROUND(((INDEX('Stock List'!$M$11:$M$1010, MATCH(AB808, 'Stock List'!$K$11:$K$1010, 0))/INDEX('Stock List'!$L$11:$L$1010, MATCH(AB808, 'Stock List'!$K$11:$K$1010, 0)))*AA808), 2), 0)</f>
        <v>0</v>
      </c>
      <c r="BV808" s="20"/>
      <c r="BW808" s="20">
        <f>IFERROR(ROUND(((INDEX('Stock List'!$M$11:$M$1010, MATCH(AD808, 'Stock List'!$K$11:$K$1010, 0))/INDEX('Stock List'!$L$11:$L$1010, MATCH(AD808, 'Stock List'!$K$11:$K$1010, 0)))*AC808), 2), 0)</f>
        <v>0</v>
      </c>
      <c r="BX808" s="20"/>
      <c r="BY808" s="20">
        <f>IFERROR(ROUND(((INDEX('Stock List'!$M$11:$M$1010, MATCH(AF808, 'Stock List'!$K$11:$K$1010, 0))/INDEX('Stock List'!$L$11:$L$1010, MATCH(AF808, 'Stock List'!$K$11:$K$1010, 0)))*AE808), 2), 0)</f>
        <v>0</v>
      </c>
      <c r="BZ808" s="20"/>
      <c r="CA808" s="20">
        <f>IFERROR(ROUND(((INDEX('Stock List'!$M$11:$M$1010, MATCH(AH808, 'Stock List'!$K$11:$K$1010, 0))/INDEX('Stock List'!$L$11:$L$1010, MATCH(AH808, 'Stock List'!$K$11:$K$1010, 0)))*AG808), 2), 0)</f>
        <v>0</v>
      </c>
      <c r="CB808" s="20"/>
      <c r="CC808" s="20">
        <f>IFERROR(ROUND(((INDEX('Stock List'!$M$11:$M$1010, MATCH(AJ808, 'Stock List'!$K$11:$K$1010, 0))/INDEX('Stock List'!$L$11:$L$1010, MATCH(AJ808, 'Stock List'!$K$11:$K$1010, 0)))*AI808), 2), 0)</f>
        <v>0</v>
      </c>
      <c r="CD808" s="20"/>
      <c r="CE808" s="20">
        <f>IFERROR(ROUND(((INDEX('Stock List'!$M$11:$M$1010, MATCH(AL808, 'Stock List'!$K$11:$K$1010, 0))/INDEX('Stock List'!$L$11:$L$1010, MATCH(AL808, 'Stock List'!$K$11:$K$1010, 0)))*AK808), 2), 0)</f>
        <v>0</v>
      </c>
      <c r="CF808" s="20"/>
      <c r="CG808" s="20">
        <f>IFERROR(ROUND(((INDEX('Stock List'!$M$11:$M$1010, MATCH(AN808, 'Stock List'!$K$11:$K$1010, 0))/INDEX('Stock List'!$L$11:$L$1010, MATCH(AN808, 'Stock List'!$K$11:$K$1010, 0)))*AM808), 2), 0)</f>
        <v>0</v>
      </c>
      <c r="CH808" s="20"/>
      <c r="CI808" s="20">
        <f>IFERROR(ROUND(((INDEX('Stock List'!$M$11:$M$1010, MATCH(AP808, 'Stock List'!$K$11:$K$1010, 0))/INDEX('Stock List'!$L$11:$L$1010, MATCH(AP808, 'Stock List'!$K$11:$K$1010, 0)))*AO808), 2), 0)</f>
        <v>0</v>
      </c>
      <c r="CJ808" s="20"/>
      <c r="CK808" s="20">
        <f>IFERROR(ROUND(((INDEX('Stock List'!$M$11:$M$1010, MATCH(AR808, 'Stock List'!$K$11:$K$1010, 0))/INDEX('Stock List'!$L$11:$L$1010, MATCH(AR808, 'Stock List'!$K$11:$K$1010, 0)))*AQ808), 2), 0)</f>
        <v>0</v>
      </c>
      <c r="CL808" s="20"/>
      <c r="CM808" s="20">
        <f>IFERROR(ROUND(((INDEX('Stock List'!$M$11:$M$1010, MATCH(AT808, 'Stock List'!$K$11:$K$1010, 0))/INDEX('Stock List'!$L$11:$L$1010, MATCH(AT808, 'Stock List'!$K$11:$K$1010, 0)))*AS808), 2), 0)</f>
        <v>0</v>
      </c>
      <c r="CN808" s="20"/>
      <c r="CO808" s="20">
        <f>IFERROR(ROUND(((INDEX('Stock List'!$M$11:$M$1010, MATCH(AV808, 'Stock List'!$K$11:$K$1010, 0))/INDEX('Stock List'!$L$11:$L$1010, MATCH(AV808, 'Stock List'!$K$11:$K$1010, 0)))*AU808), 2), 0)</f>
        <v>0</v>
      </c>
      <c r="CP808" s="20"/>
      <c r="CQ808" s="20">
        <f>IFERROR(ROUND(((INDEX('Stock List'!$M$11:$M$1010, MATCH(AX808, 'Stock List'!$K$11:$K$1010, 0))/INDEX('Stock List'!$L$11:$L$1010, MATCH(AX808, 'Stock List'!$K$11:$K$1010, 0)))*AW808), 2), 0)</f>
        <v>0</v>
      </c>
      <c r="CR808" s="22"/>
      <c r="CT808" s="106" t="str">
        <f t="shared" si="655"/>
        <v/>
      </c>
      <c r="CU808" s="22" t="str">
        <f t="shared" si="656"/>
        <v/>
      </c>
      <c r="CX808" s="106" t="str">
        <f t="shared" si="657"/>
        <v/>
      </c>
      <c r="CY808" s="20" t="str">
        <f t="shared" si="658"/>
        <v/>
      </c>
      <c r="CZ808" s="22" t="str">
        <f t="shared" si="659"/>
        <v/>
      </c>
      <c r="DB808" s="76" t="str">
        <f>IF($H808="", "", COUNTIF($G$11:$G$1010, "&gt;"&amp;$G808)+1+COUNTIF($G$11:$G808, $G808)-1)</f>
        <v/>
      </c>
      <c r="DC808" s="76" t="str">
        <f>IF($H808="", "", COUNTIF($CZ$11:$CZ$1010, "&gt;"&amp;$CZ808)+1+COUNTIF($CZ$11:$CZ808, $CZ808)-1)</f>
        <v/>
      </c>
      <c r="DE808" s="147" t="str">
        <f t="shared" si="660"/>
        <v/>
      </c>
      <c r="DF808" s="148"/>
      <c r="DG808" s="19" t="str">
        <f t="shared" si="661"/>
        <v/>
      </c>
      <c r="DH808" s="153" t="str">
        <f t="shared" si="662"/>
        <v/>
      </c>
      <c r="DI808" s="19" t="str">
        <f t="shared" si="614"/>
        <v/>
      </c>
      <c r="DJ808" s="153" t="str">
        <f t="shared" si="615"/>
        <v/>
      </c>
      <c r="DK808" s="19" t="str">
        <f t="shared" si="616"/>
        <v/>
      </c>
      <c r="DL808" s="153" t="str">
        <f t="shared" si="617"/>
        <v/>
      </c>
      <c r="DM808" s="19" t="str">
        <f t="shared" si="618"/>
        <v/>
      </c>
      <c r="DN808" s="153" t="str">
        <f t="shared" si="619"/>
        <v/>
      </c>
      <c r="DO808" s="19" t="str">
        <f t="shared" si="620"/>
        <v/>
      </c>
      <c r="DP808" s="153" t="str">
        <f t="shared" si="621"/>
        <v/>
      </c>
      <c r="DQ808" s="19" t="str">
        <f t="shared" si="622"/>
        <v/>
      </c>
      <c r="DR808" s="153" t="str">
        <f t="shared" si="623"/>
        <v/>
      </c>
      <c r="DS808" s="19" t="str">
        <f t="shared" si="624"/>
        <v/>
      </c>
      <c r="DT808" s="153" t="str">
        <f t="shared" si="625"/>
        <v/>
      </c>
      <c r="DU808" s="19" t="str">
        <f t="shared" si="626"/>
        <v/>
      </c>
      <c r="DV808" s="153" t="str">
        <f t="shared" si="627"/>
        <v/>
      </c>
      <c r="DW808" s="19" t="str">
        <f t="shared" si="628"/>
        <v/>
      </c>
      <c r="DX808" s="153" t="str">
        <f t="shared" si="629"/>
        <v/>
      </c>
      <c r="DY808" s="19" t="str">
        <f t="shared" si="630"/>
        <v/>
      </c>
      <c r="DZ808" s="153" t="str">
        <f t="shared" si="631"/>
        <v/>
      </c>
      <c r="EA808" s="19" t="str">
        <f t="shared" si="632"/>
        <v/>
      </c>
      <c r="EB808" s="153" t="str">
        <f t="shared" si="633"/>
        <v/>
      </c>
      <c r="EC808" s="19" t="str">
        <f t="shared" si="634"/>
        <v/>
      </c>
      <c r="ED808" s="153" t="str">
        <f t="shared" si="635"/>
        <v/>
      </c>
      <c r="EE808" s="19" t="str">
        <f t="shared" si="636"/>
        <v/>
      </c>
      <c r="EF808" s="153" t="str">
        <f t="shared" si="637"/>
        <v/>
      </c>
      <c r="EG808" s="19" t="str">
        <f t="shared" si="638"/>
        <v/>
      </c>
      <c r="EH808" s="153" t="str">
        <f t="shared" si="639"/>
        <v/>
      </c>
      <c r="EI808" s="19" t="str">
        <f t="shared" si="640"/>
        <v/>
      </c>
      <c r="EJ808" s="153" t="str">
        <f t="shared" si="641"/>
        <v/>
      </c>
      <c r="EK808" s="19" t="str">
        <f t="shared" si="642"/>
        <v/>
      </c>
      <c r="EL808" s="153" t="str">
        <f t="shared" si="643"/>
        <v/>
      </c>
      <c r="EM808" s="19" t="str">
        <f t="shared" si="644"/>
        <v/>
      </c>
      <c r="EN808" s="153" t="str">
        <f t="shared" si="645"/>
        <v/>
      </c>
      <c r="EO808" s="19" t="str">
        <f t="shared" si="646"/>
        <v/>
      </c>
      <c r="EP808" s="153" t="str">
        <f t="shared" si="647"/>
        <v/>
      </c>
      <c r="EQ808" s="19" t="str">
        <f t="shared" si="648"/>
        <v/>
      </c>
      <c r="ER808" s="153" t="str">
        <f t="shared" si="649"/>
        <v/>
      </c>
      <c r="ES808" s="19" t="str">
        <f t="shared" si="650"/>
        <v/>
      </c>
      <c r="ET808" s="153" t="str">
        <f t="shared" si="651"/>
        <v/>
      </c>
    </row>
    <row r="809" spans="1:150" x14ac:dyDescent="0.25">
      <c r="A809" s="31"/>
      <c r="B809" s="91" t="str">
        <f t="shared" si="652"/>
        <v/>
      </c>
      <c r="C809" s="20" t="str">
        <f t="shared" si="612"/>
        <v/>
      </c>
      <c r="D809" s="97" t="str">
        <f t="shared" si="613"/>
        <v/>
      </c>
      <c r="E809" s="62" t="str">
        <f t="shared" si="653"/>
        <v/>
      </c>
      <c r="F809" s="31"/>
      <c r="G809" s="282"/>
      <c r="H809" s="283"/>
      <c r="I809" s="284"/>
      <c r="J809" s="285"/>
      <c r="K809" s="286"/>
      <c r="L809" s="287"/>
      <c r="M809" s="288"/>
      <c r="N809" s="287"/>
      <c r="O809" s="288"/>
      <c r="P809" s="287"/>
      <c r="Q809" s="288"/>
      <c r="R809" s="287"/>
      <c r="S809" s="288"/>
      <c r="T809" s="287"/>
      <c r="U809" s="288"/>
      <c r="V809" s="287"/>
      <c r="W809" s="288"/>
      <c r="X809" s="287"/>
      <c r="Y809" s="288"/>
      <c r="Z809" s="287"/>
      <c r="AA809" s="288"/>
      <c r="AB809" s="287"/>
      <c r="AC809" s="288"/>
      <c r="AD809" s="287"/>
      <c r="AE809" s="288"/>
      <c r="AF809" s="287"/>
      <c r="AG809" s="288"/>
      <c r="AH809" s="287"/>
      <c r="AI809" s="288"/>
      <c r="AJ809" s="287"/>
      <c r="AK809" s="288"/>
      <c r="AL809" s="287"/>
      <c r="AM809" s="288"/>
      <c r="AN809" s="287"/>
      <c r="AO809" s="288"/>
      <c r="AP809" s="287"/>
      <c r="AQ809" s="288"/>
      <c r="AR809" s="287"/>
      <c r="AS809" s="288"/>
      <c r="AT809" s="287"/>
      <c r="AU809" s="288"/>
      <c r="AV809" s="287"/>
      <c r="AW809" s="288"/>
      <c r="AX809" s="287"/>
      <c r="AY809" s="31"/>
      <c r="BA809" s="76" t="str">
        <f t="shared" si="654"/>
        <v/>
      </c>
      <c r="BC809" s="76" t="str">
        <f>IF('Stock List'!$K809="", "", 'Stock List'!$K809)</f>
        <v/>
      </c>
      <c r="BE809" s="106">
        <f>IFERROR(ROUND(((INDEX('Stock List'!$M$11:$M$1010, MATCH(L809, 'Stock List'!$K$11:$K$1010, 0))/INDEX('Stock List'!$L$11:$L$1010, MATCH(L809, 'Stock List'!$K$11:$K$1010, 0)))*K809), 2), 0)</f>
        <v>0</v>
      </c>
      <c r="BF809" s="20"/>
      <c r="BG809" s="20">
        <f>IFERROR(ROUND(((INDEX('Stock List'!$M$11:$M$1010, MATCH(N809, 'Stock List'!$K$11:$K$1010, 0))/INDEX('Stock List'!$L$11:$L$1010, MATCH(N809, 'Stock List'!$K$11:$K$1010, 0)))*M809), 2), 0)</f>
        <v>0</v>
      </c>
      <c r="BH809" s="20"/>
      <c r="BI809" s="20">
        <f>IFERROR(ROUND(((INDEX('Stock List'!$M$11:$M$1010, MATCH(P809, 'Stock List'!$K$11:$K$1010, 0))/INDEX('Stock List'!$L$11:$L$1010, MATCH(P809, 'Stock List'!$K$11:$K$1010, 0)))*O809), 2), 0)</f>
        <v>0</v>
      </c>
      <c r="BJ809" s="20"/>
      <c r="BK809" s="20">
        <f>IFERROR(ROUND(((INDEX('Stock List'!$M$11:$M$1010, MATCH(R809, 'Stock List'!$K$11:$K$1010, 0))/INDEX('Stock List'!$L$11:$L$1010, MATCH(R809, 'Stock List'!$K$11:$K$1010, 0)))*Q809), 2), 0)</f>
        <v>0</v>
      </c>
      <c r="BL809" s="20"/>
      <c r="BM809" s="20">
        <f>IFERROR(ROUND(((INDEX('Stock List'!$M$11:$M$1010, MATCH(T809, 'Stock List'!$K$11:$K$1010, 0))/INDEX('Stock List'!$L$11:$L$1010, MATCH(T809, 'Stock List'!$K$11:$K$1010, 0)))*S809), 2), 0)</f>
        <v>0</v>
      </c>
      <c r="BN809" s="20"/>
      <c r="BO809" s="20">
        <f>IFERROR(ROUND(((INDEX('Stock List'!$M$11:$M$1010, MATCH(V809, 'Stock List'!$K$11:$K$1010, 0))/INDEX('Stock List'!$L$11:$L$1010, MATCH(V809, 'Stock List'!$K$11:$K$1010, 0)))*U809), 2), 0)</f>
        <v>0</v>
      </c>
      <c r="BP809" s="20"/>
      <c r="BQ809" s="20">
        <f>IFERROR(ROUND(((INDEX('Stock List'!$M$11:$M$1010, MATCH(X809, 'Stock List'!$K$11:$K$1010, 0))/INDEX('Stock List'!$L$11:$L$1010, MATCH(X809, 'Stock List'!$K$11:$K$1010, 0)))*W809), 2), 0)</f>
        <v>0</v>
      </c>
      <c r="BR809" s="20"/>
      <c r="BS809" s="20">
        <f>IFERROR(ROUND(((INDEX('Stock List'!$M$11:$M$1010, MATCH(Z809, 'Stock List'!$K$11:$K$1010, 0))/INDEX('Stock List'!$L$11:$L$1010, MATCH(Z809, 'Stock List'!$K$11:$K$1010, 0)))*Y809), 2), 0)</f>
        <v>0</v>
      </c>
      <c r="BT809" s="20"/>
      <c r="BU809" s="20">
        <f>IFERROR(ROUND(((INDEX('Stock List'!$M$11:$M$1010, MATCH(AB809, 'Stock List'!$K$11:$K$1010, 0))/INDEX('Stock List'!$L$11:$L$1010, MATCH(AB809, 'Stock List'!$K$11:$K$1010, 0)))*AA809), 2), 0)</f>
        <v>0</v>
      </c>
      <c r="BV809" s="20"/>
      <c r="BW809" s="20">
        <f>IFERROR(ROUND(((INDEX('Stock List'!$M$11:$M$1010, MATCH(AD809, 'Stock List'!$K$11:$K$1010, 0))/INDEX('Stock List'!$L$11:$L$1010, MATCH(AD809, 'Stock List'!$K$11:$K$1010, 0)))*AC809), 2), 0)</f>
        <v>0</v>
      </c>
      <c r="BX809" s="20"/>
      <c r="BY809" s="20">
        <f>IFERROR(ROUND(((INDEX('Stock List'!$M$11:$M$1010, MATCH(AF809, 'Stock List'!$K$11:$K$1010, 0))/INDEX('Stock List'!$L$11:$L$1010, MATCH(AF809, 'Stock List'!$K$11:$K$1010, 0)))*AE809), 2), 0)</f>
        <v>0</v>
      </c>
      <c r="BZ809" s="20"/>
      <c r="CA809" s="20">
        <f>IFERROR(ROUND(((INDEX('Stock List'!$M$11:$M$1010, MATCH(AH809, 'Stock List'!$K$11:$K$1010, 0))/INDEX('Stock List'!$L$11:$L$1010, MATCH(AH809, 'Stock List'!$K$11:$K$1010, 0)))*AG809), 2), 0)</f>
        <v>0</v>
      </c>
      <c r="CB809" s="20"/>
      <c r="CC809" s="20">
        <f>IFERROR(ROUND(((INDEX('Stock List'!$M$11:$M$1010, MATCH(AJ809, 'Stock List'!$K$11:$K$1010, 0))/INDEX('Stock List'!$L$11:$L$1010, MATCH(AJ809, 'Stock List'!$K$11:$K$1010, 0)))*AI809), 2), 0)</f>
        <v>0</v>
      </c>
      <c r="CD809" s="20"/>
      <c r="CE809" s="20">
        <f>IFERROR(ROUND(((INDEX('Stock List'!$M$11:$M$1010, MATCH(AL809, 'Stock List'!$K$11:$K$1010, 0))/INDEX('Stock List'!$L$11:$L$1010, MATCH(AL809, 'Stock List'!$K$11:$K$1010, 0)))*AK809), 2), 0)</f>
        <v>0</v>
      </c>
      <c r="CF809" s="20"/>
      <c r="CG809" s="20">
        <f>IFERROR(ROUND(((INDEX('Stock List'!$M$11:$M$1010, MATCH(AN809, 'Stock List'!$K$11:$K$1010, 0))/INDEX('Stock List'!$L$11:$L$1010, MATCH(AN809, 'Stock List'!$K$11:$K$1010, 0)))*AM809), 2), 0)</f>
        <v>0</v>
      </c>
      <c r="CH809" s="20"/>
      <c r="CI809" s="20">
        <f>IFERROR(ROUND(((INDEX('Stock List'!$M$11:$M$1010, MATCH(AP809, 'Stock List'!$K$11:$K$1010, 0))/INDEX('Stock List'!$L$11:$L$1010, MATCH(AP809, 'Stock List'!$K$11:$K$1010, 0)))*AO809), 2), 0)</f>
        <v>0</v>
      </c>
      <c r="CJ809" s="20"/>
      <c r="CK809" s="20">
        <f>IFERROR(ROUND(((INDEX('Stock List'!$M$11:$M$1010, MATCH(AR809, 'Stock List'!$K$11:$K$1010, 0))/INDEX('Stock List'!$L$11:$L$1010, MATCH(AR809, 'Stock List'!$K$11:$K$1010, 0)))*AQ809), 2), 0)</f>
        <v>0</v>
      </c>
      <c r="CL809" s="20"/>
      <c r="CM809" s="20">
        <f>IFERROR(ROUND(((INDEX('Stock List'!$M$11:$M$1010, MATCH(AT809, 'Stock List'!$K$11:$K$1010, 0))/INDEX('Stock List'!$L$11:$L$1010, MATCH(AT809, 'Stock List'!$K$11:$K$1010, 0)))*AS809), 2), 0)</f>
        <v>0</v>
      </c>
      <c r="CN809" s="20"/>
      <c r="CO809" s="20">
        <f>IFERROR(ROUND(((INDEX('Stock List'!$M$11:$M$1010, MATCH(AV809, 'Stock List'!$K$11:$K$1010, 0))/INDEX('Stock List'!$L$11:$L$1010, MATCH(AV809, 'Stock List'!$K$11:$K$1010, 0)))*AU809), 2), 0)</f>
        <v>0</v>
      </c>
      <c r="CP809" s="20"/>
      <c r="CQ809" s="20">
        <f>IFERROR(ROUND(((INDEX('Stock List'!$M$11:$M$1010, MATCH(AX809, 'Stock List'!$K$11:$K$1010, 0))/INDEX('Stock List'!$L$11:$L$1010, MATCH(AX809, 'Stock List'!$K$11:$K$1010, 0)))*AW809), 2), 0)</f>
        <v>0</v>
      </c>
      <c r="CR809" s="22"/>
      <c r="CT809" s="106" t="str">
        <f t="shared" si="655"/>
        <v/>
      </c>
      <c r="CU809" s="22" t="str">
        <f t="shared" si="656"/>
        <v/>
      </c>
      <c r="CX809" s="106" t="str">
        <f t="shared" si="657"/>
        <v/>
      </c>
      <c r="CY809" s="20" t="str">
        <f t="shared" si="658"/>
        <v/>
      </c>
      <c r="CZ809" s="22" t="str">
        <f t="shared" si="659"/>
        <v/>
      </c>
      <c r="DB809" s="76" t="str">
        <f>IF($H809="", "", COUNTIF($G$11:$G$1010, "&gt;"&amp;$G809)+1+COUNTIF($G$11:$G809, $G809)-1)</f>
        <v/>
      </c>
      <c r="DC809" s="76" t="str">
        <f>IF($H809="", "", COUNTIF($CZ$11:$CZ$1010, "&gt;"&amp;$CZ809)+1+COUNTIF($CZ$11:$CZ809, $CZ809)-1)</f>
        <v/>
      </c>
      <c r="DE809" s="147" t="str">
        <f t="shared" si="660"/>
        <v/>
      </c>
      <c r="DF809" s="148"/>
      <c r="DG809" s="19" t="str">
        <f t="shared" si="661"/>
        <v/>
      </c>
      <c r="DH809" s="153" t="str">
        <f t="shared" si="662"/>
        <v/>
      </c>
      <c r="DI809" s="19" t="str">
        <f t="shared" si="614"/>
        <v/>
      </c>
      <c r="DJ809" s="153" t="str">
        <f t="shared" si="615"/>
        <v/>
      </c>
      <c r="DK809" s="19" t="str">
        <f t="shared" si="616"/>
        <v/>
      </c>
      <c r="DL809" s="153" t="str">
        <f t="shared" si="617"/>
        <v/>
      </c>
      <c r="DM809" s="19" t="str">
        <f t="shared" si="618"/>
        <v/>
      </c>
      <c r="DN809" s="153" t="str">
        <f t="shared" si="619"/>
        <v/>
      </c>
      <c r="DO809" s="19" t="str">
        <f t="shared" si="620"/>
        <v/>
      </c>
      <c r="DP809" s="153" t="str">
        <f t="shared" si="621"/>
        <v/>
      </c>
      <c r="DQ809" s="19" t="str">
        <f t="shared" si="622"/>
        <v/>
      </c>
      <c r="DR809" s="153" t="str">
        <f t="shared" si="623"/>
        <v/>
      </c>
      <c r="DS809" s="19" t="str">
        <f t="shared" si="624"/>
        <v/>
      </c>
      <c r="DT809" s="153" t="str">
        <f t="shared" si="625"/>
        <v/>
      </c>
      <c r="DU809" s="19" t="str">
        <f t="shared" si="626"/>
        <v/>
      </c>
      <c r="DV809" s="153" t="str">
        <f t="shared" si="627"/>
        <v/>
      </c>
      <c r="DW809" s="19" t="str">
        <f t="shared" si="628"/>
        <v/>
      </c>
      <c r="DX809" s="153" t="str">
        <f t="shared" si="629"/>
        <v/>
      </c>
      <c r="DY809" s="19" t="str">
        <f t="shared" si="630"/>
        <v/>
      </c>
      <c r="DZ809" s="153" t="str">
        <f t="shared" si="631"/>
        <v/>
      </c>
      <c r="EA809" s="19" t="str">
        <f t="shared" si="632"/>
        <v/>
      </c>
      <c r="EB809" s="153" t="str">
        <f t="shared" si="633"/>
        <v/>
      </c>
      <c r="EC809" s="19" t="str">
        <f t="shared" si="634"/>
        <v/>
      </c>
      <c r="ED809" s="153" t="str">
        <f t="shared" si="635"/>
        <v/>
      </c>
      <c r="EE809" s="19" t="str">
        <f t="shared" si="636"/>
        <v/>
      </c>
      <c r="EF809" s="153" t="str">
        <f t="shared" si="637"/>
        <v/>
      </c>
      <c r="EG809" s="19" t="str">
        <f t="shared" si="638"/>
        <v/>
      </c>
      <c r="EH809" s="153" t="str">
        <f t="shared" si="639"/>
        <v/>
      </c>
      <c r="EI809" s="19" t="str">
        <f t="shared" si="640"/>
        <v/>
      </c>
      <c r="EJ809" s="153" t="str">
        <f t="shared" si="641"/>
        <v/>
      </c>
      <c r="EK809" s="19" t="str">
        <f t="shared" si="642"/>
        <v/>
      </c>
      <c r="EL809" s="153" t="str">
        <f t="shared" si="643"/>
        <v/>
      </c>
      <c r="EM809" s="19" t="str">
        <f t="shared" si="644"/>
        <v/>
      </c>
      <c r="EN809" s="153" t="str">
        <f t="shared" si="645"/>
        <v/>
      </c>
      <c r="EO809" s="19" t="str">
        <f t="shared" si="646"/>
        <v/>
      </c>
      <c r="EP809" s="153" t="str">
        <f t="shared" si="647"/>
        <v/>
      </c>
      <c r="EQ809" s="19" t="str">
        <f t="shared" si="648"/>
        <v/>
      </c>
      <c r="ER809" s="153" t="str">
        <f t="shared" si="649"/>
        <v/>
      </c>
      <c r="ES809" s="19" t="str">
        <f t="shared" si="650"/>
        <v/>
      </c>
      <c r="ET809" s="153" t="str">
        <f t="shared" si="651"/>
        <v/>
      </c>
    </row>
    <row r="810" spans="1:150" x14ac:dyDescent="0.25">
      <c r="A810" s="31"/>
      <c r="B810" s="91" t="str">
        <f t="shared" si="652"/>
        <v/>
      </c>
      <c r="C810" s="20" t="str">
        <f t="shared" si="612"/>
        <v/>
      </c>
      <c r="D810" s="97" t="str">
        <f t="shared" si="613"/>
        <v/>
      </c>
      <c r="E810" s="62" t="str">
        <f t="shared" si="653"/>
        <v/>
      </c>
      <c r="F810" s="31"/>
      <c r="G810" s="282"/>
      <c r="H810" s="283"/>
      <c r="I810" s="284"/>
      <c r="J810" s="285"/>
      <c r="K810" s="286"/>
      <c r="L810" s="287"/>
      <c r="M810" s="288"/>
      <c r="N810" s="287"/>
      <c r="O810" s="288"/>
      <c r="P810" s="287"/>
      <c r="Q810" s="288"/>
      <c r="R810" s="287"/>
      <c r="S810" s="288"/>
      <c r="T810" s="287"/>
      <c r="U810" s="288"/>
      <c r="V810" s="287"/>
      <c r="W810" s="288"/>
      <c r="X810" s="287"/>
      <c r="Y810" s="288"/>
      <c r="Z810" s="287"/>
      <c r="AA810" s="288"/>
      <c r="AB810" s="287"/>
      <c r="AC810" s="288"/>
      <c r="AD810" s="287"/>
      <c r="AE810" s="288"/>
      <c r="AF810" s="287"/>
      <c r="AG810" s="288"/>
      <c r="AH810" s="287"/>
      <c r="AI810" s="288"/>
      <c r="AJ810" s="287"/>
      <c r="AK810" s="288"/>
      <c r="AL810" s="287"/>
      <c r="AM810" s="288"/>
      <c r="AN810" s="287"/>
      <c r="AO810" s="288"/>
      <c r="AP810" s="287"/>
      <c r="AQ810" s="288"/>
      <c r="AR810" s="287"/>
      <c r="AS810" s="288"/>
      <c r="AT810" s="287"/>
      <c r="AU810" s="288"/>
      <c r="AV810" s="287"/>
      <c r="AW810" s="288"/>
      <c r="AX810" s="287"/>
      <c r="AY810" s="31"/>
      <c r="BA810" s="76" t="str">
        <f t="shared" si="654"/>
        <v/>
      </c>
      <c r="BC810" s="76" t="str">
        <f>IF('Stock List'!$K810="", "", 'Stock List'!$K810)</f>
        <v/>
      </c>
      <c r="BE810" s="106">
        <f>IFERROR(ROUND(((INDEX('Stock List'!$M$11:$M$1010, MATCH(L810, 'Stock List'!$K$11:$K$1010, 0))/INDEX('Stock List'!$L$11:$L$1010, MATCH(L810, 'Stock List'!$K$11:$K$1010, 0)))*K810), 2), 0)</f>
        <v>0</v>
      </c>
      <c r="BF810" s="20"/>
      <c r="BG810" s="20">
        <f>IFERROR(ROUND(((INDEX('Stock List'!$M$11:$M$1010, MATCH(N810, 'Stock List'!$K$11:$K$1010, 0))/INDEX('Stock List'!$L$11:$L$1010, MATCH(N810, 'Stock List'!$K$11:$K$1010, 0)))*M810), 2), 0)</f>
        <v>0</v>
      </c>
      <c r="BH810" s="20"/>
      <c r="BI810" s="20">
        <f>IFERROR(ROUND(((INDEX('Stock List'!$M$11:$M$1010, MATCH(P810, 'Stock List'!$K$11:$K$1010, 0))/INDEX('Stock List'!$L$11:$L$1010, MATCH(P810, 'Stock List'!$K$11:$K$1010, 0)))*O810), 2), 0)</f>
        <v>0</v>
      </c>
      <c r="BJ810" s="20"/>
      <c r="BK810" s="20">
        <f>IFERROR(ROUND(((INDEX('Stock List'!$M$11:$M$1010, MATCH(R810, 'Stock List'!$K$11:$K$1010, 0))/INDEX('Stock List'!$L$11:$L$1010, MATCH(R810, 'Stock List'!$K$11:$K$1010, 0)))*Q810), 2), 0)</f>
        <v>0</v>
      </c>
      <c r="BL810" s="20"/>
      <c r="BM810" s="20">
        <f>IFERROR(ROUND(((INDEX('Stock List'!$M$11:$M$1010, MATCH(T810, 'Stock List'!$K$11:$K$1010, 0))/INDEX('Stock List'!$L$11:$L$1010, MATCH(T810, 'Stock List'!$K$11:$K$1010, 0)))*S810), 2), 0)</f>
        <v>0</v>
      </c>
      <c r="BN810" s="20"/>
      <c r="BO810" s="20">
        <f>IFERROR(ROUND(((INDEX('Stock List'!$M$11:$M$1010, MATCH(V810, 'Stock List'!$K$11:$K$1010, 0))/INDEX('Stock List'!$L$11:$L$1010, MATCH(V810, 'Stock List'!$K$11:$K$1010, 0)))*U810), 2), 0)</f>
        <v>0</v>
      </c>
      <c r="BP810" s="20"/>
      <c r="BQ810" s="20">
        <f>IFERROR(ROUND(((INDEX('Stock List'!$M$11:$M$1010, MATCH(X810, 'Stock List'!$K$11:$K$1010, 0))/INDEX('Stock List'!$L$11:$L$1010, MATCH(X810, 'Stock List'!$K$11:$K$1010, 0)))*W810), 2), 0)</f>
        <v>0</v>
      </c>
      <c r="BR810" s="20"/>
      <c r="BS810" s="20">
        <f>IFERROR(ROUND(((INDEX('Stock List'!$M$11:$M$1010, MATCH(Z810, 'Stock List'!$K$11:$K$1010, 0))/INDEX('Stock List'!$L$11:$L$1010, MATCH(Z810, 'Stock List'!$K$11:$K$1010, 0)))*Y810), 2), 0)</f>
        <v>0</v>
      </c>
      <c r="BT810" s="20"/>
      <c r="BU810" s="20">
        <f>IFERROR(ROUND(((INDEX('Stock List'!$M$11:$M$1010, MATCH(AB810, 'Stock List'!$K$11:$K$1010, 0))/INDEX('Stock List'!$L$11:$L$1010, MATCH(AB810, 'Stock List'!$K$11:$K$1010, 0)))*AA810), 2), 0)</f>
        <v>0</v>
      </c>
      <c r="BV810" s="20"/>
      <c r="BW810" s="20">
        <f>IFERROR(ROUND(((INDEX('Stock List'!$M$11:$M$1010, MATCH(AD810, 'Stock List'!$K$11:$K$1010, 0))/INDEX('Stock List'!$L$11:$L$1010, MATCH(AD810, 'Stock List'!$K$11:$K$1010, 0)))*AC810), 2), 0)</f>
        <v>0</v>
      </c>
      <c r="BX810" s="20"/>
      <c r="BY810" s="20">
        <f>IFERROR(ROUND(((INDEX('Stock List'!$M$11:$M$1010, MATCH(AF810, 'Stock List'!$K$11:$K$1010, 0))/INDEX('Stock List'!$L$11:$L$1010, MATCH(AF810, 'Stock List'!$K$11:$K$1010, 0)))*AE810), 2), 0)</f>
        <v>0</v>
      </c>
      <c r="BZ810" s="20"/>
      <c r="CA810" s="20">
        <f>IFERROR(ROUND(((INDEX('Stock List'!$M$11:$M$1010, MATCH(AH810, 'Stock List'!$K$11:$K$1010, 0))/INDEX('Stock List'!$L$11:$L$1010, MATCH(AH810, 'Stock List'!$K$11:$K$1010, 0)))*AG810), 2), 0)</f>
        <v>0</v>
      </c>
      <c r="CB810" s="20"/>
      <c r="CC810" s="20">
        <f>IFERROR(ROUND(((INDEX('Stock List'!$M$11:$M$1010, MATCH(AJ810, 'Stock List'!$K$11:$K$1010, 0))/INDEX('Stock List'!$L$11:$L$1010, MATCH(AJ810, 'Stock List'!$K$11:$K$1010, 0)))*AI810), 2), 0)</f>
        <v>0</v>
      </c>
      <c r="CD810" s="20"/>
      <c r="CE810" s="20">
        <f>IFERROR(ROUND(((INDEX('Stock List'!$M$11:$M$1010, MATCH(AL810, 'Stock List'!$K$11:$K$1010, 0))/INDEX('Stock List'!$L$11:$L$1010, MATCH(AL810, 'Stock List'!$K$11:$K$1010, 0)))*AK810), 2), 0)</f>
        <v>0</v>
      </c>
      <c r="CF810" s="20"/>
      <c r="CG810" s="20">
        <f>IFERROR(ROUND(((INDEX('Stock List'!$M$11:$M$1010, MATCH(AN810, 'Stock List'!$K$11:$K$1010, 0))/INDEX('Stock List'!$L$11:$L$1010, MATCH(AN810, 'Stock List'!$K$11:$K$1010, 0)))*AM810), 2), 0)</f>
        <v>0</v>
      </c>
      <c r="CH810" s="20"/>
      <c r="CI810" s="20">
        <f>IFERROR(ROUND(((INDEX('Stock List'!$M$11:$M$1010, MATCH(AP810, 'Stock List'!$K$11:$K$1010, 0))/INDEX('Stock List'!$L$11:$L$1010, MATCH(AP810, 'Stock List'!$K$11:$K$1010, 0)))*AO810), 2), 0)</f>
        <v>0</v>
      </c>
      <c r="CJ810" s="20"/>
      <c r="CK810" s="20">
        <f>IFERROR(ROUND(((INDEX('Stock List'!$M$11:$M$1010, MATCH(AR810, 'Stock List'!$K$11:$K$1010, 0))/INDEX('Stock List'!$L$11:$L$1010, MATCH(AR810, 'Stock List'!$K$11:$K$1010, 0)))*AQ810), 2), 0)</f>
        <v>0</v>
      </c>
      <c r="CL810" s="20"/>
      <c r="CM810" s="20">
        <f>IFERROR(ROUND(((INDEX('Stock List'!$M$11:$M$1010, MATCH(AT810, 'Stock List'!$K$11:$K$1010, 0))/INDEX('Stock List'!$L$11:$L$1010, MATCH(AT810, 'Stock List'!$K$11:$K$1010, 0)))*AS810), 2), 0)</f>
        <v>0</v>
      </c>
      <c r="CN810" s="20"/>
      <c r="CO810" s="20">
        <f>IFERROR(ROUND(((INDEX('Stock List'!$M$11:$M$1010, MATCH(AV810, 'Stock List'!$K$11:$K$1010, 0))/INDEX('Stock List'!$L$11:$L$1010, MATCH(AV810, 'Stock List'!$K$11:$K$1010, 0)))*AU810), 2), 0)</f>
        <v>0</v>
      </c>
      <c r="CP810" s="20"/>
      <c r="CQ810" s="20">
        <f>IFERROR(ROUND(((INDEX('Stock List'!$M$11:$M$1010, MATCH(AX810, 'Stock List'!$K$11:$K$1010, 0))/INDEX('Stock List'!$L$11:$L$1010, MATCH(AX810, 'Stock List'!$K$11:$K$1010, 0)))*AW810), 2), 0)</f>
        <v>0</v>
      </c>
      <c r="CR810" s="22"/>
      <c r="CT810" s="106" t="str">
        <f t="shared" si="655"/>
        <v/>
      </c>
      <c r="CU810" s="22" t="str">
        <f t="shared" si="656"/>
        <v/>
      </c>
      <c r="CX810" s="106" t="str">
        <f t="shared" si="657"/>
        <v/>
      </c>
      <c r="CY810" s="20" t="str">
        <f t="shared" si="658"/>
        <v/>
      </c>
      <c r="CZ810" s="22" t="str">
        <f t="shared" si="659"/>
        <v/>
      </c>
      <c r="DB810" s="76" t="str">
        <f>IF($H810="", "", COUNTIF($G$11:$G$1010, "&gt;"&amp;$G810)+1+COUNTIF($G$11:$G810, $G810)-1)</f>
        <v/>
      </c>
      <c r="DC810" s="76" t="str">
        <f>IF($H810="", "", COUNTIF($CZ$11:$CZ$1010, "&gt;"&amp;$CZ810)+1+COUNTIF($CZ$11:$CZ810, $CZ810)-1)</f>
        <v/>
      </c>
      <c r="DE810" s="147" t="str">
        <f t="shared" si="660"/>
        <v/>
      </c>
      <c r="DF810" s="148"/>
      <c r="DG810" s="19" t="str">
        <f t="shared" si="661"/>
        <v/>
      </c>
      <c r="DH810" s="153" t="str">
        <f t="shared" si="662"/>
        <v/>
      </c>
      <c r="DI810" s="19" t="str">
        <f t="shared" si="614"/>
        <v/>
      </c>
      <c r="DJ810" s="153" t="str">
        <f t="shared" si="615"/>
        <v/>
      </c>
      <c r="DK810" s="19" t="str">
        <f t="shared" si="616"/>
        <v/>
      </c>
      <c r="DL810" s="153" t="str">
        <f t="shared" si="617"/>
        <v/>
      </c>
      <c r="DM810" s="19" t="str">
        <f t="shared" si="618"/>
        <v/>
      </c>
      <c r="DN810" s="153" t="str">
        <f t="shared" si="619"/>
        <v/>
      </c>
      <c r="DO810" s="19" t="str">
        <f t="shared" si="620"/>
        <v/>
      </c>
      <c r="DP810" s="153" t="str">
        <f t="shared" si="621"/>
        <v/>
      </c>
      <c r="DQ810" s="19" t="str">
        <f t="shared" si="622"/>
        <v/>
      </c>
      <c r="DR810" s="153" t="str">
        <f t="shared" si="623"/>
        <v/>
      </c>
      <c r="DS810" s="19" t="str">
        <f t="shared" si="624"/>
        <v/>
      </c>
      <c r="DT810" s="153" t="str">
        <f t="shared" si="625"/>
        <v/>
      </c>
      <c r="DU810" s="19" t="str">
        <f t="shared" si="626"/>
        <v/>
      </c>
      <c r="DV810" s="153" t="str">
        <f t="shared" si="627"/>
        <v/>
      </c>
      <c r="DW810" s="19" t="str">
        <f t="shared" si="628"/>
        <v/>
      </c>
      <c r="DX810" s="153" t="str">
        <f t="shared" si="629"/>
        <v/>
      </c>
      <c r="DY810" s="19" t="str">
        <f t="shared" si="630"/>
        <v/>
      </c>
      <c r="DZ810" s="153" t="str">
        <f t="shared" si="631"/>
        <v/>
      </c>
      <c r="EA810" s="19" t="str">
        <f t="shared" si="632"/>
        <v/>
      </c>
      <c r="EB810" s="153" t="str">
        <f t="shared" si="633"/>
        <v/>
      </c>
      <c r="EC810" s="19" t="str">
        <f t="shared" si="634"/>
        <v/>
      </c>
      <c r="ED810" s="153" t="str">
        <f t="shared" si="635"/>
        <v/>
      </c>
      <c r="EE810" s="19" t="str">
        <f t="shared" si="636"/>
        <v/>
      </c>
      <c r="EF810" s="153" t="str">
        <f t="shared" si="637"/>
        <v/>
      </c>
      <c r="EG810" s="19" t="str">
        <f t="shared" si="638"/>
        <v/>
      </c>
      <c r="EH810" s="153" t="str">
        <f t="shared" si="639"/>
        <v/>
      </c>
      <c r="EI810" s="19" t="str">
        <f t="shared" si="640"/>
        <v/>
      </c>
      <c r="EJ810" s="153" t="str">
        <f t="shared" si="641"/>
        <v/>
      </c>
      <c r="EK810" s="19" t="str">
        <f t="shared" si="642"/>
        <v/>
      </c>
      <c r="EL810" s="153" t="str">
        <f t="shared" si="643"/>
        <v/>
      </c>
      <c r="EM810" s="19" t="str">
        <f t="shared" si="644"/>
        <v/>
      </c>
      <c r="EN810" s="153" t="str">
        <f t="shared" si="645"/>
        <v/>
      </c>
      <c r="EO810" s="19" t="str">
        <f t="shared" si="646"/>
        <v/>
      </c>
      <c r="EP810" s="153" t="str">
        <f t="shared" si="647"/>
        <v/>
      </c>
      <c r="EQ810" s="19" t="str">
        <f t="shared" si="648"/>
        <v/>
      </c>
      <c r="ER810" s="153" t="str">
        <f t="shared" si="649"/>
        <v/>
      </c>
      <c r="ES810" s="19" t="str">
        <f t="shared" si="650"/>
        <v/>
      </c>
      <c r="ET810" s="153" t="str">
        <f t="shared" si="651"/>
        <v/>
      </c>
    </row>
    <row r="811" spans="1:150" x14ac:dyDescent="0.25">
      <c r="A811" s="31"/>
      <c r="B811" s="91" t="str">
        <f t="shared" si="652"/>
        <v/>
      </c>
      <c r="C811" s="20" t="str">
        <f t="shared" si="612"/>
        <v/>
      </c>
      <c r="D811" s="97" t="str">
        <f t="shared" si="613"/>
        <v/>
      </c>
      <c r="E811" s="62" t="str">
        <f t="shared" si="653"/>
        <v/>
      </c>
      <c r="F811" s="31"/>
      <c r="G811" s="282"/>
      <c r="H811" s="283"/>
      <c r="I811" s="284"/>
      <c r="J811" s="285"/>
      <c r="K811" s="286"/>
      <c r="L811" s="287"/>
      <c r="M811" s="288"/>
      <c r="N811" s="287"/>
      <c r="O811" s="288"/>
      <c r="P811" s="287"/>
      <c r="Q811" s="288"/>
      <c r="R811" s="287"/>
      <c r="S811" s="288"/>
      <c r="T811" s="287"/>
      <c r="U811" s="288"/>
      <c r="V811" s="287"/>
      <c r="W811" s="288"/>
      <c r="X811" s="287"/>
      <c r="Y811" s="288"/>
      <c r="Z811" s="287"/>
      <c r="AA811" s="288"/>
      <c r="AB811" s="287"/>
      <c r="AC811" s="288"/>
      <c r="AD811" s="287"/>
      <c r="AE811" s="288"/>
      <c r="AF811" s="287"/>
      <c r="AG811" s="288"/>
      <c r="AH811" s="287"/>
      <c r="AI811" s="288"/>
      <c r="AJ811" s="287"/>
      <c r="AK811" s="288"/>
      <c r="AL811" s="287"/>
      <c r="AM811" s="288"/>
      <c r="AN811" s="287"/>
      <c r="AO811" s="288"/>
      <c r="AP811" s="287"/>
      <c r="AQ811" s="288"/>
      <c r="AR811" s="287"/>
      <c r="AS811" s="288"/>
      <c r="AT811" s="287"/>
      <c r="AU811" s="288"/>
      <c r="AV811" s="287"/>
      <c r="AW811" s="288"/>
      <c r="AX811" s="287"/>
      <c r="AY811" s="31"/>
      <c r="BA811" s="76" t="str">
        <f t="shared" si="654"/>
        <v/>
      </c>
      <c r="BC811" s="76" t="str">
        <f>IF('Stock List'!$K811="", "", 'Stock List'!$K811)</f>
        <v/>
      </c>
      <c r="BE811" s="106">
        <f>IFERROR(ROUND(((INDEX('Stock List'!$M$11:$M$1010, MATCH(L811, 'Stock List'!$K$11:$K$1010, 0))/INDEX('Stock List'!$L$11:$L$1010, MATCH(L811, 'Stock List'!$K$11:$K$1010, 0)))*K811), 2), 0)</f>
        <v>0</v>
      </c>
      <c r="BF811" s="20"/>
      <c r="BG811" s="20">
        <f>IFERROR(ROUND(((INDEX('Stock List'!$M$11:$M$1010, MATCH(N811, 'Stock List'!$K$11:$K$1010, 0))/INDEX('Stock List'!$L$11:$L$1010, MATCH(N811, 'Stock List'!$K$11:$K$1010, 0)))*M811), 2), 0)</f>
        <v>0</v>
      </c>
      <c r="BH811" s="20"/>
      <c r="BI811" s="20">
        <f>IFERROR(ROUND(((INDEX('Stock List'!$M$11:$M$1010, MATCH(P811, 'Stock List'!$K$11:$K$1010, 0))/INDEX('Stock List'!$L$11:$L$1010, MATCH(P811, 'Stock List'!$K$11:$K$1010, 0)))*O811), 2), 0)</f>
        <v>0</v>
      </c>
      <c r="BJ811" s="20"/>
      <c r="BK811" s="20">
        <f>IFERROR(ROUND(((INDEX('Stock List'!$M$11:$M$1010, MATCH(R811, 'Stock List'!$K$11:$K$1010, 0))/INDEX('Stock List'!$L$11:$L$1010, MATCH(R811, 'Stock List'!$K$11:$K$1010, 0)))*Q811), 2), 0)</f>
        <v>0</v>
      </c>
      <c r="BL811" s="20"/>
      <c r="BM811" s="20">
        <f>IFERROR(ROUND(((INDEX('Stock List'!$M$11:$M$1010, MATCH(T811, 'Stock List'!$K$11:$K$1010, 0))/INDEX('Stock List'!$L$11:$L$1010, MATCH(T811, 'Stock List'!$K$11:$K$1010, 0)))*S811), 2), 0)</f>
        <v>0</v>
      </c>
      <c r="BN811" s="20"/>
      <c r="BO811" s="20">
        <f>IFERROR(ROUND(((INDEX('Stock List'!$M$11:$M$1010, MATCH(V811, 'Stock List'!$K$11:$K$1010, 0))/INDEX('Stock List'!$L$11:$L$1010, MATCH(V811, 'Stock List'!$K$11:$K$1010, 0)))*U811), 2), 0)</f>
        <v>0</v>
      </c>
      <c r="BP811" s="20"/>
      <c r="BQ811" s="20">
        <f>IFERROR(ROUND(((INDEX('Stock List'!$M$11:$M$1010, MATCH(X811, 'Stock List'!$K$11:$K$1010, 0))/INDEX('Stock List'!$L$11:$L$1010, MATCH(X811, 'Stock List'!$K$11:$K$1010, 0)))*W811), 2), 0)</f>
        <v>0</v>
      </c>
      <c r="BR811" s="20"/>
      <c r="BS811" s="20">
        <f>IFERROR(ROUND(((INDEX('Stock List'!$M$11:$M$1010, MATCH(Z811, 'Stock List'!$K$11:$K$1010, 0))/INDEX('Stock List'!$L$11:$L$1010, MATCH(Z811, 'Stock List'!$K$11:$K$1010, 0)))*Y811), 2), 0)</f>
        <v>0</v>
      </c>
      <c r="BT811" s="20"/>
      <c r="BU811" s="20">
        <f>IFERROR(ROUND(((INDEX('Stock List'!$M$11:$M$1010, MATCH(AB811, 'Stock List'!$K$11:$K$1010, 0))/INDEX('Stock List'!$L$11:$L$1010, MATCH(AB811, 'Stock List'!$K$11:$K$1010, 0)))*AA811), 2), 0)</f>
        <v>0</v>
      </c>
      <c r="BV811" s="20"/>
      <c r="BW811" s="20">
        <f>IFERROR(ROUND(((INDEX('Stock List'!$M$11:$M$1010, MATCH(AD811, 'Stock List'!$K$11:$K$1010, 0))/INDEX('Stock List'!$L$11:$L$1010, MATCH(AD811, 'Stock List'!$K$11:$K$1010, 0)))*AC811), 2), 0)</f>
        <v>0</v>
      </c>
      <c r="BX811" s="20"/>
      <c r="BY811" s="20">
        <f>IFERROR(ROUND(((INDEX('Stock List'!$M$11:$M$1010, MATCH(AF811, 'Stock List'!$K$11:$K$1010, 0))/INDEX('Stock List'!$L$11:$L$1010, MATCH(AF811, 'Stock List'!$K$11:$K$1010, 0)))*AE811), 2), 0)</f>
        <v>0</v>
      </c>
      <c r="BZ811" s="20"/>
      <c r="CA811" s="20">
        <f>IFERROR(ROUND(((INDEX('Stock List'!$M$11:$M$1010, MATCH(AH811, 'Stock List'!$K$11:$K$1010, 0))/INDEX('Stock List'!$L$11:$L$1010, MATCH(AH811, 'Stock List'!$K$11:$K$1010, 0)))*AG811), 2), 0)</f>
        <v>0</v>
      </c>
      <c r="CB811" s="20"/>
      <c r="CC811" s="20">
        <f>IFERROR(ROUND(((INDEX('Stock List'!$M$11:$M$1010, MATCH(AJ811, 'Stock List'!$K$11:$K$1010, 0))/INDEX('Stock List'!$L$11:$L$1010, MATCH(AJ811, 'Stock List'!$K$11:$K$1010, 0)))*AI811), 2), 0)</f>
        <v>0</v>
      </c>
      <c r="CD811" s="20"/>
      <c r="CE811" s="20">
        <f>IFERROR(ROUND(((INDEX('Stock List'!$M$11:$M$1010, MATCH(AL811, 'Stock List'!$K$11:$K$1010, 0))/INDEX('Stock List'!$L$11:$L$1010, MATCH(AL811, 'Stock List'!$K$11:$K$1010, 0)))*AK811), 2), 0)</f>
        <v>0</v>
      </c>
      <c r="CF811" s="20"/>
      <c r="CG811" s="20">
        <f>IFERROR(ROUND(((INDEX('Stock List'!$M$11:$M$1010, MATCH(AN811, 'Stock List'!$K$11:$K$1010, 0))/INDEX('Stock List'!$L$11:$L$1010, MATCH(AN811, 'Stock List'!$K$11:$K$1010, 0)))*AM811), 2), 0)</f>
        <v>0</v>
      </c>
      <c r="CH811" s="20"/>
      <c r="CI811" s="20">
        <f>IFERROR(ROUND(((INDEX('Stock List'!$M$11:$M$1010, MATCH(AP811, 'Stock List'!$K$11:$K$1010, 0))/INDEX('Stock List'!$L$11:$L$1010, MATCH(AP811, 'Stock List'!$K$11:$K$1010, 0)))*AO811), 2), 0)</f>
        <v>0</v>
      </c>
      <c r="CJ811" s="20"/>
      <c r="CK811" s="20">
        <f>IFERROR(ROUND(((INDEX('Stock List'!$M$11:$M$1010, MATCH(AR811, 'Stock List'!$K$11:$K$1010, 0))/INDEX('Stock List'!$L$11:$L$1010, MATCH(AR811, 'Stock List'!$K$11:$K$1010, 0)))*AQ811), 2), 0)</f>
        <v>0</v>
      </c>
      <c r="CL811" s="20"/>
      <c r="CM811" s="20">
        <f>IFERROR(ROUND(((INDEX('Stock List'!$M$11:$M$1010, MATCH(AT811, 'Stock List'!$K$11:$K$1010, 0))/INDEX('Stock List'!$L$11:$L$1010, MATCH(AT811, 'Stock List'!$K$11:$K$1010, 0)))*AS811), 2), 0)</f>
        <v>0</v>
      </c>
      <c r="CN811" s="20"/>
      <c r="CO811" s="20">
        <f>IFERROR(ROUND(((INDEX('Stock List'!$M$11:$M$1010, MATCH(AV811, 'Stock List'!$K$11:$K$1010, 0))/INDEX('Stock List'!$L$11:$L$1010, MATCH(AV811, 'Stock List'!$K$11:$K$1010, 0)))*AU811), 2), 0)</f>
        <v>0</v>
      </c>
      <c r="CP811" s="20"/>
      <c r="CQ811" s="20">
        <f>IFERROR(ROUND(((INDEX('Stock List'!$M$11:$M$1010, MATCH(AX811, 'Stock List'!$K$11:$K$1010, 0))/INDEX('Stock List'!$L$11:$L$1010, MATCH(AX811, 'Stock List'!$K$11:$K$1010, 0)))*AW811), 2), 0)</f>
        <v>0</v>
      </c>
      <c r="CR811" s="22"/>
      <c r="CT811" s="106" t="str">
        <f t="shared" si="655"/>
        <v/>
      </c>
      <c r="CU811" s="22" t="str">
        <f t="shared" si="656"/>
        <v/>
      </c>
      <c r="CX811" s="106" t="str">
        <f t="shared" si="657"/>
        <v/>
      </c>
      <c r="CY811" s="20" t="str">
        <f t="shared" si="658"/>
        <v/>
      </c>
      <c r="CZ811" s="22" t="str">
        <f t="shared" si="659"/>
        <v/>
      </c>
      <c r="DB811" s="76" t="str">
        <f>IF($H811="", "", COUNTIF($G$11:$G$1010, "&gt;"&amp;$G811)+1+COUNTIF($G$11:$G811, $G811)-1)</f>
        <v/>
      </c>
      <c r="DC811" s="76" t="str">
        <f>IF($H811="", "", COUNTIF($CZ$11:$CZ$1010, "&gt;"&amp;$CZ811)+1+COUNTIF($CZ$11:$CZ811, $CZ811)-1)</f>
        <v/>
      </c>
      <c r="DE811" s="147" t="str">
        <f t="shared" si="660"/>
        <v/>
      </c>
      <c r="DF811" s="148"/>
      <c r="DG811" s="19" t="str">
        <f t="shared" si="661"/>
        <v/>
      </c>
      <c r="DH811" s="153" t="str">
        <f t="shared" si="662"/>
        <v/>
      </c>
      <c r="DI811" s="19" t="str">
        <f t="shared" si="614"/>
        <v/>
      </c>
      <c r="DJ811" s="153" t="str">
        <f t="shared" si="615"/>
        <v/>
      </c>
      <c r="DK811" s="19" t="str">
        <f t="shared" si="616"/>
        <v/>
      </c>
      <c r="DL811" s="153" t="str">
        <f t="shared" si="617"/>
        <v/>
      </c>
      <c r="DM811" s="19" t="str">
        <f t="shared" si="618"/>
        <v/>
      </c>
      <c r="DN811" s="153" t="str">
        <f t="shared" si="619"/>
        <v/>
      </c>
      <c r="DO811" s="19" t="str">
        <f t="shared" si="620"/>
        <v/>
      </c>
      <c r="DP811" s="153" t="str">
        <f t="shared" si="621"/>
        <v/>
      </c>
      <c r="DQ811" s="19" t="str">
        <f t="shared" si="622"/>
        <v/>
      </c>
      <c r="DR811" s="153" t="str">
        <f t="shared" si="623"/>
        <v/>
      </c>
      <c r="DS811" s="19" t="str">
        <f t="shared" si="624"/>
        <v/>
      </c>
      <c r="DT811" s="153" t="str">
        <f t="shared" si="625"/>
        <v/>
      </c>
      <c r="DU811" s="19" t="str">
        <f t="shared" si="626"/>
        <v/>
      </c>
      <c r="DV811" s="153" t="str">
        <f t="shared" si="627"/>
        <v/>
      </c>
      <c r="DW811" s="19" t="str">
        <f t="shared" si="628"/>
        <v/>
      </c>
      <c r="DX811" s="153" t="str">
        <f t="shared" si="629"/>
        <v/>
      </c>
      <c r="DY811" s="19" t="str">
        <f t="shared" si="630"/>
        <v/>
      </c>
      <c r="DZ811" s="153" t="str">
        <f t="shared" si="631"/>
        <v/>
      </c>
      <c r="EA811" s="19" t="str">
        <f t="shared" si="632"/>
        <v/>
      </c>
      <c r="EB811" s="153" t="str">
        <f t="shared" si="633"/>
        <v/>
      </c>
      <c r="EC811" s="19" t="str">
        <f t="shared" si="634"/>
        <v/>
      </c>
      <c r="ED811" s="153" t="str">
        <f t="shared" si="635"/>
        <v/>
      </c>
      <c r="EE811" s="19" t="str">
        <f t="shared" si="636"/>
        <v/>
      </c>
      <c r="EF811" s="153" t="str">
        <f t="shared" si="637"/>
        <v/>
      </c>
      <c r="EG811" s="19" t="str">
        <f t="shared" si="638"/>
        <v/>
      </c>
      <c r="EH811" s="153" t="str">
        <f t="shared" si="639"/>
        <v/>
      </c>
      <c r="EI811" s="19" t="str">
        <f t="shared" si="640"/>
        <v/>
      </c>
      <c r="EJ811" s="153" t="str">
        <f t="shared" si="641"/>
        <v/>
      </c>
      <c r="EK811" s="19" t="str">
        <f t="shared" si="642"/>
        <v/>
      </c>
      <c r="EL811" s="153" t="str">
        <f t="shared" si="643"/>
        <v/>
      </c>
      <c r="EM811" s="19" t="str">
        <f t="shared" si="644"/>
        <v/>
      </c>
      <c r="EN811" s="153" t="str">
        <f t="shared" si="645"/>
        <v/>
      </c>
      <c r="EO811" s="19" t="str">
        <f t="shared" si="646"/>
        <v/>
      </c>
      <c r="EP811" s="153" t="str">
        <f t="shared" si="647"/>
        <v/>
      </c>
      <c r="EQ811" s="19" t="str">
        <f t="shared" si="648"/>
        <v/>
      </c>
      <c r="ER811" s="153" t="str">
        <f t="shared" si="649"/>
        <v/>
      </c>
      <c r="ES811" s="19" t="str">
        <f t="shared" si="650"/>
        <v/>
      </c>
      <c r="ET811" s="153" t="str">
        <f t="shared" si="651"/>
        <v/>
      </c>
    </row>
    <row r="812" spans="1:150" x14ac:dyDescent="0.25">
      <c r="A812" s="31"/>
      <c r="B812" s="91" t="str">
        <f t="shared" si="652"/>
        <v/>
      </c>
      <c r="C812" s="20" t="str">
        <f t="shared" si="612"/>
        <v/>
      </c>
      <c r="D812" s="97" t="str">
        <f t="shared" si="613"/>
        <v/>
      </c>
      <c r="E812" s="62" t="str">
        <f t="shared" si="653"/>
        <v/>
      </c>
      <c r="F812" s="31"/>
      <c r="G812" s="282"/>
      <c r="H812" s="283"/>
      <c r="I812" s="284"/>
      <c r="J812" s="285"/>
      <c r="K812" s="286"/>
      <c r="L812" s="287"/>
      <c r="M812" s="288"/>
      <c r="N812" s="287"/>
      <c r="O812" s="288"/>
      <c r="P812" s="287"/>
      <c r="Q812" s="288"/>
      <c r="R812" s="287"/>
      <c r="S812" s="288"/>
      <c r="T812" s="287"/>
      <c r="U812" s="288"/>
      <c r="V812" s="287"/>
      <c r="W812" s="288"/>
      <c r="X812" s="287"/>
      <c r="Y812" s="288"/>
      <c r="Z812" s="287"/>
      <c r="AA812" s="288"/>
      <c r="AB812" s="287"/>
      <c r="AC812" s="288"/>
      <c r="AD812" s="287"/>
      <c r="AE812" s="288"/>
      <c r="AF812" s="287"/>
      <c r="AG812" s="288"/>
      <c r="AH812" s="287"/>
      <c r="AI812" s="288"/>
      <c r="AJ812" s="287"/>
      <c r="AK812" s="288"/>
      <c r="AL812" s="287"/>
      <c r="AM812" s="288"/>
      <c r="AN812" s="287"/>
      <c r="AO812" s="288"/>
      <c r="AP812" s="287"/>
      <c r="AQ812" s="288"/>
      <c r="AR812" s="287"/>
      <c r="AS812" s="288"/>
      <c r="AT812" s="287"/>
      <c r="AU812" s="288"/>
      <c r="AV812" s="287"/>
      <c r="AW812" s="288"/>
      <c r="AX812" s="287"/>
      <c r="AY812" s="31"/>
      <c r="BA812" s="76" t="str">
        <f t="shared" si="654"/>
        <v/>
      </c>
      <c r="BC812" s="76" t="str">
        <f>IF('Stock List'!$K812="", "", 'Stock List'!$K812)</f>
        <v/>
      </c>
      <c r="BE812" s="106">
        <f>IFERROR(ROUND(((INDEX('Stock List'!$M$11:$M$1010, MATCH(L812, 'Stock List'!$K$11:$K$1010, 0))/INDEX('Stock List'!$L$11:$L$1010, MATCH(L812, 'Stock List'!$K$11:$K$1010, 0)))*K812), 2), 0)</f>
        <v>0</v>
      </c>
      <c r="BF812" s="20"/>
      <c r="BG812" s="20">
        <f>IFERROR(ROUND(((INDEX('Stock List'!$M$11:$M$1010, MATCH(N812, 'Stock List'!$K$11:$K$1010, 0))/INDEX('Stock List'!$L$11:$L$1010, MATCH(N812, 'Stock List'!$K$11:$K$1010, 0)))*M812), 2), 0)</f>
        <v>0</v>
      </c>
      <c r="BH812" s="20"/>
      <c r="BI812" s="20">
        <f>IFERROR(ROUND(((INDEX('Stock List'!$M$11:$M$1010, MATCH(P812, 'Stock List'!$K$11:$K$1010, 0))/INDEX('Stock List'!$L$11:$L$1010, MATCH(P812, 'Stock List'!$K$11:$K$1010, 0)))*O812), 2), 0)</f>
        <v>0</v>
      </c>
      <c r="BJ812" s="20"/>
      <c r="BK812" s="20">
        <f>IFERROR(ROUND(((INDEX('Stock List'!$M$11:$M$1010, MATCH(R812, 'Stock List'!$K$11:$K$1010, 0))/INDEX('Stock List'!$L$11:$L$1010, MATCH(R812, 'Stock List'!$K$11:$K$1010, 0)))*Q812), 2), 0)</f>
        <v>0</v>
      </c>
      <c r="BL812" s="20"/>
      <c r="BM812" s="20">
        <f>IFERROR(ROUND(((INDEX('Stock List'!$M$11:$M$1010, MATCH(T812, 'Stock List'!$K$11:$K$1010, 0))/INDEX('Stock List'!$L$11:$L$1010, MATCH(T812, 'Stock List'!$K$11:$K$1010, 0)))*S812), 2), 0)</f>
        <v>0</v>
      </c>
      <c r="BN812" s="20"/>
      <c r="BO812" s="20">
        <f>IFERROR(ROUND(((INDEX('Stock List'!$M$11:$M$1010, MATCH(V812, 'Stock List'!$K$11:$K$1010, 0))/INDEX('Stock List'!$L$11:$L$1010, MATCH(V812, 'Stock List'!$K$11:$K$1010, 0)))*U812), 2), 0)</f>
        <v>0</v>
      </c>
      <c r="BP812" s="20"/>
      <c r="BQ812" s="20">
        <f>IFERROR(ROUND(((INDEX('Stock List'!$M$11:$M$1010, MATCH(X812, 'Stock List'!$K$11:$K$1010, 0))/INDEX('Stock List'!$L$11:$L$1010, MATCH(X812, 'Stock List'!$K$11:$K$1010, 0)))*W812), 2), 0)</f>
        <v>0</v>
      </c>
      <c r="BR812" s="20"/>
      <c r="BS812" s="20">
        <f>IFERROR(ROUND(((INDEX('Stock List'!$M$11:$M$1010, MATCH(Z812, 'Stock List'!$K$11:$K$1010, 0))/INDEX('Stock List'!$L$11:$L$1010, MATCH(Z812, 'Stock List'!$K$11:$K$1010, 0)))*Y812), 2), 0)</f>
        <v>0</v>
      </c>
      <c r="BT812" s="20"/>
      <c r="BU812" s="20">
        <f>IFERROR(ROUND(((INDEX('Stock List'!$M$11:$M$1010, MATCH(AB812, 'Stock List'!$K$11:$K$1010, 0))/INDEX('Stock List'!$L$11:$L$1010, MATCH(AB812, 'Stock List'!$K$11:$K$1010, 0)))*AA812), 2), 0)</f>
        <v>0</v>
      </c>
      <c r="BV812" s="20"/>
      <c r="BW812" s="20">
        <f>IFERROR(ROUND(((INDEX('Stock List'!$M$11:$M$1010, MATCH(AD812, 'Stock List'!$K$11:$K$1010, 0))/INDEX('Stock List'!$L$11:$L$1010, MATCH(AD812, 'Stock List'!$K$11:$K$1010, 0)))*AC812), 2), 0)</f>
        <v>0</v>
      </c>
      <c r="BX812" s="20"/>
      <c r="BY812" s="20">
        <f>IFERROR(ROUND(((INDEX('Stock List'!$M$11:$M$1010, MATCH(AF812, 'Stock List'!$K$11:$K$1010, 0))/INDEX('Stock List'!$L$11:$L$1010, MATCH(AF812, 'Stock List'!$K$11:$K$1010, 0)))*AE812), 2), 0)</f>
        <v>0</v>
      </c>
      <c r="BZ812" s="20"/>
      <c r="CA812" s="20">
        <f>IFERROR(ROUND(((INDEX('Stock List'!$M$11:$M$1010, MATCH(AH812, 'Stock List'!$K$11:$K$1010, 0))/INDEX('Stock List'!$L$11:$L$1010, MATCH(AH812, 'Stock List'!$K$11:$K$1010, 0)))*AG812), 2), 0)</f>
        <v>0</v>
      </c>
      <c r="CB812" s="20"/>
      <c r="CC812" s="20">
        <f>IFERROR(ROUND(((INDEX('Stock List'!$M$11:$M$1010, MATCH(AJ812, 'Stock List'!$K$11:$K$1010, 0))/INDEX('Stock List'!$L$11:$L$1010, MATCH(AJ812, 'Stock List'!$K$11:$K$1010, 0)))*AI812), 2), 0)</f>
        <v>0</v>
      </c>
      <c r="CD812" s="20"/>
      <c r="CE812" s="20">
        <f>IFERROR(ROUND(((INDEX('Stock List'!$M$11:$M$1010, MATCH(AL812, 'Stock List'!$K$11:$K$1010, 0))/INDEX('Stock List'!$L$11:$L$1010, MATCH(AL812, 'Stock List'!$K$11:$K$1010, 0)))*AK812), 2), 0)</f>
        <v>0</v>
      </c>
      <c r="CF812" s="20"/>
      <c r="CG812" s="20">
        <f>IFERROR(ROUND(((INDEX('Stock List'!$M$11:$M$1010, MATCH(AN812, 'Stock List'!$K$11:$K$1010, 0))/INDEX('Stock List'!$L$11:$L$1010, MATCH(AN812, 'Stock List'!$K$11:$K$1010, 0)))*AM812), 2), 0)</f>
        <v>0</v>
      </c>
      <c r="CH812" s="20"/>
      <c r="CI812" s="20">
        <f>IFERROR(ROUND(((INDEX('Stock List'!$M$11:$M$1010, MATCH(AP812, 'Stock List'!$K$11:$K$1010, 0))/INDEX('Stock List'!$L$11:$L$1010, MATCH(AP812, 'Stock List'!$K$11:$K$1010, 0)))*AO812), 2), 0)</f>
        <v>0</v>
      </c>
      <c r="CJ812" s="20"/>
      <c r="CK812" s="20">
        <f>IFERROR(ROUND(((INDEX('Stock List'!$M$11:$M$1010, MATCH(AR812, 'Stock List'!$K$11:$K$1010, 0))/INDEX('Stock List'!$L$11:$L$1010, MATCH(AR812, 'Stock List'!$K$11:$K$1010, 0)))*AQ812), 2), 0)</f>
        <v>0</v>
      </c>
      <c r="CL812" s="20"/>
      <c r="CM812" s="20">
        <f>IFERROR(ROUND(((INDEX('Stock List'!$M$11:$M$1010, MATCH(AT812, 'Stock List'!$K$11:$K$1010, 0))/INDEX('Stock List'!$L$11:$L$1010, MATCH(AT812, 'Stock List'!$K$11:$K$1010, 0)))*AS812), 2), 0)</f>
        <v>0</v>
      </c>
      <c r="CN812" s="20"/>
      <c r="CO812" s="20">
        <f>IFERROR(ROUND(((INDEX('Stock List'!$M$11:$M$1010, MATCH(AV812, 'Stock List'!$K$11:$K$1010, 0))/INDEX('Stock List'!$L$11:$L$1010, MATCH(AV812, 'Stock List'!$K$11:$K$1010, 0)))*AU812), 2), 0)</f>
        <v>0</v>
      </c>
      <c r="CP812" s="20"/>
      <c r="CQ812" s="20">
        <f>IFERROR(ROUND(((INDEX('Stock List'!$M$11:$M$1010, MATCH(AX812, 'Stock List'!$K$11:$K$1010, 0))/INDEX('Stock List'!$L$11:$L$1010, MATCH(AX812, 'Stock List'!$K$11:$K$1010, 0)))*AW812), 2), 0)</f>
        <v>0</v>
      </c>
      <c r="CR812" s="22"/>
      <c r="CT812" s="106" t="str">
        <f t="shared" si="655"/>
        <v/>
      </c>
      <c r="CU812" s="22" t="str">
        <f t="shared" si="656"/>
        <v/>
      </c>
      <c r="CX812" s="106" t="str">
        <f t="shared" si="657"/>
        <v/>
      </c>
      <c r="CY812" s="20" t="str">
        <f t="shared" si="658"/>
        <v/>
      </c>
      <c r="CZ812" s="22" t="str">
        <f t="shared" si="659"/>
        <v/>
      </c>
      <c r="DB812" s="76" t="str">
        <f>IF($H812="", "", COUNTIF($G$11:$G$1010, "&gt;"&amp;$G812)+1+COUNTIF($G$11:$G812, $G812)-1)</f>
        <v/>
      </c>
      <c r="DC812" s="76" t="str">
        <f>IF($H812="", "", COUNTIF($CZ$11:$CZ$1010, "&gt;"&amp;$CZ812)+1+COUNTIF($CZ$11:$CZ812, $CZ812)-1)</f>
        <v/>
      </c>
      <c r="DE812" s="147" t="str">
        <f t="shared" si="660"/>
        <v/>
      </c>
      <c r="DF812" s="148"/>
      <c r="DG812" s="19" t="str">
        <f t="shared" si="661"/>
        <v/>
      </c>
      <c r="DH812" s="153" t="str">
        <f t="shared" si="662"/>
        <v/>
      </c>
      <c r="DI812" s="19" t="str">
        <f t="shared" si="614"/>
        <v/>
      </c>
      <c r="DJ812" s="153" t="str">
        <f t="shared" si="615"/>
        <v/>
      </c>
      <c r="DK812" s="19" t="str">
        <f t="shared" si="616"/>
        <v/>
      </c>
      <c r="DL812" s="153" t="str">
        <f t="shared" si="617"/>
        <v/>
      </c>
      <c r="DM812" s="19" t="str">
        <f t="shared" si="618"/>
        <v/>
      </c>
      <c r="DN812" s="153" t="str">
        <f t="shared" si="619"/>
        <v/>
      </c>
      <c r="DO812" s="19" t="str">
        <f t="shared" si="620"/>
        <v/>
      </c>
      <c r="DP812" s="153" t="str">
        <f t="shared" si="621"/>
        <v/>
      </c>
      <c r="DQ812" s="19" t="str">
        <f t="shared" si="622"/>
        <v/>
      </c>
      <c r="DR812" s="153" t="str">
        <f t="shared" si="623"/>
        <v/>
      </c>
      <c r="DS812" s="19" t="str">
        <f t="shared" si="624"/>
        <v/>
      </c>
      <c r="DT812" s="153" t="str">
        <f t="shared" si="625"/>
        <v/>
      </c>
      <c r="DU812" s="19" t="str">
        <f t="shared" si="626"/>
        <v/>
      </c>
      <c r="DV812" s="153" t="str">
        <f t="shared" si="627"/>
        <v/>
      </c>
      <c r="DW812" s="19" t="str">
        <f t="shared" si="628"/>
        <v/>
      </c>
      <c r="DX812" s="153" t="str">
        <f t="shared" si="629"/>
        <v/>
      </c>
      <c r="DY812" s="19" t="str">
        <f t="shared" si="630"/>
        <v/>
      </c>
      <c r="DZ812" s="153" t="str">
        <f t="shared" si="631"/>
        <v/>
      </c>
      <c r="EA812" s="19" t="str">
        <f t="shared" si="632"/>
        <v/>
      </c>
      <c r="EB812" s="153" t="str">
        <f t="shared" si="633"/>
        <v/>
      </c>
      <c r="EC812" s="19" t="str">
        <f t="shared" si="634"/>
        <v/>
      </c>
      <c r="ED812" s="153" t="str">
        <f t="shared" si="635"/>
        <v/>
      </c>
      <c r="EE812" s="19" t="str">
        <f t="shared" si="636"/>
        <v/>
      </c>
      <c r="EF812" s="153" t="str">
        <f t="shared" si="637"/>
        <v/>
      </c>
      <c r="EG812" s="19" t="str">
        <f t="shared" si="638"/>
        <v/>
      </c>
      <c r="EH812" s="153" t="str">
        <f t="shared" si="639"/>
        <v/>
      </c>
      <c r="EI812" s="19" t="str">
        <f t="shared" si="640"/>
        <v/>
      </c>
      <c r="EJ812" s="153" t="str">
        <f t="shared" si="641"/>
        <v/>
      </c>
      <c r="EK812" s="19" t="str">
        <f t="shared" si="642"/>
        <v/>
      </c>
      <c r="EL812" s="153" t="str">
        <f t="shared" si="643"/>
        <v/>
      </c>
      <c r="EM812" s="19" t="str">
        <f t="shared" si="644"/>
        <v/>
      </c>
      <c r="EN812" s="153" t="str">
        <f t="shared" si="645"/>
        <v/>
      </c>
      <c r="EO812" s="19" t="str">
        <f t="shared" si="646"/>
        <v/>
      </c>
      <c r="EP812" s="153" t="str">
        <f t="shared" si="647"/>
        <v/>
      </c>
      <c r="EQ812" s="19" t="str">
        <f t="shared" si="648"/>
        <v/>
      </c>
      <c r="ER812" s="153" t="str">
        <f t="shared" si="649"/>
        <v/>
      </c>
      <c r="ES812" s="19" t="str">
        <f t="shared" si="650"/>
        <v/>
      </c>
      <c r="ET812" s="153" t="str">
        <f t="shared" si="651"/>
        <v/>
      </c>
    </row>
    <row r="813" spans="1:150" x14ac:dyDescent="0.25">
      <c r="A813" s="31"/>
      <c r="B813" s="91" t="str">
        <f t="shared" si="652"/>
        <v/>
      </c>
      <c r="C813" s="20" t="str">
        <f t="shared" si="612"/>
        <v/>
      </c>
      <c r="D813" s="97" t="str">
        <f t="shared" si="613"/>
        <v/>
      </c>
      <c r="E813" s="62" t="str">
        <f t="shared" si="653"/>
        <v/>
      </c>
      <c r="F813" s="31"/>
      <c r="G813" s="282"/>
      <c r="H813" s="283"/>
      <c r="I813" s="284"/>
      <c r="J813" s="285"/>
      <c r="K813" s="286"/>
      <c r="L813" s="287"/>
      <c r="M813" s="288"/>
      <c r="N813" s="287"/>
      <c r="O813" s="288"/>
      <c r="P813" s="287"/>
      <c r="Q813" s="288"/>
      <c r="R813" s="287"/>
      <c r="S813" s="288"/>
      <c r="T813" s="287"/>
      <c r="U813" s="288"/>
      <c r="V813" s="287"/>
      <c r="W813" s="288"/>
      <c r="X813" s="287"/>
      <c r="Y813" s="288"/>
      <c r="Z813" s="287"/>
      <c r="AA813" s="288"/>
      <c r="AB813" s="287"/>
      <c r="AC813" s="288"/>
      <c r="AD813" s="287"/>
      <c r="AE813" s="288"/>
      <c r="AF813" s="287"/>
      <c r="AG813" s="288"/>
      <c r="AH813" s="287"/>
      <c r="AI813" s="288"/>
      <c r="AJ813" s="287"/>
      <c r="AK813" s="288"/>
      <c r="AL813" s="287"/>
      <c r="AM813" s="288"/>
      <c r="AN813" s="287"/>
      <c r="AO813" s="288"/>
      <c r="AP813" s="287"/>
      <c r="AQ813" s="288"/>
      <c r="AR813" s="287"/>
      <c r="AS813" s="288"/>
      <c r="AT813" s="287"/>
      <c r="AU813" s="288"/>
      <c r="AV813" s="287"/>
      <c r="AW813" s="288"/>
      <c r="AX813" s="287"/>
      <c r="AY813" s="31"/>
      <c r="BA813" s="76" t="str">
        <f t="shared" si="654"/>
        <v/>
      </c>
      <c r="BC813" s="76" t="str">
        <f>IF('Stock List'!$K813="", "", 'Stock List'!$K813)</f>
        <v/>
      </c>
      <c r="BE813" s="106">
        <f>IFERROR(ROUND(((INDEX('Stock List'!$M$11:$M$1010, MATCH(L813, 'Stock List'!$K$11:$K$1010, 0))/INDEX('Stock List'!$L$11:$L$1010, MATCH(L813, 'Stock List'!$K$11:$K$1010, 0)))*K813), 2), 0)</f>
        <v>0</v>
      </c>
      <c r="BF813" s="20"/>
      <c r="BG813" s="20">
        <f>IFERROR(ROUND(((INDEX('Stock List'!$M$11:$M$1010, MATCH(N813, 'Stock List'!$K$11:$K$1010, 0))/INDEX('Stock List'!$L$11:$L$1010, MATCH(N813, 'Stock List'!$K$11:$K$1010, 0)))*M813), 2), 0)</f>
        <v>0</v>
      </c>
      <c r="BH813" s="20"/>
      <c r="BI813" s="20">
        <f>IFERROR(ROUND(((INDEX('Stock List'!$M$11:$M$1010, MATCH(P813, 'Stock List'!$K$11:$K$1010, 0))/INDEX('Stock List'!$L$11:$L$1010, MATCH(P813, 'Stock List'!$K$11:$K$1010, 0)))*O813), 2), 0)</f>
        <v>0</v>
      </c>
      <c r="BJ813" s="20"/>
      <c r="BK813" s="20">
        <f>IFERROR(ROUND(((INDEX('Stock List'!$M$11:$M$1010, MATCH(R813, 'Stock List'!$K$11:$K$1010, 0))/INDEX('Stock List'!$L$11:$L$1010, MATCH(R813, 'Stock List'!$K$11:$K$1010, 0)))*Q813), 2), 0)</f>
        <v>0</v>
      </c>
      <c r="BL813" s="20"/>
      <c r="BM813" s="20">
        <f>IFERROR(ROUND(((INDEX('Stock List'!$M$11:$M$1010, MATCH(T813, 'Stock List'!$K$11:$K$1010, 0))/INDEX('Stock List'!$L$11:$L$1010, MATCH(T813, 'Stock List'!$K$11:$K$1010, 0)))*S813), 2), 0)</f>
        <v>0</v>
      </c>
      <c r="BN813" s="20"/>
      <c r="BO813" s="20">
        <f>IFERROR(ROUND(((INDEX('Stock List'!$M$11:$M$1010, MATCH(V813, 'Stock List'!$K$11:$K$1010, 0))/INDEX('Stock List'!$L$11:$L$1010, MATCH(V813, 'Stock List'!$K$11:$K$1010, 0)))*U813), 2), 0)</f>
        <v>0</v>
      </c>
      <c r="BP813" s="20"/>
      <c r="BQ813" s="20">
        <f>IFERROR(ROUND(((INDEX('Stock List'!$M$11:$M$1010, MATCH(X813, 'Stock List'!$K$11:$K$1010, 0))/INDEX('Stock List'!$L$11:$L$1010, MATCH(X813, 'Stock List'!$K$11:$K$1010, 0)))*W813), 2), 0)</f>
        <v>0</v>
      </c>
      <c r="BR813" s="20"/>
      <c r="BS813" s="20">
        <f>IFERROR(ROUND(((INDEX('Stock List'!$M$11:$M$1010, MATCH(Z813, 'Stock List'!$K$11:$K$1010, 0))/INDEX('Stock List'!$L$11:$L$1010, MATCH(Z813, 'Stock List'!$K$11:$K$1010, 0)))*Y813), 2), 0)</f>
        <v>0</v>
      </c>
      <c r="BT813" s="20"/>
      <c r="BU813" s="20">
        <f>IFERROR(ROUND(((INDEX('Stock List'!$M$11:$M$1010, MATCH(AB813, 'Stock List'!$K$11:$K$1010, 0))/INDEX('Stock List'!$L$11:$L$1010, MATCH(AB813, 'Stock List'!$K$11:$K$1010, 0)))*AA813), 2), 0)</f>
        <v>0</v>
      </c>
      <c r="BV813" s="20"/>
      <c r="BW813" s="20">
        <f>IFERROR(ROUND(((INDEX('Stock List'!$M$11:$M$1010, MATCH(AD813, 'Stock List'!$K$11:$K$1010, 0))/INDEX('Stock List'!$L$11:$L$1010, MATCH(AD813, 'Stock List'!$K$11:$K$1010, 0)))*AC813), 2), 0)</f>
        <v>0</v>
      </c>
      <c r="BX813" s="20"/>
      <c r="BY813" s="20">
        <f>IFERROR(ROUND(((INDEX('Stock List'!$M$11:$M$1010, MATCH(AF813, 'Stock List'!$K$11:$K$1010, 0))/INDEX('Stock List'!$L$11:$L$1010, MATCH(AF813, 'Stock List'!$K$11:$K$1010, 0)))*AE813), 2), 0)</f>
        <v>0</v>
      </c>
      <c r="BZ813" s="20"/>
      <c r="CA813" s="20">
        <f>IFERROR(ROUND(((INDEX('Stock List'!$M$11:$M$1010, MATCH(AH813, 'Stock List'!$K$11:$K$1010, 0))/INDEX('Stock List'!$L$11:$L$1010, MATCH(AH813, 'Stock List'!$K$11:$K$1010, 0)))*AG813), 2), 0)</f>
        <v>0</v>
      </c>
      <c r="CB813" s="20"/>
      <c r="CC813" s="20">
        <f>IFERROR(ROUND(((INDEX('Stock List'!$M$11:$M$1010, MATCH(AJ813, 'Stock List'!$K$11:$K$1010, 0))/INDEX('Stock List'!$L$11:$L$1010, MATCH(AJ813, 'Stock List'!$K$11:$K$1010, 0)))*AI813), 2), 0)</f>
        <v>0</v>
      </c>
      <c r="CD813" s="20"/>
      <c r="CE813" s="20">
        <f>IFERROR(ROUND(((INDEX('Stock List'!$M$11:$M$1010, MATCH(AL813, 'Stock List'!$K$11:$K$1010, 0))/INDEX('Stock List'!$L$11:$L$1010, MATCH(AL813, 'Stock List'!$K$11:$K$1010, 0)))*AK813), 2), 0)</f>
        <v>0</v>
      </c>
      <c r="CF813" s="20"/>
      <c r="CG813" s="20">
        <f>IFERROR(ROUND(((INDEX('Stock List'!$M$11:$M$1010, MATCH(AN813, 'Stock List'!$K$11:$K$1010, 0))/INDEX('Stock List'!$L$11:$L$1010, MATCH(AN813, 'Stock List'!$K$11:$K$1010, 0)))*AM813), 2), 0)</f>
        <v>0</v>
      </c>
      <c r="CH813" s="20"/>
      <c r="CI813" s="20">
        <f>IFERROR(ROUND(((INDEX('Stock List'!$M$11:$M$1010, MATCH(AP813, 'Stock List'!$K$11:$K$1010, 0))/INDEX('Stock List'!$L$11:$L$1010, MATCH(AP813, 'Stock List'!$K$11:$K$1010, 0)))*AO813), 2), 0)</f>
        <v>0</v>
      </c>
      <c r="CJ813" s="20"/>
      <c r="CK813" s="20">
        <f>IFERROR(ROUND(((INDEX('Stock List'!$M$11:$M$1010, MATCH(AR813, 'Stock List'!$K$11:$K$1010, 0))/INDEX('Stock List'!$L$11:$L$1010, MATCH(AR813, 'Stock List'!$K$11:$K$1010, 0)))*AQ813), 2), 0)</f>
        <v>0</v>
      </c>
      <c r="CL813" s="20"/>
      <c r="CM813" s="20">
        <f>IFERROR(ROUND(((INDEX('Stock List'!$M$11:$M$1010, MATCH(AT813, 'Stock List'!$K$11:$K$1010, 0))/INDEX('Stock List'!$L$11:$L$1010, MATCH(AT813, 'Stock List'!$K$11:$K$1010, 0)))*AS813), 2), 0)</f>
        <v>0</v>
      </c>
      <c r="CN813" s="20"/>
      <c r="CO813" s="20">
        <f>IFERROR(ROUND(((INDEX('Stock List'!$M$11:$M$1010, MATCH(AV813, 'Stock List'!$K$11:$K$1010, 0))/INDEX('Stock List'!$L$11:$L$1010, MATCH(AV813, 'Stock List'!$K$11:$K$1010, 0)))*AU813), 2), 0)</f>
        <v>0</v>
      </c>
      <c r="CP813" s="20"/>
      <c r="CQ813" s="20">
        <f>IFERROR(ROUND(((INDEX('Stock List'!$M$11:$M$1010, MATCH(AX813, 'Stock List'!$K$11:$K$1010, 0))/INDEX('Stock List'!$L$11:$L$1010, MATCH(AX813, 'Stock List'!$K$11:$K$1010, 0)))*AW813), 2), 0)</f>
        <v>0</v>
      </c>
      <c r="CR813" s="22"/>
      <c r="CT813" s="106" t="str">
        <f t="shared" si="655"/>
        <v/>
      </c>
      <c r="CU813" s="22" t="str">
        <f t="shared" si="656"/>
        <v/>
      </c>
      <c r="CX813" s="106" t="str">
        <f t="shared" si="657"/>
        <v/>
      </c>
      <c r="CY813" s="20" t="str">
        <f t="shared" si="658"/>
        <v/>
      </c>
      <c r="CZ813" s="22" t="str">
        <f t="shared" si="659"/>
        <v/>
      </c>
      <c r="DB813" s="76" t="str">
        <f>IF($H813="", "", COUNTIF($G$11:$G$1010, "&gt;"&amp;$G813)+1+COUNTIF($G$11:$G813, $G813)-1)</f>
        <v/>
      </c>
      <c r="DC813" s="76" t="str">
        <f>IF($H813="", "", COUNTIF($CZ$11:$CZ$1010, "&gt;"&amp;$CZ813)+1+COUNTIF($CZ$11:$CZ813, $CZ813)-1)</f>
        <v/>
      </c>
      <c r="DE813" s="147" t="str">
        <f t="shared" si="660"/>
        <v/>
      </c>
      <c r="DF813" s="148"/>
      <c r="DG813" s="19" t="str">
        <f t="shared" si="661"/>
        <v/>
      </c>
      <c r="DH813" s="153" t="str">
        <f t="shared" si="662"/>
        <v/>
      </c>
      <c r="DI813" s="19" t="str">
        <f t="shared" si="614"/>
        <v/>
      </c>
      <c r="DJ813" s="153" t="str">
        <f t="shared" si="615"/>
        <v/>
      </c>
      <c r="DK813" s="19" t="str">
        <f t="shared" si="616"/>
        <v/>
      </c>
      <c r="DL813" s="153" t="str">
        <f t="shared" si="617"/>
        <v/>
      </c>
      <c r="DM813" s="19" t="str">
        <f t="shared" si="618"/>
        <v/>
      </c>
      <c r="DN813" s="153" t="str">
        <f t="shared" si="619"/>
        <v/>
      </c>
      <c r="DO813" s="19" t="str">
        <f t="shared" si="620"/>
        <v/>
      </c>
      <c r="DP813" s="153" t="str">
        <f t="shared" si="621"/>
        <v/>
      </c>
      <c r="DQ813" s="19" t="str">
        <f t="shared" si="622"/>
        <v/>
      </c>
      <c r="DR813" s="153" t="str">
        <f t="shared" si="623"/>
        <v/>
      </c>
      <c r="DS813" s="19" t="str">
        <f t="shared" si="624"/>
        <v/>
      </c>
      <c r="DT813" s="153" t="str">
        <f t="shared" si="625"/>
        <v/>
      </c>
      <c r="DU813" s="19" t="str">
        <f t="shared" si="626"/>
        <v/>
      </c>
      <c r="DV813" s="153" t="str">
        <f t="shared" si="627"/>
        <v/>
      </c>
      <c r="DW813" s="19" t="str">
        <f t="shared" si="628"/>
        <v/>
      </c>
      <c r="DX813" s="153" t="str">
        <f t="shared" si="629"/>
        <v/>
      </c>
      <c r="DY813" s="19" t="str">
        <f t="shared" si="630"/>
        <v/>
      </c>
      <c r="DZ813" s="153" t="str">
        <f t="shared" si="631"/>
        <v/>
      </c>
      <c r="EA813" s="19" t="str">
        <f t="shared" si="632"/>
        <v/>
      </c>
      <c r="EB813" s="153" t="str">
        <f t="shared" si="633"/>
        <v/>
      </c>
      <c r="EC813" s="19" t="str">
        <f t="shared" si="634"/>
        <v/>
      </c>
      <c r="ED813" s="153" t="str">
        <f t="shared" si="635"/>
        <v/>
      </c>
      <c r="EE813" s="19" t="str">
        <f t="shared" si="636"/>
        <v/>
      </c>
      <c r="EF813" s="153" t="str">
        <f t="shared" si="637"/>
        <v/>
      </c>
      <c r="EG813" s="19" t="str">
        <f t="shared" si="638"/>
        <v/>
      </c>
      <c r="EH813" s="153" t="str">
        <f t="shared" si="639"/>
        <v/>
      </c>
      <c r="EI813" s="19" t="str">
        <f t="shared" si="640"/>
        <v/>
      </c>
      <c r="EJ813" s="153" t="str">
        <f t="shared" si="641"/>
        <v/>
      </c>
      <c r="EK813" s="19" t="str">
        <f t="shared" si="642"/>
        <v/>
      </c>
      <c r="EL813" s="153" t="str">
        <f t="shared" si="643"/>
        <v/>
      </c>
      <c r="EM813" s="19" t="str">
        <f t="shared" si="644"/>
        <v/>
      </c>
      <c r="EN813" s="153" t="str">
        <f t="shared" si="645"/>
        <v/>
      </c>
      <c r="EO813" s="19" t="str">
        <f t="shared" si="646"/>
        <v/>
      </c>
      <c r="EP813" s="153" t="str">
        <f t="shared" si="647"/>
        <v/>
      </c>
      <c r="EQ813" s="19" t="str">
        <f t="shared" si="648"/>
        <v/>
      </c>
      <c r="ER813" s="153" t="str">
        <f t="shared" si="649"/>
        <v/>
      </c>
      <c r="ES813" s="19" t="str">
        <f t="shared" si="650"/>
        <v/>
      </c>
      <c r="ET813" s="153" t="str">
        <f t="shared" si="651"/>
        <v/>
      </c>
    </row>
    <row r="814" spans="1:150" x14ac:dyDescent="0.25">
      <c r="A814" s="31"/>
      <c r="B814" s="91" t="str">
        <f t="shared" si="652"/>
        <v/>
      </c>
      <c r="C814" s="20" t="str">
        <f t="shared" si="612"/>
        <v/>
      </c>
      <c r="D814" s="97" t="str">
        <f t="shared" si="613"/>
        <v/>
      </c>
      <c r="E814" s="62" t="str">
        <f t="shared" si="653"/>
        <v/>
      </c>
      <c r="F814" s="31"/>
      <c r="G814" s="282"/>
      <c r="H814" s="283"/>
      <c r="I814" s="284"/>
      <c r="J814" s="285"/>
      <c r="K814" s="286"/>
      <c r="L814" s="287"/>
      <c r="M814" s="288"/>
      <c r="N814" s="287"/>
      <c r="O814" s="288"/>
      <c r="P814" s="287"/>
      <c r="Q814" s="288"/>
      <c r="R814" s="287"/>
      <c r="S814" s="288"/>
      <c r="T814" s="287"/>
      <c r="U814" s="288"/>
      <c r="V814" s="287"/>
      <c r="W814" s="288"/>
      <c r="X814" s="287"/>
      <c r="Y814" s="288"/>
      <c r="Z814" s="287"/>
      <c r="AA814" s="288"/>
      <c r="AB814" s="287"/>
      <c r="AC814" s="288"/>
      <c r="AD814" s="287"/>
      <c r="AE814" s="288"/>
      <c r="AF814" s="287"/>
      <c r="AG814" s="288"/>
      <c r="AH814" s="287"/>
      <c r="AI814" s="288"/>
      <c r="AJ814" s="287"/>
      <c r="AK814" s="288"/>
      <c r="AL814" s="287"/>
      <c r="AM814" s="288"/>
      <c r="AN814" s="287"/>
      <c r="AO814" s="288"/>
      <c r="AP814" s="287"/>
      <c r="AQ814" s="288"/>
      <c r="AR814" s="287"/>
      <c r="AS814" s="288"/>
      <c r="AT814" s="287"/>
      <c r="AU814" s="288"/>
      <c r="AV814" s="287"/>
      <c r="AW814" s="288"/>
      <c r="AX814" s="287"/>
      <c r="AY814" s="31"/>
      <c r="BA814" s="76" t="str">
        <f t="shared" si="654"/>
        <v/>
      </c>
      <c r="BC814" s="76" t="str">
        <f>IF('Stock List'!$K814="", "", 'Stock List'!$K814)</f>
        <v/>
      </c>
      <c r="BE814" s="106">
        <f>IFERROR(ROUND(((INDEX('Stock List'!$M$11:$M$1010, MATCH(L814, 'Stock List'!$K$11:$K$1010, 0))/INDEX('Stock List'!$L$11:$L$1010, MATCH(L814, 'Stock List'!$K$11:$K$1010, 0)))*K814), 2), 0)</f>
        <v>0</v>
      </c>
      <c r="BF814" s="20"/>
      <c r="BG814" s="20">
        <f>IFERROR(ROUND(((INDEX('Stock List'!$M$11:$M$1010, MATCH(N814, 'Stock List'!$K$11:$K$1010, 0))/INDEX('Stock List'!$L$11:$L$1010, MATCH(N814, 'Stock List'!$K$11:$K$1010, 0)))*M814), 2), 0)</f>
        <v>0</v>
      </c>
      <c r="BH814" s="20"/>
      <c r="BI814" s="20">
        <f>IFERROR(ROUND(((INDEX('Stock List'!$M$11:$M$1010, MATCH(P814, 'Stock List'!$K$11:$K$1010, 0))/INDEX('Stock List'!$L$11:$L$1010, MATCH(P814, 'Stock List'!$K$11:$K$1010, 0)))*O814), 2), 0)</f>
        <v>0</v>
      </c>
      <c r="BJ814" s="20"/>
      <c r="BK814" s="20">
        <f>IFERROR(ROUND(((INDEX('Stock List'!$M$11:$M$1010, MATCH(R814, 'Stock List'!$K$11:$K$1010, 0))/INDEX('Stock List'!$L$11:$L$1010, MATCH(R814, 'Stock List'!$K$11:$K$1010, 0)))*Q814), 2), 0)</f>
        <v>0</v>
      </c>
      <c r="BL814" s="20"/>
      <c r="BM814" s="20">
        <f>IFERROR(ROUND(((INDEX('Stock List'!$M$11:$M$1010, MATCH(T814, 'Stock List'!$K$11:$K$1010, 0))/INDEX('Stock List'!$L$11:$L$1010, MATCH(T814, 'Stock List'!$K$11:$K$1010, 0)))*S814), 2), 0)</f>
        <v>0</v>
      </c>
      <c r="BN814" s="20"/>
      <c r="BO814" s="20">
        <f>IFERROR(ROUND(((INDEX('Stock List'!$M$11:$M$1010, MATCH(V814, 'Stock List'!$K$11:$K$1010, 0))/INDEX('Stock List'!$L$11:$L$1010, MATCH(V814, 'Stock List'!$K$11:$K$1010, 0)))*U814), 2), 0)</f>
        <v>0</v>
      </c>
      <c r="BP814" s="20"/>
      <c r="BQ814" s="20">
        <f>IFERROR(ROUND(((INDEX('Stock List'!$M$11:$M$1010, MATCH(X814, 'Stock List'!$K$11:$K$1010, 0))/INDEX('Stock List'!$L$11:$L$1010, MATCH(X814, 'Stock List'!$K$11:$K$1010, 0)))*W814), 2), 0)</f>
        <v>0</v>
      </c>
      <c r="BR814" s="20"/>
      <c r="BS814" s="20">
        <f>IFERROR(ROUND(((INDEX('Stock List'!$M$11:$M$1010, MATCH(Z814, 'Stock List'!$K$11:$K$1010, 0))/INDEX('Stock List'!$L$11:$L$1010, MATCH(Z814, 'Stock List'!$K$11:$K$1010, 0)))*Y814), 2), 0)</f>
        <v>0</v>
      </c>
      <c r="BT814" s="20"/>
      <c r="BU814" s="20">
        <f>IFERROR(ROUND(((INDEX('Stock List'!$M$11:$M$1010, MATCH(AB814, 'Stock List'!$K$11:$K$1010, 0))/INDEX('Stock List'!$L$11:$L$1010, MATCH(AB814, 'Stock List'!$K$11:$K$1010, 0)))*AA814), 2), 0)</f>
        <v>0</v>
      </c>
      <c r="BV814" s="20"/>
      <c r="BW814" s="20">
        <f>IFERROR(ROUND(((INDEX('Stock List'!$M$11:$M$1010, MATCH(AD814, 'Stock List'!$K$11:$K$1010, 0))/INDEX('Stock List'!$L$11:$L$1010, MATCH(AD814, 'Stock List'!$K$11:$K$1010, 0)))*AC814), 2), 0)</f>
        <v>0</v>
      </c>
      <c r="BX814" s="20"/>
      <c r="BY814" s="20">
        <f>IFERROR(ROUND(((INDEX('Stock List'!$M$11:$M$1010, MATCH(AF814, 'Stock List'!$K$11:$K$1010, 0))/INDEX('Stock List'!$L$11:$L$1010, MATCH(AF814, 'Stock List'!$K$11:$K$1010, 0)))*AE814), 2), 0)</f>
        <v>0</v>
      </c>
      <c r="BZ814" s="20"/>
      <c r="CA814" s="20">
        <f>IFERROR(ROUND(((INDEX('Stock List'!$M$11:$M$1010, MATCH(AH814, 'Stock List'!$K$11:$K$1010, 0))/INDEX('Stock List'!$L$11:$L$1010, MATCH(AH814, 'Stock List'!$K$11:$K$1010, 0)))*AG814), 2), 0)</f>
        <v>0</v>
      </c>
      <c r="CB814" s="20"/>
      <c r="CC814" s="20">
        <f>IFERROR(ROUND(((INDEX('Stock List'!$M$11:$M$1010, MATCH(AJ814, 'Stock List'!$K$11:$K$1010, 0))/INDEX('Stock List'!$L$11:$L$1010, MATCH(AJ814, 'Stock List'!$K$11:$K$1010, 0)))*AI814), 2), 0)</f>
        <v>0</v>
      </c>
      <c r="CD814" s="20"/>
      <c r="CE814" s="20">
        <f>IFERROR(ROUND(((INDEX('Stock List'!$M$11:$M$1010, MATCH(AL814, 'Stock List'!$K$11:$K$1010, 0))/INDEX('Stock List'!$L$11:$L$1010, MATCH(AL814, 'Stock List'!$K$11:$K$1010, 0)))*AK814), 2), 0)</f>
        <v>0</v>
      </c>
      <c r="CF814" s="20"/>
      <c r="CG814" s="20">
        <f>IFERROR(ROUND(((INDEX('Stock List'!$M$11:$M$1010, MATCH(AN814, 'Stock List'!$K$11:$K$1010, 0))/INDEX('Stock List'!$L$11:$L$1010, MATCH(AN814, 'Stock List'!$K$11:$K$1010, 0)))*AM814), 2), 0)</f>
        <v>0</v>
      </c>
      <c r="CH814" s="20"/>
      <c r="CI814" s="20">
        <f>IFERROR(ROUND(((INDEX('Stock List'!$M$11:$M$1010, MATCH(AP814, 'Stock List'!$K$11:$K$1010, 0))/INDEX('Stock List'!$L$11:$L$1010, MATCH(AP814, 'Stock List'!$K$11:$K$1010, 0)))*AO814), 2), 0)</f>
        <v>0</v>
      </c>
      <c r="CJ814" s="20"/>
      <c r="CK814" s="20">
        <f>IFERROR(ROUND(((INDEX('Stock List'!$M$11:$M$1010, MATCH(AR814, 'Stock List'!$K$11:$K$1010, 0))/INDEX('Stock List'!$L$11:$L$1010, MATCH(AR814, 'Stock List'!$K$11:$K$1010, 0)))*AQ814), 2), 0)</f>
        <v>0</v>
      </c>
      <c r="CL814" s="20"/>
      <c r="CM814" s="20">
        <f>IFERROR(ROUND(((INDEX('Stock List'!$M$11:$M$1010, MATCH(AT814, 'Stock List'!$K$11:$K$1010, 0))/INDEX('Stock List'!$L$11:$L$1010, MATCH(AT814, 'Stock List'!$K$11:$K$1010, 0)))*AS814), 2), 0)</f>
        <v>0</v>
      </c>
      <c r="CN814" s="20"/>
      <c r="CO814" s="20">
        <f>IFERROR(ROUND(((INDEX('Stock List'!$M$11:$M$1010, MATCH(AV814, 'Stock List'!$K$11:$K$1010, 0))/INDEX('Stock List'!$L$11:$L$1010, MATCH(AV814, 'Stock List'!$K$11:$K$1010, 0)))*AU814), 2), 0)</f>
        <v>0</v>
      </c>
      <c r="CP814" s="20"/>
      <c r="CQ814" s="20">
        <f>IFERROR(ROUND(((INDEX('Stock List'!$M$11:$M$1010, MATCH(AX814, 'Stock List'!$K$11:$K$1010, 0))/INDEX('Stock List'!$L$11:$L$1010, MATCH(AX814, 'Stock List'!$K$11:$K$1010, 0)))*AW814), 2), 0)</f>
        <v>0</v>
      </c>
      <c r="CR814" s="22"/>
      <c r="CT814" s="106" t="str">
        <f t="shared" si="655"/>
        <v/>
      </c>
      <c r="CU814" s="22" t="str">
        <f t="shared" si="656"/>
        <v/>
      </c>
      <c r="CX814" s="106" t="str">
        <f t="shared" si="657"/>
        <v/>
      </c>
      <c r="CY814" s="20" t="str">
        <f t="shared" si="658"/>
        <v/>
      </c>
      <c r="CZ814" s="22" t="str">
        <f t="shared" si="659"/>
        <v/>
      </c>
      <c r="DB814" s="76" t="str">
        <f>IF($H814="", "", COUNTIF($G$11:$G$1010, "&gt;"&amp;$G814)+1+COUNTIF($G$11:$G814, $G814)-1)</f>
        <v/>
      </c>
      <c r="DC814" s="76" t="str">
        <f>IF($H814="", "", COUNTIF($CZ$11:$CZ$1010, "&gt;"&amp;$CZ814)+1+COUNTIF($CZ$11:$CZ814, $CZ814)-1)</f>
        <v/>
      </c>
      <c r="DE814" s="147" t="str">
        <f t="shared" si="660"/>
        <v/>
      </c>
      <c r="DF814" s="148"/>
      <c r="DG814" s="19" t="str">
        <f t="shared" si="661"/>
        <v/>
      </c>
      <c r="DH814" s="153" t="str">
        <f t="shared" si="662"/>
        <v/>
      </c>
      <c r="DI814" s="19" t="str">
        <f t="shared" si="614"/>
        <v/>
      </c>
      <c r="DJ814" s="153" t="str">
        <f t="shared" si="615"/>
        <v/>
      </c>
      <c r="DK814" s="19" t="str">
        <f t="shared" si="616"/>
        <v/>
      </c>
      <c r="DL814" s="153" t="str">
        <f t="shared" si="617"/>
        <v/>
      </c>
      <c r="DM814" s="19" t="str">
        <f t="shared" si="618"/>
        <v/>
      </c>
      <c r="DN814" s="153" t="str">
        <f t="shared" si="619"/>
        <v/>
      </c>
      <c r="DO814" s="19" t="str">
        <f t="shared" si="620"/>
        <v/>
      </c>
      <c r="DP814" s="153" t="str">
        <f t="shared" si="621"/>
        <v/>
      </c>
      <c r="DQ814" s="19" t="str">
        <f t="shared" si="622"/>
        <v/>
      </c>
      <c r="DR814" s="153" t="str">
        <f t="shared" si="623"/>
        <v/>
      </c>
      <c r="DS814" s="19" t="str">
        <f t="shared" si="624"/>
        <v/>
      </c>
      <c r="DT814" s="153" t="str">
        <f t="shared" si="625"/>
        <v/>
      </c>
      <c r="DU814" s="19" t="str">
        <f t="shared" si="626"/>
        <v/>
      </c>
      <c r="DV814" s="153" t="str">
        <f t="shared" si="627"/>
        <v/>
      </c>
      <c r="DW814" s="19" t="str">
        <f t="shared" si="628"/>
        <v/>
      </c>
      <c r="DX814" s="153" t="str">
        <f t="shared" si="629"/>
        <v/>
      </c>
      <c r="DY814" s="19" t="str">
        <f t="shared" si="630"/>
        <v/>
      </c>
      <c r="DZ814" s="153" t="str">
        <f t="shared" si="631"/>
        <v/>
      </c>
      <c r="EA814" s="19" t="str">
        <f t="shared" si="632"/>
        <v/>
      </c>
      <c r="EB814" s="153" t="str">
        <f t="shared" si="633"/>
        <v/>
      </c>
      <c r="EC814" s="19" t="str">
        <f t="shared" si="634"/>
        <v/>
      </c>
      <c r="ED814" s="153" t="str">
        <f t="shared" si="635"/>
        <v/>
      </c>
      <c r="EE814" s="19" t="str">
        <f t="shared" si="636"/>
        <v/>
      </c>
      <c r="EF814" s="153" t="str">
        <f t="shared" si="637"/>
        <v/>
      </c>
      <c r="EG814" s="19" t="str">
        <f t="shared" si="638"/>
        <v/>
      </c>
      <c r="EH814" s="153" t="str">
        <f t="shared" si="639"/>
        <v/>
      </c>
      <c r="EI814" s="19" t="str">
        <f t="shared" si="640"/>
        <v/>
      </c>
      <c r="EJ814" s="153" t="str">
        <f t="shared" si="641"/>
        <v/>
      </c>
      <c r="EK814" s="19" t="str">
        <f t="shared" si="642"/>
        <v/>
      </c>
      <c r="EL814" s="153" t="str">
        <f t="shared" si="643"/>
        <v/>
      </c>
      <c r="EM814" s="19" t="str">
        <f t="shared" si="644"/>
        <v/>
      </c>
      <c r="EN814" s="153" t="str">
        <f t="shared" si="645"/>
        <v/>
      </c>
      <c r="EO814" s="19" t="str">
        <f t="shared" si="646"/>
        <v/>
      </c>
      <c r="EP814" s="153" t="str">
        <f t="shared" si="647"/>
        <v/>
      </c>
      <c r="EQ814" s="19" t="str">
        <f t="shared" si="648"/>
        <v/>
      </c>
      <c r="ER814" s="153" t="str">
        <f t="shared" si="649"/>
        <v/>
      </c>
      <c r="ES814" s="19" t="str">
        <f t="shared" si="650"/>
        <v/>
      </c>
      <c r="ET814" s="153" t="str">
        <f t="shared" si="651"/>
        <v/>
      </c>
    </row>
    <row r="815" spans="1:150" x14ac:dyDescent="0.25">
      <c r="A815" s="31"/>
      <c r="B815" s="91" t="str">
        <f t="shared" si="652"/>
        <v/>
      </c>
      <c r="C815" s="20" t="str">
        <f t="shared" si="612"/>
        <v/>
      </c>
      <c r="D815" s="97" t="str">
        <f t="shared" si="613"/>
        <v/>
      </c>
      <c r="E815" s="62" t="str">
        <f t="shared" si="653"/>
        <v/>
      </c>
      <c r="F815" s="31"/>
      <c r="G815" s="282"/>
      <c r="H815" s="283"/>
      <c r="I815" s="284"/>
      <c r="J815" s="285"/>
      <c r="K815" s="286"/>
      <c r="L815" s="287"/>
      <c r="M815" s="288"/>
      <c r="N815" s="287"/>
      <c r="O815" s="288"/>
      <c r="P815" s="287"/>
      <c r="Q815" s="288"/>
      <c r="R815" s="287"/>
      <c r="S815" s="288"/>
      <c r="T815" s="287"/>
      <c r="U815" s="288"/>
      <c r="V815" s="287"/>
      <c r="W815" s="288"/>
      <c r="X815" s="287"/>
      <c r="Y815" s="288"/>
      <c r="Z815" s="287"/>
      <c r="AA815" s="288"/>
      <c r="AB815" s="287"/>
      <c r="AC815" s="288"/>
      <c r="AD815" s="287"/>
      <c r="AE815" s="288"/>
      <c r="AF815" s="287"/>
      <c r="AG815" s="288"/>
      <c r="AH815" s="287"/>
      <c r="AI815" s="288"/>
      <c r="AJ815" s="287"/>
      <c r="AK815" s="288"/>
      <c r="AL815" s="287"/>
      <c r="AM815" s="288"/>
      <c r="AN815" s="287"/>
      <c r="AO815" s="288"/>
      <c r="AP815" s="287"/>
      <c r="AQ815" s="288"/>
      <c r="AR815" s="287"/>
      <c r="AS815" s="288"/>
      <c r="AT815" s="287"/>
      <c r="AU815" s="288"/>
      <c r="AV815" s="287"/>
      <c r="AW815" s="288"/>
      <c r="AX815" s="287"/>
      <c r="AY815" s="31"/>
      <c r="BA815" s="76" t="str">
        <f t="shared" si="654"/>
        <v/>
      </c>
      <c r="BC815" s="76" t="str">
        <f>IF('Stock List'!$K815="", "", 'Stock List'!$K815)</f>
        <v/>
      </c>
      <c r="BE815" s="106">
        <f>IFERROR(ROUND(((INDEX('Stock List'!$M$11:$M$1010, MATCH(L815, 'Stock List'!$K$11:$K$1010, 0))/INDEX('Stock List'!$L$11:$L$1010, MATCH(L815, 'Stock List'!$K$11:$K$1010, 0)))*K815), 2), 0)</f>
        <v>0</v>
      </c>
      <c r="BF815" s="20"/>
      <c r="BG815" s="20">
        <f>IFERROR(ROUND(((INDEX('Stock List'!$M$11:$M$1010, MATCH(N815, 'Stock List'!$K$11:$K$1010, 0))/INDEX('Stock List'!$L$11:$L$1010, MATCH(N815, 'Stock List'!$K$11:$K$1010, 0)))*M815), 2), 0)</f>
        <v>0</v>
      </c>
      <c r="BH815" s="20"/>
      <c r="BI815" s="20">
        <f>IFERROR(ROUND(((INDEX('Stock List'!$M$11:$M$1010, MATCH(P815, 'Stock List'!$K$11:$K$1010, 0))/INDEX('Stock List'!$L$11:$L$1010, MATCH(P815, 'Stock List'!$K$11:$K$1010, 0)))*O815), 2), 0)</f>
        <v>0</v>
      </c>
      <c r="BJ815" s="20"/>
      <c r="BK815" s="20">
        <f>IFERROR(ROUND(((INDEX('Stock List'!$M$11:$M$1010, MATCH(R815, 'Stock List'!$K$11:$K$1010, 0))/INDEX('Stock List'!$L$11:$L$1010, MATCH(R815, 'Stock List'!$K$11:$K$1010, 0)))*Q815), 2), 0)</f>
        <v>0</v>
      </c>
      <c r="BL815" s="20"/>
      <c r="BM815" s="20">
        <f>IFERROR(ROUND(((INDEX('Stock List'!$M$11:$M$1010, MATCH(T815, 'Stock List'!$K$11:$K$1010, 0))/INDEX('Stock List'!$L$11:$L$1010, MATCH(T815, 'Stock List'!$K$11:$K$1010, 0)))*S815), 2), 0)</f>
        <v>0</v>
      </c>
      <c r="BN815" s="20"/>
      <c r="BO815" s="20">
        <f>IFERROR(ROUND(((INDEX('Stock List'!$M$11:$M$1010, MATCH(V815, 'Stock List'!$K$11:$K$1010, 0))/INDEX('Stock List'!$L$11:$L$1010, MATCH(V815, 'Stock List'!$K$11:$K$1010, 0)))*U815), 2), 0)</f>
        <v>0</v>
      </c>
      <c r="BP815" s="20"/>
      <c r="BQ815" s="20">
        <f>IFERROR(ROUND(((INDEX('Stock List'!$M$11:$M$1010, MATCH(X815, 'Stock List'!$K$11:$K$1010, 0))/INDEX('Stock List'!$L$11:$L$1010, MATCH(X815, 'Stock List'!$K$11:$K$1010, 0)))*W815), 2), 0)</f>
        <v>0</v>
      </c>
      <c r="BR815" s="20"/>
      <c r="BS815" s="20">
        <f>IFERROR(ROUND(((INDEX('Stock List'!$M$11:$M$1010, MATCH(Z815, 'Stock List'!$K$11:$K$1010, 0))/INDEX('Stock List'!$L$11:$L$1010, MATCH(Z815, 'Stock List'!$K$11:$K$1010, 0)))*Y815), 2), 0)</f>
        <v>0</v>
      </c>
      <c r="BT815" s="20"/>
      <c r="BU815" s="20">
        <f>IFERROR(ROUND(((INDEX('Stock List'!$M$11:$M$1010, MATCH(AB815, 'Stock List'!$K$11:$K$1010, 0))/INDEX('Stock List'!$L$11:$L$1010, MATCH(AB815, 'Stock List'!$K$11:$K$1010, 0)))*AA815), 2), 0)</f>
        <v>0</v>
      </c>
      <c r="BV815" s="20"/>
      <c r="BW815" s="20">
        <f>IFERROR(ROUND(((INDEX('Stock List'!$M$11:$M$1010, MATCH(AD815, 'Stock List'!$K$11:$K$1010, 0))/INDEX('Stock List'!$L$11:$L$1010, MATCH(AD815, 'Stock List'!$K$11:$K$1010, 0)))*AC815), 2), 0)</f>
        <v>0</v>
      </c>
      <c r="BX815" s="20"/>
      <c r="BY815" s="20">
        <f>IFERROR(ROUND(((INDEX('Stock List'!$M$11:$M$1010, MATCH(AF815, 'Stock List'!$K$11:$K$1010, 0))/INDEX('Stock List'!$L$11:$L$1010, MATCH(AF815, 'Stock List'!$K$11:$K$1010, 0)))*AE815), 2), 0)</f>
        <v>0</v>
      </c>
      <c r="BZ815" s="20"/>
      <c r="CA815" s="20">
        <f>IFERROR(ROUND(((INDEX('Stock List'!$M$11:$M$1010, MATCH(AH815, 'Stock List'!$K$11:$K$1010, 0))/INDEX('Stock List'!$L$11:$L$1010, MATCH(AH815, 'Stock List'!$K$11:$K$1010, 0)))*AG815), 2), 0)</f>
        <v>0</v>
      </c>
      <c r="CB815" s="20"/>
      <c r="CC815" s="20">
        <f>IFERROR(ROUND(((INDEX('Stock List'!$M$11:$M$1010, MATCH(AJ815, 'Stock List'!$K$11:$K$1010, 0))/INDEX('Stock List'!$L$11:$L$1010, MATCH(AJ815, 'Stock List'!$K$11:$K$1010, 0)))*AI815), 2), 0)</f>
        <v>0</v>
      </c>
      <c r="CD815" s="20"/>
      <c r="CE815" s="20">
        <f>IFERROR(ROUND(((INDEX('Stock List'!$M$11:$M$1010, MATCH(AL815, 'Stock List'!$K$11:$K$1010, 0))/INDEX('Stock List'!$L$11:$L$1010, MATCH(AL815, 'Stock List'!$K$11:$K$1010, 0)))*AK815), 2), 0)</f>
        <v>0</v>
      </c>
      <c r="CF815" s="20"/>
      <c r="CG815" s="20">
        <f>IFERROR(ROUND(((INDEX('Stock List'!$M$11:$M$1010, MATCH(AN815, 'Stock List'!$K$11:$K$1010, 0))/INDEX('Stock List'!$L$11:$L$1010, MATCH(AN815, 'Stock List'!$K$11:$K$1010, 0)))*AM815), 2), 0)</f>
        <v>0</v>
      </c>
      <c r="CH815" s="20"/>
      <c r="CI815" s="20">
        <f>IFERROR(ROUND(((INDEX('Stock List'!$M$11:$M$1010, MATCH(AP815, 'Stock List'!$K$11:$K$1010, 0))/INDEX('Stock List'!$L$11:$L$1010, MATCH(AP815, 'Stock List'!$K$11:$K$1010, 0)))*AO815), 2), 0)</f>
        <v>0</v>
      </c>
      <c r="CJ815" s="20"/>
      <c r="CK815" s="20">
        <f>IFERROR(ROUND(((INDEX('Stock List'!$M$11:$M$1010, MATCH(AR815, 'Stock List'!$K$11:$K$1010, 0))/INDEX('Stock List'!$L$11:$L$1010, MATCH(AR815, 'Stock List'!$K$11:$K$1010, 0)))*AQ815), 2), 0)</f>
        <v>0</v>
      </c>
      <c r="CL815" s="20"/>
      <c r="CM815" s="20">
        <f>IFERROR(ROUND(((INDEX('Stock List'!$M$11:$M$1010, MATCH(AT815, 'Stock List'!$K$11:$K$1010, 0))/INDEX('Stock List'!$L$11:$L$1010, MATCH(AT815, 'Stock List'!$K$11:$K$1010, 0)))*AS815), 2), 0)</f>
        <v>0</v>
      </c>
      <c r="CN815" s="20"/>
      <c r="CO815" s="20">
        <f>IFERROR(ROUND(((INDEX('Stock List'!$M$11:$M$1010, MATCH(AV815, 'Stock List'!$K$11:$K$1010, 0))/INDEX('Stock List'!$L$11:$L$1010, MATCH(AV815, 'Stock List'!$K$11:$K$1010, 0)))*AU815), 2), 0)</f>
        <v>0</v>
      </c>
      <c r="CP815" s="20"/>
      <c r="CQ815" s="20">
        <f>IFERROR(ROUND(((INDEX('Stock List'!$M$11:$M$1010, MATCH(AX815, 'Stock List'!$K$11:$K$1010, 0))/INDEX('Stock List'!$L$11:$L$1010, MATCH(AX815, 'Stock List'!$K$11:$K$1010, 0)))*AW815), 2), 0)</f>
        <v>0</v>
      </c>
      <c r="CR815" s="22"/>
      <c r="CT815" s="106" t="str">
        <f t="shared" si="655"/>
        <v/>
      </c>
      <c r="CU815" s="22" t="str">
        <f t="shared" si="656"/>
        <v/>
      </c>
      <c r="CX815" s="106" t="str">
        <f t="shared" si="657"/>
        <v/>
      </c>
      <c r="CY815" s="20" t="str">
        <f t="shared" si="658"/>
        <v/>
      </c>
      <c r="CZ815" s="22" t="str">
        <f t="shared" si="659"/>
        <v/>
      </c>
      <c r="DB815" s="76" t="str">
        <f>IF($H815="", "", COUNTIF($G$11:$G$1010, "&gt;"&amp;$G815)+1+COUNTIF($G$11:$G815, $G815)-1)</f>
        <v/>
      </c>
      <c r="DC815" s="76" t="str">
        <f>IF($H815="", "", COUNTIF($CZ$11:$CZ$1010, "&gt;"&amp;$CZ815)+1+COUNTIF($CZ$11:$CZ815, $CZ815)-1)</f>
        <v/>
      </c>
      <c r="DE815" s="147" t="str">
        <f t="shared" si="660"/>
        <v/>
      </c>
      <c r="DF815" s="148"/>
      <c r="DG815" s="19" t="str">
        <f t="shared" si="661"/>
        <v/>
      </c>
      <c r="DH815" s="153" t="str">
        <f t="shared" si="662"/>
        <v/>
      </c>
      <c r="DI815" s="19" t="str">
        <f t="shared" si="614"/>
        <v/>
      </c>
      <c r="DJ815" s="153" t="str">
        <f t="shared" si="615"/>
        <v/>
      </c>
      <c r="DK815" s="19" t="str">
        <f t="shared" si="616"/>
        <v/>
      </c>
      <c r="DL815" s="153" t="str">
        <f t="shared" si="617"/>
        <v/>
      </c>
      <c r="DM815" s="19" t="str">
        <f t="shared" si="618"/>
        <v/>
      </c>
      <c r="DN815" s="153" t="str">
        <f t="shared" si="619"/>
        <v/>
      </c>
      <c r="DO815" s="19" t="str">
        <f t="shared" si="620"/>
        <v/>
      </c>
      <c r="DP815" s="153" t="str">
        <f t="shared" si="621"/>
        <v/>
      </c>
      <c r="DQ815" s="19" t="str">
        <f t="shared" si="622"/>
        <v/>
      </c>
      <c r="DR815" s="153" t="str">
        <f t="shared" si="623"/>
        <v/>
      </c>
      <c r="DS815" s="19" t="str">
        <f t="shared" si="624"/>
        <v/>
      </c>
      <c r="DT815" s="153" t="str">
        <f t="shared" si="625"/>
        <v/>
      </c>
      <c r="DU815" s="19" t="str">
        <f t="shared" si="626"/>
        <v/>
      </c>
      <c r="DV815" s="153" t="str">
        <f t="shared" si="627"/>
        <v/>
      </c>
      <c r="DW815" s="19" t="str">
        <f t="shared" si="628"/>
        <v/>
      </c>
      <c r="DX815" s="153" t="str">
        <f t="shared" si="629"/>
        <v/>
      </c>
      <c r="DY815" s="19" t="str">
        <f t="shared" si="630"/>
        <v/>
      </c>
      <c r="DZ815" s="153" t="str">
        <f t="shared" si="631"/>
        <v/>
      </c>
      <c r="EA815" s="19" t="str">
        <f t="shared" si="632"/>
        <v/>
      </c>
      <c r="EB815" s="153" t="str">
        <f t="shared" si="633"/>
        <v/>
      </c>
      <c r="EC815" s="19" t="str">
        <f t="shared" si="634"/>
        <v/>
      </c>
      <c r="ED815" s="153" t="str">
        <f t="shared" si="635"/>
        <v/>
      </c>
      <c r="EE815" s="19" t="str">
        <f t="shared" si="636"/>
        <v/>
      </c>
      <c r="EF815" s="153" t="str">
        <f t="shared" si="637"/>
        <v/>
      </c>
      <c r="EG815" s="19" t="str">
        <f t="shared" si="638"/>
        <v/>
      </c>
      <c r="EH815" s="153" t="str">
        <f t="shared" si="639"/>
        <v/>
      </c>
      <c r="EI815" s="19" t="str">
        <f t="shared" si="640"/>
        <v/>
      </c>
      <c r="EJ815" s="153" t="str">
        <f t="shared" si="641"/>
        <v/>
      </c>
      <c r="EK815" s="19" t="str">
        <f t="shared" si="642"/>
        <v/>
      </c>
      <c r="EL815" s="153" t="str">
        <f t="shared" si="643"/>
        <v/>
      </c>
      <c r="EM815" s="19" t="str">
        <f t="shared" si="644"/>
        <v/>
      </c>
      <c r="EN815" s="153" t="str">
        <f t="shared" si="645"/>
        <v/>
      </c>
      <c r="EO815" s="19" t="str">
        <f t="shared" si="646"/>
        <v/>
      </c>
      <c r="EP815" s="153" t="str">
        <f t="shared" si="647"/>
        <v/>
      </c>
      <c r="EQ815" s="19" t="str">
        <f t="shared" si="648"/>
        <v/>
      </c>
      <c r="ER815" s="153" t="str">
        <f t="shared" si="649"/>
        <v/>
      </c>
      <c r="ES815" s="19" t="str">
        <f t="shared" si="650"/>
        <v/>
      </c>
      <c r="ET815" s="153" t="str">
        <f t="shared" si="651"/>
        <v/>
      </c>
    </row>
    <row r="816" spans="1:150" x14ac:dyDescent="0.25">
      <c r="A816" s="31"/>
      <c r="B816" s="91" t="str">
        <f t="shared" si="652"/>
        <v/>
      </c>
      <c r="C816" s="20" t="str">
        <f t="shared" si="612"/>
        <v/>
      </c>
      <c r="D816" s="97" t="str">
        <f t="shared" si="613"/>
        <v/>
      </c>
      <c r="E816" s="62" t="str">
        <f t="shared" si="653"/>
        <v/>
      </c>
      <c r="F816" s="31"/>
      <c r="G816" s="282"/>
      <c r="H816" s="283"/>
      <c r="I816" s="284"/>
      <c r="J816" s="285"/>
      <c r="K816" s="286"/>
      <c r="L816" s="287"/>
      <c r="M816" s="288"/>
      <c r="N816" s="287"/>
      <c r="O816" s="288"/>
      <c r="P816" s="287"/>
      <c r="Q816" s="288"/>
      <c r="R816" s="287"/>
      <c r="S816" s="288"/>
      <c r="T816" s="287"/>
      <c r="U816" s="288"/>
      <c r="V816" s="287"/>
      <c r="W816" s="288"/>
      <c r="X816" s="287"/>
      <c r="Y816" s="288"/>
      <c r="Z816" s="287"/>
      <c r="AA816" s="288"/>
      <c r="AB816" s="287"/>
      <c r="AC816" s="288"/>
      <c r="AD816" s="287"/>
      <c r="AE816" s="288"/>
      <c r="AF816" s="287"/>
      <c r="AG816" s="288"/>
      <c r="AH816" s="287"/>
      <c r="AI816" s="288"/>
      <c r="AJ816" s="287"/>
      <c r="AK816" s="288"/>
      <c r="AL816" s="287"/>
      <c r="AM816" s="288"/>
      <c r="AN816" s="287"/>
      <c r="AO816" s="288"/>
      <c r="AP816" s="287"/>
      <c r="AQ816" s="288"/>
      <c r="AR816" s="287"/>
      <c r="AS816" s="288"/>
      <c r="AT816" s="287"/>
      <c r="AU816" s="288"/>
      <c r="AV816" s="287"/>
      <c r="AW816" s="288"/>
      <c r="AX816" s="287"/>
      <c r="AY816" s="31"/>
      <c r="BA816" s="76" t="str">
        <f t="shared" si="654"/>
        <v/>
      </c>
      <c r="BC816" s="76" t="str">
        <f>IF('Stock List'!$K816="", "", 'Stock List'!$K816)</f>
        <v/>
      </c>
      <c r="BE816" s="106">
        <f>IFERROR(ROUND(((INDEX('Stock List'!$M$11:$M$1010, MATCH(L816, 'Stock List'!$K$11:$K$1010, 0))/INDEX('Stock List'!$L$11:$L$1010, MATCH(L816, 'Stock List'!$K$11:$K$1010, 0)))*K816), 2), 0)</f>
        <v>0</v>
      </c>
      <c r="BF816" s="20"/>
      <c r="BG816" s="20">
        <f>IFERROR(ROUND(((INDEX('Stock List'!$M$11:$M$1010, MATCH(N816, 'Stock List'!$K$11:$K$1010, 0))/INDEX('Stock List'!$L$11:$L$1010, MATCH(N816, 'Stock List'!$K$11:$K$1010, 0)))*M816), 2), 0)</f>
        <v>0</v>
      </c>
      <c r="BH816" s="20"/>
      <c r="BI816" s="20">
        <f>IFERROR(ROUND(((INDEX('Stock List'!$M$11:$M$1010, MATCH(P816, 'Stock List'!$K$11:$K$1010, 0))/INDEX('Stock List'!$L$11:$L$1010, MATCH(P816, 'Stock List'!$K$11:$K$1010, 0)))*O816), 2), 0)</f>
        <v>0</v>
      </c>
      <c r="BJ816" s="20"/>
      <c r="BK816" s="20">
        <f>IFERROR(ROUND(((INDEX('Stock List'!$M$11:$M$1010, MATCH(R816, 'Stock List'!$K$11:$K$1010, 0))/INDEX('Stock List'!$L$11:$L$1010, MATCH(R816, 'Stock List'!$K$11:$K$1010, 0)))*Q816), 2), 0)</f>
        <v>0</v>
      </c>
      <c r="BL816" s="20"/>
      <c r="BM816" s="20">
        <f>IFERROR(ROUND(((INDEX('Stock List'!$M$11:$M$1010, MATCH(T816, 'Stock List'!$K$11:$K$1010, 0))/INDEX('Stock List'!$L$11:$L$1010, MATCH(T816, 'Stock List'!$K$11:$K$1010, 0)))*S816), 2), 0)</f>
        <v>0</v>
      </c>
      <c r="BN816" s="20"/>
      <c r="BO816" s="20">
        <f>IFERROR(ROUND(((INDEX('Stock List'!$M$11:$M$1010, MATCH(V816, 'Stock List'!$K$11:$K$1010, 0))/INDEX('Stock List'!$L$11:$L$1010, MATCH(V816, 'Stock List'!$K$11:$K$1010, 0)))*U816), 2), 0)</f>
        <v>0</v>
      </c>
      <c r="BP816" s="20"/>
      <c r="BQ816" s="20">
        <f>IFERROR(ROUND(((INDEX('Stock List'!$M$11:$M$1010, MATCH(X816, 'Stock List'!$K$11:$K$1010, 0))/INDEX('Stock List'!$L$11:$L$1010, MATCH(X816, 'Stock List'!$K$11:$K$1010, 0)))*W816), 2), 0)</f>
        <v>0</v>
      </c>
      <c r="BR816" s="20"/>
      <c r="BS816" s="20">
        <f>IFERROR(ROUND(((INDEX('Stock List'!$M$11:$M$1010, MATCH(Z816, 'Stock List'!$K$11:$K$1010, 0))/INDEX('Stock List'!$L$11:$L$1010, MATCH(Z816, 'Stock List'!$K$11:$K$1010, 0)))*Y816), 2), 0)</f>
        <v>0</v>
      </c>
      <c r="BT816" s="20"/>
      <c r="BU816" s="20">
        <f>IFERROR(ROUND(((INDEX('Stock List'!$M$11:$M$1010, MATCH(AB816, 'Stock List'!$K$11:$K$1010, 0))/INDEX('Stock List'!$L$11:$L$1010, MATCH(AB816, 'Stock List'!$K$11:$K$1010, 0)))*AA816), 2), 0)</f>
        <v>0</v>
      </c>
      <c r="BV816" s="20"/>
      <c r="BW816" s="20">
        <f>IFERROR(ROUND(((INDEX('Stock List'!$M$11:$M$1010, MATCH(AD816, 'Stock List'!$K$11:$K$1010, 0))/INDEX('Stock List'!$L$11:$L$1010, MATCH(AD816, 'Stock List'!$K$11:$K$1010, 0)))*AC816), 2), 0)</f>
        <v>0</v>
      </c>
      <c r="BX816" s="20"/>
      <c r="BY816" s="20">
        <f>IFERROR(ROUND(((INDEX('Stock List'!$M$11:$M$1010, MATCH(AF816, 'Stock List'!$K$11:$K$1010, 0))/INDEX('Stock List'!$L$11:$L$1010, MATCH(AF816, 'Stock List'!$K$11:$K$1010, 0)))*AE816), 2), 0)</f>
        <v>0</v>
      </c>
      <c r="BZ816" s="20"/>
      <c r="CA816" s="20">
        <f>IFERROR(ROUND(((INDEX('Stock List'!$M$11:$M$1010, MATCH(AH816, 'Stock List'!$K$11:$K$1010, 0))/INDEX('Stock List'!$L$11:$L$1010, MATCH(AH816, 'Stock List'!$K$11:$K$1010, 0)))*AG816), 2), 0)</f>
        <v>0</v>
      </c>
      <c r="CB816" s="20"/>
      <c r="CC816" s="20">
        <f>IFERROR(ROUND(((INDEX('Stock List'!$M$11:$M$1010, MATCH(AJ816, 'Stock List'!$K$11:$K$1010, 0))/INDEX('Stock List'!$L$11:$L$1010, MATCH(AJ816, 'Stock List'!$K$11:$K$1010, 0)))*AI816), 2), 0)</f>
        <v>0</v>
      </c>
      <c r="CD816" s="20"/>
      <c r="CE816" s="20">
        <f>IFERROR(ROUND(((INDEX('Stock List'!$M$11:$M$1010, MATCH(AL816, 'Stock List'!$K$11:$K$1010, 0))/INDEX('Stock List'!$L$11:$L$1010, MATCH(AL816, 'Stock List'!$K$11:$K$1010, 0)))*AK816), 2), 0)</f>
        <v>0</v>
      </c>
      <c r="CF816" s="20"/>
      <c r="CG816" s="20">
        <f>IFERROR(ROUND(((INDEX('Stock List'!$M$11:$M$1010, MATCH(AN816, 'Stock List'!$K$11:$K$1010, 0))/INDEX('Stock List'!$L$11:$L$1010, MATCH(AN816, 'Stock List'!$K$11:$K$1010, 0)))*AM816), 2), 0)</f>
        <v>0</v>
      </c>
      <c r="CH816" s="20"/>
      <c r="CI816" s="20">
        <f>IFERROR(ROUND(((INDEX('Stock List'!$M$11:$M$1010, MATCH(AP816, 'Stock List'!$K$11:$K$1010, 0))/INDEX('Stock List'!$L$11:$L$1010, MATCH(AP816, 'Stock List'!$K$11:$K$1010, 0)))*AO816), 2), 0)</f>
        <v>0</v>
      </c>
      <c r="CJ816" s="20"/>
      <c r="CK816" s="20">
        <f>IFERROR(ROUND(((INDEX('Stock List'!$M$11:$M$1010, MATCH(AR816, 'Stock List'!$K$11:$K$1010, 0))/INDEX('Stock List'!$L$11:$L$1010, MATCH(AR816, 'Stock List'!$K$11:$K$1010, 0)))*AQ816), 2), 0)</f>
        <v>0</v>
      </c>
      <c r="CL816" s="20"/>
      <c r="CM816" s="20">
        <f>IFERROR(ROUND(((INDEX('Stock List'!$M$11:$M$1010, MATCH(AT816, 'Stock List'!$K$11:$K$1010, 0))/INDEX('Stock List'!$L$11:$L$1010, MATCH(AT816, 'Stock List'!$K$11:$K$1010, 0)))*AS816), 2), 0)</f>
        <v>0</v>
      </c>
      <c r="CN816" s="20"/>
      <c r="CO816" s="20">
        <f>IFERROR(ROUND(((INDEX('Stock List'!$M$11:$M$1010, MATCH(AV816, 'Stock List'!$K$11:$K$1010, 0))/INDEX('Stock List'!$L$11:$L$1010, MATCH(AV816, 'Stock List'!$K$11:$K$1010, 0)))*AU816), 2), 0)</f>
        <v>0</v>
      </c>
      <c r="CP816" s="20"/>
      <c r="CQ816" s="20">
        <f>IFERROR(ROUND(((INDEX('Stock List'!$M$11:$M$1010, MATCH(AX816, 'Stock List'!$K$11:$K$1010, 0))/INDEX('Stock List'!$L$11:$L$1010, MATCH(AX816, 'Stock List'!$K$11:$K$1010, 0)))*AW816), 2), 0)</f>
        <v>0</v>
      </c>
      <c r="CR816" s="22"/>
      <c r="CT816" s="106" t="str">
        <f t="shared" si="655"/>
        <v/>
      </c>
      <c r="CU816" s="22" t="str">
        <f t="shared" si="656"/>
        <v/>
      </c>
      <c r="CX816" s="106" t="str">
        <f t="shared" si="657"/>
        <v/>
      </c>
      <c r="CY816" s="20" t="str">
        <f t="shared" si="658"/>
        <v/>
      </c>
      <c r="CZ816" s="22" t="str">
        <f t="shared" si="659"/>
        <v/>
      </c>
      <c r="DB816" s="76" t="str">
        <f>IF($H816="", "", COUNTIF($G$11:$G$1010, "&gt;"&amp;$G816)+1+COUNTIF($G$11:$G816, $G816)-1)</f>
        <v/>
      </c>
      <c r="DC816" s="76" t="str">
        <f>IF($H816="", "", COUNTIF($CZ$11:$CZ$1010, "&gt;"&amp;$CZ816)+1+COUNTIF($CZ$11:$CZ816, $CZ816)-1)</f>
        <v/>
      </c>
      <c r="DE816" s="147" t="str">
        <f t="shared" si="660"/>
        <v/>
      </c>
      <c r="DF816" s="148"/>
      <c r="DG816" s="19" t="str">
        <f t="shared" si="661"/>
        <v/>
      </c>
      <c r="DH816" s="153" t="str">
        <f t="shared" si="662"/>
        <v/>
      </c>
      <c r="DI816" s="19" t="str">
        <f t="shared" si="614"/>
        <v/>
      </c>
      <c r="DJ816" s="153" t="str">
        <f t="shared" si="615"/>
        <v/>
      </c>
      <c r="DK816" s="19" t="str">
        <f t="shared" si="616"/>
        <v/>
      </c>
      <c r="DL816" s="153" t="str">
        <f t="shared" si="617"/>
        <v/>
      </c>
      <c r="DM816" s="19" t="str">
        <f t="shared" si="618"/>
        <v/>
      </c>
      <c r="DN816" s="153" t="str">
        <f t="shared" si="619"/>
        <v/>
      </c>
      <c r="DO816" s="19" t="str">
        <f t="shared" si="620"/>
        <v/>
      </c>
      <c r="DP816" s="153" t="str">
        <f t="shared" si="621"/>
        <v/>
      </c>
      <c r="DQ816" s="19" t="str">
        <f t="shared" si="622"/>
        <v/>
      </c>
      <c r="DR816" s="153" t="str">
        <f t="shared" si="623"/>
        <v/>
      </c>
      <c r="DS816" s="19" t="str">
        <f t="shared" si="624"/>
        <v/>
      </c>
      <c r="DT816" s="153" t="str">
        <f t="shared" si="625"/>
        <v/>
      </c>
      <c r="DU816" s="19" t="str">
        <f t="shared" si="626"/>
        <v/>
      </c>
      <c r="DV816" s="153" t="str">
        <f t="shared" si="627"/>
        <v/>
      </c>
      <c r="DW816" s="19" t="str">
        <f t="shared" si="628"/>
        <v/>
      </c>
      <c r="DX816" s="153" t="str">
        <f t="shared" si="629"/>
        <v/>
      </c>
      <c r="DY816" s="19" t="str">
        <f t="shared" si="630"/>
        <v/>
      </c>
      <c r="DZ816" s="153" t="str">
        <f t="shared" si="631"/>
        <v/>
      </c>
      <c r="EA816" s="19" t="str">
        <f t="shared" si="632"/>
        <v/>
      </c>
      <c r="EB816" s="153" t="str">
        <f t="shared" si="633"/>
        <v/>
      </c>
      <c r="EC816" s="19" t="str">
        <f t="shared" si="634"/>
        <v/>
      </c>
      <c r="ED816" s="153" t="str">
        <f t="shared" si="635"/>
        <v/>
      </c>
      <c r="EE816" s="19" t="str">
        <f t="shared" si="636"/>
        <v/>
      </c>
      <c r="EF816" s="153" t="str">
        <f t="shared" si="637"/>
        <v/>
      </c>
      <c r="EG816" s="19" t="str">
        <f t="shared" si="638"/>
        <v/>
      </c>
      <c r="EH816" s="153" t="str">
        <f t="shared" si="639"/>
        <v/>
      </c>
      <c r="EI816" s="19" t="str">
        <f t="shared" si="640"/>
        <v/>
      </c>
      <c r="EJ816" s="153" t="str">
        <f t="shared" si="641"/>
        <v/>
      </c>
      <c r="EK816" s="19" t="str">
        <f t="shared" si="642"/>
        <v/>
      </c>
      <c r="EL816" s="153" t="str">
        <f t="shared" si="643"/>
        <v/>
      </c>
      <c r="EM816" s="19" t="str">
        <f t="shared" si="644"/>
        <v/>
      </c>
      <c r="EN816" s="153" t="str">
        <f t="shared" si="645"/>
        <v/>
      </c>
      <c r="EO816" s="19" t="str">
        <f t="shared" si="646"/>
        <v/>
      </c>
      <c r="EP816" s="153" t="str">
        <f t="shared" si="647"/>
        <v/>
      </c>
      <c r="EQ816" s="19" t="str">
        <f t="shared" si="648"/>
        <v/>
      </c>
      <c r="ER816" s="153" t="str">
        <f t="shared" si="649"/>
        <v/>
      </c>
      <c r="ES816" s="19" t="str">
        <f t="shared" si="650"/>
        <v/>
      </c>
      <c r="ET816" s="153" t="str">
        <f t="shared" si="651"/>
        <v/>
      </c>
    </row>
    <row r="817" spans="1:150" x14ac:dyDescent="0.25">
      <c r="A817" s="31"/>
      <c r="B817" s="91" t="str">
        <f t="shared" si="652"/>
        <v/>
      </c>
      <c r="C817" s="20" t="str">
        <f t="shared" si="612"/>
        <v/>
      </c>
      <c r="D817" s="97" t="str">
        <f t="shared" si="613"/>
        <v/>
      </c>
      <c r="E817" s="62" t="str">
        <f t="shared" si="653"/>
        <v/>
      </c>
      <c r="F817" s="31"/>
      <c r="G817" s="282"/>
      <c r="H817" s="283"/>
      <c r="I817" s="284"/>
      <c r="J817" s="285"/>
      <c r="K817" s="286"/>
      <c r="L817" s="287"/>
      <c r="M817" s="288"/>
      <c r="N817" s="287"/>
      <c r="O817" s="288"/>
      <c r="P817" s="287"/>
      <c r="Q817" s="288"/>
      <c r="R817" s="287"/>
      <c r="S817" s="288"/>
      <c r="T817" s="287"/>
      <c r="U817" s="288"/>
      <c r="V817" s="287"/>
      <c r="W817" s="288"/>
      <c r="X817" s="287"/>
      <c r="Y817" s="288"/>
      <c r="Z817" s="287"/>
      <c r="AA817" s="288"/>
      <c r="AB817" s="287"/>
      <c r="AC817" s="288"/>
      <c r="AD817" s="287"/>
      <c r="AE817" s="288"/>
      <c r="AF817" s="287"/>
      <c r="AG817" s="288"/>
      <c r="AH817" s="287"/>
      <c r="AI817" s="288"/>
      <c r="AJ817" s="287"/>
      <c r="AK817" s="288"/>
      <c r="AL817" s="287"/>
      <c r="AM817" s="288"/>
      <c r="AN817" s="287"/>
      <c r="AO817" s="288"/>
      <c r="AP817" s="287"/>
      <c r="AQ817" s="288"/>
      <c r="AR817" s="287"/>
      <c r="AS817" s="288"/>
      <c r="AT817" s="287"/>
      <c r="AU817" s="288"/>
      <c r="AV817" s="287"/>
      <c r="AW817" s="288"/>
      <c r="AX817" s="287"/>
      <c r="AY817" s="31"/>
      <c r="BA817" s="76" t="str">
        <f t="shared" si="654"/>
        <v/>
      </c>
      <c r="BC817" s="76" t="str">
        <f>IF('Stock List'!$K817="", "", 'Stock List'!$K817)</f>
        <v/>
      </c>
      <c r="BE817" s="106">
        <f>IFERROR(ROUND(((INDEX('Stock List'!$M$11:$M$1010, MATCH(L817, 'Stock List'!$K$11:$K$1010, 0))/INDEX('Stock List'!$L$11:$L$1010, MATCH(L817, 'Stock List'!$K$11:$K$1010, 0)))*K817), 2), 0)</f>
        <v>0</v>
      </c>
      <c r="BF817" s="20"/>
      <c r="BG817" s="20">
        <f>IFERROR(ROUND(((INDEX('Stock List'!$M$11:$M$1010, MATCH(N817, 'Stock List'!$K$11:$K$1010, 0))/INDEX('Stock List'!$L$11:$L$1010, MATCH(N817, 'Stock List'!$K$11:$K$1010, 0)))*M817), 2), 0)</f>
        <v>0</v>
      </c>
      <c r="BH817" s="20"/>
      <c r="BI817" s="20">
        <f>IFERROR(ROUND(((INDEX('Stock List'!$M$11:$M$1010, MATCH(P817, 'Stock List'!$K$11:$K$1010, 0))/INDEX('Stock List'!$L$11:$L$1010, MATCH(P817, 'Stock List'!$K$11:$K$1010, 0)))*O817), 2), 0)</f>
        <v>0</v>
      </c>
      <c r="BJ817" s="20"/>
      <c r="BK817" s="20">
        <f>IFERROR(ROUND(((INDEX('Stock List'!$M$11:$M$1010, MATCH(R817, 'Stock List'!$K$11:$K$1010, 0))/INDEX('Stock List'!$L$11:$L$1010, MATCH(R817, 'Stock List'!$K$11:$K$1010, 0)))*Q817), 2), 0)</f>
        <v>0</v>
      </c>
      <c r="BL817" s="20"/>
      <c r="BM817" s="20">
        <f>IFERROR(ROUND(((INDEX('Stock List'!$M$11:$M$1010, MATCH(T817, 'Stock List'!$K$11:$K$1010, 0))/INDEX('Stock List'!$L$11:$L$1010, MATCH(T817, 'Stock List'!$K$11:$K$1010, 0)))*S817), 2), 0)</f>
        <v>0</v>
      </c>
      <c r="BN817" s="20"/>
      <c r="BO817" s="20">
        <f>IFERROR(ROUND(((INDEX('Stock List'!$M$11:$M$1010, MATCH(V817, 'Stock List'!$K$11:$K$1010, 0))/INDEX('Stock List'!$L$11:$L$1010, MATCH(V817, 'Stock List'!$K$11:$K$1010, 0)))*U817), 2), 0)</f>
        <v>0</v>
      </c>
      <c r="BP817" s="20"/>
      <c r="BQ817" s="20">
        <f>IFERROR(ROUND(((INDEX('Stock List'!$M$11:$M$1010, MATCH(X817, 'Stock List'!$K$11:$K$1010, 0))/INDEX('Stock List'!$L$11:$L$1010, MATCH(X817, 'Stock List'!$K$11:$K$1010, 0)))*W817), 2), 0)</f>
        <v>0</v>
      </c>
      <c r="BR817" s="20"/>
      <c r="BS817" s="20">
        <f>IFERROR(ROUND(((INDEX('Stock List'!$M$11:$M$1010, MATCH(Z817, 'Stock List'!$K$11:$K$1010, 0))/INDEX('Stock List'!$L$11:$L$1010, MATCH(Z817, 'Stock List'!$K$11:$K$1010, 0)))*Y817), 2), 0)</f>
        <v>0</v>
      </c>
      <c r="BT817" s="20"/>
      <c r="BU817" s="20">
        <f>IFERROR(ROUND(((INDEX('Stock List'!$M$11:$M$1010, MATCH(AB817, 'Stock List'!$K$11:$K$1010, 0))/INDEX('Stock List'!$L$11:$L$1010, MATCH(AB817, 'Stock List'!$K$11:$K$1010, 0)))*AA817), 2), 0)</f>
        <v>0</v>
      </c>
      <c r="BV817" s="20"/>
      <c r="BW817" s="20">
        <f>IFERROR(ROUND(((INDEX('Stock List'!$M$11:$M$1010, MATCH(AD817, 'Stock List'!$K$11:$K$1010, 0))/INDEX('Stock List'!$L$11:$L$1010, MATCH(AD817, 'Stock List'!$K$11:$K$1010, 0)))*AC817), 2), 0)</f>
        <v>0</v>
      </c>
      <c r="BX817" s="20"/>
      <c r="BY817" s="20">
        <f>IFERROR(ROUND(((INDEX('Stock List'!$M$11:$M$1010, MATCH(AF817, 'Stock List'!$K$11:$K$1010, 0))/INDEX('Stock List'!$L$11:$L$1010, MATCH(AF817, 'Stock List'!$K$11:$K$1010, 0)))*AE817), 2), 0)</f>
        <v>0</v>
      </c>
      <c r="BZ817" s="20"/>
      <c r="CA817" s="20">
        <f>IFERROR(ROUND(((INDEX('Stock List'!$M$11:$M$1010, MATCH(AH817, 'Stock List'!$K$11:$K$1010, 0))/INDEX('Stock List'!$L$11:$L$1010, MATCH(AH817, 'Stock List'!$K$11:$K$1010, 0)))*AG817), 2), 0)</f>
        <v>0</v>
      </c>
      <c r="CB817" s="20"/>
      <c r="CC817" s="20">
        <f>IFERROR(ROUND(((INDEX('Stock List'!$M$11:$M$1010, MATCH(AJ817, 'Stock List'!$K$11:$K$1010, 0))/INDEX('Stock List'!$L$11:$L$1010, MATCH(AJ817, 'Stock List'!$K$11:$K$1010, 0)))*AI817), 2), 0)</f>
        <v>0</v>
      </c>
      <c r="CD817" s="20"/>
      <c r="CE817" s="20">
        <f>IFERROR(ROUND(((INDEX('Stock List'!$M$11:$M$1010, MATCH(AL817, 'Stock List'!$K$11:$K$1010, 0))/INDEX('Stock List'!$L$11:$L$1010, MATCH(AL817, 'Stock List'!$K$11:$K$1010, 0)))*AK817), 2), 0)</f>
        <v>0</v>
      </c>
      <c r="CF817" s="20"/>
      <c r="CG817" s="20">
        <f>IFERROR(ROUND(((INDEX('Stock List'!$M$11:$M$1010, MATCH(AN817, 'Stock List'!$K$11:$K$1010, 0))/INDEX('Stock List'!$L$11:$L$1010, MATCH(AN817, 'Stock List'!$K$11:$K$1010, 0)))*AM817), 2), 0)</f>
        <v>0</v>
      </c>
      <c r="CH817" s="20"/>
      <c r="CI817" s="20">
        <f>IFERROR(ROUND(((INDEX('Stock List'!$M$11:$M$1010, MATCH(AP817, 'Stock List'!$K$11:$K$1010, 0))/INDEX('Stock List'!$L$11:$L$1010, MATCH(AP817, 'Stock List'!$K$11:$K$1010, 0)))*AO817), 2), 0)</f>
        <v>0</v>
      </c>
      <c r="CJ817" s="20"/>
      <c r="CK817" s="20">
        <f>IFERROR(ROUND(((INDEX('Stock List'!$M$11:$M$1010, MATCH(AR817, 'Stock List'!$K$11:$K$1010, 0))/INDEX('Stock List'!$L$11:$L$1010, MATCH(AR817, 'Stock List'!$K$11:$K$1010, 0)))*AQ817), 2), 0)</f>
        <v>0</v>
      </c>
      <c r="CL817" s="20"/>
      <c r="CM817" s="20">
        <f>IFERROR(ROUND(((INDEX('Stock List'!$M$11:$M$1010, MATCH(AT817, 'Stock List'!$K$11:$K$1010, 0))/INDEX('Stock List'!$L$11:$L$1010, MATCH(AT817, 'Stock List'!$K$11:$K$1010, 0)))*AS817), 2), 0)</f>
        <v>0</v>
      </c>
      <c r="CN817" s="20"/>
      <c r="CO817" s="20">
        <f>IFERROR(ROUND(((INDEX('Stock List'!$M$11:$M$1010, MATCH(AV817, 'Stock List'!$K$11:$K$1010, 0))/INDEX('Stock List'!$L$11:$L$1010, MATCH(AV817, 'Stock List'!$K$11:$K$1010, 0)))*AU817), 2), 0)</f>
        <v>0</v>
      </c>
      <c r="CP817" s="20"/>
      <c r="CQ817" s="20">
        <f>IFERROR(ROUND(((INDEX('Stock List'!$M$11:$M$1010, MATCH(AX817, 'Stock List'!$K$11:$K$1010, 0))/INDEX('Stock List'!$L$11:$L$1010, MATCH(AX817, 'Stock List'!$K$11:$K$1010, 0)))*AW817), 2), 0)</f>
        <v>0</v>
      </c>
      <c r="CR817" s="22"/>
      <c r="CT817" s="106" t="str">
        <f t="shared" si="655"/>
        <v/>
      </c>
      <c r="CU817" s="22" t="str">
        <f t="shared" si="656"/>
        <v/>
      </c>
      <c r="CX817" s="106" t="str">
        <f t="shared" si="657"/>
        <v/>
      </c>
      <c r="CY817" s="20" t="str">
        <f t="shared" si="658"/>
        <v/>
      </c>
      <c r="CZ817" s="22" t="str">
        <f t="shared" si="659"/>
        <v/>
      </c>
      <c r="DB817" s="76" t="str">
        <f>IF($H817="", "", COUNTIF($G$11:$G$1010, "&gt;"&amp;$G817)+1+COUNTIF($G$11:$G817, $G817)-1)</f>
        <v/>
      </c>
      <c r="DC817" s="76" t="str">
        <f>IF($H817="", "", COUNTIF($CZ$11:$CZ$1010, "&gt;"&amp;$CZ817)+1+COUNTIF($CZ$11:$CZ817, $CZ817)-1)</f>
        <v/>
      </c>
      <c r="DE817" s="147" t="str">
        <f t="shared" si="660"/>
        <v/>
      </c>
      <c r="DF817" s="148"/>
      <c r="DG817" s="19" t="str">
        <f t="shared" si="661"/>
        <v/>
      </c>
      <c r="DH817" s="153" t="str">
        <f t="shared" si="662"/>
        <v/>
      </c>
      <c r="DI817" s="19" t="str">
        <f t="shared" si="614"/>
        <v/>
      </c>
      <c r="DJ817" s="153" t="str">
        <f t="shared" si="615"/>
        <v/>
      </c>
      <c r="DK817" s="19" t="str">
        <f t="shared" si="616"/>
        <v/>
      </c>
      <c r="DL817" s="153" t="str">
        <f t="shared" si="617"/>
        <v/>
      </c>
      <c r="DM817" s="19" t="str">
        <f t="shared" si="618"/>
        <v/>
      </c>
      <c r="DN817" s="153" t="str">
        <f t="shared" si="619"/>
        <v/>
      </c>
      <c r="DO817" s="19" t="str">
        <f t="shared" si="620"/>
        <v/>
      </c>
      <c r="DP817" s="153" t="str">
        <f t="shared" si="621"/>
        <v/>
      </c>
      <c r="DQ817" s="19" t="str">
        <f t="shared" si="622"/>
        <v/>
      </c>
      <c r="DR817" s="153" t="str">
        <f t="shared" si="623"/>
        <v/>
      </c>
      <c r="DS817" s="19" t="str">
        <f t="shared" si="624"/>
        <v/>
      </c>
      <c r="DT817" s="153" t="str">
        <f t="shared" si="625"/>
        <v/>
      </c>
      <c r="DU817" s="19" t="str">
        <f t="shared" si="626"/>
        <v/>
      </c>
      <c r="DV817" s="153" t="str">
        <f t="shared" si="627"/>
        <v/>
      </c>
      <c r="DW817" s="19" t="str">
        <f t="shared" si="628"/>
        <v/>
      </c>
      <c r="DX817" s="153" t="str">
        <f t="shared" si="629"/>
        <v/>
      </c>
      <c r="DY817" s="19" t="str">
        <f t="shared" si="630"/>
        <v/>
      </c>
      <c r="DZ817" s="153" t="str">
        <f t="shared" si="631"/>
        <v/>
      </c>
      <c r="EA817" s="19" t="str">
        <f t="shared" si="632"/>
        <v/>
      </c>
      <c r="EB817" s="153" t="str">
        <f t="shared" si="633"/>
        <v/>
      </c>
      <c r="EC817" s="19" t="str">
        <f t="shared" si="634"/>
        <v/>
      </c>
      <c r="ED817" s="153" t="str">
        <f t="shared" si="635"/>
        <v/>
      </c>
      <c r="EE817" s="19" t="str">
        <f t="shared" si="636"/>
        <v/>
      </c>
      <c r="EF817" s="153" t="str">
        <f t="shared" si="637"/>
        <v/>
      </c>
      <c r="EG817" s="19" t="str">
        <f t="shared" si="638"/>
        <v/>
      </c>
      <c r="EH817" s="153" t="str">
        <f t="shared" si="639"/>
        <v/>
      </c>
      <c r="EI817" s="19" t="str">
        <f t="shared" si="640"/>
        <v/>
      </c>
      <c r="EJ817" s="153" t="str">
        <f t="shared" si="641"/>
        <v/>
      </c>
      <c r="EK817" s="19" t="str">
        <f t="shared" si="642"/>
        <v/>
      </c>
      <c r="EL817" s="153" t="str">
        <f t="shared" si="643"/>
        <v/>
      </c>
      <c r="EM817" s="19" t="str">
        <f t="shared" si="644"/>
        <v/>
      </c>
      <c r="EN817" s="153" t="str">
        <f t="shared" si="645"/>
        <v/>
      </c>
      <c r="EO817" s="19" t="str">
        <f t="shared" si="646"/>
        <v/>
      </c>
      <c r="EP817" s="153" t="str">
        <f t="shared" si="647"/>
        <v/>
      </c>
      <c r="EQ817" s="19" t="str">
        <f t="shared" si="648"/>
        <v/>
      </c>
      <c r="ER817" s="153" t="str">
        <f t="shared" si="649"/>
        <v/>
      </c>
      <c r="ES817" s="19" t="str">
        <f t="shared" si="650"/>
        <v/>
      </c>
      <c r="ET817" s="153" t="str">
        <f t="shared" si="651"/>
        <v/>
      </c>
    </row>
    <row r="818" spans="1:150" x14ac:dyDescent="0.25">
      <c r="A818" s="31"/>
      <c r="B818" s="91" t="str">
        <f t="shared" si="652"/>
        <v/>
      </c>
      <c r="C818" s="20" t="str">
        <f t="shared" si="612"/>
        <v/>
      </c>
      <c r="D818" s="97" t="str">
        <f t="shared" si="613"/>
        <v/>
      </c>
      <c r="E818" s="62" t="str">
        <f t="shared" si="653"/>
        <v/>
      </c>
      <c r="F818" s="31"/>
      <c r="G818" s="282"/>
      <c r="H818" s="283"/>
      <c r="I818" s="284"/>
      <c r="J818" s="285"/>
      <c r="K818" s="286"/>
      <c r="L818" s="287"/>
      <c r="M818" s="288"/>
      <c r="N818" s="287"/>
      <c r="O818" s="288"/>
      <c r="P818" s="287"/>
      <c r="Q818" s="288"/>
      <c r="R818" s="287"/>
      <c r="S818" s="288"/>
      <c r="T818" s="287"/>
      <c r="U818" s="288"/>
      <c r="V818" s="287"/>
      <c r="W818" s="288"/>
      <c r="X818" s="287"/>
      <c r="Y818" s="288"/>
      <c r="Z818" s="287"/>
      <c r="AA818" s="288"/>
      <c r="AB818" s="287"/>
      <c r="AC818" s="288"/>
      <c r="AD818" s="287"/>
      <c r="AE818" s="288"/>
      <c r="AF818" s="287"/>
      <c r="AG818" s="288"/>
      <c r="AH818" s="287"/>
      <c r="AI818" s="288"/>
      <c r="AJ818" s="287"/>
      <c r="AK818" s="288"/>
      <c r="AL818" s="287"/>
      <c r="AM818" s="288"/>
      <c r="AN818" s="287"/>
      <c r="AO818" s="288"/>
      <c r="AP818" s="287"/>
      <c r="AQ818" s="288"/>
      <c r="AR818" s="287"/>
      <c r="AS818" s="288"/>
      <c r="AT818" s="287"/>
      <c r="AU818" s="288"/>
      <c r="AV818" s="287"/>
      <c r="AW818" s="288"/>
      <c r="AX818" s="287"/>
      <c r="AY818" s="31"/>
      <c r="BA818" s="76" t="str">
        <f t="shared" si="654"/>
        <v/>
      </c>
      <c r="BC818" s="76" t="str">
        <f>IF('Stock List'!$K818="", "", 'Stock List'!$K818)</f>
        <v/>
      </c>
      <c r="BE818" s="106">
        <f>IFERROR(ROUND(((INDEX('Stock List'!$M$11:$M$1010, MATCH(L818, 'Stock List'!$K$11:$K$1010, 0))/INDEX('Stock List'!$L$11:$L$1010, MATCH(L818, 'Stock List'!$K$11:$K$1010, 0)))*K818), 2), 0)</f>
        <v>0</v>
      </c>
      <c r="BF818" s="20"/>
      <c r="BG818" s="20">
        <f>IFERROR(ROUND(((INDEX('Stock List'!$M$11:$M$1010, MATCH(N818, 'Stock List'!$K$11:$K$1010, 0))/INDEX('Stock List'!$L$11:$L$1010, MATCH(N818, 'Stock List'!$K$11:$K$1010, 0)))*M818), 2), 0)</f>
        <v>0</v>
      </c>
      <c r="BH818" s="20"/>
      <c r="BI818" s="20">
        <f>IFERROR(ROUND(((INDEX('Stock List'!$M$11:$M$1010, MATCH(P818, 'Stock List'!$K$11:$K$1010, 0))/INDEX('Stock List'!$L$11:$L$1010, MATCH(P818, 'Stock List'!$K$11:$K$1010, 0)))*O818), 2), 0)</f>
        <v>0</v>
      </c>
      <c r="BJ818" s="20"/>
      <c r="BK818" s="20">
        <f>IFERROR(ROUND(((INDEX('Stock List'!$M$11:$M$1010, MATCH(R818, 'Stock List'!$K$11:$K$1010, 0))/INDEX('Stock List'!$L$11:$L$1010, MATCH(R818, 'Stock List'!$K$11:$K$1010, 0)))*Q818), 2), 0)</f>
        <v>0</v>
      </c>
      <c r="BL818" s="20"/>
      <c r="BM818" s="20">
        <f>IFERROR(ROUND(((INDEX('Stock List'!$M$11:$M$1010, MATCH(T818, 'Stock List'!$K$11:$K$1010, 0))/INDEX('Stock List'!$L$11:$L$1010, MATCH(T818, 'Stock List'!$K$11:$K$1010, 0)))*S818), 2), 0)</f>
        <v>0</v>
      </c>
      <c r="BN818" s="20"/>
      <c r="BO818" s="20">
        <f>IFERROR(ROUND(((INDEX('Stock List'!$M$11:$M$1010, MATCH(V818, 'Stock List'!$K$11:$K$1010, 0))/INDEX('Stock List'!$L$11:$L$1010, MATCH(V818, 'Stock List'!$K$11:$K$1010, 0)))*U818), 2), 0)</f>
        <v>0</v>
      </c>
      <c r="BP818" s="20"/>
      <c r="BQ818" s="20">
        <f>IFERROR(ROUND(((INDEX('Stock List'!$M$11:$M$1010, MATCH(X818, 'Stock List'!$K$11:$K$1010, 0))/INDEX('Stock List'!$L$11:$L$1010, MATCH(X818, 'Stock List'!$K$11:$K$1010, 0)))*W818), 2), 0)</f>
        <v>0</v>
      </c>
      <c r="BR818" s="20"/>
      <c r="BS818" s="20">
        <f>IFERROR(ROUND(((INDEX('Stock List'!$M$11:$M$1010, MATCH(Z818, 'Stock List'!$K$11:$K$1010, 0))/INDEX('Stock List'!$L$11:$L$1010, MATCH(Z818, 'Stock List'!$K$11:$K$1010, 0)))*Y818), 2), 0)</f>
        <v>0</v>
      </c>
      <c r="BT818" s="20"/>
      <c r="BU818" s="20">
        <f>IFERROR(ROUND(((INDEX('Stock List'!$M$11:$M$1010, MATCH(AB818, 'Stock List'!$K$11:$K$1010, 0))/INDEX('Stock List'!$L$11:$L$1010, MATCH(AB818, 'Stock List'!$K$11:$K$1010, 0)))*AA818), 2), 0)</f>
        <v>0</v>
      </c>
      <c r="BV818" s="20"/>
      <c r="BW818" s="20">
        <f>IFERROR(ROUND(((INDEX('Stock List'!$M$11:$M$1010, MATCH(AD818, 'Stock List'!$K$11:$K$1010, 0))/INDEX('Stock List'!$L$11:$L$1010, MATCH(AD818, 'Stock List'!$K$11:$K$1010, 0)))*AC818), 2), 0)</f>
        <v>0</v>
      </c>
      <c r="BX818" s="20"/>
      <c r="BY818" s="20">
        <f>IFERROR(ROUND(((INDEX('Stock List'!$M$11:$M$1010, MATCH(AF818, 'Stock List'!$K$11:$K$1010, 0))/INDEX('Stock List'!$L$11:$L$1010, MATCH(AF818, 'Stock List'!$K$11:$K$1010, 0)))*AE818), 2), 0)</f>
        <v>0</v>
      </c>
      <c r="BZ818" s="20"/>
      <c r="CA818" s="20">
        <f>IFERROR(ROUND(((INDEX('Stock List'!$M$11:$M$1010, MATCH(AH818, 'Stock List'!$K$11:$K$1010, 0))/INDEX('Stock List'!$L$11:$L$1010, MATCH(AH818, 'Stock List'!$K$11:$K$1010, 0)))*AG818), 2), 0)</f>
        <v>0</v>
      </c>
      <c r="CB818" s="20"/>
      <c r="CC818" s="20">
        <f>IFERROR(ROUND(((INDEX('Stock List'!$M$11:$M$1010, MATCH(AJ818, 'Stock List'!$K$11:$K$1010, 0))/INDEX('Stock List'!$L$11:$L$1010, MATCH(AJ818, 'Stock List'!$K$11:$K$1010, 0)))*AI818), 2), 0)</f>
        <v>0</v>
      </c>
      <c r="CD818" s="20"/>
      <c r="CE818" s="20">
        <f>IFERROR(ROUND(((INDEX('Stock List'!$M$11:$M$1010, MATCH(AL818, 'Stock List'!$K$11:$K$1010, 0))/INDEX('Stock List'!$L$11:$L$1010, MATCH(AL818, 'Stock List'!$K$11:$K$1010, 0)))*AK818), 2), 0)</f>
        <v>0</v>
      </c>
      <c r="CF818" s="20"/>
      <c r="CG818" s="20">
        <f>IFERROR(ROUND(((INDEX('Stock List'!$M$11:$M$1010, MATCH(AN818, 'Stock List'!$K$11:$K$1010, 0))/INDEX('Stock List'!$L$11:$L$1010, MATCH(AN818, 'Stock List'!$K$11:$K$1010, 0)))*AM818), 2), 0)</f>
        <v>0</v>
      </c>
      <c r="CH818" s="20"/>
      <c r="CI818" s="20">
        <f>IFERROR(ROUND(((INDEX('Stock List'!$M$11:$M$1010, MATCH(AP818, 'Stock List'!$K$11:$K$1010, 0))/INDEX('Stock List'!$L$11:$L$1010, MATCH(AP818, 'Stock List'!$K$11:$K$1010, 0)))*AO818), 2), 0)</f>
        <v>0</v>
      </c>
      <c r="CJ818" s="20"/>
      <c r="CK818" s="20">
        <f>IFERROR(ROUND(((INDEX('Stock List'!$M$11:$M$1010, MATCH(AR818, 'Stock List'!$K$11:$K$1010, 0))/INDEX('Stock List'!$L$11:$L$1010, MATCH(AR818, 'Stock List'!$K$11:$K$1010, 0)))*AQ818), 2), 0)</f>
        <v>0</v>
      </c>
      <c r="CL818" s="20"/>
      <c r="CM818" s="20">
        <f>IFERROR(ROUND(((INDEX('Stock List'!$M$11:$M$1010, MATCH(AT818, 'Stock List'!$K$11:$K$1010, 0))/INDEX('Stock List'!$L$11:$L$1010, MATCH(AT818, 'Stock List'!$K$11:$K$1010, 0)))*AS818), 2), 0)</f>
        <v>0</v>
      </c>
      <c r="CN818" s="20"/>
      <c r="CO818" s="20">
        <f>IFERROR(ROUND(((INDEX('Stock List'!$M$11:$M$1010, MATCH(AV818, 'Stock List'!$K$11:$K$1010, 0))/INDEX('Stock List'!$L$11:$L$1010, MATCH(AV818, 'Stock List'!$K$11:$K$1010, 0)))*AU818), 2), 0)</f>
        <v>0</v>
      </c>
      <c r="CP818" s="20"/>
      <c r="CQ818" s="20">
        <f>IFERROR(ROUND(((INDEX('Stock List'!$M$11:$M$1010, MATCH(AX818, 'Stock List'!$K$11:$K$1010, 0))/INDEX('Stock List'!$L$11:$L$1010, MATCH(AX818, 'Stock List'!$K$11:$K$1010, 0)))*AW818), 2), 0)</f>
        <v>0</v>
      </c>
      <c r="CR818" s="22"/>
      <c r="CT818" s="106" t="str">
        <f t="shared" si="655"/>
        <v/>
      </c>
      <c r="CU818" s="22" t="str">
        <f t="shared" si="656"/>
        <v/>
      </c>
      <c r="CX818" s="106" t="str">
        <f t="shared" si="657"/>
        <v/>
      </c>
      <c r="CY818" s="20" t="str">
        <f t="shared" si="658"/>
        <v/>
      </c>
      <c r="CZ818" s="22" t="str">
        <f t="shared" si="659"/>
        <v/>
      </c>
      <c r="DB818" s="76" t="str">
        <f>IF($H818="", "", COUNTIF($G$11:$G$1010, "&gt;"&amp;$G818)+1+COUNTIF($G$11:$G818, $G818)-1)</f>
        <v/>
      </c>
      <c r="DC818" s="76" t="str">
        <f>IF($H818="", "", COUNTIF($CZ$11:$CZ$1010, "&gt;"&amp;$CZ818)+1+COUNTIF($CZ$11:$CZ818, $CZ818)-1)</f>
        <v/>
      </c>
      <c r="DE818" s="147" t="str">
        <f t="shared" si="660"/>
        <v/>
      </c>
      <c r="DF818" s="148"/>
      <c r="DG818" s="19" t="str">
        <f t="shared" si="661"/>
        <v/>
      </c>
      <c r="DH818" s="153" t="str">
        <f t="shared" si="662"/>
        <v/>
      </c>
      <c r="DI818" s="19" t="str">
        <f t="shared" si="614"/>
        <v/>
      </c>
      <c r="DJ818" s="153" t="str">
        <f t="shared" si="615"/>
        <v/>
      </c>
      <c r="DK818" s="19" t="str">
        <f t="shared" si="616"/>
        <v/>
      </c>
      <c r="DL818" s="153" t="str">
        <f t="shared" si="617"/>
        <v/>
      </c>
      <c r="DM818" s="19" t="str">
        <f t="shared" si="618"/>
        <v/>
      </c>
      <c r="DN818" s="153" t="str">
        <f t="shared" si="619"/>
        <v/>
      </c>
      <c r="DO818" s="19" t="str">
        <f t="shared" si="620"/>
        <v/>
      </c>
      <c r="DP818" s="153" t="str">
        <f t="shared" si="621"/>
        <v/>
      </c>
      <c r="DQ818" s="19" t="str">
        <f t="shared" si="622"/>
        <v/>
      </c>
      <c r="DR818" s="153" t="str">
        <f t="shared" si="623"/>
        <v/>
      </c>
      <c r="DS818" s="19" t="str">
        <f t="shared" si="624"/>
        <v/>
      </c>
      <c r="DT818" s="153" t="str">
        <f t="shared" si="625"/>
        <v/>
      </c>
      <c r="DU818" s="19" t="str">
        <f t="shared" si="626"/>
        <v/>
      </c>
      <c r="DV818" s="153" t="str">
        <f t="shared" si="627"/>
        <v/>
      </c>
      <c r="DW818" s="19" t="str">
        <f t="shared" si="628"/>
        <v/>
      </c>
      <c r="DX818" s="153" t="str">
        <f t="shared" si="629"/>
        <v/>
      </c>
      <c r="DY818" s="19" t="str">
        <f t="shared" si="630"/>
        <v/>
      </c>
      <c r="DZ818" s="153" t="str">
        <f t="shared" si="631"/>
        <v/>
      </c>
      <c r="EA818" s="19" t="str">
        <f t="shared" si="632"/>
        <v/>
      </c>
      <c r="EB818" s="153" t="str">
        <f t="shared" si="633"/>
        <v/>
      </c>
      <c r="EC818" s="19" t="str">
        <f t="shared" si="634"/>
        <v/>
      </c>
      <c r="ED818" s="153" t="str">
        <f t="shared" si="635"/>
        <v/>
      </c>
      <c r="EE818" s="19" t="str">
        <f t="shared" si="636"/>
        <v/>
      </c>
      <c r="EF818" s="153" t="str">
        <f t="shared" si="637"/>
        <v/>
      </c>
      <c r="EG818" s="19" t="str">
        <f t="shared" si="638"/>
        <v/>
      </c>
      <c r="EH818" s="153" t="str">
        <f t="shared" si="639"/>
        <v/>
      </c>
      <c r="EI818" s="19" t="str">
        <f t="shared" si="640"/>
        <v/>
      </c>
      <c r="EJ818" s="153" t="str">
        <f t="shared" si="641"/>
        <v/>
      </c>
      <c r="EK818" s="19" t="str">
        <f t="shared" si="642"/>
        <v/>
      </c>
      <c r="EL818" s="153" t="str">
        <f t="shared" si="643"/>
        <v/>
      </c>
      <c r="EM818" s="19" t="str">
        <f t="shared" si="644"/>
        <v/>
      </c>
      <c r="EN818" s="153" t="str">
        <f t="shared" si="645"/>
        <v/>
      </c>
      <c r="EO818" s="19" t="str">
        <f t="shared" si="646"/>
        <v/>
      </c>
      <c r="EP818" s="153" t="str">
        <f t="shared" si="647"/>
        <v/>
      </c>
      <c r="EQ818" s="19" t="str">
        <f t="shared" si="648"/>
        <v/>
      </c>
      <c r="ER818" s="153" t="str">
        <f t="shared" si="649"/>
        <v/>
      </c>
      <c r="ES818" s="19" t="str">
        <f t="shared" si="650"/>
        <v/>
      </c>
      <c r="ET818" s="153" t="str">
        <f t="shared" si="651"/>
        <v/>
      </c>
    </row>
    <row r="819" spans="1:150" x14ac:dyDescent="0.25">
      <c r="A819" s="31"/>
      <c r="B819" s="91" t="str">
        <f t="shared" si="652"/>
        <v/>
      </c>
      <c r="C819" s="20" t="str">
        <f t="shared" si="612"/>
        <v/>
      </c>
      <c r="D819" s="97" t="str">
        <f t="shared" si="613"/>
        <v/>
      </c>
      <c r="E819" s="62" t="str">
        <f t="shared" si="653"/>
        <v/>
      </c>
      <c r="F819" s="31"/>
      <c r="G819" s="282"/>
      <c r="H819" s="283"/>
      <c r="I819" s="284"/>
      <c r="J819" s="285"/>
      <c r="K819" s="286"/>
      <c r="L819" s="287"/>
      <c r="M819" s="288"/>
      <c r="N819" s="287"/>
      <c r="O819" s="288"/>
      <c r="P819" s="287"/>
      <c r="Q819" s="288"/>
      <c r="R819" s="287"/>
      <c r="S819" s="288"/>
      <c r="T819" s="287"/>
      <c r="U819" s="288"/>
      <c r="V819" s="287"/>
      <c r="W819" s="288"/>
      <c r="X819" s="287"/>
      <c r="Y819" s="288"/>
      <c r="Z819" s="287"/>
      <c r="AA819" s="288"/>
      <c r="AB819" s="287"/>
      <c r="AC819" s="288"/>
      <c r="AD819" s="287"/>
      <c r="AE819" s="288"/>
      <c r="AF819" s="287"/>
      <c r="AG819" s="288"/>
      <c r="AH819" s="287"/>
      <c r="AI819" s="288"/>
      <c r="AJ819" s="287"/>
      <c r="AK819" s="288"/>
      <c r="AL819" s="287"/>
      <c r="AM819" s="288"/>
      <c r="AN819" s="287"/>
      <c r="AO819" s="288"/>
      <c r="AP819" s="287"/>
      <c r="AQ819" s="288"/>
      <c r="AR819" s="287"/>
      <c r="AS819" s="288"/>
      <c r="AT819" s="287"/>
      <c r="AU819" s="288"/>
      <c r="AV819" s="287"/>
      <c r="AW819" s="288"/>
      <c r="AX819" s="287"/>
      <c r="AY819" s="31"/>
      <c r="BA819" s="76" t="str">
        <f t="shared" si="654"/>
        <v/>
      </c>
      <c r="BC819" s="76" t="str">
        <f>IF('Stock List'!$K819="", "", 'Stock List'!$K819)</f>
        <v/>
      </c>
      <c r="BE819" s="106">
        <f>IFERROR(ROUND(((INDEX('Stock List'!$M$11:$M$1010, MATCH(L819, 'Stock List'!$K$11:$K$1010, 0))/INDEX('Stock List'!$L$11:$L$1010, MATCH(L819, 'Stock List'!$K$11:$K$1010, 0)))*K819), 2), 0)</f>
        <v>0</v>
      </c>
      <c r="BF819" s="20"/>
      <c r="BG819" s="20">
        <f>IFERROR(ROUND(((INDEX('Stock List'!$M$11:$M$1010, MATCH(N819, 'Stock List'!$K$11:$K$1010, 0))/INDEX('Stock List'!$L$11:$L$1010, MATCH(N819, 'Stock List'!$K$11:$K$1010, 0)))*M819), 2), 0)</f>
        <v>0</v>
      </c>
      <c r="BH819" s="20"/>
      <c r="BI819" s="20">
        <f>IFERROR(ROUND(((INDEX('Stock List'!$M$11:$M$1010, MATCH(P819, 'Stock List'!$K$11:$K$1010, 0))/INDEX('Stock List'!$L$11:$L$1010, MATCH(P819, 'Stock List'!$K$11:$K$1010, 0)))*O819), 2), 0)</f>
        <v>0</v>
      </c>
      <c r="BJ819" s="20"/>
      <c r="BK819" s="20">
        <f>IFERROR(ROUND(((INDEX('Stock List'!$M$11:$M$1010, MATCH(R819, 'Stock List'!$K$11:$K$1010, 0))/INDEX('Stock List'!$L$11:$L$1010, MATCH(R819, 'Stock List'!$K$11:$K$1010, 0)))*Q819), 2), 0)</f>
        <v>0</v>
      </c>
      <c r="BL819" s="20"/>
      <c r="BM819" s="20">
        <f>IFERROR(ROUND(((INDEX('Stock List'!$M$11:$M$1010, MATCH(T819, 'Stock List'!$K$11:$K$1010, 0))/INDEX('Stock List'!$L$11:$L$1010, MATCH(T819, 'Stock List'!$K$11:$K$1010, 0)))*S819), 2), 0)</f>
        <v>0</v>
      </c>
      <c r="BN819" s="20"/>
      <c r="BO819" s="20">
        <f>IFERROR(ROUND(((INDEX('Stock List'!$M$11:$M$1010, MATCH(V819, 'Stock List'!$K$11:$K$1010, 0))/INDEX('Stock List'!$L$11:$L$1010, MATCH(V819, 'Stock List'!$K$11:$K$1010, 0)))*U819), 2), 0)</f>
        <v>0</v>
      </c>
      <c r="BP819" s="20"/>
      <c r="BQ819" s="20">
        <f>IFERROR(ROUND(((INDEX('Stock List'!$M$11:$M$1010, MATCH(X819, 'Stock List'!$K$11:$K$1010, 0))/INDEX('Stock List'!$L$11:$L$1010, MATCH(X819, 'Stock List'!$K$11:$K$1010, 0)))*W819), 2), 0)</f>
        <v>0</v>
      </c>
      <c r="BR819" s="20"/>
      <c r="BS819" s="20">
        <f>IFERROR(ROUND(((INDEX('Stock List'!$M$11:$M$1010, MATCH(Z819, 'Stock List'!$K$11:$K$1010, 0))/INDEX('Stock List'!$L$11:$L$1010, MATCH(Z819, 'Stock List'!$K$11:$K$1010, 0)))*Y819), 2), 0)</f>
        <v>0</v>
      </c>
      <c r="BT819" s="20"/>
      <c r="BU819" s="20">
        <f>IFERROR(ROUND(((INDEX('Stock List'!$M$11:$M$1010, MATCH(AB819, 'Stock List'!$K$11:$K$1010, 0))/INDEX('Stock List'!$L$11:$L$1010, MATCH(AB819, 'Stock List'!$K$11:$K$1010, 0)))*AA819), 2), 0)</f>
        <v>0</v>
      </c>
      <c r="BV819" s="20"/>
      <c r="BW819" s="20">
        <f>IFERROR(ROUND(((INDEX('Stock List'!$M$11:$M$1010, MATCH(AD819, 'Stock List'!$K$11:$K$1010, 0))/INDEX('Stock List'!$L$11:$L$1010, MATCH(AD819, 'Stock List'!$K$11:$K$1010, 0)))*AC819), 2), 0)</f>
        <v>0</v>
      </c>
      <c r="BX819" s="20"/>
      <c r="BY819" s="20">
        <f>IFERROR(ROUND(((INDEX('Stock List'!$M$11:$M$1010, MATCH(AF819, 'Stock List'!$K$11:$K$1010, 0))/INDEX('Stock List'!$L$11:$L$1010, MATCH(AF819, 'Stock List'!$K$11:$K$1010, 0)))*AE819), 2), 0)</f>
        <v>0</v>
      </c>
      <c r="BZ819" s="20"/>
      <c r="CA819" s="20">
        <f>IFERROR(ROUND(((INDEX('Stock List'!$M$11:$M$1010, MATCH(AH819, 'Stock List'!$K$11:$K$1010, 0))/INDEX('Stock List'!$L$11:$L$1010, MATCH(AH819, 'Stock List'!$K$11:$K$1010, 0)))*AG819), 2), 0)</f>
        <v>0</v>
      </c>
      <c r="CB819" s="20"/>
      <c r="CC819" s="20">
        <f>IFERROR(ROUND(((INDEX('Stock List'!$M$11:$M$1010, MATCH(AJ819, 'Stock List'!$K$11:$K$1010, 0))/INDEX('Stock List'!$L$11:$L$1010, MATCH(AJ819, 'Stock List'!$K$11:$K$1010, 0)))*AI819), 2), 0)</f>
        <v>0</v>
      </c>
      <c r="CD819" s="20"/>
      <c r="CE819" s="20">
        <f>IFERROR(ROUND(((INDEX('Stock List'!$M$11:$M$1010, MATCH(AL819, 'Stock List'!$K$11:$K$1010, 0))/INDEX('Stock List'!$L$11:$L$1010, MATCH(AL819, 'Stock List'!$K$11:$K$1010, 0)))*AK819), 2), 0)</f>
        <v>0</v>
      </c>
      <c r="CF819" s="20"/>
      <c r="CG819" s="20">
        <f>IFERROR(ROUND(((INDEX('Stock List'!$M$11:$M$1010, MATCH(AN819, 'Stock List'!$K$11:$K$1010, 0))/INDEX('Stock List'!$L$11:$L$1010, MATCH(AN819, 'Stock List'!$K$11:$K$1010, 0)))*AM819), 2), 0)</f>
        <v>0</v>
      </c>
      <c r="CH819" s="20"/>
      <c r="CI819" s="20">
        <f>IFERROR(ROUND(((INDEX('Stock List'!$M$11:$M$1010, MATCH(AP819, 'Stock List'!$K$11:$K$1010, 0))/INDEX('Stock List'!$L$11:$L$1010, MATCH(AP819, 'Stock List'!$K$11:$K$1010, 0)))*AO819), 2), 0)</f>
        <v>0</v>
      </c>
      <c r="CJ819" s="20"/>
      <c r="CK819" s="20">
        <f>IFERROR(ROUND(((INDEX('Stock List'!$M$11:$M$1010, MATCH(AR819, 'Stock List'!$K$11:$K$1010, 0))/INDEX('Stock List'!$L$11:$L$1010, MATCH(AR819, 'Stock List'!$K$11:$K$1010, 0)))*AQ819), 2), 0)</f>
        <v>0</v>
      </c>
      <c r="CL819" s="20"/>
      <c r="CM819" s="20">
        <f>IFERROR(ROUND(((INDEX('Stock List'!$M$11:$M$1010, MATCH(AT819, 'Stock List'!$K$11:$K$1010, 0))/INDEX('Stock List'!$L$11:$L$1010, MATCH(AT819, 'Stock List'!$K$11:$K$1010, 0)))*AS819), 2), 0)</f>
        <v>0</v>
      </c>
      <c r="CN819" s="20"/>
      <c r="CO819" s="20">
        <f>IFERROR(ROUND(((INDEX('Stock List'!$M$11:$M$1010, MATCH(AV819, 'Stock List'!$K$11:$K$1010, 0))/INDEX('Stock List'!$L$11:$L$1010, MATCH(AV819, 'Stock List'!$K$11:$K$1010, 0)))*AU819), 2), 0)</f>
        <v>0</v>
      </c>
      <c r="CP819" s="20"/>
      <c r="CQ819" s="20">
        <f>IFERROR(ROUND(((INDEX('Stock List'!$M$11:$M$1010, MATCH(AX819, 'Stock List'!$K$11:$K$1010, 0))/INDEX('Stock List'!$L$11:$L$1010, MATCH(AX819, 'Stock List'!$K$11:$K$1010, 0)))*AW819), 2), 0)</f>
        <v>0</v>
      </c>
      <c r="CR819" s="22"/>
      <c r="CT819" s="106" t="str">
        <f t="shared" si="655"/>
        <v/>
      </c>
      <c r="CU819" s="22" t="str">
        <f t="shared" si="656"/>
        <v/>
      </c>
      <c r="CX819" s="106" t="str">
        <f t="shared" si="657"/>
        <v/>
      </c>
      <c r="CY819" s="20" t="str">
        <f t="shared" si="658"/>
        <v/>
      </c>
      <c r="CZ819" s="22" t="str">
        <f t="shared" si="659"/>
        <v/>
      </c>
      <c r="DB819" s="76" t="str">
        <f>IF($H819="", "", COUNTIF($G$11:$G$1010, "&gt;"&amp;$G819)+1+COUNTIF($G$11:$G819, $G819)-1)</f>
        <v/>
      </c>
      <c r="DC819" s="76" t="str">
        <f>IF($H819="", "", COUNTIF($CZ$11:$CZ$1010, "&gt;"&amp;$CZ819)+1+COUNTIF($CZ$11:$CZ819, $CZ819)-1)</f>
        <v/>
      </c>
      <c r="DE819" s="147" t="str">
        <f t="shared" si="660"/>
        <v/>
      </c>
      <c r="DF819" s="148"/>
      <c r="DG819" s="19" t="str">
        <f t="shared" si="661"/>
        <v/>
      </c>
      <c r="DH819" s="153" t="str">
        <f t="shared" si="662"/>
        <v/>
      </c>
      <c r="DI819" s="19" t="str">
        <f t="shared" si="614"/>
        <v/>
      </c>
      <c r="DJ819" s="153" t="str">
        <f t="shared" si="615"/>
        <v/>
      </c>
      <c r="DK819" s="19" t="str">
        <f t="shared" si="616"/>
        <v/>
      </c>
      <c r="DL819" s="153" t="str">
        <f t="shared" si="617"/>
        <v/>
      </c>
      <c r="DM819" s="19" t="str">
        <f t="shared" si="618"/>
        <v/>
      </c>
      <c r="DN819" s="153" t="str">
        <f t="shared" si="619"/>
        <v/>
      </c>
      <c r="DO819" s="19" t="str">
        <f t="shared" si="620"/>
        <v/>
      </c>
      <c r="DP819" s="153" t="str">
        <f t="shared" si="621"/>
        <v/>
      </c>
      <c r="DQ819" s="19" t="str">
        <f t="shared" si="622"/>
        <v/>
      </c>
      <c r="DR819" s="153" t="str">
        <f t="shared" si="623"/>
        <v/>
      </c>
      <c r="DS819" s="19" t="str">
        <f t="shared" si="624"/>
        <v/>
      </c>
      <c r="DT819" s="153" t="str">
        <f t="shared" si="625"/>
        <v/>
      </c>
      <c r="DU819" s="19" t="str">
        <f t="shared" si="626"/>
        <v/>
      </c>
      <c r="DV819" s="153" t="str">
        <f t="shared" si="627"/>
        <v/>
      </c>
      <c r="DW819" s="19" t="str">
        <f t="shared" si="628"/>
        <v/>
      </c>
      <c r="DX819" s="153" t="str">
        <f t="shared" si="629"/>
        <v/>
      </c>
      <c r="DY819" s="19" t="str">
        <f t="shared" si="630"/>
        <v/>
      </c>
      <c r="DZ819" s="153" t="str">
        <f t="shared" si="631"/>
        <v/>
      </c>
      <c r="EA819" s="19" t="str">
        <f t="shared" si="632"/>
        <v/>
      </c>
      <c r="EB819" s="153" t="str">
        <f t="shared" si="633"/>
        <v/>
      </c>
      <c r="EC819" s="19" t="str">
        <f t="shared" si="634"/>
        <v/>
      </c>
      <c r="ED819" s="153" t="str">
        <f t="shared" si="635"/>
        <v/>
      </c>
      <c r="EE819" s="19" t="str">
        <f t="shared" si="636"/>
        <v/>
      </c>
      <c r="EF819" s="153" t="str">
        <f t="shared" si="637"/>
        <v/>
      </c>
      <c r="EG819" s="19" t="str">
        <f t="shared" si="638"/>
        <v/>
      </c>
      <c r="EH819" s="153" t="str">
        <f t="shared" si="639"/>
        <v/>
      </c>
      <c r="EI819" s="19" t="str">
        <f t="shared" si="640"/>
        <v/>
      </c>
      <c r="EJ819" s="153" t="str">
        <f t="shared" si="641"/>
        <v/>
      </c>
      <c r="EK819" s="19" t="str">
        <f t="shared" si="642"/>
        <v/>
      </c>
      <c r="EL819" s="153" t="str">
        <f t="shared" si="643"/>
        <v/>
      </c>
      <c r="EM819" s="19" t="str">
        <f t="shared" si="644"/>
        <v/>
      </c>
      <c r="EN819" s="153" t="str">
        <f t="shared" si="645"/>
        <v/>
      </c>
      <c r="EO819" s="19" t="str">
        <f t="shared" si="646"/>
        <v/>
      </c>
      <c r="EP819" s="153" t="str">
        <f t="shared" si="647"/>
        <v/>
      </c>
      <c r="EQ819" s="19" t="str">
        <f t="shared" si="648"/>
        <v/>
      </c>
      <c r="ER819" s="153" t="str">
        <f t="shared" si="649"/>
        <v/>
      </c>
      <c r="ES819" s="19" t="str">
        <f t="shared" si="650"/>
        <v/>
      </c>
      <c r="ET819" s="153" t="str">
        <f t="shared" si="651"/>
        <v/>
      </c>
    </row>
    <row r="820" spans="1:150" x14ac:dyDescent="0.25">
      <c r="A820" s="31"/>
      <c r="B820" s="91" t="str">
        <f t="shared" si="652"/>
        <v/>
      </c>
      <c r="C820" s="20" t="str">
        <f t="shared" si="612"/>
        <v/>
      </c>
      <c r="D820" s="97" t="str">
        <f t="shared" si="613"/>
        <v/>
      </c>
      <c r="E820" s="62" t="str">
        <f t="shared" si="653"/>
        <v/>
      </c>
      <c r="F820" s="31"/>
      <c r="G820" s="282"/>
      <c r="H820" s="283"/>
      <c r="I820" s="284"/>
      <c r="J820" s="285"/>
      <c r="K820" s="286"/>
      <c r="L820" s="287"/>
      <c r="M820" s="288"/>
      <c r="N820" s="287"/>
      <c r="O820" s="288"/>
      <c r="P820" s="287"/>
      <c r="Q820" s="288"/>
      <c r="R820" s="287"/>
      <c r="S820" s="288"/>
      <c r="T820" s="287"/>
      <c r="U820" s="288"/>
      <c r="V820" s="287"/>
      <c r="W820" s="288"/>
      <c r="X820" s="287"/>
      <c r="Y820" s="288"/>
      <c r="Z820" s="287"/>
      <c r="AA820" s="288"/>
      <c r="AB820" s="287"/>
      <c r="AC820" s="288"/>
      <c r="AD820" s="287"/>
      <c r="AE820" s="288"/>
      <c r="AF820" s="287"/>
      <c r="AG820" s="288"/>
      <c r="AH820" s="287"/>
      <c r="AI820" s="288"/>
      <c r="AJ820" s="287"/>
      <c r="AK820" s="288"/>
      <c r="AL820" s="287"/>
      <c r="AM820" s="288"/>
      <c r="AN820" s="287"/>
      <c r="AO820" s="288"/>
      <c r="AP820" s="287"/>
      <c r="AQ820" s="288"/>
      <c r="AR820" s="287"/>
      <c r="AS820" s="288"/>
      <c r="AT820" s="287"/>
      <c r="AU820" s="288"/>
      <c r="AV820" s="287"/>
      <c r="AW820" s="288"/>
      <c r="AX820" s="287"/>
      <c r="AY820" s="31"/>
      <c r="BA820" s="76" t="str">
        <f t="shared" si="654"/>
        <v/>
      </c>
      <c r="BC820" s="76" t="str">
        <f>IF('Stock List'!$K820="", "", 'Stock List'!$K820)</f>
        <v/>
      </c>
      <c r="BE820" s="106">
        <f>IFERROR(ROUND(((INDEX('Stock List'!$M$11:$M$1010, MATCH(L820, 'Stock List'!$K$11:$K$1010, 0))/INDEX('Stock List'!$L$11:$L$1010, MATCH(L820, 'Stock List'!$K$11:$K$1010, 0)))*K820), 2), 0)</f>
        <v>0</v>
      </c>
      <c r="BF820" s="20"/>
      <c r="BG820" s="20">
        <f>IFERROR(ROUND(((INDEX('Stock List'!$M$11:$M$1010, MATCH(N820, 'Stock List'!$K$11:$K$1010, 0))/INDEX('Stock List'!$L$11:$L$1010, MATCH(N820, 'Stock List'!$K$11:$K$1010, 0)))*M820), 2), 0)</f>
        <v>0</v>
      </c>
      <c r="BH820" s="20"/>
      <c r="BI820" s="20">
        <f>IFERROR(ROUND(((INDEX('Stock List'!$M$11:$M$1010, MATCH(P820, 'Stock List'!$K$11:$K$1010, 0))/INDEX('Stock List'!$L$11:$L$1010, MATCH(P820, 'Stock List'!$K$11:$K$1010, 0)))*O820), 2), 0)</f>
        <v>0</v>
      </c>
      <c r="BJ820" s="20"/>
      <c r="BK820" s="20">
        <f>IFERROR(ROUND(((INDEX('Stock List'!$M$11:$M$1010, MATCH(R820, 'Stock List'!$K$11:$K$1010, 0))/INDEX('Stock List'!$L$11:$L$1010, MATCH(R820, 'Stock List'!$K$11:$K$1010, 0)))*Q820), 2), 0)</f>
        <v>0</v>
      </c>
      <c r="BL820" s="20"/>
      <c r="BM820" s="20">
        <f>IFERROR(ROUND(((INDEX('Stock List'!$M$11:$M$1010, MATCH(T820, 'Stock List'!$K$11:$K$1010, 0))/INDEX('Stock List'!$L$11:$L$1010, MATCH(T820, 'Stock List'!$K$11:$K$1010, 0)))*S820), 2), 0)</f>
        <v>0</v>
      </c>
      <c r="BN820" s="20"/>
      <c r="BO820" s="20">
        <f>IFERROR(ROUND(((INDEX('Stock List'!$M$11:$M$1010, MATCH(V820, 'Stock List'!$K$11:$K$1010, 0))/INDEX('Stock List'!$L$11:$L$1010, MATCH(V820, 'Stock List'!$K$11:$K$1010, 0)))*U820), 2), 0)</f>
        <v>0</v>
      </c>
      <c r="BP820" s="20"/>
      <c r="BQ820" s="20">
        <f>IFERROR(ROUND(((INDEX('Stock List'!$M$11:$M$1010, MATCH(X820, 'Stock List'!$K$11:$K$1010, 0))/INDEX('Stock List'!$L$11:$L$1010, MATCH(X820, 'Stock List'!$K$11:$K$1010, 0)))*W820), 2), 0)</f>
        <v>0</v>
      </c>
      <c r="BR820" s="20"/>
      <c r="BS820" s="20">
        <f>IFERROR(ROUND(((INDEX('Stock List'!$M$11:$M$1010, MATCH(Z820, 'Stock List'!$K$11:$K$1010, 0))/INDEX('Stock List'!$L$11:$L$1010, MATCH(Z820, 'Stock List'!$K$11:$K$1010, 0)))*Y820), 2), 0)</f>
        <v>0</v>
      </c>
      <c r="BT820" s="20"/>
      <c r="BU820" s="20">
        <f>IFERROR(ROUND(((INDEX('Stock List'!$M$11:$M$1010, MATCH(AB820, 'Stock List'!$K$11:$K$1010, 0))/INDEX('Stock List'!$L$11:$L$1010, MATCH(AB820, 'Stock List'!$K$11:$K$1010, 0)))*AA820), 2), 0)</f>
        <v>0</v>
      </c>
      <c r="BV820" s="20"/>
      <c r="BW820" s="20">
        <f>IFERROR(ROUND(((INDEX('Stock List'!$M$11:$M$1010, MATCH(AD820, 'Stock List'!$K$11:$K$1010, 0))/INDEX('Stock List'!$L$11:$L$1010, MATCH(AD820, 'Stock List'!$K$11:$K$1010, 0)))*AC820), 2), 0)</f>
        <v>0</v>
      </c>
      <c r="BX820" s="20"/>
      <c r="BY820" s="20">
        <f>IFERROR(ROUND(((INDEX('Stock List'!$M$11:$M$1010, MATCH(AF820, 'Stock List'!$K$11:$K$1010, 0))/INDEX('Stock List'!$L$11:$L$1010, MATCH(AF820, 'Stock List'!$K$11:$K$1010, 0)))*AE820), 2), 0)</f>
        <v>0</v>
      </c>
      <c r="BZ820" s="20"/>
      <c r="CA820" s="20">
        <f>IFERROR(ROUND(((INDEX('Stock List'!$M$11:$M$1010, MATCH(AH820, 'Stock List'!$K$11:$K$1010, 0))/INDEX('Stock List'!$L$11:$L$1010, MATCH(AH820, 'Stock List'!$K$11:$K$1010, 0)))*AG820), 2), 0)</f>
        <v>0</v>
      </c>
      <c r="CB820" s="20"/>
      <c r="CC820" s="20">
        <f>IFERROR(ROUND(((INDEX('Stock List'!$M$11:$M$1010, MATCH(AJ820, 'Stock List'!$K$11:$K$1010, 0))/INDEX('Stock List'!$L$11:$L$1010, MATCH(AJ820, 'Stock List'!$K$11:$K$1010, 0)))*AI820), 2), 0)</f>
        <v>0</v>
      </c>
      <c r="CD820" s="20"/>
      <c r="CE820" s="20">
        <f>IFERROR(ROUND(((INDEX('Stock List'!$M$11:$M$1010, MATCH(AL820, 'Stock List'!$K$11:$K$1010, 0))/INDEX('Stock List'!$L$11:$L$1010, MATCH(AL820, 'Stock List'!$K$11:$K$1010, 0)))*AK820), 2), 0)</f>
        <v>0</v>
      </c>
      <c r="CF820" s="20"/>
      <c r="CG820" s="20">
        <f>IFERROR(ROUND(((INDEX('Stock List'!$M$11:$M$1010, MATCH(AN820, 'Stock List'!$K$11:$K$1010, 0))/INDEX('Stock List'!$L$11:$L$1010, MATCH(AN820, 'Stock List'!$K$11:$K$1010, 0)))*AM820), 2), 0)</f>
        <v>0</v>
      </c>
      <c r="CH820" s="20"/>
      <c r="CI820" s="20">
        <f>IFERROR(ROUND(((INDEX('Stock List'!$M$11:$M$1010, MATCH(AP820, 'Stock List'!$K$11:$K$1010, 0))/INDEX('Stock List'!$L$11:$L$1010, MATCH(AP820, 'Stock List'!$K$11:$K$1010, 0)))*AO820), 2), 0)</f>
        <v>0</v>
      </c>
      <c r="CJ820" s="20"/>
      <c r="CK820" s="20">
        <f>IFERROR(ROUND(((INDEX('Stock List'!$M$11:$M$1010, MATCH(AR820, 'Stock List'!$K$11:$K$1010, 0))/INDEX('Stock List'!$L$11:$L$1010, MATCH(AR820, 'Stock List'!$K$11:$K$1010, 0)))*AQ820), 2), 0)</f>
        <v>0</v>
      </c>
      <c r="CL820" s="20"/>
      <c r="CM820" s="20">
        <f>IFERROR(ROUND(((INDEX('Stock List'!$M$11:$M$1010, MATCH(AT820, 'Stock List'!$K$11:$K$1010, 0))/INDEX('Stock List'!$L$11:$L$1010, MATCH(AT820, 'Stock List'!$K$11:$K$1010, 0)))*AS820), 2), 0)</f>
        <v>0</v>
      </c>
      <c r="CN820" s="20"/>
      <c r="CO820" s="20">
        <f>IFERROR(ROUND(((INDEX('Stock List'!$M$11:$M$1010, MATCH(AV820, 'Stock List'!$K$11:$K$1010, 0))/INDEX('Stock List'!$L$11:$L$1010, MATCH(AV820, 'Stock List'!$K$11:$K$1010, 0)))*AU820), 2), 0)</f>
        <v>0</v>
      </c>
      <c r="CP820" s="20"/>
      <c r="CQ820" s="20">
        <f>IFERROR(ROUND(((INDEX('Stock List'!$M$11:$M$1010, MATCH(AX820, 'Stock List'!$K$11:$K$1010, 0))/INDEX('Stock List'!$L$11:$L$1010, MATCH(AX820, 'Stock List'!$K$11:$K$1010, 0)))*AW820), 2), 0)</f>
        <v>0</v>
      </c>
      <c r="CR820" s="22"/>
      <c r="CT820" s="106" t="str">
        <f t="shared" si="655"/>
        <v/>
      </c>
      <c r="CU820" s="22" t="str">
        <f t="shared" si="656"/>
        <v/>
      </c>
      <c r="CX820" s="106" t="str">
        <f t="shared" si="657"/>
        <v/>
      </c>
      <c r="CY820" s="20" t="str">
        <f t="shared" si="658"/>
        <v/>
      </c>
      <c r="CZ820" s="22" t="str">
        <f t="shared" si="659"/>
        <v/>
      </c>
      <c r="DB820" s="76" t="str">
        <f>IF($H820="", "", COUNTIF($G$11:$G$1010, "&gt;"&amp;$G820)+1+COUNTIF($G$11:$G820, $G820)-1)</f>
        <v/>
      </c>
      <c r="DC820" s="76" t="str">
        <f>IF($H820="", "", COUNTIF($CZ$11:$CZ$1010, "&gt;"&amp;$CZ820)+1+COUNTIF($CZ$11:$CZ820, $CZ820)-1)</f>
        <v/>
      </c>
      <c r="DE820" s="147" t="str">
        <f t="shared" si="660"/>
        <v/>
      </c>
      <c r="DF820" s="148"/>
      <c r="DG820" s="19" t="str">
        <f t="shared" si="661"/>
        <v/>
      </c>
      <c r="DH820" s="153" t="str">
        <f t="shared" si="662"/>
        <v/>
      </c>
      <c r="DI820" s="19" t="str">
        <f t="shared" si="614"/>
        <v/>
      </c>
      <c r="DJ820" s="153" t="str">
        <f t="shared" si="615"/>
        <v/>
      </c>
      <c r="DK820" s="19" t="str">
        <f t="shared" si="616"/>
        <v/>
      </c>
      <c r="DL820" s="153" t="str">
        <f t="shared" si="617"/>
        <v/>
      </c>
      <c r="DM820" s="19" t="str">
        <f t="shared" si="618"/>
        <v/>
      </c>
      <c r="DN820" s="153" t="str">
        <f t="shared" si="619"/>
        <v/>
      </c>
      <c r="DO820" s="19" t="str">
        <f t="shared" si="620"/>
        <v/>
      </c>
      <c r="DP820" s="153" t="str">
        <f t="shared" si="621"/>
        <v/>
      </c>
      <c r="DQ820" s="19" t="str">
        <f t="shared" si="622"/>
        <v/>
      </c>
      <c r="DR820" s="153" t="str">
        <f t="shared" si="623"/>
        <v/>
      </c>
      <c r="DS820" s="19" t="str">
        <f t="shared" si="624"/>
        <v/>
      </c>
      <c r="DT820" s="153" t="str">
        <f t="shared" si="625"/>
        <v/>
      </c>
      <c r="DU820" s="19" t="str">
        <f t="shared" si="626"/>
        <v/>
      </c>
      <c r="DV820" s="153" t="str">
        <f t="shared" si="627"/>
        <v/>
      </c>
      <c r="DW820" s="19" t="str">
        <f t="shared" si="628"/>
        <v/>
      </c>
      <c r="DX820" s="153" t="str">
        <f t="shared" si="629"/>
        <v/>
      </c>
      <c r="DY820" s="19" t="str">
        <f t="shared" si="630"/>
        <v/>
      </c>
      <c r="DZ820" s="153" t="str">
        <f t="shared" si="631"/>
        <v/>
      </c>
      <c r="EA820" s="19" t="str">
        <f t="shared" si="632"/>
        <v/>
      </c>
      <c r="EB820" s="153" t="str">
        <f t="shared" si="633"/>
        <v/>
      </c>
      <c r="EC820" s="19" t="str">
        <f t="shared" si="634"/>
        <v/>
      </c>
      <c r="ED820" s="153" t="str">
        <f t="shared" si="635"/>
        <v/>
      </c>
      <c r="EE820" s="19" t="str">
        <f t="shared" si="636"/>
        <v/>
      </c>
      <c r="EF820" s="153" t="str">
        <f t="shared" si="637"/>
        <v/>
      </c>
      <c r="EG820" s="19" t="str">
        <f t="shared" si="638"/>
        <v/>
      </c>
      <c r="EH820" s="153" t="str">
        <f t="shared" si="639"/>
        <v/>
      </c>
      <c r="EI820" s="19" t="str">
        <f t="shared" si="640"/>
        <v/>
      </c>
      <c r="EJ820" s="153" t="str">
        <f t="shared" si="641"/>
        <v/>
      </c>
      <c r="EK820" s="19" t="str">
        <f t="shared" si="642"/>
        <v/>
      </c>
      <c r="EL820" s="153" t="str">
        <f t="shared" si="643"/>
        <v/>
      </c>
      <c r="EM820" s="19" t="str">
        <f t="shared" si="644"/>
        <v/>
      </c>
      <c r="EN820" s="153" t="str">
        <f t="shared" si="645"/>
        <v/>
      </c>
      <c r="EO820" s="19" t="str">
        <f t="shared" si="646"/>
        <v/>
      </c>
      <c r="EP820" s="153" t="str">
        <f t="shared" si="647"/>
        <v/>
      </c>
      <c r="EQ820" s="19" t="str">
        <f t="shared" si="648"/>
        <v/>
      </c>
      <c r="ER820" s="153" t="str">
        <f t="shared" si="649"/>
        <v/>
      </c>
      <c r="ES820" s="19" t="str">
        <f t="shared" si="650"/>
        <v/>
      </c>
      <c r="ET820" s="153" t="str">
        <f t="shared" si="651"/>
        <v/>
      </c>
    </row>
    <row r="821" spans="1:150" x14ac:dyDescent="0.25">
      <c r="A821" s="31"/>
      <c r="B821" s="91" t="str">
        <f t="shared" si="652"/>
        <v/>
      </c>
      <c r="C821" s="20" t="str">
        <f t="shared" si="612"/>
        <v/>
      </c>
      <c r="D821" s="97" t="str">
        <f t="shared" si="613"/>
        <v/>
      </c>
      <c r="E821" s="62" t="str">
        <f t="shared" si="653"/>
        <v/>
      </c>
      <c r="F821" s="31"/>
      <c r="G821" s="282"/>
      <c r="H821" s="283"/>
      <c r="I821" s="284"/>
      <c r="J821" s="285"/>
      <c r="K821" s="286"/>
      <c r="L821" s="287"/>
      <c r="M821" s="288"/>
      <c r="N821" s="287"/>
      <c r="O821" s="288"/>
      <c r="P821" s="287"/>
      <c r="Q821" s="288"/>
      <c r="R821" s="287"/>
      <c r="S821" s="288"/>
      <c r="T821" s="287"/>
      <c r="U821" s="288"/>
      <c r="V821" s="287"/>
      <c r="W821" s="288"/>
      <c r="X821" s="287"/>
      <c r="Y821" s="288"/>
      <c r="Z821" s="287"/>
      <c r="AA821" s="288"/>
      <c r="AB821" s="287"/>
      <c r="AC821" s="288"/>
      <c r="AD821" s="287"/>
      <c r="AE821" s="288"/>
      <c r="AF821" s="287"/>
      <c r="AG821" s="288"/>
      <c r="AH821" s="287"/>
      <c r="AI821" s="288"/>
      <c r="AJ821" s="287"/>
      <c r="AK821" s="288"/>
      <c r="AL821" s="287"/>
      <c r="AM821" s="288"/>
      <c r="AN821" s="287"/>
      <c r="AO821" s="288"/>
      <c r="AP821" s="287"/>
      <c r="AQ821" s="288"/>
      <c r="AR821" s="287"/>
      <c r="AS821" s="288"/>
      <c r="AT821" s="287"/>
      <c r="AU821" s="288"/>
      <c r="AV821" s="287"/>
      <c r="AW821" s="288"/>
      <c r="AX821" s="287"/>
      <c r="AY821" s="31"/>
      <c r="BA821" s="76" t="str">
        <f t="shared" si="654"/>
        <v/>
      </c>
      <c r="BC821" s="76" t="str">
        <f>IF('Stock List'!$K821="", "", 'Stock List'!$K821)</f>
        <v/>
      </c>
      <c r="BE821" s="106">
        <f>IFERROR(ROUND(((INDEX('Stock List'!$M$11:$M$1010, MATCH(L821, 'Stock List'!$K$11:$K$1010, 0))/INDEX('Stock List'!$L$11:$L$1010, MATCH(L821, 'Stock List'!$K$11:$K$1010, 0)))*K821), 2), 0)</f>
        <v>0</v>
      </c>
      <c r="BF821" s="20"/>
      <c r="BG821" s="20">
        <f>IFERROR(ROUND(((INDEX('Stock List'!$M$11:$M$1010, MATCH(N821, 'Stock List'!$K$11:$K$1010, 0))/INDEX('Stock List'!$L$11:$L$1010, MATCH(N821, 'Stock List'!$K$11:$K$1010, 0)))*M821), 2), 0)</f>
        <v>0</v>
      </c>
      <c r="BH821" s="20"/>
      <c r="BI821" s="20">
        <f>IFERROR(ROUND(((INDEX('Stock List'!$M$11:$M$1010, MATCH(P821, 'Stock List'!$K$11:$K$1010, 0))/INDEX('Stock List'!$L$11:$L$1010, MATCH(P821, 'Stock List'!$K$11:$K$1010, 0)))*O821), 2), 0)</f>
        <v>0</v>
      </c>
      <c r="BJ821" s="20"/>
      <c r="BK821" s="20">
        <f>IFERROR(ROUND(((INDEX('Stock List'!$M$11:$M$1010, MATCH(R821, 'Stock List'!$K$11:$K$1010, 0))/INDEX('Stock List'!$L$11:$L$1010, MATCH(R821, 'Stock List'!$K$11:$K$1010, 0)))*Q821), 2), 0)</f>
        <v>0</v>
      </c>
      <c r="BL821" s="20"/>
      <c r="BM821" s="20">
        <f>IFERROR(ROUND(((INDEX('Stock List'!$M$11:$M$1010, MATCH(T821, 'Stock List'!$K$11:$K$1010, 0))/INDEX('Stock List'!$L$11:$L$1010, MATCH(T821, 'Stock List'!$K$11:$K$1010, 0)))*S821), 2), 0)</f>
        <v>0</v>
      </c>
      <c r="BN821" s="20"/>
      <c r="BO821" s="20">
        <f>IFERROR(ROUND(((INDEX('Stock List'!$M$11:$M$1010, MATCH(V821, 'Stock List'!$K$11:$K$1010, 0))/INDEX('Stock List'!$L$11:$L$1010, MATCH(V821, 'Stock List'!$K$11:$K$1010, 0)))*U821), 2), 0)</f>
        <v>0</v>
      </c>
      <c r="BP821" s="20"/>
      <c r="BQ821" s="20">
        <f>IFERROR(ROUND(((INDEX('Stock List'!$M$11:$M$1010, MATCH(X821, 'Stock List'!$K$11:$K$1010, 0))/INDEX('Stock List'!$L$11:$L$1010, MATCH(X821, 'Stock List'!$K$11:$K$1010, 0)))*W821), 2), 0)</f>
        <v>0</v>
      </c>
      <c r="BR821" s="20"/>
      <c r="BS821" s="20">
        <f>IFERROR(ROUND(((INDEX('Stock List'!$M$11:$M$1010, MATCH(Z821, 'Stock List'!$K$11:$K$1010, 0))/INDEX('Stock List'!$L$11:$L$1010, MATCH(Z821, 'Stock List'!$K$11:$K$1010, 0)))*Y821), 2), 0)</f>
        <v>0</v>
      </c>
      <c r="BT821" s="20"/>
      <c r="BU821" s="20">
        <f>IFERROR(ROUND(((INDEX('Stock List'!$M$11:$M$1010, MATCH(AB821, 'Stock List'!$K$11:$K$1010, 0))/INDEX('Stock List'!$L$11:$L$1010, MATCH(AB821, 'Stock List'!$K$11:$K$1010, 0)))*AA821), 2), 0)</f>
        <v>0</v>
      </c>
      <c r="BV821" s="20"/>
      <c r="BW821" s="20">
        <f>IFERROR(ROUND(((INDEX('Stock List'!$M$11:$M$1010, MATCH(AD821, 'Stock List'!$K$11:$K$1010, 0))/INDEX('Stock List'!$L$11:$L$1010, MATCH(AD821, 'Stock List'!$K$11:$K$1010, 0)))*AC821), 2), 0)</f>
        <v>0</v>
      </c>
      <c r="BX821" s="20"/>
      <c r="BY821" s="20">
        <f>IFERROR(ROUND(((INDEX('Stock List'!$M$11:$M$1010, MATCH(AF821, 'Stock List'!$K$11:$K$1010, 0))/INDEX('Stock List'!$L$11:$L$1010, MATCH(AF821, 'Stock List'!$K$11:$K$1010, 0)))*AE821), 2), 0)</f>
        <v>0</v>
      </c>
      <c r="BZ821" s="20"/>
      <c r="CA821" s="20">
        <f>IFERROR(ROUND(((INDEX('Stock List'!$M$11:$M$1010, MATCH(AH821, 'Stock List'!$K$11:$K$1010, 0))/INDEX('Stock List'!$L$11:$L$1010, MATCH(AH821, 'Stock List'!$K$11:$K$1010, 0)))*AG821), 2), 0)</f>
        <v>0</v>
      </c>
      <c r="CB821" s="20"/>
      <c r="CC821" s="20">
        <f>IFERROR(ROUND(((INDEX('Stock List'!$M$11:$M$1010, MATCH(AJ821, 'Stock List'!$K$11:$K$1010, 0))/INDEX('Stock List'!$L$11:$L$1010, MATCH(AJ821, 'Stock List'!$K$11:$K$1010, 0)))*AI821), 2), 0)</f>
        <v>0</v>
      </c>
      <c r="CD821" s="20"/>
      <c r="CE821" s="20">
        <f>IFERROR(ROUND(((INDEX('Stock List'!$M$11:$M$1010, MATCH(AL821, 'Stock List'!$K$11:$K$1010, 0))/INDEX('Stock List'!$L$11:$L$1010, MATCH(AL821, 'Stock List'!$K$11:$K$1010, 0)))*AK821), 2), 0)</f>
        <v>0</v>
      </c>
      <c r="CF821" s="20"/>
      <c r="CG821" s="20">
        <f>IFERROR(ROUND(((INDEX('Stock List'!$M$11:$M$1010, MATCH(AN821, 'Stock List'!$K$11:$K$1010, 0))/INDEX('Stock List'!$L$11:$L$1010, MATCH(AN821, 'Stock List'!$K$11:$K$1010, 0)))*AM821), 2), 0)</f>
        <v>0</v>
      </c>
      <c r="CH821" s="20"/>
      <c r="CI821" s="20">
        <f>IFERROR(ROUND(((INDEX('Stock List'!$M$11:$M$1010, MATCH(AP821, 'Stock List'!$K$11:$K$1010, 0))/INDEX('Stock List'!$L$11:$L$1010, MATCH(AP821, 'Stock List'!$K$11:$K$1010, 0)))*AO821), 2), 0)</f>
        <v>0</v>
      </c>
      <c r="CJ821" s="20"/>
      <c r="CK821" s="20">
        <f>IFERROR(ROUND(((INDEX('Stock List'!$M$11:$M$1010, MATCH(AR821, 'Stock List'!$K$11:$K$1010, 0))/INDEX('Stock List'!$L$11:$L$1010, MATCH(AR821, 'Stock List'!$K$11:$K$1010, 0)))*AQ821), 2), 0)</f>
        <v>0</v>
      </c>
      <c r="CL821" s="20"/>
      <c r="CM821" s="20">
        <f>IFERROR(ROUND(((INDEX('Stock List'!$M$11:$M$1010, MATCH(AT821, 'Stock List'!$K$11:$K$1010, 0))/INDEX('Stock List'!$L$11:$L$1010, MATCH(AT821, 'Stock List'!$K$11:$K$1010, 0)))*AS821), 2), 0)</f>
        <v>0</v>
      </c>
      <c r="CN821" s="20"/>
      <c r="CO821" s="20">
        <f>IFERROR(ROUND(((INDEX('Stock List'!$M$11:$M$1010, MATCH(AV821, 'Stock List'!$K$11:$K$1010, 0))/INDEX('Stock List'!$L$11:$L$1010, MATCH(AV821, 'Stock List'!$K$11:$K$1010, 0)))*AU821), 2), 0)</f>
        <v>0</v>
      </c>
      <c r="CP821" s="20"/>
      <c r="CQ821" s="20">
        <f>IFERROR(ROUND(((INDEX('Stock List'!$M$11:$M$1010, MATCH(AX821, 'Stock List'!$K$11:$K$1010, 0))/INDEX('Stock List'!$L$11:$L$1010, MATCH(AX821, 'Stock List'!$K$11:$K$1010, 0)))*AW821), 2), 0)</f>
        <v>0</v>
      </c>
      <c r="CR821" s="22"/>
      <c r="CT821" s="106" t="str">
        <f t="shared" si="655"/>
        <v/>
      </c>
      <c r="CU821" s="22" t="str">
        <f t="shared" si="656"/>
        <v/>
      </c>
      <c r="CX821" s="106" t="str">
        <f t="shared" si="657"/>
        <v/>
      </c>
      <c r="CY821" s="20" t="str">
        <f t="shared" si="658"/>
        <v/>
      </c>
      <c r="CZ821" s="22" t="str">
        <f t="shared" si="659"/>
        <v/>
      </c>
      <c r="DB821" s="76" t="str">
        <f>IF($H821="", "", COUNTIF($G$11:$G$1010, "&gt;"&amp;$G821)+1+COUNTIF($G$11:$G821, $G821)-1)</f>
        <v/>
      </c>
      <c r="DC821" s="76" t="str">
        <f>IF($H821="", "", COUNTIF($CZ$11:$CZ$1010, "&gt;"&amp;$CZ821)+1+COUNTIF($CZ$11:$CZ821, $CZ821)-1)</f>
        <v/>
      </c>
      <c r="DE821" s="147" t="str">
        <f t="shared" si="660"/>
        <v/>
      </c>
      <c r="DF821" s="148"/>
      <c r="DG821" s="19" t="str">
        <f t="shared" si="661"/>
        <v/>
      </c>
      <c r="DH821" s="153" t="str">
        <f t="shared" si="662"/>
        <v/>
      </c>
      <c r="DI821" s="19" t="str">
        <f t="shared" si="614"/>
        <v/>
      </c>
      <c r="DJ821" s="153" t="str">
        <f t="shared" si="615"/>
        <v/>
      </c>
      <c r="DK821" s="19" t="str">
        <f t="shared" si="616"/>
        <v/>
      </c>
      <c r="DL821" s="153" t="str">
        <f t="shared" si="617"/>
        <v/>
      </c>
      <c r="DM821" s="19" t="str">
        <f t="shared" si="618"/>
        <v/>
      </c>
      <c r="DN821" s="153" t="str">
        <f t="shared" si="619"/>
        <v/>
      </c>
      <c r="DO821" s="19" t="str">
        <f t="shared" si="620"/>
        <v/>
      </c>
      <c r="DP821" s="153" t="str">
        <f t="shared" si="621"/>
        <v/>
      </c>
      <c r="DQ821" s="19" t="str">
        <f t="shared" si="622"/>
        <v/>
      </c>
      <c r="DR821" s="153" t="str">
        <f t="shared" si="623"/>
        <v/>
      </c>
      <c r="DS821" s="19" t="str">
        <f t="shared" si="624"/>
        <v/>
      </c>
      <c r="DT821" s="153" t="str">
        <f t="shared" si="625"/>
        <v/>
      </c>
      <c r="DU821" s="19" t="str">
        <f t="shared" si="626"/>
        <v/>
      </c>
      <c r="DV821" s="153" t="str">
        <f t="shared" si="627"/>
        <v/>
      </c>
      <c r="DW821" s="19" t="str">
        <f t="shared" si="628"/>
        <v/>
      </c>
      <c r="DX821" s="153" t="str">
        <f t="shared" si="629"/>
        <v/>
      </c>
      <c r="DY821" s="19" t="str">
        <f t="shared" si="630"/>
        <v/>
      </c>
      <c r="DZ821" s="153" t="str">
        <f t="shared" si="631"/>
        <v/>
      </c>
      <c r="EA821" s="19" t="str">
        <f t="shared" si="632"/>
        <v/>
      </c>
      <c r="EB821" s="153" t="str">
        <f t="shared" si="633"/>
        <v/>
      </c>
      <c r="EC821" s="19" t="str">
        <f t="shared" si="634"/>
        <v/>
      </c>
      <c r="ED821" s="153" t="str">
        <f t="shared" si="635"/>
        <v/>
      </c>
      <c r="EE821" s="19" t="str">
        <f t="shared" si="636"/>
        <v/>
      </c>
      <c r="EF821" s="153" t="str">
        <f t="shared" si="637"/>
        <v/>
      </c>
      <c r="EG821" s="19" t="str">
        <f t="shared" si="638"/>
        <v/>
      </c>
      <c r="EH821" s="153" t="str">
        <f t="shared" si="639"/>
        <v/>
      </c>
      <c r="EI821" s="19" t="str">
        <f t="shared" si="640"/>
        <v/>
      </c>
      <c r="EJ821" s="153" t="str">
        <f t="shared" si="641"/>
        <v/>
      </c>
      <c r="EK821" s="19" t="str">
        <f t="shared" si="642"/>
        <v/>
      </c>
      <c r="EL821" s="153" t="str">
        <f t="shared" si="643"/>
        <v/>
      </c>
      <c r="EM821" s="19" t="str">
        <f t="shared" si="644"/>
        <v/>
      </c>
      <c r="EN821" s="153" t="str">
        <f t="shared" si="645"/>
        <v/>
      </c>
      <c r="EO821" s="19" t="str">
        <f t="shared" si="646"/>
        <v/>
      </c>
      <c r="EP821" s="153" t="str">
        <f t="shared" si="647"/>
        <v/>
      </c>
      <c r="EQ821" s="19" t="str">
        <f t="shared" si="648"/>
        <v/>
      </c>
      <c r="ER821" s="153" t="str">
        <f t="shared" si="649"/>
        <v/>
      </c>
      <c r="ES821" s="19" t="str">
        <f t="shared" si="650"/>
        <v/>
      </c>
      <c r="ET821" s="153" t="str">
        <f t="shared" si="651"/>
        <v/>
      </c>
    </row>
    <row r="822" spans="1:150" x14ac:dyDescent="0.25">
      <c r="A822" s="31"/>
      <c r="B822" s="91" t="str">
        <f t="shared" si="652"/>
        <v/>
      </c>
      <c r="C822" s="20" t="str">
        <f t="shared" si="612"/>
        <v/>
      </c>
      <c r="D822" s="97" t="str">
        <f t="shared" si="613"/>
        <v/>
      </c>
      <c r="E822" s="62" t="str">
        <f t="shared" si="653"/>
        <v/>
      </c>
      <c r="F822" s="31"/>
      <c r="G822" s="282"/>
      <c r="H822" s="283"/>
      <c r="I822" s="284"/>
      <c r="J822" s="285"/>
      <c r="K822" s="286"/>
      <c r="L822" s="287"/>
      <c r="M822" s="288"/>
      <c r="N822" s="287"/>
      <c r="O822" s="288"/>
      <c r="P822" s="287"/>
      <c r="Q822" s="288"/>
      <c r="R822" s="287"/>
      <c r="S822" s="288"/>
      <c r="T822" s="287"/>
      <c r="U822" s="288"/>
      <c r="V822" s="287"/>
      <c r="W822" s="288"/>
      <c r="X822" s="287"/>
      <c r="Y822" s="288"/>
      <c r="Z822" s="287"/>
      <c r="AA822" s="288"/>
      <c r="AB822" s="287"/>
      <c r="AC822" s="288"/>
      <c r="AD822" s="287"/>
      <c r="AE822" s="288"/>
      <c r="AF822" s="287"/>
      <c r="AG822" s="288"/>
      <c r="AH822" s="287"/>
      <c r="AI822" s="288"/>
      <c r="AJ822" s="287"/>
      <c r="AK822" s="288"/>
      <c r="AL822" s="287"/>
      <c r="AM822" s="288"/>
      <c r="AN822" s="287"/>
      <c r="AO822" s="288"/>
      <c r="AP822" s="287"/>
      <c r="AQ822" s="288"/>
      <c r="AR822" s="287"/>
      <c r="AS822" s="288"/>
      <c r="AT822" s="287"/>
      <c r="AU822" s="288"/>
      <c r="AV822" s="287"/>
      <c r="AW822" s="288"/>
      <c r="AX822" s="287"/>
      <c r="AY822" s="31"/>
      <c r="BA822" s="76" t="str">
        <f t="shared" si="654"/>
        <v/>
      </c>
      <c r="BC822" s="76" t="str">
        <f>IF('Stock List'!$K822="", "", 'Stock List'!$K822)</f>
        <v/>
      </c>
      <c r="BE822" s="106">
        <f>IFERROR(ROUND(((INDEX('Stock List'!$M$11:$M$1010, MATCH(L822, 'Stock List'!$K$11:$K$1010, 0))/INDEX('Stock List'!$L$11:$L$1010, MATCH(L822, 'Stock List'!$K$11:$K$1010, 0)))*K822), 2), 0)</f>
        <v>0</v>
      </c>
      <c r="BF822" s="20"/>
      <c r="BG822" s="20">
        <f>IFERROR(ROUND(((INDEX('Stock List'!$M$11:$M$1010, MATCH(N822, 'Stock List'!$K$11:$K$1010, 0))/INDEX('Stock List'!$L$11:$L$1010, MATCH(N822, 'Stock List'!$K$11:$K$1010, 0)))*M822), 2), 0)</f>
        <v>0</v>
      </c>
      <c r="BH822" s="20"/>
      <c r="BI822" s="20">
        <f>IFERROR(ROUND(((INDEX('Stock List'!$M$11:$M$1010, MATCH(P822, 'Stock List'!$K$11:$K$1010, 0))/INDEX('Stock List'!$L$11:$L$1010, MATCH(P822, 'Stock List'!$K$11:$K$1010, 0)))*O822), 2), 0)</f>
        <v>0</v>
      </c>
      <c r="BJ822" s="20"/>
      <c r="BK822" s="20">
        <f>IFERROR(ROUND(((INDEX('Stock List'!$M$11:$M$1010, MATCH(R822, 'Stock List'!$K$11:$K$1010, 0))/INDEX('Stock List'!$L$11:$L$1010, MATCH(R822, 'Stock List'!$K$11:$K$1010, 0)))*Q822), 2), 0)</f>
        <v>0</v>
      </c>
      <c r="BL822" s="20"/>
      <c r="BM822" s="20">
        <f>IFERROR(ROUND(((INDEX('Stock List'!$M$11:$M$1010, MATCH(T822, 'Stock List'!$K$11:$K$1010, 0))/INDEX('Stock List'!$L$11:$L$1010, MATCH(T822, 'Stock List'!$K$11:$K$1010, 0)))*S822), 2), 0)</f>
        <v>0</v>
      </c>
      <c r="BN822" s="20"/>
      <c r="BO822" s="20">
        <f>IFERROR(ROUND(((INDEX('Stock List'!$M$11:$M$1010, MATCH(V822, 'Stock List'!$K$11:$K$1010, 0))/INDEX('Stock List'!$L$11:$L$1010, MATCH(V822, 'Stock List'!$K$11:$K$1010, 0)))*U822), 2), 0)</f>
        <v>0</v>
      </c>
      <c r="BP822" s="20"/>
      <c r="BQ822" s="20">
        <f>IFERROR(ROUND(((INDEX('Stock List'!$M$11:$M$1010, MATCH(X822, 'Stock List'!$K$11:$K$1010, 0))/INDEX('Stock List'!$L$11:$L$1010, MATCH(X822, 'Stock List'!$K$11:$K$1010, 0)))*W822), 2), 0)</f>
        <v>0</v>
      </c>
      <c r="BR822" s="20"/>
      <c r="BS822" s="20">
        <f>IFERROR(ROUND(((INDEX('Stock List'!$M$11:$M$1010, MATCH(Z822, 'Stock List'!$K$11:$K$1010, 0))/INDEX('Stock List'!$L$11:$L$1010, MATCH(Z822, 'Stock List'!$K$11:$K$1010, 0)))*Y822), 2), 0)</f>
        <v>0</v>
      </c>
      <c r="BT822" s="20"/>
      <c r="BU822" s="20">
        <f>IFERROR(ROUND(((INDEX('Stock List'!$M$11:$M$1010, MATCH(AB822, 'Stock List'!$K$11:$K$1010, 0))/INDEX('Stock List'!$L$11:$L$1010, MATCH(AB822, 'Stock List'!$K$11:$K$1010, 0)))*AA822), 2), 0)</f>
        <v>0</v>
      </c>
      <c r="BV822" s="20"/>
      <c r="BW822" s="20">
        <f>IFERROR(ROUND(((INDEX('Stock List'!$M$11:$M$1010, MATCH(AD822, 'Stock List'!$K$11:$K$1010, 0))/INDEX('Stock List'!$L$11:$L$1010, MATCH(AD822, 'Stock List'!$K$11:$K$1010, 0)))*AC822), 2), 0)</f>
        <v>0</v>
      </c>
      <c r="BX822" s="20"/>
      <c r="BY822" s="20">
        <f>IFERROR(ROUND(((INDEX('Stock List'!$M$11:$M$1010, MATCH(AF822, 'Stock List'!$K$11:$K$1010, 0))/INDEX('Stock List'!$L$11:$L$1010, MATCH(AF822, 'Stock List'!$K$11:$K$1010, 0)))*AE822), 2), 0)</f>
        <v>0</v>
      </c>
      <c r="BZ822" s="20"/>
      <c r="CA822" s="20">
        <f>IFERROR(ROUND(((INDEX('Stock List'!$M$11:$M$1010, MATCH(AH822, 'Stock List'!$K$11:$K$1010, 0))/INDEX('Stock List'!$L$11:$L$1010, MATCH(AH822, 'Stock List'!$K$11:$K$1010, 0)))*AG822), 2), 0)</f>
        <v>0</v>
      </c>
      <c r="CB822" s="20"/>
      <c r="CC822" s="20">
        <f>IFERROR(ROUND(((INDEX('Stock List'!$M$11:$M$1010, MATCH(AJ822, 'Stock List'!$K$11:$K$1010, 0))/INDEX('Stock List'!$L$11:$L$1010, MATCH(AJ822, 'Stock List'!$K$11:$K$1010, 0)))*AI822), 2), 0)</f>
        <v>0</v>
      </c>
      <c r="CD822" s="20"/>
      <c r="CE822" s="20">
        <f>IFERROR(ROUND(((INDEX('Stock List'!$M$11:$M$1010, MATCH(AL822, 'Stock List'!$K$11:$K$1010, 0))/INDEX('Stock List'!$L$11:$L$1010, MATCH(AL822, 'Stock List'!$K$11:$K$1010, 0)))*AK822), 2), 0)</f>
        <v>0</v>
      </c>
      <c r="CF822" s="20"/>
      <c r="CG822" s="20">
        <f>IFERROR(ROUND(((INDEX('Stock List'!$M$11:$M$1010, MATCH(AN822, 'Stock List'!$K$11:$K$1010, 0))/INDEX('Stock List'!$L$11:$L$1010, MATCH(AN822, 'Stock List'!$K$11:$K$1010, 0)))*AM822), 2), 0)</f>
        <v>0</v>
      </c>
      <c r="CH822" s="20"/>
      <c r="CI822" s="20">
        <f>IFERROR(ROUND(((INDEX('Stock List'!$M$11:$M$1010, MATCH(AP822, 'Stock List'!$K$11:$K$1010, 0))/INDEX('Stock List'!$L$11:$L$1010, MATCH(AP822, 'Stock List'!$K$11:$K$1010, 0)))*AO822), 2), 0)</f>
        <v>0</v>
      </c>
      <c r="CJ822" s="20"/>
      <c r="CK822" s="20">
        <f>IFERROR(ROUND(((INDEX('Stock List'!$M$11:$M$1010, MATCH(AR822, 'Stock List'!$K$11:$K$1010, 0))/INDEX('Stock List'!$L$11:$L$1010, MATCH(AR822, 'Stock List'!$K$11:$K$1010, 0)))*AQ822), 2), 0)</f>
        <v>0</v>
      </c>
      <c r="CL822" s="20"/>
      <c r="CM822" s="20">
        <f>IFERROR(ROUND(((INDEX('Stock List'!$M$11:$M$1010, MATCH(AT822, 'Stock List'!$K$11:$K$1010, 0))/INDEX('Stock List'!$L$11:$L$1010, MATCH(AT822, 'Stock List'!$K$11:$K$1010, 0)))*AS822), 2), 0)</f>
        <v>0</v>
      </c>
      <c r="CN822" s="20"/>
      <c r="CO822" s="20">
        <f>IFERROR(ROUND(((INDEX('Stock List'!$M$11:$M$1010, MATCH(AV822, 'Stock List'!$K$11:$K$1010, 0))/INDEX('Stock List'!$L$11:$L$1010, MATCH(AV822, 'Stock List'!$K$11:$K$1010, 0)))*AU822), 2), 0)</f>
        <v>0</v>
      </c>
      <c r="CP822" s="20"/>
      <c r="CQ822" s="20">
        <f>IFERROR(ROUND(((INDEX('Stock List'!$M$11:$M$1010, MATCH(AX822, 'Stock List'!$K$11:$K$1010, 0))/INDEX('Stock List'!$L$11:$L$1010, MATCH(AX822, 'Stock List'!$K$11:$K$1010, 0)))*AW822), 2), 0)</f>
        <v>0</v>
      </c>
      <c r="CR822" s="22"/>
      <c r="CT822" s="106" t="str">
        <f t="shared" si="655"/>
        <v/>
      </c>
      <c r="CU822" s="22" t="str">
        <f t="shared" si="656"/>
        <v/>
      </c>
      <c r="CX822" s="106" t="str">
        <f t="shared" si="657"/>
        <v/>
      </c>
      <c r="CY822" s="20" t="str">
        <f t="shared" si="658"/>
        <v/>
      </c>
      <c r="CZ822" s="22" t="str">
        <f t="shared" si="659"/>
        <v/>
      </c>
      <c r="DB822" s="76" t="str">
        <f>IF($H822="", "", COUNTIF($G$11:$G$1010, "&gt;"&amp;$G822)+1+COUNTIF($G$11:$G822, $G822)-1)</f>
        <v/>
      </c>
      <c r="DC822" s="76" t="str">
        <f>IF($H822="", "", COUNTIF($CZ$11:$CZ$1010, "&gt;"&amp;$CZ822)+1+COUNTIF($CZ$11:$CZ822, $CZ822)-1)</f>
        <v/>
      </c>
      <c r="DE822" s="147" t="str">
        <f t="shared" si="660"/>
        <v/>
      </c>
      <c r="DF822" s="148"/>
      <c r="DG822" s="19" t="str">
        <f t="shared" si="661"/>
        <v/>
      </c>
      <c r="DH822" s="153" t="str">
        <f t="shared" si="662"/>
        <v/>
      </c>
      <c r="DI822" s="19" t="str">
        <f t="shared" si="614"/>
        <v/>
      </c>
      <c r="DJ822" s="153" t="str">
        <f t="shared" si="615"/>
        <v/>
      </c>
      <c r="DK822" s="19" t="str">
        <f t="shared" si="616"/>
        <v/>
      </c>
      <c r="DL822" s="153" t="str">
        <f t="shared" si="617"/>
        <v/>
      </c>
      <c r="DM822" s="19" t="str">
        <f t="shared" si="618"/>
        <v/>
      </c>
      <c r="DN822" s="153" t="str">
        <f t="shared" si="619"/>
        <v/>
      </c>
      <c r="DO822" s="19" t="str">
        <f t="shared" si="620"/>
        <v/>
      </c>
      <c r="DP822" s="153" t="str">
        <f t="shared" si="621"/>
        <v/>
      </c>
      <c r="DQ822" s="19" t="str">
        <f t="shared" si="622"/>
        <v/>
      </c>
      <c r="DR822" s="153" t="str">
        <f t="shared" si="623"/>
        <v/>
      </c>
      <c r="DS822" s="19" t="str">
        <f t="shared" si="624"/>
        <v/>
      </c>
      <c r="DT822" s="153" t="str">
        <f t="shared" si="625"/>
        <v/>
      </c>
      <c r="DU822" s="19" t="str">
        <f t="shared" si="626"/>
        <v/>
      </c>
      <c r="DV822" s="153" t="str">
        <f t="shared" si="627"/>
        <v/>
      </c>
      <c r="DW822" s="19" t="str">
        <f t="shared" si="628"/>
        <v/>
      </c>
      <c r="DX822" s="153" t="str">
        <f t="shared" si="629"/>
        <v/>
      </c>
      <c r="DY822" s="19" t="str">
        <f t="shared" si="630"/>
        <v/>
      </c>
      <c r="DZ822" s="153" t="str">
        <f t="shared" si="631"/>
        <v/>
      </c>
      <c r="EA822" s="19" t="str">
        <f t="shared" si="632"/>
        <v/>
      </c>
      <c r="EB822" s="153" t="str">
        <f t="shared" si="633"/>
        <v/>
      </c>
      <c r="EC822" s="19" t="str">
        <f t="shared" si="634"/>
        <v/>
      </c>
      <c r="ED822" s="153" t="str">
        <f t="shared" si="635"/>
        <v/>
      </c>
      <c r="EE822" s="19" t="str">
        <f t="shared" si="636"/>
        <v/>
      </c>
      <c r="EF822" s="153" t="str">
        <f t="shared" si="637"/>
        <v/>
      </c>
      <c r="EG822" s="19" t="str">
        <f t="shared" si="638"/>
        <v/>
      </c>
      <c r="EH822" s="153" t="str">
        <f t="shared" si="639"/>
        <v/>
      </c>
      <c r="EI822" s="19" t="str">
        <f t="shared" si="640"/>
        <v/>
      </c>
      <c r="EJ822" s="153" t="str">
        <f t="shared" si="641"/>
        <v/>
      </c>
      <c r="EK822" s="19" t="str">
        <f t="shared" si="642"/>
        <v/>
      </c>
      <c r="EL822" s="153" t="str">
        <f t="shared" si="643"/>
        <v/>
      </c>
      <c r="EM822" s="19" t="str">
        <f t="shared" si="644"/>
        <v/>
      </c>
      <c r="EN822" s="153" t="str">
        <f t="shared" si="645"/>
        <v/>
      </c>
      <c r="EO822" s="19" t="str">
        <f t="shared" si="646"/>
        <v/>
      </c>
      <c r="EP822" s="153" t="str">
        <f t="shared" si="647"/>
        <v/>
      </c>
      <c r="EQ822" s="19" t="str">
        <f t="shared" si="648"/>
        <v/>
      </c>
      <c r="ER822" s="153" t="str">
        <f t="shared" si="649"/>
        <v/>
      </c>
      <c r="ES822" s="19" t="str">
        <f t="shared" si="650"/>
        <v/>
      </c>
      <c r="ET822" s="153" t="str">
        <f t="shared" si="651"/>
        <v/>
      </c>
    </row>
    <row r="823" spans="1:150" x14ac:dyDescent="0.25">
      <c r="A823" s="31"/>
      <c r="B823" s="91" t="str">
        <f t="shared" si="652"/>
        <v/>
      </c>
      <c r="C823" s="20" t="str">
        <f t="shared" si="612"/>
        <v/>
      </c>
      <c r="D823" s="97" t="str">
        <f t="shared" si="613"/>
        <v/>
      </c>
      <c r="E823" s="62" t="str">
        <f t="shared" si="653"/>
        <v/>
      </c>
      <c r="F823" s="31"/>
      <c r="G823" s="282"/>
      <c r="H823" s="283"/>
      <c r="I823" s="284"/>
      <c r="J823" s="285"/>
      <c r="K823" s="286"/>
      <c r="L823" s="287"/>
      <c r="M823" s="288"/>
      <c r="N823" s="287"/>
      <c r="O823" s="288"/>
      <c r="P823" s="287"/>
      <c r="Q823" s="288"/>
      <c r="R823" s="287"/>
      <c r="S823" s="288"/>
      <c r="T823" s="287"/>
      <c r="U823" s="288"/>
      <c r="V823" s="287"/>
      <c r="W823" s="288"/>
      <c r="X823" s="287"/>
      <c r="Y823" s="288"/>
      <c r="Z823" s="287"/>
      <c r="AA823" s="288"/>
      <c r="AB823" s="287"/>
      <c r="AC823" s="288"/>
      <c r="AD823" s="287"/>
      <c r="AE823" s="288"/>
      <c r="AF823" s="287"/>
      <c r="AG823" s="288"/>
      <c r="AH823" s="287"/>
      <c r="AI823" s="288"/>
      <c r="AJ823" s="287"/>
      <c r="AK823" s="288"/>
      <c r="AL823" s="287"/>
      <c r="AM823" s="288"/>
      <c r="AN823" s="287"/>
      <c r="AO823" s="288"/>
      <c r="AP823" s="287"/>
      <c r="AQ823" s="288"/>
      <c r="AR823" s="287"/>
      <c r="AS823" s="288"/>
      <c r="AT823" s="287"/>
      <c r="AU823" s="288"/>
      <c r="AV823" s="287"/>
      <c r="AW823" s="288"/>
      <c r="AX823" s="287"/>
      <c r="AY823" s="31"/>
      <c r="BA823" s="76" t="str">
        <f t="shared" si="654"/>
        <v/>
      </c>
      <c r="BC823" s="76" t="str">
        <f>IF('Stock List'!$K823="", "", 'Stock List'!$K823)</f>
        <v/>
      </c>
      <c r="BE823" s="106">
        <f>IFERROR(ROUND(((INDEX('Stock List'!$M$11:$M$1010, MATCH(L823, 'Stock List'!$K$11:$K$1010, 0))/INDEX('Stock List'!$L$11:$L$1010, MATCH(L823, 'Stock List'!$K$11:$K$1010, 0)))*K823), 2), 0)</f>
        <v>0</v>
      </c>
      <c r="BF823" s="20"/>
      <c r="BG823" s="20">
        <f>IFERROR(ROUND(((INDEX('Stock List'!$M$11:$M$1010, MATCH(N823, 'Stock List'!$K$11:$K$1010, 0))/INDEX('Stock List'!$L$11:$L$1010, MATCH(N823, 'Stock List'!$K$11:$K$1010, 0)))*M823), 2), 0)</f>
        <v>0</v>
      </c>
      <c r="BH823" s="20"/>
      <c r="BI823" s="20">
        <f>IFERROR(ROUND(((INDEX('Stock List'!$M$11:$M$1010, MATCH(P823, 'Stock List'!$K$11:$K$1010, 0))/INDEX('Stock List'!$L$11:$L$1010, MATCH(P823, 'Stock List'!$K$11:$K$1010, 0)))*O823), 2), 0)</f>
        <v>0</v>
      </c>
      <c r="BJ823" s="20"/>
      <c r="BK823" s="20">
        <f>IFERROR(ROUND(((INDEX('Stock List'!$M$11:$M$1010, MATCH(R823, 'Stock List'!$K$11:$K$1010, 0))/INDEX('Stock List'!$L$11:$L$1010, MATCH(R823, 'Stock List'!$K$11:$K$1010, 0)))*Q823), 2), 0)</f>
        <v>0</v>
      </c>
      <c r="BL823" s="20"/>
      <c r="BM823" s="20">
        <f>IFERROR(ROUND(((INDEX('Stock List'!$M$11:$M$1010, MATCH(T823, 'Stock List'!$K$11:$K$1010, 0))/INDEX('Stock List'!$L$11:$L$1010, MATCH(T823, 'Stock List'!$K$11:$K$1010, 0)))*S823), 2), 0)</f>
        <v>0</v>
      </c>
      <c r="BN823" s="20"/>
      <c r="BO823" s="20">
        <f>IFERROR(ROUND(((INDEX('Stock List'!$M$11:$M$1010, MATCH(V823, 'Stock List'!$K$11:$K$1010, 0))/INDEX('Stock List'!$L$11:$L$1010, MATCH(V823, 'Stock List'!$K$11:$K$1010, 0)))*U823), 2), 0)</f>
        <v>0</v>
      </c>
      <c r="BP823" s="20"/>
      <c r="BQ823" s="20">
        <f>IFERROR(ROUND(((INDEX('Stock List'!$M$11:$M$1010, MATCH(X823, 'Stock List'!$K$11:$K$1010, 0))/INDEX('Stock List'!$L$11:$L$1010, MATCH(X823, 'Stock List'!$K$11:$K$1010, 0)))*W823), 2), 0)</f>
        <v>0</v>
      </c>
      <c r="BR823" s="20"/>
      <c r="BS823" s="20">
        <f>IFERROR(ROUND(((INDEX('Stock List'!$M$11:$M$1010, MATCH(Z823, 'Stock List'!$K$11:$K$1010, 0))/INDEX('Stock List'!$L$11:$L$1010, MATCH(Z823, 'Stock List'!$K$11:$K$1010, 0)))*Y823), 2), 0)</f>
        <v>0</v>
      </c>
      <c r="BT823" s="20"/>
      <c r="BU823" s="20">
        <f>IFERROR(ROUND(((INDEX('Stock List'!$M$11:$M$1010, MATCH(AB823, 'Stock List'!$K$11:$K$1010, 0))/INDEX('Stock List'!$L$11:$L$1010, MATCH(AB823, 'Stock List'!$K$11:$K$1010, 0)))*AA823), 2), 0)</f>
        <v>0</v>
      </c>
      <c r="BV823" s="20"/>
      <c r="BW823" s="20">
        <f>IFERROR(ROUND(((INDEX('Stock List'!$M$11:$M$1010, MATCH(AD823, 'Stock List'!$K$11:$K$1010, 0))/INDEX('Stock List'!$L$11:$L$1010, MATCH(AD823, 'Stock List'!$K$11:$K$1010, 0)))*AC823), 2), 0)</f>
        <v>0</v>
      </c>
      <c r="BX823" s="20"/>
      <c r="BY823" s="20">
        <f>IFERROR(ROUND(((INDEX('Stock List'!$M$11:$M$1010, MATCH(AF823, 'Stock List'!$K$11:$K$1010, 0))/INDEX('Stock List'!$L$11:$L$1010, MATCH(AF823, 'Stock List'!$K$11:$K$1010, 0)))*AE823), 2), 0)</f>
        <v>0</v>
      </c>
      <c r="BZ823" s="20"/>
      <c r="CA823" s="20">
        <f>IFERROR(ROUND(((INDEX('Stock List'!$M$11:$M$1010, MATCH(AH823, 'Stock List'!$K$11:$K$1010, 0))/INDEX('Stock List'!$L$11:$L$1010, MATCH(AH823, 'Stock List'!$K$11:$K$1010, 0)))*AG823), 2), 0)</f>
        <v>0</v>
      </c>
      <c r="CB823" s="20"/>
      <c r="CC823" s="20">
        <f>IFERROR(ROUND(((INDEX('Stock List'!$M$11:$M$1010, MATCH(AJ823, 'Stock List'!$K$11:$K$1010, 0))/INDEX('Stock List'!$L$11:$L$1010, MATCH(AJ823, 'Stock List'!$K$11:$K$1010, 0)))*AI823), 2), 0)</f>
        <v>0</v>
      </c>
      <c r="CD823" s="20"/>
      <c r="CE823" s="20">
        <f>IFERROR(ROUND(((INDEX('Stock List'!$M$11:$M$1010, MATCH(AL823, 'Stock List'!$K$11:$K$1010, 0))/INDEX('Stock List'!$L$11:$L$1010, MATCH(AL823, 'Stock List'!$K$11:$K$1010, 0)))*AK823), 2), 0)</f>
        <v>0</v>
      </c>
      <c r="CF823" s="20"/>
      <c r="CG823" s="20">
        <f>IFERROR(ROUND(((INDEX('Stock List'!$M$11:$M$1010, MATCH(AN823, 'Stock List'!$K$11:$K$1010, 0))/INDEX('Stock List'!$L$11:$L$1010, MATCH(AN823, 'Stock List'!$K$11:$K$1010, 0)))*AM823), 2), 0)</f>
        <v>0</v>
      </c>
      <c r="CH823" s="20"/>
      <c r="CI823" s="20">
        <f>IFERROR(ROUND(((INDEX('Stock List'!$M$11:$M$1010, MATCH(AP823, 'Stock List'!$K$11:$K$1010, 0))/INDEX('Stock List'!$L$11:$L$1010, MATCH(AP823, 'Stock List'!$K$11:$K$1010, 0)))*AO823), 2), 0)</f>
        <v>0</v>
      </c>
      <c r="CJ823" s="20"/>
      <c r="CK823" s="20">
        <f>IFERROR(ROUND(((INDEX('Stock List'!$M$11:$M$1010, MATCH(AR823, 'Stock List'!$K$11:$K$1010, 0))/INDEX('Stock List'!$L$11:$L$1010, MATCH(AR823, 'Stock List'!$K$11:$K$1010, 0)))*AQ823), 2), 0)</f>
        <v>0</v>
      </c>
      <c r="CL823" s="20"/>
      <c r="CM823" s="20">
        <f>IFERROR(ROUND(((INDEX('Stock List'!$M$11:$M$1010, MATCH(AT823, 'Stock List'!$K$11:$K$1010, 0))/INDEX('Stock List'!$L$11:$L$1010, MATCH(AT823, 'Stock List'!$K$11:$K$1010, 0)))*AS823), 2), 0)</f>
        <v>0</v>
      </c>
      <c r="CN823" s="20"/>
      <c r="CO823" s="20">
        <f>IFERROR(ROUND(((INDEX('Stock List'!$M$11:$M$1010, MATCH(AV823, 'Stock List'!$K$11:$K$1010, 0))/INDEX('Stock List'!$L$11:$L$1010, MATCH(AV823, 'Stock List'!$K$11:$K$1010, 0)))*AU823), 2), 0)</f>
        <v>0</v>
      </c>
      <c r="CP823" s="20"/>
      <c r="CQ823" s="20">
        <f>IFERROR(ROUND(((INDEX('Stock List'!$M$11:$M$1010, MATCH(AX823, 'Stock List'!$K$11:$K$1010, 0))/INDEX('Stock List'!$L$11:$L$1010, MATCH(AX823, 'Stock List'!$K$11:$K$1010, 0)))*AW823), 2), 0)</f>
        <v>0</v>
      </c>
      <c r="CR823" s="22"/>
      <c r="CT823" s="106" t="str">
        <f t="shared" si="655"/>
        <v/>
      </c>
      <c r="CU823" s="22" t="str">
        <f t="shared" si="656"/>
        <v/>
      </c>
      <c r="CX823" s="106" t="str">
        <f t="shared" si="657"/>
        <v/>
      </c>
      <c r="CY823" s="20" t="str">
        <f t="shared" si="658"/>
        <v/>
      </c>
      <c r="CZ823" s="22" t="str">
        <f t="shared" si="659"/>
        <v/>
      </c>
      <c r="DB823" s="76" t="str">
        <f>IF($H823="", "", COUNTIF($G$11:$G$1010, "&gt;"&amp;$G823)+1+COUNTIF($G$11:$G823, $G823)-1)</f>
        <v/>
      </c>
      <c r="DC823" s="76" t="str">
        <f>IF($H823="", "", COUNTIF($CZ$11:$CZ$1010, "&gt;"&amp;$CZ823)+1+COUNTIF($CZ$11:$CZ823, $CZ823)-1)</f>
        <v/>
      </c>
      <c r="DE823" s="147" t="str">
        <f t="shared" si="660"/>
        <v/>
      </c>
      <c r="DF823" s="148"/>
      <c r="DG823" s="19" t="str">
        <f t="shared" si="661"/>
        <v/>
      </c>
      <c r="DH823" s="153" t="str">
        <f t="shared" si="662"/>
        <v/>
      </c>
      <c r="DI823" s="19" t="str">
        <f t="shared" si="614"/>
        <v/>
      </c>
      <c r="DJ823" s="153" t="str">
        <f t="shared" si="615"/>
        <v/>
      </c>
      <c r="DK823" s="19" t="str">
        <f t="shared" si="616"/>
        <v/>
      </c>
      <c r="DL823" s="153" t="str">
        <f t="shared" si="617"/>
        <v/>
      </c>
      <c r="DM823" s="19" t="str">
        <f t="shared" si="618"/>
        <v/>
      </c>
      <c r="DN823" s="153" t="str">
        <f t="shared" si="619"/>
        <v/>
      </c>
      <c r="DO823" s="19" t="str">
        <f t="shared" si="620"/>
        <v/>
      </c>
      <c r="DP823" s="153" t="str">
        <f t="shared" si="621"/>
        <v/>
      </c>
      <c r="DQ823" s="19" t="str">
        <f t="shared" si="622"/>
        <v/>
      </c>
      <c r="DR823" s="153" t="str">
        <f t="shared" si="623"/>
        <v/>
      </c>
      <c r="DS823" s="19" t="str">
        <f t="shared" si="624"/>
        <v/>
      </c>
      <c r="DT823" s="153" t="str">
        <f t="shared" si="625"/>
        <v/>
      </c>
      <c r="DU823" s="19" t="str">
        <f t="shared" si="626"/>
        <v/>
      </c>
      <c r="DV823" s="153" t="str">
        <f t="shared" si="627"/>
        <v/>
      </c>
      <c r="DW823" s="19" t="str">
        <f t="shared" si="628"/>
        <v/>
      </c>
      <c r="DX823" s="153" t="str">
        <f t="shared" si="629"/>
        <v/>
      </c>
      <c r="DY823" s="19" t="str">
        <f t="shared" si="630"/>
        <v/>
      </c>
      <c r="DZ823" s="153" t="str">
        <f t="shared" si="631"/>
        <v/>
      </c>
      <c r="EA823" s="19" t="str">
        <f t="shared" si="632"/>
        <v/>
      </c>
      <c r="EB823" s="153" t="str">
        <f t="shared" si="633"/>
        <v/>
      </c>
      <c r="EC823" s="19" t="str">
        <f t="shared" si="634"/>
        <v/>
      </c>
      <c r="ED823" s="153" t="str">
        <f t="shared" si="635"/>
        <v/>
      </c>
      <c r="EE823" s="19" t="str">
        <f t="shared" si="636"/>
        <v/>
      </c>
      <c r="EF823" s="153" t="str">
        <f t="shared" si="637"/>
        <v/>
      </c>
      <c r="EG823" s="19" t="str">
        <f t="shared" si="638"/>
        <v/>
      </c>
      <c r="EH823" s="153" t="str">
        <f t="shared" si="639"/>
        <v/>
      </c>
      <c r="EI823" s="19" t="str">
        <f t="shared" si="640"/>
        <v/>
      </c>
      <c r="EJ823" s="153" t="str">
        <f t="shared" si="641"/>
        <v/>
      </c>
      <c r="EK823" s="19" t="str">
        <f t="shared" si="642"/>
        <v/>
      </c>
      <c r="EL823" s="153" t="str">
        <f t="shared" si="643"/>
        <v/>
      </c>
      <c r="EM823" s="19" t="str">
        <f t="shared" si="644"/>
        <v/>
      </c>
      <c r="EN823" s="153" t="str">
        <f t="shared" si="645"/>
        <v/>
      </c>
      <c r="EO823" s="19" t="str">
        <f t="shared" si="646"/>
        <v/>
      </c>
      <c r="EP823" s="153" t="str">
        <f t="shared" si="647"/>
        <v/>
      </c>
      <c r="EQ823" s="19" t="str">
        <f t="shared" si="648"/>
        <v/>
      </c>
      <c r="ER823" s="153" t="str">
        <f t="shared" si="649"/>
        <v/>
      </c>
      <c r="ES823" s="19" t="str">
        <f t="shared" si="650"/>
        <v/>
      </c>
      <c r="ET823" s="153" t="str">
        <f t="shared" si="651"/>
        <v/>
      </c>
    </row>
    <row r="824" spans="1:150" x14ac:dyDescent="0.25">
      <c r="A824" s="31"/>
      <c r="B824" s="91" t="str">
        <f t="shared" si="652"/>
        <v/>
      </c>
      <c r="C824" s="20" t="str">
        <f t="shared" si="612"/>
        <v/>
      </c>
      <c r="D824" s="97" t="str">
        <f t="shared" si="613"/>
        <v/>
      </c>
      <c r="E824" s="62" t="str">
        <f t="shared" si="653"/>
        <v/>
      </c>
      <c r="F824" s="31"/>
      <c r="G824" s="282"/>
      <c r="H824" s="283"/>
      <c r="I824" s="284"/>
      <c r="J824" s="285"/>
      <c r="K824" s="286"/>
      <c r="L824" s="287"/>
      <c r="M824" s="288"/>
      <c r="N824" s="287"/>
      <c r="O824" s="288"/>
      <c r="P824" s="287"/>
      <c r="Q824" s="288"/>
      <c r="R824" s="287"/>
      <c r="S824" s="288"/>
      <c r="T824" s="287"/>
      <c r="U824" s="288"/>
      <c r="V824" s="287"/>
      <c r="W824" s="288"/>
      <c r="X824" s="287"/>
      <c r="Y824" s="288"/>
      <c r="Z824" s="287"/>
      <c r="AA824" s="288"/>
      <c r="AB824" s="287"/>
      <c r="AC824" s="288"/>
      <c r="AD824" s="287"/>
      <c r="AE824" s="288"/>
      <c r="AF824" s="287"/>
      <c r="AG824" s="288"/>
      <c r="AH824" s="287"/>
      <c r="AI824" s="288"/>
      <c r="AJ824" s="287"/>
      <c r="AK824" s="288"/>
      <c r="AL824" s="287"/>
      <c r="AM824" s="288"/>
      <c r="AN824" s="287"/>
      <c r="AO824" s="288"/>
      <c r="AP824" s="287"/>
      <c r="AQ824" s="288"/>
      <c r="AR824" s="287"/>
      <c r="AS824" s="288"/>
      <c r="AT824" s="287"/>
      <c r="AU824" s="288"/>
      <c r="AV824" s="287"/>
      <c r="AW824" s="288"/>
      <c r="AX824" s="287"/>
      <c r="AY824" s="31"/>
      <c r="BA824" s="76" t="str">
        <f t="shared" si="654"/>
        <v/>
      </c>
      <c r="BC824" s="76" t="str">
        <f>IF('Stock List'!$K824="", "", 'Stock List'!$K824)</f>
        <v/>
      </c>
      <c r="BE824" s="106">
        <f>IFERROR(ROUND(((INDEX('Stock List'!$M$11:$M$1010, MATCH(L824, 'Stock List'!$K$11:$K$1010, 0))/INDEX('Stock List'!$L$11:$L$1010, MATCH(L824, 'Stock List'!$K$11:$K$1010, 0)))*K824), 2), 0)</f>
        <v>0</v>
      </c>
      <c r="BF824" s="20"/>
      <c r="BG824" s="20">
        <f>IFERROR(ROUND(((INDEX('Stock List'!$M$11:$M$1010, MATCH(N824, 'Stock List'!$K$11:$K$1010, 0))/INDEX('Stock List'!$L$11:$L$1010, MATCH(N824, 'Stock List'!$K$11:$K$1010, 0)))*M824), 2), 0)</f>
        <v>0</v>
      </c>
      <c r="BH824" s="20"/>
      <c r="BI824" s="20">
        <f>IFERROR(ROUND(((INDEX('Stock List'!$M$11:$M$1010, MATCH(P824, 'Stock List'!$K$11:$K$1010, 0))/INDEX('Stock List'!$L$11:$L$1010, MATCH(P824, 'Stock List'!$K$11:$K$1010, 0)))*O824), 2), 0)</f>
        <v>0</v>
      </c>
      <c r="BJ824" s="20"/>
      <c r="BK824" s="20">
        <f>IFERROR(ROUND(((INDEX('Stock List'!$M$11:$M$1010, MATCH(R824, 'Stock List'!$K$11:$K$1010, 0))/INDEX('Stock List'!$L$11:$L$1010, MATCH(R824, 'Stock List'!$K$11:$K$1010, 0)))*Q824), 2), 0)</f>
        <v>0</v>
      </c>
      <c r="BL824" s="20"/>
      <c r="BM824" s="20">
        <f>IFERROR(ROUND(((INDEX('Stock List'!$M$11:$M$1010, MATCH(T824, 'Stock List'!$K$11:$K$1010, 0))/INDEX('Stock List'!$L$11:$L$1010, MATCH(T824, 'Stock List'!$K$11:$K$1010, 0)))*S824), 2), 0)</f>
        <v>0</v>
      </c>
      <c r="BN824" s="20"/>
      <c r="BO824" s="20">
        <f>IFERROR(ROUND(((INDEX('Stock List'!$M$11:$M$1010, MATCH(V824, 'Stock List'!$K$11:$K$1010, 0))/INDEX('Stock List'!$L$11:$L$1010, MATCH(V824, 'Stock List'!$K$11:$K$1010, 0)))*U824), 2), 0)</f>
        <v>0</v>
      </c>
      <c r="BP824" s="20"/>
      <c r="BQ824" s="20">
        <f>IFERROR(ROUND(((INDEX('Stock List'!$M$11:$M$1010, MATCH(X824, 'Stock List'!$K$11:$K$1010, 0))/INDEX('Stock List'!$L$11:$L$1010, MATCH(X824, 'Stock List'!$K$11:$K$1010, 0)))*W824), 2), 0)</f>
        <v>0</v>
      </c>
      <c r="BR824" s="20"/>
      <c r="BS824" s="20">
        <f>IFERROR(ROUND(((INDEX('Stock List'!$M$11:$M$1010, MATCH(Z824, 'Stock List'!$K$11:$K$1010, 0))/INDEX('Stock List'!$L$11:$L$1010, MATCH(Z824, 'Stock List'!$K$11:$K$1010, 0)))*Y824), 2), 0)</f>
        <v>0</v>
      </c>
      <c r="BT824" s="20"/>
      <c r="BU824" s="20">
        <f>IFERROR(ROUND(((INDEX('Stock List'!$M$11:$M$1010, MATCH(AB824, 'Stock List'!$K$11:$K$1010, 0))/INDEX('Stock List'!$L$11:$L$1010, MATCH(AB824, 'Stock List'!$K$11:$K$1010, 0)))*AA824), 2), 0)</f>
        <v>0</v>
      </c>
      <c r="BV824" s="20"/>
      <c r="BW824" s="20">
        <f>IFERROR(ROUND(((INDEX('Stock List'!$M$11:$M$1010, MATCH(AD824, 'Stock List'!$K$11:$K$1010, 0))/INDEX('Stock List'!$L$11:$L$1010, MATCH(AD824, 'Stock List'!$K$11:$K$1010, 0)))*AC824), 2), 0)</f>
        <v>0</v>
      </c>
      <c r="BX824" s="20"/>
      <c r="BY824" s="20">
        <f>IFERROR(ROUND(((INDEX('Stock List'!$M$11:$M$1010, MATCH(AF824, 'Stock List'!$K$11:$K$1010, 0))/INDEX('Stock List'!$L$11:$L$1010, MATCH(AF824, 'Stock List'!$K$11:$K$1010, 0)))*AE824), 2), 0)</f>
        <v>0</v>
      </c>
      <c r="BZ824" s="20"/>
      <c r="CA824" s="20">
        <f>IFERROR(ROUND(((INDEX('Stock List'!$M$11:$M$1010, MATCH(AH824, 'Stock List'!$K$11:$K$1010, 0))/INDEX('Stock List'!$L$11:$L$1010, MATCH(AH824, 'Stock List'!$K$11:$K$1010, 0)))*AG824), 2), 0)</f>
        <v>0</v>
      </c>
      <c r="CB824" s="20"/>
      <c r="CC824" s="20">
        <f>IFERROR(ROUND(((INDEX('Stock List'!$M$11:$M$1010, MATCH(AJ824, 'Stock List'!$K$11:$K$1010, 0))/INDEX('Stock List'!$L$11:$L$1010, MATCH(AJ824, 'Stock List'!$K$11:$K$1010, 0)))*AI824), 2), 0)</f>
        <v>0</v>
      </c>
      <c r="CD824" s="20"/>
      <c r="CE824" s="20">
        <f>IFERROR(ROUND(((INDEX('Stock List'!$M$11:$M$1010, MATCH(AL824, 'Stock List'!$K$11:$K$1010, 0))/INDEX('Stock List'!$L$11:$L$1010, MATCH(AL824, 'Stock List'!$K$11:$K$1010, 0)))*AK824), 2), 0)</f>
        <v>0</v>
      </c>
      <c r="CF824" s="20"/>
      <c r="CG824" s="20">
        <f>IFERROR(ROUND(((INDEX('Stock List'!$M$11:$M$1010, MATCH(AN824, 'Stock List'!$K$11:$K$1010, 0))/INDEX('Stock List'!$L$11:$L$1010, MATCH(AN824, 'Stock List'!$K$11:$K$1010, 0)))*AM824), 2), 0)</f>
        <v>0</v>
      </c>
      <c r="CH824" s="20"/>
      <c r="CI824" s="20">
        <f>IFERROR(ROUND(((INDEX('Stock List'!$M$11:$M$1010, MATCH(AP824, 'Stock List'!$K$11:$K$1010, 0))/INDEX('Stock List'!$L$11:$L$1010, MATCH(AP824, 'Stock List'!$K$11:$K$1010, 0)))*AO824), 2), 0)</f>
        <v>0</v>
      </c>
      <c r="CJ824" s="20"/>
      <c r="CK824" s="20">
        <f>IFERROR(ROUND(((INDEX('Stock List'!$M$11:$M$1010, MATCH(AR824, 'Stock List'!$K$11:$K$1010, 0))/INDEX('Stock List'!$L$11:$L$1010, MATCH(AR824, 'Stock List'!$K$11:$K$1010, 0)))*AQ824), 2), 0)</f>
        <v>0</v>
      </c>
      <c r="CL824" s="20"/>
      <c r="CM824" s="20">
        <f>IFERROR(ROUND(((INDEX('Stock List'!$M$11:$M$1010, MATCH(AT824, 'Stock List'!$K$11:$K$1010, 0))/INDEX('Stock List'!$L$11:$L$1010, MATCH(AT824, 'Stock List'!$K$11:$K$1010, 0)))*AS824), 2), 0)</f>
        <v>0</v>
      </c>
      <c r="CN824" s="20"/>
      <c r="CO824" s="20">
        <f>IFERROR(ROUND(((INDEX('Stock List'!$M$11:$M$1010, MATCH(AV824, 'Stock List'!$K$11:$K$1010, 0))/INDEX('Stock List'!$L$11:$L$1010, MATCH(AV824, 'Stock List'!$K$11:$K$1010, 0)))*AU824), 2), 0)</f>
        <v>0</v>
      </c>
      <c r="CP824" s="20"/>
      <c r="CQ824" s="20">
        <f>IFERROR(ROUND(((INDEX('Stock List'!$M$11:$M$1010, MATCH(AX824, 'Stock List'!$K$11:$K$1010, 0))/INDEX('Stock List'!$L$11:$L$1010, MATCH(AX824, 'Stock List'!$K$11:$K$1010, 0)))*AW824), 2), 0)</f>
        <v>0</v>
      </c>
      <c r="CR824" s="22"/>
      <c r="CT824" s="106" t="str">
        <f t="shared" si="655"/>
        <v/>
      </c>
      <c r="CU824" s="22" t="str">
        <f t="shared" si="656"/>
        <v/>
      </c>
      <c r="CX824" s="106" t="str">
        <f t="shared" si="657"/>
        <v/>
      </c>
      <c r="CY824" s="20" t="str">
        <f t="shared" si="658"/>
        <v/>
      </c>
      <c r="CZ824" s="22" t="str">
        <f t="shared" si="659"/>
        <v/>
      </c>
      <c r="DB824" s="76" t="str">
        <f>IF($H824="", "", COUNTIF($G$11:$G$1010, "&gt;"&amp;$G824)+1+COUNTIF($G$11:$G824, $G824)-1)</f>
        <v/>
      </c>
      <c r="DC824" s="76" t="str">
        <f>IF($H824="", "", COUNTIF($CZ$11:$CZ$1010, "&gt;"&amp;$CZ824)+1+COUNTIF($CZ$11:$CZ824, $CZ824)-1)</f>
        <v/>
      </c>
      <c r="DE824" s="147" t="str">
        <f t="shared" si="660"/>
        <v/>
      </c>
      <c r="DF824" s="148"/>
      <c r="DG824" s="19" t="str">
        <f t="shared" si="661"/>
        <v/>
      </c>
      <c r="DH824" s="153" t="str">
        <f t="shared" si="662"/>
        <v/>
      </c>
      <c r="DI824" s="19" t="str">
        <f t="shared" si="614"/>
        <v/>
      </c>
      <c r="DJ824" s="153" t="str">
        <f t="shared" si="615"/>
        <v/>
      </c>
      <c r="DK824" s="19" t="str">
        <f t="shared" si="616"/>
        <v/>
      </c>
      <c r="DL824" s="153" t="str">
        <f t="shared" si="617"/>
        <v/>
      </c>
      <c r="DM824" s="19" t="str">
        <f t="shared" si="618"/>
        <v/>
      </c>
      <c r="DN824" s="153" t="str">
        <f t="shared" si="619"/>
        <v/>
      </c>
      <c r="DO824" s="19" t="str">
        <f t="shared" si="620"/>
        <v/>
      </c>
      <c r="DP824" s="153" t="str">
        <f t="shared" si="621"/>
        <v/>
      </c>
      <c r="DQ824" s="19" t="str">
        <f t="shared" si="622"/>
        <v/>
      </c>
      <c r="DR824" s="153" t="str">
        <f t="shared" si="623"/>
        <v/>
      </c>
      <c r="DS824" s="19" t="str">
        <f t="shared" si="624"/>
        <v/>
      </c>
      <c r="DT824" s="153" t="str">
        <f t="shared" si="625"/>
        <v/>
      </c>
      <c r="DU824" s="19" t="str">
        <f t="shared" si="626"/>
        <v/>
      </c>
      <c r="DV824" s="153" t="str">
        <f t="shared" si="627"/>
        <v/>
      </c>
      <c r="DW824" s="19" t="str">
        <f t="shared" si="628"/>
        <v/>
      </c>
      <c r="DX824" s="153" t="str">
        <f t="shared" si="629"/>
        <v/>
      </c>
      <c r="DY824" s="19" t="str">
        <f t="shared" si="630"/>
        <v/>
      </c>
      <c r="DZ824" s="153" t="str">
        <f t="shared" si="631"/>
        <v/>
      </c>
      <c r="EA824" s="19" t="str">
        <f t="shared" si="632"/>
        <v/>
      </c>
      <c r="EB824" s="153" t="str">
        <f t="shared" si="633"/>
        <v/>
      </c>
      <c r="EC824" s="19" t="str">
        <f t="shared" si="634"/>
        <v/>
      </c>
      <c r="ED824" s="153" t="str">
        <f t="shared" si="635"/>
        <v/>
      </c>
      <c r="EE824" s="19" t="str">
        <f t="shared" si="636"/>
        <v/>
      </c>
      <c r="EF824" s="153" t="str">
        <f t="shared" si="637"/>
        <v/>
      </c>
      <c r="EG824" s="19" t="str">
        <f t="shared" si="638"/>
        <v/>
      </c>
      <c r="EH824" s="153" t="str">
        <f t="shared" si="639"/>
        <v/>
      </c>
      <c r="EI824" s="19" t="str">
        <f t="shared" si="640"/>
        <v/>
      </c>
      <c r="EJ824" s="153" t="str">
        <f t="shared" si="641"/>
        <v/>
      </c>
      <c r="EK824" s="19" t="str">
        <f t="shared" si="642"/>
        <v/>
      </c>
      <c r="EL824" s="153" t="str">
        <f t="shared" si="643"/>
        <v/>
      </c>
      <c r="EM824" s="19" t="str">
        <f t="shared" si="644"/>
        <v/>
      </c>
      <c r="EN824" s="153" t="str">
        <f t="shared" si="645"/>
        <v/>
      </c>
      <c r="EO824" s="19" t="str">
        <f t="shared" si="646"/>
        <v/>
      </c>
      <c r="EP824" s="153" t="str">
        <f t="shared" si="647"/>
        <v/>
      </c>
      <c r="EQ824" s="19" t="str">
        <f t="shared" si="648"/>
        <v/>
      </c>
      <c r="ER824" s="153" t="str">
        <f t="shared" si="649"/>
        <v/>
      </c>
      <c r="ES824" s="19" t="str">
        <f t="shared" si="650"/>
        <v/>
      </c>
      <c r="ET824" s="153" t="str">
        <f t="shared" si="651"/>
        <v/>
      </c>
    </row>
    <row r="825" spans="1:150" x14ac:dyDescent="0.25">
      <c r="A825" s="31"/>
      <c r="B825" s="91" t="str">
        <f t="shared" si="652"/>
        <v/>
      </c>
      <c r="C825" s="20" t="str">
        <f t="shared" si="612"/>
        <v/>
      </c>
      <c r="D825" s="97" t="str">
        <f t="shared" si="613"/>
        <v/>
      </c>
      <c r="E825" s="62" t="str">
        <f t="shared" si="653"/>
        <v/>
      </c>
      <c r="F825" s="31"/>
      <c r="G825" s="282"/>
      <c r="H825" s="283"/>
      <c r="I825" s="284"/>
      <c r="J825" s="285"/>
      <c r="K825" s="286"/>
      <c r="L825" s="287"/>
      <c r="M825" s="288"/>
      <c r="N825" s="287"/>
      <c r="O825" s="288"/>
      <c r="P825" s="287"/>
      <c r="Q825" s="288"/>
      <c r="R825" s="287"/>
      <c r="S825" s="288"/>
      <c r="T825" s="287"/>
      <c r="U825" s="288"/>
      <c r="V825" s="287"/>
      <c r="W825" s="288"/>
      <c r="X825" s="287"/>
      <c r="Y825" s="288"/>
      <c r="Z825" s="287"/>
      <c r="AA825" s="288"/>
      <c r="AB825" s="287"/>
      <c r="AC825" s="288"/>
      <c r="AD825" s="287"/>
      <c r="AE825" s="288"/>
      <c r="AF825" s="287"/>
      <c r="AG825" s="288"/>
      <c r="AH825" s="287"/>
      <c r="AI825" s="288"/>
      <c r="AJ825" s="287"/>
      <c r="AK825" s="288"/>
      <c r="AL825" s="287"/>
      <c r="AM825" s="288"/>
      <c r="AN825" s="287"/>
      <c r="AO825" s="288"/>
      <c r="AP825" s="287"/>
      <c r="AQ825" s="288"/>
      <c r="AR825" s="287"/>
      <c r="AS825" s="288"/>
      <c r="AT825" s="287"/>
      <c r="AU825" s="288"/>
      <c r="AV825" s="287"/>
      <c r="AW825" s="288"/>
      <c r="AX825" s="287"/>
      <c r="AY825" s="31"/>
      <c r="BA825" s="76" t="str">
        <f t="shared" si="654"/>
        <v/>
      </c>
      <c r="BC825" s="76" t="str">
        <f>IF('Stock List'!$K825="", "", 'Stock List'!$K825)</f>
        <v/>
      </c>
      <c r="BE825" s="106">
        <f>IFERROR(ROUND(((INDEX('Stock List'!$M$11:$M$1010, MATCH(L825, 'Stock List'!$K$11:$K$1010, 0))/INDEX('Stock List'!$L$11:$L$1010, MATCH(L825, 'Stock List'!$K$11:$K$1010, 0)))*K825), 2), 0)</f>
        <v>0</v>
      </c>
      <c r="BF825" s="20"/>
      <c r="BG825" s="20">
        <f>IFERROR(ROUND(((INDEX('Stock List'!$M$11:$M$1010, MATCH(N825, 'Stock List'!$K$11:$K$1010, 0))/INDEX('Stock List'!$L$11:$L$1010, MATCH(N825, 'Stock List'!$K$11:$K$1010, 0)))*M825), 2), 0)</f>
        <v>0</v>
      </c>
      <c r="BH825" s="20"/>
      <c r="BI825" s="20">
        <f>IFERROR(ROUND(((INDEX('Stock List'!$M$11:$M$1010, MATCH(P825, 'Stock List'!$K$11:$K$1010, 0))/INDEX('Stock List'!$L$11:$L$1010, MATCH(P825, 'Stock List'!$K$11:$K$1010, 0)))*O825), 2), 0)</f>
        <v>0</v>
      </c>
      <c r="BJ825" s="20"/>
      <c r="BK825" s="20">
        <f>IFERROR(ROUND(((INDEX('Stock List'!$M$11:$M$1010, MATCH(R825, 'Stock List'!$K$11:$K$1010, 0))/INDEX('Stock List'!$L$11:$L$1010, MATCH(R825, 'Stock List'!$K$11:$K$1010, 0)))*Q825), 2), 0)</f>
        <v>0</v>
      </c>
      <c r="BL825" s="20"/>
      <c r="BM825" s="20">
        <f>IFERROR(ROUND(((INDEX('Stock List'!$M$11:$M$1010, MATCH(T825, 'Stock List'!$K$11:$K$1010, 0))/INDEX('Stock List'!$L$11:$L$1010, MATCH(T825, 'Stock List'!$K$11:$K$1010, 0)))*S825), 2), 0)</f>
        <v>0</v>
      </c>
      <c r="BN825" s="20"/>
      <c r="BO825" s="20">
        <f>IFERROR(ROUND(((INDEX('Stock List'!$M$11:$M$1010, MATCH(V825, 'Stock List'!$K$11:$K$1010, 0))/INDEX('Stock List'!$L$11:$L$1010, MATCH(V825, 'Stock List'!$K$11:$K$1010, 0)))*U825), 2), 0)</f>
        <v>0</v>
      </c>
      <c r="BP825" s="20"/>
      <c r="BQ825" s="20">
        <f>IFERROR(ROUND(((INDEX('Stock List'!$M$11:$M$1010, MATCH(X825, 'Stock List'!$K$11:$K$1010, 0))/INDEX('Stock List'!$L$11:$L$1010, MATCH(X825, 'Stock List'!$K$11:$K$1010, 0)))*W825), 2), 0)</f>
        <v>0</v>
      </c>
      <c r="BR825" s="20"/>
      <c r="BS825" s="20">
        <f>IFERROR(ROUND(((INDEX('Stock List'!$M$11:$M$1010, MATCH(Z825, 'Stock List'!$K$11:$K$1010, 0))/INDEX('Stock List'!$L$11:$L$1010, MATCH(Z825, 'Stock List'!$K$11:$K$1010, 0)))*Y825), 2), 0)</f>
        <v>0</v>
      </c>
      <c r="BT825" s="20"/>
      <c r="BU825" s="20">
        <f>IFERROR(ROUND(((INDEX('Stock List'!$M$11:$M$1010, MATCH(AB825, 'Stock List'!$K$11:$K$1010, 0))/INDEX('Stock List'!$L$11:$L$1010, MATCH(AB825, 'Stock List'!$K$11:$K$1010, 0)))*AA825), 2), 0)</f>
        <v>0</v>
      </c>
      <c r="BV825" s="20"/>
      <c r="BW825" s="20">
        <f>IFERROR(ROUND(((INDEX('Stock List'!$M$11:$M$1010, MATCH(AD825, 'Stock List'!$K$11:$K$1010, 0))/INDEX('Stock List'!$L$11:$L$1010, MATCH(AD825, 'Stock List'!$K$11:$K$1010, 0)))*AC825), 2), 0)</f>
        <v>0</v>
      </c>
      <c r="BX825" s="20"/>
      <c r="BY825" s="20">
        <f>IFERROR(ROUND(((INDEX('Stock List'!$M$11:$M$1010, MATCH(AF825, 'Stock List'!$K$11:$K$1010, 0))/INDEX('Stock List'!$L$11:$L$1010, MATCH(AF825, 'Stock List'!$K$11:$K$1010, 0)))*AE825), 2), 0)</f>
        <v>0</v>
      </c>
      <c r="BZ825" s="20"/>
      <c r="CA825" s="20">
        <f>IFERROR(ROUND(((INDEX('Stock List'!$M$11:$M$1010, MATCH(AH825, 'Stock List'!$K$11:$K$1010, 0))/INDEX('Stock List'!$L$11:$L$1010, MATCH(AH825, 'Stock List'!$K$11:$K$1010, 0)))*AG825), 2), 0)</f>
        <v>0</v>
      </c>
      <c r="CB825" s="20"/>
      <c r="CC825" s="20">
        <f>IFERROR(ROUND(((INDEX('Stock List'!$M$11:$M$1010, MATCH(AJ825, 'Stock List'!$K$11:$K$1010, 0))/INDEX('Stock List'!$L$11:$L$1010, MATCH(AJ825, 'Stock List'!$K$11:$K$1010, 0)))*AI825), 2), 0)</f>
        <v>0</v>
      </c>
      <c r="CD825" s="20"/>
      <c r="CE825" s="20">
        <f>IFERROR(ROUND(((INDEX('Stock List'!$M$11:$M$1010, MATCH(AL825, 'Stock List'!$K$11:$K$1010, 0))/INDEX('Stock List'!$L$11:$L$1010, MATCH(AL825, 'Stock List'!$K$11:$K$1010, 0)))*AK825), 2), 0)</f>
        <v>0</v>
      </c>
      <c r="CF825" s="20"/>
      <c r="CG825" s="20">
        <f>IFERROR(ROUND(((INDEX('Stock List'!$M$11:$M$1010, MATCH(AN825, 'Stock List'!$K$11:$K$1010, 0))/INDEX('Stock List'!$L$11:$L$1010, MATCH(AN825, 'Stock List'!$K$11:$K$1010, 0)))*AM825), 2), 0)</f>
        <v>0</v>
      </c>
      <c r="CH825" s="20"/>
      <c r="CI825" s="20">
        <f>IFERROR(ROUND(((INDEX('Stock List'!$M$11:$M$1010, MATCH(AP825, 'Stock List'!$K$11:$K$1010, 0))/INDEX('Stock List'!$L$11:$L$1010, MATCH(AP825, 'Stock List'!$K$11:$K$1010, 0)))*AO825), 2), 0)</f>
        <v>0</v>
      </c>
      <c r="CJ825" s="20"/>
      <c r="CK825" s="20">
        <f>IFERROR(ROUND(((INDEX('Stock List'!$M$11:$M$1010, MATCH(AR825, 'Stock List'!$K$11:$K$1010, 0))/INDEX('Stock List'!$L$11:$L$1010, MATCH(AR825, 'Stock List'!$K$11:$K$1010, 0)))*AQ825), 2), 0)</f>
        <v>0</v>
      </c>
      <c r="CL825" s="20"/>
      <c r="CM825" s="20">
        <f>IFERROR(ROUND(((INDEX('Stock List'!$M$11:$M$1010, MATCH(AT825, 'Stock List'!$K$11:$K$1010, 0))/INDEX('Stock List'!$L$11:$L$1010, MATCH(AT825, 'Stock List'!$K$11:$K$1010, 0)))*AS825), 2), 0)</f>
        <v>0</v>
      </c>
      <c r="CN825" s="20"/>
      <c r="CO825" s="20">
        <f>IFERROR(ROUND(((INDEX('Stock List'!$M$11:$M$1010, MATCH(AV825, 'Stock List'!$K$11:$K$1010, 0))/INDEX('Stock List'!$L$11:$L$1010, MATCH(AV825, 'Stock List'!$K$11:$K$1010, 0)))*AU825), 2), 0)</f>
        <v>0</v>
      </c>
      <c r="CP825" s="20"/>
      <c r="CQ825" s="20">
        <f>IFERROR(ROUND(((INDEX('Stock List'!$M$11:$M$1010, MATCH(AX825, 'Stock List'!$K$11:$K$1010, 0))/INDEX('Stock List'!$L$11:$L$1010, MATCH(AX825, 'Stock List'!$K$11:$K$1010, 0)))*AW825), 2), 0)</f>
        <v>0</v>
      </c>
      <c r="CR825" s="22"/>
      <c r="CT825" s="106" t="str">
        <f t="shared" si="655"/>
        <v/>
      </c>
      <c r="CU825" s="22" t="str">
        <f t="shared" si="656"/>
        <v/>
      </c>
      <c r="CX825" s="106" t="str">
        <f t="shared" si="657"/>
        <v/>
      </c>
      <c r="CY825" s="20" t="str">
        <f t="shared" si="658"/>
        <v/>
      </c>
      <c r="CZ825" s="22" t="str">
        <f t="shared" si="659"/>
        <v/>
      </c>
      <c r="DB825" s="76" t="str">
        <f>IF($H825="", "", COUNTIF($G$11:$G$1010, "&gt;"&amp;$G825)+1+COUNTIF($G$11:$G825, $G825)-1)</f>
        <v/>
      </c>
      <c r="DC825" s="76" t="str">
        <f>IF($H825="", "", COUNTIF($CZ$11:$CZ$1010, "&gt;"&amp;$CZ825)+1+COUNTIF($CZ$11:$CZ825, $CZ825)-1)</f>
        <v/>
      </c>
      <c r="DE825" s="147" t="str">
        <f t="shared" si="660"/>
        <v/>
      </c>
      <c r="DF825" s="148"/>
      <c r="DG825" s="19" t="str">
        <f t="shared" si="661"/>
        <v/>
      </c>
      <c r="DH825" s="153" t="str">
        <f t="shared" si="662"/>
        <v/>
      </c>
      <c r="DI825" s="19" t="str">
        <f t="shared" si="614"/>
        <v/>
      </c>
      <c r="DJ825" s="153" t="str">
        <f t="shared" si="615"/>
        <v/>
      </c>
      <c r="DK825" s="19" t="str">
        <f t="shared" si="616"/>
        <v/>
      </c>
      <c r="DL825" s="153" t="str">
        <f t="shared" si="617"/>
        <v/>
      </c>
      <c r="DM825" s="19" t="str">
        <f t="shared" si="618"/>
        <v/>
      </c>
      <c r="DN825" s="153" t="str">
        <f t="shared" si="619"/>
        <v/>
      </c>
      <c r="DO825" s="19" t="str">
        <f t="shared" si="620"/>
        <v/>
      </c>
      <c r="DP825" s="153" t="str">
        <f t="shared" si="621"/>
        <v/>
      </c>
      <c r="DQ825" s="19" t="str">
        <f t="shared" si="622"/>
        <v/>
      </c>
      <c r="DR825" s="153" t="str">
        <f t="shared" si="623"/>
        <v/>
      </c>
      <c r="DS825" s="19" t="str">
        <f t="shared" si="624"/>
        <v/>
      </c>
      <c r="DT825" s="153" t="str">
        <f t="shared" si="625"/>
        <v/>
      </c>
      <c r="DU825" s="19" t="str">
        <f t="shared" si="626"/>
        <v/>
      </c>
      <c r="DV825" s="153" t="str">
        <f t="shared" si="627"/>
        <v/>
      </c>
      <c r="DW825" s="19" t="str">
        <f t="shared" si="628"/>
        <v/>
      </c>
      <c r="DX825" s="153" t="str">
        <f t="shared" si="629"/>
        <v/>
      </c>
      <c r="DY825" s="19" t="str">
        <f t="shared" si="630"/>
        <v/>
      </c>
      <c r="DZ825" s="153" t="str">
        <f t="shared" si="631"/>
        <v/>
      </c>
      <c r="EA825" s="19" t="str">
        <f t="shared" si="632"/>
        <v/>
      </c>
      <c r="EB825" s="153" t="str">
        <f t="shared" si="633"/>
        <v/>
      </c>
      <c r="EC825" s="19" t="str">
        <f t="shared" si="634"/>
        <v/>
      </c>
      <c r="ED825" s="153" t="str">
        <f t="shared" si="635"/>
        <v/>
      </c>
      <c r="EE825" s="19" t="str">
        <f t="shared" si="636"/>
        <v/>
      </c>
      <c r="EF825" s="153" t="str">
        <f t="shared" si="637"/>
        <v/>
      </c>
      <c r="EG825" s="19" t="str">
        <f t="shared" si="638"/>
        <v/>
      </c>
      <c r="EH825" s="153" t="str">
        <f t="shared" si="639"/>
        <v/>
      </c>
      <c r="EI825" s="19" t="str">
        <f t="shared" si="640"/>
        <v/>
      </c>
      <c r="EJ825" s="153" t="str">
        <f t="shared" si="641"/>
        <v/>
      </c>
      <c r="EK825" s="19" t="str">
        <f t="shared" si="642"/>
        <v/>
      </c>
      <c r="EL825" s="153" t="str">
        <f t="shared" si="643"/>
        <v/>
      </c>
      <c r="EM825" s="19" t="str">
        <f t="shared" si="644"/>
        <v/>
      </c>
      <c r="EN825" s="153" t="str">
        <f t="shared" si="645"/>
        <v/>
      </c>
      <c r="EO825" s="19" t="str">
        <f t="shared" si="646"/>
        <v/>
      </c>
      <c r="EP825" s="153" t="str">
        <f t="shared" si="647"/>
        <v/>
      </c>
      <c r="EQ825" s="19" t="str">
        <f t="shared" si="648"/>
        <v/>
      </c>
      <c r="ER825" s="153" t="str">
        <f t="shared" si="649"/>
        <v/>
      </c>
      <c r="ES825" s="19" t="str">
        <f t="shared" si="650"/>
        <v/>
      </c>
      <c r="ET825" s="153" t="str">
        <f t="shared" si="651"/>
        <v/>
      </c>
    </row>
    <row r="826" spans="1:150" x14ac:dyDescent="0.25">
      <c r="A826" s="31"/>
      <c r="B826" s="91" t="str">
        <f t="shared" si="652"/>
        <v/>
      </c>
      <c r="C826" s="20" t="str">
        <f t="shared" si="612"/>
        <v/>
      </c>
      <c r="D826" s="97" t="str">
        <f t="shared" si="613"/>
        <v/>
      </c>
      <c r="E826" s="62" t="str">
        <f t="shared" si="653"/>
        <v/>
      </c>
      <c r="F826" s="31"/>
      <c r="G826" s="282"/>
      <c r="H826" s="283"/>
      <c r="I826" s="284"/>
      <c r="J826" s="285"/>
      <c r="K826" s="286"/>
      <c r="L826" s="287"/>
      <c r="M826" s="288"/>
      <c r="N826" s="287"/>
      <c r="O826" s="288"/>
      <c r="P826" s="287"/>
      <c r="Q826" s="288"/>
      <c r="R826" s="287"/>
      <c r="S826" s="288"/>
      <c r="T826" s="287"/>
      <c r="U826" s="288"/>
      <c r="V826" s="287"/>
      <c r="W826" s="288"/>
      <c r="X826" s="287"/>
      <c r="Y826" s="288"/>
      <c r="Z826" s="287"/>
      <c r="AA826" s="288"/>
      <c r="AB826" s="287"/>
      <c r="AC826" s="288"/>
      <c r="AD826" s="287"/>
      <c r="AE826" s="288"/>
      <c r="AF826" s="287"/>
      <c r="AG826" s="288"/>
      <c r="AH826" s="287"/>
      <c r="AI826" s="288"/>
      <c r="AJ826" s="287"/>
      <c r="AK826" s="288"/>
      <c r="AL826" s="287"/>
      <c r="AM826" s="288"/>
      <c r="AN826" s="287"/>
      <c r="AO826" s="288"/>
      <c r="AP826" s="287"/>
      <c r="AQ826" s="288"/>
      <c r="AR826" s="287"/>
      <c r="AS826" s="288"/>
      <c r="AT826" s="287"/>
      <c r="AU826" s="288"/>
      <c r="AV826" s="287"/>
      <c r="AW826" s="288"/>
      <c r="AX826" s="287"/>
      <c r="AY826" s="31"/>
      <c r="BA826" s="76" t="str">
        <f t="shared" si="654"/>
        <v/>
      </c>
      <c r="BC826" s="76" t="str">
        <f>IF('Stock List'!$K826="", "", 'Stock List'!$K826)</f>
        <v/>
      </c>
      <c r="BE826" s="106">
        <f>IFERROR(ROUND(((INDEX('Stock List'!$M$11:$M$1010, MATCH(L826, 'Stock List'!$K$11:$K$1010, 0))/INDEX('Stock List'!$L$11:$L$1010, MATCH(L826, 'Stock List'!$K$11:$K$1010, 0)))*K826), 2), 0)</f>
        <v>0</v>
      </c>
      <c r="BF826" s="20"/>
      <c r="BG826" s="20">
        <f>IFERROR(ROUND(((INDEX('Stock List'!$M$11:$M$1010, MATCH(N826, 'Stock List'!$K$11:$K$1010, 0))/INDEX('Stock List'!$L$11:$L$1010, MATCH(N826, 'Stock List'!$K$11:$K$1010, 0)))*M826), 2), 0)</f>
        <v>0</v>
      </c>
      <c r="BH826" s="20"/>
      <c r="BI826" s="20">
        <f>IFERROR(ROUND(((INDEX('Stock List'!$M$11:$M$1010, MATCH(P826, 'Stock List'!$K$11:$K$1010, 0))/INDEX('Stock List'!$L$11:$L$1010, MATCH(P826, 'Stock List'!$K$11:$K$1010, 0)))*O826), 2), 0)</f>
        <v>0</v>
      </c>
      <c r="BJ826" s="20"/>
      <c r="BK826" s="20">
        <f>IFERROR(ROUND(((INDEX('Stock List'!$M$11:$M$1010, MATCH(R826, 'Stock List'!$K$11:$K$1010, 0))/INDEX('Stock List'!$L$11:$L$1010, MATCH(R826, 'Stock List'!$K$11:$K$1010, 0)))*Q826), 2), 0)</f>
        <v>0</v>
      </c>
      <c r="BL826" s="20"/>
      <c r="BM826" s="20">
        <f>IFERROR(ROUND(((INDEX('Stock List'!$M$11:$M$1010, MATCH(T826, 'Stock List'!$K$11:$K$1010, 0))/INDEX('Stock List'!$L$11:$L$1010, MATCH(T826, 'Stock List'!$K$11:$K$1010, 0)))*S826), 2), 0)</f>
        <v>0</v>
      </c>
      <c r="BN826" s="20"/>
      <c r="BO826" s="20">
        <f>IFERROR(ROUND(((INDEX('Stock List'!$M$11:$M$1010, MATCH(V826, 'Stock List'!$K$11:$K$1010, 0))/INDEX('Stock List'!$L$11:$L$1010, MATCH(V826, 'Stock List'!$K$11:$K$1010, 0)))*U826), 2), 0)</f>
        <v>0</v>
      </c>
      <c r="BP826" s="20"/>
      <c r="BQ826" s="20">
        <f>IFERROR(ROUND(((INDEX('Stock List'!$M$11:$M$1010, MATCH(X826, 'Stock List'!$K$11:$K$1010, 0))/INDEX('Stock List'!$L$11:$L$1010, MATCH(X826, 'Stock List'!$K$11:$K$1010, 0)))*W826), 2), 0)</f>
        <v>0</v>
      </c>
      <c r="BR826" s="20"/>
      <c r="BS826" s="20">
        <f>IFERROR(ROUND(((INDEX('Stock List'!$M$11:$M$1010, MATCH(Z826, 'Stock List'!$K$11:$K$1010, 0))/INDEX('Stock List'!$L$11:$L$1010, MATCH(Z826, 'Stock List'!$K$11:$K$1010, 0)))*Y826), 2), 0)</f>
        <v>0</v>
      </c>
      <c r="BT826" s="20"/>
      <c r="BU826" s="20">
        <f>IFERROR(ROUND(((INDEX('Stock List'!$M$11:$M$1010, MATCH(AB826, 'Stock List'!$K$11:$K$1010, 0))/INDEX('Stock List'!$L$11:$L$1010, MATCH(AB826, 'Stock List'!$K$11:$K$1010, 0)))*AA826), 2), 0)</f>
        <v>0</v>
      </c>
      <c r="BV826" s="20"/>
      <c r="BW826" s="20">
        <f>IFERROR(ROUND(((INDEX('Stock List'!$M$11:$M$1010, MATCH(AD826, 'Stock List'!$K$11:$K$1010, 0))/INDEX('Stock List'!$L$11:$L$1010, MATCH(AD826, 'Stock List'!$K$11:$K$1010, 0)))*AC826), 2), 0)</f>
        <v>0</v>
      </c>
      <c r="BX826" s="20"/>
      <c r="BY826" s="20">
        <f>IFERROR(ROUND(((INDEX('Stock List'!$M$11:$M$1010, MATCH(AF826, 'Stock List'!$K$11:$K$1010, 0))/INDEX('Stock List'!$L$11:$L$1010, MATCH(AF826, 'Stock List'!$K$11:$K$1010, 0)))*AE826), 2), 0)</f>
        <v>0</v>
      </c>
      <c r="BZ826" s="20"/>
      <c r="CA826" s="20">
        <f>IFERROR(ROUND(((INDEX('Stock List'!$M$11:$M$1010, MATCH(AH826, 'Stock List'!$K$11:$K$1010, 0))/INDEX('Stock List'!$L$11:$L$1010, MATCH(AH826, 'Stock List'!$K$11:$K$1010, 0)))*AG826), 2), 0)</f>
        <v>0</v>
      </c>
      <c r="CB826" s="20"/>
      <c r="CC826" s="20">
        <f>IFERROR(ROUND(((INDEX('Stock List'!$M$11:$M$1010, MATCH(AJ826, 'Stock List'!$K$11:$K$1010, 0))/INDEX('Stock List'!$L$11:$L$1010, MATCH(AJ826, 'Stock List'!$K$11:$K$1010, 0)))*AI826), 2), 0)</f>
        <v>0</v>
      </c>
      <c r="CD826" s="20"/>
      <c r="CE826" s="20">
        <f>IFERROR(ROUND(((INDEX('Stock List'!$M$11:$M$1010, MATCH(AL826, 'Stock List'!$K$11:$K$1010, 0))/INDEX('Stock List'!$L$11:$L$1010, MATCH(AL826, 'Stock List'!$K$11:$K$1010, 0)))*AK826), 2), 0)</f>
        <v>0</v>
      </c>
      <c r="CF826" s="20"/>
      <c r="CG826" s="20">
        <f>IFERROR(ROUND(((INDEX('Stock List'!$M$11:$M$1010, MATCH(AN826, 'Stock List'!$K$11:$K$1010, 0))/INDEX('Stock List'!$L$11:$L$1010, MATCH(AN826, 'Stock List'!$K$11:$K$1010, 0)))*AM826), 2), 0)</f>
        <v>0</v>
      </c>
      <c r="CH826" s="20"/>
      <c r="CI826" s="20">
        <f>IFERROR(ROUND(((INDEX('Stock List'!$M$11:$M$1010, MATCH(AP826, 'Stock List'!$K$11:$K$1010, 0))/INDEX('Stock List'!$L$11:$L$1010, MATCH(AP826, 'Stock List'!$K$11:$K$1010, 0)))*AO826), 2), 0)</f>
        <v>0</v>
      </c>
      <c r="CJ826" s="20"/>
      <c r="CK826" s="20">
        <f>IFERROR(ROUND(((INDEX('Stock List'!$M$11:$M$1010, MATCH(AR826, 'Stock List'!$K$11:$K$1010, 0))/INDEX('Stock List'!$L$11:$L$1010, MATCH(AR826, 'Stock List'!$K$11:$K$1010, 0)))*AQ826), 2), 0)</f>
        <v>0</v>
      </c>
      <c r="CL826" s="20"/>
      <c r="CM826" s="20">
        <f>IFERROR(ROUND(((INDEX('Stock List'!$M$11:$M$1010, MATCH(AT826, 'Stock List'!$K$11:$K$1010, 0))/INDEX('Stock List'!$L$11:$L$1010, MATCH(AT826, 'Stock List'!$K$11:$K$1010, 0)))*AS826), 2), 0)</f>
        <v>0</v>
      </c>
      <c r="CN826" s="20"/>
      <c r="CO826" s="20">
        <f>IFERROR(ROUND(((INDEX('Stock List'!$M$11:$M$1010, MATCH(AV826, 'Stock List'!$K$11:$K$1010, 0))/INDEX('Stock List'!$L$11:$L$1010, MATCH(AV826, 'Stock List'!$K$11:$K$1010, 0)))*AU826), 2), 0)</f>
        <v>0</v>
      </c>
      <c r="CP826" s="20"/>
      <c r="CQ826" s="20">
        <f>IFERROR(ROUND(((INDEX('Stock List'!$M$11:$M$1010, MATCH(AX826, 'Stock List'!$K$11:$K$1010, 0))/INDEX('Stock List'!$L$11:$L$1010, MATCH(AX826, 'Stock List'!$K$11:$K$1010, 0)))*AW826), 2), 0)</f>
        <v>0</v>
      </c>
      <c r="CR826" s="22"/>
      <c r="CT826" s="106" t="str">
        <f t="shared" si="655"/>
        <v/>
      </c>
      <c r="CU826" s="22" t="str">
        <f t="shared" si="656"/>
        <v/>
      </c>
      <c r="CX826" s="106" t="str">
        <f t="shared" si="657"/>
        <v/>
      </c>
      <c r="CY826" s="20" t="str">
        <f t="shared" si="658"/>
        <v/>
      </c>
      <c r="CZ826" s="22" t="str">
        <f t="shared" si="659"/>
        <v/>
      </c>
      <c r="DB826" s="76" t="str">
        <f>IF($H826="", "", COUNTIF($G$11:$G$1010, "&gt;"&amp;$G826)+1+COUNTIF($G$11:$G826, $G826)-1)</f>
        <v/>
      </c>
      <c r="DC826" s="76" t="str">
        <f>IF($H826="", "", COUNTIF($CZ$11:$CZ$1010, "&gt;"&amp;$CZ826)+1+COUNTIF($CZ$11:$CZ826, $CZ826)-1)</f>
        <v/>
      </c>
      <c r="DE826" s="147" t="str">
        <f t="shared" si="660"/>
        <v/>
      </c>
      <c r="DF826" s="148"/>
      <c r="DG826" s="19" t="str">
        <f t="shared" si="661"/>
        <v/>
      </c>
      <c r="DH826" s="153" t="str">
        <f t="shared" si="662"/>
        <v/>
      </c>
      <c r="DI826" s="19" t="str">
        <f t="shared" si="614"/>
        <v/>
      </c>
      <c r="DJ826" s="153" t="str">
        <f t="shared" si="615"/>
        <v/>
      </c>
      <c r="DK826" s="19" t="str">
        <f t="shared" si="616"/>
        <v/>
      </c>
      <c r="DL826" s="153" t="str">
        <f t="shared" si="617"/>
        <v/>
      </c>
      <c r="DM826" s="19" t="str">
        <f t="shared" si="618"/>
        <v/>
      </c>
      <c r="DN826" s="153" t="str">
        <f t="shared" si="619"/>
        <v/>
      </c>
      <c r="DO826" s="19" t="str">
        <f t="shared" si="620"/>
        <v/>
      </c>
      <c r="DP826" s="153" t="str">
        <f t="shared" si="621"/>
        <v/>
      </c>
      <c r="DQ826" s="19" t="str">
        <f t="shared" si="622"/>
        <v/>
      </c>
      <c r="DR826" s="153" t="str">
        <f t="shared" si="623"/>
        <v/>
      </c>
      <c r="DS826" s="19" t="str">
        <f t="shared" si="624"/>
        <v/>
      </c>
      <c r="DT826" s="153" t="str">
        <f t="shared" si="625"/>
        <v/>
      </c>
      <c r="DU826" s="19" t="str">
        <f t="shared" si="626"/>
        <v/>
      </c>
      <c r="DV826" s="153" t="str">
        <f t="shared" si="627"/>
        <v/>
      </c>
      <c r="DW826" s="19" t="str">
        <f t="shared" si="628"/>
        <v/>
      </c>
      <c r="DX826" s="153" t="str">
        <f t="shared" si="629"/>
        <v/>
      </c>
      <c r="DY826" s="19" t="str">
        <f t="shared" si="630"/>
        <v/>
      </c>
      <c r="DZ826" s="153" t="str">
        <f t="shared" si="631"/>
        <v/>
      </c>
      <c r="EA826" s="19" t="str">
        <f t="shared" si="632"/>
        <v/>
      </c>
      <c r="EB826" s="153" t="str">
        <f t="shared" si="633"/>
        <v/>
      </c>
      <c r="EC826" s="19" t="str">
        <f t="shared" si="634"/>
        <v/>
      </c>
      <c r="ED826" s="153" t="str">
        <f t="shared" si="635"/>
        <v/>
      </c>
      <c r="EE826" s="19" t="str">
        <f t="shared" si="636"/>
        <v/>
      </c>
      <c r="EF826" s="153" t="str">
        <f t="shared" si="637"/>
        <v/>
      </c>
      <c r="EG826" s="19" t="str">
        <f t="shared" si="638"/>
        <v/>
      </c>
      <c r="EH826" s="153" t="str">
        <f t="shared" si="639"/>
        <v/>
      </c>
      <c r="EI826" s="19" t="str">
        <f t="shared" si="640"/>
        <v/>
      </c>
      <c r="EJ826" s="153" t="str">
        <f t="shared" si="641"/>
        <v/>
      </c>
      <c r="EK826" s="19" t="str">
        <f t="shared" si="642"/>
        <v/>
      </c>
      <c r="EL826" s="153" t="str">
        <f t="shared" si="643"/>
        <v/>
      </c>
      <c r="EM826" s="19" t="str">
        <f t="shared" si="644"/>
        <v/>
      </c>
      <c r="EN826" s="153" t="str">
        <f t="shared" si="645"/>
        <v/>
      </c>
      <c r="EO826" s="19" t="str">
        <f t="shared" si="646"/>
        <v/>
      </c>
      <c r="EP826" s="153" t="str">
        <f t="shared" si="647"/>
        <v/>
      </c>
      <c r="EQ826" s="19" t="str">
        <f t="shared" si="648"/>
        <v/>
      </c>
      <c r="ER826" s="153" t="str">
        <f t="shared" si="649"/>
        <v/>
      </c>
      <c r="ES826" s="19" t="str">
        <f t="shared" si="650"/>
        <v/>
      </c>
      <c r="ET826" s="153" t="str">
        <f t="shared" si="651"/>
        <v/>
      </c>
    </row>
    <row r="827" spans="1:150" x14ac:dyDescent="0.25">
      <c r="A827" s="31"/>
      <c r="B827" s="91" t="str">
        <f t="shared" si="652"/>
        <v/>
      </c>
      <c r="C827" s="20" t="str">
        <f t="shared" si="612"/>
        <v/>
      </c>
      <c r="D827" s="97" t="str">
        <f t="shared" si="613"/>
        <v/>
      </c>
      <c r="E827" s="62" t="str">
        <f t="shared" si="653"/>
        <v/>
      </c>
      <c r="F827" s="31"/>
      <c r="G827" s="282"/>
      <c r="H827" s="283"/>
      <c r="I827" s="284"/>
      <c r="J827" s="285"/>
      <c r="K827" s="286"/>
      <c r="L827" s="287"/>
      <c r="M827" s="288"/>
      <c r="N827" s="287"/>
      <c r="O827" s="288"/>
      <c r="P827" s="287"/>
      <c r="Q827" s="288"/>
      <c r="R827" s="287"/>
      <c r="S827" s="288"/>
      <c r="T827" s="287"/>
      <c r="U827" s="288"/>
      <c r="V827" s="287"/>
      <c r="W827" s="288"/>
      <c r="X827" s="287"/>
      <c r="Y827" s="288"/>
      <c r="Z827" s="287"/>
      <c r="AA827" s="288"/>
      <c r="AB827" s="287"/>
      <c r="AC827" s="288"/>
      <c r="AD827" s="287"/>
      <c r="AE827" s="288"/>
      <c r="AF827" s="287"/>
      <c r="AG827" s="288"/>
      <c r="AH827" s="287"/>
      <c r="AI827" s="288"/>
      <c r="AJ827" s="287"/>
      <c r="AK827" s="288"/>
      <c r="AL827" s="287"/>
      <c r="AM827" s="288"/>
      <c r="AN827" s="287"/>
      <c r="AO827" s="288"/>
      <c r="AP827" s="287"/>
      <c r="AQ827" s="288"/>
      <c r="AR827" s="287"/>
      <c r="AS827" s="288"/>
      <c r="AT827" s="287"/>
      <c r="AU827" s="288"/>
      <c r="AV827" s="287"/>
      <c r="AW827" s="288"/>
      <c r="AX827" s="287"/>
      <c r="AY827" s="31"/>
      <c r="BA827" s="76" t="str">
        <f t="shared" si="654"/>
        <v/>
      </c>
      <c r="BC827" s="76" t="str">
        <f>IF('Stock List'!$K827="", "", 'Stock List'!$K827)</f>
        <v/>
      </c>
      <c r="BE827" s="106">
        <f>IFERROR(ROUND(((INDEX('Stock List'!$M$11:$M$1010, MATCH(L827, 'Stock List'!$K$11:$K$1010, 0))/INDEX('Stock List'!$L$11:$L$1010, MATCH(L827, 'Stock List'!$K$11:$K$1010, 0)))*K827), 2), 0)</f>
        <v>0</v>
      </c>
      <c r="BF827" s="20"/>
      <c r="BG827" s="20">
        <f>IFERROR(ROUND(((INDEX('Stock List'!$M$11:$M$1010, MATCH(N827, 'Stock List'!$K$11:$K$1010, 0))/INDEX('Stock List'!$L$11:$L$1010, MATCH(N827, 'Stock List'!$K$11:$K$1010, 0)))*M827), 2), 0)</f>
        <v>0</v>
      </c>
      <c r="BH827" s="20"/>
      <c r="BI827" s="20">
        <f>IFERROR(ROUND(((INDEX('Stock List'!$M$11:$M$1010, MATCH(P827, 'Stock List'!$K$11:$K$1010, 0))/INDEX('Stock List'!$L$11:$L$1010, MATCH(P827, 'Stock List'!$K$11:$K$1010, 0)))*O827), 2), 0)</f>
        <v>0</v>
      </c>
      <c r="BJ827" s="20"/>
      <c r="BK827" s="20">
        <f>IFERROR(ROUND(((INDEX('Stock List'!$M$11:$M$1010, MATCH(R827, 'Stock List'!$K$11:$K$1010, 0))/INDEX('Stock List'!$L$11:$L$1010, MATCH(R827, 'Stock List'!$K$11:$K$1010, 0)))*Q827), 2), 0)</f>
        <v>0</v>
      </c>
      <c r="BL827" s="20"/>
      <c r="BM827" s="20">
        <f>IFERROR(ROUND(((INDEX('Stock List'!$M$11:$M$1010, MATCH(T827, 'Stock List'!$K$11:$K$1010, 0))/INDEX('Stock List'!$L$11:$L$1010, MATCH(T827, 'Stock List'!$K$11:$K$1010, 0)))*S827), 2), 0)</f>
        <v>0</v>
      </c>
      <c r="BN827" s="20"/>
      <c r="BO827" s="20">
        <f>IFERROR(ROUND(((INDEX('Stock List'!$M$11:$M$1010, MATCH(V827, 'Stock List'!$K$11:$K$1010, 0))/INDEX('Stock List'!$L$11:$L$1010, MATCH(V827, 'Stock List'!$K$11:$K$1010, 0)))*U827), 2), 0)</f>
        <v>0</v>
      </c>
      <c r="BP827" s="20"/>
      <c r="BQ827" s="20">
        <f>IFERROR(ROUND(((INDEX('Stock List'!$M$11:$M$1010, MATCH(X827, 'Stock List'!$K$11:$K$1010, 0))/INDEX('Stock List'!$L$11:$L$1010, MATCH(X827, 'Stock List'!$K$11:$K$1010, 0)))*W827), 2), 0)</f>
        <v>0</v>
      </c>
      <c r="BR827" s="20"/>
      <c r="BS827" s="20">
        <f>IFERROR(ROUND(((INDEX('Stock List'!$M$11:$M$1010, MATCH(Z827, 'Stock List'!$K$11:$K$1010, 0))/INDEX('Stock List'!$L$11:$L$1010, MATCH(Z827, 'Stock List'!$K$11:$K$1010, 0)))*Y827), 2), 0)</f>
        <v>0</v>
      </c>
      <c r="BT827" s="20"/>
      <c r="BU827" s="20">
        <f>IFERROR(ROUND(((INDEX('Stock List'!$M$11:$M$1010, MATCH(AB827, 'Stock List'!$K$11:$K$1010, 0))/INDEX('Stock List'!$L$11:$L$1010, MATCH(AB827, 'Stock List'!$K$11:$K$1010, 0)))*AA827), 2), 0)</f>
        <v>0</v>
      </c>
      <c r="BV827" s="20"/>
      <c r="BW827" s="20">
        <f>IFERROR(ROUND(((INDEX('Stock List'!$M$11:$M$1010, MATCH(AD827, 'Stock List'!$K$11:$K$1010, 0))/INDEX('Stock List'!$L$11:$L$1010, MATCH(AD827, 'Stock List'!$K$11:$K$1010, 0)))*AC827), 2), 0)</f>
        <v>0</v>
      </c>
      <c r="BX827" s="20"/>
      <c r="BY827" s="20">
        <f>IFERROR(ROUND(((INDEX('Stock List'!$M$11:$M$1010, MATCH(AF827, 'Stock List'!$K$11:$K$1010, 0))/INDEX('Stock List'!$L$11:$L$1010, MATCH(AF827, 'Stock List'!$K$11:$K$1010, 0)))*AE827), 2), 0)</f>
        <v>0</v>
      </c>
      <c r="BZ827" s="20"/>
      <c r="CA827" s="20">
        <f>IFERROR(ROUND(((INDEX('Stock List'!$M$11:$M$1010, MATCH(AH827, 'Stock List'!$K$11:$K$1010, 0))/INDEX('Stock List'!$L$11:$L$1010, MATCH(AH827, 'Stock List'!$K$11:$K$1010, 0)))*AG827), 2), 0)</f>
        <v>0</v>
      </c>
      <c r="CB827" s="20"/>
      <c r="CC827" s="20">
        <f>IFERROR(ROUND(((INDEX('Stock List'!$M$11:$M$1010, MATCH(AJ827, 'Stock List'!$K$11:$K$1010, 0))/INDEX('Stock List'!$L$11:$L$1010, MATCH(AJ827, 'Stock List'!$K$11:$K$1010, 0)))*AI827), 2), 0)</f>
        <v>0</v>
      </c>
      <c r="CD827" s="20"/>
      <c r="CE827" s="20">
        <f>IFERROR(ROUND(((INDEX('Stock List'!$M$11:$M$1010, MATCH(AL827, 'Stock List'!$K$11:$K$1010, 0))/INDEX('Stock List'!$L$11:$L$1010, MATCH(AL827, 'Stock List'!$K$11:$K$1010, 0)))*AK827), 2), 0)</f>
        <v>0</v>
      </c>
      <c r="CF827" s="20"/>
      <c r="CG827" s="20">
        <f>IFERROR(ROUND(((INDEX('Stock List'!$M$11:$M$1010, MATCH(AN827, 'Stock List'!$K$11:$K$1010, 0))/INDEX('Stock List'!$L$11:$L$1010, MATCH(AN827, 'Stock List'!$K$11:$K$1010, 0)))*AM827), 2), 0)</f>
        <v>0</v>
      </c>
      <c r="CH827" s="20"/>
      <c r="CI827" s="20">
        <f>IFERROR(ROUND(((INDEX('Stock List'!$M$11:$M$1010, MATCH(AP827, 'Stock List'!$K$11:$K$1010, 0))/INDEX('Stock List'!$L$11:$L$1010, MATCH(AP827, 'Stock List'!$K$11:$K$1010, 0)))*AO827), 2), 0)</f>
        <v>0</v>
      </c>
      <c r="CJ827" s="20"/>
      <c r="CK827" s="20">
        <f>IFERROR(ROUND(((INDEX('Stock List'!$M$11:$M$1010, MATCH(AR827, 'Stock List'!$K$11:$K$1010, 0))/INDEX('Stock List'!$L$11:$L$1010, MATCH(AR827, 'Stock List'!$K$11:$K$1010, 0)))*AQ827), 2), 0)</f>
        <v>0</v>
      </c>
      <c r="CL827" s="20"/>
      <c r="CM827" s="20">
        <f>IFERROR(ROUND(((INDEX('Stock List'!$M$11:$M$1010, MATCH(AT827, 'Stock List'!$K$11:$K$1010, 0))/INDEX('Stock List'!$L$11:$L$1010, MATCH(AT827, 'Stock List'!$K$11:$K$1010, 0)))*AS827), 2), 0)</f>
        <v>0</v>
      </c>
      <c r="CN827" s="20"/>
      <c r="CO827" s="20">
        <f>IFERROR(ROUND(((INDEX('Stock List'!$M$11:$M$1010, MATCH(AV827, 'Stock List'!$K$11:$K$1010, 0))/INDEX('Stock List'!$L$11:$L$1010, MATCH(AV827, 'Stock List'!$K$11:$K$1010, 0)))*AU827), 2), 0)</f>
        <v>0</v>
      </c>
      <c r="CP827" s="20"/>
      <c r="CQ827" s="20">
        <f>IFERROR(ROUND(((INDEX('Stock List'!$M$11:$M$1010, MATCH(AX827, 'Stock List'!$K$11:$K$1010, 0))/INDEX('Stock List'!$L$11:$L$1010, MATCH(AX827, 'Stock List'!$K$11:$K$1010, 0)))*AW827), 2), 0)</f>
        <v>0</v>
      </c>
      <c r="CR827" s="22"/>
      <c r="CT827" s="106" t="str">
        <f t="shared" si="655"/>
        <v/>
      </c>
      <c r="CU827" s="22" t="str">
        <f t="shared" si="656"/>
        <v/>
      </c>
      <c r="CX827" s="106" t="str">
        <f t="shared" si="657"/>
        <v/>
      </c>
      <c r="CY827" s="20" t="str">
        <f t="shared" si="658"/>
        <v/>
      </c>
      <c r="CZ827" s="22" t="str">
        <f t="shared" si="659"/>
        <v/>
      </c>
      <c r="DB827" s="76" t="str">
        <f>IF($H827="", "", COUNTIF($G$11:$G$1010, "&gt;"&amp;$G827)+1+COUNTIF($G$11:$G827, $G827)-1)</f>
        <v/>
      </c>
      <c r="DC827" s="76" t="str">
        <f>IF($H827="", "", COUNTIF($CZ$11:$CZ$1010, "&gt;"&amp;$CZ827)+1+COUNTIF($CZ$11:$CZ827, $CZ827)-1)</f>
        <v/>
      </c>
      <c r="DE827" s="147" t="str">
        <f t="shared" si="660"/>
        <v/>
      </c>
      <c r="DF827" s="148"/>
      <c r="DG827" s="19" t="str">
        <f t="shared" si="661"/>
        <v/>
      </c>
      <c r="DH827" s="153" t="str">
        <f t="shared" si="662"/>
        <v/>
      </c>
      <c r="DI827" s="19" t="str">
        <f t="shared" si="614"/>
        <v/>
      </c>
      <c r="DJ827" s="153" t="str">
        <f t="shared" si="615"/>
        <v/>
      </c>
      <c r="DK827" s="19" t="str">
        <f t="shared" si="616"/>
        <v/>
      </c>
      <c r="DL827" s="153" t="str">
        <f t="shared" si="617"/>
        <v/>
      </c>
      <c r="DM827" s="19" t="str">
        <f t="shared" si="618"/>
        <v/>
      </c>
      <c r="DN827" s="153" t="str">
        <f t="shared" si="619"/>
        <v/>
      </c>
      <c r="DO827" s="19" t="str">
        <f t="shared" si="620"/>
        <v/>
      </c>
      <c r="DP827" s="153" t="str">
        <f t="shared" si="621"/>
        <v/>
      </c>
      <c r="DQ827" s="19" t="str">
        <f t="shared" si="622"/>
        <v/>
      </c>
      <c r="DR827" s="153" t="str">
        <f t="shared" si="623"/>
        <v/>
      </c>
      <c r="DS827" s="19" t="str">
        <f t="shared" si="624"/>
        <v/>
      </c>
      <c r="DT827" s="153" t="str">
        <f t="shared" si="625"/>
        <v/>
      </c>
      <c r="DU827" s="19" t="str">
        <f t="shared" si="626"/>
        <v/>
      </c>
      <c r="DV827" s="153" t="str">
        <f t="shared" si="627"/>
        <v/>
      </c>
      <c r="DW827" s="19" t="str">
        <f t="shared" si="628"/>
        <v/>
      </c>
      <c r="DX827" s="153" t="str">
        <f t="shared" si="629"/>
        <v/>
      </c>
      <c r="DY827" s="19" t="str">
        <f t="shared" si="630"/>
        <v/>
      </c>
      <c r="DZ827" s="153" t="str">
        <f t="shared" si="631"/>
        <v/>
      </c>
      <c r="EA827" s="19" t="str">
        <f t="shared" si="632"/>
        <v/>
      </c>
      <c r="EB827" s="153" t="str">
        <f t="shared" si="633"/>
        <v/>
      </c>
      <c r="EC827" s="19" t="str">
        <f t="shared" si="634"/>
        <v/>
      </c>
      <c r="ED827" s="153" t="str">
        <f t="shared" si="635"/>
        <v/>
      </c>
      <c r="EE827" s="19" t="str">
        <f t="shared" si="636"/>
        <v/>
      </c>
      <c r="EF827" s="153" t="str">
        <f t="shared" si="637"/>
        <v/>
      </c>
      <c r="EG827" s="19" t="str">
        <f t="shared" si="638"/>
        <v/>
      </c>
      <c r="EH827" s="153" t="str">
        <f t="shared" si="639"/>
        <v/>
      </c>
      <c r="EI827" s="19" t="str">
        <f t="shared" si="640"/>
        <v/>
      </c>
      <c r="EJ827" s="153" t="str">
        <f t="shared" si="641"/>
        <v/>
      </c>
      <c r="EK827" s="19" t="str">
        <f t="shared" si="642"/>
        <v/>
      </c>
      <c r="EL827" s="153" t="str">
        <f t="shared" si="643"/>
        <v/>
      </c>
      <c r="EM827" s="19" t="str">
        <f t="shared" si="644"/>
        <v/>
      </c>
      <c r="EN827" s="153" t="str">
        <f t="shared" si="645"/>
        <v/>
      </c>
      <c r="EO827" s="19" t="str">
        <f t="shared" si="646"/>
        <v/>
      </c>
      <c r="EP827" s="153" t="str">
        <f t="shared" si="647"/>
        <v/>
      </c>
      <c r="EQ827" s="19" t="str">
        <f t="shared" si="648"/>
        <v/>
      </c>
      <c r="ER827" s="153" t="str">
        <f t="shared" si="649"/>
        <v/>
      </c>
      <c r="ES827" s="19" t="str">
        <f t="shared" si="650"/>
        <v/>
      </c>
      <c r="ET827" s="153" t="str">
        <f t="shared" si="651"/>
        <v/>
      </c>
    </row>
    <row r="828" spans="1:150" x14ac:dyDescent="0.25">
      <c r="A828" s="31"/>
      <c r="B828" s="91" t="str">
        <f t="shared" si="652"/>
        <v/>
      </c>
      <c r="C828" s="20" t="str">
        <f t="shared" si="612"/>
        <v/>
      </c>
      <c r="D828" s="97" t="str">
        <f t="shared" si="613"/>
        <v/>
      </c>
      <c r="E828" s="62" t="str">
        <f t="shared" si="653"/>
        <v/>
      </c>
      <c r="F828" s="31"/>
      <c r="G828" s="282"/>
      <c r="H828" s="283"/>
      <c r="I828" s="284"/>
      <c r="J828" s="285"/>
      <c r="K828" s="286"/>
      <c r="L828" s="287"/>
      <c r="M828" s="288"/>
      <c r="N828" s="287"/>
      <c r="O828" s="288"/>
      <c r="P828" s="287"/>
      <c r="Q828" s="288"/>
      <c r="R828" s="287"/>
      <c r="S828" s="288"/>
      <c r="T828" s="287"/>
      <c r="U828" s="288"/>
      <c r="V828" s="287"/>
      <c r="W828" s="288"/>
      <c r="X828" s="287"/>
      <c r="Y828" s="288"/>
      <c r="Z828" s="287"/>
      <c r="AA828" s="288"/>
      <c r="AB828" s="287"/>
      <c r="AC828" s="288"/>
      <c r="AD828" s="287"/>
      <c r="AE828" s="288"/>
      <c r="AF828" s="287"/>
      <c r="AG828" s="288"/>
      <c r="AH828" s="287"/>
      <c r="AI828" s="288"/>
      <c r="AJ828" s="287"/>
      <c r="AK828" s="288"/>
      <c r="AL828" s="287"/>
      <c r="AM828" s="288"/>
      <c r="AN828" s="287"/>
      <c r="AO828" s="288"/>
      <c r="AP828" s="287"/>
      <c r="AQ828" s="288"/>
      <c r="AR828" s="287"/>
      <c r="AS828" s="288"/>
      <c r="AT828" s="287"/>
      <c r="AU828" s="288"/>
      <c r="AV828" s="287"/>
      <c r="AW828" s="288"/>
      <c r="AX828" s="287"/>
      <c r="AY828" s="31"/>
      <c r="BA828" s="76" t="str">
        <f t="shared" si="654"/>
        <v/>
      </c>
      <c r="BC828" s="76" t="str">
        <f>IF('Stock List'!$K828="", "", 'Stock List'!$K828)</f>
        <v/>
      </c>
      <c r="BE828" s="106">
        <f>IFERROR(ROUND(((INDEX('Stock List'!$M$11:$M$1010, MATCH(L828, 'Stock List'!$K$11:$K$1010, 0))/INDEX('Stock List'!$L$11:$L$1010, MATCH(L828, 'Stock List'!$K$11:$K$1010, 0)))*K828), 2), 0)</f>
        <v>0</v>
      </c>
      <c r="BF828" s="20"/>
      <c r="BG828" s="20">
        <f>IFERROR(ROUND(((INDEX('Stock List'!$M$11:$M$1010, MATCH(N828, 'Stock List'!$K$11:$K$1010, 0))/INDEX('Stock List'!$L$11:$L$1010, MATCH(N828, 'Stock List'!$K$11:$K$1010, 0)))*M828), 2), 0)</f>
        <v>0</v>
      </c>
      <c r="BH828" s="20"/>
      <c r="BI828" s="20">
        <f>IFERROR(ROUND(((INDEX('Stock List'!$M$11:$M$1010, MATCH(P828, 'Stock List'!$K$11:$K$1010, 0))/INDEX('Stock List'!$L$11:$L$1010, MATCH(P828, 'Stock List'!$K$11:$K$1010, 0)))*O828), 2), 0)</f>
        <v>0</v>
      </c>
      <c r="BJ828" s="20"/>
      <c r="BK828" s="20">
        <f>IFERROR(ROUND(((INDEX('Stock List'!$M$11:$M$1010, MATCH(R828, 'Stock List'!$K$11:$K$1010, 0))/INDEX('Stock List'!$L$11:$L$1010, MATCH(R828, 'Stock List'!$K$11:$K$1010, 0)))*Q828), 2), 0)</f>
        <v>0</v>
      </c>
      <c r="BL828" s="20"/>
      <c r="BM828" s="20">
        <f>IFERROR(ROUND(((INDEX('Stock List'!$M$11:$M$1010, MATCH(T828, 'Stock List'!$K$11:$K$1010, 0))/INDEX('Stock List'!$L$11:$L$1010, MATCH(T828, 'Stock List'!$K$11:$K$1010, 0)))*S828), 2), 0)</f>
        <v>0</v>
      </c>
      <c r="BN828" s="20"/>
      <c r="BO828" s="20">
        <f>IFERROR(ROUND(((INDEX('Stock List'!$M$11:$M$1010, MATCH(V828, 'Stock List'!$K$11:$K$1010, 0))/INDEX('Stock List'!$L$11:$L$1010, MATCH(V828, 'Stock List'!$K$11:$K$1010, 0)))*U828), 2), 0)</f>
        <v>0</v>
      </c>
      <c r="BP828" s="20"/>
      <c r="BQ828" s="20">
        <f>IFERROR(ROUND(((INDEX('Stock List'!$M$11:$M$1010, MATCH(X828, 'Stock List'!$K$11:$K$1010, 0))/INDEX('Stock List'!$L$11:$L$1010, MATCH(X828, 'Stock List'!$K$11:$K$1010, 0)))*W828), 2), 0)</f>
        <v>0</v>
      </c>
      <c r="BR828" s="20"/>
      <c r="BS828" s="20">
        <f>IFERROR(ROUND(((INDEX('Stock List'!$M$11:$M$1010, MATCH(Z828, 'Stock List'!$K$11:$K$1010, 0))/INDEX('Stock List'!$L$11:$L$1010, MATCH(Z828, 'Stock List'!$K$11:$K$1010, 0)))*Y828), 2), 0)</f>
        <v>0</v>
      </c>
      <c r="BT828" s="20"/>
      <c r="BU828" s="20">
        <f>IFERROR(ROUND(((INDEX('Stock List'!$M$11:$M$1010, MATCH(AB828, 'Stock List'!$K$11:$K$1010, 0))/INDEX('Stock List'!$L$11:$L$1010, MATCH(AB828, 'Stock List'!$K$11:$K$1010, 0)))*AA828), 2), 0)</f>
        <v>0</v>
      </c>
      <c r="BV828" s="20"/>
      <c r="BW828" s="20">
        <f>IFERROR(ROUND(((INDEX('Stock List'!$M$11:$M$1010, MATCH(AD828, 'Stock List'!$K$11:$K$1010, 0))/INDEX('Stock List'!$L$11:$L$1010, MATCH(AD828, 'Stock List'!$K$11:$K$1010, 0)))*AC828), 2), 0)</f>
        <v>0</v>
      </c>
      <c r="BX828" s="20"/>
      <c r="BY828" s="20">
        <f>IFERROR(ROUND(((INDEX('Stock List'!$M$11:$M$1010, MATCH(AF828, 'Stock List'!$K$11:$K$1010, 0))/INDEX('Stock List'!$L$11:$L$1010, MATCH(AF828, 'Stock List'!$K$11:$K$1010, 0)))*AE828), 2), 0)</f>
        <v>0</v>
      </c>
      <c r="BZ828" s="20"/>
      <c r="CA828" s="20">
        <f>IFERROR(ROUND(((INDEX('Stock List'!$M$11:$M$1010, MATCH(AH828, 'Stock List'!$K$11:$K$1010, 0))/INDEX('Stock List'!$L$11:$L$1010, MATCH(AH828, 'Stock List'!$K$11:$K$1010, 0)))*AG828), 2), 0)</f>
        <v>0</v>
      </c>
      <c r="CB828" s="20"/>
      <c r="CC828" s="20">
        <f>IFERROR(ROUND(((INDEX('Stock List'!$M$11:$M$1010, MATCH(AJ828, 'Stock List'!$K$11:$K$1010, 0))/INDEX('Stock List'!$L$11:$L$1010, MATCH(AJ828, 'Stock List'!$K$11:$K$1010, 0)))*AI828), 2), 0)</f>
        <v>0</v>
      </c>
      <c r="CD828" s="20"/>
      <c r="CE828" s="20">
        <f>IFERROR(ROUND(((INDEX('Stock List'!$M$11:$M$1010, MATCH(AL828, 'Stock List'!$K$11:$K$1010, 0))/INDEX('Stock List'!$L$11:$L$1010, MATCH(AL828, 'Stock List'!$K$11:$K$1010, 0)))*AK828), 2), 0)</f>
        <v>0</v>
      </c>
      <c r="CF828" s="20"/>
      <c r="CG828" s="20">
        <f>IFERROR(ROUND(((INDEX('Stock List'!$M$11:$M$1010, MATCH(AN828, 'Stock List'!$K$11:$K$1010, 0))/INDEX('Stock List'!$L$11:$L$1010, MATCH(AN828, 'Stock List'!$K$11:$K$1010, 0)))*AM828), 2), 0)</f>
        <v>0</v>
      </c>
      <c r="CH828" s="20"/>
      <c r="CI828" s="20">
        <f>IFERROR(ROUND(((INDEX('Stock List'!$M$11:$M$1010, MATCH(AP828, 'Stock List'!$K$11:$K$1010, 0))/INDEX('Stock List'!$L$11:$L$1010, MATCH(AP828, 'Stock List'!$K$11:$K$1010, 0)))*AO828), 2), 0)</f>
        <v>0</v>
      </c>
      <c r="CJ828" s="20"/>
      <c r="CK828" s="20">
        <f>IFERROR(ROUND(((INDEX('Stock List'!$M$11:$M$1010, MATCH(AR828, 'Stock List'!$K$11:$K$1010, 0))/INDEX('Stock List'!$L$11:$L$1010, MATCH(AR828, 'Stock List'!$K$11:$K$1010, 0)))*AQ828), 2), 0)</f>
        <v>0</v>
      </c>
      <c r="CL828" s="20"/>
      <c r="CM828" s="20">
        <f>IFERROR(ROUND(((INDEX('Stock List'!$M$11:$M$1010, MATCH(AT828, 'Stock List'!$K$11:$K$1010, 0))/INDEX('Stock List'!$L$11:$L$1010, MATCH(AT828, 'Stock List'!$K$11:$K$1010, 0)))*AS828), 2), 0)</f>
        <v>0</v>
      </c>
      <c r="CN828" s="20"/>
      <c r="CO828" s="20">
        <f>IFERROR(ROUND(((INDEX('Stock List'!$M$11:$M$1010, MATCH(AV828, 'Stock List'!$K$11:$K$1010, 0))/INDEX('Stock List'!$L$11:$L$1010, MATCH(AV828, 'Stock List'!$K$11:$K$1010, 0)))*AU828), 2), 0)</f>
        <v>0</v>
      </c>
      <c r="CP828" s="20"/>
      <c r="CQ828" s="20">
        <f>IFERROR(ROUND(((INDEX('Stock List'!$M$11:$M$1010, MATCH(AX828, 'Stock List'!$K$11:$K$1010, 0))/INDEX('Stock List'!$L$11:$L$1010, MATCH(AX828, 'Stock List'!$K$11:$K$1010, 0)))*AW828), 2), 0)</f>
        <v>0</v>
      </c>
      <c r="CR828" s="22"/>
      <c r="CT828" s="106" t="str">
        <f t="shared" si="655"/>
        <v/>
      </c>
      <c r="CU828" s="22" t="str">
        <f t="shared" si="656"/>
        <v/>
      </c>
      <c r="CX828" s="106" t="str">
        <f t="shared" si="657"/>
        <v/>
      </c>
      <c r="CY828" s="20" t="str">
        <f t="shared" si="658"/>
        <v/>
      </c>
      <c r="CZ828" s="22" t="str">
        <f t="shared" si="659"/>
        <v/>
      </c>
      <c r="DB828" s="76" t="str">
        <f>IF($H828="", "", COUNTIF($G$11:$G$1010, "&gt;"&amp;$G828)+1+COUNTIF($G$11:$G828, $G828)-1)</f>
        <v/>
      </c>
      <c r="DC828" s="76" t="str">
        <f>IF($H828="", "", COUNTIF($CZ$11:$CZ$1010, "&gt;"&amp;$CZ828)+1+COUNTIF($CZ$11:$CZ828, $CZ828)-1)</f>
        <v/>
      </c>
      <c r="DE828" s="147" t="str">
        <f t="shared" si="660"/>
        <v/>
      </c>
      <c r="DF828" s="148"/>
      <c r="DG828" s="19" t="str">
        <f t="shared" si="661"/>
        <v/>
      </c>
      <c r="DH828" s="153" t="str">
        <f t="shared" si="662"/>
        <v/>
      </c>
      <c r="DI828" s="19" t="str">
        <f t="shared" si="614"/>
        <v/>
      </c>
      <c r="DJ828" s="153" t="str">
        <f t="shared" si="615"/>
        <v/>
      </c>
      <c r="DK828" s="19" t="str">
        <f t="shared" si="616"/>
        <v/>
      </c>
      <c r="DL828" s="153" t="str">
        <f t="shared" si="617"/>
        <v/>
      </c>
      <c r="DM828" s="19" t="str">
        <f t="shared" si="618"/>
        <v/>
      </c>
      <c r="DN828" s="153" t="str">
        <f t="shared" si="619"/>
        <v/>
      </c>
      <c r="DO828" s="19" t="str">
        <f t="shared" si="620"/>
        <v/>
      </c>
      <c r="DP828" s="153" t="str">
        <f t="shared" si="621"/>
        <v/>
      </c>
      <c r="DQ828" s="19" t="str">
        <f t="shared" si="622"/>
        <v/>
      </c>
      <c r="DR828" s="153" t="str">
        <f t="shared" si="623"/>
        <v/>
      </c>
      <c r="DS828" s="19" t="str">
        <f t="shared" si="624"/>
        <v/>
      </c>
      <c r="DT828" s="153" t="str">
        <f t="shared" si="625"/>
        <v/>
      </c>
      <c r="DU828" s="19" t="str">
        <f t="shared" si="626"/>
        <v/>
      </c>
      <c r="DV828" s="153" t="str">
        <f t="shared" si="627"/>
        <v/>
      </c>
      <c r="DW828" s="19" t="str">
        <f t="shared" si="628"/>
        <v/>
      </c>
      <c r="DX828" s="153" t="str">
        <f t="shared" si="629"/>
        <v/>
      </c>
      <c r="DY828" s="19" t="str">
        <f t="shared" si="630"/>
        <v/>
      </c>
      <c r="DZ828" s="153" t="str">
        <f t="shared" si="631"/>
        <v/>
      </c>
      <c r="EA828" s="19" t="str">
        <f t="shared" si="632"/>
        <v/>
      </c>
      <c r="EB828" s="153" t="str">
        <f t="shared" si="633"/>
        <v/>
      </c>
      <c r="EC828" s="19" t="str">
        <f t="shared" si="634"/>
        <v/>
      </c>
      <c r="ED828" s="153" t="str">
        <f t="shared" si="635"/>
        <v/>
      </c>
      <c r="EE828" s="19" t="str">
        <f t="shared" si="636"/>
        <v/>
      </c>
      <c r="EF828" s="153" t="str">
        <f t="shared" si="637"/>
        <v/>
      </c>
      <c r="EG828" s="19" t="str">
        <f t="shared" si="638"/>
        <v/>
      </c>
      <c r="EH828" s="153" t="str">
        <f t="shared" si="639"/>
        <v/>
      </c>
      <c r="EI828" s="19" t="str">
        <f t="shared" si="640"/>
        <v/>
      </c>
      <c r="EJ828" s="153" t="str">
        <f t="shared" si="641"/>
        <v/>
      </c>
      <c r="EK828" s="19" t="str">
        <f t="shared" si="642"/>
        <v/>
      </c>
      <c r="EL828" s="153" t="str">
        <f t="shared" si="643"/>
        <v/>
      </c>
      <c r="EM828" s="19" t="str">
        <f t="shared" si="644"/>
        <v/>
      </c>
      <c r="EN828" s="153" t="str">
        <f t="shared" si="645"/>
        <v/>
      </c>
      <c r="EO828" s="19" t="str">
        <f t="shared" si="646"/>
        <v/>
      </c>
      <c r="EP828" s="153" t="str">
        <f t="shared" si="647"/>
        <v/>
      </c>
      <c r="EQ828" s="19" t="str">
        <f t="shared" si="648"/>
        <v/>
      </c>
      <c r="ER828" s="153" t="str">
        <f t="shared" si="649"/>
        <v/>
      </c>
      <c r="ES828" s="19" t="str">
        <f t="shared" si="650"/>
        <v/>
      </c>
      <c r="ET828" s="153" t="str">
        <f t="shared" si="651"/>
        <v/>
      </c>
    </row>
    <row r="829" spans="1:150" x14ac:dyDescent="0.25">
      <c r="A829" s="31"/>
      <c r="B829" s="91" t="str">
        <f t="shared" si="652"/>
        <v/>
      </c>
      <c r="C829" s="20" t="str">
        <f t="shared" si="612"/>
        <v/>
      </c>
      <c r="D829" s="97" t="str">
        <f t="shared" si="613"/>
        <v/>
      </c>
      <c r="E829" s="62" t="str">
        <f t="shared" si="653"/>
        <v/>
      </c>
      <c r="F829" s="31"/>
      <c r="G829" s="282"/>
      <c r="H829" s="283"/>
      <c r="I829" s="284"/>
      <c r="J829" s="285"/>
      <c r="K829" s="286"/>
      <c r="L829" s="287"/>
      <c r="M829" s="288"/>
      <c r="N829" s="287"/>
      <c r="O829" s="288"/>
      <c r="P829" s="287"/>
      <c r="Q829" s="288"/>
      <c r="R829" s="287"/>
      <c r="S829" s="288"/>
      <c r="T829" s="287"/>
      <c r="U829" s="288"/>
      <c r="V829" s="287"/>
      <c r="W829" s="288"/>
      <c r="X829" s="287"/>
      <c r="Y829" s="288"/>
      <c r="Z829" s="287"/>
      <c r="AA829" s="288"/>
      <c r="AB829" s="287"/>
      <c r="AC829" s="288"/>
      <c r="AD829" s="287"/>
      <c r="AE829" s="288"/>
      <c r="AF829" s="287"/>
      <c r="AG829" s="288"/>
      <c r="AH829" s="287"/>
      <c r="AI829" s="288"/>
      <c r="AJ829" s="287"/>
      <c r="AK829" s="288"/>
      <c r="AL829" s="287"/>
      <c r="AM829" s="288"/>
      <c r="AN829" s="287"/>
      <c r="AO829" s="288"/>
      <c r="AP829" s="287"/>
      <c r="AQ829" s="288"/>
      <c r="AR829" s="287"/>
      <c r="AS829" s="288"/>
      <c r="AT829" s="287"/>
      <c r="AU829" s="288"/>
      <c r="AV829" s="287"/>
      <c r="AW829" s="288"/>
      <c r="AX829" s="287"/>
      <c r="AY829" s="31"/>
      <c r="BA829" s="76" t="str">
        <f t="shared" si="654"/>
        <v/>
      </c>
      <c r="BC829" s="76" t="str">
        <f>IF('Stock List'!$K829="", "", 'Stock List'!$K829)</f>
        <v/>
      </c>
      <c r="BE829" s="106">
        <f>IFERROR(ROUND(((INDEX('Stock List'!$M$11:$M$1010, MATCH(L829, 'Stock List'!$K$11:$K$1010, 0))/INDEX('Stock List'!$L$11:$L$1010, MATCH(L829, 'Stock List'!$K$11:$K$1010, 0)))*K829), 2), 0)</f>
        <v>0</v>
      </c>
      <c r="BF829" s="20"/>
      <c r="BG829" s="20">
        <f>IFERROR(ROUND(((INDEX('Stock List'!$M$11:$M$1010, MATCH(N829, 'Stock List'!$K$11:$K$1010, 0))/INDEX('Stock List'!$L$11:$L$1010, MATCH(N829, 'Stock List'!$K$11:$K$1010, 0)))*M829), 2), 0)</f>
        <v>0</v>
      </c>
      <c r="BH829" s="20"/>
      <c r="BI829" s="20">
        <f>IFERROR(ROUND(((INDEX('Stock List'!$M$11:$M$1010, MATCH(P829, 'Stock List'!$K$11:$K$1010, 0))/INDEX('Stock List'!$L$11:$L$1010, MATCH(P829, 'Stock List'!$K$11:$K$1010, 0)))*O829), 2), 0)</f>
        <v>0</v>
      </c>
      <c r="BJ829" s="20"/>
      <c r="BK829" s="20">
        <f>IFERROR(ROUND(((INDEX('Stock List'!$M$11:$M$1010, MATCH(R829, 'Stock List'!$K$11:$K$1010, 0))/INDEX('Stock List'!$L$11:$L$1010, MATCH(R829, 'Stock List'!$K$11:$K$1010, 0)))*Q829), 2), 0)</f>
        <v>0</v>
      </c>
      <c r="BL829" s="20"/>
      <c r="BM829" s="20">
        <f>IFERROR(ROUND(((INDEX('Stock List'!$M$11:$M$1010, MATCH(T829, 'Stock List'!$K$11:$K$1010, 0))/INDEX('Stock List'!$L$11:$L$1010, MATCH(T829, 'Stock List'!$K$11:$K$1010, 0)))*S829), 2), 0)</f>
        <v>0</v>
      </c>
      <c r="BN829" s="20"/>
      <c r="BO829" s="20">
        <f>IFERROR(ROUND(((INDEX('Stock List'!$M$11:$M$1010, MATCH(V829, 'Stock List'!$K$11:$K$1010, 0))/INDEX('Stock List'!$L$11:$L$1010, MATCH(V829, 'Stock List'!$K$11:$K$1010, 0)))*U829), 2), 0)</f>
        <v>0</v>
      </c>
      <c r="BP829" s="20"/>
      <c r="BQ829" s="20">
        <f>IFERROR(ROUND(((INDEX('Stock List'!$M$11:$M$1010, MATCH(X829, 'Stock List'!$K$11:$K$1010, 0))/INDEX('Stock List'!$L$11:$L$1010, MATCH(X829, 'Stock List'!$K$11:$K$1010, 0)))*W829), 2), 0)</f>
        <v>0</v>
      </c>
      <c r="BR829" s="20"/>
      <c r="BS829" s="20">
        <f>IFERROR(ROUND(((INDEX('Stock List'!$M$11:$M$1010, MATCH(Z829, 'Stock List'!$K$11:$K$1010, 0))/INDEX('Stock List'!$L$11:$L$1010, MATCH(Z829, 'Stock List'!$K$11:$K$1010, 0)))*Y829), 2), 0)</f>
        <v>0</v>
      </c>
      <c r="BT829" s="20"/>
      <c r="BU829" s="20">
        <f>IFERROR(ROUND(((INDEX('Stock List'!$M$11:$M$1010, MATCH(AB829, 'Stock List'!$K$11:$K$1010, 0))/INDEX('Stock List'!$L$11:$L$1010, MATCH(AB829, 'Stock List'!$K$11:$K$1010, 0)))*AA829), 2), 0)</f>
        <v>0</v>
      </c>
      <c r="BV829" s="20"/>
      <c r="BW829" s="20">
        <f>IFERROR(ROUND(((INDEX('Stock List'!$M$11:$M$1010, MATCH(AD829, 'Stock List'!$K$11:$K$1010, 0))/INDEX('Stock List'!$L$11:$L$1010, MATCH(AD829, 'Stock List'!$K$11:$K$1010, 0)))*AC829), 2), 0)</f>
        <v>0</v>
      </c>
      <c r="BX829" s="20"/>
      <c r="BY829" s="20">
        <f>IFERROR(ROUND(((INDEX('Stock List'!$M$11:$M$1010, MATCH(AF829, 'Stock List'!$K$11:$K$1010, 0))/INDEX('Stock List'!$L$11:$L$1010, MATCH(AF829, 'Stock List'!$K$11:$K$1010, 0)))*AE829), 2), 0)</f>
        <v>0</v>
      </c>
      <c r="BZ829" s="20"/>
      <c r="CA829" s="20">
        <f>IFERROR(ROUND(((INDEX('Stock List'!$M$11:$M$1010, MATCH(AH829, 'Stock List'!$K$11:$K$1010, 0))/INDEX('Stock List'!$L$11:$L$1010, MATCH(AH829, 'Stock List'!$K$11:$K$1010, 0)))*AG829), 2), 0)</f>
        <v>0</v>
      </c>
      <c r="CB829" s="20"/>
      <c r="CC829" s="20">
        <f>IFERROR(ROUND(((INDEX('Stock List'!$M$11:$M$1010, MATCH(AJ829, 'Stock List'!$K$11:$K$1010, 0))/INDEX('Stock List'!$L$11:$L$1010, MATCH(AJ829, 'Stock List'!$K$11:$K$1010, 0)))*AI829), 2), 0)</f>
        <v>0</v>
      </c>
      <c r="CD829" s="20"/>
      <c r="CE829" s="20">
        <f>IFERROR(ROUND(((INDEX('Stock List'!$M$11:$M$1010, MATCH(AL829, 'Stock List'!$K$11:$K$1010, 0))/INDEX('Stock List'!$L$11:$L$1010, MATCH(AL829, 'Stock List'!$K$11:$K$1010, 0)))*AK829), 2), 0)</f>
        <v>0</v>
      </c>
      <c r="CF829" s="20"/>
      <c r="CG829" s="20">
        <f>IFERROR(ROUND(((INDEX('Stock List'!$M$11:$M$1010, MATCH(AN829, 'Stock List'!$K$11:$K$1010, 0))/INDEX('Stock List'!$L$11:$L$1010, MATCH(AN829, 'Stock List'!$K$11:$K$1010, 0)))*AM829), 2), 0)</f>
        <v>0</v>
      </c>
      <c r="CH829" s="20"/>
      <c r="CI829" s="20">
        <f>IFERROR(ROUND(((INDEX('Stock List'!$M$11:$M$1010, MATCH(AP829, 'Stock List'!$K$11:$K$1010, 0))/INDEX('Stock List'!$L$11:$L$1010, MATCH(AP829, 'Stock List'!$K$11:$K$1010, 0)))*AO829), 2), 0)</f>
        <v>0</v>
      </c>
      <c r="CJ829" s="20"/>
      <c r="CK829" s="20">
        <f>IFERROR(ROUND(((INDEX('Stock List'!$M$11:$M$1010, MATCH(AR829, 'Stock List'!$K$11:$K$1010, 0))/INDEX('Stock List'!$L$11:$L$1010, MATCH(AR829, 'Stock List'!$K$11:$K$1010, 0)))*AQ829), 2), 0)</f>
        <v>0</v>
      </c>
      <c r="CL829" s="20"/>
      <c r="CM829" s="20">
        <f>IFERROR(ROUND(((INDEX('Stock List'!$M$11:$M$1010, MATCH(AT829, 'Stock List'!$K$11:$K$1010, 0))/INDEX('Stock List'!$L$11:$L$1010, MATCH(AT829, 'Stock List'!$K$11:$K$1010, 0)))*AS829), 2), 0)</f>
        <v>0</v>
      </c>
      <c r="CN829" s="20"/>
      <c r="CO829" s="20">
        <f>IFERROR(ROUND(((INDEX('Stock List'!$M$11:$M$1010, MATCH(AV829, 'Stock List'!$K$11:$K$1010, 0))/INDEX('Stock List'!$L$11:$L$1010, MATCH(AV829, 'Stock List'!$K$11:$K$1010, 0)))*AU829), 2), 0)</f>
        <v>0</v>
      </c>
      <c r="CP829" s="20"/>
      <c r="CQ829" s="20">
        <f>IFERROR(ROUND(((INDEX('Stock List'!$M$11:$M$1010, MATCH(AX829, 'Stock List'!$K$11:$K$1010, 0))/INDEX('Stock List'!$L$11:$L$1010, MATCH(AX829, 'Stock List'!$K$11:$K$1010, 0)))*AW829), 2), 0)</f>
        <v>0</v>
      </c>
      <c r="CR829" s="22"/>
      <c r="CT829" s="106" t="str">
        <f t="shared" si="655"/>
        <v/>
      </c>
      <c r="CU829" s="22" t="str">
        <f t="shared" si="656"/>
        <v/>
      </c>
      <c r="CX829" s="106" t="str">
        <f t="shared" si="657"/>
        <v/>
      </c>
      <c r="CY829" s="20" t="str">
        <f t="shared" si="658"/>
        <v/>
      </c>
      <c r="CZ829" s="22" t="str">
        <f t="shared" si="659"/>
        <v/>
      </c>
      <c r="DB829" s="76" t="str">
        <f>IF($H829="", "", COUNTIF($G$11:$G$1010, "&gt;"&amp;$G829)+1+COUNTIF($G$11:$G829, $G829)-1)</f>
        <v/>
      </c>
      <c r="DC829" s="76" t="str">
        <f>IF($H829="", "", COUNTIF($CZ$11:$CZ$1010, "&gt;"&amp;$CZ829)+1+COUNTIF($CZ$11:$CZ829, $CZ829)-1)</f>
        <v/>
      </c>
      <c r="DE829" s="147" t="str">
        <f t="shared" si="660"/>
        <v/>
      </c>
      <c r="DF829" s="148"/>
      <c r="DG829" s="19" t="str">
        <f t="shared" si="661"/>
        <v/>
      </c>
      <c r="DH829" s="153" t="str">
        <f t="shared" si="662"/>
        <v/>
      </c>
      <c r="DI829" s="19" t="str">
        <f t="shared" si="614"/>
        <v/>
      </c>
      <c r="DJ829" s="153" t="str">
        <f t="shared" si="615"/>
        <v/>
      </c>
      <c r="DK829" s="19" t="str">
        <f t="shared" si="616"/>
        <v/>
      </c>
      <c r="DL829" s="153" t="str">
        <f t="shared" si="617"/>
        <v/>
      </c>
      <c r="DM829" s="19" t="str">
        <f t="shared" si="618"/>
        <v/>
      </c>
      <c r="DN829" s="153" t="str">
        <f t="shared" si="619"/>
        <v/>
      </c>
      <c r="DO829" s="19" t="str">
        <f t="shared" si="620"/>
        <v/>
      </c>
      <c r="DP829" s="153" t="str">
        <f t="shared" si="621"/>
        <v/>
      </c>
      <c r="DQ829" s="19" t="str">
        <f t="shared" si="622"/>
        <v/>
      </c>
      <c r="DR829" s="153" t="str">
        <f t="shared" si="623"/>
        <v/>
      </c>
      <c r="DS829" s="19" t="str">
        <f t="shared" si="624"/>
        <v/>
      </c>
      <c r="DT829" s="153" t="str">
        <f t="shared" si="625"/>
        <v/>
      </c>
      <c r="DU829" s="19" t="str">
        <f t="shared" si="626"/>
        <v/>
      </c>
      <c r="DV829" s="153" t="str">
        <f t="shared" si="627"/>
        <v/>
      </c>
      <c r="DW829" s="19" t="str">
        <f t="shared" si="628"/>
        <v/>
      </c>
      <c r="DX829" s="153" t="str">
        <f t="shared" si="629"/>
        <v/>
      </c>
      <c r="DY829" s="19" t="str">
        <f t="shared" si="630"/>
        <v/>
      </c>
      <c r="DZ829" s="153" t="str">
        <f t="shared" si="631"/>
        <v/>
      </c>
      <c r="EA829" s="19" t="str">
        <f t="shared" si="632"/>
        <v/>
      </c>
      <c r="EB829" s="153" t="str">
        <f t="shared" si="633"/>
        <v/>
      </c>
      <c r="EC829" s="19" t="str">
        <f t="shared" si="634"/>
        <v/>
      </c>
      <c r="ED829" s="153" t="str">
        <f t="shared" si="635"/>
        <v/>
      </c>
      <c r="EE829" s="19" t="str">
        <f t="shared" si="636"/>
        <v/>
      </c>
      <c r="EF829" s="153" t="str">
        <f t="shared" si="637"/>
        <v/>
      </c>
      <c r="EG829" s="19" t="str">
        <f t="shared" si="638"/>
        <v/>
      </c>
      <c r="EH829" s="153" t="str">
        <f t="shared" si="639"/>
        <v/>
      </c>
      <c r="EI829" s="19" t="str">
        <f t="shared" si="640"/>
        <v/>
      </c>
      <c r="EJ829" s="153" t="str">
        <f t="shared" si="641"/>
        <v/>
      </c>
      <c r="EK829" s="19" t="str">
        <f t="shared" si="642"/>
        <v/>
      </c>
      <c r="EL829" s="153" t="str">
        <f t="shared" si="643"/>
        <v/>
      </c>
      <c r="EM829" s="19" t="str">
        <f t="shared" si="644"/>
        <v/>
      </c>
      <c r="EN829" s="153" t="str">
        <f t="shared" si="645"/>
        <v/>
      </c>
      <c r="EO829" s="19" t="str">
        <f t="shared" si="646"/>
        <v/>
      </c>
      <c r="EP829" s="153" t="str">
        <f t="shared" si="647"/>
        <v/>
      </c>
      <c r="EQ829" s="19" t="str">
        <f t="shared" si="648"/>
        <v/>
      </c>
      <c r="ER829" s="153" t="str">
        <f t="shared" si="649"/>
        <v/>
      </c>
      <c r="ES829" s="19" t="str">
        <f t="shared" si="650"/>
        <v/>
      </c>
      <c r="ET829" s="153" t="str">
        <f t="shared" si="651"/>
        <v/>
      </c>
    </row>
    <row r="830" spans="1:150" x14ac:dyDescent="0.25">
      <c r="A830" s="31"/>
      <c r="B830" s="91" t="str">
        <f t="shared" si="652"/>
        <v/>
      </c>
      <c r="C830" s="20" t="str">
        <f t="shared" si="612"/>
        <v/>
      </c>
      <c r="D830" s="97" t="str">
        <f t="shared" si="613"/>
        <v/>
      </c>
      <c r="E830" s="62" t="str">
        <f t="shared" si="653"/>
        <v/>
      </c>
      <c r="F830" s="31"/>
      <c r="G830" s="282"/>
      <c r="H830" s="283"/>
      <c r="I830" s="284"/>
      <c r="J830" s="285"/>
      <c r="K830" s="286"/>
      <c r="L830" s="287"/>
      <c r="M830" s="288"/>
      <c r="N830" s="287"/>
      <c r="O830" s="288"/>
      <c r="P830" s="287"/>
      <c r="Q830" s="288"/>
      <c r="R830" s="287"/>
      <c r="S830" s="288"/>
      <c r="T830" s="287"/>
      <c r="U830" s="288"/>
      <c r="V830" s="287"/>
      <c r="W830" s="288"/>
      <c r="X830" s="287"/>
      <c r="Y830" s="288"/>
      <c r="Z830" s="287"/>
      <c r="AA830" s="288"/>
      <c r="AB830" s="287"/>
      <c r="AC830" s="288"/>
      <c r="AD830" s="287"/>
      <c r="AE830" s="288"/>
      <c r="AF830" s="287"/>
      <c r="AG830" s="288"/>
      <c r="AH830" s="287"/>
      <c r="AI830" s="288"/>
      <c r="AJ830" s="287"/>
      <c r="AK830" s="288"/>
      <c r="AL830" s="287"/>
      <c r="AM830" s="288"/>
      <c r="AN830" s="287"/>
      <c r="AO830" s="288"/>
      <c r="AP830" s="287"/>
      <c r="AQ830" s="288"/>
      <c r="AR830" s="287"/>
      <c r="AS830" s="288"/>
      <c r="AT830" s="287"/>
      <c r="AU830" s="288"/>
      <c r="AV830" s="287"/>
      <c r="AW830" s="288"/>
      <c r="AX830" s="287"/>
      <c r="AY830" s="31"/>
      <c r="BA830" s="76" t="str">
        <f t="shared" si="654"/>
        <v/>
      </c>
      <c r="BC830" s="76" t="str">
        <f>IF('Stock List'!$K830="", "", 'Stock List'!$K830)</f>
        <v/>
      </c>
      <c r="BE830" s="106">
        <f>IFERROR(ROUND(((INDEX('Stock List'!$M$11:$M$1010, MATCH(L830, 'Stock List'!$K$11:$K$1010, 0))/INDEX('Stock List'!$L$11:$L$1010, MATCH(L830, 'Stock List'!$K$11:$K$1010, 0)))*K830), 2), 0)</f>
        <v>0</v>
      </c>
      <c r="BF830" s="20"/>
      <c r="BG830" s="20">
        <f>IFERROR(ROUND(((INDEX('Stock List'!$M$11:$M$1010, MATCH(N830, 'Stock List'!$K$11:$K$1010, 0))/INDEX('Stock List'!$L$11:$L$1010, MATCH(N830, 'Stock List'!$K$11:$K$1010, 0)))*M830), 2), 0)</f>
        <v>0</v>
      </c>
      <c r="BH830" s="20"/>
      <c r="BI830" s="20">
        <f>IFERROR(ROUND(((INDEX('Stock List'!$M$11:$M$1010, MATCH(P830, 'Stock List'!$K$11:$K$1010, 0))/INDEX('Stock List'!$L$11:$L$1010, MATCH(P830, 'Stock List'!$K$11:$K$1010, 0)))*O830), 2), 0)</f>
        <v>0</v>
      </c>
      <c r="BJ830" s="20"/>
      <c r="BK830" s="20">
        <f>IFERROR(ROUND(((INDEX('Stock List'!$M$11:$M$1010, MATCH(R830, 'Stock List'!$K$11:$K$1010, 0))/INDEX('Stock List'!$L$11:$L$1010, MATCH(R830, 'Stock List'!$K$11:$K$1010, 0)))*Q830), 2), 0)</f>
        <v>0</v>
      </c>
      <c r="BL830" s="20"/>
      <c r="BM830" s="20">
        <f>IFERROR(ROUND(((INDEX('Stock List'!$M$11:$M$1010, MATCH(T830, 'Stock List'!$K$11:$K$1010, 0))/INDEX('Stock List'!$L$11:$L$1010, MATCH(T830, 'Stock List'!$K$11:$K$1010, 0)))*S830), 2), 0)</f>
        <v>0</v>
      </c>
      <c r="BN830" s="20"/>
      <c r="BO830" s="20">
        <f>IFERROR(ROUND(((INDEX('Stock List'!$M$11:$M$1010, MATCH(V830, 'Stock List'!$K$11:$K$1010, 0))/INDEX('Stock List'!$L$11:$L$1010, MATCH(V830, 'Stock List'!$K$11:$K$1010, 0)))*U830), 2), 0)</f>
        <v>0</v>
      </c>
      <c r="BP830" s="20"/>
      <c r="BQ830" s="20">
        <f>IFERROR(ROUND(((INDEX('Stock List'!$M$11:$M$1010, MATCH(X830, 'Stock List'!$K$11:$K$1010, 0))/INDEX('Stock List'!$L$11:$L$1010, MATCH(X830, 'Stock List'!$K$11:$K$1010, 0)))*W830), 2), 0)</f>
        <v>0</v>
      </c>
      <c r="BR830" s="20"/>
      <c r="BS830" s="20">
        <f>IFERROR(ROUND(((INDEX('Stock List'!$M$11:$M$1010, MATCH(Z830, 'Stock List'!$K$11:$K$1010, 0))/INDEX('Stock List'!$L$11:$L$1010, MATCH(Z830, 'Stock List'!$K$11:$K$1010, 0)))*Y830), 2), 0)</f>
        <v>0</v>
      </c>
      <c r="BT830" s="20"/>
      <c r="BU830" s="20">
        <f>IFERROR(ROUND(((INDEX('Stock List'!$M$11:$M$1010, MATCH(AB830, 'Stock List'!$K$11:$K$1010, 0))/INDEX('Stock List'!$L$11:$L$1010, MATCH(AB830, 'Stock List'!$K$11:$K$1010, 0)))*AA830), 2), 0)</f>
        <v>0</v>
      </c>
      <c r="BV830" s="20"/>
      <c r="BW830" s="20">
        <f>IFERROR(ROUND(((INDEX('Stock List'!$M$11:$M$1010, MATCH(AD830, 'Stock List'!$K$11:$K$1010, 0))/INDEX('Stock List'!$L$11:$L$1010, MATCH(AD830, 'Stock List'!$K$11:$K$1010, 0)))*AC830), 2), 0)</f>
        <v>0</v>
      </c>
      <c r="BX830" s="20"/>
      <c r="BY830" s="20">
        <f>IFERROR(ROUND(((INDEX('Stock List'!$M$11:$M$1010, MATCH(AF830, 'Stock List'!$K$11:$K$1010, 0))/INDEX('Stock List'!$L$11:$L$1010, MATCH(AF830, 'Stock List'!$K$11:$K$1010, 0)))*AE830), 2), 0)</f>
        <v>0</v>
      </c>
      <c r="BZ830" s="20"/>
      <c r="CA830" s="20">
        <f>IFERROR(ROUND(((INDEX('Stock List'!$M$11:$M$1010, MATCH(AH830, 'Stock List'!$K$11:$K$1010, 0))/INDEX('Stock List'!$L$11:$L$1010, MATCH(AH830, 'Stock List'!$K$11:$K$1010, 0)))*AG830), 2), 0)</f>
        <v>0</v>
      </c>
      <c r="CB830" s="20"/>
      <c r="CC830" s="20">
        <f>IFERROR(ROUND(((INDEX('Stock List'!$M$11:$M$1010, MATCH(AJ830, 'Stock List'!$K$11:$K$1010, 0))/INDEX('Stock List'!$L$11:$L$1010, MATCH(AJ830, 'Stock List'!$K$11:$K$1010, 0)))*AI830), 2), 0)</f>
        <v>0</v>
      </c>
      <c r="CD830" s="20"/>
      <c r="CE830" s="20">
        <f>IFERROR(ROUND(((INDEX('Stock List'!$M$11:$M$1010, MATCH(AL830, 'Stock List'!$K$11:$K$1010, 0))/INDEX('Stock List'!$L$11:$L$1010, MATCH(AL830, 'Stock List'!$K$11:$K$1010, 0)))*AK830), 2), 0)</f>
        <v>0</v>
      </c>
      <c r="CF830" s="20"/>
      <c r="CG830" s="20">
        <f>IFERROR(ROUND(((INDEX('Stock List'!$M$11:$M$1010, MATCH(AN830, 'Stock List'!$K$11:$K$1010, 0))/INDEX('Stock List'!$L$11:$L$1010, MATCH(AN830, 'Stock List'!$K$11:$K$1010, 0)))*AM830), 2), 0)</f>
        <v>0</v>
      </c>
      <c r="CH830" s="20"/>
      <c r="CI830" s="20">
        <f>IFERROR(ROUND(((INDEX('Stock List'!$M$11:$M$1010, MATCH(AP830, 'Stock List'!$K$11:$K$1010, 0))/INDEX('Stock List'!$L$11:$L$1010, MATCH(AP830, 'Stock List'!$K$11:$K$1010, 0)))*AO830), 2), 0)</f>
        <v>0</v>
      </c>
      <c r="CJ830" s="20"/>
      <c r="CK830" s="20">
        <f>IFERROR(ROUND(((INDEX('Stock List'!$M$11:$M$1010, MATCH(AR830, 'Stock List'!$K$11:$K$1010, 0))/INDEX('Stock List'!$L$11:$L$1010, MATCH(AR830, 'Stock List'!$K$11:$K$1010, 0)))*AQ830), 2), 0)</f>
        <v>0</v>
      </c>
      <c r="CL830" s="20"/>
      <c r="CM830" s="20">
        <f>IFERROR(ROUND(((INDEX('Stock List'!$M$11:$M$1010, MATCH(AT830, 'Stock List'!$K$11:$K$1010, 0))/INDEX('Stock List'!$L$11:$L$1010, MATCH(AT830, 'Stock List'!$K$11:$K$1010, 0)))*AS830), 2), 0)</f>
        <v>0</v>
      </c>
      <c r="CN830" s="20"/>
      <c r="CO830" s="20">
        <f>IFERROR(ROUND(((INDEX('Stock List'!$M$11:$M$1010, MATCH(AV830, 'Stock List'!$K$11:$K$1010, 0))/INDEX('Stock List'!$L$11:$L$1010, MATCH(AV830, 'Stock List'!$K$11:$K$1010, 0)))*AU830), 2), 0)</f>
        <v>0</v>
      </c>
      <c r="CP830" s="20"/>
      <c r="CQ830" s="20">
        <f>IFERROR(ROUND(((INDEX('Stock List'!$M$11:$M$1010, MATCH(AX830, 'Stock List'!$K$11:$K$1010, 0))/INDEX('Stock List'!$L$11:$L$1010, MATCH(AX830, 'Stock List'!$K$11:$K$1010, 0)))*AW830), 2), 0)</f>
        <v>0</v>
      </c>
      <c r="CR830" s="22"/>
      <c r="CT830" s="106" t="str">
        <f t="shared" si="655"/>
        <v/>
      </c>
      <c r="CU830" s="22" t="str">
        <f t="shared" si="656"/>
        <v/>
      </c>
      <c r="CX830" s="106" t="str">
        <f t="shared" si="657"/>
        <v/>
      </c>
      <c r="CY830" s="20" t="str">
        <f t="shared" si="658"/>
        <v/>
      </c>
      <c r="CZ830" s="22" t="str">
        <f t="shared" si="659"/>
        <v/>
      </c>
      <c r="DB830" s="76" t="str">
        <f>IF($H830="", "", COUNTIF($G$11:$G$1010, "&gt;"&amp;$G830)+1+COUNTIF($G$11:$G830, $G830)-1)</f>
        <v/>
      </c>
      <c r="DC830" s="76" t="str">
        <f>IF($H830="", "", COUNTIF($CZ$11:$CZ$1010, "&gt;"&amp;$CZ830)+1+COUNTIF($CZ$11:$CZ830, $CZ830)-1)</f>
        <v/>
      </c>
      <c r="DE830" s="147" t="str">
        <f t="shared" si="660"/>
        <v/>
      </c>
      <c r="DF830" s="148"/>
      <c r="DG830" s="19" t="str">
        <f t="shared" si="661"/>
        <v/>
      </c>
      <c r="DH830" s="153" t="str">
        <f t="shared" si="662"/>
        <v/>
      </c>
      <c r="DI830" s="19" t="str">
        <f t="shared" si="614"/>
        <v/>
      </c>
      <c r="DJ830" s="153" t="str">
        <f t="shared" si="615"/>
        <v/>
      </c>
      <c r="DK830" s="19" t="str">
        <f t="shared" si="616"/>
        <v/>
      </c>
      <c r="DL830" s="153" t="str">
        <f t="shared" si="617"/>
        <v/>
      </c>
      <c r="DM830" s="19" t="str">
        <f t="shared" si="618"/>
        <v/>
      </c>
      <c r="DN830" s="153" t="str">
        <f t="shared" si="619"/>
        <v/>
      </c>
      <c r="DO830" s="19" t="str">
        <f t="shared" si="620"/>
        <v/>
      </c>
      <c r="DP830" s="153" t="str">
        <f t="shared" si="621"/>
        <v/>
      </c>
      <c r="DQ830" s="19" t="str">
        <f t="shared" si="622"/>
        <v/>
      </c>
      <c r="DR830" s="153" t="str">
        <f t="shared" si="623"/>
        <v/>
      </c>
      <c r="DS830" s="19" t="str">
        <f t="shared" si="624"/>
        <v/>
      </c>
      <c r="DT830" s="153" t="str">
        <f t="shared" si="625"/>
        <v/>
      </c>
      <c r="DU830" s="19" t="str">
        <f t="shared" si="626"/>
        <v/>
      </c>
      <c r="DV830" s="153" t="str">
        <f t="shared" si="627"/>
        <v/>
      </c>
      <c r="DW830" s="19" t="str">
        <f t="shared" si="628"/>
        <v/>
      </c>
      <c r="DX830" s="153" t="str">
        <f t="shared" si="629"/>
        <v/>
      </c>
      <c r="DY830" s="19" t="str">
        <f t="shared" si="630"/>
        <v/>
      </c>
      <c r="DZ830" s="153" t="str">
        <f t="shared" si="631"/>
        <v/>
      </c>
      <c r="EA830" s="19" t="str">
        <f t="shared" si="632"/>
        <v/>
      </c>
      <c r="EB830" s="153" t="str">
        <f t="shared" si="633"/>
        <v/>
      </c>
      <c r="EC830" s="19" t="str">
        <f t="shared" si="634"/>
        <v/>
      </c>
      <c r="ED830" s="153" t="str">
        <f t="shared" si="635"/>
        <v/>
      </c>
      <c r="EE830" s="19" t="str">
        <f t="shared" si="636"/>
        <v/>
      </c>
      <c r="EF830" s="153" t="str">
        <f t="shared" si="637"/>
        <v/>
      </c>
      <c r="EG830" s="19" t="str">
        <f t="shared" si="638"/>
        <v/>
      </c>
      <c r="EH830" s="153" t="str">
        <f t="shared" si="639"/>
        <v/>
      </c>
      <c r="EI830" s="19" t="str">
        <f t="shared" si="640"/>
        <v/>
      </c>
      <c r="EJ830" s="153" t="str">
        <f t="shared" si="641"/>
        <v/>
      </c>
      <c r="EK830" s="19" t="str">
        <f t="shared" si="642"/>
        <v/>
      </c>
      <c r="EL830" s="153" t="str">
        <f t="shared" si="643"/>
        <v/>
      </c>
      <c r="EM830" s="19" t="str">
        <f t="shared" si="644"/>
        <v/>
      </c>
      <c r="EN830" s="153" t="str">
        <f t="shared" si="645"/>
        <v/>
      </c>
      <c r="EO830" s="19" t="str">
        <f t="shared" si="646"/>
        <v/>
      </c>
      <c r="EP830" s="153" t="str">
        <f t="shared" si="647"/>
        <v/>
      </c>
      <c r="EQ830" s="19" t="str">
        <f t="shared" si="648"/>
        <v/>
      </c>
      <c r="ER830" s="153" t="str">
        <f t="shared" si="649"/>
        <v/>
      </c>
      <c r="ES830" s="19" t="str">
        <f t="shared" si="650"/>
        <v/>
      </c>
      <c r="ET830" s="153" t="str">
        <f t="shared" si="651"/>
        <v/>
      </c>
    </row>
    <row r="831" spans="1:150" x14ac:dyDescent="0.25">
      <c r="A831" s="31"/>
      <c r="B831" s="91" t="str">
        <f t="shared" si="652"/>
        <v/>
      </c>
      <c r="C831" s="20" t="str">
        <f t="shared" si="612"/>
        <v/>
      </c>
      <c r="D831" s="97" t="str">
        <f t="shared" si="613"/>
        <v/>
      </c>
      <c r="E831" s="62" t="str">
        <f t="shared" si="653"/>
        <v/>
      </c>
      <c r="F831" s="31"/>
      <c r="G831" s="282"/>
      <c r="H831" s="283"/>
      <c r="I831" s="284"/>
      <c r="J831" s="285"/>
      <c r="K831" s="286"/>
      <c r="L831" s="287"/>
      <c r="M831" s="288"/>
      <c r="N831" s="287"/>
      <c r="O831" s="288"/>
      <c r="P831" s="287"/>
      <c r="Q831" s="288"/>
      <c r="R831" s="287"/>
      <c r="S831" s="288"/>
      <c r="T831" s="287"/>
      <c r="U831" s="288"/>
      <c r="V831" s="287"/>
      <c r="W831" s="288"/>
      <c r="X831" s="287"/>
      <c r="Y831" s="288"/>
      <c r="Z831" s="287"/>
      <c r="AA831" s="288"/>
      <c r="AB831" s="287"/>
      <c r="AC831" s="288"/>
      <c r="AD831" s="287"/>
      <c r="AE831" s="288"/>
      <c r="AF831" s="287"/>
      <c r="AG831" s="288"/>
      <c r="AH831" s="287"/>
      <c r="AI831" s="288"/>
      <c r="AJ831" s="287"/>
      <c r="AK831" s="288"/>
      <c r="AL831" s="287"/>
      <c r="AM831" s="288"/>
      <c r="AN831" s="287"/>
      <c r="AO831" s="288"/>
      <c r="AP831" s="287"/>
      <c r="AQ831" s="288"/>
      <c r="AR831" s="287"/>
      <c r="AS831" s="288"/>
      <c r="AT831" s="287"/>
      <c r="AU831" s="288"/>
      <c r="AV831" s="287"/>
      <c r="AW831" s="288"/>
      <c r="AX831" s="287"/>
      <c r="AY831" s="31"/>
      <c r="BA831" s="76" t="str">
        <f t="shared" si="654"/>
        <v/>
      </c>
      <c r="BC831" s="76" t="str">
        <f>IF('Stock List'!$K831="", "", 'Stock List'!$K831)</f>
        <v/>
      </c>
      <c r="BE831" s="106">
        <f>IFERROR(ROUND(((INDEX('Stock List'!$M$11:$M$1010, MATCH(L831, 'Stock List'!$K$11:$K$1010, 0))/INDEX('Stock List'!$L$11:$L$1010, MATCH(L831, 'Stock List'!$K$11:$K$1010, 0)))*K831), 2), 0)</f>
        <v>0</v>
      </c>
      <c r="BF831" s="20"/>
      <c r="BG831" s="20">
        <f>IFERROR(ROUND(((INDEX('Stock List'!$M$11:$M$1010, MATCH(N831, 'Stock List'!$K$11:$K$1010, 0))/INDEX('Stock List'!$L$11:$L$1010, MATCH(N831, 'Stock List'!$K$11:$K$1010, 0)))*M831), 2), 0)</f>
        <v>0</v>
      </c>
      <c r="BH831" s="20"/>
      <c r="BI831" s="20">
        <f>IFERROR(ROUND(((INDEX('Stock List'!$M$11:$M$1010, MATCH(P831, 'Stock List'!$K$11:$K$1010, 0))/INDEX('Stock List'!$L$11:$L$1010, MATCH(P831, 'Stock List'!$K$11:$K$1010, 0)))*O831), 2), 0)</f>
        <v>0</v>
      </c>
      <c r="BJ831" s="20"/>
      <c r="BK831" s="20">
        <f>IFERROR(ROUND(((INDEX('Stock List'!$M$11:$M$1010, MATCH(R831, 'Stock List'!$K$11:$K$1010, 0))/INDEX('Stock List'!$L$11:$L$1010, MATCH(R831, 'Stock List'!$K$11:$K$1010, 0)))*Q831), 2), 0)</f>
        <v>0</v>
      </c>
      <c r="BL831" s="20"/>
      <c r="BM831" s="20">
        <f>IFERROR(ROUND(((INDEX('Stock List'!$M$11:$M$1010, MATCH(T831, 'Stock List'!$K$11:$K$1010, 0))/INDEX('Stock List'!$L$11:$L$1010, MATCH(T831, 'Stock List'!$K$11:$K$1010, 0)))*S831), 2), 0)</f>
        <v>0</v>
      </c>
      <c r="BN831" s="20"/>
      <c r="BO831" s="20">
        <f>IFERROR(ROUND(((INDEX('Stock List'!$M$11:$M$1010, MATCH(V831, 'Stock List'!$K$11:$K$1010, 0))/INDEX('Stock List'!$L$11:$L$1010, MATCH(V831, 'Stock List'!$K$11:$K$1010, 0)))*U831), 2), 0)</f>
        <v>0</v>
      </c>
      <c r="BP831" s="20"/>
      <c r="BQ831" s="20">
        <f>IFERROR(ROUND(((INDEX('Stock List'!$M$11:$M$1010, MATCH(X831, 'Stock List'!$K$11:$K$1010, 0))/INDEX('Stock List'!$L$11:$L$1010, MATCH(X831, 'Stock List'!$K$11:$K$1010, 0)))*W831), 2), 0)</f>
        <v>0</v>
      </c>
      <c r="BR831" s="20"/>
      <c r="BS831" s="20">
        <f>IFERROR(ROUND(((INDEX('Stock List'!$M$11:$M$1010, MATCH(Z831, 'Stock List'!$K$11:$K$1010, 0))/INDEX('Stock List'!$L$11:$L$1010, MATCH(Z831, 'Stock List'!$K$11:$K$1010, 0)))*Y831), 2), 0)</f>
        <v>0</v>
      </c>
      <c r="BT831" s="20"/>
      <c r="BU831" s="20">
        <f>IFERROR(ROUND(((INDEX('Stock List'!$M$11:$M$1010, MATCH(AB831, 'Stock List'!$K$11:$K$1010, 0))/INDEX('Stock List'!$L$11:$L$1010, MATCH(AB831, 'Stock List'!$K$11:$K$1010, 0)))*AA831), 2), 0)</f>
        <v>0</v>
      </c>
      <c r="BV831" s="20"/>
      <c r="BW831" s="20">
        <f>IFERROR(ROUND(((INDEX('Stock List'!$M$11:$M$1010, MATCH(AD831, 'Stock List'!$K$11:$K$1010, 0))/INDEX('Stock List'!$L$11:$L$1010, MATCH(AD831, 'Stock List'!$K$11:$K$1010, 0)))*AC831), 2), 0)</f>
        <v>0</v>
      </c>
      <c r="BX831" s="20"/>
      <c r="BY831" s="20">
        <f>IFERROR(ROUND(((INDEX('Stock List'!$M$11:$M$1010, MATCH(AF831, 'Stock List'!$K$11:$K$1010, 0))/INDEX('Stock List'!$L$11:$L$1010, MATCH(AF831, 'Stock List'!$K$11:$K$1010, 0)))*AE831), 2), 0)</f>
        <v>0</v>
      </c>
      <c r="BZ831" s="20"/>
      <c r="CA831" s="20">
        <f>IFERROR(ROUND(((INDEX('Stock List'!$M$11:$M$1010, MATCH(AH831, 'Stock List'!$K$11:$K$1010, 0))/INDEX('Stock List'!$L$11:$L$1010, MATCH(AH831, 'Stock List'!$K$11:$K$1010, 0)))*AG831), 2), 0)</f>
        <v>0</v>
      </c>
      <c r="CB831" s="20"/>
      <c r="CC831" s="20">
        <f>IFERROR(ROUND(((INDEX('Stock List'!$M$11:$M$1010, MATCH(AJ831, 'Stock List'!$K$11:$K$1010, 0))/INDEX('Stock List'!$L$11:$L$1010, MATCH(AJ831, 'Stock List'!$K$11:$K$1010, 0)))*AI831), 2), 0)</f>
        <v>0</v>
      </c>
      <c r="CD831" s="20"/>
      <c r="CE831" s="20">
        <f>IFERROR(ROUND(((INDEX('Stock List'!$M$11:$M$1010, MATCH(AL831, 'Stock List'!$K$11:$K$1010, 0))/INDEX('Stock List'!$L$11:$L$1010, MATCH(AL831, 'Stock List'!$K$11:$K$1010, 0)))*AK831), 2), 0)</f>
        <v>0</v>
      </c>
      <c r="CF831" s="20"/>
      <c r="CG831" s="20">
        <f>IFERROR(ROUND(((INDEX('Stock List'!$M$11:$M$1010, MATCH(AN831, 'Stock List'!$K$11:$K$1010, 0))/INDEX('Stock List'!$L$11:$L$1010, MATCH(AN831, 'Stock List'!$K$11:$K$1010, 0)))*AM831), 2), 0)</f>
        <v>0</v>
      </c>
      <c r="CH831" s="20"/>
      <c r="CI831" s="20">
        <f>IFERROR(ROUND(((INDEX('Stock List'!$M$11:$M$1010, MATCH(AP831, 'Stock List'!$K$11:$K$1010, 0))/INDEX('Stock List'!$L$11:$L$1010, MATCH(AP831, 'Stock List'!$K$11:$K$1010, 0)))*AO831), 2), 0)</f>
        <v>0</v>
      </c>
      <c r="CJ831" s="20"/>
      <c r="CK831" s="20">
        <f>IFERROR(ROUND(((INDEX('Stock List'!$M$11:$M$1010, MATCH(AR831, 'Stock List'!$K$11:$K$1010, 0))/INDEX('Stock List'!$L$11:$L$1010, MATCH(AR831, 'Stock List'!$K$11:$K$1010, 0)))*AQ831), 2), 0)</f>
        <v>0</v>
      </c>
      <c r="CL831" s="20"/>
      <c r="CM831" s="20">
        <f>IFERROR(ROUND(((INDEX('Stock List'!$M$11:$M$1010, MATCH(AT831, 'Stock List'!$K$11:$K$1010, 0))/INDEX('Stock List'!$L$11:$L$1010, MATCH(AT831, 'Stock List'!$K$11:$K$1010, 0)))*AS831), 2), 0)</f>
        <v>0</v>
      </c>
      <c r="CN831" s="20"/>
      <c r="CO831" s="20">
        <f>IFERROR(ROUND(((INDEX('Stock List'!$M$11:$M$1010, MATCH(AV831, 'Stock List'!$K$11:$K$1010, 0))/INDEX('Stock List'!$L$11:$L$1010, MATCH(AV831, 'Stock List'!$K$11:$K$1010, 0)))*AU831), 2), 0)</f>
        <v>0</v>
      </c>
      <c r="CP831" s="20"/>
      <c r="CQ831" s="20">
        <f>IFERROR(ROUND(((INDEX('Stock List'!$M$11:$M$1010, MATCH(AX831, 'Stock List'!$K$11:$K$1010, 0))/INDEX('Stock List'!$L$11:$L$1010, MATCH(AX831, 'Stock List'!$K$11:$K$1010, 0)))*AW831), 2), 0)</f>
        <v>0</v>
      </c>
      <c r="CR831" s="22"/>
      <c r="CT831" s="106" t="str">
        <f t="shared" si="655"/>
        <v/>
      </c>
      <c r="CU831" s="22" t="str">
        <f t="shared" si="656"/>
        <v/>
      </c>
      <c r="CX831" s="106" t="str">
        <f t="shared" si="657"/>
        <v/>
      </c>
      <c r="CY831" s="20" t="str">
        <f t="shared" si="658"/>
        <v/>
      </c>
      <c r="CZ831" s="22" t="str">
        <f t="shared" si="659"/>
        <v/>
      </c>
      <c r="DB831" s="76" t="str">
        <f>IF($H831="", "", COUNTIF($G$11:$G$1010, "&gt;"&amp;$G831)+1+COUNTIF($G$11:$G831, $G831)-1)</f>
        <v/>
      </c>
      <c r="DC831" s="76" t="str">
        <f>IF($H831="", "", COUNTIF($CZ$11:$CZ$1010, "&gt;"&amp;$CZ831)+1+COUNTIF($CZ$11:$CZ831, $CZ831)-1)</f>
        <v/>
      </c>
      <c r="DE831" s="147" t="str">
        <f t="shared" si="660"/>
        <v/>
      </c>
      <c r="DF831" s="148"/>
      <c r="DG831" s="19" t="str">
        <f t="shared" si="661"/>
        <v/>
      </c>
      <c r="DH831" s="153" t="str">
        <f t="shared" si="662"/>
        <v/>
      </c>
      <c r="DI831" s="19" t="str">
        <f t="shared" si="614"/>
        <v/>
      </c>
      <c r="DJ831" s="153" t="str">
        <f t="shared" si="615"/>
        <v/>
      </c>
      <c r="DK831" s="19" t="str">
        <f t="shared" si="616"/>
        <v/>
      </c>
      <c r="DL831" s="153" t="str">
        <f t="shared" si="617"/>
        <v/>
      </c>
      <c r="DM831" s="19" t="str">
        <f t="shared" si="618"/>
        <v/>
      </c>
      <c r="DN831" s="153" t="str">
        <f t="shared" si="619"/>
        <v/>
      </c>
      <c r="DO831" s="19" t="str">
        <f t="shared" si="620"/>
        <v/>
      </c>
      <c r="DP831" s="153" t="str">
        <f t="shared" si="621"/>
        <v/>
      </c>
      <c r="DQ831" s="19" t="str">
        <f t="shared" si="622"/>
        <v/>
      </c>
      <c r="DR831" s="153" t="str">
        <f t="shared" si="623"/>
        <v/>
      </c>
      <c r="DS831" s="19" t="str">
        <f t="shared" si="624"/>
        <v/>
      </c>
      <c r="DT831" s="153" t="str">
        <f t="shared" si="625"/>
        <v/>
      </c>
      <c r="DU831" s="19" t="str">
        <f t="shared" si="626"/>
        <v/>
      </c>
      <c r="DV831" s="153" t="str">
        <f t="shared" si="627"/>
        <v/>
      </c>
      <c r="DW831" s="19" t="str">
        <f t="shared" si="628"/>
        <v/>
      </c>
      <c r="DX831" s="153" t="str">
        <f t="shared" si="629"/>
        <v/>
      </c>
      <c r="DY831" s="19" t="str">
        <f t="shared" si="630"/>
        <v/>
      </c>
      <c r="DZ831" s="153" t="str">
        <f t="shared" si="631"/>
        <v/>
      </c>
      <c r="EA831" s="19" t="str">
        <f t="shared" si="632"/>
        <v/>
      </c>
      <c r="EB831" s="153" t="str">
        <f t="shared" si="633"/>
        <v/>
      </c>
      <c r="EC831" s="19" t="str">
        <f t="shared" si="634"/>
        <v/>
      </c>
      <c r="ED831" s="153" t="str">
        <f t="shared" si="635"/>
        <v/>
      </c>
      <c r="EE831" s="19" t="str">
        <f t="shared" si="636"/>
        <v/>
      </c>
      <c r="EF831" s="153" t="str">
        <f t="shared" si="637"/>
        <v/>
      </c>
      <c r="EG831" s="19" t="str">
        <f t="shared" si="638"/>
        <v/>
      </c>
      <c r="EH831" s="153" t="str">
        <f t="shared" si="639"/>
        <v/>
      </c>
      <c r="EI831" s="19" t="str">
        <f t="shared" si="640"/>
        <v/>
      </c>
      <c r="EJ831" s="153" t="str">
        <f t="shared" si="641"/>
        <v/>
      </c>
      <c r="EK831" s="19" t="str">
        <f t="shared" si="642"/>
        <v/>
      </c>
      <c r="EL831" s="153" t="str">
        <f t="shared" si="643"/>
        <v/>
      </c>
      <c r="EM831" s="19" t="str">
        <f t="shared" si="644"/>
        <v/>
      </c>
      <c r="EN831" s="153" t="str">
        <f t="shared" si="645"/>
        <v/>
      </c>
      <c r="EO831" s="19" t="str">
        <f t="shared" si="646"/>
        <v/>
      </c>
      <c r="EP831" s="153" t="str">
        <f t="shared" si="647"/>
        <v/>
      </c>
      <c r="EQ831" s="19" t="str">
        <f t="shared" si="648"/>
        <v/>
      </c>
      <c r="ER831" s="153" t="str">
        <f t="shared" si="649"/>
        <v/>
      </c>
      <c r="ES831" s="19" t="str">
        <f t="shared" si="650"/>
        <v/>
      </c>
      <c r="ET831" s="153" t="str">
        <f t="shared" si="651"/>
        <v/>
      </c>
    </row>
    <row r="832" spans="1:150" x14ac:dyDescent="0.25">
      <c r="A832" s="31"/>
      <c r="B832" s="91" t="str">
        <f t="shared" si="652"/>
        <v/>
      </c>
      <c r="C832" s="20" t="str">
        <f t="shared" si="612"/>
        <v/>
      </c>
      <c r="D832" s="97" t="str">
        <f t="shared" si="613"/>
        <v/>
      </c>
      <c r="E832" s="62" t="str">
        <f t="shared" si="653"/>
        <v/>
      </c>
      <c r="F832" s="31"/>
      <c r="G832" s="282"/>
      <c r="H832" s="283"/>
      <c r="I832" s="284"/>
      <c r="J832" s="285"/>
      <c r="K832" s="286"/>
      <c r="L832" s="287"/>
      <c r="M832" s="288"/>
      <c r="N832" s="287"/>
      <c r="O832" s="288"/>
      <c r="P832" s="287"/>
      <c r="Q832" s="288"/>
      <c r="R832" s="287"/>
      <c r="S832" s="288"/>
      <c r="T832" s="287"/>
      <c r="U832" s="288"/>
      <c r="V832" s="287"/>
      <c r="W832" s="288"/>
      <c r="X832" s="287"/>
      <c r="Y832" s="288"/>
      <c r="Z832" s="287"/>
      <c r="AA832" s="288"/>
      <c r="AB832" s="287"/>
      <c r="AC832" s="288"/>
      <c r="AD832" s="287"/>
      <c r="AE832" s="288"/>
      <c r="AF832" s="287"/>
      <c r="AG832" s="288"/>
      <c r="AH832" s="287"/>
      <c r="AI832" s="288"/>
      <c r="AJ832" s="287"/>
      <c r="AK832" s="288"/>
      <c r="AL832" s="287"/>
      <c r="AM832" s="288"/>
      <c r="AN832" s="287"/>
      <c r="AO832" s="288"/>
      <c r="AP832" s="287"/>
      <c r="AQ832" s="288"/>
      <c r="AR832" s="287"/>
      <c r="AS832" s="288"/>
      <c r="AT832" s="287"/>
      <c r="AU832" s="288"/>
      <c r="AV832" s="287"/>
      <c r="AW832" s="288"/>
      <c r="AX832" s="287"/>
      <c r="AY832" s="31"/>
      <c r="BA832" s="76" t="str">
        <f t="shared" si="654"/>
        <v/>
      </c>
      <c r="BC832" s="76" t="str">
        <f>IF('Stock List'!$K832="", "", 'Stock List'!$K832)</f>
        <v/>
      </c>
      <c r="BE832" s="106">
        <f>IFERROR(ROUND(((INDEX('Stock List'!$M$11:$M$1010, MATCH(L832, 'Stock List'!$K$11:$K$1010, 0))/INDEX('Stock List'!$L$11:$L$1010, MATCH(L832, 'Stock List'!$K$11:$K$1010, 0)))*K832), 2), 0)</f>
        <v>0</v>
      </c>
      <c r="BF832" s="20"/>
      <c r="BG832" s="20">
        <f>IFERROR(ROUND(((INDEX('Stock List'!$M$11:$M$1010, MATCH(N832, 'Stock List'!$K$11:$K$1010, 0))/INDEX('Stock List'!$L$11:$L$1010, MATCH(N832, 'Stock List'!$K$11:$K$1010, 0)))*M832), 2), 0)</f>
        <v>0</v>
      </c>
      <c r="BH832" s="20"/>
      <c r="BI832" s="20">
        <f>IFERROR(ROUND(((INDEX('Stock List'!$M$11:$M$1010, MATCH(P832, 'Stock List'!$K$11:$K$1010, 0))/INDEX('Stock List'!$L$11:$L$1010, MATCH(P832, 'Stock List'!$K$11:$K$1010, 0)))*O832), 2), 0)</f>
        <v>0</v>
      </c>
      <c r="BJ832" s="20"/>
      <c r="BK832" s="20">
        <f>IFERROR(ROUND(((INDEX('Stock List'!$M$11:$M$1010, MATCH(R832, 'Stock List'!$K$11:$K$1010, 0))/INDEX('Stock List'!$L$11:$L$1010, MATCH(R832, 'Stock List'!$K$11:$K$1010, 0)))*Q832), 2), 0)</f>
        <v>0</v>
      </c>
      <c r="BL832" s="20"/>
      <c r="BM832" s="20">
        <f>IFERROR(ROUND(((INDEX('Stock List'!$M$11:$M$1010, MATCH(T832, 'Stock List'!$K$11:$K$1010, 0))/INDEX('Stock List'!$L$11:$L$1010, MATCH(T832, 'Stock List'!$K$11:$K$1010, 0)))*S832), 2), 0)</f>
        <v>0</v>
      </c>
      <c r="BN832" s="20"/>
      <c r="BO832" s="20">
        <f>IFERROR(ROUND(((INDEX('Stock List'!$M$11:$M$1010, MATCH(V832, 'Stock List'!$K$11:$K$1010, 0))/INDEX('Stock List'!$L$11:$L$1010, MATCH(V832, 'Stock List'!$K$11:$K$1010, 0)))*U832), 2), 0)</f>
        <v>0</v>
      </c>
      <c r="BP832" s="20"/>
      <c r="BQ832" s="20">
        <f>IFERROR(ROUND(((INDEX('Stock List'!$M$11:$M$1010, MATCH(X832, 'Stock List'!$K$11:$K$1010, 0))/INDEX('Stock List'!$L$11:$L$1010, MATCH(X832, 'Stock List'!$K$11:$K$1010, 0)))*W832), 2), 0)</f>
        <v>0</v>
      </c>
      <c r="BR832" s="20"/>
      <c r="BS832" s="20">
        <f>IFERROR(ROUND(((INDEX('Stock List'!$M$11:$M$1010, MATCH(Z832, 'Stock List'!$K$11:$K$1010, 0))/INDEX('Stock List'!$L$11:$L$1010, MATCH(Z832, 'Stock List'!$K$11:$K$1010, 0)))*Y832), 2), 0)</f>
        <v>0</v>
      </c>
      <c r="BT832" s="20"/>
      <c r="BU832" s="20">
        <f>IFERROR(ROUND(((INDEX('Stock List'!$M$11:$M$1010, MATCH(AB832, 'Stock List'!$K$11:$K$1010, 0))/INDEX('Stock List'!$L$11:$L$1010, MATCH(AB832, 'Stock List'!$K$11:$K$1010, 0)))*AA832), 2), 0)</f>
        <v>0</v>
      </c>
      <c r="BV832" s="20"/>
      <c r="BW832" s="20">
        <f>IFERROR(ROUND(((INDEX('Stock List'!$M$11:$M$1010, MATCH(AD832, 'Stock List'!$K$11:$K$1010, 0))/INDEX('Stock List'!$L$11:$L$1010, MATCH(AD832, 'Stock List'!$K$11:$K$1010, 0)))*AC832), 2), 0)</f>
        <v>0</v>
      </c>
      <c r="BX832" s="20"/>
      <c r="BY832" s="20">
        <f>IFERROR(ROUND(((INDEX('Stock List'!$M$11:$M$1010, MATCH(AF832, 'Stock List'!$K$11:$K$1010, 0))/INDEX('Stock List'!$L$11:$L$1010, MATCH(AF832, 'Stock List'!$K$11:$K$1010, 0)))*AE832), 2), 0)</f>
        <v>0</v>
      </c>
      <c r="BZ832" s="20"/>
      <c r="CA832" s="20">
        <f>IFERROR(ROUND(((INDEX('Stock List'!$M$11:$M$1010, MATCH(AH832, 'Stock List'!$K$11:$K$1010, 0))/INDEX('Stock List'!$L$11:$L$1010, MATCH(AH832, 'Stock List'!$K$11:$K$1010, 0)))*AG832), 2), 0)</f>
        <v>0</v>
      </c>
      <c r="CB832" s="20"/>
      <c r="CC832" s="20">
        <f>IFERROR(ROUND(((INDEX('Stock List'!$M$11:$M$1010, MATCH(AJ832, 'Stock List'!$K$11:$K$1010, 0))/INDEX('Stock List'!$L$11:$L$1010, MATCH(AJ832, 'Stock List'!$K$11:$K$1010, 0)))*AI832), 2), 0)</f>
        <v>0</v>
      </c>
      <c r="CD832" s="20"/>
      <c r="CE832" s="20">
        <f>IFERROR(ROUND(((INDEX('Stock List'!$M$11:$M$1010, MATCH(AL832, 'Stock List'!$K$11:$K$1010, 0))/INDEX('Stock List'!$L$11:$L$1010, MATCH(AL832, 'Stock List'!$K$11:$K$1010, 0)))*AK832), 2), 0)</f>
        <v>0</v>
      </c>
      <c r="CF832" s="20"/>
      <c r="CG832" s="20">
        <f>IFERROR(ROUND(((INDEX('Stock List'!$M$11:$M$1010, MATCH(AN832, 'Stock List'!$K$11:$K$1010, 0))/INDEX('Stock List'!$L$11:$L$1010, MATCH(AN832, 'Stock List'!$K$11:$K$1010, 0)))*AM832), 2), 0)</f>
        <v>0</v>
      </c>
      <c r="CH832" s="20"/>
      <c r="CI832" s="20">
        <f>IFERROR(ROUND(((INDEX('Stock List'!$M$11:$M$1010, MATCH(AP832, 'Stock List'!$K$11:$K$1010, 0))/INDEX('Stock List'!$L$11:$L$1010, MATCH(AP832, 'Stock List'!$K$11:$K$1010, 0)))*AO832), 2), 0)</f>
        <v>0</v>
      </c>
      <c r="CJ832" s="20"/>
      <c r="CK832" s="20">
        <f>IFERROR(ROUND(((INDEX('Stock List'!$M$11:$M$1010, MATCH(AR832, 'Stock List'!$K$11:$K$1010, 0))/INDEX('Stock List'!$L$11:$L$1010, MATCH(AR832, 'Stock List'!$K$11:$K$1010, 0)))*AQ832), 2), 0)</f>
        <v>0</v>
      </c>
      <c r="CL832" s="20"/>
      <c r="CM832" s="20">
        <f>IFERROR(ROUND(((INDEX('Stock List'!$M$11:$M$1010, MATCH(AT832, 'Stock List'!$K$11:$K$1010, 0))/INDEX('Stock List'!$L$11:$L$1010, MATCH(AT832, 'Stock List'!$K$11:$K$1010, 0)))*AS832), 2), 0)</f>
        <v>0</v>
      </c>
      <c r="CN832" s="20"/>
      <c r="CO832" s="20">
        <f>IFERROR(ROUND(((INDEX('Stock List'!$M$11:$M$1010, MATCH(AV832, 'Stock List'!$K$11:$K$1010, 0))/INDEX('Stock List'!$L$11:$L$1010, MATCH(AV832, 'Stock List'!$K$11:$K$1010, 0)))*AU832), 2), 0)</f>
        <v>0</v>
      </c>
      <c r="CP832" s="20"/>
      <c r="CQ832" s="20">
        <f>IFERROR(ROUND(((INDEX('Stock List'!$M$11:$M$1010, MATCH(AX832, 'Stock List'!$K$11:$K$1010, 0))/INDEX('Stock List'!$L$11:$L$1010, MATCH(AX832, 'Stock List'!$K$11:$K$1010, 0)))*AW832), 2), 0)</f>
        <v>0</v>
      </c>
      <c r="CR832" s="22"/>
      <c r="CT832" s="106" t="str">
        <f t="shared" si="655"/>
        <v/>
      </c>
      <c r="CU832" s="22" t="str">
        <f t="shared" si="656"/>
        <v/>
      </c>
      <c r="CX832" s="106" t="str">
        <f t="shared" si="657"/>
        <v/>
      </c>
      <c r="CY832" s="20" t="str">
        <f t="shared" si="658"/>
        <v/>
      </c>
      <c r="CZ832" s="22" t="str">
        <f t="shared" si="659"/>
        <v/>
      </c>
      <c r="DB832" s="76" t="str">
        <f>IF($H832="", "", COUNTIF($G$11:$G$1010, "&gt;"&amp;$G832)+1+COUNTIF($G$11:$G832, $G832)-1)</f>
        <v/>
      </c>
      <c r="DC832" s="76" t="str">
        <f>IF($H832="", "", COUNTIF($CZ$11:$CZ$1010, "&gt;"&amp;$CZ832)+1+COUNTIF($CZ$11:$CZ832, $CZ832)-1)</f>
        <v/>
      </c>
      <c r="DE832" s="147" t="str">
        <f t="shared" si="660"/>
        <v/>
      </c>
      <c r="DF832" s="148"/>
      <c r="DG832" s="19" t="str">
        <f t="shared" si="661"/>
        <v/>
      </c>
      <c r="DH832" s="153" t="str">
        <f t="shared" si="662"/>
        <v/>
      </c>
      <c r="DI832" s="19" t="str">
        <f t="shared" si="614"/>
        <v/>
      </c>
      <c r="DJ832" s="153" t="str">
        <f t="shared" si="615"/>
        <v/>
      </c>
      <c r="DK832" s="19" t="str">
        <f t="shared" si="616"/>
        <v/>
      </c>
      <c r="DL832" s="153" t="str">
        <f t="shared" si="617"/>
        <v/>
      </c>
      <c r="DM832" s="19" t="str">
        <f t="shared" si="618"/>
        <v/>
      </c>
      <c r="DN832" s="153" t="str">
        <f t="shared" si="619"/>
        <v/>
      </c>
      <c r="DO832" s="19" t="str">
        <f t="shared" si="620"/>
        <v/>
      </c>
      <c r="DP832" s="153" t="str">
        <f t="shared" si="621"/>
        <v/>
      </c>
      <c r="DQ832" s="19" t="str">
        <f t="shared" si="622"/>
        <v/>
      </c>
      <c r="DR832" s="153" t="str">
        <f t="shared" si="623"/>
        <v/>
      </c>
      <c r="DS832" s="19" t="str">
        <f t="shared" si="624"/>
        <v/>
      </c>
      <c r="DT832" s="153" t="str">
        <f t="shared" si="625"/>
        <v/>
      </c>
      <c r="DU832" s="19" t="str">
        <f t="shared" si="626"/>
        <v/>
      </c>
      <c r="DV832" s="153" t="str">
        <f t="shared" si="627"/>
        <v/>
      </c>
      <c r="DW832" s="19" t="str">
        <f t="shared" si="628"/>
        <v/>
      </c>
      <c r="DX832" s="153" t="str">
        <f t="shared" si="629"/>
        <v/>
      </c>
      <c r="DY832" s="19" t="str">
        <f t="shared" si="630"/>
        <v/>
      </c>
      <c r="DZ832" s="153" t="str">
        <f t="shared" si="631"/>
        <v/>
      </c>
      <c r="EA832" s="19" t="str">
        <f t="shared" si="632"/>
        <v/>
      </c>
      <c r="EB832" s="153" t="str">
        <f t="shared" si="633"/>
        <v/>
      </c>
      <c r="EC832" s="19" t="str">
        <f t="shared" si="634"/>
        <v/>
      </c>
      <c r="ED832" s="153" t="str">
        <f t="shared" si="635"/>
        <v/>
      </c>
      <c r="EE832" s="19" t="str">
        <f t="shared" si="636"/>
        <v/>
      </c>
      <c r="EF832" s="153" t="str">
        <f t="shared" si="637"/>
        <v/>
      </c>
      <c r="EG832" s="19" t="str">
        <f t="shared" si="638"/>
        <v/>
      </c>
      <c r="EH832" s="153" t="str">
        <f t="shared" si="639"/>
        <v/>
      </c>
      <c r="EI832" s="19" t="str">
        <f t="shared" si="640"/>
        <v/>
      </c>
      <c r="EJ832" s="153" t="str">
        <f t="shared" si="641"/>
        <v/>
      </c>
      <c r="EK832" s="19" t="str">
        <f t="shared" si="642"/>
        <v/>
      </c>
      <c r="EL832" s="153" t="str">
        <f t="shared" si="643"/>
        <v/>
      </c>
      <c r="EM832" s="19" t="str">
        <f t="shared" si="644"/>
        <v/>
      </c>
      <c r="EN832" s="153" t="str">
        <f t="shared" si="645"/>
        <v/>
      </c>
      <c r="EO832" s="19" t="str">
        <f t="shared" si="646"/>
        <v/>
      </c>
      <c r="EP832" s="153" t="str">
        <f t="shared" si="647"/>
        <v/>
      </c>
      <c r="EQ832" s="19" t="str">
        <f t="shared" si="648"/>
        <v/>
      </c>
      <c r="ER832" s="153" t="str">
        <f t="shared" si="649"/>
        <v/>
      </c>
      <c r="ES832" s="19" t="str">
        <f t="shared" si="650"/>
        <v/>
      </c>
      <c r="ET832" s="153" t="str">
        <f t="shared" si="651"/>
        <v/>
      </c>
    </row>
    <row r="833" spans="1:150" x14ac:dyDescent="0.25">
      <c r="A833" s="31"/>
      <c r="B833" s="91" t="str">
        <f t="shared" si="652"/>
        <v/>
      </c>
      <c r="C833" s="20" t="str">
        <f t="shared" si="612"/>
        <v/>
      </c>
      <c r="D833" s="97" t="str">
        <f t="shared" si="613"/>
        <v/>
      </c>
      <c r="E833" s="62" t="str">
        <f t="shared" si="653"/>
        <v/>
      </c>
      <c r="F833" s="31"/>
      <c r="G833" s="282"/>
      <c r="H833" s="283"/>
      <c r="I833" s="284"/>
      <c r="J833" s="285"/>
      <c r="K833" s="286"/>
      <c r="L833" s="287"/>
      <c r="M833" s="288"/>
      <c r="N833" s="287"/>
      <c r="O833" s="288"/>
      <c r="P833" s="287"/>
      <c r="Q833" s="288"/>
      <c r="R833" s="287"/>
      <c r="S833" s="288"/>
      <c r="T833" s="287"/>
      <c r="U833" s="288"/>
      <c r="V833" s="287"/>
      <c r="W833" s="288"/>
      <c r="X833" s="287"/>
      <c r="Y833" s="288"/>
      <c r="Z833" s="287"/>
      <c r="AA833" s="288"/>
      <c r="AB833" s="287"/>
      <c r="AC833" s="288"/>
      <c r="AD833" s="287"/>
      <c r="AE833" s="288"/>
      <c r="AF833" s="287"/>
      <c r="AG833" s="288"/>
      <c r="AH833" s="287"/>
      <c r="AI833" s="288"/>
      <c r="AJ833" s="287"/>
      <c r="AK833" s="288"/>
      <c r="AL833" s="287"/>
      <c r="AM833" s="288"/>
      <c r="AN833" s="287"/>
      <c r="AO833" s="288"/>
      <c r="AP833" s="287"/>
      <c r="AQ833" s="288"/>
      <c r="AR833" s="287"/>
      <c r="AS833" s="288"/>
      <c r="AT833" s="287"/>
      <c r="AU833" s="288"/>
      <c r="AV833" s="287"/>
      <c r="AW833" s="288"/>
      <c r="AX833" s="287"/>
      <c r="AY833" s="31"/>
      <c r="BA833" s="76" t="str">
        <f t="shared" si="654"/>
        <v/>
      </c>
      <c r="BC833" s="76" t="str">
        <f>IF('Stock List'!$K833="", "", 'Stock List'!$K833)</f>
        <v/>
      </c>
      <c r="BE833" s="106">
        <f>IFERROR(ROUND(((INDEX('Stock List'!$M$11:$M$1010, MATCH(L833, 'Stock List'!$K$11:$K$1010, 0))/INDEX('Stock List'!$L$11:$L$1010, MATCH(L833, 'Stock List'!$K$11:$K$1010, 0)))*K833), 2), 0)</f>
        <v>0</v>
      </c>
      <c r="BF833" s="20"/>
      <c r="BG833" s="20">
        <f>IFERROR(ROUND(((INDEX('Stock List'!$M$11:$M$1010, MATCH(N833, 'Stock List'!$K$11:$K$1010, 0))/INDEX('Stock List'!$L$11:$L$1010, MATCH(N833, 'Stock List'!$K$11:$K$1010, 0)))*M833), 2), 0)</f>
        <v>0</v>
      </c>
      <c r="BH833" s="20"/>
      <c r="BI833" s="20">
        <f>IFERROR(ROUND(((INDEX('Stock List'!$M$11:$M$1010, MATCH(P833, 'Stock List'!$K$11:$K$1010, 0))/INDEX('Stock List'!$L$11:$L$1010, MATCH(P833, 'Stock List'!$K$11:$K$1010, 0)))*O833), 2), 0)</f>
        <v>0</v>
      </c>
      <c r="BJ833" s="20"/>
      <c r="BK833" s="20">
        <f>IFERROR(ROUND(((INDEX('Stock List'!$M$11:$M$1010, MATCH(R833, 'Stock List'!$K$11:$K$1010, 0))/INDEX('Stock List'!$L$11:$L$1010, MATCH(R833, 'Stock List'!$K$11:$K$1010, 0)))*Q833), 2), 0)</f>
        <v>0</v>
      </c>
      <c r="BL833" s="20"/>
      <c r="BM833" s="20">
        <f>IFERROR(ROUND(((INDEX('Stock List'!$M$11:$M$1010, MATCH(T833, 'Stock List'!$K$11:$K$1010, 0))/INDEX('Stock List'!$L$11:$L$1010, MATCH(T833, 'Stock List'!$K$11:$K$1010, 0)))*S833), 2), 0)</f>
        <v>0</v>
      </c>
      <c r="BN833" s="20"/>
      <c r="BO833" s="20">
        <f>IFERROR(ROUND(((INDEX('Stock List'!$M$11:$M$1010, MATCH(V833, 'Stock List'!$K$11:$K$1010, 0))/INDEX('Stock List'!$L$11:$L$1010, MATCH(V833, 'Stock List'!$K$11:$K$1010, 0)))*U833), 2), 0)</f>
        <v>0</v>
      </c>
      <c r="BP833" s="20"/>
      <c r="BQ833" s="20">
        <f>IFERROR(ROUND(((INDEX('Stock List'!$M$11:$M$1010, MATCH(X833, 'Stock List'!$K$11:$K$1010, 0))/INDEX('Stock List'!$L$11:$L$1010, MATCH(X833, 'Stock List'!$K$11:$K$1010, 0)))*W833), 2), 0)</f>
        <v>0</v>
      </c>
      <c r="BR833" s="20"/>
      <c r="BS833" s="20">
        <f>IFERROR(ROUND(((INDEX('Stock List'!$M$11:$M$1010, MATCH(Z833, 'Stock List'!$K$11:$K$1010, 0))/INDEX('Stock List'!$L$11:$L$1010, MATCH(Z833, 'Stock List'!$K$11:$K$1010, 0)))*Y833), 2), 0)</f>
        <v>0</v>
      </c>
      <c r="BT833" s="20"/>
      <c r="BU833" s="20">
        <f>IFERROR(ROUND(((INDEX('Stock List'!$M$11:$M$1010, MATCH(AB833, 'Stock List'!$K$11:$K$1010, 0))/INDEX('Stock List'!$L$11:$L$1010, MATCH(AB833, 'Stock List'!$K$11:$K$1010, 0)))*AA833), 2), 0)</f>
        <v>0</v>
      </c>
      <c r="BV833" s="20"/>
      <c r="BW833" s="20">
        <f>IFERROR(ROUND(((INDEX('Stock List'!$M$11:$M$1010, MATCH(AD833, 'Stock List'!$K$11:$K$1010, 0))/INDEX('Stock List'!$L$11:$L$1010, MATCH(AD833, 'Stock List'!$K$11:$K$1010, 0)))*AC833), 2), 0)</f>
        <v>0</v>
      </c>
      <c r="BX833" s="20"/>
      <c r="BY833" s="20">
        <f>IFERROR(ROUND(((INDEX('Stock List'!$M$11:$M$1010, MATCH(AF833, 'Stock List'!$K$11:$K$1010, 0))/INDEX('Stock List'!$L$11:$L$1010, MATCH(AF833, 'Stock List'!$K$11:$K$1010, 0)))*AE833), 2), 0)</f>
        <v>0</v>
      </c>
      <c r="BZ833" s="20"/>
      <c r="CA833" s="20">
        <f>IFERROR(ROUND(((INDEX('Stock List'!$M$11:$M$1010, MATCH(AH833, 'Stock List'!$K$11:$K$1010, 0))/INDEX('Stock List'!$L$11:$L$1010, MATCH(AH833, 'Stock List'!$K$11:$K$1010, 0)))*AG833), 2), 0)</f>
        <v>0</v>
      </c>
      <c r="CB833" s="20"/>
      <c r="CC833" s="20">
        <f>IFERROR(ROUND(((INDEX('Stock List'!$M$11:$M$1010, MATCH(AJ833, 'Stock List'!$K$11:$K$1010, 0))/INDEX('Stock List'!$L$11:$L$1010, MATCH(AJ833, 'Stock List'!$K$11:$K$1010, 0)))*AI833), 2), 0)</f>
        <v>0</v>
      </c>
      <c r="CD833" s="20"/>
      <c r="CE833" s="20">
        <f>IFERROR(ROUND(((INDEX('Stock List'!$M$11:$M$1010, MATCH(AL833, 'Stock List'!$K$11:$K$1010, 0))/INDEX('Stock List'!$L$11:$L$1010, MATCH(AL833, 'Stock List'!$K$11:$K$1010, 0)))*AK833), 2), 0)</f>
        <v>0</v>
      </c>
      <c r="CF833" s="20"/>
      <c r="CG833" s="20">
        <f>IFERROR(ROUND(((INDEX('Stock List'!$M$11:$M$1010, MATCH(AN833, 'Stock List'!$K$11:$K$1010, 0))/INDEX('Stock List'!$L$11:$L$1010, MATCH(AN833, 'Stock List'!$K$11:$K$1010, 0)))*AM833), 2), 0)</f>
        <v>0</v>
      </c>
      <c r="CH833" s="20"/>
      <c r="CI833" s="20">
        <f>IFERROR(ROUND(((INDEX('Stock List'!$M$11:$M$1010, MATCH(AP833, 'Stock List'!$K$11:$K$1010, 0))/INDEX('Stock List'!$L$11:$L$1010, MATCH(AP833, 'Stock List'!$K$11:$K$1010, 0)))*AO833), 2), 0)</f>
        <v>0</v>
      </c>
      <c r="CJ833" s="20"/>
      <c r="CK833" s="20">
        <f>IFERROR(ROUND(((INDEX('Stock List'!$M$11:$M$1010, MATCH(AR833, 'Stock List'!$K$11:$K$1010, 0))/INDEX('Stock List'!$L$11:$L$1010, MATCH(AR833, 'Stock List'!$K$11:$K$1010, 0)))*AQ833), 2), 0)</f>
        <v>0</v>
      </c>
      <c r="CL833" s="20"/>
      <c r="CM833" s="20">
        <f>IFERROR(ROUND(((INDEX('Stock List'!$M$11:$M$1010, MATCH(AT833, 'Stock List'!$K$11:$K$1010, 0))/INDEX('Stock List'!$L$11:$L$1010, MATCH(AT833, 'Stock List'!$K$11:$K$1010, 0)))*AS833), 2), 0)</f>
        <v>0</v>
      </c>
      <c r="CN833" s="20"/>
      <c r="CO833" s="20">
        <f>IFERROR(ROUND(((INDEX('Stock List'!$M$11:$M$1010, MATCH(AV833, 'Stock List'!$K$11:$K$1010, 0))/INDEX('Stock List'!$L$11:$L$1010, MATCH(AV833, 'Stock List'!$K$11:$K$1010, 0)))*AU833), 2), 0)</f>
        <v>0</v>
      </c>
      <c r="CP833" s="20"/>
      <c r="CQ833" s="20">
        <f>IFERROR(ROUND(((INDEX('Stock List'!$M$11:$M$1010, MATCH(AX833, 'Stock List'!$K$11:$K$1010, 0))/INDEX('Stock List'!$L$11:$L$1010, MATCH(AX833, 'Stock List'!$K$11:$K$1010, 0)))*AW833), 2), 0)</f>
        <v>0</v>
      </c>
      <c r="CR833" s="22"/>
      <c r="CT833" s="106" t="str">
        <f t="shared" si="655"/>
        <v/>
      </c>
      <c r="CU833" s="22" t="str">
        <f t="shared" si="656"/>
        <v/>
      </c>
      <c r="CX833" s="106" t="str">
        <f t="shared" si="657"/>
        <v/>
      </c>
      <c r="CY833" s="20" t="str">
        <f t="shared" si="658"/>
        <v/>
      </c>
      <c r="CZ833" s="22" t="str">
        <f t="shared" si="659"/>
        <v/>
      </c>
      <c r="DB833" s="76" t="str">
        <f>IF($H833="", "", COUNTIF($G$11:$G$1010, "&gt;"&amp;$G833)+1+COUNTIF($G$11:$G833, $G833)-1)</f>
        <v/>
      </c>
      <c r="DC833" s="76" t="str">
        <f>IF($H833="", "", COUNTIF($CZ$11:$CZ$1010, "&gt;"&amp;$CZ833)+1+COUNTIF($CZ$11:$CZ833, $CZ833)-1)</f>
        <v/>
      </c>
      <c r="DE833" s="147" t="str">
        <f t="shared" si="660"/>
        <v/>
      </c>
      <c r="DF833" s="148"/>
      <c r="DG833" s="19" t="str">
        <f t="shared" si="661"/>
        <v/>
      </c>
      <c r="DH833" s="153" t="str">
        <f t="shared" si="662"/>
        <v/>
      </c>
      <c r="DI833" s="19" t="str">
        <f t="shared" si="614"/>
        <v/>
      </c>
      <c r="DJ833" s="153" t="str">
        <f t="shared" si="615"/>
        <v/>
      </c>
      <c r="DK833" s="19" t="str">
        <f t="shared" si="616"/>
        <v/>
      </c>
      <c r="DL833" s="153" t="str">
        <f t="shared" si="617"/>
        <v/>
      </c>
      <c r="DM833" s="19" t="str">
        <f t="shared" si="618"/>
        <v/>
      </c>
      <c r="DN833" s="153" t="str">
        <f t="shared" si="619"/>
        <v/>
      </c>
      <c r="DO833" s="19" t="str">
        <f t="shared" si="620"/>
        <v/>
      </c>
      <c r="DP833" s="153" t="str">
        <f t="shared" si="621"/>
        <v/>
      </c>
      <c r="DQ833" s="19" t="str">
        <f t="shared" si="622"/>
        <v/>
      </c>
      <c r="DR833" s="153" t="str">
        <f t="shared" si="623"/>
        <v/>
      </c>
      <c r="DS833" s="19" t="str">
        <f t="shared" si="624"/>
        <v/>
      </c>
      <c r="DT833" s="153" t="str">
        <f t="shared" si="625"/>
        <v/>
      </c>
      <c r="DU833" s="19" t="str">
        <f t="shared" si="626"/>
        <v/>
      </c>
      <c r="DV833" s="153" t="str">
        <f t="shared" si="627"/>
        <v/>
      </c>
      <c r="DW833" s="19" t="str">
        <f t="shared" si="628"/>
        <v/>
      </c>
      <c r="DX833" s="153" t="str">
        <f t="shared" si="629"/>
        <v/>
      </c>
      <c r="DY833" s="19" t="str">
        <f t="shared" si="630"/>
        <v/>
      </c>
      <c r="DZ833" s="153" t="str">
        <f t="shared" si="631"/>
        <v/>
      </c>
      <c r="EA833" s="19" t="str">
        <f t="shared" si="632"/>
        <v/>
      </c>
      <c r="EB833" s="153" t="str">
        <f t="shared" si="633"/>
        <v/>
      </c>
      <c r="EC833" s="19" t="str">
        <f t="shared" si="634"/>
        <v/>
      </c>
      <c r="ED833" s="153" t="str">
        <f t="shared" si="635"/>
        <v/>
      </c>
      <c r="EE833" s="19" t="str">
        <f t="shared" si="636"/>
        <v/>
      </c>
      <c r="EF833" s="153" t="str">
        <f t="shared" si="637"/>
        <v/>
      </c>
      <c r="EG833" s="19" t="str">
        <f t="shared" si="638"/>
        <v/>
      </c>
      <c r="EH833" s="153" t="str">
        <f t="shared" si="639"/>
        <v/>
      </c>
      <c r="EI833" s="19" t="str">
        <f t="shared" si="640"/>
        <v/>
      </c>
      <c r="EJ833" s="153" t="str">
        <f t="shared" si="641"/>
        <v/>
      </c>
      <c r="EK833" s="19" t="str">
        <f t="shared" si="642"/>
        <v/>
      </c>
      <c r="EL833" s="153" t="str">
        <f t="shared" si="643"/>
        <v/>
      </c>
      <c r="EM833" s="19" t="str">
        <f t="shared" si="644"/>
        <v/>
      </c>
      <c r="EN833" s="153" t="str">
        <f t="shared" si="645"/>
        <v/>
      </c>
      <c r="EO833" s="19" t="str">
        <f t="shared" si="646"/>
        <v/>
      </c>
      <c r="EP833" s="153" t="str">
        <f t="shared" si="647"/>
        <v/>
      </c>
      <c r="EQ833" s="19" t="str">
        <f t="shared" si="648"/>
        <v/>
      </c>
      <c r="ER833" s="153" t="str">
        <f t="shared" si="649"/>
        <v/>
      </c>
      <c r="ES833" s="19" t="str">
        <f t="shared" si="650"/>
        <v/>
      </c>
      <c r="ET833" s="153" t="str">
        <f t="shared" si="651"/>
        <v/>
      </c>
    </row>
    <row r="834" spans="1:150" x14ac:dyDescent="0.25">
      <c r="A834" s="31"/>
      <c r="B834" s="91" t="str">
        <f t="shared" si="652"/>
        <v/>
      </c>
      <c r="C834" s="20" t="str">
        <f t="shared" si="612"/>
        <v/>
      </c>
      <c r="D834" s="97" t="str">
        <f t="shared" si="613"/>
        <v/>
      </c>
      <c r="E834" s="62" t="str">
        <f t="shared" si="653"/>
        <v/>
      </c>
      <c r="F834" s="31"/>
      <c r="G834" s="282"/>
      <c r="H834" s="283"/>
      <c r="I834" s="284"/>
      <c r="J834" s="285"/>
      <c r="K834" s="286"/>
      <c r="L834" s="287"/>
      <c r="M834" s="288"/>
      <c r="N834" s="287"/>
      <c r="O834" s="288"/>
      <c r="P834" s="287"/>
      <c r="Q834" s="288"/>
      <c r="R834" s="287"/>
      <c r="S834" s="288"/>
      <c r="T834" s="287"/>
      <c r="U834" s="288"/>
      <c r="V834" s="287"/>
      <c r="W834" s="288"/>
      <c r="X834" s="287"/>
      <c r="Y834" s="288"/>
      <c r="Z834" s="287"/>
      <c r="AA834" s="288"/>
      <c r="AB834" s="287"/>
      <c r="AC834" s="288"/>
      <c r="AD834" s="287"/>
      <c r="AE834" s="288"/>
      <c r="AF834" s="287"/>
      <c r="AG834" s="288"/>
      <c r="AH834" s="287"/>
      <c r="AI834" s="288"/>
      <c r="AJ834" s="287"/>
      <c r="AK834" s="288"/>
      <c r="AL834" s="287"/>
      <c r="AM834" s="288"/>
      <c r="AN834" s="287"/>
      <c r="AO834" s="288"/>
      <c r="AP834" s="287"/>
      <c r="AQ834" s="288"/>
      <c r="AR834" s="287"/>
      <c r="AS834" s="288"/>
      <c r="AT834" s="287"/>
      <c r="AU834" s="288"/>
      <c r="AV834" s="287"/>
      <c r="AW834" s="288"/>
      <c r="AX834" s="287"/>
      <c r="AY834" s="31"/>
      <c r="BA834" s="76" t="str">
        <f t="shared" si="654"/>
        <v/>
      </c>
      <c r="BC834" s="76" t="str">
        <f>IF('Stock List'!$K834="", "", 'Stock List'!$K834)</f>
        <v/>
      </c>
      <c r="BE834" s="106">
        <f>IFERROR(ROUND(((INDEX('Stock List'!$M$11:$M$1010, MATCH(L834, 'Stock List'!$K$11:$K$1010, 0))/INDEX('Stock List'!$L$11:$L$1010, MATCH(L834, 'Stock List'!$K$11:$K$1010, 0)))*K834), 2), 0)</f>
        <v>0</v>
      </c>
      <c r="BF834" s="20"/>
      <c r="BG834" s="20">
        <f>IFERROR(ROUND(((INDEX('Stock List'!$M$11:$M$1010, MATCH(N834, 'Stock List'!$K$11:$K$1010, 0))/INDEX('Stock List'!$L$11:$L$1010, MATCH(N834, 'Stock List'!$K$11:$K$1010, 0)))*M834), 2), 0)</f>
        <v>0</v>
      </c>
      <c r="BH834" s="20"/>
      <c r="BI834" s="20">
        <f>IFERROR(ROUND(((INDEX('Stock List'!$M$11:$M$1010, MATCH(P834, 'Stock List'!$K$11:$K$1010, 0))/INDEX('Stock List'!$L$11:$L$1010, MATCH(P834, 'Stock List'!$K$11:$K$1010, 0)))*O834), 2), 0)</f>
        <v>0</v>
      </c>
      <c r="BJ834" s="20"/>
      <c r="BK834" s="20">
        <f>IFERROR(ROUND(((INDEX('Stock List'!$M$11:$M$1010, MATCH(R834, 'Stock List'!$K$11:$K$1010, 0))/INDEX('Stock List'!$L$11:$L$1010, MATCH(R834, 'Stock List'!$K$11:$K$1010, 0)))*Q834), 2), 0)</f>
        <v>0</v>
      </c>
      <c r="BL834" s="20"/>
      <c r="BM834" s="20">
        <f>IFERROR(ROUND(((INDEX('Stock List'!$M$11:$M$1010, MATCH(T834, 'Stock List'!$K$11:$K$1010, 0))/INDEX('Stock List'!$L$11:$L$1010, MATCH(T834, 'Stock List'!$K$11:$K$1010, 0)))*S834), 2), 0)</f>
        <v>0</v>
      </c>
      <c r="BN834" s="20"/>
      <c r="BO834" s="20">
        <f>IFERROR(ROUND(((INDEX('Stock List'!$M$11:$M$1010, MATCH(V834, 'Stock List'!$K$11:$K$1010, 0))/INDEX('Stock List'!$L$11:$L$1010, MATCH(V834, 'Stock List'!$K$11:$K$1010, 0)))*U834), 2), 0)</f>
        <v>0</v>
      </c>
      <c r="BP834" s="20"/>
      <c r="BQ834" s="20">
        <f>IFERROR(ROUND(((INDEX('Stock List'!$M$11:$M$1010, MATCH(X834, 'Stock List'!$K$11:$K$1010, 0))/INDEX('Stock List'!$L$11:$L$1010, MATCH(X834, 'Stock List'!$K$11:$K$1010, 0)))*W834), 2), 0)</f>
        <v>0</v>
      </c>
      <c r="BR834" s="20"/>
      <c r="BS834" s="20">
        <f>IFERROR(ROUND(((INDEX('Stock List'!$M$11:$M$1010, MATCH(Z834, 'Stock List'!$K$11:$K$1010, 0))/INDEX('Stock List'!$L$11:$L$1010, MATCH(Z834, 'Stock List'!$K$11:$K$1010, 0)))*Y834), 2), 0)</f>
        <v>0</v>
      </c>
      <c r="BT834" s="20"/>
      <c r="BU834" s="20">
        <f>IFERROR(ROUND(((INDEX('Stock List'!$M$11:$M$1010, MATCH(AB834, 'Stock List'!$K$11:$K$1010, 0))/INDEX('Stock List'!$L$11:$L$1010, MATCH(AB834, 'Stock List'!$K$11:$K$1010, 0)))*AA834), 2), 0)</f>
        <v>0</v>
      </c>
      <c r="BV834" s="20"/>
      <c r="BW834" s="20">
        <f>IFERROR(ROUND(((INDEX('Stock List'!$M$11:$M$1010, MATCH(AD834, 'Stock List'!$K$11:$K$1010, 0))/INDEX('Stock List'!$L$11:$L$1010, MATCH(AD834, 'Stock List'!$K$11:$K$1010, 0)))*AC834), 2), 0)</f>
        <v>0</v>
      </c>
      <c r="BX834" s="20"/>
      <c r="BY834" s="20">
        <f>IFERROR(ROUND(((INDEX('Stock List'!$M$11:$M$1010, MATCH(AF834, 'Stock List'!$K$11:$K$1010, 0))/INDEX('Stock List'!$L$11:$L$1010, MATCH(AF834, 'Stock List'!$K$11:$K$1010, 0)))*AE834), 2), 0)</f>
        <v>0</v>
      </c>
      <c r="BZ834" s="20"/>
      <c r="CA834" s="20">
        <f>IFERROR(ROUND(((INDEX('Stock List'!$M$11:$M$1010, MATCH(AH834, 'Stock List'!$K$11:$K$1010, 0))/INDEX('Stock List'!$L$11:$L$1010, MATCH(AH834, 'Stock List'!$K$11:$K$1010, 0)))*AG834), 2), 0)</f>
        <v>0</v>
      </c>
      <c r="CB834" s="20"/>
      <c r="CC834" s="20">
        <f>IFERROR(ROUND(((INDEX('Stock List'!$M$11:$M$1010, MATCH(AJ834, 'Stock List'!$K$11:$K$1010, 0))/INDEX('Stock List'!$L$11:$L$1010, MATCH(AJ834, 'Stock List'!$K$11:$K$1010, 0)))*AI834), 2), 0)</f>
        <v>0</v>
      </c>
      <c r="CD834" s="20"/>
      <c r="CE834" s="20">
        <f>IFERROR(ROUND(((INDEX('Stock List'!$M$11:$M$1010, MATCH(AL834, 'Stock List'!$K$11:$K$1010, 0))/INDEX('Stock List'!$L$11:$L$1010, MATCH(AL834, 'Stock List'!$K$11:$K$1010, 0)))*AK834), 2), 0)</f>
        <v>0</v>
      </c>
      <c r="CF834" s="20"/>
      <c r="CG834" s="20">
        <f>IFERROR(ROUND(((INDEX('Stock List'!$M$11:$M$1010, MATCH(AN834, 'Stock List'!$K$11:$K$1010, 0))/INDEX('Stock List'!$L$11:$L$1010, MATCH(AN834, 'Stock List'!$K$11:$K$1010, 0)))*AM834), 2), 0)</f>
        <v>0</v>
      </c>
      <c r="CH834" s="20"/>
      <c r="CI834" s="20">
        <f>IFERROR(ROUND(((INDEX('Stock List'!$M$11:$M$1010, MATCH(AP834, 'Stock List'!$K$11:$K$1010, 0))/INDEX('Stock List'!$L$11:$L$1010, MATCH(AP834, 'Stock List'!$K$11:$K$1010, 0)))*AO834), 2), 0)</f>
        <v>0</v>
      </c>
      <c r="CJ834" s="20"/>
      <c r="CK834" s="20">
        <f>IFERROR(ROUND(((INDEX('Stock List'!$M$11:$M$1010, MATCH(AR834, 'Stock List'!$K$11:$K$1010, 0))/INDEX('Stock List'!$L$11:$L$1010, MATCH(AR834, 'Stock List'!$K$11:$K$1010, 0)))*AQ834), 2), 0)</f>
        <v>0</v>
      </c>
      <c r="CL834" s="20"/>
      <c r="CM834" s="20">
        <f>IFERROR(ROUND(((INDEX('Stock List'!$M$11:$M$1010, MATCH(AT834, 'Stock List'!$K$11:$K$1010, 0))/INDEX('Stock List'!$L$11:$L$1010, MATCH(AT834, 'Stock List'!$K$11:$K$1010, 0)))*AS834), 2), 0)</f>
        <v>0</v>
      </c>
      <c r="CN834" s="20"/>
      <c r="CO834" s="20">
        <f>IFERROR(ROUND(((INDEX('Stock List'!$M$11:$M$1010, MATCH(AV834, 'Stock List'!$K$11:$K$1010, 0))/INDEX('Stock List'!$L$11:$L$1010, MATCH(AV834, 'Stock List'!$K$11:$K$1010, 0)))*AU834), 2), 0)</f>
        <v>0</v>
      </c>
      <c r="CP834" s="20"/>
      <c r="CQ834" s="20">
        <f>IFERROR(ROUND(((INDEX('Stock List'!$M$11:$M$1010, MATCH(AX834, 'Stock List'!$K$11:$K$1010, 0))/INDEX('Stock List'!$L$11:$L$1010, MATCH(AX834, 'Stock List'!$K$11:$K$1010, 0)))*AW834), 2), 0)</f>
        <v>0</v>
      </c>
      <c r="CR834" s="22"/>
      <c r="CT834" s="106" t="str">
        <f t="shared" si="655"/>
        <v/>
      </c>
      <c r="CU834" s="22" t="str">
        <f t="shared" si="656"/>
        <v/>
      </c>
      <c r="CX834" s="106" t="str">
        <f t="shared" si="657"/>
        <v/>
      </c>
      <c r="CY834" s="20" t="str">
        <f t="shared" si="658"/>
        <v/>
      </c>
      <c r="CZ834" s="22" t="str">
        <f t="shared" si="659"/>
        <v/>
      </c>
      <c r="DB834" s="76" t="str">
        <f>IF($H834="", "", COUNTIF($G$11:$G$1010, "&gt;"&amp;$G834)+1+COUNTIF($G$11:$G834, $G834)-1)</f>
        <v/>
      </c>
      <c r="DC834" s="76" t="str">
        <f>IF($H834="", "", COUNTIF($CZ$11:$CZ$1010, "&gt;"&amp;$CZ834)+1+COUNTIF($CZ$11:$CZ834, $CZ834)-1)</f>
        <v/>
      </c>
      <c r="DE834" s="147" t="str">
        <f t="shared" si="660"/>
        <v/>
      </c>
      <c r="DF834" s="148"/>
      <c r="DG834" s="19" t="str">
        <f t="shared" si="661"/>
        <v/>
      </c>
      <c r="DH834" s="153" t="str">
        <f t="shared" si="662"/>
        <v/>
      </c>
      <c r="DI834" s="19" t="str">
        <f t="shared" si="614"/>
        <v/>
      </c>
      <c r="DJ834" s="153" t="str">
        <f t="shared" si="615"/>
        <v/>
      </c>
      <c r="DK834" s="19" t="str">
        <f t="shared" si="616"/>
        <v/>
      </c>
      <c r="DL834" s="153" t="str">
        <f t="shared" si="617"/>
        <v/>
      </c>
      <c r="DM834" s="19" t="str">
        <f t="shared" si="618"/>
        <v/>
      </c>
      <c r="DN834" s="153" t="str">
        <f t="shared" si="619"/>
        <v/>
      </c>
      <c r="DO834" s="19" t="str">
        <f t="shared" si="620"/>
        <v/>
      </c>
      <c r="DP834" s="153" t="str">
        <f t="shared" si="621"/>
        <v/>
      </c>
      <c r="DQ834" s="19" t="str">
        <f t="shared" si="622"/>
        <v/>
      </c>
      <c r="DR834" s="153" t="str">
        <f t="shared" si="623"/>
        <v/>
      </c>
      <c r="DS834" s="19" t="str">
        <f t="shared" si="624"/>
        <v/>
      </c>
      <c r="DT834" s="153" t="str">
        <f t="shared" si="625"/>
        <v/>
      </c>
      <c r="DU834" s="19" t="str">
        <f t="shared" si="626"/>
        <v/>
      </c>
      <c r="DV834" s="153" t="str">
        <f t="shared" si="627"/>
        <v/>
      </c>
      <c r="DW834" s="19" t="str">
        <f t="shared" si="628"/>
        <v/>
      </c>
      <c r="DX834" s="153" t="str">
        <f t="shared" si="629"/>
        <v/>
      </c>
      <c r="DY834" s="19" t="str">
        <f t="shared" si="630"/>
        <v/>
      </c>
      <c r="DZ834" s="153" t="str">
        <f t="shared" si="631"/>
        <v/>
      </c>
      <c r="EA834" s="19" t="str">
        <f t="shared" si="632"/>
        <v/>
      </c>
      <c r="EB834" s="153" t="str">
        <f t="shared" si="633"/>
        <v/>
      </c>
      <c r="EC834" s="19" t="str">
        <f t="shared" si="634"/>
        <v/>
      </c>
      <c r="ED834" s="153" t="str">
        <f t="shared" si="635"/>
        <v/>
      </c>
      <c r="EE834" s="19" t="str">
        <f t="shared" si="636"/>
        <v/>
      </c>
      <c r="EF834" s="153" t="str">
        <f t="shared" si="637"/>
        <v/>
      </c>
      <c r="EG834" s="19" t="str">
        <f t="shared" si="638"/>
        <v/>
      </c>
      <c r="EH834" s="153" t="str">
        <f t="shared" si="639"/>
        <v/>
      </c>
      <c r="EI834" s="19" t="str">
        <f t="shared" si="640"/>
        <v/>
      </c>
      <c r="EJ834" s="153" t="str">
        <f t="shared" si="641"/>
        <v/>
      </c>
      <c r="EK834" s="19" t="str">
        <f t="shared" si="642"/>
        <v/>
      </c>
      <c r="EL834" s="153" t="str">
        <f t="shared" si="643"/>
        <v/>
      </c>
      <c r="EM834" s="19" t="str">
        <f t="shared" si="644"/>
        <v/>
      </c>
      <c r="EN834" s="153" t="str">
        <f t="shared" si="645"/>
        <v/>
      </c>
      <c r="EO834" s="19" t="str">
        <f t="shared" si="646"/>
        <v/>
      </c>
      <c r="EP834" s="153" t="str">
        <f t="shared" si="647"/>
        <v/>
      </c>
      <c r="EQ834" s="19" t="str">
        <f t="shared" si="648"/>
        <v/>
      </c>
      <c r="ER834" s="153" t="str">
        <f t="shared" si="649"/>
        <v/>
      </c>
      <c r="ES834" s="19" t="str">
        <f t="shared" si="650"/>
        <v/>
      </c>
      <c r="ET834" s="153" t="str">
        <f t="shared" si="651"/>
        <v/>
      </c>
    </row>
    <row r="835" spans="1:150" x14ac:dyDescent="0.25">
      <c r="A835" s="31"/>
      <c r="B835" s="91" t="str">
        <f t="shared" si="652"/>
        <v/>
      </c>
      <c r="C835" s="20" t="str">
        <f t="shared" si="612"/>
        <v/>
      </c>
      <c r="D835" s="97" t="str">
        <f t="shared" si="613"/>
        <v/>
      </c>
      <c r="E835" s="62" t="str">
        <f t="shared" si="653"/>
        <v/>
      </c>
      <c r="F835" s="31"/>
      <c r="G835" s="282"/>
      <c r="H835" s="283"/>
      <c r="I835" s="284"/>
      <c r="J835" s="285"/>
      <c r="K835" s="286"/>
      <c r="L835" s="287"/>
      <c r="M835" s="288"/>
      <c r="N835" s="287"/>
      <c r="O835" s="288"/>
      <c r="P835" s="287"/>
      <c r="Q835" s="288"/>
      <c r="R835" s="287"/>
      <c r="S835" s="288"/>
      <c r="T835" s="287"/>
      <c r="U835" s="288"/>
      <c r="V835" s="287"/>
      <c r="W835" s="288"/>
      <c r="X835" s="287"/>
      <c r="Y835" s="288"/>
      <c r="Z835" s="287"/>
      <c r="AA835" s="288"/>
      <c r="AB835" s="287"/>
      <c r="AC835" s="288"/>
      <c r="AD835" s="287"/>
      <c r="AE835" s="288"/>
      <c r="AF835" s="287"/>
      <c r="AG835" s="288"/>
      <c r="AH835" s="287"/>
      <c r="AI835" s="288"/>
      <c r="AJ835" s="287"/>
      <c r="AK835" s="288"/>
      <c r="AL835" s="287"/>
      <c r="AM835" s="288"/>
      <c r="AN835" s="287"/>
      <c r="AO835" s="288"/>
      <c r="AP835" s="287"/>
      <c r="AQ835" s="288"/>
      <c r="AR835" s="287"/>
      <c r="AS835" s="288"/>
      <c r="AT835" s="287"/>
      <c r="AU835" s="288"/>
      <c r="AV835" s="287"/>
      <c r="AW835" s="288"/>
      <c r="AX835" s="287"/>
      <c r="AY835" s="31"/>
      <c r="BA835" s="76" t="str">
        <f t="shared" si="654"/>
        <v/>
      </c>
      <c r="BC835" s="76" t="str">
        <f>IF('Stock List'!$K835="", "", 'Stock List'!$K835)</f>
        <v/>
      </c>
      <c r="BE835" s="106">
        <f>IFERROR(ROUND(((INDEX('Stock List'!$M$11:$M$1010, MATCH(L835, 'Stock List'!$K$11:$K$1010, 0))/INDEX('Stock List'!$L$11:$L$1010, MATCH(L835, 'Stock List'!$K$11:$K$1010, 0)))*K835), 2), 0)</f>
        <v>0</v>
      </c>
      <c r="BF835" s="20"/>
      <c r="BG835" s="20">
        <f>IFERROR(ROUND(((INDEX('Stock List'!$M$11:$M$1010, MATCH(N835, 'Stock List'!$K$11:$K$1010, 0))/INDEX('Stock List'!$L$11:$L$1010, MATCH(N835, 'Stock List'!$K$11:$K$1010, 0)))*M835), 2), 0)</f>
        <v>0</v>
      </c>
      <c r="BH835" s="20"/>
      <c r="BI835" s="20">
        <f>IFERROR(ROUND(((INDEX('Stock List'!$M$11:$M$1010, MATCH(P835, 'Stock List'!$K$11:$K$1010, 0))/INDEX('Stock List'!$L$11:$L$1010, MATCH(P835, 'Stock List'!$K$11:$K$1010, 0)))*O835), 2), 0)</f>
        <v>0</v>
      </c>
      <c r="BJ835" s="20"/>
      <c r="BK835" s="20">
        <f>IFERROR(ROUND(((INDEX('Stock List'!$M$11:$M$1010, MATCH(R835, 'Stock List'!$K$11:$K$1010, 0))/INDEX('Stock List'!$L$11:$L$1010, MATCH(R835, 'Stock List'!$K$11:$K$1010, 0)))*Q835), 2), 0)</f>
        <v>0</v>
      </c>
      <c r="BL835" s="20"/>
      <c r="BM835" s="20">
        <f>IFERROR(ROUND(((INDEX('Stock List'!$M$11:$M$1010, MATCH(T835, 'Stock List'!$K$11:$K$1010, 0))/INDEX('Stock List'!$L$11:$L$1010, MATCH(T835, 'Stock List'!$K$11:$K$1010, 0)))*S835), 2), 0)</f>
        <v>0</v>
      </c>
      <c r="BN835" s="20"/>
      <c r="BO835" s="20">
        <f>IFERROR(ROUND(((INDEX('Stock List'!$M$11:$M$1010, MATCH(V835, 'Stock List'!$K$11:$K$1010, 0))/INDEX('Stock List'!$L$11:$L$1010, MATCH(V835, 'Stock List'!$K$11:$K$1010, 0)))*U835), 2), 0)</f>
        <v>0</v>
      </c>
      <c r="BP835" s="20"/>
      <c r="BQ835" s="20">
        <f>IFERROR(ROUND(((INDEX('Stock List'!$M$11:$M$1010, MATCH(X835, 'Stock List'!$K$11:$K$1010, 0))/INDEX('Stock List'!$L$11:$L$1010, MATCH(X835, 'Stock List'!$K$11:$K$1010, 0)))*W835), 2), 0)</f>
        <v>0</v>
      </c>
      <c r="BR835" s="20"/>
      <c r="BS835" s="20">
        <f>IFERROR(ROUND(((INDEX('Stock List'!$M$11:$M$1010, MATCH(Z835, 'Stock List'!$K$11:$K$1010, 0))/INDEX('Stock List'!$L$11:$L$1010, MATCH(Z835, 'Stock List'!$K$11:$K$1010, 0)))*Y835), 2), 0)</f>
        <v>0</v>
      </c>
      <c r="BT835" s="20"/>
      <c r="BU835" s="20">
        <f>IFERROR(ROUND(((INDEX('Stock List'!$M$11:$M$1010, MATCH(AB835, 'Stock List'!$K$11:$K$1010, 0))/INDEX('Stock List'!$L$11:$L$1010, MATCH(AB835, 'Stock List'!$K$11:$K$1010, 0)))*AA835), 2), 0)</f>
        <v>0</v>
      </c>
      <c r="BV835" s="20"/>
      <c r="BW835" s="20">
        <f>IFERROR(ROUND(((INDEX('Stock List'!$M$11:$M$1010, MATCH(AD835, 'Stock List'!$K$11:$K$1010, 0))/INDEX('Stock List'!$L$11:$L$1010, MATCH(AD835, 'Stock List'!$K$11:$K$1010, 0)))*AC835), 2), 0)</f>
        <v>0</v>
      </c>
      <c r="BX835" s="20"/>
      <c r="BY835" s="20">
        <f>IFERROR(ROUND(((INDEX('Stock List'!$M$11:$M$1010, MATCH(AF835, 'Stock List'!$K$11:$K$1010, 0))/INDEX('Stock List'!$L$11:$L$1010, MATCH(AF835, 'Stock List'!$K$11:$K$1010, 0)))*AE835), 2), 0)</f>
        <v>0</v>
      </c>
      <c r="BZ835" s="20"/>
      <c r="CA835" s="20">
        <f>IFERROR(ROUND(((INDEX('Stock List'!$M$11:$M$1010, MATCH(AH835, 'Stock List'!$K$11:$K$1010, 0))/INDEX('Stock List'!$L$11:$L$1010, MATCH(AH835, 'Stock List'!$K$11:$K$1010, 0)))*AG835), 2), 0)</f>
        <v>0</v>
      </c>
      <c r="CB835" s="20"/>
      <c r="CC835" s="20">
        <f>IFERROR(ROUND(((INDEX('Stock List'!$M$11:$M$1010, MATCH(AJ835, 'Stock List'!$K$11:$K$1010, 0))/INDEX('Stock List'!$L$11:$L$1010, MATCH(AJ835, 'Stock List'!$K$11:$K$1010, 0)))*AI835), 2), 0)</f>
        <v>0</v>
      </c>
      <c r="CD835" s="20"/>
      <c r="CE835" s="20">
        <f>IFERROR(ROUND(((INDEX('Stock List'!$M$11:$M$1010, MATCH(AL835, 'Stock List'!$K$11:$K$1010, 0))/INDEX('Stock List'!$L$11:$L$1010, MATCH(AL835, 'Stock List'!$K$11:$K$1010, 0)))*AK835), 2), 0)</f>
        <v>0</v>
      </c>
      <c r="CF835" s="20"/>
      <c r="CG835" s="20">
        <f>IFERROR(ROUND(((INDEX('Stock List'!$M$11:$M$1010, MATCH(AN835, 'Stock List'!$K$11:$K$1010, 0))/INDEX('Stock List'!$L$11:$L$1010, MATCH(AN835, 'Stock List'!$K$11:$K$1010, 0)))*AM835), 2), 0)</f>
        <v>0</v>
      </c>
      <c r="CH835" s="20"/>
      <c r="CI835" s="20">
        <f>IFERROR(ROUND(((INDEX('Stock List'!$M$11:$M$1010, MATCH(AP835, 'Stock List'!$K$11:$K$1010, 0))/INDEX('Stock List'!$L$11:$L$1010, MATCH(AP835, 'Stock List'!$K$11:$K$1010, 0)))*AO835), 2), 0)</f>
        <v>0</v>
      </c>
      <c r="CJ835" s="20"/>
      <c r="CK835" s="20">
        <f>IFERROR(ROUND(((INDEX('Stock List'!$M$11:$M$1010, MATCH(AR835, 'Stock List'!$K$11:$K$1010, 0))/INDEX('Stock List'!$L$11:$L$1010, MATCH(AR835, 'Stock List'!$K$11:$K$1010, 0)))*AQ835), 2), 0)</f>
        <v>0</v>
      </c>
      <c r="CL835" s="20"/>
      <c r="CM835" s="20">
        <f>IFERROR(ROUND(((INDEX('Stock List'!$M$11:$M$1010, MATCH(AT835, 'Stock List'!$K$11:$K$1010, 0))/INDEX('Stock List'!$L$11:$L$1010, MATCH(AT835, 'Stock List'!$K$11:$K$1010, 0)))*AS835), 2), 0)</f>
        <v>0</v>
      </c>
      <c r="CN835" s="20"/>
      <c r="CO835" s="20">
        <f>IFERROR(ROUND(((INDEX('Stock List'!$M$11:$M$1010, MATCH(AV835, 'Stock List'!$K$11:$K$1010, 0))/INDEX('Stock List'!$L$11:$L$1010, MATCH(AV835, 'Stock List'!$K$11:$K$1010, 0)))*AU835), 2), 0)</f>
        <v>0</v>
      </c>
      <c r="CP835" s="20"/>
      <c r="CQ835" s="20">
        <f>IFERROR(ROUND(((INDEX('Stock List'!$M$11:$M$1010, MATCH(AX835, 'Stock List'!$K$11:$K$1010, 0))/INDEX('Stock List'!$L$11:$L$1010, MATCH(AX835, 'Stock List'!$K$11:$K$1010, 0)))*AW835), 2), 0)</f>
        <v>0</v>
      </c>
      <c r="CR835" s="22"/>
      <c r="CT835" s="106" t="str">
        <f t="shared" si="655"/>
        <v/>
      </c>
      <c r="CU835" s="22" t="str">
        <f t="shared" si="656"/>
        <v/>
      </c>
      <c r="CX835" s="106" t="str">
        <f t="shared" si="657"/>
        <v/>
      </c>
      <c r="CY835" s="20" t="str">
        <f t="shared" si="658"/>
        <v/>
      </c>
      <c r="CZ835" s="22" t="str">
        <f t="shared" si="659"/>
        <v/>
      </c>
      <c r="DB835" s="76" t="str">
        <f>IF($H835="", "", COUNTIF($G$11:$G$1010, "&gt;"&amp;$G835)+1+COUNTIF($G$11:$G835, $G835)-1)</f>
        <v/>
      </c>
      <c r="DC835" s="76" t="str">
        <f>IF($H835="", "", COUNTIF($CZ$11:$CZ$1010, "&gt;"&amp;$CZ835)+1+COUNTIF($CZ$11:$CZ835, $CZ835)-1)</f>
        <v/>
      </c>
      <c r="DE835" s="147" t="str">
        <f t="shared" si="660"/>
        <v/>
      </c>
      <c r="DF835" s="148"/>
      <c r="DG835" s="19" t="str">
        <f t="shared" si="661"/>
        <v/>
      </c>
      <c r="DH835" s="153" t="str">
        <f t="shared" si="662"/>
        <v/>
      </c>
      <c r="DI835" s="19" t="str">
        <f t="shared" si="614"/>
        <v/>
      </c>
      <c r="DJ835" s="153" t="str">
        <f t="shared" si="615"/>
        <v/>
      </c>
      <c r="DK835" s="19" t="str">
        <f t="shared" si="616"/>
        <v/>
      </c>
      <c r="DL835" s="153" t="str">
        <f t="shared" si="617"/>
        <v/>
      </c>
      <c r="DM835" s="19" t="str">
        <f t="shared" si="618"/>
        <v/>
      </c>
      <c r="DN835" s="153" t="str">
        <f t="shared" si="619"/>
        <v/>
      </c>
      <c r="DO835" s="19" t="str">
        <f t="shared" si="620"/>
        <v/>
      </c>
      <c r="DP835" s="153" t="str">
        <f t="shared" si="621"/>
        <v/>
      </c>
      <c r="DQ835" s="19" t="str">
        <f t="shared" si="622"/>
        <v/>
      </c>
      <c r="DR835" s="153" t="str">
        <f t="shared" si="623"/>
        <v/>
      </c>
      <c r="DS835" s="19" t="str">
        <f t="shared" si="624"/>
        <v/>
      </c>
      <c r="DT835" s="153" t="str">
        <f t="shared" si="625"/>
        <v/>
      </c>
      <c r="DU835" s="19" t="str">
        <f t="shared" si="626"/>
        <v/>
      </c>
      <c r="DV835" s="153" t="str">
        <f t="shared" si="627"/>
        <v/>
      </c>
      <c r="DW835" s="19" t="str">
        <f t="shared" si="628"/>
        <v/>
      </c>
      <c r="DX835" s="153" t="str">
        <f t="shared" si="629"/>
        <v/>
      </c>
      <c r="DY835" s="19" t="str">
        <f t="shared" si="630"/>
        <v/>
      </c>
      <c r="DZ835" s="153" t="str">
        <f t="shared" si="631"/>
        <v/>
      </c>
      <c r="EA835" s="19" t="str">
        <f t="shared" si="632"/>
        <v/>
      </c>
      <c r="EB835" s="153" t="str">
        <f t="shared" si="633"/>
        <v/>
      </c>
      <c r="EC835" s="19" t="str">
        <f t="shared" si="634"/>
        <v/>
      </c>
      <c r="ED835" s="153" t="str">
        <f t="shared" si="635"/>
        <v/>
      </c>
      <c r="EE835" s="19" t="str">
        <f t="shared" si="636"/>
        <v/>
      </c>
      <c r="EF835" s="153" t="str">
        <f t="shared" si="637"/>
        <v/>
      </c>
      <c r="EG835" s="19" t="str">
        <f t="shared" si="638"/>
        <v/>
      </c>
      <c r="EH835" s="153" t="str">
        <f t="shared" si="639"/>
        <v/>
      </c>
      <c r="EI835" s="19" t="str">
        <f t="shared" si="640"/>
        <v/>
      </c>
      <c r="EJ835" s="153" t="str">
        <f t="shared" si="641"/>
        <v/>
      </c>
      <c r="EK835" s="19" t="str">
        <f t="shared" si="642"/>
        <v/>
      </c>
      <c r="EL835" s="153" t="str">
        <f t="shared" si="643"/>
        <v/>
      </c>
      <c r="EM835" s="19" t="str">
        <f t="shared" si="644"/>
        <v/>
      </c>
      <c r="EN835" s="153" t="str">
        <f t="shared" si="645"/>
        <v/>
      </c>
      <c r="EO835" s="19" t="str">
        <f t="shared" si="646"/>
        <v/>
      </c>
      <c r="EP835" s="153" t="str">
        <f t="shared" si="647"/>
        <v/>
      </c>
      <c r="EQ835" s="19" t="str">
        <f t="shared" si="648"/>
        <v/>
      </c>
      <c r="ER835" s="153" t="str">
        <f t="shared" si="649"/>
        <v/>
      </c>
      <c r="ES835" s="19" t="str">
        <f t="shared" si="650"/>
        <v/>
      </c>
      <c r="ET835" s="153" t="str">
        <f t="shared" si="651"/>
        <v/>
      </c>
    </row>
    <row r="836" spans="1:150" x14ac:dyDescent="0.25">
      <c r="A836" s="31"/>
      <c r="B836" s="91" t="str">
        <f t="shared" si="652"/>
        <v/>
      </c>
      <c r="C836" s="20" t="str">
        <f t="shared" si="612"/>
        <v/>
      </c>
      <c r="D836" s="97" t="str">
        <f t="shared" si="613"/>
        <v/>
      </c>
      <c r="E836" s="62" t="str">
        <f t="shared" si="653"/>
        <v/>
      </c>
      <c r="F836" s="31"/>
      <c r="G836" s="282"/>
      <c r="H836" s="283"/>
      <c r="I836" s="284"/>
      <c r="J836" s="285"/>
      <c r="K836" s="286"/>
      <c r="L836" s="287"/>
      <c r="M836" s="288"/>
      <c r="N836" s="287"/>
      <c r="O836" s="288"/>
      <c r="P836" s="287"/>
      <c r="Q836" s="288"/>
      <c r="R836" s="287"/>
      <c r="S836" s="288"/>
      <c r="T836" s="287"/>
      <c r="U836" s="288"/>
      <c r="V836" s="287"/>
      <c r="W836" s="288"/>
      <c r="X836" s="287"/>
      <c r="Y836" s="288"/>
      <c r="Z836" s="287"/>
      <c r="AA836" s="288"/>
      <c r="AB836" s="287"/>
      <c r="AC836" s="288"/>
      <c r="AD836" s="287"/>
      <c r="AE836" s="288"/>
      <c r="AF836" s="287"/>
      <c r="AG836" s="288"/>
      <c r="AH836" s="287"/>
      <c r="AI836" s="288"/>
      <c r="AJ836" s="287"/>
      <c r="AK836" s="288"/>
      <c r="AL836" s="287"/>
      <c r="AM836" s="288"/>
      <c r="AN836" s="287"/>
      <c r="AO836" s="288"/>
      <c r="AP836" s="287"/>
      <c r="AQ836" s="288"/>
      <c r="AR836" s="287"/>
      <c r="AS836" s="288"/>
      <c r="AT836" s="287"/>
      <c r="AU836" s="288"/>
      <c r="AV836" s="287"/>
      <c r="AW836" s="288"/>
      <c r="AX836" s="287"/>
      <c r="AY836" s="31"/>
      <c r="BA836" s="76" t="str">
        <f t="shared" si="654"/>
        <v/>
      </c>
      <c r="BC836" s="76" t="str">
        <f>IF('Stock List'!$K836="", "", 'Stock List'!$K836)</f>
        <v/>
      </c>
      <c r="BE836" s="106">
        <f>IFERROR(ROUND(((INDEX('Stock List'!$M$11:$M$1010, MATCH(L836, 'Stock List'!$K$11:$K$1010, 0))/INDEX('Stock List'!$L$11:$L$1010, MATCH(L836, 'Stock List'!$K$11:$K$1010, 0)))*K836), 2), 0)</f>
        <v>0</v>
      </c>
      <c r="BF836" s="20"/>
      <c r="BG836" s="20">
        <f>IFERROR(ROUND(((INDEX('Stock List'!$M$11:$M$1010, MATCH(N836, 'Stock List'!$K$11:$K$1010, 0))/INDEX('Stock List'!$L$11:$L$1010, MATCH(N836, 'Stock List'!$K$11:$K$1010, 0)))*M836), 2), 0)</f>
        <v>0</v>
      </c>
      <c r="BH836" s="20"/>
      <c r="BI836" s="20">
        <f>IFERROR(ROUND(((INDEX('Stock List'!$M$11:$M$1010, MATCH(P836, 'Stock List'!$K$11:$K$1010, 0))/INDEX('Stock List'!$L$11:$L$1010, MATCH(P836, 'Stock List'!$K$11:$K$1010, 0)))*O836), 2), 0)</f>
        <v>0</v>
      </c>
      <c r="BJ836" s="20"/>
      <c r="BK836" s="20">
        <f>IFERROR(ROUND(((INDEX('Stock List'!$M$11:$M$1010, MATCH(R836, 'Stock List'!$K$11:$K$1010, 0))/INDEX('Stock List'!$L$11:$L$1010, MATCH(R836, 'Stock List'!$K$11:$K$1010, 0)))*Q836), 2), 0)</f>
        <v>0</v>
      </c>
      <c r="BL836" s="20"/>
      <c r="BM836" s="20">
        <f>IFERROR(ROUND(((INDEX('Stock List'!$M$11:$M$1010, MATCH(T836, 'Stock List'!$K$11:$K$1010, 0))/INDEX('Stock List'!$L$11:$L$1010, MATCH(T836, 'Stock List'!$K$11:$K$1010, 0)))*S836), 2), 0)</f>
        <v>0</v>
      </c>
      <c r="BN836" s="20"/>
      <c r="BO836" s="20">
        <f>IFERROR(ROUND(((INDEX('Stock List'!$M$11:$M$1010, MATCH(V836, 'Stock List'!$K$11:$K$1010, 0))/INDEX('Stock List'!$L$11:$L$1010, MATCH(V836, 'Stock List'!$K$11:$K$1010, 0)))*U836), 2), 0)</f>
        <v>0</v>
      </c>
      <c r="BP836" s="20"/>
      <c r="BQ836" s="20">
        <f>IFERROR(ROUND(((INDEX('Stock List'!$M$11:$M$1010, MATCH(X836, 'Stock List'!$K$11:$K$1010, 0))/INDEX('Stock List'!$L$11:$L$1010, MATCH(X836, 'Stock List'!$K$11:$K$1010, 0)))*W836), 2), 0)</f>
        <v>0</v>
      </c>
      <c r="BR836" s="20"/>
      <c r="BS836" s="20">
        <f>IFERROR(ROUND(((INDEX('Stock List'!$M$11:$M$1010, MATCH(Z836, 'Stock List'!$K$11:$K$1010, 0))/INDEX('Stock List'!$L$11:$L$1010, MATCH(Z836, 'Stock List'!$K$11:$K$1010, 0)))*Y836), 2), 0)</f>
        <v>0</v>
      </c>
      <c r="BT836" s="20"/>
      <c r="BU836" s="20">
        <f>IFERROR(ROUND(((INDEX('Stock List'!$M$11:$M$1010, MATCH(AB836, 'Stock List'!$K$11:$K$1010, 0))/INDEX('Stock List'!$L$11:$L$1010, MATCH(AB836, 'Stock List'!$K$11:$K$1010, 0)))*AA836), 2), 0)</f>
        <v>0</v>
      </c>
      <c r="BV836" s="20"/>
      <c r="BW836" s="20">
        <f>IFERROR(ROUND(((INDEX('Stock List'!$M$11:$M$1010, MATCH(AD836, 'Stock List'!$K$11:$K$1010, 0))/INDEX('Stock List'!$L$11:$L$1010, MATCH(AD836, 'Stock List'!$K$11:$K$1010, 0)))*AC836), 2), 0)</f>
        <v>0</v>
      </c>
      <c r="BX836" s="20"/>
      <c r="BY836" s="20">
        <f>IFERROR(ROUND(((INDEX('Stock List'!$M$11:$M$1010, MATCH(AF836, 'Stock List'!$K$11:$K$1010, 0))/INDEX('Stock List'!$L$11:$L$1010, MATCH(AF836, 'Stock List'!$K$11:$K$1010, 0)))*AE836), 2), 0)</f>
        <v>0</v>
      </c>
      <c r="BZ836" s="20"/>
      <c r="CA836" s="20">
        <f>IFERROR(ROUND(((INDEX('Stock List'!$M$11:$M$1010, MATCH(AH836, 'Stock List'!$K$11:$K$1010, 0))/INDEX('Stock List'!$L$11:$L$1010, MATCH(AH836, 'Stock List'!$K$11:$K$1010, 0)))*AG836), 2), 0)</f>
        <v>0</v>
      </c>
      <c r="CB836" s="20"/>
      <c r="CC836" s="20">
        <f>IFERROR(ROUND(((INDEX('Stock List'!$M$11:$M$1010, MATCH(AJ836, 'Stock List'!$K$11:$K$1010, 0))/INDEX('Stock List'!$L$11:$L$1010, MATCH(AJ836, 'Stock List'!$K$11:$K$1010, 0)))*AI836), 2), 0)</f>
        <v>0</v>
      </c>
      <c r="CD836" s="20"/>
      <c r="CE836" s="20">
        <f>IFERROR(ROUND(((INDEX('Stock List'!$M$11:$M$1010, MATCH(AL836, 'Stock List'!$K$11:$K$1010, 0))/INDEX('Stock List'!$L$11:$L$1010, MATCH(AL836, 'Stock List'!$K$11:$K$1010, 0)))*AK836), 2), 0)</f>
        <v>0</v>
      </c>
      <c r="CF836" s="20"/>
      <c r="CG836" s="20">
        <f>IFERROR(ROUND(((INDEX('Stock List'!$M$11:$M$1010, MATCH(AN836, 'Stock List'!$K$11:$K$1010, 0))/INDEX('Stock List'!$L$11:$L$1010, MATCH(AN836, 'Stock List'!$K$11:$K$1010, 0)))*AM836), 2), 0)</f>
        <v>0</v>
      </c>
      <c r="CH836" s="20"/>
      <c r="CI836" s="20">
        <f>IFERROR(ROUND(((INDEX('Stock List'!$M$11:$M$1010, MATCH(AP836, 'Stock List'!$K$11:$K$1010, 0))/INDEX('Stock List'!$L$11:$L$1010, MATCH(AP836, 'Stock List'!$K$11:$K$1010, 0)))*AO836), 2), 0)</f>
        <v>0</v>
      </c>
      <c r="CJ836" s="20"/>
      <c r="CK836" s="20">
        <f>IFERROR(ROUND(((INDEX('Stock List'!$M$11:$M$1010, MATCH(AR836, 'Stock List'!$K$11:$K$1010, 0))/INDEX('Stock List'!$L$11:$L$1010, MATCH(AR836, 'Stock List'!$K$11:$K$1010, 0)))*AQ836), 2), 0)</f>
        <v>0</v>
      </c>
      <c r="CL836" s="20"/>
      <c r="CM836" s="20">
        <f>IFERROR(ROUND(((INDEX('Stock List'!$M$11:$M$1010, MATCH(AT836, 'Stock List'!$K$11:$K$1010, 0))/INDEX('Stock List'!$L$11:$L$1010, MATCH(AT836, 'Stock List'!$K$11:$K$1010, 0)))*AS836), 2), 0)</f>
        <v>0</v>
      </c>
      <c r="CN836" s="20"/>
      <c r="CO836" s="20">
        <f>IFERROR(ROUND(((INDEX('Stock List'!$M$11:$M$1010, MATCH(AV836, 'Stock List'!$K$11:$K$1010, 0))/INDEX('Stock List'!$L$11:$L$1010, MATCH(AV836, 'Stock List'!$K$11:$K$1010, 0)))*AU836), 2), 0)</f>
        <v>0</v>
      </c>
      <c r="CP836" s="20"/>
      <c r="CQ836" s="20">
        <f>IFERROR(ROUND(((INDEX('Stock List'!$M$11:$M$1010, MATCH(AX836, 'Stock List'!$K$11:$K$1010, 0))/INDEX('Stock List'!$L$11:$L$1010, MATCH(AX836, 'Stock List'!$K$11:$K$1010, 0)))*AW836), 2), 0)</f>
        <v>0</v>
      </c>
      <c r="CR836" s="22"/>
      <c r="CT836" s="106" t="str">
        <f t="shared" si="655"/>
        <v/>
      </c>
      <c r="CU836" s="22" t="str">
        <f t="shared" si="656"/>
        <v/>
      </c>
      <c r="CX836" s="106" t="str">
        <f t="shared" si="657"/>
        <v/>
      </c>
      <c r="CY836" s="20" t="str">
        <f t="shared" si="658"/>
        <v/>
      </c>
      <c r="CZ836" s="22" t="str">
        <f t="shared" si="659"/>
        <v/>
      </c>
      <c r="DB836" s="76" t="str">
        <f>IF($H836="", "", COUNTIF($G$11:$G$1010, "&gt;"&amp;$G836)+1+COUNTIF($G$11:$G836, $G836)-1)</f>
        <v/>
      </c>
      <c r="DC836" s="76" t="str">
        <f>IF($H836="", "", COUNTIF($CZ$11:$CZ$1010, "&gt;"&amp;$CZ836)+1+COUNTIF($CZ$11:$CZ836, $CZ836)-1)</f>
        <v/>
      </c>
      <c r="DE836" s="147" t="str">
        <f t="shared" si="660"/>
        <v/>
      </c>
      <c r="DF836" s="148"/>
      <c r="DG836" s="19" t="str">
        <f t="shared" si="661"/>
        <v/>
      </c>
      <c r="DH836" s="153" t="str">
        <f t="shared" si="662"/>
        <v/>
      </c>
      <c r="DI836" s="19" t="str">
        <f t="shared" si="614"/>
        <v/>
      </c>
      <c r="DJ836" s="153" t="str">
        <f t="shared" si="615"/>
        <v/>
      </c>
      <c r="DK836" s="19" t="str">
        <f t="shared" si="616"/>
        <v/>
      </c>
      <c r="DL836" s="153" t="str">
        <f t="shared" si="617"/>
        <v/>
      </c>
      <c r="DM836" s="19" t="str">
        <f t="shared" si="618"/>
        <v/>
      </c>
      <c r="DN836" s="153" t="str">
        <f t="shared" si="619"/>
        <v/>
      </c>
      <c r="DO836" s="19" t="str">
        <f t="shared" si="620"/>
        <v/>
      </c>
      <c r="DP836" s="153" t="str">
        <f t="shared" si="621"/>
        <v/>
      </c>
      <c r="DQ836" s="19" t="str">
        <f t="shared" si="622"/>
        <v/>
      </c>
      <c r="DR836" s="153" t="str">
        <f t="shared" si="623"/>
        <v/>
      </c>
      <c r="DS836" s="19" t="str">
        <f t="shared" si="624"/>
        <v/>
      </c>
      <c r="DT836" s="153" t="str">
        <f t="shared" si="625"/>
        <v/>
      </c>
      <c r="DU836" s="19" t="str">
        <f t="shared" si="626"/>
        <v/>
      </c>
      <c r="DV836" s="153" t="str">
        <f t="shared" si="627"/>
        <v/>
      </c>
      <c r="DW836" s="19" t="str">
        <f t="shared" si="628"/>
        <v/>
      </c>
      <c r="DX836" s="153" t="str">
        <f t="shared" si="629"/>
        <v/>
      </c>
      <c r="DY836" s="19" t="str">
        <f t="shared" si="630"/>
        <v/>
      </c>
      <c r="DZ836" s="153" t="str">
        <f t="shared" si="631"/>
        <v/>
      </c>
      <c r="EA836" s="19" t="str">
        <f t="shared" si="632"/>
        <v/>
      </c>
      <c r="EB836" s="153" t="str">
        <f t="shared" si="633"/>
        <v/>
      </c>
      <c r="EC836" s="19" t="str">
        <f t="shared" si="634"/>
        <v/>
      </c>
      <c r="ED836" s="153" t="str">
        <f t="shared" si="635"/>
        <v/>
      </c>
      <c r="EE836" s="19" t="str">
        <f t="shared" si="636"/>
        <v/>
      </c>
      <c r="EF836" s="153" t="str">
        <f t="shared" si="637"/>
        <v/>
      </c>
      <c r="EG836" s="19" t="str">
        <f t="shared" si="638"/>
        <v/>
      </c>
      <c r="EH836" s="153" t="str">
        <f t="shared" si="639"/>
        <v/>
      </c>
      <c r="EI836" s="19" t="str">
        <f t="shared" si="640"/>
        <v/>
      </c>
      <c r="EJ836" s="153" t="str">
        <f t="shared" si="641"/>
        <v/>
      </c>
      <c r="EK836" s="19" t="str">
        <f t="shared" si="642"/>
        <v/>
      </c>
      <c r="EL836" s="153" t="str">
        <f t="shared" si="643"/>
        <v/>
      </c>
      <c r="EM836" s="19" t="str">
        <f t="shared" si="644"/>
        <v/>
      </c>
      <c r="EN836" s="153" t="str">
        <f t="shared" si="645"/>
        <v/>
      </c>
      <c r="EO836" s="19" t="str">
        <f t="shared" si="646"/>
        <v/>
      </c>
      <c r="EP836" s="153" t="str">
        <f t="shared" si="647"/>
        <v/>
      </c>
      <c r="EQ836" s="19" t="str">
        <f t="shared" si="648"/>
        <v/>
      </c>
      <c r="ER836" s="153" t="str">
        <f t="shared" si="649"/>
        <v/>
      </c>
      <c r="ES836" s="19" t="str">
        <f t="shared" si="650"/>
        <v/>
      </c>
      <c r="ET836" s="153" t="str">
        <f t="shared" si="651"/>
        <v/>
      </c>
    </row>
    <row r="837" spans="1:150" x14ac:dyDescent="0.25">
      <c r="A837" s="31"/>
      <c r="B837" s="91" t="str">
        <f t="shared" si="652"/>
        <v/>
      </c>
      <c r="C837" s="20" t="str">
        <f t="shared" si="612"/>
        <v/>
      </c>
      <c r="D837" s="97" t="str">
        <f t="shared" si="613"/>
        <v/>
      </c>
      <c r="E837" s="62" t="str">
        <f t="shared" si="653"/>
        <v/>
      </c>
      <c r="F837" s="31"/>
      <c r="G837" s="282"/>
      <c r="H837" s="283"/>
      <c r="I837" s="284"/>
      <c r="J837" s="285"/>
      <c r="K837" s="286"/>
      <c r="L837" s="287"/>
      <c r="M837" s="288"/>
      <c r="N837" s="287"/>
      <c r="O837" s="288"/>
      <c r="P837" s="287"/>
      <c r="Q837" s="288"/>
      <c r="R837" s="287"/>
      <c r="S837" s="288"/>
      <c r="T837" s="287"/>
      <c r="U837" s="288"/>
      <c r="V837" s="287"/>
      <c r="W837" s="288"/>
      <c r="X837" s="287"/>
      <c r="Y837" s="288"/>
      <c r="Z837" s="287"/>
      <c r="AA837" s="288"/>
      <c r="AB837" s="287"/>
      <c r="AC837" s="288"/>
      <c r="AD837" s="287"/>
      <c r="AE837" s="288"/>
      <c r="AF837" s="287"/>
      <c r="AG837" s="288"/>
      <c r="AH837" s="287"/>
      <c r="AI837" s="288"/>
      <c r="AJ837" s="287"/>
      <c r="AK837" s="288"/>
      <c r="AL837" s="287"/>
      <c r="AM837" s="288"/>
      <c r="AN837" s="287"/>
      <c r="AO837" s="288"/>
      <c r="AP837" s="287"/>
      <c r="AQ837" s="288"/>
      <c r="AR837" s="287"/>
      <c r="AS837" s="288"/>
      <c r="AT837" s="287"/>
      <c r="AU837" s="288"/>
      <c r="AV837" s="287"/>
      <c r="AW837" s="288"/>
      <c r="AX837" s="287"/>
      <c r="AY837" s="31"/>
      <c r="BA837" s="76" t="str">
        <f t="shared" si="654"/>
        <v/>
      </c>
      <c r="BC837" s="76" t="str">
        <f>IF('Stock List'!$K837="", "", 'Stock List'!$K837)</f>
        <v/>
      </c>
      <c r="BE837" s="106">
        <f>IFERROR(ROUND(((INDEX('Stock List'!$M$11:$M$1010, MATCH(L837, 'Stock List'!$K$11:$K$1010, 0))/INDEX('Stock List'!$L$11:$L$1010, MATCH(L837, 'Stock List'!$K$11:$K$1010, 0)))*K837), 2), 0)</f>
        <v>0</v>
      </c>
      <c r="BF837" s="20"/>
      <c r="BG837" s="20">
        <f>IFERROR(ROUND(((INDEX('Stock List'!$M$11:$M$1010, MATCH(N837, 'Stock List'!$K$11:$K$1010, 0))/INDEX('Stock List'!$L$11:$L$1010, MATCH(N837, 'Stock List'!$K$11:$K$1010, 0)))*M837), 2), 0)</f>
        <v>0</v>
      </c>
      <c r="BH837" s="20"/>
      <c r="BI837" s="20">
        <f>IFERROR(ROUND(((INDEX('Stock List'!$M$11:$M$1010, MATCH(P837, 'Stock List'!$K$11:$K$1010, 0))/INDEX('Stock List'!$L$11:$L$1010, MATCH(P837, 'Stock List'!$K$11:$K$1010, 0)))*O837), 2), 0)</f>
        <v>0</v>
      </c>
      <c r="BJ837" s="20"/>
      <c r="BK837" s="20">
        <f>IFERROR(ROUND(((INDEX('Stock List'!$M$11:$M$1010, MATCH(R837, 'Stock List'!$K$11:$K$1010, 0))/INDEX('Stock List'!$L$11:$L$1010, MATCH(R837, 'Stock List'!$K$11:$K$1010, 0)))*Q837), 2), 0)</f>
        <v>0</v>
      </c>
      <c r="BL837" s="20"/>
      <c r="BM837" s="20">
        <f>IFERROR(ROUND(((INDEX('Stock List'!$M$11:$M$1010, MATCH(T837, 'Stock List'!$K$11:$K$1010, 0))/INDEX('Stock List'!$L$11:$L$1010, MATCH(T837, 'Stock List'!$K$11:$K$1010, 0)))*S837), 2), 0)</f>
        <v>0</v>
      </c>
      <c r="BN837" s="20"/>
      <c r="BO837" s="20">
        <f>IFERROR(ROUND(((INDEX('Stock List'!$M$11:$M$1010, MATCH(V837, 'Stock List'!$K$11:$K$1010, 0))/INDEX('Stock List'!$L$11:$L$1010, MATCH(V837, 'Stock List'!$K$11:$K$1010, 0)))*U837), 2), 0)</f>
        <v>0</v>
      </c>
      <c r="BP837" s="20"/>
      <c r="BQ837" s="20">
        <f>IFERROR(ROUND(((INDEX('Stock List'!$M$11:$M$1010, MATCH(X837, 'Stock List'!$K$11:$K$1010, 0))/INDEX('Stock List'!$L$11:$L$1010, MATCH(X837, 'Stock List'!$K$11:$K$1010, 0)))*W837), 2), 0)</f>
        <v>0</v>
      </c>
      <c r="BR837" s="20"/>
      <c r="BS837" s="20">
        <f>IFERROR(ROUND(((INDEX('Stock List'!$M$11:$M$1010, MATCH(Z837, 'Stock List'!$K$11:$K$1010, 0))/INDEX('Stock List'!$L$11:$L$1010, MATCH(Z837, 'Stock List'!$K$11:$K$1010, 0)))*Y837), 2), 0)</f>
        <v>0</v>
      </c>
      <c r="BT837" s="20"/>
      <c r="BU837" s="20">
        <f>IFERROR(ROUND(((INDEX('Stock List'!$M$11:$M$1010, MATCH(AB837, 'Stock List'!$K$11:$K$1010, 0))/INDEX('Stock List'!$L$11:$L$1010, MATCH(AB837, 'Stock List'!$K$11:$K$1010, 0)))*AA837), 2), 0)</f>
        <v>0</v>
      </c>
      <c r="BV837" s="20"/>
      <c r="BW837" s="20">
        <f>IFERROR(ROUND(((INDEX('Stock List'!$M$11:$M$1010, MATCH(AD837, 'Stock List'!$K$11:$K$1010, 0))/INDEX('Stock List'!$L$11:$L$1010, MATCH(AD837, 'Stock List'!$K$11:$K$1010, 0)))*AC837), 2), 0)</f>
        <v>0</v>
      </c>
      <c r="BX837" s="20"/>
      <c r="BY837" s="20">
        <f>IFERROR(ROUND(((INDEX('Stock List'!$M$11:$M$1010, MATCH(AF837, 'Stock List'!$K$11:$K$1010, 0))/INDEX('Stock List'!$L$11:$L$1010, MATCH(AF837, 'Stock List'!$K$11:$K$1010, 0)))*AE837), 2), 0)</f>
        <v>0</v>
      </c>
      <c r="BZ837" s="20"/>
      <c r="CA837" s="20">
        <f>IFERROR(ROUND(((INDEX('Stock List'!$M$11:$M$1010, MATCH(AH837, 'Stock List'!$K$11:$K$1010, 0))/INDEX('Stock List'!$L$11:$L$1010, MATCH(AH837, 'Stock List'!$K$11:$K$1010, 0)))*AG837), 2), 0)</f>
        <v>0</v>
      </c>
      <c r="CB837" s="20"/>
      <c r="CC837" s="20">
        <f>IFERROR(ROUND(((INDEX('Stock List'!$M$11:$M$1010, MATCH(AJ837, 'Stock List'!$K$11:$K$1010, 0))/INDEX('Stock List'!$L$11:$L$1010, MATCH(AJ837, 'Stock List'!$K$11:$K$1010, 0)))*AI837), 2), 0)</f>
        <v>0</v>
      </c>
      <c r="CD837" s="20"/>
      <c r="CE837" s="20">
        <f>IFERROR(ROUND(((INDEX('Stock List'!$M$11:$M$1010, MATCH(AL837, 'Stock List'!$K$11:$K$1010, 0))/INDEX('Stock List'!$L$11:$L$1010, MATCH(AL837, 'Stock List'!$K$11:$K$1010, 0)))*AK837), 2), 0)</f>
        <v>0</v>
      </c>
      <c r="CF837" s="20"/>
      <c r="CG837" s="20">
        <f>IFERROR(ROUND(((INDEX('Stock List'!$M$11:$M$1010, MATCH(AN837, 'Stock List'!$K$11:$K$1010, 0))/INDEX('Stock List'!$L$11:$L$1010, MATCH(AN837, 'Stock List'!$K$11:$K$1010, 0)))*AM837), 2), 0)</f>
        <v>0</v>
      </c>
      <c r="CH837" s="20"/>
      <c r="CI837" s="20">
        <f>IFERROR(ROUND(((INDEX('Stock List'!$M$11:$M$1010, MATCH(AP837, 'Stock List'!$K$11:$K$1010, 0))/INDEX('Stock List'!$L$11:$L$1010, MATCH(AP837, 'Stock List'!$K$11:$K$1010, 0)))*AO837), 2), 0)</f>
        <v>0</v>
      </c>
      <c r="CJ837" s="20"/>
      <c r="CK837" s="20">
        <f>IFERROR(ROUND(((INDEX('Stock List'!$M$11:$M$1010, MATCH(AR837, 'Stock List'!$K$11:$K$1010, 0))/INDEX('Stock List'!$L$11:$L$1010, MATCH(AR837, 'Stock List'!$K$11:$K$1010, 0)))*AQ837), 2), 0)</f>
        <v>0</v>
      </c>
      <c r="CL837" s="20"/>
      <c r="CM837" s="20">
        <f>IFERROR(ROUND(((INDEX('Stock List'!$M$11:$M$1010, MATCH(AT837, 'Stock List'!$K$11:$K$1010, 0))/INDEX('Stock List'!$L$11:$L$1010, MATCH(AT837, 'Stock List'!$K$11:$K$1010, 0)))*AS837), 2), 0)</f>
        <v>0</v>
      </c>
      <c r="CN837" s="20"/>
      <c r="CO837" s="20">
        <f>IFERROR(ROUND(((INDEX('Stock List'!$M$11:$M$1010, MATCH(AV837, 'Stock List'!$K$11:$K$1010, 0))/INDEX('Stock List'!$L$11:$L$1010, MATCH(AV837, 'Stock List'!$K$11:$K$1010, 0)))*AU837), 2), 0)</f>
        <v>0</v>
      </c>
      <c r="CP837" s="20"/>
      <c r="CQ837" s="20">
        <f>IFERROR(ROUND(((INDEX('Stock List'!$M$11:$M$1010, MATCH(AX837, 'Stock List'!$K$11:$K$1010, 0))/INDEX('Stock List'!$L$11:$L$1010, MATCH(AX837, 'Stock List'!$K$11:$K$1010, 0)))*AW837), 2), 0)</f>
        <v>0</v>
      </c>
      <c r="CR837" s="22"/>
      <c r="CT837" s="106" t="str">
        <f t="shared" si="655"/>
        <v/>
      </c>
      <c r="CU837" s="22" t="str">
        <f t="shared" si="656"/>
        <v/>
      </c>
      <c r="CX837" s="106" t="str">
        <f t="shared" si="657"/>
        <v/>
      </c>
      <c r="CY837" s="20" t="str">
        <f t="shared" si="658"/>
        <v/>
      </c>
      <c r="CZ837" s="22" t="str">
        <f t="shared" si="659"/>
        <v/>
      </c>
      <c r="DB837" s="76" t="str">
        <f>IF($H837="", "", COUNTIF($G$11:$G$1010, "&gt;"&amp;$G837)+1+COUNTIF($G$11:$G837, $G837)-1)</f>
        <v/>
      </c>
      <c r="DC837" s="76" t="str">
        <f>IF($H837="", "", COUNTIF($CZ$11:$CZ$1010, "&gt;"&amp;$CZ837)+1+COUNTIF($CZ$11:$CZ837, $CZ837)-1)</f>
        <v/>
      </c>
      <c r="DE837" s="147" t="str">
        <f t="shared" si="660"/>
        <v/>
      </c>
      <c r="DF837" s="148"/>
      <c r="DG837" s="19" t="str">
        <f t="shared" si="661"/>
        <v/>
      </c>
      <c r="DH837" s="153" t="str">
        <f t="shared" si="662"/>
        <v/>
      </c>
      <c r="DI837" s="19" t="str">
        <f t="shared" si="614"/>
        <v/>
      </c>
      <c r="DJ837" s="153" t="str">
        <f t="shared" si="615"/>
        <v/>
      </c>
      <c r="DK837" s="19" t="str">
        <f t="shared" si="616"/>
        <v/>
      </c>
      <c r="DL837" s="153" t="str">
        <f t="shared" si="617"/>
        <v/>
      </c>
      <c r="DM837" s="19" t="str">
        <f t="shared" si="618"/>
        <v/>
      </c>
      <c r="DN837" s="153" t="str">
        <f t="shared" si="619"/>
        <v/>
      </c>
      <c r="DO837" s="19" t="str">
        <f t="shared" si="620"/>
        <v/>
      </c>
      <c r="DP837" s="153" t="str">
        <f t="shared" si="621"/>
        <v/>
      </c>
      <c r="DQ837" s="19" t="str">
        <f t="shared" si="622"/>
        <v/>
      </c>
      <c r="DR837" s="153" t="str">
        <f t="shared" si="623"/>
        <v/>
      </c>
      <c r="DS837" s="19" t="str">
        <f t="shared" si="624"/>
        <v/>
      </c>
      <c r="DT837" s="153" t="str">
        <f t="shared" si="625"/>
        <v/>
      </c>
      <c r="DU837" s="19" t="str">
        <f t="shared" si="626"/>
        <v/>
      </c>
      <c r="DV837" s="153" t="str">
        <f t="shared" si="627"/>
        <v/>
      </c>
      <c r="DW837" s="19" t="str">
        <f t="shared" si="628"/>
        <v/>
      </c>
      <c r="DX837" s="153" t="str">
        <f t="shared" si="629"/>
        <v/>
      </c>
      <c r="DY837" s="19" t="str">
        <f t="shared" si="630"/>
        <v/>
      </c>
      <c r="DZ837" s="153" t="str">
        <f t="shared" si="631"/>
        <v/>
      </c>
      <c r="EA837" s="19" t="str">
        <f t="shared" si="632"/>
        <v/>
      </c>
      <c r="EB837" s="153" t="str">
        <f t="shared" si="633"/>
        <v/>
      </c>
      <c r="EC837" s="19" t="str">
        <f t="shared" si="634"/>
        <v/>
      </c>
      <c r="ED837" s="153" t="str">
        <f t="shared" si="635"/>
        <v/>
      </c>
      <c r="EE837" s="19" t="str">
        <f t="shared" si="636"/>
        <v/>
      </c>
      <c r="EF837" s="153" t="str">
        <f t="shared" si="637"/>
        <v/>
      </c>
      <c r="EG837" s="19" t="str">
        <f t="shared" si="638"/>
        <v/>
      </c>
      <c r="EH837" s="153" t="str">
        <f t="shared" si="639"/>
        <v/>
      </c>
      <c r="EI837" s="19" t="str">
        <f t="shared" si="640"/>
        <v/>
      </c>
      <c r="EJ837" s="153" t="str">
        <f t="shared" si="641"/>
        <v/>
      </c>
      <c r="EK837" s="19" t="str">
        <f t="shared" si="642"/>
        <v/>
      </c>
      <c r="EL837" s="153" t="str">
        <f t="shared" si="643"/>
        <v/>
      </c>
      <c r="EM837" s="19" t="str">
        <f t="shared" si="644"/>
        <v/>
      </c>
      <c r="EN837" s="153" t="str">
        <f t="shared" si="645"/>
        <v/>
      </c>
      <c r="EO837" s="19" t="str">
        <f t="shared" si="646"/>
        <v/>
      </c>
      <c r="EP837" s="153" t="str">
        <f t="shared" si="647"/>
        <v/>
      </c>
      <c r="EQ837" s="19" t="str">
        <f t="shared" si="648"/>
        <v/>
      </c>
      <c r="ER837" s="153" t="str">
        <f t="shared" si="649"/>
        <v/>
      </c>
      <c r="ES837" s="19" t="str">
        <f t="shared" si="650"/>
        <v/>
      </c>
      <c r="ET837" s="153" t="str">
        <f t="shared" si="651"/>
        <v/>
      </c>
    </row>
    <row r="838" spans="1:150" x14ac:dyDescent="0.25">
      <c r="A838" s="31"/>
      <c r="B838" s="91" t="str">
        <f t="shared" si="652"/>
        <v/>
      </c>
      <c r="C838" s="20" t="str">
        <f t="shared" si="612"/>
        <v/>
      </c>
      <c r="D838" s="97" t="str">
        <f t="shared" si="613"/>
        <v/>
      </c>
      <c r="E838" s="62" t="str">
        <f t="shared" si="653"/>
        <v/>
      </c>
      <c r="F838" s="31"/>
      <c r="G838" s="282"/>
      <c r="H838" s="283"/>
      <c r="I838" s="284"/>
      <c r="J838" s="285"/>
      <c r="K838" s="286"/>
      <c r="L838" s="287"/>
      <c r="M838" s="288"/>
      <c r="N838" s="287"/>
      <c r="O838" s="288"/>
      <c r="P838" s="287"/>
      <c r="Q838" s="288"/>
      <c r="R838" s="287"/>
      <c r="S838" s="288"/>
      <c r="T838" s="287"/>
      <c r="U838" s="288"/>
      <c r="V838" s="287"/>
      <c r="W838" s="288"/>
      <c r="X838" s="287"/>
      <c r="Y838" s="288"/>
      <c r="Z838" s="287"/>
      <c r="AA838" s="288"/>
      <c r="AB838" s="287"/>
      <c r="AC838" s="288"/>
      <c r="AD838" s="287"/>
      <c r="AE838" s="288"/>
      <c r="AF838" s="287"/>
      <c r="AG838" s="288"/>
      <c r="AH838" s="287"/>
      <c r="AI838" s="288"/>
      <c r="AJ838" s="287"/>
      <c r="AK838" s="288"/>
      <c r="AL838" s="287"/>
      <c r="AM838" s="288"/>
      <c r="AN838" s="287"/>
      <c r="AO838" s="288"/>
      <c r="AP838" s="287"/>
      <c r="AQ838" s="288"/>
      <c r="AR838" s="287"/>
      <c r="AS838" s="288"/>
      <c r="AT838" s="287"/>
      <c r="AU838" s="288"/>
      <c r="AV838" s="287"/>
      <c r="AW838" s="288"/>
      <c r="AX838" s="287"/>
      <c r="AY838" s="31"/>
      <c r="BA838" s="76" t="str">
        <f t="shared" si="654"/>
        <v/>
      </c>
      <c r="BC838" s="76" t="str">
        <f>IF('Stock List'!$K838="", "", 'Stock List'!$K838)</f>
        <v/>
      </c>
      <c r="BE838" s="106">
        <f>IFERROR(ROUND(((INDEX('Stock List'!$M$11:$M$1010, MATCH(L838, 'Stock List'!$K$11:$K$1010, 0))/INDEX('Stock List'!$L$11:$L$1010, MATCH(L838, 'Stock List'!$K$11:$K$1010, 0)))*K838), 2), 0)</f>
        <v>0</v>
      </c>
      <c r="BF838" s="20"/>
      <c r="BG838" s="20">
        <f>IFERROR(ROUND(((INDEX('Stock List'!$M$11:$M$1010, MATCH(N838, 'Stock List'!$K$11:$K$1010, 0))/INDEX('Stock List'!$L$11:$L$1010, MATCH(N838, 'Stock List'!$K$11:$K$1010, 0)))*M838), 2), 0)</f>
        <v>0</v>
      </c>
      <c r="BH838" s="20"/>
      <c r="BI838" s="20">
        <f>IFERROR(ROUND(((INDEX('Stock List'!$M$11:$M$1010, MATCH(P838, 'Stock List'!$K$11:$K$1010, 0))/INDEX('Stock List'!$L$11:$L$1010, MATCH(P838, 'Stock List'!$K$11:$K$1010, 0)))*O838), 2), 0)</f>
        <v>0</v>
      </c>
      <c r="BJ838" s="20"/>
      <c r="BK838" s="20">
        <f>IFERROR(ROUND(((INDEX('Stock List'!$M$11:$M$1010, MATCH(R838, 'Stock List'!$K$11:$K$1010, 0))/INDEX('Stock List'!$L$11:$L$1010, MATCH(R838, 'Stock List'!$K$11:$K$1010, 0)))*Q838), 2), 0)</f>
        <v>0</v>
      </c>
      <c r="BL838" s="20"/>
      <c r="BM838" s="20">
        <f>IFERROR(ROUND(((INDEX('Stock List'!$M$11:$M$1010, MATCH(T838, 'Stock List'!$K$11:$K$1010, 0))/INDEX('Stock List'!$L$11:$L$1010, MATCH(T838, 'Stock List'!$K$11:$K$1010, 0)))*S838), 2), 0)</f>
        <v>0</v>
      </c>
      <c r="BN838" s="20"/>
      <c r="BO838" s="20">
        <f>IFERROR(ROUND(((INDEX('Stock List'!$M$11:$M$1010, MATCH(V838, 'Stock List'!$K$11:$K$1010, 0))/INDEX('Stock List'!$L$11:$L$1010, MATCH(V838, 'Stock List'!$K$11:$K$1010, 0)))*U838), 2), 0)</f>
        <v>0</v>
      </c>
      <c r="BP838" s="20"/>
      <c r="BQ838" s="20">
        <f>IFERROR(ROUND(((INDEX('Stock List'!$M$11:$M$1010, MATCH(X838, 'Stock List'!$K$11:$K$1010, 0))/INDEX('Stock List'!$L$11:$L$1010, MATCH(X838, 'Stock List'!$K$11:$K$1010, 0)))*W838), 2), 0)</f>
        <v>0</v>
      </c>
      <c r="BR838" s="20"/>
      <c r="BS838" s="20">
        <f>IFERROR(ROUND(((INDEX('Stock List'!$M$11:$M$1010, MATCH(Z838, 'Stock List'!$K$11:$K$1010, 0))/INDEX('Stock List'!$L$11:$L$1010, MATCH(Z838, 'Stock List'!$K$11:$K$1010, 0)))*Y838), 2), 0)</f>
        <v>0</v>
      </c>
      <c r="BT838" s="20"/>
      <c r="BU838" s="20">
        <f>IFERROR(ROUND(((INDEX('Stock List'!$M$11:$M$1010, MATCH(AB838, 'Stock List'!$K$11:$K$1010, 0))/INDEX('Stock List'!$L$11:$L$1010, MATCH(AB838, 'Stock List'!$K$11:$K$1010, 0)))*AA838), 2), 0)</f>
        <v>0</v>
      </c>
      <c r="BV838" s="20"/>
      <c r="BW838" s="20">
        <f>IFERROR(ROUND(((INDEX('Stock List'!$M$11:$M$1010, MATCH(AD838, 'Stock List'!$K$11:$K$1010, 0))/INDEX('Stock List'!$L$11:$L$1010, MATCH(AD838, 'Stock List'!$K$11:$K$1010, 0)))*AC838), 2), 0)</f>
        <v>0</v>
      </c>
      <c r="BX838" s="20"/>
      <c r="BY838" s="20">
        <f>IFERROR(ROUND(((INDEX('Stock List'!$M$11:$M$1010, MATCH(AF838, 'Stock List'!$K$11:$K$1010, 0))/INDEX('Stock List'!$L$11:$L$1010, MATCH(AF838, 'Stock List'!$K$11:$K$1010, 0)))*AE838), 2), 0)</f>
        <v>0</v>
      </c>
      <c r="BZ838" s="20"/>
      <c r="CA838" s="20">
        <f>IFERROR(ROUND(((INDEX('Stock List'!$M$11:$M$1010, MATCH(AH838, 'Stock List'!$K$11:$K$1010, 0))/INDEX('Stock List'!$L$11:$L$1010, MATCH(AH838, 'Stock List'!$K$11:$K$1010, 0)))*AG838), 2), 0)</f>
        <v>0</v>
      </c>
      <c r="CB838" s="20"/>
      <c r="CC838" s="20">
        <f>IFERROR(ROUND(((INDEX('Stock List'!$M$11:$M$1010, MATCH(AJ838, 'Stock List'!$K$11:$K$1010, 0))/INDEX('Stock List'!$L$11:$L$1010, MATCH(AJ838, 'Stock List'!$K$11:$K$1010, 0)))*AI838), 2), 0)</f>
        <v>0</v>
      </c>
      <c r="CD838" s="20"/>
      <c r="CE838" s="20">
        <f>IFERROR(ROUND(((INDEX('Stock List'!$M$11:$M$1010, MATCH(AL838, 'Stock List'!$K$11:$K$1010, 0))/INDEX('Stock List'!$L$11:$L$1010, MATCH(AL838, 'Stock List'!$K$11:$K$1010, 0)))*AK838), 2), 0)</f>
        <v>0</v>
      </c>
      <c r="CF838" s="20"/>
      <c r="CG838" s="20">
        <f>IFERROR(ROUND(((INDEX('Stock List'!$M$11:$M$1010, MATCH(AN838, 'Stock List'!$K$11:$K$1010, 0))/INDEX('Stock List'!$L$11:$L$1010, MATCH(AN838, 'Stock List'!$K$11:$K$1010, 0)))*AM838), 2), 0)</f>
        <v>0</v>
      </c>
      <c r="CH838" s="20"/>
      <c r="CI838" s="20">
        <f>IFERROR(ROUND(((INDEX('Stock List'!$M$11:$M$1010, MATCH(AP838, 'Stock List'!$K$11:$K$1010, 0))/INDEX('Stock List'!$L$11:$L$1010, MATCH(AP838, 'Stock List'!$K$11:$K$1010, 0)))*AO838), 2), 0)</f>
        <v>0</v>
      </c>
      <c r="CJ838" s="20"/>
      <c r="CK838" s="20">
        <f>IFERROR(ROUND(((INDEX('Stock List'!$M$11:$M$1010, MATCH(AR838, 'Stock List'!$K$11:$K$1010, 0))/INDEX('Stock List'!$L$11:$L$1010, MATCH(AR838, 'Stock List'!$K$11:$K$1010, 0)))*AQ838), 2), 0)</f>
        <v>0</v>
      </c>
      <c r="CL838" s="20"/>
      <c r="CM838" s="20">
        <f>IFERROR(ROUND(((INDEX('Stock List'!$M$11:$M$1010, MATCH(AT838, 'Stock List'!$K$11:$K$1010, 0))/INDEX('Stock List'!$L$11:$L$1010, MATCH(AT838, 'Stock List'!$K$11:$K$1010, 0)))*AS838), 2), 0)</f>
        <v>0</v>
      </c>
      <c r="CN838" s="20"/>
      <c r="CO838" s="20">
        <f>IFERROR(ROUND(((INDEX('Stock List'!$M$11:$M$1010, MATCH(AV838, 'Stock List'!$K$11:$K$1010, 0))/INDEX('Stock List'!$L$11:$L$1010, MATCH(AV838, 'Stock List'!$K$11:$K$1010, 0)))*AU838), 2), 0)</f>
        <v>0</v>
      </c>
      <c r="CP838" s="20"/>
      <c r="CQ838" s="20">
        <f>IFERROR(ROUND(((INDEX('Stock List'!$M$11:$M$1010, MATCH(AX838, 'Stock List'!$K$11:$K$1010, 0))/INDEX('Stock List'!$L$11:$L$1010, MATCH(AX838, 'Stock List'!$K$11:$K$1010, 0)))*AW838), 2), 0)</f>
        <v>0</v>
      </c>
      <c r="CR838" s="22"/>
      <c r="CT838" s="106" t="str">
        <f t="shared" si="655"/>
        <v/>
      </c>
      <c r="CU838" s="22" t="str">
        <f t="shared" si="656"/>
        <v/>
      </c>
      <c r="CX838" s="106" t="str">
        <f t="shared" si="657"/>
        <v/>
      </c>
      <c r="CY838" s="20" t="str">
        <f t="shared" si="658"/>
        <v/>
      </c>
      <c r="CZ838" s="22" t="str">
        <f t="shared" si="659"/>
        <v/>
      </c>
      <c r="DB838" s="76" t="str">
        <f>IF($H838="", "", COUNTIF($G$11:$G$1010, "&gt;"&amp;$G838)+1+COUNTIF($G$11:$G838, $G838)-1)</f>
        <v/>
      </c>
      <c r="DC838" s="76" t="str">
        <f>IF($H838="", "", COUNTIF($CZ$11:$CZ$1010, "&gt;"&amp;$CZ838)+1+COUNTIF($CZ$11:$CZ838, $CZ838)-1)</f>
        <v/>
      </c>
      <c r="DE838" s="147" t="str">
        <f t="shared" si="660"/>
        <v/>
      </c>
      <c r="DF838" s="148"/>
      <c r="DG838" s="19" t="str">
        <f t="shared" si="661"/>
        <v/>
      </c>
      <c r="DH838" s="153" t="str">
        <f t="shared" si="662"/>
        <v/>
      </c>
      <c r="DI838" s="19" t="str">
        <f t="shared" si="614"/>
        <v/>
      </c>
      <c r="DJ838" s="153" t="str">
        <f t="shared" si="615"/>
        <v/>
      </c>
      <c r="DK838" s="19" t="str">
        <f t="shared" si="616"/>
        <v/>
      </c>
      <c r="DL838" s="153" t="str">
        <f t="shared" si="617"/>
        <v/>
      </c>
      <c r="DM838" s="19" t="str">
        <f t="shared" si="618"/>
        <v/>
      </c>
      <c r="DN838" s="153" t="str">
        <f t="shared" si="619"/>
        <v/>
      </c>
      <c r="DO838" s="19" t="str">
        <f t="shared" si="620"/>
        <v/>
      </c>
      <c r="DP838" s="153" t="str">
        <f t="shared" si="621"/>
        <v/>
      </c>
      <c r="DQ838" s="19" t="str">
        <f t="shared" si="622"/>
        <v/>
      </c>
      <c r="DR838" s="153" t="str">
        <f t="shared" si="623"/>
        <v/>
      </c>
      <c r="DS838" s="19" t="str">
        <f t="shared" si="624"/>
        <v/>
      </c>
      <c r="DT838" s="153" t="str">
        <f t="shared" si="625"/>
        <v/>
      </c>
      <c r="DU838" s="19" t="str">
        <f t="shared" si="626"/>
        <v/>
      </c>
      <c r="DV838" s="153" t="str">
        <f t="shared" si="627"/>
        <v/>
      </c>
      <c r="DW838" s="19" t="str">
        <f t="shared" si="628"/>
        <v/>
      </c>
      <c r="DX838" s="153" t="str">
        <f t="shared" si="629"/>
        <v/>
      </c>
      <c r="DY838" s="19" t="str">
        <f t="shared" si="630"/>
        <v/>
      </c>
      <c r="DZ838" s="153" t="str">
        <f t="shared" si="631"/>
        <v/>
      </c>
      <c r="EA838" s="19" t="str">
        <f t="shared" si="632"/>
        <v/>
      </c>
      <c r="EB838" s="153" t="str">
        <f t="shared" si="633"/>
        <v/>
      </c>
      <c r="EC838" s="19" t="str">
        <f t="shared" si="634"/>
        <v/>
      </c>
      <c r="ED838" s="153" t="str">
        <f t="shared" si="635"/>
        <v/>
      </c>
      <c r="EE838" s="19" t="str">
        <f t="shared" si="636"/>
        <v/>
      </c>
      <c r="EF838" s="153" t="str">
        <f t="shared" si="637"/>
        <v/>
      </c>
      <c r="EG838" s="19" t="str">
        <f t="shared" si="638"/>
        <v/>
      </c>
      <c r="EH838" s="153" t="str">
        <f t="shared" si="639"/>
        <v/>
      </c>
      <c r="EI838" s="19" t="str">
        <f t="shared" si="640"/>
        <v/>
      </c>
      <c r="EJ838" s="153" t="str">
        <f t="shared" si="641"/>
        <v/>
      </c>
      <c r="EK838" s="19" t="str">
        <f t="shared" si="642"/>
        <v/>
      </c>
      <c r="EL838" s="153" t="str">
        <f t="shared" si="643"/>
        <v/>
      </c>
      <c r="EM838" s="19" t="str">
        <f t="shared" si="644"/>
        <v/>
      </c>
      <c r="EN838" s="153" t="str">
        <f t="shared" si="645"/>
        <v/>
      </c>
      <c r="EO838" s="19" t="str">
        <f t="shared" si="646"/>
        <v/>
      </c>
      <c r="EP838" s="153" t="str">
        <f t="shared" si="647"/>
        <v/>
      </c>
      <c r="EQ838" s="19" t="str">
        <f t="shared" si="648"/>
        <v/>
      </c>
      <c r="ER838" s="153" t="str">
        <f t="shared" si="649"/>
        <v/>
      </c>
      <c r="ES838" s="19" t="str">
        <f t="shared" si="650"/>
        <v/>
      </c>
      <c r="ET838" s="153" t="str">
        <f t="shared" si="651"/>
        <v/>
      </c>
    </row>
    <row r="839" spans="1:150" x14ac:dyDescent="0.25">
      <c r="A839" s="31"/>
      <c r="B839" s="91" t="str">
        <f t="shared" si="652"/>
        <v/>
      </c>
      <c r="C839" s="20" t="str">
        <f t="shared" si="612"/>
        <v/>
      </c>
      <c r="D839" s="97" t="str">
        <f t="shared" si="613"/>
        <v/>
      </c>
      <c r="E839" s="62" t="str">
        <f t="shared" si="653"/>
        <v/>
      </c>
      <c r="F839" s="31"/>
      <c r="G839" s="282"/>
      <c r="H839" s="283"/>
      <c r="I839" s="284"/>
      <c r="J839" s="285"/>
      <c r="K839" s="286"/>
      <c r="L839" s="287"/>
      <c r="M839" s="288"/>
      <c r="N839" s="287"/>
      <c r="O839" s="288"/>
      <c r="P839" s="287"/>
      <c r="Q839" s="288"/>
      <c r="R839" s="287"/>
      <c r="S839" s="288"/>
      <c r="T839" s="287"/>
      <c r="U839" s="288"/>
      <c r="V839" s="287"/>
      <c r="W839" s="288"/>
      <c r="X839" s="287"/>
      <c r="Y839" s="288"/>
      <c r="Z839" s="287"/>
      <c r="AA839" s="288"/>
      <c r="AB839" s="287"/>
      <c r="AC839" s="288"/>
      <c r="AD839" s="287"/>
      <c r="AE839" s="288"/>
      <c r="AF839" s="287"/>
      <c r="AG839" s="288"/>
      <c r="AH839" s="287"/>
      <c r="AI839" s="288"/>
      <c r="AJ839" s="287"/>
      <c r="AK839" s="288"/>
      <c r="AL839" s="287"/>
      <c r="AM839" s="288"/>
      <c r="AN839" s="287"/>
      <c r="AO839" s="288"/>
      <c r="AP839" s="287"/>
      <c r="AQ839" s="288"/>
      <c r="AR839" s="287"/>
      <c r="AS839" s="288"/>
      <c r="AT839" s="287"/>
      <c r="AU839" s="288"/>
      <c r="AV839" s="287"/>
      <c r="AW839" s="288"/>
      <c r="AX839" s="287"/>
      <c r="AY839" s="31"/>
      <c r="BA839" s="76" t="str">
        <f t="shared" si="654"/>
        <v/>
      </c>
      <c r="BC839" s="76" t="str">
        <f>IF('Stock List'!$K839="", "", 'Stock List'!$K839)</f>
        <v/>
      </c>
      <c r="BE839" s="106">
        <f>IFERROR(ROUND(((INDEX('Stock List'!$M$11:$M$1010, MATCH(L839, 'Stock List'!$K$11:$K$1010, 0))/INDEX('Stock List'!$L$11:$L$1010, MATCH(L839, 'Stock List'!$K$11:$K$1010, 0)))*K839), 2), 0)</f>
        <v>0</v>
      </c>
      <c r="BF839" s="20"/>
      <c r="BG839" s="20">
        <f>IFERROR(ROUND(((INDEX('Stock List'!$M$11:$M$1010, MATCH(N839, 'Stock List'!$K$11:$K$1010, 0))/INDEX('Stock List'!$L$11:$L$1010, MATCH(N839, 'Stock List'!$K$11:$K$1010, 0)))*M839), 2), 0)</f>
        <v>0</v>
      </c>
      <c r="BH839" s="20"/>
      <c r="BI839" s="20">
        <f>IFERROR(ROUND(((INDEX('Stock List'!$M$11:$M$1010, MATCH(P839, 'Stock List'!$K$11:$K$1010, 0))/INDEX('Stock List'!$L$11:$L$1010, MATCH(P839, 'Stock List'!$K$11:$K$1010, 0)))*O839), 2), 0)</f>
        <v>0</v>
      </c>
      <c r="BJ839" s="20"/>
      <c r="BK839" s="20">
        <f>IFERROR(ROUND(((INDEX('Stock List'!$M$11:$M$1010, MATCH(R839, 'Stock List'!$K$11:$K$1010, 0))/INDEX('Stock List'!$L$11:$L$1010, MATCH(R839, 'Stock List'!$K$11:$K$1010, 0)))*Q839), 2), 0)</f>
        <v>0</v>
      </c>
      <c r="BL839" s="20"/>
      <c r="BM839" s="20">
        <f>IFERROR(ROUND(((INDEX('Stock List'!$M$11:$M$1010, MATCH(T839, 'Stock List'!$K$11:$K$1010, 0))/INDEX('Stock List'!$L$11:$L$1010, MATCH(T839, 'Stock List'!$K$11:$K$1010, 0)))*S839), 2), 0)</f>
        <v>0</v>
      </c>
      <c r="BN839" s="20"/>
      <c r="BO839" s="20">
        <f>IFERROR(ROUND(((INDEX('Stock List'!$M$11:$M$1010, MATCH(V839, 'Stock List'!$K$11:$K$1010, 0))/INDEX('Stock List'!$L$11:$L$1010, MATCH(V839, 'Stock List'!$K$11:$K$1010, 0)))*U839), 2), 0)</f>
        <v>0</v>
      </c>
      <c r="BP839" s="20"/>
      <c r="BQ839" s="20">
        <f>IFERROR(ROUND(((INDEX('Stock List'!$M$11:$M$1010, MATCH(X839, 'Stock List'!$K$11:$K$1010, 0))/INDEX('Stock List'!$L$11:$L$1010, MATCH(X839, 'Stock List'!$K$11:$K$1010, 0)))*W839), 2), 0)</f>
        <v>0</v>
      </c>
      <c r="BR839" s="20"/>
      <c r="BS839" s="20">
        <f>IFERROR(ROUND(((INDEX('Stock List'!$M$11:$M$1010, MATCH(Z839, 'Stock List'!$K$11:$K$1010, 0))/INDEX('Stock List'!$L$11:$L$1010, MATCH(Z839, 'Stock List'!$K$11:$K$1010, 0)))*Y839), 2), 0)</f>
        <v>0</v>
      </c>
      <c r="BT839" s="20"/>
      <c r="BU839" s="20">
        <f>IFERROR(ROUND(((INDEX('Stock List'!$M$11:$M$1010, MATCH(AB839, 'Stock List'!$K$11:$K$1010, 0))/INDEX('Stock List'!$L$11:$L$1010, MATCH(AB839, 'Stock List'!$K$11:$K$1010, 0)))*AA839), 2), 0)</f>
        <v>0</v>
      </c>
      <c r="BV839" s="20"/>
      <c r="BW839" s="20">
        <f>IFERROR(ROUND(((INDEX('Stock List'!$M$11:$M$1010, MATCH(AD839, 'Stock List'!$K$11:$K$1010, 0))/INDEX('Stock List'!$L$11:$L$1010, MATCH(AD839, 'Stock List'!$K$11:$K$1010, 0)))*AC839), 2), 0)</f>
        <v>0</v>
      </c>
      <c r="BX839" s="20"/>
      <c r="BY839" s="20">
        <f>IFERROR(ROUND(((INDEX('Stock List'!$M$11:$M$1010, MATCH(AF839, 'Stock List'!$K$11:$K$1010, 0))/INDEX('Stock List'!$L$11:$L$1010, MATCH(AF839, 'Stock List'!$K$11:$K$1010, 0)))*AE839), 2), 0)</f>
        <v>0</v>
      </c>
      <c r="BZ839" s="20"/>
      <c r="CA839" s="20">
        <f>IFERROR(ROUND(((INDEX('Stock List'!$M$11:$M$1010, MATCH(AH839, 'Stock List'!$K$11:$K$1010, 0))/INDEX('Stock List'!$L$11:$L$1010, MATCH(AH839, 'Stock List'!$K$11:$K$1010, 0)))*AG839), 2), 0)</f>
        <v>0</v>
      </c>
      <c r="CB839" s="20"/>
      <c r="CC839" s="20">
        <f>IFERROR(ROUND(((INDEX('Stock List'!$M$11:$M$1010, MATCH(AJ839, 'Stock List'!$K$11:$K$1010, 0))/INDEX('Stock List'!$L$11:$L$1010, MATCH(AJ839, 'Stock List'!$K$11:$K$1010, 0)))*AI839), 2), 0)</f>
        <v>0</v>
      </c>
      <c r="CD839" s="20"/>
      <c r="CE839" s="20">
        <f>IFERROR(ROUND(((INDEX('Stock List'!$M$11:$M$1010, MATCH(AL839, 'Stock List'!$K$11:$K$1010, 0))/INDEX('Stock List'!$L$11:$L$1010, MATCH(AL839, 'Stock List'!$K$11:$K$1010, 0)))*AK839), 2), 0)</f>
        <v>0</v>
      </c>
      <c r="CF839" s="20"/>
      <c r="CG839" s="20">
        <f>IFERROR(ROUND(((INDEX('Stock List'!$M$11:$M$1010, MATCH(AN839, 'Stock List'!$K$11:$K$1010, 0))/INDEX('Stock List'!$L$11:$L$1010, MATCH(AN839, 'Stock List'!$K$11:$K$1010, 0)))*AM839), 2), 0)</f>
        <v>0</v>
      </c>
      <c r="CH839" s="20"/>
      <c r="CI839" s="20">
        <f>IFERROR(ROUND(((INDEX('Stock List'!$M$11:$M$1010, MATCH(AP839, 'Stock List'!$K$11:$K$1010, 0))/INDEX('Stock List'!$L$11:$L$1010, MATCH(AP839, 'Stock List'!$K$11:$K$1010, 0)))*AO839), 2), 0)</f>
        <v>0</v>
      </c>
      <c r="CJ839" s="20"/>
      <c r="CK839" s="20">
        <f>IFERROR(ROUND(((INDEX('Stock List'!$M$11:$M$1010, MATCH(AR839, 'Stock List'!$K$11:$K$1010, 0))/INDEX('Stock List'!$L$11:$L$1010, MATCH(AR839, 'Stock List'!$K$11:$K$1010, 0)))*AQ839), 2), 0)</f>
        <v>0</v>
      </c>
      <c r="CL839" s="20"/>
      <c r="CM839" s="20">
        <f>IFERROR(ROUND(((INDEX('Stock List'!$M$11:$M$1010, MATCH(AT839, 'Stock List'!$K$11:$K$1010, 0))/INDEX('Stock List'!$L$11:$L$1010, MATCH(AT839, 'Stock List'!$K$11:$K$1010, 0)))*AS839), 2), 0)</f>
        <v>0</v>
      </c>
      <c r="CN839" s="20"/>
      <c r="CO839" s="20">
        <f>IFERROR(ROUND(((INDEX('Stock List'!$M$11:$M$1010, MATCH(AV839, 'Stock List'!$K$11:$K$1010, 0))/INDEX('Stock List'!$L$11:$L$1010, MATCH(AV839, 'Stock List'!$K$11:$K$1010, 0)))*AU839), 2), 0)</f>
        <v>0</v>
      </c>
      <c r="CP839" s="20"/>
      <c r="CQ839" s="20">
        <f>IFERROR(ROUND(((INDEX('Stock List'!$M$11:$M$1010, MATCH(AX839, 'Stock List'!$K$11:$K$1010, 0))/INDEX('Stock List'!$L$11:$L$1010, MATCH(AX839, 'Stock List'!$K$11:$K$1010, 0)))*AW839), 2), 0)</f>
        <v>0</v>
      </c>
      <c r="CR839" s="22"/>
      <c r="CT839" s="106" t="str">
        <f t="shared" si="655"/>
        <v/>
      </c>
      <c r="CU839" s="22" t="str">
        <f t="shared" si="656"/>
        <v/>
      </c>
      <c r="CX839" s="106" t="str">
        <f t="shared" si="657"/>
        <v/>
      </c>
      <c r="CY839" s="20" t="str">
        <f t="shared" si="658"/>
        <v/>
      </c>
      <c r="CZ839" s="22" t="str">
        <f t="shared" si="659"/>
        <v/>
      </c>
      <c r="DB839" s="76" t="str">
        <f>IF($H839="", "", COUNTIF($G$11:$G$1010, "&gt;"&amp;$G839)+1+COUNTIF($G$11:$G839, $G839)-1)</f>
        <v/>
      </c>
      <c r="DC839" s="76" t="str">
        <f>IF($H839="", "", COUNTIF($CZ$11:$CZ$1010, "&gt;"&amp;$CZ839)+1+COUNTIF($CZ$11:$CZ839, $CZ839)-1)</f>
        <v/>
      </c>
      <c r="DE839" s="147" t="str">
        <f t="shared" si="660"/>
        <v/>
      </c>
      <c r="DF839" s="148"/>
      <c r="DG839" s="19" t="str">
        <f t="shared" si="661"/>
        <v/>
      </c>
      <c r="DH839" s="153" t="str">
        <f t="shared" si="662"/>
        <v/>
      </c>
      <c r="DI839" s="19" t="str">
        <f t="shared" si="614"/>
        <v/>
      </c>
      <c r="DJ839" s="153" t="str">
        <f t="shared" si="615"/>
        <v/>
      </c>
      <c r="DK839" s="19" t="str">
        <f t="shared" si="616"/>
        <v/>
      </c>
      <c r="DL839" s="153" t="str">
        <f t="shared" si="617"/>
        <v/>
      </c>
      <c r="DM839" s="19" t="str">
        <f t="shared" si="618"/>
        <v/>
      </c>
      <c r="DN839" s="153" t="str">
        <f t="shared" si="619"/>
        <v/>
      </c>
      <c r="DO839" s="19" t="str">
        <f t="shared" si="620"/>
        <v/>
      </c>
      <c r="DP839" s="153" t="str">
        <f t="shared" si="621"/>
        <v/>
      </c>
      <c r="DQ839" s="19" t="str">
        <f t="shared" si="622"/>
        <v/>
      </c>
      <c r="DR839" s="153" t="str">
        <f t="shared" si="623"/>
        <v/>
      </c>
      <c r="DS839" s="19" t="str">
        <f t="shared" si="624"/>
        <v/>
      </c>
      <c r="DT839" s="153" t="str">
        <f t="shared" si="625"/>
        <v/>
      </c>
      <c r="DU839" s="19" t="str">
        <f t="shared" si="626"/>
        <v/>
      </c>
      <c r="DV839" s="153" t="str">
        <f t="shared" si="627"/>
        <v/>
      </c>
      <c r="DW839" s="19" t="str">
        <f t="shared" si="628"/>
        <v/>
      </c>
      <c r="DX839" s="153" t="str">
        <f t="shared" si="629"/>
        <v/>
      </c>
      <c r="DY839" s="19" t="str">
        <f t="shared" si="630"/>
        <v/>
      </c>
      <c r="DZ839" s="153" t="str">
        <f t="shared" si="631"/>
        <v/>
      </c>
      <c r="EA839" s="19" t="str">
        <f t="shared" si="632"/>
        <v/>
      </c>
      <c r="EB839" s="153" t="str">
        <f t="shared" si="633"/>
        <v/>
      </c>
      <c r="EC839" s="19" t="str">
        <f t="shared" si="634"/>
        <v/>
      </c>
      <c r="ED839" s="153" t="str">
        <f t="shared" si="635"/>
        <v/>
      </c>
      <c r="EE839" s="19" t="str">
        <f t="shared" si="636"/>
        <v/>
      </c>
      <c r="EF839" s="153" t="str">
        <f t="shared" si="637"/>
        <v/>
      </c>
      <c r="EG839" s="19" t="str">
        <f t="shared" si="638"/>
        <v/>
      </c>
      <c r="EH839" s="153" t="str">
        <f t="shared" si="639"/>
        <v/>
      </c>
      <c r="EI839" s="19" t="str">
        <f t="shared" si="640"/>
        <v/>
      </c>
      <c r="EJ839" s="153" t="str">
        <f t="shared" si="641"/>
        <v/>
      </c>
      <c r="EK839" s="19" t="str">
        <f t="shared" si="642"/>
        <v/>
      </c>
      <c r="EL839" s="153" t="str">
        <f t="shared" si="643"/>
        <v/>
      </c>
      <c r="EM839" s="19" t="str">
        <f t="shared" si="644"/>
        <v/>
      </c>
      <c r="EN839" s="153" t="str">
        <f t="shared" si="645"/>
        <v/>
      </c>
      <c r="EO839" s="19" t="str">
        <f t="shared" si="646"/>
        <v/>
      </c>
      <c r="EP839" s="153" t="str">
        <f t="shared" si="647"/>
        <v/>
      </c>
      <c r="EQ839" s="19" t="str">
        <f t="shared" si="648"/>
        <v/>
      </c>
      <c r="ER839" s="153" t="str">
        <f t="shared" si="649"/>
        <v/>
      </c>
      <c r="ES839" s="19" t="str">
        <f t="shared" si="650"/>
        <v/>
      </c>
      <c r="ET839" s="153" t="str">
        <f t="shared" si="651"/>
        <v/>
      </c>
    </row>
    <row r="840" spans="1:150" x14ac:dyDescent="0.25">
      <c r="A840" s="31"/>
      <c r="B840" s="91" t="str">
        <f t="shared" si="652"/>
        <v/>
      </c>
      <c r="C840" s="20" t="str">
        <f t="shared" si="612"/>
        <v/>
      </c>
      <c r="D840" s="97" t="str">
        <f t="shared" si="613"/>
        <v/>
      </c>
      <c r="E840" s="62" t="str">
        <f t="shared" si="653"/>
        <v/>
      </c>
      <c r="F840" s="31"/>
      <c r="G840" s="282"/>
      <c r="H840" s="283"/>
      <c r="I840" s="284"/>
      <c r="J840" s="285"/>
      <c r="K840" s="286"/>
      <c r="L840" s="287"/>
      <c r="M840" s="288"/>
      <c r="N840" s="287"/>
      <c r="O840" s="288"/>
      <c r="P840" s="287"/>
      <c r="Q840" s="288"/>
      <c r="R840" s="287"/>
      <c r="S840" s="288"/>
      <c r="T840" s="287"/>
      <c r="U840" s="288"/>
      <c r="V840" s="287"/>
      <c r="W840" s="288"/>
      <c r="X840" s="287"/>
      <c r="Y840" s="288"/>
      <c r="Z840" s="287"/>
      <c r="AA840" s="288"/>
      <c r="AB840" s="287"/>
      <c r="AC840" s="288"/>
      <c r="AD840" s="287"/>
      <c r="AE840" s="288"/>
      <c r="AF840" s="287"/>
      <c r="AG840" s="288"/>
      <c r="AH840" s="287"/>
      <c r="AI840" s="288"/>
      <c r="AJ840" s="287"/>
      <c r="AK840" s="288"/>
      <c r="AL840" s="287"/>
      <c r="AM840" s="288"/>
      <c r="AN840" s="287"/>
      <c r="AO840" s="288"/>
      <c r="AP840" s="287"/>
      <c r="AQ840" s="288"/>
      <c r="AR840" s="287"/>
      <c r="AS840" s="288"/>
      <c r="AT840" s="287"/>
      <c r="AU840" s="288"/>
      <c r="AV840" s="287"/>
      <c r="AW840" s="288"/>
      <c r="AX840" s="287"/>
      <c r="AY840" s="31"/>
      <c r="BA840" s="76" t="str">
        <f t="shared" si="654"/>
        <v/>
      </c>
      <c r="BC840" s="76" t="str">
        <f>IF('Stock List'!$K840="", "", 'Stock List'!$K840)</f>
        <v/>
      </c>
      <c r="BE840" s="106">
        <f>IFERROR(ROUND(((INDEX('Stock List'!$M$11:$M$1010, MATCH(L840, 'Stock List'!$K$11:$K$1010, 0))/INDEX('Stock List'!$L$11:$L$1010, MATCH(L840, 'Stock List'!$K$11:$K$1010, 0)))*K840), 2), 0)</f>
        <v>0</v>
      </c>
      <c r="BF840" s="20"/>
      <c r="BG840" s="20">
        <f>IFERROR(ROUND(((INDEX('Stock List'!$M$11:$M$1010, MATCH(N840, 'Stock List'!$K$11:$K$1010, 0))/INDEX('Stock List'!$L$11:$L$1010, MATCH(N840, 'Stock List'!$K$11:$K$1010, 0)))*M840), 2), 0)</f>
        <v>0</v>
      </c>
      <c r="BH840" s="20"/>
      <c r="BI840" s="20">
        <f>IFERROR(ROUND(((INDEX('Stock List'!$M$11:$M$1010, MATCH(P840, 'Stock List'!$K$11:$K$1010, 0))/INDEX('Stock List'!$L$11:$L$1010, MATCH(P840, 'Stock List'!$K$11:$K$1010, 0)))*O840), 2), 0)</f>
        <v>0</v>
      </c>
      <c r="BJ840" s="20"/>
      <c r="BK840" s="20">
        <f>IFERROR(ROUND(((INDEX('Stock List'!$M$11:$M$1010, MATCH(R840, 'Stock List'!$K$11:$K$1010, 0))/INDEX('Stock List'!$L$11:$L$1010, MATCH(R840, 'Stock List'!$K$11:$K$1010, 0)))*Q840), 2), 0)</f>
        <v>0</v>
      </c>
      <c r="BL840" s="20"/>
      <c r="BM840" s="20">
        <f>IFERROR(ROUND(((INDEX('Stock List'!$M$11:$M$1010, MATCH(T840, 'Stock List'!$K$11:$K$1010, 0))/INDEX('Stock List'!$L$11:$L$1010, MATCH(T840, 'Stock List'!$K$11:$K$1010, 0)))*S840), 2), 0)</f>
        <v>0</v>
      </c>
      <c r="BN840" s="20"/>
      <c r="BO840" s="20">
        <f>IFERROR(ROUND(((INDEX('Stock List'!$M$11:$M$1010, MATCH(V840, 'Stock List'!$K$11:$K$1010, 0))/INDEX('Stock List'!$L$11:$L$1010, MATCH(V840, 'Stock List'!$K$11:$K$1010, 0)))*U840), 2), 0)</f>
        <v>0</v>
      </c>
      <c r="BP840" s="20"/>
      <c r="BQ840" s="20">
        <f>IFERROR(ROUND(((INDEX('Stock List'!$M$11:$M$1010, MATCH(X840, 'Stock List'!$K$11:$K$1010, 0))/INDEX('Stock List'!$L$11:$L$1010, MATCH(X840, 'Stock List'!$K$11:$K$1010, 0)))*W840), 2), 0)</f>
        <v>0</v>
      </c>
      <c r="BR840" s="20"/>
      <c r="BS840" s="20">
        <f>IFERROR(ROUND(((INDEX('Stock List'!$M$11:$M$1010, MATCH(Z840, 'Stock List'!$K$11:$K$1010, 0))/INDEX('Stock List'!$L$11:$L$1010, MATCH(Z840, 'Stock List'!$K$11:$K$1010, 0)))*Y840), 2), 0)</f>
        <v>0</v>
      </c>
      <c r="BT840" s="20"/>
      <c r="BU840" s="20">
        <f>IFERROR(ROUND(((INDEX('Stock List'!$M$11:$M$1010, MATCH(AB840, 'Stock List'!$K$11:$K$1010, 0))/INDEX('Stock List'!$L$11:$L$1010, MATCH(AB840, 'Stock List'!$K$11:$K$1010, 0)))*AA840), 2), 0)</f>
        <v>0</v>
      </c>
      <c r="BV840" s="20"/>
      <c r="BW840" s="20">
        <f>IFERROR(ROUND(((INDEX('Stock List'!$M$11:$M$1010, MATCH(AD840, 'Stock List'!$K$11:$K$1010, 0))/INDEX('Stock List'!$L$11:$L$1010, MATCH(AD840, 'Stock List'!$K$11:$K$1010, 0)))*AC840), 2), 0)</f>
        <v>0</v>
      </c>
      <c r="BX840" s="20"/>
      <c r="BY840" s="20">
        <f>IFERROR(ROUND(((INDEX('Stock List'!$M$11:$M$1010, MATCH(AF840, 'Stock List'!$K$11:$K$1010, 0))/INDEX('Stock List'!$L$11:$L$1010, MATCH(AF840, 'Stock List'!$K$11:$K$1010, 0)))*AE840), 2), 0)</f>
        <v>0</v>
      </c>
      <c r="BZ840" s="20"/>
      <c r="CA840" s="20">
        <f>IFERROR(ROUND(((INDEX('Stock List'!$M$11:$M$1010, MATCH(AH840, 'Stock List'!$K$11:$K$1010, 0))/INDEX('Stock List'!$L$11:$L$1010, MATCH(AH840, 'Stock List'!$K$11:$K$1010, 0)))*AG840), 2), 0)</f>
        <v>0</v>
      </c>
      <c r="CB840" s="20"/>
      <c r="CC840" s="20">
        <f>IFERROR(ROUND(((INDEX('Stock List'!$M$11:$M$1010, MATCH(AJ840, 'Stock List'!$K$11:$K$1010, 0))/INDEX('Stock List'!$L$11:$L$1010, MATCH(AJ840, 'Stock List'!$K$11:$K$1010, 0)))*AI840), 2), 0)</f>
        <v>0</v>
      </c>
      <c r="CD840" s="20"/>
      <c r="CE840" s="20">
        <f>IFERROR(ROUND(((INDEX('Stock List'!$M$11:$M$1010, MATCH(AL840, 'Stock List'!$K$11:$K$1010, 0))/INDEX('Stock List'!$L$11:$L$1010, MATCH(AL840, 'Stock List'!$K$11:$K$1010, 0)))*AK840), 2), 0)</f>
        <v>0</v>
      </c>
      <c r="CF840" s="20"/>
      <c r="CG840" s="20">
        <f>IFERROR(ROUND(((INDEX('Stock List'!$M$11:$M$1010, MATCH(AN840, 'Stock List'!$K$11:$K$1010, 0))/INDEX('Stock List'!$L$11:$L$1010, MATCH(AN840, 'Stock List'!$K$11:$K$1010, 0)))*AM840), 2), 0)</f>
        <v>0</v>
      </c>
      <c r="CH840" s="20"/>
      <c r="CI840" s="20">
        <f>IFERROR(ROUND(((INDEX('Stock List'!$M$11:$M$1010, MATCH(AP840, 'Stock List'!$K$11:$K$1010, 0))/INDEX('Stock List'!$L$11:$L$1010, MATCH(AP840, 'Stock List'!$K$11:$K$1010, 0)))*AO840), 2), 0)</f>
        <v>0</v>
      </c>
      <c r="CJ840" s="20"/>
      <c r="CK840" s="20">
        <f>IFERROR(ROUND(((INDEX('Stock List'!$M$11:$M$1010, MATCH(AR840, 'Stock List'!$K$11:$K$1010, 0))/INDEX('Stock List'!$L$11:$L$1010, MATCH(AR840, 'Stock List'!$K$11:$K$1010, 0)))*AQ840), 2), 0)</f>
        <v>0</v>
      </c>
      <c r="CL840" s="20"/>
      <c r="CM840" s="20">
        <f>IFERROR(ROUND(((INDEX('Stock List'!$M$11:$M$1010, MATCH(AT840, 'Stock List'!$K$11:$K$1010, 0))/INDEX('Stock List'!$L$11:$L$1010, MATCH(AT840, 'Stock List'!$K$11:$K$1010, 0)))*AS840), 2), 0)</f>
        <v>0</v>
      </c>
      <c r="CN840" s="20"/>
      <c r="CO840" s="20">
        <f>IFERROR(ROUND(((INDEX('Stock List'!$M$11:$M$1010, MATCH(AV840, 'Stock List'!$K$11:$K$1010, 0))/INDEX('Stock List'!$L$11:$L$1010, MATCH(AV840, 'Stock List'!$K$11:$K$1010, 0)))*AU840), 2), 0)</f>
        <v>0</v>
      </c>
      <c r="CP840" s="20"/>
      <c r="CQ840" s="20">
        <f>IFERROR(ROUND(((INDEX('Stock List'!$M$11:$M$1010, MATCH(AX840, 'Stock List'!$K$11:$K$1010, 0))/INDEX('Stock List'!$L$11:$L$1010, MATCH(AX840, 'Stock List'!$K$11:$K$1010, 0)))*AW840), 2), 0)</f>
        <v>0</v>
      </c>
      <c r="CR840" s="22"/>
      <c r="CT840" s="106" t="str">
        <f t="shared" si="655"/>
        <v/>
      </c>
      <c r="CU840" s="22" t="str">
        <f t="shared" si="656"/>
        <v/>
      </c>
      <c r="CX840" s="106" t="str">
        <f t="shared" si="657"/>
        <v/>
      </c>
      <c r="CY840" s="20" t="str">
        <f t="shared" si="658"/>
        <v/>
      </c>
      <c r="CZ840" s="22" t="str">
        <f t="shared" si="659"/>
        <v/>
      </c>
      <c r="DB840" s="76" t="str">
        <f>IF($H840="", "", COUNTIF($G$11:$G$1010, "&gt;"&amp;$G840)+1+COUNTIF($G$11:$G840, $G840)-1)</f>
        <v/>
      </c>
      <c r="DC840" s="76" t="str">
        <f>IF($H840="", "", COUNTIF($CZ$11:$CZ$1010, "&gt;"&amp;$CZ840)+1+COUNTIF($CZ$11:$CZ840, $CZ840)-1)</f>
        <v/>
      </c>
      <c r="DE840" s="147" t="str">
        <f t="shared" si="660"/>
        <v/>
      </c>
      <c r="DF840" s="148"/>
      <c r="DG840" s="19" t="str">
        <f t="shared" si="661"/>
        <v/>
      </c>
      <c r="DH840" s="153" t="str">
        <f t="shared" si="662"/>
        <v/>
      </c>
      <c r="DI840" s="19" t="str">
        <f t="shared" si="614"/>
        <v/>
      </c>
      <c r="DJ840" s="153" t="str">
        <f t="shared" si="615"/>
        <v/>
      </c>
      <c r="DK840" s="19" t="str">
        <f t="shared" si="616"/>
        <v/>
      </c>
      <c r="DL840" s="153" t="str">
        <f t="shared" si="617"/>
        <v/>
      </c>
      <c r="DM840" s="19" t="str">
        <f t="shared" si="618"/>
        <v/>
      </c>
      <c r="DN840" s="153" t="str">
        <f t="shared" si="619"/>
        <v/>
      </c>
      <c r="DO840" s="19" t="str">
        <f t="shared" si="620"/>
        <v/>
      </c>
      <c r="DP840" s="153" t="str">
        <f t="shared" si="621"/>
        <v/>
      </c>
      <c r="DQ840" s="19" t="str">
        <f t="shared" si="622"/>
        <v/>
      </c>
      <c r="DR840" s="153" t="str">
        <f t="shared" si="623"/>
        <v/>
      </c>
      <c r="DS840" s="19" t="str">
        <f t="shared" si="624"/>
        <v/>
      </c>
      <c r="DT840" s="153" t="str">
        <f t="shared" si="625"/>
        <v/>
      </c>
      <c r="DU840" s="19" t="str">
        <f t="shared" si="626"/>
        <v/>
      </c>
      <c r="DV840" s="153" t="str">
        <f t="shared" si="627"/>
        <v/>
      </c>
      <c r="DW840" s="19" t="str">
        <f t="shared" si="628"/>
        <v/>
      </c>
      <c r="DX840" s="153" t="str">
        <f t="shared" si="629"/>
        <v/>
      </c>
      <c r="DY840" s="19" t="str">
        <f t="shared" si="630"/>
        <v/>
      </c>
      <c r="DZ840" s="153" t="str">
        <f t="shared" si="631"/>
        <v/>
      </c>
      <c r="EA840" s="19" t="str">
        <f t="shared" si="632"/>
        <v/>
      </c>
      <c r="EB840" s="153" t="str">
        <f t="shared" si="633"/>
        <v/>
      </c>
      <c r="EC840" s="19" t="str">
        <f t="shared" si="634"/>
        <v/>
      </c>
      <c r="ED840" s="153" t="str">
        <f t="shared" si="635"/>
        <v/>
      </c>
      <c r="EE840" s="19" t="str">
        <f t="shared" si="636"/>
        <v/>
      </c>
      <c r="EF840" s="153" t="str">
        <f t="shared" si="637"/>
        <v/>
      </c>
      <c r="EG840" s="19" t="str">
        <f t="shared" si="638"/>
        <v/>
      </c>
      <c r="EH840" s="153" t="str">
        <f t="shared" si="639"/>
        <v/>
      </c>
      <c r="EI840" s="19" t="str">
        <f t="shared" si="640"/>
        <v/>
      </c>
      <c r="EJ840" s="153" t="str">
        <f t="shared" si="641"/>
        <v/>
      </c>
      <c r="EK840" s="19" t="str">
        <f t="shared" si="642"/>
        <v/>
      </c>
      <c r="EL840" s="153" t="str">
        <f t="shared" si="643"/>
        <v/>
      </c>
      <c r="EM840" s="19" t="str">
        <f t="shared" si="644"/>
        <v/>
      </c>
      <c r="EN840" s="153" t="str">
        <f t="shared" si="645"/>
        <v/>
      </c>
      <c r="EO840" s="19" t="str">
        <f t="shared" si="646"/>
        <v/>
      </c>
      <c r="EP840" s="153" t="str">
        <f t="shared" si="647"/>
        <v/>
      </c>
      <c r="EQ840" s="19" t="str">
        <f t="shared" si="648"/>
        <v/>
      </c>
      <c r="ER840" s="153" t="str">
        <f t="shared" si="649"/>
        <v/>
      </c>
      <c r="ES840" s="19" t="str">
        <f t="shared" si="650"/>
        <v/>
      </c>
      <c r="ET840" s="153" t="str">
        <f t="shared" si="651"/>
        <v/>
      </c>
    </row>
    <row r="841" spans="1:150" x14ac:dyDescent="0.25">
      <c r="A841" s="31"/>
      <c r="B841" s="91" t="str">
        <f t="shared" si="652"/>
        <v/>
      </c>
      <c r="C841" s="20" t="str">
        <f t="shared" si="612"/>
        <v/>
      </c>
      <c r="D841" s="97" t="str">
        <f t="shared" si="613"/>
        <v/>
      </c>
      <c r="E841" s="62" t="str">
        <f t="shared" si="653"/>
        <v/>
      </c>
      <c r="F841" s="31"/>
      <c r="G841" s="282"/>
      <c r="H841" s="283"/>
      <c r="I841" s="284"/>
      <c r="J841" s="285"/>
      <c r="K841" s="286"/>
      <c r="L841" s="287"/>
      <c r="M841" s="288"/>
      <c r="N841" s="287"/>
      <c r="O841" s="288"/>
      <c r="P841" s="287"/>
      <c r="Q841" s="288"/>
      <c r="R841" s="287"/>
      <c r="S841" s="288"/>
      <c r="T841" s="287"/>
      <c r="U841" s="288"/>
      <c r="V841" s="287"/>
      <c r="W841" s="288"/>
      <c r="X841" s="287"/>
      <c r="Y841" s="288"/>
      <c r="Z841" s="287"/>
      <c r="AA841" s="288"/>
      <c r="AB841" s="287"/>
      <c r="AC841" s="288"/>
      <c r="AD841" s="287"/>
      <c r="AE841" s="288"/>
      <c r="AF841" s="287"/>
      <c r="AG841" s="288"/>
      <c r="AH841" s="287"/>
      <c r="AI841" s="288"/>
      <c r="AJ841" s="287"/>
      <c r="AK841" s="288"/>
      <c r="AL841" s="287"/>
      <c r="AM841" s="288"/>
      <c r="AN841" s="287"/>
      <c r="AO841" s="288"/>
      <c r="AP841" s="287"/>
      <c r="AQ841" s="288"/>
      <c r="AR841" s="287"/>
      <c r="AS841" s="288"/>
      <c r="AT841" s="287"/>
      <c r="AU841" s="288"/>
      <c r="AV841" s="287"/>
      <c r="AW841" s="288"/>
      <c r="AX841" s="287"/>
      <c r="AY841" s="31"/>
      <c r="BA841" s="76" t="str">
        <f t="shared" si="654"/>
        <v/>
      </c>
      <c r="BC841" s="76" t="str">
        <f>IF('Stock List'!$K841="", "", 'Stock List'!$K841)</f>
        <v/>
      </c>
      <c r="BE841" s="106">
        <f>IFERROR(ROUND(((INDEX('Stock List'!$M$11:$M$1010, MATCH(L841, 'Stock List'!$K$11:$K$1010, 0))/INDEX('Stock List'!$L$11:$L$1010, MATCH(L841, 'Stock List'!$K$11:$K$1010, 0)))*K841), 2), 0)</f>
        <v>0</v>
      </c>
      <c r="BF841" s="20"/>
      <c r="BG841" s="20">
        <f>IFERROR(ROUND(((INDEX('Stock List'!$M$11:$M$1010, MATCH(N841, 'Stock List'!$K$11:$K$1010, 0))/INDEX('Stock List'!$L$11:$L$1010, MATCH(N841, 'Stock List'!$K$11:$K$1010, 0)))*M841), 2), 0)</f>
        <v>0</v>
      </c>
      <c r="BH841" s="20"/>
      <c r="BI841" s="20">
        <f>IFERROR(ROUND(((INDEX('Stock List'!$M$11:$M$1010, MATCH(P841, 'Stock List'!$K$11:$K$1010, 0))/INDEX('Stock List'!$L$11:$L$1010, MATCH(P841, 'Stock List'!$K$11:$K$1010, 0)))*O841), 2), 0)</f>
        <v>0</v>
      </c>
      <c r="BJ841" s="20"/>
      <c r="BK841" s="20">
        <f>IFERROR(ROUND(((INDEX('Stock List'!$M$11:$M$1010, MATCH(R841, 'Stock List'!$K$11:$K$1010, 0))/INDEX('Stock List'!$L$11:$L$1010, MATCH(R841, 'Stock List'!$K$11:$K$1010, 0)))*Q841), 2), 0)</f>
        <v>0</v>
      </c>
      <c r="BL841" s="20"/>
      <c r="BM841" s="20">
        <f>IFERROR(ROUND(((INDEX('Stock List'!$M$11:$M$1010, MATCH(T841, 'Stock List'!$K$11:$K$1010, 0))/INDEX('Stock List'!$L$11:$L$1010, MATCH(T841, 'Stock List'!$K$11:$K$1010, 0)))*S841), 2), 0)</f>
        <v>0</v>
      </c>
      <c r="BN841" s="20"/>
      <c r="BO841" s="20">
        <f>IFERROR(ROUND(((INDEX('Stock List'!$M$11:$M$1010, MATCH(V841, 'Stock List'!$K$11:$K$1010, 0))/INDEX('Stock List'!$L$11:$L$1010, MATCH(V841, 'Stock List'!$K$11:$K$1010, 0)))*U841), 2), 0)</f>
        <v>0</v>
      </c>
      <c r="BP841" s="20"/>
      <c r="BQ841" s="20">
        <f>IFERROR(ROUND(((INDEX('Stock List'!$M$11:$M$1010, MATCH(X841, 'Stock List'!$K$11:$K$1010, 0))/INDEX('Stock List'!$L$11:$L$1010, MATCH(X841, 'Stock List'!$K$11:$K$1010, 0)))*W841), 2), 0)</f>
        <v>0</v>
      </c>
      <c r="BR841" s="20"/>
      <c r="BS841" s="20">
        <f>IFERROR(ROUND(((INDEX('Stock List'!$M$11:$M$1010, MATCH(Z841, 'Stock List'!$K$11:$K$1010, 0))/INDEX('Stock List'!$L$11:$L$1010, MATCH(Z841, 'Stock List'!$K$11:$K$1010, 0)))*Y841), 2), 0)</f>
        <v>0</v>
      </c>
      <c r="BT841" s="20"/>
      <c r="BU841" s="20">
        <f>IFERROR(ROUND(((INDEX('Stock List'!$M$11:$M$1010, MATCH(AB841, 'Stock List'!$K$11:$K$1010, 0))/INDEX('Stock List'!$L$11:$L$1010, MATCH(AB841, 'Stock List'!$K$11:$K$1010, 0)))*AA841), 2), 0)</f>
        <v>0</v>
      </c>
      <c r="BV841" s="20"/>
      <c r="BW841" s="20">
        <f>IFERROR(ROUND(((INDEX('Stock List'!$M$11:$M$1010, MATCH(AD841, 'Stock List'!$K$11:$K$1010, 0))/INDEX('Stock List'!$L$11:$L$1010, MATCH(AD841, 'Stock List'!$K$11:$K$1010, 0)))*AC841), 2), 0)</f>
        <v>0</v>
      </c>
      <c r="BX841" s="20"/>
      <c r="BY841" s="20">
        <f>IFERROR(ROUND(((INDEX('Stock List'!$M$11:$M$1010, MATCH(AF841, 'Stock List'!$K$11:$K$1010, 0))/INDEX('Stock List'!$L$11:$L$1010, MATCH(AF841, 'Stock List'!$K$11:$K$1010, 0)))*AE841), 2), 0)</f>
        <v>0</v>
      </c>
      <c r="BZ841" s="20"/>
      <c r="CA841" s="20">
        <f>IFERROR(ROUND(((INDEX('Stock List'!$M$11:$M$1010, MATCH(AH841, 'Stock List'!$K$11:$K$1010, 0))/INDEX('Stock List'!$L$11:$L$1010, MATCH(AH841, 'Stock List'!$K$11:$K$1010, 0)))*AG841), 2), 0)</f>
        <v>0</v>
      </c>
      <c r="CB841" s="20"/>
      <c r="CC841" s="20">
        <f>IFERROR(ROUND(((INDEX('Stock List'!$M$11:$M$1010, MATCH(AJ841, 'Stock List'!$K$11:$K$1010, 0))/INDEX('Stock List'!$L$11:$L$1010, MATCH(AJ841, 'Stock List'!$K$11:$K$1010, 0)))*AI841), 2), 0)</f>
        <v>0</v>
      </c>
      <c r="CD841" s="20"/>
      <c r="CE841" s="20">
        <f>IFERROR(ROUND(((INDEX('Stock List'!$M$11:$M$1010, MATCH(AL841, 'Stock List'!$K$11:$K$1010, 0))/INDEX('Stock List'!$L$11:$L$1010, MATCH(AL841, 'Stock List'!$K$11:$K$1010, 0)))*AK841), 2), 0)</f>
        <v>0</v>
      </c>
      <c r="CF841" s="20"/>
      <c r="CG841" s="20">
        <f>IFERROR(ROUND(((INDEX('Stock List'!$M$11:$M$1010, MATCH(AN841, 'Stock List'!$K$11:$K$1010, 0))/INDEX('Stock List'!$L$11:$L$1010, MATCH(AN841, 'Stock List'!$K$11:$K$1010, 0)))*AM841), 2), 0)</f>
        <v>0</v>
      </c>
      <c r="CH841" s="20"/>
      <c r="CI841" s="20">
        <f>IFERROR(ROUND(((INDEX('Stock List'!$M$11:$M$1010, MATCH(AP841, 'Stock List'!$K$11:$K$1010, 0))/INDEX('Stock List'!$L$11:$L$1010, MATCH(AP841, 'Stock List'!$K$11:$K$1010, 0)))*AO841), 2), 0)</f>
        <v>0</v>
      </c>
      <c r="CJ841" s="20"/>
      <c r="CK841" s="20">
        <f>IFERROR(ROUND(((INDEX('Stock List'!$M$11:$M$1010, MATCH(AR841, 'Stock List'!$K$11:$K$1010, 0))/INDEX('Stock List'!$L$11:$L$1010, MATCH(AR841, 'Stock List'!$K$11:$K$1010, 0)))*AQ841), 2), 0)</f>
        <v>0</v>
      </c>
      <c r="CL841" s="20"/>
      <c r="CM841" s="20">
        <f>IFERROR(ROUND(((INDEX('Stock List'!$M$11:$M$1010, MATCH(AT841, 'Stock List'!$K$11:$K$1010, 0))/INDEX('Stock List'!$L$11:$L$1010, MATCH(AT841, 'Stock List'!$K$11:$K$1010, 0)))*AS841), 2), 0)</f>
        <v>0</v>
      </c>
      <c r="CN841" s="20"/>
      <c r="CO841" s="20">
        <f>IFERROR(ROUND(((INDEX('Stock List'!$M$11:$M$1010, MATCH(AV841, 'Stock List'!$K$11:$K$1010, 0))/INDEX('Stock List'!$L$11:$L$1010, MATCH(AV841, 'Stock List'!$K$11:$K$1010, 0)))*AU841), 2), 0)</f>
        <v>0</v>
      </c>
      <c r="CP841" s="20"/>
      <c r="CQ841" s="20">
        <f>IFERROR(ROUND(((INDEX('Stock List'!$M$11:$M$1010, MATCH(AX841, 'Stock List'!$K$11:$K$1010, 0))/INDEX('Stock List'!$L$11:$L$1010, MATCH(AX841, 'Stock List'!$K$11:$K$1010, 0)))*AW841), 2), 0)</f>
        <v>0</v>
      </c>
      <c r="CR841" s="22"/>
      <c r="CT841" s="106" t="str">
        <f t="shared" si="655"/>
        <v/>
      </c>
      <c r="CU841" s="22" t="str">
        <f t="shared" si="656"/>
        <v/>
      </c>
      <c r="CX841" s="106" t="str">
        <f t="shared" si="657"/>
        <v/>
      </c>
      <c r="CY841" s="20" t="str">
        <f t="shared" si="658"/>
        <v/>
      </c>
      <c r="CZ841" s="22" t="str">
        <f t="shared" si="659"/>
        <v/>
      </c>
      <c r="DB841" s="76" t="str">
        <f>IF($H841="", "", COUNTIF($G$11:$G$1010, "&gt;"&amp;$G841)+1+COUNTIF($G$11:$G841, $G841)-1)</f>
        <v/>
      </c>
      <c r="DC841" s="76" t="str">
        <f>IF($H841="", "", COUNTIF($CZ$11:$CZ$1010, "&gt;"&amp;$CZ841)+1+COUNTIF($CZ$11:$CZ841, $CZ841)-1)</f>
        <v/>
      </c>
      <c r="DE841" s="147" t="str">
        <f t="shared" si="660"/>
        <v/>
      </c>
      <c r="DF841" s="148"/>
      <c r="DG841" s="19" t="str">
        <f t="shared" si="661"/>
        <v/>
      </c>
      <c r="DH841" s="153" t="str">
        <f t="shared" si="662"/>
        <v/>
      </c>
      <c r="DI841" s="19" t="str">
        <f t="shared" si="614"/>
        <v/>
      </c>
      <c r="DJ841" s="153" t="str">
        <f t="shared" si="615"/>
        <v/>
      </c>
      <c r="DK841" s="19" t="str">
        <f t="shared" si="616"/>
        <v/>
      </c>
      <c r="DL841" s="153" t="str">
        <f t="shared" si="617"/>
        <v/>
      </c>
      <c r="DM841" s="19" t="str">
        <f t="shared" si="618"/>
        <v/>
      </c>
      <c r="DN841" s="153" t="str">
        <f t="shared" si="619"/>
        <v/>
      </c>
      <c r="DO841" s="19" t="str">
        <f t="shared" si="620"/>
        <v/>
      </c>
      <c r="DP841" s="153" t="str">
        <f t="shared" si="621"/>
        <v/>
      </c>
      <c r="DQ841" s="19" t="str">
        <f t="shared" si="622"/>
        <v/>
      </c>
      <c r="DR841" s="153" t="str">
        <f t="shared" si="623"/>
        <v/>
      </c>
      <c r="DS841" s="19" t="str">
        <f t="shared" si="624"/>
        <v/>
      </c>
      <c r="DT841" s="153" t="str">
        <f t="shared" si="625"/>
        <v/>
      </c>
      <c r="DU841" s="19" t="str">
        <f t="shared" si="626"/>
        <v/>
      </c>
      <c r="DV841" s="153" t="str">
        <f t="shared" si="627"/>
        <v/>
      </c>
      <c r="DW841" s="19" t="str">
        <f t="shared" si="628"/>
        <v/>
      </c>
      <c r="DX841" s="153" t="str">
        <f t="shared" si="629"/>
        <v/>
      </c>
      <c r="DY841" s="19" t="str">
        <f t="shared" si="630"/>
        <v/>
      </c>
      <c r="DZ841" s="153" t="str">
        <f t="shared" si="631"/>
        <v/>
      </c>
      <c r="EA841" s="19" t="str">
        <f t="shared" si="632"/>
        <v/>
      </c>
      <c r="EB841" s="153" t="str">
        <f t="shared" si="633"/>
        <v/>
      </c>
      <c r="EC841" s="19" t="str">
        <f t="shared" si="634"/>
        <v/>
      </c>
      <c r="ED841" s="153" t="str">
        <f t="shared" si="635"/>
        <v/>
      </c>
      <c r="EE841" s="19" t="str">
        <f t="shared" si="636"/>
        <v/>
      </c>
      <c r="EF841" s="153" t="str">
        <f t="shared" si="637"/>
        <v/>
      </c>
      <c r="EG841" s="19" t="str">
        <f t="shared" si="638"/>
        <v/>
      </c>
      <c r="EH841" s="153" t="str">
        <f t="shared" si="639"/>
        <v/>
      </c>
      <c r="EI841" s="19" t="str">
        <f t="shared" si="640"/>
        <v/>
      </c>
      <c r="EJ841" s="153" t="str">
        <f t="shared" si="641"/>
        <v/>
      </c>
      <c r="EK841" s="19" t="str">
        <f t="shared" si="642"/>
        <v/>
      </c>
      <c r="EL841" s="153" t="str">
        <f t="shared" si="643"/>
        <v/>
      </c>
      <c r="EM841" s="19" t="str">
        <f t="shared" si="644"/>
        <v/>
      </c>
      <c r="EN841" s="153" t="str">
        <f t="shared" si="645"/>
        <v/>
      </c>
      <c r="EO841" s="19" t="str">
        <f t="shared" si="646"/>
        <v/>
      </c>
      <c r="EP841" s="153" t="str">
        <f t="shared" si="647"/>
        <v/>
      </c>
      <c r="EQ841" s="19" t="str">
        <f t="shared" si="648"/>
        <v/>
      </c>
      <c r="ER841" s="153" t="str">
        <f t="shared" si="649"/>
        <v/>
      </c>
      <c r="ES841" s="19" t="str">
        <f t="shared" si="650"/>
        <v/>
      </c>
      <c r="ET841" s="153" t="str">
        <f t="shared" si="651"/>
        <v/>
      </c>
    </row>
    <row r="842" spans="1:150" x14ac:dyDescent="0.25">
      <c r="A842" s="31"/>
      <c r="B842" s="91" t="str">
        <f t="shared" si="652"/>
        <v/>
      </c>
      <c r="C842" s="20" t="str">
        <f t="shared" si="612"/>
        <v/>
      </c>
      <c r="D842" s="97" t="str">
        <f t="shared" si="613"/>
        <v/>
      </c>
      <c r="E842" s="62" t="str">
        <f t="shared" si="653"/>
        <v/>
      </c>
      <c r="F842" s="31"/>
      <c r="G842" s="282"/>
      <c r="H842" s="283"/>
      <c r="I842" s="284"/>
      <c r="J842" s="285"/>
      <c r="K842" s="286"/>
      <c r="L842" s="287"/>
      <c r="M842" s="288"/>
      <c r="N842" s="287"/>
      <c r="O842" s="288"/>
      <c r="P842" s="287"/>
      <c r="Q842" s="288"/>
      <c r="R842" s="287"/>
      <c r="S842" s="288"/>
      <c r="T842" s="287"/>
      <c r="U842" s="288"/>
      <c r="V842" s="287"/>
      <c r="W842" s="288"/>
      <c r="X842" s="287"/>
      <c r="Y842" s="288"/>
      <c r="Z842" s="287"/>
      <c r="AA842" s="288"/>
      <c r="AB842" s="287"/>
      <c r="AC842" s="288"/>
      <c r="AD842" s="287"/>
      <c r="AE842" s="288"/>
      <c r="AF842" s="287"/>
      <c r="AG842" s="288"/>
      <c r="AH842" s="287"/>
      <c r="AI842" s="288"/>
      <c r="AJ842" s="287"/>
      <c r="AK842" s="288"/>
      <c r="AL842" s="287"/>
      <c r="AM842" s="288"/>
      <c r="AN842" s="287"/>
      <c r="AO842" s="288"/>
      <c r="AP842" s="287"/>
      <c r="AQ842" s="288"/>
      <c r="AR842" s="287"/>
      <c r="AS842" s="288"/>
      <c r="AT842" s="287"/>
      <c r="AU842" s="288"/>
      <c r="AV842" s="287"/>
      <c r="AW842" s="288"/>
      <c r="AX842" s="287"/>
      <c r="AY842" s="31"/>
      <c r="BA842" s="76" t="str">
        <f t="shared" si="654"/>
        <v/>
      </c>
      <c r="BC842" s="76" t="str">
        <f>IF('Stock List'!$K842="", "", 'Stock List'!$K842)</f>
        <v/>
      </c>
      <c r="BE842" s="106">
        <f>IFERROR(ROUND(((INDEX('Stock List'!$M$11:$M$1010, MATCH(L842, 'Stock List'!$K$11:$K$1010, 0))/INDEX('Stock List'!$L$11:$L$1010, MATCH(L842, 'Stock List'!$K$11:$K$1010, 0)))*K842), 2), 0)</f>
        <v>0</v>
      </c>
      <c r="BF842" s="20"/>
      <c r="BG842" s="20">
        <f>IFERROR(ROUND(((INDEX('Stock List'!$M$11:$M$1010, MATCH(N842, 'Stock List'!$K$11:$K$1010, 0))/INDEX('Stock List'!$L$11:$L$1010, MATCH(N842, 'Stock List'!$K$11:$K$1010, 0)))*M842), 2), 0)</f>
        <v>0</v>
      </c>
      <c r="BH842" s="20"/>
      <c r="BI842" s="20">
        <f>IFERROR(ROUND(((INDEX('Stock List'!$M$11:$M$1010, MATCH(P842, 'Stock List'!$K$11:$K$1010, 0))/INDEX('Stock List'!$L$11:$L$1010, MATCH(P842, 'Stock List'!$K$11:$K$1010, 0)))*O842), 2), 0)</f>
        <v>0</v>
      </c>
      <c r="BJ842" s="20"/>
      <c r="BK842" s="20">
        <f>IFERROR(ROUND(((INDEX('Stock List'!$M$11:$M$1010, MATCH(R842, 'Stock List'!$K$11:$K$1010, 0))/INDEX('Stock List'!$L$11:$L$1010, MATCH(R842, 'Stock List'!$K$11:$K$1010, 0)))*Q842), 2), 0)</f>
        <v>0</v>
      </c>
      <c r="BL842" s="20"/>
      <c r="BM842" s="20">
        <f>IFERROR(ROUND(((INDEX('Stock List'!$M$11:$M$1010, MATCH(T842, 'Stock List'!$K$11:$K$1010, 0))/INDEX('Stock List'!$L$11:$L$1010, MATCH(T842, 'Stock List'!$K$11:$K$1010, 0)))*S842), 2), 0)</f>
        <v>0</v>
      </c>
      <c r="BN842" s="20"/>
      <c r="BO842" s="20">
        <f>IFERROR(ROUND(((INDEX('Stock List'!$M$11:$M$1010, MATCH(V842, 'Stock List'!$K$11:$K$1010, 0))/INDEX('Stock List'!$L$11:$L$1010, MATCH(V842, 'Stock List'!$K$11:$K$1010, 0)))*U842), 2), 0)</f>
        <v>0</v>
      </c>
      <c r="BP842" s="20"/>
      <c r="BQ842" s="20">
        <f>IFERROR(ROUND(((INDEX('Stock List'!$M$11:$M$1010, MATCH(X842, 'Stock List'!$K$11:$K$1010, 0))/INDEX('Stock List'!$L$11:$L$1010, MATCH(X842, 'Stock List'!$K$11:$K$1010, 0)))*W842), 2), 0)</f>
        <v>0</v>
      </c>
      <c r="BR842" s="20"/>
      <c r="BS842" s="20">
        <f>IFERROR(ROUND(((INDEX('Stock List'!$M$11:$M$1010, MATCH(Z842, 'Stock List'!$K$11:$K$1010, 0))/INDEX('Stock List'!$L$11:$L$1010, MATCH(Z842, 'Stock List'!$K$11:$K$1010, 0)))*Y842), 2), 0)</f>
        <v>0</v>
      </c>
      <c r="BT842" s="20"/>
      <c r="BU842" s="20">
        <f>IFERROR(ROUND(((INDEX('Stock List'!$M$11:$M$1010, MATCH(AB842, 'Stock List'!$K$11:$K$1010, 0))/INDEX('Stock List'!$L$11:$L$1010, MATCH(AB842, 'Stock List'!$K$11:$K$1010, 0)))*AA842), 2), 0)</f>
        <v>0</v>
      </c>
      <c r="BV842" s="20"/>
      <c r="BW842" s="20">
        <f>IFERROR(ROUND(((INDEX('Stock List'!$M$11:$M$1010, MATCH(AD842, 'Stock List'!$K$11:$K$1010, 0))/INDEX('Stock List'!$L$11:$L$1010, MATCH(AD842, 'Stock List'!$K$11:$K$1010, 0)))*AC842), 2), 0)</f>
        <v>0</v>
      </c>
      <c r="BX842" s="20"/>
      <c r="BY842" s="20">
        <f>IFERROR(ROUND(((INDEX('Stock List'!$M$11:$M$1010, MATCH(AF842, 'Stock List'!$K$11:$K$1010, 0))/INDEX('Stock List'!$L$11:$L$1010, MATCH(AF842, 'Stock List'!$K$11:$K$1010, 0)))*AE842), 2), 0)</f>
        <v>0</v>
      </c>
      <c r="BZ842" s="20"/>
      <c r="CA842" s="20">
        <f>IFERROR(ROUND(((INDEX('Stock List'!$M$11:$M$1010, MATCH(AH842, 'Stock List'!$K$11:$K$1010, 0))/INDEX('Stock List'!$L$11:$L$1010, MATCH(AH842, 'Stock List'!$K$11:$K$1010, 0)))*AG842), 2), 0)</f>
        <v>0</v>
      </c>
      <c r="CB842" s="20"/>
      <c r="CC842" s="20">
        <f>IFERROR(ROUND(((INDEX('Stock List'!$M$11:$M$1010, MATCH(AJ842, 'Stock List'!$K$11:$K$1010, 0))/INDEX('Stock List'!$L$11:$L$1010, MATCH(AJ842, 'Stock List'!$K$11:$K$1010, 0)))*AI842), 2), 0)</f>
        <v>0</v>
      </c>
      <c r="CD842" s="20"/>
      <c r="CE842" s="20">
        <f>IFERROR(ROUND(((INDEX('Stock List'!$M$11:$M$1010, MATCH(AL842, 'Stock List'!$K$11:$K$1010, 0))/INDEX('Stock List'!$L$11:$L$1010, MATCH(AL842, 'Stock List'!$K$11:$K$1010, 0)))*AK842), 2), 0)</f>
        <v>0</v>
      </c>
      <c r="CF842" s="20"/>
      <c r="CG842" s="20">
        <f>IFERROR(ROUND(((INDEX('Stock List'!$M$11:$M$1010, MATCH(AN842, 'Stock List'!$K$11:$K$1010, 0))/INDEX('Stock List'!$L$11:$L$1010, MATCH(AN842, 'Stock List'!$K$11:$K$1010, 0)))*AM842), 2), 0)</f>
        <v>0</v>
      </c>
      <c r="CH842" s="20"/>
      <c r="CI842" s="20">
        <f>IFERROR(ROUND(((INDEX('Stock List'!$M$11:$M$1010, MATCH(AP842, 'Stock List'!$K$11:$K$1010, 0))/INDEX('Stock List'!$L$11:$L$1010, MATCH(AP842, 'Stock List'!$K$11:$K$1010, 0)))*AO842), 2), 0)</f>
        <v>0</v>
      </c>
      <c r="CJ842" s="20"/>
      <c r="CK842" s="20">
        <f>IFERROR(ROUND(((INDEX('Stock List'!$M$11:$M$1010, MATCH(AR842, 'Stock List'!$K$11:$K$1010, 0))/INDEX('Stock List'!$L$11:$L$1010, MATCH(AR842, 'Stock List'!$K$11:$K$1010, 0)))*AQ842), 2), 0)</f>
        <v>0</v>
      </c>
      <c r="CL842" s="20"/>
      <c r="CM842" s="20">
        <f>IFERROR(ROUND(((INDEX('Stock List'!$M$11:$M$1010, MATCH(AT842, 'Stock List'!$K$11:$K$1010, 0))/INDEX('Stock List'!$L$11:$L$1010, MATCH(AT842, 'Stock List'!$K$11:$K$1010, 0)))*AS842), 2), 0)</f>
        <v>0</v>
      </c>
      <c r="CN842" s="20"/>
      <c r="CO842" s="20">
        <f>IFERROR(ROUND(((INDEX('Stock List'!$M$11:$M$1010, MATCH(AV842, 'Stock List'!$K$11:$K$1010, 0))/INDEX('Stock List'!$L$11:$L$1010, MATCH(AV842, 'Stock List'!$K$11:$K$1010, 0)))*AU842), 2), 0)</f>
        <v>0</v>
      </c>
      <c r="CP842" s="20"/>
      <c r="CQ842" s="20">
        <f>IFERROR(ROUND(((INDEX('Stock List'!$M$11:$M$1010, MATCH(AX842, 'Stock List'!$K$11:$K$1010, 0))/INDEX('Stock List'!$L$11:$L$1010, MATCH(AX842, 'Stock List'!$K$11:$K$1010, 0)))*AW842), 2), 0)</f>
        <v>0</v>
      </c>
      <c r="CR842" s="22"/>
      <c r="CT842" s="106" t="str">
        <f t="shared" si="655"/>
        <v/>
      </c>
      <c r="CU842" s="22" t="str">
        <f t="shared" si="656"/>
        <v/>
      </c>
      <c r="CX842" s="106" t="str">
        <f t="shared" si="657"/>
        <v/>
      </c>
      <c r="CY842" s="20" t="str">
        <f t="shared" si="658"/>
        <v/>
      </c>
      <c r="CZ842" s="22" t="str">
        <f t="shared" si="659"/>
        <v/>
      </c>
      <c r="DB842" s="76" t="str">
        <f>IF($H842="", "", COUNTIF($G$11:$G$1010, "&gt;"&amp;$G842)+1+COUNTIF($G$11:$G842, $G842)-1)</f>
        <v/>
      </c>
      <c r="DC842" s="76" t="str">
        <f>IF($H842="", "", COUNTIF($CZ$11:$CZ$1010, "&gt;"&amp;$CZ842)+1+COUNTIF($CZ$11:$CZ842, $CZ842)-1)</f>
        <v/>
      </c>
      <c r="DE842" s="147" t="str">
        <f t="shared" si="660"/>
        <v/>
      </c>
      <c r="DF842" s="148"/>
      <c r="DG842" s="19" t="str">
        <f t="shared" si="661"/>
        <v/>
      </c>
      <c r="DH842" s="153" t="str">
        <f t="shared" si="662"/>
        <v/>
      </c>
      <c r="DI842" s="19" t="str">
        <f t="shared" si="614"/>
        <v/>
      </c>
      <c r="DJ842" s="153" t="str">
        <f t="shared" si="615"/>
        <v/>
      </c>
      <c r="DK842" s="19" t="str">
        <f t="shared" si="616"/>
        <v/>
      </c>
      <c r="DL842" s="153" t="str">
        <f t="shared" si="617"/>
        <v/>
      </c>
      <c r="DM842" s="19" t="str">
        <f t="shared" si="618"/>
        <v/>
      </c>
      <c r="DN842" s="153" t="str">
        <f t="shared" si="619"/>
        <v/>
      </c>
      <c r="DO842" s="19" t="str">
        <f t="shared" si="620"/>
        <v/>
      </c>
      <c r="DP842" s="153" t="str">
        <f t="shared" si="621"/>
        <v/>
      </c>
      <c r="DQ842" s="19" t="str">
        <f t="shared" si="622"/>
        <v/>
      </c>
      <c r="DR842" s="153" t="str">
        <f t="shared" si="623"/>
        <v/>
      </c>
      <c r="DS842" s="19" t="str">
        <f t="shared" si="624"/>
        <v/>
      </c>
      <c r="DT842" s="153" t="str">
        <f t="shared" si="625"/>
        <v/>
      </c>
      <c r="DU842" s="19" t="str">
        <f t="shared" si="626"/>
        <v/>
      </c>
      <c r="DV842" s="153" t="str">
        <f t="shared" si="627"/>
        <v/>
      </c>
      <c r="DW842" s="19" t="str">
        <f t="shared" si="628"/>
        <v/>
      </c>
      <c r="DX842" s="153" t="str">
        <f t="shared" si="629"/>
        <v/>
      </c>
      <c r="DY842" s="19" t="str">
        <f t="shared" si="630"/>
        <v/>
      </c>
      <c r="DZ842" s="153" t="str">
        <f t="shared" si="631"/>
        <v/>
      </c>
      <c r="EA842" s="19" t="str">
        <f t="shared" si="632"/>
        <v/>
      </c>
      <c r="EB842" s="153" t="str">
        <f t="shared" si="633"/>
        <v/>
      </c>
      <c r="EC842" s="19" t="str">
        <f t="shared" si="634"/>
        <v/>
      </c>
      <c r="ED842" s="153" t="str">
        <f t="shared" si="635"/>
        <v/>
      </c>
      <c r="EE842" s="19" t="str">
        <f t="shared" si="636"/>
        <v/>
      </c>
      <c r="EF842" s="153" t="str">
        <f t="shared" si="637"/>
        <v/>
      </c>
      <c r="EG842" s="19" t="str">
        <f t="shared" si="638"/>
        <v/>
      </c>
      <c r="EH842" s="153" t="str">
        <f t="shared" si="639"/>
        <v/>
      </c>
      <c r="EI842" s="19" t="str">
        <f t="shared" si="640"/>
        <v/>
      </c>
      <c r="EJ842" s="153" t="str">
        <f t="shared" si="641"/>
        <v/>
      </c>
      <c r="EK842" s="19" t="str">
        <f t="shared" si="642"/>
        <v/>
      </c>
      <c r="EL842" s="153" t="str">
        <f t="shared" si="643"/>
        <v/>
      </c>
      <c r="EM842" s="19" t="str">
        <f t="shared" si="644"/>
        <v/>
      </c>
      <c r="EN842" s="153" t="str">
        <f t="shared" si="645"/>
        <v/>
      </c>
      <c r="EO842" s="19" t="str">
        <f t="shared" si="646"/>
        <v/>
      </c>
      <c r="EP842" s="153" t="str">
        <f t="shared" si="647"/>
        <v/>
      </c>
      <c r="EQ842" s="19" t="str">
        <f t="shared" si="648"/>
        <v/>
      </c>
      <c r="ER842" s="153" t="str">
        <f t="shared" si="649"/>
        <v/>
      </c>
      <c r="ES842" s="19" t="str">
        <f t="shared" si="650"/>
        <v/>
      </c>
      <c r="ET842" s="153" t="str">
        <f t="shared" si="651"/>
        <v/>
      </c>
    </row>
    <row r="843" spans="1:150" x14ac:dyDescent="0.25">
      <c r="A843" s="31"/>
      <c r="B843" s="91" t="str">
        <f t="shared" si="652"/>
        <v/>
      </c>
      <c r="C843" s="20" t="str">
        <f t="shared" ref="C843:C906" si="663">IF($B843="", "", ROUND($B843+($B843*$D$5), 2))</f>
        <v/>
      </c>
      <c r="D843" s="97" t="str">
        <f t="shared" ref="D843:D906" si="664">IF($C843="", "", IFERROR(ROUND($J843/$C843, 4), ""))</f>
        <v/>
      </c>
      <c r="E843" s="62" t="str">
        <f t="shared" si="653"/>
        <v/>
      </c>
      <c r="F843" s="31"/>
      <c r="G843" s="282"/>
      <c r="H843" s="283"/>
      <c r="I843" s="284"/>
      <c r="J843" s="285"/>
      <c r="K843" s="286"/>
      <c r="L843" s="287"/>
      <c r="M843" s="288"/>
      <c r="N843" s="287"/>
      <c r="O843" s="288"/>
      <c r="P843" s="287"/>
      <c r="Q843" s="288"/>
      <c r="R843" s="287"/>
      <c r="S843" s="288"/>
      <c r="T843" s="287"/>
      <c r="U843" s="288"/>
      <c r="V843" s="287"/>
      <c r="W843" s="288"/>
      <c r="X843" s="287"/>
      <c r="Y843" s="288"/>
      <c r="Z843" s="287"/>
      <c r="AA843" s="288"/>
      <c r="AB843" s="287"/>
      <c r="AC843" s="288"/>
      <c r="AD843" s="287"/>
      <c r="AE843" s="288"/>
      <c r="AF843" s="287"/>
      <c r="AG843" s="288"/>
      <c r="AH843" s="287"/>
      <c r="AI843" s="288"/>
      <c r="AJ843" s="287"/>
      <c r="AK843" s="288"/>
      <c r="AL843" s="287"/>
      <c r="AM843" s="288"/>
      <c r="AN843" s="287"/>
      <c r="AO843" s="288"/>
      <c r="AP843" s="287"/>
      <c r="AQ843" s="288"/>
      <c r="AR843" s="287"/>
      <c r="AS843" s="288"/>
      <c r="AT843" s="287"/>
      <c r="AU843" s="288"/>
      <c r="AV843" s="287"/>
      <c r="AW843" s="288"/>
      <c r="AX843" s="287"/>
      <c r="AY843" s="31"/>
      <c r="BA843" s="76" t="str">
        <f t="shared" si="654"/>
        <v/>
      </c>
      <c r="BC843" s="76" t="str">
        <f>IF('Stock List'!$K843="", "", 'Stock List'!$K843)</f>
        <v/>
      </c>
      <c r="BE843" s="106">
        <f>IFERROR(ROUND(((INDEX('Stock List'!$M$11:$M$1010, MATCH(L843, 'Stock List'!$K$11:$K$1010, 0))/INDEX('Stock List'!$L$11:$L$1010, MATCH(L843, 'Stock List'!$K$11:$K$1010, 0)))*K843), 2), 0)</f>
        <v>0</v>
      </c>
      <c r="BF843" s="20"/>
      <c r="BG843" s="20">
        <f>IFERROR(ROUND(((INDEX('Stock List'!$M$11:$M$1010, MATCH(N843, 'Stock List'!$K$11:$K$1010, 0))/INDEX('Stock List'!$L$11:$L$1010, MATCH(N843, 'Stock List'!$K$11:$K$1010, 0)))*M843), 2), 0)</f>
        <v>0</v>
      </c>
      <c r="BH843" s="20"/>
      <c r="BI843" s="20">
        <f>IFERROR(ROUND(((INDEX('Stock List'!$M$11:$M$1010, MATCH(P843, 'Stock List'!$K$11:$K$1010, 0))/INDEX('Stock List'!$L$11:$L$1010, MATCH(P843, 'Stock List'!$K$11:$K$1010, 0)))*O843), 2), 0)</f>
        <v>0</v>
      </c>
      <c r="BJ843" s="20"/>
      <c r="BK843" s="20">
        <f>IFERROR(ROUND(((INDEX('Stock List'!$M$11:$M$1010, MATCH(R843, 'Stock List'!$K$11:$K$1010, 0))/INDEX('Stock List'!$L$11:$L$1010, MATCH(R843, 'Stock List'!$K$11:$K$1010, 0)))*Q843), 2), 0)</f>
        <v>0</v>
      </c>
      <c r="BL843" s="20"/>
      <c r="BM843" s="20">
        <f>IFERROR(ROUND(((INDEX('Stock List'!$M$11:$M$1010, MATCH(T843, 'Stock List'!$K$11:$K$1010, 0))/INDEX('Stock List'!$L$11:$L$1010, MATCH(T843, 'Stock List'!$K$11:$K$1010, 0)))*S843), 2), 0)</f>
        <v>0</v>
      </c>
      <c r="BN843" s="20"/>
      <c r="BO843" s="20">
        <f>IFERROR(ROUND(((INDEX('Stock List'!$M$11:$M$1010, MATCH(V843, 'Stock List'!$K$11:$K$1010, 0))/INDEX('Stock List'!$L$11:$L$1010, MATCH(V843, 'Stock List'!$K$11:$K$1010, 0)))*U843), 2), 0)</f>
        <v>0</v>
      </c>
      <c r="BP843" s="20"/>
      <c r="BQ843" s="20">
        <f>IFERROR(ROUND(((INDEX('Stock List'!$M$11:$M$1010, MATCH(X843, 'Stock List'!$K$11:$K$1010, 0))/INDEX('Stock List'!$L$11:$L$1010, MATCH(X843, 'Stock List'!$K$11:$K$1010, 0)))*W843), 2), 0)</f>
        <v>0</v>
      </c>
      <c r="BR843" s="20"/>
      <c r="BS843" s="20">
        <f>IFERROR(ROUND(((INDEX('Stock List'!$M$11:$M$1010, MATCH(Z843, 'Stock List'!$K$11:$K$1010, 0))/INDEX('Stock List'!$L$11:$L$1010, MATCH(Z843, 'Stock List'!$K$11:$K$1010, 0)))*Y843), 2), 0)</f>
        <v>0</v>
      </c>
      <c r="BT843" s="20"/>
      <c r="BU843" s="20">
        <f>IFERROR(ROUND(((INDEX('Stock List'!$M$11:$M$1010, MATCH(AB843, 'Stock List'!$K$11:$K$1010, 0))/INDEX('Stock List'!$L$11:$L$1010, MATCH(AB843, 'Stock List'!$K$11:$K$1010, 0)))*AA843), 2), 0)</f>
        <v>0</v>
      </c>
      <c r="BV843" s="20"/>
      <c r="BW843" s="20">
        <f>IFERROR(ROUND(((INDEX('Stock List'!$M$11:$M$1010, MATCH(AD843, 'Stock List'!$K$11:$K$1010, 0))/INDEX('Stock List'!$L$11:$L$1010, MATCH(AD843, 'Stock List'!$K$11:$K$1010, 0)))*AC843), 2), 0)</f>
        <v>0</v>
      </c>
      <c r="BX843" s="20"/>
      <c r="BY843" s="20">
        <f>IFERROR(ROUND(((INDEX('Stock List'!$M$11:$M$1010, MATCH(AF843, 'Stock List'!$K$11:$K$1010, 0))/INDEX('Stock List'!$L$11:$L$1010, MATCH(AF843, 'Stock List'!$K$11:$K$1010, 0)))*AE843), 2), 0)</f>
        <v>0</v>
      </c>
      <c r="BZ843" s="20"/>
      <c r="CA843" s="20">
        <f>IFERROR(ROUND(((INDEX('Stock List'!$M$11:$M$1010, MATCH(AH843, 'Stock List'!$K$11:$K$1010, 0))/INDEX('Stock List'!$L$11:$L$1010, MATCH(AH843, 'Stock List'!$K$11:$K$1010, 0)))*AG843), 2), 0)</f>
        <v>0</v>
      </c>
      <c r="CB843" s="20"/>
      <c r="CC843" s="20">
        <f>IFERROR(ROUND(((INDEX('Stock List'!$M$11:$M$1010, MATCH(AJ843, 'Stock List'!$K$11:$K$1010, 0))/INDEX('Stock List'!$L$11:$L$1010, MATCH(AJ843, 'Stock List'!$K$11:$K$1010, 0)))*AI843), 2), 0)</f>
        <v>0</v>
      </c>
      <c r="CD843" s="20"/>
      <c r="CE843" s="20">
        <f>IFERROR(ROUND(((INDEX('Stock List'!$M$11:$M$1010, MATCH(AL843, 'Stock List'!$K$11:$K$1010, 0))/INDEX('Stock List'!$L$11:$L$1010, MATCH(AL843, 'Stock List'!$K$11:$K$1010, 0)))*AK843), 2), 0)</f>
        <v>0</v>
      </c>
      <c r="CF843" s="20"/>
      <c r="CG843" s="20">
        <f>IFERROR(ROUND(((INDEX('Stock List'!$M$11:$M$1010, MATCH(AN843, 'Stock List'!$K$11:$K$1010, 0))/INDEX('Stock List'!$L$11:$L$1010, MATCH(AN843, 'Stock List'!$K$11:$K$1010, 0)))*AM843), 2), 0)</f>
        <v>0</v>
      </c>
      <c r="CH843" s="20"/>
      <c r="CI843" s="20">
        <f>IFERROR(ROUND(((INDEX('Stock List'!$M$11:$M$1010, MATCH(AP843, 'Stock List'!$K$11:$K$1010, 0))/INDEX('Stock List'!$L$11:$L$1010, MATCH(AP843, 'Stock List'!$K$11:$K$1010, 0)))*AO843), 2), 0)</f>
        <v>0</v>
      </c>
      <c r="CJ843" s="20"/>
      <c r="CK843" s="20">
        <f>IFERROR(ROUND(((INDEX('Stock List'!$M$11:$M$1010, MATCH(AR843, 'Stock List'!$K$11:$K$1010, 0))/INDEX('Stock List'!$L$11:$L$1010, MATCH(AR843, 'Stock List'!$K$11:$K$1010, 0)))*AQ843), 2), 0)</f>
        <v>0</v>
      </c>
      <c r="CL843" s="20"/>
      <c r="CM843" s="20">
        <f>IFERROR(ROUND(((INDEX('Stock List'!$M$11:$M$1010, MATCH(AT843, 'Stock List'!$K$11:$K$1010, 0))/INDEX('Stock List'!$L$11:$L$1010, MATCH(AT843, 'Stock List'!$K$11:$K$1010, 0)))*AS843), 2), 0)</f>
        <v>0</v>
      </c>
      <c r="CN843" s="20"/>
      <c r="CO843" s="20">
        <f>IFERROR(ROUND(((INDEX('Stock List'!$M$11:$M$1010, MATCH(AV843, 'Stock List'!$K$11:$K$1010, 0))/INDEX('Stock List'!$L$11:$L$1010, MATCH(AV843, 'Stock List'!$K$11:$K$1010, 0)))*AU843), 2), 0)</f>
        <v>0</v>
      </c>
      <c r="CP843" s="20"/>
      <c r="CQ843" s="20">
        <f>IFERROR(ROUND(((INDEX('Stock List'!$M$11:$M$1010, MATCH(AX843, 'Stock List'!$K$11:$K$1010, 0))/INDEX('Stock List'!$L$11:$L$1010, MATCH(AX843, 'Stock List'!$K$11:$K$1010, 0)))*AW843), 2), 0)</f>
        <v>0</v>
      </c>
      <c r="CR843" s="22"/>
      <c r="CT843" s="106" t="str">
        <f t="shared" si="655"/>
        <v/>
      </c>
      <c r="CU843" s="22" t="str">
        <f t="shared" si="656"/>
        <v/>
      </c>
      <c r="CX843" s="106" t="str">
        <f t="shared" si="657"/>
        <v/>
      </c>
      <c r="CY843" s="20" t="str">
        <f t="shared" si="658"/>
        <v/>
      </c>
      <c r="CZ843" s="22" t="str">
        <f t="shared" si="659"/>
        <v/>
      </c>
      <c r="DB843" s="76" t="str">
        <f>IF($H843="", "", COUNTIF($G$11:$G$1010, "&gt;"&amp;$G843)+1+COUNTIF($G$11:$G843, $G843)-1)</f>
        <v/>
      </c>
      <c r="DC843" s="76" t="str">
        <f>IF($H843="", "", COUNTIF($CZ$11:$CZ$1010, "&gt;"&amp;$CZ843)+1+COUNTIF($CZ$11:$CZ843, $CZ843)-1)</f>
        <v/>
      </c>
      <c r="DE843" s="147" t="str">
        <f t="shared" si="660"/>
        <v/>
      </c>
      <c r="DF843" s="148"/>
      <c r="DG843" s="19" t="str">
        <f t="shared" si="661"/>
        <v/>
      </c>
      <c r="DH843" s="153" t="str">
        <f t="shared" si="662"/>
        <v/>
      </c>
      <c r="DI843" s="19" t="str">
        <f t="shared" ref="DI843:DI906" si="665">IF(M843="", "", M843*$G843)</f>
        <v/>
      </c>
      <c r="DJ843" s="153" t="str">
        <f t="shared" ref="DJ843:DJ906" si="666">IF(N843="", "", N843)</f>
        <v/>
      </c>
      <c r="DK843" s="19" t="str">
        <f t="shared" ref="DK843:DK906" si="667">IF(O843="", "", O843*$G843)</f>
        <v/>
      </c>
      <c r="DL843" s="153" t="str">
        <f t="shared" ref="DL843:DL906" si="668">IF(P843="", "", P843)</f>
        <v/>
      </c>
      <c r="DM843" s="19" t="str">
        <f t="shared" ref="DM843:DM906" si="669">IF(Q843="", "", Q843*$G843)</f>
        <v/>
      </c>
      <c r="DN843" s="153" t="str">
        <f t="shared" ref="DN843:DN906" si="670">IF(R843="", "", R843)</f>
        <v/>
      </c>
      <c r="DO843" s="19" t="str">
        <f t="shared" ref="DO843:DO906" si="671">IF(S843="", "", S843*$G843)</f>
        <v/>
      </c>
      <c r="DP843" s="153" t="str">
        <f t="shared" ref="DP843:DP906" si="672">IF(T843="", "", T843)</f>
        <v/>
      </c>
      <c r="DQ843" s="19" t="str">
        <f t="shared" ref="DQ843:DQ906" si="673">IF(U843="", "", U843*$G843)</f>
        <v/>
      </c>
      <c r="DR843" s="153" t="str">
        <f t="shared" ref="DR843:DR906" si="674">IF(V843="", "", V843)</f>
        <v/>
      </c>
      <c r="DS843" s="19" t="str">
        <f t="shared" ref="DS843:DS906" si="675">IF(W843="", "", W843*$G843)</f>
        <v/>
      </c>
      <c r="DT843" s="153" t="str">
        <f t="shared" ref="DT843:DT906" si="676">IF(X843="", "", X843)</f>
        <v/>
      </c>
      <c r="DU843" s="19" t="str">
        <f t="shared" ref="DU843:DU906" si="677">IF(Y843="", "", Y843*$G843)</f>
        <v/>
      </c>
      <c r="DV843" s="153" t="str">
        <f t="shared" ref="DV843:DV906" si="678">IF(Z843="", "", Z843)</f>
        <v/>
      </c>
      <c r="DW843" s="19" t="str">
        <f t="shared" ref="DW843:DW906" si="679">IF(AA843="", "", AA843*$G843)</f>
        <v/>
      </c>
      <c r="DX843" s="153" t="str">
        <f t="shared" ref="DX843:DX906" si="680">IF(AB843="", "", AB843)</f>
        <v/>
      </c>
      <c r="DY843" s="19" t="str">
        <f t="shared" ref="DY843:DY906" si="681">IF(AC843="", "", AC843*$G843)</f>
        <v/>
      </c>
      <c r="DZ843" s="153" t="str">
        <f t="shared" ref="DZ843:DZ906" si="682">IF(AD843="", "", AD843)</f>
        <v/>
      </c>
      <c r="EA843" s="19" t="str">
        <f t="shared" ref="EA843:EA906" si="683">IF(AE843="", "", AE843*$G843)</f>
        <v/>
      </c>
      <c r="EB843" s="153" t="str">
        <f t="shared" ref="EB843:EB906" si="684">IF(AF843="", "", AF843)</f>
        <v/>
      </c>
      <c r="EC843" s="19" t="str">
        <f t="shared" ref="EC843:EC906" si="685">IF(AG843="", "", AG843*$G843)</f>
        <v/>
      </c>
      <c r="ED843" s="153" t="str">
        <f t="shared" ref="ED843:ED906" si="686">IF(AH843="", "", AH843)</f>
        <v/>
      </c>
      <c r="EE843" s="19" t="str">
        <f t="shared" ref="EE843:EE906" si="687">IF(AI843="", "", AI843*$G843)</f>
        <v/>
      </c>
      <c r="EF843" s="153" t="str">
        <f t="shared" ref="EF843:EF906" si="688">IF(AJ843="", "", AJ843)</f>
        <v/>
      </c>
      <c r="EG843" s="19" t="str">
        <f t="shared" ref="EG843:EG906" si="689">IF(AK843="", "", AK843*$G843)</f>
        <v/>
      </c>
      <c r="EH843" s="153" t="str">
        <f t="shared" ref="EH843:EH906" si="690">IF(AL843="", "", AL843)</f>
        <v/>
      </c>
      <c r="EI843" s="19" t="str">
        <f t="shared" ref="EI843:EI906" si="691">IF(AM843="", "", AM843*$G843)</f>
        <v/>
      </c>
      <c r="EJ843" s="153" t="str">
        <f t="shared" ref="EJ843:EJ906" si="692">IF(AN843="", "", AN843)</f>
        <v/>
      </c>
      <c r="EK843" s="19" t="str">
        <f t="shared" ref="EK843:EK906" si="693">IF(AO843="", "", AO843*$G843)</f>
        <v/>
      </c>
      <c r="EL843" s="153" t="str">
        <f t="shared" ref="EL843:EL906" si="694">IF(AP843="", "", AP843)</f>
        <v/>
      </c>
      <c r="EM843" s="19" t="str">
        <f t="shared" ref="EM843:EM906" si="695">IF(AQ843="", "", AQ843*$G843)</f>
        <v/>
      </c>
      <c r="EN843" s="153" t="str">
        <f t="shared" ref="EN843:EN906" si="696">IF(AR843="", "", AR843)</f>
        <v/>
      </c>
      <c r="EO843" s="19" t="str">
        <f t="shared" ref="EO843:EO906" si="697">IF(AS843="", "", AS843*$G843)</f>
        <v/>
      </c>
      <c r="EP843" s="153" t="str">
        <f t="shared" ref="EP843:EP906" si="698">IF(AT843="", "", AT843)</f>
        <v/>
      </c>
      <c r="EQ843" s="19" t="str">
        <f t="shared" ref="EQ843:EQ906" si="699">IF(AU843="", "", AU843*$G843)</f>
        <v/>
      </c>
      <c r="ER843" s="153" t="str">
        <f t="shared" ref="ER843:ER906" si="700">IF(AV843="", "", AV843)</f>
        <v/>
      </c>
      <c r="ES843" s="19" t="str">
        <f t="shared" ref="ES843:ES906" si="701">IF(AW843="", "", AW843*$G843)</f>
        <v/>
      </c>
      <c r="ET843" s="153" t="str">
        <f t="shared" ref="ET843:ET906" si="702">IF(AX843="", "", AX843)</f>
        <v/>
      </c>
    </row>
    <row r="844" spans="1:150" x14ac:dyDescent="0.25">
      <c r="A844" s="31"/>
      <c r="B844" s="91" t="str">
        <f t="shared" ref="B844:B907" si="703">IF($H844="", "", SUM($BE844:$CR844))</f>
        <v/>
      </c>
      <c r="C844" s="20" t="str">
        <f t="shared" si="663"/>
        <v/>
      </c>
      <c r="D844" s="97" t="str">
        <f t="shared" si="664"/>
        <v/>
      </c>
      <c r="E844" s="62" t="str">
        <f t="shared" ref="E844:E907" si="704">IFERROR(ROUND(($J844-$B844)/$B844, 4), "")</f>
        <v/>
      </c>
      <c r="F844" s="31"/>
      <c r="G844" s="282"/>
      <c r="H844" s="283"/>
      <c r="I844" s="284"/>
      <c r="J844" s="285"/>
      <c r="K844" s="286"/>
      <c r="L844" s="287"/>
      <c r="M844" s="288"/>
      <c r="N844" s="287"/>
      <c r="O844" s="288"/>
      <c r="P844" s="287"/>
      <c r="Q844" s="288"/>
      <c r="R844" s="287"/>
      <c r="S844" s="288"/>
      <c r="T844" s="287"/>
      <c r="U844" s="288"/>
      <c r="V844" s="287"/>
      <c r="W844" s="288"/>
      <c r="X844" s="287"/>
      <c r="Y844" s="288"/>
      <c r="Z844" s="287"/>
      <c r="AA844" s="288"/>
      <c r="AB844" s="287"/>
      <c r="AC844" s="288"/>
      <c r="AD844" s="287"/>
      <c r="AE844" s="288"/>
      <c r="AF844" s="287"/>
      <c r="AG844" s="288"/>
      <c r="AH844" s="287"/>
      <c r="AI844" s="288"/>
      <c r="AJ844" s="287"/>
      <c r="AK844" s="288"/>
      <c r="AL844" s="287"/>
      <c r="AM844" s="288"/>
      <c r="AN844" s="287"/>
      <c r="AO844" s="288"/>
      <c r="AP844" s="287"/>
      <c r="AQ844" s="288"/>
      <c r="AR844" s="287"/>
      <c r="AS844" s="288"/>
      <c r="AT844" s="287"/>
      <c r="AU844" s="288"/>
      <c r="AV844" s="287"/>
      <c r="AW844" s="288"/>
      <c r="AX844" s="287"/>
      <c r="AY844" s="31"/>
      <c r="BA844" s="76" t="str">
        <f t="shared" ref="BA844:BA907" si="705">IF($H844="", "", IF(COUNTIF($H$11:$H$1010, $H844)&gt;1, "X", ""))</f>
        <v/>
      </c>
      <c r="BC844" s="76" t="str">
        <f>IF('Stock List'!$K844="", "", 'Stock List'!$K844)</f>
        <v/>
      </c>
      <c r="BE844" s="106">
        <f>IFERROR(ROUND(((INDEX('Stock List'!$M$11:$M$1010, MATCH(L844, 'Stock List'!$K$11:$K$1010, 0))/INDEX('Stock List'!$L$11:$L$1010, MATCH(L844, 'Stock List'!$K$11:$K$1010, 0)))*K844), 2), 0)</f>
        <v>0</v>
      </c>
      <c r="BF844" s="20"/>
      <c r="BG844" s="20">
        <f>IFERROR(ROUND(((INDEX('Stock List'!$M$11:$M$1010, MATCH(N844, 'Stock List'!$K$11:$K$1010, 0))/INDEX('Stock List'!$L$11:$L$1010, MATCH(N844, 'Stock List'!$K$11:$K$1010, 0)))*M844), 2), 0)</f>
        <v>0</v>
      </c>
      <c r="BH844" s="20"/>
      <c r="BI844" s="20">
        <f>IFERROR(ROUND(((INDEX('Stock List'!$M$11:$M$1010, MATCH(P844, 'Stock List'!$K$11:$K$1010, 0))/INDEX('Stock List'!$L$11:$L$1010, MATCH(P844, 'Stock List'!$K$11:$K$1010, 0)))*O844), 2), 0)</f>
        <v>0</v>
      </c>
      <c r="BJ844" s="20"/>
      <c r="BK844" s="20">
        <f>IFERROR(ROUND(((INDEX('Stock List'!$M$11:$M$1010, MATCH(R844, 'Stock List'!$K$11:$K$1010, 0))/INDEX('Stock List'!$L$11:$L$1010, MATCH(R844, 'Stock List'!$K$11:$K$1010, 0)))*Q844), 2), 0)</f>
        <v>0</v>
      </c>
      <c r="BL844" s="20"/>
      <c r="BM844" s="20">
        <f>IFERROR(ROUND(((INDEX('Stock List'!$M$11:$M$1010, MATCH(T844, 'Stock List'!$K$11:$K$1010, 0))/INDEX('Stock List'!$L$11:$L$1010, MATCH(T844, 'Stock List'!$K$11:$K$1010, 0)))*S844), 2), 0)</f>
        <v>0</v>
      </c>
      <c r="BN844" s="20"/>
      <c r="BO844" s="20">
        <f>IFERROR(ROUND(((INDEX('Stock List'!$M$11:$M$1010, MATCH(V844, 'Stock List'!$K$11:$K$1010, 0))/INDEX('Stock List'!$L$11:$L$1010, MATCH(V844, 'Stock List'!$K$11:$K$1010, 0)))*U844), 2), 0)</f>
        <v>0</v>
      </c>
      <c r="BP844" s="20"/>
      <c r="BQ844" s="20">
        <f>IFERROR(ROUND(((INDEX('Stock List'!$M$11:$M$1010, MATCH(X844, 'Stock List'!$K$11:$K$1010, 0))/INDEX('Stock List'!$L$11:$L$1010, MATCH(X844, 'Stock List'!$K$11:$K$1010, 0)))*W844), 2), 0)</f>
        <v>0</v>
      </c>
      <c r="BR844" s="20"/>
      <c r="BS844" s="20">
        <f>IFERROR(ROUND(((INDEX('Stock List'!$M$11:$M$1010, MATCH(Z844, 'Stock List'!$K$11:$K$1010, 0))/INDEX('Stock List'!$L$11:$L$1010, MATCH(Z844, 'Stock List'!$K$11:$K$1010, 0)))*Y844), 2), 0)</f>
        <v>0</v>
      </c>
      <c r="BT844" s="20"/>
      <c r="BU844" s="20">
        <f>IFERROR(ROUND(((INDEX('Stock List'!$M$11:$M$1010, MATCH(AB844, 'Stock List'!$K$11:$K$1010, 0))/INDEX('Stock List'!$L$11:$L$1010, MATCH(AB844, 'Stock List'!$K$11:$K$1010, 0)))*AA844), 2), 0)</f>
        <v>0</v>
      </c>
      <c r="BV844" s="20"/>
      <c r="BW844" s="20">
        <f>IFERROR(ROUND(((INDEX('Stock List'!$M$11:$M$1010, MATCH(AD844, 'Stock List'!$K$11:$K$1010, 0))/INDEX('Stock List'!$L$11:$L$1010, MATCH(AD844, 'Stock List'!$K$11:$K$1010, 0)))*AC844), 2), 0)</f>
        <v>0</v>
      </c>
      <c r="BX844" s="20"/>
      <c r="BY844" s="20">
        <f>IFERROR(ROUND(((INDEX('Stock List'!$M$11:$M$1010, MATCH(AF844, 'Stock List'!$K$11:$K$1010, 0))/INDEX('Stock List'!$L$11:$L$1010, MATCH(AF844, 'Stock List'!$K$11:$K$1010, 0)))*AE844), 2), 0)</f>
        <v>0</v>
      </c>
      <c r="BZ844" s="20"/>
      <c r="CA844" s="20">
        <f>IFERROR(ROUND(((INDEX('Stock List'!$M$11:$M$1010, MATCH(AH844, 'Stock List'!$K$11:$K$1010, 0))/INDEX('Stock List'!$L$11:$L$1010, MATCH(AH844, 'Stock List'!$K$11:$K$1010, 0)))*AG844), 2), 0)</f>
        <v>0</v>
      </c>
      <c r="CB844" s="20"/>
      <c r="CC844" s="20">
        <f>IFERROR(ROUND(((INDEX('Stock List'!$M$11:$M$1010, MATCH(AJ844, 'Stock List'!$K$11:$K$1010, 0))/INDEX('Stock List'!$L$11:$L$1010, MATCH(AJ844, 'Stock List'!$K$11:$K$1010, 0)))*AI844), 2), 0)</f>
        <v>0</v>
      </c>
      <c r="CD844" s="20"/>
      <c r="CE844" s="20">
        <f>IFERROR(ROUND(((INDEX('Stock List'!$M$11:$M$1010, MATCH(AL844, 'Stock List'!$K$11:$K$1010, 0))/INDEX('Stock List'!$L$11:$L$1010, MATCH(AL844, 'Stock List'!$K$11:$K$1010, 0)))*AK844), 2), 0)</f>
        <v>0</v>
      </c>
      <c r="CF844" s="20"/>
      <c r="CG844" s="20">
        <f>IFERROR(ROUND(((INDEX('Stock List'!$M$11:$M$1010, MATCH(AN844, 'Stock List'!$K$11:$K$1010, 0))/INDEX('Stock List'!$L$11:$L$1010, MATCH(AN844, 'Stock List'!$K$11:$K$1010, 0)))*AM844), 2), 0)</f>
        <v>0</v>
      </c>
      <c r="CH844" s="20"/>
      <c r="CI844" s="20">
        <f>IFERROR(ROUND(((INDEX('Stock List'!$M$11:$M$1010, MATCH(AP844, 'Stock List'!$K$11:$K$1010, 0))/INDEX('Stock List'!$L$11:$L$1010, MATCH(AP844, 'Stock List'!$K$11:$K$1010, 0)))*AO844), 2), 0)</f>
        <v>0</v>
      </c>
      <c r="CJ844" s="20"/>
      <c r="CK844" s="20">
        <f>IFERROR(ROUND(((INDEX('Stock List'!$M$11:$M$1010, MATCH(AR844, 'Stock List'!$K$11:$K$1010, 0))/INDEX('Stock List'!$L$11:$L$1010, MATCH(AR844, 'Stock List'!$K$11:$K$1010, 0)))*AQ844), 2), 0)</f>
        <v>0</v>
      </c>
      <c r="CL844" s="20"/>
      <c r="CM844" s="20">
        <f>IFERROR(ROUND(((INDEX('Stock List'!$M$11:$M$1010, MATCH(AT844, 'Stock List'!$K$11:$K$1010, 0))/INDEX('Stock List'!$L$11:$L$1010, MATCH(AT844, 'Stock List'!$K$11:$K$1010, 0)))*AS844), 2), 0)</f>
        <v>0</v>
      </c>
      <c r="CN844" s="20"/>
      <c r="CO844" s="20">
        <f>IFERROR(ROUND(((INDEX('Stock List'!$M$11:$M$1010, MATCH(AV844, 'Stock List'!$K$11:$K$1010, 0))/INDEX('Stock List'!$L$11:$L$1010, MATCH(AV844, 'Stock List'!$K$11:$K$1010, 0)))*AU844), 2), 0)</f>
        <v>0</v>
      </c>
      <c r="CP844" s="20"/>
      <c r="CQ844" s="20">
        <f>IFERROR(ROUND(((INDEX('Stock List'!$M$11:$M$1010, MATCH(AX844, 'Stock List'!$K$11:$K$1010, 0))/INDEX('Stock List'!$L$11:$L$1010, MATCH(AX844, 'Stock List'!$K$11:$K$1010, 0)))*AW844), 2), 0)</f>
        <v>0</v>
      </c>
      <c r="CR844" s="22"/>
      <c r="CT844" s="106" t="str">
        <f t="shared" ref="CT844:CT907" si="706">IF(OR($J844="", $G844=""), "", ROUND($J844*$G844, 2))</f>
        <v/>
      </c>
      <c r="CU844" s="22" t="str">
        <f t="shared" ref="CU844:CU907" si="707">IF(OR($C844="", $G844=""), "", ROUND($C844*$G844, 2))</f>
        <v/>
      </c>
      <c r="CX844" s="106" t="str">
        <f t="shared" ref="CX844:CX907" si="708">IF($H844="", "", SUM($BE844:$CR844)*$G844)</f>
        <v/>
      </c>
      <c r="CY844" s="20" t="str">
        <f t="shared" ref="CY844:CY907" si="709">IF($H844="", "", $J844*$G844)</f>
        <v/>
      </c>
      <c r="CZ844" s="22" t="str">
        <f t="shared" ref="CZ844:CZ907" si="710">IF($H844="", "", CY844-CX844)</f>
        <v/>
      </c>
      <c r="DB844" s="76" t="str">
        <f>IF($H844="", "", COUNTIF($G$11:$G$1010, "&gt;"&amp;$G844)+1+COUNTIF($G$11:$G844, $G844)-1)</f>
        <v/>
      </c>
      <c r="DC844" s="76" t="str">
        <f>IF($H844="", "", COUNTIF($CZ$11:$CZ$1010, "&gt;"&amp;$CZ844)+1+COUNTIF($CZ$11:$CZ844, $CZ844)-1)</f>
        <v/>
      </c>
      <c r="DE844" s="147" t="str">
        <f t="shared" ref="DE844:DE907" si="711">IF(L844="", "", IF(COUNTIF($BC$11:$BC$1010, L844)&gt;0, "", "X"))</f>
        <v/>
      </c>
      <c r="DF844" s="148"/>
      <c r="DG844" s="19" t="str">
        <f t="shared" ref="DG844:DG907" si="712">IF(K844="", "", K844*$G844)</f>
        <v/>
      </c>
      <c r="DH844" s="153" t="str">
        <f t="shared" ref="DH844:DH907" si="713">IF(L844="", "", L844)</f>
        <v/>
      </c>
      <c r="DI844" s="19" t="str">
        <f t="shared" si="665"/>
        <v/>
      </c>
      <c r="DJ844" s="153" t="str">
        <f t="shared" si="666"/>
        <v/>
      </c>
      <c r="DK844" s="19" t="str">
        <f t="shared" si="667"/>
        <v/>
      </c>
      <c r="DL844" s="153" t="str">
        <f t="shared" si="668"/>
        <v/>
      </c>
      <c r="DM844" s="19" t="str">
        <f t="shared" si="669"/>
        <v/>
      </c>
      <c r="DN844" s="153" t="str">
        <f t="shared" si="670"/>
        <v/>
      </c>
      <c r="DO844" s="19" t="str">
        <f t="shared" si="671"/>
        <v/>
      </c>
      <c r="DP844" s="153" t="str">
        <f t="shared" si="672"/>
        <v/>
      </c>
      <c r="DQ844" s="19" t="str">
        <f t="shared" si="673"/>
        <v/>
      </c>
      <c r="DR844" s="153" t="str">
        <f t="shared" si="674"/>
        <v/>
      </c>
      <c r="DS844" s="19" t="str">
        <f t="shared" si="675"/>
        <v/>
      </c>
      <c r="DT844" s="153" t="str">
        <f t="shared" si="676"/>
        <v/>
      </c>
      <c r="DU844" s="19" t="str">
        <f t="shared" si="677"/>
        <v/>
      </c>
      <c r="DV844" s="153" t="str">
        <f t="shared" si="678"/>
        <v/>
      </c>
      <c r="DW844" s="19" t="str">
        <f t="shared" si="679"/>
        <v/>
      </c>
      <c r="DX844" s="153" t="str">
        <f t="shared" si="680"/>
        <v/>
      </c>
      <c r="DY844" s="19" t="str">
        <f t="shared" si="681"/>
        <v/>
      </c>
      <c r="DZ844" s="153" t="str">
        <f t="shared" si="682"/>
        <v/>
      </c>
      <c r="EA844" s="19" t="str">
        <f t="shared" si="683"/>
        <v/>
      </c>
      <c r="EB844" s="153" t="str">
        <f t="shared" si="684"/>
        <v/>
      </c>
      <c r="EC844" s="19" t="str">
        <f t="shared" si="685"/>
        <v/>
      </c>
      <c r="ED844" s="153" t="str">
        <f t="shared" si="686"/>
        <v/>
      </c>
      <c r="EE844" s="19" t="str">
        <f t="shared" si="687"/>
        <v/>
      </c>
      <c r="EF844" s="153" t="str">
        <f t="shared" si="688"/>
        <v/>
      </c>
      <c r="EG844" s="19" t="str">
        <f t="shared" si="689"/>
        <v/>
      </c>
      <c r="EH844" s="153" t="str">
        <f t="shared" si="690"/>
        <v/>
      </c>
      <c r="EI844" s="19" t="str">
        <f t="shared" si="691"/>
        <v/>
      </c>
      <c r="EJ844" s="153" t="str">
        <f t="shared" si="692"/>
        <v/>
      </c>
      <c r="EK844" s="19" t="str">
        <f t="shared" si="693"/>
        <v/>
      </c>
      <c r="EL844" s="153" t="str">
        <f t="shared" si="694"/>
        <v/>
      </c>
      <c r="EM844" s="19" t="str">
        <f t="shared" si="695"/>
        <v/>
      </c>
      <c r="EN844" s="153" t="str">
        <f t="shared" si="696"/>
        <v/>
      </c>
      <c r="EO844" s="19" t="str">
        <f t="shared" si="697"/>
        <v/>
      </c>
      <c r="EP844" s="153" t="str">
        <f t="shared" si="698"/>
        <v/>
      </c>
      <c r="EQ844" s="19" t="str">
        <f t="shared" si="699"/>
        <v/>
      </c>
      <c r="ER844" s="153" t="str">
        <f t="shared" si="700"/>
        <v/>
      </c>
      <c r="ES844" s="19" t="str">
        <f t="shared" si="701"/>
        <v/>
      </c>
      <c r="ET844" s="153" t="str">
        <f t="shared" si="702"/>
        <v/>
      </c>
    </row>
    <row r="845" spans="1:150" x14ac:dyDescent="0.25">
      <c r="A845" s="31"/>
      <c r="B845" s="91" t="str">
        <f t="shared" si="703"/>
        <v/>
      </c>
      <c r="C845" s="20" t="str">
        <f t="shared" si="663"/>
        <v/>
      </c>
      <c r="D845" s="97" t="str">
        <f t="shared" si="664"/>
        <v/>
      </c>
      <c r="E845" s="62" t="str">
        <f t="shared" si="704"/>
        <v/>
      </c>
      <c r="F845" s="31"/>
      <c r="G845" s="282"/>
      <c r="H845" s="283"/>
      <c r="I845" s="284"/>
      <c r="J845" s="285"/>
      <c r="K845" s="286"/>
      <c r="L845" s="287"/>
      <c r="M845" s="288"/>
      <c r="N845" s="287"/>
      <c r="O845" s="288"/>
      <c r="P845" s="287"/>
      <c r="Q845" s="288"/>
      <c r="R845" s="287"/>
      <c r="S845" s="288"/>
      <c r="T845" s="287"/>
      <c r="U845" s="288"/>
      <c r="V845" s="287"/>
      <c r="W845" s="288"/>
      <c r="X845" s="287"/>
      <c r="Y845" s="288"/>
      <c r="Z845" s="287"/>
      <c r="AA845" s="288"/>
      <c r="AB845" s="287"/>
      <c r="AC845" s="288"/>
      <c r="AD845" s="287"/>
      <c r="AE845" s="288"/>
      <c r="AF845" s="287"/>
      <c r="AG845" s="288"/>
      <c r="AH845" s="287"/>
      <c r="AI845" s="288"/>
      <c r="AJ845" s="287"/>
      <c r="AK845" s="288"/>
      <c r="AL845" s="287"/>
      <c r="AM845" s="288"/>
      <c r="AN845" s="287"/>
      <c r="AO845" s="288"/>
      <c r="AP845" s="287"/>
      <c r="AQ845" s="288"/>
      <c r="AR845" s="287"/>
      <c r="AS845" s="288"/>
      <c r="AT845" s="287"/>
      <c r="AU845" s="288"/>
      <c r="AV845" s="287"/>
      <c r="AW845" s="288"/>
      <c r="AX845" s="287"/>
      <c r="AY845" s="31"/>
      <c r="BA845" s="76" t="str">
        <f t="shared" si="705"/>
        <v/>
      </c>
      <c r="BC845" s="76" t="str">
        <f>IF('Stock List'!$K845="", "", 'Stock List'!$K845)</f>
        <v/>
      </c>
      <c r="BE845" s="106">
        <f>IFERROR(ROUND(((INDEX('Stock List'!$M$11:$M$1010, MATCH(L845, 'Stock List'!$K$11:$K$1010, 0))/INDEX('Stock List'!$L$11:$L$1010, MATCH(L845, 'Stock List'!$K$11:$K$1010, 0)))*K845), 2), 0)</f>
        <v>0</v>
      </c>
      <c r="BF845" s="20"/>
      <c r="BG845" s="20">
        <f>IFERROR(ROUND(((INDEX('Stock List'!$M$11:$M$1010, MATCH(N845, 'Stock List'!$K$11:$K$1010, 0))/INDEX('Stock List'!$L$11:$L$1010, MATCH(N845, 'Stock List'!$K$11:$K$1010, 0)))*M845), 2), 0)</f>
        <v>0</v>
      </c>
      <c r="BH845" s="20"/>
      <c r="BI845" s="20">
        <f>IFERROR(ROUND(((INDEX('Stock List'!$M$11:$M$1010, MATCH(P845, 'Stock List'!$K$11:$K$1010, 0))/INDEX('Stock List'!$L$11:$L$1010, MATCH(P845, 'Stock List'!$K$11:$K$1010, 0)))*O845), 2), 0)</f>
        <v>0</v>
      </c>
      <c r="BJ845" s="20"/>
      <c r="BK845" s="20">
        <f>IFERROR(ROUND(((INDEX('Stock List'!$M$11:$M$1010, MATCH(R845, 'Stock List'!$K$11:$K$1010, 0))/INDEX('Stock List'!$L$11:$L$1010, MATCH(R845, 'Stock List'!$K$11:$K$1010, 0)))*Q845), 2), 0)</f>
        <v>0</v>
      </c>
      <c r="BL845" s="20"/>
      <c r="BM845" s="20">
        <f>IFERROR(ROUND(((INDEX('Stock List'!$M$11:$M$1010, MATCH(T845, 'Stock List'!$K$11:$K$1010, 0))/INDEX('Stock List'!$L$11:$L$1010, MATCH(T845, 'Stock List'!$K$11:$K$1010, 0)))*S845), 2), 0)</f>
        <v>0</v>
      </c>
      <c r="BN845" s="20"/>
      <c r="BO845" s="20">
        <f>IFERROR(ROUND(((INDEX('Stock List'!$M$11:$M$1010, MATCH(V845, 'Stock List'!$K$11:$K$1010, 0))/INDEX('Stock List'!$L$11:$L$1010, MATCH(V845, 'Stock List'!$K$11:$K$1010, 0)))*U845), 2), 0)</f>
        <v>0</v>
      </c>
      <c r="BP845" s="20"/>
      <c r="BQ845" s="20">
        <f>IFERROR(ROUND(((INDEX('Stock List'!$M$11:$M$1010, MATCH(X845, 'Stock List'!$K$11:$K$1010, 0))/INDEX('Stock List'!$L$11:$L$1010, MATCH(X845, 'Stock List'!$K$11:$K$1010, 0)))*W845), 2), 0)</f>
        <v>0</v>
      </c>
      <c r="BR845" s="20"/>
      <c r="BS845" s="20">
        <f>IFERROR(ROUND(((INDEX('Stock List'!$M$11:$M$1010, MATCH(Z845, 'Stock List'!$K$11:$K$1010, 0))/INDEX('Stock List'!$L$11:$L$1010, MATCH(Z845, 'Stock List'!$K$11:$K$1010, 0)))*Y845), 2), 0)</f>
        <v>0</v>
      </c>
      <c r="BT845" s="20"/>
      <c r="BU845" s="20">
        <f>IFERROR(ROUND(((INDEX('Stock List'!$M$11:$M$1010, MATCH(AB845, 'Stock List'!$K$11:$K$1010, 0))/INDEX('Stock List'!$L$11:$L$1010, MATCH(AB845, 'Stock List'!$K$11:$K$1010, 0)))*AA845), 2), 0)</f>
        <v>0</v>
      </c>
      <c r="BV845" s="20"/>
      <c r="BW845" s="20">
        <f>IFERROR(ROUND(((INDEX('Stock List'!$M$11:$M$1010, MATCH(AD845, 'Stock List'!$K$11:$K$1010, 0))/INDEX('Stock List'!$L$11:$L$1010, MATCH(AD845, 'Stock List'!$K$11:$K$1010, 0)))*AC845), 2), 0)</f>
        <v>0</v>
      </c>
      <c r="BX845" s="20"/>
      <c r="BY845" s="20">
        <f>IFERROR(ROUND(((INDEX('Stock List'!$M$11:$M$1010, MATCH(AF845, 'Stock List'!$K$11:$K$1010, 0))/INDEX('Stock List'!$L$11:$L$1010, MATCH(AF845, 'Stock List'!$K$11:$K$1010, 0)))*AE845), 2), 0)</f>
        <v>0</v>
      </c>
      <c r="BZ845" s="20"/>
      <c r="CA845" s="20">
        <f>IFERROR(ROUND(((INDEX('Stock List'!$M$11:$M$1010, MATCH(AH845, 'Stock List'!$K$11:$K$1010, 0))/INDEX('Stock List'!$L$11:$L$1010, MATCH(AH845, 'Stock List'!$K$11:$K$1010, 0)))*AG845), 2), 0)</f>
        <v>0</v>
      </c>
      <c r="CB845" s="20"/>
      <c r="CC845" s="20">
        <f>IFERROR(ROUND(((INDEX('Stock List'!$M$11:$M$1010, MATCH(AJ845, 'Stock List'!$K$11:$K$1010, 0))/INDEX('Stock List'!$L$11:$L$1010, MATCH(AJ845, 'Stock List'!$K$11:$K$1010, 0)))*AI845), 2), 0)</f>
        <v>0</v>
      </c>
      <c r="CD845" s="20"/>
      <c r="CE845" s="20">
        <f>IFERROR(ROUND(((INDEX('Stock List'!$M$11:$M$1010, MATCH(AL845, 'Stock List'!$K$11:$K$1010, 0))/INDEX('Stock List'!$L$11:$L$1010, MATCH(AL845, 'Stock List'!$K$11:$K$1010, 0)))*AK845), 2), 0)</f>
        <v>0</v>
      </c>
      <c r="CF845" s="20"/>
      <c r="CG845" s="20">
        <f>IFERROR(ROUND(((INDEX('Stock List'!$M$11:$M$1010, MATCH(AN845, 'Stock List'!$K$11:$K$1010, 0))/INDEX('Stock List'!$L$11:$L$1010, MATCH(AN845, 'Stock List'!$K$11:$K$1010, 0)))*AM845), 2), 0)</f>
        <v>0</v>
      </c>
      <c r="CH845" s="20"/>
      <c r="CI845" s="20">
        <f>IFERROR(ROUND(((INDEX('Stock List'!$M$11:$M$1010, MATCH(AP845, 'Stock List'!$K$11:$K$1010, 0))/INDEX('Stock List'!$L$11:$L$1010, MATCH(AP845, 'Stock List'!$K$11:$K$1010, 0)))*AO845), 2), 0)</f>
        <v>0</v>
      </c>
      <c r="CJ845" s="20"/>
      <c r="CK845" s="20">
        <f>IFERROR(ROUND(((INDEX('Stock List'!$M$11:$M$1010, MATCH(AR845, 'Stock List'!$K$11:$K$1010, 0))/INDEX('Stock List'!$L$11:$L$1010, MATCH(AR845, 'Stock List'!$K$11:$K$1010, 0)))*AQ845), 2), 0)</f>
        <v>0</v>
      </c>
      <c r="CL845" s="20"/>
      <c r="CM845" s="20">
        <f>IFERROR(ROUND(((INDEX('Stock List'!$M$11:$M$1010, MATCH(AT845, 'Stock List'!$K$11:$K$1010, 0))/INDEX('Stock List'!$L$11:$L$1010, MATCH(AT845, 'Stock List'!$K$11:$K$1010, 0)))*AS845), 2), 0)</f>
        <v>0</v>
      </c>
      <c r="CN845" s="20"/>
      <c r="CO845" s="20">
        <f>IFERROR(ROUND(((INDEX('Stock List'!$M$11:$M$1010, MATCH(AV845, 'Stock List'!$K$11:$K$1010, 0))/INDEX('Stock List'!$L$11:$L$1010, MATCH(AV845, 'Stock List'!$K$11:$K$1010, 0)))*AU845), 2), 0)</f>
        <v>0</v>
      </c>
      <c r="CP845" s="20"/>
      <c r="CQ845" s="20">
        <f>IFERROR(ROUND(((INDEX('Stock List'!$M$11:$M$1010, MATCH(AX845, 'Stock List'!$K$11:$K$1010, 0))/INDEX('Stock List'!$L$11:$L$1010, MATCH(AX845, 'Stock List'!$K$11:$K$1010, 0)))*AW845), 2), 0)</f>
        <v>0</v>
      </c>
      <c r="CR845" s="22"/>
      <c r="CT845" s="106" t="str">
        <f t="shared" si="706"/>
        <v/>
      </c>
      <c r="CU845" s="22" t="str">
        <f t="shared" si="707"/>
        <v/>
      </c>
      <c r="CX845" s="106" t="str">
        <f t="shared" si="708"/>
        <v/>
      </c>
      <c r="CY845" s="20" t="str">
        <f t="shared" si="709"/>
        <v/>
      </c>
      <c r="CZ845" s="22" t="str">
        <f t="shared" si="710"/>
        <v/>
      </c>
      <c r="DB845" s="76" t="str">
        <f>IF($H845="", "", COUNTIF($G$11:$G$1010, "&gt;"&amp;$G845)+1+COUNTIF($G$11:$G845, $G845)-1)</f>
        <v/>
      </c>
      <c r="DC845" s="76" t="str">
        <f>IF($H845="", "", COUNTIF($CZ$11:$CZ$1010, "&gt;"&amp;$CZ845)+1+COUNTIF($CZ$11:$CZ845, $CZ845)-1)</f>
        <v/>
      </c>
      <c r="DE845" s="147" t="str">
        <f t="shared" si="711"/>
        <v/>
      </c>
      <c r="DF845" s="148"/>
      <c r="DG845" s="19" t="str">
        <f t="shared" si="712"/>
        <v/>
      </c>
      <c r="DH845" s="153" t="str">
        <f t="shared" si="713"/>
        <v/>
      </c>
      <c r="DI845" s="19" t="str">
        <f t="shared" si="665"/>
        <v/>
      </c>
      <c r="DJ845" s="153" t="str">
        <f t="shared" si="666"/>
        <v/>
      </c>
      <c r="DK845" s="19" t="str">
        <f t="shared" si="667"/>
        <v/>
      </c>
      <c r="DL845" s="153" t="str">
        <f t="shared" si="668"/>
        <v/>
      </c>
      <c r="DM845" s="19" t="str">
        <f t="shared" si="669"/>
        <v/>
      </c>
      <c r="DN845" s="153" t="str">
        <f t="shared" si="670"/>
        <v/>
      </c>
      <c r="DO845" s="19" t="str">
        <f t="shared" si="671"/>
        <v/>
      </c>
      <c r="DP845" s="153" t="str">
        <f t="shared" si="672"/>
        <v/>
      </c>
      <c r="DQ845" s="19" t="str">
        <f t="shared" si="673"/>
        <v/>
      </c>
      <c r="DR845" s="153" t="str">
        <f t="shared" si="674"/>
        <v/>
      </c>
      <c r="DS845" s="19" t="str">
        <f t="shared" si="675"/>
        <v/>
      </c>
      <c r="DT845" s="153" t="str">
        <f t="shared" si="676"/>
        <v/>
      </c>
      <c r="DU845" s="19" t="str">
        <f t="shared" si="677"/>
        <v/>
      </c>
      <c r="DV845" s="153" t="str">
        <f t="shared" si="678"/>
        <v/>
      </c>
      <c r="DW845" s="19" t="str">
        <f t="shared" si="679"/>
        <v/>
      </c>
      <c r="DX845" s="153" t="str">
        <f t="shared" si="680"/>
        <v/>
      </c>
      <c r="DY845" s="19" t="str">
        <f t="shared" si="681"/>
        <v/>
      </c>
      <c r="DZ845" s="153" t="str">
        <f t="shared" si="682"/>
        <v/>
      </c>
      <c r="EA845" s="19" t="str">
        <f t="shared" si="683"/>
        <v/>
      </c>
      <c r="EB845" s="153" t="str">
        <f t="shared" si="684"/>
        <v/>
      </c>
      <c r="EC845" s="19" t="str">
        <f t="shared" si="685"/>
        <v/>
      </c>
      <c r="ED845" s="153" t="str">
        <f t="shared" si="686"/>
        <v/>
      </c>
      <c r="EE845" s="19" t="str">
        <f t="shared" si="687"/>
        <v/>
      </c>
      <c r="EF845" s="153" t="str">
        <f t="shared" si="688"/>
        <v/>
      </c>
      <c r="EG845" s="19" t="str">
        <f t="shared" si="689"/>
        <v/>
      </c>
      <c r="EH845" s="153" t="str">
        <f t="shared" si="690"/>
        <v/>
      </c>
      <c r="EI845" s="19" t="str">
        <f t="shared" si="691"/>
        <v/>
      </c>
      <c r="EJ845" s="153" t="str">
        <f t="shared" si="692"/>
        <v/>
      </c>
      <c r="EK845" s="19" t="str">
        <f t="shared" si="693"/>
        <v/>
      </c>
      <c r="EL845" s="153" t="str">
        <f t="shared" si="694"/>
        <v/>
      </c>
      <c r="EM845" s="19" t="str">
        <f t="shared" si="695"/>
        <v/>
      </c>
      <c r="EN845" s="153" t="str">
        <f t="shared" si="696"/>
        <v/>
      </c>
      <c r="EO845" s="19" t="str">
        <f t="shared" si="697"/>
        <v/>
      </c>
      <c r="EP845" s="153" t="str">
        <f t="shared" si="698"/>
        <v/>
      </c>
      <c r="EQ845" s="19" t="str">
        <f t="shared" si="699"/>
        <v/>
      </c>
      <c r="ER845" s="153" t="str">
        <f t="shared" si="700"/>
        <v/>
      </c>
      <c r="ES845" s="19" t="str">
        <f t="shared" si="701"/>
        <v/>
      </c>
      <c r="ET845" s="153" t="str">
        <f t="shared" si="702"/>
        <v/>
      </c>
    </row>
    <row r="846" spans="1:150" x14ac:dyDescent="0.25">
      <c r="A846" s="31"/>
      <c r="B846" s="91" t="str">
        <f t="shared" si="703"/>
        <v/>
      </c>
      <c r="C846" s="20" t="str">
        <f t="shared" si="663"/>
        <v/>
      </c>
      <c r="D846" s="97" t="str">
        <f t="shared" si="664"/>
        <v/>
      </c>
      <c r="E846" s="62" t="str">
        <f t="shared" si="704"/>
        <v/>
      </c>
      <c r="F846" s="31"/>
      <c r="G846" s="282"/>
      <c r="H846" s="283"/>
      <c r="I846" s="284"/>
      <c r="J846" s="285"/>
      <c r="K846" s="286"/>
      <c r="L846" s="287"/>
      <c r="M846" s="288"/>
      <c r="N846" s="287"/>
      <c r="O846" s="288"/>
      <c r="P846" s="287"/>
      <c r="Q846" s="288"/>
      <c r="R846" s="287"/>
      <c r="S846" s="288"/>
      <c r="T846" s="287"/>
      <c r="U846" s="288"/>
      <c r="V846" s="287"/>
      <c r="W846" s="288"/>
      <c r="X846" s="287"/>
      <c r="Y846" s="288"/>
      <c r="Z846" s="287"/>
      <c r="AA846" s="288"/>
      <c r="AB846" s="287"/>
      <c r="AC846" s="288"/>
      <c r="AD846" s="287"/>
      <c r="AE846" s="288"/>
      <c r="AF846" s="287"/>
      <c r="AG846" s="288"/>
      <c r="AH846" s="287"/>
      <c r="AI846" s="288"/>
      <c r="AJ846" s="287"/>
      <c r="AK846" s="288"/>
      <c r="AL846" s="287"/>
      <c r="AM846" s="288"/>
      <c r="AN846" s="287"/>
      <c r="AO846" s="288"/>
      <c r="AP846" s="287"/>
      <c r="AQ846" s="288"/>
      <c r="AR846" s="287"/>
      <c r="AS846" s="288"/>
      <c r="AT846" s="287"/>
      <c r="AU846" s="288"/>
      <c r="AV846" s="287"/>
      <c r="AW846" s="288"/>
      <c r="AX846" s="287"/>
      <c r="AY846" s="31"/>
      <c r="BA846" s="76" t="str">
        <f t="shared" si="705"/>
        <v/>
      </c>
      <c r="BC846" s="76" t="str">
        <f>IF('Stock List'!$K846="", "", 'Stock List'!$K846)</f>
        <v/>
      </c>
      <c r="BE846" s="106">
        <f>IFERROR(ROUND(((INDEX('Stock List'!$M$11:$M$1010, MATCH(L846, 'Stock List'!$K$11:$K$1010, 0))/INDEX('Stock List'!$L$11:$L$1010, MATCH(L846, 'Stock List'!$K$11:$K$1010, 0)))*K846), 2), 0)</f>
        <v>0</v>
      </c>
      <c r="BF846" s="20"/>
      <c r="BG846" s="20">
        <f>IFERROR(ROUND(((INDEX('Stock List'!$M$11:$M$1010, MATCH(N846, 'Stock List'!$K$11:$K$1010, 0))/INDEX('Stock List'!$L$11:$L$1010, MATCH(N846, 'Stock List'!$K$11:$K$1010, 0)))*M846), 2), 0)</f>
        <v>0</v>
      </c>
      <c r="BH846" s="20"/>
      <c r="BI846" s="20">
        <f>IFERROR(ROUND(((INDEX('Stock List'!$M$11:$M$1010, MATCH(P846, 'Stock List'!$K$11:$K$1010, 0))/INDEX('Stock List'!$L$11:$L$1010, MATCH(P846, 'Stock List'!$K$11:$K$1010, 0)))*O846), 2), 0)</f>
        <v>0</v>
      </c>
      <c r="BJ846" s="20"/>
      <c r="BK846" s="20">
        <f>IFERROR(ROUND(((INDEX('Stock List'!$M$11:$M$1010, MATCH(R846, 'Stock List'!$K$11:$K$1010, 0))/INDEX('Stock List'!$L$11:$L$1010, MATCH(R846, 'Stock List'!$K$11:$K$1010, 0)))*Q846), 2), 0)</f>
        <v>0</v>
      </c>
      <c r="BL846" s="20"/>
      <c r="BM846" s="20">
        <f>IFERROR(ROUND(((INDEX('Stock List'!$M$11:$M$1010, MATCH(T846, 'Stock List'!$K$11:$K$1010, 0))/INDEX('Stock List'!$L$11:$L$1010, MATCH(T846, 'Stock List'!$K$11:$K$1010, 0)))*S846), 2), 0)</f>
        <v>0</v>
      </c>
      <c r="BN846" s="20"/>
      <c r="BO846" s="20">
        <f>IFERROR(ROUND(((INDEX('Stock List'!$M$11:$M$1010, MATCH(V846, 'Stock List'!$K$11:$K$1010, 0))/INDEX('Stock List'!$L$11:$L$1010, MATCH(V846, 'Stock List'!$K$11:$K$1010, 0)))*U846), 2), 0)</f>
        <v>0</v>
      </c>
      <c r="BP846" s="20"/>
      <c r="BQ846" s="20">
        <f>IFERROR(ROUND(((INDEX('Stock List'!$M$11:$M$1010, MATCH(X846, 'Stock List'!$K$11:$K$1010, 0))/INDEX('Stock List'!$L$11:$L$1010, MATCH(X846, 'Stock List'!$K$11:$K$1010, 0)))*W846), 2), 0)</f>
        <v>0</v>
      </c>
      <c r="BR846" s="20"/>
      <c r="BS846" s="20">
        <f>IFERROR(ROUND(((INDEX('Stock List'!$M$11:$M$1010, MATCH(Z846, 'Stock List'!$K$11:$K$1010, 0))/INDEX('Stock List'!$L$11:$L$1010, MATCH(Z846, 'Stock List'!$K$11:$K$1010, 0)))*Y846), 2), 0)</f>
        <v>0</v>
      </c>
      <c r="BT846" s="20"/>
      <c r="BU846" s="20">
        <f>IFERROR(ROUND(((INDEX('Stock List'!$M$11:$M$1010, MATCH(AB846, 'Stock List'!$K$11:$K$1010, 0))/INDEX('Stock List'!$L$11:$L$1010, MATCH(AB846, 'Stock List'!$K$11:$K$1010, 0)))*AA846), 2), 0)</f>
        <v>0</v>
      </c>
      <c r="BV846" s="20"/>
      <c r="BW846" s="20">
        <f>IFERROR(ROUND(((INDEX('Stock List'!$M$11:$M$1010, MATCH(AD846, 'Stock List'!$K$11:$K$1010, 0))/INDEX('Stock List'!$L$11:$L$1010, MATCH(AD846, 'Stock List'!$K$11:$K$1010, 0)))*AC846), 2), 0)</f>
        <v>0</v>
      </c>
      <c r="BX846" s="20"/>
      <c r="BY846" s="20">
        <f>IFERROR(ROUND(((INDEX('Stock List'!$M$11:$M$1010, MATCH(AF846, 'Stock List'!$K$11:$K$1010, 0))/INDEX('Stock List'!$L$11:$L$1010, MATCH(AF846, 'Stock List'!$K$11:$K$1010, 0)))*AE846), 2), 0)</f>
        <v>0</v>
      </c>
      <c r="BZ846" s="20"/>
      <c r="CA846" s="20">
        <f>IFERROR(ROUND(((INDEX('Stock List'!$M$11:$M$1010, MATCH(AH846, 'Stock List'!$K$11:$K$1010, 0))/INDEX('Stock List'!$L$11:$L$1010, MATCH(AH846, 'Stock List'!$K$11:$K$1010, 0)))*AG846), 2), 0)</f>
        <v>0</v>
      </c>
      <c r="CB846" s="20"/>
      <c r="CC846" s="20">
        <f>IFERROR(ROUND(((INDEX('Stock List'!$M$11:$M$1010, MATCH(AJ846, 'Stock List'!$K$11:$K$1010, 0))/INDEX('Stock List'!$L$11:$L$1010, MATCH(AJ846, 'Stock List'!$K$11:$K$1010, 0)))*AI846), 2), 0)</f>
        <v>0</v>
      </c>
      <c r="CD846" s="20"/>
      <c r="CE846" s="20">
        <f>IFERROR(ROUND(((INDEX('Stock List'!$M$11:$M$1010, MATCH(AL846, 'Stock List'!$K$11:$K$1010, 0))/INDEX('Stock List'!$L$11:$L$1010, MATCH(AL846, 'Stock List'!$K$11:$K$1010, 0)))*AK846), 2), 0)</f>
        <v>0</v>
      </c>
      <c r="CF846" s="20"/>
      <c r="CG846" s="20">
        <f>IFERROR(ROUND(((INDEX('Stock List'!$M$11:$M$1010, MATCH(AN846, 'Stock List'!$K$11:$K$1010, 0))/INDEX('Stock List'!$L$11:$L$1010, MATCH(AN846, 'Stock List'!$K$11:$K$1010, 0)))*AM846), 2), 0)</f>
        <v>0</v>
      </c>
      <c r="CH846" s="20"/>
      <c r="CI846" s="20">
        <f>IFERROR(ROUND(((INDEX('Stock List'!$M$11:$M$1010, MATCH(AP846, 'Stock List'!$K$11:$K$1010, 0))/INDEX('Stock List'!$L$11:$L$1010, MATCH(AP846, 'Stock List'!$K$11:$K$1010, 0)))*AO846), 2), 0)</f>
        <v>0</v>
      </c>
      <c r="CJ846" s="20"/>
      <c r="CK846" s="20">
        <f>IFERROR(ROUND(((INDEX('Stock List'!$M$11:$M$1010, MATCH(AR846, 'Stock List'!$K$11:$K$1010, 0))/INDEX('Stock List'!$L$11:$L$1010, MATCH(AR846, 'Stock List'!$K$11:$K$1010, 0)))*AQ846), 2), 0)</f>
        <v>0</v>
      </c>
      <c r="CL846" s="20"/>
      <c r="CM846" s="20">
        <f>IFERROR(ROUND(((INDEX('Stock List'!$M$11:$M$1010, MATCH(AT846, 'Stock List'!$K$11:$K$1010, 0))/INDEX('Stock List'!$L$11:$L$1010, MATCH(AT846, 'Stock List'!$K$11:$K$1010, 0)))*AS846), 2), 0)</f>
        <v>0</v>
      </c>
      <c r="CN846" s="20"/>
      <c r="CO846" s="20">
        <f>IFERROR(ROUND(((INDEX('Stock List'!$M$11:$M$1010, MATCH(AV846, 'Stock List'!$K$11:$K$1010, 0))/INDEX('Stock List'!$L$11:$L$1010, MATCH(AV846, 'Stock List'!$K$11:$K$1010, 0)))*AU846), 2), 0)</f>
        <v>0</v>
      </c>
      <c r="CP846" s="20"/>
      <c r="CQ846" s="20">
        <f>IFERROR(ROUND(((INDEX('Stock List'!$M$11:$M$1010, MATCH(AX846, 'Stock List'!$K$11:$K$1010, 0))/INDEX('Stock List'!$L$11:$L$1010, MATCH(AX846, 'Stock List'!$K$11:$K$1010, 0)))*AW846), 2), 0)</f>
        <v>0</v>
      </c>
      <c r="CR846" s="22"/>
      <c r="CT846" s="106" t="str">
        <f t="shared" si="706"/>
        <v/>
      </c>
      <c r="CU846" s="22" t="str">
        <f t="shared" si="707"/>
        <v/>
      </c>
      <c r="CX846" s="106" t="str">
        <f t="shared" si="708"/>
        <v/>
      </c>
      <c r="CY846" s="20" t="str">
        <f t="shared" si="709"/>
        <v/>
      </c>
      <c r="CZ846" s="22" t="str">
        <f t="shared" si="710"/>
        <v/>
      </c>
      <c r="DB846" s="76" t="str">
        <f>IF($H846="", "", COUNTIF($G$11:$G$1010, "&gt;"&amp;$G846)+1+COUNTIF($G$11:$G846, $G846)-1)</f>
        <v/>
      </c>
      <c r="DC846" s="76" t="str">
        <f>IF($H846="", "", COUNTIF($CZ$11:$CZ$1010, "&gt;"&amp;$CZ846)+1+COUNTIF($CZ$11:$CZ846, $CZ846)-1)</f>
        <v/>
      </c>
      <c r="DE846" s="147" t="str">
        <f t="shared" si="711"/>
        <v/>
      </c>
      <c r="DF846" s="148"/>
      <c r="DG846" s="19" t="str">
        <f t="shared" si="712"/>
        <v/>
      </c>
      <c r="DH846" s="153" t="str">
        <f t="shared" si="713"/>
        <v/>
      </c>
      <c r="DI846" s="19" t="str">
        <f t="shared" si="665"/>
        <v/>
      </c>
      <c r="DJ846" s="153" t="str">
        <f t="shared" si="666"/>
        <v/>
      </c>
      <c r="DK846" s="19" t="str">
        <f t="shared" si="667"/>
        <v/>
      </c>
      <c r="DL846" s="153" t="str">
        <f t="shared" si="668"/>
        <v/>
      </c>
      <c r="DM846" s="19" t="str">
        <f t="shared" si="669"/>
        <v/>
      </c>
      <c r="DN846" s="153" t="str">
        <f t="shared" si="670"/>
        <v/>
      </c>
      <c r="DO846" s="19" t="str">
        <f t="shared" si="671"/>
        <v/>
      </c>
      <c r="DP846" s="153" t="str">
        <f t="shared" si="672"/>
        <v/>
      </c>
      <c r="DQ846" s="19" t="str">
        <f t="shared" si="673"/>
        <v/>
      </c>
      <c r="DR846" s="153" t="str">
        <f t="shared" si="674"/>
        <v/>
      </c>
      <c r="DS846" s="19" t="str">
        <f t="shared" si="675"/>
        <v/>
      </c>
      <c r="DT846" s="153" t="str">
        <f t="shared" si="676"/>
        <v/>
      </c>
      <c r="DU846" s="19" t="str">
        <f t="shared" si="677"/>
        <v/>
      </c>
      <c r="DV846" s="153" t="str">
        <f t="shared" si="678"/>
        <v/>
      </c>
      <c r="DW846" s="19" t="str">
        <f t="shared" si="679"/>
        <v/>
      </c>
      <c r="DX846" s="153" t="str">
        <f t="shared" si="680"/>
        <v/>
      </c>
      <c r="DY846" s="19" t="str">
        <f t="shared" si="681"/>
        <v/>
      </c>
      <c r="DZ846" s="153" t="str">
        <f t="shared" si="682"/>
        <v/>
      </c>
      <c r="EA846" s="19" t="str">
        <f t="shared" si="683"/>
        <v/>
      </c>
      <c r="EB846" s="153" t="str">
        <f t="shared" si="684"/>
        <v/>
      </c>
      <c r="EC846" s="19" t="str">
        <f t="shared" si="685"/>
        <v/>
      </c>
      <c r="ED846" s="153" t="str">
        <f t="shared" si="686"/>
        <v/>
      </c>
      <c r="EE846" s="19" t="str">
        <f t="shared" si="687"/>
        <v/>
      </c>
      <c r="EF846" s="153" t="str">
        <f t="shared" si="688"/>
        <v/>
      </c>
      <c r="EG846" s="19" t="str">
        <f t="shared" si="689"/>
        <v/>
      </c>
      <c r="EH846" s="153" t="str">
        <f t="shared" si="690"/>
        <v/>
      </c>
      <c r="EI846" s="19" t="str">
        <f t="shared" si="691"/>
        <v/>
      </c>
      <c r="EJ846" s="153" t="str">
        <f t="shared" si="692"/>
        <v/>
      </c>
      <c r="EK846" s="19" t="str">
        <f t="shared" si="693"/>
        <v/>
      </c>
      <c r="EL846" s="153" t="str">
        <f t="shared" si="694"/>
        <v/>
      </c>
      <c r="EM846" s="19" t="str">
        <f t="shared" si="695"/>
        <v/>
      </c>
      <c r="EN846" s="153" t="str">
        <f t="shared" si="696"/>
        <v/>
      </c>
      <c r="EO846" s="19" t="str">
        <f t="shared" si="697"/>
        <v/>
      </c>
      <c r="EP846" s="153" t="str">
        <f t="shared" si="698"/>
        <v/>
      </c>
      <c r="EQ846" s="19" t="str">
        <f t="shared" si="699"/>
        <v/>
      </c>
      <c r="ER846" s="153" t="str">
        <f t="shared" si="700"/>
        <v/>
      </c>
      <c r="ES846" s="19" t="str">
        <f t="shared" si="701"/>
        <v/>
      </c>
      <c r="ET846" s="153" t="str">
        <f t="shared" si="702"/>
        <v/>
      </c>
    </row>
    <row r="847" spans="1:150" x14ac:dyDescent="0.25">
      <c r="A847" s="31"/>
      <c r="B847" s="91" t="str">
        <f t="shared" si="703"/>
        <v/>
      </c>
      <c r="C847" s="20" t="str">
        <f t="shared" si="663"/>
        <v/>
      </c>
      <c r="D847" s="97" t="str">
        <f t="shared" si="664"/>
        <v/>
      </c>
      <c r="E847" s="62" t="str">
        <f t="shared" si="704"/>
        <v/>
      </c>
      <c r="F847" s="31"/>
      <c r="G847" s="282"/>
      <c r="H847" s="283"/>
      <c r="I847" s="284"/>
      <c r="J847" s="285"/>
      <c r="K847" s="286"/>
      <c r="L847" s="287"/>
      <c r="M847" s="288"/>
      <c r="N847" s="287"/>
      <c r="O847" s="288"/>
      <c r="P847" s="287"/>
      <c r="Q847" s="288"/>
      <c r="R847" s="287"/>
      <c r="S847" s="288"/>
      <c r="T847" s="287"/>
      <c r="U847" s="288"/>
      <c r="V847" s="287"/>
      <c r="W847" s="288"/>
      <c r="X847" s="287"/>
      <c r="Y847" s="288"/>
      <c r="Z847" s="287"/>
      <c r="AA847" s="288"/>
      <c r="AB847" s="287"/>
      <c r="AC847" s="288"/>
      <c r="AD847" s="287"/>
      <c r="AE847" s="288"/>
      <c r="AF847" s="287"/>
      <c r="AG847" s="288"/>
      <c r="AH847" s="287"/>
      <c r="AI847" s="288"/>
      <c r="AJ847" s="287"/>
      <c r="AK847" s="288"/>
      <c r="AL847" s="287"/>
      <c r="AM847" s="288"/>
      <c r="AN847" s="287"/>
      <c r="AO847" s="288"/>
      <c r="AP847" s="287"/>
      <c r="AQ847" s="288"/>
      <c r="AR847" s="287"/>
      <c r="AS847" s="288"/>
      <c r="AT847" s="287"/>
      <c r="AU847" s="288"/>
      <c r="AV847" s="287"/>
      <c r="AW847" s="288"/>
      <c r="AX847" s="287"/>
      <c r="AY847" s="31"/>
      <c r="BA847" s="76" t="str">
        <f t="shared" si="705"/>
        <v/>
      </c>
      <c r="BC847" s="76" t="str">
        <f>IF('Stock List'!$K847="", "", 'Stock List'!$K847)</f>
        <v/>
      </c>
      <c r="BE847" s="106">
        <f>IFERROR(ROUND(((INDEX('Stock List'!$M$11:$M$1010, MATCH(L847, 'Stock List'!$K$11:$K$1010, 0))/INDEX('Stock List'!$L$11:$L$1010, MATCH(L847, 'Stock List'!$K$11:$K$1010, 0)))*K847), 2), 0)</f>
        <v>0</v>
      </c>
      <c r="BF847" s="20"/>
      <c r="BG847" s="20">
        <f>IFERROR(ROUND(((INDEX('Stock List'!$M$11:$M$1010, MATCH(N847, 'Stock List'!$K$11:$K$1010, 0))/INDEX('Stock List'!$L$11:$L$1010, MATCH(N847, 'Stock List'!$K$11:$K$1010, 0)))*M847), 2), 0)</f>
        <v>0</v>
      </c>
      <c r="BH847" s="20"/>
      <c r="BI847" s="20">
        <f>IFERROR(ROUND(((INDEX('Stock List'!$M$11:$M$1010, MATCH(P847, 'Stock List'!$K$11:$K$1010, 0))/INDEX('Stock List'!$L$11:$L$1010, MATCH(P847, 'Stock List'!$K$11:$K$1010, 0)))*O847), 2), 0)</f>
        <v>0</v>
      </c>
      <c r="BJ847" s="20"/>
      <c r="BK847" s="20">
        <f>IFERROR(ROUND(((INDEX('Stock List'!$M$11:$M$1010, MATCH(R847, 'Stock List'!$K$11:$K$1010, 0))/INDEX('Stock List'!$L$11:$L$1010, MATCH(R847, 'Stock List'!$K$11:$K$1010, 0)))*Q847), 2), 0)</f>
        <v>0</v>
      </c>
      <c r="BL847" s="20"/>
      <c r="BM847" s="20">
        <f>IFERROR(ROUND(((INDEX('Stock List'!$M$11:$M$1010, MATCH(T847, 'Stock List'!$K$11:$K$1010, 0))/INDEX('Stock List'!$L$11:$L$1010, MATCH(T847, 'Stock List'!$K$11:$K$1010, 0)))*S847), 2), 0)</f>
        <v>0</v>
      </c>
      <c r="BN847" s="20"/>
      <c r="BO847" s="20">
        <f>IFERROR(ROUND(((INDEX('Stock List'!$M$11:$M$1010, MATCH(V847, 'Stock List'!$K$11:$K$1010, 0))/INDEX('Stock List'!$L$11:$L$1010, MATCH(V847, 'Stock List'!$K$11:$K$1010, 0)))*U847), 2), 0)</f>
        <v>0</v>
      </c>
      <c r="BP847" s="20"/>
      <c r="BQ847" s="20">
        <f>IFERROR(ROUND(((INDEX('Stock List'!$M$11:$M$1010, MATCH(X847, 'Stock List'!$K$11:$K$1010, 0))/INDEX('Stock List'!$L$11:$L$1010, MATCH(X847, 'Stock List'!$K$11:$K$1010, 0)))*W847), 2), 0)</f>
        <v>0</v>
      </c>
      <c r="BR847" s="20"/>
      <c r="BS847" s="20">
        <f>IFERROR(ROUND(((INDEX('Stock List'!$M$11:$M$1010, MATCH(Z847, 'Stock List'!$K$11:$K$1010, 0))/INDEX('Stock List'!$L$11:$L$1010, MATCH(Z847, 'Stock List'!$K$11:$K$1010, 0)))*Y847), 2), 0)</f>
        <v>0</v>
      </c>
      <c r="BT847" s="20"/>
      <c r="BU847" s="20">
        <f>IFERROR(ROUND(((INDEX('Stock List'!$M$11:$M$1010, MATCH(AB847, 'Stock List'!$K$11:$K$1010, 0))/INDEX('Stock List'!$L$11:$L$1010, MATCH(AB847, 'Stock List'!$K$11:$K$1010, 0)))*AA847), 2), 0)</f>
        <v>0</v>
      </c>
      <c r="BV847" s="20"/>
      <c r="BW847" s="20">
        <f>IFERROR(ROUND(((INDEX('Stock List'!$M$11:$M$1010, MATCH(AD847, 'Stock List'!$K$11:$K$1010, 0))/INDEX('Stock List'!$L$11:$L$1010, MATCH(AD847, 'Stock List'!$K$11:$K$1010, 0)))*AC847), 2), 0)</f>
        <v>0</v>
      </c>
      <c r="BX847" s="20"/>
      <c r="BY847" s="20">
        <f>IFERROR(ROUND(((INDEX('Stock List'!$M$11:$M$1010, MATCH(AF847, 'Stock List'!$K$11:$K$1010, 0))/INDEX('Stock List'!$L$11:$L$1010, MATCH(AF847, 'Stock List'!$K$11:$K$1010, 0)))*AE847), 2), 0)</f>
        <v>0</v>
      </c>
      <c r="BZ847" s="20"/>
      <c r="CA847" s="20">
        <f>IFERROR(ROUND(((INDEX('Stock List'!$M$11:$M$1010, MATCH(AH847, 'Stock List'!$K$11:$K$1010, 0))/INDEX('Stock List'!$L$11:$L$1010, MATCH(AH847, 'Stock List'!$K$11:$K$1010, 0)))*AG847), 2), 0)</f>
        <v>0</v>
      </c>
      <c r="CB847" s="20"/>
      <c r="CC847" s="20">
        <f>IFERROR(ROUND(((INDEX('Stock List'!$M$11:$M$1010, MATCH(AJ847, 'Stock List'!$K$11:$K$1010, 0))/INDEX('Stock List'!$L$11:$L$1010, MATCH(AJ847, 'Stock List'!$K$11:$K$1010, 0)))*AI847), 2), 0)</f>
        <v>0</v>
      </c>
      <c r="CD847" s="20"/>
      <c r="CE847" s="20">
        <f>IFERROR(ROUND(((INDEX('Stock List'!$M$11:$M$1010, MATCH(AL847, 'Stock List'!$K$11:$K$1010, 0))/INDEX('Stock List'!$L$11:$L$1010, MATCH(AL847, 'Stock List'!$K$11:$K$1010, 0)))*AK847), 2), 0)</f>
        <v>0</v>
      </c>
      <c r="CF847" s="20"/>
      <c r="CG847" s="20">
        <f>IFERROR(ROUND(((INDEX('Stock List'!$M$11:$M$1010, MATCH(AN847, 'Stock List'!$K$11:$K$1010, 0))/INDEX('Stock List'!$L$11:$L$1010, MATCH(AN847, 'Stock List'!$K$11:$K$1010, 0)))*AM847), 2), 0)</f>
        <v>0</v>
      </c>
      <c r="CH847" s="20"/>
      <c r="CI847" s="20">
        <f>IFERROR(ROUND(((INDEX('Stock List'!$M$11:$M$1010, MATCH(AP847, 'Stock List'!$K$11:$K$1010, 0))/INDEX('Stock List'!$L$11:$L$1010, MATCH(AP847, 'Stock List'!$K$11:$K$1010, 0)))*AO847), 2), 0)</f>
        <v>0</v>
      </c>
      <c r="CJ847" s="20"/>
      <c r="CK847" s="20">
        <f>IFERROR(ROUND(((INDEX('Stock List'!$M$11:$M$1010, MATCH(AR847, 'Stock List'!$K$11:$K$1010, 0))/INDEX('Stock List'!$L$11:$L$1010, MATCH(AR847, 'Stock List'!$K$11:$K$1010, 0)))*AQ847), 2), 0)</f>
        <v>0</v>
      </c>
      <c r="CL847" s="20"/>
      <c r="CM847" s="20">
        <f>IFERROR(ROUND(((INDEX('Stock List'!$M$11:$M$1010, MATCH(AT847, 'Stock List'!$K$11:$K$1010, 0))/INDEX('Stock List'!$L$11:$L$1010, MATCH(AT847, 'Stock List'!$K$11:$K$1010, 0)))*AS847), 2), 0)</f>
        <v>0</v>
      </c>
      <c r="CN847" s="20"/>
      <c r="CO847" s="20">
        <f>IFERROR(ROUND(((INDEX('Stock List'!$M$11:$M$1010, MATCH(AV847, 'Stock List'!$K$11:$K$1010, 0))/INDEX('Stock List'!$L$11:$L$1010, MATCH(AV847, 'Stock List'!$K$11:$K$1010, 0)))*AU847), 2), 0)</f>
        <v>0</v>
      </c>
      <c r="CP847" s="20"/>
      <c r="CQ847" s="20">
        <f>IFERROR(ROUND(((INDEX('Stock List'!$M$11:$M$1010, MATCH(AX847, 'Stock List'!$K$11:$K$1010, 0))/INDEX('Stock List'!$L$11:$L$1010, MATCH(AX847, 'Stock List'!$K$11:$K$1010, 0)))*AW847), 2), 0)</f>
        <v>0</v>
      </c>
      <c r="CR847" s="22"/>
      <c r="CT847" s="106" t="str">
        <f t="shared" si="706"/>
        <v/>
      </c>
      <c r="CU847" s="22" t="str">
        <f t="shared" si="707"/>
        <v/>
      </c>
      <c r="CX847" s="106" t="str">
        <f t="shared" si="708"/>
        <v/>
      </c>
      <c r="CY847" s="20" t="str">
        <f t="shared" si="709"/>
        <v/>
      </c>
      <c r="CZ847" s="22" t="str">
        <f t="shared" si="710"/>
        <v/>
      </c>
      <c r="DB847" s="76" t="str">
        <f>IF($H847="", "", COUNTIF($G$11:$G$1010, "&gt;"&amp;$G847)+1+COUNTIF($G$11:$G847, $G847)-1)</f>
        <v/>
      </c>
      <c r="DC847" s="76" t="str">
        <f>IF($H847="", "", COUNTIF($CZ$11:$CZ$1010, "&gt;"&amp;$CZ847)+1+COUNTIF($CZ$11:$CZ847, $CZ847)-1)</f>
        <v/>
      </c>
      <c r="DE847" s="147" t="str">
        <f t="shared" si="711"/>
        <v/>
      </c>
      <c r="DF847" s="148"/>
      <c r="DG847" s="19" t="str">
        <f t="shared" si="712"/>
        <v/>
      </c>
      <c r="DH847" s="153" t="str">
        <f t="shared" si="713"/>
        <v/>
      </c>
      <c r="DI847" s="19" t="str">
        <f t="shared" si="665"/>
        <v/>
      </c>
      <c r="DJ847" s="153" t="str">
        <f t="shared" si="666"/>
        <v/>
      </c>
      <c r="DK847" s="19" t="str">
        <f t="shared" si="667"/>
        <v/>
      </c>
      <c r="DL847" s="153" t="str">
        <f t="shared" si="668"/>
        <v/>
      </c>
      <c r="DM847" s="19" t="str">
        <f t="shared" si="669"/>
        <v/>
      </c>
      <c r="DN847" s="153" t="str">
        <f t="shared" si="670"/>
        <v/>
      </c>
      <c r="DO847" s="19" t="str">
        <f t="shared" si="671"/>
        <v/>
      </c>
      <c r="DP847" s="153" t="str">
        <f t="shared" si="672"/>
        <v/>
      </c>
      <c r="DQ847" s="19" t="str">
        <f t="shared" si="673"/>
        <v/>
      </c>
      <c r="DR847" s="153" t="str">
        <f t="shared" si="674"/>
        <v/>
      </c>
      <c r="DS847" s="19" t="str">
        <f t="shared" si="675"/>
        <v/>
      </c>
      <c r="DT847" s="153" t="str">
        <f t="shared" si="676"/>
        <v/>
      </c>
      <c r="DU847" s="19" t="str">
        <f t="shared" si="677"/>
        <v/>
      </c>
      <c r="DV847" s="153" t="str">
        <f t="shared" si="678"/>
        <v/>
      </c>
      <c r="DW847" s="19" t="str">
        <f t="shared" si="679"/>
        <v/>
      </c>
      <c r="DX847" s="153" t="str">
        <f t="shared" si="680"/>
        <v/>
      </c>
      <c r="DY847" s="19" t="str">
        <f t="shared" si="681"/>
        <v/>
      </c>
      <c r="DZ847" s="153" t="str">
        <f t="shared" si="682"/>
        <v/>
      </c>
      <c r="EA847" s="19" t="str">
        <f t="shared" si="683"/>
        <v/>
      </c>
      <c r="EB847" s="153" t="str">
        <f t="shared" si="684"/>
        <v/>
      </c>
      <c r="EC847" s="19" t="str">
        <f t="shared" si="685"/>
        <v/>
      </c>
      <c r="ED847" s="153" t="str">
        <f t="shared" si="686"/>
        <v/>
      </c>
      <c r="EE847" s="19" t="str">
        <f t="shared" si="687"/>
        <v/>
      </c>
      <c r="EF847" s="153" t="str">
        <f t="shared" si="688"/>
        <v/>
      </c>
      <c r="EG847" s="19" t="str">
        <f t="shared" si="689"/>
        <v/>
      </c>
      <c r="EH847" s="153" t="str">
        <f t="shared" si="690"/>
        <v/>
      </c>
      <c r="EI847" s="19" t="str">
        <f t="shared" si="691"/>
        <v/>
      </c>
      <c r="EJ847" s="153" t="str">
        <f t="shared" si="692"/>
        <v/>
      </c>
      <c r="EK847" s="19" t="str">
        <f t="shared" si="693"/>
        <v/>
      </c>
      <c r="EL847" s="153" t="str">
        <f t="shared" si="694"/>
        <v/>
      </c>
      <c r="EM847" s="19" t="str">
        <f t="shared" si="695"/>
        <v/>
      </c>
      <c r="EN847" s="153" t="str">
        <f t="shared" si="696"/>
        <v/>
      </c>
      <c r="EO847" s="19" t="str">
        <f t="shared" si="697"/>
        <v/>
      </c>
      <c r="EP847" s="153" t="str">
        <f t="shared" si="698"/>
        <v/>
      </c>
      <c r="EQ847" s="19" t="str">
        <f t="shared" si="699"/>
        <v/>
      </c>
      <c r="ER847" s="153" t="str">
        <f t="shared" si="700"/>
        <v/>
      </c>
      <c r="ES847" s="19" t="str">
        <f t="shared" si="701"/>
        <v/>
      </c>
      <c r="ET847" s="153" t="str">
        <f t="shared" si="702"/>
        <v/>
      </c>
    </row>
    <row r="848" spans="1:150" x14ac:dyDescent="0.25">
      <c r="A848" s="31"/>
      <c r="B848" s="91" t="str">
        <f t="shared" si="703"/>
        <v/>
      </c>
      <c r="C848" s="20" t="str">
        <f t="shared" si="663"/>
        <v/>
      </c>
      <c r="D848" s="97" t="str">
        <f t="shared" si="664"/>
        <v/>
      </c>
      <c r="E848" s="62" t="str">
        <f t="shared" si="704"/>
        <v/>
      </c>
      <c r="F848" s="31"/>
      <c r="G848" s="282"/>
      <c r="H848" s="283"/>
      <c r="I848" s="284"/>
      <c r="J848" s="285"/>
      <c r="K848" s="286"/>
      <c r="L848" s="287"/>
      <c r="M848" s="288"/>
      <c r="N848" s="287"/>
      <c r="O848" s="288"/>
      <c r="P848" s="287"/>
      <c r="Q848" s="288"/>
      <c r="R848" s="287"/>
      <c r="S848" s="288"/>
      <c r="T848" s="287"/>
      <c r="U848" s="288"/>
      <c r="V848" s="287"/>
      <c r="W848" s="288"/>
      <c r="X848" s="287"/>
      <c r="Y848" s="288"/>
      <c r="Z848" s="287"/>
      <c r="AA848" s="288"/>
      <c r="AB848" s="287"/>
      <c r="AC848" s="288"/>
      <c r="AD848" s="287"/>
      <c r="AE848" s="288"/>
      <c r="AF848" s="287"/>
      <c r="AG848" s="288"/>
      <c r="AH848" s="287"/>
      <c r="AI848" s="288"/>
      <c r="AJ848" s="287"/>
      <c r="AK848" s="288"/>
      <c r="AL848" s="287"/>
      <c r="AM848" s="288"/>
      <c r="AN848" s="287"/>
      <c r="AO848" s="288"/>
      <c r="AP848" s="287"/>
      <c r="AQ848" s="288"/>
      <c r="AR848" s="287"/>
      <c r="AS848" s="288"/>
      <c r="AT848" s="287"/>
      <c r="AU848" s="288"/>
      <c r="AV848" s="287"/>
      <c r="AW848" s="288"/>
      <c r="AX848" s="287"/>
      <c r="AY848" s="31"/>
      <c r="BA848" s="76" t="str">
        <f t="shared" si="705"/>
        <v/>
      </c>
      <c r="BC848" s="76" t="str">
        <f>IF('Stock List'!$K848="", "", 'Stock List'!$K848)</f>
        <v/>
      </c>
      <c r="BE848" s="106">
        <f>IFERROR(ROUND(((INDEX('Stock List'!$M$11:$M$1010, MATCH(L848, 'Stock List'!$K$11:$K$1010, 0))/INDEX('Stock List'!$L$11:$L$1010, MATCH(L848, 'Stock List'!$K$11:$K$1010, 0)))*K848), 2), 0)</f>
        <v>0</v>
      </c>
      <c r="BF848" s="20"/>
      <c r="BG848" s="20">
        <f>IFERROR(ROUND(((INDEX('Stock List'!$M$11:$M$1010, MATCH(N848, 'Stock List'!$K$11:$K$1010, 0))/INDEX('Stock List'!$L$11:$L$1010, MATCH(N848, 'Stock List'!$K$11:$K$1010, 0)))*M848), 2), 0)</f>
        <v>0</v>
      </c>
      <c r="BH848" s="20"/>
      <c r="BI848" s="20">
        <f>IFERROR(ROUND(((INDEX('Stock List'!$M$11:$M$1010, MATCH(P848, 'Stock List'!$K$11:$K$1010, 0))/INDEX('Stock List'!$L$11:$L$1010, MATCH(P848, 'Stock List'!$K$11:$K$1010, 0)))*O848), 2), 0)</f>
        <v>0</v>
      </c>
      <c r="BJ848" s="20"/>
      <c r="BK848" s="20">
        <f>IFERROR(ROUND(((INDEX('Stock List'!$M$11:$M$1010, MATCH(R848, 'Stock List'!$K$11:$K$1010, 0))/INDEX('Stock List'!$L$11:$L$1010, MATCH(R848, 'Stock List'!$K$11:$K$1010, 0)))*Q848), 2), 0)</f>
        <v>0</v>
      </c>
      <c r="BL848" s="20"/>
      <c r="BM848" s="20">
        <f>IFERROR(ROUND(((INDEX('Stock List'!$M$11:$M$1010, MATCH(T848, 'Stock List'!$K$11:$K$1010, 0))/INDEX('Stock List'!$L$11:$L$1010, MATCH(T848, 'Stock List'!$K$11:$K$1010, 0)))*S848), 2), 0)</f>
        <v>0</v>
      </c>
      <c r="BN848" s="20"/>
      <c r="BO848" s="20">
        <f>IFERROR(ROUND(((INDEX('Stock List'!$M$11:$M$1010, MATCH(V848, 'Stock List'!$K$11:$K$1010, 0))/INDEX('Stock List'!$L$11:$L$1010, MATCH(V848, 'Stock List'!$K$11:$K$1010, 0)))*U848), 2), 0)</f>
        <v>0</v>
      </c>
      <c r="BP848" s="20"/>
      <c r="BQ848" s="20">
        <f>IFERROR(ROUND(((INDEX('Stock List'!$M$11:$M$1010, MATCH(X848, 'Stock List'!$K$11:$K$1010, 0))/INDEX('Stock List'!$L$11:$L$1010, MATCH(X848, 'Stock List'!$K$11:$K$1010, 0)))*W848), 2), 0)</f>
        <v>0</v>
      </c>
      <c r="BR848" s="20"/>
      <c r="BS848" s="20">
        <f>IFERROR(ROUND(((INDEX('Stock List'!$M$11:$M$1010, MATCH(Z848, 'Stock List'!$K$11:$K$1010, 0))/INDEX('Stock List'!$L$11:$L$1010, MATCH(Z848, 'Stock List'!$K$11:$K$1010, 0)))*Y848), 2), 0)</f>
        <v>0</v>
      </c>
      <c r="BT848" s="20"/>
      <c r="BU848" s="20">
        <f>IFERROR(ROUND(((INDEX('Stock List'!$M$11:$M$1010, MATCH(AB848, 'Stock List'!$K$11:$K$1010, 0))/INDEX('Stock List'!$L$11:$L$1010, MATCH(AB848, 'Stock List'!$K$11:$K$1010, 0)))*AA848), 2), 0)</f>
        <v>0</v>
      </c>
      <c r="BV848" s="20"/>
      <c r="BW848" s="20">
        <f>IFERROR(ROUND(((INDEX('Stock List'!$M$11:$M$1010, MATCH(AD848, 'Stock List'!$K$11:$K$1010, 0))/INDEX('Stock List'!$L$11:$L$1010, MATCH(AD848, 'Stock List'!$K$11:$K$1010, 0)))*AC848), 2), 0)</f>
        <v>0</v>
      </c>
      <c r="BX848" s="20"/>
      <c r="BY848" s="20">
        <f>IFERROR(ROUND(((INDEX('Stock List'!$M$11:$M$1010, MATCH(AF848, 'Stock List'!$K$11:$K$1010, 0))/INDEX('Stock List'!$L$11:$L$1010, MATCH(AF848, 'Stock List'!$K$11:$K$1010, 0)))*AE848), 2), 0)</f>
        <v>0</v>
      </c>
      <c r="BZ848" s="20"/>
      <c r="CA848" s="20">
        <f>IFERROR(ROUND(((INDEX('Stock List'!$M$11:$M$1010, MATCH(AH848, 'Stock List'!$K$11:$K$1010, 0))/INDEX('Stock List'!$L$11:$L$1010, MATCH(AH848, 'Stock List'!$K$11:$K$1010, 0)))*AG848), 2), 0)</f>
        <v>0</v>
      </c>
      <c r="CB848" s="20"/>
      <c r="CC848" s="20">
        <f>IFERROR(ROUND(((INDEX('Stock List'!$M$11:$M$1010, MATCH(AJ848, 'Stock List'!$K$11:$K$1010, 0))/INDEX('Stock List'!$L$11:$L$1010, MATCH(AJ848, 'Stock List'!$K$11:$K$1010, 0)))*AI848), 2), 0)</f>
        <v>0</v>
      </c>
      <c r="CD848" s="20"/>
      <c r="CE848" s="20">
        <f>IFERROR(ROUND(((INDEX('Stock List'!$M$11:$M$1010, MATCH(AL848, 'Stock List'!$K$11:$K$1010, 0))/INDEX('Stock List'!$L$11:$L$1010, MATCH(AL848, 'Stock List'!$K$11:$K$1010, 0)))*AK848), 2), 0)</f>
        <v>0</v>
      </c>
      <c r="CF848" s="20"/>
      <c r="CG848" s="20">
        <f>IFERROR(ROUND(((INDEX('Stock List'!$M$11:$M$1010, MATCH(AN848, 'Stock List'!$K$11:$K$1010, 0))/INDEX('Stock List'!$L$11:$L$1010, MATCH(AN848, 'Stock List'!$K$11:$K$1010, 0)))*AM848), 2), 0)</f>
        <v>0</v>
      </c>
      <c r="CH848" s="20"/>
      <c r="CI848" s="20">
        <f>IFERROR(ROUND(((INDEX('Stock List'!$M$11:$M$1010, MATCH(AP848, 'Stock List'!$K$11:$K$1010, 0))/INDEX('Stock List'!$L$11:$L$1010, MATCH(AP848, 'Stock List'!$K$11:$K$1010, 0)))*AO848), 2), 0)</f>
        <v>0</v>
      </c>
      <c r="CJ848" s="20"/>
      <c r="CK848" s="20">
        <f>IFERROR(ROUND(((INDEX('Stock List'!$M$11:$M$1010, MATCH(AR848, 'Stock List'!$K$11:$K$1010, 0))/INDEX('Stock List'!$L$11:$L$1010, MATCH(AR848, 'Stock List'!$K$11:$K$1010, 0)))*AQ848), 2), 0)</f>
        <v>0</v>
      </c>
      <c r="CL848" s="20"/>
      <c r="CM848" s="20">
        <f>IFERROR(ROUND(((INDEX('Stock List'!$M$11:$M$1010, MATCH(AT848, 'Stock List'!$K$11:$K$1010, 0))/INDEX('Stock List'!$L$11:$L$1010, MATCH(AT848, 'Stock List'!$K$11:$K$1010, 0)))*AS848), 2), 0)</f>
        <v>0</v>
      </c>
      <c r="CN848" s="20"/>
      <c r="CO848" s="20">
        <f>IFERROR(ROUND(((INDEX('Stock List'!$M$11:$M$1010, MATCH(AV848, 'Stock List'!$K$11:$K$1010, 0))/INDEX('Stock List'!$L$11:$L$1010, MATCH(AV848, 'Stock List'!$K$11:$K$1010, 0)))*AU848), 2), 0)</f>
        <v>0</v>
      </c>
      <c r="CP848" s="20"/>
      <c r="CQ848" s="20">
        <f>IFERROR(ROUND(((INDEX('Stock List'!$M$11:$M$1010, MATCH(AX848, 'Stock List'!$K$11:$K$1010, 0))/INDEX('Stock List'!$L$11:$L$1010, MATCH(AX848, 'Stock List'!$K$11:$K$1010, 0)))*AW848), 2), 0)</f>
        <v>0</v>
      </c>
      <c r="CR848" s="22"/>
      <c r="CT848" s="106" t="str">
        <f t="shared" si="706"/>
        <v/>
      </c>
      <c r="CU848" s="22" t="str">
        <f t="shared" si="707"/>
        <v/>
      </c>
      <c r="CX848" s="106" t="str">
        <f t="shared" si="708"/>
        <v/>
      </c>
      <c r="CY848" s="20" t="str">
        <f t="shared" si="709"/>
        <v/>
      </c>
      <c r="CZ848" s="22" t="str">
        <f t="shared" si="710"/>
        <v/>
      </c>
      <c r="DB848" s="76" t="str">
        <f>IF($H848="", "", COUNTIF($G$11:$G$1010, "&gt;"&amp;$G848)+1+COUNTIF($G$11:$G848, $G848)-1)</f>
        <v/>
      </c>
      <c r="DC848" s="76" t="str">
        <f>IF($H848="", "", COUNTIF($CZ$11:$CZ$1010, "&gt;"&amp;$CZ848)+1+COUNTIF($CZ$11:$CZ848, $CZ848)-1)</f>
        <v/>
      </c>
      <c r="DE848" s="147" t="str">
        <f t="shared" si="711"/>
        <v/>
      </c>
      <c r="DF848" s="148"/>
      <c r="DG848" s="19" t="str">
        <f t="shared" si="712"/>
        <v/>
      </c>
      <c r="DH848" s="153" t="str">
        <f t="shared" si="713"/>
        <v/>
      </c>
      <c r="DI848" s="19" t="str">
        <f t="shared" si="665"/>
        <v/>
      </c>
      <c r="DJ848" s="153" t="str">
        <f t="shared" si="666"/>
        <v/>
      </c>
      <c r="DK848" s="19" t="str">
        <f t="shared" si="667"/>
        <v/>
      </c>
      <c r="DL848" s="153" t="str">
        <f t="shared" si="668"/>
        <v/>
      </c>
      <c r="DM848" s="19" t="str">
        <f t="shared" si="669"/>
        <v/>
      </c>
      <c r="DN848" s="153" t="str">
        <f t="shared" si="670"/>
        <v/>
      </c>
      <c r="DO848" s="19" t="str">
        <f t="shared" si="671"/>
        <v/>
      </c>
      <c r="DP848" s="153" t="str">
        <f t="shared" si="672"/>
        <v/>
      </c>
      <c r="DQ848" s="19" t="str">
        <f t="shared" si="673"/>
        <v/>
      </c>
      <c r="DR848" s="153" t="str">
        <f t="shared" si="674"/>
        <v/>
      </c>
      <c r="DS848" s="19" t="str">
        <f t="shared" si="675"/>
        <v/>
      </c>
      <c r="DT848" s="153" t="str">
        <f t="shared" si="676"/>
        <v/>
      </c>
      <c r="DU848" s="19" t="str">
        <f t="shared" si="677"/>
        <v/>
      </c>
      <c r="DV848" s="153" t="str">
        <f t="shared" si="678"/>
        <v/>
      </c>
      <c r="DW848" s="19" t="str">
        <f t="shared" si="679"/>
        <v/>
      </c>
      <c r="DX848" s="153" t="str">
        <f t="shared" si="680"/>
        <v/>
      </c>
      <c r="DY848" s="19" t="str">
        <f t="shared" si="681"/>
        <v/>
      </c>
      <c r="DZ848" s="153" t="str">
        <f t="shared" si="682"/>
        <v/>
      </c>
      <c r="EA848" s="19" t="str">
        <f t="shared" si="683"/>
        <v/>
      </c>
      <c r="EB848" s="153" t="str">
        <f t="shared" si="684"/>
        <v/>
      </c>
      <c r="EC848" s="19" t="str">
        <f t="shared" si="685"/>
        <v/>
      </c>
      <c r="ED848" s="153" t="str">
        <f t="shared" si="686"/>
        <v/>
      </c>
      <c r="EE848" s="19" t="str">
        <f t="shared" si="687"/>
        <v/>
      </c>
      <c r="EF848" s="153" t="str">
        <f t="shared" si="688"/>
        <v/>
      </c>
      <c r="EG848" s="19" t="str">
        <f t="shared" si="689"/>
        <v/>
      </c>
      <c r="EH848" s="153" t="str">
        <f t="shared" si="690"/>
        <v/>
      </c>
      <c r="EI848" s="19" t="str">
        <f t="shared" si="691"/>
        <v/>
      </c>
      <c r="EJ848" s="153" t="str">
        <f t="shared" si="692"/>
        <v/>
      </c>
      <c r="EK848" s="19" t="str">
        <f t="shared" si="693"/>
        <v/>
      </c>
      <c r="EL848" s="153" t="str">
        <f t="shared" si="694"/>
        <v/>
      </c>
      <c r="EM848" s="19" t="str">
        <f t="shared" si="695"/>
        <v/>
      </c>
      <c r="EN848" s="153" t="str">
        <f t="shared" si="696"/>
        <v/>
      </c>
      <c r="EO848" s="19" t="str">
        <f t="shared" si="697"/>
        <v/>
      </c>
      <c r="EP848" s="153" t="str">
        <f t="shared" si="698"/>
        <v/>
      </c>
      <c r="EQ848" s="19" t="str">
        <f t="shared" si="699"/>
        <v/>
      </c>
      <c r="ER848" s="153" t="str">
        <f t="shared" si="700"/>
        <v/>
      </c>
      <c r="ES848" s="19" t="str">
        <f t="shared" si="701"/>
        <v/>
      </c>
      <c r="ET848" s="153" t="str">
        <f t="shared" si="702"/>
        <v/>
      </c>
    </row>
    <row r="849" spans="1:150" x14ac:dyDescent="0.25">
      <c r="A849" s="31"/>
      <c r="B849" s="91" t="str">
        <f t="shared" si="703"/>
        <v/>
      </c>
      <c r="C849" s="20" t="str">
        <f t="shared" si="663"/>
        <v/>
      </c>
      <c r="D849" s="97" t="str">
        <f t="shared" si="664"/>
        <v/>
      </c>
      <c r="E849" s="62" t="str">
        <f t="shared" si="704"/>
        <v/>
      </c>
      <c r="F849" s="31"/>
      <c r="G849" s="282"/>
      <c r="H849" s="283"/>
      <c r="I849" s="284"/>
      <c r="J849" s="285"/>
      <c r="K849" s="286"/>
      <c r="L849" s="287"/>
      <c r="M849" s="288"/>
      <c r="N849" s="287"/>
      <c r="O849" s="288"/>
      <c r="P849" s="287"/>
      <c r="Q849" s="288"/>
      <c r="R849" s="287"/>
      <c r="S849" s="288"/>
      <c r="T849" s="287"/>
      <c r="U849" s="288"/>
      <c r="V849" s="287"/>
      <c r="W849" s="288"/>
      <c r="X849" s="287"/>
      <c r="Y849" s="288"/>
      <c r="Z849" s="287"/>
      <c r="AA849" s="288"/>
      <c r="AB849" s="287"/>
      <c r="AC849" s="288"/>
      <c r="AD849" s="287"/>
      <c r="AE849" s="288"/>
      <c r="AF849" s="287"/>
      <c r="AG849" s="288"/>
      <c r="AH849" s="287"/>
      <c r="AI849" s="288"/>
      <c r="AJ849" s="287"/>
      <c r="AK849" s="288"/>
      <c r="AL849" s="287"/>
      <c r="AM849" s="288"/>
      <c r="AN849" s="287"/>
      <c r="AO849" s="288"/>
      <c r="AP849" s="287"/>
      <c r="AQ849" s="288"/>
      <c r="AR849" s="287"/>
      <c r="AS849" s="288"/>
      <c r="AT849" s="287"/>
      <c r="AU849" s="288"/>
      <c r="AV849" s="287"/>
      <c r="AW849" s="288"/>
      <c r="AX849" s="287"/>
      <c r="AY849" s="31"/>
      <c r="BA849" s="76" t="str">
        <f t="shared" si="705"/>
        <v/>
      </c>
      <c r="BC849" s="76" t="str">
        <f>IF('Stock List'!$K849="", "", 'Stock List'!$K849)</f>
        <v/>
      </c>
      <c r="BE849" s="106">
        <f>IFERROR(ROUND(((INDEX('Stock List'!$M$11:$M$1010, MATCH(L849, 'Stock List'!$K$11:$K$1010, 0))/INDEX('Stock List'!$L$11:$L$1010, MATCH(L849, 'Stock List'!$K$11:$K$1010, 0)))*K849), 2), 0)</f>
        <v>0</v>
      </c>
      <c r="BF849" s="20"/>
      <c r="BG849" s="20">
        <f>IFERROR(ROUND(((INDEX('Stock List'!$M$11:$M$1010, MATCH(N849, 'Stock List'!$K$11:$K$1010, 0))/INDEX('Stock List'!$L$11:$L$1010, MATCH(N849, 'Stock List'!$K$11:$K$1010, 0)))*M849), 2), 0)</f>
        <v>0</v>
      </c>
      <c r="BH849" s="20"/>
      <c r="BI849" s="20">
        <f>IFERROR(ROUND(((INDEX('Stock List'!$M$11:$M$1010, MATCH(P849, 'Stock List'!$K$11:$K$1010, 0))/INDEX('Stock List'!$L$11:$L$1010, MATCH(P849, 'Stock List'!$K$11:$K$1010, 0)))*O849), 2), 0)</f>
        <v>0</v>
      </c>
      <c r="BJ849" s="20"/>
      <c r="BK849" s="20">
        <f>IFERROR(ROUND(((INDEX('Stock List'!$M$11:$M$1010, MATCH(R849, 'Stock List'!$K$11:$K$1010, 0))/INDEX('Stock List'!$L$11:$L$1010, MATCH(R849, 'Stock List'!$K$11:$K$1010, 0)))*Q849), 2), 0)</f>
        <v>0</v>
      </c>
      <c r="BL849" s="20"/>
      <c r="BM849" s="20">
        <f>IFERROR(ROUND(((INDEX('Stock List'!$M$11:$M$1010, MATCH(T849, 'Stock List'!$K$11:$K$1010, 0))/INDEX('Stock List'!$L$11:$L$1010, MATCH(T849, 'Stock List'!$K$11:$K$1010, 0)))*S849), 2), 0)</f>
        <v>0</v>
      </c>
      <c r="BN849" s="20"/>
      <c r="BO849" s="20">
        <f>IFERROR(ROUND(((INDEX('Stock List'!$M$11:$M$1010, MATCH(V849, 'Stock List'!$K$11:$K$1010, 0))/INDEX('Stock List'!$L$11:$L$1010, MATCH(V849, 'Stock List'!$K$11:$K$1010, 0)))*U849), 2), 0)</f>
        <v>0</v>
      </c>
      <c r="BP849" s="20"/>
      <c r="BQ849" s="20">
        <f>IFERROR(ROUND(((INDEX('Stock List'!$M$11:$M$1010, MATCH(X849, 'Stock List'!$K$11:$K$1010, 0))/INDEX('Stock List'!$L$11:$L$1010, MATCH(X849, 'Stock List'!$K$11:$K$1010, 0)))*W849), 2), 0)</f>
        <v>0</v>
      </c>
      <c r="BR849" s="20"/>
      <c r="BS849" s="20">
        <f>IFERROR(ROUND(((INDEX('Stock List'!$M$11:$M$1010, MATCH(Z849, 'Stock List'!$K$11:$K$1010, 0))/INDEX('Stock List'!$L$11:$L$1010, MATCH(Z849, 'Stock List'!$K$11:$K$1010, 0)))*Y849), 2), 0)</f>
        <v>0</v>
      </c>
      <c r="BT849" s="20"/>
      <c r="BU849" s="20">
        <f>IFERROR(ROUND(((INDEX('Stock List'!$M$11:$M$1010, MATCH(AB849, 'Stock List'!$K$11:$K$1010, 0))/INDEX('Stock List'!$L$11:$L$1010, MATCH(AB849, 'Stock List'!$K$11:$K$1010, 0)))*AA849), 2), 0)</f>
        <v>0</v>
      </c>
      <c r="BV849" s="20"/>
      <c r="BW849" s="20">
        <f>IFERROR(ROUND(((INDEX('Stock List'!$M$11:$M$1010, MATCH(AD849, 'Stock List'!$K$11:$K$1010, 0))/INDEX('Stock List'!$L$11:$L$1010, MATCH(AD849, 'Stock List'!$K$11:$K$1010, 0)))*AC849), 2), 0)</f>
        <v>0</v>
      </c>
      <c r="BX849" s="20"/>
      <c r="BY849" s="20">
        <f>IFERROR(ROUND(((INDEX('Stock List'!$M$11:$M$1010, MATCH(AF849, 'Stock List'!$K$11:$K$1010, 0))/INDEX('Stock List'!$L$11:$L$1010, MATCH(AF849, 'Stock List'!$K$11:$K$1010, 0)))*AE849), 2), 0)</f>
        <v>0</v>
      </c>
      <c r="BZ849" s="20"/>
      <c r="CA849" s="20">
        <f>IFERROR(ROUND(((INDEX('Stock List'!$M$11:$M$1010, MATCH(AH849, 'Stock List'!$K$11:$K$1010, 0))/INDEX('Stock List'!$L$11:$L$1010, MATCH(AH849, 'Stock List'!$K$11:$K$1010, 0)))*AG849), 2), 0)</f>
        <v>0</v>
      </c>
      <c r="CB849" s="20"/>
      <c r="CC849" s="20">
        <f>IFERROR(ROUND(((INDEX('Stock List'!$M$11:$M$1010, MATCH(AJ849, 'Stock List'!$K$11:$K$1010, 0))/INDEX('Stock List'!$L$11:$L$1010, MATCH(AJ849, 'Stock List'!$K$11:$K$1010, 0)))*AI849), 2), 0)</f>
        <v>0</v>
      </c>
      <c r="CD849" s="20"/>
      <c r="CE849" s="20">
        <f>IFERROR(ROUND(((INDEX('Stock List'!$M$11:$M$1010, MATCH(AL849, 'Stock List'!$K$11:$K$1010, 0))/INDEX('Stock List'!$L$11:$L$1010, MATCH(AL849, 'Stock List'!$K$11:$K$1010, 0)))*AK849), 2), 0)</f>
        <v>0</v>
      </c>
      <c r="CF849" s="20"/>
      <c r="CG849" s="20">
        <f>IFERROR(ROUND(((INDEX('Stock List'!$M$11:$M$1010, MATCH(AN849, 'Stock List'!$K$11:$K$1010, 0))/INDEX('Stock List'!$L$11:$L$1010, MATCH(AN849, 'Stock List'!$K$11:$K$1010, 0)))*AM849), 2), 0)</f>
        <v>0</v>
      </c>
      <c r="CH849" s="20"/>
      <c r="CI849" s="20">
        <f>IFERROR(ROUND(((INDEX('Stock List'!$M$11:$M$1010, MATCH(AP849, 'Stock List'!$K$11:$K$1010, 0))/INDEX('Stock List'!$L$11:$L$1010, MATCH(AP849, 'Stock List'!$K$11:$K$1010, 0)))*AO849), 2), 0)</f>
        <v>0</v>
      </c>
      <c r="CJ849" s="20"/>
      <c r="CK849" s="20">
        <f>IFERROR(ROUND(((INDEX('Stock List'!$M$11:$M$1010, MATCH(AR849, 'Stock List'!$K$11:$K$1010, 0))/INDEX('Stock List'!$L$11:$L$1010, MATCH(AR849, 'Stock List'!$K$11:$K$1010, 0)))*AQ849), 2), 0)</f>
        <v>0</v>
      </c>
      <c r="CL849" s="20"/>
      <c r="CM849" s="20">
        <f>IFERROR(ROUND(((INDEX('Stock List'!$M$11:$M$1010, MATCH(AT849, 'Stock List'!$K$11:$K$1010, 0))/INDEX('Stock List'!$L$11:$L$1010, MATCH(AT849, 'Stock List'!$K$11:$K$1010, 0)))*AS849), 2), 0)</f>
        <v>0</v>
      </c>
      <c r="CN849" s="20"/>
      <c r="CO849" s="20">
        <f>IFERROR(ROUND(((INDEX('Stock List'!$M$11:$M$1010, MATCH(AV849, 'Stock List'!$K$11:$K$1010, 0))/INDEX('Stock List'!$L$11:$L$1010, MATCH(AV849, 'Stock List'!$K$11:$K$1010, 0)))*AU849), 2), 0)</f>
        <v>0</v>
      </c>
      <c r="CP849" s="20"/>
      <c r="CQ849" s="20">
        <f>IFERROR(ROUND(((INDEX('Stock List'!$M$11:$M$1010, MATCH(AX849, 'Stock List'!$K$11:$K$1010, 0))/INDEX('Stock List'!$L$11:$L$1010, MATCH(AX849, 'Stock List'!$K$11:$K$1010, 0)))*AW849), 2), 0)</f>
        <v>0</v>
      </c>
      <c r="CR849" s="22"/>
      <c r="CT849" s="106" t="str">
        <f t="shared" si="706"/>
        <v/>
      </c>
      <c r="CU849" s="22" t="str">
        <f t="shared" si="707"/>
        <v/>
      </c>
      <c r="CX849" s="106" t="str">
        <f t="shared" si="708"/>
        <v/>
      </c>
      <c r="CY849" s="20" t="str">
        <f t="shared" si="709"/>
        <v/>
      </c>
      <c r="CZ849" s="22" t="str">
        <f t="shared" si="710"/>
        <v/>
      </c>
      <c r="DB849" s="76" t="str">
        <f>IF($H849="", "", COUNTIF($G$11:$G$1010, "&gt;"&amp;$G849)+1+COUNTIF($G$11:$G849, $G849)-1)</f>
        <v/>
      </c>
      <c r="DC849" s="76" t="str">
        <f>IF($H849="", "", COUNTIF($CZ$11:$CZ$1010, "&gt;"&amp;$CZ849)+1+COUNTIF($CZ$11:$CZ849, $CZ849)-1)</f>
        <v/>
      </c>
      <c r="DE849" s="147" t="str">
        <f t="shared" si="711"/>
        <v/>
      </c>
      <c r="DF849" s="148"/>
      <c r="DG849" s="19" t="str">
        <f t="shared" si="712"/>
        <v/>
      </c>
      <c r="DH849" s="153" t="str">
        <f t="shared" si="713"/>
        <v/>
      </c>
      <c r="DI849" s="19" t="str">
        <f t="shared" si="665"/>
        <v/>
      </c>
      <c r="DJ849" s="153" t="str">
        <f t="shared" si="666"/>
        <v/>
      </c>
      <c r="DK849" s="19" t="str">
        <f t="shared" si="667"/>
        <v/>
      </c>
      <c r="DL849" s="153" t="str">
        <f t="shared" si="668"/>
        <v/>
      </c>
      <c r="DM849" s="19" t="str">
        <f t="shared" si="669"/>
        <v/>
      </c>
      <c r="DN849" s="153" t="str">
        <f t="shared" si="670"/>
        <v/>
      </c>
      <c r="DO849" s="19" t="str">
        <f t="shared" si="671"/>
        <v/>
      </c>
      <c r="DP849" s="153" t="str">
        <f t="shared" si="672"/>
        <v/>
      </c>
      <c r="DQ849" s="19" t="str">
        <f t="shared" si="673"/>
        <v/>
      </c>
      <c r="DR849" s="153" t="str">
        <f t="shared" si="674"/>
        <v/>
      </c>
      <c r="DS849" s="19" t="str">
        <f t="shared" si="675"/>
        <v/>
      </c>
      <c r="DT849" s="153" t="str">
        <f t="shared" si="676"/>
        <v/>
      </c>
      <c r="DU849" s="19" t="str">
        <f t="shared" si="677"/>
        <v/>
      </c>
      <c r="DV849" s="153" t="str">
        <f t="shared" si="678"/>
        <v/>
      </c>
      <c r="DW849" s="19" t="str">
        <f t="shared" si="679"/>
        <v/>
      </c>
      <c r="DX849" s="153" t="str">
        <f t="shared" si="680"/>
        <v/>
      </c>
      <c r="DY849" s="19" t="str">
        <f t="shared" si="681"/>
        <v/>
      </c>
      <c r="DZ849" s="153" t="str">
        <f t="shared" si="682"/>
        <v/>
      </c>
      <c r="EA849" s="19" t="str">
        <f t="shared" si="683"/>
        <v/>
      </c>
      <c r="EB849" s="153" t="str">
        <f t="shared" si="684"/>
        <v/>
      </c>
      <c r="EC849" s="19" t="str">
        <f t="shared" si="685"/>
        <v/>
      </c>
      <c r="ED849" s="153" t="str">
        <f t="shared" si="686"/>
        <v/>
      </c>
      <c r="EE849" s="19" t="str">
        <f t="shared" si="687"/>
        <v/>
      </c>
      <c r="EF849" s="153" t="str">
        <f t="shared" si="688"/>
        <v/>
      </c>
      <c r="EG849" s="19" t="str">
        <f t="shared" si="689"/>
        <v/>
      </c>
      <c r="EH849" s="153" t="str">
        <f t="shared" si="690"/>
        <v/>
      </c>
      <c r="EI849" s="19" t="str">
        <f t="shared" si="691"/>
        <v/>
      </c>
      <c r="EJ849" s="153" t="str">
        <f t="shared" si="692"/>
        <v/>
      </c>
      <c r="EK849" s="19" t="str">
        <f t="shared" si="693"/>
        <v/>
      </c>
      <c r="EL849" s="153" t="str">
        <f t="shared" si="694"/>
        <v/>
      </c>
      <c r="EM849" s="19" t="str">
        <f t="shared" si="695"/>
        <v/>
      </c>
      <c r="EN849" s="153" t="str">
        <f t="shared" si="696"/>
        <v/>
      </c>
      <c r="EO849" s="19" t="str">
        <f t="shared" si="697"/>
        <v/>
      </c>
      <c r="EP849" s="153" t="str">
        <f t="shared" si="698"/>
        <v/>
      </c>
      <c r="EQ849" s="19" t="str">
        <f t="shared" si="699"/>
        <v/>
      </c>
      <c r="ER849" s="153" t="str">
        <f t="shared" si="700"/>
        <v/>
      </c>
      <c r="ES849" s="19" t="str">
        <f t="shared" si="701"/>
        <v/>
      </c>
      <c r="ET849" s="153" t="str">
        <f t="shared" si="702"/>
        <v/>
      </c>
    </row>
    <row r="850" spans="1:150" x14ac:dyDescent="0.25">
      <c r="A850" s="31"/>
      <c r="B850" s="91" t="str">
        <f t="shared" si="703"/>
        <v/>
      </c>
      <c r="C850" s="20" t="str">
        <f t="shared" si="663"/>
        <v/>
      </c>
      <c r="D850" s="97" t="str">
        <f t="shared" si="664"/>
        <v/>
      </c>
      <c r="E850" s="62" t="str">
        <f t="shared" si="704"/>
        <v/>
      </c>
      <c r="F850" s="31"/>
      <c r="G850" s="282"/>
      <c r="H850" s="283"/>
      <c r="I850" s="284"/>
      <c r="J850" s="285"/>
      <c r="K850" s="286"/>
      <c r="L850" s="287"/>
      <c r="M850" s="288"/>
      <c r="N850" s="287"/>
      <c r="O850" s="288"/>
      <c r="P850" s="287"/>
      <c r="Q850" s="288"/>
      <c r="R850" s="287"/>
      <c r="S850" s="288"/>
      <c r="T850" s="287"/>
      <c r="U850" s="288"/>
      <c r="V850" s="287"/>
      <c r="W850" s="288"/>
      <c r="X850" s="287"/>
      <c r="Y850" s="288"/>
      <c r="Z850" s="287"/>
      <c r="AA850" s="288"/>
      <c r="AB850" s="287"/>
      <c r="AC850" s="288"/>
      <c r="AD850" s="287"/>
      <c r="AE850" s="288"/>
      <c r="AF850" s="287"/>
      <c r="AG850" s="288"/>
      <c r="AH850" s="287"/>
      <c r="AI850" s="288"/>
      <c r="AJ850" s="287"/>
      <c r="AK850" s="288"/>
      <c r="AL850" s="287"/>
      <c r="AM850" s="288"/>
      <c r="AN850" s="287"/>
      <c r="AO850" s="288"/>
      <c r="AP850" s="287"/>
      <c r="AQ850" s="288"/>
      <c r="AR850" s="287"/>
      <c r="AS850" s="288"/>
      <c r="AT850" s="287"/>
      <c r="AU850" s="288"/>
      <c r="AV850" s="287"/>
      <c r="AW850" s="288"/>
      <c r="AX850" s="287"/>
      <c r="AY850" s="31"/>
      <c r="BA850" s="76" t="str">
        <f t="shared" si="705"/>
        <v/>
      </c>
      <c r="BC850" s="76" t="str">
        <f>IF('Stock List'!$K850="", "", 'Stock List'!$K850)</f>
        <v/>
      </c>
      <c r="BE850" s="106">
        <f>IFERROR(ROUND(((INDEX('Stock List'!$M$11:$M$1010, MATCH(L850, 'Stock List'!$K$11:$K$1010, 0))/INDEX('Stock List'!$L$11:$L$1010, MATCH(L850, 'Stock List'!$K$11:$K$1010, 0)))*K850), 2), 0)</f>
        <v>0</v>
      </c>
      <c r="BF850" s="20"/>
      <c r="BG850" s="20">
        <f>IFERROR(ROUND(((INDEX('Stock List'!$M$11:$M$1010, MATCH(N850, 'Stock List'!$K$11:$K$1010, 0))/INDEX('Stock List'!$L$11:$L$1010, MATCH(N850, 'Stock List'!$K$11:$K$1010, 0)))*M850), 2), 0)</f>
        <v>0</v>
      </c>
      <c r="BH850" s="20"/>
      <c r="BI850" s="20">
        <f>IFERROR(ROUND(((INDEX('Stock List'!$M$11:$M$1010, MATCH(P850, 'Stock List'!$K$11:$K$1010, 0))/INDEX('Stock List'!$L$11:$L$1010, MATCH(P850, 'Stock List'!$K$11:$K$1010, 0)))*O850), 2), 0)</f>
        <v>0</v>
      </c>
      <c r="BJ850" s="20"/>
      <c r="BK850" s="20">
        <f>IFERROR(ROUND(((INDEX('Stock List'!$M$11:$M$1010, MATCH(R850, 'Stock List'!$K$11:$K$1010, 0))/INDEX('Stock List'!$L$11:$L$1010, MATCH(R850, 'Stock List'!$K$11:$K$1010, 0)))*Q850), 2), 0)</f>
        <v>0</v>
      </c>
      <c r="BL850" s="20"/>
      <c r="BM850" s="20">
        <f>IFERROR(ROUND(((INDEX('Stock List'!$M$11:$M$1010, MATCH(T850, 'Stock List'!$K$11:$K$1010, 0))/INDEX('Stock List'!$L$11:$L$1010, MATCH(T850, 'Stock List'!$K$11:$K$1010, 0)))*S850), 2), 0)</f>
        <v>0</v>
      </c>
      <c r="BN850" s="20"/>
      <c r="BO850" s="20">
        <f>IFERROR(ROUND(((INDEX('Stock List'!$M$11:$M$1010, MATCH(V850, 'Stock List'!$K$11:$K$1010, 0))/INDEX('Stock List'!$L$11:$L$1010, MATCH(V850, 'Stock List'!$K$11:$K$1010, 0)))*U850), 2), 0)</f>
        <v>0</v>
      </c>
      <c r="BP850" s="20"/>
      <c r="BQ850" s="20">
        <f>IFERROR(ROUND(((INDEX('Stock List'!$M$11:$M$1010, MATCH(X850, 'Stock List'!$K$11:$K$1010, 0))/INDEX('Stock List'!$L$11:$L$1010, MATCH(X850, 'Stock List'!$K$11:$K$1010, 0)))*W850), 2), 0)</f>
        <v>0</v>
      </c>
      <c r="BR850" s="20"/>
      <c r="BS850" s="20">
        <f>IFERROR(ROUND(((INDEX('Stock List'!$M$11:$M$1010, MATCH(Z850, 'Stock List'!$K$11:$K$1010, 0))/INDEX('Stock List'!$L$11:$L$1010, MATCH(Z850, 'Stock List'!$K$11:$K$1010, 0)))*Y850), 2), 0)</f>
        <v>0</v>
      </c>
      <c r="BT850" s="20"/>
      <c r="BU850" s="20">
        <f>IFERROR(ROUND(((INDEX('Stock List'!$M$11:$M$1010, MATCH(AB850, 'Stock List'!$K$11:$K$1010, 0))/INDEX('Stock List'!$L$11:$L$1010, MATCH(AB850, 'Stock List'!$K$11:$K$1010, 0)))*AA850), 2), 0)</f>
        <v>0</v>
      </c>
      <c r="BV850" s="20"/>
      <c r="BW850" s="20">
        <f>IFERROR(ROUND(((INDEX('Stock List'!$M$11:$M$1010, MATCH(AD850, 'Stock List'!$K$11:$K$1010, 0))/INDEX('Stock List'!$L$11:$L$1010, MATCH(AD850, 'Stock List'!$K$11:$K$1010, 0)))*AC850), 2), 0)</f>
        <v>0</v>
      </c>
      <c r="BX850" s="20"/>
      <c r="BY850" s="20">
        <f>IFERROR(ROUND(((INDEX('Stock List'!$M$11:$M$1010, MATCH(AF850, 'Stock List'!$K$11:$K$1010, 0))/INDEX('Stock List'!$L$11:$L$1010, MATCH(AF850, 'Stock List'!$K$11:$K$1010, 0)))*AE850), 2), 0)</f>
        <v>0</v>
      </c>
      <c r="BZ850" s="20"/>
      <c r="CA850" s="20">
        <f>IFERROR(ROUND(((INDEX('Stock List'!$M$11:$M$1010, MATCH(AH850, 'Stock List'!$K$11:$K$1010, 0))/INDEX('Stock List'!$L$11:$L$1010, MATCH(AH850, 'Stock List'!$K$11:$K$1010, 0)))*AG850), 2), 0)</f>
        <v>0</v>
      </c>
      <c r="CB850" s="20"/>
      <c r="CC850" s="20">
        <f>IFERROR(ROUND(((INDEX('Stock List'!$M$11:$M$1010, MATCH(AJ850, 'Stock List'!$K$11:$K$1010, 0))/INDEX('Stock List'!$L$11:$L$1010, MATCH(AJ850, 'Stock List'!$K$11:$K$1010, 0)))*AI850), 2), 0)</f>
        <v>0</v>
      </c>
      <c r="CD850" s="20"/>
      <c r="CE850" s="20">
        <f>IFERROR(ROUND(((INDEX('Stock List'!$M$11:$M$1010, MATCH(AL850, 'Stock List'!$K$11:$K$1010, 0))/INDEX('Stock List'!$L$11:$L$1010, MATCH(AL850, 'Stock List'!$K$11:$K$1010, 0)))*AK850), 2), 0)</f>
        <v>0</v>
      </c>
      <c r="CF850" s="20"/>
      <c r="CG850" s="20">
        <f>IFERROR(ROUND(((INDEX('Stock List'!$M$11:$M$1010, MATCH(AN850, 'Stock List'!$K$11:$K$1010, 0))/INDEX('Stock List'!$L$11:$L$1010, MATCH(AN850, 'Stock List'!$K$11:$K$1010, 0)))*AM850), 2), 0)</f>
        <v>0</v>
      </c>
      <c r="CH850" s="20"/>
      <c r="CI850" s="20">
        <f>IFERROR(ROUND(((INDEX('Stock List'!$M$11:$M$1010, MATCH(AP850, 'Stock List'!$K$11:$K$1010, 0))/INDEX('Stock List'!$L$11:$L$1010, MATCH(AP850, 'Stock List'!$K$11:$K$1010, 0)))*AO850), 2), 0)</f>
        <v>0</v>
      </c>
      <c r="CJ850" s="20"/>
      <c r="CK850" s="20">
        <f>IFERROR(ROUND(((INDEX('Stock List'!$M$11:$M$1010, MATCH(AR850, 'Stock List'!$K$11:$K$1010, 0))/INDEX('Stock List'!$L$11:$L$1010, MATCH(AR850, 'Stock List'!$K$11:$K$1010, 0)))*AQ850), 2), 0)</f>
        <v>0</v>
      </c>
      <c r="CL850" s="20"/>
      <c r="CM850" s="20">
        <f>IFERROR(ROUND(((INDEX('Stock List'!$M$11:$M$1010, MATCH(AT850, 'Stock List'!$K$11:$K$1010, 0))/INDEX('Stock List'!$L$11:$L$1010, MATCH(AT850, 'Stock List'!$K$11:$K$1010, 0)))*AS850), 2), 0)</f>
        <v>0</v>
      </c>
      <c r="CN850" s="20"/>
      <c r="CO850" s="20">
        <f>IFERROR(ROUND(((INDEX('Stock List'!$M$11:$M$1010, MATCH(AV850, 'Stock List'!$K$11:$K$1010, 0))/INDEX('Stock List'!$L$11:$L$1010, MATCH(AV850, 'Stock List'!$K$11:$K$1010, 0)))*AU850), 2), 0)</f>
        <v>0</v>
      </c>
      <c r="CP850" s="20"/>
      <c r="CQ850" s="20">
        <f>IFERROR(ROUND(((INDEX('Stock List'!$M$11:$M$1010, MATCH(AX850, 'Stock List'!$K$11:$K$1010, 0))/INDEX('Stock List'!$L$11:$L$1010, MATCH(AX850, 'Stock List'!$K$11:$K$1010, 0)))*AW850), 2), 0)</f>
        <v>0</v>
      </c>
      <c r="CR850" s="22"/>
      <c r="CT850" s="106" t="str">
        <f t="shared" si="706"/>
        <v/>
      </c>
      <c r="CU850" s="22" t="str">
        <f t="shared" si="707"/>
        <v/>
      </c>
      <c r="CX850" s="106" t="str">
        <f t="shared" si="708"/>
        <v/>
      </c>
      <c r="CY850" s="20" t="str">
        <f t="shared" si="709"/>
        <v/>
      </c>
      <c r="CZ850" s="22" t="str">
        <f t="shared" si="710"/>
        <v/>
      </c>
      <c r="DB850" s="76" t="str">
        <f>IF($H850="", "", COUNTIF($G$11:$G$1010, "&gt;"&amp;$G850)+1+COUNTIF($G$11:$G850, $G850)-1)</f>
        <v/>
      </c>
      <c r="DC850" s="76" t="str">
        <f>IF($H850="", "", COUNTIF($CZ$11:$CZ$1010, "&gt;"&amp;$CZ850)+1+COUNTIF($CZ$11:$CZ850, $CZ850)-1)</f>
        <v/>
      </c>
      <c r="DE850" s="147" t="str">
        <f t="shared" si="711"/>
        <v/>
      </c>
      <c r="DF850" s="148"/>
      <c r="DG850" s="19" t="str">
        <f t="shared" si="712"/>
        <v/>
      </c>
      <c r="DH850" s="153" t="str">
        <f t="shared" si="713"/>
        <v/>
      </c>
      <c r="DI850" s="19" t="str">
        <f t="shared" si="665"/>
        <v/>
      </c>
      <c r="DJ850" s="153" t="str">
        <f t="shared" si="666"/>
        <v/>
      </c>
      <c r="DK850" s="19" t="str">
        <f t="shared" si="667"/>
        <v/>
      </c>
      <c r="DL850" s="153" t="str">
        <f t="shared" si="668"/>
        <v/>
      </c>
      <c r="DM850" s="19" t="str">
        <f t="shared" si="669"/>
        <v/>
      </c>
      <c r="DN850" s="153" t="str">
        <f t="shared" si="670"/>
        <v/>
      </c>
      <c r="DO850" s="19" t="str">
        <f t="shared" si="671"/>
        <v/>
      </c>
      <c r="DP850" s="153" t="str">
        <f t="shared" si="672"/>
        <v/>
      </c>
      <c r="DQ850" s="19" t="str">
        <f t="shared" si="673"/>
        <v/>
      </c>
      <c r="DR850" s="153" t="str">
        <f t="shared" si="674"/>
        <v/>
      </c>
      <c r="DS850" s="19" t="str">
        <f t="shared" si="675"/>
        <v/>
      </c>
      <c r="DT850" s="153" t="str">
        <f t="shared" si="676"/>
        <v/>
      </c>
      <c r="DU850" s="19" t="str">
        <f t="shared" si="677"/>
        <v/>
      </c>
      <c r="DV850" s="153" t="str">
        <f t="shared" si="678"/>
        <v/>
      </c>
      <c r="DW850" s="19" t="str">
        <f t="shared" si="679"/>
        <v/>
      </c>
      <c r="DX850" s="153" t="str">
        <f t="shared" si="680"/>
        <v/>
      </c>
      <c r="DY850" s="19" t="str">
        <f t="shared" si="681"/>
        <v/>
      </c>
      <c r="DZ850" s="153" t="str">
        <f t="shared" si="682"/>
        <v/>
      </c>
      <c r="EA850" s="19" t="str">
        <f t="shared" si="683"/>
        <v/>
      </c>
      <c r="EB850" s="153" t="str">
        <f t="shared" si="684"/>
        <v/>
      </c>
      <c r="EC850" s="19" t="str">
        <f t="shared" si="685"/>
        <v/>
      </c>
      <c r="ED850" s="153" t="str">
        <f t="shared" si="686"/>
        <v/>
      </c>
      <c r="EE850" s="19" t="str">
        <f t="shared" si="687"/>
        <v/>
      </c>
      <c r="EF850" s="153" t="str">
        <f t="shared" si="688"/>
        <v/>
      </c>
      <c r="EG850" s="19" t="str">
        <f t="shared" si="689"/>
        <v/>
      </c>
      <c r="EH850" s="153" t="str">
        <f t="shared" si="690"/>
        <v/>
      </c>
      <c r="EI850" s="19" t="str">
        <f t="shared" si="691"/>
        <v/>
      </c>
      <c r="EJ850" s="153" t="str">
        <f t="shared" si="692"/>
        <v/>
      </c>
      <c r="EK850" s="19" t="str">
        <f t="shared" si="693"/>
        <v/>
      </c>
      <c r="EL850" s="153" t="str">
        <f t="shared" si="694"/>
        <v/>
      </c>
      <c r="EM850" s="19" t="str">
        <f t="shared" si="695"/>
        <v/>
      </c>
      <c r="EN850" s="153" t="str">
        <f t="shared" si="696"/>
        <v/>
      </c>
      <c r="EO850" s="19" t="str">
        <f t="shared" si="697"/>
        <v/>
      </c>
      <c r="EP850" s="153" t="str">
        <f t="shared" si="698"/>
        <v/>
      </c>
      <c r="EQ850" s="19" t="str">
        <f t="shared" si="699"/>
        <v/>
      </c>
      <c r="ER850" s="153" t="str">
        <f t="shared" si="700"/>
        <v/>
      </c>
      <c r="ES850" s="19" t="str">
        <f t="shared" si="701"/>
        <v/>
      </c>
      <c r="ET850" s="153" t="str">
        <f t="shared" si="702"/>
        <v/>
      </c>
    </row>
    <row r="851" spans="1:150" x14ac:dyDescent="0.25">
      <c r="A851" s="31"/>
      <c r="B851" s="91" t="str">
        <f t="shared" si="703"/>
        <v/>
      </c>
      <c r="C851" s="20" t="str">
        <f t="shared" si="663"/>
        <v/>
      </c>
      <c r="D851" s="97" t="str">
        <f t="shared" si="664"/>
        <v/>
      </c>
      <c r="E851" s="62" t="str">
        <f t="shared" si="704"/>
        <v/>
      </c>
      <c r="F851" s="31"/>
      <c r="G851" s="282"/>
      <c r="H851" s="283"/>
      <c r="I851" s="284"/>
      <c r="J851" s="285"/>
      <c r="K851" s="286"/>
      <c r="L851" s="287"/>
      <c r="M851" s="288"/>
      <c r="N851" s="287"/>
      <c r="O851" s="288"/>
      <c r="P851" s="287"/>
      <c r="Q851" s="288"/>
      <c r="R851" s="287"/>
      <c r="S851" s="288"/>
      <c r="T851" s="287"/>
      <c r="U851" s="288"/>
      <c r="V851" s="287"/>
      <c r="W851" s="288"/>
      <c r="X851" s="287"/>
      <c r="Y851" s="288"/>
      <c r="Z851" s="287"/>
      <c r="AA851" s="288"/>
      <c r="AB851" s="287"/>
      <c r="AC851" s="288"/>
      <c r="AD851" s="287"/>
      <c r="AE851" s="288"/>
      <c r="AF851" s="287"/>
      <c r="AG851" s="288"/>
      <c r="AH851" s="287"/>
      <c r="AI851" s="288"/>
      <c r="AJ851" s="287"/>
      <c r="AK851" s="288"/>
      <c r="AL851" s="287"/>
      <c r="AM851" s="288"/>
      <c r="AN851" s="287"/>
      <c r="AO851" s="288"/>
      <c r="AP851" s="287"/>
      <c r="AQ851" s="288"/>
      <c r="AR851" s="287"/>
      <c r="AS851" s="288"/>
      <c r="AT851" s="287"/>
      <c r="AU851" s="288"/>
      <c r="AV851" s="287"/>
      <c r="AW851" s="288"/>
      <c r="AX851" s="287"/>
      <c r="AY851" s="31"/>
      <c r="BA851" s="76" t="str">
        <f t="shared" si="705"/>
        <v/>
      </c>
      <c r="BC851" s="76" t="str">
        <f>IF('Stock List'!$K851="", "", 'Stock List'!$K851)</f>
        <v/>
      </c>
      <c r="BE851" s="106">
        <f>IFERROR(ROUND(((INDEX('Stock List'!$M$11:$M$1010, MATCH(L851, 'Stock List'!$K$11:$K$1010, 0))/INDEX('Stock List'!$L$11:$L$1010, MATCH(L851, 'Stock List'!$K$11:$K$1010, 0)))*K851), 2), 0)</f>
        <v>0</v>
      </c>
      <c r="BF851" s="20"/>
      <c r="BG851" s="20">
        <f>IFERROR(ROUND(((INDEX('Stock List'!$M$11:$M$1010, MATCH(N851, 'Stock List'!$K$11:$K$1010, 0))/INDEX('Stock List'!$L$11:$L$1010, MATCH(N851, 'Stock List'!$K$11:$K$1010, 0)))*M851), 2), 0)</f>
        <v>0</v>
      </c>
      <c r="BH851" s="20"/>
      <c r="BI851" s="20">
        <f>IFERROR(ROUND(((INDEX('Stock List'!$M$11:$M$1010, MATCH(P851, 'Stock List'!$K$11:$K$1010, 0))/INDEX('Stock List'!$L$11:$L$1010, MATCH(P851, 'Stock List'!$K$11:$K$1010, 0)))*O851), 2), 0)</f>
        <v>0</v>
      </c>
      <c r="BJ851" s="20"/>
      <c r="BK851" s="20">
        <f>IFERROR(ROUND(((INDEX('Stock List'!$M$11:$M$1010, MATCH(R851, 'Stock List'!$K$11:$K$1010, 0))/INDEX('Stock List'!$L$11:$L$1010, MATCH(R851, 'Stock List'!$K$11:$K$1010, 0)))*Q851), 2), 0)</f>
        <v>0</v>
      </c>
      <c r="BL851" s="20"/>
      <c r="BM851" s="20">
        <f>IFERROR(ROUND(((INDEX('Stock List'!$M$11:$M$1010, MATCH(T851, 'Stock List'!$K$11:$K$1010, 0))/INDEX('Stock List'!$L$11:$L$1010, MATCH(T851, 'Stock List'!$K$11:$K$1010, 0)))*S851), 2), 0)</f>
        <v>0</v>
      </c>
      <c r="BN851" s="20"/>
      <c r="BO851" s="20">
        <f>IFERROR(ROUND(((INDEX('Stock List'!$M$11:$M$1010, MATCH(V851, 'Stock List'!$K$11:$K$1010, 0))/INDEX('Stock List'!$L$11:$L$1010, MATCH(V851, 'Stock List'!$K$11:$K$1010, 0)))*U851), 2), 0)</f>
        <v>0</v>
      </c>
      <c r="BP851" s="20"/>
      <c r="BQ851" s="20">
        <f>IFERROR(ROUND(((INDEX('Stock List'!$M$11:$M$1010, MATCH(X851, 'Stock List'!$K$11:$K$1010, 0))/INDEX('Stock List'!$L$11:$L$1010, MATCH(X851, 'Stock List'!$K$11:$K$1010, 0)))*W851), 2), 0)</f>
        <v>0</v>
      </c>
      <c r="BR851" s="20"/>
      <c r="BS851" s="20">
        <f>IFERROR(ROUND(((INDEX('Stock List'!$M$11:$M$1010, MATCH(Z851, 'Stock List'!$K$11:$K$1010, 0))/INDEX('Stock List'!$L$11:$L$1010, MATCH(Z851, 'Stock List'!$K$11:$K$1010, 0)))*Y851), 2), 0)</f>
        <v>0</v>
      </c>
      <c r="BT851" s="20"/>
      <c r="BU851" s="20">
        <f>IFERROR(ROUND(((INDEX('Stock List'!$M$11:$M$1010, MATCH(AB851, 'Stock List'!$K$11:$K$1010, 0))/INDEX('Stock List'!$L$11:$L$1010, MATCH(AB851, 'Stock List'!$K$11:$K$1010, 0)))*AA851), 2), 0)</f>
        <v>0</v>
      </c>
      <c r="BV851" s="20"/>
      <c r="BW851" s="20">
        <f>IFERROR(ROUND(((INDEX('Stock List'!$M$11:$M$1010, MATCH(AD851, 'Stock List'!$K$11:$K$1010, 0))/INDEX('Stock List'!$L$11:$L$1010, MATCH(AD851, 'Stock List'!$K$11:$K$1010, 0)))*AC851), 2), 0)</f>
        <v>0</v>
      </c>
      <c r="BX851" s="20"/>
      <c r="BY851" s="20">
        <f>IFERROR(ROUND(((INDEX('Stock List'!$M$11:$M$1010, MATCH(AF851, 'Stock List'!$K$11:$K$1010, 0))/INDEX('Stock List'!$L$11:$L$1010, MATCH(AF851, 'Stock List'!$K$11:$K$1010, 0)))*AE851), 2), 0)</f>
        <v>0</v>
      </c>
      <c r="BZ851" s="20"/>
      <c r="CA851" s="20">
        <f>IFERROR(ROUND(((INDEX('Stock List'!$M$11:$M$1010, MATCH(AH851, 'Stock List'!$K$11:$K$1010, 0))/INDEX('Stock List'!$L$11:$L$1010, MATCH(AH851, 'Stock List'!$K$11:$K$1010, 0)))*AG851), 2), 0)</f>
        <v>0</v>
      </c>
      <c r="CB851" s="20"/>
      <c r="CC851" s="20">
        <f>IFERROR(ROUND(((INDEX('Stock List'!$M$11:$M$1010, MATCH(AJ851, 'Stock List'!$K$11:$K$1010, 0))/INDEX('Stock List'!$L$11:$L$1010, MATCH(AJ851, 'Stock List'!$K$11:$K$1010, 0)))*AI851), 2), 0)</f>
        <v>0</v>
      </c>
      <c r="CD851" s="20"/>
      <c r="CE851" s="20">
        <f>IFERROR(ROUND(((INDEX('Stock List'!$M$11:$M$1010, MATCH(AL851, 'Stock List'!$K$11:$K$1010, 0))/INDEX('Stock List'!$L$11:$L$1010, MATCH(AL851, 'Stock List'!$K$11:$K$1010, 0)))*AK851), 2), 0)</f>
        <v>0</v>
      </c>
      <c r="CF851" s="20"/>
      <c r="CG851" s="20">
        <f>IFERROR(ROUND(((INDEX('Stock List'!$M$11:$M$1010, MATCH(AN851, 'Stock List'!$K$11:$K$1010, 0))/INDEX('Stock List'!$L$11:$L$1010, MATCH(AN851, 'Stock List'!$K$11:$K$1010, 0)))*AM851), 2), 0)</f>
        <v>0</v>
      </c>
      <c r="CH851" s="20"/>
      <c r="CI851" s="20">
        <f>IFERROR(ROUND(((INDEX('Stock List'!$M$11:$M$1010, MATCH(AP851, 'Stock List'!$K$11:$K$1010, 0))/INDEX('Stock List'!$L$11:$L$1010, MATCH(AP851, 'Stock List'!$K$11:$K$1010, 0)))*AO851), 2), 0)</f>
        <v>0</v>
      </c>
      <c r="CJ851" s="20"/>
      <c r="CK851" s="20">
        <f>IFERROR(ROUND(((INDEX('Stock List'!$M$11:$M$1010, MATCH(AR851, 'Stock List'!$K$11:$K$1010, 0))/INDEX('Stock List'!$L$11:$L$1010, MATCH(AR851, 'Stock List'!$K$11:$K$1010, 0)))*AQ851), 2), 0)</f>
        <v>0</v>
      </c>
      <c r="CL851" s="20"/>
      <c r="CM851" s="20">
        <f>IFERROR(ROUND(((INDEX('Stock List'!$M$11:$M$1010, MATCH(AT851, 'Stock List'!$K$11:$K$1010, 0))/INDEX('Stock List'!$L$11:$L$1010, MATCH(AT851, 'Stock List'!$K$11:$K$1010, 0)))*AS851), 2), 0)</f>
        <v>0</v>
      </c>
      <c r="CN851" s="20"/>
      <c r="CO851" s="20">
        <f>IFERROR(ROUND(((INDEX('Stock List'!$M$11:$M$1010, MATCH(AV851, 'Stock List'!$K$11:$K$1010, 0))/INDEX('Stock List'!$L$11:$L$1010, MATCH(AV851, 'Stock List'!$K$11:$K$1010, 0)))*AU851), 2), 0)</f>
        <v>0</v>
      </c>
      <c r="CP851" s="20"/>
      <c r="CQ851" s="20">
        <f>IFERROR(ROUND(((INDEX('Stock List'!$M$11:$M$1010, MATCH(AX851, 'Stock List'!$K$11:$K$1010, 0))/INDEX('Stock List'!$L$11:$L$1010, MATCH(AX851, 'Stock List'!$K$11:$K$1010, 0)))*AW851), 2), 0)</f>
        <v>0</v>
      </c>
      <c r="CR851" s="22"/>
      <c r="CT851" s="106" t="str">
        <f t="shared" si="706"/>
        <v/>
      </c>
      <c r="CU851" s="22" t="str">
        <f t="shared" si="707"/>
        <v/>
      </c>
      <c r="CX851" s="106" t="str">
        <f t="shared" si="708"/>
        <v/>
      </c>
      <c r="CY851" s="20" t="str">
        <f t="shared" si="709"/>
        <v/>
      </c>
      <c r="CZ851" s="22" t="str">
        <f t="shared" si="710"/>
        <v/>
      </c>
      <c r="DB851" s="76" t="str">
        <f>IF($H851="", "", COUNTIF($G$11:$G$1010, "&gt;"&amp;$G851)+1+COUNTIF($G$11:$G851, $G851)-1)</f>
        <v/>
      </c>
      <c r="DC851" s="76" t="str">
        <f>IF($H851="", "", COUNTIF($CZ$11:$CZ$1010, "&gt;"&amp;$CZ851)+1+COUNTIF($CZ$11:$CZ851, $CZ851)-1)</f>
        <v/>
      </c>
      <c r="DE851" s="147" t="str">
        <f t="shared" si="711"/>
        <v/>
      </c>
      <c r="DF851" s="148"/>
      <c r="DG851" s="19" t="str">
        <f t="shared" si="712"/>
        <v/>
      </c>
      <c r="DH851" s="153" t="str">
        <f t="shared" si="713"/>
        <v/>
      </c>
      <c r="DI851" s="19" t="str">
        <f t="shared" si="665"/>
        <v/>
      </c>
      <c r="DJ851" s="153" t="str">
        <f t="shared" si="666"/>
        <v/>
      </c>
      <c r="DK851" s="19" t="str">
        <f t="shared" si="667"/>
        <v/>
      </c>
      <c r="DL851" s="153" t="str">
        <f t="shared" si="668"/>
        <v/>
      </c>
      <c r="DM851" s="19" t="str">
        <f t="shared" si="669"/>
        <v/>
      </c>
      <c r="DN851" s="153" t="str">
        <f t="shared" si="670"/>
        <v/>
      </c>
      <c r="DO851" s="19" t="str">
        <f t="shared" si="671"/>
        <v/>
      </c>
      <c r="DP851" s="153" t="str">
        <f t="shared" si="672"/>
        <v/>
      </c>
      <c r="DQ851" s="19" t="str">
        <f t="shared" si="673"/>
        <v/>
      </c>
      <c r="DR851" s="153" t="str">
        <f t="shared" si="674"/>
        <v/>
      </c>
      <c r="DS851" s="19" t="str">
        <f t="shared" si="675"/>
        <v/>
      </c>
      <c r="DT851" s="153" t="str">
        <f t="shared" si="676"/>
        <v/>
      </c>
      <c r="DU851" s="19" t="str">
        <f t="shared" si="677"/>
        <v/>
      </c>
      <c r="DV851" s="153" t="str">
        <f t="shared" si="678"/>
        <v/>
      </c>
      <c r="DW851" s="19" t="str">
        <f t="shared" si="679"/>
        <v/>
      </c>
      <c r="DX851" s="153" t="str">
        <f t="shared" si="680"/>
        <v/>
      </c>
      <c r="DY851" s="19" t="str">
        <f t="shared" si="681"/>
        <v/>
      </c>
      <c r="DZ851" s="153" t="str">
        <f t="shared" si="682"/>
        <v/>
      </c>
      <c r="EA851" s="19" t="str">
        <f t="shared" si="683"/>
        <v/>
      </c>
      <c r="EB851" s="153" t="str">
        <f t="shared" si="684"/>
        <v/>
      </c>
      <c r="EC851" s="19" t="str">
        <f t="shared" si="685"/>
        <v/>
      </c>
      <c r="ED851" s="153" t="str">
        <f t="shared" si="686"/>
        <v/>
      </c>
      <c r="EE851" s="19" t="str">
        <f t="shared" si="687"/>
        <v/>
      </c>
      <c r="EF851" s="153" t="str">
        <f t="shared" si="688"/>
        <v/>
      </c>
      <c r="EG851" s="19" t="str">
        <f t="shared" si="689"/>
        <v/>
      </c>
      <c r="EH851" s="153" t="str">
        <f t="shared" si="690"/>
        <v/>
      </c>
      <c r="EI851" s="19" t="str">
        <f t="shared" si="691"/>
        <v/>
      </c>
      <c r="EJ851" s="153" t="str">
        <f t="shared" si="692"/>
        <v/>
      </c>
      <c r="EK851" s="19" t="str">
        <f t="shared" si="693"/>
        <v/>
      </c>
      <c r="EL851" s="153" t="str">
        <f t="shared" si="694"/>
        <v/>
      </c>
      <c r="EM851" s="19" t="str">
        <f t="shared" si="695"/>
        <v/>
      </c>
      <c r="EN851" s="153" t="str">
        <f t="shared" si="696"/>
        <v/>
      </c>
      <c r="EO851" s="19" t="str">
        <f t="shared" si="697"/>
        <v/>
      </c>
      <c r="EP851" s="153" t="str">
        <f t="shared" si="698"/>
        <v/>
      </c>
      <c r="EQ851" s="19" t="str">
        <f t="shared" si="699"/>
        <v/>
      </c>
      <c r="ER851" s="153" t="str">
        <f t="shared" si="700"/>
        <v/>
      </c>
      <c r="ES851" s="19" t="str">
        <f t="shared" si="701"/>
        <v/>
      </c>
      <c r="ET851" s="153" t="str">
        <f t="shared" si="702"/>
        <v/>
      </c>
    </row>
    <row r="852" spans="1:150" x14ac:dyDescent="0.25">
      <c r="A852" s="31"/>
      <c r="B852" s="91" t="str">
        <f t="shared" si="703"/>
        <v/>
      </c>
      <c r="C852" s="20" t="str">
        <f t="shared" si="663"/>
        <v/>
      </c>
      <c r="D852" s="97" t="str">
        <f t="shared" si="664"/>
        <v/>
      </c>
      <c r="E852" s="62" t="str">
        <f t="shared" si="704"/>
        <v/>
      </c>
      <c r="F852" s="31"/>
      <c r="G852" s="282"/>
      <c r="H852" s="283"/>
      <c r="I852" s="284"/>
      <c r="J852" s="285"/>
      <c r="K852" s="286"/>
      <c r="L852" s="287"/>
      <c r="M852" s="288"/>
      <c r="N852" s="287"/>
      <c r="O852" s="288"/>
      <c r="P852" s="287"/>
      <c r="Q852" s="288"/>
      <c r="R852" s="287"/>
      <c r="S852" s="288"/>
      <c r="T852" s="287"/>
      <c r="U852" s="288"/>
      <c r="V852" s="287"/>
      <c r="W852" s="288"/>
      <c r="X852" s="287"/>
      <c r="Y852" s="288"/>
      <c r="Z852" s="287"/>
      <c r="AA852" s="288"/>
      <c r="AB852" s="287"/>
      <c r="AC852" s="288"/>
      <c r="AD852" s="287"/>
      <c r="AE852" s="288"/>
      <c r="AF852" s="287"/>
      <c r="AG852" s="288"/>
      <c r="AH852" s="287"/>
      <c r="AI852" s="288"/>
      <c r="AJ852" s="287"/>
      <c r="AK852" s="288"/>
      <c r="AL852" s="287"/>
      <c r="AM852" s="288"/>
      <c r="AN852" s="287"/>
      <c r="AO852" s="288"/>
      <c r="AP852" s="287"/>
      <c r="AQ852" s="288"/>
      <c r="AR852" s="287"/>
      <c r="AS852" s="288"/>
      <c r="AT852" s="287"/>
      <c r="AU852" s="288"/>
      <c r="AV852" s="287"/>
      <c r="AW852" s="288"/>
      <c r="AX852" s="287"/>
      <c r="AY852" s="31"/>
      <c r="BA852" s="76" t="str">
        <f t="shared" si="705"/>
        <v/>
      </c>
      <c r="BC852" s="76" t="str">
        <f>IF('Stock List'!$K852="", "", 'Stock List'!$K852)</f>
        <v/>
      </c>
      <c r="BE852" s="106">
        <f>IFERROR(ROUND(((INDEX('Stock List'!$M$11:$M$1010, MATCH(L852, 'Stock List'!$K$11:$K$1010, 0))/INDEX('Stock List'!$L$11:$L$1010, MATCH(L852, 'Stock List'!$K$11:$K$1010, 0)))*K852), 2), 0)</f>
        <v>0</v>
      </c>
      <c r="BF852" s="20"/>
      <c r="BG852" s="20">
        <f>IFERROR(ROUND(((INDEX('Stock List'!$M$11:$M$1010, MATCH(N852, 'Stock List'!$K$11:$K$1010, 0))/INDEX('Stock List'!$L$11:$L$1010, MATCH(N852, 'Stock List'!$K$11:$K$1010, 0)))*M852), 2), 0)</f>
        <v>0</v>
      </c>
      <c r="BH852" s="20"/>
      <c r="BI852" s="20">
        <f>IFERROR(ROUND(((INDEX('Stock List'!$M$11:$M$1010, MATCH(P852, 'Stock List'!$K$11:$K$1010, 0))/INDEX('Stock List'!$L$11:$L$1010, MATCH(P852, 'Stock List'!$K$11:$K$1010, 0)))*O852), 2), 0)</f>
        <v>0</v>
      </c>
      <c r="BJ852" s="20"/>
      <c r="BK852" s="20">
        <f>IFERROR(ROUND(((INDEX('Stock List'!$M$11:$M$1010, MATCH(R852, 'Stock List'!$K$11:$K$1010, 0))/INDEX('Stock List'!$L$11:$L$1010, MATCH(R852, 'Stock List'!$K$11:$K$1010, 0)))*Q852), 2), 0)</f>
        <v>0</v>
      </c>
      <c r="BL852" s="20"/>
      <c r="BM852" s="20">
        <f>IFERROR(ROUND(((INDEX('Stock List'!$M$11:$M$1010, MATCH(T852, 'Stock List'!$K$11:$K$1010, 0))/INDEX('Stock List'!$L$11:$L$1010, MATCH(T852, 'Stock List'!$K$11:$K$1010, 0)))*S852), 2), 0)</f>
        <v>0</v>
      </c>
      <c r="BN852" s="20"/>
      <c r="BO852" s="20">
        <f>IFERROR(ROUND(((INDEX('Stock List'!$M$11:$M$1010, MATCH(V852, 'Stock List'!$K$11:$K$1010, 0))/INDEX('Stock List'!$L$11:$L$1010, MATCH(V852, 'Stock List'!$K$11:$K$1010, 0)))*U852), 2), 0)</f>
        <v>0</v>
      </c>
      <c r="BP852" s="20"/>
      <c r="BQ852" s="20">
        <f>IFERROR(ROUND(((INDEX('Stock List'!$M$11:$M$1010, MATCH(X852, 'Stock List'!$K$11:$K$1010, 0))/INDEX('Stock List'!$L$11:$L$1010, MATCH(X852, 'Stock List'!$K$11:$K$1010, 0)))*W852), 2), 0)</f>
        <v>0</v>
      </c>
      <c r="BR852" s="20"/>
      <c r="BS852" s="20">
        <f>IFERROR(ROUND(((INDEX('Stock List'!$M$11:$M$1010, MATCH(Z852, 'Stock List'!$K$11:$K$1010, 0))/INDEX('Stock List'!$L$11:$L$1010, MATCH(Z852, 'Stock List'!$K$11:$K$1010, 0)))*Y852), 2), 0)</f>
        <v>0</v>
      </c>
      <c r="BT852" s="20"/>
      <c r="BU852" s="20">
        <f>IFERROR(ROUND(((INDEX('Stock List'!$M$11:$M$1010, MATCH(AB852, 'Stock List'!$K$11:$K$1010, 0))/INDEX('Stock List'!$L$11:$L$1010, MATCH(AB852, 'Stock List'!$K$11:$K$1010, 0)))*AA852), 2), 0)</f>
        <v>0</v>
      </c>
      <c r="BV852" s="20"/>
      <c r="BW852" s="20">
        <f>IFERROR(ROUND(((INDEX('Stock List'!$M$11:$M$1010, MATCH(AD852, 'Stock List'!$K$11:$K$1010, 0))/INDEX('Stock List'!$L$11:$L$1010, MATCH(AD852, 'Stock List'!$K$11:$K$1010, 0)))*AC852), 2), 0)</f>
        <v>0</v>
      </c>
      <c r="BX852" s="20"/>
      <c r="BY852" s="20">
        <f>IFERROR(ROUND(((INDEX('Stock List'!$M$11:$M$1010, MATCH(AF852, 'Stock List'!$K$11:$K$1010, 0))/INDEX('Stock List'!$L$11:$L$1010, MATCH(AF852, 'Stock List'!$K$11:$K$1010, 0)))*AE852), 2), 0)</f>
        <v>0</v>
      </c>
      <c r="BZ852" s="20"/>
      <c r="CA852" s="20">
        <f>IFERROR(ROUND(((INDEX('Stock List'!$M$11:$M$1010, MATCH(AH852, 'Stock List'!$K$11:$K$1010, 0))/INDEX('Stock List'!$L$11:$L$1010, MATCH(AH852, 'Stock List'!$K$11:$K$1010, 0)))*AG852), 2), 0)</f>
        <v>0</v>
      </c>
      <c r="CB852" s="20"/>
      <c r="CC852" s="20">
        <f>IFERROR(ROUND(((INDEX('Stock List'!$M$11:$M$1010, MATCH(AJ852, 'Stock List'!$K$11:$K$1010, 0))/INDEX('Stock List'!$L$11:$L$1010, MATCH(AJ852, 'Stock List'!$K$11:$K$1010, 0)))*AI852), 2), 0)</f>
        <v>0</v>
      </c>
      <c r="CD852" s="20"/>
      <c r="CE852" s="20">
        <f>IFERROR(ROUND(((INDEX('Stock List'!$M$11:$M$1010, MATCH(AL852, 'Stock List'!$K$11:$K$1010, 0))/INDEX('Stock List'!$L$11:$L$1010, MATCH(AL852, 'Stock List'!$K$11:$K$1010, 0)))*AK852), 2), 0)</f>
        <v>0</v>
      </c>
      <c r="CF852" s="20"/>
      <c r="CG852" s="20">
        <f>IFERROR(ROUND(((INDEX('Stock List'!$M$11:$M$1010, MATCH(AN852, 'Stock List'!$K$11:$K$1010, 0))/INDEX('Stock List'!$L$11:$L$1010, MATCH(AN852, 'Stock List'!$K$11:$K$1010, 0)))*AM852), 2), 0)</f>
        <v>0</v>
      </c>
      <c r="CH852" s="20"/>
      <c r="CI852" s="20">
        <f>IFERROR(ROUND(((INDEX('Stock List'!$M$11:$M$1010, MATCH(AP852, 'Stock List'!$K$11:$K$1010, 0))/INDEX('Stock List'!$L$11:$L$1010, MATCH(AP852, 'Stock List'!$K$11:$K$1010, 0)))*AO852), 2), 0)</f>
        <v>0</v>
      </c>
      <c r="CJ852" s="20"/>
      <c r="CK852" s="20">
        <f>IFERROR(ROUND(((INDEX('Stock List'!$M$11:$M$1010, MATCH(AR852, 'Stock List'!$K$11:$K$1010, 0))/INDEX('Stock List'!$L$11:$L$1010, MATCH(AR852, 'Stock List'!$K$11:$K$1010, 0)))*AQ852), 2), 0)</f>
        <v>0</v>
      </c>
      <c r="CL852" s="20"/>
      <c r="CM852" s="20">
        <f>IFERROR(ROUND(((INDEX('Stock List'!$M$11:$M$1010, MATCH(AT852, 'Stock List'!$K$11:$K$1010, 0))/INDEX('Stock List'!$L$11:$L$1010, MATCH(AT852, 'Stock List'!$K$11:$K$1010, 0)))*AS852), 2), 0)</f>
        <v>0</v>
      </c>
      <c r="CN852" s="20"/>
      <c r="CO852" s="20">
        <f>IFERROR(ROUND(((INDEX('Stock List'!$M$11:$M$1010, MATCH(AV852, 'Stock List'!$K$11:$K$1010, 0))/INDEX('Stock List'!$L$11:$L$1010, MATCH(AV852, 'Stock List'!$K$11:$K$1010, 0)))*AU852), 2), 0)</f>
        <v>0</v>
      </c>
      <c r="CP852" s="20"/>
      <c r="CQ852" s="20">
        <f>IFERROR(ROUND(((INDEX('Stock List'!$M$11:$M$1010, MATCH(AX852, 'Stock List'!$K$11:$K$1010, 0))/INDEX('Stock List'!$L$11:$L$1010, MATCH(AX852, 'Stock List'!$K$11:$K$1010, 0)))*AW852), 2), 0)</f>
        <v>0</v>
      </c>
      <c r="CR852" s="22"/>
      <c r="CT852" s="106" t="str">
        <f t="shared" si="706"/>
        <v/>
      </c>
      <c r="CU852" s="22" t="str">
        <f t="shared" si="707"/>
        <v/>
      </c>
      <c r="CX852" s="106" t="str">
        <f t="shared" si="708"/>
        <v/>
      </c>
      <c r="CY852" s="20" t="str">
        <f t="shared" si="709"/>
        <v/>
      </c>
      <c r="CZ852" s="22" t="str">
        <f t="shared" si="710"/>
        <v/>
      </c>
      <c r="DB852" s="76" t="str">
        <f>IF($H852="", "", COUNTIF($G$11:$G$1010, "&gt;"&amp;$G852)+1+COUNTIF($G$11:$G852, $G852)-1)</f>
        <v/>
      </c>
      <c r="DC852" s="76" t="str">
        <f>IF($H852="", "", COUNTIF($CZ$11:$CZ$1010, "&gt;"&amp;$CZ852)+1+COUNTIF($CZ$11:$CZ852, $CZ852)-1)</f>
        <v/>
      </c>
      <c r="DE852" s="147" t="str">
        <f t="shared" si="711"/>
        <v/>
      </c>
      <c r="DF852" s="148"/>
      <c r="DG852" s="19" t="str">
        <f t="shared" si="712"/>
        <v/>
      </c>
      <c r="DH852" s="153" t="str">
        <f t="shared" si="713"/>
        <v/>
      </c>
      <c r="DI852" s="19" t="str">
        <f t="shared" si="665"/>
        <v/>
      </c>
      <c r="DJ852" s="153" t="str">
        <f t="shared" si="666"/>
        <v/>
      </c>
      <c r="DK852" s="19" t="str">
        <f t="shared" si="667"/>
        <v/>
      </c>
      <c r="DL852" s="153" t="str">
        <f t="shared" si="668"/>
        <v/>
      </c>
      <c r="DM852" s="19" t="str">
        <f t="shared" si="669"/>
        <v/>
      </c>
      <c r="DN852" s="153" t="str">
        <f t="shared" si="670"/>
        <v/>
      </c>
      <c r="DO852" s="19" t="str">
        <f t="shared" si="671"/>
        <v/>
      </c>
      <c r="DP852" s="153" t="str">
        <f t="shared" si="672"/>
        <v/>
      </c>
      <c r="DQ852" s="19" t="str">
        <f t="shared" si="673"/>
        <v/>
      </c>
      <c r="DR852" s="153" t="str">
        <f t="shared" si="674"/>
        <v/>
      </c>
      <c r="DS852" s="19" t="str">
        <f t="shared" si="675"/>
        <v/>
      </c>
      <c r="DT852" s="153" t="str">
        <f t="shared" si="676"/>
        <v/>
      </c>
      <c r="DU852" s="19" t="str">
        <f t="shared" si="677"/>
        <v/>
      </c>
      <c r="DV852" s="153" t="str">
        <f t="shared" si="678"/>
        <v/>
      </c>
      <c r="DW852" s="19" t="str">
        <f t="shared" si="679"/>
        <v/>
      </c>
      <c r="DX852" s="153" t="str">
        <f t="shared" si="680"/>
        <v/>
      </c>
      <c r="DY852" s="19" t="str">
        <f t="shared" si="681"/>
        <v/>
      </c>
      <c r="DZ852" s="153" t="str">
        <f t="shared" si="682"/>
        <v/>
      </c>
      <c r="EA852" s="19" t="str">
        <f t="shared" si="683"/>
        <v/>
      </c>
      <c r="EB852" s="153" t="str">
        <f t="shared" si="684"/>
        <v/>
      </c>
      <c r="EC852" s="19" t="str">
        <f t="shared" si="685"/>
        <v/>
      </c>
      <c r="ED852" s="153" t="str">
        <f t="shared" si="686"/>
        <v/>
      </c>
      <c r="EE852" s="19" t="str">
        <f t="shared" si="687"/>
        <v/>
      </c>
      <c r="EF852" s="153" t="str">
        <f t="shared" si="688"/>
        <v/>
      </c>
      <c r="EG852" s="19" t="str">
        <f t="shared" si="689"/>
        <v/>
      </c>
      <c r="EH852" s="153" t="str">
        <f t="shared" si="690"/>
        <v/>
      </c>
      <c r="EI852" s="19" t="str">
        <f t="shared" si="691"/>
        <v/>
      </c>
      <c r="EJ852" s="153" t="str">
        <f t="shared" si="692"/>
        <v/>
      </c>
      <c r="EK852" s="19" t="str">
        <f t="shared" si="693"/>
        <v/>
      </c>
      <c r="EL852" s="153" t="str">
        <f t="shared" si="694"/>
        <v/>
      </c>
      <c r="EM852" s="19" t="str">
        <f t="shared" si="695"/>
        <v/>
      </c>
      <c r="EN852" s="153" t="str">
        <f t="shared" si="696"/>
        <v/>
      </c>
      <c r="EO852" s="19" t="str">
        <f t="shared" si="697"/>
        <v/>
      </c>
      <c r="EP852" s="153" t="str">
        <f t="shared" si="698"/>
        <v/>
      </c>
      <c r="EQ852" s="19" t="str">
        <f t="shared" si="699"/>
        <v/>
      </c>
      <c r="ER852" s="153" t="str">
        <f t="shared" si="700"/>
        <v/>
      </c>
      <c r="ES852" s="19" t="str">
        <f t="shared" si="701"/>
        <v/>
      </c>
      <c r="ET852" s="153" t="str">
        <f t="shared" si="702"/>
        <v/>
      </c>
    </row>
    <row r="853" spans="1:150" x14ac:dyDescent="0.25">
      <c r="A853" s="31"/>
      <c r="B853" s="91" t="str">
        <f t="shared" si="703"/>
        <v/>
      </c>
      <c r="C853" s="20" t="str">
        <f t="shared" si="663"/>
        <v/>
      </c>
      <c r="D853" s="97" t="str">
        <f t="shared" si="664"/>
        <v/>
      </c>
      <c r="E853" s="62" t="str">
        <f t="shared" si="704"/>
        <v/>
      </c>
      <c r="F853" s="31"/>
      <c r="G853" s="282"/>
      <c r="H853" s="283"/>
      <c r="I853" s="284"/>
      <c r="J853" s="285"/>
      <c r="K853" s="286"/>
      <c r="L853" s="287"/>
      <c r="M853" s="288"/>
      <c r="N853" s="287"/>
      <c r="O853" s="288"/>
      <c r="P853" s="287"/>
      <c r="Q853" s="288"/>
      <c r="R853" s="287"/>
      <c r="S853" s="288"/>
      <c r="T853" s="287"/>
      <c r="U853" s="288"/>
      <c r="V853" s="287"/>
      <c r="W853" s="288"/>
      <c r="X853" s="287"/>
      <c r="Y853" s="288"/>
      <c r="Z853" s="287"/>
      <c r="AA853" s="288"/>
      <c r="AB853" s="287"/>
      <c r="AC853" s="288"/>
      <c r="AD853" s="287"/>
      <c r="AE853" s="288"/>
      <c r="AF853" s="287"/>
      <c r="AG853" s="288"/>
      <c r="AH853" s="287"/>
      <c r="AI853" s="288"/>
      <c r="AJ853" s="287"/>
      <c r="AK853" s="288"/>
      <c r="AL853" s="287"/>
      <c r="AM853" s="288"/>
      <c r="AN853" s="287"/>
      <c r="AO853" s="288"/>
      <c r="AP853" s="287"/>
      <c r="AQ853" s="288"/>
      <c r="AR853" s="287"/>
      <c r="AS853" s="288"/>
      <c r="AT853" s="287"/>
      <c r="AU853" s="288"/>
      <c r="AV853" s="287"/>
      <c r="AW853" s="288"/>
      <c r="AX853" s="287"/>
      <c r="AY853" s="31"/>
      <c r="BA853" s="76" t="str">
        <f t="shared" si="705"/>
        <v/>
      </c>
      <c r="BC853" s="76" t="str">
        <f>IF('Stock List'!$K853="", "", 'Stock List'!$K853)</f>
        <v/>
      </c>
      <c r="BE853" s="106">
        <f>IFERROR(ROUND(((INDEX('Stock List'!$M$11:$M$1010, MATCH(L853, 'Stock List'!$K$11:$K$1010, 0))/INDEX('Stock List'!$L$11:$L$1010, MATCH(L853, 'Stock List'!$K$11:$K$1010, 0)))*K853), 2), 0)</f>
        <v>0</v>
      </c>
      <c r="BF853" s="20"/>
      <c r="BG853" s="20">
        <f>IFERROR(ROUND(((INDEX('Stock List'!$M$11:$M$1010, MATCH(N853, 'Stock List'!$K$11:$K$1010, 0))/INDEX('Stock List'!$L$11:$L$1010, MATCH(N853, 'Stock List'!$K$11:$K$1010, 0)))*M853), 2), 0)</f>
        <v>0</v>
      </c>
      <c r="BH853" s="20"/>
      <c r="BI853" s="20">
        <f>IFERROR(ROUND(((INDEX('Stock List'!$M$11:$M$1010, MATCH(P853, 'Stock List'!$K$11:$K$1010, 0))/INDEX('Stock List'!$L$11:$L$1010, MATCH(P853, 'Stock List'!$K$11:$K$1010, 0)))*O853), 2), 0)</f>
        <v>0</v>
      </c>
      <c r="BJ853" s="20"/>
      <c r="BK853" s="20">
        <f>IFERROR(ROUND(((INDEX('Stock List'!$M$11:$M$1010, MATCH(R853, 'Stock List'!$K$11:$K$1010, 0))/INDEX('Stock List'!$L$11:$L$1010, MATCH(R853, 'Stock List'!$K$11:$K$1010, 0)))*Q853), 2), 0)</f>
        <v>0</v>
      </c>
      <c r="BL853" s="20"/>
      <c r="BM853" s="20">
        <f>IFERROR(ROUND(((INDEX('Stock List'!$M$11:$M$1010, MATCH(T853, 'Stock List'!$K$11:$K$1010, 0))/INDEX('Stock List'!$L$11:$L$1010, MATCH(T853, 'Stock List'!$K$11:$K$1010, 0)))*S853), 2), 0)</f>
        <v>0</v>
      </c>
      <c r="BN853" s="20"/>
      <c r="BO853" s="20">
        <f>IFERROR(ROUND(((INDEX('Stock List'!$M$11:$M$1010, MATCH(V853, 'Stock List'!$K$11:$K$1010, 0))/INDEX('Stock List'!$L$11:$L$1010, MATCH(V853, 'Stock List'!$K$11:$K$1010, 0)))*U853), 2), 0)</f>
        <v>0</v>
      </c>
      <c r="BP853" s="20"/>
      <c r="BQ853" s="20">
        <f>IFERROR(ROUND(((INDEX('Stock List'!$M$11:$M$1010, MATCH(X853, 'Stock List'!$K$11:$K$1010, 0))/INDEX('Stock List'!$L$11:$L$1010, MATCH(X853, 'Stock List'!$K$11:$K$1010, 0)))*W853), 2), 0)</f>
        <v>0</v>
      </c>
      <c r="BR853" s="20"/>
      <c r="BS853" s="20">
        <f>IFERROR(ROUND(((INDEX('Stock List'!$M$11:$M$1010, MATCH(Z853, 'Stock List'!$K$11:$K$1010, 0))/INDEX('Stock List'!$L$11:$L$1010, MATCH(Z853, 'Stock List'!$K$11:$K$1010, 0)))*Y853), 2), 0)</f>
        <v>0</v>
      </c>
      <c r="BT853" s="20"/>
      <c r="BU853" s="20">
        <f>IFERROR(ROUND(((INDEX('Stock List'!$M$11:$M$1010, MATCH(AB853, 'Stock List'!$K$11:$K$1010, 0))/INDEX('Stock List'!$L$11:$L$1010, MATCH(AB853, 'Stock List'!$K$11:$K$1010, 0)))*AA853), 2), 0)</f>
        <v>0</v>
      </c>
      <c r="BV853" s="20"/>
      <c r="BW853" s="20">
        <f>IFERROR(ROUND(((INDEX('Stock List'!$M$11:$M$1010, MATCH(AD853, 'Stock List'!$K$11:$K$1010, 0))/INDEX('Stock List'!$L$11:$L$1010, MATCH(AD853, 'Stock List'!$K$11:$K$1010, 0)))*AC853), 2), 0)</f>
        <v>0</v>
      </c>
      <c r="BX853" s="20"/>
      <c r="BY853" s="20">
        <f>IFERROR(ROUND(((INDEX('Stock List'!$M$11:$M$1010, MATCH(AF853, 'Stock List'!$K$11:$K$1010, 0))/INDEX('Stock List'!$L$11:$L$1010, MATCH(AF853, 'Stock List'!$K$11:$K$1010, 0)))*AE853), 2), 0)</f>
        <v>0</v>
      </c>
      <c r="BZ853" s="20"/>
      <c r="CA853" s="20">
        <f>IFERROR(ROUND(((INDEX('Stock List'!$M$11:$M$1010, MATCH(AH853, 'Stock List'!$K$11:$K$1010, 0))/INDEX('Stock List'!$L$11:$L$1010, MATCH(AH853, 'Stock List'!$K$11:$K$1010, 0)))*AG853), 2), 0)</f>
        <v>0</v>
      </c>
      <c r="CB853" s="20"/>
      <c r="CC853" s="20">
        <f>IFERROR(ROUND(((INDEX('Stock List'!$M$11:$M$1010, MATCH(AJ853, 'Stock List'!$K$11:$K$1010, 0))/INDEX('Stock List'!$L$11:$L$1010, MATCH(AJ853, 'Stock List'!$K$11:$K$1010, 0)))*AI853), 2), 0)</f>
        <v>0</v>
      </c>
      <c r="CD853" s="20"/>
      <c r="CE853" s="20">
        <f>IFERROR(ROUND(((INDEX('Stock List'!$M$11:$M$1010, MATCH(AL853, 'Stock List'!$K$11:$K$1010, 0))/INDEX('Stock List'!$L$11:$L$1010, MATCH(AL853, 'Stock List'!$K$11:$K$1010, 0)))*AK853), 2), 0)</f>
        <v>0</v>
      </c>
      <c r="CF853" s="20"/>
      <c r="CG853" s="20">
        <f>IFERROR(ROUND(((INDEX('Stock List'!$M$11:$M$1010, MATCH(AN853, 'Stock List'!$K$11:$K$1010, 0))/INDEX('Stock List'!$L$11:$L$1010, MATCH(AN853, 'Stock List'!$K$11:$K$1010, 0)))*AM853), 2), 0)</f>
        <v>0</v>
      </c>
      <c r="CH853" s="20"/>
      <c r="CI853" s="20">
        <f>IFERROR(ROUND(((INDEX('Stock List'!$M$11:$M$1010, MATCH(AP853, 'Stock List'!$K$11:$K$1010, 0))/INDEX('Stock List'!$L$11:$L$1010, MATCH(AP853, 'Stock List'!$K$11:$K$1010, 0)))*AO853), 2), 0)</f>
        <v>0</v>
      </c>
      <c r="CJ853" s="20"/>
      <c r="CK853" s="20">
        <f>IFERROR(ROUND(((INDEX('Stock List'!$M$11:$M$1010, MATCH(AR853, 'Stock List'!$K$11:$K$1010, 0))/INDEX('Stock List'!$L$11:$L$1010, MATCH(AR853, 'Stock List'!$K$11:$K$1010, 0)))*AQ853), 2), 0)</f>
        <v>0</v>
      </c>
      <c r="CL853" s="20"/>
      <c r="CM853" s="20">
        <f>IFERROR(ROUND(((INDEX('Stock List'!$M$11:$M$1010, MATCH(AT853, 'Stock List'!$K$11:$K$1010, 0))/INDEX('Stock List'!$L$11:$L$1010, MATCH(AT853, 'Stock List'!$K$11:$K$1010, 0)))*AS853), 2), 0)</f>
        <v>0</v>
      </c>
      <c r="CN853" s="20"/>
      <c r="CO853" s="20">
        <f>IFERROR(ROUND(((INDEX('Stock List'!$M$11:$M$1010, MATCH(AV853, 'Stock List'!$K$11:$K$1010, 0))/INDEX('Stock List'!$L$11:$L$1010, MATCH(AV853, 'Stock List'!$K$11:$K$1010, 0)))*AU853), 2), 0)</f>
        <v>0</v>
      </c>
      <c r="CP853" s="20"/>
      <c r="CQ853" s="20">
        <f>IFERROR(ROUND(((INDEX('Stock List'!$M$11:$M$1010, MATCH(AX853, 'Stock List'!$K$11:$K$1010, 0))/INDEX('Stock List'!$L$11:$L$1010, MATCH(AX853, 'Stock List'!$K$11:$K$1010, 0)))*AW853), 2), 0)</f>
        <v>0</v>
      </c>
      <c r="CR853" s="22"/>
      <c r="CT853" s="106" t="str">
        <f t="shared" si="706"/>
        <v/>
      </c>
      <c r="CU853" s="22" t="str">
        <f t="shared" si="707"/>
        <v/>
      </c>
      <c r="CX853" s="106" t="str">
        <f t="shared" si="708"/>
        <v/>
      </c>
      <c r="CY853" s="20" t="str">
        <f t="shared" si="709"/>
        <v/>
      </c>
      <c r="CZ853" s="22" t="str">
        <f t="shared" si="710"/>
        <v/>
      </c>
      <c r="DB853" s="76" t="str">
        <f>IF($H853="", "", COUNTIF($G$11:$G$1010, "&gt;"&amp;$G853)+1+COUNTIF($G$11:$G853, $G853)-1)</f>
        <v/>
      </c>
      <c r="DC853" s="76" t="str">
        <f>IF($H853="", "", COUNTIF($CZ$11:$CZ$1010, "&gt;"&amp;$CZ853)+1+COUNTIF($CZ$11:$CZ853, $CZ853)-1)</f>
        <v/>
      </c>
      <c r="DE853" s="147" t="str">
        <f t="shared" si="711"/>
        <v/>
      </c>
      <c r="DF853" s="148"/>
      <c r="DG853" s="19" t="str">
        <f t="shared" si="712"/>
        <v/>
      </c>
      <c r="DH853" s="153" t="str">
        <f t="shared" si="713"/>
        <v/>
      </c>
      <c r="DI853" s="19" t="str">
        <f t="shared" si="665"/>
        <v/>
      </c>
      <c r="DJ853" s="153" t="str">
        <f t="shared" si="666"/>
        <v/>
      </c>
      <c r="DK853" s="19" t="str">
        <f t="shared" si="667"/>
        <v/>
      </c>
      <c r="DL853" s="153" t="str">
        <f t="shared" si="668"/>
        <v/>
      </c>
      <c r="DM853" s="19" t="str">
        <f t="shared" si="669"/>
        <v/>
      </c>
      <c r="DN853" s="153" t="str">
        <f t="shared" si="670"/>
        <v/>
      </c>
      <c r="DO853" s="19" t="str">
        <f t="shared" si="671"/>
        <v/>
      </c>
      <c r="DP853" s="153" t="str">
        <f t="shared" si="672"/>
        <v/>
      </c>
      <c r="DQ853" s="19" t="str">
        <f t="shared" si="673"/>
        <v/>
      </c>
      <c r="DR853" s="153" t="str">
        <f t="shared" si="674"/>
        <v/>
      </c>
      <c r="DS853" s="19" t="str">
        <f t="shared" si="675"/>
        <v/>
      </c>
      <c r="DT853" s="153" t="str">
        <f t="shared" si="676"/>
        <v/>
      </c>
      <c r="DU853" s="19" t="str">
        <f t="shared" si="677"/>
        <v/>
      </c>
      <c r="DV853" s="153" t="str">
        <f t="shared" si="678"/>
        <v/>
      </c>
      <c r="DW853" s="19" t="str">
        <f t="shared" si="679"/>
        <v/>
      </c>
      <c r="DX853" s="153" t="str">
        <f t="shared" si="680"/>
        <v/>
      </c>
      <c r="DY853" s="19" t="str">
        <f t="shared" si="681"/>
        <v/>
      </c>
      <c r="DZ853" s="153" t="str">
        <f t="shared" si="682"/>
        <v/>
      </c>
      <c r="EA853" s="19" t="str">
        <f t="shared" si="683"/>
        <v/>
      </c>
      <c r="EB853" s="153" t="str">
        <f t="shared" si="684"/>
        <v/>
      </c>
      <c r="EC853" s="19" t="str">
        <f t="shared" si="685"/>
        <v/>
      </c>
      <c r="ED853" s="153" t="str">
        <f t="shared" si="686"/>
        <v/>
      </c>
      <c r="EE853" s="19" t="str">
        <f t="shared" si="687"/>
        <v/>
      </c>
      <c r="EF853" s="153" t="str">
        <f t="shared" si="688"/>
        <v/>
      </c>
      <c r="EG853" s="19" t="str">
        <f t="shared" si="689"/>
        <v/>
      </c>
      <c r="EH853" s="153" t="str">
        <f t="shared" si="690"/>
        <v/>
      </c>
      <c r="EI853" s="19" t="str">
        <f t="shared" si="691"/>
        <v/>
      </c>
      <c r="EJ853" s="153" t="str">
        <f t="shared" si="692"/>
        <v/>
      </c>
      <c r="EK853" s="19" t="str">
        <f t="shared" si="693"/>
        <v/>
      </c>
      <c r="EL853" s="153" t="str">
        <f t="shared" si="694"/>
        <v/>
      </c>
      <c r="EM853" s="19" t="str">
        <f t="shared" si="695"/>
        <v/>
      </c>
      <c r="EN853" s="153" t="str">
        <f t="shared" si="696"/>
        <v/>
      </c>
      <c r="EO853" s="19" t="str">
        <f t="shared" si="697"/>
        <v/>
      </c>
      <c r="EP853" s="153" t="str">
        <f t="shared" si="698"/>
        <v/>
      </c>
      <c r="EQ853" s="19" t="str">
        <f t="shared" si="699"/>
        <v/>
      </c>
      <c r="ER853" s="153" t="str">
        <f t="shared" si="700"/>
        <v/>
      </c>
      <c r="ES853" s="19" t="str">
        <f t="shared" si="701"/>
        <v/>
      </c>
      <c r="ET853" s="153" t="str">
        <f t="shared" si="702"/>
        <v/>
      </c>
    </row>
    <row r="854" spans="1:150" x14ac:dyDescent="0.25">
      <c r="A854" s="31"/>
      <c r="B854" s="91" t="str">
        <f t="shared" si="703"/>
        <v/>
      </c>
      <c r="C854" s="20" t="str">
        <f t="shared" si="663"/>
        <v/>
      </c>
      <c r="D854" s="97" t="str">
        <f t="shared" si="664"/>
        <v/>
      </c>
      <c r="E854" s="62" t="str">
        <f t="shared" si="704"/>
        <v/>
      </c>
      <c r="F854" s="31"/>
      <c r="G854" s="282"/>
      <c r="H854" s="283"/>
      <c r="I854" s="284"/>
      <c r="J854" s="285"/>
      <c r="K854" s="286"/>
      <c r="L854" s="287"/>
      <c r="M854" s="288"/>
      <c r="N854" s="287"/>
      <c r="O854" s="288"/>
      <c r="P854" s="287"/>
      <c r="Q854" s="288"/>
      <c r="R854" s="287"/>
      <c r="S854" s="288"/>
      <c r="T854" s="287"/>
      <c r="U854" s="288"/>
      <c r="V854" s="287"/>
      <c r="W854" s="288"/>
      <c r="X854" s="287"/>
      <c r="Y854" s="288"/>
      <c r="Z854" s="287"/>
      <c r="AA854" s="288"/>
      <c r="AB854" s="287"/>
      <c r="AC854" s="288"/>
      <c r="AD854" s="287"/>
      <c r="AE854" s="288"/>
      <c r="AF854" s="287"/>
      <c r="AG854" s="288"/>
      <c r="AH854" s="287"/>
      <c r="AI854" s="288"/>
      <c r="AJ854" s="287"/>
      <c r="AK854" s="288"/>
      <c r="AL854" s="287"/>
      <c r="AM854" s="288"/>
      <c r="AN854" s="287"/>
      <c r="AO854" s="288"/>
      <c r="AP854" s="287"/>
      <c r="AQ854" s="288"/>
      <c r="AR854" s="287"/>
      <c r="AS854" s="288"/>
      <c r="AT854" s="287"/>
      <c r="AU854" s="288"/>
      <c r="AV854" s="287"/>
      <c r="AW854" s="288"/>
      <c r="AX854" s="287"/>
      <c r="AY854" s="31"/>
      <c r="BA854" s="76" t="str">
        <f t="shared" si="705"/>
        <v/>
      </c>
      <c r="BC854" s="76" t="str">
        <f>IF('Stock List'!$K854="", "", 'Stock List'!$K854)</f>
        <v/>
      </c>
      <c r="BE854" s="106">
        <f>IFERROR(ROUND(((INDEX('Stock List'!$M$11:$M$1010, MATCH(L854, 'Stock List'!$K$11:$K$1010, 0))/INDEX('Stock List'!$L$11:$L$1010, MATCH(L854, 'Stock List'!$K$11:$K$1010, 0)))*K854), 2), 0)</f>
        <v>0</v>
      </c>
      <c r="BF854" s="20"/>
      <c r="BG854" s="20">
        <f>IFERROR(ROUND(((INDEX('Stock List'!$M$11:$M$1010, MATCH(N854, 'Stock List'!$K$11:$K$1010, 0))/INDEX('Stock List'!$L$11:$L$1010, MATCH(N854, 'Stock List'!$K$11:$K$1010, 0)))*M854), 2), 0)</f>
        <v>0</v>
      </c>
      <c r="BH854" s="20"/>
      <c r="BI854" s="20">
        <f>IFERROR(ROUND(((INDEX('Stock List'!$M$11:$M$1010, MATCH(P854, 'Stock List'!$K$11:$K$1010, 0))/INDEX('Stock List'!$L$11:$L$1010, MATCH(P854, 'Stock List'!$K$11:$K$1010, 0)))*O854), 2), 0)</f>
        <v>0</v>
      </c>
      <c r="BJ854" s="20"/>
      <c r="BK854" s="20">
        <f>IFERROR(ROUND(((INDEX('Stock List'!$M$11:$M$1010, MATCH(R854, 'Stock List'!$K$11:$K$1010, 0))/INDEX('Stock List'!$L$11:$L$1010, MATCH(R854, 'Stock List'!$K$11:$K$1010, 0)))*Q854), 2), 0)</f>
        <v>0</v>
      </c>
      <c r="BL854" s="20"/>
      <c r="BM854" s="20">
        <f>IFERROR(ROUND(((INDEX('Stock List'!$M$11:$M$1010, MATCH(T854, 'Stock List'!$K$11:$K$1010, 0))/INDEX('Stock List'!$L$11:$L$1010, MATCH(T854, 'Stock List'!$K$11:$K$1010, 0)))*S854), 2), 0)</f>
        <v>0</v>
      </c>
      <c r="BN854" s="20"/>
      <c r="BO854" s="20">
        <f>IFERROR(ROUND(((INDEX('Stock List'!$M$11:$M$1010, MATCH(V854, 'Stock List'!$K$11:$K$1010, 0))/INDEX('Stock List'!$L$11:$L$1010, MATCH(V854, 'Stock List'!$K$11:$K$1010, 0)))*U854), 2), 0)</f>
        <v>0</v>
      </c>
      <c r="BP854" s="20"/>
      <c r="BQ854" s="20">
        <f>IFERROR(ROUND(((INDEX('Stock List'!$M$11:$M$1010, MATCH(X854, 'Stock List'!$K$11:$K$1010, 0))/INDEX('Stock List'!$L$11:$L$1010, MATCH(X854, 'Stock List'!$K$11:$K$1010, 0)))*W854), 2), 0)</f>
        <v>0</v>
      </c>
      <c r="BR854" s="20"/>
      <c r="BS854" s="20">
        <f>IFERROR(ROUND(((INDEX('Stock List'!$M$11:$M$1010, MATCH(Z854, 'Stock List'!$K$11:$K$1010, 0))/INDEX('Stock List'!$L$11:$L$1010, MATCH(Z854, 'Stock List'!$K$11:$K$1010, 0)))*Y854), 2), 0)</f>
        <v>0</v>
      </c>
      <c r="BT854" s="20"/>
      <c r="BU854" s="20">
        <f>IFERROR(ROUND(((INDEX('Stock List'!$M$11:$M$1010, MATCH(AB854, 'Stock List'!$K$11:$K$1010, 0))/INDEX('Stock List'!$L$11:$L$1010, MATCH(AB854, 'Stock List'!$K$11:$K$1010, 0)))*AA854), 2), 0)</f>
        <v>0</v>
      </c>
      <c r="BV854" s="20"/>
      <c r="BW854" s="20">
        <f>IFERROR(ROUND(((INDEX('Stock List'!$M$11:$M$1010, MATCH(AD854, 'Stock List'!$K$11:$K$1010, 0))/INDEX('Stock List'!$L$11:$L$1010, MATCH(AD854, 'Stock List'!$K$11:$K$1010, 0)))*AC854), 2), 0)</f>
        <v>0</v>
      </c>
      <c r="BX854" s="20"/>
      <c r="BY854" s="20">
        <f>IFERROR(ROUND(((INDEX('Stock List'!$M$11:$M$1010, MATCH(AF854, 'Stock List'!$K$11:$K$1010, 0))/INDEX('Stock List'!$L$11:$L$1010, MATCH(AF854, 'Stock List'!$K$11:$K$1010, 0)))*AE854), 2), 0)</f>
        <v>0</v>
      </c>
      <c r="BZ854" s="20"/>
      <c r="CA854" s="20">
        <f>IFERROR(ROUND(((INDEX('Stock List'!$M$11:$M$1010, MATCH(AH854, 'Stock List'!$K$11:$K$1010, 0))/INDEX('Stock List'!$L$11:$L$1010, MATCH(AH854, 'Stock List'!$K$11:$K$1010, 0)))*AG854), 2), 0)</f>
        <v>0</v>
      </c>
      <c r="CB854" s="20"/>
      <c r="CC854" s="20">
        <f>IFERROR(ROUND(((INDEX('Stock List'!$M$11:$M$1010, MATCH(AJ854, 'Stock List'!$K$11:$K$1010, 0))/INDEX('Stock List'!$L$11:$L$1010, MATCH(AJ854, 'Stock List'!$K$11:$K$1010, 0)))*AI854), 2), 0)</f>
        <v>0</v>
      </c>
      <c r="CD854" s="20"/>
      <c r="CE854" s="20">
        <f>IFERROR(ROUND(((INDEX('Stock List'!$M$11:$M$1010, MATCH(AL854, 'Stock List'!$K$11:$K$1010, 0))/INDEX('Stock List'!$L$11:$L$1010, MATCH(AL854, 'Stock List'!$K$11:$K$1010, 0)))*AK854), 2), 0)</f>
        <v>0</v>
      </c>
      <c r="CF854" s="20"/>
      <c r="CG854" s="20">
        <f>IFERROR(ROUND(((INDEX('Stock List'!$M$11:$M$1010, MATCH(AN854, 'Stock List'!$K$11:$K$1010, 0))/INDEX('Stock List'!$L$11:$L$1010, MATCH(AN854, 'Stock List'!$K$11:$K$1010, 0)))*AM854), 2), 0)</f>
        <v>0</v>
      </c>
      <c r="CH854" s="20"/>
      <c r="CI854" s="20">
        <f>IFERROR(ROUND(((INDEX('Stock List'!$M$11:$M$1010, MATCH(AP854, 'Stock List'!$K$11:$K$1010, 0))/INDEX('Stock List'!$L$11:$L$1010, MATCH(AP854, 'Stock List'!$K$11:$K$1010, 0)))*AO854), 2), 0)</f>
        <v>0</v>
      </c>
      <c r="CJ854" s="20"/>
      <c r="CK854" s="20">
        <f>IFERROR(ROUND(((INDEX('Stock List'!$M$11:$M$1010, MATCH(AR854, 'Stock List'!$K$11:$K$1010, 0))/INDEX('Stock List'!$L$11:$L$1010, MATCH(AR854, 'Stock List'!$K$11:$K$1010, 0)))*AQ854), 2), 0)</f>
        <v>0</v>
      </c>
      <c r="CL854" s="20"/>
      <c r="CM854" s="20">
        <f>IFERROR(ROUND(((INDEX('Stock List'!$M$11:$M$1010, MATCH(AT854, 'Stock List'!$K$11:$K$1010, 0))/INDEX('Stock List'!$L$11:$L$1010, MATCH(AT854, 'Stock List'!$K$11:$K$1010, 0)))*AS854), 2), 0)</f>
        <v>0</v>
      </c>
      <c r="CN854" s="20"/>
      <c r="CO854" s="20">
        <f>IFERROR(ROUND(((INDEX('Stock List'!$M$11:$M$1010, MATCH(AV854, 'Stock List'!$K$11:$K$1010, 0))/INDEX('Stock List'!$L$11:$L$1010, MATCH(AV854, 'Stock List'!$K$11:$K$1010, 0)))*AU854), 2), 0)</f>
        <v>0</v>
      </c>
      <c r="CP854" s="20"/>
      <c r="CQ854" s="20">
        <f>IFERROR(ROUND(((INDEX('Stock List'!$M$11:$M$1010, MATCH(AX854, 'Stock List'!$K$11:$K$1010, 0))/INDEX('Stock List'!$L$11:$L$1010, MATCH(AX854, 'Stock List'!$K$11:$K$1010, 0)))*AW854), 2), 0)</f>
        <v>0</v>
      </c>
      <c r="CR854" s="22"/>
      <c r="CT854" s="106" t="str">
        <f t="shared" si="706"/>
        <v/>
      </c>
      <c r="CU854" s="22" t="str">
        <f t="shared" si="707"/>
        <v/>
      </c>
      <c r="CX854" s="106" t="str">
        <f t="shared" si="708"/>
        <v/>
      </c>
      <c r="CY854" s="20" t="str">
        <f t="shared" si="709"/>
        <v/>
      </c>
      <c r="CZ854" s="22" t="str">
        <f t="shared" si="710"/>
        <v/>
      </c>
      <c r="DB854" s="76" t="str">
        <f>IF($H854="", "", COUNTIF($G$11:$G$1010, "&gt;"&amp;$G854)+1+COUNTIF($G$11:$G854, $G854)-1)</f>
        <v/>
      </c>
      <c r="DC854" s="76" t="str">
        <f>IF($H854="", "", COUNTIF($CZ$11:$CZ$1010, "&gt;"&amp;$CZ854)+1+COUNTIF($CZ$11:$CZ854, $CZ854)-1)</f>
        <v/>
      </c>
      <c r="DE854" s="147" t="str">
        <f t="shared" si="711"/>
        <v/>
      </c>
      <c r="DF854" s="148"/>
      <c r="DG854" s="19" t="str">
        <f t="shared" si="712"/>
        <v/>
      </c>
      <c r="DH854" s="153" t="str">
        <f t="shared" si="713"/>
        <v/>
      </c>
      <c r="DI854" s="19" t="str">
        <f t="shared" si="665"/>
        <v/>
      </c>
      <c r="DJ854" s="153" t="str">
        <f t="shared" si="666"/>
        <v/>
      </c>
      <c r="DK854" s="19" t="str">
        <f t="shared" si="667"/>
        <v/>
      </c>
      <c r="DL854" s="153" t="str">
        <f t="shared" si="668"/>
        <v/>
      </c>
      <c r="DM854" s="19" t="str">
        <f t="shared" si="669"/>
        <v/>
      </c>
      <c r="DN854" s="153" t="str">
        <f t="shared" si="670"/>
        <v/>
      </c>
      <c r="DO854" s="19" t="str">
        <f t="shared" si="671"/>
        <v/>
      </c>
      <c r="DP854" s="153" t="str">
        <f t="shared" si="672"/>
        <v/>
      </c>
      <c r="DQ854" s="19" t="str">
        <f t="shared" si="673"/>
        <v/>
      </c>
      <c r="DR854" s="153" t="str">
        <f t="shared" si="674"/>
        <v/>
      </c>
      <c r="DS854" s="19" t="str">
        <f t="shared" si="675"/>
        <v/>
      </c>
      <c r="DT854" s="153" t="str">
        <f t="shared" si="676"/>
        <v/>
      </c>
      <c r="DU854" s="19" t="str">
        <f t="shared" si="677"/>
        <v/>
      </c>
      <c r="DV854" s="153" t="str">
        <f t="shared" si="678"/>
        <v/>
      </c>
      <c r="DW854" s="19" t="str">
        <f t="shared" si="679"/>
        <v/>
      </c>
      <c r="DX854" s="153" t="str">
        <f t="shared" si="680"/>
        <v/>
      </c>
      <c r="DY854" s="19" t="str">
        <f t="shared" si="681"/>
        <v/>
      </c>
      <c r="DZ854" s="153" t="str">
        <f t="shared" si="682"/>
        <v/>
      </c>
      <c r="EA854" s="19" t="str">
        <f t="shared" si="683"/>
        <v/>
      </c>
      <c r="EB854" s="153" t="str">
        <f t="shared" si="684"/>
        <v/>
      </c>
      <c r="EC854" s="19" t="str">
        <f t="shared" si="685"/>
        <v/>
      </c>
      <c r="ED854" s="153" t="str">
        <f t="shared" si="686"/>
        <v/>
      </c>
      <c r="EE854" s="19" t="str">
        <f t="shared" si="687"/>
        <v/>
      </c>
      <c r="EF854" s="153" t="str">
        <f t="shared" si="688"/>
        <v/>
      </c>
      <c r="EG854" s="19" t="str">
        <f t="shared" si="689"/>
        <v/>
      </c>
      <c r="EH854" s="153" t="str">
        <f t="shared" si="690"/>
        <v/>
      </c>
      <c r="EI854" s="19" t="str">
        <f t="shared" si="691"/>
        <v/>
      </c>
      <c r="EJ854" s="153" t="str">
        <f t="shared" si="692"/>
        <v/>
      </c>
      <c r="EK854" s="19" t="str">
        <f t="shared" si="693"/>
        <v/>
      </c>
      <c r="EL854" s="153" t="str">
        <f t="shared" si="694"/>
        <v/>
      </c>
      <c r="EM854" s="19" t="str">
        <f t="shared" si="695"/>
        <v/>
      </c>
      <c r="EN854" s="153" t="str">
        <f t="shared" si="696"/>
        <v/>
      </c>
      <c r="EO854" s="19" t="str">
        <f t="shared" si="697"/>
        <v/>
      </c>
      <c r="EP854" s="153" t="str">
        <f t="shared" si="698"/>
        <v/>
      </c>
      <c r="EQ854" s="19" t="str">
        <f t="shared" si="699"/>
        <v/>
      </c>
      <c r="ER854" s="153" t="str">
        <f t="shared" si="700"/>
        <v/>
      </c>
      <c r="ES854" s="19" t="str">
        <f t="shared" si="701"/>
        <v/>
      </c>
      <c r="ET854" s="153" t="str">
        <f t="shared" si="702"/>
        <v/>
      </c>
    </row>
    <row r="855" spans="1:150" x14ac:dyDescent="0.25">
      <c r="A855" s="31"/>
      <c r="B855" s="91" t="str">
        <f t="shared" si="703"/>
        <v/>
      </c>
      <c r="C855" s="20" t="str">
        <f t="shared" si="663"/>
        <v/>
      </c>
      <c r="D855" s="97" t="str">
        <f t="shared" si="664"/>
        <v/>
      </c>
      <c r="E855" s="62" t="str">
        <f t="shared" si="704"/>
        <v/>
      </c>
      <c r="F855" s="31"/>
      <c r="G855" s="282"/>
      <c r="H855" s="283"/>
      <c r="I855" s="284"/>
      <c r="J855" s="285"/>
      <c r="K855" s="286"/>
      <c r="L855" s="287"/>
      <c r="M855" s="288"/>
      <c r="N855" s="287"/>
      <c r="O855" s="288"/>
      <c r="P855" s="287"/>
      <c r="Q855" s="288"/>
      <c r="R855" s="287"/>
      <c r="S855" s="288"/>
      <c r="T855" s="287"/>
      <c r="U855" s="288"/>
      <c r="V855" s="287"/>
      <c r="W855" s="288"/>
      <c r="X855" s="287"/>
      <c r="Y855" s="288"/>
      <c r="Z855" s="287"/>
      <c r="AA855" s="288"/>
      <c r="AB855" s="287"/>
      <c r="AC855" s="288"/>
      <c r="AD855" s="287"/>
      <c r="AE855" s="288"/>
      <c r="AF855" s="287"/>
      <c r="AG855" s="288"/>
      <c r="AH855" s="287"/>
      <c r="AI855" s="288"/>
      <c r="AJ855" s="287"/>
      <c r="AK855" s="288"/>
      <c r="AL855" s="287"/>
      <c r="AM855" s="288"/>
      <c r="AN855" s="287"/>
      <c r="AO855" s="288"/>
      <c r="AP855" s="287"/>
      <c r="AQ855" s="288"/>
      <c r="AR855" s="287"/>
      <c r="AS855" s="288"/>
      <c r="AT855" s="287"/>
      <c r="AU855" s="288"/>
      <c r="AV855" s="287"/>
      <c r="AW855" s="288"/>
      <c r="AX855" s="287"/>
      <c r="AY855" s="31"/>
      <c r="BA855" s="76" t="str">
        <f t="shared" si="705"/>
        <v/>
      </c>
      <c r="BC855" s="76" t="str">
        <f>IF('Stock List'!$K855="", "", 'Stock List'!$K855)</f>
        <v/>
      </c>
      <c r="BE855" s="106">
        <f>IFERROR(ROUND(((INDEX('Stock List'!$M$11:$M$1010, MATCH(L855, 'Stock List'!$K$11:$K$1010, 0))/INDEX('Stock List'!$L$11:$L$1010, MATCH(L855, 'Stock List'!$K$11:$K$1010, 0)))*K855), 2), 0)</f>
        <v>0</v>
      </c>
      <c r="BF855" s="20"/>
      <c r="BG855" s="20">
        <f>IFERROR(ROUND(((INDEX('Stock List'!$M$11:$M$1010, MATCH(N855, 'Stock List'!$K$11:$K$1010, 0))/INDEX('Stock List'!$L$11:$L$1010, MATCH(N855, 'Stock List'!$K$11:$K$1010, 0)))*M855), 2), 0)</f>
        <v>0</v>
      </c>
      <c r="BH855" s="20"/>
      <c r="BI855" s="20">
        <f>IFERROR(ROUND(((INDEX('Stock List'!$M$11:$M$1010, MATCH(P855, 'Stock List'!$K$11:$K$1010, 0))/INDEX('Stock List'!$L$11:$L$1010, MATCH(P855, 'Stock List'!$K$11:$K$1010, 0)))*O855), 2), 0)</f>
        <v>0</v>
      </c>
      <c r="BJ855" s="20"/>
      <c r="BK855" s="20">
        <f>IFERROR(ROUND(((INDEX('Stock List'!$M$11:$M$1010, MATCH(R855, 'Stock List'!$K$11:$K$1010, 0))/INDEX('Stock List'!$L$11:$L$1010, MATCH(R855, 'Stock List'!$K$11:$K$1010, 0)))*Q855), 2), 0)</f>
        <v>0</v>
      </c>
      <c r="BL855" s="20"/>
      <c r="BM855" s="20">
        <f>IFERROR(ROUND(((INDEX('Stock List'!$M$11:$M$1010, MATCH(T855, 'Stock List'!$K$11:$K$1010, 0))/INDEX('Stock List'!$L$11:$L$1010, MATCH(T855, 'Stock List'!$K$11:$K$1010, 0)))*S855), 2), 0)</f>
        <v>0</v>
      </c>
      <c r="BN855" s="20"/>
      <c r="BO855" s="20">
        <f>IFERROR(ROUND(((INDEX('Stock List'!$M$11:$M$1010, MATCH(V855, 'Stock List'!$K$11:$K$1010, 0))/INDEX('Stock List'!$L$11:$L$1010, MATCH(V855, 'Stock List'!$K$11:$K$1010, 0)))*U855), 2), 0)</f>
        <v>0</v>
      </c>
      <c r="BP855" s="20"/>
      <c r="BQ855" s="20">
        <f>IFERROR(ROUND(((INDEX('Stock List'!$M$11:$M$1010, MATCH(X855, 'Stock List'!$K$11:$K$1010, 0))/INDEX('Stock List'!$L$11:$L$1010, MATCH(X855, 'Stock List'!$K$11:$K$1010, 0)))*W855), 2), 0)</f>
        <v>0</v>
      </c>
      <c r="BR855" s="20"/>
      <c r="BS855" s="20">
        <f>IFERROR(ROUND(((INDEX('Stock List'!$M$11:$M$1010, MATCH(Z855, 'Stock List'!$K$11:$K$1010, 0))/INDEX('Stock List'!$L$11:$L$1010, MATCH(Z855, 'Stock List'!$K$11:$K$1010, 0)))*Y855), 2), 0)</f>
        <v>0</v>
      </c>
      <c r="BT855" s="20"/>
      <c r="BU855" s="20">
        <f>IFERROR(ROUND(((INDEX('Stock List'!$M$11:$M$1010, MATCH(AB855, 'Stock List'!$K$11:$K$1010, 0))/INDEX('Stock List'!$L$11:$L$1010, MATCH(AB855, 'Stock List'!$K$11:$K$1010, 0)))*AA855), 2), 0)</f>
        <v>0</v>
      </c>
      <c r="BV855" s="20"/>
      <c r="BW855" s="20">
        <f>IFERROR(ROUND(((INDEX('Stock List'!$M$11:$M$1010, MATCH(AD855, 'Stock List'!$K$11:$K$1010, 0))/INDEX('Stock List'!$L$11:$L$1010, MATCH(AD855, 'Stock List'!$K$11:$K$1010, 0)))*AC855), 2), 0)</f>
        <v>0</v>
      </c>
      <c r="BX855" s="20"/>
      <c r="BY855" s="20">
        <f>IFERROR(ROUND(((INDEX('Stock List'!$M$11:$M$1010, MATCH(AF855, 'Stock List'!$K$11:$K$1010, 0))/INDEX('Stock List'!$L$11:$L$1010, MATCH(AF855, 'Stock List'!$K$11:$K$1010, 0)))*AE855), 2), 0)</f>
        <v>0</v>
      </c>
      <c r="BZ855" s="20"/>
      <c r="CA855" s="20">
        <f>IFERROR(ROUND(((INDEX('Stock List'!$M$11:$M$1010, MATCH(AH855, 'Stock List'!$K$11:$K$1010, 0))/INDEX('Stock List'!$L$11:$L$1010, MATCH(AH855, 'Stock List'!$K$11:$K$1010, 0)))*AG855), 2), 0)</f>
        <v>0</v>
      </c>
      <c r="CB855" s="20"/>
      <c r="CC855" s="20">
        <f>IFERROR(ROUND(((INDEX('Stock List'!$M$11:$M$1010, MATCH(AJ855, 'Stock List'!$K$11:$K$1010, 0))/INDEX('Stock List'!$L$11:$L$1010, MATCH(AJ855, 'Stock List'!$K$11:$K$1010, 0)))*AI855), 2), 0)</f>
        <v>0</v>
      </c>
      <c r="CD855" s="20"/>
      <c r="CE855" s="20">
        <f>IFERROR(ROUND(((INDEX('Stock List'!$M$11:$M$1010, MATCH(AL855, 'Stock List'!$K$11:$K$1010, 0))/INDEX('Stock List'!$L$11:$L$1010, MATCH(AL855, 'Stock List'!$K$11:$K$1010, 0)))*AK855), 2), 0)</f>
        <v>0</v>
      </c>
      <c r="CF855" s="20"/>
      <c r="CG855" s="20">
        <f>IFERROR(ROUND(((INDEX('Stock List'!$M$11:$M$1010, MATCH(AN855, 'Stock List'!$K$11:$K$1010, 0))/INDEX('Stock List'!$L$11:$L$1010, MATCH(AN855, 'Stock List'!$K$11:$K$1010, 0)))*AM855), 2), 0)</f>
        <v>0</v>
      </c>
      <c r="CH855" s="20"/>
      <c r="CI855" s="20">
        <f>IFERROR(ROUND(((INDEX('Stock List'!$M$11:$M$1010, MATCH(AP855, 'Stock List'!$K$11:$K$1010, 0))/INDEX('Stock List'!$L$11:$L$1010, MATCH(AP855, 'Stock List'!$K$11:$K$1010, 0)))*AO855), 2), 0)</f>
        <v>0</v>
      </c>
      <c r="CJ855" s="20"/>
      <c r="CK855" s="20">
        <f>IFERROR(ROUND(((INDEX('Stock List'!$M$11:$M$1010, MATCH(AR855, 'Stock List'!$K$11:$K$1010, 0))/INDEX('Stock List'!$L$11:$L$1010, MATCH(AR855, 'Stock List'!$K$11:$K$1010, 0)))*AQ855), 2), 0)</f>
        <v>0</v>
      </c>
      <c r="CL855" s="20"/>
      <c r="CM855" s="20">
        <f>IFERROR(ROUND(((INDEX('Stock List'!$M$11:$M$1010, MATCH(AT855, 'Stock List'!$K$11:$K$1010, 0))/INDEX('Stock List'!$L$11:$L$1010, MATCH(AT855, 'Stock List'!$K$11:$K$1010, 0)))*AS855), 2), 0)</f>
        <v>0</v>
      </c>
      <c r="CN855" s="20"/>
      <c r="CO855" s="20">
        <f>IFERROR(ROUND(((INDEX('Stock List'!$M$11:$M$1010, MATCH(AV855, 'Stock List'!$K$11:$K$1010, 0))/INDEX('Stock List'!$L$11:$L$1010, MATCH(AV855, 'Stock List'!$K$11:$K$1010, 0)))*AU855), 2), 0)</f>
        <v>0</v>
      </c>
      <c r="CP855" s="20"/>
      <c r="CQ855" s="20">
        <f>IFERROR(ROUND(((INDEX('Stock List'!$M$11:$M$1010, MATCH(AX855, 'Stock List'!$K$11:$K$1010, 0))/INDEX('Stock List'!$L$11:$L$1010, MATCH(AX855, 'Stock List'!$K$11:$K$1010, 0)))*AW855), 2), 0)</f>
        <v>0</v>
      </c>
      <c r="CR855" s="22"/>
      <c r="CT855" s="106" t="str">
        <f t="shared" si="706"/>
        <v/>
      </c>
      <c r="CU855" s="22" t="str">
        <f t="shared" si="707"/>
        <v/>
      </c>
      <c r="CX855" s="106" t="str">
        <f t="shared" si="708"/>
        <v/>
      </c>
      <c r="CY855" s="20" t="str">
        <f t="shared" si="709"/>
        <v/>
      </c>
      <c r="CZ855" s="22" t="str">
        <f t="shared" si="710"/>
        <v/>
      </c>
      <c r="DB855" s="76" t="str">
        <f>IF($H855="", "", COUNTIF($G$11:$G$1010, "&gt;"&amp;$G855)+1+COUNTIF($G$11:$G855, $G855)-1)</f>
        <v/>
      </c>
      <c r="DC855" s="76" t="str">
        <f>IF($H855="", "", COUNTIF($CZ$11:$CZ$1010, "&gt;"&amp;$CZ855)+1+COUNTIF($CZ$11:$CZ855, $CZ855)-1)</f>
        <v/>
      </c>
      <c r="DE855" s="147" t="str">
        <f t="shared" si="711"/>
        <v/>
      </c>
      <c r="DF855" s="148"/>
      <c r="DG855" s="19" t="str">
        <f t="shared" si="712"/>
        <v/>
      </c>
      <c r="DH855" s="153" t="str">
        <f t="shared" si="713"/>
        <v/>
      </c>
      <c r="DI855" s="19" t="str">
        <f t="shared" si="665"/>
        <v/>
      </c>
      <c r="DJ855" s="153" t="str">
        <f t="shared" si="666"/>
        <v/>
      </c>
      <c r="DK855" s="19" t="str">
        <f t="shared" si="667"/>
        <v/>
      </c>
      <c r="DL855" s="153" t="str">
        <f t="shared" si="668"/>
        <v/>
      </c>
      <c r="DM855" s="19" t="str">
        <f t="shared" si="669"/>
        <v/>
      </c>
      <c r="DN855" s="153" t="str">
        <f t="shared" si="670"/>
        <v/>
      </c>
      <c r="DO855" s="19" t="str">
        <f t="shared" si="671"/>
        <v/>
      </c>
      <c r="DP855" s="153" t="str">
        <f t="shared" si="672"/>
        <v/>
      </c>
      <c r="DQ855" s="19" t="str">
        <f t="shared" si="673"/>
        <v/>
      </c>
      <c r="DR855" s="153" t="str">
        <f t="shared" si="674"/>
        <v/>
      </c>
      <c r="DS855" s="19" t="str">
        <f t="shared" si="675"/>
        <v/>
      </c>
      <c r="DT855" s="153" t="str">
        <f t="shared" si="676"/>
        <v/>
      </c>
      <c r="DU855" s="19" t="str">
        <f t="shared" si="677"/>
        <v/>
      </c>
      <c r="DV855" s="153" t="str">
        <f t="shared" si="678"/>
        <v/>
      </c>
      <c r="DW855" s="19" t="str">
        <f t="shared" si="679"/>
        <v/>
      </c>
      <c r="DX855" s="153" t="str">
        <f t="shared" si="680"/>
        <v/>
      </c>
      <c r="DY855" s="19" t="str">
        <f t="shared" si="681"/>
        <v/>
      </c>
      <c r="DZ855" s="153" t="str">
        <f t="shared" si="682"/>
        <v/>
      </c>
      <c r="EA855" s="19" t="str">
        <f t="shared" si="683"/>
        <v/>
      </c>
      <c r="EB855" s="153" t="str">
        <f t="shared" si="684"/>
        <v/>
      </c>
      <c r="EC855" s="19" t="str">
        <f t="shared" si="685"/>
        <v/>
      </c>
      <c r="ED855" s="153" t="str">
        <f t="shared" si="686"/>
        <v/>
      </c>
      <c r="EE855" s="19" t="str">
        <f t="shared" si="687"/>
        <v/>
      </c>
      <c r="EF855" s="153" t="str">
        <f t="shared" si="688"/>
        <v/>
      </c>
      <c r="EG855" s="19" t="str">
        <f t="shared" si="689"/>
        <v/>
      </c>
      <c r="EH855" s="153" t="str">
        <f t="shared" si="690"/>
        <v/>
      </c>
      <c r="EI855" s="19" t="str">
        <f t="shared" si="691"/>
        <v/>
      </c>
      <c r="EJ855" s="153" t="str">
        <f t="shared" si="692"/>
        <v/>
      </c>
      <c r="EK855" s="19" t="str">
        <f t="shared" si="693"/>
        <v/>
      </c>
      <c r="EL855" s="153" t="str">
        <f t="shared" si="694"/>
        <v/>
      </c>
      <c r="EM855" s="19" t="str">
        <f t="shared" si="695"/>
        <v/>
      </c>
      <c r="EN855" s="153" t="str">
        <f t="shared" si="696"/>
        <v/>
      </c>
      <c r="EO855" s="19" t="str">
        <f t="shared" si="697"/>
        <v/>
      </c>
      <c r="EP855" s="153" t="str">
        <f t="shared" si="698"/>
        <v/>
      </c>
      <c r="EQ855" s="19" t="str">
        <f t="shared" si="699"/>
        <v/>
      </c>
      <c r="ER855" s="153" t="str">
        <f t="shared" si="700"/>
        <v/>
      </c>
      <c r="ES855" s="19" t="str">
        <f t="shared" si="701"/>
        <v/>
      </c>
      <c r="ET855" s="153" t="str">
        <f t="shared" si="702"/>
        <v/>
      </c>
    </row>
    <row r="856" spans="1:150" x14ac:dyDescent="0.25">
      <c r="A856" s="31"/>
      <c r="B856" s="91" t="str">
        <f t="shared" si="703"/>
        <v/>
      </c>
      <c r="C856" s="20" t="str">
        <f t="shared" si="663"/>
        <v/>
      </c>
      <c r="D856" s="97" t="str">
        <f t="shared" si="664"/>
        <v/>
      </c>
      <c r="E856" s="62" t="str">
        <f t="shared" si="704"/>
        <v/>
      </c>
      <c r="F856" s="31"/>
      <c r="G856" s="282"/>
      <c r="H856" s="283"/>
      <c r="I856" s="284"/>
      <c r="J856" s="285"/>
      <c r="K856" s="286"/>
      <c r="L856" s="287"/>
      <c r="M856" s="288"/>
      <c r="N856" s="287"/>
      <c r="O856" s="288"/>
      <c r="P856" s="287"/>
      <c r="Q856" s="288"/>
      <c r="R856" s="287"/>
      <c r="S856" s="288"/>
      <c r="T856" s="287"/>
      <c r="U856" s="288"/>
      <c r="V856" s="287"/>
      <c r="W856" s="288"/>
      <c r="X856" s="287"/>
      <c r="Y856" s="288"/>
      <c r="Z856" s="287"/>
      <c r="AA856" s="288"/>
      <c r="AB856" s="287"/>
      <c r="AC856" s="288"/>
      <c r="AD856" s="287"/>
      <c r="AE856" s="288"/>
      <c r="AF856" s="287"/>
      <c r="AG856" s="288"/>
      <c r="AH856" s="287"/>
      <c r="AI856" s="288"/>
      <c r="AJ856" s="287"/>
      <c r="AK856" s="288"/>
      <c r="AL856" s="287"/>
      <c r="AM856" s="288"/>
      <c r="AN856" s="287"/>
      <c r="AO856" s="288"/>
      <c r="AP856" s="287"/>
      <c r="AQ856" s="288"/>
      <c r="AR856" s="287"/>
      <c r="AS856" s="288"/>
      <c r="AT856" s="287"/>
      <c r="AU856" s="288"/>
      <c r="AV856" s="287"/>
      <c r="AW856" s="288"/>
      <c r="AX856" s="287"/>
      <c r="AY856" s="31"/>
      <c r="BA856" s="76" t="str">
        <f t="shared" si="705"/>
        <v/>
      </c>
      <c r="BC856" s="76" t="str">
        <f>IF('Stock List'!$K856="", "", 'Stock List'!$K856)</f>
        <v/>
      </c>
      <c r="BE856" s="106">
        <f>IFERROR(ROUND(((INDEX('Stock List'!$M$11:$M$1010, MATCH(L856, 'Stock List'!$K$11:$K$1010, 0))/INDEX('Stock List'!$L$11:$L$1010, MATCH(L856, 'Stock List'!$K$11:$K$1010, 0)))*K856), 2), 0)</f>
        <v>0</v>
      </c>
      <c r="BF856" s="20"/>
      <c r="BG856" s="20">
        <f>IFERROR(ROUND(((INDEX('Stock List'!$M$11:$M$1010, MATCH(N856, 'Stock List'!$K$11:$K$1010, 0))/INDEX('Stock List'!$L$11:$L$1010, MATCH(N856, 'Stock List'!$K$11:$K$1010, 0)))*M856), 2), 0)</f>
        <v>0</v>
      </c>
      <c r="BH856" s="20"/>
      <c r="BI856" s="20">
        <f>IFERROR(ROUND(((INDEX('Stock List'!$M$11:$M$1010, MATCH(P856, 'Stock List'!$K$11:$K$1010, 0))/INDEX('Stock List'!$L$11:$L$1010, MATCH(P856, 'Stock List'!$K$11:$K$1010, 0)))*O856), 2), 0)</f>
        <v>0</v>
      </c>
      <c r="BJ856" s="20"/>
      <c r="BK856" s="20">
        <f>IFERROR(ROUND(((INDEX('Stock List'!$M$11:$M$1010, MATCH(R856, 'Stock List'!$K$11:$K$1010, 0))/INDEX('Stock List'!$L$11:$L$1010, MATCH(R856, 'Stock List'!$K$11:$K$1010, 0)))*Q856), 2), 0)</f>
        <v>0</v>
      </c>
      <c r="BL856" s="20"/>
      <c r="BM856" s="20">
        <f>IFERROR(ROUND(((INDEX('Stock List'!$M$11:$M$1010, MATCH(T856, 'Stock List'!$K$11:$K$1010, 0))/INDEX('Stock List'!$L$11:$L$1010, MATCH(T856, 'Stock List'!$K$11:$K$1010, 0)))*S856), 2), 0)</f>
        <v>0</v>
      </c>
      <c r="BN856" s="20"/>
      <c r="BO856" s="20">
        <f>IFERROR(ROUND(((INDEX('Stock List'!$M$11:$M$1010, MATCH(V856, 'Stock List'!$K$11:$K$1010, 0))/INDEX('Stock List'!$L$11:$L$1010, MATCH(V856, 'Stock List'!$K$11:$K$1010, 0)))*U856), 2), 0)</f>
        <v>0</v>
      </c>
      <c r="BP856" s="20"/>
      <c r="BQ856" s="20">
        <f>IFERROR(ROUND(((INDEX('Stock List'!$M$11:$M$1010, MATCH(X856, 'Stock List'!$K$11:$K$1010, 0))/INDEX('Stock List'!$L$11:$L$1010, MATCH(X856, 'Stock List'!$K$11:$K$1010, 0)))*W856), 2), 0)</f>
        <v>0</v>
      </c>
      <c r="BR856" s="20"/>
      <c r="BS856" s="20">
        <f>IFERROR(ROUND(((INDEX('Stock List'!$M$11:$M$1010, MATCH(Z856, 'Stock List'!$K$11:$K$1010, 0))/INDEX('Stock List'!$L$11:$L$1010, MATCH(Z856, 'Stock List'!$K$11:$K$1010, 0)))*Y856), 2), 0)</f>
        <v>0</v>
      </c>
      <c r="BT856" s="20"/>
      <c r="BU856" s="20">
        <f>IFERROR(ROUND(((INDEX('Stock List'!$M$11:$M$1010, MATCH(AB856, 'Stock List'!$K$11:$K$1010, 0))/INDEX('Stock List'!$L$11:$L$1010, MATCH(AB856, 'Stock List'!$K$11:$K$1010, 0)))*AA856), 2), 0)</f>
        <v>0</v>
      </c>
      <c r="BV856" s="20"/>
      <c r="BW856" s="20">
        <f>IFERROR(ROUND(((INDEX('Stock List'!$M$11:$M$1010, MATCH(AD856, 'Stock List'!$K$11:$K$1010, 0))/INDEX('Stock List'!$L$11:$L$1010, MATCH(AD856, 'Stock List'!$K$11:$K$1010, 0)))*AC856), 2), 0)</f>
        <v>0</v>
      </c>
      <c r="BX856" s="20"/>
      <c r="BY856" s="20">
        <f>IFERROR(ROUND(((INDEX('Stock List'!$M$11:$M$1010, MATCH(AF856, 'Stock List'!$K$11:$K$1010, 0))/INDEX('Stock List'!$L$11:$L$1010, MATCH(AF856, 'Stock List'!$K$11:$K$1010, 0)))*AE856), 2), 0)</f>
        <v>0</v>
      </c>
      <c r="BZ856" s="20"/>
      <c r="CA856" s="20">
        <f>IFERROR(ROUND(((INDEX('Stock List'!$M$11:$M$1010, MATCH(AH856, 'Stock List'!$K$11:$K$1010, 0))/INDEX('Stock List'!$L$11:$L$1010, MATCH(AH856, 'Stock List'!$K$11:$K$1010, 0)))*AG856), 2), 0)</f>
        <v>0</v>
      </c>
      <c r="CB856" s="20"/>
      <c r="CC856" s="20">
        <f>IFERROR(ROUND(((INDEX('Stock List'!$M$11:$M$1010, MATCH(AJ856, 'Stock List'!$K$11:$K$1010, 0))/INDEX('Stock List'!$L$11:$L$1010, MATCH(AJ856, 'Stock List'!$K$11:$K$1010, 0)))*AI856), 2), 0)</f>
        <v>0</v>
      </c>
      <c r="CD856" s="20"/>
      <c r="CE856" s="20">
        <f>IFERROR(ROUND(((INDEX('Stock List'!$M$11:$M$1010, MATCH(AL856, 'Stock List'!$K$11:$K$1010, 0))/INDEX('Stock List'!$L$11:$L$1010, MATCH(AL856, 'Stock List'!$K$11:$K$1010, 0)))*AK856), 2), 0)</f>
        <v>0</v>
      </c>
      <c r="CF856" s="20"/>
      <c r="CG856" s="20">
        <f>IFERROR(ROUND(((INDEX('Stock List'!$M$11:$M$1010, MATCH(AN856, 'Stock List'!$K$11:$K$1010, 0))/INDEX('Stock List'!$L$11:$L$1010, MATCH(AN856, 'Stock List'!$K$11:$K$1010, 0)))*AM856), 2), 0)</f>
        <v>0</v>
      </c>
      <c r="CH856" s="20"/>
      <c r="CI856" s="20">
        <f>IFERROR(ROUND(((INDEX('Stock List'!$M$11:$M$1010, MATCH(AP856, 'Stock List'!$K$11:$K$1010, 0))/INDEX('Stock List'!$L$11:$L$1010, MATCH(AP856, 'Stock List'!$K$11:$K$1010, 0)))*AO856), 2), 0)</f>
        <v>0</v>
      </c>
      <c r="CJ856" s="20"/>
      <c r="CK856" s="20">
        <f>IFERROR(ROUND(((INDEX('Stock List'!$M$11:$M$1010, MATCH(AR856, 'Stock List'!$K$11:$K$1010, 0))/INDEX('Stock List'!$L$11:$L$1010, MATCH(AR856, 'Stock List'!$K$11:$K$1010, 0)))*AQ856), 2), 0)</f>
        <v>0</v>
      </c>
      <c r="CL856" s="20"/>
      <c r="CM856" s="20">
        <f>IFERROR(ROUND(((INDEX('Stock List'!$M$11:$M$1010, MATCH(AT856, 'Stock List'!$K$11:$K$1010, 0))/INDEX('Stock List'!$L$11:$L$1010, MATCH(AT856, 'Stock List'!$K$11:$K$1010, 0)))*AS856), 2), 0)</f>
        <v>0</v>
      </c>
      <c r="CN856" s="20"/>
      <c r="CO856" s="20">
        <f>IFERROR(ROUND(((INDEX('Stock List'!$M$11:$M$1010, MATCH(AV856, 'Stock List'!$K$11:$K$1010, 0))/INDEX('Stock List'!$L$11:$L$1010, MATCH(AV856, 'Stock List'!$K$11:$K$1010, 0)))*AU856), 2), 0)</f>
        <v>0</v>
      </c>
      <c r="CP856" s="20"/>
      <c r="CQ856" s="20">
        <f>IFERROR(ROUND(((INDEX('Stock List'!$M$11:$M$1010, MATCH(AX856, 'Stock List'!$K$11:$K$1010, 0))/INDEX('Stock List'!$L$11:$L$1010, MATCH(AX856, 'Stock List'!$K$11:$K$1010, 0)))*AW856), 2), 0)</f>
        <v>0</v>
      </c>
      <c r="CR856" s="22"/>
      <c r="CT856" s="106" t="str">
        <f t="shared" si="706"/>
        <v/>
      </c>
      <c r="CU856" s="22" t="str">
        <f t="shared" si="707"/>
        <v/>
      </c>
      <c r="CX856" s="106" t="str">
        <f t="shared" si="708"/>
        <v/>
      </c>
      <c r="CY856" s="20" t="str">
        <f t="shared" si="709"/>
        <v/>
      </c>
      <c r="CZ856" s="22" t="str">
        <f t="shared" si="710"/>
        <v/>
      </c>
      <c r="DB856" s="76" t="str">
        <f>IF($H856="", "", COUNTIF($G$11:$G$1010, "&gt;"&amp;$G856)+1+COUNTIF($G$11:$G856, $G856)-1)</f>
        <v/>
      </c>
      <c r="DC856" s="76" t="str">
        <f>IF($H856="", "", COUNTIF($CZ$11:$CZ$1010, "&gt;"&amp;$CZ856)+1+COUNTIF($CZ$11:$CZ856, $CZ856)-1)</f>
        <v/>
      </c>
      <c r="DE856" s="147" t="str">
        <f t="shared" si="711"/>
        <v/>
      </c>
      <c r="DF856" s="148"/>
      <c r="DG856" s="19" t="str">
        <f t="shared" si="712"/>
        <v/>
      </c>
      <c r="DH856" s="153" t="str">
        <f t="shared" si="713"/>
        <v/>
      </c>
      <c r="DI856" s="19" t="str">
        <f t="shared" si="665"/>
        <v/>
      </c>
      <c r="DJ856" s="153" t="str">
        <f t="shared" si="666"/>
        <v/>
      </c>
      <c r="DK856" s="19" t="str">
        <f t="shared" si="667"/>
        <v/>
      </c>
      <c r="DL856" s="153" t="str">
        <f t="shared" si="668"/>
        <v/>
      </c>
      <c r="DM856" s="19" t="str">
        <f t="shared" si="669"/>
        <v/>
      </c>
      <c r="DN856" s="153" t="str">
        <f t="shared" si="670"/>
        <v/>
      </c>
      <c r="DO856" s="19" t="str">
        <f t="shared" si="671"/>
        <v/>
      </c>
      <c r="DP856" s="153" t="str">
        <f t="shared" si="672"/>
        <v/>
      </c>
      <c r="DQ856" s="19" t="str">
        <f t="shared" si="673"/>
        <v/>
      </c>
      <c r="DR856" s="153" t="str">
        <f t="shared" si="674"/>
        <v/>
      </c>
      <c r="DS856" s="19" t="str">
        <f t="shared" si="675"/>
        <v/>
      </c>
      <c r="DT856" s="153" t="str">
        <f t="shared" si="676"/>
        <v/>
      </c>
      <c r="DU856" s="19" t="str">
        <f t="shared" si="677"/>
        <v/>
      </c>
      <c r="DV856" s="153" t="str">
        <f t="shared" si="678"/>
        <v/>
      </c>
      <c r="DW856" s="19" t="str">
        <f t="shared" si="679"/>
        <v/>
      </c>
      <c r="DX856" s="153" t="str">
        <f t="shared" si="680"/>
        <v/>
      </c>
      <c r="DY856" s="19" t="str">
        <f t="shared" si="681"/>
        <v/>
      </c>
      <c r="DZ856" s="153" t="str">
        <f t="shared" si="682"/>
        <v/>
      </c>
      <c r="EA856" s="19" t="str">
        <f t="shared" si="683"/>
        <v/>
      </c>
      <c r="EB856" s="153" t="str">
        <f t="shared" si="684"/>
        <v/>
      </c>
      <c r="EC856" s="19" t="str">
        <f t="shared" si="685"/>
        <v/>
      </c>
      <c r="ED856" s="153" t="str">
        <f t="shared" si="686"/>
        <v/>
      </c>
      <c r="EE856" s="19" t="str">
        <f t="shared" si="687"/>
        <v/>
      </c>
      <c r="EF856" s="153" t="str">
        <f t="shared" si="688"/>
        <v/>
      </c>
      <c r="EG856" s="19" t="str">
        <f t="shared" si="689"/>
        <v/>
      </c>
      <c r="EH856" s="153" t="str">
        <f t="shared" si="690"/>
        <v/>
      </c>
      <c r="EI856" s="19" t="str">
        <f t="shared" si="691"/>
        <v/>
      </c>
      <c r="EJ856" s="153" t="str">
        <f t="shared" si="692"/>
        <v/>
      </c>
      <c r="EK856" s="19" t="str">
        <f t="shared" si="693"/>
        <v/>
      </c>
      <c r="EL856" s="153" t="str">
        <f t="shared" si="694"/>
        <v/>
      </c>
      <c r="EM856" s="19" t="str">
        <f t="shared" si="695"/>
        <v/>
      </c>
      <c r="EN856" s="153" t="str">
        <f t="shared" si="696"/>
        <v/>
      </c>
      <c r="EO856" s="19" t="str">
        <f t="shared" si="697"/>
        <v/>
      </c>
      <c r="EP856" s="153" t="str">
        <f t="shared" si="698"/>
        <v/>
      </c>
      <c r="EQ856" s="19" t="str">
        <f t="shared" si="699"/>
        <v/>
      </c>
      <c r="ER856" s="153" t="str">
        <f t="shared" si="700"/>
        <v/>
      </c>
      <c r="ES856" s="19" t="str">
        <f t="shared" si="701"/>
        <v/>
      </c>
      <c r="ET856" s="153" t="str">
        <f t="shared" si="702"/>
        <v/>
      </c>
    </row>
    <row r="857" spans="1:150" x14ac:dyDescent="0.25">
      <c r="A857" s="31"/>
      <c r="B857" s="91" t="str">
        <f t="shared" si="703"/>
        <v/>
      </c>
      <c r="C857" s="20" t="str">
        <f t="shared" si="663"/>
        <v/>
      </c>
      <c r="D857" s="97" t="str">
        <f t="shared" si="664"/>
        <v/>
      </c>
      <c r="E857" s="62" t="str">
        <f t="shared" si="704"/>
        <v/>
      </c>
      <c r="F857" s="31"/>
      <c r="G857" s="282"/>
      <c r="H857" s="283"/>
      <c r="I857" s="284"/>
      <c r="J857" s="285"/>
      <c r="K857" s="286"/>
      <c r="L857" s="287"/>
      <c r="M857" s="288"/>
      <c r="N857" s="287"/>
      <c r="O857" s="288"/>
      <c r="P857" s="287"/>
      <c r="Q857" s="288"/>
      <c r="R857" s="287"/>
      <c r="S857" s="288"/>
      <c r="T857" s="287"/>
      <c r="U857" s="288"/>
      <c r="V857" s="287"/>
      <c r="W857" s="288"/>
      <c r="X857" s="287"/>
      <c r="Y857" s="288"/>
      <c r="Z857" s="287"/>
      <c r="AA857" s="288"/>
      <c r="AB857" s="287"/>
      <c r="AC857" s="288"/>
      <c r="AD857" s="287"/>
      <c r="AE857" s="288"/>
      <c r="AF857" s="287"/>
      <c r="AG857" s="288"/>
      <c r="AH857" s="287"/>
      <c r="AI857" s="288"/>
      <c r="AJ857" s="287"/>
      <c r="AK857" s="288"/>
      <c r="AL857" s="287"/>
      <c r="AM857" s="288"/>
      <c r="AN857" s="287"/>
      <c r="AO857" s="288"/>
      <c r="AP857" s="287"/>
      <c r="AQ857" s="288"/>
      <c r="AR857" s="287"/>
      <c r="AS857" s="288"/>
      <c r="AT857" s="287"/>
      <c r="AU857" s="288"/>
      <c r="AV857" s="287"/>
      <c r="AW857" s="288"/>
      <c r="AX857" s="287"/>
      <c r="AY857" s="31"/>
      <c r="BA857" s="76" t="str">
        <f t="shared" si="705"/>
        <v/>
      </c>
      <c r="BC857" s="76" t="str">
        <f>IF('Stock List'!$K857="", "", 'Stock List'!$K857)</f>
        <v/>
      </c>
      <c r="BE857" s="106">
        <f>IFERROR(ROUND(((INDEX('Stock List'!$M$11:$M$1010, MATCH(L857, 'Stock List'!$K$11:$K$1010, 0))/INDEX('Stock List'!$L$11:$L$1010, MATCH(L857, 'Stock List'!$K$11:$K$1010, 0)))*K857), 2), 0)</f>
        <v>0</v>
      </c>
      <c r="BF857" s="20"/>
      <c r="BG857" s="20">
        <f>IFERROR(ROUND(((INDEX('Stock List'!$M$11:$M$1010, MATCH(N857, 'Stock List'!$K$11:$K$1010, 0))/INDEX('Stock List'!$L$11:$L$1010, MATCH(N857, 'Stock List'!$K$11:$K$1010, 0)))*M857), 2), 0)</f>
        <v>0</v>
      </c>
      <c r="BH857" s="20"/>
      <c r="BI857" s="20">
        <f>IFERROR(ROUND(((INDEX('Stock List'!$M$11:$M$1010, MATCH(P857, 'Stock List'!$K$11:$K$1010, 0))/INDEX('Stock List'!$L$11:$L$1010, MATCH(P857, 'Stock List'!$K$11:$K$1010, 0)))*O857), 2), 0)</f>
        <v>0</v>
      </c>
      <c r="BJ857" s="20"/>
      <c r="BK857" s="20">
        <f>IFERROR(ROUND(((INDEX('Stock List'!$M$11:$M$1010, MATCH(R857, 'Stock List'!$K$11:$K$1010, 0))/INDEX('Stock List'!$L$11:$L$1010, MATCH(R857, 'Stock List'!$K$11:$K$1010, 0)))*Q857), 2), 0)</f>
        <v>0</v>
      </c>
      <c r="BL857" s="20"/>
      <c r="BM857" s="20">
        <f>IFERROR(ROUND(((INDEX('Stock List'!$M$11:$M$1010, MATCH(T857, 'Stock List'!$K$11:$K$1010, 0))/INDEX('Stock List'!$L$11:$L$1010, MATCH(T857, 'Stock List'!$K$11:$K$1010, 0)))*S857), 2), 0)</f>
        <v>0</v>
      </c>
      <c r="BN857" s="20"/>
      <c r="BO857" s="20">
        <f>IFERROR(ROUND(((INDEX('Stock List'!$M$11:$M$1010, MATCH(V857, 'Stock List'!$K$11:$K$1010, 0))/INDEX('Stock List'!$L$11:$L$1010, MATCH(V857, 'Stock List'!$K$11:$K$1010, 0)))*U857), 2), 0)</f>
        <v>0</v>
      </c>
      <c r="BP857" s="20"/>
      <c r="BQ857" s="20">
        <f>IFERROR(ROUND(((INDEX('Stock List'!$M$11:$M$1010, MATCH(X857, 'Stock List'!$K$11:$K$1010, 0))/INDEX('Stock List'!$L$11:$L$1010, MATCH(X857, 'Stock List'!$K$11:$K$1010, 0)))*W857), 2), 0)</f>
        <v>0</v>
      </c>
      <c r="BR857" s="20"/>
      <c r="BS857" s="20">
        <f>IFERROR(ROUND(((INDEX('Stock List'!$M$11:$M$1010, MATCH(Z857, 'Stock List'!$K$11:$K$1010, 0))/INDEX('Stock List'!$L$11:$L$1010, MATCH(Z857, 'Stock List'!$K$11:$K$1010, 0)))*Y857), 2), 0)</f>
        <v>0</v>
      </c>
      <c r="BT857" s="20"/>
      <c r="BU857" s="20">
        <f>IFERROR(ROUND(((INDEX('Stock List'!$M$11:$M$1010, MATCH(AB857, 'Stock List'!$K$11:$K$1010, 0))/INDEX('Stock List'!$L$11:$L$1010, MATCH(AB857, 'Stock List'!$K$11:$K$1010, 0)))*AA857), 2), 0)</f>
        <v>0</v>
      </c>
      <c r="BV857" s="20"/>
      <c r="BW857" s="20">
        <f>IFERROR(ROUND(((INDEX('Stock List'!$M$11:$M$1010, MATCH(AD857, 'Stock List'!$K$11:$K$1010, 0))/INDEX('Stock List'!$L$11:$L$1010, MATCH(AD857, 'Stock List'!$K$11:$K$1010, 0)))*AC857), 2), 0)</f>
        <v>0</v>
      </c>
      <c r="BX857" s="20"/>
      <c r="BY857" s="20">
        <f>IFERROR(ROUND(((INDEX('Stock List'!$M$11:$M$1010, MATCH(AF857, 'Stock List'!$K$11:$K$1010, 0))/INDEX('Stock List'!$L$11:$L$1010, MATCH(AF857, 'Stock List'!$K$11:$K$1010, 0)))*AE857), 2), 0)</f>
        <v>0</v>
      </c>
      <c r="BZ857" s="20"/>
      <c r="CA857" s="20">
        <f>IFERROR(ROUND(((INDEX('Stock List'!$M$11:$M$1010, MATCH(AH857, 'Stock List'!$K$11:$K$1010, 0))/INDEX('Stock List'!$L$11:$L$1010, MATCH(AH857, 'Stock List'!$K$11:$K$1010, 0)))*AG857), 2), 0)</f>
        <v>0</v>
      </c>
      <c r="CB857" s="20"/>
      <c r="CC857" s="20">
        <f>IFERROR(ROUND(((INDEX('Stock List'!$M$11:$M$1010, MATCH(AJ857, 'Stock List'!$K$11:$K$1010, 0))/INDEX('Stock List'!$L$11:$L$1010, MATCH(AJ857, 'Stock List'!$K$11:$K$1010, 0)))*AI857), 2), 0)</f>
        <v>0</v>
      </c>
      <c r="CD857" s="20"/>
      <c r="CE857" s="20">
        <f>IFERROR(ROUND(((INDEX('Stock List'!$M$11:$M$1010, MATCH(AL857, 'Stock List'!$K$11:$K$1010, 0))/INDEX('Stock List'!$L$11:$L$1010, MATCH(AL857, 'Stock List'!$K$11:$K$1010, 0)))*AK857), 2), 0)</f>
        <v>0</v>
      </c>
      <c r="CF857" s="20"/>
      <c r="CG857" s="20">
        <f>IFERROR(ROUND(((INDEX('Stock List'!$M$11:$M$1010, MATCH(AN857, 'Stock List'!$K$11:$K$1010, 0))/INDEX('Stock List'!$L$11:$L$1010, MATCH(AN857, 'Stock List'!$K$11:$K$1010, 0)))*AM857), 2), 0)</f>
        <v>0</v>
      </c>
      <c r="CH857" s="20"/>
      <c r="CI857" s="20">
        <f>IFERROR(ROUND(((INDEX('Stock List'!$M$11:$M$1010, MATCH(AP857, 'Stock List'!$K$11:$K$1010, 0))/INDEX('Stock List'!$L$11:$L$1010, MATCH(AP857, 'Stock List'!$K$11:$K$1010, 0)))*AO857), 2), 0)</f>
        <v>0</v>
      </c>
      <c r="CJ857" s="20"/>
      <c r="CK857" s="20">
        <f>IFERROR(ROUND(((INDEX('Stock List'!$M$11:$M$1010, MATCH(AR857, 'Stock List'!$K$11:$K$1010, 0))/INDEX('Stock List'!$L$11:$L$1010, MATCH(AR857, 'Stock List'!$K$11:$K$1010, 0)))*AQ857), 2), 0)</f>
        <v>0</v>
      </c>
      <c r="CL857" s="20"/>
      <c r="CM857" s="20">
        <f>IFERROR(ROUND(((INDEX('Stock List'!$M$11:$M$1010, MATCH(AT857, 'Stock List'!$K$11:$K$1010, 0))/INDEX('Stock List'!$L$11:$L$1010, MATCH(AT857, 'Stock List'!$K$11:$K$1010, 0)))*AS857), 2), 0)</f>
        <v>0</v>
      </c>
      <c r="CN857" s="20"/>
      <c r="CO857" s="20">
        <f>IFERROR(ROUND(((INDEX('Stock List'!$M$11:$M$1010, MATCH(AV857, 'Stock List'!$K$11:$K$1010, 0))/INDEX('Stock List'!$L$11:$L$1010, MATCH(AV857, 'Stock List'!$K$11:$K$1010, 0)))*AU857), 2), 0)</f>
        <v>0</v>
      </c>
      <c r="CP857" s="20"/>
      <c r="CQ857" s="20">
        <f>IFERROR(ROUND(((INDEX('Stock List'!$M$11:$M$1010, MATCH(AX857, 'Stock List'!$K$11:$K$1010, 0))/INDEX('Stock List'!$L$11:$L$1010, MATCH(AX857, 'Stock List'!$K$11:$K$1010, 0)))*AW857), 2), 0)</f>
        <v>0</v>
      </c>
      <c r="CR857" s="22"/>
      <c r="CT857" s="106" t="str">
        <f t="shared" si="706"/>
        <v/>
      </c>
      <c r="CU857" s="22" t="str">
        <f t="shared" si="707"/>
        <v/>
      </c>
      <c r="CX857" s="106" t="str">
        <f t="shared" si="708"/>
        <v/>
      </c>
      <c r="CY857" s="20" t="str">
        <f t="shared" si="709"/>
        <v/>
      </c>
      <c r="CZ857" s="22" t="str">
        <f t="shared" si="710"/>
        <v/>
      </c>
      <c r="DB857" s="76" t="str">
        <f>IF($H857="", "", COUNTIF($G$11:$G$1010, "&gt;"&amp;$G857)+1+COUNTIF($G$11:$G857, $G857)-1)</f>
        <v/>
      </c>
      <c r="DC857" s="76" t="str">
        <f>IF($H857="", "", COUNTIF($CZ$11:$CZ$1010, "&gt;"&amp;$CZ857)+1+COUNTIF($CZ$11:$CZ857, $CZ857)-1)</f>
        <v/>
      </c>
      <c r="DE857" s="147" t="str">
        <f t="shared" si="711"/>
        <v/>
      </c>
      <c r="DF857" s="148"/>
      <c r="DG857" s="19" t="str">
        <f t="shared" si="712"/>
        <v/>
      </c>
      <c r="DH857" s="153" t="str">
        <f t="shared" si="713"/>
        <v/>
      </c>
      <c r="DI857" s="19" t="str">
        <f t="shared" si="665"/>
        <v/>
      </c>
      <c r="DJ857" s="153" t="str">
        <f t="shared" si="666"/>
        <v/>
      </c>
      <c r="DK857" s="19" t="str">
        <f t="shared" si="667"/>
        <v/>
      </c>
      <c r="DL857" s="153" t="str">
        <f t="shared" si="668"/>
        <v/>
      </c>
      <c r="DM857" s="19" t="str">
        <f t="shared" si="669"/>
        <v/>
      </c>
      <c r="DN857" s="153" t="str">
        <f t="shared" si="670"/>
        <v/>
      </c>
      <c r="DO857" s="19" t="str">
        <f t="shared" si="671"/>
        <v/>
      </c>
      <c r="DP857" s="153" t="str">
        <f t="shared" si="672"/>
        <v/>
      </c>
      <c r="DQ857" s="19" t="str">
        <f t="shared" si="673"/>
        <v/>
      </c>
      <c r="DR857" s="153" t="str">
        <f t="shared" si="674"/>
        <v/>
      </c>
      <c r="DS857" s="19" t="str">
        <f t="shared" si="675"/>
        <v/>
      </c>
      <c r="DT857" s="153" t="str">
        <f t="shared" si="676"/>
        <v/>
      </c>
      <c r="DU857" s="19" t="str">
        <f t="shared" si="677"/>
        <v/>
      </c>
      <c r="DV857" s="153" t="str">
        <f t="shared" si="678"/>
        <v/>
      </c>
      <c r="DW857" s="19" t="str">
        <f t="shared" si="679"/>
        <v/>
      </c>
      <c r="DX857" s="153" t="str">
        <f t="shared" si="680"/>
        <v/>
      </c>
      <c r="DY857" s="19" t="str">
        <f t="shared" si="681"/>
        <v/>
      </c>
      <c r="DZ857" s="153" t="str">
        <f t="shared" si="682"/>
        <v/>
      </c>
      <c r="EA857" s="19" t="str">
        <f t="shared" si="683"/>
        <v/>
      </c>
      <c r="EB857" s="153" t="str">
        <f t="shared" si="684"/>
        <v/>
      </c>
      <c r="EC857" s="19" t="str">
        <f t="shared" si="685"/>
        <v/>
      </c>
      <c r="ED857" s="153" t="str">
        <f t="shared" si="686"/>
        <v/>
      </c>
      <c r="EE857" s="19" t="str">
        <f t="shared" si="687"/>
        <v/>
      </c>
      <c r="EF857" s="153" t="str">
        <f t="shared" si="688"/>
        <v/>
      </c>
      <c r="EG857" s="19" t="str">
        <f t="shared" si="689"/>
        <v/>
      </c>
      <c r="EH857" s="153" t="str">
        <f t="shared" si="690"/>
        <v/>
      </c>
      <c r="EI857" s="19" t="str">
        <f t="shared" si="691"/>
        <v/>
      </c>
      <c r="EJ857" s="153" t="str">
        <f t="shared" si="692"/>
        <v/>
      </c>
      <c r="EK857" s="19" t="str">
        <f t="shared" si="693"/>
        <v/>
      </c>
      <c r="EL857" s="153" t="str">
        <f t="shared" si="694"/>
        <v/>
      </c>
      <c r="EM857" s="19" t="str">
        <f t="shared" si="695"/>
        <v/>
      </c>
      <c r="EN857" s="153" t="str">
        <f t="shared" si="696"/>
        <v/>
      </c>
      <c r="EO857" s="19" t="str">
        <f t="shared" si="697"/>
        <v/>
      </c>
      <c r="EP857" s="153" t="str">
        <f t="shared" si="698"/>
        <v/>
      </c>
      <c r="EQ857" s="19" t="str">
        <f t="shared" si="699"/>
        <v/>
      </c>
      <c r="ER857" s="153" t="str">
        <f t="shared" si="700"/>
        <v/>
      </c>
      <c r="ES857" s="19" t="str">
        <f t="shared" si="701"/>
        <v/>
      </c>
      <c r="ET857" s="153" t="str">
        <f t="shared" si="702"/>
        <v/>
      </c>
    </row>
    <row r="858" spans="1:150" x14ac:dyDescent="0.25">
      <c r="A858" s="31"/>
      <c r="B858" s="91" t="str">
        <f t="shared" si="703"/>
        <v/>
      </c>
      <c r="C858" s="20" t="str">
        <f t="shared" si="663"/>
        <v/>
      </c>
      <c r="D858" s="97" t="str">
        <f t="shared" si="664"/>
        <v/>
      </c>
      <c r="E858" s="62" t="str">
        <f t="shared" si="704"/>
        <v/>
      </c>
      <c r="F858" s="31"/>
      <c r="G858" s="282"/>
      <c r="H858" s="283"/>
      <c r="I858" s="284"/>
      <c r="J858" s="285"/>
      <c r="K858" s="286"/>
      <c r="L858" s="287"/>
      <c r="M858" s="288"/>
      <c r="N858" s="287"/>
      <c r="O858" s="288"/>
      <c r="P858" s="287"/>
      <c r="Q858" s="288"/>
      <c r="R858" s="287"/>
      <c r="S858" s="288"/>
      <c r="T858" s="287"/>
      <c r="U858" s="288"/>
      <c r="V858" s="287"/>
      <c r="W858" s="288"/>
      <c r="X858" s="287"/>
      <c r="Y858" s="288"/>
      <c r="Z858" s="287"/>
      <c r="AA858" s="288"/>
      <c r="AB858" s="287"/>
      <c r="AC858" s="288"/>
      <c r="AD858" s="287"/>
      <c r="AE858" s="288"/>
      <c r="AF858" s="287"/>
      <c r="AG858" s="288"/>
      <c r="AH858" s="287"/>
      <c r="AI858" s="288"/>
      <c r="AJ858" s="287"/>
      <c r="AK858" s="288"/>
      <c r="AL858" s="287"/>
      <c r="AM858" s="288"/>
      <c r="AN858" s="287"/>
      <c r="AO858" s="288"/>
      <c r="AP858" s="287"/>
      <c r="AQ858" s="288"/>
      <c r="AR858" s="287"/>
      <c r="AS858" s="288"/>
      <c r="AT858" s="287"/>
      <c r="AU858" s="288"/>
      <c r="AV858" s="287"/>
      <c r="AW858" s="288"/>
      <c r="AX858" s="287"/>
      <c r="AY858" s="31"/>
      <c r="BA858" s="76" t="str">
        <f t="shared" si="705"/>
        <v/>
      </c>
      <c r="BC858" s="76" t="str">
        <f>IF('Stock List'!$K858="", "", 'Stock List'!$K858)</f>
        <v/>
      </c>
      <c r="BE858" s="106">
        <f>IFERROR(ROUND(((INDEX('Stock List'!$M$11:$M$1010, MATCH(L858, 'Stock List'!$K$11:$K$1010, 0))/INDEX('Stock List'!$L$11:$L$1010, MATCH(L858, 'Stock List'!$K$11:$K$1010, 0)))*K858), 2), 0)</f>
        <v>0</v>
      </c>
      <c r="BF858" s="20"/>
      <c r="BG858" s="20">
        <f>IFERROR(ROUND(((INDEX('Stock List'!$M$11:$M$1010, MATCH(N858, 'Stock List'!$K$11:$K$1010, 0))/INDEX('Stock List'!$L$11:$L$1010, MATCH(N858, 'Stock List'!$K$11:$K$1010, 0)))*M858), 2), 0)</f>
        <v>0</v>
      </c>
      <c r="BH858" s="20"/>
      <c r="BI858" s="20">
        <f>IFERROR(ROUND(((INDEX('Stock List'!$M$11:$M$1010, MATCH(P858, 'Stock List'!$K$11:$K$1010, 0))/INDEX('Stock List'!$L$11:$L$1010, MATCH(P858, 'Stock List'!$K$11:$K$1010, 0)))*O858), 2), 0)</f>
        <v>0</v>
      </c>
      <c r="BJ858" s="20"/>
      <c r="BK858" s="20">
        <f>IFERROR(ROUND(((INDEX('Stock List'!$M$11:$M$1010, MATCH(R858, 'Stock List'!$K$11:$K$1010, 0))/INDEX('Stock List'!$L$11:$L$1010, MATCH(R858, 'Stock List'!$K$11:$K$1010, 0)))*Q858), 2), 0)</f>
        <v>0</v>
      </c>
      <c r="BL858" s="20"/>
      <c r="BM858" s="20">
        <f>IFERROR(ROUND(((INDEX('Stock List'!$M$11:$M$1010, MATCH(T858, 'Stock List'!$K$11:$K$1010, 0))/INDEX('Stock List'!$L$11:$L$1010, MATCH(T858, 'Stock List'!$K$11:$K$1010, 0)))*S858), 2), 0)</f>
        <v>0</v>
      </c>
      <c r="BN858" s="20"/>
      <c r="BO858" s="20">
        <f>IFERROR(ROUND(((INDEX('Stock List'!$M$11:$M$1010, MATCH(V858, 'Stock List'!$K$11:$K$1010, 0))/INDEX('Stock List'!$L$11:$L$1010, MATCH(V858, 'Stock List'!$K$11:$K$1010, 0)))*U858), 2), 0)</f>
        <v>0</v>
      </c>
      <c r="BP858" s="20"/>
      <c r="BQ858" s="20">
        <f>IFERROR(ROUND(((INDEX('Stock List'!$M$11:$M$1010, MATCH(X858, 'Stock List'!$K$11:$K$1010, 0))/INDEX('Stock List'!$L$11:$L$1010, MATCH(X858, 'Stock List'!$K$11:$K$1010, 0)))*W858), 2), 0)</f>
        <v>0</v>
      </c>
      <c r="BR858" s="20"/>
      <c r="BS858" s="20">
        <f>IFERROR(ROUND(((INDEX('Stock List'!$M$11:$M$1010, MATCH(Z858, 'Stock List'!$K$11:$K$1010, 0))/INDEX('Stock List'!$L$11:$L$1010, MATCH(Z858, 'Stock List'!$K$11:$K$1010, 0)))*Y858), 2), 0)</f>
        <v>0</v>
      </c>
      <c r="BT858" s="20"/>
      <c r="BU858" s="20">
        <f>IFERROR(ROUND(((INDEX('Stock List'!$M$11:$M$1010, MATCH(AB858, 'Stock List'!$K$11:$K$1010, 0))/INDEX('Stock List'!$L$11:$L$1010, MATCH(AB858, 'Stock List'!$K$11:$K$1010, 0)))*AA858), 2), 0)</f>
        <v>0</v>
      </c>
      <c r="BV858" s="20"/>
      <c r="BW858" s="20">
        <f>IFERROR(ROUND(((INDEX('Stock List'!$M$11:$M$1010, MATCH(AD858, 'Stock List'!$K$11:$K$1010, 0))/INDEX('Stock List'!$L$11:$L$1010, MATCH(AD858, 'Stock List'!$K$11:$K$1010, 0)))*AC858), 2), 0)</f>
        <v>0</v>
      </c>
      <c r="BX858" s="20"/>
      <c r="BY858" s="20">
        <f>IFERROR(ROUND(((INDEX('Stock List'!$M$11:$M$1010, MATCH(AF858, 'Stock List'!$K$11:$K$1010, 0))/INDEX('Stock List'!$L$11:$L$1010, MATCH(AF858, 'Stock List'!$K$11:$K$1010, 0)))*AE858), 2), 0)</f>
        <v>0</v>
      </c>
      <c r="BZ858" s="20"/>
      <c r="CA858" s="20">
        <f>IFERROR(ROUND(((INDEX('Stock List'!$M$11:$M$1010, MATCH(AH858, 'Stock List'!$K$11:$K$1010, 0))/INDEX('Stock List'!$L$11:$L$1010, MATCH(AH858, 'Stock List'!$K$11:$K$1010, 0)))*AG858), 2), 0)</f>
        <v>0</v>
      </c>
      <c r="CB858" s="20"/>
      <c r="CC858" s="20">
        <f>IFERROR(ROUND(((INDEX('Stock List'!$M$11:$M$1010, MATCH(AJ858, 'Stock List'!$K$11:$K$1010, 0))/INDEX('Stock List'!$L$11:$L$1010, MATCH(AJ858, 'Stock List'!$K$11:$K$1010, 0)))*AI858), 2), 0)</f>
        <v>0</v>
      </c>
      <c r="CD858" s="20"/>
      <c r="CE858" s="20">
        <f>IFERROR(ROUND(((INDEX('Stock List'!$M$11:$M$1010, MATCH(AL858, 'Stock List'!$K$11:$K$1010, 0))/INDEX('Stock List'!$L$11:$L$1010, MATCH(AL858, 'Stock List'!$K$11:$K$1010, 0)))*AK858), 2), 0)</f>
        <v>0</v>
      </c>
      <c r="CF858" s="20"/>
      <c r="CG858" s="20">
        <f>IFERROR(ROUND(((INDEX('Stock List'!$M$11:$M$1010, MATCH(AN858, 'Stock List'!$K$11:$K$1010, 0))/INDEX('Stock List'!$L$11:$L$1010, MATCH(AN858, 'Stock List'!$K$11:$K$1010, 0)))*AM858), 2), 0)</f>
        <v>0</v>
      </c>
      <c r="CH858" s="20"/>
      <c r="CI858" s="20">
        <f>IFERROR(ROUND(((INDEX('Stock List'!$M$11:$M$1010, MATCH(AP858, 'Stock List'!$K$11:$K$1010, 0))/INDEX('Stock List'!$L$11:$L$1010, MATCH(AP858, 'Stock List'!$K$11:$K$1010, 0)))*AO858), 2), 0)</f>
        <v>0</v>
      </c>
      <c r="CJ858" s="20"/>
      <c r="CK858" s="20">
        <f>IFERROR(ROUND(((INDEX('Stock List'!$M$11:$M$1010, MATCH(AR858, 'Stock List'!$K$11:$K$1010, 0))/INDEX('Stock List'!$L$11:$L$1010, MATCH(AR858, 'Stock List'!$K$11:$K$1010, 0)))*AQ858), 2), 0)</f>
        <v>0</v>
      </c>
      <c r="CL858" s="20"/>
      <c r="CM858" s="20">
        <f>IFERROR(ROUND(((INDEX('Stock List'!$M$11:$M$1010, MATCH(AT858, 'Stock List'!$K$11:$K$1010, 0))/INDEX('Stock List'!$L$11:$L$1010, MATCH(AT858, 'Stock List'!$K$11:$K$1010, 0)))*AS858), 2), 0)</f>
        <v>0</v>
      </c>
      <c r="CN858" s="20"/>
      <c r="CO858" s="20">
        <f>IFERROR(ROUND(((INDEX('Stock List'!$M$11:$M$1010, MATCH(AV858, 'Stock List'!$K$11:$K$1010, 0))/INDEX('Stock List'!$L$11:$L$1010, MATCH(AV858, 'Stock List'!$K$11:$K$1010, 0)))*AU858), 2), 0)</f>
        <v>0</v>
      </c>
      <c r="CP858" s="20"/>
      <c r="CQ858" s="20">
        <f>IFERROR(ROUND(((INDEX('Stock List'!$M$11:$M$1010, MATCH(AX858, 'Stock List'!$K$11:$K$1010, 0))/INDEX('Stock List'!$L$11:$L$1010, MATCH(AX858, 'Stock List'!$K$11:$K$1010, 0)))*AW858), 2), 0)</f>
        <v>0</v>
      </c>
      <c r="CR858" s="22"/>
      <c r="CT858" s="106" t="str">
        <f t="shared" si="706"/>
        <v/>
      </c>
      <c r="CU858" s="22" t="str">
        <f t="shared" si="707"/>
        <v/>
      </c>
      <c r="CX858" s="106" t="str">
        <f t="shared" si="708"/>
        <v/>
      </c>
      <c r="CY858" s="20" t="str">
        <f t="shared" si="709"/>
        <v/>
      </c>
      <c r="CZ858" s="22" t="str">
        <f t="shared" si="710"/>
        <v/>
      </c>
      <c r="DB858" s="76" t="str">
        <f>IF($H858="", "", COUNTIF($G$11:$G$1010, "&gt;"&amp;$G858)+1+COUNTIF($G$11:$G858, $G858)-1)</f>
        <v/>
      </c>
      <c r="DC858" s="76" t="str">
        <f>IF($H858="", "", COUNTIF($CZ$11:$CZ$1010, "&gt;"&amp;$CZ858)+1+COUNTIF($CZ$11:$CZ858, $CZ858)-1)</f>
        <v/>
      </c>
      <c r="DE858" s="147" t="str">
        <f t="shared" si="711"/>
        <v/>
      </c>
      <c r="DF858" s="148"/>
      <c r="DG858" s="19" t="str">
        <f t="shared" si="712"/>
        <v/>
      </c>
      <c r="DH858" s="153" t="str">
        <f t="shared" si="713"/>
        <v/>
      </c>
      <c r="DI858" s="19" t="str">
        <f t="shared" si="665"/>
        <v/>
      </c>
      <c r="DJ858" s="153" t="str">
        <f t="shared" si="666"/>
        <v/>
      </c>
      <c r="DK858" s="19" t="str">
        <f t="shared" si="667"/>
        <v/>
      </c>
      <c r="DL858" s="153" t="str">
        <f t="shared" si="668"/>
        <v/>
      </c>
      <c r="DM858" s="19" t="str">
        <f t="shared" si="669"/>
        <v/>
      </c>
      <c r="DN858" s="153" t="str">
        <f t="shared" si="670"/>
        <v/>
      </c>
      <c r="DO858" s="19" t="str">
        <f t="shared" si="671"/>
        <v/>
      </c>
      <c r="DP858" s="153" t="str">
        <f t="shared" si="672"/>
        <v/>
      </c>
      <c r="DQ858" s="19" t="str">
        <f t="shared" si="673"/>
        <v/>
      </c>
      <c r="DR858" s="153" t="str">
        <f t="shared" si="674"/>
        <v/>
      </c>
      <c r="DS858" s="19" t="str">
        <f t="shared" si="675"/>
        <v/>
      </c>
      <c r="DT858" s="153" t="str">
        <f t="shared" si="676"/>
        <v/>
      </c>
      <c r="DU858" s="19" t="str">
        <f t="shared" si="677"/>
        <v/>
      </c>
      <c r="DV858" s="153" t="str">
        <f t="shared" si="678"/>
        <v/>
      </c>
      <c r="DW858" s="19" t="str">
        <f t="shared" si="679"/>
        <v/>
      </c>
      <c r="DX858" s="153" t="str">
        <f t="shared" si="680"/>
        <v/>
      </c>
      <c r="DY858" s="19" t="str">
        <f t="shared" si="681"/>
        <v/>
      </c>
      <c r="DZ858" s="153" t="str">
        <f t="shared" si="682"/>
        <v/>
      </c>
      <c r="EA858" s="19" t="str">
        <f t="shared" si="683"/>
        <v/>
      </c>
      <c r="EB858" s="153" t="str">
        <f t="shared" si="684"/>
        <v/>
      </c>
      <c r="EC858" s="19" t="str">
        <f t="shared" si="685"/>
        <v/>
      </c>
      <c r="ED858" s="153" t="str">
        <f t="shared" si="686"/>
        <v/>
      </c>
      <c r="EE858" s="19" t="str">
        <f t="shared" si="687"/>
        <v/>
      </c>
      <c r="EF858" s="153" t="str">
        <f t="shared" si="688"/>
        <v/>
      </c>
      <c r="EG858" s="19" t="str">
        <f t="shared" si="689"/>
        <v/>
      </c>
      <c r="EH858" s="153" t="str">
        <f t="shared" si="690"/>
        <v/>
      </c>
      <c r="EI858" s="19" t="str">
        <f t="shared" si="691"/>
        <v/>
      </c>
      <c r="EJ858" s="153" t="str">
        <f t="shared" si="692"/>
        <v/>
      </c>
      <c r="EK858" s="19" t="str">
        <f t="shared" si="693"/>
        <v/>
      </c>
      <c r="EL858" s="153" t="str">
        <f t="shared" si="694"/>
        <v/>
      </c>
      <c r="EM858" s="19" t="str">
        <f t="shared" si="695"/>
        <v/>
      </c>
      <c r="EN858" s="153" t="str">
        <f t="shared" si="696"/>
        <v/>
      </c>
      <c r="EO858" s="19" t="str">
        <f t="shared" si="697"/>
        <v/>
      </c>
      <c r="EP858" s="153" t="str">
        <f t="shared" si="698"/>
        <v/>
      </c>
      <c r="EQ858" s="19" t="str">
        <f t="shared" si="699"/>
        <v/>
      </c>
      <c r="ER858" s="153" t="str">
        <f t="shared" si="700"/>
        <v/>
      </c>
      <c r="ES858" s="19" t="str">
        <f t="shared" si="701"/>
        <v/>
      </c>
      <c r="ET858" s="153" t="str">
        <f t="shared" si="702"/>
        <v/>
      </c>
    </row>
    <row r="859" spans="1:150" x14ac:dyDescent="0.25">
      <c r="A859" s="31"/>
      <c r="B859" s="91" t="str">
        <f t="shared" si="703"/>
        <v/>
      </c>
      <c r="C859" s="20" t="str">
        <f t="shared" si="663"/>
        <v/>
      </c>
      <c r="D859" s="97" t="str">
        <f t="shared" si="664"/>
        <v/>
      </c>
      <c r="E859" s="62" t="str">
        <f t="shared" si="704"/>
        <v/>
      </c>
      <c r="F859" s="31"/>
      <c r="G859" s="282"/>
      <c r="H859" s="283"/>
      <c r="I859" s="284"/>
      <c r="J859" s="285"/>
      <c r="K859" s="286"/>
      <c r="L859" s="287"/>
      <c r="M859" s="288"/>
      <c r="N859" s="287"/>
      <c r="O859" s="288"/>
      <c r="P859" s="287"/>
      <c r="Q859" s="288"/>
      <c r="R859" s="287"/>
      <c r="S859" s="288"/>
      <c r="T859" s="287"/>
      <c r="U859" s="288"/>
      <c r="V859" s="287"/>
      <c r="W859" s="288"/>
      <c r="X859" s="287"/>
      <c r="Y859" s="288"/>
      <c r="Z859" s="287"/>
      <c r="AA859" s="288"/>
      <c r="AB859" s="287"/>
      <c r="AC859" s="288"/>
      <c r="AD859" s="287"/>
      <c r="AE859" s="288"/>
      <c r="AF859" s="287"/>
      <c r="AG859" s="288"/>
      <c r="AH859" s="287"/>
      <c r="AI859" s="288"/>
      <c r="AJ859" s="287"/>
      <c r="AK859" s="288"/>
      <c r="AL859" s="287"/>
      <c r="AM859" s="288"/>
      <c r="AN859" s="287"/>
      <c r="AO859" s="288"/>
      <c r="AP859" s="287"/>
      <c r="AQ859" s="288"/>
      <c r="AR859" s="287"/>
      <c r="AS859" s="288"/>
      <c r="AT859" s="287"/>
      <c r="AU859" s="288"/>
      <c r="AV859" s="287"/>
      <c r="AW859" s="288"/>
      <c r="AX859" s="287"/>
      <c r="AY859" s="31"/>
      <c r="BA859" s="76" t="str">
        <f t="shared" si="705"/>
        <v/>
      </c>
      <c r="BC859" s="76" t="str">
        <f>IF('Stock List'!$K859="", "", 'Stock List'!$K859)</f>
        <v/>
      </c>
      <c r="BE859" s="106">
        <f>IFERROR(ROUND(((INDEX('Stock List'!$M$11:$M$1010, MATCH(L859, 'Stock List'!$K$11:$K$1010, 0))/INDEX('Stock List'!$L$11:$L$1010, MATCH(L859, 'Stock List'!$K$11:$K$1010, 0)))*K859), 2), 0)</f>
        <v>0</v>
      </c>
      <c r="BF859" s="20"/>
      <c r="BG859" s="20">
        <f>IFERROR(ROUND(((INDEX('Stock List'!$M$11:$M$1010, MATCH(N859, 'Stock List'!$K$11:$K$1010, 0))/INDEX('Stock List'!$L$11:$L$1010, MATCH(N859, 'Stock List'!$K$11:$K$1010, 0)))*M859), 2), 0)</f>
        <v>0</v>
      </c>
      <c r="BH859" s="20"/>
      <c r="BI859" s="20">
        <f>IFERROR(ROUND(((INDEX('Stock List'!$M$11:$M$1010, MATCH(P859, 'Stock List'!$K$11:$K$1010, 0))/INDEX('Stock List'!$L$11:$L$1010, MATCH(P859, 'Stock List'!$K$11:$K$1010, 0)))*O859), 2), 0)</f>
        <v>0</v>
      </c>
      <c r="BJ859" s="20"/>
      <c r="BK859" s="20">
        <f>IFERROR(ROUND(((INDEX('Stock List'!$M$11:$M$1010, MATCH(R859, 'Stock List'!$K$11:$K$1010, 0))/INDEX('Stock List'!$L$11:$L$1010, MATCH(R859, 'Stock List'!$K$11:$K$1010, 0)))*Q859), 2), 0)</f>
        <v>0</v>
      </c>
      <c r="BL859" s="20"/>
      <c r="BM859" s="20">
        <f>IFERROR(ROUND(((INDEX('Stock List'!$M$11:$M$1010, MATCH(T859, 'Stock List'!$K$11:$K$1010, 0))/INDEX('Stock List'!$L$11:$L$1010, MATCH(T859, 'Stock List'!$K$11:$K$1010, 0)))*S859), 2), 0)</f>
        <v>0</v>
      </c>
      <c r="BN859" s="20"/>
      <c r="BO859" s="20">
        <f>IFERROR(ROUND(((INDEX('Stock List'!$M$11:$M$1010, MATCH(V859, 'Stock List'!$K$11:$K$1010, 0))/INDEX('Stock List'!$L$11:$L$1010, MATCH(V859, 'Stock List'!$K$11:$K$1010, 0)))*U859), 2), 0)</f>
        <v>0</v>
      </c>
      <c r="BP859" s="20"/>
      <c r="BQ859" s="20">
        <f>IFERROR(ROUND(((INDEX('Stock List'!$M$11:$M$1010, MATCH(X859, 'Stock List'!$K$11:$K$1010, 0))/INDEX('Stock List'!$L$11:$L$1010, MATCH(X859, 'Stock List'!$K$11:$K$1010, 0)))*W859), 2), 0)</f>
        <v>0</v>
      </c>
      <c r="BR859" s="20"/>
      <c r="BS859" s="20">
        <f>IFERROR(ROUND(((INDEX('Stock List'!$M$11:$M$1010, MATCH(Z859, 'Stock List'!$K$11:$K$1010, 0))/INDEX('Stock List'!$L$11:$L$1010, MATCH(Z859, 'Stock List'!$K$11:$K$1010, 0)))*Y859), 2), 0)</f>
        <v>0</v>
      </c>
      <c r="BT859" s="20"/>
      <c r="BU859" s="20">
        <f>IFERROR(ROUND(((INDEX('Stock List'!$M$11:$M$1010, MATCH(AB859, 'Stock List'!$K$11:$K$1010, 0))/INDEX('Stock List'!$L$11:$L$1010, MATCH(AB859, 'Stock List'!$K$11:$K$1010, 0)))*AA859), 2), 0)</f>
        <v>0</v>
      </c>
      <c r="BV859" s="20"/>
      <c r="BW859" s="20">
        <f>IFERROR(ROUND(((INDEX('Stock List'!$M$11:$M$1010, MATCH(AD859, 'Stock List'!$K$11:$K$1010, 0))/INDEX('Stock List'!$L$11:$L$1010, MATCH(AD859, 'Stock List'!$K$11:$K$1010, 0)))*AC859), 2), 0)</f>
        <v>0</v>
      </c>
      <c r="BX859" s="20"/>
      <c r="BY859" s="20">
        <f>IFERROR(ROUND(((INDEX('Stock List'!$M$11:$M$1010, MATCH(AF859, 'Stock List'!$K$11:$K$1010, 0))/INDEX('Stock List'!$L$11:$L$1010, MATCH(AF859, 'Stock List'!$K$11:$K$1010, 0)))*AE859), 2), 0)</f>
        <v>0</v>
      </c>
      <c r="BZ859" s="20"/>
      <c r="CA859" s="20">
        <f>IFERROR(ROUND(((INDEX('Stock List'!$M$11:$M$1010, MATCH(AH859, 'Stock List'!$K$11:$K$1010, 0))/INDEX('Stock List'!$L$11:$L$1010, MATCH(AH859, 'Stock List'!$K$11:$K$1010, 0)))*AG859), 2), 0)</f>
        <v>0</v>
      </c>
      <c r="CB859" s="20"/>
      <c r="CC859" s="20">
        <f>IFERROR(ROUND(((INDEX('Stock List'!$M$11:$M$1010, MATCH(AJ859, 'Stock List'!$K$11:$K$1010, 0))/INDEX('Stock List'!$L$11:$L$1010, MATCH(AJ859, 'Stock List'!$K$11:$K$1010, 0)))*AI859), 2), 0)</f>
        <v>0</v>
      </c>
      <c r="CD859" s="20"/>
      <c r="CE859" s="20">
        <f>IFERROR(ROUND(((INDEX('Stock List'!$M$11:$M$1010, MATCH(AL859, 'Stock List'!$K$11:$K$1010, 0))/INDEX('Stock List'!$L$11:$L$1010, MATCH(AL859, 'Stock List'!$K$11:$K$1010, 0)))*AK859), 2), 0)</f>
        <v>0</v>
      </c>
      <c r="CF859" s="20"/>
      <c r="CG859" s="20">
        <f>IFERROR(ROUND(((INDEX('Stock List'!$M$11:$M$1010, MATCH(AN859, 'Stock List'!$K$11:$K$1010, 0))/INDEX('Stock List'!$L$11:$L$1010, MATCH(AN859, 'Stock List'!$K$11:$K$1010, 0)))*AM859), 2), 0)</f>
        <v>0</v>
      </c>
      <c r="CH859" s="20"/>
      <c r="CI859" s="20">
        <f>IFERROR(ROUND(((INDEX('Stock List'!$M$11:$M$1010, MATCH(AP859, 'Stock List'!$K$11:$K$1010, 0))/INDEX('Stock List'!$L$11:$L$1010, MATCH(AP859, 'Stock List'!$K$11:$K$1010, 0)))*AO859), 2), 0)</f>
        <v>0</v>
      </c>
      <c r="CJ859" s="20"/>
      <c r="CK859" s="20">
        <f>IFERROR(ROUND(((INDEX('Stock List'!$M$11:$M$1010, MATCH(AR859, 'Stock List'!$K$11:$K$1010, 0))/INDEX('Stock List'!$L$11:$L$1010, MATCH(AR859, 'Stock List'!$K$11:$K$1010, 0)))*AQ859), 2), 0)</f>
        <v>0</v>
      </c>
      <c r="CL859" s="20"/>
      <c r="CM859" s="20">
        <f>IFERROR(ROUND(((INDEX('Stock List'!$M$11:$M$1010, MATCH(AT859, 'Stock List'!$K$11:$K$1010, 0))/INDEX('Stock List'!$L$11:$L$1010, MATCH(AT859, 'Stock List'!$K$11:$K$1010, 0)))*AS859), 2), 0)</f>
        <v>0</v>
      </c>
      <c r="CN859" s="20"/>
      <c r="CO859" s="20">
        <f>IFERROR(ROUND(((INDEX('Stock List'!$M$11:$M$1010, MATCH(AV859, 'Stock List'!$K$11:$K$1010, 0))/INDEX('Stock List'!$L$11:$L$1010, MATCH(AV859, 'Stock List'!$K$11:$K$1010, 0)))*AU859), 2), 0)</f>
        <v>0</v>
      </c>
      <c r="CP859" s="20"/>
      <c r="CQ859" s="20">
        <f>IFERROR(ROUND(((INDEX('Stock List'!$M$11:$M$1010, MATCH(AX859, 'Stock List'!$K$11:$K$1010, 0))/INDEX('Stock List'!$L$11:$L$1010, MATCH(AX859, 'Stock List'!$K$11:$K$1010, 0)))*AW859), 2), 0)</f>
        <v>0</v>
      </c>
      <c r="CR859" s="22"/>
      <c r="CT859" s="106" t="str">
        <f t="shared" si="706"/>
        <v/>
      </c>
      <c r="CU859" s="22" t="str">
        <f t="shared" si="707"/>
        <v/>
      </c>
      <c r="CX859" s="106" t="str">
        <f t="shared" si="708"/>
        <v/>
      </c>
      <c r="CY859" s="20" t="str">
        <f t="shared" si="709"/>
        <v/>
      </c>
      <c r="CZ859" s="22" t="str">
        <f t="shared" si="710"/>
        <v/>
      </c>
      <c r="DB859" s="76" t="str">
        <f>IF($H859="", "", COUNTIF($G$11:$G$1010, "&gt;"&amp;$G859)+1+COUNTIF($G$11:$G859, $G859)-1)</f>
        <v/>
      </c>
      <c r="DC859" s="76" t="str">
        <f>IF($H859="", "", COUNTIF($CZ$11:$CZ$1010, "&gt;"&amp;$CZ859)+1+COUNTIF($CZ$11:$CZ859, $CZ859)-1)</f>
        <v/>
      </c>
      <c r="DE859" s="147" t="str">
        <f t="shared" si="711"/>
        <v/>
      </c>
      <c r="DF859" s="148"/>
      <c r="DG859" s="19" t="str">
        <f t="shared" si="712"/>
        <v/>
      </c>
      <c r="DH859" s="153" t="str">
        <f t="shared" si="713"/>
        <v/>
      </c>
      <c r="DI859" s="19" t="str">
        <f t="shared" si="665"/>
        <v/>
      </c>
      <c r="DJ859" s="153" t="str">
        <f t="shared" si="666"/>
        <v/>
      </c>
      <c r="DK859" s="19" t="str">
        <f t="shared" si="667"/>
        <v/>
      </c>
      <c r="DL859" s="153" t="str">
        <f t="shared" si="668"/>
        <v/>
      </c>
      <c r="DM859" s="19" t="str">
        <f t="shared" si="669"/>
        <v/>
      </c>
      <c r="DN859" s="153" t="str">
        <f t="shared" si="670"/>
        <v/>
      </c>
      <c r="DO859" s="19" t="str">
        <f t="shared" si="671"/>
        <v/>
      </c>
      <c r="DP859" s="153" t="str">
        <f t="shared" si="672"/>
        <v/>
      </c>
      <c r="DQ859" s="19" t="str">
        <f t="shared" si="673"/>
        <v/>
      </c>
      <c r="DR859" s="153" t="str">
        <f t="shared" si="674"/>
        <v/>
      </c>
      <c r="DS859" s="19" t="str">
        <f t="shared" si="675"/>
        <v/>
      </c>
      <c r="DT859" s="153" t="str">
        <f t="shared" si="676"/>
        <v/>
      </c>
      <c r="DU859" s="19" t="str">
        <f t="shared" si="677"/>
        <v/>
      </c>
      <c r="DV859" s="153" t="str">
        <f t="shared" si="678"/>
        <v/>
      </c>
      <c r="DW859" s="19" t="str">
        <f t="shared" si="679"/>
        <v/>
      </c>
      <c r="DX859" s="153" t="str">
        <f t="shared" si="680"/>
        <v/>
      </c>
      <c r="DY859" s="19" t="str">
        <f t="shared" si="681"/>
        <v/>
      </c>
      <c r="DZ859" s="153" t="str">
        <f t="shared" si="682"/>
        <v/>
      </c>
      <c r="EA859" s="19" t="str">
        <f t="shared" si="683"/>
        <v/>
      </c>
      <c r="EB859" s="153" t="str">
        <f t="shared" si="684"/>
        <v/>
      </c>
      <c r="EC859" s="19" t="str">
        <f t="shared" si="685"/>
        <v/>
      </c>
      <c r="ED859" s="153" t="str">
        <f t="shared" si="686"/>
        <v/>
      </c>
      <c r="EE859" s="19" t="str">
        <f t="shared" si="687"/>
        <v/>
      </c>
      <c r="EF859" s="153" t="str">
        <f t="shared" si="688"/>
        <v/>
      </c>
      <c r="EG859" s="19" t="str">
        <f t="shared" si="689"/>
        <v/>
      </c>
      <c r="EH859" s="153" t="str">
        <f t="shared" si="690"/>
        <v/>
      </c>
      <c r="EI859" s="19" t="str">
        <f t="shared" si="691"/>
        <v/>
      </c>
      <c r="EJ859" s="153" t="str">
        <f t="shared" si="692"/>
        <v/>
      </c>
      <c r="EK859" s="19" t="str">
        <f t="shared" si="693"/>
        <v/>
      </c>
      <c r="EL859" s="153" t="str">
        <f t="shared" si="694"/>
        <v/>
      </c>
      <c r="EM859" s="19" t="str">
        <f t="shared" si="695"/>
        <v/>
      </c>
      <c r="EN859" s="153" t="str">
        <f t="shared" si="696"/>
        <v/>
      </c>
      <c r="EO859" s="19" t="str">
        <f t="shared" si="697"/>
        <v/>
      </c>
      <c r="EP859" s="153" t="str">
        <f t="shared" si="698"/>
        <v/>
      </c>
      <c r="EQ859" s="19" t="str">
        <f t="shared" si="699"/>
        <v/>
      </c>
      <c r="ER859" s="153" t="str">
        <f t="shared" si="700"/>
        <v/>
      </c>
      <c r="ES859" s="19" t="str">
        <f t="shared" si="701"/>
        <v/>
      </c>
      <c r="ET859" s="153" t="str">
        <f t="shared" si="702"/>
        <v/>
      </c>
    </row>
    <row r="860" spans="1:150" x14ac:dyDescent="0.25">
      <c r="A860" s="31"/>
      <c r="B860" s="91" t="str">
        <f t="shared" si="703"/>
        <v/>
      </c>
      <c r="C860" s="20" t="str">
        <f t="shared" si="663"/>
        <v/>
      </c>
      <c r="D860" s="97" t="str">
        <f t="shared" si="664"/>
        <v/>
      </c>
      <c r="E860" s="62" t="str">
        <f t="shared" si="704"/>
        <v/>
      </c>
      <c r="F860" s="31"/>
      <c r="G860" s="282"/>
      <c r="H860" s="283"/>
      <c r="I860" s="284"/>
      <c r="J860" s="285"/>
      <c r="K860" s="286"/>
      <c r="L860" s="287"/>
      <c r="M860" s="288"/>
      <c r="N860" s="287"/>
      <c r="O860" s="288"/>
      <c r="P860" s="287"/>
      <c r="Q860" s="288"/>
      <c r="R860" s="287"/>
      <c r="S860" s="288"/>
      <c r="T860" s="287"/>
      <c r="U860" s="288"/>
      <c r="V860" s="287"/>
      <c r="W860" s="288"/>
      <c r="X860" s="287"/>
      <c r="Y860" s="288"/>
      <c r="Z860" s="287"/>
      <c r="AA860" s="288"/>
      <c r="AB860" s="287"/>
      <c r="AC860" s="288"/>
      <c r="AD860" s="287"/>
      <c r="AE860" s="288"/>
      <c r="AF860" s="287"/>
      <c r="AG860" s="288"/>
      <c r="AH860" s="287"/>
      <c r="AI860" s="288"/>
      <c r="AJ860" s="287"/>
      <c r="AK860" s="288"/>
      <c r="AL860" s="287"/>
      <c r="AM860" s="288"/>
      <c r="AN860" s="287"/>
      <c r="AO860" s="288"/>
      <c r="AP860" s="287"/>
      <c r="AQ860" s="288"/>
      <c r="AR860" s="287"/>
      <c r="AS860" s="288"/>
      <c r="AT860" s="287"/>
      <c r="AU860" s="288"/>
      <c r="AV860" s="287"/>
      <c r="AW860" s="288"/>
      <c r="AX860" s="287"/>
      <c r="AY860" s="31"/>
      <c r="BA860" s="76" t="str">
        <f t="shared" si="705"/>
        <v/>
      </c>
      <c r="BC860" s="76" t="str">
        <f>IF('Stock List'!$K860="", "", 'Stock List'!$K860)</f>
        <v/>
      </c>
      <c r="BE860" s="106">
        <f>IFERROR(ROUND(((INDEX('Stock List'!$M$11:$M$1010, MATCH(L860, 'Stock List'!$K$11:$K$1010, 0))/INDEX('Stock List'!$L$11:$L$1010, MATCH(L860, 'Stock List'!$K$11:$K$1010, 0)))*K860), 2), 0)</f>
        <v>0</v>
      </c>
      <c r="BF860" s="20"/>
      <c r="BG860" s="20">
        <f>IFERROR(ROUND(((INDEX('Stock List'!$M$11:$M$1010, MATCH(N860, 'Stock List'!$K$11:$K$1010, 0))/INDEX('Stock List'!$L$11:$L$1010, MATCH(N860, 'Stock List'!$K$11:$K$1010, 0)))*M860), 2), 0)</f>
        <v>0</v>
      </c>
      <c r="BH860" s="20"/>
      <c r="BI860" s="20">
        <f>IFERROR(ROUND(((INDEX('Stock List'!$M$11:$M$1010, MATCH(P860, 'Stock List'!$K$11:$K$1010, 0))/INDEX('Stock List'!$L$11:$L$1010, MATCH(P860, 'Stock List'!$K$11:$K$1010, 0)))*O860), 2), 0)</f>
        <v>0</v>
      </c>
      <c r="BJ860" s="20"/>
      <c r="BK860" s="20">
        <f>IFERROR(ROUND(((INDEX('Stock List'!$M$11:$M$1010, MATCH(R860, 'Stock List'!$K$11:$K$1010, 0))/INDEX('Stock List'!$L$11:$L$1010, MATCH(R860, 'Stock List'!$K$11:$K$1010, 0)))*Q860), 2), 0)</f>
        <v>0</v>
      </c>
      <c r="BL860" s="20"/>
      <c r="BM860" s="20">
        <f>IFERROR(ROUND(((INDEX('Stock List'!$M$11:$M$1010, MATCH(T860, 'Stock List'!$K$11:$K$1010, 0))/INDEX('Stock List'!$L$11:$L$1010, MATCH(T860, 'Stock List'!$K$11:$K$1010, 0)))*S860), 2), 0)</f>
        <v>0</v>
      </c>
      <c r="BN860" s="20"/>
      <c r="BO860" s="20">
        <f>IFERROR(ROUND(((INDEX('Stock List'!$M$11:$M$1010, MATCH(V860, 'Stock List'!$K$11:$K$1010, 0))/INDEX('Stock List'!$L$11:$L$1010, MATCH(V860, 'Stock List'!$K$11:$K$1010, 0)))*U860), 2), 0)</f>
        <v>0</v>
      </c>
      <c r="BP860" s="20"/>
      <c r="BQ860" s="20">
        <f>IFERROR(ROUND(((INDEX('Stock List'!$M$11:$M$1010, MATCH(X860, 'Stock List'!$K$11:$K$1010, 0))/INDEX('Stock List'!$L$11:$L$1010, MATCH(X860, 'Stock List'!$K$11:$K$1010, 0)))*W860), 2), 0)</f>
        <v>0</v>
      </c>
      <c r="BR860" s="20"/>
      <c r="BS860" s="20">
        <f>IFERROR(ROUND(((INDEX('Stock List'!$M$11:$M$1010, MATCH(Z860, 'Stock List'!$K$11:$K$1010, 0))/INDEX('Stock List'!$L$11:$L$1010, MATCH(Z860, 'Stock List'!$K$11:$K$1010, 0)))*Y860), 2), 0)</f>
        <v>0</v>
      </c>
      <c r="BT860" s="20"/>
      <c r="BU860" s="20">
        <f>IFERROR(ROUND(((INDEX('Stock List'!$M$11:$M$1010, MATCH(AB860, 'Stock List'!$K$11:$K$1010, 0))/INDEX('Stock List'!$L$11:$L$1010, MATCH(AB860, 'Stock List'!$K$11:$K$1010, 0)))*AA860), 2), 0)</f>
        <v>0</v>
      </c>
      <c r="BV860" s="20"/>
      <c r="BW860" s="20">
        <f>IFERROR(ROUND(((INDEX('Stock List'!$M$11:$M$1010, MATCH(AD860, 'Stock List'!$K$11:$K$1010, 0))/INDEX('Stock List'!$L$11:$L$1010, MATCH(AD860, 'Stock List'!$K$11:$K$1010, 0)))*AC860), 2), 0)</f>
        <v>0</v>
      </c>
      <c r="BX860" s="20"/>
      <c r="BY860" s="20">
        <f>IFERROR(ROUND(((INDEX('Stock List'!$M$11:$M$1010, MATCH(AF860, 'Stock List'!$K$11:$K$1010, 0))/INDEX('Stock List'!$L$11:$L$1010, MATCH(AF860, 'Stock List'!$K$11:$K$1010, 0)))*AE860), 2), 0)</f>
        <v>0</v>
      </c>
      <c r="BZ860" s="20"/>
      <c r="CA860" s="20">
        <f>IFERROR(ROUND(((INDEX('Stock List'!$M$11:$M$1010, MATCH(AH860, 'Stock List'!$K$11:$K$1010, 0))/INDEX('Stock List'!$L$11:$L$1010, MATCH(AH860, 'Stock List'!$K$11:$K$1010, 0)))*AG860), 2), 0)</f>
        <v>0</v>
      </c>
      <c r="CB860" s="20"/>
      <c r="CC860" s="20">
        <f>IFERROR(ROUND(((INDEX('Stock List'!$M$11:$M$1010, MATCH(AJ860, 'Stock List'!$K$11:$K$1010, 0))/INDEX('Stock List'!$L$11:$L$1010, MATCH(AJ860, 'Stock List'!$K$11:$K$1010, 0)))*AI860), 2), 0)</f>
        <v>0</v>
      </c>
      <c r="CD860" s="20"/>
      <c r="CE860" s="20">
        <f>IFERROR(ROUND(((INDEX('Stock List'!$M$11:$M$1010, MATCH(AL860, 'Stock List'!$K$11:$K$1010, 0))/INDEX('Stock List'!$L$11:$L$1010, MATCH(AL860, 'Stock List'!$K$11:$K$1010, 0)))*AK860), 2), 0)</f>
        <v>0</v>
      </c>
      <c r="CF860" s="20"/>
      <c r="CG860" s="20">
        <f>IFERROR(ROUND(((INDEX('Stock List'!$M$11:$M$1010, MATCH(AN860, 'Stock List'!$K$11:$K$1010, 0))/INDEX('Stock List'!$L$11:$L$1010, MATCH(AN860, 'Stock List'!$K$11:$K$1010, 0)))*AM860), 2), 0)</f>
        <v>0</v>
      </c>
      <c r="CH860" s="20"/>
      <c r="CI860" s="20">
        <f>IFERROR(ROUND(((INDEX('Stock List'!$M$11:$M$1010, MATCH(AP860, 'Stock List'!$K$11:$K$1010, 0))/INDEX('Stock List'!$L$11:$L$1010, MATCH(AP860, 'Stock List'!$K$11:$K$1010, 0)))*AO860), 2), 0)</f>
        <v>0</v>
      </c>
      <c r="CJ860" s="20"/>
      <c r="CK860" s="20">
        <f>IFERROR(ROUND(((INDEX('Stock List'!$M$11:$M$1010, MATCH(AR860, 'Stock List'!$K$11:$K$1010, 0))/INDEX('Stock List'!$L$11:$L$1010, MATCH(AR860, 'Stock List'!$K$11:$K$1010, 0)))*AQ860), 2), 0)</f>
        <v>0</v>
      </c>
      <c r="CL860" s="20"/>
      <c r="CM860" s="20">
        <f>IFERROR(ROUND(((INDEX('Stock List'!$M$11:$M$1010, MATCH(AT860, 'Stock List'!$K$11:$K$1010, 0))/INDEX('Stock List'!$L$11:$L$1010, MATCH(AT860, 'Stock List'!$K$11:$K$1010, 0)))*AS860), 2), 0)</f>
        <v>0</v>
      </c>
      <c r="CN860" s="20"/>
      <c r="CO860" s="20">
        <f>IFERROR(ROUND(((INDEX('Stock List'!$M$11:$M$1010, MATCH(AV860, 'Stock List'!$K$11:$K$1010, 0))/INDEX('Stock List'!$L$11:$L$1010, MATCH(AV860, 'Stock List'!$K$11:$K$1010, 0)))*AU860), 2), 0)</f>
        <v>0</v>
      </c>
      <c r="CP860" s="20"/>
      <c r="CQ860" s="20">
        <f>IFERROR(ROUND(((INDEX('Stock List'!$M$11:$M$1010, MATCH(AX860, 'Stock List'!$K$11:$K$1010, 0))/INDEX('Stock List'!$L$11:$L$1010, MATCH(AX860, 'Stock List'!$K$11:$K$1010, 0)))*AW860), 2), 0)</f>
        <v>0</v>
      </c>
      <c r="CR860" s="22"/>
      <c r="CT860" s="106" t="str">
        <f t="shared" si="706"/>
        <v/>
      </c>
      <c r="CU860" s="22" t="str">
        <f t="shared" si="707"/>
        <v/>
      </c>
      <c r="CX860" s="106" t="str">
        <f t="shared" si="708"/>
        <v/>
      </c>
      <c r="CY860" s="20" t="str">
        <f t="shared" si="709"/>
        <v/>
      </c>
      <c r="CZ860" s="22" t="str">
        <f t="shared" si="710"/>
        <v/>
      </c>
      <c r="DB860" s="76" t="str">
        <f>IF($H860="", "", COUNTIF($G$11:$G$1010, "&gt;"&amp;$G860)+1+COUNTIF($G$11:$G860, $G860)-1)</f>
        <v/>
      </c>
      <c r="DC860" s="76" t="str">
        <f>IF($H860="", "", COUNTIF($CZ$11:$CZ$1010, "&gt;"&amp;$CZ860)+1+COUNTIF($CZ$11:$CZ860, $CZ860)-1)</f>
        <v/>
      </c>
      <c r="DE860" s="147" t="str">
        <f t="shared" si="711"/>
        <v/>
      </c>
      <c r="DF860" s="148"/>
      <c r="DG860" s="19" t="str">
        <f t="shared" si="712"/>
        <v/>
      </c>
      <c r="DH860" s="153" t="str">
        <f t="shared" si="713"/>
        <v/>
      </c>
      <c r="DI860" s="19" t="str">
        <f t="shared" si="665"/>
        <v/>
      </c>
      <c r="DJ860" s="153" t="str">
        <f t="shared" si="666"/>
        <v/>
      </c>
      <c r="DK860" s="19" t="str">
        <f t="shared" si="667"/>
        <v/>
      </c>
      <c r="DL860" s="153" t="str">
        <f t="shared" si="668"/>
        <v/>
      </c>
      <c r="DM860" s="19" t="str">
        <f t="shared" si="669"/>
        <v/>
      </c>
      <c r="DN860" s="153" t="str">
        <f t="shared" si="670"/>
        <v/>
      </c>
      <c r="DO860" s="19" t="str">
        <f t="shared" si="671"/>
        <v/>
      </c>
      <c r="DP860" s="153" t="str">
        <f t="shared" si="672"/>
        <v/>
      </c>
      <c r="DQ860" s="19" t="str">
        <f t="shared" si="673"/>
        <v/>
      </c>
      <c r="DR860" s="153" t="str">
        <f t="shared" si="674"/>
        <v/>
      </c>
      <c r="DS860" s="19" t="str">
        <f t="shared" si="675"/>
        <v/>
      </c>
      <c r="DT860" s="153" t="str">
        <f t="shared" si="676"/>
        <v/>
      </c>
      <c r="DU860" s="19" t="str">
        <f t="shared" si="677"/>
        <v/>
      </c>
      <c r="DV860" s="153" t="str">
        <f t="shared" si="678"/>
        <v/>
      </c>
      <c r="DW860" s="19" t="str">
        <f t="shared" si="679"/>
        <v/>
      </c>
      <c r="DX860" s="153" t="str">
        <f t="shared" si="680"/>
        <v/>
      </c>
      <c r="DY860" s="19" t="str">
        <f t="shared" si="681"/>
        <v/>
      </c>
      <c r="DZ860" s="153" t="str">
        <f t="shared" si="682"/>
        <v/>
      </c>
      <c r="EA860" s="19" t="str">
        <f t="shared" si="683"/>
        <v/>
      </c>
      <c r="EB860" s="153" t="str">
        <f t="shared" si="684"/>
        <v/>
      </c>
      <c r="EC860" s="19" t="str">
        <f t="shared" si="685"/>
        <v/>
      </c>
      <c r="ED860" s="153" t="str">
        <f t="shared" si="686"/>
        <v/>
      </c>
      <c r="EE860" s="19" t="str">
        <f t="shared" si="687"/>
        <v/>
      </c>
      <c r="EF860" s="153" t="str">
        <f t="shared" si="688"/>
        <v/>
      </c>
      <c r="EG860" s="19" t="str">
        <f t="shared" si="689"/>
        <v/>
      </c>
      <c r="EH860" s="153" t="str">
        <f t="shared" si="690"/>
        <v/>
      </c>
      <c r="EI860" s="19" t="str">
        <f t="shared" si="691"/>
        <v/>
      </c>
      <c r="EJ860" s="153" t="str">
        <f t="shared" si="692"/>
        <v/>
      </c>
      <c r="EK860" s="19" t="str">
        <f t="shared" si="693"/>
        <v/>
      </c>
      <c r="EL860" s="153" t="str">
        <f t="shared" si="694"/>
        <v/>
      </c>
      <c r="EM860" s="19" t="str">
        <f t="shared" si="695"/>
        <v/>
      </c>
      <c r="EN860" s="153" t="str">
        <f t="shared" si="696"/>
        <v/>
      </c>
      <c r="EO860" s="19" t="str">
        <f t="shared" si="697"/>
        <v/>
      </c>
      <c r="EP860" s="153" t="str">
        <f t="shared" si="698"/>
        <v/>
      </c>
      <c r="EQ860" s="19" t="str">
        <f t="shared" si="699"/>
        <v/>
      </c>
      <c r="ER860" s="153" t="str">
        <f t="shared" si="700"/>
        <v/>
      </c>
      <c r="ES860" s="19" t="str">
        <f t="shared" si="701"/>
        <v/>
      </c>
      <c r="ET860" s="153" t="str">
        <f t="shared" si="702"/>
        <v/>
      </c>
    </row>
    <row r="861" spans="1:150" x14ac:dyDescent="0.25">
      <c r="A861" s="31"/>
      <c r="B861" s="91" t="str">
        <f t="shared" si="703"/>
        <v/>
      </c>
      <c r="C861" s="20" t="str">
        <f t="shared" si="663"/>
        <v/>
      </c>
      <c r="D861" s="97" t="str">
        <f t="shared" si="664"/>
        <v/>
      </c>
      <c r="E861" s="62" t="str">
        <f t="shared" si="704"/>
        <v/>
      </c>
      <c r="F861" s="31"/>
      <c r="G861" s="282"/>
      <c r="H861" s="283"/>
      <c r="I861" s="284"/>
      <c r="J861" s="285"/>
      <c r="K861" s="286"/>
      <c r="L861" s="287"/>
      <c r="M861" s="288"/>
      <c r="N861" s="287"/>
      <c r="O861" s="288"/>
      <c r="P861" s="287"/>
      <c r="Q861" s="288"/>
      <c r="R861" s="287"/>
      <c r="S861" s="288"/>
      <c r="T861" s="287"/>
      <c r="U861" s="288"/>
      <c r="V861" s="287"/>
      <c r="W861" s="288"/>
      <c r="X861" s="287"/>
      <c r="Y861" s="288"/>
      <c r="Z861" s="287"/>
      <c r="AA861" s="288"/>
      <c r="AB861" s="287"/>
      <c r="AC861" s="288"/>
      <c r="AD861" s="287"/>
      <c r="AE861" s="288"/>
      <c r="AF861" s="287"/>
      <c r="AG861" s="288"/>
      <c r="AH861" s="287"/>
      <c r="AI861" s="288"/>
      <c r="AJ861" s="287"/>
      <c r="AK861" s="288"/>
      <c r="AL861" s="287"/>
      <c r="AM861" s="288"/>
      <c r="AN861" s="287"/>
      <c r="AO861" s="288"/>
      <c r="AP861" s="287"/>
      <c r="AQ861" s="288"/>
      <c r="AR861" s="287"/>
      <c r="AS861" s="288"/>
      <c r="AT861" s="287"/>
      <c r="AU861" s="288"/>
      <c r="AV861" s="287"/>
      <c r="AW861" s="288"/>
      <c r="AX861" s="287"/>
      <c r="AY861" s="31"/>
      <c r="BA861" s="76" t="str">
        <f t="shared" si="705"/>
        <v/>
      </c>
      <c r="BC861" s="76" t="str">
        <f>IF('Stock List'!$K861="", "", 'Stock List'!$K861)</f>
        <v/>
      </c>
      <c r="BE861" s="106">
        <f>IFERROR(ROUND(((INDEX('Stock List'!$M$11:$M$1010, MATCH(L861, 'Stock List'!$K$11:$K$1010, 0))/INDEX('Stock List'!$L$11:$L$1010, MATCH(L861, 'Stock List'!$K$11:$K$1010, 0)))*K861), 2), 0)</f>
        <v>0</v>
      </c>
      <c r="BF861" s="20"/>
      <c r="BG861" s="20">
        <f>IFERROR(ROUND(((INDEX('Stock List'!$M$11:$M$1010, MATCH(N861, 'Stock List'!$K$11:$K$1010, 0))/INDEX('Stock List'!$L$11:$L$1010, MATCH(N861, 'Stock List'!$K$11:$K$1010, 0)))*M861), 2), 0)</f>
        <v>0</v>
      </c>
      <c r="BH861" s="20"/>
      <c r="BI861" s="20">
        <f>IFERROR(ROUND(((INDEX('Stock List'!$M$11:$M$1010, MATCH(P861, 'Stock List'!$K$11:$K$1010, 0))/INDEX('Stock List'!$L$11:$L$1010, MATCH(P861, 'Stock List'!$K$11:$K$1010, 0)))*O861), 2), 0)</f>
        <v>0</v>
      </c>
      <c r="BJ861" s="20"/>
      <c r="BK861" s="20">
        <f>IFERROR(ROUND(((INDEX('Stock List'!$M$11:$M$1010, MATCH(R861, 'Stock List'!$K$11:$K$1010, 0))/INDEX('Stock List'!$L$11:$L$1010, MATCH(R861, 'Stock List'!$K$11:$K$1010, 0)))*Q861), 2), 0)</f>
        <v>0</v>
      </c>
      <c r="BL861" s="20"/>
      <c r="BM861" s="20">
        <f>IFERROR(ROUND(((INDEX('Stock List'!$M$11:$M$1010, MATCH(T861, 'Stock List'!$K$11:$K$1010, 0))/INDEX('Stock List'!$L$11:$L$1010, MATCH(T861, 'Stock List'!$K$11:$K$1010, 0)))*S861), 2), 0)</f>
        <v>0</v>
      </c>
      <c r="BN861" s="20"/>
      <c r="BO861" s="20">
        <f>IFERROR(ROUND(((INDEX('Stock List'!$M$11:$M$1010, MATCH(V861, 'Stock List'!$K$11:$K$1010, 0))/INDEX('Stock List'!$L$11:$L$1010, MATCH(V861, 'Stock List'!$K$11:$K$1010, 0)))*U861), 2), 0)</f>
        <v>0</v>
      </c>
      <c r="BP861" s="20"/>
      <c r="BQ861" s="20">
        <f>IFERROR(ROUND(((INDEX('Stock List'!$M$11:$M$1010, MATCH(X861, 'Stock List'!$K$11:$K$1010, 0))/INDEX('Stock List'!$L$11:$L$1010, MATCH(X861, 'Stock List'!$K$11:$K$1010, 0)))*W861), 2), 0)</f>
        <v>0</v>
      </c>
      <c r="BR861" s="20"/>
      <c r="BS861" s="20">
        <f>IFERROR(ROUND(((INDEX('Stock List'!$M$11:$M$1010, MATCH(Z861, 'Stock List'!$K$11:$K$1010, 0))/INDEX('Stock List'!$L$11:$L$1010, MATCH(Z861, 'Stock List'!$K$11:$K$1010, 0)))*Y861), 2), 0)</f>
        <v>0</v>
      </c>
      <c r="BT861" s="20"/>
      <c r="BU861" s="20">
        <f>IFERROR(ROUND(((INDEX('Stock List'!$M$11:$M$1010, MATCH(AB861, 'Stock List'!$K$11:$K$1010, 0))/INDEX('Stock List'!$L$11:$L$1010, MATCH(AB861, 'Stock List'!$K$11:$K$1010, 0)))*AA861), 2), 0)</f>
        <v>0</v>
      </c>
      <c r="BV861" s="20"/>
      <c r="BW861" s="20">
        <f>IFERROR(ROUND(((INDEX('Stock List'!$M$11:$M$1010, MATCH(AD861, 'Stock List'!$K$11:$K$1010, 0))/INDEX('Stock List'!$L$11:$L$1010, MATCH(AD861, 'Stock List'!$K$11:$K$1010, 0)))*AC861), 2), 0)</f>
        <v>0</v>
      </c>
      <c r="BX861" s="20"/>
      <c r="BY861" s="20">
        <f>IFERROR(ROUND(((INDEX('Stock List'!$M$11:$M$1010, MATCH(AF861, 'Stock List'!$K$11:$K$1010, 0))/INDEX('Stock List'!$L$11:$L$1010, MATCH(AF861, 'Stock List'!$K$11:$K$1010, 0)))*AE861), 2), 0)</f>
        <v>0</v>
      </c>
      <c r="BZ861" s="20"/>
      <c r="CA861" s="20">
        <f>IFERROR(ROUND(((INDEX('Stock List'!$M$11:$M$1010, MATCH(AH861, 'Stock List'!$K$11:$K$1010, 0))/INDEX('Stock List'!$L$11:$L$1010, MATCH(AH861, 'Stock List'!$K$11:$K$1010, 0)))*AG861), 2), 0)</f>
        <v>0</v>
      </c>
      <c r="CB861" s="20"/>
      <c r="CC861" s="20">
        <f>IFERROR(ROUND(((INDEX('Stock List'!$M$11:$M$1010, MATCH(AJ861, 'Stock List'!$K$11:$K$1010, 0))/INDEX('Stock List'!$L$11:$L$1010, MATCH(AJ861, 'Stock List'!$K$11:$K$1010, 0)))*AI861), 2), 0)</f>
        <v>0</v>
      </c>
      <c r="CD861" s="20"/>
      <c r="CE861" s="20">
        <f>IFERROR(ROUND(((INDEX('Stock List'!$M$11:$M$1010, MATCH(AL861, 'Stock List'!$K$11:$K$1010, 0))/INDEX('Stock List'!$L$11:$L$1010, MATCH(AL861, 'Stock List'!$K$11:$K$1010, 0)))*AK861), 2), 0)</f>
        <v>0</v>
      </c>
      <c r="CF861" s="20"/>
      <c r="CG861" s="20">
        <f>IFERROR(ROUND(((INDEX('Stock List'!$M$11:$M$1010, MATCH(AN861, 'Stock List'!$K$11:$K$1010, 0))/INDEX('Stock List'!$L$11:$L$1010, MATCH(AN861, 'Stock List'!$K$11:$K$1010, 0)))*AM861), 2), 0)</f>
        <v>0</v>
      </c>
      <c r="CH861" s="20"/>
      <c r="CI861" s="20">
        <f>IFERROR(ROUND(((INDEX('Stock List'!$M$11:$M$1010, MATCH(AP861, 'Stock List'!$K$11:$K$1010, 0))/INDEX('Stock List'!$L$11:$L$1010, MATCH(AP861, 'Stock List'!$K$11:$K$1010, 0)))*AO861), 2), 0)</f>
        <v>0</v>
      </c>
      <c r="CJ861" s="20"/>
      <c r="CK861" s="20">
        <f>IFERROR(ROUND(((INDEX('Stock List'!$M$11:$M$1010, MATCH(AR861, 'Stock List'!$K$11:$K$1010, 0))/INDEX('Stock List'!$L$11:$L$1010, MATCH(AR861, 'Stock List'!$K$11:$K$1010, 0)))*AQ861), 2), 0)</f>
        <v>0</v>
      </c>
      <c r="CL861" s="20"/>
      <c r="CM861" s="20">
        <f>IFERROR(ROUND(((INDEX('Stock List'!$M$11:$M$1010, MATCH(AT861, 'Stock List'!$K$11:$K$1010, 0))/INDEX('Stock List'!$L$11:$L$1010, MATCH(AT861, 'Stock List'!$K$11:$K$1010, 0)))*AS861), 2), 0)</f>
        <v>0</v>
      </c>
      <c r="CN861" s="20"/>
      <c r="CO861" s="20">
        <f>IFERROR(ROUND(((INDEX('Stock List'!$M$11:$M$1010, MATCH(AV861, 'Stock List'!$K$11:$K$1010, 0))/INDEX('Stock List'!$L$11:$L$1010, MATCH(AV861, 'Stock List'!$K$11:$K$1010, 0)))*AU861), 2), 0)</f>
        <v>0</v>
      </c>
      <c r="CP861" s="20"/>
      <c r="CQ861" s="20">
        <f>IFERROR(ROUND(((INDEX('Stock List'!$M$11:$M$1010, MATCH(AX861, 'Stock List'!$K$11:$K$1010, 0))/INDEX('Stock List'!$L$11:$L$1010, MATCH(AX861, 'Stock List'!$K$11:$K$1010, 0)))*AW861), 2), 0)</f>
        <v>0</v>
      </c>
      <c r="CR861" s="22"/>
      <c r="CT861" s="106" t="str">
        <f t="shared" si="706"/>
        <v/>
      </c>
      <c r="CU861" s="22" t="str">
        <f t="shared" si="707"/>
        <v/>
      </c>
      <c r="CX861" s="106" t="str">
        <f t="shared" si="708"/>
        <v/>
      </c>
      <c r="CY861" s="20" t="str">
        <f t="shared" si="709"/>
        <v/>
      </c>
      <c r="CZ861" s="22" t="str">
        <f t="shared" si="710"/>
        <v/>
      </c>
      <c r="DB861" s="76" t="str">
        <f>IF($H861="", "", COUNTIF($G$11:$G$1010, "&gt;"&amp;$G861)+1+COUNTIF($G$11:$G861, $G861)-1)</f>
        <v/>
      </c>
      <c r="DC861" s="76" t="str">
        <f>IF($H861="", "", COUNTIF($CZ$11:$CZ$1010, "&gt;"&amp;$CZ861)+1+COUNTIF($CZ$11:$CZ861, $CZ861)-1)</f>
        <v/>
      </c>
      <c r="DE861" s="147" t="str">
        <f t="shared" si="711"/>
        <v/>
      </c>
      <c r="DF861" s="148"/>
      <c r="DG861" s="19" t="str">
        <f t="shared" si="712"/>
        <v/>
      </c>
      <c r="DH861" s="153" t="str">
        <f t="shared" si="713"/>
        <v/>
      </c>
      <c r="DI861" s="19" t="str">
        <f t="shared" si="665"/>
        <v/>
      </c>
      <c r="DJ861" s="153" t="str">
        <f t="shared" si="666"/>
        <v/>
      </c>
      <c r="DK861" s="19" t="str">
        <f t="shared" si="667"/>
        <v/>
      </c>
      <c r="DL861" s="153" t="str">
        <f t="shared" si="668"/>
        <v/>
      </c>
      <c r="DM861" s="19" t="str">
        <f t="shared" si="669"/>
        <v/>
      </c>
      <c r="DN861" s="153" t="str">
        <f t="shared" si="670"/>
        <v/>
      </c>
      <c r="DO861" s="19" t="str">
        <f t="shared" si="671"/>
        <v/>
      </c>
      <c r="DP861" s="153" t="str">
        <f t="shared" si="672"/>
        <v/>
      </c>
      <c r="DQ861" s="19" t="str">
        <f t="shared" si="673"/>
        <v/>
      </c>
      <c r="DR861" s="153" t="str">
        <f t="shared" si="674"/>
        <v/>
      </c>
      <c r="DS861" s="19" t="str">
        <f t="shared" si="675"/>
        <v/>
      </c>
      <c r="DT861" s="153" t="str">
        <f t="shared" si="676"/>
        <v/>
      </c>
      <c r="DU861" s="19" t="str">
        <f t="shared" si="677"/>
        <v/>
      </c>
      <c r="DV861" s="153" t="str">
        <f t="shared" si="678"/>
        <v/>
      </c>
      <c r="DW861" s="19" t="str">
        <f t="shared" si="679"/>
        <v/>
      </c>
      <c r="DX861" s="153" t="str">
        <f t="shared" si="680"/>
        <v/>
      </c>
      <c r="DY861" s="19" t="str">
        <f t="shared" si="681"/>
        <v/>
      </c>
      <c r="DZ861" s="153" t="str">
        <f t="shared" si="682"/>
        <v/>
      </c>
      <c r="EA861" s="19" t="str">
        <f t="shared" si="683"/>
        <v/>
      </c>
      <c r="EB861" s="153" t="str">
        <f t="shared" si="684"/>
        <v/>
      </c>
      <c r="EC861" s="19" t="str">
        <f t="shared" si="685"/>
        <v/>
      </c>
      <c r="ED861" s="153" t="str">
        <f t="shared" si="686"/>
        <v/>
      </c>
      <c r="EE861" s="19" t="str">
        <f t="shared" si="687"/>
        <v/>
      </c>
      <c r="EF861" s="153" t="str">
        <f t="shared" si="688"/>
        <v/>
      </c>
      <c r="EG861" s="19" t="str">
        <f t="shared" si="689"/>
        <v/>
      </c>
      <c r="EH861" s="153" t="str">
        <f t="shared" si="690"/>
        <v/>
      </c>
      <c r="EI861" s="19" t="str">
        <f t="shared" si="691"/>
        <v/>
      </c>
      <c r="EJ861" s="153" t="str">
        <f t="shared" si="692"/>
        <v/>
      </c>
      <c r="EK861" s="19" t="str">
        <f t="shared" si="693"/>
        <v/>
      </c>
      <c r="EL861" s="153" t="str">
        <f t="shared" si="694"/>
        <v/>
      </c>
      <c r="EM861" s="19" t="str">
        <f t="shared" si="695"/>
        <v/>
      </c>
      <c r="EN861" s="153" t="str">
        <f t="shared" si="696"/>
        <v/>
      </c>
      <c r="EO861" s="19" t="str">
        <f t="shared" si="697"/>
        <v/>
      </c>
      <c r="EP861" s="153" t="str">
        <f t="shared" si="698"/>
        <v/>
      </c>
      <c r="EQ861" s="19" t="str">
        <f t="shared" si="699"/>
        <v/>
      </c>
      <c r="ER861" s="153" t="str">
        <f t="shared" si="700"/>
        <v/>
      </c>
      <c r="ES861" s="19" t="str">
        <f t="shared" si="701"/>
        <v/>
      </c>
      <c r="ET861" s="153" t="str">
        <f t="shared" si="702"/>
        <v/>
      </c>
    </row>
    <row r="862" spans="1:150" x14ac:dyDescent="0.25">
      <c r="A862" s="31"/>
      <c r="B862" s="91" t="str">
        <f t="shared" si="703"/>
        <v/>
      </c>
      <c r="C862" s="20" t="str">
        <f t="shared" si="663"/>
        <v/>
      </c>
      <c r="D862" s="97" t="str">
        <f t="shared" si="664"/>
        <v/>
      </c>
      <c r="E862" s="62" t="str">
        <f t="shared" si="704"/>
        <v/>
      </c>
      <c r="F862" s="31"/>
      <c r="G862" s="282"/>
      <c r="H862" s="283"/>
      <c r="I862" s="284"/>
      <c r="J862" s="285"/>
      <c r="K862" s="286"/>
      <c r="L862" s="287"/>
      <c r="M862" s="288"/>
      <c r="N862" s="287"/>
      <c r="O862" s="288"/>
      <c r="P862" s="287"/>
      <c r="Q862" s="288"/>
      <c r="R862" s="287"/>
      <c r="S862" s="288"/>
      <c r="T862" s="287"/>
      <c r="U862" s="288"/>
      <c r="V862" s="287"/>
      <c r="W862" s="288"/>
      <c r="X862" s="287"/>
      <c r="Y862" s="288"/>
      <c r="Z862" s="287"/>
      <c r="AA862" s="288"/>
      <c r="AB862" s="287"/>
      <c r="AC862" s="288"/>
      <c r="AD862" s="287"/>
      <c r="AE862" s="288"/>
      <c r="AF862" s="287"/>
      <c r="AG862" s="288"/>
      <c r="AH862" s="287"/>
      <c r="AI862" s="288"/>
      <c r="AJ862" s="287"/>
      <c r="AK862" s="288"/>
      <c r="AL862" s="287"/>
      <c r="AM862" s="288"/>
      <c r="AN862" s="287"/>
      <c r="AO862" s="288"/>
      <c r="AP862" s="287"/>
      <c r="AQ862" s="288"/>
      <c r="AR862" s="287"/>
      <c r="AS862" s="288"/>
      <c r="AT862" s="287"/>
      <c r="AU862" s="288"/>
      <c r="AV862" s="287"/>
      <c r="AW862" s="288"/>
      <c r="AX862" s="287"/>
      <c r="AY862" s="31"/>
      <c r="BA862" s="76" t="str">
        <f t="shared" si="705"/>
        <v/>
      </c>
      <c r="BC862" s="76" t="str">
        <f>IF('Stock List'!$K862="", "", 'Stock List'!$K862)</f>
        <v/>
      </c>
      <c r="BE862" s="106">
        <f>IFERROR(ROUND(((INDEX('Stock List'!$M$11:$M$1010, MATCH(L862, 'Stock List'!$K$11:$K$1010, 0))/INDEX('Stock List'!$L$11:$L$1010, MATCH(L862, 'Stock List'!$K$11:$K$1010, 0)))*K862), 2), 0)</f>
        <v>0</v>
      </c>
      <c r="BF862" s="20"/>
      <c r="BG862" s="20">
        <f>IFERROR(ROUND(((INDEX('Stock List'!$M$11:$M$1010, MATCH(N862, 'Stock List'!$K$11:$K$1010, 0))/INDEX('Stock List'!$L$11:$L$1010, MATCH(N862, 'Stock List'!$K$11:$K$1010, 0)))*M862), 2), 0)</f>
        <v>0</v>
      </c>
      <c r="BH862" s="20"/>
      <c r="BI862" s="20">
        <f>IFERROR(ROUND(((INDEX('Stock List'!$M$11:$M$1010, MATCH(P862, 'Stock List'!$K$11:$K$1010, 0))/INDEX('Stock List'!$L$11:$L$1010, MATCH(P862, 'Stock List'!$K$11:$K$1010, 0)))*O862), 2), 0)</f>
        <v>0</v>
      </c>
      <c r="BJ862" s="20"/>
      <c r="BK862" s="20">
        <f>IFERROR(ROUND(((INDEX('Stock List'!$M$11:$M$1010, MATCH(R862, 'Stock List'!$K$11:$K$1010, 0))/INDEX('Stock List'!$L$11:$L$1010, MATCH(R862, 'Stock List'!$K$11:$K$1010, 0)))*Q862), 2), 0)</f>
        <v>0</v>
      </c>
      <c r="BL862" s="20"/>
      <c r="BM862" s="20">
        <f>IFERROR(ROUND(((INDEX('Stock List'!$M$11:$M$1010, MATCH(T862, 'Stock List'!$K$11:$K$1010, 0))/INDEX('Stock List'!$L$11:$L$1010, MATCH(T862, 'Stock List'!$K$11:$K$1010, 0)))*S862), 2), 0)</f>
        <v>0</v>
      </c>
      <c r="BN862" s="20"/>
      <c r="BO862" s="20">
        <f>IFERROR(ROUND(((INDEX('Stock List'!$M$11:$M$1010, MATCH(V862, 'Stock List'!$K$11:$K$1010, 0))/INDEX('Stock List'!$L$11:$L$1010, MATCH(V862, 'Stock List'!$K$11:$K$1010, 0)))*U862), 2), 0)</f>
        <v>0</v>
      </c>
      <c r="BP862" s="20"/>
      <c r="BQ862" s="20">
        <f>IFERROR(ROUND(((INDEX('Stock List'!$M$11:$M$1010, MATCH(X862, 'Stock List'!$K$11:$K$1010, 0))/INDEX('Stock List'!$L$11:$L$1010, MATCH(X862, 'Stock List'!$K$11:$K$1010, 0)))*W862), 2), 0)</f>
        <v>0</v>
      </c>
      <c r="BR862" s="20"/>
      <c r="BS862" s="20">
        <f>IFERROR(ROUND(((INDEX('Stock List'!$M$11:$M$1010, MATCH(Z862, 'Stock List'!$K$11:$K$1010, 0))/INDEX('Stock List'!$L$11:$L$1010, MATCH(Z862, 'Stock List'!$K$11:$K$1010, 0)))*Y862), 2), 0)</f>
        <v>0</v>
      </c>
      <c r="BT862" s="20"/>
      <c r="BU862" s="20">
        <f>IFERROR(ROUND(((INDEX('Stock List'!$M$11:$M$1010, MATCH(AB862, 'Stock List'!$K$11:$K$1010, 0))/INDEX('Stock List'!$L$11:$L$1010, MATCH(AB862, 'Stock List'!$K$11:$K$1010, 0)))*AA862), 2), 0)</f>
        <v>0</v>
      </c>
      <c r="BV862" s="20"/>
      <c r="BW862" s="20">
        <f>IFERROR(ROUND(((INDEX('Stock List'!$M$11:$M$1010, MATCH(AD862, 'Stock List'!$K$11:$K$1010, 0))/INDEX('Stock List'!$L$11:$L$1010, MATCH(AD862, 'Stock List'!$K$11:$K$1010, 0)))*AC862), 2), 0)</f>
        <v>0</v>
      </c>
      <c r="BX862" s="20"/>
      <c r="BY862" s="20">
        <f>IFERROR(ROUND(((INDEX('Stock List'!$M$11:$M$1010, MATCH(AF862, 'Stock List'!$K$11:$K$1010, 0))/INDEX('Stock List'!$L$11:$L$1010, MATCH(AF862, 'Stock List'!$K$11:$K$1010, 0)))*AE862), 2), 0)</f>
        <v>0</v>
      </c>
      <c r="BZ862" s="20"/>
      <c r="CA862" s="20">
        <f>IFERROR(ROUND(((INDEX('Stock List'!$M$11:$M$1010, MATCH(AH862, 'Stock List'!$K$11:$K$1010, 0))/INDEX('Stock List'!$L$11:$L$1010, MATCH(AH862, 'Stock List'!$K$11:$K$1010, 0)))*AG862), 2), 0)</f>
        <v>0</v>
      </c>
      <c r="CB862" s="20"/>
      <c r="CC862" s="20">
        <f>IFERROR(ROUND(((INDEX('Stock List'!$M$11:$M$1010, MATCH(AJ862, 'Stock List'!$K$11:$K$1010, 0))/INDEX('Stock List'!$L$11:$L$1010, MATCH(AJ862, 'Stock List'!$K$11:$K$1010, 0)))*AI862), 2), 0)</f>
        <v>0</v>
      </c>
      <c r="CD862" s="20"/>
      <c r="CE862" s="20">
        <f>IFERROR(ROUND(((INDEX('Stock List'!$M$11:$M$1010, MATCH(AL862, 'Stock List'!$K$11:$K$1010, 0))/INDEX('Stock List'!$L$11:$L$1010, MATCH(AL862, 'Stock List'!$K$11:$K$1010, 0)))*AK862), 2), 0)</f>
        <v>0</v>
      </c>
      <c r="CF862" s="20"/>
      <c r="CG862" s="20">
        <f>IFERROR(ROUND(((INDEX('Stock List'!$M$11:$M$1010, MATCH(AN862, 'Stock List'!$K$11:$K$1010, 0))/INDEX('Stock List'!$L$11:$L$1010, MATCH(AN862, 'Stock List'!$K$11:$K$1010, 0)))*AM862), 2), 0)</f>
        <v>0</v>
      </c>
      <c r="CH862" s="20"/>
      <c r="CI862" s="20">
        <f>IFERROR(ROUND(((INDEX('Stock List'!$M$11:$M$1010, MATCH(AP862, 'Stock List'!$K$11:$K$1010, 0))/INDEX('Stock List'!$L$11:$L$1010, MATCH(AP862, 'Stock List'!$K$11:$K$1010, 0)))*AO862), 2), 0)</f>
        <v>0</v>
      </c>
      <c r="CJ862" s="20"/>
      <c r="CK862" s="20">
        <f>IFERROR(ROUND(((INDEX('Stock List'!$M$11:$M$1010, MATCH(AR862, 'Stock List'!$K$11:$K$1010, 0))/INDEX('Stock List'!$L$11:$L$1010, MATCH(AR862, 'Stock List'!$K$11:$K$1010, 0)))*AQ862), 2), 0)</f>
        <v>0</v>
      </c>
      <c r="CL862" s="20"/>
      <c r="CM862" s="20">
        <f>IFERROR(ROUND(((INDEX('Stock List'!$M$11:$M$1010, MATCH(AT862, 'Stock List'!$K$11:$K$1010, 0))/INDEX('Stock List'!$L$11:$L$1010, MATCH(AT862, 'Stock List'!$K$11:$K$1010, 0)))*AS862), 2), 0)</f>
        <v>0</v>
      </c>
      <c r="CN862" s="20"/>
      <c r="CO862" s="20">
        <f>IFERROR(ROUND(((INDEX('Stock List'!$M$11:$M$1010, MATCH(AV862, 'Stock List'!$K$11:$K$1010, 0))/INDEX('Stock List'!$L$11:$L$1010, MATCH(AV862, 'Stock List'!$K$11:$K$1010, 0)))*AU862), 2), 0)</f>
        <v>0</v>
      </c>
      <c r="CP862" s="20"/>
      <c r="CQ862" s="20">
        <f>IFERROR(ROUND(((INDEX('Stock List'!$M$11:$M$1010, MATCH(AX862, 'Stock List'!$K$11:$K$1010, 0))/INDEX('Stock List'!$L$11:$L$1010, MATCH(AX862, 'Stock List'!$K$11:$K$1010, 0)))*AW862), 2), 0)</f>
        <v>0</v>
      </c>
      <c r="CR862" s="22"/>
      <c r="CT862" s="106" t="str">
        <f t="shared" si="706"/>
        <v/>
      </c>
      <c r="CU862" s="22" t="str">
        <f t="shared" si="707"/>
        <v/>
      </c>
      <c r="CX862" s="106" t="str">
        <f t="shared" si="708"/>
        <v/>
      </c>
      <c r="CY862" s="20" t="str">
        <f t="shared" si="709"/>
        <v/>
      </c>
      <c r="CZ862" s="22" t="str">
        <f t="shared" si="710"/>
        <v/>
      </c>
      <c r="DB862" s="76" t="str">
        <f>IF($H862="", "", COUNTIF($G$11:$G$1010, "&gt;"&amp;$G862)+1+COUNTIF($G$11:$G862, $G862)-1)</f>
        <v/>
      </c>
      <c r="DC862" s="76" t="str">
        <f>IF($H862="", "", COUNTIF($CZ$11:$CZ$1010, "&gt;"&amp;$CZ862)+1+COUNTIF($CZ$11:$CZ862, $CZ862)-1)</f>
        <v/>
      </c>
      <c r="DE862" s="147" t="str">
        <f t="shared" si="711"/>
        <v/>
      </c>
      <c r="DF862" s="148"/>
      <c r="DG862" s="19" t="str">
        <f t="shared" si="712"/>
        <v/>
      </c>
      <c r="DH862" s="153" t="str">
        <f t="shared" si="713"/>
        <v/>
      </c>
      <c r="DI862" s="19" t="str">
        <f t="shared" si="665"/>
        <v/>
      </c>
      <c r="DJ862" s="153" t="str">
        <f t="shared" si="666"/>
        <v/>
      </c>
      <c r="DK862" s="19" t="str">
        <f t="shared" si="667"/>
        <v/>
      </c>
      <c r="DL862" s="153" t="str">
        <f t="shared" si="668"/>
        <v/>
      </c>
      <c r="DM862" s="19" t="str">
        <f t="shared" si="669"/>
        <v/>
      </c>
      <c r="DN862" s="153" t="str">
        <f t="shared" si="670"/>
        <v/>
      </c>
      <c r="DO862" s="19" t="str">
        <f t="shared" si="671"/>
        <v/>
      </c>
      <c r="DP862" s="153" t="str">
        <f t="shared" si="672"/>
        <v/>
      </c>
      <c r="DQ862" s="19" t="str">
        <f t="shared" si="673"/>
        <v/>
      </c>
      <c r="DR862" s="153" t="str">
        <f t="shared" si="674"/>
        <v/>
      </c>
      <c r="DS862" s="19" t="str">
        <f t="shared" si="675"/>
        <v/>
      </c>
      <c r="DT862" s="153" t="str">
        <f t="shared" si="676"/>
        <v/>
      </c>
      <c r="DU862" s="19" t="str">
        <f t="shared" si="677"/>
        <v/>
      </c>
      <c r="DV862" s="153" t="str">
        <f t="shared" si="678"/>
        <v/>
      </c>
      <c r="DW862" s="19" t="str">
        <f t="shared" si="679"/>
        <v/>
      </c>
      <c r="DX862" s="153" t="str">
        <f t="shared" si="680"/>
        <v/>
      </c>
      <c r="DY862" s="19" t="str">
        <f t="shared" si="681"/>
        <v/>
      </c>
      <c r="DZ862" s="153" t="str">
        <f t="shared" si="682"/>
        <v/>
      </c>
      <c r="EA862" s="19" t="str">
        <f t="shared" si="683"/>
        <v/>
      </c>
      <c r="EB862" s="153" t="str">
        <f t="shared" si="684"/>
        <v/>
      </c>
      <c r="EC862" s="19" t="str">
        <f t="shared" si="685"/>
        <v/>
      </c>
      <c r="ED862" s="153" t="str">
        <f t="shared" si="686"/>
        <v/>
      </c>
      <c r="EE862" s="19" t="str">
        <f t="shared" si="687"/>
        <v/>
      </c>
      <c r="EF862" s="153" t="str">
        <f t="shared" si="688"/>
        <v/>
      </c>
      <c r="EG862" s="19" t="str">
        <f t="shared" si="689"/>
        <v/>
      </c>
      <c r="EH862" s="153" t="str">
        <f t="shared" si="690"/>
        <v/>
      </c>
      <c r="EI862" s="19" t="str">
        <f t="shared" si="691"/>
        <v/>
      </c>
      <c r="EJ862" s="153" t="str">
        <f t="shared" si="692"/>
        <v/>
      </c>
      <c r="EK862" s="19" t="str">
        <f t="shared" si="693"/>
        <v/>
      </c>
      <c r="EL862" s="153" t="str">
        <f t="shared" si="694"/>
        <v/>
      </c>
      <c r="EM862" s="19" t="str">
        <f t="shared" si="695"/>
        <v/>
      </c>
      <c r="EN862" s="153" t="str">
        <f t="shared" si="696"/>
        <v/>
      </c>
      <c r="EO862" s="19" t="str">
        <f t="shared" si="697"/>
        <v/>
      </c>
      <c r="EP862" s="153" t="str">
        <f t="shared" si="698"/>
        <v/>
      </c>
      <c r="EQ862" s="19" t="str">
        <f t="shared" si="699"/>
        <v/>
      </c>
      <c r="ER862" s="153" t="str">
        <f t="shared" si="700"/>
        <v/>
      </c>
      <c r="ES862" s="19" t="str">
        <f t="shared" si="701"/>
        <v/>
      </c>
      <c r="ET862" s="153" t="str">
        <f t="shared" si="702"/>
        <v/>
      </c>
    </row>
    <row r="863" spans="1:150" x14ac:dyDescent="0.25">
      <c r="A863" s="31"/>
      <c r="B863" s="91" t="str">
        <f t="shared" si="703"/>
        <v/>
      </c>
      <c r="C863" s="20" t="str">
        <f t="shared" si="663"/>
        <v/>
      </c>
      <c r="D863" s="97" t="str">
        <f t="shared" si="664"/>
        <v/>
      </c>
      <c r="E863" s="62" t="str">
        <f t="shared" si="704"/>
        <v/>
      </c>
      <c r="F863" s="31"/>
      <c r="G863" s="282"/>
      <c r="H863" s="283"/>
      <c r="I863" s="284"/>
      <c r="J863" s="285"/>
      <c r="K863" s="286"/>
      <c r="L863" s="287"/>
      <c r="M863" s="288"/>
      <c r="N863" s="287"/>
      <c r="O863" s="288"/>
      <c r="P863" s="287"/>
      <c r="Q863" s="288"/>
      <c r="R863" s="287"/>
      <c r="S863" s="288"/>
      <c r="T863" s="287"/>
      <c r="U863" s="288"/>
      <c r="V863" s="287"/>
      <c r="W863" s="288"/>
      <c r="X863" s="287"/>
      <c r="Y863" s="288"/>
      <c r="Z863" s="287"/>
      <c r="AA863" s="288"/>
      <c r="AB863" s="287"/>
      <c r="AC863" s="288"/>
      <c r="AD863" s="287"/>
      <c r="AE863" s="288"/>
      <c r="AF863" s="287"/>
      <c r="AG863" s="288"/>
      <c r="AH863" s="287"/>
      <c r="AI863" s="288"/>
      <c r="AJ863" s="287"/>
      <c r="AK863" s="288"/>
      <c r="AL863" s="287"/>
      <c r="AM863" s="288"/>
      <c r="AN863" s="287"/>
      <c r="AO863" s="288"/>
      <c r="AP863" s="287"/>
      <c r="AQ863" s="288"/>
      <c r="AR863" s="287"/>
      <c r="AS863" s="288"/>
      <c r="AT863" s="287"/>
      <c r="AU863" s="288"/>
      <c r="AV863" s="287"/>
      <c r="AW863" s="288"/>
      <c r="AX863" s="287"/>
      <c r="AY863" s="31"/>
      <c r="BA863" s="76" t="str">
        <f t="shared" si="705"/>
        <v/>
      </c>
      <c r="BC863" s="76" t="str">
        <f>IF('Stock List'!$K863="", "", 'Stock List'!$K863)</f>
        <v/>
      </c>
      <c r="BE863" s="106">
        <f>IFERROR(ROUND(((INDEX('Stock List'!$M$11:$M$1010, MATCH(L863, 'Stock List'!$K$11:$K$1010, 0))/INDEX('Stock List'!$L$11:$L$1010, MATCH(L863, 'Stock List'!$K$11:$K$1010, 0)))*K863), 2), 0)</f>
        <v>0</v>
      </c>
      <c r="BF863" s="20"/>
      <c r="BG863" s="20">
        <f>IFERROR(ROUND(((INDEX('Stock List'!$M$11:$M$1010, MATCH(N863, 'Stock List'!$K$11:$K$1010, 0))/INDEX('Stock List'!$L$11:$L$1010, MATCH(N863, 'Stock List'!$K$11:$K$1010, 0)))*M863), 2), 0)</f>
        <v>0</v>
      </c>
      <c r="BH863" s="20"/>
      <c r="BI863" s="20">
        <f>IFERROR(ROUND(((INDEX('Stock List'!$M$11:$M$1010, MATCH(P863, 'Stock List'!$K$11:$K$1010, 0))/INDEX('Stock List'!$L$11:$L$1010, MATCH(P863, 'Stock List'!$K$11:$K$1010, 0)))*O863), 2), 0)</f>
        <v>0</v>
      </c>
      <c r="BJ863" s="20"/>
      <c r="BK863" s="20">
        <f>IFERROR(ROUND(((INDEX('Stock List'!$M$11:$M$1010, MATCH(R863, 'Stock List'!$K$11:$K$1010, 0))/INDEX('Stock List'!$L$11:$L$1010, MATCH(R863, 'Stock List'!$K$11:$K$1010, 0)))*Q863), 2), 0)</f>
        <v>0</v>
      </c>
      <c r="BL863" s="20"/>
      <c r="BM863" s="20">
        <f>IFERROR(ROUND(((INDEX('Stock List'!$M$11:$M$1010, MATCH(T863, 'Stock List'!$K$11:$K$1010, 0))/INDEX('Stock List'!$L$11:$L$1010, MATCH(T863, 'Stock List'!$K$11:$K$1010, 0)))*S863), 2), 0)</f>
        <v>0</v>
      </c>
      <c r="BN863" s="20"/>
      <c r="BO863" s="20">
        <f>IFERROR(ROUND(((INDEX('Stock List'!$M$11:$M$1010, MATCH(V863, 'Stock List'!$K$11:$K$1010, 0))/INDEX('Stock List'!$L$11:$L$1010, MATCH(V863, 'Stock List'!$K$11:$K$1010, 0)))*U863), 2), 0)</f>
        <v>0</v>
      </c>
      <c r="BP863" s="20"/>
      <c r="BQ863" s="20">
        <f>IFERROR(ROUND(((INDEX('Stock List'!$M$11:$M$1010, MATCH(X863, 'Stock List'!$K$11:$K$1010, 0))/INDEX('Stock List'!$L$11:$L$1010, MATCH(X863, 'Stock List'!$K$11:$K$1010, 0)))*W863), 2), 0)</f>
        <v>0</v>
      </c>
      <c r="BR863" s="20"/>
      <c r="BS863" s="20">
        <f>IFERROR(ROUND(((INDEX('Stock List'!$M$11:$M$1010, MATCH(Z863, 'Stock List'!$K$11:$K$1010, 0))/INDEX('Stock List'!$L$11:$L$1010, MATCH(Z863, 'Stock List'!$K$11:$K$1010, 0)))*Y863), 2), 0)</f>
        <v>0</v>
      </c>
      <c r="BT863" s="20"/>
      <c r="BU863" s="20">
        <f>IFERROR(ROUND(((INDEX('Stock List'!$M$11:$M$1010, MATCH(AB863, 'Stock List'!$K$11:$K$1010, 0))/INDEX('Stock List'!$L$11:$L$1010, MATCH(AB863, 'Stock List'!$K$11:$K$1010, 0)))*AA863), 2), 0)</f>
        <v>0</v>
      </c>
      <c r="BV863" s="20"/>
      <c r="BW863" s="20">
        <f>IFERROR(ROUND(((INDEX('Stock List'!$M$11:$M$1010, MATCH(AD863, 'Stock List'!$K$11:$K$1010, 0))/INDEX('Stock List'!$L$11:$L$1010, MATCH(AD863, 'Stock List'!$K$11:$K$1010, 0)))*AC863), 2), 0)</f>
        <v>0</v>
      </c>
      <c r="BX863" s="20"/>
      <c r="BY863" s="20">
        <f>IFERROR(ROUND(((INDEX('Stock List'!$M$11:$M$1010, MATCH(AF863, 'Stock List'!$K$11:$K$1010, 0))/INDEX('Stock List'!$L$11:$L$1010, MATCH(AF863, 'Stock List'!$K$11:$K$1010, 0)))*AE863), 2), 0)</f>
        <v>0</v>
      </c>
      <c r="BZ863" s="20"/>
      <c r="CA863" s="20">
        <f>IFERROR(ROUND(((INDEX('Stock List'!$M$11:$M$1010, MATCH(AH863, 'Stock List'!$K$11:$K$1010, 0))/INDEX('Stock List'!$L$11:$L$1010, MATCH(AH863, 'Stock List'!$K$11:$K$1010, 0)))*AG863), 2), 0)</f>
        <v>0</v>
      </c>
      <c r="CB863" s="20"/>
      <c r="CC863" s="20">
        <f>IFERROR(ROUND(((INDEX('Stock List'!$M$11:$M$1010, MATCH(AJ863, 'Stock List'!$K$11:$K$1010, 0))/INDEX('Stock List'!$L$11:$L$1010, MATCH(AJ863, 'Stock List'!$K$11:$K$1010, 0)))*AI863), 2), 0)</f>
        <v>0</v>
      </c>
      <c r="CD863" s="20"/>
      <c r="CE863" s="20">
        <f>IFERROR(ROUND(((INDEX('Stock List'!$M$11:$M$1010, MATCH(AL863, 'Stock List'!$K$11:$K$1010, 0))/INDEX('Stock List'!$L$11:$L$1010, MATCH(AL863, 'Stock List'!$K$11:$K$1010, 0)))*AK863), 2), 0)</f>
        <v>0</v>
      </c>
      <c r="CF863" s="20"/>
      <c r="CG863" s="20">
        <f>IFERROR(ROUND(((INDEX('Stock List'!$M$11:$M$1010, MATCH(AN863, 'Stock List'!$K$11:$K$1010, 0))/INDEX('Stock List'!$L$11:$L$1010, MATCH(AN863, 'Stock List'!$K$11:$K$1010, 0)))*AM863), 2), 0)</f>
        <v>0</v>
      </c>
      <c r="CH863" s="20"/>
      <c r="CI863" s="20">
        <f>IFERROR(ROUND(((INDEX('Stock List'!$M$11:$M$1010, MATCH(AP863, 'Stock List'!$K$11:$K$1010, 0))/INDEX('Stock List'!$L$11:$L$1010, MATCH(AP863, 'Stock List'!$K$11:$K$1010, 0)))*AO863), 2), 0)</f>
        <v>0</v>
      </c>
      <c r="CJ863" s="20"/>
      <c r="CK863" s="20">
        <f>IFERROR(ROUND(((INDEX('Stock List'!$M$11:$M$1010, MATCH(AR863, 'Stock List'!$K$11:$K$1010, 0))/INDEX('Stock List'!$L$11:$L$1010, MATCH(AR863, 'Stock List'!$K$11:$K$1010, 0)))*AQ863), 2), 0)</f>
        <v>0</v>
      </c>
      <c r="CL863" s="20"/>
      <c r="CM863" s="20">
        <f>IFERROR(ROUND(((INDEX('Stock List'!$M$11:$M$1010, MATCH(AT863, 'Stock List'!$K$11:$K$1010, 0))/INDEX('Stock List'!$L$11:$L$1010, MATCH(AT863, 'Stock List'!$K$11:$K$1010, 0)))*AS863), 2), 0)</f>
        <v>0</v>
      </c>
      <c r="CN863" s="20"/>
      <c r="CO863" s="20">
        <f>IFERROR(ROUND(((INDEX('Stock List'!$M$11:$M$1010, MATCH(AV863, 'Stock List'!$K$11:$K$1010, 0))/INDEX('Stock List'!$L$11:$L$1010, MATCH(AV863, 'Stock List'!$K$11:$K$1010, 0)))*AU863), 2), 0)</f>
        <v>0</v>
      </c>
      <c r="CP863" s="20"/>
      <c r="CQ863" s="20">
        <f>IFERROR(ROUND(((INDEX('Stock List'!$M$11:$M$1010, MATCH(AX863, 'Stock List'!$K$11:$K$1010, 0))/INDEX('Stock List'!$L$11:$L$1010, MATCH(AX863, 'Stock List'!$K$11:$K$1010, 0)))*AW863), 2), 0)</f>
        <v>0</v>
      </c>
      <c r="CR863" s="22"/>
      <c r="CT863" s="106" t="str">
        <f t="shared" si="706"/>
        <v/>
      </c>
      <c r="CU863" s="22" t="str">
        <f t="shared" si="707"/>
        <v/>
      </c>
      <c r="CX863" s="106" t="str">
        <f t="shared" si="708"/>
        <v/>
      </c>
      <c r="CY863" s="20" t="str">
        <f t="shared" si="709"/>
        <v/>
      </c>
      <c r="CZ863" s="22" t="str">
        <f t="shared" si="710"/>
        <v/>
      </c>
      <c r="DB863" s="76" t="str">
        <f>IF($H863="", "", COUNTIF($G$11:$G$1010, "&gt;"&amp;$G863)+1+COUNTIF($G$11:$G863, $G863)-1)</f>
        <v/>
      </c>
      <c r="DC863" s="76" t="str">
        <f>IF($H863="", "", COUNTIF($CZ$11:$CZ$1010, "&gt;"&amp;$CZ863)+1+COUNTIF($CZ$11:$CZ863, $CZ863)-1)</f>
        <v/>
      </c>
      <c r="DE863" s="147" t="str">
        <f t="shared" si="711"/>
        <v/>
      </c>
      <c r="DF863" s="148"/>
      <c r="DG863" s="19" t="str">
        <f t="shared" si="712"/>
        <v/>
      </c>
      <c r="DH863" s="153" t="str">
        <f t="shared" si="713"/>
        <v/>
      </c>
      <c r="DI863" s="19" t="str">
        <f t="shared" si="665"/>
        <v/>
      </c>
      <c r="DJ863" s="153" t="str">
        <f t="shared" si="666"/>
        <v/>
      </c>
      <c r="DK863" s="19" t="str">
        <f t="shared" si="667"/>
        <v/>
      </c>
      <c r="DL863" s="153" t="str">
        <f t="shared" si="668"/>
        <v/>
      </c>
      <c r="DM863" s="19" t="str">
        <f t="shared" si="669"/>
        <v/>
      </c>
      <c r="DN863" s="153" t="str">
        <f t="shared" si="670"/>
        <v/>
      </c>
      <c r="DO863" s="19" t="str">
        <f t="shared" si="671"/>
        <v/>
      </c>
      <c r="DP863" s="153" t="str">
        <f t="shared" si="672"/>
        <v/>
      </c>
      <c r="DQ863" s="19" t="str">
        <f t="shared" si="673"/>
        <v/>
      </c>
      <c r="DR863" s="153" t="str">
        <f t="shared" si="674"/>
        <v/>
      </c>
      <c r="DS863" s="19" t="str">
        <f t="shared" si="675"/>
        <v/>
      </c>
      <c r="DT863" s="153" t="str">
        <f t="shared" si="676"/>
        <v/>
      </c>
      <c r="DU863" s="19" t="str">
        <f t="shared" si="677"/>
        <v/>
      </c>
      <c r="DV863" s="153" t="str">
        <f t="shared" si="678"/>
        <v/>
      </c>
      <c r="DW863" s="19" t="str">
        <f t="shared" si="679"/>
        <v/>
      </c>
      <c r="DX863" s="153" t="str">
        <f t="shared" si="680"/>
        <v/>
      </c>
      <c r="DY863" s="19" t="str">
        <f t="shared" si="681"/>
        <v/>
      </c>
      <c r="DZ863" s="153" t="str">
        <f t="shared" si="682"/>
        <v/>
      </c>
      <c r="EA863" s="19" t="str">
        <f t="shared" si="683"/>
        <v/>
      </c>
      <c r="EB863" s="153" t="str">
        <f t="shared" si="684"/>
        <v/>
      </c>
      <c r="EC863" s="19" t="str">
        <f t="shared" si="685"/>
        <v/>
      </c>
      <c r="ED863" s="153" t="str">
        <f t="shared" si="686"/>
        <v/>
      </c>
      <c r="EE863" s="19" t="str">
        <f t="shared" si="687"/>
        <v/>
      </c>
      <c r="EF863" s="153" t="str">
        <f t="shared" si="688"/>
        <v/>
      </c>
      <c r="EG863" s="19" t="str">
        <f t="shared" si="689"/>
        <v/>
      </c>
      <c r="EH863" s="153" t="str">
        <f t="shared" si="690"/>
        <v/>
      </c>
      <c r="EI863" s="19" t="str">
        <f t="shared" si="691"/>
        <v/>
      </c>
      <c r="EJ863" s="153" t="str">
        <f t="shared" si="692"/>
        <v/>
      </c>
      <c r="EK863" s="19" t="str">
        <f t="shared" si="693"/>
        <v/>
      </c>
      <c r="EL863" s="153" t="str">
        <f t="shared" si="694"/>
        <v/>
      </c>
      <c r="EM863" s="19" t="str">
        <f t="shared" si="695"/>
        <v/>
      </c>
      <c r="EN863" s="153" t="str">
        <f t="shared" si="696"/>
        <v/>
      </c>
      <c r="EO863" s="19" t="str">
        <f t="shared" si="697"/>
        <v/>
      </c>
      <c r="EP863" s="153" t="str">
        <f t="shared" si="698"/>
        <v/>
      </c>
      <c r="EQ863" s="19" t="str">
        <f t="shared" si="699"/>
        <v/>
      </c>
      <c r="ER863" s="153" t="str">
        <f t="shared" si="700"/>
        <v/>
      </c>
      <c r="ES863" s="19" t="str">
        <f t="shared" si="701"/>
        <v/>
      </c>
      <c r="ET863" s="153" t="str">
        <f t="shared" si="702"/>
        <v/>
      </c>
    </row>
    <row r="864" spans="1:150" x14ac:dyDescent="0.25">
      <c r="A864" s="31"/>
      <c r="B864" s="91" t="str">
        <f t="shared" si="703"/>
        <v/>
      </c>
      <c r="C864" s="20" t="str">
        <f t="shared" si="663"/>
        <v/>
      </c>
      <c r="D864" s="97" t="str">
        <f t="shared" si="664"/>
        <v/>
      </c>
      <c r="E864" s="62" t="str">
        <f t="shared" si="704"/>
        <v/>
      </c>
      <c r="F864" s="31"/>
      <c r="G864" s="282"/>
      <c r="H864" s="283"/>
      <c r="I864" s="284"/>
      <c r="J864" s="285"/>
      <c r="K864" s="286"/>
      <c r="L864" s="287"/>
      <c r="M864" s="288"/>
      <c r="N864" s="287"/>
      <c r="O864" s="288"/>
      <c r="P864" s="287"/>
      <c r="Q864" s="288"/>
      <c r="R864" s="287"/>
      <c r="S864" s="288"/>
      <c r="T864" s="287"/>
      <c r="U864" s="288"/>
      <c r="V864" s="287"/>
      <c r="W864" s="288"/>
      <c r="X864" s="287"/>
      <c r="Y864" s="288"/>
      <c r="Z864" s="287"/>
      <c r="AA864" s="288"/>
      <c r="AB864" s="287"/>
      <c r="AC864" s="288"/>
      <c r="AD864" s="287"/>
      <c r="AE864" s="288"/>
      <c r="AF864" s="287"/>
      <c r="AG864" s="288"/>
      <c r="AH864" s="287"/>
      <c r="AI864" s="288"/>
      <c r="AJ864" s="287"/>
      <c r="AK864" s="288"/>
      <c r="AL864" s="287"/>
      <c r="AM864" s="288"/>
      <c r="AN864" s="287"/>
      <c r="AO864" s="288"/>
      <c r="AP864" s="287"/>
      <c r="AQ864" s="288"/>
      <c r="AR864" s="287"/>
      <c r="AS864" s="288"/>
      <c r="AT864" s="287"/>
      <c r="AU864" s="288"/>
      <c r="AV864" s="287"/>
      <c r="AW864" s="288"/>
      <c r="AX864" s="287"/>
      <c r="AY864" s="31"/>
      <c r="BA864" s="76" t="str">
        <f t="shared" si="705"/>
        <v/>
      </c>
      <c r="BC864" s="76" t="str">
        <f>IF('Stock List'!$K864="", "", 'Stock List'!$K864)</f>
        <v/>
      </c>
      <c r="BE864" s="106">
        <f>IFERROR(ROUND(((INDEX('Stock List'!$M$11:$M$1010, MATCH(L864, 'Stock List'!$K$11:$K$1010, 0))/INDEX('Stock List'!$L$11:$L$1010, MATCH(L864, 'Stock List'!$K$11:$K$1010, 0)))*K864), 2), 0)</f>
        <v>0</v>
      </c>
      <c r="BF864" s="20"/>
      <c r="BG864" s="20">
        <f>IFERROR(ROUND(((INDEX('Stock List'!$M$11:$M$1010, MATCH(N864, 'Stock List'!$K$11:$K$1010, 0))/INDEX('Stock List'!$L$11:$L$1010, MATCH(N864, 'Stock List'!$K$11:$K$1010, 0)))*M864), 2), 0)</f>
        <v>0</v>
      </c>
      <c r="BH864" s="20"/>
      <c r="BI864" s="20">
        <f>IFERROR(ROUND(((INDEX('Stock List'!$M$11:$M$1010, MATCH(P864, 'Stock List'!$K$11:$K$1010, 0))/INDEX('Stock List'!$L$11:$L$1010, MATCH(P864, 'Stock List'!$K$11:$K$1010, 0)))*O864), 2), 0)</f>
        <v>0</v>
      </c>
      <c r="BJ864" s="20"/>
      <c r="BK864" s="20">
        <f>IFERROR(ROUND(((INDEX('Stock List'!$M$11:$M$1010, MATCH(R864, 'Stock List'!$K$11:$K$1010, 0))/INDEX('Stock List'!$L$11:$L$1010, MATCH(R864, 'Stock List'!$K$11:$K$1010, 0)))*Q864), 2), 0)</f>
        <v>0</v>
      </c>
      <c r="BL864" s="20"/>
      <c r="BM864" s="20">
        <f>IFERROR(ROUND(((INDEX('Stock List'!$M$11:$M$1010, MATCH(T864, 'Stock List'!$K$11:$K$1010, 0))/INDEX('Stock List'!$L$11:$L$1010, MATCH(T864, 'Stock List'!$K$11:$K$1010, 0)))*S864), 2), 0)</f>
        <v>0</v>
      </c>
      <c r="BN864" s="20"/>
      <c r="BO864" s="20">
        <f>IFERROR(ROUND(((INDEX('Stock List'!$M$11:$M$1010, MATCH(V864, 'Stock List'!$K$11:$K$1010, 0))/INDEX('Stock List'!$L$11:$L$1010, MATCH(V864, 'Stock List'!$K$11:$K$1010, 0)))*U864), 2), 0)</f>
        <v>0</v>
      </c>
      <c r="BP864" s="20"/>
      <c r="BQ864" s="20">
        <f>IFERROR(ROUND(((INDEX('Stock List'!$M$11:$M$1010, MATCH(X864, 'Stock List'!$K$11:$K$1010, 0))/INDEX('Stock List'!$L$11:$L$1010, MATCH(X864, 'Stock List'!$K$11:$K$1010, 0)))*W864), 2), 0)</f>
        <v>0</v>
      </c>
      <c r="BR864" s="20"/>
      <c r="BS864" s="20">
        <f>IFERROR(ROUND(((INDEX('Stock List'!$M$11:$M$1010, MATCH(Z864, 'Stock List'!$K$11:$K$1010, 0))/INDEX('Stock List'!$L$11:$L$1010, MATCH(Z864, 'Stock List'!$K$11:$K$1010, 0)))*Y864), 2), 0)</f>
        <v>0</v>
      </c>
      <c r="BT864" s="20"/>
      <c r="BU864" s="20">
        <f>IFERROR(ROUND(((INDEX('Stock List'!$M$11:$M$1010, MATCH(AB864, 'Stock List'!$K$11:$K$1010, 0))/INDEX('Stock List'!$L$11:$L$1010, MATCH(AB864, 'Stock List'!$K$11:$K$1010, 0)))*AA864), 2), 0)</f>
        <v>0</v>
      </c>
      <c r="BV864" s="20"/>
      <c r="BW864" s="20">
        <f>IFERROR(ROUND(((INDEX('Stock List'!$M$11:$M$1010, MATCH(AD864, 'Stock List'!$K$11:$K$1010, 0))/INDEX('Stock List'!$L$11:$L$1010, MATCH(AD864, 'Stock List'!$K$11:$K$1010, 0)))*AC864), 2), 0)</f>
        <v>0</v>
      </c>
      <c r="BX864" s="20"/>
      <c r="BY864" s="20">
        <f>IFERROR(ROUND(((INDEX('Stock List'!$M$11:$M$1010, MATCH(AF864, 'Stock List'!$K$11:$K$1010, 0))/INDEX('Stock List'!$L$11:$L$1010, MATCH(AF864, 'Stock List'!$K$11:$K$1010, 0)))*AE864), 2), 0)</f>
        <v>0</v>
      </c>
      <c r="BZ864" s="20"/>
      <c r="CA864" s="20">
        <f>IFERROR(ROUND(((INDEX('Stock List'!$M$11:$M$1010, MATCH(AH864, 'Stock List'!$K$11:$K$1010, 0))/INDEX('Stock List'!$L$11:$L$1010, MATCH(AH864, 'Stock List'!$K$11:$K$1010, 0)))*AG864), 2), 0)</f>
        <v>0</v>
      </c>
      <c r="CB864" s="20"/>
      <c r="CC864" s="20">
        <f>IFERROR(ROUND(((INDEX('Stock List'!$M$11:$M$1010, MATCH(AJ864, 'Stock List'!$K$11:$K$1010, 0))/INDEX('Stock List'!$L$11:$L$1010, MATCH(AJ864, 'Stock List'!$K$11:$K$1010, 0)))*AI864), 2), 0)</f>
        <v>0</v>
      </c>
      <c r="CD864" s="20"/>
      <c r="CE864" s="20">
        <f>IFERROR(ROUND(((INDEX('Stock List'!$M$11:$M$1010, MATCH(AL864, 'Stock List'!$K$11:$K$1010, 0))/INDEX('Stock List'!$L$11:$L$1010, MATCH(AL864, 'Stock List'!$K$11:$K$1010, 0)))*AK864), 2), 0)</f>
        <v>0</v>
      </c>
      <c r="CF864" s="20"/>
      <c r="CG864" s="20">
        <f>IFERROR(ROUND(((INDEX('Stock List'!$M$11:$M$1010, MATCH(AN864, 'Stock List'!$K$11:$K$1010, 0))/INDEX('Stock List'!$L$11:$L$1010, MATCH(AN864, 'Stock List'!$K$11:$K$1010, 0)))*AM864), 2), 0)</f>
        <v>0</v>
      </c>
      <c r="CH864" s="20"/>
      <c r="CI864" s="20">
        <f>IFERROR(ROUND(((INDEX('Stock List'!$M$11:$M$1010, MATCH(AP864, 'Stock List'!$K$11:$K$1010, 0))/INDEX('Stock List'!$L$11:$L$1010, MATCH(AP864, 'Stock List'!$K$11:$K$1010, 0)))*AO864), 2), 0)</f>
        <v>0</v>
      </c>
      <c r="CJ864" s="20"/>
      <c r="CK864" s="20">
        <f>IFERROR(ROUND(((INDEX('Stock List'!$M$11:$M$1010, MATCH(AR864, 'Stock List'!$K$11:$K$1010, 0))/INDEX('Stock List'!$L$11:$L$1010, MATCH(AR864, 'Stock List'!$K$11:$K$1010, 0)))*AQ864), 2), 0)</f>
        <v>0</v>
      </c>
      <c r="CL864" s="20"/>
      <c r="CM864" s="20">
        <f>IFERROR(ROUND(((INDEX('Stock List'!$M$11:$M$1010, MATCH(AT864, 'Stock List'!$K$11:$K$1010, 0))/INDEX('Stock List'!$L$11:$L$1010, MATCH(AT864, 'Stock List'!$K$11:$K$1010, 0)))*AS864), 2), 0)</f>
        <v>0</v>
      </c>
      <c r="CN864" s="20"/>
      <c r="CO864" s="20">
        <f>IFERROR(ROUND(((INDEX('Stock List'!$M$11:$M$1010, MATCH(AV864, 'Stock List'!$K$11:$K$1010, 0))/INDEX('Stock List'!$L$11:$L$1010, MATCH(AV864, 'Stock List'!$K$11:$K$1010, 0)))*AU864), 2), 0)</f>
        <v>0</v>
      </c>
      <c r="CP864" s="20"/>
      <c r="CQ864" s="20">
        <f>IFERROR(ROUND(((INDEX('Stock List'!$M$11:$M$1010, MATCH(AX864, 'Stock List'!$K$11:$K$1010, 0))/INDEX('Stock List'!$L$11:$L$1010, MATCH(AX864, 'Stock List'!$K$11:$K$1010, 0)))*AW864), 2), 0)</f>
        <v>0</v>
      </c>
      <c r="CR864" s="22"/>
      <c r="CT864" s="106" t="str">
        <f t="shared" si="706"/>
        <v/>
      </c>
      <c r="CU864" s="22" t="str">
        <f t="shared" si="707"/>
        <v/>
      </c>
      <c r="CX864" s="106" t="str">
        <f t="shared" si="708"/>
        <v/>
      </c>
      <c r="CY864" s="20" t="str">
        <f t="shared" si="709"/>
        <v/>
      </c>
      <c r="CZ864" s="22" t="str">
        <f t="shared" si="710"/>
        <v/>
      </c>
      <c r="DB864" s="76" t="str">
        <f>IF($H864="", "", COUNTIF($G$11:$G$1010, "&gt;"&amp;$G864)+1+COUNTIF($G$11:$G864, $G864)-1)</f>
        <v/>
      </c>
      <c r="DC864" s="76" t="str">
        <f>IF($H864="", "", COUNTIF($CZ$11:$CZ$1010, "&gt;"&amp;$CZ864)+1+COUNTIF($CZ$11:$CZ864, $CZ864)-1)</f>
        <v/>
      </c>
      <c r="DE864" s="147" t="str">
        <f t="shared" si="711"/>
        <v/>
      </c>
      <c r="DF864" s="148"/>
      <c r="DG864" s="19" t="str">
        <f t="shared" si="712"/>
        <v/>
      </c>
      <c r="DH864" s="153" t="str">
        <f t="shared" si="713"/>
        <v/>
      </c>
      <c r="DI864" s="19" t="str">
        <f t="shared" si="665"/>
        <v/>
      </c>
      <c r="DJ864" s="153" t="str">
        <f t="shared" si="666"/>
        <v/>
      </c>
      <c r="DK864" s="19" t="str">
        <f t="shared" si="667"/>
        <v/>
      </c>
      <c r="DL864" s="153" t="str">
        <f t="shared" si="668"/>
        <v/>
      </c>
      <c r="DM864" s="19" t="str">
        <f t="shared" si="669"/>
        <v/>
      </c>
      <c r="DN864" s="153" t="str">
        <f t="shared" si="670"/>
        <v/>
      </c>
      <c r="DO864" s="19" t="str">
        <f t="shared" si="671"/>
        <v/>
      </c>
      <c r="DP864" s="153" t="str">
        <f t="shared" si="672"/>
        <v/>
      </c>
      <c r="DQ864" s="19" t="str">
        <f t="shared" si="673"/>
        <v/>
      </c>
      <c r="DR864" s="153" t="str">
        <f t="shared" si="674"/>
        <v/>
      </c>
      <c r="DS864" s="19" t="str">
        <f t="shared" si="675"/>
        <v/>
      </c>
      <c r="DT864" s="153" t="str">
        <f t="shared" si="676"/>
        <v/>
      </c>
      <c r="DU864" s="19" t="str">
        <f t="shared" si="677"/>
        <v/>
      </c>
      <c r="DV864" s="153" t="str">
        <f t="shared" si="678"/>
        <v/>
      </c>
      <c r="DW864" s="19" t="str">
        <f t="shared" si="679"/>
        <v/>
      </c>
      <c r="DX864" s="153" t="str">
        <f t="shared" si="680"/>
        <v/>
      </c>
      <c r="DY864" s="19" t="str">
        <f t="shared" si="681"/>
        <v/>
      </c>
      <c r="DZ864" s="153" t="str">
        <f t="shared" si="682"/>
        <v/>
      </c>
      <c r="EA864" s="19" t="str">
        <f t="shared" si="683"/>
        <v/>
      </c>
      <c r="EB864" s="153" t="str">
        <f t="shared" si="684"/>
        <v/>
      </c>
      <c r="EC864" s="19" t="str">
        <f t="shared" si="685"/>
        <v/>
      </c>
      <c r="ED864" s="153" t="str">
        <f t="shared" si="686"/>
        <v/>
      </c>
      <c r="EE864" s="19" t="str">
        <f t="shared" si="687"/>
        <v/>
      </c>
      <c r="EF864" s="153" t="str">
        <f t="shared" si="688"/>
        <v/>
      </c>
      <c r="EG864" s="19" t="str">
        <f t="shared" si="689"/>
        <v/>
      </c>
      <c r="EH864" s="153" t="str">
        <f t="shared" si="690"/>
        <v/>
      </c>
      <c r="EI864" s="19" t="str">
        <f t="shared" si="691"/>
        <v/>
      </c>
      <c r="EJ864" s="153" t="str">
        <f t="shared" si="692"/>
        <v/>
      </c>
      <c r="EK864" s="19" t="str">
        <f t="shared" si="693"/>
        <v/>
      </c>
      <c r="EL864" s="153" t="str">
        <f t="shared" si="694"/>
        <v/>
      </c>
      <c r="EM864" s="19" t="str">
        <f t="shared" si="695"/>
        <v/>
      </c>
      <c r="EN864" s="153" t="str">
        <f t="shared" si="696"/>
        <v/>
      </c>
      <c r="EO864" s="19" t="str">
        <f t="shared" si="697"/>
        <v/>
      </c>
      <c r="EP864" s="153" t="str">
        <f t="shared" si="698"/>
        <v/>
      </c>
      <c r="EQ864" s="19" t="str">
        <f t="shared" si="699"/>
        <v/>
      </c>
      <c r="ER864" s="153" t="str">
        <f t="shared" si="700"/>
        <v/>
      </c>
      <c r="ES864" s="19" t="str">
        <f t="shared" si="701"/>
        <v/>
      </c>
      <c r="ET864" s="153" t="str">
        <f t="shared" si="702"/>
        <v/>
      </c>
    </row>
    <row r="865" spans="1:150" x14ac:dyDescent="0.25">
      <c r="A865" s="31"/>
      <c r="B865" s="91" t="str">
        <f t="shared" si="703"/>
        <v/>
      </c>
      <c r="C865" s="20" t="str">
        <f t="shared" si="663"/>
        <v/>
      </c>
      <c r="D865" s="97" t="str">
        <f t="shared" si="664"/>
        <v/>
      </c>
      <c r="E865" s="62" t="str">
        <f t="shared" si="704"/>
        <v/>
      </c>
      <c r="F865" s="31"/>
      <c r="G865" s="282"/>
      <c r="H865" s="283"/>
      <c r="I865" s="284"/>
      <c r="J865" s="285"/>
      <c r="K865" s="286"/>
      <c r="L865" s="287"/>
      <c r="M865" s="288"/>
      <c r="N865" s="287"/>
      <c r="O865" s="288"/>
      <c r="P865" s="287"/>
      <c r="Q865" s="288"/>
      <c r="R865" s="287"/>
      <c r="S865" s="288"/>
      <c r="T865" s="287"/>
      <c r="U865" s="288"/>
      <c r="V865" s="287"/>
      <c r="W865" s="288"/>
      <c r="X865" s="287"/>
      <c r="Y865" s="288"/>
      <c r="Z865" s="287"/>
      <c r="AA865" s="288"/>
      <c r="AB865" s="287"/>
      <c r="AC865" s="288"/>
      <c r="AD865" s="287"/>
      <c r="AE865" s="288"/>
      <c r="AF865" s="287"/>
      <c r="AG865" s="288"/>
      <c r="AH865" s="287"/>
      <c r="AI865" s="288"/>
      <c r="AJ865" s="287"/>
      <c r="AK865" s="288"/>
      <c r="AL865" s="287"/>
      <c r="AM865" s="288"/>
      <c r="AN865" s="287"/>
      <c r="AO865" s="288"/>
      <c r="AP865" s="287"/>
      <c r="AQ865" s="288"/>
      <c r="AR865" s="287"/>
      <c r="AS865" s="288"/>
      <c r="AT865" s="287"/>
      <c r="AU865" s="288"/>
      <c r="AV865" s="287"/>
      <c r="AW865" s="288"/>
      <c r="AX865" s="287"/>
      <c r="AY865" s="31"/>
      <c r="BA865" s="76" t="str">
        <f t="shared" si="705"/>
        <v/>
      </c>
      <c r="BC865" s="76" t="str">
        <f>IF('Stock List'!$K865="", "", 'Stock List'!$K865)</f>
        <v/>
      </c>
      <c r="BE865" s="106">
        <f>IFERROR(ROUND(((INDEX('Stock List'!$M$11:$M$1010, MATCH(L865, 'Stock List'!$K$11:$K$1010, 0))/INDEX('Stock List'!$L$11:$L$1010, MATCH(L865, 'Stock List'!$K$11:$K$1010, 0)))*K865), 2), 0)</f>
        <v>0</v>
      </c>
      <c r="BF865" s="20"/>
      <c r="BG865" s="20">
        <f>IFERROR(ROUND(((INDEX('Stock List'!$M$11:$M$1010, MATCH(N865, 'Stock List'!$K$11:$K$1010, 0))/INDEX('Stock List'!$L$11:$L$1010, MATCH(N865, 'Stock List'!$K$11:$K$1010, 0)))*M865), 2), 0)</f>
        <v>0</v>
      </c>
      <c r="BH865" s="20"/>
      <c r="BI865" s="20">
        <f>IFERROR(ROUND(((INDEX('Stock List'!$M$11:$M$1010, MATCH(P865, 'Stock List'!$K$11:$K$1010, 0))/INDEX('Stock List'!$L$11:$L$1010, MATCH(P865, 'Stock List'!$K$11:$K$1010, 0)))*O865), 2), 0)</f>
        <v>0</v>
      </c>
      <c r="BJ865" s="20"/>
      <c r="BK865" s="20">
        <f>IFERROR(ROUND(((INDEX('Stock List'!$M$11:$M$1010, MATCH(R865, 'Stock List'!$K$11:$K$1010, 0))/INDEX('Stock List'!$L$11:$L$1010, MATCH(R865, 'Stock List'!$K$11:$K$1010, 0)))*Q865), 2), 0)</f>
        <v>0</v>
      </c>
      <c r="BL865" s="20"/>
      <c r="BM865" s="20">
        <f>IFERROR(ROUND(((INDEX('Stock List'!$M$11:$M$1010, MATCH(T865, 'Stock List'!$K$11:$K$1010, 0))/INDEX('Stock List'!$L$11:$L$1010, MATCH(T865, 'Stock List'!$K$11:$K$1010, 0)))*S865), 2), 0)</f>
        <v>0</v>
      </c>
      <c r="BN865" s="20"/>
      <c r="BO865" s="20">
        <f>IFERROR(ROUND(((INDEX('Stock List'!$M$11:$M$1010, MATCH(V865, 'Stock List'!$K$11:$K$1010, 0))/INDEX('Stock List'!$L$11:$L$1010, MATCH(V865, 'Stock List'!$K$11:$K$1010, 0)))*U865), 2), 0)</f>
        <v>0</v>
      </c>
      <c r="BP865" s="20"/>
      <c r="BQ865" s="20">
        <f>IFERROR(ROUND(((INDEX('Stock List'!$M$11:$M$1010, MATCH(X865, 'Stock List'!$K$11:$K$1010, 0))/INDEX('Stock List'!$L$11:$L$1010, MATCH(X865, 'Stock List'!$K$11:$K$1010, 0)))*W865), 2), 0)</f>
        <v>0</v>
      </c>
      <c r="BR865" s="20"/>
      <c r="BS865" s="20">
        <f>IFERROR(ROUND(((INDEX('Stock List'!$M$11:$M$1010, MATCH(Z865, 'Stock List'!$K$11:$K$1010, 0))/INDEX('Stock List'!$L$11:$L$1010, MATCH(Z865, 'Stock List'!$K$11:$K$1010, 0)))*Y865), 2), 0)</f>
        <v>0</v>
      </c>
      <c r="BT865" s="20"/>
      <c r="BU865" s="20">
        <f>IFERROR(ROUND(((INDEX('Stock List'!$M$11:$M$1010, MATCH(AB865, 'Stock List'!$K$11:$K$1010, 0))/INDEX('Stock List'!$L$11:$L$1010, MATCH(AB865, 'Stock List'!$K$11:$K$1010, 0)))*AA865), 2), 0)</f>
        <v>0</v>
      </c>
      <c r="BV865" s="20"/>
      <c r="BW865" s="20">
        <f>IFERROR(ROUND(((INDEX('Stock List'!$M$11:$M$1010, MATCH(AD865, 'Stock List'!$K$11:$K$1010, 0))/INDEX('Stock List'!$L$11:$L$1010, MATCH(AD865, 'Stock List'!$K$11:$K$1010, 0)))*AC865), 2), 0)</f>
        <v>0</v>
      </c>
      <c r="BX865" s="20"/>
      <c r="BY865" s="20">
        <f>IFERROR(ROUND(((INDEX('Stock List'!$M$11:$M$1010, MATCH(AF865, 'Stock List'!$K$11:$K$1010, 0))/INDEX('Stock List'!$L$11:$L$1010, MATCH(AF865, 'Stock List'!$K$11:$K$1010, 0)))*AE865), 2), 0)</f>
        <v>0</v>
      </c>
      <c r="BZ865" s="20"/>
      <c r="CA865" s="20">
        <f>IFERROR(ROUND(((INDEX('Stock List'!$M$11:$M$1010, MATCH(AH865, 'Stock List'!$K$11:$K$1010, 0))/INDEX('Stock List'!$L$11:$L$1010, MATCH(AH865, 'Stock List'!$K$11:$K$1010, 0)))*AG865), 2), 0)</f>
        <v>0</v>
      </c>
      <c r="CB865" s="20"/>
      <c r="CC865" s="20">
        <f>IFERROR(ROUND(((INDEX('Stock List'!$M$11:$M$1010, MATCH(AJ865, 'Stock List'!$K$11:$K$1010, 0))/INDEX('Stock List'!$L$11:$L$1010, MATCH(AJ865, 'Stock List'!$K$11:$K$1010, 0)))*AI865), 2), 0)</f>
        <v>0</v>
      </c>
      <c r="CD865" s="20"/>
      <c r="CE865" s="20">
        <f>IFERROR(ROUND(((INDEX('Stock List'!$M$11:$M$1010, MATCH(AL865, 'Stock List'!$K$11:$K$1010, 0))/INDEX('Stock List'!$L$11:$L$1010, MATCH(AL865, 'Stock List'!$K$11:$K$1010, 0)))*AK865), 2), 0)</f>
        <v>0</v>
      </c>
      <c r="CF865" s="20"/>
      <c r="CG865" s="20">
        <f>IFERROR(ROUND(((INDEX('Stock List'!$M$11:$M$1010, MATCH(AN865, 'Stock List'!$K$11:$K$1010, 0))/INDEX('Stock List'!$L$11:$L$1010, MATCH(AN865, 'Stock List'!$K$11:$K$1010, 0)))*AM865), 2), 0)</f>
        <v>0</v>
      </c>
      <c r="CH865" s="20"/>
      <c r="CI865" s="20">
        <f>IFERROR(ROUND(((INDEX('Stock List'!$M$11:$M$1010, MATCH(AP865, 'Stock List'!$K$11:$K$1010, 0))/INDEX('Stock List'!$L$11:$L$1010, MATCH(AP865, 'Stock List'!$K$11:$K$1010, 0)))*AO865), 2), 0)</f>
        <v>0</v>
      </c>
      <c r="CJ865" s="20"/>
      <c r="CK865" s="20">
        <f>IFERROR(ROUND(((INDEX('Stock List'!$M$11:$M$1010, MATCH(AR865, 'Stock List'!$K$11:$K$1010, 0))/INDEX('Stock List'!$L$11:$L$1010, MATCH(AR865, 'Stock List'!$K$11:$K$1010, 0)))*AQ865), 2), 0)</f>
        <v>0</v>
      </c>
      <c r="CL865" s="20"/>
      <c r="CM865" s="20">
        <f>IFERROR(ROUND(((INDEX('Stock List'!$M$11:$M$1010, MATCH(AT865, 'Stock List'!$K$11:$K$1010, 0))/INDEX('Stock List'!$L$11:$L$1010, MATCH(AT865, 'Stock List'!$K$11:$K$1010, 0)))*AS865), 2), 0)</f>
        <v>0</v>
      </c>
      <c r="CN865" s="20"/>
      <c r="CO865" s="20">
        <f>IFERROR(ROUND(((INDEX('Stock List'!$M$11:$M$1010, MATCH(AV865, 'Stock List'!$K$11:$K$1010, 0))/INDEX('Stock List'!$L$11:$L$1010, MATCH(AV865, 'Stock List'!$K$11:$K$1010, 0)))*AU865), 2), 0)</f>
        <v>0</v>
      </c>
      <c r="CP865" s="20"/>
      <c r="CQ865" s="20">
        <f>IFERROR(ROUND(((INDEX('Stock List'!$M$11:$M$1010, MATCH(AX865, 'Stock List'!$K$11:$K$1010, 0))/INDEX('Stock List'!$L$11:$L$1010, MATCH(AX865, 'Stock List'!$K$11:$K$1010, 0)))*AW865), 2), 0)</f>
        <v>0</v>
      </c>
      <c r="CR865" s="22"/>
      <c r="CT865" s="106" t="str">
        <f t="shared" si="706"/>
        <v/>
      </c>
      <c r="CU865" s="22" t="str">
        <f t="shared" si="707"/>
        <v/>
      </c>
      <c r="CX865" s="106" t="str">
        <f t="shared" si="708"/>
        <v/>
      </c>
      <c r="CY865" s="20" t="str">
        <f t="shared" si="709"/>
        <v/>
      </c>
      <c r="CZ865" s="22" t="str">
        <f t="shared" si="710"/>
        <v/>
      </c>
      <c r="DB865" s="76" t="str">
        <f>IF($H865="", "", COUNTIF($G$11:$G$1010, "&gt;"&amp;$G865)+1+COUNTIF($G$11:$G865, $G865)-1)</f>
        <v/>
      </c>
      <c r="DC865" s="76" t="str">
        <f>IF($H865="", "", COUNTIF($CZ$11:$CZ$1010, "&gt;"&amp;$CZ865)+1+COUNTIF($CZ$11:$CZ865, $CZ865)-1)</f>
        <v/>
      </c>
      <c r="DE865" s="147" t="str">
        <f t="shared" si="711"/>
        <v/>
      </c>
      <c r="DF865" s="148"/>
      <c r="DG865" s="19" t="str">
        <f t="shared" si="712"/>
        <v/>
      </c>
      <c r="DH865" s="153" t="str">
        <f t="shared" si="713"/>
        <v/>
      </c>
      <c r="DI865" s="19" t="str">
        <f t="shared" si="665"/>
        <v/>
      </c>
      <c r="DJ865" s="153" t="str">
        <f t="shared" si="666"/>
        <v/>
      </c>
      <c r="DK865" s="19" t="str">
        <f t="shared" si="667"/>
        <v/>
      </c>
      <c r="DL865" s="153" t="str">
        <f t="shared" si="668"/>
        <v/>
      </c>
      <c r="DM865" s="19" t="str">
        <f t="shared" si="669"/>
        <v/>
      </c>
      <c r="DN865" s="153" t="str">
        <f t="shared" si="670"/>
        <v/>
      </c>
      <c r="DO865" s="19" t="str">
        <f t="shared" si="671"/>
        <v/>
      </c>
      <c r="DP865" s="153" t="str">
        <f t="shared" si="672"/>
        <v/>
      </c>
      <c r="DQ865" s="19" t="str">
        <f t="shared" si="673"/>
        <v/>
      </c>
      <c r="DR865" s="153" t="str">
        <f t="shared" si="674"/>
        <v/>
      </c>
      <c r="DS865" s="19" t="str">
        <f t="shared" si="675"/>
        <v/>
      </c>
      <c r="DT865" s="153" t="str">
        <f t="shared" si="676"/>
        <v/>
      </c>
      <c r="DU865" s="19" t="str">
        <f t="shared" si="677"/>
        <v/>
      </c>
      <c r="DV865" s="153" t="str">
        <f t="shared" si="678"/>
        <v/>
      </c>
      <c r="DW865" s="19" t="str">
        <f t="shared" si="679"/>
        <v/>
      </c>
      <c r="DX865" s="153" t="str">
        <f t="shared" si="680"/>
        <v/>
      </c>
      <c r="DY865" s="19" t="str">
        <f t="shared" si="681"/>
        <v/>
      </c>
      <c r="DZ865" s="153" t="str">
        <f t="shared" si="682"/>
        <v/>
      </c>
      <c r="EA865" s="19" t="str">
        <f t="shared" si="683"/>
        <v/>
      </c>
      <c r="EB865" s="153" t="str">
        <f t="shared" si="684"/>
        <v/>
      </c>
      <c r="EC865" s="19" t="str">
        <f t="shared" si="685"/>
        <v/>
      </c>
      <c r="ED865" s="153" t="str">
        <f t="shared" si="686"/>
        <v/>
      </c>
      <c r="EE865" s="19" t="str">
        <f t="shared" si="687"/>
        <v/>
      </c>
      <c r="EF865" s="153" t="str">
        <f t="shared" si="688"/>
        <v/>
      </c>
      <c r="EG865" s="19" t="str">
        <f t="shared" si="689"/>
        <v/>
      </c>
      <c r="EH865" s="153" t="str">
        <f t="shared" si="690"/>
        <v/>
      </c>
      <c r="EI865" s="19" t="str">
        <f t="shared" si="691"/>
        <v/>
      </c>
      <c r="EJ865" s="153" t="str">
        <f t="shared" si="692"/>
        <v/>
      </c>
      <c r="EK865" s="19" t="str">
        <f t="shared" si="693"/>
        <v/>
      </c>
      <c r="EL865" s="153" t="str">
        <f t="shared" si="694"/>
        <v/>
      </c>
      <c r="EM865" s="19" t="str">
        <f t="shared" si="695"/>
        <v/>
      </c>
      <c r="EN865" s="153" t="str">
        <f t="shared" si="696"/>
        <v/>
      </c>
      <c r="EO865" s="19" t="str">
        <f t="shared" si="697"/>
        <v/>
      </c>
      <c r="EP865" s="153" t="str">
        <f t="shared" si="698"/>
        <v/>
      </c>
      <c r="EQ865" s="19" t="str">
        <f t="shared" si="699"/>
        <v/>
      </c>
      <c r="ER865" s="153" t="str">
        <f t="shared" si="700"/>
        <v/>
      </c>
      <c r="ES865" s="19" t="str">
        <f t="shared" si="701"/>
        <v/>
      </c>
      <c r="ET865" s="153" t="str">
        <f t="shared" si="702"/>
        <v/>
      </c>
    </row>
    <row r="866" spans="1:150" x14ac:dyDescent="0.25">
      <c r="A866" s="31"/>
      <c r="B866" s="91" t="str">
        <f t="shared" si="703"/>
        <v/>
      </c>
      <c r="C866" s="20" t="str">
        <f t="shared" si="663"/>
        <v/>
      </c>
      <c r="D866" s="97" t="str">
        <f t="shared" si="664"/>
        <v/>
      </c>
      <c r="E866" s="62" t="str">
        <f t="shared" si="704"/>
        <v/>
      </c>
      <c r="F866" s="31"/>
      <c r="G866" s="282"/>
      <c r="H866" s="283"/>
      <c r="I866" s="284"/>
      <c r="J866" s="285"/>
      <c r="K866" s="286"/>
      <c r="L866" s="287"/>
      <c r="M866" s="288"/>
      <c r="N866" s="287"/>
      <c r="O866" s="288"/>
      <c r="P866" s="287"/>
      <c r="Q866" s="288"/>
      <c r="R866" s="287"/>
      <c r="S866" s="288"/>
      <c r="T866" s="287"/>
      <c r="U866" s="288"/>
      <c r="V866" s="287"/>
      <c r="W866" s="288"/>
      <c r="X866" s="287"/>
      <c r="Y866" s="288"/>
      <c r="Z866" s="287"/>
      <c r="AA866" s="288"/>
      <c r="AB866" s="287"/>
      <c r="AC866" s="288"/>
      <c r="AD866" s="287"/>
      <c r="AE866" s="288"/>
      <c r="AF866" s="287"/>
      <c r="AG866" s="288"/>
      <c r="AH866" s="287"/>
      <c r="AI866" s="288"/>
      <c r="AJ866" s="287"/>
      <c r="AK866" s="288"/>
      <c r="AL866" s="287"/>
      <c r="AM866" s="288"/>
      <c r="AN866" s="287"/>
      <c r="AO866" s="288"/>
      <c r="AP866" s="287"/>
      <c r="AQ866" s="288"/>
      <c r="AR866" s="287"/>
      <c r="AS866" s="288"/>
      <c r="AT866" s="287"/>
      <c r="AU866" s="288"/>
      <c r="AV866" s="287"/>
      <c r="AW866" s="288"/>
      <c r="AX866" s="287"/>
      <c r="AY866" s="31"/>
      <c r="BA866" s="76" t="str">
        <f t="shared" si="705"/>
        <v/>
      </c>
      <c r="BC866" s="76" t="str">
        <f>IF('Stock List'!$K866="", "", 'Stock List'!$K866)</f>
        <v/>
      </c>
      <c r="BE866" s="106">
        <f>IFERROR(ROUND(((INDEX('Stock List'!$M$11:$M$1010, MATCH(L866, 'Stock List'!$K$11:$K$1010, 0))/INDEX('Stock List'!$L$11:$L$1010, MATCH(L866, 'Stock List'!$K$11:$K$1010, 0)))*K866), 2), 0)</f>
        <v>0</v>
      </c>
      <c r="BF866" s="20"/>
      <c r="BG866" s="20">
        <f>IFERROR(ROUND(((INDEX('Stock List'!$M$11:$M$1010, MATCH(N866, 'Stock List'!$K$11:$K$1010, 0))/INDEX('Stock List'!$L$11:$L$1010, MATCH(N866, 'Stock List'!$K$11:$K$1010, 0)))*M866), 2), 0)</f>
        <v>0</v>
      </c>
      <c r="BH866" s="20"/>
      <c r="BI866" s="20">
        <f>IFERROR(ROUND(((INDEX('Stock List'!$M$11:$M$1010, MATCH(P866, 'Stock List'!$K$11:$K$1010, 0))/INDEX('Stock List'!$L$11:$L$1010, MATCH(P866, 'Stock List'!$K$11:$K$1010, 0)))*O866), 2), 0)</f>
        <v>0</v>
      </c>
      <c r="BJ866" s="20"/>
      <c r="BK866" s="20">
        <f>IFERROR(ROUND(((INDEX('Stock List'!$M$11:$M$1010, MATCH(R866, 'Stock List'!$K$11:$K$1010, 0))/INDEX('Stock List'!$L$11:$L$1010, MATCH(R866, 'Stock List'!$K$11:$K$1010, 0)))*Q866), 2), 0)</f>
        <v>0</v>
      </c>
      <c r="BL866" s="20"/>
      <c r="BM866" s="20">
        <f>IFERROR(ROUND(((INDEX('Stock List'!$M$11:$M$1010, MATCH(T866, 'Stock List'!$K$11:$K$1010, 0))/INDEX('Stock List'!$L$11:$L$1010, MATCH(T866, 'Stock List'!$K$11:$K$1010, 0)))*S866), 2), 0)</f>
        <v>0</v>
      </c>
      <c r="BN866" s="20"/>
      <c r="BO866" s="20">
        <f>IFERROR(ROUND(((INDEX('Stock List'!$M$11:$M$1010, MATCH(V866, 'Stock List'!$K$11:$K$1010, 0))/INDEX('Stock List'!$L$11:$L$1010, MATCH(V866, 'Stock List'!$K$11:$K$1010, 0)))*U866), 2), 0)</f>
        <v>0</v>
      </c>
      <c r="BP866" s="20"/>
      <c r="BQ866" s="20">
        <f>IFERROR(ROUND(((INDEX('Stock List'!$M$11:$M$1010, MATCH(X866, 'Stock List'!$K$11:$K$1010, 0))/INDEX('Stock List'!$L$11:$L$1010, MATCH(X866, 'Stock List'!$K$11:$K$1010, 0)))*W866), 2), 0)</f>
        <v>0</v>
      </c>
      <c r="BR866" s="20"/>
      <c r="BS866" s="20">
        <f>IFERROR(ROUND(((INDEX('Stock List'!$M$11:$M$1010, MATCH(Z866, 'Stock List'!$K$11:$K$1010, 0))/INDEX('Stock List'!$L$11:$L$1010, MATCH(Z866, 'Stock List'!$K$11:$K$1010, 0)))*Y866), 2), 0)</f>
        <v>0</v>
      </c>
      <c r="BT866" s="20"/>
      <c r="BU866" s="20">
        <f>IFERROR(ROUND(((INDEX('Stock List'!$M$11:$M$1010, MATCH(AB866, 'Stock List'!$K$11:$K$1010, 0))/INDEX('Stock List'!$L$11:$L$1010, MATCH(AB866, 'Stock List'!$K$11:$K$1010, 0)))*AA866), 2), 0)</f>
        <v>0</v>
      </c>
      <c r="BV866" s="20"/>
      <c r="BW866" s="20">
        <f>IFERROR(ROUND(((INDEX('Stock List'!$M$11:$M$1010, MATCH(AD866, 'Stock List'!$K$11:$K$1010, 0))/INDEX('Stock List'!$L$11:$L$1010, MATCH(AD866, 'Stock List'!$K$11:$K$1010, 0)))*AC866), 2), 0)</f>
        <v>0</v>
      </c>
      <c r="BX866" s="20"/>
      <c r="BY866" s="20">
        <f>IFERROR(ROUND(((INDEX('Stock List'!$M$11:$M$1010, MATCH(AF866, 'Stock List'!$K$11:$K$1010, 0))/INDEX('Stock List'!$L$11:$L$1010, MATCH(AF866, 'Stock List'!$K$11:$K$1010, 0)))*AE866), 2), 0)</f>
        <v>0</v>
      </c>
      <c r="BZ866" s="20"/>
      <c r="CA866" s="20">
        <f>IFERROR(ROUND(((INDEX('Stock List'!$M$11:$M$1010, MATCH(AH866, 'Stock List'!$K$11:$K$1010, 0))/INDEX('Stock List'!$L$11:$L$1010, MATCH(AH866, 'Stock List'!$K$11:$K$1010, 0)))*AG866), 2), 0)</f>
        <v>0</v>
      </c>
      <c r="CB866" s="20"/>
      <c r="CC866" s="20">
        <f>IFERROR(ROUND(((INDEX('Stock List'!$M$11:$M$1010, MATCH(AJ866, 'Stock List'!$K$11:$K$1010, 0))/INDEX('Stock List'!$L$11:$L$1010, MATCH(AJ866, 'Stock List'!$K$11:$K$1010, 0)))*AI866), 2), 0)</f>
        <v>0</v>
      </c>
      <c r="CD866" s="20"/>
      <c r="CE866" s="20">
        <f>IFERROR(ROUND(((INDEX('Stock List'!$M$11:$M$1010, MATCH(AL866, 'Stock List'!$K$11:$K$1010, 0))/INDEX('Stock List'!$L$11:$L$1010, MATCH(AL866, 'Stock List'!$K$11:$K$1010, 0)))*AK866), 2), 0)</f>
        <v>0</v>
      </c>
      <c r="CF866" s="20"/>
      <c r="CG866" s="20">
        <f>IFERROR(ROUND(((INDEX('Stock List'!$M$11:$M$1010, MATCH(AN866, 'Stock List'!$K$11:$K$1010, 0))/INDEX('Stock List'!$L$11:$L$1010, MATCH(AN866, 'Stock List'!$K$11:$K$1010, 0)))*AM866), 2), 0)</f>
        <v>0</v>
      </c>
      <c r="CH866" s="20"/>
      <c r="CI866" s="20">
        <f>IFERROR(ROUND(((INDEX('Stock List'!$M$11:$M$1010, MATCH(AP866, 'Stock List'!$K$11:$K$1010, 0))/INDEX('Stock List'!$L$11:$L$1010, MATCH(AP866, 'Stock List'!$K$11:$K$1010, 0)))*AO866), 2), 0)</f>
        <v>0</v>
      </c>
      <c r="CJ866" s="20"/>
      <c r="CK866" s="20">
        <f>IFERROR(ROUND(((INDEX('Stock List'!$M$11:$M$1010, MATCH(AR866, 'Stock List'!$K$11:$K$1010, 0))/INDEX('Stock List'!$L$11:$L$1010, MATCH(AR866, 'Stock List'!$K$11:$K$1010, 0)))*AQ866), 2), 0)</f>
        <v>0</v>
      </c>
      <c r="CL866" s="20"/>
      <c r="CM866" s="20">
        <f>IFERROR(ROUND(((INDEX('Stock List'!$M$11:$M$1010, MATCH(AT866, 'Stock List'!$K$11:$K$1010, 0))/INDEX('Stock List'!$L$11:$L$1010, MATCH(AT866, 'Stock List'!$K$11:$K$1010, 0)))*AS866), 2), 0)</f>
        <v>0</v>
      </c>
      <c r="CN866" s="20"/>
      <c r="CO866" s="20">
        <f>IFERROR(ROUND(((INDEX('Stock List'!$M$11:$M$1010, MATCH(AV866, 'Stock List'!$K$11:$K$1010, 0))/INDEX('Stock List'!$L$11:$L$1010, MATCH(AV866, 'Stock List'!$K$11:$K$1010, 0)))*AU866), 2), 0)</f>
        <v>0</v>
      </c>
      <c r="CP866" s="20"/>
      <c r="CQ866" s="20">
        <f>IFERROR(ROUND(((INDEX('Stock List'!$M$11:$M$1010, MATCH(AX866, 'Stock List'!$K$11:$K$1010, 0))/INDEX('Stock List'!$L$11:$L$1010, MATCH(AX866, 'Stock List'!$K$11:$K$1010, 0)))*AW866), 2), 0)</f>
        <v>0</v>
      </c>
      <c r="CR866" s="22"/>
      <c r="CT866" s="106" t="str">
        <f t="shared" si="706"/>
        <v/>
      </c>
      <c r="CU866" s="22" t="str">
        <f t="shared" si="707"/>
        <v/>
      </c>
      <c r="CX866" s="106" t="str">
        <f t="shared" si="708"/>
        <v/>
      </c>
      <c r="CY866" s="20" t="str">
        <f t="shared" si="709"/>
        <v/>
      </c>
      <c r="CZ866" s="22" t="str">
        <f t="shared" si="710"/>
        <v/>
      </c>
      <c r="DB866" s="76" t="str">
        <f>IF($H866="", "", COUNTIF($G$11:$G$1010, "&gt;"&amp;$G866)+1+COUNTIF($G$11:$G866, $G866)-1)</f>
        <v/>
      </c>
      <c r="DC866" s="76" t="str">
        <f>IF($H866="", "", COUNTIF($CZ$11:$CZ$1010, "&gt;"&amp;$CZ866)+1+COUNTIF($CZ$11:$CZ866, $CZ866)-1)</f>
        <v/>
      </c>
      <c r="DE866" s="147" t="str">
        <f t="shared" si="711"/>
        <v/>
      </c>
      <c r="DF866" s="148"/>
      <c r="DG866" s="19" t="str">
        <f t="shared" si="712"/>
        <v/>
      </c>
      <c r="DH866" s="153" t="str">
        <f t="shared" si="713"/>
        <v/>
      </c>
      <c r="DI866" s="19" t="str">
        <f t="shared" si="665"/>
        <v/>
      </c>
      <c r="DJ866" s="153" t="str">
        <f t="shared" si="666"/>
        <v/>
      </c>
      <c r="DK866" s="19" t="str">
        <f t="shared" si="667"/>
        <v/>
      </c>
      <c r="DL866" s="153" t="str">
        <f t="shared" si="668"/>
        <v/>
      </c>
      <c r="DM866" s="19" t="str">
        <f t="shared" si="669"/>
        <v/>
      </c>
      <c r="DN866" s="153" t="str">
        <f t="shared" si="670"/>
        <v/>
      </c>
      <c r="DO866" s="19" t="str">
        <f t="shared" si="671"/>
        <v/>
      </c>
      <c r="DP866" s="153" t="str">
        <f t="shared" si="672"/>
        <v/>
      </c>
      <c r="DQ866" s="19" t="str">
        <f t="shared" si="673"/>
        <v/>
      </c>
      <c r="DR866" s="153" t="str">
        <f t="shared" si="674"/>
        <v/>
      </c>
      <c r="DS866" s="19" t="str">
        <f t="shared" si="675"/>
        <v/>
      </c>
      <c r="DT866" s="153" t="str">
        <f t="shared" si="676"/>
        <v/>
      </c>
      <c r="DU866" s="19" t="str">
        <f t="shared" si="677"/>
        <v/>
      </c>
      <c r="DV866" s="153" t="str">
        <f t="shared" si="678"/>
        <v/>
      </c>
      <c r="DW866" s="19" t="str">
        <f t="shared" si="679"/>
        <v/>
      </c>
      <c r="DX866" s="153" t="str">
        <f t="shared" si="680"/>
        <v/>
      </c>
      <c r="DY866" s="19" t="str">
        <f t="shared" si="681"/>
        <v/>
      </c>
      <c r="DZ866" s="153" t="str">
        <f t="shared" si="682"/>
        <v/>
      </c>
      <c r="EA866" s="19" t="str">
        <f t="shared" si="683"/>
        <v/>
      </c>
      <c r="EB866" s="153" t="str">
        <f t="shared" si="684"/>
        <v/>
      </c>
      <c r="EC866" s="19" t="str">
        <f t="shared" si="685"/>
        <v/>
      </c>
      <c r="ED866" s="153" t="str">
        <f t="shared" si="686"/>
        <v/>
      </c>
      <c r="EE866" s="19" t="str">
        <f t="shared" si="687"/>
        <v/>
      </c>
      <c r="EF866" s="153" t="str">
        <f t="shared" si="688"/>
        <v/>
      </c>
      <c r="EG866" s="19" t="str">
        <f t="shared" si="689"/>
        <v/>
      </c>
      <c r="EH866" s="153" t="str">
        <f t="shared" si="690"/>
        <v/>
      </c>
      <c r="EI866" s="19" t="str">
        <f t="shared" si="691"/>
        <v/>
      </c>
      <c r="EJ866" s="153" t="str">
        <f t="shared" si="692"/>
        <v/>
      </c>
      <c r="EK866" s="19" t="str">
        <f t="shared" si="693"/>
        <v/>
      </c>
      <c r="EL866" s="153" t="str">
        <f t="shared" si="694"/>
        <v/>
      </c>
      <c r="EM866" s="19" t="str">
        <f t="shared" si="695"/>
        <v/>
      </c>
      <c r="EN866" s="153" t="str">
        <f t="shared" si="696"/>
        <v/>
      </c>
      <c r="EO866" s="19" t="str">
        <f t="shared" si="697"/>
        <v/>
      </c>
      <c r="EP866" s="153" t="str">
        <f t="shared" si="698"/>
        <v/>
      </c>
      <c r="EQ866" s="19" t="str">
        <f t="shared" si="699"/>
        <v/>
      </c>
      <c r="ER866" s="153" t="str">
        <f t="shared" si="700"/>
        <v/>
      </c>
      <c r="ES866" s="19" t="str">
        <f t="shared" si="701"/>
        <v/>
      </c>
      <c r="ET866" s="153" t="str">
        <f t="shared" si="702"/>
        <v/>
      </c>
    </row>
    <row r="867" spans="1:150" x14ac:dyDescent="0.25">
      <c r="A867" s="31"/>
      <c r="B867" s="91" t="str">
        <f t="shared" si="703"/>
        <v/>
      </c>
      <c r="C867" s="20" t="str">
        <f t="shared" si="663"/>
        <v/>
      </c>
      <c r="D867" s="97" t="str">
        <f t="shared" si="664"/>
        <v/>
      </c>
      <c r="E867" s="62" t="str">
        <f t="shared" si="704"/>
        <v/>
      </c>
      <c r="F867" s="31"/>
      <c r="G867" s="282"/>
      <c r="H867" s="283"/>
      <c r="I867" s="284"/>
      <c r="J867" s="285"/>
      <c r="K867" s="286"/>
      <c r="L867" s="287"/>
      <c r="M867" s="288"/>
      <c r="N867" s="287"/>
      <c r="O867" s="288"/>
      <c r="P867" s="287"/>
      <c r="Q867" s="288"/>
      <c r="R867" s="287"/>
      <c r="S867" s="288"/>
      <c r="T867" s="287"/>
      <c r="U867" s="288"/>
      <c r="V867" s="287"/>
      <c r="W867" s="288"/>
      <c r="X867" s="287"/>
      <c r="Y867" s="288"/>
      <c r="Z867" s="287"/>
      <c r="AA867" s="288"/>
      <c r="AB867" s="287"/>
      <c r="AC867" s="288"/>
      <c r="AD867" s="287"/>
      <c r="AE867" s="288"/>
      <c r="AF867" s="287"/>
      <c r="AG867" s="288"/>
      <c r="AH867" s="287"/>
      <c r="AI867" s="288"/>
      <c r="AJ867" s="287"/>
      <c r="AK867" s="288"/>
      <c r="AL867" s="287"/>
      <c r="AM867" s="288"/>
      <c r="AN867" s="287"/>
      <c r="AO867" s="288"/>
      <c r="AP867" s="287"/>
      <c r="AQ867" s="288"/>
      <c r="AR867" s="287"/>
      <c r="AS867" s="288"/>
      <c r="AT867" s="287"/>
      <c r="AU867" s="288"/>
      <c r="AV867" s="287"/>
      <c r="AW867" s="288"/>
      <c r="AX867" s="287"/>
      <c r="AY867" s="31"/>
      <c r="BA867" s="76" t="str">
        <f t="shared" si="705"/>
        <v/>
      </c>
      <c r="BC867" s="76" t="str">
        <f>IF('Stock List'!$K867="", "", 'Stock List'!$K867)</f>
        <v/>
      </c>
      <c r="BE867" s="106">
        <f>IFERROR(ROUND(((INDEX('Stock List'!$M$11:$M$1010, MATCH(L867, 'Stock List'!$K$11:$K$1010, 0))/INDEX('Stock List'!$L$11:$L$1010, MATCH(L867, 'Stock List'!$K$11:$K$1010, 0)))*K867), 2), 0)</f>
        <v>0</v>
      </c>
      <c r="BF867" s="20"/>
      <c r="BG867" s="20">
        <f>IFERROR(ROUND(((INDEX('Stock List'!$M$11:$M$1010, MATCH(N867, 'Stock List'!$K$11:$K$1010, 0))/INDEX('Stock List'!$L$11:$L$1010, MATCH(N867, 'Stock List'!$K$11:$K$1010, 0)))*M867), 2), 0)</f>
        <v>0</v>
      </c>
      <c r="BH867" s="20"/>
      <c r="BI867" s="20">
        <f>IFERROR(ROUND(((INDEX('Stock List'!$M$11:$M$1010, MATCH(P867, 'Stock List'!$K$11:$K$1010, 0))/INDEX('Stock List'!$L$11:$L$1010, MATCH(P867, 'Stock List'!$K$11:$K$1010, 0)))*O867), 2), 0)</f>
        <v>0</v>
      </c>
      <c r="BJ867" s="20"/>
      <c r="BK867" s="20">
        <f>IFERROR(ROUND(((INDEX('Stock List'!$M$11:$M$1010, MATCH(R867, 'Stock List'!$K$11:$K$1010, 0))/INDEX('Stock List'!$L$11:$L$1010, MATCH(R867, 'Stock List'!$K$11:$K$1010, 0)))*Q867), 2), 0)</f>
        <v>0</v>
      </c>
      <c r="BL867" s="20"/>
      <c r="BM867" s="20">
        <f>IFERROR(ROUND(((INDEX('Stock List'!$M$11:$M$1010, MATCH(T867, 'Stock List'!$K$11:$K$1010, 0))/INDEX('Stock List'!$L$11:$L$1010, MATCH(T867, 'Stock List'!$K$11:$K$1010, 0)))*S867), 2), 0)</f>
        <v>0</v>
      </c>
      <c r="BN867" s="20"/>
      <c r="BO867" s="20">
        <f>IFERROR(ROUND(((INDEX('Stock List'!$M$11:$M$1010, MATCH(V867, 'Stock List'!$K$11:$K$1010, 0))/INDEX('Stock List'!$L$11:$L$1010, MATCH(V867, 'Stock List'!$K$11:$K$1010, 0)))*U867), 2), 0)</f>
        <v>0</v>
      </c>
      <c r="BP867" s="20"/>
      <c r="BQ867" s="20">
        <f>IFERROR(ROUND(((INDEX('Stock List'!$M$11:$M$1010, MATCH(X867, 'Stock List'!$K$11:$K$1010, 0))/INDEX('Stock List'!$L$11:$L$1010, MATCH(X867, 'Stock List'!$K$11:$K$1010, 0)))*W867), 2), 0)</f>
        <v>0</v>
      </c>
      <c r="BR867" s="20"/>
      <c r="BS867" s="20">
        <f>IFERROR(ROUND(((INDEX('Stock List'!$M$11:$M$1010, MATCH(Z867, 'Stock List'!$K$11:$K$1010, 0))/INDEX('Stock List'!$L$11:$L$1010, MATCH(Z867, 'Stock List'!$K$11:$K$1010, 0)))*Y867), 2), 0)</f>
        <v>0</v>
      </c>
      <c r="BT867" s="20"/>
      <c r="BU867" s="20">
        <f>IFERROR(ROUND(((INDEX('Stock List'!$M$11:$M$1010, MATCH(AB867, 'Stock List'!$K$11:$K$1010, 0))/INDEX('Stock List'!$L$11:$L$1010, MATCH(AB867, 'Stock List'!$K$11:$K$1010, 0)))*AA867), 2), 0)</f>
        <v>0</v>
      </c>
      <c r="BV867" s="20"/>
      <c r="BW867" s="20">
        <f>IFERROR(ROUND(((INDEX('Stock List'!$M$11:$M$1010, MATCH(AD867, 'Stock List'!$K$11:$K$1010, 0))/INDEX('Stock List'!$L$11:$L$1010, MATCH(AD867, 'Stock List'!$K$11:$K$1010, 0)))*AC867), 2), 0)</f>
        <v>0</v>
      </c>
      <c r="BX867" s="20"/>
      <c r="BY867" s="20">
        <f>IFERROR(ROUND(((INDEX('Stock List'!$M$11:$M$1010, MATCH(AF867, 'Stock List'!$K$11:$K$1010, 0))/INDEX('Stock List'!$L$11:$L$1010, MATCH(AF867, 'Stock List'!$K$11:$K$1010, 0)))*AE867), 2), 0)</f>
        <v>0</v>
      </c>
      <c r="BZ867" s="20"/>
      <c r="CA867" s="20">
        <f>IFERROR(ROUND(((INDEX('Stock List'!$M$11:$M$1010, MATCH(AH867, 'Stock List'!$K$11:$K$1010, 0))/INDEX('Stock List'!$L$11:$L$1010, MATCH(AH867, 'Stock List'!$K$11:$K$1010, 0)))*AG867), 2), 0)</f>
        <v>0</v>
      </c>
      <c r="CB867" s="20"/>
      <c r="CC867" s="20">
        <f>IFERROR(ROUND(((INDEX('Stock List'!$M$11:$M$1010, MATCH(AJ867, 'Stock List'!$K$11:$K$1010, 0))/INDEX('Stock List'!$L$11:$L$1010, MATCH(AJ867, 'Stock List'!$K$11:$K$1010, 0)))*AI867), 2), 0)</f>
        <v>0</v>
      </c>
      <c r="CD867" s="20"/>
      <c r="CE867" s="20">
        <f>IFERROR(ROUND(((INDEX('Stock List'!$M$11:$M$1010, MATCH(AL867, 'Stock List'!$K$11:$K$1010, 0))/INDEX('Stock List'!$L$11:$L$1010, MATCH(AL867, 'Stock List'!$K$11:$K$1010, 0)))*AK867), 2), 0)</f>
        <v>0</v>
      </c>
      <c r="CF867" s="20"/>
      <c r="CG867" s="20">
        <f>IFERROR(ROUND(((INDEX('Stock List'!$M$11:$M$1010, MATCH(AN867, 'Stock List'!$K$11:$K$1010, 0))/INDEX('Stock List'!$L$11:$L$1010, MATCH(AN867, 'Stock List'!$K$11:$K$1010, 0)))*AM867), 2), 0)</f>
        <v>0</v>
      </c>
      <c r="CH867" s="20"/>
      <c r="CI867" s="20">
        <f>IFERROR(ROUND(((INDEX('Stock List'!$M$11:$M$1010, MATCH(AP867, 'Stock List'!$K$11:$K$1010, 0))/INDEX('Stock List'!$L$11:$L$1010, MATCH(AP867, 'Stock List'!$K$11:$K$1010, 0)))*AO867), 2), 0)</f>
        <v>0</v>
      </c>
      <c r="CJ867" s="20"/>
      <c r="CK867" s="20">
        <f>IFERROR(ROUND(((INDEX('Stock List'!$M$11:$M$1010, MATCH(AR867, 'Stock List'!$K$11:$K$1010, 0))/INDEX('Stock List'!$L$11:$L$1010, MATCH(AR867, 'Stock List'!$K$11:$K$1010, 0)))*AQ867), 2), 0)</f>
        <v>0</v>
      </c>
      <c r="CL867" s="20"/>
      <c r="CM867" s="20">
        <f>IFERROR(ROUND(((INDEX('Stock List'!$M$11:$M$1010, MATCH(AT867, 'Stock List'!$K$11:$K$1010, 0))/INDEX('Stock List'!$L$11:$L$1010, MATCH(AT867, 'Stock List'!$K$11:$K$1010, 0)))*AS867), 2), 0)</f>
        <v>0</v>
      </c>
      <c r="CN867" s="20"/>
      <c r="CO867" s="20">
        <f>IFERROR(ROUND(((INDEX('Stock List'!$M$11:$M$1010, MATCH(AV867, 'Stock List'!$K$11:$K$1010, 0))/INDEX('Stock List'!$L$11:$L$1010, MATCH(AV867, 'Stock List'!$K$11:$K$1010, 0)))*AU867), 2), 0)</f>
        <v>0</v>
      </c>
      <c r="CP867" s="20"/>
      <c r="CQ867" s="20">
        <f>IFERROR(ROUND(((INDEX('Stock List'!$M$11:$M$1010, MATCH(AX867, 'Stock List'!$K$11:$K$1010, 0))/INDEX('Stock List'!$L$11:$L$1010, MATCH(AX867, 'Stock List'!$K$11:$K$1010, 0)))*AW867), 2), 0)</f>
        <v>0</v>
      </c>
      <c r="CR867" s="22"/>
      <c r="CT867" s="106" t="str">
        <f t="shared" si="706"/>
        <v/>
      </c>
      <c r="CU867" s="22" t="str">
        <f t="shared" si="707"/>
        <v/>
      </c>
      <c r="CX867" s="106" t="str">
        <f t="shared" si="708"/>
        <v/>
      </c>
      <c r="CY867" s="20" t="str">
        <f t="shared" si="709"/>
        <v/>
      </c>
      <c r="CZ867" s="22" t="str">
        <f t="shared" si="710"/>
        <v/>
      </c>
      <c r="DB867" s="76" t="str">
        <f>IF($H867="", "", COUNTIF($G$11:$G$1010, "&gt;"&amp;$G867)+1+COUNTIF($G$11:$G867, $G867)-1)</f>
        <v/>
      </c>
      <c r="DC867" s="76" t="str">
        <f>IF($H867="", "", COUNTIF($CZ$11:$CZ$1010, "&gt;"&amp;$CZ867)+1+COUNTIF($CZ$11:$CZ867, $CZ867)-1)</f>
        <v/>
      </c>
      <c r="DE867" s="147" t="str">
        <f t="shared" si="711"/>
        <v/>
      </c>
      <c r="DF867" s="148"/>
      <c r="DG867" s="19" t="str">
        <f t="shared" si="712"/>
        <v/>
      </c>
      <c r="DH867" s="153" t="str">
        <f t="shared" si="713"/>
        <v/>
      </c>
      <c r="DI867" s="19" t="str">
        <f t="shared" si="665"/>
        <v/>
      </c>
      <c r="DJ867" s="153" t="str">
        <f t="shared" si="666"/>
        <v/>
      </c>
      <c r="DK867" s="19" t="str">
        <f t="shared" si="667"/>
        <v/>
      </c>
      <c r="DL867" s="153" t="str">
        <f t="shared" si="668"/>
        <v/>
      </c>
      <c r="DM867" s="19" t="str">
        <f t="shared" si="669"/>
        <v/>
      </c>
      <c r="DN867" s="153" t="str">
        <f t="shared" si="670"/>
        <v/>
      </c>
      <c r="DO867" s="19" t="str">
        <f t="shared" si="671"/>
        <v/>
      </c>
      <c r="DP867" s="153" t="str">
        <f t="shared" si="672"/>
        <v/>
      </c>
      <c r="DQ867" s="19" t="str">
        <f t="shared" si="673"/>
        <v/>
      </c>
      <c r="DR867" s="153" t="str">
        <f t="shared" si="674"/>
        <v/>
      </c>
      <c r="DS867" s="19" t="str">
        <f t="shared" si="675"/>
        <v/>
      </c>
      <c r="DT867" s="153" t="str">
        <f t="shared" si="676"/>
        <v/>
      </c>
      <c r="DU867" s="19" t="str">
        <f t="shared" si="677"/>
        <v/>
      </c>
      <c r="DV867" s="153" t="str">
        <f t="shared" si="678"/>
        <v/>
      </c>
      <c r="DW867" s="19" t="str">
        <f t="shared" si="679"/>
        <v/>
      </c>
      <c r="DX867" s="153" t="str">
        <f t="shared" si="680"/>
        <v/>
      </c>
      <c r="DY867" s="19" t="str">
        <f t="shared" si="681"/>
        <v/>
      </c>
      <c r="DZ867" s="153" t="str">
        <f t="shared" si="682"/>
        <v/>
      </c>
      <c r="EA867" s="19" t="str">
        <f t="shared" si="683"/>
        <v/>
      </c>
      <c r="EB867" s="153" t="str">
        <f t="shared" si="684"/>
        <v/>
      </c>
      <c r="EC867" s="19" t="str">
        <f t="shared" si="685"/>
        <v/>
      </c>
      <c r="ED867" s="153" t="str">
        <f t="shared" si="686"/>
        <v/>
      </c>
      <c r="EE867" s="19" t="str">
        <f t="shared" si="687"/>
        <v/>
      </c>
      <c r="EF867" s="153" t="str">
        <f t="shared" si="688"/>
        <v/>
      </c>
      <c r="EG867" s="19" t="str">
        <f t="shared" si="689"/>
        <v/>
      </c>
      <c r="EH867" s="153" t="str">
        <f t="shared" si="690"/>
        <v/>
      </c>
      <c r="EI867" s="19" t="str">
        <f t="shared" si="691"/>
        <v/>
      </c>
      <c r="EJ867" s="153" t="str">
        <f t="shared" si="692"/>
        <v/>
      </c>
      <c r="EK867" s="19" t="str">
        <f t="shared" si="693"/>
        <v/>
      </c>
      <c r="EL867" s="153" t="str">
        <f t="shared" si="694"/>
        <v/>
      </c>
      <c r="EM867" s="19" t="str">
        <f t="shared" si="695"/>
        <v/>
      </c>
      <c r="EN867" s="153" t="str">
        <f t="shared" si="696"/>
        <v/>
      </c>
      <c r="EO867" s="19" t="str">
        <f t="shared" si="697"/>
        <v/>
      </c>
      <c r="EP867" s="153" t="str">
        <f t="shared" si="698"/>
        <v/>
      </c>
      <c r="EQ867" s="19" t="str">
        <f t="shared" si="699"/>
        <v/>
      </c>
      <c r="ER867" s="153" t="str">
        <f t="shared" si="700"/>
        <v/>
      </c>
      <c r="ES867" s="19" t="str">
        <f t="shared" si="701"/>
        <v/>
      </c>
      <c r="ET867" s="153" t="str">
        <f t="shared" si="702"/>
        <v/>
      </c>
    </row>
    <row r="868" spans="1:150" x14ac:dyDescent="0.25">
      <c r="A868" s="31"/>
      <c r="B868" s="91" t="str">
        <f t="shared" si="703"/>
        <v/>
      </c>
      <c r="C868" s="20" t="str">
        <f t="shared" si="663"/>
        <v/>
      </c>
      <c r="D868" s="97" t="str">
        <f t="shared" si="664"/>
        <v/>
      </c>
      <c r="E868" s="62" t="str">
        <f t="shared" si="704"/>
        <v/>
      </c>
      <c r="F868" s="31"/>
      <c r="G868" s="282"/>
      <c r="H868" s="283"/>
      <c r="I868" s="284"/>
      <c r="J868" s="285"/>
      <c r="K868" s="286"/>
      <c r="L868" s="287"/>
      <c r="M868" s="288"/>
      <c r="N868" s="287"/>
      <c r="O868" s="288"/>
      <c r="P868" s="287"/>
      <c r="Q868" s="288"/>
      <c r="R868" s="287"/>
      <c r="S868" s="288"/>
      <c r="T868" s="287"/>
      <c r="U868" s="288"/>
      <c r="V868" s="287"/>
      <c r="W868" s="288"/>
      <c r="X868" s="287"/>
      <c r="Y868" s="288"/>
      <c r="Z868" s="287"/>
      <c r="AA868" s="288"/>
      <c r="AB868" s="287"/>
      <c r="AC868" s="288"/>
      <c r="AD868" s="287"/>
      <c r="AE868" s="288"/>
      <c r="AF868" s="287"/>
      <c r="AG868" s="288"/>
      <c r="AH868" s="287"/>
      <c r="AI868" s="288"/>
      <c r="AJ868" s="287"/>
      <c r="AK868" s="288"/>
      <c r="AL868" s="287"/>
      <c r="AM868" s="288"/>
      <c r="AN868" s="287"/>
      <c r="AO868" s="288"/>
      <c r="AP868" s="287"/>
      <c r="AQ868" s="288"/>
      <c r="AR868" s="287"/>
      <c r="AS868" s="288"/>
      <c r="AT868" s="287"/>
      <c r="AU868" s="288"/>
      <c r="AV868" s="287"/>
      <c r="AW868" s="288"/>
      <c r="AX868" s="287"/>
      <c r="AY868" s="31"/>
      <c r="BA868" s="76" t="str">
        <f t="shared" si="705"/>
        <v/>
      </c>
      <c r="BC868" s="76" t="str">
        <f>IF('Stock List'!$K868="", "", 'Stock List'!$K868)</f>
        <v/>
      </c>
      <c r="BE868" s="106">
        <f>IFERROR(ROUND(((INDEX('Stock List'!$M$11:$M$1010, MATCH(L868, 'Stock List'!$K$11:$K$1010, 0))/INDEX('Stock List'!$L$11:$L$1010, MATCH(L868, 'Stock List'!$K$11:$K$1010, 0)))*K868), 2), 0)</f>
        <v>0</v>
      </c>
      <c r="BF868" s="20"/>
      <c r="BG868" s="20">
        <f>IFERROR(ROUND(((INDEX('Stock List'!$M$11:$M$1010, MATCH(N868, 'Stock List'!$K$11:$K$1010, 0))/INDEX('Stock List'!$L$11:$L$1010, MATCH(N868, 'Stock List'!$K$11:$K$1010, 0)))*M868), 2), 0)</f>
        <v>0</v>
      </c>
      <c r="BH868" s="20"/>
      <c r="BI868" s="20">
        <f>IFERROR(ROUND(((INDEX('Stock List'!$M$11:$M$1010, MATCH(P868, 'Stock List'!$K$11:$K$1010, 0))/INDEX('Stock List'!$L$11:$L$1010, MATCH(P868, 'Stock List'!$K$11:$K$1010, 0)))*O868), 2), 0)</f>
        <v>0</v>
      </c>
      <c r="BJ868" s="20"/>
      <c r="BK868" s="20">
        <f>IFERROR(ROUND(((INDEX('Stock List'!$M$11:$M$1010, MATCH(R868, 'Stock List'!$K$11:$K$1010, 0))/INDEX('Stock List'!$L$11:$L$1010, MATCH(R868, 'Stock List'!$K$11:$K$1010, 0)))*Q868), 2), 0)</f>
        <v>0</v>
      </c>
      <c r="BL868" s="20"/>
      <c r="BM868" s="20">
        <f>IFERROR(ROUND(((INDEX('Stock List'!$M$11:$M$1010, MATCH(T868, 'Stock List'!$K$11:$K$1010, 0))/INDEX('Stock List'!$L$11:$L$1010, MATCH(T868, 'Stock List'!$K$11:$K$1010, 0)))*S868), 2), 0)</f>
        <v>0</v>
      </c>
      <c r="BN868" s="20"/>
      <c r="BO868" s="20">
        <f>IFERROR(ROUND(((INDEX('Stock List'!$M$11:$M$1010, MATCH(V868, 'Stock List'!$K$11:$K$1010, 0))/INDEX('Stock List'!$L$11:$L$1010, MATCH(V868, 'Stock List'!$K$11:$K$1010, 0)))*U868), 2), 0)</f>
        <v>0</v>
      </c>
      <c r="BP868" s="20"/>
      <c r="BQ868" s="20">
        <f>IFERROR(ROUND(((INDEX('Stock List'!$M$11:$M$1010, MATCH(X868, 'Stock List'!$K$11:$K$1010, 0))/INDEX('Stock List'!$L$11:$L$1010, MATCH(X868, 'Stock List'!$K$11:$K$1010, 0)))*W868), 2), 0)</f>
        <v>0</v>
      </c>
      <c r="BR868" s="20"/>
      <c r="BS868" s="20">
        <f>IFERROR(ROUND(((INDEX('Stock List'!$M$11:$M$1010, MATCH(Z868, 'Stock List'!$K$11:$K$1010, 0))/INDEX('Stock List'!$L$11:$L$1010, MATCH(Z868, 'Stock List'!$K$11:$K$1010, 0)))*Y868), 2), 0)</f>
        <v>0</v>
      </c>
      <c r="BT868" s="20"/>
      <c r="BU868" s="20">
        <f>IFERROR(ROUND(((INDEX('Stock List'!$M$11:$M$1010, MATCH(AB868, 'Stock List'!$K$11:$K$1010, 0))/INDEX('Stock List'!$L$11:$L$1010, MATCH(AB868, 'Stock List'!$K$11:$K$1010, 0)))*AA868), 2), 0)</f>
        <v>0</v>
      </c>
      <c r="BV868" s="20"/>
      <c r="BW868" s="20">
        <f>IFERROR(ROUND(((INDEX('Stock List'!$M$11:$M$1010, MATCH(AD868, 'Stock List'!$K$11:$K$1010, 0))/INDEX('Stock List'!$L$11:$L$1010, MATCH(AD868, 'Stock List'!$K$11:$K$1010, 0)))*AC868), 2), 0)</f>
        <v>0</v>
      </c>
      <c r="BX868" s="20"/>
      <c r="BY868" s="20">
        <f>IFERROR(ROUND(((INDEX('Stock List'!$M$11:$M$1010, MATCH(AF868, 'Stock List'!$K$11:$K$1010, 0))/INDEX('Stock List'!$L$11:$L$1010, MATCH(AF868, 'Stock List'!$K$11:$K$1010, 0)))*AE868), 2), 0)</f>
        <v>0</v>
      </c>
      <c r="BZ868" s="20"/>
      <c r="CA868" s="20">
        <f>IFERROR(ROUND(((INDEX('Stock List'!$M$11:$M$1010, MATCH(AH868, 'Stock List'!$K$11:$K$1010, 0))/INDEX('Stock List'!$L$11:$L$1010, MATCH(AH868, 'Stock List'!$K$11:$K$1010, 0)))*AG868), 2), 0)</f>
        <v>0</v>
      </c>
      <c r="CB868" s="20"/>
      <c r="CC868" s="20">
        <f>IFERROR(ROUND(((INDEX('Stock List'!$M$11:$M$1010, MATCH(AJ868, 'Stock List'!$K$11:$K$1010, 0))/INDEX('Stock List'!$L$11:$L$1010, MATCH(AJ868, 'Stock List'!$K$11:$K$1010, 0)))*AI868), 2), 0)</f>
        <v>0</v>
      </c>
      <c r="CD868" s="20"/>
      <c r="CE868" s="20">
        <f>IFERROR(ROUND(((INDEX('Stock List'!$M$11:$M$1010, MATCH(AL868, 'Stock List'!$K$11:$K$1010, 0))/INDEX('Stock List'!$L$11:$L$1010, MATCH(AL868, 'Stock List'!$K$11:$K$1010, 0)))*AK868), 2), 0)</f>
        <v>0</v>
      </c>
      <c r="CF868" s="20"/>
      <c r="CG868" s="20">
        <f>IFERROR(ROUND(((INDEX('Stock List'!$M$11:$M$1010, MATCH(AN868, 'Stock List'!$K$11:$K$1010, 0))/INDEX('Stock List'!$L$11:$L$1010, MATCH(AN868, 'Stock List'!$K$11:$K$1010, 0)))*AM868), 2), 0)</f>
        <v>0</v>
      </c>
      <c r="CH868" s="20"/>
      <c r="CI868" s="20">
        <f>IFERROR(ROUND(((INDEX('Stock List'!$M$11:$M$1010, MATCH(AP868, 'Stock List'!$K$11:$K$1010, 0))/INDEX('Stock List'!$L$11:$L$1010, MATCH(AP868, 'Stock List'!$K$11:$K$1010, 0)))*AO868), 2), 0)</f>
        <v>0</v>
      </c>
      <c r="CJ868" s="20"/>
      <c r="CK868" s="20">
        <f>IFERROR(ROUND(((INDEX('Stock List'!$M$11:$M$1010, MATCH(AR868, 'Stock List'!$K$11:$K$1010, 0))/INDEX('Stock List'!$L$11:$L$1010, MATCH(AR868, 'Stock List'!$K$11:$K$1010, 0)))*AQ868), 2), 0)</f>
        <v>0</v>
      </c>
      <c r="CL868" s="20"/>
      <c r="CM868" s="20">
        <f>IFERROR(ROUND(((INDEX('Stock List'!$M$11:$M$1010, MATCH(AT868, 'Stock List'!$K$11:$K$1010, 0))/INDEX('Stock List'!$L$11:$L$1010, MATCH(AT868, 'Stock List'!$K$11:$K$1010, 0)))*AS868), 2), 0)</f>
        <v>0</v>
      </c>
      <c r="CN868" s="20"/>
      <c r="CO868" s="20">
        <f>IFERROR(ROUND(((INDEX('Stock List'!$M$11:$M$1010, MATCH(AV868, 'Stock List'!$K$11:$K$1010, 0))/INDEX('Stock List'!$L$11:$L$1010, MATCH(AV868, 'Stock List'!$K$11:$K$1010, 0)))*AU868), 2), 0)</f>
        <v>0</v>
      </c>
      <c r="CP868" s="20"/>
      <c r="CQ868" s="20">
        <f>IFERROR(ROUND(((INDEX('Stock List'!$M$11:$M$1010, MATCH(AX868, 'Stock List'!$K$11:$K$1010, 0))/INDEX('Stock List'!$L$11:$L$1010, MATCH(AX868, 'Stock List'!$K$11:$K$1010, 0)))*AW868), 2), 0)</f>
        <v>0</v>
      </c>
      <c r="CR868" s="22"/>
      <c r="CT868" s="106" t="str">
        <f t="shared" si="706"/>
        <v/>
      </c>
      <c r="CU868" s="22" t="str">
        <f t="shared" si="707"/>
        <v/>
      </c>
      <c r="CX868" s="106" t="str">
        <f t="shared" si="708"/>
        <v/>
      </c>
      <c r="CY868" s="20" t="str">
        <f t="shared" si="709"/>
        <v/>
      </c>
      <c r="CZ868" s="22" t="str">
        <f t="shared" si="710"/>
        <v/>
      </c>
      <c r="DB868" s="76" t="str">
        <f>IF($H868="", "", COUNTIF($G$11:$G$1010, "&gt;"&amp;$G868)+1+COUNTIF($G$11:$G868, $G868)-1)</f>
        <v/>
      </c>
      <c r="DC868" s="76" t="str">
        <f>IF($H868="", "", COUNTIF($CZ$11:$CZ$1010, "&gt;"&amp;$CZ868)+1+COUNTIF($CZ$11:$CZ868, $CZ868)-1)</f>
        <v/>
      </c>
      <c r="DE868" s="147" t="str">
        <f t="shared" si="711"/>
        <v/>
      </c>
      <c r="DF868" s="148"/>
      <c r="DG868" s="19" t="str">
        <f t="shared" si="712"/>
        <v/>
      </c>
      <c r="DH868" s="153" t="str">
        <f t="shared" si="713"/>
        <v/>
      </c>
      <c r="DI868" s="19" t="str">
        <f t="shared" si="665"/>
        <v/>
      </c>
      <c r="DJ868" s="153" t="str">
        <f t="shared" si="666"/>
        <v/>
      </c>
      <c r="DK868" s="19" t="str">
        <f t="shared" si="667"/>
        <v/>
      </c>
      <c r="DL868" s="153" t="str">
        <f t="shared" si="668"/>
        <v/>
      </c>
      <c r="DM868" s="19" t="str">
        <f t="shared" si="669"/>
        <v/>
      </c>
      <c r="DN868" s="153" t="str">
        <f t="shared" si="670"/>
        <v/>
      </c>
      <c r="DO868" s="19" t="str">
        <f t="shared" si="671"/>
        <v/>
      </c>
      <c r="DP868" s="153" t="str">
        <f t="shared" si="672"/>
        <v/>
      </c>
      <c r="DQ868" s="19" t="str">
        <f t="shared" si="673"/>
        <v/>
      </c>
      <c r="DR868" s="153" t="str">
        <f t="shared" si="674"/>
        <v/>
      </c>
      <c r="DS868" s="19" t="str">
        <f t="shared" si="675"/>
        <v/>
      </c>
      <c r="DT868" s="153" t="str">
        <f t="shared" si="676"/>
        <v/>
      </c>
      <c r="DU868" s="19" t="str">
        <f t="shared" si="677"/>
        <v/>
      </c>
      <c r="DV868" s="153" t="str">
        <f t="shared" si="678"/>
        <v/>
      </c>
      <c r="DW868" s="19" t="str">
        <f t="shared" si="679"/>
        <v/>
      </c>
      <c r="DX868" s="153" t="str">
        <f t="shared" si="680"/>
        <v/>
      </c>
      <c r="DY868" s="19" t="str">
        <f t="shared" si="681"/>
        <v/>
      </c>
      <c r="DZ868" s="153" t="str">
        <f t="shared" si="682"/>
        <v/>
      </c>
      <c r="EA868" s="19" t="str">
        <f t="shared" si="683"/>
        <v/>
      </c>
      <c r="EB868" s="153" t="str">
        <f t="shared" si="684"/>
        <v/>
      </c>
      <c r="EC868" s="19" t="str">
        <f t="shared" si="685"/>
        <v/>
      </c>
      <c r="ED868" s="153" t="str">
        <f t="shared" si="686"/>
        <v/>
      </c>
      <c r="EE868" s="19" t="str">
        <f t="shared" si="687"/>
        <v/>
      </c>
      <c r="EF868" s="153" t="str">
        <f t="shared" si="688"/>
        <v/>
      </c>
      <c r="EG868" s="19" t="str">
        <f t="shared" si="689"/>
        <v/>
      </c>
      <c r="EH868" s="153" t="str">
        <f t="shared" si="690"/>
        <v/>
      </c>
      <c r="EI868" s="19" t="str">
        <f t="shared" si="691"/>
        <v/>
      </c>
      <c r="EJ868" s="153" t="str">
        <f t="shared" si="692"/>
        <v/>
      </c>
      <c r="EK868" s="19" t="str">
        <f t="shared" si="693"/>
        <v/>
      </c>
      <c r="EL868" s="153" t="str">
        <f t="shared" si="694"/>
        <v/>
      </c>
      <c r="EM868" s="19" t="str">
        <f t="shared" si="695"/>
        <v/>
      </c>
      <c r="EN868" s="153" t="str">
        <f t="shared" si="696"/>
        <v/>
      </c>
      <c r="EO868" s="19" t="str">
        <f t="shared" si="697"/>
        <v/>
      </c>
      <c r="EP868" s="153" t="str">
        <f t="shared" si="698"/>
        <v/>
      </c>
      <c r="EQ868" s="19" t="str">
        <f t="shared" si="699"/>
        <v/>
      </c>
      <c r="ER868" s="153" t="str">
        <f t="shared" si="700"/>
        <v/>
      </c>
      <c r="ES868" s="19" t="str">
        <f t="shared" si="701"/>
        <v/>
      </c>
      <c r="ET868" s="153" t="str">
        <f t="shared" si="702"/>
        <v/>
      </c>
    </row>
    <row r="869" spans="1:150" x14ac:dyDescent="0.25">
      <c r="A869" s="31"/>
      <c r="B869" s="91" t="str">
        <f t="shared" si="703"/>
        <v/>
      </c>
      <c r="C869" s="20" t="str">
        <f t="shared" si="663"/>
        <v/>
      </c>
      <c r="D869" s="97" t="str">
        <f t="shared" si="664"/>
        <v/>
      </c>
      <c r="E869" s="62" t="str">
        <f t="shared" si="704"/>
        <v/>
      </c>
      <c r="F869" s="31"/>
      <c r="G869" s="282"/>
      <c r="H869" s="283"/>
      <c r="I869" s="284"/>
      <c r="J869" s="285"/>
      <c r="K869" s="286"/>
      <c r="L869" s="287"/>
      <c r="M869" s="288"/>
      <c r="N869" s="287"/>
      <c r="O869" s="288"/>
      <c r="P869" s="287"/>
      <c r="Q869" s="288"/>
      <c r="R869" s="287"/>
      <c r="S869" s="288"/>
      <c r="T869" s="287"/>
      <c r="U869" s="288"/>
      <c r="V869" s="287"/>
      <c r="W869" s="288"/>
      <c r="X869" s="287"/>
      <c r="Y869" s="288"/>
      <c r="Z869" s="287"/>
      <c r="AA869" s="288"/>
      <c r="AB869" s="287"/>
      <c r="AC869" s="288"/>
      <c r="AD869" s="287"/>
      <c r="AE869" s="288"/>
      <c r="AF869" s="287"/>
      <c r="AG869" s="288"/>
      <c r="AH869" s="287"/>
      <c r="AI869" s="288"/>
      <c r="AJ869" s="287"/>
      <c r="AK869" s="288"/>
      <c r="AL869" s="287"/>
      <c r="AM869" s="288"/>
      <c r="AN869" s="287"/>
      <c r="AO869" s="288"/>
      <c r="AP869" s="287"/>
      <c r="AQ869" s="288"/>
      <c r="AR869" s="287"/>
      <c r="AS869" s="288"/>
      <c r="AT869" s="287"/>
      <c r="AU869" s="288"/>
      <c r="AV869" s="287"/>
      <c r="AW869" s="288"/>
      <c r="AX869" s="287"/>
      <c r="AY869" s="31"/>
      <c r="BA869" s="76" t="str">
        <f t="shared" si="705"/>
        <v/>
      </c>
      <c r="BC869" s="76" t="str">
        <f>IF('Stock List'!$K869="", "", 'Stock List'!$K869)</f>
        <v/>
      </c>
      <c r="BE869" s="106">
        <f>IFERROR(ROUND(((INDEX('Stock List'!$M$11:$M$1010, MATCH(L869, 'Stock List'!$K$11:$K$1010, 0))/INDEX('Stock List'!$L$11:$L$1010, MATCH(L869, 'Stock List'!$K$11:$K$1010, 0)))*K869), 2), 0)</f>
        <v>0</v>
      </c>
      <c r="BF869" s="20"/>
      <c r="BG869" s="20">
        <f>IFERROR(ROUND(((INDEX('Stock List'!$M$11:$M$1010, MATCH(N869, 'Stock List'!$K$11:$K$1010, 0))/INDEX('Stock List'!$L$11:$L$1010, MATCH(N869, 'Stock List'!$K$11:$K$1010, 0)))*M869), 2), 0)</f>
        <v>0</v>
      </c>
      <c r="BH869" s="20"/>
      <c r="BI869" s="20">
        <f>IFERROR(ROUND(((INDEX('Stock List'!$M$11:$M$1010, MATCH(P869, 'Stock List'!$K$11:$K$1010, 0))/INDEX('Stock List'!$L$11:$L$1010, MATCH(P869, 'Stock List'!$K$11:$K$1010, 0)))*O869), 2), 0)</f>
        <v>0</v>
      </c>
      <c r="BJ869" s="20"/>
      <c r="BK869" s="20">
        <f>IFERROR(ROUND(((INDEX('Stock List'!$M$11:$M$1010, MATCH(R869, 'Stock List'!$K$11:$K$1010, 0))/INDEX('Stock List'!$L$11:$L$1010, MATCH(R869, 'Stock List'!$K$11:$K$1010, 0)))*Q869), 2), 0)</f>
        <v>0</v>
      </c>
      <c r="BL869" s="20"/>
      <c r="BM869" s="20">
        <f>IFERROR(ROUND(((INDEX('Stock List'!$M$11:$M$1010, MATCH(T869, 'Stock List'!$K$11:$K$1010, 0))/INDEX('Stock List'!$L$11:$L$1010, MATCH(T869, 'Stock List'!$K$11:$K$1010, 0)))*S869), 2), 0)</f>
        <v>0</v>
      </c>
      <c r="BN869" s="20"/>
      <c r="BO869" s="20">
        <f>IFERROR(ROUND(((INDEX('Stock List'!$M$11:$M$1010, MATCH(V869, 'Stock List'!$K$11:$K$1010, 0))/INDEX('Stock List'!$L$11:$L$1010, MATCH(V869, 'Stock List'!$K$11:$K$1010, 0)))*U869), 2), 0)</f>
        <v>0</v>
      </c>
      <c r="BP869" s="20"/>
      <c r="BQ869" s="20">
        <f>IFERROR(ROUND(((INDEX('Stock List'!$M$11:$M$1010, MATCH(X869, 'Stock List'!$K$11:$K$1010, 0))/INDEX('Stock List'!$L$11:$L$1010, MATCH(X869, 'Stock List'!$K$11:$K$1010, 0)))*W869), 2), 0)</f>
        <v>0</v>
      </c>
      <c r="BR869" s="20"/>
      <c r="BS869" s="20">
        <f>IFERROR(ROUND(((INDEX('Stock List'!$M$11:$M$1010, MATCH(Z869, 'Stock List'!$K$11:$K$1010, 0))/INDEX('Stock List'!$L$11:$L$1010, MATCH(Z869, 'Stock List'!$K$11:$K$1010, 0)))*Y869), 2), 0)</f>
        <v>0</v>
      </c>
      <c r="BT869" s="20"/>
      <c r="BU869" s="20">
        <f>IFERROR(ROUND(((INDEX('Stock List'!$M$11:$M$1010, MATCH(AB869, 'Stock List'!$K$11:$K$1010, 0))/INDEX('Stock List'!$L$11:$L$1010, MATCH(AB869, 'Stock List'!$K$11:$K$1010, 0)))*AA869), 2), 0)</f>
        <v>0</v>
      </c>
      <c r="BV869" s="20"/>
      <c r="BW869" s="20">
        <f>IFERROR(ROUND(((INDEX('Stock List'!$M$11:$M$1010, MATCH(AD869, 'Stock List'!$K$11:$K$1010, 0))/INDEX('Stock List'!$L$11:$L$1010, MATCH(AD869, 'Stock List'!$K$11:$K$1010, 0)))*AC869), 2), 0)</f>
        <v>0</v>
      </c>
      <c r="BX869" s="20"/>
      <c r="BY869" s="20">
        <f>IFERROR(ROUND(((INDEX('Stock List'!$M$11:$M$1010, MATCH(AF869, 'Stock List'!$K$11:$K$1010, 0))/INDEX('Stock List'!$L$11:$L$1010, MATCH(AF869, 'Stock List'!$K$11:$K$1010, 0)))*AE869), 2), 0)</f>
        <v>0</v>
      </c>
      <c r="BZ869" s="20"/>
      <c r="CA869" s="20">
        <f>IFERROR(ROUND(((INDEX('Stock List'!$M$11:$M$1010, MATCH(AH869, 'Stock List'!$K$11:$K$1010, 0))/INDEX('Stock List'!$L$11:$L$1010, MATCH(AH869, 'Stock List'!$K$11:$K$1010, 0)))*AG869), 2), 0)</f>
        <v>0</v>
      </c>
      <c r="CB869" s="20"/>
      <c r="CC869" s="20">
        <f>IFERROR(ROUND(((INDEX('Stock List'!$M$11:$M$1010, MATCH(AJ869, 'Stock List'!$K$11:$K$1010, 0))/INDEX('Stock List'!$L$11:$L$1010, MATCH(AJ869, 'Stock List'!$K$11:$K$1010, 0)))*AI869), 2), 0)</f>
        <v>0</v>
      </c>
      <c r="CD869" s="20"/>
      <c r="CE869" s="20">
        <f>IFERROR(ROUND(((INDEX('Stock List'!$M$11:$M$1010, MATCH(AL869, 'Stock List'!$K$11:$K$1010, 0))/INDEX('Stock List'!$L$11:$L$1010, MATCH(AL869, 'Stock List'!$K$11:$K$1010, 0)))*AK869), 2), 0)</f>
        <v>0</v>
      </c>
      <c r="CF869" s="20"/>
      <c r="CG869" s="20">
        <f>IFERROR(ROUND(((INDEX('Stock List'!$M$11:$M$1010, MATCH(AN869, 'Stock List'!$K$11:$K$1010, 0))/INDEX('Stock List'!$L$11:$L$1010, MATCH(AN869, 'Stock List'!$K$11:$K$1010, 0)))*AM869), 2), 0)</f>
        <v>0</v>
      </c>
      <c r="CH869" s="20"/>
      <c r="CI869" s="20">
        <f>IFERROR(ROUND(((INDEX('Stock List'!$M$11:$M$1010, MATCH(AP869, 'Stock List'!$K$11:$K$1010, 0))/INDEX('Stock List'!$L$11:$L$1010, MATCH(AP869, 'Stock List'!$K$11:$K$1010, 0)))*AO869), 2), 0)</f>
        <v>0</v>
      </c>
      <c r="CJ869" s="20"/>
      <c r="CK869" s="20">
        <f>IFERROR(ROUND(((INDEX('Stock List'!$M$11:$M$1010, MATCH(AR869, 'Stock List'!$K$11:$K$1010, 0))/INDEX('Stock List'!$L$11:$L$1010, MATCH(AR869, 'Stock List'!$K$11:$K$1010, 0)))*AQ869), 2), 0)</f>
        <v>0</v>
      </c>
      <c r="CL869" s="20"/>
      <c r="CM869" s="20">
        <f>IFERROR(ROUND(((INDEX('Stock List'!$M$11:$M$1010, MATCH(AT869, 'Stock List'!$K$11:$K$1010, 0))/INDEX('Stock List'!$L$11:$L$1010, MATCH(AT869, 'Stock List'!$K$11:$K$1010, 0)))*AS869), 2), 0)</f>
        <v>0</v>
      </c>
      <c r="CN869" s="20"/>
      <c r="CO869" s="20">
        <f>IFERROR(ROUND(((INDEX('Stock List'!$M$11:$M$1010, MATCH(AV869, 'Stock List'!$K$11:$K$1010, 0))/INDEX('Stock List'!$L$11:$L$1010, MATCH(AV869, 'Stock List'!$K$11:$K$1010, 0)))*AU869), 2), 0)</f>
        <v>0</v>
      </c>
      <c r="CP869" s="20"/>
      <c r="CQ869" s="20">
        <f>IFERROR(ROUND(((INDEX('Stock List'!$M$11:$M$1010, MATCH(AX869, 'Stock List'!$K$11:$K$1010, 0))/INDEX('Stock List'!$L$11:$L$1010, MATCH(AX869, 'Stock List'!$K$11:$K$1010, 0)))*AW869), 2), 0)</f>
        <v>0</v>
      </c>
      <c r="CR869" s="22"/>
      <c r="CT869" s="106" t="str">
        <f t="shared" si="706"/>
        <v/>
      </c>
      <c r="CU869" s="22" t="str">
        <f t="shared" si="707"/>
        <v/>
      </c>
      <c r="CX869" s="106" t="str">
        <f t="shared" si="708"/>
        <v/>
      </c>
      <c r="CY869" s="20" t="str">
        <f t="shared" si="709"/>
        <v/>
      </c>
      <c r="CZ869" s="22" t="str">
        <f t="shared" si="710"/>
        <v/>
      </c>
      <c r="DB869" s="76" t="str">
        <f>IF($H869="", "", COUNTIF($G$11:$G$1010, "&gt;"&amp;$G869)+1+COUNTIF($G$11:$G869, $G869)-1)</f>
        <v/>
      </c>
      <c r="DC869" s="76" t="str">
        <f>IF($H869="", "", COUNTIF($CZ$11:$CZ$1010, "&gt;"&amp;$CZ869)+1+COUNTIF($CZ$11:$CZ869, $CZ869)-1)</f>
        <v/>
      </c>
      <c r="DE869" s="147" t="str">
        <f t="shared" si="711"/>
        <v/>
      </c>
      <c r="DF869" s="148"/>
      <c r="DG869" s="19" t="str">
        <f t="shared" si="712"/>
        <v/>
      </c>
      <c r="DH869" s="153" t="str">
        <f t="shared" si="713"/>
        <v/>
      </c>
      <c r="DI869" s="19" t="str">
        <f t="shared" si="665"/>
        <v/>
      </c>
      <c r="DJ869" s="153" t="str">
        <f t="shared" si="666"/>
        <v/>
      </c>
      <c r="DK869" s="19" t="str">
        <f t="shared" si="667"/>
        <v/>
      </c>
      <c r="DL869" s="153" t="str">
        <f t="shared" si="668"/>
        <v/>
      </c>
      <c r="DM869" s="19" t="str">
        <f t="shared" si="669"/>
        <v/>
      </c>
      <c r="DN869" s="153" t="str">
        <f t="shared" si="670"/>
        <v/>
      </c>
      <c r="DO869" s="19" t="str">
        <f t="shared" si="671"/>
        <v/>
      </c>
      <c r="DP869" s="153" t="str">
        <f t="shared" si="672"/>
        <v/>
      </c>
      <c r="DQ869" s="19" t="str">
        <f t="shared" si="673"/>
        <v/>
      </c>
      <c r="DR869" s="153" t="str">
        <f t="shared" si="674"/>
        <v/>
      </c>
      <c r="DS869" s="19" t="str">
        <f t="shared" si="675"/>
        <v/>
      </c>
      <c r="DT869" s="153" t="str">
        <f t="shared" si="676"/>
        <v/>
      </c>
      <c r="DU869" s="19" t="str">
        <f t="shared" si="677"/>
        <v/>
      </c>
      <c r="DV869" s="153" t="str">
        <f t="shared" si="678"/>
        <v/>
      </c>
      <c r="DW869" s="19" t="str">
        <f t="shared" si="679"/>
        <v/>
      </c>
      <c r="DX869" s="153" t="str">
        <f t="shared" si="680"/>
        <v/>
      </c>
      <c r="DY869" s="19" t="str">
        <f t="shared" si="681"/>
        <v/>
      </c>
      <c r="DZ869" s="153" t="str">
        <f t="shared" si="682"/>
        <v/>
      </c>
      <c r="EA869" s="19" t="str">
        <f t="shared" si="683"/>
        <v/>
      </c>
      <c r="EB869" s="153" t="str">
        <f t="shared" si="684"/>
        <v/>
      </c>
      <c r="EC869" s="19" t="str">
        <f t="shared" si="685"/>
        <v/>
      </c>
      <c r="ED869" s="153" t="str">
        <f t="shared" si="686"/>
        <v/>
      </c>
      <c r="EE869" s="19" t="str">
        <f t="shared" si="687"/>
        <v/>
      </c>
      <c r="EF869" s="153" t="str">
        <f t="shared" si="688"/>
        <v/>
      </c>
      <c r="EG869" s="19" t="str">
        <f t="shared" si="689"/>
        <v/>
      </c>
      <c r="EH869" s="153" t="str">
        <f t="shared" si="690"/>
        <v/>
      </c>
      <c r="EI869" s="19" t="str">
        <f t="shared" si="691"/>
        <v/>
      </c>
      <c r="EJ869" s="153" t="str">
        <f t="shared" si="692"/>
        <v/>
      </c>
      <c r="EK869" s="19" t="str">
        <f t="shared" si="693"/>
        <v/>
      </c>
      <c r="EL869" s="153" t="str">
        <f t="shared" si="694"/>
        <v/>
      </c>
      <c r="EM869" s="19" t="str">
        <f t="shared" si="695"/>
        <v/>
      </c>
      <c r="EN869" s="153" t="str">
        <f t="shared" si="696"/>
        <v/>
      </c>
      <c r="EO869" s="19" t="str">
        <f t="shared" si="697"/>
        <v/>
      </c>
      <c r="EP869" s="153" t="str">
        <f t="shared" si="698"/>
        <v/>
      </c>
      <c r="EQ869" s="19" t="str">
        <f t="shared" si="699"/>
        <v/>
      </c>
      <c r="ER869" s="153" t="str">
        <f t="shared" si="700"/>
        <v/>
      </c>
      <c r="ES869" s="19" t="str">
        <f t="shared" si="701"/>
        <v/>
      </c>
      <c r="ET869" s="153" t="str">
        <f t="shared" si="702"/>
        <v/>
      </c>
    </row>
    <row r="870" spans="1:150" x14ac:dyDescent="0.25">
      <c r="A870" s="31"/>
      <c r="B870" s="91" t="str">
        <f t="shared" si="703"/>
        <v/>
      </c>
      <c r="C870" s="20" t="str">
        <f t="shared" si="663"/>
        <v/>
      </c>
      <c r="D870" s="97" t="str">
        <f t="shared" si="664"/>
        <v/>
      </c>
      <c r="E870" s="62" t="str">
        <f t="shared" si="704"/>
        <v/>
      </c>
      <c r="F870" s="31"/>
      <c r="G870" s="282"/>
      <c r="H870" s="283"/>
      <c r="I870" s="284"/>
      <c r="J870" s="285"/>
      <c r="K870" s="286"/>
      <c r="L870" s="287"/>
      <c r="M870" s="288"/>
      <c r="N870" s="287"/>
      <c r="O870" s="288"/>
      <c r="P870" s="287"/>
      <c r="Q870" s="288"/>
      <c r="R870" s="287"/>
      <c r="S870" s="288"/>
      <c r="T870" s="287"/>
      <c r="U870" s="288"/>
      <c r="V870" s="287"/>
      <c r="W870" s="288"/>
      <c r="X870" s="287"/>
      <c r="Y870" s="288"/>
      <c r="Z870" s="287"/>
      <c r="AA870" s="288"/>
      <c r="AB870" s="287"/>
      <c r="AC870" s="288"/>
      <c r="AD870" s="287"/>
      <c r="AE870" s="288"/>
      <c r="AF870" s="287"/>
      <c r="AG870" s="288"/>
      <c r="AH870" s="287"/>
      <c r="AI870" s="288"/>
      <c r="AJ870" s="287"/>
      <c r="AK870" s="288"/>
      <c r="AL870" s="287"/>
      <c r="AM870" s="288"/>
      <c r="AN870" s="287"/>
      <c r="AO870" s="288"/>
      <c r="AP870" s="287"/>
      <c r="AQ870" s="288"/>
      <c r="AR870" s="287"/>
      <c r="AS870" s="288"/>
      <c r="AT870" s="287"/>
      <c r="AU870" s="288"/>
      <c r="AV870" s="287"/>
      <c r="AW870" s="288"/>
      <c r="AX870" s="287"/>
      <c r="AY870" s="31"/>
      <c r="BA870" s="76" t="str">
        <f t="shared" si="705"/>
        <v/>
      </c>
      <c r="BC870" s="76" t="str">
        <f>IF('Stock List'!$K870="", "", 'Stock List'!$K870)</f>
        <v/>
      </c>
      <c r="BE870" s="106">
        <f>IFERROR(ROUND(((INDEX('Stock List'!$M$11:$M$1010, MATCH(L870, 'Stock List'!$K$11:$K$1010, 0))/INDEX('Stock List'!$L$11:$L$1010, MATCH(L870, 'Stock List'!$K$11:$K$1010, 0)))*K870), 2), 0)</f>
        <v>0</v>
      </c>
      <c r="BF870" s="20"/>
      <c r="BG870" s="20">
        <f>IFERROR(ROUND(((INDEX('Stock List'!$M$11:$M$1010, MATCH(N870, 'Stock List'!$K$11:$K$1010, 0))/INDEX('Stock List'!$L$11:$L$1010, MATCH(N870, 'Stock List'!$K$11:$K$1010, 0)))*M870), 2), 0)</f>
        <v>0</v>
      </c>
      <c r="BH870" s="20"/>
      <c r="BI870" s="20">
        <f>IFERROR(ROUND(((INDEX('Stock List'!$M$11:$M$1010, MATCH(P870, 'Stock List'!$K$11:$K$1010, 0))/INDEX('Stock List'!$L$11:$L$1010, MATCH(P870, 'Stock List'!$K$11:$K$1010, 0)))*O870), 2), 0)</f>
        <v>0</v>
      </c>
      <c r="BJ870" s="20"/>
      <c r="BK870" s="20">
        <f>IFERROR(ROUND(((INDEX('Stock List'!$M$11:$M$1010, MATCH(R870, 'Stock List'!$K$11:$K$1010, 0))/INDEX('Stock List'!$L$11:$L$1010, MATCH(R870, 'Stock List'!$K$11:$K$1010, 0)))*Q870), 2), 0)</f>
        <v>0</v>
      </c>
      <c r="BL870" s="20"/>
      <c r="BM870" s="20">
        <f>IFERROR(ROUND(((INDEX('Stock List'!$M$11:$M$1010, MATCH(T870, 'Stock List'!$K$11:$K$1010, 0))/INDEX('Stock List'!$L$11:$L$1010, MATCH(T870, 'Stock List'!$K$11:$K$1010, 0)))*S870), 2), 0)</f>
        <v>0</v>
      </c>
      <c r="BN870" s="20"/>
      <c r="BO870" s="20">
        <f>IFERROR(ROUND(((INDEX('Stock List'!$M$11:$M$1010, MATCH(V870, 'Stock List'!$K$11:$K$1010, 0))/INDEX('Stock List'!$L$11:$L$1010, MATCH(V870, 'Stock List'!$K$11:$K$1010, 0)))*U870), 2), 0)</f>
        <v>0</v>
      </c>
      <c r="BP870" s="20"/>
      <c r="BQ870" s="20">
        <f>IFERROR(ROUND(((INDEX('Stock List'!$M$11:$M$1010, MATCH(X870, 'Stock List'!$K$11:$K$1010, 0))/INDEX('Stock List'!$L$11:$L$1010, MATCH(X870, 'Stock List'!$K$11:$K$1010, 0)))*W870), 2), 0)</f>
        <v>0</v>
      </c>
      <c r="BR870" s="20"/>
      <c r="BS870" s="20">
        <f>IFERROR(ROUND(((INDEX('Stock List'!$M$11:$M$1010, MATCH(Z870, 'Stock List'!$K$11:$K$1010, 0))/INDEX('Stock List'!$L$11:$L$1010, MATCH(Z870, 'Stock List'!$K$11:$K$1010, 0)))*Y870), 2), 0)</f>
        <v>0</v>
      </c>
      <c r="BT870" s="20"/>
      <c r="BU870" s="20">
        <f>IFERROR(ROUND(((INDEX('Stock List'!$M$11:$M$1010, MATCH(AB870, 'Stock List'!$K$11:$K$1010, 0))/INDEX('Stock List'!$L$11:$L$1010, MATCH(AB870, 'Stock List'!$K$11:$K$1010, 0)))*AA870), 2), 0)</f>
        <v>0</v>
      </c>
      <c r="BV870" s="20"/>
      <c r="BW870" s="20">
        <f>IFERROR(ROUND(((INDEX('Stock List'!$M$11:$M$1010, MATCH(AD870, 'Stock List'!$K$11:$K$1010, 0))/INDEX('Stock List'!$L$11:$L$1010, MATCH(AD870, 'Stock List'!$K$11:$K$1010, 0)))*AC870), 2), 0)</f>
        <v>0</v>
      </c>
      <c r="BX870" s="20"/>
      <c r="BY870" s="20">
        <f>IFERROR(ROUND(((INDEX('Stock List'!$M$11:$M$1010, MATCH(AF870, 'Stock List'!$K$11:$K$1010, 0))/INDEX('Stock List'!$L$11:$L$1010, MATCH(AF870, 'Stock List'!$K$11:$K$1010, 0)))*AE870), 2), 0)</f>
        <v>0</v>
      </c>
      <c r="BZ870" s="20"/>
      <c r="CA870" s="20">
        <f>IFERROR(ROUND(((INDEX('Stock List'!$M$11:$M$1010, MATCH(AH870, 'Stock List'!$K$11:$K$1010, 0))/INDEX('Stock List'!$L$11:$L$1010, MATCH(AH870, 'Stock List'!$K$11:$K$1010, 0)))*AG870), 2), 0)</f>
        <v>0</v>
      </c>
      <c r="CB870" s="20"/>
      <c r="CC870" s="20">
        <f>IFERROR(ROUND(((INDEX('Stock List'!$M$11:$M$1010, MATCH(AJ870, 'Stock List'!$K$11:$K$1010, 0))/INDEX('Stock List'!$L$11:$L$1010, MATCH(AJ870, 'Stock List'!$K$11:$K$1010, 0)))*AI870), 2), 0)</f>
        <v>0</v>
      </c>
      <c r="CD870" s="20"/>
      <c r="CE870" s="20">
        <f>IFERROR(ROUND(((INDEX('Stock List'!$M$11:$M$1010, MATCH(AL870, 'Stock List'!$K$11:$K$1010, 0))/INDEX('Stock List'!$L$11:$L$1010, MATCH(AL870, 'Stock List'!$K$11:$K$1010, 0)))*AK870), 2), 0)</f>
        <v>0</v>
      </c>
      <c r="CF870" s="20"/>
      <c r="CG870" s="20">
        <f>IFERROR(ROUND(((INDEX('Stock List'!$M$11:$M$1010, MATCH(AN870, 'Stock List'!$K$11:$K$1010, 0))/INDEX('Stock List'!$L$11:$L$1010, MATCH(AN870, 'Stock List'!$K$11:$K$1010, 0)))*AM870), 2), 0)</f>
        <v>0</v>
      </c>
      <c r="CH870" s="20"/>
      <c r="CI870" s="20">
        <f>IFERROR(ROUND(((INDEX('Stock List'!$M$11:$M$1010, MATCH(AP870, 'Stock List'!$K$11:$K$1010, 0))/INDEX('Stock List'!$L$11:$L$1010, MATCH(AP870, 'Stock List'!$K$11:$K$1010, 0)))*AO870), 2), 0)</f>
        <v>0</v>
      </c>
      <c r="CJ870" s="20"/>
      <c r="CK870" s="20">
        <f>IFERROR(ROUND(((INDEX('Stock List'!$M$11:$M$1010, MATCH(AR870, 'Stock List'!$K$11:$K$1010, 0))/INDEX('Stock List'!$L$11:$L$1010, MATCH(AR870, 'Stock List'!$K$11:$K$1010, 0)))*AQ870), 2), 0)</f>
        <v>0</v>
      </c>
      <c r="CL870" s="20"/>
      <c r="CM870" s="20">
        <f>IFERROR(ROUND(((INDEX('Stock List'!$M$11:$M$1010, MATCH(AT870, 'Stock List'!$K$11:$K$1010, 0))/INDEX('Stock List'!$L$11:$L$1010, MATCH(AT870, 'Stock List'!$K$11:$K$1010, 0)))*AS870), 2), 0)</f>
        <v>0</v>
      </c>
      <c r="CN870" s="20"/>
      <c r="CO870" s="20">
        <f>IFERROR(ROUND(((INDEX('Stock List'!$M$11:$M$1010, MATCH(AV870, 'Stock List'!$K$11:$K$1010, 0))/INDEX('Stock List'!$L$11:$L$1010, MATCH(AV870, 'Stock List'!$K$11:$K$1010, 0)))*AU870), 2), 0)</f>
        <v>0</v>
      </c>
      <c r="CP870" s="20"/>
      <c r="CQ870" s="20">
        <f>IFERROR(ROUND(((INDEX('Stock List'!$M$11:$M$1010, MATCH(AX870, 'Stock List'!$K$11:$K$1010, 0))/INDEX('Stock List'!$L$11:$L$1010, MATCH(AX870, 'Stock List'!$K$11:$K$1010, 0)))*AW870), 2), 0)</f>
        <v>0</v>
      </c>
      <c r="CR870" s="22"/>
      <c r="CT870" s="106" t="str">
        <f t="shared" si="706"/>
        <v/>
      </c>
      <c r="CU870" s="22" t="str">
        <f t="shared" si="707"/>
        <v/>
      </c>
      <c r="CX870" s="106" t="str">
        <f t="shared" si="708"/>
        <v/>
      </c>
      <c r="CY870" s="20" t="str">
        <f t="shared" si="709"/>
        <v/>
      </c>
      <c r="CZ870" s="22" t="str">
        <f t="shared" si="710"/>
        <v/>
      </c>
      <c r="DB870" s="76" t="str">
        <f>IF($H870="", "", COUNTIF($G$11:$G$1010, "&gt;"&amp;$G870)+1+COUNTIF($G$11:$G870, $G870)-1)</f>
        <v/>
      </c>
      <c r="DC870" s="76" t="str">
        <f>IF($H870="", "", COUNTIF($CZ$11:$CZ$1010, "&gt;"&amp;$CZ870)+1+COUNTIF($CZ$11:$CZ870, $CZ870)-1)</f>
        <v/>
      </c>
      <c r="DE870" s="147" t="str">
        <f t="shared" si="711"/>
        <v/>
      </c>
      <c r="DF870" s="148"/>
      <c r="DG870" s="19" t="str">
        <f t="shared" si="712"/>
        <v/>
      </c>
      <c r="DH870" s="153" t="str">
        <f t="shared" si="713"/>
        <v/>
      </c>
      <c r="DI870" s="19" t="str">
        <f t="shared" si="665"/>
        <v/>
      </c>
      <c r="DJ870" s="153" t="str">
        <f t="shared" si="666"/>
        <v/>
      </c>
      <c r="DK870" s="19" t="str">
        <f t="shared" si="667"/>
        <v/>
      </c>
      <c r="DL870" s="153" t="str">
        <f t="shared" si="668"/>
        <v/>
      </c>
      <c r="DM870" s="19" t="str">
        <f t="shared" si="669"/>
        <v/>
      </c>
      <c r="DN870" s="153" t="str">
        <f t="shared" si="670"/>
        <v/>
      </c>
      <c r="DO870" s="19" t="str">
        <f t="shared" si="671"/>
        <v/>
      </c>
      <c r="DP870" s="153" t="str">
        <f t="shared" si="672"/>
        <v/>
      </c>
      <c r="DQ870" s="19" t="str">
        <f t="shared" si="673"/>
        <v/>
      </c>
      <c r="DR870" s="153" t="str">
        <f t="shared" si="674"/>
        <v/>
      </c>
      <c r="DS870" s="19" t="str">
        <f t="shared" si="675"/>
        <v/>
      </c>
      <c r="DT870" s="153" t="str">
        <f t="shared" si="676"/>
        <v/>
      </c>
      <c r="DU870" s="19" t="str">
        <f t="shared" si="677"/>
        <v/>
      </c>
      <c r="DV870" s="153" t="str">
        <f t="shared" si="678"/>
        <v/>
      </c>
      <c r="DW870" s="19" t="str">
        <f t="shared" si="679"/>
        <v/>
      </c>
      <c r="DX870" s="153" t="str">
        <f t="shared" si="680"/>
        <v/>
      </c>
      <c r="DY870" s="19" t="str">
        <f t="shared" si="681"/>
        <v/>
      </c>
      <c r="DZ870" s="153" t="str">
        <f t="shared" si="682"/>
        <v/>
      </c>
      <c r="EA870" s="19" t="str">
        <f t="shared" si="683"/>
        <v/>
      </c>
      <c r="EB870" s="153" t="str">
        <f t="shared" si="684"/>
        <v/>
      </c>
      <c r="EC870" s="19" t="str">
        <f t="shared" si="685"/>
        <v/>
      </c>
      <c r="ED870" s="153" t="str">
        <f t="shared" si="686"/>
        <v/>
      </c>
      <c r="EE870" s="19" t="str">
        <f t="shared" si="687"/>
        <v/>
      </c>
      <c r="EF870" s="153" t="str">
        <f t="shared" si="688"/>
        <v/>
      </c>
      <c r="EG870" s="19" t="str">
        <f t="shared" si="689"/>
        <v/>
      </c>
      <c r="EH870" s="153" t="str">
        <f t="shared" si="690"/>
        <v/>
      </c>
      <c r="EI870" s="19" t="str">
        <f t="shared" si="691"/>
        <v/>
      </c>
      <c r="EJ870" s="153" t="str">
        <f t="shared" si="692"/>
        <v/>
      </c>
      <c r="EK870" s="19" t="str">
        <f t="shared" si="693"/>
        <v/>
      </c>
      <c r="EL870" s="153" t="str">
        <f t="shared" si="694"/>
        <v/>
      </c>
      <c r="EM870" s="19" t="str">
        <f t="shared" si="695"/>
        <v/>
      </c>
      <c r="EN870" s="153" t="str">
        <f t="shared" si="696"/>
        <v/>
      </c>
      <c r="EO870" s="19" t="str">
        <f t="shared" si="697"/>
        <v/>
      </c>
      <c r="EP870" s="153" t="str">
        <f t="shared" si="698"/>
        <v/>
      </c>
      <c r="EQ870" s="19" t="str">
        <f t="shared" si="699"/>
        <v/>
      </c>
      <c r="ER870" s="153" t="str">
        <f t="shared" si="700"/>
        <v/>
      </c>
      <c r="ES870" s="19" t="str">
        <f t="shared" si="701"/>
        <v/>
      </c>
      <c r="ET870" s="153" t="str">
        <f t="shared" si="702"/>
        <v/>
      </c>
    </row>
    <row r="871" spans="1:150" x14ac:dyDescent="0.25">
      <c r="A871" s="31"/>
      <c r="B871" s="91" t="str">
        <f t="shared" si="703"/>
        <v/>
      </c>
      <c r="C871" s="20" t="str">
        <f t="shared" si="663"/>
        <v/>
      </c>
      <c r="D871" s="97" t="str">
        <f t="shared" si="664"/>
        <v/>
      </c>
      <c r="E871" s="62" t="str">
        <f t="shared" si="704"/>
        <v/>
      </c>
      <c r="F871" s="31"/>
      <c r="G871" s="282"/>
      <c r="H871" s="283"/>
      <c r="I871" s="284"/>
      <c r="J871" s="285"/>
      <c r="K871" s="286"/>
      <c r="L871" s="287"/>
      <c r="M871" s="288"/>
      <c r="N871" s="287"/>
      <c r="O871" s="288"/>
      <c r="P871" s="287"/>
      <c r="Q871" s="288"/>
      <c r="R871" s="287"/>
      <c r="S871" s="288"/>
      <c r="T871" s="287"/>
      <c r="U871" s="288"/>
      <c r="V871" s="287"/>
      <c r="W871" s="288"/>
      <c r="X871" s="287"/>
      <c r="Y871" s="288"/>
      <c r="Z871" s="287"/>
      <c r="AA871" s="288"/>
      <c r="AB871" s="287"/>
      <c r="AC871" s="288"/>
      <c r="AD871" s="287"/>
      <c r="AE871" s="288"/>
      <c r="AF871" s="287"/>
      <c r="AG871" s="288"/>
      <c r="AH871" s="287"/>
      <c r="AI871" s="288"/>
      <c r="AJ871" s="287"/>
      <c r="AK871" s="288"/>
      <c r="AL871" s="287"/>
      <c r="AM871" s="288"/>
      <c r="AN871" s="287"/>
      <c r="AO871" s="288"/>
      <c r="AP871" s="287"/>
      <c r="AQ871" s="288"/>
      <c r="AR871" s="287"/>
      <c r="AS871" s="288"/>
      <c r="AT871" s="287"/>
      <c r="AU871" s="288"/>
      <c r="AV871" s="287"/>
      <c r="AW871" s="288"/>
      <c r="AX871" s="287"/>
      <c r="AY871" s="31"/>
      <c r="BA871" s="76" t="str">
        <f t="shared" si="705"/>
        <v/>
      </c>
      <c r="BC871" s="76" t="str">
        <f>IF('Stock List'!$K871="", "", 'Stock List'!$K871)</f>
        <v/>
      </c>
      <c r="BE871" s="106">
        <f>IFERROR(ROUND(((INDEX('Stock List'!$M$11:$M$1010, MATCH(L871, 'Stock List'!$K$11:$K$1010, 0))/INDEX('Stock List'!$L$11:$L$1010, MATCH(L871, 'Stock List'!$K$11:$K$1010, 0)))*K871), 2), 0)</f>
        <v>0</v>
      </c>
      <c r="BF871" s="20"/>
      <c r="BG871" s="20">
        <f>IFERROR(ROUND(((INDEX('Stock List'!$M$11:$M$1010, MATCH(N871, 'Stock List'!$K$11:$K$1010, 0))/INDEX('Stock List'!$L$11:$L$1010, MATCH(N871, 'Stock List'!$K$11:$K$1010, 0)))*M871), 2), 0)</f>
        <v>0</v>
      </c>
      <c r="BH871" s="20"/>
      <c r="BI871" s="20">
        <f>IFERROR(ROUND(((INDEX('Stock List'!$M$11:$M$1010, MATCH(P871, 'Stock List'!$K$11:$K$1010, 0))/INDEX('Stock List'!$L$11:$L$1010, MATCH(P871, 'Stock List'!$K$11:$K$1010, 0)))*O871), 2), 0)</f>
        <v>0</v>
      </c>
      <c r="BJ871" s="20"/>
      <c r="BK871" s="20">
        <f>IFERROR(ROUND(((INDEX('Stock List'!$M$11:$M$1010, MATCH(R871, 'Stock List'!$K$11:$K$1010, 0))/INDEX('Stock List'!$L$11:$L$1010, MATCH(R871, 'Stock List'!$K$11:$K$1010, 0)))*Q871), 2), 0)</f>
        <v>0</v>
      </c>
      <c r="BL871" s="20"/>
      <c r="BM871" s="20">
        <f>IFERROR(ROUND(((INDEX('Stock List'!$M$11:$M$1010, MATCH(T871, 'Stock List'!$K$11:$K$1010, 0))/INDEX('Stock List'!$L$11:$L$1010, MATCH(T871, 'Stock List'!$K$11:$K$1010, 0)))*S871), 2), 0)</f>
        <v>0</v>
      </c>
      <c r="BN871" s="20"/>
      <c r="BO871" s="20">
        <f>IFERROR(ROUND(((INDEX('Stock List'!$M$11:$M$1010, MATCH(V871, 'Stock List'!$K$11:$K$1010, 0))/INDEX('Stock List'!$L$11:$L$1010, MATCH(V871, 'Stock List'!$K$11:$K$1010, 0)))*U871), 2), 0)</f>
        <v>0</v>
      </c>
      <c r="BP871" s="20"/>
      <c r="BQ871" s="20">
        <f>IFERROR(ROUND(((INDEX('Stock List'!$M$11:$M$1010, MATCH(X871, 'Stock List'!$K$11:$K$1010, 0))/INDEX('Stock List'!$L$11:$L$1010, MATCH(X871, 'Stock List'!$K$11:$K$1010, 0)))*W871), 2), 0)</f>
        <v>0</v>
      </c>
      <c r="BR871" s="20"/>
      <c r="BS871" s="20">
        <f>IFERROR(ROUND(((INDEX('Stock List'!$M$11:$M$1010, MATCH(Z871, 'Stock List'!$K$11:$K$1010, 0))/INDEX('Stock List'!$L$11:$L$1010, MATCH(Z871, 'Stock List'!$K$11:$K$1010, 0)))*Y871), 2), 0)</f>
        <v>0</v>
      </c>
      <c r="BT871" s="20"/>
      <c r="BU871" s="20">
        <f>IFERROR(ROUND(((INDEX('Stock List'!$M$11:$M$1010, MATCH(AB871, 'Stock List'!$K$11:$K$1010, 0))/INDEX('Stock List'!$L$11:$L$1010, MATCH(AB871, 'Stock List'!$K$11:$K$1010, 0)))*AA871), 2), 0)</f>
        <v>0</v>
      </c>
      <c r="BV871" s="20"/>
      <c r="BW871" s="20">
        <f>IFERROR(ROUND(((INDEX('Stock List'!$M$11:$M$1010, MATCH(AD871, 'Stock List'!$K$11:$K$1010, 0))/INDEX('Stock List'!$L$11:$L$1010, MATCH(AD871, 'Stock List'!$K$11:$K$1010, 0)))*AC871), 2), 0)</f>
        <v>0</v>
      </c>
      <c r="BX871" s="20"/>
      <c r="BY871" s="20">
        <f>IFERROR(ROUND(((INDEX('Stock List'!$M$11:$M$1010, MATCH(AF871, 'Stock List'!$K$11:$K$1010, 0))/INDEX('Stock List'!$L$11:$L$1010, MATCH(AF871, 'Stock List'!$K$11:$K$1010, 0)))*AE871), 2), 0)</f>
        <v>0</v>
      </c>
      <c r="BZ871" s="20"/>
      <c r="CA871" s="20">
        <f>IFERROR(ROUND(((INDEX('Stock List'!$M$11:$M$1010, MATCH(AH871, 'Stock List'!$K$11:$K$1010, 0))/INDEX('Stock List'!$L$11:$L$1010, MATCH(AH871, 'Stock List'!$K$11:$K$1010, 0)))*AG871), 2), 0)</f>
        <v>0</v>
      </c>
      <c r="CB871" s="20"/>
      <c r="CC871" s="20">
        <f>IFERROR(ROUND(((INDEX('Stock List'!$M$11:$M$1010, MATCH(AJ871, 'Stock List'!$K$11:$K$1010, 0))/INDEX('Stock List'!$L$11:$L$1010, MATCH(AJ871, 'Stock List'!$K$11:$K$1010, 0)))*AI871), 2), 0)</f>
        <v>0</v>
      </c>
      <c r="CD871" s="20"/>
      <c r="CE871" s="20">
        <f>IFERROR(ROUND(((INDEX('Stock List'!$M$11:$M$1010, MATCH(AL871, 'Stock List'!$K$11:$K$1010, 0))/INDEX('Stock List'!$L$11:$L$1010, MATCH(AL871, 'Stock List'!$K$11:$K$1010, 0)))*AK871), 2), 0)</f>
        <v>0</v>
      </c>
      <c r="CF871" s="20"/>
      <c r="CG871" s="20">
        <f>IFERROR(ROUND(((INDEX('Stock List'!$M$11:$M$1010, MATCH(AN871, 'Stock List'!$K$11:$K$1010, 0))/INDEX('Stock List'!$L$11:$L$1010, MATCH(AN871, 'Stock List'!$K$11:$K$1010, 0)))*AM871), 2), 0)</f>
        <v>0</v>
      </c>
      <c r="CH871" s="20"/>
      <c r="CI871" s="20">
        <f>IFERROR(ROUND(((INDEX('Stock List'!$M$11:$M$1010, MATCH(AP871, 'Stock List'!$K$11:$K$1010, 0))/INDEX('Stock List'!$L$11:$L$1010, MATCH(AP871, 'Stock List'!$K$11:$K$1010, 0)))*AO871), 2), 0)</f>
        <v>0</v>
      </c>
      <c r="CJ871" s="20"/>
      <c r="CK871" s="20">
        <f>IFERROR(ROUND(((INDEX('Stock List'!$M$11:$M$1010, MATCH(AR871, 'Stock List'!$K$11:$K$1010, 0))/INDEX('Stock List'!$L$11:$L$1010, MATCH(AR871, 'Stock List'!$K$11:$K$1010, 0)))*AQ871), 2), 0)</f>
        <v>0</v>
      </c>
      <c r="CL871" s="20"/>
      <c r="CM871" s="20">
        <f>IFERROR(ROUND(((INDEX('Stock List'!$M$11:$M$1010, MATCH(AT871, 'Stock List'!$K$11:$K$1010, 0))/INDEX('Stock List'!$L$11:$L$1010, MATCH(AT871, 'Stock List'!$K$11:$K$1010, 0)))*AS871), 2), 0)</f>
        <v>0</v>
      </c>
      <c r="CN871" s="20"/>
      <c r="CO871" s="20">
        <f>IFERROR(ROUND(((INDEX('Stock List'!$M$11:$M$1010, MATCH(AV871, 'Stock List'!$K$11:$K$1010, 0))/INDEX('Stock List'!$L$11:$L$1010, MATCH(AV871, 'Stock List'!$K$11:$K$1010, 0)))*AU871), 2), 0)</f>
        <v>0</v>
      </c>
      <c r="CP871" s="20"/>
      <c r="CQ871" s="20">
        <f>IFERROR(ROUND(((INDEX('Stock List'!$M$11:$M$1010, MATCH(AX871, 'Stock List'!$K$11:$K$1010, 0))/INDEX('Stock List'!$L$11:$L$1010, MATCH(AX871, 'Stock List'!$K$11:$K$1010, 0)))*AW871), 2), 0)</f>
        <v>0</v>
      </c>
      <c r="CR871" s="22"/>
      <c r="CT871" s="106" t="str">
        <f t="shared" si="706"/>
        <v/>
      </c>
      <c r="CU871" s="22" t="str">
        <f t="shared" si="707"/>
        <v/>
      </c>
      <c r="CX871" s="106" t="str">
        <f t="shared" si="708"/>
        <v/>
      </c>
      <c r="CY871" s="20" t="str">
        <f t="shared" si="709"/>
        <v/>
      </c>
      <c r="CZ871" s="22" t="str">
        <f t="shared" si="710"/>
        <v/>
      </c>
      <c r="DB871" s="76" t="str">
        <f>IF($H871="", "", COUNTIF($G$11:$G$1010, "&gt;"&amp;$G871)+1+COUNTIF($G$11:$G871, $G871)-1)</f>
        <v/>
      </c>
      <c r="DC871" s="76" t="str">
        <f>IF($H871="", "", COUNTIF($CZ$11:$CZ$1010, "&gt;"&amp;$CZ871)+1+COUNTIF($CZ$11:$CZ871, $CZ871)-1)</f>
        <v/>
      </c>
      <c r="DE871" s="147" t="str">
        <f t="shared" si="711"/>
        <v/>
      </c>
      <c r="DF871" s="148"/>
      <c r="DG871" s="19" t="str">
        <f t="shared" si="712"/>
        <v/>
      </c>
      <c r="DH871" s="153" t="str">
        <f t="shared" si="713"/>
        <v/>
      </c>
      <c r="DI871" s="19" t="str">
        <f t="shared" si="665"/>
        <v/>
      </c>
      <c r="DJ871" s="153" t="str">
        <f t="shared" si="666"/>
        <v/>
      </c>
      <c r="DK871" s="19" t="str">
        <f t="shared" si="667"/>
        <v/>
      </c>
      <c r="DL871" s="153" t="str">
        <f t="shared" si="668"/>
        <v/>
      </c>
      <c r="DM871" s="19" t="str">
        <f t="shared" si="669"/>
        <v/>
      </c>
      <c r="DN871" s="153" t="str">
        <f t="shared" si="670"/>
        <v/>
      </c>
      <c r="DO871" s="19" t="str">
        <f t="shared" si="671"/>
        <v/>
      </c>
      <c r="DP871" s="153" t="str">
        <f t="shared" si="672"/>
        <v/>
      </c>
      <c r="DQ871" s="19" t="str">
        <f t="shared" si="673"/>
        <v/>
      </c>
      <c r="DR871" s="153" t="str">
        <f t="shared" si="674"/>
        <v/>
      </c>
      <c r="DS871" s="19" t="str">
        <f t="shared" si="675"/>
        <v/>
      </c>
      <c r="DT871" s="153" t="str">
        <f t="shared" si="676"/>
        <v/>
      </c>
      <c r="DU871" s="19" t="str">
        <f t="shared" si="677"/>
        <v/>
      </c>
      <c r="DV871" s="153" t="str">
        <f t="shared" si="678"/>
        <v/>
      </c>
      <c r="DW871" s="19" t="str">
        <f t="shared" si="679"/>
        <v/>
      </c>
      <c r="DX871" s="153" t="str">
        <f t="shared" si="680"/>
        <v/>
      </c>
      <c r="DY871" s="19" t="str">
        <f t="shared" si="681"/>
        <v/>
      </c>
      <c r="DZ871" s="153" t="str">
        <f t="shared" si="682"/>
        <v/>
      </c>
      <c r="EA871" s="19" t="str">
        <f t="shared" si="683"/>
        <v/>
      </c>
      <c r="EB871" s="153" t="str">
        <f t="shared" si="684"/>
        <v/>
      </c>
      <c r="EC871" s="19" t="str">
        <f t="shared" si="685"/>
        <v/>
      </c>
      <c r="ED871" s="153" t="str">
        <f t="shared" si="686"/>
        <v/>
      </c>
      <c r="EE871" s="19" t="str">
        <f t="shared" si="687"/>
        <v/>
      </c>
      <c r="EF871" s="153" t="str">
        <f t="shared" si="688"/>
        <v/>
      </c>
      <c r="EG871" s="19" t="str">
        <f t="shared" si="689"/>
        <v/>
      </c>
      <c r="EH871" s="153" t="str">
        <f t="shared" si="690"/>
        <v/>
      </c>
      <c r="EI871" s="19" t="str">
        <f t="shared" si="691"/>
        <v/>
      </c>
      <c r="EJ871" s="153" t="str">
        <f t="shared" si="692"/>
        <v/>
      </c>
      <c r="EK871" s="19" t="str">
        <f t="shared" si="693"/>
        <v/>
      </c>
      <c r="EL871" s="153" t="str">
        <f t="shared" si="694"/>
        <v/>
      </c>
      <c r="EM871" s="19" t="str">
        <f t="shared" si="695"/>
        <v/>
      </c>
      <c r="EN871" s="153" t="str">
        <f t="shared" si="696"/>
        <v/>
      </c>
      <c r="EO871" s="19" t="str">
        <f t="shared" si="697"/>
        <v/>
      </c>
      <c r="EP871" s="153" t="str">
        <f t="shared" si="698"/>
        <v/>
      </c>
      <c r="EQ871" s="19" t="str">
        <f t="shared" si="699"/>
        <v/>
      </c>
      <c r="ER871" s="153" t="str">
        <f t="shared" si="700"/>
        <v/>
      </c>
      <c r="ES871" s="19" t="str">
        <f t="shared" si="701"/>
        <v/>
      </c>
      <c r="ET871" s="153" t="str">
        <f t="shared" si="702"/>
        <v/>
      </c>
    </row>
    <row r="872" spans="1:150" x14ac:dyDescent="0.25">
      <c r="A872" s="31"/>
      <c r="B872" s="91" t="str">
        <f t="shared" si="703"/>
        <v/>
      </c>
      <c r="C872" s="20" t="str">
        <f t="shared" si="663"/>
        <v/>
      </c>
      <c r="D872" s="97" t="str">
        <f t="shared" si="664"/>
        <v/>
      </c>
      <c r="E872" s="62" t="str">
        <f t="shared" si="704"/>
        <v/>
      </c>
      <c r="F872" s="31"/>
      <c r="G872" s="282"/>
      <c r="H872" s="283"/>
      <c r="I872" s="284"/>
      <c r="J872" s="285"/>
      <c r="K872" s="286"/>
      <c r="L872" s="287"/>
      <c r="M872" s="288"/>
      <c r="N872" s="287"/>
      <c r="O872" s="288"/>
      <c r="P872" s="287"/>
      <c r="Q872" s="288"/>
      <c r="R872" s="287"/>
      <c r="S872" s="288"/>
      <c r="T872" s="287"/>
      <c r="U872" s="288"/>
      <c r="V872" s="287"/>
      <c r="W872" s="288"/>
      <c r="X872" s="287"/>
      <c r="Y872" s="288"/>
      <c r="Z872" s="287"/>
      <c r="AA872" s="288"/>
      <c r="AB872" s="287"/>
      <c r="AC872" s="288"/>
      <c r="AD872" s="287"/>
      <c r="AE872" s="288"/>
      <c r="AF872" s="287"/>
      <c r="AG872" s="288"/>
      <c r="AH872" s="287"/>
      <c r="AI872" s="288"/>
      <c r="AJ872" s="287"/>
      <c r="AK872" s="288"/>
      <c r="AL872" s="287"/>
      <c r="AM872" s="288"/>
      <c r="AN872" s="287"/>
      <c r="AO872" s="288"/>
      <c r="AP872" s="287"/>
      <c r="AQ872" s="288"/>
      <c r="AR872" s="287"/>
      <c r="AS872" s="288"/>
      <c r="AT872" s="287"/>
      <c r="AU872" s="288"/>
      <c r="AV872" s="287"/>
      <c r="AW872" s="288"/>
      <c r="AX872" s="287"/>
      <c r="AY872" s="31"/>
      <c r="BA872" s="76" t="str">
        <f t="shared" si="705"/>
        <v/>
      </c>
      <c r="BC872" s="76" t="str">
        <f>IF('Stock List'!$K872="", "", 'Stock List'!$K872)</f>
        <v/>
      </c>
      <c r="BE872" s="106">
        <f>IFERROR(ROUND(((INDEX('Stock List'!$M$11:$M$1010, MATCH(L872, 'Stock List'!$K$11:$K$1010, 0))/INDEX('Stock List'!$L$11:$L$1010, MATCH(L872, 'Stock List'!$K$11:$K$1010, 0)))*K872), 2), 0)</f>
        <v>0</v>
      </c>
      <c r="BF872" s="20"/>
      <c r="BG872" s="20">
        <f>IFERROR(ROUND(((INDEX('Stock List'!$M$11:$M$1010, MATCH(N872, 'Stock List'!$K$11:$K$1010, 0))/INDEX('Stock List'!$L$11:$L$1010, MATCH(N872, 'Stock List'!$K$11:$K$1010, 0)))*M872), 2), 0)</f>
        <v>0</v>
      </c>
      <c r="BH872" s="20"/>
      <c r="BI872" s="20">
        <f>IFERROR(ROUND(((INDEX('Stock List'!$M$11:$M$1010, MATCH(P872, 'Stock List'!$K$11:$K$1010, 0))/INDEX('Stock List'!$L$11:$L$1010, MATCH(P872, 'Stock List'!$K$11:$K$1010, 0)))*O872), 2), 0)</f>
        <v>0</v>
      </c>
      <c r="BJ872" s="20"/>
      <c r="BK872" s="20">
        <f>IFERROR(ROUND(((INDEX('Stock List'!$M$11:$M$1010, MATCH(R872, 'Stock List'!$K$11:$K$1010, 0))/INDEX('Stock List'!$L$11:$L$1010, MATCH(R872, 'Stock List'!$K$11:$K$1010, 0)))*Q872), 2), 0)</f>
        <v>0</v>
      </c>
      <c r="BL872" s="20"/>
      <c r="BM872" s="20">
        <f>IFERROR(ROUND(((INDEX('Stock List'!$M$11:$M$1010, MATCH(T872, 'Stock List'!$K$11:$K$1010, 0))/INDEX('Stock List'!$L$11:$L$1010, MATCH(T872, 'Stock List'!$K$11:$K$1010, 0)))*S872), 2), 0)</f>
        <v>0</v>
      </c>
      <c r="BN872" s="20"/>
      <c r="BO872" s="20">
        <f>IFERROR(ROUND(((INDEX('Stock List'!$M$11:$M$1010, MATCH(V872, 'Stock List'!$K$11:$K$1010, 0))/INDEX('Stock List'!$L$11:$L$1010, MATCH(V872, 'Stock List'!$K$11:$K$1010, 0)))*U872), 2), 0)</f>
        <v>0</v>
      </c>
      <c r="BP872" s="20"/>
      <c r="BQ872" s="20">
        <f>IFERROR(ROUND(((INDEX('Stock List'!$M$11:$M$1010, MATCH(X872, 'Stock List'!$K$11:$K$1010, 0))/INDEX('Stock List'!$L$11:$L$1010, MATCH(X872, 'Stock List'!$K$11:$K$1010, 0)))*W872), 2), 0)</f>
        <v>0</v>
      </c>
      <c r="BR872" s="20"/>
      <c r="BS872" s="20">
        <f>IFERROR(ROUND(((INDEX('Stock List'!$M$11:$M$1010, MATCH(Z872, 'Stock List'!$K$11:$K$1010, 0))/INDEX('Stock List'!$L$11:$L$1010, MATCH(Z872, 'Stock List'!$K$11:$K$1010, 0)))*Y872), 2), 0)</f>
        <v>0</v>
      </c>
      <c r="BT872" s="20"/>
      <c r="BU872" s="20">
        <f>IFERROR(ROUND(((INDEX('Stock List'!$M$11:$M$1010, MATCH(AB872, 'Stock List'!$K$11:$K$1010, 0))/INDEX('Stock List'!$L$11:$L$1010, MATCH(AB872, 'Stock List'!$K$11:$K$1010, 0)))*AA872), 2), 0)</f>
        <v>0</v>
      </c>
      <c r="BV872" s="20"/>
      <c r="BW872" s="20">
        <f>IFERROR(ROUND(((INDEX('Stock List'!$M$11:$M$1010, MATCH(AD872, 'Stock List'!$K$11:$K$1010, 0))/INDEX('Stock List'!$L$11:$L$1010, MATCH(AD872, 'Stock List'!$K$11:$K$1010, 0)))*AC872), 2), 0)</f>
        <v>0</v>
      </c>
      <c r="BX872" s="20"/>
      <c r="BY872" s="20">
        <f>IFERROR(ROUND(((INDEX('Stock List'!$M$11:$M$1010, MATCH(AF872, 'Stock List'!$K$11:$K$1010, 0))/INDEX('Stock List'!$L$11:$L$1010, MATCH(AF872, 'Stock List'!$K$11:$K$1010, 0)))*AE872), 2), 0)</f>
        <v>0</v>
      </c>
      <c r="BZ872" s="20"/>
      <c r="CA872" s="20">
        <f>IFERROR(ROUND(((INDEX('Stock List'!$M$11:$M$1010, MATCH(AH872, 'Stock List'!$K$11:$K$1010, 0))/INDEX('Stock List'!$L$11:$L$1010, MATCH(AH872, 'Stock List'!$K$11:$K$1010, 0)))*AG872), 2), 0)</f>
        <v>0</v>
      </c>
      <c r="CB872" s="20"/>
      <c r="CC872" s="20">
        <f>IFERROR(ROUND(((INDEX('Stock List'!$M$11:$M$1010, MATCH(AJ872, 'Stock List'!$K$11:$K$1010, 0))/INDEX('Stock List'!$L$11:$L$1010, MATCH(AJ872, 'Stock List'!$K$11:$K$1010, 0)))*AI872), 2), 0)</f>
        <v>0</v>
      </c>
      <c r="CD872" s="20"/>
      <c r="CE872" s="20">
        <f>IFERROR(ROUND(((INDEX('Stock List'!$M$11:$M$1010, MATCH(AL872, 'Stock List'!$K$11:$K$1010, 0))/INDEX('Stock List'!$L$11:$L$1010, MATCH(AL872, 'Stock List'!$K$11:$K$1010, 0)))*AK872), 2), 0)</f>
        <v>0</v>
      </c>
      <c r="CF872" s="20"/>
      <c r="CG872" s="20">
        <f>IFERROR(ROUND(((INDEX('Stock List'!$M$11:$M$1010, MATCH(AN872, 'Stock List'!$K$11:$K$1010, 0))/INDEX('Stock List'!$L$11:$L$1010, MATCH(AN872, 'Stock List'!$K$11:$K$1010, 0)))*AM872), 2), 0)</f>
        <v>0</v>
      </c>
      <c r="CH872" s="20"/>
      <c r="CI872" s="20">
        <f>IFERROR(ROUND(((INDEX('Stock List'!$M$11:$M$1010, MATCH(AP872, 'Stock List'!$K$11:$K$1010, 0))/INDEX('Stock List'!$L$11:$L$1010, MATCH(AP872, 'Stock List'!$K$11:$K$1010, 0)))*AO872), 2), 0)</f>
        <v>0</v>
      </c>
      <c r="CJ872" s="20"/>
      <c r="CK872" s="20">
        <f>IFERROR(ROUND(((INDEX('Stock List'!$M$11:$M$1010, MATCH(AR872, 'Stock List'!$K$11:$K$1010, 0))/INDEX('Stock List'!$L$11:$L$1010, MATCH(AR872, 'Stock List'!$K$11:$K$1010, 0)))*AQ872), 2), 0)</f>
        <v>0</v>
      </c>
      <c r="CL872" s="20"/>
      <c r="CM872" s="20">
        <f>IFERROR(ROUND(((INDEX('Stock List'!$M$11:$M$1010, MATCH(AT872, 'Stock List'!$K$11:$K$1010, 0))/INDEX('Stock List'!$L$11:$L$1010, MATCH(AT872, 'Stock List'!$K$11:$K$1010, 0)))*AS872), 2), 0)</f>
        <v>0</v>
      </c>
      <c r="CN872" s="20"/>
      <c r="CO872" s="20">
        <f>IFERROR(ROUND(((INDEX('Stock List'!$M$11:$M$1010, MATCH(AV872, 'Stock List'!$K$11:$K$1010, 0))/INDEX('Stock List'!$L$11:$L$1010, MATCH(AV872, 'Stock List'!$K$11:$K$1010, 0)))*AU872), 2), 0)</f>
        <v>0</v>
      </c>
      <c r="CP872" s="20"/>
      <c r="CQ872" s="20">
        <f>IFERROR(ROUND(((INDEX('Stock List'!$M$11:$M$1010, MATCH(AX872, 'Stock List'!$K$11:$K$1010, 0))/INDEX('Stock List'!$L$11:$L$1010, MATCH(AX872, 'Stock List'!$K$11:$K$1010, 0)))*AW872), 2), 0)</f>
        <v>0</v>
      </c>
      <c r="CR872" s="22"/>
      <c r="CT872" s="106" t="str">
        <f t="shared" si="706"/>
        <v/>
      </c>
      <c r="CU872" s="22" t="str">
        <f t="shared" si="707"/>
        <v/>
      </c>
      <c r="CX872" s="106" t="str">
        <f t="shared" si="708"/>
        <v/>
      </c>
      <c r="CY872" s="20" t="str">
        <f t="shared" si="709"/>
        <v/>
      </c>
      <c r="CZ872" s="22" t="str">
        <f t="shared" si="710"/>
        <v/>
      </c>
      <c r="DB872" s="76" t="str">
        <f>IF($H872="", "", COUNTIF($G$11:$G$1010, "&gt;"&amp;$G872)+1+COUNTIF($G$11:$G872, $G872)-1)</f>
        <v/>
      </c>
      <c r="DC872" s="76" t="str">
        <f>IF($H872="", "", COUNTIF($CZ$11:$CZ$1010, "&gt;"&amp;$CZ872)+1+COUNTIF($CZ$11:$CZ872, $CZ872)-1)</f>
        <v/>
      </c>
      <c r="DE872" s="147" t="str">
        <f t="shared" si="711"/>
        <v/>
      </c>
      <c r="DF872" s="148"/>
      <c r="DG872" s="19" t="str">
        <f t="shared" si="712"/>
        <v/>
      </c>
      <c r="DH872" s="153" t="str">
        <f t="shared" si="713"/>
        <v/>
      </c>
      <c r="DI872" s="19" t="str">
        <f t="shared" si="665"/>
        <v/>
      </c>
      <c r="DJ872" s="153" t="str">
        <f t="shared" si="666"/>
        <v/>
      </c>
      <c r="DK872" s="19" t="str">
        <f t="shared" si="667"/>
        <v/>
      </c>
      <c r="DL872" s="153" t="str">
        <f t="shared" si="668"/>
        <v/>
      </c>
      <c r="DM872" s="19" t="str">
        <f t="shared" si="669"/>
        <v/>
      </c>
      <c r="DN872" s="153" t="str">
        <f t="shared" si="670"/>
        <v/>
      </c>
      <c r="DO872" s="19" t="str">
        <f t="shared" si="671"/>
        <v/>
      </c>
      <c r="DP872" s="153" t="str">
        <f t="shared" si="672"/>
        <v/>
      </c>
      <c r="DQ872" s="19" t="str">
        <f t="shared" si="673"/>
        <v/>
      </c>
      <c r="DR872" s="153" t="str">
        <f t="shared" si="674"/>
        <v/>
      </c>
      <c r="DS872" s="19" t="str">
        <f t="shared" si="675"/>
        <v/>
      </c>
      <c r="DT872" s="153" t="str">
        <f t="shared" si="676"/>
        <v/>
      </c>
      <c r="DU872" s="19" t="str">
        <f t="shared" si="677"/>
        <v/>
      </c>
      <c r="DV872" s="153" t="str">
        <f t="shared" si="678"/>
        <v/>
      </c>
      <c r="DW872" s="19" t="str">
        <f t="shared" si="679"/>
        <v/>
      </c>
      <c r="DX872" s="153" t="str">
        <f t="shared" si="680"/>
        <v/>
      </c>
      <c r="DY872" s="19" t="str">
        <f t="shared" si="681"/>
        <v/>
      </c>
      <c r="DZ872" s="153" t="str">
        <f t="shared" si="682"/>
        <v/>
      </c>
      <c r="EA872" s="19" t="str">
        <f t="shared" si="683"/>
        <v/>
      </c>
      <c r="EB872" s="153" t="str">
        <f t="shared" si="684"/>
        <v/>
      </c>
      <c r="EC872" s="19" t="str">
        <f t="shared" si="685"/>
        <v/>
      </c>
      <c r="ED872" s="153" t="str">
        <f t="shared" si="686"/>
        <v/>
      </c>
      <c r="EE872" s="19" t="str">
        <f t="shared" si="687"/>
        <v/>
      </c>
      <c r="EF872" s="153" t="str">
        <f t="shared" si="688"/>
        <v/>
      </c>
      <c r="EG872" s="19" t="str">
        <f t="shared" si="689"/>
        <v/>
      </c>
      <c r="EH872" s="153" t="str">
        <f t="shared" si="690"/>
        <v/>
      </c>
      <c r="EI872" s="19" t="str">
        <f t="shared" si="691"/>
        <v/>
      </c>
      <c r="EJ872" s="153" t="str">
        <f t="shared" si="692"/>
        <v/>
      </c>
      <c r="EK872" s="19" t="str">
        <f t="shared" si="693"/>
        <v/>
      </c>
      <c r="EL872" s="153" t="str">
        <f t="shared" si="694"/>
        <v/>
      </c>
      <c r="EM872" s="19" t="str">
        <f t="shared" si="695"/>
        <v/>
      </c>
      <c r="EN872" s="153" t="str">
        <f t="shared" si="696"/>
        <v/>
      </c>
      <c r="EO872" s="19" t="str">
        <f t="shared" si="697"/>
        <v/>
      </c>
      <c r="EP872" s="153" t="str">
        <f t="shared" si="698"/>
        <v/>
      </c>
      <c r="EQ872" s="19" t="str">
        <f t="shared" si="699"/>
        <v/>
      </c>
      <c r="ER872" s="153" t="str">
        <f t="shared" si="700"/>
        <v/>
      </c>
      <c r="ES872" s="19" t="str">
        <f t="shared" si="701"/>
        <v/>
      </c>
      <c r="ET872" s="153" t="str">
        <f t="shared" si="702"/>
        <v/>
      </c>
    </row>
    <row r="873" spans="1:150" x14ac:dyDescent="0.25">
      <c r="A873" s="31"/>
      <c r="B873" s="91" t="str">
        <f t="shared" si="703"/>
        <v/>
      </c>
      <c r="C873" s="20" t="str">
        <f t="shared" si="663"/>
        <v/>
      </c>
      <c r="D873" s="97" t="str">
        <f t="shared" si="664"/>
        <v/>
      </c>
      <c r="E873" s="62" t="str">
        <f t="shared" si="704"/>
        <v/>
      </c>
      <c r="F873" s="31"/>
      <c r="G873" s="282"/>
      <c r="H873" s="283"/>
      <c r="I873" s="284"/>
      <c r="J873" s="285"/>
      <c r="K873" s="286"/>
      <c r="L873" s="287"/>
      <c r="M873" s="288"/>
      <c r="N873" s="287"/>
      <c r="O873" s="288"/>
      <c r="P873" s="287"/>
      <c r="Q873" s="288"/>
      <c r="R873" s="287"/>
      <c r="S873" s="288"/>
      <c r="T873" s="287"/>
      <c r="U873" s="288"/>
      <c r="V873" s="287"/>
      <c r="W873" s="288"/>
      <c r="X873" s="287"/>
      <c r="Y873" s="288"/>
      <c r="Z873" s="287"/>
      <c r="AA873" s="288"/>
      <c r="AB873" s="287"/>
      <c r="AC873" s="288"/>
      <c r="AD873" s="287"/>
      <c r="AE873" s="288"/>
      <c r="AF873" s="287"/>
      <c r="AG873" s="288"/>
      <c r="AH873" s="287"/>
      <c r="AI873" s="288"/>
      <c r="AJ873" s="287"/>
      <c r="AK873" s="288"/>
      <c r="AL873" s="287"/>
      <c r="AM873" s="288"/>
      <c r="AN873" s="287"/>
      <c r="AO873" s="288"/>
      <c r="AP873" s="287"/>
      <c r="AQ873" s="288"/>
      <c r="AR873" s="287"/>
      <c r="AS873" s="288"/>
      <c r="AT873" s="287"/>
      <c r="AU873" s="288"/>
      <c r="AV873" s="287"/>
      <c r="AW873" s="288"/>
      <c r="AX873" s="287"/>
      <c r="AY873" s="31"/>
      <c r="BA873" s="76" t="str">
        <f t="shared" si="705"/>
        <v/>
      </c>
      <c r="BC873" s="76" t="str">
        <f>IF('Stock List'!$K873="", "", 'Stock List'!$K873)</f>
        <v/>
      </c>
      <c r="BE873" s="106">
        <f>IFERROR(ROUND(((INDEX('Stock List'!$M$11:$M$1010, MATCH(L873, 'Stock List'!$K$11:$K$1010, 0))/INDEX('Stock List'!$L$11:$L$1010, MATCH(L873, 'Stock List'!$K$11:$K$1010, 0)))*K873), 2), 0)</f>
        <v>0</v>
      </c>
      <c r="BF873" s="20"/>
      <c r="BG873" s="20">
        <f>IFERROR(ROUND(((INDEX('Stock List'!$M$11:$M$1010, MATCH(N873, 'Stock List'!$K$11:$K$1010, 0))/INDEX('Stock List'!$L$11:$L$1010, MATCH(N873, 'Stock List'!$K$11:$K$1010, 0)))*M873), 2), 0)</f>
        <v>0</v>
      </c>
      <c r="BH873" s="20"/>
      <c r="BI873" s="20">
        <f>IFERROR(ROUND(((INDEX('Stock List'!$M$11:$M$1010, MATCH(P873, 'Stock List'!$K$11:$K$1010, 0))/INDEX('Stock List'!$L$11:$L$1010, MATCH(P873, 'Stock List'!$K$11:$K$1010, 0)))*O873), 2), 0)</f>
        <v>0</v>
      </c>
      <c r="BJ873" s="20"/>
      <c r="BK873" s="20">
        <f>IFERROR(ROUND(((INDEX('Stock List'!$M$11:$M$1010, MATCH(R873, 'Stock List'!$K$11:$K$1010, 0))/INDEX('Stock List'!$L$11:$L$1010, MATCH(R873, 'Stock List'!$K$11:$K$1010, 0)))*Q873), 2), 0)</f>
        <v>0</v>
      </c>
      <c r="BL873" s="20"/>
      <c r="BM873" s="20">
        <f>IFERROR(ROUND(((INDEX('Stock List'!$M$11:$M$1010, MATCH(T873, 'Stock List'!$K$11:$K$1010, 0))/INDEX('Stock List'!$L$11:$L$1010, MATCH(T873, 'Stock List'!$K$11:$K$1010, 0)))*S873), 2), 0)</f>
        <v>0</v>
      </c>
      <c r="BN873" s="20"/>
      <c r="BO873" s="20">
        <f>IFERROR(ROUND(((INDEX('Stock List'!$M$11:$M$1010, MATCH(V873, 'Stock List'!$K$11:$K$1010, 0))/INDEX('Stock List'!$L$11:$L$1010, MATCH(V873, 'Stock List'!$K$11:$K$1010, 0)))*U873), 2), 0)</f>
        <v>0</v>
      </c>
      <c r="BP873" s="20"/>
      <c r="BQ873" s="20">
        <f>IFERROR(ROUND(((INDEX('Stock List'!$M$11:$M$1010, MATCH(X873, 'Stock List'!$K$11:$K$1010, 0))/INDEX('Stock List'!$L$11:$L$1010, MATCH(X873, 'Stock List'!$K$11:$K$1010, 0)))*W873), 2), 0)</f>
        <v>0</v>
      </c>
      <c r="BR873" s="20"/>
      <c r="BS873" s="20">
        <f>IFERROR(ROUND(((INDEX('Stock List'!$M$11:$M$1010, MATCH(Z873, 'Stock List'!$K$11:$K$1010, 0))/INDEX('Stock List'!$L$11:$L$1010, MATCH(Z873, 'Stock List'!$K$11:$K$1010, 0)))*Y873), 2), 0)</f>
        <v>0</v>
      </c>
      <c r="BT873" s="20"/>
      <c r="BU873" s="20">
        <f>IFERROR(ROUND(((INDEX('Stock List'!$M$11:$M$1010, MATCH(AB873, 'Stock List'!$K$11:$K$1010, 0))/INDEX('Stock List'!$L$11:$L$1010, MATCH(AB873, 'Stock List'!$K$11:$K$1010, 0)))*AA873), 2), 0)</f>
        <v>0</v>
      </c>
      <c r="BV873" s="20"/>
      <c r="BW873" s="20">
        <f>IFERROR(ROUND(((INDEX('Stock List'!$M$11:$M$1010, MATCH(AD873, 'Stock List'!$K$11:$K$1010, 0))/INDEX('Stock List'!$L$11:$L$1010, MATCH(AD873, 'Stock List'!$K$11:$K$1010, 0)))*AC873), 2), 0)</f>
        <v>0</v>
      </c>
      <c r="BX873" s="20"/>
      <c r="BY873" s="20">
        <f>IFERROR(ROUND(((INDEX('Stock List'!$M$11:$M$1010, MATCH(AF873, 'Stock List'!$K$11:$K$1010, 0))/INDEX('Stock List'!$L$11:$L$1010, MATCH(AF873, 'Stock List'!$K$11:$K$1010, 0)))*AE873), 2), 0)</f>
        <v>0</v>
      </c>
      <c r="BZ873" s="20"/>
      <c r="CA873" s="20">
        <f>IFERROR(ROUND(((INDEX('Stock List'!$M$11:$M$1010, MATCH(AH873, 'Stock List'!$K$11:$K$1010, 0))/INDEX('Stock List'!$L$11:$L$1010, MATCH(AH873, 'Stock List'!$K$11:$K$1010, 0)))*AG873), 2), 0)</f>
        <v>0</v>
      </c>
      <c r="CB873" s="20"/>
      <c r="CC873" s="20">
        <f>IFERROR(ROUND(((INDEX('Stock List'!$M$11:$M$1010, MATCH(AJ873, 'Stock List'!$K$11:$K$1010, 0))/INDEX('Stock List'!$L$11:$L$1010, MATCH(AJ873, 'Stock List'!$K$11:$K$1010, 0)))*AI873), 2), 0)</f>
        <v>0</v>
      </c>
      <c r="CD873" s="20"/>
      <c r="CE873" s="20">
        <f>IFERROR(ROUND(((INDEX('Stock List'!$M$11:$M$1010, MATCH(AL873, 'Stock List'!$K$11:$K$1010, 0))/INDEX('Stock List'!$L$11:$L$1010, MATCH(AL873, 'Stock List'!$K$11:$K$1010, 0)))*AK873), 2), 0)</f>
        <v>0</v>
      </c>
      <c r="CF873" s="20"/>
      <c r="CG873" s="20">
        <f>IFERROR(ROUND(((INDEX('Stock List'!$M$11:$M$1010, MATCH(AN873, 'Stock List'!$K$11:$K$1010, 0))/INDEX('Stock List'!$L$11:$L$1010, MATCH(AN873, 'Stock List'!$K$11:$K$1010, 0)))*AM873), 2), 0)</f>
        <v>0</v>
      </c>
      <c r="CH873" s="20"/>
      <c r="CI873" s="20">
        <f>IFERROR(ROUND(((INDEX('Stock List'!$M$11:$M$1010, MATCH(AP873, 'Stock List'!$K$11:$K$1010, 0))/INDEX('Stock List'!$L$11:$L$1010, MATCH(AP873, 'Stock List'!$K$11:$K$1010, 0)))*AO873), 2), 0)</f>
        <v>0</v>
      </c>
      <c r="CJ873" s="20"/>
      <c r="CK873" s="20">
        <f>IFERROR(ROUND(((INDEX('Stock List'!$M$11:$M$1010, MATCH(AR873, 'Stock List'!$K$11:$K$1010, 0))/INDEX('Stock List'!$L$11:$L$1010, MATCH(AR873, 'Stock List'!$K$11:$K$1010, 0)))*AQ873), 2), 0)</f>
        <v>0</v>
      </c>
      <c r="CL873" s="20"/>
      <c r="CM873" s="20">
        <f>IFERROR(ROUND(((INDEX('Stock List'!$M$11:$M$1010, MATCH(AT873, 'Stock List'!$K$11:$K$1010, 0))/INDEX('Stock List'!$L$11:$L$1010, MATCH(AT873, 'Stock List'!$K$11:$K$1010, 0)))*AS873), 2), 0)</f>
        <v>0</v>
      </c>
      <c r="CN873" s="20"/>
      <c r="CO873" s="20">
        <f>IFERROR(ROUND(((INDEX('Stock List'!$M$11:$M$1010, MATCH(AV873, 'Stock List'!$K$11:$K$1010, 0))/INDEX('Stock List'!$L$11:$L$1010, MATCH(AV873, 'Stock List'!$K$11:$K$1010, 0)))*AU873), 2), 0)</f>
        <v>0</v>
      </c>
      <c r="CP873" s="20"/>
      <c r="CQ873" s="20">
        <f>IFERROR(ROUND(((INDEX('Stock List'!$M$11:$M$1010, MATCH(AX873, 'Stock List'!$K$11:$K$1010, 0))/INDEX('Stock List'!$L$11:$L$1010, MATCH(AX873, 'Stock List'!$K$11:$K$1010, 0)))*AW873), 2), 0)</f>
        <v>0</v>
      </c>
      <c r="CR873" s="22"/>
      <c r="CT873" s="106" t="str">
        <f t="shared" si="706"/>
        <v/>
      </c>
      <c r="CU873" s="22" t="str">
        <f t="shared" si="707"/>
        <v/>
      </c>
      <c r="CX873" s="106" t="str">
        <f t="shared" si="708"/>
        <v/>
      </c>
      <c r="CY873" s="20" t="str">
        <f t="shared" si="709"/>
        <v/>
      </c>
      <c r="CZ873" s="22" t="str">
        <f t="shared" si="710"/>
        <v/>
      </c>
      <c r="DB873" s="76" t="str">
        <f>IF($H873="", "", COUNTIF($G$11:$G$1010, "&gt;"&amp;$G873)+1+COUNTIF($G$11:$G873, $G873)-1)</f>
        <v/>
      </c>
      <c r="DC873" s="76" t="str">
        <f>IF($H873="", "", COUNTIF($CZ$11:$CZ$1010, "&gt;"&amp;$CZ873)+1+COUNTIF($CZ$11:$CZ873, $CZ873)-1)</f>
        <v/>
      </c>
      <c r="DE873" s="147" t="str">
        <f t="shared" si="711"/>
        <v/>
      </c>
      <c r="DF873" s="148"/>
      <c r="DG873" s="19" t="str">
        <f t="shared" si="712"/>
        <v/>
      </c>
      <c r="DH873" s="153" t="str">
        <f t="shared" si="713"/>
        <v/>
      </c>
      <c r="DI873" s="19" t="str">
        <f t="shared" si="665"/>
        <v/>
      </c>
      <c r="DJ873" s="153" t="str">
        <f t="shared" si="666"/>
        <v/>
      </c>
      <c r="DK873" s="19" t="str">
        <f t="shared" si="667"/>
        <v/>
      </c>
      <c r="DL873" s="153" t="str">
        <f t="shared" si="668"/>
        <v/>
      </c>
      <c r="DM873" s="19" t="str">
        <f t="shared" si="669"/>
        <v/>
      </c>
      <c r="DN873" s="153" t="str">
        <f t="shared" si="670"/>
        <v/>
      </c>
      <c r="DO873" s="19" t="str">
        <f t="shared" si="671"/>
        <v/>
      </c>
      <c r="DP873" s="153" t="str">
        <f t="shared" si="672"/>
        <v/>
      </c>
      <c r="DQ873" s="19" t="str">
        <f t="shared" si="673"/>
        <v/>
      </c>
      <c r="DR873" s="153" t="str">
        <f t="shared" si="674"/>
        <v/>
      </c>
      <c r="DS873" s="19" t="str">
        <f t="shared" si="675"/>
        <v/>
      </c>
      <c r="DT873" s="153" t="str">
        <f t="shared" si="676"/>
        <v/>
      </c>
      <c r="DU873" s="19" t="str">
        <f t="shared" si="677"/>
        <v/>
      </c>
      <c r="DV873" s="153" t="str">
        <f t="shared" si="678"/>
        <v/>
      </c>
      <c r="DW873" s="19" t="str">
        <f t="shared" si="679"/>
        <v/>
      </c>
      <c r="DX873" s="153" t="str">
        <f t="shared" si="680"/>
        <v/>
      </c>
      <c r="DY873" s="19" t="str">
        <f t="shared" si="681"/>
        <v/>
      </c>
      <c r="DZ873" s="153" t="str">
        <f t="shared" si="682"/>
        <v/>
      </c>
      <c r="EA873" s="19" t="str">
        <f t="shared" si="683"/>
        <v/>
      </c>
      <c r="EB873" s="153" t="str">
        <f t="shared" si="684"/>
        <v/>
      </c>
      <c r="EC873" s="19" t="str">
        <f t="shared" si="685"/>
        <v/>
      </c>
      <c r="ED873" s="153" t="str">
        <f t="shared" si="686"/>
        <v/>
      </c>
      <c r="EE873" s="19" t="str">
        <f t="shared" si="687"/>
        <v/>
      </c>
      <c r="EF873" s="153" t="str">
        <f t="shared" si="688"/>
        <v/>
      </c>
      <c r="EG873" s="19" t="str">
        <f t="shared" si="689"/>
        <v/>
      </c>
      <c r="EH873" s="153" t="str">
        <f t="shared" si="690"/>
        <v/>
      </c>
      <c r="EI873" s="19" t="str">
        <f t="shared" si="691"/>
        <v/>
      </c>
      <c r="EJ873" s="153" t="str">
        <f t="shared" si="692"/>
        <v/>
      </c>
      <c r="EK873" s="19" t="str">
        <f t="shared" si="693"/>
        <v/>
      </c>
      <c r="EL873" s="153" t="str">
        <f t="shared" si="694"/>
        <v/>
      </c>
      <c r="EM873" s="19" t="str">
        <f t="shared" si="695"/>
        <v/>
      </c>
      <c r="EN873" s="153" t="str">
        <f t="shared" si="696"/>
        <v/>
      </c>
      <c r="EO873" s="19" t="str">
        <f t="shared" si="697"/>
        <v/>
      </c>
      <c r="EP873" s="153" t="str">
        <f t="shared" si="698"/>
        <v/>
      </c>
      <c r="EQ873" s="19" t="str">
        <f t="shared" si="699"/>
        <v/>
      </c>
      <c r="ER873" s="153" t="str">
        <f t="shared" si="700"/>
        <v/>
      </c>
      <c r="ES873" s="19" t="str">
        <f t="shared" si="701"/>
        <v/>
      </c>
      <c r="ET873" s="153" t="str">
        <f t="shared" si="702"/>
        <v/>
      </c>
    </row>
    <row r="874" spans="1:150" x14ac:dyDescent="0.25">
      <c r="A874" s="31"/>
      <c r="B874" s="91" t="str">
        <f t="shared" si="703"/>
        <v/>
      </c>
      <c r="C874" s="20" t="str">
        <f t="shared" si="663"/>
        <v/>
      </c>
      <c r="D874" s="97" t="str">
        <f t="shared" si="664"/>
        <v/>
      </c>
      <c r="E874" s="62" t="str">
        <f t="shared" si="704"/>
        <v/>
      </c>
      <c r="F874" s="31"/>
      <c r="G874" s="282"/>
      <c r="H874" s="283"/>
      <c r="I874" s="284"/>
      <c r="J874" s="285"/>
      <c r="K874" s="286"/>
      <c r="L874" s="287"/>
      <c r="M874" s="288"/>
      <c r="N874" s="287"/>
      <c r="O874" s="288"/>
      <c r="P874" s="287"/>
      <c r="Q874" s="288"/>
      <c r="R874" s="287"/>
      <c r="S874" s="288"/>
      <c r="T874" s="287"/>
      <c r="U874" s="288"/>
      <c r="V874" s="287"/>
      <c r="W874" s="288"/>
      <c r="X874" s="287"/>
      <c r="Y874" s="288"/>
      <c r="Z874" s="287"/>
      <c r="AA874" s="288"/>
      <c r="AB874" s="287"/>
      <c r="AC874" s="288"/>
      <c r="AD874" s="287"/>
      <c r="AE874" s="288"/>
      <c r="AF874" s="287"/>
      <c r="AG874" s="288"/>
      <c r="AH874" s="287"/>
      <c r="AI874" s="288"/>
      <c r="AJ874" s="287"/>
      <c r="AK874" s="288"/>
      <c r="AL874" s="287"/>
      <c r="AM874" s="288"/>
      <c r="AN874" s="287"/>
      <c r="AO874" s="288"/>
      <c r="AP874" s="287"/>
      <c r="AQ874" s="288"/>
      <c r="AR874" s="287"/>
      <c r="AS874" s="288"/>
      <c r="AT874" s="287"/>
      <c r="AU874" s="288"/>
      <c r="AV874" s="287"/>
      <c r="AW874" s="288"/>
      <c r="AX874" s="287"/>
      <c r="AY874" s="31"/>
      <c r="BA874" s="76" t="str">
        <f t="shared" si="705"/>
        <v/>
      </c>
      <c r="BC874" s="76" t="str">
        <f>IF('Stock List'!$K874="", "", 'Stock List'!$K874)</f>
        <v/>
      </c>
      <c r="BE874" s="106">
        <f>IFERROR(ROUND(((INDEX('Stock List'!$M$11:$M$1010, MATCH(L874, 'Stock List'!$K$11:$K$1010, 0))/INDEX('Stock List'!$L$11:$L$1010, MATCH(L874, 'Stock List'!$K$11:$K$1010, 0)))*K874), 2), 0)</f>
        <v>0</v>
      </c>
      <c r="BF874" s="20"/>
      <c r="BG874" s="20">
        <f>IFERROR(ROUND(((INDEX('Stock List'!$M$11:$M$1010, MATCH(N874, 'Stock List'!$K$11:$K$1010, 0))/INDEX('Stock List'!$L$11:$L$1010, MATCH(N874, 'Stock List'!$K$11:$K$1010, 0)))*M874), 2), 0)</f>
        <v>0</v>
      </c>
      <c r="BH874" s="20"/>
      <c r="BI874" s="20">
        <f>IFERROR(ROUND(((INDEX('Stock List'!$M$11:$M$1010, MATCH(P874, 'Stock List'!$K$11:$K$1010, 0))/INDEX('Stock List'!$L$11:$L$1010, MATCH(P874, 'Stock List'!$K$11:$K$1010, 0)))*O874), 2), 0)</f>
        <v>0</v>
      </c>
      <c r="BJ874" s="20"/>
      <c r="BK874" s="20">
        <f>IFERROR(ROUND(((INDEX('Stock List'!$M$11:$M$1010, MATCH(R874, 'Stock List'!$K$11:$K$1010, 0))/INDEX('Stock List'!$L$11:$L$1010, MATCH(R874, 'Stock List'!$K$11:$K$1010, 0)))*Q874), 2), 0)</f>
        <v>0</v>
      </c>
      <c r="BL874" s="20"/>
      <c r="BM874" s="20">
        <f>IFERROR(ROUND(((INDEX('Stock List'!$M$11:$M$1010, MATCH(T874, 'Stock List'!$K$11:$K$1010, 0))/INDEX('Stock List'!$L$11:$L$1010, MATCH(T874, 'Stock List'!$K$11:$K$1010, 0)))*S874), 2), 0)</f>
        <v>0</v>
      </c>
      <c r="BN874" s="20"/>
      <c r="BO874" s="20">
        <f>IFERROR(ROUND(((INDEX('Stock List'!$M$11:$M$1010, MATCH(V874, 'Stock List'!$K$11:$K$1010, 0))/INDEX('Stock List'!$L$11:$L$1010, MATCH(V874, 'Stock List'!$K$11:$K$1010, 0)))*U874), 2), 0)</f>
        <v>0</v>
      </c>
      <c r="BP874" s="20"/>
      <c r="BQ874" s="20">
        <f>IFERROR(ROUND(((INDEX('Stock List'!$M$11:$M$1010, MATCH(X874, 'Stock List'!$K$11:$K$1010, 0))/INDEX('Stock List'!$L$11:$L$1010, MATCH(X874, 'Stock List'!$K$11:$K$1010, 0)))*W874), 2), 0)</f>
        <v>0</v>
      </c>
      <c r="BR874" s="20"/>
      <c r="BS874" s="20">
        <f>IFERROR(ROUND(((INDEX('Stock List'!$M$11:$M$1010, MATCH(Z874, 'Stock List'!$K$11:$K$1010, 0))/INDEX('Stock List'!$L$11:$L$1010, MATCH(Z874, 'Stock List'!$K$11:$K$1010, 0)))*Y874), 2), 0)</f>
        <v>0</v>
      </c>
      <c r="BT874" s="20"/>
      <c r="BU874" s="20">
        <f>IFERROR(ROUND(((INDEX('Stock List'!$M$11:$M$1010, MATCH(AB874, 'Stock List'!$K$11:$K$1010, 0))/INDEX('Stock List'!$L$11:$L$1010, MATCH(AB874, 'Stock List'!$K$11:$K$1010, 0)))*AA874), 2), 0)</f>
        <v>0</v>
      </c>
      <c r="BV874" s="20"/>
      <c r="BW874" s="20">
        <f>IFERROR(ROUND(((INDEX('Stock List'!$M$11:$M$1010, MATCH(AD874, 'Stock List'!$K$11:$K$1010, 0))/INDEX('Stock List'!$L$11:$L$1010, MATCH(AD874, 'Stock List'!$K$11:$K$1010, 0)))*AC874), 2), 0)</f>
        <v>0</v>
      </c>
      <c r="BX874" s="20"/>
      <c r="BY874" s="20">
        <f>IFERROR(ROUND(((INDEX('Stock List'!$M$11:$M$1010, MATCH(AF874, 'Stock List'!$K$11:$K$1010, 0))/INDEX('Stock List'!$L$11:$L$1010, MATCH(AF874, 'Stock List'!$K$11:$K$1010, 0)))*AE874), 2), 0)</f>
        <v>0</v>
      </c>
      <c r="BZ874" s="20"/>
      <c r="CA874" s="20">
        <f>IFERROR(ROUND(((INDEX('Stock List'!$M$11:$M$1010, MATCH(AH874, 'Stock List'!$K$11:$K$1010, 0))/INDEX('Stock List'!$L$11:$L$1010, MATCH(AH874, 'Stock List'!$K$11:$K$1010, 0)))*AG874), 2), 0)</f>
        <v>0</v>
      </c>
      <c r="CB874" s="20"/>
      <c r="CC874" s="20">
        <f>IFERROR(ROUND(((INDEX('Stock List'!$M$11:$M$1010, MATCH(AJ874, 'Stock List'!$K$11:$K$1010, 0))/INDEX('Stock List'!$L$11:$L$1010, MATCH(AJ874, 'Stock List'!$K$11:$K$1010, 0)))*AI874), 2), 0)</f>
        <v>0</v>
      </c>
      <c r="CD874" s="20"/>
      <c r="CE874" s="20">
        <f>IFERROR(ROUND(((INDEX('Stock List'!$M$11:$M$1010, MATCH(AL874, 'Stock List'!$K$11:$K$1010, 0))/INDEX('Stock List'!$L$11:$L$1010, MATCH(AL874, 'Stock List'!$K$11:$K$1010, 0)))*AK874), 2), 0)</f>
        <v>0</v>
      </c>
      <c r="CF874" s="20"/>
      <c r="CG874" s="20">
        <f>IFERROR(ROUND(((INDEX('Stock List'!$M$11:$M$1010, MATCH(AN874, 'Stock List'!$K$11:$K$1010, 0))/INDEX('Stock List'!$L$11:$L$1010, MATCH(AN874, 'Stock List'!$K$11:$K$1010, 0)))*AM874), 2), 0)</f>
        <v>0</v>
      </c>
      <c r="CH874" s="20"/>
      <c r="CI874" s="20">
        <f>IFERROR(ROUND(((INDEX('Stock List'!$M$11:$M$1010, MATCH(AP874, 'Stock List'!$K$11:$K$1010, 0))/INDEX('Stock List'!$L$11:$L$1010, MATCH(AP874, 'Stock List'!$K$11:$K$1010, 0)))*AO874), 2), 0)</f>
        <v>0</v>
      </c>
      <c r="CJ874" s="20"/>
      <c r="CK874" s="20">
        <f>IFERROR(ROUND(((INDEX('Stock List'!$M$11:$M$1010, MATCH(AR874, 'Stock List'!$K$11:$K$1010, 0))/INDEX('Stock List'!$L$11:$L$1010, MATCH(AR874, 'Stock List'!$K$11:$K$1010, 0)))*AQ874), 2), 0)</f>
        <v>0</v>
      </c>
      <c r="CL874" s="20"/>
      <c r="CM874" s="20">
        <f>IFERROR(ROUND(((INDEX('Stock List'!$M$11:$M$1010, MATCH(AT874, 'Stock List'!$K$11:$K$1010, 0))/INDEX('Stock List'!$L$11:$L$1010, MATCH(AT874, 'Stock List'!$K$11:$K$1010, 0)))*AS874), 2), 0)</f>
        <v>0</v>
      </c>
      <c r="CN874" s="20"/>
      <c r="CO874" s="20">
        <f>IFERROR(ROUND(((INDEX('Stock List'!$M$11:$M$1010, MATCH(AV874, 'Stock List'!$K$11:$K$1010, 0))/INDEX('Stock List'!$L$11:$L$1010, MATCH(AV874, 'Stock List'!$K$11:$K$1010, 0)))*AU874), 2), 0)</f>
        <v>0</v>
      </c>
      <c r="CP874" s="20"/>
      <c r="CQ874" s="20">
        <f>IFERROR(ROUND(((INDEX('Stock List'!$M$11:$M$1010, MATCH(AX874, 'Stock List'!$K$11:$K$1010, 0))/INDEX('Stock List'!$L$11:$L$1010, MATCH(AX874, 'Stock List'!$K$11:$K$1010, 0)))*AW874), 2), 0)</f>
        <v>0</v>
      </c>
      <c r="CR874" s="22"/>
      <c r="CT874" s="106" t="str">
        <f t="shared" si="706"/>
        <v/>
      </c>
      <c r="CU874" s="22" t="str">
        <f t="shared" si="707"/>
        <v/>
      </c>
      <c r="CX874" s="106" t="str">
        <f t="shared" si="708"/>
        <v/>
      </c>
      <c r="CY874" s="20" t="str">
        <f t="shared" si="709"/>
        <v/>
      </c>
      <c r="CZ874" s="22" t="str">
        <f t="shared" si="710"/>
        <v/>
      </c>
      <c r="DB874" s="76" t="str">
        <f>IF($H874="", "", COUNTIF($G$11:$G$1010, "&gt;"&amp;$G874)+1+COUNTIF($G$11:$G874, $G874)-1)</f>
        <v/>
      </c>
      <c r="DC874" s="76" t="str">
        <f>IF($H874="", "", COUNTIF($CZ$11:$CZ$1010, "&gt;"&amp;$CZ874)+1+COUNTIF($CZ$11:$CZ874, $CZ874)-1)</f>
        <v/>
      </c>
      <c r="DE874" s="147" t="str">
        <f t="shared" si="711"/>
        <v/>
      </c>
      <c r="DF874" s="148"/>
      <c r="DG874" s="19" t="str">
        <f t="shared" si="712"/>
        <v/>
      </c>
      <c r="DH874" s="153" t="str">
        <f t="shared" si="713"/>
        <v/>
      </c>
      <c r="DI874" s="19" t="str">
        <f t="shared" si="665"/>
        <v/>
      </c>
      <c r="DJ874" s="153" t="str">
        <f t="shared" si="666"/>
        <v/>
      </c>
      <c r="DK874" s="19" t="str">
        <f t="shared" si="667"/>
        <v/>
      </c>
      <c r="DL874" s="153" t="str">
        <f t="shared" si="668"/>
        <v/>
      </c>
      <c r="DM874" s="19" t="str">
        <f t="shared" si="669"/>
        <v/>
      </c>
      <c r="DN874" s="153" t="str">
        <f t="shared" si="670"/>
        <v/>
      </c>
      <c r="DO874" s="19" t="str">
        <f t="shared" si="671"/>
        <v/>
      </c>
      <c r="DP874" s="153" t="str">
        <f t="shared" si="672"/>
        <v/>
      </c>
      <c r="DQ874" s="19" t="str">
        <f t="shared" si="673"/>
        <v/>
      </c>
      <c r="DR874" s="153" t="str">
        <f t="shared" si="674"/>
        <v/>
      </c>
      <c r="DS874" s="19" t="str">
        <f t="shared" si="675"/>
        <v/>
      </c>
      <c r="DT874" s="153" t="str">
        <f t="shared" si="676"/>
        <v/>
      </c>
      <c r="DU874" s="19" t="str">
        <f t="shared" si="677"/>
        <v/>
      </c>
      <c r="DV874" s="153" t="str">
        <f t="shared" si="678"/>
        <v/>
      </c>
      <c r="DW874" s="19" t="str">
        <f t="shared" si="679"/>
        <v/>
      </c>
      <c r="DX874" s="153" t="str">
        <f t="shared" si="680"/>
        <v/>
      </c>
      <c r="DY874" s="19" t="str">
        <f t="shared" si="681"/>
        <v/>
      </c>
      <c r="DZ874" s="153" t="str">
        <f t="shared" si="682"/>
        <v/>
      </c>
      <c r="EA874" s="19" t="str">
        <f t="shared" si="683"/>
        <v/>
      </c>
      <c r="EB874" s="153" t="str">
        <f t="shared" si="684"/>
        <v/>
      </c>
      <c r="EC874" s="19" t="str">
        <f t="shared" si="685"/>
        <v/>
      </c>
      <c r="ED874" s="153" t="str">
        <f t="shared" si="686"/>
        <v/>
      </c>
      <c r="EE874" s="19" t="str">
        <f t="shared" si="687"/>
        <v/>
      </c>
      <c r="EF874" s="153" t="str">
        <f t="shared" si="688"/>
        <v/>
      </c>
      <c r="EG874" s="19" t="str">
        <f t="shared" si="689"/>
        <v/>
      </c>
      <c r="EH874" s="153" t="str">
        <f t="shared" si="690"/>
        <v/>
      </c>
      <c r="EI874" s="19" t="str">
        <f t="shared" si="691"/>
        <v/>
      </c>
      <c r="EJ874" s="153" t="str">
        <f t="shared" si="692"/>
        <v/>
      </c>
      <c r="EK874" s="19" t="str">
        <f t="shared" si="693"/>
        <v/>
      </c>
      <c r="EL874" s="153" t="str">
        <f t="shared" si="694"/>
        <v/>
      </c>
      <c r="EM874" s="19" t="str">
        <f t="shared" si="695"/>
        <v/>
      </c>
      <c r="EN874" s="153" t="str">
        <f t="shared" si="696"/>
        <v/>
      </c>
      <c r="EO874" s="19" t="str">
        <f t="shared" si="697"/>
        <v/>
      </c>
      <c r="EP874" s="153" t="str">
        <f t="shared" si="698"/>
        <v/>
      </c>
      <c r="EQ874" s="19" t="str">
        <f t="shared" si="699"/>
        <v/>
      </c>
      <c r="ER874" s="153" t="str">
        <f t="shared" si="700"/>
        <v/>
      </c>
      <c r="ES874" s="19" t="str">
        <f t="shared" si="701"/>
        <v/>
      </c>
      <c r="ET874" s="153" t="str">
        <f t="shared" si="702"/>
        <v/>
      </c>
    </row>
    <row r="875" spans="1:150" x14ac:dyDescent="0.25">
      <c r="A875" s="31"/>
      <c r="B875" s="91" t="str">
        <f t="shared" si="703"/>
        <v/>
      </c>
      <c r="C875" s="20" t="str">
        <f t="shared" si="663"/>
        <v/>
      </c>
      <c r="D875" s="97" t="str">
        <f t="shared" si="664"/>
        <v/>
      </c>
      <c r="E875" s="62" t="str">
        <f t="shared" si="704"/>
        <v/>
      </c>
      <c r="F875" s="31"/>
      <c r="G875" s="282"/>
      <c r="H875" s="283"/>
      <c r="I875" s="284"/>
      <c r="J875" s="285"/>
      <c r="K875" s="286"/>
      <c r="L875" s="287"/>
      <c r="M875" s="288"/>
      <c r="N875" s="287"/>
      <c r="O875" s="288"/>
      <c r="P875" s="287"/>
      <c r="Q875" s="288"/>
      <c r="R875" s="287"/>
      <c r="S875" s="288"/>
      <c r="T875" s="287"/>
      <c r="U875" s="288"/>
      <c r="V875" s="287"/>
      <c r="W875" s="288"/>
      <c r="X875" s="287"/>
      <c r="Y875" s="288"/>
      <c r="Z875" s="287"/>
      <c r="AA875" s="288"/>
      <c r="AB875" s="287"/>
      <c r="AC875" s="288"/>
      <c r="AD875" s="287"/>
      <c r="AE875" s="288"/>
      <c r="AF875" s="287"/>
      <c r="AG875" s="288"/>
      <c r="AH875" s="287"/>
      <c r="AI875" s="288"/>
      <c r="AJ875" s="287"/>
      <c r="AK875" s="288"/>
      <c r="AL875" s="287"/>
      <c r="AM875" s="288"/>
      <c r="AN875" s="287"/>
      <c r="AO875" s="288"/>
      <c r="AP875" s="287"/>
      <c r="AQ875" s="288"/>
      <c r="AR875" s="287"/>
      <c r="AS875" s="288"/>
      <c r="AT875" s="287"/>
      <c r="AU875" s="288"/>
      <c r="AV875" s="287"/>
      <c r="AW875" s="288"/>
      <c r="AX875" s="287"/>
      <c r="AY875" s="31"/>
      <c r="BA875" s="76" t="str">
        <f t="shared" si="705"/>
        <v/>
      </c>
      <c r="BC875" s="76" t="str">
        <f>IF('Stock List'!$K875="", "", 'Stock List'!$K875)</f>
        <v/>
      </c>
      <c r="BE875" s="106">
        <f>IFERROR(ROUND(((INDEX('Stock List'!$M$11:$M$1010, MATCH(L875, 'Stock List'!$K$11:$K$1010, 0))/INDEX('Stock List'!$L$11:$L$1010, MATCH(L875, 'Stock List'!$K$11:$K$1010, 0)))*K875), 2), 0)</f>
        <v>0</v>
      </c>
      <c r="BF875" s="20"/>
      <c r="BG875" s="20">
        <f>IFERROR(ROUND(((INDEX('Stock List'!$M$11:$M$1010, MATCH(N875, 'Stock List'!$K$11:$K$1010, 0))/INDEX('Stock List'!$L$11:$L$1010, MATCH(N875, 'Stock List'!$K$11:$K$1010, 0)))*M875), 2), 0)</f>
        <v>0</v>
      </c>
      <c r="BH875" s="20"/>
      <c r="BI875" s="20">
        <f>IFERROR(ROUND(((INDEX('Stock List'!$M$11:$M$1010, MATCH(P875, 'Stock List'!$K$11:$K$1010, 0))/INDEX('Stock List'!$L$11:$L$1010, MATCH(P875, 'Stock List'!$K$11:$K$1010, 0)))*O875), 2), 0)</f>
        <v>0</v>
      </c>
      <c r="BJ875" s="20"/>
      <c r="BK875" s="20">
        <f>IFERROR(ROUND(((INDEX('Stock List'!$M$11:$M$1010, MATCH(R875, 'Stock List'!$K$11:$K$1010, 0))/INDEX('Stock List'!$L$11:$L$1010, MATCH(R875, 'Stock List'!$K$11:$K$1010, 0)))*Q875), 2), 0)</f>
        <v>0</v>
      </c>
      <c r="BL875" s="20"/>
      <c r="BM875" s="20">
        <f>IFERROR(ROUND(((INDEX('Stock List'!$M$11:$M$1010, MATCH(T875, 'Stock List'!$K$11:$K$1010, 0))/INDEX('Stock List'!$L$11:$L$1010, MATCH(T875, 'Stock List'!$K$11:$K$1010, 0)))*S875), 2), 0)</f>
        <v>0</v>
      </c>
      <c r="BN875" s="20"/>
      <c r="BO875" s="20">
        <f>IFERROR(ROUND(((INDEX('Stock List'!$M$11:$M$1010, MATCH(V875, 'Stock List'!$K$11:$K$1010, 0))/INDEX('Stock List'!$L$11:$L$1010, MATCH(V875, 'Stock List'!$K$11:$K$1010, 0)))*U875), 2), 0)</f>
        <v>0</v>
      </c>
      <c r="BP875" s="20"/>
      <c r="BQ875" s="20">
        <f>IFERROR(ROUND(((INDEX('Stock List'!$M$11:$M$1010, MATCH(X875, 'Stock List'!$K$11:$K$1010, 0))/INDEX('Stock List'!$L$11:$L$1010, MATCH(X875, 'Stock List'!$K$11:$K$1010, 0)))*W875), 2), 0)</f>
        <v>0</v>
      </c>
      <c r="BR875" s="20"/>
      <c r="BS875" s="20">
        <f>IFERROR(ROUND(((INDEX('Stock List'!$M$11:$M$1010, MATCH(Z875, 'Stock List'!$K$11:$K$1010, 0))/INDEX('Stock List'!$L$11:$L$1010, MATCH(Z875, 'Stock List'!$K$11:$K$1010, 0)))*Y875), 2), 0)</f>
        <v>0</v>
      </c>
      <c r="BT875" s="20"/>
      <c r="BU875" s="20">
        <f>IFERROR(ROUND(((INDEX('Stock List'!$M$11:$M$1010, MATCH(AB875, 'Stock List'!$K$11:$K$1010, 0))/INDEX('Stock List'!$L$11:$L$1010, MATCH(AB875, 'Stock List'!$K$11:$K$1010, 0)))*AA875), 2), 0)</f>
        <v>0</v>
      </c>
      <c r="BV875" s="20"/>
      <c r="BW875" s="20">
        <f>IFERROR(ROUND(((INDEX('Stock List'!$M$11:$M$1010, MATCH(AD875, 'Stock List'!$K$11:$K$1010, 0))/INDEX('Stock List'!$L$11:$L$1010, MATCH(AD875, 'Stock List'!$K$11:$K$1010, 0)))*AC875), 2), 0)</f>
        <v>0</v>
      </c>
      <c r="BX875" s="20"/>
      <c r="BY875" s="20">
        <f>IFERROR(ROUND(((INDEX('Stock List'!$M$11:$M$1010, MATCH(AF875, 'Stock List'!$K$11:$K$1010, 0))/INDEX('Stock List'!$L$11:$L$1010, MATCH(AF875, 'Stock List'!$K$11:$K$1010, 0)))*AE875), 2), 0)</f>
        <v>0</v>
      </c>
      <c r="BZ875" s="20"/>
      <c r="CA875" s="20">
        <f>IFERROR(ROUND(((INDEX('Stock List'!$M$11:$M$1010, MATCH(AH875, 'Stock List'!$K$11:$K$1010, 0))/INDEX('Stock List'!$L$11:$L$1010, MATCH(AH875, 'Stock List'!$K$11:$K$1010, 0)))*AG875), 2), 0)</f>
        <v>0</v>
      </c>
      <c r="CB875" s="20"/>
      <c r="CC875" s="20">
        <f>IFERROR(ROUND(((INDEX('Stock List'!$M$11:$M$1010, MATCH(AJ875, 'Stock List'!$K$11:$K$1010, 0))/INDEX('Stock List'!$L$11:$L$1010, MATCH(AJ875, 'Stock List'!$K$11:$K$1010, 0)))*AI875), 2), 0)</f>
        <v>0</v>
      </c>
      <c r="CD875" s="20"/>
      <c r="CE875" s="20">
        <f>IFERROR(ROUND(((INDEX('Stock List'!$M$11:$M$1010, MATCH(AL875, 'Stock List'!$K$11:$K$1010, 0))/INDEX('Stock List'!$L$11:$L$1010, MATCH(AL875, 'Stock List'!$K$11:$K$1010, 0)))*AK875), 2), 0)</f>
        <v>0</v>
      </c>
      <c r="CF875" s="20"/>
      <c r="CG875" s="20">
        <f>IFERROR(ROUND(((INDEX('Stock List'!$M$11:$M$1010, MATCH(AN875, 'Stock List'!$K$11:$K$1010, 0))/INDEX('Stock List'!$L$11:$L$1010, MATCH(AN875, 'Stock List'!$K$11:$K$1010, 0)))*AM875), 2), 0)</f>
        <v>0</v>
      </c>
      <c r="CH875" s="20"/>
      <c r="CI875" s="20">
        <f>IFERROR(ROUND(((INDEX('Stock List'!$M$11:$M$1010, MATCH(AP875, 'Stock List'!$K$11:$K$1010, 0))/INDEX('Stock List'!$L$11:$L$1010, MATCH(AP875, 'Stock List'!$K$11:$K$1010, 0)))*AO875), 2), 0)</f>
        <v>0</v>
      </c>
      <c r="CJ875" s="20"/>
      <c r="CK875" s="20">
        <f>IFERROR(ROUND(((INDEX('Stock List'!$M$11:$M$1010, MATCH(AR875, 'Stock List'!$K$11:$K$1010, 0))/INDEX('Stock List'!$L$11:$L$1010, MATCH(AR875, 'Stock List'!$K$11:$K$1010, 0)))*AQ875), 2), 0)</f>
        <v>0</v>
      </c>
      <c r="CL875" s="20"/>
      <c r="CM875" s="20">
        <f>IFERROR(ROUND(((INDEX('Stock List'!$M$11:$M$1010, MATCH(AT875, 'Stock List'!$K$11:$K$1010, 0))/INDEX('Stock List'!$L$11:$L$1010, MATCH(AT875, 'Stock List'!$K$11:$K$1010, 0)))*AS875), 2), 0)</f>
        <v>0</v>
      </c>
      <c r="CN875" s="20"/>
      <c r="CO875" s="20">
        <f>IFERROR(ROUND(((INDEX('Stock List'!$M$11:$M$1010, MATCH(AV875, 'Stock List'!$K$11:$K$1010, 0))/INDEX('Stock List'!$L$11:$L$1010, MATCH(AV875, 'Stock List'!$K$11:$K$1010, 0)))*AU875), 2), 0)</f>
        <v>0</v>
      </c>
      <c r="CP875" s="20"/>
      <c r="CQ875" s="20">
        <f>IFERROR(ROUND(((INDEX('Stock List'!$M$11:$M$1010, MATCH(AX875, 'Stock List'!$K$11:$K$1010, 0))/INDEX('Stock List'!$L$11:$L$1010, MATCH(AX875, 'Stock List'!$K$11:$K$1010, 0)))*AW875), 2), 0)</f>
        <v>0</v>
      </c>
      <c r="CR875" s="22"/>
      <c r="CT875" s="106" t="str">
        <f t="shared" si="706"/>
        <v/>
      </c>
      <c r="CU875" s="22" t="str">
        <f t="shared" si="707"/>
        <v/>
      </c>
      <c r="CX875" s="106" t="str">
        <f t="shared" si="708"/>
        <v/>
      </c>
      <c r="CY875" s="20" t="str">
        <f t="shared" si="709"/>
        <v/>
      </c>
      <c r="CZ875" s="22" t="str">
        <f t="shared" si="710"/>
        <v/>
      </c>
      <c r="DB875" s="76" t="str">
        <f>IF($H875="", "", COUNTIF($G$11:$G$1010, "&gt;"&amp;$G875)+1+COUNTIF($G$11:$G875, $G875)-1)</f>
        <v/>
      </c>
      <c r="DC875" s="76" t="str">
        <f>IF($H875="", "", COUNTIF($CZ$11:$CZ$1010, "&gt;"&amp;$CZ875)+1+COUNTIF($CZ$11:$CZ875, $CZ875)-1)</f>
        <v/>
      </c>
      <c r="DE875" s="147" t="str">
        <f t="shared" si="711"/>
        <v/>
      </c>
      <c r="DF875" s="148"/>
      <c r="DG875" s="19" t="str">
        <f t="shared" si="712"/>
        <v/>
      </c>
      <c r="DH875" s="153" t="str">
        <f t="shared" si="713"/>
        <v/>
      </c>
      <c r="DI875" s="19" t="str">
        <f t="shared" si="665"/>
        <v/>
      </c>
      <c r="DJ875" s="153" t="str">
        <f t="shared" si="666"/>
        <v/>
      </c>
      <c r="DK875" s="19" t="str">
        <f t="shared" si="667"/>
        <v/>
      </c>
      <c r="DL875" s="153" t="str">
        <f t="shared" si="668"/>
        <v/>
      </c>
      <c r="DM875" s="19" t="str">
        <f t="shared" si="669"/>
        <v/>
      </c>
      <c r="DN875" s="153" t="str">
        <f t="shared" si="670"/>
        <v/>
      </c>
      <c r="DO875" s="19" t="str">
        <f t="shared" si="671"/>
        <v/>
      </c>
      <c r="DP875" s="153" t="str">
        <f t="shared" si="672"/>
        <v/>
      </c>
      <c r="DQ875" s="19" t="str">
        <f t="shared" si="673"/>
        <v/>
      </c>
      <c r="DR875" s="153" t="str">
        <f t="shared" si="674"/>
        <v/>
      </c>
      <c r="DS875" s="19" t="str">
        <f t="shared" si="675"/>
        <v/>
      </c>
      <c r="DT875" s="153" t="str">
        <f t="shared" si="676"/>
        <v/>
      </c>
      <c r="DU875" s="19" t="str">
        <f t="shared" si="677"/>
        <v/>
      </c>
      <c r="DV875" s="153" t="str">
        <f t="shared" si="678"/>
        <v/>
      </c>
      <c r="DW875" s="19" t="str">
        <f t="shared" si="679"/>
        <v/>
      </c>
      <c r="DX875" s="153" t="str">
        <f t="shared" si="680"/>
        <v/>
      </c>
      <c r="DY875" s="19" t="str">
        <f t="shared" si="681"/>
        <v/>
      </c>
      <c r="DZ875" s="153" t="str">
        <f t="shared" si="682"/>
        <v/>
      </c>
      <c r="EA875" s="19" t="str">
        <f t="shared" si="683"/>
        <v/>
      </c>
      <c r="EB875" s="153" t="str">
        <f t="shared" si="684"/>
        <v/>
      </c>
      <c r="EC875" s="19" t="str">
        <f t="shared" si="685"/>
        <v/>
      </c>
      <c r="ED875" s="153" t="str">
        <f t="shared" si="686"/>
        <v/>
      </c>
      <c r="EE875" s="19" t="str">
        <f t="shared" si="687"/>
        <v/>
      </c>
      <c r="EF875" s="153" t="str">
        <f t="shared" si="688"/>
        <v/>
      </c>
      <c r="EG875" s="19" t="str">
        <f t="shared" si="689"/>
        <v/>
      </c>
      <c r="EH875" s="153" t="str">
        <f t="shared" si="690"/>
        <v/>
      </c>
      <c r="EI875" s="19" t="str">
        <f t="shared" si="691"/>
        <v/>
      </c>
      <c r="EJ875" s="153" t="str">
        <f t="shared" si="692"/>
        <v/>
      </c>
      <c r="EK875" s="19" t="str">
        <f t="shared" si="693"/>
        <v/>
      </c>
      <c r="EL875" s="153" t="str">
        <f t="shared" si="694"/>
        <v/>
      </c>
      <c r="EM875" s="19" t="str">
        <f t="shared" si="695"/>
        <v/>
      </c>
      <c r="EN875" s="153" t="str">
        <f t="shared" si="696"/>
        <v/>
      </c>
      <c r="EO875" s="19" t="str">
        <f t="shared" si="697"/>
        <v/>
      </c>
      <c r="EP875" s="153" t="str">
        <f t="shared" si="698"/>
        <v/>
      </c>
      <c r="EQ875" s="19" t="str">
        <f t="shared" si="699"/>
        <v/>
      </c>
      <c r="ER875" s="153" t="str">
        <f t="shared" si="700"/>
        <v/>
      </c>
      <c r="ES875" s="19" t="str">
        <f t="shared" si="701"/>
        <v/>
      </c>
      <c r="ET875" s="153" t="str">
        <f t="shared" si="702"/>
        <v/>
      </c>
    </row>
    <row r="876" spans="1:150" x14ac:dyDescent="0.25">
      <c r="A876" s="31"/>
      <c r="B876" s="91" t="str">
        <f t="shared" si="703"/>
        <v/>
      </c>
      <c r="C876" s="20" t="str">
        <f t="shared" si="663"/>
        <v/>
      </c>
      <c r="D876" s="97" t="str">
        <f t="shared" si="664"/>
        <v/>
      </c>
      <c r="E876" s="62" t="str">
        <f t="shared" si="704"/>
        <v/>
      </c>
      <c r="F876" s="31"/>
      <c r="G876" s="282"/>
      <c r="H876" s="283"/>
      <c r="I876" s="284"/>
      <c r="J876" s="285"/>
      <c r="K876" s="286"/>
      <c r="L876" s="287"/>
      <c r="M876" s="288"/>
      <c r="N876" s="287"/>
      <c r="O876" s="288"/>
      <c r="P876" s="287"/>
      <c r="Q876" s="288"/>
      <c r="R876" s="287"/>
      <c r="S876" s="288"/>
      <c r="T876" s="287"/>
      <c r="U876" s="288"/>
      <c r="V876" s="287"/>
      <c r="W876" s="288"/>
      <c r="X876" s="287"/>
      <c r="Y876" s="288"/>
      <c r="Z876" s="287"/>
      <c r="AA876" s="288"/>
      <c r="AB876" s="287"/>
      <c r="AC876" s="288"/>
      <c r="AD876" s="287"/>
      <c r="AE876" s="288"/>
      <c r="AF876" s="287"/>
      <c r="AG876" s="288"/>
      <c r="AH876" s="287"/>
      <c r="AI876" s="288"/>
      <c r="AJ876" s="287"/>
      <c r="AK876" s="288"/>
      <c r="AL876" s="287"/>
      <c r="AM876" s="288"/>
      <c r="AN876" s="287"/>
      <c r="AO876" s="288"/>
      <c r="AP876" s="287"/>
      <c r="AQ876" s="288"/>
      <c r="AR876" s="287"/>
      <c r="AS876" s="288"/>
      <c r="AT876" s="287"/>
      <c r="AU876" s="288"/>
      <c r="AV876" s="287"/>
      <c r="AW876" s="288"/>
      <c r="AX876" s="287"/>
      <c r="AY876" s="31"/>
      <c r="BA876" s="76" t="str">
        <f t="shared" si="705"/>
        <v/>
      </c>
      <c r="BC876" s="76" t="str">
        <f>IF('Stock List'!$K876="", "", 'Stock List'!$K876)</f>
        <v/>
      </c>
      <c r="BE876" s="106">
        <f>IFERROR(ROUND(((INDEX('Stock List'!$M$11:$M$1010, MATCH(L876, 'Stock List'!$K$11:$K$1010, 0))/INDEX('Stock List'!$L$11:$L$1010, MATCH(L876, 'Stock List'!$K$11:$K$1010, 0)))*K876), 2), 0)</f>
        <v>0</v>
      </c>
      <c r="BF876" s="20"/>
      <c r="BG876" s="20">
        <f>IFERROR(ROUND(((INDEX('Stock List'!$M$11:$M$1010, MATCH(N876, 'Stock List'!$K$11:$K$1010, 0))/INDEX('Stock List'!$L$11:$L$1010, MATCH(N876, 'Stock List'!$K$11:$K$1010, 0)))*M876), 2), 0)</f>
        <v>0</v>
      </c>
      <c r="BH876" s="20"/>
      <c r="BI876" s="20">
        <f>IFERROR(ROUND(((INDEX('Stock List'!$M$11:$M$1010, MATCH(P876, 'Stock List'!$K$11:$K$1010, 0))/INDEX('Stock List'!$L$11:$L$1010, MATCH(P876, 'Stock List'!$K$11:$K$1010, 0)))*O876), 2), 0)</f>
        <v>0</v>
      </c>
      <c r="BJ876" s="20"/>
      <c r="BK876" s="20">
        <f>IFERROR(ROUND(((INDEX('Stock List'!$M$11:$M$1010, MATCH(R876, 'Stock List'!$K$11:$K$1010, 0))/INDEX('Stock List'!$L$11:$L$1010, MATCH(R876, 'Stock List'!$K$11:$K$1010, 0)))*Q876), 2), 0)</f>
        <v>0</v>
      </c>
      <c r="BL876" s="20"/>
      <c r="BM876" s="20">
        <f>IFERROR(ROUND(((INDEX('Stock List'!$M$11:$M$1010, MATCH(T876, 'Stock List'!$K$11:$K$1010, 0))/INDEX('Stock List'!$L$11:$L$1010, MATCH(T876, 'Stock List'!$K$11:$K$1010, 0)))*S876), 2), 0)</f>
        <v>0</v>
      </c>
      <c r="BN876" s="20"/>
      <c r="BO876" s="20">
        <f>IFERROR(ROUND(((INDEX('Stock List'!$M$11:$M$1010, MATCH(V876, 'Stock List'!$K$11:$K$1010, 0))/INDEX('Stock List'!$L$11:$L$1010, MATCH(V876, 'Stock List'!$K$11:$K$1010, 0)))*U876), 2), 0)</f>
        <v>0</v>
      </c>
      <c r="BP876" s="20"/>
      <c r="BQ876" s="20">
        <f>IFERROR(ROUND(((INDEX('Stock List'!$M$11:$M$1010, MATCH(X876, 'Stock List'!$K$11:$K$1010, 0))/INDEX('Stock List'!$L$11:$L$1010, MATCH(X876, 'Stock List'!$K$11:$K$1010, 0)))*W876), 2), 0)</f>
        <v>0</v>
      </c>
      <c r="BR876" s="20"/>
      <c r="BS876" s="20">
        <f>IFERROR(ROUND(((INDEX('Stock List'!$M$11:$M$1010, MATCH(Z876, 'Stock List'!$K$11:$K$1010, 0))/INDEX('Stock List'!$L$11:$L$1010, MATCH(Z876, 'Stock List'!$K$11:$K$1010, 0)))*Y876), 2), 0)</f>
        <v>0</v>
      </c>
      <c r="BT876" s="20"/>
      <c r="BU876" s="20">
        <f>IFERROR(ROUND(((INDEX('Stock List'!$M$11:$M$1010, MATCH(AB876, 'Stock List'!$K$11:$K$1010, 0))/INDEX('Stock List'!$L$11:$L$1010, MATCH(AB876, 'Stock List'!$K$11:$K$1010, 0)))*AA876), 2), 0)</f>
        <v>0</v>
      </c>
      <c r="BV876" s="20"/>
      <c r="BW876" s="20">
        <f>IFERROR(ROUND(((INDEX('Stock List'!$M$11:$M$1010, MATCH(AD876, 'Stock List'!$K$11:$K$1010, 0))/INDEX('Stock List'!$L$11:$L$1010, MATCH(AD876, 'Stock List'!$K$11:$K$1010, 0)))*AC876), 2), 0)</f>
        <v>0</v>
      </c>
      <c r="BX876" s="20"/>
      <c r="BY876" s="20">
        <f>IFERROR(ROUND(((INDEX('Stock List'!$M$11:$M$1010, MATCH(AF876, 'Stock List'!$K$11:$K$1010, 0))/INDEX('Stock List'!$L$11:$L$1010, MATCH(AF876, 'Stock List'!$K$11:$K$1010, 0)))*AE876), 2), 0)</f>
        <v>0</v>
      </c>
      <c r="BZ876" s="20"/>
      <c r="CA876" s="20">
        <f>IFERROR(ROUND(((INDEX('Stock List'!$M$11:$M$1010, MATCH(AH876, 'Stock List'!$K$11:$K$1010, 0))/INDEX('Stock List'!$L$11:$L$1010, MATCH(AH876, 'Stock List'!$K$11:$K$1010, 0)))*AG876), 2), 0)</f>
        <v>0</v>
      </c>
      <c r="CB876" s="20"/>
      <c r="CC876" s="20">
        <f>IFERROR(ROUND(((INDEX('Stock List'!$M$11:$M$1010, MATCH(AJ876, 'Stock List'!$K$11:$K$1010, 0))/INDEX('Stock List'!$L$11:$L$1010, MATCH(AJ876, 'Stock List'!$K$11:$K$1010, 0)))*AI876), 2), 0)</f>
        <v>0</v>
      </c>
      <c r="CD876" s="20"/>
      <c r="CE876" s="20">
        <f>IFERROR(ROUND(((INDEX('Stock List'!$M$11:$M$1010, MATCH(AL876, 'Stock List'!$K$11:$K$1010, 0))/INDEX('Stock List'!$L$11:$L$1010, MATCH(AL876, 'Stock List'!$K$11:$K$1010, 0)))*AK876), 2), 0)</f>
        <v>0</v>
      </c>
      <c r="CF876" s="20"/>
      <c r="CG876" s="20">
        <f>IFERROR(ROUND(((INDEX('Stock List'!$M$11:$M$1010, MATCH(AN876, 'Stock List'!$K$11:$K$1010, 0))/INDEX('Stock List'!$L$11:$L$1010, MATCH(AN876, 'Stock List'!$K$11:$K$1010, 0)))*AM876), 2), 0)</f>
        <v>0</v>
      </c>
      <c r="CH876" s="20"/>
      <c r="CI876" s="20">
        <f>IFERROR(ROUND(((INDEX('Stock List'!$M$11:$M$1010, MATCH(AP876, 'Stock List'!$K$11:$K$1010, 0))/INDEX('Stock List'!$L$11:$L$1010, MATCH(AP876, 'Stock List'!$K$11:$K$1010, 0)))*AO876), 2), 0)</f>
        <v>0</v>
      </c>
      <c r="CJ876" s="20"/>
      <c r="CK876" s="20">
        <f>IFERROR(ROUND(((INDEX('Stock List'!$M$11:$M$1010, MATCH(AR876, 'Stock List'!$K$11:$K$1010, 0))/INDEX('Stock List'!$L$11:$L$1010, MATCH(AR876, 'Stock List'!$K$11:$K$1010, 0)))*AQ876), 2), 0)</f>
        <v>0</v>
      </c>
      <c r="CL876" s="20"/>
      <c r="CM876" s="20">
        <f>IFERROR(ROUND(((INDEX('Stock List'!$M$11:$M$1010, MATCH(AT876, 'Stock List'!$K$11:$K$1010, 0))/INDEX('Stock List'!$L$11:$L$1010, MATCH(AT876, 'Stock List'!$K$11:$K$1010, 0)))*AS876), 2), 0)</f>
        <v>0</v>
      </c>
      <c r="CN876" s="20"/>
      <c r="CO876" s="20">
        <f>IFERROR(ROUND(((INDEX('Stock List'!$M$11:$M$1010, MATCH(AV876, 'Stock List'!$K$11:$K$1010, 0))/INDEX('Stock List'!$L$11:$L$1010, MATCH(AV876, 'Stock List'!$K$11:$K$1010, 0)))*AU876), 2), 0)</f>
        <v>0</v>
      </c>
      <c r="CP876" s="20"/>
      <c r="CQ876" s="20">
        <f>IFERROR(ROUND(((INDEX('Stock List'!$M$11:$M$1010, MATCH(AX876, 'Stock List'!$K$11:$K$1010, 0))/INDEX('Stock List'!$L$11:$L$1010, MATCH(AX876, 'Stock List'!$K$11:$K$1010, 0)))*AW876), 2), 0)</f>
        <v>0</v>
      </c>
      <c r="CR876" s="22"/>
      <c r="CT876" s="106" t="str">
        <f t="shared" si="706"/>
        <v/>
      </c>
      <c r="CU876" s="22" t="str">
        <f t="shared" si="707"/>
        <v/>
      </c>
      <c r="CX876" s="106" t="str">
        <f t="shared" si="708"/>
        <v/>
      </c>
      <c r="CY876" s="20" t="str">
        <f t="shared" si="709"/>
        <v/>
      </c>
      <c r="CZ876" s="22" t="str">
        <f t="shared" si="710"/>
        <v/>
      </c>
      <c r="DB876" s="76" t="str">
        <f>IF($H876="", "", COUNTIF($G$11:$G$1010, "&gt;"&amp;$G876)+1+COUNTIF($G$11:$G876, $G876)-1)</f>
        <v/>
      </c>
      <c r="DC876" s="76" t="str">
        <f>IF($H876="", "", COUNTIF($CZ$11:$CZ$1010, "&gt;"&amp;$CZ876)+1+COUNTIF($CZ$11:$CZ876, $CZ876)-1)</f>
        <v/>
      </c>
      <c r="DE876" s="147" t="str">
        <f t="shared" si="711"/>
        <v/>
      </c>
      <c r="DF876" s="148"/>
      <c r="DG876" s="19" t="str">
        <f t="shared" si="712"/>
        <v/>
      </c>
      <c r="DH876" s="153" t="str">
        <f t="shared" si="713"/>
        <v/>
      </c>
      <c r="DI876" s="19" t="str">
        <f t="shared" si="665"/>
        <v/>
      </c>
      <c r="DJ876" s="153" t="str">
        <f t="shared" si="666"/>
        <v/>
      </c>
      <c r="DK876" s="19" t="str">
        <f t="shared" si="667"/>
        <v/>
      </c>
      <c r="DL876" s="153" t="str">
        <f t="shared" si="668"/>
        <v/>
      </c>
      <c r="DM876" s="19" t="str">
        <f t="shared" si="669"/>
        <v/>
      </c>
      <c r="DN876" s="153" t="str">
        <f t="shared" si="670"/>
        <v/>
      </c>
      <c r="DO876" s="19" t="str">
        <f t="shared" si="671"/>
        <v/>
      </c>
      <c r="DP876" s="153" t="str">
        <f t="shared" si="672"/>
        <v/>
      </c>
      <c r="DQ876" s="19" t="str">
        <f t="shared" si="673"/>
        <v/>
      </c>
      <c r="DR876" s="153" t="str">
        <f t="shared" si="674"/>
        <v/>
      </c>
      <c r="DS876" s="19" t="str">
        <f t="shared" si="675"/>
        <v/>
      </c>
      <c r="DT876" s="153" t="str">
        <f t="shared" si="676"/>
        <v/>
      </c>
      <c r="DU876" s="19" t="str">
        <f t="shared" si="677"/>
        <v/>
      </c>
      <c r="DV876" s="153" t="str">
        <f t="shared" si="678"/>
        <v/>
      </c>
      <c r="DW876" s="19" t="str">
        <f t="shared" si="679"/>
        <v/>
      </c>
      <c r="DX876" s="153" t="str">
        <f t="shared" si="680"/>
        <v/>
      </c>
      <c r="DY876" s="19" t="str">
        <f t="shared" si="681"/>
        <v/>
      </c>
      <c r="DZ876" s="153" t="str">
        <f t="shared" si="682"/>
        <v/>
      </c>
      <c r="EA876" s="19" t="str">
        <f t="shared" si="683"/>
        <v/>
      </c>
      <c r="EB876" s="153" t="str">
        <f t="shared" si="684"/>
        <v/>
      </c>
      <c r="EC876" s="19" t="str">
        <f t="shared" si="685"/>
        <v/>
      </c>
      <c r="ED876" s="153" t="str">
        <f t="shared" si="686"/>
        <v/>
      </c>
      <c r="EE876" s="19" t="str">
        <f t="shared" si="687"/>
        <v/>
      </c>
      <c r="EF876" s="153" t="str">
        <f t="shared" si="688"/>
        <v/>
      </c>
      <c r="EG876" s="19" t="str">
        <f t="shared" si="689"/>
        <v/>
      </c>
      <c r="EH876" s="153" t="str">
        <f t="shared" si="690"/>
        <v/>
      </c>
      <c r="EI876" s="19" t="str">
        <f t="shared" si="691"/>
        <v/>
      </c>
      <c r="EJ876" s="153" t="str">
        <f t="shared" si="692"/>
        <v/>
      </c>
      <c r="EK876" s="19" t="str">
        <f t="shared" si="693"/>
        <v/>
      </c>
      <c r="EL876" s="153" t="str">
        <f t="shared" si="694"/>
        <v/>
      </c>
      <c r="EM876" s="19" t="str">
        <f t="shared" si="695"/>
        <v/>
      </c>
      <c r="EN876" s="153" t="str">
        <f t="shared" si="696"/>
        <v/>
      </c>
      <c r="EO876" s="19" t="str">
        <f t="shared" si="697"/>
        <v/>
      </c>
      <c r="EP876" s="153" t="str">
        <f t="shared" si="698"/>
        <v/>
      </c>
      <c r="EQ876" s="19" t="str">
        <f t="shared" si="699"/>
        <v/>
      </c>
      <c r="ER876" s="153" t="str">
        <f t="shared" si="700"/>
        <v/>
      </c>
      <c r="ES876" s="19" t="str">
        <f t="shared" si="701"/>
        <v/>
      </c>
      <c r="ET876" s="153" t="str">
        <f t="shared" si="702"/>
        <v/>
      </c>
    </row>
    <row r="877" spans="1:150" x14ac:dyDescent="0.25">
      <c r="A877" s="31"/>
      <c r="B877" s="91" t="str">
        <f t="shared" si="703"/>
        <v/>
      </c>
      <c r="C877" s="20" t="str">
        <f t="shared" si="663"/>
        <v/>
      </c>
      <c r="D877" s="97" t="str">
        <f t="shared" si="664"/>
        <v/>
      </c>
      <c r="E877" s="62" t="str">
        <f t="shared" si="704"/>
        <v/>
      </c>
      <c r="F877" s="31"/>
      <c r="G877" s="282"/>
      <c r="H877" s="283"/>
      <c r="I877" s="284"/>
      <c r="J877" s="285"/>
      <c r="K877" s="286"/>
      <c r="L877" s="287"/>
      <c r="M877" s="288"/>
      <c r="N877" s="287"/>
      <c r="O877" s="288"/>
      <c r="P877" s="287"/>
      <c r="Q877" s="288"/>
      <c r="R877" s="287"/>
      <c r="S877" s="288"/>
      <c r="T877" s="287"/>
      <c r="U877" s="288"/>
      <c r="V877" s="287"/>
      <c r="W877" s="288"/>
      <c r="X877" s="287"/>
      <c r="Y877" s="288"/>
      <c r="Z877" s="287"/>
      <c r="AA877" s="288"/>
      <c r="AB877" s="287"/>
      <c r="AC877" s="288"/>
      <c r="AD877" s="287"/>
      <c r="AE877" s="288"/>
      <c r="AF877" s="287"/>
      <c r="AG877" s="288"/>
      <c r="AH877" s="287"/>
      <c r="AI877" s="288"/>
      <c r="AJ877" s="287"/>
      <c r="AK877" s="288"/>
      <c r="AL877" s="287"/>
      <c r="AM877" s="288"/>
      <c r="AN877" s="287"/>
      <c r="AO877" s="288"/>
      <c r="AP877" s="287"/>
      <c r="AQ877" s="288"/>
      <c r="AR877" s="287"/>
      <c r="AS877" s="288"/>
      <c r="AT877" s="287"/>
      <c r="AU877" s="288"/>
      <c r="AV877" s="287"/>
      <c r="AW877" s="288"/>
      <c r="AX877" s="287"/>
      <c r="AY877" s="31"/>
      <c r="BA877" s="76" t="str">
        <f t="shared" si="705"/>
        <v/>
      </c>
      <c r="BC877" s="76" t="str">
        <f>IF('Stock List'!$K877="", "", 'Stock List'!$K877)</f>
        <v/>
      </c>
      <c r="BE877" s="106">
        <f>IFERROR(ROUND(((INDEX('Stock List'!$M$11:$M$1010, MATCH(L877, 'Stock List'!$K$11:$K$1010, 0))/INDEX('Stock List'!$L$11:$L$1010, MATCH(L877, 'Stock List'!$K$11:$K$1010, 0)))*K877), 2), 0)</f>
        <v>0</v>
      </c>
      <c r="BF877" s="20"/>
      <c r="BG877" s="20">
        <f>IFERROR(ROUND(((INDEX('Stock List'!$M$11:$M$1010, MATCH(N877, 'Stock List'!$K$11:$K$1010, 0))/INDEX('Stock List'!$L$11:$L$1010, MATCH(N877, 'Stock List'!$K$11:$K$1010, 0)))*M877), 2), 0)</f>
        <v>0</v>
      </c>
      <c r="BH877" s="20"/>
      <c r="BI877" s="20">
        <f>IFERROR(ROUND(((INDEX('Stock List'!$M$11:$M$1010, MATCH(P877, 'Stock List'!$K$11:$K$1010, 0))/INDEX('Stock List'!$L$11:$L$1010, MATCH(P877, 'Stock List'!$K$11:$K$1010, 0)))*O877), 2), 0)</f>
        <v>0</v>
      </c>
      <c r="BJ877" s="20"/>
      <c r="BK877" s="20">
        <f>IFERROR(ROUND(((INDEX('Stock List'!$M$11:$M$1010, MATCH(R877, 'Stock List'!$K$11:$K$1010, 0))/INDEX('Stock List'!$L$11:$L$1010, MATCH(R877, 'Stock List'!$K$11:$K$1010, 0)))*Q877), 2), 0)</f>
        <v>0</v>
      </c>
      <c r="BL877" s="20"/>
      <c r="BM877" s="20">
        <f>IFERROR(ROUND(((INDEX('Stock List'!$M$11:$M$1010, MATCH(T877, 'Stock List'!$K$11:$K$1010, 0))/INDEX('Stock List'!$L$11:$L$1010, MATCH(T877, 'Stock List'!$K$11:$K$1010, 0)))*S877), 2), 0)</f>
        <v>0</v>
      </c>
      <c r="BN877" s="20"/>
      <c r="BO877" s="20">
        <f>IFERROR(ROUND(((INDEX('Stock List'!$M$11:$M$1010, MATCH(V877, 'Stock List'!$K$11:$K$1010, 0))/INDEX('Stock List'!$L$11:$L$1010, MATCH(V877, 'Stock List'!$K$11:$K$1010, 0)))*U877), 2), 0)</f>
        <v>0</v>
      </c>
      <c r="BP877" s="20"/>
      <c r="BQ877" s="20">
        <f>IFERROR(ROUND(((INDEX('Stock List'!$M$11:$M$1010, MATCH(X877, 'Stock List'!$K$11:$K$1010, 0))/INDEX('Stock List'!$L$11:$L$1010, MATCH(X877, 'Stock List'!$K$11:$K$1010, 0)))*W877), 2), 0)</f>
        <v>0</v>
      </c>
      <c r="BR877" s="20"/>
      <c r="BS877" s="20">
        <f>IFERROR(ROUND(((INDEX('Stock List'!$M$11:$M$1010, MATCH(Z877, 'Stock List'!$K$11:$K$1010, 0))/INDEX('Stock List'!$L$11:$L$1010, MATCH(Z877, 'Stock List'!$K$11:$K$1010, 0)))*Y877), 2), 0)</f>
        <v>0</v>
      </c>
      <c r="BT877" s="20"/>
      <c r="BU877" s="20">
        <f>IFERROR(ROUND(((INDEX('Stock List'!$M$11:$M$1010, MATCH(AB877, 'Stock List'!$K$11:$K$1010, 0))/INDEX('Stock List'!$L$11:$L$1010, MATCH(AB877, 'Stock List'!$K$11:$K$1010, 0)))*AA877), 2), 0)</f>
        <v>0</v>
      </c>
      <c r="BV877" s="20"/>
      <c r="BW877" s="20">
        <f>IFERROR(ROUND(((INDEX('Stock List'!$M$11:$M$1010, MATCH(AD877, 'Stock List'!$K$11:$K$1010, 0))/INDEX('Stock List'!$L$11:$L$1010, MATCH(AD877, 'Stock List'!$K$11:$K$1010, 0)))*AC877), 2), 0)</f>
        <v>0</v>
      </c>
      <c r="BX877" s="20"/>
      <c r="BY877" s="20">
        <f>IFERROR(ROUND(((INDEX('Stock List'!$M$11:$M$1010, MATCH(AF877, 'Stock List'!$K$11:$K$1010, 0))/INDEX('Stock List'!$L$11:$L$1010, MATCH(AF877, 'Stock List'!$K$11:$K$1010, 0)))*AE877), 2), 0)</f>
        <v>0</v>
      </c>
      <c r="BZ877" s="20"/>
      <c r="CA877" s="20">
        <f>IFERROR(ROUND(((INDEX('Stock List'!$M$11:$M$1010, MATCH(AH877, 'Stock List'!$K$11:$K$1010, 0))/INDEX('Stock List'!$L$11:$L$1010, MATCH(AH877, 'Stock List'!$K$11:$K$1010, 0)))*AG877), 2), 0)</f>
        <v>0</v>
      </c>
      <c r="CB877" s="20"/>
      <c r="CC877" s="20">
        <f>IFERROR(ROUND(((INDEX('Stock List'!$M$11:$M$1010, MATCH(AJ877, 'Stock List'!$K$11:$K$1010, 0))/INDEX('Stock List'!$L$11:$L$1010, MATCH(AJ877, 'Stock List'!$K$11:$K$1010, 0)))*AI877), 2), 0)</f>
        <v>0</v>
      </c>
      <c r="CD877" s="20"/>
      <c r="CE877" s="20">
        <f>IFERROR(ROUND(((INDEX('Stock List'!$M$11:$M$1010, MATCH(AL877, 'Stock List'!$K$11:$K$1010, 0))/INDEX('Stock List'!$L$11:$L$1010, MATCH(AL877, 'Stock List'!$K$11:$K$1010, 0)))*AK877), 2), 0)</f>
        <v>0</v>
      </c>
      <c r="CF877" s="20"/>
      <c r="CG877" s="20">
        <f>IFERROR(ROUND(((INDEX('Stock List'!$M$11:$M$1010, MATCH(AN877, 'Stock List'!$K$11:$K$1010, 0))/INDEX('Stock List'!$L$11:$L$1010, MATCH(AN877, 'Stock List'!$K$11:$K$1010, 0)))*AM877), 2), 0)</f>
        <v>0</v>
      </c>
      <c r="CH877" s="20"/>
      <c r="CI877" s="20">
        <f>IFERROR(ROUND(((INDEX('Stock List'!$M$11:$M$1010, MATCH(AP877, 'Stock List'!$K$11:$K$1010, 0))/INDEX('Stock List'!$L$11:$L$1010, MATCH(AP877, 'Stock List'!$K$11:$K$1010, 0)))*AO877), 2), 0)</f>
        <v>0</v>
      </c>
      <c r="CJ877" s="20"/>
      <c r="CK877" s="20">
        <f>IFERROR(ROUND(((INDEX('Stock List'!$M$11:$M$1010, MATCH(AR877, 'Stock List'!$K$11:$K$1010, 0))/INDEX('Stock List'!$L$11:$L$1010, MATCH(AR877, 'Stock List'!$K$11:$K$1010, 0)))*AQ877), 2), 0)</f>
        <v>0</v>
      </c>
      <c r="CL877" s="20"/>
      <c r="CM877" s="20">
        <f>IFERROR(ROUND(((INDEX('Stock List'!$M$11:$M$1010, MATCH(AT877, 'Stock List'!$K$11:$K$1010, 0))/INDEX('Stock List'!$L$11:$L$1010, MATCH(AT877, 'Stock List'!$K$11:$K$1010, 0)))*AS877), 2), 0)</f>
        <v>0</v>
      </c>
      <c r="CN877" s="20"/>
      <c r="CO877" s="20">
        <f>IFERROR(ROUND(((INDEX('Stock List'!$M$11:$M$1010, MATCH(AV877, 'Stock List'!$K$11:$K$1010, 0))/INDEX('Stock List'!$L$11:$L$1010, MATCH(AV877, 'Stock List'!$K$11:$K$1010, 0)))*AU877), 2), 0)</f>
        <v>0</v>
      </c>
      <c r="CP877" s="20"/>
      <c r="CQ877" s="20">
        <f>IFERROR(ROUND(((INDEX('Stock List'!$M$11:$M$1010, MATCH(AX877, 'Stock List'!$K$11:$K$1010, 0))/INDEX('Stock List'!$L$11:$L$1010, MATCH(AX877, 'Stock List'!$K$11:$K$1010, 0)))*AW877), 2), 0)</f>
        <v>0</v>
      </c>
      <c r="CR877" s="22"/>
      <c r="CT877" s="106" t="str">
        <f t="shared" si="706"/>
        <v/>
      </c>
      <c r="CU877" s="22" t="str">
        <f t="shared" si="707"/>
        <v/>
      </c>
      <c r="CX877" s="106" t="str">
        <f t="shared" si="708"/>
        <v/>
      </c>
      <c r="CY877" s="20" t="str">
        <f t="shared" si="709"/>
        <v/>
      </c>
      <c r="CZ877" s="22" t="str">
        <f t="shared" si="710"/>
        <v/>
      </c>
      <c r="DB877" s="76" t="str">
        <f>IF($H877="", "", COUNTIF($G$11:$G$1010, "&gt;"&amp;$G877)+1+COUNTIF($G$11:$G877, $G877)-1)</f>
        <v/>
      </c>
      <c r="DC877" s="76" t="str">
        <f>IF($H877="", "", COUNTIF($CZ$11:$CZ$1010, "&gt;"&amp;$CZ877)+1+COUNTIF($CZ$11:$CZ877, $CZ877)-1)</f>
        <v/>
      </c>
      <c r="DE877" s="147" t="str">
        <f t="shared" si="711"/>
        <v/>
      </c>
      <c r="DF877" s="148"/>
      <c r="DG877" s="19" t="str">
        <f t="shared" si="712"/>
        <v/>
      </c>
      <c r="DH877" s="153" t="str">
        <f t="shared" si="713"/>
        <v/>
      </c>
      <c r="DI877" s="19" t="str">
        <f t="shared" si="665"/>
        <v/>
      </c>
      <c r="DJ877" s="153" t="str">
        <f t="shared" si="666"/>
        <v/>
      </c>
      <c r="DK877" s="19" t="str">
        <f t="shared" si="667"/>
        <v/>
      </c>
      <c r="DL877" s="153" t="str">
        <f t="shared" si="668"/>
        <v/>
      </c>
      <c r="DM877" s="19" t="str">
        <f t="shared" si="669"/>
        <v/>
      </c>
      <c r="DN877" s="153" t="str">
        <f t="shared" si="670"/>
        <v/>
      </c>
      <c r="DO877" s="19" t="str">
        <f t="shared" si="671"/>
        <v/>
      </c>
      <c r="DP877" s="153" t="str">
        <f t="shared" si="672"/>
        <v/>
      </c>
      <c r="DQ877" s="19" t="str">
        <f t="shared" si="673"/>
        <v/>
      </c>
      <c r="DR877" s="153" t="str">
        <f t="shared" si="674"/>
        <v/>
      </c>
      <c r="DS877" s="19" t="str">
        <f t="shared" si="675"/>
        <v/>
      </c>
      <c r="DT877" s="153" t="str">
        <f t="shared" si="676"/>
        <v/>
      </c>
      <c r="DU877" s="19" t="str">
        <f t="shared" si="677"/>
        <v/>
      </c>
      <c r="DV877" s="153" t="str">
        <f t="shared" si="678"/>
        <v/>
      </c>
      <c r="DW877" s="19" t="str">
        <f t="shared" si="679"/>
        <v/>
      </c>
      <c r="DX877" s="153" t="str">
        <f t="shared" si="680"/>
        <v/>
      </c>
      <c r="DY877" s="19" t="str">
        <f t="shared" si="681"/>
        <v/>
      </c>
      <c r="DZ877" s="153" t="str">
        <f t="shared" si="682"/>
        <v/>
      </c>
      <c r="EA877" s="19" t="str">
        <f t="shared" si="683"/>
        <v/>
      </c>
      <c r="EB877" s="153" t="str">
        <f t="shared" si="684"/>
        <v/>
      </c>
      <c r="EC877" s="19" t="str">
        <f t="shared" si="685"/>
        <v/>
      </c>
      <c r="ED877" s="153" t="str">
        <f t="shared" si="686"/>
        <v/>
      </c>
      <c r="EE877" s="19" t="str">
        <f t="shared" si="687"/>
        <v/>
      </c>
      <c r="EF877" s="153" t="str">
        <f t="shared" si="688"/>
        <v/>
      </c>
      <c r="EG877" s="19" t="str">
        <f t="shared" si="689"/>
        <v/>
      </c>
      <c r="EH877" s="153" t="str">
        <f t="shared" si="690"/>
        <v/>
      </c>
      <c r="EI877" s="19" t="str">
        <f t="shared" si="691"/>
        <v/>
      </c>
      <c r="EJ877" s="153" t="str">
        <f t="shared" si="692"/>
        <v/>
      </c>
      <c r="EK877" s="19" t="str">
        <f t="shared" si="693"/>
        <v/>
      </c>
      <c r="EL877" s="153" t="str">
        <f t="shared" si="694"/>
        <v/>
      </c>
      <c r="EM877" s="19" t="str">
        <f t="shared" si="695"/>
        <v/>
      </c>
      <c r="EN877" s="153" t="str">
        <f t="shared" si="696"/>
        <v/>
      </c>
      <c r="EO877" s="19" t="str">
        <f t="shared" si="697"/>
        <v/>
      </c>
      <c r="EP877" s="153" t="str">
        <f t="shared" si="698"/>
        <v/>
      </c>
      <c r="EQ877" s="19" t="str">
        <f t="shared" si="699"/>
        <v/>
      </c>
      <c r="ER877" s="153" t="str">
        <f t="shared" si="700"/>
        <v/>
      </c>
      <c r="ES877" s="19" t="str">
        <f t="shared" si="701"/>
        <v/>
      </c>
      <c r="ET877" s="153" t="str">
        <f t="shared" si="702"/>
        <v/>
      </c>
    </row>
    <row r="878" spans="1:150" x14ac:dyDescent="0.25">
      <c r="A878" s="31"/>
      <c r="B878" s="91" t="str">
        <f t="shared" si="703"/>
        <v/>
      </c>
      <c r="C878" s="20" t="str">
        <f t="shared" si="663"/>
        <v/>
      </c>
      <c r="D878" s="97" t="str">
        <f t="shared" si="664"/>
        <v/>
      </c>
      <c r="E878" s="62" t="str">
        <f t="shared" si="704"/>
        <v/>
      </c>
      <c r="F878" s="31"/>
      <c r="G878" s="282"/>
      <c r="H878" s="283"/>
      <c r="I878" s="284"/>
      <c r="J878" s="285"/>
      <c r="K878" s="286"/>
      <c r="L878" s="287"/>
      <c r="M878" s="288"/>
      <c r="N878" s="287"/>
      <c r="O878" s="288"/>
      <c r="P878" s="287"/>
      <c r="Q878" s="288"/>
      <c r="R878" s="287"/>
      <c r="S878" s="288"/>
      <c r="T878" s="287"/>
      <c r="U878" s="288"/>
      <c r="V878" s="287"/>
      <c r="W878" s="288"/>
      <c r="X878" s="287"/>
      <c r="Y878" s="288"/>
      <c r="Z878" s="287"/>
      <c r="AA878" s="288"/>
      <c r="AB878" s="287"/>
      <c r="AC878" s="288"/>
      <c r="AD878" s="287"/>
      <c r="AE878" s="288"/>
      <c r="AF878" s="287"/>
      <c r="AG878" s="288"/>
      <c r="AH878" s="287"/>
      <c r="AI878" s="288"/>
      <c r="AJ878" s="287"/>
      <c r="AK878" s="288"/>
      <c r="AL878" s="287"/>
      <c r="AM878" s="288"/>
      <c r="AN878" s="287"/>
      <c r="AO878" s="288"/>
      <c r="AP878" s="287"/>
      <c r="AQ878" s="288"/>
      <c r="AR878" s="287"/>
      <c r="AS878" s="288"/>
      <c r="AT878" s="287"/>
      <c r="AU878" s="288"/>
      <c r="AV878" s="287"/>
      <c r="AW878" s="288"/>
      <c r="AX878" s="287"/>
      <c r="AY878" s="31"/>
      <c r="BA878" s="76" t="str">
        <f t="shared" si="705"/>
        <v/>
      </c>
      <c r="BC878" s="76" t="str">
        <f>IF('Stock List'!$K878="", "", 'Stock List'!$K878)</f>
        <v/>
      </c>
      <c r="BE878" s="106">
        <f>IFERROR(ROUND(((INDEX('Stock List'!$M$11:$M$1010, MATCH(L878, 'Stock List'!$K$11:$K$1010, 0))/INDEX('Stock List'!$L$11:$L$1010, MATCH(L878, 'Stock List'!$K$11:$K$1010, 0)))*K878), 2), 0)</f>
        <v>0</v>
      </c>
      <c r="BF878" s="20"/>
      <c r="BG878" s="20">
        <f>IFERROR(ROUND(((INDEX('Stock List'!$M$11:$M$1010, MATCH(N878, 'Stock List'!$K$11:$K$1010, 0))/INDEX('Stock List'!$L$11:$L$1010, MATCH(N878, 'Stock List'!$K$11:$K$1010, 0)))*M878), 2), 0)</f>
        <v>0</v>
      </c>
      <c r="BH878" s="20"/>
      <c r="BI878" s="20">
        <f>IFERROR(ROUND(((INDEX('Stock List'!$M$11:$M$1010, MATCH(P878, 'Stock List'!$K$11:$K$1010, 0))/INDEX('Stock List'!$L$11:$L$1010, MATCH(P878, 'Stock List'!$K$11:$K$1010, 0)))*O878), 2), 0)</f>
        <v>0</v>
      </c>
      <c r="BJ878" s="20"/>
      <c r="BK878" s="20">
        <f>IFERROR(ROUND(((INDEX('Stock List'!$M$11:$M$1010, MATCH(R878, 'Stock List'!$K$11:$K$1010, 0))/INDEX('Stock List'!$L$11:$L$1010, MATCH(R878, 'Stock List'!$K$11:$K$1010, 0)))*Q878), 2), 0)</f>
        <v>0</v>
      </c>
      <c r="BL878" s="20"/>
      <c r="BM878" s="20">
        <f>IFERROR(ROUND(((INDEX('Stock List'!$M$11:$M$1010, MATCH(T878, 'Stock List'!$K$11:$K$1010, 0))/INDEX('Stock List'!$L$11:$L$1010, MATCH(T878, 'Stock List'!$K$11:$K$1010, 0)))*S878), 2), 0)</f>
        <v>0</v>
      </c>
      <c r="BN878" s="20"/>
      <c r="BO878" s="20">
        <f>IFERROR(ROUND(((INDEX('Stock List'!$M$11:$M$1010, MATCH(V878, 'Stock List'!$K$11:$K$1010, 0))/INDEX('Stock List'!$L$11:$L$1010, MATCH(V878, 'Stock List'!$K$11:$K$1010, 0)))*U878), 2), 0)</f>
        <v>0</v>
      </c>
      <c r="BP878" s="20"/>
      <c r="BQ878" s="20">
        <f>IFERROR(ROUND(((INDEX('Stock List'!$M$11:$M$1010, MATCH(X878, 'Stock List'!$K$11:$K$1010, 0))/INDEX('Stock List'!$L$11:$L$1010, MATCH(X878, 'Stock List'!$K$11:$K$1010, 0)))*W878), 2), 0)</f>
        <v>0</v>
      </c>
      <c r="BR878" s="20"/>
      <c r="BS878" s="20">
        <f>IFERROR(ROUND(((INDEX('Stock List'!$M$11:$M$1010, MATCH(Z878, 'Stock List'!$K$11:$K$1010, 0))/INDEX('Stock List'!$L$11:$L$1010, MATCH(Z878, 'Stock List'!$K$11:$K$1010, 0)))*Y878), 2), 0)</f>
        <v>0</v>
      </c>
      <c r="BT878" s="20"/>
      <c r="BU878" s="20">
        <f>IFERROR(ROUND(((INDEX('Stock List'!$M$11:$M$1010, MATCH(AB878, 'Stock List'!$K$11:$K$1010, 0))/INDEX('Stock List'!$L$11:$L$1010, MATCH(AB878, 'Stock List'!$K$11:$K$1010, 0)))*AA878), 2), 0)</f>
        <v>0</v>
      </c>
      <c r="BV878" s="20"/>
      <c r="BW878" s="20">
        <f>IFERROR(ROUND(((INDEX('Stock List'!$M$11:$M$1010, MATCH(AD878, 'Stock List'!$K$11:$K$1010, 0))/INDEX('Stock List'!$L$11:$L$1010, MATCH(AD878, 'Stock List'!$K$11:$K$1010, 0)))*AC878), 2), 0)</f>
        <v>0</v>
      </c>
      <c r="BX878" s="20"/>
      <c r="BY878" s="20">
        <f>IFERROR(ROUND(((INDEX('Stock List'!$M$11:$M$1010, MATCH(AF878, 'Stock List'!$K$11:$K$1010, 0))/INDEX('Stock List'!$L$11:$L$1010, MATCH(AF878, 'Stock List'!$K$11:$K$1010, 0)))*AE878), 2), 0)</f>
        <v>0</v>
      </c>
      <c r="BZ878" s="20"/>
      <c r="CA878" s="20">
        <f>IFERROR(ROUND(((INDEX('Stock List'!$M$11:$M$1010, MATCH(AH878, 'Stock List'!$K$11:$K$1010, 0))/INDEX('Stock List'!$L$11:$L$1010, MATCH(AH878, 'Stock List'!$K$11:$K$1010, 0)))*AG878), 2), 0)</f>
        <v>0</v>
      </c>
      <c r="CB878" s="20"/>
      <c r="CC878" s="20">
        <f>IFERROR(ROUND(((INDEX('Stock List'!$M$11:$M$1010, MATCH(AJ878, 'Stock List'!$K$11:$K$1010, 0))/INDEX('Stock List'!$L$11:$L$1010, MATCH(AJ878, 'Stock List'!$K$11:$K$1010, 0)))*AI878), 2), 0)</f>
        <v>0</v>
      </c>
      <c r="CD878" s="20"/>
      <c r="CE878" s="20">
        <f>IFERROR(ROUND(((INDEX('Stock List'!$M$11:$M$1010, MATCH(AL878, 'Stock List'!$K$11:$K$1010, 0))/INDEX('Stock List'!$L$11:$L$1010, MATCH(AL878, 'Stock List'!$K$11:$K$1010, 0)))*AK878), 2), 0)</f>
        <v>0</v>
      </c>
      <c r="CF878" s="20"/>
      <c r="CG878" s="20">
        <f>IFERROR(ROUND(((INDEX('Stock List'!$M$11:$M$1010, MATCH(AN878, 'Stock List'!$K$11:$K$1010, 0))/INDEX('Stock List'!$L$11:$L$1010, MATCH(AN878, 'Stock List'!$K$11:$K$1010, 0)))*AM878), 2), 0)</f>
        <v>0</v>
      </c>
      <c r="CH878" s="20"/>
      <c r="CI878" s="20">
        <f>IFERROR(ROUND(((INDEX('Stock List'!$M$11:$M$1010, MATCH(AP878, 'Stock List'!$K$11:$K$1010, 0))/INDEX('Stock List'!$L$11:$L$1010, MATCH(AP878, 'Stock List'!$K$11:$K$1010, 0)))*AO878), 2), 0)</f>
        <v>0</v>
      </c>
      <c r="CJ878" s="20"/>
      <c r="CK878" s="20">
        <f>IFERROR(ROUND(((INDEX('Stock List'!$M$11:$M$1010, MATCH(AR878, 'Stock List'!$K$11:$K$1010, 0))/INDEX('Stock List'!$L$11:$L$1010, MATCH(AR878, 'Stock List'!$K$11:$K$1010, 0)))*AQ878), 2), 0)</f>
        <v>0</v>
      </c>
      <c r="CL878" s="20"/>
      <c r="CM878" s="20">
        <f>IFERROR(ROUND(((INDEX('Stock List'!$M$11:$M$1010, MATCH(AT878, 'Stock List'!$K$11:$K$1010, 0))/INDEX('Stock List'!$L$11:$L$1010, MATCH(AT878, 'Stock List'!$K$11:$K$1010, 0)))*AS878), 2), 0)</f>
        <v>0</v>
      </c>
      <c r="CN878" s="20"/>
      <c r="CO878" s="20">
        <f>IFERROR(ROUND(((INDEX('Stock List'!$M$11:$M$1010, MATCH(AV878, 'Stock List'!$K$11:$K$1010, 0))/INDEX('Stock List'!$L$11:$L$1010, MATCH(AV878, 'Stock List'!$K$11:$K$1010, 0)))*AU878), 2), 0)</f>
        <v>0</v>
      </c>
      <c r="CP878" s="20"/>
      <c r="CQ878" s="20">
        <f>IFERROR(ROUND(((INDEX('Stock List'!$M$11:$M$1010, MATCH(AX878, 'Stock List'!$K$11:$K$1010, 0))/INDEX('Stock List'!$L$11:$L$1010, MATCH(AX878, 'Stock List'!$K$11:$K$1010, 0)))*AW878), 2), 0)</f>
        <v>0</v>
      </c>
      <c r="CR878" s="22"/>
      <c r="CT878" s="106" t="str">
        <f t="shared" si="706"/>
        <v/>
      </c>
      <c r="CU878" s="22" t="str">
        <f t="shared" si="707"/>
        <v/>
      </c>
      <c r="CX878" s="106" t="str">
        <f t="shared" si="708"/>
        <v/>
      </c>
      <c r="CY878" s="20" t="str">
        <f t="shared" si="709"/>
        <v/>
      </c>
      <c r="CZ878" s="22" t="str">
        <f t="shared" si="710"/>
        <v/>
      </c>
      <c r="DB878" s="76" t="str">
        <f>IF($H878="", "", COUNTIF($G$11:$G$1010, "&gt;"&amp;$G878)+1+COUNTIF($G$11:$G878, $G878)-1)</f>
        <v/>
      </c>
      <c r="DC878" s="76" t="str">
        <f>IF($H878="", "", COUNTIF($CZ$11:$CZ$1010, "&gt;"&amp;$CZ878)+1+COUNTIF($CZ$11:$CZ878, $CZ878)-1)</f>
        <v/>
      </c>
      <c r="DE878" s="147" t="str">
        <f t="shared" si="711"/>
        <v/>
      </c>
      <c r="DF878" s="148"/>
      <c r="DG878" s="19" t="str">
        <f t="shared" si="712"/>
        <v/>
      </c>
      <c r="DH878" s="153" t="str">
        <f t="shared" si="713"/>
        <v/>
      </c>
      <c r="DI878" s="19" t="str">
        <f t="shared" si="665"/>
        <v/>
      </c>
      <c r="DJ878" s="153" t="str">
        <f t="shared" si="666"/>
        <v/>
      </c>
      <c r="DK878" s="19" t="str">
        <f t="shared" si="667"/>
        <v/>
      </c>
      <c r="DL878" s="153" t="str">
        <f t="shared" si="668"/>
        <v/>
      </c>
      <c r="DM878" s="19" t="str">
        <f t="shared" si="669"/>
        <v/>
      </c>
      <c r="DN878" s="153" t="str">
        <f t="shared" si="670"/>
        <v/>
      </c>
      <c r="DO878" s="19" t="str">
        <f t="shared" si="671"/>
        <v/>
      </c>
      <c r="DP878" s="153" t="str">
        <f t="shared" si="672"/>
        <v/>
      </c>
      <c r="DQ878" s="19" t="str">
        <f t="shared" si="673"/>
        <v/>
      </c>
      <c r="DR878" s="153" t="str">
        <f t="shared" si="674"/>
        <v/>
      </c>
      <c r="DS878" s="19" t="str">
        <f t="shared" si="675"/>
        <v/>
      </c>
      <c r="DT878" s="153" t="str">
        <f t="shared" si="676"/>
        <v/>
      </c>
      <c r="DU878" s="19" t="str">
        <f t="shared" si="677"/>
        <v/>
      </c>
      <c r="DV878" s="153" t="str">
        <f t="shared" si="678"/>
        <v/>
      </c>
      <c r="DW878" s="19" t="str">
        <f t="shared" si="679"/>
        <v/>
      </c>
      <c r="DX878" s="153" t="str">
        <f t="shared" si="680"/>
        <v/>
      </c>
      <c r="DY878" s="19" t="str">
        <f t="shared" si="681"/>
        <v/>
      </c>
      <c r="DZ878" s="153" t="str">
        <f t="shared" si="682"/>
        <v/>
      </c>
      <c r="EA878" s="19" t="str">
        <f t="shared" si="683"/>
        <v/>
      </c>
      <c r="EB878" s="153" t="str">
        <f t="shared" si="684"/>
        <v/>
      </c>
      <c r="EC878" s="19" t="str">
        <f t="shared" si="685"/>
        <v/>
      </c>
      <c r="ED878" s="153" t="str">
        <f t="shared" si="686"/>
        <v/>
      </c>
      <c r="EE878" s="19" t="str">
        <f t="shared" si="687"/>
        <v/>
      </c>
      <c r="EF878" s="153" t="str">
        <f t="shared" si="688"/>
        <v/>
      </c>
      <c r="EG878" s="19" t="str">
        <f t="shared" si="689"/>
        <v/>
      </c>
      <c r="EH878" s="153" t="str">
        <f t="shared" si="690"/>
        <v/>
      </c>
      <c r="EI878" s="19" t="str">
        <f t="shared" si="691"/>
        <v/>
      </c>
      <c r="EJ878" s="153" t="str">
        <f t="shared" si="692"/>
        <v/>
      </c>
      <c r="EK878" s="19" t="str">
        <f t="shared" si="693"/>
        <v/>
      </c>
      <c r="EL878" s="153" t="str">
        <f t="shared" si="694"/>
        <v/>
      </c>
      <c r="EM878" s="19" t="str">
        <f t="shared" si="695"/>
        <v/>
      </c>
      <c r="EN878" s="153" t="str">
        <f t="shared" si="696"/>
        <v/>
      </c>
      <c r="EO878" s="19" t="str">
        <f t="shared" si="697"/>
        <v/>
      </c>
      <c r="EP878" s="153" t="str">
        <f t="shared" si="698"/>
        <v/>
      </c>
      <c r="EQ878" s="19" t="str">
        <f t="shared" si="699"/>
        <v/>
      </c>
      <c r="ER878" s="153" t="str">
        <f t="shared" si="700"/>
        <v/>
      </c>
      <c r="ES878" s="19" t="str">
        <f t="shared" si="701"/>
        <v/>
      </c>
      <c r="ET878" s="153" t="str">
        <f t="shared" si="702"/>
        <v/>
      </c>
    </row>
    <row r="879" spans="1:150" x14ac:dyDescent="0.25">
      <c r="A879" s="31"/>
      <c r="B879" s="91" t="str">
        <f t="shared" si="703"/>
        <v/>
      </c>
      <c r="C879" s="20" t="str">
        <f t="shared" si="663"/>
        <v/>
      </c>
      <c r="D879" s="97" t="str">
        <f t="shared" si="664"/>
        <v/>
      </c>
      <c r="E879" s="62" t="str">
        <f t="shared" si="704"/>
        <v/>
      </c>
      <c r="F879" s="31"/>
      <c r="G879" s="282"/>
      <c r="H879" s="283"/>
      <c r="I879" s="284"/>
      <c r="J879" s="285"/>
      <c r="K879" s="286"/>
      <c r="L879" s="287"/>
      <c r="M879" s="288"/>
      <c r="N879" s="287"/>
      <c r="O879" s="288"/>
      <c r="P879" s="287"/>
      <c r="Q879" s="288"/>
      <c r="R879" s="287"/>
      <c r="S879" s="288"/>
      <c r="T879" s="287"/>
      <c r="U879" s="288"/>
      <c r="V879" s="287"/>
      <c r="W879" s="288"/>
      <c r="X879" s="287"/>
      <c r="Y879" s="288"/>
      <c r="Z879" s="287"/>
      <c r="AA879" s="288"/>
      <c r="AB879" s="287"/>
      <c r="AC879" s="288"/>
      <c r="AD879" s="287"/>
      <c r="AE879" s="288"/>
      <c r="AF879" s="287"/>
      <c r="AG879" s="288"/>
      <c r="AH879" s="287"/>
      <c r="AI879" s="288"/>
      <c r="AJ879" s="287"/>
      <c r="AK879" s="288"/>
      <c r="AL879" s="287"/>
      <c r="AM879" s="288"/>
      <c r="AN879" s="287"/>
      <c r="AO879" s="288"/>
      <c r="AP879" s="287"/>
      <c r="AQ879" s="288"/>
      <c r="AR879" s="287"/>
      <c r="AS879" s="288"/>
      <c r="AT879" s="287"/>
      <c r="AU879" s="288"/>
      <c r="AV879" s="287"/>
      <c r="AW879" s="288"/>
      <c r="AX879" s="287"/>
      <c r="AY879" s="31"/>
      <c r="BA879" s="76" t="str">
        <f t="shared" si="705"/>
        <v/>
      </c>
      <c r="BC879" s="76" t="str">
        <f>IF('Stock List'!$K879="", "", 'Stock List'!$K879)</f>
        <v/>
      </c>
      <c r="BE879" s="106">
        <f>IFERROR(ROUND(((INDEX('Stock List'!$M$11:$M$1010, MATCH(L879, 'Stock List'!$K$11:$K$1010, 0))/INDEX('Stock List'!$L$11:$L$1010, MATCH(L879, 'Stock List'!$K$11:$K$1010, 0)))*K879), 2), 0)</f>
        <v>0</v>
      </c>
      <c r="BF879" s="20"/>
      <c r="BG879" s="20">
        <f>IFERROR(ROUND(((INDEX('Stock List'!$M$11:$M$1010, MATCH(N879, 'Stock List'!$K$11:$K$1010, 0))/INDEX('Stock List'!$L$11:$L$1010, MATCH(N879, 'Stock List'!$K$11:$K$1010, 0)))*M879), 2), 0)</f>
        <v>0</v>
      </c>
      <c r="BH879" s="20"/>
      <c r="BI879" s="20">
        <f>IFERROR(ROUND(((INDEX('Stock List'!$M$11:$M$1010, MATCH(P879, 'Stock List'!$K$11:$K$1010, 0))/INDEX('Stock List'!$L$11:$L$1010, MATCH(P879, 'Stock List'!$K$11:$K$1010, 0)))*O879), 2), 0)</f>
        <v>0</v>
      </c>
      <c r="BJ879" s="20"/>
      <c r="BK879" s="20">
        <f>IFERROR(ROUND(((INDEX('Stock List'!$M$11:$M$1010, MATCH(R879, 'Stock List'!$K$11:$K$1010, 0))/INDEX('Stock List'!$L$11:$L$1010, MATCH(R879, 'Stock List'!$K$11:$K$1010, 0)))*Q879), 2), 0)</f>
        <v>0</v>
      </c>
      <c r="BL879" s="20"/>
      <c r="BM879" s="20">
        <f>IFERROR(ROUND(((INDEX('Stock List'!$M$11:$M$1010, MATCH(T879, 'Stock List'!$K$11:$K$1010, 0))/INDEX('Stock List'!$L$11:$L$1010, MATCH(T879, 'Stock List'!$K$11:$K$1010, 0)))*S879), 2), 0)</f>
        <v>0</v>
      </c>
      <c r="BN879" s="20"/>
      <c r="BO879" s="20">
        <f>IFERROR(ROUND(((INDEX('Stock List'!$M$11:$M$1010, MATCH(V879, 'Stock List'!$K$11:$K$1010, 0))/INDEX('Stock List'!$L$11:$L$1010, MATCH(V879, 'Stock List'!$K$11:$K$1010, 0)))*U879), 2), 0)</f>
        <v>0</v>
      </c>
      <c r="BP879" s="20"/>
      <c r="BQ879" s="20">
        <f>IFERROR(ROUND(((INDEX('Stock List'!$M$11:$M$1010, MATCH(X879, 'Stock List'!$K$11:$K$1010, 0))/INDEX('Stock List'!$L$11:$L$1010, MATCH(X879, 'Stock List'!$K$11:$K$1010, 0)))*W879), 2), 0)</f>
        <v>0</v>
      </c>
      <c r="BR879" s="20"/>
      <c r="BS879" s="20">
        <f>IFERROR(ROUND(((INDEX('Stock List'!$M$11:$M$1010, MATCH(Z879, 'Stock List'!$K$11:$K$1010, 0))/INDEX('Stock List'!$L$11:$L$1010, MATCH(Z879, 'Stock List'!$K$11:$K$1010, 0)))*Y879), 2), 0)</f>
        <v>0</v>
      </c>
      <c r="BT879" s="20"/>
      <c r="BU879" s="20">
        <f>IFERROR(ROUND(((INDEX('Stock List'!$M$11:$M$1010, MATCH(AB879, 'Stock List'!$K$11:$K$1010, 0))/INDEX('Stock List'!$L$11:$L$1010, MATCH(AB879, 'Stock List'!$K$11:$K$1010, 0)))*AA879), 2), 0)</f>
        <v>0</v>
      </c>
      <c r="BV879" s="20"/>
      <c r="BW879" s="20">
        <f>IFERROR(ROUND(((INDEX('Stock List'!$M$11:$M$1010, MATCH(AD879, 'Stock List'!$K$11:$K$1010, 0))/INDEX('Stock List'!$L$11:$L$1010, MATCH(AD879, 'Stock List'!$K$11:$K$1010, 0)))*AC879), 2), 0)</f>
        <v>0</v>
      </c>
      <c r="BX879" s="20"/>
      <c r="BY879" s="20">
        <f>IFERROR(ROUND(((INDEX('Stock List'!$M$11:$M$1010, MATCH(AF879, 'Stock List'!$K$11:$K$1010, 0))/INDEX('Stock List'!$L$11:$L$1010, MATCH(AF879, 'Stock List'!$K$11:$K$1010, 0)))*AE879), 2), 0)</f>
        <v>0</v>
      </c>
      <c r="BZ879" s="20"/>
      <c r="CA879" s="20">
        <f>IFERROR(ROUND(((INDEX('Stock List'!$M$11:$M$1010, MATCH(AH879, 'Stock List'!$K$11:$K$1010, 0))/INDEX('Stock List'!$L$11:$L$1010, MATCH(AH879, 'Stock List'!$K$11:$K$1010, 0)))*AG879), 2), 0)</f>
        <v>0</v>
      </c>
      <c r="CB879" s="20"/>
      <c r="CC879" s="20">
        <f>IFERROR(ROUND(((INDEX('Stock List'!$M$11:$M$1010, MATCH(AJ879, 'Stock List'!$K$11:$K$1010, 0))/INDEX('Stock List'!$L$11:$L$1010, MATCH(AJ879, 'Stock List'!$K$11:$K$1010, 0)))*AI879), 2), 0)</f>
        <v>0</v>
      </c>
      <c r="CD879" s="20"/>
      <c r="CE879" s="20">
        <f>IFERROR(ROUND(((INDEX('Stock List'!$M$11:$M$1010, MATCH(AL879, 'Stock List'!$K$11:$K$1010, 0))/INDEX('Stock List'!$L$11:$L$1010, MATCH(AL879, 'Stock List'!$K$11:$K$1010, 0)))*AK879), 2), 0)</f>
        <v>0</v>
      </c>
      <c r="CF879" s="20"/>
      <c r="CG879" s="20">
        <f>IFERROR(ROUND(((INDEX('Stock List'!$M$11:$M$1010, MATCH(AN879, 'Stock List'!$K$11:$K$1010, 0))/INDEX('Stock List'!$L$11:$L$1010, MATCH(AN879, 'Stock List'!$K$11:$K$1010, 0)))*AM879), 2), 0)</f>
        <v>0</v>
      </c>
      <c r="CH879" s="20"/>
      <c r="CI879" s="20">
        <f>IFERROR(ROUND(((INDEX('Stock List'!$M$11:$M$1010, MATCH(AP879, 'Stock List'!$K$11:$K$1010, 0))/INDEX('Stock List'!$L$11:$L$1010, MATCH(AP879, 'Stock List'!$K$11:$K$1010, 0)))*AO879), 2), 0)</f>
        <v>0</v>
      </c>
      <c r="CJ879" s="20"/>
      <c r="CK879" s="20">
        <f>IFERROR(ROUND(((INDEX('Stock List'!$M$11:$M$1010, MATCH(AR879, 'Stock List'!$K$11:$K$1010, 0))/INDEX('Stock List'!$L$11:$L$1010, MATCH(AR879, 'Stock List'!$K$11:$K$1010, 0)))*AQ879), 2), 0)</f>
        <v>0</v>
      </c>
      <c r="CL879" s="20"/>
      <c r="CM879" s="20">
        <f>IFERROR(ROUND(((INDEX('Stock List'!$M$11:$M$1010, MATCH(AT879, 'Stock List'!$K$11:$K$1010, 0))/INDEX('Stock List'!$L$11:$L$1010, MATCH(AT879, 'Stock List'!$K$11:$K$1010, 0)))*AS879), 2), 0)</f>
        <v>0</v>
      </c>
      <c r="CN879" s="20"/>
      <c r="CO879" s="20">
        <f>IFERROR(ROUND(((INDEX('Stock List'!$M$11:$M$1010, MATCH(AV879, 'Stock List'!$K$11:$K$1010, 0))/INDEX('Stock List'!$L$11:$L$1010, MATCH(AV879, 'Stock List'!$K$11:$K$1010, 0)))*AU879), 2), 0)</f>
        <v>0</v>
      </c>
      <c r="CP879" s="20"/>
      <c r="CQ879" s="20">
        <f>IFERROR(ROUND(((INDEX('Stock List'!$M$11:$M$1010, MATCH(AX879, 'Stock List'!$K$11:$K$1010, 0))/INDEX('Stock List'!$L$11:$L$1010, MATCH(AX879, 'Stock List'!$K$11:$K$1010, 0)))*AW879), 2), 0)</f>
        <v>0</v>
      </c>
      <c r="CR879" s="22"/>
      <c r="CT879" s="106" t="str">
        <f t="shared" si="706"/>
        <v/>
      </c>
      <c r="CU879" s="22" t="str">
        <f t="shared" si="707"/>
        <v/>
      </c>
      <c r="CX879" s="106" t="str">
        <f t="shared" si="708"/>
        <v/>
      </c>
      <c r="CY879" s="20" t="str">
        <f t="shared" si="709"/>
        <v/>
      </c>
      <c r="CZ879" s="22" t="str">
        <f t="shared" si="710"/>
        <v/>
      </c>
      <c r="DB879" s="76" t="str">
        <f>IF($H879="", "", COUNTIF($G$11:$G$1010, "&gt;"&amp;$G879)+1+COUNTIF($G$11:$G879, $G879)-1)</f>
        <v/>
      </c>
      <c r="DC879" s="76" t="str">
        <f>IF($H879="", "", COUNTIF($CZ$11:$CZ$1010, "&gt;"&amp;$CZ879)+1+COUNTIF($CZ$11:$CZ879, $CZ879)-1)</f>
        <v/>
      </c>
      <c r="DE879" s="147" t="str">
        <f t="shared" si="711"/>
        <v/>
      </c>
      <c r="DF879" s="148"/>
      <c r="DG879" s="19" t="str">
        <f t="shared" si="712"/>
        <v/>
      </c>
      <c r="DH879" s="153" t="str">
        <f t="shared" si="713"/>
        <v/>
      </c>
      <c r="DI879" s="19" t="str">
        <f t="shared" si="665"/>
        <v/>
      </c>
      <c r="DJ879" s="153" t="str">
        <f t="shared" si="666"/>
        <v/>
      </c>
      <c r="DK879" s="19" t="str">
        <f t="shared" si="667"/>
        <v/>
      </c>
      <c r="DL879" s="153" t="str">
        <f t="shared" si="668"/>
        <v/>
      </c>
      <c r="DM879" s="19" t="str">
        <f t="shared" si="669"/>
        <v/>
      </c>
      <c r="DN879" s="153" t="str">
        <f t="shared" si="670"/>
        <v/>
      </c>
      <c r="DO879" s="19" t="str">
        <f t="shared" si="671"/>
        <v/>
      </c>
      <c r="DP879" s="153" t="str">
        <f t="shared" si="672"/>
        <v/>
      </c>
      <c r="DQ879" s="19" t="str">
        <f t="shared" si="673"/>
        <v/>
      </c>
      <c r="DR879" s="153" t="str">
        <f t="shared" si="674"/>
        <v/>
      </c>
      <c r="DS879" s="19" t="str">
        <f t="shared" si="675"/>
        <v/>
      </c>
      <c r="DT879" s="153" t="str">
        <f t="shared" si="676"/>
        <v/>
      </c>
      <c r="DU879" s="19" t="str">
        <f t="shared" si="677"/>
        <v/>
      </c>
      <c r="DV879" s="153" t="str">
        <f t="shared" si="678"/>
        <v/>
      </c>
      <c r="DW879" s="19" t="str">
        <f t="shared" si="679"/>
        <v/>
      </c>
      <c r="DX879" s="153" t="str">
        <f t="shared" si="680"/>
        <v/>
      </c>
      <c r="DY879" s="19" t="str">
        <f t="shared" si="681"/>
        <v/>
      </c>
      <c r="DZ879" s="153" t="str">
        <f t="shared" si="682"/>
        <v/>
      </c>
      <c r="EA879" s="19" t="str">
        <f t="shared" si="683"/>
        <v/>
      </c>
      <c r="EB879" s="153" t="str">
        <f t="shared" si="684"/>
        <v/>
      </c>
      <c r="EC879" s="19" t="str">
        <f t="shared" si="685"/>
        <v/>
      </c>
      <c r="ED879" s="153" t="str">
        <f t="shared" si="686"/>
        <v/>
      </c>
      <c r="EE879" s="19" t="str">
        <f t="shared" si="687"/>
        <v/>
      </c>
      <c r="EF879" s="153" t="str">
        <f t="shared" si="688"/>
        <v/>
      </c>
      <c r="EG879" s="19" t="str">
        <f t="shared" si="689"/>
        <v/>
      </c>
      <c r="EH879" s="153" t="str">
        <f t="shared" si="690"/>
        <v/>
      </c>
      <c r="EI879" s="19" t="str">
        <f t="shared" si="691"/>
        <v/>
      </c>
      <c r="EJ879" s="153" t="str">
        <f t="shared" si="692"/>
        <v/>
      </c>
      <c r="EK879" s="19" t="str">
        <f t="shared" si="693"/>
        <v/>
      </c>
      <c r="EL879" s="153" t="str">
        <f t="shared" si="694"/>
        <v/>
      </c>
      <c r="EM879" s="19" t="str">
        <f t="shared" si="695"/>
        <v/>
      </c>
      <c r="EN879" s="153" t="str">
        <f t="shared" si="696"/>
        <v/>
      </c>
      <c r="EO879" s="19" t="str">
        <f t="shared" si="697"/>
        <v/>
      </c>
      <c r="EP879" s="153" t="str">
        <f t="shared" si="698"/>
        <v/>
      </c>
      <c r="EQ879" s="19" t="str">
        <f t="shared" si="699"/>
        <v/>
      </c>
      <c r="ER879" s="153" t="str">
        <f t="shared" si="700"/>
        <v/>
      </c>
      <c r="ES879" s="19" t="str">
        <f t="shared" si="701"/>
        <v/>
      </c>
      <c r="ET879" s="153" t="str">
        <f t="shared" si="702"/>
        <v/>
      </c>
    </row>
    <row r="880" spans="1:150" x14ac:dyDescent="0.25">
      <c r="A880" s="31"/>
      <c r="B880" s="91" t="str">
        <f t="shared" si="703"/>
        <v/>
      </c>
      <c r="C880" s="20" t="str">
        <f t="shared" si="663"/>
        <v/>
      </c>
      <c r="D880" s="97" t="str">
        <f t="shared" si="664"/>
        <v/>
      </c>
      <c r="E880" s="62" t="str">
        <f t="shared" si="704"/>
        <v/>
      </c>
      <c r="F880" s="31"/>
      <c r="G880" s="282"/>
      <c r="H880" s="283"/>
      <c r="I880" s="284"/>
      <c r="J880" s="285"/>
      <c r="K880" s="286"/>
      <c r="L880" s="287"/>
      <c r="M880" s="288"/>
      <c r="N880" s="287"/>
      <c r="O880" s="288"/>
      <c r="P880" s="287"/>
      <c r="Q880" s="288"/>
      <c r="R880" s="287"/>
      <c r="S880" s="288"/>
      <c r="T880" s="287"/>
      <c r="U880" s="288"/>
      <c r="V880" s="287"/>
      <c r="W880" s="288"/>
      <c r="X880" s="287"/>
      <c r="Y880" s="288"/>
      <c r="Z880" s="287"/>
      <c r="AA880" s="288"/>
      <c r="AB880" s="287"/>
      <c r="AC880" s="288"/>
      <c r="AD880" s="287"/>
      <c r="AE880" s="288"/>
      <c r="AF880" s="287"/>
      <c r="AG880" s="288"/>
      <c r="AH880" s="287"/>
      <c r="AI880" s="288"/>
      <c r="AJ880" s="287"/>
      <c r="AK880" s="288"/>
      <c r="AL880" s="287"/>
      <c r="AM880" s="288"/>
      <c r="AN880" s="287"/>
      <c r="AO880" s="288"/>
      <c r="AP880" s="287"/>
      <c r="AQ880" s="288"/>
      <c r="AR880" s="287"/>
      <c r="AS880" s="288"/>
      <c r="AT880" s="287"/>
      <c r="AU880" s="288"/>
      <c r="AV880" s="287"/>
      <c r="AW880" s="288"/>
      <c r="AX880" s="287"/>
      <c r="AY880" s="31"/>
      <c r="BA880" s="76" t="str">
        <f t="shared" si="705"/>
        <v/>
      </c>
      <c r="BC880" s="76" t="str">
        <f>IF('Stock List'!$K880="", "", 'Stock List'!$K880)</f>
        <v/>
      </c>
      <c r="BE880" s="106">
        <f>IFERROR(ROUND(((INDEX('Stock List'!$M$11:$M$1010, MATCH(L880, 'Stock List'!$K$11:$K$1010, 0))/INDEX('Stock List'!$L$11:$L$1010, MATCH(L880, 'Stock List'!$K$11:$K$1010, 0)))*K880), 2), 0)</f>
        <v>0</v>
      </c>
      <c r="BF880" s="20"/>
      <c r="BG880" s="20">
        <f>IFERROR(ROUND(((INDEX('Stock List'!$M$11:$M$1010, MATCH(N880, 'Stock List'!$K$11:$K$1010, 0))/INDEX('Stock List'!$L$11:$L$1010, MATCH(N880, 'Stock List'!$K$11:$K$1010, 0)))*M880), 2), 0)</f>
        <v>0</v>
      </c>
      <c r="BH880" s="20"/>
      <c r="BI880" s="20">
        <f>IFERROR(ROUND(((INDEX('Stock List'!$M$11:$M$1010, MATCH(P880, 'Stock List'!$K$11:$K$1010, 0))/INDEX('Stock List'!$L$11:$L$1010, MATCH(P880, 'Stock List'!$K$11:$K$1010, 0)))*O880), 2), 0)</f>
        <v>0</v>
      </c>
      <c r="BJ880" s="20"/>
      <c r="BK880" s="20">
        <f>IFERROR(ROUND(((INDEX('Stock List'!$M$11:$M$1010, MATCH(R880, 'Stock List'!$K$11:$K$1010, 0))/INDEX('Stock List'!$L$11:$L$1010, MATCH(R880, 'Stock List'!$K$11:$K$1010, 0)))*Q880), 2), 0)</f>
        <v>0</v>
      </c>
      <c r="BL880" s="20"/>
      <c r="BM880" s="20">
        <f>IFERROR(ROUND(((INDEX('Stock List'!$M$11:$M$1010, MATCH(T880, 'Stock List'!$K$11:$K$1010, 0))/INDEX('Stock List'!$L$11:$L$1010, MATCH(T880, 'Stock List'!$K$11:$K$1010, 0)))*S880), 2), 0)</f>
        <v>0</v>
      </c>
      <c r="BN880" s="20"/>
      <c r="BO880" s="20">
        <f>IFERROR(ROUND(((INDEX('Stock List'!$M$11:$M$1010, MATCH(V880, 'Stock List'!$K$11:$K$1010, 0))/INDEX('Stock List'!$L$11:$L$1010, MATCH(V880, 'Stock List'!$K$11:$K$1010, 0)))*U880), 2), 0)</f>
        <v>0</v>
      </c>
      <c r="BP880" s="20"/>
      <c r="BQ880" s="20">
        <f>IFERROR(ROUND(((INDEX('Stock List'!$M$11:$M$1010, MATCH(X880, 'Stock List'!$K$11:$K$1010, 0))/INDEX('Stock List'!$L$11:$L$1010, MATCH(X880, 'Stock List'!$K$11:$K$1010, 0)))*W880), 2), 0)</f>
        <v>0</v>
      </c>
      <c r="BR880" s="20"/>
      <c r="BS880" s="20">
        <f>IFERROR(ROUND(((INDEX('Stock List'!$M$11:$M$1010, MATCH(Z880, 'Stock List'!$K$11:$K$1010, 0))/INDEX('Stock List'!$L$11:$L$1010, MATCH(Z880, 'Stock List'!$K$11:$K$1010, 0)))*Y880), 2), 0)</f>
        <v>0</v>
      </c>
      <c r="BT880" s="20"/>
      <c r="BU880" s="20">
        <f>IFERROR(ROUND(((INDEX('Stock List'!$M$11:$M$1010, MATCH(AB880, 'Stock List'!$K$11:$K$1010, 0))/INDEX('Stock List'!$L$11:$L$1010, MATCH(AB880, 'Stock List'!$K$11:$K$1010, 0)))*AA880), 2), 0)</f>
        <v>0</v>
      </c>
      <c r="BV880" s="20"/>
      <c r="BW880" s="20">
        <f>IFERROR(ROUND(((INDEX('Stock List'!$M$11:$M$1010, MATCH(AD880, 'Stock List'!$K$11:$K$1010, 0))/INDEX('Stock List'!$L$11:$L$1010, MATCH(AD880, 'Stock List'!$K$11:$K$1010, 0)))*AC880), 2), 0)</f>
        <v>0</v>
      </c>
      <c r="BX880" s="20"/>
      <c r="BY880" s="20">
        <f>IFERROR(ROUND(((INDEX('Stock List'!$M$11:$M$1010, MATCH(AF880, 'Stock List'!$K$11:$K$1010, 0))/INDEX('Stock List'!$L$11:$L$1010, MATCH(AF880, 'Stock List'!$K$11:$K$1010, 0)))*AE880), 2), 0)</f>
        <v>0</v>
      </c>
      <c r="BZ880" s="20"/>
      <c r="CA880" s="20">
        <f>IFERROR(ROUND(((INDEX('Stock List'!$M$11:$M$1010, MATCH(AH880, 'Stock List'!$K$11:$K$1010, 0))/INDEX('Stock List'!$L$11:$L$1010, MATCH(AH880, 'Stock List'!$K$11:$K$1010, 0)))*AG880), 2), 0)</f>
        <v>0</v>
      </c>
      <c r="CB880" s="20"/>
      <c r="CC880" s="20">
        <f>IFERROR(ROUND(((INDEX('Stock List'!$M$11:$M$1010, MATCH(AJ880, 'Stock List'!$K$11:$K$1010, 0))/INDEX('Stock List'!$L$11:$L$1010, MATCH(AJ880, 'Stock List'!$K$11:$K$1010, 0)))*AI880), 2), 0)</f>
        <v>0</v>
      </c>
      <c r="CD880" s="20"/>
      <c r="CE880" s="20">
        <f>IFERROR(ROUND(((INDEX('Stock List'!$M$11:$M$1010, MATCH(AL880, 'Stock List'!$K$11:$K$1010, 0))/INDEX('Stock List'!$L$11:$L$1010, MATCH(AL880, 'Stock List'!$K$11:$K$1010, 0)))*AK880), 2), 0)</f>
        <v>0</v>
      </c>
      <c r="CF880" s="20"/>
      <c r="CG880" s="20">
        <f>IFERROR(ROUND(((INDEX('Stock List'!$M$11:$M$1010, MATCH(AN880, 'Stock List'!$K$11:$K$1010, 0))/INDEX('Stock List'!$L$11:$L$1010, MATCH(AN880, 'Stock List'!$K$11:$K$1010, 0)))*AM880), 2), 0)</f>
        <v>0</v>
      </c>
      <c r="CH880" s="20"/>
      <c r="CI880" s="20">
        <f>IFERROR(ROUND(((INDEX('Stock List'!$M$11:$M$1010, MATCH(AP880, 'Stock List'!$K$11:$K$1010, 0))/INDEX('Stock List'!$L$11:$L$1010, MATCH(AP880, 'Stock List'!$K$11:$K$1010, 0)))*AO880), 2), 0)</f>
        <v>0</v>
      </c>
      <c r="CJ880" s="20"/>
      <c r="CK880" s="20">
        <f>IFERROR(ROUND(((INDEX('Stock List'!$M$11:$M$1010, MATCH(AR880, 'Stock List'!$K$11:$K$1010, 0))/INDEX('Stock List'!$L$11:$L$1010, MATCH(AR880, 'Stock List'!$K$11:$K$1010, 0)))*AQ880), 2), 0)</f>
        <v>0</v>
      </c>
      <c r="CL880" s="20"/>
      <c r="CM880" s="20">
        <f>IFERROR(ROUND(((INDEX('Stock List'!$M$11:$M$1010, MATCH(AT880, 'Stock List'!$K$11:$K$1010, 0))/INDEX('Stock List'!$L$11:$L$1010, MATCH(AT880, 'Stock List'!$K$11:$K$1010, 0)))*AS880), 2), 0)</f>
        <v>0</v>
      </c>
      <c r="CN880" s="20"/>
      <c r="CO880" s="20">
        <f>IFERROR(ROUND(((INDEX('Stock List'!$M$11:$M$1010, MATCH(AV880, 'Stock List'!$K$11:$K$1010, 0))/INDEX('Stock List'!$L$11:$L$1010, MATCH(AV880, 'Stock List'!$K$11:$K$1010, 0)))*AU880), 2), 0)</f>
        <v>0</v>
      </c>
      <c r="CP880" s="20"/>
      <c r="CQ880" s="20">
        <f>IFERROR(ROUND(((INDEX('Stock List'!$M$11:$M$1010, MATCH(AX880, 'Stock List'!$K$11:$K$1010, 0))/INDEX('Stock List'!$L$11:$L$1010, MATCH(AX880, 'Stock List'!$K$11:$K$1010, 0)))*AW880), 2), 0)</f>
        <v>0</v>
      </c>
      <c r="CR880" s="22"/>
      <c r="CT880" s="106" t="str">
        <f t="shared" si="706"/>
        <v/>
      </c>
      <c r="CU880" s="22" t="str">
        <f t="shared" si="707"/>
        <v/>
      </c>
      <c r="CX880" s="106" t="str">
        <f t="shared" si="708"/>
        <v/>
      </c>
      <c r="CY880" s="20" t="str">
        <f t="shared" si="709"/>
        <v/>
      </c>
      <c r="CZ880" s="22" t="str">
        <f t="shared" si="710"/>
        <v/>
      </c>
      <c r="DB880" s="76" t="str">
        <f>IF($H880="", "", COUNTIF($G$11:$G$1010, "&gt;"&amp;$G880)+1+COUNTIF($G$11:$G880, $G880)-1)</f>
        <v/>
      </c>
      <c r="DC880" s="76" t="str">
        <f>IF($H880="", "", COUNTIF($CZ$11:$CZ$1010, "&gt;"&amp;$CZ880)+1+COUNTIF($CZ$11:$CZ880, $CZ880)-1)</f>
        <v/>
      </c>
      <c r="DE880" s="147" t="str">
        <f t="shared" si="711"/>
        <v/>
      </c>
      <c r="DF880" s="148"/>
      <c r="DG880" s="19" t="str">
        <f t="shared" si="712"/>
        <v/>
      </c>
      <c r="DH880" s="153" t="str">
        <f t="shared" si="713"/>
        <v/>
      </c>
      <c r="DI880" s="19" t="str">
        <f t="shared" si="665"/>
        <v/>
      </c>
      <c r="DJ880" s="153" t="str">
        <f t="shared" si="666"/>
        <v/>
      </c>
      <c r="DK880" s="19" t="str">
        <f t="shared" si="667"/>
        <v/>
      </c>
      <c r="DL880" s="153" t="str">
        <f t="shared" si="668"/>
        <v/>
      </c>
      <c r="DM880" s="19" t="str">
        <f t="shared" si="669"/>
        <v/>
      </c>
      <c r="DN880" s="153" t="str">
        <f t="shared" si="670"/>
        <v/>
      </c>
      <c r="DO880" s="19" t="str">
        <f t="shared" si="671"/>
        <v/>
      </c>
      <c r="DP880" s="153" t="str">
        <f t="shared" si="672"/>
        <v/>
      </c>
      <c r="DQ880" s="19" t="str">
        <f t="shared" si="673"/>
        <v/>
      </c>
      <c r="DR880" s="153" t="str">
        <f t="shared" si="674"/>
        <v/>
      </c>
      <c r="DS880" s="19" t="str">
        <f t="shared" si="675"/>
        <v/>
      </c>
      <c r="DT880" s="153" t="str">
        <f t="shared" si="676"/>
        <v/>
      </c>
      <c r="DU880" s="19" t="str">
        <f t="shared" si="677"/>
        <v/>
      </c>
      <c r="DV880" s="153" t="str">
        <f t="shared" si="678"/>
        <v/>
      </c>
      <c r="DW880" s="19" t="str">
        <f t="shared" si="679"/>
        <v/>
      </c>
      <c r="DX880" s="153" t="str">
        <f t="shared" si="680"/>
        <v/>
      </c>
      <c r="DY880" s="19" t="str">
        <f t="shared" si="681"/>
        <v/>
      </c>
      <c r="DZ880" s="153" t="str">
        <f t="shared" si="682"/>
        <v/>
      </c>
      <c r="EA880" s="19" t="str">
        <f t="shared" si="683"/>
        <v/>
      </c>
      <c r="EB880" s="153" t="str">
        <f t="shared" si="684"/>
        <v/>
      </c>
      <c r="EC880" s="19" t="str">
        <f t="shared" si="685"/>
        <v/>
      </c>
      <c r="ED880" s="153" t="str">
        <f t="shared" si="686"/>
        <v/>
      </c>
      <c r="EE880" s="19" t="str">
        <f t="shared" si="687"/>
        <v/>
      </c>
      <c r="EF880" s="153" t="str">
        <f t="shared" si="688"/>
        <v/>
      </c>
      <c r="EG880" s="19" t="str">
        <f t="shared" si="689"/>
        <v/>
      </c>
      <c r="EH880" s="153" t="str">
        <f t="shared" si="690"/>
        <v/>
      </c>
      <c r="EI880" s="19" t="str">
        <f t="shared" si="691"/>
        <v/>
      </c>
      <c r="EJ880" s="153" t="str">
        <f t="shared" si="692"/>
        <v/>
      </c>
      <c r="EK880" s="19" t="str">
        <f t="shared" si="693"/>
        <v/>
      </c>
      <c r="EL880" s="153" t="str">
        <f t="shared" si="694"/>
        <v/>
      </c>
      <c r="EM880" s="19" t="str">
        <f t="shared" si="695"/>
        <v/>
      </c>
      <c r="EN880" s="153" t="str">
        <f t="shared" si="696"/>
        <v/>
      </c>
      <c r="EO880" s="19" t="str">
        <f t="shared" si="697"/>
        <v/>
      </c>
      <c r="EP880" s="153" t="str">
        <f t="shared" si="698"/>
        <v/>
      </c>
      <c r="EQ880" s="19" t="str">
        <f t="shared" si="699"/>
        <v/>
      </c>
      <c r="ER880" s="153" t="str">
        <f t="shared" si="700"/>
        <v/>
      </c>
      <c r="ES880" s="19" t="str">
        <f t="shared" si="701"/>
        <v/>
      </c>
      <c r="ET880" s="153" t="str">
        <f t="shared" si="702"/>
        <v/>
      </c>
    </row>
    <row r="881" spans="1:150" x14ac:dyDescent="0.25">
      <c r="A881" s="31"/>
      <c r="B881" s="91" t="str">
        <f t="shared" si="703"/>
        <v/>
      </c>
      <c r="C881" s="20" t="str">
        <f t="shared" si="663"/>
        <v/>
      </c>
      <c r="D881" s="97" t="str">
        <f t="shared" si="664"/>
        <v/>
      </c>
      <c r="E881" s="62" t="str">
        <f t="shared" si="704"/>
        <v/>
      </c>
      <c r="F881" s="31"/>
      <c r="G881" s="282"/>
      <c r="H881" s="283"/>
      <c r="I881" s="284"/>
      <c r="J881" s="285"/>
      <c r="K881" s="286"/>
      <c r="L881" s="287"/>
      <c r="M881" s="288"/>
      <c r="N881" s="287"/>
      <c r="O881" s="288"/>
      <c r="P881" s="287"/>
      <c r="Q881" s="288"/>
      <c r="R881" s="287"/>
      <c r="S881" s="288"/>
      <c r="T881" s="287"/>
      <c r="U881" s="288"/>
      <c r="V881" s="287"/>
      <c r="W881" s="288"/>
      <c r="X881" s="287"/>
      <c r="Y881" s="288"/>
      <c r="Z881" s="287"/>
      <c r="AA881" s="288"/>
      <c r="AB881" s="287"/>
      <c r="AC881" s="288"/>
      <c r="AD881" s="287"/>
      <c r="AE881" s="288"/>
      <c r="AF881" s="287"/>
      <c r="AG881" s="288"/>
      <c r="AH881" s="287"/>
      <c r="AI881" s="288"/>
      <c r="AJ881" s="287"/>
      <c r="AK881" s="288"/>
      <c r="AL881" s="287"/>
      <c r="AM881" s="288"/>
      <c r="AN881" s="287"/>
      <c r="AO881" s="288"/>
      <c r="AP881" s="287"/>
      <c r="AQ881" s="288"/>
      <c r="AR881" s="287"/>
      <c r="AS881" s="288"/>
      <c r="AT881" s="287"/>
      <c r="AU881" s="288"/>
      <c r="AV881" s="287"/>
      <c r="AW881" s="288"/>
      <c r="AX881" s="287"/>
      <c r="AY881" s="31"/>
      <c r="BA881" s="76" t="str">
        <f t="shared" si="705"/>
        <v/>
      </c>
      <c r="BC881" s="76" t="str">
        <f>IF('Stock List'!$K881="", "", 'Stock List'!$K881)</f>
        <v/>
      </c>
      <c r="BE881" s="106">
        <f>IFERROR(ROUND(((INDEX('Stock List'!$M$11:$M$1010, MATCH(L881, 'Stock List'!$K$11:$K$1010, 0))/INDEX('Stock List'!$L$11:$L$1010, MATCH(L881, 'Stock List'!$K$11:$K$1010, 0)))*K881), 2), 0)</f>
        <v>0</v>
      </c>
      <c r="BF881" s="20"/>
      <c r="BG881" s="20">
        <f>IFERROR(ROUND(((INDEX('Stock List'!$M$11:$M$1010, MATCH(N881, 'Stock List'!$K$11:$K$1010, 0))/INDEX('Stock List'!$L$11:$L$1010, MATCH(N881, 'Stock List'!$K$11:$K$1010, 0)))*M881), 2), 0)</f>
        <v>0</v>
      </c>
      <c r="BH881" s="20"/>
      <c r="BI881" s="20">
        <f>IFERROR(ROUND(((INDEX('Stock List'!$M$11:$M$1010, MATCH(P881, 'Stock List'!$K$11:$K$1010, 0))/INDEX('Stock List'!$L$11:$L$1010, MATCH(P881, 'Stock List'!$K$11:$K$1010, 0)))*O881), 2), 0)</f>
        <v>0</v>
      </c>
      <c r="BJ881" s="20"/>
      <c r="BK881" s="20">
        <f>IFERROR(ROUND(((INDEX('Stock List'!$M$11:$M$1010, MATCH(R881, 'Stock List'!$K$11:$K$1010, 0))/INDEX('Stock List'!$L$11:$L$1010, MATCH(R881, 'Stock List'!$K$11:$K$1010, 0)))*Q881), 2), 0)</f>
        <v>0</v>
      </c>
      <c r="BL881" s="20"/>
      <c r="BM881" s="20">
        <f>IFERROR(ROUND(((INDEX('Stock List'!$M$11:$M$1010, MATCH(T881, 'Stock List'!$K$11:$K$1010, 0))/INDEX('Stock List'!$L$11:$L$1010, MATCH(T881, 'Stock List'!$K$11:$K$1010, 0)))*S881), 2), 0)</f>
        <v>0</v>
      </c>
      <c r="BN881" s="20"/>
      <c r="BO881" s="20">
        <f>IFERROR(ROUND(((INDEX('Stock List'!$M$11:$M$1010, MATCH(V881, 'Stock List'!$K$11:$K$1010, 0))/INDEX('Stock List'!$L$11:$L$1010, MATCH(V881, 'Stock List'!$K$11:$K$1010, 0)))*U881), 2), 0)</f>
        <v>0</v>
      </c>
      <c r="BP881" s="20"/>
      <c r="BQ881" s="20">
        <f>IFERROR(ROUND(((INDEX('Stock List'!$M$11:$M$1010, MATCH(X881, 'Stock List'!$K$11:$K$1010, 0))/INDEX('Stock List'!$L$11:$L$1010, MATCH(X881, 'Stock List'!$K$11:$K$1010, 0)))*W881), 2), 0)</f>
        <v>0</v>
      </c>
      <c r="BR881" s="20"/>
      <c r="BS881" s="20">
        <f>IFERROR(ROUND(((INDEX('Stock List'!$M$11:$M$1010, MATCH(Z881, 'Stock List'!$K$11:$K$1010, 0))/INDEX('Stock List'!$L$11:$L$1010, MATCH(Z881, 'Stock List'!$K$11:$K$1010, 0)))*Y881), 2), 0)</f>
        <v>0</v>
      </c>
      <c r="BT881" s="20"/>
      <c r="BU881" s="20">
        <f>IFERROR(ROUND(((INDEX('Stock List'!$M$11:$M$1010, MATCH(AB881, 'Stock List'!$K$11:$K$1010, 0))/INDEX('Stock List'!$L$11:$L$1010, MATCH(AB881, 'Stock List'!$K$11:$K$1010, 0)))*AA881), 2), 0)</f>
        <v>0</v>
      </c>
      <c r="BV881" s="20"/>
      <c r="BW881" s="20">
        <f>IFERROR(ROUND(((INDEX('Stock List'!$M$11:$M$1010, MATCH(AD881, 'Stock List'!$K$11:$K$1010, 0))/INDEX('Stock List'!$L$11:$L$1010, MATCH(AD881, 'Stock List'!$K$11:$K$1010, 0)))*AC881), 2), 0)</f>
        <v>0</v>
      </c>
      <c r="BX881" s="20"/>
      <c r="BY881" s="20">
        <f>IFERROR(ROUND(((INDEX('Stock List'!$M$11:$M$1010, MATCH(AF881, 'Stock List'!$K$11:$K$1010, 0))/INDEX('Stock List'!$L$11:$L$1010, MATCH(AF881, 'Stock List'!$K$11:$K$1010, 0)))*AE881), 2), 0)</f>
        <v>0</v>
      </c>
      <c r="BZ881" s="20"/>
      <c r="CA881" s="20">
        <f>IFERROR(ROUND(((INDEX('Stock List'!$M$11:$M$1010, MATCH(AH881, 'Stock List'!$K$11:$K$1010, 0))/INDEX('Stock List'!$L$11:$L$1010, MATCH(AH881, 'Stock List'!$K$11:$K$1010, 0)))*AG881), 2), 0)</f>
        <v>0</v>
      </c>
      <c r="CB881" s="20"/>
      <c r="CC881" s="20">
        <f>IFERROR(ROUND(((INDEX('Stock List'!$M$11:$M$1010, MATCH(AJ881, 'Stock List'!$K$11:$K$1010, 0))/INDEX('Stock List'!$L$11:$L$1010, MATCH(AJ881, 'Stock List'!$K$11:$K$1010, 0)))*AI881), 2), 0)</f>
        <v>0</v>
      </c>
      <c r="CD881" s="20"/>
      <c r="CE881" s="20">
        <f>IFERROR(ROUND(((INDEX('Stock List'!$M$11:$M$1010, MATCH(AL881, 'Stock List'!$K$11:$K$1010, 0))/INDEX('Stock List'!$L$11:$L$1010, MATCH(AL881, 'Stock List'!$K$11:$K$1010, 0)))*AK881), 2), 0)</f>
        <v>0</v>
      </c>
      <c r="CF881" s="20"/>
      <c r="CG881" s="20">
        <f>IFERROR(ROUND(((INDEX('Stock List'!$M$11:$M$1010, MATCH(AN881, 'Stock List'!$K$11:$K$1010, 0))/INDEX('Stock List'!$L$11:$L$1010, MATCH(AN881, 'Stock List'!$K$11:$K$1010, 0)))*AM881), 2), 0)</f>
        <v>0</v>
      </c>
      <c r="CH881" s="20"/>
      <c r="CI881" s="20">
        <f>IFERROR(ROUND(((INDEX('Stock List'!$M$11:$M$1010, MATCH(AP881, 'Stock List'!$K$11:$K$1010, 0))/INDEX('Stock List'!$L$11:$L$1010, MATCH(AP881, 'Stock List'!$K$11:$K$1010, 0)))*AO881), 2), 0)</f>
        <v>0</v>
      </c>
      <c r="CJ881" s="20"/>
      <c r="CK881" s="20">
        <f>IFERROR(ROUND(((INDEX('Stock List'!$M$11:$M$1010, MATCH(AR881, 'Stock List'!$K$11:$K$1010, 0))/INDEX('Stock List'!$L$11:$L$1010, MATCH(AR881, 'Stock List'!$K$11:$K$1010, 0)))*AQ881), 2), 0)</f>
        <v>0</v>
      </c>
      <c r="CL881" s="20"/>
      <c r="CM881" s="20">
        <f>IFERROR(ROUND(((INDEX('Stock List'!$M$11:$M$1010, MATCH(AT881, 'Stock List'!$K$11:$K$1010, 0))/INDEX('Stock List'!$L$11:$L$1010, MATCH(AT881, 'Stock List'!$K$11:$K$1010, 0)))*AS881), 2), 0)</f>
        <v>0</v>
      </c>
      <c r="CN881" s="20"/>
      <c r="CO881" s="20">
        <f>IFERROR(ROUND(((INDEX('Stock List'!$M$11:$M$1010, MATCH(AV881, 'Stock List'!$K$11:$K$1010, 0))/INDEX('Stock List'!$L$11:$L$1010, MATCH(AV881, 'Stock List'!$K$11:$K$1010, 0)))*AU881), 2), 0)</f>
        <v>0</v>
      </c>
      <c r="CP881" s="20"/>
      <c r="CQ881" s="20">
        <f>IFERROR(ROUND(((INDEX('Stock List'!$M$11:$M$1010, MATCH(AX881, 'Stock List'!$K$11:$K$1010, 0))/INDEX('Stock List'!$L$11:$L$1010, MATCH(AX881, 'Stock List'!$K$11:$K$1010, 0)))*AW881), 2), 0)</f>
        <v>0</v>
      </c>
      <c r="CR881" s="22"/>
      <c r="CT881" s="106" t="str">
        <f t="shared" si="706"/>
        <v/>
      </c>
      <c r="CU881" s="22" t="str">
        <f t="shared" si="707"/>
        <v/>
      </c>
      <c r="CX881" s="106" t="str">
        <f t="shared" si="708"/>
        <v/>
      </c>
      <c r="CY881" s="20" t="str">
        <f t="shared" si="709"/>
        <v/>
      </c>
      <c r="CZ881" s="22" t="str">
        <f t="shared" si="710"/>
        <v/>
      </c>
      <c r="DB881" s="76" t="str">
        <f>IF($H881="", "", COUNTIF($G$11:$G$1010, "&gt;"&amp;$G881)+1+COUNTIF($G$11:$G881, $G881)-1)</f>
        <v/>
      </c>
      <c r="DC881" s="76" t="str">
        <f>IF($H881="", "", COUNTIF($CZ$11:$CZ$1010, "&gt;"&amp;$CZ881)+1+COUNTIF($CZ$11:$CZ881, $CZ881)-1)</f>
        <v/>
      </c>
      <c r="DE881" s="147" t="str">
        <f t="shared" si="711"/>
        <v/>
      </c>
      <c r="DF881" s="148"/>
      <c r="DG881" s="19" t="str">
        <f t="shared" si="712"/>
        <v/>
      </c>
      <c r="DH881" s="153" t="str">
        <f t="shared" si="713"/>
        <v/>
      </c>
      <c r="DI881" s="19" t="str">
        <f t="shared" si="665"/>
        <v/>
      </c>
      <c r="DJ881" s="153" t="str">
        <f t="shared" si="666"/>
        <v/>
      </c>
      <c r="DK881" s="19" t="str">
        <f t="shared" si="667"/>
        <v/>
      </c>
      <c r="DL881" s="153" t="str">
        <f t="shared" si="668"/>
        <v/>
      </c>
      <c r="DM881" s="19" t="str">
        <f t="shared" si="669"/>
        <v/>
      </c>
      <c r="DN881" s="153" t="str">
        <f t="shared" si="670"/>
        <v/>
      </c>
      <c r="DO881" s="19" t="str">
        <f t="shared" si="671"/>
        <v/>
      </c>
      <c r="DP881" s="153" t="str">
        <f t="shared" si="672"/>
        <v/>
      </c>
      <c r="DQ881" s="19" t="str">
        <f t="shared" si="673"/>
        <v/>
      </c>
      <c r="DR881" s="153" t="str">
        <f t="shared" si="674"/>
        <v/>
      </c>
      <c r="DS881" s="19" t="str">
        <f t="shared" si="675"/>
        <v/>
      </c>
      <c r="DT881" s="153" t="str">
        <f t="shared" si="676"/>
        <v/>
      </c>
      <c r="DU881" s="19" t="str">
        <f t="shared" si="677"/>
        <v/>
      </c>
      <c r="DV881" s="153" t="str">
        <f t="shared" si="678"/>
        <v/>
      </c>
      <c r="DW881" s="19" t="str">
        <f t="shared" si="679"/>
        <v/>
      </c>
      <c r="DX881" s="153" t="str">
        <f t="shared" si="680"/>
        <v/>
      </c>
      <c r="DY881" s="19" t="str">
        <f t="shared" si="681"/>
        <v/>
      </c>
      <c r="DZ881" s="153" t="str">
        <f t="shared" si="682"/>
        <v/>
      </c>
      <c r="EA881" s="19" t="str">
        <f t="shared" si="683"/>
        <v/>
      </c>
      <c r="EB881" s="153" t="str">
        <f t="shared" si="684"/>
        <v/>
      </c>
      <c r="EC881" s="19" t="str">
        <f t="shared" si="685"/>
        <v/>
      </c>
      <c r="ED881" s="153" t="str">
        <f t="shared" si="686"/>
        <v/>
      </c>
      <c r="EE881" s="19" t="str">
        <f t="shared" si="687"/>
        <v/>
      </c>
      <c r="EF881" s="153" t="str">
        <f t="shared" si="688"/>
        <v/>
      </c>
      <c r="EG881" s="19" t="str">
        <f t="shared" si="689"/>
        <v/>
      </c>
      <c r="EH881" s="153" t="str">
        <f t="shared" si="690"/>
        <v/>
      </c>
      <c r="EI881" s="19" t="str">
        <f t="shared" si="691"/>
        <v/>
      </c>
      <c r="EJ881" s="153" t="str">
        <f t="shared" si="692"/>
        <v/>
      </c>
      <c r="EK881" s="19" t="str">
        <f t="shared" si="693"/>
        <v/>
      </c>
      <c r="EL881" s="153" t="str">
        <f t="shared" si="694"/>
        <v/>
      </c>
      <c r="EM881" s="19" t="str">
        <f t="shared" si="695"/>
        <v/>
      </c>
      <c r="EN881" s="153" t="str">
        <f t="shared" si="696"/>
        <v/>
      </c>
      <c r="EO881" s="19" t="str">
        <f t="shared" si="697"/>
        <v/>
      </c>
      <c r="EP881" s="153" t="str">
        <f t="shared" si="698"/>
        <v/>
      </c>
      <c r="EQ881" s="19" t="str">
        <f t="shared" si="699"/>
        <v/>
      </c>
      <c r="ER881" s="153" t="str">
        <f t="shared" si="700"/>
        <v/>
      </c>
      <c r="ES881" s="19" t="str">
        <f t="shared" si="701"/>
        <v/>
      </c>
      <c r="ET881" s="153" t="str">
        <f t="shared" si="702"/>
        <v/>
      </c>
    </row>
    <row r="882" spans="1:150" x14ac:dyDescent="0.25">
      <c r="A882" s="31"/>
      <c r="B882" s="91" t="str">
        <f t="shared" si="703"/>
        <v/>
      </c>
      <c r="C882" s="20" t="str">
        <f t="shared" si="663"/>
        <v/>
      </c>
      <c r="D882" s="97" t="str">
        <f t="shared" si="664"/>
        <v/>
      </c>
      <c r="E882" s="62" t="str">
        <f t="shared" si="704"/>
        <v/>
      </c>
      <c r="F882" s="31"/>
      <c r="G882" s="282"/>
      <c r="H882" s="283"/>
      <c r="I882" s="284"/>
      <c r="J882" s="285"/>
      <c r="K882" s="286"/>
      <c r="L882" s="287"/>
      <c r="M882" s="288"/>
      <c r="N882" s="287"/>
      <c r="O882" s="288"/>
      <c r="P882" s="287"/>
      <c r="Q882" s="288"/>
      <c r="R882" s="287"/>
      <c r="S882" s="288"/>
      <c r="T882" s="287"/>
      <c r="U882" s="288"/>
      <c r="V882" s="287"/>
      <c r="W882" s="288"/>
      <c r="X882" s="287"/>
      <c r="Y882" s="288"/>
      <c r="Z882" s="287"/>
      <c r="AA882" s="288"/>
      <c r="AB882" s="287"/>
      <c r="AC882" s="288"/>
      <c r="AD882" s="287"/>
      <c r="AE882" s="288"/>
      <c r="AF882" s="287"/>
      <c r="AG882" s="288"/>
      <c r="AH882" s="287"/>
      <c r="AI882" s="288"/>
      <c r="AJ882" s="287"/>
      <c r="AK882" s="288"/>
      <c r="AL882" s="287"/>
      <c r="AM882" s="288"/>
      <c r="AN882" s="287"/>
      <c r="AO882" s="288"/>
      <c r="AP882" s="287"/>
      <c r="AQ882" s="288"/>
      <c r="AR882" s="287"/>
      <c r="AS882" s="288"/>
      <c r="AT882" s="287"/>
      <c r="AU882" s="288"/>
      <c r="AV882" s="287"/>
      <c r="AW882" s="288"/>
      <c r="AX882" s="287"/>
      <c r="AY882" s="31"/>
      <c r="BA882" s="76" t="str">
        <f t="shared" si="705"/>
        <v/>
      </c>
      <c r="BC882" s="76" t="str">
        <f>IF('Stock List'!$K882="", "", 'Stock List'!$K882)</f>
        <v/>
      </c>
      <c r="BE882" s="106">
        <f>IFERROR(ROUND(((INDEX('Stock List'!$M$11:$M$1010, MATCH(L882, 'Stock List'!$K$11:$K$1010, 0))/INDEX('Stock List'!$L$11:$L$1010, MATCH(L882, 'Stock List'!$K$11:$K$1010, 0)))*K882), 2), 0)</f>
        <v>0</v>
      </c>
      <c r="BF882" s="20"/>
      <c r="BG882" s="20">
        <f>IFERROR(ROUND(((INDEX('Stock List'!$M$11:$M$1010, MATCH(N882, 'Stock List'!$K$11:$K$1010, 0))/INDEX('Stock List'!$L$11:$L$1010, MATCH(N882, 'Stock List'!$K$11:$K$1010, 0)))*M882), 2), 0)</f>
        <v>0</v>
      </c>
      <c r="BH882" s="20"/>
      <c r="BI882" s="20">
        <f>IFERROR(ROUND(((INDEX('Stock List'!$M$11:$M$1010, MATCH(P882, 'Stock List'!$K$11:$K$1010, 0))/INDEX('Stock List'!$L$11:$L$1010, MATCH(P882, 'Stock List'!$K$11:$K$1010, 0)))*O882), 2), 0)</f>
        <v>0</v>
      </c>
      <c r="BJ882" s="20"/>
      <c r="BK882" s="20">
        <f>IFERROR(ROUND(((INDEX('Stock List'!$M$11:$M$1010, MATCH(R882, 'Stock List'!$K$11:$K$1010, 0))/INDEX('Stock List'!$L$11:$L$1010, MATCH(R882, 'Stock List'!$K$11:$K$1010, 0)))*Q882), 2), 0)</f>
        <v>0</v>
      </c>
      <c r="BL882" s="20"/>
      <c r="BM882" s="20">
        <f>IFERROR(ROUND(((INDEX('Stock List'!$M$11:$M$1010, MATCH(T882, 'Stock List'!$K$11:$K$1010, 0))/INDEX('Stock List'!$L$11:$L$1010, MATCH(T882, 'Stock List'!$K$11:$K$1010, 0)))*S882), 2), 0)</f>
        <v>0</v>
      </c>
      <c r="BN882" s="20"/>
      <c r="BO882" s="20">
        <f>IFERROR(ROUND(((INDEX('Stock List'!$M$11:$M$1010, MATCH(V882, 'Stock List'!$K$11:$K$1010, 0))/INDEX('Stock List'!$L$11:$L$1010, MATCH(V882, 'Stock List'!$K$11:$K$1010, 0)))*U882), 2), 0)</f>
        <v>0</v>
      </c>
      <c r="BP882" s="20"/>
      <c r="BQ882" s="20">
        <f>IFERROR(ROUND(((INDEX('Stock List'!$M$11:$M$1010, MATCH(X882, 'Stock List'!$K$11:$K$1010, 0))/INDEX('Stock List'!$L$11:$L$1010, MATCH(X882, 'Stock List'!$K$11:$K$1010, 0)))*W882), 2), 0)</f>
        <v>0</v>
      </c>
      <c r="BR882" s="20"/>
      <c r="BS882" s="20">
        <f>IFERROR(ROUND(((INDEX('Stock List'!$M$11:$M$1010, MATCH(Z882, 'Stock List'!$K$11:$K$1010, 0))/INDEX('Stock List'!$L$11:$L$1010, MATCH(Z882, 'Stock List'!$K$11:$K$1010, 0)))*Y882), 2), 0)</f>
        <v>0</v>
      </c>
      <c r="BT882" s="20"/>
      <c r="BU882" s="20">
        <f>IFERROR(ROUND(((INDEX('Stock List'!$M$11:$M$1010, MATCH(AB882, 'Stock List'!$K$11:$K$1010, 0))/INDEX('Stock List'!$L$11:$L$1010, MATCH(AB882, 'Stock List'!$K$11:$K$1010, 0)))*AA882), 2), 0)</f>
        <v>0</v>
      </c>
      <c r="BV882" s="20"/>
      <c r="BW882" s="20">
        <f>IFERROR(ROUND(((INDEX('Stock List'!$M$11:$M$1010, MATCH(AD882, 'Stock List'!$K$11:$K$1010, 0))/INDEX('Stock List'!$L$11:$L$1010, MATCH(AD882, 'Stock List'!$K$11:$K$1010, 0)))*AC882), 2), 0)</f>
        <v>0</v>
      </c>
      <c r="BX882" s="20"/>
      <c r="BY882" s="20">
        <f>IFERROR(ROUND(((INDEX('Stock List'!$M$11:$M$1010, MATCH(AF882, 'Stock List'!$K$11:$K$1010, 0))/INDEX('Stock List'!$L$11:$L$1010, MATCH(AF882, 'Stock List'!$K$11:$K$1010, 0)))*AE882), 2), 0)</f>
        <v>0</v>
      </c>
      <c r="BZ882" s="20"/>
      <c r="CA882" s="20">
        <f>IFERROR(ROUND(((INDEX('Stock List'!$M$11:$M$1010, MATCH(AH882, 'Stock List'!$K$11:$K$1010, 0))/INDEX('Stock List'!$L$11:$L$1010, MATCH(AH882, 'Stock List'!$K$11:$K$1010, 0)))*AG882), 2), 0)</f>
        <v>0</v>
      </c>
      <c r="CB882" s="20"/>
      <c r="CC882" s="20">
        <f>IFERROR(ROUND(((INDEX('Stock List'!$M$11:$M$1010, MATCH(AJ882, 'Stock List'!$K$11:$K$1010, 0))/INDEX('Stock List'!$L$11:$L$1010, MATCH(AJ882, 'Stock List'!$K$11:$K$1010, 0)))*AI882), 2), 0)</f>
        <v>0</v>
      </c>
      <c r="CD882" s="20"/>
      <c r="CE882" s="20">
        <f>IFERROR(ROUND(((INDEX('Stock List'!$M$11:$M$1010, MATCH(AL882, 'Stock List'!$K$11:$K$1010, 0))/INDEX('Stock List'!$L$11:$L$1010, MATCH(AL882, 'Stock List'!$K$11:$K$1010, 0)))*AK882), 2), 0)</f>
        <v>0</v>
      </c>
      <c r="CF882" s="20"/>
      <c r="CG882" s="20">
        <f>IFERROR(ROUND(((INDEX('Stock List'!$M$11:$M$1010, MATCH(AN882, 'Stock List'!$K$11:$K$1010, 0))/INDEX('Stock List'!$L$11:$L$1010, MATCH(AN882, 'Stock List'!$K$11:$K$1010, 0)))*AM882), 2), 0)</f>
        <v>0</v>
      </c>
      <c r="CH882" s="20"/>
      <c r="CI882" s="20">
        <f>IFERROR(ROUND(((INDEX('Stock List'!$M$11:$M$1010, MATCH(AP882, 'Stock List'!$K$11:$K$1010, 0))/INDEX('Stock List'!$L$11:$L$1010, MATCH(AP882, 'Stock List'!$K$11:$K$1010, 0)))*AO882), 2), 0)</f>
        <v>0</v>
      </c>
      <c r="CJ882" s="20"/>
      <c r="CK882" s="20">
        <f>IFERROR(ROUND(((INDEX('Stock List'!$M$11:$M$1010, MATCH(AR882, 'Stock List'!$K$11:$K$1010, 0))/INDEX('Stock List'!$L$11:$L$1010, MATCH(AR882, 'Stock List'!$K$11:$K$1010, 0)))*AQ882), 2), 0)</f>
        <v>0</v>
      </c>
      <c r="CL882" s="20"/>
      <c r="CM882" s="20">
        <f>IFERROR(ROUND(((INDEX('Stock List'!$M$11:$M$1010, MATCH(AT882, 'Stock List'!$K$11:$K$1010, 0))/INDEX('Stock List'!$L$11:$L$1010, MATCH(AT882, 'Stock List'!$K$11:$K$1010, 0)))*AS882), 2), 0)</f>
        <v>0</v>
      </c>
      <c r="CN882" s="20"/>
      <c r="CO882" s="20">
        <f>IFERROR(ROUND(((INDEX('Stock List'!$M$11:$M$1010, MATCH(AV882, 'Stock List'!$K$11:$K$1010, 0))/INDEX('Stock List'!$L$11:$L$1010, MATCH(AV882, 'Stock List'!$K$11:$K$1010, 0)))*AU882), 2), 0)</f>
        <v>0</v>
      </c>
      <c r="CP882" s="20"/>
      <c r="CQ882" s="20">
        <f>IFERROR(ROUND(((INDEX('Stock List'!$M$11:$M$1010, MATCH(AX882, 'Stock List'!$K$11:$K$1010, 0))/INDEX('Stock List'!$L$11:$L$1010, MATCH(AX882, 'Stock List'!$K$11:$K$1010, 0)))*AW882), 2), 0)</f>
        <v>0</v>
      </c>
      <c r="CR882" s="22"/>
      <c r="CT882" s="106" t="str">
        <f t="shared" si="706"/>
        <v/>
      </c>
      <c r="CU882" s="22" t="str">
        <f t="shared" si="707"/>
        <v/>
      </c>
      <c r="CX882" s="106" t="str">
        <f t="shared" si="708"/>
        <v/>
      </c>
      <c r="CY882" s="20" t="str">
        <f t="shared" si="709"/>
        <v/>
      </c>
      <c r="CZ882" s="22" t="str">
        <f t="shared" si="710"/>
        <v/>
      </c>
      <c r="DB882" s="76" t="str">
        <f>IF($H882="", "", COUNTIF($G$11:$G$1010, "&gt;"&amp;$G882)+1+COUNTIF($G$11:$G882, $G882)-1)</f>
        <v/>
      </c>
      <c r="DC882" s="76" t="str">
        <f>IF($H882="", "", COUNTIF($CZ$11:$CZ$1010, "&gt;"&amp;$CZ882)+1+COUNTIF($CZ$11:$CZ882, $CZ882)-1)</f>
        <v/>
      </c>
      <c r="DE882" s="147" t="str">
        <f t="shared" si="711"/>
        <v/>
      </c>
      <c r="DF882" s="148"/>
      <c r="DG882" s="19" t="str">
        <f t="shared" si="712"/>
        <v/>
      </c>
      <c r="DH882" s="153" t="str">
        <f t="shared" si="713"/>
        <v/>
      </c>
      <c r="DI882" s="19" t="str">
        <f t="shared" si="665"/>
        <v/>
      </c>
      <c r="DJ882" s="153" t="str">
        <f t="shared" si="666"/>
        <v/>
      </c>
      <c r="DK882" s="19" t="str">
        <f t="shared" si="667"/>
        <v/>
      </c>
      <c r="DL882" s="153" t="str">
        <f t="shared" si="668"/>
        <v/>
      </c>
      <c r="DM882" s="19" t="str">
        <f t="shared" si="669"/>
        <v/>
      </c>
      <c r="DN882" s="153" t="str">
        <f t="shared" si="670"/>
        <v/>
      </c>
      <c r="DO882" s="19" t="str">
        <f t="shared" si="671"/>
        <v/>
      </c>
      <c r="DP882" s="153" t="str">
        <f t="shared" si="672"/>
        <v/>
      </c>
      <c r="DQ882" s="19" t="str">
        <f t="shared" si="673"/>
        <v/>
      </c>
      <c r="DR882" s="153" t="str">
        <f t="shared" si="674"/>
        <v/>
      </c>
      <c r="DS882" s="19" t="str">
        <f t="shared" si="675"/>
        <v/>
      </c>
      <c r="DT882" s="153" t="str">
        <f t="shared" si="676"/>
        <v/>
      </c>
      <c r="DU882" s="19" t="str">
        <f t="shared" si="677"/>
        <v/>
      </c>
      <c r="DV882" s="153" t="str">
        <f t="shared" si="678"/>
        <v/>
      </c>
      <c r="DW882" s="19" t="str">
        <f t="shared" si="679"/>
        <v/>
      </c>
      <c r="DX882" s="153" t="str">
        <f t="shared" si="680"/>
        <v/>
      </c>
      <c r="DY882" s="19" t="str">
        <f t="shared" si="681"/>
        <v/>
      </c>
      <c r="DZ882" s="153" t="str">
        <f t="shared" si="682"/>
        <v/>
      </c>
      <c r="EA882" s="19" t="str">
        <f t="shared" si="683"/>
        <v/>
      </c>
      <c r="EB882" s="153" t="str">
        <f t="shared" si="684"/>
        <v/>
      </c>
      <c r="EC882" s="19" t="str">
        <f t="shared" si="685"/>
        <v/>
      </c>
      <c r="ED882" s="153" t="str">
        <f t="shared" si="686"/>
        <v/>
      </c>
      <c r="EE882" s="19" t="str">
        <f t="shared" si="687"/>
        <v/>
      </c>
      <c r="EF882" s="153" t="str">
        <f t="shared" si="688"/>
        <v/>
      </c>
      <c r="EG882" s="19" t="str">
        <f t="shared" si="689"/>
        <v/>
      </c>
      <c r="EH882" s="153" t="str">
        <f t="shared" si="690"/>
        <v/>
      </c>
      <c r="EI882" s="19" t="str">
        <f t="shared" si="691"/>
        <v/>
      </c>
      <c r="EJ882" s="153" t="str">
        <f t="shared" si="692"/>
        <v/>
      </c>
      <c r="EK882" s="19" t="str">
        <f t="shared" si="693"/>
        <v/>
      </c>
      <c r="EL882" s="153" t="str">
        <f t="shared" si="694"/>
        <v/>
      </c>
      <c r="EM882" s="19" t="str">
        <f t="shared" si="695"/>
        <v/>
      </c>
      <c r="EN882" s="153" t="str">
        <f t="shared" si="696"/>
        <v/>
      </c>
      <c r="EO882" s="19" t="str">
        <f t="shared" si="697"/>
        <v/>
      </c>
      <c r="EP882" s="153" t="str">
        <f t="shared" si="698"/>
        <v/>
      </c>
      <c r="EQ882" s="19" t="str">
        <f t="shared" si="699"/>
        <v/>
      </c>
      <c r="ER882" s="153" t="str">
        <f t="shared" si="700"/>
        <v/>
      </c>
      <c r="ES882" s="19" t="str">
        <f t="shared" si="701"/>
        <v/>
      </c>
      <c r="ET882" s="153" t="str">
        <f t="shared" si="702"/>
        <v/>
      </c>
    </row>
    <row r="883" spans="1:150" x14ac:dyDescent="0.25">
      <c r="A883" s="31"/>
      <c r="B883" s="91" t="str">
        <f t="shared" si="703"/>
        <v/>
      </c>
      <c r="C883" s="20" t="str">
        <f t="shared" si="663"/>
        <v/>
      </c>
      <c r="D883" s="97" t="str">
        <f t="shared" si="664"/>
        <v/>
      </c>
      <c r="E883" s="62" t="str">
        <f t="shared" si="704"/>
        <v/>
      </c>
      <c r="F883" s="31"/>
      <c r="G883" s="282"/>
      <c r="H883" s="283"/>
      <c r="I883" s="284"/>
      <c r="J883" s="285"/>
      <c r="K883" s="286"/>
      <c r="L883" s="287"/>
      <c r="M883" s="288"/>
      <c r="N883" s="287"/>
      <c r="O883" s="288"/>
      <c r="P883" s="287"/>
      <c r="Q883" s="288"/>
      <c r="R883" s="287"/>
      <c r="S883" s="288"/>
      <c r="T883" s="287"/>
      <c r="U883" s="288"/>
      <c r="V883" s="287"/>
      <c r="W883" s="288"/>
      <c r="X883" s="287"/>
      <c r="Y883" s="288"/>
      <c r="Z883" s="287"/>
      <c r="AA883" s="288"/>
      <c r="AB883" s="287"/>
      <c r="AC883" s="288"/>
      <c r="AD883" s="287"/>
      <c r="AE883" s="288"/>
      <c r="AF883" s="287"/>
      <c r="AG883" s="288"/>
      <c r="AH883" s="287"/>
      <c r="AI883" s="288"/>
      <c r="AJ883" s="287"/>
      <c r="AK883" s="288"/>
      <c r="AL883" s="287"/>
      <c r="AM883" s="288"/>
      <c r="AN883" s="287"/>
      <c r="AO883" s="288"/>
      <c r="AP883" s="287"/>
      <c r="AQ883" s="288"/>
      <c r="AR883" s="287"/>
      <c r="AS883" s="288"/>
      <c r="AT883" s="287"/>
      <c r="AU883" s="288"/>
      <c r="AV883" s="287"/>
      <c r="AW883" s="288"/>
      <c r="AX883" s="287"/>
      <c r="AY883" s="31"/>
      <c r="BA883" s="76" t="str">
        <f t="shared" si="705"/>
        <v/>
      </c>
      <c r="BC883" s="76" t="str">
        <f>IF('Stock List'!$K883="", "", 'Stock List'!$K883)</f>
        <v/>
      </c>
      <c r="BE883" s="106">
        <f>IFERROR(ROUND(((INDEX('Stock List'!$M$11:$M$1010, MATCH(L883, 'Stock List'!$K$11:$K$1010, 0))/INDEX('Stock List'!$L$11:$L$1010, MATCH(L883, 'Stock List'!$K$11:$K$1010, 0)))*K883), 2), 0)</f>
        <v>0</v>
      </c>
      <c r="BF883" s="20"/>
      <c r="BG883" s="20">
        <f>IFERROR(ROUND(((INDEX('Stock List'!$M$11:$M$1010, MATCH(N883, 'Stock List'!$K$11:$K$1010, 0))/INDEX('Stock List'!$L$11:$L$1010, MATCH(N883, 'Stock List'!$K$11:$K$1010, 0)))*M883), 2), 0)</f>
        <v>0</v>
      </c>
      <c r="BH883" s="20"/>
      <c r="BI883" s="20">
        <f>IFERROR(ROUND(((INDEX('Stock List'!$M$11:$M$1010, MATCH(P883, 'Stock List'!$K$11:$K$1010, 0))/INDEX('Stock List'!$L$11:$L$1010, MATCH(P883, 'Stock List'!$K$11:$K$1010, 0)))*O883), 2), 0)</f>
        <v>0</v>
      </c>
      <c r="BJ883" s="20"/>
      <c r="BK883" s="20">
        <f>IFERROR(ROUND(((INDEX('Stock List'!$M$11:$M$1010, MATCH(R883, 'Stock List'!$K$11:$K$1010, 0))/INDEX('Stock List'!$L$11:$L$1010, MATCH(R883, 'Stock List'!$K$11:$K$1010, 0)))*Q883), 2), 0)</f>
        <v>0</v>
      </c>
      <c r="BL883" s="20"/>
      <c r="BM883" s="20">
        <f>IFERROR(ROUND(((INDEX('Stock List'!$M$11:$M$1010, MATCH(T883, 'Stock List'!$K$11:$K$1010, 0))/INDEX('Stock List'!$L$11:$L$1010, MATCH(T883, 'Stock List'!$K$11:$K$1010, 0)))*S883), 2), 0)</f>
        <v>0</v>
      </c>
      <c r="BN883" s="20"/>
      <c r="BO883" s="20">
        <f>IFERROR(ROUND(((INDEX('Stock List'!$M$11:$M$1010, MATCH(V883, 'Stock List'!$K$11:$K$1010, 0))/INDEX('Stock List'!$L$11:$L$1010, MATCH(V883, 'Stock List'!$K$11:$K$1010, 0)))*U883), 2), 0)</f>
        <v>0</v>
      </c>
      <c r="BP883" s="20"/>
      <c r="BQ883" s="20">
        <f>IFERROR(ROUND(((INDEX('Stock List'!$M$11:$M$1010, MATCH(X883, 'Stock List'!$K$11:$K$1010, 0))/INDEX('Stock List'!$L$11:$L$1010, MATCH(X883, 'Stock List'!$K$11:$K$1010, 0)))*W883), 2), 0)</f>
        <v>0</v>
      </c>
      <c r="BR883" s="20"/>
      <c r="BS883" s="20">
        <f>IFERROR(ROUND(((INDEX('Stock List'!$M$11:$M$1010, MATCH(Z883, 'Stock List'!$K$11:$K$1010, 0))/INDEX('Stock List'!$L$11:$L$1010, MATCH(Z883, 'Stock List'!$K$11:$K$1010, 0)))*Y883), 2), 0)</f>
        <v>0</v>
      </c>
      <c r="BT883" s="20"/>
      <c r="BU883" s="20">
        <f>IFERROR(ROUND(((INDEX('Stock List'!$M$11:$M$1010, MATCH(AB883, 'Stock List'!$K$11:$K$1010, 0))/INDEX('Stock List'!$L$11:$L$1010, MATCH(AB883, 'Stock List'!$K$11:$K$1010, 0)))*AA883), 2), 0)</f>
        <v>0</v>
      </c>
      <c r="BV883" s="20"/>
      <c r="BW883" s="20">
        <f>IFERROR(ROUND(((INDEX('Stock List'!$M$11:$M$1010, MATCH(AD883, 'Stock List'!$K$11:$K$1010, 0))/INDEX('Stock List'!$L$11:$L$1010, MATCH(AD883, 'Stock List'!$K$11:$K$1010, 0)))*AC883), 2), 0)</f>
        <v>0</v>
      </c>
      <c r="BX883" s="20"/>
      <c r="BY883" s="20">
        <f>IFERROR(ROUND(((INDEX('Stock List'!$M$11:$M$1010, MATCH(AF883, 'Stock List'!$K$11:$K$1010, 0))/INDEX('Stock List'!$L$11:$L$1010, MATCH(AF883, 'Stock List'!$K$11:$K$1010, 0)))*AE883), 2), 0)</f>
        <v>0</v>
      </c>
      <c r="BZ883" s="20"/>
      <c r="CA883" s="20">
        <f>IFERROR(ROUND(((INDEX('Stock List'!$M$11:$M$1010, MATCH(AH883, 'Stock List'!$K$11:$K$1010, 0))/INDEX('Stock List'!$L$11:$L$1010, MATCH(AH883, 'Stock List'!$K$11:$K$1010, 0)))*AG883), 2), 0)</f>
        <v>0</v>
      </c>
      <c r="CB883" s="20"/>
      <c r="CC883" s="20">
        <f>IFERROR(ROUND(((INDEX('Stock List'!$M$11:$M$1010, MATCH(AJ883, 'Stock List'!$K$11:$K$1010, 0))/INDEX('Stock List'!$L$11:$L$1010, MATCH(AJ883, 'Stock List'!$K$11:$K$1010, 0)))*AI883), 2), 0)</f>
        <v>0</v>
      </c>
      <c r="CD883" s="20"/>
      <c r="CE883" s="20">
        <f>IFERROR(ROUND(((INDEX('Stock List'!$M$11:$M$1010, MATCH(AL883, 'Stock List'!$K$11:$K$1010, 0))/INDEX('Stock List'!$L$11:$L$1010, MATCH(AL883, 'Stock List'!$K$11:$K$1010, 0)))*AK883), 2), 0)</f>
        <v>0</v>
      </c>
      <c r="CF883" s="20"/>
      <c r="CG883" s="20">
        <f>IFERROR(ROUND(((INDEX('Stock List'!$M$11:$M$1010, MATCH(AN883, 'Stock List'!$K$11:$K$1010, 0))/INDEX('Stock List'!$L$11:$L$1010, MATCH(AN883, 'Stock List'!$K$11:$K$1010, 0)))*AM883), 2), 0)</f>
        <v>0</v>
      </c>
      <c r="CH883" s="20"/>
      <c r="CI883" s="20">
        <f>IFERROR(ROUND(((INDEX('Stock List'!$M$11:$M$1010, MATCH(AP883, 'Stock List'!$K$11:$K$1010, 0))/INDEX('Stock List'!$L$11:$L$1010, MATCH(AP883, 'Stock List'!$K$11:$K$1010, 0)))*AO883), 2), 0)</f>
        <v>0</v>
      </c>
      <c r="CJ883" s="20"/>
      <c r="CK883" s="20">
        <f>IFERROR(ROUND(((INDEX('Stock List'!$M$11:$M$1010, MATCH(AR883, 'Stock List'!$K$11:$K$1010, 0))/INDEX('Stock List'!$L$11:$L$1010, MATCH(AR883, 'Stock List'!$K$11:$K$1010, 0)))*AQ883), 2), 0)</f>
        <v>0</v>
      </c>
      <c r="CL883" s="20"/>
      <c r="CM883" s="20">
        <f>IFERROR(ROUND(((INDEX('Stock List'!$M$11:$M$1010, MATCH(AT883, 'Stock List'!$K$11:$K$1010, 0))/INDEX('Stock List'!$L$11:$L$1010, MATCH(AT883, 'Stock List'!$K$11:$K$1010, 0)))*AS883), 2), 0)</f>
        <v>0</v>
      </c>
      <c r="CN883" s="20"/>
      <c r="CO883" s="20">
        <f>IFERROR(ROUND(((INDEX('Stock List'!$M$11:$M$1010, MATCH(AV883, 'Stock List'!$K$11:$K$1010, 0))/INDEX('Stock List'!$L$11:$L$1010, MATCH(AV883, 'Stock List'!$K$11:$K$1010, 0)))*AU883), 2), 0)</f>
        <v>0</v>
      </c>
      <c r="CP883" s="20"/>
      <c r="CQ883" s="20">
        <f>IFERROR(ROUND(((INDEX('Stock List'!$M$11:$M$1010, MATCH(AX883, 'Stock List'!$K$11:$K$1010, 0))/INDEX('Stock List'!$L$11:$L$1010, MATCH(AX883, 'Stock List'!$K$11:$K$1010, 0)))*AW883), 2), 0)</f>
        <v>0</v>
      </c>
      <c r="CR883" s="22"/>
      <c r="CT883" s="106" t="str">
        <f t="shared" si="706"/>
        <v/>
      </c>
      <c r="CU883" s="22" t="str">
        <f t="shared" si="707"/>
        <v/>
      </c>
      <c r="CX883" s="106" t="str">
        <f t="shared" si="708"/>
        <v/>
      </c>
      <c r="CY883" s="20" t="str">
        <f t="shared" si="709"/>
        <v/>
      </c>
      <c r="CZ883" s="22" t="str">
        <f t="shared" si="710"/>
        <v/>
      </c>
      <c r="DB883" s="76" t="str">
        <f>IF($H883="", "", COUNTIF($G$11:$G$1010, "&gt;"&amp;$G883)+1+COUNTIF($G$11:$G883, $G883)-1)</f>
        <v/>
      </c>
      <c r="DC883" s="76" t="str">
        <f>IF($H883="", "", COUNTIF($CZ$11:$CZ$1010, "&gt;"&amp;$CZ883)+1+COUNTIF($CZ$11:$CZ883, $CZ883)-1)</f>
        <v/>
      </c>
      <c r="DE883" s="147" t="str">
        <f t="shared" si="711"/>
        <v/>
      </c>
      <c r="DF883" s="148"/>
      <c r="DG883" s="19" t="str">
        <f t="shared" si="712"/>
        <v/>
      </c>
      <c r="DH883" s="153" t="str">
        <f t="shared" si="713"/>
        <v/>
      </c>
      <c r="DI883" s="19" t="str">
        <f t="shared" si="665"/>
        <v/>
      </c>
      <c r="DJ883" s="153" t="str">
        <f t="shared" si="666"/>
        <v/>
      </c>
      <c r="DK883" s="19" t="str">
        <f t="shared" si="667"/>
        <v/>
      </c>
      <c r="DL883" s="153" t="str">
        <f t="shared" si="668"/>
        <v/>
      </c>
      <c r="DM883" s="19" t="str">
        <f t="shared" si="669"/>
        <v/>
      </c>
      <c r="DN883" s="153" t="str">
        <f t="shared" si="670"/>
        <v/>
      </c>
      <c r="DO883" s="19" t="str">
        <f t="shared" si="671"/>
        <v/>
      </c>
      <c r="DP883" s="153" t="str">
        <f t="shared" si="672"/>
        <v/>
      </c>
      <c r="DQ883" s="19" t="str">
        <f t="shared" si="673"/>
        <v/>
      </c>
      <c r="DR883" s="153" t="str">
        <f t="shared" si="674"/>
        <v/>
      </c>
      <c r="DS883" s="19" t="str">
        <f t="shared" si="675"/>
        <v/>
      </c>
      <c r="DT883" s="153" t="str">
        <f t="shared" si="676"/>
        <v/>
      </c>
      <c r="DU883" s="19" t="str">
        <f t="shared" si="677"/>
        <v/>
      </c>
      <c r="DV883" s="153" t="str">
        <f t="shared" si="678"/>
        <v/>
      </c>
      <c r="DW883" s="19" t="str">
        <f t="shared" si="679"/>
        <v/>
      </c>
      <c r="DX883" s="153" t="str">
        <f t="shared" si="680"/>
        <v/>
      </c>
      <c r="DY883" s="19" t="str">
        <f t="shared" si="681"/>
        <v/>
      </c>
      <c r="DZ883" s="153" t="str">
        <f t="shared" si="682"/>
        <v/>
      </c>
      <c r="EA883" s="19" t="str">
        <f t="shared" si="683"/>
        <v/>
      </c>
      <c r="EB883" s="153" t="str">
        <f t="shared" si="684"/>
        <v/>
      </c>
      <c r="EC883" s="19" t="str">
        <f t="shared" si="685"/>
        <v/>
      </c>
      <c r="ED883" s="153" t="str">
        <f t="shared" si="686"/>
        <v/>
      </c>
      <c r="EE883" s="19" t="str">
        <f t="shared" si="687"/>
        <v/>
      </c>
      <c r="EF883" s="153" t="str">
        <f t="shared" si="688"/>
        <v/>
      </c>
      <c r="EG883" s="19" t="str">
        <f t="shared" si="689"/>
        <v/>
      </c>
      <c r="EH883" s="153" t="str">
        <f t="shared" si="690"/>
        <v/>
      </c>
      <c r="EI883" s="19" t="str">
        <f t="shared" si="691"/>
        <v/>
      </c>
      <c r="EJ883" s="153" t="str">
        <f t="shared" si="692"/>
        <v/>
      </c>
      <c r="EK883" s="19" t="str">
        <f t="shared" si="693"/>
        <v/>
      </c>
      <c r="EL883" s="153" t="str">
        <f t="shared" si="694"/>
        <v/>
      </c>
      <c r="EM883" s="19" t="str">
        <f t="shared" si="695"/>
        <v/>
      </c>
      <c r="EN883" s="153" t="str">
        <f t="shared" si="696"/>
        <v/>
      </c>
      <c r="EO883" s="19" t="str">
        <f t="shared" si="697"/>
        <v/>
      </c>
      <c r="EP883" s="153" t="str">
        <f t="shared" si="698"/>
        <v/>
      </c>
      <c r="EQ883" s="19" t="str">
        <f t="shared" si="699"/>
        <v/>
      </c>
      <c r="ER883" s="153" t="str">
        <f t="shared" si="700"/>
        <v/>
      </c>
      <c r="ES883" s="19" t="str">
        <f t="shared" si="701"/>
        <v/>
      </c>
      <c r="ET883" s="153" t="str">
        <f t="shared" si="702"/>
        <v/>
      </c>
    </row>
    <row r="884" spans="1:150" x14ac:dyDescent="0.25">
      <c r="A884" s="31"/>
      <c r="B884" s="91" t="str">
        <f t="shared" si="703"/>
        <v/>
      </c>
      <c r="C884" s="20" t="str">
        <f t="shared" si="663"/>
        <v/>
      </c>
      <c r="D884" s="97" t="str">
        <f t="shared" si="664"/>
        <v/>
      </c>
      <c r="E884" s="62" t="str">
        <f t="shared" si="704"/>
        <v/>
      </c>
      <c r="F884" s="31"/>
      <c r="G884" s="282"/>
      <c r="H884" s="283"/>
      <c r="I884" s="284"/>
      <c r="J884" s="285"/>
      <c r="K884" s="286"/>
      <c r="L884" s="287"/>
      <c r="M884" s="288"/>
      <c r="N884" s="287"/>
      <c r="O884" s="288"/>
      <c r="P884" s="287"/>
      <c r="Q884" s="288"/>
      <c r="R884" s="287"/>
      <c r="S884" s="288"/>
      <c r="T884" s="287"/>
      <c r="U884" s="288"/>
      <c r="V884" s="287"/>
      <c r="W884" s="288"/>
      <c r="X884" s="287"/>
      <c r="Y884" s="288"/>
      <c r="Z884" s="287"/>
      <c r="AA884" s="288"/>
      <c r="AB884" s="287"/>
      <c r="AC884" s="288"/>
      <c r="AD884" s="287"/>
      <c r="AE884" s="288"/>
      <c r="AF884" s="287"/>
      <c r="AG884" s="288"/>
      <c r="AH884" s="287"/>
      <c r="AI884" s="288"/>
      <c r="AJ884" s="287"/>
      <c r="AK884" s="288"/>
      <c r="AL884" s="287"/>
      <c r="AM884" s="288"/>
      <c r="AN884" s="287"/>
      <c r="AO884" s="288"/>
      <c r="AP884" s="287"/>
      <c r="AQ884" s="288"/>
      <c r="AR884" s="287"/>
      <c r="AS884" s="288"/>
      <c r="AT884" s="287"/>
      <c r="AU884" s="288"/>
      <c r="AV884" s="287"/>
      <c r="AW884" s="288"/>
      <c r="AX884" s="287"/>
      <c r="AY884" s="31"/>
      <c r="BA884" s="76" t="str">
        <f t="shared" si="705"/>
        <v/>
      </c>
      <c r="BC884" s="76" t="str">
        <f>IF('Stock List'!$K884="", "", 'Stock List'!$K884)</f>
        <v/>
      </c>
      <c r="BE884" s="106">
        <f>IFERROR(ROUND(((INDEX('Stock List'!$M$11:$M$1010, MATCH(L884, 'Stock List'!$K$11:$K$1010, 0))/INDEX('Stock List'!$L$11:$L$1010, MATCH(L884, 'Stock List'!$K$11:$K$1010, 0)))*K884), 2), 0)</f>
        <v>0</v>
      </c>
      <c r="BF884" s="20"/>
      <c r="BG884" s="20">
        <f>IFERROR(ROUND(((INDEX('Stock List'!$M$11:$M$1010, MATCH(N884, 'Stock List'!$K$11:$K$1010, 0))/INDEX('Stock List'!$L$11:$L$1010, MATCH(N884, 'Stock List'!$K$11:$K$1010, 0)))*M884), 2), 0)</f>
        <v>0</v>
      </c>
      <c r="BH884" s="20"/>
      <c r="BI884" s="20">
        <f>IFERROR(ROUND(((INDEX('Stock List'!$M$11:$M$1010, MATCH(P884, 'Stock List'!$K$11:$K$1010, 0))/INDEX('Stock List'!$L$11:$L$1010, MATCH(P884, 'Stock List'!$K$11:$K$1010, 0)))*O884), 2), 0)</f>
        <v>0</v>
      </c>
      <c r="BJ884" s="20"/>
      <c r="BK884" s="20">
        <f>IFERROR(ROUND(((INDEX('Stock List'!$M$11:$M$1010, MATCH(R884, 'Stock List'!$K$11:$K$1010, 0))/INDEX('Stock List'!$L$11:$L$1010, MATCH(R884, 'Stock List'!$K$11:$K$1010, 0)))*Q884), 2), 0)</f>
        <v>0</v>
      </c>
      <c r="BL884" s="20"/>
      <c r="BM884" s="20">
        <f>IFERROR(ROUND(((INDEX('Stock List'!$M$11:$M$1010, MATCH(T884, 'Stock List'!$K$11:$K$1010, 0))/INDEX('Stock List'!$L$11:$L$1010, MATCH(T884, 'Stock List'!$K$11:$K$1010, 0)))*S884), 2), 0)</f>
        <v>0</v>
      </c>
      <c r="BN884" s="20"/>
      <c r="BO884" s="20">
        <f>IFERROR(ROUND(((INDEX('Stock List'!$M$11:$M$1010, MATCH(V884, 'Stock List'!$K$11:$K$1010, 0))/INDEX('Stock List'!$L$11:$L$1010, MATCH(V884, 'Stock List'!$K$11:$K$1010, 0)))*U884), 2), 0)</f>
        <v>0</v>
      </c>
      <c r="BP884" s="20"/>
      <c r="BQ884" s="20">
        <f>IFERROR(ROUND(((INDEX('Stock List'!$M$11:$M$1010, MATCH(X884, 'Stock List'!$K$11:$K$1010, 0))/INDEX('Stock List'!$L$11:$L$1010, MATCH(X884, 'Stock List'!$K$11:$K$1010, 0)))*W884), 2), 0)</f>
        <v>0</v>
      </c>
      <c r="BR884" s="20"/>
      <c r="BS884" s="20">
        <f>IFERROR(ROUND(((INDEX('Stock List'!$M$11:$M$1010, MATCH(Z884, 'Stock List'!$K$11:$K$1010, 0))/INDEX('Stock List'!$L$11:$L$1010, MATCH(Z884, 'Stock List'!$K$11:$K$1010, 0)))*Y884), 2), 0)</f>
        <v>0</v>
      </c>
      <c r="BT884" s="20"/>
      <c r="BU884" s="20">
        <f>IFERROR(ROUND(((INDEX('Stock List'!$M$11:$M$1010, MATCH(AB884, 'Stock List'!$K$11:$K$1010, 0))/INDEX('Stock List'!$L$11:$L$1010, MATCH(AB884, 'Stock List'!$K$11:$K$1010, 0)))*AA884), 2), 0)</f>
        <v>0</v>
      </c>
      <c r="BV884" s="20"/>
      <c r="BW884" s="20">
        <f>IFERROR(ROUND(((INDEX('Stock List'!$M$11:$M$1010, MATCH(AD884, 'Stock List'!$K$11:$K$1010, 0))/INDEX('Stock List'!$L$11:$L$1010, MATCH(AD884, 'Stock List'!$K$11:$K$1010, 0)))*AC884), 2), 0)</f>
        <v>0</v>
      </c>
      <c r="BX884" s="20"/>
      <c r="BY884" s="20">
        <f>IFERROR(ROUND(((INDEX('Stock List'!$M$11:$M$1010, MATCH(AF884, 'Stock List'!$K$11:$K$1010, 0))/INDEX('Stock List'!$L$11:$L$1010, MATCH(AF884, 'Stock List'!$K$11:$K$1010, 0)))*AE884), 2), 0)</f>
        <v>0</v>
      </c>
      <c r="BZ884" s="20"/>
      <c r="CA884" s="20">
        <f>IFERROR(ROUND(((INDEX('Stock List'!$M$11:$M$1010, MATCH(AH884, 'Stock List'!$K$11:$K$1010, 0))/INDEX('Stock List'!$L$11:$L$1010, MATCH(AH884, 'Stock List'!$K$11:$K$1010, 0)))*AG884), 2), 0)</f>
        <v>0</v>
      </c>
      <c r="CB884" s="20"/>
      <c r="CC884" s="20">
        <f>IFERROR(ROUND(((INDEX('Stock List'!$M$11:$M$1010, MATCH(AJ884, 'Stock List'!$K$11:$K$1010, 0))/INDEX('Stock List'!$L$11:$L$1010, MATCH(AJ884, 'Stock List'!$K$11:$K$1010, 0)))*AI884), 2), 0)</f>
        <v>0</v>
      </c>
      <c r="CD884" s="20"/>
      <c r="CE884" s="20">
        <f>IFERROR(ROUND(((INDEX('Stock List'!$M$11:$M$1010, MATCH(AL884, 'Stock List'!$K$11:$K$1010, 0))/INDEX('Stock List'!$L$11:$L$1010, MATCH(AL884, 'Stock List'!$K$11:$K$1010, 0)))*AK884), 2), 0)</f>
        <v>0</v>
      </c>
      <c r="CF884" s="20"/>
      <c r="CG884" s="20">
        <f>IFERROR(ROUND(((INDEX('Stock List'!$M$11:$M$1010, MATCH(AN884, 'Stock List'!$K$11:$K$1010, 0))/INDEX('Stock List'!$L$11:$L$1010, MATCH(AN884, 'Stock List'!$K$11:$K$1010, 0)))*AM884), 2), 0)</f>
        <v>0</v>
      </c>
      <c r="CH884" s="20"/>
      <c r="CI884" s="20">
        <f>IFERROR(ROUND(((INDEX('Stock List'!$M$11:$M$1010, MATCH(AP884, 'Stock List'!$K$11:$K$1010, 0))/INDEX('Stock List'!$L$11:$L$1010, MATCH(AP884, 'Stock List'!$K$11:$K$1010, 0)))*AO884), 2), 0)</f>
        <v>0</v>
      </c>
      <c r="CJ884" s="20"/>
      <c r="CK884" s="20">
        <f>IFERROR(ROUND(((INDEX('Stock List'!$M$11:$M$1010, MATCH(AR884, 'Stock List'!$K$11:$K$1010, 0))/INDEX('Stock List'!$L$11:$L$1010, MATCH(AR884, 'Stock List'!$K$11:$K$1010, 0)))*AQ884), 2), 0)</f>
        <v>0</v>
      </c>
      <c r="CL884" s="20"/>
      <c r="CM884" s="20">
        <f>IFERROR(ROUND(((INDEX('Stock List'!$M$11:$M$1010, MATCH(AT884, 'Stock List'!$K$11:$K$1010, 0))/INDEX('Stock List'!$L$11:$L$1010, MATCH(AT884, 'Stock List'!$K$11:$K$1010, 0)))*AS884), 2), 0)</f>
        <v>0</v>
      </c>
      <c r="CN884" s="20"/>
      <c r="CO884" s="20">
        <f>IFERROR(ROUND(((INDEX('Stock List'!$M$11:$M$1010, MATCH(AV884, 'Stock List'!$K$11:$K$1010, 0))/INDEX('Stock List'!$L$11:$L$1010, MATCH(AV884, 'Stock List'!$K$11:$K$1010, 0)))*AU884), 2), 0)</f>
        <v>0</v>
      </c>
      <c r="CP884" s="20"/>
      <c r="CQ884" s="20">
        <f>IFERROR(ROUND(((INDEX('Stock List'!$M$11:$M$1010, MATCH(AX884, 'Stock List'!$K$11:$K$1010, 0))/INDEX('Stock List'!$L$11:$L$1010, MATCH(AX884, 'Stock List'!$K$11:$K$1010, 0)))*AW884), 2), 0)</f>
        <v>0</v>
      </c>
      <c r="CR884" s="22"/>
      <c r="CT884" s="106" t="str">
        <f t="shared" si="706"/>
        <v/>
      </c>
      <c r="CU884" s="22" t="str">
        <f t="shared" si="707"/>
        <v/>
      </c>
      <c r="CX884" s="106" t="str">
        <f t="shared" si="708"/>
        <v/>
      </c>
      <c r="CY884" s="20" t="str">
        <f t="shared" si="709"/>
        <v/>
      </c>
      <c r="CZ884" s="22" t="str">
        <f t="shared" si="710"/>
        <v/>
      </c>
      <c r="DB884" s="76" t="str">
        <f>IF($H884="", "", COUNTIF($G$11:$G$1010, "&gt;"&amp;$G884)+1+COUNTIF($G$11:$G884, $G884)-1)</f>
        <v/>
      </c>
      <c r="DC884" s="76" t="str">
        <f>IF($H884="", "", COUNTIF($CZ$11:$CZ$1010, "&gt;"&amp;$CZ884)+1+COUNTIF($CZ$11:$CZ884, $CZ884)-1)</f>
        <v/>
      </c>
      <c r="DE884" s="147" t="str">
        <f t="shared" si="711"/>
        <v/>
      </c>
      <c r="DF884" s="148"/>
      <c r="DG884" s="19" t="str">
        <f t="shared" si="712"/>
        <v/>
      </c>
      <c r="DH884" s="153" t="str">
        <f t="shared" si="713"/>
        <v/>
      </c>
      <c r="DI884" s="19" t="str">
        <f t="shared" si="665"/>
        <v/>
      </c>
      <c r="DJ884" s="153" t="str">
        <f t="shared" si="666"/>
        <v/>
      </c>
      <c r="DK884" s="19" t="str">
        <f t="shared" si="667"/>
        <v/>
      </c>
      <c r="DL884" s="153" t="str">
        <f t="shared" si="668"/>
        <v/>
      </c>
      <c r="DM884" s="19" t="str">
        <f t="shared" si="669"/>
        <v/>
      </c>
      <c r="DN884" s="153" t="str">
        <f t="shared" si="670"/>
        <v/>
      </c>
      <c r="DO884" s="19" t="str">
        <f t="shared" si="671"/>
        <v/>
      </c>
      <c r="DP884" s="153" t="str">
        <f t="shared" si="672"/>
        <v/>
      </c>
      <c r="DQ884" s="19" t="str">
        <f t="shared" si="673"/>
        <v/>
      </c>
      <c r="DR884" s="153" t="str">
        <f t="shared" si="674"/>
        <v/>
      </c>
      <c r="DS884" s="19" t="str">
        <f t="shared" si="675"/>
        <v/>
      </c>
      <c r="DT884" s="153" t="str">
        <f t="shared" si="676"/>
        <v/>
      </c>
      <c r="DU884" s="19" t="str">
        <f t="shared" si="677"/>
        <v/>
      </c>
      <c r="DV884" s="153" t="str">
        <f t="shared" si="678"/>
        <v/>
      </c>
      <c r="DW884" s="19" t="str">
        <f t="shared" si="679"/>
        <v/>
      </c>
      <c r="DX884" s="153" t="str">
        <f t="shared" si="680"/>
        <v/>
      </c>
      <c r="DY884" s="19" t="str">
        <f t="shared" si="681"/>
        <v/>
      </c>
      <c r="DZ884" s="153" t="str">
        <f t="shared" si="682"/>
        <v/>
      </c>
      <c r="EA884" s="19" t="str">
        <f t="shared" si="683"/>
        <v/>
      </c>
      <c r="EB884" s="153" t="str">
        <f t="shared" si="684"/>
        <v/>
      </c>
      <c r="EC884" s="19" t="str">
        <f t="shared" si="685"/>
        <v/>
      </c>
      <c r="ED884" s="153" t="str">
        <f t="shared" si="686"/>
        <v/>
      </c>
      <c r="EE884" s="19" t="str">
        <f t="shared" si="687"/>
        <v/>
      </c>
      <c r="EF884" s="153" t="str">
        <f t="shared" si="688"/>
        <v/>
      </c>
      <c r="EG884" s="19" t="str">
        <f t="shared" si="689"/>
        <v/>
      </c>
      <c r="EH884" s="153" t="str">
        <f t="shared" si="690"/>
        <v/>
      </c>
      <c r="EI884" s="19" t="str">
        <f t="shared" si="691"/>
        <v/>
      </c>
      <c r="EJ884" s="153" t="str">
        <f t="shared" si="692"/>
        <v/>
      </c>
      <c r="EK884" s="19" t="str">
        <f t="shared" si="693"/>
        <v/>
      </c>
      <c r="EL884" s="153" t="str">
        <f t="shared" si="694"/>
        <v/>
      </c>
      <c r="EM884" s="19" t="str">
        <f t="shared" si="695"/>
        <v/>
      </c>
      <c r="EN884" s="153" t="str">
        <f t="shared" si="696"/>
        <v/>
      </c>
      <c r="EO884" s="19" t="str">
        <f t="shared" si="697"/>
        <v/>
      </c>
      <c r="EP884" s="153" t="str">
        <f t="shared" si="698"/>
        <v/>
      </c>
      <c r="EQ884" s="19" t="str">
        <f t="shared" si="699"/>
        <v/>
      </c>
      <c r="ER884" s="153" t="str">
        <f t="shared" si="700"/>
        <v/>
      </c>
      <c r="ES884" s="19" t="str">
        <f t="shared" si="701"/>
        <v/>
      </c>
      <c r="ET884" s="153" t="str">
        <f t="shared" si="702"/>
        <v/>
      </c>
    </row>
    <row r="885" spans="1:150" x14ac:dyDescent="0.25">
      <c r="A885" s="31"/>
      <c r="B885" s="91" t="str">
        <f t="shared" si="703"/>
        <v/>
      </c>
      <c r="C885" s="20" t="str">
        <f t="shared" si="663"/>
        <v/>
      </c>
      <c r="D885" s="97" t="str">
        <f t="shared" si="664"/>
        <v/>
      </c>
      <c r="E885" s="62" t="str">
        <f t="shared" si="704"/>
        <v/>
      </c>
      <c r="F885" s="31"/>
      <c r="G885" s="282"/>
      <c r="H885" s="283"/>
      <c r="I885" s="284"/>
      <c r="J885" s="285"/>
      <c r="K885" s="286"/>
      <c r="L885" s="287"/>
      <c r="M885" s="288"/>
      <c r="N885" s="287"/>
      <c r="O885" s="288"/>
      <c r="P885" s="287"/>
      <c r="Q885" s="288"/>
      <c r="R885" s="287"/>
      <c r="S885" s="288"/>
      <c r="T885" s="287"/>
      <c r="U885" s="288"/>
      <c r="V885" s="287"/>
      <c r="W885" s="288"/>
      <c r="X885" s="287"/>
      <c r="Y885" s="288"/>
      <c r="Z885" s="287"/>
      <c r="AA885" s="288"/>
      <c r="AB885" s="287"/>
      <c r="AC885" s="288"/>
      <c r="AD885" s="287"/>
      <c r="AE885" s="288"/>
      <c r="AF885" s="287"/>
      <c r="AG885" s="288"/>
      <c r="AH885" s="287"/>
      <c r="AI885" s="288"/>
      <c r="AJ885" s="287"/>
      <c r="AK885" s="288"/>
      <c r="AL885" s="287"/>
      <c r="AM885" s="288"/>
      <c r="AN885" s="287"/>
      <c r="AO885" s="288"/>
      <c r="AP885" s="287"/>
      <c r="AQ885" s="288"/>
      <c r="AR885" s="287"/>
      <c r="AS885" s="288"/>
      <c r="AT885" s="287"/>
      <c r="AU885" s="288"/>
      <c r="AV885" s="287"/>
      <c r="AW885" s="288"/>
      <c r="AX885" s="287"/>
      <c r="AY885" s="31"/>
      <c r="BA885" s="76" t="str">
        <f t="shared" si="705"/>
        <v/>
      </c>
      <c r="BC885" s="76" t="str">
        <f>IF('Stock List'!$K885="", "", 'Stock List'!$K885)</f>
        <v/>
      </c>
      <c r="BE885" s="106">
        <f>IFERROR(ROUND(((INDEX('Stock List'!$M$11:$M$1010, MATCH(L885, 'Stock List'!$K$11:$K$1010, 0))/INDEX('Stock List'!$L$11:$L$1010, MATCH(L885, 'Stock List'!$K$11:$K$1010, 0)))*K885), 2), 0)</f>
        <v>0</v>
      </c>
      <c r="BF885" s="20"/>
      <c r="BG885" s="20">
        <f>IFERROR(ROUND(((INDEX('Stock List'!$M$11:$M$1010, MATCH(N885, 'Stock List'!$K$11:$K$1010, 0))/INDEX('Stock List'!$L$11:$L$1010, MATCH(N885, 'Stock List'!$K$11:$K$1010, 0)))*M885), 2), 0)</f>
        <v>0</v>
      </c>
      <c r="BH885" s="20"/>
      <c r="BI885" s="20">
        <f>IFERROR(ROUND(((INDEX('Stock List'!$M$11:$M$1010, MATCH(P885, 'Stock List'!$K$11:$K$1010, 0))/INDEX('Stock List'!$L$11:$L$1010, MATCH(P885, 'Stock List'!$K$11:$K$1010, 0)))*O885), 2), 0)</f>
        <v>0</v>
      </c>
      <c r="BJ885" s="20"/>
      <c r="BK885" s="20">
        <f>IFERROR(ROUND(((INDEX('Stock List'!$M$11:$M$1010, MATCH(R885, 'Stock List'!$K$11:$K$1010, 0))/INDEX('Stock List'!$L$11:$L$1010, MATCH(R885, 'Stock List'!$K$11:$K$1010, 0)))*Q885), 2), 0)</f>
        <v>0</v>
      </c>
      <c r="BL885" s="20"/>
      <c r="BM885" s="20">
        <f>IFERROR(ROUND(((INDEX('Stock List'!$M$11:$M$1010, MATCH(T885, 'Stock List'!$K$11:$K$1010, 0))/INDEX('Stock List'!$L$11:$L$1010, MATCH(T885, 'Stock List'!$K$11:$K$1010, 0)))*S885), 2), 0)</f>
        <v>0</v>
      </c>
      <c r="BN885" s="20"/>
      <c r="BO885" s="20">
        <f>IFERROR(ROUND(((INDEX('Stock List'!$M$11:$M$1010, MATCH(V885, 'Stock List'!$K$11:$K$1010, 0))/INDEX('Stock List'!$L$11:$L$1010, MATCH(V885, 'Stock List'!$K$11:$K$1010, 0)))*U885), 2), 0)</f>
        <v>0</v>
      </c>
      <c r="BP885" s="20"/>
      <c r="BQ885" s="20">
        <f>IFERROR(ROUND(((INDEX('Stock List'!$M$11:$M$1010, MATCH(X885, 'Stock List'!$K$11:$K$1010, 0))/INDEX('Stock List'!$L$11:$L$1010, MATCH(X885, 'Stock List'!$K$11:$K$1010, 0)))*W885), 2), 0)</f>
        <v>0</v>
      </c>
      <c r="BR885" s="20"/>
      <c r="BS885" s="20">
        <f>IFERROR(ROUND(((INDEX('Stock List'!$M$11:$M$1010, MATCH(Z885, 'Stock List'!$K$11:$K$1010, 0))/INDEX('Stock List'!$L$11:$L$1010, MATCH(Z885, 'Stock List'!$K$11:$K$1010, 0)))*Y885), 2), 0)</f>
        <v>0</v>
      </c>
      <c r="BT885" s="20"/>
      <c r="BU885" s="20">
        <f>IFERROR(ROUND(((INDEX('Stock List'!$M$11:$M$1010, MATCH(AB885, 'Stock List'!$K$11:$K$1010, 0))/INDEX('Stock List'!$L$11:$L$1010, MATCH(AB885, 'Stock List'!$K$11:$K$1010, 0)))*AA885), 2), 0)</f>
        <v>0</v>
      </c>
      <c r="BV885" s="20"/>
      <c r="BW885" s="20">
        <f>IFERROR(ROUND(((INDEX('Stock List'!$M$11:$M$1010, MATCH(AD885, 'Stock List'!$K$11:$K$1010, 0))/INDEX('Stock List'!$L$11:$L$1010, MATCH(AD885, 'Stock List'!$K$11:$K$1010, 0)))*AC885), 2), 0)</f>
        <v>0</v>
      </c>
      <c r="BX885" s="20"/>
      <c r="BY885" s="20">
        <f>IFERROR(ROUND(((INDEX('Stock List'!$M$11:$M$1010, MATCH(AF885, 'Stock List'!$K$11:$K$1010, 0))/INDEX('Stock List'!$L$11:$L$1010, MATCH(AF885, 'Stock List'!$K$11:$K$1010, 0)))*AE885), 2), 0)</f>
        <v>0</v>
      </c>
      <c r="BZ885" s="20"/>
      <c r="CA885" s="20">
        <f>IFERROR(ROUND(((INDEX('Stock List'!$M$11:$M$1010, MATCH(AH885, 'Stock List'!$K$11:$K$1010, 0))/INDEX('Stock List'!$L$11:$L$1010, MATCH(AH885, 'Stock List'!$K$11:$K$1010, 0)))*AG885), 2), 0)</f>
        <v>0</v>
      </c>
      <c r="CB885" s="20"/>
      <c r="CC885" s="20">
        <f>IFERROR(ROUND(((INDEX('Stock List'!$M$11:$M$1010, MATCH(AJ885, 'Stock List'!$K$11:$K$1010, 0))/INDEX('Stock List'!$L$11:$L$1010, MATCH(AJ885, 'Stock List'!$K$11:$K$1010, 0)))*AI885), 2), 0)</f>
        <v>0</v>
      </c>
      <c r="CD885" s="20"/>
      <c r="CE885" s="20">
        <f>IFERROR(ROUND(((INDEX('Stock List'!$M$11:$M$1010, MATCH(AL885, 'Stock List'!$K$11:$K$1010, 0))/INDEX('Stock List'!$L$11:$L$1010, MATCH(AL885, 'Stock List'!$K$11:$K$1010, 0)))*AK885), 2), 0)</f>
        <v>0</v>
      </c>
      <c r="CF885" s="20"/>
      <c r="CG885" s="20">
        <f>IFERROR(ROUND(((INDEX('Stock List'!$M$11:$M$1010, MATCH(AN885, 'Stock List'!$K$11:$K$1010, 0))/INDEX('Stock List'!$L$11:$L$1010, MATCH(AN885, 'Stock List'!$K$11:$K$1010, 0)))*AM885), 2), 0)</f>
        <v>0</v>
      </c>
      <c r="CH885" s="20"/>
      <c r="CI885" s="20">
        <f>IFERROR(ROUND(((INDEX('Stock List'!$M$11:$M$1010, MATCH(AP885, 'Stock List'!$K$11:$K$1010, 0))/INDEX('Stock List'!$L$11:$L$1010, MATCH(AP885, 'Stock List'!$K$11:$K$1010, 0)))*AO885), 2), 0)</f>
        <v>0</v>
      </c>
      <c r="CJ885" s="20"/>
      <c r="CK885" s="20">
        <f>IFERROR(ROUND(((INDEX('Stock List'!$M$11:$M$1010, MATCH(AR885, 'Stock List'!$K$11:$K$1010, 0))/INDEX('Stock List'!$L$11:$L$1010, MATCH(AR885, 'Stock List'!$K$11:$K$1010, 0)))*AQ885), 2), 0)</f>
        <v>0</v>
      </c>
      <c r="CL885" s="20"/>
      <c r="CM885" s="20">
        <f>IFERROR(ROUND(((INDEX('Stock List'!$M$11:$M$1010, MATCH(AT885, 'Stock List'!$K$11:$K$1010, 0))/INDEX('Stock List'!$L$11:$L$1010, MATCH(AT885, 'Stock List'!$K$11:$K$1010, 0)))*AS885), 2), 0)</f>
        <v>0</v>
      </c>
      <c r="CN885" s="20"/>
      <c r="CO885" s="20">
        <f>IFERROR(ROUND(((INDEX('Stock List'!$M$11:$M$1010, MATCH(AV885, 'Stock List'!$K$11:$K$1010, 0))/INDEX('Stock List'!$L$11:$L$1010, MATCH(AV885, 'Stock List'!$K$11:$K$1010, 0)))*AU885), 2), 0)</f>
        <v>0</v>
      </c>
      <c r="CP885" s="20"/>
      <c r="CQ885" s="20">
        <f>IFERROR(ROUND(((INDEX('Stock List'!$M$11:$M$1010, MATCH(AX885, 'Stock List'!$K$11:$K$1010, 0))/INDEX('Stock List'!$L$11:$L$1010, MATCH(AX885, 'Stock List'!$K$11:$K$1010, 0)))*AW885), 2), 0)</f>
        <v>0</v>
      </c>
      <c r="CR885" s="22"/>
      <c r="CT885" s="106" t="str">
        <f t="shared" si="706"/>
        <v/>
      </c>
      <c r="CU885" s="22" t="str">
        <f t="shared" si="707"/>
        <v/>
      </c>
      <c r="CX885" s="106" t="str">
        <f t="shared" si="708"/>
        <v/>
      </c>
      <c r="CY885" s="20" t="str">
        <f t="shared" si="709"/>
        <v/>
      </c>
      <c r="CZ885" s="22" t="str">
        <f t="shared" si="710"/>
        <v/>
      </c>
      <c r="DB885" s="76" t="str">
        <f>IF($H885="", "", COUNTIF($G$11:$G$1010, "&gt;"&amp;$G885)+1+COUNTIF($G$11:$G885, $G885)-1)</f>
        <v/>
      </c>
      <c r="DC885" s="76" t="str">
        <f>IF($H885="", "", COUNTIF($CZ$11:$CZ$1010, "&gt;"&amp;$CZ885)+1+COUNTIF($CZ$11:$CZ885, $CZ885)-1)</f>
        <v/>
      </c>
      <c r="DE885" s="147" t="str">
        <f t="shared" si="711"/>
        <v/>
      </c>
      <c r="DF885" s="148"/>
      <c r="DG885" s="19" t="str">
        <f t="shared" si="712"/>
        <v/>
      </c>
      <c r="DH885" s="153" t="str">
        <f t="shared" si="713"/>
        <v/>
      </c>
      <c r="DI885" s="19" t="str">
        <f t="shared" si="665"/>
        <v/>
      </c>
      <c r="DJ885" s="153" t="str">
        <f t="shared" si="666"/>
        <v/>
      </c>
      <c r="DK885" s="19" t="str">
        <f t="shared" si="667"/>
        <v/>
      </c>
      <c r="DL885" s="153" t="str">
        <f t="shared" si="668"/>
        <v/>
      </c>
      <c r="DM885" s="19" t="str">
        <f t="shared" si="669"/>
        <v/>
      </c>
      <c r="DN885" s="153" t="str">
        <f t="shared" si="670"/>
        <v/>
      </c>
      <c r="DO885" s="19" t="str">
        <f t="shared" si="671"/>
        <v/>
      </c>
      <c r="DP885" s="153" t="str">
        <f t="shared" si="672"/>
        <v/>
      </c>
      <c r="DQ885" s="19" t="str">
        <f t="shared" si="673"/>
        <v/>
      </c>
      <c r="DR885" s="153" t="str">
        <f t="shared" si="674"/>
        <v/>
      </c>
      <c r="DS885" s="19" t="str">
        <f t="shared" si="675"/>
        <v/>
      </c>
      <c r="DT885" s="153" t="str">
        <f t="shared" si="676"/>
        <v/>
      </c>
      <c r="DU885" s="19" t="str">
        <f t="shared" si="677"/>
        <v/>
      </c>
      <c r="DV885" s="153" t="str">
        <f t="shared" si="678"/>
        <v/>
      </c>
      <c r="DW885" s="19" t="str">
        <f t="shared" si="679"/>
        <v/>
      </c>
      <c r="DX885" s="153" t="str">
        <f t="shared" si="680"/>
        <v/>
      </c>
      <c r="DY885" s="19" t="str">
        <f t="shared" si="681"/>
        <v/>
      </c>
      <c r="DZ885" s="153" t="str">
        <f t="shared" si="682"/>
        <v/>
      </c>
      <c r="EA885" s="19" t="str">
        <f t="shared" si="683"/>
        <v/>
      </c>
      <c r="EB885" s="153" t="str">
        <f t="shared" si="684"/>
        <v/>
      </c>
      <c r="EC885" s="19" t="str">
        <f t="shared" si="685"/>
        <v/>
      </c>
      <c r="ED885" s="153" t="str">
        <f t="shared" si="686"/>
        <v/>
      </c>
      <c r="EE885" s="19" t="str">
        <f t="shared" si="687"/>
        <v/>
      </c>
      <c r="EF885" s="153" t="str">
        <f t="shared" si="688"/>
        <v/>
      </c>
      <c r="EG885" s="19" t="str">
        <f t="shared" si="689"/>
        <v/>
      </c>
      <c r="EH885" s="153" t="str">
        <f t="shared" si="690"/>
        <v/>
      </c>
      <c r="EI885" s="19" t="str">
        <f t="shared" si="691"/>
        <v/>
      </c>
      <c r="EJ885" s="153" t="str">
        <f t="shared" si="692"/>
        <v/>
      </c>
      <c r="EK885" s="19" t="str">
        <f t="shared" si="693"/>
        <v/>
      </c>
      <c r="EL885" s="153" t="str">
        <f t="shared" si="694"/>
        <v/>
      </c>
      <c r="EM885" s="19" t="str">
        <f t="shared" si="695"/>
        <v/>
      </c>
      <c r="EN885" s="153" t="str">
        <f t="shared" si="696"/>
        <v/>
      </c>
      <c r="EO885" s="19" t="str">
        <f t="shared" si="697"/>
        <v/>
      </c>
      <c r="EP885" s="153" t="str">
        <f t="shared" si="698"/>
        <v/>
      </c>
      <c r="EQ885" s="19" t="str">
        <f t="shared" si="699"/>
        <v/>
      </c>
      <c r="ER885" s="153" t="str">
        <f t="shared" si="700"/>
        <v/>
      </c>
      <c r="ES885" s="19" t="str">
        <f t="shared" si="701"/>
        <v/>
      </c>
      <c r="ET885" s="153" t="str">
        <f t="shared" si="702"/>
        <v/>
      </c>
    </row>
    <row r="886" spans="1:150" x14ac:dyDescent="0.25">
      <c r="A886" s="31"/>
      <c r="B886" s="91" t="str">
        <f t="shared" si="703"/>
        <v/>
      </c>
      <c r="C886" s="20" t="str">
        <f t="shared" si="663"/>
        <v/>
      </c>
      <c r="D886" s="97" t="str">
        <f t="shared" si="664"/>
        <v/>
      </c>
      <c r="E886" s="62" t="str">
        <f t="shared" si="704"/>
        <v/>
      </c>
      <c r="F886" s="31"/>
      <c r="G886" s="282"/>
      <c r="H886" s="283"/>
      <c r="I886" s="284"/>
      <c r="J886" s="285"/>
      <c r="K886" s="286"/>
      <c r="L886" s="287"/>
      <c r="M886" s="288"/>
      <c r="N886" s="287"/>
      <c r="O886" s="288"/>
      <c r="P886" s="287"/>
      <c r="Q886" s="288"/>
      <c r="R886" s="287"/>
      <c r="S886" s="288"/>
      <c r="T886" s="287"/>
      <c r="U886" s="288"/>
      <c r="V886" s="287"/>
      <c r="W886" s="288"/>
      <c r="X886" s="287"/>
      <c r="Y886" s="288"/>
      <c r="Z886" s="287"/>
      <c r="AA886" s="288"/>
      <c r="AB886" s="287"/>
      <c r="AC886" s="288"/>
      <c r="AD886" s="287"/>
      <c r="AE886" s="288"/>
      <c r="AF886" s="287"/>
      <c r="AG886" s="288"/>
      <c r="AH886" s="287"/>
      <c r="AI886" s="288"/>
      <c r="AJ886" s="287"/>
      <c r="AK886" s="288"/>
      <c r="AL886" s="287"/>
      <c r="AM886" s="288"/>
      <c r="AN886" s="287"/>
      <c r="AO886" s="288"/>
      <c r="AP886" s="287"/>
      <c r="AQ886" s="288"/>
      <c r="AR886" s="287"/>
      <c r="AS886" s="288"/>
      <c r="AT886" s="287"/>
      <c r="AU886" s="288"/>
      <c r="AV886" s="287"/>
      <c r="AW886" s="288"/>
      <c r="AX886" s="287"/>
      <c r="AY886" s="31"/>
      <c r="BA886" s="76" t="str">
        <f t="shared" si="705"/>
        <v/>
      </c>
      <c r="BC886" s="76" t="str">
        <f>IF('Stock List'!$K886="", "", 'Stock List'!$K886)</f>
        <v/>
      </c>
      <c r="BE886" s="106">
        <f>IFERROR(ROUND(((INDEX('Stock List'!$M$11:$M$1010, MATCH(L886, 'Stock List'!$K$11:$K$1010, 0))/INDEX('Stock List'!$L$11:$L$1010, MATCH(L886, 'Stock List'!$K$11:$K$1010, 0)))*K886), 2), 0)</f>
        <v>0</v>
      </c>
      <c r="BF886" s="20"/>
      <c r="BG886" s="20">
        <f>IFERROR(ROUND(((INDEX('Stock List'!$M$11:$M$1010, MATCH(N886, 'Stock List'!$K$11:$K$1010, 0))/INDEX('Stock List'!$L$11:$L$1010, MATCH(N886, 'Stock List'!$K$11:$K$1010, 0)))*M886), 2), 0)</f>
        <v>0</v>
      </c>
      <c r="BH886" s="20"/>
      <c r="BI886" s="20">
        <f>IFERROR(ROUND(((INDEX('Stock List'!$M$11:$M$1010, MATCH(P886, 'Stock List'!$K$11:$K$1010, 0))/INDEX('Stock List'!$L$11:$L$1010, MATCH(P886, 'Stock List'!$K$11:$K$1010, 0)))*O886), 2), 0)</f>
        <v>0</v>
      </c>
      <c r="BJ886" s="20"/>
      <c r="BK886" s="20">
        <f>IFERROR(ROUND(((INDEX('Stock List'!$M$11:$M$1010, MATCH(R886, 'Stock List'!$K$11:$K$1010, 0))/INDEX('Stock List'!$L$11:$L$1010, MATCH(R886, 'Stock List'!$K$11:$K$1010, 0)))*Q886), 2), 0)</f>
        <v>0</v>
      </c>
      <c r="BL886" s="20"/>
      <c r="BM886" s="20">
        <f>IFERROR(ROUND(((INDEX('Stock List'!$M$11:$M$1010, MATCH(T886, 'Stock List'!$K$11:$K$1010, 0))/INDEX('Stock List'!$L$11:$L$1010, MATCH(T886, 'Stock List'!$K$11:$K$1010, 0)))*S886), 2), 0)</f>
        <v>0</v>
      </c>
      <c r="BN886" s="20"/>
      <c r="BO886" s="20">
        <f>IFERROR(ROUND(((INDEX('Stock List'!$M$11:$M$1010, MATCH(V886, 'Stock List'!$K$11:$K$1010, 0))/INDEX('Stock List'!$L$11:$L$1010, MATCH(V886, 'Stock List'!$K$11:$K$1010, 0)))*U886), 2), 0)</f>
        <v>0</v>
      </c>
      <c r="BP886" s="20"/>
      <c r="BQ886" s="20">
        <f>IFERROR(ROUND(((INDEX('Stock List'!$M$11:$M$1010, MATCH(X886, 'Stock List'!$K$11:$K$1010, 0))/INDEX('Stock List'!$L$11:$L$1010, MATCH(X886, 'Stock List'!$K$11:$K$1010, 0)))*W886), 2), 0)</f>
        <v>0</v>
      </c>
      <c r="BR886" s="20"/>
      <c r="BS886" s="20">
        <f>IFERROR(ROUND(((INDEX('Stock List'!$M$11:$M$1010, MATCH(Z886, 'Stock List'!$K$11:$K$1010, 0))/INDEX('Stock List'!$L$11:$L$1010, MATCH(Z886, 'Stock List'!$K$11:$K$1010, 0)))*Y886), 2), 0)</f>
        <v>0</v>
      </c>
      <c r="BT886" s="20"/>
      <c r="BU886" s="20">
        <f>IFERROR(ROUND(((INDEX('Stock List'!$M$11:$M$1010, MATCH(AB886, 'Stock List'!$K$11:$K$1010, 0))/INDEX('Stock List'!$L$11:$L$1010, MATCH(AB886, 'Stock List'!$K$11:$K$1010, 0)))*AA886), 2), 0)</f>
        <v>0</v>
      </c>
      <c r="BV886" s="20"/>
      <c r="BW886" s="20">
        <f>IFERROR(ROUND(((INDEX('Stock List'!$M$11:$M$1010, MATCH(AD886, 'Stock List'!$K$11:$K$1010, 0))/INDEX('Stock List'!$L$11:$L$1010, MATCH(AD886, 'Stock List'!$K$11:$K$1010, 0)))*AC886), 2), 0)</f>
        <v>0</v>
      </c>
      <c r="BX886" s="20"/>
      <c r="BY886" s="20">
        <f>IFERROR(ROUND(((INDEX('Stock List'!$M$11:$M$1010, MATCH(AF886, 'Stock List'!$K$11:$K$1010, 0))/INDEX('Stock List'!$L$11:$L$1010, MATCH(AF886, 'Stock List'!$K$11:$K$1010, 0)))*AE886), 2), 0)</f>
        <v>0</v>
      </c>
      <c r="BZ886" s="20"/>
      <c r="CA886" s="20">
        <f>IFERROR(ROUND(((INDEX('Stock List'!$M$11:$M$1010, MATCH(AH886, 'Stock List'!$K$11:$K$1010, 0))/INDEX('Stock List'!$L$11:$L$1010, MATCH(AH886, 'Stock List'!$K$11:$K$1010, 0)))*AG886), 2), 0)</f>
        <v>0</v>
      </c>
      <c r="CB886" s="20"/>
      <c r="CC886" s="20">
        <f>IFERROR(ROUND(((INDEX('Stock List'!$M$11:$M$1010, MATCH(AJ886, 'Stock List'!$K$11:$K$1010, 0))/INDEX('Stock List'!$L$11:$L$1010, MATCH(AJ886, 'Stock List'!$K$11:$K$1010, 0)))*AI886), 2), 0)</f>
        <v>0</v>
      </c>
      <c r="CD886" s="20"/>
      <c r="CE886" s="20">
        <f>IFERROR(ROUND(((INDEX('Stock List'!$M$11:$M$1010, MATCH(AL886, 'Stock List'!$K$11:$K$1010, 0))/INDEX('Stock List'!$L$11:$L$1010, MATCH(AL886, 'Stock List'!$K$11:$K$1010, 0)))*AK886), 2), 0)</f>
        <v>0</v>
      </c>
      <c r="CF886" s="20"/>
      <c r="CG886" s="20">
        <f>IFERROR(ROUND(((INDEX('Stock List'!$M$11:$M$1010, MATCH(AN886, 'Stock List'!$K$11:$K$1010, 0))/INDEX('Stock List'!$L$11:$L$1010, MATCH(AN886, 'Stock List'!$K$11:$K$1010, 0)))*AM886), 2), 0)</f>
        <v>0</v>
      </c>
      <c r="CH886" s="20"/>
      <c r="CI886" s="20">
        <f>IFERROR(ROUND(((INDEX('Stock List'!$M$11:$M$1010, MATCH(AP886, 'Stock List'!$K$11:$K$1010, 0))/INDEX('Stock List'!$L$11:$L$1010, MATCH(AP886, 'Stock List'!$K$11:$K$1010, 0)))*AO886), 2), 0)</f>
        <v>0</v>
      </c>
      <c r="CJ886" s="20"/>
      <c r="CK886" s="20">
        <f>IFERROR(ROUND(((INDEX('Stock List'!$M$11:$M$1010, MATCH(AR886, 'Stock List'!$K$11:$K$1010, 0))/INDEX('Stock List'!$L$11:$L$1010, MATCH(AR886, 'Stock List'!$K$11:$K$1010, 0)))*AQ886), 2), 0)</f>
        <v>0</v>
      </c>
      <c r="CL886" s="20"/>
      <c r="CM886" s="20">
        <f>IFERROR(ROUND(((INDEX('Stock List'!$M$11:$M$1010, MATCH(AT886, 'Stock List'!$K$11:$K$1010, 0))/INDEX('Stock List'!$L$11:$L$1010, MATCH(AT886, 'Stock List'!$K$11:$K$1010, 0)))*AS886), 2), 0)</f>
        <v>0</v>
      </c>
      <c r="CN886" s="20"/>
      <c r="CO886" s="20">
        <f>IFERROR(ROUND(((INDEX('Stock List'!$M$11:$M$1010, MATCH(AV886, 'Stock List'!$K$11:$K$1010, 0))/INDEX('Stock List'!$L$11:$L$1010, MATCH(AV886, 'Stock List'!$K$11:$K$1010, 0)))*AU886), 2), 0)</f>
        <v>0</v>
      </c>
      <c r="CP886" s="20"/>
      <c r="CQ886" s="20">
        <f>IFERROR(ROUND(((INDEX('Stock List'!$M$11:$M$1010, MATCH(AX886, 'Stock List'!$K$11:$K$1010, 0))/INDEX('Stock List'!$L$11:$L$1010, MATCH(AX886, 'Stock List'!$K$11:$K$1010, 0)))*AW886), 2), 0)</f>
        <v>0</v>
      </c>
      <c r="CR886" s="22"/>
      <c r="CT886" s="106" t="str">
        <f t="shared" si="706"/>
        <v/>
      </c>
      <c r="CU886" s="22" t="str">
        <f t="shared" si="707"/>
        <v/>
      </c>
      <c r="CX886" s="106" t="str">
        <f t="shared" si="708"/>
        <v/>
      </c>
      <c r="CY886" s="20" t="str">
        <f t="shared" si="709"/>
        <v/>
      </c>
      <c r="CZ886" s="22" t="str">
        <f t="shared" si="710"/>
        <v/>
      </c>
      <c r="DB886" s="76" t="str">
        <f>IF($H886="", "", COUNTIF($G$11:$G$1010, "&gt;"&amp;$G886)+1+COUNTIF($G$11:$G886, $G886)-1)</f>
        <v/>
      </c>
      <c r="DC886" s="76" t="str">
        <f>IF($H886="", "", COUNTIF($CZ$11:$CZ$1010, "&gt;"&amp;$CZ886)+1+COUNTIF($CZ$11:$CZ886, $CZ886)-1)</f>
        <v/>
      </c>
      <c r="DE886" s="147" t="str">
        <f t="shared" si="711"/>
        <v/>
      </c>
      <c r="DF886" s="148"/>
      <c r="DG886" s="19" t="str">
        <f t="shared" si="712"/>
        <v/>
      </c>
      <c r="DH886" s="153" t="str">
        <f t="shared" si="713"/>
        <v/>
      </c>
      <c r="DI886" s="19" t="str">
        <f t="shared" si="665"/>
        <v/>
      </c>
      <c r="DJ886" s="153" t="str">
        <f t="shared" si="666"/>
        <v/>
      </c>
      <c r="DK886" s="19" t="str">
        <f t="shared" si="667"/>
        <v/>
      </c>
      <c r="DL886" s="153" t="str">
        <f t="shared" si="668"/>
        <v/>
      </c>
      <c r="DM886" s="19" t="str">
        <f t="shared" si="669"/>
        <v/>
      </c>
      <c r="DN886" s="153" t="str">
        <f t="shared" si="670"/>
        <v/>
      </c>
      <c r="DO886" s="19" t="str">
        <f t="shared" si="671"/>
        <v/>
      </c>
      <c r="DP886" s="153" t="str">
        <f t="shared" si="672"/>
        <v/>
      </c>
      <c r="DQ886" s="19" t="str">
        <f t="shared" si="673"/>
        <v/>
      </c>
      <c r="DR886" s="153" t="str">
        <f t="shared" si="674"/>
        <v/>
      </c>
      <c r="DS886" s="19" t="str">
        <f t="shared" si="675"/>
        <v/>
      </c>
      <c r="DT886" s="153" t="str">
        <f t="shared" si="676"/>
        <v/>
      </c>
      <c r="DU886" s="19" t="str">
        <f t="shared" si="677"/>
        <v/>
      </c>
      <c r="DV886" s="153" t="str">
        <f t="shared" si="678"/>
        <v/>
      </c>
      <c r="DW886" s="19" t="str">
        <f t="shared" si="679"/>
        <v/>
      </c>
      <c r="DX886" s="153" t="str">
        <f t="shared" si="680"/>
        <v/>
      </c>
      <c r="DY886" s="19" t="str">
        <f t="shared" si="681"/>
        <v/>
      </c>
      <c r="DZ886" s="153" t="str">
        <f t="shared" si="682"/>
        <v/>
      </c>
      <c r="EA886" s="19" t="str">
        <f t="shared" si="683"/>
        <v/>
      </c>
      <c r="EB886" s="153" t="str">
        <f t="shared" si="684"/>
        <v/>
      </c>
      <c r="EC886" s="19" t="str">
        <f t="shared" si="685"/>
        <v/>
      </c>
      <c r="ED886" s="153" t="str">
        <f t="shared" si="686"/>
        <v/>
      </c>
      <c r="EE886" s="19" t="str">
        <f t="shared" si="687"/>
        <v/>
      </c>
      <c r="EF886" s="153" t="str">
        <f t="shared" si="688"/>
        <v/>
      </c>
      <c r="EG886" s="19" t="str">
        <f t="shared" si="689"/>
        <v/>
      </c>
      <c r="EH886" s="153" t="str">
        <f t="shared" si="690"/>
        <v/>
      </c>
      <c r="EI886" s="19" t="str">
        <f t="shared" si="691"/>
        <v/>
      </c>
      <c r="EJ886" s="153" t="str">
        <f t="shared" si="692"/>
        <v/>
      </c>
      <c r="EK886" s="19" t="str">
        <f t="shared" si="693"/>
        <v/>
      </c>
      <c r="EL886" s="153" t="str">
        <f t="shared" si="694"/>
        <v/>
      </c>
      <c r="EM886" s="19" t="str">
        <f t="shared" si="695"/>
        <v/>
      </c>
      <c r="EN886" s="153" t="str">
        <f t="shared" si="696"/>
        <v/>
      </c>
      <c r="EO886" s="19" t="str">
        <f t="shared" si="697"/>
        <v/>
      </c>
      <c r="EP886" s="153" t="str">
        <f t="shared" si="698"/>
        <v/>
      </c>
      <c r="EQ886" s="19" t="str">
        <f t="shared" si="699"/>
        <v/>
      </c>
      <c r="ER886" s="153" t="str">
        <f t="shared" si="700"/>
        <v/>
      </c>
      <c r="ES886" s="19" t="str">
        <f t="shared" si="701"/>
        <v/>
      </c>
      <c r="ET886" s="153" t="str">
        <f t="shared" si="702"/>
        <v/>
      </c>
    </row>
    <row r="887" spans="1:150" x14ac:dyDescent="0.25">
      <c r="A887" s="31"/>
      <c r="B887" s="91" t="str">
        <f t="shared" si="703"/>
        <v/>
      </c>
      <c r="C887" s="20" t="str">
        <f t="shared" si="663"/>
        <v/>
      </c>
      <c r="D887" s="97" t="str">
        <f t="shared" si="664"/>
        <v/>
      </c>
      <c r="E887" s="62" t="str">
        <f t="shared" si="704"/>
        <v/>
      </c>
      <c r="F887" s="31"/>
      <c r="G887" s="282"/>
      <c r="H887" s="283"/>
      <c r="I887" s="284"/>
      <c r="J887" s="285"/>
      <c r="K887" s="286"/>
      <c r="L887" s="287"/>
      <c r="M887" s="288"/>
      <c r="N887" s="287"/>
      <c r="O887" s="288"/>
      <c r="P887" s="287"/>
      <c r="Q887" s="288"/>
      <c r="R887" s="287"/>
      <c r="S887" s="288"/>
      <c r="T887" s="287"/>
      <c r="U887" s="288"/>
      <c r="V887" s="287"/>
      <c r="W887" s="288"/>
      <c r="X887" s="287"/>
      <c r="Y887" s="288"/>
      <c r="Z887" s="287"/>
      <c r="AA887" s="288"/>
      <c r="AB887" s="287"/>
      <c r="AC887" s="288"/>
      <c r="AD887" s="287"/>
      <c r="AE887" s="288"/>
      <c r="AF887" s="287"/>
      <c r="AG887" s="288"/>
      <c r="AH887" s="287"/>
      <c r="AI887" s="288"/>
      <c r="AJ887" s="287"/>
      <c r="AK887" s="288"/>
      <c r="AL887" s="287"/>
      <c r="AM887" s="288"/>
      <c r="AN887" s="287"/>
      <c r="AO887" s="288"/>
      <c r="AP887" s="287"/>
      <c r="AQ887" s="288"/>
      <c r="AR887" s="287"/>
      <c r="AS887" s="288"/>
      <c r="AT887" s="287"/>
      <c r="AU887" s="288"/>
      <c r="AV887" s="287"/>
      <c r="AW887" s="288"/>
      <c r="AX887" s="287"/>
      <c r="AY887" s="31"/>
      <c r="BA887" s="76" t="str">
        <f t="shared" si="705"/>
        <v/>
      </c>
      <c r="BC887" s="76" t="str">
        <f>IF('Stock List'!$K887="", "", 'Stock List'!$K887)</f>
        <v/>
      </c>
      <c r="BE887" s="106">
        <f>IFERROR(ROUND(((INDEX('Stock List'!$M$11:$M$1010, MATCH(L887, 'Stock List'!$K$11:$K$1010, 0))/INDEX('Stock List'!$L$11:$L$1010, MATCH(L887, 'Stock List'!$K$11:$K$1010, 0)))*K887), 2), 0)</f>
        <v>0</v>
      </c>
      <c r="BF887" s="20"/>
      <c r="BG887" s="20">
        <f>IFERROR(ROUND(((INDEX('Stock List'!$M$11:$M$1010, MATCH(N887, 'Stock List'!$K$11:$K$1010, 0))/INDEX('Stock List'!$L$11:$L$1010, MATCH(N887, 'Stock List'!$K$11:$K$1010, 0)))*M887), 2), 0)</f>
        <v>0</v>
      </c>
      <c r="BH887" s="20"/>
      <c r="BI887" s="20">
        <f>IFERROR(ROUND(((INDEX('Stock List'!$M$11:$M$1010, MATCH(P887, 'Stock List'!$K$11:$K$1010, 0))/INDEX('Stock List'!$L$11:$L$1010, MATCH(P887, 'Stock List'!$K$11:$K$1010, 0)))*O887), 2), 0)</f>
        <v>0</v>
      </c>
      <c r="BJ887" s="20"/>
      <c r="BK887" s="20">
        <f>IFERROR(ROUND(((INDEX('Stock List'!$M$11:$M$1010, MATCH(R887, 'Stock List'!$K$11:$K$1010, 0))/INDEX('Stock List'!$L$11:$L$1010, MATCH(R887, 'Stock List'!$K$11:$K$1010, 0)))*Q887), 2), 0)</f>
        <v>0</v>
      </c>
      <c r="BL887" s="20"/>
      <c r="BM887" s="20">
        <f>IFERROR(ROUND(((INDEX('Stock List'!$M$11:$M$1010, MATCH(T887, 'Stock List'!$K$11:$K$1010, 0))/INDEX('Stock List'!$L$11:$L$1010, MATCH(T887, 'Stock List'!$K$11:$K$1010, 0)))*S887), 2), 0)</f>
        <v>0</v>
      </c>
      <c r="BN887" s="20"/>
      <c r="BO887" s="20">
        <f>IFERROR(ROUND(((INDEX('Stock List'!$M$11:$M$1010, MATCH(V887, 'Stock List'!$K$11:$K$1010, 0))/INDEX('Stock List'!$L$11:$L$1010, MATCH(V887, 'Stock List'!$K$11:$K$1010, 0)))*U887), 2), 0)</f>
        <v>0</v>
      </c>
      <c r="BP887" s="20"/>
      <c r="BQ887" s="20">
        <f>IFERROR(ROUND(((INDEX('Stock List'!$M$11:$M$1010, MATCH(X887, 'Stock List'!$K$11:$K$1010, 0))/INDEX('Stock List'!$L$11:$L$1010, MATCH(X887, 'Stock List'!$K$11:$K$1010, 0)))*W887), 2), 0)</f>
        <v>0</v>
      </c>
      <c r="BR887" s="20"/>
      <c r="BS887" s="20">
        <f>IFERROR(ROUND(((INDEX('Stock List'!$M$11:$M$1010, MATCH(Z887, 'Stock List'!$K$11:$K$1010, 0))/INDEX('Stock List'!$L$11:$L$1010, MATCH(Z887, 'Stock List'!$K$11:$K$1010, 0)))*Y887), 2), 0)</f>
        <v>0</v>
      </c>
      <c r="BT887" s="20"/>
      <c r="BU887" s="20">
        <f>IFERROR(ROUND(((INDEX('Stock List'!$M$11:$M$1010, MATCH(AB887, 'Stock List'!$K$11:$K$1010, 0))/INDEX('Stock List'!$L$11:$L$1010, MATCH(AB887, 'Stock List'!$K$11:$K$1010, 0)))*AA887), 2), 0)</f>
        <v>0</v>
      </c>
      <c r="BV887" s="20"/>
      <c r="BW887" s="20">
        <f>IFERROR(ROUND(((INDEX('Stock List'!$M$11:$M$1010, MATCH(AD887, 'Stock List'!$K$11:$K$1010, 0))/INDEX('Stock List'!$L$11:$L$1010, MATCH(AD887, 'Stock List'!$K$11:$K$1010, 0)))*AC887), 2), 0)</f>
        <v>0</v>
      </c>
      <c r="BX887" s="20"/>
      <c r="BY887" s="20">
        <f>IFERROR(ROUND(((INDEX('Stock List'!$M$11:$M$1010, MATCH(AF887, 'Stock List'!$K$11:$K$1010, 0))/INDEX('Stock List'!$L$11:$L$1010, MATCH(AF887, 'Stock List'!$K$11:$K$1010, 0)))*AE887), 2), 0)</f>
        <v>0</v>
      </c>
      <c r="BZ887" s="20"/>
      <c r="CA887" s="20">
        <f>IFERROR(ROUND(((INDEX('Stock List'!$M$11:$M$1010, MATCH(AH887, 'Stock List'!$K$11:$K$1010, 0))/INDEX('Stock List'!$L$11:$L$1010, MATCH(AH887, 'Stock List'!$K$11:$K$1010, 0)))*AG887), 2), 0)</f>
        <v>0</v>
      </c>
      <c r="CB887" s="20"/>
      <c r="CC887" s="20">
        <f>IFERROR(ROUND(((INDEX('Stock List'!$M$11:$M$1010, MATCH(AJ887, 'Stock List'!$K$11:$K$1010, 0))/INDEX('Stock List'!$L$11:$L$1010, MATCH(AJ887, 'Stock List'!$K$11:$K$1010, 0)))*AI887), 2), 0)</f>
        <v>0</v>
      </c>
      <c r="CD887" s="20"/>
      <c r="CE887" s="20">
        <f>IFERROR(ROUND(((INDEX('Stock List'!$M$11:$M$1010, MATCH(AL887, 'Stock List'!$K$11:$K$1010, 0))/INDEX('Stock List'!$L$11:$L$1010, MATCH(AL887, 'Stock List'!$K$11:$K$1010, 0)))*AK887), 2), 0)</f>
        <v>0</v>
      </c>
      <c r="CF887" s="20"/>
      <c r="CG887" s="20">
        <f>IFERROR(ROUND(((INDEX('Stock List'!$M$11:$M$1010, MATCH(AN887, 'Stock List'!$K$11:$K$1010, 0))/INDEX('Stock List'!$L$11:$L$1010, MATCH(AN887, 'Stock List'!$K$11:$K$1010, 0)))*AM887), 2), 0)</f>
        <v>0</v>
      </c>
      <c r="CH887" s="20"/>
      <c r="CI887" s="20">
        <f>IFERROR(ROUND(((INDEX('Stock List'!$M$11:$M$1010, MATCH(AP887, 'Stock List'!$K$11:$K$1010, 0))/INDEX('Stock List'!$L$11:$L$1010, MATCH(AP887, 'Stock List'!$K$11:$K$1010, 0)))*AO887), 2), 0)</f>
        <v>0</v>
      </c>
      <c r="CJ887" s="20"/>
      <c r="CK887" s="20">
        <f>IFERROR(ROUND(((INDEX('Stock List'!$M$11:$M$1010, MATCH(AR887, 'Stock List'!$K$11:$K$1010, 0))/INDEX('Stock List'!$L$11:$L$1010, MATCH(AR887, 'Stock List'!$K$11:$K$1010, 0)))*AQ887), 2), 0)</f>
        <v>0</v>
      </c>
      <c r="CL887" s="20"/>
      <c r="CM887" s="20">
        <f>IFERROR(ROUND(((INDEX('Stock List'!$M$11:$M$1010, MATCH(AT887, 'Stock List'!$K$11:$K$1010, 0))/INDEX('Stock List'!$L$11:$L$1010, MATCH(AT887, 'Stock List'!$K$11:$K$1010, 0)))*AS887), 2), 0)</f>
        <v>0</v>
      </c>
      <c r="CN887" s="20"/>
      <c r="CO887" s="20">
        <f>IFERROR(ROUND(((INDEX('Stock List'!$M$11:$M$1010, MATCH(AV887, 'Stock List'!$K$11:$K$1010, 0))/INDEX('Stock List'!$L$11:$L$1010, MATCH(AV887, 'Stock List'!$K$11:$K$1010, 0)))*AU887), 2), 0)</f>
        <v>0</v>
      </c>
      <c r="CP887" s="20"/>
      <c r="CQ887" s="20">
        <f>IFERROR(ROUND(((INDEX('Stock List'!$M$11:$M$1010, MATCH(AX887, 'Stock List'!$K$11:$K$1010, 0))/INDEX('Stock List'!$L$11:$L$1010, MATCH(AX887, 'Stock List'!$K$11:$K$1010, 0)))*AW887), 2), 0)</f>
        <v>0</v>
      </c>
      <c r="CR887" s="22"/>
      <c r="CT887" s="106" t="str">
        <f t="shared" si="706"/>
        <v/>
      </c>
      <c r="CU887" s="22" t="str">
        <f t="shared" si="707"/>
        <v/>
      </c>
      <c r="CX887" s="106" t="str">
        <f t="shared" si="708"/>
        <v/>
      </c>
      <c r="CY887" s="20" t="str">
        <f t="shared" si="709"/>
        <v/>
      </c>
      <c r="CZ887" s="22" t="str">
        <f t="shared" si="710"/>
        <v/>
      </c>
      <c r="DB887" s="76" t="str">
        <f>IF($H887="", "", COUNTIF($G$11:$G$1010, "&gt;"&amp;$G887)+1+COUNTIF($G$11:$G887, $G887)-1)</f>
        <v/>
      </c>
      <c r="DC887" s="76" t="str">
        <f>IF($H887="", "", COUNTIF($CZ$11:$CZ$1010, "&gt;"&amp;$CZ887)+1+COUNTIF($CZ$11:$CZ887, $CZ887)-1)</f>
        <v/>
      </c>
      <c r="DE887" s="147" t="str">
        <f t="shared" si="711"/>
        <v/>
      </c>
      <c r="DF887" s="148"/>
      <c r="DG887" s="19" t="str">
        <f t="shared" si="712"/>
        <v/>
      </c>
      <c r="DH887" s="153" t="str">
        <f t="shared" si="713"/>
        <v/>
      </c>
      <c r="DI887" s="19" t="str">
        <f t="shared" si="665"/>
        <v/>
      </c>
      <c r="DJ887" s="153" t="str">
        <f t="shared" si="666"/>
        <v/>
      </c>
      <c r="DK887" s="19" t="str">
        <f t="shared" si="667"/>
        <v/>
      </c>
      <c r="DL887" s="153" t="str">
        <f t="shared" si="668"/>
        <v/>
      </c>
      <c r="DM887" s="19" t="str">
        <f t="shared" si="669"/>
        <v/>
      </c>
      <c r="DN887" s="153" t="str">
        <f t="shared" si="670"/>
        <v/>
      </c>
      <c r="DO887" s="19" t="str">
        <f t="shared" si="671"/>
        <v/>
      </c>
      <c r="DP887" s="153" t="str">
        <f t="shared" si="672"/>
        <v/>
      </c>
      <c r="DQ887" s="19" t="str">
        <f t="shared" si="673"/>
        <v/>
      </c>
      <c r="DR887" s="153" t="str">
        <f t="shared" si="674"/>
        <v/>
      </c>
      <c r="DS887" s="19" t="str">
        <f t="shared" si="675"/>
        <v/>
      </c>
      <c r="DT887" s="153" t="str">
        <f t="shared" si="676"/>
        <v/>
      </c>
      <c r="DU887" s="19" t="str">
        <f t="shared" si="677"/>
        <v/>
      </c>
      <c r="DV887" s="153" t="str">
        <f t="shared" si="678"/>
        <v/>
      </c>
      <c r="DW887" s="19" t="str">
        <f t="shared" si="679"/>
        <v/>
      </c>
      <c r="DX887" s="153" t="str">
        <f t="shared" si="680"/>
        <v/>
      </c>
      <c r="DY887" s="19" t="str">
        <f t="shared" si="681"/>
        <v/>
      </c>
      <c r="DZ887" s="153" t="str">
        <f t="shared" si="682"/>
        <v/>
      </c>
      <c r="EA887" s="19" t="str">
        <f t="shared" si="683"/>
        <v/>
      </c>
      <c r="EB887" s="153" t="str">
        <f t="shared" si="684"/>
        <v/>
      </c>
      <c r="EC887" s="19" t="str">
        <f t="shared" si="685"/>
        <v/>
      </c>
      <c r="ED887" s="153" t="str">
        <f t="shared" si="686"/>
        <v/>
      </c>
      <c r="EE887" s="19" t="str">
        <f t="shared" si="687"/>
        <v/>
      </c>
      <c r="EF887" s="153" t="str">
        <f t="shared" si="688"/>
        <v/>
      </c>
      <c r="EG887" s="19" t="str">
        <f t="shared" si="689"/>
        <v/>
      </c>
      <c r="EH887" s="153" t="str">
        <f t="shared" si="690"/>
        <v/>
      </c>
      <c r="EI887" s="19" t="str">
        <f t="shared" si="691"/>
        <v/>
      </c>
      <c r="EJ887" s="153" t="str">
        <f t="shared" si="692"/>
        <v/>
      </c>
      <c r="EK887" s="19" t="str">
        <f t="shared" si="693"/>
        <v/>
      </c>
      <c r="EL887" s="153" t="str">
        <f t="shared" si="694"/>
        <v/>
      </c>
      <c r="EM887" s="19" t="str">
        <f t="shared" si="695"/>
        <v/>
      </c>
      <c r="EN887" s="153" t="str">
        <f t="shared" si="696"/>
        <v/>
      </c>
      <c r="EO887" s="19" t="str">
        <f t="shared" si="697"/>
        <v/>
      </c>
      <c r="EP887" s="153" t="str">
        <f t="shared" si="698"/>
        <v/>
      </c>
      <c r="EQ887" s="19" t="str">
        <f t="shared" si="699"/>
        <v/>
      </c>
      <c r="ER887" s="153" t="str">
        <f t="shared" si="700"/>
        <v/>
      </c>
      <c r="ES887" s="19" t="str">
        <f t="shared" si="701"/>
        <v/>
      </c>
      <c r="ET887" s="153" t="str">
        <f t="shared" si="702"/>
        <v/>
      </c>
    </row>
    <row r="888" spans="1:150" x14ac:dyDescent="0.25">
      <c r="A888" s="31"/>
      <c r="B888" s="91" t="str">
        <f t="shared" si="703"/>
        <v/>
      </c>
      <c r="C888" s="20" t="str">
        <f t="shared" si="663"/>
        <v/>
      </c>
      <c r="D888" s="97" t="str">
        <f t="shared" si="664"/>
        <v/>
      </c>
      <c r="E888" s="62" t="str">
        <f t="shared" si="704"/>
        <v/>
      </c>
      <c r="F888" s="31"/>
      <c r="G888" s="282"/>
      <c r="H888" s="283"/>
      <c r="I888" s="284"/>
      <c r="J888" s="285"/>
      <c r="K888" s="286"/>
      <c r="L888" s="287"/>
      <c r="M888" s="288"/>
      <c r="N888" s="287"/>
      <c r="O888" s="288"/>
      <c r="P888" s="287"/>
      <c r="Q888" s="288"/>
      <c r="R888" s="287"/>
      <c r="S888" s="288"/>
      <c r="T888" s="287"/>
      <c r="U888" s="288"/>
      <c r="V888" s="287"/>
      <c r="W888" s="288"/>
      <c r="X888" s="287"/>
      <c r="Y888" s="288"/>
      <c r="Z888" s="287"/>
      <c r="AA888" s="288"/>
      <c r="AB888" s="287"/>
      <c r="AC888" s="288"/>
      <c r="AD888" s="287"/>
      <c r="AE888" s="288"/>
      <c r="AF888" s="287"/>
      <c r="AG888" s="288"/>
      <c r="AH888" s="287"/>
      <c r="AI888" s="288"/>
      <c r="AJ888" s="287"/>
      <c r="AK888" s="288"/>
      <c r="AL888" s="287"/>
      <c r="AM888" s="288"/>
      <c r="AN888" s="287"/>
      <c r="AO888" s="288"/>
      <c r="AP888" s="287"/>
      <c r="AQ888" s="288"/>
      <c r="AR888" s="287"/>
      <c r="AS888" s="288"/>
      <c r="AT888" s="287"/>
      <c r="AU888" s="288"/>
      <c r="AV888" s="287"/>
      <c r="AW888" s="288"/>
      <c r="AX888" s="287"/>
      <c r="AY888" s="31"/>
      <c r="BA888" s="76" t="str">
        <f t="shared" si="705"/>
        <v/>
      </c>
      <c r="BC888" s="76" t="str">
        <f>IF('Stock List'!$K888="", "", 'Stock List'!$K888)</f>
        <v/>
      </c>
      <c r="BE888" s="106">
        <f>IFERROR(ROUND(((INDEX('Stock List'!$M$11:$M$1010, MATCH(L888, 'Stock List'!$K$11:$K$1010, 0))/INDEX('Stock List'!$L$11:$L$1010, MATCH(L888, 'Stock List'!$K$11:$K$1010, 0)))*K888), 2), 0)</f>
        <v>0</v>
      </c>
      <c r="BF888" s="20"/>
      <c r="BG888" s="20">
        <f>IFERROR(ROUND(((INDEX('Stock List'!$M$11:$M$1010, MATCH(N888, 'Stock List'!$K$11:$K$1010, 0))/INDEX('Stock List'!$L$11:$L$1010, MATCH(N888, 'Stock List'!$K$11:$K$1010, 0)))*M888), 2), 0)</f>
        <v>0</v>
      </c>
      <c r="BH888" s="20"/>
      <c r="BI888" s="20">
        <f>IFERROR(ROUND(((INDEX('Stock List'!$M$11:$M$1010, MATCH(P888, 'Stock List'!$K$11:$K$1010, 0))/INDEX('Stock List'!$L$11:$L$1010, MATCH(P888, 'Stock List'!$K$11:$K$1010, 0)))*O888), 2), 0)</f>
        <v>0</v>
      </c>
      <c r="BJ888" s="20"/>
      <c r="BK888" s="20">
        <f>IFERROR(ROUND(((INDEX('Stock List'!$M$11:$M$1010, MATCH(R888, 'Stock List'!$K$11:$K$1010, 0))/INDEX('Stock List'!$L$11:$L$1010, MATCH(R888, 'Stock List'!$K$11:$K$1010, 0)))*Q888), 2), 0)</f>
        <v>0</v>
      </c>
      <c r="BL888" s="20"/>
      <c r="BM888" s="20">
        <f>IFERROR(ROUND(((INDEX('Stock List'!$M$11:$M$1010, MATCH(T888, 'Stock List'!$K$11:$K$1010, 0))/INDEX('Stock List'!$L$11:$L$1010, MATCH(T888, 'Stock List'!$K$11:$K$1010, 0)))*S888), 2), 0)</f>
        <v>0</v>
      </c>
      <c r="BN888" s="20"/>
      <c r="BO888" s="20">
        <f>IFERROR(ROUND(((INDEX('Stock List'!$M$11:$M$1010, MATCH(V888, 'Stock List'!$K$11:$K$1010, 0))/INDEX('Stock List'!$L$11:$L$1010, MATCH(V888, 'Stock List'!$K$11:$K$1010, 0)))*U888), 2), 0)</f>
        <v>0</v>
      </c>
      <c r="BP888" s="20"/>
      <c r="BQ888" s="20">
        <f>IFERROR(ROUND(((INDEX('Stock List'!$M$11:$M$1010, MATCH(X888, 'Stock List'!$K$11:$K$1010, 0))/INDEX('Stock List'!$L$11:$L$1010, MATCH(X888, 'Stock List'!$K$11:$K$1010, 0)))*W888), 2), 0)</f>
        <v>0</v>
      </c>
      <c r="BR888" s="20"/>
      <c r="BS888" s="20">
        <f>IFERROR(ROUND(((INDEX('Stock List'!$M$11:$M$1010, MATCH(Z888, 'Stock List'!$K$11:$K$1010, 0))/INDEX('Stock List'!$L$11:$L$1010, MATCH(Z888, 'Stock List'!$K$11:$K$1010, 0)))*Y888), 2), 0)</f>
        <v>0</v>
      </c>
      <c r="BT888" s="20"/>
      <c r="BU888" s="20">
        <f>IFERROR(ROUND(((INDEX('Stock List'!$M$11:$M$1010, MATCH(AB888, 'Stock List'!$K$11:$K$1010, 0))/INDEX('Stock List'!$L$11:$L$1010, MATCH(AB888, 'Stock List'!$K$11:$K$1010, 0)))*AA888), 2), 0)</f>
        <v>0</v>
      </c>
      <c r="BV888" s="20"/>
      <c r="BW888" s="20">
        <f>IFERROR(ROUND(((INDEX('Stock List'!$M$11:$M$1010, MATCH(AD888, 'Stock List'!$K$11:$K$1010, 0))/INDEX('Stock List'!$L$11:$L$1010, MATCH(AD888, 'Stock List'!$K$11:$K$1010, 0)))*AC888), 2), 0)</f>
        <v>0</v>
      </c>
      <c r="BX888" s="20"/>
      <c r="BY888" s="20">
        <f>IFERROR(ROUND(((INDEX('Stock List'!$M$11:$M$1010, MATCH(AF888, 'Stock List'!$K$11:$K$1010, 0))/INDEX('Stock List'!$L$11:$L$1010, MATCH(AF888, 'Stock List'!$K$11:$K$1010, 0)))*AE888), 2), 0)</f>
        <v>0</v>
      </c>
      <c r="BZ888" s="20"/>
      <c r="CA888" s="20">
        <f>IFERROR(ROUND(((INDEX('Stock List'!$M$11:$M$1010, MATCH(AH888, 'Stock List'!$K$11:$K$1010, 0))/INDEX('Stock List'!$L$11:$L$1010, MATCH(AH888, 'Stock List'!$K$11:$K$1010, 0)))*AG888), 2), 0)</f>
        <v>0</v>
      </c>
      <c r="CB888" s="20"/>
      <c r="CC888" s="20">
        <f>IFERROR(ROUND(((INDEX('Stock List'!$M$11:$M$1010, MATCH(AJ888, 'Stock List'!$K$11:$K$1010, 0))/INDEX('Stock List'!$L$11:$L$1010, MATCH(AJ888, 'Stock List'!$K$11:$K$1010, 0)))*AI888), 2), 0)</f>
        <v>0</v>
      </c>
      <c r="CD888" s="20"/>
      <c r="CE888" s="20">
        <f>IFERROR(ROUND(((INDEX('Stock List'!$M$11:$M$1010, MATCH(AL888, 'Stock List'!$K$11:$K$1010, 0))/INDEX('Stock List'!$L$11:$L$1010, MATCH(AL888, 'Stock List'!$K$11:$K$1010, 0)))*AK888), 2), 0)</f>
        <v>0</v>
      </c>
      <c r="CF888" s="20"/>
      <c r="CG888" s="20">
        <f>IFERROR(ROUND(((INDEX('Stock List'!$M$11:$M$1010, MATCH(AN888, 'Stock List'!$K$11:$K$1010, 0))/INDEX('Stock List'!$L$11:$L$1010, MATCH(AN888, 'Stock List'!$K$11:$K$1010, 0)))*AM888), 2), 0)</f>
        <v>0</v>
      </c>
      <c r="CH888" s="20"/>
      <c r="CI888" s="20">
        <f>IFERROR(ROUND(((INDEX('Stock List'!$M$11:$M$1010, MATCH(AP888, 'Stock List'!$K$11:$K$1010, 0))/INDEX('Stock List'!$L$11:$L$1010, MATCH(AP888, 'Stock List'!$K$11:$K$1010, 0)))*AO888), 2), 0)</f>
        <v>0</v>
      </c>
      <c r="CJ888" s="20"/>
      <c r="CK888" s="20">
        <f>IFERROR(ROUND(((INDEX('Stock List'!$M$11:$M$1010, MATCH(AR888, 'Stock List'!$K$11:$K$1010, 0))/INDEX('Stock List'!$L$11:$L$1010, MATCH(AR888, 'Stock List'!$K$11:$K$1010, 0)))*AQ888), 2), 0)</f>
        <v>0</v>
      </c>
      <c r="CL888" s="20"/>
      <c r="CM888" s="20">
        <f>IFERROR(ROUND(((INDEX('Stock List'!$M$11:$M$1010, MATCH(AT888, 'Stock List'!$K$11:$K$1010, 0))/INDEX('Stock List'!$L$11:$L$1010, MATCH(AT888, 'Stock List'!$K$11:$K$1010, 0)))*AS888), 2), 0)</f>
        <v>0</v>
      </c>
      <c r="CN888" s="20"/>
      <c r="CO888" s="20">
        <f>IFERROR(ROUND(((INDEX('Stock List'!$M$11:$M$1010, MATCH(AV888, 'Stock List'!$K$11:$K$1010, 0))/INDEX('Stock List'!$L$11:$L$1010, MATCH(AV888, 'Stock List'!$K$11:$K$1010, 0)))*AU888), 2), 0)</f>
        <v>0</v>
      </c>
      <c r="CP888" s="20"/>
      <c r="CQ888" s="20">
        <f>IFERROR(ROUND(((INDEX('Stock List'!$M$11:$M$1010, MATCH(AX888, 'Stock List'!$K$11:$K$1010, 0))/INDEX('Stock List'!$L$11:$L$1010, MATCH(AX888, 'Stock List'!$K$11:$K$1010, 0)))*AW888), 2), 0)</f>
        <v>0</v>
      </c>
      <c r="CR888" s="22"/>
      <c r="CT888" s="106" t="str">
        <f t="shared" si="706"/>
        <v/>
      </c>
      <c r="CU888" s="22" t="str">
        <f t="shared" si="707"/>
        <v/>
      </c>
      <c r="CX888" s="106" t="str">
        <f t="shared" si="708"/>
        <v/>
      </c>
      <c r="CY888" s="20" t="str">
        <f t="shared" si="709"/>
        <v/>
      </c>
      <c r="CZ888" s="22" t="str">
        <f t="shared" si="710"/>
        <v/>
      </c>
      <c r="DB888" s="76" t="str">
        <f>IF($H888="", "", COUNTIF($G$11:$G$1010, "&gt;"&amp;$G888)+1+COUNTIF($G$11:$G888, $G888)-1)</f>
        <v/>
      </c>
      <c r="DC888" s="76" t="str">
        <f>IF($H888="", "", COUNTIF($CZ$11:$CZ$1010, "&gt;"&amp;$CZ888)+1+COUNTIF($CZ$11:$CZ888, $CZ888)-1)</f>
        <v/>
      </c>
      <c r="DE888" s="147" t="str">
        <f t="shared" si="711"/>
        <v/>
      </c>
      <c r="DF888" s="148"/>
      <c r="DG888" s="19" t="str">
        <f t="shared" si="712"/>
        <v/>
      </c>
      <c r="DH888" s="153" t="str">
        <f t="shared" si="713"/>
        <v/>
      </c>
      <c r="DI888" s="19" t="str">
        <f t="shared" si="665"/>
        <v/>
      </c>
      <c r="DJ888" s="153" t="str">
        <f t="shared" si="666"/>
        <v/>
      </c>
      <c r="DK888" s="19" t="str">
        <f t="shared" si="667"/>
        <v/>
      </c>
      <c r="DL888" s="153" t="str">
        <f t="shared" si="668"/>
        <v/>
      </c>
      <c r="DM888" s="19" t="str">
        <f t="shared" si="669"/>
        <v/>
      </c>
      <c r="DN888" s="153" t="str">
        <f t="shared" si="670"/>
        <v/>
      </c>
      <c r="DO888" s="19" t="str">
        <f t="shared" si="671"/>
        <v/>
      </c>
      <c r="DP888" s="153" t="str">
        <f t="shared" si="672"/>
        <v/>
      </c>
      <c r="DQ888" s="19" t="str">
        <f t="shared" si="673"/>
        <v/>
      </c>
      <c r="DR888" s="153" t="str">
        <f t="shared" si="674"/>
        <v/>
      </c>
      <c r="DS888" s="19" t="str">
        <f t="shared" si="675"/>
        <v/>
      </c>
      <c r="DT888" s="153" t="str">
        <f t="shared" si="676"/>
        <v/>
      </c>
      <c r="DU888" s="19" t="str">
        <f t="shared" si="677"/>
        <v/>
      </c>
      <c r="DV888" s="153" t="str">
        <f t="shared" si="678"/>
        <v/>
      </c>
      <c r="DW888" s="19" t="str">
        <f t="shared" si="679"/>
        <v/>
      </c>
      <c r="DX888" s="153" t="str">
        <f t="shared" si="680"/>
        <v/>
      </c>
      <c r="DY888" s="19" t="str">
        <f t="shared" si="681"/>
        <v/>
      </c>
      <c r="DZ888" s="153" t="str">
        <f t="shared" si="682"/>
        <v/>
      </c>
      <c r="EA888" s="19" t="str">
        <f t="shared" si="683"/>
        <v/>
      </c>
      <c r="EB888" s="153" t="str">
        <f t="shared" si="684"/>
        <v/>
      </c>
      <c r="EC888" s="19" t="str">
        <f t="shared" si="685"/>
        <v/>
      </c>
      <c r="ED888" s="153" t="str">
        <f t="shared" si="686"/>
        <v/>
      </c>
      <c r="EE888" s="19" t="str">
        <f t="shared" si="687"/>
        <v/>
      </c>
      <c r="EF888" s="153" t="str">
        <f t="shared" si="688"/>
        <v/>
      </c>
      <c r="EG888" s="19" t="str">
        <f t="shared" si="689"/>
        <v/>
      </c>
      <c r="EH888" s="153" t="str">
        <f t="shared" si="690"/>
        <v/>
      </c>
      <c r="EI888" s="19" t="str">
        <f t="shared" si="691"/>
        <v/>
      </c>
      <c r="EJ888" s="153" t="str">
        <f t="shared" si="692"/>
        <v/>
      </c>
      <c r="EK888" s="19" t="str">
        <f t="shared" si="693"/>
        <v/>
      </c>
      <c r="EL888" s="153" t="str">
        <f t="shared" si="694"/>
        <v/>
      </c>
      <c r="EM888" s="19" t="str">
        <f t="shared" si="695"/>
        <v/>
      </c>
      <c r="EN888" s="153" t="str">
        <f t="shared" si="696"/>
        <v/>
      </c>
      <c r="EO888" s="19" t="str">
        <f t="shared" si="697"/>
        <v/>
      </c>
      <c r="EP888" s="153" t="str">
        <f t="shared" si="698"/>
        <v/>
      </c>
      <c r="EQ888" s="19" t="str">
        <f t="shared" si="699"/>
        <v/>
      </c>
      <c r="ER888" s="153" t="str">
        <f t="shared" si="700"/>
        <v/>
      </c>
      <c r="ES888" s="19" t="str">
        <f t="shared" si="701"/>
        <v/>
      </c>
      <c r="ET888" s="153" t="str">
        <f t="shared" si="702"/>
        <v/>
      </c>
    </row>
    <row r="889" spans="1:150" x14ac:dyDescent="0.25">
      <c r="A889" s="31"/>
      <c r="B889" s="91" t="str">
        <f t="shared" si="703"/>
        <v/>
      </c>
      <c r="C889" s="20" t="str">
        <f t="shared" si="663"/>
        <v/>
      </c>
      <c r="D889" s="97" t="str">
        <f t="shared" si="664"/>
        <v/>
      </c>
      <c r="E889" s="62" t="str">
        <f t="shared" si="704"/>
        <v/>
      </c>
      <c r="F889" s="31"/>
      <c r="G889" s="282"/>
      <c r="H889" s="283"/>
      <c r="I889" s="284"/>
      <c r="J889" s="285"/>
      <c r="K889" s="286"/>
      <c r="L889" s="287"/>
      <c r="M889" s="288"/>
      <c r="N889" s="287"/>
      <c r="O889" s="288"/>
      <c r="P889" s="287"/>
      <c r="Q889" s="288"/>
      <c r="R889" s="287"/>
      <c r="S889" s="288"/>
      <c r="T889" s="287"/>
      <c r="U889" s="288"/>
      <c r="V889" s="287"/>
      <c r="W889" s="288"/>
      <c r="X889" s="287"/>
      <c r="Y889" s="288"/>
      <c r="Z889" s="287"/>
      <c r="AA889" s="288"/>
      <c r="AB889" s="287"/>
      <c r="AC889" s="288"/>
      <c r="AD889" s="287"/>
      <c r="AE889" s="288"/>
      <c r="AF889" s="287"/>
      <c r="AG889" s="288"/>
      <c r="AH889" s="287"/>
      <c r="AI889" s="288"/>
      <c r="AJ889" s="287"/>
      <c r="AK889" s="288"/>
      <c r="AL889" s="287"/>
      <c r="AM889" s="288"/>
      <c r="AN889" s="287"/>
      <c r="AO889" s="288"/>
      <c r="AP889" s="287"/>
      <c r="AQ889" s="288"/>
      <c r="AR889" s="287"/>
      <c r="AS889" s="288"/>
      <c r="AT889" s="287"/>
      <c r="AU889" s="288"/>
      <c r="AV889" s="287"/>
      <c r="AW889" s="288"/>
      <c r="AX889" s="287"/>
      <c r="AY889" s="31"/>
      <c r="BA889" s="76" t="str">
        <f t="shared" si="705"/>
        <v/>
      </c>
      <c r="BC889" s="76" t="str">
        <f>IF('Stock List'!$K889="", "", 'Stock List'!$K889)</f>
        <v/>
      </c>
      <c r="BE889" s="106">
        <f>IFERROR(ROUND(((INDEX('Stock List'!$M$11:$M$1010, MATCH(L889, 'Stock List'!$K$11:$K$1010, 0))/INDEX('Stock List'!$L$11:$L$1010, MATCH(L889, 'Stock List'!$K$11:$K$1010, 0)))*K889), 2), 0)</f>
        <v>0</v>
      </c>
      <c r="BF889" s="20"/>
      <c r="BG889" s="20">
        <f>IFERROR(ROUND(((INDEX('Stock List'!$M$11:$M$1010, MATCH(N889, 'Stock List'!$K$11:$K$1010, 0))/INDEX('Stock List'!$L$11:$L$1010, MATCH(N889, 'Stock List'!$K$11:$K$1010, 0)))*M889), 2), 0)</f>
        <v>0</v>
      </c>
      <c r="BH889" s="20"/>
      <c r="BI889" s="20">
        <f>IFERROR(ROUND(((INDEX('Stock List'!$M$11:$M$1010, MATCH(P889, 'Stock List'!$K$11:$K$1010, 0))/INDEX('Stock List'!$L$11:$L$1010, MATCH(P889, 'Stock List'!$K$11:$K$1010, 0)))*O889), 2), 0)</f>
        <v>0</v>
      </c>
      <c r="BJ889" s="20"/>
      <c r="BK889" s="20">
        <f>IFERROR(ROUND(((INDEX('Stock List'!$M$11:$M$1010, MATCH(R889, 'Stock List'!$K$11:$K$1010, 0))/INDEX('Stock List'!$L$11:$L$1010, MATCH(R889, 'Stock List'!$K$11:$K$1010, 0)))*Q889), 2), 0)</f>
        <v>0</v>
      </c>
      <c r="BL889" s="20"/>
      <c r="BM889" s="20">
        <f>IFERROR(ROUND(((INDEX('Stock List'!$M$11:$M$1010, MATCH(T889, 'Stock List'!$K$11:$K$1010, 0))/INDEX('Stock List'!$L$11:$L$1010, MATCH(T889, 'Stock List'!$K$11:$K$1010, 0)))*S889), 2), 0)</f>
        <v>0</v>
      </c>
      <c r="BN889" s="20"/>
      <c r="BO889" s="20">
        <f>IFERROR(ROUND(((INDEX('Stock List'!$M$11:$M$1010, MATCH(V889, 'Stock List'!$K$11:$K$1010, 0))/INDEX('Stock List'!$L$11:$L$1010, MATCH(V889, 'Stock List'!$K$11:$K$1010, 0)))*U889), 2), 0)</f>
        <v>0</v>
      </c>
      <c r="BP889" s="20"/>
      <c r="BQ889" s="20">
        <f>IFERROR(ROUND(((INDEX('Stock List'!$M$11:$M$1010, MATCH(X889, 'Stock List'!$K$11:$K$1010, 0))/INDEX('Stock List'!$L$11:$L$1010, MATCH(X889, 'Stock List'!$K$11:$K$1010, 0)))*W889), 2), 0)</f>
        <v>0</v>
      </c>
      <c r="BR889" s="20"/>
      <c r="BS889" s="20">
        <f>IFERROR(ROUND(((INDEX('Stock List'!$M$11:$M$1010, MATCH(Z889, 'Stock List'!$K$11:$K$1010, 0))/INDEX('Stock List'!$L$11:$L$1010, MATCH(Z889, 'Stock List'!$K$11:$K$1010, 0)))*Y889), 2), 0)</f>
        <v>0</v>
      </c>
      <c r="BT889" s="20"/>
      <c r="BU889" s="20">
        <f>IFERROR(ROUND(((INDEX('Stock List'!$M$11:$M$1010, MATCH(AB889, 'Stock List'!$K$11:$K$1010, 0))/INDEX('Stock List'!$L$11:$L$1010, MATCH(AB889, 'Stock List'!$K$11:$K$1010, 0)))*AA889), 2), 0)</f>
        <v>0</v>
      </c>
      <c r="BV889" s="20"/>
      <c r="BW889" s="20">
        <f>IFERROR(ROUND(((INDEX('Stock List'!$M$11:$M$1010, MATCH(AD889, 'Stock List'!$K$11:$K$1010, 0))/INDEX('Stock List'!$L$11:$L$1010, MATCH(AD889, 'Stock List'!$K$11:$K$1010, 0)))*AC889), 2), 0)</f>
        <v>0</v>
      </c>
      <c r="BX889" s="20"/>
      <c r="BY889" s="20">
        <f>IFERROR(ROUND(((INDEX('Stock List'!$M$11:$M$1010, MATCH(AF889, 'Stock List'!$K$11:$K$1010, 0))/INDEX('Stock List'!$L$11:$L$1010, MATCH(AF889, 'Stock List'!$K$11:$K$1010, 0)))*AE889), 2), 0)</f>
        <v>0</v>
      </c>
      <c r="BZ889" s="20"/>
      <c r="CA889" s="20">
        <f>IFERROR(ROUND(((INDEX('Stock List'!$M$11:$M$1010, MATCH(AH889, 'Stock List'!$K$11:$K$1010, 0))/INDEX('Stock List'!$L$11:$L$1010, MATCH(AH889, 'Stock List'!$K$11:$K$1010, 0)))*AG889), 2), 0)</f>
        <v>0</v>
      </c>
      <c r="CB889" s="20"/>
      <c r="CC889" s="20">
        <f>IFERROR(ROUND(((INDEX('Stock List'!$M$11:$M$1010, MATCH(AJ889, 'Stock List'!$K$11:$K$1010, 0))/INDEX('Stock List'!$L$11:$L$1010, MATCH(AJ889, 'Stock List'!$K$11:$K$1010, 0)))*AI889), 2), 0)</f>
        <v>0</v>
      </c>
      <c r="CD889" s="20"/>
      <c r="CE889" s="20">
        <f>IFERROR(ROUND(((INDEX('Stock List'!$M$11:$M$1010, MATCH(AL889, 'Stock List'!$K$11:$K$1010, 0))/INDEX('Stock List'!$L$11:$L$1010, MATCH(AL889, 'Stock List'!$K$11:$K$1010, 0)))*AK889), 2), 0)</f>
        <v>0</v>
      </c>
      <c r="CF889" s="20"/>
      <c r="CG889" s="20">
        <f>IFERROR(ROUND(((INDEX('Stock List'!$M$11:$M$1010, MATCH(AN889, 'Stock List'!$K$11:$K$1010, 0))/INDEX('Stock List'!$L$11:$L$1010, MATCH(AN889, 'Stock List'!$K$11:$K$1010, 0)))*AM889), 2), 0)</f>
        <v>0</v>
      </c>
      <c r="CH889" s="20"/>
      <c r="CI889" s="20">
        <f>IFERROR(ROUND(((INDEX('Stock List'!$M$11:$M$1010, MATCH(AP889, 'Stock List'!$K$11:$K$1010, 0))/INDEX('Stock List'!$L$11:$L$1010, MATCH(AP889, 'Stock List'!$K$11:$K$1010, 0)))*AO889), 2), 0)</f>
        <v>0</v>
      </c>
      <c r="CJ889" s="20"/>
      <c r="CK889" s="20">
        <f>IFERROR(ROUND(((INDEX('Stock List'!$M$11:$M$1010, MATCH(AR889, 'Stock List'!$K$11:$K$1010, 0))/INDEX('Stock List'!$L$11:$L$1010, MATCH(AR889, 'Stock List'!$K$11:$K$1010, 0)))*AQ889), 2), 0)</f>
        <v>0</v>
      </c>
      <c r="CL889" s="20"/>
      <c r="CM889" s="20">
        <f>IFERROR(ROUND(((INDEX('Stock List'!$M$11:$M$1010, MATCH(AT889, 'Stock List'!$K$11:$K$1010, 0))/INDEX('Stock List'!$L$11:$L$1010, MATCH(AT889, 'Stock List'!$K$11:$K$1010, 0)))*AS889), 2), 0)</f>
        <v>0</v>
      </c>
      <c r="CN889" s="20"/>
      <c r="CO889" s="20">
        <f>IFERROR(ROUND(((INDEX('Stock List'!$M$11:$M$1010, MATCH(AV889, 'Stock List'!$K$11:$K$1010, 0))/INDEX('Stock List'!$L$11:$L$1010, MATCH(AV889, 'Stock List'!$K$11:$K$1010, 0)))*AU889), 2), 0)</f>
        <v>0</v>
      </c>
      <c r="CP889" s="20"/>
      <c r="CQ889" s="20">
        <f>IFERROR(ROUND(((INDEX('Stock List'!$M$11:$M$1010, MATCH(AX889, 'Stock List'!$K$11:$K$1010, 0))/INDEX('Stock List'!$L$11:$L$1010, MATCH(AX889, 'Stock List'!$K$11:$K$1010, 0)))*AW889), 2), 0)</f>
        <v>0</v>
      </c>
      <c r="CR889" s="22"/>
      <c r="CT889" s="106" t="str">
        <f t="shared" si="706"/>
        <v/>
      </c>
      <c r="CU889" s="22" t="str">
        <f t="shared" si="707"/>
        <v/>
      </c>
      <c r="CX889" s="106" t="str">
        <f t="shared" si="708"/>
        <v/>
      </c>
      <c r="CY889" s="20" t="str">
        <f t="shared" si="709"/>
        <v/>
      </c>
      <c r="CZ889" s="22" t="str">
        <f t="shared" si="710"/>
        <v/>
      </c>
      <c r="DB889" s="76" t="str">
        <f>IF($H889="", "", COUNTIF($G$11:$G$1010, "&gt;"&amp;$G889)+1+COUNTIF($G$11:$G889, $G889)-1)</f>
        <v/>
      </c>
      <c r="DC889" s="76" t="str">
        <f>IF($H889="", "", COUNTIF($CZ$11:$CZ$1010, "&gt;"&amp;$CZ889)+1+COUNTIF($CZ$11:$CZ889, $CZ889)-1)</f>
        <v/>
      </c>
      <c r="DE889" s="147" t="str">
        <f t="shared" si="711"/>
        <v/>
      </c>
      <c r="DF889" s="148"/>
      <c r="DG889" s="19" t="str">
        <f t="shared" si="712"/>
        <v/>
      </c>
      <c r="DH889" s="153" t="str">
        <f t="shared" si="713"/>
        <v/>
      </c>
      <c r="DI889" s="19" t="str">
        <f t="shared" si="665"/>
        <v/>
      </c>
      <c r="DJ889" s="153" t="str">
        <f t="shared" si="666"/>
        <v/>
      </c>
      <c r="DK889" s="19" t="str">
        <f t="shared" si="667"/>
        <v/>
      </c>
      <c r="DL889" s="153" t="str">
        <f t="shared" si="668"/>
        <v/>
      </c>
      <c r="DM889" s="19" t="str">
        <f t="shared" si="669"/>
        <v/>
      </c>
      <c r="DN889" s="153" t="str">
        <f t="shared" si="670"/>
        <v/>
      </c>
      <c r="DO889" s="19" t="str">
        <f t="shared" si="671"/>
        <v/>
      </c>
      <c r="DP889" s="153" t="str">
        <f t="shared" si="672"/>
        <v/>
      </c>
      <c r="DQ889" s="19" t="str">
        <f t="shared" si="673"/>
        <v/>
      </c>
      <c r="DR889" s="153" t="str">
        <f t="shared" si="674"/>
        <v/>
      </c>
      <c r="DS889" s="19" t="str">
        <f t="shared" si="675"/>
        <v/>
      </c>
      <c r="DT889" s="153" t="str">
        <f t="shared" si="676"/>
        <v/>
      </c>
      <c r="DU889" s="19" t="str">
        <f t="shared" si="677"/>
        <v/>
      </c>
      <c r="DV889" s="153" t="str">
        <f t="shared" si="678"/>
        <v/>
      </c>
      <c r="DW889" s="19" t="str">
        <f t="shared" si="679"/>
        <v/>
      </c>
      <c r="DX889" s="153" t="str">
        <f t="shared" si="680"/>
        <v/>
      </c>
      <c r="DY889" s="19" t="str">
        <f t="shared" si="681"/>
        <v/>
      </c>
      <c r="DZ889" s="153" t="str">
        <f t="shared" si="682"/>
        <v/>
      </c>
      <c r="EA889" s="19" t="str">
        <f t="shared" si="683"/>
        <v/>
      </c>
      <c r="EB889" s="153" t="str">
        <f t="shared" si="684"/>
        <v/>
      </c>
      <c r="EC889" s="19" t="str">
        <f t="shared" si="685"/>
        <v/>
      </c>
      <c r="ED889" s="153" t="str">
        <f t="shared" si="686"/>
        <v/>
      </c>
      <c r="EE889" s="19" t="str">
        <f t="shared" si="687"/>
        <v/>
      </c>
      <c r="EF889" s="153" t="str">
        <f t="shared" si="688"/>
        <v/>
      </c>
      <c r="EG889" s="19" t="str">
        <f t="shared" si="689"/>
        <v/>
      </c>
      <c r="EH889" s="153" t="str">
        <f t="shared" si="690"/>
        <v/>
      </c>
      <c r="EI889" s="19" t="str">
        <f t="shared" si="691"/>
        <v/>
      </c>
      <c r="EJ889" s="153" t="str">
        <f t="shared" si="692"/>
        <v/>
      </c>
      <c r="EK889" s="19" t="str">
        <f t="shared" si="693"/>
        <v/>
      </c>
      <c r="EL889" s="153" t="str">
        <f t="shared" si="694"/>
        <v/>
      </c>
      <c r="EM889" s="19" t="str">
        <f t="shared" si="695"/>
        <v/>
      </c>
      <c r="EN889" s="153" t="str">
        <f t="shared" si="696"/>
        <v/>
      </c>
      <c r="EO889" s="19" t="str">
        <f t="shared" si="697"/>
        <v/>
      </c>
      <c r="EP889" s="153" t="str">
        <f t="shared" si="698"/>
        <v/>
      </c>
      <c r="EQ889" s="19" t="str">
        <f t="shared" si="699"/>
        <v/>
      </c>
      <c r="ER889" s="153" t="str">
        <f t="shared" si="700"/>
        <v/>
      </c>
      <c r="ES889" s="19" t="str">
        <f t="shared" si="701"/>
        <v/>
      </c>
      <c r="ET889" s="153" t="str">
        <f t="shared" si="702"/>
        <v/>
      </c>
    </row>
    <row r="890" spans="1:150" x14ac:dyDescent="0.25">
      <c r="A890" s="31"/>
      <c r="B890" s="91" t="str">
        <f t="shared" si="703"/>
        <v/>
      </c>
      <c r="C890" s="20" t="str">
        <f t="shared" si="663"/>
        <v/>
      </c>
      <c r="D890" s="97" t="str">
        <f t="shared" si="664"/>
        <v/>
      </c>
      <c r="E890" s="62" t="str">
        <f t="shared" si="704"/>
        <v/>
      </c>
      <c r="F890" s="31"/>
      <c r="G890" s="282"/>
      <c r="H890" s="283"/>
      <c r="I890" s="284"/>
      <c r="J890" s="285"/>
      <c r="K890" s="286"/>
      <c r="L890" s="287"/>
      <c r="M890" s="288"/>
      <c r="N890" s="287"/>
      <c r="O890" s="288"/>
      <c r="P890" s="287"/>
      <c r="Q890" s="288"/>
      <c r="R890" s="287"/>
      <c r="S890" s="288"/>
      <c r="T890" s="287"/>
      <c r="U890" s="288"/>
      <c r="V890" s="287"/>
      <c r="W890" s="288"/>
      <c r="X890" s="287"/>
      <c r="Y890" s="288"/>
      <c r="Z890" s="287"/>
      <c r="AA890" s="288"/>
      <c r="AB890" s="287"/>
      <c r="AC890" s="288"/>
      <c r="AD890" s="287"/>
      <c r="AE890" s="288"/>
      <c r="AF890" s="287"/>
      <c r="AG890" s="288"/>
      <c r="AH890" s="287"/>
      <c r="AI890" s="288"/>
      <c r="AJ890" s="287"/>
      <c r="AK890" s="288"/>
      <c r="AL890" s="287"/>
      <c r="AM890" s="288"/>
      <c r="AN890" s="287"/>
      <c r="AO890" s="288"/>
      <c r="AP890" s="287"/>
      <c r="AQ890" s="288"/>
      <c r="AR890" s="287"/>
      <c r="AS890" s="288"/>
      <c r="AT890" s="287"/>
      <c r="AU890" s="288"/>
      <c r="AV890" s="287"/>
      <c r="AW890" s="288"/>
      <c r="AX890" s="287"/>
      <c r="AY890" s="31"/>
      <c r="BA890" s="76" t="str">
        <f t="shared" si="705"/>
        <v/>
      </c>
      <c r="BC890" s="76" t="str">
        <f>IF('Stock List'!$K890="", "", 'Stock List'!$K890)</f>
        <v/>
      </c>
      <c r="BE890" s="106">
        <f>IFERROR(ROUND(((INDEX('Stock List'!$M$11:$M$1010, MATCH(L890, 'Stock List'!$K$11:$K$1010, 0))/INDEX('Stock List'!$L$11:$L$1010, MATCH(L890, 'Stock List'!$K$11:$K$1010, 0)))*K890), 2), 0)</f>
        <v>0</v>
      </c>
      <c r="BF890" s="20"/>
      <c r="BG890" s="20">
        <f>IFERROR(ROUND(((INDEX('Stock List'!$M$11:$M$1010, MATCH(N890, 'Stock List'!$K$11:$K$1010, 0))/INDEX('Stock List'!$L$11:$L$1010, MATCH(N890, 'Stock List'!$K$11:$K$1010, 0)))*M890), 2), 0)</f>
        <v>0</v>
      </c>
      <c r="BH890" s="20"/>
      <c r="BI890" s="20">
        <f>IFERROR(ROUND(((INDEX('Stock List'!$M$11:$M$1010, MATCH(P890, 'Stock List'!$K$11:$K$1010, 0))/INDEX('Stock List'!$L$11:$L$1010, MATCH(P890, 'Stock List'!$K$11:$K$1010, 0)))*O890), 2), 0)</f>
        <v>0</v>
      </c>
      <c r="BJ890" s="20"/>
      <c r="BK890" s="20">
        <f>IFERROR(ROUND(((INDEX('Stock List'!$M$11:$M$1010, MATCH(R890, 'Stock List'!$K$11:$K$1010, 0))/INDEX('Stock List'!$L$11:$L$1010, MATCH(R890, 'Stock List'!$K$11:$K$1010, 0)))*Q890), 2), 0)</f>
        <v>0</v>
      </c>
      <c r="BL890" s="20"/>
      <c r="BM890" s="20">
        <f>IFERROR(ROUND(((INDEX('Stock List'!$M$11:$M$1010, MATCH(T890, 'Stock List'!$K$11:$K$1010, 0))/INDEX('Stock List'!$L$11:$L$1010, MATCH(T890, 'Stock List'!$K$11:$K$1010, 0)))*S890), 2), 0)</f>
        <v>0</v>
      </c>
      <c r="BN890" s="20"/>
      <c r="BO890" s="20">
        <f>IFERROR(ROUND(((INDEX('Stock List'!$M$11:$M$1010, MATCH(V890, 'Stock List'!$K$11:$K$1010, 0))/INDEX('Stock List'!$L$11:$L$1010, MATCH(V890, 'Stock List'!$K$11:$K$1010, 0)))*U890), 2), 0)</f>
        <v>0</v>
      </c>
      <c r="BP890" s="20"/>
      <c r="BQ890" s="20">
        <f>IFERROR(ROUND(((INDEX('Stock List'!$M$11:$M$1010, MATCH(X890, 'Stock List'!$K$11:$K$1010, 0))/INDEX('Stock List'!$L$11:$L$1010, MATCH(X890, 'Stock List'!$K$11:$K$1010, 0)))*W890), 2), 0)</f>
        <v>0</v>
      </c>
      <c r="BR890" s="20"/>
      <c r="BS890" s="20">
        <f>IFERROR(ROUND(((INDEX('Stock List'!$M$11:$M$1010, MATCH(Z890, 'Stock List'!$K$11:$K$1010, 0))/INDEX('Stock List'!$L$11:$L$1010, MATCH(Z890, 'Stock List'!$K$11:$K$1010, 0)))*Y890), 2), 0)</f>
        <v>0</v>
      </c>
      <c r="BT890" s="20"/>
      <c r="BU890" s="20">
        <f>IFERROR(ROUND(((INDEX('Stock List'!$M$11:$M$1010, MATCH(AB890, 'Stock List'!$K$11:$K$1010, 0))/INDEX('Stock List'!$L$11:$L$1010, MATCH(AB890, 'Stock List'!$K$11:$K$1010, 0)))*AA890), 2), 0)</f>
        <v>0</v>
      </c>
      <c r="BV890" s="20"/>
      <c r="BW890" s="20">
        <f>IFERROR(ROUND(((INDEX('Stock List'!$M$11:$M$1010, MATCH(AD890, 'Stock List'!$K$11:$K$1010, 0))/INDEX('Stock List'!$L$11:$L$1010, MATCH(AD890, 'Stock List'!$K$11:$K$1010, 0)))*AC890), 2), 0)</f>
        <v>0</v>
      </c>
      <c r="BX890" s="20"/>
      <c r="BY890" s="20">
        <f>IFERROR(ROUND(((INDEX('Stock List'!$M$11:$M$1010, MATCH(AF890, 'Stock List'!$K$11:$K$1010, 0))/INDEX('Stock List'!$L$11:$L$1010, MATCH(AF890, 'Stock List'!$K$11:$K$1010, 0)))*AE890), 2), 0)</f>
        <v>0</v>
      </c>
      <c r="BZ890" s="20"/>
      <c r="CA890" s="20">
        <f>IFERROR(ROUND(((INDEX('Stock List'!$M$11:$M$1010, MATCH(AH890, 'Stock List'!$K$11:$K$1010, 0))/INDEX('Stock List'!$L$11:$L$1010, MATCH(AH890, 'Stock List'!$K$11:$K$1010, 0)))*AG890), 2), 0)</f>
        <v>0</v>
      </c>
      <c r="CB890" s="20"/>
      <c r="CC890" s="20">
        <f>IFERROR(ROUND(((INDEX('Stock List'!$M$11:$M$1010, MATCH(AJ890, 'Stock List'!$K$11:$K$1010, 0))/INDEX('Stock List'!$L$11:$L$1010, MATCH(AJ890, 'Stock List'!$K$11:$K$1010, 0)))*AI890), 2), 0)</f>
        <v>0</v>
      </c>
      <c r="CD890" s="20"/>
      <c r="CE890" s="20">
        <f>IFERROR(ROUND(((INDEX('Stock List'!$M$11:$M$1010, MATCH(AL890, 'Stock List'!$K$11:$K$1010, 0))/INDEX('Stock List'!$L$11:$L$1010, MATCH(AL890, 'Stock List'!$K$11:$K$1010, 0)))*AK890), 2), 0)</f>
        <v>0</v>
      </c>
      <c r="CF890" s="20"/>
      <c r="CG890" s="20">
        <f>IFERROR(ROUND(((INDEX('Stock List'!$M$11:$M$1010, MATCH(AN890, 'Stock List'!$K$11:$K$1010, 0))/INDEX('Stock List'!$L$11:$L$1010, MATCH(AN890, 'Stock List'!$K$11:$K$1010, 0)))*AM890), 2), 0)</f>
        <v>0</v>
      </c>
      <c r="CH890" s="20"/>
      <c r="CI890" s="20">
        <f>IFERROR(ROUND(((INDEX('Stock List'!$M$11:$M$1010, MATCH(AP890, 'Stock List'!$K$11:$K$1010, 0))/INDEX('Stock List'!$L$11:$L$1010, MATCH(AP890, 'Stock List'!$K$11:$K$1010, 0)))*AO890), 2), 0)</f>
        <v>0</v>
      </c>
      <c r="CJ890" s="20"/>
      <c r="CK890" s="20">
        <f>IFERROR(ROUND(((INDEX('Stock List'!$M$11:$M$1010, MATCH(AR890, 'Stock List'!$K$11:$K$1010, 0))/INDEX('Stock List'!$L$11:$L$1010, MATCH(AR890, 'Stock List'!$K$11:$K$1010, 0)))*AQ890), 2), 0)</f>
        <v>0</v>
      </c>
      <c r="CL890" s="20"/>
      <c r="CM890" s="20">
        <f>IFERROR(ROUND(((INDEX('Stock List'!$M$11:$M$1010, MATCH(AT890, 'Stock List'!$K$11:$K$1010, 0))/INDEX('Stock List'!$L$11:$L$1010, MATCH(AT890, 'Stock List'!$K$11:$K$1010, 0)))*AS890), 2), 0)</f>
        <v>0</v>
      </c>
      <c r="CN890" s="20"/>
      <c r="CO890" s="20">
        <f>IFERROR(ROUND(((INDEX('Stock List'!$M$11:$M$1010, MATCH(AV890, 'Stock List'!$K$11:$K$1010, 0))/INDEX('Stock List'!$L$11:$L$1010, MATCH(AV890, 'Stock List'!$K$11:$K$1010, 0)))*AU890), 2), 0)</f>
        <v>0</v>
      </c>
      <c r="CP890" s="20"/>
      <c r="CQ890" s="20">
        <f>IFERROR(ROUND(((INDEX('Stock List'!$M$11:$M$1010, MATCH(AX890, 'Stock List'!$K$11:$K$1010, 0))/INDEX('Stock List'!$L$11:$L$1010, MATCH(AX890, 'Stock List'!$K$11:$K$1010, 0)))*AW890), 2), 0)</f>
        <v>0</v>
      </c>
      <c r="CR890" s="22"/>
      <c r="CT890" s="106" t="str">
        <f t="shared" si="706"/>
        <v/>
      </c>
      <c r="CU890" s="22" t="str">
        <f t="shared" si="707"/>
        <v/>
      </c>
      <c r="CX890" s="106" t="str">
        <f t="shared" si="708"/>
        <v/>
      </c>
      <c r="CY890" s="20" t="str">
        <f t="shared" si="709"/>
        <v/>
      </c>
      <c r="CZ890" s="22" t="str">
        <f t="shared" si="710"/>
        <v/>
      </c>
      <c r="DB890" s="76" t="str">
        <f>IF($H890="", "", COUNTIF($G$11:$G$1010, "&gt;"&amp;$G890)+1+COUNTIF($G$11:$G890, $G890)-1)</f>
        <v/>
      </c>
      <c r="DC890" s="76" t="str">
        <f>IF($H890="", "", COUNTIF($CZ$11:$CZ$1010, "&gt;"&amp;$CZ890)+1+COUNTIF($CZ$11:$CZ890, $CZ890)-1)</f>
        <v/>
      </c>
      <c r="DE890" s="147" t="str">
        <f t="shared" si="711"/>
        <v/>
      </c>
      <c r="DF890" s="148"/>
      <c r="DG890" s="19" t="str">
        <f t="shared" si="712"/>
        <v/>
      </c>
      <c r="DH890" s="153" t="str">
        <f t="shared" si="713"/>
        <v/>
      </c>
      <c r="DI890" s="19" t="str">
        <f t="shared" si="665"/>
        <v/>
      </c>
      <c r="DJ890" s="153" t="str">
        <f t="shared" si="666"/>
        <v/>
      </c>
      <c r="DK890" s="19" t="str">
        <f t="shared" si="667"/>
        <v/>
      </c>
      <c r="DL890" s="153" t="str">
        <f t="shared" si="668"/>
        <v/>
      </c>
      <c r="DM890" s="19" t="str">
        <f t="shared" si="669"/>
        <v/>
      </c>
      <c r="DN890" s="153" t="str">
        <f t="shared" si="670"/>
        <v/>
      </c>
      <c r="DO890" s="19" t="str">
        <f t="shared" si="671"/>
        <v/>
      </c>
      <c r="DP890" s="153" t="str">
        <f t="shared" si="672"/>
        <v/>
      </c>
      <c r="DQ890" s="19" t="str">
        <f t="shared" si="673"/>
        <v/>
      </c>
      <c r="DR890" s="153" t="str">
        <f t="shared" si="674"/>
        <v/>
      </c>
      <c r="DS890" s="19" t="str">
        <f t="shared" si="675"/>
        <v/>
      </c>
      <c r="DT890" s="153" t="str">
        <f t="shared" si="676"/>
        <v/>
      </c>
      <c r="DU890" s="19" t="str">
        <f t="shared" si="677"/>
        <v/>
      </c>
      <c r="DV890" s="153" t="str">
        <f t="shared" si="678"/>
        <v/>
      </c>
      <c r="DW890" s="19" t="str">
        <f t="shared" si="679"/>
        <v/>
      </c>
      <c r="DX890" s="153" t="str">
        <f t="shared" si="680"/>
        <v/>
      </c>
      <c r="DY890" s="19" t="str">
        <f t="shared" si="681"/>
        <v/>
      </c>
      <c r="DZ890" s="153" t="str">
        <f t="shared" si="682"/>
        <v/>
      </c>
      <c r="EA890" s="19" t="str">
        <f t="shared" si="683"/>
        <v/>
      </c>
      <c r="EB890" s="153" t="str">
        <f t="shared" si="684"/>
        <v/>
      </c>
      <c r="EC890" s="19" t="str">
        <f t="shared" si="685"/>
        <v/>
      </c>
      <c r="ED890" s="153" t="str">
        <f t="shared" si="686"/>
        <v/>
      </c>
      <c r="EE890" s="19" t="str">
        <f t="shared" si="687"/>
        <v/>
      </c>
      <c r="EF890" s="153" t="str">
        <f t="shared" si="688"/>
        <v/>
      </c>
      <c r="EG890" s="19" t="str">
        <f t="shared" si="689"/>
        <v/>
      </c>
      <c r="EH890" s="153" t="str">
        <f t="shared" si="690"/>
        <v/>
      </c>
      <c r="EI890" s="19" t="str">
        <f t="shared" si="691"/>
        <v/>
      </c>
      <c r="EJ890" s="153" t="str">
        <f t="shared" si="692"/>
        <v/>
      </c>
      <c r="EK890" s="19" t="str">
        <f t="shared" si="693"/>
        <v/>
      </c>
      <c r="EL890" s="153" t="str">
        <f t="shared" si="694"/>
        <v/>
      </c>
      <c r="EM890" s="19" t="str">
        <f t="shared" si="695"/>
        <v/>
      </c>
      <c r="EN890" s="153" t="str">
        <f t="shared" si="696"/>
        <v/>
      </c>
      <c r="EO890" s="19" t="str">
        <f t="shared" si="697"/>
        <v/>
      </c>
      <c r="EP890" s="153" t="str">
        <f t="shared" si="698"/>
        <v/>
      </c>
      <c r="EQ890" s="19" t="str">
        <f t="shared" si="699"/>
        <v/>
      </c>
      <c r="ER890" s="153" t="str">
        <f t="shared" si="700"/>
        <v/>
      </c>
      <c r="ES890" s="19" t="str">
        <f t="shared" si="701"/>
        <v/>
      </c>
      <c r="ET890" s="153" t="str">
        <f t="shared" si="702"/>
        <v/>
      </c>
    </row>
    <row r="891" spans="1:150" x14ac:dyDescent="0.25">
      <c r="A891" s="31"/>
      <c r="B891" s="91" t="str">
        <f t="shared" si="703"/>
        <v/>
      </c>
      <c r="C891" s="20" t="str">
        <f t="shared" si="663"/>
        <v/>
      </c>
      <c r="D891" s="97" t="str">
        <f t="shared" si="664"/>
        <v/>
      </c>
      <c r="E891" s="62" t="str">
        <f t="shared" si="704"/>
        <v/>
      </c>
      <c r="F891" s="31"/>
      <c r="G891" s="282"/>
      <c r="H891" s="283"/>
      <c r="I891" s="284"/>
      <c r="J891" s="285"/>
      <c r="K891" s="286"/>
      <c r="L891" s="287"/>
      <c r="M891" s="288"/>
      <c r="N891" s="287"/>
      <c r="O891" s="288"/>
      <c r="P891" s="287"/>
      <c r="Q891" s="288"/>
      <c r="R891" s="287"/>
      <c r="S891" s="288"/>
      <c r="T891" s="287"/>
      <c r="U891" s="288"/>
      <c r="V891" s="287"/>
      <c r="W891" s="288"/>
      <c r="X891" s="287"/>
      <c r="Y891" s="288"/>
      <c r="Z891" s="287"/>
      <c r="AA891" s="288"/>
      <c r="AB891" s="287"/>
      <c r="AC891" s="288"/>
      <c r="AD891" s="287"/>
      <c r="AE891" s="288"/>
      <c r="AF891" s="287"/>
      <c r="AG891" s="288"/>
      <c r="AH891" s="287"/>
      <c r="AI891" s="288"/>
      <c r="AJ891" s="287"/>
      <c r="AK891" s="288"/>
      <c r="AL891" s="287"/>
      <c r="AM891" s="288"/>
      <c r="AN891" s="287"/>
      <c r="AO891" s="288"/>
      <c r="AP891" s="287"/>
      <c r="AQ891" s="288"/>
      <c r="AR891" s="287"/>
      <c r="AS891" s="288"/>
      <c r="AT891" s="287"/>
      <c r="AU891" s="288"/>
      <c r="AV891" s="287"/>
      <c r="AW891" s="288"/>
      <c r="AX891" s="287"/>
      <c r="AY891" s="31"/>
      <c r="BA891" s="76" t="str">
        <f t="shared" si="705"/>
        <v/>
      </c>
      <c r="BC891" s="76" t="str">
        <f>IF('Stock List'!$K891="", "", 'Stock List'!$K891)</f>
        <v/>
      </c>
      <c r="BE891" s="106">
        <f>IFERROR(ROUND(((INDEX('Stock List'!$M$11:$M$1010, MATCH(L891, 'Stock List'!$K$11:$K$1010, 0))/INDEX('Stock List'!$L$11:$L$1010, MATCH(L891, 'Stock List'!$K$11:$K$1010, 0)))*K891), 2), 0)</f>
        <v>0</v>
      </c>
      <c r="BF891" s="20"/>
      <c r="BG891" s="20">
        <f>IFERROR(ROUND(((INDEX('Stock List'!$M$11:$M$1010, MATCH(N891, 'Stock List'!$K$11:$K$1010, 0))/INDEX('Stock List'!$L$11:$L$1010, MATCH(N891, 'Stock List'!$K$11:$K$1010, 0)))*M891), 2), 0)</f>
        <v>0</v>
      </c>
      <c r="BH891" s="20"/>
      <c r="BI891" s="20">
        <f>IFERROR(ROUND(((INDEX('Stock List'!$M$11:$M$1010, MATCH(P891, 'Stock List'!$K$11:$K$1010, 0))/INDEX('Stock List'!$L$11:$L$1010, MATCH(P891, 'Stock List'!$K$11:$K$1010, 0)))*O891), 2), 0)</f>
        <v>0</v>
      </c>
      <c r="BJ891" s="20"/>
      <c r="BK891" s="20">
        <f>IFERROR(ROUND(((INDEX('Stock List'!$M$11:$M$1010, MATCH(R891, 'Stock List'!$K$11:$K$1010, 0))/INDEX('Stock List'!$L$11:$L$1010, MATCH(R891, 'Stock List'!$K$11:$K$1010, 0)))*Q891), 2), 0)</f>
        <v>0</v>
      </c>
      <c r="BL891" s="20"/>
      <c r="BM891" s="20">
        <f>IFERROR(ROUND(((INDEX('Stock List'!$M$11:$M$1010, MATCH(T891, 'Stock List'!$K$11:$K$1010, 0))/INDEX('Stock List'!$L$11:$L$1010, MATCH(T891, 'Stock List'!$K$11:$K$1010, 0)))*S891), 2), 0)</f>
        <v>0</v>
      </c>
      <c r="BN891" s="20"/>
      <c r="BO891" s="20">
        <f>IFERROR(ROUND(((INDEX('Stock List'!$M$11:$M$1010, MATCH(V891, 'Stock List'!$K$11:$K$1010, 0))/INDEX('Stock List'!$L$11:$L$1010, MATCH(V891, 'Stock List'!$K$11:$K$1010, 0)))*U891), 2), 0)</f>
        <v>0</v>
      </c>
      <c r="BP891" s="20"/>
      <c r="BQ891" s="20">
        <f>IFERROR(ROUND(((INDEX('Stock List'!$M$11:$M$1010, MATCH(X891, 'Stock List'!$K$11:$K$1010, 0))/INDEX('Stock List'!$L$11:$L$1010, MATCH(X891, 'Stock List'!$K$11:$K$1010, 0)))*W891), 2), 0)</f>
        <v>0</v>
      </c>
      <c r="BR891" s="20"/>
      <c r="BS891" s="20">
        <f>IFERROR(ROUND(((INDEX('Stock List'!$M$11:$M$1010, MATCH(Z891, 'Stock List'!$K$11:$K$1010, 0))/INDEX('Stock List'!$L$11:$L$1010, MATCH(Z891, 'Stock List'!$K$11:$K$1010, 0)))*Y891), 2), 0)</f>
        <v>0</v>
      </c>
      <c r="BT891" s="20"/>
      <c r="BU891" s="20">
        <f>IFERROR(ROUND(((INDEX('Stock List'!$M$11:$M$1010, MATCH(AB891, 'Stock List'!$K$11:$K$1010, 0))/INDEX('Stock List'!$L$11:$L$1010, MATCH(AB891, 'Stock List'!$K$11:$K$1010, 0)))*AA891), 2), 0)</f>
        <v>0</v>
      </c>
      <c r="BV891" s="20"/>
      <c r="BW891" s="20">
        <f>IFERROR(ROUND(((INDEX('Stock List'!$M$11:$M$1010, MATCH(AD891, 'Stock List'!$K$11:$K$1010, 0))/INDEX('Stock List'!$L$11:$L$1010, MATCH(AD891, 'Stock List'!$K$11:$K$1010, 0)))*AC891), 2), 0)</f>
        <v>0</v>
      </c>
      <c r="BX891" s="20"/>
      <c r="BY891" s="20">
        <f>IFERROR(ROUND(((INDEX('Stock List'!$M$11:$M$1010, MATCH(AF891, 'Stock List'!$K$11:$K$1010, 0))/INDEX('Stock List'!$L$11:$L$1010, MATCH(AF891, 'Stock List'!$K$11:$K$1010, 0)))*AE891), 2), 0)</f>
        <v>0</v>
      </c>
      <c r="BZ891" s="20"/>
      <c r="CA891" s="20">
        <f>IFERROR(ROUND(((INDEX('Stock List'!$M$11:$M$1010, MATCH(AH891, 'Stock List'!$K$11:$K$1010, 0))/INDEX('Stock List'!$L$11:$L$1010, MATCH(AH891, 'Stock List'!$K$11:$K$1010, 0)))*AG891), 2), 0)</f>
        <v>0</v>
      </c>
      <c r="CB891" s="20"/>
      <c r="CC891" s="20">
        <f>IFERROR(ROUND(((INDEX('Stock List'!$M$11:$M$1010, MATCH(AJ891, 'Stock List'!$K$11:$K$1010, 0))/INDEX('Stock List'!$L$11:$L$1010, MATCH(AJ891, 'Stock List'!$K$11:$K$1010, 0)))*AI891), 2), 0)</f>
        <v>0</v>
      </c>
      <c r="CD891" s="20"/>
      <c r="CE891" s="20">
        <f>IFERROR(ROUND(((INDEX('Stock List'!$M$11:$M$1010, MATCH(AL891, 'Stock List'!$K$11:$K$1010, 0))/INDEX('Stock List'!$L$11:$L$1010, MATCH(AL891, 'Stock List'!$K$11:$K$1010, 0)))*AK891), 2), 0)</f>
        <v>0</v>
      </c>
      <c r="CF891" s="20"/>
      <c r="CG891" s="20">
        <f>IFERROR(ROUND(((INDEX('Stock List'!$M$11:$M$1010, MATCH(AN891, 'Stock List'!$K$11:$K$1010, 0))/INDEX('Stock List'!$L$11:$L$1010, MATCH(AN891, 'Stock List'!$K$11:$K$1010, 0)))*AM891), 2), 0)</f>
        <v>0</v>
      </c>
      <c r="CH891" s="20"/>
      <c r="CI891" s="20">
        <f>IFERROR(ROUND(((INDEX('Stock List'!$M$11:$M$1010, MATCH(AP891, 'Stock List'!$K$11:$K$1010, 0))/INDEX('Stock List'!$L$11:$L$1010, MATCH(AP891, 'Stock List'!$K$11:$K$1010, 0)))*AO891), 2), 0)</f>
        <v>0</v>
      </c>
      <c r="CJ891" s="20"/>
      <c r="CK891" s="20">
        <f>IFERROR(ROUND(((INDEX('Stock List'!$M$11:$M$1010, MATCH(AR891, 'Stock List'!$K$11:$K$1010, 0))/INDEX('Stock List'!$L$11:$L$1010, MATCH(AR891, 'Stock List'!$K$11:$K$1010, 0)))*AQ891), 2), 0)</f>
        <v>0</v>
      </c>
      <c r="CL891" s="20"/>
      <c r="CM891" s="20">
        <f>IFERROR(ROUND(((INDEX('Stock List'!$M$11:$M$1010, MATCH(AT891, 'Stock List'!$K$11:$K$1010, 0))/INDEX('Stock List'!$L$11:$L$1010, MATCH(AT891, 'Stock List'!$K$11:$K$1010, 0)))*AS891), 2), 0)</f>
        <v>0</v>
      </c>
      <c r="CN891" s="20"/>
      <c r="CO891" s="20">
        <f>IFERROR(ROUND(((INDEX('Stock List'!$M$11:$M$1010, MATCH(AV891, 'Stock List'!$K$11:$K$1010, 0))/INDEX('Stock List'!$L$11:$L$1010, MATCH(AV891, 'Stock List'!$K$11:$K$1010, 0)))*AU891), 2), 0)</f>
        <v>0</v>
      </c>
      <c r="CP891" s="20"/>
      <c r="CQ891" s="20">
        <f>IFERROR(ROUND(((INDEX('Stock List'!$M$11:$M$1010, MATCH(AX891, 'Stock List'!$K$11:$K$1010, 0))/INDEX('Stock List'!$L$11:$L$1010, MATCH(AX891, 'Stock List'!$K$11:$K$1010, 0)))*AW891), 2), 0)</f>
        <v>0</v>
      </c>
      <c r="CR891" s="22"/>
      <c r="CT891" s="106" t="str">
        <f t="shared" si="706"/>
        <v/>
      </c>
      <c r="CU891" s="22" t="str">
        <f t="shared" si="707"/>
        <v/>
      </c>
      <c r="CX891" s="106" t="str">
        <f t="shared" si="708"/>
        <v/>
      </c>
      <c r="CY891" s="20" t="str">
        <f t="shared" si="709"/>
        <v/>
      </c>
      <c r="CZ891" s="22" t="str">
        <f t="shared" si="710"/>
        <v/>
      </c>
      <c r="DB891" s="76" t="str">
        <f>IF($H891="", "", COUNTIF($G$11:$G$1010, "&gt;"&amp;$G891)+1+COUNTIF($G$11:$G891, $G891)-1)</f>
        <v/>
      </c>
      <c r="DC891" s="76" t="str">
        <f>IF($H891="", "", COUNTIF($CZ$11:$CZ$1010, "&gt;"&amp;$CZ891)+1+COUNTIF($CZ$11:$CZ891, $CZ891)-1)</f>
        <v/>
      </c>
      <c r="DE891" s="147" t="str">
        <f t="shared" si="711"/>
        <v/>
      </c>
      <c r="DF891" s="148"/>
      <c r="DG891" s="19" t="str">
        <f t="shared" si="712"/>
        <v/>
      </c>
      <c r="DH891" s="153" t="str">
        <f t="shared" si="713"/>
        <v/>
      </c>
      <c r="DI891" s="19" t="str">
        <f t="shared" si="665"/>
        <v/>
      </c>
      <c r="DJ891" s="153" t="str">
        <f t="shared" si="666"/>
        <v/>
      </c>
      <c r="DK891" s="19" t="str">
        <f t="shared" si="667"/>
        <v/>
      </c>
      <c r="DL891" s="153" t="str">
        <f t="shared" si="668"/>
        <v/>
      </c>
      <c r="DM891" s="19" t="str">
        <f t="shared" si="669"/>
        <v/>
      </c>
      <c r="DN891" s="153" t="str">
        <f t="shared" si="670"/>
        <v/>
      </c>
      <c r="DO891" s="19" t="str">
        <f t="shared" si="671"/>
        <v/>
      </c>
      <c r="DP891" s="153" t="str">
        <f t="shared" si="672"/>
        <v/>
      </c>
      <c r="DQ891" s="19" t="str">
        <f t="shared" si="673"/>
        <v/>
      </c>
      <c r="DR891" s="153" t="str">
        <f t="shared" si="674"/>
        <v/>
      </c>
      <c r="DS891" s="19" t="str">
        <f t="shared" si="675"/>
        <v/>
      </c>
      <c r="DT891" s="153" t="str">
        <f t="shared" si="676"/>
        <v/>
      </c>
      <c r="DU891" s="19" t="str">
        <f t="shared" si="677"/>
        <v/>
      </c>
      <c r="DV891" s="153" t="str">
        <f t="shared" si="678"/>
        <v/>
      </c>
      <c r="DW891" s="19" t="str">
        <f t="shared" si="679"/>
        <v/>
      </c>
      <c r="DX891" s="153" t="str">
        <f t="shared" si="680"/>
        <v/>
      </c>
      <c r="DY891" s="19" t="str">
        <f t="shared" si="681"/>
        <v/>
      </c>
      <c r="DZ891" s="153" t="str">
        <f t="shared" si="682"/>
        <v/>
      </c>
      <c r="EA891" s="19" t="str">
        <f t="shared" si="683"/>
        <v/>
      </c>
      <c r="EB891" s="153" t="str">
        <f t="shared" si="684"/>
        <v/>
      </c>
      <c r="EC891" s="19" t="str">
        <f t="shared" si="685"/>
        <v/>
      </c>
      <c r="ED891" s="153" t="str">
        <f t="shared" si="686"/>
        <v/>
      </c>
      <c r="EE891" s="19" t="str">
        <f t="shared" si="687"/>
        <v/>
      </c>
      <c r="EF891" s="153" t="str">
        <f t="shared" si="688"/>
        <v/>
      </c>
      <c r="EG891" s="19" t="str">
        <f t="shared" si="689"/>
        <v/>
      </c>
      <c r="EH891" s="153" t="str">
        <f t="shared" si="690"/>
        <v/>
      </c>
      <c r="EI891" s="19" t="str">
        <f t="shared" si="691"/>
        <v/>
      </c>
      <c r="EJ891" s="153" t="str">
        <f t="shared" si="692"/>
        <v/>
      </c>
      <c r="EK891" s="19" t="str">
        <f t="shared" si="693"/>
        <v/>
      </c>
      <c r="EL891" s="153" t="str">
        <f t="shared" si="694"/>
        <v/>
      </c>
      <c r="EM891" s="19" t="str">
        <f t="shared" si="695"/>
        <v/>
      </c>
      <c r="EN891" s="153" t="str">
        <f t="shared" si="696"/>
        <v/>
      </c>
      <c r="EO891" s="19" t="str">
        <f t="shared" si="697"/>
        <v/>
      </c>
      <c r="EP891" s="153" t="str">
        <f t="shared" si="698"/>
        <v/>
      </c>
      <c r="EQ891" s="19" t="str">
        <f t="shared" si="699"/>
        <v/>
      </c>
      <c r="ER891" s="153" t="str">
        <f t="shared" si="700"/>
        <v/>
      </c>
      <c r="ES891" s="19" t="str">
        <f t="shared" si="701"/>
        <v/>
      </c>
      <c r="ET891" s="153" t="str">
        <f t="shared" si="702"/>
        <v/>
      </c>
    </row>
    <row r="892" spans="1:150" x14ac:dyDescent="0.25">
      <c r="A892" s="31"/>
      <c r="B892" s="91" t="str">
        <f t="shared" si="703"/>
        <v/>
      </c>
      <c r="C892" s="20" t="str">
        <f t="shared" si="663"/>
        <v/>
      </c>
      <c r="D892" s="97" t="str">
        <f t="shared" si="664"/>
        <v/>
      </c>
      <c r="E892" s="62" t="str">
        <f t="shared" si="704"/>
        <v/>
      </c>
      <c r="F892" s="31"/>
      <c r="G892" s="282"/>
      <c r="H892" s="283"/>
      <c r="I892" s="284"/>
      <c r="J892" s="285"/>
      <c r="K892" s="286"/>
      <c r="L892" s="287"/>
      <c r="M892" s="288"/>
      <c r="N892" s="287"/>
      <c r="O892" s="288"/>
      <c r="P892" s="287"/>
      <c r="Q892" s="288"/>
      <c r="R892" s="287"/>
      <c r="S892" s="288"/>
      <c r="T892" s="287"/>
      <c r="U892" s="288"/>
      <c r="V892" s="287"/>
      <c r="W892" s="288"/>
      <c r="X892" s="287"/>
      <c r="Y892" s="288"/>
      <c r="Z892" s="287"/>
      <c r="AA892" s="288"/>
      <c r="AB892" s="287"/>
      <c r="AC892" s="288"/>
      <c r="AD892" s="287"/>
      <c r="AE892" s="288"/>
      <c r="AF892" s="287"/>
      <c r="AG892" s="288"/>
      <c r="AH892" s="287"/>
      <c r="AI892" s="288"/>
      <c r="AJ892" s="287"/>
      <c r="AK892" s="288"/>
      <c r="AL892" s="287"/>
      <c r="AM892" s="288"/>
      <c r="AN892" s="287"/>
      <c r="AO892" s="288"/>
      <c r="AP892" s="287"/>
      <c r="AQ892" s="288"/>
      <c r="AR892" s="287"/>
      <c r="AS892" s="288"/>
      <c r="AT892" s="287"/>
      <c r="AU892" s="288"/>
      <c r="AV892" s="287"/>
      <c r="AW892" s="288"/>
      <c r="AX892" s="287"/>
      <c r="AY892" s="31"/>
      <c r="BA892" s="76" t="str">
        <f t="shared" si="705"/>
        <v/>
      </c>
      <c r="BC892" s="76" t="str">
        <f>IF('Stock List'!$K892="", "", 'Stock List'!$K892)</f>
        <v/>
      </c>
      <c r="BE892" s="106">
        <f>IFERROR(ROUND(((INDEX('Stock List'!$M$11:$M$1010, MATCH(L892, 'Stock List'!$K$11:$K$1010, 0))/INDEX('Stock List'!$L$11:$L$1010, MATCH(L892, 'Stock List'!$K$11:$K$1010, 0)))*K892), 2), 0)</f>
        <v>0</v>
      </c>
      <c r="BF892" s="20"/>
      <c r="BG892" s="20">
        <f>IFERROR(ROUND(((INDEX('Stock List'!$M$11:$M$1010, MATCH(N892, 'Stock List'!$K$11:$K$1010, 0))/INDEX('Stock List'!$L$11:$L$1010, MATCH(N892, 'Stock List'!$K$11:$K$1010, 0)))*M892), 2), 0)</f>
        <v>0</v>
      </c>
      <c r="BH892" s="20"/>
      <c r="BI892" s="20">
        <f>IFERROR(ROUND(((INDEX('Stock List'!$M$11:$M$1010, MATCH(P892, 'Stock List'!$K$11:$K$1010, 0))/INDEX('Stock List'!$L$11:$L$1010, MATCH(P892, 'Stock List'!$K$11:$K$1010, 0)))*O892), 2), 0)</f>
        <v>0</v>
      </c>
      <c r="BJ892" s="20"/>
      <c r="BK892" s="20">
        <f>IFERROR(ROUND(((INDEX('Stock List'!$M$11:$M$1010, MATCH(R892, 'Stock List'!$K$11:$K$1010, 0))/INDEX('Stock List'!$L$11:$L$1010, MATCH(R892, 'Stock List'!$K$11:$K$1010, 0)))*Q892), 2), 0)</f>
        <v>0</v>
      </c>
      <c r="BL892" s="20"/>
      <c r="BM892" s="20">
        <f>IFERROR(ROUND(((INDEX('Stock List'!$M$11:$M$1010, MATCH(T892, 'Stock List'!$K$11:$K$1010, 0))/INDEX('Stock List'!$L$11:$L$1010, MATCH(T892, 'Stock List'!$K$11:$K$1010, 0)))*S892), 2), 0)</f>
        <v>0</v>
      </c>
      <c r="BN892" s="20"/>
      <c r="BO892" s="20">
        <f>IFERROR(ROUND(((INDEX('Stock List'!$M$11:$M$1010, MATCH(V892, 'Stock List'!$K$11:$K$1010, 0))/INDEX('Stock List'!$L$11:$L$1010, MATCH(V892, 'Stock List'!$K$11:$K$1010, 0)))*U892), 2), 0)</f>
        <v>0</v>
      </c>
      <c r="BP892" s="20"/>
      <c r="BQ892" s="20">
        <f>IFERROR(ROUND(((INDEX('Stock List'!$M$11:$M$1010, MATCH(X892, 'Stock List'!$K$11:$K$1010, 0))/INDEX('Stock List'!$L$11:$L$1010, MATCH(X892, 'Stock List'!$K$11:$K$1010, 0)))*W892), 2), 0)</f>
        <v>0</v>
      </c>
      <c r="BR892" s="20"/>
      <c r="BS892" s="20">
        <f>IFERROR(ROUND(((INDEX('Stock List'!$M$11:$M$1010, MATCH(Z892, 'Stock List'!$K$11:$K$1010, 0))/INDEX('Stock List'!$L$11:$L$1010, MATCH(Z892, 'Stock List'!$K$11:$K$1010, 0)))*Y892), 2), 0)</f>
        <v>0</v>
      </c>
      <c r="BT892" s="20"/>
      <c r="BU892" s="20">
        <f>IFERROR(ROUND(((INDEX('Stock List'!$M$11:$M$1010, MATCH(AB892, 'Stock List'!$K$11:$K$1010, 0))/INDEX('Stock List'!$L$11:$L$1010, MATCH(AB892, 'Stock List'!$K$11:$K$1010, 0)))*AA892), 2), 0)</f>
        <v>0</v>
      </c>
      <c r="BV892" s="20"/>
      <c r="BW892" s="20">
        <f>IFERROR(ROUND(((INDEX('Stock List'!$M$11:$M$1010, MATCH(AD892, 'Stock List'!$K$11:$K$1010, 0))/INDEX('Stock List'!$L$11:$L$1010, MATCH(AD892, 'Stock List'!$K$11:$K$1010, 0)))*AC892), 2), 0)</f>
        <v>0</v>
      </c>
      <c r="BX892" s="20"/>
      <c r="BY892" s="20">
        <f>IFERROR(ROUND(((INDEX('Stock List'!$M$11:$M$1010, MATCH(AF892, 'Stock List'!$K$11:$K$1010, 0))/INDEX('Stock List'!$L$11:$L$1010, MATCH(AF892, 'Stock List'!$K$11:$K$1010, 0)))*AE892), 2), 0)</f>
        <v>0</v>
      </c>
      <c r="BZ892" s="20"/>
      <c r="CA892" s="20">
        <f>IFERROR(ROUND(((INDEX('Stock List'!$M$11:$M$1010, MATCH(AH892, 'Stock List'!$K$11:$K$1010, 0))/INDEX('Stock List'!$L$11:$L$1010, MATCH(AH892, 'Stock List'!$K$11:$K$1010, 0)))*AG892), 2), 0)</f>
        <v>0</v>
      </c>
      <c r="CB892" s="20"/>
      <c r="CC892" s="20">
        <f>IFERROR(ROUND(((INDEX('Stock List'!$M$11:$M$1010, MATCH(AJ892, 'Stock List'!$K$11:$K$1010, 0))/INDEX('Stock List'!$L$11:$L$1010, MATCH(AJ892, 'Stock List'!$K$11:$K$1010, 0)))*AI892), 2), 0)</f>
        <v>0</v>
      </c>
      <c r="CD892" s="20"/>
      <c r="CE892" s="20">
        <f>IFERROR(ROUND(((INDEX('Stock List'!$M$11:$M$1010, MATCH(AL892, 'Stock List'!$K$11:$K$1010, 0))/INDEX('Stock List'!$L$11:$L$1010, MATCH(AL892, 'Stock List'!$K$11:$K$1010, 0)))*AK892), 2), 0)</f>
        <v>0</v>
      </c>
      <c r="CF892" s="20"/>
      <c r="CG892" s="20">
        <f>IFERROR(ROUND(((INDEX('Stock List'!$M$11:$M$1010, MATCH(AN892, 'Stock List'!$K$11:$K$1010, 0))/INDEX('Stock List'!$L$11:$L$1010, MATCH(AN892, 'Stock List'!$K$11:$K$1010, 0)))*AM892), 2), 0)</f>
        <v>0</v>
      </c>
      <c r="CH892" s="20"/>
      <c r="CI892" s="20">
        <f>IFERROR(ROUND(((INDEX('Stock List'!$M$11:$M$1010, MATCH(AP892, 'Stock List'!$K$11:$K$1010, 0))/INDEX('Stock List'!$L$11:$L$1010, MATCH(AP892, 'Stock List'!$K$11:$K$1010, 0)))*AO892), 2), 0)</f>
        <v>0</v>
      </c>
      <c r="CJ892" s="20"/>
      <c r="CK892" s="20">
        <f>IFERROR(ROUND(((INDEX('Stock List'!$M$11:$M$1010, MATCH(AR892, 'Stock List'!$K$11:$K$1010, 0))/INDEX('Stock List'!$L$11:$L$1010, MATCH(AR892, 'Stock List'!$K$11:$K$1010, 0)))*AQ892), 2), 0)</f>
        <v>0</v>
      </c>
      <c r="CL892" s="20"/>
      <c r="CM892" s="20">
        <f>IFERROR(ROUND(((INDEX('Stock List'!$M$11:$M$1010, MATCH(AT892, 'Stock List'!$K$11:$K$1010, 0))/INDEX('Stock List'!$L$11:$L$1010, MATCH(AT892, 'Stock List'!$K$11:$K$1010, 0)))*AS892), 2), 0)</f>
        <v>0</v>
      </c>
      <c r="CN892" s="20"/>
      <c r="CO892" s="20">
        <f>IFERROR(ROUND(((INDEX('Stock List'!$M$11:$M$1010, MATCH(AV892, 'Stock List'!$K$11:$K$1010, 0))/INDEX('Stock List'!$L$11:$L$1010, MATCH(AV892, 'Stock List'!$K$11:$K$1010, 0)))*AU892), 2), 0)</f>
        <v>0</v>
      </c>
      <c r="CP892" s="20"/>
      <c r="CQ892" s="20">
        <f>IFERROR(ROUND(((INDEX('Stock List'!$M$11:$M$1010, MATCH(AX892, 'Stock List'!$K$11:$K$1010, 0))/INDEX('Stock List'!$L$11:$L$1010, MATCH(AX892, 'Stock List'!$K$11:$K$1010, 0)))*AW892), 2), 0)</f>
        <v>0</v>
      </c>
      <c r="CR892" s="22"/>
      <c r="CT892" s="106" t="str">
        <f t="shared" si="706"/>
        <v/>
      </c>
      <c r="CU892" s="22" t="str">
        <f t="shared" si="707"/>
        <v/>
      </c>
      <c r="CX892" s="106" t="str">
        <f t="shared" si="708"/>
        <v/>
      </c>
      <c r="CY892" s="20" t="str">
        <f t="shared" si="709"/>
        <v/>
      </c>
      <c r="CZ892" s="22" t="str">
        <f t="shared" si="710"/>
        <v/>
      </c>
      <c r="DB892" s="76" t="str">
        <f>IF($H892="", "", COUNTIF($G$11:$G$1010, "&gt;"&amp;$G892)+1+COUNTIF($G$11:$G892, $G892)-1)</f>
        <v/>
      </c>
      <c r="DC892" s="76" t="str">
        <f>IF($H892="", "", COUNTIF($CZ$11:$CZ$1010, "&gt;"&amp;$CZ892)+1+COUNTIF($CZ$11:$CZ892, $CZ892)-1)</f>
        <v/>
      </c>
      <c r="DE892" s="147" t="str">
        <f t="shared" si="711"/>
        <v/>
      </c>
      <c r="DF892" s="148"/>
      <c r="DG892" s="19" t="str">
        <f t="shared" si="712"/>
        <v/>
      </c>
      <c r="DH892" s="153" t="str">
        <f t="shared" si="713"/>
        <v/>
      </c>
      <c r="DI892" s="19" t="str">
        <f t="shared" si="665"/>
        <v/>
      </c>
      <c r="DJ892" s="153" t="str">
        <f t="shared" si="666"/>
        <v/>
      </c>
      <c r="DK892" s="19" t="str">
        <f t="shared" si="667"/>
        <v/>
      </c>
      <c r="DL892" s="153" t="str">
        <f t="shared" si="668"/>
        <v/>
      </c>
      <c r="DM892" s="19" t="str">
        <f t="shared" si="669"/>
        <v/>
      </c>
      <c r="DN892" s="153" t="str">
        <f t="shared" si="670"/>
        <v/>
      </c>
      <c r="DO892" s="19" t="str">
        <f t="shared" si="671"/>
        <v/>
      </c>
      <c r="DP892" s="153" t="str">
        <f t="shared" si="672"/>
        <v/>
      </c>
      <c r="DQ892" s="19" t="str">
        <f t="shared" si="673"/>
        <v/>
      </c>
      <c r="DR892" s="153" t="str">
        <f t="shared" si="674"/>
        <v/>
      </c>
      <c r="DS892" s="19" t="str">
        <f t="shared" si="675"/>
        <v/>
      </c>
      <c r="DT892" s="153" t="str">
        <f t="shared" si="676"/>
        <v/>
      </c>
      <c r="DU892" s="19" t="str">
        <f t="shared" si="677"/>
        <v/>
      </c>
      <c r="DV892" s="153" t="str">
        <f t="shared" si="678"/>
        <v/>
      </c>
      <c r="DW892" s="19" t="str">
        <f t="shared" si="679"/>
        <v/>
      </c>
      <c r="DX892" s="153" t="str">
        <f t="shared" si="680"/>
        <v/>
      </c>
      <c r="DY892" s="19" t="str">
        <f t="shared" si="681"/>
        <v/>
      </c>
      <c r="DZ892" s="153" t="str">
        <f t="shared" si="682"/>
        <v/>
      </c>
      <c r="EA892" s="19" t="str">
        <f t="shared" si="683"/>
        <v/>
      </c>
      <c r="EB892" s="153" t="str">
        <f t="shared" si="684"/>
        <v/>
      </c>
      <c r="EC892" s="19" t="str">
        <f t="shared" si="685"/>
        <v/>
      </c>
      <c r="ED892" s="153" t="str">
        <f t="shared" si="686"/>
        <v/>
      </c>
      <c r="EE892" s="19" t="str">
        <f t="shared" si="687"/>
        <v/>
      </c>
      <c r="EF892" s="153" t="str">
        <f t="shared" si="688"/>
        <v/>
      </c>
      <c r="EG892" s="19" t="str">
        <f t="shared" si="689"/>
        <v/>
      </c>
      <c r="EH892" s="153" t="str">
        <f t="shared" si="690"/>
        <v/>
      </c>
      <c r="EI892" s="19" t="str">
        <f t="shared" si="691"/>
        <v/>
      </c>
      <c r="EJ892" s="153" t="str">
        <f t="shared" si="692"/>
        <v/>
      </c>
      <c r="EK892" s="19" t="str">
        <f t="shared" si="693"/>
        <v/>
      </c>
      <c r="EL892" s="153" t="str">
        <f t="shared" si="694"/>
        <v/>
      </c>
      <c r="EM892" s="19" t="str">
        <f t="shared" si="695"/>
        <v/>
      </c>
      <c r="EN892" s="153" t="str">
        <f t="shared" si="696"/>
        <v/>
      </c>
      <c r="EO892" s="19" t="str">
        <f t="shared" si="697"/>
        <v/>
      </c>
      <c r="EP892" s="153" t="str">
        <f t="shared" si="698"/>
        <v/>
      </c>
      <c r="EQ892" s="19" t="str">
        <f t="shared" si="699"/>
        <v/>
      </c>
      <c r="ER892" s="153" t="str">
        <f t="shared" si="700"/>
        <v/>
      </c>
      <c r="ES892" s="19" t="str">
        <f t="shared" si="701"/>
        <v/>
      </c>
      <c r="ET892" s="153" t="str">
        <f t="shared" si="702"/>
        <v/>
      </c>
    </row>
    <row r="893" spans="1:150" x14ac:dyDescent="0.25">
      <c r="A893" s="31"/>
      <c r="B893" s="91" t="str">
        <f t="shared" si="703"/>
        <v/>
      </c>
      <c r="C893" s="20" t="str">
        <f t="shared" si="663"/>
        <v/>
      </c>
      <c r="D893" s="97" t="str">
        <f t="shared" si="664"/>
        <v/>
      </c>
      <c r="E893" s="62" t="str">
        <f t="shared" si="704"/>
        <v/>
      </c>
      <c r="F893" s="31"/>
      <c r="G893" s="282"/>
      <c r="H893" s="283"/>
      <c r="I893" s="284"/>
      <c r="J893" s="285"/>
      <c r="K893" s="286"/>
      <c r="L893" s="287"/>
      <c r="M893" s="288"/>
      <c r="N893" s="287"/>
      <c r="O893" s="288"/>
      <c r="P893" s="287"/>
      <c r="Q893" s="288"/>
      <c r="R893" s="287"/>
      <c r="S893" s="288"/>
      <c r="T893" s="287"/>
      <c r="U893" s="288"/>
      <c r="V893" s="287"/>
      <c r="W893" s="288"/>
      <c r="X893" s="287"/>
      <c r="Y893" s="288"/>
      <c r="Z893" s="287"/>
      <c r="AA893" s="288"/>
      <c r="AB893" s="287"/>
      <c r="AC893" s="288"/>
      <c r="AD893" s="287"/>
      <c r="AE893" s="288"/>
      <c r="AF893" s="287"/>
      <c r="AG893" s="288"/>
      <c r="AH893" s="287"/>
      <c r="AI893" s="288"/>
      <c r="AJ893" s="287"/>
      <c r="AK893" s="288"/>
      <c r="AL893" s="287"/>
      <c r="AM893" s="288"/>
      <c r="AN893" s="287"/>
      <c r="AO893" s="288"/>
      <c r="AP893" s="287"/>
      <c r="AQ893" s="288"/>
      <c r="AR893" s="287"/>
      <c r="AS893" s="288"/>
      <c r="AT893" s="287"/>
      <c r="AU893" s="288"/>
      <c r="AV893" s="287"/>
      <c r="AW893" s="288"/>
      <c r="AX893" s="287"/>
      <c r="AY893" s="31"/>
      <c r="BA893" s="76" t="str">
        <f t="shared" si="705"/>
        <v/>
      </c>
      <c r="BC893" s="76" t="str">
        <f>IF('Stock List'!$K893="", "", 'Stock List'!$K893)</f>
        <v/>
      </c>
      <c r="BE893" s="106">
        <f>IFERROR(ROUND(((INDEX('Stock List'!$M$11:$M$1010, MATCH(L893, 'Stock List'!$K$11:$K$1010, 0))/INDEX('Stock List'!$L$11:$L$1010, MATCH(L893, 'Stock List'!$K$11:$K$1010, 0)))*K893), 2), 0)</f>
        <v>0</v>
      </c>
      <c r="BF893" s="20"/>
      <c r="BG893" s="20">
        <f>IFERROR(ROUND(((INDEX('Stock List'!$M$11:$M$1010, MATCH(N893, 'Stock List'!$K$11:$K$1010, 0))/INDEX('Stock List'!$L$11:$L$1010, MATCH(N893, 'Stock List'!$K$11:$K$1010, 0)))*M893), 2), 0)</f>
        <v>0</v>
      </c>
      <c r="BH893" s="20"/>
      <c r="BI893" s="20">
        <f>IFERROR(ROUND(((INDEX('Stock List'!$M$11:$M$1010, MATCH(P893, 'Stock List'!$K$11:$K$1010, 0))/INDEX('Stock List'!$L$11:$L$1010, MATCH(P893, 'Stock List'!$K$11:$K$1010, 0)))*O893), 2), 0)</f>
        <v>0</v>
      </c>
      <c r="BJ893" s="20"/>
      <c r="BK893" s="20">
        <f>IFERROR(ROUND(((INDEX('Stock List'!$M$11:$M$1010, MATCH(R893, 'Stock List'!$K$11:$K$1010, 0))/INDEX('Stock List'!$L$11:$L$1010, MATCH(R893, 'Stock List'!$K$11:$K$1010, 0)))*Q893), 2), 0)</f>
        <v>0</v>
      </c>
      <c r="BL893" s="20"/>
      <c r="BM893" s="20">
        <f>IFERROR(ROUND(((INDEX('Stock List'!$M$11:$M$1010, MATCH(T893, 'Stock List'!$K$11:$K$1010, 0))/INDEX('Stock List'!$L$11:$L$1010, MATCH(T893, 'Stock List'!$K$11:$K$1010, 0)))*S893), 2), 0)</f>
        <v>0</v>
      </c>
      <c r="BN893" s="20"/>
      <c r="BO893" s="20">
        <f>IFERROR(ROUND(((INDEX('Stock List'!$M$11:$M$1010, MATCH(V893, 'Stock List'!$K$11:$K$1010, 0))/INDEX('Stock List'!$L$11:$L$1010, MATCH(V893, 'Stock List'!$K$11:$K$1010, 0)))*U893), 2), 0)</f>
        <v>0</v>
      </c>
      <c r="BP893" s="20"/>
      <c r="BQ893" s="20">
        <f>IFERROR(ROUND(((INDEX('Stock List'!$M$11:$M$1010, MATCH(X893, 'Stock List'!$K$11:$K$1010, 0))/INDEX('Stock List'!$L$11:$L$1010, MATCH(X893, 'Stock List'!$K$11:$K$1010, 0)))*W893), 2), 0)</f>
        <v>0</v>
      </c>
      <c r="BR893" s="20"/>
      <c r="BS893" s="20">
        <f>IFERROR(ROUND(((INDEX('Stock List'!$M$11:$M$1010, MATCH(Z893, 'Stock List'!$K$11:$K$1010, 0))/INDEX('Stock List'!$L$11:$L$1010, MATCH(Z893, 'Stock List'!$K$11:$K$1010, 0)))*Y893), 2), 0)</f>
        <v>0</v>
      </c>
      <c r="BT893" s="20"/>
      <c r="BU893" s="20">
        <f>IFERROR(ROUND(((INDEX('Stock List'!$M$11:$M$1010, MATCH(AB893, 'Stock List'!$K$11:$K$1010, 0))/INDEX('Stock List'!$L$11:$L$1010, MATCH(AB893, 'Stock List'!$K$11:$K$1010, 0)))*AA893), 2), 0)</f>
        <v>0</v>
      </c>
      <c r="BV893" s="20"/>
      <c r="BW893" s="20">
        <f>IFERROR(ROUND(((INDEX('Stock List'!$M$11:$M$1010, MATCH(AD893, 'Stock List'!$K$11:$K$1010, 0))/INDEX('Stock List'!$L$11:$L$1010, MATCH(AD893, 'Stock List'!$K$11:$K$1010, 0)))*AC893), 2), 0)</f>
        <v>0</v>
      </c>
      <c r="BX893" s="20"/>
      <c r="BY893" s="20">
        <f>IFERROR(ROUND(((INDEX('Stock List'!$M$11:$M$1010, MATCH(AF893, 'Stock List'!$K$11:$K$1010, 0))/INDEX('Stock List'!$L$11:$L$1010, MATCH(AF893, 'Stock List'!$K$11:$K$1010, 0)))*AE893), 2), 0)</f>
        <v>0</v>
      </c>
      <c r="BZ893" s="20"/>
      <c r="CA893" s="20">
        <f>IFERROR(ROUND(((INDEX('Stock List'!$M$11:$M$1010, MATCH(AH893, 'Stock List'!$K$11:$K$1010, 0))/INDEX('Stock List'!$L$11:$L$1010, MATCH(AH893, 'Stock List'!$K$11:$K$1010, 0)))*AG893), 2), 0)</f>
        <v>0</v>
      </c>
      <c r="CB893" s="20"/>
      <c r="CC893" s="20">
        <f>IFERROR(ROUND(((INDEX('Stock List'!$M$11:$M$1010, MATCH(AJ893, 'Stock List'!$K$11:$K$1010, 0))/INDEX('Stock List'!$L$11:$L$1010, MATCH(AJ893, 'Stock List'!$K$11:$K$1010, 0)))*AI893), 2), 0)</f>
        <v>0</v>
      </c>
      <c r="CD893" s="20"/>
      <c r="CE893" s="20">
        <f>IFERROR(ROUND(((INDEX('Stock List'!$M$11:$M$1010, MATCH(AL893, 'Stock List'!$K$11:$K$1010, 0))/INDEX('Stock List'!$L$11:$L$1010, MATCH(AL893, 'Stock List'!$K$11:$K$1010, 0)))*AK893), 2), 0)</f>
        <v>0</v>
      </c>
      <c r="CF893" s="20"/>
      <c r="CG893" s="20">
        <f>IFERROR(ROUND(((INDEX('Stock List'!$M$11:$M$1010, MATCH(AN893, 'Stock List'!$K$11:$K$1010, 0))/INDEX('Stock List'!$L$11:$L$1010, MATCH(AN893, 'Stock List'!$K$11:$K$1010, 0)))*AM893), 2), 0)</f>
        <v>0</v>
      </c>
      <c r="CH893" s="20"/>
      <c r="CI893" s="20">
        <f>IFERROR(ROUND(((INDEX('Stock List'!$M$11:$M$1010, MATCH(AP893, 'Stock List'!$K$11:$K$1010, 0))/INDEX('Stock List'!$L$11:$L$1010, MATCH(AP893, 'Stock List'!$K$11:$K$1010, 0)))*AO893), 2), 0)</f>
        <v>0</v>
      </c>
      <c r="CJ893" s="20"/>
      <c r="CK893" s="20">
        <f>IFERROR(ROUND(((INDEX('Stock List'!$M$11:$M$1010, MATCH(AR893, 'Stock List'!$K$11:$K$1010, 0))/INDEX('Stock List'!$L$11:$L$1010, MATCH(AR893, 'Stock List'!$K$11:$K$1010, 0)))*AQ893), 2), 0)</f>
        <v>0</v>
      </c>
      <c r="CL893" s="20"/>
      <c r="CM893" s="20">
        <f>IFERROR(ROUND(((INDEX('Stock List'!$M$11:$M$1010, MATCH(AT893, 'Stock List'!$K$11:$K$1010, 0))/INDEX('Stock List'!$L$11:$L$1010, MATCH(AT893, 'Stock List'!$K$11:$K$1010, 0)))*AS893), 2), 0)</f>
        <v>0</v>
      </c>
      <c r="CN893" s="20"/>
      <c r="CO893" s="20">
        <f>IFERROR(ROUND(((INDEX('Stock List'!$M$11:$M$1010, MATCH(AV893, 'Stock List'!$K$11:$K$1010, 0))/INDEX('Stock List'!$L$11:$L$1010, MATCH(AV893, 'Stock List'!$K$11:$K$1010, 0)))*AU893), 2), 0)</f>
        <v>0</v>
      </c>
      <c r="CP893" s="20"/>
      <c r="CQ893" s="20">
        <f>IFERROR(ROUND(((INDEX('Stock List'!$M$11:$M$1010, MATCH(AX893, 'Stock List'!$K$11:$K$1010, 0))/INDEX('Stock List'!$L$11:$L$1010, MATCH(AX893, 'Stock List'!$K$11:$K$1010, 0)))*AW893), 2), 0)</f>
        <v>0</v>
      </c>
      <c r="CR893" s="22"/>
      <c r="CT893" s="106" t="str">
        <f t="shared" si="706"/>
        <v/>
      </c>
      <c r="CU893" s="22" t="str">
        <f t="shared" si="707"/>
        <v/>
      </c>
      <c r="CX893" s="106" t="str">
        <f t="shared" si="708"/>
        <v/>
      </c>
      <c r="CY893" s="20" t="str">
        <f t="shared" si="709"/>
        <v/>
      </c>
      <c r="CZ893" s="22" t="str">
        <f t="shared" si="710"/>
        <v/>
      </c>
      <c r="DB893" s="76" t="str">
        <f>IF($H893="", "", COUNTIF($G$11:$G$1010, "&gt;"&amp;$G893)+1+COUNTIF($G$11:$G893, $G893)-1)</f>
        <v/>
      </c>
      <c r="DC893" s="76" t="str">
        <f>IF($H893="", "", COUNTIF($CZ$11:$CZ$1010, "&gt;"&amp;$CZ893)+1+COUNTIF($CZ$11:$CZ893, $CZ893)-1)</f>
        <v/>
      </c>
      <c r="DE893" s="147" t="str">
        <f t="shared" si="711"/>
        <v/>
      </c>
      <c r="DF893" s="148"/>
      <c r="DG893" s="19" t="str">
        <f t="shared" si="712"/>
        <v/>
      </c>
      <c r="DH893" s="153" t="str">
        <f t="shared" si="713"/>
        <v/>
      </c>
      <c r="DI893" s="19" t="str">
        <f t="shared" si="665"/>
        <v/>
      </c>
      <c r="DJ893" s="153" t="str">
        <f t="shared" si="666"/>
        <v/>
      </c>
      <c r="DK893" s="19" t="str">
        <f t="shared" si="667"/>
        <v/>
      </c>
      <c r="DL893" s="153" t="str">
        <f t="shared" si="668"/>
        <v/>
      </c>
      <c r="DM893" s="19" t="str">
        <f t="shared" si="669"/>
        <v/>
      </c>
      <c r="DN893" s="153" t="str">
        <f t="shared" si="670"/>
        <v/>
      </c>
      <c r="DO893" s="19" t="str">
        <f t="shared" si="671"/>
        <v/>
      </c>
      <c r="DP893" s="153" t="str">
        <f t="shared" si="672"/>
        <v/>
      </c>
      <c r="DQ893" s="19" t="str">
        <f t="shared" si="673"/>
        <v/>
      </c>
      <c r="DR893" s="153" t="str">
        <f t="shared" si="674"/>
        <v/>
      </c>
      <c r="DS893" s="19" t="str">
        <f t="shared" si="675"/>
        <v/>
      </c>
      <c r="DT893" s="153" t="str">
        <f t="shared" si="676"/>
        <v/>
      </c>
      <c r="DU893" s="19" t="str">
        <f t="shared" si="677"/>
        <v/>
      </c>
      <c r="DV893" s="153" t="str">
        <f t="shared" si="678"/>
        <v/>
      </c>
      <c r="DW893" s="19" t="str">
        <f t="shared" si="679"/>
        <v/>
      </c>
      <c r="DX893" s="153" t="str">
        <f t="shared" si="680"/>
        <v/>
      </c>
      <c r="DY893" s="19" t="str">
        <f t="shared" si="681"/>
        <v/>
      </c>
      <c r="DZ893" s="153" t="str">
        <f t="shared" si="682"/>
        <v/>
      </c>
      <c r="EA893" s="19" t="str">
        <f t="shared" si="683"/>
        <v/>
      </c>
      <c r="EB893" s="153" t="str">
        <f t="shared" si="684"/>
        <v/>
      </c>
      <c r="EC893" s="19" t="str">
        <f t="shared" si="685"/>
        <v/>
      </c>
      <c r="ED893" s="153" t="str">
        <f t="shared" si="686"/>
        <v/>
      </c>
      <c r="EE893" s="19" t="str">
        <f t="shared" si="687"/>
        <v/>
      </c>
      <c r="EF893" s="153" t="str">
        <f t="shared" si="688"/>
        <v/>
      </c>
      <c r="EG893" s="19" t="str">
        <f t="shared" si="689"/>
        <v/>
      </c>
      <c r="EH893" s="153" t="str">
        <f t="shared" si="690"/>
        <v/>
      </c>
      <c r="EI893" s="19" t="str">
        <f t="shared" si="691"/>
        <v/>
      </c>
      <c r="EJ893" s="153" t="str">
        <f t="shared" si="692"/>
        <v/>
      </c>
      <c r="EK893" s="19" t="str">
        <f t="shared" si="693"/>
        <v/>
      </c>
      <c r="EL893" s="153" t="str">
        <f t="shared" si="694"/>
        <v/>
      </c>
      <c r="EM893" s="19" t="str">
        <f t="shared" si="695"/>
        <v/>
      </c>
      <c r="EN893" s="153" t="str">
        <f t="shared" si="696"/>
        <v/>
      </c>
      <c r="EO893" s="19" t="str">
        <f t="shared" si="697"/>
        <v/>
      </c>
      <c r="EP893" s="153" t="str">
        <f t="shared" si="698"/>
        <v/>
      </c>
      <c r="EQ893" s="19" t="str">
        <f t="shared" si="699"/>
        <v/>
      </c>
      <c r="ER893" s="153" t="str">
        <f t="shared" si="700"/>
        <v/>
      </c>
      <c r="ES893" s="19" t="str">
        <f t="shared" si="701"/>
        <v/>
      </c>
      <c r="ET893" s="153" t="str">
        <f t="shared" si="702"/>
        <v/>
      </c>
    </row>
    <row r="894" spans="1:150" x14ac:dyDescent="0.25">
      <c r="A894" s="31"/>
      <c r="B894" s="91" t="str">
        <f t="shared" si="703"/>
        <v/>
      </c>
      <c r="C894" s="20" t="str">
        <f t="shared" si="663"/>
        <v/>
      </c>
      <c r="D894" s="97" t="str">
        <f t="shared" si="664"/>
        <v/>
      </c>
      <c r="E894" s="62" t="str">
        <f t="shared" si="704"/>
        <v/>
      </c>
      <c r="F894" s="31"/>
      <c r="G894" s="282"/>
      <c r="H894" s="283"/>
      <c r="I894" s="284"/>
      <c r="J894" s="285"/>
      <c r="K894" s="286"/>
      <c r="L894" s="287"/>
      <c r="M894" s="288"/>
      <c r="N894" s="287"/>
      <c r="O894" s="288"/>
      <c r="P894" s="287"/>
      <c r="Q894" s="288"/>
      <c r="R894" s="287"/>
      <c r="S894" s="288"/>
      <c r="T894" s="287"/>
      <c r="U894" s="288"/>
      <c r="V894" s="287"/>
      <c r="W894" s="288"/>
      <c r="X894" s="287"/>
      <c r="Y894" s="288"/>
      <c r="Z894" s="287"/>
      <c r="AA894" s="288"/>
      <c r="AB894" s="287"/>
      <c r="AC894" s="288"/>
      <c r="AD894" s="287"/>
      <c r="AE894" s="288"/>
      <c r="AF894" s="287"/>
      <c r="AG894" s="288"/>
      <c r="AH894" s="287"/>
      <c r="AI894" s="288"/>
      <c r="AJ894" s="287"/>
      <c r="AK894" s="288"/>
      <c r="AL894" s="287"/>
      <c r="AM894" s="288"/>
      <c r="AN894" s="287"/>
      <c r="AO894" s="288"/>
      <c r="AP894" s="287"/>
      <c r="AQ894" s="288"/>
      <c r="AR894" s="287"/>
      <c r="AS894" s="288"/>
      <c r="AT894" s="287"/>
      <c r="AU894" s="288"/>
      <c r="AV894" s="287"/>
      <c r="AW894" s="288"/>
      <c r="AX894" s="287"/>
      <c r="AY894" s="31"/>
      <c r="BA894" s="76" t="str">
        <f t="shared" si="705"/>
        <v/>
      </c>
      <c r="BC894" s="76" t="str">
        <f>IF('Stock List'!$K894="", "", 'Stock List'!$K894)</f>
        <v/>
      </c>
      <c r="BE894" s="106">
        <f>IFERROR(ROUND(((INDEX('Stock List'!$M$11:$M$1010, MATCH(L894, 'Stock List'!$K$11:$K$1010, 0))/INDEX('Stock List'!$L$11:$L$1010, MATCH(L894, 'Stock List'!$K$11:$K$1010, 0)))*K894), 2), 0)</f>
        <v>0</v>
      </c>
      <c r="BF894" s="20"/>
      <c r="BG894" s="20">
        <f>IFERROR(ROUND(((INDEX('Stock List'!$M$11:$M$1010, MATCH(N894, 'Stock List'!$K$11:$K$1010, 0))/INDEX('Stock List'!$L$11:$L$1010, MATCH(N894, 'Stock List'!$K$11:$K$1010, 0)))*M894), 2), 0)</f>
        <v>0</v>
      </c>
      <c r="BH894" s="20"/>
      <c r="BI894" s="20">
        <f>IFERROR(ROUND(((INDEX('Stock List'!$M$11:$M$1010, MATCH(P894, 'Stock List'!$K$11:$K$1010, 0))/INDEX('Stock List'!$L$11:$L$1010, MATCH(P894, 'Stock List'!$K$11:$K$1010, 0)))*O894), 2), 0)</f>
        <v>0</v>
      </c>
      <c r="BJ894" s="20"/>
      <c r="BK894" s="20">
        <f>IFERROR(ROUND(((INDEX('Stock List'!$M$11:$M$1010, MATCH(R894, 'Stock List'!$K$11:$K$1010, 0))/INDEX('Stock List'!$L$11:$L$1010, MATCH(R894, 'Stock List'!$K$11:$K$1010, 0)))*Q894), 2), 0)</f>
        <v>0</v>
      </c>
      <c r="BL894" s="20"/>
      <c r="BM894" s="20">
        <f>IFERROR(ROUND(((INDEX('Stock List'!$M$11:$M$1010, MATCH(T894, 'Stock List'!$K$11:$K$1010, 0))/INDEX('Stock List'!$L$11:$L$1010, MATCH(T894, 'Stock List'!$K$11:$K$1010, 0)))*S894), 2), 0)</f>
        <v>0</v>
      </c>
      <c r="BN894" s="20"/>
      <c r="BO894" s="20">
        <f>IFERROR(ROUND(((INDEX('Stock List'!$M$11:$M$1010, MATCH(V894, 'Stock List'!$K$11:$K$1010, 0))/INDEX('Stock List'!$L$11:$L$1010, MATCH(V894, 'Stock List'!$K$11:$K$1010, 0)))*U894), 2), 0)</f>
        <v>0</v>
      </c>
      <c r="BP894" s="20"/>
      <c r="BQ894" s="20">
        <f>IFERROR(ROUND(((INDEX('Stock List'!$M$11:$M$1010, MATCH(X894, 'Stock List'!$K$11:$K$1010, 0))/INDEX('Stock List'!$L$11:$L$1010, MATCH(X894, 'Stock List'!$K$11:$K$1010, 0)))*W894), 2), 0)</f>
        <v>0</v>
      </c>
      <c r="BR894" s="20"/>
      <c r="BS894" s="20">
        <f>IFERROR(ROUND(((INDEX('Stock List'!$M$11:$M$1010, MATCH(Z894, 'Stock List'!$K$11:$K$1010, 0))/INDEX('Stock List'!$L$11:$L$1010, MATCH(Z894, 'Stock List'!$K$11:$K$1010, 0)))*Y894), 2), 0)</f>
        <v>0</v>
      </c>
      <c r="BT894" s="20"/>
      <c r="BU894" s="20">
        <f>IFERROR(ROUND(((INDEX('Stock List'!$M$11:$M$1010, MATCH(AB894, 'Stock List'!$K$11:$K$1010, 0))/INDEX('Stock List'!$L$11:$L$1010, MATCH(AB894, 'Stock List'!$K$11:$K$1010, 0)))*AA894), 2), 0)</f>
        <v>0</v>
      </c>
      <c r="BV894" s="20"/>
      <c r="BW894" s="20">
        <f>IFERROR(ROUND(((INDEX('Stock List'!$M$11:$M$1010, MATCH(AD894, 'Stock List'!$K$11:$K$1010, 0))/INDEX('Stock List'!$L$11:$L$1010, MATCH(AD894, 'Stock List'!$K$11:$K$1010, 0)))*AC894), 2), 0)</f>
        <v>0</v>
      </c>
      <c r="BX894" s="20"/>
      <c r="BY894" s="20">
        <f>IFERROR(ROUND(((INDEX('Stock List'!$M$11:$M$1010, MATCH(AF894, 'Stock List'!$K$11:$K$1010, 0))/INDEX('Stock List'!$L$11:$L$1010, MATCH(AF894, 'Stock List'!$K$11:$K$1010, 0)))*AE894), 2), 0)</f>
        <v>0</v>
      </c>
      <c r="BZ894" s="20"/>
      <c r="CA894" s="20">
        <f>IFERROR(ROUND(((INDEX('Stock List'!$M$11:$M$1010, MATCH(AH894, 'Stock List'!$K$11:$K$1010, 0))/INDEX('Stock List'!$L$11:$L$1010, MATCH(AH894, 'Stock List'!$K$11:$K$1010, 0)))*AG894), 2), 0)</f>
        <v>0</v>
      </c>
      <c r="CB894" s="20"/>
      <c r="CC894" s="20">
        <f>IFERROR(ROUND(((INDEX('Stock List'!$M$11:$M$1010, MATCH(AJ894, 'Stock List'!$K$11:$K$1010, 0))/INDEX('Stock List'!$L$11:$L$1010, MATCH(AJ894, 'Stock List'!$K$11:$K$1010, 0)))*AI894), 2), 0)</f>
        <v>0</v>
      </c>
      <c r="CD894" s="20"/>
      <c r="CE894" s="20">
        <f>IFERROR(ROUND(((INDEX('Stock List'!$M$11:$M$1010, MATCH(AL894, 'Stock List'!$K$11:$K$1010, 0))/INDEX('Stock List'!$L$11:$L$1010, MATCH(AL894, 'Stock List'!$K$11:$K$1010, 0)))*AK894), 2), 0)</f>
        <v>0</v>
      </c>
      <c r="CF894" s="20"/>
      <c r="CG894" s="20">
        <f>IFERROR(ROUND(((INDEX('Stock List'!$M$11:$M$1010, MATCH(AN894, 'Stock List'!$K$11:$K$1010, 0))/INDEX('Stock List'!$L$11:$L$1010, MATCH(AN894, 'Stock List'!$K$11:$K$1010, 0)))*AM894), 2), 0)</f>
        <v>0</v>
      </c>
      <c r="CH894" s="20"/>
      <c r="CI894" s="20">
        <f>IFERROR(ROUND(((INDEX('Stock List'!$M$11:$M$1010, MATCH(AP894, 'Stock List'!$K$11:$K$1010, 0))/INDEX('Stock List'!$L$11:$L$1010, MATCH(AP894, 'Stock List'!$K$11:$K$1010, 0)))*AO894), 2), 0)</f>
        <v>0</v>
      </c>
      <c r="CJ894" s="20"/>
      <c r="CK894" s="20">
        <f>IFERROR(ROUND(((INDEX('Stock List'!$M$11:$M$1010, MATCH(AR894, 'Stock List'!$K$11:$K$1010, 0))/INDEX('Stock List'!$L$11:$L$1010, MATCH(AR894, 'Stock List'!$K$11:$K$1010, 0)))*AQ894), 2), 0)</f>
        <v>0</v>
      </c>
      <c r="CL894" s="20"/>
      <c r="CM894" s="20">
        <f>IFERROR(ROUND(((INDEX('Stock List'!$M$11:$M$1010, MATCH(AT894, 'Stock List'!$K$11:$K$1010, 0))/INDEX('Stock List'!$L$11:$L$1010, MATCH(AT894, 'Stock List'!$K$11:$K$1010, 0)))*AS894), 2), 0)</f>
        <v>0</v>
      </c>
      <c r="CN894" s="20"/>
      <c r="CO894" s="20">
        <f>IFERROR(ROUND(((INDEX('Stock List'!$M$11:$M$1010, MATCH(AV894, 'Stock List'!$K$11:$K$1010, 0))/INDEX('Stock List'!$L$11:$L$1010, MATCH(AV894, 'Stock List'!$K$11:$K$1010, 0)))*AU894), 2), 0)</f>
        <v>0</v>
      </c>
      <c r="CP894" s="20"/>
      <c r="CQ894" s="20">
        <f>IFERROR(ROUND(((INDEX('Stock List'!$M$11:$M$1010, MATCH(AX894, 'Stock List'!$K$11:$K$1010, 0))/INDEX('Stock List'!$L$11:$L$1010, MATCH(AX894, 'Stock List'!$K$11:$K$1010, 0)))*AW894), 2), 0)</f>
        <v>0</v>
      </c>
      <c r="CR894" s="22"/>
      <c r="CT894" s="106" t="str">
        <f t="shared" si="706"/>
        <v/>
      </c>
      <c r="CU894" s="22" t="str">
        <f t="shared" si="707"/>
        <v/>
      </c>
      <c r="CX894" s="106" t="str">
        <f t="shared" si="708"/>
        <v/>
      </c>
      <c r="CY894" s="20" t="str">
        <f t="shared" si="709"/>
        <v/>
      </c>
      <c r="CZ894" s="22" t="str">
        <f t="shared" si="710"/>
        <v/>
      </c>
      <c r="DB894" s="76" t="str">
        <f>IF($H894="", "", COUNTIF($G$11:$G$1010, "&gt;"&amp;$G894)+1+COUNTIF($G$11:$G894, $G894)-1)</f>
        <v/>
      </c>
      <c r="DC894" s="76" t="str">
        <f>IF($H894="", "", COUNTIF($CZ$11:$CZ$1010, "&gt;"&amp;$CZ894)+1+COUNTIF($CZ$11:$CZ894, $CZ894)-1)</f>
        <v/>
      </c>
      <c r="DE894" s="147" t="str">
        <f t="shared" si="711"/>
        <v/>
      </c>
      <c r="DF894" s="148"/>
      <c r="DG894" s="19" t="str">
        <f t="shared" si="712"/>
        <v/>
      </c>
      <c r="DH894" s="153" t="str">
        <f t="shared" si="713"/>
        <v/>
      </c>
      <c r="DI894" s="19" t="str">
        <f t="shared" si="665"/>
        <v/>
      </c>
      <c r="DJ894" s="153" t="str">
        <f t="shared" si="666"/>
        <v/>
      </c>
      <c r="DK894" s="19" t="str">
        <f t="shared" si="667"/>
        <v/>
      </c>
      <c r="DL894" s="153" t="str">
        <f t="shared" si="668"/>
        <v/>
      </c>
      <c r="DM894" s="19" t="str">
        <f t="shared" si="669"/>
        <v/>
      </c>
      <c r="DN894" s="153" t="str">
        <f t="shared" si="670"/>
        <v/>
      </c>
      <c r="DO894" s="19" t="str">
        <f t="shared" si="671"/>
        <v/>
      </c>
      <c r="DP894" s="153" t="str">
        <f t="shared" si="672"/>
        <v/>
      </c>
      <c r="DQ894" s="19" t="str">
        <f t="shared" si="673"/>
        <v/>
      </c>
      <c r="DR894" s="153" t="str">
        <f t="shared" si="674"/>
        <v/>
      </c>
      <c r="DS894" s="19" t="str">
        <f t="shared" si="675"/>
        <v/>
      </c>
      <c r="DT894" s="153" t="str">
        <f t="shared" si="676"/>
        <v/>
      </c>
      <c r="DU894" s="19" t="str">
        <f t="shared" si="677"/>
        <v/>
      </c>
      <c r="DV894" s="153" t="str">
        <f t="shared" si="678"/>
        <v/>
      </c>
      <c r="DW894" s="19" t="str">
        <f t="shared" si="679"/>
        <v/>
      </c>
      <c r="DX894" s="153" t="str">
        <f t="shared" si="680"/>
        <v/>
      </c>
      <c r="DY894" s="19" t="str">
        <f t="shared" si="681"/>
        <v/>
      </c>
      <c r="DZ894" s="153" t="str">
        <f t="shared" si="682"/>
        <v/>
      </c>
      <c r="EA894" s="19" t="str">
        <f t="shared" si="683"/>
        <v/>
      </c>
      <c r="EB894" s="153" t="str">
        <f t="shared" si="684"/>
        <v/>
      </c>
      <c r="EC894" s="19" t="str">
        <f t="shared" si="685"/>
        <v/>
      </c>
      <c r="ED894" s="153" t="str">
        <f t="shared" si="686"/>
        <v/>
      </c>
      <c r="EE894" s="19" t="str">
        <f t="shared" si="687"/>
        <v/>
      </c>
      <c r="EF894" s="153" t="str">
        <f t="shared" si="688"/>
        <v/>
      </c>
      <c r="EG894" s="19" t="str">
        <f t="shared" si="689"/>
        <v/>
      </c>
      <c r="EH894" s="153" t="str">
        <f t="shared" si="690"/>
        <v/>
      </c>
      <c r="EI894" s="19" t="str">
        <f t="shared" si="691"/>
        <v/>
      </c>
      <c r="EJ894" s="153" t="str">
        <f t="shared" si="692"/>
        <v/>
      </c>
      <c r="EK894" s="19" t="str">
        <f t="shared" si="693"/>
        <v/>
      </c>
      <c r="EL894" s="153" t="str">
        <f t="shared" si="694"/>
        <v/>
      </c>
      <c r="EM894" s="19" t="str">
        <f t="shared" si="695"/>
        <v/>
      </c>
      <c r="EN894" s="153" t="str">
        <f t="shared" si="696"/>
        <v/>
      </c>
      <c r="EO894" s="19" t="str">
        <f t="shared" si="697"/>
        <v/>
      </c>
      <c r="EP894" s="153" t="str">
        <f t="shared" si="698"/>
        <v/>
      </c>
      <c r="EQ894" s="19" t="str">
        <f t="shared" si="699"/>
        <v/>
      </c>
      <c r="ER894" s="153" t="str">
        <f t="shared" si="700"/>
        <v/>
      </c>
      <c r="ES894" s="19" t="str">
        <f t="shared" si="701"/>
        <v/>
      </c>
      <c r="ET894" s="153" t="str">
        <f t="shared" si="702"/>
        <v/>
      </c>
    </row>
    <row r="895" spans="1:150" x14ac:dyDescent="0.25">
      <c r="A895" s="31"/>
      <c r="B895" s="91" t="str">
        <f t="shared" si="703"/>
        <v/>
      </c>
      <c r="C895" s="20" t="str">
        <f t="shared" si="663"/>
        <v/>
      </c>
      <c r="D895" s="97" t="str">
        <f t="shared" si="664"/>
        <v/>
      </c>
      <c r="E895" s="62" t="str">
        <f t="shared" si="704"/>
        <v/>
      </c>
      <c r="F895" s="31"/>
      <c r="G895" s="282"/>
      <c r="H895" s="283"/>
      <c r="I895" s="284"/>
      <c r="J895" s="285"/>
      <c r="K895" s="286"/>
      <c r="L895" s="287"/>
      <c r="M895" s="288"/>
      <c r="N895" s="287"/>
      <c r="O895" s="288"/>
      <c r="P895" s="287"/>
      <c r="Q895" s="288"/>
      <c r="R895" s="287"/>
      <c r="S895" s="288"/>
      <c r="T895" s="287"/>
      <c r="U895" s="288"/>
      <c r="V895" s="287"/>
      <c r="W895" s="288"/>
      <c r="X895" s="287"/>
      <c r="Y895" s="288"/>
      <c r="Z895" s="287"/>
      <c r="AA895" s="288"/>
      <c r="AB895" s="287"/>
      <c r="AC895" s="288"/>
      <c r="AD895" s="287"/>
      <c r="AE895" s="288"/>
      <c r="AF895" s="287"/>
      <c r="AG895" s="288"/>
      <c r="AH895" s="287"/>
      <c r="AI895" s="288"/>
      <c r="AJ895" s="287"/>
      <c r="AK895" s="288"/>
      <c r="AL895" s="287"/>
      <c r="AM895" s="288"/>
      <c r="AN895" s="287"/>
      <c r="AO895" s="288"/>
      <c r="AP895" s="287"/>
      <c r="AQ895" s="288"/>
      <c r="AR895" s="287"/>
      <c r="AS895" s="288"/>
      <c r="AT895" s="287"/>
      <c r="AU895" s="288"/>
      <c r="AV895" s="287"/>
      <c r="AW895" s="288"/>
      <c r="AX895" s="287"/>
      <c r="AY895" s="31"/>
      <c r="BA895" s="76" t="str">
        <f t="shared" si="705"/>
        <v/>
      </c>
      <c r="BC895" s="76" t="str">
        <f>IF('Stock List'!$K895="", "", 'Stock List'!$K895)</f>
        <v/>
      </c>
      <c r="BE895" s="106">
        <f>IFERROR(ROUND(((INDEX('Stock List'!$M$11:$M$1010, MATCH(L895, 'Stock List'!$K$11:$K$1010, 0))/INDEX('Stock List'!$L$11:$L$1010, MATCH(L895, 'Stock List'!$K$11:$K$1010, 0)))*K895), 2), 0)</f>
        <v>0</v>
      </c>
      <c r="BF895" s="20"/>
      <c r="BG895" s="20">
        <f>IFERROR(ROUND(((INDEX('Stock List'!$M$11:$M$1010, MATCH(N895, 'Stock List'!$K$11:$K$1010, 0))/INDEX('Stock List'!$L$11:$L$1010, MATCH(N895, 'Stock List'!$K$11:$K$1010, 0)))*M895), 2), 0)</f>
        <v>0</v>
      </c>
      <c r="BH895" s="20"/>
      <c r="BI895" s="20">
        <f>IFERROR(ROUND(((INDEX('Stock List'!$M$11:$M$1010, MATCH(P895, 'Stock List'!$K$11:$K$1010, 0))/INDEX('Stock List'!$L$11:$L$1010, MATCH(P895, 'Stock List'!$K$11:$K$1010, 0)))*O895), 2), 0)</f>
        <v>0</v>
      </c>
      <c r="BJ895" s="20"/>
      <c r="BK895" s="20">
        <f>IFERROR(ROUND(((INDEX('Stock List'!$M$11:$M$1010, MATCH(R895, 'Stock List'!$K$11:$K$1010, 0))/INDEX('Stock List'!$L$11:$L$1010, MATCH(R895, 'Stock List'!$K$11:$K$1010, 0)))*Q895), 2), 0)</f>
        <v>0</v>
      </c>
      <c r="BL895" s="20"/>
      <c r="BM895" s="20">
        <f>IFERROR(ROUND(((INDEX('Stock List'!$M$11:$M$1010, MATCH(T895, 'Stock List'!$K$11:$K$1010, 0))/INDEX('Stock List'!$L$11:$L$1010, MATCH(T895, 'Stock List'!$K$11:$K$1010, 0)))*S895), 2), 0)</f>
        <v>0</v>
      </c>
      <c r="BN895" s="20"/>
      <c r="BO895" s="20">
        <f>IFERROR(ROUND(((INDEX('Stock List'!$M$11:$M$1010, MATCH(V895, 'Stock List'!$K$11:$K$1010, 0))/INDEX('Stock List'!$L$11:$L$1010, MATCH(V895, 'Stock List'!$K$11:$K$1010, 0)))*U895), 2), 0)</f>
        <v>0</v>
      </c>
      <c r="BP895" s="20"/>
      <c r="BQ895" s="20">
        <f>IFERROR(ROUND(((INDEX('Stock List'!$M$11:$M$1010, MATCH(X895, 'Stock List'!$K$11:$K$1010, 0))/INDEX('Stock List'!$L$11:$L$1010, MATCH(X895, 'Stock List'!$K$11:$K$1010, 0)))*W895), 2), 0)</f>
        <v>0</v>
      </c>
      <c r="BR895" s="20"/>
      <c r="BS895" s="20">
        <f>IFERROR(ROUND(((INDEX('Stock List'!$M$11:$M$1010, MATCH(Z895, 'Stock List'!$K$11:$K$1010, 0))/INDEX('Stock List'!$L$11:$L$1010, MATCH(Z895, 'Stock List'!$K$11:$K$1010, 0)))*Y895), 2), 0)</f>
        <v>0</v>
      </c>
      <c r="BT895" s="20"/>
      <c r="BU895" s="20">
        <f>IFERROR(ROUND(((INDEX('Stock List'!$M$11:$M$1010, MATCH(AB895, 'Stock List'!$K$11:$K$1010, 0))/INDEX('Stock List'!$L$11:$L$1010, MATCH(AB895, 'Stock List'!$K$11:$K$1010, 0)))*AA895), 2), 0)</f>
        <v>0</v>
      </c>
      <c r="BV895" s="20"/>
      <c r="BW895" s="20">
        <f>IFERROR(ROUND(((INDEX('Stock List'!$M$11:$M$1010, MATCH(AD895, 'Stock List'!$K$11:$K$1010, 0))/INDEX('Stock List'!$L$11:$L$1010, MATCH(AD895, 'Stock List'!$K$11:$K$1010, 0)))*AC895), 2), 0)</f>
        <v>0</v>
      </c>
      <c r="BX895" s="20"/>
      <c r="BY895" s="20">
        <f>IFERROR(ROUND(((INDEX('Stock List'!$M$11:$M$1010, MATCH(AF895, 'Stock List'!$K$11:$K$1010, 0))/INDEX('Stock List'!$L$11:$L$1010, MATCH(AF895, 'Stock List'!$K$11:$K$1010, 0)))*AE895), 2), 0)</f>
        <v>0</v>
      </c>
      <c r="BZ895" s="20"/>
      <c r="CA895" s="20">
        <f>IFERROR(ROUND(((INDEX('Stock List'!$M$11:$M$1010, MATCH(AH895, 'Stock List'!$K$11:$K$1010, 0))/INDEX('Stock List'!$L$11:$L$1010, MATCH(AH895, 'Stock List'!$K$11:$K$1010, 0)))*AG895), 2), 0)</f>
        <v>0</v>
      </c>
      <c r="CB895" s="20"/>
      <c r="CC895" s="20">
        <f>IFERROR(ROUND(((INDEX('Stock List'!$M$11:$M$1010, MATCH(AJ895, 'Stock List'!$K$11:$K$1010, 0))/INDEX('Stock List'!$L$11:$L$1010, MATCH(AJ895, 'Stock List'!$K$11:$K$1010, 0)))*AI895), 2), 0)</f>
        <v>0</v>
      </c>
      <c r="CD895" s="20"/>
      <c r="CE895" s="20">
        <f>IFERROR(ROUND(((INDEX('Stock List'!$M$11:$M$1010, MATCH(AL895, 'Stock List'!$K$11:$K$1010, 0))/INDEX('Stock List'!$L$11:$L$1010, MATCH(AL895, 'Stock List'!$K$11:$K$1010, 0)))*AK895), 2), 0)</f>
        <v>0</v>
      </c>
      <c r="CF895" s="20"/>
      <c r="CG895" s="20">
        <f>IFERROR(ROUND(((INDEX('Stock List'!$M$11:$M$1010, MATCH(AN895, 'Stock List'!$K$11:$K$1010, 0))/INDEX('Stock List'!$L$11:$L$1010, MATCH(AN895, 'Stock List'!$K$11:$K$1010, 0)))*AM895), 2), 0)</f>
        <v>0</v>
      </c>
      <c r="CH895" s="20"/>
      <c r="CI895" s="20">
        <f>IFERROR(ROUND(((INDEX('Stock List'!$M$11:$M$1010, MATCH(AP895, 'Stock List'!$K$11:$K$1010, 0))/INDEX('Stock List'!$L$11:$L$1010, MATCH(AP895, 'Stock List'!$K$11:$K$1010, 0)))*AO895), 2), 0)</f>
        <v>0</v>
      </c>
      <c r="CJ895" s="20"/>
      <c r="CK895" s="20">
        <f>IFERROR(ROUND(((INDEX('Stock List'!$M$11:$M$1010, MATCH(AR895, 'Stock List'!$K$11:$K$1010, 0))/INDEX('Stock List'!$L$11:$L$1010, MATCH(AR895, 'Stock List'!$K$11:$K$1010, 0)))*AQ895), 2), 0)</f>
        <v>0</v>
      </c>
      <c r="CL895" s="20"/>
      <c r="CM895" s="20">
        <f>IFERROR(ROUND(((INDEX('Stock List'!$M$11:$M$1010, MATCH(AT895, 'Stock List'!$K$11:$K$1010, 0))/INDEX('Stock List'!$L$11:$L$1010, MATCH(AT895, 'Stock List'!$K$11:$K$1010, 0)))*AS895), 2), 0)</f>
        <v>0</v>
      </c>
      <c r="CN895" s="20"/>
      <c r="CO895" s="20">
        <f>IFERROR(ROUND(((INDEX('Stock List'!$M$11:$M$1010, MATCH(AV895, 'Stock List'!$K$11:$K$1010, 0))/INDEX('Stock List'!$L$11:$L$1010, MATCH(AV895, 'Stock List'!$K$11:$K$1010, 0)))*AU895), 2), 0)</f>
        <v>0</v>
      </c>
      <c r="CP895" s="20"/>
      <c r="CQ895" s="20">
        <f>IFERROR(ROUND(((INDEX('Stock List'!$M$11:$M$1010, MATCH(AX895, 'Stock List'!$K$11:$K$1010, 0))/INDEX('Stock List'!$L$11:$L$1010, MATCH(AX895, 'Stock List'!$K$11:$K$1010, 0)))*AW895), 2), 0)</f>
        <v>0</v>
      </c>
      <c r="CR895" s="22"/>
      <c r="CT895" s="106" t="str">
        <f t="shared" si="706"/>
        <v/>
      </c>
      <c r="CU895" s="22" t="str">
        <f t="shared" si="707"/>
        <v/>
      </c>
      <c r="CX895" s="106" t="str">
        <f t="shared" si="708"/>
        <v/>
      </c>
      <c r="CY895" s="20" t="str">
        <f t="shared" si="709"/>
        <v/>
      </c>
      <c r="CZ895" s="22" t="str">
        <f t="shared" si="710"/>
        <v/>
      </c>
      <c r="DB895" s="76" t="str">
        <f>IF($H895="", "", COUNTIF($G$11:$G$1010, "&gt;"&amp;$G895)+1+COUNTIF($G$11:$G895, $G895)-1)</f>
        <v/>
      </c>
      <c r="DC895" s="76" t="str">
        <f>IF($H895="", "", COUNTIF($CZ$11:$CZ$1010, "&gt;"&amp;$CZ895)+1+COUNTIF($CZ$11:$CZ895, $CZ895)-1)</f>
        <v/>
      </c>
      <c r="DE895" s="147" t="str">
        <f t="shared" si="711"/>
        <v/>
      </c>
      <c r="DF895" s="148"/>
      <c r="DG895" s="19" t="str">
        <f t="shared" si="712"/>
        <v/>
      </c>
      <c r="DH895" s="153" t="str">
        <f t="shared" si="713"/>
        <v/>
      </c>
      <c r="DI895" s="19" t="str">
        <f t="shared" si="665"/>
        <v/>
      </c>
      <c r="DJ895" s="153" t="str">
        <f t="shared" si="666"/>
        <v/>
      </c>
      <c r="DK895" s="19" t="str">
        <f t="shared" si="667"/>
        <v/>
      </c>
      <c r="DL895" s="153" t="str">
        <f t="shared" si="668"/>
        <v/>
      </c>
      <c r="DM895" s="19" t="str">
        <f t="shared" si="669"/>
        <v/>
      </c>
      <c r="DN895" s="153" t="str">
        <f t="shared" si="670"/>
        <v/>
      </c>
      <c r="DO895" s="19" t="str">
        <f t="shared" si="671"/>
        <v/>
      </c>
      <c r="DP895" s="153" t="str">
        <f t="shared" si="672"/>
        <v/>
      </c>
      <c r="DQ895" s="19" t="str">
        <f t="shared" si="673"/>
        <v/>
      </c>
      <c r="DR895" s="153" t="str">
        <f t="shared" si="674"/>
        <v/>
      </c>
      <c r="DS895" s="19" t="str">
        <f t="shared" si="675"/>
        <v/>
      </c>
      <c r="DT895" s="153" t="str">
        <f t="shared" si="676"/>
        <v/>
      </c>
      <c r="DU895" s="19" t="str">
        <f t="shared" si="677"/>
        <v/>
      </c>
      <c r="DV895" s="153" t="str">
        <f t="shared" si="678"/>
        <v/>
      </c>
      <c r="DW895" s="19" t="str">
        <f t="shared" si="679"/>
        <v/>
      </c>
      <c r="DX895" s="153" t="str">
        <f t="shared" si="680"/>
        <v/>
      </c>
      <c r="DY895" s="19" t="str">
        <f t="shared" si="681"/>
        <v/>
      </c>
      <c r="DZ895" s="153" t="str">
        <f t="shared" si="682"/>
        <v/>
      </c>
      <c r="EA895" s="19" t="str">
        <f t="shared" si="683"/>
        <v/>
      </c>
      <c r="EB895" s="153" t="str">
        <f t="shared" si="684"/>
        <v/>
      </c>
      <c r="EC895" s="19" t="str">
        <f t="shared" si="685"/>
        <v/>
      </c>
      <c r="ED895" s="153" t="str">
        <f t="shared" si="686"/>
        <v/>
      </c>
      <c r="EE895" s="19" t="str">
        <f t="shared" si="687"/>
        <v/>
      </c>
      <c r="EF895" s="153" t="str">
        <f t="shared" si="688"/>
        <v/>
      </c>
      <c r="EG895" s="19" t="str">
        <f t="shared" si="689"/>
        <v/>
      </c>
      <c r="EH895" s="153" t="str">
        <f t="shared" si="690"/>
        <v/>
      </c>
      <c r="EI895" s="19" t="str">
        <f t="shared" si="691"/>
        <v/>
      </c>
      <c r="EJ895" s="153" t="str">
        <f t="shared" si="692"/>
        <v/>
      </c>
      <c r="EK895" s="19" t="str">
        <f t="shared" si="693"/>
        <v/>
      </c>
      <c r="EL895" s="153" t="str">
        <f t="shared" si="694"/>
        <v/>
      </c>
      <c r="EM895" s="19" t="str">
        <f t="shared" si="695"/>
        <v/>
      </c>
      <c r="EN895" s="153" t="str">
        <f t="shared" si="696"/>
        <v/>
      </c>
      <c r="EO895" s="19" t="str">
        <f t="shared" si="697"/>
        <v/>
      </c>
      <c r="EP895" s="153" t="str">
        <f t="shared" si="698"/>
        <v/>
      </c>
      <c r="EQ895" s="19" t="str">
        <f t="shared" si="699"/>
        <v/>
      </c>
      <c r="ER895" s="153" t="str">
        <f t="shared" si="700"/>
        <v/>
      </c>
      <c r="ES895" s="19" t="str">
        <f t="shared" si="701"/>
        <v/>
      </c>
      <c r="ET895" s="153" t="str">
        <f t="shared" si="702"/>
        <v/>
      </c>
    </row>
    <row r="896" spans="1:150" x14ac:dyDescent="0.25">
      <c r="A896" s="31"/>
      <c r="B896" s="91" t="str">
        <f t="shared" si="703"/>
        <v/>
      </c>
      <c r="C896" s="20" t="str">
        <f t="shared" si="663"/>
        <v/>
      </c>
      <c r="D896" s="97" t="str">
        <f t="shared" si="664"/>
        <v/>
      </c>
      <c r="E896" s="62" t="str">
        <f t="shared" si="704"/>
        <v/>
      </c>
      <c r="F896" s="31"/>
      <c r="G896" s="282"/>
      <c r="H896" s="283"/>
      <c r="I896" s="284"/>
      <c r="J896" s="285"/>
      <c r="K896" s="286"/>
      <c r="L896" s="287"/>
      <c r="M896" s="288"/>
      <c r="N896" s="287"/>
      <c r="O896" s="288"/>
      <c r="P896" s="287"/>
      <c r="Q896" s="288"/>
      <c r="R896" s="287"/>
      <c r="S896" s="288"/>
      <c r="T896" s="287"/>
      <c r="U896" s="288"/>
      <c r="V896" s="287"/>
      <c r="W896" s="288"/>
      <c r="X896" s="287"/>
      <c r="Y896" s="288"/>
      <c r="Z896" s="287"/>
      <c r="AA896" s="288"/>
      <c r="AB896" s="287"/>
      <c r="AC896" s="288"/>
      <c r="AD896" s="287"/>
      <c r="AE896" s="288"/>
      <c r="AF896" s="287"/>
      <c r="AG896" s="288"/>
      <c r="AH896" s="287"/>
      <c r="AI896" s="288"/>
      <c r="AJ896" s="287"/>
      <c r="AK896" s="288"/>
      <c r="AL896" s="287"/>
      <c r="AM896" s="288"/>
      <c r="AN896" s="287"/>
      <c r="AO896" s="288"/>
      <c r="AP896" s="287"/>
      <c r="AQ896" s="288"/>
      <c r="AR896" s="287"/>
      <c r="AS896" s="288"/>
      <c r="AT896" s="287"/>
      <c r="AU896" s="288"/>
      <c r="AV896" s="287"/>
      <c r="AW896" s="288"/>
      <c r="AX896" s="287"/>
      <c r="AY896" s="31"/>
      <c r="BA896" s="76" t="str">
        <f t="shared" si="705"/>
        <v/>
      </c>
      <c r="BC896" s="76" t="str">
        <f>IF('Stock List'!$K896="", "", 'Stock List'!$K896)</f>
        <v/>
      </c>
      <c r="BE896" s="106">
        <f>IFERROR(ROUND(((INDEX('Stock List'!$M$11:$M$1010, MATCH(L896, 'Stock List'!$K$11:$K$1010, 0))/INDEX('Stock List'!$L$11:$L$1010, MATCH(L896, 'Stock List'!$K$11:$K$1010, 0)))*K896), 2), 0)</f>
        <v>0</v>
      </c>
      <c r="BF896" s="20"/>
      <c r="BG896" s="20">
        <f>IFERROR(ROUND(((INDEX('Stock List'!$M$11:$M$1010, MATCH(N896, 'Stock List'!$K$11:$K$1010, 0))/INDEX('Stock List'!$L$11:$L$1010, MATCH(N896, 'Stock List'!$K$11:$K$1010, 0)))*M896), 2), 0)</f>
        <v>0</v>
      </c>
      <c r="BH896" s="20"/>
      <c r="BI896" s="20">
        <f>IFERROR(ROUND(((INDEX('Stock List'!$M$11:$M$1010, MATCH(P896, 'Stock List'!$K$11:$K$1010, 0))/INDEX('Stock List'!$L$11:$L$1010, MATCH(P896, 'Stock List'!$K$11:$K$1010, 0)))*O896), 2), 0)</f>
        <v>0</v>
      </c>
      <c r="BJ896" s="20"/>
      <c r="BK896" s="20">
        <f>IFERROR(ROUND(((INDEX('Stock List'!$M$11:$M$1010, MATCH(R896, 'Stock List'!$K$11:$K$1010, 0))/INDEX('Stock List'!$L$11:$L$1010, MATCH(R896, 'Stock List'!$K$11:$K$1010, 0)))*Q896), 2), 0)</f>
        <v>0</v>
      </c>
      <c r="BL896" s="20"/>
      <c r="BM896" s="20">
        <f>IFERROR(ROUND(((INDEX('Stock List'!$M$11:$M$1010, MATCH(T896, 'Stock List'!$K$11:$K$1010, 0))/INDEX('Stock List'!$L$11:$L$1010, MATCH(T896, 'Stock List'!$K$11:$K$1010, 0)))*S896), 2), 0)</f>
        <v>0</v>
      </c>
      <c r="BN896" s="20"/>
      <c r="BO896" s="20">
        <f>IFERROR(ROUND(((INDEX('Stock List'!$M$11:$M$1010, MATCH(V896, 'Stock List'!$K$11:$K$1010, 0))/INDEX('Stock List'!$L$11:$L$1010, MATCH(V896, 'Stock List'!$K$11:$K$1010, 0)))*U896), 2), 0)</f>
        <v>0</v>
      </c>
      <c r="BP896" s="20"/>
      <c r="BQ896" s="20">
        <f>IFERROR(ROUND(((INDEX('Stock List'!$M$11:$M$1010, MATCH(X896, 'Stock List'!$K$11:$K$1010, 0))/INDEX('Stock List'!$L$11:$L$1010, MATCH(X896, 'Stock List'!$K$11:$K$1010, 0)))*W896), 2), 0)</f>
        <v>0</v>
      </c>
      <c r="BR896" s="20"/>
      <c r="BS896" s="20">
        <f>IFERROR(ROUND(((INDEX('Stock List'!$M$11:$M$1010, MATCH(Z896, 'Stock List'!$K$11:$K$1010, 0))/INDEX('Stock List'!$L$11:$L$1010, MATCH(Z896, 'Stock List'!$K$11:$K$1010, 0)))*Y896), 2), 0)</f>
        <v>0</v>
      </c>
      <c r="BT896" s="20"/>
      <c r="BU896" s="20">
        <f>IFERROR(ROUND(((INDEX('Stock List'!$M$11:$M$1010, MATCH(AB896, 'Stock List'!$K$11:$K$1010, 0))/INDEX('Stock List'!$L$11:$L$1010, MATCH(AB896, 'Stock List'!$K$11:$K$1010, 0)))*AA896), 2), 0)</f>
        <v>0</v>
      </c>
      <c r="BV896" s="20"/>
      <c r="BW896" s="20">
        <f>IFERROR(ROUND(((INDEX('Stock List'!$M$11:$M$1010, MATCH(AD896, 'Stock List'!$K$11:$K$1010, 0))/INDEX('Stock List'!$L$11:$L$1010, MATCH(AD896, 'Stock List'!$K$11:$K$1010, 0)))*AC896), 2), 0)</f>
        <v>0</v>
      </c>
      <c r="BX896" s="20"/>
      <c r="BY896" s="20">
        <f>IFERROR(ROUND(((INDEX('Stock List'!$M$11:$M$1010, MATCH(AF896, 'Stock List'!$K$11:$K$1010, 0))/INDEX('Stock List'!$L$11:$L$1010, MATCH(AF896, 'Stock List'!$K$11:$K$1010, 0)))*AE896), 2), 0)</f>
        <v>0</v>
      </c>
      <c r="BZ896" s="20"/>
      <c r="CA896" s="20">
        <f>IFERROR(ROUND(((INDEX('Stock List'!$M$11:$M$1010, MATCH(AH896, 'Stock List'!$K$11:$K$1010, 0))/INDEX('Stock List'!$L$11:$L$1010, MATCH(AH896, 'Stock List'!$K$11:$K$1010, 0)))*AG896), 2), 0)</f>
        <v>0</v>
      </c>
      <c r="CB896" s="20"/>
      <c r="CC896" s="20">
        <f>IFERROR(ROUND(((INDEX('Stock List'!$M$11:$M$1010, MATCH(AJ896, 'Stock List'!$K$11:$K$1010, 0))/INDEX('Stock List'!$L$11:$L$1010, MATCH(AJ896, 'Stock List'!$K$11:$K$1010, 0)))*AI896), 2), 0)</f>
        <v>0</v>
      </c>
      <c r="CD896" s="20"/>
      <c r="CE896" s="20">
        <f>IFERROR(ROUND(((INDEX('Stock List'!$M$11:$M$1010, MATCH(AL896, 'Stock List'!$K$11:$K$1010, 0))/INDEX('Stock List'!$L$11:$L$1010, MATCH(AL896, 'Stock List'!$K$11:$K$1010, 0)))*AK896), 2), 0)</f>
        <v>0</v>
      </c>
      <c r="CF896" s="20"/>
      <c r="CG896" s="20">
        <f>IFERROR(ROUND(((INDEX('Stock List'!$M$11:$M$1010, MATCH(AN896, 'Stock List'!$K$11:$K$1010, 0))/INDEX('Stock List'!$L$11:$L$1010, MATCH(AN896, 'Stock List'!$K$11:$K$1010, 0)))*AM896), 2), 0)</f>
        <v>0</v>
      </c>
      <c r="CH896" s="20"/>
      <c r="CI896" s="20">
        <f>IFERROR(ROUND(((INDEX('Stock List'!$M$11:$M$1010, MATCH(AP896, 'Stock List'!$K$11:$K$1010, 0))/INDEX('Stock List'!$L$11:$L$1010, MATCH(AP896, 'Stock List'!$K$11:$K$1010, 0)))*AO896), 2), 0)</f>
        <v>0</v>
      </c>
      <c r="CJ896" s="20"/>
      <c r="CK896" s="20">
        <f>IFERROR(ROUND(((INDEX('Stock List'!$M$11:$M$1010, MATCH(AR896, 'Stock List'!$K$11:$K$1010, 0))/INDEX('Stock List'!$L$11:$L$1010, MATCH(AR896, 'Stock List'!$K$11:$K$1010, 0)))*AQ896), 2), 0)</f>
        <v>0</v>
      </c>
      <c r="CL896" s="20"/>
      <c r="CM896" s="20">
        <f>IFERROR(ROUND(((INDEX('Stock List'!$M$11:$M$1010, MATCH(AT896, 'Stock List'!$K$11:$K$1010, 0))/INDEX('Stock List'!$L$11:$L$1010, MATCH(AT896, 'Stock List'!$K$11:$K$1010, 0)))*AS896), 2), 0)</f>
        <v>0</v>
      </c>
      <c r="CN896" s="20"/>
      <c r="CO896" s="20">
        <f>IFERROR(ROUND(((INDEX('Stock List'!$M$11:$M$1010, MATCH(AV896, 'Stock List'!$K$11:$K$1010, 0))/INDEX('Stock List'!$L$11:$L$1010, MATCH(AV896, 'Stock List'!$K$11:$K$1010, 0)))*AU896), 2), 0)</f>
        <v>0</v>
      </c>
      <c r="CP896" s="20"/>
      <c r="CQ896" s="20">
        <f>IFERROR(ROUND(((INDEX('Stock List'!$M$11:$M$1010, MATCH(AX896, 'Stock List'!$K$11:$K$1010, 0))/INDEX('Stock List'!$L$11:$L$1010, MATCH(AX896, 'Stock List'!$K$11:$K$1010, 0)))*AW896), 2), 0)</f>
        <v>0</v>
      </c>
      <c r="CR896" s="22"/>
      <c r="CT896" s="106" t="str">
        <f t="shared" si="706"/>
        <v/>
      </c>
      <c r="CU896" s="22" t="str">
        <f t="shared" si="707"/>
        <v/>
      </c>
      <c r="CX896" s="106" t="str">
        <f t="shared" si="708"/>
        <v/>
      </c>
      <c r="CY896" s="20" t="str">
        <f t="shared" si="709"/>
        <v/>
      </c>
      <c r="CZ896" s="22" t="str">
        <f t="shared" si="710"/>
        <v/>
      </c>
      <c r="DB896" s="76" t="str">
        <f>IF($H896="", "", COUNTIF($G$11:$G$1010, "&gt;"&amp;$G896)+1+COUNTIF($G$11:$G896, $G896)-1)</f>
        <v/>
      </c>
      <c r="DC896" s="76" t="str">
        <f>IF($H896="", "", COUNTIF($CZ$11:$CZ$1010, "&gt;"&amp;$CZ896)+1+COUNTIF($CZ$11:$CZ896, $CZ896)-1)</f>
        <v/>
      </c>
      <c r="DE896" s="147" t="str">
        <f t="shared" si="711"/>
        <v/>
      </c>
      <c r="DF896" s="148"/>
      <c r="DG896" s="19" t="str">
        <f t="shared" si="712"/>
        <v/>
      </c>
      <c r="DH896" s="153" t="str">
        <f t="shared" si="713"/>
        <v/>
      </c>
      <c r="DI896" s="19" t="str">
        <f t="shared" si="665"/>
        <v/>
      </c>
      <c r="DJ896" s="153" t="str">
        <f t="shared" si="666"/>
        <v/>
      </c>
      <c r="DK896" s="19" t="str">
        <f t="shared" si="667"/>
        <v/>
      </c>
      <c r="DL896" s="153" t="str">
        <f t="shared" si="668"/>
        <v/>
      </c>
      <c r="DM896" s="19" t="str">
        <f t="shared" si="669"/>
        <v/>
      </c>
      <c r="DN896" s="153" t="str">
        <f t="shared" si="670"/>
        <v/>
      </c>
      <c r="DO896" s="19" t="str">
        <f t="shared" si="671"/>
        <v/>
      </c>
      <c r="DP896" s="153" t="str">
        <f t="shared" si="672"/>
        <v/>
      </c>
      <c r="DQ896" s="19" t="str">
        <f t="shared" si="673"/>
        <v/>
      </c>
      <c r="DR896" s="153" t="str">
        <f t="shared" si="674"/>
        <v/>
      </c>
      <c r="DS896" s="19" t="str">
        <f t="shared" si="675"/>
        <v/>
      </c>
      <c r="DT896" s="153" t="str">
        <f t="shared" si="676"/>
        <v/>
      </c>
      <c r="DU896" s="19" t="str">
        <f t="shared" si="677"/>
        <v/>
      </c>
      <c r="DV896" s="153" t="str">
        <f t="shared" si="678"/>
        <v/>
      </c>
      <c r="DW896" s="19" t="str">
        <f t="shared" si="679"/>
        <v/>
      </c>
      <c r="DX896" s="153" t="str">
        <f t="shared" si="680"/>
        <v/>
      </c>
      <c r="DY896" s="19" t="str">
        <f t="shared" si="681"/>
        <v/>
      </c>
      <c r="DZ896" s="153" t="str">
        <f t="shared" si="682"/>
        <v/>
      </c>
      <c r="EA896" s="19" t="str">
        <f t="shared" si="683"/>
        <v/>
      </c>
      <c r="EB896" s="153" t="str">
        <f t="shared" si="684"/>
        <v/>
      </c>
      <c r="EC896" s="19" t="str">
        <f t="shared" si="685"/>
        <v/>
      </c>
      <c r="ED896" s="153" t="str">
        <f t="shared" si="686"/>
        <v/>
      </c>
      <c r="EE896" s="19" t="str">
        <f t="shared" si="687"/>
        <v/>
      </c>
      <c r="EF896" s="153" t="str">
        <f t="shared" si="688"/>
        <v/>
      </c>
      <c r="EG896" s="19" t="str">
        <f t="shared" si="689"/>
        <v/>
      </c>
      <c r="EH896" s="153" t="str">
        <f t="shared" si="690"/>
        <v/>
      </c>
      <c r="EI896" s="19" t="str">
        <f t="shared" si="691"/>
        <v/>
      </c>
      <c r="EJ896" s="153" t="str">
        <f t="shared" si="692"/>
        <v/>
      </c>
      <c r="EK896" s="19" t="str">
        <f t="shared" si="693"/>
        <v/>
      </c>
      <c r="EL896" s="153" t="str">
        <f t="shared" si="694"/>
        <v/>
      </c>
      <c r="EM896" s="19" t="str">
        <f t="shared" si="695"/>
        <v/>
      </c>
      <c r="EN896" s="153" t="str">
        <f t="shared" si="696"/>
        <v/>
      </c>
      <c r="EO896" s="19" t="str">
        <f t="shared" si="697"/>
        <v/>
      </c>
      <c r="EP896" s="153" t="str">
        <f t="shared" si="698"/>
        <v/>
      </c>
      <c r="EQ896" s="19" t="str">
        <f t="shared" si="699"/>
        <v/>
      </c>
      <c r="ER896" s="153" t="str">
        <f t="shared" si="700"/>
        <v/>
      </c>
      <c r="ES896" s="19" t="str">
        <f t="shared" si="701"/>
        <v/>
      </c>
      <c r="ET896" s="153" t="str">
        <f t="shared" si="702"/>
        <v/>
      </c>
    </row>
    <row r="897" spans="1:150" x14ac:dyDescent="0.25">
      <c r="A897" s="31"/>
      <c r="B897" s="91" t="str">
        <f t="shared" si="703"/>
        <v/>
      </c>
      <c r="C897" s="20" t="str">
        <f t="shared" si="663"/>
        <v/>
      </c>
      <c r="D897" s="97" t="str">
        <f t="shared" si="664"/>
        <v/>
      </c>
      <c r="E897" s="62" t="str">
        <f t="shared" si="704"/>
        <v/>
      </c>
      <c r="F897" s="31"/>
      <c r="G897" s="282"/>
      <c r="H897" s="283"/>
      <c r="I897" s="284"/>
      <c r="J897" s="285"/>
      <c r="K897" s="286"/>
      <c r="L897" s="287"/>
      <c r="M897" s="288"/>
      <c r="N897" s="287"/>
      <c r="O897" s="288"/>
      <c r="P897" s="287"/>
      <c r="Q897" s="288"/>
      <c r="R897" s="287"/>
      <c r="S897" s="288"/>
      <c r="T897" s="287"/>
      <c r="U897" s="288"/>
      <c r="V897" s="287"/>
      <c r="W897" s="288"/>
      <c r="X897" s="287"/>
      <c r="Y897" s="288"/>
      <c r="Z897" s="287"/>
      <c r="AA897" s="288"/>
      <c r="AB897" s="287"/>
      <c r="AC897" s="288"/>
      <c r="AD897" s="287"/>
      <c r="AE897" s="288"/>
      <c r="AF897" s="287"/>
      <c r="AG897" s="288"/>
      <c r="AH897" s="287"/>
      <c r="AI897" s="288"/>
      <c r="AJ897" s="287"/>
      <c r="AK897" s="288"/>
      <c r="AL897" s="287"/>
      <c r="AM897" s="288"/>
      <c r="AN897" s="287"/>
      <c r="AO897" s="288"/>
      <c r="AP897" s="287"/>
      <c r="AQ897" s="288"/>
      <c r="AR897" s="287"/>
      <c r="AS897" s="288"/>
      <c r="AT897" s="287"/>
      <c r="AU897" s="288"/>
      <c r="AV897" s="287"/>
      <c r="AW897" s="288"/>
      <c r="AX897" s="287"/>
      <c r="AY897" s="31"/>
      <c r="BA897" s="76" t="str">
        <f t="shared" si="705"/>
        <v/>
      </c>
      <c r="BC897" s="76" t="str">
        <f>IF('Stock List'!$K897="", "", 'Stock List'!$K897)</f>
        <v/>
      </c>
      <c r="BE897" s="106">
        <f>IFERROR(ROUND(((INDEX('Stock List'!$M$11:$M$1010, MATCH(L897, 'Stock List'!$K$11:$K$1010, 0))/INDEX('Stock List'!$L$11:$L$1010, MATCH(L897, 'Stock List'!$K$11:$K$1010, 0)))*K897), 2), 0)</f>
        <v>0</v>
      </c>
      <c r="BF897" s="20"/>
      <c r="BG897" s="20">
        <f>IFERROR(ROUND(((INDEX('Stock List'!$M$11:$M$1010, MATCH(N897, 'Stock List'!$K$11:$K$1010, 0))/INDEX('Stock List'!$L$11:$L$1010, MATCH(N897, 'Stock List'!$K$11:$K$1010, 0)))*M897), 2), 0)</f>
        <v>0</v>
      </c>
      <c r="BH897" s="20"/>
      <c r="BI897" s="20">
        <f>IFERROR(ROUND(((INDEX('Stock List'!$M$11:$M$1010, MATCH(P897, 'Stock List'!$K$11:$K$1010, 0))/INDEX('Stock List'!$L$11:$L$1010, MATCH(P897, 'Stock List'!$K$11:$K$1010, 0)))*O897), 2), 0)</f>
        <v>0</v>
      </c>
      <c r="BJ897" s="20"/>
      <c r="BK897" s="20">
        <f>IFERROR(ROUND(((INDEX('Stock List'!$M$11:$M$1010, MATCH(R897, 'Stock List'!$K$11:$K$1010, 0))/INDEX('Stock List'!$L$11:$L$1010, MATCH(R897, 'Stock List'!$K$11:$K$1010, 0)))*Q897), 2), 0)</f>
        <v>0</v>
      </c>
      <c r="BL897" s="20"/>
      <c r="BM897" s="20">
        <f>IFERROR(ROUND(((INDEX('Stock List'!$M$11:$M$1010, MATCH(T897, 'Stock List'!$K$11:$K$1010, 0))/INDEX('Stock List'!$L$11:$L$1010, MATCH(T897, 'Stock List'!$K$11:$K$1010, 0)))*S897), 2), 0)</f>
        <v>0</v>
      </c>
      <c r="BN897" s="20"/>
      <c r="BO897" s="20">
        <f>IFERROR(ROUND(((INDEX('Stock List'!$M$11:$M$1010, MATCH(V897, 'Stock List'!$K$11:$K$1010, 0))/INDEX('Stock List'!$L$11:$L$1010, MATCH(V897, 'Stock List'!$K$11:$K$1010, 0)))*U897), 2), 0)</f>
        <v>0</v>
      </c>
      <c r="BP897" s="20"/>
      <c r="BQ897" s="20">
        <f>IFERROR(ROUND(((INDEX('Stock List'!$M$11:$M$1010, MATCH(X897, 'Stock List'!$K$11:$K$1010, 0))/INDEX('Stock List'!$L$11:$L$1010, MATCH(X897, 'Stock List'!$K$11:$K$1010, 0)))*W897), 2), 0)</f>
        <v>0</v>
      </c>
      <c r="BR897" s="20"/>
      <c r="BS897" s="20">
        <f>IFERROR(ROUND(((INDEX('Stock List'!$M$11:$M$1010, MATCH(Z897, 'Stock List'!$K$11:$K$1010, 0))/INDEX('Stock List'!$L$11:$L$1010, MATCH(Z897, 'Stock List'!$K$11:$K$1010, 0)))*Y897), 2), 0)</f>
        <v>0</v>
      </c>
      <c r="BT897" s="20"/>
      <c r="BU897" s="20">
        <f>IFERROR(ROUND(((INDEX('Stock List'!$M$11:$M$1010, MATCH(AB897, 'Stock List'!$K$11:$K$1010, 0))/INDEX('Stock List'!$L$11:$L$1010, MATCH(AB897, 'Stock List'!$K$11:$K$1010, 0)))*AA897), 2), 0)</f>
        <v>0</v>
      </c>
      <c r="BV897" s="20"/>
      <c r="BW897" s="20">
        <f>IFERROR(ROUND(((INDEX('Stock List'!$M$11:$M$1010, MATCH(AD897, 'Stock List'!$K$11:$K$1010, 0))/INDEX('Stock List'!$L$11:$L$1010, MATCH(AD897, 'Stock List'!$K$11:$K$1010, 0)))*AC897), 2), 0)</f>
        <v>0</v>
      </c>
      <c r="BX897" s="20"/>
      <c r="BY897" s="20">
        <f>IFERROR(ROUND(((INDEX('Stock List'!$M$11:$M$1010, MATCH(AF897, 'Stock List'!$K$11:$K$1010, 0))/INDEX('Stock List'!$L$11:$L$1010, MATCH(AF897, 'Stock List'!$K$11:$K$1010, 0)))*AE897), 2), 0)</f>
        <v>0</v>
      </c>
      <c r="BZ897" s="20"/>
      <c r="CA897" s="20">
        <f>IFERROR(ROUND(((INDEX('Stock List'!$M$11:$M$1010, MATCH(AH897, 'Stock List'!$K$11:$K$1010, 0))/INDEX('Stock List'!$L$11:$L$1010, MATCH(AH897, 'Stock List'!$K$11:$K$1010, 0)))*AG897), 2), 0)</f>
        <v>0</v>
      </c>
      <c r="CB897" s="20"/>
      <c r="CC897" s="20">
        <f>IFERROR(ROUND(((INDEX('Stock List'!$M$11:$M$1010, MATCH(AJ897, 'Stock List'!$K$11:$K$1010, 0))/INDEX('Stock List'!$L$11:$L$1010, MATCH(AJ897, 'Stock List'!$K$11:$K$1010, 0)))*AI897), 2), 0)</f>
        <v>0</v>
      </c>
      <c r="CD897" s="20"/>
      <c r="CE897" s="20">
        <f>IFERROR(ROUND(((INDEX('Stock List'!$M$11:$M$1010, MATCH(AL897, 'Stock List'!$K$11:$K$1010, 0))/INDEX('Stock List'!$L$11:$L$1010, MATCH(AL897, 'Stock List'!$K$11:$K$1010, 0)))*AK897), 2), 0)</f>
        <v>0</v>
      </c>
      <c r="CF897" s="20"/>
      <c r="CG897" s="20">
        <f>IFERROR(ROUND(((INDEX('Stock List'!$M$11:$M$1010, MATCH(AN897, 'Stock List'!$K$11:$K$1010, 0))/INDEX('Stock List'!$L$11:$L$1010, MATCH(AN897, 'Stock List'!$K$11:$K$1010, 0)))*AM897), 2), 0)</f>
        <v>0</v>
      </c>
      <c r="CH897" s="20"/>
      <c r="CI897" s="20">
        <f>IFERROR(ROUND(((INDEX('Stock List'!$M$11:$M$1010, MATCH(AP897, 'Stock List'!$K$11:$K$1010, 0))/INDEX('Stock List'!$L$11:$L$1010, MATCH(AP897, 'Stock List'!$K$11:$K$1010, 0)))*AO897), 2), 0)</f>
        <v>0</v>
      </c>
      <c r="CJ897" s="20"/>
      <c r="CK897" s="20">
        <f>IFERROR(ROUND(((INDEX('Stock List'!$M$11:$M$1010, MATCH(AR897, 'Stock List'!$K$11:$K$1010, 0))/INDEX('Stock List'!$L$11:$L$1010, MATCH(AR897, 'Stock List'!$K$11:$K$1010, 0)))*AQ897), 2), 0)</f>
        <v>0</v>
      </c>
      <c r="CL897" s="20"/>
      <c r="CM897" s="20">
        <f>IFERROR(ROUND(((INDEX('Stock List'!$M$11:$M$1010, MATCH(AT897, 'Stock List'!$K$11:$K$1010, 0))/INDEX('Stock List'!$L$11:$L$1010, MATCH(AT897, 'Stock List'!$K$11:$K$1010, 0)))*AS897), 2), 0)</f>
        <v>0</v>
      </c>
      <c r="CN897" s="20"/>
      <c r="CO897" s="20">
        <f>IFERROR(ROUND(((INDEX('Stock List'!$M$11:$M$1010, MATCH(AV897, 'Stock List'!$K$11:$K$1010, 0))/INDEX('Stock List'!$L$11:$L$1010, MATCH(AV897, 'Stock List'!$K$11:$K$1010, 0)))*AU897), 2), 0)</f>
        <v>0</v>
      </c>
      <c r="CP897" s="20"/>
      <c r="CQ897" s="20">
        <f>IFERROR(ROUND(((INDEX('Stock List'!$M$11:$M$1010, MATCH(AX897, 'Stock List'!$K$11:$K$1010, 0))/INDEX('Stock List'!$L$11:$L$1010, MATCH(AX897, 'Stock List'!$K$11:$K$1010, 0)))*AW897), 2), 0)</f>
        <v>0</v>
      </c>
      <c r="CR897" s="22"/>
      <c r="CT897" s="106" t="str">
        <f t="shared" si="706"/>
        <v/>
      </c>
      <c r="CU897" s="22" t="str">
        <f t="shared" si="707"/>
        <v/>
      </c>
      <c r="CX897" s="106" t="str">
        <f t="shared" si="708"/>
        <v/>
      </c>
      <c r="CY897" s="20" t="str">
        <f t="shared" si="709"/>
        <v/>
      </c>
      <c r="CZ897" s="22" t="str">
        <f t="shared" si="710"/>
        <v/>
      </c>
      <c r="DB897" s="76" t="str">
        <f>IF($H897="", "", COUNTIF($G$11:$G$1010, "&gt;"&amp;$G897)+1+COUNTIF($G$11:$G897, $G897)-1)</f>
        <v/>
      </c>
      <c r="DC897" s="76" t="str">
        <f>IF($H897="", "", COUNTIF($CZ$11:$CZ$1010, "&gt;"&amp;$CZ897)+1+COUNTIF($CZ$11:$CZ897, $CZ897)-1)</f>
        <v/>
      </c>
      <c r="DE897" s="147" t="str">
        <f t="shared" si="711"/>
        <v/>
      </c>
      <c r="DF897" s="148"/>
      <c r="DG897" s="19" t="str">
        <f t="shared" si="712"/>
        <v/>
      </c>
      <c r="DH897" s="153" t="str">
        <f t="shared" si="713"/>
        <v/>
      </c>
      <c r="DI897" s="19" t="str">
        <f t="shared" si="665"/>
        <v/>
      </c>
      <c r="DJ897" s="153" t="str">
        <f t="shared" si="666"/>
        <v/>
      </c>
      <c r="DK897" s="19" t="str">
        <f t="shared" si="667"/>
        <v/>
      </c>
      <c r="DL897" s="153" t="str">
        <f t="shared" si="668"/>
        <v/>
      </c>
      <c r="DM897" s="19" t="str">
        <f t="shared" si="669"/>
        <v/>
      </c>
      <c r="DN897" s="153" t="str">
        <f t="shared" si="670"/>
        <v/>
      </c>
      <c r="DO897" s="19" t="str">
        <f t="shared" si="671"/>
        <v/>
      </c>
      <c r="DP897" s="153" t="str">
        <f t="shared" si="672"/>
        <v/>
      </c>
      <c r="DQ897" s="19" t="str">
        <f t="shared" si="673"/>
        <v/>
      </c>
      <c r="DR897" s="153" t="str">
        <f t="shared" si="674"/>
        <v/>
      </c>
      <c r="DS897" s="19" t="str">
        <f t="shared" si="675"/>
        <v/>
      </c>
      <c r="DT897" s="153" t="str">
        <f t="shared" si="676"/>
        <v/>
      </c>
      <c r="DU897" s="19" t="str">
        <f t="shared" si="677"/>
        <v/>
      </c>
      <c r="DV897" s="153" t="str">
        <f t="shared" si="678"/>
        <v/>
      </c>
      <c r="DW897" s="19" t="str">
        <f t="shared" si="679"/>
        <v/>
      </c>
      <c r="DX897" s="153" t="str">
        <f t="shared" si="680"/>
        <v/>
      </c>
      <c r="DY897" s="19" t="str">
        <f t="shared" si="681"/>
        <v/>
      </c>
      <c r="DZ897" s="153" t="str">
        <f t="shared" si="682"/>
        <v/>
      </c>
      <c r="EA897" s="19" t="str">
        <f t="shared" si="683"/>
        <v/>
      </c>
      <c r="EB897" s="153" t="str">
        <f t="shared" si="684"/>
        <v/>
      </c>
      <c r="EC897" s="19" t="str">
        <f t="shared" si="685"/>
        <v/>
      </c>
      <c r="ED897" s="153" t="str">
        <f t="shared" si="686"/>
        <v/>
      </c>
      <c r="EE897" s="19" t="str">
        <f t="shared" si="687"/>
        <v/>
      </c>
      <c r="EF897" s="153" t="str">
        <f t="shared" si="688"/>
        <v/>
      </c>
      <c r="EG897" s="19" t="str">
        <f t="shared" si="689"/>
        <v/>
      </c>
      <c r="EH897" s="153" t="str">
        <f t="shared" si="690"/>
        <v/>
      </c>
      <c r="EI897" s="19" t="str">
        <f t="shared" si="691"/>
        <v/>
      </c>
      <c r="EJ897" s="153" t="str">
        <f t="shared" si="692"/>
        <v/>
      </c>
      <c r="EK897" s="19" t="str">
        <f t="shared" si="693"/>
        <v/>
      </c>
      <c r="EL897" s="153" t="str">
        <f t="shared" si="694"/>
        <v/>
      </c>
      <c r="EM897" s="19" t="str">
        <f t="shared" si="695"/>
        <v/>
      </c>
      <c r="EN897" s="153" t="str">
        <f t="shared" si="696"/>
        <v/>
      </c>
      <c r="EO897" s="19" t="str">
        <f t="shared" si="697"/>
        <v/>
      </c>
      <c r="EP897" s="153" t="str">
        <f t="shared" si="698"/>
        <v/>
      </c>
      <c r="EQ897" s="19" t="str">
        <f t="shared" si="699"/>
        <v/>
      </c>
      <c r="ER897" s="153" t="str">
        <f t="shared" si="700"/>
        <v/>
      </c>
      <c r="ES897" s="19" t="str">
        <f t="shared" si="701"/>
        <v/>
      </c>
      <c r="ET897" s="153" t="str">
        <f t="shared" si="702"/>
        <v/>
      </c>
    </row>
    <row r="898" spans="1:150" x14ac:dyDescent="0.25">
      <c r="A898" s="31"/>
      <c r="B898" s="91" t="str">
        <f t="shared" si="703"/>
        <v/>
      </c>
      <c r="C898" s="20" t="str">
        <f t="shared" si="663"/>
        <v/>
      </c>
      <c r="D898" s="97" t="str">
        <f t="shared" si="664"/>
        <v/>
      </c>
      <c r="E898" s="62" t="str">
        <f t="shared" si="704"/>
        <v/>
      </c>
      <c r="F898" s="31"/>
      <c r="G898" s="282"/>
      <c r="H898" s="283"/>
      <c r="I898" s="284"/>
      <c r="J898" s="285"/>
      <c r="K898" s="286"/>
      <c r="L898" s="287"/>
      <c r="M898" s="288"/>
      <c r="N898" s="287"/>
      <c r="O898" s="288"/>
      <c r="P898" s="287"/>
      <c r="Q898" s="288"/>
      <c r="R898" s="287"/>
      <c r="S898" s="288"/>
      <c r="T898" s="287"/>
      <c r="U898" s="288"/>
      <c r="V898" s="287"/>
      <c r="W898" s="288"/>
      <c r="X898" s="287"/>
      <c r="Y898" s="288"/>
      <c r="Z898" s="287"/>
      <c r="AA898" s="288"/>
      <c r="AB898" s="287"/>
      <c r="AC898" s="288"/>
      <c r="AD898" s="287"/>
      <c r="AE898" s="288"/>
      <c r="AF898" s="287"/>
      <c r="AG898" s="288"/>
      <c r="AH898" s="287"/>
      <c r="AI898" s="288"/>
      <c r="AJ898" s="287"/>
      <c r="AK898" s="288"/>
      <c r="AL898" s="287"/>
      <c r="AM898" s="288"/>
      <c r="AN898" s="287"/>
      <c r="AO898" s="288"/>
      <c r="AP898" s="287"/>
      <c r="AQ898" s="288"/>
      <c r="AR898" s="287"/>
      <c r="AS898" s="288"/>
      <c r="AT898" s="287"/>
      <c r="AU898" s="288"/>
      <c r="AV898" s="287"/>
      <c r="AW898" s="288"/>
      <c r="AX898" s="287"/>
      <c r="AY898" s="31"/>
      <c r="BA898" s="76" t="str">
        <f t="shared" si="705"/>
        <v/>
      </c>
      <c r="BC898" s="76" t="str">
        <f>IF('Stock List'!$K898="", "", 'Stock List'!$K898)</f>
        <v/>
      </c>
      <c r="BE898" s="106">
        <f>IFERROR(ROUND(((INDEX('Stock List'!$M$11:$M$1010, MATCH(L898, 'Stock List'!$K$11:$K$1010, 0))/INDEX('Stock List'!$L$11:$L$1010, MATCH(L898, 'Stock List'!$K$11:$K$1010, 0)))*K898), 2), 0)</f>
        <v>0</v>
      </c>
      <c r="BF898" s="20"/>
      <c r="BG898" s="20">
        <f>IFERROR(ROUND(((INDEX('Stock List'!$M$11:$M$1010, MATCH(N898, 'Stock List'!$K$11:$K$1010, 0))/INDEX('Stock List'!$L$11:$L$1010, MATCH(N898, 'Stock List'!$K$11:$K$1010, 0)))*M898), 2), 0)</f>
        <v>0</v>
      </c>
      <c r="BH898" s="20"/>
      <c r="BI898" s="20">
        <f>IFERROR(ROUND(((INDEX('Stock List'!$M$11:$M$1010, MATCH(P898, 'Stock List'!$K$11:$K$1010, 0))/INDEX('Stock List'!$L$11:$L$1010, MATCH(P898, 'Stock List'!$K$11:$K$1010, 0)))*O898), 2), 0)</f>
        <v>0</v>
      </c>
      <c r="BJ898" s="20"/>
      <c r="BK898" s="20">
        <f>IFERROR(ROUND(((INDEX('Stock List'!$M$11:$M$1010, MATCH(R898, 'Stock List'!$K$11:$K$1010, 0))/INDEX('Stock List'!$L$11:$L$1010, MATCH(R898, 'Stock List'!$K$11:$K$1010, 0)))*Q898), 2), 0)</f>
        <v>0</v>
      </c>
      <c r="BL898" s="20"/>
      <c r="BM898" s="20">
        <f>IFERROR(ROUND(((INDEX('Stock List'!$M$11:$M$1010, MATCH(T898, 'Stock List'!$K$11:$K$1010, 0))/INDEX('Stock List'!$L$11:$L$1010, MATCH(T898, 'Stock List'!$K$11:$K$1010, 0)))*S898), 2), 0)</f>
        <v>0</v>
      </c>
      <c r="BN898" s="20"/>
      <c r="BO898" s="20">
        <f>IFERROR(ROUND(((INDEX('Stock List'!$M$11:$M$1010, MATCH(V898, 'Stock List'!$K$11:$K$1010, 0))/INDEX('Stock List'!$L$11:$L$1010, MATCH(V898, 'Stock List'!$K$11:$K$1010, 0)))*U898), 2), 0)</f>
        <v>0</v>
      </c>
      <c r="BP898" s="20"/>
      <c r="BQ898" s="20">
        <f>IFERROR(ROUND(((INDEX('Stock List'!$M$11:$M$1010, MATCH(X898, 'Stock List'!$K$11:$K$1010, 0))/INDEX('Stock List'!$L$11:$L$1010, MATCH(X898, 'Stock List'!$K$11:$K$1010, 0)))*W898), 2), 0)</f>
        <v>0</v>
      </c>
      <c r="BR898" s="20"/>
      <c r="BS898" s="20">
        <f>IFERROR(ROUND(((INDEX('Stock List'!$M$11:$M$1010, MATCH(Z898, 'Stock List'!$K$11:$K$1010, 0))/INDEX('Stock List'!$L$11:$L$1010, MATCH(Z898, 'Stock List'!$K$11:$K$1010, 0)))*Y898), 2), 0)</f>
        <v>0</v>
      </c>
      <c r="BT898" s="20"/>
      <c r="BU898" s="20">
        <f>IFERROR(ROUND(((INDEX('Stock List'!$M$11:$M$1010, MATCH(AB898, 'Stock List'!$K$11:$K$1010, 0))/INDEX('Stock List'!$L$11:$L$1010, MATCH(AB898, 'Stock List'!$K$11:$K$1010, 0)))*AA898), 2), 0)</f>
        <v>0</v>
      </c>
      <c r="BV898" s="20"/>
      <c r="BW898" s="20">
        <f>IFERROR(ROUND(((INDEX('Stock List'!$M$11:$M$1010, MATCH(AD898, 'Stock List'!$K$11:$K$1010, 0))/INDEX('Stock List'!$L$11:$L$1010, MATCH(AD898, 'Stock List'!$K$11:$K$1010, 0)))*AC898), 2), 0)</f>
        <v>0</v>
      </c>
      <c r="BX898" s="20"/>
      <c r="BY898" s="20">
        <f>IFERROR(ROUND(((INDEX('Stock List'!$M$11:$M$1010, MATCH(AF898, 'Stock List'!$K$11:$K$1010, 0))/INDEX('Stock List'!$L$11:$L$1010, MATCH(AF898, 'Stock List'!$K$11:$K$1010, 0)))*AE898), 2), 0)</f>
        <v>0</v>
      </c>
      <c r="BZ898" s="20"/>
      <c r="CA898" s="20">
        <f>IFERROR(ROUND(((INDEX('Stock List'!$M$11:$M$1010, MATCH(AH898, 'Stock List'!$K$11:$K$1010, 0))/INDEX('Stock List'!$L$11:$L$1010, MATCH(AH898, 'Stock List'!$K$11:$K$1010, 0)))*AG898), 2), 0)</f>
        <v>0</v>
      </c>
      <c r="CB898" s="20"/>
      <c r="CC898" s="20">
        <f>IFERROR(ROUND(((INDEX('Stock List'!$M$11:$M$1010, MATCH(AJ898, 'Stock List'!$K$11:$K$1010, 0))/INDEX('Stock List'!$L$11:$L$1010, MATCH(AJ898, 'Stock List'!$K$11:$K$1010, 0)))*AI898), 2), 0)</f>
        <v>0</v>
      </c>
      <c r="CD898" s="20"/>
      <c r="CE898" s="20">
        <f>IFERROR(ROUND(((INDEX('Stock List'!$M$11:$M$1010, MATCH(AL898, 'Stock List'!$K$11:$K$1010, 0))/INDEX('Stock List'!$L$11:$L$1010, MATCH(AL898, 'Stock List'!$K$11:$K$1010, 0)))*AK898), 2), 0)</f>
        <v>0</v>
      </c>
      <c r="CF898" s="20"/>
      <c r="CG898" s="20">
        <f>IFERROR(ROUND(((INDEX('Stock List'!$M$11:$M$1010, MATCH(AN898, 'Stock List'!$K$11:$K$1010, 0))/INDEX('Stock List'!$L$11:$L$1010, MATCH(AN898, 'Stock List'!$K$11:$K$1010, 0)))*AM898), 2), 0)</f>
        <v>0</v>
      </c>
      <c r="CH898" s="20"/>
      <c r="CI898" s="20">
        <f>IFERROR(ROUND(((INDEX('Stock List'!$M$11:$M$1010, MATCH(AP898, 'Stock List'!$K$11:$K$1010, 0))/INDEX('Stock List'!$L$11:$L$1010, MATCH(AP898, 'Stock List'!$K$11:$K$1010, 0)))*AO898), 2), 0)</f>
        <v>0</v>
      </c>
      <c r="CJ898" s="20"/>
      <c r="CK898" s="20">
        <f>IFERROR(ROUND(((INDEX('Stock List'!$M$11:$M$1010, MATCH(AR898, 'Stock List'!$K$11:$K$1010, 0))/INDEX('Stock List'!$L$11:$L$1010, MATCH(AR898, 'Stock List'!$K$11:$K$1010, 0)))*AQ898), 2), 0)</f>
        <v>0</v>
      </c>
      <c r="CL898" s="20"/>
      <c r="CM898" s="20">
        <f>IFERROR(ROUND(((INDEX('Stock List'!$M$11:$M$1010, MATCH(AT898, 'Stock List'!$K$11:$K$1010, 0))/INDEX('Stock List'!$L$11:$L$1010, MATCH(AT898, 'Stock List'!$K$11:$K$1010, 0)))*AS898), 2), 0)</f>
        <v>0</v>
      </c>
      <c r="CN898" s="20"/>
      <c r="CO898" s="20">
        <f>IFERROR(ROUND(((INDEX('Stock List'!$M$11:$M$1010, MATCH(AV898, 'Stock List'!$K$11:$K$1010, 0))/INDEX('Stock List'!$L$11:$L$1010, MATCH(AV898, 'Stock List'!$K$11:$K$1010, 0)))*AU898), 2), 0)</f>
        <v>0</v>
      </c>
      <c r="CP898" s="20"/>
      <c r="CQ898" s="20">
        <f>IFERROR(ROUND(((INDEX('Stock List'!$M$11:$M$1010, MATCH(AX898, 'Stock List'!$K$11:$K$1010, 0))/INDEX('Stock List'!$L$11:$L$1010, MATCH(AX898, 'Stock List'!$K$11:$K$1010, 0)))*AW898), 2), 0)</f>
        <v>0</v>
      </c>
      <c r="CR898" s="22"/>
      <c r="CT898" s="106" t="str">
        <f t="shared" si="706"/>
        <v/>
      </c>
      <c r="CU898" s="22" t="str">
        <f t="shared" si="707"/>
        <v/>
      </c>
      <c r="CX898" s="106" t="str">
        <f t="shared" si="708"/>
        <v/>
      </c>
      <c r="CY898" s="20" t="str">
        <f t="shared" si="709"/>
        <v/>
      </c>
      <c r="CZ898" s="22" t="str">
        <f t="shared" si="710"/>
        <v/>
      </c>
      <c r="DB898" s="76" t="str">
        <f>IF($H898="", "", COUNTIF($G$11:$G$1010, "&gt;"&amp;$G898)+1+COUNTIF($G$11:$G898, $G898)-1)</f>
        <v/>
      </c>
      <c r="DC898" s="76" t="str">
        <f>IF($H898="", "", COUNTIF($CZ$11:$CZ$1010, "&gt;"&amp;$CZ898)+1+COUNTIF($CZ$11:$CZ898, $CZ898)-1)</f>
        <v/>
      </c>
      <c r="DE898" s="147" t="str">
        <f t="shared" si="711"/>
        <v/>
      </c>
      <c r="DF898" s="148"/>
      <c r="DG898" s="19" t="str">
        <f t="shared" si="712"/>
        <v/>
      </c>
      <c r="DH898" s="153" t="str">
        <f t="shared" si="713"/>
        <v/>
      </c>
      <c r="DI898" s="19" t="str">
        <f t="shared" si="665"/>
        <v/>
      </c>
      <c r="DJ898" s="153" t="str">
        <f t="shared" si="666"/>
        <v/>
      </c>
      <c r="DK898" s="19" t="str">
        <f t="shared" si="667"/>
        <v/>
      </c>
      <c r="DL898" s="153" t="str">
        <f t="shared" si="668"/>
        <v/>
      </c>
      <c r="DM898" s="19" t="str">
        <f t="shared" si="669"/>
        <v/>
      </c>
      <c r="DN898" s="153" t="str">
        <f t="shared" si="670"/>
        <v/>
      </c>
      <c r="DO898" s="19" t="str">
        <f t="shared" si="671"/>
        <v/>
      </c>
      <c r="DP898" s="153" t="str">
        <f t="shared" si="672"/>
        <v/>
      </c>
      <c r="DQ898" s="19" t="str">
        <f t="shared" si="673"/>
        <v/>
      </c>
      <c r="DR898" s="153" t="str">
        <f t="shared" si="674"/>
        <v/>
      </c>
      <c r="DS898" s="19" t="str">
        <f t="shared" si="675"/>
        <v/>
      </c>
      <c r="DT898" s="153" t="str">
        <f t="shared" si="676"/>
        <v/>
      </c>
      <c r="DU898" s="19" t="str">
        <f t="shared" si="677"/>
        <v/>
      </c>
      <c r="DV898" s="153" t="str">
        <f t="shared" si="678"/>
        <v/>
      </c>
      <c r="DW898" s="19" t="str">
        <f t="shared" si="679"/>
        <v/>
      </c>
      <c r="DX898" s="153" t="str">
        <f t="shared" si="680"/>
        <v/>
      </c>
      <c r="DY898" s="19" t="str">
        <f t="shared" si="681"/>
        <v/>
      </c>
      <c r="DZ898" s="153" t="str">
        <f t="shared" si="682"/>
        <v/>
      </c>
      <c r="EA898" s="19" t="str">
        <f t="shared" si="683"/>
        <v/>
      </c>
      <c r="EB898" s="153" t="str">
        <f t="shared" si="684"/>
        <v/>
      </c>
      <c r="EC898" s="19" t="str">
        <f t="shared" si="685"/>
        <v/>
      </c>
      <c r="ED898" s="153" t="str">
        <f t="shared" si="686"/>
        <v/>
      </c>
      <c r="EE898" s="19" t="str">
        <f t="shared" si="687"/>
        <v/>
      </c>
      <c r="EF898" s="153" t="str">
        <f t="shared" si="688"/>
        <v/>
      </c>
      <c r="EG898" s="19" t="str">
        <f t="shared" si="689"/>
        <v/>
      </c>
      <c r="EH898" s="153" t="str">
        <f t="shared" si="690"/>
        <v/>
      </c>
      <c r="EI898" s="19" t="str">
        <f t="shared" si="691"/>
        <v/>
      </c>
      <c r="EJ898" s="153" t="str">
        <f t="shared" si="692"/>
        <v/>
      </c>
      <c r="EK898" s="19" t="str">
        <f t="shared" si="693"/>
        <v/>
      </c>
      <c r="EL898" s="153" t="str">
        <f t="shared" si="694"/>
        <v/>
      </c>
      <c r="EM898" s="19" t="str">
        <f t="shared" si="695"/>
        <v/>
      </c>
      <c r="EN898" s="153" t="str">
        <f t="shared" si="696"/>
        <v/>
      </c>
      <c r="EO898" s="19" t="str">
        <f t="shared" si="697"/>
        <v/>
      </c>
      <c r="EP898" s="153" t="str">
        <f t="shared" si="698"/>
        <v/>
      </c>
      <c r="EQ898" s="19" t="str">
        <f t="shared" si="699"/>
        <v/>
      </c>
      <c r="ER898" s="153" t="str">
        <f t="shared" si="700"/>
        <v/>
      </c>
      <c r="ES898" s="19" t="str">
        <f t="shared" si="701"/>
        <v/>
      </c>
      <c r="ET898" s="153" t="str">
        <f t="shared" si="702"/>
        <v/>
      </c>
    </row>
    <row r="899" spans="1:150" x14ac:dyDescent="0.25">
      <c r="A899" s="31"/>
      <c r="B899" s="91" t="str">
        <f t="shared" si="703"/>
        <v/>
      </c>
      <c r="C899" s="20" t="str">
        <f t="shared" si="663"/>
        <v/>
      </c>
      <c r="D899" s="97" t="str">
        <f t="shared" si="664"/>
        <v/>
      </c>
      <c r="E899" s="62" t="str">
        <f t="shared" si="704"/>
        <v/>
      </c>
      <c r="F899" s="31"/>
      <c r="G899" s="282"/>
      <c r="H899" s="283"/>
      <c r="I899" s="284"/>
      <c r="J899" s="285"/>
      <c r="K899" s="286"/>
      <c r="L899" s="287"/>
      <c r="M899" s="288"/>
      <c r="N899" s="287"/>
      <c r="O899" s="288"/>
      <c r="P899" s="287"/>
      <c r="Q899" s="288"/>
      <c r="R899" s="287"/>
      <c r="S899" s="288"/>
      <c r="T899" s="287"/>
      <c r="U899" s="288"/>
      <c r="V899" s="287"/>
      <c r="W899" s="288"/>
      <c r="X899" s="287"/>
      <c r="Y899" s="288"/>
      <c r="Z899" s="287"/>
      <c r="AA899" s="288"/>
      <c r="AB899" s="287"/>
      <c r="AC899" s="288"/>
      <c r="AD899" s="287"/>
      <c r="AE899" s="288"/>
      <c r="AF899" s="287"/>
      <c r="AG899" s="288"/>
      <c r="AH899" s="287"/>
      <c r="AI899" s="288"/>
      <c r="AJ899" s="287"/>
      <c r="AK899" s="288"/>
      <c r="AL899" s="287"/>
      <c r="AM899" s="288"/>
      <c r="AN899" s="287"/>
      <c r="AO899" s="288"/>
      <c r="AP899" s="287"/>
      <c r="AQ899" s="288"/>
      <c r="AR899" s="287"/>
      <c r="AS899" s="288"/>
      <c r="AT899" s="287"/>
      <c r="AU899" s="288"/>
      <c r="AV899" s="287"/>
      <c r="AW899" s="288"/>
      <c r="AX899" s="287"/>
      <c r="AY899" s="31"/>
      <c r="BA899" s="76" t="str">
        <f t="shared" si="705"/>
        <v/>
      </c>
      <c r="BC899" s="76" t="str">
        <f>IF('Stock List'!$K899="", "", 'Stock List'!$K899)</f>
        <v/>
      </c>
      <c r="BE899" s="106">
        <f>IFERROR(ROUND(((INDEX('Stock List'!$M$11:$M$1010, MATCH(L899, 'Stock List'!$K$11:$K$1010, 0))/INDEX('Stock List'!$L$11:$L$1010, MATCH(L899, 'Stock List'!$K$11:$K$1010, 0)))*K899), 2), 0)</f>
        <v>0</v>
      </c>
      <c r="BF899" s="20"/>
      <c r="BG899" s="20">
        <f>IFERROR(ROUND(((INDEX('Stock List'!$M$11:$M$1010, MATCH(N899, 'Stock List'!$K$11:$K$1010, 0))/INDEX('Stock List'!$L$11:$L$1010, MATCH(N899, 'Stock List'!$K$11:$K$1010, 0)))*M899), 2), 0)</f>
        <v>0</v>
      </c>
      <c r="BH899" s="20"/>
      <c r="BI899" s="20">
        <f>IFERROR(ROUND(((INDEX('Stock List'!$M$11:$M$1010, MATCH(P899, 'Stock List'!$K$11:$K$1010, 0))/INDEX('Stock List'!$L$11:$L$1010, MATCH(P899, 'Stock List'!$K$11:$K$1010, 0)))*O899), 2), 0)</f>
        <v>0</v>
      </c>
      <c r="BJ899" s="20"/>
      <c r="BK899" s="20">
        <f>IFERROR(ROUND(((INDEX('Stock List'!$M$11:$M$1010, MATCH(R899, 'Stock List'!$K$11:$K$1010, 0))/INDEX('Stock List'!$L$11:$L$1010, MATCH(R899, 'Stock List'!$K$11:$K$1010, 0)))*Q899), 2), 0)</f>
        <v>0</v>
      </c>
      <c r="BL899" s="20"/>
      <c r="BM899" s="20">
        <f>IFERROR(ROUND(((INDEX('Stock List'!$M$11:$M$1010, MATCH(T899, 'Stock List'!$K$11:$K$1010, 0))/INDEX('Stock List'!$L$11:$L$1010, MATCH(T899, 'Stock List'!$K$11:$K$1010, 0)))*S899), 2), 0)</f>
        <v>0</v>
      </c>
      <c r="BN899" s="20"/>
      <c r="BO899" s="20">
        <f>IFERROR(ROUND(((INDEX('Stock List'!$M$11:$M$1010, MATCH(V899, 'Stock List'!$K$11:$K$1010, 0))/INDEX('Stock List'!$L$11:$L$1010, MATCH(V899, 'Stock List'!$K$11:$K$1010, 0)))*U899), 2), 0)</f>
        <v>0</v>
      </c>
      <c r="BP899" s="20"/>
      <c r="BQ899" s="20">
        <f>IFERROR(ROUND(((INDEX('Stock List'!$M$11:$M$1010, MATCH(X899, 'Stock List'!$K$11:$K$1010, 0))/INDEX('Stock List'!$L$11:$L$1010, MATCH(X899, 'Stock List'!$K$11:$K$1010, 0)))*W899), 2), 0)</f>
        <v>0</v>
      </c>
      <c r="BR899" s="20"/>
      <c r="BS899" s="20">
        <f>IFERROR(ROUND(((INDEX('Stock List'!$M$11:$M$1010, MATCH(Z899, 'Stock List'!$K$11:$K$1010, 0))/INDEX('Stock List'!$L$11:$L$1010, MATCH(Z899, 'Stock List'!$K$11:$K$1010, 0)))*Y899), 2), 0)</f>
        <v>0</v>
      </c>
      <c r="BT899" s="20"/>
      <c r="BU899" s="20">
        <f>IFERROR(ROUND(((INDEX('Stock List'!$M$11:$M$1010, MATCH(AB899, 'Stock List'!$K$11:$K$1010, 0))/INDEX('Stock List'!$L$11:$L$1010, MATCH(AB899, 'Stock List'!$K$11:$K$1010, 0)))*AA899), 2), 0)</f>
        <v>0</v>
      </c>
      <c r="BV899" s="20"/>
      <c r="BW899" s="20">
        <f>IFERROR(ROUND(((INDEX('Stock List'!$M$11:$M$1010, MATCH(AD899, 'Stock List'!$K$11:$K$1010, 0))/INDEX('Stock List'!$L$11:$L$1010, MATCH(AD899, 'Stock List'!$K$11:$K$1010, 0)))*AC899), 2), 0)</f>
        <v>0</v>
      </c>
      <c r="BX899" s="20"/>
      <c r="BY899" s="20">
        <f>IFERROR(ROUND(((INDEX('Stock List'!$M$11:$M$1010, MATCH(AF899, 'Stock List'!$K$11:$K$1010, 0))/INDEX('Stock List'!$L$11:$L$1010, MATCH(AF899, 'Stock List'!$K$11:$K$1010, 0)))*AE899), 2), 0)</f>
        <v>0</v>
      </c>
      <c r="BZ899" s="20"/>
      <c r="CA899" s="20">
        <f>IFERROR(ROUND(((INDEX('Stock List'!$M$11:$M$1010, MATCH(AH899, 'Stock List'!$K$11:$K$1010, 0))/INDEX('Stock List'!$L$11:$L$1010, MATCH(AH899, 'Stock List'!$K$11:$K$1010, 0)))*AG899), 2), 0)</f>
        <v>0</v>
      </c>
      <c r="CB899" s="20"/>
      <c r="CC899" s="20">
        <f>IFERROR(ROUND(((INDEX('Stock List'!$M$11:$M$1010, MATCH(AJ899, 'Stock List'!$K$11:$K$1010, 0))/INDEX('Stock List'!$L$11:$L$1010, MATCH(AJ899, 'Stock List'!$K$11:$K$1010, 0)))*AI899), 2), 0)</f>
        <v>0</v>
      </c>
      <c r="CD899" s="20"/>
      <c r="CE899" s="20">
        <f>IFERROR(ROUND(((INDEX('Stock List'!$M$11:$M$1010, MATCH(AL899, 'Stock List'!$K$11:$K$1010, 0))/INDEX('Stock List'!$L$11:$L$1010, MATCH(AL899, 'Stock List'!$K$11:$K$1010, 0)))*AK899), 2), 0)</f>
        <v>0</v>
      </c>
      <c r="CF899" s="20"/>
      <c r="CG899" s="20">
        <f>IFERROR(ROUND(((INDEX('Stock List'!$M$11:$M$1010, MATCH(AN899, 'Stock List'!$K$11:$K$1010, 0))/INDEX('Stock List'!$L$11:$L$1010, MATCH(AN899, 'Stock List'!$K$11:$K$1010, 0)))*AM899), 2), 0)</f>
        <v>0</v>
      </c>
      <c r="CH899" s="20"/>
      <c r="CI899" s="20">
        <f>IFERROR(ROUND(((INDEX('Stock List'!$M$11:$M$1010, MATCH(AP899, 'Stock List'!$K$11:$K$1010, 0))/INDEX('Stock List'!$L$11:$L$1010, MATCH(AP899, 'Stock List'!$K$11:$K$1010, 0)))*AO899), 2), 0)</f>
        <v>0</v>
      </c>
      <c r="CJ899" s="20"/>
      <c r="CK899" s="20">
        <f>IFERROR(ROUND(((INDEX('Stock List'!$M$11:$M$1010, MATCH(AR899, 'Stock List'!$K$11:$K$1010, 0))/INDEX('Stock List'!$L$11:$L$1010, MATCH(AR899, 'Stock List'!$K$11:$K$1010, 0)))*AQ899), 2), 0)</f>
        <v>0</v>
      </c>
      <c r="CL899" s="20"/>
      <c r="CM899" s="20">
        <f>IFERROR(ROUND(((INDEX('Stock List'!$M$11:$M$1010, MATCH(AT899, 'Stock List'!$K$11:$K$1010, 0))/INDEX('Stock List'!$L$11:$L$1010, MATCH(AT899, 'Stock List'!$K$11:$K$1010, 0)))*AS899), 2), 0)</f>
        <v>0</v>
      </c>
      <c r="CN899" s="20"/>
      <c r="CO899" s="20">
        <f>IFERROR(ROUND(((INDEX('Stock List'!$M$11:$M$1010, MATCH(AV899, 'Stock List'!$K$11:$K$1010, 0))/INDEX('Stock List'!$L$11:$L$1010, MATCH(AV899, 'Stock List'!$K$11:$K$1010, 0)))*AU899), 2), 0)</f>
        <v>0</v>
      </c>
      <c r="CP899" s="20"/>
      <c r="CQ899" s="20">
        <f>IFERROR(ROUND(((INDEX('Stock List'!$M$11:$M$1010, MATCH(AX899, 'Stock List'!$K$11:$K$1010, 0))/INDEX('Stock List'!$L$11:$L$1010, MATCH(AX899, 'Stock List'!$K$11:$K$1010, 0)))*AW899), 2), 0)</f>
        <v>0</v>
      </c>
      <c r="CR899" s="22"/>
      <c r="CT899" s="106" t="str">
        <f t="shared" si="706"/>
        <v/>
      </c>
      <c r="CU899" s="22" t="str">
        <f t="shared" si="707"/>
        <v/>
      </c>
      <c r="CX899" s="106" t="str">
        <f t="shared" si="708"/>
        <v/>
      </c>
      <c r="CY899" s="20" t="str">
        <f t="shared" si="709"/>
        <v/>
      </c>
      <c r="CZ899" s="22" t="str">
        <f t="shared" si="710"/>
        <v/>
      </c>
      <c r="DB899" s="76" t="str">
        <f>IF($H899="", "", COUNTIF($G$11:$G$1010, "&gt;"&amp;$G899)+1+COUNTIF($G$11:$G899, $G899)-1)</f>
        <v/>
      </c>
      <c r="DC899" s="76" t="str">
        <f>IF($H899="", "", COUNTIF($CZ$11:$CZ$1010, "&gt;"&amp;$CZ899)+1+COUNTIF($CZ$11:$CZ899, $CZ899)-1)</f>
        <v/>
      </c>
      <c r="DE899" s="147" t="str">
        <f t="shared" si="711"/>
        <v/>
      </c>
      <c r="DF899" s="148"/>
      <c r="DG899" s="19" t="str">
        <f t="shared" si="712"/>
        <v/>
      </c>
      <c r="DH899" s="153" t="str">
        <f t="shared" si="713"/>
        <v/>
      </c>
      <c r="DI899" s="19" t="str">
        <f t="shared" si="665"/>
        <v/>
      </c>
      <c r="DJ899" s="153" t="str">
        <f t="shared" si="666"/>
        <v/>
      </c>
      <c r="DK899" s="19" t="str">
        <f t="shared" si="667"/>
        <v/>
      </c>
      <c r="DL899" s="153" t="str">
        <f t="shared" si="668"/>
        <v/>
      </c>
      <c r="DM899" s="19" t="str">
        <f t="shared" si="669"/>
        <v/>
      </c>
      <c r="DN899" s="153" t="str">
        <f t="shared" si="670"/>
        <v/>
      </c>
      <c r="DO899" s="19" t="str">
        <f t="shared" si="671"/>
        <v/>
      </c>
      <c r="DP899" s="153" t="str">
        <f t="shared" si="672"/>
        <v/>
      </c>
      <c r="DQ899" s="19" t="str">
        <f t="shared" si="673"/>
        <v/>
      </c>
      <c r="DR899" s="153" t="str">
        <f t="shared" si="674"/>
        <v/>
      </c>
      <c r="DS899" s="19" t="str">
        <f t="shared" si="675"/>
        <v/>
      </c>
      <c r="DT899" s="153" t="str">
        <f t="shared" si="676"/>
        <v/>
      </c>
      <c r="DU899" s="19" t="str">
        <f t="shared" si="677"/>
        <v/>
      </c>
      <c r="DV899" s="153" t="str">
        <f t="shared" si="678"/>
        <v/>
      </c>
      <c r="DW899" s="19" t="str">
        <f t="shared" si="679"/>
        <v/>
      </c>
      <c r="DX899" s="153" t="str">
        <f t="shared" si="680"/>
        <v/>
      </c>
      <c r="DY899" s="19" t="str">
        <f t="shared" si="681"/>
        <v/>
      </c>
      <c r="DZ899" s="153" t="str">
        <f t="shared" si="682"/>
        <v/>
      </c>
      <c r="EA899" s="19" t="str">
        <f t="shared" si="683"/>
        <v/>
      </c>
      <c r="EB899" s="153" t="str">
        <f t="shared" si="684"/>
        <v/>
      </c>
      <c r="EC899" s="19" t="str">
        <f t="shared" si="685"/>
        <v/>
      </c>
      <c r="ED899" s="153" t="str">
        <f t="shared" si="686"/>
        <v/>
      </c>
      <c r="EE899" s="19" t="str">
        <f t="shared" si="687"/>
        <v/>
      </c>
      <c r="EF899" s="153" t="str">
        <f t="shared" si="688"/>
        <v/>
      </c>
      <c r="EG899" s="19" t="str">
        <f t="shared" si="689"/>
        <v/>
      </c>
      <c r="EH899" s="153" t="str">
        <f t="shared" si="690"/>
        <v/>
      </c>
      <c r="EI899" s="19" t="str">
        <f t="shared" si="691"/>
        <v/>
      </c>
      <c r="EJ899" s="153" t="str">
        <f t="shared" si="692"/>
        <v/>
      </c>
      <c r="EK899" s="19" t="str">
        <f t="shared" si="693"/>
        <v/>
      </c>
      <c r="EL899" s="153" t="str">
        <f t="shared" si="694"/>
        <v/>
      </c>
      <c r="EM899" s="19" t="str">
        <f t="shared" si="695"/>
        <v/>
      </c>
      <c r="EN899" s="153" t="str">
        <f t="shared" si="696"/>
        <v/>
      </c>
      <c r="EO899" s="19" t="str">
        <f t="shared" si="697"/>
        <v/>
      </c>
      <c r="EP899" s="153" t="str">
        <f t="shared" si="698"/>
        <v/>
      </c>
      <c r="EQ899" s="19" t="str">
        <f t="shared" si="699"/>
        <v/>
      </c>
      <c r="ER899" s="153" t="str">
        <f t="shared" si="700"/>
        <v/>
      </c>
      <c r="ES899" s="19" t="str">
        <f t="shared" si="701"/>
        <v/>
      </c>
      <c r="ET899" s="153" t="str">
        <f t="shared" si="702"/>
        <v/>
      </c>
    </row>
    <row r="900" spans="1:150" x14ac:dyDescent="0.25">
      <c r="A900" s="31"/>
      <c r="B900" s="91" t="str">
        <f t="shared" si="703"/>
        <v/>
      </c>
      <c r="C900" s="20" t="str">
        <f t="shared" si="663"/>
        <v/>
      </c>
      <c r="D900" s="97" t="str">
        <f t="shared" si="664"/>
        <v/>
      </c>
      <c r="E900" s="62" t="str">
        <f t="shared" si="704"/>
        <v/>
      </c>
      <c r="F900" s="31"/>
      <c r="G900" s="282"/>
      <c r="H900" s="283"/>
      <c r="I900" s="284"/>
      <c r="J900" s="285"/>
      <c r="K900" s="286"/>
      <c r="L900" s="287"/>
      <c r="M900" s="288"/>
      <c r="N900" s="287"/>
      <c r="O900" s="288"/>
      <c r="P900" s="287"/>
      <c r="Q900" s="288"/>
      <c r="R900" s="287"/>
      <c r="S900" s="288"/>
      <c r="T900" s="287"/>
      <c r="U900" s="288"/>
      <c r="V900" s="287"/>
      <c r="W900" s="288"/>
      <c r="X900" s="287"/>
      <c r="Y900" s="288"/>
      <c r="Z900" s="287"/>
      <c r="AA900" s="288"/>
      <c r="AB900" s="287"/>
      <c r="AC900" s="288"/>
      <c r="AD900" s="287"/>
      <c r="AE900" s="288"/>
      <c r="AF900" s="287"/>
      <c r="AG900" s="288"/>
      <c r="AH900" s="287"/>
      <c r="AI900" s="288"/>
      <c r="AJ900" s="287"/>
      <c r="AK900" s="288"/>
      <c r="AL900" s="287"/>
      <c r="AM900" s="288"/>
      <c r="AN900" s="287"/>
      <c r="AO900" s="288"/>
      <c r="AP900" s="287"/>
      <c r="AQ900" s="288"/>
      <c r="AR900" s="287"/>
      <c r="AS900" s="288"/>
      <c r="AT900" s="287"/>
      <c r="AU900" s="288"/>
      <c r="AV900" s="287"/>
      <c r="AW900" s="288"/>
      <c r="AX900" s="287"/>
      <c r="AY900" s="31"/>
      <c r="BA900" s="76" t="str">
        <f t="shared" si="705"/>
        <v/>
      </c>
      <c r="BC900" s="76" t="str">
        <f>IF('Stock List'!$K900="", "", 'Stock List'!$K900)</f>
        <v/>
      </c>
      <c r="BE900" s="106">
        <f>IFERROR(ROUND(((INDEX('Stock List'!$M$11:$M$1010, MATCH(L900, 'Stock List'!$K$11:$K$1010, 0))/INDEX('Stock List'!$L$11:$L$1010, MATCH(L900, 'Stock List'!$K$11:$K$1010, 0)))*K900), 2), 0)</f>
        <v>0</v>
      </c>
      <c r="BF900" s="20"/>
      <c r="BG900" s="20">
        <f>IFERROR(ROUND(((INDEX('Stock List'!$M$11:$M$1010, MATCH(N900, 'Stock List'!$K$11:$K$1010, 0))/INDEX('Stock List'!$L$11:$L$1010, MATCH(N900, 'Stock List'!$K$11:$K$1010, 0)))*M900), 2), 0)</f>
        <v>0</v>
      </c>
      <c r="BH900" s="20"/>
      <c r="BI900" s="20">
        <f>IFERROR(ROUND(((INDEX('Stock List'!$M$11:$M$1010, MATCH(P900, 'Stock List'!$K$11:$K$1010, 0))/INDEX('Stock List'!$L$11:$L$1010, MATCH(P900, 'Stock List'!$K$11:$K$1010, 0)))*O900), 2), 0)</f>
        <v>0</v>
      </c>
      <c r="BJ900" s="20"/>
      <c r="BK900" s="20">
        <f>IFERROR(ROUND(((INDEX('Stock List'!$M$11:$M$1010, MATCH(R900, 'Stock List'!$K$11:$K$1010, 0))/INDEX('Stock List'!$L$11:$L$1010, MATCH(R900, 'Stock List'!$K$11:$K$1010, 0)))*Q900), 2), 0)</f>
        <v>0</v>
      </c>
      <c r="BL900" s="20"/>
      <c r="BM900" s="20">
        <f>IFERROR(ROUND(((INDEX('Stock List'!$M$11:$M$1010, MATCH(T900, 'Stock List'!$K$11:$K$1010, 0))/INDEX('Stock List'!$L$11:$L$1010, MATCH(T900, 'Stock List'!$K$11:$K$1010, 0)))*S900), 2), 0)</f>
        <v>0</v>
      </c>
      <c r="BN900" s="20"/>
      <c r="BO900" s="20">
        <f>IFERROR(ROUND(((INDEX('Stock List'!$M$11:$M$1010, MATCH(V900, 'Stock List'!$K$11:$K$1010, 0))/INDEX('Stock List'!$L$11:$L$1010, MATCH(V900, 'Stock List'!$K$11:$K$1010, 0)))*U900), 2), 0)</f>
        <v>0</v>
      </c>
      <c r="BP900" s="20"/>
      <c r="BQ900" s="20">
        <f>IFERROR(ROUND(((INDEX('Stock List'!$M$11:$M$1010, MATCH(X900, 'Stock List'!$K$11:$K$1010, 0))/INDEX('Stock List'!$L$11:$L$1010, MATCH(X900, 'Stock List'!$K$11:$K$1010, 0)))*W900), 2), 0)</f>
        <v>0</v>
      </c>
      <c r="BR900" s="20"/>
      <c r="BS900" s="20">
        <f>IFERROR(ROUND(((INDEX('Stock List'!$M$11:$M$1010, MATCH(Z900, 'Stock List'!$K$11:$K$1010, 0))/INDEX('Stock List'!$L$11:$L$1010, MATCH(Z900, 'Stock List'!$K$11:$K$1010, 0)))*Y900), 2), 0)</f>
        <v>0</v>
      </c>
      <c r="BT900" s="20"/>
      <c r="BU900" s="20">
        <f>IFERROR(ROUND(((INDEX('Stock List'!$M$11:$M$1010, MATCH(AB900, 'Stock List'!$K$11:$K$1010, 0))/INDEX('Stock List'!$L$11:$L$1010, MATCH(AB900, 'Stock List'!$K$11:$K$1010, 0)))*AA900), 2), 0)</f>
        <v>0</v>
      </c>
      <c r="BV900" s="20"/>
      <c r="BW900" s="20">
        <f>IFERROR(ROUND(((INDEX('Stock List'!$M$11:$M$1010, MATCH(AD900, 'Stock List'!$K$11:$K$1010, 0))/INDEX('Stock List'!$L$11:$L$1010, MATCH(AD900, 'Stock List'!$K$11:$K$1010, 0)))*AC900), 2), 0)</f>
        <v>0</v>
      </c>
      <c r="BX900" s="20"/>
      <c r="BY900" s="20">
        <f>IFERROR(ROUND(((INDEX('Stock List'!$M$11:$M$1010, MATCH(AF900, 'Stock List'!$K$11:$K$1010, 0))/INDEX('Stock List'!$L$11:$L$1010, MATCH(AF900, 'Stock List'!$K$11:$K$1010, 0)))*AE900), 2), 0)</f>
        <v>0</v>
      </c>
      <c r="BZ900" s="20"/>
      <c r="CA900" s="20">
        <f>IFERROR(ROUND(((INDEX('Stock List'!$M$11:$M$1010, MATCH(AH900, 'Stock List'!$K$11:$K$1010, 0))/INDEX('Stock List'!$L$11:$L$1010, MATCH(AH900, 'Stock List'!$K$11:$K$1010, 0)))*AG900), 2), 0)</f>
        <v>0</v>
      </c>
      <c r="CB900" s="20"/>
      <c r="CC900" s="20">
        <f>IFERROR(ROUND(((INDEX('Stock List'!$M$11:$M$1010, MATCH(AJ900, 'Stock List'!$K$11:$K$1010, 0))/INDEX('Stock List'!$L$11:$L$1010, MATCH(AJ900, 'Stock List'!$K$11:$K$1010, 0)))*AI900), 2), 0)</f>
        <v>0</v>
      </c>
      <c r="CD900" s="20"/>
      <c r="CE900" s="20">
        <f>IFERROR(ROUND(((INDEX('Stock List'!$M$11:$M$1010, MATCH(AL900, 'Stock List'!$K$11:$K$1010, 0))/INDEX('Stock List'!$L$11:$L$1010, MATCH(AL900, 'Stock List'!$K$11:$K$1010, 0)))*AK900), 2), 0)</f>
        <v>0</v>
      </c>
      <c r="CF900" s="20"/>
      <c r="CG900" s="20">
        <f>IFERROR(ROUND(((INDEX('Stock List'!$M$11:$M$1010, MATCH(AN900, 'Stock List'!$K$11:$K$1010, 0))/INDEX('Stock List'!$L$11:$L$1010, MATCH(AN900, 'Stock List'!$K$11:$K$1010, 0)))*AM900), 2), 0)</f>
        <v>0</v>
      </c>
      <c r="CH900" s="20"/>
      <c r="CI900" s="20">
        <f>IFERROR(ROUND(((INDEX('Stock List'!$M$11:$M$1010, MATCH(AP900, 'Stock List'!$K$11:$K$1010, 0))/INDEX('Stock List'!$L$11:$L$1010, MATCH(AP900, 'Stock List'!$K$11:$K$1010, 0)))*AO900), 2), 0)</f>
        <v>0</v>
      </c>
      <c r="CJ900" s="20"/>
      <c r="CK900" s="20">
        <f>IFERROR(ROUND(((INDEX('Stock List'!$M$11:$M$1010, MATCH(AR900, 'Stock List'!$K$11:$K$1010, 0))/INDEX('Stock List'!$L$11:$L$1010, MATCH(AR900, 'Stock List'!$K$11:$K$1010, 0)))*AQ900), 2), 0)</f>
        <v>0</v>
      </c>
      <c r="CL900" s="20"/>
      <c r="CM900" s="20">
        <f>IFERROR(ROUND(((INDEX('Stock List'!$M$11:$M$1010, MATCH(AT900, 'Stock List'!$K$11:$K$1010, 0))/INDEX('Stock List'!$L$11:$L$1010, MATCH(AT900, 'Stock List'!$K$11:$K$1010, 0)))*AS900), 2), 0)</f>
        <v>0</v>
      </c>
      <c r="CN900" s="20"/>
      <c r="CO900" s="20">
        <f>IFERROR(ROUND(((INDEX('Stock List'!$M$11:$M$1010, MATCH(AV900, 'Stock List'!$K$11:$K$1010, 0))/INDEX('Stock List'!$L$11:$L$1010, MATCH(AV900, 'Stock List'!$K$11:$K$1010, 0)))*AU900), 2), 0)</f>
        <v>0</v>
      </c>
      <c r="CP900" s="20"/>
      <c r="CQ900" s="20">
        <f>IFERROR(ROUND(((INDEX('Stock List'!$M$11:$M$1010, MATCH(AX900, 'Stock List'!$K$11:$K$1010, 0))/INDEX('Stock List'!$L$11:$L$1010, MATCH(AX900, 'Stock List'!$K$11:$K$1010, 0)))*AW900), 2), 0)</f>
        <v>0</v>
      </c>
      <c r="CR900" s="22"/>
      <c r="CT900" s="106" t="str">
        <f t="shared" si="706"/>
        <v/>
      </c>
      <c r="CU900" s="22" t="str">
        <f t="shared" si="707"/>
        <v/>
      </c>
      <c r="CX900" s="106" t="str">
        <f t="shared" si="708"/>
        <v/>
      </c>
      <c r="CY900" s="20" t="str">
        <f t="shared" si="709"/>
        <v/>
      </c>
      <c r="CZ900" s="22" t="str">
        <f t="shared" si="710"/>
        <v/>
      </c>
      <c r="DB900" s="76" t="str">
        <f>IF($H900="", "", COUNTIF($G$11:$G$1010, "&gt;"&amp;$G900)+1+COUNTIF($G$11:$G900, $G900)-1)</f>
        <v/>
      </c>
      <c r="DC900" s="76" t="str">
        <f>IF($H900="", "", COUNTIF($CZ$11:$CZ$1010, "&gt;"&amp;$CZ900)+1+COUNTIF($CZ$11:$CZ900, $CZ900)-1)</f>
        <v/>
      </c>
      <c r="DE900" s="147" t="str">
        <f t="shared" si="711"/>
        <v/>
      </c>
      <c r="DF900" s="148"/>
      <c r="DG900" s="19" t="str">
        <f t="shared" si="712"/>
        <v/>
      </c>
      <c r="DH900" s="153" t="str">
        <f t="shared" si="713"/>
        <v/>
      </c>
      <c r="DI900" s="19" t="str">
        <f t="shared" si="665"/>
        <v/>
      </c>
      <c r="DJ900" s="153" t="str">
        <f t="shared" si="666"/>
        <v/>
      </c>
      <c r="DK900" s="19" t="str">
        <f t="shared" si="667"/>
        <v/>
      </c>
      <c r="DL900" s="153" t="str">
        <f t="shared" si="668"/>
        <v/>
      </c>
      <c r="DM900" s="19" t="str">
        <f t="shared" si="669"/>
        <v/>
      </c>
      <c r="DN900" s="153" t="str">
        <f t="shared" si="670"/>
        <v/>
      </c>
      <c r="DO900" s="19" t="str">
        <f t="shared" si="671"/>
        <v/>
      </c>
      <c r="DP900" s="153" t="str">
        <f t="shared" si="672"/>
        <v/>
      </c>
      <c r="DQ900" s="19" t="str">
        <f t="shared" si="673"/>
        <v/>
      </c>
      <c r="DR900" s="153" t="str">
        <f t="shared" si="674"/>
        <v/>
      </c>
      <c r="DS900" s="19" t="str">
        <f t="shared" si="675"/>
        <v/>
      </c>
      <c r="DT900" s="153" t="str">
        <f t="shared" si="676"/>
        <v/>
      </c>
      <c r="DU900" s="19" t="str">
        <f t="shared" si="677"/>
        <v/>
      </c>
      <c r="DV900" s="153" t="str">
        <f t="shared" si="678"/>
        <v/>
      </c>
      <c r="DW900" s="19" t="str">
        <f t="shared" si="679"/>
        <v/>
      </c>
      <c r="DX900" s="153" t="str">
        <f t="shared" si="680"/>
        <v/>
      </c>
      <c r="DY900" s="19" t="str">
        <f t="shared" si="681"/>
        <v/>
      </c>
      <c r="DZ900" s="153" t="str">
        <f t="shared" si="682"/>
        <v/>
      </c>
      <c r="EA900" s="19" t="str">
        <f t="shared" si="683"/>
        <v/>
      </c>
      <c r="EB900" s="153" t="str">
        <f t="shared" si="684"/>
        <v/>
      </c>
      <c r="EC900" s="19" t="str">
        <f t="shared" si="685"/>
        <v/>
      </c>
      <c r="ED900" s="153" t="str">
        <f t="shared" si="686"/>
        <v/>
      </c>
      <c r="EE900" s="19" t="str">
        <f t="shared" si="687"/>
        <v/>
      </c>
      <c r="EF900" s="153" t="str">
        <f t="shared" si="688"/>
        <v/>
      </c>
      <c r="EG900" s="19" t="str">
        <f t="shared" si="689"/>
        <v/>
      </c>
      <c r="EH900" s="153" t="str">
        <f t="shared" si="690"/>
        <v/>
      </c>
      <c r="EI900" s="19" t="str">
        <f t="shared" si="691"/>
        <v/>
      </c>
      <c r="EJ900" s="153" t="str">
        <f t="shared" si="692"/>
        <v/>
      </c>
      <c r="EK900" s="19" t="str">
        <f t="shared" si="693"/>
        <v/>
      </c>
      <c r="EL900" s="153" t="str">
        <f t="shared" si="694"/>
        <v/>
      </c>
      <c r="EM900" s="19" t="str">
        <f t="shared" si="695"/>
        <v/>
      </c>
      <c r="EN900" s="153" t="str">
        <f t="shared" si="696"/>
        <v/>
      </c>
      <c r="EO900" s="19" t="str">
        <f t="shared" si="697"/>
        <v/>
      </c>
      <c r="EP900" s="153" t="str">
        <f t="shared" si="698"/>
        <v/>
      </c>
      <c r="EQ900" s="19" t="str">
        <f t="shared" si="699"/>
        <v/>
      </c>
      <c r="ER900" s="153" t="str">
        <f t="shared" si="700"/>
        <v/>
      </c>
      <c r="ES900" s="19" t="str">
        <f t="shared" si="701"/>
        <v/>
      </c>
      <c r="ET900" s="153" t="str">
        <f t="shared" si="702"/>
        <v/>
      </c>
    </row>
    <row r="901" spans="1:150" x14ac:dyDescent="0.25">
      <c r="A901" s="31"/>
      <c r="B901" s="91" t="str">
        <f t="shared" si="703"/>
        <v/>
      </c>
      <c r="C901" s="20" t="str">
        <f t="shared" si="663"/>
        <v/>
      </c>
      <c r="D901" s="97" t="str">
        <f t="shared" si="664"/>
        <v/>
      </c>
      <c r="E901" s="62" t="str">
        <f t="shared" si="704"/>
        <v/>
      </c>
      <c r="F901" s="31"/>
      <c r="G901" s="282"/>
      <c r="H901" s="283"/>
      <c r="I901" s="284"/>
      <c r="J901" s="285"/>
      <c r="K901" s="286"/>
      <c r="L901" s="287"/>
      <c r="M901" s="288"/>
      <c r="N901" s="287"/>
      <c r="O901" s="288"/>
      <c r="P901" s="287"/>
      <c r="Q901" s="288"/>
      <c r="R901" s="287"/>
      <c r="S901" s="288"/>
      <c r="T901" s="287"/>
      <c r="U901" s="288"/>
      <c r="V901" s="287"/>
      <c r="W901" s="288"/>
      <c r="X901" s="287"/>
      <c r="Y901" s="288"/>
      <c r="Z901" s="287"/>
      <c r="AA901" s="288"/>
      <c r="AB901" s="287"/>
      <c r="AC901" s="288"/>
      <c r="AD901" s="287"/>
      <c r="AE901" s="288"/>
      <c r="AF901" s="287"/>
      <c r="AG901" s="288"/>
      <c r="AH901" s="287"/>
      <c r="AI901" s="288"/>
      <c r="AJ901" s="287"/>
      <c r="AK901" s="288"/>
      <c r="AL901" s="287"/>
      <c r="AM901" s="288"/>
      <c r="AN901" s="287"/>
      <c r="AO901" s="288"/>
      <c r="AP901" s="287"/>
      <c r="AQ901" s="288"/>
      <c r="AR901" s="287"/>
      <c r="AS901" s="288"/>
      <c r="AT901" s="287"/>
      <c r="AU901" s="288"/>
      <c r="AV901" s="287"/>
      <c r="AW901" s="288"/>
      <c r="AX901" s="287"/>
      <c r="AY901" s="31"/>
      <c r="BA901" s="76" t="str">
        <f t="shared" si="705"/>
        <v/>
      </c>
      <c r="BC901" s="76" t="str">
        <f>IF('Stock List'!$K901="", "", 'Stock List'!$K901)</f>
        <v/>
      </c>
      <c r="BE901" s="106">
        <f>IFERROR(ROUND(((INDEX('Stock List'!$M$11:$M$1010, MATCH(L901, 'Stock List'!$K$11:$K$1010, 0))/INDEX('Stock List'!$L$11:$L$1010, MATCH(L901, 'Stock List'!$K$11:$K$1010, 0)))*K901), 2), 0)</f>
        <v>0</v>
      </c>
      <c r="BF901" s="20"/>
      <c r="BG901" s="20">
        <f>IFERROR(ROUND(((INDEX('Stock List'!$M$11:$M$1010, MATCH(N901, 'Stock List'!$K$11:$K$1010, 0))/INDEX('Stock List'!$L$11:$L$1010, MATCH(N901, 'Stock List'!$K$11:$K$1010, 0)))*M901), 2), 0)</f>
        <v>0</v>
      </c>
      <c r="BH901" s="20"/>
      <c r="BI901" s="20">
        <f>IFERROR(ROUND(((INDEX('Stock List'!$M$11:$M$1010, MATCH(P901, 'Stock List'!$K$11:$K$1010, 0))/INDEX('Stock List'!$L$11:$L$1010, MATCH(P901, 'Stock List'!$K$11:$K$1010, 0)))*O901), 2), 0)</f>
        <v>0</v>
      </c>
      <c r="BJ901" s="20"/>
      <c r="BK901" s="20">
        <f>IFERROR(ROUND(((INDEX('Stock List'!$M$11:$M$1010, MATCH(R901, 'Stock List'!$K$11:$K$1010, 0))/INDEX('Stock List'!$L$11:$L$1010, MATCH(R901, 'Stock List'!$K$11:$K$1010, 0)))*Q901), 2), 0)</f>
        <v>0</v>
      </c>
      <c r="BL901" s="20"/>
      <c r="BM901" s="20">
        <f>IFERROR(ROUND(((INDEX('Stock List'!$M$11:$M$1010, MATCH(T901, 'Stock List'!$K$11:$K$1010, 0))/INDEX('Stock List'!$L$11:$L$1010, MATCH(T901, 'Stock List'!$K$11:$K$1010, 0)))*S901), 2), 0)</f>
        <v>0</v>
      </c>
      <c r="BN901" s="20"/>
      <c r="BO901" s="20">
        <f>IFERROR(ROUND(((INDEX('Stock List'!$M$11:$M$1010, MATCH(V901, 'Stock List'!$K$11:$K$1010, 0))/INDEX('Stock List'!$L$11:$L$1010, MATCH(V901, 'Stock List'!$K$11:$K$1010, 0)))*U901), 2), 0)</f>
        <v>0</v>
      </c>
      <c r="BP901" s="20"/>
      <c r="BQ901" s="20">
        <f>IFERROR(ROUND(((INDEX('Stock List'!$M$11:$M$1010, MATCH(X901, 'Stock List'!$K$11:$K$1010, 0))/INDEX('Stock List'!$L$11:$L$1010, MATCH(X901, 'Stock List'!$K$11:$K$1010, 0)))*W901), 2), 0)</f>
        <v>0</v>
      </c>
      <c r="BR901" s="20"/>
      <c r="BS901" s="20">
        <f>IFERROR(ROUND(((INDEX('Stock List'!$M$11:$M$1010, MATCH(Z901, 'Stock List'!$K$11:$K$1010, 0))/INDEX('Stock List'!$L$11:$L$1010, MATCH(Z901, 'Stock List'!$K$11:$K$1010, 0)))*Y901), 2), 0)</f>
        <v>0</v>
      </c>
      <c r="BT901" s="20"/>
      <c r="BU901" s="20">
        <f>IFERROR(ROUND(((INDEX('Stock List'!$M$11:$M$1010, MATCH(AB901, 'Stock List'!$K$11:$K$1010, 0))/INDEX('Stock List'!$L$11:$L$1010, MATCH(AB901, 'Stock List'!$K$11:$K$1010, 0)))*AA901), 2), 0)</f>
        <v>0</v>
      </c>
      <c r="BV901" s="20"/>
      <c r="BW901" s="20">
        <f>IFERROR(ROUND(((INDEX('Stock List'!$M$11:$M$1010, MATCH(AD901, 'Stock List'!$K$11:$K$1010, 0))/INDEX('Stock List'!$L$11:$L$1010, MATCH(AD901, 'Stock List'!$K$11:$K$1010, 0)))*AC901), 2), 0)</f>
        <v>0</v>
      </c>
      <c r="BX901" s="20"/>
      <c r="BY901" s="20">
        <f>IFERROR(ROUND(((INDEX('Stock List'!$M$11:$M$1010, MATCH(AF901, 'Stock List'!$K$11:$K$1010, 0))/INDEX('Stock List'!$L$11:$L$1010, MATCH(AF901, 'Stock List'!$K$11:$K$1010, 0)))*AE901), 2), 0)</f>
        <v>0</v>
      </c>
      <c r="BZ901" s="20"/>
      <c r="CA901" s="20">
        <f>IFERROR(ROUND(((INDEX('Stock List'!$M$11:$M$1010, MATCH(AH901, 'Stock List'!$K$11:$K$1010, 0))/INDEX('Stock List'!$L$11:$L$1010, MATCH(AH901, 'Stock List'!$K$11:$K$1010, 0)))*AG901), 2), 0)</f>
        <v>0</v>
      </c>
      <c r="CB901" s="20"/>
      <c r="CC901" s="20">
        <f>IFERROR(ROUND(((INDEX('Stock List'!$M$11:$M$1010, MATCH(AJ901, 'Stock List'!$K$11:$K$1010, 0))/INDEX('Stock List'!$L$11:$L$1010, MATCH(AJ901, 'Stock List'!$K$11:$K$1010, 0)))*AI901), 2), 0)</f>
        <v>0</v>
      </c>
      <c r="CD901" s="20"/>
      <c r="CE901" s="20">
        <f>IFERROR(ROUND(((INDEX('Stock List'!$M$11:$M$1010, MATCH(AL901, 'Stock List'!$K$11:$K$1010, 0))/INDEX('Stock List'!$L$11:$L$1010, MATCH(AL901, 'Stock List'!$K$11:$K$1010, 0)))*AK901), 2), 0)</f>
        <v>0</v>
      </c>
      <c r="CF901" s="20"/>
      <c r="CG901" s="20">
        <f>IFERROR(ROUND(((INDEX('Stock List'!$M$11:$M$1010, MATCH(AN901, 'Stock List'!$K$11:$K$1010, 0))/INDEX('Stock List'!$L$11:$L$1010, MATCH(AN901, 'Stock List'!$K$11:$K$1010, 0)))*AM901), 2), 0)</f>
        <v>0</v>
      </c>
      <c r="CH901" s="20"/>
      <c r="CI901" s="20">
        <f>IFERROR(ROUND(((INDEX('Stock List'!$M$11:$M$1010, MATCH(AP901, 'Stock List'!$K$11:$K$1010, 0))/INDEX('Stock List'!$L$11:$L$1010, MATCH(AP901, 'Stock List'!$K$11:$K$1010, 0)))*AO901), 2), 0)</f>
        <v>0</v>
      </c>
      <c r="CJ901" s="20"/>
      <c r="CK901" s="20">
        <f>IFERROR(ROUND(((INDEX('Stock List'!$M$11:$M$1010, MATCH(AR901, 'Stock List'!$K$11:$K$1010, 0))/INDEX('Stock List'!$L$11:$L$1010, MATCH(AR901, 'Stock List'!$K$11:$K$1010, 0)))*AQ901), 2), 0)</f>
        <v>0</v>
      </c>
      <c r="CL901" s="20"/>
      <c r="CM901" s="20">
        <f>IFERROR(ROUND(((INDEX('Stock List'!$M$11:$M$1010, MATCH(AT901, 'Stock List'!$K$11:$K$1010, 0))/INDEX('Stock List'!$L$11:$L$1010, MATCH(AT901, 'Stock List'!$K$11:$K$1010, 0)))*AS901), 2), 0)</f>
        <v>0</v>
      </c>
      <c r="CN901" s="20"/>
      <c r="CO901" s="20">
        <f>IFERROR(ROUND(((INDEX('Stock List'!$M$11:$M$1010, MATCH(AV901, 'Stock List'!$K$11:$K$1010, 0))/INDEX('Stock List'!$L$11:$L$1010, MATCH(AV901, 'Stock List'!$K$11:$K$1010, 0)))*AU901), 2), 0)</f>
        <v>0</v>
      </c>
      <c r="CP901" s="20"/>
      <c r="CQ901" s="20">
        <f>IFERROR(ROUND(((INDEX('Stock List'!$M$11:$M$1010, MATCH(AX901, 'Stock List'!$K$11:$K$1010, 0))/INDEX('Stock List'!$L$11:$L$1010, MATCH(AX901, 'Stock List'!$K$11:$K$1010, 0)))*AW901), 2), 0)</f>
        <v>0</v>
      </c>
      <c r="CR901" s="22"/>
      <c r="CT901" s="106" t="str">
        <f t="shared" si="706"/>
        <v/>
      </c>
      <c r="CU901" s="22" t="str">
        <f t="shared" si="707"/>
        <v/>
      </c>
      <c r="CX901" s="106" t="str">
        <f t="shared" si="708"/>
        <v/>
      </c>
      <c r="CY901" s="20" t="str">
        <f t="shared" si="709"/>
        <v/>
      </c>
      <c r="CZ901" s="22" t="str">
        <f t="shared" si="710"/>
        <v/>
      </c>
      <c r="DB901" s="76" t="str">
        <f>IF($H901="", "", COUNTIF($G$11:$G$1010, "&gt;"&amp;$G901)+1+COUNTIF($G$11:$G901, $G901)-1)</f>
        <v/>
      </c>
      <c r="DC901" s="76" t="str">
        <f>IF($H901="", "", COUNTIF($CZ$11:$CZ$1010, "&gt;"&amp;$CZ901)+1+COUNTIF($CZ$11:$CZ901, $CZ901)-1)</f>
        <v/>
      </c>
      <c r="DE901" s="147" t="str">
        <f t="shared" si="711"/>
        <v/>
      </c>
      <c r="DF901" s="148"/>
      <c r="DG901" s="19" t="str">
        <f t="shared" si="712"/>
        <v/>
      </c>
      <c r="DH901" s="153" t="str">
        <f t="shared" si="713"/>
        <v/>
      </c>
      <c r="DI901" s="19" t="str">
        <f t="shared" si="665"/>
        <v/>
      </c>
      <c r="DJ901" s="153" t="str">
        <f t="shared" si="666"/>
        <v/>
      </c>
      <c r="DK901" s="19" t="str">
        <f t="shared" si="667"/>
        <v/>
      </c>
      <c r="DL901" s="153" t="str">
        <f t="shared" si="668"/>
        <v/>
      </c>
      <c r="DM901" s="19" t="str">
        <f t="shared" si="669"/>
        <v/>
      </c>
      <c r="DN901" s="153" t="str">
        <f t="shared" si="670"/>
        <v/>
      </c>
      <c r="DO901" s="19" t="str">
        <f t="shared" si="671"/>
        <v/>
      </c>
      <c r="DP901" s="153" t="str">
        <f t="shared" si="672"/>
        <v/>
      </c>
      <c r="DQ901" s="19" t="str">
        <f t="shared" si="673"/>
        <v/>
      </c>
      <c r="DR901" s="153" t="str">
        <f t="shared" si="674"/>
        <v/>
      </c>
      <c r="DS901" s="19" t="str">
        <f t="shared" si="675"/>
        <v/>
      </c>
      <c r="DT901" s="153" t="str">
        <f t="shared" si="676"/>
        <v/>
      </c>
      <c r="DU901" s="19" t="str">
        <f t="shared" si="677"/>
        <v/>
      </c>
      <c r="DV901" s="153" t="str">
        <f t="shared" si="678"/>
        <v/>
      </c>
      <c r="DW901" s="19" t="str">
        <f t="shared" si="679"/>
        <v/>
      </c>
      <c r="DX901" s="153" t="str">
        <f t="shared" si="680"/>
        <v/>
      </c>
      <c r="DY901" s="19" t="str">
        <f t="shared" si="681"/>
        <v/>
      </c>
      <c r="DZ901" s="153" t="str">
        <f t="shared" si="682"/>
        <v/>
      </c>
      <c r="EA901" s="19" t="str">
        <f t="shared" si="683"/>
        <v/>
      </c>
      <c r="EB901" s="153" t="str">
        <f t="shared" si="684"/>
        <v/>
      </c>
      <c r="EC901" s="19" t="str">
        <f t="shared" si="685"/>
        <v/>
      </c>
      <c r="ED901" s="153" t="str">
        <f t="shared" si="686"/>
        <v/>
      </c>
      <c r="EE901" s="19" t="str">
        <f t="shared" si="687"/>
        <v/>
      </c>
      <c r="EF901" s="153" t="str">
        <f t="shared" si="688"/>
        <v/>
      </c>
      <c r="EG901" s="19" t="str">
        <f t="shared" si="689"/>
        <v/>
      </c>
      <c r="EH901" s="153" t="str">
        <f t="shared" si="690"/>
        <v/>
      </c>
      <c r="EI901" s="19" t="str">
        <f t="shared" si="691"/>
        <v/>
      </c>
      <c r="EJ901" s="153" t="str">
        <f t="shared" si="692"/>
        <v/>
      </c>
      <c r="EK901" s="19" t="str">
        <f t="shared" si="693"/>
        <v/>
      </c>
      <c r="EL901" s="153" t="str">
        <f t="shared" si="694"/>
        <v/>
      </c>
      <c r="EM901" s="19" t="str">
        <f t="shared" si="695"/>
        <v/>
      </c>
      <c r="EN901" s="153" t="str">
        <f t="shared" si="696"/>
        <v/>
      </c>
      <c r="EO901" s="19" t="str">
        <f t="shared" si="697"/>
        <v/>
      </c>
      <c r="EP901" s="153" t="str">
        <f t="shared" si="698"/>
        <v/>
      </c>
      <c r="EQ901" s="19" t="str">
        <f t="shared" si="699"/>
        <v/>
      </c>
      <c r="ER901" s="153" t="str">
        <f t="shared" si="700"/>
        <v/>
      </c>
      <c r="ES901" s="19" t="str">
        <f t="shared" si="701"/>
        <v/>
      </c>
      <c r="ET901" s="153" t="str">
        <f t="shared" si="702"/>
        <v/>
      </c>
    </row>
    <row r="902" spans="1:150" x14ac:dyDescent="0.25">
      <c r="A902" s="31"/>
      <c r="B902" s="91" t="str">
        <f t="shared" si="703"/>
        <v/>
      </c>
      <c r="C902" s="20" t="str">
        <f t="shared" si="663"/>
        <v/>
      </c>
      <c r="D902" s="97" t="str">
        <f t="shared" si="664"/>
        <v/>
      </c>
      <c r="E902" s="62" t="str">
        <f t="shared" si="704"/>
        <v/>
      </c>
      <c r="F902" s="31"/>
      <c r="G902" s="282"/>
      <c r="H902" s="283"/>
      <c r="I902" s="284"/>
      <c r="J902" s="285"/>
      <c r="K902" s="286"/>
      <c r="L902" s="287"/>
      <c r="M902" s="288"/>
      <c r="N902" s="287"/>
      <c r="O902" s="288"/>
      <c r="P902" s="287"/>
      <c r="Q902" s="288"/>
      <c r="R902" s="287"/>
      <c r="S902" s="288"/>
      <c r="T902" s="287"/>
      <c r="U902" s="288"/>
      <c r="V902" s="287"/>
      <c r="W902" s="288"/>
      <c r="X902" s="287"/>
      <c r="Y902" s="288"/>
      <c r="Z902" s="287"/>
      <c r="AA902" s="288"/>
      <c r="AB902" s="287"/>
      <c r="AC902" s="288"/>
      <c r="AD902" s="287"/>
      <c r="AE902" s="288"/>
      <c r="AF902" s="287"/>
      <c r="AG902" s="288"/>
      <c r="AH902" s="287"/>
      <c r="AI902" s="288"/>
      <c r="AJ902" s="287"/>
      <c r="AK902" s="288"/>
      <c r="AL902" s="287"/>
      <c r="AM902" s="288"/>
      <c r="AN902" s="287"/>
      <c r="AO902" s="288"/>
      <c r="AP902" s="287"/>
      <c r="AQ902" s="288"/>
      <c r="AR902" s="287"/>
      <c r="AS902" s="288"/>
      <c r="AT902" s="287"/>
      <c r="AU902" s="288"/>
      <c r="AV902" s="287"/>
      <c r="AW902" s="288"/>
      <c r="AX902" s="287"/>
      <c r="AY902" s="31"/>
      <c r="BA902" s="76" t="str">
        <f t="shared" si="705"/>
        <v/>
      </c>
      <c r="BC902" s="76" t="str">
        <f>IF('Stock List'!$K902="", "", 'Stock List'!$K902)</f>
        <v/>
      </c>
      <c r="BE902" s="106">
        <f>IFERROR(ROUND(((INDEX('Stock List'!$M$11:$M$1010, MATCH(L902, 'Stock List'!$K$11:$K$1010, 0))/INDEX('Stock List'!$L$11:$L$1010, MATCH(L902, 'Stock List'!$K$11:$K$1010, 0)))*K902), 2), 0)</f>
        <v>0</v>
      </c>
      <c r="BF902" s="20"/>
      <c r="BG902" s="20">
        <f>IFERROR(ROUND(((INDEX('Stock List'!$M$11:$M$1010, MATCH(N902, 'Stock List'!$K$11:$K$1010, 0))/INDEX('Stock List'!$L$11:$L$1010, MATCH(N902, 'Stock List'!$K$11:$K$1010, 0)))*M902), 2), 0)</f>
        <v>0</v>
      </c>
      <c r="BH902" s="20"/>
      <c r="BI902" s="20">
        <f>IFERROR(ROUND(((INDEX('Stock List'!$M$11:$M$1010, MATCH(P902, 'Stock List'!$K$11:$K$1010, 0))/INDEX('Stock List'!$L$11:$L$1010, MATCH(P902, 'Stock List'!$K$11:$K$1010, 0)))*O902), 2), 0)</f>
        <v>0</v>
      </c>
      <c r="BJ902" s="20"/>
      <c r="BK902" s="20">
        <f>IFERROR(ROUND(((INDEX('Stock List'!$M$11:$M$1010, MATCH(R902, 'Stock List'!$K$11:$K$1010, 0))/INDEX('Stock List'!$L$11:$L$1010, MATCH(R902, 'Stock List'!$K$11:$K$1010, 0)))*Q902), 2), 0)</f>
        <v>0</v>
      </c>
      <c r="BL902" s="20"/>
      <c r="BM902" s="20">
        <f>IFERROR(ROUND(((INDEX('Stock List'!$M$11:$M$1010, MATCH(T902, 'Stock List'!$K$11:$K$1010, 0))/INDEX('Stock List'!$L$11:$L$1010, MATCH(T902, 'Stock List'!$K$11:$K$1010, 0)))*S902), 2), 0)</f>
        <v>0</v>
      </c>
      <c r="BN902" s="20"/>
      <c r="BO902" s="20">
        <f>IFERROR(ROUND(((INDEX('Stock List'!$M$11:$M$1010, MATCH(V902, 'Stock List'!$K$11:$K$1010, 0))/INDEX('Stock List'!$L$11:$L$1010, MATCH(V902, 'Stock List'!$K$11:$K$1010, 0)))*U902), 2), 0)</f>
        <v>0</v>
      </c>
      <c r="BP902" s="20"/>
      <c r="BQ902" s="20">
        <f>IFERROR(ROUND(((INDEX('Stock List'!$M$11:$M$1010, MATCH(X902, 'Stock List'!$K$11:$K$1010, 0))/INDEX('Stock List'!$L$11:$L$1010, MATCH(X902, 'Stock List'!$K$11:$K$1010, 0)))*W902), 2), 0)</f>
        <v>0</v>
      </c>
      <c r="BR902" s="20"/>
      <c r="BS902" s="20">
        <f>IFERROR(ROUND(((INDEX('Stock List'!$M$11:$M$1010, MATCH(Z902, 'Stock List'!$K$11:$K$1010, 0))/INDEX('Stock List'!$L$11:$L$1010, MATCH(Z902, 'Stock List'!$K$11:$K$1010, 0)))*Y902), 2), 0)</f>
        <v>0</v>
      </c>
      <c r="BT902" s="20"/>
      <c r="BU902" s="20">
        <f>IFERROR(ROUND(((INDEX('Stock List'!$M$11:$M$1010, MATCH(AB902, 'Stock List'!$K$11:$K$1010, 0))/INDEX('Stock List'!$L$11:$L$1010, MATCH(AB902, 'Stock List'!$K$11:$K$1010, 0)))*AA902), 2), 0)</f>
        <v>0</v>
      </c>
      <c r="BV902" s="20"/>
      <c r="BW902" s="20">
        <f>IFERROR(ROUND(((INDEX('Stock List'!$M$11:$M$1010, MATCH(AD902, 'Stock List'!$K$11:$K$1010, 0))/INDEX('Stock List'!$L$11:$L$1010, MATCH(AD902, 'Stock List'!$K$11:$K$1010, 0)))*AC902), 2), 0)</f>
        <v>0</v>
      </c>
      <c r="BX902" s="20"/>
      <c r="BY902" s="20">
        <f>IFERROR(ROUND(((INDEX('Stock List'!$M$11:$M$1010, MATCH(AF902, 'Stock List'!$K$11:$K$1010, 0))/INDEX('Stock List'!$L$11:$L$1010, MATCH(AF902, 'Stock List'!$K$11:$K$1010, 0)))*AE902), 2), 0)</f>
        <v>0</v>
      </c>
      <c r="BZ902" s="20"/>
      <c r="CA902" s="20">
        <f>IFERROR(ROUND(((INDEX('Stock List'!$M$11:$M$1010, MATCH(AH902, 'Stock List'!$K$11:$K$1010, 0))/INDEX('Stock List'!$L$11:$L$1010, MATCH(AH902, 'Stock List'!$K$11:$K$1010, 0)))*AG902), 2), 0)</f>
        <v>0</v>
      </c>
      <c r="CB902" s="20"/>
      <c r="CC902" s="20">
        <f>IFERROR(ROUND(((INDEX('Stock List'!$M$11:$M$1010, MATCH(AJ902, 'Stock List'!$K$11:$K$1010, 0))/INDEX('Stock List'!$L$11:$L$1010, MATCH(AJ902, 'Stock List'!$K$11:$K$1010, 0)))*AI902), 2), 0)</f>
        <v>0</v>
      </c>
      <c r="CD902" s="20"/>
      <c r="CE902" s="20">
        <f>IFERROR(ROUND(((INDEX('Stock List'!$M$11:$M$1010, MATCH(AL902, 'Stock List'!$K$11:$K$1010, 0))/INDEX('Stock List'!$L$11:$L$1010, MATCH(AL902, 'Stock List'!$K$11:$K$1010, 0)))*AK902), 2), 0)</f>
        <v>0</v>
      </c>
      <c r="CF902" s="20"/>
      <c r="CG902" s="20">
        <f>IFERROR(ROUND(((INDEX('Stock List'!$M$11:$M$1010, MATCH(AN902, 'Stock List'!$K$11:$K$1010, 0))/INDEX('Stock List'!$L$11:$L$1010, MATCH(AN902, 'Stock List'!$K$11:$K$1010, 0)))*AM902), 2), 0)</f>
        <v>0</v>
      </c>
      <c r="CH902" s="20"/>
      <c r="CI902" s="20">
        <f>IFERROR(ROUND(((INDEX('Stock List'!$M$11:$M$1010, MATCH(AP902, 'Stock List'!$K$11:$K$1010, 0))/INDEX('Stock List'!$L$11:$L$1010, MATCH(AP902, 'Stock List'!$K$11:$K$1010, 0)))*AO902), 2), 0)</f>
        <v>0</v>
      </c>
      <c r="CJ902" s="20"/>
      <c r="CK902" s="20">
        <f>IFERROR(ROUND(((INDEX('Stock List'!$M$11:$M$1010, MATCH(AR902, 'Stock List'!$K$11:$K$1010, 0))/INDEX('Stock List'!$L$11:$L$1010, MATCH(AR902, 'Stock List'!$K$11:$K$1010, 0)))*AQ902), 2), 0)</f>
        <v>0</v>
      </c>
      <c r="CL902" s="20"/>
      <c r="CM902" s="20">
        <f>IFERROR(ROUND(((INDEX('Stock List'!$M$11:$M$1010, MATCH(AT902, 'Stock List'!$K$11:$K$1010, 0))/INDEX('Stock List'!$L$11:$L$1010, MATCH(AT902, 'Stock List'!$K$11:$K$1010, 0)))*AS902), 2), 0)</f>
        <v>0</v>
      </c>
      <c r="CN902" s="20"/>
      <c r="CO902" s="20">
        <f>IFERROR(ROUND(((INDEX('Stock List'!$M$11:$M$1010, MATCH(AV902, 'Stock List'!$K$11:$K$1010, 0))/INDEX('Stock List'!$L$11:$L$1010, MATCH(AV902, 'Stock List'!$K$11:$K$1010, 0)))*AU902), 2), 0)</f>
        <v>0</v>
      </c>
      <c r="CP902" s="20"/>
      <c r="CQ902" s="20">
        <f>IFERROR(ROUND(((INDEX('Stock List'!$M$11:$M$1010, MATCH(AX902, 'Stock List'!$K$11:$K$1010, 0))/INDEX('Stock List'!$L$11:$L$1010, MATCH(AX902, 'Stock List'!$K$11:$K$1010, 0)))*AW902), 2), 0)</f>
        <v>0</v>
      </c>
      <c r="CR902" s="22"/>
      <c r="CT902" s="106" t="str">
        <f t="shared" si="706"/>
        <v/>
      </c>
      <c r="CU902" s="22" t="str">
        <f t="shared" si="707"/>
        <v/>
      </c>
      <c r="CX902" s="106" t="str">
        <f t="shared" si="708"/>
        <v/>
      </c>
      <c r="CY902" s="20" t="str">
        <f t="shared" si="709"/>
        <v/>
      </c>
      <c r="CZ902" s="22" t="str">
        <f t="shared" si="710"/>
        <v/>
      </c>
      <c r="DB902" s="76" t="str">
        <f>IF($H902="", "", COUNTIF($G$11:$G$1010, "&gt;"&amp;$G902)+1+COUNTIF($G$11:$G902, $G902)-1)</f>
        <v/>
      </c>
      <c r="DC902" s="76" t="str">
        <f>IF($H902="", "", COUNTIF($CZ$11:$CZ$1010, "&gt;"&amp;$CZ902)+1+COUNTIF($CZ$11:$CZ902, $CZ902)-1)</f>
        <v/>
      </c>
      <c r="DE902" s="147" t="str">
        <f t="shared" si="711"/>
        <v/>
      </c>
      <c r="DF902" s="148"/>
      <c r="DG902" s="19" t="str">
        <f t="shared" si="712"/>
        <v/>
      </c>
      <c r="DH902" s="153" t="str">
        <f t="shared" si="713"/>
        <v/>
      </c>
      <c r="DI902" s="19" t="str">
        <f t="shared" si="665"/>
        <v/>
      </c>
      <c r="DJ902" s="153" t="str">
        <f t="shared" si="666"/>
        <v/>
      </c>
      <c r="DK902" s="19" t="str">
        <f t="shared" si="667"/>
        <v/>
      </c>
      <c r="DL902" s="153" t="str">
        <f t="shared" si="668"/>
        <v/>
      </c>
      <c r="DM902" s="19" t="str">
        <f t="shared" si="669"/>
        <v/>
      </c>
      <c r="DN902" s="153" t="str">
        <f t="shared" si="670"/>
        <v/>
      </c>
      <c r="DO902" s="19" t="str">
        <f t="shared" si="671"/>
        <v/>
      </c>
      <c r="DP902" s="153" t="str">
        <f t="shared" si="672"/>
        <v/>
      </c>
      <c r="DQ902" s="19" t="str">
        <f t="shared" si="673"/>
        <v/>
      </c>
      <c r="DR902" s="153" t="str">
        <f t="shared" si="674"/>
        <v/>
      </c>
      <c r="DS902" s="19" t="str">
        <f t="shared" si="675"/>
        <v/>
      </c>
      <c r="DT902" s="153" t="str">
        <f t="shared" si="676"/>
        <v/>
      </c>
      <c r="DU902" s="19" t="str">
        <f t="shared" si="677"/>
        <v/>
      </c>
      <c r="DV902" s="153" t="str">
        <f t="shared" si="678"/>
        <v/>
      </c>
      <c r="DW902" s="19" t="str">
        <f t="shared" si="679"/>
        <v/>
      </c>
      <c r="DX902" s="153" t="str">
        <f t="shared" si="680"/>
        <v/>
      </c>
      <c r="DY902" s="19" t="str">
        <f t="shared" si="681"/>
        <v/>
      </c>
      <c r="DZ902" s="153" t="str">
        <f t="shared" si="682"/>
        <v/>
      </c>
      <c r="EA902" s="19" t="str">
        <f t="shared" si="683"/>
        <v/>
      </c>
      <c r="EB902" s="153" t="str">
        <f t="shared" si="684"/>
        <v/>
      </c>
      <c r="EC902" s="19" t="str">
        <f t="shared" si="685"/>
        <v/>
      </c>
      <c r="ED902" s="153" t="str">
        <f t="shared" si="686"/>
        <v/>
      </c>
      <c r="EE902" s="19" t="str">
        <f t="shared" si="687"/>
        <v/>
      </c>
      <c r="EF902" s="153" t="str">
        <f t="shared" si="688"/>
        <v/>
      </c>
      <c r="EG902" s="19" t="str">
        <f t="shared" si="689"/>
        <v/>
      </c>
      <c r="EH902" s="153" t="str">
        <f t="shared" si="690"/>
        <v/>
      </c>
      <c r="EI902" s="19" t="str">
        <f t="shared" si="691"/>
        <v/>
      </c>
      <c r="EJ902" s="153" t="str">
        <f t="shared" si="692"/>
        <v/>
      </c>
      <c r="EK902" s="19" t="str">
        <f t="shared" si="693"/>
        <v/>
      </c>
      <c r="EL902" s="153" t="str">
        <f t="shared" si="694"/>
        <v/>
      </c>
      <c r="EM902" s="19" t="str">
        <f t="shared" si="695"/>
        <v/>
      </c>
      <c r="EN902" s="153" t="str">
        <f t="shared" si="696"/>
        <v/>
      </c>
      <c r="EO902" s="19" t="str">
        <f t="shared" si="697"/>
        <v/>
      </c>
      <c r="EP902" s="153" t="str">
        <f t="shared" si="698"/>
        <v/>
      </c>
      <c r="EQ902" s="19" t="str">
        <f t="shared" si="699"/>
        <v/>
      </c>
      <c r="ER902" s="153" t="str">
        <f t="shared" si="700"/>
        <v/>
      </c>
      <c r="ES902" s="19" t="str">
        <f t="shared" si="701"/>
        <v/>
      </c>
      <c r="ET902" s="153" t="str">
        <f t="shared" si="702"/>
        <v/>
      </c>
    </row>
    <row r="903" spans="1:150" x14ac:dyDescent="0.25">
      <c r="A903" s="31"/>
      <c r="B903" s="91" t="str">
        <f t="shared" si="703"/>
        <v/>
      </c>
      <c r="C903" s="20" t="str">
        <f t="shared" si="663"/>
        <v/>
      </c>
      <c r="D903" s="97" t="str">
        <f t="shared" si="664"/>
        <v/>
      </c>
      <c r="E903" s="62" t="str">
        <f t="shared" si="704"/>
        <v/>
      </c>
      <c r="F903" s="31"/>
      <c r="G903" s="282"/>
      <c r="H903" s="283"/>
      <c r="I903" s="284"/>
      <c r="J903" s="285"/>
      <c r="K903" s="286"/>
      <c r="L903" s="287"/>
      <c r="M903" s="288"/>
      <c r="N903" s="287"/>
      <c r="O903" s="288"/>
      <c r="P903" s="287"/>
      <c r="Q903" s="288"/>
      <c r="R903" s="287"/>
      <c r="S903" s="288"/>
      <c r="T903" s="287"/>
      <c r="U903" s="288"/>
      <c r="V903" s="287"/>
      <c r="W903" s="288"/>
      <c r="X903" s="287"/>
      <c r="Y903" s="288"/>
      <c r="Z903" s="287"/>
      <c r="AA903" s="288"/>
      <c r="AB903" s="287"/>
      <c r="AC903" s="288"/>
      <c r="AD903" s="287"/>
      <c r="AE903" s="288"/>
      <c r="AF903" s="287"/>
      <c r="AG903" s="288"/>
      <c r="AH903" s="287"/>
      <c r="AI903" s="288"/>
      <c r="AJ903" s="287"/>
      <c r="AK903" s="288"/>
      <c r="AL903" s="287"/>
      <c r="AM903" s="288"/>
      <c r="AN903" s="287"/>
      <c r="AO903" s="288"/>
      <c r="AP903" s="287"/>
      <c r="AQ903" s="288"/>
      <c r="AR903" s="287"/>
      <c r="AS903" s="288"/>
      <c r="AT903" s="287"/>
      <c r="AU903" s="288"/>
      <c r="AV903" s="287"/>
      <c r="AW903" s="288"/>
      <c r="AX903" s="287"/>
      <c r="AY903" s="31"/>
      <c r="BA903" s="76" t="str">
        <f t="shared" si="705"/>
        <v/>
      </c>
      <c r="BC903" s="76" t="str">
        <f>IF('Stock List'!$K903="", "", 'Stock List'!$K903)</f>
        <v/>
      </c>
      <c r="BE903" s="106">
        <f>IFERROR(ROUND(((INDEX('Stock List'!$M$11:$M$1010, MATCH(L903, 'Stock List'!$K$11:$K$1010, 0))/INDEX('Stock List'!$L$11:$L$1010, MATCH(L903, 'Stock List'!$K$11:$K$1010, 0)))*K903), 2), 0)</f>
        <v>0</v>
      </c>
      <c r="BF903" s="20"/>
      <c r="BG903" s="20">
        <f>IFERROR(ROUND(((INDEX('Stock List'!$M$11:$M$1010, MATCH(N903, 'Stock List'!$K$11:$K$1010, 0))/INDEX('Stock List'!$L$11:$L$1010, MATCH(N903, 'Stock List'!$K$11:$K$1010, 0)))*M903), 2), 0)</f>
        <v>0</v>
      </c>
      <c r="BH903" s="20"/>
      <c r="BI903" s="20">
        <f>IFERROR(ROUND(((INDEX('Stock List'!$M$11:$M$1010, MATCH(P903, 'Stock List'!$K$11:$K$1010, 0))/INDEX('Stock List'!$L$11:$L$1010, MATCH(P903, 'Stock List'!$K$11:$K$1010, 0)))*O903), 2), 0)</f>
        <v>0</v>
      </c>
      <c r="BJ903" s="20"/>
      <c r="BK903" s="20">
        <f>IFERROR(ROUND(((INDEX('Stock List'!$M$11:$M$1010, MATCH(R903, 'Stock List'!$K$11:$K$1010, 0))/INDEX('Stock List'!$L$11:$L$1010, MATCH(R903, 'Stock List'!$K$11:$K$1010, 0)))*Q903), 2), 0)</f>
        <v>0</v>
      </c>
      <c r="BL903" s="20"/>
      <c r="BM903" s="20">
        <f>IFERROR(ROUND(((INDEX('Stock List'!$M$11:$M$1010, MATCH(T903, 'Stock List'!$K$11:$K$1010, 0))/INDEX('Stock List'!$L$11:$L$1010, MATCH(T903, 'Stock List'!$K$11:$K$1010, 0)))*S903), 2), 0)</f>
        <v>0</v>
      </c>
      <c r="BN903" s="20"/>
      <c r="BO903" s="20">
        <f>IFERROR(ROUND(((INDEX('Stock List'!$M$11:$M$1010, MATCH(V903, 'Stock List'!$K$11:$K$1010, 0))/INDEX('Stock List'!$L$11:$L$1010, MATCH(V903, 'Stock List'!$K$11:$K$1010, 0)))*U903), 2), 0)</f>
        <v>0</v>
      </c>
      <c r="BP903" s="20"/>
      <c r="BQ903" s="20">
        <f>IFERROR(ROUND(((INDEX('Stock List'!$M$11:$M$1010, MATCH(X903, 'Stock List'!$K$11:$K$1010, 0))/INDEX('Stock List'!$L$11:$L$1010, MATCH(X903, 'Stock List'!$K$11:$K$1010, 0)))*W903), 2), 0)</f>
        <v>0</v>
      </c>
      <c r="BR903" s="20"/>
      <c r="BS903" s="20">
        <f>IFERROR(ROUND(((INDEX('Stock List'!$M$11:$M$1010, MATCH(Z903, 'Stock List'!$K$11:$K$1010, 0))/INDEX('Stock List'!$L$11:$L$1010, MATCH(Z903, 'Stock List'!$K$11:$K$1010, 0)))*Y903), 2), 0)</f>
        <v>0</v>
      </c>
      <c r="BT903" s="20"/>
      <c r="BU903" s="20">
        <f>IFERROR(ROUND(((INDEX('Stock List'!$M$11:$M$1010, MATCH(AB903, 'Stock List'!$K$11:$K$1010, 0))/INDEX('Stock List'!$L$11:$L$1010, MATCH(AB903, 'Stock List'!$K$11:$K$1010, 0)))*AA903), 2), 0)</f>
        <v>0</v>
      </c>
      <c r="BV903" s="20"/>
      <c r="BW903" s="20">
        <f>IFERROR(ROUND(((INDEX('Stock List'!$M$11:$M$1010, MATCH(AD903, 'Stock List'!$K$11:$K$1010, 0))/INDEX('Stock List'!$L$11:$L$1010, MATCH(AD903, 'Stock List'!$K$11:$K$1010, 0)))*AC903), 2), 0)</f>
        <v>0</v>
      </c>
      <c r="BX903" s="20"/>
      <c r="BY903" s="20">
        <f>IFERROR(ROUND(((INDEX('Stock List'!$M$11:$M$1010, MATCH(AF903, 'Stock List'!$K$11:$K$1010, 0))/INDEX('Stock List'!$L$11:$L$1010, MATCH(AF903, 'Stock List'!$K$11:$K$1010, 0)))*AE903), 2), 0)</f>
        <v>0</v>
      </c>
      <c r="BZ903" s="20"/>
      <c r="CA903" s="20">
        <f>IFERROR(ROUND(((INDEX('Stock List'!$M$11:$M$1010, MATCH(AH903, 'Stock List'!$K$11:$K$1010, 0))/INDEX('Stock List'!$L$11:$L$1010, MATCH(AH903, 'Stock List'!$K$11:$K$1010, 0)))*AG903), 2), 0)</f>
        <v>0</v>
      </c>
      <c r="CB903" s="20"/>
      <c r="CC903" s="20">
        <f>IFERROR(ROUND(((INDEX('Stock List'!$M$11:$M$1010, MATCH(AJ903, 'Stock List'!$K$11:$K$1010, 0))/INDEX('Stock List'!$L$11:$L$1010, MATCH(AJ903, 'Stock List'!$K$11:$K$1010, 0)))*AI903), 2), 0)</f>
        <v>0</v>
      </c>
      <c r="CD903" s="20"/>
      <c r="CE903" s="20">
        <f>IFERROR(ROUND(((INDEX('Stock List'!$M$11:$M$1010, MATCH(AL903, 'Stock List'!$K$11:$K$1010, 0))/INDEX('Stock List'!$L$11:$L$1010, MATCH(AL903, 'Stock List'!$K$11:$K$1010, 0)))*AK903), 2), 0)</f>
        <v>0</v>
      </c>
      <c r="CF903" s="20"/>
      <c r="CG903" s="20">
        <f>IFERROR(ROUND(((INDEX('Stock List'!$M$11:$M$1010, MATCH(AN903, 'Stock List'!$K$11:$K$1010, 0))/INDEX('Stock List'!$L$11:$L$1010, MATCH(AN903, 'Stock List'!$K$11:$K$1010, 0)))*AM903), 2), 0)</f>
        <v>0</v>
      </c>
      <c r="CH903" s="20"/>
      <c r="CI903" s="20">
        <f>IFERROR(ROUND(((INDEX('Stock List'!$M$11:$M$1010, MATCH(AP903, 'Stock List'!$K$11:$K$1010, 0))/INDEX('Stock List'!$L$11:$L$1010, MATCH(AP903, 'Stock List'!$K$11:$K$1010, 0)))*AO903), 2), 0)</f>
        <v>0</v>
      </c>
      <c r="CJ903" s="20"/>
      <c r="CK903" s="20">
        <f>IFERROR(ROUND(((INDEX('Stock List'!$M$11:$M$1010, MATCH(AR903, 'Stock List'!$K$11:$K$1010, 0))/INDEX('Stock List'!$L$11:$L$1010, MATCH(AR903, 'Stock List'!$K$11:$K$1010, 0)))*AQ903), 2), 0)</f>
        <v>0</v>
      </c>
      <c r="CL903" s="20"/>
      <c r="CM903" s="20">
        <f>IFERROR(ROUND(((INDEX('Stock List'!$M$11:$M$1010, MATCH(AT903, 'Stock List'!$K$11:$K$1010, 0))/INDEX('Stock List'!$L$11:$L$1010, MATCH(AT903, 'Stock List'!$K$11:$K$1010, 0)))*AS903), 2), 0)</f>
        <v>0</v>
      </c>
      <c r="CN903" s="20"/>
      <c r="CO903" s="20">
        <f>IFERROR(ROUND(((INDEX('Stock List'!$M$11:$M$1010, MATCH(AV903, 'Stock List'!$K$11:$K$1010, 0))/INDEX('Stock List'!$L$11:$L$1010, MATCH(AV903, 'Stock List'!$K$11:$K$1010, 0)))*AU903), 2), 0)</f>
        <v>0</v>
      </c>
      <c r="CP903" s="20"/>
      <c r="CQ903" s="20">
        <f>IFERROR(ROUND(((INDEX('Stock List'!$M$11:$M$1010, MATCH(AX903, 'Stock List'!$K$11:$K$1010, 0))/INDEX('Stock List'!$L$11:$L$1010, MATCH(AX903, 'Stock List'!$K$11:$K$1010, 0)))*AW903), 2), 0)</f>
        <v>0</v>
      </c>
      <c r="CR903" s="22"/>
      <c r="CT903" s="106" t="str">
        <f t="shared" si="706"/>
        <v/>
      </c>
      <c r="CU903" s="22" t="str">
        <f t="shared" si="707"/>
        <v/>
      </c>
      <c r="CX903" s="106" t="str">
        <f t="shared" si="708"/>
        <v/>
      </c>
      <c r="CY903" s="20" t="str">
        <f t="shared" si="709"/>
        <v/>
      </c>
      <c r="CZ903" s="22" t="str">
        <f t="shared" si="710"/>
        <v/>
      </c>
      <c r="DB903" s="76" t="str">
        <f>IF($H903="", "", COUNTIF($G$11:$G$1010, "&gt;"&amp;$G903)+1+COUNTIF($G$11:$G903, $G903)-1)</f>
        <v/>
      </c>
      <c r="DC903" s="76" t="str">
        <f>IF($H903="", "", COUNTIF($CZ$11:$CZ$1010, "&gt;"&amp;$CZ903)+1+COUNTIF($CZ$11:$CZ903, $CZ903)-1)</f>
        <v/>
      </c>
      <c r="DE903" s="147" t="str">
        <f t="shared" si="711"/>
        <v/>
      </c>
      <c r="DF903" s="148"/>
      <c r="DG903" s="19" t="str">
        <f t="shared" si="712"/>
        <v/>
      </c>
      <c r="DH903" s="153" t="str">
        <f t="shared" si="713"/>
        <v/>
      </c>
      <c r="DI903" s="19" t="str">
        <f t="shared" si="665"/>
        <v/>
      </c>
      <c r="DJ903" s="153" t="str">
        <f t="shared" si="666"/>
        <v/>
      </c>
      <c r="DK903" s="19" t="str">
        <f t="shared" si="667"/>
        <v/>
      </c>
      <c r="DL903" s="153" t="str">
        <f t="shared" si="668"/>
        <v/>
      </c>
      <c r="DM903" s="19" t="str">
        <f t="shared" si="669"/>
        <v/>
      </c>
      <c r="DN903" s="153" t="str">
        <f t="shared" si="670"/>
        <v/>
      </c>
      <c r="DO903" s="19" t="str">
        <f t="shared" si="671"/>
        <v/>
      </c>
      <c r="DP903" s="153" t="str">
        <f t="shared" si="672"/>
        <v/>
      </c>
      <c r="DQ903" s="19" t="str">
        <f t="shared" si="673"/>
        <v/>
      </c>
      <c r="DR903" s="153" t="str">
        <f t="shared" si="674"/>
        <v/>
      </c>
      <c r="DS903" s="19" t="str">
        <f t="shared" si="675"/>
        <v/>
      </c>
      <c r="DT903" s="153" t="str">
        <f t="shared" si="676"/>
        <v/>
      </c>
      <c r="DU903" s="19" t="str">
        <f t="shared" si="677"/>
        <v/>
      </c>
      <c r="DV903" s="153" t="str">
        <f t="shared" si="678"/>
        <v/>
      </c>
      <c r="DW903" s="19" t="str">
        <f t="shared" si="679"/>
        <v/>
      </c>
      <c r="DX903" s="153" t="str">
        <f t="shared" si="680"/>
        <v/>
      </c>
      <c r="DY903" s="19" t="str">
        <f t="shared" si="681"/>
        <v/>
      </c>
      <c r="DZ903" s="153" t="str">
        <f t="shared" si="682"/>
        <v/>
      </c>
      <c r="EA903" s="19" t="str">
        <f t="shared" si="683"/>
        <v/>
      </c>
      <c r="EB903" s="153" t="str">
        <f t="shared" si="684"/>
        <v/>
      </c>
      <c r="EC903" s="19" t="str">
        <f t="shared" si="685"/>
        <v/>
      </c>
      <c r="ED903" s="153" t="str">
        <f t="shared" si="686"/>
        <v/>
      </c>
      <c r="EE903" s="19" t="str">
        <f t="shared" si="687"/>
        <v/>
      </c>
      <c r="EF903" s="153" t="str">
        <f t="shared" si="688"/>
        <v/>
      </c>
      <c r="EG903" s="19" t="str">
        <f t="shared" si="689"/>
        <v/>
      </c>
      <c r="EH903" s="153" t="str">
        <f t="shared" si="690"/>
        <v/>
      </c>
      <c r="EI903" s="19" t="str">
        <f t="shared" si="691"/>
        <v/>
      </c>
      <c r="EJ903" s="153" t="str">
        <f t="shared" si="692"/>
        <v/>
      </c>
      <c r="EK903" s="19" t="str">
        <f t="shared" si="693"/>
        <v/>
      </c>
      <c r="EL903" s="153" t="str">
        <f t="shared" si="694"/>
        <v/>
      </c>
      <c r="EM903" s="19" t="str">
        <f t="shared" si="695"/>
        <v/>
      </c>
      <c r="EN903" s="153" t="str">
        <f t="shared" si="696"/>
        <v/>
      </c>
      <c r="EO903" s="19" t="str">
        <f t="shared" si="697"/>
        <v/>
      </c>
      <c r="EP903" s="153" t="str">
        <f t="shared" si="698"/>
        <v/>
      </c>
      <c r="EQ903" s="19" t="str">
        <f t="shared" si="699"/>
        <v/>
      </c>
      <c r="ER903" s="153" t="str">
        <f t="shared" si="700"/>
        <v/>
      </c>
      <c r="ES903" s="19" t="str">
        <f t="shared" si="701"/>
        <v/>
      </c>
      <c r="ET903" s="153" t="str">
        <f t="shared" si="702"/>
        <v/>
      </c>
    </row>
    <row r="904" spans="1:150" x14ac:dyDescent="0.25">
      <c r="A904" s="31"/>
      <c r="B904" s="91" t="str">
        <f t="shared" si="703"/>
        <v/>
      </c>
      <c r="C904" s="20" t="str">
        <f t="shared" si="663"/>
        <v/>
      </c>
      <c r="D904" s="97" t="str">
        <f t="shared" si="664"/>
        <v/>
      </c>
      <c r="E904" s="62" t="str">
        <f t="shared" si="704"/>
        <v/>
      </c>
      <c r="F904" s="31"/>
      <c r="G904" s="282"/>
      <c r="H904" s="283"/>
      <c r="I904" s="284"/>
      <c r="J904" s="285"/>
      <c r="K904" s="286"/>
      <c r="L904" s="287"/>
      <c r="M904" s="288"/>
      <c r="N904" s="287"/>
      <c r="O904" s="288"/>
      <c r="P904" s="287"/>
      <c r="Q904" s="288"/>
      <c r="R904" s="287"/>
      <c r="S904" s="288"/>
      <c r="T904" s="287"/>
      <c r="U904" s="288"/>
      <c r="V904" s="287"/>
      <c r="W904" s="288"/>
      <c r="X904" s="287"/>
      <c r="Y904" s="288"/>
      <c r="Z904" s="287"/>
      <c r="AA904" s="288"/>
      <c r="AB904" s="287"/>
      <c r="AC904" s="288"/>
      <c r="AD904" s="287"/>
      <c r="AE904" s="288"/>
      <c r="AF904" s="287"/>
      <c r="AG904" s="288"/>
      <c r="AH904" s="287"/>
      <c r="AI904" s="288"/>
      <c r="AJ904" s="287"/>
      <c r="AK904" s="288"/>
      <c r="AL904" s="287"/>
      <c r="AM904" s="288"/>
      <c r="AN904" s="287"/>
      <c r="AO904" s="288"/>
      <c r="AP904" s="287"/>
      <c r="AQ904" s="288"/>
      <c r="AR904" s="287"/>
      <c r="AS904" s="288"/>
      <c r="AT904" s="287"/>
      <c r="AU904" s="288"/>
      <c r="AV904" s="287"/>
      <c r="AW904" s="288"/>
      <c r="AX904" s="287"/>
      <c r="AY904" s="31"/>
      <c r="BA904" s="76" t="str">
        <f t="shared" si="705"/>
        <v/>
      </c>
      <c r="BC904" s="76" t="str">
        <f>IF('Stock List'!$K904="", "", 'Stock List'!$K904)</f>
        <v/>
      </c>
      <c r="BE904" s="106">
        <f>IFERROR(ROUND(((INDEX('Stock List'!$M$11:$M$1010, MATCH(L904, 'Stock List'!$K$11:$K$1010, 0))/INDEX('Stock List'!$L$11:$L$1010, MATCH(L904, 'Stock List'!$K$11:$K$1010, 0)))*K904), 2), 0)</f>
        <v>0</v>
      </c>
      <c r="BF904" s="20"/>
      <c r="BG904" s="20">
        <f>IFERROR(ROUND(((INDEX('Stock List'!$M$11:$M$1010, MATCH(N904, 'Stock List'!$K$11:$K$1010, 0))/INDEX('Stock List'!$L$11:$L$1010, MATCH(N904, 'Stock List'!$K$11:$K$1010, 0)))*M904), 2), 0)</f>
        <v>0</v>
      </c>
      <c r="BH904" s="20"/>
      <c r="BI904" s="20">
        <f>IFERROR(ROUND(((INDEX('Stock List'!$M$11:$M$1010, MATCH(P904, 'Stock List'!$K$11:$K$1010, 0))/INDEX('Stock List'!$L$11:$L$1010, MATCH(P904, 'Stock List'!$K$11:$K$1010, 0)))*O904), 2), 0)</f>
        <v>0</v>
      </c>
      <c r="BJ904" s="20"/>
      <c r="BK904" s="20">
        <f>IFERROR(ROUND(((INDEX('Stock List'!$M$11:$M$1010, MATCH(R904, 'Stock List'!$K$11:$K$1010, 0))/INDEX('Stock List'!$L$11:$L$1010, MATCH(R904, 'Stock List'!$K$11:$K$1010, 0)))*Q904), 2), 0)</f>
        <v>0</v>
      </c>
      <c r="BL904" s="20"/>
      <c r="BM904" s="20">
        <f>IFERROR(ROUND(((INDEX('Stock List'!$M$11:$M$1010, MATCH(T904, 'Stock List'!$K$11:$K$1010, 0))/INDEX('Stock List'!$L$11:$L$1010, MATCH(T904, 'Stock List'!$K$11:$K$1010, 0)))*S904), 2), 0)</f>
        <v>0</v>
      </c>
      <c r="BN904" s="20"/>
      <c r="BO904" s="20">
        <f>IFERROR(ROUND(((INDEX('Stock List'!$M$11:$M$1010, MATCH(V904, 'Stock List'!$K$11:$K$1010, 0))/INDEX('Stock List'!$L$11:$L$1010, MATCH(V904, 'Stock List'!$K$11:$K$1010, 0)))*U904), 2), 0)</f>
        <v>0</v>
      </c>
      <c r="BP904" s="20"/>
      <c r="BQ904" s="20">
        <f>IFERROR(ROUND(((INDEX('Stock List'!$M$11:$M$1010, MATCH(X904, 'Stock List'!$K$11:$K$1010, 0))/INDEX('Stock List'!$L$11:$L$1010, MATCH(X904, 'Stock List'!$K$11:$K$1010, 0)))*W904), 2), 0)</f>
        <v>0</v>
      </c>
      <c r="BR904" s="20"/>
      <c r="BS904" s="20">
        <f>IFERROR(ROUND(((INDEX('Stock List'!$M$11:$M$1010, MATCH(Z904, 'Stock List'!$K$11:$K$1010, 0))/INDEX('Stock List'!$L$11:$L$1010, MATCH(Z904, 'Stock List'!$K$11:$K$1010, 0)))*Y904), 2), 0)</f>
        <v>0</v>
      </c>
      <c r="BT904" s="20"/>
      <c r="BU904" s="20">
        <f>IFERROR(ROUND(((INDEX('Stock List'!$M$11:$M$1010, MATCH(AB904, 'Stock List'!$K$11:$K$1010, 0))/INDEX('Stock List'!$L$11:$L$1010, MATCH(AB904, 'Stock List'!$K$11:$K$1010, 0)))*AA904), 2), 0)</f>
        <v>0</v>
      </c>
      <c r="BV904" s="20"/>
      <c r="BW904" s="20">
        <f>IFERROR(ROUND(((INDEX('Stock List'!$M$11:$M$1010, MATCH(AD904, 'Stock List'!$K$11:$K$1010, 0))/INDEX('Stock List'!$L$11:$L$1010, MATCH(AD904, 'Stock List'!$K$11:$K$1010, 0)))*AC904), 2), 0)</f>
        <v>0</v>
      </c>
      <c r="BX904" s="20"/>
      <c r="BY904" s="20">
        <f>IFERROR(ROUND(((INDEX('Stock List'!$M$11:$M$1010, MATCH(AF904, 'Stock List'!$K$11:$K$1010, 0))/INDEX('Stock List'!$L$11:$L$1010, MATCH(AF904, 'Stock List'!$K$11:$K$1010, 0)))*AE904), 2), 0)</f>
        <v>0</v>
      </c>
      <c r="BZ904" s="20"/>
      <c r="CA904" s="20">
        <f>IFERROR(ROUND(((INDEX('Stock List'!$M$11:$M$1010, MATCH(AH904, 'Stock List'!$K$11:$K$1010, 0))/INDEX('Stock List'!$L$11:$L$1010, MATCH(AH904, 'Stock List'!$K$11:$K$1010, 0)))*AG904), 2), 0)</f>
        <v>0</v>
      </c>
      <c r="CB904" s="20"/>
      <c r="CC904" s="20">
        <f>IFERROR(ROUND(((INDEX('Stock List'!$M$11:$M$1010, MATCH(AJ904, 'Stock List'!$K$11:$K$1010, 0))/INDEX('Stock List'!$L$11:$L$1010, MATCH(AJ904, 'Stock List'!$K$11:$K$1010, 0)))*AI904), 2), 0)</f>
        <v>0</v>
      </c>
      <c r="CD904" s="20"/>
      <c r="CE904" s="20">
        <f>IFERROR(ROUND(((INDEX('Stock List'!$M$11:$M$1010, MATCH(AL904, 'Stock List'!$K$11:$K$1010, 0))/INDEX('Stock List'!$L$11:$L$1010, MATCH(AL904, 'Stock List'!$K$11:$K$1010, 0)))*AK904), 2), 0)</f>
        <v>0</v>
      </c>
      <c r="CF904" s="20"/>
      <c r="CG904" s="20">
        <f>IFERROR(ROUND(((INDEX('Stock List'!$M$11:$M$1010, MATCH(AN904, 'Stock List'!$K$11:$K$1010, 0))/INDEX('Stock List'!$L$11:$L$1010, MATCH(AN904, 'Stock List'!$K$11:$K$1010, 0)))*AM904), 2), 0)</f>
        <v>0</v>
      </c>
      <c r="CH904" s="20"/>
      <c r="CI904" s="20">
        <f>IFERROR(ROUND(((INDEX('Stock List'!$M$11:$M$1010, MATCH(AP904, 'Stock List'!$K$11:$K$1010, 0))/INDEX('Stock List'!$L$11:$L$1010, MATCH(AP904, 'Stock List'!$K$11:$K$1010, 0)))*AO904), 2), 0)</f>
        <v>0</v>
      </c>
      <c r="CJ904" s="20"/>
      <c r="CK904" s="20">
        <f>IFERROR(ROUND(((INDEX('Stock List'!$M$11:$M$1010, MATCH(AR904, 'Stock List'!$K$11:$K$1010, 0))/INDEX('Stock List'!$L$11:$L$1010, MATCH(AR904, 'Stock List'!$K$11:$K$1010, 0)))*AQ904), 2), 0)</f>
        <v>0</v>
      </c>
      <c r="CL904" s="20"/>
      <c r="CM904" s="20">
        <f>IFERROR(ROUND(((INDEX('Stock List'!$M$11:$M$1010, MATCH(AT904, 'Stock List'!$K$11:$K$1010, 0))/INDEX('Stock List'!$L$11:$L$1010, MATCH(AT904, 'Stock List'!$K$11:$K$1010, 0)))*AS904), 2), 0)</f>
        <v>0</v>
      </c>
      <c r="CN904" s="20"/>
      <c r="CO904" s="20">
        <f>IFERROR(ROUND(((INDEX('Stock List'!$M$11:$M$1010, MATCH(AV904, 'Stock List'!$K$11:$K$1010, 0))/INDEX('Stock List'!$L$11:$L$1010, MATCH(AV904, 'Stock List'!$K$11:$K$1010, 0)))*AU904), 2), 0)</f>
        <v>0</v>
      </c>
      <c r="CP904" s="20"/>
      <c r="CQ904" s="20">
        <f>IFERROR(ROUND(((INDEX('Stock List'!$M$11:$M$1010, MATCH(AX904, 'Stock List'!$K$11:$K$1010, 0))/INDEX('Stock List'!$L$11:$L$1010, MATCH(AX904, 'Stock List'!$K$11:$K$1010, 0)))*AW904), 2), 0)</f>
        <v>0</v>
      </c>
      <c r="CR904" s="22"/>
      <c r="CT904" s="106" t="str">
        <f t="shared" si="706"/>
        <v/>
      </c>
      <c r="CU904" s="22" t="str">
        <f t="shared" si="707"/>
        <v/>
      </c>
      <c r="CX904" s="106" t="str">
        <f t="shared" si="708"/>
        <v/>
      </c>
      <c r="CY904" s="20" t="str">
        <f t="shared" si="709"/>
        <v/>
      </c>
      <c r="CZ904" s="22" t="str">
        <f t="shared" si="710"/>
        <v/>
      </c>
      <c r="DB904" s="76" t="str">
        <f>IF($H904="", "", COUNTIF($G$11:$G$1010, "&gt;"&amp;$G904)+1+COUNTIF($G$11:$G904, $G904)-1)</f>
        <v/>
      </c>
      <c r="DC904" s="76" t="str">
        <f>IF($H904="", "", COUNTIF($CZ$11:$CZ$1010, "&gt;"&amp;$CZ904)+1+COUNTIF($CZ$11:$CZ904, $CZ904)-1)</f>
        <v/>
      </c>
      <c r="DE904" s="147" t="str">
        <f t="shared" si="711"/>
        <v/>
      </c>
      <c r="DF904" s="148"/>
      <c r="DG904" s="19" t="str">
        <f t="shared" si="712"/>
        <v/>
      </c>
      <c r="DH904" s="153" t="str">
        <f t="shared" si="713"/>
        <v/>
      </c>
      <c r="DI904" s="19" t="str">
        <f t="shared" si="665"/>
        <v/>
      </c>
      <c r="DJ904" s="153" t="str">
        <f t="shared" si="666"/>
        <v/>
      </c>
      <c r="DK904" s="19" t="str">
        <f t="shared" si="667"/>
        <v/>
      </c>
      <c r="DL904" s="153" t="str">
        <f t="shared" si="668"/>
        <v/>
      </c>
      <c r="DM904" s="19" t="str">
        <f t="shared" si="669"/>
        <v/>
      </c>
      <c r="DN904" s="153" t="str">
        <f t="shared" si="670"/>
        <v/>
      </c>
      <c r="DO904" s="19" t="str">
        <f t="shared" si="671"/>
        <v/>
      </c>
      <c r="DP904" s="153" t="str">
        <f t="shared" si="672"/>
        <v/>
      </c>
      <c r="DQ904" s="19" t="str">
        <f t="shared" si="673"/>
        <v/>
      </c>
      <c r="DR904" s="153" t="str">
        <f t="shared" si="674"/>
        <v/>
      </c>
      <c r="DS904" s="19" t="str">
        <f t="shared" si="675"/>
        <v/>
      </c>
      <c r="DT904" s="153" t="str">
        <f t="shared" si="676"/>
        <v/>
      </c>
      <c r="DU904" s="19" t="str">
        <f t="shared" si="677"/>
        <v/>
      </c>
      <c r="DV904" s="153" t="str">
        <f t="shared" si="678"/>
        <v/>
      </c>
      <c r="DW904" s="19" t="str">
        <f t="shared" si="679"/>
        <v/>
      </c>
      <c r="DX904" s="153" t="str">
        <f t="shared" si="680"/>
        <v/>
      </c>
      <c r="DY904" s="19" t="str">
        <f t="shared" si="681"/>
        <v/>
      </c>
      <c r="DZ904" s="153" t="str">
        <f t="shared" si="682"/>
        <v/>
      </c>
      <c r="EA904" s="19" t="str">
        <f t="shared" si="683"/>
        <v/>
      </c>
      <c r="EB904" s="153" t="str">
        <f t="shared" si="684"/>
        <v/>
      </c>
      <c r="EC904" s="19" t="str">
        <f t="shared" si="685"/>
        <v/>
      </c>
      <c r="ED904" s="153" t="str">
        <f t="shared" si="686"/>
        <v/>
      </c>
      <c r="EE904" s="19" t="str">
        <f t="shared" si="687"/>
        <v/>
      </c>
      <c r="EF904" s="153" t="str">
        <f t="shared" si="688"/>
        <v/>
      </c>
      <c r="EG904" s="19" t="str">
        <f t="shared" si="689"/>
        <v/>
      </c>
      <c r="EH904" s="153" t="str">
        <f t="shared" si="690"/>
        <v/>
      </c>
      <c r="EI904" s="19" t="str">
        <f t="shared" si="691"/>
        <v/>
      </c>
      <c r="EJ904" s="153" t="str">
        <f t="shared" si="692"/>
        <v/>
      </c>
      <c r="EK904" s="19" t="str">
        <f t="shared" si="693"/>
        <v/>
      </c>
      <c r="EL904" s="153" t="str">
        <f t="shared" si="694"/>
        <v/>
      </c>
      <c r="EM904" s="19" t="str">
        <f t="shared" si="695"/>
        <v/>
      </c>
      <c r="EN904" s="153" t="str">
        <f t="shared" si="696"/>
        <v/>
      </c>
      <c r="EO904" s="19" t="str">
        <f t="shared" si="697"/>
        <v/>
      </c>
      <c r="EP904" s="153" t="str">
        <f t="shared" si="698"/>
        <v/>
      </c>
      <c r="EQ904" s="19" t="str">
        <f t="shared" si="699"/>
        <v/>
      </c>
      <c r="ER904" s="153" t="str">
        <f t="shared" si="700"/>
        <v/>
      </c>
      <c r="ES904" s="19" t="str">
        <f t="shared" si="701"/>
        <v/>
      </c>
      <c r="ET904" s="153" t="str">
        <f t="shared" si="702"/>
        <v/>
      </c>
    </row>
    <row r="905" spans="1:150" x14ac:dyDescent="0.25">
      <c r="A905" s="31"/>
      <c r="B905" s="91" t="str">
        <f t="shared" si="703"/>
        <v/>
      </c>
      <c r="C905" s="20" t="str">
        <f t="shared" si="663"/>
        <v/>
      </c>
      <c r="D905" s="97" t="str">
        <f t="shared" si="664"/>
        <v/>
      </c>
      <c r="E905" s="62" t="str">
        <f t="shared" si="704"/>
        <v/>
      </c>
      <c r="F905" s="31"/>
      <c r="G905" s="282"/>
      <c r="H905" s="283"/>
      <c r="I905" s="284"/>
      <c r="J905" s="285"/>
      <c r="K905" s="286"/>
      <c r="L905" s="287"/>
      <c r="M905" s="288"/>
      <c r="N905" s="287"/>
      <c r="O905" s="288"/>
      <c r="P905" s="287"/>
      <c r="Q905" s="288"/>
      <c r="R905" s="287"/>
      <c r="S905" s="288"/>
      <c r="T905" s="287"/>
      <c r="U905" s="288"/>
      <c r="V905" s="287"/>
      <c r="W905" s="288"/>
      <c r="X905" s="287"/>
      <c r="Y905" s="288"/>
      <c r="Z905" s="287"/>
      <c r="AA905" s="288"/>
      <c r="AB905" s="287"/>
      <c r="AC905" s="288"/>
      <c r="AD905" s="287"/>
      <c r="AE905" s="288"/>
      <c r="AF905" s="287"/>
      <c r="AG905" s="288"/>
      <c r="AH905" s="287"/>
      <c r="AI905" s="288"/>
      <c r="AJ905" s="287"/>
      <c r="AK905" s="288"/>
      <c r="AL905" s="287"/>
      <c r="AM905" s="288"/>
      <c r="AN905" s="287"/>
      <c r="AO905" s="288"/>
      <c r="AP905" s="287"/>
      <c r="AQ905" s="288"/>
      <c r="AR905" s="287"/>
      <c r="AS905" s="288"/>
      <c r="AT905" s="287"/>
      <c r="AU905" s="288"/>
      <c r="AV905" s="287"/>
      <c r="AW905" s="288"/>
      <c r="AX905" s="287"/>
      <c r="AY905" s="31"/>
      <c r="BA905" s="76" t="str">
        <f t="shared" si="705"/>
        <v/>
      </c>
      <c r="BC905" s="76" t="str">
        <f>IF('Stock List'!$K905="", "", 'Stock List'!$K905)</f>
        <v/>
      </c>
      <c r="BE905" s="106">
        <f>IFERROR(ROUND(((INDEX('Stock List'!$M$11:$M$1010, MATCH(L905, 'Stock List'!$K$11:$K$1010, 0))/INDEX('Stock List'!$L$11:$L$1010, MATCH(L905, 'Stock List'!$K$11:$K$1010, 0)))*K905), 2), 0)</f>
        <v>0</v>
      </c>
      <c r="BF905" s="20"/>
      <c r="BG905" s="20">
        <f>IFERROR(ROUND(((INDEX('Stock List'!$M$11:$M$1010, MATCH(N905, 'Stock List'!$K$11:$K$1010, 0))/INDEX('Stock List'!$L$11:$L$1010, MATCH(N905, 'Stock List'!$K$11:$K$1010, 0)))*M905), 2), 0)</f>
        <v>0</v>
      </c>
      <c r="BH905" s="20"/>
      <c r="BI905" s="20">
        <f>IFERROR(ROUND(((INDEX('Stock List'!$M$11:$M$1010, MATCH(P905, 'Stock List'!$K$11:$K$1010, 0))/INDEX('Stock List'!$L$11:$L$1010, MATCH(P905, 'Stock List'!$K$11:$K$1010, 0)))*O905), 2), 0)</f>
        <v>0</v>
      </c>
      <c r="BJ905" s="20"/>
      <c r="BK905" s="20">
        <f>IFERROR(ROUND(((INDEX('Stock List'!$M$11:$M$1010, MATCH(R905, 'Stock List'!$K$11:$K$1010, 0))/INDEX('Stock List'!$L$11:$L$1010, MATCH(R905, 'Stock List'!$K$11:$K$1010, 0)))*Q905), 2), 0)</f>
        <v>0</v>
      </c>
      <c r="BL905" s="20"/>
      <c r="BM905" s="20">
        <f>IFERROR(ROUND(((INDEX('Stock List'!$M$11:$M$1010, MATCH(T905, 'Stock List'!$K$11:$K$1010, 0))/INDEX('Stock List'!$L$11:$L$1010, MATCH(T905, 'Stock List'!$K$11:$K$1010, 0)))*S905), 2), 0)</f>
        <v>0</v>
      </c>
      <c r="BN905" s="20"/>
      <c r="BO905" s="20">
        <f>IFERROR(ROUND(((INDEX('Stock List'!$M$11:$M$1010, MATCH(V905, 'Stock List'!$K$11:$K$1010, 0))/INDEX('Stock List'!$L$11:$L$1010, MATCH(V905, 'Stock List'!$K$11:$K$1010, 0)))*U905), 2), 0)</f>
        <v>0</v>
      </c>
      <c r="BP905" s="20"/>
      <c r="BQ905" s="20">
        <f>IFERROR(ROUND(((INDEX('Stock List'!$M$11:$M$1010, MATCH(X905, 'Stock List'!$K$11:$K$1010, 0))/INDEX('Stock List'!$L$11:$L$1010, MATCH(X905, 'Stock List'!$K$11:$K$1010, 0)))*W905), 2), 0)</f>
        <v>0</v>
      </c>
      <c r="BR905" s="20"/>
      <c r="BS905" s="20">
        <f>IFERROR(ROUND(((INDEX('Stock List'!$M$11:$M$1010, MATCH(Z905, 'Stock List'!$K$11:$K$1010, 0))/INDEX('Stock List'!$L$11:$L$1010, MATCH(Z905, 'Stock List'!$K$11:$K$1010, 0)))*Y905), 2), 0)</f>
        <v>0</v>
      </c>
      <c r="BT905" s="20"/>
      <c r="BU905" s="20">
        <f>IFERROR(ROUND(((INDEX('Stock List'!$M$11:$M$1010, MATCH(AB905, 'Stock List'!$K$11:$K$1010, 0))/INDEX('Stock List'!$L$11:$L$1010, MATCH(AB905, 'Stock List'!$K$11:$K$1010, 0)))*AA905), 2), 0)</f>
        <v>0</v>
      </c>
      <c r="BV905" s="20"/>
      <c r="BW905" s="20">
        <f>IFERROR(ROUND(((INDEX('Stock List'!$M$11:$M$1010, MATCH(AD905, 'Stock List'!$K$11:$K$1010, 0))/INDEX('Stock List'!$L$11:$L$1010, MATCH(AD905, 'Stock List'!$K$11:$K$1010, 0)))*AC905), 2), 0)</f>
        <v>0</v>
      </c>
      <c r="BX905" s="20"/>
      <c r="BY905" s="20">
        <f>IFERROR(ROUND(((INDEX('Stock List'!$M$11:$M$1010, MATCH(AF905, 'Stock List'!$K$11:$K$1010, 0))/INDEX('Stock List'!$L$11:$L$1010, MATCH(AF905, 'Stock List'!$K$11:$K$1010, 0)))*AE905), 2), 0)</f>
        <v>0</v>
      </c>
      <c r="BZ905" s="20"/>
      <c r="CA905" s="20">
        <f>IFERROR(ROUND(((INDEX('Stock List'!$M$11:$M$1010, MATCH(AH905, 'Stock List'!$K$11:$K$1010, 0))/INDEX('Stock List'!$L$11:$L$1010, MATCH(AH905, 'Stock List'!$K$11:$K$1010, 0)))*AG905), 2), 0)</f>
        <v>0</v>
      </c>
      <c r="CB905" s="20"/>
      <c r="CC905" s="20">
        <f>IFERROR(ROUND(((INDEX('Stock List'!$M$11:$M$1010, MATCH(AJ905, 'Stock List'!$K$11:$K$1010, 0))/INDEX('Stock List'!$L$11:$L$1010, MATCH(AJ905, 'Stock List'!$K$11:$K$1010, 0)))*AI905), 2), 0)</f>
        <v>0</v>
      </c>
      <c r="CD905" s="20"/>
      <c r="CE905" s="20">
        <f>IFERROR(ROUND(((INDEX('Stock List'!$M$11:$M$1010, MATCH(AL905, 'Stock List'!$K$11:$K$1010, 0))/INDEX('Stock List'!$L$11:$L$1010, MATCH(AL905, 'Stock List'!$K$11:$K$1010, 0)))*AK905), 2), 0)</f>
        <v>0</v>
      </c>
      <c r="CF905" s="20"/>
      <c r="CG905" s="20">
        <f>IFERROR(ROUND(((INDEX('Stock List'!$M$11:$M$1010, MATCH(AN905, 'Stock List'!$K$11:$K$1010, 0))/INDEX('Stock List'!$L$11:$L$1010, MATCH(AN905, 'Stock List'!$K$11:$K$1010, 0)))*AM905), 2), 0)</f>
        <v>0</v>
      </c>
      <c r="CH905" s="20"/>
      <c r="CI905" s="20">
        <f>IFERROR(ROUND(((INDEX('Stock List'!$M$11:$M$1010, MATCH(AP905, 'Stock List'!$K$11:$K$1010, 0))/INDEX('Stock List'!$L$11:$L$1010, MATCH(AP905, 'Stock List'!$K$11:$K$1010, 0)))*AO905), 2), 0)</f>
        <v>0</v>
      </c>
      <c r="CJ905" s="20"/>
      <c r="CK905" s="20">
        <f>IFERROR(ROUND(((INDEX('Stock List'!$M$11:$M$1010, MATCH(AR905, 'Stock List'!$K$11:$K$1010, 0))/INDEX('Stock List'!$L$11:$L$1010, MATCH(AR905, 'Stock List'!$K$11:$K$1010, 0)))*AQ905), 2), 0)</f>
        <v>0</v>
      </c>
      <c r="CL905" s="20"/>
      <c r="CM905" s="20">
        <f>IFERROR(ROUND(((INDEX('Stock List'!$M$11:$M$1010, MATCH(AT905, 'Stock List'!$K$11:$K$1010, 0))/INDEX('Stock List'!$L$11:$L$1010, MATCH(AT905, 'Stock List'!$K$11:$K$1010, 0)))*AS905), 2), 0)</f>
        <v>0</v>
      </c>
      <c r="CN905" s="20"/>
      <c r="CO905" s="20">
        <f>IFERROR(ROUND(((INDEX('Stock List'!$M$11:$M$1010, MATCH(AV905, 'Stock List'!$K$11:$K$1010, 0))/INDEX('Stock List'!$L$11:$L$1010, MATCH(AV905, 'Stock List'!$K$11:$K$1010, 0)))*AU905), 2), 0)</f>
        <v>0</v>
      </c>
      <c r="CP905" s="20"/>
      <c r="CQ905" s="20">
        <f>IFERROR(ROUND(((INDEX('Stock List'!$M$11:$M$1010, MATCH(AX905, 'Stock List'!$K$11:$K$1010, 0))/INDEX('Stock List'!$L$11:$L$1010, MATCH(AX905, 'Stock List'!$K$11:$K$1010, 0)))*AW905), 2), 0)</f>
        <v>0</v>
      </c>
      <c r="CR905" s="22"/>
      <c r="CT905" s="106" t="str">
        <f t="shared" si="706"/>
        <v/>
      </c>
      <c r="CU905" s="22" t="str">
        <f t="shared" si="707"/>
        <v/>
      </c>
      <c r="CX905" s="106" t="str">
        <f t="shared" si="708"/>
        <v/>
      </c>
      <c r="CY905" s="20" t="str">
        <f t="shared" si="709"/>
        <v/>
      </c>
      <c r="CZ905" s="22" t="str">
        <f t="shared" si="710"/>
        <v/>
      </c>
      <c r="DB905" s="76" t="str">
        <f>IF($H905="", "", COUNTIF($G$11:$G$1010, "&gt;"&amp;$G905)+1+COUNTIF($G$11:$G905, $G905)-1)</f>
        <v/>
      </c>
      <c r="DC905" s="76" t="str">
        <f>IF($H905="", "", COUNTIF($CZ$11:$CZ$1010, "&gt;"&amp;$CZ905)+1+COUNTIF($CZ$11:$CZ905, $CZ905)-1)</f>
        <v/>
      </c>
      <c r="DE905" s="147" t="str">
        <f t="shared" si="711"/>
        <v/>
      </c>
      <c r="DF905" s="148"/>
      <c r="DG905" s="19" t="str">
        <f t="shared" si="712"/>
        <v/>
      </c>
      <c r="DH905" s="153" t="str">
        <f t="shared" si="713"/>
        <v/>
      </c>
      <c r="DI905" s="19" t="str">
        <f t="shared" si="665"/>
        <v/>
      </c>
      <c r="DJ905" s="153" t="str">
        <f t="shared" si="666"/>
        <v/>
      </c>
      <c r="DK905" s="19" t="str">
        <f t="shared" si="667"/>
        <v/>
      </c>
      <c r="DL905" s="153" t="str">
        <f t="shared" si="668"/>
        <v/>
      </c>
      <c r="DM905" s="19" t="str">
        <f t="shared" si="669"/>
        <v/>
      </c>
      <c r="DN905" s="153" t="str">
        <f t="shared" si="670"/>
        <v/>
      </c>
      <c r="DO905" s="19" t="str">
        <f t="shared" si="671"/>
        <v/>
      </c>
      <c r="DP905" s="153" t="str">
        <f t="shared" si="672"/>
        <v/>
      </c>
      <c r="DQ905" s="19" t="str">
        <f t="shared" si="673"/>
        <v/>
      </c>
      <c r="DR905" s="153" t="str">
        <f t="shared" si="674"/>
        <v/>
      </c>
      <c r="DS905" s="19" t="str">
        <f t="shared" si="675"/>
        <v/>
      </c>
      <c r="DT905" s="153" t="str">
        <f t="shared" si="676"/>
        <v/>
      </c>
      <c r="DU905" s="19" t="str">
        <f t="shared" si="677"/>
        <v/>
      </c>
      <c r="DV905" s="153" t="str">
        <f t="shared" si="678"/>
        <v/>
      </c>
      <c r="DW905" s="19" t="str">
        <f t="shared" si="679"/>
        <v/>
      </c>
      <c r="DX905" s="153" t="str">
        <f t="shared" si="680"/>
        <v/>
      </c>
      <c r="DY905" s="19" t="str">
        <f t="shared" si="681"/>
        <v/>
      </c>
      <c r="DZ905" s="153" t="str">
        <f t="shared" si="682"/>
        <v/>
      </c>
      <c r="EA905" s="19" t="str">
        <f t="shared" si="683"/>
        <v/>
      </c>
      <c r="EB905" s="153" t="str">
        <f t="shared" si="684"/>
        <v/>
      </c>
      <c r="EC905" s="19" t="str">
        <f t="shared" si="685"/>
        <v/>
      </c>
      <c r="ED905" s="153" t="str">
        <f t="shared" si="686"/>
        <v/>
      </c>
      <c r="EE905" s="19" t="str">
        <f t="shared" si="687"/>
        <v/>
      </c>
      <c r="EF905" s="153" t="str">
        <f t="shared" si="688"/>
        <v/>
      </c>
      <c r="EG905" s="19" t="str">
        <f t="shared" si="689"/>
        <v/>
      </c>
      <c r="EH905" s="153" t="str">
        <f t="shared" si="690"/>
        <v/>
      </c>
      <c r="EI905" s="19" t="str">
        <f t="shared" si="691"/>
        <v/>
      </c>
      <c r="EJ905" s="153" t="str">
        <f t="shared" si="692"/>
        <v/>
      </c>
      <c r="EK905" s="19" t="str">
        <f t="shared" si="693"/>
        <v/>
      </c>
      <c r="EL905" s="153" t="str">
        <f t="shared" si="694"/>
        <v/>
      </c>
      <c r="EM905" s="19" t="str">
        <f t="shared" si="695"/>
        <v/>
      </c>
      <c r="EN905" s="153" t="str">
        <f t="shared" si="696"/>
        <v/>
      </c>
      <c r="EO905" s="19" t="str">
        <f t="shared" si="697"/>
        <v/>
      </c>
      <c r="EP905" s="153" t="str">
        <f t="shared" si="698"/>
        <v/>
      </c>
      <c r="EQ905" s="19" t="str">
        <f t="shared" si="699"/>
        <v/>
      </c>
      <c r="ER905" s="153" t="str">
        <f t="shared" si="700"/>
        <v/>
      </c>
      <c r="ES905" s="19" t="str">
        <f t="shared" si="701"/>
        <v/>
      </c>
      <c r="ET905" s="153" t="str">
        <f t="shared" si="702"/>
        <v/>
      </c>
    </row>
    <row r="906" spans="1:150" x14ac:dyDescent="0.25">
      <c r="A906" s="31"/>
      <c r="B906" s="91" t="str">
        <f t="shared" si="703"/>
        <v/>
      </c>
      <c r="C906" s="20" t="str">
        <f t="shared" si="663"/>
        <v/>
      </c>
      <c r="D906" s="97" t="str">
        <f t="shared" si="664"/>
        <v/>
      </c>
      <c r="E906" s="62" t="str">
        <f t="shared" si="704"/>
        <v/>
      </c>
      <c r="F906" s="31"/>
      <c r="G906" s="282"/>
      <c r="H906" s="283"/>
      <c r="I906" s="284"/>
      <c r="J906" s="285"/>
      <c r="K906" s="286"/>
      <c r="L906" s="287"/>
      <c r="M906" s="288"/>
      <c r="N906" s="287"/>
      <c r="O906" s="288"/>
      <c r="P906" s="287"/>
      <c r="Q906" s="288"/>
      <c r="R906" s="287"/>
      <c r="S906" s="288"/>
      <c r="T906" s="287"/>
      <c r="U906" s="288"/>
      <c r="V906" s="287"/>
      <c r="W906" s="288"/>
      <c r="X906" s="287"/>
      <c r="Y906" s="288"/>
      <c r="Z906" s="287"/>
      <c r="AA906" s="288"/>
      <c r="AB906" s="287"/>
      <c r="AC906" s="288"/>
      <c r="AD906" s="287"/>
      <c r="AE906" s="288"/>
      <c r="AF906" s="287"/>
      <c r="AG906" s="288"/>
      <c r="AH906" s="287"/>
      <c r="AI906" s="288"/>
      <c r="AJ906" s="287"/>
      <c r="AK906" s="288"/>
      <c r="AL906" s="287"/>
      <c r="AM906" s="288"/>
      <c r="AN906" s="287"/>
      <c r="AO906" s="288"/>
      <c r="AP906" s="287"/>
      <c r="AQ906" s="288"/>
      <c r="AR906" s="287"/>
      <c r="AS906" s="288"/>
      <c r="AT906" s="287"/>
      <c r="AU906" s="288"/>
      <c r="AV906" s="287"/>
      <c r="AW906" s="288"/>
      <c r="AX906" s="287"/>
      <c r="AY906" s="31"/>
      <c r="BA906" s="76" t="str">
        <f t="shared" si="705"/>
        <v/>
      </c>
      <c r="BC906" s="76" t="str">
        <f>IF('Stock List'!$K906="", "", 'Stock List'!$K906)</f>
        <v/>
      </c>
      <c r="BE906" s="106">
        <f>IFERROR(ROUND(((INDEX('Stock List'!$M$11:$M$1010, MATCH(L906, 'Stock List'!$K$11:$K$1010, 0))/INDEX('Stock List'!$L$11:$L$1010, MATCH(L906, 'Stock List'!$K$11:$K$1010, 0)))*K906), 2), 0)</f>
        <v>0</v>
      </c>
      <c r="BF906" s="20"/>
      <c r="BG906" s="20">
        <f>IFERROR(ROUND(((INDEX('Stock List'!$M$11:$M$1010, MATCH(N906, 'Stock List'!$K$11:$K$1010, 0))/INDEX('Stock List'!$L$11:$L$1010, MATCH(N906, 'Stock List'!$K$11:$K$1010, 0)))*M906), 2), 0)</f>
        <v>0</v>
      </c>
      <c r="BH906" s="20"/>
      <c r="BI906" s="20">
        <f>IFERROR(ROUND(((INDEX('Stock List'!$M$11:$M$1010, MATCH(P906, 'Stock List'!$K$11:$K$1010, 0))/INDEX('Stock List'!$L$11:$L$1010, MATCH(P906, 'Stock List'!$K$11:$K$1010, 0)))*O906), 2), 0)</f>
        <v>0</v>
      </c>
      <c r="BJ906" s="20"/>
      <c r="BK906" s="20">
        <f>IFERROR(ROUND(((INDEX('Stock List'!$M$11:$M$1010, MATCH(R906, 'Stock List'!$K$11:$K$1010, 0))/INDEX('Stock List'!$L$11:$L$1010, MATCH(R906, 'Stock List'!$K$11:$K$1010, 0)))*Q906), 2), 0)</f>
        <v>0</v>
      </c>
      <c r="BL906" s="20"/>
      <c r="BM906" s="20">
        <f>IFERROR(ROUND(((INDEX('Stock List'!$M$11:$M$1010, MATCH(T906, 'Stock List'!$K$11:$K$1010, 0))/INDEX('Stock List'!$L$11:$L$1010, MATCH(T906, 'Stock List'!$K$11:$K$1010, 0)))*S906), 2), 0)</f>
        <v>0</v>
      </c>
      <c r="BN906" s="20"/>
      <c r="BO906" s="20">
        <f>IFERROR(ROUND(((INDEX('Stock List'!$M$11:$M$1010, MATCH(V906, 'Stock List'!$K$11:$K$1010, 0))/INDEX('Stock List'!$L$11:$L$1010, MATCH(V906, 'Stock List'!$K$11:$K$1010, 0)))*U906), 2), 0)</f>
        <v>0</v>
      </c>
      <c r="BP906" s="20"/>
      <c r="BQ906" s="20">
        <f>IFERROR(ROUND(((INDEX('Stock List'!$M$11:$M$1010, MATCH(X906, 'Stock List'!$K$11:$K$1010, 0))/INDEX('Stock List'!$L$11:$L$1010, MATCH(X906, 'Stock List'!$K$11:$K$1010, 0)))*W906), 2), 0)</f>
        <v>0</v>
      </c>
      <c r="BR906" s="20"/>
      <c r="BS906" s="20">
        <f>IFERROR(ROUND(((INDEX('Stock List'!$M$11:$M$1010, MATCH(Z906, 'Stock List'!$K$11:$K$1010, 0))/INDEX('Stock List'!$L$11:$L$1010, MATCH(Z906, 'Stock List'!$K$11:$K$1010, 0)))*Y906), 2), 0)</f>
        <v>0</v>
      </c>
      <c r="BT906" s="20"/>
      <c r="BU906" s="20">
        <f>IFERROR(ROUND(((INDEX('Stock List'!$M$11:$M$1010, MATCH(AB906, 'Stock List'!$K$11:$K$1010, 0))/INDEX('Stock List'!$L$11:$L$1010, MATCH(AB906, 'Stock List'!$K$11:$K$1010, 0)))*AA906), 2), 0)</f>
        <v>0</v>
      </c>
      <c r="BV906" s="20"/>
      <c r="BW906" s="20">
        <f>IFERROR(ROUND(((INDEX('Stock List'!$M$11:$M$1010, MATCH(AD906, 'Stock List'!$K$11:$K$1010, 0))/INDEX('Stock List'!$L$11:$L$1010, MATCH(AD906, 'Stock List'!$K$11:$K$1010, 0)))*AC906), 2), 0)</f>
        <v>0</v>
      </c>
      <c r="BX906" s="20"/>
      <c r="BY906" s="20">
        <f>IFERROR(ROUND(((INDEX('Stock List'!$M$11:$M$1010, MATCH(AF906, 'Stock List'!$K$11:$K$1010, 0))/INDEX('Stock List'!$L$11:$L$1010, MATCH(AF906, 'Stock List'!$K$11:$K$1010, 0)))*AE906), 2), 0)</f>
        <v>0</v>
      </c>
      <c r="BZ906" s="20"/>
      <c r="CA906" s="20">
        <f>IFERROR(ROUND(((INDEX('Stock List'!$M$11:$M$1010, MATCH(AH906, 'Stock List'!$K$11:$K$1010, 0))/INDEX('Stock List'!$L$11:$L$1010, MATCH(AH906, 'Stock List'!$K$11:$K$1010, 0)))*AG906), 2), 0)</f>
        <v>0</v>
      </c>
      <c r="CB906" s="20"/>
      <c r="CC906" s="20">
        <f>IFERROR(ROUND(((INDEX('Stock List'!$M$11:$M$1010, MATCH(AJ906, 'Stock List'!$K$11:$K$1010, 0))/INDEX('Stock List'!$L$11:$L$1010, MATCH(AJ906, 'Stock List'!$K$11:$K$1010, 0)))*AI906), 2), 0)</f>
        <v>0</v>
      </c>
      <c r="CD906" s="20"/>
      <c r="CE906" s="20">
        <f>IFERROR(ROUND(((INDEX('Stock List'!$M$11:$M$1010, MATCH(AL906, 'Stock List'!$K$11:$K$1010, 0))/INDEX('Stock List'!$L$11:$L$1010, MATCH(AL906, 'Stock List'!$K$11:$K$1010, 0)))*AK906), 2), 0)</f>
        <v>0</v>
      </c>
      <c r="CF906" s="20"/>
      <c r="CG906" s="20">
        <f>IFERROR(ROUND(((INDEX('Stock List'!$M$11:$M$1010, MATCH(AN906, 'Stock List'!$K$11:$K$1010, 0))/INDEX('Stock List'!$L$11:$L$1010, MATCH(AN906, 'Stock List'!$K$11:$K$1010, 0)))*AM906), 2), 0)</f>
        <v>0</v>
      </c>
      <c r="CH906" s="20"/>
      <c r="CI906" s="20">
        <f>IFERROR(ROUND(((INDEX('Stock List'!$M$11:$M$1010, MATCH(AP906, 'Stock List'!$K$11:$K$1010, 0))/INDEX('Stock List'!$L$11:$L$1010, MATCH(AP906, 'Stock List'!$K$11:$K$1010, 0)))*AO906), 2), 0)</f>
        <v>0</v>
      </c>
      <c r="CJ906" s="20"/>
      <c r="CK906" s="20">
        <f>IFERROR(ROUND(((INDEX('Stock List'!$M$11:$M$1010, MATCH(AR906, 'Stock List'!$K$11:$K$1010, 0))/INDEX('Stock List'!$L$11:$L$1010, MATCH(AR906, 'Stock List'!$K$11:$K$1010, 0)))*AQ906), 2), 0)</f>
        <v>0</v>
      </c>
      <c r="CL906" s="20"/>
      <c r="CM906" s="20">
        <f>IFERROR(ROUND(((INDEX('Stock List'!$M$11:$M$1010, MATCH(AT906, 'Stock List'!$K$11:$K$1010, 0))/INDEX('Stock List'!$L$11:$L$1010, MATCH(AT906, 'Stock List'!$K$11:$K$1010, 0)))*AS906), 2), 0)</f>
        <v>0</v>
      </c>
      <c r="CN906" s="20"/>
      <c r="CO906" s="20">
        <f>IFERROR(ROUND(((INDEX('Stock List'!$M$11:$M$1010, MATCH(AV906, 'Stock List'!$K$11:$K$1010, 0))/INDEX('Stock List'!$L$11:$L$1010, MATCH(AV906, 'Stock List'!$K$11:$K$1010, 0)))*AU906), 2), 0)</f>
        <v>0</v>
      </c>
      <c r="CP906" s="20"/>
      <c r="CQ906" s="20">
        <f>IFERROR(ROUND(((INDEX('Stock List'!$M$11:$M$1010, MATCH(AX906, 'Stock List'!$K$11:$K$1010, 0))/INDEX('Stock List'!$L$11:$L$1010, MATCH(AX906, 'Stock List'!$K$11:$K$1010, 0)))*AW906), 2), 0)</f>
        <v>0</v>
      </c>
      <c r="CR906" s="22"/>
      <c r="CT906" s="106" t="str">
        <f t="shared" si="706"/>
        <v/>
      </c>
      <c r="CU906" s="22" t="str">
        <f t="shared" si="707"/>
        <v/>
      </c>
      <c r="CX906" s="106" t="str">
        <f t="shared" si="708"/>
        <v/>
      </c>
      <c r="CY906" s="20" t="str">
        <f t="shared" si="709"/>
        <v/>
      </c>
      <c r="CZ906" s="22" t="str">
        <f t="shared" si="710"/>
        <v/>
      </c>
      <c r="DB906" s="76" t="str">
        <f>IF($H906="", "", COUNTIF($G$11:$G$1010, "&gt;"&amp;$G906)+1+COUNTIF($G$11:$G906, $G906)-1)</f>
        <v/>
      </c>
      <c r="DC906" s="76" t="str">
        <f>IF($H906="", "", COUNTIF($CZ$11:$CZ$1010, "&gt;"&amp;$CZ906)+1+COUNTIF($CZ$11:$CZ906, $CZ906)-1)</f>
        <v/>
      </c>
      <c r="DE906" s="147" t="str">
        <f t="shared" si="711"/>
        <v/>
      </c>
      <c r="DF906" s="148"/>
      <c r="DG906" s="19" t="str">
        <f t="shared" si="712"/>
        <v/>
      </c>
      <c r="DH906" s="153" t="str">
        <f t="shared" si="713"/>
        <v/>
      </c>
      <c r="DI906" s="19" t="str">
        <f t="shared" si="665"/>
        <v/>
      </c>
      <c r="DJ906" s="153" t="str">
        <f t="shared" si="666"/>
        <v/>
      </c>
      <c r="DK906" s="19" t="str">
        <f t="shared" si="667"/>
        <v/>
      </c>
      <c r="DL906" s="153" t="str">
        <f t="shared" si="668"/>
        <v/>
      </c>
      <c r="DM906" s="19" t="str">
        <f t="shared" si="669"/>
        <v/>
      </c>
      <c r="DN906" s="153" t="str">
        <f t="shared" si="670"/>
        <v/>
      </c>
      <c r="DO906" s="19" t="str">
        <f t="shared" si="671"/>
        <v/>
      </c>
      <c r="DP906" s="153" t="str">
        <f t="shared" si="672"/>
        <v/>
      </c>
      <c r="DQ906" s="19" t="str">
        <f t="shared" si="673"/>
        <v/>
      </c>
      <c r="DR906" s="153" t="str">
        <f t="shared" si="674"/>
        <v/>
      </c>
      <c r="DS906" s="19" t="str">
        <f t="shared" si="675"/>
        <v/>
      </c>
      <c r="DT906" s="153" t="str">
        <f t="shared" si="676"/>
        <v/>
      </c>
      <c r="DU906" s="19" t="str">
        <f t="shared" si="677"/>
        <v/>
      </c>
      <c r="DV906" s="153" t="str">
        <f t="shared" si="678"/>
        <v/>
      </c>
      <c r="DW906" s="19" t="str">
        <f t="shared" si="679"/>
        <v/>
      </c>
      <c r="DX906" s="153" t="str">
        <f t="shared" si="680"/>
        <v/>
      </c>
      <c r="DY906" s="19" t="str">
        <f t="shared" si="681"/>
        <v/>
      </c>
      <c r="DZ906" s="153" t="str">
        <f t="shared" si="682"/>
        <v/>
      </c>
      <c r="EA906" s="19" t="str">
        <f t="shared" si="683"/>
        <v/>
      </c>
      <c r="EB906" s="153" t="str">
        <f t="shared" si="684"/>
        <v/>
      </c>
      <c r="EC906" s="19" t="str">
        <f t="shared" si="685"/>
        <v/>
      </c>
      <c r="ED906" s="153" t="str">
        <f t="shared" si="686"/>
        <v/>
      </c>
      <c r="EE906" s="19" t="str">
        <f t="shared" si="687"/>
        <v/>
      </c>
      <c r="EF906" s="153" t="str">
        <f t="shared" si="688"/>
        <v/>
      </c>
      <c r="EG906" s="19" t="str">
        <f t="shared" si="689"/>
        <v/>
      </c>
      <c r="EH906" s="153" t="str">
        <f t="shared" si="690"/>
        <v/>
      </c>
      <c r="EI906" s="19" t="str">
        <f t="shared" si="691"/>
        <v/>
      </c>
      <c r="EJ906" s="153" t="str">
        <f t="shared" si="692"/>
        <v/>
      </c>
      <c r="EK906" s="19" t="str">
        <f t="shared" si="693"/>
        <v/>
      </c>
      <c r="EL906" s="153" t="str">
        <f t="shared" si="694"/>
        <v/>
      </c>
      <c r="EM906" s="19" t="str">
        <f t="shared" si="695"/>
        <v/>
      </c>
      <c r="EN906" s="153" t="str">
        <f t="shared" si="696"/>
        <v/>
      </c>
      <c r="EO906" s="19" t="str">
        <f t="shared" si="697"/>
        <v/>
      </c>
      <c r="EP906" s="153" t="str">
        <f t="shared" si="698"/>
        <v/>
      </c>
      <c r="EQ906" s="19" t="str">
        <f t="shared" si="699"/>
        <v/>
      </c>
      <c r="ER906" s="153" t="str">
        <f t="shared" si="700"/>
        <v/>
      </c>
      <c r="ES906" s="19" t="str">
        <f t="shared" si="701"/>
        <v/>
      </c>
      <c r="ET906" s="153" t="str">
        <f t="shared" si="702"/>
        <v/>
      </c>
    </row>
    <row r="907" spans="1:150" x14ac:dyDescent="0.25">
      <c r="A907" s="31"/>
      <c r="B907" s="91" t="str">
        <f t="shared" si="703"/>
        <v/>
      </c>
      <c r="C907" s="20" t="str">
        <f t="shared" ref="C907:C970" si="714">IF($B907="", "", ROUND($B907+($B907*$D$5), 2))</f>
        <v/>
      </c>
      <c r="D907" s="97" t="str">
        <f t="shared" ref="D907:D970" si="715">IF($C907="", "", IFERROR(ROUND($J907/$C907, 4), ""))</f>
        <v/>
      </c>
      <c r="E907" s="62" t="str">
        <f t="shared" si="704"/>
        <v/>
      </c>
      <c r="F907" s="31"/>
      <c r="G907" s="282"/>
      <c r="H907" s="283"/>
      <c r="I907" s="284"/>
      <c r="J907" s="285"/>
      <c r="K907" s="286"/>
      <c r="L907" s="287"/>
      <c r="M907" s="288"/>
      <c r="N907" s="287"/>
      <c r="O907" s="288"/>
      <c r="P907" s="287"/>
      <c r="Q907" s="288"/>
      <c r="R907" s="287"/>
      <c r="S907" s="288"/>
      <c r="T907" s="287"/>
      <c r="U907" s="288"/>
      <c r="V907" s="287"/>
      <c r="W907" s="288"/>
      <c r="X907" s="287"/>
      <c r="Y907" s="288"/>
      <c r="Z907" s="287"/>
      <c r="AA907" s="288"/>
      <c r="AB907" s="287"/>
      <c r="AC907" s="288"/>
      <c r="AD907" s="287"/>
      <c r="AE907" s="288"/>
      <c r="AF907" s="287"/>
      <c r="AG907" s="288"/>
      <c r="AH907" s="287"/>
      <c r="AI907" s="288"/>
      <c r="AJ907" s="287"/>
      <c r="AK907" s="288"/>
      <c r="AL907" s="287"/>
      <c r="AM907" s="288"/>
      <c r="AN907" s="287"/>
      <c r="AO907" s="288"/>
      <c r="AP907" s="287"/>
      <c r="AQ907" s="288"/>
      <c r="AR907" s="287"/>
      <c r="AS907" s="288"/>
      <c r="AT907" s="287"/>
      <c r="AU907" s="288"/>
      <c r="AV907" s="287"/>
      <c r="AW907" s="288"/>
      <c r="AX907" s="287"/>
      <c r="AY907" s="31"/>
      <c r="BA907" s="76" t="str">
        <f t="shared" si="705"/>
        <v/>
      </c>
      <c r="BC907" s="76" t="str">
        <f>IF('Stock List'!$K907="", "", 'Stock List'!$K907)</f>
        <v/>
      </c>
      <c r="BE907" s="106">
        <f>IFERROR(ROUND(((INDEX('Stock List'!$M$11:$M$1010, MATCH(L907, 'Stock List'!$K$11:$K$1010, 0))/INDEX('Stock List'!$L$11:$L$1010, MATCH(L907, 'Stock List'!$K$11:$K$1010, 0)))*K907), 2), 0)</f>
        <v>0</v>
      </c>
      <c r="BF907" s="20"/>
      <c r="BG907" s="20">
        <f>IFERROR(ROUND(((INDEX('Stock List'!$M$11:$M$1010, MATCH(N907, 'Stock List'!$K$11:$K$1010, 0))/INDEX('Stock List'!$L$11:$L$1010, MATCH(N907, 'Stock List'!$K$11:$K$1010, 0)))*M907), 2), 0)</f>
        <v>0</v>
      </c>
      <c r="BH907" s="20"/>
      <c r="BI907" s="20">
        <f>IFERROR(ROUND(((INDEX('Stock List'!$M$11:$M$1010, MATCH(P907, 'Stock List'!$K$11:$K$1010, 0))/INDEX('Stock List'!$L$11:$L$1010, MATCH(P907, 'Stock List'!$K$11:$K$1010, 0)))*O907), 2), 0)</f>
        <v>0</v>
      </c>
      <c r="BJ907" s="20"/>
      <c r="BK907" s="20">
        <f>IFERROR(ROUND(((INDEX('Stock List'!$M$11:$M$1010, MATCH(R907, 'Stock List'!$K$11:$K$1010, 0))/INDEX('Stock List'!$L$11:$L$1010, MATCH(R907, 'Stock List'!$K$11:$K$1010, 0)))*Q907), 2), 0)</f>
        <v>0</v>
      </c>
      <c r="BL907" s="20"/>
      <c r="BM907" s="20">
        <f>IFERROR(ROUND(((INDEX('Stock List'!$M$11:$M$1010, MATCH(T907, 'Stock List'!$K$11:$K$1010, 0))/INDEX('Stock List'!$L$11:$L$1010, MATCH(T907, 'Stock List'!$K$11:$K$1010, 0)))*S907), 2), 0)</f>
        <v>0</v>
      </c>
      <c r="BN907" s="20"/>
      <c r="BO907" s="20">
        <f>IFERROR(ROUND(((INDEX('Stock List'!$M$11:$M$1010, MATCH(V907, 'Stock List'!$K$11:$K$1010, 0))/INDEX('Stock List'!$L$11:$L$1010, MATCH(V907, 'Stock List'!$K$11:$K$1010, 0)))*U907), 2), 0)</f>
        <v>0</v>
      </c>
      <c r="BP907" s="20"/>
      <c r="BQ907" s="20">
        <f>IFERROR(ROUND(((INDEX('Stock List'!$M$11:$M$1010, MATCH(X907, 'Stock List'!$K$11:$K$1010, 0))/INDEX('Stock List'!$L$11:$L$1010, MATCH(X907, 'Stock List'!$K$11:$K$1010, 0)))*W907), 2), 0)</f>
        <v>0</v>
      </c>
      <c r="BR907" s="20"/>
      <c r="BS907" s="20">
        <f>IFERROR(ROUND(((INDEX('Stock List'!$M$11:$M$1010, MATCH(Z907, 'Stock List'!$K$11:$K$1010, 0))/INDEX('Stock List'!$L$11:$L$1010, MATCH(Z907, 'Stock List'!$K$11:$K$1010, 0)))*Y907), 2), 0)</f>
        <v>0</v>
      </c>
      <c r="BT907" s="20"/>
      <c r="BU907" s="20">
        <f>IFERROR(ROUND(((INDEX('Stock List'!$M$11:$M$1010, MATCH(AB907, 'Stock List'!$K$11:$K$1010, 0))/INDEX('Stock List'!$L$11:$L$1010, MATCH(AB907, 'Stock List'!$K$11:$K$1010, 0)))*AA907), 2), 0)</f>
        <v>0</v>
      </c>
      <c r="BV907" s="20"/>
      <c r="BW907" s="20">
        <f>IFERROR(ROUND(((INDEX('Stock List'!$M$11:$M$1010, MATCH(AD907, 'Stock List'!$K$11:$K$1010, 0))/INDEX('Stock List'!$L$11:$L$1010, MATCH(AD907, 'Stock List'!$K$11:$K$1010, 0)))*AC907), 2), 0)</f>
        <v>0</v>
      </c>
      <c r="BX907" s="20"/>
      <c r="BY907" s="20">
        <f>IFERROR(ROUND(((INDEX('Stock List'!$M$11:$M$1010, MATCH(AF907, 'Stock List'!$K$11:$K$1010, 0))/INDEX('Stock List'!$L$11:$L$1010, MATCH(AF907, 'Stock List'!$K$11:$K$1010, 0)))*AE907), 2), 0)</f>
        <v>0</v>
      </c>
      <c r="BZ907" s="20"/>
      <c r="CA907" s="20">
        <f>IFERROR(ROUND(((INDEX('Stock List'!$M$11:$M$1010, MATCH(AH907, 'Stock List'!$K$11:$K$1010, 0))/INDEX('Stock List'!$L$11:$L$1010, MATCH(AH907, 'Stock List'!$K$11:$K$1010, 0)))*AG907), 2), 0)</f>
        <v>0</v>
      </c>
      <c r="CB907" s="20"/>
      <c r="CC907" s="20">
        <f>IFERROR(ROUND(((INDEX('Stock List'!$M$11:$M$1010, MATCH(AJ907, 'Stock List'!$K$11:$K$1010, 0))/INDEX('Stock List'!$L$11:$L$1010, MATCH(AJ907, 'Stock List'!$K$11:$K$1010, 0)))*AI907), 2), 0)</f>
        <v>0</v>
      </c>
      <c r="CD907" s="20"/>
      <c r="CE907" s="20">
        <f>IFERROR(ROUND(((INDEX('Stock List'!$M$11:$M$1010, MATCH(AL907, 'Stock List'!$K$11:$K$1010, 0))/INDEX('Stock List'!$L$11:$L$1010, MATCH(AL907, 'Stock List'!$K$11:$K$1010, 0)))*AK907), 2), 0)</f>
        <v>0</v>
      </c>
      <c r="CF907" s="20"/>
      <c r="CG907" s="20">
        <f>IFERROR(ROUND(((INDEX('Stock List'!$M$11:$M$1010, MATCH(AN907, 'Stock List'!$K$11:$K$1010, 0))/INDEX('Stock List'!$L$11:$L$1010, MATCH(AN907, 'Stock List'!$K$11:$K$1010, 0)))*AM907), 2), 0)</f>
        <v>0</v>
      </c>
      <c r="CH907" s="20"/>
      <c r="CI907" s="20">
        <f>IFERROR(ROUND(((INDEX('Stock List'!$M$11:$M$1010, MATCH(AP907, 'Stock List'!$K$11:$K$1010, 0))/INDEX('Stock List'!$L$11:$L$1010, MATCH(AP907, 'Stock List'!$K$11:$K$1010, 0)))*AO907), 2), 0)</f>
        <v>0</v>
      </c>
      <c r="CJ907" s="20"/>
      <c r="CK907" s="20">
        <f>IFERROR(ROUND(((INDEX('Stock List'!$M$11:$M$1010, MATCH(AR907, 'Stock List'!$K$11:$K$1010, 0))/INDEX('Stock List'!$L$11:$L$1010, MATCH(AR907, 'Stock List'!$K$11:$K$1010, 0)))*AQ907), 2), 0)</f>
        <v>0</v>
      </c>
      <c r="CL907" s="20"/>
      <c r="CM907" s="20">
        <f>IFERROR(ROUND(((INDEX('Stock List'!$M$11:$M$1010, MATCH(AT907, 'Stock List'!$K$11:$K$1010, 0))/INDEX('Stock List'!$L$11:$L$1010, MATCH(AT907, 'Stock List'!$K$11:$K$1010, 0)))*AS907), 2), 0)</f>
        <v>0</v>
      </c>
      <c r="CN907" s="20"/>
      <c r="CO907" s="20">
        <f>IFERROR(ROUND(((INDEX('Stock List'!$M$11:$M$1010, MATCH(AV907, 'Stock List'!$K$11:$K$1010, 0))/INDEX('Stock List'!$L$11:$L$1010, MATCH(AV907, 'Stock List'!$K$11:$K$1010, 0)))*AU907), 2), 0)</f>
        <v>0</v>
      </c>
      <c r="CP907" s="20"/>
      <c r="CQ907" s="20">
        <f>IFERROR(ROUND(((INDEX('Stock List'!$M$11:$M$1010, MATCH(AX907, 'Stock List'!$K$11:$K$1010, 0))/INDEX('Stock List'!$L$11:$L$1010, MATCH(AX907, 'Stock List'!$K$11:$K$1010, 0)))*AW907), 2), 0)</f>
        <v>0</v>
      </c>
      <c r="CR907" s="22"/>
      <c r="CT907" s="106" t="str">
        <f t="shared" si="706"/>
        <v/>
      </c>
      <c r="CU907" s="22" t="str">
        <f t="shared" si="707"/>
        <v/>
      </c>
      <c r="CX907" s="106" t="str">
        <f t="shared" si="708"/>
        <v/>
      </c>
      <c r="CY907" s="20" t="str">
        <f t="shared" si="709"/>
        <v/>
      </c>
      <c r="CZ907" s="22" t="str">
        <f t="shared" si="710"/>
        <v/>
      </c>
      <c r="DB907" s="76" t="str">
        <f>IF($H907="", "", COUNTIF($G$11:$G$1010, "&gt;"&amp;$G907)+1+COUNTIF($G$11:$G907, $G907)-1)</f>
        <v/>
      </c>
      <c r="DC907" s="76" t="str">
        <f>IF($H907="", "", COUNTIF($CZ$11:$CZ$1010, "&gt;"&amp;$CZ907)+1+COUNTIF($CZ$11:$CZ907, $CZ907)-1)</f>
        <v/>
      </c>
      <c r="DE907" s="147" t="str">
        <f t="shared" si="711"/>
        <v/>
      </c>
      <c r="DF907" s="148"/>
      <c r="DG907" s="19" t="str">
        <f t="shared" si="712"/>
        <v/>
      </c>
      <c r="DH907" s="153" t="str">
        <f t="shared" si="713"/>
        <v/>
      </c>
      <c r="DI907" s="19" t="str">
        <f t="shared" ref="DI907:DI970" si="716">IF(M907="", "", M907*$G907)</f>
        <v/>
      </c>
      <c r="DJ907" s="153" t="str">
        <f t="shared" ref="DJ907:DJ970" si="717">IF(N907="", "", N907)</f>
        <v/>
      </c>
      <c r="DK907" s="19" t="str">
        <f t="shared" ref="DK907:DK970" si="718">IF(O907="", "", O907*$G907)</f>
        <v/>
      </c>
      <c r="DL907" s="153" t="str">
        <f t="shared" ref="DL907:DL970" si="719">IF(P907="", "", P907)</f>
        <v/>
      </c>
      <c r="DM907" s="19" t="str">
        <f t="shared" ref="DM907:DM970" si="720">IF(Q907="", "", Q907*$G907)</f>
        <v/>
      </c>
      <c r="DN907" s="153" t="str">
        <f t="shared" ref="DN907:DN970" si="721">IF(R907="", "", R907)</f>
        <v/>
      </c>
      <c r="DO907" s="19" t="str">
        <f t="shared" ref="DO907:DO970" si="722">IF(S907="", "", S907*$G907)</f>
        <v/>
      </c>
      <c r="DP907" s="153" t="str">
        <f t="shared" ref="DP907:DP970" si="723">IF(T907="", "", T907)</f>
        <v/>
      </c>
      <c r="DQ907" s="19" t="str">
        <f t="shared" ref="DQ907:DQ970" si="724">IF(U907="", "", U907*$G907)</f>
        <v/>
      </c>
      <c r="DR907" s="153" t="str">
        <f t="shared" ref="DR907:DR970" si="725">IF(V907="", "", V907)</f>
        <v/>
      </c>
      <c r="DS907" s="19" t="str">
        <f t="shared" ref="DS907:DS970" si="726">IF(W907="", "", W907*$G907)</f>
        <v/>
      </c>
      <c r="DT907" s="153" t="str">
        <f t="shared" ref="DT907:DT970" si="727">IF(X907="", "", X907)</f>
        <v/>
      </c>
      <c r="DU907" s="19" t="str">
        <f t="shared" ref="DU907:DU970" si="728">IF(Y907="", "", Y907*$G907)</f>
        <v/>
      </c>
      <c r="DV907" s="153" t="str">
        <f t="shared" ref="DV907:DV970" si="729">IF(Z907="", "", Z907)</f>
        <v/>
      </c>
      <c r="DW907" s="19" t="str">
        <f t="shared" ref="DW907:DW970" si="730">IF(AA907="", "", AA907*$G907)</f>
        <v/>
      </c>
      <c r="DX907" s="153" t="str">
        <f t="shared" ref="DX907:DX970" si="731">IF(AB907="", "", AB907)</f>
        <v/>
      </c>
      <c r="DY907" s="19" t="str">
        <f t="shared" ref="DY907:DY970" si="732">IF(AC907="", "", AC907*$G907)</f>
        <v/>
      </c>
      <c r="DZ907" s="153" t="str">
        <f t="shared" ref="DZ907:DZ970" si="733">IF(AD907="", "", AD907)</f>
        <v/>
      </c>
      <c r="EA907" s="19" t="str">
        <f t="shared" ref="EA907:EA970" si="734">IF(AE907="", "", AE907*$G907)</f>
        <v/>
      </c>
      <c r="EB907" s="153" t="str">
        <f t="shared" ref="EB907:EB970" si="735">IF(AF907="", "", AF907)</f>
        <v/>
      </c>
      <c r="EC907" s="19" t="str">
        <f t="shared" ref="EC907:EC970" si="736">IF(AG907="", "", AG907*$G907)</f>
        <v/>
      </c>
      <c r="ED907" s="153" t="str">
        <f t="shared" ref="ED907:ED970" si="737">IF(AH907="", "", AH907)</f>
        <v/>
      </c>
      <c r="EE907" s="19" t="str">
        <f t="shared" ref="EE907:EE970" si="738">IF(AI907="", "", AI907*$G907)</f>
        <v/>
      </c>
      <c r="EF907" s="153" t="str">
        <f t="shared" ref="EF907:EF970" si="739">IF(AJ907="", "", AJ907)</f>
        <v/>
      </c>
      <c r="EG907" s="19" t="str">
        <f t="shared" ref="EG907:EG970" si="740">IF(AK907="", "", AK907*$G907)</f>
        <v/>
      </c>
      <c r="EH907" s="153" t="str">
        <f t="shared" ref="EH907:EH970" si="741">IF(AL907="", "", AL907)</f>
        <v/>
      </c>
      <c r="EI907" s="19" t="str">
        <f t="shared" ref="EI907:EI970" si="742">IF(AM907="", "", AM907*$G907)</f>
        <v/>
      </c>
      <c r="EJ907" s="153" t="str">
        <f t="shared" ref="EJ907:EJ970" si="743">IF(AN907="", "", AN907)</f>
        <v/>
      </c>
      <c r="EK907" s="19" t="str">
        <f t="shared" ref="EK907:EK970" si="744">IF(AO907="", "", AO907*$G907)</f>
        <v/>
      </c>
      <c r="EL907" s="153" t="str">
        <f t="shared" ref="EL907:EL970" si="745">IF(AP907="", "", AP907)</f>
        <v/>
      </c>
      <c r="EM907" s="19" t="str">
        <f t="shared" ref="EM907:EM970" si="746">IF(AQ907="", "", AQ907*$G907)</f>
        <v/>
      </c>
      <c r="EN907" s="153" t="str">
        <f t="shared" ref="EN907:EN970" si="747">IF(AR907="", "", AR907)</f>
        <v/>
      </c>
      <c r="EO907" s="19" t="str">
        <f t="shared" ref="EO907:EO970" si="748">IF(AS907="", "", AS907*$G907)</f>
        <v/>
      </c>
      <c r="EP907" s="153" t="str">
        <f t="shared" ref="EP907:EP970" si="749">IF(AT907="", "", AT907)</f>
        <v/>
      </c>
      <c r="EQ907" s="19" t="str">
        <f t="shared" ref="EQ907:EQ970" si="750">IF(AU907="", "", AU907*$G907)</f>
        <v/>
      </c>
      <c r="ER907" s="153" t="str">
        <f t="shared" ref="ER907:ER970" si="751">IF(AV907="", "", AV907)</f>
        <v/>
      </c>
      <c r="ES907" s="19" t="str">
        <f t="shared" ref="ES907:ES970" si="752">IF(AW907="", "", AW907*$G907)</f>
        <v/>
      </c>
      <c r="ET907" s="153" t="str">
        <f t="shared" ref="ET907:ET970" si="753">IF(AX907="", "", AX907)</f>
        <v/>
      </c>
    </row>
    <row r="908" spans="1:150" x14ac:dyDescent="0.25">
      <c r="A908" s="31"/>
      <c r="B908" s="91" t="str">
        <f t="shared" ref="B908:B971" si="754">IF($H908="", "", SUM($BE908:$CR908))</f>
        <v/>
      </c>
      <c r="C908" s="20" t="str">
        <f t="shared" si="714"/>
        <v/>
      </c>
      <c r="D908" s="97" t="str">
        <f t="shared" si="715"/>
        <v/>
      </c>
      <c r="E908" s="62" t="str">
        <f t="shared" ref="E908:E971" si="755">IFERROR(ROUND(($J908-$B908)/$B908, 4), "")</f>
        <v/>
      </c>
      <c r="F908" s="31"/>
      <c r="G908" s="282"/>
      <c r="H908" s="283"/>
      <c r="I908" s="284"/>
      <c r="J908" s="285"/>
      <c r="K908" s="286"/>
      <c r="L908" s="287"/>
      <c r="M908" s="288"/>
      <c r="N908" s="287"/>
      <c r="O908" s="288"/>
      <c r="P908" s="287"/>
      <c r="Q908" s="288"/>
      <c r="R908" s="287"/>
      <c r="S908" s="288"/>
      <c r="T908" s="287"/>
      <c r="U908" s="288"/>
      <c r="V908" s="287"/>
      <c r="W908" s="288"/>
      <c r="X908" s="287"/>
      <c r="Y908" s="288"/>
      <c r="Z908" s="287"/>
      <c r="AA908" s="288"/>
      <c r="AB908" s="287"/>
      <c r="AC908" s="288"/>
      <c r="AD908" s="287"/>
      <c r="AE908" s="288"/>
      <c r="AF908" s="287"/>
      <c r="AG908" s="288"/>
      <c r="AH908" s="287"/>
      <c r="AI908" s="288"/>
      <c r="AJ908" s="287"/>
      <c r="AK908" s="288"/>
      <c r="AL908" s="287"/>
      <c r="AM908" s="288"/>
      <c r="AN908" s="287"/>
      <c r="AO908" s="288"/>
      <c r="AP908" s="287"/>
      <c r="AQ908" s="288"/>
      <c r="AR908" s="287"/>
      <c r="AS908" s="288"/>
      <c r="AT908" s="287"/>
      <c r="AU908" s="288"/>
      <c r="AV908" s="287"/>
      <c r="AW908" s="288"/>
      <c r="AX908" s="287"/>
      <c r="AY908" s="31"/>
      <c r="BA908" s="76" t="str">
        <f t="shared" ref="BA908:BA971" si="756">IF($H908="", "", IF(COUNTIF($H$11:$H$1010, $H908)&gt;1, "X", ""))</f>
        <v/>
      </c>
      <c r="BC908" s="76" t="str">
        <f>IF('Stock List'!$K908="", "", 'Stock List'!$K908)</f>
        <v/>
      </c>
      <c r="BE908" s="106">
        <f>IFERROR(ROUND(((INDEX('Stock List'!$M$11:$M$1010, MATCH(L908, 'Stock List'!$K$11:$K$1010, 0))/INDEX('Stock List'!$L$11:$L$1010, MATCH(L908, 'Stock List'!$K$11:$K$1010, 0)))*K908), 2), 0)</f>
        <v>0</v>
      </c>
      <c r="BF908" s="20"/>
      <c r="BG908" s="20">
        <f>IFERROR(ROUND(((INDEX('Stock List'!$M$11:$M$1010, MATCH(N908, 'Stock List'!$K$11:$K$1010, 0))/INDEX('Stock List'!$L$11:$L$1010, MATCH(N908, 'Stock List'!$K$11:$K$1010, 0)))*M908), 2), 0)</f>
        <v>0</v>
      </c>
      <c r="BH908" s="20"/>
      <c r="BI908" s="20">
        <f>IFERROR(ROUND(((INDEX('Stock List'!$M$11:$M$1010, MATCH(P908, 'Stock List'!$K$11:$K$1010, 0))/INDEX('Stock List'!$L$11:$L$1010, MATCH(P908, 'Stock List'!$K$11:$K$1010, 0)))*O908), 2), 0)</f>
        <v>0</v>
      </c>
      <c r="BJ908" s="20"/>
      <c r="BK908" s="20">
        <f>IFERROR(ROUND(((INDEX('Stock List'!$M$11:$M$1010, MATCH(R908, 'Stock List'!$K$11:$K$1010, 0))/INDEX('Stock List'!$L$11:$L$1010, MATCH(R908, 'Stock List'!$K$11:$K$1010, 0)))*Q908), 2), 0)</f>
        <v>0</v>
      </c>
      <c r="BL908" s="20"/>
      <c r="BM908" s="20">
        <f>IFERROR(ROUND(((INDEX('Stock List'!$M$11:$M$1010, MATCH(T908, 'Stock List'!$K$11:$K$1010, 0))/INDEX('Stock List'!$L$11:$L$1010, MATCH(T908, 'Stock List'!$K$11:$K$1010, 0)))*S908), 2), 0)</f>
        <v>0</v>
      </c>
      <c r="BN908" s="20"/>
      <c r="BO908" s="20">
        <f>IFERROR(ROUND(((INDEX('Stock List'!$M$11:$M$1010, MATCH(V908, 'Stock List'!$K$11:$K$1010, 0))/INDEX('Stock List'!$L$11:$L$1010, MATCH(V908, 'Stock List'!$K$11:$K$1010, 0)))*U908), 2), 0)</f>
        <v>0</v>
      </c>
      <c r="BP908" s="20"/>
      <c r="BQ908" s="20">
        <f>IFERROR(ROUND(((INDEX('Stock List'!$M$11:$M$1010, MATCH(X908, 'Stock List'!$K$11:$K$1010, 0))/INDEX('Stock List'!$L$11:$L$1010, MATCH(X908, 'Stock List'!$K$11:$K$1010, 0)))*W908), 2), 0)</f>
        <v>0</v>
      </c>
      <c r="BR908" s="20"/>
      <c r="BS908" s="20">
        <f>IFERROR(ROUND(((INDEX('Stock List'!$M$11:$M$1010, MATCH(Z908, 'Stock List'!$K$11:$K$1010, 0))/INDEX('Stock List'!$L$11:$L$1010, MATCH(Z908, 'Stock List'!$K$11:$K$1010, 0)))*Y908), 2), 0)</f>
        <v>0</v>
      </c>
      <c r="BT908" s="20"/>
      <c r="BU908" s="20">
        <f>IFERROR(ROUND(((INDEX('Stock List'!$M$11:$M$1010, MATCH(AB908, 'Stock List'!$K$11:$K$1010, 0))/INDEX('Stock List'!$L$11:$L$1010, MATCH(AB908, 'Stock List'!$K$11:$K$1010, 0)))*AA908), 2), 0)</f>
        <v>0</v>
      </c>
      <c r="BV908" s="20"/>
      <c r="BW908" s="20">
        <f>IFERROR(ROUND(((INDEX('Stock List'!$M$11:$M$1010, MATCH(AD908, 'Stock List'!$K$11:$K$1010, 0))/INDEX('Stock List'!$L$11:$L$1010, MATCH(AD908, 'Stock List'!$K$11:$K$1010, 0)))*AC908), 2), 0)</f>
        <v>0</v>
      </c>
      <c r="BX908" s="20"/>
      <c r="BY908" s="20">
        <f>IFERROR(ROUND(((INDEX('Stock List'!$M$11:$M$1010, MATCH(AF908, 'Stock List'!$K$11:$K$1010, 0))/INDEX('Stock List'!$L$11:$L$1010, MATCH(AF908, 'Stock List'!$K$11:$K$1010, 0)))*AE908), 2), 0)</f>
        <v>0</v>
      </c>
      <c r="BZ908" s="20"/>
      <c r="CA908" s="20">
        <f>IFERROR(ROUND(((INDEX('Stock List'!$M$11:$M$1010, MATCH(AH908, 'Stock List'!$K$11:$K$1010, 0))/INDEX('Stock List'!$L$11:$L$1010, MATCH(AH908, 'Stock List'!$K$11:$K$1010, 0)))*AG908), 2), 0)</f>
        <v>0</v>
      </c>
      <c r="CB908" s="20"/>
      <c r="CC908" s="20">
        <f>IFERROR(ROUND(((INDEX('Stock List'!$M$11:$M$1010, MATCH(AJ908, 'Stock List'!$K$11:$K$1010, 0))/INDEX('Stock List'!$L$11:$L$1010, MATCH(AJ908, 'Stock List'!$K$11:$K$1010, 0)))*AI908), 2), 0)</f>
        <v>0</v>
      </c>
      <c r="CD908" s="20"/>
      <c r="CE908" s="20">
        <f>IFERROR(ROUND(((INDEX('Stock List'!$M$11:$M$1010, MATCH(AL908, 'Stock List'!$K$11:$K$1010, 0))/INDEX('Stock List'!$L$11:$L$1010, MATCH(AL908, 'Stock List'!$K$11:$K$1010, 0)))*AK908), 2), 0)</f>
        <v>0</v>
      </c>
      <c r="CF908" s="20"/>
      <c r="CG908" s="20">
        <f>IFERROR(ROUND(((INDEX('Stock List'!$M$11:$M$1010, MATCH(AN908, 'Stock List'!$K$11:$K$1010, 0))/INDEX('Stock List'!$L$11:$L$1010, MATCH(AN908, 'Stock List'!$K$11:$K$1010, 0)))*AM908), 2), 0)</f>
        <v>0</v>
      </c>
      <c r="CH908" s="20"/>
      <c r="CI908" s="20">
        <f>IFERROR(ROUND(((INDEX('Stock List'!$M$11:$M$1010, MATCH(AP908, 'Stock List'!$K$11:$K$1010, 0))/INDEX('Stock List'!$L$11:$L$1010, MATCH(AP908, 'Stock List'!$K$11:$K$1010, 0)))*AO908), 2), 0)</f>
        <v>0</v>
      </c>
      <c r="CJ908" s="20"/>
      <c r="CK908" s="20">
        <f>IFERROR(ROUND(((INDEX('Stock List'!$M$11:$M$1010, MATCH(AR908, 'Stock List'!$K$11:$K$1010, 0))/INDEX('Stock List'!$L$11:$L$1010, MATCH(AR908, 'Stock List'!$K$11:$K$1010, 0)))*AQ908), 2), 0)</f>
        <v>0</v>
      </c>
      <c r="CL908" s="20"/>
      <c r="CM908" s="20">
        <f>IFERROR(ROUND(((INDEX('Stock List'!$M$11:$M$1010, MATCH(AT908, 'Stock List'!$K$11:$K$1010, 0))/INDEX('Stock List'!$L$11:$L$1010, MATCH(AT908, 'Stock List'!$K$11:$K$1010, 0)))*AS908), 2), 0)</f>
        <v>0</v>
      </c>
      <c r="CN908" s="20"/>
      <c r="CO908" s="20">
        <f>IFERROR(ROUND(((INDEX('Stock List'!$M$11:$M$1010, MATCH(AV908, 'Stock List'!$K$11:$K$1010, 0))/INDEX('Stock List'!$L$11:$L$1010, MATCH(AV908, 'Stock List'!$K$11:$K$1010, 0)))*AU908), 2), 0)</f>
        <v>0</v>
      </c>
      <c r="CP908" s="20"/>
      <c r="CQ908" s="20">
        <f>IFERROR(ROUND(((INDEX('Stock List'!$M$11:$M$1010, MATCH(AX908, 'Stock List'!$K$11:$K$1010, 0))/INDEX('Stock List'!$L$11:$L$1010, MATCH(AX908, 'Stock List'!$K$11:$K$1010, 0)))*AW908), 2), 0)</f>
        <v>0</v>
      </c>
      <c r="CR908" s="22"/>
      <c r="CT908" s="106" t="str">
        <f t="shared" ref="CT908:CT971" si="757">IF(OR($J908="", $G908=""), "", ROUND($J908*$G908, 2))</f>
        <v/>
      </c>
      <c r="CU908" s="22" t="str">
        <f t="shared" ref="CU908:CU971" si="758">IF(OR($C908="", $G908=""), "", ROUND($C908*$G908, 2))</f>
        <v/>
      </c>
      <c r="CX908" s="106" t="str">
        <f t="shared" ref="CX908:CX971" si="759">IF($H908="", "", SUM($BE908:$CR908)*$G908)</f>
        <v/>
      </c>
      <c r="CY908" s="20" t="str">
        <f t="shared" ref="CY908:CY971" si="760">IF($H908="", "", $J908*$G908)</f>
        <v/>
      </c>
      <c r="CZ908" s="22" t="str">
        <f t="shared" ref="CZ908:CZ971" si="761">IF($H908="", "", CY908-CX908)</f>
        <v/>
      </c>
      <c r="DB908" s="76" t="str">
        <f>IF($H908="", "", COUNTIF($G$11:$G$1010, "&gt;"&amp;$G908)+1+COUNTIF($G$11:$G908, $G908)-1)</f>
        <v/>
      </c>
      <c r="DC908" s="76" t="str">
        <f>IF($H908="", "", COUNTIF($CZ$11:$CZ$1010, "&gt;"&amp;$CZ908)+1+COUNTIF($CZ$11:$CZ908, $CZ908)-1)</f>
        <v/>
      </c>
      <c r="DE908" s="147" t="str">
        <f t="shared" ref="DE908:DE971" si="762">IF(L908="", "", IF(COUNTIF($BC$11:$BC$1010, L908)&gt;0, "", "X"))</f>
        <v/>
      </c>
      <c r="DF908" s="148"/>
      <c r="DG908" s="19" t="str">
        <f t="shared" ref="DG908:DG971" si="763">IF(K908="", "", K908*$G908)</f>
        <v/>
      </c>
      <c r="DH908" s="153" t="str">
        <f t="shared" ref="DH908:DH971" si="764">IF(L908="", "", L908)</f>
        <v/>
      </c>
      <c r="DI908" s="19" t="str">
        <f t="shared" si="716"/>
        <v/>
      </c>
      <c r="DJ908" s="153" t="str">
        <f t="shared" si="717"/>
        <v/>
      </c>
      <c r="DK908" s="19" t="str">
        <f t="shared" si="718"/>
        <v/>
      </c>
      <c r="DL908" s="153" t="str">
        <f t="shared" si="719"/>
        <v/>
      </c>
      <c r="DM908" s="19" t="str">
        <f t="shared" si="720"/>
        <v/>
      </c>
      <c r="DN908" s="153" t="str">
        <f t="shared" si="721"/>
        <v/>
      </c>
      <c r="DO908" s="19" t="str">
        <f t="shared" si="722"/>
        <v/>
      </c>
      <c r="DP908" s="153" t="str">
        <f t="shared" si="723"/>
        <v/>
      </c>
      <c r="DQ908" s="19" t="str">
        <f t="shared" si="724"/>
        <v/>
      </c>
      <c r="DR908" s="153" t="str">
        <f t="shared" si="725"/>
        <v/>
      </c>
      <c r="DS908" s="19" t="str">
        <f t="shared" si="726"/>
        <v/>
      </c>
      <c r="DT908" s="153" t="str">
        <f t="shared" si="727"/>
        <v/>
      </c>
      <c r="DU908" s="19" t="str">
        <f t="shared" si="728"/>
        <v/>
      </c>
      <c r="DV908" s="153" t="str">
        <f t="shared" si="729"/>
        <v/>
      </c>
      <c r="DW908" s="19" t="str">
        <f t="shared" si="730"/>
        <v/>
      </c>
      <c r="DX908" s="153" t="str">
        <f t="shared" si="731"/>
        <v/>
      </c>
      <c r="DY908" s="19" t="str">
        <f t="shared" si="732"/>
        <v/>
      </c>
      <c r="DZ908" s="153" t="str">
        <f t="shared" si="733"/>
        <v/>
      </c>
      <c r="EA908" s="19" t="str">
        <f t="shared" si="734"/>
        <v/>
      </c>
      <c r="EB908" s="153" t="str">
        <f t="shared" si="735"/>
        <v/>
      </c>
      <c r="EC908" s="19" t="str">
        <f t="shared" si="736"/>
        <v/>
      </c>
      <c r="ED908" s="153" t="str">
        <f t="shared" si="737"/>
        <v/>
      </c>
      <c r="EE908" s="19" t="str">
        <f t="shared" si="738"/>
        <v/>
      </c>
      <c r="EF908" s="153" t="str">
        <f t="shared" si="739"/>
        <v/>
      </c>
      <c r="EG908" s="19" t="str">
        <f t="shared" si="740"/>
        <v/>
      </c>
      <c r="EH908" s="153" t="str">
        <f t="shared" si="741"/>
        <v/>
      </c>
      <c r="EI908" s="19" t="str">
        <f t="shared" si="742"/>
        <v/>
      </c>
      <c r="EJ908" s="153" t="str">
        <f t="shared" si="743"/>
        <v/>
      </c>
      <c r="EK908" s="19" t="str">
        <f t="shared" si="744"/>
        <v/>
      </c>
      <c r="EL908" s="153" t="str">
        <f t="shared" si="745"/>
        <v/>
      </c>
      <c r="EM908" s="19" t="str">
        <f t="shared" si="746"/>
        <v/>
      </c>
      <c r="EN908" s="153" t="str">
        <f t="shared" si="747"/>
        <v/>
      </c>
      <c r="EO908" s="19" t="str">
        <f t="shared" si="748"/>
        <v/>
      </c>
      <c r="EP908" s="153" t="str">
        <f t="shared" si="749"/>
        <v/>
      </c>
      <c r="EQ908" s="19" t="str">
        <f t="shared" si="750"/>
        <v/>
      </c>
      <c r="ER908" s="153" t="str">
        <f t="shared" si="751"/>
        <v/>
      </c>
      <c r="ES908" s="19" t="str">
        <f t="shared" si="752"/>
        <v/>
      </c>
      <c r="ET908" s="153" t="str">
        <f t="shared" si="753"/>
        <v/>
      </c>
    </row>
    <row r="909" spans="1:150" x14ac:dyDescent="0.25">
      <c r="A909" s="31"/>
      <c r="B909" s="91" t="str">
        <f t="shared" si="754"/>
        <v/>
      </c>
      <c r="C909" s="20" t="str">
        <f t="shared" si="714"/>
        <v/>
      </c>
      <c r="D909" s="97" t="str">
        <f t="shared" si="715"/>
        <v/>
      </c>
      <c r="E909" s="62" t="str">
        <f t="shared" si="755"/>
        <v/>
      </c>
      <c r="F909" s="31"/>
      <c r="G909" s="282"/>
      <c r="H909" s="283"/>
      <c r="I909" s="284"/>
      <c r="J909" s="285"/>
      <c r="K909" s="286"/>
      <c r="L909" s="287"/>
      <c r="M909" s="288"/>
      <c r="N909" s="287"/>
      <c r="O909" s="288"/>
      <c r="P909" s="287"/>
      <c r="Q909" s="288"/>
      <c r="R909" s="287"/>
      <c r="S909" s="288"/>
      <c r="T909" s="287"/>
      <c r="U909" s="288"/>
      <c r="V909" s="287"/>
      <c r="W909" s="288"/>
      <c r="X909" s="287"/>
      <c r="Y909" s="288"/>
      <c r="Z909" s="287"/>
      <c r="AA909" s="288"/>
      <c r="AB909" s="287"/>
      <c r="AC909" s="288"/>
      <c r="AD909" s="287"/>
      <c r="AE909" s="288"/>
      <c r="AF909" s="287"/>
      <c r="AG909" s="288"/>
      <c r="AH909" s="287"/>
      <c r="AI909" s="288"/>
      <c r="AJ909" s="287"/>
      <c r="AK909" s="288"/>
      <c r="AL909" s="287"/>
      <c r="AM909" s="288"/>
      <c r="AN909" s="287"/>
      <c r="AO909" s="288"/>
      <c r="AP909" s="287"/>
      <c r="AQ909" s="288"/>
      <c r="AR909" s="287"/>
      <c r="AS909" s="288"/>
      <c r="AT909" s="287"/>
      <c r="AU909" s="288"/>
      <c r="AV909" s="287"/>
      <c r="AW909" s="288"/>
      <c r="AX909" s="287"/>
      <c r="AY909" s="31"/>
      <c r="BA909" s="76" t="str">
        <f t="shared" si="756"/>
        <v/>
      </c>
      <c r="BC909" s="76" t="str">
        <f>IF('Stock List'!$K909="", "", 'Stock List'!$K909)</f>
        <v/>
      </c>
      <c r="BE909" s="106">
        <f>IFERROR(ROUND(((INDEX('Stock List'!$M$11:$M$1010, MATCH(L909, 'Stock List'!$K$11:$K$1010, 0))/INDEX('Stock List'!$L$11:$L$1010, MATCH(L909, 'Stock List'!$K$11:$K$1010, 0)))*K909), 2), 0)</f>
        <v>0</v>
      </c>
      <c r="BF909" s="20"/>
      <c r="BG909" s="20">
        <f>IFERROR(ROUND(((INDEX('Stock List'!$M$11:$M$1010, MATCH(N909, 'Stock List'!$K$11:$K$1010, 0))/INDEX('Stock List'!$L$11:$L$1010, MATCH(N909, 'Stock List'!$K$11:$K$1010, 0)))*M909), 2), 0)</f>
        <v>0</v>
      </c>
      <c r="BH909" s="20"/>
      <c r="BI909" s="20">
        <f>IFERROR(ROUND(((INDEX('Stock List'!$M$11:$M$1010, MATCH(P909, 'Stock List'!$K$11:$K$1010, 0))/INDEX('Stock List'!$L$11:$L$1010, MATCH(P909, 'Stock List'!$K$11:$K$1010, 0)))*O909), 2), 0)</f>
        <v>0</v>
      </c>
      <c r="BJ909" s="20"/>
      <c r="BK909" s="20">
        <f>IFERROR(ROUND(((INDEX('Stock List'!$M$11:$M$1010, MATCH(R909, 'Stock List'!$K$11:$K$1010, 0))/INDEX('Stock List'!$L$11:$L$1010, MATCH(R909, 'Stock List'!$K$11:$K$1010, 0)))*Q909), 2), 0)</f>
        <v>0</v>
      </c>
      <c r="BL909" s="20"/>
      <c r="BM909" s="20">
        <f>IFERROR(ROUND(((INDEX('Stock List'!$M$11:$M$1010, MATCH(T909, 'Stock List'!$K$11:$K$1010, 0))/INDEX('Stock List'!$L$11:$L$1010, MATCH(T909, 'Stock List'!$K$11:$K$1010, 0)))*S909), 2), 0)</f>
        <v>0</v>
      </c>
      <c r="BN909" s="20"/>
      <c r="BO909" s="20">
        <f>IFERROR(ROUND(((INDEX('Stock List'!$M$11:$M$1010, MATCH(V909, 'Stock List'!$K$11:$K$1010, 0))/INDEX('Stock List'!$L$11:$L$1010, MATCH(V909, 'Stock List'!$K$11:$K$1010, 0)))*U909), 2), 0)</f>
        <v>0</v>
      </c>
      <c r="BP909" s="20"/>
      <c r="BQ909" s="20">
        <f>IFERROR(ROUND(((INDEX('Stock List'!$M$11:$M$1010, MATCH(X909, 'Stock List'!$K$11:$K$1010, 0))/INDEX('Stock List'!$L$11:$L$1010, MATCH(X909, 'Stock List'!$K$11:$K$1010, 0)))*W909), 2), 0)</f>
        <v>0</v>
      </c>
      <c r="BR909" s="20"/>
      <c r="BS909" s="20">
        <f>IFERROR(ROUND(((INDEX('Stock List'!$M$11:$M$1010, MATCH(Z909, 'Stock List'!$K$11:$K$1010, 0))/INDEX('Stock List'!$L$11:$L$1010, MATCH(Z909, 'Stock List'!$K$11:$K$1010, 0)))*Y909), 2), 0)</f>
        <v>0</v>
      </c>
      <c r="BT909" s="20"/>
      <c r="BU909" s="20">
        <f>IFERROR(ROUND(((INDEX('Stock List'!$M$11:$M$1010, MATCH(AB909, 'Stock List'!$K$11:$K$1010, 0))/INDEX('Stock List'!$L$11:$L$1010, MATCH(AB909, 'Stock List'!$K$11:$K$1010, 0)))*AA909), 2), 0)</f>
        <v>0</v>
      </c>
      <c r="BV909" s="20"/>
      <c r="BW909" s="20">
        <f>IFERROR(ROUND(((INDEX('Stock List'!$M$11:$M$1010, MATCH(AD909, 'Stock List'!$K$11:$K$1010, 0))/INDEX('Stock List'!$L$11:$L$1010, MATCH(AD909, 'Stock List'!$K$11:$K$1010, 0)))*AC909), 2), 0)</f>
        <v>0</v>
      </c>
      <c r="BX909" s="20"/>
      <c r="BY909" s="20">
        <f>IFERROR(ROUND(((INDEX('Stock List'!$M$11:$M$1010, MATCH(AF909, 'Stock List'!$K$11:$K$1010, 0))/INDEX('Stock List'!$L$11:$L$1010, MATCH(AF909, 'Stock List'!$K$11:$K$1010, 0)))*AE909), 2), 0)</f>
        <v>0</v>
      </c>
      <c r="BZ909" s="20"/>
      <c r="CA909" s="20">
        <f>IFERROR(ROUND(((INDEX('Stock List'!$M$11:$M$1010, MATCH(AH909, 'Stock List'!$K$11:$K$1010, 0))/INDEX('Stock List'!$L$11:$L$1010, MATCH(AH909, 'Stock List'!$K$11:$K$1010, 0)))*AG909), 2), 0)</f>
        <v>0</v>
      </c>
      <c r="CB909" s="20"/>
      <c r="CC909" s="20">
        <f>IFERROR(ROUND(((INDEX('Stock List'!$M$11:$M$1010, MATCH(AJ909, 'Stock List'!$K$11:$K$1010, 0))/INDEX('Stock List'!$L$11:$L$1010, MATCH(AJ909, 'Stock List'!$K$11:$K$1010, 0)))*AI909), 2), 0)</f>
        <v>0</v>
      </c>
      <c r="CD909" s="20"/>
      <c r="CE909" s="20">
        <f>IFERROR(ROUND(((INDEX('Stock List'!$M$11:$M$1010, MATCH(AL909, 'Stock List'!$K$11:$K$1010, 0))/INDEX('Stock List'!$L$11:$L$1010, MATCH(AL909, 'Stock List'!$K$11:$K$1010, 0)))*AK909), 2), 0)</f>
        <v>0</v>
      </c>
      <c r="CF909" s="20"/>
      <c r="CG909" s="20">
        <f>IFERROR(ROUND(((INDEX('Stock List'!$M$11:$M$1010, MATCH(AN909, 'Stock List'!$K$11:$K$1010, 0))/INDEX('Stock List'!$L$11:$L$1010, MATCH(AN909, 'Stock List'!$K$11:$K$1010, 0)))*AM909), 2), 0)</f>
        <v>0</v>
      </c>
      <c r="CH909" s="20"/>
      <c r="CI909" s="20">
        <f>IFERROR(ROUND(((INDEX('Stock List'!$M$11:$M$1010, MATCH(AP909, 'Stock List'!$K$11:$K$1010, 0))/INDEX('Stock List'!$L$11:$L$1010, MATCH(AP909, 'Stock List'!$K$11:$K$1010, 0)))*AO909), 2), 0)</f>
        <v>0</v>
      </c>
      <c r="CJ909" s="20"/>
      <c r="CK909" s="20">
        <f>IFERROR(ROUND(((INDEX('Stock List'!$M$11:$M$1010, MATCH(AR909, 'Stock List'!$K$11:$K$1010, 0))/INDEX('Stock List'!$L$11:$L$1010, MATCH(AR909, 'Stock List'!$K$11:$K$1010, 0)))*AQ909), 2), 0)</f>
        <v>0</v>
      </c>
      <c r="CL909" s="20"/>
      <c r="CM909" s="20">
        <f>IFERROR(ROUND(((INDEX('Stock List'!$M$11:$M$1010, MATCH(AT909, 'Stock List'!$K$11:$K$1010, 0))/INDEX('Stock List'!$L$11:$L$1010, MATCH(AT909, 'Stock List'!$K$11:$K$1010, 0)))*AS909), 2), 0)</f>
        <v>0</v>
      </c>
      <c r="CN909" s="20"/>
      <c r="CO909" s="20">
        <f>IFERROR(ROUND(((INDEX('Stock List'!$M$11:$M$1010, MATCH(AV909, 'Stock List'!$K$11:$K$1010, 0))/INDEX('Stock List'!$L$11:$L$1010, MATCH(AV909, 'Stock List'!$K$11:$K$1010, 0)))*AU909), 2), 0)</f>
        <v>0</v>
      </c>
      <c r="CP909" s="20"/>
      <c r="CQ909" s="20">
        <f>IFERROR(ROUND(((INDEX('Stock List'!$M$11:$M$1010, MATCH(AX909, 'Stock List'!$K$11:$K$1010, 0))/INDEX('Stock List'!$L$11:$L$1010, MATCH(AX909, 'Stock List'!$K$11:$K$1010, 0)))*AW909), 2), 0)</f>
        <v>0</v>
      </c>
      <c r="CR909" s="22"/>
      <c r="CT909" s="106" t="str">
        <f t="shared" si="757"/>
        <v/>
      </c>
      <c r="CU909" s="22" t="str">
        <f t="shared" si="758"/>
        <v/>
      </c>
      <c r="CX909" s="106" t="str">
        <f t="shared" si="759"/>
        <v/>
      </c>
      <c r="CY909" s="20" t="str">
        <f t="shared" si="760"/>
        <v/>
      </c>
      <c r="CZ909" s="22" t="str">
        <f t="shared" si="761"/>
        <v/>
      </c>
      <c r="DB909" s="76" t="str">
        <f>IF($H909="", "", COUNTIF($G$11:$G$1010, "&gt;"&amp;$G909)+1+COUNTIF($G$11:$G909, $G909)-1)</f>
        <v/>
      </c>
      <c r="DC909" s="76" t="str">
        <f>IF($H909="", "", COUNTIF($CZ$11:$CZ$1010, "&gt;"&amp;$CZ909)+1+COUNTIF($CZ$11:$CZ909, $CZ909)-1)</f>
        <v/>
      </c>
      <c r="DE909" s="147" t="str">
        <f t="shared" si="762"/>
        <v/>
      </c>
      <c r="DF909" s="148"/>
      <c r="DG909" s="19" t="str">
        <f t="shared" si="763"/>
        <v/>
      </c>
      <c r="DH909" s="153" t="str">
        <f t="shared" si="764"/>
        <v/>
      </c>
      <c r="DI909" s="19" t="str">
        <f t="shared" si="716"/>
        <v/>
      </c>
      <c r="DJ909" s="153" t="str">
        <f t="shared" si="717"/>
        <v/>
      </c>
      <c r="DK909" s="19" t="str">
        <f t="shared" si="718"/>
        <v/>
      </c>
      <c r="DL909" s="153" t="str">
        <f t="shared" si="719"/>
        <v/>
      </c>
      <c r="DM909" s="19" t="str">
        <f t="shared" si="720"/>
        <v/>
      </c>
      <c r="DN909" s="153" t="str">
        <f t="shared" si="721"/>
        <v/>
      </c>
      <c r="DO909" s="19" t="str">
        <f t="shared" si="722"/>
        <v/>
      </c>
      <c r="DP909" s="153" t="str">
        <f t="shared" si="723"/>
        <v/>
      </c>
      <c r="DQ909" s="19" t="str">
        <f t="shared" si="724"/>
        <v/>
      </c>
      <c r="DR909" s="153" t="str">
        <f t="shared" si="725"/>
        <v/>
      </c>
      <c r="DS909" s="19" t="str">
        <f t="shared" si="726"/>
        <v/>
      </c>
      <c r="DT909" s="153" t="str">
        <f t="shared" si="727"/>
        <v/>
      </c>
      <c r="DU909" s="19" t="str">
        <f t="shared" si="728"/>
        <v/>
      </c>
      <c r="DV909" s="153" t="str">
        <f t="shared" si="729"/>
        <v/>
      </c>
      <c r="DW909" s="19" t="str">
        <f t="shared" si="730"/>
        <v/>
      </c>
      <c r="DX909" s="153" t="str">
        <f t="shared" si="731"/>
        <v/>
      </c>
      <c r="DY909" s="19" t="str">
        <f t="shared" si="732"/>
        <v/>
      </c>
      <c r="DZ909" s="153" t="str">
        <f t="shared" si="733"/>
        <v/>
      </c>
      <c r="EA909" s="19" t="str">
        <f t="shared" si="734"/>
        <v/>
      </c>
      <c r="EB909" s="153" t="str">
        <f t="shared" si="735"/>
        <v/>
      </c>
      <c r="EC909" s="19" t="str">
        <f t="shared" si="736"/>
        <v/>
      </c>
      <c r="ED909" s="153" t="str">
        <f t="shared" si="737"/>
        <v/>
      </c>
      <c r="EE909" s="19" t="str">
        <f t="shared" si="738"/>
        <v/>
      </c>
      <c r="EF909" s="153" t="str">
        <f t="shared" si="739"/>
        <v/>
      </c>
      <c r="EG909" s="19" t="str">
        <f t="shared" si="740"/>
        <v/>
      </c>
      <c r="EH909" s="153" t="str">
        <f t="shared" si="741"/>
        <v/>
      </c>
      <c r="EI909" s="19" t="str">
        <f t="shared" si="742"/>
        <v/>
      </c>
      <c r="EJ909" s="153" t="str">
        <f t="shared" si="743"/>
        <v/>
      </c>
      <c r="EK909" s="19" t="str">
        <f t="shared" si="744"/>
        <v/>
      </c>
      <c r="EL909" s="153" t="str">
        <f t="shared" si="745"/>
        <v/>
      </c>
      <c r="EM909" s="19" t="str">
        <f t="shared" si="746"/>
        <v/>
      </c>
      <c r="EN909" s="153" t="str">
        <f t="shared" si="747"/>
        <v/>
      </c>
      <c r="EO909" s="19" t="str">
        <f t="shared" si="748"/>
        <v/>
      </c>
      <c r="EP909" s="153" t="str">
        <f t="shared" si="749"/>
        <v/>
      </c>
      <c r="EQ909" s="19" t="str">
        <f t="shared" si="750"/>
        <v/>
      </c>
      <c r="ER909" s="153" t="str">
        <f t="shared" si="751"/>
        <v/>
      </c>
      <c r="ES909" s="19" t="str">
        <f t="shared" si="752"/>
        <v/>
      </c>
      <c r="ET909" s="153" t="str">
        <f t="shared" si="753"/>
        <v/>
      </c>
    </row>
    <row r="910" spans="1:150" x14ac:dyDescent="0.25">
      <c r="A910" s="31"/>
      <c r="B910" s="91" t="str">
        <f t="shared" si="754"/>
        <v/>
      </c>
      <c r="C910" s="20" t="str">
        <f t="shared" si="714"/>
        <v/>
      </c>
      <c r="D910" s="97" t="str">
        <f t="shared" si="715"/>
        <v/>
      </c>
      <c r="E910" s="62" t="str">
        <f t="shared" si="755"/>
        <v/>
      </c>
      <c r="F910" s="31"/>
      <c r="G910" s="282"/>
      <c r="H910" s="283"/>
      <c r="I910" s="284"/>
      <c r="J910" s="285"/>
      <c r="K910" s="286"/>
      <c r="L910" s="287"/>
      <c r="M910" s="288"/>
      <c r="N910" s="287"/>
      <c r="O910" s="288"/>
      <c r="P910" s="287"/>
      <c r="Q910" s="288"/>
      <c r="R910" s="287"/>
      <c r="S910" s="288"/>
      <c r="T910" s="287"/>
      <c r="U910" s="288"/>
      <c r="V910" s="287"/>
      <c r="W910" s="288"/>
      <c r="X910" s="287"/>
      <c r="Y910" s="288"/>
      <c r="Z910" s="287"/>
      <c r="AA910" s="288"/>
      <c r="AB910" s="287"/>
      <c r="AC910" s="288"/>
      <c r="AD910" s="287"/>
      <c r="AE910" s="288"/>
      <c r="AF910" s="287"/>
      <c r="AG910" s="288"/>
      <c r="AH910" s="287"/>
      <c r="AI910" s="288"/>
      <c r="AJ910" s="287"/>
      <c r="AK910" s="288"/>
      <c r="AL910" s="287"/>
      <c r="AM910" s="288"/>
      <c r="AN910" s="287"/>
      <c r="AO910" s="288"/>
      <c r="AP910" s="287"/>
      <c r="AQ910" s="288"/>
      <c r="AR910" s="287"/>
      <c r="AS910" s="288"/>
      <c r="AT910" s="287"/>
      <c r="AU910" s="288"/>
      <c r="AV910" s="287"/>
      <c r="AW910" s="288"/>
      <c r="AX910" s="287"/>
      <c r="AY910" s="31"/>
      <c r="BA910" s="76" t="str">
        <f t="shared" si="756"/>
        <v/>
      </c>
      <c r="BC910" s="76" t="str">
        <f>IF('Stock List'!$K910="", "", 'Stock List'!$K910)</f>
        <v/>
      </c>
      <c r="BE910" s="106">
        <f>IFERROR(ROUND(((INDEX('Stock List'!$M$11:$M$1010, MATCH(L910, 'Stock List'!$K$11:$K$1010, 0))/INDEX('Stock List'!$L$11:$L$1010, MATCH(L910, 'Stock List'!$K$11:$K$1010, 0)))*K910), 2), 0)</f>
        <v>0</v>
      </c>
      <c r="BF910" s="20"/>
      <c r="BG910" s="20">
        <f>IFERROR(ROUND(((INDEX('Stock List'!$M$11:$M$1010, MATCH(N910, 'Stock List'!$K$11:$K$1010, 0))/INDEX('Stock List'!$L$11:$L$1010, MATCH(N910, 'Stock List'!$K$11:$K$1010, 0)))*M910), 2), 0)</f>
        <v>0</v>
      </c>
      <c r="BH910" s="20"/>
      <c r="BI910" s="20">
        <f>IFERROR(ROUND(((INDEX('Stock List'!$M$11:$M$1010, MATCH(P910, 'Stock List'!$K$11:$K$1010, 0))/INDEX('Stock List'!$L$11:$L$1010, MATCH(P910, 'Stock List'!$K$11:$K$1010, 0)))*O910), 2), 0)</f>
        <v>0</v>
      </c>
      <c r="BJ910" s="20"/>
      <c r="BK910" s="20">
        <f>IFERROR(ROUND(((INDEX('Stock List'!$M$11:$M$1010, MATCH(R910, 'Stock List'!$K$11:$K$1010, 0))/INDEX('Stock List'!$L$11:$L$1010, MATCH(R910, 'Stock List'!$K$11:$K$1010, 0)))*Q910), 2), 0)</f>
        <v>0</v>
      </c>
      <c r="BL910" s="20"/>
      <c r="BM910" s="20">
        <f>IFERROR(ROUND(((INDEX('Stock List'!$M$11:$M$1010, MATCH(T910, 'Stock List'!$K$11:$K$1010, 0))/INDEX('Stock List'!$L$11:$L$1010, MATCH(T910, 'Stock List'!$K$11:$K$1010, 0)))*S910), 2), 0)</f>
        <v>0</v>
      </c>
      <c r="BN910" s="20"/>
      <c r="BO910" s="20">
        <f>IFERROR(ROUND(((INDEX('Stock List'!$M$11:$M$1010, MATCH(V910, 'Stock List'!$K$11:$K$1010, 0))/INDEX('Stock List'!$L$11:$L$1010, MATCH(V910, 'Stock List'!$K$11:$K$1010, 0)))*U910), 2), 0)</f>
        <v>0</v>
      </c>
      <c r="BP910" s="20"/>
      <c r="BQ910" s="20">
        <f>IFERROR(ROUND(((INDEX('Stock List'!$M$11:$M$1010, MATCH(X910, 'Stock List'!$K$11:$K$1010, 0))/INDEX('Stock List'!$L$11:$L$1010, MATCH(X910, 'Stock List'!$K$11:$K$1010, 0)))*W910), 2), 0)</f>
        <v>0</v>
      </c>
      <c r="BR910" s="20"/>
      <c r="BS910" s="20">
        <f>IFERROR(ROUND(((INDEX('Stock List'!$M$11:$M$1010, MATCH(Z910, 'Stock List'!$K$11:$K$1010, 0))/INDEX('Stock List'!$L$11:$L$1010, MATCH(Z910, 'Stock List'!$K$11:$K$1010, 0)))*Y910), 2), 0)</f>
        <v>0</v>
      </c>
      <c r="BT910" s="20"/>
      <c r="BU910" s="20">
        <f>IFERROR(ROUND(((INDEX('Stock List'!$M$11:$M$1010, MATCH(AB910, 'Stock List'!$K$11:$K$1010, 0))/INDEX('Stock List'!$L$11:$L$1010, MATCH(AB910, 'Stock List'!$K$11:$K$1010, 0)))*AA910), 2), 0)</f>
        <v>0</v>
      </c>
      <c r="BV910" s="20"/>
      <c r="BW910" s="20">
        <f>IFERROR(ROUND(((INDEX('Stock List'!$M$11:$M$1010, MATCH(AD910, 'Stock List'!$K$11:$K$1010, 0))/INDEX('Stock List'!$L$11:$L$1010, MATCH(AD910, 'Stock List'!$K$11:$K$1010, 0)))*AC910), 2), 0)</f>
        <v>0</v>
      </c>
      <c r="BX910" s="20"/>
      <c r="BY910" s="20">
        <f>IFERROR(ROUND(((INDEX('Stock List'!$M$11:$M$1010, MATCH(AF910, 'Stock List'!$K$11:$K$1010, 0))/INDEX('Stock List'!$L$11:$L$1010, MATCH(AF910, 'Stock List'!$K$11:$K$1010, 0)))*AE910), 2), 0)</f>
        <v>0</v>
      </c>
      <c r="BZ910" s="20"/>
      <c r="CA910" s="20">
        <f>IFERROR(ROUND(((INDEX('Stock List'!$M$11:$M$1010, MATCH(AH910, 'Stock List'!$K$11:$K$1010, 0))/INDEX('Stock List'!$L$11:$L$1010, MATCH(AH910, 'Stock List'!$K$11:$K$1010, 0)))*AG910), 2), 0)</f>
        <v>0</v>
      </c>
      <c r="CB910" s="20"/>
      <c r="CC910" s="20">
        <f>IFERROR(ROUND(((INDEX('Stock List'!$M$11:$M$1010, MATCH(AJ910, 'Stock List'!$K$11:$K$1010, 0))/INDEX('Stock List'!$L$11:$L$1010, MATCH(AJ910, 'Stock List'!$K$11:$K$1010, 0)))*AI910), 2), 0)</f>
        <v>0</v>
      </c>
      <c r="CD910" s="20"/>
      <c r="CE910" s="20">
        <f>IFERROR(ROUND(((INDEX('Stock List'!$M$11:$M$1010, MATCH(AL910, 'Stock List'!$K$11:$K$1010, 0))/INDEX('Stock List'!$L$11:$L$1010, MATCH(AL910, 'Stock List'!$K$11:$K$1010, 0)))*AK910), 2), 0)</f>
        <v>0</v>
      </c>
      <c r="CF910" s="20"/>
      <c r="CG910" s="20">
        <f>IFERROR(ROUND(((INDEX('Stock List'!$M$11:$M$1010, MATCH(AN910, 'Stock List'!$K$11:$K$1010, 0))/INDEX('Stock List'!$L$11:$L$1010, MATCH(AN910, 'Stock List'!$K$11:$K$1010, 0)))*AM910), 2), 0)</f>
        <v>0</v>
      </c>
      <c r="CH910" s="20"/>
      <c r="CI910" s="20">
        <f>IFERROR(ROUND(((INDEX('Stock List'!$M$11:$M$1010, MATCH(AP910, 'Stock List'!$K$11:$K$1010, 0))/INDEX('Stock List'!$L$11:$L$1010, MATCH(AP910, 'Stock List'!$K$11:$K$1010, 0)))*AO910), 2), 0)</f>
        <v>0</v>
      </c>
      <c r="CJ910" s="20"/>
      <c r="CK910" s="20">
        <f>IFERROR(ROUND(((INDEX('Stock List'!$M$11:$M$1010, MATCH(AR910, 'Stock List'!$K$11:$K$1010, 0))/INDEX('Stock List'!$L$11:$L$1010, MATCH(AR910, 'Stock List'!$K$11:$K$1010, 0)))*AQ910), 2), 0)</f>
        <v>0</v>
      </c>
      <c r="CL910" s="20"/>
      <c r="CM910" s="20">
        <f>IFERROR(ROUND(((INDEX('Stock List'!$M$11:$M$1010, MATCH(AT910, 'Stock List'!$K$11:$K$1010, 0))/INDEX('Stock List'!$L$11:$L$1010, MATCH(AT910, 'Stock List'!$K$11:$K$1010, 0)))*AS910), 2), 0)</f>
        <v>0</v>
      </c>
      <c r="CN910" s="20"/>
      <c r="CO910" s="20">
        <f>IFERROR(ROUND(((INDEX('Stock List'!$M$11:$M$1010, MATCH(AV910, 'Stock List'!$K$11:$K$1010, 0))/INDEX('Stock List'!$L$11:$L$1010, MATCH(AV910, 'Stock List'!$K$11:$K$1010, 0)))*AU910), 2), 0)</f>
        <v>0</v>
      </c>
      <c r="CP910" s="20"/>
      <c r="CQ910" s="20">
        <f>IFERROR(ROUND(((INDEX('Stock List'!$M$11:$M$1010, MATCH(AX910, 'Stock List'!$K$11:$K$1010, 0))/INDEX('Stock List'!$L$11:$L$1010, MATCH(AX910, 'Stock List'!$K$11:$K$1010, 0)))*AW910), 2), 0)</f>
        <v>0</v>
      </c>
      <c r="CR910" s="22"/>
      <c r="CT910" s="106" t="str">
        <f t="shared" si="757"/>
        <v/>
      </c>
      <c r="CU910" s="22" t="str">
        <f t="shared" si="758"/>
        <v/>
      </c>
      <c r="CX910" s="106" t="str">
        <f t="shared" si="759"/>
        <v/>
      </c>
      <c r="CY910" s="20" t="str">
        <f t="shared" si="760"/>
        <v/>
      </c>
      <c r="CZ910" s="22" t="str">
        <f t="shared" si="761"/>
        <v/>
      </c>
      <c r="DB910" s="76" t="str">
        <f>IF($H910="", "", COUNTIF($G$11:$G$1010, "&gt;"&amp;$G910)+1+COUNTIF($G$11:$G910, $G910)-1)</f>
        <v/>
      </c>
      <c r="DC910" s="76" t="str">
        <f>IF($H910="", "", COUNTIF($CZ$11:$CZ$1010, "&gt;"&amp;$CZ910)+1+COUNTIF($CZ$11:$CZ910, $CZ910)-1)</f>
        <v/>
      </c>
      <c r="DE910" s="147" t="str">
        <f t="shared" si="762"/>
        <v/>
      </c>
      <c r="DF910" s="148"/>
      <c r="DG910" s="19" t="str">
        <f t="shared" si="763"/>
        <v/>
      </c>
      <c r="DH910" s="153" t="str">
        <f t="shared" si="764"/>
        <v/>
      </c>
      <c r="DI910" s="19" t="str">
        <f t="shared" si="716"/>
        <v/>
      </c>
      <c r="DJ910" s="153" t="str">
        <f t="shared" si="717"/>
        <v/>
      </c>
      <c r="DK910" s="19" t="str">
        <f t="shared" si="718"/>
        <v/>
      </c>
      <c r="DL910" s="153" t="str">
        <f t="shared" si="719"/>
        <v/>
      </c>
      <c r="DM910" s="19" t="str">
        <f t="shared" si="720"/>
        <v/>
      </c>
      <c r="DN910" s="153" t="str">
        <f t="shared" si="721"/>
        <v/>
      </c>
      <c r="DO910" s="19" t="str">
        <f t="shared" si="722"/>
        <v/>
      </c>
      <c r="DP910" s="153" t="str">
        <f t="shared" si="723"/>
        <v/>
      </c>
      <c r="DQ910" s="19" t="str">
        <f t="shared" si="724"/>
        <v/>
      </c>
      <c r="DR910" s="153" t="str">
        <f t="shared" si="725"/>
        <v/>
      </c>
      <c r="DS910" s="19" t="str">
        <f t="shared" si="726"/>
        <v/>
      </c>
      <c r="DT910" s="153" t="str">
        <f t="shared" si="727"/>
        <v/>
      </c>
      <c r="DU910" s="19" t="str">
        <f t="shared" si="728"/>
        <v/>
      </c>
      <c r="DV910" s="153" t="str">
        <f t="shared" si="729"/>
        <v/>
      </c>
      <c r="DW910" s="19" t="str">
        <f t="shared" si="730"/>
        <v/>
      </c>
      <c r="DX910" s="153" t="str">
        <f t="shared" si="731"/>
        <v/>
      </c>
      <c r="DY910" s="19" t="str">
        <f t="shared" si="732"/>
        <v/>
      </c>
      <c r="DZ910" s="153" t="str">
        <f t="shared" si="733"/>
        <v/>
      </c>
      <c r="EA910" s="19" t="str">
        <f t="shared" si="734"/>
        <v/>
      </c>
      <c r="EB910" s="153" t="str">
        <f t="shared" si="735"/>
        <v/>
      </c>
      <c r="EC910" s="19" t="str">
        <f t="shared" si="736"/>
        <v/>
      </c>
      <c r="ED910" s="153" t="str">
        <f t="shared" si="737"/>
        <v/>
      </c>
      <c r="EE910" s="19" t="str">
        <f t="shared" si="738"/>
        <v/>
      </c>
      <c r="EF910" s="153" t="str">
        <f t="shared" si="739"/>
        <v/>
      </c>
      <c r="EG910" s="19" t="str">
        <f t="shared" si="740"/>
        <v/>
      </c>
      <c r="EH910" s="153" t="str">
        <f t="shared" si="741"/>
        <v/>
      </c>
      <c r="EI910" s="19" t="str">
        <f t="shared" si="742"/>
        <v/>
      </c>
      <c r="EJ910" s="153" t="str">
        <f t="shared" si="743"/>
        <v/>
      </c>
      <c r="EK910" s="19" t="str">
        <f t="shared" si="744"/>
        <v/>
      </c>
      <c r="EL910" s="153" t="str">
        <f t="shared" si="745"/>
        <v/>
      </c>
      <c r="EM910" s="19" t="str">
        <f t="shared" si="746"/>
        <v/>
      </c>
      <c r="EN910" s="153" t="str">
        <f t="shared" si="747"/>
        <v/>
      </c>
      <c r="EO910" s="19" t="str">
        <f t="shared" si="748"/>
        <v/>
      </c>
      <c r="EP910" s="153" t="str">
        <f t="shared" si="749"/>
        <v/>
      </c>
      <c r="EQ910" s="19" t="str">
        <f t="shared" si="750"/>
        <v/>
      </c>
      <c r="ER910" s="153" t="str">
        <f t="shared" si="751"/>
        <v/>
      </c>
      <c r="ES910" s="19" t="str">
        <f t="shared" si="752"/>
        <v/>
      </c>
      <c r="ET910" s="153" t="str">
        <f t="shared" si="753"/>
        <v/>
      </c>
    </row>
    <row r="911" spans="1:150" x14ac:dyDescent="0.25">
      <c r="A911" s="31"/>
      <c r="B911" s="91" t="str">
        <f t="shared" si="754"/>
        <v/>
      </c>
      <c r="C911" s="20" t="str">
        <f t="shared" si="714"/>
        <v/>
      </c>
      <c r="D911" s="97" t="str">
        <f t="shared" si="715"/>
        <v/>
      </c>
      <c r="E911" s="62" t="str">
        <f t="shared" si="755"/>
        <v/>
      </c>
      <c r="F911" s="31"/>
      <c r="G911" s="282"/>
      <c r="H911" s="283"/>
      <c r="I911" s="284"/>
      <c r="J911" s="285"/>
      <c r="K911" s="286"/>
      <c r="L911" s="287"/>
      <c r="M911" s="288"/>
      <c r="N911" s="287"/>
      <c r="O911" s="288"/>
      <c r="P911" s="287"/>
      <c r="Q911" s="288"/>
      <c r="R911" s="287"/>
      <c r="S911" s="288"/>
      <c r="T911" s="287"/>
      <c r="U911" s="288"/>
      <c r="V911" s="287"/>
      <c r="W911" s="288"/>
      <c r="X911" s="287"/>
      <c r="Y911" s="288"/>
      <c r="Z911" s="287"/>
      <c r="AA911" s="288"/>
      <c r="AB911" s="287"/>
      <c r="AC911" s="288"/>
      <c r="AD911" s="287"/>
      <c r="AE911" s="288"/>
      <c r="AF911" s="287"/>
      <c r="AG911" s="288"/>
      <c r="AH911" s="287"/>
      <c r="AI911" s="288"/>
      <c r="AJ911" s="287"/>
      <c r="AK911" s="288"/>
      <c r="AL911" s="287"/>
      <c r="AM911" s="288"/>
      <c r="AN911" s="287"/>
      <c r="AO911" s="288"/>
      <c r="AP911" s="287"/>
      <c r="AQ911" s="288"/>
      <c r="AR911" s="287"/>
      <c r="AS911" s="288"/>
      <c r="AT911" s="287"/>
      <c r="AU911" s="288"/>
      <c r="AV911" s="287"/>
      <c r="AW911" s="288"/>
      <c r="AX911" s="287"/>
      <c r="AY911" s="31"/>
      <c r="BA911" s="76" t="str">
        <f t="shared" si="756"/>
        <v/>
      </c>
      <c r="BC911" s="76" t="str">
        <f>IF('Stock List'!$K911="", "", 'Stock List'!$K911)</f>
        <v/>
      </c>
      <c r="BE911" s="106">
        <f>IFERROR(ROUND(((INDEX('Stock List'!$M$11:$M$1010, MATCH(L911, 'Stock List'!$K$11:$K$1010, 0))/INDEX('Stock List'!$L$11:$L$1010, MATCH(L911, 'Stock List'!$K$11:$K$1010, 0)))*K911), 2), 0)</f>
        <v>0</v>
      </c>
      <c r="BF911" s="20"/>
      <c r="BG911" s="20">
        <f>IFERROR(ROUND(((INDEX('Stock List'!$M$11:$M$1010, MATCH(N911, 'Stock List'!$K$11:$K$1010, 0))/INDEX('Stock List'!$L$11:$L$1010, MATCH(N911, 'Stock List'!$K$11:$K$1010, 0)))*M911), 2), 0)</f>
        <v>0</v>
      </c>
      <c r="BH911" s="20"/>
      <c r="BI911" s="20">
        <f>IFERROR(ROUND(((INDEX('Stock List'!$M$11:$M$1010, MATCH(P911, 'Stock List'!$K$11:$K$1010, 0))/INDEX('Stock List'!$L$11:$L$1010, MATCH(P911, 'Stock List'!$K$11:$K$1010, 0)))*O911), 2), 0)</f>
        <v>0</v>
      </c>
      <c r="BJ911" s="20"/>
      <c r="BK911" s="20">
        <f>IFERROR(ROUND(((INDEX('Stock List'!$M$11:$M$1010, MATCH(R911, 'Stock List'!$K$11:$K$1010, 0))/INDEX('Stock List'!$L$11:$L$1010, MATCH(R911, 'Stock List'!$K$11:$K$1010, 0)))*Q911), 2), 0)</f>
        <v>0</v>
      </c>
      <c r="BL911" s="20"/>
      <c r="BM911" s="20">
        <f>IFERROR(ROUND(((INDEX('Stock List'!$M$11:$M$1010, MATCH(T911, 'Stock List'!$K$11:$K$1010, 0))/INDEX('Stock List'!$L$11:$L$1010, MATCH(T911, 'Stock List'!$K$11:$K$1010, 0)))*S911), 2), 0)</f>
        <v>0</v>
      </c>
      <c r="BN911" s="20"/>
      <c r="BO911" s="20">
        <f>IFERROR(ROUND(((INDEX('Stock List'!$M$11:$M$1010, MATCH(V911, 'Stock List'!$K$11:$K$1010, 0))/INDEX('Stock List'!$L$11:$L$1010, MATCH(V911, 'Stock List'!$K$11:$K$1010, 0)))*U911), 2), 0)</f>
        <v>0</v>
      </c>
      <c r="BP911" s="20"/>
      <c r="BQ911" s="20">
        <f>IFERROR(ROUND(((INDEX('Stock List'!$M$11:$M$1010, MATCH(X911, 'Stock List'!$K$11:$K$1010, 0))/INDEX('Stock List'!$L$11:$L$1010, MATCH(X911, 'Stock List'!$K$11:$K$1010, 0)))*W911), 2), 0)</f>
        <v>0</v>
      </c>
      <c r="BR911" s="20"/>
      <c r="BS911" s="20">
        <f>IFERROR(ROUND(((INDEX('Stock List'!$M$11:$M$1010, MATCH(Z911, 'Stock List'!$K$11:$K$1010, 0))/INDEX('Stock List'!$L$11:$L$1010, MATCH(Z911, 'Stock List'!$K$11:$K$1010, 0)))*Y911), 2), 0)</f>
        <v>0</v>
      </c>
      <c r="BT911" s="20"/>
      <c r="BU911" s="20">
        <f>IFERROR(ROUND(((INDEX('Stock List'!$M$11:$M$1010, MATCH(AB911, 'Stock List'!$K$11:$K$1010, 0))/INDEX('Stock List'!$L$11:$L$1010, MATCH(AB911, 'Stock List'!$K$11:$K$1010, 0)))*AA911), 2), 0)</f>
        <v>0</v>
      </c>
      <c r="BV911" s="20"/>
      <c r="BW911" s="20">
        <f>IFERROR(ROUND(((INDEX('Stock List'!$M$11:$M$1010, MATCH(AD911, 'Stock List'!$K$11:$K$1010, 0))/INDEX('Stock List'!$L$11:$L$1010, MATCH(AD911, 'Stock List'!$K$11:$K$1010, 0)))*AC911), 2), 0)</f>
        <v>0</v>
      </c>
      <c r="BX911" s="20"/>
      <c r="BY911" s="20">
        <f>IFERROR(ROUND(((INDEX('Stock List'!$M$11:$M$1010, MATCH(AF911, 'Stock List'!$K$11:$K$1010, 0))/INDEX('Stock List'!$L$11:$L$1010, MATCH(AF911, 'Stock List'!$K$11:$K$1010, 0)))*AE911), 2), 0)</f>
        <v>0</v>
      </c>
      <c r="BZ911" s="20"/>
      <c r="CA911" s="20">
        <f>IFERROR(ROUND(((INDEX('Stock List'!$M$11:$M$1010, MATCH(AH911, 'Stock List'!$K$11:$K$1010, 0))/INDEX('Stock List'!$L$11:$L$1010, MATCH(AH911, 'Stock List'!$K$11:$K$1010, 0)))*AG911), 2), 0)</f>
        <v>0</v>
      </c>
      <c r="CB911" s="20"/>
      <c r="CC911" s="20">
        <f>IFERROR(ROUND(((INDEX('Stock List'!$M$11:$M$1010, MATCH(AJ911, 'Stock List'!$K$11:$K$1010, 0))/INDEX('Stock List'!$L$11:$L$1010, MATCH(AJ911, 'Stock List'!$K$11:$K$1010, 0)))*AI911), 2), 0)</f>
        <v>0</v>
      </c>
      <c r="CD911" s="20"/>
      <c r="CE911" s="20">
        <f>IFERROR(ROUND(((INDEX('Stock List'!$M$11:$M$1010, MATCH(AL911, 'Stock List'!$K$11:$K$1010, 0))/INDEX('Stock List'!$L$11:$L$1010, MATCH(AL911, 'Stock List'!$K$11:$K$1010, 0)))*AK911), 2), 0)</f>
        <v>0</v>
      </c>
      <c r="CF911" s="20"/>
      <c r="CG911" s="20">
        <f>IFERROR(ROUND(((INDEX('Stock List'!$M$11:$M$1010, MATCH(AN911, 'Stock List'!$K$11:$K$1010, 0))/INDEX('Stock List'!$L$11:$L$1010, MATCH(AN911, 'Stock List'!$K$11:$K$1010, 0)))*AM911), 2), 0)</f>
        <v>0</v>
      </c>
      <c r="CH911" s="20"/>
      <c r="CI911" s="20">
        <f>IFERROR(ROUND(((INDEX('Stock List'!$M$11:$M$1010, MATCH(AP911, 'Stock List'!$K$11:$K$1010, 0))/INDEX('Stock List'!$L$11:$L$1010, MATCH(AP911, 'Stock List'!$K$11:$K$1010, 0)))*AO911), 2), 0)</f>
        <v>0</v>
      </c>
      <c r="CJ911" s="20"/>
      <c r="CK911" s="20">
        <f>IFERROR(ROUND(((INDEX('Stock List'!$M$11:$M$1010, MATCH(AR911, 'Stock List'!$K$11:$K$1010, 0))/INDEX('Stock List'!$L$11:$L$1010, MATCH(AR911, 'Stock List'!$K$11:$K$1010, 0)))*AQ911), 2), 0)</f>
        <v>0</v>
      </c>
      <c r="CL911" s="20"/>
      <c r="CM911" s="20">
        <f>IFERROR(ROUND(((INDEX('Stock List'!$M$11:$M$1010, MATCH(AT911, 'Stock List'!$K$11:$K$1010, 0))/INDEX('Stock List'!$L$11:$L$1010, MATCH(AT911, 'Stock List'!$K$11:$K$1010, 0)))*AS911), 2), 0)</f>
        <v>0</v>
      </c>
      <c r="CN911" s="20"/>
      <c r="CO911" s="20">
        <f>IFERROR(ROUND(((INDEX('Stock List'!$M$11:$M$1010, MATCH(AV911, 'Stock List'!$K$11:$K$1010, 0))/INDEX('Stock List'!$L$11:$L$1010, MATCH(AV911, 'Stock List'!$K$11:$K$1010, 0)))*AU911), 2), 0)</f>
        <v>0</v>
      </c>
      <c r="CP911" s="20"/>
      <c r="CQ911" s="20">
        <f>IFERROR(ROUND(((INDEX('Stock List'!$M$11:$M$1010, MATCH(AX911, 'Stock List'!$K$11:$K$1010, 0))/INDEX('Stock List'!$L$11:$L$1010, MATCH(AX911, 'Stock List'!$K$11:$K$1010, 0)))*AW911), 2), 0)</f>
        <v>0</v>
      </c>
      <c r="CR911" s="22"/>
      <c r="CT911" s="106" t="str">
        <f t="shared" si="757"/>
        <v/>
      </c>
      <c r="CU911" s="22" t="str">
        <f t="shared" si="758"/>
        <v/>
      </c>
      <c r="CX911" s="106" t="str">
        <f t="shared" si="759"/>
        <v/>
      </c>
      <c r="CY911" s="20" t="str">
        <f t="shared" si="760"/>
        <v/>
      </c>
      <c r="CZ911" s="22" t="str">
        <f t="shared" si="761"/>
        <v/>
      </c>
      <c r="DB911" s="76" t="str">
        <f>IF($H911="", "", COUNTIF($G$11:$G$1010, "&gt;"&amp;$G911)+1+COUNTIF($G$11:$G911, $G911)-1)</f>
        <v/>
      </c>
      <c r="DC911" s="76" t="str">
        <f>IF($H911="", "", COUNTIF($CZ$11:$CZ$1010, "&gt;"&amp;$CZ911)+1+COUNTIF($CZ$11:$CZ911, $CZ911)-1)</f>
        <v/>
      </c>
      <c r="DE911" s="147" t="str">
        <f t="shared" si="762"/>
        <v/>
      </c>
      <c r="DF911" s="148"/>
      <c r="DG911" s="19" t="str">
        <f t="shared" si="763"/>
        <v/>
      </c>
      <c r="DH911" s="153" t="str">
        <f t="shared" si="764"/>
        <v/>
      </c>
      <c r="DI911" s="19" t="str">
        <f t="shared" si="716"/>
        <v/>
      </c>
      <c r="DJ911" s="153" t="str">
        <f t="shared" si="717"/>
        <v/>
      </c>
      <c r="DK911" s="19" t="str">
        <f t="shared" si="718"/>
        <v/>
      </c>
      <c r="DL911" s="153" t="str">
        <f t="shared" si="719"/>
        <v/>
      </c>
      <c r="DM911" s="19" t="str">
        <f t="shared" si="720"/>
        <v/>
      </c>
      <c r="DN911" s="153" t="str">
        <f t="shared" si="721"/>
        <v/>
      </c>
      <c r="DO911" s="19" t="str">
        <f t="shared" si="722"/>
        <v/>
      </c>
      <c r="DP911" s="153" t="str">
        <f t="shared" si="723"/>
        <v/>
      </c>
      <c r="DQ911" s="19" t="str">
        <f t="shared" si="724"/>
        <v/>
      </c>
      <c r="DR911" s="153" t="str">
        <f t="shared" si="725"/>
        <v/>
      </c>
      <c r="DS911" s="19" t="str">
        <f t="shared" si="726"/>
        <v/>
      </c>
      <c r="DT911" s="153" t="str">
        <f t="shared" si="727"/>
        <v/>
      </c>
      <c r="DU911" s="19" t="str">
        <f t="shared" si="728"/>
        <v/>
      </c>
      <c r="DV911" s="153" t="str">
        <f t="shared" si="729"/>
        <v/>
      </c>
      <c r="DW911" s="19" t="str">
        <f t="shared" si="730"/>
        <v/>
      </c>
      <c r="DX911" s="153" t="str">
        <f t="shared" si="731"/>
        <v/>
      </c>
      <c r="DY911" s="19" t="str">
        <f t="shared" si="732"/>
        <v/>
      </c>
      <c r="DZ911" s="153" t="str">
        <f t="shared" si="733"/>
        <v/>
      </c>
      <c r="EA911" s="19" t="str">
        <f t="shared" si="734"/>
        <v/>
      </c>
      <c r="EB911" s="153" t="str">
        <f t="shared" si="735"/>
        <v/>
      </c>
      <c r="EC911" s="19" t="str">
        <f t="shared" si="736"/>
        <v/>
      </c>
      <c r="ED911" s="153" t="str">
        <f t="shared" si="737"/>
        <v/>
      </c>
      <c r="EE911" s="19" t="str">
        <f t="shared" si="738"/>
        <v/>
      </c>
      <c r="EF911" s="153" t="str">
        <f t="shared" si="739"/>
        <v/>
      </c>
      <c r="EG911" s="19" t="str">
        <f t="shared" si="740"/>
        <v/>
      </c>
      <c r="EH911" s="153" t="str">
        <f t="shared" si="741"/>
        <v/>
      </c>
      <c r="EI911" s="19" t="str">
        <f t="shared" si="742"/>
        <v/>
      </c>
      <c r="EJ911" s="153" t="str">
        <f t="shared" si="743"/>
        <v/>
      </c>
      <c r="EK911" s="19" t="str">
        <f t="shared" si="744"/>
        <v/>
      </c>
      <c r="EL911" s="153" t="str">
        <f t="shared" si="745"/>
        <v/>
      </c>
      <c r="EM911" s="19" t="str">
        <f t="shared" si="746"/>
        <v/>
      </c>
      <c r="EN911" s="153" t="str">
        <f t="shared" si="747"/>
        <v/>
      </c>
      <c r="EO911" s="19" t="str">
        <f t="shared" si="748"/>
        <v/>
      </c>
      <c r="EP911" s="153" t="str">
        <f t="shared" si="749"/>
        <v/>
      </c>
      <c r="EQ911" s="19" t="str">
        <f t="shared" si="750"/>
        <v/>
      </c>
      <c r="ER911" s="153" t="str">
        <f t="shared" si="751"/>
        <v/>
      </c>
      <c r="ES911" s="19" t="str">
        <f t="shared" si="752"/>
        <v/>
      </c>
      <c r="ET911" s="153" t="str">
        <f t="shared" si="753"/>
        <v/>
      </c>
    </row>
    <row r="912" spans="1:150" x14ac:dyDescent="0.25">
      <c r="A912" s="31"/>
      <c r="B912" s="91" t="str">
        <f t="shared" si="754"/>
        <v/>
      </c>
      <c r="C912" s="20" t="str">
        <f t="shared" si="714"/>
        <v/>
      </c>
      <c r="D912" s="97" t="str">
        <f t="shared" si="715"/>
        <v/>
      </c>
      <c r="E912" s="62" t="str">
        <f t="shared" si="755"/>
        <v/>
      </c>
      <c r="F912" s="31"/>
      <c r="G912" s="282"/>
      <c r="H912" s="283"/>
      <c r="I912" s="284"/>
      <c r="J912" s="285"/>
      <c r="K912" s="286"/>
      <c r="L912" s="287"/>
      <c r="M912" s="288"/>
      <c r="N912" s="287"/>
      <c r="O912" s="288"/>
      <c r="P912" s="287"/>
      <c r="Q912" s="288"/>
      <c r="R912" s="287"/>
      <c r="S912" s="288"/>
      <c r="T912" s="287"/>
      <c r="U912" s="288"/>
      <c r="V912" s="287"/>
      <c r="W912" s="288"/>
      <c r="X912" s="287"/>
      <c r="Y912" s="288"/>
      <c r="Z912" s="287"/>
      <c r="AA912" s="288"/>
      <c r="AB912" s="287"/>
      <c r="AC912" s="288"/>
      <c r="AD912" s="287"/>
      <c r="AE912" s="288"/>
      <c r="AF912" s="287"/>
      <c r="AG912" s="288"/>
      <c r="AH912" s="287"/>
      <c r="AI912" s="288"/>
      <c r="AJ912" s="287"/>
      <c r="AK912" s="288"/>
      <c r="AL912" s="287"/>
      <c r="AM912" s="288"/>
      <c r="AN912" s="287"/>
      <c r="AO912" s="288"/>
      <c r="AP912" s="287"/>
      <c r="AQ912" s="288"/>
      <c r="AR912" s="287"/>
      <c r="AS912" s="288"/>
      <c r="AT912" s="287"/>
      <c r="AU912" s="288"/>
      <c r="AV912" s="287"/>
      <c r="AW912" s="288"/>
      <c r="AX912" s="287"/>
      <c r="AY912" s="31"/>
      <c r="BA912" s="76" t="str">
        <f t="shared" si="756"/>
        <v/>
      </c>
      <c r="BC912" s="76" t="str">
        <f>IF('Stock List'!$K912="", "", 'Stock List'!$K912)</f>
        <v/>
      </c>
      <c r="BE912" s="106">
        <f>IFERROR(ROUND(((INDEX('Stock List'!$M$11:$M$1010, MATCH(L912, 'Stock List'!$K$11:$K$1010, 0))/INDEX('Stock List'!$L$11:$L$1010, MATCH(L912, 'Stock List'!$K$11:$K$1010, 0)))*K912), 2), 0)</f>
        <v>0</v>
      </c>
      <c r="BF912" s="20"/>
      <c r="BG912" s="20">
        <f>IFERROR(ROUND(((INDEX('Stock List'!$M$11:$M$1010, MATCH(N912, 'Stock List'!$K$11:$K$1010, 0))/INDEX('Stock List'!$L$11:$L$1010, MATCH(N912, 'Stock List'!$K$11:$K$1010, 0)))*M912), 2), 0)</f>
        <v>0</v>
      </c>
      <c r="BH912" s="20"/>
      <c r="BI912" s="20">
        <f>IFERROR(ROUND(((INDEX('Stock List'!$M$11:$M$1010, MATCH(P912, 'Stock List'!$K$11:$K$1010, 0))/INDEX('Stock List'!$L$11:$L$1010, MATCH(P912, 'Stock List'!$K$11:$K$1010, 0)))*O912), 2), 0)</f>
        <v>0</v>
      </c>
      <c r="BJ912" s="20"/>
      <c r="BK912" s="20">
        <f>IFERROR(ROUND(((INDEX('Stock List'!$M$11:$M$1010, MATCH(R912, 'Stock List'!$K$11:$K$1010, 0))/INDEX('Stock List'!$L$11:$L$1010, MATCH(R912, 'Stock List'!$K$11:$K$1010, 0)))*Q912), 2), 0)</f>
        <v>0</v>
      </c>
      <c r="BL912" s="20"/>
      <c r="BM912" s="20">
        <f>IFERROR(ROUND(((INDEX('Stock List'!$M$11:$M$1010, MATCH(T912, 'Stock List'!$K$11:$K$1010, 0))/INDEX('Stock List'!$L$11:$L$1010, MATCH(T912, 'Stock List'!$K$11:$K$1010, 0)))*S912), 2), 0)</f>
        <v>0</v>
      </c>
      <c r="BN912" s="20"/>
      <c r="BO912" s="20">
        <f>IFERROR(ROUND(((INDEX('Stock List'!$M$11:$M$1010, MATCH(V912, 'Stock List'!$K$11:$K$1010, 0))/INDEX('Stock List'!$L$11:$L$1010, MATCH(V912, 'Stock List'!$K$11:$K$1010, 0)))*U912), 2), 0)</f>
        <v>0</v>
      </c>
      <c r="BP912" s="20"/>
      <c r="BQ912" s="20">
        <f>IFERROR(ROUND(((INDEX('Stock List'!$M$11:$M$1010, MATCH(X912, 'Stock List'!$K$11:$K$1010, 0))/INDEX('Stock List'!$L$11:$L$1010, MATCH(X912, 'Stock List'!$K$11:$K$1010, 0)))*W912), 2), 0)</f>
        <v>0</v>
      </c>
      <c r="BR912" s="20"/>
      <c r="BS912" s="20">
        <f>IFERROR(ROUND(((INDEX('Stock List'!$M$11:$M$1010, MATCH(Z912, 'Stock List'!$K$11:$K$1010, 0))/INDEX('Stock List'!$L$11:$L$1010, MATCH(Z912, 'Stock List'!$K$11:$K$1010, 0)))*Y912), 2), 0)</f>
        <v>0</v>
      </c>
      <c r="BT912" s="20"/>
      <c r="BU912" s="20">
        <f>IFERROR(ROUND(((INDEX('Stock List'!$M$11:$M$1010, MATCH(AB912, 'Stock List'!$K$11:$K$1010, 0))/INDEX('Stock List'!$L$11:$L$1010, MATCH(AB912, 'Stock List'!$K$11:$K$1010, 0)))*AA912), 2), 0)</f>
        <v>0</v>
      </c>
      <c r="BV912" s="20"/>
      <c r="BW912" s="20">
        <f>IFERROR(ROUND(((INDEX('Stock List'!$M$11:$M$1010, MATCH(AD912, 'Stock List'!$K$11:$K$1010, 0))/INDEX('Stock List'!$L$11:$L$1010, MATCH(AD912, 'Stock List'!$K$11:$K$1010, 0)))*AC912), 2), 0)</f>
        <v>0</v>
      </c>
      <c r="BX912" s="20"/>
      <c r="BY912" s="20">
        <f>IFERROR(ROUND(((INDEX('Stock List'!$M$11:$M$1010, MATCH(AF912, 'Stock List'!$K$11:$K$1010, 0))/INDEX('Stock List'!$L$11:$L$1010, MATCH(AF912, 'Stock List'!$K$11:$K$1010, 0)))*AE912), 2), 0)</f>
        <v>0</v>
      </c>
      <c r="BZ912" s="20"/>
      <c r="CA912" s="20">
        <f>IFERROR(ROUND(((INDEX('Stock List'!$M$11:$M$1010, MATCH(AH912, 'Stock List'!$K$11:$K$1010, 0))/INDEX('Stock List'!$L$11:$L$1010, MATCH(AH912, 'Stock List'!$K$11:$K$1010, 0)))*AG912), 2), 0)</f>
        <v>0</v>
      </c>
      <c r="CB912" s="20"/>
      <c r="CC912" s="20">
        <f>IFERROR(ROUND(((INDEX('Stock List'!$M$11:$M$1010, MATCH(AJ912, 'Stock List'!$K$11:$K$1010, 0))/INDEX('Stock List'!$L$11:$L$1010, MATCH(AJ912, 'Stock List'!$K$11:$K$1010, 0)))*AI912), 2), 0)</f>
        <v>0</v>
      </c>
      <c r="CD912" s="20"/>
      <c r="CE912" s="20">
        <f>IFERROR(ROUND(((INDEX('Stock List'!$M$11:$M$1010, MATCH(AL912, 'Stock List'!$K$11:$K$1010, 0))/INDEX('Stock List'!$L$11:$L$1010, MATCH(AL912, 'Stock List'!$K$11:$K$1010, 0)))*AK912), 2), 0)</f>
        <v>0</v>
      </c>
      <c r="CF912" s="20"/>
      <c r="CG912" s="20">
        <f>IFERROR(ROUND(((INDEX('Stock List'!$M$11:$M$1010, MATCH(AN912, 'Stock List'!$K$11:$K$1010, 0))/INDEX('Stock List'!$L$11:$L$1010, MATCH(AN912, 'Stock List'!$K$11:$K$1010, 0)))*AM912), 2), 0)</f>
        <v>0</v>
      </c>
      <c r="CH912" s="20"/>
      <c r="CI912" s="20">
        <f>IFERROR(ROUND(((INDEX('Stock List'!$M$11:$M$1010, MATCH(AP912, 'Stock List'!$K$11:$K$1010, 0))/INDEX('Stock List'!$L$11:$L$1010, MATCH(AP912, 'Stock List'!$K$11:$K$1010, 0)))*AO912), 2), 0)</f>
        <v>0</v>
      </c>
      <c r="CJ912" s="20"/>
      <c r="CK912" s="20">
        <f>IFERROR(ROUND(((INDEX('Stock List'!$M$11:$M$1010, MATCH(AR912, 'Stock List'!$K$11:$K$1010, 0))/INDEX('Stock List'!$L$11:$L$1010, MATCH(AR912, 'Stock List'!$K$11:$K$1010, 0)))*AQ912), 2), 0)</f>
        <v>0</v>
      </c>
      <c r="CL912" s="20"/>
      <c r="CM912" s="20">
        <f>IFERROR(ROUND(((INDEX('Stock List'!$M$11:$M$1010, MATCH(AT912, 'Stock List'!$K$11:$K$1010, 0))/INDEX('Stock List'!$L$11:$L$1010, MATCH(AT912, 'Stock List'!$K$11:$K$1010, 0)))*AS912), 2), 0)</f>
        <v>0</v>
      </c>
      <c r="CN912" s="20"/>
      <c r="CO912" s="20">
        <f>IFERROR(ROUND(((INDEX('Stock List'!$M$11:$M$1010, MATCH(AV912, 'Stock List'!$K$11:$K$1010, 0))/INDEX('Stock List'!$L$11:$L$1010, MATCH(AV912, 'Stock List'!$K$11:$K$1010, 0)))*AU912), 2), 0)</f>
        <v>0</v>
      </c>
      <c r="CP912" s="20"/>
      <c r="CQ912" s="20">
        <f>IFERROR(ROUND(((INDEX('Stock List'!$M$11:$M$1010, MATCH(AX912, 'Stock List'!$K$11:$K$1010, 0))/INDEX('Stock List'!$L$11:$L$1010, MATCH(AX912, 'Stock List'!$K$11:$K$1010, 0)))*AW912), 2), 0)</f>
        <v>0</v>
      </c>
      <c r="CR912" s="22"/>
      <c r="CT912" s="106" t="str">
        <f t="shared" si="757"/>
        <v/>
      </c>
      <c r="CU912" s="22" t="str">
        <f t="shared" si="758"/>
        <v/>
      </c>
      <c r="CX912" s="106" t="str">
        <f t="shared" si="759"/>
        <v/>
      </c>
      <c r="CY912" s="20" t="str">
        <f t="shared" si="760"/>
        <v/>
      </c>
      <c r="CZ912" s="22" t="str">
        <f t="shared" si="761"/>
        <v/>
      </c>
      <c r="DB912" s="76" t="str">
        <f>IF($H912="", "", COUNTIF($G$11:$G$1010, "&gt;"&amp;$G912)+1+COUNTIF($G$11:$G912, $G912)-1)</f>
        <v/>
      </c>
      <c r="DC912" s="76" t="str">
        <f>IF($H912="", "", COUNTIF($CZ$11:$CZ$1010, "&gt;"&amp;$CZ912)+1+COUNTIF($CZ$11:$CZ912, $CZ912)-1)</f>
        <v/>
      </c>
      <c r="DE912" s="147" t="str">
        <f t="shared" si="762"/>
        <v/>
      </c>
      <c r="DF912" s="148"/>
      <c r="DG912" s="19" t="str">
        <f t="shared" si="763"/>
        <v/>
      </c>
      <c r="DH912" s="153" t="str">
        <f t="shared" si="764"/>
        <v/>
      </c>
      <c r="DI912" s="19" t="str">
        <f t="shared" si="716"/>
        <v/>
      </c>
      <c r="DJ912" s="153" t="str">
        <f t="shared" si="717"/>
        <v/>
      </c>
      <c r="DK912" s="19" t="str">
        <f t="shared" si="718"/>
        <v/>
      </c>
      <c r="DL912" s="153" t="str">
        <f t="shared" si="719"/>
        <v/>
      </c>
      <c r="DM912" s="19" t="str">
        <f t="shared" si="720"/>
        <v/>
      </c>
      <c r="DN912" s="153" t="str">
        <f t="shared" si="721"/>
        <v/>
      </c>
      <c r="DO912" s="19" t="str">
        <f t="shared" si="722"/>
        <v/>
      </c>
      <c r="DP912" s="153" t="str">
        <f t="shared" si="723"/>
        <v/>
      </c>
      <c r="DQ912" s="19" t="str">
        <f t="shared" si="724"/>
        <v/>
      </c>
      <c r="DR912" s="153" t="str">
        <f t="shared" si="725"/>
        <v/>
      </c>
      <c r="DS912" s="19" t="str">
        <f t="shared" si="726"/>
        <v/>
      </c>
      <c r="DT912" s="153" t="str">
        <f t="shared" si="727"/>
        <v/>
      </c>
      <c r="DU912" s="19" t="str">
        <f t="shared" si="728"/>
        <v/>
      </c>
      <c r="DV912" s="153" t="str">
        <f t="shared" si="729"/>
        <v/>
      </c>
      <c r="DW912" s="19" t="str">
        <f t="shared" si="730"/>
        <v/>
      </c>
      <c r="DX912" s="153" t="str">
        <f t="shared" si="731"/>
        <v/>
      </c>
      <c r="DY912" s="19" t="str">
        <f t="shared" si="732"/>
        <v/>
      </c>
      <c r="DZ912" s="153" t="str">
        <f t="shared" si="733"/>
        <v/>
      </c>
      <c r="EA912" s="19" t="str">
        <f t="shared" si="734"/>
        <v/>
      </c>
      <c r="EB912" s="153" t="str">
        <f t="shared" si="735"/>
        <v/>
      </c>
      <c r="EC912" s="19" t="str">
        <f t="shared" si="736"/>
        <v/>
      </c>
      <c r="ED912" s="153" t="str">
        <f t="shared" si="737"/>
        <v/>
      </c>
      <c r="EE912" s="19" t="str">
        <f t="shared" si="738"/>
        <v/>
      </c>
      <c r="EF912" s="153" t="str">
        <f t="shared" si="739"/>
        <v/>
      </c>
      <c r="EG912" s="19" t="str">
        <f t="shared" si="740"/>
        <v/>
      </c>
      <c r="EH912" s="153" t="str">
        <f t="shared" si="741"/>
        <v/>
      </c>
      <c r="EI912" s="19" t="str">
        <f t="shared" si="742"/>
        <v/>
      </c>
      <c r="EJ912" s="153" t="str">
        <f t="shared" si="743"/>
        <v/>
      </c>
      <c r="EK912" s="19" t="str">
        <f t="shared" si="744"/>
        <v/>
      </c>
      <c r="EL912" s="153" t="str">
        <f t="shared" si="745"/>
        <v/>
      </c>
      <c r="EM912" s="19" t="str">
        <f t="shared" si="746"/>
        <v/>
      </c>
      <c r="EN912" s="153" t="str">
        <f t="shared" si="747"/>
        <v/>
      </c>
      <c r="EO912" s="19" t="str">
        <f t="shared" si="748"/>
        <v/>
      </c>
      <c r="EP912" s="153" t="str">
        <f t="shared" si="749"/>
        <v/>
      </c>
      <c r="EQ912" s="19" t="str">
        <f t="shared" si="750"/>
        <v/>
      </c>
      <c r="ER912" s="153" t="str">
        <f t="shared" si="751"/>
        <v/>
      </c>
      <c r="ES912" s="19" t="str">
        <f t="shared" si="752"/>
        <v/>
      </c>
      <c r="ET912" s="153" t="str">
        <f t="shared" si="753"/>
        <v/>
      </c>
    </row>
    <row r="913" spans="1:150" x14ac:dyDescent="0.25">
      <c r="A913" s="31"/>
      <c r="B913" s="91" t="str">
        <f t="shared" si="754"/>
        <v/>
      </c>
      <c r="C913" s="20" t="str">
        <f t="shared" si="714"/>
        <v/>
      </c>
      <c r="D913" s="97" t="str">
        <f t="shared" si="715"/>
        <v/>
      </c>
      <c r="E913" s="62" t="str">
        <f t="shared" si="755"/>
        <v/>
      </c>
      <c r="F913" s="31"/>
      <c r="G913" s="282"/>
      <c r="H913" s="283"/>
      <c r="I913" s="284"/>
      <c r="J913" s="285"/>
      <c r="K913" s="286"/>
      <c r="L913" s="287"/>
      <c r="M913" s="288"/>
      <c r="N913" s="287"/>
      <c r="O913" s="288"/>
      <c r="P913" s="287"/>
      <c r="Q913" s="288"/>
      <c r="R913" s="287"/>
      <c r="S913" s="288"/>
      <c r="T913" s="287"/>
      <c r="U913" s="288"/>
      <c r="V913" s="287"/>
      <c r="W913" s="288"/>
      <c r="X913" s="287"/>
      <c r="Y913" s="288"/>
      <c r="Z913" s="287"/>
      <c r="AA913" s="288"/>
      <c r="AB913" s="287"/>
      <c r="AC913" s="288"/>
      <c r="AD913" s="287"/>
      <c r="AE913" s="288"/>
      <c r="AF913" s="287"/>
      <c r="AG913" s="288"/>
      <c r="AH913" s="287"/>
      <c r="AI913" s="288"/>
      <c r="AJ913" s="287"/>
      <c r="AK913" s="288"/>
      <c r="AL913" s="287"/>
      <c r="AM913" s="288"/>
      <c r="AN913" s="287"/>
      <c r="AO913" s="288"/>
      <c r="AP913" s="287"/>
      <c r="AQ913" s="288"/>
      <c r="AR913" s="287"/>
      <c r="AS913" s="288"/>
      <c r="AT913" s="287"/>
      <c r="AU913" s="288"/>
      <c r="AV913" s="287"/>
      <c r="AW913" s="288"/>
      <c r="AX913" s="287"/>
      <c r="AY913" s="31"/>
      <c r="BA913" s="76" t="str">
        <f t="shared" si="756"/>
        <v/>
      </c>
      <c r="BC913" s="76" t="str">
        <f>IF('Stock List'!$K913="", "", 'Stock List'!$K913)</f>
        <v/>
      </c>
      <c r="BE913" s="106">
        <f>IFERROR(ROUND(((INDEX('Stock List'!$M$11:$M$1010, MATCH(L913, 'Stock List'!$K$11:$K$1010, 0))/INDEX('Stock List'!$L$11:$L$1010, MATCH(L913, 'Stock List'!$K$11:$K$1010, 0)))*K913), 2), 0)</f>
        <v>0</v>
      </c>
      <c r="BF913" s="20"/>
      <c r="BG913" s="20">
        <f>IFERROR(ROUND(((INDEX('Stock List'!$M$11:$M$1010, MATCH(N913, 'Stock List'!$K$11:$K$1010, 0))/INDEX('Stock List'!$L$11:$L$1010, MATCH(N913, 'Stock List'!$K$11:$K$1010, 0)))*M913), 2), 0)</f>
        <v>0</v>
      </c>
      <c r="BH913" s="20"/>
      <c r="BI913" s="20">
        <f>IFERROR(ROUND(((INDEX('Stock List'!$M$11:$M$1010, MATCH(P913, 'Stock List'!$K$11:$K$1010, 0))/INDEX('Stock List'!$L$11:$L$1010, MATCH(P913, 'Stock List'!$K$11:$K$1010, 0)))*O913), 2), 0)</f>
        <v>0</v>
      </c>
      <c r="BJ913" s="20"/>
      <c r="BK913" s="20">
        <f>IFERROR(ROUND(((INDEX('Stock List'!$M$11:$M$1010, MATCH(R913, 'Stock List'!$K$11:$K$1010, 0))/INDEX('Stock List'!$L$11:$L$1010, MATCH(R913, 'Stock List'!$K$11:$K$1010, 0)))*Q913), 2), 0)</f>
        <v>0</v>
      </c>
      <c r="BL913" s="20"/>
      <c r="BM913" s="20">
        <f>IFERROR(ROUND(((INDEX('Stock List'!$M$11:$M$1010, MATCH(T913, 'Stock List'!$K$11:$K$1010, 0))/INDEX('Stock List'!$L$11:$L$1010, MATCH(T913, 'Stock List'!$K$11:$K$1010, 0)))*S913), 2), 0)</f>
        <v>0</v>
      </c>
      <c r="BN913" s="20"/>
      <c r="BO913" s="20">
        <f>IFERROR(ROUND(((INDEX('Stock List'!$M$11:$M$1010, MATCH(V913, 'Stock List'!$K$11:$K$1010, 0))/INDEX('Stock List'!$L$11:$L$1010, MATCH(V913, 'Stock List'!$K$11:$K$1010, 0)))*U913), 2), 0)</f>
        <v>0</v>
      </c>
      <c r="BP913" s="20"/>
      <c r="BQ913" s="20">
        <f>IFERROR(ROUND(((INDEX('Stock List'!$M$11:$M$1010, MATCH(X913, 'Stock List'!$K$11:$K$1010, 0))/INDEX('Stock List'!$L$11:$L$1010, MATCH(X913, 'Stock List'!$K$11:$K$1010, 0)))*W913), 2), 0)</f>
        <v>0</v>
      </c>
      <c r="BR913" s="20"/>
      <c r="BS913" s="20">
        <f>IFERROR(ROUND(((INDEX('Stock List'!$M$11:$M$1010, MATCH(Z913, 'Stock List'!$K$11:$K$1010, 0))/INDEX('Stock List'!$L$11:$L$1010, MATCH(Z913, 'Stock List'!$K$11:$K$1010, 0)))*Y913), 2), 0)</f>
        <v>0</v>
      </c>
      <c r="BT913" s="20"/>
      <c r="BU913" s="20">
        <f>IFERROR(ROUND(((INDEX('Stock List'!$M$11:$M$1010, MATCH(AB913, 'Stock List'!$K$11:$K$1010, 0))/INDEX('Stock List'!$L$11:$L$1010, MATCH(AB913, 'Stock List'!$K$11:$K$1010, 0)))*AA913), 2), 0)</f>
        <v>0</v>
      </c>
      <c r="BV913" s="20"/>
      <c r="BW913" s="20">
        <f>IFERROR(ROUND(((INDEX('Stock List'!$M$11:$M$1010, MATCH(AD913, 'Stock List'!$K$11:$K$1010, 0))/INDEX('Stock List'!$L$11:$L$1010, MATCH(AD913, 'Stock List'!$K$11:$K$1010, 0)))*AC913), 2), 0)</f>
        <v>0</v>
      </c>
      <c r="BX913" s="20"/>
      <c r="BY913" s="20">
        <f>IFERROR(ROUND(((INDEX('Stock List'!$M$11:$M$1010, MATCH(AF913, 'Stock List'!$K$11:$K$1010, 0))/INDEX('Stock List'!$L$11:$L$1010, MATCH(AF913, 'Stock List'!$K$11:$K$1010, 0)))*AE913), 2), 0)</f>
        <v>0</v>
      </c>
      <c r="BZ913" s="20"/>
      <c r="CA913" s="20">
        <f>IFERROR(ROUND(((INDEX('Stock List'!$M$11:$M$1010, MATCH(AH913, 'Stock List'!$K$11:$K$1010, 0))/INDEX('Stock List'!$L$11:$L$1010, MATCH(AH913, 'Stock List'!$K$11:$K$1010, 0)))*AG913), 2), 0)</f>
        <v>0</v>
      </c>
      <c r="CB913" s="20"/>
      <c r="CC913" s="20">
        <f>IFERROR(ROUND(((INDEX('Stock List'!$M$11:$M$1010, MATCH(AJ913, 'Stock List'!$K$11:$K$1010, 0))/INDEX('Stock List'!$L$11:$L$1010, MATCH(AJ913, 'Stock List'!$K$11:$K$1010, 0)))*AI913), 2), 0)</f>
        <v>0</v>
      </c>
      <c r="CD913" s="20"/>
      <c r="CE913" s="20">
        <f>IFERROR(ROUND(((INDEX('Stock List'!$M$11:$M$1010, MATCH(AL913, 'Stock List'!$K$11:$K$1010, 0))/INDEX('Stock List'!$L$11:$L$1010, MATCH(AL913, 'Stock List'!$K$11:$K$1010, 0)))*AK913), 2), 0)</f>
        <v>0</v>
      </c>
      <c r="CF913" s="20"/>
      <c r="CG913" s="20">
        <f>IFERROR(ROUND(((INDEX('Stock List'!$M$11:$M$1010, MATCH(AN913, 'Stock List'!$K$11:$K$1010, 0))/INDEX('Stock List'!$L$11:$L$1010, MATCH(AN913, 'Stock List'!$K$11:$K$1010, 0)))*AM913), 2), 0)</f>
        <v>0</v>
      </c>
      <c r="CH913" s="20"/>
      <c r="CI913" s="20">
        <f>IFERROR(ROUND(((INDEX('Stock List'!$M$11:$M$1010, MATCH(AP913, 'Stock List'!$K$11:$K$1010, 0))/INDEX('Stock List'!$L$11:$L$1010, MATCH(AP913, 'Stock List'!$K$11:$K$1010, 0)))*AO913), 2), 0)</f>
        <v>0</v>
      </c>
      <c r="CJ913" s="20"/>
      <c r="CK913" s="20">
        <f>IFERROR(ROUND(((INDEX('Stock List'!$M$11:$M$1010, MATCH(AR913, 'Stock List'!$K$11:$K$1010, 0))/INDEX('Stock List'!$L$11:$L$1010, MATCH(AR913, 'Stock List'!$K$11:$K$1010, 0)))*AQ913), 2), 0)</f>
        <v>0</v>
      </c>
      <c r="CL913" s="20"/>
      <c r="CM913" s="20">
        <f>IFERROR(ROUND(((INDEX('Stock List'!$M$11:$M$1010, MATCH(AT913, 'Stock List'!$K$11:$K$1010, 0))/INDEX('Stock List'!$L$11:$L$1010, MATCH(AT913, 'Stock List'!$K$11:$K$1010, 0)))*AS913), 2), 0)</f>
        <v>0</v>
      </c>
      <c r="CN913" s="20"/>
      <c r="CO913" s="20">
        <f>IFERROR(ROUND(((INDEX('Stock List'!$M$11:$M$1010, MATCH(AV913, 'Stock List'!$K$11:$K$1010, 0))/INDEX('Stock List'!$L$11:$L$1010, MATCH(AV913, 'Stock List'!$K$11:$K$1010, 0)))*AU913), 2), 0)</f>
        <v>0</v>
      </c>
      <c r="CP913" s="20"/>
      <c r="CQ913" s="20">
        <f>IFERROR(ROUND(((INDEX('Stock List'!$M$11:$M$1010, MATCH(AX913, 'Stock List'!$K$11:$K$1010, 0))/INDEX('Stock List'!$L$11:$L$1010, MATCH(AX913, 'Stock List'!$K$11:$K$1010, 0)))*AW913), 2), 0)</f>
        <v>0</v>
      </c>
      <c r="CR913" s="22"/>
      <c r="CT913" s="106" t="str">
        <f t="shared" si="757"/>
        <v/>
      </c>
      <c r="CU913" s="22" t="str">
        <f t="shared" si="758"/>
        <v/>
      </c>
      <c r="CX913" s="106" t="str">
        <f t="shared" si="759"/>
        <v/>
      </c>
      <c r="CY913" s="20" t="str">
        <f t="shared" si="760"/>
        <v/>
      </c>
      <c r="CZ913" s="22" t="str">
        <f t="shared" si="761"/>
        <v/>
      </c>
      <c r="DB913" s="76" t="str">
        <f>IF($H913="", "", COUNTIF($G$11:$G$1010, "&gt;"&amp;$G913)+1+COUNTIF($G$11:$G913, $G913)-1)</f>
        <v/>
      </c>
      <c r="DC913" s="76" t="str">
        <f>IF($H913="", "", COUNTIF($CZ$11:$CZ$1010, "&gt;"&amp;$CZ913)+1+COUNTIF($CZ$11:$CZ913, $CZ913)-1)</f>
        <v/>
      </c>
      <c r="DE913" s="147" t="str">
        <f t="shared" si="762"/>
        <v/>
      </c>
      <c r="DF913" s="148"/>
      <c r="DG913" s="19" t="str">
        <f t="shared" si="763"/>
        <v/>
      </c>
      <c r="DH913" s="153" t="str">
        <f t="shared" si="764"/>
        <v/>
      </c>
      <c r="DI913" s="19" t="str">
        <f t="shared" si="716"/>
        <v/>
      </c>
      <c r="DJ913" s="153" t="str">
        <f t="shared" si="717"/>
        <v/>
      </c>
      <c r="DK913" s="19" t="str">
        <f t="shared" si="718"/>
        <v/>
      </c>
      <c r="DL913" s="153" t="str">
        <f t="shared" si="719"/>
        <v/>
      </c>
      <c r="DM913" s="19" t="str">
        <f t="shared" si="720"/>
        <v/>
      </c>
      <c r="DN913" s="153" t="str">
        <f t="shared" si="721"/>
        <v/>
      </c>
      <c r="DO913" s="19" t="str">
        <f t="shared" si="722"/>
        <v/>
      </c>
      <c r="DP913" s="153" t="str">
        <f t="shared" si="723"/>
        <v/>
      </c>
      <c r="DQ913" s="19" t="str">
        <f t="shared" si="724"/>
        <v/>
      </c>
      <c r="DR913" s="153" t="str">
        <f t="shared" si="725"/>
        <v/>
      </c>
      <c r="DS913" s="19" t="str">
        <f t="shared" si="726"/>
        <v/>
      </c>
      <c r="DT913" s="153" t="str">
        <f t="shared" si="727"/>
        <v/>
      </c>
      <c r="DU913" s="19" t="str">
        <f t="shared" si="728"/>
        <v/>
      </c>
      <c r="DV913" s="153" t="str">
        <f t="shared" si="729"/>
        <v/>
      </c>
      <c r="DW913" s="19" t="str">
        <f t="shared" si="730"/>
        <v/>
      </c>
      <c r="DX913" s="153" t="str">
        <f t="shared" si="731"/>
        <v/>
      </c>
      <c r="DY913" s="19" t="str">
        <f t="shared" si="732"/>
        <v/>
      </c>
      <c r="DZ913" s="153" t="str">
        <f t="shared" si="733"/>
        <v/>
      </c>
      <c r="EA913" s="19" t="str">
        <f t="shared" si="734"/>
        <v/>
      </c>
      <c r="EB913" s="153" t="str">
        <f t="shared" si="735"/>
        <v/>
      </c>
      <c r="EC913" s="19" t="str">
        <f t="shared" si="736"/>
        <v/>
      </c>
      <c r="ED913" s="153" t="str">
        <f t="shared" si="737"/>
        <v/>
      </c>
      <c r="EE913" s="19" t="str">
        <f t="shared" si="738"/>
        <v/>
      </c>
      <c r="EF913" s="153" t="str">
        <f t="shared" si="739"/>
        <v/>
      </c>
      <c r="EG913" s="19" t="str">
        <f t="shared" si="740"/>
        <v/>
      </c>
      <c r="EH913" s="153" t="str">
        <f t="shared" si="741"/>
        <v/>
      </c>
      <c r="EI913" s="19" t="str">
        <f t="shared" si="742"/>
        <v/>
      </c>
      <c r="EJ913" s="153" t="str">
        <f t="shared" si="743"/>
        <v/>
      </c>
      <c r="EK913" s="19" t="str">
        <f t="shared" si="744"/>
        <v/>
      </c>
      <c r="EL913" s="153" t="str">
        <f t="shared" si="745"/>
        <v/>
      </c>
      <c r="EM913" s="19" t="str">
        <f t="shared" si="746"/>
        <v/>
      </c>
      <c r="EN913" s="153" t="str">
        <f t="shared" si="747"/>
        <v/>
      </c>
      <c r="EO913" s="19" t="str">
        <f t="shared" si="748"/>
        <v/>
      </c>
      <c r="EP913" s="153" t="str">
        <f t="shared" si="749"/>
        <v/>
      </c>
      <c r="EQ913" s="19" t="str">
        <f t="shared" si="750"/>
        <v/>
      </c>
      <c r="ER913" s="153" t="str">
        <f t="shared" si="751"/>
        <v/>
      </c>
      <c r="ES913" s="19" t="str">
        <f t="shared" si="752"/>
        <v/>
      </c>
      <c r="ET913" s="153" t="str">
        <f t="shared" si="753"/>
        <v/>
      </c>
    </row>
    <row r="914" spans="1:150" x14ac:dyDescent="0.25">
      <c r="A914" s="31"/>
      <c r="B914" s="91" t="str">
        <f t="shared" si="754"/>
        <v/>
      </c>
      <c r="C914" s="20" t="str">
        <f t="shared" si="714"/>
        <v/>
      </c>
      <c r="D914" s="97" t="str">
        <f t="shared" si="715"/>
        <v/>
      </c>
      <c r="E914" s="62" t="str">
        <f t="shared" si="755"/>
        <v/>
      </c>
      <c r="F914" s="31"/>
      <c r="G914" s="282"/>
      <c r="H914" s="283"/>
      <c r="I914" s="284"/>
      <c r="J914" s="285"/>
      <c r="K914" s="286"/>
      <c r="L914" s="287"/>
      <c r="M914" s="288"/>
      <c r="N914" s="287"/>
      <c r="O914" s="288"/>
      <c r="P914" s="287"/>
      <c r="Q914" s="288"/>
      <c r="R914" s="287"/>
      <c r="S914" s="288"/>
      <c r="T914" s="287"/>
      <c r="U914" s="288"/>
      <c r="V914" s="287"/>
      <c r="W914" s="288"/>
      <c r="X914" s="287"/>
      <c r="Y914" s="288"/>
      <c r="Z914" s="287"/>
      <c r="AA914" s="288"/>
      <c r="AB914" s="287"/>
      <c r="AC914" s="288"/>
      <c r="AD914" s="287"/>
      <c r="AE914" s="288"/>
      <c r="AF914" s="287"/>
      <c r="AG914" s="288"/>
      <c r="AH914" s="287"/>
      <c r="AI914" s="288"/>
      <c r="AJ914" s="287"/>
      <c r="AK914" s="288"/>
      <c r="AL914" s="287"/>
      <c r="AM914" s="288"/>
      <c r="AN914" s="287"/>
      <c r="AO914" s="288"/>
      <c r="AP914" s="287"/>
      <c r="AQ914" s="288"/>
      <c r="AR914" s="287"/>
      <c r="AS914" s="288"/>
      <c r="AT914" s="287"/>
      <c r="AU914" s="288"/>
      <c r="AV914" s="287"/>
      <c r="AW914" s="288"/>
      <c r="AX914" s="287"/>
      <c r="AY914" s="31"/>
      <c r="BA914" s="76" t="str">
        <f t="shared" si="756"/>
        <v/>
      </c>
      <c r="BC914" s="76" t="str">
        <f>IF('Stock List'!$K914="", "", 'Stock List'!$K914)</f>
        <v/>
      </c>
      <c r="BE914" s="106">
        <f>IFERROR(ROUND(((INDEX('Stock List'!$M$11:$M$1010, MATCH(L914, 'Stock List'!$K$11:$K$1010, 0))/INDEX('Stock List'!$L$11:$L$1010, MATCH(L914, 'Stock List'!$K$11:$K$1010, 0)))*K914), 2), 0)</f>
        <v>0</v>
      </c>
      <c r="BF914" s="20"/>
      <c r="BG914" s="20">
        <f>IFERROR(ROUND(((INDEX('Stock List'!$M$11:$M$1010, MATCH(N914, 'Stock List'!$K$11:$K$1010, 0))/INDEX('Stock List'!$L$11:$L$1010, MATCH(N914, 'Stock List'!$K$11:$K$1010, 0)))*M914), 2), 0)</f>
        <v>0</v>
      </c>
      <c r="BH914" s="20"/>
      <c r="BI914" s="20">
        <f>IFERROR(ROUND(((INDEX('Stock List'!$M$11:$M$1010, MATCH(P914, 'Stock List'!$K$11:$K$1010, 0))/INDEX('Stock List'!$L$11:$L$1010, MATCH(P914, 'Stock List'!$K$11:$K$1010, 0)))*O914), 2), 0)</f>
        <v>0</v>
      </c>
      <c r="BJ914" s="20"/>
      <c r="BK914" s="20">
        <f>IFERROR(ROUND(((INDEX('Stock List'!$M$11:$M$1010, MATCH(R914, 'Stock List'!$K$11:$K$1010, 0))/INDEX('Stock List'!$L$11:$L$1010, MATCH(R914, 'Stock List'!$K$11:$K$1010, 0)))*Q914), 2), 0)</f>
        <v>0</v>
      </c>
      <c r="BL914" s="20"/>
      <c r="BM914" s="20">
        <f>IFERROR(ROUND(((INDEX('Stock List'!$M$11:$M$1010, MATCH(T914, 'Stock List'!$K$11:$K$1010, 0))/INDEX('Stock List'!$L$11:$L$1010, MATCH(T914, 'Stock List'!$K$11:$K$1010, 0)))*S914), 2), 0)</f>
        <v>0</v>
      </c>
      <c r="BN914" s="20"/>
      <c r="BO914" s="20">
        <f>IFERROR(ROUND(((INDEX('Stock List'!$M$11:$M$1010, MATCH(V914, 'Stock List'!$K$11:$K$1010, 0))/INDEX('Stock List'!$L$11:$L$1010, MATCH(V914, 'Stock List'!$K$11:$K$1010, 0)))*U914), 2), 0)</f>
        <v>0</v>
      </c>
      <c r="BP914" s="20"/>
      <c r="BQ914" s="20">
        <f>IFERROR(ROUND(((INDEX('Stock List'!$M$11:$M$1010, MATCH(X914, 'Stock List'!$K$11:$K$1010, 0))/INDEX('Stock List'!$L$11:$L$1010, MATCH(X914, 'Stock List'!$K$11:$K$1010, 0)))*W914), 2), 0)</f>
        <v>0</v>
      </c>
      <c r="BR914" s="20"/>
      <c r="BS914" s="20">
        <f>IFERROR(ROUND(((INDEX('Stock List'!$M$11:$M$1010, MATCH(Z914, 'Stock List'!$K$11:$K$1010, 0))/INDEX('Stock List'!$L$11:$L$1010, MATCH(Z914, 'Stock List'!$K$11:$K$1010, 0)))*Y914), 2), 0)</f>
        <v>0</v>
      </c>
      <c r="BT914" s="20"/>
      <c r="BU914" s="20">
        <f>IFERROR(ROUND(((INDEX('Stock List'!$M$11:$M$1010, MATCH(AB914, 'Stock List'!$K$11:$K$1010, 0))/INDEX('Stock List'!$L$11:$L$1010, MATCH(AB914, 'Stock List'!$K$11:$K$1010, 0)))*AA914), 2), 0)</f>
        <v>0</v>
      </c>
      <c r="BV914" s="20"/>
      <c r="BW914" s="20">
        <f>IFERROR(ROUND(((INDEX('Stock List'!$M$11:$M$1010, MATCH(AD914, 'Stock List'!$K$11:$K$1010, 0))/INDEX('Stock List'!$L$11:$L$1010, MATCH(AD914, 'Stock List'!$K$11:$K$1010, 0)))*AC914), 2), 0)</f>
        <v>0</v>
      </c>
      <c r="BX914" s="20"/>
      <c r="BY914" s="20">
        <f>IFERROR(ROUND(((INDEX('Stock List'!$M$11:$M$1010, MATCH(AF914, 'Stock List'!$K$11:$K$1010, 0))/INDEX('Stock List'!$L$11:$L$1010, MATCH(AF914, 'Stock List'!$K$11:$K$1010, 0)))*AE914), 2), 0)</f>
        <v>0</v>
      </c>
      <c r="BZ914" s="20"/>
      <c r="CA914" s="20">
        <f>IFERROR(ROUND(((INDEX('Stock List'!$M$11:$M$1010, MATCH(AH914, 'Stock List'!$K$11:$K$1010, 0))/INDEX('Stock List'!$L$11:$L$1010, MATCH(AH914, 'Stock List'!$K$11:$K$1010, 0)))*AG914), 2), 0)</f>
        <v>0</v>
      </c>
      <c r="CB914" s="20"/>
      <c r="CC914" s="20">
        <f>IFERROR(ROUND(((INDEX('Stock List'!$M$11:$M$1010, MATCH(AJ914, 'Stock List'!$K$11:$K$1010, 0))/INDEX('Stock List'!$L$11:$L$1010, MATCH(AJ914, 'Stock List'!$K$11:$K$1010, 0)))*AI914), 2), 0)</f>
        <v>0</v>
      </c>
      <c r="CD914" s="20"/>
      <c r="CE914" s="20">
        <f>IFERROR(ROUND(((INDEX('Stock List'!$M$11:$M$1010, MATCH(AL914, 'Stock List'!$K$11:$K$1010, 0))/INDEX('Stock List'!$L$11:$L$1010, MATCH(AL914, 'Stock List'!$K$11:$K$1010, 0)))*AK914), 2), 0)</f>
        <v>0</v>
      </c>
      <c r="CF914" s="20"/>
      <c r="CG914" s="20">
        <f>IFERROR(ROUND(((INDEX('Stock List'!$M$11:$M$1010, MATCH(AN914, 'Stock List'!$K$11:$K$1010, 0))/INDEX('Stock List'!$L$11:$L$1010, MATCH(AN914, 'Stock List'!$K$11:$K$1010, 0)))*AM914), 2), 0)</f>
        <v>0</v>
      </c>
      <c r="CH914" s="20"/>
      <c r="CI914" s="20">
        <f>IFERROR(ROUND(((INDEX('Stock List'!$M$11:$M$1010, MATCH(AP914, 'Stock List'!$K$11:$K$1010, 0))/INDEX('Stock List'!$L$11:$L$1010, MATCH(AP914, 'Stock List'!$K$11:$K$1010, 0)))*AO914), 2), 0)</f>
        <v>0</v>
      </c>
      <c r="CJ914" s="20"/>
      <c r="CK914" s="20">
        <f>IFERROR(ROUND(((INDEX('Stock List'!$M$11:$M$1010, MATCH(AR914, 'Stock List'!$K$11:$K$1010, 0))/INDEX('Stock List'!$L$11:$L$1010, MATCH(AR914, 'Stock List'!$K$11:$K$1010, 0)))*AQ914), 2), 0)</f>
        <v>0</v>
      </c>
      <c r="CL914" s="20"/>
      <c r="CM914" s="20">
        <f>IFERROR(ROUND(((INDEX('Stock List'!$M$11:$M$1010, MATCH(AT914, 'Stock List'!$K$11:$K$1010, 0))/INDEX('Stock List'!$L$11:$L$1010, MATCH(AT914, 'Stock List'!$K$11:$K$1010, 0)))*AS914), 2), 0)</f>
        <v>0</v>
      </c>
      <c r="CN914" s="20"/>
      <c r="CO914" s="20">
        <f>IFERROR(ROUND(((INDEX('Stock List'!$M$11:$M$1010, MATCH(AV914, 'Stock List'!$K$11:$K$1010, 0))/INDEX('Stock List'!$L$11:$L$1010, MATCH(AV914, 'Stock List'!$K$11:$K$1010, 0)))*AU914), 2), 0)</f>
        <v>0</v>
      </c>
      <c r="CP914" s="20"/>
      <c r="CQ914" s="20">
        <f>IFERROR(ROUND(((INDEX('Stock List'!$M$11:$M$1010, MATCH(AX914, 'Stock List'!$K$11:$K$1010, 0))/INDEX('Stock List'!$L$11:$L$1010, MATCH(AX914, 'Stock List'!$K$11:$K$1010, 0)))*AW914), 2), 0)</f>
        <v>0</v>
      </c>
      <c r="CR914" s="22"/>
      <c r="CT914" s="106" t="str">
        <f t="shared" si="757"/>
        <v/>
      </c>
      <c r="CU914" s="22" t="str">
        <f t="shared" si="758"/>
        <v/>
      </c>
      <c r="CX914" s="106" t="str">
        <f t="shared" si="759"/>
        <v/>
      </c>
      <c r="CY914" s="20" t="str">
        <f t="shared" si="760"/>
        <v/>
      </c>
      <c r="CZ914" s="22" t="str">
        <f t="shared" si="761"/>
        <v/>
      </c>
      <c r="DB914" s="76" t="str">
        <f>IF($H914="", "", COUNTIF($G$11:$G$1010, "&gt;"&amp;$G914)+1+COUNTIF($G$11:$G914, $G914)-1)</f>
        <v/>
      </c>
      <c r="DC914" s="76" t="str">
        <f>IF($H914="", "", COUNTIF($CZ$11:$CZ$1010, "&gt;"&amp;$CZ914)+1+COUNTIF($CZ$11:$CZ914, $CZ914)-1)</f>
        <v/>
      </c>
      <c r="DE914" s="147" t="str">
        <f t="shared" si="762"/>
        <v/>
      </c>
      <c r="DF914" s="148"/>
      <c r="DG914" s="19" t="str">
        <f t="shared" si="763"/>
        <v/>
      </c>
      <c r="DH914" s="153" t="str">
        <f t="shared" si="764"/>
        <v/>
      </c>
      <c r="DI914" s="19" t="str">
        <f t="shared" si="716"/>
        <v/>
      </c>
      <c r="DJ914" s="153" t="str">
        <f t="shared" si="717"/>
        <v/>
      </c>
      <c r="DK914" s="19" t="str">
        <f t="shared" si="718"/>
        <v/>
      </c>
      <c r="DL914" s="153" t="str">
        <f t="shared" si="719"/>
        <v/>
      </c>
      <c r="DM914" s="19" t="str">
        <f t="shared" si="720"/>
        <v/>
      </c>
      <c r="DN914" s="153" t="str">
        <f t="shared" si="721"/>
        <v/>
      </c>
      <c r="DO914" s="19" t="str">
        <f t="shared" si="722"/>
        <v/>
      </c>
      <c r="DP914" s="153" t="str">
        <f t="shared" si="723"/>
        <v/>
      </c>
      <c r="DQ914" s="19" t="str">
        <f t="shared" si="724"/>
        <v/>
      </c>
      <c r="DR914" s="153" t="str">
        <f t="shared" si="725"/>
        <v/>
      </c>
      <c r="DS914" s="19" t="str">
        <f t="shared" si="726"/>
        <v/>
      </c>
      <c r="DT914" s="153" t="str">
        <f t="shared" si="727"/>
        <v/>
      </c>
      <c r="DU914" s="19" t="str">
        <f t="shared" si="728"/>
        <v/>
      </c>
      <c r="DV914" s="153" t="str">
        <f t="shared" si="729"/>
        <v/>
      </c>
      <c r="DW914" s="19" t="str">
        <f t="shared" si="730"/>
        <v/>
      </c>
      <c r="DX914" s="153" t="str">
        <f t="shared" si="731"/>
        <v/>
      </c>
      <c r="DY914" s="19" t="str">
        <f t="shared" si="732"/>
        <v/>
      </c>
      <c r="DZ914" s="153" t="str">
        <f t="shared" si="733"/>
        <v/>
      </c>
      <c r="EA914" s="19" t="str">
        <f t="shared" si="734"/>
        <v/>
      </c>
      <c r="EB914" s="153" t="str">
        <f t="shared" si="735"/>
        <v/>
      </c>
      <c r="EC914" s="19" t="str">
        <f t="shared" si="736"/>
        <v/>
      </c>
      <c r="ED914" s="153" t="str">
        <f t="shared" si="737"/>
        <v/>
      </c>
      <c r="EE914" s="19" t="str">
        <f t="shared" si="738"/>
        <v/>
      </c>
      <c r="EF914" s="153" t="str">
        <f t="shared" si="739"/>
        <v/>
      </c>
      <c r="EG914" s="19" t="str">
        <f t="shared" si="740"/>
        <v/>
      </c>
      <c r="EH914" s="153" t="str">
        <f t="shared" si="741"/>
        <v/>
      </c>
      <c r="EI914" s="19" t="str">
        <f t="shared" si="742"/>
        <v/>
      </c>
      <c r="EJ914" s="153" t="str">
        <f t="shared" si="743"/>
        <v/>
      </c>
      <c r="EK914" s="19" t="str">
        <f t="shared" si="744"/>
        <v/>
      </c>
      <c r="EL914" s="153" t="str">
        <f t="shared" si="745"/>
        <v/>
      </c>
      <c r="EM914" s="19" t="str">
        <f t="shared" si="746"/>
        <v/>
      </c>
      <c r="EN914" s="153" t="str">
        <f t="shared" si="747"/>
        <v/>
      </c>
      <c r="EO914" s="19" t="str">
        <f t="shared" si="748"/>
        <v/>
      </c>
      <c r="EP914" s="153" t="str">
        <f t="shared" si="749"/>
        <v/>
      </c>
      <c r="EQ914" s="19" t="str">
        <f t="shared" si="750"/>
        <v/>
      </c>
      <c r="ER914" s="153" t="str">
        <f t="shared" si="751"/>
        <v/>
      </c>
      <c r="ES914" s="19" t="str">
        <f t="shared" si="752"/>
        <v/>
      </c>
      <c r="ET914" s="153" t="str">
        <f t="shared" si="753"/>
        <v/>
      </c>
    </row>
    <row r="915" spans="1:150" x14ac:dyDescent="0.25">
      <c r="A915" s="31"/>
      <c r="B915" s="91" t="str">
        <f t="shared" si="754"/>
        <v/>
      </c>
      <c r="C915" s="20" t="str">
        <f t="shared" si="714"/>
        <v/>
      </c>
      <c r="D915" s="97" t="str">
        <f t="shared" si="715"/>
        <v/>
      </c>
      <c r="E915" s="62" t="str">
        <f t="shared" si="755"/>
        <v/>
      </c>
      <c r="F915" s="31"/>
      <c r="G915" s="282"/>
      <c r="H915" s="283"/>
      <c r="I915" s="284"/>
      <c r="J915" s="285"/>
      <c r="K915" s="286"/>
      <c r="L915" s="287"/>
      <c r="M915" s="288"/>
      <c r="N915" s="287"/>
      <c r="O915" s="288"/>
      <c r="P915" s="287"/>
      <c r="Q915" s="288"/>
      <c r="R915" s="287"/>
      <c r="S915" s="288"/>
      <c r="T915" s="287"/>
      <c r="U915" s="288"/>
      <c r="V915" s="287"/>
      <c r="W915" s="288"/>
      <c r="X915" s="287"/>
      <c r="Y915" s="288"/>
      <c r="Z915" s="287"/>
      <c r="AA915" s="288"/>
      <c r="AB915" s="287"/>
      <c r="AC915" s="288"/>
      <c r="AD915" s="287"/>
      <c r="AE915" s="288"/>
      <c r="AF915" s="287"/>
      <c r="AG915" s="288"/>
      <c r="AH915" s="287"/>
      <c r="AI915" s="288"/>
      <c r="AJ915" s="287"/>
      <c r="AK915" s="288"/>
      <c r="AL915" s="287"/>
      <c r="AM915" s="288"/>
      <c r="AN915" s="287"/>
      <c r="AO915" s="288"/>
      <c r="AP915" s="287"/>
      <c r="AQ915" s="288"/>
      <c r="AR915" s="287"/>
      <c r="AS915" s="288"/>
      <c r="AT915" s="287"/>
      <c r="AU915" s="288"/>
      <c r="AV915" s="287"/>
      <c r="AW915" s="288"/>
      <c r="AX915" s="287"/>
      <c r="AY915" s="31"/>
      <c r="BA915" s="76" t="str">
        <f t="shared" si="756"/>
        <v/>
      </c>
      <c r="BC915" s="76" t="str">
        <f>IF('Stock List'!$K915="", "", 'Stock List'!$K915)</f>
        <v/>
      </c>
      <c r="BE915" s="106">
        <f>IFERROR(ROUND(((INDEX('Stock List'!$M$11:$M$1010, MATCH(L915, 'Stock List'!$K$11:$K$1010, 0))/INDEX('Stock List'!$L$11:$L$1010, MATCH(L915, 'Stock List'!$K$11:$K$1010, 0)))*K915), 2), 0)</f>
        <v>0</v>
      </c>
      <c r="BF915" s="20"/>
      <c r="BG915" s="20">
        <f>IFERROR(ROUND(((INDEX('Stock List'!$M$11:$M$1010, MATCH(N915, 'Stock List'!$K$11:$K$1010, 0))/INDEX('Stock List'!$L$11:$L$1010, MATCH(N915, 'Stock List'!$K$11:$K$1010, 0)))*M915), 2), 0)</f>
        <v>0</v>
      </c>
      <c r="BH915" s="20"/>
      <c r="BI915" s="20">
        <f>IFERROR(ROUND(((INDEX('Stock List'!$M$11:$M$1010, MATCH(P915, 'Stock List'!$K$11:$K$1010, 0))/INDEX('Stock List'!$L$11:$L$1010, MATCH(P915, 'Stock List'!$K$11:$K$1010, 0)))*O915), 2), 0)</f>
        <v>0</v>
      </c>
      <c r="BJ915" s="20"/>
      <c r="BK915" s="20">
        <f>IFERROR(ROUND(((INDEX('Stock List'!$M$11:$M$1010, MATCH(R915, 'Stock List'!$K$11:$K$1010, 0))/INDEX('Stock List'!$L$11:$L$1010, MATCH(R915, 'Stock List'!$K$11:$K$1010, 0)))*Q915), 2), 0)</f>
        <v>0</v>
      </c>
      <c r="BL915" s="20"/>
      <c r="BM915" s="20">
        <f>IFERROR(ROUND(((INDEX('Stock List'!$M$11:$M$1010, MATCH(T915, 'Stock List'!$K$11:$K$1010, 0))/INDEX('Stock List'!$L$11:$L$1010, MATCH(T915, 'Stock List'!$K$11:$K$1010, 0)))*S915), 2), 0)</f>
        <v>0</v>
      </c>
      <c r="BN915" s="20"/>
      <c r="BO915" s="20">
        <f>IFERROR(ROUND(((INDEX('Stock List'!$M$11:$M$1010, MATCH(V915, 'Stock List'!$K$11:$K$1010, 0))/INDEX('Stock List'!$L$11:$L$1010, MATCH(V915, 'Stock List'!$K$11:$K$1010, 0)))*U915), 2), 0)</f>
        <v>0</v>
      </c>
      <c r="BP915" s="20"/>
      <c r="BQ915" s="20">
        <f>IFERROR(ROUND(((INDEX('Stock List'!$M$11:$M$1010, MATCH(X915, 'Stock List'!$K$11:$K$1010, 0))/INDEX('Stock List'!$L$11:$L$1010, MATCH(X915, 'Stock List'!$K$11:$K$1010, 0)))*W915), 2), 0)</f>
        <v>0</v>
      </c>
      <c r="BR915" s="20"/>
      <c r="BS915" s="20">
        <f>IFERROR(ROUND(((INDEX('Stock List'!$M$11:$M$1010, MATCH(Z915, 'Stock List'!$K$11:$K$1010, 0))/INDEX('Stock List'!$L$11:$L$1010, MATCH(Z915, 'Stock List'!$K$11:$K$1010, 0)))*Y915), 2), 0)</f>
        <v>0</v>
      </c>
      <c r="BT915" s="20"/>
      <c r="BU915" s="20">
        <f>IFERROR(ROUND(((INDEX('Stock List'!$M$11:$M$1010, MATCH(AB915, 'Stock List'!$K$11:$K$1010, 0))/INDEX('Stock List'!$L$11:$L$1010, MATCH(AB915, 'Stock List'!$K$11:$K$1010, 0)))*AA915), 2), 0)</f>
        <v>0</v>
      </c>
      <c r="BV915" s="20"/>
      <c r="BW915" s="20">
        <f>IFERROR(ROUND(((INDEX('Stock List'!$M$11:$M$1010, MATCH(AD915, 'Stock List'!$K$11:$K$1010, 0))/INDEX('Stock List'!$L$11:$L$1010, MATCH(AD915, 'Stock List'!$K$11:$K$1010, 0)))*AC915), 2), 0)</f>
        <v>0</v>
      </c>
      <c r="BX915" s="20"/>
      <c r="BY915" s="20">
        <f>IFERROR(ROUND(((INDEX('Stock List'!$M$11:$M$1010, MATCH(AF915, 'Stock List'!$K$11:$K$1010, 0))/INDEX('Stock List'!$L$11:$L$1010, MATCH(AF915, 'Stock List'!$K$11:$K$1010, 0)))*AE915), 2), 0)</f>
        <v>0</v>
      </c>
      <c r="BZ915" s="20"/>
      <c r="CA915" s="20">
        <f>IFERROR(ROUND(((INDEX('Stock List'!$M$11:$M$1010, MATCH(AH915, 'Stock List'!$K$11:$K$1010, 0))/INDEX('Stock List'!$L$11:$L$1010, MATCH(AH915, 'Stock List'!$K$11:$K$1010, 0)))*AG915), 2), 0)</f>
        <v>0</v>
      </c>
      <c r="CB915" s="20"/>
      <c r="CC915" s="20">
        <f>IFERROR(ROUND(((INDEX('Stock List'!$M$11:$M$1010, MATCH(AJ915, 'Stock List'!$K$11:$K$1010, 0))/INDEX('Stock List'!$L$11:$L$1010, MATCH(AJ915, 'Stock List'!$K$11:$K$1010, 0)))*AI915), 2), 0)</f>
        <v>0</v>
      </c>
      <c r="CD915" s="20"/>
      <c r="CE915" s="20">
        <f>IFERROR(ROUND(((INDEX('Stock List'!$M$11:$M$1010, MATCH(AL915, 'Stock List'!$K$11:$K$1010, 0))/INDEX('Stock List'!$L$11:$L$1010, MATCH(AL915, 'Stock List'!$K$11:$K$1010, 0)))*AK915), 2), 0)</f>
        <v>0</v>
      </c>
      <c r="CF915" s="20"/>
      <c r="CG915" s="20">
        <f>IFERROR(ROUND(((INDEX('Stock List'!$M$11:$M$1010, MATCH(AN915, 'Stock List'!$K$11:$K$1010, 0))/INDEX('Stock List'!$L$11:$L$1010, MATCH(AN915, 'Stock List'!$K$11:$K$1010, 0)))*AM915), 2), 0)</f>
        <v>0</v>
      </c>
      <c r="CH915" s="20"/>
      <c r="CI915" s="20">
        <f>IFERROR(ROUND(((INDEX('Stock List'!$M$11:$M$1010, MATCH(AP915, 'Stock List'!$K$11:$K$1010, 0))/INDEX('Stock List'!$L$11:$L$1010, MATCH(AP915, 'Stock List'!$K$11:$K$1010, 0)))*AO915), 2), 0)</f>
        <v>0</v>
      </c>
      <c r="CJ915" s="20"/>
      <c r="CK915" s="20">
        <f>IFERROR(ROUND(((INDEX('Stock List'!$M$11:$M$1010, MATCH(AR915, 'Stock List'!$K$11:$K$1010, 0))/INDEX('Stock List'!$L$11:$L$1010, MATCH(AR915, 'Stock List'!$K$11:$K$1010, 0)))*AQ915), 2), 0)</f>
        <v>0</v>
      </c>
      <c r="CL915" s="20"/>
      <c r="CM915" s="20">
        <f>IFERROR(ROUND(((INDEX('Stock List'!$M$11:$M$1010, MATCH(AT915, 'Stock List'!$K$11:$K$1010, 0))/INDEX('Stock List'!$L$11:$L$1010, MATCH(AT915, 'Stock List'!$K$11:$K$1010, 0)))*AS915), 2), 0)</f>
        <v>0</v>
      </c>
      <c r="CN915" s="20"/>
      <c r="CO915" s="20">
        <f>IFERROR(ROUND(((INDEX('Stock List'!$M$11:$M$1010, MATCH(AV915, 'Stock List'!$K$11:$K$1010, 0))/INDEX('Stock List'!$L$11:$L$1010, MATCH(AV915, 'Stock List'!$K$11:$K$1010, 0)))*AU915), 2), 0)</f>
        <v>0</v>
      </c>
      <c r="CP915" s="20"/>
      <c r="CQ915" s="20">
        <f>IFERROR(ROUND(((INDEX('Stock List'!$M$11:$M$1010, MATCH(AX915, 'Stock List'!$K$11:$K$1010, 0))/INDEX('Stock List'!$L$11:$L$1010, MATCH(AX915, 'Stock List'!$K$11:$K$1010, 0)))*AW915), 2), 0)</f>
        <v>0</v>
      </c>
      <c r="CR915" s="22"/>
      <c r="CT915" s="106" t="str">
        <f t="shared" si="757"/>
        <v/>
      </c>
      <c r="CU915" s="22" t="str">
        <f t="shared" si="758"/>
        <v/>
      </c>
      <c r="CX915" s="106" t="str">
        <f t="shared" si="759"/>
        <v/>
      </c>
      <c r="CY915" s="20" t="str">
        <f t="shared" si="760"/>
        <v/>
      </c>
      <c r="CZ915" s="22" t="str">
        <f t="shared" si="761"/>
        <v/>
      </c>
      <c r="DB915" s="76" t="str">
        <f>IF($H915="", "", COUNTIF($G$11:$G$1010, "&gt;"&amp;$G915)+1+COUNTIF($G$11:$G915, $G915)-1)</f>
        <v/>
      </c>
      <c r="DC915" s="76" t="str">
        <f>IF($H915="", "", COUNTIF($CZ$11:$CZ$1010, "&gt;"&amp;$CZ915)+1+COUNTIF($CZ$11:$CZ915, $CZ915)-1)</f>
        <v/>
      </c>
      <c r="DE915" s="147" t="str">
        <f t="shared" si="762"/>
        <v/>
      </c>
      <c r="DF915" s="148"/>
      <c r="DG915" s="19" t="str">
        <f t="shared" si="763"/>
        <v/>
      </c>
      <c r="DH915" s="153" t="str">
        <f t="shared" si="764"/>
        <v/>
      </c>
      <c r="DI915" s="19" t="str">
        <f t="shared" si="716"/>
        <v/>
      </c>
      <c r="DJ915" s="153" t="str">
        <f t="shared" si="717"/>
        <v/>
      </c>
      <c r="DK915" s="19" t="str">
        <f t="shared" si="718"/>
        <v/>
      </c>
      <c r="DL915" s="153" t="str">
        <f t="shared" si="719"/>
        <v/>
      </c>
      <c r="DM915" s="19" t="str">
        <f t="shared" si="720"/>
        <v/>
      </c>
      <c r="DN915" s="153" t="str">
        <f t="shared" si="721"/>
        <v/>
      </c>
      <c r="DO915" s="19" t="str">
        <f t="shared" si="722"/>
        <v/>
      </c>
      <c r="DP915" s="153" t="str">
        <f t="shared" si="723"/>
        <v/>
      </c>
      <c r="DQ915" s="19" t="str">
        <f t="shared" si="724"/>
        <v/>
      </c>
      <c r="DR915" s="153" t="str">
        <f t="shared" si="725"/>
        <v/>
      </c>
      <c r="DS915" s="19" t="str">
        <f t="shared" si="726"/>
        <v/>
      </c>
      <c r="DT915" s="153" t="str">
        <f t="shared" si="727"/>
        <v/>
      </c>
      <c r="DU915" s="19" t="str">
        <f t="shared" si="728"/>
        <v/>
      </c>
      <c r="DV915" s="153" t="str">
        <f t="shared" si="729"/>
        <v/>
      </c>
      <c r="DW915" s="19" t="str">
        <f t="shared" si="730"/>
        <v/>
      </c>
      <c r="DX915" s="153" t="str">
        <f t="shared" si="731"/>
        <v/>
      </c>
      <c r="DY915" s="19" t="str">
        <f t="shared" si="732"/>
        <v/>
      </c>
      <c r="DZ915" s="153" t="str">
        <f t="shared" si="733"/>
        <v/>
      </c>
      <c r="EA915" s="19" t="str">
        <f t="shared" si="734"/>
        <v/>
      </c>
      <c r="EB915" s="153" t="str">
        <f t="shared" si="735"/>
        <v/>
      </c>
      <c r="EC915" s="19" t="str">
        <f t="shared" si="736"/>
        <v/>
      </c>
      <c r="ED915" s="153" t="str">
        <f t="shared" si="737"/>
        <v/>
      </c>
      <c r="EE915" s="19" t="str">
        <f t="shared" si="738"/>
        <v/>
      </c>
      <c r="EF915" s="153" t="str">
        <f t="shared" si="739"/>
        <v/>
      </c>
      <c r="EG915" s="19" t="str">
        <f t="shared" si="740"/>
        <v/>
      </c>
      <c r="EH915" s="153" t="str">
        <f t="shared" si="741"/>
        <v/>
      </c>
      <c r="EI915" s="19" t="str">
        <f t="shared" si="742"/>
        <v/>
      </c>
      <c r="EJ915" s="153" t="str">
        <f t="shared" si="743"/>
        <v/>
      </c>
      <c r="EK915" s="19" t="str">
        <f t="shared" si="744"/>
        <v/>
      </c>
      <c r="EL915" s="153" t="str">
        <f t="shared" si="745"/>
        <v/>
      </c>
      <c r="EM915" s="19" t="str">
        <f t="shared" si="746"/>
        <v/>
      </c>
      <c r="EN915" s="153" t="str">
        <f t="shared" si="747"/>
        <v/>
      </c>
      <c r="EO915" s="19" t="str">
        <f t="shared" si="748"/>
        <v/>
      </c>
      <c r="EP915" s="153" t="str">
        <f t="shared" si="749"/>
        <v/>
      </c>
      <c r="EQ915" s="19" t="str">
        <f t="shared" si="750"/>
        <v/>
      </c>
      <c r="ER915" s="153" t="str">
        <f t="shared" si="751"/>
        <v/>
      </c>
      <c r="ES915" s="19" t="str">
        <f t="shared" si="752"/>
        <v/>
      </c>
      <c r="ET915" s="153" t="str">
        <f t="shared" si="753"/>
        <v/>
      </c>
    </row>
    <row r="916" spans="1:150" x14ac:dyDescent="0.25">
      <c r="A916" s="31"/>
      <c r="B916" s="91" t="str">
        <f t="shared" si="754"/>
        <v/>
      </c>
      <c r="C916" s="20" t="str">
        <f t="shared" si="714"/>
        <v/>
      </c>
      <c r="D916" s="97" t="str">
        <f t="shared" si="715"/>
        <v/>
      </c>
      <c r="E916" s="62" t="str">
        <f t="shared" si="755"/>
        <v/>
      </c>
      <c r="F916" s="31"/>
      <c r="G916" s="282"/>
      <c r="H916" s="283"/>
      <c r="I916" s="284"/>
      <c r="J916" s="285"/>
      <c r="K916" s="286"/>
      <c r="L916" s="287"/>
      <c r="M916" s="288"/>
      <c r="N916" s="287"/>
      <c r="O916" s="288"/>
      <c r="P916" s="287"/>
      <c r="Q916" s="288"/>
      <c r="R916" s="287"/>
      <c r="S916" s="288"/>
      <c r="T916" s="287"/>
      <c r="U916" s="288"/>
      <c r="V916" s="287"/>
      <c r="W916" s="288"/>
      <c r="X916" s="287"/>
      <c r="Y916" s="288"/>
      <c r="Z916" s="287"/>
      <c r="AA916" s="288"/>
      <c r="AB916" s="287"/>
      <c r="AC916" s="288"/>
      <c r="AD916" s="287"/>
      <c r="AE916" s="288"/>
      <c r="AF916" s="287"/>
      <c r="AG916" s="288"/>
      <c r="AH916" s="287"/>
      <c r="AI916" s="288"/>
      <c r="AJ916" s="287"/>
      <c r="AK916" s="288"/>
      <c r="AL916" s="287"/>
      <c r="AM916" s="288"/>
      <c r="AN916" s="287"/>
      <c r="AO916" s="288"/>
      <c r="AP916" s="287"/>
      <c r="AQ916" s="288"/>
      <c r="AR916" s="287"/>
      <c r="AS916" s="288"/>
      <c r="AT916" s="287"/>
      <c r="AU916" s="288"/>
      <c r="AV916" s="287"/>
      <c r="AW916" s="288"/>
      <c r="AX916" s="287"/>
      <c r="AY916" s="31"/>
      <c r="BA916" s="76" t="str">
        <f t="shared" si="756"/>
        <v/>
      </c>
      <c r="BC916" s="76" t="str">
        <f>IF('Stock List'!$K916="", "", 'Stock List'!$K916)</f>
        <v/>
      </c>
      <c r="BE916" s="106">
        <f>IFERROR(ROUND(((INDEX('Stock List'!$M$11:$M$1010, MATCH(L916, 'Stock List'!$K$11:$K$1010, 0))/INDEX('Stock List'!$L$11:$L$1010, MATCH(L916, 'Stock List'!$K$11:$K$1010, 0)))*K916), 2), 0)</f>
        <v>0</v>
      </c>
      <c r="BF916" s="20"/>
      <c r="BG916" s="20">
        <f>IFERROR(ROUND(((INDEX('Stock List'!$M$11:$M$1010, MATCH(N916, 'Stock List'!$K$11:$K$1010, 0))/INDEX('Stock List'!$L$11:$L$1010, MATCH(N916, 'Stock List'!$K$11:$K$1010, 0)))*M916), 2), 0)</f>
        <v>0</v>
      </c>
      <c r="BH916" s="20"/>
      <c r="BI916" s="20">
        <f>IFERROR(ROUND(((INDEX('Stock List'!$M$11:$M$1010, MATCH(P916, 'Stock List'!$K$11:$K$1010, 0))/INDEX('Stock List'!$L$11:$L$1010, MATCH(P916, 'Stock List'!$K$11:$K$1010, 0)))*O916), 2), 0)</f>
        <v>0</v>
      </c>
      <c r="BJ916" s="20"/>
      <c r="BK916" s="20">
        <f>IFERROR(ROUND(((INDEX('Stock List'!$M$11:$M$1010, MATCH(R916, 'Stock List'!$K$11:$K$1010, 0))/INDEX('Stock List'!$L$11:$L$1010, MATCH(R916, 'Stock List'!$K$11:$K$1010, 0)))*Q916), 2), 0)</f>
        <v>0</v>
      </c>
      <c r="BL916" s="20"/>
      <c r="BM916" s="20">
        <f>IFERROR(ROUND(((INDEX('Stock List'!$M$11:$M$1010, MATCH(T916, 'Stock List'!$K$11:$K$1010, 0))/INDEX('Stock List'!$L$11:$L$1010, MATCH(T916, 'Stock List'!$K$11:$K$1010, 0)))*S916), 2), 0)</f>
        <v>0</v>
      </c>
      <c r="BN916" s="20"/>
      <c r="BO916" s="20">
        <f>IFERROR(ROUND(((INDEX('Stock List'!$M$11:$M$1010, MATCH(V916, 'Stock List'!$K$11:$K$1010, 0))/INDEX('Stock List'!$L$11:$L$1010, MATCH(V916, 'Stock List'!$K$11:$K$1010, 0)))*U916), 2), 0)</f>
        <v>0</v>
      </c>
      <c r="BP916" s="20"/>
      <c r="BQ916" s="20">
        <f>IFERROR(ROUND(((INDEX('Stock List'!$M$11:$M$1010, MATCH(X916, 'Stock List'!$K$11:$K$1010, 0))/INDEX('Stock List'!$L$11:$L$1010, MATCH(X916, 'Stock List'!$K$11:$K$1010, 0)))*W916), 2), 0)</f>
        <v>0</v>
      </c>
      <c r="BR916" s="20"/>
      <c r="BS916" s="20">
        <f>IFERROR(ROUND(((INDEX('Stock List'!$M$11:$M$1010, MATCH(Z916, 'Stock List'!$K$11:$K$1010, 0))/INDEX('Stock List'!$L$11:$L$1010, MATCH(Z916, 'Stock List'!$K$11:$K$1010, 0)))*Y916), 2), 0)</f>
        <v>0</v>
      </c>
      <c r="BT916" s="20"/>
      <c r="BU916" s="20">
        <f>IFERROR(ROUND(((INDEX('Stock List'!$M$11:$M$1010, MATCH(AB916, 'Stock List'!$K$11:$K$1010, 0))/INDEX('Stock List'!$L$11:$L$1010, MATCH(AB916, 'Stock List'!$K$11:$K$1010, 0)))*AA916), 2), 0)</f>
        <v>0</v>
      </c>
      <c r="BV916" s="20"/>
      <c r="BW916" s="20">
        <f>IFERROR(ROUND(((INDEX('Stock List'!$M$11:$M$1010, MATCH(AD916, 'Stock List'!$K$11:$K$1010, 0))/INDEX('Stock List'!$L$11:$L$1010, MATCH(AD916, 'Stock List'!$K$11:$K$1010, 0)))*AC916), 2), 0)</f>
        <v>0</v>
      </c>
      <c r="BX916" s="20"/>
      <c r="BY916" s="20">
        <f>IFERROR(ROUND(((INDEX('Stock List'!$M$11:$M$1010, MATCH(AF916, 'Stock List'!$K$11:$K$1010, 0))/INDEX('Stock List'!$L$11:$L$1010, MATCH(AF916, 'Stock List'!$K$11:$K$1010, 0)))*AE916), 2), 0)</f>
        <v>0</v>
      </c>
      <c r="BZ916" s="20"/>
      <c r="CA916" s="20">
        <f>IFERROR(ROUND(((INDEX('Stock List'!$M$11:$M$1010, MATCH(AH916, 'Stock List'!$K$11:$K$1010, 0))/INDEX('Stock List'!$L$11:$L$1010, MATCH(AH916, 'Stock List'!$K$11:$K$1010, 0)))*AG916), 2), 0)</f>
        <v>0</v>
      </c>
      <c r="CB916" s="20"/>
      <c r="CC916" s="20">
        <f>IFERROR(ROUND(((INDEX('Stock List'!$M$11:$M$1010, MATCH(AJ916, 'Stock List'!$K$11:$K$1010, 0))/INDEX('Stock List'!$L$11:$L$1010, MATCH(AJ916, 'Stock List'!$K$11:$K$1010, 0)))*AI916), 2), 0)</f>
        <v>0</v>
      </c>
      <c r="CD916" s="20"/>
      <c r="CE916" s="20">
        <f>IFERROR(ROUND(((INDEX('Stock List'!$M$11:$M$1010, MATCH(AL916, 'Stock List'!$K$11:$K$1010, 0))/INDEX('Stock List'!$L$11:$L$1010, MATCH(AL916, 'Stock List'!$K$11:$K$1010, 0)))*AK916), 2), 0)</f>
        <v>0</v>
      </c>
      <c r="CF916" s="20"/>
      <c r="CG916" s="20">
        <f>IFERROR(ROUND(((INDEX('Stock List'!$M$11:$M$1010, MATCH(AN916, 'Stock List'!$K$11:$K$1010, 0))/INDEX('Stock List'!$L$11:$L$1010, MATCH(AN916, 'Stock List'!$K$11:$K$1010, 0)))*AM916), 2), 0)</f>
        <v>0</v>
      </c>
      <c r="CH916" s="20"/>
      <c r="CI916" s="20">
        <f>IFERROR(ROUND(((INDEX('Stock List'!$M$11:$M$1010, MATCH(AP916, 'Stock List'!$K$11:$K$1010, 0))/INDEX('Stock List'!$L$11:$L$1010, MATCH(AP916, 'Stock List'!$K$11:$K$1010, 0)))*AO916), 2), 0)</f>
        <v>0</v>
      </c>
      <c r="CJ916" s="20"/>
      <c r="CK916" s="20">
        <f>IFERROR(ROUND(((INDEX('Stock List'!$M$11:$M$1010, MATCH(AR916, 'Stock List'!$K$11:$K$1010, 0))/INDEX('Stock List'!$L$11:$L$1010, MATCH(AR916, 'Stock List'!$K$11:$K$1010, 0)))*AQ916), 2), 0)</f>
        <v>0</v>
      </c>
      <c r="CL916" s="20"/>
      <c r="CM916" s="20">
        <f>IFERROR(ROUND(((INDEX('Stock List'!$M$11:$M$1010, MATCH(AT916, 'Stock List'!$K$11:$K$1010, 0))/INDEX('Stock List'!$L$11:$L$1010, MATCH(AT916, 'Stock List'!$K$11:$K$1010, 0)))*AS916), 2), 0)</f>
        <v>0</v>
      </c>
      <c r="CN916" s="20"/>
      <c r="CO916" s="20">
        <f>IFERROR(ROUND(((INDEX('Stock List'!$M$11:$M$1010, MATCH(AV916, 'Stock List'!$K$11:$K$1010, 0))/INDEX('Stock List'!$L$11:$L$1010, MATCH(AV916, 'Stock List'!$K$11:$K$1010, 0)))*AU916), 2), 0)</f>
        <v>0</v>
      </c>
      <c r="CP916" s="20"/>
      <c r="CQ916" s="20">
        <f>IFERROR(ROUND(((INDEX('Stock List'!$M$11:$M$1010, MATCH(AX916, 'Stock List'!$K$11:$K$1010, 0))/INDEX('Stock List'!$L$11:$L$1010, MATCH(AX916, 'Stock List'!$K$11:$K$1010, 0)))*AW916), 2), 0)</f>
        <v>0</v>
      </c>
      <c r="CR916" s="22"/>
      <c r="CT916" s="106" t="str">
        <f t="shared" si="757"/>
        <v/>
      </c>
      <c r="CU916" s="22" t="str">
        <f t="shared" si="758"/>
        <v/>
      </c>
      <c r="CX916" s="106" t="str">
        <f t="shared" si="759"/>
        <v/>
      </c>
      <c r="CY916" s="20" t="str">
        <f t="shared" si="760"/>
        <v/>
      </c>
      <c r="CZ916" s="22" t="str">
        <f t="shared" si="761"/>
        <v/>
      </c>
      <c r="DB916" s="76" t="str">
        <f>IF($H916="", "", COUNTIF($G$11:$G$1010, "&gt;"&amp;$G916)+1+COUNTIF($G$11:$G916, $G916)-1)</f>
        <v/>
      </c>
      <c r="DC916" s="76" t="str">
        <f>IF($H916="", "", COUNTIF($CZ$11:$CZ$1010, "&gt;"&amp;$CZ916)+1+COUNTIF($CZ$11:$CZ916, $CZ916)-1)</f>
        <v/>
      </c>
      <c r="DE916" s="147" t="str">
        <f t="shared" si="762"/>
        <v/>
      </c>
      <c r="DF916" s="148"/>
      <c r="DG916" s="19" t="str">
        <f t="shared" si="763"/>
        <v/>
      </c>
      <c r="DH916" s="153" t="str">
        <f t="shared" si="764"/>
        <v/>
      </c>
      <c r="DI916" s="19" t="str">
        <f t="shared" si="716"/>
        <v/>
      </c>
      <c r="DJ916" s="153" t="str">
        <f t="shared" si="717"/>
        <v/>
      </c>
      <c r="DK916" s="19" t="str">
        <f t="shared" si="718"/>
        <v/>
      </c>
      <c r="DL916" s="153" t="str">
        <f t="shared" si="719"/>
        <v/>
      </c>
      <c r="DM916" s="19" t="str">
        <f t="shared" si="720"/>
        <v/>
      </c>
      <c r="DN916" s="153" t="str">
        <f t="shared" si="721"/>
        <v/>
      </c>
      <c r="DO916" s="19" t="str">
        <f t="shared" si="722"/>
        <v/>
      </c>
      <c r="DP916" s="153" t="str">
        <f t="shared" si="723"/>
        <v/>
      </c>
      <c r="DQ916" s="19" t="str">
        <f t="shared" si="724"/>
        <v/>
      </c>
      <c r="DR916" s="153" t="str">
        <f t="shared" si="725"/>
        <v/>
      </c>
      <c r="DS916" s="19" t="str">
        <f t="shared" si="726"/>
        <v/>
      </c>
      <c r="DT916" s="153" t="str">
        <f t="shared" si="727"/>
        <v/>
      </c>
      <c r="DU916" s="19" t="str">
        <f t="shared" si="728"/>
        <v/>
      </c>
      <c r="DV916" s="153" t="str">
        <f t="shared" si="729"/>
        <v/>
      </c>
      <c r="DW916" s="19" t="str">
        <f t="shared" si="730"/>
        <v/>
      </c>
      <c r="DX916" s="153" t="str">
        <f t="shared" si="731"/>
        <v/>
      </c>
      <c r="DY916" s="19" t="str">
        <f t="shared" si="732"/>
        <v/>
      </c>
      <c r="DZ916" s="153" t="str">
        <f t="shared" si="733"/>
        <v/>
      </c>
      <c r="EA916" s="19" t="str">
        <f t="shared" si="734"/>
        <v/>
      </c>
      <c r="EB916" s="153" t="str">
        <f t="shared" si="735"/>
        <v/>
      </c>
      <c r="EC916" s="19" t="str">
        <f t="shared" si="736"/>
        <v/>
      </c>
      <c r="ED916" s="153" t="str">
        <f t="shared" si="737"/>
        <v/>
      </c>
      <c r="EE916" s="19" t="str">
        <f t="shared" si="738"/>
        <v/>
      </c>
      <c r="EF916" s="153" t="str">
        <f t="shared" si="739"/>
        <v/>
      </c>
      <c r="EG916" s="19" t="str">
        <f t="shared" si="740"/>
        <v/>
      </c>
      <c r="EH916" s="153" t="str">
        <f t="shared" si="741"/>
        <v/>
      </c>
      <c r="EI916" s="19" t="str">
        <f t="shared" si="742"/>
        <v/>
      </c>
      <c r="EJ916" s="153" t="str">
        <f t="shared" si="743"/>
        <v/>
      </c>
      <c r="EK916" s="19" t="str">
        <f t="shared" si="744"/>
        <v/>
      </c>
      <c r="EL916" s="153" t="str">
        <f t="shared" si="745"/>
        <v/>
      </c>
      <c r="EM916" s="19" t="str">
        <f t="shared" si="746"/>
        <v/>
      </c>
      <c r="EN916" s="153" t="str">
        <f t="shared" si="747"/>
        <v/>
      </c>
      <c r="EO916" s="19" t="str">
        <f t="shared" si="748"/>
        <v/>
      </c>
      <c r="EP916" s="153" t="str">
        <f t="shared" si="749"/>
        <v/>
      </c>
      <c r="EQ916" s="19" t="str">
        <f t="shared" si="750"/>
        <v/>
      </c>
      <c r="ER916" s="153" t="str">
        <f t="shared" si="751"/>
        <v/>
      </c>
      <c r="ES916" s="19" t="str">
        <f t="shared" si="752"/>
        <v/>
      </c>
      <c r="ET916" s="153" t="str">
        <f t="shared" si="753"/>
        <v/>
      </c>
    </row>
    <row r="917" spans="1:150" x14ac:dyDescent="0.25">
      <c r="A917" s="31"/>
      <c r="B917" s="91" t="str">
        <f t="shared" si="754"/>
        <v/>
      </c>
      <c r="C917" s="20" t="str">
        <f t="shared" si="714"/>
        <v/>
      </c>
      <c r="D917" s="97" t="str">
        <f t="shared" si="715"/>
        <v/>
      </c>
      <c r="E917" s="62" t="str">
        <f t="shared" si="755"/>
        <v/>
      </c>
      <c r="F917" s="31"/>
      <c r="G917" s="282"/>
      <c r="H917" s="283"/>
      <c r="I917" s="284"/>
      <c r="J917" s="285"/>
      <c r="K917" s="286"/>
      <c r="L917" s="287"/>
      <c r="M917" s="288"/>
      <c r="N917" s="287"/>
      <c r="O917" s="288"/>
      <c r="P917" s="287"/>
      <c r="Q917" s="288"/>
      <c r="R917" s="287"/>
      <c r="S917" s="288"/>
      <c r="T917" s="287"/>
      <c r="U917" s="288"/>
      <c r="V917" s="287"/>
      <c r="W917" s="288"/>
      <c r="X917" s="287"/>
      <c r="Y917" s="288"/>
      <c r="Z917" s="287"/>
      <c r="AA917" s="288"/>
      <c r="AB917" s="287"/>
      <c r="AC917" s="288"/>
      <c r="AD917" s="287"/>
      <c r="AE917" s="288"/>
      <c r="AF917" s="287"/>
      <c r="AG917" s="288"/>
      <c r="AH917" s="287"/>
      <c r="AI917" s="288"/>
      <c r="AJ917" s="287"/>
      <c r="AK917" s="288"/>
      <c r="AL917" s="287"/>
      <c r="AM917" s="288"/>
      <c r="AN917" s="287"/>
      <c r="AO917" s="288"/>
      <c r="AP917" s="287"/>
      <c r="AQ917" s="288"/>
      <c r="AR917" s="287"/>
      <c r="AS917" s="288"/>
      <c r="AT917" s="287"/>
      <c r="AU917" s="288"/>
      <c r="AV917" s="287"/>
      <c r="AW917" s="288"/>
      <c r="AX917" s="287"/>
      <c r="AY917" s="31"/>
      <c r="BA917" s="76" t="str">
        <f t="shared" si="756"/>
        <v/>
      </c>
      <c r="BC917" s="76" t="str">
        <f>IF('Stock List'!$K917="", "", 'Stock List'!$K917)</f>
        <v/>
      </c>
      <c r="BE917" s="106">
        <f>IFERROR(ROUND(((INDEX('Stock List'!$M$11:$M$1010, MATCH(L917, 'Stock List'!$K$11:$K$1010, 0))/INDEX('Stock List'!$L$11:$L$1010, MATCH(L917, 'Stock List'!$K$11:$K$1010, 0)))*K917), 2), 0)</f>
        <v>0</v>
      </c>
      <c r="BF917" s="20"/>
      <c r="BG917" s="20">
        <f>IFERROR(ROUND(((INDEX('Stock List'!$M$11:$M$1010, MATCH(N917, 'Stock List'!$K$11:$K$1010, 0))/INDEX('Stock List'!$L$11:$L$1010, MATCH(N917, 'Stock List'!$K$11:$K$1010, 0)))*M917), 2), 0)</f>
        <v>0</v>
      </c>
      <c r="BH917" s="20"/>
      <c r="BI917" s="20">
        <f>IFERROR(ROUND(((INDEX('Stock List'!$M$11:$M$1010, MATCH(P917, 'Stock List'!$K$11:$K$1010, 0))/INDEX('Stock List'!$L$11:$L$1010, MATCH(P917, 'Stock List'!$K$11:$K$1010, 0)))*O917), 2), 0)</f>
        <v>0</v>
      </c>
      <c r="BJ917" s="20"/>
      <c r="BK917" s="20">
        <f>IFERROR(ROUND(((INDEX('Stock List'!$M$11:$M$1010, MATCH(R917, 'Stock List'!$K$11:$K$1010, 0))/INDEX('Stock List'!$L$11:$L$1010, MATCH(R917, 'Stock List'!$K$11:$K$1010, 0)))*Q917), 2), 0)</f>
        <v>0</v>
      </c>
      <c r="BL917" s="20"/>
      <c r="BM917" s="20">
        <f>IFERROR(ROUND(((INDEX('Stock List'!$M$11:$M$1010, MATCH(T917, 'Stock List'!$K$11:$K$1010, 0))/INDEX('Stock List'!$L$11:$L$1010, MATCH(T917, 'Stock List'!$K$11:$K$1010, 0)))*S917), 2), 0)</f>
        <v>0</v>
      </c>
      <c r="BN917" s="20"/>
      <c r="BO917" s="20">
        <f>IFERROR(ROUND(((INDEX('Stock List'!$M$11:$M$1010, MATCH(V917, 'Stock List'!$K$11:$K$1010, 0))/INDEX('Stock List'!$L$11:$L$1010, MATCH(V917, 'Stock List'!$K$11:$K$1010, 0)))*U917), 2), 0)</f>
        <v>0</v>
      </c>
      <c r="BP917" s="20"/>
      <c r="BQ917" s="20">
        <f>IFERROR(ROUND(((INDEX('Stock List'!$M$11:$M$1010, MATCH(X917, 'Stock List'!$K$11:$K$1010, 0))/INDEX('Stock List'!$L$11:$L$1010, MATCH(X917, 'Stock List'!$K$11:$K$1010, 0)))*W917), 2), 0)</f>
        <v>0</v>
      </c>
      <c r="BR917" s="20"/>
      <c r="BS917" s="20">
        <f>IFERROR(ROUND(((INDEX('Stock List'!$M$11:$M$1010, MATCH(Z917, 'Stock List'!$K$11:$K$1010, 0))/INDEX('Stock List'!$L$11:$L$1010, MATCH(Z917, 'Stock List'!$K$11:$K$1010, 0)))*Y917), 2), 0)</f>
        <v>0</v>
      </c>
      <c r="BT917" s="20"/>
      <c r="BU917" s="20">
        <f>IFERROR(ROUND(((INDEX('Stock List'!$M$11:$M$1010, MATCH(AB917, 'Stock List'!$K$11:$K$1010, 0))/INDEX('Stock List'!$L$11:$L$1010, MATCH(AB917, 'Stock List'!$K$11:$K$1010, 0)))*AA917), 2), 0)</f>
        <v>0</v>
      </c>
      <c r="BV917" s="20"/>
      <c r="BW917" s="20">
        <f>IFERROR(ROUND(((INDEX('Stock List'!$M$11:$M$1010, MATCH(AD917, 'Stock List'!$K$11:$K$1010, 0))/INDEX('Stock List'!$L$11:$L$1010, MATCH(AD917, 'Stock List'!$K$11:$K$1010, 0)))*AC917), 2), 0)</f>
        <v>0</v>
      </c>
      <c r="BX917" s="20"/>
      <c r="BY917" s="20">
        <f>IFERROR(ROUND(((INDEX('Stock List'!$M$11:$M$1010, MATCH(AF917, 'Stock List'!$K$11:$K$1010, 0))/INDEX('Stock List'!$L$11:$L$1010, MATCH(AF917, 'Stock List'!$K$11:$K$1010, 0)))*AE917), 2), 0)</f>
        <v>0</v>
      </c>
      <c r="BZ917" s="20"/>
      <c r="CA917" s="20">
        <f>IFERROR(ROUND(((INDEX('Stock List'!$M$11:$M$1010, MATCH(AH917, 'Stock List'!$K$11:$K$1010, 0))/INDEX('Stock List'!$L$11:$L$1010, MATCH(AH917, 'Stock List'!$K$11:$K$1010, 0)))*AG917), 2), 0)</f>
        <v>0</v>
      </c>
      <c r="CB917" s="20"/>
      <c r="CC917" s="20">
        <f>IFERROR(ROUND(((INDEX('Stock List'!$M$11:$M$1010, MATCH(AJ917, 'Stock List'!$K$11:$K$1010, 0))/INDEX('Stock List'!$L$11:$L$1010, MATCH(AJ917, 'Stock List'!$K$11:$K$1010, 0)))*AI917), 2), 0)</f>
        <v>0</v>
      </c>
      <c r="CD917" s="20"/>
      <c r="CE917" s="20">
        <f>IFERROR(ROUND(((INDEX('Stock List'!$M$11:$M$1010, MATCH(AL917, 'Stock List'!$K$11:$K$1010, 0))/INDEX('Stock List'!$L$11:$L$1010, MATCH(AL917, 'Stock List'!$K$11:$K$1010, 0)))*AK917), 2), 0)</f>
        <v>0</v>
      </c>
      <c r="CF917" s="20"/>
      <c r="CG917" s="20">
        <f>IFERROR(ROUND(((INDEX('Stock List'!$M$11:$M$1010, MATCH(AN917, 'Stock List'!$K$11:$K$1010, 0))/INDEX('Stock List'!$L$11:$L$1010, MATCH(AN917, 'Stock List'!$K$11:$K$1010, 0)))*AM917), 2), 0)</f>
        <v>0</v>
      </c>
      <c r="CH917" s="20"/>
      <c r="CI917" s="20">
        <f>IFERROR(ROUND(((INDEX('Stock List'!$M$11:$M$1010, MATCH(AP917, 'Stock List'!$K$11:$K$1010, 0))/INDEX('Stock List'!$L$11:$L$1010, MATCH(AP917, 'Stock List'!$K$11:$K$1010, 0)))*AO917), 2), 0)</f>
        <v>0</v>
      </c>
      <c r="CJ917" s="20"/>
      <c r="CK917" s="20">
        <f>IFERROR(ROUND(((INDEX('Stock List'!$M$11:$M$1010, MATCH(AR917, 'Stock List'!$K$11:$K$1010, 0))/INDEX('Stock List'!$L$11:$L$1010, MATCH(AR917, 'Stock List'!$K$11:$K$1010, 0)))*AQ917), 2), 0)</f>
        <v>0</v>
      </c>
      <c r="CL917" s="20"/>
      <c r="CM917" s="20">
        <f>IFERROR(ROUND(((INDEX('Stock List'!$M$11:$M$1010, MATCH(AT917, 'Stock List'!$K$11:$K$1010, 0))/INDEX('Stock List'!$L$11:$L$1010, MATCH(AT917, 'Stock List'!$K$11:$K$1010, 0)))*AS917), 2), 0)</f>
        <v>0</v>
      </c>
      <c r="CN917" s="20"/>
      <c r="CO917" s="20">
        <f>IFERROR(ROUND(((INDEX('Stock List'!$M$11:$M$1010, MATCH(AV917, 'Stock List'!$K$11:$K$1010, 0))/INDEX('Stock List'!$L$11:$L$1010, MATCH(AV917, 'Stock List'!$K$11:$K$1010, 0)))*AU917), 2), 0)</f>
        <v>0</v>
      </c>
      <c r="CP917" s="20"/>
      <c r="CQ917" s="20">
        <f>IFERROR(ROUND(((INDEX('Stock List'!$M$11:$M$1010, MATCH(AX917, 'Stock List'!$K$11:$K$1010, 0))/INDEX('Stock List'!$L$11:$L$1010, MATCH(AX917, 'Stock List'!$K$11:$K$1010, 0)))*AW917), 2), 0)</f>
        <v>0</v>
      </c>
      <c r="CR917" s="22"/>
      <c r="CT917" s="106" t="str">
        <f t="shared" si="757"/>
        <v/>
      </c>
      <c r="CU917" s="22" t="str">
        <f t="shared" si="758"/>
        <v/>
      </c>
      <c r="CX917" s="106" t="str">
        <f t="shared" si="759"/>
        <v/>
      </c>
      <c r="CY917" s="20" t="str">
        <f t="shared" si="760"/>
        <v/>
      </c>
      <c r="CZ917" s="22" t="str">
        <f t="shared" si="761"/>
        <v/>
      </c>
      <c r="DB917" s="76" t="str">
        <f>IF($H917="", "", COUNTIF($G$11:$G$1010, "&gt;"&amp;$G917)+1+COUNTIF($G$11:$G917, $G917)-1)</f>
        <v/>
      </c>
      <c r="DC917" s="76" t="str">
        <f>IF($H917="", "", COUNTIF($CZ$11:$CZ$1010, "&gt;"&amp;$CZ917)+1+COUNTIF($CZ$11:$CZ917, $CZ917)-1)</f>
        <v/>
      </c>
      <c r="DE917" s="147" t="str">
        <f t="shared" si="762"/>
        <v/>
      </c>
      <c r="DF917" s="148"/>
      <c r="DG917" s="19" t="str">
        <f t="shared" si="763"/>
        <v/>
      </c>
      <c r="DH917" s="153" t="str">
        <f t="shared" si="764"/>
        <v/>
      </c>
      <c r="DI917" s="19" t="str">
        <f t="shared" si="716"/>
        <v/>
      </c>
      <c r="DJ917" s="153" t="str">
        <f t="shared" si="717"/>
        <v/>
      </c>
      <c r="DK917" s="19" t="str">
        <f t="shared" si="718"/>
        <v/>
      </c>
      <c r="DL917" s="153" t="str">
        <f t="shared" si="719"/>
        <v/>
      </c>
      <c r="DM917" s="19" t="str">
        <f t="shared" si="720"/>
        <v/>
      </c>
      <c r="DN917" s="153" t="str">
        <f t="shared" si="721"/>
        <v/>
      </c>
      <c r="DO917" s="19" t="str">
        <f t="shared" si="722"/>
        <v/>
      </c>
      <c r="DP917" s="153" t="str">
        <f t="shared" si="723"/>
        <v/>
      </c>
      <c r="DQ917" s="19" t="str">
        <f t="shared" si="724"/>
        <v/>
      </c>
      <c r="DR917" s="153" t="str">
        <f t="shared" si="725"/>
        <v/>
      </c>
      <c r="DS917" s="19" t="str">
        <f t="shared" si="726"/>
        <v/>
      </c>
      <c r="DT917" s="153" t="str">
        <f t="shared" si="727"/>
        <v/>
      </c>
      <c r="DU917" s="19" t="str">
        <f t="shared" si="728"/>
        <v/>
      </c>
      <c r="DV917" s="153" t="str">
        <f t="shared" si="729"/>
        <v/>
      </c>
      <c r="DW917" s="19" t="str">
        <f t="shared" si="730"/>
        <v/>
      </c>
      <c r="DX917" s="153" t="str">
        <f t="shared" si="731"/>
        <v/>
      </c>
      <c r="DY917" s="19" t="str">
        <f t="shared" si="732"/>
        <v/>
      </c>
      <c r="DZ917" s="153" t="str">
        <f t="shared" si="733"/>
        <v/>
      </c>
      <c r="EA917" s="19" t="str">
        <f t="shared" si="734"/>
        <v/>
      </c>
      <c r="EB917" s="153" t="str">
        <f t="shared" si="735"/>
        <v/>
      </c>
      <c r="EC917" s="19" t="str">
        <f t="shared" si="736"/>
        <v/>
      </c>
      <c r="ED917" s="153" t="str">
        <f t="shared" si="737"/>
        <v/>
      </c>
      <c r="EE917" s="19" t="str">
        <f t="shared" si="738"/>
        <v/>
      </c>
      <c r="EF917" s="153" t="str">
        <f t="shared" si="739"/>
        <v/>
      </c>
      <c r="EG917" s="19" t="str">
        <f t="shared" si="740"/>
        <v/>
      </c>
      <c r="EH917" s="153" t="str">
        <f t="shared" si="741"/>
        <v/>
      </c>
      <c r="EI917" s="19" t="str">
        <f t="shared" si="742"/>
        <v/>
      </c>
      <c r="EJ917" s="153" t="str">
        <f t="shared" si="743"/>
        <v/>
      </c>
      <c r="EK917" s="19" t="str">
        <f t="shared" si="744"/>
        <v/>
      </c>
      <c r="EL917" s="153" t="str">
        <f t="shared" si="745"/>
        <v/>
      </c>
      <c r="EM917" s="19" t="str">
        <f t="shared" si="746"/>
        <v/>
      </c>
      <c r="EN917" s="153" t="str">
        <f t="shared" si="747"/>
        <v/>
      </c>
      <c r="EO917" s="19" t="str">
        <f t="shared" si="748"/>
        <v/>
      </c>
      <c r="EP917" s="153" t="str">
        <f t="shared" si="749"/>
        <v/>
      </c>
      <c r="EQ917" s="19" t="str">
        <f t="shared" si="750"/>
        <v/>
      </c>
      <c r="ER917" s="153" t="str">
        <f t="shared" si="751"/>
        <v/>
      </c>
      <c r="ES917" s="19" t="str">
        <f t="shared" si="752"/>
        <v/>
      </c>
      <c r="ET917" s="153" t="str">
        <f t="shared" si="753"/>
        <v/>
      </c>
    </row>
    <row r="918" spans="1:150" x14ac:dyDescent="0.25">
      <c r="A918" s="31"/>
      <c r="B918" s="91" t="str">
        <f t="shared" si="754"/>
        <v/>
      </c>
      <c r="C918" s="20" t="str">
        <f t="shared" si="714"/>
        <v/>
      </c>
      <c r="D918" s="97" t="str">
        <f t="shared" si="715"/>
        <v/>
      </c>
      <c r="E918" s="62" t="str">
        <f t="shared" si="755"/>
        <v/>
      </c>
      <c r="F918" s="31"/>
      <c r="G918" s="282"/>
      <c r="H918" s="283"/>
      <c r="I918" s="284"/>
      <c r="J918" s="285"/>
      <c r="K918" s="286"/>
      <c r="L918" s="287"/>
      <c r="M918" s="288"/>
      <c r="N918" s="287"/>
      <c r="O918" s="288"/>
      <c r="P918" s="287"/>
      <c r="Q918" s="288"/>
      <c r="R918" s="287"/>
      <c r="S918" s="288"/>
      <c r="T918" s="287"/>
      <c r="U918" s="288"/>
      <c r="V918" s="287"/>
      <c r="W918" s="288"/>
      <c r="X918" s="287"/>
      <c r="Y918" s="288"/>
      <c r="Z918" s="287"/>
      <c r="AA918" s="288"/>
      <c r="AB918" s="287"/>
      <c r="AC918" s="288"/>
      <c r="AD918" s="287"/>
      <c r="AE918" s="288"/>
      <c r="AF918" s="287"/>
      <c r="AG918" s="288"/>
      <c r="AH918" s="287"/>
      <c r="AI918" s="288"/>
      <c r="AJ918" s="287"/>
      <c r="AK918" s="288"/>
      <c r="AL918" s="287"/>
      <c r="AM918" s="288"/>
      <c r="AN918" s="287"/>
      <c r="AO918" s="288"/>
      <c r="AP918" s="287"/>
      <c r="AQ918" s="288"/>
      <c r="AR918" s="287"/>
      <c r="AS918" s="288"/>
      <c r="AT918" s="287"/>
      <c r="AU918" s="288"/>
      <c r="AV918" s="287"/>
      <c r="AW918" s="288"/>
      <c r="AX918" s="287"/>
      <c r="AY918" s="31"/>
      <c r="BA918" s="76" t="str">
        <f t="shared" si="756"/>
        <v/>
      </c>
      <c r="BC918" s="76" t="str">
        <f>IF('Stock List'!$K918="", "", 'Stock List'!$K918)</f>
        <v/>
      </c>
      <c r="BE918" s="106">
        <f>IFERROR(ROUND(((INDEX('Stock List'!$M$11:$M$1010, MATCH(L918, 'Stock List'!$K$11:$K$1010, 0))/INDEX('Stock List'!$L$11:$L$1010, MATCH(L918, 'Stock List'!$K$11:$K$1010, 0)))*K918), 2), 0)</f>
        <v>0</v>
      </c>
      <c r="BF918" s="20"/>
      <c r="BG918" s="20">
        <f>IFERROR(ROUND(((INDEX('Stock List'!$M$11:$M$1010, MATCH(N918, 'Stock List'!$K$11:$K$1010, 0))/INDEX('Stock List'!$L$11:$L$1010, MATCH(N918, 'Stock List'!$K$11:$K$1010, 0)))*M918), 2), 0)</f>
        <v>0</v>
      </c>
      <c r="BH918" s="20"/>
      <c r="BI918" s="20">
        <f>IFERROR(ROUND(((INDEX('Stock List'!$M$11:$M$1010, MATCH(P918, 'Stock List'!$K$11:$K$1010, 0))/INDEX('Stock List'!$L$11:$L$1010, MATCH(P918, 'Stock List'!$K$11:$K$1010, 0)))*O918), 2), 0)</f>
        <v>0</v>
      </c>
      <c r="BJ918" s="20"/>
      <c r="BK918" s="20">
        <f>IFERROR(ROUND(((INDEX('Stock List'!$M$11:$M$1010, MATCH(R918, 'Stock List'!$K$11:$K$1010, 0))/INDEX('Stock List'!$L$11:$L$1010, MATCH(R918, 'Stock List'!$K$11:$K$1010, 0)))*Q918), 2), 0)</f>
        <v>0</v>
      </c>
      <c r="BL918" s="20"/>
      <c r="BM918" s="20">
        <f>IFERROR(ROUND(((INDEX('Stock List'!$M$11:$M$1010, MATCH(T918, 'Stock List'!$K$11:$K$1010, 0))/INDEX('Stock List'!$L$11:$L$1010, MATCH(T918, 'Stock List'!$K$11:$K$1010, 0)))*S918), 2), 0)</f>
        <v>0</v>
      </c>
      <c r="BN918" s="20"/>
      <c r="BO918" s="20">
        <f>IFERROR(ROUND(((INDEX('Stock List'!$M$11:$M$1010, MATCH(V918, 'Stock List'!$K$11:$K$1010, 0))/INDEX('Stock List'!$L$11:$L$1010, MATCH(V918, 'Stock List'!$K$11:$K$1010, 0)))*U918), 2), 0)</f>
        <v>0</v>
      </c>
      <c r="BP918" s="20"/>
      <c r="BQ918" s="20">
        <f>IFERROR(ROUND(((INDEX('Stock List'!$M$11:$M$1010, MATCH(X918, 'Stock List'!$K$11:$K$1010, 0))/INDEX('Stock List'!$L$11:$L$1010, MATCH(X918, 'Stock List'!$K$11:$K$1010, 0)))*W918), 2), 0)</f>
        <v>0</v>
      </c>
      <c r="BR918" s="20"/>
      <c r="BS918" s="20">
        <f>IFERROR(ROUND(((INDEX('Stock List'!$M$11:$M$1010, MATCH(Z918, 'Stock List'!$K$11:$K$1010, 0))/INDEX('Stock List'!$L$11:$L$1010, MATCH(Z918, 'Stock List'!$K$11:$K$1010, 0)))*Y918), 2), 0)</f>
        <v>0</v>
      </c>
      <c r="BT918" s="20"/>
      <c r="BU918" s="20">
        <f>IFERROR(ROUND(((INDEX('Stock List'!$M$11:$M$1010, MATCH(AB918, 'Stock List'!$K$11:$K$1010, 0))/INDEX('Stock List'!$L$11:$L$1010, MATCH(AB918, 'Stock List'!$K$11:$K$1010, 0)))*AA918), 2), 0)</f>
        <v>0</v>
      </c>
      <c r="BV918" s="20"/>
      <c r="BW918" s="20">
        <f>IFERROR(ROUND(((INDEX('Stock List'!$M$11:$M$1010, MATCH(AD918, 'Stock List'!$K$11:$K$1010, 0))/INDEX('Stock List'!$L$11:$L$1010, MATCH(AD918, 'Stock List'!$K$11:$K$1010, 0)))*AC918), 2), 0)</f>
        <v>0</v>
      </c>
      <c r="BX918" s="20"/>
      <c r="BY918" s="20">
        <f>IFERROR(ROUND(((INDEX('Stock List'!$M$11:$M$1010, MATCH(AF918, 'Stock List'!$K$11:$K$1010, 0))/INDEX('Stock List'!$L$11:$L$1010, MATCH(AF918, 'Stock List'!$K$11:$K$1010, 0)))*AE918), 2), 0)</f>
        <v>0</v>
      </c>
      <c r="BZ918" s="20"/>
      <c r="CA918" s="20">
        <f>IFERROR(ROUND(((INDEX('Stock List'!$M$11:$M$1010, MATCH(AH918, 'Stock List'!$K$11:$K$1010, 0))/INDEX('Stock List'!$L$11:$L$1010, MATCH(AH918, 'Stock List'!$K$11:$K$1010, 0)))*AG918), 2), 0)</f>
        <v>0</v>
      </c>
      <c r="CB918" s="20"/>
      <c r="CC918" s="20">
        <f>IFERROR(ROUND(((INDEX('Stock List'!$M$11:$M$1010, MATCH(AJ918, 'Stock List'!$K$11:$K$1010, 0))/INDEX('Stock List'!$L$11:$L$1010, MATCH(AJ918, 'Stock List'!$K$11:$K$1010, 0)))*AI918), 2), 0)</f>
        <v>0</v>
      </c>
      <c r="CD918" s="20"/>
      <c r="CE918" s="20">
        <f>IFERROR(ROUND(((INDEX('Stock List'!$M$11:$M$1010, MATCH(AL918, 'Stock List'!$K$11:$K$1010, 0))/INDEX('Stock List'!$L$11:$L$1010, MATCH(AL918, 'Stock List'!$K$11:$K$1010, 0)))*AK918), 2), 0)</f>
        <v>0</v>
      </c>
      <c r="CF918" s="20"/>
      <c r="CG918" s="20">
        <f>IFERROR(ROUND(((INDEX('Stock List'!$M$11:$M$1010, MATCH(AN918, 'Stock List'!$K$11:$K$1010, 0))/INDEX('Stock List'!$L$11:$L$1010, MATCH(AN918, 'Stock List'!$K$11:$K$1010, 0)))*AM918), 2), 0)</f>
        <v>0</v>
      </c>
      <c r="CH918" s="20"/>
      <c r="CI918" s="20">
        <f>IFERROR(ROUND(((INDEX('Stock List'!$M$11:$M$1010, MATCH(AP918, 'Stock List'!$K$11:$K$1010, 0))/INDEX('Stock List'!$L$11:$L$1010, MATCH(AP918, 'Stock List'!$K$11:$K$1010, 0)))*AO918), 2), 0)</f>
        <v>0</v>
      </c>
      <c r="CJ918" s="20"/>
      <c r="CK918" s="20">
        <f>IFERROR(ROUND(((INDEX('Stock List'!$M$11:$M$1010, MATCH(AR918, 'Stock List'!$K$11:$K$1010, 0))/INDEX('Stock List'!$L$11:$L$1010, MATCH(AR918, 'Stock List'!$K$11:$K$1010, 0)))*AQ918), 2), 0)</f>
        <v>0</v>
      </c>
      <c r="CL918" s="20"/>
      <c r="CM918" s="20">
        <f>IFERROR(ROUND(((INDEX('Stock List'!$M$11:$M$1010, MATCH(AT918, 'Stock List'!$K$11:$K$1010, 0))/INDEX('Stock List'!$L$11:$L$1010, MATCH(AT918, 'Stock List'!$K$11:$K$1010, 0)))*AS918), 2), 0)</f>
        <v>0</v>
      </c>
      <c r="CN918" s="20"/>
      <c r="CO918" s="20">
        <f>IFERROR(ROUND(((INDEX('Stock List'!$M$11:$M$1010, MATCH(AV918, 'Stock List'!$K$11:$K$1010, 0))/INDEX('Stock List'!$L$11:$L$1010, MATCH(AV918, 'Stock List'!$K$11:$K$1010, 0)))*AU918), 2), 0)</f>
        <v>0</v>
      </c>
      <c r="CP918" s="20"/>
      <c r="CQ918" s="20">
        <f>IFERROR(ROUND(((INDEX('Stock List'!$M$11:$M$1010, MATCH(AX918, 'Stock List'!$K$11:$K$1010, 0))/INDEX('Stock List'!$L$11:$L$1010, MATCH(AX918, 'Stock List'!$K$11:$K$1010, 0)))*AW918), 2), 0)</f>
        <v>0</v>
      </c>
      <c r="CR918" s="22"/>
      <c r="CT918" s="106" t="str">
        <f t="shared" si="757"/>
        <v/>
      </c>
      <c r="CU918" s="22" t="str">
        <f t="shared" si="758"/>
        <v/>
      </c>
      <c r="CX918" s="106" t="str">
        <f t="shared" si="759"/>
        <v/>
      </c>
      <c r="CY918" s="20" t="str">
        <f t="shared" si="760"/>
        <v/>
      </c>
      <c r="CZ918" s="22" t="str">
        <f t="shared" si="761"/>
        <v/>
      </c>
      <c r="DB918" s="76" t="str">
        <f>IF($H918="", "", COUNTIF($G$11:$G$1010, "&gt;"&amp;$G918)+1+COUNTIF($G$11:$G918, $G918)-1)</f>
        <v/>
      </c>
      <c r="DC918" s="76" t="str">
        <f>IF($H918="", "", COUNTIF($CZ$11:$CZ$1010, "&gt;"&amp;$CZ918)+1+COUNTIF($CZ$11:$CZ918, $CZ918)-1)</f>
        <v/>
      </c>
      <c r="DE918" s="147" t="str">
        <f t="shared" si="762"/>
        <v/>
      </c>
      <c r="DF918" s="148"/>
      <c r="DG918" s="19" t="str">
        <f t="shared" si="763"/>
        <v/>
      </c>
      <c r="DH918" s="153" t="str">
        <f t="shared" si="764"/>
        <v/>
      </c>
      <c r="DI918" s="19" t="str">
        <f t="shared" si="716"/>
        <v/>
      </c>
      <c r="DJ918" s="153" t="str">
        <f t="shared" si="717"/>
        <v/>
      </c>
      <c r="DK918" s="19" t="str">
        <f t="shared" si="718"/>
        <v/>
      </c>
      <c r="DL918" s="153" t="str">
        <f t="shared" si="719"/>
        <v/>
      </c>
      <c r="DM918" s="19" t="str">
        <f t="shared" si="720"/>
        <v/>
      </c>
      <c r="DN918" s="153" t="str">
        <f t="shared" si="721"/>
        <v/>
      </c>
      <c r="DO918" s="19" t="str">
        <f t="shared" si="722"/>
        <v/>
      </c>
      <c r="DP918" s="153" t="str">
        <f t="shared" si="723"/>
        <v/>
      </c>
      <c r="DQ918" s="19" t="str">
        <f t="shared" si="724"/>
        <v/>
      </c>
      <c r="DR918" s="153" t="str">
        <f t="shared" si="725"/>
        <v/>
      </c>
      <c r="DS918" s="19" t="str">
        <f t="shared" si="726"/>
        <v/>
      </c>
      <c r="DT918" s="153" t="str">
        <f t="shared" si="727"/>
        <v/>
      </c>
      <c r="DU918" s="19" t="str">
        <f t="shared" si="728"/>
        <v/>
      </c>
      <c r="DV918" s="153" t="str">
        <f t="shared" si="729"/>
        <v/>
      </c>
      <c r="DW918" s="19" t="str">
        <f t="shared" si="730"/>
        <v/>
      </c>
      <c r="DX918" s="153" t="str">
        <f t="shared" si="731"/>
        <v/>
      </c>
      <c r="DY918" s="19" t="str">
        <f t="shared" si="732"/>
        <v/>
      </c>
      <c r="DZ918" s="153" t="str">
        <f t="shared" si="733"/>
        <v/>
      </c>
      <c r="EA918" s="19" t="str">
        <f t="shared" si="734"/>
        <v/>
      </c>
      <c r="EB918" s="153" t="str">
        <f t="shared" si="735"/>
        <v/>
      </c>
      <c r="EC918" s="19" t="str">
        <f t="shared" si="736"/>
        <v/>
      </c>
      <c r="ED918" s="153" t="str">
        <f t="shared" si="737"/>
        <v/>
      </c>
      <c r="EE918" s="19" t="str">
        <f t="shared" si="738"/>
        <v/>
      </c>
      <c r="EF918" s="153" t="str">
        <f t="shared" si="739"/>
        <v/>
      </c>
      <c r="EG918" s="19" t="str">
        <f t="shared" si="740"/>
        <v/>
      </c>
      <c r="EH918" s="153" t="str">
        <f t="shared" si="741"/>
        <v/>
      </c>
      <c r="EI918" s="19" t="str">
        <f t="shared" si="742"/>
        <v/>
      </c>
      <c r="EJ918" s="153" t="str">
        <f t="shared" si="743"/>
        <v/>
      </c>
      <c r="EK918" s="19" t="str">
        <f t="shared" si="744"/>
        <v/>
      </c>
      <c r="EL918" s="153" t="str">
        <f t="shared" si="745"/>
        <v/>
      </c>
      <c r="EM918" s="19" t="str">
        <f t="shared" si="746"/>
        <v/>
      </c>
      <c r="EN918" s="153" t="str">
        <f t="shared" si="747"/>
        <v/>
      </c>
      <c r="EO918" s="19" t="str">
        <f t="shared" si="748"/>
        <v/>
      </c>
      <c r="EP918" s="153" t="str">
        <f t="shared" si="749"/>
        <v/>
      </c>
      <c r="EQ918" s="19" t="str">
        <f t="shared" si="750"/>
        <v/>
      </c>
      <c r="ER918" s="153" t="str">
        <f t="shared" si="751"/>
        <v/>
      </c>
      <c r="ES918" s="19" t="str">
        <f t="shared" si="752"/>
        <v/>
      </c>
      <c r="ET918" s="153" t="str">
        <f t="shared" si="753"/>
        <v/>
      </c>
    </row>
    <row r="919" spans="1:150" x14ac:dyDescent="0.25">
      <c r="A919" s="31"/>
      <c r="B919" s="91" t="str">
        <f t="shared" si="754"/>
        <v/>
      </c>
      <c r="C919" s="20" t="str">
        <f t="shared" si="714"/>
        <v/>
      </c>
      <c r="D919" s="97" t="str">
        <f t="shared" si="715"/>
        <v/>
      </c>
      <c r="E919" s="62" t="str">
        <f t="shared" si="755"/>
        <v/>
      </c>
      <c r="F919" s="31"/>
      <c r="G919" s="282"/>
      <c r="H919" s="283"/>
      <c r="I919" s="284"/>
      <c r="J919" s="285"/>
      <c r="K919" s="286"/>
      <c r="L919" s="287"/>
      <c r="M919" s="288"/>
      <c r="N919" s="287"/>
      <c r="O919" s="288"/>
      <c r="P919" s="287"/>
      <c r="Q919" s="288"/>
      <c r="R919" s="287"/>
      <c r="S919" s="288"/>
      <c r="T919" s="287"/>
      <c r="U919" s="288"/>
      <c r="V919" s="287"/>
      <c r="W919" s="288"/>
      <c r="X919" s="287"/>
      <c r="Y919" s="288"/>
      <c r="Z919" s="287"/>
      <c r="AA919" s="288"/>
      <c r="AB919" s="287"/>
      <c r="AC919" s="288"/>
      <c r="AD919" s="287"/>
      <c r="AE919" s="288"/>
      <c r="AF919" s="287"/>
      <c r="AG919" s="288"/>
      <c r="AH919" s="287"/>
      <c r="AI919" s="288"/>
      <c r="AJ919" s="287"/>
      <c r="AK919" s="288"/>
      <c r="AL919" s="287"/>
      <c r="AM919" s="288"/>
      <c r="AN919" s="287"/>
      <c r="AO919" s="288"/>
      <c r="AP919" s="287"/>
      <c r="AQ919" s="288"/>
      <c r="AR919" s="287"/>
      <c r="AS919" s="288"/>
      <c r="AT919" s="287"/>
      <c r="AU919" s="288"/>
      <c r="AV919" s="287"/>
      <c r="AW919" s="288"/>
      <c r="AX919" s="287"/>
      <c r="AY919" s="31"/>
      <c r="BA919" s="76" t="str">
        <f t="shared" si="756"/>
        <v/>
      </c>
      <c r="BC919" s="76" t="str">
        <f>IF('Stock List'!$K919="", "", 'Stock List'!$K919)</f>
        <v/>
      </c>
      <c r="BE919" s="106">
        <f>IFERROR(ROUND(((INDEX('Stock List'!$M$11:$M$1010, MATCH(L919, 'Stock List'!$K$11:$K$1010, 0))/INDEX('Stock List'!$L$11:$L$1010, MATCH(L919, 'Stock List'!$K$11:$K$1010, 0)))*K919), 2), 0)</f>
        <v>0</v>
      </c>
      <c r="BF919" s="20"/>
      <c r="BG919" s="20">
        <f>IFERROR(ROUND(((INDEX('Stock List'!$M$11:$M$1010, MATCH(N919, 'Stock List'!$K$11:$K$1010, 0))/INDEX('Stock List'!$L$11:$L$1010, MATCH(N919, 'Stock List'!$K$11:$K$1010, 0)))*M919), 2), 0)</f>
        <v>0</v>
      </c>
      <c r="BH919" s="20"/>
      <c r="BI919" s="20">
        <f>IFERROR(ROUND(((INDEX('Stock List'!$M$11:$M$1010, MATCH(P919, 'Stock List'!$K$11:$K$1010, 0))/INDEX('Stock List'!$L$11:$L$1010, MATCH(P919, 'Stock List'!$K$11:$K$1010, 0)))*O919), 2), 0)</f>
        <v>0</v>
      </c>
      <c r="BJ919" s="20"/>
      <c r="BK919" s="20">
        <f>IFERROR(ROUND(((INDEX('Stock List'!$M$11:$M$1010, MATCH(R919, 'Stock List'!$K$11:$K$1010, 0))/INDEX('Stock List'!$L$11:$L$1010, MATCH(R919, 'Stock List'!$K$11:$K$1010, 0)))*Q919), 2), 0)</f>
        <v>0</v>
      </c>
      <c r="BL919" s="20"/>
      <c r="BM919" s="20">
        <f>IFERROR(ROUND(((INDEX('Stock List'!$M$11:$M$1010, MATCH(T919, 'Stock List'!$K$11:$K$1010, 0))/INDEX('Stock List'!$L$11:$L$1010, MATCH(T919, 'Stock List'!$K$11:$K$1010, 0)))*S919), 2), 0)</f>
        <v>0</v>
      </c>
      <c r="BN919" s="20"/>
      <c r="BO919" s="20">
        <f>IFERROR(ROUND(((INDEX('Stock List'!$M$11:$M$1010, MATCH(V919, 'Stock List'!$K$11:$K$1010, 0))/INDEX('Stock List'!$L$11:$L$1010, MATCH(V919, 'Stock List'!$K$11:$K$1010, 0)))*U919), 2), 0)</f>
        <v>0</v>
      </c>
      <c r="BP919" s="20"/>
      <c r="BQ919" s="20">
        <f>IFERROR(ROUND(((INDEX('Stock List'!$M$11:$M$1010, MATCH(X919, 'Stock List'!$K$11:$K$1010, 0))/INDEX('Stock List'!$L$11:$L$1010, MATCH(X919, 'Stock List'!$K$11:$K$1010, 0)))*W919), 2), 0)</f>
        <v>0</v>
      </c>
      <c r="BR919" s="20"/>
      <c r="BS919" s="20">
        <f>IFERROR(ROUND(((INDEX('Stock List'!$M$11:$M$1010, MATCH(Z919, 'Stock List'!$K$11:$K$1010, 0))/INDEX('Stock List'!$L$11:$L$1010, MATCH(Z919, 'Stock List'!$K$11:$K$1010, 0)))*Y919), 2), 0)</f>
        <v>0</v>
      </c>
      <c r="BT919" s="20"/>
      <c r="BU919" s="20">
        <f>IFERROR(ROUND(((INDEX('Stock List'!$M$11:$M$1010, MATCH(AB919, 'Stock List'!$K$11:$K$1010, 0))/INDEX('Stock List'!$L$11:$L$1010, MATCH(AB919, 'Stock List'!$K$11:$K$1010, 0)))*AA919), 2), 0)</f>
        <v>0</v>
      </c>
      <c r="BV919" s="20"/>
      <c r="BW919" s="20">
        <f>IFERROR(ROUND(((INDEX('Stock List'!$M$11:$M$1010, MATCH(AD919, 'Stock List'!$K$11:$K$1010, 0))/INDEX('Stock List'!$L$11:$L$1010, MATCH(AD919, 'Stock List'!$K$11:$K$1010, 0)))*AC919), 2), 0)</f>
        <v>0</v>
      </c>
      <c r="BX919" s="20"/>
      <c r="BY919" s="20">
        <f>IFERROR(ROUND(((INDEX('Stock List'!$M$11:$M$1010, MATCH(AF919, 'Stock List'!$K$11:$K$1010, 0))/INDEX('Stock List'!$L$11:$L$1010, MATCH(AF919, 'Stock List'!$K$11:$K$1010, 0)))*AE919), 2), 0)</f>
        <v>0</v>
      </c>
      <c r="BZ919" s="20"/>
      <c r="CA919" s="20">
        <f>IFERROR(ROUND(((INDEX('Stock List'!$M$11:$M$1010, MATCH(AH919, 'Stock List'!$K$11:$K$1010, 0))/INDEX('Stock List'!$L$11:$L$1010, MATCH(AH919, 'Stock List'!$K$11:$K$1010, 0)))*AG919), 2), 0)</f>
        <v>0</v>
      </c>
      <c r="CB919" s="20"/>
      <c r="CC919" s="20">
        <f>IFERROR(ROUND(((INDEX('Stock List'!$M$11:$M$1010, MATCH(AJ919, 'Stock List'!$K$11:$K$1010, 0))/INDEX('Stock List'!$L$11:$L$1010, MATCH(AJ919, 'Stock List'!$K$11:$K$1010, 0)))*AI919), 2), 0)</f>
        <v>0</v>
      </c>
      <c r="CD919" s="20"/>
      <c r="CE919" s="20">
        <f>IFERROR(ROUND(((INDEX('Stock List'!$M$11:$M$1010, MATCH(AL919, 'Stock List'!$K$11:$K$1010, 0))/INDEX('Stock List'!$L$11:$L$1010, MATCH(AL919, 'Stock List'!$K$11:$K$1010, 0)))*AK919), 2), 0)</f>
        <v>0</v>
      </c>
      <c r="CF919" s="20"/>
      <c r="CG919" s="20">
        <f>IFERROR(ROUND(((INDEX('Stock List'!$M$11:$M$1010, MATCH(AN919, 'Stock List'!$K$11:$K$1010, 0))/INDEX('Stock List'!$L$11:$L$1010, MATCH(AN919, 'Stock List'!$K$11:$K$1010, 0)))*AM919), 2), 0)</f>
        <v>0</v>
      </c>
      <c r="CH919" s="20"/>
      <c r="CI919" s="20">
        <f>IFERROR(ROUND(((INDEX('Stock List'!$M$11:$M$1010, MATCH(AP919, 'Stock List'!$K$11:$K$1010, 0))/INDEX('Stock List'!$L$11:$L$1010, MATCH(AP919, 'Stock List'!$K$11:$K$1010, 0)))*AO919), 2), 0)</f>
        <v>0</v>
      </c>
      <c r="CJ919" s="20"/>
      <c r="CK919" s="20">
        <f>IFERROR(ROUND(((INDEX('Stock List'!$M$11:$M$1010, MATCH(AR919, 'Stock List'!$K$11:$K$1010, 0))/INDEX('Stock List'!$L$11:$L$1010, MATCH(AR919, 'Stock List'!$K$11:$K$1010, 0)))*AQ919), 2), 0)</f>
        <v>0</v>
      </c>
      <c r="CL919" s="20"/>
      <c r="CM919" s="20">
        <f>IFERROR(ROUND(((INDEX('Stock List'!$M$11:$M$1010, MATCH(AT919, 'Stock List'!$K$11:$K$1010, 0))/INDEX('Stock List'!$L$11:$L$1010, MATCH(AT919, 'Stock List'!$K$11:$K$1010, 0)))*AS919), 2), 0)</f>
        <v>0</v>
      </c>
      <c r="CN919" s="20"/>
      <c r="CO919" s="20">
        <f>IFERROR(ROUND(((INDEX('Stock List'!$M$11:$M$1010, MATCH(AV919, 'Stock List'!$K$11:$K$1010, 0))/INDEX('Stock List'!$L$11:$L$1010, MATCH(AV919, 'Stock List'!$K$11:$K$1010, 0)))*AU919), 2), 0)</f>
        <v>0</v>
      </c>
      <c r="CP919" s="20"/>
      <c r="CQ919" s="20">
        <f>IFERROR(ROUND(((INDEX('Stock List'!$M$11:$M$1010, MATCH(AX919, 'Stock List'!$K$11:$K$1010, 0))/INDEX('Stock List'!$L$11:$L$1010, MATCH(AX919, 'Stock List'!$K$11:$K$1010, 0)))*AW919), 2), 0)</f>
        <v>0</v>
      </c>
      <c r="CR919" s="22"/>
      <c r="CT919" s="106" t="str">
        <f t="shared" si="757"/>
        <v/>
      </c>
      <c r="CU919" s="22" t="str">
        <f t="shared" si="758"/>
        <v/>
      </c>
      <c r="CX919" s="106" t="str">
        <f t="shared" si="759"/>
        <v/>
      </c>
      <c r="CY919" s="20" t="str">
        <f t="shared" si="760"/>
        <v/>
      </c>
      <c r="CZ919" s="22" t="str">
        <f t="shared" si="761"/>
        <v/>
      </c>
      <c r="DB919" s="76" t="str">
        <f>IF($H919="", "", COUNTIF($G$11:$G$1010, "&gt;"&amp;$G919)+1+COUNTIF($G$11:$G919, $G919)-1)</f>
        <v/>
      </c>
      <c r="DC919" s="76" t="str">
        <f>IF($H919="", "", COUNTIF($CZ$11:$CZ$1010, "&gt;"&amp;$CZ919)+1+COUNTIF($CZ$11:$CZ919, $CZ919)-1)</f>
        <v/>
      </c>
      <c r="DE919" s="147" t="str">
        <f t="shared" si="762"/>
        <v/>
      </c>
      <c r="DF919" s="148"/>
      <c r="DG919" s="19" t="str">
        <f t="shared" si="763"/>
        <v/>
      </c>
      <c r="DH919" s="153" t="str">
        <f t="shared" si="764"/>
        <v/>
      </c>
      <c r="DI919" s="19" t="str">
        <f t="shared" si="716"/>
        <v/>
      </c>
      <c r="DJ919" s="153" t="str">
        <f t="shared" si="717"/>
        <v/>
      </c>
      <c r="DK919" s="19" t="str">
        <f t="shared" si="718"/>
        <v/>
      </c>
      <c r="DL919" s="153" t="str">
        <f t="shared" si="719"/>
        <v/>
      </c>
      <c r="DM919" s="19" t="str">
        <f t="shared" si="720"/>
        <v/>
      </c>
      <c r="DN919" s="153" t="str">
        <f t="shared" si="721"/>
        <v/>
      </c>
      <c r="DO919" s="19" t="str">
        <f t="shared" si="722"/>
        <v/>
      </c>
      <c r="DP919" s="153" t="str">
        <f t="shared" si="723"/>
        <v/>
      </c>
      <c r="DQ919" s="19" t="str">
        <f t="shared" si="724"/>
        <v/>
      </c>
      <c r="DR919" s="153" t="str">
        <f t="shared" si="725"/>
        <v/>
      </c>
      <c r="DS919" s="19" t="str">
        <f t="shared" si="726"/>
        <v/>
      </c>
      <c r="DT919" s="153" t="str">
        <f t="shared" si="727"/>
        <v/>
      </c>
      <c r="DU919" s="19" t="str">
        <f t="shared" si="728"/>
        <v/>
      </c>
      <c r="DV919" s="153" t="str">
        <f t="shared" si="729"/>
        <v/>
      </c>
      <c r="DW919" s="19" t="str">
        <f t="shared" si="730"/>
        <v/>
      </c>
      <c r="DX919" s="153" t="str">
        <f t="shared" si="731"/>
        <v/>
      </c>
      <c r="DY919" s="19" t="str">
        <f t="shared" si="732"/>
        <v/>
      </c>
      <c r="DZ919" s="153" t="str">
        <f t="shared" si="733"/>
        <v/>
      </c>
      <c r="EA919" s="19" t="str">
        <f t="shared" si="734"/>
        <v/>
      </c>
      <c r="EB919" s="153" t="str">
        <f t="shared" si="735"/>
        <v/>
      </c>
      <c r="EC919" s="19" t="str">
        <f t="shared" si="736"/>
        <v/>
      </c>
      <c r="ED919" s="153" t="str">
        <f t="shared" si="737"/>
        <v/>
      </c>
      <c r="EE919" s="19" t="str">
        <f t="shared" si="738"/>
        <v/>
      </c>
      <c r="EF919" s="153" t="str">
        <f t="shared" si="739"/>
        <v/>
      </c>
      <c r="EG919" s="19" t="str">
        <f t="shared" si="740"/>
        <v/>
      </c>
      <c r="EH919" s="153" t="str">
        <f t="shared" si="741"/>
        <v/>
      </c>
      <c r="EI919" s="19" t="str">
        <f t="shared" si="742"/>
        <v/>
      </c>
      <c r="EJ919" s="153" t="str">
        <f t="shared" si="743"/>
        <v/>
      </c>
      <c r="EK919" s="19" t="str">
        <f t="shared" si="744"/>
        <v/>
      </c>
      <c r="EL919" s="153" t="str">
        <f t="shared" si="745"/>
        <v/>
      </c>
      <c r="EM919" s="19" t="str">
        <f t="shared" si="746"/>
        <v/>
      </c>
      <c r="EN919" s="153" t="str">
        <f t="shared" si="747"/>
        <v/>
      </c>
      <c r="EO919" s="19" t="str">
        <f t="shared" si="748"/>
        <v/>
      </c>
      <c r="EP919" s="153" t="str">
        <f t="shared" si="749"/>
        <v/>
      </c>
      <c r="EQ919" s="19" t="str">
        <f t="shared" si="750"/>
        <v/>
      </c>
      <c r="ER919" s="153" t="str">
        <f t="shared" si="751"/>
        <v/>
      </c>
      <c r="ES919" s="19" t="str">
        <f t="shared" si="752"/>
        <v/>
      </c>
      <c r="ET919" s="153" t="str">
        <f t="shared" si="753"/>
        <v/>
      </c>
    </row>
    <row r="920" spans="1:150" x14ac:dyDescent="0.25">
      <c r="A920" s="31"/>
      <c r="B920" s="91" t="str">
        <f t="shared" si="754"/>
        <v/>
      </c>
      <c r="C920" s="20" t="str">
        <f t="shared" si="714"/>
        <v/>
      </c>
      <c r="D920" s="97" t="str">
        <f t="shared" si="715"/>
        <v/>
      </c>
      <c r="E920" s="62" t="str">
        <f t="shared" si="755"/>
        <v/>
      </c>
      <c r="F920" s="31"/>
      <c r="G920" s="282"/>
      <c r="H920" s="283"/>
      <c r="I920" s="284"/>
      <c r="J920" s="285"/>
      <c r="K920" s="286"/>
      <c r="L920" s="287"/>
      <c r="M920" s="288"/>
      <c r="N920" s="287"/>
      <c r="O920" s="288"/>
      <c r="P920" s="287"/>
      <c r="Q920" s="288"/>
      <c r="R920" s="287"/>
      <c r="S920" s="288"/>
      <c r="T920" s="287"/>
      <c r="U920" s="288"/>
      <c r="V920" s="287"/>
      <c r="W920" s="288"/>
      <c r="X920" s="287"/>
      <c r="Y920" s="288"/>
      <c r="Z920" s="287"/>
      <c r="AA920" s="288"/>
      <c r="AB920" s="287"/>
      <c r="AC920" s="288"/>
      <c r="AD920" s="287"/>
      <c r="AE920" s="288"/>
      <c r="AF920" s="287"/>
      <c r="AG920" s="288"/>
      <c r="AH920" s="287"/>
      <c r="AI920" s="288"/>
      <c r="AJ920" s="287"/>
      <c r="AK920" s="288"/>
      <c r="AL920" s="287"/>
      <c r="AM920" s="288"/>
      <c r="AN920" s="287"/>
      <c r="AO920" s="288"/>
      <c r="AP920" s="287"/>
      <c r="AQ920" s="288"/>
      <c r="AR920" s="287"/>
      <c r="AS920" s="288"/>
      <c r="AT920" s="287"/>
      <c r="AU920" s="288"/>
      <c r="AV920" s="287"/>
      <c r="AW920" s="288"/>
      <c r="AX920" s="287"/>
      <c r="AY920" s="31"/>
      <c r="BA920" s="76" t="str">
        <f t="shared" si="756"/>
        <v/>
      </c>
      <c r="BC920" s="76" t="str">
        <f>IF('Stock List'!$K920="", "", 'Stock List'!$K920)</f>
        <v/>
      </c>
      <c r="BE920" s="106">
        <f>IFERROR(ROUND(((INDEX('Stock List'!$M$11:$M$1010, MATCH(L920, 'Stock List'!$K$11:$K$1010, 0))/INDEX('Stock List'!$L$11:$L$1010, MATCH(L920, 'Stock List'!$K$11:$K$1010, 0)))*K920), 2), 0)</f>
        <v>0</v>
      </c>
      <c r="BF920" s="20"/>
      <c r="BG920" s="20">
        <f>IFERROR(ROUND(((INDEX('Stock List'!$M$11:$M$1010, MATCH(N920, 'Stock List'!$K$11:$K$1010, 0))/INDEX('Stock List'!$L$11:$L$1010, MATCH(N920, 'Stock List'!$K$11:$K$1010, 0)))*M920), 2), 0)</f>
        <v>0</v>
      </c>
      <c r="BH920" s="20"/>
      <c r="BI920" s="20">
        <f>IFERROR(ROUND(((INDEX('Stock List'!$M$11:$M$1010, MATCH(P920, 'Stock List'!$K$11:$K$1010, 0))/INDEX('Stock List'!$L$11:$L$1010, MATCH(P920, 'Stock List'!$K$11:$K$1010, 0)))*O920), 2), 0)</f>
        <v>0</v>
      </c>
      <c r="BJ920" s="20"/>
      <c r="BK920" s="20">
        <f>IFERROR(ROUND(((INDEX('Stock List'!$M$11:$M$1010, MATCH(R920, 'Stock List'!$K$11:$K$1010, 0))/INDEX('Stock List'!$L$11:$L$1010, MATCH(R920, 'Stock List'!$K$11:$K$1010, 0)))*Q920), 2), 0)</f>
        <v>0</v>
      </c>
      <c r="BL920" s="20"/>
      <c r="BM920" s="20">
        <f>IFERROR(ROUND(((INDEX('Stock List'!$M$11:$M$1010, MATCH(T920, 'Stock List'!$K$11:$K$1010, 0))/INDEX('Stock List'!$L$11:$L$1010, MATCH(T920, 'Stock List'!$K$11:$K$1010, 0)))*S920), 2), 0)</f>
        <v>0</v>
      </c>
      <c r="BN920" s="20"/>
      <c r="BO920" s="20">
        <f>IFERROR(ROUND(((INDEX('Stock List'!$M$11:$M$1010, MATCH(V920, 'Stock List'!$K$11:$K$1010, 0))/INDEX('Stock List'!$L$11:$L$1010, MATCH(V920, 'Stock List'!$K$11:$K$1010, 0)))*U920), 2), 0)</f>
        <v>0</v>
      </c>
      <c r="BP920" s="20"/>
      <c r="BQ920" s="20">
        <f>IFERROR(ROUND(((INDEX('Stock List'!$M$11:$M$1010, MATCH(X920, 'Stock List'!$K$11:$K$1010, 0))/INDEX('Stock List'!$L$11:$L$1010, MATCH(X920, 'Stock List'!$K$11:$K$1010, 0)))*W920), 2), 0)</f>
        <v>0</v>
      </c>
      <c r="BR920" s="20"/>
      <c r="BS920" s="20">
        <f>IFERROR(ROUND(((INDEX('Stock List'!$M$11:$M$1010, MATCH(Z920, 'Stock List'!$K$11:$K$1010, 0))/INDEX('Stock List'!$L$11:$L$1010, MATCH(Z920, 'Stock List'!$K$11:$K$1010, 0)))*Y920), 2), 0)</f>
        <v>0</v>
      </c>
      <c r="BT920" s="20"/>
      <c r="BU920" s="20">
        <f>IFERROR(ROUND(((INDEX('Stock List'!$M$11:$M$1010, MATCH(AB920, 'Stock List'!$K$11:$K$1010, 0))/INDEX('Stock List'!$L$11:$L$1010, MATCH(AB920, 'Stock List'!$K$11:$K$1010, 0)))*AA920), 2), 0)</f>
        <v>0</v>
      </c>
      <c r="BV920" s="20"/>
      <c r="BW920" s="20">
        <f>IFERROR(ROUND(((INDEX('Stock List'!$M$11:$M$1010, MATCH(AD920, 'Stock List'!$K$11:$K$1010, 0))/INDEX('Stock List'!$L$11:$L$1010, MATCH(AD920, 'Stock List'!$K$11:$K$1010, 0)))*AC920), 2), 0)</f>
        <v>0</v>
      </c>
      <c r="BX920" s="20"/>
      <c r="BY920" s="20">
        <f>IFERROR(ROUND(((INDEX('Stock List'!$M$11:$M$1010, MATCH(AF920, 'Stock List'!$K$11:$K$1010, 0))/INDEX('Stock List'!$L$11:$L$1010, MATCH(AF920, 'Stock List'!$K$11:$K$1010, 0)))*AE920), 2), 0)</f>
        <v>0</v>
      </c>
      <c r="BZ920" s="20"/>
      <c r="CA920" s="20">
        <f>IFERROR(ROUND(((INDEX('Stock List'!$M$11:$M$1010, MATCH(AH920, 'Stock List'!$K$11:$K$1010, 0))/INDEX('Stock List'!$L$11:$L$1010, MATCH(AH920, 'Stock List'!$K$11:$K$1010, 0)))*AG920), 2), 0)</f>
        <v>0</v>
      </c>
      <c r="CB920" s="20"/>
      <c r="CC920" s="20">
        <f>IFERROR(ROUND(((INDEX('Stock List'!$M$11:$M$1010, MATCH(AJ920, 'Stock List'!$K$11:$K$1010, 0))/INDEX('Stock List'!$L$11:$L$1010, MATCH(AJ920, 'Stock List'!$K$11:$K$1010, 0)))*AI920), 2), 0)</f>
        <v>0</v>
      </c>
      <c r="CD920" s="20"/>
      <c r="CE920" s="20">
        <f>IFERROR(ROUND(((INDEX('Stock List'!$M$11:$M$1010, MATCH(AL920, 'Stock List'!$K$11:$K$1010, 0))/INDEX('Stock List'!$L$11:$L$1010, MATCH(AL920, 'Stock List'!$K$11:$K$1010, 0)))*AK920), 2), 0)</f>
        <v>0</v>
      </c>
      <c r="CF920" s="20"/>
      <c r="CG920" s="20">
        <f>IFERROR(ROUND(((INDEX('Stock List'!$M$11:$M$1010, MATCH(AN920, 'Stock List'!$K$11:$K$1010, 0))/INDEX('Stock List'!$L$11:$L$1010, MATCH(AN920, 'Stock List'!$K$11:$K$1010, 0)))*AM920), 2), 0)</f>
        <v>0</v>
      </c>
      <c r="CH920" s="20"/>
      <c r="CI920" s="20">
        <f>IFERROR(ROUND(((INDEX('Stock List'!$M$11:$M$1010, MATCH(AP920, 'Stock List'!$K$11:$K$1010, 0))/INDEX('Stock List'!$L$11:$L$1010, MATCH(AP920, 'Stock List'!$K$11:$K$1010, 0)))*AO920), 2), 0)</f>
        <v>0</v>
      </c>
      <c r="CJ920" s="20"/>
      <c r="CK920" s="20">
        <f>IFERROR(ROUND(((INDEX('Stock List'!$M$11:$M$1010, MATCH(AR920, 'Stock List'!$K$11:$K$1010, 0))/INDEX('Stock List'!$L$11:$L$1010, MATCH(AR920, 'Stock List'!$K$11:$K$1010, 0)))*AQ920), 2), 0)</f>
        <v>0</v>
      </c>
      <c r="CL920" s="20"/>
      <c r="CM920" s="20">
        <f>IFERROR(ROUND(((INDEX('Stock List'!$M$11:$M$1010, MATCH(AT920, 'Stock List'!$K$11:$K$1010, 0))/INDEX('Stock List'!$L$11:$L$1010, MATCH(AT920, 'Stock List'!$K$11:$K$1010, 0)))*AS920), 2), 0)</f>
        <v>0</v>
      </c>
      <c r="CN920" s="20"/>
      <c r="CO920" s="20">
        <f>IFERROR(ROUND(((INDEX('Stock List'!$M$11:$M$1010, MATCH(AV920, 'Stock List'!$K$11:$K$1010, 0))/INDEX('Stock List'!$L$11:$L$1010, MATCH(AV920, 'Stock List'!$K$11:$K$1010, 0)))*AU920), 2), 0)</f>
        <v>0</v>
      </c>
      <c r="CP920" s="20"/>
      <c r="CQ920" s="20">
        <f>IFERROR(ROUND(((INDEX('Stock List'!$M$11:$M$1010, MATCH(AX920, 'Stock List'!$K$11:$K$1010, 0))/INDEX('Stock List'!$L$11:$L$1010, MATCH(AX920, 'Stock List'!$K$11:$K$1010, 0)))*AW920), 2), 0)</f>
        <v>0</v>
      </c>
      <c r="CR920" s="22"/>
      <c r="CT920" s="106" t="str">
        <f t="shared" si="757"/>
        <v/>
      </c>
      <c r="CU920" s="22" t="str">
        <f t="shared" si="758"/>
        <v/>
      </c>
      <c r="CX920" s="106" t="str">
        <f t="shared" si="759"/>
        <v/>
      </c>
      <c r="CY920" s="20" t="str">
        <f t="shared" si="760"/>
        <v/>
      </c>
      <c r="CZ920" s="22" t="str">
        <f t="shared" si="761"/>
        <v/>
      </c>
      <c r="DB920" s="76" t="str">
        <f>IF($H920="", "", COUNTIF($G$11:$G$1010, "&gt;"&amp;$G920)+1+COUNTIF($G$11:$G920, $G920)-1)</f>
        <v/>
      </c>
      <c r="DC920" s="76" t="str">
        <f>IF($H920="", "", COUNTIF($CZ$11:$CZ$1010, "&gt;"&amp;$CZ920)+1+COUNTIF($CZ$11:$CZ920, $CZ920)-1)</f>
        <v/>
      </c>
      <c r="DE920" s="147" t="str">
        <f t="shared" si="762"/>
        <v/>
      </c>
      <c r="DF920" s="148"/>
      <c r="DG920" s="19" t="str">
        <f t="shared" si="763"/>
        <v/>
      </c>
      <c r="DH920" s="153" t="str">
        <f t="shared" si="764"/>
        <v/>
      </c>
      <c r="DI920" s="19" t="str">
        <f t="shared" si="716"/>
        <v/>
      </c>
      <c r="DJ920" s="153" t="str">
        <f t="shared" si="717"/>
        <v/>
      </c>
      <c r="DK920" s="19" t="str">
        <f t="shared" si="718"/>
        <v/>
      </c>
      <c r="DL920" s="153" t="str">
        <f t="shared" si="719"/>
        <v/>
      </c>
      <c r="DM920" s="19" t="str">
        <f t="shared" si="720"/>
        <v/>
      </c>
      <c r="DN920" s="153" t="str">
        <f t="shared" si="721"/>
        <v/>
      </c>
      <c r="DO920" s="19" t="str">
        <f t="shared" si="722"/>
        <v/>
      </c>
      <c r="DP920" s="153" t="str">
        <f t="shared" si="723"/>
        <v/>
      </c>
      <c r="DQ920" s="19" t="str">
        <f t="shared" si="724"/>
        <v/>
      </c>
      <c r="DR920" s="153" t="str">
        <f t="shared" si="725"/>
        <v/>
      </c>
      <c r="DS920" s="19" t="str">
        <f t="shared" si="726"/>
        <v/>
      </c>
      <c r="DT920" s="153" t="str">
        <f t="shared" si="727"/>
        <v/>
      </c>
      <c r="DU920" s="19" t="str">
        <f t="shared" si="728"/>
        <v/>
      </c>
      <c r="DV920" s="153" t="str">
        <f t="shared" si="729"/>
        <v/>
      </c>
      <c r="DW920" s="19" t="str">
        <f t="shared" si="730"/>
        <v/>
      </c>
      <c r="DX920" s="153" t="str">
        <f t="shared" si="731"/>
        <v/>
      </c>
      <c r="DY920" s="19" t="str">
        <f t="shared" si="732"/>
        <v/>
      </c>
      <c r="DZ920" s="153" t="str">
        <f t="shared" si="733"/>
        <v/>
      </c>
      <c r="EA920" s="19" t="str">
        <f t="shared" si="734"/>
        <v/>
      </c>
      <c r="EB920" s="153" t="str">
        <f t="shared" si="735"/>
        <v/>
      </c>
      <c r="EC920" s="19" t="str">
        <f t="shared" si="736"/>
        <v/>
      </c>
      <c r="ED920" s="153" t="str">
        <f t="shared" si="737"/>
        <v/>
      </c>
      <c r="EE920" s="19" t="str">
        <f t="shared" si="738"/>
        <v/>
      </c>
      <c r="EF920" s="153" t="str">
        <f t="shared" si="739"/>
        <v/>
      </c>
      <c r="EG920" s="19" t="str">
        <f t="shared" si="740"/>
        <v/>
      </c>
      <c r="EH920" s="153" t="str">
        <f t="shared" si="741"/>
        <v/>
      </c>
      <c r="EI920" s="19" t="str">
        <f t="shared" si="742"/>
        <v/>
      </c>
      <c r="EJ920" s="153" t="str">
        <f t="shared" si="743"/>
        <v/>
      </c>
      <c r="EK920" s="19" t="str">
        <f t="shared" si="744"/>
        <v/>
      </c>
      <c r="EL920" s="153" t="str">
        <f t="shared" si="745"/>
        <v/>
      </c>
      <c r="EM920" s="19" t="str">
        <f t="shared" si="746"/>
        <v/>
      </c>
      <c r="EN920" s="153" t="str">
        <f t="shared" si="747"/>
        <v/>
      </c>
      <c r="EO920" s="19" t="str">
        <f t="shared" si="748"/>
        <v/>
      </c>
      <c r="EP920" s="153" t="str">
        <f t="shared" si="749"/>
        <v/>
      </c>
      <c r="EQ920" s="19" t="str">
        <f t="shared" si="750"/>
        <v/>
      </c>
      <c r="ER920" s="153" t="str">
        <f t="shared" si="751"/>
        <v/>
      </c>
      <c r="ES920" s="19" t="str">
        <f t="shared" si="752"/>
        <v/>
      </c>
      <c r="ET920" s="153" t="str">
        <f t="shared" si="753"/>
        <v/>
      </c>
    </row>
    <row r="921" spans="1:150" x14ac:dyDescent="0.25">
      <c r="A921" s="31"/>
      <c r="B921" s="91" t="str">
        <f t="shared" si="754"/>
        <v/>
      </c>
      <c r="C921" s="20" t="str">
        <f t="shared" si="714"/>
        <v/>
      </c>
      <c r="D921" s="97" t="str">
        <f t="shared" si="715"/>
        <v/>
      </c>
      <c r="E921" s="62" t="str">
        <f t="shared" si="755"/>
        <v/>
      </c>
      <c r="F921" s="31"/>
      <c r="G921" s="282"/>
      <c r="H921" s="283"/>
      <c r="I921" s="284"/>
      <c r="J921" s="285"/>
      <c r="K921" s="286"/>
      <c r="L921" s="287"/>
      <c r="M921" s="288"/>
      <c r="N921" s="287"/>
      <c r="O921" s="288"/>
      <c r="P921" s="287"/>
      <c r="Q921" s="288"/>
      <c r="R921" s="287"/>
      <c r="S921" s="288"/>
      <c r="T921" s="287"/>
      <c r="U921" s="288"/>
      <c r="V921" s="287"/>
      <c r="W921" s="288"/>
      <c r="X921" s="287"/>
      <c r="Y921" s="288"/>
      <c r="Z921" s="287"/>
      <c r="AA921" s="288"/>
      <c r="AB921" s="287"/>
      <c r="AC921" s="288"/>
      <c r="AD921" s="287"/>
      <c r="AE921" s="288"/>
      <c r="AF921" s="287"/>
      <c r="AG921" s="288"/>
      <c r="AH921" s="287"/>
      <c r="AI921" s="288"/>
      <c r="AJ921" s="287"/>
      <c r="AK921" s="288"/>
      <c r="AL921" s="287"/>
      <c r="AM921" s="288"/>
      <c r="AN921" s="287"/>
      <c r="AO921" s="288"/>
      <c r="AP921" s="287"/>
      <c r="AQ921" s="288"/>
      <c r="AR921" s="287"/>
      <c r="AS921" s="288"/>
      <c r="AT921" s="287"/>
      <c r="AU921" s="288"/>
      <c r="AV921" s="287"/>
      <c r="AW921" s="288"/>
      <c r="AX921" s="287"/>
      <c r="AY921" s="31"/>
      <c r="BA921" s="76" t="str">
        <f t="shared" si="756"/>
        <v/>
      </c>
      <c r="BC921" s="76" t="str">
        <f>IF('Stock List'!$K921="", "", 'Stock List'!$K921)</f>
        <v/>
      </c>
      <c r="BE921" s="106">
        <f>IFERROR(ROUND(((INDEX('Stock List'!$M$11:$M$1010, MATCH(L921, 'Stock List'!$K$11:$K$1010, 0))/INDEX('Stock List'!$L$11:$L$1010, MATCH(L921, 'Stock List'!$K$11:$K$1010, 0)))*K921), 2), 0)</f>
        <v>0</v>
      </c>
      <c r="BF921" s="20"/>
      <c r="BG921" s="20">
        <f>IFERROR(ROUND(((INDEX('Stock List'!$M$11:$M$1010, MATCH(N921, 'Stock List'!$K$11:$K$1010, 0))/INDEX('Stock List'!$L$11:$L$1010, MATCH(N921, 'Stock List'!$K$11:$K$1010, 0)))*M921), 2), 0)</f>
        <v>0</v>
      </c>
      <c r="BH921" s="20"/>
      <c r="BI921" s="20">
        <f>IFERROR(ROUND(((INDEX('Stock List'!$M$11:$M$1010, MATCH(P921, 'Stock List'!$K$11:$K$1010, 0))/INDEX('Stock List'!$L$11:$L$1010, MATCH(P921, 'Stock List'!$K$11:$K$1010, 0)))*O921), 2), 0)</f>
        <v>0</v>
      </c>
      <c r="BJ921" s="20"/>
      <c r="BK921" s="20">
        <f>IFERROR(ROUND(((INDEX('Stock List'!$M$11:$M$1010, MATCH(R921, 'Stock List'!$K$11:$K$1010, 0))/INDEX('Stock List'!$L$11:$L$1010, MATCH(R921, 'Stock List'!$K$11:$K$1010, 0)))*Q921), 2), 0)</f>
        <v>0</v>
      </c>
      <c r="BL921" s="20"/>
      <c r="BM921" s="20">
        <f>IFERROR(ROUND(((INDEX('Stock List'!$M$11:$M$1010, MATCH(T921, 'Stock List'!$K$11:$K$1010, 0))/INDEX('Stock List'!$L$11:$L$1010, MATCH(T921, 'Stock List'!$K$11:$K$1010, 0)))*S921), 2), 0)</f>
        <v>0</v>
      </c>
      <c r="BN921" s="20"/>
      <c r="BO921" s="20">
        <f>IFERROR(ROUND(((INDEX('Stock List'!$M$11:$M$1010, MATCH(V921, 'Stock List'!$K$11:$K$1010, 0))/INDEX('Stock List'!$L$11:$L$1010, MATCH(V921, 'Stock List'!$K$11:$K$1010, 0)))*U921), 2), 0)</f>
        <v>0</v>
      </c>
      <c r="BP921" s="20"/>
      <c r="BQ921" s="20">
        <f>IFERROR(ROUND(((INDEX('Stock List'!$M$11:$M$1010, MATCH(X921, 'Stock List'!$K$11:$K$1010, 0))/INDEX('Stock List'!$L$11:$L$1010, MATCH(X921, 'Stock List'!$K$11:$K$1010, 0)))*W921), 2), 0)</f>
        <v>0</v>
      </c>
      <c r="BR921" s="20"/>
      <c r="BS921" s="20">
        <f>IFERROR(ROUND(((INDEX('Stock List'!$M$11:$M$1010, MATCH(Z921, 'Stock List'!$K$11:$K$1010, 0))/INDEX('Stock List'!$L$11:$L$1010, MATCH(Z921, 'Stock List'!$K$11:$K$1010, 0)))*Y921), 2), 0)</f>
        <v>0</v>
      </c>
      <c r="BT921" s="20"/>
      <c r="BU921" s="20">
        <f>IFERROR(ROUND(((INDEX('Stock List'!$M$11:$M$1010, MATCH(AB921, 'Stock List'!$K$11:$K$1010, 0))/INDEX('Stock List'!$L$11:$L$1010, MATCH(AB921, 'Stock List'!$K$11:$K$1010, 0)))*AA921), 2), 0)</f>
        <v>0</v>
      </c>
      <c r="BV921" s="20"/>
      <c r="BW921" s="20">
        <f>IFERROR(ROUND(((INDEX('Stock List'!$M$11:$M$1010, MATCH(AD921, 'Stock List'!$K$11:$K$1010, 0))/INDEX('Stock List'!$L$11:$L$1010, MATCH(AD921, 'Stock List'!$K$11:$K$1010, 0)))*AC921), 2), 0)</f>
        <v>0</v>
      </c>
      <c r="BX921" s="20"/>
      <c r="BY921" s="20">
        <f>IFERROR(ROUND(((INDEX('Stock List'!$M$11:$M$1010, MATCH(AF921, 'Stock List'!$K$11:$K$1010, 0))/INDEX('Stock List'!$L$11:$L$1010, MATCH(AF921, 'Stock List'!$K$11:$K$1010, 0)))*AE921), 2), 0)</f>
        <v>0</v>
      </c>
      <c r="BZ921" s="20"/>
      <c r="CA921" s="20">
        <f>IFERROR(ROUND(((INDEX('Stock List'!$M$11:$M$1010, MATCH(AH921, 'Stock List'!$K$11:$K$1010, 0))/INDEX('Stock List'!$L$11:$L$1010, MATCH(AH921, 'Stock List'!$K$11:$K$1010, 0)))*AG921), 2), 0)</f>
        <v>0</v>
      </c>
      <c r="CB921" s="20"/>
      <c r="CC921" s="20">
        <f>IFERROR(ROUND(((INDEX('Stock List'!$M$11:$M$1010, MATCH(AJ921, 'Stock List'!$K$11:$K$1010, 0))/INDEX('Stock List'!$L$11:$L$1010, MATCH(AJ921, 'Stock List'!$K$11:$K$1010, 0)))*AI921), 2), 0)</f>
        <v>0</v>
      </c>
      <c r="CD921" s="20"/>
      <c r="CE921" s="20">
        <f>IFERROR(ROUND(((INDEX('Stock List'!$M$11:$M$1010, MATCH(AL921, 'Stock List'!$K$11:$K$1010, 0))/INDEX('Stock List'!$L$11:$L$1010, MATCH(AL921, 'Stock List'!$K$11:$K$1010, 0)))*AK921), 2), 0)</f>
        <v>0</v>
      </c>
      <c r="CF921" s="20"/>
      <c r="CG921" s="20">
        <f>IFERROR(ROUND(((INDEX('Stock List'!$M$11:$M$1010, MATCH(AN921, 'Stock List'!$K$11:$K$1010, 0))/INDEX('Stock List'!$L$11:$L$1010, MATCH(AN921, 'Stock List'!$K$11:$K$1010, 0)))*AM921), 2), 0)</f>
        <v>0</v>
      </c>
      <c r="CH921" s="20"/>
      <c r="CI921" s="20">
        <f>IFERROR(ROUND(((INDEX('Stock List'!$M$11:$M$1010, MATCH(AP921, 'Stock List'!$K$11:$K$1010, 0))/INDEX('Stock List'!$L$11:$L$1010, MATCH(AP921, 'Stock List'!$K$11:$K$1010, 0)))*AO921), 2), 0)</f>
        <v>0</v>
      </c>
      <c r="CJ921" s="20"/>
      <c r="CK921" s="20">
        <f>IFERROR(ROUND(((INDEX('Stock List'!$M$11:$M$1010, MATCH(AR921, 'Stock List'!$K$11:$K$1010, 0))/INDEX('Stock List'!$L$11:$L$1010, MATCH(AR921, 'Stock List'!$K$11:$K$1010, 0)))*AQ921), 2), 0)</f>
        <v>0</v>
      </c>
      <c r="CL921" s="20"/>
      <c r="CM921" s="20">
        <f>IFERROR(ROUND(((INDEX('Stock List'!$M$11:$M$1010, MATCH(AT921, 'Stock List'!$K$11:$K$1010, 0))/INDEX('Stock List'!$L$11:$L$1010, MATCH(AT921, 'Stock List'!$K$11:$K$1010, 0)))*AS921), 2), 0)</f>
        <v>0</v>
      </c>
      <c r="CN921" s="20"/>
      <c r="CO921" s="20">
        <f>IFERROR(ROUND(((INDEX('Stock List'!$M$11:$M$1010, MATCH(AV921, 'Stock List'!$K$11:$K$1010, 0))/INDEX('Stock List'!$L$11:$L$1010, MATCH(AV921, 'Stock List'!$K$11:$K$1010, 0)))*AU921), 2), 0)</f>
        <v>0</v>
      </c>
      <c r="CP921" s="20"/>
      <c r="CQ921" s="20">
        <f>IFERROR(ROUND(((INDEX('Stock List'!$M$11:$M$1010, MATCH(AX921, 'Stock List'!$K$11:$K$1010, 0))/INDEX('Stock List'!$L$11:$L$1010, MATCH(AX921, 'Stock List'!$K$11:$K$1010, 0)))*AW921), 2), 0)</f>
        <v>0</v>
      </c>
      <c r="CR921" s="22"/>
      <c r="CT921" s="106" t="str">
        <f t="shared" si="757"/>
        <v/>
      </c>
      <c r="CU921" s="22" t="str">
        <f t="shared" si="758"/>
        <v/>
      </c>
      <c r="CX921" s="106" t="str">
        <f t="shared" si="759"/>
        <v/>
      </c>
      <c r="CY921" s="20" t="str">
        <f t="shared" si="760"/>
        <v/>
      </c>
      <c r="CZ921" s="22" t="str">
        <f t="shared" si="761"/>
        <v/>
      </c>
      <c r="DB921" s="76" t="str">
        <f>IF($H921="", "", COUNTIF($G$11:$G$1010, "&gt;"&amp;$G921)+1+COUNTIF($G$11:$G921, $G921)-1)</f>
        <v/>
      </c>
      <c r="DC921" s="76" t="str">
        <f>IF($H921="", "", COUNTIF($CZ$11:$CZ$1010, "&gt;"&amp;$CZ921)+1+COUNTIF($CZ$11:$CZ921, $CZ921)-1)</f>
        <v/>
      </c>
      <c r="DE921" s="147" t="str">
        <f t="shared" si="762"/>
        <v/>
      </c>
      <c r="DF921" s="148"/>
      <c r="DG921" s="19" t="str">
        <f t="shared" si="763"/>
        <v/>
      </c>
      <c r="DH921" s="153" t="str">
        <f t="shared" si="764"/>
        <v/>
      </c>
      <c r="DI921" s="19" t="str">
        <f t="shared" si="716"/>
        <v/>
      </c>
      <c r="DJ921" s="153" t="str">
        <f t="shared" si="717"/>
        <v/>
      </c>
      <c r="DK921" s="19" t="str">
        <f t="shared" si="718"/>
        <v/>
      </c>
      <c r="DL921" s="153" t="str">
        <f t="shared" si="719"/>
        <v/>
      </c>
      <c r="DM921" s="19" t="str">
        <f t="shared" si="720"/>
        <v/>
      </c>
      <c r="DN921" s="153" t="str">
        <f t="shared" si="721"/>
        <v/>
      </c>
      <c r="DO921" s="19" t="str">
        <f t="shared" si="722"/>
        <v/>
      </c>
      <c r="DP921" s="153" t="str">
        <f t="shared" si="723"/>
        <v/>
      </c>
      <c r="DQ921" s="19" t="str">
        <f t="shared" si="724"/>
        <v/>
      </c>
      <c r="DR921" s="153" t="str">
        <f t="shared" si="725"/>
        <v/>
      </c>
      <c r="DS921" s="19" t="str">
        <f t="shared" si="726"/>
        <v/>
      </c>
      <c r="DT921" s="153" t="str">
        <f t="shared" si="727"/>
        <v/>
      </c>
      <c r="DU921" s="19" t="str">
        <f t="shared" si="728"/>
        <v/>
      </c>
      <c r="DV921" s="153" t="str">
        <f t="shared" si="729"/>
        <v/>
      </c>
      <c r="DW921" s="19" t="str">
        <f t="shared" si="730"/>
        <v/>
      </c>
      <c r="DX921" s="153" t="str">
        <f t="shared" si="731"/>
        <v/>
      </c>
      <c r="DY921" s="19" t="str">
        <f t="shared" si="732"/>
        <v/>
      </c>
      <c r="DZ921" s="153" t="str">
        <f t="shared" si="733"/>
        <v/>
      </c>
      <c r="EA921" s="19" t="str">
        <f t="shared" si="734"/>
        <v/>
      </c>
      <c r="EB921" s="153" t="str">
        <f t="shared" si="735"/>
        <v/>
      </c>
      <c r="EC921" s="19" t="str">
        <f t="shared" si="736"/>
        <v/>
      </c>
      <c r="ED921" s="153" t="str">
        <f t="shared" si="737"/>
        <v/>
      </c>
      <c r="EE921" s="19" t="str">
        <f t="shared" si="738"/>
        <v/>
      </c>
      <c r="EF921" s="153" t="str">
        <f t="shared" si="739"/>
        <v/>
      </c>
      <c r="EG921" s="19" t="str">
        <f t="shared" si="740"/>
        <v/>
      </c>
      <c r="EH921" s="153" t="str">
        <f t="shared" si="741"/>
        <v/>
      </c>
      <c r="EI921" s="19" t="str">
        <f t="shared" si="742"/>
        <v/>
      </c>
      <c r="EJ921" s="153" t="str">
        <f t="shared" si="743"/>
        <v/>
      </c>
      <c r="EK921" s="19" t="str">
        <f t="shared" si="744"/>
        <v/>
      </c>
      <c r="EL921" s="153" t="str">
        <f t="shared" si="745"/>
        <v/>
      </c>
      <c r="EM921" s="19" t="str">
        <f t="shared" si="746"/>
        <v/>
      </c>
      <c r="EN921" s="153" t="str">
        <f t="shared" si="747"/>
        <v/>
      </c>
      <c r="EO921" s="19" t="str">
        <f t="shared" si="748"/>
        <v/>
      </c>
      <c r="EP921" s="153" t="str">
        <f t="shared" si="749"/>
        <v/>
      </c>
      <c r="EQ921" s="19" t="str">
        <f t="shared" si="750"/>
        <v/>
      </c>
      <c r="ER921" s="153" t="str">
        <f t="shared" si="751"/>
        <v/>
      </c>
      <c r="ES921" s="19" t="str">
        <f t="shared" si="752"/>
        <v/>
      </c>
      <c r="ET921" s="153" t="str">
        <f t="shared" si="753"/>
        <v/>
      </c>
    </row>
    <row r="922" spans="1:150" x14ac:dyDescent="0.25">
      <c r="A922" s="31"/>
      <c r="B922" s="91" t="str">
        <f t="shared" si="754"/>
        <v/>
      </c>
      <c r="C922" s="20" t="str">
        <f t="shared" si="714"/>
        <v/>
      </c>
      <c r="D922" s="97" t="str">
        <f t="shared" si="715"/>
        <v/>
      </c>
      <c r="E922" s="62" t="str">
        <f t="shared" si="755"/>
        <v/>
      </c>
      <c r="F922" s="31"/>
      <c r="G922" s="282"/>
      <c r="H922" s="283"/>
      <c r="I922" s="284"/>
      <c r="J922" s="285"/>
      <c r="K922" s="286"/>
      <c r="L922" s="287"/>
      <c r="M922" s="288"/>
      <c r="N922" s="287"/>
      <c r="O922" s="288"/>
      <c r="P922" s="287"/>
      <c r="Q922" s="288"/>
      <c r="R922" s="287"/>
      <c r="S922" s="288"/>
      <c r="T922" s="287"/>
      <c r="U922" s="288"/>
      <c r="V922" s="287"/>
      <c r="W922" s="288"/>
      <c r="X922" s="287"/>
      <c r="Y922" s="288"/>
      <c r="Z922" s="287"/>
      <c r="AA922" s="288"/>
      <c r="AB922" s="287"/>
      <c r="AC922" s="288"/>
      <c r="AD922" s="287"/>
      <c r="AE922" s="288"/>
      <c r="AF922" s="287"/>
      <c r="AG922" s="288"/>
      <c r="AH922" s="287"/>
      <c r="AI922" s="288"/>
      <c r="AJ922" s="287"/>
      <c r="AK922" s="288"/>
      <c r="AL922" s="287"/>
      <c r="AM922" s="288"/>
      <c r="AN922" s="287"/>
      <c r="AO922" s="288"/>
      <c r="AP922" s="287"/>
      <c r="AQ922" s="288"/>
      <c r="AR922" s="287"/>
      <c r="AS922" s="288"/>
      <c r="AT922" s="287"/>
      <c r="AU922" s="288"/>
      <c r="AV922" s="287"/>
      <c r="AW922" s="288"/>
      <c r="AX922" s="287"/>
      <c r="AY922" s="31"/>
      <c r="BA922" s="76" t="str">
        <f t="shared" si="756"/>
        <v/>
      </c>
      <c r="BC922" s="76" t="str">
        <f>IF('Stock List'!$K922="", "", 'Stock List'!$K922)</f>
        <v/>
      </c>
      <c r="BE922" s="106">
        <f>IFERROR(ROUND(((INDEX('Stock List'!$M$11:$M$1010, MATCH(L922, 'Stock List'!$K$11:$K$1010, 0))/INDEX('Stock List'!$L$11:$L$1010, MATCH(L922, 'Stock List'!$K$11:$K$1010, 0)))*K922), 2), 0)</f>
        <v>0</v>
      </c>
      <c r="BF922" s="20"/>
      <c r="BG922" s="20">
        <f>IFERROR(ROUND(((INDEX('Stock List'!$M$11:$M$1010, MATCH(N922, 'Stock List'!$K$11:$K$1010, 0))/INDEX('Stock List'!$L$11:$L$1010, MATCH(N922, 'Stock List'!$K$11:$K$1010, 0)))*M922), 2), 0)</f>
        <v>0</v>
      </c>
      <c r="BH922" s="20"/>
      <c r="BI922" s="20">
        <f>IFERROR(ROUND(((INDEX('Stock List'!$M$11:$M$1010, MATCH(P922, 'Stock List'!$K$11:$K$1010, 0))/INDEX('Stock List'!$L$11:$L$1010, MATCH(P922, 'Stock List'!$K$11:$K$1010, 0)))*O922), 2), 0)</f>
        <v>0</v>
      </c>
      <c r="BJ922" s="20"/>
      <c r="BK922" s="20">
        <f>IFERROR(ROUND(((INDEX('Stock List'!$M$11:$M$1010, MATCH(R922, 'Stock List'!$K$11:$K$1010, 0))/INDEX('Stock List'!$L$11:$L$1010, MATCH(R922, 'Stock List'!$K$11:$K$1010, 0)))*Q922), 2), 0)</f>
        <v>0</v>
      </c>
      <c r="BL922" s="20"/>
      <c r="BM922" s="20">
        <f>IFERROR(ROUND(((INDEX('Stock List'!$M$11:$M$1010, MATCH(T922, 'Stock List'!$K$11:$K$1010, 0))/INDEX('Stock List'!$L$11:$L$1010, MATCH(T922, 'Stock List'!$K$11:$K$1010, 0)))*S922), 2), 0)</f>
        <v>0</v>
      </c>
      <c r="BN922" s="20"/>
      <c r="BO922" s="20">
        <f>IFERROR(ROUND(((INDEX('Stock List'!$M$11:$M$1010, MATCH(V922, 'Stock List'!$K$11:$K$1010, 0))/INDEX('Stock List'!$L$11:$L$1010, MATCH(V922, 'Stock List'!$K$11:$K$1010, 0)))*U922), 2), 0)</f>
        <v>0</v>
      </c>
      <c r="BP922" s="20"/>
      <c r="BQ922" s="20">
        <f>IFERROR(ROUND(((INDEX('Stock List'!$M$11:$M$1010, MATCH(X922, 'Stock List'!$K$11:$K$1010, 0))/INDEX('Stock List'!$L$11:$L$1010, MATCH(X922, 'Stock List'!$K$11:$K$1010, 0)))*W922), 2), 0)</f>
        <v>0</v>
      </c>
      <c r="BR922" s="20"/>
      <c r="BS922" s="20">
        <f>IFERROR(ROUND(((INDEX('Stock List'!$M$11:$M$1010, MATCH(Z922, 'Stock List'!$K$11:$K$1010, 0))/INDEX('Stock List'!$L$11:$L$1010, MATCH(Z922, 'Stock List'!$K$11:$K$1010, 0)))*Y922), 2), 0)</f>
        <v>0</v>
      </c>
      <c r="BT922" s="20"/>
      <c r="BU922" s="20">
        <f>IFERROR(ROUND(((INDEX('Stock List'!$M$11:$M$1010, MATCH(AB922, 'Stock List'!$K$11:$K$1010, 0))/INDEX('Stock List'!$L$11:$L$1010, MATCH(AB922, 'Stock List'!$K$11:$K$1010, 0)))*AA922), 2), 0)</f>
        <v>0</v>
      </c>
      <c r="BV922" s="20"/>
      <c r="BW922" s="20">
        <f>IFERROR(ROUND(((INDEX('Stock List'!$M$11:$M$1010, MATCH(AD922, 'Stock List'!$K$11:$K$1010, 0))/INDEX('Stock List'!$L$11:$L$1010, MATCH(AD922, 'Stock List'!$K$11:$K$1010, 0)))*AC922), 2), 0)</f>
        <v>0</v>
      </c>
      <c r="BX922" s="20"/>
      <c r="BY922" s="20">
        <f>IFERROR(ROUND(((INDEX('Stock List'!$M$11:$M$1010, MATCH(AF922, 'Stock List'!$K$11:$K$1010, 0))/INDEX('Stock List'!$L$11:$L$1010, MATCH(AF922, 'Stock List'!$K$11:$K$1010, 0)))*AE922), 2), 0)</f>
        <v>0</v>
      </c>
      <c r="BZ922" s="20"/>
      <c r="CA922" s="20">
        <f>IFERROR(ROUND(((INDEX('Stock List'!$M$11:$M$1010, MATCH(AH922, 'Stock List'!$K$11:$K$1010, 0))/INDEX('Stock List'!$L$11:$L$1010, MATCH(AH922, 'Stock List'!$K$11:$K$1010, 0)))*AG922), 2), 0)</f>
        <v>0</v>
      </c>
      <c r="CB922" s="20"/>
      <c r="CC922" s="20">
        <f>IFERROR(ROUND(((INDEX('Stock List'!$M$11:$M$1010, MATCH(AJ922, 'Stock List'!$K$11:$K$1010, 0))/INDEX('Stock List'!$L$11:$L$1010, MATCH(AJ922, 'Stock List'!$K$11:$K$1010, 0)))*AI922), 2), 0)</f>
        <v>0</v>
      </c>
      <c r="CD922" s="20"/>
      <c r="CE922" s="20">
        <f>IFERROR(ROUND(((INDEX('Stock List'!$M$11:$M$1010, MATCH(AL922, 'Stock List'!$K$11:$K$1010, 0))/INDEX('Stock List'!$L$11:$L$1010, MATCH(AL922, 'Stock List'!$K$11:$K$1010, 0)))*AK922), 2), 0)</f>
        <v>0</v>
      </c>
      <c r="CF922" s="20"/>
      <c r="CG922" s="20">
        <f>IFERROR(ROUND(((INDEX('Stock List'!$M$11:$M$1010, MATCH(AN922, 'Stock List'!$K$11:$K$1010, 0))/INDEX('Stock List'!$L$11:$L$1010, MATCH(AN922, 'Stock List'!$K$11:$K$1010, 0)))*AM922), 2), 0)</f>
        <v>0</v>
      </c>
      <c r="CH922" s="20"/>
      <c r="CI922" s="20">
        <f>IFERROR(ROUND(((INDEX('Stock List'!$M$11:$M$1010, MATCH(AP922, 'Stock List'!$K$11:$K$1010, 0))/INDEX('Stock List'!$L$11:$L$1010, MATCH(AP922, 'Stock List'!$K$11:$K$1010, 0)))*AO922), 2), 0)</f>
        <v>0</v>
      </c>
      <c r="CJ922" s="20"/>
      <c r="CK922" s="20">
        <f>IFERROR(ROUND(((INDEX('Stock List'!$M$11:$M$1010, MATCH(AR922, 'Stock List'!$K$11:$K$1010, 0))/INDEX('Stock List'!$L$11:$L$1010, MATCH(AR922, 'Stock List'!$K$11:$K$1010, 0)))*AQ922), 2), 0)</f>
        <v>0</v>
      </c>
      <c r="CL922" s="20"/>
      <c r="CM922" s="20">
        <f>IFERROR(ROUND(((INDEX('Stock List'!$M$11:$M$1010, MATCH(AT922, 'Stock List'!$K$11:$K$1010, 0))/INDEX('Stock List'!$L$11:$L$1010, MATCH(AT922, 'Stock List'!$K$11:$K$1010, 0)))*AS922), 2), 0)</f>
        <v>0</v>
      </c>
      <c r="CN922" s="20"/>
      <c r="CO922" s="20">
        <f>IFERROR(ROUND(((INDEX('Stock List'!$M$11:$M$1010, MATCH(AV922, 'Stock List'!$K$11:$K$1010, 0))/INDEX('Stock List'!$L$11:$L$1010, MATCH(AV922, 'Stock List'!$K$11:$K$1010, 0)))*AU922), 2), 0)</f>
        <v>0</v>
      </c>
      <c r="CP922" s="20"/>
      <c r="CQ922" s="20">
        <f>IFERROR(ROUND(((INDEX('Stock List'!$M$11:$M$1010, MATCH(AX922, 'Stock List'!$K$11:$K$1010, 0))/INDEX('Stock List'!$L$11:$L$1010, MATCH(AX922, 'Stock List'!$K$11:$K$1010, 0)))*AW922), 2), 0)</f>
        <v>0</v>
      </c>
      <c r="CR922" s="22"/>
      <c r="CT922" s="106" t="str">
        <f t="shared" si="757"/>
        <v/>
      </c>
      <c r="CU922" s="22" t="str">
        <f t="shared" si="758"/>
        <v/>
      </c>
      <c r="CX922" s="106" t="str">
        <f t="shared" si="759"/>
        <v/>
      </c>
      <c r="CY922" s="20" t="str">
        <f t="shared" si="760"/>
        <v/>
      </c>
      <c r="CZ922" s="22" t="str">
        <f t="shared" si="761"/>
        <v/>
      </c>
      <c r="DB922" s="76" t="str">
        <f>IF($H922="", "", COUNTIF($G$11:$G$1010, "&gt;"&amp;$G922)+1+COUNTIF($G$11:$G922, $G922)-1)</f>
        <v/>
      </c>
      <c r="DC922" s="76" t="str">
        <f>IF($H922="", "", COUNTIF($CZ$11:$CZ$1010, "&gt;"&amp;$CZ922)+1+COUNTIF($CZ$11:$CZ922, $CZ922)-1)</f>
        <v/>
      </c>
      <c r="DE922" s="147" t="str">
        <f t="shared" si="762"/>
        <v/>
      </c>
      <c r="DF922" s="148"/>
      <c r="DG922" s="19" t="str">
        <f t="shared" si="763"/>
        <v/>
      </c>
      <c r="DH922" s="153" t="str">
        <f t="shared" si="764"/>
        <v/>
      </c>
      <c r="DI922" s="19" t="str">
        <f t="shared" si="716"/>
        <v/>
      </c>
      <c r="DJ922" s="153" t="str">
        <f t="shared" si="717"/>
        <v/>
      </c>
      <c r="DK922" s="19" t="str">
        <f t="shared" si="718"/>
        <v/>
      </c>
      <c r="DL922" s="153" t="str">
        <f t="shared" si="719"/>
        <v/>
      </c>
      <c r="DM922" s="19" t="str">
        <f t="shared" si="720"/>
        <v/>
      </c>
      <c r="DN922" s="153" t="str">
        <f t="shared" si="721"/>
        <v/>
      </c>
      <c r="DO922" s="19" t="str">
        <f t="shared" si="722"/>
        <v/>
      </c>
      <c r="DP922" s="153" t="str">
        <f t="shared" si="723"/>
        <v/>
      </c>
      <c r="DQ922" s="19" t="str">
        <f t="shared" si="724"/>
        <v/>
      </c>
      <c r="DR922" s="153" t="str">
        <f t="shared" si="725"/>
        <v/>
      </c>
      <c r="DS922" s="19" t="str">
        <f t="shared" si="726"/>
        <v/>
      </c>
      <c r="DT922" s="153" t="str">
        <f t="shared" si="727"/>
        <v/>
      </c>
      <c r="DU922" s="19" t="str">
        <f t="shared" si="728"/>
        <v/>
      </c>
      <c r="DV922" s="153" t="str">
        <f t="shared" si="729"/>
        <v/>
      </c>
      <c r="DW922" s="19" t="str">
        <f t="shared" si="730"/>
        <v/>
      </c>
      <c r="DX922" s="153" t="str">
        <f t="shared" si="731"/>
        <v/>
      </c>
      <c r="DY922" s="19" t="str">
        <f t="shared" si="732"/>
        <v/>
      </c>
      <c r="DZ922" s="153" t="str">
        <f t="shared" si="733"/>
        <v/>
      </c>
      <c r="EA922" s="19" t="str">
        <f t="shared" si="734"/>
        <v/>
      </c>
      <c r="EB922" s="153" t="str">
        <f t="shared" si="735"/>
        <v/>
      </c>
      <c r="EC922" s="19" t="str">
        <f t="shared" si="736"/>
        <v/>
      </c>
      <c r="ED922" s="153" t="str">
        <f t="shared" si="737"/>
        <v/>
      </c>
      <c r="EE922" s="19" t="str">
        <f t="shared" si="738"/>
        <v/>
      </c>
      <c r="EF922" s="153" t="str">
        <f t="shared" si="739"/>
        <v/>
      </c>
      <c r="EG922" s="19" t="str">
        <f t="shared" si="740"/>
        <v/>
      </c>
      <c r="EH922" s="153" t="str">
        <f t="shared" si="741"/>
        <v/>
      </c>
      <c r="EI922" s="19" t="str">
        <f t="shared" si="742"/>
        <v/>
      </c>
      <c r="EJ922" s="153" t="str">
        <f t="shared" si="743"/>
        <v/>
      </c>
      <c r="EK922" s="19" t="str">
        <f t="shared" si="744"/>
        <v/>
      </c>
      <c r="EL922" s="153" t="str">
        <f t="shared" si="745"/>
        <v/>
      </c>
      <c r="EM922" s="19" t="str">
        <f t="shared" si="746"/>
        <v/>
      </c>
      <c r="EN922" s="153" t="str">
        <f t="shared" si="747"/>
        <v/>
      </c>
      <c r="EO922" s="19" t="str">
        <f t="shared" si="748"/>
        <v/>
      </c>
      <c r="EP922" s="153" t="str">
        <f t="shared" si="749"/>
        <v/>
      </c>
      <c r="EQ922" s="19" t="str">
        <f t="shared" si="750"/>
        <v/>
      </c>
      <c r="ER922" s="153" t="str">
        <f t="shared" si="751"/>
        <v/>
      </c>
      <c r="ES922" s="19" t="str">
        <f t="shared" si="752"/>
        <v/>
      </c>
      <c r="ET922" s="153" t="str">
        <f t="shared" si="753"/>
        <v/>
      </c>
    </row>
    <row r="923" spans="1:150" x14ac:dyDescent="0.25">
      <c r="A923" s="31"/>
      <c r="B923" s="91" t="str">
        <f t="shared" si="754"/>
        <v/>
      </c>
      <c r="C923" s="20" t="str">
        <f t="shared" si="714"/>
        <v/>
      </c>
      <c r="D923" s="97" t="str">
        <f t="shared" si="715"/>
        <v/>
      </c>
      <c r="E923" s="62" t="str">
        <f t="shared" si="755"/>
        <v/>
      </c>
      <c r="F923" s="31"/>
      <c r="G923" s="282"/>
      <c r="H923" s="283"/>
      <c r="I923" s="284"/>
      <c r="J923" s="285"/>
      <c r="K923" s="286"/>
      <c r="L923" s="287"/>
      <c r="M923" s="288"/>
      <c r="N923" s="287"/>
      <c r="O923" s="288"/>
      <c r="P923" s="287"/>
      <c r="Q923" s="288"/>
      <c r="R923" s="287"/>
      <c r="S923" s="288"/>
      <c r="T923" s="287"/>
      <c r="U923" s="288"/>
      <c r="V923" s="287"/>
      <c r="W923" s="288"/>
      <c r="X923" s="287"/>
      <c r="Y923" s="288"/>
      <c r="Z923" s="287"/>
      <c r="AA923" s="288"/>
      <c r="AB923" s="287"/>
      <c r="AC923" s="288"/>
      <c r="AD923" s="287"/>
      <c r="AE923" s="288"/>
      <c r="AF923" s="287"/>
      <c r="AG923" s="288"/>
      <c r="AH923" s="287"/>
      <c r="AI923" s="288"/>
      <c r="AJ923" s="287"/>
      <c r="AK923" s="288"/>
      <c r="AL923" s="287"/>
      <c r="AM923" s="288"/>
      <c r="AN923" s="287"/>
      <c r="AO923" s="288"/>
      <c r="AP923" s="287"/>
      <c r="AQ923" s="288"/>
      <c r="AR923" s="287"/>
      <c r="AS923" s="288"/>
      <c r="AT923" s="287"/>
      <c r="AU923" s="288"/>
      <c r="AV923" s="287"/>
      <c r="AW923" s="288"/>
      <c r="AX923" s="287"/>
      <c r="AY923" s="31"/>
      <c r="BA923" s="76" t="str">
        <f t="shared" si="756"/>
        <v/>
      </c>
      <c r="BC923" s="76" t="str">
        <f>IF('Stock List'!$K923="", "", 'Stock List'!$K923)</f>
        <v/>
      </c>
      <c r="BE923" s="106">
        <f>IFERROR(ROUND(((INDEX('Stock List'!$M$11:$M$1010, MATCH(L923, 'Stock List'!$K$11:$K$1010, 0))/INDEX('Stock List'!$L$11:$L$1010, MATCH(L923, 'Stock List'!$K$11:$K$1010, 0)))*K923), 2), 0)</f>
        <v>0</v>
      </c>
      <c r="BF923" s="20"/>
      <c r="BG923" s="20">
        <f>IFERROR(ROUND(((INDEX('Stock List'!$M$11:$M$1010, MATCH(N923, 'Stock List'!$K$11:$K$1010, 0))/INDEX('Stock List'!$L$11:$L$1010, MATCH(N923, 'Stock List'!$K$11:$K$1010, 0)))*M923), 2), 0)</f>
        <v>0</v>
      </c>
      <c r="BH923" s="20"/>
      <c r="BI923" s="20">
        <f>IFERROR(ROUND(((INDEX('Stock List'!$M$11:$M$1010, MATCH(P923, 'Stock List'!$K$11:$K$1010, 0))/INDEX('Stock List'!$L$11:$L$1010, MATCH(P923, 'Stock List'!$K$11:$K$1010, 0)))*O923), 2), 0)</f>
        <v>0</v>
      </c>
      <c r="BJ923" s="20"/>
      <c r="BK923" s="20">
        <f>IFERROR(ROUND(((INDEX('Stock List'!$M$11:$M$1010, MATCH(R923, 'Stock List'!$K$11:$K$1010, 0))/INDEX('Stock List'!$L$11:$L$1010, MATCH(R923, 'Stock List'!$K$11:$K$1010, 0)))*Q923), 2), 0)</f>
        <v>0</v>
      </c>
      <c r="BL923" s="20"/>
      <c r="BM923" s="20">
        <f>IFERROR(ROUND(((INDEX('Stock List'!$M$11:$M$1010, MATCH(T923, 'Stock List'!$K$11:$K$1010, 0))/INDEX('Stock List'!$L$11:$L$1010, MATCH(T923, 'Stock List'!$K$11:$K$1010, 0)))*S923), 2), 0)</f>
        <v>0</v>
      </c>
      <c r="BN923" s="20"/>
      <c r="BO923" s="20">
        <f>IFERROR(ROUND(((INDEX('Stock List'!$M$11:$M$1010, MATCH(V923, 'Stock List'!$K$11:$K$1010, 0))/INDEX('Stock List'!$L$11:$L$1010, MATCH(V923, 'Stock List'!$K$11:$K$1010, 0)))*U923), 2), 0)</f>
        <v>0</v>
      </c>
      <c r="BP923" s="20"/>
      <c r="BQ923" s="20">
        <f>IFERROR(ROUND(((INDEX('Stock List'!$M$11:$M$1010, MATCH(X923, 'Stock List'!$K$11:$K$1010, 0))/INDEX('Stock List'!$L$11:$L$1010, MATCH(X923, 'Stock List'!$K$11:$K$1010, 0)))*W923), 2), 0)</f>
        <v>0</v>
      </c>
      <c r="BR923" s="20"/>
      <c r="BS923" s="20">
        <f>IFERROR(ROUND(((INDEX('Stock List'!$M$11:$M$1010, MATCH(Z923, 'Stock List'!$K$11:$K$1010, 0))/INDEX('Stock List'!$L$11:$L$1010, MATCH(Z923, 'Stock List'!$K$11:$K$1010, 0)))*Y923), 2), 0)</f>
        <v>0</v>
      </c>
      <c r="BT923" s="20"/>
      <c r="BU923" s="20">
        <f>IFERROR(ROUND(((INDEX('Stock List'!$M$11:$M$1010, MATCH(AB923, 'Stock List'!$K$11:$K$1010, 0))/INDEX('Stock List'!$L$11:$L$1010, MATCH(AB923, 'Stock List'!$K$11:$K$1010, 0)))*AA923), 2), 0)</f>
        <v>0</v>
      </c>
      <c r="BV923" s="20"/>
      <c r="BW923" s="20">
        <f>IFERROR(ROUND(((INDEX('Stock List'!$M$11:$M$1010, MATCH(AD923, 'Stock List'!$K$11:$K$1010, 0))/INDEX('Stock List'!$L$11:$L$1010, MATCH(AD923, 'Stock List'!$K$11:$K$1010, 0)))*AC923), 2), 0)</f>
        <v>0</v>
      </c>
      <c r="BX923" s="20"/>
      <c r="BY923" s="20">
        <f>IFERROR(ROUND(((INDEX('Stock List'!$M$11:$M$1010, MATCH(AF923, 'Stock List'!$K$11:$K$1010, 0))/INDEX('Stock List'!$L$11:$L$1010, MATCH(AF923, 'Stock List'!$K$11:$K$1010, 0)))*AE923), 2), 0)</f>
        <v>0</v>
      </c>
      <c r="BZ923" s="20"/>
      <c r="CA923" s="20">
        <f>IFERROR(ROUND(((INDEX('Stock List'!$M$11:$M$1010, MATCH(AH923, 'Stock List'!$K$11:$K$1010, 0))/INDEX('Stock List'!$L$11:$L$1010, MATCH(AH923, 'Stock List'!$K$11:$K$1010, 0)))*AG923), 2), 0)</f>
        <v>0</v>
      </c>
      <c r="CB923" s="20"/>
      <c r="CC923" s="20">
        <f>IFERROR(ROUND(((INDEX('Stock List'!$M$11:$M$1010, MATCH(AJ923, 'Stock List'!$K$11:$K$1010, 0))/INDEX('Stock List'!$L$11:$L$1010, MATCH(AJ923, 'Stock List'!$K$11:$K$1010, 0)))*AI923), 2), 0)</f>
        <v>0</v>
      </c>
      <c r="CD923" s="20"/>
      <c r="CE923" s="20">
        <f>IFERROR(ROUND(((INDEX('Stock List'!$M$11:$M$1010, MATCH(AL923, 'Stock List'!$K$11:$K$1010, 0))/INDEX('Stock List'!$L$11:$L$1010, MATCH(AL923, 'Stock List'!$K$11:$K$1010, 0)))*AK923), 2), 0)</f>
        <v>0</v>
      </c>
      <c r="CF923" s="20"/>
      <c r="CG923" s="20">
        <f>IFERROR(ROUND(((INDEX('Stock List'!$M$11:$M$1010, MATCH(AN923, 'Stock List'!$K$11:$K$1010, 0))/INDEX('Stock List'!$L$11:$L$1010, MATCH(AN923, 'Stock List'!$K$11:$K$1010, 0)))*AM923), 2), 0)</f>
        <v>0</v>
      </c>
      <c r="CH923" s="20"/>
      <c r="CI923" s="20">
        <f>IFERROR(ROUND(((INDEX('Stock List'!$M$11:$M$1010, MATCH(AP923, 'Stock List'!$K$11:$K$1010, 0))/INDEX('Stock List'!$L$11:$L$1010, MATCH(AP923, 'Stock List'!$K$11:$K$1010, 0)))*AO923), 2), 0)</f>
        <v>0</v>
      </c>
      <c r="CJ923" s="20"/>
      <c r="CK923" s="20">
        <f>IFERROR(ROUND(((INDEX('Stock List'!$M$11:$M$1010, MATCH(AR923, 'Stock List'!$K$11:$K$1010, 0))/INDEX('Stock List'!$L$11:$L$1010, MATCH(AR923, 'Stock List'!$K$11:$K$1010, 0)))*AQ923), 2), 0)</f>
        <v>0</v>
      </c>
      <c r="CL923" s="20"/>
      <c r="CM923" s="20">
        <f>IFERROR(ROUND(((INDEX('Stock List'!$M$11:$M$1010, MATCH(AT923, 'Stock List'!$K$11:$K$1010, 0))/INDEX('Stock List'!$L$11:$L$1010, MATCH(AT923, 'Stock List'!$K$11:$K$1010, 0)))*AS923), 2), 0)</f>
        <v>0</v>
      </c>
      <c r="CN923" s="20"/>
      <c r="CO923" s="20">
        <f>IFERROR(ROUND(((INDEX('Stock List'!$M$11:$M$1010, MATCH(AV923, 'Stock List'!$K$11:$K$1010, 0))/INDEX('Stock List'!$L$11:$L$1010, MATCH(AV923, 'Stock List'!$K$11:$K$1010, 0)))*AU923), 2), 0)</f>
        <v>0</v>
      </c>
      <c r="CP923" s="20"/>
      <c r="CQ923" s="20">
        <f>IFERROR(ROUND(((INDEX('Stock List'!$M$11:$M$1010, MATCH(AX923, 'Stock List'!$K$11:$K$1010, 0))/INDEX('Stock List'!$L$11:$L$1010, MATCH(AX923, 'Stock List'!$K$11:$K$1010, 0)))*AW923), 2), 0)</f>
        <v>0</v>
      </c>
      <c r="CR923" s="22"/>
      <c r="CT923" s="106" t="str">
        <f t="shared" si="757"/>
        <v/>
      </c>
      <c r="CU923" s="22" t="str">
        <f t="shared" si="758"/>
        <v/>
      </c>
      <c r="CX923" s="106" t="str">
        <f t="shared" si="759"/>
        <v/>
      </c>
      <c r="CY923" s="20" t="str">
        <f t="shared" si="760"/>
        <v/>
      </c>
      <c r="CZ923" s="22" t="str">
        <f t="shared" si="761"/>
        <v/>
      </c>
      <c r="DB923" s="76" t="str">
        <f>IF($H923="", "", COUNTIF($G$11:$G$1010, "&gt;"&amp;$G923)+1+COUNTIF($G$11:$G923, $G923)-1)</f>
        <v/>
      </c>
      <c r="DC923" s="76" t="str">
        <f>IF($H923="", "", COUNTIF($CZ$11:$CZ$1010, "&gt;"&amp;$CZ923)+1+COUNTIF($CZ$11:$CZ923, $CZ923)-1)</f>
        <v/>
      </c>
      <c r="DE923" s="147" t="str">
        <f t="shared" si="762"/>
        <v/>
      </c>
      <c r="DF923" s="148"/>
      <c r="DG923" s="19" t="str">
        <f t="shared" si="763"/>
        <v/>
      </c>
      <c r="DH923" s="153" t="str">
        <f t="shared" si="764"/>
        <v/>
      </c>
      <c r="DI923" s="19" t="str">
        <f t="shared" si="716"/>
        <v/>
      </c>
      <c r="DJ923" s="153" t="str">
        <f t="shared" si="717"/>
        <v/>
      </c>
      <c r="DK923" s="19" t="str">
        <f t="shared" si="718"/>
        <v/>
      </c>
      <c r="DL923" s="153" t="str">
        <f t="shared" si="719"/>
        <v/>
      </c>
      <c r="DM923" s="19" t="str">
        <f t="shared" si="720"/>
        <v/>
      </c>
      <c r="DN923" s="153" t="str">
        <f t="shared" si="721"/>
        <v/>
      </c>
      <c r="DO923" s="19" t="str">
        <f t="shared" si="722"/>
        <v/>
      </c>
      <c r="DP923" s="153" t="str">
        <f t="shared" si="723"/>
        <v/>
      </c>
      <c r="DQ923" s="19" t="str">
        <f t="shared" si="724"/>
        <v/>
      </c>
      <c r="DR923" s="153" t="str">
        <f t="shared" si="725"/>
        <v/>
      </c>
      <c r="DS923" s="19" t="str">
        <f t="shared" si="726"/>
        <v/>
      </c>
      <c r="DT923" s="153" t="str">
        <f t="shared" si="727"/>
        <v/>
      </c>
      <c r="DU923" s="19" t="str">
        <f t="shared" si="728"/>
        <v/>
      </c>
      <c r="DV923" s="153" t="str">
        <f t="shared" si="729"/>
        <v/>
      </c>
      <c r="DW923" s="19" t="str">
        <f t="shared" si="730"/>
        <v/>
      </c>
      <c r="DX923" s="153" t="str">
        <f t="shared" si="731"/>
        <v/>
      </c>
      <c r="DY923" s="19" t="str">
        <f t="shared" si="732"/>
        <v/>
      </c>
      <c r="DZ923" s="153" t="str">
        <f t="shared" si="733"/>
        <v/>
      </c>
      <c r="EA923" s="19" t="str">
        <f t="shared" si="734"/>
        <v/>
      </c>
      <c r="EB923" s="153" t="str">
        <f t="shared" si="735"/>
        <v/>
      </c>
      <c r="EC923" s="19" t="str">
        <f t="shared" si="736"/>
        <v/>
      </c>
      <c r="ED923" s="153" t="str">
        <f t="shared" si="737"/>
        <v/>
      </c>
      <c r="EE923" s="19" t="str">
        <f t="shared" si="738"/>
        <v/>
      </c>
      <c r="EF923" s="153" t="str">
        <f t="shared" si="739"/>
        <v/>
      </c>
      <c r="EG923" s="19" t="str">
        <f t="shared" si="740"/>
        <v/>
      </c>
      <c r="EH923" s="153" t="str">
        <f t="shared" si="741"/>
        <v/>
      </c>
      <c r="EI923" s="19" t="str">
        <f t="shared" si="742"/>
        <v/>
      </c>
      <c r="EJ923" s="153" t="str">
        <f t="shared" si="743"/>
        <v/>
      </c>
      <c r="EK923" s="19" t="str">
        <f t="shared" si="744"/>
        <v/>
      </c>
      <c r="EL923" s="153" t="str">
        <f t="shared" si="745"/>
        <v/>
      </c>
      <c r="EM923" s="19" t="str">
        <f t="shared" si="746"/>
        <v/>
      </c>
      <c r="EN923" s="153" t="str">
        <f t="shared" si="747"/>
        <v/>
      </c>
      <c r="EO923" s="19" t="str">
        <f t="shared" si="748"/>
        <v/>
      </c>
      <c r="EP923" s="153" t="str">
        <f t="shared" si="749"/>
        <v/>
      </c>
      <c r="EQ923" s="19" t="str">
        <f t="shared" si="750"/>
        <v/>
      </c>
      <c r="ER923" s="153" t="str">
        <f t="shared" si="751"/>
        <v/>
      </c>
      <c r="ES923" s="19" t="str">
        <f t="shared" si="752"/>
        <v/>
      </c>
      <c r="ET923" s="153" t="str">
        <f t="shared" si="753"/>
        <v/>
      </c>
    </row>
    <row r="924" spans="1:150" x14ac:dyDescent="0.25">
      <c r="A924" s="31"/>
      <c r="B924" s="91" t="str">
        <f t="shared" si="754"/>
        <v/>
      </c>
      <c r="C924" s="20" t="str">
        <f t="shared" si="714"/>
        <v/>
      </c>
      <c r="D924" s="97" t="str">
        <f t="shared" si="715"/>
        <v/>
      </c>
      <c r="E924" s="62" t="str">
        <f t="shared" si="755"/>
        <v/>
      </c>
      <c r="F924" s="31"/>
      <c r="G924" s="282"/>
      <c r="H924" s="283"/>
      <c r="I924" s="284"/>
      <c r="J924" s="285"/>
      <c r="K924" s="286"/>
      <c r="L924" s="287"/>
      <c r="M924" s="288"/>
      <c r="N924" s="287"/>
      <c r="O924" s="288"/>
      <c r="P924" s="287"/>
      <c r="Q924" s="288"/>
      <c r="R924" s="287"/>
      <c r="S924" s="288"/>
      <c r="T924" s="287"/>
      <c r="U924" s="288"/>
      <c r="V924" s="287"/>
      <c r="W924" s="288"/>
      <c r="X924" s="287"/>
      <c r="Y924" s="288"/>
      <c r="Z924" s="287"/>
      <c r="AA924" s="288"/>
      <c r="AB924" s="287"/>
      <c r="AC924" s="288"/>
      <c r="AD924" s="287"/>
      <c r="AE924" s="288"/>
      <c r="AF924" s="287"/>
      <c r="AG924" s="288"/>
      <c r="AH924" s="287"/>
      <c r="AI924" s="288"/>
      <c r="AJ924" s="287"/>
      <c r="AK924" s="288"/>
      <c r="AL924" s="287"/>
      <c r="AM924" s="288"/>
      <c r="AN924" s="287"/>
      <c r="AO924" s="288"/>
      <c r="AP924" s="287"/>
      <c r="AQ924" s="288"/>
      <c r="AR924" s="287"/>
      <c r="AS924" s="288"/>
      <c r="AT924" s="287"/>
      <c r="AU924" s="288"/>
      <c r="AV924" s="287"/>
      <c r="AW924" s="288"/>
      <c r="AX924" s="287"/>
      <c r="AY924" s="31"/>
      <c r="BA924" s="76" t="str">
        <f t="shared" si="756"/>
        <v/>
      </c>
      <c r="BC924" s="76" t="str">
        <f>IF('Stock List'!$K924="", "", 'Stock List'!$K924)</f>
        <v/>
      </c>
      <c r="BE924" s="106">
        <f>IFERROR(ROUND(((INDEX('Stock List'!$M$11:$M$1010, MATCH(L924, 'Stock List'!$K$11:$K$1010, 0))/INDEX('Stock List'!$L$11:$L$1010, MATCH(L924, 'Stock List'!$K$11:$K$1010, 0)))*K924), 2), 0)</f>
        <v>0</v>
      </c>
      <c r="BF924" s="20"/>
      <c r="BG924" s="20">
        <f>IFERROR(ROUND(((INDEX('Stock List'!$M$11:$M$1010, MATCH(N924, 'Stock List'!$K$11:$K$1010, 0))/INDEX('Stock List'!$L$11:$L$1010, MATCH(N924, 'Stock List'!$K$11:$K$1010, 0)))*M924), 2), 0)</f>
        <v>0</v>
      </c>
      <c r="BH924" s="20"/>
      <c r="BI924" s="20">
        <f>IFERROR(ROUND(((INDEX('Stock List'!$M$11:$M$1010, MATCH(P924, 'Stock List'!$K$11:$K$1010, 0))/INDEX('Stock List'!$L$11:$L$1010, MATCH(P924, 'Stock List'!$K$11:$K$1010, 0)))*O924), 2), 0)</f>
        <v>0</v>
      </c>
      <c r="BJ924" s="20"/>
      <c r="BK924" s="20">
        <f>IFERROR(ROUND(((INDEX('Stock List'!$M$11:$M$1010, MATCH(R924, 'Stock List'!$K$11:$K$1010, 0))/INDEX('Stock List'!$L$11:$L$1010, MATCH(R924, 'Stock List'!$K$11:$K$1010, 0)))*Q924), 2), 0)</f>
        <v>0</v>
      </c>
      <c r="BL924" s="20"/>
      <c r="BM924" s="20">
        <f>IFERROR(ROUND(((INDEX('Stock List'!$M$11:$M$1010, MATCH(T924, 'Stock List'!$K$11:$K$1010, 0))/INDEX('Stock List'!$L$11:$L$1010, MATCH(T924, 'Stock List'!$K$11:$K$1010, 0)))*S924), 2), 0)</f>
        <v>0</v>
      </c>
      <c r="BN924" s="20"/>
      <c r="BO924" s="20">
        <f>IFERROR(ROUND(((INDEX('Stock List'!$M$11:$M$1010, MATCH(V924, 'Stock List'!$K$11:$K$1010, 0))/INDEX('Stock List'!$L$11:$L$1010, MATCH(V924, 'Stock List'!$K$11:$K$1010, 0)))*U924), 2), 0)</f>
        <v>0</v>
      </c>
      <c r="BP924" s="20"/>
      <c r="BQ924" s="20">
        <f>IFERROR(ROUND(((INDEX('Stock List'!$M$11:$M$1010, MATCH(X924, 'Stock List'!$K$11:$K$1010, 0))/INDEX('Stock List'!$L$11:$L$1010, MATCH(X924, 'Stock List'!$K$11:$K$1010, 0)))*W924), 2), 0)</f>
        <v>0</v>
      </c>
      <c r="BR924" s="20"/>
      <c r="BS924" s="20">
        <f>IFERROR(ROUND(((INDEX('Stock List'!$M$11:$M$1010, MATCH(Z924, 'Stock List'!$K$11:$K$1010, 0))/INDEX('Stock List'!$L$11:$L$1010, MATCH(Z924, 'Stock List'!$K$11:$K$1010, 0)))*Y924), 2), 0)</f>
        <v>0</v>
      </c>
      <c r="BT924" s="20"/>
      <c r="BU924" s="20">
        <f>IFERROR(ROUND(((INDEX('Stock List'!$M$11:$M$1010, MATCH(AB924, 'Stock List'!$K$11:$K$1010, 0))/INDEX('Stock List'!$L$11:$L$1010, MATCH(AB924, 'Stock List'!$K$11:$K$1010, 0)))*AA924), 2), 0)</f>
        <v>0</v>
      </c>
      <c r="BV924" s="20"/>
      <c r="BW924" s="20">
        <f>IFERROR(ROUND(((INDEX('Stock List'!$M$11:$M$1010, MATCH(AD924, 'Stock List'!$K$11:$K$1010, 0))/INDEX('Stock List'!$L$11:$L$1010, MATCH(AD924, 'Stock List'!$K$11:$K$1010, 0)))*AC924), 2), 0)</f>
        <v>0</v>
      </c>
      <c r="BX924" s="20"/>
      <c r="BY924" s="20">
        <f>IFERROR(ROUND(((INDEX('Stock List'!$M$11:$M$1010, MATCH(AF924, 'Stock List'!$K$11:$K$1010, 0))/INDEX('Stock List'!$L$11:$L$1010, MATCH(AF924, 'Stock List'!$K$11:$K$1010, 0)))*AE924), 2), 0)</f>
        <v>0</v>
      </c>
      <c r="BZ924" s="20"/>
      <c r="CA924" s="20">
        <f>IFERROR(ROUND(((INDEX('Stock List'!$M$11:$M$1010, MATCH(AH924, 'Stock List'!$K$11:$K$1010, 0))/INDEX('Stock List'!$L$11:$L$1010, MATCH(AH924, 'Stock List'!$K$11:$K$1010, 0)))*AG924), 2), 0)</f>
        <v>0</v>
      </c>
      <c r="CB924" s="20"/>
      <c r="CC924" s="20">
        <f>IFERROR(ROUND(((INDEX('Stock List'!$M$11:$M$1010, MATCH(AJ924, 'Stock List'!$K$11:$K$1010, 0))/INDEX('Stock List'!$L$11:$L$1010, MATCH(AJ924, 'Stock List'!$K$11:$K$1010, 0)))*AI924), 2), 0)</f>
        <v>0</v>
      </c>
      <c r="CD924" s="20"/>
      <c r="CE924" s="20">
        <f>IFERROR(ROUND(((INDEX('Stock List'!$M$11:$M$1010, MATCH(AL924, 'Stock List'!$K$11:$K$1010, 0))/INDEX('Stock List'!$L$11:$L$1010, MATCH(AL924, 'Stock List'!$K$11:$K$1010, 0)))*AK924), 2), 0)</f>
        <v>0</v>
      </c>
      <c r="CF924" s="20"/>
      <c r="CG924" s="20">
        <f>IFERROR(ROUND(((INDEX('Stock List'!$M$11:$M$1010, MATCH(AN924, 'Stock List'!$K$11:$K$1010, 0))/INDEX('Stock List'!$L$11:$L$1010, MATCH(AN924, 'Stock List'!$K$11:$K$1010, 0)))*AM924), 2), 0)</f>
        <v>0</v>
      </c>
      <c r="CH924" s="20"/>
      <c r="CI924" s="20">
        <f>IFERROR(ROUND(((INDEX('Stock List'!$M$11:$M$1010, MATCH(AP924, 'Stock List'!$K$11:$K$1010, 0))/INDEX('Stock List'!$L$11:$L$1010, MATCH(AP924, 'Stock List'!$K$11:$K$1010, 0)))*AO924), 2), 0)</f>
        <v>0</v>
      </c>
      <c r="CJ924" s="20"/>
      <c r="CK924" s="20">
        <f>IFERROR(ROUND(((INDEX('Stock List'!$M$11:$M$1010, MATCH(AR924, 'Stock List'!$K$11:$K$1010, 0))/INDEX('Stock List'!$L$11:$L$1010, MATCH(AR924, 'Stock List'!$K$11:$K$1010, 0)))*AQ924), 2), 0)</f>
        <v>0</v>
      </c>
      <c r="CL924" s="20"/>
      <c r="CM924" s="20">
        <f>IFERROR(ROUND(((INDEX('Stock List'!$M$11:$M$1010, MATCH(AT924, 'Stock List'!$K$11:$K$1010, 0))/INDEX('Stock List'!$L$11:$L$1010, MATCH(AT924, 'Stock List'!$K$11:$K$1010, 0)))*AS924), 2), 0)</f>
        <v>0</v>
      </c>
      <c r="CN924" s="20"/>
      <c r="CO924" s="20">
        <f>IFERROR(ROUND(((INDEX('Stock List'!$M$11:$M$1010, MATCH(AV924, 'Stock List'!$K$11:$K$1010, 0))/INDEX('Stock List'!$L$11:$L$1010, MATCH(AV924, 'Stock List'!$K$11:$K$1010, 0)))*AU924), 2), 0)</f>
        <v>0</v>
      </c>
      <c r="CP924" s="20"/>
      <c r="CQ924" s="20">
        <f>IFERROR(ROUND(((INDEX('Stock List'!$M$11:$M$1010, MATCH(AX924, 'Stock List'!$K$11:$K$1010, 0))/INDEX('Stock List'!$L$11:$L$1010, MATCH(AX924, 'Stock List'!$K$11:$K$1010, 0)))*AW924), 2), 0)</f>
        <v>0</v>
      </c>
      <c r="CR924" s="22"/>
      <c r="CT924" s="106" t="str">
        <f t="shared" si="757"/>
        <v/>
      </c>
      <c r="CU924" s="22" t="str">
        <f t="shared" si="758"/>
        <v/>
      </c>
      <c r="CX924" s="106" t="str">
        <f t="shared" si="759"/>
        <v/>
      </c>
      <c r="CY924" s="20" t="str">
        <f t="shared" si="760"/>
        <v/>
      </c>
      <c r="CZ924" s="22" t="str">
        <f t="shared" si="761"/>
        <v/>
      </c>
      <c r="DB924" s="76" t="str">
        <f>IF($H924="", "", COUNTIF($G$11:$G$1010, "&gt;"&amp;$G924)+1+COUNTIF($G$11:$G924, $G924)-1)</f>
        <v/>
      </c>
      <c r="DC924" s="76" t="str">
        <f>IF($H924="", "", COUNTIF($CZ$11:$CZ$1010, "&gt;"&amp;$CZ924)+1+COUNTIF($CZ$11:$CZ924, $CZ924)-1)</f>
        <v/>
      </c>
      <c r="DE924" s="147" t="str">
        <f t="shared" si="762"/>
        <v/>
      </c>
      <c r="DF924" s="148"/>
      <c r="DG924" s="19" t="str">
        <f t="shared" si="763"/>
        <v/>
      </c>
      <c r="DH924" s="153" t="str">
        <f t="shared" si="764"/>
        <v/>
      </c>
      <c r="DI924" s="19" t="str">
        <f t="shared" si="716"/>
        <v/>
      </c>
      <c r="DJ924" s="153" t="str">
        <f t="shared" si="717"/>
        <v/>
      </c>
      <c r="DK924" s="19" t="str">
        <f t="shared" si="718"/>
        <v/>
      </c>
      <c r="DL924" s="153" t="str">
        <f t="shared" si="719"/>
        <v/>
      </c>
      <c r="DM924" s="19" t="str">
        <f t="shared" si="720"/>
        <v/>
      </c>
      <c r="DN924" s="153" t="str">
        <f t="shared" si="721"/>
        <v/>
      </c>
      <c r="DO924" s="19" t="str">
        <f t="shared" si="722"/>
        <v/>
      </c>
      <c r="DP924" s="153" t="str">
        <f t="shared" si="723"/>
        <v/>
      </c>
      <c r="DQ924" s="19" t="str">
        <f t="shared" si="724"/>
        <v/>
      </c>
      <c r="DR924" s="153" t="str">
        <f t="shared" si="725"/>
        <v/>
      </c>
      <c r="DS924" s="19" t="str">
        <f t="shared" si="726"/>
        <v/>
      </c>
      <c r="DT924" s="153" t="str">
        <f t="shared" si="727"/>
        <v/>
      </c>
      <c r="DU924" s="19" t="str">
        <f t="shared" si="728"/>
        <v/>
      </c>
      <c r="DV924" s="153" t="str">
        <f t="shared" si="729"/>
        <v/>
      </c>
      <c r="DW924" s="19" t="str">
        <f t="shared" si="730"/>
        <v/>
      </c>
      <c r="DX924" s="153" t="str">
        <f t="shared" si="731"/>
        <v/>
      </c>
      <c r="DY924" s="19" t="str">
        <f t="shared" si="732"/>
        <v/>
      </c>
      <c r="DZ924" s="153" t="str">
        <f t="shared" si="733"/>
        <v/>
      </c>
      <c r="EA924" s="19" t="str">
        <f t="shared" si="734"/>
        <v/>
      </c>
      <c r="EB924" s="153" t="str">
        <f t="shared" si="735"/>
        <v/>
      </c>
      <c r="EC924" s="19" t="str">
        <f t="shared" si="736"/>
        <v/>
      </c>
      <c r="ED924" s="153" t="str">
        <f t="shared" si="737"/>
        <v/>
      </c>
      <c r="EE924" s="19" t="str">
        <f t="shared" si="738"/>
        <v/>
      </c>
      <c r="EF924" s="153" t="str">
        <f t="shared" si="739"/>
        <v/>
      </c>
      <c r="EG924" s="19" t="str">
        <f t="shared" si="740"/>
        <v/>
      </c>
      <c r="EH924" s="153" t="str">
        <f t="shared" si="741"/>
        <v/>
      </c>
      <c r="EI924" s="19" t="str">
        <f t="shared" si="742"/>
        <v/>
      </c>
      <c r="EJ924" s="153" t="str">
        <f t="shared" si="743"/>
        <v/>
      </c>
      <c r="EK924" s="19" t="str">
        <f t="shared" si="744"/>
        <v/>
      </c>
      <c r="EL924" s="153" t="str">
        <f t="shared" si="745"/>
        <v/>
      </c>
      <c r="EM924" s="19" t="str">
        <f t="shared" si="746"/>
        <v/>
      </c>
      <c r="EN924" s="153" t="str">
        <f t="shared" si="747"/>
        <v/>
      </c>
      <c r="EO924" s="19" t="str">
        <f t="shared" si="748"/>
        <v/>
      </c>
      <c r="EP924" s="153" t="str">
        <f t="shared" si="749"/>
        <v/>
      </c>
      <c r="EQ924" s="19" t="str">
        <f t="shared" si="750"/>
        <v/>
      </c>
      <c r="ER924" s="153" t="str">
        <f t="shared" si="751"/>
        <v/>
      </c>
      <c r="ES924" s="19" t="str">
        <f t="shared" si="752"/>
        <v/>
      </c>
      <c r="ET924" s="153" t="str">
        <f t="shared" si="753"/>
        <v/>
      </c>
    </row>
    <row r="925" spans="1:150" x14ac:dyDescent="0.25">
      <c r="A925" s="31"/>
      <c r="B925" s="91" t="str">
        <f t="shared" si="754"/>
        <v/>
      </c>
      <c r="C925" s="20" t="str">
        <f t="shared" si="714"/>
        <v/>
      </c>
      <c r="D925" s="97" t="str">
        <f t="shared" si="715"/>
        <v/>
      </c>
      <c r="E925" s="62" t="str">
        <f t="shared" si="755"/>
        <v/>
      </c>
      <c r="F925" s="31"/>
      <c r="G925" s="282"/>
      <c r="H925" s="283"/>
      <c r="I925" s="284"/>
      <c r="J925" s="285"/>
      <c r="K925" s="286"/>
      <c r="L925" s="287"/>
      <c r="M925" s="288"/>
      <c r="N925" s="287"/>
      <c r="O925" s="288"/>
      <c r="P925" s="287"/>
      <c r="Q925" s="288"/>
      <c r="R925" s="287"/>
      <c r="S925" s="288"/>
      <c r="T925" s="287"/>
      <c r="U925" s="288"/>
      <c r="V925" s="287"/>
      <c r="W925" s="288"/>
      <c r="X925" s="287"/>
      <c r="Y925" s="288"/>
      <c r="Z925" s="287"/>
      <c r="AA925" s="288"/>
      <c r="AB925" s="287"/>
      <c r="AC925" s="288"/>
      <c r="AD925" s="287"/>
      <c r="AE925" s="288"/>
      <c r="AF925" s="287"/>
      <c r="AG925" s="288"/>
      <c r="AH925" s="287"/>
      <c r="AI925" s="288"/>
      <c r="AJ925" s="287"/>
      <c r="AK925" s="288"/>
      <c r="AL925" s="287"/>
      <c r="AM925" s="288"/>
      <c r="AN925" s="287"/>
      <c r="AO925" s="288"/>
      <c r="AP925" s="287"/>
      <c r="AQ925" s="288"/>
      <c r="AR925" s="287"/>
      <c r="AS925" s="288"/>
      <c r="AT925" s="287"/>
      <c r="AU925" s="288"/>
      <c r="AV925" s="287"/>
      <c r="AW925" s="288"/>
      <c r="AX925" s="287"/>
      <c r="AY925" s="31"/>
      <c r="BA925" s="76" t="str">
        <f t="shared" si="756"/>
        <v/>
      </c>
      <c r="BC925" s="76" t="str">
        <f>IF('Stock List'!$K925="", "", 'Stock List'!$K925)</f>
        <v/>
      </c>
      <c r="BE925" s="106">
        <f>IFERROR(ROUND(((INDEX('Stock List'!$M$11:$M$1010, MATCH(L925, 'Stock List'!$K$11:$K$1010, 0))/INDEX('Stock List'!$L$11:$L$1010, MATCH(L925, 'Stock List'!$K$11:$K$1010, 0)))*K925), 2), 0)</f>
        <v>0</v>
      </c>
      <c r="BF925" s="20"/>
      <c r="BG925" s="20">
        <f>IFERROR(ROUND(((INDEX('Stock List'!$M$11:$M$1010, MATCH(N925, 'Stock List'!$K$11:$K$1010, 0))/INDEX('Stock List'!$L$11:$L$1010, MATCH(N925, 'Stock List'!$K$11:$K$1010, 0)))*M925), 2), 0)</f>
        <v>0</v>
      </c>
      <c r="BH925" s="20"/>
      <c r="BI925" s="20">
        <f>IFERROR(ROUND(((INDEX('Stock List'!$M$11:$M$1010, MATCH(P925, 'Stock List'!$K$11:$K$1010, 0))/INDEX('Stock List'!$L$11:$L$1010, MATCH(P925, 'Stock List'!$K$11:$K$1010, 0)))*O925), 2), 0)</f>
        <v>0</v>
      </c>
      <c r="BJ925" s="20"/>
      <c r="BK925" s="20">
        <f>IFERROR(ROUND(((INDEX('Stock List'!$M$11:$M$1010, MATCH(R925, 'Stock List'!$K$11:$K$1010, 0))/INDEX('Stock List'!$L$11:$L$1010, MATCH(R925, 'Stock List'!$K$11:$K$1010, 0)))*Q925), 2), 0)</f>
        <v>0</v>
      </c>
      <c r="BL925" s="20"/>
      <c r="BM925" s="20">
        <f>IFERROR(ROUND(((INDEX('Stock List'!$M$11:$M$1010, MATCH(T925, 'Stock List'!$K$11:$K$1010, 0))/INDEX('Stock List'!$L$11:$L$1010, MATCH(T925, 'Stock List'!$K$11:$K$1010, 0)))*S925), 2), 0)</f>
        <v>0</v>
      </c>
      <c r="BN925" s="20"/>
      <c r="BO925" s="20">
        <f>IFERROR(ROUND(((INDEX('Stock List'!$M$11:$M$1010, MATCH(V925, 'Stock List'!$K$11:$K$1010, 0))/INDEX('Stock List'!$L$11:$L$1010, MATCH(V925, 'Stock List'!$K$11:$K$1010, 0)))*U925), 2), 0)</f>
        <v>0</v>
      </c>
      <c r="BP925" s="20"/>
      <c r="BQ925" s="20">
        <f>IFERROR(ROUND(((INDEX('Stock List'!$M$11:$M$1010, MATCH(X925, 'Stock List'!$K$11:$K$1010, 0))/INDEX('Stock List'!$L$11:$L$1010, MATCH(X925, 'Stock List'!$K$11:$K$1010, 0)))*W925), 2), 0)</f>
        <v>0</v>
      </c>
      <c r="BR925" s="20"/>
      <c r="BS925" s="20">
        <f>IFERROR(ROUND(((INDEX('Stock List'!$M$11:$M$1010, MATCH(Z925, 'Stock List'!$K$11:$K$1010, 0))/INDEX('Stock List'!$L$11:$L$1010, MATCH(Z925, 'Stock List'!$K$11:$K$1010, 0)))*Y925), 2), 0)</f>
        <v>0</v>
      </c>
      <c r="BT925" s="20"/>
      <c r="BU925" s="20">
        <f>IFERROR(ROUND(((INDEX('Stock List'!$M$11:$M$1010, MATCH(AB925, 'Stock List'!$K$11:$K$1010, 0))/INDEX('Stock List'!$L$11:$L$1010, MATCH(AB925, 'Stock List'!$K$11:$K$1010, 0)))*AA925), 2), 0)</f>
        <v>0</v>
      </c>
      <c r="BV925" s="20"/>
      <c r="BW925" s="20">
        <f>IFERROR(ROUND(((INDEX('Stock List'!$M$11:$M$1010, MATCH(AD925, 'Stock List'!$K$11:$K$1010, 0))/INDEX('Stock List'!$L$11:$L$1010, MATCH(AD925, 'Stock List'!$K$11:$K$1010, 0)))*AC925), 2), 0)</f>
        <v>0</v>
      </c>
      <c r="BX925" s="20"/>
      <c r="BY925" s="20">
        <f>IFERROR(ROUND(((INDEX('Stock List'!$M$11:$M$1010, MATCH(AF925, 'Stock List'!$K$11:$K$1010, 0))/INDEX('Stock List'!$L$11:$L$1010, MATCH(AF925, 'Stock List'!$K$11:$K$1010, 0)))*AE925), 2), 0)</f>
        <v>0</v>
      </c>
      <c r="BZ925" s="20"/>
      <c r="CA925" s="20">
        <f>IFERROR(ROUND(((INDEX('Stock List'!$M$11:$M$1010, MATCH(AH925, 'Stock List'!$K$11:$K$1010, 0))/INDEX('Stock List'!$L$11:$L$1010, MATCH(AH925, 'Stock List'!$K$11:$K$1010, 0)))*AG925), 2), 0)</f>
        <v>0</v>
      </c>
      <c r="CB925" s="20"/>
      <c r="CC925" s="20">
        <f>IFERROR(ROUND(((INDEX('Stock List'!$M$11:$M$1010, MATCH(AJ925, 'Stock List'!$K$11:$K$1010, 0))/INDEX('Stock List'!$L$11:$L$1010, MATCH(AJ925, 'Stock List'!$K$11:$K$1010, 0)))*AI925), 2), 0)</f>
        <v>0</v>
      </c>
      <c r="CD925" s="20"/>
      <c r="CE925" s="20">
        <f>IFERROR(ROUND(((INDEX('Stock List'!$M$11:$M$1010, MATCH(AL925, 'Stock List'!$K$11:$K$1010, 0))/INDEX('Stock List'!$L$11:$L$1010, MATCH(AL925, 'Stock List'!$K$11:$K$1010, 0)))*AK925), 2), 0)</f>
        <v>0</v>
      </c>
      <c r="CF925" s="20"/>
      <c r="CG925" s="20">
        <f>IFERROR(ROUND(((INDEX('Stock List'!$M$11:$M$1010, MATCH(AN925, 'Stock List'!$K$11:$K$1010, 0))/INDEX('Stock List'!$L$11:$L$1010, MATCH(AN925, 'Stock List'!$K$11:$K$1010, 0)))*AM925), 2), 0)</f>
        <v>0</v>
      </c>
      <c r="CH925" s="20"/>
      <c r="CI925" s="20">
        <f>IFERROR(ROUND(((INDEX('Stock List'!$M$11:$M$1010, MATCH(AP925, 'Stock List'!$K$11:$K$1010, 0))/INDEX('Stock List'!$L$11:$L$1010, MATCH(AP925, 'Stock List'!$K$11:$K$1010, 0)))*AO925), 2), 0)</f>
        <v>0</v>
      </c>
      <c r="CJ925" s="20"/>
      <c r="CK925" s="20">
        <f>IFERROR(ROUND(((INDEX('Stock List'!$M$11:$M$1010, MATCH(AR925, 'Stock List'!$K$11:$K$1010, 0))/INDEX('Stock List'!$L$11:$L$1010, MATCH(AR925, 'Stock List'!$K$11:$K$1010, 0)))*AQ925), 2), 0)</f>
        <v>0</v>
      </c>
      <c r="CL925" s="20"/>
      <c r="CM925" s="20">
        <f>IFERROR(ROUND(((INDEX('Stock List'!$M$11:$M$1010, MATCH(AT925, 'Stock List'!$K$11:$K$1010, 0))/INDEX('Stock List'!$L$11:$L$1010, MATCH(AT925, 'Stock List'!$K$11:$K$1010, 0)))*AS925), 2), 0)</f>
        <v>0</v>
      </c>
      <c r="CN925" s="20"/>
      <c r="CO925" s="20">
        <f>IFERROR(ROUND(((INDEX('Stock List'!$M$11:$M$1010, MATCH(AV925, 'Stock List'!$K$11:$K$1010, 0))/INDEX('Stock List'!$L$11:$L$1010, MATCH(AV925, 'Stock List'!$K$11:$K$1010, 0)))*AU925), 2), 0)</f>
        <v>0</v>
      </c>
      <c r="CP925" s="20"/>
      <c r="CQ925" s="20">
        <f>IFERROR(ROUND(((INDEX('Stock List'!$M$11:$M$1010, MATCH(AX925, 'Stock List'!$K$11:$K$1010, 0))/INDEX('Stock List'!$L$11:$L$1010, MATCH(AX925, 'Stock List'!$K$11:$K$1010, 0)))*AW925), 2), 0)</f>
        <v>0</v>
      </c>
      <c r="CR925" s="22"/>
      <c r="CT925" s="106" t="str">
        <f t="shared" si="757"/>
        <v/>
      </c>
      <c r="CU925" s="22" t="str">
        <f t="shared" si="758"/>
        <v/>
      </c>
      <c r="CX925" s="106" t="str">
        <f t="shared" si="759"/>
        <v/>
      </c>
      <c r="CY925" s="20" t="str">
        <f t="shared" si="760"/>
        <v/>
      </c>
      <c r="CZ925" s="22" t="str">
        <f t="shared" si="761"/>
        <v/>
      </c>
      <c r="DB925" s="76" t="str">
        <f>IF($H925="", "", COUNTIF($G$11:$G$1010, "&gt;"&amp;$G925)+1+COUNTIF($G$11:$G925, $G925)-1)</f>
        <v/>
      </c>
      <c r="DC925" s="76" t="str">
        <f>IF($H925="", "", COUNTIF($CZ$11:$CZ$1010, "&gt;"&amp;$CZ925)+1+COUNTIF($CZ$11:$CZ925, $CZ925)-1)</f>
        <v/>
      </c>
      <c r="DE925" s="147" t="str">
        <f t="shared" si="762"/>
        <v/>
      </c>
      <c r="DF925" s="148"/>
      <c r="DG925" s="19" t="str">
        <f t="shared" si="763"/>
        <v/>
      </c>
      <c r="DH925" s="153" t="str">
        <f t="shared" si="764"/>
        <v/>
      </c>
      <c r="DI925" s="19" t="str">
        <f t="shared" si="716"/>
        <v/>
      </c>
      <c r="DJ925" s="153" t="str">
        <f t="shared" si="717"/>
        <v/>
      </c>
      <c r="DK925" s="19" t="str">
        <f t="shared" si="718"/>
        <v/>
      </c>
      <c r="DL925" s="153" t="str">
        <f t="shared" si="719"/>
        <v/>
      </c>
      <c r="DM925" s="19" t="str">
        <f t="shared" si="720"/>
        <v/>
      </c>
      <c r="DN925" s="153" t="str">
        <f t="shared" si="721"/>
        <v/>
      </c>
      <c r="DO925" s="19" t="str">
        <f t="shared" si="722"/>
        <v/>
      </c>
      <c r="DP925" s="153" t="str">
        <f t="shared" si="723"/>
        <v/>
      </c>
      <c r="DQ925" s="19" t="str">
        <f t="shared" si="724"/>
        <v/>
      </c>
      <c r="DR925" s="153" t="str">
        <f t="shared" si="725"/>
        <v/>
      </c>
      <c r="DS925" s="19" t="str">
        <f t="shared" si="726"/>
        <v/>
      </c>
      <c r="DT925" s="153" t="str">
        <f t="shared" si="727"/>
        <v/>
      </c>
      <c r="DU925" s="19" t="str">
        <f t="shared" si="728"/>
        <v/>
      </c>
      <c r="DV925" s="153" t="str">
        <f t="shared" si="729"/>
        <v/>
      </c>
      <c r="DW925" s="19" t="str">
        <f t="shared" si="730"/>
        <v/>
      </c>
      <c r="DX925" s="153" t="str">
        <f t="shared" si="731"/>
        <v/>
      </c>
      <c r="DY925" s="19" t="str">
        <f t="shared" si="732"/>
        <v/>
      </c>
      <c r="DZ925" s="153" t="str">
        <f t="shared" si="733"/>
        <v/>
      </c>
      <c r="EA925" s="19" t="str">
        <f t="shared" si="734"/>
        <v/>
      </c>
      <c r="EB925" s="153" t="str">
        <f t="shared" si="735"/>
        <v/>
      </c>
      <c r="EC925" s="19" t="str">
        <f t="shared" si="736"/>
        <v/>
      </c>
      <c r="ED925" s="153" t="str">
        <f t="shared" si="737"/>
        <v/>
      </c>
      <c r="EE925" s="19" t="str">
        <f t="shared" si="738"/>
        <v/>
      </c>
      <c r="EF925" s="153" t="str">
        <f t="shared" si="739"/>
        <v/>
      </c>
      <c r="EG925" s="19" t="str">
        <f t="shared" si="740"/>
        <v/>
      </c>
      <c r="EH925" s="153" t="str">
        <f t="shared" si="741"/>
        <v/>
      </c>
      <c r="EI925" s="19" t="str">
        <f t="shared" si="742"/>
        <v/>
      </c>
      <c r="EJ925" s="153" t="str">
        <f t="shared" si="743"/>
        <v/>
      </c>
      <c r="EK925" s="19" t="str">
        <f t="shared" si="744"/>
        <v/>
      </c>
      <c r="EL925" s="153" t="str">
        <f t="shared" si="745"/>
        <v/>
      </c>
      <c r="EM925" s="19" t="str">
        <f t="shared" si="746"/>
        <v/>
      </c>
      <c r="EN925" s="153" t="str">
        <f t="shared" si="747"/>
        <v/>
      </c>
      <c r="EO925" s="19" t="str">
        <f t="shared" si="748"/>
        <v/>
      </c>
      <c r="EP925" s="153" t="str">
        <f t="shared" si="749"/>
        <v/>
      </c>
      <c r="EQ925" s="19" t="str">
        <f t="shared" si="750"/>
        <v/>
      </c>
      <c r="ER925" s="153" t="str">
        <f t="shared" si="751"/>
        <v/>
      </c>
      <c r="ES925" s="19" t="str">
        <f t="shared" si="752"/>
        <v/>
      </c>
      <c r="ET925" s="153" t="str">
        <f t="shared" si="753"/>
        <v/>
      </c>
    </row>
    <row r="926" spans="1:150" x14ac:dyDescent="0.25">
      <c r="A926" s="31"/>
      <c r="B926" s="91" t="str">
        <f t="shared" si="754"/>
        <v/>
      </c>
      <c r="C926" s="20" t="str">
        <f t="shared" si="714"/>
        <v/>
      </c>
      <c r="D926" s="97" t="str">
        <f t="shared" si="715"/>
        <v/>
      </c>
      <c r="E926" s="62" t="str">
        <f t="shared" si="755"/>
        <v/>
      </c>
      <c r="F926" s="31"/>
      <c r="G926" s="282"/>
      <c r="H926" s="283"/>
      <c r="I926" s="284"/>
      <c r="J926" s="285"/>
      <c r="K926" s="286"/>
      <c r="L926" s="287"/>
      <c r="M926" s="288"/>
      <c r="N926" s="287"/>
      <c r="O926" s="288"/>
      <c r="P926" s="287"/>
      <c r="Q926" s="288"/>
      <c r="R926" s="287"/>
      <c r="S926" s="288"/>
      <c r="T926" s="287"/>
      <c r="U926" s="288"/>
      <c r="V926" s="287"/>
      <c r="W926" s="288"/>
      <c r="X926" s="287"/>
      <c r="Y926" s="288"/>
      <c r="Z926" s="287"/>
      <c r="AA926" s="288"/>
      <c r="AB926" s="287"/>
      <c r="AC926" s="288"/>
      <c r="AD926" s="287"/>
      <c r="AE926" s="288"/>
      <c r="AF926" s="287"/>
      <c r="AG926" s="288"/>
      <c r="AH926" s="287"/>
      <c r="AI926" s="288"/>
      <c r="AJ926" s="287"/>
      <c r="AK926" s="288"/>
      <c r="AL926" s="287"/>
      <c r="AM926" s="288"/>
      <c r="AN926" s="287"/>
      <c r="AO926" s="288"/>
      <c r="AP926" s="287"/>
      <c r="AQ926" s="288"/>
      <c r="AR926" s="287"/>
      <c r="AS926" s="288"/>
      <c r="AT926" s="287"/>
      <c r="AU926" s="288"/>
      <c r="AV926" s="287"/>
      <c r="AW926" s="288"/>
      <c r="AX926" s="287"/>
      <c r="AY926" s="31"/>
      <c r="BA926" s="76" t="str">
        <f t="shared" si="756"/>
        <v/>
      </c>
      <c r="BC926" s="76" t="str">
        <f>IF('Stock List'!$K926="", "", 'Stock List'!$K926)</f>
        <v/>
      </c>
      <c r="BE926" s="106">
        <f>IFERROR(ROUND(((INDEX('Stock List'!$M$11:$M$1010, MATCH(L926, 'Stock List'!$K$11:$K$1010, 0))/INDEX('Stock List'!$L$11:$L$1010, MATCH(L926, 'Stock List'!$K$11:$K$1010, 0)))*K926), 2), 0)</f>
        <v>0</v>
      </c>
      <c r="BF926" s="20"/>
      <c r="BG926" s="20">
        <f>IFERROR(ROUND(((INDEX('Stock List'!$M$11:$M$1010, MATCH(N926, 'Stock List'!$K$11:$K$1010, 0))/INDEX('Stock List'!$L$11:$L$1010, MATCH(N926, 'Stock List'!$K$11:$K$1010, 0)))*M926), 2), 0)</f>
        <v>0</v>
      </c>
      <c r="BH926" s="20"/>
      <c r="BI926" s="20">
        <f>IFERROR(ROUND(((INDEX('Stock List'!$M$11:$M$1010, MATCH(P926, 'Stock List'!$K$11:$K$1010, 0))/INDEX('Stock List'!$L$11:$L$1010, MATCH(P926, 'Stock List'!$K$11:$K$1010, 0)))*O926), 2), 0)</f>
        <v>0</v>
      </c>
      <c r="BJ926" s="20"/>
      <c r="BK926" s="20">
        <f>IFERROR(ROUND(((INDEX('Stock List'!$M$11:$M$1010, MATCH(R926, 'Stock List'!$K$11:$K$1010, 0))/INDEX('Stock List'!$L$11:$L$1010, MATCH(R926, 'Stock List'!$K$11:$K$1010, 0)))*Q926), 2), 0)</f>
        <v>0</v>
      </c>
      <c r="BL926" s="20"/>
      <c r="BM926" s="20">
        <f>IFERROR(ROUND(((INDEX('Stock List'!$M$11:$M$1010, MATCH(T926, 'Stock List'!$K$11:$K$1010, 0))/INDEX('Stock List'!$L$11:$L$1010, MATCH(T926, 'Stock List'!$K$11:$K$1010, 0)))*S926), 2), 0)</f>
        <v>0</v>
      </c>
      <c r="BN926" s="20"/>
      <c r="BO926" s="20">
        <f>IFERROR(ROUND(((INDEX('Stock List'!$M$11:$M$1010, MATCH(V926, 'Stock List'!$K$11:$K$1010, 0))/INDEX('Stock List'!$L$11:$L$1010, MATCH(V926, 'Stock List'!$K$11:$K$1010, 0)))*U926), 2), 0)</f>
        <v>0</v>
      </c>
      <c r="BP926" s="20"/>
      <c r="BQ926" s="20">
        <f>IFERROR(ROUND(((INDEX('Stock List'!$M$11:$M$1010, MATCH(X926, 'Stock List'!$K$11:$K$1010, 0))/INDEX('Stock List'!$L$11:$L$1010, MATCH(X926, 'Stock List'!$K$11:$K$1010, 0)))*W926), 2), 0)</f>
        <v>0</v>
      </c>
      <c r="BR926" s="20"/>
      <c r="BS926" s="20">
        <f>IFERROR(ROUND(((INDEX('Stock List'!$M$11:$M$1010, MATCH(Z926, 'Stock List'!$K$11:$K$1010, 0))/INDEX('Stock List'!$L$11:$L$1010, MATCH(Z926, 'Stock List'!$K$11:$K$1010, 0)))*Y926), 2), 0)</f>
        <v>0</v>
      </c>
      <c r="BT926" s="20"/>
      <c r="BU926" s="20">
        <f>IFERROR(ROUND(((INDEX('Stock List'!$M$11:$M$1010, MATCH(AB926, 'Stock List'!$K$11:$K$1010, 0))/INDEX('Stock List'!$L$11:$L$1010, MATCH(AB926, 'Stock List'!$K$11:$K$1010, 0)))*AA926), 2), 0)</f>
        <v>0</v>
      </c>
      <c r="BV926" s="20"/>
      <c r="BW926" s="20">
        <f>IFERROR(ROUND(((INDEX('Stock List'!$M$11:$M$1010, MATCH(AD926, 'Stock List'!$K$11:$K$1010, 0))/INDEX('Stock List'!$L$11:$L$1010, MATCH(AD926, 'Stock List'!$K$11:$K$1010, 0)))*AC926), 2), 0)</f>
        <v>0</v>
      </c>
      <c r="BX926" s="20"/>
      <c r="BY926" s="20">
        <f>IFERROR(ROUND(((INDEX('Stock List'!$M$11:$M$1010, MATCH(AF926, 'Stock List'!$K$11:$K$1010, 0))/INDEX('Stock List'!$L$11:$L$1010, MATCH(AF926, 'Stock List'!$K$11:$K$1010, 0)))*AE926), 2), 0)</f>
        <v>0</v>
      </c>
      <c r="BZ926" s="20"/>
      <c r="CA926" s="20">
        <f>IFERROR(ROUND(((INDEX('Stock List'!$M$11:$M$1010, MATCH(AH926, 'Stock List'!$K$11:$K$1010, 0))/INDEX('Stock List'!$L$11:$L$1010, MATCH(AH926, 'Stock List'!$K$11:$K$1010, 0)))*AG926), 2), 0)</f>
        <v>0</v>
      </c>
      <c r="CB926" s="20"/>
      <c r="CC926" s="20">
        <f>IFERROR(ROUND(((INDEX('Stock List'!$M$11:$M$1010, MATCH(AJ926, 'Stock List'!$K$11:$K$1010, 0))/INDEX('Stock List'!$L$11:$L$1010, MATCH(AJ926, 'Stock List'!$K$11:$K$1010, 0)))*AI926), 2), 0)</f>
        <v>0</v>
      </c>
      <c r="CD926" s="20"/>
      <c r="CE926" s="20">
        <f>IFERROR(ROUND(((INDEX('Stock List'!$M$11:$M$1010, MATCH(AL926, 'Stock List'!$K$11:$K$1010, 0))/INDEX('Stock List'!$L$11:$L$1010, MATCH(AL926, 'Stock List'!$K$11:$K$1010, 0)))*AK926), 2), 0)</f>
        <v>0</v>
      </c>
      <c r="CF926" s="20"/>
      <c r="CG926" s="20">
        <f>IFERROR(ROUND(((INDEX('Stock List'!$M$11:$M$1010, MATCH(AN926, 'Stock List'!$K$11:$K$1010, 0))/INDEX('Stock List'!$L$11:$L$1010, MATCH(AN926, 'Stock List'!$K$11:$K$1010, 0)))*AM926), 2), 0)</f>
        <v>0</v>
      </c>
      <c r="CH926" s="20"/>
      <c r="CI926" s="20">
        <f>IFERROR(ROUND(((INDEX('Stock List'!$M$11:$M$1010, MATCH(AP926, 'Stock List'!$K$11:$K$1010, 0))/INDEX('Stock List'!$L$11:$L$1010, MATCH(AP926, 'Stock List'!$K$11:$K$1010, 0)))*AO926), 2), 0)</f>
        <v>0</v>
      </c>
      <c r="CJ926" s="20"/>
      <c r="CK926" s="20">
        <f>IFERROR(ROUND(((INDEX('Stock List'!$M$11:$M$1010, MATCH(AR926, 'Stock List'!$K$11:$K$1010, 0))/INDEX('Stock List'!$L$11:$L$1010, MATCH(AR926, 'Stock List'!$K$11:$K$1010, 0)))*AQ926), 2), 0)</f>
        <v>0</v>
      </c>
      <c r="CL926" s="20"/>
      <c r="CM926" s="20">
        <f>IFERROR(ROUND(((INDEX('Stock List'!$M$11:$M$1010, MATCH(AT926, 'Stock List'!$K$11:$K$1010, 0))/INDEX('Stock List'!$L$11:$L$1010, MATCH(AT926, 'Stock List'!$K$11:$K$1010, 0)))*AS926), 2), 0)</f>
        <v>0</v>
      </c>
      <c r="CN926" s="20"/>
      <c r="CO926" s="20">
        <f>IFERROR(ROUND(((INDEX('Stock List'!$M$11:$M$1010, MATCH(AV926, 'Stock List'!$K$11:$K$1010, 0))/INDEX('Stock List'!$L$11:$L$1010, MATCH(AV926, 'Stock List'!$K$11:$K$1010, 0)))*AU926), 2), 0)</f>
        <v>0</v>
      </c>
      <c r="CP926" s="20"/>
      <c r="CQ926" s="20">
        <f>IFERROR(ROUND(((INDEX('Stock List'!$M$11:$M$1010, MATCH(AX926, 'Stock List'!$K$11:$K$1010, 0))/INDEX('Stock List'!$L$11:$L$1010, MATCH(AX926, 'Stock List'!$K$11:$K$1010, 0)))*AW926), 2), 0)</f>
        <v>0</v>
      </c>
      <c r="CR926" s="22"/>
      <c r="CT926" s="106" t="str">
        <f t="shared" si="757"/>
        <v/>
      </c>
      <c r="CU926" s="22" t="str">
        <f t="shared" si="758"/>
        <v/>
      </c>
      <c r="CX926" s="106" t="str">
        <f t="shared" si="759"/>
        <v/>
      </c>
      <c r="CY926" s="20" t="str">
        <f t="shared" si="760"/>
        <v/>
      </c>
      <c r="CZ926" s="22" t="str">
        <f t="shared" si="761"/>
        <v/>
      </c>
      <c r="DB926" s="76" t="str">
        <f>IF($H926="", "", COUNTIF($G$11:$G$1010, "&gt;"&amp;$G926)+1+COUNTIF($G$11:$G926, $G926)-1)</f>
        <v/>
      </c>
      <c r="DC926" s="76" t="str">
        <f>IF($H926="", "", COUNTIF($CZ$11:$CZ$1010, "&gt;"&amp;$CZ926)+1+COUNTIF($CZ$11:$CZ926, $CZ926)-1)</f>
        <v/>
      </c>
      <c r="DE926" s="147" t="str">
        <f t="shared" si="762"/>
        <v/>
      </c>
      <c r="DF926" s="148"/>
      <c r="DG926" s="19" t="str">
        <f t="shared" si="763"/>
        <v/>
      </c>
      <c r="DH926" s="153" t="str">
        <f t="shared" si="764"/>
        <v/>
      </c>
      <c r="DI926" s="19" t="str">
        <f t="shared" si="716"/>
        <v/>
      </c>
      <c r="DJ926" s="153" t="str">
        <f t="shared" si="717"/>
        <v/>
      </c>
      <c r="DK926" s="19" t="str">
        <f t="shared" si="718"/>
        <v/>
      </c>
      <c r="DL926" s="153" t="str">
        <f t="shared" si="719"/>
        <v/>
      </c>
      <c r="DM926" s="19" t="str">
        <f t="shared" si="720"/>
        <v/>
      </c>
      <c r="DN926" s="153" t="str">
        <f t="shared" si="721"/>
        <v/>
      </c>
      <c r="DO926" s="19" t="str">
        <f t="shared" si="722"/>
        <v/>
      </c>
      <c r="DP926" s="153" t="str">
        <f t="shared" si="723"/>
        <v/>
      </c>
      <c r="DQ926" s="19" t="str">
        <f t="shared" si="724"/>
        <v/>
      </c>
      <c r="DR926" s="153" t="str">
        <f t="shared" si="725"/>
        <v/>
      </c>
      <c r="DS926" s="19" t="str">
        <f t="shared" si="726"/>
        <v/>
      </c>
      <c r="DT926" s="153" t="str">
        <f t="shared" si="727"/>
        <v/>
      </c>
      <c r="DU926" s="19" t="str">
        <f t="shared" si="728"/>
        <v/>
      </c>
      <c r="DV926" s="153" t="str">
        <f t="shared" si="729"/>
        <v/>
      </c>
      <c r="DW926" s="19" t="str">
        <f t="shared" si="730"/>
        <v/>
      </c>
      <c r="DX926" s="153" t="str">
        <f t="shared" si="731"/>
        <v/>
      </c>
      <c r="DY926" s="19" t="str">
        <f t="shared" si="732"/>
        <v/>
      </c>
      <c r="DZ926" s="153" t="str">
        <f t="shared" si="733"/>
        <v/>
      </c>
      <c r="EA926" s="19" t="str">
        <f t="shared" si="734"/>
        <v/>
      </c>
      <c r="EB926" s="153" t="str">
        <f t="shared" si="735"/>
        <v/>
      </c>
      <c r="EC926" s="19" t="str">
        <f t="shared" si="736"/>
        <v/>
      </c>
      <c r="ED926" s="153" t="str">
        <f t="shared" si="737"/>
        <v/>
      </c>
      <c r="EE926" s="19" t="str">
        <f t="shared" si="738"/>
        <v/>
      </c>
      <c r="EF926" s="153" t="str">
        <f t="shared" si="739"/>
        <v/>
      </c>
      <c r="EG926" s="19" t="str">
        <f t="shared" si="740"/>
        <v/>
      </c>
      <c r="EH926" s="153" t="str">
        <f t="shared" si="741"/>
        <v/>
      </c>
      <c r="EI926" s="19" t="str">
        <f t="shared" si="742"/>
        <v/>
      </c>
      <c r="EJ926" s="153" t="str">
        <f t="shared" si="743"/>
        <v/>
      </c>
      <c r="EK926" s="19" t="str">
        <f t="shared" si="744"/>
        <v/>
      </c>
      <c r="EL926" s="153" t="str">
        <f t="shared" si="745"/>
        <v/>
      </c>
      <c r="EM926" s="19" t="str">
        <f t="shared" si="746"/>
        <v/>
      </c>
      <c r="EN926" s="153" t="str">
        <f t="shared" si="747"/>
        <v/>
      </c>
      <c r="EO926" s="19" t="str">
        <f t="shared" si="748"/>
        <v/>
      </c>
      <c r="EP926" s="153" t="str">
        <f t="shared" si="749"/>
        <v/>
      </c>
      <c r="EQ926" s="19" t="str">
        <f t="shared" si="750"/>
        <v/>
      </c>
      <c r="ER926" s="153" t="str">
        <f t="shared" si="751"/>
        <v/>
      </c>
      <c r="ES926" s="19" t="str">
        <f t="shared" si="752"/>
        <v/>
      </c>
      <c r="ET926" s="153" t="str">
        <f t="shared" si="753"/>
        <v/>
      </c>
    </row>
    <row r="927" spans="1:150" x14ac:dyDescent="0.25">
      <c r="A927" s="31"/>
      <c r="B927" s="91" t="str">
        <f t="shared" si="754"/>
        <v/>
      </c>
      <c r="C927" s="20" t="str">
        <f t="shared" si="714"/>
        <v/>
      </c>
      <c r="D927" s="97" t="str">
        <f t="shared" si="715"/>
        <v/>
      </c>
      <c r="E927" s="62" t="str">
        <f t="shared" si="755"/>
        <v/>
      </c>
      <c r="F927" s="31"/>
      <c r="G927" s="282"/>
      <c r="H927" s="283"/>
      <c r="I927" s="284"/>
      <c r="J927" s="285"/>
      <c r="K927" s="286"/>
      <c r="L927" s="287"/>
      <c r="M927" s="288"/>
      <c r="N927" s="287"/>
      <c r="O927" s="288"/>
      <c r="P927" s="287"/>
      <c r="Q927" s="288"/>
      <c r="R927" s="287"/>
      <c r="S927" s="288"/>
      <c r="T927" s="287"/>
      <c r="U927" s="288"/>
      <c r="V927" s="287"/>
      <c r="W927" s="288"/>
      <c r="X927" s="287"/>
      <c r="Y927" s="288"/>
      <c r="Z927" s="287"/>
      <c r="AA927" s="288"/>
      <c r="AB927" s="287"/>
      <c r="AC927" s="288"/>
      <c r="AD927" s="287"/>
      <c r="AE927" s="288"/>
      <c r="AF927" s="287"/>
      <c r="AG927" s="288"/>
      <c r="AH927" s="287"/>
      <c r="AI927" s="288"/>
      <c r="AJ927" s="287"/>
      <c r="AK927" s="288"/>
      <c r="AL927" s="287"/>
      <c r="AM927" s="288"/>
      <c r="AN927" s="287"/>
      <c r="AO927" s="288"/>
      <c r="AP927" s="287"/>
      <c r="AQ927" s="288"/>
      <c r="AR927" s="287"/>
      <c r="AS927" s="288"/>
      <c r="AT927" s="287"/>
      <c r="AU927" s="288"/>
      <c r="AV927" s="287"/>
      <c r="AW927" s="288"/>
      <c r="AX927" s="287"/>
      <c r="AY927" s="31"/>
      <c r="BA927" s="76" t="str">
        <f t="shared" si="756"/>
        <v/>
      </c>
      <c r="BC927" s="76" t="str">
        <f>IF('Stock List'!$K927="", "", 'Stock List'!$K927)</f>
        <v/>
      </c>
      <c r="BE927" s="106">
        <f>IFERROR(ROUND(((INDEX('Stock List'!$M$11:$M$1010, MATCH(L927, 'Stock List'!$K$11:$K$1010, 0))/INDEX('Stock List'!$L$11:$L$1010, MATCH(L927, 'Stock List'!$K$11:$K$1010, 0)))*K927), 2), 0)</f>
        <v>0</v>
      </c>
      <c r="BF927" s="20"/>
      <c r="BG927" s="20">
        <f>IFERROR(ROUND(((INDEX('Stock List'!$M$11:$M$1010, MATCH(N927, 'Stock List'!$K$11:$K$1010, 0))/INDEX('Stock List'!$L$11:$L$1010, MATCH(N927, 'Stock List'!$K$11:$K$1010, 0)))*M927), 2), 0)</f>
        <v>0</v>
      </c>
      <c r="BH927" s="20"/>
      <c r="BI927" s="20">
        <f>IFERROR(ROUND(((INDEX('Stock List'!$M$11:$M$1010, MATCH(P927, 'Stock List'!$K$11:$K$1010, 0))/INDEX('Stock List'!$L$11:$L$1010, MATCH(P927, 'Stock List'!$K$11:$K$1010, 0)))*O927), 2), 0)</f>
        <v>0</v>
      </c>
      <c r="BJ927" s="20"/>
      <c r="BK927" s="20">
        <f>IFERROR(ROUND(((INDEX('Stock List'!$M$11:$M$1010, MATCH(R927, 'Stock List'!$K$11:$K$1010, 0))/INDEX('Stock List'!$L$11:$L$1010, MATCH(R927, 'Stock List'!$K$11:$K$1010, 0)))*Q927), 2), 0)</f>
        <v>0</v>
      </c>
      <c r="BL927" s="20"/>
      <c r="BM927" s="20">
        <f>IFERROR(ROUND(((INDEX('Stock List'!$M$11:$M$1010, MATCH(T927, 'Stock List'!$K$11:$K$1010, 0))/INDEX('Stock List'!$L$11:$L$1010, MATCH(T927, 'Stock List'!$K$11:$K$1010, 0)))*S927), 2), 0)</f>
        <v>0</v>
      </c>
      <c r="BN927" s="20"/>
      <c r="BO927" s="20">
        <f>IFERROR(ROUND(((INDEX('Stock List'!$M$11:$M$1010, MATCH(V927, 'Stock List'!$K$11:$K$1010, 0))/INDEX('Stock List'!$L$11:$L$1010, MATCH(V927, 'Stock List'!$K$11:$K$1010, 0)))*U927), 2), 0)</f>
        <v>0</v>
      </c>
      <c r="BP927" s="20"/>
      <c r="BQ927" s="20">
        <f>IFERROR(ROUND(((INDEX('Stock List'!$M$11:$M$1010, MATCH(X927, 'Stock List'!$K$11:$K$1010, 0))/INDEX('Stock List'!$L$11:$L$1010, MATCH(X927, 'Stock List'!$K$11:$K$1010, 0)))*W927), 2), 0)</f>
        <v>0</v>
      </c>
      <c r="BR927" s="20"/>
      <c r="BS927" s="20">
        <f>IFERROR(ROUND(((INDEX('Stock List'!$M$11:$M$1010, MATCH(Z927, 'Stock List'!$K$11:$K$1010, 0))/INDEX('Stock List'!$L$11:$L$1010, MATCH(Z927, 'Stock List'!$K$11:$K$1010, 0)))*Y927), 2), 0)</f>
        <v>0</v>
      </c>
      <c r="BT927" s="20"/>
      <c r="BU927" s="20">
        <f>IFERROR(ROUND(((INDEX('Stock List'!$M$11:$M$1010, MATCH(AB927, 'Stock List'!$K$11:$K$1010, 0))/INDEX('Stock List'!$L$11:$L$1010, MATCH(AB927, 'Stock List'!$K$11:$K$1010, 0)))*AA927), 2), 0)</f>
        <v>0</v>
      </c>
      <c r="BV927" s="20"/>
      <c r="BW927" s="20">
        <f>IFERROR(ROUND(((INDEX('Stock List'!$M$11:$M$1010, MATCH(AD927, 'Stock List'!$K$11:$K$1010, 0))/INDEX('Stock List'!$L$11:$L$1010, MATCH(AD927, 'Stock List'!$K$11:$K$1010, 0)))*AC927), 2), 0)</f>
        <v>0</v>
      </c>
      <c r="BX927" s="20"/>
      <c r="BY927" s="20">
        <f>IFERROR(ROUND(((INDEX('Stock List'!$M$11:$M$1010, MATCH(AF927, 'Stock List'!$K$11:$K$1010, 0))/INDEX('Stock List'!$L$11:$L$1010, MATCH(AF927, 'Stock List'!$K$11:$K$1010, 0)))*AE927), 2), 0)</f>
        <v>0</v>
      </c>
      <c r="BZ927" s="20"/>
      <c r="CA927" s="20">
        <f>IFERROR(ROUND(((INDEX('Stock List'!$M$11:$M$1010, MATCH(AH927, 'Stock List'!$K$11:$K$1010, 0))/INDEX('Stock List'!$L$11:$L$1010, MATCH(AH927, 'Stock List'!$K$11:$K$1010, 0)))*AG927), 2), 0)</f>
        <v>0</v>
      </c>
      <c r="CB927" s="20"/>
      <c r="CC927" s="20">
        <f>IFERROR(ROUND(((INDEX('Stock List'!$M$11:$M$1010, MATCH(AJ927, 'Stock List'!$K$11:$K$1010, 0))/INDEX('Stock List'!$L$11:$L$1010, MATCH(AJ927, 'Stock List'!$K$11:$K$1010, 0)))*AI927), 2), 0)</f>
        <v>0</v>
      </c>
      <c r="CD927" s="20"/>
      <c r="CE927" s="20">
        <f>IFERROR(ROUND(((INDEX('Stock List'!$M$11:$M$1010, MATCH(AL927, 'Stock List'!$K$11:$K$1010, 0))/INDEX('Stock List'!$L$11:$L$1010, MATCH(AL927, 'Stock List'!$K$11:$K$1010, 0)))*AK927), 2), 0)</f>
        <v>0</v>
      </c>
      <c r="CF927" s="20"/>
      <c r="CG927" s="20">
        <f>IFERROR(ROUND(((INDEX('Stock List'!$M$11:$M$1010, MATCH(AN927, 'Stock List'!$K$11:$K$1010, 0))/INDEX('Stock List'!$L$11:$L$1010, MATCH(AN927, 'Stock List'!$K$11:$K$1010, 0)))*AM927), 2), 0)</f>
        <v>0</v>
      </c>
      <c r="CH927" s="20"/>
      <c r="CI927" s="20">
        <f>IFERROR(ROUND(((INDEX('Stock List'!$M$11:$M$1010, MATCH(AP927, 'Stock List'!$K$11:$K$1010, 0))/INDEX('Stock List'!$L$11:$L$1010, MATCH(AP927, 'Stock List'!$K$11:$K$1010, 0)))*AO927), 2), 0)</f>
        <v>0</v>
      </c>
      <c r="CJ927" s="20"/>
      <c r="CK927" s="20">
        <f>IFERROR(ROUND(((INDEX('Stock List'!$M$11:$M$1010, MATCH(AR927, 'Stock List'!$K$11:$K$1010, 0))/INDEX('Stock List'!$L$11:$L$1010, MATCH(AR927, 'Stock List'!$K$11:$K$1010, 0)))*AQ927), 2), 0)</f>
        <v>0</v>
      </c>
      <c r="CL927" s="20"/>
      <c r="CM927" s="20">
        <f>IFERROR(ROUND(((INDEX('Stock List'!$M$11:$M$1010, MATCH(AT927, 'Stock List'!$K$11:$K$1010, 0))/INDEX('Stock List'!$L$11:$L$1010, MATCH(AT927, 'Stock List'!$K$11:$K$1010, 0)))*AS927), 2), 0)</f>
        <v>0</v>
      </c>
      <c r="CN927" s="20"/>
      <c r="CO927" s="20">
        <f>IFERROR(ROUND(((INDEX('Stock List'!$M$11:$M$1010, MATCH(AV927, 'Stock List'!$K$11:$K$1010, 0))/INDEX('Stock List'!$L$11:$L$1010, MATCH(AV927, 'Stock List'!$K$11:$K$1010, 0)))*AU927), 2), 0)</f>
        <v>0</v>
      </c>
      <c r="CP927" s="20"/>
      <c r="CQ927" s="20">
        <f>IFERROR(ROUND(((INDEX('Stock List'!$M$11:$M$1010, MATCH(AX927, 'Stock List'!$K$11:$K$1010, 0))/INDEX('Stock List'!$L$11:$L$1010, MATCH(AX927, 'Stock List'!$K$11:$K$1010, 0)))*AW927), 2), 0)</f>
        <v>0</v>
      </c>
      <c r="CR927" s="22"/>
      <c r="CT927" s="106" t="str">
        <f t="shared" si="757"/>
        <v/>
      </c>
      <c r="CU927" s="22" t="str">
        <f t="shared" si="758"/>
        <v/>
      </c>
      <c r="CX927" s="106" t="str">
        <f t="shared" si="759"/>
        <v/>
      </c>
      <c r="CY927" s="20" t="str">
        <f t="shared" si="760"/>
        <v/>
      </c>
      <c r="CZ927" s="22" t="str">
        <f t="shared" si="761"/>
        <v/>
      </c>
      <c r="DB927" s="76" t="str">
        <f>IF($H927="", "", COUNTIF($G$11:$G$1010, "&gt;"&amp;$G927)+1+COUNTIF($G$11:$G927, $G927)-1)</f>
        <v/>
      </c>
      <c r="DC927" s="76" t="str">
        <f>IF($H927="", "", COUNTIF($CZ$11:$CZ$1010, "&gt;"&amp;$CZ927)+1+COUNTIF($CZ$11:$CZ927, $CZ927)-1)</f>
        <v/>
      </c>
      <c r="DE927" s="147" t="str">
        <f t="shared" si="762"/>
        <v/>
      </c>
      <c r="DF927" s="148"/>
      <c r="DG927" s="19" t="str">
        <f t="shared" si="763"/>
        <v/>
      </c>
      <c r="DH927" s="153" t="str">
        <f t="shared" si="764"/>
        <v/>
      </c>
      <c r="DI927" s="19" t="str">
        <f t="shared" si="716"/>
        <v/>
      </c>
      <c r="DJ927" s="153" t="str">
        <f t="shared" si="717"/>
        <v/>
      </c>
      <c r="DK927" s="19" t="str">
        <f t="shared" si="718"/>
        <v/>
      </c>
      <c r="DL927" s="153" t="str">
        <f t="shared" si="719"/>
        <v/>
      </c>
      <c r="DM927" s="19" t="str">
        <f t="shared" si="720"/>
        <v/>
      </c>
      <c r="DN927" s="153" t="str">
        <f t="shared" si="721"/>
        <v/>
      </c>
      <c r="DO927" s="19" t="str">
        <f t="shared" si="722"/>
        <v/>
      </c>
      <c r="DP927" s="153" t="str">
        <f t="shared" si="723"/>
        <v/>
      </c>
      <c r="DQ927" s="19" t="str">
        <f t="shared" si="724"/>
        <v/>
      </c>
      <c r="DR927" s="153" t="str">
        <f t="shared" si="725"/>
        <v/>
      </c>
      <c r="DS927" s="19" t="str">
        <f t="shared" si="726"/>
        <v/>
      </c>
      <c r="DT927" s="153" t="str">
        <f t="shared" si="727"/>
        <v/>
      </c>
      <c r="DU927" s="19" t="str">
        <f t="shared" si="728"/>
        <v/>
      </c>
      <c r="DV927" s="153" t="str">
        <f t="shared" si="729"/>
        <v/>
      </c>
      <c r="DW927" s="19" t="str">
        <f t="shared" si="730"/>
        <v/>
      </c>
      <c r="DX927" s="153" t="str">
        <f t="shared" si="731"/>
        <v/>
      </c>
      <c r="DY927" s="19" t="str">
        <f t="shared" si="732"/>
        <v/>
      </c>
      <c r="DZ927" s="153" t="str">
        <f t="shared" si="733"/>
        <v/>
      </c>
      <c r="EA927" s="19" t="str">
        <f t="shared" si="734"/>
        <v/>
      </c>
      <c r="EB927" s="153" t="str">
        <f t="shared" si="735"/>
        <v/>
      </c>
      <c r="EC927" s="19" t="str">
        <f t="shared" si="736"/>
        <v/>
      </c>
      <c r="ED927" s="153" t="str">
        <f t="shared" si="737"/>
        <v/>
      </c>
      <c r="EE927" s="19" t="str">
        <f t="shared" si="738"/>
        <v/>
      </c>
      <c r="EF927" s="153" t="str">
        <f t="shared" si="739"/>
        <v/>
      </c>
      <c r="EG927" s="19" t="str">
        <f t="shared" si="740"/>
        <v/>
      </c>
      <c r="EH927" s="153" t="str">
        <f t="shared" si="741"/>
        <v/>
      </c>
      <c r="EI927" s="19" t="str">
        <f t="shared" si="742"/>
        <v/>
      </c>
      <c r="EJ927" s="153" t="str">
        <f t="shared" si="743"/>
        <v/>
      </c>
      <c r="EK927" s="19" t="str">
        <f t="shared" si="744"/>
        <v/>
      </c>
      <c r="EL927" s="153" t="str">
        <f t="shared" si="745"/>
        <v/>
      </c>
      <c r="EM927" s="19" t="str">
        <f t="shared" si="746"/>
        <v/>
      </c>
      <c r="EN927" s="153" t="str">
        <f t="shared" si="747"/>
        <v/>
      </c>
      <c r="EO927" s="19" t="str">
        <f t="shared" si="748"/>
        <v/>
      </c>
      <c r="EP927" s="153" t="str">
        <f t="shared" si="749"/>
        <v/>
      </c>
      <c r="EQ927" s="19" t="str">
        <f t="shared" si="750"/>
        <v/>
      </c>
      <c r="ER927" s="153" t="str">
        <f t="shared" si="751"/>
        <v/>
      </c>
      <c r="ES927" s="19" t="str">
        <f t="shared" si="752"/>
        <v/>
      </c>
      <c r="ET927" s="153" t="str">
        <f t="shared" si="753"/>
        <v/>
      </c>
    </row>
    <row r="928" spans="1:150" x14ac:dyDescent="0.25">
      <c r="A928" s="31"/>
      <c r="B928" s="91" t="str">
        <f t="shared" si="754"/>
        <v/>
      </c>
      <c r="C928" s="20" t="str">
        <f t="shared" si="714"/>
        <v/>
      </c>
      <c r="D928" s="97" t="str">
        <f t="shared" si="715"/>
        <v/>
      </c>
      <c r="E928" s="62" t="str">
        <f t="shared" si="755"/>
        <v/>
      </c>
      <c r="F928" s="31"/>
      <c r="G928" s="282"/>
      <c r="H928" s="283"/>
      <c r="I928" s="284"/>
      <c r="J928" s="285"/>
      <c r="K928" s="286"/>
      <c r="L928" s="287"/>
      <c r="M928" s="288"/>
      <c r="N928" s="287"/>
      <c r="O928" s="288"/>
      <c r="P928" s="287"/>
      <c r="Q928" s="288"/>
      <c r="R928" s="287"/>
      <c r="S928" s="288"/>
      <c r="T928" s="287"/>
      <c r="U928" s="288"/>
      <c r="V928" s="287"/>
      <c r="W928" s="288"/>
      <c r="X928" s="287"/>
      <c r="Y928" s="288"/>
      <c r="Z928" s="287"/>
      <c r="AA928" s="288"/>
      <c r="AB928" s="287"/>
      <c r="AC928" s="288"/>
      <c r="AD928" s="287"/>
      <c r="AE928" s="288"/>
      <c r="AF928" s="287"/>
      <c r="AG928" s="288"/>
      <c r="AH928" s="287"/>
      <c r="AI928" s="288"/>
      <c r="AJ928" s="287"/>
      <c r="AK928" s="288"/>
      <c r="AL928" s="287"/>
      <c r="AM928" s="288"/>
      <c r="AN928" s="287"/>
      <c r="AO928" s="288"/>
      <c r="AP928" s="287"/>
      <c r="AQ928" s="288"/>
      <c r="AR928" s="287"/>
      <c r="AS928" s="288"/>
      <c r="AT928" s="287"/>
      <c r="AU928" s="288"/>
      <c r="AV928" s="287"/>
      <c r="AW928" s="288"/>
      <c r="AX928" s="287"/>
      <c r="AY928" s="31"/>
      <c r="BA928" s="76" t="str">
        <f t="shared" si="756"/>
        <v/>
      </c>
      <c r="BC928" s="76" t="str">
        <f>IF('Stock List'!$K928="", "", 'Stock List'!$K928)</f>
        <v/>
      </c>
      <c r="BE928" s="106">
        <f>IFERROR(ROUND(((INDEX('Stock List'!$M$11:$M$1010, MATCH(L928, 'Stock List'!$K$11:$K$1010, 0))/INDEX('Stock List'!$L$11:$L$1010, MATCH(L928, 'Stock List'!$K$11:$K$1010, 0)))*K928), 2), 0)</f>
        <v>0</v>
      </c>
      <c r="BF928" s="20"/>
      <c r="BG928" s="20">
        <f>IFERROR(ROUND(((INDEX('Stock List'!$M$11:$M$1010, MATCH(N928, 'Stock List'!$K$11:$K$1010, 0))/INDEX('Stock List'!$L$11:$L$1010, MATCH(N928, 'Stock List'!$K$11:$K$1010, 0)))*M928), 2), 0)</f>
        <v>0</v>
      </c>
      <c r="BH928" s="20"/>
      <c r="BI928" s="20">
        <f>IFERROR(ROUND(((INDEX('Stock List'!$M$11:$M$1010, MATCH(P928, 'Stock List'!$K$11:$K$1010, 0))/INDEX('Stock List'!$L$11:$L$1010, MATCH(P928, 'Stock List'!$K$11:$K$1010, 0)))*O928), 2), 0)</f>
        <v>0</v>
      </c>
      <c r="BJ928" s="20"/>
      <c r="BK928" s="20">
        <f>IFERROR(ROUND(((INDEX('Stock List'!$M$11:$M$1010, MATCH(R928, 'Stock List'!$K$11:$K$1010, 0))/INDEX('Stock List'!$L$11:$L$1010, MATCH(R928, 'Stock List'!$K$11:$K$1010, 0)))*Q928), 2), 0)</f>
        <v>0</v>
      </c>
      <c r="BL928" s="20"/>
      <c r="BM928" s="20">
        <f>IFERROR(ROUND(((INDEX('Stock List'!$M$11:$M$1010, MATCH(T928, 'Stock List'!$K$11:$K$1010, 0))/INDEX('Stock List'!$L$11:$L$1010, MATCH(T928, 'Stock List'!$K$11:$K$1010, 0)))*S928), 2), 0)</f>
        <v>0</v>
      </c>
      <c r="BN928" s="20"/>
      <c r="BO928" s="20">
        <f>IFERROR(ROUND(((INDEX('Stock List'!$M$11:$M$1010, MATCH(V928, 'Stock List'!$K$11:$K$1010, 0))/INDEX('Stock List'!$L$11:$L$1010, MATCH(V928, 'Stock List'!$K$11:$K$1010, 0)))*U928), 2), 0)</f>
        <v>0</v>
      </c>
      <c r="BP928" s="20"/>
      <c r="BQ928" s="20">
        <f>IFERROR(ROUND(((INDEX('Stock List'!$M$11:$M$1010, MATCH(X928, 'Stock List'!$K$11:$K$1010, 0))/INDEX('Stock List'!$L$11:$L$1010, MATCH(X928, 'Stock List'!$K$11:$K$1010, 0)))*W928), 2), 0)</f>
        <v>0</v>
      </c>
      <c r="BR928" s="20"/>
      <c r="BS928" s="20">
        <f>IFERROR(ROUND(((INDEX('Stock List'!$M$11:$M$1010, MATCH(Z928, 'Stock List'!$K$11:$K$1010, 0))/INDEX('Stock List'!$L$11:$L$1010, MATCH(Z928, 'Stock List'!$K$11:$K$1010, 0)))*Y928), 2), 0)</f>
        <v>0</v>
      </c>
      <c r="BT928" s="20"/>
      <c r="BU928" s="20">
        <f>IFERROR(ROUND(((INDEX('Stock List'!$M$11:$M$1010, MATCH(AB928, 'Stock List'!$K$11:$K$1010, 0))/INDEX('Stock List'!$L$11:$L$1010, MATCH(AB928, 'Stock List'!$K$11:$K$1010, 0)))*AA928), 2), 0)</f>
        <v>0</v>
      </c>
      <c r="BV928" s="20"/>
      <c r="BW928" s="20">
        <f>IFERROR(ROUND(((INDEX('Stock List'!$M$11:$M$1010, MATCH(AD928, 'Stock List'!$K$11:$K$1010, 0))/INDEX('Stock List'!$L$11:$L$1010, MATCH(AD928, 'Stock List'!$K$11:$K$1010, 0)))*AC928), 2), 0)</f>
        <v>0</v>
      </c>
      <c r="BX928" s="20"/>
      <c r="BY928" s="20">
        <f>IFERROR(ROUND(((INDEX('Stock List'!$M$11:$M$1010, MATCH(AF928, 'Stock List'!$K$11:$K$1010, 0))/INDEX('Stock List'!$L$11:$L$1010, MATCH(AF928, 'Stock List'!$K$11:$K$1010, 0)))*AE928), 2), 0)</f>
        <v>0</v>
      </c>
      <c r="BZ928" s="20"/>
      <c r="CA928" s="20">
        <f>IFERROR(ROUND(((INDEX('Stock List'!$M$11:$M$1010, MATCH(AH928, 'Stock List'!$K$11:$K$1010, 0))/INDEX('Stock List'!$L$11:$L$1010, MATCH(AH928, 'Stock List'!$K$11:$K$1010, 0)))*AG928), 2), 0)</f>
        <v>0</v>
      </c>
      <c r="CB928" s="20"/>
      <c r="CC928" s="20">
        <f>IFERROR(ROUND(((INDEX('Stock List'!$M$11:$M$1010, MATCH(AJ928, 'Stock List'!$K$11:$K$1010, 0))/INDEX('Stock List'!$L$11:$L$1010, MATCH(AJ928, 'Stock List'!$K$11:$K$1010, 0)))*AI928), 2), 0)</f>
        <v>0</v>
      </c>
      <c r="CD928" s="20"/>
      <c r="CE928" s="20">
        <f>IFERROR(ROUND(((INDEX('Stock List'!$M$11:$M$1010, MATCH(AL928, 'Stock List'!$K$11:$K$1010, 0))/INDEX('Stock List'!$L$11:$L$1010, MATCH(AL928, 'Stock List'!$K$11:$K$1010, 0)))*AK928), 2), 0)</f>
        <v>0</v>
      </c>
      <c r="CF928" s="20"/>
      <c r="CG928" s="20">
        <f>IFERROR(ROUND(((INDEX('Stock List'!$M$11:$M$1010, MATCH(AN928, 'Stock List'!$K$11:$K$1010, 0))/INDEX('Stock List'!$L$11:$L$1010, MATCH(AN928, 'Stock List'!$K$11:$K$1010, 0)))*AM928), 2), 0)</f>
        <v>0</v>
      </c>
      <c r="CH928" s="20"/>
      <c r="CI928" s="20">
        <f>IFERROR(ROUND(((INDEX('Stock List'!$M$11:$M$1010, MATCH(AP928, 'Stock List'!$K$11:$K$1010, 0))/INDEX('Stock List'!$L$11:$L$1010, MATCH(AP928, 'Stock List'!$K$11:$K$1010, 0)))*AO928), 2), 0)</f>
        <v>0</v>
      </c>
      <c r="CJ928" s="20"/>
      <c r="CK928" s="20">
        <f>IFERROR(ROUND(((INDEX('Stock List'!$M$11:$M$1010, MATCH(AR928, 'Stock List'!$K$11:$K$1010, 0))/INDEX('Stock List'!$L$11:$L$1010, MATCH(AR928, 'Stock List'!$K$11:$K$1010, 0)))*AQ928), 2), 0)</f>
        <v>0</v>
      </c>
      <c r="CL928" s="20"/>
      <c r="CM928" s="20">
        <f>IFERROR(ROUND(((INDEX('Stock List'!$M$11:$M$1010, MATCH(AT928, 'Stock List'!$K$11:$K$1010, 0))/INDEX('Stock List'!$L$11:$L$1010, MATCH(AT928, 'Stock List'!$K$11:$K$1010, 0)))*AS928), 2), 0)</f>
        <v>0</v>
      </c>
      <c r="CN928" s="20"/>
      <c r="CO928" s="20">
        <f>IFERROR(ROUND(((INDEX('Stock List'!$M$11:$M$1010, MATCH(AV928, 'Stock List'!$K$11:$K$1010, 0))/INDEX('Stock List'!$L$11:$L$1010, MATCH(AV928, 'Stock List'!$K$11:$K$1010, 0)))*AU928), 2), 0)</f>
        <v>0</v>
      </c>
      <c r="CP928" s="20"/>
      <c r="CQ928" s="20">
        <f>IFERROR(ROUND(((INDEX('Stock List'!$M$11:$M$1010, MATCH(AX928, 'Stock List'!$K$11:$K$1010, 0))/INDEX('Stock List'!$L$11:$L$1010, MATCH(AX928, 'Stock List'!$K$11:$K$1010, 0)))*AW928), 2), 0)</f>
        <v>0</v>
      </c>
      <c r="CR928" s="22"/>
      <c r="CT928" s="106" t="str">
        <f t="shared" si="757"/>
        <v/>
      </c>
      <c r="CU928" s="22" t="str">
        <f t="shared" si="758"/>
        <v/>
      </c>
      <c r="CX928" s="106" t="str">
        <f t="shared" si="759"/>
        <v/>
      </c>
      <c r="CY928" s="20" t="str">
        <f t="shared" si="760"/>
        <v/>
      </c>
      <c r="CZ928" s="22" t="str">
        <f t="shared" si="761"/>
        <v/>
      </c>
      <c r="DB928" s="76" t="str">
        <f>IF($H928="", "", COUNTIF($G$11:$G$1010, "&gt;"&amp;$G928)+1+COUNTIF($G$11:$G928, $G928)-1)</f>
        <v/>
      </c>
      <c r="DC928" s="76" t="str">
        <f>IF($H928="", "", COUNTIF($CZ$11:$CZ$1010, "&gt;"&amp;$CZ928)+1+COUNTIF($CZ$11:$CZ928, $CZ928)-1)</f>
        <v/>
      </c>
      <c r="DE928" s="147" t="str">
        <f t="shared" si="762"/>
        <v/>
      </c>
      <c r="DF928" s="148"/>
      <c r="DG928" s="19" t="str">
        <f t="shared" si="763"/>
        <v/>
      </c>
      <c r="DH928" s="153" t="str">
        <f t="shared" si="764"/>
        <v/>
      </c>
      <c r="DI928" s="19" t="str">
        <f t="shared" si="716"/>
        <v/>
      </c>
      <c r="DJ928" s="153" t="str">
        <f t="shared" si="717"/>
        <v/>
      </c>
      <c r="DK928" s="19" t="str">
        <f t="shared" si="718"/>
        <v/>
      </c>
      <c r="DL928" s="153" t="str">
        <f t="shared" si="719"/>
        <v/>
      </c>
      <c r="DM928" s="19" t="str">
        <f t="shared" si="720"/>
        <v/>
      </c>
      <c r="DN928" s="153" t="str">
        <f t="shared" si="721"/>
        <v/>
      </c>
      <c r="DO928" s="19" t="str">
        <f t="shared" si="722"/>
        <v/>
      </c>
      <c r="DP928" s="153" t="str">
        <f t="shared" si="723"/>
        <v/>
      </c>
      <c r="DQ928" s="19" t="str">
        <f t="shared" si="724"/>
        <v/>
      </c>
      <c r="DR928" s="153" t="str">
        <f t="shared" si="725"/>
        <v/>
      </c>
      <c r="DS928" s="19" t="str">
        <f t="shared" si="726"/>
        <v/>
      </c>
      <c r="DT928" s="153" t="str">
        <f t="shared" si="727"/>
        <v/>
      </c>
      <c r="DU928" s="19" t="str">
        <f t="shared" si="728"/>
        <v/>
      </c>
      <c r="DV928" s="153" t="str">
        <f t="shared" si="729"/>
        <v/>
      </c>
      <c r="DW928" s="19" t="str">
        <f t="shared" si="730"/>
        <v/>
      </c>
      <c r="DX928" s="153" t="str">
        <f t="shared" si="731"/>
        <v/>
      </c>
      <c r="DY928" s="19" t="str">
        <f t="shared" si="732"/>
        <v/>
      </c>
      <c r="DZ928" s="153" t="str">
        <f t="shared" si="733"/>
        <v/>
      </c>
      <c r="EA928" s="19" t="str">
        <f t="shared" si="734"/>
        <v/>
      </c>
      <c r="EB928" s="153" t="str">
        <f t="shared" si="735"/>
        <v/>
      </c>
      <c r="EC928" s="19" t="str">
        <f t="shared" si="736"/>
        <v/>
      </c>
      <c r="ED928" s="153" t="str">
        <f t="shared" si="737"/>
        <v/>
      </c>
      <c r="EE928" s="19" t="str">
        <f t="shared" si="738"/>
        <v/>
      </c>
      <c r="EF928" s="153" t="str">
        <f t="shared" si="739"/>
        <v/>
      </c>
      <c r="EG928" s="19" t="str">
        <f t="shared" si="740"/>
        <v/>
      </c>
      <c r="EH928" s="153" t="str">
        <f t="shared" si="741"/>
        <v/>
      </c>
      <c r="EI928" s="19" t="str">
        <f t="shared" si="742"/>
        <v/>
      </c>
      <c r="EJ928" s="153" t="str">
        <f t="shared" si="743"/>
        <v/>
      </c>
      <c r="EK928" s="19" t="str">
        <f t="shared" si="744"/>
        <v/>
      </c>
      <c r="EL928" s="153" t="str">
        <f t="shared" si="745"/>
        <v/>
      </c>
      <c r="EM928" s="19" t="str">
        <f t="shared" si="746"/>
        <v/>
      </c>
      <c r="EN928" s="153" t="str">
        <f t="shared" si="747"/>
        <v/>
      </c>
      <c r="EO928" s="19" t="str">
        <f t="shared" si="748"/>
        <v/>
      </c>
      <c r="EP928" s="153" t="str">
        <f t="shared" si="749"/>
        <v/>
      </c>
      <c r="EQ928" s="19" t="str">
        <f t="shared" si="750"/>
        <v/>
      </c>
      <c r="ER928" s="153" t="str">
        <f t="shared" si="751"/>
        <v/>
      </c>
      <c r="ES928" s="19" t="str">
        <f t="shared" si="752"/>
        <v/>
      </c>
      <c r="ET928" s="153" t="str">
        <f t="shared" si="753"/>
        <v/>
      </c>
    </row>
    <row r="929" spans="1:150" x14ac:dyDescent="0.25">
      <c r="A929" s="31"/>
      <c r="B929" s="91" t="str">
        <f t="shared" si="754"/>
        <v/>
      </c>
      <c r="C929" s="20" t="str">
        <f t="shared" si="714"/>
        <v/>
      </c>
      <c r="D929" s="97" t="str">
        <f t="shared" si="715"/>
        <v/>
      </c>
      <c r="E929" s="62" t="str">
        <f t="shared" si="755"/>
        <v/>
      </c>
      <c r="F929" s="31"/>
      <c r="G929" s="282"/>
      <c r="H929" s="283"/>
      <c r="I929" s="284"/>
      <c r="J929" s="285"/>
      <c r="K929" s="286"/>
      <c r="L929" s="287"/>
      <c r="M929" s="288"/>
      <c r="N929" s="287"/>
      <c r="O929" s="288"/>
      <c r="P929" s="287"/>
      <c r="Q929" s="288"/>
      <c r="R929" s="287"/>
      <c r="S929" s="288"/>
      <c r="T929" s="287"/>
      <c r="U929" s="288"/>
      <c r="V929" s="287"/>
      <c r="W929" s="288"/>
      <c r="X929" s="287"/>
      <c r="Y929" s="288"/>
      <c r="Z929" s="287"/>
      <c r="AA929" s="288"/>
      <c r="AB929" s="287"/>
      <c r="AC929" s="288"/>
      <c r="AD929" s="287"/>
      <c r="AE929" s="288"/>
      <c r="AF929" s="287"/>
      <c r="AG929" s="288"/>
      <c r="AH929" s="287"/>
      <c r="AI929" s="288"/>
      <c r="AJ929" s="287"/>
      <c r="AK929" s="288"/>
      <c r="AL929" s="287"/>
      <c r="AM929" s="288"/>
      <c r="AN929" s="287"/>
      <c r="AO929" s="288"/>
      <c r="AP929" s="287"/>
      <c r="AQ929" s="288"/>
      <c r="AR929" s="287"/>
      <c r="AS929" s="288"/>
      <c r="AT929" s="287"/>
      <c r="AU929" s="288"/>
      <c r="AV929" s="287"/>
      <c r="AW929" s="288"/>
      <c r="AX929" s="287"/>
      <c r="AY929" s="31"/>
      <c r="BA929" s="76" t="str">
        <f t="shared" si="756"/>
        <v/>
      </c>
      <c r="BC929" s="76" t="str">
        <f>IF('Stock List'!$K929="", "", 'Stock List'!$K929)</f>
        <v/>
      </c>
      <c r="BE929" s="106">
        <f>IFERROR(ROUND(((INDEX('Stock List'!$M$11:$M$1010, MATCH(L929, 'Stock List'!$K$11:$K$1010, 0))/INDEX('Stock List'!$L$11:$L$1010, MATCH(L929, 'Stock List'!$K$11:$K$1010, 0)))*K929), 2), 0)</f>
        <v>0</v>
      </c>
      <c r="BF929" s="20"/>
      <c r="BG929" s="20">
        <f>IFERROR(ROUND(((INDEX('Stock List'!$M$11:$M$1010, MATCH(N929, 'Stock List'!$K$11:$K$1010, 0))/INDEX('Stock List'!$L$11:$L$1010, MATCH(N929, 'Stock List'!$K$11:$K$1010, 0)))*M929), 2), 0)</f>
        <v>0</v>
      </c>
      <c r="BH929" s="20"/>
      <c r="BI929" s="20">
        <f>IFERROR(ROUND(((INDEX('Stock List'!$M$11:$M$1010, MATCH(P929, 'Stock List'!$K$11:$K$1010, 0))/INDEX('Stock List'!$L$11:$L$1010, MATCH(P929, 'Stock List'!$K$11:$K$1010, 0)))*O929), 2), 0)</f>
        <v>0</v>
      </c>
      <c r="BJ929" s="20"/>
      <c r="BK929" s="20">
        <f>IFERROR(ROUND(((INDEX('Stock List'!$M$11:$M$1010, MATCH(R929, 'Stock List'!$K$11:$K$1010, 0))/INDEX('Stock List'!$L$11:$L$1010, MATCH(R929, 'Stock List'!$K$11:$K$1010, 0)))*Q929), 2), 0)</f>
        <v>0</v>
      </c>
      <c r="BL929" s="20"/>
      <c r="BM929" s="20">
        <f>IFERROR(ROUND(((INDEX('Stock List'!$M$11:$M$1010, MATCH(T929, 'Stock List'!$K$11:$K$1010, 0))/INDEX('Stock List'!$L$11:$L$1010, MATCH(T929, 'Stock List'!$K$11:$K$1010, 0)))*S929), 2), 0)</f>
        <v>0</v>
      </c>
      <c r="BN929" s="20"/>
      <c r="BO929" s="20">
        <f>IFERROR(ROUND(((INDEX('Stock List'!$M$11:$M$1010, MATCH(V929, 'Stock List'!$K$11:$K$1010, 0))/INDEX('Stock List'!$L$11:$L$1010, MATCH(V929, 'Stock List'!$K$11:$K$1010, 0)))*U929), 2), 0)</f>
        <v>0</v>
      </c>
      <c r="BP929" s="20"/>
      <c r="BQ929" s="20">
        <f>IFERROR(ROUND(((INDEX('Stock List'!$M$11:$M$1010, MATCH(X929, 'Stock List'!$K$11:$K$1010, 0))/INDEX('Stock List'!$L$11:$L$1010, MATCH(X929, 'Stock List'!$K$11:$K$1010, 0)))*W929), 2), 0)</f>
        <v>0</v>
      </c>
      <c r="BR929" s="20"/>
      <c r="BS929" s="20">
        <f>IFERROR(ROUND(((INDEX('Stock List'!$M$11:$M$1010, MATCH(Z929, 'Stock List'!$K$11:$K$1010, 0))/INDEX('Stock List'!$L$11:$L$1010, MATCH(Z929, 'Stock List'!$K$11:$K$1010, 0)))*Y929), 2), 0)</f>
        <v>0</v>
      </c>
      <c r="BT929" s="20"/>
      <c r="BU929" s="20">
        <f>IFERROR(ROUND(((INDEX('Stock List'!$M$11:$M$1010, MATCH(AB929, 'Stock List'!$K$11:$K$1010, 0))/INDEX('Stock List'!$L$11:$L$1010, MATCH(AB929, 'Stock List'!$K$11:$K$1010, 0)))*AA929), 2), 0)</f>
        <v>0</v>
      </c>
      <c r="BV929" s="20"/>
      <c r="BW929" s="20">
        <f>IFERROR(ROUND(((INDEX('Stock List'!$M$11:$M$1010, MATCH(AD929, 'Stock List'!$K$11:$K$1010, 0))/INDEX('Stock List'!$L$11:$L$1010, MATCH(AD929, 'Stock List'!$K$11:$K$1010, 0)))*AC929), 2), 0)</f>
        <v>0</v>
      </c>
      <c r="BX929" s="20"/>
      <c r="BY929" s="20">
        <f>IFERROR(ROUND(((INDEX('Stock List'!$M$11:$M$1010, MATCH(AF929, 'Stock List'!$K$11:$K$1010, 0))/INDEX('Stock List'!$L$11:$L$1010, MATCH(AF929, 'Stock List'!$K$11:$K$1010, 0)))*AE929), 2), 0)</f>
        <v>0</v>
      </c>
      <c r="BZ929" s="20"/>
      <c r="CA929" s="20">
        <f>IFERROR(ROUND(((INDEX('Stock List'!$M$11:$M$1010, MATCH(AH929, 'Stock List'!$K$11:$K$1010, 0))/INDEX('Stock List'!$L$11:$L$1010, MATCH(AH929, 'Stock List'!$K$11:$K$1010, 0)))*AG929), 2), 0)</f>
        <v>0</v>
      </c>
      <c r="CB929" s="20"/>
      <c r="CC929" s="20">
        <f>IFERROR(ROUND(((INDEX('Stock List'!$M$11:$M$1010, MATCH(AJ929, 'Stock List'!$K$11:$K$1010, 0))/INDEX('Stock List'!$L$11:$L$1010, MATCH(AJ929, 'Stock List'!$K$11:$K$1010, 0)))*AI929), 2), 0)</f>
        <v>0</v>
      </c>
      <c r="CD929" s="20"/>
      <c r="CE929" s="20">
        <f>IFERROR(ROUND(((INDEX('Stock List'!$M$11:$M$1010, MATCH(AL929, 'Stock List'!$K$11:$K$1010, 0))/INDEX('Stock List'!$L$11:$L$1010, MATCH(AL929, 'Stock List'!$K$11:$K$1010, 0)))*AK929), 2), 0)</f>
        <v>0</v>
      </c>
      <c r="CF929" s="20"/>
      <c r="CG929" s="20">
        <f>IFERROR(ROUND(((INDEX('Stock List'!$M$11:$M$1010, MATCH(AN929, 'Stock List'!$K$11:$K$1010, 0))/INDEX('Stock List'!$L$11:$L$1010, MATCH(AN929, 'Stock List'!$K$11:$K$1010, 0)))*AM929), 2), 0)</f>
        <v>0</v>
      </c>
      <c r="CH929" s="20"/>
      <c r="CI929" s="20">
        <f>IFERROR(ROUND(((INDEX('Stock List'!$M$11:$M$1010, MATCH(AP929, 'Stock List'!$K$11:$K$1010, 0))/INDEX('Stock List'!$L$11:$L$1010, MATCH(AP929, 'Stock List'!$K$11:$K$1010, 0)))*AO929), 2), 0)</f>
        <v>0</v>
      </c>
      <c r="CJ929" s="20"/>
      <c r="CK929" s="20">
        <f>IFERROR(ROUND(((INDEX('Stock List'!$M$11:$M$1010, MATCH(AR929, 'Stock List'!$K$11:$K$1010, 0))/INDEX('Stock List'!$L$11:$L$1010, MATCH(AR929, 'Stock List'!$K$11:$K$1010, 0)))*AQ929), 2), 0)</f>
        <v>0</v>
      </c>
      <c r="CL929" s="20"/>
      <c r="CM929" s="20">
        <f>IFERROR(ROUND(((INDEX('Stock List'!$M$11:$M$1010, MATCH(AT929, 'Stock List'!$K$11:$K$1010, 0))/INDEX('Stock List'!$L$11:$L$1010, MATCH(AT929, 'Stock List'!$K$11:$K$1010, 0)))*AS929), 2), 0)</f>
        <v>0</v>
      </c>
      <c r="CN929" s="20"/>
      <c r="CO929" s="20">
        <f>IFERROR(ROUND(((INDEX('Stock List'!$M$11:$M$1010, MATCH(AV929, 'Stock List'!$K$11:$K$1010, 0))/INDEX('Stock List'!$L$11:$L$1010, MATCH(AV929, 'Stock List'!$K$11:$K$1010, 0)))*AU929), 2), 0)</f>
        <v>0</v>
      </c>
      <c r="CP929" s="20"/>
      <c r="CQ929" s="20">
        <f>IFERROR(ROUND(((INDEX('Stock List'!$M$11:$M$1010, MATCH(AX929, 'Stock List'!$K$11:$K$1010, 0))/INDEX('Stock List'!$L$11:$L$1010, MATCH(AX929, 'Stock List'!$K$11:$K$1010, 0)))*AW929), 2), 0)</f>
        <v>0</v>
      </c>
      <c r="CR929" s="22"/>
      <c r="CT929" s="106" t="str">
        <f t="shared" si="757"/>
        <v/>
      </c>
      <c r="CU929" s="22" t="str">
        <f t="shared" si="758"/>
        <v/>
      </c>
      <c r="CX929" s="106" t="str">
        <f t="shared" si="759"/>
        <v/>
      </c>
      <c r="CY929" s="20" t="str">
        <f t="shared" si="760"/>
        <v/>
      </c>
      <c r="CZ929" s="22" t="str">
        <f t="shared" si="761"/>
        <v/>
      </c>
      <c r="DB929" s="76" t="str">
        <f>IF($H929="", "", COUNTIF($G$11:$G$1010, "&gt;"&amp;$G929)+1+COUNTIF($G$11:$G929, $G929)-1)</f>
        <v/>
      </c>
      <c r="DC929" s="76" t="str">
        <f>IF($H929="", "", COUNTIF($CZ$11:$CZ$1010, "&gt;"&amp;$CZ929)+1+COUNTIF($CZ$11:$CZ929, $CZ929)-1)</f>
        <v/>
      </c>
      <c r="DE929" s="147" t="str">
        <f t="shared" si="762"/>
        <v/>
      </c>
      <c r="DF929" s="148"/>
      <c r="DG929" s="19" t="str">
        <f t="shared" si="763"/>
        <v/>
      </c>
      <c r="DH929" s="153" t="str">
        <f t="shared" si="764"/>
        <v/>
      </c>
      <c r="DI929" s="19" t="str">
        <f t="shared" si="716"/>
        <v/>
      </c>
      <c r="DJ929" s="153" t="str">
        <f t="shared" si="717"/>
        <v/>
      </c>
      <c r="DK929" s="19" t="str">
        <f t="shared" si="718"/>
        <v/>
      </c>
      <c r="DL929" s="153" t="str">
        <f t="shared" si="719"/>
        <v/>
      </c>
      <c r="DM929" s="19" t="str">
        <f t="shared" si="720"/>
        <v/>
      </c>
      <c r="DN929" s="153" t="str">
        <f t="shared" si="721"/>
        <v/>
      </c>
      <c r="DO929" s="19" t="str">
        <f t="shared" si="722"/>
        <v/>
      </c>
      <c r="DP929" s="153" t="str">
        <f t="shared" si="723"/>
        <v/>
      </c>
      <c r="DQ929" s="19" t="str">
        <f t="shared" si="724"/>
        <v/>
      </c>
      <c r="DR929" s="153" t="str">
        <f t="shared" si="725"/>
        <v/>
      </c>
      <c r="DS929" s="19" t="str">
        <f t="shared" si="726"/>
        <v/>
      </c>
      <c r="DT929" s="153" t="str">
        <f t="shared" si="727"/>
        <v/>
      </c>
      <c r="DU929" s="19" t="str">
        <f t="shared" si="728"/>
        <v/>
      </c>
      <c r="DV929" s="153" t="str">
        <f t="shared" si="729"/>
        <v/>
      </c>
      <c r="DW929" s="19" t="str">
        <f t="shared" si="730"/>
        <v/>
      </c>
      <c r="DX929" s="153" t="str">
        <f t="shared" si="731"/>
        <v/>
      </c>
      <c r="DY929" s="19" t="str">
        <f t="shared" si="732"/>
        <v/>
      </c>
      <c r="DZ929" s="153" t="str">
        <f t="shared" si="733"/>
        <v/>
      </c>
      <c r="EA929" s="19" t="str">
        <f t="shared" si="734"/>
        <v/>
      </c>
      <c r="EB929" s="153" t="str">
        <f t="shared" si="735"/>
        <v/>
      </c>
      <c r="EC929" s="19" t="str">
        <f t="shared" si="736"/>
        <v/>
      </c>
      <c r="ED929" s="153" t="str">
        <f t="shared" si="737"/>
        <v/>
      </c>
      <c r="EE929" s="19" t="str">
        <f t="shared" si="738"/>
        <v/>
      </c>
      <c r="EF929" s="153" t="str">
        <f t="shared" si="739"/>
        <v/>
      </c>
      <c r="EG929" s="19" t="str">
        <f t="shared" si="740"/>
        <v/>
      </c>
      <c r="EH929" s="153" t="str">
        <f t="shared" si="741"/>
        <v/>
      </c>
      <c r="EI929" s="19" t="str">
        <f t="shared" si="742"/>
        <v/>
      </c>
      <c r="EJ929" s="153" t="str">
        <f t="shared" si="743"/>
        <v/>
      </c>
      <c r="EK929" s="19" t="str">
        <f t="shared" si="744"/>
        <v/>
      </c>
      <c r="EL929" s="153" t="str">
        <f t="shared" si="745"/>
        <v/>
      </c>
      <c r="EM929" s="19" t="str">
        <f t="shared" si="746"/>
        <v/>
      </c>
      <c r="EN929" s="153" t="str">
        <f t="shared" si="747"/>
        <v/>
      </c>
      <c r="EO929" s="19" t="str">
        <f t="shared" si="748"/>
        <v/>
      </c>
      <c r="EP929" s="153" t="str">
        <f t="shared" si="749"/>
        <v/>
      </c>
      <c r="EQ929" s="19" t="str">
        <f t="shared" si="750"/>
        <v/>
      </c>
      <c r="ER929" s="153" t="str">
        <f t="shared" si="751"/>
        <v/>
      </c>
      <c r="ES929" s="19" t="str">
        <f t="shared" si="752"/>
        <v/>
      </c>
      <c r="ET929" s="153" t="str">
        <f t="shared" si="753"/>
        <v/>
      </c>
    </row>
    <row r="930" spans="1:150" x14ac:dyDescent="0.25">
      <c r="A930" s="31"/>
      <c r="B930" s="91" t="str">
        <f t="shared" si="754"/>
        <v/>
      </c>
      <c r="C930" s="20" t="str">
        <f t="shared" si="714"/>
        <v/>
      </c>
      <c r="D930" s="97" t="str">
        <f t="shared" si="715"/>
        <v/>
      </c>
      <c r="E930" s="62" t="str">
        <f t="shared" si="755"/>
        <v/>
      </c>
      <c r="F930" s="31"/>
      <c r="G930" s="282"/>
      <c r="H930" s="283"/>
      <c r="I930" s="284"/>
      <c r="J930" s="285"/>
      <c r="K930" s="286"/>
      <c r="L930" s="287"/>
      <c r="M930" s="288"/>
      <c r="N930" s="287"/>
      <c r="O930" s="288"/>
      <c r="P930" s="287"/>
      <c r="Q930" s="288"/>
      <c r="R930" s="287"/>
      <c r="S930" s="288"/>
      <c r="T930" s="287"/>
      <c r="U930" s="288"/>
      <c r="V930" s="287"/>
      <c r="W930" s="288"/>
      <c r="X930" s="287"/>
      <c r="Y930" s="288"/>
      <c r="Z930" s="287"/>
      <c r="AA930" s="288"/>
      <c r="AB930" s="287"/>
      <c r="AC930" s="288"/>
      <c r="AD930" s="287"/>
      <c r="AE930" s="288"/>
      <c r="AF930" s="287"/>
      <c r="AG930" s="288"/>
      <c r="AH930" s="287"/>
      <c r="AI930" s="288"/>
      <c r="AJ930" s="287"/>
      <c r="AK930" s="288"/>
      <c r="AL930" s="287"/>
      <c r="AM930" s="288"/>
      <c r="AN930" s="287"/>
      <c r="AO930" s="288"/>
      <c r="AP930" s="287"/>
      <c r="AQ930" s="288"/>
      <c r="AR930" s="287"/>
      <c r="AS930" s="288"/>
      <c r="AT930" s="287"/>
      <c r="AU930" s="288"/>
      <c r="AV930" s="287"/>
      <c r="AW930" s="288"/>
      <c r="AX930" s="287"/>
      <c r="AY930" s="31"/>
      <c r="BA930" s="76" t="str">
        <f t="shared" si="756"/>
        <v/>
      </c>
      <c r="BC930" s="76" t="str">
        <f>IF('Stock List'!$K930="", "", 'Stock List'!$K930)</f>
        <v/>
      </c>
      <c r="BE930" s="106">
        <f>IFERROR(ROUND(((INDEX('Stock List'!$M$11:$M$1010, MATCH(L930, 'Stock List'!$K$11:$K$1010, 0))/INDEX('Stock List'!$L$11:$L$1010, MATCH(L930, 'Stock List'!$K$11:$K$1010, 0)))*K930), 2), 0)</f>
        <v>0</v>
      </c>
      <c r="BF930" s="20"/>
      <c r="BG930" s="20">
        <f>IFERROR(ROUND(((INDEX('Stock List'!$M$11:$M$1010, MATCH(N930, 'Stock List'!$K$11:$K$1010, 0))/INDEX('Stock List'!$L$11:$L$1010, MATCH(N930, 'Stock List'!$K$11:$K$1010, 0)))*M930), 2), 0)</f>
        <v>0</v>
      </c>
      <c r="BH930" s="20"/>
      <c r="BI930" s="20">
        <f>IFERROR(ROUND(((INDEX('Stock List'!$M$11:$M$1010, MATCH(P930, 'Stock List'!$K$11:$K$1010, 0))/INDEX('Stock List'!$L$11:$L$1010, MATCH(P930, 'Stock List'!$K$11:$K$1010, 0)))*O930), 2), 0)</f>
        <v>0</v>
      </c>
      <c r="BJ930" s="20"/>
      <c r="BK930" s="20">
        <f>IFERROR(ROUND(((INDEX('Stock List'!$M$11:$M$1010, MATCH(R930, 'Stock List'!$K$11:$K$1010, 0))/INDEX('Stock List'!$L$11:$L$1010, MATCH(R930, 'Stock List'!$K$11:$K$1010, 0)))*Q930), 2), 0)</f>
        <v>0</v>
      </c>
      <c r="BL930" s="20"/>
      <c r="BM930" s="20">
        <f>IFERROR(ROUND(((INDEX('Stock List'!$M$11:$M$1010, MATCH(T930, 'Stock List'!$K$11:$K$1010, 0))/INDEX('Stock List'!$L$11:$L$1010, MATCH(T930, 'Stock List'!$K$11:$K$1010, 0)))*S930), 2), 0)</f>
        <v>0</v>
      </c>
      <c r="BN930" s="20"/>
      <c r="BO930" s="20">
        <f>IFERROR(ROUND(((INDEX('Stock List'!$M$11:$M$1010, MATCH(V930, 'Stock List'!$K$11:$K$1010, 0))/INDEX('Stock List'!$L$11:$L$1010, MATCH(V930, 'Stock List'!$K$11:$K$1010, 0)))*U930), 2), 0)</f>
        <v>0</v>
      </c>
      <c r="BP930" s="20"/>
      <c r="BQ930" s="20">
        <f>IFERROR(ROUND(((INDEX('Stock List'!$M$11:$M$1010, MATCH(X930, 'Stock List'!$K$11:$K$1010, 0))/INDEX('Stock List'!$L$11:$L$1010, MATCH(X930, 'Stock List'!$K$11:$K$1010, 0)))*W930), 2), 0)</f>
        <v>0</v>
      </c>
      <c r="BR930" s="20"/>
      <c r="BS930" s="20">
        <f>IFERROR(ROUND(((INDEX('Stock List'!$M$11:$M$1010, MATCH(Z930, 'Stock List'!$K$11:$K$1010, 0))/INDEX('Stock List'!$L$11:$L$1010, MATCH(Z930, 'Stock List'!$K$11:$K$1010, 0)))*Y930), 2), 0)</f>
        <v>0</v>
      </c>
      <c r="BT930" s="20"/>
      <c r="BU930" s="20">
        <f>IFERROR(ROUND(((INDEX('Stock List'!$M$11:$M$1010, MATCH(AB930, 'Stock List'!$K$11:$K$1010, 0))/INDEX('Stock List'!$L$11:$L$1010, MATCH(AB930, 'Stock List'!$K$11:$K$1010, 0)))*AA930), 2), 0)</f>
        <v>0</v>
      </c>
      <c r="BV930" s="20"/>
      <c r="BW930" s="20">
        <f>IFERROR(ROUND(((INDEX('Stock List'!$M$11:$M$1010, MATCH(AD930, 'Stock List'!$K$11:$K$1010, 0))/INDEX('Stock List'!$L$11:$L$1010, MATCH(AD930, 'Stock List'!$K$11:$K$1010, 0)))*AC930), 2), 0)</f>
        <v>0</v>
      </c>
      <c r="BX930" s="20"/>
      <c r="BY930" s="20">
        <f>IFERROR(ROUND(((INDEX('Stock List'!$M$11:$M$1010, MATCH(AF930, 'Stock List'!$K$11:$K$1010, 0))/INDEX('Stock List'!$L$11:$L$1010, MATCH(AF930, 'Stock List'!$K$11:$K$1010, 0)))*AE930), 2), 0)</f>
        <v>0</v>
      </c>
      <c r="BZ930" s="20"/>
      <c r="CA930" s="20">
        <f>IFERROR(ROUND(((INDEX('Stock List'!$M$11:$M$1010, MATCH(AH930, 'Stock List'!$K$11:$K$1010, 0))/INDEX('Stock List'!$L$11:$L$1010, MATCH(AH930, 'Stock List'!$K$11:$K$1010, 0)))*AG930), 2), 0)</f>
        <v>0</v>
      </c>
      <c r="CB930" s="20"/>
      <c r="CC930" s="20">
        <f>IFERROR(ROUND(((INDEX('Stock List'!$M$11:$M$1010, MATCH(AJ930, 'Stock List'!$K$11:$K$1010, 0))/INDEX('Stock List'!$L$11:$L$1010, MATCH(AJ930, 'Stock List'!$K$11:$K$1010, 0)))*AI930), 2), 0)</f>
        <v>0</v>
      </c>
      <c r="CD930" s="20"/>
      <c r="CE930" s="20">
        <f>IFERROR(ROUND(((INDEX('Stock List'!$M$11:$M$1010, MATCH(AL930, 'Stock List'!$K$11:$K$1010, 0))/INDEX('Stock List'!$L$11:$L$1010, MATCH(AL930, 'Stock List'!$K$11:$K$1010, 0)))*AK930), 2), 0)</f>
        <v>0</v>
      </c>
      <c r="CF930" s="20"/>
      <c r="CG930" s="20">
        <f>IFERROR(ROUND(((INDEX('Stock List'!$M$11:$M$1010, MATCH(AN930, 'Stock List'!$K$11:$K$1010, 0))/INDEX('Stock List'!$L$11:$L$1010, MATCH(AN930, 'Stock List'!$K$11:$K$1010, 0)))*AM930), 2), 0)</f>
        <v>0</v>
      </c>
      <c r="CH930" s="20"/>
      <c r="CI930" s="20">
        <f>IFERROR(ROUND(((INDEX('Stock List'!$M$11:$M$1010, MATCH(AP930, 'Stock List'!$K$11:$K$1010, 0))/INDEX('Stock List'!$L$11:$L$1010, MATCH(AP930, 'Stock List'!$K$11:$K$1010, 0)))*AO930), 2), 0)</f>
        <v>0</v>
      </c>
      <c r="CJ930" s="20"/>
      <c r="CK930" s="20">
        <f>IFERROR(ROUND(((INDEX('Stock List'!$M$11:$M$1010, MATCH(AR930, 'Stock List'!$K$11:$K$1010, 0))/INDEX('Stock List'!$L$11:$L$1010, MATCH(AR930, 'Stock List'!$K$11:$K$1010, 0)))*AQ930), 2), 0)</f>
        <v>0</v>
      </c>
      <c r="CL930" s="20"/>
      <c r="CM930" s="20">
        <f>IFERROR(ROUND(((INDEX('Stock List'!$M$11:$M$1010, MATCH(AT930, 'Stock List'!$K$11:$K$1010, 0))/INDEX('Stock List'!$L$11:$L$1010, MATCH(AT930, 'Stock List'!$K$11:$K$1010, 0)))*AS930), 2), 0)</f>
        <v>0</v>
      </c>
      <c r="CN930" s="20"/>
      <c r="CO930" s="20">
        <f>IFERROR(ROUND(((INDEX('Stock List'!$M$11:$M$1010, MATCH(AV930, 'Stock List'!$K$11:$K$1010, 0))/INDEX('Stock List'!$L$11:$L$1010, MATCH(AV930, 'Stock List'!$K$11:$K$1010, 0)))*AU930), 2), 0)</f>
        <v>0</v>
      </c>
      <c r="CP930" s="20"/>
      <c r="CQ930" s="20">
        <f>IFERROR(ROUND(((INDEX('Stock List'!$M$11:$M$1010, MATCH(AX930, 'Stock List'!$K$11:$K$1010, 0))/INDEX('Stock List'!$L$11:$L$1010, MATCH(AX930, 'Stock List'!$K$11:$K$1010, 0)))*AW930), 2), 0)</f>
        <v>0</v>
      </c>
      <c r="CR930" s="22"/>
      <c r="CT930" s="106" t="str">
        <f t="shared" si="757"/>
        <v/>
      </c>
      <c r="CU930" s="22" t="str">
        <f t="shared" si="758"/>
        <v/>
      </c>
      <c r="CX930" s="106" t="str">
        <f t="shared" si="759"/>
        <v/>
      </c>
      <c r="CY930" s="20" t="str">
        <f t="shared" si="760"/>
        <v/>
      </c>
      <c r="CZ930" s="22" t="str">
        <f t="shared" si="761"/>
        <v/>
      </c>
      <c r="DB930" s="76" t="str">
        <f>IF($H930="", "", COUNTIF($G$11:$G$1010, "&gt;"&amp;$G930)+1+COUNTIF($G$11:$G930, $G930)-1)</f>
        <v/>
      </c>
      <c r="DC930" s="76" t="str">
        <f>IF($H930="", "", COUNTIF($CZ$11:$CZ$1010, "&gt;"&amp;$CZ930)+1+COUNTIF($CZ$11:$CZ930, $CZ930)-1)</f>
        <v/>
      </c>
      <c r="DE930" s="147" t="str">
        <f t="shared" si="762"/>
        <v/>
      </c>
      <c r="DF930" s="148"/>
      <c r="DG930" s="19" t="str">
        <f t="shared" si="763"/>
        <v/>
      </c>
      <c r="DH930" s="153" t="str">
        <f t="shared" si="764"/>
        <v/>
      </c>
      <c r="DI930" s="19" t="str">
        <f t="shared" si="716"/>
        <v/>
      </c>
      <c r="DJ930" s="153" t="str">
        <f t="shared" si="717"/>
        <v/>
      </c>
      <c r="DK930" s="19" t="str">
        <f t="shared" si="718"/>
        <v/>
      </c>
      <c r="DL930" s="153" t="str">
        <f t="shared" si="719"/>
        <v/>
      </c>
      <c r="DM930" s="19" t="str">
        <f t="shared" si="720"/>
        <v/>
      </c>
      <c r="DN930" s="153" t="str">
        <f t="shared" si="721"/>
        <v/>
      </c>
      <c r="DO930" s="19" t="str">
        <f t="shared" si="722"/>
        <v/>
      </c>
      <c r="DP930" s="153" t="str">
        <f t="shared" si="723"/>
        <v/>
      </c>
      <c r="DQ930" s="19" t="str">
        <f t="shared" si="724"/>
        <v/>
      </c>
      <c r="DR930" s="153" t="str">
        <f t="shared" si="725"/>
        <v/>
      </c>
      <c r="DS930" s="19" t="str">
        <f t="shared" si="726"/>
        <v/>
      </c>
      <c r="DT930" s="153" t="str">
        <f t="shared" si="727"/>
        <v/>
      </c>
      <c r="DU930" s="19" t="str">
        <f t="shared" si="728"/>
        <v/>
      </c>
      <c r="DV930" s="153" t="str">
        <f t="shared" si="729"/>
        <v/>
      </c>
      <c r="DW930" s="19" t="str">
        <f t="shared" si="730"/>
        <v/>
      </c>
      <c r="DX930" s="153" t="str">
        <f t="shared" si="731"/>
        <v/>
      </c>
      <c r="DY930" s="19" t="str">
        <f t="shared" si="732"/>
        <v/>
      </c>
      <c r="DZ930" s="153" t="str">
        <f t="shared" si="733"/>
        <v/>
      </c>
      <c r="EA930" s="19" t="str">
        <f t="shared" si="734"/>
        <v/>
      </c>
      <c r="EB930" s="153" t="str">
        <f t="shared" si="735"/>
        <v/>
      </c>
      <c r="EC930" s="19" t="str">
        <f t="shared" si="736"/>
        <v/>
      </c>
      <c r="ED930" s="153" t="str">
        <f t="shared" si="737"/>
        <v/>
      </c>
      <c r="EE930" s="19" t="str">
        <f t="shared" si="738"/>
        <v/>
      </c>
      <c r="EF930" s="153" t="str">
        <f t="shared" si="739"/>
        <v/>
      </c>
      <c r="EG930" s="19" t="str">
        <f t="shared" si="740"/>
        <v/>
      </c>
      <c r="EH930" s="153" t="str">
        <f t="shared" si="741"/>
        <v/>
      </c>
      <c r="EI930" s="19" t="str">
        <f t="shared" si="742"/>
        <v/>
      </c>
      <c r="EJ930" s="153" t="str">
        <f t="shared" si="743"/>
        <v/>
      </c>
      <c r="EK930" s="19" t="str">
        <f t="shared" si="744"/>
        <v/>
      </c>
      <c r="EL930" s="153" t="str">
        <f t="shared" si="745"/>
        <v/>
      </c>
      <c r="EM930" s="19" t="str">
        <f t="shared" si="746"/>
        <v/>
      </c>
      <c r="EN930" s="153" t="str">
        <f t="shared" si="747"/>
        <v/>
      </c>
      <c r="EO930" s="19" t="str">
        <f t="shared" si="748"/>
        <v/>
      </c>
      <c r="EP930" s="153" t="str">
        <f t="shared" si="749"/>
        <v/>
      </c>
      <c r="EQ930" s="19" t="str">
        <f t="shared" si="750"/>
        <v/>
      </c>
      <c r="ER930" s="153" t="str">
        <f t="shared" si="751"/>
        <v/>
      </c>
      <c r="ES930" s="19" t="str">
        <f t="shared" si="752"/>
        <v/>
      </c>
      <c r="ET930" s="153" t="str">
        <f t="shared" si="753"/>
        <v/>
      </c>
    </row>
    <row r="931" spans="1:150" x14ac:dyDescent="0.25">
      <c r="A931" s="31"/>
      <c r="B931" s="91" t="str">
        <f t="shared" si="754"/>
        <v/>
      </c>
      <c r="C931" s="20" t="str">
        <f t="shared" si="714"/>
        <v/>
      </c>
      <c r="D931" s="97" t="str">
        <f t="shared" si="715"/>
        <v/>
      </c>
      <c r="E931" s="62" t="str">
        <f t="shared" si="755"/>
        <v/>
      </c>
      <c r="F931" s="31"/>
      <c r="G931" s="282"/>
      <c r="H931" s="283"/>
      <c r="I931" s="284"/>
      <c r="J931" s="285"/>
      <c r="K931" s="286"/>
      <c r="L931" s="287"/>
      <c r="M931" s="288"/>
      <c r="N931" s="287"/>
      <c r="O931" s="288"/>
      <c r="P931" s="287"/>
      <c r="Q931" s="288"/>
      <c r="R931" s="287"/>
      <c r="S931" s="288"/>
      <c r="T931" s="287"/>
      <c r="U931" s="288"/>
      <c r="V931" s="287"/>
      <c r="W931" s="288"/>
      <c r="X931" s="287"/>
      <c r="Y931" s="288"/>
      <c r="Z931" s="287"/>
      <c r="AA931" s="288"/>
      <c r="AB931" s="287"/>
      <c r="AC931" s="288"/>
      <c r="AD931" s="287"/>
      <c r="AE931" s="288"/>
      <c r="AF931" s="287"/>
      <c r="AG931" s="288"/>
      <c r="AH931" s="287"/>
      <c r="AI931" s="288"/>
      <c r="AJ931" s="287"/>
      <c r="AK931" s="288"/>
      <c r="AL931" s="287"/>
      <c r="AM931" s="288"/>
      <c r="AN931" s="287"/>
      <c r="AO931" s="288"/>
      <c r="AP931" s="287"/>
      <c r="AQ931" s="288"/>
      <c r="AR931" s="287"/>
      <c r="AS931" s="288"/>
      <c r="AT931" s="287"/>
      <c r="AU931" s="288"/>
      <c r="AV931" s="287"/>
      <c r="AW931" s="288"/>
      <c r="AX931" s="287"/>
      <c r="AY931" s="31"/>
      <c r="BA931" s="76" t="str">
        <f t="shared" si="756"/>
        <v/>
      </c>
      <c r="BC931" s="76" t="str">
        <f>IF('Stock List'!$K931="", "", 'Stock List'!$K931)</f>
        <v/>
      </c>
      <c r="BE931" s="106">
        <f>IFERROR(ROUND(((INDEX('Stock List'!$M$11:$M$1010, MATCH(L931, 'Stock List'!$K$11:$K$1010, 0))/INDEX('Stock List'!$L$11:$L$1010, MATCH(L931, 'Stock List'!$K$11:$K$1010, 0)))*K931), 2), 0)</f>
        <v>0</v>
      </c>
      <c r="BF931" s="20"/>
      <c r="BG931" s="20">
        <f>IFERROR(ROUND(((INDEX('Stock List'!$M$11:$M$1010, MATCH(N931, 'Stock List'!$K$11:$K$1010, 0))/INDEX('Stock List'!$L$11:$L$1010, MATCH(N931, 'Stock List'!$K$11:$K$1010, 0)))*M931), 2), 0)</f>
        <v>0</v>
      </c>
      <c r="BH931" s="20"/>
      <c r="BI931" s="20">
        <f>IFERROR(ROUND(((INDEX('Stock List'!$M$11:$M$1010, MATCH(P931, 'Stock List'!$K$11:$K$1010, 0))/INDEX('Stock List'!$L$11:$L$1010, MATCH(P931, 'Stock List'!$K$11:$K$1010, 0)))*O931), 2), 0)</f>
        <v>0</v>
      </c>
      <c r="BJ931" s="20"/>
      <c r="BK931" s="20">
        <f>IFERROR(ROUND(((INDEX('Stock List'!$M$11:$M$1010, MATCH(R931, 'Stock List'!$K$11:$K$1010, 0))/INDEX('Stock List'!$L$11:$L$1010, MATCH(R931, 'Stock List'!$K$11:$K$1010, 0)))*Q931), 2), 0)</f>
        <v>0</v>
      </c>
      <c r="BL931" s="20"/>
      <c r="BM931" s="20">
        <f>IFERROR(ROUND(((INDEX('Stock List'!$M$11:$M$1010, MATCH(T931, 'Stock List'!$K$11:$K$1010, 0))/INDEX('Stock List'!$L$11:$L$1010, MATCH(T931, 'Stock List'!$K$11:$K$1010, 0)))*S931), 2), 0)</f>
        <v>0</v>
      </c>
      <c r="BN931" s="20"/>
      <c r="BO931" s="20">
        <f>IFERROR(ROUND(((INDEX('Stock List'!$M$11:$M$1010, MATCH(V931, 'Stock List'!$K$11:$K$1010, 0))/INDEX('Stock List'!$L$11:$L$1010, MATCH(V931, 'Stock List'!$K$11:$K$1010, 0)))*U931), 2), 0)</f>
        <v>0</v>
      </c>
      <c r="BP931" s="20"/>
      <c r="BQ931" s="20">
        <f>IFERROR(ROUND(((INDEX('Stock List'!$M$11:$M$1010, MATCH(X931, 'Stock List'!$K$11:$K$1010, 0))/INDEX('Stock List'!$L$11:$L$1010, MATCH(X931, 'Stock List'!$K$11:$K$1010, 0)))*W931), 2), 0)</f>
        <v>0</v>
      </c>
      <c r="BR931" s="20"/>
      <c r="BS931" s="20">
        <f>IFERROR(ROUND(((INDEX('Stock List'!$M$11:$M$1010, MATCH(Z931, 'Stock List'!$K$11:$K$1010, 0))/INDEX('Stock List'!$L$11:$L$1010, MATCH(Z931, 'Stock List'!$K$11:$K$1010, 0)))*Y931), 2), 0)</f>
        <v>0</v>
      </c>
      <c r="BT931" s="20"/>
      <c r="BU931" s="20">
        <f>IFERROR(ROUND(((INDEX('Stock List'!$M$11:$M$1010, MATCH(AB931, 'Stock List'!$K$11:$K$1010, 0))/INDEX('Stock List'!$L$11:$L$1010, MATCH(AB931, 'Stock List'!$K$11:$K$1010, 0)))*AA931), 2), 0)</f>
        <v>0</v>
      </c>
      <c r="BV931" s="20"/>
      <c r="BW931" s="20">
        <f>IFERROR(ROUND(((INDEX('Stock List'!$M$11:$M$1010, MATCH(AD931, 'Stock List'!$K$11:$K$1010, 0))/INDEX('Stock List'!$L$11:$L$1010, MATCH(AD931, 'Stock List'!$K$11:$K$1010, 0)))*AC931), 2), 0)</f>
        <v>0</v>
      </c>
      <c r="BX931" s="20"/>
      <c r="BY931" s="20">
        <f>IFERROR(ROUND(((INDEX('Stock List'!$M$11:$M$1010, MATCH(AF931, 'Stock List'!$K$11:$K$1010, 0))/INDEX('Stock List'!$L$11:$L$1010, MATCH(AF931, 'Stock List'!$K$11:$K$1010, 0)))*AE931), 2), 0)</f>
        <v>0</v>
      </c>
      <c r="BZ931" s="20"/>
      <c r="CA931" s="20">
        <f>IFERROR(ROUND(((INDEX('Stock List'!$M$11:$M$1010, MATCH(AH931, 'Stock List'!$K$11:$K$1010, 0))/INDEX('Stock List'!$L$11:$L$1010, MATCH(AH931, 'Stock List'!$K$11:$K$1010, 0)))*AG931), 2), 0)</f>
        <v>0</v>
      </c>
      <c r="CB931" s="20"/>
      <c r="CC931" s="20">
        <f>IFERROR(ROUND(((INDEX('Stock List'!$M$11:$M$1010, MATCH(AJ931, 'Stock List'!$K$11:$K$1010, 0))/INDEX('Stock List'!$L$11:$L$1010, MATCH(AJ931, 'Stock List'!$K$11:$K$1010, 0)))*AI931), 2), 0)</f>
        <v>0</v>
      </c>
      <c r="CD931" s="20"/>
      <c r="CE931" s="20">
        <f>IFERROR(ROUND(((INDEX('Stock List'!$M$11:$M$1010, MATCH(AL931, 'Stock List'!$K$11:$K$1010, 0))/INDEX('Stock List'!$L$11:$L$1010, MATCH(AL931, 'Stock List'!$K$11:$K$1010, 0)))*AK931), 2), 0)</f>
        <v>0</v>
      </c>
      <c r="CF931" s="20"/>
      <c r="CG931" s="20">
        <f>IFERROR(ROUND(((INDEX('Stock List'!$M$11:$M$1010, MATCH(AN931, 'Stock List'!$K$11:$K$1010, 0))/INDEX('Stock List'!$L$11:$L$1010, MATCH(AN931, 'Stock List'!$K$11:$K$1010, 0)))*AM931), 2), 0)</f>
        <v>0</v>
      </c>
      <c r="CH931" s="20"/>
      <c r="CI931" s="20">
        <f>IFERROR(ROUND(((INDEX('Stock List'!$M$11:$M$1010, MATCH(AP931, 'Stock List'!$K$11:$K$1010, 0))/INDEX('Stock List'!$L$11:$L$1010, MATCH(AP931, 'Stock List'!$K$11:$K$1010, 0)))*AO931), 2), 0)</f>
        <v>0</v>
      </c>
      <c r="CJ931" s="20"/>
      <c r="CK931" s="20">
        <f>IFERROR(ROUND(((INDEX('Stock List'!$M$11:$M$1010, MATCH(AR931, 'Stock List'!$K$11:$K$1010, 0))/INDEX('Stock List'!$L$11:$L$1010, MATCH(AR931, 'Stock List'!$K$11:$K$1010, 0)))*AQ931), 2), 0)</f>
        <v>0</v>
      </c>
      <c r="CL931" s="20"/>
      <c r="CM931" s="20">
        <f>IFERROR(ROUND(((INDEX('Stock List'!$M$11:$M$1010, MATCH(AT931, 'Stock List'!$K$11:$K$1010, 0))/INDEX('Stock List'!$L$11:$L$1010, MATCH(AT931, 'Stock List'!$K$11:$K$1010, 0)))*AS931), 2), 0)</f>
        <v>0</v>
      </c>
      <c r="CN931" s="20"/>
      <c r="CO931" s="20">
        <f>IFERROR(ROUND(((INDEX('Stock List'!$M$11:$M$1010, MATCH(AV931, 'Stock List'!$K$11:$K$1010, 0))/INDEX('Stock List'!$L$11:$L$1010, MATCH(AV931, 'Stock List'!$K$11:$K$1010, 0)))*AU931), 2), 0)</f>
        <v>0</v>
      </c>
      <c r="CP931" s="20"/>
      <c r="CQ931" s="20">
        <f>IFERROR(ROUND(((INDEX('Stock List'!$M$11:$M$1010, MATCH(AX931, 'Stock List'!$K$11:$K$1010, 0))/INDEX('Stock List'!$L$11:$L$1010, MATCH(AX931, 'Stock List'!$K$11:$K$1010, 0)))*AW931), 2), 0)</f>
        <v>0</v>
      </c>
      <c r="CR931" s="22"/>
      <c r="CT931" s="106" t="str">
        <f t="shared" si="757"/>
        <v/>
      </c>
      <c r="CU931" s="22" t="str">
        <f t="shared" si="758"/>
        <v/>
      </c>
      <c r="CX931" s="106" t="str">
        <f t="shared" si="759"/>
        <v/>
      </c>
      <c r="CY931" s="20" t="str">
        <f t="shared" si="760"/>
        <v/>
      </c>
      <c r="CZ931" s="22" t="str">
        <f t="shared" si="761"/>
        <v/>
      </c>
      <c r="DB931" s="76" t="str">
        <f>IF($H931="", "", COUNTIF($G$11:$G$1010, "&gt;"&amp;$G931)+1+COUNTIF($G$11:$G931, $G931)-1)</f>
        <v/>
      </c>
      <c r="DC931" s="76" t="str">
        <f>IF($H931="", "", COUNTIF($CZ$11:$CZ$1010, "&gt;"&amp;$CZ931)+1+COUNTIF($CZ$11:$CZ931, $CZ931)-1)</f>
        <v/>
      </c>
      <c r="DE931" s="147" t="str">
        <f t="shared" si="762"/>
        <v/>
      </c>
      <c r="DF931" s="148"/>
      <c r="DG931" s="19" t="str">
        <f t="shared" si="763"/>
        <v/>
      </c>
      <c r="DH931" s="153" t="str">
        <f t="shared" si="764"/>
        <v/>
      </c>
      <c r="DI931" s="19" t="str">
        <f t="shared" si="716"/>
        <v/>
      </c>
      <c r="DJ931" s="153" t="str">
        <f t="shared" si="717"/>
        <v/>
      </c>
      <c r="DK931" s="19" t="str">
        <f t="shared" si="718"/>
        <v/>
      </c>
      <c r="DL931" s="153" t="str">
        <f t="shared" si="719"/>
        <v/>
      </c>
      <c r="DM931" s="19" t="str">
        <f t="shared" si="720"/>
        <v/>
      </c>
      <c r="DN931" s="153" t="str">
        <f t="shared" si="721"/>
        <v/>
      </c>
      <c r="DO931" s="19" t="str">
        <f t="shared" si="722"/>
        <v/>
      </c>
      <c r="DP931" s="153" t="str">
        <f t="shared" si="723"/>
        <v/>
      </c>
      <c r="DQ931" s="19" t="str">
        <f t="shared" si="724"/>
        <v/>
      </c>
      <c r="DR931" s="153" t="str">
        <f t="shared" si="725"/>
        <v/>
      </c>
      <c r="DS931" s="19" t="str">
        <f t="shared" si="726"/>
        <v/>
      </c>
      <c r="DT931" s="153" t="str">
        <f t="shared" si="727"/>
        <v/>
      </c>
      <c r="DU931" s="19" t="str">
        <f t="shared" si="728"/>
        <v/>
      </c>
      <c r="DV931" s="153" t="str">
        <f t="shared" si="729"/>
        <v/>
      </c>
      <c r="DW931" s="19" t="str">
        <f t="shared" si="730"/>
        <v/>
      </c>
      <c r="DX931" s="153" t="str">
        <f t="shared" si="731"/>
        <v/>
      </c>
      <c r="DY931" s="19" t="str">
        <f t="shared" si="732"/>
        <v/>
      </c>
      <c r="DZ931" s="153" t="str">
        <f t="shared" si="733"/>
        <v/>
      </c>
      <c r="EA931" s="19" t="str">
        <f t="shared" si="734"/>
        <v/>
      </c>
      <c r="EB931" s="153" t="str">
        <f t="shared" si="735"/>
        <v/>
      </c>
      <c r="EC931" s="19" t="str">
        <f t="shared" si="736"/>
        <v/>
      </c>
      <c r="ED931" s="153" t="str">
        <f t="shared" si="737"/>
        <v/>
      </c>
      <c r="EE931" s="19" t="str">
        <f t="shared" si="738"/>
        <v/>
      </c>
      <c r="EF931" s="153" t="str">
        <f t="shared" si="739"/>
        <v/>
      </c>
      <c r="EG931" s="19" t="str">
        <f t="shared" si="740"/>
        <v/>
      </c>
      <c r="EH931" s="153" t="str">
        <f t="shared" si="741"/>
        <v/>
      </c>
      <c r="EI931" s="19" t="str">
        <f t="shared" si="742"/>
        <v/>
      </c>
      <c r="EJ931" s="153" t="str">
        <f t="shared" si="743"/>
        <v/>
      </c>
      <c r="EK931" s="19" t="str">
        <f t="shared" si="744"/>
        <v/>
      </c>
      <c r="EL931" s="153" t="str">
        <f t="shared" si="745"/>
        <v/>
      </c>
      <c r="EM931" s="19" t="str">
        <f t="shared" si="746"/>
        <v/>
      </c>
      <c r="EN931" s="153" t="str">
        <f t="shared" si="747"/>
        <v/>
      </c>
      <c r="EO931" s="19" t="str">
        <f t="shared" si="748"/>
        <v/>
      </c>
      <c r="EP931" s="153" t="str">
        <f t="shared" si="749"/>
        <v/>
      </c>
      <c r="EQ931" s="19" t="str">
        <f t="shared" si="750"/>
        <v/>
      </c>
      <c r="ER931" s="153" t="str">
        <f t="shared" si="751"/>
        <v/>
      </c>
      <c r="ES931" s="19" t="str">
        <f t="shared" si="752"/>
        <v/>
      </c>
      <c r="ET931" s="153" t="str">
        <f t="shared" si="753"/>
        <v/>
      </c>
    </row>
    <row r="932" spans="1:150" x14ac:dyDescent="0.25">
      <c r="A932" s="31"/>
      <c r="B932" s="91" t="str">
        <f t="shared" si="754"/>
        <v/>
      </c>
      <c r="C932" s="20" t="str">
        <f t="shared" si="714"/>
        <v/>
      </c>
      <c r="D932" s="97" t="str">
        <f t="shared" si="715"/>
        <v/>
      </c>
      <c r="E932" s="62" t="str">
        <f t="shared" si="755"/>
        <v/>
      </c>
      <c r="F932" s="31"/>
      <c r="G932" s="282"/>
      <c r="H932" s="283"/>
      <c r="I932" s="284"/>
      <c r="J932" s="285"/>
      <c r="K932" s="286"/>
      <c r="L932" s="287"/>
      <c r="M932" s="288"/>
      <c r="N932" s="287"/>
      <c r="O932" s="288"/>
      <c r="P932" s="287"/>
      <c r="Q932" s="288"/>
      <c r="R932" s="287"/>
      <c r="S932" s="288"/>
      <c r="T932" s="287"/>
      <c r="U932" s="288"/>
      <c r="V932" s="287"/>
      <c r="W932" s="288"/>
      <c r="X932" s="287"/>
      <c r="Y932" s="288"/>
      <c r="Z932" s="287"/>
      <c r="AA932" s="288"/>
      <c r="AB932" s="287"/>
      <c r="AC932" s="288"/>
      <c r="AD932" s="287"/>
      <c r="AE932" s="288"/>
      <c r="AF932" s="287"/>
      <c r="AG932" s="288"/>
      <c r="AH932" s="287"/>
      <c r="AI932" s="288"/>
      <c r="AJ932" s="287"/>
      <c r="AK932" s="288"/>
      <c r="AL932" s="287"/>
      <c r="AM932" s="288"/>
      <c r="AN932" s="287"/>
      <c r="AO932" s="288"/>
      <c r="AP932" s="287"/>
      <c r="AQ932" s="288"/>
      <c r="AR932" s="287"/>
      <c r="AS932" s="288"/>
      <c r="AT932" s="287"/>
      <c r="AU932" s="288"/>
      <c r="AV932" s="287"/>
      <c r="AW932" s="288"/>
      <c r="AX932" s="287"/>
      <c r="AY932" s="31"/>
      <c r="BA932" s="76" t="str">
        <f t="shared" si="756"/>
        <v/>
      </c>
      <c r="BC932" s="76" t="str">
        <f>IF('Stock List'!$K932="", "", 'Stock List'!$K932)</f>
        <v/>
      </c>
      <c r="BE932" s="106">
        <f>IFERROR(ROUND(((INDEX('Stock List'!$M$11:$M$1010, MATCH(L932, 'Stock List'!$K$11:$K$1010, 0))/INDEX('Stock List'!$L$11:$L$1010, MATCH(L932, 'Stock List'!$K$11:$K$1010, 0)))*K932), 2), 0)</f>
        <v>0</v>
      </c>
      <c r="BF932" s="20"/>
      <c r="BG932" s="20">
        <f>IFERROR(ROUND(((INDEX('Stock List'!$M$11:$M$1010, MATCH(N932, 'Stock List'!$K$11:$K$1010, 0))/INDEX('Stock List'!$L$11:$L$1010, MATCH(N932, 'Stock List'!$K$11:$K$1010, 0)))*M932), 2), 0)</f>
        <v>0</v>
      </c>
      <c r="BH932" s="20"/>
      <c r="BI932" s="20">
        <f>IFERROR(ROUND(((INDEX('Stock List'!$M$11:$M$1010, MATCH(P932, 'Stock List'!$K$11:$K$1010, 0))/INDEX('Stock List'!$L$11:$L$1010, MATCH(P932, 'Stock List'!$K$11:$K$1010, 0)))*O932), 2), 0)</f>
        <v>0</v>
      </c>
      <c r="BJ932" s="20"/>
      <c r="BK932" s="20">
        <f>IFERROR(ROUND(((INDEX('Stock List'!$M$11:$M$1010, MATCH(R932, 'Stock List'!$K$11:$K$1010, 0))/INDEX('Stock List'!$L$11:$L$1010, MATCH(R932, 'Stock List'!$K$11:$K$1010, 0)))*Q932), 2), 0)</f>
        <v>0</v>
      </c>
      <c r="BL932" s="20"/>
      <c r="BM932" s="20">
        <f>IFERROR(ROUND(((INDEX('Stock List'!$M$11:$M$1010, MATCH(T932, 'Stock List'!$K$11:$K$1010, 0))/INDEX('Stock List'!$L$11:$L$1010, MATCH(T932, 'Stock List'!$K$11:$K$1010, 0)))*S932), 2), 0)</f>
        <v>0</v>
      </c>
      <c r="BN932" s="20"/>
      <c r="BO932" s="20">
        <f>IFERROR(ROUND(((INDEX('Stock List'!$M$11:$M$1010, MATCH(V932, 'Stock List'!$K$11:$K$1010, 0))/INDEX('Stock List'!$L$11:$L$1010, MATCH(V932, 'Stock List'!$K$11:$K$1010, 0)))*U932), 2), 0)</f>
        <v>0</v>
      </c>
      <c r="BP932" s="20"/>
      <c r="BQ932" s="20">
        <f>IFERROR(ROUND(((INDEX('Stock List'!$M$11:$M$1010, MATCH(X932, 'Stock List'!$K$11:$K$1010, 0))/INDEX('Stock List'!$L$11:$L$1010, MATCH(X932, 'Stock List'!$K$11:$K$1010, 0)))*W932), 2), 0)</f>
        <v>0</v>
      </c>
      <c r="BR932" s="20"/>
      <c r="BS932" s="20">
        <f>IFERROR(ROUND(((INDEX('Stock List'!$M$11:$M$1010, MATCH(Z932, 'Stock List'!$K$11:$K$1010, 0))/INDEX('Stock List'!$L$11:$L$1010, MATCH(Z932, 'Stock List'!$K$11:$K$1010, 0)))*Y932), 2), 0)</f>
        <v>0</v>
      </c>
      <c r="BT932" s="20"/>
      <c r="BU932" s="20">
        <f>IFERROR(ROUND(((INDEX('Stock List'!$M$11:$M$1010, MATCH(AB932, 'Stock List'!$K$11:$K$1010, 0))/INDEX('Stock List'!$L$11:$L$1010, MATCH(AB932, 'Stock List'!$K$11:$K$1010, 0)))*AA932), 2), 0)</f>
        <v>0</v>
      </c>
      <c r="BV932" s="20"/>
      <c r="BW932" s="20">
        <f>IFERROR(ROUND(((INDEX('Stock List'!$M$11:$M$1010, MATCH(AD932, 'Stock List'!$K$11:$K$1010, 0))/INDEX('Stock List'!$L$11:$L$1010, MATCH(AD932, 'Stock List'!$K$11:$K$1010, 0)))*AC932), 2), 0)</f>
        <v>0</v>
      </c>
      <c r="BX932" s="20"/>
      <c r="BY932" s="20">
        <f>IFERROR(ROUND(((INDEX('Stock List'!$M$11:$M$1010, MATCH(AF932, 'Stock List'!$K$11:$K$1010, 0))/INDEX('Stock List'!$L$11:$L$1010, MATCH(AF932, 'Stock List'!$K$11:$K$1010, 0)))*AE932), 2), 0)</f>
        <v>0</v>
      </c>
      <c r="BZ932" s="20"/>
      <c r="CA932" s="20">
        <f>IFERROR(ROUND(((INDEX('Stock List'!$M$11:$M$1010, MATCH(AH932, 'Stock List'!$K$11:$K$1010, 0))/INDEX('Stock List'!$L$11:$L$1010, MATCH(AH932, 'Stock List'!$K$11:$K$1010, 0)))*AG932), 2), 0)</f>
        <v>0</v>
      </c>
      <c r="CB932" s="20"/>
      <c r="CC932" s="20">
        <f>IFERROR(ROUND(((INDEX('Stock List'!$M$11:$M$1010, MATCH(AJ932, 'Stock List'!$K$11:$K$1010, 0))/INDEX('Stock List'!$L$11:$L$1010, MATCH(AJ932, 'Stock List'!$K$11:$K$1010, 0)))*AI932), 2), 0)</f>
        <v>0</v>
      </c>
      <c r="CD932" s="20"/>
      <c r="CE932" s="20">
        <f>IFERROR(ROUND(((INDEX('Stock List'!$M$11:$M$1010, MATCH(AL932, 'Stock List'!$K$11:$K$1010, 0))/INDEX('Stock List'!$L$11:$L$1010, MATCH(AL932, 'Stock List'!$K$11:$K$1010, 0)))*AK932), 2), 0)</f>
        <v>0</v>
      </c>
      <c r="CF932" s="20"/>
      <c r="CG932" s="20">
        <f>IFERROR(ROUND(((INDEX('Stock List'!$M$11:$M$1010, MATCH(AN932, 'Stock List'!$K$11:$K$1010, 0))/INDEX('Stock List'!$L$11:$L$1010, MATCH(AN932, 'Stock List'!$K$11:$K$1010, 0)))*AM932), 2), 0)</f>
        <v>0</v>
      </c>
      <c r="CH932" s="20"/>
      <c r="CI932" s="20">
        <f>IFERROR(ROUND(((INDEX('Stock List'!$M$11:$M$1010, MATCH(AP932, 'Stock List'!$K$11:$K$1010, 0))/INDEX('Stock List'!$L$11:$L$1010, MATCH(AP932, 'Stock List'!$K$11:$K$1010, 0)))*AO932), 2), 0)</f>
        <v>0</v>
      </c>
      <c r="CJ932" s="20"/>
      <c r="CK932" s="20">
        <f>IFERROR(ROUND(((INDEX('Stock List'!$M$11:$M$1010, MATCH(AR932, 'Stock List'!$K$11:$K$1010, 0))/INDEX('Stock List'!$L$11:$L$1010, MATCH(AR932, 'Stock List'!$K$11:$K$1010, 0)))*AQ932), 2), 0)</f>
        <v>0</v>
      </c>
      <c r="CL932" s="20"/>
      <c r="CM932" s="20">
        <f>IFERROR(ROUND(((INDEX('Stock List'!$M$11:$M$1010, MATCH(AT932, 'Stock List'!$K$11:$K$1010, 0))/INDEX('Stock List'!$L$11:$L$1010, MATCH(AT932, 'Stock List'!$K$11:$K$1010, 0)))*AS932), 2), 0)</f>
        <v>0</v>
      </c>
      <c r="CN932" s="20"/>
      <c r="CO932" s="20">
        <f>IFERROR(ROUND(((INDEX('Stock List'!$M$11:$M$1010, MATCH(AV932, 'Stock List'!$K$11:$K$1010, 0))/INDEX('Stock List'!$L$11:$L$1010, MATCH(AV932, 'Stock List'!$K$11:$K$1010, 0)))*AU932), 2), 0)</f>
        <v>0</v>
      </c>
      <c r="CP932" s="20"/>
      <c r="CQ932" s="20">
        <f>IFERROR(ROUND(((INDEX('Stock List'!$M$11:$M$1010, MATCH(AX932, 'Stock List'!$K$11:$K$1010, 0))/INDEX('Stock List'!$L$11:$L$1010, MATCH(AX932, 'Stock List'!$K$11:$K$1010, 0)))*AW932), 2), 0)</f>
        <v>0</v>
      </c>
      <c r="CR932" s="22"/>
      <c r="CT932" s="106" t="str">
        <f t="shared" si="757"/>
        <v/>
      </c>
      <c r="CU932" s="22" t="str">
        <f t="shared" si="758"/>
        <v/>
      </c>
      <c r="CX932" s="106" t="str">
        <f t="shared" si="759"/>
        <v/>
      </c>
      <c r="CY932" s="20" t="str">
        <f t="shared" si="760"/>
        <v/>
      </c>
      <c r="CZ932" s="22" t="str">
        <f t="shared" si="761"/>
        <v/>
      </c>
      <c r="DB932" s="76" t="str">
        <f>IF($H932="", "", COUNTIF($G$11:$G$1010, "&gt;"&amp;$G932)+1+COUNTIF($G$11:$G932, $G932)-1)</f>
        <v/>
      </c>
      <c r="DC932" s="76" t="str">
        <f>IF($H932="", "", COUNTIF($CZ$11:$CZ$1010, "&gt;"&amp;$CZ932)+1+COUNTIF($CZ$11:$CZ932, $CZ932)-1)</f>
        <v/>
      </c>
      <c r="DE932" s="147" t="str">
        <f t="shared" si="762"/>
        <v/>
      </c>
      <c r="DF932" s="148"/>
      <c r="DG932" s="19" t="str">
        <f t="shared" si="763"/>
        <v/>
      </c>
      <c r="DH932" s="153" t="str">
        <f t="shared" si="764"/>
        <v/>
      </c>
      <c r="DI932" s="19" t="str">
        <f t="shared" si="716"/>
        <v/>
      </c>
      <c r="DJ932" s="153" t="str">
        <f t="shared" si="717"/>
        <v/>
      </c>
      <c r="DK932" s="19" t="str">
        <f t="shared" si="718"/>
        <v/>
      </c>
      <c r="DL932" s="153" t="str">
        <f t="shared" si="719"/>
        <v/>
      </c>
      <c r="DM932" s="19" t="str">
        <f t="shared" si="720"/>
        <v/>
      </c>
      <c r="DN932" s="153" t="str">
        <f t="shared" si="721"/>
        <v/>
      </c>
      <c r="DO932" s="19" t="str">
        <f t="shared" si="722"/>
        <v/>
      </c>
      <c r="DP932" s="153" t="str">
        <f t="shared" si="723"/>
        <v/>
      </c>
      <c r="DQ932" s="19" t="str">
        <f t="shared" si="724"/>
        <v/>
      </c>
      <c r="DR932" s="153" t="str">
        <f t="shared" si="725"/>
        <v/>
      </c>
      <c r="DS932" s="19" t="str">
        <f t="shared" si="726"/>
        <v/>
      </c>
      <c r="DT932" s="153" t="str">
        <f t="shared" si="727"/>
        <v/>
      </c>
      <c r="DU932" s="19" t="str">
        <f t="shared" si="728"/>
        <v/>
      </c>
      <c r="DV932" s="153" t="str">
        <f t="shared" si="729"/>
        <v/>
      </c>
      <c r="DW932" s="19" t="str">
        <f t="shared" si="730"/>
        <v/>
      </c>
      <c r="DX932" s="153" t="str">
        <f t="shared" si="731"/>
        <v/>
      </c>
      <c r="DY932" s="19" t="str">
        <f t="shared" si="732"/>
        <v/>
      </c>
      <c r="DZ932" s="153" t="str">
        <f t="shared" si="733"/>
        <v/>
      </c>
      <c r="EA932" s="19" t="str">
        <f t="shared" si="734"/>
        <v/>
      </c>
      <c r="EB932" s="153" t="str">
        <f t="shared" si="735"/>
        <v/>
      </c>
      <c r="EC932" s="19" t="str">
        <f t="shared" si="736"/>
        <v/>
      </c>
      <c r="ED932" s="153" t="str">
        <f t="shared" si="737"/>
        <v/>
      </c>
      <c r="EE932" s="19" t="str">
        <f t="shared" si="738"/>
        <v/>
      </c>
      <c r="EF932" s="153" t="str">
        <f t="shared" si="739"/>
        <v/>
      </c>
      <c r="EG932" s="19" t="str">
        <f t="shared" si="740"/>
        <v/>
      </c>
      <c r="EH932" s="153" t="str">
        <f t="shared" si="741"/>
        <v/>
      </c>
      <c r="EI932" s="19" t="str">
        <f t="shared" si="742"/>
        <v/>
      </c>
      <c r="EJ932" s="153" t="str">
        <f t="shared" si="743"/>
        <v/>
      </c>
      <c r="EK932" s="19" t="str">
        <f t="shared" si="744"/>
        <v/>
      </c>
      <c r="EL932" s="153" t="str">
        <f t="shared" si="745"/>
        <v/>
      </c>
      <c r="EM932" s="19" t="str">
        <f t="shared" si="746"/>
        <v/>
      </c>
      <c r="EN932" s="153" t="str">
        <f t="shared" si="747"/>
        <v/>
      </c>
      <c r="EO932" s="19" t="str">
        <f t="shared" si="748"/>
        <v/>
      </c>
      <c r="EP932" s="153" t="str">
        <f t="shared" si="749"/>
        <v/>
      </c>
      <c r="EQ932" s="19" t="str">
        <f t="shared" si="750"/>
        <v/>
      </c>
      <c r="ER932" s="153" t="str">
        <f t="shared" si="751"/>
        <v/>
      </c>
      <c r="ES932" s="19" t="str">
        <f t="shared" si="752"/>
        <v/>
      </c>
      <c r="ET932" s="153" t="str">
        <f t="shared" si="753"/>
        <v/>
      </c>
    </row>
    <row r="933" spans="1:150" x14ac:dyDescent="0.25">
      <c r="A933" s="31"/>
      <c r="B933" s="91" t="str">
        <f t="shared" si="754"/>
        <v/>
      </c>
      <c r="C933" s="20" t="str">
        <f t="shared" si="714"/>
        <v/>
      </c>
      <c r="D933" s="97" t="str">
        <f t="shared" si="715"/>
        <v/>
      </c>
      <c r="E933" s="62" t="str">
        <f t="shared" si="755"/>
        <v/>
      </c>
      <c r="F933" s="31"/>
      <c r="G933" s="282"/>
      <c r="H933" s="283"/>
      <c r="I933" s="284"/>
      <c r="J933" s="285"/>
      <c r="K933" s="286"/>
      <c r="L933" s="287"/>
      <c r="M933" s="288"/>
      <c r="N933" s="287"/>
      <c r="O933" s="288"/>
      <c r="P933" s="287"/>
      <c r="Q933" s="288"/>
      <c r="R933" s="287"/>
      <c r="S933" s="288"/>
      <c r="T933" s="287"/>
      <c r="U933" s="288"/>
      <c r="V933" s="287"/>
      <c r="W933" s="288"/>
      <c r="X933" s="287"/>
      <c r="Y933" s="288"/>
      <c r="Z933" s="287"/>
      <c r="AA933" s="288"/>
      <c r="AB933" s="287"/>
      <c r="AC933" s="288"/>
      <c r="AD933" s="287"/>
      <c r="AE933" s="288"/>
      <c r="AF933" s="287"/>
      <c r="AG933" s="288"/>
      <c r="AH933" s="287"/>
      <c r="AI933" s="288"/>
      <c r="AJ933" s="287"/>
      <c r="AK933" s="288"/>
      <c r="AL933" s="287"/>
      <c r="AM933" s="288"/>
      <c r="AN933" s="287"/>
      <c r="AO933" s="288"/>
      <c r="AP933" s="287"/>
      <c r="AQ933" s="288"/>
      <c r="AR933" s="287"/>
      <c r="AS933" s="288"/>
      <c r="AT933" s="287"/>
      <c r="AU933" s="288"/>
      <c r="AV933" s="287"/>
      <c r="AW933" s="288"/>
      <c r="AX933" s="287"/>
      <c r="AY933" s="31"/>
      <c r="BA933" s="76" t="str">
        <f t="shared" si="756"/>
        <v/>
      </c>
      <c r="BC933" s="76" t="str">
        <f>IF('Stock List'!$K933="", "", 'Stock List'!$K933)</f>
        <v/>
      </c>
      <c r="BE933" s="106">
        <f>IFERROR(ROUND(((INDEX('Stock List'!$M$11:$M$1010, MATCH(L933, 'Stock List'!$K$11:$K$1010, 0))/INDEX('Stock List'!$L$11:$L$1010, MATCH(L933, 'Stock List'!$K$11:$K$1010, 0)))*K933), 2), 0)</f>
        <v>0</v>
      </c>
      <c r="BF933" s="20"/>
      <c r="BG933" s="20">
        <f>IFERROR(ROUND(((INDEX('Stock List'!$M$11:$M$1010, MATCH(N933, 'Stock List'!$K$11:$K$1010, 0))/INDEX('Stock List'!$L$11:$L$1010, MATCH(N933, 'Stock List'!$K$11:$K$1010, 0)))*M933), 2), 0)</f>
        <v>0</v>
      </c>
      <c r="BH933" s="20"/>
      <c r="BI933" s="20">
        <f>IFERROR(ROUND(((INDEX('Stock List'!$M$11:$M$1010, MATCH(P933, 'Stock List'!$K$11:$K$1010, 0))/INDEX('Stock List'!$L$11:$L$1010, MATCH(P933, 'Stock List'!$K$11:$K$1010, 0)))*O933), 2), 0)</f>
        <v>0</v>
      </c>
      <c r="BJ933" s="20"/>
      <c r="BK933" s="20">
        <f>IFERROR(ROUND(((INDEX('Stock List'!$M$11:$M$1010, MATCH(R933, 'Stock List'!$K$11:$K$1010, 0))/INDEX('Stock List'!$L$11:$L$1010, MATCH(R933, 'Stock List'!$K$11:$K$1010, 0)))*Q933), 2), 0)</f>
        <v>0</v>
      </c>
      <c r="BL933" s="20"/>
      <c r="BM933" s="20">
        <f>IFERROR(ROUND(((INDEX('Stock List'!$M$11:$M$1010, MATCH(T933, 'Stock List'!$K$11:$K$1010, 0))/INDEX('Stock List'!$L$11:$L$1010, MATCH(T933, 'Stock List'!$K$11:$K$1010, 0)))*S933), 2), 0)</f>
        <v>0</v>
      </c>
      <c r="BN933" s="20"/>
      <c r="BO933" s="20">
        <f>IFERROR(ROUND(((INDEX('Stock List'!$M$11:$M$1010, MATCH(V933, 'Stock List'!$K$11:$K$1010, 0))/INDEX('Stock List'!$L$11:$L$1010, MATCH(V933, 'Stock List'!$K$11:$K$1010, 0)))*U933), 2), 0)</f>
        <v>0</v>
      </c>
      <c r="BP933" s="20"/>
      <c r="BQ933" s="20">
        <f>IFERROR(ROUND(((INDEX('Stock List'!$M$11:$M$1010, MATCH(X933, 'Stock List'!$K$11:$K$1010, 0))/INDEX('Stock List'!$L$11:$L$1010, MATCH(X933, 'Stock List'!$K$11:$K$1010, 0)))*W933), 2), 0)</f>
        <v>0</v>
      </c>
      <c r="BR933" s="20"/>
      <c r="BS933" s="20">
        <f>IFERROR(ROUND(((INDEX('Stock List'!$M$11:$M$1010, MATCH(Z933, 'Stock List'!$K$11:$K$1010, 0))/INDEX('Stock List'!$L$11:$L$1010, MATCH(Z933, 'Stock List'!$K$11:$K$1010, 0)))*Y933), 2), 0)</f>
        <v>0</v>
      </c>
      <c r="BT933" s="20"/>
      <c r="BU933" s="20">
        <f>IFERROR(ROUND(((INDEX('Stock List'!$M$11:$M$1010, MATCH(AB933, 'Stock List'!$K$11:$K$1010, 0))/INDEX('Stock List'!$L$11:$L$1010, MATCH(AB933, 'Stock List'!$K$11:$K$1010, 0)))*AA933), 2), 0)</f>
        <v>0</v>
      </c>
      <c r="BV933" s="20"/>
      <c r="BW933" s="20">
        <f>IFERROR(ROUND(((INDEX('Stock List'!$M$11:$M$1010, MATCH(AD933, 'Stock List'!$K$11:$K$1010, 0))/INDEX('Stock List'!$L$11:$L$1010, MATCH(AD933, 'Stock List'!$K$11:$K$1010, 0)))*AC933), 2), 0)</f>
        <v>0</v>
      </c>
      <c r="BX933" s="20"/>
      <c r="BY933" s="20">
        <f>IFERROR(ROUND(((INDEX('Stock List'!$M$11:$M$1010, MATCH(AF933, 'Stock List'!$K$11:$K$1010, 0))/INDEX('Stock List'!$L$11:$L$1010, MATCH(AF933, 'Stock List'!$K$11:$K$1010, 0)))*AE933), 2), 0)</f>
        <v>0</v>
      </c>
      <c r="BZ933" s="20"/>
      <c r="CA933" s="20">
        <f>IFERROR(ROUND(((INDEX('Stock List'!$M$11:$M$1010, MATCH(AH933, 'Stock List'!$K$11:$K$1010, 0))/INDEX('Stock List'!$L$11:$L$1010, MATCH(AH933, 'Stock List'!$K$11:$K$1010, 0)))*AG933), 2), 0)</f>
        <v>0</v>
      </c>
      <c r="CB933" s="20"/>
      <c r="CC933" s="20">
        <f>IFERROR(ROUND(((INDEX('Stock List'!$M$11:$M$1010, MATCH(AJ933, 'Stock List'!$K$11:$K$1010, 0))/INDEX('Stock List'!$L$11:$L$1010, MATCH(AJ933, 'Stock List'!$K$11:$K$1010, 0)))*AI933), 2), 0)</f>
        <v>0</v>
      </c>
      <c r="CD933" s="20"/>
      <c r="CE933" s="20">
        <f>IFERROR(ROUND(((INDEX('Stock List'!$M$11:$M$1010, MATCH(AL933, 'Stock List'!$K$11:$K$1010, 0))/INDEX('Stock List'!$L$11:$L$1010, MATCH(AL933, 'Stock List'!$K$11:$K$1010, 0)))*AK933), 2), 0)</f>
        <v>0</v>
      </c>
      <c r="CF933" s="20"/>
      <c r="CG933" s="20">
        <f>IFERROR(ROUND(((INDEX('Stock List'!$M$11:$M$1010, MATCH(AN933, 'Stock List'!$K$11:$K$1010, 0))/INDEX('Stock List'!$L$11:$L$1010, MATCH(AN933, 'Stock List'!$K$11:$K$1010, 0)))*AM933), 2), 0)</f>
        <v>0</v>
      </c>
      <c r="CH933" s="20"/>
      <c r="CI933" s="20">
        <f>IFERROR(ROUND(((INDEX('Stock List'!$M$11:$M$1010, MATCH(AP933, 'Stock List'!$K$11:$K$1010, 0))/INDEX('Stock List'!$L$11:$L$1010, MATCH(AP933, 'Stock List'!$K$11:$K$1010, 0)))*AO933), 2), 0)</f>
        <v>0</v>
      </c>
      <c r="CJ933" s="20"/>
      <c r="CK933" s="20">
        <f>IFERROR(ROUND(((INDEX('Stock List'!$M$11:$M$1010, MATCH(AR933, 'Stock List'!$K$11:$K$1010, 0))/INDEX('Stock List'!$L$11:$L$1010, MATCH(AR933, 'Stock List'!$K$11:$K$1010, 0)))*AQ933), 2), 0)</f>
        <v>0</v>
      </c>
      <c r="CL933" s="20"/>
      <c r="CM933" s="20">
        <f>IFERROR(ROUND(((INDEX('Stock List'!$M$11:$M$1010, MATCH(AT933, 'Stock List'!$K$11:$K$1010, 0))/INDEX('Stock List'!$L$11:$L$1010, MATCH(AT933, 'Stock List'!$K$11:$K$1010, 0)))*AS933), 2), 0)</f>
        <v>0</v>
      </c>
      <c r="CN933" s="20"/>
      <c r="CO933" s="20">
        <f>IFERROR(ROUND(((INDEX('Stock List'!$M$11:$M$1010, MATCH(AV933, 'Stock List'!$K$11:$K$1010, 0))/INDEX('Stock List'!$L$11:$L$1010, MATCH(AV933, 'Stock List'!$K$11:$K$1010, 0)))*AU933), 2), 0)</f>
        <v>0</v>
      </c>
      <c r="CP933" s="20"/>
      <c r="CQ933" s="20">
        <f>IFERROR(ROUND(((INDEX('Stock List'!$M$11:$M$1010, MATCH(AX933, 'Stock List'!$K$11:$K$1010, 0))/INDEX('Stock List'!$L$11:$L$1010, MATCH(AX933, 'Stock List'!$K$11:$K$1010, 0)))*AW933), 2), 0)</f>
        <v>0</v>
      </c>
      <c r="CR933" s="22"/>
      <c r="CT933" s="106" t="str">
        <f t="shared" si="757"/>
        <v/>
      </c>
      <c r="CU933" s="22" t="str">
        <f t="shared" si="758"/>
        <v/>
      </c>
      <c r="CX933" s="106" t="str">
        <f t="shared" si="759"/>
        <v/>
      </c>
      <c r="CY933" s="20" t="str">
        <f t="shared" si="760"/>
        <v/>
      </c>
      <c r="CZ933" s="22" t="str">
        <f t="shared" si="761"/>
        <v/>
      </c>
      <c r="DB933" s="76" t="str">
        <f>IF($H933="", "", COUNTIF($G$11:$G$1010, "&gt;"&amp;$G933)+1+COUNTIF($G$11:$G933, $G933)-1)</f>
        <v/>
      </c>
      <c r="DC933" s="76" t="str">
        <f>IF($H933="", "", COUNTIF($CZ$11:$CZ$1010, "&gt;"&amp;$CZ933)+1+COUNTIF($CZ$11:$CZ933, $CZ933)-1)</f>
        <v/>
      </c>
      <c r="DE933" s="147" t="str">
        <f t="shared" si="762"/>
        <v/>
      </c>
      <c r="DF933" s="148"/>
      <c r="DG933" s="19" t="str">
        <f t="shared" si="763"/>
        <v/>
      </c>
      <c r="DH933" s="153" t="str">
        <f t="shared" si="764"/>
        <v/>
      </c>
      <c r="DI933" s="19" t="str">
        <f t="shared" si="716"/>
        <v/>
      </c>
      <c r="DJ933" s="153" t="str">
        <f t="shared" si="717"/>
        <v/>
      </c>
      <c r="DK933" s="19" t="str">
        <f t="shared" si="718"/>
        <v/>
      </c>
      <c r="DL933" s="153" t="str">
        <f t="shared" si="719"/>
        <v/>
      </c>
      <c r="DM933" s="19" t="str">
        <f t="shared" si="720"/>
        <v/>
      </c>
      <c r="DN933" s="153" t="str">
        <f t="shared" si="721"/>
        <v/>
      </c>
      <c r="DO933" s="19" t="str">
        <f t="shared" si="722"/>
        <v/>
      </c>
      <c r="DP933" s="153" t="str">
        <f t="shared" si="723"/>
        <v/>
      </c>
      <c r="DQ933" s="19" t="str">
        <f t="shared" si="724"/>
        <v/>
      </c>
      <c r="DR933" s="153" t="str">
        <f t="shared" si="725"/>
        <v/>
      </c>
      <c r="DS933" s="19" t="str">
        <f t="shared" si="726"/>
        <v/>
      </c>
      <c r="DT933" s="153" t="str">
        <f t="shared" si="727"/>
        <v/>
      </c>
      <c r="DU933" s="19" t="str">
        <f t="shared" si="728"/>
        <v/>
      </c>
      <c r="DV933" s="153" t="str">
        <f t="shared" si="729"/>
        <v/>
      </c>
      <c r="DW933" s="19" t="str">
        <f t="shared" si="730"/>
        <v/>
      </c>
      <c r="DX933" s="153" t="str">
        <f t="shared" si="731"/>
        <v/>
      </c>
      <c r="DY933" s="19" t="str">
        <f t="shared" si="732"/>
        <v/>
      </c>
      <c r="DZ933" s="153" t="str">
        <f t="shared" si="733"/>
        <v/>
      </c>
      <c r="EA933" s="19" t="str">
        <f t="shared" si="734"/>
        <v/>
      </c>
      <c r="EB933" s="153" t="str">
        <f t="shared" si="735"/>
        <v/>
      </c>
      <c r="EC933" s="19" t="str">
        <f t="shared" si="736"/>
        <v/>
      </c>
      <c r="ED933" s="153" t="str">
        <f t="shared" si="737"/>
        <v/>
      </c>
      <c r="EE933" s="19" t="str">
        <f t="shared" si="738"/>
        <v/>
      </c>
      <c r="EF933" s="153" t="str">
        <f t="shared" si="739"/>
        <v/>
      </c>
      <c r="EG933" s="19" t="str">
        <f t="shared" si="740"/>
        <v/>
      </c>
      <c r="EH933" s="153" t="str">
        <f t="shared" si="741"/>
        <v/>
      </c>
      <c r="EI933" s="19" t="str">
        <f t="shared" si="742"/>
        <v/>
      </c>
      <c r="EJ933" s="153" t="str">
        <f t="shared" si="743"/>
        <v/>
      </c>
      <c r="EK933" s="19" t="str">
        <f t="shared" si="744"/>
        <v/>
      </c>
      <c r="EL933" s="153" t="str">
        <f t="shared" si="745"/>
        <v/>
      </c>
      <c r="EM933" s="19" t="str">
        <f t="shared" si="746"/>
        <v/>
      </c>
      <c r="EN933" s="153" t="str">
        <f t="shared" si="747"/>
        <v/>
      </c>
      <c r="EO933" s="19" t="str">
        <f t="shared" si="748"/>
        <v/>
      </c>
      <c r="EP933" s="153" t="str">
        <f t="shared" si="749"/>
        <v/>
      </c>
      <c r="EQ933" s="19" t="str">
        <f t="shared" si="750"/>
        <v/>
      </c>
      <c r="ER933" s="153" t="str">
        <f t="shared" si="751"/>
        <v/>
      </c>
      <c r="ES933" s="19" t="str">
        <f t="shared" si="752"/>
        <v/>
      </c>
      <c r="ET933" s="153" t="str">
        <f t="shared" si="753"/>
        <v/>
      </c>
    </row>
    <row r="934" spans="1:150" x14ac:dyDescent="0.25">
      <c r="A934" s="31"/>
      <c r="B934" s="91" t="str">
        <f t="shared" si="754"/>
        <v/>
      </c>
      <c r="C934" s="20" t="str">
        <f t="shared" si="714"/>
        <v/>
      </c>
      <c r="D934" s="97" t="str">
        <f t="shared" si="715"/>
        <v/>
      </c>
      <c r="E934" s="62" t="str">
        <f t="shared" si="755"/>
        <v/>
      </c>
      <c r="F934" s="31"/>
      <c r="G934" s="282"/>
      <c r="H934" s="283"/>
      <c r="I934" s="284"/>
      <c r="J934" s="285"/>
      <c r="K934" s="286"/>
      <c r="L934" s="287"/>
      <c r="M934" s="288"/>
      <c r="N934" s="287"/>
      <c r="O934" s="288"/>
      <c r="P934" s="287"/>
      <c r="Q934" s="288"/>
      <c r="R934" s="287"/>
      <c r="S934" s="288"/>
      <c r="T934" s="287"/>
      <c r="U934" s="288"/>
      <c r="V934" s="287"/>
      <c r="W934" s="288"/>
      <c r="X934" s="287"/>
      <c r="Y934" s="288"/>
      <c r="Z934" s="287"/>
      <c r="AA934" s="288"/>
      <c r="AB934" s="287"/>
      <c r="AC934" s="288"/>
      <c r="AD934" s="287"/>
      <c r="AE934" s="288"/>
      <c r="AF934" s="287"/>
      <c r="AG934" s="288"/>
      <c r="AH934" s="287"/>
      <c r="AI934" s="288"/>
      <c r="AJ934" s="287"/>
      <c r="AK934" s="288"/>
      <c r="AL934" s="287"/>
      <c r="AM934" s="288"/>
      <c r="AN934" s="287"/>
      <c r="AO934" s="288"/>
      <c r="AP934" s="287"/>
      <c r="AQ934" s="288"/>
      <c r="AR934" s="287"/>
      <c r="AS934" s="288"/>
      <c r="AT934" s="287"/>
      <c r="AU934" s="288"/>
      <c r="AV934" s="287"/>
      <c r="AW934" s="288"/>
      <c r="AX934" s="287"/>
      <c r="AY934" s="31"/>
      <c r="BA934" s="76" t="str">
        <f t="shared" si="756"/>
        <v/>
      </c>
      <c r="BC934" s="76" t="str">
        <f>IF('Stock List'!$K934="", "", 'Stock List'!$K934)</f>
        <v/>
      </c>
      <c r="BE934" s="106">
        <f>IFERROR(ROUND(((INDEX('Stock List'!$M$11:$M$1010, MATCH(L934, 'Stock List'!$K$11:$K$1010, 0))/INDEX('Stock List'!$L$11:$L$1010, MATCH(L934, 'Stock List'!$K$11:$K$1010, 0)))*K934), 2), 0)</f>
        <v>0</v>
      </c>
      <c r="BF934" s="20"/>
      <c r="BG934" s="20">
        <f>IFERROR(ROUND(((INDEX('Stock List'!$M$11:$M$1010, MATCH(N934, 'Stock List'!$K$11:$K$1010, 0))/INDEX('Stock List'!$L$11:$L$1010, MATCH(N934, 'Stock List'!$K$11:$K$1010, 0)))*M934), 2), 0)</f>
        <v>0</v>
      </c>
      <c r="BH934" s="20"/>
      <c r="BI934" s="20">
        <f>IFERROR(ROUND(((INDEX('Stock List'!$M$11:$M$1010, MATCH(P934, 'Stock List'!$K$11:$K$1010, 0))/INDEX('Stock List'!$L$11:$L$1010, MATCH(P934, 'Stock List'!$K$11:$K$1010, 0)))*O934), 2), 0)</f>
        <v>0</v>
      </c>
      <c r="BJ934" s="20"/>
      <c r="BK934" s="20">
        <f>IFERROR(ROUND(((INDEX('Stock List'!$M$11:$M$1010, MATCH(R934, 'Stock List'!$K$11:$K$1010, 0))/INDEX('Stock List'!$L$11:$L$1010, MATCH(R934, 'Stock List'!$K$11:$K$1010, 0)))*Q934), 2), 0)</f>
        <v>0</v>
      </c>
      <c r="BL934" s="20"/>
      <c r="BM934" s="20">
        <f>IFERROR(ROUND(((INDEX('Stock List'!$M$11:$M$1010, MATCH(T934, 'Stock List'!$K$11:$K$1010, 0))/INDEX('Stock List'!$L$11:$L$1010, MATCH(T934, 'Stock List'!$K$11:$K$1010, 0)))*S934), 2), 0)</f>
        <v>0</v>
      </c>
      <c r="BN934" s="20"/>
      <c r="BO934" s="20">
        <f>IFERROR(ROUND(((INDEX('Stock List'!$M$11:$M$1010, MATCH(V934, 'Stock List'!$K$11:$K$1010, 0))/INDEX('Stock List'!$L$11:$L$1010, MATCH(V934, 'Stock List'!$K$11:$K$1010, 0)))*U934), 2), 0)</f>
        <v>0</v>
      </c>
      <c r="BP934" s="20"/>
      <c r="BQ934" s="20">
        <f>IFERROR(ROUND(((INDEX('Stock List'!$M$11:$M$1010, MATCH(X934, 'Stock List'!$K$11:$K$1010, 0))/INDEX('Stock List'!$L$11:$L$1010, MATCH(X934, 'Stock List'!$K$11:$K$1010, 0)))*W934), 2), 0)</f>
        <v>0</v>
      </c>
      <c r="BR934" s="20"/>
      <c r="BS934" s="20">
        <f>IFERROR(ROUND(((INDEX('Stock List'!$M$11:$M$1010, MATCH(Z934, 'Stock List'!$K$11:$K$1010, 0))/INDEX('Stock List'!$L$11:$L$1010, MATCH(Z934, 'Stock List'!$K$11:$K$1010, 0)))*Y934), 2), 0)</f>
        <v>0</v>
      </c>
      <c r="BT934" s="20"/>
      <c r="BU934" s="20">
        <f>IFERROR(ROUND(((INDEX('Stock List'!$M$11:$M$1010, MATCH(AB934, 'Stock List'!$K$11:$K$1010, 0))/INDEX('Stock List'!$L$11:$L$1010, MATCH(AB934, 'Stock List'!$K$11:$K$1010, 0)))*AA934), 2), 0)</f>
        <v>0</v>
      </c>
      <c r="BV934" s="20"/>
      <c r="BW934" s="20">
        <f>IFERROR(ROUND(((INDEX('Stock List'!$M$11:$M$1010, MATCH(AD934, 'Stock List'!$K$11:$K$1010, 0))/INDEX('Stock List'!$L$11:$L$1010, MATCH(AD934, 'Stock List'!$K$11:$K$1010, 0)))*AC934), 2), 0)</f>
        <v>0</v>
      </c>
      <c r="BX934" s="20"/>
      <c r="BY934" s="20">
        <f>IFERROR(ROUND(((INDEX('Stock List'!$M$11:$M$1010, MATCH(AF934, 'Stock List'!$K$11:$K$1010, 0))/INDEX('Stock List'!$L$11:$L$1010, MATCH(AF934, 'Stock List'!$K$11:$K$1010, 0)))*AE934), 2), 0)</f>
        <v>0</v>
      </c>
      <c r="BZ934" s="20"/>
      <c r="CA934" s="20">
        <f>IFERROR(ROUND(((INDEX('Stock List'!$M$11:$M$1010, MATCH(AH934, 'Stock List'!$K$11:$K$1010, 0))/INDEX('Stock List'!$L$11:$L$1010, MATCH(AH934, 'Stock List'!$K$11:$K$1010, 0)))*AG934), 2), 0)</f>
        <v>0</v>
      </c>
      <c r="CB934" s="20"/>
      <c r="CC934" s="20">
        <f>IFERROR(ROUND(((INDEX('Stock List'!$M$11:$M$1010, MATCH(AJ934, 'Stock List'!$K$11:$K$1010, 0))/INDEX('Stock List'!$L$11:$L$1010, MATCH(AJ934, 'Stock List'!$K$11:$K$1010, 0)))*AI934), 2), 0)</f>
        <v>0</v>
      </c>
      <c r="CD934" s="20"/>
      <c r="CE934" s="20">
        <f>IFERROR(ROUND(((INDEX('Stock List'!$M$11:$M$1010, MATCH(AL934, 'Stock List'!$K$11:$K$1010, 0))/INDEX('Stock List'!$L$11:$L$1010, MATCH(AL934, 'Stock List'!$K$11:$K$1010, 0)))*AK934), 2), 0)</f>
        <v>0</v>
      </c>
      <c r="CF934" s="20"/>
      <c r="CG934" s="20">
        <f>IFERROR(ROUND(((INDEX('Stock List'!$M$11:$M$1010, MATCH(AN934, 'Stock List'!$K$11:$K$1010, 0))/INDEX('Stock List'!$L$11:$L$1010, MATCH(AN934, 'Stock List'!$K$11:$K$1010, 0)))*AM934), 2), 0)</f>
        <v>0</v>
      </c>
      <c r="CH934" s="20"/>
      <c r="CI934" s="20">
        <f>IFERROR(ROUND(((INDEX('Stock List'!$M$11:$M$1010, MATCH(AP934, 'Stock List'!$K$11:$K$1010, 0))/INDEX('Stock List'!$L$11:$L$1010, MATCH(AP934, 'Stock List'!$K$11:$K$1010, 0)))*AO934), 2), 0)</f>
        <v>0</v>
      </c>
      <c r="CJ934" s="20"/>
      <c r="CK934" s="20">
        <f>IFERROR(ROUND(((INDEX('Stock List'!$M$11:$M$1010, MATCH(AR934, 'Stock List'!$K$11:$K$1010, 0))/INDEX('Stock List'!$L$11:$L$1010, MATCH(AR934, 'Stock List'!$K$11:$K$1010, 0)))*AQ934), 2), 0)</f>
        <v>0</v>
      </c>
      <c r="CL934" s="20"/>
      <c r="CM934" s="20">
        <f>IFERROR(ROUND(((INDEX('Stock List'!$M$11:$M$1010, MATCH(AT934, 'Stock List'!$K$11:$K$1010, 0))/INDEX('Stock List'!$L$11:$L$1010, MATCH(AT934, 'Stock List'!$K$11:$K$1010, 0)))*AS934), 2), 0)</f>
        <v>0</v>
      </c>
      <c r="CN934" s="20"/>
      <c r="CO934" s="20">
        <f>IFERROR(ROUND(((INDEX('Stock List'!$M$11:$M$1010, MATCH(AV934, 'Stock List'!$K$11:$K$1010, 0))/INDEX('Stock List'!$L$11:$L$1010, MATCH(AV934, 'Stock List'!$K$11:$K$1010, 0)))*AU934), 2), 0)</f>
        <v>0</v>
      </c>
      <c r="CP934" s="20"/>
      <c r="CQ934" s="20">
        <f>IFERROR(ROUND(((INDEX('Stock List'!$M$11:$M$1010, MATCH(AX934, 'Stock List'!$K$11:$K$1010, 0))/INDEX('Stock List'!$L$11:$L$1010, MATCH(AX934, 'Stock List'!$K$11:$K$1010, 0)))*AW934), 2), 0)</f>
        <v>0</v>
      </c>
      <c r="CR934" s="22"/>
      <c r="CT934" s="106" t="str">
        <f t="shared" si="757"/>
        <v/>
      </c>
      <c r="CU934" s="22" t="str">
        <f t="shared" si="758"/>
        <v/>
      </c>
      <c r="CX934" s="106" t="str">
        <f t="shared" si="759"/>
        <v/>
      </c>
      <c r="CY934" s="20" t="str">
        <f t="shared" si="760"/>
        <v/>
      </c>
      <c r="CZ934" s="22" t="str">
        <f t="shared" si="761"/>
        <v/>
      </c>
      <c r="DB934" s="76" t="str">
        <f>IF($H934="", "", COUNTIF($G$11:$G$1010, "&gt;"&amp;$G934)+1+COUNTIF($G$11:$G934, $G934)-1)</f>
        <v/>
      </c>
      <c r="DC934" s="76" t="str">
        <f>IF($H934="", "", COUNTIF($CZ$11:$CZ$1010, "&gt;"&amp;$CZ934)+1+COUNTIF($CZ$11:$CZ934, $CZ934)-1)</f>
        <v/>
      </c>
      <c r="DE934" s="147" t="str">
        <f t="shared" si="762"/>
        <v/>
      </c>
      <c r="DF934" s="148"/>
      <c r="DG934" s="19" t="str">
        <f t="shared" si="763"/>
        <v/>
      </c>
      <c r="DH934" s="153" t="str">
        <f t="shared" si="764"/>
        <v/>
      </c>
      <c r="DI934" s="19" t="str">
        <f t="shared" si="716"/>
        <v/>
      </c>
      <c r="DJ934" s="153" t="str">
        <f t="shared" si="717"/>
        <v/>
      </c>
      <c r="DK934" s="19" t="str">
        <f t="shared" si="718"/>
        <v/>
      </c>
      <c r="DL934" s="153" t="str">
        <f t="shared" si="719"/>
        <v/>
      </c>
      <c r="DM934" s="19" t="str">
        <f t="shared" si="720"/>
        <v/>
      </c>
      <c r="DN934" s="153" t="str">
        <f t="shared" si="721"/>
        <v/>
      </c>
      <c r="DO934" s="19" t="str">
        <f t="shared" si="722"/>
        <v/>
      </c>
      <c r="DP934" s="153" t="str">
        <f t="shared" si="723"/>
        <v/>
      </c>
      <c r="DQ934" s="19" t="str">
        <f t="shared" si="724"/>
        <v/>
      </c>
      <c r="DR934" s="153" t="str">
        <f t="shared" si="725"/>
        <v/>
      </c>
      <c r="DS934" s="19" t="str">
        <f t="shared" si="726"/>
        <v/>
      </c>
      <c r="DT934" s="153" t="str">
        <f t="shared" si="727"/>
        <v/>
      </c>
      <c r="DU934" s="19" t="str">
        <f t="shared" si="728"/>
        <v/>
      </c>
      <c r="DV934" s="153" t="str">
        <f t="shared" si="729"/>
        <v/>
      </c>
      <c r="DW934" s="19" t="str">
        <f t="shared" si="730"/>
        <v/>
      </c>
      <c r="DX934" s="153" t="str">
        <f t="shared" si="731"/>
        <v/>
      </c>
      <c r="DY934" s="19" t="str">
        <f t="shared" si="732"/>
        <v/>
      </c>
      <c r="DZ934" s="153" t="str">
        <f t="shared" si="733"/>
        <v/>
      </c>
      <c r="EA934" s="19" t="str">
        <f t="shared" si="734"/>
        <v/>
      </c>
      <c r="EB934" s="153" t="str">
        <f t="shared" si="735"/>
        <v/>
      </c>
      <c r="EC934" s="19" t="str">
        <f t="shared" si="736"/>
        <v/>
      </c>
      <c r="ED934" s="153" t="str">
        <f t="shared" si="737"/>
        <v/>
      </c>
      <c r="EE934" s="19" t="str">
        <f t="shared" si="738"/>
        <v/>
      </c>
      <c r="EF934" s="153" t="str">
        <f t="shared" si="739"/>
        <v/>
      </c>
      <c r="EG934" s="19" t="str">
        <f t="shared" si="740"/>
        <v/>
      </c>
      <c r="EH934" s="153" t="str">
        <f t="shared" si="741"/>
        <v/>
      </c>
      <c r="EI934" s="19" t="str">
        <f t="shared" si="742"/>
        <v/>
      </c>
      <c r="EJ934" s="153" t="str">
        <f t="shared" si="743"/>
        <v/>
      </c>
      <c r="EK934" s="19" t="str">
        <f t="shared" si="744"/>
        <v/>
      </c>
      <c r="EL934" s="153" t="str">
        <f t="shared" si="745"/>
        <v/>
      </c>
      <c r="EM934" s="19" t="str">
        <f t="shared" si="746"/>
        <v/>
      </c>
      <c r="EN934" s="153" t="str">
        <f t="shared" si="747"/>
        <v/>
      </c>
      <c r="EO934" s="19" t="str">
        <f t="shared" si="748"/>
        <v/>
      </c>
      <c r="EP934" s="153" t="str">
        <f t="shared" si="749"/>
        <v/>
      </c>
      <c r="EQ934" s="19" t="str">
        <f t="shared" si="750"/>
        <v/>
      </c>
      <c r="ER934" s="153" t="str">
        <f t="shared" si="751"/>
        <v/>
      </c>
      <c r="ES934" s="19" t="str">
        <f t="shared" si="752"/>
        <v/>
      </c>
      <c r="ET934" s="153" t="str">
        <f t="shared" si="753"/>
        <v/>
      </c>
    </row>
    <row r="935" spans="1:150" x14ac:dyDescent="0.25">
      <c r="A935" s="31"/>
      <c r="B935" s="91" t="str">
        <f t="shared" si="754"/>
        <v/>
      </c>
      <c r="C935" s="20" t="str">
        <f t="shared" si="714"/>
        <v/>
      </c>
      <c r="D935" s="97" t="str">
        <f t="shared" si="715"/>
        <v/>
      </c>
      <c r="E935" s="62" t="str">
        <f t="shared" si="755"/>
        <v/>
      </c>
      <c r="F935" s="31"/>
      <c r="G935" s="282"/>
      <c r="H935" s="283"/>
      <c r="I935" s="284"/>
      <c r="J935" s="285"/>
      <c r="K935" s="286"/>
      <c r="L935" s="287"/>
      <c r="M935" s="288"/>
      <c r="N935" s="287"/>
      <c r="O935" s="288"/>
      <c r="P935" s="287"/>
      <c r="Q935" s="288"/>
      <c r="R935" s="287"/>
      <c r="S935" s="288"/>
      <c r="T935" s="287"/>
      <c r="U935" s="288"/>
      <c r="V935" s="287"/>
      <c r="W935" s="288"/>
      <c r="X935" s="287"/>
      <c r="Y935" s="288"/>
      <c r="Z935" s="287"/>
      <c r="AA935" s="288"/>
      <c r="AB935" s="287"/>
      <c r="AC935" s="288"/>
      <c r="AD935" s="287"/>
      <c r="AE935" s="288"/>
      <c r="AF935" s="287"/>
      <c r="AG935" s="288"/>
      <c r="AH935" s="287"/>
      <c r="AI935" s="288"/>
      <c r="AJ935" s="287"/>
      <c r="AK935" s="288"/>
      <c r="AL935" s="287"/>
      <c r="AM935" s="288"/>
      <c r="AN935" s="287"/>
      <c r="AO935" s="288"/>
      <c r="AP935" s="287"/>
      <c r="AQ935" s="288"/>
      <c r="AR935" s="287"/>
      <c r="AS935" s="288"/>
      <c r="AT935" s="287"/>
      <c r="AU935" s="288"/>
      <c r="AV935" s="287"/>
      <c r="AW935" s="288"/>
      <c r="AX935" s="287"/>
      <c r="AY935" s="31"/>
      <c r="BA935" s="76" t="str">
        <f t="shared" si="756"/>
        <v/>
      </c>
      <c r="BC935" s="76" t="str">
        <f>IF('Stock List'!$K935="", "", 'Stock List'!$K935)</f>
        <v/>
      </c>
      <c r="BE935" s="106">
        <f>IFERROR(ROUND(((INDEX('Stock List'!$M$11:$M$1010, MATCH(L935, 'Stock List'!$K$11:$K$1010, 0))/INDEX('Stock List'!$L$11:$L$1010, MATCH(L935, 'Stock List'!$K$11:$K$1010, 0)))*K935), 2), 0)</f>
        <v>0</v>
      </c>
      <c r="BF935" s="20"/>
      <c r="BG935" s="20">
        <f>IFERROR(ROUND(((INDEX('Stock List'!$M$11:$M$1010, MATCH(N935, 'Stock List'!$K$11:$K$1010, 0))/INDEX('Stock List'!$L$11:$L$1010, MATCH(N935, 'Stock List'!$K$11:$K$1010, 0)))*M935), 2), 0)</f>
        <v>0</v>
      </c>
      <c r="BH935" s="20"/>
      <c r="BI935" s="20">
        <f>IFERROR(ROUND(((INDEX('Stock List'!$M$11:$M$1010, MATCH(P935, 'Stock List'!$K$11:$K$1010, 0))/INDEX('Stock List'!$L$11:$L$1010, MATCH(P935, 'Stock List'!$K$11:$K$1010, 0)))*O935), 2), 0)</f>
        <v>0</v>
      </c>
      <c r="BJ935" s="20"/>
      <c r="BK935" s="20">
        <f>IFERROR(ROUND(((INDEX('Stock List'!$M$11:$M$1010, MATCH(R935, 'Stock List'!$K$11:$K$1010, 0))/INDEX('Stock List'!$L$11:$L$1010, MATCH(R935, 'Stock List'!$K$11:$K$1010, 0)))*Q935), 2), 0)</f>
        <v>0</v>
      </c>
      <c r="BL935" s="20"/>
      <c r="BM935" s="20">
        <f>IFERROR(ROUND(((INDEX('Stock List'!$M$11:$M$1010, MATCH(T935, 'Stock List'!$K$11:$K$1010, 0))/INDEX('Stock List'!$L$11:$L$1010, MATCH(T935, 'Stock List'!$K$11:$K$1010, 0)))*S935), 2), 0)</f>
        <v>0</v>
      </c>
      <c r="BN935" s="20"/>
      <c r="BO935" s="20">
        <f>IFERROR(ROUND(((INDEX('Stock List'!$M$11:$M$1010, MATCH(V935, 'Stock List'!$K$11:$K$1010, 0))/INDEX('Stock List'!$L$11:$L$1010, MATCH(V935, 'Stock List'!$K$11:$K$1010, 0)))*U935), 2), 0)</f>
        <v>0</v>
      </c>
      <c r="BP935" s="20"/>
      <c r="BQ935" s="20">
        <f>IFERROR(ROUND(((INDEX('Stock List'!$M$11:$M$1010, MATCH(X935, 'Stock List'!$K$11:$K$1010, 0))/INDEX('Stock List'!$L$11:$L$1010, MATCH(X935, 'Stock List'!$K$11:$K$1010, 0)))*W935), 2), 0)</f>
        <v>0</v>
      </c>
      <c r="BR935" s="20"/>
      <c r="BS935" s="20">
        <f>IFERROR(ROUND(((INDEX('Stock List'!$M$11:$M$1010, MATCH(Z935, 'Stock List'!$K$11:$K$1010, 0))/INDEX('Stock List'!$L$11:$L$1010, MATCH(Z935, 'Stock List'!$K$11:$K$1010, 0)))*Y935), 2), 0)</f>
        <v>0</v>
      </c>
      <c r="BT935" s="20"/>
      <c r="BU935" s="20">
        <f>IFERROR(ROUND(((INDEX('Stock List'!$M$11:$M$1010, MATCH(AB935, 'Stock List'!$K$11:$K$1010, 0))/INDEX('Stock List'!$L$11:$L$1010, MATCH(AB935, 'Stock List'!$K$11:$K$1010, 0)))*AA935), 2), 0)</f>
        <v>0</v>
      </c>
      <c r="BV935" s="20"/>
      <c r="BW935" s="20">
        <f>IFERROR(ROUND(((INDEX('Stock List'!$M$11:$M$1010, MATCH(AD935, 'Stock List'!$K$11:$K$1010, 0))/INDEX('Stock List'!$L$11:$L$1010, MATCH(AD935, 'Stock List'!$K$11:$K$1010, 0)))*AC935), 2), 0)</f>
        <v>0</v>
      </c>
      <c r="BX935" s="20"/>
      <c r="BY935" s="20">
        <f>IFERROR(ROUND(((INDEX('Stock List'!$M$11:$M$1010, MATCH(AF935, 'Stock List'!$K$11:$K$1010, 0))/INDEX('Stock List'!$L$11:$L$1010, MATCH(AF935, 'Stock List'!$K$11:$K$1010, 0)))*AE935), 2), 0)</f>
        <v>0</v>
      </c>
      <c r="BZ935" s="20"/>
      <c r="CA935" s="20">
        <f>IFERROR(ROUND(((INDEX('Stock List'!$M$11:$M$1010, MATCH(AH935, 'Stock List'!$K$11:$K$1010, 0))/INDEX('Stock List'!$L$11:$L$1010, MATCH(AH935, 'Stock List'!$K$11:$K$1010, 0)))*AG935), 2), 0)</f>
        <v>0</v>
      </c>
      <c r="CB935" s="20"/>
      <c r="CC935" s="20">
        <f>IFERROR(ROUND(((INDEX('Stock List'!$M$11:$M$1010, MATCH(AJ935, 'Stock List'!$K$11:$K$1010, 0))/INDEX('Stock List'!$L$11:$L$1010, MATCH(AJ935, 'Stock List'!$K$11:$K$1010, 0)))*AI935), 2), 0)</f>
        <v>0</v>
      </c>
      <c r="CD935" s="20"/>
      <c r="CE935" s="20">
        <f>IFERROR(ROUND(((INDEX('Stock List'!$M$11:$M$1010, MATCH(AL935, 'Stock List'!$K$11:$K$1010, 0))/INDEX('Stock List'!$L$11:$L$1010, MATCH(AL935, 'Stock List'!$K$11:$K$1010, 0)))*AK935), 2), 0)</f>
        <v>0</v>
      </c>
      <c r="CF935" s="20"/>
      <c r="CG935" s="20">
        <f>IFERROR(ROUND(((INDEX('Stock List'!$M$11:$M$1010, MATCH(AN935, 'Stock List'!$K$11:$K$1010, 0))/INDEX('Stock List'!$L$11:$L$1010, MATCH(AN935, 'Stock List'!$K$11:$K$1010, 0)))*AM935), 2), 0)</f>
        <v>0</v>
      </c>
      <c r="CH935" s="20"/>
      <c r="CI935" s="20">
        <f>IFERROR(ROUND(((INDEX('Stock List'!$M$11:$M$1010, MATCH(AP935, 'Stock List'!$K$11:$K$1010, 0))/INDEX('Stock List'!$L$11:$L$1010, MATCH(AP935, 'Stock List'!$K$11:$K$1010, 0)))*AO935), 2), 0)</f>
        <v>0</v>
      </c>
      <c r="CJ935" s="20"/>
      <c r="CK935" s="20">
        <f>IFERROR(ROUND(((INDEX('Stock List'!$M$11:$M$1010, MATCH(AR935, 'Stock List'!$K$11:$K$1010, 0))/INDEX('Stock List'!$L$11:$L$1010, MATCH(AR935, 'Stock List'!$K$11:$K$1010, 0)))*AQ935), 2), 0)</f>
        <v>0</v>
      </c>
      <c r="CL935" s="20"/>
      <c r="CM935" s="20">
        <f>IFERROR(ROUND(((INDEX('Stock List'!$M$11:$M$1010, MATCH(AT935, 'Stock List'!$K$11:$K$1010, 0))/INDEX('Stock List'!$L$11:$L$1010, MATCH(AT935, 'Stock List'!$K$11:$K$1010, 0)))*AS935), 2), 0)</f>
        <v>0</v>
      </c>
      <c r="CN935" s="20"/>
      <c r="CO935" s="20">
        <f>IFERROR(ROUND(((INDEX('Stock List'!$M$11:$M$1010, MATCH(AV935, 'Stock List'!$K$11:$K$1010, 0))/INDEX('Stock List'!$L$11:$L$1010, MATCH(AV935, 'Stock List'!$K$11:$K$1010, 0)))*AU935), 2), 0)</f>
        <v>0</v>
      </c>
      <c r="CP935" s="20"/>
      <c r="CQ935" s="20">
        <f>IFERROR(ROUND(((INDEX('Stock List'!$M$11:$M$1010, MATCH(AX935, 'Stock List'!$K$11:$K$1010, 0))/INDEX('Stock List'!$L$11:$L$1010, MATCH(AX935, 'Stock List'!$K$11:$K$1010, 0)))*AW935), 2), 0)</f>
        <v>0</v>
      </c>
      <c r="CR935" s="22"/>
      <c r="CT935" s="106" t="str">
        <f t="shared" si="757"/>
        <v/>
      </c>
      <c r="CU935" s="22" t="str">
        <f t="shared" si="758"/>
        <v/>
      </c>
      <c r="CX935" s="106" t="str">
        <f t="shared" si="759"/>
        <v/>
      </c>
      <c r="CY935" s="20" t="str">
        <f t="shared" si="760"/>
        <v/>
      </c>
      <c r="CZ935" s="22" t="str">
        <f t="shared" si="761"/>
        <v/>
      </c>
      <c r="DB935" s="76" t="str">
        <f>IF($H935="", "", COUNTIF($G$11:$G$1010, "&gt;"&amp;$G935)+1+COUNTIF($G$11:$G935, $G935)-1)</f>
        <v/>
      </c>
      <c r="DC935" s="76" t="str">
        <f>IF($H935="", "", COUNTIF($CZ$11:$CZ$1010, "&gt;"&amp;$CZ935)+1+COUNTIF($CZ$11:$CZ935, $CZ935)-1)</f>
        <v/>
      </c>
      <c r="DE935" s="147" t="str">
        <f t="shared" si="762"/>
        <v/>
      </c>
      <c r="DF935" s="148"/>
      <c r="DG935" s="19" t="str">
        <f t="shared" si="763"/>
        <v/>
      </c>
      <c r="DH935" s="153" t="str">
        <f t="shared" si="764"/>
        <v/>
      </c>
      <c r="DI935" s="19" t="str">
        <f t="shared" si="716"/>
        <v/>
      </c>
      <c r="DJ935" s="153" t="str">
        <f t="shared" si="717"/>
        <v/>
      </c>
      <c r="DK935" s="19" t="str">
        <f t="shared" si="718"/>
        <v/>
      </c>
      <c r="DL935" s="153" t="str">
        <f t="shared" si="719"/>
        <v/>
      </c>
      <c r="DM935" s="19" t="str">
        <f t="shared" si="720"/>
        <v/>
      </c>
      <c r="DN935" s="153" t="str">
        <f t="shared" si="721"/>
        <v/>
      </c>
      <c r="DO935" s="19" t="str">
        <f t="shared" si="722"/>
        <v/>
      </c>
      <c r="DP935" s="153" t="str">
        <f t="shared" si="723"/>
        <v/>
      </c>
      <c r="DQ935" s="19" t="str">
        <f t="shared" si="724"/>
        <v/>
      </c>
      <c r="DR935" s="153" t="str">
        <f t="shared" si="725"/>
        <v/>
      </c>
      <c r="DS935" s="19" t="str">
        <f t="shared" si="726"/>
        <v/>
      </c>
      <c r="DT935" s="153" t="str">
        <f t="shared" si="727"/>
        <v/>
      </c>
      <c r="DU935" s="19" t="str">
        <f t="shared" si="728"/>
        <v/>
      </c>
      <c r="DV935" s="153" t="str">
        <f t="shared" si="729"/>
        <v/>
      </c>
      <c r="DW935" s="19" t="str">
        <f t="shared" si="730"/>
        <v/>
      </c>
      <c r="DX935" s="153" t="str">
        <f t="shared" si="731"/>
        <v/>
      </c>
      <c r="DY935" s="19" t="str">
        <f t="shared" si="732"/>
        <v/>
      </c>
      <c r="DZ935" s="153" t="str">
        <f t="shared" si="733"/>
        <v/>
      </c>
      <c r="EA935" s="19" t="str">
        <f t="shared" si="734"/>
        <v/>
      </c>
      <c r="EB935" s="153" t="str">
        <f t="shared" si="735"/>
        <v/>
      </c>
      <c r="EC935" s="19" t="str">
        <f t="shared" si="736"/>
        <v/>
      </c>
      <c r="ED935" s="153" t="str">
        <f t="shared" si="737"/>
        <v/>
      </c>
      <c r="EE935" s="19" t="str">
        <f t="shared" si="738"/>
        <v/>
      </c>
      <c r="EF935" s="153" t="str">
        <f t="shared" si="739"/>
        <v/>
      </c>
      <c r="EG935" s="19" t="str">
        <f t="shared" si="740"/>
        <v/>
      </c>
      <c r="EH935" s="153" t="str">
        <f t="shared" si="741"/>
        <v/>
      </c>
      <c r="EI935" s="19" t="str">
        <f t="shared" si="742"/>
        <v/>
      </c>
      <c r="EJ935" s="153" t="str">
        <f t="shared" si="743"/>
        <v/>
      </c>
      <c r="EK935" s="19" t="str">
        <f t="shared" si="744"/>
        <v/>
      </c>
      <c r="EL935" s="153" t="str">
        <f t="shared" si="745"/>
        <v/>
      </c>
      <c r="EM935" s="19" t="str">
        <f t="shared" si="746"/>
        <v/>
      </c>
      <c r="EN935" s="153" t="str">
        <f t="shared" si="747"/>
        <v/>
      </c>
      <c r="EO935" s="19" t="str">
        <f t="shared" si="748"/>
        <v/>
      </c>
      <c r="EP935" s="153" t="str">
        <f t="shared" si="749"/>
        <v/>
      </c>
      <c r="EQ935" s="19" t="str">
        <f t="shared" si="750"/>
        <v/>
      </c>
      <c r="ER935" s="153" t="str">
        <f t="shared" si="751"/>
        <v/>
      </c>
      <c r="ES935" s="19" t="str">
        <f t="shared" si="752"/>
        <v/>
      </c>
      <c r="ET935" s="153" t="str">
        <f t="shared" si="753"/>
        <v/>
      </c>
    </row>
    <row r="936" spans="1:150" x14ac:dyDescent="0.25">
      <c r="A936" s="31"/>
      <c r="B936" s="91" t="str">
        <f t="shared" si="754"/>
        <v/>
      </c>
      <c r="C936" s="20" t="str">
        <f t="shared" si="714"/>
        <v/>
      </c>
      <c r="D936" s="97" t="str">
        <f t="shared" si="715"/>
        <v/>
      </c>
      <c r="E936" s="62" t="str">
        <f t="shared" si="755"/>
        <v/>
      </c>
      <c r="F936" s="31"/>
      <c r="G936" s="282"/>
      <c r="H936" s="283"/>
      <c r="I936" s="284"/>
      <c r="J936" s="285"/>
      <c r="K936" s="286"/>
      <c r="L936" s="287"/>
      <c r="M936" s="288"/>
      <c r="N936" s="287"/>
      <c r="O936" s="288"/>
      <c r="P936" s="287"/>
      <c r="Q936" s="288"/>
      <c r="R936" s="287"/>
      <c r="S936" s="288"/>
      <c r="T936" s="287"/>
      <c r="U936" s="288"/>
      <c r="V936" s="287"/>
      <c r="W936" s="288"/>
      <c r="X936" s="287"/>
      <c r="Y936" s="288"/>
      <c r="Z936" s="287"/>
      <c r="AA936" s="288"/>
      <c r="AB936" s="287"/>
      <c r="AC936" s="288"/>
      <c r="AD936" s="287"/>
      <c r="AE936" s="288"/>
      <c r="AF936" s="287"/>
      <c r="AG936" s="288"/>
      <c r="AH936" s="287"/>
      <c r="AI936" s="288"/>
      <c r="AJ936" s="287"/>
      <c r="AK936" s="288"/>
      <c r="AL936" s="287"/>
      <c r="AM936" s="288"/>
      <c r="AN936" s="287"/>
      <c r="AO936" s="288"/>
      <c r="AP936" s="287"/>
      <c r="AQ936" s="288"/>
      <c r="AR936" s="287"/>
      <c r="AS936" s="288"/>
      <c r="AT936" s="287"/>
      <c r="AU936" s="288"/>
      <c r="AV936" s="287"/>
      <c r="AW936" s="288"/>
      <c r="AX936" s="287"/>
      <c r="AY936" s="31"/>
      <c r="BA936" s="76" t="str">
        <f t="shared" si="756"/>
        <v/>
      </c>
      <c r="BC936" s="76" t="str">
        <f>IF('Stock List'!$K936="", "", 'Stock List'!$K936)</f>
        <v/>
      </c>
      <c r="BE936" s="106">
        <f>IFERROR(ROUND(((INDEX('Stock List'!$M$11:$M$1010, MATCH(L936, 'Stock List'!$K$11:$K$1010, 0))/INDEX('Stock List'!$L$11:$L$1010, MATCH(L936, 'Stock List'!$K$11:$K$1010, 0)))*K936), 2), 0)</f>
        <v>0</v>
      </c>
      <c r="BF936" s="20"/>
      <c r="BG936" s="20">
        <f>IFERROR(ROUND(((INDEX('Stock List'!$M$11:$M$1010, MATCH(N936, 'Stock List'!$K$11:$K$1010, 0))/INDEX('Stock List'!$L$11:$L$1010, MATCH(N936, 'Stock List'!$K$11:$K$1010, 0)))*M936), 2), 0)</f>
        <v>0</v>
      </c>
      <c r="BH936" s="20"/>
      <c r="BI936" s="20">
        <f>IFERROR(ROUND(((INDEX('Stock List'!$M$11:$M$1010, MATCH(P936, 'Stock List'!$K$11:$K$1010, 0))/INDEX('Stock List'!$L$11:$L$1010, MATCH(P936, 'Stock List'!$K$11:$K$1010, 0)))*O936), 2), 0)</f>
        <v>0</v>
      </c>
      <c r="BJ936" s="20"/>
      <c r="BK936" s="20">
        <f>IFERROR(ROUND(((INDEX('Stock List'!$M$11:$M$1010, MATCH(R936, 'Stock List'!$K$11:$K$1010, 0))/INDEX('Stock List'!$L$11:$L$1010, MATCH(R936, 'Stock List'!$K$11:$K$1010, 0)))*Q936), 2), 0)</f>
        <v>0</v>
      </c>
      <c r="BL936" s="20"/>
      <c r="BM936" s="20">
        <f>IFERROR(ROUND(((INDEX('Stock List'!$M$11:$M$1010, MATCH(T936, 'Stock List'!$K$11:$K$1010, 0))/INDEX('Stock List'!$L$11:$L$1010, MATCH(T936, 'Stock List'!$K$11:$K$1010, 0)))*S936), 2), 0)</f>
        <v>0</v>
      </c>
      <c r="BN936" s="20"/>
      <c r="BO936" s="20">
        <f>IFERROR(ROUND(((INDEX('Stock List'!$M$11:$M$1010, MATCH(V936, 'Stock List'!$K$11:$K$1010, 0))/INDEX('Stock List'!$L$11:$L$1010, MATCH(V936, 'Stock List'!$K$11:$K$1010, 0)))*U936), 2), 0)</f>
        <v>0</v>
      </c>
      <c r="BP936" s="20"/>
      <c r="BQ936" s="20">
        <f>IFERROR(ROUND(((INDEX('Stock List'!$M$11:$M$1010, MATCH(X936, 'Stock List'!$K$11:$K$1010, 0))/INDEX('Stock List'!$L$11:$L$1010, MATCH(X936, 'Stock List'!$K$11:$K$1010, 0)))*W936), 2), 0)</f>
        <v>0</v>
      </c>
      <c r="BR936" s="20"/>
      <c r="BS936" s="20">
        <f>IFERROR(ROUND(((INDEX('Stock List'!$M$11:$M$1010, MATCH(Z936, 'Stock List'!$K$11:$K$1010, 0))/INDEX('Stock List'!$L$11:$L$1010, MATCH(Z936, 'Stock List'!$K$11:$K$1010, 0)))*Y936), 2), 0)</f>
        <v>0</v>
      </c>
      <c r="BT936" s="20"/>
      <c r="BU936" s="20">
        <f>IFERROR(ROUND(((INDEX('Stock List'!$M$11:$M$1010, MATCH(AB936, 'Stock List'!$K$11:$K$1010, 0))/INDEX('Stock List'!$L$11:$L$1010, MATCH(AB936, 'Stock List'!$K$11:$K$1010, 0)))*AA936), 2), 0)</f>
        <v>0</v>
      </c>
      <c r="BV936" s="20"/>
      <c r="BW936" s="20">
        <f>IFERROR(ROUND(((INDEX('Stock List'!$M$11:$M$1010, MATCH(AD936, 'Stock List'!$K$11:$K$1010, 0))/INDEX('Stock List'!$L$11:$L$1010, MATCH(AD936, 'Stock List'!$K$11:$K$1010, 0)))*AC936), 2), 0)</f>
        <v>0</v>
      </c>
      <c r="BX936" s="20"/>
      <c r="BY936" s="20">
        <f>IFERROR(ROUND(((INDEX('Stock List'!$M$11:$M$1010, MATCH(AF936, 'Stock List'!$K$11:$K$1010, 0))/INDEX('Stock List'!$L$11:$L$1010, MATCH(AF936, 'Stock List'!$K$11:$K$1010, 0)))*AE936), 2), 0)</f>
        <v>0</v>
      </c>
      <c r="BZ936" s="20"/>
      <c r="CA936" s="20">
        <f>IFERROR(ROUND(((INDEX('Stock List'!$M$11:$M$1010, MATCH(AH936, 'Stock List'!$K$11:$K$1010, 0))/INDEX('Stock List'!$L$11:$L$1010, MATCH(AH936, 'Stock List'!$K$11:$K$1010, 0)))*AG936), 2), 0)</f>
        <v>0</v>
      </c>
      <c r="CB936" s="20"/>
      <c r="CC936" s="20">
        <f>IFERROR(ROUND(((INDEX('Stock List'!$M$11:$M$1010, MATCH(AJ936, 'Stock List'!$K$11:$K$1010, 0))/INDEX('Stock List'!$L$11:$L$1010, MATCH(AJ936, 'Stock List'!$K$11:$K$1010, 0)))*AI936), 2), 0)</f>
        <v>0</v>
      </c>
      <c r="CD936" s="20"/>
      <c r="CE936" s="20">
        <f>IFERROR(ROUND(((INDEX('Stock List'!$M$11:$M$1010, MATCH(AL936, 'Stock List'!$K$11:$K$1010, 0))/INDEX('Stock List'!$L$11:$L$1010, MATCH(AL936, 'Stock List'!$K$11:$K$1010, 0)))*AK936), 2), 0)</f>
        <v>0</v>
      </c>
      <c r="CF936" s="20"/>
      <c r="CG936" s="20">
        <f>IFERROR(ROUND(((INDEX('Stock List'!$M$11:$M$1010, MATCH(AN936, 'Stock List'!$K$11:$K$1010, 0))/INDEX('Stock List'!$L$11:$L$1010, MATCH(AN936, 'Stock List'!$K$11:$K$1010, 0)))*AM936), 2), 0)</f>
        <v>0</v>
      </c>
      <c r="CH936" s="20"/>
      <c r="CI936" s="20">
        <f>IFERROR(ROUND(((INDEX('Stock List'!$M$11:$M$1010, MATCH(AP936, 'Stock List'!$K$11:$K$1010, 0))/INDEX('Stock List'!$L$11:$L$1010, MATCH(AP936, 'Stock List'!$K$11:$K$1010, 0)))*AO936), 2), 0)</f>
        <v>0</v>
      </c>
      <c r="CJ936" s="20"/>
      <c r="CK936" s="20">
        <f>IFERROR(ROUND(((INDEX('Stock List'!$M$11:$M$1010, MATCH(AR936, 'Stock List'!$K$11:$K$1010, 0))/INDEX('Stock List'!$L$11:$L$1010, MATCH(AR936, 'Stock List'!$K$11:$K$1010, 0)))*AQ936), 2), 0)</f>
        <v>0</v>
      </c>
      <c r="CL936" s="20"/>
      <c r="CM936" s="20">
        <f>IFERROR(ROUND(((INDEX('Stock List'!$M$11:$M$1010, MATCH(AT936, 'Stock List'!$K$11:$K$1010, 0))/INDEX('Stock List'!$L$11:$L$1010, MATCH(AT936, 'Stock List'!$K$11:$K$1010, 0)))*AS936), 2), 0)</f>
        <v>0</v>
      </c>
      <c r="CN936" s="20"/>
      <c r="CO936" s="20">
        <f>IFERROR(ROUND(((INDEX('Stock List'!$M$11:$M$1010, MATCH(AV936, 'Stock List'!$K$11:$K$1010, 0))/INDEX('Stock List'!$L$11:$L$1010, MATCH(AV936, 'Stock List'!$K$11:$K$1010, 0)))*AU936), 2), 0)</f>
        <v>0</v>
      </c>
      <c r="CP936" s="20"/>
      <c r="CQ936" s="20">
        <f>IFERROR(ROUND(((INDEX('Stock List'!$M$11:$M$1010, MATCH(AX936, 'Stock List'!$K$11:$K$1010, 0))/INDEX('Stock List'!$L$11:$L$1010, MATCH(AX936, 'Stock List'!$K$11:$K$1010, 0)))*AW936), 2), 0)</f>
        <v>0</v>
      </c>
      <c r="CR936" s="22"/>
      <c r="CT936" s="106" t="str">
        <f t="shared" si="757"/>
        <v/>
      </c>
      <c r="CU936" s="22" t="str">
        <f t="shared" si="758"/>
        <v/>
      </c>
      <c r="CX936" s="106" t="str">
        <f t="shared" si="759"/>
        <v/>
      </c>
      <c r="CY936" s="20" t="str">
        <f t="shared" si="760"/>
        <v/>
      </c>
      <c r="CZ936" s="22" t="str">
        <f t="shared" si="761"/>
        <v/>
      </c>
      <c r="DB936" s="76" t="str">
        <f>IF($H936="", "", COUNTIF($G$11:$G$1010, "&gt;"&amp;$G936)+1+COUNTIF($G$11:$G936, $G936)-1)</f>
        <v/>
      </c>
      <c r="DC936" s="76" t="str">
        <f>IF($H936="", "", COUNTIF($CZ$11:$CZ$1010, "&gt;"&amp;$CZ936)+1+COUNTIF($CZ$11:$CZ936, $CZ936)-1)</f>
        <v/>
      </c>
      <c r="DE936" s="147" t="str">
        <f t="shared" si="762"/>
        <v/>
      </c>
      <c r="DF936" s="148"/>
      <c r="DG936" s="19" t="str">
        <f t="shared" si="763"/>
        <v/>
      </c>
      <c r="DH936" s="153" t="str">
        <f t="shared" si="764"/>
        <v/>
      </c>
      <c r="DI936" s="19" t="str">
        <f t="shared" si="716"/>
        <v/>
      </c>
      <c r="DJ936" s="153" t="str">
        <f t="shared" si="717"/>
        <v/>
      </c>
      <c r="DK936" s="19" t="str">
        <f t="shared" si="718"/>
        <v/>
      </c>
      <c r="DL936" s="153" t="str">
        <f t="shared" si="719"/>
        <v/>
      </c>
      <c r="DM936" s="19" t="str">
        <f t="shared" si="720"/>
        <v/>
      </c>
      <c r="DN936" s="153" t="str">
        <f t="shared" si="721"/>
        <v/>
      </c>
      <c r="DO936" s="19" t="str">
        <f t="shared" si="722"/>
        <v/>
      </c>
      <c r="DP936" s="153" t="str">
        <f t="shared" si="723"/>
        <v/>
      </c>
      <c r="DQ936" s="19" t="str">
        <f t="shared" si="724"/>
        <v/>
      </c>
      <c r="DR936" s="153" t="str">
        <f t="shared" si="725"/>
        <v/>
      </c>
      <c r="DS936" s="19" t="str">
        <f t="shared" si="726"/>
        <v/>
      </c>
      <c r="DT936" s="153" t="str">
        <f t="shared" si="727"/>
        <v/>
      </c>
      <c r="DU936" s="19" t="str">
        <f t="shared" si="728"/>
        <v/>
      </c>
      <c r="DV936" s="153" t="str">
        <f t="shared" si="729"/>
        <v/>
      </c>
      <c r="DW936" s="19" t="str">
        <f t="shared" si="730"/>
        <v/>
      </c>
      <c r="DX936" s="153" t="str">
        <f t="shared" si="731"/>
        <v/>
      </c>
      <c r="DY936" s="19" t="str">
        <f t="shared" si="732"/>
        <v/>
      </c>
      <c r="DZ936" s="153" t="str">
        <f t="shared" si="733"/>
        <v/>
      </c>
      <c r="EA936" s="19" t="str">
        <f t="shared" si="734"/>
        <v/>
      </c>
      <c r="EB936" s="153" t="str">
        <f t="shared" si="735"/>
        <v/>
      </c>
      <c r="EC936" s="19" t="str">
        <f t="shared" si="736"/>
        <v/>
      </c>
      <c r="ED936" s="153" t="str">
        <f t="shared" si="737"/>
        <v/>
      </c>
      <c r="EE936" s="19" t="str">
        <f t="shared" si="738"/>
        <v/>
      </c>
      <c r="EF936" s="153" t="str">
        <f t="shared" si="739"/>
        <v/>
      </c>
      <c r="EG936" s="19" t="str">
        <f t="shared" si="740"/>
        <v/>
      </c>
      <c r="EH936" s="153" t="str">
        <f t="shared" si="741"/>
        <v/>
      </c>
      <c r="EI936" s="19" t="str">
        <f t="shared" si="742"/>
        <v/>
      </c>
      <c r="EJ936" s="153" t="str">
        <f t="shared" si="743"/>
        <v/>
      </c>
      <c r="EK936" s="19" t="str">
        <f t="shared" si="744"/>
        <v/>
      </c>
      <c r="EL936" s="153" t="str">
        <f t="shared" si="745"/>
        <v/>
      </c>
      <c r="EM936" s="19" t="str">
        <f t="shared" si="746"/>
        <v/>
      </c>
      <c r="EN936" s="153" t="str">
        <f t="shared" si="747"/>
        <v/>
      </c>
      <c r="EO936" s="19" t="str">
        <f t="shared" si="748"/>
        <v/>
      </c>
      <c r="EP936" s="153" t="str">
        <f t="shared" si="749"/>
        <v/>
      </c>
      <c r="EQ936" s="19" t="str">
        <f t="shared" si="750"/>
        <v/>
      </c>
      <c r="ER936" s="153" t="str">
        <f t="shared" si="751"/>
        <v/>
      </c>
      <c r="ES936" s="19" t="str">
        <f t="shared" si="752"/>
        <v/>
      </c>
      <c r="ET936" s="153" t="str">
        <f t="shared" si="753"/>
        <v/>
      </c>
    </row>
    <row r="937" spans="1:150" x14ac:dyDescent="0.25">
      <c r="A937" s="31"/>
      <c r="B937" s="91" t="str">
        <f t="shared" si="754"/>
        <v/>
      </c>
      <c r="C937" s="20" t="str">
        <f t="shared" si="714"/>
        <v/>
      </c>
      <c r="D937" s="97" t="str">
        <f t="shared" si="715"/>
        <v/>
      </c>
      <c r="E937" s="62" t="str">
        <f t="shared" si="755"/>
        <v/>
      </c>
      <c r="F937" s="31"/>
      <c r="G937" s="282"/>
      <c r="H937" s="283"/>
      <c r="I937" s="284"/>
      <c r="J937" s="285"/>
      <c r="K937" s="286"/>
      <c r="L937" s="287"/>
      <c r="M937" s="288"/>
      <c r="N937" s="287"/>
      <c r="O937" s="288"/>
      <c r="P937" s="287"/>
      <c r="Q937" s="288"/>
      <c r="R937" s="287"/>
      <c r="S937" s="288"/>
      <c r="T937" s="287"/>
      <c r="U937" s="288"/>
      <c r="V937" s="287"/>
      <c r="W937" s="288"/>
      <c r="X937" s="287"/>
      <c r="Y937" s="288"/>
      <c r="Z937" s="287"/>
      <c r="AA937" s="288"/>
      <c r="AB937" s="287"/>
      <c r="AC937" s="288"/>
      <c r="AD937" s="287"/>
      <c r="AE937" s="288"/>
      <c r="AF937" s="287"/>
      <c r="AG937" s="288"/>
      <c r="AH937" s="287"/>
      <c r="AI937" s="288"/>
      <c r="AJ937" s="287"/>
      <c r="AK937" s="288"/>
      <c r="AL937" s="287"/>
      <c r="AM937" s="288"/>
      <c r="AN937" s="287"/>
      <c r="AO937" s="288"/>
      <c r="AP937" s="287"/>
      <c r="AQ937" s="288"/>
      <c r="AR937" s="287"/>
      <c r="AS937" s="288"/>
      <c r="AT937" s="287"/>
      <c r="AU937" s="288"/>
      <c r="AV937" s="287"/>
      <c r="AW937" s="288"/>
      <c r="AX937" s="287"/>
      <c r="AY937" s="31"/>
      <c r="BA937" s="76" t="str">
        <f t="shared" si="756"/>
        <v/>
      </c>
      <c r="BC937" s="76" t="str">
        <f>IF('Stock List'!$K937="", "", 'Stock List'!$K937)</f>
        <v/>
      </c>
      <c r="BE937" s="106">
        <f>IFERROR(ROUND(((INDEX('Stock List'!$M$11:$M$1010, MATCH(L937, 'Stock List'!$K$11:$K$1010, 0))/INDEX('Stock List'!$L$11:$L$1010, MATCH(L937, 'Stock List'!$K$11:$K$1010, 0)))*K937), 2), 0)</f>
        <v>0</v>
      </c>
      <c r="BF937" s="20"/>
      <c r="BG937" s="20">
        <f>IFERROR(ROUND(((INDEX('Stock List'!$M$11:$M$1010, MATCH(N937, 'Stock List'!$K$11:$K$1010, 0))/INDEX('Stock List'!$L$11:$L$1010, MATCH(N937, 'Stock List'!$K$11:$K$1010, 0)))*M937), 2), 0)</f>
        <v>0</v>
      </c>
      <c r="BH937" s="20"/>
      <c r="BI937" s="20">
        <f>IFERROR(ROUND(((INDEX('Stock List'!$M$11:$M$1010, MATCH(P937, 'Stock List'!$K$11:$K$1010, 0))/INDEX('Stock List'!$L$11:$L$1010, MATCH(P937, 'Stock List'!$K$11:$K$1010, 0)))*O937), 2), 0)</f>
        <v>0</v>
      </c>
      <c r="BJ937" s="20"/>
      <c r="BK937" s="20">
        <f>IFERROR(ROUND(((INDEX('Stock List'!$M$11:$M$1010, MATCH(R937, 'Stock List'!$K$11:$K$1010, 0))/INDEX('Stock List'!$L$11:$L$1010, MATCH(R937, 'Stock List'!$K$11:$K$1010, 0)))*Q937), 2), 0)</f>
        <v>0</v>
      </c>
      <c r="BL937" s="20"/>
      <c r="BM937" s="20">
        <f>IFERROR(ROUND(((INDEX('Stock List'!$M$11:$M$1010, MATCH(T937, 'Stock List'!$K$11:$K$1010, 0))/INDEX('Stock List'!$L$11:$L$1010, MATCH(T937, 'Stock List'!$K$11:$K$1010, 0)))*S937), 2), 0)</f>
        <v>0</v>
      </c>
      <c r="BN937" s="20"/>
      <c r="BO937" s="20">
        <f>IFERROR(ROUND(((INDEX('Stock List'!$M$11:$M$1010, MATCH(V937, 'Stock List'!$K$11:$K$1010, 0))/INDEX('Stock List'!$L$11:$L$1010, MATCH(V937, 'Stock List'!$K$11:$K$1010, 0)))*U937), 2), 0)</f>
        <v>0</v>
      </c>
      <c r="BP937" s="20"/>
      <c r="BQ937" s="20">
        <f>IFERROR(ROUND(((INDEX('Stock List'!$M$11:$M$1010, MATCH(X937, 'Stock List'!$K$11:$K$1010, 0))/INDEX('Stock List'!$L$11:$L$1010, MATCH(X937, 'Stock List'!$K$11:$K$1010, 0)))*W937), 2), 0)</f>
        <v>0</v>
      </c>
      <c r="BR937" s="20"/>
      <c r="BS937" s="20">
        <f>IFERROR(ROUND(((INDEX('Stock List'!$M$11:$M$1010, MATCH(Z937, 'Stock List'!$K$11:$K$1010, 0))/INDEX('Stock List'!$L$11:$L$1010, MATCH(Z937, 'Stock List'!$K$11:$K$1010, 0)))*Y937), 2), 0)</f>
        <v>0</v>
      </c>
      <c r="BT937" s="20"/>
      <c r="BU937" s="20">
        <f>IFERROR(ROUND(((INDEX('Stock List'!$M$11:$M$1010, MATCH(AB937, 'Stock List'!$K$11:$K$1010, 0))/INDEX('Stock List'!$L$11:$L$1010, MATCH(AB937, 'Stock List'!$K$11:$K$1010, 0)))*AA937), 2), 0)</f>
        <v>0</v>
      </c>
      <c r="BV937" s="20"/>
      <c r="BW937" s="20">
        <f>IFERROR(ROUND(((INDEX('Stock List'!$M$11:$M$1010, MATCH(AD937, 'Stock List'!$K$11:$K$1010, 0))/INDEX('Stock List'!$L$11:$L$1010, MATCH(AD937, 'Stock List'!$K$11:$K$1010, 0)))*AC937), 2), 0)</f>
        <v>0</v>
      </c>
      <c r="BX937" s="20"/>
      <c r="BY937" s="20">
        <f>IFERROR(ROUND(((INDEX('Stock List'!$M$11:$M$1010, MATCH(AF937, 'Stock List'!$K$11:$K$1010, 0))/INDEX('Stock List'!$L$11:$L$1010, MATCH(AF937, 'Stock List'!$K$11:$K$1010, 0)))*AE937), 2), 0)</f>
        <v>0</v>
      </c>
      <c r="BZ937" s="20"/>
      <c r="CA937" s="20">
        <f>IFERROR(ROUND(((INDEX('Stock List'!$M$11:$M$1010, MATCH(AH937, 'Stock List'!$K$11:$K$1010, 0))/INDEX('Stock List'!$L$11:$L$1010, MATCH(AH937, 'Stock List'!$K$11:$K$1010, 0)))*AG937), 2), 0)</f>
        <v>0</v>
      </c>
      <c r="CB937" s="20"/>
      <c r="CC937" s="20">
        <f>IFERROR(ROUND(((INDEX('Stock List'!$M$11:$M$1010, MATCH(AJ937, 'Stock List'!$K$11:$K$1010, 0))/INDEX('Stock List'!$L$11:$L$1010, MATCH(AJ937, 'Stock List'!$K$11:$K$1010, 0)))*AI937), 2), 0)</f>
        <v>0</v>
      </c>
      <c r="CD937" s="20"/>
      <c r="CE937" s="20">
        <f>IFERROR(ROUND(((INDEX('Stock List'!$M$11:$M$1010, MATCH(AL937, 'Stock List'!$K$11:$K$1010, 0))/INDEX('Stock List'!$L$11:$L$1010, MATCH(AL937, 'Stock List'!$K$11:$K$1010, 0)))*AK937), 2), 0)</f>
        <v>0</v>
      </c>
      <c r="CF937" s="20"/>
      <c r="CG937" s="20">
        <f>IFERROR(ROUND(((INDEX('Stock List'!$M$11:$M$1010, MATCH(AN937, 'Stock List'!$K$11:$K$1010, 0))/INDEX('Stock List'!$L$11:$L$1010, MATCH(AN937, 'Stock List'!$K$11:$K$1010, 0)))*AM937), 2), 0)</f>
        <v>0</v>
      </c>
      <c r="CH937" s="20"/>
      <c r="CI937" s="20">
        <f>IFERROR(ROUND(((INDEX('Stock List'!$M$11:$M$1010, MATCH(AP937, 'Stock List'!$K$11:$K$1010, 0))/INDEX('Stock List'!$L$11:$L$1010, MATCH(AP937, 'Stock List'!$K$11:$K$1010, 0)))*AO937), 2), 0)</f>
        <v>0</v>
      </c>
      <c r="CJ937" s="20"/>
      <c r="CK937" s="20">
        <f>IFERROR(ROUND(((INDEX('Stock List'!$M$11:$M$1010, MATCH(AR937, 'Stock List'!$K$11:$K$1010, 0))/INDEX('Stock List'!$L$11:$L$1010, MATCH(AR937, 'Stock List'!$K$11:$K$1010, 0)))*AQ937), 2), 0)</f>
        <v>0</v>
      </c>
      <c r="CL937" s="20"/>
      <c r="CM937" s="20">
        <f>IFERROR(ROUND(((INDEX('Stock List'!$M$11:$M$1010, MATCH(AT937, 'Stock List'!$K$11:$K$1010, 0))/INDEX('Stock List'!$L$11:$L$1010, MATCH(AT937, 'Stock List'!$K$11:$K$1010, 0)))*AS937), 2), 0)</f>
        <v>0</v>
      </c>
      <c r="CN937" s="20"/>
      <c r="CO937" s="20">
        <f>IFERROR(ROUND(((INDEX('Stock List'!$M$11:$M$1010, MATCH(AV937, 'Stock List'!$K$11:$K$1010, 0))/INDEX('Stock List'!$L$11:$L$1010, MATCH(AV937, 'Stock List'!$K$11:$K$1010, 0)))*AU937), 2), 0)</f>
        <v>0</v>
      </c>
      <c r="CP937" s="20"/>
      <c r="CQ937" s="20">
        <f>IFERROR(ROUND(((INDEX('Stock List'!$M$11:$M$1010, MATCH(AX937, 'Stock List'!$K$11:$K$1010, 0))/INDEX('Stock List'!$L$11:$L$1010, MATCH(AX937, 'Stock List'!$K$11:$K$1010, 0)))*AW937), 2), 0)</f>
        <v>0</v>
      </c>
      <c r="CR937" s="22"/>
      <c r="CT937" s="106" t="str">
        <f t="shared" si="757"/>
        <v/>
      </c>
      <c r="CU937" s="22" t="str">
        <f t="shared" si="758"/>
        <v/>
      </c>
      <c r="CX937" s="106" t="str">
        <f t="shared" si="759"/>
        <v/>
      </c>
      <c r="CY937" s="20" t="str">
        <f t="shared" si="760"/>
        <v/>
      </c>
      <c r="CZ937" s="22" t="str">
        <f t="shared" si="761"/>
        <v/>
      </c>
      <c r="DB937" s="76" t="str">
        <f>IF($H937="", "", COUNTIF($G$11:$G$1010, "&gt;"&amp;$G937)+1+COUNTIF($G$11:$G937, $G937)-1)</f>
        <v/>
      </c>
      <c r="DC937" s="76" t="str">
        <f>IF($H937="", "", COUNTIF($CZ$11:$CZ$1010, "&gt;"&amp;$CZ937)+1+COUNTIF($CZ$11:$CZ937, $CZ937)-1)</f>
        <v/>
      </c>
      <c r="DE937" s="147" t="str">
        <f t="shared" si="762"/>
        <v/>
      </c>
      <c r="DF937" s="148"/>
      <c r="DG937" s="19" t="str">
        <f t="shared" si="763"/>
        <v/>
      </c>
      <c r="DH937" s="153" t="str">
        <f t="shared" si="764"/>
        <v/>
      </c>
      <c r="DI937" s="19" t="str">
        <f t="shared" si="716"/>
        <v/>
      </c>
      <c r="DJ937" s="153" t="str">
        <f t="shared" si="717"/>
        <v/>
      </c>
      <c r="DK937" s="19" t="str">
        <f t="shared" si="718"/>
        <v/>
      </c>
      <c r="DL937" s="153" t="str">
        <f t="shared" si="719"/>
        <v/>
      </c>
      <c r="DM937" s="19" t="str">
        <f t="shared" si="720"/>
        <v/>
      </c>
      <c r="DN937" s="153" t="str">
        <f t="shared" si="721"/>
        <v/>
      </c>
      <c r="DO937" s="19" t="str">
        <f t="shared" si="722"/>
        <v/>
      </c>
      <c r="DP937" s="153" t="str">
        <f t="shared" si="723"/>
        <v/>
      </c>
      <c r="DQ937" s="19" t="str">
        <f t="shared" si="724"/>
        <v/>
      </c>
      <c r="DR937" s="153" t="str">
        <f t="shared" si="725"/>
        <v/>
      </c>
      <c r="DS937" s="19" t="str">
        <f t="shared" si="726"/>
        <v/>
      </c>
      <c r="DT937" s="153" t="str">
        <f t="shared" si="727"/>
        <v/>
      </c>
      <c r="DU937" s="19" t="str">
        <f t="shared" si="728"/>
        <v/>
      </c>
      <c r="DV937" s="153" t="str">
        <f t="shared" si="729"/>
        <v/>
      </c>
      <c r="DW937" s="19" t="str">
        <f t="shared" si="730"/>
        <v/>
      </c>
      <c r="DX937" s="153" t="str">
        <f t="shared" si="731"/>
        <v/>
      </c>
      <c r="DY937" s="19" t="str">
        <f t="shared" si="732"/>
        <v/>
      </c>
      <c r="DZ937" s="153" t="str">
        <f t="shared" si="733"/>
        <v/>
      </c>
      <c r="EA937" s="19" t="str">
        <f t="shared" si="734"/>
        <v/>
      </c>
      <c r="EB937" s="153" t="str">
        <f t="shared" si="735"/>
        <v/>
      </c>
      <c r="EC937" s="19" t="str">
        <f t="shared" si="736"/>
        <v/>
      </c>
      <c r="ED937" s="153" t="str">
        <f t="shared" si="737"/>
        <v/>
      </c>
      <c r="EE937" s="19" t="str">
        <f t="shared" si="738"/>
        <v/>
      </c>
      <c r="EF937" s="153" t="str">
        <f t="shared" si="739"/>
        <v/>
      </c>
      <c r="EG937" s="19" t="str">
        <f t="shared" si="740"/>
        <v/>
      </c>
      <c r="EH937" s="153" t="str">
        <f t="shared" si="741"/>
        <v/>
      </c>
      <c r="EI937" s="19" t="str">
        <f t="shared" si="742"/>
        <v/>
      </c>
      <c r="EJ937" s="153" t="str">
        <f t="shared" si="743"/>
        <v/>
      </c>
      <c r="EK937" s="19" t="str">
        <f t="shared" si="744"/>
        <v/>
      </c>
      <c r="EL937" s="153" t="str">
        <f t="shared" si="745"/>
        <v/>
      </c>
      <c r="EM937" s="19" t="str">
        <f t="shared" si="746"/>
        <v/>
      </c>
      <c r="EN937" s="153" t="str">
        <f t="shared" si="747"/>
        <v/>
      </c>
      <c r="EO937" s="19" t="str">
        <f t="shared" si="748"/>
        <v/>
      </c>
      <c r="EP937" s="153" t="str">
        <f t="shared" si="749"/>
        <v/>
      </c>
      <c r="EQ937" s="19" t="str">
        <f t="shared" si="750"/>
        <v/>
      </c>
      <c r="ER937" s="153" t="str">
        <f t="shared" si="751"/>
        <v/>
      </c>
      <c r="ES937" s="19" t="str">
        <f t="shared" si="752"/>
        <v/>
      </c>
      <c r="ET937" s="153" t="str">
        <f t="shared" si="753"/>
        <v/>
      </c>
    </row>
    <row r="938" spans="1:150" x14ac:dyDescent="0.25">
      <c r="A938" s="31"/>
      <c r="B938" s="91" t="str">
        <f t="shared" si="754"/>
        <v/>
      </c>
      <c r="C938" s="20" t="str">
        <f t="shared" si="714"/>
        <v/>
      </c>
      <c r="D938" s="97" t="str">
        <f t="shared" si="715"/>
        <v/>
      </c>
      <c r="E938" s="62" t="str">
        <f t="shared" si="755"/>
        <v/>
      </c>
      <c r="F938" s="31"/>
      <c r="G938" s="282"/>
      <c r="H938" s="283"/>
      <c r="I938" s="284"/>
      <c r="J938" s="285"/>
      <c r="K938" s="286"/>
      <c r="L938" s="287"/>
      <c r="M938" s="288"/>
      <c r="N938" s="287"/>
      <c r="O938" s="288"/>
      <c r="P938" s="287"/>
      <c r="Q938" s="288"/>
      <c r="R938" s="287"/>
      <c r="S938" s="288"/>
      <c r="T938" s="287"/>
      <c r="U938" s="288"/>
      <c r="V938" s="287"/>
      <c r="W938" s="288"/>
      <c r="X938" s="287"/>
      <c r="Y938" s="288"/>
      <c r="Z938" s="287"/>
      <c r="AA938" s="288"/>
      <c r="AB938" s="287"/>
      <c r="AC938" s="288"/>
      <c r="AD938" s="287"/>
      <c r="AE938" s="288"/>
      <c r="AF938" s="287"/>
      <c r="AG938" s="288"/>
      <c r="AH938" s="287"/>
      <c r="AI938" s="288"/>
      <c r="AJ938" s="287"/>
      <c r="AK938" s="288"/>
      <c r="AL938" s="287"/>
      <c r="AM938" s="288"/>
      <c r="AN938" s="287"/>
      <c r="AO938" s="288"/>
      <c r="AP938" s="287"/>
      <c r="AQ938" s="288"/>
      <c r="AR938" s="287"/>
      <c r="AS938" s="288"/>
      <c r="AT938" s="287"/>
      <c r="AU938" s="288"/>
      <c r="AV938" s="287"/>
      <c r="AW938" s="288"/>
      <c r="AX938" s="287"/>
      <c r="AY938" s="31"/>
      <c r="BA938" s="76" t="str">
        <f t="shared" si="756"/>
        <v/>
      </c>
      <c r="BC938" s="76" t="str">
        <f>IF('Stock List'!$K938="", "", 'Stock List'!$K938)</f>
        <v/>
      </c>
      <c r="BE938" s="106">
        <f>IFERROR(ROUND(((INDEX('Stock List'!$M$11:$M$1010, MATCH(L938, 'Stock List'!$K$11:$K$1010, 0))/INDEX('Stock List'!$L$11:$L$1010, MATCH(L938, 'Stock List'!$K$11:$K$1010, 0)))*K938), 2), 0)</f>
        <v>0</v>
      </c>
      <c r="BF938" s="20"/>
      <c r="BG938" s="20">
        <f>IFERROR(ROUND(((INDEX('Stock List'!$M$11:$M$1010, MATCH(N938, 'Stock List'!$K$11:$K$1010, 0))/INDEX('Stock List'!$L$11:$L$1010, MATCH(N938, 'Stock List'!$K$11:$K$1010, 0)))*M938), 2), 0)</f>
        <v>0</v>
      </c>
      <c r="BH938" s="20"/>
      <c r="BI938" s="20">
        <f>IFERROR(ROUND(((INDEX('Stock List'!$M$11:$M$1010, MATCH(P938, 'Stock List'!$K$11:$K$1010, 0))/INDEX('Stock List'!$L$11:$L$1010, MATCH(P938, 'Stock List'!$K$11:$K$1010, 0)))*O938), 2), 0)</f>
        <v>0</v>
      </c>
      <c r="BJ938" s="20"/>
      <c r="BK938" s="20">
        <f>IFERROR(ROUND(((INDEX('Stock List'!$M$11:$M$1010, MATCH(R938, 'Stock List'!$K$11:$K$1010, 0))/INDEX('Stock List'!$L$11:$L$1010, MATCH(R938, 'Stock List'!$K$11:$K$1010, 0)))*Q938), 2), 0)</f>
        <v>0</v>
      </c>
      <c r="BL938" s="20"/>
      <c r="BM938" s="20">
        <f>IFERROR(ROUND(((INDEX('Stock List'!$M$11:$M$1010, MATCH(T938, 'Stock List'!$K$11:$K$1010, 0))/INDEX('Stock List'!$L$11:$L$1010, MATCH(T938, 'Stock List'!$K$11:$K$1010, 0)))*S938), 2), 0)</f>
        <v>0</v>
      </c>
      <c r="BN938" s="20"/>
      <c r="BO938" s="20">
        <f>IFERROR(ROUND(((INDEX('Stock List'!$M$11:$M$1010, MATCH(V938, 'Stock List'!$K$11:$K$1010, 0))/INDEX('Stock List'!$L$11:$L$1010, MATCH(V938, 'Stock List'!$K$11:$K$1010, 0)))*U938), 2), 0)</f>
        <v>0</v>
      </c>
      <c r="BP938" s="20"/>
      <c r="BQ938" s="20">
        <f>IFERROR(ROUND(((INDEX('Stock List'!$M$11:$M$1010, MATCH(X938, 'Stock List'!$K$11:$K$1010, 0))/INDEX('Stock List'!$L$11:$L$1010, MATCH(X938, 'Stock List'!$K$11:$K$1010, 0)))*W938), 2), 0)</f>
        <v>0</v>
      </c>
      <c r="BR938" s="20"/>
      <c r="BS938" s="20">
        <f>IFERROR(ROUND(((INDEX('Stock List'!$M$11:$M$1010, MATCH(Z938, 'Stock List'!$K$11:$K$1010, 0))/INDEX('Stock List'!$L$11:$L$1010, MATCH(Z938, 'Stock List'!$K$11:$K$1010, 0)))*Y938), 2), 0)</f>
        <v>0</v>
      </c>
      <c r="BT938" s="20"/>
      <c r="BU938" s="20">
        <f>IFERROR(ROUND(((INDEX('Stock List'!$M$11:$M$1010, MATCH(AB938, 'Stock List'!$K$11:$K$1010, 0))/INDEX('Stock List'!$L$11:$L$1010, MATCH(AB938, 'Stock List'!$K$11:$K$1010, 0)))*AA938), 2), 0)</f>
        <v>0</v>
      </c>
      <c r="BV938" s="20"/>
      <c r="BW938" s="20">
        <f>IFERROR(ROUND(((INDEX('Stock List'!$M$11:$M$1010, MATCH(AD938, 'Stock List'!$K$11:$K$1010, 0))/INDEX('Stock List'!$L$11:$L$1010, MATCH(AD938, 'Stock List'!$K$11:$K$1010, 0)))*AC938), 2), 0)</f>
        <v>0</v>
      </c>
      <c r="BX938" s="20"/>
      <c r="BY938" s="20">
        <f>IFERROR(ROUND(((INDEX('Stock List'!$M$11:$M$1010, MATCH(AF938, 'Stock List'!$K$11:$K$1010, 0))/INDEX('Stock List'!$L$11:$L$1010, MATCH(AF938, 'Stock List'!$K$11:$K$1010, 0)))*AE938), 2), 0)</f>
        <v>0</v>
      </c>
      <c r="BZ938" s="20"/>
      <c r="CA938" s="20">
        <f>IFERROR(ROUND(((INDEX('Stock List'!$M$11:$M$1010, MATCH(AH938, 'Stock List'!$K$11:$K$1010, 0))/INDEX('Stock List'!$L$11:$L$1010, MATCH(AH938, 'Stock List'!$K$11:$K$1010, 0)))*AG938), 2), 0)</f>
        <v>0</v>
      </c>
      <c r="CB938" s="20"/>
      <c r="CC938" s="20">
        <f>IFERROR(ROUND(((INDEX('Stock List'!$M$11:$M$1010, MATCH(AJ938, 'Stock List'!$K$11:$K$1010, 0))/INDEX('Stock List'!$L$11:$L$1010, MATCH(AJ938, 'Stock List'!$K$11:$K$1010, 0)))*AI938), 2), 0)</f>
        <v>0</v>
      </c>
      <c r="CD938" s="20"/>
      <c r="CE938" s="20">
        <f>IFERROR(ROUND(((INDEX('Stock List'!$M$11:$M$1010, MATCH(AL938, 'Stock List'!$K$11:$K$1010, 0))/INDEX('Stock List'!$L$11:$L$1010, MATCH(AL938, 'Stock List'!$K$11:$K$1010, 0)))*AK938), 2), 0)</f>
        <v>0</v>
      </c>
      <c r="CF938" s="20"/>
      <c r="CG938" s="20">
        <f>IFERROR(ROUND(((INDEX('Stock List'!$M$11:$M$1010, MATCH(AN938, 'Stock List'!$K$11:$K$1010, 0))/INDEX('Stock List'!$L$11:$L$1010, MATCH(AN938, 'Stock List'!$K$11:$K$1010, 0)))*AM938), 2), 0)</f>
        <v>0</v>
      </c>
      <c r="CH938" s="20"/>
      <c r="CI938" s="20">
        <f>IFERROR(ROUND(((INDEX('Stock List'!$M$11:$M$1010, MATCH(AP938, 'Stock List'!$K$11:$K$1010, 0))/INDEX('Stock List'!$L$11:$L$1010, MATCH(AP938, 'Stock List'!$K$11:$K$1010, 0)))*AO938), 2), 0)</f>
        <v>0</v>
      </c>
      <c r="CJ938" s="20"/>
      <c r="CK938" s="20">
        <f>IFERROR(ROUND(((INDEX('Stock List'!$M$11:$M$1010, MATCH(AR938, 'Stock List'!$K$11:$K$1010, 0))/INDEX('Stock List'!$L$11:$L$1010, MATCH(AR938, 'Stock List'!$K$11:$K$1010, 0)))*AQ938), 2), 0)</f>
        <v>0</v>
      </c>
      <c r="CL938" s="20"/>
      <c r="CM938" s="20">
        <f>IFERROR(ROUND(((INDEX('Stock List'!$M$11:$M$1010, MATCH(AT938, 'Stock List'!$K$11:$K$1010, 0))/INDEX('Stock List'!$L$11:$L$1010, MATCH(AT938, 'Stock List'!$K$11:$K$1010, 0)))*AS938), 2), 0)</f>
        <v>0</v>
      </c>
      <c r="CN938" s="20"/>
      <c r="CO938" s="20">
        <f>IFERROR(ROUND(((INDEX('Stock List'!$M$11:$M$1010, MATCH(AV938, 'Stock List'!$K$11:$K$1010, 0))/INDEX('Stock List'!$L$11:$L$1010, MATCH(AV938, 'Stock List'!$K$11:$K$1010, 0)))*AU938), 2), 0)</f>
        <v>0</v>
      </c>
      <c r="CP938" s="20"/>
      <c r="CQ938" s="20">
        <f>IFERROR(ROUND(((INDEX('Stock List'!$M$11:$M$1010, MATCH(AX938, 'Stock List'!$K$11:$K$1010, 0))/INDEX('Stock List'!$L$11:$L$1010, MATCH(AX938, 'Stock List'!$K$11:$K$1010, 0)))*AW938), 2), 0)</f>
        <v>0</v>
      </c>
      <c r="CR938" s="22"/>
      <c r="CT938" s="106" t="str">
        <f t="shared" si="757"/>
        <v/>
      </c>
      <c r="CU938" s="22" t="str">
        <f t="shared" si="758"/>
        <v/>
      </c>
      <c r="CX938" s="106" t="str">
        <f t="shared" si="759"/>
        <v/>
      </c>
      <c r="CY938" s="20" t="str">
        <f t="shared" si="760"/>
        <v/>
      </c>
      <c r="CZ938" s="22" t="str">
        <f t="shared" si="761"/>
        <v/>
      </c>
      <c r="DB938" s="76" t="str">
        <f>IF($H938="", "", COUNTIF($G$11:$G$1010, "&gt;"&amp;$G938)+1+COUNTIF($G$11:$G938, $G938)-1)</f>
        <v/>
      </c>
      <c r="DC938" s="76" t="str">
        <f>IF($H938="", "", COUNTIF($CZ$11:$CZ$1010, "&gt;"&amp;$CZ938)+1+COUNTIF($CZ$11:$CZ938, $CZ938)-1)</f>
        <v/>
      </c>
      <c r="DE938" s="147" t="str">
        <f t="shared" si="762"/>
        <v/>
      </c>
      <c r="DF938" s="148"/>
      <c r="DG938" s="19" t="str">
        <f t="shared" si="763"/>
        <v/>
      </c>
      <c r="DH938" s="153" t="str">
        <f t="shared" si="764"/>
        <v/>
      </c>
      <c r="DI938" s="19" t="str">
        <f t="shared" si="716"/>
        <v/>
      </c>
      <c r="DJ938" s="153" t="str">
        <f t="shared" si="717"/>
        <v/>
      </c>
      <c r="DK938" s="19" t="str">
        <f t="shared" si="718"/>
        <v/>
      </c>
      <c r="DL938" s="153" t="str">
        <f t="shared" si="719"/>
        <v/>
      </c>
      <c r="DM938" s="19" t="str">
        <f t="shared" si="720"/>
        <v/>
      </c>
      <c r="DN938" s="153" t="str">
        <f t="shared" si="721"/>
        <v/>
      </c>
      <c r="DO938" s="19" t="str">
        <f t="shared" si="722"/>
        <v/>
      </c>
      <c r="DP938" s="153" t="str">
        <f t="shared" si="723"/>
        <v/>
      </c>
      <c r="DQ938" s="19" t="str">
        <f t="shared" si="724"/>
        <v/>
      </c>
      <c r="DR938" s="153" t="str">
        <f t="shared" si="725"/>
        <v/>
      </c>
      <c r="DS938" s="19" t="str">
        <f t="shared" si="726"/>
        <v/>
      </c>
      <c r="DT938" s="153" t="str">
        <f t="shared" si="727"/>
        <v/>
      </c>
      <c r="DU938" s="19" t="str">
        <f t="shared" si="728"/>
        <v/>
      </c>
      <c r="DV938" s="153" t="str">
        <f t="shared" si="729"/>
        <v/>
      </c>
      <c r="DW938" s="19" t="str">
        <f t="shared" si="730"/>
        <v/>
      </c>
      <c r="DX938" s="153" t="str">
        <f t="shared" si="731"/>
        <v/>
      </c>
      <c r="DY938" s="19" t="str">
        <f t="shared" si="732"/>
        <v/>
      </c>
      <c r="DZ938" s="153" t="str">
        <f t="shared" si="733"/>
        <v/>
      </c>
      <c r="EA938" s="19" t="str">
        <f t="shared" si="734"/>
        <v/>
      </c>
      <c r="EB938" s="153" t="str">
        <f t="shared" si="735"/>
        <v/>
      </c>
      <c r="EC938" s="19" t="str">
        <f t="shared" si="736"/>
        <v/>
      </c>
      <c r="ED938" s="153" t="str">
        <f t="shared" si="737"/>
        <v/>
      </c>
      <c r="EE938" s="19" t="str">
        <f t="shared" si="738"/>
        <v/>
      </c>
      <c r="EF938" s="153" t="str">
        <f t="shared" si="739"/>
        <v/>
      </c>
      <c r="EG938" s="19" t="str">
        <f t="shared" si="740"/>
        <v/>
      </c>
      <c r="EH938" s="153" t="str">
        <f t="shared" si="741"/>
        <v/>
      </c>
      <c r="EI938" s="19" t="str">
        <f t="shared" si="742"/>
        <v/>
      </c>
      <c r="EJ938" s="153" t="str">
        <f t="shared" si="743"/>
        <v/>
      </c>
      <c r="EK938" s="19" t="str">
        <f t="shared" si="744"/>
        <v/>
      </c>
      <c r="EL938" s="153" t="str">
        <f t="shared" si="745"/>
        <v/>
      </c>
      <c r="EM938" s="19" t="str">
        <f t="shared" si="746"/>
        <v/>
      </c>
      <c r="EN938" s="153" t="str">
        <f t="shared" si="747"/>
        <v/>
      </c>
      <c r="EO938" s="19" t="str">
        <f t="shared" si="748"/>
        <v/>
      </c>
      <c r="EP938" s="153" t="str">
        <f t="shared" si="749"/>
        <v/>
      </c>
      <c r="EQ938" s="19" t="str">
        <f t="shared" si="750"/>
        <v/>
      </c>
      <c r="ER938" s="153" t="str">
        <f t="shared" si="751"/>
        <v/>
      </c>
      <c r="ES938" s="19" t="str">
        <f t="shared" si="752"/>
        <v/>
      </c>
      <c r="ET938" s="153" t="str">
        <f t="shared" si="753"/>
        <v/>
      </c>
    </row>
    <row r="939" spans="1:150" x14ac:dyDescent="0.25">
      <c r="A939" s="31"/>
      <c r="B939" s="91" t="str">
        <f t="shared" si="754"/>
        <v/>
      </c>
      <c r="C939" s="20" t="str">
        <f t="shared" si="714"/>
        <v/>
      </c>
      <c r="D939" s="97" t="str">
        <f t="shared" si="715"/>
        <v/>
      </c>
      <c r="E939" s="62" t="str">
        <f t="shared" si="755"/>
        <v/>
      </c>
      <c r="F939" s="31"/>
      <c r="G939" s="282"/>
      <c r="H939" s="283"/>
      <c r="I939" s="284"/>
      <c r="J939" s="285"/>
      <c r="K939" s="286"/>
      <c r="L939" s="287"/>
      <c r="M939" s="288"/>
      <c r="N939" s="287"/>
      <c r="O939" s="288"/>
      <c r="P939" s="287"/>
      <c r="Q939" s="288"/>
      <c r="R939" s="287"/>
      <c r="S939" s="288"/>
      <c r="T939" s="287"/>
      <c r="U939" s="288"/>
      <c r="V939" s="287"/>
      <c r="W939" s="288"/>
      <c r="X939" s="287"/>
      <c r="Y939" s="288"/>
      <c r="Z939" s="287"/>
      <c r="AA939" s="288"/>
      <c r="AB939" s="287"/>
      <c r="AC939" s="288"/>
      <c r="AD939" s="287"/>
      <c r="AE939" s="288"/>
      <c r="AF939" s="287"/>
      <c r="AG939" s="288"/>
      <c r="AH939" s="287"/>
      <c r="AI939" s="288"/>
      <c r="AJ939" s="287"/>
      <c r="AK939" s="288"/>
      <c r="AL939" s="287"/>
      <c r="AM939" s="288"/>
      <c r="AN939" s="287"/>
      <c r="AO939" s="288"/>
      <c r="AP939" s="287"/>
      <c r="AQ939" s="288"/>
      <c r="AR939" s="287"/>
      <c r="AS939" s="288"/>
      <c r="AT939" s="287"/>
      <c r="AU939" s="288"/>
      <c r="AV939" s="287"/>
      <c r="AW939" s="288"/>
      <c r="AX939" s="287"/>
      <c r="AY939" s="31"/>
      <c r="BA939" s="76" t="str">
        <f t="shared" si="756"/>
        <v/>
      </c>
      <c r="BC939" s="76" t="str">
        <f>IF('Stock List'!$K939="", "", 'Stock List'!$K939)</f>
        <v/>
      </c>
      <c r="BE939" s="106">
        <f>IFERROR(ROUND(((INDEX('Stock List'!$M$11:$M$1010, MATCH(L939, 'Stock List'!$K$11:$K$1010, 0))/INDEX('Stock List'!$L$11:$L$1010, MATCH(L939, 'Stock List'!$K$11:$K$1010, 0)))*K939), 2), 0)</f>
        <v>0</v>
      </c>
      <c r="BF939" s="20"/>
      <c r="BG939" s="20">
        <f>IFERROR(ROUND(((INDEX('Stock List'!$M$11:$M$1010, MATCH(N939, 'Stock List'!$K$11:$K$1010, 0))/INDEX('Stock List'!$L$11:$L$1010, MATCH(N939, 'Stock List'!$K$11:$K$1010, 0)))*M939), 2), 0)</f>
        <v>0</v>
      </c>
      <c r="BH939" s="20"/>
      <c r="BI939" s="20">
        <f>IFERROR(ROUND(((INDEX('Stock List'!$M$11:$M$1010, MATCH(P939, 'Stock List'!$K$11:$K$1010, 0))/INDEX('Stock List'!$L$11:$L$1010, MATCH(P939, 'Stock List'!$K$11:$K$1010, 0)))*O939), 2), 0)</f>
        <v>0</v>
      </c>
      <c r="BJ939" s="20"/>
      <c r="BK939" s="20">
        <f>IFERROR(ROUND(((INDEX('Stock List'!$M$11:$M$1010, MATCH(R939, 'Stock List'!$K$11:$K$1010, 0))/INDEX('Stock List'!$L$11:$L$1010, MATCH(R939, 'Stock List'!$K$11:$K$1010, 0)))*Q939), 2), 0)</f>
        <v>0</v>
      </c>
      <c r="BL939" s="20"/>
      <c r="BM939" s="20">
        <f>IFERROR(ROUND(((INDEX('Stock List'!$M$11:$M$1010, MATCH(T939, 'Stock List'!$K$11:$K$1010, 0))/INDEX('Stock List'!$L$11:$L$1010, MATCH(T939, 'Stock List'!$K$11:$K$1010, 0)))*S939), 2), 0)</f>
        <v>0</v>
      </c>
      <c r="BN939" s="20"/>
      <c r="BO939" s="20">
        <f>IFERROR(ROUND(((INDEX('Stock List'!$M$11:$M$1010, MATCH(V939, 'Stock List'!$K$11:$K$1010, 0))/INDEX('Stock List'!$L$11:$L$1010, MATCH(V939, 'Stock List'!$K$11:$K$1010, 0)))*U939), 2), 0)</f>
        <v>0</v>
      </c>
      <c r="BP939" s="20"/>
      <c r="BQ939" s="20">
        <f>IFERROR(ROUND(((INDEX('Stock List'!$M$11:$M$1010, MATCH(X939, 'Stock List'!$K$11:$K$1010, 0))/INDEX('Stock List'!$L$11:$L$1010, MATCH(X939, 'Stock List'!$K$11:$K$1010, 0)))*W939), 2), 0)</f>
        <v>0</v>
      </c>
      <c r="BR939" s="20"/>
      <c r="BS939" s="20">
        <f>IFERROR(ROUND(((INDEX('Stock List'!$M$11:$M$1010, MATCH(Z939, 'Stock List'!$K$11:$K$1010, 0))/INDEX('Stock List'!$L$11:$L$1010, MATCH(Z939, 'Stock List'!$K$11:$K$1010, 0)))*Y939), 2), 0)</f>
        <v>0</v>
      </c>
      <c r="BT939" s="20"/>
      <c r="BU939" s="20">
        <f>IFERROR(ROUND(((INDEX('Stock List'!$M$11:$M$1010, MATCH(AB939, 'Stock List'!$K$11:$K$1010, 0))/INDEX('Stock List'!$L$11:$L$1010, MATCH(AB939, 'Stock List'!$K$11:$K$1010, 0)))*AA939), 2), 0)</f>
        <v>0</v>
      </c>
      <c r="BV939" s="20"/>
      <c r="BW939" s="20">
        <f>IFERROR(ROUND(((INDEX('Stock List'!$M$11:$M$1010, MATCH(AD939, 'Stock List'!$K$11:$K$1010, 0))/INDEX('Stock List'!$L$11:$L$1010, MATCH(AD939, 'Stock List'!$K$11:$K$1010, 0)))*AC939), 2), 0)</f>
        <v>0</v>
      </c>
      <c r="BX939" s="20"/>
      <c r="BY939" s="20">
        <f>IFERROR(ROUND(((INDEX('Stock List'!$M$11:$M$1010, MATCH(AF939, 'Stock List'!$K$11:$K$1010, 0))/INDEX('Stock List'!$L$11:$L$1010, MATCH(AF939, 'Stock List'!$K$11:$K$1010, 0)))*AE939), 2), 0)</f>
        <v>0</v>
      </c>
      <c r="BZ939" s="20"/>
      <c r="CA939" s="20">
        <f>IFERROR(ROUND(((INDEX('Stock List'!$M$11:$M$1010, MATCH(AH939, 'Stock List'!$K$11:$K$1010, 0))/INDEX('Stock List'!$L$11:$L$1010, MATCH(AH939, 'Stock List'!$K$11:$K$1010, 0)))*AG939), 2), 0)</f>
        <v>0</v>
      </c>
      <c r="CB939" s="20"/>
      <c r="CC939" s="20">
        <f>IFERROR(ROUND(((INDEX('Stock List'!$M$11:$M$1010, MATCH(AJ939, 'Stock List'!$K$11:$K$1010, 0))/INDEX('Stock List'!$L$11:$L$1010, MATCH(AJ939, 'Stock List'!$K$11:$K$1010, 0)))*AI939), 2), 0)</f>
        <v>0</v>
      </c>
      <c r="CD939" s="20"/>
      <c r="CE939" s="20">
        <f>IFERROR(ROUND(((INDEX('Stock List'!$M$11:$M$1010, MATCH(AL939, 'Stock List'!$K$11:$K$1010, 0))/INDEX('Stock List'!$L$11:$L$1010, MATCH(AL939, 'Stock List'!$K$11:$K$1010, 0)))*AK939), 2), 0)</f>
        <v>0</v>
      </c>
      <c r="CF939" s="20"/>
      <c r="CG939" s="20">
        <f>IFERROR(ROUND(((INDEX('Stock List'!$M$11:$M$1010, MATCH(AN939, 'Stock List'!$K$11:$K$1010, 0))/INDEX('Stock List'!$L$11:$L$1010, MATCH(AN939, 'Stock List'!$K$11:$K$1010, 0)))*AM939), 2), 0)</f>
        <v>0</v>
      </c>
      <c r="CH939" s="20"/>
      <c r="CI939" s="20">
        <f>IFERROR(ROUND(((INDEX('Stock List'!$M$11:$M$1010, MATCH(AP939, 'Stock List'!$K$11:$K$1010, 0))/INDEX('Stock List'!$L$11:$L$1010, MATCH(AP939, 'Stock List'!$K$11:$K$1010, 0)))*AO939), 2), 0)</f>
        <v>0</v>
      </c>
      <c r="CJ939" s="20"/>
      <c r="CK939" s="20">
        <f>IFERROR(ROUND(((INDEX('Stock List'!$M$11:$M$1010, MATCH(AR939, 'Stock List'!$K$11:$K$1010, 0))/INDEX('Stock List'!$L$11:$L$1010, MATCH(AR939, 'Stock List'!$K$11:$K$1010, 0)))*AQ939), 2), 0)</f>
        <v>0</v>
      </c>
      <c r="CL939" s="20"/>
      <c r="CM939" s="20">
        <f>IFERROR(ROUND(((INDEX('Stock List'!$M$11:$M$1010, MATCH(AT939, 'Stock List'!$K$11:$K$1010, 0))/INDEX('Stock List'!$L$11:$L$1010, MATCH(AT939, 'Stock List'!$K$11:$K$1010, 0)))*AS939), 2), 0)</f>
        <v>0</v>
      </c>
      <c r="CN939" s="20"/>
      <c r="CO939" s="20">
        <f>IFERROR(ROUND(((INDEX('Stock List'!$M$11:$M$1010, MATCH(AV939, 'Stock List'!$K$11:$K$1010, 0))/INDEX('Stock List'!$L$11:$L$1010, MATCH(AV939, 'Stock List'!$K$11:$K$1010, 0)))*AU939), 2), 0)</f>
        <v>0</v>
      </c>
      <c r="CP939" s="20"/>
      <c r="CQ939" s="20">
        <f>IFERROR(ROUND(((INDEX('Stock List'!$M$11:$M$1010, MATCH(AX939, 'Stock List'!$K$11:$K$1010, 0))/INDEX('Stock List'!$L$11:$L$1010, MATCH(AX939, 'Stock List'!$K$11:$K$1010, 0)))*AW939), 2), 0)</f>
        <v>0</v>
      </c>
      <c r="CR939" s="22"/>
      <c r="CT939" s="106" t="str">
        <f t="shared" si="757"/>
        <v/>
      </c>
      <c r="CU939" s="22" t="str">
        <f t="shared" si="758"/>
        <v/>
      </c>
      <c r="CX939" s="106" t="str">
        <f t="shared" si="759"/>
        <v/>
      </c>
      <c r="CY939" s="20" t="str">
        <f t="shared" si="760"/>
        <v/>
      </c>
      <c r="CZ939" s="22" t="str">
        <f t="shared" si="761"/>
        <v/>
      </c>
      <c r="DB939" s="76" t="str">
        <f>IF($H939="", "", COUNTIF($G$11:$G$1010, "&gt;"&amp;$G939)+1+COUNTIF($G$11:$G939, $G939)-1)</f>
        <v/>
      </c>
      <c r="DC939" s="76" t="str">
        <f>IF($H939="", "", COUNTIF($CZ$11:$CZ$1010, "&gt;"&amp;$CZ939)+1+COUNTIF($CZ$11:$CZ939, $CZ939)-1)</f>
        <v/>
      </c>
      <c r="DE939" s="147" t="str">
        <f t="shared" si="762"/>
        <v/>
      </c>
      <c r="DF939" s="148"/>
      <c r="DG939" s="19" t="str">
        <f t="shared" si="763"/>
        <v/>
      </c>
      <c r="DH939" s="153" t="str">
        <f t="shared" si="764"/>
        <v/>
      </c>
      <c r="DI939" s="19" t="str">
        <f t="shared" si="716"/>
        <v/>
      </c>
      <c r="DJ939" s="153" t="str">
        <f t="shared" si="717"/>
        <v/>
      </c>
      <c r="DK939" s="19" t="str">
        <f t="shared" si="718"/>
        <v/>
      </c>
      <c r="DL939" s="153" t="str">
        <f t="shared" si="719"/>
        <v/>
      </c>
      <c r="DM939" s="19" t="str">
        <f t="shared" si="720"/>
        <v/>
      </c>
      <c r="DN939" s="153" t="str">
        <f t="shared" si="721"/>
        <v/>
      </c>
      <c r="DO939" s="19" t="str">
        <f t="shared" si="722"/>
        <v/>
      </c>
      <c r="DP939" s="153" t="str">
        <f t="shared" si="723"/>
        <v/>
      </c>
      <c r="DQ939" s="19" t="str">
        <f t="shared" si="724"/>
        <v/>
      </c>
      <c r="DR939" s="153" t="str">
        <f t="shared" si="725"/>
        <v/>
      </c>
      <c r="DS939" s="19" t="str">
        <f t="shared" si="726"/>
        <v/>
      </c>
      <c r="DT939" s="153" t="str">
        <f t="shared" si="727"/>
        <v/>
      </c>
      <c r="DU939" s="19" t="str">
        <f t="shared" si="728"/>
        <v/>
      </c>
      <c r="DV939" s="153" t="str">
        <f t="shared" si="729"/>
        <v/>
      </c>
      <c r="DW939" s="19" t="str">
        <f t="shared" si="730"/>
        <v/>
      </c>
      <c r="DX939" s="153" t="str">
        <f t="shared" si="731"/>
        <v/>
      </c>
      <c r="DY939" s="19" t="str">
        <f t="shared" si="732"/>
        <v/>
      </c>
      <c r="DZ939" s="153" t="str">
        <f t="shared" si="733"/>
        <v/>
      </c>
      <c r="EA939" s="19" t="str">
        <f t="shared" si="734"/>
        <v/>
      </c>
      <c r="EB939" s="153" t="str">
        <f t="shared" si="735"/>
        <v/>
      </c>
      <c r="EC939" s="19" t="str">
        <f t="shared" si="736"/>
        <v/>
      </c>
      <c r="ED939" s="153" t="str">
        <f t="shared" si="737"/>
        <v/>
      </c>
      <c r="EE939" s="19" t="str">
        <f t="shared" si="738"/>
        <v/>
      </c>
      <c r="EF939" s="153" t="str">
        <f t="shared" si="739"/>
        <v/>
      </c>
      <c r="EG939" s="19" t="str">
        <f t="shared" si="740"/>
        <v/>
      </c>
      <c r="EH939" s="153" t="str">
        <f t="shared" si="741"/>
        <v/>
      </c>
      <c r="EI939" s="19" t="str">
        <f t="shared" si="742"/>
        <v/>
      </c>
      <c r="EJ939" s="153" t="str">
        <f t="shared" si="743"/>
        <v/>
      </c>
      <c r="EK939" s="19" t="str">
        <f t="shared" si="744"/>
        <v/>
      </c>
      <c r="EL939" s="153" t="str">
        <f t="shared" si="745"/>
        <v/>
      </c>
      <c r="EM939" s="19" t="str">
        <f t="shared" si="746"/>
        <v/>
      </c>
      <c r="EN939" s="153" t="str">
        <f t="shared" si="747"/>
        <v/>
      </c>
      <c r="EO939" s="19" t="str">
        <f t="shared" si="748"/>
        <v/>
      </c>
      <c r="EP939" s="153" t="str">
        <f t="shared" si="749"/>
        <v/>
      </c>
      <c r="EQ939" s="19" t="str">
        <f t="shared" si="750"/>
        <v/>
      </c>
      <c r="ER939" s="153" t="str">
        <f t="shared" si="751"/>
        <v/>
      </c>
      <c r="ES939" s="19" t="str">
        <f t="shared" si="752"/>
        <v/>
      </c>
      <c r="ET939" s="153" t="str">
        <f t="shared" si="753"/>
        <v/>
      </c>
    </row>
    <row r="940" spans="1:150" x14ac:dyDescent="0.25">
      <c r="A940" s="31"/>
      <c r="B940" s="91" t="str">
        <f t="shared" si="754"/>
        <v/>
      </c>
      <c r="C940" s="20" t="str">
        <f t="shared" si="714"/>
        <v/>
      </c>
      <c r="D940" s="97" t="str">
        <f t="shared" si="715"/>
        <v/>
      </c>
      <c r="E940" s="62" t="str">
        <f t="shared" si="755"/>
        <v/>
      </c>
      <c r="F940" s="31"/>
      <c r="G940" s="282"/>
      <c r="H940" s="283"/>
      <c r="I940" s="284"/>
      <c r="J940" s="285"/>
      <c r="K940" s="286"/>
      <c r="L940" s="287"/>
      <c r="M940" s="288"/>
      <c r="N940" s="287"/>
      <c r="O940" s="288"/>
      <c r="P940" s="287"/>
      <c r="Q940" s="288"/>
      <c r="R940" s="287"/>
      <c r="S940" s="288"/>
      <c r="T940" s="287"/>
      <c r="U940" s="288"/>
      <c r="V940" s="287"/>
      <c r="W940" s="288"/>
      <c r="X940" s="287"/>
      <c r="Y940" s="288"/>
      <c r="Z940" s="287"/>
      <c r="AA940" s="288"/>
      <c r="AB940" s="287"/>
      <c r="AC940" s="288"/>
      <c r="AD940" s="287"/>
      <c r="AE940" s="288"/>
      <c r="AF940" s="287"/>
      <c r="AG940" s="288"/>
      <c r="AH940" s="287"/>
      <c r="AI940" s="288"/>
      <c r="AJ940" s="287"/>
      <c r="AK940" s="288"/>
      <c r="AL940" s="287"/>
      <c r="AM940" s="288"/>
      <c r="AN940" s="287"/>
      <c r="AO940" s="288"/>
      <c r="AP940" s="287"/>
      <c r="AQ940" s="288"/>
      <c r="AR940" s="287"/>
      <c r="AS940" s="288"/>
      <c r="AT940" s="287"/>
      <c r="AU940" s="288"/>
      <c r="AV940" s="287"/>
      <c r="AW940" s="288"/>
      <c r="AX940" s="287"/>
      <c r="AY940" s="31"/>
      <c r="BA940" s="76" t="str">
        <f t="shared" si="756"/>
        <v/>
      </c>
      <c r="BC940" s="76" t="str">
        <f>IF('Stock List'!$K940="", "", 'Stock List'!$K940)</f>
        <v/>
      </c>
      <c r="BE940" s="106">
        <f>IFERROR(ROUND(((INDEX('Stock List'!$M$11:$M$1010, MATCH(L940, 'Stock List'!$K$11:$K$1010, 0))/INDEX('Stock List'!$L$11:$L$1010, MATCH(L940, 'Stock List'!$K$11:$K$1010, 0)))*K940), 2), 0)</f>
        <v>0</v>
      </c>
      <c r="BF940" s="20"/>
      <c r="BG940" s="20">
        <f>IFERROR(ROUND(((INDEX('Stock List'!$M$11:$M$1010, MATCH(N940, 'Stock List'!$K$11:$K$1010, 0))/INDEX('Stock List'!$L$11:$L$1010, MATCH(N940, 'Stock List'!$K$11:$K$1010, 0)))*M940), 2), 0)</f>
        <v>0</v>
      </c>
      <c r="BH940" s="20"/>
      <c r="BI940" s="20">
        <f>IFERROR(ROUND(((INDEX('Stock List'!$M$11:$M$1010, MATCH(P940, 'Stock List'!$K$11:$K$1010, 0))/INDEX('Stock List'!$L$11:$L$1010, MATCH(P940, 'Stock List'!$K$11:$K$1010, 0)))*O940), 2), 0)</f>
        <v>0</v>
      </c>
      <c r="BJ940" s="20"/>
      <c r="BK940" s="20">
        <f>IFERROR(ROUND(((INDEX('Stock List'!$M$11:$M$1010, MATCH(R940, 'Stock List'!$K$11:$K$1010, 0))/INDEX('Stock List'!$L$11:$L$1010, MATCH(R940, 'Stock List'!$K$11:$K$1010, 0)))*Q940), 2), 0)</f>
        <v>0</v>
      </c>
      <c r="BL940" s="20"/>
      <c r="BM940" s="20">
        <f>IFERROR(ROUND(((INDEX('Stock List'!$M$11:$M$1010, MATCH(T940, 'Stock List'!$K$11:$K$1010, 0))/INDEX('Stock List'!$L$11:$L$1010, MATCH(T940, 'Stock List'!$K$11:$K$1010, 0)))*S940), 2), 0)</f>
        <v>0</v>
      </c>
      <c r="BN940" s="20"/>
      <c r="BO940" s="20">
        <f>IFERROR(ROUND(((INDEX('Stock List'!$M$11:$M$1010, MATCH(V940, 'Stock List'!$K$11:$K$1010, 0))/INDEX('Stock List'!$L$11:$L$1010, MATCH(V940, 'Stock List'!$K$11:$K$1010, 0)))*U940), 2), 0)</f>
        <v>0</v>
      </c>
      <c r="BP940" s="20"/>
      <c r="BQ940" s="20">
        <f>IFERROR(ROUND(((INDEX('Stock List'!$M$11:$M$1010, MATCH(X940, 'Stock List'!$K$11:$K$1010, 0))/INDEX('Stock List'!$L$11:$L$1010, MATCH(X940, 'Stock List'!$K$11:$K$1010, 0)))*W940), 2), 0)</f>
        <v>0</v>
      </c>
      <c r="BR940" s="20"/>
      <c r="BS940" s="20">
        <f>IFERROR(ROUND(((INDEX('Stock List'!$M$11:$M$1010, MATCH(Z940, 'Stock List'!$K$11:$K$1010, 0))/INDEX('Stock List'!$L$11:$L$1010, MATCH(Z940, 'Stock List'!$K$11:$K$1010, 0)))*Y940), 2), 0)</f>
        <v>0</v>
      </c>
      <c r="BT940" s="20"/>
      <c r="BU940" s="20">
        <f>IFERROR(ROUND(((INDEX('Stock List'!$M$11:$M$1010, MATCH(AB940, 'Stock List'!$K$11:$K$1010, 0))/INDEX('Stock List'!$L$11:$L$1010, MATCH(AB940, 'Stock List'!$K$11:$K$1010, 0)))*AA940), 2), 0)</f>
        <v>0</v>
      </c>
      <c r="BV940" s="20"/>
      <c r="BW940" s="20">
        <f>IFERROR(ROUND(((INDEX('Stock List'!$M$11:$M$1010, MATCH(AD940, 'Stock List'!$K$11:$K$1010, 0))/INDEX('Stock List'!$L$11:$L$1010, MATCH(AD940, 'Stock List'!$K$11:$K$1010, 0)))*AC940), 2), 0)</f>
        <v>0</v>
      </c>
      <c r="BX940" s="20"/>
      <c r="BY940" s="20">
        <f>IFERROR(ROUND(((INDEX('Stock List'!$M$11:$M$1010, MATCH(AF940, 'Stock List'!$K$11:$K$1010, 0))/INDEX('Stock List'!$L$11:$L$1010, MATCH(AF940, 'Stock List'!$K$11:$K$1010, 0)))*AE940), 2), 0)</f>
        <v>0</v>
      </c>
      <c r="BZ940" s="20"/>
      <c r="CA940" s="20">
        <f>IFERROR(ROUND(((INDEX('Stock List'!$M$11:$M$1010, MATCH(AH940, 'Stock List'!$K$11:$K$1010, 0))/INDEX('Stock List'!$L$11:$L$1010, MATCH(AH940, 'Stock List'!$K$11:$K$1010, 0)))*AG940), 2), 0)</f>
        <v>0</v>
      </c>
      <c r="CB940" s="20"/>
      <c r="CC940" s="20">
        <f>IFERROR(ROUND(((INDEX('Stock List'!$M$11:$M$1010, MATCH(AJ940, 'Stock List'!$K$11:$K$1010, 0))/INDEX('Stock List'!$L$11:$L$1010, MATCH(AJ940, 'Stock List'!$K$11:$K$1010, 0)))*AI940), 2), 0)</f>
        <v>0</v>
      </c>
      <c r="CD940" s="20"/>
      <c r="CE940" s="20">
        <f>IFERROR(ROUND(((INDEX('Stock List'!$M$11:$M$1010, MATCH(AL940, 'Stock List'!$K$11:$K$1010, 0))/INDEX('Stock List'!$L$11:$L$1010, MATCH(AL940, 'Stock List'!$K$11:$K$1010, 0)))*AK940), 2), 0)</f>
        <v>0</v>
      </c>
      <c r="CF940" s="20"/>
      <c r="CG940" s="20">
        <f>IFERROR(ROUND(((INDEX('Stock List'!$M$11:$M$1010, MATCH(AN940, 'Stock List'!$K$11:$K$1010, 0))/INDEX('Stock List'!$L$11:$L$1010, MATCH(AN940, 'Stock List'!$K$11:$K$1010, 0)))*AM940), 2), 0)</f>
        <v>0</v>
      </c>
      <c r="CH940" s="20"/>
      <c r="CI940" s="20">
        <f>IFERROR(ROUND(((INDEX('Stock List'!$M$11:$M$1010, MATCH(AP940, 'Stock List'!$K$11:$K$1010, 0))/INDEX('Stock List'!$L$11:$L$1010, MATCH(AP940, 'Stock List'!$K$11:$K$1010, 0)))*AO940), 2), 0)</f>
        <v>0</v>
      </c>
      <c r="CJ940" s="20"/>
      <c r="CK940" s="20">
        <f>IFERROR(ROUND(((INDEX('Stock List'!$M$11:$M$1010, MATCH(AR940, 'Stock List'!$K$11:$K$1010, 0))/INDEX('Stock List'!$L$11:$L$1010, MATCH(AR940, 'Stock List'!$K$11:$K$1010, 0)))*AQ940), 2), 0)</f>
        <v>0</v>
      </c>
      <c r="CL940" s="20"/>
      <c r="CM940" s="20">
        <f>IFERROR(ROUND(((INDEX('Stock List'!$M$11:$M$1010, MATCH(AT940, 'Stock List'!$K$11:$K$1010, 0))/INDEX('Stock List'!$L$11:$L$1010, MATCH(AT940, 'Stock List'!$K$11:$K$1010, 0)))*AS940), 2), 0)</f>
        <v>0</v>
      </c>
      <c r="CN940" s="20"/>
      <c r="CO940" s="20">
        <f>IFERROR(ROUND(((INDEX('Stock List'!$M$11:$M$1010, MATCH(AV940, 'Stock List'!$K$11:$K$1010, 0))/INDEX('Stock List'!$L$11:$L$1010, MATCH(AV940, 'Stock List'!$K$11:$K$1010, 0)))*AU940), 2), 0)</f>
        <v>0</v>
      </c>
      <c r="CP940" s="20"/>
      <c r="CQ940" s="20">
        <f>IFERROR(ROUND(((INDEX('Stock List'!$M$11:$M$1010, MATCH(AX940, 'Stock List'!$K$11:$K$1010, 0))/INDEX('Stock List'!$L$11:$L$1010, MATCH(AX940, 'Stock List'!$K$11:$K$1010, 0)))*AW940), 2), 0)</f>
        <v>0</v>
      </c>
      <c r="CR940" s="22"/>
      <c r="CT940" s="106" t="str">
        <f t="shared" si="757"/>
        <v/>
      </c>
      <c r="CU940" s="22" t="str">
        <f t="shared" si="758"/>
        <v/>
      </c>
      <c r="CX940" s="106" t="str">
        <f t="shared" si="759"/>
        <v/>
      </c>
      <c r="CY940" s="20" t="str">
        <f t="shared" si="760"/>
        <v/>
      </c>
      <c r="CZ940" s="22" t="str">
        <f t="shared" si="761"/>
        <v/>
      </c>
      <c r="DB940" s="76" t="str">
        <f>IF($H940="", "", COUNTIF($G$11:$G$1010, "&gt;"&amp;$G940)+1+COUNTIF($G$11:$G940, $G940)-1)</f>
        <v/>
      </c>
      <c r="DC940" s="76" t="str">
        <f>IF($H940="", "", COUNTIF($CZ$11:$CZ$1010, "&gt;"&amp;$CZ940)+1+COUNTIF($CZ$11:$CZ940, $CZ940)-1)</f>
        <v/>
      </c>
      <c r="DE940" s="147" t="str">
        <f t="shared" si="762"/>
        <v/>
      </c>
      <c r="DF940" s="148"/>
      <c r="DG940" s="19" t="str">
        <f t="shared" si="763"/>
        <v/>
      </c>
      <c r="DH940" s="153" t="str">
        <f t="shared" si="764"/>
        <v/>
      </c>
      <c r="DI940" s="19" t="str">
        <f t="shared" si="716"/>
        <v/>
      </c>
      <c r="DJ940" s="153" t="str">
        <f t="shared" si="717"/>
        <v/>
      </c>
      <c r="DK940" s="19" t="str">
        <f t="shared" si="718"/>
        <v/>
      </c>
      <c r="DL940" s="153" t="str">
        <f t="shared" si="719"/>
        <v/>
      </c>
      <c r="DM940" s="19" t="str">
        <f t="shared" si="720"/>
        <v/>
      </c>
      <c r="DN940" s="153" t="str">
        <f t="shared" si="721"/>
        <v/>
      </c>
      <c r="DO940" s="19" t="str">
        <f t="shared" si="722"/>
        <v/>
      </c>
      <c r="DP940" s="153" t="str">
        <f t="shared" si="723"/>
        <v/>
      </c>
      <c r="DQ940" s="19" t="str">
        <f t="shared" si="724"/>
        <v/>
      </c>
      <c r="DR940" s="153" t="str">
        <f t="shared" si="725"/>
        <v/>
      </c>
      <c r="DS940" s="19" t="str">
        <f t="shared" si="726"/>
        <v/>
      </c>
      <c r="DT940" s="153" t="str">
        <f t="shared" si="727"/>
        <v/>
      </c>
      <c r="DU940" s="19" t="str">
        <f t="shared" si="728"/>
        <v/>
      </c>
      <c r="DV940" s="153" t="str">
        <f t="shared" si="729"/>
        <v/>
      </c>
      <c r="DW940" s="19" t="str">
        <f t="shared" si="730"/>
        <v/>
      </c>
      <c r="DX940" s="153" t="str">
        <f t="shared" si="731"/>
        <v/>
      </c>
      <c r="DY940" s="19" t="str">
        <f t="shared" si="732"/>
        <v/>
      </c>
      <c r="DZ940" s="153" t="str">
        <f t="shared" si="733"/>
        <v/>
      </c>
      <c r="EA940" s="19" t="str">
        <f t="shared" si="734"/>
        <v/>
      </c>
      <c r="EB940" s="153" t="str">
        <f t="shared" si="735"/>
        <v/>
      </c>
      <c r="EC940" s="19" t="str">
        <f t="shared" si="736"/>
        <v/>
      </c>
      <c r="ED940" s="153" t="str">
        <f t="shared" si="737"/>
        <v/>
      </c>
      <c r="EE940" s="19" t="str">
        <f t="shared" si="738"/>
        <v/>
      </c>
      <c r="EF940" s="153" t="str">
        <f t="shared" si="739"/>
        <v/>
      </c>
      <c r="EG940" s="19" t="str">
        <f t="shared" si="740"/>
        <v/>
      </c>
      <c r="EH940" s="153" t="str">
        <f t="shared" si="741"/>
        <v/>
      </c>
      <c r="EI940" s="19" t="str">
        <f t="shared" si="742"/>
        <v/>
      </c>
      <c r="EJ940" s="153" t="str">
        <f t="shared" si="743"/>
        <v/>
      </c>
      <c r="EK940" s="19" t="str">
        <f t="shared" si="744"/>
        <v/>
      </c>
      <c r="EL940" s="153" t="str">
        <f t="shared" si="745"/>
        <v/>
      </c>
      <c r="EM940" s="19" t="str">
        <f t="shared" si="746"/>
        <v/>
      </c>
      <c r="EN940" s="153" t="str">
        <f t="shared" si="747"/>
        <v/>
      </c>
      <c r="EO940" s="19" t="str">
        <f t="shared" si="748"/>
        <v/>
      </c>
      <c r="EP940" s="153" t="str">
        <f t="shared" si="749"/>
        <v/>
      </c>
      <c r="EQ940" s="19" t="str">
        <f t="shared" si="750"/>
        <v/>
      </c>
      <c r="ER940" s="153" t="str">
        <f t="shared" si="751"/>
        <v/>
      </c>
      <c r="ES940" s="19" t="str">
        <f t="shared" si="752"/>
        <v/>
      </c>
      <c r="ET940" s="153" t="str">
        <f t="shared" si="753"/>
        <v/>
      </c>
    </row>
    <row r="941" spans="1:150" x14ac:dyDescent="0.25">
      <c r="A941" s="31"/>
      <c r="B941" s="91" t="str">
        <f t="shared" si="754"/>
        <v/>
      </c>
      <c r="C941" s="20" t="str">
        <f t="shared" si="714"/>
        <v/>
      </c>
      <c r="D941" s="97" t="str">
        <f t="shared" si="715"/>
        <v/>
      </c>
      <c r="E941" s="62" t="str">
        <f t="shared" si="755"/>
        <v/>
      </c>
      <c r="F941" s="31"/>
      <c r="G941" s="282"/>
      <c r="H941" s="283"/>
      <c r="I941" s="284"/>
      <c r="J941" s="285"/>
      <c r="K941" s="286"/>
      <c r="L941" s="287"/>
      <c r="M941" s="288"/>
      <c r="N941" s="287"/>
      <c r="O941" s="288"/>
      <c r="P941" s="287"/>
      <c r="Q941" s="288"/>
      <c r="R941" s="287"/>
      <c r="S941" s="288"/>
      <c r="T941" s="287"/>
      <c r="U941" s="288"/>
      <c r="V941" s="287"/>
      <c r="W941" s="288"/>
      <c r="X941" s="287"/>
      <c r="Y941" s="288"/>
      <c r="Z941" s="287"/>
      <c r="AA941" s="288"/>
      <c r="AB941" s="287"/>
      <c r="AC941" s="288"/>
      <c r="AD941" s="287"/>
      <c r="AE941" s="288"/>
      <c r="AF941" s="287"/>
      <c r="AG941" s="288"/>
      <c r="AH941" s="287"/>
      <c r="AI941" s="288"/>
      <c r="AJ941" s="287"/>
      <c r="AK941" s="288"/>
      <c r="AL941" s="287"/>
      <c r="AM941" s="288"/>
      <c r="AN941" s="287"/>
      <c r="AO941" s="288"/>
      <c r="AP941" s="287"/>
      <c r="AQ941" s="288"/>
      <c r="AR941" s="287"/>
      <c r="AS941" s="288"/>
      <c r="AT941" s="287"/>
      <c r="AU941" s="288"/>
      <c r="AV941" s="287"/>
      <c r="AW941" s="288"/>
      <c r="AX941" s="287"/>
      <c r="AY941" s="31"/>
      <c r="BA941" s="76" t="str">
        <f t="shared" si="756"/>
        <v/>
      </c>
      <c r="BC941" s="76" t="str">
        <f>IF('Stock List'!$K941="", "", 'Stock List'!$K941)</f>
        <v/>
      </c>
      <c r="BE941" s="106">
        <f>IFERROR(ROUND(((INDEX('Stock List'!$M$11:$M$1010, MATCH(L941, 'Stock List'!$K$11:$K$1010, 0))/INDEX('Stock List'!$L$11:$L$1010, MATCH(L941, 'Stock List'!$K$11:$K$1010, 0)))*K941), 2), 0)</f>
        <v>0</v>
      </c>
      <c r="BF941" s="20"/>
      <c r="BG941" s="20">
        <f>IFERROR(ROUND(((INDEX('Stock List'!$M$11:$M$1010, MATCH(N941, 'Stock List'!$K$11:$K$1010, 0))/INDEX('Stock List'!$L$11:$L$1010, MATCH(N941, 'Stock List'!$K$11:$K$1010, 0)))*M941), 2), 0)</f>
        <v>0</v>
      </c>
      <c r="BH941" s="20"/>
      <c r="BI941" s="20">
        <f>IFERROR(ROUND(((INDEX('Stock List'!$M$11:$M$1010, MATCH(P941, 'Stock List'!$K$11:$K$1010, 0))/INDEX('Stock List'!$L$11:$L$1010, MATCH(P941, 'Stock List'!$K$11:$K$1010, 0)))*O941), 2), 0)</f>
        <v>0</v>
      </c>
      <c r="BJ941" s="20"/>
      <c r="BK941" s="20">
        <f>IFERROR(ROUND(((INDEX('Stock List'!$M$11:$M$1010, MATCH(R941, 'Stock List'!$K$11:$K$1010, 0))/INDEX('Stock List'!$L$11:$L$1010, MATCH(R941, 'Stock List'!$K$11:$K$1010, 0)))*Q941), 2), 0)</f>
        <v>0</v>
      </c>
      <c r="BL941" s="20"/>
      <c r="BM941" s="20">
        <f>IFERROR(ROUND(((INDEX('Stock List'!$M$11:$M$1010, MATCH(T941, 'Stock List'!$K$11:$K$1010, 0))/INDEX('Stock List'!$L$11:$L$1010, MATCH(T941, 'Stock List'!$K$11:$K$1010, 0)))*S941), 2), 0)</f>
        <v>0</v>
      </c>
      <c r="BN941" s="20"/>
      <c r="BO941" s="20">
        <f>IFERROR(ROUND(((INDEX('Stock List'!$M$11:$M$1010, MATCH(V941, 'Stock List'!$K$11:$K$1010, 0))/INDEX('Stock List'!$L$11:$L$1010, MATCH(V941, 'Stock List'!$K$11:$K$1010, 0)))*U941), 2), 0)</f>
        <v>0</v>
      </c>
      <c r="BP941" s="20"/>
      <c r="BQ941" s="20">
        <f>IFERROR(ROUND(((INDEX('Stock List'!$M$11:$M$1010, MATCH(X941, 'Stock List'!$K$11:$K$1010, 0))/INDEX('Stock List'!$L$11:$L$1010, MATCH(X941, 'Stock List'!$K$11:$K$1010, 0)))*W941), 2), 0)</f>
        <v>0</v>
      </c>
      <c r="BR941" s="20"/>
      <c r="BS941" s="20">
        <f>IFERROR(ROUND(((INDEX('Stock List'!$M$11:$M$1010, MATCH(Z941, 'Stock List'!$K$11:$K$1010, 0))/INDEX('Stock List'!$L$11:$L$1010, MATCH(Z941, 'Stock List'!$K$11:$K$1010, 0)))*Y941), 2), 0)</f>
        <v>0</v>
      </c>
      <c r="BT941" s="20"/>
      <c r="BU941" s="20">
        <f>IFERROR(ROUND(((INDEX('Stock List'!$M$11:$M$1010, MATCH(AB941, 'Stock List'!$K$11:$K$1010, 0))/INDEX('Stock List'!$L$11:$L$1010, MATCH(AB941, 'Stock List'!$K$11:$K$1010, 0)))*AA941), 2), 0)</f>
        <v>0</v>
      </c>
      <c r="BV941" s="20"/>
      <c r="BW941" s="20">
        <f>IFERROR(ROUND(((INDEX('Stock List'!$M$11:$M$1010, MATCH(AD941, 'Stock List'!$K$11:$K$1010, 0))/INDEX('Stock List'!$L$11:$L$1010, MATCH(AD941, 'Stock List'!$K$11:$K$1010, 0)))*AC941), 2), 0)</f>
        <v>0</v>
      </c>
      <c r="BX941" s="20"/>
      <c r="BY941" s="20">
        <f>IFERROR(ROUND(((INDEX('Stock List'!$M$11:$M$1010, MATCH(AF941, 'Stock List'!$K$11:$K$1010, 0))/INDEX('Stock List'!$L$11:$L$1010, MATCH(AF941, 'Stock List'!$K$11:$K$1010, 0)))*AE941), 2), 0)</f>
        <v>0</v>
      </c>
      <c r="BZ941" s="20"/>
      <c r="CA941" s="20">
        <f>IFERROR(ROUND(((INDEX('Stock List'!$M$11:$M$1010, MATCH(AH941, 'Stock List'!$K$11:$K$1010, 0))/INDEX('Stock List'!$L$11:$L$1010, MATCH(AH941, 'Stock List'!$K$11:$K$1010, 0)))*AG941), 2), 0)</f>
        <v>0</v>
      </c>
      <c r="CB941" s="20"/>
      <c r="CC941" s="20">
        <f>IFERROR(ROUND(((INDEX('Stock List'!$M$11:$M$1010, MATCH(AJ941, 'Stock List'!$K$11:$K$1010, 0))/INDEX('Stock List'!$L$11:$L$1010, MATCH(AJ941, 'Stock List'!$K$11:$K$1010, 0)))*AI941), 2), 0)</f>
        <v>0</v>
      </c>
      <c r="CD941" s="20"/>
      <c r="CE941" s="20">
        <f>IFERROR(ROUND(((INDEX('Stock List'!$M$11:$M$1010, MATCH(AL941, 'Stock List'!$K$11:$K$1010, 0))/INDEX('Stock List'!$L$11:$L$1010, MATCH(AL941, 'Stock List'!$K$11:$K$1010, 0)))*AK941), 2), 0)</f>
        <v>0</v>
      </c>
      <c r="CF941" s="20"/>
      <c r="CG941" s="20">
        <f>IFERROR(ROUND(((INDEX('Stock List'!$M$11:$M$1010, MATCH(AN941, 'Stock List'!$K$11:$K$1010, 0))/INDEX('Stock List'!$L$11:$L$1010, MATCH(AN941, 'Stock List'!$K$11:$K$1010, 0)))*AM941), 2), 0)</f>
        <v>0</v>
      </c>
      <c r="CH941" s="20"/>
      <c r="CI941" s="20">
        <f>IFERROR(ROUND(((INDEX('Stock List'!$M$11:$M$1010, MATCH(AP941, 'Stock List'!$K$11:$K$1010, 0))/INDEX('Stock List'!$L$11:$L$1010, MATCH(AP941, 'Stock List'!$K$11:$K$1010, 0)))*AO941), 2), 0)</f>
        <v>0</v>
      </c>
      <c r="CJ941" s="20"/>
      <c r="CK941" s="20">
        <f>IFERROR(ROUND(((INDEX('Stock List'!$M$11:$M$1010, MATCH(AR941, 'Stock List'!$K$11:$K$1010, 0))/INDEX('Stock List'!$L$11:$L$1010, MATCH(AR941, 'Stock List'!$K$11:$K$1010, 0)))*AQ941), 2), 0)</f>
        <v>0</v>
      </c>
      <c r="CL941" s="20"/>
      <c r="CM941" s="20">
        <f>IFERROR(ROUND(((INDEX('Stock List'!$M$11:$M$1010, MATCH(AT941, 'Stock List'!$K$11:$K$1010, 0))/INDEX('Stock List'!$L$11:$L$1010, MATCH(AT941, 'Stock List'!$K$11:$K$1010, 0)))*AS941), 2), 0)</f>
        <v>0</v>
      </c>
      <c r="CN941" s="20"/>
      <c r="CO941" s="20">
        <f>IFERROR(ROUND(((INDEX('Stock List'!$M$11:$M$1010, MATCH(AV941, 'Stock List'!$K$11:$K$1010, 0))/INDEX('Stock List'!$L$11:$L$1010, MATCH(AV941, 'Stock List'!$K$11:$K$1010, 0)))*AU941), 2), 0)</f>
        <v>0</v>
      </c>
      <c r="CP941" s="20"/>
      <c r="CQ941" s="20">
        <f>IFERROR(ROUND(((INDEX('Stock List'!$M$11:$M$1010, MATCH(AX941, 'Stock List'!$K$11:$K$1010, 0))/INDEX('Stock List'!$L$11:$L$1010, MATCH(AX941, 'Stock List'!$K$11:$K$1010, 0)))*AW941), 2), 0)</f>
        <v>0</v>
      </c>
      <c r="CR941" s="22"/>
      <c r="CT941" s="106" t="str">
        <f t="shared" si="757"/>
        <v/>
      </c>
      <c r="CU941" s="22" t="str">
        <f t="shared" si="758"/>
        <v/>
      </c>
      <c r="CX941" s="106" t="str">
        <f t="shared" si="759"/>
        <v/>
      </c>
      <c r="CY941" s="20" t="str">
        <f t="shared" si="760"/>
        <v/>
      </c>
      <c r="CZ941" s="22" t="str">
        <f t="shared" si="761"/>
        <v/>
      </c>
      <c r="DB941" s="76" t="str">
        <f>IF($H941="", "", COUNTIF($G$11:$G$1010, "&gt;"&amp;$G941)+1+COUNTIF($G$11:$G941, $G941)-1)</f>
        <v/>
      </c>
      <c r="DC941" s="76" t="str">
        <f>IF($H941="", "", COUNTIF($CZ$11:$CZ$1010, "&gt;"&amp;$CZ941)+1+COUNTIF($CZ$11:$CZ941, $CZ941)-1)</f>
        <v/>
      </c>
      <c r="DE941" s="147" t="str">
        <f t="shared" si="762"/>
        <v/>
      </c>
      <c r="DF941" s="148"/>
      <c r="DG941" s="19" t="str">
        <f t="shared" si="763"/>
        <v/>
      </c>
      <c r="DH941" s="153" t="str">
        <f t="shared" si="764"/>
        <v/>
      </c>
      <c r="DI941" s="19" t="str">
        <f t="shared" si="716"/>
        <v/>
      </c>
      <c r="DJ941" s="153" t="str">
        <f t="shared" si="717"/>
        <v/>
      </c>
      <c r="DK941" s="19" t="str">
        <f t="shared" si="718"/>
        <v/>
      </c>
      <c r="DL941" s="153" t="str">
        <f t="shared" si="719"/>
        <v/>
      </c>
      <c r="DM941" s="19" t="str">
        <f t="shared" si="720"/>
        <v/>
      </c>
      <c r="DN941" s="153" t="str">
        <f t="shared" si="721"/>
        <v/>
      </c>
      <c r="DO941" s="19" t="str">
        <f t="shared" si="722"/>
        <v/>
      </c>
      <c r="DP941" s="153" t="str">
        <f t="shared" si="723"/>
        <v/>
      </c>
      <c r="DQ941" s="19" t="str">
        <f t="shared" si="724"/>
        <v/>
      </c>
      <c r="DR941" s="153" t="str">
        <f t="shared" si="725"/>
        <v/>
      </c>
      <c r="DS941" s="19" t="str">
        <f t="shared" si="726"/>
        <v/>
      </c>
      <c r="DT941" s="153" t="str">
        <f t="shared" si="727"/>
        <v/>
      </c>
      <c r="DU941" s="19" t="str">
        <f t="shared" si="728"/>
        <v/>
      </c>
      <c r="DV941" s="153" t="str">
        <f t="shared" si="729"/>
        <v/>
      </c>
      <c r="DW941" s="19" t="str">
        <f t="shared" si="730"/>
        <v/>
      </c>
      <c r="DX941" s="153" t="str">
        <f t="shared" si="731"/>
        <v/>
      </c>
      <c r="DY941" s="19" t="str">
        <f t="shared" si="732"/>
        <v/>
      </c>
      <c r="DZ941" s="153" t="str">
        <f t="shared" si="733"/>
        <v/>
      </c>
      <c r="EA941" s="19" t="str">
        <f t="shared" si="734"/>
        <v/>
      </c>
      <c r="EB941" s="153" t="str">
        <f t="shared" si="735"/>
        <v/>
      </c>
      <c r="EC941" s="19" t="str">
        <f t="shared" si="736"/>
        <v/>
      </c>
      <c r="ED941" s="153" t="str">
        <f t="shared" si="737"/>
        <v/>
      </c>
      <c r="EE941" s="19" t="str">
        <f t="shared" si="738"/>
        <v/>
      </c>
      <c r="EF941" s="153" t="str">
        <f t="shared" si="739"/>
        <v/>
      </c>
      <c r="EG941" s="19" t="str">
        <f t="shared" si="740"/>
        <v/>
      </c>
      <c r="EH941" s="153" t="str">
        <f t="shared" si="741"/>
        <v/>
      </c>
      <c r="EI941" s="19" t="str">
        <f t="shared" si="742"/>
        <v/>
      </c>
      <c r="EJ941" s="153" t="str">
        <f t="shared" si="743"/>
        <v/>
      </c>
      <c r="EK941" s="19" t="str">
        <f t="shared" si="744"/>
        <v/>
      </c>
      <c r="EL941" s="153" t="str">
        <f t="shared" si="745"/>
        <v/>
      </c>
      <c r="EM941" s="19" t="str">
        <f t="shared" si="746"/>
        <v/>
      </c>
      <c r="EN941" s="153" t="str">
        <f t="shared" si="747"/>
        <v/>
      </c>
      <c r="EO941" s="19" t="str">
        <f t="shared" si="748"/>
        <v/>
      </c>
      <c r="EP941" s="153" t="str">
        <f t="shared" si="749"/>
        <v/>
      </c>
      <c r="EQ941" s="19" t="str">
        <f t="shared" si="750"/>
        <v/>
      </c>
      <c r="ER941" s="153" t="str">
        <f t="shared" si="751"/>
        <v/>
      </c>
      <c r="ES941" s="19" t="str">
        <f t="shared" si="752"/>
        <v/>
      </c>
      <c r="ET941" s="153" t="str">
        <f t="shared" si="753"/>
        <v/>
      </c>
    </row>
    <row r="942" spans="1:150" x14ac:dyDescent="0.25">
      <c r="A942" s="31"/>
      <c r="B942" s="91" t="str">
        <f t="shared" si="754"/>
        <v/>
      </c>
      <c r="C942" s="20" t="str">
        <f t="shared" si="714"/>
        <v/>
      </c>
      <c r="D942" s="97" t="str">
        <f t="shared" si="715"/>
        <v/>
      </c>
      <c r="E942" s="62" t="str">
        <f t="shared" si="755"/>
        <v/>
      </c>
      <c r="F942" s="31"/>
      <c r="G942" s="282"/>
      <c r="H942" s="283"/>
      <c r="I942" s="284"/>
      <c r="J942" s="285"/>
      <c r="K942" s="286"/>
      <c r="L942" s="287"/>
      <c r="M942" s="288"/>
      <c r="N942" s="287"/>
      <c r="O942" s="288"/>
      <c r="P942" s="287"/>
      <c r="Q942" s="288"/>
      <c r="R942" s="287"/>
      <c r="S942" s="288"/>
      <c r="T942" s="287"/>
      <c r="U942" s="288"/>
      <c r="V942" s="287"/>
      <c r="W942" s="288"/>
      <c r="X942" s="287"/>
      <c r="Y942" s="288"/>
      <c r="Z942" s="287"/>
      <c r="AA942" s="288"/>
      <c r="AB942" s="287"/>
      <c r="AC942" s="288"/>
      <c r="AD942" s="287"/>
      <c r="AE942" s="288"/>
      <c r="AF942" s="287"/>
      <c r="AG942" s="288"/>
      <c r="AH942" s="287"/>
      <c r="AI942" s="288"/>
      <c r="AJ942" s="287"/>
      <c r="AK942" s="288"/>
      <c r="AL942" s="287"/>
      <c r="AM942" s="288"/>
      <c r="AN942" s="287"/>
      <c r="AO942" s="288"/>
      <c r="AP942" s="287"/>
      <c r="AQ942" s="288"/>
      <c r="AR942" s="287"/>
      <c r="AS942" s="288"/>
      <c r="AT942" s="287"/>
      <c r="AU942" s="288"/>
      <c r="AV942" s="287"/>
      <c r="AW942" s="288"/>
      <c r="AX942" s="287"/>
      <c r="AY942" s="31"/>
      <c r="BA942" s="76" t="str">
        <f t="shared" si="756"/>
        <v/>
      </c>
      <c r="BC942" s="76" t="str">
        <f>IF('Stock List'!$K942="", "", 'Stock List'!$K942)</f>
        <v/>
      </c>
      <c r="BE942" s="106">
        <f>IFERROR(ROUND(((INDEX('Stock List'!$M$11:$M$1010, MATCH(L942, 'Stock List'!$K$11:$K$1010, 0))/INDEX('Stock List'!$L$11:$L$1010, MATCH(L942, 'Stock List'!$K$11:$K$1010, 0)))*K942), 2), 0)</f>
        <v>0</v>
      </c>
      <c r="BF942" s="20"/>
      <c r="BG942" s="20">
        <f>IFERROR(ROUND(((INDEX('Stock List'!$M$11:$M$1010, MATCH(N942, 'Stock List'!$K$11:$K$1010, 0))/INDEX('Stock List'!$L$11:$L$1010, MATCH(N942, 'Stock List'!$K$11:$K$1010, 0)))*M942), 2), 0)</f>
        <v>0</v>
      </c>
      <c r="BH942" s="20"/>
      <c r="BI942" s="20">
        <f>IFERROR(ROUND(((INDEX('Stock List'!$M$11:$M$1010, MATCH(P942, 'Stock List'!$K$11:$K$1010, 0))/INDEX('Stock List'!$L$11:$L$1010, MATCH(P942, 'Stock List'!$K$11:$K$1010, 0)))*O942), 2), 0)</f>
        <v>0</v>
      </c>
      <c r="BJ942" s="20"/>
      <c r="BK942" s="20">
        <f>IFERROR(ROUND(((INDEX('Stock List'!$M$11:$M$1010, MATCH(R942, 'Stock List'!$K$11:$K$1010, 0))/INDEX('Stock List'!$L$11:$L$1010, MATCH(R942, 'Stock List'!$K$11:$K$1010, 0)))*Q942), 2), 0)</f>
        <v>0</v>
      </c>
      <c r="BL942" s="20"/>
      <c r="BM942" s="20">
        <f>IFERROR(ROUND(((INDEX('Stock List'!$M$11:$M$1010, MATCH(T942, 'Stock List'!$K$11:$K$1010, 0))/INDEX('Stock List'!$L$11:$L$1010, MATCH(T942, 'Stock List'!$K$11:$K$1010, 0)))*S942), 2), 0)</f>
        <v>0</v>
      </c>
      <c r="BN942" s="20"/>
      <c r="BO942" s="20">
        <f>IFERROR(ROUND(((INDEX('Stock List'!$M$11:$M$1010, MATCH(V942, 'Stock List'!$K$11:$K$1010, 0))/INDEX('Stock List'!$L$11:$L$1010, MATCH(V942, 'Stock List'!$K$11:$K$1010, 0)))*U942), 2), 0)</f>
        <v>0</v>
      </c>
      <c r="BP942" s="20"/>
      <c r="BQ942" s="20">
        <f>IFERROR(ROUND(((INDEX('Stock List'!$M$11:$M$1010, MATCH(X942, 'Stock List'!$K$11:$K$1010, 0))/INDEX('Stock List'!$L$11:$L$1010, MATCH(X942, 'Stock List'!$K$11:$K$1010, 0)))*W942), 2), 0)</f>
        <v>0</v>
      </c>
      <c r="BR942" s="20"/>
      <c r="BS942" s="20">
        <f>IFERROR(ROUND(((INDEX('Stock List'!$M$11:$M$1010, MATCH(Z942, 'Stock List'!$K$11:$K$1010, 0))/INDEX('Stock List'!$L$11:$L$1010, MATCH(Z942, 'Stock List'!$K$11:$K$1010, 0)))*Y942), 2), 0)</f>
        <v>0</v>
      </c>
      <c r="BT942" s="20"/>
      <c r="BU942" s="20">
        <f>IFERROR(ROUND(((INDEX('Stock List'!$M$11:$M$1010, MATCH(AB942, 'Stock List'!$K$11:$K$1010, 0))/INDEX('Stock List'!$L$11:$L$1010, MATCH(AB942, 'Stock List'!$K$11:$K$1010, 0)))*AA942), 2), 0)</f>
        <v>0</v>
      </c>
      <c r="BV942" s="20"/>
      <c r="BW942" s="20">
        <f>IFERROR(ROUND(((INDEX('Stock List'!$M$11:$M$1010, MATCH(AD942, 'Stock List'!$K$11:$K$1010, 0))/INDEX('Stock List'!$L$11:$L$1010, MATCH(AD942, 'Stock List'!$K$11:$K$1010, 0)))*AC942), 2), 0)</f>
        <v>0</v>
      </c>
      <c r="BX942" s="20"/>
      <c r="BY942" s="20">
        <f>IFERROR(ROUND(((INDEX('Stock List'!$M$11:$M$1010, MATCH(AF942, 'Stock List'!$K$11:$K$1010, 0))/INDEX('Stock List'!$L$11:$L$1010, MATCH(AF942, 'Stock List'!$K$11:$K$1010, 0)))*AE942), 2), 0)</f>
        <v>0</v>
      </c>
      <c r="BZ942" s="20"/>
      <c r="CA942" s="20">
        <f>IFERROR(ROUND(((INDEX('Stock List'!$M$11:$M$1010, MATCH(AH942, 'Stock List'!$K$11:$K$1010, 0))/INDEX('Stock List'!$L$11:$L$1010, MATCH(AH942, 'Stock List'!$K$11:$K$1010, 0)))*AG942), 2), 0)</f>
        <v>0</v>
      </c>
      <c r="CB942" s="20"/>
      <c r="CC942" s="20">
        <f>IFERROR(ROUND(((INDEX('Stock List'!$M$11:$M$1010, MATCH(AJ942, 'Stock List'!$K$11:$K$1010, 0))/INDEX('Stock List'!$L$11:$L$1010, MATCH(AJ942, 'Stock List'!$K$11:$K$1010, 0)))*AI942), 2), 0)</f>
        <v>0</v>
      </c>
      <c r="CD942" s="20"/>
      <c r="CE942" s="20">
        <f>IFERROR(ROUND(((INDEX('Stock List'!$M$11:$M$1010, MATCH(AL942, 'Stock List'!$K$11:$K$1010, 0))/INDEX('Stock List'!$L$11:$L$1010, MATCH(AL942, 'Stock List'!$K$11:$K$1010, 0)))*AK942), 2), 0)</f>
        <v>0</v>
      </c>
      <c r="CF942" s="20"/>
      <c r="CG942" s="20">
        <f>IFERROR(ROUND(((INDEX('Stock List'!$M$11:$M$1010, MATCH(AN942, 'Stock List'!$K$11:$K$1010, 0))/INDEX('Stock List'!$L$11:$L$1010, MATCH(AN942, 'Stock List'!$K$11:$K$1010, 0)))*AM942), 2), 0)</f>
        <v>0</v>
      </c>
      <c r="CH942" s="20"/>
      <c r="CI942" s="20">
        <f>IFERROR(ROUND(((INDEX('Stock List'!$M$11:$M$1010, MATCH(AP942, 'Stock List'!$K$11:$K$1010, 0))/INDEX('Stock List'!$L$11:$L$1010, MATCH(AP942, 'Stock List'!$K$11:$K$1010, 0)))*AO942), 2), 0)</f>
        <v>0</v>
      </c>
      <c r="CJ942" s="20"/>
      <c r="CK942" s="20">
        <f>IFERROR(ROUND(((INDEX('Stock List'!$M$11:$M$1010, MATCH(AR942, 'Stock List'!$K$11:$K$1010, 0))/INDEX('Stock List'!$L$11:$L$1010, MATCH(AR942, 'Stock List'!$K$11:$K$1010, 0)))*AQ942), 2), 0)</f>
        <v>0</v>
      </c>
      <c r="CL942" s="20"/>
      <c r="CM942" s="20">
        <f>IFERROR(ROUND(((INDEX('Stock List'!$M$11:$M$1010, MATCH(AT942, 'Stock List'!$K$11:$K$1010, 0))/INDEX('Stock List'!$L$11:$L$1010, MATCH(AT942, 'Stock List'!$K$11:$K$1010, 0)))*AS942), 2), 0)</f>
        <v>0</v>
      </c>
      <c r="CN942" s="20"/>
      <c r="CO942" s="20">
        <f>IFERROR(ROUND(((INDEX('Stock List'!$M$11:$M$1010, MATCH(AV942, 'Stock List'!$K$11:$K$1010, 0))/INDEX('Stock List'!$L$11:$L$1010, MATCH(AV942, 'Stock List'!$K$11:$K$1010, 0)))*AU942), 2), 0)</f>
        <v>0</v>
      </c>
      <c r="CP942" s="20"/>
      <c r="CQ942" s="20">
        <f>IFERROR(ROUND(((INDEX('Stock List'!$M$11:$M$1010, MATCH(AX942, 'Stock List'!$K$11:$K$1010, 0))/INDEX('Stock List'!$L$11:$L$1010, MATCH(AX942, 'Stock List'!$K$11:$K$1010, 0)))*AW942), 2), 0)</f>
        <v>0</v>
      </c>
      <c r="CR942" s="22"/>
      <c r="CT942" s="106" t="str">
        <f t="shared" si="757"/>
        <v/>
      </c>
      <c r="CU942" s="22" t="str">
        <f t="shared" si="758"/>
        <v/>
      </c>
      <c r="CX942" s="106" t="str">
        <f t="shared" si="759"/>
        <v/>
      </c>
      <c r="CY942" s="20" t="str">
        <f t="shared" si="760"/>
        <v/>
      </c>
      <c r="CZ942" s="22" t="str">
        <f t="shared" si="761"/>
        <v/>
      </c>
      <c r="DB942" s="76" t="str">
        <f>IF($H942="", "", COUNTIF($G$11:$G$1010, "&gt;"&amp;$G942)+1+COUNTIF($G$11:$G942, $G942)-1)</f>
        <v/>
      </c>
      <c r="DC942" s="76" t="str">
        <f>IF($H942="", "", COUNTIF($CZ$11:$CZ$1010, "&gt;"&amp;$CZ942)+1+COUNTIF($CZ$11:$CZ942, $CZ942)-1)</f>
        <v/>
      </c>
      <c r="DE942" s="147" t="str">
        <f t="shared" si="762"/>
        <v/>
      </c>
      <c r="DF942" s="148"/>
      <c r="DG942" s="19" t="str">
        <f t="shared" si="763"/>
        <v/>
      </c>
      <c r="DH942" s="153" t="str">
        <f t="shared" si="764"/>
        <v/>
      </c>
      <c r="DI942" s="19" t="str">
        <f t="shared" si="716"/>
        <v/>
      </c>
      <c r="DJ942" s="153" t="str">
        <f t="shared" si="717"/>
        <v/>
      </c>
      <c r="DK942" s="19" t="str">
        <f t="shared" si="718"/>
        <v/>
      </c>
      <c r="DL942" s="153" t="str">
        <f t="shared" si="719"/>
        <v/>
      </c>
      <c r="DM942" s="19" t="str">
        <f t="shared" si="720"/>
        <v/>
      </c>
      <c r="DN942" s="153" t="str">
        <f t="shared" si="721"/>
        <v/>
      </c>
      <c r="DO942" s="19" t="str">
        <f t="shared" si="722"/>
        <v/>
      </c>
      <c r="DP942" s="153" t="str">
        <f t="shared" si="723"/>
        <v/>
      </c>
      <c r="DQ942" s="19" t="str">
        <f t="shared" si="724"/>
        <v/>
      </c>
      <c r="DR942" s="153" t="str">
        <f t="shared" si="725"/>
        <v/>
      </c>
      <c r="DS942" s="19" t="str">
        <f t="shared" si="726"/>
        <v/>
      </c>
      <c r="DT942" s="153" t="str">
        <f t="shared" si="727"/>
        <v/>
      </c>
      <c r="DU942" s="19" t="str">
        <f t="shared" si="728"/>
        <v/>
      </c>
      <c r="DV942" s="153" t="str">
        <f t="shared" si="729"/>
        <v/>
      </c>
      <c r="DW942" s="19" t="str">
        <f t="shared" si="730"/>
        <v/>
      </c>
      <c r="DX942" s="153" t="str">
        <f t="shared" si="731"/>
        <v/>
      </c>
      <c r="DY942" s="19" t="str">
        <f t="shared" si="732"/>
        <v/>
      </c>
      <c r="DZ942" s="153" t="str">
        <f t="shared" si="733"/>
        <v/>
      </c>
      <c r="EA942" s="19" t="str">
        <f t="shared" si="734"/>
        <v/>
      </c>
      <c r="EB942" s="153" t="str">
        <f t="shared" si="735"/>
        <v/>
      </c>
      <c r="EC942" s="19" t="str">
        <f t="shared" si="736"/>
        <v/>
      </c>
      <c r="ED942" s="153" t="str">
        <f t="shared" si="737"/>
        <v/>
      </c>
      <c r="EE942" s="19" t="str">
        <f t="shared" si="738"/>
        <v/>
      </c>
      <c r="EF942" s="153" t="str">
        <f t="shared" si="739"/>
        <v/>
      </c>
      <c r="EG942" s="19" t="str">
        <f t="shared" si="740"/>
        <v/>
      </c>
      <c r="EH942" s="153" t="str">
        <f t="shared" si="741"/>
        <v/>
      </c>
      <c r="EI942" s="19" t="str">
        <f t="shared" si="742"/>
        <v/>
      </c>
      <c r="EJ942" s="153" t="str">
        <f t="shared" si="743"/>
        <v/>
      </c>
      <c r="EK942" s="19" t="str">
        <f t="shared" si="744"/>
        <v/>
      </c>
      <c r="EL942" s="153" t="str">
        <f t="shared" si="745"/>
        <v/>
      </c>
      <c r="EM942" s="19" t="str">
        <f t="shared" si="746"/>
        <v/>
      </c>
      <c r="EN942" s="153" t="str">
        <f t="shared" si="747"/>
        <v/>
      </c>
      <c r="EO942" s="19" t="str">
        <f t="shared" si="748"/>
        <v/>
      </c>
      <c r="EP942" s="153" t="str">
        <f t="shared" si="749"/>
        <v/>
      </c>
      <c r="EQ942" s="19" t="str">
        <f t="shared" si="750"/>
        <v/>
      </c>
      <c r="ER942" s="153" t="str">
        <f t="shared" si="751"/>
        <v/>
      </c>
      <c r="ES942" s="19" t="str">
        <f t="shared" si="752"/>
        <v/>
      </c>
      <c r="ET942" s="153" t="str">
        <f t="shared" si="753"/>
        <v/>
      </c>
    </row>
    <row r="943" spans="1:150" x14ac:dyDescent="0.25">
      <c r="A943" s="31"/>
      <c r="B943" s="91" t="str">
        <f t="shared" si="754"/>
        <v/>
      </c>
      <c r="C943" s="20" t="str">
        <f t="shared" si="714"/>
        <v/>
      </c>
      <c r="D943" s="97" t="str">
        <f t="shared" si="715"/>
        <v/>
      </c>
      <c r="E943" s="62" t="str">
        <f t="shared" si="755"/>
        <v/>
      </c>
      <c r="F943" s="31"/>
      <c r="G943" s="282"/>
      <c r="H943" s="283"/>
      <c r="I943" s="284"/>
      <c r="J943" s="285"/>
      <c r="K943" s="286"/>
      <c r="L943" s="287"/>
      <c r="M943" s="288"/>
      <c r="N943" s="287"/>
      <c r="O943" s="288"/>
      <c r="P943" s="287"/>
      <c r="Q943" s="288"/>
      <c r="R943" s="287"/>
      <c r="S943" s="288"/>
      <c r="T943" s="287"/>
      <c r="U943" s="288"/>
      <c r="V943" s="287"/>
      <c r="W943" s="288"/>
      <c r="X943" s="287"/>
      <c r="Y943" s="288"/>
      <c r="Z943" s="287"/>
      <c r="AA943" s="288"/>
      <c r="AB943" s="287"/>
      <c r="AC943" s="288"/>
      <c r="AD943" s="287"/>
      <c r="AE943" s="288"/>
      <c r="AF943" s="287"/>
      <c r="AG943" s="288"/>
      <c r="AH943" s="287"/>
      <c r="AI943" s="288"/>
      <c r="AJ943" s="287"/>
      <c r="AK943" s="288"/>
      <c r="AL943" s="287"/>
      <c r="AM943" s="288"/>
      <c r="AN943" s="287"/>
      <c r="AO943" s="288"/>
      <c r="AP943" s="287"/>
      <c r="AQ943" s="288"/>
      <c r="AR943" s="287"/>
      <c r="AS943" s="288"/>
      <c r="AT943" s="287"/>
      <c r="AU943" s="288"/>
      <c r="AV943" s="287"/>
      <c r="AW943" s="288"/>
      <c r="AX943" s="287"/>
      <c r="AY943" s="31"/>
      <c r="BA943" s="76" t="str">
        <f t="shared" si="756"/>
        <v/>
      </c>
      <c r="BC943" s="76" t="str">
        <f>IF('Stock List'!$K943="", "", 'Stock List'!$K943)</f>
        <v/>
      </c>
      <c r="BE943" s="106">
        <f>IFERROR(ROUND(((INDEX('Stock List'!$M$11:$M$1010, MATCH(L943, 'Stock List'!$K$11:$K$1010, 0))/INDEX('Stock List'!$L$11:$L$1010, MATCH(L943, 'Stock List'!$K$11:$K$1010, 0)))*K943), 2), 0)</f>
        <v>0</v>
      </c>
      <c r="BF943" s="20"/>
      <c r="BG943" s="20">
        <f>IFERROR(ROUND(((INDEX('Stock List'!$M$11:$M$1010, MATCH(N943, 'Stock List'!$K$11:$K$1010, 0))/INDEX('Stock List'!$L$11:$L$1010, MATCH(N943, 'Stock List'!$K$11:$K$1010, 0)))*M943), 2), 0)</f>
        <v>0</v>
      </c>
      <c r="BH943" s="20"/>
      <c r="BI943" s="20">
        <f>IFERROR(ROUND(((INDEX('Stock List'!$M$11:$M$1010, MATCH(P943, 'Stock List'!$K$11:$K$1010, 0))/INDEX('Stock List'!$L$11:$L$1010, MATCH(P943, 'Stock List'!$K$11:$K$1010, 0)))*O943), 2), 0)</f>
        <v>0</v>
      </c>
      <c r="BJ943" s="20"/>
      <c r="BK943" s="20">
        <f>IFERROR(ROUND(((INDEX('Stock List'!$M$11:$M$1010, MATCH(R943, 'Stock List'!$K$11:$K$1010, 0))/INDEX('Stock List'!$L$11:$L$1010, MATCH(R943, 'Stock List'!$K$11:$K$1010, 0)))*Q943), 2), 0)</f>
        <v>0</v>
      </c>
      <c r="BL943" s="20"/>
      <c r="BM943" s="20">
        <f>IFERROR(ROUND(((INDEX('Stock List'!$M$11:$M$1010, MATCH(T943, 'Stock List'!$K$11:$K$1010, 0))/INDEX('Stock List'!$L$11:$L$1010, MATCH(T943, 'Stock List'!$K$11:$K$1010, 0)))*S943), 2), 0)</f>
        <v>0</v>
      </c>
      <c r="BN943" s="20"/>
      <c r="BO943" s="20">
        <f>IFERROR(ROUND(((INDEX('Stock List'!$M$11:$M$1010, MATCH(V943, 'Stock List'!$K$11:$K$1010, 0))/INDEX('Stock List'!$L$11:$L$1010, MATCH(V943, 'Stock List'!$K$11:$K$1010, 0)))*U943), 2), 0)</f>
        <v>0</v>
      </c>
      <c r="BP943" s="20"/>
      <c r="BQ943" s="20">
        <f>IFERROR(ROUND(((INDEX('Stock List'!$M$11:$M$1010, MATCH(X943, 'Stock List'!$K$11:$K$1010, 0))/INDEX('Stock List'!$L$11:$L$1010, MATCH(X943, 'Stock List'!$K$11:$K$1010, 0)))*W943), 2), 0)</f>
        <v>0</v>
      </c>
      <c r="BR943" s="20"/>
      <c r="BS943" s="20">
        <f>IFERROR(ROUND(((INDEX('Stock List'!$M$11:$M$1010, MATCH(Z943, 'Stock List'!$K$11:$K$1010, 0))/INDEX('Stock List'!$L$11:$L$1010, MATCH(Z943, 'Stock List'!$K$11:$K$1010, 0)))*Y943), 2), 0)</f>
        <v>0</v>
      </c>
      <c r="BT943" s="20"/>
      <c r="BU943" s="20">
        <f>IFERROR(ROUND(((INDEX('Stock List'!$M$11:$M$1010, MATCH(AB943, 'Stock List'!$K$11:$K$1010, 0))/INDEX('Stock List'!$L$11:$L$1010, MATCH(AB943, 'Stock List'!$K$11:$K$1010, 0)))*AA943), 2), 0)</f>
        <v>0</v>
      </c>
      <c r="BV943" s="20"/>
      <c r="BW943" s="20">
        <f>IFERROR(ROUND(((INDEX('Stock List'!$M$11:$M$1010, MATCH(AD943, 'Stock List'!$K$11:$K$1010, 0))/INDEX('Stock List'!$L$11:$L$1010, MATCH(AD943, 'Stock List'!$K$11:$K$1010, 0)))*AC943), 2), 0)</f>
        <v>0</v>
      </c>
      <c r="BX943" s="20"/>
      <c r="BY943" s="20">
        <f>IFERROR(ROUND(((INDEX('Stock List'!$M$11:$M$1010, MATCH(AF943, 'Stock List'!$K$11:$K$1010, 0))/INDEX('Stock List'!$L$11:$L$1010, MATCH(AF943, 'Stock List'!$K$11:$K$1010, 0)))*AE943), 2), 0)</f>
        <v>0</v>
      </c>
      <c r="BZ943" s="20"/>
      <c r="CA943" s="20">
        <f>IFERROR(ROUND(((INDEX('Stock List'!$M$11:$M$1010, MATCH(AH943, 'Stock List'!$K$11:$K$1010, 0))/INDEX('Stock List'!$L$11:$L$1010, MATCH(AH943, 'Stock List'!$K$11:$K$1010, 0)))*AG943), 2), 0)</f>
        <v>0</v>
      </c>
      <c r="CB943" s="20"/>
      <c r="CC943" s="20">
        <f>IFERROR(ROUND(((INDEX('Stock List'!$M$11:$M$1010, MATCH(AJ943, 'Stock List'!$K$11:$K$1010, 0))/INDEX('Stock List'!$L$11:$L$1010, MATCH(AJ943, 'Stock List'!$K$11:$K$1010, 0)))*AI943), 2), 0)</f>
        <v>0</v>
      </c>
      <c r="CD943" s="20"/>
      <c r="CE943" s="20">
        <f>IFERROR(ROUND(((INDEX('Stock List'!$M$11:$M$1010, MATCH(AL943, 'Stock List'!$K$11:$K$1010, 0))/INDEX('Stock List'!$L$11:$L$1010, MATCH(AL943, 'Stock List'!$K$11:$K$1010, 0)))*AK943), 2), 0)</f>
        <v>0</v>
      </c>
      <c r="CF943" s="20"/>
      <c r="CG943" s="20">
        <f>IFERROR(ROUND(((INDEX('Stock List'!$M$11:$M$1010, MATCH(AN943, 'Stock List'!$K$11:$K$1010, 0))/INDEX('Stock List'!$L$11:$L$1010, MATCH(AN943, 'Stock List'!$K$11:$K$1010, 0)))*AM943), 2), 0)</f>
        <v>0</v>
      </c>
      <c r="CH943" s="20"/>
      <c r="CI943" s="20">
        <f>IFERROR(ROUND(((INDEX('Stock List'!$M$11:$M$1010, MATCH(AP943, 'Stock List'!$K$11:$K$1010, 0))/INDEX('Stock List'!$L$11:$L$1010, MATCH(AP943, 'Stock List'!$K$11:$K$1010, 0)))*AO943), 2), 0)</f>
        <v>0</v>
      </c>
      <c r="CJ943" s="20"/>
      <c r="CK943" s="20">
        <f>IFERROR(ROUND(((INDEX('Stock List'!$M$11:$M$1010, MATCH(AR943, 'Stock List'!$K$11:$K$1010, 0))/INDEX('Stock List'!$L$11:$L$1010, MATCH(AR943, 'Stock List'!$K$11:$K$1010, 0)))*AQ943), 2), 0)</f>
        <v>0</v>
      </c>
      <c r="CL943" s="20"/>
      <c r="CM943" s="20">
        <f>IFERROR(ROUND(((INDEX('Stock List'!$M$11:$M$1010, MATCH(AT943, 'Stock List'!$K$11:$K$1010, 0))/INDEX('Stock List'!$L$11:$L$1010, MATCH(AT943, 'Stock List'!$K$11:$K$1010, 0)))*AS943), 2), 0)</f>
        <v>0</v>
      </c>
      <c r="CN943" s="20"/>
      <c r="CO943" s="20">
        <f>IFERROR(ROUND(((INDEX('Stock List'!$M$11:$M$1010, MATCH(AV943, 'Stock List'!$K$11:$K$1010, 0))/INDEX('Stock List'!$L$11:$L$1010, MATCH(AV943, 'Stock List'!$K$11:$K$1010, 0)))*AU943), 2), 0)</f>
        <v>0</v>
      </c>
      <c r="CP943" s="20"/>
      <c r="CQ943" s="20">
        <f>IFERROR(ROUND(((INDEX('Stock List'!$M$11:$M$1010, MATCH(AX943, 'Stock List'!$K$11:$K$1010, 0))/INDEX('Stock List'!$L$11:$L$1010, MATCH(AX943, 'Stock List'!$K$11:$K$1010, 0)))*AW943), 2), 0)</f>
        <v>0</v>
      </c>
      <c r="CR943" s="22"/>
      <c r="CT943" s="106" t="str">
        <f t="shared" si="757"/>
        <v/>
      </c>
      <c r="CU943" s="22" t="str">
        <f t="shared" si="758"/>
        <v/>
      </c>
      <c r="CX943" s="106" t="str">
        <f t="shared" si="759"/>
        <v/>
      </c>
      <c r="CY943" s="20" t="str">
        <f t="shared" si="760"/>
        <v/>
      </c>
      <c r="CZ943" s="22" t="str">
        <f t="shared" si="761"/>
        <v/>
      </c>
      <c r="DB943" s="76" t="str">
        <f>IF($H943="", "", COUNTIF($G$11:$G$1010, "&gt;"&amp;$G943)+1+COUNTIF($G$11:$G943, $G943)-1)</f>
        <v/>
      </c>
      <c r="DC943" s="76" t="str">
        <f>IF($H943="", "", COUNTIF($CZ$11:$CZ$1010, "&gt;"&amp;$CZ943)+1+COUNTIF($CZ$11:$CZ943, $CZ943)-1)</f>
        <v/>
      </c>
      <c r="DE943" s="147" t="str">
        <f t="shared" si="762"/>
        <v/>
      </c>
      <c r="DF943" s="148"/>
      <c r="DG943" s="19" t="str">
        <f t="shared" si="763"/>
        <v/>
      </c>
      <c r="DH943" s="153" t="str">
        <f t="shared" si="764"/>
        <v/>
      </c>
      <c r="DI943" s="19" t="str">
        <f t="shared" si="716"/>
        <v/>
      </c>
      <c r="DJ943" s="153" t="str">
        <f t="shared" si="717"/>
        <v/>
      </c>
      <c r="DK943" s="19" t="str">
        <f t="shared" si="718"/>
        <v/>
      </c>
      <c r="DL943" s="153" t="str">
        <f t="shared" si="719"/>
        <v/>
      </c>
      <c r="DM943" s="19" t="str">
        <f t="shared" si="720"/>
        <v/>
      </c>
      <c r="DN943" s="153" t="str">
        <f t="shared" si="721"/>
        <v/>
      </c>
      <c r="DO943" s="19" t="str">
        <f t="shared" si="722"/>
        <v/>
      </c>
      <c r="DP943" s="153" t="str">
        <f t="shared" si="723"/>
        <v/>
      </c>
      <c r="DQ943" s="19" t="str">
        <f t="shared" si="724"/>
        <v/>
      </c>
      <c r="DR943" s="153" t="str">
        <f t="shared" si="725"/>
        <v/>
      </c>
      <c r="DS943" s="19" t="str">
        <f t="shared" si="726"/>
        <v/>
      </c>
      <c r="DT943" s="153" t="str">
        <f t="shared" si="727"/>
        <v/>
      </c>
      <c r="DU943" s="19" t="str">
        <f t="shared" si="728"/>
        <v/>
      </c>
      <c r="DV943" s="153" t="str">
        <f t="shared" si="729"/>
        <v/>
      </c>
      <c r="DW943" s="19" t="str">
        <f t="shared" si="730"/>
        <v/>
      </c>
      <c r="DX943" s="153" t="str">
        <f t="shared" si="731"/>
        <v/>
      </c>
      <c r="DY943" s="19" t="str">
        <f t="shared" si="732"/>
        <v/>
      </c>
      <c r="DZ943" s="153" t="str">
        <f t="shared" si="733"/>
        <v/>
      </c>
      <c r="EA943" s="19" t="str">
        <f t="shared" si="734"/>
        <v/>
      </c>
      <c r="EB943" s="153" t="str">
        <f t="shared" si="735"/>
        <v/>
      </c>
      <c r="EC943" s="19" t="str">
        <f t="shared" si="736"/>
        <v/>
      </c>
      <c r="ED943" s="153" t="str">
        <f t="shared" si="737"/>
        <v/>
      </c>
      <c r="EE943" s="19" t="str">
        <f t="shared" si="738"/>
        <v/>
      </c>
      <c r="EF943" s="153" t="str">
        <f t="shared" si="739"/>
        <v/>
      </c>
      <c r="EG943" s="19" t="str">
        <f t="shared" si="740"/>
        <v/>
      </c>
      <c r="EH943" s="153" t="str">
        <f t="shared" si="741"/>
        <v/>
      </c>
      <c r="EI943" s="19" t="str">
        <f t="shared" si="742"/>
        <v/>
      </c>
      <c r="EJ943" s="153" t="str">
        <f t="shared" si="743"/>
        <v/>
      </c>
      <c r="EK943" s="19" t="str">
        <f t="shared" si="744"/>
        <v/>
      </c>
      <c r="EL943" s="153" t="str">
        <f t="shared" si="745"/>
        <v/>
      </c>
      <c r="EM943" s="19" t="str">
        <f t="shared" si="746"/>
        <v/>
      </c>
      <c r="EN943" s="153" t="str">
        <f t="shared" si="747"/>
        <v/>
      </c>
      <c r="EO943" s="19" t="str">
        <f t="shared" si="748"/>
        <v/>
      </c>
      <c r="EP943" s="153" t="str">
        <f t="shared" si="749"/>
        <v/>
      </c>
      <c r="EQ943" s="19" t="str">
        <f t="shared" si="750"/>
        <v/>
      </c>
      <c r="ER943" s="153" t="str">
        <f t="shared" si="751"/>
        <v/>
      </c>
      <c r="ES943" s="19" t="str">
        <f t="shared" si="752"/>
        <v/>
      </c>
      <c r="ET943" s="153" t="str">
        <f t="shared" si="753"/>
        <v/>
      </c>
    </row>
    <row r="944" spans="1:150" x14ac:dyDescent="0.25">
      <c r="A944" s="31"/>
      <c r="B944" s="91" t="str">
        <f t="shared" si="754"/>
        <v/>
      </c>
      <c r="C944" s="20" t="str">
        <f t="shared" si="714"/>
        <v/>
      </c>
      <c r="D944" s="97" t="str">
        <f t="shared" si="715"/>
        <v/>
      </c>
      <c r="E944" s="62" t="str">
        <f t="shared" si="755"/>
        <v/>
      </c>
      <c r="F944" s="31"/>
      <c r="G944" s="282"/>
      <c r="H944" s="283"/>
      <c r="I944" s="284"/>
      <c r="J944" s="285"/>
      <c r="K944" s="286"/>
      <c r="L944" s="287"/>
      <c r="M944" s="288"/>
      <c r="N944" s="287"/>
      <c r="O944" s="288"/>
      <c r="P944" s="287"/>
      <c r="Q944" s="288"/>
      <c r="R944" s="287"/>
      <c r="S944" s="288"/>
      <c r="T944" s="287"/>
      <c r="U944" s="288"/>
      <c r="V944" s="287"/>
      <c r="W944" s="288"/>
      <c r="X944" s="287"/>
      <c r="Y944" s="288"/>
      <c r="Z944" s="287"/>
      <c r="AA944" s="288"/>
      <c r="AB944" s="287"/>
      <c r="AC944" s="288"/>
      <c r="AD944" s="287"/>
      <c r="AE944" s="288"/>
      <c r="AF944" s="287"/>
      <c r="AG944" s="288"/>
      <c r="AH944" s="287"/>
      <c r="AI944" s="288"/>
      <c r="AJ944" s="287"/>
      <c r="AK944" s="288"/>
      <c r="AL944" s="287"/>
      <c r="AM944" s="288"/>
      <c r="AN944" s="287"/>
      <c r="AO944" s="288"/>
      <c r="AP944" s="287"/>
      <c r="AQ944" s="288"/>
      <c r="AR944" s="287"/>
      <c r="AS944" s="288"/>
      <c r="AT944" s="287"/>
      <c r="AU944" s="288"/>
      <c r="AV944" s="287"/>
      <c r="AW944" s="288"/>
      <c r="AX944" s="287"/>
      <c r="AY944" s="31"/>
      <c r="BA944" s="76" t="str">
        <f t="shared" si="756"/>
        <v/>
      </c>
      <c r="BC944" s="76" t="str">
        <f>IF('Stock List'!$K944="", "", 'Stock List'!$K944)</f>
        <v/>
      </c>
      <c r="BE944" s="106">
        <f>IFERROR(ROUND(((INDEX('Stock List'!$M$11:$M$1010, MATCH(L944, 'Stock List'!$K$11:$K$1010, 0))/INDEX('Stock List'!$L$11:$L$1010, MATCH(L944, 'Stock List'!$K$11:$K$1010, 0)))*K944), 2), 0)</f>
        <v>0</v>
      </c>
      <c r="BF944" s="20"/>
      <c r="BG944" s="20">
        <f>IFERROR(ROUND(((INDEX('Stock List'!$M$11:$M$1010, MATCH(N944, 'Stock List'!$K$11:$K$1010, 0))/INDEX('Stock List'!$L$11:$L$1010, MATCH(N944, 'Stock List'!$K$11:$K$1010, 0)))*M944), 2), 0)</f>
        <v>0</v>
      </c>
      <c r="BH944" s="20"/>
      <c r="BI944" s="20">
        <f>IFERROR(ROUND(((INDEX('Stock List'!$M$11:$M$1010, MATCH(P944, 'Stock List'!$K$11:$K$1010, 0))/INDEX('Stock List'!$L$11:$L$1010, MATCH(P944, 'Stock List'!$K$11:$K$1010, 0)))*O944), 2), 0)</f>
        <v>0</v>
      </c>
      <c r="BJ944" s="20"/>
      <c r="BK944" s="20">
        <f>IFERROR(ROUND(((INDEX('Stock List'!$M$11:$M$1010, MATCH(R944, 'Stock List'!$K$11:$K$1010, 0))/INDEX('Stock List'!$L$11:$L$1010, MATCH(R944, 'Stock List'!$K$11:$K$1010, 0)))*Q944), 2), 0)</f>
        <v>0</v>
      </c>
      <c r="BL944" s="20"/>
      <c r="BM944" s="20">
        <f>IFERROR(ROUND(((INDEX('Stock List'!$M$11:$M$1010, MATCH(T944, 'Stock List'!$K$11:$K$1010, 0))/INDEX('Stock List'!$L$11:$L$1010, MATCH(T944, 'Stock List'!$K$11:$K$1010, 0)))*S944), 2), 0)</f>
        <v>0</v>
      </c>
      <c r="BN944" s="20"/>
      <c r="BO944" s="20">
        <f>IFERROR(ROUND(((INDEX('Stock List'!$M$11:$M$1010, MATCH(V944, 'Stock List'!$K$11:$K$1010, 0))/INDEX('Stock List'!$L$11:$L$1010, MATCH(V944, 'Stock List'!$K$11:$K$1010, 0)))*U944), 2), 0)</f>
        <v>0</v>
      </c>
      <c r="BP944" s="20"/>
      <c r="BQ944" s="20">
        <f>IFERROR(ROUND(((INDEX('Stock List'!$M$11:$M$1010, MATCH(X944, 'Stock List'!$K$11:$K$1010, 0))/INDEX('Stock List'!$L$11:$L$1010, MATCH(X944, 'Stock List'!$K$11:$K$1010, 0)))*W944), 2), 0)</f>
        <v>0</v>
      </c>
      <c r="BR944" s="20"/>
      <c r="BS944" s="20">
        <f>IFERROR(ROUND(((INDEX('Stock List'!$M$11:$M$1010, MATCH(Z944, 'Stock List'!$K$11:$K$1010, 0))/INDEX('Stock List'!$L$11:$L$1010, MATCH(Z944, 'Stock List'!$K$11:$K$1010, 0)))*Y944), 2), 0)</f>
        <v>0</v>
      </c>
      <c r="BT944" s="20"/>
      <c r="BU944" s="20">
        <f>IFERROR(ROUND(((INDEX('Stock List'!$M$11:$M$1010, MATCH(AB944, 'Stock List'!$K$11:$K$1010, 0))/INDEX('Stock List'!$L$11:$L$1010, MATCH(AB944, 'Stock List'!$K$11:$K$1010, 0)))*AA944), 2), 0)</f>
        <v>0</v>
      </c>
      <c r="BV944" s="20"/>
      <c r="BW944" s="20">
        <f>IFERROR(ROUND(((INDEX('Stock List'!$M$11:$M$1010, MATCH(AD944, 'Stock List'!$K$11:$K$1010, 0))/INDEX('Stock List'!$L$11:$L$1010, MATCH(AD944, 'Stock List'!$K$11:$K$1010, 0)))*AC944), 2), 0)</f>
        <v>0</v>
      </c>
      <c r="BX944" s="20"/>
      <c r="BY944" s="20">
        <f>IFERROR(ROUND(((INDEX('Stock List'!$M$11:$M$1010, MATCH(AF944, 'Stock List'!$K$11:$K$1010, 0))/INDEX('Stock List'!$L$11:$L$1010, MATCH(AF944, 'Stock List'!$K$11:$K$1010, 0)))*AE944), 2), 0)</f>
        <v>0</v>
      </c>
      <c r="BZ944" s="20"/>
      <c r="CA944" s="20">
        <f>IFERROR(ROUND(((INDEX('Stock List'!$M$11:$M$1010, MATCH(AH944, 'Stock List'!$K$11:$K$1010, 0))/INDEX('Stock List'!$L$11:$L$1010, MATCH(AH944, 'Stock List'!$K$11:$K$1010, 0)))*AG944), 2), 0)</f>
        <v>0</v>
      </c>
      <c r="CB944" s="20"/>
      <c r="CC944" s="20">
        <f>IFERROR(ROUND(((INDEX('Stock List'!$M$11:$M$1010, MATCH(AJ944, 'Stock List'!$K$11:$K$1010, 0))/INDEX('Stock List'!$L$11:$L$1010, MATCH(AJ944, 'Stock List'!$K$11:$K$1010, 0)))*AI944), 2), 0)</f>
        <v>0</v>
      </c>
      <c r="CD944" s="20"/>
      <c r="CE944" s="20">
        <f>IFERROR(ROUND(((INDEX('Stock List'!$M$11:$M$1010, MATCH(AL944, 'Stock List'!$K$11:$K$1010, 0))/INDEX('Stock List'!$L$11:$L$1010, MATCH(AL944, 'Stock List'!$K$11:$K$1010, 0)))*AK944), 2), 0)</f>
        <v>0</v>
      </c>
      <c r="CF944" s="20"/>
      <c r="CG944" s="20">
        <f>IFERROR(ROUND(((INDEX('Stock List'!$M$11:$M$1010, MATCH(AN944, 'Stock List'!$K$11:$K$1010, 0))/INDEX('Stock List'!$L$11:$L$1010, MATCH(AN944, 'Stock List'!$K$11:$K$1010, 0)))*AM944), 2), 0)</f>
        <v>0</v>
      </c>
      <c r="CH944" s="20"/>
      <c r="CI944" s="20">
        <f>IFERROR(ROUND(((INDEX('Stock List'!$M$11:$M$1010, MATCH(AP944, 'Stock List'!$K$11:$K$1010, 0))/INDEX('Stock List'!$L$11:$L$1010, MATCH(AP944, 'Stock List'!$K$11:$K$1010, 0)))*AO944), 2), 0)</f>
        <v>0</v>
      </c>
      <c r="CJ944" s="20"/>
      <c r="CK944" s="20">
        <f>IFERROR(ROUND(((INDEX('Stock List'!$M$11:$M$1010, MATCH(AR944, 'Stock List'!$K$11:$K$1010, 0))/INDEX('Stock List'!$L$11:$L$1010, MATCH(AR944, 'Stock List'!$K$11:$K$1010, 0)))*AQ944), 2), 0)</f>
        <v>0</v>
      </c>
      <c r="CL944" s="20"/>
      <c r="CM944" s="20">
        <f>IFERROR(ROUND(((INDEX('Stock List'!$M$11:$M$1010, MATCH(AT944, 'Stock List'!$K$11:$K$1010, 0))/INDEX('Stock List'!$L$11:$L$1010, MATCH(AT944, 'Stock List'!$K$11:$K$1010, 0)))*AS944), 2), 0)</f>
        <v>0</v>
      </c>
      <c r="CN944" s="20"/>
      <c r="CO944" s="20">
        <f>IFERROR(ROUND(((INDEX('Stock List'!$M$11:$M$1010, MATCH(AV944, 'Stock List'!$K$11:$K$1010, 0))/INDEX('Stock List'!$L$11:$L$1010, MATCH(AV944, 'Stock List'!$K$11:$K$1010, 0)))*AU944), 2), 0)</f>
        <v>0</v>
      </c>
      <c r="CP944" s="20"/>
      <c r="CQ944" s="20">
        <f>IFERROR(ROUND(((INDEX('Stock List'!$M$11:$M$1010, MATCH(AX944, 'Stock List'!$K$11:$K$1010, 0))/INDEX('Stock List'!$L$11:$L$1010, MATCH(AX944, 'Stock List'!$K$11:$K$1010, 0)))*AW944), 2), 0)</f>
        <v>0</v>
      </c>
      <c r="CR944" s="22"/>
      <c r="CT944" s="106" t="str">
        <f t="shared" si="757"/>
        <v/>
      </c>
      <c r="CU944" s="22" t="str">
        <f t="shared" si="758"/>
        <v/>
      </c>
      <c r="CX944" s="106" t="str">
        <f t="shared" si="759"/>
        <v/>
      </c>
      <c r="CY944" s="20" t="str">
        <f t="shared" si="760"/>
        <v/>
      </c>
      <c r="CZ944" s="22" t="str">
        <f t="shared" si="761"/>
        <v/>
      </c>
      <c r="DB944" s="76" t="str">
        <f>IF($H944="", "", COUNTIF($G$11:$G$1010, "&gt;"&amp;$G944)+1+COUNTIF($G$11:$G944, $G944)-1)</f>
        <v/>
      </c>
      <c r="DC944" s="76" t="str">
        <f>IF($H944="", "", COUNTIF($CZ$11:$CZ$1010, "&gt;"&amp;$CZ944)+1+COUNTIF($CZ$11:$CZ944, $CZ944)-1)</f>
        <v/>
      </c>
      <c r="DE944" s="147" t="str">
        <f t="shared" si="762"/>
        <v/>
      </c>
      <c r="DF944" s="148"/>
      <c r="DG944" s="19" t="str">
        <f t="shared" si="763"/>
        <v/>
      </c>
      <c r="DH944" s="153" t="str">
        <f t="shared" si="764"/>
        <v/>
      </c>
      <c r="DI944" s="19" t="str">
        <f t="shared" si="716"/>
        <v/>
      </c>
      <c r="DJ944" s="153" t="str">
        <f t="shared" si="717"/>
        <v/>
      </c>
      <c r="DK944" s="19" t="str">
        <f t="shared" si="718"/>
        <v/>
      </c>
      <c r="DL944" s="153" t="str">
        <f t="shared" si="719"/>
        <v/>
      </c>
      <c r="DM944" s="19" t="str">
        <f t="shared" si="720"/>
        <v/>
      </c>
      <c r="DN944" s="153" t="str">
        <f t="shared" si="721"/>
        <v/>
      </c>
      <c r="DO944" s="19" t="str">
        <f t="shared" si="722"/>
        <v/>
      </c>
      <c r="DP944" s="153" t="str">
        <f t="shared" si="723"/>
        <v/>
      </c>
      <c r="DQ944" s="19" t="str">
        <f t="shared" si="724"/>
        <v/>
      </c>
      <c r="DR944" s="153" t="str">
        <f t="shared" si="725"/>
        <v/>
      </c>
      <c r="DS944" s="19" t="str">
        <f t="shared" si="726"/>
        <v/>
      </c>
      <c r="DT944" s="153" t="str">
        <f t="shared" si="727"/>
        <v/>
      </c>
      <c r="DU944" s="19" t="str">
        <f t="shared" si="728"/>
        <v/>
      </c>
      <c r="DV944" s="153" t="str">
        <f t="shared" si="729"/>
        <v/>
      </c>
      <c r="DW944" s="19" t="str">
        <f t="shared" si="730"/>
        <v/>
      </c>
      <c r="DX944" s="153" t="str">
        <f t="shared" si="731"/>
        <v/>
      </c>
      <c r="DY944" s="19" t="str">
        <f t="shared" si="732"/>
        <v/>
      </c>
      <c r="DZ944" s="153" t="str">
        <f t="shared" si="733"/>
        <v/>
      </c>
      <c r="EA944" s="19" t="str">
        <f t="shared" si="734"/>
        <v/>
      </c>
      <c r="EB944" s="153" t="str">
        <f t="shared" si="735"/>
        <v/>
      </c>
      <c r="EC944" s="19" t="str">
        <f t="shared" si="736"/>
        <v/>
      </c>
      <c r="ED944" s="153" t="str">
        <f t="shared" si="737"/>
        <v/>
      </c>
      <c r="EE944" s="19" t="str">
        <f t="shared" si="738"/>
        <v/>
      </c>
      <c r="EF944" s="153" t="str">
        <f t="shared" si="739"/>
        <v/>
      </c>
      <c r="EG944" s="19" t="str">
        <f t="shared" si="740"/>
        <v/>
      </c>
      <c r="EH944" s="153" t="str">
        <f t="shared" si="741"/>
        <v/>
      </c>
      <c r="EI944" s="19" t="str">
        <f t="shared" si="742"/>
        <v/>
      </c>
      <c r="EJ944" s="153" t="str">
        <f t="shared" si="743"/>
        <v/>
      </c>
      <c r="EK944" s="19" t="str">
        <f t="shared" si="744"/>
        <v/>
      </c>
      <c r="EL944" s="153" t="str">
        <f t="shared" si="745"/>
        <v/>
      </c>
      <c r="EM944" s="19" t="str">
        <f t="shared" si="746"/>
        <v/>
      </c>
      <c r="EN944" s="153" t="str">
        <f t="shared" si="747"/>
        <v/>
      </c>
      <c r="EO944" s="19" t="str">
        <f t="shared" si="748"/>
        <v/>
      </c>
      <c r="EP944" s="153" t="str">
        <f t="shared" si="749"/>
        <v/>
      </c>
      <c r="EQ944" s="19" t="str">
        <f t="shared" si="750"/>
        <v/>
      </c>
      <c r="ER944" s="153" t="str">
        <f t="shared" si="751"/>
        <v/>
      </c>
      <c r="ES944" s="19" t="str">
        <f t="shared" si="752"/>
        <v/>
      </c>
      <c r="ET944" s="153" t="str">
        <f t="shared" si="753"/>
        <v/>
      </c>
    </row>
    <row r="945" spans="1:150" x14ac:dyDescent="0.25">
      <c r="A945" s="31"/>
      <c r="B945" s="91" t="str">
        <f t="shared" si="754"/>
        <v/>
      </c>
      <c r="C945" s="20" t="str">
        <f t="shared" si="714"/>
        <v/>
      </c>
      <c r="D945" s="97" t="str">
        <f t="shared" si="715"/>
        <v/>
      </c>
      <c r="E945" s="62" t="str">
        <f t="shared" si="755"/>
        <v/>
      </c>
      <c r="F945" s="31"/>
      <c r="G945" s="282"/>
      <c r="H945" s="283"/>
      <c r="I945" s="284"/>
      <c r="J945" s="285"/>
      <c r="K945" s="286"/>
      <c r="L945" s="287"/>
      <c r="M945" s="288"/>
      <c r="N945" s="287"/>
      <c r="O945" s="288"/>
      <c r="P945" s="287"/>
      <c r="Q945" s="288"/>
      <c r="R945" s="287"/>
      <c r="S945" s="288"/>
      <c r="T945" s="287"/>
      <c r="U945" s="288"/>
      <c r="V945" s="287"/>
      <c r="W945" s="288"/>
      <c r="X945" s="287"/>
      <c r="Y945" s="288"/>
      <c r="Z945" s="287"/>
      <c r="AA945" s="288"/>
      <c r="AB945" s="287"/>
      <c r="AC945" s="288"/>
      <c r="AD945" s="287"/>
      <c r="AE945" s="288"/>
      <c r="AF945" s="287"/>
      <c r="AG945" s="288"/>
      <c r="AH945" s="287"/>
      <c r="AI945" s="288"/>
      <c r="AJ945" s="287"/>
      <c r="AK945" s="288"/>
      <c r="AL945" s="287"/>
      <c r="AM945" s="288"/>
      <c r="AN945" s="287"/>
      <c r="AO945" s="288"/>
      <c r="AP945" s="287"/>
      <c r="AQ945" s="288"/>
      <c r="AR945" s="287"/>
      <c r="AS945" s="288"/>
      <c r="AT945" s="287"/>
      <c r="AU945" s="288"/>
      <c r="AV945" s="287"/>
      <c r="AW945" s="288"/>
      <c r="AX945" s="287"/>
      <c r="AY945" s="31"/>
      <c r="BA945" s="76" t="str">
        <f t="shared" si="756"/>
        <v/>
      </c>
      <c r="BC945" s="76" t="str">
        <f>IF('Stock List'!$K945="", "", 'Stock List'!$K945)</f>
        <v/>
      </c>
      <c r="BE945" s="106">
        <f>IFERROR(ROUND(((INDEX('Stock List'!$M$11:$M$1010, MATCH(L945, 'Stock List'!$K$11:$K$1010, 0))/INDEX('Stock List'!$L$11:$L$1010, MATCH(L945, 'Stock List'!$K$11:$K$1010, 0)))*K945), 2), 0)</f>
        <v>0</v>
      </c>
      <c r="BF945" s="20"/>
      <c r="BG945" s="20">
        <f>IFERROR(ROUND(((INDEX('Stock List'!$M$11:$M$1010, MATCH(N945, 'Stock List'!$K$11:$K$1010, 0))/INDEX('Stock List'!$L$11:$L$1010, MATCH(N945, 'Stock List'!$K$11:$K$1010, 0)))*M945), 2), 0)</f>
        <v>0</v>
      </c>
      <c r="BH945" s="20"/>
      <c r="BI945" s="20">
        <f>IFERROR(ROUND(((INDEX('Stock List'!$M$11:$M$1010, MATCH(P945, 'Stock List'!$K$11:$K$1010, 0))/INDEX('Stock List'!$L$11:$L$1010, MATCH(P945, 'Stock List'!$K$11:$K$1010, 0)))*O945), 2), 0)</f>
        <v>0</v>
      </c>
      <c r="BJ945" s="20"/>
      <c r="BK945" s="20">
        <f>IFERROR(ROUND(((INDEX('Stock List'!$M$11:$M$1010, MATCH(R945, 'Stock List'!$K$11:$K$1010, 0))/INDEX('Stock List'!$L$11:$L$1010, MATCH(R945, 'Stock List'!$K$11:$K$1010, 0)))*Q945), 2), 0)</f>
        <v>0</v>
      </c>
      <c r="BL945" s="20"/>
      <c r="BM945" s="20">
        <f>IFERROR(ROUND(((INDEX('Stock List'!$M$11:$M$1010, MATCH(T945, 'Stock List'!$K$11:$K$1010, 0))/INDEX('Stock List'!$L$11:$L$1010, MATCH(T945, 'Stock List'!$K$11:$K$1010, 0)))*S945), 2), 0)</f>
        <v>0</v>
      </c>
      <c r="BN945" s="20"/>
      <c r="BO945" s="20">
        <f>IFERROR(ROUND(((INDEX('Stock List'!$M$11:$M$1010, MATCH(V945, 'Stock List'!$K$11:$K$1010, 0))/INDEX('Stock List'!$L$11:$L$1010, MATCH(V945, 'Stock List'!$K$11:$K$1010, 0)))*U945), 2), 0)</f>
        <v>0</v>
      </c>
      <c r="BP945" s="20"/>
      <c r="BQ945" s="20">
        <f>IFERROR(ROUND(((INDEX('Stock List'!$M$11:$M$1010, MATCH(X945, 'Stock List'!$K$11:$K$1010, 0))/INDEX('Stock List'!$L$11:$L$1010, MATCH(X945, 'Stock List'!$K$11:$K$1010, 0)))*W945), 2), 0)</f>
        <v>0</v>
      </c>
      <c r="BR945" s="20"/>
      <c r="BS945" s="20">
        <f>IFERROR(ROUND(((INDEX('Stock List'!$M$11:$M$1010, MATCH(Z945, 'Stock List'!$K$11:$K$1010, 0))/INDEX('Stock List'!$L$11:$L$1010, MATCH(Z945, 'Stock List'!$K$11:$K$1010, 0)))*Y945), 2), 0)</f>
        <v>0</v>
      </c>
      <c r="BT945" s="20"/>
      <c r="BU945" s="20">
        <f>IFERROR(ROUND(((INDEX('Stock List'!$M$11:$M$1010, MATCH(AB945, 'Stock List'!$K$11:$K$1010, 0))/INDEX('Stock List'!$L$11:$L$1010, MATCH(AB945, 'Stock List'!$K$11:$K$1010, 0)))*AA945), 2), 0)</f>
        <v>0</v>
      </c>
      <c r="BV945" s="20"/>
      <c r="BW945" s="20">
        <f>IFERROR(ROUND(((INDEX('Stock List'!$M$11:$M$1010, MATCH(AD945, 'Stock List'!$K$11:$K$1010, 0))/INDEX('Stock List'!$L$11:$L$1010, MATCH(AD945, 'Stock List'!$K$11:$K$1010, 0)))*AC945), 2), 0)</f>
        <v>0</v>
      </c>
      <c r="BX945" s="20"/>
      <c r="BY945" s="20">
        <f>IFERROR(ROUND(((INDEX('Stock List'!$M$11:$M$1010, MATCH(AF945, 'Stock List'!$K$11:$K$1010, 0))/INDEX('Stock List'!$L$11:$L$1010, MATCH(AF945, 'Stock List'!$K$11:$K$1010, 0)))*AE945), 2), 0)</f>
        <v>0</v>
      </c>
      <c r="BZ945" s="20"/>
      <c r="CA945" s="20">
        <f>IFERROR(ROUND(((INDEX('Stock List'!$M$11:$M$1010, MATCH(AH945, 'Stock List'!$K$11:$K$1010, 0))/INDEX('Stock List'!$L$11:$L$1010, MATCH(AH945, 'Stock List'!$K$11:$K$1010, 0)))*AG945), 2), 0)</f>
        <v>0</v>
      </c>
      <c r="CB945" s="20"/>
      <c r="CC945" s="20">
        <f>IFERROR(ROUND(((INDEX('Stock List'!$M$11:$M$1010, MATCH(AJ945, 'Stock List'!$K$11:$K$1010, 0))/INDEX('Stock List'!$L$11:$L$1010, MATCH(AJ945, 'Stock List'!$K$11:$K$1010, 0)))*AI945), 2), 0)</f>
        <v>0</v>
      </c>
      <c r="CD945" s="20"/>
      <c r="CE945" s="20">
        <f>IFERROR(ROUND(((INDEX('Stock List'!$M$11:$M$1010, MATCH(AL945, 'Stock List'!$K$11:$K$1010, 0))/INDEX('Stock List'!$L$11:$L$1010, MATCH(AL945, 'Stock List'!$K$11:$K$1010, 0)))*AK945), 2), 0)</f>
        <v>0</v>
      </c>
      <c r="CF945" s="20"/>
      <c r="CG945" s="20">
        <f>IFERROR(ROUND(((INDEX('Stock List'!$M$11:$M$1010, MATCH(AN945, 'Stock List'!$K$11:$K$1010, 0))/INDEX('Stock List'!$L$11:$L$1010, MATCH(AN945, 'Stock List'!$K$11:$K$1010, 0)))*AM945), 2), 0)</f>
        <v>0</v>
      </c>
      <c r="CH945" s="20"/>
      <c r="CI945" s="20">
        <f>IFERROR(ROUND(((INDEX('Stock List'!$M$11:$M$1010, MATCH(AP945, 'Stock List'!$K$11:$K$1010, 0))/INDEX('Stock List'!$L$11:$L$1010, MATCH(AP945, 'Stock List'!$K$11:$K$1010, 0)))*AO945), 2), 0)</f>
        <v>0</v>
      </c>
      <c r="CJ945" s="20"/>
      <c r="CK945" s="20">
        <f>IFERROR(ROUND(((INDEX('Stock List'!$M$11:$M$1010, MATCH(AR945, 'Stock List'!$K$11:$K$1010, 0))/INDEX('Stock List'!$L$11:$L$1010, MATCH(AR945, 'Stock List'!$K$11:$K$1010, 0)))*AQ945), 2), 0)</f>
        <v>0</v>
      </c>
      <c r="CL945" s="20"/>
      <c r="CM945" s="20">
        <f>IFERROR(ROUND(((INDEX('Stock List'!$M$11:$M$1010, MATCH(AT945, 'Stock List'!$K$11:$K$1010, 0))/INDEX('Stock List'!$L$11:$L$1010, MATCH(AT945, 'Stock List'!$K$11:$K$1010, 0)))*AS945), 2), 0)</f>
        <v>0</v>
      </c>
      <c r="CN945" s="20"/>
      <c r="CO945" s="20">
        <f>IFERROR(ROUND(((INDEX('Stock List'!$M$11:$M$1010, MATCH(AV945, 'Stock List'!$K$11:$K$1010, 0))/INDEX('Stock List'!$L$11:$L$1010, MATCH(AV945, 'Stock List'!$K$11:$K$1010, 0)))*AU945), 2), 0)</f>
        <v>0</v>
      </c>
      <c r="CP945" s="20"/>
      <c r="CQ945" s="20">
        <f>IFERROR(ROUND(((INDEX('Stock List'!$M$11:$M$1010, MATCH(AX945, 'Stock List'!$K$11:$K$1010, 0))/INDEX('Stock List'!$L$11:$L$1010, MATCH(AX945, 'Stock List'!$K$11:$K$1010, 0)))*AW945), 2), 0)</f>
        <v>0</v>
      </c>
      <c r="CR945" s="22"/>
      <c r="CT945" s="106" t="str">
        <f t="shared" si="757"/>
        <v/>
      </c>
      <c r="CU945" s="22" t="str">
        <f t="shared" si="758"/>
        <v/>
      </c>
      <c r="CX945" s="106" t="str">
        <f t="shared" si="759"/>
        <v/>
      </c>
      <c r="CY945" s="20" t="str">
        <f t="shared" si="760"/>
        <v/>
      </c>
      <c r="CZ945" s="22" t="str">
        <f t="shared" si="761"/>
        <v/>
      </c>
      <c r="DB945" s="76" t="str">
        <f>IF($H945="", "", COUNTIF($G$11:$G$1010, "&gt;"&amp;$G945)+1+COUNTIF($G$11:$G945, $G945)-1)</f>
        <v/>
      </c>
      <c r="DC945" s="76" t="str">
        <f>IF($H945="", "", COUNTIF($CZ$11:$CZ$1010, "&gt;"&amp;$CZ945)+1+COUNTIF($CZ$11:$CZ945, $CZ945)-1)</f>
        <v/>
      </c>
      <c r="DE945" s="147" t="str">
        <f t="shared" si="762"/>
        <v/>
      </c>
      <c r="DF945" s="148"/>
      <c r="DG945" s="19" t="str">
        <f t="shared" si="763"/>
        <v/>
      </c>
      <c r="DH945" s="153" t="str">
        <f t="shared" si="764"/>
        <v/>
      </c>
      <c r="DI945" s="19" t="str">
        <f t="shared" si="716"/>
        <v/>
      </c>
      <c r="DJ945" s="153" t="str">
        <f t="shared" si="717"/>
        <v/>
      </c>
      <c r="DK945" s="19" t="str">
        <f t="shared" si="718"/>
        <v/>
      </c>
      <c r="DL945" s="153" t="str">
        <f t="shared" si="719"/>
        <v/>
      </c>
      <c r="DM945" s="19" t="str">
        <f t="shared" si="720"/>
        <v/>
      </c>
      <c r="DN945" s="153" t="str">
        <f t="shared" si="721"/>
        <v/>
      </c>
      <c r="DO945" s="19" t="str">
        <f t="shared" si="722"/>
        <v/>
      </c>
      <c r="DP945" s="153" t="str">
        <f t="shared" si="723"/>
        <v/>
      </c>
      <c r="DQ945" s="19" t="str">
        <f t="shared" si="724"/>
        <v/>
      </c>
      <c r="DR945" s="153" t="str">
        <f t="shared" si="725"/>
        <v/>
      </c>
      <c r="DS945" s="19" t="str">
        <f t="shared" si="726"/>
        <v/>
      </c>
      <c r="DT945" s="153" t="str">
        <f t="shared" si="727"/>
        <v/>
      </c>
      <c r="DU945" s="19" t="str">
        <f t="shared" si="728"/>
        <v/>
      </c>
      <c r="DV945" s="153" t="str">
        <f t="shared" si="729"/>
        <v/>
      </c>
      <c r="DW945" s="19" t="str">
        <f t="shared" si="730"/>
        <v/>
      </c>
      <c r="DX945" s="153" t="str">
        <f t="shared" si="731"/>
        <v/>
      </c>
      <c r="DY945" s="19" t="str">
        <f t="shared" si="732"/>
        <v/>
      </c>
      <c r="DZ945" s="153" t="str">
        <f t="shared" si="733"/>
        <v/>
      </c>
      <c r="EA945" s="19" t="str">
        <f t="shared" si="734"/>
        <v/>
      </c>
      <c r="EB945" s="153" t="str">
        <f t="shared" si="735"/>
        <v/>
      </c>
      <c r="EC945" s="19" t="str">
        <f t="shared" si="736"/>
        <v/>
      </c>
      <c r="ED945" s="153" t="str">
        <f t="shared" si="737"/>
        <v/>
      </c>
      <c r="EE945" s="19" t="str">
        <f t="shared" si="738"/>
        <v/>
      </c>
      <c r="EF945" s="153" t="str">
        <f t="shared" si="739"/>
        <v/>
      </c>
      <c r="EG945" s="19" t="str">
        <f t="shared" si="740"/>
        <v/>
      </c>
      <c r="EH945" s="153" t="str">
        <f t="shared" si="741"/>
        <v/>
      </c>
      <c r="EI945" s="19" t="str">
        <f t="shared" si="742"/>
        <v/>
      </c>
      <c r="EJ945" s="153" t="str">
        <f t="shared" si="743"/>
        <v/>
      </c>
      <c r="EK945" s="19" t="str">
        <f t="shared" si="744"/>
        <v/>
      </c>
      <c r="EL945" s="153" t="str">
        <f t="shared" si="745"/>
        <v/>
      </c>
      <c r="EM945" s="19" t="str">
        <f t="shared" si="746"/>
        <v/>
      </c>
      <c r="EN945" s="153" t="str">
        <f t="shared" si="747"/>
        <v/>
      </c>
      <c r="EO945" s="19" t="str">
        <f t="shared" si="748"/>
        <v/>
      </c>
      <c r="EP945" s="153" t="str">
        <f t="shared" si="749"/>
        <v/>
      </c>
      <c r="EQ945" s="19" t="str">
        <f t="shared" si="750"/>
        <v/>
      </c>
      <c r="ER945" s="153" t="str">
        <f t="shared" si="751"/>
        <v/>
      </c>
      <c r="ES945" s="19" t="str">
        <f t="shared" si="752"/>
        <v/>
      </c>
      <c r="ET945" s="153" t="str">
        <f t="shared" si="753"/>
        <v/>
      </c>
    </row>
    <row r="946" spans="1:150" x14ac:dyDescent="0.25">
      <c r="A946" s="31"/>
      <c r="B946" s="91" t="str">
        <f t="shared" si="754"/>
        <v/>
      </c>
      <c r="C946" s="20" t="str">
        <f t="shared" si="714"/>
        <v/>
      </c>
      <c r="D946" s="97" t="str">
        <f t="shared" si="715"/>
        <v/>
      </c>
      <c r="E946" s="62" t="str">
        <f t="shared" si="755"/>
        <v/>
      </c>
      <c r="F946" s="31"/>
      <c r="G946" s="282"/>
      <c r="H946" s="283"/>
      <c r="I946" s="284"/>
      <c r="J946" s="285"/>
      <c r="K946" s="286"/>
      <c r="L946" s="287"/>
      <c r="M946" s="288"/>
      <c r="N946" s="287"/>
      <c r="O946" s="288"/>
      <c r="P946" s="287"/>
      <c r="Q946" s="288"/>
      <c r="R946" s="287"/>
      <c r="S946" s="288"/>
      <c r="T946" s="287"/>
      <c r="U946" s="288"/>
      <c r="V946" s="287"/>
      <c r="W946" s="288"/>
      <c r="X946" s="287"/>
      <c r="Y946" s="288"/>
      <c r="Z946" s="287"/>
      <c r="AA946" s="288"/>
      <c r="AB946" s="287"/>
      <c r="AC946" s="288"/>
      <c r="AD946" s="287"/>
      <c r="AE946" s="288"/>
      <c r="AF946" s="287"/>
      <c r="AG946" s="288"/>
      <c r="AH946" s="287"/>
      <c r="AI946" s="288"/>
      <c r="AJ946" s="287"/>
      <c r="AK946" s="288"/>
      <c r="AL946" s="287"/>
      <c r="AM946" s="288"/>
      <c r="AN946" s="287"/>
      <c r="AO946" s="288"/>
      <c r="AP946" s="287"/>
      <c r="AQ946" s="288"/>
      <c r="AR946" s="287"/>
      <c r="AS946" s="288"/>
      <c r="AT946" s="287"/>
      <c r="AU946" s="288"/>
      <c r="AV946" s="287"/>
      <c r="AW946" s="288"/>
      <c r="AX946" s="287"/>
      <c r="AY946" s="31"/>
      <c r="BA946" s="76" t="str">
        <f t="shared" si="756"/>
        <v/>
      </c>
      <c r="BC946" s="76" t="str">
        <f>IF('Stock List'!$K946="", "", 'Stock List'!$K946)</f>
        <v/>
      </c>
      <c r="BE946" s="106">
        <f>IFERROR(ROUND(((INDEX('Stock List'!$M$11:$M$1010, MATCH(L946, 'Stock List'!$K$11:$K$1010, 0))/INDEX('Stock List'!$L$11:$L$1010, MATCH(L946, 'Stock List'!$K$11:$K$1010, 0)))*K946), 2), 0)</f>
        <v>0</v>
      </c>
      <c r="BF946" s="20"/>
      <c r="BG946" s="20">
        <f>IFERROR(ROUND(((INDEX('Stock List'!$M$11:$M$1010, MATCH(N946, 'Stock List'!$K$11:$K$1010, 0))/INDEX('Stock List'!$L$11:$L$1010, MATCH(N946, 'Stock List'!$K$11:$K$1010, 0)))*M946), 2), 0)</f>
        <v>0</v>
      </c>
      <c r="BH946" s="20"/>
      <c r="BI946" s="20">
        <f>IFERROR(ROUND(((INDEX('Stock List'!$M$11:$M$1010, MATCH(P946, 'Stock List'!$K$11:$K$1010, 0))/INDEX('Stock List'!$L$11:$L$1010, MATCH(P946, 'Stock List'!$K$11:$K$1010, 0)))*O946), 2), 0)</f>
        <v>0</v>
      </c>
      <c r="BJ946" s="20"/>
      <c r="BK946" s="20">
        <f>IFERROR(ROUND(((INDEX('Stock List'!$M$11:$M$1010, MATCH(R946, 'Stock List'!$K$11:$K$1010, 0))/INDEX('Stock List'!$L$11:$L$1010, MATCH(R946, 'Stock List'!$K$11:$K$1010, 0)))*Q946), 2), 0)</f>
        <v>0</v>
      </c>
      <c r="BL946" s="20"/>
      <c r="BM946" s="20">
        <f>IFERROR(ROUND(((INDEX('Stock List'!$M$11:$M$1010, MATCH(T946, 'Stock List'!$K$11:$K$1010, 0))/INDEX('Stock List'!$L$11:$L$1010, MATCH(T946, 'Stock List'!$K$11:$K$1010, 0)))*S946), 2), 0)</f>
        <v>0</v>
      </c>
      <c r="BN946" s="20"/>
      <c r="BO946" s="20">
        <f>IFERROR(ROUND(((INDEX('Stock List'!$M$11:$M$1010, MATCH(V946, 'Stock List'!$K$11:$K$1010, 0))/INDEX('Stock List'!$L$11:$L$1010, MATCH(V946, 'Stock List'!$K$11:$K$1010, 0)))*U946), 2), 0)</f>
        <v>0</v>
      </c>
      <c r="BP946" s="20"/>
      <c r="BQ946" s="20">
        <f>IFERROR(ROUND(((INDEX('Stock List'!$M$11:$M$1010, MATCH(X946, 'Stock List'!$K$11:$K$1010, 0))/INDEX('Stock List'!$L$11:$L$1010, MATCH(X946, 'Stock List'!$K$11:$K$1010, 0)))*W946), 2), 0)</f>
        <v>0</v>
      </c>
      <c r="BR946" s="20"/>
      <c r="BS946" s="20">
        <f>IFERROR(ROUND(((INDEX('Stock List'!$M$11:$M$1010, MATCH(Z946, 'Stock List'!$K$11:$K$1010, 0))/INDEX('Stock List'!$L$11:$L$1010, MATCH(Z946, 'Stock List'!$K$11:$K$1010, 0)))*Y946), 2), 0)</f>
        <v>0</v>
      </c>
      <c r="BT946" s="20"/>
      <c r="BU946" s="20">
        <f>IFERROR(ROUND(((INDEX('Stock List'!$M$11:$M$1010, MATCH(AB946, 'Stock List'!$K$11:$K$1010, 0))/INDEX('Stock List'!$L$11:$L$1010, MATCH(AB946, 'Stock List'!$K$11:$K$1010, 0)))*AA946), 2), 0)</f>
        <v>0</v>
      </c>
      <c r="BV946" s="20"/>
      <c r="BW946" s="20">
        <f>IFERROR(ROUND(((INDEX('Stock List'!$M$11:$M$1010, MATCH(AD946, 'Stock List'!$K$11:$K$1010, 0))/INDEX('Stock List'!$L$11:$L$1010, MATCH(AD946, 'Stock List'!$K$11:$K$1010, 0)))*AC946), 2), 0)</f>
        <v>0</v>
      </c>
      <c r="BX946" s="20"/>
      <c r="BY946" s="20">
        <f>IFERROR(ROUND(((INDEX('Stock List'!$M$11:$M$1010, MATCH(AF946, 'Stock List'!$K$11:$K$1010, 0))/INDEX('Stock List'!$L$11:$L$1010, MATCH(AF946, 'Stock List'!$K$11:$K$1010, 0)))*AE946), 2), 0)</f>
        <v>0</v>
      </c>
      <c r="BZ946" s="20"/>
      <c r="CA946" s="20">
        <f>IFERROR(ROUND(((INDEX('Stock List'!$M$11:$M$1010, MATCH(AH946, 'Stock List'!$K$11:$K$1010, 0))/INDEX('Stock List'!$L$11:$L$1010, MATCH(AH946, 'Stock List'!$K$11:$K$1010, 0)))*AG946), 2), 0)</f>
        <v>0</v>
      </c>
      <c r="CB946" s="20"/>
      <c r="CC946" s="20">
        <f>IFERROR(ROUND(((INDEX('Stock List'!$M$11:$M$1010, MATCH(AJ946, 'Stock List'!$K$11:$K$1010, 0))/INDEX('Stock List'!$L$11:$L$1010, MATCH(AJ946, 'Stock List'!$K$11:$K$1010, 0)))*AI946), 2), 0)</f>
        <v>0</v>
      </c>
      <c r="CD946" s="20"/>
      <c r="CE946" s="20">
        <f>IFERROR(ROUND(((INDEX('Stock List'!$M$11:$M$1010, MATCH(AL946, 'Stock List'!$K$11:$K$1010, 0))/INDEX('Stock List'!$L$11:$L$1010, MATCH(AL946, 'Stock List'!$K$11:$K$1010, 0)))*AK946), 2), 0)</f>
        <v>0</v>
      </c>
      <c r="CF946" s="20"/>
      <c r="CG946" s="20">
        <f>IFERROR(ROUND(((INDEX('Stock List'!$M$11:$M$1010, MATCH(AN946, 'Stock List'!$K$11:$K$1010, 0))/INDEX('Stock List'!$L$11:$L$1010, MATCH(AN946, 'Stock List'!$K$11:$K$1010, 0)))*AM946), 2), 0)</f>
        <v>0</v>
      </c>
      <c r="CH946" s="20"/>
      <c r="CI946" s="20">
        <f>IFERROR(ROUND(((INDEX('Stock List'!$M$11:$M$1010, MATCH(AP946, 'Stock List'!$K$11:$K$1010, 0))/INDEX('Stock List'!$L$11:$L$1010, MATCH(AP946, 'Stock List'!$K$11:$K$1010, 0)))*AO946), 2), 0)</f>
        <v>0</v>
      </c>
      <c r="CJ946" s="20"/>
      <c r="CK946" s="20">
        <f>IFERROR(ROUND(((INDEX('Stock List'!$M$11:$M$1010, MATCH(AR946, 'Stock List'!$K$11:$K$1010, 0))/INDEX('Stock List'!$L$11:$L$1010, MATCH(AR946, 'Stock List'!$K$11:$K$1010, 0)))*AQ946), 2), 0)</f>
        <v>0</v>
      </c>
      <c r="CL946" s="20"/>
      <c r="CM946" s="20">
        <f>IFERROR(ROUND(((INDEX('Stock List'!$M$11:$M$1010, MATCH(AT946, 'Stock List'!$K$11:$K$1010, 0))/INDEX('Stock List'!$L$11:$L$1010, MATCH(AT946, 'Stock List'!$K$11:$K$1010, 0)))*AS946), 2), 0)</f>
        <v>0</v>
      </c>
      <c r="CN946" s="20"/>
      <c r="CO946" s="20">
        <f>IFERROR(ROUND(((INDEX('Stock List'!$M$11:$M$1010, MATCH(AV946, 'Stock List'!$K$11:$K$1010, 0))/INDEX('Stock List'!$L$11:$L$1010, MATCH(AV946, 'Stock List'!$K$11:$K$1010, 0)))*AU946), 2), 0)</f>
        <v>0</v>
      </c>
      <c r="CP946" s="20"/>
      <c r="CQ946" s="20">
        <f>IFERROR(ROUND(((INDEX('Stock List'!$M$11:$M$1010, MATCH(AX946, 'Stock List'!$K$11:$K$1010, 0))/INDEX('Stock List'!$L$11:$L$1010, MATCH(AX946, 'Stock List'!$K$11:$K$1010, 0)))*AW946), 2), 0)</f>
        <v>0</v>
      </c>
      <c r="CR946" s="22"/>
      <c r="CT946" s="106" t="str">
        <f t="shared" si="757"/>
        <v/>
      </c>
      <c r="CU946" s="22" t="str">
        <f t="shared" si="758"/>
        <v/>
      </c>
      <c r="CX946" s="106" t="str">
        <f t="shared" si="759"/>
        <v/>
      </c>
      <c r="CY946" s="20" t="str">
        <f t="shared" si="760"/>
        <v/>
      </c>
      <c r="CZ946" s="22" t="str">
        <f t="shared" si="761"/>
        <v/>
      </c>
      <c r="DB946" s="76" t="str">
        <f>IF($H946="", "", COUNTIF($G$11:$G$1010, "&gt;"&amp;$G946)+1+COUNTIF($G$11:$G946, $G946)-1)</f>
        <v/>
      </c>
      <c r="DC946" s="76" t="str">
        <f>IF($H946="", "", COUNTIF($CZ$11:$CZ$1010, "&gt;"&amp;$CZ946)+1+COUNTIF($CZ$11:$CZ946, $CZ946)-1)</f>
        <v/>
      </c>
      <c r="DE946" s="147" t="str">
        <f t="shared" si="762"/>
        <v/>
      </c>
      <c r="DF946" s="148"/>
      <c r="DG946" s="19" t="str">
        <f t="shared" si="763"/>
        <v/>
      </c>
      <c r="DH946" s="153" t="str">
        <f t="shared" si="764"/>
        <v/>
      </c>
      <c r="DI946" s="19" t="str">
        <f t="shared" si="716"/>
        <v/>
      </c>
      <c r="DJ946" s="153" t="str">
        <f t="shared" si="717"/>
        <v/>
      </c>
      <c r="DK946" s="19" t="str">
        <f t="shared" si="718"/>
        <v/>
      </c>
      <c r="DL946" s="153" t="str">
        <f t="shared" si="719"/>
        <v/>
      </c>
      <c r="DM946" s="19" t="str">
        <f t="shared" si="720"/>
        <v/>
      </c>
      <c r="DN946" s="153" t="str">
        <f t="shared" si="721"/>
        <v/>
      </c>
      <c r="DO946" s="19" t="str">
        <f t="shared" si="722"/>
        <v/>
      </c>
      <c r="DP946" s="153" t="str">
        <f t="shared" si="723"/>
        <v/>
      </c>
      <c r="DQ946" s="19" t="str">
        <f t="shared" si="724"/>
        <v/>
      </c>
      <c r="DR946" s="153" t="str">
        <f t="shared" si="725"/>
        <v/>
      </c>
      <c r="DS946" s="19" t="str">
        <f t="shared" si="726"/>
        <v/>
      </c>
      <c r="DT946" s="153" t="str">
        <f t="shared" si="727"/>
        <v/>
      </c>
      <c r="DU946" s="19" t="str">
        <f t="shared" si="728"/>
        <v/>
      </c>
      <c r="DV946" s="153" t="str">
        <f t="shared" si="729"/>
        <v/>
      </c>
      <c r="DW946" s="19" t="str">
        <f t="shared" si="730"/>
        <v/>
      </c>
      <c r="DX946" s="153" t="str">
        <f t="shared" si="731"/>
        <v/>
      </c>
      <c r="DY946" s="19" t="str">
        <f t="shared" si="732"/>
        <v/>
      </c>
      <c r="DZ946" s="153" t="str">
        <f t="shared" si="733"/>
        <v/>
      </c>
      <c r="EA946" s="19" t="str">
        <f t="shared" si="734"/>
        <v/>
      </c>
      <c r="EB946" s="153" t="str">
        <f t="shared" si="735"/>
        <v/>
      </c>
      <c r="EC946" s="19" t="str">
        <f t="shared" si="736"/>
        <v/>
      </c>
      <c r="ED946" s="153" t="str">
        <f t="shared" si="737"/>
        <v/>
      </c>
      <c r="EE946" s="19" t="str">
        <f t="shared" si="738"/>
        <v/>
      </c>
      <c r="EF946" s="153" t="str">
        <f t="shared" si="739"/>
        <v/>
      </c>
      <c r="EG946" s="19" t="str">
        <f t="shared" si="740"/>
        <v/>
      </c>
      <c r="EH946" s="153" t="str">
        <f t="shared" si="741"/>
        <v/>
      </c>
      <c r="EI946" s="19" t="str">
        <f t="shared" si="742"/>
        <v/>
      </c>
      <c r="EJ946" s="153" t="str">
        <f t="shared" si="743"/>
        <v/>
      </c>
      <c r="EK946" s="19" t="str">
        <f t="shared" si="744"/>
        <v/>
      </c>
      <c r="EL946" s="153" t="str">
        <f t="shared" si="745"/>
        <v/>
      </c>
      <c r="EM946" s="19" t="str">
        <f t="shared" si="746"/>
        <v/>
      </c>
      <c r="EN946" s="153" t="str">
        <f t="shared" si="747"/>
        <v/>
      </c>
      <c r="EO946" s="19" t="str">
        <f t="shared" si="748"/>
        <v/>
      </c>
      <c r="EP946" s="153" t="str">
        <f t="shared" si="749"/>
        <v/>
      </c>
      <c r="EQ946" s="19" t="str">
        <f t="shared" si="750"/>
        <v/>
      </c>
      <c r="ER946" s="153" t="str">
        <f t="shared" si="751"/>
        <v/>
      </c>
      <c r="ES946" s="19" t="str">
        <f t="shared" si="752"/>
        <v/>
      </c>
      <c r="ET946" s="153" t="str">
        <f t="shared" si="753"/>
        <v/>
      </c>
    </row>
    <row r="947" spans="1:150" x14ac:dyDescent="0.25">
      <c r="A947" s="31"/>
      <c r="B947" s="91" t="str">
        <f t="shared" si="754"/>
        <v/>
      </c>
      <c r="C947" s="20" t="str">
        <f t="shared" si="714"/>
        <v/>
      </c>
      <c r="D947" s="97" t="str">
        <f t="shared" si="715"/>
        <v/>
      </c>
      <c r="E947" s="62" t="str">
        <f t="shared" si="755"/>
        <v/>
      </c>
      <c r="F947" s="31"/>
      <c r="G947" s="282"/>
      <c r="H947" s="283"/>
      <c r="I947" s="284"/>
      <c r="J947" s="285"/>
      <c r="K947" s="286"/>
      <c r="L947" s="287"/>
      <c r="M947" s="288"/>
      <c r="N947" s="287"/>
      <c r="O947" s="288"/>
      <c r="P947" s="287"/>
      <c r="Q947" s="288"/>
      <c r="R947" s="287"/>
      <c r="S947" s="288"/>
      <c r="T947" s="287"/>
      <c r="U947" s="288"/>
      <c r="V947" s="287"/>
      <c r="W947" s="288"/>
      <c r="X947" s="287"/>
      <c r="Y947" s="288"/>
      <c r="Z947" s="287"/>
      <c r="AA947" s="288"/>
      <c r="AB947" s="287"/>
      <c r="AC947" s="288"/>
      <c r="AD947" s="287"/>
      <c r="AE947" s="288"/>
      <c r="AF947" s="287"/>
      <c r="AG947" s="288"/>
      <c r="AH947" s="287"/>
      <c r="AI947" s="288"/>
      <c r="AJ947" s="287"/>
      <c r="AK947" s="288"/>
      <c r="AL947" s="287"/>
      <c r="AM947" s="288"/>
      <c r="AN947" s="287"/>
      <c r="AO947" s="288"/>
      <c r="AP947" s="287"/>
      <c r="AQ947" s="288"/>
      <c r="AR947" s="287"/>
      <c r="AS947" s="288"/>
      <c r="AT947" s="287"/>
      <c r="AU947" s="288"/>
      <c r="AV947" s="287"/>
      <c r="AW947" s="288"/>
      <c r="AX947" s="287"/>
      <c r="AY947" s="31"/>
      <c r="BA947" s="76" t="str">
        <f t="shared" si="756"/>
        <v/>
      </c>
      <c r="BC947" s="76" t="str">
        <f>IF('Stock List'!$K947="", "", 'Stock List'!$K947)</f>
        <v/>
      </c>
      <c r="BE947" s="106">
        <f>IFERROR(ROUND(((INDEX('Stock List'!$M$11:$M$1010, MATCH(L947, 'Stock List'!$K$11:$K$1010, 0))/INDEX('Stock List'!$L$11:$L$1010, MATCH(L947, 'Stock List'!$K$11:$K$1010, 0)))*K947), 2), 0)</f>
        <v>0</v>
      </c>
      <c r="BF947" s="20"/>
      <c r="BG947" s="20">
        <f>IFERROR(ROUND(((INDEX('Stock List'!$M$11:$M$1010, MATCH(N947, 'Stock List'!$K$11:$K$1010, 0))/INDEX('Stock List'!$L$11:$L$1010, MATCH(N947, 'Stock List'!$K$11:$K$1010, 0)))*M947), 2), 0)</f>
        <v>0</v>
      </c>
      <c r="BH947" s="20"/>
      <c r="BI947" s="20">
        <f>IFERROR(ROUND(((INDEX('Stock List'!$M$11:$M$1010, MATCH(P947, 'Stock List'!$K$11:$K$1010, 0))/INDEX('Stock List'!$L$11:$L$1010, MATCH(P947, 'Stock List'!$K$11:$K$1010, 0)))*O947), 2), 0)</f>
        <v>0</v>
      </c>
      <c r="BJ947" s="20"/>
      <c r="BK947" s="20">
        <f>IFERROR(ROUND(((INDEX('Stock List'!$M$11:$M$1010, MATCH(R947, 'Stock List'!$K$11:$K$1010, 0))/INDEX('Stock List'!$L$11:$L$1010, MATCH(R947, 'Stock List'!$K$11:$K$1010, 0)))*Q947), 2), 0)</f>
        <v>0</v>
      </c>
      <c r="BL947" s="20"/>
      <c r="BM947" s="20">
        <f>IFERROR(ROUND(((INDEX('Stock List'!$M$11:$M$1010, MATCH(T947, 'Stock List'!$K$11:$K$1010, 0))/INDEX('Stock List'!$L$11:$L$1010, MATCH(T947, 'Stock List'!$K$11:$K$1010, 0)))*S947), 2), 0)</f>
        <v>0</v>
      </c>
      <c r="BN947" s="20"/>
      <c r="BO947" s="20">
        <f>IFERROR(ROUND(((INDEX('Stock List'!$M$11:$M$1010, MATCH(V947, 'Stock List'!$K$11:$K$1010, 0))/INDEX('Stock List'!$L$11:$L$1010, MATCH(V947, 'Stock List'!$K$11:$K$1010, 0)))*U947), 2), 0)</f>
        <v>0</v>
      </c>
      <c r="BP947" s="20"/>
      <c r="BQ947" s="20">
        <f>IFERROR(ROUND(((INDEX('Stock List'!$M$11:$M$1010, MATCH(X947, 'Stock List'!$K$11:$K$1010, 0))/INDEX('Stock List'!$L$11:$L$1010, MATCH(X947, 'Stock List'!$K$11:$K$1010, 0)))*W947), 2), 0)</f>
        <v>0</v>
      </c>
      <c r="BR947" s="20"/>
      <c r="BS947" s="20">
        <f>IFERROR(ROUND(((INDEX('Stock List'!$M$11:$M$1010, MATCH(Z947, 'Stock List'!$K$11:$K$1010, 0))/INDEX('Stock List'!$L$11:$L$1010, MATCH(Z947, 'Stock List'!$K$11:$K$1010, 0)))*Y947), 2), 0)</f>
        <v>0</v>
      </c>
      <c r="BT947" s="20"/>
      <c r="BU947" s="20">
        <f>IFERROR(ROUND(((INDEX('Stock List'!$M$11:$M$1010, MATCH(AB947, 'Stock List'!$K$11:$K$1010, 0))/INDEX('Stock List'!$L$11:$L$1010, MATCH(AB947, 'Stock List'!$K$11:$K$1010, 0)))*AA947), 2), 0)</f>
        <v>0</v>
      </c>
      <c r="BV947" s="20"/>
      <c r="BW947" s="20">
        <f>IFERROR(ROUND(((INDEX('Stock List'!$M$11:$M$1010, MATCH(AD947, 'Stock List'!$K$11:$K$1010, 0))/INDEX('Stock List'!$L$11:$L$1010, MATCH(AD947, 'Stock List'!$K$11:$K$1010, 0)))*AC947), 2), 0)</f>
        <v>0</v>
      </c>
      <c r="BX947" s="20"/>
      <c r="BY947" s="20">
        <f>IFERROR(ROUND(((INDEX('Stock List'!$M$11:$M$1010, MATCH(AF947, 'Stock List'!$K$11:$K$1010, 0))/INDEX('Stock List'!$L$11:$L$1010, MATCH(AF947, 'Stock List'!$K$11:$K$1010, 0)))*AE947), 2), 0)</f>
        <v>0</v>
      </c>
      <c r="BZ947" s="20"/>
      <c r="CA947" s="20">
        <f>IFERROR(ROUND(((INDEX('Stock List'!$M$11:$M$1010, MATCH(AH947, 'Stock List'!$K$11:$K$1010, 0))/INDEX('Stock List'!$L$11:$L$1010, MATCH(AH947, 'Stock List'!$K$11:$K$1010, 0)))*AG947), 2), 0)</f>
        <v>0</v>
      </c>
      <c r="CB947" s="20"/>
      <c r="CC947" s="20">
        <f>IFERROR(ROUND(((INDEX('Stock List'!$M$11:$M$1010, MATCH(AJ947, 'Stock List'!$K$11:$K$1010, 0))/INDEX('Stock List'!$L$11:$L$1010, MATCH(AJ947, 'Stock List'!$K$11:$K$1010, 0)))*AI947), 2), 0)</f>
        <v>0</v>
      </c>
      <c r="CD947" s="20"/>
      <c r="CE947" s="20">
        <f>IFERROR(ROUND(((INDEX('Stock List'!$M$11:$M$1010, MATCH(AL947, 'Stock List'!$K$11:$K$1010, 0))/INDEX('Stock List'!$L$11:$L$1010, MATCH(AL947, 'Stock List'!$K$11:$K$1010, 0)))*AK947), 2), 0)</f>
        <v>0</v>
      </c>
      <c r="CF947" s="20"/>
      <c r="CG947" s="20">
        <f>IFERROR(ROUND(((INDEX('Stock List'!$M$11:$M$1010, MATCH(AN947, 'Stock List'!$K$11:$K$1010, 0))/INDEX('Stock List'!$L$11:$L$1010, MATCH(AN947, 'Stock List'!$K$11:$K$1010, 0)))*AM947), 2), 0)</f>
        <v>0</v>
      </c>
      <c r="CH947" s="20"/>
      <c r="CI947" s="20">
        <f>IFERROR(ROUND(((INDEX('Stock List'!$M$11:$M$1010, MATCH(AP947, 'Stock List'!$K$11:$K$1010, 0))/INDEX('Stock List'!$L$11:$L$1010, MATCH(AP947, 'Stock List'!$K$11:$K$1010, 0)))*AO947), 2), 0)</f>
        <v>0</v>
      </c>
      <c r="CJ947" s="20"/>
      <c r="CK947" s="20">
        <f>IFERROR(ROUND(((INDEX('Stock List'!$M$11:$M$1010, MATCH(AR947, 'Stock List'!$K$11:$K$1010, 0))/INDEX('Stock List'!$L$11:$L$1010, MATCH(AR947, 'Stock List'!$K$11:$K$1010, 0)))*AQ947), 2), 0)</f>
        <v>0</v>
      </c>
      <c r="CL947" s="20"/>
      <c r="CM947" s="20">
        <f>IFERROR(ROUND(((INDEX('Stock List'!$M$11:$M$1010, MATCH(AT947, 'Stock List'!$K$11:$K$1010, 0))/INDEX('Stock List'!$L$11:$L$1010, MATCH(AT947, 'Stock List'!$K$11:$K$1010, 0)))*AS947), 2), 0)</f>
        <v>0</v>
      </c>
      <c r="CN947" s="20"/>
      <c r="CO947" s="20">
        <f>IFERROR(ROUND(((INDEX('Stock List'!$M$11:$M$1010, MATCH(AV947, 'Stock List'!$K$11:$K$1010, 0))/INDEX('Stock List'!$L$11:$L$1010, MATCH(AV947, 'Stock List'!$K$11:$K$1010, 0)))*AU947), 2), 0)</f>
        <v>0</v>
      </c>
      <c r="CP947" s="20"/>
      <c r="CQ947" s="20">
        <f>IFERROR(ROUND(((INDEX('Stock List'!$M$11:$M$1010, MATCH(AX947, 'Stock List'!$K$11:$K$1010, 0))/INDEX('Stock List'!$L$11:$L$1010, MATCH(AX947, 'Stock List'!$K$11:$K$1010, 0)))*AW947), 2), 0)</f>
        <v>0</v>
      </c>
      <c r="CR947" s="22"/>
      <c r="CT947" s="106" t="str">
        <f t="shared" si="757"/>
        <v/>
      </c>
      <c r="CU947" s="22" t="str">
        <f t="shared" si="758"/>
        <v/>
      </c>
      <c r="CX947" s="106" t="str">
        <f t="shared" si="759"/>
        <v/>
      </c>
      <c r="CY947" s="20" t="str">
        <f t="shared" si="760"/>
        <v/>
      </c>
      <c r="CZ947" s="22" t="str">
        <f t="shared" si="761"/>
        <v/>
      </c>
      <c r="DB947" s="76" t="str">
        <f>IF($H947="", "", COUNTIF($G$11:$G$1010, "&gt;"&amp;$G947)+1+COUNTIF($G$11:$G947, $G947)-1)</f>
        <v/>
      </c>
      <c r="DC947" s="76" t="str">
        <f>IF($H947="", "", COUNTIF($CZ$11:$CZ$1010, "&gt;"&amp;$CZ947)+1+COUNTIF($CZ$11:$CZ947, $CZ947)-1)</f>
        <v/>
      </c>
      <c r="DE947" s="147" t="str">
        <f t="shared" si="762"/>
        <v/>
      </c>
      <c r="DF947" s="148"/>
      <c r="DG947" s="19" t="str">
        <f t="shared" si="763"/>
        <v/>
      </c>
      <c r="DH947" s="153" t="str">
        <f t="shared" si="764"/>
        <v/>
      </c>
      <c r="DI947" s="19" t="str">
        <f t="shared" si="716"/>
        <v/>
      </c>
      <c r="DJ947" s="153" t="str">
        <f t="shared" si="717"/>
        <v/>
      </c>
      <c r="DK947" s="19" t="str">
        <f t="shared" si="718"/>
        <v/>
      </c>
      <c r="DL947" s="153" t="str">
        <f t="shared" si="719"/>
        <v/>
      </c>
      <c r="DM947" s="19" t="str">
        <f t="shared" si="720"/>
        <v/>
      </c>
      <c r="DN947" s="153" t="str">
        <f t="shared" si="721"/>
        <v/>
      </c>
      <c r="DO947" s="19" t="str">
        <f t="shared" si="722"/>
        <v/>
      </c>
      <c r="DP947" s="153" t="str">
        <f t="shared" si="723"/>
        <v/>
      </c>
      <c r="DQ947" s="19" t="str">
        <f t="shared" si="724"/>
        <v/>
      </c>
      <c r="DR947" s="153" t="str">
        <f t="shared" si="725"/>
        <v/>
      </c>
      <c r="DS947" s="19" t="str">
        <f t="shared" si="726"/>
        <v/>
      </c>
      <c r="DT947" s="153" t="str">
        <f t="shared" si="727"/>
        <v/>
      </c>
      <c r="DU947" s="19" t="str">
        <f t="shared" si="728"/>
        <v/>
      </c>
      <c r="DV947" s="153" t="str">
        <f t="shared" si="729"/>
        <v/>
      </c>
      <c r="DW947" s="19" t="str">
        <f t="shared" si="730"/>
        <v/>
      </c>
      <c r="DX947" s="153" t="str">
        <f t="shared" si="731"/>
        <v/>
      </c>
      <c r="DY947" s="19" t="str">
        <f t="shared" si="732"/>
        <v/>
      </c>
      <c r="DZ947" s="153" t="str">
        <f t="shared" si="733"/>
        <v/>
      </c>
      <c r="EA947" s="19" t="str">
        <f t="shared" si="734"/>
        <v/>
      </c>
      <c r="EB947" s="153" t="str">
        <f t="shared" si="735"/>
        <v/>
      </c>
      <c r="EC947" s="19" t="str">
        <f t="shared" si="736"/>
        <v/>
      </c>
      <c r="ED947" s="153" t="str">
        <f t="shared" si="737"/>
        <v/>
      </c>
      <c r="EE947" s="19" t="str">
        <f t="shared" si="738"/>
        <v/>
      </c>
      <c r="EF947" s="153" t="str">
        <f t="shared" si="739"/>
        <v/>
      </c>
      <c r="EG947" s="19" t="str">
        <f t="shared" si="740"/>
        <v/>
      </c>
      <c r="EH947" s="153" t="str">
        <f t="shared" si="741"/>
        <v/>
      </c>
      <c r="EI947" s="19" t="str">
        <f t="shared" si="742"/>
        <v/>
      </c>
      <c r="EJ947" s="153" t="str">
        <f t="shared" si="743"/>
        <v/>
      </c>
      <c r="EK947" s="19" t="str">
        <f t="shared" si="744"/>
        <v/>
      </c>
      <c r="EL947" s="153" t="str">
        <f t="shared" si="745"/>
        <v/>
      </c>
      <c r="EM947" s="19" t="str">
        <f t="shared" si="746"/>
        <v/>
      </c>
      <c r="EN947" s="153" t="str">
        <f t="shared" si="747"/>
        <v/>
      </c>
      <c r="EO947" s="19" t="str">
        <f t="shared" si="748"/>
        <v/>
      </c>
      <c r="EP947" s="153" t="str">
        <f t="shared" si="749"/>
        <v/>
      </c>
      <c r="EQ947" s="19" t="str">
        <f t="shared" si="750"/>
        <v/>
      </c>
      <c r="ER947" s="153" t="str">
        <f t="shared" si="751"/>
        <v/>
      </c>
      <c r="ES947" s="19" t="str">
        <f t="shared" si="752"/>
        <v/>
      </c>
      <c r="ET947" s="153" t="str">
        <f t="shared" si="753"/>
        <v/>
      </c>
    </row>
    <row r="948" spans="1:150" x14ac:dyDescent="0.25">
      <c r="A948" s="31"/>
      <c r="B948" s="91" t="str">
        <f t="shared" si="754"/>
        <v/>
      </c>
      <c r="C948" s="20" t="str">
        <f t="shared" si="714"/>
        <v/>
      </c>
      <c r="D948" s="97" t="str">
        <f t="shared" si="715"/>
        <v/>
      </c>
      <c r="E948" s="62" t="str">
        <f t="shared" si="755"/>
        <v/>
      </c>
      <c r="F948" s="31"/>
      <c r="G948" s="282"/>
      <c r="H948" s="283"/>
      <c r="I948" s="284"/>
      <c r="J948" s="285"/>
      <c r="K948" s="286"/>
      <c r="L948" s="287"/>
      <c r="M948" s="288"/>
      <c r="N948" s="287"/>
      <c r="O948" s="288"/>
      <c r="P948" s="287"/>
      <c r="Q948" s="288"/>
      <c r="R948" s="287"/>
      <c r="S948" s="288"/>
      <c r="T948" s="287"/>
      <c r="U948" s="288"/>
      <c r="V948" s="287"/>
      <c r="W948" s="288"/>
      <c r="X948" s="287"/>
      <c r="Y948" s="288"/>
      <c r="Z948" s="287"/>
      <c r="AA948" s="288"/>
      <c r="AB948" s="287"/>
      <c r="AC948" s="288"/>
      <c r="AD948" s="287"/>
      <c r="AE948" s="288"/>
      <c r="AF948" s="287"/>
      <c r="AG948" s="288"/>
      <c r="AH948" s="287"/>
      <c r="AI948" s="288"/>
      <c r="AJ948" s="287"/>
      <c r="AK948" s="288"/>
      <c r="AL948" s="287"/>
      <c r="AM948" s="288"/>
      <c r="AN948" s="287"/>
      <c r="AO948" s="288"/>
      <c r="AP948" s="287"/>
      <c r="AQ948" s="288"/>
      <c r="AR948" s="287"/>
      <c r="AS948" s="288"/>
      <c r="AT948" s="287"/>
      <c r="AU948" s="288"/>
      <c r="AV948" s="287"/>
      <c r="AW948" s="288"/>
      <c r="AX948" s="287"/>
      <c r="AY948" s="31"/>
      <c r="BA948" s="76" t="str">
        <f t="shared" si="756"/>
        <v/>
      </c>
      <c r="BC948" s="76" t="str">
        <f>IF('Stock List'!$K948="", "", 'Stock List'!$K948)</f>
        <v/>
      </c>
      <c r="BE948" s="106">
        <f>IFERROR(ROUND(((INDEX('Stock List'!$M$11:$M$1010, MATCH(L948, 'Stock List'!$K$11:$K$1010, 0))/INDEX('Stock List'!$L$11:$L$1010, MATCH(L948, 'Stock List'!$K$11:$K$1010, 0)))*K948), 2), 0)</f>
        <v>0</v>
      </c>
      <c r="BF948" s="20"/>
      <c r="BG948" s="20">
        <f>IFERROR(ROUND(((INDEX('Stock List'!$M$11:$M$1010, MATCH(N948, 'Stock List'!$K$11:$K$1010, 0))/INDEX('Stock List'!$L$11:$L$1010, MATCH(N948, 'Stock List'!$K$11:$K$1010, 0)))*M948), 2), 0)</f>
        <v>0</v>
      </c>
      <c r="BH948" s="20"/>
      <c r="BI948" s="20">
        <f>IFERROR(ROUND(((INDEX('Stock List'!$M$11:$M$1010, MATCH(P948, 'Stock List'!$K$11:$K$1010, 0))/INDEX('Stock List'!$L$11:$L$1010, MATCH(P948, 'Stock List'!$K$11:$K$1010, 0)))*O948), 2), 0)</f>
        <v>0</v>
      </c>
      <c r="BJ948" s="20"/>
      <c r="BK948" s="20">
        <f>IFERROR(ROUND(((INDEX('Stock List'!$M$11:$M$1010, MATCH(R948, 'Stock List'!$K$11:$K$1010, 0))/INDEX('Stock List'!$L$11:$L$1010, MATCH(R948, 'Stock List'!$K$11:$K$1010, 0)))*Q948), 2), 0)</f>
        <v>0</v>
      </c>
      <c r="BL948" s="20"/>
      <c r="BM948" s="20">
        <f>IFERROR(ROUND(((INDEX('Stock List'!$M$11:$M$1010, MATCH(T948, 'Stock List'!$K$11:$K$1010, 0))/INDEX('Stock List'!$L$11:$L$1010, MATCH(T948, 'Stock List'!$K$11:$K$1010, 0)))*S948), 2), 0)</f>
        <v>0</v>
      </c>
      <c r="BN948" s="20"/>
      <c r="BO948" s="20">
        <f>IFERROR(ROUND(((INDEX('Stock List'!$M$11:$M$1010, MATCH(V948, 'Stock List'!$K$11:$K$1010, 0))/INDEX('Stock List'!$L$11:$L$1010, MATCH(V948, 'Stock List'!$K$11:$K$1010, 0)))*U948), 2), 0)</f>
        <v>0</v>
      </c>
      <c r="BP948" s="20"/>
      <c r="BQ948" s="20">
        <f>IFERROR(ROUND(((INDEX('Stock List'!$M$11:$M$1010, MATCH(X948, 'Stock List'!$K$11:$K$1010, 0))/INDEX('Stock List'!$L$11:$L$1010, MATCH(X948, 'Stock List'!$K$11:$K$1010, 0)))*W948), 2), 0)</f>
        <v>0</v>
      </c>
      <c r="BR948" s="20"/>
      <c r="BS948" s="20">
        <f>IFERROR(ROUND(((INDEX('Stock List'!$M$11:$M$1010, MATCH(Z948, 'Stock List'!$K$11:$K$1010, 0))/INDEX('Stock List'!$L$11:$L$1010, MATCH(Z948, 'Stock List'!$K$11:$K$1010, 0)))*Y948), 2), 0)</f>
        <v>0</v>
      </c>
      <c r="BT948" s="20"/>
      <c r="BU948" s="20">
        <f>IFERROR(ROUND(((INDEX('Stock List'!$M$11:$M$1010, MATCH(AB948, 'Stock List'!$K$11:$K$1010, 0))/INDEX('Stock List'!$L$11:$L$1010, MATCH(AB948, 'Stock List'!$K$11:$K$1010, 0)))*AA948), 2), 0)</f>
        <v>0</v>
      </c>
      <c r="BV948" s="20"/>
      <c r="BW948" s="20">
        <f>IFERROR(ROUND(((INDEX('Stock List'!$M$11:$M$1010, MATCH(AD948, 'Stock List'!$K$11:$K$1010, 0))/INDEX('Stock List'!$L$11:$L$1010, MATCH(AD948, 'Stock List'!$K$11:$K$1010, 0)))*AC948), 2), 0)</f>
        <v>0</v>
      </c>
      <c r="BX948" s="20"/>
      <c r="BY948" s="20">
        <f>IFERROR(ROUND(((INDEX('Stock List'!$M$11:$M$1010, MATCH(AF948, 'Stock List'!$K$11:$K$1010, 0))/INDEX('Stock List'!$L$11:$L$1010, MATCH(AF948, 'Stock List'!$K$11:$K$1010, 0)))*AE948), 2), 0)</f>
        <v>0</v>
      </c>
      <c r="BZ948" s="20"/>
      <c r="CA948" s="20">
        <f>IFERROR(ROUND(((INDEX('Stock List'!$M$11:$M$1010, MATCH(AH948, 'Stock List'!$K$11:$K$1010, 0))/INDEX('Stock List'!$L$11:$L$1010, MATCH(AH948, 'Stock List'!$K$11:$K$1010, 0)))*AG948), 2), 0)</f>
        <v>0</v>
      </c>
      <c r="CB948" s="20"/>
      <c r="CC948" s="20">
        <f>IFERROR(ROUND(((INDEX('Stock List'!$M$11:$M$1010, MATCH(AJ948, 'Stock List'!$K$11:$K$1010, 0))/INDEX('Stock List'!$L$11:$L$1010, MATCH(AJ948, 'Stock List'!$K$11:$K$1010, 0)))*AI948), 2), 0)</f>
        <v>0</v>
      </c>
      <c r="CD948" s="20"/>
      <c r="CE948" s="20">
        <f>IFERROR(ROUND(((INDEX('Stock List'!$M$11:$M$1010, MATCH(AL948, 'Stock List'!$K$11:$K$1010, 0))/INDEX('Stock List'!$L$11:$L$1010, MATCH(AL948, 'Stock List'!$K$11:$K$1010, 0)))*AK948), 2), 0)</f>
        <v>0</v>
      </c>
      <c r="CF948" s="20"/>
      <c r="CG948" s="20">
        <f>IFERROR(ROUND(((INDEX('Stock List'!$M$11:$M$1010, MATCH(AN948, 'Stock List'!$K$11:$K$1010, 0))/INDEX('Stock List'!$L$11:$L$1010, MATCH(AN948, 'Stock List'!$K$11:$K$1010, 0)))*AM948), 2), 0)</f>
        <v>0</v>
      </c>
      <c r="CH948" s="20"/>
      <c r="CI948" s="20">
        <f>IFERROR(ROUND(((INDEX('Stock List'!$M$11:$M$1010, MATCH(AP948, 'Stock List'!$K$11:$K$1010, 0))/INDEX('Stock List'!$L$11:$L$1010, MATCH(AP948, 'Stock List'!$K$11:$K$1010, 0)))*AO948), 2), 0)</f>
        <v>0</v>
      </c>
      <c r="CJ948" s="20"/>
      <c r="CK948" s="20">
        <f>IFERROR(ROUND(((INDEX('Stock List'!$M$11:$M$1010, MATCH(AR948, 'Stock List'!$K$11:$K$1010, 0))/INDEX('Stock List'!$L$11:$L$1010, MATCH(AR948, 'Stock List'!$K$11:$K$1010, 0)))*AQ948), 2), 0)</f>
        <v>0</v>
      </c>
      <c r="CL948" s="20"/>
      <c r="CM948" s="20">
        <f>IFERROR(ROUND(((INDEX('Stock List'!$M$11:$M$1010, MATCH(AT948, 'Stock List'!$K$11:$K$1010, 0))/INDEX('Stock List'!$L$11:$L$1010, MATCH(AT948, 'Stock List'!$K$11:$K$1010, 0)))*AS948), 2), 0)</f>
        <v>0</v>
      </c>
      <c r="CN948" s="20"/>
      <c r="CO948" s="20">
        <f>IFERROR(ROUND(((INDEX('Stock List'!$M$11:$M$1010, MATCH(AV948, 'Stock List'!$K$11:$K$1010, 0))/INDEX('Stock List'!$L$11:$L$1010, MATCH(AV948, 'Stock List'!$K$11:$K$1010, 0)))*AU948), 2), 0)</f>
        <v>0</v>
      </c>
      <c r="CP948" s="20"/>
      <c r="CQ948" s="20">
        <f>IFERROR(ROUND(((INDEX('Stock List'!$M$11:$M$1010, MATCH(AX948, 'Stock List'!$K$11:$K$1010, 0))/INDEX('Stock List'!$L$11:$L$1010, MATCH(AX948, 'Stock List'!$K$11:$K$1010, 0)))*AW948), 2), 0)</f>
        <v>0</v>
      </c>
      <c r="CR948" s="22"/>
      <c r="CT948" s="106" t="str">
        <f t="shared" si="757"/>
        <v/>
      </c>
      <c r="CU948" s="22" t="str">
        <f t="shared" si="758"/>
        <v/>
      </c>
      <c r="CX948" s="106" t="str">
        <f t="shared" si="759"/>
        <v/>
      </c>
      <c r="CY948" s="20" t="str">
        <f t="shared" si="760"/>
        <v/>
      </c>
      <c r="CZ948" s="22" t="str">
        <f t="shared" si="761"/>
        <v/>
      </c>
      <c r="DB948" s="76" t="str">
        <f>IF($H948="", "", COUNTIF($G$11:$G$1010, "&gt;"&amp;$G948)+1+COUNTIF($G$11:$G948, $G948)-1)</f>
        <v/>
      </c>
      <c r="DC948" s="76" t="str">
        <f>IF($H948="", "", COUNTIF($CZ$11:$CZ$1010, "&gt;"&amp;$CZ948)+1+COUNTIF($CZ$11:$CZ948, $CZ948)-1)</f>
        <v/>
      </c>
      <c r="DE948" s="147" t="str">
        <f t="shared" si="762"/>
        <v/>
      </c>
      <c r="DF948" s="148"/>
      <c r="DG948" s="19" t="str">
        <f t="shared" si="763"/>
        <v/>
      </c>
      <c r="DH948" s="153" t="str">
        <f t="shared" si="764"/>
        <v/>
      </c>
      <c r="DI948" s="19" t="str">
        <f t="shared" si="716"/>
        <v/>
      </c>
      <c r="DJ948" s="153" t="str">
        <f t="shared" si="717"/>
        <v/>
      </c>
      <c r="DK948" s="19" t="str">
        <f t="shared" si="718"/>
        <v/>
      </c>
      <c r="DL948" s="153" t="str">
        <f t="shared" si="719"/>
        <v/>
      </c>
      <c r="DM948" s="19" t="str">
        <f t="shared" si="720"/>
        <v/>
      </c>
      <c r="DN948" s="153" t="str">
        <f t="shared" si="721"/>
        <v/>
      </c>
      <c r="DO948" s="19" t="str">
        <f t="shared" si="722"/>
        <v/>
      </c>
      <c r="DP948" s="153" t="str">
        <f t="shared" si="723"/>
        <v/>
      </c>
      <c r="DQ948" s="19" t="str">
        <f t="shared" si="724"/>
        <v/>
      </c>
      <c r="DR948" s="153" t="str">
        <f t="shared" si="725"/>
        <v/>
      </c>
      <c r="DS948" s="19" t="str">
        <f t="shared" si="726"/>
        <v/>
      </c>
      <c r="DT948" s="153" t="str">
        <f t="shared" si="727"/>
        <v/>
      </c>
      <c r="DU948" s="19" t="str">
        <f t="shared" si="728"/>
        <v/>
      </c>
      <c r="DV948" s="153" t="str">
        <f t="shared" si="729"/>
        <v/>
      </c>
      <c r="DW948" s="19" t="str">
        <f t="shared" si="730"/>
        <v/>
      </c>
      <c r="DX948" s="153" t="str">
        <f t="shared" si="731"/>
        <v/>
      </c>
      <c r="DY948" s="19" t="str">
        <f t="shared" si="732"/>
        <v/>
      </c>
      <c r="DZ948" s="153" t="str">
        <f t="shared" si="733"/>
        <v/>
      </c>
      <c r="EA948" s="19" t="str">
        <f t="shared" si="734"/>
        <v/>
      </c>
      <c r="EB948" s="153" t="str">
        <f t="shared" si="735"/>
        <v/>
      </c>
      <c r="EC948" s="19" t="str">
        <f t="shared" si="736"/>
        <v/>
      </c>
      <c r="ED948" s="153" t="str">
        <f t="shared" si="737"/>
        <v/>
      </c>
      <c r="EE948" s="19" t="str">
        <f t="shared" si="738"/>
        <v/>
      </c>
      <c r="EF948" s="153" t="str">
        <f t="shared" si="739"/>
        <v/>
      </c>
      <c r="EG948" s="19" t="str">
        <f t="shared" si="740"/>
        <v/>
      </c>
      <c r="EH948" s="153" t="str">
        <f t="shared" si="741"/>
        <v/>
      </c>
      <c r="EI948" s="19" t="str">
        <f t="shared" si="742"/>
        <v/>
      </c>
      <c r="EJ948" s="153" t="str">
        <f t="shared" si="743"/>
        <v/>
      </c>
      <c r="EK948" s="19" t="str">
        <f t="shared" si="744"/>
        <v/>
      </c>
      <c r="EL948" s="153" t="str">
        <f t="shared" si="745"/>
        <v/>
      </c>
      <c r="EM948" s="19" t="str">
        <f t="shared" si="746"/>
        <v/>
      </c>
      <c r="EN948" s="153" t="str">
        <f t="shared" si="747"/>
        <v/>
      </c>
      <c r="EO948" s="19" t="str">
        <f t="shared" si="748"/>
        <v/>
      </c>
      <c r="EP948" s="153" t="str">
        <f t="shared" si="749"/>
        <v/>
      </c>
      <c r="EQ948" s="19" t="str">
        <f t="shared" si="750"/>
        <v/>
      </c>
      <c r="ER948" s="153" t="str">
        <f t="shared" si="751"/>
        <v/>
      </c>
      <c r="ES948" s="19" t="str">
        <f t="shared" si="752"/>
        <v/>
      </c>
      <c r="ET948" s="153" t="str">
        <f t="shared" si="753"/>
        <v/>
      </c>
    </row>
    <row r="949" spans="1:150" x14ac:dyDescent="0.25">
      <c r="A949" s="31"/>
      <c r="B949" s="91" t="str">
        <f t="shared" si="754"/>
        <v/>
      </c>
      <c r="C949" s="20" t="str">
        <f t="shared" si="714"/>
        <v/>
      </c>
      <c r="D949" s="97" t="str">
        <f t="shared" si="715"/>
        <v/>
      </c>
      <c r="E949" s="62" t="str">
        <f t="shared" si="755"/>
        <v/>
      </c>
      <c r="F949" s="31"/>
      <c r="G949" s="282"/>
      <c r="H949" s="283"/>
      <c r="I949" s="284"/>
      <c r="J949" s="285"/>
      <c r="K949" s="286"/>
      <c r="L949" s="287"/>
      <c r="M949" s="288"/>
      <c r="N949" s="287"/>
      <c r="O949" s="288"/>
      <c r="P949" s="287"/>
      <c r="Q949" s="288"/>
      <c r="R949" s="287"/>
      <c r="S949" s="288"/>
      <c r="T949" s="287"/>
      <c r="U949" s="288"/>
      <c r="V949" s="287"/>
      <c r="W949" s="288"/>
      <c r="X949" s="287"/>
      <c r="Y949" s="288"/>
      <c r="Z949" s="287"/>
      <c r="AA949" s="288"/>
      <c r="AB949" s="287"/>
      <c r="AC949" s="288"/>
      <c r="AD949" s="287"/>
      <c r="AE949" s="288"/>
      <c r="AF949" s="287"/>
      <c r="AG949" s="288"/>
      <c r="AH949" s="287"/>
      <c r="AI949" s="288"/>
      <c r="AJ949" s="287"/>
      <c r="AK949" s="288"/>
      <c r="AL949" s="287"/>
      <c r="AM949" s="288"/>
      <c r="AN949" s="287"/>
      <c r="AO949" s="288"/>
      <c r="AP949" s="287"/>
      <c r="AQ949" s="288"/>
      <c r="AR949" s="287"/>
      <c r="AS949" s="288"/>
      <c r="AT949" s="287"/>
      <c r="AU949" s="288"/>
      <c r="AV949" s="287"/>
      <c r="AW949" s="288"/>
      <c r="AX949" s="287"/>
      <c r="AY949" s="31"/>
      <c r="BA949" s="76" t="str">
        <f t="shared" si="756"/>
        <v/>
      </c>
      <c r="BC949" s="76" t="str">
        <f>IF('Stock List'!$K949="", "", 'Stock List'!$K949)</f>
        <v/>
      </c>
      <c r="BE949" s="106">
        <f>IFERROR(ROUND(((INDEX('Stock List'!$M$11:$M$1010, MATCH(L949, 'Stock List'!$K$11:$K$1010, 0))/INDEX('Stock List'!$L$11:$L$1010, MATCH(L949, 'Stock List'!$K$11:$K$1010, 0)))*K949), 2), 0)</f>
        <v>0</v>
      </c>
      <c r="BF949" s="20"/>
      <c r="BG949" s="20">
        <f>IFERROR(ROUND(((INDEX('Stock List'!$M$11:$M$1010, MATCH(N949, 'Stock List'!$K$11:$K$1010, 0))/INDEX('Stock List'!$L$11:$L$1010, MATCH(N949, 'Stock List'!$K$11:$K$1010, 0)))*M949), 2), 0)</f>
        <v>0</v>
      </c>
      <c r="BH949" s="20"/>
      <c r="BI949" s="20">
        <f>IFERROR(ROUND(((INDEX('Stock List'!$M$11:$M$1010, MATCH(P949, 'Stock List'!$K$11:$K$1010, 0))/INDEX('Stock List'!$L$11:$L$1010, MATCH(P949, 'Stock List'!$K$11:$K$1010, 0)))*O949), 2), 0)</f>
        <v>0</v>
      </c>
      <c r="BJ949" s="20"/>
      <c r="BK949" s="20">
        <f>IFERROR(ROUND(((INDEX('Stock List'!$M$11:$M$1010, MATCH(R949, 'Stock List'!$K$11:$K$1010, 0))/INDEX('Stock List'!$L$11:$L$1010, MATCH(R949, 'Stock List'!$K$11:$K$1010, 0)))*Q949), 2), 0)</f>
        <v>0</v>
      </c>
      <c r="BL949" s="20"/>
      <c r="BM949" s="20">
        <f>IFERROR(ROUND(((INDEX('Stock List'!$M$11:$M$1010, MATCH(T949, 'Stock List'!$K$11:$K$1010, 0))/INDEX('Stock List'!$L$11:$L$1010, MATCH(T949, 'Stock List'!$K$11:$K$1010, 0)))*S949), 2), 0)</f>
        <v>0</v>
      </c>
      <c r="BN949" s="20"/>
      <c r="BO949" s="20">
        <f>IFERROR(ROUND(((INDEX('Stock List'!$M$11:$M$1010, MATCH(V949, 'Stock List'!$K$11:$K$1010, 0))/INDEX('Stock List'!$L$11:$L$1010, MATCH(V949, 'Stock List'!$K$11:$K$1010, 0)))*U949), 2), 0)</f>
        <v>0</v>
      </c>
      <c r="BP949" s="20"/>
      <c r="BQ949" s="20">
        <f>IFERROR(ROUND(((INDEX('Stock List'!$M$11:$M$1010, MATCH(X949, 'Stock List'!$K$11:$K$1010, 0))/INDEX('Stock List'!$L$11:$L$1010, MATCH(X949, 'Stock List'!$K$11:$K$1010, 0)))*W949), 2), 0)</f>
        <v>0</v>
      </c>
      <c r="BR949" s="20"/>
      <c r="BS949" s="20">
        <f>IFERROR(ROUND(((INDEX('Stock List'!$M$11:$M$1010, MATCH(Z949, 'Stock List'!$K$11:$K$1010, 0))/INDEX('Stock List'!$L$11:$L$1010, MATCH(Z949, 'Stock List'!$K$11:$K$1010, 0)))*Y949), 2), 0)</f>
        <v>0</v>
      </c>
      <c r="BT949" s="20"/>
      <c r="BU949" s="20">
        <f>IFERROR(ROUND(((INDEX('Stock List'!$M$11:$M$1010, MATCH(AB949, 'Stock List'!$K$11:$K$1010, 0))/INDEX('Stock List'!$L$11:$L$1010, MATCH(AB949, 'Stock List'!$K$11:$K$1010, 0)))*AA949), 2), 0)</f>
        <v>0</v>
      </c>
      <c r="BV949" s="20"/>
      <c r="BW949" s="20">
        <f>IFERROR(ROUND(((INDEX('Stock List'!$M$11:$M$1010, MATCH(AD949, 'Stock List'!$K$11:$K$1010, 0))/INDEX('Stock List'!$L$11:$L$1010, MATCH(AD949, 'Stock List'!$K$11:$K$1010, 0)))*AC949), 2), 0)</f>
        <v>0</v>
      </c>
      <c r="BX949" s="20"/>
      <c r="BY949" s="20">
        <f>IFERROR(ROUND(((INDEX('Stock List'!$M$11:$M$1010, MATCH(AF949, 'Stock List'!$K$11:$K$1010, 0))/INDEX('Stock List'!$L$11:$L$1010, MATCH(AF949, 'Stock List'!$K$11:$K$1010, 0)))*AE949), 2), 0)</f>
        <v>0</v>
      </c>
      <c r="BZ949" s="20"/>
      <c r="CA949" s="20">
        <f>IFERROR(ROUND(((INDEX('Stock List'!$M$11:$M$1010, MATCH(AH949, 'Stock List'!$K$11:$K$1010, 0))/INDEX('Stock List'!$L$11:$L$1010, MATCH(AH949, 'Stock List'!$K$11:$K$1010, 0)))*AG949), 2), 0)</f>
        <v>0</v>
      </c>
      <c r="CB949" s="20"/>
      <c r="CC949" s="20">
        <f>IFERROR(ROUND(((INDEX('Stock List'!$M$11:$M$1010, MATCH(AJ949, 'Stock List'!$K$11:$K$1010, 0))/INDEX('Stock List'!$L$11:$L$1010, MATCH(AJ949, 'Stock List'!$K$11:$K$1010, 0)))*AI949), 2), 0)</f>
        <v>0</v>
      </c>
      <c r="CD949" s="20"/>
      <c r="CE949" s="20">
        <f>IFERROR(ROUND(((INDEX('Stock List'!$M$11:$M$1010, MATCH(AL949, 'Stock List'!$K$11:$K$1010, 0))/INDEX('Stock List'!$L$11:$L$1010, MATCH(AL949, 'Stock List'!$K$11:$K$1010, 0)))*AK949), 2), 0)</f>
        <v>0</v>
      </c>
      <c r="CF949" s="20"/>
      <c r="CG949" s="20">
        <f>IFERROR(ROUND(((INDEX('Stock List'!$M$11:$M$1010, MATCH(AN949, 'Stock List'!$K$11:$K$1010, 0))/INDEX('Stock List'!$L$11:$L$1010, MATCH(AN949, 'Stock List'!$K$11:$K$1010, 0)))*AM949), 2), 0)</f>
        <v>0</v>
      </c>
      <c r="CH949" s="20"/>
      <c r="CI949" s="20">
        <f>IFERROR(ROUND(((INDEX('Stock List'!$M$11:$M$1010, MATCH(AP949, 'Stock List'!$K$11:$K$1010, 0))/INDEX('Stock List'!$L$11:$L$1010, MATCH(AP949, 'Stock List'!$K$11:$K$1010, 0)))*AO949), 2), 0)</f>
        <v>0</v>
      </c>
      <c r="CJ949" s="20"/>
      <c r="CK949" s="20">
        <f>IFERROR(ROUND(((INDEX('Stock List'!$M$11:$M$1010, MATCH(AR949, 'Stock List'!$K$11:$K$1010, 0))/INDEX('Stock List'!$L$11:$L$1010, MATCH(AR949, 'Stock List'!$K$11:$K$1010, 0)))*AQ949), 2), 0)</f>
        <v>0</v>
      </c>
      <c r="CL949" s="20"/>
      <c r="CM949" s="20">
        <f>IFERROR(ROUND(((INDEX('Stock List'!$M$11:$M$1010, MATCH(AT949, 'Stock List'!$K$11:$K$1010, 0))/INDEX('Stock List'!$L$11:$L$1010, MATCH(AT949, 'Stock List'!$K$11:$K$1010, 0)))*AS949), 2), 0)</f>
        <v>0</v>
      </c>
      <c r="CN949" s="20"/>
      <c r="CO949" s="20">
        <f>IFERROR(ROUND(((INDEX('Stock List'!$M$11:$M$1010, MATCH(AV949, 'Stock List'!$K$11:$K$1010, 0))/INDEX('Stock List'!$L$11:$L$1010, MATCH(AV949, 'Stock List'!$K$11:$K$1010, 0)))*AU949), 2), 0)</f>
        <v>0</v>
      </c>
      <c r="CP949" s="20"/>
      <c r="CQ949" s="20">
        <f>IFERROR(ROUND(((INDEX('Stock List'!$M$11:$M$1010, MATCH(AX949, 'Stock List'!$K$11:$K$1010, 0))/INDEX('Stock List'!$L$11:$L$1010, MATCH(AX949, 'Stock List'!$K$11:$K$1010, 0)))*AW949), 2), 0)</f>
        <v>0</v>
      </c>
      <c r="CR949" s="22"/>
      <c r="CT949" s="106" t="str">
        <f t="shared" si="757"/>
        <v/>
      </c>
      <c r="CU949" s="22" t="str">
        <f t="shared" si="758"/>
        <v/>
      </c>
      <c r="CX949" s="106" t="str">
        <f t="shared" si="759"/>
        <v/>
      </c>
      <c r="CY949" s="20" t="str">
        <f t="shared" si="760"/>
        <v/>
      </c>
      <c r="CZ949" s="22" t="str">
        <f t="shared" si="761"/>
        <v/>
      </c>
      <c r="DB949" s="76" t="str">
        <f>IF($H949="", "", COUNTIF($G$11:$G$1010, "&gt;"&amp;$G949)+1+COUNTIF($G$11:$G949, $G949)-1)</f>
        <v/>
      </c>
      <c r="DC949" s="76" t="str">
        <f>IF($H949="", "", COUNTIF($CZ$11:$CZ$1010, "&gt;"&amp;$CZ949)+1+COUNTIF($CZ$11:$CZ949, $CZ949)-1)</f>
        <v/>
      </c>
      <c r="DE949" s="147" t="str">
        <f t="shared" si="762"/>
        <v/>
      </c>
      <c r="DF949" s="148"/>
      <c r="DG949" s="19" t="str">
        <f t="shared" si="763"/>
        <v/>
      </c>
      <c r="DH949" s="153" t="str">
        <f t="shared" si="764"/>
        <v/>
      </c>
      <c r="DI949" s="19" t="str">
        <f t="shared" si="716"/>
        <v/>
      </c>
      <c r="DJ949" s="153" t="str">
        <f t="shared" si="717"/>
        <v/>
      </c>
      <c r="DK949" s="19" t="str">
        <f t="shared" si="718"/>
        <v/>
      </c>
      <c r="DL949" s="153" t="str">
        <f t="shared" si="719"/>
        <v/>
      </c>
      <c r="DM949" s="19" t="str">
        <f t="shared" si="720"/>
        <v/>
      </c>
      <c r="DN949" s="153" t="str">
        <f t="shared" si="721"/>
        <v/>
      </c>
      <c r="DO949" s="19" t="str">
        <f t="shared" si="722"/>
        <v/>
      </c>
      <c r="DP949" s="153" t="str">
        <f t="shared" si="723"/>
        <v/>
      </c>
      <c r="DQ949" s="19" t="str">
        <f t="shared" si="724"/>
        <v/>
      </c>
      <c r="DR949" s="153" t="str">
        <f t="shared" si="725"/>
        <v/>
      </c>
      <c r="DS949" s="19" t="str">
        <f t="shared" si="726"/>
        <v/>
      </c>
      <c r="DT949" s="153" t="str">
        <f t="shared" si="727"/>
        <v/>
      </c>
      <c r="DU949" s="19" t="str">
        <f t="shared" si="728"/>
        <v/>
      </c>
      <c r="DV949" s="153" t="str">
        <f t="shared" si="729"/>
        <v/>
      </c>
      <c r="DW949" s="19" t="str">
        <f t="shared" si="730"/>
        <v/>
      </c>
      <c r="DX949" s="153" t="str">
        <f t="shared" si="731"/>
        <v/>
      </c>
      <c r="DY949" s="19" t="str">
        <f t="shared" si="732"/>
        <v/>
      </c>
      <c r="DZ949" s="153" t="str">
        <f t="shared" si="733"/>
        <v/>
      </c>
      <c r="EA949" s="19" t="str">
        <f t="shared" si="734"/>
        <v/>
      </c>
      <c r="EB949" s="153" t="str">
        <f t="shared" si="735"/>
        <v/>
      </c>
      <c r="EC949" s="19" t="str">
        <f t="shared" si="736"/>
        <v/>
      </c>
      <c r="ED949" s="153" t="str">
        <f t="shared" si="737"/>
        <v/>
      </c>
      <c r="EE949" s="19" t="str">
        <f t="shared" si="738"/>
        <v/>
      </c>
      <c r="EF949" s="153" t="str">
        <f t="shared" si="739"/>
        <v/>
      </c>
      <c r="EG949" s="19" t="str">
        <f t="shared" si="740"/>
        <v/>
      </c>
      <c r="EH949" s="153" t="str">
        <f t="shared" si="741"/>
        <v/>
      </c>
      <c r="EI949" s="19" t="str">
        <f t="shared" si="742"/>
        <v/>
      </c>
      <c r="EJ949" s="153" t="str">
        <f t="shared" si="743"/>
        <v/>
      </c>
      <c r="EK949" s="19" t="str">
        <f t="shared" si="744"/>
        <v/>
      </c>
      <c r="EL949" s="153" t="str">
        <f t="shared" si="745"/>
        <v/>
      </c>
      <c r="EM949" s="19" t="str">
        <f t="shared" si="746"/>
        <v/>
      </c>
      <c r="EN949" s="153" t="str">
        <f t="shared" si="747"/>
        <v/>
      </c>
      <c r="EO949" s="19" t="str">
        <f t="shared" si="748"/>
        <v/>
      </c>
      <c r="EP949" s="153" t="str">
        <f t="shared" si="749"/>
        <v/>
      </c>
      <c r="EQ949" s="19" t="str">
        <f t="shared" si="750"/>
        <v/>
      </c>
      <c r="ER949" s="153" t="str">
        <f t="shared" si="751"/>
        <v/>
      </c>
      <c r="ES949" s="19" t="str">
        <f t="shared" si="752"/>
        <v/>
      </c>
      <c r="ET949" s="153" t="str">
        <f t="shared" si="753"/>
        <v/>
      </c>
    </row>
    <row r="950" spans="1:150" x14ac:dyDescent="0.25">
      <c r="A950" s="31"/>
      <c r="B950" s="91" t="str">
        <f t="shared" si="754"/>
        <v/>
      </c>
      <c r="C950" s="20" t="str">
        <f t="shared" si="714"/>
        <v/>
      </c>
      <c r="D950" s="97" t="str">
        <f t="shared" si="715"/>
        <v/>
      </c>
      <c r="E950" s="62" t="str">
        <f t="shared" si="755"/>
        <v/>
      </c>
      <c r="F950" s="31"/>
      <c r="G950" s="282"/>
      <c r="H950" s="283"/>
      <c r="I950" s="284"/>
      <c r="J950" s="285"/>
      <c r="K950" s="286"/>
      <c r="L950" s="287"/>
      <c r="M950" s="288"/>
      <c r="N950" s="287"/>
      <c r="O950" s="288"/>
      <c r="P950" s="287"/>
      <c r="Q950" s="288"/>
      <c r="R950" s="287"/>
      <c r="S950" s="288"/>
      <c r="T950" s="287"/>
      <c r="U950" s="288"/>
      <c r="V950" s="287"/>
      <c r="W950" s="288"/>
      <c r="X950" s="287"/>
      <c r="Y950" s="288"/>
      <c r="Z950" s="287"/>
      <c r="AA950" s="288"/>
      <c r="AB950" s="287"/>
      <c r="AC950" s="288"/>
      <c r="AD950" s="287"/>
      <c r="AE950" s="288"/>
      <c r="AF950" s="287"/>
      <c r="AG950" s="288"/>
      <c r="AH950" s="287"/>
      <c r="AI950" s="288"/>
      <c r="AJ950" s="287"/>
      <c r="AK950" s="288"/>
      <c r="AL950" s="287"/>
      <c r="AM950" s="288"/>
      <c r="AN950" s="287"/>
      <c r="AO950" s="288"/>
      <c r="AP950" s="287"/>
      <c r="AQ950" s="288"/>
      <c r="AR950" s="287"/>
      <c r="AS950" s="288"/>
      <c r="AT950" s="287"/>
      <c r="AU950" s="288"/>
      <c r="AV950" s="287"/>
      <c r="AW950" s="288"/>
      <c r="AX950" s="287"/>
      <c r="AY950" s="31"/>
      <c r="BA950" s="76" t="str">
        <f t="shared" si="756"/>
        <v/>
      </c>
      <c r="BC950" s="76" t="str">
        <f>IF('Stock List'!$K950="", "", 'Stock List'!$K950)</f>
        <v/>
      </c>
      <c r="BE950" s="106">
        <f>IFERROR(ROUND(((INDEX('Stock List'!$M$11:$M$1010, MATCH(L950, 'Stock List'!$K$11:$K$1010, 0))/INDEX('Stock List'!$L$11:$L$1010, MATCH(L950, 'Stock List'!$K$11:$K$1010, 0)))*K950), 2), 0)</f>
        <v>0</v>
      </c>
      <c r="BF950" s="20"/>
      <c r="BG950" s="20">
        <f>IFERROR(ROUND(((INDEX('Stock List'!$M$11:$M$1010, MATCH(N950, 'Stock List'!$K$11:$K$1010, 0))/INDEX('Stock List'!$L$11:$L$1010, MATCH(N950, 'Stock List'!$K$11:$K$1010, 0)))*M950), 2), 0)</f>
        <v>0</v>
      </c>
      <c r="BH950" s="20"/>
      <c r="BI950" s="20">
        <f>IFERROR(ROUND(((INDEX('Stock List'!$M$11:$M$1010, MATCH(P950, 'Stock List'!$K$11:$K$1010, 0))/INDEX('Stock List'!$L$11:$L$1010, MATCH(P950, 'Stock List'!$K$11:$K$1010, 0)))*O950), 2), 0)</f>
        <v>0</v>
      </c>
      <c r="BJ950" s="20"/>
      <c r="BK950" s="20">
        <f>IFERROR(ROUND(((INDEX('Stock List'!$M$11:$M$1010, MATCH(R950, 'Stock List'!$K$11:$K$1010, 0))/INDEX('Stock List'!$L$11:$L$1010, MATCH(R950, 'Stock List'!$K$11:$K$1010, 0)))*Q950), 2), 0)</f>
        <v>0</v>
      </c>
      <c r="BL950" s="20"/>
      <c r="BM950" s="20">
        <f>IFERROR(ROUND(((INDEX('Stock List'!$M$11:$M$1010, MATCH(T950, 'Stock List'!$K$11:$K$1010, 0))/INDEX('Stock List'!$L$11:$L$1010, MATCH(T950, 'Stock List'!$K$11:$K$1010, 0)))*S950), 2), 0)</f>
        <v>0</v>
      </c>
      <c r="BN950" s="20"/>
      <c r="BO950" s="20">
        <f>IFERROR(ROUND(((INDEX('Stock List'!$M$11:$M$1010, MATCH(V950, 'Stock List'!$K$11:$K$1010, 0))/INDEX('Stock List'!$L$11:$L$1010, MATCH(V950, 'Stock List'!$K$11:$K$1010, 0)))*U950), 2), 0)</f>
        <v>0</v>
      </c>
      <c r="BP950" s="20"/>
      <c r="BQ950" s="20">
        <f>IFERROR(ROUND(((INDEX('Stock List'!$M$11:$M$1010, MATCH(X950, 'Stock List'!$K$11:$K$1010, 0))/INDEX('Stock List'!$L$11:$L$1010, MATCH(X950, 'Stock List'!$K$11:$K$1010, 0)))*W950), 2), 0)</f>
        <v>0</v>
      </c>
      <c r="BR950" s="20"/>
      <c r="BS950" s="20">
        <f>IFERROR(ROUND(((INDEX('Stock List'!$M$11:$M$1010, MATCH(Z950, 'Stock List'!$K$11:$K$1010, 0))/INDEX('Stock List'!$L$11:$L$1010, MATCH(Z950, 'Stock List'!$K$11:$K$1010, 0)))*Y950), 2), 0)</f>
        <v>0</v>
      </c>
      <c r="BT950" s="20"/>
      <c r="BU950" s="20">
        <f>IFERROR(ROUND(((INDEX('Stock List'!$M$11:$M$1010, MATCH(AB950, 'Stock List'!$K$11:$K$1010, 0))/INDEX('Stock List'!$L$11:$L$1010, MATCH(AB950, 'Stock List'!$K$11:$K$1010, 0)))*AA950), 2), 0)</f>
        <v>0</v>
      </c>
      <c r="BV950" s="20"/>
      <c r="BW950" s="20">
        <f>IFERROR(ROUND(((INDEX('Stock List'!$M$11:$M$1010, MATCH(AD950, 'Stock List'!$K$11:$K$1010, 0))/INDEX('Stock List'!$L$11:$L$1010, MATCH(AD950, 'Stock List'!$K$11:$K$1010, 0)))*AC950), 2), 0)</f>
        <v>0</v>
      </c>
      <c r="BX950" s="20"/>
      <c r="BY950" s="20">
        <f>IFERROR(ROUND(((INDEX('Stock List'!$M$11:$M$1010, MATCH(AF950, 'Stock List'!$K$11:$K$1010, 0))/INDEX('Stock List'!$L$11:$L$1010, MATCH(AF950, 'Stock List'!$K$11:$K$1010, 0)))*AE950), 2), 0)</f>
        <v>0</v>
      </c>
      <c r="BZ950" s="20"/>
      <c r="CA950" s="20">
        <f>IFERROR(ROUND(((INDEX('Stock List'!$M$11:$M$1010, MATCH(AH950, 'Stock List'!$K$11:$K$1010, 0))/INDEX('Stock List'!$L$11:$L$1010, MATCH(AH950, 'Stock List'!$K$11:$K$1010, 0)))*AG950), 2), 0)</f>
        <v>0</v>
      </c>
      <c r="CB950" s="20"/>
      <c r="CC950" s="20">
        <f>IFERROR(ROUND(((INDEX('Stock List'!$M$11:$M$1010, MATCH(AJ950, 'Stock List'!$K$11:$K$1010, 0))/INDEX('Stock List'!$L$11:$L$1010, MATCH(AJ950, 'Stock List'!$K$11:$K$1010, 0)))*AI950), 2), 0)</f>
        <v>0</v>
      </c>
      <c r="CD950" s="20"/>
      <c r="CE950" s="20">
        <f>IFERROR(ROUND(((INDEX('Stock List'!$M$11:$M$1010, MATCH(AL950, 'Stock List'!$K$11:$K$1010, 0))/INDEX('Stock List'!$L$11:$L$1010, MATCH(AL950, 'Stock List'!$K$11:$K$1010, 0)))*AK950), 2), 0)</f>
        <v>0</v>
      </c>
      <c r="CF950" s="20"/>
      <c r="CG950" s="20">
        <f>IFERROR(ROUND(((INDEX('Stock List'!$M$11:$M$1010, MATCH(AN950, 'Stock List'!$K$11:$K$1010, 0))/INDEX('Stock List'!$L$11:$L$1010, MATCH(AN950, 'Stock List'!$K$11:$K$1010, 0)))*AM950), 2), 0)</f>
        <v>0</v>
      </c>
      <c r="CH950" s="20"/>
      <c r="CI950" s="20">
        <f>IFERROR(ROUND(((INDEX('Stock List'!$M$11:$M$1010, MATCH(AP950, 'Stock List'!$K$11:$K$1010, 0))/INDEX('Stock List'!$L$11:$L$1010, MATCH(AP950, 'Stock List'!$K$11:$K$1010, 0)))*AO950), 2), 0)</f>
        <v>0</v>
      </c>
      <c r="CJ950" s="20"/>
      <c r="CK950" s="20">
        <f>IFERROR(ROUND(((INDEX('Stock List'!$M$11:$M$1010, MATCH(AR950, 'Stock List'!$K$11:$K$1010, 0))/INDEX('Stock List'!$L$11:$L$1010, MATCH(AR950, 'Stock List'!$K$11:$K$1010, 0)))*AQ950), 2), 0)</f>
        <v>0</v>
      </c>
      <c r="CL950" s="20"/>
      <c r="CM950" s="20">
        <f>IFERROR(ROUND(((INDEX('Stock List'!$M$11:$M$1010, MATCH(AT950, 'Stock List'!$K$11:$K$1010, 0))/INDEX('Stock List'!$L$11:$L$1010, MATCH(AT950, 'Stock List'!$K$11:$K$1010, 0)))*AS950), 2), 0)</f>
        <v>0</v>
      </c>
      <c r="CN950" s="20"/>
      <c r="CO950" s="20">
        <f>IFERROR(ROUND(((INDEX('Stock List'!$M$11:$M$1010, MATCH(AV950, 'Stock List'!$K$11:$K$1010, 0))/INDEX('Stock List'!$L$11:$L$1010, MATCH(AV950, 'Stock List'!$K$11:$K$1010, 0)))*AU950), 2), 0)</f>
        <v>0</v>
      </c>
      <c r="CP950" s="20"/>
      <c r="CQ950" s="20">
        <f>IFERROR(ROUND(((INDEX('Stock List'!$M$11:$M$1010, MATCH(AX950, 'Stock List'!$K$11:$K$1010, 0))/INDEX('Stock List'!$L$11:$L$1010, MATCH(AX950, 'Stock List'!$K$11:$K$1010, 0)))*AW950), 2), 0)</f>
        <v>0</v>
      </c>
      <c r="CR950" s="22"/>
      <c r="CT950" s="106" t="str">
        <f t="shared" si="757"/>
        <v/>
      </c>
      <c r="CU950" s="22" t="str">
        <f t="shared" si="758"/>
        <v/>
      </c>
      <c r="CX950" s="106" t="str">
        <f t="shared" si="759"/>
        <v/>
      </c>
      <c r="CY950" s="20" t="str">
        <f t="shared" si="760"/>
        <v/>
      </c>
      <c r="CZ950" s="22" t="str">
        <f t="shared" si="761"/>
        <v/>
      </c>
      <c r="DB950" s="76" t="str">
        <f>IF($H950="", "", COUNTIF($G$11:$G$1010, "&gt;"&amp;$G950)+1+COUNTIF($G$11:$G950, $G950)-1)</f>
        <v/>
      </c>
      <c r="DC950" s="76" t="str">
        <f>IF($H950="", "", COUNTIF($CZ$11:$CZ$1010, "&gt;"&amp;$CZ950)+1+COUNTIF($CZ$11:$CZ950, $CZ950)-1)</f>
        <v/>
      </c>
      <c r="DE950" s="147" t="str">
        <f t="shared" si="762"/>
        <v/>
      </c>
      <c r="DF950" s="148"/>
      <c r="DG950" s="19" t="str">
        <f t="shared" si="763"/>
        <v/>
      </c>
      <c r="DH950" s="153" t="str">
        <f t="shared" si="764"/>
        <v/>
      </c>
      <c r="DI950" s="19" t="str">
        <f t="shared" si="716"/>
        <v/>
      </c>
      <c r="DJ950" s="153" t="str">
        <f t="shared" si="717"/>
        <v/>
      </c>
      <c r="DK950" s="19" t="str">
        <f t="shared" si="718"/>
        <v/>
      </c>
      <c r="DL950" s="153" t="str">
        <f t="shared" si="719"/>
        <v/>
      </c>
      <c r="DM950" s="19" t="str">
        <f t="shared" si="720"/>
        <v/>
      </c>
      <c r="DN950" s="153" t="str">
        <f t="shared" si="721"/>
        <v/>
      </c>
      <c r="DO950" s="19" t="str">
        <f t="shared" si="722"/>
        <v/>
      </c>
      <c r="DP950" s="153" t="str">
        <f t="shared" si="723"/>
        <v/>
      </c>
      <c r="DQ950" s="19" t="str">
        <f t="shared" si="724"/>
        <v/>
      </c>
      <c r="DR950" s="153" t="str">
        <f t="shared" si="725"/>
        <v/>
      </c>
      <c r="DS950" s="19" t="str">
        <f t="shared" si="726"/>
        <v/>
      </c>
      <c r="DT950" s="153" t="str">
        <f t="shared" si="727"/>
        <v/>
      </c>
      <c r="DU950" s="19" t="str">
        <f t="shared" si="728"/>
        <v/>
      </c>
      <c r="DV950" s="153" t="str">
        <f t="shared" si="729"/>
        <v/>
      </c>
      <c r="DW950" s="19" t="str">
        <f t="shared" si="730"/>
        <v/>
      </c>
      <c r="DX950" s="153" t="str">
        <f t="shared" si="731"/>
        <v/>
      </c>
      <c r="DY950" s="19" t="str">
        <f t="shared" si="732"/>
        <v/>
      </c>
      <c r="DZ950" s="153" t="str">
        <f t="shared" si="733"/>
        <v/>
      </c>
      <c r="EA950" s="19" t="str">
        <f t="shared" si="734"/>
        <v/>
      </c>
      <c r="EB950" s="153" t="str">
        <f t="shared" si="735"/>
        <v/>
      </c>
      <c r="EC950" s="19" t="str">
        <f t="shared" si="736"/>
        <v/>
      </c>
      <c r="ED950" s="153" t="str">
        <f t="shared" si="737"/>
        <v/>
      </c>
      <c r="EE950" s="19" t="str">
        <f t="shared" si="738"/>
        <v/>
      </c>
      <c r="EF950" s="153" t="str">
        <f t="shared" si="739"/>
        <v/>
      </c>
      <c r="EG950" s="19" t="str">
        <f t="shared" si="740"/>
        <v/>
      </c>
      <c r="EH950" s="153" t="str">
        <f t="shared" si="741"/>
        <v/>
      </c>
      <c r="EI950" s="19" t="str">
        <f t="shared" si="742"/>
        <v/>
      </c>
      <c r="EJ950" s="153" t="str">
        <f t="shared" si="743"/>
        <v/>
      </c>
      <c r="EK950" s="19" t="str">
        <f t="shared" si="744"/>
        <v/>
      </c>
      <c r="EL950" s="153" t="str">
        <f t="shared" si="745"/>
        <v/>
      </c>
      <c r="EM950" s="19" t="str">
        <f t="shared" si="746"/>
        <v/>
      </c>
      <c r="EN950" s="153" t="str">
        <f t="shared" si="747"/>
        <v/>
      </c>
      <c r="EO950" s="19" t="str">
        <f t="shared" si="748"/>
        <v/>
      </c>
      <c r="EP950" s="153" t="str">
        <f t="shared" si="749"/>
        <v/>
      </c>
      <c r="EQ950" s="19" t="str">
        <f t="shared" si="750"/>
        <v/>
      </c>
      <c r="ER950" s="153" t="str">
        <f t="shared" si="751"/>
        <v/>
      </c>
      <c r="ES950" s="19" t="str">
        <f t="shared" si="752"/>
        <v/>
      </c>
      <c r="ET950" s="153" t="str">
        <f t="shared" si="753"/>
        <v/>
      </c>
    </row>
    <row r="951" spans="1:150" x14ac:dyDescent="0.25">
      <c r="A951" s="31"/>
      <c r="B951" s="91" t="str">
        <f t="shared" si="754"/>
        <v/>
      </c>
      <c r="C951" s="20" t="str">
        <f t="shared" si="714"/>
        <v/>
      </c>
      <c r="D951" s="97" t="str">
        <f t="shared" si="715"/>
        <v/>
      </c>
      <c r="E951" s="62" t="str">
        <f t="shared" si="755"/>
        <v/>
      </c>
      <c r="F951" s="31"/>
      <c r="G951" s="282"/>
      <c r="H951" s="283"/>
      <c r="I951" s="284"/>
      <c r="J951" s="285"/>
      <c r="K951" s="286"/>
      <c r="L951" s="287"/>
      <c r="M951" s="288"/>
      <c r="N951" s="287"/>
      <c r="O951" s="288"/>
      <c r="P951" s="287"/>
      <c r="Q951" s="288"/>
      <c r="R951" s="287"/>
      <c r="S951" s="288"/>
      <c r="T951" s="287"/>
      <c r="U951" s="288"/>
      <c r="V951" s="287"/>
      <c r="W951" s="288"/>
      <c r="X951" s="287"/>
      <c r="Y951" s="288"/>
      <c r="Z951" s="287"/>
      <c r="AA951" s="288"/>
      <c r="AB951" s="287"/>
      <c r="AC951" s="288"/>
      <c r="AD951" s="287"/>
      <c r="AE951" s="288"/>
      <c r="AF951" s="287"/>
      <c r="AG951" s="288"/>
      <c r="AH951" s="287"/>
      <c r="AI951" s="288"/>
      <c r="AJ951" s="287"/>
      <c r="AK951" s="288"/>
      <c r="AL951" s="287"/>
      <c r="AM951" s="288"/>
      <c r="AN951" s="287"/>
      <c r="AO951" s="288"/>
      <c r="AP951" s="287"/>
      <c r="AQ951" s="288"/>
      <c r="AR951" s="287"/>
      <c r="AS951" s="288"/>
      <c r="AT951" s="287"/>
      <c r="AU951" s="288"/>
      <c r="AV951" s="287"/>
      <c r="AW951" s="288"/>
      <c r="AX951" s="287"/>
      <c r="AY951" s="31"/>
      <c r="BA951" s="76" t="str">
        <f t="shared" si="756"/>
        <v/>
      </c>
      <c r="BC951" s="76" t="str">
        <f>IF('Stock List'!$K951="", "", 'Stock List'!$K951)</f>
        <v/>
      </c>
      <c r="BE951" s="106">
        <f>IFERROR(ROUND(((INDEX('Stock List'!$M$11:$M$1010, MATCH(L951, 'Stock List'!$K$11:$K$1010, 0))/INDEX('Stock List'!$L$11:$L$1010, MATCH(L951, 'Stock List'!$K$11:$K$1010, 0)))*K951), 2), 0)</f>
        <v>0</v>
      </c>
      <c r="BF951" s="20"/>
      <c r="BG951" s="20">
        <f>IFERROR(ROUND(((INDEX('Stock List'!$M$11:$M$1010, MATCH(N951, 'Stock List'!$K$11:$K$1010, 0))/INDEX('Stock List'!$L$11:$L$1010, MATCH(N951, 'Stock List'!$K$11:$K$1010, 0)))*M951), 2), 0)</f>
        <v>0</v>
      </c>
      <c r="BH951" s="20"/>
      <c r="BI951" s="20">
        <f>IFERROR(ROUND(((INDEX('Stock List'!$M$11:$M$1010, MATCH(P951, 'Stock List'!$K$11:$K$1010, 0))/INDEX('Stock List'!$L$11:$L$1010, MATCH(P951, 'Stock List'!$K$11:$K$1010, 0)))*O951), 2), 0)</f>
        <v>0</v>
      </c>
      <c r="BJ951" s="20"/>
      <c r="BK951" s="20">
        <f>IFERROR(ROUND(((INDEX('Stock List'!$M$11:$M$1010, MATCH(R951, 'Stock List'!$K$11:$K$1010, 0))/INDEX('Stock List'!$L$11:$L$1010, MATCH(R951, 'Stock List'!$K$11:$K$1010, 0)))*Q951), 2), 0)</f>
        <v>0</v>
      </c>
      <c r="BL951" s="20"/>
      <c r="BM951" s="20">
        <f>IFERROR(ROUND(((INDEX('Stock List'!$M$11:$M$1010, MATCH(T951, 'Stock List'!$K$11:$K$1010, 0))/INDEX('Stock List'!$L$11:$L$1010, MATCH(T951, 'Stock List'!$K$11:$K$1010, 0)))*S951), 2), 0)</f>
        <v>0</v>
      </c>
      <c r="BN951" s="20"/>
      <c r="BO951" s="20">
        <f>IFERROR(ROUND(((INDEX('Stock List'!$M$11:$M$1010, MATCH(V951, 'Stock List'!$K$11:$K$1010, 0))/INDEX('Stock List'!$L$11:$L$1010, MATCH(V951, 'Stock List'!$K$11:$K$1010, 0)))*U951), 2), 0)</f>
        <v>0</v>
      </c>
      <c r="BP951" s="20"/>
      <c r="BQ951" s="20">
        <f>IFERROR(ROUND(((INDEX('Stock List'!$M$11:$M$1010, MATCH(X951, 'Stock List'!$K$11:$K$1010, 0))/INDEX('Stock List'!$L$11:$L$1010, MATCH(X951, 'Stock List'!$K$11:$K$1010, 0)))*W951), 2), 0)</f>
        <v>0</v>
      </c>
      <c r="BR951" s="20"/>
      <c r="BS951" s="20">
        <f>IFERROR(ROUND(((INDEX('Stock List'!$M$11:$M$1010, MATCH(Z951, 'Stock List'!$K$11:$K$1010, 0))/INDEX('Stock List'!$L$11:$L$1010, MATCH(Z951, 'Stock List'!$K$11:$K$1010, 0)))*Y951), 2), 0)</f>
        <v>0</v>
      </c>
      <c r="BT951" s="20"/>
      <c r="BU951" s="20">
        <f>IFERROR(ROUND(((INDEX('Stock List'!$M$11:$M$1010, MATCH(AB951, 'Stock List'!$K$11:$K$1010, 0))/INDEX('Stock List'!$L$11:$L$1010, MATCH(AB951, 'Stock List'!$K$11:$K$1010, 0)))*AA951), 2), 0)</f>
        <v>0</v>
      </c>
      <c r="BV951" s="20"/>
      <c r="BW951" s="20">
        <f>IFERROR(ROUND(((INDEX('Stock List'!$M$11:$M$1010, MATCH(AD951, 'Stock List'!$K$11:$K$1010, 0))/INDEX('Stock List'!$L$11:$L$1010, MATCH(AD951, 'Stock List'!$K$11:$K$1010, 0)))*AC951), 2), 0)</f>
        <v>0</v>
      </c>
      <c r="BX951" s="20"/>
      <c r="BY951" s="20">
        <f>IFERROR(ROUND(((INDEX('Stock List'!$M$11:$M$1010, MATCH(AF951, 'Stock List'!$K$11:$K$1010, 0))/INDEX('Stock List'!$L$11:$L$1010, MATCH(AF951, 'Stock List'!$K$11:$K$1010, 0)))*AE951), 2), 0)</f>
        <v>0</v>
      </c>
      <c r="BZ951" s="20"/>
      <c r="CA951" s="20">
        <f>IFERROR(ROUND(((INDEX('Stock List'!$M$11:$M$1010, MATCH(AH951, 'Stock List'!$K$11:$K$1010, 0))/INDEX('Stock List'!$L$11:$L$1010, MATCH(AH951, 'Stock List'!$K$11:$K$1010, 0)))*AG951), 2), 0)</f>
        <v>0</v>
      </c>
      <c r="CB951" s="20"/>
      <c r="CC951" s="20">
        <f>IFERROR(ROUND(((INDEX('Stock List'!$M$11:$M$1010, MATCH(AJ951, 'Stock List'!$K$11:$K$1010, 0))/INDEX('Stock List'!$L$11:$L$1010, MATCH(AJ951, 'Stock List'!$K$11:$K$1010, 0)))*AI951), 2), 0)</f>
        <v>0</v>
      </c>
      <c r="CD951" s="20"/>
      <c r="CE951" s="20">
        <f>IFERROR(ROUND(((INDEX('Stock List'!$M$11:$M$1010, MATCH(AL951, 'Stock List'!$K$11:$K$1010, 0))/INDEX('Stock List'!$L$11:$L$1010, MATCH(AL951, 'Stock List'!$K$11:$K$1010, 0)))*AK951), 2), 0)</f>
        <v>0</v>
      </c>
      <c r="CF951" s="20"/>
      <c r="CG951" s="20">
        <f>IFERROR(ROUND(((INDEX('Stock List'!$M$11:$M$1010, MATCH(AN951, 'Stock List'!$K$11:$K$1010, 0))/INDEX('Stock List'!$L$11:$L$1010, MATCH(AN951, 'Stock List'!$K$11:$K$1010, 0)))*AM951), 2), 0)</f>
        <v>0</v>
      </c>
      <c r="CH951" s="20"/>
      <c r="CI951" s="20">
        <f>IFERROR(ROUND(((INDEX('Stock List'!$M$11:$M$1010, MATCH(AP951, 'Stock List'!$K$11:$K$1010, 0))/INDEX('Stock List'!$L$11:$L$1010, MATCH(AP951, 'Stock List'!$K$11:$K$1010, 0)))*AO951), 2), 0)</f>
        <v>0</v>
      </c>
      <c r="CJ951" s="20"/>
      <c r="CK951" s="20">
        <f>IFERROR(ROUND(((INDEX('Stock List'!$M$11:$M$1010, MATCH(AR951, 'Stock List'!$K$11:$K$1010, 0))/INDEX('Stock List'!$L$11:$L$1010, MATCH(AR951, 'Stock List'!$K$11:$K$1010, 0)))*AQ951), 2), 0)</f>
        <v>0</v>
      </c>
      <c r="CL951" s="20"/>
      <c r="CM951" s="20">
        <f>IFERROR(ROUND(((INDEX('Stock List'!$M$11:$M$1010, MATCH(AT951, 'Stock List'!$K$11:$K$1010, 0))/INDEX('Stock List'!$L$11:$L$1010, MATCH(AT951, 'Stock List'!$K$11:$K$1010, 0)))*AS951), 2), 0)</f>
        <v>0</v>
      </c>
      <c r="CN951" s="20"/>
      <c r="CO951" s="20">
        <f>IFERROR(ROUND(((INDEX('Stock List'!$M$11:$M$1010, MATCH(AV951, 'Stock List'!$K$11:$K$1010, 0))/INDEX('Stock List'!$L$11:$L$1010, MATCH(AV951, 'Stock List'!$K$11:$K$1010, 0)))*AU951), 2), 0)</f>
        <v>0</v>
      </c>
      <c r="CP951" s="20"/>
      <c r="CQ951" s="20">
        <f>IFERROR(ROUND(((INDEX('Stock List'!$M$11:$M$1010, MATCH(AX951, 'Stock List'!$K$11:$K$1010, 0))/INDEX('Stock List'!$L$11:$L$1010, MATCH(AX951, 'Stock List'!$K$11:$K$1010, 0)))*AW951), 2), 0)</f>
        <v>0</v>
      </c>
      <c r="CR951" s="22"/>
      <c r="CT951" s="106" t="str">
        <f t="shared" si="757"/>
        <v/>
      </c>
      <c r="CU951" s="22" t="str">
        <f t="shared" si="758"/>
        <v/>
      </c>
      <c r="CX951" s="106" t="str">
        <f t="shared" si="759"/>
        <v/>
      </c>
      <c r="CY951" s="20" t="str">
        <f t="shared" si="760"/>
        <v/>
      </c>
      <c r="CZ951" s="22" t="str">
        <f t="shared" si="761"/>
        <v/>
      </c>
      <c r="DB951" s="76" t="str">
        <f>IF($H951="", "", COUNTIF($G$11:$G$1010, "&gt;"&amp;$G951)+1+COUNTIF($G$11:$G951, $G951)-1)</f>
        <v/>
      </c>
      <c r="DC951" s="76" t="str">
        <f>IF($H951="", "", COUNTIF($CZ$11:$CZ$1010, "&gt;"&amp;$CZ951)+1+COUNTIF($CZ$11:$CZ951, $CZ951)-1)</f>
        <v/>
      </c>
      <c r="DE951" s="147" t="str">
        <f t="shared" si="762"/>
        <v/>
      </c>
      <c r="DF951" s="148"/>
      <c r="DG951" s="19" t="str">
        <f t="shared" si="763"/>
        <v/>
      </c>
      <c r="DH951" s="153" t="str">
        <f t="shared" si="764"/>
        <v/>
      </c>
      <c r="DI951" s="19" t="str">
        <f t="shared" si="716"/>
        <v/>
      </c>
      <c r="DJ951" s="153" t="str">
        <f t="shared" si="717"/>
        <v/>
      </c>
      <c r="DK951" s="19" t="str">
        <f t="shared" si="718"/>
        <v/>
      </c>
      <c r="DL951" s="153" t="str">
        <f t="shared" si="719"/>
        <v/>
      </c>
      <c r="DM951" s="19" t="str">
        <f t="shared" si="720"/>
        <v/>
      </c>
      <c r="DN951" s="153" t="str">
        <f t="shared" si="721"/>
        <v/>
      </c>
      <c r="DO951" s="19" t="str">
        <f t="shared" si="722"/>
        <v/>
      </c>
      <c r="DP951" s="153" t="str">
        <f t="shared" si="723"/>
        <v/>
      </c>
      <c r="DQ951" s="19" t="str">
        <f t="shared" si="724"/>
        <v/>
      </c>
      <c r="DR951" s="153" t="str">
        <f t="shared" si="725"/>
        <v/>
      </c>
      <c r="DS951" s="19" t="str">
        <f t="shared" si="726"/>
        <v/>
      </c>
      <c r="DT951" s="153" t="str">
        <f t="shared" si="727"/>
        <v/>
      </c>
      <c r="DU951" s="19" t="str">
        <f t="shared" si="728"/>
        <v/>
      </c>
      <c r="DV951" s="153" t="str">
        <f t="shared" si="729"/>
        <v/>
      </c>
      <c r="DW951" s="19" t="str">
        <f t="shared" si="730"/>
        <v/>
      </c>
      <c r="DX951" s="153" t="str">
        <f t="shared" si="731"/>
        <v/>
      </c>
      <c r="DY951" s="19" t="str">
        <f t="shared" si="732"/>
        <v/>
      </c>
      <c r="DZ951" s="153" t="str">
        <f t="shared" si="733"/>
        <v/>
      </c>
      <c r="EA951" s="19" t="str">
        <f t="shared" si="734"/>
        <v/>
      </c>
      <c r="EB951" s="153" t="str">
        <f t="shared" si="735"/>
        <v/>
      </c>
      <c r="EC951" s="19" t="str">
        <f t="shared" si="736"/>
        <v/>
      </c>
      <c r="ED951" s="153" t="str">
        <f t="shared" si="737"/>
        <v/>
      </c>
      <c r="EE951" s="19" t="str">
        <f t="shared" si="738"/>
        <v/>
      </c>
      <c r="EF951" s="153" t="str">
        <f t="shared" si="739"/>
        <v/>
      </c>
      <c r="EG951" s="19" t="str">
        <f t="shared" si="740"/>
        <v/>
      </c>
      <c r="EH951" s="153" t="str">
        <f t="shared" si="741"/>
        <v/>
      </c>
      <c r="EI951" s="19" t="str">
        <f t="shared" si="742"/>
        <v/>
      </c>
      <c r="EJ951" s="153" t="str">
        <f t="shared" si="743"/>
        <v/>
      </c>
      <c r="EK951" s="19" t="str">
        <f t="shared" si="744"/>
        <v/>
      </c>
      <c r="EL951" s="153" t="str">
        <f t="shared" si="745"/>
        <v/>
      </c>
      <c r="EM951" s="19" t="str">
        <f t="shared" si="746"/>
        <v/>
      </c>
      <c r="EN951" s="153" t="str">
        <f t="shared" si="747"/>
        <v/>
      </c>
      <c r="EO951" s="19" t="str">
        <f t="shared" si="748"/>
        <v/>
      </c>
      <c r="EP951" s="153" t="str">
        <f t="shared" si="749"/>
        <v/>
      </c>
      <c r="EQ951" s="19" t="str">
        <f t="shared" si="750"/>
        <v/>
      </c>
      <c r="ER951" s="153" t="str">
        <f t="shared" si="751"/>
        <v/>
      </c>
      <c r="ES951" s="19" t="str">
        <f t="shared" si="752"/>
        <v/>
      </c>
      <c r="ET951" s="153" t="str">
        <f t="shared" si="753"/>
        <v/>
      </c>
    </row>
    <row r="952" spans="1:150" x14ac:dyDescent="0.25">
      <c r="A952" s="31"/>
      <c r="B952" s="91" t="str">
        <f t="shared" si="754"/>
        <v/>
      </c>
      <c r="C952" s="20" t="str">
        <f t="shared" si="714"/>
        <v/>
      </c>
      <c r="D952" s="97" t="str">
        <f t="shared" si="715"/>
        <v/>
      </c>
      <c r="E952" s="62" t="str">
        <f t="shared" si="755"/>
        <v/>
      </c>
      <c r="F952" s="31"/>
      <c r="G952" s="282"/>
      <c r="H952" s="283"/>
      <c r="I952" s="284"/>
      <c r="J952" s="285"/>
      <c r="K952" s="286"/>
      <c r="L952" s="287"/>
      <c r="M952" s="288"/>
      <c r="N952" s="287"/>
      <c r="O952" s="288"/>
      <c r="P952" s="287"/>
      <c r="Q952" s="288"/>
      <c r="R952" s="287"/>
      <c r="S952" s="288"/>
      <c r="T952" s="287"/>
      <c r="U952" s="288"/>
      <c r="V952" s="287"/>
      <c r="W952" s="288"/>
      <c r="X952" s="287"/>
      <c r="Y952" s="288"/>
      <c r="Z952" s="287"/>
      <c r="AA952" s="288"/>
      <c r="AB952" s="287"/>
      <c r="AC952" s="288"/>
      <c r="AD952" s="287"/>
      <c r="AE952" s="288"/>
      <c r="AF952" s="287"/>
      <c r="AG952" s="288"/>
      <c r="AH952" s="287"/>
      <c r="AI952" s="288"/>
      <c r="AJ952" s="287"/>
      <c r="AK952" s="288"/>
      <c r="AL952" s="287"/>
      <c r="AM952" s="288"/>
      <c r="AN952" s="287"/>
      <c r="AO952" s="288"/>
      <c r="AP952" s="287"/>
      <c r="AQ952" s="288"/>
      <c r="AR952" s="287"/>
      <c r="AS952" s="288"/>
      <c r="AT952" s="287"/>
      <c r="AU952" s="288"/>
      <c r="AV952" s="287"/>
      <c r="AW952" s="288"/>
      <c r="AX952" s="287"/>
      <c r="AY952" s="31"/>
      <c r="BA952" s="76" t="str">
        <f t="shared" si="756"/>
        <v/>
      </c>
      <c r="BC952" s="76" t="str">
        <f>IF('Stock List'!$K952="", "", 'Stock List'!$K952)</f>
        <v/>
      </c>
      <c r="BE952" s="106">
        <f>IFERROR(ROUND(((INDEX('Stock List'!$M$11:$M$1010, MATCH(L952, 'Stock List'!$K$11:$K$1010, 0))/INDEX('Stock List'!$L$11:$L$1010, MATCH(L952, 'Stock List'!$K$11:$K$1010, 0)))*K952), 2), 0)</f>
        <v>0</v>
      </c>
      <c r="BF952" s="20"/>
      <c r="BG952" s="20">
        <f>IFERROR(ROUND(((INDEX('Stock List'!$M$11:$M$1010, MATCH(N952, 'Stock List'!$K$11:$K$1010, 0))/INDEX('Stock List'!$L$11:$L$1010, MATCH(N952, 'Stock List'!$K$11:$K$1010, 0)))*M952), 2), 0)</f>
        <v>0</v>
      </c>
      <c r="BH952" s="20"/>
      <c r="BI952" s="20">
        <f>IFERROR(ROUND(((INDEX('Stock List'!$M$11:$M$1010, MATCH(P952, 'Stock List'!$K$11:$K$1010, 0))/INDEX('Stock List'!$L$11:$L$1010, MATCH(P952, 'Stock List'!$K$11:$K$1010, 0)))*O952), 2), 0)</f>
        <v>0</v>
      </c>
      <c r="BJ952" s="20"/>
      <c r="BK952" s="20">
        <f>IFERROR(ROUND(((INDEX('Stock List'!$M$11:$M$1010, MATCH(R952, 'Stock List'!$K$11:$K$1010, 0))/INDEX('Stock List'!$L$11:$L$1010, MATCH(R952, 'Stock List'!$K$11:$K$1010, 0)))*Q952), 2), 0)</f>
        <v>0</v>
      </c>
      <c r="BL952" s="20"/>
      <c r="BM952" s="20">
        <f>IFERROR(ROUND(((INDEX('Stock List'!$M$11:$M$1010, MATCH(T952, 'Stock List'!$K$11:$K$1010, 0))/INDEX('Stock List'!$L$11:$L$1010, MATCH(T952, 'Stock List'!$K$11:$K$1010, 0)))*S952), 2), 0)</f>
        <v>0</v>
      </c>
      <c r="BN952" s="20"/>
      <c r="BO952" s="20">
        <f>IFERROR(ROUND(((INDEX('Stock List'!$M$11:$M$1010, MATCH(V952, 'Stock List'!$K$11:$K$1010, 0))/INDEX('Stock List'!$L$11:$L$1010, MATCH(V952, 'Stock List'!$K$11:$K$1010, 0)))*U952), 2), 0)</f>
        <v>0</v>
      </c>
      <c r="BP952" s="20"/>
      <c r="BQ952" s="20">
        <f>IFERROR(ROUND(((INDEX('Stock List'!$M$11:$M$1010, MATCH(X952, 'Stock List'!$K$11:$K$1010, 0))/INDEX('Stock List'!$L$11:$L$1010, MATCH(X952, 'Stock List'!$K$11:$K$1010, 0)))*W952), 2), 0)</f>
        <v>0</v>
      </c>
      <c r="BR952" s="20"/>
      <c r="BS952" s="20">
        <f>IFERROR(ROUND(((INDEX('Stock List'!$M$11:$M$1010, MATCH(Z952, 'Stock List'!$K$11:$K$1010, 0))/INDEX('Stock List'!$L$11:$L$1010, MATCH(Z952, 'Stock List'!$K$11:$K$1010, 0)))*Y952), 2), 0)</f>
        <v>0</v>
      </c>
      <c r="BT952" s="20"/>
      <c r="BU952" s="20">
        <f>IFERROR(ROUND(((INDEX('Stock List'!$M$11:$M$1010, MATCH(AB952, 'Stock List'!$K$11:$K$1010, 0))/INDEX('Stock List'!$L$11:$L$1010, MATCH(AB952, 'Stock List'!$K$11:$K$1010, 0)))*AA952), 2), 0)</f>
        <v>0</v>
      </c>
      <c r="BV952" s="20"/>
      <c r="BW952" s="20">
        <f>IFERROR(ROUND(((INDEX('Stock List'!$M$11:$M$1010, MATCH(AD952, 'Stock List'!$K$11:$K$1010, 0))/INDEX('Stock List'!$L$11:$L$1010, MATCH(AD952, 'Stock List'!$K$11:$K$1010, 0)))*AC952), 2), 0)</f>
        <v>0</v>
      </c>
      <c r="BX952" s="20"/>
      <c r="BY952" s="20">
        <f>IFERROR(ROUND(((INDEX('Stock List'!$M$11:$M$1010, MATCH(AF952, 'Stock List'!$K$11:$K$1010, 0))/INDEX('Stock List'!$L$11:$L$1010, MATCH(AF952, 'Stock List'!$K$11:$K$1010, 0)))*AE952), 2), 0)</f>
        <v>0</v>
      </c>
      <c r="BZ952" s="20"/>
      <c r="CA952" s="20">
        <f>IFERROR(ROUND(((INDEX('Stock List'!$M$11:$M$1010, MATCH(AH952, 'Stock List'!$K$11:$K$1010, 0))/INDEX('Stock List'!$L$11:$L$1010, MATCH(AH952, 'Stock List'!$K$11:$K$1010, 0)))*AG952), 2), 0)</f>
        <v>0</v>
      </c>
      <c r="CB952" s="20"/>
      <c r="CC952" s="20">
        <f>IFERROR(ROUND(((INDEX('Stock List'!$M$11:$M$1010, MATCH(AJ952, 'Stock List'!$K$11:$K$1010, 0))/INDEX('Stock List'!$L$11:$L$1010, MATCH(AJ952, 'Stock List'!$K$11:$K$1010, 0)))*AI952), 2), 0)</f>
        <v>0</v>
      </c>
      <c r="CD952" s="20"/>
      <c r="CE952" s="20">
        <f>IFERROR(ROUND(((INDEX('Stock List'!$M$11:$M$1010, MATCH(AL952, 'Stock List'!$K$11:$K$1010, 0))/INDEX('Stock List'!$L$11:$L$1010, MATCH(AL952, 'Stock List'!$K$11:$K$1010, 0)))*AK952), 2), 0)</f>
        <v>0</v>
      </c>
      <c r="CF952" s="20"/>
      <c r="CG952" s="20">
        <f>IFERROR(ROUND(((INDEX('Stock List'!$M$11:$M$1010, MATCH(AN952, 'Stock List'!$K$11:$K$1010, 0))/INDEX('Stock List'!$L$11:$L$1010, MATCH(AN952, 'Stock List'!$K$11:$K$1010, 0)))*AM952), 2), 0)</f>
        <v>0</v>
      </c>
      <c r="CH952" s="20"/>
      <c r="CI952" s="20">
        <f>IFERROR(ROUND(((INDEX('Stock List'!$M$11:$M$1010, MATCH(AP952, 'Stock List'!$K$11:$K$1010, 0))/INDEX('Stock List'!$L$11:$L$1010, MATCH(AP952, 'Stock List'!$K$11:$K$1010, 0)))*AO952), 2), 0)</f>
        <v>0</v>
      </c>
      <c r="CJ952" s="20"/>
      <c r="CK952" s="20">
        <f>IFERROR(ROUND(((INDEX('Stock List'!$M$11:$M$1010, MATCH(AR952, 'Stock List'!$K$11:$K$1010, 0))/INDEX('Stock List'!$L$11:$L$1010, MATCH(AR952, 'Stock List'!$K$11:$K$1010, 0)))*AQ952), 2), 0)</f>
        <v>0</v>
      </c>
      <c r="CL952" s="20"/>
      <c r="CM952" s="20">
        <f>IFERROR(ROUND(((INDEX('Stock List'!$M$11:$M$1010, MATCH(AT952, 'Stock List'!$K$11:$K$1010, 0))/INDEX('Stock List'!$L$11:$L$1010, MATCH(AT952, 'Stock List'!$K$11:$K$1010, 0)))*AS952), 2), 0)</f>
        <v>0</v>
      </c>
      <c r="CN952" s="20"/>
      <c r="CO952" s="20">
        <f>IFERROR(ROUND(((INDEX('Stock List'!$M$11:$M$1010, MATCH(AV952, 'Stock List'!$K$11:$K$1010, 0))/INDEX('Stock List'!$L$11:$L$1010, MATCH(AV952, 'Stock List'!$K$11:$K$1010, 0)))*AU952), 2), 0)</f>
        <v>0</v>
      </c>
      <c r="CP952" s="20"/>
      <c r="CQ952" s="20">
        <f>IFERROR(ROUND(((INDEX('Stock List'!$M$11:$M$1010, MATCH(AX952, 'Stock List'!$K$11:$K$1010, 0))/INDEX('Stock List'!$L$11:$L$1010, MATCH(AX952, 'Stock List'!$K$11:$K$1010, 0)))*AW952), 2), 0)</f>
        <v>0</v>
      </c>
      <c r="CR952" s="22"/>
      <c r="CT952" s="106" t="str">
        <f t="shared" si="757"/>
        <v/>
      </c>
      <c r="CU952" s="22" t="str">
        <f t="shared" si="758"/>
        <v/>
      </c>
      <c r="CX952" s="106" t="str">
        <f t="shared" si="759"/>
        <v/>
      </c>
      <c r="CY952" s="20" t="str">
        <f t="shared" si="760"/>
        <v/>
      </c>
      <c r="CZ952" s="22" t="str">
        <f t="shared" si="761"/>
        <v/>
      </c>
      <c r="DB952" s="76" t="str">
        <f>IF($H952="", "", COUNTIF($G$11:$G$1010, "&gt;"&amp;$G952)+1+COUNTIF($G$11:$G952, $G952)-1)</f>
        <v/>
      </c>
      <c r="DC952" s="76" t="str">
        <f>IF($H952="", "", COUNTIF($CZ$11:$CZ$1010, "&gt;"&amp;$CZ952)+1+COUNTIF($CZ$11:$CZ952, $CZ952)-1)</f>
        <v/>
      </c>
      <c r="DE952" s="147" t="str">
        <f t="shared" si="762"/>
        <v/>
      </c>
      <c r="DF952" s="148"/>
      <c r="DG952" s="19" t="str">
        <f t="shared" si="763"/>
        <v/>
      </c>
      <c r="DH952" s="153" t="str">
        <f t="shared" si="764"/>
        <v/>
      </c>
      <c r="DI952" s="19" t="str">
        <f t="shared" si="716"/>
        <v/>
      </c>
      <c r="DJ952" s="153" t="str">
        <f t="shared" si="717"/>
        <v/>
      </c>
      <c r="DK952" s="19" t="str">
        <f t="shared" si="718"/>
        <v/>
      </c>
      <c r="DL952" s="153" t="str">
        <f t="shared" si="719"/>
        <v/>
      </c>
      <c r="DM952" s="19" t="str">
        <f t="shared" si="720"/>
        <v/>
      </c>
      <c r="DN952" s="153" t="str">
        <f t="shared" si="721"/>
        <v/>
      </c>
      <c r="DO952" s="19" t="str">
        <f t="shared" si="722"/>
        <v/>
      </c>
      <c r="DP952" s="153" t="str">
        <f t="shared" si="723"/>
        <v/>
      </c>
      <c r="DQ952" s="19" t="str">
        <f t="shared" si="724"/>
        <v/>
      </c>
      <c r="DR952" s="153" t="str">
        <f t="shared" si="725"/>
        <v/>
      </c>
      <c r="DS952" s="19" t="str">
        <f t="shared" si="726"/>
        <v/>
      </c>
      <c r="DT952" s="153" t="str">
        <f t="shared" si="727"/>
        <v/>
      </c>
      <c r="DU952" s="19" t="str">
        <f t="shared" si="728"/>
        <v/>
      </c>
      <c r="DV952" s="153" t="str">
        <f t="shared" si="729"/>
        <v/>
      </c>
      <c r="DW952" s="19" t="str">
        <f t="shared" si="730"/>
        <v/>
      </c>
      <c r="DX952" s="153" t="str">
        <f t="shared" si="731"/>
        <v/>
      </c>
      <c r="DY952" s="19" t="str">
        <f t="shared" si="732"/>
        <v/>
      </c>
      <c r="DZ952" s="153" t="str">
        <f t="shared" si="733"/>
        <v/>
      </c>
      <c r="EA952" s="19" t="str">
        <f t="shared" si="734"/>
        <v/>
      </c>
      <c r="EB952" s="153" t="str">
        <f t="shared" si="735"/>
        <v/>
      </c>
      <c r="EC952" s="19" t="str">
        <f t="shared" si="736"/>
        <v/>
      </c>
      <c r="ED952" s="153" t="str">
        <f t="shared" si="737"/>
        <v/>
      </c>
      <c r="EE952" s="19" t="str">
        <f t="shared" si="738"/>
        <v/>
      </c>
      <c r="EF952" s="153" t="str">
        <f t="shared" si="739"/>
        <v/>
      </c>
      <c r="EG952" s="19" t="str">
        <f t="shared" si="740"/>
        <v/>
      </c>
      <c r="EH952" s="153" t="str">
        <f t="shared" si="741"/>
        <v/>
      </c>
      <c r="EI952" s="19" t="str">
        <f t="shared" si="742"/>
        <v/>
      </c>
      <c r="EJ952" s="153" t="str">
        <f t="shared" si="743"/>
        <v/>
      </c>
      <c r="EK952" s="19" t="str">
        <f t="shared" si="744"/>
        <v/>
      </c>
      <c r="EL952" s="153" t="str">
        <f t="shared" si="745"/>
        <v/>
      </c>
      <c r="EM952" s="19" t="str">
        <f t="shared" si="746"/>
        <v/>
      </c>
      <c r="EN952" s="153" t="str">
        <f t="shared" si="747"/>
        <v/>
      </c>
      <c r="EO952" s="19" t="str">
        <f t="shared" si="748"/>
        <v/>
      </c>
      <c r="EP952" s="153" t="str">
        <f t="shared" si="749"/>
        <v/>
      </c>
      <c r="EQ952" s="19" t="str">
        <f t="shared" si="750"/>
        <v/>
      </c>
      <c r="ER952" s="153" t="str">
        <f t="shared" si="751"/>
        <v/>
      </c>
      <c r="ES952" s="19" t="str">
        <f t="shared" si="752"/>
        <v/>
      </c>
      <c r="ET952" s="153" t="str">
        <f t="shared" si="753"/>
        <v/>
      </c>
    </row>
    <row r="953" spans="1:150" x14ac:dyDescent="0.25">
      <c r="A953" s="31"/>
      <c r="B953" s="91" t="str">
        <f t="shared" si="754"/>
        <v/>
      </c>
      <c r="C953" s="20" t="str">
        <f t="shared" si="714"/>
        <v/>
      </c>
      <c r="D953" s="97" t="str">
        <f t="shared" si="715"/>
        <v/>
      </c>
      <c r="E953" s="62" t="str">
        <f t="shared" si="755"/>
        <v/>
      </c>
      <c r="F953" s="31"/>
      <c r="G953" s="282"/>
      <c r="H953" s="283"/>
      <c r="I953" s="284"/>
      <c r="J953" s="285"/>
      <c r="K953" s="286"/>
      <c r="L953" s="287"/>
      <c r="M953" s="288"/>
      <c r="N953" s="287"/>
      <c r="O953" s="288"/>
      <c r="P953" s="287"/>
      <c r="Q953" s="288"/>
      <c r="R953" s="287"/>
      <c r="S953" s="288"/>
      <c r="T953" s="287"/>
      <c r="U953" s="288"/>
      <c r="V953" s="287"/>
      <c r="W953" s="288"/>
      <c r="X953" s="287"/>
      <c r="Y953" s="288"/>
      <c r="Z953" s="287"/>
      <c r="AA953" s="288"/>
      <c r="AB953" s="287"/>
      <c r="AC953" s="288"/>
      <c r="AD953" s="287"/>
      <c r="AE953" s="288"/>
      <c r="AF953" s="287"/>
      <c r="AG953" s="288"/>
      <c r="AH953" s="287"/>
      <c r="AI953" s="288"/>
      <c r="AJ953" s="287"/>
      <c r="AK953" s="288"/>
      <c r="AL953" s="287"/>
      <c r="AM953" s="288"/>
      <c r="AN953" s="287"/>
      <c r="AO953" s="288"/>
      <c r="AP953" s="287"/>
      <c r="AQ953" s="288"/>
      <c r="AR953" s="287"/>
      <c r="AS953" s="288"/>
      <c r="AT953" s="287"/>
      <c r="AU953" s="288"/>
      <c r="AV953" s="287"/>
      <c r="AW953" s="288"/>
      <c r="AX953" s="287"/>
      <c r="AY953" s="31"/>
      <c r="BA953" s="76" t="str">
        <f t="shared" si="756"/>
        <v/>
      </c>
      <c r="BC953" s="76" t="str">
        <f>IF('Stock List'!$K953="", "", 'Stock List'!$K953)</f>
        <v/>
      </c>
      <c r="BE953" s="106">
        <f>IFERROR(ROUND(((INDEX('Stock List'!$M$11:$M$1010, MATCH(L953, 'Stock List'!$K$11:$K$1010, 0))/INDEX('Stock List'!$L$11:$L$1010, MATCH(L953, 'Stock List'!$K$11:$K$1010, 0)))*K953), 2), 0)</f>
        <v>0</v>
      </c>
      <c r="BF953" s="20"/>
      <c r="BG953" s="20">
        <f>IFERROR(ROUND(((INDEX('Stock List'!$M$11:$M$1010, MATCH(N953, 'Stock List'!$K$11:$K$1010, 0))/INDEX('Stock List'!$L$11:$L$1010, MATCH(N953, 'Stock List'!$K$11:$K$1010, 0)))*M953), 2), 0)</f>
        <v>0</v>
      </c>
      <c r="BH953" s="20"/>
      <c r="BI953" s="20">
        <f>IFERROR(ROUND(((INDEX('Stock List'!$M$11:$M$1010, MATCH(P953, 'Stock List'!$K$11:$K$1010, 0))/INDEX('Stock List'!$L$11:$L$1010, MATCH(P953, 'Stock List'!$K$11:$K$1010, 0)))*O953), 2), 0)</f>
        <v>0</v>
      </c>
      <c r="BJ953" s="20"/>
      <c r="BK953" s="20">
        <f>IFERROR(ROUND(((INDEX('Stock List'!$M$11:$M$1010, MATCH(R953, 'Stock List'!$K$11:$K$1010, 0))/INDEX('Stock List'!$L$11:$L$1010, MATCH(R953, 'Stock List'!$K$11:$K$1010, 0)))*Q953), 2), 0)</f>
        <v>0</v>
      </c>
      <c r="BL953" s="20"/>
      <c r="BM953" s="20">
        <f>IFERROR(ROUND(((INDEX('Stock List'!$M$11:$M$1010, MATCH(T953, 'Stock List'!$K$11:$K$1010, 0))/INDEX('Stock List'!$L$11:$L$1010, MATCH(T953, 'Stock List'!$K$11:$K$1010, 0)))*S953), 2), 0)</f>
        <v>0</v>
      </c>
      <c r="BN953" s="20"/>
      <c r="BO953" s="20">
        <f>IFERROR(ROUND(((INDEX('Stock List'!$M$11:$M$1010, MATCH(V953, 'Stock List'!$K$11:$K$1010, 0))/INDEX('Stock List'!$L$11:$L$1010, MATCH(V953, 'Stock List'!$K$11:$K$1010, 0)))*U953), 2), 0)</f>
        <v>0</v>
      </c>
      <c r="BP953" s="20"/>
      <c r="BQ953" s="20">
        <f>IFERROR(ROUND(((INDEX('Stock List'!$M$11:$M$1010, MATCH(X953, 'Stock List'!$K$11:$K$1010, 0))/INDEX('Stock List'!$L$11:$L$1010, MATCH(X953, 'Stock List'!$K$11:$K$1010, 0)))*W953), 2), 0)</f>
        <v>0</v>
      </c>
      <c r="BR953" s="20"/>
      <c r="BS953" s="20">
        <f>IFERROR(ROUND(((INDEX('Stock List'!$M$11:$M$1010, MATCH(Z953, 'Stock List'!$K$11:$K$1010, 0))/INDEX('Stock List'!$L$11:$L$1010, MATCH(Z953, 'Stock List'!$K$11:$K$1010, 0)))*Y953), 2), 0)</f>
        <v>0</v>
      </c>
      <c r="BT953" s="20"/>
      <c r="BU953" s="20">
        <f>IFERROR(ROUND(((INDEX('Stock List'!$M$11:$M$1010, MATCH(AB953, 'Stock List'!$K$11:$K$1010, 0))/INDEX('Stock List'!$L$11:$L$1010, MATCH(AB953, 'Stock List'!$K$11:$K$1010, 0)))*AA953), 2), 0)</f>
        <v>0</v>
      </c>
      <c r="BV953" s="20"/>
      <c r="BW953" s="20">
        <f>IFERROR(ROUND(((INDEX('Stock List'!$M$11:$M$1010, MATCH(AD953, 'Stock List'!$K$11:$K$1010, 0))/INDEX('Stock List'!$L$11:$L$1010, MATCH(AD953, 'Stock List'!$K$11:$K$1010, 0)))*AC953), 2), 0)</f>
        <v>0</v>
      </c>
      <c r="BX953" s="20"/>
      <c r="BY953" s="20">
        <f>IFERROR(ROUND(((INDEX('Stock List'!$M$11:$M$1010, MATCH(AF953, 'Stock List'!$K$11:$K$1010, 0))/INDEX('Stock List'!$L$11:$L$1010, MATCH(AF953, 'Stock List'!$K$11:$K$1010, 0)))*AE953), 2), 0)</f>
        <v>0</v>
      </c>
      <c r="BZ953" s="20"/>
      <c r="CA953" s="20">
        <f>IFERROR(ROUND(((INDEX('Stock List'!$M$11:$M$1010, MATCH(AH953, 'Stock List'!$K$11:$K$1010, 0))/INDEX('Stock List'!$L$11:$L$1010, MATCH(AH953, 'Stock List'!$K$11:$K$1010, 0)))*AG953), 2), 0)</f>
        <v>0</v>
      </c>
      <c r="CB953" s="20"/>
      <c r="CC953" s="20">
        <f>IFERROR(ROUND(((INDEX('Stock List'!$M$11:$M$1010, MATCH(AJ953, 'Stock List'!$K$11:$K$1010, 0))/INDEX('Stock List'!$L$11:$L$1010, MATCH(AJ953, 'Stock List'!$K$11:$K$1010, 0)))*AI953), 2), 0)</f>
        <v>0</v>
      </c>
      <c r="CD953" s="20"/>
      <c r="CE953" s="20">
        <f>IFERROR(ROUND(((INDEX('Stock List'!$M$11:$M$1010, MATCH(AL953, 'Stock List'!$K$11:$K$1010, 0))/INDEX('Stock List'!$L$11:$L$1010, MATCH(AL953, 'Stock List'!$K$11:$K$1010, 0)))*AK953), 2), 0)</f>
        <v>0</v>
      </c>
      <c r="CF953" s="20"/>
      <c r="CG953" s="20">
        <f>IFERROR(ROUND(((INDEX('Stock List'!$M$11:$M$1010, MATCH(AN953, 'Stock List'!$K$11:$K$1010, 0))/INDEX('Stock List'!$L$11:$L$1010, MATCH(AN953, 'Stock List'!$K$11:$K$1010, 0)))*AM953), 2), 0)</f>
        <v>0</v>
      </c>
      <c r="CH953" s="20"/>
      <c r="CI953" s="20">
        <f>IFERROR(ROUND(((INDEX('Stock List'!$M$11:$M$1010, MATCH(AP953, 'Stock List'!$K$11:$K$1010, 0))/INDEX('Stock List'!$L$11:$L$1010, MATCH(AP953, 'Stock List'!$K$11:$K$1010, 0)))*AO953), 2), 0)</f>
        <v>0</v>
      </c>
      <c r="CJ953" s="20"/>
      <c r="CK953" s="20">
        <f>IFERROR(ROUND(((INDEX('Stock List'!$M$11:$M$1010, MATCH(AR953, 'Stock List'!$K$11:$K$1010, 0))/INDEX('Stock List'!$L$11:$L$1010, MATCH(AR953, 'Stock List'!$K$11:$K$1010, 0)))*AQ953), 2), 0)</f>
        <v>0</v>
      </c>
      <c r="CL953" s="20"/>
      <c r="CM953" s="20">
        <f>IFERROR(ROUND(((INDEX('Stock List'!$M$11:$M$1010, MATCH(AT953, 'Stock List'!$K$11:$K$1010, 0))/INDEX('Stock List'!$L$11:$L$1010, MATCH(AT953, 'Stock List'!$K$11:$K$1010, 0)))*AS953), 2), 0)</f>
        <v>0</v>
      </c>
      <c r="CN953" s="20"/>
      <c r="CO953" s="20">
        <f>IFERROR(ROUND(((INDEX('Stock List'!$M$11:$M$1010, MATCH(AV953, 'Stock List'!$K$11:$K$1010, 0))/INDEX('Stock List'!$L$11:$L$1010, MATCH(AV953, 'Stock List'!$K$11:$K$1010, 0)))*AU953), 2), 0)</f>
        <v>0</v>
      </c>
      <c r="CP953" s="20"/>
      <c r="CQ953" s="20">
        <f>IFERROR(ROUND(((INDEX('Stock List'!$M$11:$M$1010, MATCH(AX953, 'Stock List'!$K$11:$K$1010, 0))/INDEX('Stock List'!$L$11:$L$1010, MATCH(AX953, 'Stock List'!$K$11:$K$1010, 0)))*AW953), 2), 0)</f>
        <v>0</v>
      </c>
      <c r="CR953" s="22"/>
      <c r="CT953" s="106" t="str">
        <f t="shared" si="757"/>
        <v/>
      </c>
      <c r="CU953" s="22" t="str">
        <f t="shared" si="758"/>
        <v/>
      </c>
      <c r="CX953" s="106" t="str">
        <f t="shared" si="759"/>
        <v/>
      </c>
      <c r="CY953" s="20" t="str">
        <f t="shared" si="760"/>
        <v/>
      </c>
      <c r="CZ953" s="22" t="str">
        <f t="shared" si="761"/>
        <v/>
      </c>
      <c r="DB953" s="76" t="str">
        <f>IF($H953="", "", COUNTIF($G$11:$G$1010, "&gt;"&amp;$G953)+1+COUNTIF($G$11:$G953, $G953)-1)</f>
        <v/>
      </c>
      <c r="DC953" s="76" t="str">
        <f>IF($H953="", "", COUNTIF($CZ$11:$CZ$1010, "&gt;"&amp;$CZ953)+1+COUNTIF($CZ$11:$CZ953, $CZ953)-1)</f>
        <v/>
      </c>
      <c r="DE953" s="147" t="str">
        <f t="shared" si="762"/>
        <v/>
      </c>
      <c r="DF953" s="148"/>
      <c r="DG953" s="19" t="str">
        <f t="shared" si="763"/>
        <v/>
      </c>
      <c r="DH953" s="153" t="str">
        <f t="shared" si="764"/>
        <v/>
      </c>
      <c r="DI953" s="19" t="str">
        <f t="shared" si="716"/>
        <v/>
      </c>
      <c r="DJ953" s="153" t="str">
        <f t="shared" si="717"/>
        <v/>
      </c>
      <c r="DK953" s="19" t="str">
        <f t="shared" si="718"/>
        <v/>
      </c>
      <c r="DL953" s="153" t="str">
        <f t="shared" si="719"/>
        <v/>
      </c>
      <c r="DM953" s="19" t="str">
        <f t="shared" si="720"/>
        <v/>
      </c>
      <c r="DN953" s="153" t="str">
        <f t="shared" si="721"/>
        <v/>
      </c>
      <c r="DO953" s="19" t="str">
        <f t="shared" si="722"/>
        <v/>
      </c>
      <c r="DP953" s="153" t="str">
        <f t="shared" si="723"/>
        <v/>
      </c>
      <c r="DQ953" s="19" t="str">
        <f t="shared" si="724"/>
        <v/>
      </c>
      <c r="DR953" s="153" t="str">
        <f t="shared" si="725"/>
        <v/>
      </c>
      <c r="DS953" s="19" t="str">
        <f t="shared" si="726"/>
        <v/>
      </c>
      <c r="DT953" s="153" t="str">
        <f t="shared" si="727"/>
        <v/>
      </c>
      <c r="DU953" s="19" t="str">
        <f t="shared" si="728"/>
        <v/>
      </c>
      <c r="DV953" s="153" t="str">
        <f t="shared" si="729"/>
        <v/>
      </c>
      <c r="DW953" s="19" t="str">
        <f t="shared" si="730"/>
        <v/>
      </c>
      <c r="DX953" s="153" t="str">
        <f t="shared" si="731"/>
        <v/>
      </c>
      <c r="DY953" s="19" t="str">
        <f t="shared" si="732"/>
        <v/>
      </c>
      <c r="DZ953" s="153" t="str">
        <f t="shared" si="733"/>
        <v/>
      </c>
      <c r="EA953" s="19" t="str">
        <f t="shared" si="734"/>
        <v/>
      </c>
      <c r="EB953" s="153" t="str">
        <f t="shared" si="735"/>
        <v/>
      </c>
      <c r="EC953" s="19" t="str">
        <f t="shared" si="736"/>
        <v/>
      </c>
      <c r="ED953" s="153" t="str">
        <f t="shared" si="737"/>
        <v/>
      </c>
      <c r="EE953" s="19" t="str">
        <f t="shared" si="738"/>
        <v/>
      </c>
      <c r="EF953" s="153" t="str">
        <f t="shared" si="739"/>
        <v/>
      </c>
      <c r="EG953" s="19" t="str">
        <f t="shared" si="740"/>
        <v/>
      </c>
      <c r="EH953" s="153" t="str">
        <f t="shared" si="741"/>
        <v/>
      </c>
      <c r="EI953" s="19" t="str">
        <f t="shared" si="742"/>
        <v/>
      </c>
      <c r="EJ953" s="153" t="str">
        <f t="shared" si="743"/>
        <v/>
      </c>
      <c r="EK953" s="19" t="str">
        <f t="shared" si="744"/>
        <v/>
      </c>
      <c r="EL953" s="153" t="str">
        <f t="shared" si="745"/>
        <v/>
      </c>
      <c r="EM953" s="19" t="str">
        <f t="shared" si="746"/>
        <v/>
      </c>
      <c r="EN953" s="153" t="str">
        <f t="shared" si="747"/>
        <v/>
      </c>
      <c r="EO953" s="19" t="str">
        <f t="shared" si="748"/>
        <v/>
      </c>
      <c r="EP953" s="153" t="str">
        <f t="shared" si="749"/>
        <v/>
      </c>
      <c r="EQ953" s="19" t="str">
        <f t="shared" si="750"/>
        <v/>
      </c>
      <c r="ER953" s="153" t="str">
        <f t="shared" si="751"/>
        <v/>
      </c>
      <c r="ES953" s="19" t="str">
        <f t="shared" si="752"/>
        <v/>
      </c>
      <c r="ET953" s="153" t="str">
        <f t="shared" si="753"/>
        <v/>
      </c>
    </row>
    <row r="954" spans="1:150" x14ac:dyDescent="0.25">
      <c r="A954" s="31"/>
      <c r="B954" s="91" t="str">
        <f t="shared" si="754"/>
        <v/>
      </c>
      <c r="C954" s="20" t="str">
        <f t="shared" si="714"/>
        <v/>
      </c>
      <c r="D954" s="97" t="str">
        <f t="shared" si="715"/>
        <v/>
      </c>
      <c r="E954" s="62" t="str">
        <f t="shared" si="755"/>
        <v/>
      </c>
      <c r="F954" s="31"/>
      <c r="G954" s="282"/>
      <c r="H954" s="283"/>
      <c r="I954" s="284"/>
      <c r="J954" s="285"/>
      <c r="K954" s="286"/>
      <c r="L954" s="287"/>
      <c r="M954" s="288"/>
      <c r="N954" s="287"/>
      <c r="O954" s="288"/>
      <c r="P954" s="287"/>
      <c r="Q954" s="288"/>
      <c r="R954" s="287"/>
      <c r="S954" s="288"/>
      <c r="T954" s="287"/>
      <c r="U954" s="288"/>
      <c r="V954" s="287"/>
      <c r="W954" s="288"/>
      <c r="X954" s="287"/>
      <c r="Y954" s="288"/>
      <c r="Z954" s="287"/>
      <c r="AA954" s="288"/>
      <c r="AB954" s="287"/>
      <c r="AC954" s="288"/>
      <c r="AD954" s="287"/>
      <c r="AE954" s="288"/>
      <c r="AF954" s="287"/>
      <c r="AG954" s="288"/>
      <c r="AH954" s="287"/>
      <c r="AI954" s="288"/>
      <c r="AJ954" s="287"/>
      <c r="AK954" s="288"/>
      <c r="AL954" s="287"/>
      <c r="AM954" s="288"/>
      <c r="AN954" s="287"/>
      <c r="AO954" s="288"/>
      <c r="AP954" s="287"/>
      <c r="AQ954" s="288"/>
      <c r="AR954" s="287"/>
      <c r="AS954" s="288"/>
      <c r="AT954" s="287"/>
      <c r="AU954" s="288"/>
      <c r="AV954" s="287"/>
      <c r="AW954" s="288"/>
      <c r="AX954" s="287"/>
      <c r="AY954" s="31"/>
      <c r="BA954" s="76" t="str">
        <f t="shared" si="756"/>
        <v/>
      </c>
      <c r="BC954" s="76" t="str">
        <f>IF('Stock List'!$K954="", "", 'Stock List'!$K954)</f>
        <v/>
      </c>
      <c r="BE954" s="106">
        <f>IFERROR(ROUND(((INDEX('Stock List'!$M$11:$M$1010, MATCH(L954, 'Stock List'!$K$11:$K$1010, 0))/INDEX('Stock List'!$L$11:$L$1010, MATCH(L954, 'Stock List'!$K$11:$K$1010, 0)))*K954), 2), 0)</f>
        <v>0</v>
      </c>
      <c r="BF954" s="20"/>
      <c r="BG954" s="20">
        <f>IFERROR(ROUND(((INDEX('Stock List'!$M$11:$M$1010, MATCH(N954, 'Stock List'!$K$11:$K$1010, 0))/INDEX('Stock List'!$L$11:$L$1010, MATCH(N954, 'Stock List'!$K$11:$K$1010, 0)))*M954), 2), 0)</f>
        <v>0</v>
      </c>
      <c r="BH954" s="20"/>
      <c r="BI954" s="20">
        <f>IFERROR(ROUND(((INDEX('Stock List'!$M$11:$M$1010, MATCH(P954, 'Stock List'!$K$11:$K$1010, 0))/INDEX('Stock List'!$L$11:$L$1010, MATCH(P954, 'Stock List'!$K$11:$K$1010, 0)))*O954), 2), 0)</f>
        <v>0</v>
      </c>
      <c r="BJ954" s="20"/>
      <c r="BK954" s="20">
        <f>IFERROR(ROUND(((INDEX('Stock List'!$M$11:$M$1010, MATCH(R954, 'Stock List'!$K$11:$K$1010, 0))/INDEX('Stock List'!$L$11:$L$1010, MATCH(R954, 'Stock List'!$K$11:$K$1010, 0)))*Q954), 2), 0)</f>
        <v>0</v>
      </c>
      <c r="BL954" s="20"/>
      <c r="BM954" s="20">
        <f>IFERROR(ROUND(((INDEX('Stock List'!$M$11:$M$1010, MATCH(T954, 'Stock List'!$K$11:$K$1010, 0))/INDEX('Stock List'!$L$11:$L$1010, MATCH(T954, 'Stock List'!$K$11:$K$1010, 0)))*S954), 2), 0)</f>
        <v>0</v>
      </c>
      <c r="BN954" s="20"/>
      <c r="BO954" s="20">
        <f>IFERROR(ROUND(((INDEX('Stock List'!$M$11:$M$1010, MATCH(V954, 'Stock List'!$K$11:$K$1010, 0))/INDEX('Stock List'!$L$11:$L$1010, MATCH(V954, 'Stock List'!$K$11:$K$1010, 0)))*U954), 2), 0)</f>
        <v>0</v>
      </c>
      <c r="BP954" s="20"/>
      <c r="BQ954" s="20">
        <f>IFERROR(ROUND(((INDEX('Stock List'!$M$11:$M$1010, MATCH(X954, 'Stock List'!$K$11:$K$1010, 0))/INDEX('Stock List'!$L$11:$L$1010, MATCH(X954, 'Stock List'!$K$11:$K$1010, 0)))*W954), 2), 0)</f>
        <v>0</v>
      </c>
      <c r="BR954" s="20"/>
      <c r="BS954" s="20">
        <f>IFERROR(ROUND(((INDEX('Stock List'!$M$11:$M$1010, MATCH(Z954, 'Stock List'!$K$11:$K$1010, 0))/INDEX('Stock List'!$L$11:$L$1010, MATCH(Z954, 'Stock List'!$K$11:$K$1010, 0)))*Y954), 2), 0)</f>
        <v>0</v>
      </c>
      <c r="BT954" s="20"/>
      <c r="BU954" s="20">
        <f>IFERROR(ROUND(((INDEX('Stock List'!$M$11:$M$1010, MATCH(AB954, 'Stock List'!$K$11:$K$1010, 0))/INDEX('Stock List'!$L$11:$L$1010, MATCH(AB954, 'Stock List'!$K$11:$K$1010, 0)))*AA954), 2), 0)</f>
        <v>0</v>
      </c>
      <c r="BV954" s="20"/>
      <c r="BW954" s="20">
        <f>IFERROR(ROUND(((INDEX('Stock List'!$M$11:$M$1010, MATCH(AD954, 'Stock List'!$K$11:$K$1010, 0))/INDEX('Stock List'!$L$11:$L$1010, MATCH(AD954, 'Stock List'!$K$11:$K$1010, 0)))*AC954), 2), 0)</f>
        <v>0</v>
      </c>
      <c r="BX954" s="20"/>
      <c r="BY954" s="20">
        <f>IFERROR(ROUND(((INDEX('Stock List'!$M$11:$M$1010, MATCH(AF954, 'Stock List'!$K$11:$K$1010, 0))/INDEX('Stock List'!$L$11:$L$1010, MATCH(AF954, 'Stock List'!$K$11:$K$1010, 0)))*AE954), 2), 0)</f>
        <v>0</v>
      </c>
      <c r="BZ954" s="20"/>
      <c r="CA954" s="20">
        <f>IFERROR(ROUND(((INDEX('Stock List'!$M$11:$M$1010, MATCH(AH954, 'Stock List'!$K$11:$K$1010, 0))/INDEX('Stock List'!$L$11:$L$1010, MATCH(AH954, 'Stock List'!$K$11:$K$1010, 0)))*AG954), 2), 0)</f>
        <v>0</v>
      </c>
      <c r="CB954" s="20"/>
      <c r="CC954" s="20">
        <f>IFERROR(ROUND(((INDEX('Stock List'!$M$11:$M$1010, MATCH(AJ954, 'Stock List'!$K$11:$K$1010, 0))/INDEX('Stock List'!$L$11:$L$1010, MATCH(AJ954, 'Stock List'!$K$11:$K$1010, 0)))*AI954), 2), 0)</f>
        <v>0</v>
      </c>
      <c r="CD954" s="20"/>
      <c r="CE954" s="20">
        <f>IFERROR(ROUND(((INDEX('Stock List'!$M$11:$M$1010, MATCH(AL954, 'Stock List'!$K$11:$K$1010, 0))/INDEX('Stock List'!$L$11:$L$1010, MATCH(AL954, 'Stock List'!$K$11:$K$1010, 0)))*AK954), 2), 0)</f>
        <v>0</v>
      </c>
      <c r="CF954" s="20"/>
      <c r="CG954" s="20">
        <f>IFERROR(ROUND(((INDEX('Stock List'!$M$11:$M$1010, MATCH(AN954, 'Stock List'!$K$11:$K$1010, 0))/INDEX('Stock List'!$L$11:$L$1010, MATCH(AN954, 'Stock List'!$K$11:$K$1010, 0)))*AM954), 2), 0)</f>
        <v>0</v>
      </c>
      <c r="CH954" s="20"/>
      <c r="CI954" s="20">
        <f>IFERROR(ROUND(((INDEX('Stock List'!$M$11:$M$1010, MATCH(AP954, 'Stock List'!$K$11:$K$1010, 0))/INDEX('Stock List'!$L$11:$L$1010, MATCH(AP954, 'Stock List'!$K$11:$K$1010, 0)))*AO954), 2), 0)</f>
        <v>0</v>
      </c>
      <c r="CJ954" s="20"/>
      <c r="CK954" s="20">
        <f>IFERROR(ROUND(((INDEX('Stock List'!$M$11:$M$1010, MATCH(AR954, 'Stock List'!$K$11:$K$1010, 0))/INDEX('Stock List'!$L$11:$L$1010, MATCH(AR954, 'Stock List'!$K$11:$K$1010, 0)))*AQ954), 2), 0)</f>
        <v>0</v>
      </c>
      <c r="CL954" s="20"/>
      <c r="CM954" s="20">
        <f>IFERROR(ROUND(((INDEX('Stock List'!$M$11:$M$1010, MATCH(AT954, 'Stock List'!$K$11:$K$1010, 0))/INDEX('Stock List'!$L$11:$L$1010, MATCH(AT954, 'Stock List'!$K$11:$K$1010, 0)))*AS954), 2), 0)</f>
        <v>0</v>
      </c>
      <c r="CN954" s="20"/>
      <c r="CO954" s="20">
        <f>IFERROR(ROUND(((INDEX('Stock List'!$M$11:$M$1010, MATCH(AV954, 'Stock List'!$K$11:$K$1010, 0))/INDEX('Stock List'!$L$11:$L$1010, MATCH(AV954, 'Stock List'!$K$11:$K$1010, 0)))*AU954), 2), 0)</f>
        <v>0</v>
      </c>
      <c r="CP954" s="20"/>
      <c r="CQ954" s="20">
        <f>IFERROR(ROUND(((INDEX('Stock List'!$M$11:$M$1010, MATCH(AX954, 'Stock List'!$K$11:$K$1010, 0))/INDEX('Stock List'!$L$11:$L$1010, MATCH(AX954, 'Stock List'!$K$11:$K$1010, 0)))*AW954), 2), 0)</f>
        <v>0</v>
      </c>
      <c r="CR954" s="22"/>
      <c r="CT954" s="106" t="str">
        <f t="shared" si="757"/>
        <v/>
      </c>
      <c r="CU954" s="22" t="str">
        <f t="shared" si="758"/>
        <v/>
      </c>
      <c r="CX954" s="106" t="str">
        <f t="shared" si="759"/>
        <v/>
      </c>
      <c r="CY954" s="20" t="str">
        <f t="shared" si="760"/>
        <v/>
      </c>
      <c r="CZ954" s="22" t="str">
        <f t="shared" si="761"/>
        <v/>
      </c>
      <c r="DB954" s="76" t="str">
        <f>IF($H954="", "", COUNTIF($G$11:$G$1010, "&gt;"&amp;$G954)+1+COUNTIF($G$11:$G954, $G954)-1)</f>
        <v/>
      </c>
      <c r="DC954" s="76" t="str">
        <f>IF($H954="", "", COUNTIF($CZ$11:$CZ$1010, "&gt;"&amp;$CZ954)+1+COUNTIF($CZ$11:$CZ954, $CZ954)-1)</f>
        <v/>
      </c>
      <c r="DE954" s="147" t="str">
        <f t="shared" si="762"/>
        <v/>
      </c>
      <c r="DF954" s="148"/>
      <c r="DG954" s="19" t="str">
        <f t="shared" si="763"/>
        <v/>
      </c>
      <c r="DH954" s="153" t="str">
        <f t="shared" si="764"/>
        <v/>
      </c>
      <c r="DI954" s="19" t="str">
        <f t="shared" si="716"/>
        <v/>
      </c>
      <c r="DJ954" s="153" t="str">
        <f t="shared" si="717"/>
        <v/>
      </c>
      <c r="DK954" s="19" t="str">
        <f t="shared" si="718"/>
        <v/>
      </c>
      <c r="DL954" s="153" t="str">
        <f t="shared" si="719"/>
        <v/>
      </c>
      <c r="DM954" s="19" t="str">
        <f t="shared" si="720"/>
        <v/>
      </c>
      <c r="DN954" s="153" t="str">
        <f t="shared" si="721"/>
        <v/>
      </c>
      <c r="DO954" s="19" t="str">
        <f t="shared" si="722"/>
        <v/>
      </c>
      <c r="DP954" s="153" t="str">
        <f t="shared" si="723"/>
        <v/>
      </c>
      <c r="DQ954" s="19" t="str">
        <f t="shared" si="724"/>
        <v/>
      </c>
      <c r="DR954" s="153" t="str">
        <f t="shared" si="725"/>
        <v/>
      </c>
      <c r="DS954" s="19" t="str">
        <f t="shared" si="726"/>
        <v/>
      </c>
      <c r="DT954" s="153" t="str">
        <f t="shared" si="727"/>
        <v/>
      </c>
      <c r="DU954" s="19" t="str">
        <f t="shared" si="728"/>
        <v/>
      </c>
      <c r="DV954" s="153" t="str">
        <f t="shared" si="729"/>
        <v/>
      </c>
      <c r="DW954" s="19" t="str">
        <f t="shared" si="730"/>
        <v/>
      </c>
      <c r="DX954" s="153" t="str">
        <f t="shared" si="731"/>
        <v/>
      </c>
      <c r="DY954" s="19" t="str">
        <f t="shared" si="732"/>
        <v/>
      </c>
      <c r="DZ954" s="153" t="str">
        <f t="shared" si="733"/>
        <v/>
      </c>
      <c r="EA954" s="19" t="str">
        <f t="shared" si="734"/>
        <v/>
      </c>
      <c r="EB954" s="153" t="str">
        <f t="shared" si="735"/>
        <v/>
      </c>
      <c r="EC954" s="19" t="str">
        <f t="shared" si="736"/>
        <v/>
      </c>
      <c r="ED954" s="153" t="str">
        <f t="shared" si="737"/>
        <v/>
      </c>
      <c r="EE954" s="19" t="str">
        <f t="shared" si="738"/>
        <v/>
      </c>
      <c r="EF954" s="153" t="str">
        <f t="shared" si="739"/>
        <v/>
      </c>
      <c r="EG954" s="19" t="str">
        <f t="shared" si="740"/>
        <v/>
      </c>
      <c r="EH954" s="153" t="str">
        <f t="shared" si="741"/>
        <v/>
      </c>
      <c r="EI954" s="19" t="str">
        <f t="shared" si="742"/>
        <v/>
      </c>
      <c r="EJ954" s="153" t="str">
        <f t="shared" si="743"/>
        <v/>
      </c>
      <c r="EK954" s="19" t="str">
        <f t="shared" si="744"/>
        <v/>
      </c>
      <c r="EL954" s="153" t="str">
        <f t="shared" si="745"/>
        <v/>
      </c>
      <c r="EM954" s="19" t="str">
        <f t="shared" si="746"/>
        <v/>
      </c>
      <c r="EN954" s="153" t="str">
        <f t="shared" si="747"/>
        <v/>
      </c>
      <c r="EO954" s="19" t="str">
        <f t="shared" si="748"/>
        <v/>
      </c>
      <c r="EP954" s="153" t="str">
        <f t="shared" si="749"/>
        <v/>
      </c>
      <c r="EQ954" s="19" t="str">
        <f t="shared" si="750"/>
        <v/>
      </c>
      <c r="ER954" s="153" t="str">
        <f t="shared" si="751"/>
        <v/>
      </c>
      <c r="ES954" s="19" t="str">
        <f t="shared" si="752"/>
        <v/>
      </c>
      <c r="ET954" s="153" t="str">
        <f t="shared" si="753"/>
        <v/>
      </c>
    </row>
    <row r="955" spans="1:150" x14ac:dyDescent="0.25">
      <c r="A955" s="31"/>
      <c r="B955" s="91" t="str">
        <f t="shared" si="754"/>
        <v/>
      </c>
      <c r="C955" s="20" t="str">
        <f t="shared" si="714"/>
        <v/>
      </c>
      <c r="D955" s="97" t="str">
        <f t="shared" si="715"/>
        <v/>
      </c>
      <c r="E955" s="62" t="str">
        <f t="shared" si="755"/>
        <v/>
      </c>
      <c r="F955" s="31"/>
      <c r="G955" s="282"/>
      <c r="H955" s="283"/>
      <c r="I955" s="284"/>
      <c r="J955" s="285"/>
      <c r="K955" s="286"/>
      <c r="L955" s="287"/>
      <c r="M955" s="288"/>
      <c r="N955" s="287"/>
      <c r="O955" s="288"/>
      <c r="P955" s="287"/>
      <c r="Q955" s="288"/>
      <c r="R955" s="287"/>
      <c r="S955" s="288"/>
      <c r="T955" s="287"/>
      <c r="U955" s="288"/>
      <c r="V955" s="287"/>
      <c r="W955" s="288"/>
      <c r="X955" s="287"/>
      <c r="Y955" s="288"/>
      <c r="Z955" s="287"/>
      <c r="AA955" s="288"/>
      <c r="AB955" s="287"/>
      <c r="AC955" s="288"/>
      <c r="AD955" s="287"/>
      <c r="AE955" s="288"/>
      <c r="AF955" s="287"/>
      <c r="AG955" s="288"/>
      <c r="AH955" s="287"/>
      <c r="AI955" s="288"/>
      <c r="AJ955" s="287"/>
      <c r="AK955" s="288"/>
      <c r="AL955" s="287"/>
      <c r="AM955" s="288"/>
      <c r="AN955" s="287"/>
      <c r="AO955" s="288"/>
      <c r="AP955" s="287"/>
      <c r="AQ955" s="288"/>
      <c r="AR955" s="287"/>
      <c r="AS955" s="288"/>
      <c r="AT955" s="287"/>
      <c r="AU955" s="288"/>
      <c r="AV955" s="287"/>
      <c r="AW955" s="288"/>
      <c r="AX955" s="287"/>
      <c r="AY955" s="31"/>
      <c r="BA955" s="76" t="str">
        <f t="shared" si="756"/>
        <v/>
      </c>
      <c r="BC955" s="76" t="str">
        <f>IF('Stock List'!$K955="", "", 'Stock List'!$K955)</f>
        <v/>
      </c>
      <c r="BE955" s="106">
        <f>IFERROR(ROUND(((INDEX('Stock List'!$M$11:$M$1010, MATCH(L955, 'Stock List'!$K$11:$K$1010, 0))/INDEX('Stock List'!$L$11:$L$1010, MATCH(L955, 'Stock List'!$K$11:$K$1010, 0)))*K955), 2), 0)</f>
        <v>0</v>
      </c>
      <c r="BF955" s="20"/>
      <c r="BG955" s="20">
        <f>IFERROR(ROUND(((INDEX('Stock List'!$M$11:$M$1010, MATCH(N955, 'Stock List'!$K$11:$K$1010, 0))/INDEX('Stock List'!$L$11:$L$1010, MATCH(N955, 'Stock List'!$K$11:$K$1010, 0)))*M955), 2), 0)</f>
        <v>0</v>
      </c>
      <c r="BH955" s="20"/>
      <c r="BI955" s="20">
        <f>IFERROR(ROUND(((INDEX('Stock List'!$M$11:$M$1010, MATCH(P955, 'Stock List'!$K$11:$K$1010, 0))/INDEX('Stock List'!$L$11:$L$1010, MATCH(P955, 'Stock List'!$K$11:$K$1010, 0)))*O955), 2), 0)</f>
        <v>0</v>
      </c>
      <c r="BJ955" s="20"/>
      <c r="BK955" s="20">
        <f>IFERROR(ROUND(((INDEX('Stock List'!$M$11:$M$1010, MATCH(R955, 'Stock List'!$K$11:$K$1010, 0))/INDEX('Stock List'!$L$11:$L$1010, MATCH(R955, 'Stock List'!$K$11:$K$1010, 0)))*Q955), 2), 0)</f>
        <v>0</v>
      </c>
      <c r="BL955" s="20"/>
      <c r="BM955" s="20">
        <f>IFERROR(ROUND(((INDEX('Stock List'!$M$11:$M$1010, MATCH(T955, 'Stock List'!$K$11:$K$1010, 0))/INDEX('Stock List'!$L$11:$L$1010, MATCH(T955, 'Stock List'!$K$11:$K$1010, 0)))*S955), 2), 0)</f>
        <v>0</v>
      </c>
      <c r="BN955" s="20"/>
      <c r="BO955" s="20">
        <f>IFERROR(ROUND(((INDEX('Stock List'!$M$11:$M$1010, MATCH(V955, 'Stock List'!$K$11:$K$1010, 0))/INDEX('Stock List'!$L$11:$L$1010, MATCH(V955, 'Stock List'!$K$11:$K$1010, 0)))*U955), 2), 0)</f>
        <v>0</v>
      </c>
      <c r="BP955" s="20"/>
      <c r="BQ955" s="20">
        <f>IFERROR(ROUND(((INDEX('Stock List'!$M$11:$M$1010, MATCH(X955, 'Stock List'!$K$11:$K$1010, 0))/INDEX('Stock List'!$L$11:$L$1010, MATCH(X955, 'Stock List'!$K$11:$K$1010, 0)))*W955), 2), 0)</f>
        <v>0</v>
      </c>
      <c r="BR955" s="20"/>
      <c r="BS955" s="20">
        <f>IFERROR(ROUND(((INDEX('Stock List'!$M$11:$M$1010, MATCH(Z955, 'Stock List'!$K$11:$K$1010, 0))/INDEX('Stock List'!$L$11:$L$1010, MATCH(Z955, 'Stock List'!$K$11:$K$1010, 0)))*Y955), 2), 0)</f>
        <v>0</v>
      </c>
      <c r="BT955" s="20"/>
      <c r="BU955" s="20">
        <f>IFERROR(ROUND(((INDEX('Stock List'!$M$11:$M$1010, MATCH(AB955, 'Stock List'!$K$11:$K$1010, 0))/INDEX('Stock List'!$L$11:$L$1010, MATCH(AB955, 'Stock List'!$K$11:$K$1010, 0)))*AA955), 2), 0)</f>
        <v>0</v>
      </c>
      <c r="BV955" s="20"/>
      <c r="BW955" s="20">
        <f>IFERROR(ROUND(((INDEX('Stock List'!$M$11:$M$1010, MATCH(AD955, 'Stock List'!$K$11:$K$1010, 0))/INDEX('Stock List'!$L$11:$L$1010, MATCH(AD955, 'Stock List'!$K$11:$K$1010, 0)))*AC955), 2), 0)</f>
        <v>0</v>
      </c>
      <c r="BX955" s="20"/>
      <c r="BY955" s="20">
        <f>IFERROR(ROUND(((INDEX('Stock List'!$M$11:$M$1010, MATCH(AF955, 'Stock List'!$K$11:$K$1010, 0))/INDEX('Stock List'!$L$11:$L$1010, MATCH(AF955, 'Stock List'!$K$11:$K$1010, 0)))*AE955), 2), 0)</f>
        <v>0</v>
      </c>
      <c r="BZ955" s="20"/>
      <c r="CA955" s="20">
        <f>IFERROR(ROUND(((INDEX('Stock List'!$M$11:$M$1010, MATCH(AH955, 'Stock List'!$K$11:$K$1010, 0))/INDEX('Stock List'!$L$11:$L$1010, MATCH(AH955, 'Stock List'!$K$11:$K$1010, 0)))*AG955), 2), 0)</f>
        <v>0</v>
      </c>
      <c r="CB955" s="20"/>
      <c r="CC955" s="20">
        <f>IFERROR(ROUND(((INDEX('Stock List'!$M$11:$M$1010, MATCH(AJ955, 'Stock List'!$K$11:$K$1010, 0))/INDEX('Stock List'!$L$11:$L$1010, MATCH(AJ955, 'Stock List'!$K$11:$K$1010, 0)))*AI955), 2), 0)</f>
        <v>0</v>
      </c>
      <c r="CD955" s="20"/>
      <c r="CE955" s="20">
        <f>IFERROR(ROUND(((INDEX('Stock List'!$M$11:$M$1010, MATCH(AL955, 'Stock List'!$K$11:$K$1010, 0))/INDEX('Stock List'!$L$11:$L$1010, MATCH(AL955, 'Stock List'!$K$11:$K$1010, 0)))*AK955), 2), 0)</f>
        <v>0</v>
      </c>
      <c r="CF955" s="20"/>
      <c r="CG955" s="20">
        <f>IFERROR(ROUND(((INDEX('Stock List'!$M$11:$M$1010, MATCH(AN955, 'Stock List'!$K$11:$K$1010, 0))/INDEX('Stock List'!$L$11:$L$1010, MATCH(AN955, 'Stock List'!$K$11:$K$1010, 0)))*AM955), 2), 0)</f>
        <v>0</v>
      </c>
      <c r="CH955" s="20"/>
      <c r="CI955" s="20">
        <f>IFERROR(ROUND(((INDEX('Stock List'!$M$11:$M$1010, MATCH(AP955, 'Stock List'!$K$11:$K$1010, 0))/INDEX('Stock List'!$L$11:$L$1010, MATCH(AP955, 'Stock List'!$K$11:$K$1010, 0)))*AO955), 2), 0)</f>
        <v>0</v>
      </c>
      <c r="CJ955" s="20"/>
      <c r="CK955" s="20">
        <f>IFERROR(ROUND(((INDEX('Stock List'!$M$11:$M$1010, MATCH(AR955, 'Stock List'!$K$11:$K$1010, 0))/INDEX('Stock List'!$L$11:$L$1010, MATCH(AR955, 'Stock List'!$K$11:$K$1010, 0)))*AQ955), 2), 0)</f>
        <v>0</v>
      </c>
      <c r="CL955" s="20"/>
      <c r="CM955" s="20">
        <f>IFERROR(ROUND(((INDEX('Stock List'!$M$11:$M$1010, MATCH(AT955, 'Stock List'!$K$11:$K$1010, 0))/INDEX('Stock List'!$L$11:$L$1010, MATCH(AT955, 'Stock List'!$K$11:$K$1010, 0)))*AS955), 2), 0)</f>
        <v>0</v>
      </c>
      <c r="CN955" s="20"/>
      <c r="CO955" s="20">
        <f>IFERROR(ROUND(((INDEX('Stock List'!$M$11:$M$1010, MATCH(AV955, 'Stock List'!$K$11:$K$1010, 0))/INDEX('Stock List'!$L$11:$L$1010, MATCH(AV955, 'Stock List'!$K$11:$K$1010, 0)))*AU955), 2), 0)</f>
        <v>0</v>
      </c>
      <c r="CP955" s="20"/>
      <c r="CQ955" s="20">
        <f>IFERROR(ROUND(((INDEX('Stock List'!$M$11:$M$1010, MATCH(AX955, 'Stock List'!$K$11:$K$1010, 0))/INDEX('Stock List'!$L$11:$L$1010, MATCH(AX955, 'Stock List'!$K$11:$K$1010, 0)))*AW955), 2), 0)</f>
        <v>0</v>
      </c>
      <c r="CR955" s="22"/>
      <c r="CT955" s="106" t="str">
        <f t="shared" si="757"/>
        <v/>
      </c>
      <c r="CU955" s="22" t="str">
        <f t="shared" si="758"/>
        <v/>
      </c>
      <c r="CX955" s="106" t="str">
        <f t="shared" si="759"/>
        <v/>
      </c>
      <c r="CY955" s="20" t="str">
        <f t="shared" si="760"/>
        <v/>
      </c>
      <c r="CZ955" s="22" t="str">
        <f t="shared" si="761"/>
        <v/>
      </c>
      <c r="DB955" s="76" t="str">
        <f>IF($H955="", "", COUNTIF($G$11:$G$1010, "&gt;"&amp;$G955)+1+COUNTIF($G$11:$G955, $G955)-1)</f>
        <v/>
      </c>
      <c r="DC955" s="76" t="str">
        <f>IF($H955="", "", COUNTIF($CZ$11:$CZ$1010, "&gt;"&amp;$CZ955)+1+COUNTIF($CZ$11:$CZ955, $CZ955)-1)</f>
        <v/>
      </c>
      <c r="DE955" s="147" t="str">
        <f t="shared" si="762"/>
        <v/>
      </c>
      <c r="DF955" s="148"/>
      <c r="DG955" s="19" t="str">
        <f t="shared" si="763"/>
        <v/>
      </c>
      <c r="DH955" s="153" t="str">
        <f t="shared" si="764"/>
        <v/>
      </c>
      <c r="DI955" s="19" t="str">
        <f t="shared" si="716"/>
        <v/>
      </c>
      <c r="DJ955" s="153" t="str">
        <f t="shared" si="717"/>
        <v/>
      </c>
      <c r="DK955" s="19" t="str">
        <f t="shared" si="718"/>
        <v/>
      </c>
      <c r="DL955" s="153" t="str">
        <f t="shared" si="719"/>
        <v/>
      </c>
      <c r="DM955" s="19" t="str">
        <f t="shared" si="720"/>
        <v/>
      </c>
      <c r="DN955" s="153" t="str">
        <f t="shared" si="721"/>
        <v/>
      </c>
      <c r="DO955" s="19" t="str">
        <f t="shared" si="722"/>
        <v/>
      </c>
      <c r="DP955" s="153" t="str">
        <f t="shared" si="723"/>
        <v/>
      </c>
      <c r="DQ955" s="19" t="str">
        <f t="shared" si="724"/>
        <v/>
      </c>
      <c r="DR955" s="153" t="str">
        <f t="shared" si="725"/>
        <v/>
      </c>
      <c r="DS955" s="19" t="str">
        <f t="shared" si="726"/>
        <v/>
      </c>
      <c r="DT955" s="153" t="str">
        <f t="shared" si="727"/>
        <v/>
      </c>
      <c r="DU955" s="19" t="str">
        <f t="shared" si="728"/>
        <v/>
      </c>
      <c r="DV955" s="153" t="str">
        <f t="shared" si="729"/>
        <v/>
      </c>
      <c r="DW955" s="19" t="str">
        <f t="shared" si="730"/>
        <v/>
      </c>
      <c r="DX955" s="153" t="str">
        <f t="shared" si="731"/>
        <v/>
      </c>
      <c r="DY955" s="19" t="str">
        <f t="shared" si="732"/>
        <v/>
      </c>
      <c r="DZ955" s="153" t="str">
        <f t="shared" si="733"/>
        <v/>
      </c>
      <c r="EA955" s="19" t="str">
        <f t="shared" si="734"/>
        <v/>
      </c>
      <c r="EB955" s="153" t="str">
        <f t="shared" si="735"/>
        <v/>
      </c>
      <c r="EC955" s="19" t="str">
        <f t="shared" si="736"/>
        <v/>
      </c>
      <c r="ED955" s="153" t="str">
        <f t="shared" si="737"/>
        <v/>
      </c>
      <c r="EE955" s="19" t="str">
        <f t="shared" si="738"/>
        <v/>
      </c>
      <c r="EF955" s="153" t="str">
        <f t="shared" si="739"/>
        <v/>
      </c>
      <c r="EG955" s="19" t="str">
        <f t="shared" si="740"/>
        <v/>
      </c>
      <c r="EH955" s="153" t="str">
        <f t="shared" si="741"/>
        <v/>
      </c>
      <c r="EI955" s="19" t="str">
        <f t="shared" si="742"/>
        <v/>
      </c>
      <c r="EJ955" s="153" t="str">
        <f t="shared" si="743"/>
        <v/>
      </c>
      <c r="EK955" s="19" t="str">
        <f t="shared" si="744"/>
        <v/>
      </c>
      <c r="EL955" s="153" t="str">
        <f t="shared" si="745"/>
        <v/>
      </c>
      <c r="EM955" s="19" t="str">
        <f t="shared" si="746"/>
        <v/>
      </c>
      <c r="EN955" s="153" t="str">
        <f t="shared" si="747"/>
        <v/>
      </c>
      <c r="EO955" s="19" t="str">
        <f t="shared" si="748"/>
        <v/>
      </c>
      <c r="EP955" s="153" t="str">
        <f t="shared" si="749"/>
        <v/>
      </c>
      <c r="EQ955" s="19" t="str">
        <f t="shared" si="750"/>
        <v/>
      </c>
      <c r="ER955" s="153" t="str">
        <f t="shared" si="751"/>
        <v/>
      </c>
      <c r="ES955" s="19" t="str">
        <f t="shared" si="752"/>
        <v/>
      </c>
      <c r="ET955" s="153" t="str">
        <f t="shared" si="753"/>
        <v/>
      </c>
    </row>
    <row r="956" spans="1:150" x14ac:dyDescent="0.25">
      <c r="A956" s="31"/>
      <c r="B956" s="91" t="str">
        <f t="shared" si="754"/>
        <v/>
      </c>
      <c r="C956" s="20" t="str">
        <f t="shared" si="714"/>
        <v/>
      </c>
      <c r="D956" s="97" t="str">
        <f t="shared" si="715"/>
        <v/>
      </c>
      <c r="E956" s="62" t="str">
        <f t="shared" si="755"/>
        <v/>
      </c>
      <c r="F956" s="31"/>
      <c r="G956" s="282"/>
      <c r="H956" s="283"/>
      <c r="I956" s="284"/>
      <c r="J956" s="285"/>
      <c r="K956" s="286"/>
      <c r="L956" s="287"/>
      <c r="M956" s="288"/>
      <c r="N956" s="287"/>
      <c r="O956" s="288"/>
      <c r="P956" s="287"/>
      <c r="Q956" s="288"/>
      <c r="R956" s="287"/>
      <c r="S956" s="288"/>
      <c r="T956" s="287"/>
      <c r="U956" s="288"/>
      <c r="V956" s="287"/>
      <c r="W956" s="288"/>
      <c r="X956" s="287"/>
      <c r="Y956" s="288"/>
      <c r="Z956" s="287"/>
      <c r="AA956" s="288"/>
      <c r="AB956" s="287"/>
      <c r="AC956" s="288"/>
      <c r="AD956" s="287"/>
      <c r="AE956" s="288"/>
      <c r="AF956" s="287"/>
      <c r="AG956" s="288"/>
      <c r="AH956" s="287"/>
      <c r="AI956" s="288"/>
      <c r="AJ956" s="287"/>
      <c r="AK956" s="288"/>
      <c r="AL956" s="287"/>
      <c r="AM956" s="288"/>
      <c r="AN956" s="287"/>
      <c r="AO956" s="288"/>
      <c r="AP956" s="287"/>
      <c r="AQ956" s="288"/>
      <c r="AR956" s="287"/>
      <c r="AS956" s="288"/>
      <c r="AT956" s="287"/>
      <c r="AU956" s="288"/>
      <c r="AV956" s="287"/>
      <c r="AW956" s="288"/>
      <c r="AX956" s="287"/>
      <c r="AY956" s="31"/>
      <c r="BA956" s="76" t="str">
        <f t="shared" si="756"/>
        <v/>
      </c>
      <c r="BC956" s="76" t="str">
        <f>IF('Stock List'!$K956="", "", 'Stock List'!$K956)</f>
        <v/>
      </c>
      <c r="BE956" s="106">
        <f>IFERROR(ROUND(((INDEX('Stock List'!$M$11:$M$1010, MATCH(L956, 'Stock List'!$K$11:$K$1010, 0))/INDEX('Stock List'!$L$11:$L$1010, MATCH(L956, 'Stock List'!$K$11:$K$1010, 0)))*K956), 2), 0)</f>
        <v>0</v>
      </c>
      <c r="BF956" s="20"/>
      <c r="BG956" s="20">
        <f>IFERROR(ROUND(((INDEX('Stock List'!$M$11:$M$1010, MATCH(N956, 'Stock List'!$K$11:$K$1010, 0))/INDEX('Stock List'!$L$11:$L$1010, MATCH(N956, 'Stock List'!$K$11:$K$1010, 0)))*M956), 2), 0)</f>
        <v>0</v>
      </c>
      <c r="BH956" s="20"/>
      <c r="BI956" s="20">
        <f>IFERROR(ROUND(((INDEX('Stock List'!$M$11:$M$1010, MATCH(P956, 'Stock List'!$K$11:$K$1010, 0))/INDEX('Stock List'!$L$11:$L$1010, MATCH(P956, 'Stock List'!$K$11:$K$1010, 0)))*O956), 2), 0)</f>
        <v>0</v>
      </c>
      <c r="BJ956" s="20"/>
      <c r="BK956" s="20">
        <f>IFERROR(ROUND(((INDEX('Stock List'!$M$11:$M$1010, MATCH(R956, 'Stock List'!$K$11:$K$1010, 0))/INDEX('Stock List'!$L$11:$L$1010, MATCH(R956, 'Stock List'!$K$11:$K$1010, 0)))*Q956), 2), 0)</f>
        <v>0</v>
      </c>
      <c r="BL956" s="20"/>
      <c r="BM956" s="20">
        <f>IFERROR(ROUND(((INDEX('Stock List'!$M$11:$M$1010, MATCH(T956, 'Stock List'!$K$11:$K$1010, 0))/INDEX('Stock List'!$L$11:$L$1010, MATCH(T956, 'Stock List'!$K$11:$K$1010, 0)))*S956), 2), 0)</f>
        <v>0</v>
      </c>
      <c r="BN956" s="20"/>
      <c r="BO956" s="20">
        <f>IFERROR(ROUND(((INDEX('Stock List'!$M$11:$M$1010, MATCH(V956, 'Stock List'!$K$11:$K$1010, 0))/INDEX('Stock List'!$L$11:$L$1010, MATCH(V956, 'Stock List'!$K$11:$K$1010, 0)))*U956), 2), 0)</f>
        <v>0</v>
      </c>
      <c r="BP956" s="20"/>
      <c r="BQ956" s="20">
        <f>IFERROR(ROUND(((INDEX('Stock List'!$M$11:$M$1010, MATCH(X956, 'Stock List'!$K$11:$K$1010, 0))/INDEX('Stock List'!$L$11:$L$1010, MATCH(X956, 'Stock List'!$K$11:$K$1010, 0)))*W956), 2), 0)</f>
        <v>0</v>
      </c>
      <c r="BR956" s="20"/>
      <c r="BS956" s="20">
        <f>IFERROR(ROUND(((INDEX('Stock List'!$M$11:$M$1010, MATCH(Z956, 'Stock List'!$K$11:$K$1010, 0))/INDEX('Stock List'!$L$11:$L$1010, MATCH(Z956, 'Stock List'!$K$11:$K$1010, 0)))*Y956), 2), 0)</f>
        <v>0</v>
      </c>
      <c r="BT956" s="20"/>
      <c r="BU956" s="20">
        <f>IFERROR(ROUND(((INDEX('Stock List'!$M$11:$M$1010, MATCH(AB956, 'Stock List'!$K$11:$K$1010, 0))/INDEX('Stock List'!$L$11:$L$1010, MATCH(AB956, 'Stock List'!$K$11:$K$1010, 0)))*AA956), 2), 0)</f>
        <v>0</v>
      </c>
      <c r="BV956" s="20"/>
      <c r="BW956" s="20">
        <f>IFERROR(ROUND(((INDEX('Stock List'!$M$11:$M$1010, MATCH(AD956, 'Stock List'!$K$11:$K$1010, 0))/INDEX('Stock List'!$L$11:$L$1010, MATCH(AD956, 'Stock List'!$K$11:$K$1010, 0)))*AC956), 2), 0)</f>
        <v>0</v>
      </c>
      <c r="BX956" s="20"/>
      <c r="BY956" s="20">
        <f>IFERROR(ROUND(((INDEX('Stock List'!$M$11:$M$1010, MATCH(AF956, 'Stock List'!$K$11:$K$1010, 0))/INDEX('Stock List'!$L$11:$L$1010, MATCH(AF956, 'Stock List'!$K$11:$K$1010, 0)))*AE956), 2), 0)</f>
        <v>0</v>
      </c>
      <c r="BZ956" s="20"/>
      <c r="CA956" s="20">
        <f>IFERROR(ROUND(((INDEX('Stock List'!$M$11:$M$1010, MATCH(AH956, 'Stock List'!$K$11:$K$1010, 0))/INDEX('Stock List'!$L$11:$L$1010, MATCH(AH956, 'Stock List'!$K$11:$K$1010, 0)))*AG956), 2), 0)</f>
        <v>0</v>
      </c>
      <c r="CB956" s="20"/>
      <c r="CC956" s="20">
        <f>IFERROR(ROUND(((INDEX('Stock List'!$M$11:$M$1010, MATCH(AJ956, 'Stock List'!$K$11:$K$1010, 0))/INDEX('Stock List'!$L$11:$L$1010, MATCH(AJ956, 'Stock List'!$K$11:$K$1010, 0)))*AI956), 2), 0)</f>
        <v>0</v>
      </c>
      <c r="CD956" s="20"/>
      <c r="CE956" s="20">
        <f>IFERROR(ROUND(((INDEX('Stock List'!$M$11:$M$1010, MATCH(AL956, 'Stock List'!$K$11:$K$1010, 0))/INDEX('Stock List'!$L$11:$L$1010, MATCH(AL956, 'Stock List'!$K$11:$K$1010, 0)))*AK956), 2), 0)</f>
        <v>0</v>
      </c>
      <c r="CF956" s="20"/>
      <c r="CG956" s="20">
        <f>IFERROR(ROUND(((INDEX('Stock List'!$M$11:$M$1010, MATCH(AN956, 'Stock List'!$K$11:$K$1010, 0))/INDEX('Stock List'!$L$11:$L$1010, MATCH(AN956, 'Stock List'!$K$11:$K$1010, 0)))*AM956), 2), 0)</f>
        <v>0</v>
      </c>
      <c r="CH956" s="20"/>
      <c r="CI956" s="20">
        <f>IFERROR(ROUND(((INDEX('Stock List'!$M$11:$M$1010, MATCH(AP956, 'Stock List'!$K$11:$K$1010, 0))/INDEX('Stock List'!$L$11:$L$1010, MATCH(AP956, 'Stock List'!$K$11:$K$1010, 0)))*AO956), 2), 0)</f>
        <v>0</v>
      </c>
      <c r="CJ956" s="20"/>
      <c r="CK956" s="20">
        <f>IFERROR(ROUND(((INDEX('Stock List'!$M$11:$M$1010, MATCH(AR956, 'Stock List'!$K$11:$K$1010, 0))/INDEX('Stock List'!$L$11:$L$1010, MATCH(AR956, 'Stock List'!$K$11:$K$1010, 0)))*AQ956), 2), 0)</f>
        <v>0</v>
      </c>
      <c r="CL956" s="20"/>
      <c r="CM956" s="20">
        <f>IFERROR(ROUND(((INDEX('Stock List'!$M$11:$M$1010, MATCH(AT956, 'Stock List'!$K$11:$K$1010, 0))/INDEX('Stock List'!$L$11:$L$1010, MATCH(AT956, 'Stock List'!$K$11:$K$1010, 0)))*AS956), 2), 0)</f>
        <v>0</v>
      </c>
      <c r="CN956" s="20"/>
      <c r="CO956" s="20">
        <f>IFERROR(ROUND(((INDEX('Stock List'!$M$11:$M$1010, MATCH(AV956, 'Stock List'!$K$11:$K$1010, 0))/INDEX('Stock List'!$L$11:$L$1010, MATCH(AV956, 'Stock List'!$K$11:$K$1010, 0)))*AU956), 2), 0)</f>
        <v>0</v>
      </c>
      <c r="CP956" s="20"/>
      <c r="CQ956" s="20">
        <f>IFERROR(ROUND(((INDEX('Stock List'!$M$11:$M$1010, MATCH(AX956, 'Stock List'!$K$11:$K$1010, 0))/INDEX('Stock List'!$L$11:$L$1010, MATCH(AX956, 'Stock List'!$K$11:$K$1010, 0)))*AW956), 2), 0)</f>
        <v>0</v>
      </c>
      <c r="CR956" s="22"/>
      <c r="CT956" s="106" t="str">
        <f t="shared" si="757"/>
        <v/>
      </c>
      <c r="CU956" s="22" t="str">
        <f t="shared" si="758"/>
        <v/>
      </c>
      <c r="CX956" s="106" t="str">
        <f t="shared" si="759"/>
        <v/>
      </c>
      <c r="CY956" s="20" t="str">
        <f t="shared" si="760"/>
        <v/>
      </c>
      <c r="CZ956" s="22" t="str">
        <f t="shared" si="761"/>
        <v/>
      </c>
      <c r="DB956" s="76" t="str">
        <f>IF($H956="", "", COUNTIF($G$11:$G$1010, "&gt;"&amp;$G956)+1+COUNTIF($G$11:$G956, $G956)-1)</f>
        <v/>
      </c>
      <c r="DC956" s="76" t="str">
        <f>IF($H956="", "", COUNTIF($CZ$11:$CZ$1010, "&gt;"&amp;$CZ956)+1+COUNTIF($CZ$11:$CZ956, $CZ956)-1)</f>
        <v/>
      </c>
      <c r="DE956" s="147" t="str">
        <f t="shared" si="762"/>
        <v/>
      </c>
      <c r="DF956" s="148"/>
      <c r="DG956" s="19" t="str">
        <f t="shared" si="763"/>
        <v/>
      </c>
      <c r="DH956" s="153" t="str">
        <f t="shared" si="764"/>
        <v/>
      </c>
      <c r="DI956" s="19" t="str">
        <f t="shared" si="716"/>
        <v/>
      </c>
      <c r="DJ956" s="153" t="str">
        <f t="shared" si="717"/>
        <v/>
      </c>
      <c r="DK956" s="19" t="str">
        <f t="shared" si="718"/>
        <v/>
      </c>
      <c r="DL956" s="153" t="str">
        <f t="shared" si="719"/>
        <v/>
      </c>
      <c r="DM956" s="19" t="str">
        <f t="shared" si="720"/>
        <v/>
      </c>
      <c r="DN956" s="153" t="str">
        <f t="shared" si="721"/>
        <v/>
      </c>
      <c r="DO956" s="19" t="str">
        <f t="shared" si="722"/>
        <v/>
      </c>
      <c r="DP956" s="153" t="str">
        <f t="shared" si="723"/>
        <v/>
      </c>
      <c r="DQ956" s="19" t="str">
        <f t="shared" si="724"/>
        <v/>
      </c>
      <c r="DR956" s="153" t="str">
        <f t="shared" si="725"/>
        <v/>
      </c>
      <c r="DS956" s="19" t="str">
        <f t="shared" si="726"/>
        <v/>
      </c>
      <c r="DT956" s="153" t="str">
        <f t="shared" si="727"/>
        <v/>
      </c>
      <c r="DU956" s="19" t="str">
        <f t="shared" si="728"/>
        <v/>
      </c>
      <c r="DV956" s="153" t="str">
        <f t="shared" si="729"/>
        <v/>
      </c>
      <c r="DW956" s="19" t="str">
        <f t="shared" si="730"/>
        <v/>
      </c>
      <c r="DX956" s="153" t="str">
        <f t="shared" si="731"/>
        <v/>
      </c>
      <c r="DY956" s="19" t="str">
        <f t="shared" si="732"/>
        <v/>
      </c>
      <c r="DZ956" s="153" t="str">
        <f t="shared" si="733"/>
        <v/>
      </c>
      <c r="EA956" s="19" t="str">
        <f t="shared" si="734"/>
        <v/>
      </c>
      <c r="EB956" s="153" t="str">
        <f t="shared" si="735"/>
        <v/>
      </c>
      <c r="EC956" s="19" t="str">
        <f t="shared" si="736"/>
        <v/>
      </c>
      <c r="ED956" s="153" t="str">
        <f t="shared" si="737"/>
        <v/>
      </c>
      <c r="EE956" s="19" t="str">
        <f t="shared" si="738"/>
        <v/>
      </c>
      <c r="EF956" s="153" t="str">
        <f t="shared" si="739"/>
        <v/>
      </c>
      <c r="EG956" s="19" t="str">
        <f t="shared" si="740"/>
        <v/>
      </c>
      <c r="EH956" s="153" t="str">
        <f t="shared" si="741"/>
        <v/>
      </c>
      <c r="EI956" s="19" t="str">
        <f t="shared" si="742"/>
        <v/>
      </c>
      <c r="EJ956" s="153" t="str">
        <f t="shared" si="743"/>
        <v/>
      </c>
      <c r="EK956" s="19" t="str">
        <f t="shared" si="744"/>
        <v/>
      </c>
      <c r="EL956" s="153" t="str">
        <f t="shared" si="745"/>
        <v/>
      </c>
      <c r="EM956" s="19" t="str">
        <f t="shared" si="746"/>
        <v/>
      </c>
      <c r="EN956" s="153" t="str">
        <f t="shared" si="747"/>
        <v/>
      </c>
      <c r="EO956" s="19" t="str">
        <f t="shared" si="748"/>
        <v/>
      </c>
      <c r="EP956" s="153" t="str">
        <f t="shared" si="749"/>
        <v/>
      </c>
      <c r="EQ956" s="19" t="str">
        <f t="shared" si="750"/>
        <v/>
      </c>
      <c r="ER956" s="153" t="str">
        <f t="shared" si="751"/>
        <v/>
      </c>
      <c r="ES956" s="19" t="str">
        <f t="shared" si="752"/>
        <v/>
      </c>
      <c r="ET956" s="153" t="str">
        <f t="shared" si="753"/>
        <v/>
      </c>
    </row>
    <row r="957" spans="1:150" x14ac:dyDescent="0.25">
      <c r="A957" s="31"/>
      <c r="B957" s="91" t="str">
        <f t="shared" si="754"/>
        <v/>
      </c>
      <c r="C957" s="20" t="str">
        <f t="shared" si="714"/>
        <v/>
      </c>
      <c r="D957" s="97" t="str">
        <f t="shared" si="715"/>
        <v/>
      </c>
      <c r="E957" s="62" t="str">
        <f t="shared" si="755"/>
        <v/>
      </c>
      <c r="F957" s="31"/>
      <c r="G957" s="282"/>
      <c r="H957" s="283"/>
      <c r="I957" s="284"/>
      <c r="J957" s="285"/>
      <c r="K957" s="286"/>
      <c r="L957" s="287"/>
      <c r="M957" s="288"/>
      <c r="N957" s="287"/>
      <c r="O957" s="288"/>
      <c r="P957" s="287"/>
      <c r="Q957" s="288"/>
      <c r="R957" s="287"/>
      <c r="S957" s="288"/>
      <c r="T957" s="287"/>
      <c r="U957" s="288"/>
      <c r="V957" s="287"/>
      <c r="W957" s="288"/>
      <c r="X957" s="287"/>
      <c r="Y957" s="288"/>
      <c r="Z957" s="287"/>
      <c r="AA957" s="288"/>
      <c r="AB957" s="287"/>
      <c r="AC957" s="288"/>
      <c r="AD957" s="287"/>
      <c r="AE957" s="288"/>
      <c r="AF957" s="287"/>
      <c r="AG957" s="288"/>
      <c r="AH957" s="287"/>
      <c r="AI957" s="288"/>
      <c r="AJ957" s="287"/>
      <c r="AK957" s="288"/>
      <c r="AL957" s="287"/>
      <c r="AM957" s="288"/>
      <c r="AN957" s="287"/>
      <c r="AO957" s="288"/>
      <c r="AP957" s="287"/>
      <c r="AQ957" s="288"/>
      <c r="AR957" s="287"/>
      <c r="AS957" s="288"/>
      <c r="AT957" s="287"/>
      <c r="AU957" s="288"/>
      <c r="AV957" s="287"/>
      <c r="AW957" s="288"/>
      <c r="AX957" s="287"/>
      <c r="AY957" s="31"/>
      <c r="BA957" s="76" t="str">
        <f t="shared" si="756"/>
        <v/>
      </c>
      <c r="BC957" s="76" t="str">
        <f>IF('Stock List'!$K957="", "", 'Stock List'!$K957)</f>
        <v/>
      </c>
      <c r="BE957" s="106">
        <f>IFERROR(ROUND(((INDEX('Stock List'!$M$11:$M$1010, MATCH(L957, 'Stock List'!$K$11:$K$1010, 0))/INDEX('Stock List'!$L$11:$L$1010, MATCH(L957, 'Stock List'!$K$11:$K$1010, 0)))*K957), 2), 0)</f>
        <v>0</v>
      </c>
      <c r="BF957" s="20"/>
      <c r="BG957" s="20">
        <f>IFERROR(ROUND(((INDEX('Stock List'!$M$11:$M$1010, MATCH(N957, 'Stock List'!$K$11:$K$1010, 0))/INDEX('Stock List'!$L$11:$L$1010, MATCH(N957, 'Stock List'!$K$11:$K$1010, 0)))*M957), 2), 0)</f>
        <v>0</v>
      </c>
      <c r="BH957" s="20"/>
      <c r="BI957" s="20">
        <f>IFERROR(ROUND(((INDEX('Stock List'!$M$11:$M$1010, MATCH(P957, 'Stock List'!$K$11:$K$1010, 0))/INDEX('Stock List'!$L$11:$L$1010, MATCH(P957, 'Stock List'!$K$11:$K$1010, 0)))*O957), 2), 0)</f>
        <v>0</v>
      </c>
      <c r="BJ957" s="20"/>
      <c r="BK957" s="20">
        <f>IFERROR(ROUND(((INDEX('Stock List'!$M$11:$M$1010, MATCH(R957, 'Stock List'!$K$11:$K$1010, 0))/INDEX('Stock List'!$L$11:$L$1010, MATCH(R957, 'Stock List'!$K$11:$K$1010, 0)))*Q957), 2), 0)</f>
        <v>0</v>
      </c>
      <c r="BL957" s="20"/>
      <c r="BM957" s="20">
        <f>IFERROR(ROUND(((INDEX('Stock List'!$M$11:$M$1010, MATCH(T957, 'Stock List'!$K$11:$K$1010, 0))/INDEX('Stock List'!$L$11:$L$1010, MATCH(T957, 'Stock List'!$K$11:$K$1010, 0)))*S957), 2), 0)</f>
        <v>0</v>
      </c>
      <c r="BN957" s="20"/>
      <c r="BO957" s="20">
        <f>IFERROR(ROUND(((INDEX('Stock List'!$M$11:$M$1010, MATCH(V957, 'Stock List'!$K$11:$K$1010, 0))/INDEX('Stock List'!$L$11:$L$1010, MATCH(V957, 'Stock List'!$K$11:$K$1010, 0)))*U957), 2), 0)</f>
        <v>0</v>
      </c>
      <c r="BP957" s="20"/>
      <c r="BQ957" s="20">
        <f>IFERROR(ROUND(((INDEX('Stock List'!$M$11:$M$1010, MATCH(X957, 'Stock List'!$K$11:$K$1010, 0))/INDEX('Stock List'!$L$11:$L$1010, MATCH(X957, 'Stock List'!$K$11:$K$1010, 0)))*W957), 2), 0)</f>
        <v>0</v>
      </c>
      <c r="BR957" s="20"/>
      <c r="BS957" s="20">
        <f>IFERROR(ROUND(((INDEX('Stock List'!$M$11:$M$1010, MATCH(Z957, 'Stock List'!$K$11:$K$1010, 0))/INDEX('Stock List'!$L$11:$L$1010, MATCH(Z957, 'Stock List'!$K$11:$K$1010, 0)))*Y957), 2), 0)</f>
        <v>0</v>
      </c>
      <c r="BT957" s="20"/>
      <c r="BU957" s="20">
        <f>IFERROR(ROUND(((INDEX('Stock List'!$M$11:$M$1010, MATCH(AB957, 'Stock List'!$K$11:$K$1010, 0))/INDEX('Stock List'!$L$11:$L$1010, MATCH(AB957, 'Stock List'!$K$11:$K$1010, 0)))*AA957), 2), 0)</f>
        <v>0</v>
      </c>
      <c r="BV957" s="20"/>
      <c r="BW957" s="20">
        <f>IFERROR(ROUND(((INDEX('Stock List'!$M$11:$M$1010, MATCH(AD957, 'Stock List'!$K$11:$K$1010, 0))/INDEX('Stock List'!$L$11:$L$1010, MATCH(AD957, 'Stock List'!$K$11:$K$1010, 0)))*AC957), 2), 0)</f>
        <v>0</v>
      </c>
      <c r="BX957" s="20"/>
      <c r="BY957" s="20">
        <f>IFERROR(ROUND(((INDEX('Stock List'!$M$11:$M$1010, MATCH(AF957, 'Stock List'!$K$11:$K$1010, 0))/INDEX('Stock List'!$L$11:$L$1010, MATCH(AF957, 'Stock List'!$K$11:$K$1010, 0)))*AE957), 2), 0)</f>
        <v>0</v>
      </c>
      <c r="BZ957" s="20"/>
      <c r="CA957" s="20">
        <f>IFERROR(ROUND(((INDEX('Stock List'!$M$11:$M$1010, MATCH(AH957, 'Stock List'!$K$11:$K$1010, 0))/INDEX('Stock List'!$L$11:$L$1010, MATCH(AH957, 'Stock List'!$K$11:$K$1010, 0)))*AG957), 2), 0)</f>
        <v>0</v>
      </c>
      <c r="CB957" s="20"/>
      <c r="CC957" s="20">
        <f>IFERROR(ROUND(((INDEX('Stock List'!$M$11:$M$1010, MATCH(AJ957, 'Stock List'!$K$11:$K$1010, 0))/INDEX('Stock List'!$L$11:$L$1010, MATCH(AJ957, 'Stock List'!$K$11:$K$1010, 0)))*AI957), 2), 0)</f>
        <v>0</v>
      </c>
      <c r="CD957" s="20"/>
      <c r="CE957" s="20">
        <f>IFERROR(ROUND(((INDEX('Stock List'!$M$11:$M$1010, MATCH(AL957, 'Stock List'!$K$11:$K$1010, 0))/INDEX('Stock List'!$L$11:$L$1010, MATCH(AL957, 'Stock List'!$K$11:$K$1010, 0)))*AK957), 2), 0)</f>
        <v>0</v>
      </c>
      <c r="CF957" s="20"/>
      <c r="CG957" s="20">
        <f>IFERROR(ROUND(((INDEX('Stock List'!$M$11:$M$1010, MATCH(AN957, 'Stock List'!$K$11:$K$1010, 0))/INDEX('Stock List'!$L$11:$L$1010, MATCH(AN957, 'Stock List'!$K$11:$K$1010, 0)))*AM957), 2), 0)</f>
        <v>0</v>
      </c>
      <c r="CH957" s="20"/>
      <c r="CI957" s="20">
        <f>IFERROR(ROUND(((INDEX('Stock List'!$M$11:$M$1010, MATCH(AP957, 'Stock List'!$K$11:$K$1010, 0))/INDEX('Stock List'!$L$11:$L$1010, MATCH(AP957, 'Stock List'!$K$11:$K$1010, 0)))*AO957), 2), 0)</f>
        <v>0</v>
      </c>
      <c r="CJ957" s="20"/>
      <c r="CK957" s="20">
        <f>IFERROR(ROUND(((INDEX('Stock List'!$M$11:$M$1010, MATCH(AR957, 'Stock List'!$K$11:$K$1010, 0))/INDEX('Stock List'!$L$11:$L$1010, MATCH(AR957, 'Stock List'!$K$11:$K$1010, 0)))*AQ957), 2), 0)</f>
        <v>0</v>
      </c>
      <c r="CL957" s="20"/>
      <c r="CM957" s="20">
        <f>IFERROR(ROUND(((INDEX('Stock List'!$M$11:$M$1010, MATCH(AT957, 'Stock List'!$K$11:$K$1010, 0))/INDEX('Stock List'!$L$11:$L$1010, MATCH(AT957, 'Stock List'!$K$11:$K$1010, 0)))*AS957), 2), 0)</f>
        <v>0</v>
      </c>
      <c r="CN957" s="20"/>
      <c r="CO957" s="20">
        <f>IFERROR(ROUND(((INDEX('Stock List'!$M$11:$M$1010, MATCH(AV957, 'Stock List'!$K$11:$K$1010, 0))/INDEX('Stock List'!$L$11:$L$1010, MATCH(AV957, 'Stock List'!$K$11:$K$1010, 0)))*AU957), 2), 0)</f>
        <v>0</v>
      </c>
      <c r="CP957" s="20"/>
      <c r="CQ957" s="20">
        <f>IFERROR(ROUND(((INDEX('Stock List'!$M$11:$M$1010, MATCH(AX957, 'Stock List'!$K$11:$K$1010, 0))/INDEX('Stock List'!$L$11:$L$1010, MATCH(AX957, 'Stock List'!$K$11:$K$1010, 0)))*AW957), 2), 0)</f>
        <v>0</v>
      </c>
      <c r="CR957" s="22"/>
      <c r="CT957" s="106" t="str">
        <f t="shared" si="757"/>
        <v/>
      </c>
      <c r="CU957" s="22" t="str">
        <f t="shared" si="758"/>
        <v/>
      </c>
      <c r="CX957" s="106" t="str">
        <f t="shared" si="759"/>
        <v/>
      </c>
      <c r="CY957" s="20" t="str">
        <f t="shared" si="760"/>
        <v/>
      </c>
      <c r="CZ957" s="22" t="str">
        <f t="shared" si="761"/>
        <v/>
      </c>
      <c r="DB957" s="76" t="str">
        <f>IF($H957="", "", COUNTIF($G$11:$G$1010, "&gt;"&amp;$G957)+1+COUNTIF($G$11:$G957, $G957)-1)</f>
        <v/>
      </c>
      <c r="DC957" s="76" t="str">
        <f>IF($H957="", "", COUNTIF($CZ$11:$CZ$1010, "&gt;"&amp;$CZ957)+1+COUNTIF($CZ$11:$CZ957, $CZ957)-1)</f>
        <v/>
      </c>
      <c r="DE957" s="147" t="str">
        <f t="shared" si="762"/>
        <v/>
      </c>
      <c r="DF957" s="148"/>
      <c r="DG957" s="19" t="str">
        <f t="shared" si="763"/>
        <v/>
      </c>
      <c r="DH957" s="153" t="str">
        <f t="shared" si="764"/>
        <v/>
      </c>
      <c r="DI957" s="19" t="str">
        <f t="shared" si="716"/>
        <v/>
      </c>
      <c r="DJ957" s="153" t="str">
        <f t="shared" si="717"/>
        <v/>
      </c>
      <c r="DK957" s="19" t="str">
        <f t="shared" si="718"/>
        <v/>
      </c>
      <c r="DL957" s="153" t="str">
        <f t="shared" si="719"/>
        <v/>
      </c>
      <c r="DM957" s="19" t="str">
        <f t="shared" si="720"/>
        <v/>
      </c>
      <c r="DN957" s="153" t="str">
        <f t="shared" si="721"/>
        <v/>
      </c>
      <c r="DO957" s="19" t="str">
        <f t="shared" si="722"/>
        <v/>
      </c>
      <c r="DP957" s="153" t="str">
        <f t="shared" si="723"/>
        <v/>
      </c>
      <c r="DQ957" s="19" t="str">
        <f t="shared" si="724"/>
        <v/>
      </c>
      <c r="DR957" s="153" t="str">
        <f t="shared" si="725"/>
        <v/>
      </c>
      <c r="DS957" s="19" t="str">
        <f t="shared" si="726"/>
        <v/>
      </c>
      <c r="DT957" s="153" t="str">
        <f t="shared" si="727"/>
        <v/>
      </c>
      <c r="DU957" s="19" t="str">
        <f t="shared" si="728"/>
        <v/>
      </c>
      <c r="DV957" s="153" t="str">
        <f t="shared" si="729"/>
        <v/>
      </c>
      <c r="DW957" s="19" t="str">
        <f t="shared" si="730"/>
        <v/>
      </c>
      <c r="DX957" s="153" t="str">
        <f t="shared" si="731"/>
        <v/>
      </c>
      <c r="DY957" s="19" t="str">
        <f t="shared" si="732"/>
        <v/>
      </c>
      <c r="DZ957" s="153" t="str">
        <f t="shared" si="733"/>
        <v/>
      </c>
      <c r="EA957" s="19" t="str">
        <f t="shared" si="734"/>
        <v/>
      </c>
      <c r="EB957" s="153" t="str">
        <f t="shared" si="735"/>
        <v/>
      </c>
      <c r="EC957" s="19" t="str">
        <f t="shared" si="736"/>
        <v/>
      </c>
      <c r="ED957" s="153" t="str">
        <f t="shared" si="737"/>
        <v/>
      </c>
      <c r="EE957" s="19" t="str">
        <f t="shared" si="738"/>
        <v/>
      </c>
      <c r="EF957" s="153" t="str">
        <f t="shared" si="739"/>
        <v/>
      </c>
      <c r="EG957" s="19" t="str">
        <f t="shared" si="740"/>
        <v/>
      </c>
      <c r="EH957" s="153" t="str">
        <f t="shared" si="741"/>
        <v/>
      </c>
      <c r="EI957" s="19" t="str">
        <f t="shared" si="742"/>
        <v/>
      </c>
      <c r="EJ957" s="153" t="str">
        <f t="shared" si="743"/>
        <v/>
      </c>
      <c r="EK957" s="19" t="str">
        <f t="shared" si="744"/>
        <v/>
      </c>
      <c r="EL957" s="153" t="str">
        <f t="shared" si="745"/>
        <v/>
      </c>
      <c r="EM957" s="19" t="str">
        <f t="shared" si="746"/>
        <v/>
      </c>
      <c r="EN957" s="153" t="str">
        <f t="shared" si="747"/>
        <v/>
      </c>
      <c r="EO957" s="19" t="str">
        <f t="shared" si="748"/>
        <v/>
      </c>
      <c r="EP957" s="153" t="str">
        <f t="shared" si="749"/>
        <v/>
      </c>
      <c r="EQ957" s="19" t="str">
        <f t="shared" si="750"/>
        <v/>
      </c>
      <c r="ER957" s="153" t="str">
        <f t="shared" si="751"/>
        <v/>
      </c>
      <c r="ES957" s="19" t="str">
        <f t="shared" si="752"/>
        <v/>
      </c>
      <c r="ET957" s="153" t="str">
        <f t="shared" si="753"/>
        <v/>
      </c>
    </row>
    <row r="958" spans="1:150" x14ac:dyDescent="0.25">
      <c r="A958" s="31"/>
      <c r="B958" s="91" t="str">
        <f t="shared" si="754"/>
        <v/>
      </c>
      <c r="C958" s="20" t="str">
        <f t="shared" si="714"/>
        <v/>
      </c>
      <c r="D958" s="97" t="str">
        <f t="shared" si="715"/>
        <v/>
      </c>
      <c r="E958" s="62" t="str">
        <f t="shared" si="755"/>
        <v/>
      </c>
      <c r="F958" s="31"/>
      <c r="G958" s="282"/>
      <c r="H958" s="283"/>
      <c r="I958" s="284"/>
      <c r="J958" s="285"/>
      <c r="K958" s="286"/>
      <c r="L958" s="287"/>
      <c r="M958" s="288"/>
      <c r="N958" s="287"/>
      <c r="O958" s="288"/>
      <c r="P958" s="287"/>
      <c r="Q958" s="288"/>
      <c r="R958" s="287"/>
      <c r="S958" s="288"/>
      <c r="T958" s="287"/>
      <c r="U958" s="288"/>
      <c r="V958" s="287"/>
      <c r="W958" s="288"/>
      <c r="X958" s="287"/>
      <c r="Y958" s="288"/>
      <c r="Z958" s="287"/>
      <c r="AA958" s="288"/>
      <c r="AB958" s="287"/>
      <c r="AC958" s="288"/>
      <c r="AD958" s="287"/>
      <c r="AE958" s="288"/>
      <c r="AF958" s="287"/>
      <c r="AG958" s="288"/>
      <c r="AH958" s="287"/>
      <c r="AI958" s="288"/>
      <c r="AJ958" s="287"/>
      <c r="AK958" s="288"/>
      <c r="AL958" s="287"/>
      <c r="AM958" s="288"/>
      <c r="AN958" s="287"/>
      <c r="AO958" s="288"/>
      <c r="AP958" s="287"/>
      <c r="AQ958" s="288"/>
      <c r="AR958" s="287"/>
      <c r="AS958" s="288"/>
      <c r="AT958" s="287"/>
      <c r="AU958" s="288"/>
      <c r="AV958" s="287"/>
      <c r="AW958" s="288"/>
      <c r="AX958" s="287"/>
      <c r="AY958" s="31"/>
      <c r="BA958" s="76" t="str">
        <f t="shared" si="756"/>
        <v/>
      </c>
      <c r="BC958" s="76" t="str">
        <f>IF('Stock List'!$K958="", "", 'Stock List'!$K958)</f>
        <v/>
      </c>
      <c r="BE958" s="106">
        <f>IFERROR(ROUND(((INDEX('Stock List'!$M$11:$M$1010, MATCH(L958, 'Stock List'!$K$11:$K$1010, 0))/INDEX('Stock List'!$L$11:$L$1010, MATCH(L958, 'Stock List'!$K$11:$K$1010, 0)))*K958), 2), 0)</f>
        <v>0</v>
      </c>
      <c r="BF958" s="20"/>
      <c r="BG958" s="20">
        <f>IFERROR(ROUND(((INDEX('Stock List'!$M$11:$M$1010, MATCH(N958, 'Stock List'!$K$11:$K$1010, 0))/INDEX('Stock List'!$L$11:$L$1010, MATCH(N958, 'Stock List'!$K$11:$K$1010, 0)))*M958), 2), 0)</f>
        <v>0</v>
      </c>
      <c r="BH958" s="20"/>
      <c r="BI958" s="20">
        <f>IFERROR(ROUND(((INDEX('Stock List'!$M$11:$M$1010, MATCH(P958, 'Stock List'!$K$11:$K$1010, 0))/INDEX('Stock List'!$L$11:$L$1010, MATCH(P958, 'Stock List'!$K$11:$K$1010, 0)))*O958), 2), 0)</f>
        <v>0</v>
      </c>
      <c r="BJ958" s="20"/>
      <c r="BK958" s="20">
        <f>IFERROR(ROUND(((INDEX('Stock List'!$M$11:$M$1010, MATCH(R958, 'Stock List'!$K$11:$K$1010, 0))/INDEX('Stock List'!$L$11:$L$1010, MATCH(R958, 'Stock List'!$K$11:$K$1010, 0)))*Q958), 2), 0)</f>
        <v>0</v>
      </c>
      <c r="BL958" s="20"/>
      <c r="BM958" s="20">
        <f>IFERROR(ROUND(((INDEX('Stock List'!$M$11:$M$1010, MATCH(T958, 'Stock List'!$K$11:$K$1010, 0))/INDEX('Stock List'!$L$11:$L$1010, MATCH(T958, 'Stock List'!$K$11:$K$1010, 0)))*S958), 2), 0)</f>
        <v>0</v>
      </c>
      <c r="BN958" s="20"/>
      <c r="BO958" s="20">
        <f>IFERROR(ROUND(((INDEX('Stock List'!$M$11:$M$1010, MATCH(V958, 'Stock List'!$K$11:$K$1010, 0))/INDEX('Stock List'!$L$11:$L$1010, MATCH(V958, 'Stock List'!$K$11:$K$1010, 0)))*U958), 2), 0)</f>
        <v>0</v>
      </c>
      <c r="BP958" s="20"/>
      <c r="BQ958" s="20">
        <f>IFERROR(ROUND(((INDEX('Stock List'!$M$11:$M$1010, MATCH(X958, 'Stock List'!$K$11:$K$1010, 0))/INDEX('Stock List'!$L$11:$L$1010, MATCH(X958, 'Stock List'!$K$11:$K$1010, 0)))*W958), 2), 0)</f>
        <v>0</v>
      </c>
      <c r="BR958" s="20"/>
      <c r="BS958" s="20">
        <f>IFERROR(ROUND(((INDEX('Stock List'!$M$11:$M$1010, MATCH(Z958, 'Stock List'!$K$11:$K$1010, 0))/INDEX('Stock List'!$L$11:$L$1010, MATCH(Z958, 'Stock List'!$K$11:$K$1010, 0)))*Y958), 2), 0)</f>
        <v>0</v>
      </c>
      <c r="BT958" s="20"/>
      <c r="BU958" s="20">
        <f>IFERROR(ROUND(((INDEX('Stock List'!$M$11:$M$1010, MATCH(AB958, 'Stock List'!$K$11:$K$1010, 0))/INDEX('Stock List'!$L$11:$L$1010, MATCH(AB958, 'Stock List'!$K$11:$K$1010, 0)))*AA958), 2), 0)</f>
        <v>0</v>
      </c>
      <c r="BV958" s="20"/>
      <c r="BW958" s="20">
        <f>IFERROR(ROUND(((INDEX('Stock List'!$M$11:$M$1010, MATCH(AD958, 'Stock List'!$K$11:$K$1010, 0))/INDEX('Stock List'!$L$11:$L$1010, MATCH(AD958, 'Stock List'!$K$11:$K$1010, 0)))*AC958), 2), 0)</f>
        <v>0</v>
      </c>
      <c r="BX958" s="20"/>
      <c r="BY958" s="20">
        <f>IFERROR(ROUND(((INDEX('Stock List'!$M$11:$M$1010, MATCH(AF958, 'Stock List'!$K$11:$K$1010, 0))/INDEX('Stock List'!$L$11:$L$1010, MATCH(AF958, 'Stock List'!$K$11:$K$1010, 0)))*AE958), 2), 0)</f>
        <v>0</v>
      </c>
      <c r="BZ958" s="20"/>
      <c r="CA958" s="20">
        <f>IFERROR(ROUND(((INDEX('Stock List'!$M$11:$M$1010, MATCH(AH958, 'Stock List'!$K$11:$K$1010, 0))/INDEX('Stock List'!$L$11:$L$1010, MATCH(AH958, 'Stock List'!$K$11:$K$1010, 0)))*AG958), 2), 0)</f>
        <v>0</v>
      </c>
      <c r="CB958" s="20"/>
      <c r="CC958" s="20">
        <f>IFERROR(ROUND(((INDEX('Stock List'!$M$11:$M$1010, MATCH(AJ958, 'Stock List'!$K$11:$K$1010, 0))/INDEX('Stock List'!$L$11:$L$1010, MATCH(AJ958, 'Stock List'!$K$11:$K$1010, 0)))*AI958), 2), 0)</f>
        <v>0</v>
      </c>
      <c r="CD958" s="20"/>
      <c r="CE958" s="20">
        <f>IFERROR(ROUND(((INDEX('Stock List'!$M$11:$M$1010, MATCH(AL958, 'Stock List'!$K$11:$K$1010, 0))/INDEX('Stock List'!$L$11:$L$1010, MATCH(AL958, 'Stock List'!$K$11:$K$1010, 0)))*AK958), 2), 0)</f>
        <v>0</v>
      </c>
      <c r="CF958" s="20"/>
      <c r="CG958" s="20">
        <f>IFERROR(ROUND(((INDEX('Stock List'!$M$11:$M$1010, MATCH(AN958, 'Stock List'!$K$11:$K$1010, 0))/INDEX('Stock List'!$L$11:$L$1010, MATCH(AN958, 'Stock List'!$K$11:$K$1010, 0)))*AM958), 2), 0)</f>
        <v>0</v>
      </c>
      <c r="CH958" s="20"/>
      <c r="CI958" s="20">
        <f>IFERROR(ROUND(((INDEX('Stock List'!$M$11:$M$1010, MATCH(AP958, 'Stock List'!$K$11:$K$1010, 0))/INDEX('Stock List'!$L$11:$L$1010, MATCH(AP958, 'Stock List'!$K$11:$K$1010, 0)))*AO958), 2), 0)</f>
        <v>0</v>
      </c>
      <c r="CJ958" s="20"/>
      <c r="CK958" s="20">
        <f>IFERROR(ROUND(((INDEX('Stock List'!$M$11:$M$1010, MATCH(AR958, 'Stock List'!$K$11:$K$1010, 0))/INDEX('Stock List'!$L$11:$L$1010, MATCH(AR958, 'Stock List'!$K$11:$K$1010, 0)))*AQ958), 2), 0)</f>
        <v>0</v>
      </c>
      <c r="CL958" s="20"/>
      <c r="CM958" s="20">
        <f>IFERROR(ROUND(((INDEX('Stock List'!$M$11:$M$1010, MATCH(AT958, 'Stock List'!$K$11:$K$1010, 0))/INDEX('Stock List'!$L$11:$L$1010, MATCH(AT958, 'Stock List'!$K$11:$K$1010, 0)))*AS958), 2), 0)</f>
        <v>0</v>
      </c>
      <c r="CN958" s="20"/>
      <c r="CO958" s="20">
        <f>IFERROR(ROUND(((INDEX('Stock List'!$M$11:$M$1010, MATCH(AV958, 'Stock List'!$K$11:$K$1010, 0))/INDEX('Stock List'!$L$11:$L$1010, MATCH(AV958, 'Stock List'!$K$11:$K$1010, 0)))*AU958), 2), 0)</f>
        <v>0</v>
      </c>
      <c r="CP958" s="20"/>
      <c r="CQ958" s="20">
        <f>IFERROR(ROUND(((INDEX('Stock List'!$M$11:$M$1010, MATCH(AX958, 'Stock List'!$K$11:$K$1010, 0))/INDEX('Stock List'!$L$11:$L$1010, MATCH(AX958, 'Stock List'!$K$11:$K$1010, 0)))*AW958), 2), 0)</f>
        <v>0</v>
      </c>
      <c r="CR958" s="22"/>
      <c r="CT958" s="106" t="str">
        <f t="shared" si="757"/>
        <v/>
      </c>
      <c r="CU958" s="22" t="str">
        <f t="shared" si="758"/>
        <v/>
      </c>
      <c r="CX958" s="106" t="str">
        <f t="shared" si="759"/>
        <v/>
      </c>
      <c r="CY958" s="20" t="str">
        <f t="shared" si="760"/>
        <v/>
      </c>
      <c r="CZ958" s="22" t="str">
        <f t="shared" si="761"/>
        <v/>
      </c>
      <c r="DB958" s="76" t="str">
        <f>IF($H958="", "", COUNTIF($G$11:$G$1010, "&gt;"&amp;$G958)+1+COUNTIF($G$11:$G958, $G958)-1)</f>
        <v/>
      </c>
      <c r="DC958" s="76" t="str">
        <f>IF($H958="", "", COUNTIF($CZ$11:$CZ$1010, "&gt;"&amp;$CZ958)+1+COUNTIF($CZ$11:$CZ958, $CZ958)-1)</f>
        <v/>
      </c>
      <c r="DE958" s="147" t="str">
        <f t="shared" si="762"/>
        <v/>
      </c>
      <c r="DF958" s="148"/>
      <c r="DG958" s="19" t="str">
        <f t="shared" si="763"/>
        <v/>
      </c>
      <c r="DH958" s="153" t="str">
        <f t="shared" si="764"/>
        <v/>
      </c>
      <c r="DI958" s="19" t="str">
        <f t="shared" si="716"/>
        <v/>
      </c>
      <c r="DJ958" s="153" t="str">
        <f t="shared" si="717"/>
        <v/>
      </c>
      <c r="DK958" s="19" t="str">
        <f t="shared" si="718"/>
        <v/>
      </c>
      <c r="DL958" s="153" t="str">
        <f t="shared" si="719"/>
        <v/>
      </c>
      <c r="DM958" s="19" t="str">
        <f t="shared" si="720"/>
        <v/>
      </c>
      <c r="DN958" s="153" t="str">
        <f t="shared" si="721"/>
        <v/>
      </c>
      <c r="DO958" s="19" t="str">
        <f t="shared" si="722"/>
        <v/>
      </c>
      <c r="DP958" s="153" t="str">
        <f t="shared" si="723"/>
        <v/>
      </c>
      <c r="DQ958" s="19" t="str">
        <f t="shared" si="724"/>
        <v/>
      </c>
      <c r="DR958" s="153" t="str">
        <f t="shared" si="725"/>
        <v/>
      </c>
      <c r="DS958" s="19" t="str">
        <f t="shared" si="726"/>
        <v/>
      </c>
      <c r="DT958" s="153" t="str">
        <f t="shared" si="727"/>
        <v/>
      </c>
      <c r="DU958" s="19" t="str">
        <f t="shared" si="728"/>
        <v/>
      </c>
      <c r="DV958" s="153" t="str">
        <f t="shared" si="729"/>
        <v/>
      </c>
      <c r="DW958" s="19" t="str">
        <f t="shared" si="730"/>
        <v/>
      </c>
      <c r="DX958" s="153" t="str">
        <f t="shared" si="731"/>
        <v/>
      </c>
      <c r="DY958" s="19" t="str">
        <f t="shared" si="732"/>
        <v/>
      </c>
      <c r="DZ958" s="153" t="str">
        <f t="shared" si="733"/>
        <v/>
      </c>
      <c r="EA958" s="19" t="str">
        <f t="shared" si="734"/>
        <v/>
      </c>
      <c r="EB958" s="153" t="str">
        <f t="shared" si="735"/>
        <v/>
      </c>
      <c r="EC958" s="19" t="str">
        <f t="shared" si="736"/>
        <v/>
      </c>
      <c r="ED958" s="153" t="str">
        <f t="shared" si="737"/>
        <v/>
      </c>
      <c r="EE958" s="19" t="str">
        <f t="shared" si="738"/>
        <v/>
      </c>
      <c r="EF958" s="153" t="str">
        <f t="shared" si="739"/>
        <v/>
      </c>
      <c r="EG958" s="19" t="str">
        <f t="shared" si="740"/>
        <v/>
      </c>
      <c r="EH958" s="153" t="str">
        <f t="shared" si="741"/>
        <v/>
      </c>
      <c r="EI958" s="19" t="str">
        <f t="shared" si="742"/>
        <v/>
      </c>
      <c r="EJ958" s="153" t="str">
        <f t="shared" si="743"/>
        <v/>
      </c>
      <c r="EK958" s="19" t="str">
        <f t="shared" si="744"/>
        <v/>
      </c>
      <c r="EL958" s="153" t="str">
        <f t="shared" si="745"/>
        <v/>
      </c>
      <c r="EM958" s="19" t="str">
        <f t="shared" si="746"/>
        <v/>
      </c>
      <c r="EN958" s="153" t="str">
        <f t="shared" si="747"/>
        <v/>
      </c>
      <c r="EO958" s="19" t="str">
        <f t="shared" si="748"/>
        <v/>
      </c>
      <c r="EP958" s="153" t="str">
        <f t="shared" si="749"/>
        <v/>
      </c>
      <c r="EQ958" s="19" t="str">
        <f t="shared" si="750"/>
        <v/>
      </c>
      <c r="ER958" s="153" t="str">
        <f t="shared" si="751"/>
        <v/>
      </c>
      <c r="ES958" s="19" t="str">
        <f t="shared" si="752"/>
        <v/>
      </c>
      <c r="ET958" s="153" t="str">
        <f t="shared" si="753"/>
        <v/>
      </c>
    </row>
    <row r="959" spans="1:150" x14ac:dyDescent="0.25">
      <c r="A959" s="31"/>
      <c r="B959" s="91" t="str">
        <f t="shared" si="754"/>
        <v/>
      </c>
      <c r="C959" s="20" t="str">
        <f t="shared" si="714"/>
        <v/>
      </c>
      <c r="D959" s="97" t="str">
        <f t="shared" si="715"/>
        <v/>
      </c>
      <c r="E959" s="62" t="str">
        <f t="shared" si="755"/>
        <v/>
      </c>
      <c r="F959" s="31"/>
      <c r="G959" s="282"/>
      <c r="H959" s="283"/>
      <c r="I959" s="284"/>
      <c r="J959" s="285"/>
      <c r="K959" s="286"/>
      <c r="L959" s="287"/>
      <c r="M959" s="288"/>
      <c r="N959" s="287"/>
      <c r="O959" s="288"/>
      <c r="P959" s="287"/>
      <c r="Q959" s="288"/>
      <c r="R959" s="287"/>
      <c r="S959" s="288"/>
      <c r="T959" s="287"/>
      <c r="U959" s="288"/>
      <c r="V959" s="287"/>
      <c r="W959" s="288"/>
      <c r="X959" s="287"/>
      <c r="Y959" s="288"/>
      <c r="Z959" s="287"/>
      <c r="AA959" s="288"/>
      <c r="AB959" s="287"/>
      <c r="AC959" s="288"/>
      <c r="AD959" s="287"/>
      <c r="AE959" s="288"/>
      <c r="AF959" s="287"/>
      <c r="AG959" s="288"/>
      <c r="AH959" s="287"/>
      <c r="AI959" s="288"/>
      <c r="AJ959" s="287"/>
      <c r="AK959" s="288"/>
      <c r="AL959" s="287"/>
      <c r="AM959" s="288"/>
      <c r="AN959" s="287"/>
      <c r="AO959" s="288"/>
      <c r="AP959" s="287"/>
      <c r="AQ959" s="288"/>
      <c r="AR959" s="287"/>
      <c r="AS959" s="288"/>
      <c r="AT959" s="287"/>
      <c r="AU959" s="288"/>
      <c r="AV959" s="287"/>
      <c r="AW959" s="288"/>
      <c r="AX959" s="287"/>
      <c r="AY959" s="31"/>
      <c r="BA959" s="76" t="str">
        <f t="shared" si="756"/>
        <v/>
      </c>
      <c r="BC959" s="76" t="str">
        <f>IF('Stock List'!$K959="", "", 'Stock List'!$K959)</f>
        <v/>
      </c>
      <c r="BE959" s="106">
        <f>IFERROR(ROUND(((INDEX('Stock List'!$M$11:$M$1010, MATCH(L959, 'Stock List'!$K$11:$K$1010, 0))/INDEX('Stock List'!$L$11:$L$1010, MATCH(L959, 'Stock List'!$K$11:$K$1010, 0)))*K959), 2), 0)</f>
        <v>0</v>
      </c>
      <c r="BF959" s="20"/>
      <c r="BG959" s="20">
        <f>IFERROR(ROUND(((INDEX('Stock List'!$M$11:$M$1010, MATCH(N959, 'Stock List'!$K$11:$K$1010, 0))/INDEX('Stock List'!$L$11:$L$1010, MATCH(N959, 'Stock List'!$K$11:$K$1010, 0)))*M959), 2), 0)</f>
        <v>0</v>
      </c>
      <c r="BH959" s="20"/>
      <c r="BI959" s="20">
        <f>IFERROR(ROUND(((INDEX('Stock List'!$M$11:$M$1010, MATCH(P959, 'Stock List'!$K$11:$K$1010, 0))/INDEX('Stock List'!$L$11:$L$1010, MATCH(P959, 'Stock List'!$K$11:$K$1010, 0)))*O959), 2), 0)</f>
        <v>0</v>
      </c>
      <c r="BJ959" s="20"/>
      <c r="BK959" s="20">
        <f>IFERROR(ROUND(((INDEX('Stock List'!$M$11:$M$1010, MATCH(R959, 'Stock List'!$K$11:$K$1010, 0))/INDEX('Stock List'!$L$11:$L$1010, MATCH(R959, 'Stock List'!$K$11:$K$1010, 0)))*Q959), 2), 0)</f>
        <v>0</v>
      </c>
      <c r="BL959" s="20"/>
      <c r="BM959" s="20">
        <f>IFERROR(ROUND(((INDEX('Stock List'!$M$11:$M$1010, MATCH(T959, 'Stock List'!$K$11:$K$1010, 0))/INDEX('Stock List'!$L$11:$L$1010, MATCH(T959, 'Stock List'!$K$11:$K$1010, 0)))*S959), 2), 0)</f>
        <v>0</v>
      </c>
      <c r="BN959" s="20"/>
      <c r="BO959" s="20">
        <f>IFERROR(ROUND(((INDEX('Stock List'!$M$11:$M$1010, MATCH(V959, 'Stock List'!$K$11:$K$1010, 0))/INDEX('Stock List'!$L$11:$L$1010, MATCH(V959, 'Stock List'!$K$11:$K$1010, 0)))*U959), 2), 0)</f>
        <v>0</v>
      </c>
      <c r="BP959" s="20"/>
      <c r="BQ959" s="20">
        <f>IFERROR(ROUND(((INDEX('Stock List'!$M$11:$M$1010, MATCH(X959, 'Stock List'!$K$11:$K$1010, 0))/INDEX('Stock List'!$L$11:$L$1010, MATCH(X959, 'Stock List'!$K$11:$K$1010, 0)))*W959), 2), 0)</f>
        <v>0</v>
      </c>
      <c r="BR959" s="20"/>
      <c r="BS959" s="20">
        <f>IFERROR(ROUND(((INDEX('Stock List'!$M$11:$M$1010, MATCH(Z959, 'Stock List'!$K$11:$K$1010, 0))/INDEX('Stock List'!$L$11:$L$1010, MATCH(Z959, 'Stock List'!$K$11:$K$1010, 0)))*Y959), 2), 0)</f>
        <v>0</v>
      </c>
      <c r="BT959" s="20"/>
      <c r="BU959" s="20">
        <f>IFERROR(ROUND(((INDEX('Stock List'!$M$11:$M$1010, MATCH(AB959, 'Stock List'!$K$11:$K$1010, 0))/INDEX('Stock List'!$L$11:$L$1010, MATCH(AB959, 'Stock List'!$K$11:$K$1010, 0)))*AA959), 2), 0)</f>
        <v>0</v>
      </c>
      <c r="BV959" s="20"/>
      <c r="BW959" s="20">
        <f>IFERROR(ROUND(((INDEX('Stock List'!$M$11:$M$1010, MATCH(AD959, 'Stock List'!$K$11:$K$1010, 0))/INDEX('Stock List'!$L$11:$L$1010, MATCH(AD959, 'Stock List'!$K$11:$K$1010, 0)))*AC959), 2), 0)</f>
        <v>0</v>
      </c>
      <c r="BX959" s="20"/>
      <c r="BY959" s="20">
        <f>IFERROR(ROUND(((INDEX('Stock List'!$M$11:$M$1010, MATCH(AF959, 'Stock List'!$K$11:$K$1010, 0))/INDEX('Stock List'!$L$11:$L$1010, MATCH(AF959, 'Stock List'!$K$11:$K$1010, 0)))*AE959), 2), 0)</f>
        <v>0</v>
      </c>
      <c r="BZ959" s="20"/>
      <c r="CA959" s="20">
        <f>IFERROR(ROUND(((INDEX('Stock List'!$M$11:$M$1010, MATCH(AH959, 'Stock List'!$K$11:$K$1010, 0))/INDEX('Stock List'!$L$11:$L$1010, MATCH(AH959, 'Stock List'!$K$11:$K$1010, 0)))*AG959), 2), 0)</f>
        <v>0</v>
      </c>
      <c r="CB959" s="20"/>
      <c r="CC959" s="20">
        <f>IFERROR(ROUND(((INDEX('Stock List'!$M$11:$M$1010, MATCH(AJ959, 'Stock List'!$K$11:$K$1010, 0))/INDEX('Stock List'!$L$11:$L$1010, MATCH(AJ959, 'Stock List'!$K$11:$K$1010, 0)))*AI959), 2), 0)</f>
        <v>0</v>
      </c>
      <c r="CD959" s="20"/>
      <c r="CE959" s="20">
        <f>IFERROR(ROUND(((INDEX('Stock List'!$M$11:$M$1010, MATCH(AL959, 'Stock List'!$K$11:$K$1010, 0))/INDEX('Stock List'!$L$11:$L$1010, MATCH(AL959, 'Stock List'!$K$11:$K$1010, 0)))*AK959), 2), 0)</f>
        <v>0</v>
      </c>
      <c r="CF959" s="20"/>
      <c r="CG959" s="20">
        <f>IFERROR(ROUND(((INDEX('Stock List'!$M$11:$M$1010, MATCH(AN959, 'Stock List'!$K$11:$K$1010, 0))/INDEX('Stock List'!$L$11:$L$1010, MATCH(AN959, 'Stock List'!$K$11:$K$1010, 0)))*AM959), 2), 0)</f>
        <v>0</v>
      </c>
      <c r="CH959" s="20"/>
      <c r="CI959" s="20">
        <f>IFERROR(ROUND(((INDEX('Stock List'!$M$11:$M$1010, MATCH(AP959, 'Stock List'!$K$11:$K$1010, 0))/INDEX('Stock List'!$L$11:$L$1010, MATCH(AP959, 'Stock List'!$K$11:$K$1010, 0)))*AO959), 2), 0)</f>
        <v>0</v>
      </c>
      <c r="CJ959" s="20"/>
      <c r="CK959" s="20">
        <f>IFERROR(ROUND(((INDEX('Stock List'!$M$11:$M$1010, MATCH(AR959, 'Stock List'!$K$11:$K$1010, 0))/INDEX('Stock List'!$L$11:$L$1010, MATCH(AR959, 'Stock List'!$K$11:$K$1010, 0)))*AQ959), 2), 0)</f>
        <v>0</v>
      </c>
      <c r="CL959" s="20"/>
      <c r="CM959" s="20">
        <f>IFERROR(ROUND(((INDEX('Stock List'!$M$11:$M$1010, MATCH(AT959, 'Stock List'!$K$11:$K$1010, 0))/INDEX('Stock List'!$L$11:$L$1010, MATCH(AT959, 'Stock List'!$K$11:$K$1010, 0)))*AS959), 2), 0)</f>
        <v>0</v>
      </c>
      <c r="CN959" s="20"/>
      <c r="CO959" s="20">
        <f>IFERROR(ROUND(((INDEX('Stock List'!$M$11:$M$1010, MATCH(AV959, 'Stock List'!$K$11:$K$1010, 0))/INDEX('Stock List'!$L$11:$L$1010, MATCH(AV959, 'Stock List'!$K$11:$K$1010, 0)))*AU959), 2), 0)</f>
        <v>0</v>
      </c>
      <c r="CP959" s="20"/>
      <c r="CQ959" s="20">
        <f>IFERROR(ROUND(((INDEX('Stock List'!$M$11:$M$1010, MATCH(AX959, 'Stock List'!$K$11:$K$1010, 0))/INDEX('Stock List'!$L$11:$L$1010, MATCH(AX959, 'Stock List'!$K$11:$K$1010, 0)))*AW959), 2), 0)</f>
        <v>0</v>
      </c>
      <c r="CR959" s="22"/>
      <c r="CT959" s="106" t="str">
        <f t="shared" si="757"/>
        <v/>
      </c>
      <c r="CU959" s="22" t="str">
        <f t="shared" si="758"/>
        <v/>
      </c>
      <c r="CX959" s="106" t="str">
        <f t="shared" si="759"/>
        <v/>
      </c>
      <c r="CY959" s="20" t="str">
        <f t="shared" si="760"/>
        <v/>
      </c>
      <c r="CZ959" s="22" t="str">
        <f t="shared" si="761"/>
        <v/>
      </c>
      <c r="DB959" s="76" t="str">
        <f>IF($H959="", "", COUNTIF($G$11:$G$1010, "&gt;"&amp;$G959)+1+COUNTIF($G$11:$G959, $G959)-1)</f>
        <v/>
      </c>
      <c r="DC959" s="76" t="str">
        <f>IF($H959="", "", COUNTIF($CZ$11:$CZ$1010, "&gt;"&amp;$CZ959)+1+COUNTIF($CZ$11:$CZ959, $CZ959)-1)</f>
        <v/>
      </c>
      <c r="DE959" s="147" t="str">
        <f t="shared" si="762"/>
        <v/>
      </c>
      <c r="DF959" s="148"/>
      <c r="DG959" s="19" t="str">
        <f t="shared" si="763"/>
        <v/>
      </c>
      <c r="DH959" s="153" t="str">
        <f t="shared" si="764"/>
        <v/>
      </c>
      <c r="DI959" s="19" t="str">
        <f t="shared" si="716"/>
        <v/>
      </c>
      <c r="DJ959" s="153" t="str">
        <f t="shared" si="717"/>
        <v/>
      </c>
      <c r="DK959" s="19" t="str">
        <f t="shared" si="718"/>
        <v/>
      </c>
      <c r="DL959" s="153" t="str">
        <f t="shared" si="719"/>
        <v/>
      </c>
      <c r="DM959" s="19" t="str">
        <f t="shared" si="720"/>
        <v/>
      </c>
      <c r="DN959" s="153" t="str">
        <f t="shared" si="721"/>
        <v/>
      </c>
      <c r="DO959" s="19" t="str">
        <f t="shared" si="722"/>
        <v/>
      </c>
      <c r="DP959" s="153" t="str">
        <f t="shared" si="723"/>
        <v/>
      </c>
      <c r="DQ959" s="19" t="str">
        <f t="shared" si="724"/>
        <v/>
      </c>
      <c r="DR959" s="153" t="str">
        <f t="shared" si="725"/>
        <v/>
      </c>
      <c r="DS959" s="19" t="str">
        <f t="shared" si="726"/>
        <v/>
      </c>
      <c r="DT959" s="153" t="str">
        <f t="shared" si="727"/>
        <v/>
      </c>
      <c r="DU959" s="19" t="str">
        <f t="shared" si="728"/>
        <v/>
      </c>
      <c r="DV959" s="153" t="str">
        <f t="shared" si="729"/>
        <v/>
      </c>
      <c r="DW959" s="19" t="str">
        <f t="shared" si="730"/>
        <v/>
      </c>
      <c r="DX959" s="153" t="str">
        <f t="shared" si="731"/>
        <v/>
      </c>
      <c r="DY959" s="19" t="str">
        <f t="shared" si="732"/>
        <v/>
      </c>
      <c r="DZ959" s="153" t="str">
        <f t="shared" si="733"/>
        <v/>
      </c>
      <c r="EA959" s="19" t="str">
        <f t="shared" si="734"/>
        <v/>
      </c>
      <c r="EB959" s="153" t="str">
        <f t="shared" si="735"/>
        <v/>
      </c>
      <c r="EC959" s="19" t="str">
        <f t="shared" si="736"/>
        <v/>
      </c>
      <c r="ED959" s="153" t="str">
        <f t="shared" si="737"/>
        <v/>
      </c>
      <c r="EE959" s="19" t="str">
        <f t="shared" si="738"/>
        <v/>
      </c>
      <c r="EF959" s="153" t="str">
        <f t="shared" si="739"/>
        <v/>
      </c>
      <c r="EG959" s="19" t="str">
        <f t="shared" si="740"/>
        <v/>
      </c>
      <c r="EH959" s="153" t="str">
        <f t="shared" si="741"/>
        <v/>
      </c>
      <c r="EI959" s="19" t="str">
        <f t="shared" si="742"/>
        <v/>
      </c>
      <c r="EJ959" s="153" t="str">
        <f t="shared" si="743"/>
        <v/>
      </c>
      <c r="EK959" s="19" t="str">
        <f t="shared" si="744"/>
        <v/>
      </c>
      <c r="EL959" s="153" t="str">
        <f t="shared" si="745"/>
        <v/>
      </c>
      <c r="EM959" s="19" t="str">
        <f t="shared" si="746"/>
        <v/>
      </c>
      <c r="EN959" s="153" t="str">
        <f t="shared" si="747"/>
        <v/>
      </c>
      <c r="EO959" s="19" t="str">
        <f t="shared" si="748"/>
        <v/>
      </c>
      <c r="EP959" s="153" t="str">
        <f t="shared" si="749"/>
        <v/>
      </c>
      <c r="EQ959" s="19" t="str">
        <f t="shared" si="750"/>
        <v/>
      </c>
      <c r="ER959" s="153" t="str">
        <f t="shared" si="751"/>
        <v/>
      </c>
      <c r="ES959" s="19" t="str">
        <f t="shared" si="752"/>
        <v/>
      </c>
      <c r="ET959" s="153" t="str">
        <f t="shared" si="753"/>
        <v/>
      </c>
    </row>
    <row r="960" spans="1:150" x14ac:dyDescent="0.25">
      <c r="A960" s="31"/>
      <c r="B960" s="91" t="str">
        <f t="shared" si="754"/>
        <v/>
      </c>
      <c r="C960" s="20" t="str">
        <f t="shared" si="714"/>
        <v/>
      </c>
      <c r="D960" s="97" t="str">
        <f t="shared" si="715"/>
        <v/>
      </c>
      <c r="E960" s="62" t="str">
        <f t="shared" si="755"/>
        <v/>
      </c>
      <c r="F960" s="31"/>
      <c r="G960" s="282"/>
      <c r="H960" s="283"/>
      <c r="I960" s="284"/>
      <c r="J960" s="285"/>
      <c r="K960" s="286"/>
      <c r="L960" s="287"/>
      <c r="M960" s="288"/>
      <c r="N960" s="287"/>
      <c r="O960" s="288"/>
      <c r="P960" s="287"/>
      <c r="Q960" s="288"/>
      <c r="R960" s="287"/>
      <c r="S960" s="288"/>
      <c r="T960" s="287"/>
      <c r="U960" s="288"/>
      <c r="V960" s="287"/>
      <c r="W960" s="288"/>
      <c r="X960" s="287"/>
      <c r="Y960" s="288"/>
      <c r="Z960" s="287"/>
      <c r="AA960" s="288"/>
      <c r="AB960" s="287"/>
      <c r="AC960" s="288"/>
      <c r="AD960" s="287"/>
      <c r="AE960" s="288"/>
      <c r="AF960" s="287"/>
      <c r="AG960" s="288"/>
      <c r="AH960" s="287"/>
      <c r="AI960" s="288"/>
      <c r="AJ960" s="287"/>
      <c r="AK960" s="288"/>
      <c r="AL960" s="287"/>
      <c r="AM960" s="288"/>
      <c r="AN960" s="287"/>
      <c r="AO960" s="288"/>
      <c r="AP960" s="287"/>
      <c r="AQ960" s="288"/>
      <c r="AR960" s="287"/>
      <c r="AS960" s="288"/>
      <c r="AT960" s="287"/>
      <c r="AU960" s="288"/>
      <c r="AV960" s="287"/>
      <c r="AW960" s="288"/>
      <c r="AX960" s="287"/>
      <c r="AY960" s="31"/>
      <c r="BA960" s="76" t="str">
        <f t="shared" si="756"/>
        <v/>
      </c>
      <c r="BC960" s="76" t="str">
        <f>IF('Stock List'!$K960="", "", 'Stock List'!$K960)</f>
        <v/>
      </c>
      <c r="BE960" s="106">
        <f>IFERROR(ROUND(((INDEX('Stock List'!$M$11:$M$1010, MATCH(L960, 'Stock List'!$K$11:$K$1010, 0))/INDEX('Stock List'!$L$11:$L$1010, MATCH(L960, 'Stock List'!$K$11:$K$1010, 0)))*K960), 2), 0)</f>
        <v>0</v>
      </c>
      <c r="BF960" s="20"/>
      <c r="BG960" s="20">
        <f>IFERROR(ROUND(((INDEX('Stock List'!$M$11:$M$1010, MATCH(N960, 'Stock List'!$K$11:$K$1010, 0))/INDEX('Stock List'!$L$11:$L$1010, MATCH(N960, 'Stock List'!$K$11:$K$1010, 0)))*M960), 2), 0)</f>
        <v>0</v>
      </c>
      <c r="BH960" s="20"/>
      <c r="BI960" s="20">
        <f>IFERROR(ROUND(((INDEX('Stock List'!$M$11:$M$1010, MATCH(P960, 'Stock List'!$K$11:$K$1010, 0))/INDEX('Stock List'!$L$11:$L$1010, MATCH(P960, 'Stock List'!$K$11:$K$1010, 0)))*O960), 2), 0)</f>
        <v>0</v>
      </c>
      <c r="BJ960" s="20"/>
      <c r="BK960" s="20">
        <f>IFERROR(ROUND(((INDEX('Stock List'!$M$11:$M$1010, MATCH(R960, 'Stock List'!$K$11:$K$1010, 0))/INDEX('Stock List'!$L$11:$L$1010, MATCH(R960, 'Stock List'!$K$11:$K$1010, 0)))*Q960), 2), 0)</f>
        <v>0</v>
      </c>
      <c r="BL960" s="20"/>
      <c r="BM960" s="20">
        <f>IFERROR(ROUND(((INDEX('Stock List'!$M$11:$M$1010, MATCH(T960, 'Stock List'!$K$11:$K$1010, 0))/INDEX('Stock List'!$L$11:$L$1010, MATCH(T960, 'Stock List'!$K$11:$K$1010, 0)))*S960), 2), 0)</f>
        <v>0</v>
      </c>
      <c r="BN960" s="20"/>
      <c r="BO960" s="20">
        <f>IFERROR(ROUND(((INDEX('Stock List'!$M$11:$M$1010, MATCH(V960, 'Stock List'!$K$11:$K$1010, 0))/INDEX('Stock List'!$L$11:$L$1010, MATCH(V960, 'Stock List'!$K$11:$K$1010, 0)))*U960), 2), 0)</f>
        <v>0</v>
      </c>
      <c r="BP960" s="20"/>
      <c r="BQ960" s="20">
        <f>IFERROR(ROUND(((INDEX('Stock List'!$M$11:$M$1010, MATCH(X960, 'Stock List'!$K$11:$K$1010, 0))/INDEX('Stock List'!$L$11:$L$1010, MATCH(X960, 'Stock List'!$K$11:$K$1010, 0)))*W960), 2), 0)</f>
        <v>0</v>
      </c>
      <c r="BR960" s="20"/>
      <c r="BS960" s="20">
        <f>IFERROR(ROUND(((INDEX('Stock List'!$M$11:$M$1010, MATCH(Z960, 'Stock List'!$K$11:$K$1010, 0))/INDEX('Stock List'!$L$11:$L$1010, MATCH(Z960, 'Stock List'!$K$11:$K$1010, 0)))*Y960), 2), 0)</f>
        <v>0</v>
      </c>
      <c r="BT960" s="20"/>
      <c r="BU960" s="20">
        <f>IFERROR(ROUND(((INDEX('Stock List'!$M$11:$M$1010, MATCH(AB960, 'Stock List'!$K$11:$K$1010, 0))/INDEX('Stock List'!$L$11:$L$1010, MATCH(AB960, 'Stock List'!$K$11:$K$1010, 0)))*AA960), 2), 0)</f>
        <v>0</v>
      </c>
      <c r="BV960" s="20"/>
      <c r="BW960" s="20">
        <f>IFERROR(ROUND(((INDEX('Stock List'!$M$11:$M$1010, MATCH(AD960, 'Stock List'!$K$11:$K$1010, 0))/INDEX('Stock List'!$L$11:$L$1010, MATCH(AD960, 'Stock List'!$K$11:$K$1010, 0)))*AC960), 2), 0)</f>
        <v>0</v>
      </c>
      <c r="BX960" s="20"/>
      <c r="BY960" s="20">
        <f>IFERROR(ROUND(((INDEX('Stock List'!$M$11:$M$1010, MATCH(AF960, 'Stock List'!$K$11:$K$1010, 0))/INDEX('Stock List'!$L$11:$L$1010, MATCH(AF960, 'Stock List'!$K$11:$K$1010, 0)))*AE960), 2), 0)</f>
        <v>0</v>
      </c>
      <c r="BZ960" s="20"/>
      <c r="CA960" s="20">
        <f>IFERROR(ROUND(((INDEX('Stock List'!$M$11:$M$1010, MATCH(AH960, 'Stock List'!$K$11:$K$1010, 0))/INDEX('Stock List'!$L$11:$L$1010, MATCH(AH960, 'Stock List'!$K$11:$K$1010, 0)))*AG960), 2), 0)</f>
        <v>0</v>
      </c>
      <c r="CB960" s="20"/>
      <c r="CC960" s="20">
        <f>IFERROR(ROUND(((INDEX('Stock List'!$M$11:$M$1010, MATCH(AJ960, 'Stock List'!$K$11:$K$1010, 0))/INDEX('Stock List'!$L$11:$L$1010, MATCH(AJ960, 'Stock List'!$K$11:$K$1010, 0)))*AI960), 2), 0)</f>
        <v>0</v>
      </c>
      <c r="CD960" s="20"/>
      <c r="CE960" s="20">
        <f>IFERROR(ROUND(((INDEX('Stock List'!$M$11:$M$1010, MATCH(AL960, 'Stock List'!$K$11:$K$1010, 0))/INDEX('Stock List'!$L$11:$L$1010, MATCH(AL960, 'Stock List'!$K$11:$K$1010, 0)))*AK960), 2), 0)</f>
        <v>0</v>
      </c>
      <c r="CF960" s="20"/>
      <c r="CG960" s="20">
        <f>IFERROR(ROUND(((INDEX('Stock List'!$M$11:$M$1010, MATCH(AN960, 'Stock List'!$K$11:$K$1010, 0))/INDEX('Stock List'!$L$11:$L$1010, MATCH(AN960, 'Stock List'!$K$11:$K$1010, 0)))*AM960), 2), 0)</f>
        <v>0</v>
      </c>
      <c r="CH960" s="20"/>
      <c r="CI960" s="20">
        <f>IFERROR(ROUND(((INDEX('Stock List'!$M$11:$M$1010, MATCH(AP960, 'Stock List'!$K$11:$K$1010, 0))/INDEX('Stock List'!$L$11:$L$1010, MATCH(AP960, 'Stock List'!$K$11:$K$1010, 0)))*AO960), 2), 0)</f>
        <v>0</v>
      </c>
      <c r="CJ960" s="20"/>
      <c r="CK960" s="20">
        <f>IFERROR(ROUND(((INDEX('Stock List'!$M$11:$M$1010, MATCH(AR960, 'Stock List'!$K$11:$K$1010, 0))/INDEX('Stock List'!$L$11:$L$1010, MATCH(AR960, 'Stock List'!$K$11:$K$1010, 0)))*AQ960), 2), 0)</f>
        <v>0</v>
      </c>
      <c r="CL960" s="20"/>
      <c r="CM960" s="20">
        <f>IFERROR(ROUND(((INDEX('Stock List'!$M$11:$M$1010, MATCH(AT960, 'Stock List'!$K$11:$K$1010, 0))/INDEX('Stock List'!$L$11:$L$1010, MATCH(AT960, 'Stock List'!$K$11:$K$1010, 0)))*AS960), 2), 0)</f>
        <v>0</v>
      </c>
      <c r="CN960" s="20"/>
      <c r="CO960" s="20">
        <f>IFERROR(ROUND(((INDEX('Stock List'!$M$11:$M$1010, MATCH(AV960, 'Stock List'!$K$11:$K$1010, 0))/INDEX('Stock List'!$L$11:$L$1010, MATCH(AV960, 'Stock List'!$K$11:$K$1010, 0)))*AU960), 2), 0)</f>
        <v>0</v>
      </c>
      <c r="CP960" s="20"/>
      <c r="CQ960" s="20">
        <f>IFERROR(ROUND(((INDEX('Stock List'!$M$11:$M$1010, MATCH(AX960, 'Stock List'!$K$11:$K$1010, 0))/INDEX('Stock List'!$L$11:$L$1010, MATCH(AX960, 'Stock List'!$K$11:$K$1010, 0)))*AW960), 2), 0)</f>
        <v>0</v>
      </c>
      <c r="CR960" s="22"/>
      <c r="CT960" s="106" t="str">
        <f t="shared" si="757"/>
        <v/>
      </c>
      <c r="CU960" s="22" t="str">
        <f t="shared" si="758"/>
        <v/>
      </c>
      <c r="CX960" s="106" t="str">
        <f t="shared" si="759"/>
        <v/>
      </c>
      <c r="CY960" s="20" t="str">
        <f t="shared" si="760"/>
        <v/>
      </c>
      <c r="CZ960" s="22" t="str">
        <f t="shared" si="761"/>
        <v/>
      </c>
      <c r="DB960" s="76" t="str">
        <f>IF($H960="", "", COUNTIF($G$11:$G$1010, "&gt;"&amp;$G960)+1+COUNTIF($G$11:$G960, $G960)-1)</f>
        <v/>
      </c>
      <c r="DC960" s="76" t="str">
        <f>IF($H960="", "", COUNTIF($CZ$11:$CZ$1010, "&gt;"&amp;$CZ960)+1+COUNTIF($CZ$11:$CZ960, $CZ960)-1)</f>
        <v/>
      </c>
      <c r="DE960" s="147" t="str">
        <f t="shared" si="762"/>
        <v/>
      </c>
      <c r="DF960" s="148"/>
      <c r="DG960" s="19" t="str">
        <f t="shared" si="763"/>
        <v/>
      </c>
      <c r="DH960" s="153" t="str">
        <f t="shared" si="764"/>
        <v/>
      </c>
      <c r="DI960" s="19" t="str">
        <f t="shared" si="716"/>
        <v/>
      </c>
      <c r="DJ960" s="153" t="str">
        <f t="shared" si="717"/>
        <v/>
      </c>
      <c r="DK960" s="19" t="str">
        <f t="shared" si="718"/>
        <v/>
      </c>
      <c r="DL960" s="153" t="str">
        <f t="shared" si="719"/>
        <v/>
      </c>
      <c r="DM960" s="19" t="str">
        <f t="shared" si="720"/>
        <v/>
      </c>
      <c r="DN960" s="153" t="str">
        <f t="shared" si="721"/>
        <v/>
      </c>
      <c r="DO960" s="19" t="str">
        <f t="shared" si="722"/>
        <v/>
      </c>
      <c r="DP960" s="153" t="str">
        <f t="shared" si="723"/>
        <v/>
      </c>
      <c r="DQ960" s="19" t="str">
        <f t="shared" si="724"/>
        <v/>
      </c>
      <c r="DR960" s="153" t="str">
        <f t="shared" si="725"/>
        <v/>
      </c>
      <c r="DS960" s="19" t="str">
        <f t="shared" si="726"/>
        <v/>
      </c>
      <c r="DT960" s="153" t="str">
        <f t="shared" si="727"/>
        <v/>
      </c>
      <c r="DU960" s="19" t="str">
        <f t="shared" si="728"/>
        <v/>
      </c>
      <c r="DV960" s="153" t="str">
        <f t="shared" si="729"/>
        <v/>
      </c>
      <c r="DW960" s="19" t="str">
        <f t="shared" si="730"/>
        <v/>
      </c>
      <c r="DX960" s="153" t="str">
        <f t="shared" si="731"/>
        <v/>
      </c>
      <c r="DY960" s="19" t="str">
        <f t="shared" si="732"/>
        <v/>
      </c>
      <c r="DZ960" s="153" t="str">
        <f t="shared" si="733"/>
        <v/>
      </c>
      <c r="EA960" s="19" t="str">
        <f t="shared" si="734"/>
        <v/>
      </c>
      <c r="EB960" s="153" t="str">
        <f t="shared" si="735"/>
        <v/>
      </c>
      <c r="EC960" s="19" t="str">
        <f t="shared" si="736"/>
        <v/>
      </c>
      <c r="ED960" s="153" t="str">
        <f t="shared" si="737"/>
        <v/>
      </c>
      <c r="EE960" s="19" t="str">
        <f t="shared" si="738"/>
        <v/>
      </c>
      <c r="EF960" s="153" t="str">
        <f t="shared" si="739"/>
        <v/>
      </c>
      <c r="EG960" s="19" t="str">
        <f t="shared" si="740"/>
        <v/>
      </c>
      <c r="EH960" s="153" t="str">
        <f t="shared" si="741"/>
        <v/>
      </c>
      <c r="EI960" s="19" t="str">
        <f t="shared" si="742"/>
        <v/>
      </c>
      <c r="EJ960" s="153" t="str">
        <f t="shared" si="743"/>
        <v/>
      </c>
      <c r="EK960" s="19" t="str">
        <f t="shared" si="744"/>
        <v/>
      </c>
      <c r="EL960" s="153" t="str">
        <f t="shared" si="745"/>
        <v/>
      </c>
      <c r="EM960" s="19" t="str">
        <f t="shared" si="746"/>
        <v/>
      </c>
      <c r="EN960" s="153" t="str">
        <f t="shared" si="747"/>
        <v/>
      </c>
      <c r="EO960" s="19" t="str">
        <f t="shared" si="748"/>
        <v/>
      </c>
      <c r="EP960" s="153" t="str">
        <f t="shared" si="749"/>
        <v/>
      </c>
      <c r="EQ960" s="19" t="str">
        <f t="shared" si="750"/>
        <v/>
      </c>
      <c r="ER960" s="153" t="str">
        <f t="shared" si="751"/>
        <v/>
      </c>
      <c r="ES960" s="19" t="str">
        <f t="shared" si="752"/>
        <v/>
      </c>
      <c r="ET960" s="153" t="str">
        <f t="shared" si="753"/>
        <v/>
      </c>
    </row>
    <row r="961" spans="1:150" x14ac:dyDescent="0.25">
      <c r="A961" s="31"/>
      <c r="B961" s="91" t="str">
        <f t="shared" si="754"/>
        <v/>
      </c>
      <c r="C961" s="20" t="str">
        <f t="shared" si="714"/>
        <v/>
      </c>
      <c r="D961" s="97" t="str">
        <f t="shared" si="715"/>
        <v/>
      </c>
      <c r="E961" s="62" t="str">
        <f t="shared" si="755"/>
        <v/>
      </c>
      <c r="F961" s="31"/>
      <c r="G961" s="282"/>
      <c r="H961" s="283"/>
      <c r="I961" s="284"/>
      <c r="J961" s="285"/>
      <c r="K961" s="286"/>
      <c r="L961" s="287"/>
      <c r="M961" s="288"/>
      <c r="N961" s="287"/>
      <c r="O961" s="288"/>
      <c r="P961" s="287"/>
      <c r="Q961" s="288"/>
      <c r="R961" s="287"/>
      <c r="S961" s="288"/>
      <c r="T961" s="287"/>
      <c r="U961" s="288"/>
      <c r="V961" s="287"/>
      <c r="W961" s="288"/>
      <c r="X961" s="287"/>
      <c r="Y961" s="288"/>
      <c r="Z961" s="287"/>
      <c r="AA961" s="288"/>
      <c r="AB961" s="287"/>
      <c r="AC961" s="288"/>
      <c r="AD961" s="287"/>
      <c r="AE961" s="288"/>
      <c r="AF961" s="287"/>
      <c r="AG961" s="288"/>
      <c r="AH961" s="287"/>
      <c r="AI961" s="288"/>
      <c r="AJ961" s="287"/>
      <c r="AK961" s="288"/>
      <c r="AL961" s="287"/>
      <c r="AM961" s="288"/>
      <c r="AN961" s="287"/>
      <c r="AO961" s="288"/>
      <c r="AP961" s="287"/>
      <c r="AQ961" s="288"/>
      <c r="AR961" s="287"/>
      <c r="AS961" s="288"/>
      <c r="AT961" s="287"/>
      <c r="AU961" s="288"/>
      <c r="AV961" s="287"/>
      <c r="AW961" s="288"/>
      <c r="AX961" s="287"/>
      <c r="AY961" s="31"/>
      <c r="BA961" s="76" t="str">
        <f t="shared" si="756"/>
        <v/>
      </c>
      <c r="BC961" s="76" t="str">
        <f>IF('Stock List'!$K961="", "", 'Stock List'!$K961)</f>
        <v/>
      </c>
      <c r="BE961" s="106">
        <f>IFERROR(ROUND(((INDEX('Stock List'!$M$11:$M$1010, MATCH(L961, 'Stock List'!$K$11:$K$1010, 0))/INDEX('Stock List'!$L$11:$L$1010, MATCH(L961, 'Stock List'!$K$11:$K$1010, 0)))*K961), 2), 0)</f>
        <v>0</v>
      </c>
      <c r="BF961" s="20"/>
      <c r="BG961" s="20">
        <f>IFERROR(ROUND(((INDEX('Stock List'!$M$11:$M$1010, MATCH(N961, 'Stock List'!$K$11:$K$1010, 0))/INDEX('Stock List'!$L$11:$L$1010, MATCH(N961, 'Stock List'!$K$11:$K$1010, 0)))*M961), 2), 0)</f>
        <v>0</v>
      </c>
      <c r="BH961" s="20"/>
      <c r="BI961" s="20">
        <f>IFERROR(ROUND(((INDEX('Stock List'!$M$11:$M$1010, MATCH(P961, 'Stock List'!$K$11:$K$1010, 0))/INDEX('Stock List'!$L$11:$L$1010, MATCH(P961, 'Stock List'!$K$11:$K$1010, 0)))*O961), 2), 0)</f>
        <v>0</v>
      </c>
      <c r="BJ961" s="20"/>
      <c r="BK961" s="20">
        <f>IFERROR(ROUND(((INDEX('Stock List'!$M$11:$M$1010, MATCH(R961, 'Stock List'!$K$11:$K$1010, 0))/INDEX('Stock List'!$L$11:$L$1010, MATCH(R961, 'Stock List'!$K$11:$K$1010, 0)))*Q961), 2), 0)</f>
        <v>0</v>
      </c>
      <c r="BL961" s="20"/>
      <c r="BM961" s="20">
        <f>IFERROR(ROUND(((INDEX('Stock List'!$M$11:$M$1010, MATCH(T961, 'Stock List'!$K$11:$K$1010, 0))/INDEX('Stock List'!$L$11:$L$1010, MATCH(T961, 'Stock List'!$K$11:$K$1010, 0)))*S961), 2), 0)</f>
        <v>0</v>
      </c>
      <c r="BN961" s="20"/>
      <c r="BO961" s="20">
        <f>IFERROR(ROUND(((INDEX('Stock List'!$M$11:$M$1010, MATCH(V961, 'Stock List'!$K$11:$K$1010, 0))/INDEX('Stock List'!$L$11:$L$1010, MATCH(V961, 'Stock List'!$K$11:$K$1010, 0)))*U961), 2), 0)</f>
        <v>0</v>
      </c>
      <c r="BP961" s="20"/>
      <c r="BQ961" s="20">
        <f>IFERROR(ROUND(((INDEX('Stock List'!$M$11:$M$1010, MATCH(X961, 'Stock List'!$K$11:$K$1010, 0))/INDEX('Stock List'!$L$11:$L$1010, MATCH(X961, 'Stock List'!$K$11:$K$1010, 0)))*W961), 2), 0)</f>
        <v>0</v>
      </c>
      <c r="BR961" s="20"/>
      <c r="BS961" s="20">
        <f>IFERROR(ROUND(((INDEX('Stock List'!$M$11:$M$1010, MATCH(Z961, 'Stock List'!$K$11:$K$1010, 0))/INDEX('Stock List'!$L$11:$L$1010, MATCH(Z961, 'Stock List'!$K$11:$K$1010, 0)))*Y961), 2), 0)</f>
        <v>0</v>
      </c>
      <c r="BT961" s="20"/>
      <c r="BU961" s="20">
        <f>IFERROR(ROUND(((INDEX('Stock List'!$M$11:$M$1010, MATCH(AB961, 'Stock List'!$K$11:$K$1010, 0))/INDEX('Stock List'!$L$11:$L$1010, MATCH(AB961, 'Stock List'!$K$11:$K$1010, 0)))*AA961), 2), 0)</f>
        <v>0</v>
      </c>
      <c r="BV961" s="20"/>
      <c r="BW961" s="20">
        <f>IFERROR(ROUND(((INDEX('Stock List'!$M$11:$M$1010, MATCH(AD961, 'Stock List'!$K$11:$K$1010, 0))/INDEX('Stock List'!$L$11:$L$1010, MATCH(AD961, 'Stock List'!$K$11:$K$1010, 0)))*AC961), 2), 0)</f>
        <v>0</v>
      </c>
      <c r="BX961" s="20"/>
      <c r="BY961" s="20">
        <f>IFERROR(ROUND(((INDEX('Stock List'!$M$11:$M$1010, MATCH(AF961, 'Stock List'!$K$11:$K$1010, 0))/INDEX('Stock List'!$L$11:$L$1010, MATCH(AF961, 'Stock List'!$K$11:$K$1010, 0)))*AE961), 2), 0)</f>
        <v>0</v>
      </c>
      <c r="BZ961" s="20"/>
      <c r="CA961" s="20">
        <f>IFERROR(ROUND(((INDEX('Stock List'!$M$11:$M$1010, MATCH(AH961, 'Stock List'!$K$11:$K$1010, 0))/INDEX('Stock List'!$L$11:$L$1010, MATCH(AH961, 'Stock List'!$K$11:$K$1010, 0)))*AG961), 2), 0)</f>
        <v>0</v>
      </c>
      <c r="CB961" s="20"/>
      <c r="CC961" s="20">
        <f>IFERROR(ROUND(((INDEX('Stock List'!$M$11:$M$1010, MATCH(AJ961, 'Stock List'!$K$11:$K$1010, 0))/INDEX('Stock List'!$L$11:$L$1010, MATCH(AJ961, 'Stock List'!$K$11:$K$1010, 0)))*AI961), 2), 0)</f>
        <v>0</v>
      </c>
      <c r="CD961" s="20"/>
      <c r="CE961" s="20">
        <f>IFERROR(ROUND(((INDEX('Stock List'!$M$11:$M$1010, MATCH(AL961, 'Stock List'!$K$11:$K$1010, 0))/INDEX('Stock List'!$L$11:$L$1010, MATCH(AL961, 'Stock List'!$K$11:$K$1010, 0)))*AK961), 2), 0)</f>
        <v>0</v>
      </c>
      <c r="CF961" s="20"/>
      <c r="CG961" s="20">
        <f>IFERROR(ROUND(((INDEX('Stock List'!$M$11:$M$1010, MATCH(AN961, 'Stock List'!$K$11:$K$1010, 0))/INDEX('Stock List'!$L$11:$L$1010, MATCH(AN961, 'Stock List'!$K$11:$K$1010, 0)))*AM961), 2), 0)</f>
        <v>0</v>
      </c>
      <c r="CH961" s="20"/>
      <c r="CI961" s="20">
        <f>IFERROR(ROUND(((INDEX('Stock List'!$M$11:$M$1010, MATCH(AP961, 'Stock List'!$K$11:$K$1010, 0))/INDEX('Stock List'!$L$11:$L$1010, MATCH(AP961, 'Stock List'!$K$11:$K$1010, 0)))*AO961), 2), 0)</f>
        <v>0</v>
      </c>
      <c r="CJ961" s="20"/>
      <c r="CK961" s="20">
        <f>IFERROR(ROUND(((INDEX('Stock List'!$M$11:$M$1010, MATCH(AR961, 'Stock List'!$K$11:$K$1010, 0))/INDEX('Stock List'!$L$11:$L$1010, MATCH(AR961, 'Stock List'!$K$11:$K$1010, 0)))*AQ961), 2), 0)</f>
        <v>0</v>
      </c>
      <c r="CL961" s="20"/>
      <c r="CM961" s="20">
        <f>IFERROR(ROUND(((INDEX('Stock List'!$M$11:$M$1010, MATCH(AT961, 'Stock List'!$K$11:$K$1010, 0))/INDEX('Stock List'!$L$11:$L$1010, MATCH(AT961, 'Stock List'!$K$11:$K$1010, 0)))*AS961), 2), 0)</f>
        <v>0</v>
      </c>
      <c r="CN961" s="20"/>
      <c r="CO961" s="20">
        <f>IFERROR(ROUND(((INDEX('Stock List'!$M$11:$M$1010, MATCH(AV961, 'Stock List'!$K$11:$K$1010, 0))/INDEX('Stock List'!$L$11:$L$1010, MATCH(AV961, 'Stock List'!$K$11:$K$1010, 0)))*AU961), 2), 0)</f>
        <v>0</v>
      </c>
      <c r="CP961" s="20"/>
      <c r="CQ961" s="20">
        <f>IFERROR(ROUND(((INDEX('Stock List'!$M$11:$M$1010, MATCH(AX961, 'Stock List'!$K$11:$K$1010, 0))/INDEX('Stock List'!$L$11:$L$1010, MATCH(AX961, 'Stock List'!$K$11:$K$1010, 0)))*AW961), 2), 0)</f>
        <v>0</v>
      </c>
      <c r="CR961" s="22"/>
      <c r="CT961" s="106" t="str">
        <f t="shared" si="757"/>
        <v/>
      </c>
      <c r="CU961" s="22" t="str">
        <f t="shared" si="758"/>
        <v/>
      </c>
      <c r="CX961" s="106" t="str">
        <f t="shared" si="759"/>
        <v/>
      </c>
      <c r="CY961" s="20" t="str">
        <f t="shared" si="760"/>
        <v/>
      </c>
      <c r="CZ961" s="22" t="str">
        <f t="shared" si="761"/>
        <v/>
      </c>
      <c r="DB961" s="76" t="str">
        <f>IF($H961="", "", COUNTIF($G$11:$G$1010, "&gt;"&amp;$G961)+1+COUNTIF($G$11:$G961, $G961)-1)</f>
        <v/>
      </c>
      <c r="DC961" s="76" t="str">
        <f>IF($H961="", "", COUNTIF($CZ$11:$CZ$1010, "&gt;"&amp;$CZ961)+1+COUNTIF($CZ$11:$CZ961, $CZ961)-1)</f>
        <v/>
      </c>
      <c r="DE961" s="147" t="str">
        <f t="shared" si="762"/>
        <v/>
      </c>
      <c r="DF961" s="148"/>
      <c r="DG961" s="19" t="str">
        <f t="shared" si="763"/>
        <v/>
      </c>
      <c r="DH961" s="153" t="str">
        <f t="shared" si="764"/>
        <v/>
      </c>
      <c r="DI961" s="19" t="str">
        <f t="shared" si="716"/>
        <v/>
      </c>
      <c r="DJ961" s="153" t="str">
        <f t="shared" si="717"/>
        <v/>
      </c>
      <c r="DK961" s="19" t="str">
        <f t="shared" si="718"/>
        <v/>
      </c>
      <c r="DL961" s="153" t="str">
        <f t="shared" si="719"/>
        <v/>
      </c>
      <c r="DM961" s="19" t="str">
        <f t="shared" si="720"/>
        <v/>
      </c>
      <c r="DN961" s="153" t="str">
        <f t="shared" si="721"/>
        <v/>
      </c>
      <c r="DO961" s="19" t="str">
        <f t="shared" si="722"/>
        <v/>
      </c>
      <c r="DP961" s="153" t="str">
        <f t="shared" si="723"/>
        <v/>
      </c>
      <c r="DQ961" s="19" t="str">
        <f t="shared" si="724"/>
        <v/>
      </c>
      <c r="DR961" s="153" t="str">
        <f t="shared" si="725"/>
        <v/>
      </c>
      <c r="DS961" s="19" t="str">
        <f t="shared" si="726"/>
        <v/>
      </c>
      <c r="DT961" s="153" t="str">
        <f t="shared" si="727"/>
        <v/>
      </c>
      <c r="DU961" s="19" t="str">
        <f t="shared" si="728"/>
        <v/>
      </c>
      <c r="DV961" s="153" t="str">
        <f t="shared" si="729"/>
        <v/>
      </c>
      <c r="DW961" s="19" t="str">
        <f t="shared" si="730"/>
        <v/>
      </c>
      <c r="DX961" s="153" t="str">
        <f t="shared" si="731"/>
        <v/>
      </c>
      <c r="DY961" s="19" t="str">
        <f t="shared" si="732"/>
        <v/>
      </c>
      <c r="DZ961" s="153" t="str">
        <f t="shared" si="733"/>
        <v/>
      </c>
      <c r="EA961" s="19" t="str">
        <f t="shared" si="734"/>
        <v/>
      </c>
      <c r="EB961" s="153" t="str">
        <f t="shared" si="735"/>
        <v/>
      </c>
      <c r="EC961" s="19" t="str">
        <f t="shared" si="736"/>
        <v/>
      </c>
      <c r="ED961" s="153" t="str">
        <f t="shared" si="737"/>
        <v/>
      </c>
      <c r="EE961" s="19" t="str">
        <f t="shared" si="738"/>
        <v/>
      </c>
      <c r="EF961" s="153" t="str">
        <f t="shared" si="739"/>
        <v/>
      </c>
      <c r="EG961" s="19" t="str">
        <f t="shared" si="740"/>
        <v/>
      </c>
      <c r="EH961" s="153" t="str">
        <f t="shared" si="741"/>
        <v/>
      </c>
      <c r="EI961" s="19" t="str">
        <f t="shared" si="742"/>
        <v/>
      </c>
      <c r="EJ961" s="153" t="str">
        <f t="shared" si="743"/>
        <v/>
      </c>
      <c r="EK961" s="19" t="str">
        <f t="shared" si="744"/>
        <v/>
      </c>
      <c r="EL961" s="153" t="str">
        <f t="shared" si="745"/>
        <v/>
      </c>
      <c r="EM961" s="19" t="str">
        <f t="shared" si="746"/>
        <v/>
      </c>
      <c r="EN961" s="153" t="str">
        <f t="shared" si="747"/>
        <v/>
      </c>
      <c r="EO961" s="19" t="str">
        <f t="shared" si="748"/>
        <v/>
      </c>
      <c r="EP961" s="153" t="str">
        <f t="shared" si="749"/>
        <v/>
      </c>
      <c r="EQ961" s="19" t="str">
        <f t="shared" si="750"/>
        <v/>
      </c>
      <c r="ER961" s="153" t="str">
        <f t="shared" si="751"/>
        <v/>
      </c>
      <c r="ES961" s="19" t="str">
        <f t="shared" si="752"/>
        <v/>
      </c>
      <c r="ET961" s="153" t="str">
        <f t="shared" si="753"/>
        <v/>
      </c>
    </row>
    <row r="962" spans="1:150" x14ac:dyDescent="0.25">
      <c r="A962" s="31"/>
      <c r="B962" s="91" t="str">
        <f t="shared" si="754"/>
        <v/>
      </c>
      <c r="C962" s="20" t="str">
        <f t="shared" si="714"/>
        <v/>
      </c>
      <c r="D962" s="97" t="str">
        <f t="shared" si="715"/>
        <v/>
      </c>
      <c r="E962" s="62" t="str">
        <f t="shared" si="755"/>
        <v/>
      </c>
      <c r="F962" s="31"/>
      <c r="G962" s="282"/>
      <c r="H962" s="283"/>
      <c r="I962" s="284"/>
      <c r="J962" s="285"/>
      <c r="K962" s="286"/>
      <c r="L962" s="287"/>
      <c r="M962" s="288"/>
      <c r="N962" s="287"/>
      <c r="O962" s="288"/>
      <c r="P962" s="287"/>
      <c r="Q962" s="288"/>
      <c r="R962" s="287"/>
      <c r="S962" s="288"/>
      <c r="T962" s="287"/>
      <c r="U962" s="288"/>
      <c r="V962" s="287"/>
      <c r="W962" s="288"/>
      <c r="X962" s="287"/>
      <c r="Y962" s="288"/>
      <c r="Z962" s="287"/>
      <c r="AA962" s="288"/>
      <c r="AB962" s="287"/>
      <c r="AC962" s="288"/>
      <c r="AD962" s="287"/>
      <c r="AE962" s="288"/>
      <c r="AF962" s="287"/>
      <c r="AG962" s="288"/>
      <c r="AH962" s="287"/>
      <c r="AI962" s="288"/>
      <c r="AJ962" s="287"/>
      <c r="AK962" s="288"/>
      <c r="AL962" s="287"/>
      <c r="AM962" s="288"/>
      <c r="AN962" s="287"/>
      <c r="AO962" s="288"/>
      <c r="AP962" s="287"/>
      <c r="AQ962" s="288"/>
      <c r="AR962" s="287"/>
      <c r="AS962" s="288"/>
      <c r="AT962" s="287"/>
      <c r="AU962" s="288"/>
      <c r="AV962" s="287"/>
      <c r="AW962" s="288"/>
      <c r="AX962" s="287"/>
      <c r="AY962" s="31"/>
      <c r="BA962" s="76" t="str">
        <f t="shared" si="756"/>
        <v/>
      </c>
      <c r="BC962" s="76" t="str">
        <f>IF('Stock List'!$K962="", "", 'Stock List'!$K962)</f>
        <v/>
      </c>
      <c r="BE962" s="106">
        <f>IFERROR(ROUND(((INDEX('Stock List'!$M$11:$M$1010, MATCH(L962, 'Stock List'!$K$11:$K$1010, 0))/INDEX('Stock List'!$L$11:$L$1010, MATCH(L962, 'Stock List'!$K$11:$K$1010, 0)))*K962), 2), 0)</f>
        <v>0</v>
      </c>
      <c r="BF962" s="20"/>
      <c r="BG962" s="20">
        <f>IFERROR(ROUND(((INDEX('Stock List'!$M$11:$M$1010, MATCH(N962, 'Stock List'!$K$11:$K$1010, 0))/INDEX('Stock List'!$L$11:$L$1010, MATCH(N962, 'Stock List'!$K$11:$K$1010, 0)))*M962), 2), 0)</f>
        <v>0</v>
      </c>
      <c r="BH962" s="20"/>
      <c r="BI962" s="20">
        <f>IFERROR(ROUND(((INDEX('Stock List'!$M$11:$M$1010, MATCH(P962, 'Stock List'!$K$11:$K$1010, 0))/INDEX('Stock List'!$L$11:$L$1010, MATCH(P962, 'Stock List'!$K$11:$K$1010, 0)))*O962), 2), 0)</f>
        <v>0</v>
      </c>
      <c r="BJ962" s="20"/>
      <c r="BK962" s="20">
        <f>IFERROR(ROUND(((INDEX('Stock List'!$M$11:$M$1010, MATCH(R962, 'Stock List'!$K$11:$K$1010, 0))/INDEX('Stock List'!$L$11:$L$1010, MATCH(R962, 'Stock List'!$K$11:$K$1010, 0)))*Q962), 2), 0)</f>
        <v>0</v>
      </c>
      <c r="BL962" s="20"/>
      <c r="BM962" s="20">
        <f>IFERROR(ROUND(((INDEX('Stock List'!$M$11:$M$1010, MATCH(T962, 'Stock List'!$K$11:$K$1010, 0))/INDEX('Stock List'!$L$11:$L$1010, MATCH(T962, 'Stock List'!$K$11:$K$1010, 0)))*S962), 2), 0)</f>
        <v>0</v>
      </c>
      <c r="BN962" s="20"/>
      <c r="BO962" s="20">
        <f>IFERROR(ROUND(((INDEX('Stock List'!$M$11:$M$1010, MATCH(V962, 'Stock List'!$K$11:$K$1010, 0))/INDEX('Stock List'!$L$11:$L$1010, MATCH(V962, 'Stock List'!$K$11:$K$1010, 0)))*U962), 2), 0)</f>
        <v>0</v>
      </c>
      <c r="BP962" s="20"/>
      <c r="BQ962" s="20">
        <f>IFERROR(ROUND(((INDEX('Stock List'!$M$11:$M$1010, MATCH(X962, 'Stock List'!$K$11:$K$1010, 0))/INDEX('Stock List'!$L$11:$L$1010, MATCH(X962, 'Stock List'!$K$11:$K$1010, 0)))*W962), 2), 0)</f>
        <v>0</v>
      </c>
      <c r="BR962" s="20"/>
      <c r="BS962" s="20">
        <f>IFERROR(ROUND(((INDEX('Stock List'!$M$11:$M$1010, MATCH(Z962, 'Stock List'!$K$11:$K$1010, 0))/INDEX('Stock List'!$L$11:$L$1010, MATCH(Z962, 'Stock List'!$K$11:$K$1010, 0)))*Y962), 2), 0)</f>
        <v>0</v>
      </c>
      <c r="BT962" s="20"/>
      <c r="BU962" s="20">
        <f>IFERROR(ROUND(((INDEX('Stock List'!$M$11:$M$1010, MATCH(AB962, 'Stock List'!$K$11:$K$1010, 0))/INDEX('Stock List'!$L$11:$L$1010, MATCH(AB962, 'Stock List'!$K$11:$K$1010, 0)))*AA962), 2), 0)</f>
        <v>0</v>
      </c>
      <c r="BV962" s="20"/>
      <c r="BW962" s="20">
        <f>IFERROR(ROUND(((INDEX('Stock List'!$M$11:$M$1010, MATCH(AD962, 'Stock List'!$K$11:$K$1010, 0))/INDEX('Stock List'!$L$11:$L$1010, MATCH(AD962, 'Stock List'!$K$11:$K$1010, 0)))*AC962), 2), 0)</f>
        <v>0</v>
      </c>
      <c r="BX962" s="20"/>
      <c r="BY962" s="20">
        <f>IFERROR(ROUND(((INDEX('Stock List'!$M$11:$M$1010, MATCH(AF962, 'Stock List'!$K$11:$K$1010, 0))/INDEX('Stock List'!$L$11:$L$1010, MATCH(AF962, 'Stock List'!$K$11:$K$1010, 0)))*AE962), 2), 0)</f>
        <v>0</v>
      </c>
      <c r="BZ962" s="20"/>
      <c r="CA962" s="20">
        <f>IFERROR(ROUND(((INDEX('Stock List'!$M$11:$M$1010, MATCH(AH962, 'Stock List'!$K$11:$K$1010, 0))/INDEX('Stock List'!$L$11:$L$1010, MATCH(AH962, 'Stock List'!$K$11:$K$1010, 0)))*AG962), 2), 0)</f>
        <v>0</v>
      </c>
      <c r="CB962" s="20"/>
      <c r="CC962" s="20">
        <f>IFERROR(ROUND(((INDEX('Stock List'!$M$11:$M$1010, MATCH(AJ962, 'Stock List'!$K$11:$K$1010, 0))/INDEX('Stock List'!$L$11:$L$1010, MATCH(AJ962, 'Stock List'!$K$11:$K$1010, 0)))*AI962), 2), 0)</f>
        <v>0</v>
      </c>
      <c r="CD962" s="20"/>
      <c r="CE962" s="20">
        <f>IFERROR(ROUND(((INDEX('Stock List'!$M$11:$M$1010, MATCH(AL962, 'Stock List'!$K$11:$K$1010, 0))/INDEX('Stock List'!$L$11:$L$1010, MATCH(AL962, 'Stock List'!$K$11:$K$1010, 0)))*AK962), 2), 0)</f>
        <v>0</v>
      </c>
      <c r="CF962" s="20"/>
      <c r="CG962" s="20">
        <f>IFERROR(ROUND(((INDEX('Stock List'!$M$11:$M$1010, MATCH(AN962, 'Stock List'!$K$11:$K$1010, 0))/INDEX('Stock List'!$L$11:$L$1010, MATCH(AN962, 'Stock List'!$K$11:$K$1010, 0)))*AM962), 2), 0)</f>
        <v>0</v>
      </c>
      <c r="CH962" s="20"/>
      <c r="CI962" s="20">
        <f>IFERROR(ROUND(((INDEX('Stock List'!$M$11:$M$1010, MATCH(AP962, 'Stock List'!$K$11:$K$1010, 0))/INDEX('Stock List'!$L$11:$L$1010, MATCH(AP962, 'Stock List'!$K$11:$K$1010, 0)))*AO962), 2), 0)</f>
        <v>0</v>
      </c>
      <c r="CJ962" s="20"/>
      <c r="CK962" s="20">
        <f>IFERROR(ROUND(((INDEX('Stock List'!$M$11:$M$1010, MATCH(AR962, 'Stock List'!$K$11:$K$1010, 0))/INDEX('Stock List'!$L$11:$L$1010, MATCH(AR962, 'Stock List'!$K$11:$K$1010, 0)))*AQ962), 2), 0)</f>
        <v>0</v>
      </c>
      <c r="CL962" s="20"/>
      <c r="CM962" s="20">
        <f>IFERROR(ROUND(((INDEX('Stock List'!$M$11:$M$1010, MATCH(AT962, 'Stock List'!$K$11:$K$1010, 0))/INDEX('Stock List'!$L$11:$L$1010, MATCH(AT962, 'Stock List'!$K$11:$K$1010, 0)))*AS962), 2), 0)</f>
        <v>0</v>
      </c>
      <c r="CN962" s="20"/>
      <c r="CO962" s="20">
        <f>IFERROR(ROUND(((INDEX('Stock List'!$M$11:$M$1010, MATCH(AV962, 'Stock List'!$K$11:$K$1010, 0))/INDEX('Stock List'!$L$11:$L$1010, MATCH(AV962, 'Stock List'!$K$11:$K$1010, 0)))*AU962), 2), 0)</f>
        <v>0</v>
      </c>
      <c r="CP962" s="20"/>
      <c r="CQ962" s="20">
        <f>IFERROR(ROUND(((INDEX('Stock List'!$M$11:$M$1010, MATCH(AX962, 'Stock List'!$K$11:$K$1010, 0))/INDEX('Stock List'!$L$11:$L$1010, MATCH(AX962, 'Stock List'!$K$11:$K$1010, 0)))*AW962), 2), 0)</f>
        <v>0</v>
      </c>
      <c r="CR962" s="22"/>
      <c r="CT962" s="106" t="str">
        <f t="shared" si="757"/>
        <v/>
      </c>
      <c r="CU962" s="22" t="str">
        <f t="shared" si="758"/>
        <v/>
      </c>
      <c r="CX962" s="106" t="str">
        <f t="shared" si="759"/>
        <v/>
      </c>
      <c r="CY962" s="20" t="str">
        <f t="shared" si="760"/>
        <v/>
      </c>
      <c r="CZ962" s="22" t="str">
        <f t="shared" si="761"/>
        <v/>
      </c>
      <c r="DB962" s="76" t="str">
        <f>IF($H962="", "", COUNTIF($G$11:$G$1010, "&gt;"&amp;$G962)+1+COUNTIF($G$11:$G962, $G962)-1)</f>
        <v/>
      </c>
      <c r="DC962" s="76" t="str">
        <f>IF($H962="", "", COUNTIF($CZ$11:$CZ$1010, "&gt;"&amp;$CZ962)+1+COUNTIF($CZ$11:$CZ962, $CZ962)-1)</f>
        <v/>
      </c>
      <c r="DE962" s="147" t="str">
        <f t="shared" si="762"/>
        <v/>
      </c>
      <c r="DF962" s="148"/>
      <c r="DG962" s="19" t="str">
        <f t="shared" si="763"/>
        <v/>
      </c>
      <c r="DH962" s="153" t="str">
        <f t="shared" si="764"/>
        <v/>
      </c>
      <c r="DI962" s="19" t="str">
        <f t="shared" si="716"/>
        <v/>
      </c>
      <c r="DJ962" s="153" t="str">
        <f t="shared" si="717"/>
        <v/>
      </c>
      <c r="DK962" s="19" t="str">
        <f t="shared" si="718"/>
        <v/>
      </c>
      <c r="DL962" s="153" t="str">
        <f t="shared" si="719"/>
        <v/>
      </c>
      <c r="DM962" s="19" t="str">
        <f t="shared" si="720"/>
        <v/>
      </c>
      <c r="DN962" s="153" t="str">
        <f t="shared" si="721"/>
        <v/>
      </c>
      <c r="DO962" s="19" t="str">
        <f t="shared" si="722"/>
        <v/>
      </c>
      <c r="DP962" s="153" t="str">
        <f t="shared" si="723"/>
        <v/>
      </c>
      <c r="DQ962" s="19" t="str">
        <f t="shared" si="724"/>
        <v/>
      </c>
      <c r="DR962" s="153" t="str">
        <f t="shared" si="725"/>
        <v/>
      </c>
      <c r="DS962" s="19" t="str">
        <f t="shared" si="726"/>
        <v/>
      </c>
      <c r="DT962" s="153" t="str">
        <f t="shared" si="727"/>
        <v/>
      </c>
      <c r="DU962" s="19" t="str">
        <f t="shared" si="728"/>
        <v/>
      </c>
      <c r="DV962" s="153" t="str">
        <f t="shared" si="729"/>
        <v/>
      </c>
      <c r="DW962" s="19" t="str">
        <f t="shared" si="730"/>
        <v/>
      </c>
      <c r="DX962" s="153" t="str">
        <f t="shared" si="731"/>
        <v/>
      </c>
      <c r="DY962" s="19" t="str">
        <f t="shared" si="732"/>
        <v/>
      </c>
      <c r="DZ962" s="153" t="str">
        <f t="shared" si="733"/>
        <v/>
      </c>
      <c r="EA962" s="19" t="str">
        <f t="shared" si="734"/>
        <v/>
      </c>
      <c r="EB962" s="153" t="str">
        <f t="shared" si="735"/>
        <v/>
      </c>
      <c r="EC962" s="19" t="str">
        <f t="shared" si="736"/>
        <v/>
      </c>
      <c r="ED962" s="153" t="str">
        <f t="shared" si="737"/>
        <v/>
      </c>
      <c r="EE962" s="19" t="str">
        <f t="shared" si="738"/>
        <v/>
      </c>
      <c r="EF962" s="153" t="str">
        <f t="shared" si="739"/>
        <v/>
      </c>
      <c r="EG962" s="19" t="str">
        <f t="shared" si="740"/>
        <v/>
      </c>
      <c r="EH962" s="153" t="str">
        <f t="shared" si="741"/>
        <v/>
      </c>
      <c r="EI962" s="19" t="str">
        <f t="shared" si="742"/>
        <v/>
      </c>
      <c r="EJ962" s="153" t="str">
        <f t="shared" si="743"/>
        <v/>
      </c>
      <c r="EK962" s="19" t="str">
        <f t="shared" si="744"/>
        <v/>
      </c>
      <c r="EL962" s="153" t="str">
        <f t="shared" si="745"/>
        <v/>
      </c>
      <c r="EM962" s="19" t="str">
        <f t="shared" si="746"/>
        <v/>
      </c>
      <c r="EN962" s="153" t="str">
        <f t="shared" si="747"/>
        <v/>
      </c>
      <c r="EO962" s="19" t="str">
        <f t="shared" si="748"/>
        <v/>
      </c>
      <c r="EP962" s="153" t="str">
        <f t="shared" si="749"/>
        <v/>
      </c>
      <c r="EQ962" s="19" t="str">
        <f t="shared" si="750"/>
        <v/>
      </c>
      <c r="ER962" s="153" t="str">
        <f t="shared" si="751"/>
        <v/>
      </c>
      <c r="ES962" s="19" t="str">
        <f t="shared" si="752"/>
        <v/>
      </c>
      <c r="ET962" s="153" t="str">
        <f t="shared" si="753"/>
        <v/>
      </c>
    </row>
    <row r="963" spans="1:150" x14ac:dyDescent="0.25">
      <c r="A963" s="31"/>
      <c r="B963" s="91" t="str">
        <f t="shared" si="754"/>
        <v/>
      </c>
      <c r="C963" s="20" t="str">
        <f t="shared" si="714"/>
        <v/>
      </c>
      <c r="D963" s="97" t="str">
        <f t="shared" si="715"/>
        <v/>
      </c>
      <c r="E963" s="62" t="str">
        <f t="shared" si="755"/>
        <v/>
      </c>
      <c r="F963" s="31"/>
      <c r="G963" s="282"/>
      <c r="H963" s="283"/>
      <c r="I963" s="284"/>
      <c r="J963" s="285"/>
      <c r="K963" s="286"/>
      <c r="L963" s="287"/>
      <c r="M963" s="288"/>
      <c r="N963" s="287"/>
      <c r="O963" s="288"/>
      <c r="P963" s="287"/>
      <c r="Q963" s="288"/>
      <c r="R963" s="287"/>
      <c r="S963" s="288"/>
      <c r="T963" s="287"/>
      <c r="U963" s="288"/>
      <c r="V963" s="287"/>
      <c r="W963" s="288"/>
      <c r="X963" s="287"/>
      <c r="Y963" s="288"/>
      <c r="Z963" s="287"/>
      <c r="AA963" s="288"/>
      <c r="AB963" s="287"/>
      <c r="AC963" s="288"/>
      <c r="AD963" s="287"/>
      <c r="AE963" s="288"/>
      <c r="AF963" s="287"/>
      <c r="AG963" s="288"/>
      <c r="AH963" s="287"/>
      <c r="AI963" s="288"/>
      <c r="AJ963" s="287"/>
      <c r="AK963" s="288"/>
      <c r="AL963" s="287"/>
      <c r="AM963" s="288"/>
      <c r="AN963" s="287"/>
      <c r="AO963" s="288"/>
      <c r="AP963" s="287"/>
      <c r="AQ963" s="288"/>
      <c r="AR963" s="287"/>
      <c r="AS963" s="288"/>
      <c r="AT963" s="287"/>
      <c r="AU963" s="288"/>
      <c r="AV963" s="287"/>
      <c r="AW963" s="288"/>
      <c r="AX963" s="287"/>
      <c r="AY963" s="31"/>
      <c r="BA963" s="76" t="str">
        <f t="shared" si="756"/>
        <v/>
      </c>
      <c r="BC963" s="76" t="str">
        <f>IF('Stock List'!$K963="", "", 'Stock List'!$K963)</f>
        <v/>
      </c>
      <c r="BE963" s="106">
        <f>IFERROR(ROUND(((INDEX('Stock List'!$M$11:$M$1010, MATCH(L963, 'Stock List'!$K$11:$K$1010, 0))/INDEX('Stock List'!$L$11:$L$1010, MATCH(L963, 'Stock List'!$K$11:$K$1010, 0)))*K963), 2), 0)</f>
        <v>0</v>
      </c>
      <c r="BF963" s="20"/>
      <c r="BG963" s="20">
        <f>IFERROR(ROUND(((INDEX('Stock List'!$M$11:$M$1010, MATCH(N963, 'Stock List'!$K$11:$K$1010, 0))/INDEX('Stock List'!$L$11:$L$1010, MATCH(N963, 'Stock List'!$K$11:$K$1010, 0)))*M963), 2), 0)</f>
        <v>0</v>
      </c>
      <c r="BH963" s="20"/>
      <c r="BI963" s="20">
        <f>IFERROR(ROUND(((INDEX('Stock List'!$M$11:$M$1010, MATCH(P963, 'Stock List'!$K$11:$K$1010, 0))/INDEX('Stock List'!$L$11:$L$1010, MATCH(P963, 'Stock List'!$K$11:$K$1010, 0)))*O963), 2), 0)</f>
        <v>0</v>
      </c>
      <c r="BJ963" s="20"/>
      <c r="BK963" s="20">
        <f>IFERROR(ROUND(((INDEX('Stock List'!$M$11:$M$1010, MATCH(R963, 'Stock List'!$K$11:$K$1010, 0))/INDEX('Stock List'!$L$11:$L$1010, MATCH(R963, 'Stock List'!$K$11:$K$1010, 0)))*Q963), 2), 0)</f>
        <v>0</v>
      </c>
      <c r="BL963" s="20"/>
      <c r="BM963" s="20">
        <f>IFERROR(ROUND(((INDEX('Stock List'!$M$11:$M$1010, MATCH(T963, 'Stock List'!$K$11:$K$1010, 0))/INDEX('Stock List'!$L$11:$L$1010, MATCH(T963, 'Stock List'!$K$11:$K$1010, 0)))*S963), 2), 0)</f>
        <v>0</v>
      </c>
      <c r="BN963" s="20"/>
      <c r="BO963" s="20">
        <f>IFERROR(ROUND(((INDEX('Stock List'!$M$11:$M$1010, MATCH(V963, 'Stock List'!$K$11:$K$1010, 0))/INDEX('Stock List'!$L$11:$L$1010, MATCH(V963, 'Stock List'!$K$11:$K$1010, 0)))*U963), 2), 0)</f>
        <v>0</v>
      </c>
      <c r="BP963" s="20"/>
      <c r="BQ963" s="20">
        <f>IFERROR(ROUND(((INDEX('Stock List'!$M$11:$M$1010, MATCH(X963, 'Stock List'!$K$11:$K$1010, 0))/INDEX('Stock List'!$L$11:$L$1010, MATCH(X963, 'Stock List'!$K$11:$K$1010, 0)))*W963), 2), 0)</f>
        <v>0</v>
      </c>
      <c r="BR963" s="20"/>
      <c r="BS963" s="20">
        <f>IFERROR(ROUND(((INDEX('Stock List'!$M$11:$M$1010, MATCH(Z963, 'Stock List'!$K$11:$K$1010, 0))/INDEX('Stock List'!$L$11:$L$1010, MATCH(Z963, 'Stock List'!$K$11:$K$1010, 0)))*Y963), 2), 0)</f>
        <v>0</v>
      </c>
      <c r="BT963" s="20"/>
      <c r="BU963" s="20">
        <f>IFERROR(ROUND(((INDEX('Stock List'!$M$11:$M$1010, MATCH(AB963, 'Stock List'!$K$11:$K$1010, 0))/INDEX('Stock List'!$L$11:$L$1010, MATCH(AB963, 'Stock List'!$K$11:$K$1010, 0)))*AA963), 2), 0)</f>
        <v>0</v>
      </c>
      <c r="BV963" s="20"/>
      <c r="BW963" s="20">
        <f>IFERROR(ROUND(((INDEX('Stock List'!$M$11:$M$1010, MATCH(AD963, 'Stock List'!$K$11:$K$1010, 0))/INDEX('Stock List'!$L$11:$L$1010, MATCH(AD963, 'Stock List'!$K$11:$K$1010, 0)))*AC963), 2), 0)</f>
        <v>0</v>
      </c>
      <c r="BX963" s="20"/>
      <c r="BY963" s="20">
        <f>IFERROR(ROUND(((INDEX('Stock List'!$M$11:$M$1010, MATCH(AF963, 'Stock List'!$K$11:$K$1010, 0))/INDEX('Stock List'!$L$11:$L$1010, MATCH(AF963, 'Stock List'!$K$11:$K$1010, 0)))*AE963), 2), 0)</f>
        <v>0</v>
      </c>
      <c r="BZ963" s="20"/>
      <c r="CA963" s="20">
        <f>IFERROR(ROUND(((INDEX('Stock List'!$M$11:$M$1010, MATCH(AH963, 'Stock List'!$K$11:$K$1010, 0))/INDEX('Stock List'!$L$11:$L$1010, MATCH(AH963, 'Stock List'!$K$11:$K$1010, 0)))*AG963), 2), 0)</f>
        <v>0</v>
      </c>
      <c r="CB963" s="20"/>
      <c r="CC963" s="20">
        <f>IFERROR(ROUND(((INDEX('Stock List'!$M$11:$M$1010, MATCH(AJ963, 'Stock List'!$K$11:$K$1010, 0))/INDEX('Stock List'!$L$11:$L$1010, MATCH(AJ963, 'Stock List'!$K$11:$K$1010, 0)))*AI963), 2), 0)</f>
        <v>0</v>
      </c>
      <c r="CD963" s="20"/>
      <c r="CE963" s="20">
        <f>IFERROR(ROUND(((INDEX('Stock List'!$M$11:$M$1010, MATCH(AL963, 'Stock List'!$K$11:$K$1010, 0))/INDEX('Stock List'!$L$11:$L$1010, MATCH(AL963, 'Stock List'!$K$11:$K$1010, 0)))*AK963), 2), 0)</f>
        <v>0</v>
      </c>
      <c r="CF963" s="20"/>
      <c r="CG963" s="20">
        <f>IFERROR(ROUND(((INDEX('Stock List'!$M$11:$M$1010, MATCH(AN963, 'Stock List'!$K$11:$K$1010, 0))/INDEX('Stock List'!$L$11:$L$1010, MATCH(AN963, 'Stock List'!$K$11:$K$1010, 0)))*AM963), 2), 0)</f>
        <v>0</v>
      </c>
      <c r="CH963" s="20"/>
      <c r="CI963" s="20">
        <f>IFERROR(ROUND(((INDEX('Stock List'!$M$11:$M$1010, MATCH(AP963, 'Stock List'!$K$11:$K$1010, 0))/INDEX('Stock List'!$L$11:$L$1010, MATCH(AP963, 'Stock List'!$K$11:$K$1010, 0)))*AO963), 2), 0)</f>
        <v>0</v>
      </c>
      <c r="CJ963" s="20"/>
      <c r="CK963" s="20">
        <f>IFERROR(ROUND(((INDEX('Stock List'!$M$11:$M$1010, MATCH(AR963, 'Stock List'!$K$11:$K$1010, 0))/INDEX('Stock List'!$L$11:$L$1010, MATCH(AR963, 'Stock List'!$K$11:$K$1010, 0)))*AQ963), 2), 0)</f>
        <v>0</v>
      </c>
      <c r="CL963" s="20"/>
      <c r="CM963" s="20">
        <f>IFERROR(ROUND(((INDEX('Stock List'!$M$11:$M$1010, MATCH(AT963, 'Stock List'!$K$11:$K$1010, 0))/INDEX('Stock List'!$L$11:$L$1010, MATCH(AT963, 'Stock List'!$K$11:$K$1010, 0)))*AS963), 2), 0)</f>
        <v>0</v>
      </c>
      <c r="CN963" s="20"/>
      <c r="CO963" s="20">
        <f>IFERROR(ROUND(((INDEX('Stock List'!$M$11:$M$1010, MATCH(AV963, 'Stock List'!$K$11:$K$1010, 0))/INDEX('Stock List'!$L$11:$L$1010, MATCH(AV963, 'Stock List'!$K$11:$K$1010, 0)))*AU963), 2), 0)</f>
        <v>0</v>
      </c>
      <c r="CP963" s="20"/>
      <c r="CQ963" s="20">
        <f>IFERROR(ROUND(((INDEX('Stock List'!$M$11:$M$1010, MATCH(AX963, 'Stock List'!$K$11:$K$1010, 0))/INDEX('Stock List'!$L$11:$L$1010, MATCH(AX963, 'Stock List'!$K$11:$K$1010, 0)))*AW963), 2), 0)</f>
        <v>0</v>
      </c>
      <c r="CR963" s="22"/>
      <c r="CT963" s="106" t="str">
        <f t="shared" si="757"/>
        <v/>
      </c>
      <c r="CU963" s="22" t="str">
        <f t="shared" si="758"/>
        <v/>
      </c>
      <c r="CX963" s="106" t="str">
        <f t="shared" si="759"/>
        <v/>
      </c>
      <c r="CY963" s="20" t="str">
        <f t="shared" si="760"/>
        <v/>
      </c>
      <c r="CZ963" s="22" t="str">
        <f t="shared" si="761"/>
        <v/>
      </c>
      <c r="DB963" s="76" t="str">
        <f>IF($H963="", "", COUNTIF($G$11:$G$1010, "&gt;"&amp;$G963)+1+COUNTIF($G$11:$G963, $G963)-1)</f>
        <v/>
      </c>
      <c r="DC963" s="76" t="str">
        <f>IF($H963="", "", COUNTIF($CZ$11:$CZ$1010, "&gt;"&amp;$CZ963)+1+COUNTIF($CZ$11:$CZ963, $CZ963)-1)</f>
        <v/>
      </c>
      <c r="DE963" s="147" t="str">
        <f t="shared" si="762"/>
        <v/>
      </c>
      <c r="DF963" s="148"/>
      <c r="DG963" s="19" t="str">
        <f t="shared" si="763"/>
        <v/>
      </c>
      <c r="DH963" s="153" t="str">
        <f t="shared" si="764"/>
        <v/>
      </c>
      <c r="DI963" s="19" t="str">
        <f t="shared" si="716"/>
        <v/>
      </c>
      <c r="DJ963" s="153" t="str">
        <f t="shared" si="717"/>
        <v/>
      </c>
      <c r="DK963" s="19" t="str">
        <f t="shared" si="718"/>
        <v/>
      </c>
      <c r="DL963" s="153" t="str">
        <f t="shared" si="719"/>
        <v/>
      </c>
      <c r="DM963" s="19" t="str">
        <f t="shared" si="720"/>
        <v/>
      </c>
      <c r="DN963" s="153" t="str">
        <f t="shared" si="721"/>
        <v/>
      </c>
      <c r="DO963" s="19" t="str">
        <f t="shared" si="722"/>
        <v/>
      </c>
      <c r="DP963" s="153" t="str">
        <f t="shared" si="723"/>
        <v/>
      </c>
      <c r="DQ963" s="19" t="str">
        <f t="shared" si="724"/>
        <v/>
      </c>
      <c r="DR963" s="153" t="str">
        <f t="shared" si="725"/>
        <v/>
      </c>
      <c r="DS963" s="19" t="str">
        <f t="shared" si="726"/>
        <v/>
      </c>
      <c r="DT963" s="153" t="str">
        <f t="shared" si="727"/>
        <v/>
      </c>
      <c r="DU963" s="19" t="str">
        <f t="shared" si="728"/>
        <v/>
      </c>
      <c r="DV963" s="153" t="str">
        <f t="shared" si="729"/>
        <v/>
      </c>
      <c r="DW963" s="19" t="str">
        <f t="shared" si="730"/>
        <v/>
      </c>
      <c r="DX963" s="153" t="str">
        <f t="shared" si="731"/>
        <v/>
      </c>
      <c r="DY963" s="19" t="str">
        <f t="shared" si="732"/>
        <v/>
      </c>
      <c r="DZ963" s="153" t="str">
        <f t="shared" si="733"/>
        <v/>
      </c>
      <c r="EA963" s="19" t="str">
        <f t="shared" si="734"/>
        <v/>
      </c>
      <c r="EB963" s="153" t="str">
        <f t="shared" si="735"/>
        <v/>
      </c>
      <c r="EC963" s="19" t="str">
        <f t="shared" si="736"/>
        <v/>
      </c>
      <c r="ED963" s="153" t="str">
        <f t="shared" si="737"/>
        <v/>
      </c>
      <c r="EE963" s="19" t="str">
        <f t="shared" si="738"/>
        <v/>
      </c>
      <c r="EF963" s="153" t="str">
        <f t="shared" si="739"/>
        <v/>
      </c>
      <c r="EG963" s="19" t="str">
        <f t="shared" si="740"/>
        <v/>
      </c>
      <c r="EH963" s="153" t="str">
        <f t="shared" si="741"/>
        <v/>
      </c>
      <c r="EI963" s="19" t="str">
        <f t="shared" si="742"/>
        <v/>
      </c>
      <c r="EJ963" s="153" t="str">
        <f t="shared" si="743"/>
        <v/>
      </c>
      <c r="EK963" s="19" t="str">
        <f t="shared" si="744"/>
        <v/>
      </c>
      <c r="EL963" s="153" t="str">
        <f t="shared" si="745"/>
        <v/>
      </c>
      <c r="EM963" s="19" t="str">
        <f t="shared" si="746"/>
        <v/>
      </c>
      <c r="EN963" s="153" t="str">
        <f t="shared" si="747"/>
        <v/>
      </c>
      <c r="EO963" s="19" t="str">
        <f t="shared" si="748"/>
        <v/>
      </c>
      <c r="EP963" s="153" t="str">
        <f t="shared" si="749"/>
        <v/>
      </c>
      <c r="EQ963" s="19" t="str">
        <f t="shared" si="750"/>
        <v/>
      </c>
      <c r="ER963" s="153" t="str">
        <f t="shared" si="751"/>
        <v/>
      </c>
      <c r="ES963" s="19" t="str">
        <f t="shared" si="752"/>
        <v/>
      </c>
      <c r="ET963" s="153" t="str">
        <f t="shared" si="753"/>
        <v/>
      </c>
    </row>
    <row r="964" spans="1:150" x14ac:dyDescent="0.25">
      <c r="A964" s="31"/>
      <c r="B964" s="91" t="str">
        <f t="shared" si="754"/>
        <v/>
      </c>
      <c r="C964" s="20" t="str">
        <f t="shared" si="714"/>
        <v/>
      </c>
      <c r="D964" s="97" t="str">
        <f t="shared" si="715"/>
        <v/>
      </c>
      <c r="E964" s="62" t="str">
        <f t="shared" si="755"/>
        <v/>
      </c>
      <c r="F964" s="31"/>
      <c r="G964" s="282"/>
      <c r="H964" s="283"/>
      <c r="I964" s="284"/>
      <c r="J964" s="285"/>
      <c r="K964" s="286"/>
      <c r="L964" s="287"/>
      <c r="M964" s="288"/>
      <c r="N964" s="287"/>
      <c r="O964" s="288"/>
      <c r="P964" s="287"/>
      <c r="Q964" s="288"/>
      <c r="R964" s="287"/>
      <c r="S964" s="288"/>
      <c r="T964" s="287"/>
      <c r="U964" s="288"/>
      <c r="V964" s="287"/>
      <c r="W964" s="288"/>
      <c r="X964" s="287"/>
      <c r="Y964" s="288"/>
      <c r="Z964" s="287"/>
      <c r="AA964" s="288"/>
      <c r="AB964" s="287"/>
      <c r="AC964" s="288"/>
      <c r="AD964" s="287"/>
      <c r="AE964" s="288"/>
      <c r="AF964" s="287"/>
      <c r="AG964" s="288"/>
      <c r="AH964" s="287"/>
      <c r="AI964" s="288"/>
      <c r="AJ964" s="287"/>
      <c r="AK964" s="288"/>
      <c r="AL964" s="287"/>
      <c r="AM964" s="288"/>
      <c r="AN964" s="287"/>
      <c r="AO964" s="288"/>
      <c r="AP964" s="287"/>
      <c r="AQ964" s="288"/>
      <c r="AR964" s="287"/>
      <c r="AS964" s="288"/>
      <c r="AT964" s="287"/>
      <c r="AU964" s="288"/>
      <c r="AV964" s="287"/>
      <c r="AW964" s="288"/>
      <c r="AX964" s="287"/>
      <c r="AY964" s="31"/>
      <c r="BA964" s="76" t="str">
        <f t="shared" si="756"/>
        <v/>
      </c>
      <c r="BC964" s="76" t="str">
        <f>IF('Stock List'!$K964="", "", 'Stock List'!$K964)</f>
        <v/>
      </c>
      <c r="BE964" s="106">
        <f>IFERROR(ROUND(((INDEX('Stock List'!$M$11:$M$1010, MATCH(L964, 'Stock List'!$K$11:$K$1010, 0))/INDEX('Stock List'!$L$11:$L$1010, MATCH(L964, 'Stock List'!$K$11:$K$1010, 0)))*K964), 2), 0)</f>
        <v>0</v>
      </c>
      <c r="BF964" s="20"/>
      <c r="BG964" s="20">
        <f>IFERROR(ROUND(((INDEX('Stock List'!$M$11:$M$1010, MATCH(N964, 'Stock List'!$K$11:$K$1010, 0))/INDEX('Stock List'!$L$11:$L$1010, MATCH(N964, 'Stock List'!$K$11:$K$1010, 0)))*M964), 2), 0)</f>
        <v>0</v>
      </c>
      <c r="BH964" s="20"/>
      <c r="BI964" s="20">
        <f>IFERROR(ROUND(((INDEX('Stock List'!$M$11:$M$1010, MATCH(P964, 'Stock List'!$K$11:$K$1010, 0))/INDEX('Stock List'!$L$11:$L$1010, MATCH(P964, 'Stock List'!$K$11:$K$1010, 0)))*O964), 2), 0)</f>
        <v>0</v>
      </c>
      <c r="BJ964" s="20"/>
      <c r="BK964" s="20">
        <f>IFERROR(ROUND(((INDEX('Stock List'!$M$11:$M$1010, MATCH(R964, 'Stock List'!$K$11:$K$1010, 0))/INDEX('Stock List'!$L$11:$L$1010, MATCH(R964, 'Stock List'!$K$11:$K$1010, 0)))*Q964), 2), 0)</f>
        <v>0</v>
      </c>
      <c r="BL964" s="20"/>
      <c r="BM964" s="20">
        <f>IFERROR(ROUND(((INDEX('Stock List'!$M$11:$M$1010, MATCH(T964, 'Stock List'!$K$11:$K$1010, 0))/INDEX('Stock List'!$L$11:$L$1010, MATCH(T964, 'Stock List'!$K$11:$K$1010, 0)))*S964), 2), 0)</f>
        <v>0</v>
      </c>
      <c r="BN964" s="20"/>
      <c r="BO964" s="20">
        <f>IFERROR(ROUND(((INDEX('Stock List'!$M$11:$M$1010, MATCH(V964, 'Stock List'!$K$11:$K$1010, 0))/INDEX('Stock List'!$L$11:$L$1010, MATCH(V964, 'Stock List'!$K$11:$K$1010, 0)))*U964), 2), 0)</f>
        <v>0</v>
      </c>
      <c r="BP964" s="20"/>
      <c r="BQ964" s="20">
        <f>IFERROR(ROUND(((INDEX('Stock List'!$M$11:$M$1010, MATCH(X964, 'Stock List'!$K$11:$K$1010, 0))/INDEX('Stock List'!$L$11:$L$1010, MATCH(X964, 'Stock List'!$K$11:$K$1010, 0)))*W964), 2), 0)</f>
        <v>0</v>
      </c>
      <c r="BR964" s="20"/>
      <c r="BS964" s="20">
        <f>IFERROR(ROUND(((INDEX('Stock List'!$M$11:$M$1010, MATCH(Z964, 'Stock List'!$K$11:$K$1010, 0))/INDEX('Stock List'!$L$11:$L$1010, MATCH(Z964, 'Stock List'!$K$11:$K$1010, 0)))*Y964), 2), 0)</f>
        <v>0</v>
      </c>
      <c r="BT964" s="20"/>
      <c r="BU964" s="20">
        <f>IFERROR(ROUND(((INDEX('Stock List'!$M$11:$M$1010, MATCH(AB964, 'Stock List'!$K$11:$K$1010, 0))/INDEX('Stock List'!$L$11:$L$1010, MATCH(AB964, 'Stock List'!$K$11:$K$1010, 0)))*AA964), 2), 0)</f>
        <v>0</v>
      </c>
      <c r="BV964" s="20"/>
      <c r="BW964" s="20">
        <f>IFERROR(ROUND(((INDEX('Stock List'!$M$11:$M$1010, MATCH(AD964, 'Stock List'!$K$11:$K$1010, 0))/INDEX('Stock List'!$L$11:$L$1010, MATCH(AD964, 'Stock List'!$K$11:$K$1010, 0)))*AC964), 2), 0)</f>
        <v>0</v>
      </c>
      <c r="BX964" s="20"/>
      <c r="BY964" s="20">
        <f>IFERROR(ROUND(((INDEX('Stock List'!$M$11:$M$1010, MATCH(AF964, 'Stock List'!$K$11:$K$1010, 0))/INDEX('Stock List'!$L$11:$L$1010, MATCH(AF964, 'Stock List'!$K$11:$K$1010, 0)))*AE964), 2), 0)</f>
        <v>0</v>
      </c>
      <c r="BZ964" s="20"/>
      <c r="CA964" s="20">
        <f>IFERROR(ROUND(((INDEX('Stock List'!$M$11:$M$1010, MATCH(AH964, 'Stock List'!$K$11:$K$1010, 0))/INDEX('Stock List'!$L$11:$L$1010, MATCH(AH964, 'Stock List'!$K$11:$K$1010, 0)))*AG964), 2), 0)</f>
        <v>0</v>
      </c>
      <c r="CB964" s="20"/>
      <c r="CC964" s="20">
        <f>IFERROR(ROUND(((INDEX('Stock List'!$M$11:$M$1010, MATCH(AJ964, 'Stock List'!$K$11:$K$1010, 0))/INDEX('Stock List'!$L$11:$L$1010, MATCH(AJ964, 'Stock List'!$K$11:$K$1010, 0)))*AI964), 2), 0)</f>
        <v>0</v>
      </c>
      <c r="CD964" s="20"/>
      <c r="CE964" s="20">
        <f>IFERROR(ROUND(((INDEX('Stock List'!$M$11:$M$1010, MATCH(AL964, 'Stock List'!$K$11:$K$1010, 0))/INDEX('Stock List'!$L$11:$L$1010, MATCH(AL964, 'Stock List'!$K$11:$K$1010, 0)))*AK964), 2), 0)</f>
        <v>0</v>
      </c>
      <c r="CF964" s="20"/>
      <c r="CG964" s="20">
        <f>IFERROR(ROUND(((INDEX('Stock List'!$M$11:$M$1010, MATCH(AN964, 'Stock List'!$K$11:$K$1010, 0))/INDEX('Stock List'!$L$11:$L$1010, MATCH(AN964, 'Stock List'!$K$11:$K$1010, 0)))*AM964), 2), 0)</f>
        <v>0</v>
      </c>
      <c r="CH964" s="20"/>
      <c r="CI964" s="20">
        <f>IFERROR(ROUND(((INDEX('Stock List'!$M$11:$M$1010, MATCH(AP964, 'Stock List'!$K$11:$K$1010, 0))/INDEX('Stock List'!$L$11:$L$1010, MATCH(AP964, 'Stock List'!$K$11:$K$1010, 0)))*AO964), 2), 0)</f>
        <v>0</v>
      </c>
      <c r="CJ964" s="20"/>
      <c r="CK964" s="20">
        <f>IFERROR(ROUND(((INDEX('Stock List'!$M$11:$M$1010, MATCH(AR964, 'Stock List'!$K$11:$K$1010, 0))/INDEX('Stock List'!$L$11:$L$1010, MATCH(AR964, 'Stock List'!$K$11:$K$1010, 0)))*AQ964), 2), 0)</f>
        <v>0</v>
      </c>
      <c r="CL964" s="20"/>
      <c r="CM964" s="20">
        <f>IFERROR(ROUND(((INDEX('Stock List'!$M$11:$M$1010, MATCH(AT964, 'Stock List'!$K$11:$K$1010, 0))/INDEX('Stock List'!$L$11:$L$1010, MATCH(AT964, 'Stock List'!$K$11:$K$1010, 0)))*AS964), 2), 0)</f>
        <v>0</v>
      </c>
      <c r="CN964" s="20"/>
      <c r="CO964" s="20">
        <f>IFERROR(ROUND(((INDEX('Stock List'!$M$11:$M$1010, MATCH(AV964, 'Stock List'!$K$11:$K$1010, 0))/INDEX('Stock List'!$L$11:$L$1010, MATCH(AV964, 'Stock List'!$K$11:$K$1010, 0)))*AU964), 2), 0)</f>
        <v>0</v>
      </c>
      <c r="CP964" s="20"/>
      <c r="CQ964" s="20">
        <f>IFERROR(ROUND(((INDEX('Stock List'!$M$11:$M$1010, MATCH(AX964, 'Stock List'!$K$11:$K$1010, 0))/INDEX('Stock List'!$L$11:$L$1010, MATCH(AX964, 'Stock List'!$K$11:$K$1010, 0)))*AW964), 2), 0)</f>
        <v>0</v>
      </c>
      <c r="CR964" s="22"/>
      <c r="CT964" s="106" t="str">
        <f t="shared" si="757"/>
        <v/>
      </c>
      <c r="CU964" s="22" t="str">
        <f t="shared" si="758"/>
        <v/>
      </c>
      <c r="CX964" s="106" t="str">
        <f t="shared" si="759"/>
        <v/>
      </c>
      <c r="CY964" s="20" t="str">
        <f t="shared" si="760"/>
        <v/>
      </c>
      <c r="CZ964" s="22" t="str">
        <f t="shared" si="761"/>
        <v/>
      </c>
      <c r="DB964" s="76" t="str">
        <f>IF($H964="", "", COUNTIF($G$11:$G$1010, "&gt;"&amp;$G964)+1+COUNTIF($G$11:$G964, $G964)-1)</f>
        <v/>
      </c>
      <c r="DC964" s="76" t="str">
        <f>IF($H964="", "", COUNTIF($CZ$11:$CZ$1010, "&gt;"&amp;$CZ964)+1+COUNTIF($CZ$11:$CZ964, $CZ964)-1)</f>
        <v/>
      </c>
      <c r="DE964" s="147" t="str">
        <f t="shared" si="762"/>
        <v/>
      </c>
      <c r="DF964" s="148"/>
      <c r="DG964" s="19" t="str">
        <f t="shared" si="763"/>
        <v/>
      </c>
      <c r="DH964" s="153" t="str">
        <f t="shared" si="764"/>
        <v/>
      </c>
      <c r="DI964" s="19" t="str">
        <f t="shared" si="716"/>
        <v/>
      </c>
      <c r="DJ964" s="153" t="str">
        <f t="shared" si="717"/>
        <v/>
      </c>
      <c r="DK964" s="19" t="str">
        <f t="shared" si="718"/>
        <v/>
      </c>
      <c r="DL964" s="153" t="str">
        <f t="shared" si="719"/>
        <v/>
      </c>
      <c r="DM964" s="19" t="str">
        <f t="shared" si="720"/>
        <v/>
      </c>
      <c r="DN964" s="153" t="str">
        <f t="shared" si="721"/>
        <v/>
      </c>
      <c r="DO964" s="19" t="str">
        <f t="shared" si="722"/>
        <v/>
      </c>
      <c r="DP964" s="153" t="str">
        <f t="shared" si="723"/>
        <v/>
      </c>
      <c r="DQ964" s="19" t="str">
        <f t="shared" si="724"/>
        <v/>
      </c>
      <c r="DR964" s="153" t="str">
        <f t="shared" si="725"/>
        <v/>
      </c>
      <c r="DS964" s="19" t="str">
        <f t="shared" si="726"/>
        <v/>
      </c>
      <c r="DT964" s="153" t="str">
        <f t="shared" si="727"/>
        <v/>
      </c>
      <c r="DU964" s="19" t="str">
        <f t="shared" si="728"/>
        <v/>
      </c>
      <c r="DV964" s="153" t="str">
        <f t="shared" si="729"/>
        <v/>
      </c>
      <c r="DW964" s="19" t="str">
        <f t="shared" si="730"/>
        <v/>
      </c>
      <c r="DX964" s="153" t="str">
        <f t="shared" si="731"/>
        <v/>
      </c>
      <c r="DY964" s="19" t="str">
        <f t="shared" si="732"/>
        <v/>
      </c>
      <c r="DZ964" s="153" t="str">
        <f t="shared" si="733"/>
        <v/>
      </c>
      <c r="EA964" s="19" t="str">
        <f t="shared" si="734"/>
        <v/>
      </c>
      <c r="EB964" s="153" t="str">
        <f t="shared" si="735"/>
        <v/>
      </c>
      <c r="EC964" s="19" t="str">
        <f t="shared" si="736"/>
        <v/>
      </c>
      <c r="ED964" s="153" t="str">
        <f t="shared" si="737"/>
        <v/>
      </c>
      <c r="EE964" s="19" t="str">
        <f t="shared" si="738"/>
        <v/>
      </c>
      <c r="EF964" s="153" t="str">
        <f t="shared" si="739"/>
        <v/>
      </c>
      <c r="EG964" s="19" t="str">
        <f t="shared" si="740"/>
        <v/>
      </c>
      <c r="EH964" s="153" t="str">
        <f t="shared" si="741"/>
        <v/>
      </c>
      <c r="EI964" s="19" t="str">
        <f t="shared" si="742"/>
        <v/>
      </c>
      <c r="EJ964" s="153" t="str">
        <f t="shared" si="743"/>
        <v/>
      </c>
      <c r="EK964" s="19" t="str">
        <f t="shared" si="744"/>
        <v/>
      </c>
      <c r="EL964" s="153" t="str">
        <f t="shared" si="745"/>
        <v/>
      </c>
      <c r="EM964" s="19" t="str">
        <f t="shared" si="746"/>
        <v/>
      </c>
      <c r="EN964" s="153" t="str">
        <f t="shared" si="747"/>
        <v/>
      </c>
      <c r="EO964" s="19" t="str">
        <f t="shared" si="748"/>
        <v/>
      </c>
      <c r="EP964" s="153" t="str">
        <f t="shared" si="749"/>
        <v/>
      </c>
      <c r="EQ964" s="19" t="str">
        <f t="shared" si="750"/>
        <v/>
      </c>
      <c r="ER964" s="153" t="str">
        <f t="shared" si="751"/>
        <v/>
      </c>
      <c r="ES964" s="19" t="str">
        <f t="shared" si="752"/>
        <v/>
      </c>
      <c r="ET964" s="153" t="str">
        <f t="shared" si="753"/>
        <v/>
      </c>
    </row>
    <row r="965" spans="1:150" x14ac:dyDescent="0.25">
      <c r="A965" s="31"/>
      <c r="B965" s="91" t="str">
        <f t="shared" si="754"/>
        <v/>
      </c>
      <c r="C965" s="20" t="str">
        <f t="shared" si="714"/>
        <v/>
      </c>
      <c r="D965" s="97" t="str">
        <f t="shared" si="715"/>
        <v/>
      </c>
      <c r="E965" s="62" t="str">
        <f t="shared" si="755"/>
        <v/>
      </c>
      <c r="F965" s="31"/>
      <c r="G965" s="282"/>
      <c r="H965" s="283"/>
      <c r="I965" s="284"/>
      <c r="J965" s="285"/>
      <c r="K965" s="286"/>
      <c r="L965" s="287"/>
      <c r="M965" s="288"/>
      <c r="N965" s="287"/>
      <c r="O965" s="288"/>
      <c r="P965" s="287"/>
      <c r="Q965" s="288"/>
      <c r="R965" s="287"/>
      <c r="S965" s="288"/>
      <c r="T965" s="287"/>
      <c r="U965" s="288"/>
      <c r="V965" s="287"/>
      <c r="W965" s="288"/>
      <c r="X965" s="287"/>
      <c r="Y965" s="288"/>
      <c r="Z965" s="287"/>
      <c r="AA965" s="288"/>
      <c r="AB965" s="287"/>
      <c r="AC965" s="288"/>
      <c r="AD965" s="287"/>
      <c r="AE965" s="288"/>
      <c r="AF965" s="287"/>
      <c r="AG965" s="288"/>
      <c r="AH965" s="287"/>
      <c r="AI965" s="288"/>
      <c r="AJ965" s="287"/>
      <c r="AK965" s="288"/>
      <c r="AL965" s="287"/>
      <c r="AM965" s="288"/>
      <c r="AN965" s="287"/>
      <c r="AO965" s="288"/>
      <c r="AP965" s="287"/>
      <c r="AQ965" s="288"/>
      <c r="AR965" s="287"/>
      <c r="AS965" s="288"/>
      <c r="AT965" s="287"/>
      <c r="AU965" s="288"/>
      <c r="AV965" s="287"/>
      <c r="AW965" s="288"/>
      <c r="AX965" s="287"/>
      <c r="AY965" s="31"/>
      <c r="BA965" s="76" t="str">
        <f t="shared" si="756"/>
        <v/>
      </c>
      <c r="BC965" s="76" t="str">
        <f>IF('Stock List'!$K965="", "", 'Stock List'!$K965)</f>
        <v/>
      </c>
      <c r="BE965" s="106">
        <f>IFERROR(ROUND(((INDEX('Stock List'!$M$11:$M$1010, MATCH(L965, 'Stock List'!$K$11:$K$1010, 0))/INDEX('Stock List'!$L$11:$L$1010, MATCH(L965, 'Stock List'!$K$11:$K$1010, 0)))*K965), 2), 0)</f>
        <v>0</v>
      </c>
      <c r="BF965" s="20"/>
      <c r="BG965" s="20">
        <f>IFERROR(ROUND(((INDEX('Stock List'!$M$11:$M$1010, MATCH(N965, 'Stock List'!$K$11:$K$1010, 0))/INDEX('Stock List'!$L$11:$L$1010, MATCH(N965, 'Stock List'!$K$11:$K$1010, 0)))*M965), 2), 0)</f>
        <v>0</v>
      </c>
      <c r="BH965" s="20"/>
      <c r="BI965" s="20">
        <f>IFERROR(ROUND(((INDEX('Stock List'!$M$11:$M$1010, MATCH(P965, 'Stock List'!$K$11:$K$1010, 0))/INDEX('Stock List'!$L$11:$L$1010, MATCH(P965, 'Stock List'!$K$11:$K$1010, 0)))*O965), 2), 0)</f>
        <v>0</v>
      </c>
      <c r="BJ965" s="20"/>
      <c r="BK965" s="20">
        <f>IFERROR(ROUND(((INDEX('Stock List'!$M$11:$M$1010, MATCH(R965, 'Stock List'!$K$11:$K$1010, 0))/INDEX('Stock List'!$L$11:$L$1010, MATCH(R965, 'Stock List'!$K$11:$K$1010, 0)))*Q965), 2), 0)</f>
        <v>0</v>
      </c>
      <c r="BL965" s="20"/>
      <c r="BM965" s="20">
        <f>IFERROR(ROUND(((INDEX('Stock List'!$M$11:$M$1010, MATCH(T965, 'Stock List'!$K$11:$K$1010, 0))/INDEX('Stock List'!$L$11:$L$1010, MATCH(T965, 'Stock List'!$K$11:$K$1010, 0)))*S965), 2), 0)</f>
        <v>0</v>
      </c>
      <c r="BN965" s="20"/>
      <c r="BO965" s="20">
        <f>IFERROR(ROUND(((INDEX('Stock List'!$M$11:$M$1010, MATCH(V965, 'Stock List'!$K$11:$K$1010, 0))/INDEX('Stock List'!$L$11:$L$1010, MATCH(V965, 'Stock List'!$K$11:$K$1010, 0)))*U965), 2), 0)</f>
        <v>0</v>
      </c>
      <c r="BP965" s="20"/>
      <c r="BQ965" s="20">
        <f>IFERROR(ROUND(((INDEX('Stock List'!$M$11:$M$1010, MATCH(X965, 'Stock List'!$K$11:$K$1010, 0))/INDEX('Stock List'!$L$11:$L$1010, MATCH(X965, 'Stock List'!$K$11:$K$1010, 0)))*W965), 2), 0)</f>
        <v>0</v>
      </c>
      <c r="BR965" s="20"/>
      <c r="BS965" s="20">
        <f>IFERROR(ROUND(((INDEX('Stock List'!$M$11:$M$1010, MATCH(Z965, 'Stock List'!$K$11:$K$1010, 0))/INDEX('Stock List'!$L$11:$L$1010, MATCH(Z965, 'Stock List'!$K$11:$K$1010, 0)))*Y965), 2), 0)</f>
        <v>0</v>
      </c>
      <c r="BT965" s="20"/>
      <c r="BU965" s="20">
        <f>IFERROR(ROUND(((INDEX('Stock List'!$M$11:$M$1010, MATCH(AB965, 'Stock List'!$K$11:$K$1010, 0))/INDEX('Stock List'!$L$11:$L$1010, MATCH(AB965, 'Stock List'!$K$11:$K$1010, 0)))*AA965), 2), 0)</f>
        <v>0</v>
      </c>
      <c r="BV965" s="20"/>
      <c r="BW965" s="20">
        <f>IFERROR(ROUND(((INDEX('Stock List'!$M$11:$M$1010, MATCH(AD965, 'Stock List'!$K$11:$K$1010, 0))/INDEX('Stock List'!$L$11:$L$1010, MATCH(AD965, 'Stock List'!$K$11:$K$1010, 0)))*AC965), 2), 0)</f>
        <v>0</v>
      </c>
      <c r="BX965" s="20"/>
      <c r="BY965" s="20">
        <f>IFERROR(ROUND(((INDEX('Stock List'!$M$11:$M$1010, MATCH(AF965, 'Stock List'!$K$11:$K$1010, 0))/INDEX('Stock List'!$L$11:$L$1010, MATCH(AF965, 'Stock List'!$K$11:$K$1010, 0)))*AE965), 2), 0)</f>
        <v>0</v>
      </c>
      <c r="BZ965" s="20"/>
      <c r="CA965" s="20">
        <f>IFERROR(ROUND(((INDEX('Stock List'!$M$11:$M$1010, MATCH(AH965, 'Stock List'!$K$11:$K$1010, 0))/INDEX('Stock List'!$L$11:$L$1010, MATCH(AH965, 'Stock List'!$K$11:$K$1010, 0)))*AG965), 2), 0)</f>
        <v>0</v>
      </c>
      <c r="CB965" s="20"/>
      <c r="CC965" s="20">
        <f>IFERROR(ROUND(((INDEX('Stock List'!$M$11:$M$1010, MATCH(AJ965, 'Stock List'!$K$11:$K$1010, 0))/INDEX('Stock List'!$L$11:$L$1010, MATCH(AJ965, 'Stock List'!$K$11:$K$1010, 0)))*AI965), 2), 0)</f>
        <v>0</v>
      </c>
      <c r="CD965" s="20"/>
      <c r="CE965" s="20">
        <f>IFERROR(ROUND(((INDEX('Stock List'!$M$11:$M$1010, MATCH(AL965, 'Stock List'!$K$11:$K$1010, 0))/INDEX('Stock List'!$L$11:$L$1010, MATCH(AL965, 'Stock List'!$K$11:$K$1010, 0)))*AK965), 2), 0)</f>
        <v>0</v>
      </c>
      <c r="CF965" s="20"/>
      <c r="CG965" s="20">
        <f>IFERROR(ROUND(((INDEX('Stock List'!$M$11:$M$1010, MATCH(AN965, 'Stock List'!$K$11:$K$1010, 0))/INDEX('Stock List'!$L$11:$L$1010, MATCH(AN965, 'Stock List'!$K$11:$K$1010, 0)))*AM965), 2), 0)</f>
        <v>0</v>
      </c>
      <c r="CH965" s="20"/>
      <c r="CI965" s="20">
        <f>IFERROR(ROUND(((INDEX('Stock List'!$M$11:$M$1010, MATCH(AP965, 'Stock List'!$K$11:$K$1010, 0))/INDEX('Stock List'!$L$11:$L$1010, MATCH(AP965, 'Stock List'!$K$11:$K$1010, 0)))*AO965), 2), 0)</f>
        <v>0</v>
      </c>
      <c r="CJ965" s="20"/>
      <c r="CK965" s="20">
        <f>IFERROR(ROUND(((INDEX('Stock List'!$M$11:$M$1010, MATCH(AR965, 'Stock List'!$K$11:$K$1010, 0))/INDEX('Stock List'!$L$11:$L$1010, MATCH(AR965, 'Stock List'!$K$11:$K$1010, 0)))*AQ965), 2), 0)</f>
        <v>0</v>
      </c>
      <c r="CL965" s="20"/>
      <c r="CM965" s="20">
        <f>IFERROR(ROUND(((INDEX('Stock List'!$M$11:$M$1010, MATCH(AT965, 'Stock List'!$K$11:$K$1010, 0))/INDEX('Stock List'!$L$11:$L$1010, MATCH(AT965, 'Stock List'!$K$11:$K$1010, 0)))*AS965), 2), 0)</f>
        <v>0</v>
      </c>
      <c r="CN965" s="20"/>
      <c r="CO965" s="20">
        <f>IFERROR(ROUND(((INDEX('Stock List'!$M$11:$M$1010, MATCH(AV965, 'Stock List'!$K$11:$K$1010, 0))/INDEX('Stock List'!$L$11:$L$1010, MATCH(AV965, 'Stock List'!$K$11:$K$1010, 0)))*AU965), 2), 0)</f>
        <v>0</v>
      </c>
      <c r="CP965" s="20"/>
      <c r="CQ965" s="20">
        <f>IFERROR(ROUND(((INDEX('Stock List'!$M$11:$M$1010, MATCH(AX965, 'Stock List'!$K$11:$K$1010, 0))/INDEX('Stock List'!$L$11:$L$1010, MATCH(AX965, 'Stock List'!$K$11:$K$1010, 0)))*AW965), 2), 0)</f>
        <v>0</v>
      </c>
      <c r="CR965" s="22"/>
      <c r="CT965" s="106" t="str">
        <f t="shared" si="757"/>
        <v/>
      </c>
      <c r="CU965" s="22" t="str">
        <f t="shared" si="758"/>
        <v/>
      </c>
      <c r="CX965" s="106" t="str">
        <f t="shared" si="759"/>
        <v/>
      </c>
      <c r="CY965" s="20" t="str">
        <f t="shared" si="760"/>
        <v/>
      </c>
      <c r="CZ965" s="22" t="str">
        <f t="shared" si="761"/>
        <v/>
      </c>
      <c r="DB965" s="76" t="str">
        <f>IF($H965="", "", COUNTIF($G$11:$G$1010, "&gt;"&amp;$G965)+1+COUNTIF($G$11:$G965, $G965)-1)</f>
        <v/>
      </c>
      <c r="DC965" s="76" t="str">
        <f>IF($H965="", "", COUNTIF($CZ$11:$CZ$1010, "&gt;"&amp;$CZ965)+1+COUNTIF($CZ$11:$CZ965, $CZ965)-1)</f>
        <v/>
      </c>
      <c r="DE965" s="147" t="str">
        <f t="shared" si="762"/>
        <v/>
      </c>
      <c r="DF965" s="148"/>
      <c r="DG965" s="19" t="str">
        <f t="shared" si="763"/>
        <v/>
      </c>
      <c r="DH965" s="153" t="str">
        <f t="shared" si="764"/>
        <v/>
      </c>
      <c r="DI965" s="19" t="str">
        <f t="shared" si="716"/>
        <v/>
      </c>
      <c r="DJ965" s="153" t="str">
        <f t="shared" si="717"/>
        <v/>
      </c>
      <c r="DK965" s="19" t="str">
        <f t="shared" si="718"/>
        <v/>
      </c>
      <c r="DL965" s="153" t="str">
        <f t="shared" si="719"/>
        <v/>
      </c>
      <c r="DM965" s="19" t="str">
        <f t="shared" si="720"/>
        <v/>
      </c>
      <c r="DN965" s="153" t="str">
        <f t="shared" si="721"/>
        <v/>
      </c>
      <c r="DO965" s="19" t="str">
        <f t="shared" si="722"/>
        <v/>
      </c>
      <c r="DP965" s="153" t="str">
        <f t="shared" si="723"/>
        <v/>
      </c>
      <c r="DQ965" s="19" t="str">
        <f t="shared" si="724"/>
        <v/>
      </c>
      <c r="DR965" s="153" t="str">
        <f t="shared" si="725"/>
        <v/>
      </c>
      <c r="DS965" s="19" t="str">
        <f t="shared" si="726"/>
        <v/>
      </c>
      <c r="DT965" s="153" t="str">
        <f t="shared" si="727"/>
        <v/>
      </c>
      <c r="DU965" s="19" t="str">
        <f t="shared" si="728"/>
        <v/>
      </c>
      <c r="DV965" s="153" t="str">
        <f t="shared" si="729"/>
        <v/>
      </c>
      <c r="DW965" s="19" t="str">
        <f t="shared" si="730"/>
        <v/>
      </c>
      <c r="DX965" s="153" t="str">
        <f t="shared" si="731"/>
        <v/>
      </c>
      <c r="DY965" s="19" t="str">
        <f t="shared" si="732"/>
        <v/>
      </c>
      <c r="DZ965" s="153" t="str">
        <f t="shared" si="733"/>
        <v/>
      </c>
      <c r="EA965" s="19" t="str">
        <f t="shared" si="734"/>
        <v/>
      </c>
      <c r="EB965" s="153" t="str">
        <f t="shared" si="735"/>
        <v/>
      </c>
      <c r="EC965" s="19" t="str">
        <f t="shared" si="736"/>
        <v/>
      </c>
      <c r="ED965" s="153" t="str">
        <f t="shared" si="737"/>
        <v/>
      </c>
      <c r="EE965" s="19" t="str">
        <f t="shared" si="738"/>
        <v/>
      </c>
      <c r="EF965" s="153" t="str">
        <f t="shared" si="739"/>
        <v/>
      </c>
      <c r="EG965" s="19" t="str">
        <f t="shared" si="740"/>
        <v/>
      </c>
      <c r="EH965" s="153" t="str">
        <f t="shared" si="741"/>
        <v/>
      </c>
      <c r="EI965" s="19" t="str">
        <f t="shared" si="742"/>
        <v/>
      </c>
      <c r="EJ965" s="153" t="str">
        <f t="shared" si="743"/>
        <v/>
      </c>
      <c r="EK965" s="19" t="str">
        <f t="shared" si="744"/>
        <v/>
      </c>
      <c r="EL965" s="153" t="str">
        <f t="shared" si="745"/>
        <v/>
      </c>
      <c r="EM965" s="19" t="str">
        <f t="shared" si="746"/>
        <v/>
      </c>
      <c r="EN965" s="153" t="str">
        <f t="shared" si="747"/>
        <v/>
      </c>
      <c r="EO965" s="19" t="str">
        <f t="shared" si="748"/>
        <v/>
      </c>
      <c r="EP965" s="153" t="str">
        <f t="shared" si="749"/>
        <v/>
      </c>
      <c r="EQ965" s="19" t="str">
        <f t="shared" si="750"/>
        <v/>
      </c>
      <c r="ER965" s="153" t="str">
        <f t="shared" si="751"/>
        <v/>
      </c>
      <c r="ES965" s="19" t="str">
        <f t="shared" si="752"/>
        <v/>
      </c>
      <c r="ET965" s="153" t="str">
        <f t="shared" si="753"/>
        <v/>
      </c>
    </row>
    <row r="966" spans="1:150" x14ac:dyDescent="0.25">
      <c r="A966" s="31"/>
      <c r="B966" s="91" t="str">
        <f t="shared" si="754"/>
        <v/>
      </c>
      <c r="C966" s="20" t="str">
        <f t="shared" si="714"/>
        <v/>
      </c>
      <c r="D966" s="97" t="str">
        <f t="shared" si="715"/>
        <v/>
      </c>
      <c r="E966" s="62" t="str">
        <f t="shared" si="755"/>
        <v/>
      </c>
      <c r="F966" s="31"/>
      <c r="G966" s="282"/>
      <c r="H966" s="283"/>
      <c r="I966" s="284"/>
      <c r="J966" s="285"/>
      <c r="K966" s="286"/>
      <c r="L966" s="287"/>
      <c r="M966" s="288"/>
      <c r="N966" s="287"/>
      <c r="O966" s="288"/>
      <c r="P966" s="287"/>
      <c r="Q966" s="288"/>
      <c r="R966" s="287"/>
      <c r="S966" s="288"/>
      <c r="T966" s="287"/>
      <c r="U966" s="288"/>
      <c r="V966" s="287"/>
      <c r="W966" s="288"/>
      <c r="X966" s="287"/>
      <c r="Y966" s="288"/>
      <c r="Z966" s="287"/>
      <c r="AA966" s="288"/>
      <c r="AB966" s="287"/>
      <c r="AC966" s="288"/>
      <c r="AD966" s="287"/>
      <c r="AE966" s="288"/>
      <c r="AF966" s="287"/>
      <c r="AG966" s="288"/>
      <c r="AH966" s="287"/>
      <c r="AI966" s="288"/>
      <c r="AJ966" s="287"/>
      <c r="AK966" s="288"/>
      <c r="AL966" s="287"/>
      <c r="AM966" s="288"/>
      <c r="AN966" s="287"/>
      <c r="AO966" s="288"/>
      <c r="AP966" s="287"/>
      <c r="AQ966" s="288"/>
      <c r="AR966" s="287"/>
      <c r="AS966" s="288"/>
      <c r="AT966" s="287"/>
      <c r="AU966" s="288"/>
      <c r="AV966" s="287"/>
      <c r="AW966" s="288"/>
      <c r="AX966" s="287"/>
      <c r="AY966" s="31"/>
      <c r="BA966" s="76" t="str">
        <f t="shared" si="756"/>
        <v/>
      </c>
      <c r="BC966" s="76" t="str">
        <f>IF('Stock List'!$K966="", "", 'Stock List'!$K966)</f>
        <v/>
      </c>
      <c r="BE966" s="106">
        <f>IFERROR(ROUND(((INDEX('Stock List'!$M$11:$M$1010, MATCH(L966, 'Stock List'!$K$11:$K$1010, 0))/INDEX('Stock List'!$L$11:$L$1010, MATCH(L966, 'Stock List'!$K$11:$K$1010, 0)))*K966), 2), 0)</f>
        <v>0</v>
      </c>
      <c r="BF966" s="20"/>
      <c r="BG966" s="20">
        <f>IFERROR(ROUND(((INDEX('Stock List'!$M$11:$M$1010, MATCH(N966, 'Stock List'!$K$11:$K$1010, 0))/INDEX('Stock List'!$L$11:$L$1010, MATCH(N966, 'Stock List'!$K$11:$K$1010, 0)))*M966), 2), 0)</f>
        <v>0</v>
      </c>
      <c r="BH966" s="20"/>
      <c r="BI966" s="20">
        <f>IFERROR(ROUND(((INDEX('Stock List'!$M$11:$M$1010, MATCH(P966, 'Stock List'!$K$11:$K$1010, 0))/INDEX('Stock List'!$L$11:$L$1010, MATCH(P966, 'Stock List'!$K$11:$K$1010, 0)))*O966), 2), 0)</f>
        <v>0</v>
      </c>
      <c r="BJ966" s="20"/>
      <c r="BK966" s="20">
        <f>IFERROR(ROUND(((INDEX('Stock List'!$M$11:$M$1010, MATCH(R966, 'Stock List'!$K$11:$K$1010, 0))/INDEX('Stock List'!$L$11:$L$1010, MATCH(R966, 'Stock List'!$K$11:$K$1010, 0)))*Q966), 2), 0)</f>
        <v>0</v>
      </c>
      <c r="BL966" s="20"/>
      <c r="BM966" s="20">
        <f>IFERROR(ROUND(((INDEX('Stock List'!$M$11:$M$1010, MATCH(T966, 'Stock List'!$K$11:$K$1010, 0))/INDEX('Stock List'!$L$11:$L$1010, MATCH(T966, 'Stock List'!$K$11:$K$1010, 0)))*S966), 2), 0)</f>
        <v>0</v>
      </c>
      <c r="BN966" s="20"/>
      <c r="BO966" s="20">
        <f>IFERROR(ROUND(((INDEX('Stock List'!$M$11:$M$1010, MATCH(V966, 'Stock List'!$K$11:$K$1010, 0))/INDEX('Stock List'!$L$11:$L$1010, MATCH(V966, 'Stock List'!$K$11:$K$1010, 0)))*U966), 2), 0)</f>
        <v>0</v>
      </c>
      <c r="BP966" s="20"/>
      <c r="BQ966" s="20">
        <f>IFERROR(ROUND(((INDEX('Stock List'!$M$11:$M$1010, MATCH(X966, 'Stock List'!$K$11:$K$1010, 0))/INDEX('Stock List'!$L$11:$L$1010, MATCH(X966, 'Stock List'!$K$11:$K$1010, 0)))*W966), 2), 0)</f>
        <v>0</v>
      </c>
      <c r="BR966" s="20"/>
      <c r="BS966" s="20">
        <f>IFERROR(ROUND(((INDEX('Stock List'!$M$11:$M$1010, MATCH(Z966, 'Stock List'!$K$11:$K$1010, 0))/INDEX('Stock List'!$L$11:$L$1010, MATCH(Z966, 'Stock List'!$K$11:$K$1010, 0)))*Y966), 2), 0)</f>
        <v>0</v>
      </c>
      <c r="BT966" s="20"/>
      <c r="BU966" s="20">
        <f>IFERROR(ROUND(((INDEX('Stock List'!$M$11:$M$1010, MATCH(AB966, 'Stock List'!$K$11:$K$1010, 0))/INDEX('Stock List'!$L$11:$L$1010, MATCH(AB966, 'Stock List'!$K$11:$K$1010, 0)))*AA966), 2), 0)</f>
        <v>0</v>
      </c>
      <c r="BV966" s="20"/>
      <c r="BW966" s="20">
        <f>IFERROR(ROUND(((INDEX('Stock List'!$M$11:$M$1010, MATCH(AD966, 'Stock List'!$K$11:$K$1010, 0))/INDEX('Stock List'!$L$11:$L$1010, MATCH(AD966, 'Stock List'!$K$11:$K$1010, 0)))*AC966), 2), 0)</f>
        <v>0</v>
      </c>
      <c r="BX966" s="20"/>
      <c r="BY966" s="20">
        <f>IFERROR(ROUND(((INDEX('Stock List'!$M$11:$M$1010, MATCH(AF966, 'Stock List'!$K$11:$K$1010, 0))/INDEX('Stock List'!$L$11:$L$1010, MATCH(AF966, 'Stock List'!$K$11:$K$1010, 0)))*AE966), 2), 0)</f>
        <v>0</v>
      </c>
      <c r="BZ966" s="20"/>
      <c r="CA966" s="20">
        <f>IFERROR(ROUND(((INDEX('Stock List'!$M$11:$M$1010, MATCH(AH966, 'Stock List'!$K$11:$K$1010, 0))/INDEX('Stock List'!$L$11:$L$1010, MATCH(AH966, 'Stock List'!$K$11:$K$1010, 0)))*AG966), 2), 0)</f>
        <v>0</v>
      </c>
      <c r="CB966" s="20"/>
      <c r="CC966" s="20">
        <f>IFERROR(ROUND(((INDEX('Stock List'!$M$11:$M$1010, MATCH(AJ966, 'Stock List'!$K$11:$K$1010, 0))/INDEX('Stock List'!$L$11:$L$1010, MATCH(AJ966, 'Stock List'!$K$11:$K$1010, 0)))*AI966), 2), 0)</f>
        <v>0</v>
      </c>
      <c r="CD966" s="20"/>
      <c r="CE966" s="20">
        <f>IFERROR(ROUND(((INDEX('Stock List'!$M$11:$M$1010, MATCH(AL966, 'Stock List'!$K$11:$K$1010, 0))/INDEX('Stock List'!$L$11:$L$1010, MATCH(AL966, 'Stock List'!$K$11:$K$1010, 0)))*AK966), 2), 0)</f>
        <v>0</v>
      </c>
      <c r="CF966" s="20"/>
      <c r="CG966" s="20">
        <f>IFERROR(ROUND(((INDEX('Stock List'!$M$11:$M$1010, MATCH(AN966, 'Stock List'!$K$11:$K$1010, 0))/INDEX('Stock List'!$L$11:$L$1010, MATCH(AN966, 'Stock List'!$K$11:$K$1010, 0)))*AM966), 2), 0)</f>
        <v>0</v>
      </c>
      <c r="CH966" s="20"/>
      <c r="CI966" s="20">
        <f>IFERROR(ROUND(((INDEX('Stock List'!$M$11:$M$1010, MATCH(AP966, 'Stock List'!$K$11:$K$1010, 0))/INDEX('Stock List'!$L$11:$L$1010, MATCH(AP966, 'Stock List'!$K$11:$K$1010, 0)))*AO966), 2), 0)</f>
        <v>0</v>
      </c>
      <c r="CJ966" s="20"/>
      <c r="CK966" s="20">
        <f>IFERROR(ROUND(((INDEX('Stock List'!$M$11:$M$1010, MATCH(AR966, 'Stock List'!$K$11:$K$1010, 0))/INDEX('Stock List'!$L$11:$L$1010, MATCH(AR966, 'Stock List'!$K$11:$K$1010, 0)))*AQ966), 2), 0)</f>
        <v>0</v>
      </c>
      <c r="CL966" s="20"/>
      <c r="CM966" s="20">
        <f>IFERROR(ROUND(((INDEX('Stock List'!$M$11:$M$1010, MATCH(AT966, 'Stock List'!$K$11:$K$1010, 0))/INDEX('Stock List'!$L$11:$L$1010, MATCH(AT966, 'Stock List'!$K$11:$K$1010, 0)))*AS966), 2), 0)</f>
        <v>0</v>
      </c>
      <c r="CN966" s="20"/>
      <c r="CO966" s="20">
        <f>IFERROR(ROUND(((INDEX('Stock List'!$M$11:$M$1010, MATCH(AV966, 'Stock List'!$K$11:$K$1010, 0))/INDEX('Stock List'!$L$11:$L$1010, MATCH(AV966, 'Stock List'!$K$11:$K$1010, 0)))*AU966), 2), 0)</f>
        <v>0</v>
      </c>
      <c r="CP966" s="20"/>
      <c r="CQ966" s="20">
        <f>IFERROR(ROUND(((INDEX('Stock List'!$M$11:$M$1010, MATCH(AX966, 'Stock List'!$K$11:$K$1010, 0))/INDEX('Stock List'!$L$11:$L$1010, MATCH(AX966, 'Stock List'!$K$11:$K$1010, 0)))*AW966), 2), 0)</f>
        <v>0</v>
      </c>
      <c r="CR966" s="22"/>
      <c r="CT966" s="106" t="str">
        <f t="shared" si="757"/>
        <v/>
      </c>
      <c r="CU966" s="22" t="str">
        <f t="shared" si="758"/>
        <v/>
      </c>
      <c r="CX966" s="106" t="str">
        <f t="shared" si="759"/>
        <v/>
      </c>
      <c r="CY966" s="20" t="str">
        <f t="shared" si="760"/>
        <v/>
      </c>
      <c r="CZ966" s="22" t="str">
        <f t="shared" si="761"/>
        <v/>
      </c>
      <c r="DB966" s="76" t="str">
        <f>IF($H966="", "", COUNTIF($G$11:$G$1010, "&gt;"&amp;$G966)+1+COUNTIF($G$11:$G966, $G966)-1)</f>
        <v/>
      </c>
      <c r="DC966" s="76" t="str">
        <f>IF($H966="", "", COUNTIF($CZ$11:$CZ$1010, "&gt;"&amp;$CZ966)+1+COUNTIF($CZ$11:$CZ966, $CZ966)-1)</f>
        <v/>
      </c>
      <c r="DE966" s="147" t="str">
        <f t="shared" si="762"/>
        <v/>
      </c>
      <c r="DF966" s="148"/>
      <c r="DG966" s="19" t="str">
        <f t="shared" si="763"/>
        <v/>
      </c>
      <c r="DH966" s="153" t="str">
        <f t="shared" si="764"/>
        <v/>
      </c>
      <c r="DI966" s="19" t="str">
        <f t="shared" si="716"/>
        <v/>
      </c>
      <c r="DJ966" s="153" t="str">
        <f t="shared" si="717"/>
        <v/>
      </c>
      <c r="DK966" s="19" t="str">
        <f t="shared" si="718"/>
        <v/>
      </c>
      <c r="DL966" s="153" t="str">
        <f t="shared" si="719"/>
        <v/>
      </c>
      <c r="DM966" s="19" t="str">
        <f t="shared" si="720"/>
        <v/>
      </c>
      <c r="DN966" s="153" t="str">
        <f t="shared" si="721"/>
        <v/>
      </c>
      <c r="DO966" s="19" t="str">
        <f t="shared" si="722"/>
        <v/>
      </c>
      <c r="DP966" s="153" t="str">
        <f t="shared" si="723"/>
        <v/>
      </c>
      <c r="DQ966" s="19" t="str">
        <f t="shared" si="724"/>
        <v/>
      </c>
      <c r="DR966" s="153" t="str">
        <f t="shared" si="725"/>
        <v/>
      </c>
      <c r="DS966" s="19" t="str">
        <f t="shared" si="726"/>
        <v/>
      </c>
      <c r="DT966" s="153" t="str">
        <f t="shared" si="727"/>
        <v/>
      </c>
      <c r="DU966" s="19" t="str">
        <f t="shared" si="728"/>
        <v/>
      </c>
      <c r="DV966" s="153" t="str">
        <f t="shared" si="729"/>
        <v/>
      </c>
      <c r="DW966" s="19" t="str">
        <f t="shared" si="730"/>
        <v/>
      </c>
      <c r="DX966" s="153" t="str">
        <f t="shared" si="731"/>
        <v/>
      </c>
      <c r="DY966" s="19" t="str">
        <f t="shared" si="732"/>
        <v/>
      </c>
      <c r="DZ966" s="153" t="str">
        <f t="shared" si="733"/>
        <v/>
      </c>
      <c r="EA966" s="19" t="str">
        <f t="shared" si="734"/>
        <v/>
      </c>
      <c r="EB966" s="153" t="str">
        <f t="shared" si="735"/>
        <v/>
      </c>
      <c r="EC966" s="19" t="str">
        <f t="shared" si="736"/>
        <v/>
      </c>
      <c r="ED966" s="153" t="str">
        <f t="shared" si="737"/>
        <v/>
      </c>
      <c r="EE966" s="19" t="str">
        <f t="shared" si="738"/>
        <v/>
      </c>
      <c r="EF966" s="153" t="str">
        <f t="shared" si="739"/>
        <v/>
      </c>
      <c r="EG966" s="19" t="str">
        <f t="shared" si="740"/>
        <v/>
      </c>
      <c r="EH966" s="153" t="str">
        <f t="shared" si="741"/>
        <v/>
      </c>
      <c r="EI966" s="19" t="str">
        <f t="shared" si="742"/>
        <v/>
      </c>
      <c r="EJ966" s="153" t="str">
        <f t="shared" si="743"/>
        <v/>
      </c>
      <c r="EK966" s="19" t="str">
        <f t="shared" si="744"/>
        <v/>
      </c>
      <c r="EL966" s="153" t="str">
        <f t="shared" si="745"/>
        <v/>
      </c>
      <c r="EM966" s="19" t="str">
        <f t="shared" si="746"/>
        <v/>
      </c>
      <c r="EN966" s="153" t="str">
        <f t="shared" si="747"/>
        <v/>
      </c>
      <c r="EO966" s="19" t="str">
        <f t="shared" si="748"/>
        <v/>
      </c>
      <c r="EP966" s="153" t="str">
        <f t="shared" si="749"/>
        <v/>
      </c>
      <c r="EQ966" s="19" t="str">
        <f t="shared" si="750"/>
        <v/>
      </c>
      <c r="ER966" s="153" t="str">
        <f t="shared" si="751"/>
        <v/>
      </c>
      <c r="ES966" s="19" t="str">
        <f t="shared" si="752"/>
        <v/>
      </c>
      <c r="ET966" s="153" t="str">
        <f t="shared" si="753"/>
        <v/>
      </c>
    </row>
    <row r="967" spans="1:150" x14ac:dyDescent="0.25">
      <c r="A967" s="31"/>
      <c r="B967" s="91" t="str">
        <f t="shared" si="754"/>
        <v/>
      </c>
      <c r="C967" s="20" t="str">
        <f t="shared" si="714"/>
        <v/>
      </c>
      <c r="D967" s="97" t="str">
        <f t="shared" si="715"/>
        <v/>
      </c>
      <c r="E967" s="62" t="str">
        <f t="shared" si="755"/>
        <v/>
      </c>
      <c r="F967" s="31"/>
      <c r="G967" s="282"/>
      <c r="H967" s="283"/>
      <c r="I967" s="284"/>
      <c r="J967" s="285"/>
      <c r="K967" s="286"/>
      <c r="L967" s="287"/>
      <c r="M967" s="288"/>
      <c r="N967" s="287"/>
      <c r="O967" s="288"/>
      <c r="P967" s="287"/>
      <c r="Q967" s="288"/>
      <c r="R967" s="287"/>
      <c r="S967" s="288"/>
      <c r="T967" s="287"/>
      <c r="U967" s="288"/>
      <c r="V967" s="287"/>
      <c r="W967" s="288"/>
      <c r="X967" s="287"/>
      <c r="Y967" s="288"/>
      <c r="Z967" s="287"/>
      <c r="AA967" s="288"/>
      <c r="AB967" s="287"/>
      <c r="AC967" s="288"/>
      <c r="AD967" s="287"/>
      <c r="AE967" s="288"/>
      <c r="AF967" s="287"/>
      <c r="AG967" s="288"/>
      <c r="AH967" s="287"/>
      <c r="AI967" s="288"/>
      <c r="AJ967" s="287"/>
      <c r="AK967" s="288"/>
      <c r="AL967" s="287"/>
      <c r="AM967" s="288"/>
      <c r="AN967" s="287"/>
      <c r="AO967" s="288"/>
      <c r="AP967" s="287"/>
      <c r="AQ967" s="288"/>
      <c r="AR967" s="287"/>
      <c r="AS967" s="288"/>
      <c r="AT967" s="287"/>
      <c r="AU967" s="288"/>
      <c r="AV967" s="287"/>
      <c r="AW967" s="288"/>
      <c r="AX967" s="287"/>
      <c r="AY967" s="31"/>
      <c r="BA967" s="76" t="str">
        <f t="shared" si="756"/>
        <v/>
      </c>
      <c r="BC967" s="76" t="str">
        <f>IF('Stock List'!$K967="", "", 'Stock List'!$K967)</f>
        <v/>
      </c>
      <c r="BE967" s="106">
        <f>IFERROR(ROUND(((INDEX('Stock List'!$M$11:$M$1010, MATCH(L967, 'Stock List'!$K$11:$K$1010, 0))/INDEX('Stock List'!$L$11:$L$1010, MATCH(L967, 'Stock List'!$K$11:$K$1010, 0)))*K967), 2), 0)</f>
        <v>0</v>
      </c>
      <c r="BF967" s="20"/>
      <c r="BG967" s="20">
        <f>IFERROR(ROUND(((INDEX('Stock List'!$M$11:$M$1010, MATCH(N967, 'Stock List'!$K$11:$K$1010, 0))/INDEX('Stock List'!$L$11:$L$1010, MATCH(N967, 'Stock List'!$K$11:$K$1010, 0)))*M967), 2), 0)</f>
        <v>0</v>
      </c>
      <c r="BH967" s="20"/>
      <c r="BI967" s="20">
        <f>IFERROR(ROUND(((INDEX('Stock List'!$M$11:$M$1010, MATCH(P967, 'Stock List'!$K$11:$K$1010, 0))/INDEX('Stock List'!$L$11:$L$1010, MATCH(P967, 'Stock List'!$K$11:$K$1010, 0)))*O967), 2), 0)</f>
        <v>0</v>
      </c>
      <c r="BJ967" s="20"/>
      <c r="BK967" s="20">
        <f>IFERROR(ROUND(((INDEX('Stock List'!$M$11:$M$1010, MATCH(R967, 'Stock List'!$K$11:$K$1010, 0))/INDEX('Stock List'!$L$11:$L$1010, MATCH(R967, 'Stock List'!$K$11:$K$1010, 0)))*Q967), 2), 0)</f>
        <v>0</v>
      </c>
      <c r="BL967" s="20"/>
      <c r="BM967" s="20">
        <f>IFERROR(ROUND(((INDEX('Stock List'!$M$11:$M$1010, MATCH(T967, 'Stock List'!$K$11:$K$1010, 0))/INDEX('Stock List'!$L$11:$L$1010, MATCH(T967, 'Stock List'!$K$11:$K$1010, 0)))*S967), 2), 0)</f>
        <v>0</v>
      </c>
      <c r="BN967" s="20"/>
      <c r="BO967" s="20">
        <f>IFERROR(ROUND(((INDEX('Stock List'!$M$11:$M$1010, MATCH(V967, 'Stock List'!$K$11:$K$1010, 0))/INDEX('Stock List'!$L$11:$L$1010, MATCH(V967, 'Stock List'!$K$11:$K$1010, 0)))*U967), 2), 0)</f>
        <v>0</v>
      </c>
      <c r="BP967" s="20"/>
      <c r="BQ967" s="20">
        <f>IFERROR(ROUND(((INDEX('Stock List'!$M$11:$M$1010, MATCH(X967, 'Stock List'!$K$11:$K$1010, 0))/INDEX('Stock List'!$L$11:$L$1010, MATCH(X967, 'Stock List'!$K$11:$K$1010, 0)))*W967), 2), 0)</f>
        <v>0</v>
      </c>
      <c r="BR967" s="20"/>
      <c r="BS967" s="20">
        <f>IFERROR(ROUND(((INDEX('Stock List'!$M$11:$M$1010, MATCH(Z967, 'Stock List'!$K$11:$K$1010, 0))/INDEX('Stock List'!$L$11:$L$1010, MATCH(Z967, 'Stock List'!$K$11:$K$1010, 0)))*Y967), 2), 0)</f>
        <v>0</v>
      </c>
      <c r="BT967" s="20"/>
      <c r="BU967" s="20">
        <f>IFERROR(ROUND(((INDEX('Stock List'!$M$11:$M$1010, MATCH(AB967, 'Stock List'!$K$11:$K$1010, 0))/INDEX('Stock List'!$L$11:$L$1010, MATCH(AB967, 'Stock List'!$K$11:$K$1010, 0)))*AA967), 2), 0)</f>
        <v>0</v>
      </c>
      <c r="BV967" s="20"/>
      <c r="BW967" s="20">
        <f>IFERROR(ROUND(((INDEX('Stock List'!$M$11:$M$1010, MATCH(AD967, 'Stock List'!$K$11:$K$1010, 0))/INDEX('Stock List'!$L$11:$L$1010, MATCH(AD967, 'Stock List'!$K$11:$K$1010, 0)))*AC967), 2), 0)</f>
        <v>0</v>
      </c>
      <c r="BX967" s="20"/>
      <c r="BY967" s="20">
        <f>IFERROR(ROUND(((INDEX('Stock List'!$M$11:$M$1010, MATCH(AF967, 'Stock List'!$K$11:$K$1010, 0))/INDEX('Stock List'!$L$11:$L$1010, MATCH(AF967, 'Stock List'!$K$11:$K$1010, 0)))*AE967), 2), 0)</f>
        <v>0</v>
      </c>
      <c r="BZ967" s="20"/>
      <c r="CA967" s="20">
        <f>IFERROR(ROUND(((INDEX('Stock List'!$M$11:$M$1010, MATCH(AH967, 'Stock List'!$K$11:$K$1010, 0))/INDEX('Stock List'!$L$11:$L$1010, MATCH(AH967, 'Stock List'!$K$11:$K$1010, 0)))*AG967), 2), 0)</f>
        <v>0</v>
      </c>
      <c r="CB967" s="20"/>
      <c r="CC967" s="20">
        <f>IFERROR(ROUND(((INDEX('Stock List'!$M$11:$M$1010, MATCH(AJ967, 'Stock List'!$K$11:$K$1010, 0))/INDEX('Stock List'!$L$11:$L$1010, MATCH(AJ967, 'Stock List'!$K$11:$K$1010, 0)))*AI967), 2), 0)</f>
        <v>0</v>
      </c>
      <c r="CD967" s="20"/>
      <c r="CE967" s="20">
        <f>IFERROR(ROUND(((INDEX('Stock List'!$M$11:$M$1010, MATCH(AL967, 'Stock List'!$K$11:$K$1010, 0))/INDEX('Stock List'!$L$11:$L$1010, MATCH(AL967, 'Stock List'!$K$11:$K$1010, 0)))*AK967), 2), 0)</f>
        <v>0</v>
      </c>
      <c r="CF967" s="20"/>
      <c r="CG967" s="20">
        <f>IFERROR(ROUND(((INDEX('Stock List'!$M$11:$M$1010, MATCH(AN967, 'Stock List'!$K$11:$K$1010, 0))/INDEX('Stock List'!$L$11:$L$1010, MATCH(AN967, 'Stock List'!$K$11:$K$1010, 0)))*AM967), 2), 0)</f>
        <v>0</v>
      </c>
      <c r="CH967" s="20"/>
      <c r="CI967" s="20">
        <f>IFERROR(ROUND(((INDEX('Stock List'!$M$11:$M$1010, MATCH(AP967, 'Stock List'!$K$11:$K$1010, 0))/INDEX('Stock List'!$L$11:$L$1010, MATCH(AP967, 'Stock List'!$K$11:$K$1010, 0)))*AO967), 2), 0)</f>
        <v>0</v>
      </c>
      <c r="CJ967" s="20"/>
      <c r="CK967" s="20">
        <f>IFERROR(ROUND(((INDEX('Stock List'!$M$11:$M$1010, MATCH(AR967, 'Stock List'!$K$11:$K$1010, 0))/INDEX('Stock List'!$L$11:$L$1010, MATCH(AR967, 'Stock List'!$K$11:$K$1010, 0)))*AQ967), 2), 0)</f>
        <v>0</v>
      </c>
      <c r="CL967" s="20"/>
      <c r="CM967" s="20">
        <f>IFERROR(ROUND(((INDEX('Stock List'!$M$11:$M$1010, MATCH(AT967, 'Stock List'!$K$11:$K$1010, 0))/INDEX('Stock List'!$L$11:$L$1010, MATCH(AT967, 'Stock List'!$K$11:$K$1010, 0)))*AS967), 2), 0)</f>
        <v>0</v>
      </c>
      <c r="CN967" s="20"/>
      <c r="CO967" s="20">
        <f>IFERROR(ROUND(((INDEX('Stock List'!$M$11:$M$1010, MATCH(AV967, 'Stock List'!$K$11:$K$1010, 0))/INDEX('Stock List'!$L$11:$L$1010, MATCH(AV967, 'Stock List'!$K$11:$K$1010, 0)))*AU967), 2), 0)</f>
        <v>0</v>
      </c>
      <c r="CP967" s="20"/>
      <c r="CQ967" s="20">
        <f>IFERROR(ROUND(((INDEX('Stock List'!$M$11:$M$1010, MATCH(AX967, 'Stock List'!$K$11:$K$1010, 0))/INDEX('Stock List'!$L$11:$L$1010, MATCH(AX967, 'Stock List'!$K$11:$K$1010, 0)))*AW967), 2), 0)</f>
        <v>0</v>
      </c>
      <c r="CR967" s="22"/>
      <c r="CT967" s="106" t="str">
        <f t="shared" si="757"/>
        <v/>
      </c>
      <c r="CU967" s="22" t="str">
        <f t="shared" si="758"/>
        <v/>
      </c>
      <c r="CX967" s="106" t="str">
        <f t="shared" si="759"/>
        <v/>
      </c>
      <c r="CY967" s="20" t="str">
        <f t="shared" si="760"/>
        <v/>
      </c>
      <c r="CZ967" s="22" t="str">
        <f t="shared" si="761"/>
        <v/>
      </c>
      <c r="DB967" s="76" t="str">
        <f>IF($H967="", "", COUNTIF($G$11:$G$1010, "&gt;"&amp;$G967)+1+COUNTIF($G$11:$G967, $G967)-1)</f>
        <v/>
      </c>
      <c r="DC967" s="76" t="str">
        <f>IF($H967="", "", COUNTIF($CZ$11:$CZ$1010, "&gt;"&amp;$CZ967)+1+COUNTIF($CZ$11:$CZ967, $CZ967)-1)</f>
        <v/>
      </c>
      <c r="DE967" s="147" t="str">
        <f t="shared" si="762"/>
        <v/>
      </c>
      <c r="DF967" s="148"/>
      <c r="DG967" s="19" t="str">
        <f t="shared" si="763"/>
        <v/>
      </c>
      <c r="DH967" s="153" t="str">
        <f t="shared" si="764"/>
        <v/>
      </c>
      <c r="DI967" s="19" t="str">
        <f t="shared" si="716"/>
        <v/>
      </c>
      <c r="DJ967" s="153" t="str">
        <f t="shared" si="717"/>
        <v/>
      </c>
      <c r="DK967" s="19" t="str">
        <f t="shared" si="718"/>
        <v/>
      </c>
      <c r="DL967" s="153" t="str">
        <f t="shared" si="719"/>
        <v/>
      </c>
      <c r="DM967" s="19" t="str">
        <f t="shared" si="720"/>
        <v/>
      </c>
      <c r="DN967" s="153" t="str">
        <f t="shared" si="721"/>
        <v/>
      </c>
      <c r="DO967" s="19" t="str">
        <f t="shared" si="722"/>
        <v/>
      </c>
      <c r="DP967" s="153" t="str">
        <f t="shared" si="723"/>
        <v/>
      </c>
      <c r="DQ967" s="19" t="str">
        <f t="shared" si="724"/>
        <v/>
      </c>
      <c r="DR967" s="153" t="str">
        <f t="shared" si="725"/>
        <v/>
      </c>
      <c r="DS967" s="19" t="str">
        <f t="shared" si="726"/>
        <v/>
      </c>
      <c r="DT967" s="153" t="str">
        <f t="shared" si="727"/>
        <v/>
      </c>
      <c r="DU967" s="19" t="str">
        <f t="shared" si="728"/>
        <v/>
      </c>
      <c r="DV967" s="153" t="str">
        <f t="shared" si="729"/>
        <v/>
      </c>
      <c r="DW967" s="19" t="str">
        <f t="shared" si="730"/>
        <v/>
      </c>
      <c r="DX967" s="153" t="str">
        <f t="shared" si="731"/>
        <v/>
      </c>
      <c r="DY967" s="19" t="str">
        <f t="shared" si="732"/>
        <v/>
      </c>
      <c r="DZ967" s="153" t="str">
        <f t="shared" si="733"/>
        <v/>
      </c>
      <c r="EA967" s="19" t="str">
        <f t="shared" si="734"/>
        <v/>
      </c>
      <c r="EB967" s="153" t="str">
        <f t="shared" si="735"/>
        <v/>
      </c>
      <c r="EC967" s="19" t="str">
        <f t="shared" si="736"/>
        <v/>
      </c>
      <c r="ED967" s="153" t="str">
        <f t="shared" si="737"/>
        <v/>
      </c>
      <c r="EE967" s="19" t="str">
        <f t="shared" si="738"/>
        <v/>
      </c>
      <c r="EF967" s="153" t="str">
        <f t="shared" si="739"/>
        <v/>
      </c>
      <c r="EG967" s="19" t="str">
        <f t="shared" si="740"/>
        <v/>
      </c>
      <c r="EH967" s="153" t="str">
        <f t="shared" si="741"/>
        <v/>
      </c>
      <c r="EI967" s="19" t="str">
        <f t="shared" si="742"/>
        <v/>
      </c>
      <c r="EJ967" s="153" t="str">
        <f t="shared" si="743"/>
        <v/>
      </c>
      <c r="EK967" s="19" t="str">
        <f t="shared" si="744"/>
        <v/>
      </c>
      <c r="EL967" s="153" t="str">
        <f t="shared" si="745"/>
        <v/>
      </c>
      <c r="EM967" s="19" t="str">
        <f t="shared" si="746"/>
        <v/>
      </c>
      <c r="EN967" s="153" t="str">
        <f t="shared" si="747"/>
        <v/>
      </c>
      <c r="EO967" s="19" t="str">
        <f t="shared" si="748"/>
        <v/>
      </c>
      <c r="EP967" s="153" t="str">
        <f t="shared" si="749"/>
        <v/>
      </c>
      <c r="EQ967" s="19" t="str">
        <f t="shared" si="750"/>
        <v/>
      </c>
      <c r="ER967" s="153" t="str">
        <f t="shared" si="751"/>
        <v/>
      </c>
      <c r="ES967" s="19" t="str">
        <f t="shared" si="752"/>
        <v/>
      </c>
      <c r="ET967" s="153" t="str">
        <f t="shared" si="753"/>
        <v/>
      </c>
    </row>
    <row r="968" spans="1:150" x14ac:dyDescent="0.25">
      <c r="A968" s="31"/>
      <c r="B968" s="91" t="str">
        <f t="shared" si="754"/>
        <v/>
      </c>
      <c r="C968" s="20" t="str">
        <f t="shared" si="714"/>
        <v/>
      </c>
      <c r="D968" s="97" t="str">
        <f t="shared" si="715"/>
        <v/>
      </c>
      <c r="E968" s="62" t="str">
        <f t="shared" si="755"/>
        <v/>
      </c>
      <c r="F968" s="31"/>
      <c r="G968" s="282"/>
      <c r="H968" s="283"/>
      <c r="I968" s="284"/>
      <c r="J968" s="285"/>
      <c r="K968" s="286"/>
      <c r="L968" s="287"/>
      <c r="M968" s="288"/>
      <c r="N968" s="287"/>
      <c r="O968" s="288"/>
      <c r="P968" s="287"/>
      <c r="Q968" s="288"/>
      <c r="R968" s="287"/>
      <c r="S968" s="288"/>
      <c r="T968" s="287"/>
      <c r="U968" s="288"/>
      <c r="V968" s="287"/>
      <c r="W968" s="288"/>
      <c r="X968" s="287"/>
      <c r="Y968" s="288"/>
      <c r="Z968" s="287"/>
      <c r="AA968" s="288"/>
      <c r="AB968" s="287"/>
      <c r="AC968" s="288"/>
      <c r="AD968" s="287"/>
      <c r="AE968" s="288"/>
      <c r="AF968" s="287"/>
      <c r="AG968" s="288"/>
      <c r="AH968" s="287"/>
      <c r="AI968" s="288"/>
      <c r="AJ968" s="287"/>
      <c r="AK968" s="288"/>
      <c r="AL968" s="287"/>
      <c r="AM968" s="288"/>
      <c r="AN968" s="287"/>
      <c r="AO968" s="288"/>
      <c r="AP968" s="287"/>
      <c r="AQ968" s="288"/>
      <c r="AR968" s="287"/>
      <c r="AS968" s="288"/>
      <c r="AT968" s="287"/>
      <c r="AU968" s="288"/>
      <c r="AV968" s="287"/>
      <c r="AW968" s="288"/>
      <c r="AX968" s="287"/>
      <c r="AY968" s="31"/>
      <c r="BA968" s="76" t="str">
        <f t="shared" si="756"/>
        <v/>
      </c>
      <c r="BC968" s="76" t="str">
        <f>IF('Stock List'!$K968="", "", 'Stock List'!$K968)</f>
        <v/>
      </c>
      <c r="BE968" s="106">
        <f>IFERROR(ROUND(((INDEX('Stock List'!$M$11:$M$1010, MATCH(L968, 'Stock List'!$K$11:$K$1010, 0))/INDEX('Stock List'!$L$11:$L$1010, MATCH(L968, 'Stock List'!$K$11:$K$1010, 0)))*K968), 2), 0)</f>
        <v>0</v>
      </c>
      <c r="BF968" s="20"/>
      <c r="BG968" s="20">
        <f>IFERROR(ROUND(((INDEX('Stock List'!$M$11:$M$1010, MATCH(N968, 'Stock List'!$K$11:$K$1010, 0))/INDEX('Stock List'!$L$11:$L$1010, MATCH(N968, 'Stock List'!$K$11:$K$1010, 0)))*M968), 2), 0)</f>
        <v>0</v>
      </c>
      <c r="BH968" s="20"/>
      <c r="BI968" s="20">
        <f>IFERROR(ROUND(((INDEX('Stock List'!$M$11:$M$1010, MATCH(P968, 'Stock List'!$K$11:$K$1010, 0))/INDEX('Stock List'!$L$11:$L$1010, MATCH(P968, 'Stock List'!$K$11:$K$1010, 0)))*O968), 2), 0)</f>
        <v>0</v>
      </c>
      <c r="BJ968" s="20"/>
      <c r="BK968" s="20">
        <f>IFERROR(ROUND(((INDEX('Stock List'!$M$11:$M$1010, MATCH(R968, 'Stock List'!$K$11:$K$1010, 0))/INDEX('Stock List'!$L$11:$L$1010, MATCH(R968, 'Stock List'!$K$11:$K$1010, 0)))*Q968), 2), 0)</f>
        <v>0</v>
      </c>
      <c r="BL968" s="20"/>
      <c r="BM968" s="20">
        <f>IFERROR(ROUND(((INDEX('Stock List'!$M$11:$M$1010, MATCH(T968, 'Stock List'!$K$11:$K$1010, 0))/INDEX('Stock List'!$L$11:$L$1010, MATCH(T968, 'Stock List'!$K$11:$K$1010, 0)))*S968), 2), 0)</f>
        <v>0</v>
      </c>
      <c r="BN968" s="20"/>
      <c r="BO968" s="20">
        <f>IFERROR(ROUND(((INDEX('Stock List'!$M$11:$M$1010, MATCH(V968, 'Stock List'!$K$11:$K$1010, 0))/INDEX('Stock List'!$L$11:$L$1010, MATCH(V968, 'Stock List'!$K$11:$K$1010, 0)))*U968), 2), 0)</f>
        <v>0</v>
      </c>
      <c r="BP968" s="20"/>
      <c r="BQ968" s="20">
        <f>IFERROR(ROUND(((INDEX('Stock List'!$M$11:$M$1010, MATCH(X968, 'Stock List'!$K$11:$K$1010, 0))/INDEX('Stock List'!$L$11:$L$1010, MATCH(X968, 'Stock List'!$K$11:$K$1010, 0)))*W968), 2), 0)</f>
        <v>0</v>
      </c>
      <c r="BR968" s="20"/>
      <c r="BS968" s="20">
        <f>IFERROR(ROUND(((INDEX('Stock List'!$M$11:$M$1010, MATCH(Z968, 'Stock List'!$K$11:$K$1010, 0))/INDEX('Stock List'!$L$11:$L$1010, MATCH(Z968, 'Stock List'!$K$11:$K$1010, 0)))*Y968), 2), 0)</f>
        <v>0</v>
      </c>
      <c r="BT968" s="20"/>
      <c r="BU968" s="20">
        <f>IFERROR(ROUND(((INDEX('Stock List'!$M$11:$M$1010, MATCH(AB968, 'Stock List'!$K$11:$K$1010, 0))/INDEX('Stock List'!$L$11:$L$1010, MATCH(AB968, 'Stock List'!$K$11:$K$1010, 0)))*AA968), 2), 0)</f>
        <v>0</v>
      </c>
      <c r="BV968" s="20"/>
      <c r="BW968" s="20">
        <f>IFERROR(ROUND(((INDEX('Stock List'!$M$11:$M$1010, MATCH(AD968, 'Stock List'!$K$11:$K$1010, 0))/INDEX('Stock List'!$L$11:$L$1010, MATCH(AD968, 'Stock List'!$K$11:$K$1010, 0)))*AC968), 2), 0)</f>
        <v>0</v>
      </c>
      <c r="BX968" s="20"/>
      <c r="BY968" s="20">
        <f>IFERROR(ROUND(((INDEX('Stock List'!$M$11:$M$1010, MATCH(AF968, 'Stock List'!$K$11:$K$1010, 0))/INDEX('Stock List'!$L$11:$L$1010, MATCH(AF968, 'Stock List'!$K$11:$K$1010, 0)))*AE968), 2), 0)</f>
        <v>0</v>
      </c>
      <c r="BZ968" s="20"/>
      <c r="CA968" s="20">
        <f>IFERROR(ROUND(((INDEX('Stock List'!$M$11:$M$1010, MATCH(AH968, 'Stock List'!$K$11:$K$1010, 0))/INDEX('Stock List'!$L$11:$L$1010, MATCH(AH968, 'Stock List'!$K$11:$K$1010, 0)))*AG968), 2), 0)</f>
        <v>0</v>
      </c>
      <c r="CB968" s="20"/>
      <c r="CC968" s="20">
        <f>IFERROR(ROUND(((INDEX('Stock List'!$M$11:$M$1010, MATCH(AJ968, 'Stock List'!$K$11:$K$1010, 0))/INDEX('Stock List'!$L$11:$L$1010, MATCH(AJ968, 'Stock List'!$K$11:$K$1010, 0)))*AI968), 2), 0)</f>
        <v>0</v>
      </c>
      <c r="CD968" s="20"/>
      <c r="CE968" s="20">
        <f>IFERROR(ROUND(((INDEX('Stock List'!$M$11:$M$1010, MATCH(AL968, 'Stock List'!$K$11:$K$1010, 0))/INDEX('Stock List'!$L$11:$L$1010, MATCH(AL968, 'Stock List'!$K$11:$K$1010, 0)))*AK968), 2), 0)</f>
        <v>0</v>
      </c>
      <c r="CF968" s="20"/>
      <c r="CG968" s="20">
        <f>IFERROR(ROUND(((INDEX('Stock List'!$M$11:$M$1010, MATCH(AN968, 'Stock List'!$K$11:$K$1010, 0))/INDEX('Stock List'!$L$11:$L$1010, MATCH(AN968, 'Stock List'!$K$11:$K$1010, 0)))*AM968), 2), 0)</f>
        <v>0</v>
      </c>
      <c r="CH968" s="20"/>
      <c r="CI968" s="20">
        <f>IFERROR(ROUND(((INDEX('Stock List'!$M$11:$M$1010, MATCH(AP968, 'Stock List'!$K$11:$K$1010, 0))/INDEX('Stock List'!$L$11:$L$1010, MATCH(AP968, 'Stock List'!$K$11:$K$1010, 0)))*AO968), 2), 0)</f>
        <v>0</v>
      </c>
      <c r="CJ968" s="20"/>
      <c r="CK968" s="20">
        <f>IFERROR(ROUND(((INDEX('Stock List'!$M$11:$M$1010, MATCH(AR968, 'Stock List'!$K$11:$K$1010, 0))/INDEX('Stock List'!$L$11:$L$1010, MATCH(AR968, 'Stock List'!$K$11:$K$1010, 0)))*AQ968), 2), 0)</f>
        <v>0</v>
      </c>
      <c r="CL968" s="20"/>
      <c r="CM968" s="20">
        <f>IFERROR(ROUND(((INDEX('Stock List'!$M$11:$M$1010, MATCH(AT968, 'Stock List'!$K$11:$K$1010, 0))/INDEX('Stock List'!$L$11:$L$1010, MATCH(AT968, 'Stock List'!$K$11:$K$1010, 0)))*AS968), 2), 0)</f>
        <v>0</v>
      </c>
      <c r="CN968" s="20"/>
      <c r="CO968" s="20">
        <f>IFERROR(ROUND(((INDEX('Stock List'!$M$11:$M$1010, MATCH(AV968, 'Stock List'!$K$11:$K$1010, 0))/INDEX('Stock List'!$L$11:$L$1010, MATCH(AV968, 'Stock List'!$K$11:$K$1010, 0)))*AU968), 2), 0)</f>
        <v>0</v>
      </c>
      <c r="CP968" s="20"/>
      <c r="CQ968" s="20">
        <f>IFERROR(ROUND(((INDEX('Stock List'!$M$11:$M$1010, MATCH(AX968, 'Stock List'!$K$11:$K$1010, 0))/INDEX('Stock List'!$L$11:$L$1010, MATCH(AX968, 'Stock List'!$K$11:$K$1010, 0)))*AW968), 2), 0)</f>
        <v>0</v>
      </c>
      <c r="CR968" s="22"/>
      <c r="CT968" s="106" t="str">
        <f t="shared" si="757"/>
        <v/>
      </c>
      <c r="CU968" s="22" t="str">
        <f t="shared" si="758"/>
        <v/>
      </c>
      <c r="CX968" s="106" t="str">
        <f t="shared" si="759"/>
        <v/>
      </c>
      <c r="CY968" s="20" t="str">
        <f t="shared" si="760"/>
        <v/>
      </c>
      <c r="CZ968" s="22" t="str">
        <f t="shared" si="761"/>
        <v/>
      </c>
      <c r="DB968" s="76" t="str">
        <f>IF($H968="", "", COUNTIF($G$11:$G$1010, "&gt;"&amp;$G968)+1+COUNTIF($G$11:$G968, $G968)-1)</f>
        <v/>
      </c>
      <c r="DC968" s="76" t="str">
        <f>IF($H968="", "", COUNTIF($CZ$11:$CZ$1010, "&gt;"&amp;$CZ968)+1+COUNTIF($CZ$11:$CZ968, $CZ968)-1)</f>
        <v/>
      </c>
      <c r="DE968" s="147" t="str">
        <f t="shared" si="762"/>
        <v/>
      </c>
      <c r="DF968" s="148"/>
      <c r="DG968" s="19" t="str">
        <f t="shared" si="763"/>
        <v/>
      </c>
      <c r="DH968" s="153" t="str">
        <f t="shared" si="764"/>
        <v/>
      </c>
      <c r="DI968" s="19" t="str">
        <f t="shared" si="716"/>
        <v/>
      </c>
      <c r="DJ968" s="153" t="str">
        <f t="shared" si="717"/>
        <v/>
      </c>
      <c r="DK968" s="19" t="str">
        <f t="shared" si="718"/>
        <v/>
      </c>
      <c r="DL968" s="153" t="str">
        <f t="shared" si="719"/>
        <v/>
      </c>
      <c r="DM968" s="19" t="str">
        <f t="shared" si="720"/>
        <v/>
      </c>
      <c r="DN968" s="153" t="str">
        <f t="shared" si="721"/>
        <v/>
      </c>
      <c r="DO968" s="19" t="str">
        <f t="shared" si="722"/>
        <v/>
      </c>
      <c r="DP968" s="153" t="str">
        <f t="shared" si="723"/>
        <v/>
      </c>
      <c r="DQ968" s="19" t="str">
        <f t="shared" si="724"/>
        <v/>
      </c>
      <c r="DR968" s="153" t="str">
        <f t="shared" si="725"/>
        <v/>
      </c>
      <c r="DS968" s="19" t="str">
        <f t="shared" si="726"/>
        <v/>
      </c>
      <c r="DT968" s="153" t="str">
        <f t="shared" si="727"/>
        <v/>
      </c>
      <c r="DU968" s="19" t="str">
        <f t="shared" si="728"/>
        <v/>
      </c>
      <c r="DV968" s="153" t="str">
        <f t="shared" si="729"/>
        <v/>
      </c>
      <c r="DW968" s="19" t="str">
        <f t="shared" si="730"/>
        <v/>
      </c>
      <c r="DX968" s="153" t="str">
        <f t="shared" si="731"/>
        <v/>
      </c>
      <c r="DY968" s="19" t="str">
        <f t="shared" si="732"/>
        <v/>
      </c>
      <c r="DZ968" s="153" t="str">
        <f t="shared" si="733"/>
        <v/>
      </c>
      <c r="EA968" s="19" t="str">
        <f t="shared" si="734"/>
        <v/>
      </c>
      <c r="EB968" s="153" t="str">
        <f t="shared" si="735"/>
        <v/>
      </c>
      <c r="EC968" s="19" t="str">
        <f t="shared" si="736"/>
        <v/>
      </c>
      <c r="ED968" s="153" t="str">
        <f t="shared" si="737"/>
        <v/>
      </c>
      <c r="EE968" s="19" t="str">
        <f t="shared" si="738"/>
        <v/>
      </c>
      <c r="EF968" s="153" t="str">
        <f t="shared" si="739"/>
        <v/>
      </c>
      <c r="EG968" s="19" t="str">
        <f t="shared" si="740"/>
        <v/>
      </c>
      <c r="EH968" s="153" t="str">
        <f t="shared" si="741"/>
        <v/>
      </c>
      <c r="EI968" s="19" t="str">
        <f t="shared" si="742"/>
        <v/>
      </c>
      <c r="EJ968" s="153" t="str">
        <f t="shared" si="743"/>
        <v/>
      </c>
      <c r="EK968" s="19" t="str">
        <f t="shared" si="744"/>
        <v/>
      </c>
      <c r="EL968" s="153" t="str">
        <f t="shared" si="745"/>
        <v/>
      </c>
      <c r="EM968" s="19" t="str">
        <f t="shared" si="746"/>
        <v/>
      </c>
      <c r="EN968" s="153" t="str">
        <f t="shared" si="747"/>
        <v/>
      </c>
      <c r="EO968" s="19" t="str">
        <f t="shared" si="748"/>
        <v/>
      </c>
      <c r="EP968" s="153" t="str">
        <f t="shared" si="749"/>
        <v/>
      </c>
      <c r="EQ968" s="19" t="str">
        <f t="shared" si="750"/>
        <v/>
      </c>
      <c r="ER968" s="153" t="str">
        <f t="shared" si="751"/>
        <v/>
      </c>
      <c r="ES968" s="19" t="str">
        <f t="shared" si="752"/>
        <v/>
      </c>
      <c r="ET968" s="153" t="str">
        <f t="shared" si="753"/>
        <v/>
      </c>
    </row>
    <row r="969" spans="1:150" x14ac:dyDescent="0.25">
      <c r="A969" s="31"/>
      <c r="B969" s="91" t="str">
        <f t="shared" si="754"/>
        <v/>
      </c>
      <c r="C969" s="20" t="str">
        <f t="shared" si="714"/>
        <v/>
      </c>
      <c r="D969" s="97" t="str">
        <f t="shared" si="715"/>
        <v/>
      </c>
      <c r="E969" s="62" t="str">
        <f t="shared" si="755"/>
        <v/>
      </c>
      <c r="F969" s="31"/>
      <c r="G969" s="282"/>
      <c r="H969" s="283"/>
      <c r="I969" s="284"/>
      <c r="J969" s="285"/>
      <c r="K969" s="286"/>
      <c r="L969" s="287"/>
      <c r="M969" s="288"/>
      <c r="N969" s="287"/>
      <c r="O969" s="288"/>
      <c r="P969" s="287"/>
      <c r="Q969" s="288"/>
      <c r="R969" s="287"/>
      <c r="S969" s="288"/>
      <c r="T969" s="287"/>
      <c r="U969" s="288"/>
      <c r="V969" s="287"/>
      <c r="W969" s="288"/>
      <c r="X969" s="287"/>
      <c r="Y969" s="288"/>
      <c r="Z969" s="287"/>
      <c r="AA969" s="288"/>
      <c r="AB969" s="287"/>
      <c r="AC969" s="288"/>
      <c r="AD969" s="287"/>
      <c r="AE969" s="288"/>
      <c r="AF969" s="287"/>
      <c r="AG969" s="288"/>
      <c r="AH969" s="287"/>
      <c r="AI969" s="288"/>
      <c r="AJ969" s="287"/>
      <c r="AK969" s="288"/>
      <c r="AL969" s="287"/>
      <c r="AM969" s="288"/>
      <c r="AN969" s="287"/>
      <c r="AO969" s="288"/>
      <c r="AP969" s="287"/>
      <c r="AQ969" s="288"/>
      <c r="AR969" s="287"/>
      <c r="AS969" s="288"/>
      <c r="AT969" s="287"/>
      <c r="AU969" s="288"/>
      <c r="AV969" s="287"/>
      <c r="AW969" s="288"/>
      <c r="AX969" s="287"/>
      <c r="AY969" s="31"/>
      <c r="BA969" s="76" t="str">
        <f t="shared" si="756"/>
        <v/>
      </c>
      <c r="BC969" s="76" t="str">
        <f>IF('Stock List'!$K969="", "", 'Stock List'!$K969)</f>
        <v/>
      </c>
      <c r="BE969" s="106">
        <f>IFERROR(ROUND(((INDEX('Stock List'!$M$11:$M$1010, MATCH(L969, 'Stock List'!$K$11:$K$1010, 0))/INDEX('Stock List'!$L$11:$L$1010, MATCH(L969, 'Stock List'!$K$11:$K$1010, 0)))*K969), 2), 0)</f>
        <v>0</v>
      </c>
      <c r="BF969" s="20"/>
      <c r="BG969" s="20">
        <f>IFERROR(ROUND(((INDEX('Stock List'!$M$11:$M$1010, MATCH(N969, 'Stock List'!$K$11:$K$1010, 0))/INDEX('Stock List'!$L$11:$L$1010, MATCH(N969, 'Stock List'!$K$11:$K$1010, 0)))*M969), 2), 0)</f>
        <v>0</v>
      </c>
      <c r="BH969" s="20"/>
      <c r="BI969" s="20">
        <f>IFERROR(ROUND(((INDEX('Stock List'!$M$11:$M$1010, MATCH(P969, 'Stock List'!$K$11:$K$1010, 0))/INDEX('Stock List'!$L$11:$L$1010, MATCH(P969, 'Stock List'!$K$11:$K$1010, 0)))*O969), 2), 0)</f>
        <v>0</v>
      </c>
      <c r="BJ969" s="20"/>
      <c r="BK969" s="20">
        <f>IFERROR(ROUND(((INDEX('Stock List'!$M$11:$M$1010, MATCH(R969, 'Stock List'!$K$11:$K$1010, 0))/INDEX('Stock List'!$L$11:$L$1010, MATCH(R969, 'Stock List'!$K$11:$K$1010, 0)))*Q969), 2), 0)</f>
        <v>0</v>
      </c>
      <c r="BL969" s="20"/>
      <c r="BM969" s="20">
        <f>IFERROR(ROUND(((INDEX('Stock List'!$M$11:$M$1010, MATCH(T969, 'Stock List'!$K$11:$K$1010, 0))/INDEX('Stock List'!$L$11:$L$1010, MATCH(T969, 'Stock List'!$K$11:$K$1010, 0)))*S969), 2), 0)</f>
        <v>0</v>
      </c>
      <c r="BN969" s="20"/>
      <c r="BO969" s="20">
        <f>IFERROR(ROUND(((INDEX('Stock List'!$M$11:$M$1010, MATCH(V969, 'Stock List'!$K$11:$K$1010, 0))/INDEX('Stock List'!$L$11:$L$1010, MATCH(V969, 'Stock List'!$K$11:$K$1010, 0)))*U969), 2), 0)</f>
        <v>0</v>
      </c>
      <c r="BP969" s="20"/>
      <c r="BQ969" s="20">
        <f>IFERROR(ROUND(((INDEX('Stock List'!$M$11:$M$1010, MATCH(X969, 'Stock List'!$K$11:$K$1010, 0))/INDEX('Stock List'!$L$11:$L$1010, MATCH(X969, 'Stock List'!$K$11:$K$1010, 0)))*W969), 2), 0)</f>
        <v>0</v>
      </c>
      <c r="BR969" s="20"/>
      <c r="BS969" s="20">
        <f>IFERROR(ROUND(((INDEX('Stock List'!$M$11:$M$1010, MATCH(Z969, 'Stock List'!$K$11:$K$1010, 0))/INDEX('Stock List'!$L$11:$L$1010, MATCH(Z969, 'Stock List'!$K$11:$K$1010, 0)))*Y969), 2), 0)</f>
        <v>0</v>
      </c>
      <c r="BT969" s="20"/>
      <c r="BU969" s="20">
        <f>IFERROR(ROUND(((INDEX('Stock List'!$M$11:$M$1010, MATCH(AB969, 'Stock List'!$K$11:$K$1010, 0))/INDEX('Stock List'!$L$11:$L$1010, MATCH(AB969, 'Stock List'!$K$11:$K$1010, 0)))*AA969), 2), 0)</f>
        <v>0</v>
      </c>
      <c r="BV969" s="20"/>
      <c r="BW969" s="20">
        <f>IFERROR(ROUND(((INDEX('Stock List'!$M$11:$M$1010, MATCH(AD969, 'Stock List'!$K$11:$K$1010, 0))/INDEX('Stock List'!$L$11:$L$1010, MATCH(AD969, 'Stock List'!$K$11:$K$1010, 0)))*AC969), 2), 0)</f>
        <v>0</v>
      </c>
      <c r="BX969" s="20"/>
      <c r="BY969" s="20">
        <f>IFERROR(ROUND(((INDEX('Stock List'!$M$11:$M$1010, MATCH(AF969, 'Stock List'!$K$11:$K$1010, 0))/INDEX('Stock List'!$L$11:$L$1010, MATCH(AF969, 'Stock List'!$K$11:$K$1010, 0)))*AE969), 2), 0)</f>
        <v>0</v>
      </c>
      <c r="BZ969" s="20"/>
      <c r="CA969" s="20">
        <f>IFERROR(ROUND(((INDEX('Stock List'!$M$11:$M$1010, MATCH(AH969, 'Stock List'!$K$11:$K$1010, 0))/INDEX('Stock List'!$L$11:$L$1010, MATCH(AH969, 'Stock List'!$K$11:$K$1010, 0)))*AG969), 2), 0)</f>
        <v>0</v>
      </c>
      <c r="CB969" s="20"/>
      <c r="CC969" s="20">
        <f>IFERROR(ROUND(((INDEX('Stock List'!$M$11:$M$1010, MATCH(AJ969, 'Stock List'!$K$11:$K$1010, 0))/INDEX('Stock List'!$L$11:$L$1010, MATCH(AJ969, 'Stock List'!$K$11:$K$1010, 0)))*AI969), 2), 0)</f>
        <v>0</v>
      </c>
      <c r="CD969" s="20"/>
      <c r="CE969" s="20">
        <f>IFERROR(ROUND(((INDEX('Stock List'!$M$11:$M$1010, MATCH(AL969, 'Stock List'!$K$11:$K$1010, 0))/INDEX('Stock List'!$L$11:$L$1010, MATCH(AL969, 'Stock List'!$K$11:$K$1010, 0)))*AK969), 2), 0)</f>
        <v>0</v>
      </c>
      <c r="CF969" s="20"/>
      <c r="CG969" s="20">
        <f>IFERROR(ROUND(((INDEX('Stock List'!$M$11:$M$1010, MATCH(AN969, 'Stock List'!$K$11:$K$1010, 0))/INDEX('Stock List'!$L$11:$L$1010, MATCH(AN969, 'Stock List'!$K$11:$K$1010, 0)))*AM969), 2), 0)</f>
        <v>0</v>
      </c>
      <c r="CH969" s="20"/>
      <c r="CI969" s="20">
        <f>IFERROR(ROUND(((INDEX('Stock List'!$M$11:$M$1010, MATCH(AP969, 'Stock List'!$K$11:$K$1010, 0))/INDEX('Stock List'!$L$11:$L$1010, MATCH(AP969, 'Stock List'!$K$11:$K$1010, 0)))*AO969), 2), 0)</f>
        <v>0</v>
      </c>
      <c r="CJ969" s="20"/>
      <c r="CK969" s="20">
        <f>IFERROR(ROUND(((INDEX('Stock List'!$M$11:$M$1010, MATCH(AR969, 'Stock List'!$K$11:$K$1010, 0))/INDEX('Stock List'!$L$11:$L$1010, MATCH(AR969, 'Stock List'!$K$11:$K$1010, 0)))*AQ969), 2), 0)</f>
        <v>0</v>
      </c>
      <c r="CL969" s="20"/>
      <c r="CM969" s="20">
        <f>IFERROR(ROUND(((INDEX('Stock List'!$M$11:$M$1010, MATCH(AT969, 'Stock List'!$K$11:$K$1010, 0))/INDEX('Stock List'!$L$11:$L$1010, MATCH(AT969, 'Stock List'!$K$11:$K$1010, 0)))*AS969), 2), 0)</f>
        <v>0</v>
      </c>
      <c r="CN969" s="20"/>
      <c r="CO969" s="20">
        <f>IFERROR(ROUND(((INDEX('Stock List'!$M$11:$M$1010, MATCH(AV969, 'Stock List'!$K$11:$K$1010, 0))/INDEX('Stock List'!$L$11:$L$1010, MATCH(AV969, 'Stock List'!$K$11:$K$1010, 0)))*AU969), 2), 0)</f>
        <v>0</v>
      </c>
      <c r="CP969" s="20"/>
      <c r="CQ969" s="20">
        <f>IFERROR(ROUND(((INDEX('Stock List'!$M$11:$M$1010, MATCH(AX969, 'Stock List'!$K$11:$K$1010, 0))/INDEX('Stock List'!$L$11:$L$1010, MATCH(AX969, 'Stock List'!$K$11:$K$1010, 0)))*AW969), 2), 0)</f>
        <v>0</v>
      </c>
      <c r="CR969" s="22"/>
      <c r="CT969" s="106" t="str">
        <f t="shared" si="757"/>
        <v/>
      </c>
      <c r="CU969" s="22" t="str">
        <f t="shared" si="758"/>
        <v/>
      </c>
      <c r="CX969" s="106" t="str">
        <f t="shared" si="759"/>
        <v/>
      </c>
      <c r="CY969" s="20" t="str">
        <f t="shared" si="760"/>
        <v/>
      </c>
      <c r="CZ969" s="22" t="str">
        <f t="shared" si="761"/>
        <v/>
      </c>
      <c r="DB969" s="76" t="str">
        <f>IF($H969="", "", COUNTIF($G$11:$G$1010, "&gt;"&amp;$G969)+1+COUNTIF($G$11:$G969, $G969)-1)</f>
        <v/>
      </c>
      <c r="DC969" s="76" t="str">
        <f>IF($H969="", "", COUNTIF($CZ$11:$CZ$1010, "&gt;"&amp;$CZ969)+1+COUNTIF($CZ$11:$CZ969, $CZ969)-1)</f>
        <v/>
      </c>
      <c r="DE969" s="147" t="str">
        <f t="shared" si="762"/>
        <v/>
      </c>
      <c r="DF969" s="148"/>
      <c r="DG969" s="19" t="str">
        <f t="shared" si="763"/>
        <v/>
      </c>
      <c r="DH969" s="153" t="str">
        <f t="shared" si="764"/>
        <v/>
      </c>
      <c r="DI969" s="19" t="str">
        <f t="shared" si="716"/>
        <v/>
      </c>
      <c r="DJ969" s="153" t="str">
        <f t="shared" si="717"/>
        <v/>
      </c>
      <c r="DK969" s="19" t="str">
        <f t="shared" si="718"/>
        <v/>
      </c>
      <c r="DL969" s="153" t="str">
        <f t="shared" si="719"/>
        <v/>
      </c>
      <c r="DM969" s="19" t="str">
        <f t="shared" si="720"/>
        <v/>
      </c>
      <c r="DN969" s="153" t="str">
        <f t="shared" si="721"/>
        <v/>
      </c>
      <c r="DO969" s="19" t="str">
        <f t="shared" si="722"/>
        <v/>
      </c>
      <c r="DP969" s="153" t="str">
        <f t="shared" si="723"/>
        <v/>
      </c>
      <c r="DQ969" s="19" t="str">
        <f t="shared" si="724"/>
        <v/>
      </c>
      <c r="DR969" s="153" t="str">
        <f t="shared" si="725"/>
        <v/>
      </c>
      <c r="DS969" s="19" t="str">
        <f t="shared" si="726"/>
        <v/>
      </c>
      <c r="DT969" s="153" t="str">
        <f t="shared" si="727"/>
        <v/>
      </c>
      <c r="DU969" s="19" t="str">
        <f t="shared" si="728"/>
        <v/>
      </c>
      <c r="DV969" s="153" t="str">
        <f t="shared" si="729"/>
        <v/>
      </c>
      <c r="DW969" s="19" t="str">
        <f t="shared" si="730"/>
        <v/>
      </c>
      <c r="DX969" s="153" t="str">
        <f t="shared" si="731"/>
        <v/>
      </c>
      <c r="DY969" s="19" t="str">
        <f t="shared" si="732"/>
        <v/>
      </c>
      <c r="DZ969" s="153" t="str">
        <f t="shared" si="733"/>
        <v/>
      </c>
      <c r="EA969" s="19" t="str">
        <f t="shared" si="734"/>
        <v/>
      </c>
      <c r="EB969" s="153" t="str">
        <f t="shared" si="735"/>
        <v/>
      </c>
      <c r="EC969" s="19" t="str">
        <f t="shared" si="736"/>
        <v/>
      </c>
      <c r="ED969" s="153" t="str">
        <f t="shared" si="737"/>
        <v/>
      </c>
      <c r="EE969" s="19" t="str">
        <f t="shared" si="738"/>
        <v/>
      </c>
      <c r="EF969" s="153" t="str">
        <f t="shared" si="739"/>
        <v/>
      </c>
      <c r="EG969" s="19" t="str">
        <f t="shared" si="740"/>
        <v/>
      </c>
      <c r="EH969" s="153" t="str">
        <f t="shared" si="741"/>
        <v/>
      </c>
      <c r="EI969" s="19" t="str">
        <f t="shared" si="742"/>
        <v/>
      </c>
      <c r="EJ969" s="153" t="str">
        <f t="shared" si="743"/>
        <v/>
      </c>
      <c r="EK969" s="19" t="str">
        <f t="shared" si="744"/>
        <v/>
      </c>
      <c r="EL969" s="153" t="str">
        <f t="shared" si="745"/>
        <v/>
      </c>
      <c r="EM969" s="19" t="str">
        <f t="shared" si="746"/>
        <v/>
      </c>
      <c r="EN969" s="153" t="str">
        <f t="shared" si="747"/>
        <v/>
      </c>
      <c r="EO969" s="19" t="str">
        <f t="shared" si="748"/>
        <v/>
      </c>
      <c r="EP969" s="153" t="str">
        <f t="shared" si="749"/>
        <v/>
      </c>
      <c r="EQ969" s="19" t="str">
        <f t="shared" si="750"/>
        <v/>
      </c>
      <c r="ER969" s="153" t="str">
        <f t="shared" si="751"/>
        <v/>
      </c>
      <c r="ES969" s="19" t="str">
        <f t="shared" si="752"/>
        <v/>
      </c>
      <c r="ET969" s="153" t="str">
        <f t="shared" si="753"/>
        <v/>
      </c>
    </row>
    <row r="970" spans="1:150" x14ac:dyDescent="0.25">
      <c r="A970" s="31"/>
      <c r="B970" s="91" t="str">
        <f t="shared" si="754"/>
        <v/>
      </c>
      <c r="C970" s="20" t="str">
        <f t="shared" si="714"/>
        <v/>
      </c>
      <c r="D970" s="97" t="str">
        <f t="shared" si="715"/>
        <v/>
      </c>
      <c r="E970" s="62" t="str">
        <f t="shared" si="755"/>
        <v/>
      </c>
      <c r="F970" s="31"/>
      <c r="G970" s="282"/>
      <c r="H970" s="283"/>
      <c r="I970" s="284"/>
      <c r="J970" s="285"/>
      <c r="K970" s="286"/>
      <c r="L970" s="287"/>
      <c r="M970" s="288"/>
      <c r="N970" s="287"/>
      <c r="O970" s="288"/>
      <c r="P970" s="287"/>
      <c r="Q970" s="288"/>
      <c r="R970" s="287"/>
      <c r="S970" s="288"/>
      <c r="T970" s="287"/>
      <c r="U970" s="288"/>
      <c r="V970" s="287"/>
      <c r="W970" s="288"/>
      <c r="X970" s="287"/>
      <c r="Y970" s="288"/>
      <c r="Z970" s="287"/>
      <c r="AA970" s="288"/>
      <c r="AB970" s="287"/>
      <c r="AC970" s="288"/>
      <c r="AD970" s="287"/>
      <c r="AE970" s="288"/>
      <c r="AF970" s="287"/>
      <c r="AG970" s="288"/>
      <c r="AH970" s="287"/>
      <c r="AI970" s="288"/>
      <c r="AJ970" s="287"/>
      <c r="AK970" s="288"/>
      <c r="AL970" s="287"/>
      <c r="AM970" s="288"/>
      <c r="AN970" s="287"/>
      <c r="AO970" s="288"/>
      <c r="AP970" s="287"/>
      <c r="AQ970" s="288"/>
      <c r="AR970" s="287"/>
      <c r="AS970" s="288"/>
      <c r="AT970" s="287"/>
      <c r="AU970" s="288"/>
      <c r="AV970" s="287"/>
      <c r="AW970" s="288"/>
      <c r="AX970" s="287"/>
      <c r="AY970" s="31"/>
      <c r="BA970" s="76" t="str">
        <f t="shared" si="756"/>
        <v/>
      </c>
      <c r="BC970" s="76" t="str">
        <f>IF('Stock List'!$K970="", "", 'Stock List'!$K970)</f>
        <v/>
      </c>
      <c r="BE970" s="106">
        <f>IFERROR(ROUND(((INDEX('Stock List'!$M$11:$M$1010, MATCH(L970, 'Stock List'!$K$11:$K$1010, 0))/INDEX('Stock List'!$L$11:$L$1010, MATCH(L970, 'Stock List'!$K$11:$K$1010, 0)))*K970), 2), 0)</f>
        <v>0</v>
      </c>
      <c r="BF970" s="20"/>
      <c r="BG970" s="20">
        <f>IFERROR(ROUND(((INDEX('Stock List'!$M$11:$M$1010, MATCH(N970, 'Stock List'!$K$11:$K$1010, 0))/INDEX('Stock List'!$L$11:$L$1010, MATCH(N970, 'Stock List'!$K$11:$K$1010, 0)))*M970), 2), 0)</f>
        <v>0</v>
      </c>
      <c r="BH970" s="20"/>
      <c r="BI970" s="20">
        <f>IFERROR(ROUND(((INDEX('Stock List'!$M$11:$M$1010, MATCH(P970, 'Stock List'!$K$11:$K$1010, 0))/INDEX('Stock List'!$L$11:$L$1010, MATCH(P970, 'Stock List'!$K$11:$K$1010, 0)))*O970), 2), 0)</f>
        <v>0</v>
      </c>
      <c r="BJ970" s="20"/>
      <c r="BK970" s="20">
        <f>IFERROR(ROUND(((INDEX('Stock List'!$M$11:$M$1010, MATCH(R970, 'Stock List'!$K$11:$K$1010, 0))/INDEX('Stock List'!$L$11:$L$1010, MATCH(R970, 'Stock List'!$K$11:$K$1010, 0)))*Q970), 2), 0)</f>
        <v>0</v>
      </c>
      <c r="BL970" s="20"/>
      <c r="BM970" s="20">
        <f>IFERROR(ROUND(((INDEX('Stock List'!$M$11:$M$1010, MATCH(T970, 'Stock List'!$K$11:$K$1010, 0))/INDEX('Stock List'!$L$11:$L$1010, MATCH(T970, 'Stock List'!$K$11:$K$1010, 0)))*S970), 2), 0)</f>
        <v>0</v>
      </c>
      <c r="BN970" s="20"/>
      <c r="BO970" s="20">
        <f>IFERROR(ROUND(((INDEX('Stock List'!$M$11:$M$1010, MATCH(V970, 'Stock List'!$K$11:$K$1010, 0))/INDEX('Stock List'!$L$11:$L$1010, MATCH(V970, 'Stock List'!$K$11:$K$1010, 0)))*U970), 2), 0)</f>
        <v>0</v>
      </c>
      <c r="BP970" s="20"/>
      <c r="BQ970" s="20">
        <f>IFERROR(ROUND(((INDEX('Stock List'!$M$11:$M$1010, MATCH(X970, 'Stock List'!$K$11:$K$1010, 0))/INDEX('Stock List'!$L$11:$L$1010, MATCH(X970, 'Stock List'!$K$11:$K$1010, 0)))*W970), 2), 0)</f>
        <v>0</v>
      </c>
      <c r="BR970" s="20"/>
      <c r="BS970" s="20">
        <f>IFERROR(ROUND(((INDEX('Stock List'!$M$11:$M$1010, MATCH(Z970, 'Stock List'!$K$11:$K$1010, 0))/INDEX('Stock List'!$L$11:$L$1010, MATCH(Z970, 'Stock List'!$K$11:$K$1010, 0)))*Y970), 2), 0)</f>
        <v>0</v>
      </c>
      <c r="BT970" s="20"/>
      <c r="BU970" s="20">
        <f>IFERROR(ROUND(((INDEX('Stock List'!$M$11:$M$1010, MATCH(AB970, 'Stock List'!$K$11:$K$1010, 0))/INDEX('Stock List'!$L$11:$L$1010, MATCH(AB970, 'Stock List'!$K$11:$K$1010, 0)))*AA970), 2), 0)</f>
        <v>0</v>
      </c>
      <c r="BV970" s="20"/>
      <c r="BW970" s="20">
        <f>IFERROR(ROUND(((INDEX('Stock List'!$M$11:$M$1010, MATCH(AD970, 'Stock List'!$K$11:$K$1010, 0))/INDEX('Stock List'!$L$11:$L$1010, MATCH(AD970, 'Stock List'!$K$11:$K$1010, 0)))*AC970), 2), 0)</f>
        <v>0</v>
      </c>
      <c r="BX970" s="20"/>
      <c r="BY970" s="20">
        <f>IFERROR(ROUND(((INDEX('Stock List'!$M$11:$M$1010, MATCH(AF970, 'Stock List'!$K$11:$K$1010, 0))/INDEX('Stock List'!$L$11:$L$1010, MATCH(AF970, 'Stock List'!$K$11:$K$1010, 0)))*AE970), 2), 0)</f>
        <v>0</v>
      </c>
      <c r="BZ970" s="20"/>
      <c r="CA970" s="20">
        <f>IFERROR(ROUND(((INDEX('Stock List'!$M$11:$M$1010, MATCH(AH970, 'Stock List'!$K$11:$K$1010, 0))/INDEX('Stock List'!$L$11:$L$1010, MATCH(AH970, 'Stock List'!$K$11:$K$1010, 0)))*AG970), 2), 0)</f>
        <v>0</v>
      </c>
      <c r="CB970" s="20"/>
      <c r="CC970" s="20">
        <f>IFERROR(ROUND(((INDEX('Stock List'!$M$11:$M$1010, MATCH(AJ970, 'Stock List'!$K$11:$K$1010, 0))/INDEX('Stock List'!$L$11:$L$1010, MATCH(AJ970, 'Stock List'!$K$11:$K$1010, 0)))*AI970), 2), 0)</f>
        <v>0</v>
      </c>
      <c r="CD970" s="20"/>
      <c r="CE970" s="20">
        <f>IFERROR(ROUND(((INDEX('Stock List'!$M$11:$M$1010, MATCH(AL970, 'Stock List'!$K$11:$K$1010, 0))/INDEX('Stock List'!$L$11:$L$1010, MATCH(AL970, 'Stock List'!$K$11:$K$1010, 0)))*AK970), 2), 0)</f>
        <v>0</v>
      </c>
      <c r="CF970" s="20"/>
      <c r="CG970" s="20">
        <f>IFERROR(ROUND(((INDEX('Stock List'!$M$11:$M$1010, MATCH(AN970, 'Stock List'!$K$11:$K$1010, 0))/INDEX('Stock List'!$L$11:$L$1010, MATCH(AN970, 'Stock List'!$K$11:$K$1010, 0)))*AM970), 2), 0)</f>
        <v>0</v>
      </c>
      <c r="CH970" s="20"/>
      <c r="CI970" s="20">
        <f>IFERROR(ROUND(((INDEX('Stock List'!$M$11:$M$1010, MATCH(AP970, 'Stock List'!$K$11:$K$1010, 0))/INDEX('Stock List'!$L$11:$L$1010, MATCH(AP970, 'Stock List'!$K$11:$K$1010, 0)))*AO970), 2), 0)</f>
        <v>0</v>
      </c>
      <c r="CJ970" s="20"/>
      <c r="CK970" s="20">
        <f>IFERROR(ROUND(((INDEX('Stock List'!$M$11:$M$1010, MATCH(AR970, 'Stock List'!$K$11:$K$1010, 0))/INDEX('Stock List'!$L$11:$L$1010, MATCH(AR970, 'Stock List'!$K$11:$K$1010, 0)))*AQ970), 2), 0)</f>
        <v>0</v>
      </c>
      <c r="CL970" s="20"/>
      <c r="CM970" s="20">
        <f>IFERROR(ROUND(((INDEX('Stock List'!$M$11:$M$1010, MATCH(AT970, 'Stock List'!$K$11:$K$1010, 0))/INDEX('Stock List'!$L$11:$L$1010, MATCH(AT970, 'Stock List'!$K$11:$K$1010, 0)))*AS970), 2), 0)</f>
        <v>0</v>
      </c>
      <c r="CN970" s="20"/>
      <c r="CO970" s="20">
        <f>IFERROR(ROUND(((INDEX('Stock List'!$M$11:$M$1010, MATCH(AV970, 'Stock List'!$K$11:$K$1010, 0))/INDEX('Stock List'!$L$11:$L$1010, MATCH(AV970, 'Stock List'!$K$11:$K$1010, 0)))*AU970), 2), 0)</f>
        <v>0</v>
      </c>
      <c r="CP970" s="20"/>
      <c r="CQ970" s="20">
        <f>IFERROR(ROUND(((INDEX('Stock List'!$M$11:$M$1010, MATCH(AX970, 'Stock List'!$K$11:$K$1010, 0))/INDEX('Stock List'!$L$11:$L$1010, MATCH(AX970, 'Stock List'!$K$11:$K$1010, 0)))*AW970), 2), 0)</f>
        <v>0</v>
      </c>
      <c r="CR970" s="22"/>
      <c r="CT970" s="106" t="str">
        <f t="shared" si="757"/>
        <v/>
      </c>
      <c r="CU970" s="22" t="str">
        <f t="shared" si="758"/>
        <v/>
      </c>
      <c r="CX970" s="106" t="str">
        <f t="shared" si="759"/>
        <v/>
      </c>
      <c r="CY970" s="20" t="str">
        <f t="shared" si="760"/>
        <v/>
      </c>
      <c r="CZ970" s="22" t="str">
        <f t="shared" si="761"/>
        <v/>
      </c>
      <c r="DB970" s="76" t="str">
        <f>IF($H970="", "", COUNTIF($G$11:$G$1010, "&gt;"&amp;$G970)+1+COUNTIF($G$11:$G970, $G970)-1)</f>
        <v/>
      </c>
      <c r="DC970" s="76" t="str">
        <f>IF($H970="", "", COUNTIF($CZ$11:$CZ$1010, "&gt;"&amp;$CZ970)+1+COUNTIF($CZ$11:$CZ970, $CZ970)-1)</f>
        <v/>
      </c>
      <c r="DE970" s="147" t="str">
        <f t="shared" si="762"/>
        <v/>
      </c>
      <c r="DF970" s="148"/>
      <c r="DG970" s="19" t="str">
        <f t="shared" si="763"/>
        <v/>
      </c>
      <c r="DH970" s="153" t="str">
        <f t="shared" si="764"/>
        <v/>
      </c>
      <c r="DI970" s="19" t="str">
        <f t="shared" si="716"/>
        <v/>
      </c>
      <c r="DJ970" s="153" t="str">
        <f t="shared" si="717"/>
        <v/>
      </c>
      <c r="DK970" s="19" t="str">
        <f t="shared" si="718"/>
        <v/>
      </c>
      <c r="DL970" s="153" t="str">
        <f t="shared" si="719"/>
        <v/>
      </c>
      <c r="DM970" s="19" t="str">
        <f t="shared" si="720"/>
        <v/>
      </c>
      <c r="DN970" s="153" t="str">
        <f t="shared" si="721"/>
        <v/>
      </c>
      <c r="DO970" s="19" t="str">
        <f t="shared" si="722"/>
        <v/>
      </c>
      <c r="DP970" s="153" t="str">
        <f t="shared" si="723"/>
        <v/>
      </c>
      <c r="DQ970" s="19" t="str">
        <f t="shared" si="724"/>
        <v/>
      </c>
      <c r="DR970" s="153" t="str">
        <f t="shared" si="725"/>
        <v/>
      </c>
      <c r="DS970" s="19" t="str">
        <f t="shared" si="726"/>
        <v/>
      </c>
      <c r="DT970" s="153" t="str">
        <f t="shared" si="727"/>
        <v/>
      </c>
      <c r="DU970" s="19" t="str">
        <f t="shared" si="728"/>
        <v/>
      </c>
      <c r="DV970" s="153" t="str">
        <f t="shared" si="729"/>
        <v/>
      </c>
      <c r="DW970" s="19" t="str">
        <f t="shared" si="730"/>
        <v/>
      </c>
      <c r="DX970" s="153" t="str">
        <f t="shared" si="731"/>
        <v/>
      </c>
      <c r="DY970" s="19" t="str">
        <f t="shared" si="732"/>
        <v/>
      </c>
      <c r="DZ970" s="153" t="str">
        <f t="shared" si="733"/>
        <v/>
      </c>
      <c r="EA970" s="19" t="str">
        <f t="shared" si="734"/>
        <v/>
      </c>
      <c r="EB970" s="153" t="str">
        <f t="shared" si="735"/>
        <v/>
      </c>
      <c r="EC970" s="19" t="str">
        <f t="shared" si="736"/>
        <v/>
      </c>
      <c r="ED970" s="153" t="str">
        <f t="shared" si="737"/>
        <v/>
      </c>
      <c r="EE970" s="19" t="str">
        <f t="shared" si="738"/>
        <v/>
      </c>
      <c r="EF970" s="153" t="str">
        <f t="shared" si="739"/>
        <v/>
      </c>
      <c r="EG970" s="19" t="str">
        <f t="shared" si="740"/>
        <v/>
      </c>
      <c r="EH970" s="153" t="str">
        <f t="shared" si="741"/>
        <v/>
      </c>
      <c r="EI970" s="19" t="str">
        <f t="shared" si="742"/>
        <v/>
      </c>
      <c r="EJ970" s="153" t="str">
        <f t="shared" si="743"/>
        <v/>
      </c>
      <c r="EK970" s="19" t="str">
        <f t="shared" si="744"/>
        <v/>
      </c>
      <c r="EL970" s="153" t="str">
        <f t="shared" si="745"/>
        <v/>
      </c>
      <c r="EM970" s="19" t="str">
        <f t="shared" si="746"/>
        <v/>
      </c>
      <c r="EN970" s="153" t="str">
        <f t="shared" si="747"/>
        <v/>
      </c>
      <c r="EO970" s="19" t="str">
        <f t="shared" si="748"/>
        <v/>
      </c>
      <c r="EP970" s="153" t="str">
        <f t="shared" si="749"/>
        <v/>
      </c>
      <c r="EQ970" s="19" t="str">
        <f t="shared" si="750"/>
        <v/>
      </c>
      <c r="ER970" s="153" t="str">
        <f t="shared" si="751"/>
        <v/>
      </c>
      <c r="ES970" s="19" t="str">
        <f t="shared" si="752"/>
        <v/>
      </c>
      <c r="ET970" s="153" t="str">
        <f t="shared" si="753"/>
        <v/>
      </c>
    </row>
    <row r="971" spans="1:150" x14ac:dyDescent="0.25">
      <c r="A971" s="31"/>
      <c r="B971" s="91" t="str">
        <f t="shared" si="754"/>
        <v/>
      </c>
      <c r="C971" s="20" t="str">
        <f t="shared" ref="C971:C1010" si="765">IF($B971="", "", ROUND($B971+($B971*$D$5), 2))</f>
        <v/>
      </c>
      <c r="D971" s="97" t="str">
        <f t="shared" ref="D971:D1010" si="766">IF($C971="", "", IFERROR(ROUND($J971/$C971, 4), ""))</f>
        <v/>
      </c>
      <c r="E971" s="62" t="str">
        <f t="shared" si="755"/>
        <v/>
      </c>
      <c r="F971" s="31"/>
      <c r="G971" s="282"/>
      <c r="H971" s="283"/>
      <c r="I971" s="284"/>
      <c r="J971" s="285"/>
      <c r="K971" s="286"/>
      <c r="L971" s="287"/>
      <c r="M971" s="288"/>
      <c r="N971" s="287"/>
      <c r="O971" s="288"/>
      <c r="P971" s="287"/>
      <c r="Q971" s="288"/>
      <c r="R971" s="287"/>
      <c r="S971" s="288"/>
      <c r="T971" s="287"/>
      <c r="U971" s="288"/>
      <c r="V971" s="287"/>
      <c r="W971" s="288"/>
      <c r="X971" s="287"/>
      <c r="Y971" s="288"/>
      <c r="Z971" s="287"/>
      <c r="AA971" s="288"/>
      <c r="AB971" s="287"/>
      <c r="AC971" s="288"/>
      <c r="AD971" s="287"/>
      <c r="AE971" s="288"/>
      <c r="AF971" s="287"/>
      <c r="AG971" s="288"/>
      <c r="AH971" s="287"/>
      <c r="AI971" s="288"/>
      <c r="AJ971" s="287"/>
      <c r="AK971" s="288"/>
      <c r="AL971" s="287"/>
      <c r="AM971" s="288"/>
      <c r="AN971" s="287"/>
      <c r="AO971" s="288"/>
      <c r="AP971" s="287"/>
      <c r="AQ971" s="288"/>
      <c r="AR971" s="287"/>
      <c r="AS971" s="288"/>
      <c r="AT971" s="287"/>
      <c r="AU971" s="288"/>
      <c r="AV971" s="287"/>
      <c r="AW971" s="288"/>
      <c r="AX971" s="287"/>
      <c r="AY971" s="31"/>
      <c r="BA971" s="76" t="str">
        <f t="shared" si="756"/>
        <v/>
      </c>
      <c r="BC971" s="76" t="str">
        <f>IF('Stock List'!$K971="", "", 'Stock List'!$K971)</f>
        <v/>
      </c>
      <c r="BE971" s="106">
        <f>IFERROR(ROUND(((INDEX('Stock List'!$M$11:$M$1010, MATCH(L971, 'Stock List'!$K$11:$K$1010, 0))/INDEX('Stock List'!$L$11:$L$1010, MATCH(L971, 'Stock List'!$K$11:$K$1010, 0)))*K971), 2), 0)</f>
        <v>0</v>
      </c>
      <c r="BF971" s="20"/>
      <c r="BG971" s="20">
        <f>IFERROR(ROUND(((INDEX('Stock List'!$M$11:$M$1010, MATCH(N971, 'Stock List'!$K$11:$K$1010, 0))/INDEX('Stock List'!$L$11:$L$1010, MATCH(N971, 'Stock List'!$K$11:$K$1010, 0)))*M971), 2), 0)</f>
        <v>0</v>
      </c>
      <c r="BH971" s="20"/>
      <c r="BI971" s="20">
        <f>IFERROR(ROUND(((INDEX('Stock List'!$M$11:$M$1010, MATCH(P971, 'Stock List'!$K$11:$K$1010, 0))/INDEX('Stock List'!$L$11:$L$1010, MATCH(P971, 'Stock List'!$K$11:$K$1010, 0)))*O971), 2), 0)</f>
        <v>0</v>
      </c>
      <c r="BJ971" s="20"/>
      <c r="BK971" s="20">
        <f>IFERROR(ROUND(((INDEX('Stock List'!$M$11:$M$1010, MATCH(R971, 'Stock List'!$K$11:$K$1010, 0))/INDEX('Stock List'!$L$11:$L$1010, MATCH(R971, 'Stock List'!$K$11:$K$1010, 0)))*Q971), 2), 0)</f>
        <v>0</v>
      </c>
      <c r="BL971" s="20"/>
      <c r="BM971" s="20">
        <f>IFERROR(ROUND(((INDEX('Stock List'!$M$11:$M$1010, MATCH(T971, 'Stock List'!$K$11:$K$1010, 0))/INDEX('Stock List'!$L$11:$L$1010, MATCH(T971, 'Stock List'!$K$11:$K$1010, 0)))*S971), 2), 0)</f>
        <v>0</v>
      </c>
      <c r="BN971" s="20"/>
      <c r="BO971" s="20">
        <f>IFERROR(ROUND(((INDEX('Stock List'!$M$11:$M$1010, MATCH(V971, 'Stock List'!$K$11:$K$1010, 0))/INDEX('Stock List'!$L$11:$L$1010, MATCH(V971, 'Stock List'!$K$11:$K$1010, 0)))*U971), 2), 0)</f>
        <v>0</v>
      </c>
      <c r="BP971" s="20"/>
      <c r="BQ971" s="20">
        <f>IFERROR(ROUND(((INDEX('Stock List'!$M$11:$M$1010, MATCH(X971, 'Stock List'!$K$11:$K$1010, 0))/INDEX('Stock List'!$L$11:$L$1010, MATCH(X971, 'Stock List'!$K$11:$K$1010, 0)))*W971), 2), 0)</f>
        <v>0</v>
      </c>
      <c r="BR971" s="20"/>
      <c r="BS971" s="20">
        <f>IFERROR(ROUND(((INDEX('Stock List'!$M$11:$M$1010, MATCH(Z971, 'Stock List'!$K$11:$K$1010, 0))/INDEX('Stock List'!$L$11:$L$1010, MATCH(Z971, 'Stock List'!$K$11:$K$1010, 0)))*Y971), 2), 0)</f>
        <v>0</v>
      </c>
      <c r="BT971" s="20"/>
      <c r="BU971" s="20">
        <f>IFERROR(ROUND(((INDEX('Stock List'!$M$11:$M$1010, MATCH(AB971, 'Stock List'!$K$11:$K$1010, 0))/INDEX('Stock List'!$L$11:$L$1010, MATCH(AB971, 'Stock List'!$K$11:$K$1010, 0)))*AA971), 2), 0)</f>
        <v>0</v>
      </c>
      <c r="BV971" s="20"/>
      <c r="BW971" s="20">
        <f>IFERROR(ROUND(((INDEX('Stock List'!$M$11:$M$1010, MATCH(AD971, 'Stock List'!$K$11:$K$1010, 0))/INDEX('Stock List'!$L$11:$L$1010, MATCH(AD971, 'Stock List'!$K$11:$K$1010, 0)))*AC971), 2), 0)</f>
        <v>0</v>
      </c>
      <c r="BX971" s="20"/>
      <c r="BY971" s="20">
        <f>IFERROR(ROUND(((INDEX('Stock List'!$M$11:$M$1010, MATCH(AF971, 'Stock List'!$K$11:$K$1010, 0))/INDEX('Stock List'!$L$11:$L$1010, MATCH(AF971, 'Stock List'!$K$11:$K$1010, 0)))*AE971), 2), 0)</f>
        <v>0</v>
      </c>
      <c r="BZ971" s="20"/>
      <c r="CA971" s="20">
        <f>IFERROR(ROUND(((INDEX('Stock List'!$M$11:$M$1010, MATCH(AH971, 'Stock List'!$K$11:$K$1010, 0))/INDEX('Stock List'!$L$11:$L$1010, MATCH(AH971, 'Stock List'!$K$11:$K$1010, 0)))*AG971), 2), 0)</f>
        <v>0</v>
      </c>
      <c r="CB971" s="20"/>
      <c r="CC971" s="20">
        <f>IFERROR(ROUND(((INDEX('Stock List'!$M$11:$M$1010, MATCH(AJ971, 'Stock List'!$K$11:$K$1010, 0))/INDEX('Stock List'!$L$11:$L$1010, MATCH(AJ971, 'Stock List'!$K$11:$K$1010, 0)))*AI971), 2), 0)</f>
        <v>0</v>
      </c>
      <c r="CD971" s="20"/>
      <c r="CE971" s="20">
        <f>IFERROR(ROUND(((INDEX('Stock List'!$M$11:$M$1010, MATCH(AL971, 'Stock List'!$K$11:$K$1010, 0))/INDEX('Stock List'!$L$11:$L$1010, MATCH(AL971, 'Stock List'!$K$11:$K$1010, 0)))*AK971), 2), 0)</f>
        <v>0</v>
      </c>
      <c r="CF971" s="20"/>
      <c r="CG971" s="20">
        <f>IFERROR(ROUND(((INDEX('Stock List'!$M$11:$M$1010, MATCH(AN971, 'Stock List'!$K$11:$K$1010, 0))/INDEX('Stock List'!$L$11:$L$1010, MATCH(AN971, 'Stock List'!$K$11:$K$1010, 0)))*AM971), 2), 0)</f>
        <v>0</v>
      </c>
      <c r="CH971" s="20"/>
      <c r="CI971" s="20">
        <f>IFERROR(ROUND(((INDEX('Stock List'!$M$11:$M$1010, MATCH(AP971, 'Stock List'!$K$11:$K$1010, 0))/INDEX('Stock List'!$L$11:$L$1010, MATCH(AP971, 'Stock List'!$K$11:$K$1010, 0)))*AO971), 2), 0)</f>
        <v>0</v>
      </c>
      <c r="CJ971" s="20"/>
      <c r="CK971" s="20">
        <f>IFERROR(ROUND(((INDEX('Stock List'!$M$11:$M$1010, MATCH(AR971, 'Stock List'!$K$11:$K$1010, 0))/INDEX('Stock List'!$L$11:$L$1010, MATCH(AR971, 'Stock List'!$K$11:$K$1010, 0)))*AQ971), 2), 0)</f>
        <v>0</v>
      </c>
      <c r="CL971" s="20"/>
      <c r="CM971" s="20">
        <f>IFERROR(ROUND(((INDEX('Stock List'!$M$11:$M$1010, MATCH(AT971, 'Stock List'!$K$11:$K$1010, 0))/INDEX('Stock List'!$L$11:$L$1010, MATCH(AT971, 'Stock List'!$K$11:$K$1010, 0)))*AS971), 2), 0)</f>
        <v>0</v>
      </c>
      <c r="CN971" s="20"/>
      <c r="CO971" s="20">
        <f>IFERROR(ROUND(((INDEX('Stock List'!$M$11:$M$1010, MATCH(AV971, 'Stock List'!$K$11:$K$1010, 0))/INDEX('Stock List'!$L$11:$L$1010, MATCH(AV971, 'Stock List'!$K$11:$K$1010, 0)))*AU971), 2), 0)</f>
        <v>0</v>
      </c>
      <c r="CP971" s="20"/>
      <c r="CQ971" s="20">
        <f>IFERROR(ROUND(((INDEX('Stock List'!$M$11:$M$1010, MATCH(AX971, 'Stock List'!$K$11:$K$1010, 0))/INDEX('Stock List'!$L$11:$L$1010, MATCH(AX971, 'Stock List'!$K$11:$K$1010, 0)))*AW971), 2), 0)</f>
        <v>0</v>
      </c>
      <c r="CR971" s="22"/>
      <c r="CT971" s="106" t="str">
        <f t="shared" si="757"/>
        <v/>
      </c>
      <c r="CU971" s="22" t="str">
        <f t="shared" si="758"/>
        <v/>
      </c>
      <c r="CX971" s="106" t="str">
        <f t="shared" si="759"/>
        <v/>
      </c>
      <c r="CY971" s="20" t="str">
        <f t="shared" si="760"/>
        <v/>
      </c>
      <c r="CZ971" s="22" t="str">
        <f t="shared" si="761"/>
        <v/>
      </c>
      <c r="DB971" s="76" t="str">
        <f>IF($H971="", "", COUNTIF($G$11:$G$1010, "&gt;"&amp;$G971)+1+COUNTIF($G$11:$G971, $G971)-1)</f>
        <v/>
      </c>
      <c r="DC971" s="76" t="str">
        <f>IF($H971="", "", COUNTIF($CZ$11:$CZ$1010, "&gt;"&amp;$CZ971)+1+COUNTIF($CZ$11:$CZ971, $CZ971)-1)</f>
        <v/>
      </c>
      <c r="DE971" s="147" t="str">
        <f t="shared" si="762"/>
        <v/>
      </c>
      <c r="DF971" s="148"/>
      <c r="DG971" s="19" t="str">
        <f t="shared" si="763"/>
        <v/>
      </c>
      <c r="DH971" s="153" t="str">
        <f t="shared" si="764"/>
        <v/>
      </c>
      <c r="DI971" s="19" t="str">
        <f t="shared" ref="DI971:DI1010" si="767">IF(M971="", "", M971*$G971)</f>
        <v/>
      </c>
      <c r="DJ971" s="153" t="str">
        <f t="shared" ref="DJ971:DJ1010" si="768">IF(N971="", "", N971)</f>
        <v/>
      </c>
      <c r="DK971" s="19" t="str">
        <f t="shared" ref="DK971:DK1010" si="769">IF(O971="", "", O971*$G971)</f>
        <v/>
      </c>
      <c r="DL971" s="153" t="str">
        <f t="shared" ref="DL971:DL1010" si="770">IF(P971="", "", P971)</f>
        <v/>
      </c>
      <c r="DM971" s="19" t="str">
        <f t="shared" ref="DM971:DM1010" si="771">IF(Q971="", "", Q971*$G971)</f>
        <v/>
      </c>
      <c r="DN971" s="153" t="str">
        <f t="shared" ref="DN971:DN1010" si="772">IF(R971="", "", R971)</f>
        <v/>
      </c>
      <c r="DO971" s="19" t="str">
        <f t="shared" ref="DO971:DO1010" si="773">IF(S971="", "", S971*$G971)</f>
        <v/>
      </c>
      <c r="DP971" s="153" t="str">
        <f t="shared" ref="DP971:DP1010" si="774">IF(T971="", "", T971)</f>
        <v/>
      </c>
      <c r="DQ971" s="19" t="str">
        <f t="shared" ref="DQ971:DQ1010" si="775">IF(U971="", "", U971*$G971)</f>
        <v/>
      </c>
      <c r="DR971" s="153" t="str">
        <f t="shared" ref="DR971:DR1010" si="776">IF(V971="", "", V971)</f>
        <v/>
      </c>
      <c r="DS971" s="19" t="str">
        <f t="shared" ref="DS971:DS1010" si="777">IF(W971="", "", W971*$G971)</f>
        <v/>
      </c>
      <c r="DT971" s="153" t="str">
        <f t="shared" ref="DT971:DT1010" si="778">IF(X971="", "", X971)</f>
        <v/>
      </c>
      <c r="DU971" s="19" t="str">
        <f t="shared" ref="DU971:DU1010" si="779">IF(Y971="", "", Y971*$G971)</f>
        <v/>
      </c>
      <c r="DV971" s="153" t="str">
        <f t="shared" ref="DV971:DV1010" si="780">IF(Z971="", "", Z971)</f>
        <v/>
      </c>
      <c r="DW971" s="19" t="str">
        <f t="shared" ref="DW971:DW1010" si="781">IF(AA971="", "", AA971*$G971)</f>
        <v/>
      </c>
      <c r="DX971" s="153" t="str">
        <f t="shared" ref="DX971:DX1010" si="782">IF(AB971="", "", AB971)</f>
        <v/>
      </c>
      <c r="DY971" s="19" t="str">
        <f t="shared" ref="DY971:DY1010" si="783">IF(AC971="", "", AC971*$G971)</f>
        <v/>
      </c>
      <c r="DZ971" s="153" t="str">
        <f t="shared" ref="DZ971:DZ1010" si="784">IF(AD971="", "", AD971)</f>
        <v/>
      </c>
      <c r="EA971" s="19" t="str">
        <f t="shared" ref="EA971:EA1010" si="785">IF(AE971="", "", AE971*$G971)</f>
        <v/>
      </c>
      <c r="EB971" s="153" t="str">
        <f t="shared" ref="EB971:EB1010" si="786">IF(AF971="", "", AF971)</f>
        <v/>
      </c>
      <c r="EC971" s="19" t="str">
        <f t="shared" ref="EC971:EC1010" si="787">IF(AG971="", "", AG971*$G971)</f>
        <v/>
      </c>
      <c r="ED971" s="153" t="str">
        <f t="shared" ref="ED971:ED1010" si="788">IF(AH971="", "", AH971)</f>
        <v/>
      </c>
      <c r="EE971" s="19" t="str">
        <f t="shared" ref="EE971:EE1010" si="789">IF(AI971="", "", AI971*$G971)</f>
        <v/>
      </c>
      <c r="EF971" s="153" t="str">
        <f t="shared" ref="EF971:EF1010" si="790">IF(AJ971="", "", AJ971)</f>
        <v/>
      </c>
      <c r="EG971" s="19" t="str">
        <f t="shared" ref="EG971:EG1010" si="791">IF(AK971="", "", AK971*$G971)</f>
        <v/>
      </c>
      <c r="EH971" s="153" t="str">
        <f t="shared" ref="EH971:EH1010" si="792">IF(AL971="", "", AL971)</f>
        <v/>
      </c>
      <c r="EI971" s="19" t="str">
        <f t="shared" ref="EI971:EI1010" si="793">IF(AM971="", "", AM971*$G971)</f>
        <v/>
      </c>
      <c r="EJ971" s="153" t="str">
        <f t="shared" ref="EJ971:EJ1010" si="794">IF(AN971="", "", AN971)</f>
        <v/>
      </c>
      <c r="EK971" s="19" t="str">
        <f t="shared" ref="EK971:EK1010" si="795">IF(AO971="", "", AO971*$G971)</f>
        <v/>
      </c>
      <c r="EL971" s="153" t="str">
        <f t="shared" ref="EL971:EL1010" si="796">IF(AP971="", "", AP971)</f>
        <v/>
      </c>
      <c r="EM971" s="19" t="str">
        <f t="shared" ref="EM971:EM1010" si="797">IF(AQ971="", "", AQ971*$G971)</f>
        <v/>
      </c>
      <c r="EN971" s="153" t="str">
        <f t="shared" ref="EN971:EN1010" si="798">IF(AR971="", "", AR971)</f>
        <v/>
      </c>
      <c r="EO971" s="19" t="str">
        <f t="shared" ref="EO971:EO1010" si="799">IF(AS971="", "", AS971*$G971)</f>
        <v/>
      </c>
      <c r="EP971" s="153" t="str">
        <f t="shared" ref="EP971:EP1010" si="800">IF(AT971="", "", AT971)</f>
        <v/>
      </c>
      <c r="EQ971" s="19" t="str">
        <f t="shared" ref="EQ971:EQ1010" si="801">IF(AU971="", "", AU971*$G971)</f>
        <v/>
      </c>
      <c r="ER971" s="153" t="str">
        <f t="shared" ref="ER971:ER1010" si="802">IF(AV971="", "", AV971)</f>
        <v/>
      </c>
      <c r="ES971" s="19" t="str">
        <f t="shared" ref="ES971:ES1010" si="803">IF(AW971="", "", AW971*$G971)</f>
        <v/>
      </c>
      <c r="ET971" s="153" t="str">
        <f t="shared" ref="ET971:ET1010" si="804">IF(AX971="", "", AX971)</f>
        <v/>
      </c>
    </row>
    <row r="972" spans="1:150" x14ac:dyDescent="0.25">
      <c r="A972" s="31"/>
      <c r="B972" s="91" t="str">
        <f t="shared" ref="B972:B1010" si="805">IF($H972="", "", SUM($BE972:$CR972))</f>
        <v/>
      </c>
      <c r="C972" s="20" t="str">
        <f t="shared" si="765"/>
        <v/>
      </c>
      <c r="D972" s="97" t="str">
        <f t="shared" si="766"/>
        <v/>
      </c>
      <c r="E972" s="62" t="str">
        <f t="shared" ref="E972:E1010" si="806">IFERROR(ROUND(($J972-$B972)/$B972, 4), "")</f>
        <v/>
      </c>
      <c r="F972" s="31"/>
      <c r="G972" s="282"/>
      <c r="H972" s="283"/>
      <c r="I972" s="284"/>
      <c r="J972" s="285"/>
      <c r="K972" s="286"/>
      <c r="L972" s="287"/>
      <c r="M972" s="288"/>
      <c r="N972" s="287"/>
      <c r="O972" s="288"/>
      <c r="P972" s="287"/>
      <c r="Q972" s="288"/>
      <c r="R972" s="287"/>
      <c r="S972" s="288"/>
      <c r="T972" s="287"/>
      <c r="U972" s="288"/>
      <c r="V972" s="287"/>
      <c r="W972" s="288"/>
      <c r="X972" s="287"/>
      <c r="Y972" s="288"/>
      <c r="Z972" s="287"/>
      <c r="AA972" s="288"/>
      <c r="AB972" s="287"/>
      <c r="AC972" s="288"/>
      <c r="AD972" s="287"/>
      <c r="AE972" s="288"/>
      <c r="AF972" s="287"/>
      <c r="AG972" s="288"/>
      <c r="AH972" s="287"/>
      <c r="AI972" s="288"/>
      <c r="AJ972" s="287"/>
      <c r="AK972" s="288"/>
      <c r="AL972" s="287"/>
      <c r="AM972" s="288"/>
      <c r="AN972" s="287"/>
      <c r="AO972" s="288"/>
      <c r="AP972" s="287"/>
      <c r="AQ972" s="288"/>
      <c r="AR972" s="287"/>
      <c r="AS972" s="288"/>
      <c r="AT972" s="287"/>
      <c r="AU972" s="288"/>
      <c r="AV972" s="287"/>
      <c r="AW972" s="288"/>
      <c r="AX972" s="287"/>
      <c r="AY972" s="31"/>
      <c r="BA972" s="76" t="str">
        <f t="shared" ref="BA972:BA1010" si="807">IF($H972="", "", IF(COUNTIF($H$11:$H$1010, $H972)&gt;1, "X", ""))</f>
        <v/>
      </c>
      <c r="BC972" s="76" t="str">
        <f>IF('Stock List'!$K972="", "", 'Stock List'!$K972)</f>
        <v/>
      </c>
      <c r="BE972" s="106">
        <f>IFERROR(ROUND(((INDEX('Stock List'!$M$11:$M$1010, MATCH(L972, 'Stock List'!$K$11:$K$1010, 0))/INDEX('Stock List'!$L$11:$L$1010, MATCH(L972, 'Stock List'!$K$11:$K$1010, 0)))*K972), 2), 0)</f>
        <v>0</v>
      </c>
      <c r="BF972" s="20"/>
      <c r="BG972" s="20">
        <f>IFERROR(ROUND(((INDEX('Stock List'!$M$11:$M$1010, MATCH(N972, 'Stock List'!$K$11:$K$1010, 0))/INDEX('Stock List'!$L$11:$L$1010, MATCH(N972, 'Stock List'!$K$11:$K$1010, 0)))*M972), 2), 0)</f>
        <v>0</v>
      </c>
      <c r="BH972" s="20"/>
      <c r="BI972" s="20">
        <f>IFERROR(ROUND(((INDEX('Stock List'!$M$11:$M$1010, MATCH(P972, 'Stock List'!$K$11:$K$1010, 0))/INDEX('Stock List'!$L$11:$L$1010, MATCH(P972, 'Stock List'!$K$11:$K$1010, 0)))*O972), 2), 0)</f>
        <v>0</v>
      </c>
      <c r="BJ972" s="20"/>
      <c r="BK972" s="20">
        <f>IFERROR(ROUND(((INDEX('Stock List'!$M$11:$M$1010, MATCH(R972, 'Stock List'!$K$11:$K$1010, 0))/INDEX('Stock List'!$L$11:$L$1010, MATCH(R972, 'Stock List'!$K$11:$K$1010, 0)))*Q972), 2), 0)</f>
        <v>0</v>
      </c>
      <c r="BL972" s="20"/>
      <c r="BM972" s="20">
        <f>IFERROR(ROUND(((INDEX('Stock List'!$M$11:$M$1010, MATCH(T972, 'Stock List'!$K$11:$K$1010, 0))/INDEX('Stock List'!$L$11:$L$1010, MATCH(T972, 'Stock List'!$K$11:$K$1010, 0)))*S972), 2), 0)</f>
        <v>0</v>
      </c>
      <c r="BN972" s="20"/>
      <c r="BO972" s="20">
        <f>IFERROR(ROUND(((INDEX('Stock List'!$M$11:$M$1010, MATCH(V972, 'Stock List'!$K$11:$K$1010, 0))/INDEX('Stock List'!$L$11:$L$1010, MATCH(V972, 'Stock List'!$K$11:$K$1010, 0)))*U972), 2), 0)</f>
        <v>0</v>
      </c>
      <c r="BP972" s="20"/>
      <c r="BQ972" s="20">
        <f>IFERROR(ROUND(((INDEX('Stock List'!$M$11:$M$1010, MATCH(X972, 'Stock List'!$K$11:$K$1010, 0))/INDEX('Stock List'!$L$11:$L$1010, MATCH(X972, 'Stock List'!$K$11:$K$1010, 0)))*W972), 2), 0)</f>
        <v>0</v>
      </c>
      <c r="BR972" s="20"/>
      <c r="BS972" s="20">
        <f>IFERROR(ROUND(((INDEX('Stock List'!$M$11:$M$1010, MATCH(Z972, 'Stock List'!$K$11:$K$1010, 0))/INDEX('Stock List'!$L$11:$L$1010, MATCH(Z972, 'Stock List'!$K$11:$K$1010, 0)))*Y972), 2), 0)</f>
        <v>0</v>
      </c>
      <c r="BT972" s="20"/>
      <c r="BU972" s="20">
        <f>IFERROR(ROUND(((INDEX('Stock List'!$M$11:$M$1010, MATCH(AB972, 'Stock List'!$K$11:$K$1010, 0))/INDEX('Stock List'!$L$11:$L$1010, MATCH(AB972, 'Stock List'!$K$11:$K$1010, 0)))*AA972), 2), 0)</f>
        <v>0</v>
      </c>
      <c r="BV972" s="20"/>
      <c r="BW972" s="20">
        <f>IFERROR(ROUND(((INDEX('Stock List'!$M$11:$M$1010, MATCH(AD972, 'Stock List'!$K$11:$K$1010, 0))/INDEX('Stock List'!$L$11:$L$1010, MATCH(AD972, 'Stock List'!$K$11:$K$1010, 0)))*AC972), 2), 0)</f>
        <v>0</v>
      </c>
      <c r="BX972" s="20"/>
      <c r="BY972" s="20">
        <f>IFERROR(ROUND(((INDEX('Stock List'!$M$11:$M$1010, MATCH(AF972, 'Stock List'!$K$11:$K$1010, 0))/INDEX('Stock List'!$L$11:$L$1010, MATCH(AF972, 'Stock List'!$K$11:$K$1010, 0)))*AE972), 2), 0)</f>
        <v>0</v>
      </c>
      <c r="BZ972" s="20"/>
      <c r="CA972" s="20">
        <f>IFERROR(ROUND(((INDEX('Stock List'!$M$11:$M$1010, MATCH(AH972, 'Stock List'!$K$11:$K$1010, 0))/INDEX('Stock List'!$L$11:$L$1010, MATCH(AH972, 'Stock List'!$K$11:$K$1010, 0)))*AG972), 2), 0)</f>
        <v>0</v>
      </c>
      <c r="CB972" s="20"/>
      <c r="CC972" s="20">
        <f>IFERROR(ROUND(((INDEX('Stock List'!$M$11:$M$1010, MATCH(AJ972, 'Stock List'!$K$11:$K$1010, 0))/INDEX('Stock List'!$L$11:$L$1010, MATCH(AJ972, 'Stock List'!$K$11:$K$1010, 0)))*AI972), 2), 0)</f>
        <v>0</v>
      </c>
      <c r="CD972" s="20"/>
      <c r="CE972" s="20">
        <f>IFERROR(ROUND(((INDEX('Stock List'!$M$11:$M$1010, MATCH(AL972, 'Stock List'!$K$11:$K$1010, 0))/INDEX('Stock List'!$L$11:$L$1010, MATCH(AL972, 'Stock List'!$K$11:$K$1010, 0)))*AK972), 2), 0)</f>
        <v>0</v>
      </c>
      <c r="CF972" s="20"/>
      <c r="CG972" s="20">
        <f>IFERROR(ROUND(((INDEX('Stock List'!$M$11:$M$1010, MATCH(AN972, 'Stock List'!$K$11:$K$1010, 0))/INDEX('Stock List'!$L$11:$L$1010, MATCH(AN972, 'Stock List'!$K$11:$K$1010, 0)))*AM972), 2), 0)</f>
        <v>0</v>
      </c>
      <c r="CH972" s="20"/>
      <c r="CI972" s="20">
        <f>IFERROR(ROUND(((INDEX('Stock List'!$M$11:$M$1010, MATCH(AP972, 'Stock List'!$K$11:$K$1010, 0))/INDEX('Stock List'!$L$11:$L$1010, MATCH(AP972, 'Stock List'!$K$11:$K$1010, 0)))*AO972), 2), 0)</f>
        <v>0</v>
      </c>
      <c r="CJ972" s="20"/>
      <c r="CK972" s="20">
        <f>IFERROR(ROUND(((INDEX('Stock List'!$M$11:$M$1010, MATCH(AR972, 'Stock List'!$K$11:$K$1010, 0))/INDEX('Stock List'!$L$11:$L$1010, MATCH(AR972, 'Stock List'!$K$11:$K$1010, 0)))*AQ972), 2), 0)</f>
        <v>0</v>
      </c>
      <c r="CL972" s="20"/>
      <c r="CM972" s="20">
        <f>IFERROR(ROUND(((INDEX('Stock List'!$M$11:$M$1010, MATCH(AT972, 'Stock List'!$K$11:$K$1010, 0))/INDEX('Stock List'!$L$11:$L$1010, MATCH(AT972, 'Stock List'!$K$11:$K$1010, 0)))*AS972), 2), 0)</f>
        <v>0</v>
      </c>
      <c r="CN972" s="20"/>
      <c r="CO972" s="20">
        <f>IFERROR(ROUND(((INDEX('Stock List'!$M$11:$M$1010, MATCH(AV972, 'Stock List'!$K$11:$K$1010, 0))/INDEX('Stock List'!$L$11:$L$1010, MATCH(AV972, 'Stock List'!$K$11:$K$1010, 0)))*AU972), 2), 0)</f>
        <v>0</v>
      </c>
      <c r="CP972" s="20"/>
      <c r="CQ972" s="20">
        <f>IFERROR(ROUND(((INDEX('Stock List'!$M$11:$M$1010, MATCH(AX972, 'Stock List'!$K$11:$K$1010, 0))/INDEX('Stock List'!$L$11:$L$1010, MATCH(AX972, 'Stock List'!$K$11:$K$1010, 0)))*AW972), 2), 0)</f>
        <v>0</v>
      </c>
      <c r="CR972" s="22"/>
      <c r="CT972" s="106" t="str">
        <f t="shared" ref="CT972:CT1010" si="808">IF(OR($J972="", $G972=""), "", ROUND($J972*$G972, 2))</f>
        <v/>
      </c>
      <c r="CU972" s="22" t="str">
        <f t="shared" ref="CU972:CU1010" si="809">IF(OR($C972="", $G972=""), "", ROUND($C972*$G972, 2))</f>
        <v/>
      </c>
      <c r="CX972" s="106" t="str">
        <f t="shared" ref="CX972:CX1010" si="810">IF($H972="", "", SUM($BE972:$CR972)*$G972)</f>
        <v/>
      </c>
      <c r="CY972" s="20" t="str">
        <f t="shared" ref="CY972:CY1010" si="811">IF($H972="", "", $J972*$G972)</f>
        <v/>
      </c>
      <c r="CZ972" s="22" t="str">
        <f t="shared" ref="CZ972:CZ1010" si="812">IF($H972="", "", CY972-CX972)</f>
        <v/>
      </c>
      <c r="DB972" s="76" t="str">
        <f>IF($H972="", "", COUNTIF($G$11:$G$1010, "&gt;"&amp;$G972)+1+COUNTIF($G$11:$G972, $G972)-1)</f>
        <v/>
      </c>
      <c r="DC972" s="76" t="str">
        <f>IF($H972="", "", COUNTIF($CZ$11:$CZ$1010, "&gt;"&amp;$CZ972)+1+COUNTIF($CZ$11:$CZ972, $CZ972)-1)</f>
        <v/>
      </c>
      <c r="DE972" s="147" t="str">
        <f t="shared" ref="DE972:DE1010" si="813">IF(L972="", "", IF(COUNTIF($BC$11:$BC$1010, L972)&gt;0, "", "X"))</f>
        <v/>
      </c>
      <c r="DF972" s="148"/>
      <c r="DG972" s="19" t="str">
        <f t="shared" ref="DG972:DG1010" si="814">IF(K972="", "", K972*$G972)</f>
        <v/>
      </c>
      <c r="DH972" s="153" t="str">
        <f t="shared" ref="DH972:DH1010" si="815">IF(L972="", "", L972)</f>
        <v/>
      </c>
      <c r="DI972" s="19" t="str">
        <f t="shared" si="767"/>
        <v/>
      </c>
      <c r="DJ972" s="153" t="str">
        <f t="shared" si="768"/>
        <v/>
      </c>
      <c r="DK972" s="19" t="str">
        <f t="shared" si="769"/>
        <v/>
      </c>
      <c r="DL972" s="153" t="str">
        <f t="shared" si="770"/>
        <v/>
      </c>
      <c r="DM972" s="19" t="str">
        <f t="shared" si="771"/>
        <v/>
      </c>
      <c r="DN972" s="153" t="str">
        <f t="shared" si="772"/>
        <v/>
      </c>
      <c r="DO972" s="19" t="str">
        <f t="shared" si="773"/>
        <v/>
      </c>
      <c r="DP972" s="153" t="str">
        <f t="shared" si="774"/>
        <v/>
      </c>
      <c r="DQ972" s="19" t="str">
        <f t="shared" si="775"/>
        <v/>
      </c>
      <c r="DR972" s="153" t="str">
        <f t="shared" si="776"/>
        <v/>
      </c>
      <c r="DS972" s="19" t="str">
        <f t="shared" si="777"/>
        <v/>
      </c>
      <c r="DT972" s="153" t="str">
        <f t="shared" si="778"/>
        <v/>
      </c>
      <c r="DU972" s="19" t="str">
        <f t="shared" si="779"/>
        <v/>
      </c>
      <c r="DV972" s="153" t="str">
        <f t="shared" si="780"/>
        <v/>
      </c>
      <c r="DW972" s="19" t="str">
        <f t="shared" si="781"/>
        <v/>
      </c>
      <c r="DX972" s="153" t="str">
        <f t="shared" si="782"/>
        <v/>
      </c>
      <c r="DY972" s="19" t="str">
        <f t="shared" si="783"/>
        <v/>
      </c>
      <c r="DZ972" s="153" t="str">
        <f t="shared" si="784"/>
        <v/>
      </c>
      <c r="EA972" s="19" t="str">
        <f t="shared" si="785"/>
        <v/>
      </c>
      <c r="EB972" s="153" t="str">
        <f t="shared" si="786"/>
        <v/>
      </c>
      <c r="EC972" s="19" t="str">
        <f t="shared" si="787"/>
        <v/>
      </c>
      <c r="ED972" s="153" t="str">
        <f t="shared" si="788"/>
        <v/>
      </c>
      <c r="EE972" s="19" t="str">
        <f t="shared" si="789"/>
        <v/>
      </c>
      <c r="EF972" s="153" t="str">
        <f t="shared" si="790"/>
        <v/>
      </c>
      <c r="EG972" s="19" t="str">
        <f t="shared" si="791"/>
        <v/>
      </c>
      <c r="EH972" s="153" t="str">
        <f t="shared" si="792"/>
        <v/>
      </c>
      <c r="EI972" s="19" t="str">
        <f t="shared" si="793"/>
        <v/>
      </c>
      <c r="EJ972" s="153" t="str">
        <f t="shared" si="794"/>
        <v/>
      </c>
      <c r="EK972" s="19" t="str">
        <f t="shared" si="795"/>
        <v/>
      </c>
      <c r="EL972" s="153" t="str">
        <f t="shared" si="796"/>
        <v/>
      </c>
      <c r="EM972" s="19" t="str">
        <f t="shared" si="797"/>
        <v/>
      </c>
      <c r="EN972" s="153" t="str">
        <f t="shared" si="798"/>
        <v/>
      </c>
      <c r="EO972" s="19" t="str">
        <f t="shared" si="799"/>
        <v/>
      </c>
      <c r="EP972" s="153" t="str">
        <f t="shared" si="800"/>
        <v/>
      </c>
      <c r="EQ972" s="19" t="str">
        <f t="shared" si="801"/>
        <v/>
      </c>
      <c r="ER972" s="153" t="str">
        <f t="shared" si="802"/>
        <v/>
      </c>
      <c r="ES972" s="19" t="str">
        <f t="shared" si="803"/>
        <v/>
      </c>
      <c r="ET972" s="153" t="str">
        <f t="shared" si="804"/>
        <v/>
      </c>
    </row>
    <row r="973" spans="1:150" x14ac:dyDescent="0.25">
      <c r="A973" s="31"/>
      <c r="B973" s="91" t="str">
        <f t="shared" si="805"/>
        <v/>
      </c>
      <c r="C973" s="20" t="str">
        <f t="shared" si="765"/>
        <v/>
      </c>
      <c r="D973" s="97" t="str">
        <f t="shared" si="766"/>
        <v/>
      </c>
      <c r="E973" s="62" t="str">
        <f t="shared" si="806"/>
        <v/>
      </c>
      <c r="F973" s="31"/>
      <c r="G973" s="282"/>
      <c r="H973" s="283"/>
      <c r="I973" s="284"/>
      <c r="J973" s="285"/>
      <c r="K973" s="286"/>
      <c r="L973" s="287"/>
      <c r="M973" s="288"/>
      <c r="N973" s="287"/>
      <c r="O973" s="288"/>
      <c r="P973" s="287"/>
      <c r="Q973" s="288"/>
      <c r="R973" s="287"/>
      <c r="S973" s="288"/>
      <c r="T973" s="287"/>
      <c r="U973" s="288"/>
      <c r="V973" s="287"/>
      <c r="W973" s="288"/>
      <c r="X973" s="287"/>
      <c r="Y973" s="288"/>
      <c r="Z973" s="287"/>
      <c r="AA973" s="288"/>
      <c r="AB973" s="287"/>
      <c r="AC973" s="288"/>
      <c r="AD973" s="287"/>
      <c r="AE973" s="288"/>
      <c r="AF973" s="287"/>
      <c r="AG973" s="288"/>
      <c r="AH973" s="287"/>
      <c r="AI973" s="288"/>
      <c r="AJ973" s="287"/>
      <c r="AK973" s="288"/>
      <c r="AL973" s="287"/>
      <c r="AM973" s="288"/>
      <c r="AN973" s="287"/>
      <c r="AO973" s="288"/>
      <c r="AP973" s="287"/>
      <c r="AQ973" s="288"/>
      <c r="AR973" s="287"/>
      <c r="AS973" s="288"/>
      <c r="AT973" s="287"/>
      <c r="AU973" s="288"/>
      <c r="AV973" s="287"/>
      <c r="AW973" s="288"/>
      <c r="AX973" s="287"/>
      <c r="AY973" s="31"/>
      <c r="BA973" s="76" t="str">
        <f t="shared" si="807"/>
        <v/>
      </c>
      <c r="BC973" s="76" t="str">
        <f>IF('Stock List'!$K973="", "", 'Stock List'!$K973)</f>
        <v/>
      </c>
      <c r="BE973" s="106">
        <f>IFERROR(ROUND(((INDEX('Stock List'!$M$11:$M$1010, MATCH(L973, 'Stock List'!$K$11:$K$1010, 0))/INDEX('Stock List'!$L$11:$L$1010, MATCH(L973, 'Stock List'!$K$11:$K$1010, 0)))*K973), 2), 0)</f>
        <v>0</v>
      </c>
      <c r="BF973" s="20"/>
      <c r="BG973" s="20">
        <f>IFERROR(ROUND(((INDEX('Stock List'!$M$11:$M$1010, MATCH(N973, 'Stock List'!$K$11:$K$1010, 0))/INDEX('Stock List'!$L$11:$L$1010, MATCH(N973, 'Stock List'!$K$11:$K$1010, 0)))*M973), 2), 0)</f>
        <v>0</v>
      </c>
      <c r="BH973" s="20"/>
      <c r="BI973" s="20">
        <f>IFERROR(ROUND(((INDEX('Stock List'!$M$11:$M$1010, MATCH(P973, 'Stock List'!$K$11:$K$1010, 0))/INDEX('Stock List'!$L$11:$L$1010, MATCH(P973, 'Stock List'!$K$11:$K$1010, 0)))*O973), 2), 0)</f>
        <v>0</v>
      </c>
      <c r="BJ973" s="20"/>
      <c r="BK973" s="20">
        <f>IFERROR(ROUND(((INDEX('Stock List'!$M$11:$M$1010, MATCH(R973, 'Stock List'!$K$11:$K$1010, 0))/INDEX('Stock List'!$L$11:$L$1010, MATCH(R973, 'Stock List'!$K$11:$K$1010, 0)))*Q973), 2), 0)</f>
        <v>0</v>
      </c>
      <c r="BL973" s="20"/>
      <c r="BM973" s="20">
        <f>IFERROR(ROUND(((INDEX('Stock List'!$M$11:$M$1010, MATCH(T973, 'Stock List'!$K$11:$K$1010, 0))/INDEX('Stock List'!$L$11:$L$1010, MATCH(T973, 'Stock List'!$K$11:$K$1010, 0)))*S973), 2), 0)</f>
        <v>0</v>
      </c>
      <c r="BN973" s="20"/>
      <c r="BO973" s="20">
        <f>IFERROR(ROUND(((INDEX('Stock List'!$M$11:$M$1010, MATCH(V973, 'Stock List'!$K$11:$K$1010, 0))/INDEX('Stock List'!$L$11:$L$1010, MATCH(V973, 'Stock List'!$K$11:$K$1010, 0)))*U973), 2), 0)</f>
        <v>0</v>
      </c>
      <c r="BP973" s="20"/>
      <c r="BQ973" s="20">
        <f>IFERROR(ROUND(((INDEX('Stock List'!$M$11:$M$1010, MATCH(X973, 'Stock List'!$K$11:$K$1010, 0))/INDEX('Stock List'!$L$11:$L$1010, MATCH(X973, 'Stock List'!$K$11:$K$1010, 0)))*W973), 2), 0)</f>
        <v>0</v>
      </c>
      <c r="BR973" s="20"/>
      <c r="BS973" s="20">
        <f>IFERROR(ROUND(((INDEX('Stock List'!$M$11:$M$1010, MATCH(Z973, 'Stock List'!$K$11:$K$1010, 0))/INDEX('Stock List'!$L$11:$L$1010, MATCH(Z973, 'Stock List'!$K$11:$K$1010, 0)))*Y973), 2), 0)</f>
        <v>0</v>
      </c>
      <c r="BT973" s="20"/>
      <c r="BU973" s="20">
        <f>IFERROR(ROUND(((INDEX('Stock List'!$M$11:$M$1010, MATCH(AB973, 'Stock List'!$K$11:$K$1010, 0))/INDEX('Stock List'!$L$11:$L$1010, MATCH(AB973, 'Stock List'!$K$11:$K$1010, 0)))*AA973), 2), 0)</f>
        <v>0</v>
      </c>
      <c r="BV973" s="20"/>
      <c r="BW973" s="20">
        <f>IFERROR(ROUND(((INDEX('Stock List'!$M$11:$M$1010, MATCH(AD973, 'Stock List'!$K$11:$K$1010, 0))/INDEX('Stock List'!$L$11:$L$1010, MATCH(AD973, 'Stock List'!$K$11:$K$1010, 0)))*AC973), 2), 0)</f>
        <v>0</v>
      </c>
      <c r="BX973" s="20"/>
      <c r="BY973" s="20">
        <f>IFERROR(ROUND(((INDEX('Stock List'!$M$11:$M$1010, MATCH(AF973, 'Stock List'!$K$11:$K$1010, 0))/INDEX('Stock List'!$L$11:$L$1010, MATCH(AF973, 'Stock List'!$K$11:$K$1010, 0)))*AE973), 2), 0)</f>
        <v>0</v>
      </c>
      <c r="BZ973" s="20"/>
      <c r="CA973" s="20">
        <f>IFERROR(ROUND(((INDEX('Stock List'!$M$11:$M$1010, MATCH(AH973, 'Stock List'!$K$11:$K$1010, 0))/INDEX('Stock List'!$L$11:$L$1010, MATCH(AH973, 'Stock List'!$K$11:$K$1010, 0)))*AG973), 2), 0)</f>
        <v>0</v>
      </c>
      <c r="CB973" s="20"/>
      <c r="CC973" s="20">
        <f>IFERROR(ROUND(((INDEX('Stock List'!$M$11:$M$1010, MATCH(AJ973, 'Stock List'!$K$11:$K$1010, 0))/INDEX('Stock List'!$L$11:$L$1010, MATCH(AJ973, 'Stock List'!$K$11:$K$1010, 0)))*AI973), 2), 0)</f>
        <v>0</v>
      </c>
      <c r="CD973" s="20"/>
      <c r="CE973" s="20">
        <f>IFERROR(ROUND(((INDEX('Stock List'!$M$11:$M$1010, MATCH(AL973, 'Stock List'!$K$11:$K$1010, 0))/INDEX('Stock List'!$L$11:$L$1010, MATCH(AL973, 'Stock List'!$K$11:$K$1010, 0)))*AK973), 2), 0)</f>
        <v>0</v>
      </c>
      <c r="CF973" s="20"/>
      <c r="CG973" s="20">
        <f>IFERROR(ROUND(((INDEX('Stock List'!$M$11:$M$1010, MATCH(AN973, 'Stock List'!$K$11:$K$1010, 0))/INDEX('Stock List'!$L$11:$L$1010, MATCH(AN973, 'Stock List'!$K$11:$K$1010, 0)))*AM973), 2), 0)</f>
        <v>0</v>
      </c>
      <c r="CH973" s="20"/>
      <c r="CI973" s="20">
        <f>IFERROR(ROUND(((INDEX('Stock List'!$M$11:$M$1010, MATCH(AP973, 'Stock List'!$K$11:$K$1010, 0))/INDEX('Stock List'!$L$11:$L$1010, MATCH(AP973, 'Stock List'!$K$11:$K$1010, 0)))*AO973), 2), 0)</f>
        <v>0</v>
      </c>
      <c r="CJ973" s="20"/>
      <c r="CK973" s="20">
        <f>IFERROR(ROUND(((INDEX('Stock List'!$M$11:$M$1010, MATCH(AR973, 'Stock List'!$K$11:$K$1010, 0))/INDEX('Stock List'!$L$11:$L$1010, MATCH(AR973, 'Stock List'!$K$11:$K$1010, 0)))*AQ973), 2), 0)</f>
        <v>0</v>
      </c>
      <c r="CL973" s="20"/>
      <c r="CM973" s="20">
        <f>IFERROR(ROUND(((INDEX('Stock List'!$M$11:$M$1010, MATCH(AT973, 'Stock List'!$K$11:$K$1010, 0))/INDEX('Stock List'!$L$11:$L$1010, MATCH(AT973, 'Stock List'!$K$11:$K$1010, 0)))*AS973), 2), 0)</f>
        <v>0</v>
      </c>
      <c r="CN973" s="20"/>
      <c r="CO973" s="20">
        <f>IFERROR(ROUND(((INDEX('Stock List'!$M$11:$M$1010, MATCH(AV973, 'Stock List'!$K$11:$K$1010, 0))/INDEX('Stock List'!$L$11:$L$1010, MATCH(AV973, 'Stock List'!$K$11:$K$1010, 0)))*AU973), 2), 0)</f>
        <v>0</v>
      </c>
      <c r="CP973" s="20"/>
      <c r="CQ973" s="20">
        <f>IFERROR(ROUND(((INDEX('Stock List'!$M$11:$M$1010, MATCH(AX973, 'Stock List'!$K$11:$K$1010, 0))/INDEX('Stock List'!$L$11:$L$1010, MATCH(AX973, 'Stock List'!$K$11:$K$1010, 0)))*AW973), 2), 0)</f>
        <v>0</v>
      </c>
      <c r="CR973" s="22"/>
      <c r="CT973" s="106" t="str">
        <f t="shared" si="808"/>
        <v/>
      </c>
      <c r="CU973" s="22" t="str">
        <f t="shared" si="809"/>
        <v/>
      </c>
      <c r="CX973" s="106" t="str">
        <f t="shared" si="810"/>
        <v/>
      </c>
      <c r="CY973" s="20" t="str">
        <f t="shared" si="811"/>
        <v/>
      </c>
      <c r="CZ973" s="22" t="str">
        <f t="shared" si="812"/>
        <v/>
      </c>
      <c r="DB973" s="76" t="str">
        <f>IF($H973="", "", COUNTIF($G$11:$G$1010, "&gt;"&amp;$G973)+1+COUNTIF($G$11:$G973, $G973)-1)</f>
        <v/>
      </c>
      <c r="DC973" s="76" t="str">
        <f>IF($H973="", "", COUNTIF($CZ$11:$CZ$1010, "&gt;"&amp;$CZ973)+1+COUNTIF($CZ$11:$CZ973, $CZ973)-1)</f>
        <v/>
      </c>
      <c r="DE973" s="147" t="str">
        <f t="shared" si="813"/>
        <v/>
      </c>
      <c r="DF973" s="148"/>
      <c r="DG973" s="19" t="str">
        <f t="shared" si="814"/>
        <v/>
      </c>
      <c r="DH973" s="153" t="str">
        <f t="shared" si="815"/>
        <v/>
      </c>
      <c r="DI973" s="19" t="str">
        <f t="shared" si="767"/>
        <v/>
      </c>
      <c r="DJ973" s="153" t="str">
        <f t="shared" si="768"/>
        <v/>
      </c>
      <c r="DK973" s="19" t="str">
        <f t="shared" si="769"/>
        <v/>
      </c>
      <c r="DL973" s="153" t="str">
        <f t="shared" si="770"/>
        <v/>
      </c>
      <c r="DM973" s="19" t="str">
        <f t="shared" si="771"/>
        <v/>
      </c>
      <c r="DN973" s="153" t="str">
        <f t="shared" si="772"/>
        <v/>
      </c>
      <c r="DO973" s="19" t="str">
        <f t="shared" si="773"/>
        <v/>
      </c>
      <c r="DP973" s="153" t="str">
        <f t="shared" si="774"/>
        <v/>
      </c>
      <c r="DQ973" s="19" t="str">
        <f t="shared" si="775"/>
        <v/>
      </c>
      <c r="DR973" s="153" t="str">
        <f t="shared" si="776"/>
        <v/>
      </c>
      <c r="DS973" s="19" t="str">
        <f t="shared" si="777"/>
        <v/>
      </c>
      <c r="DT973" s="153" t="str">
        <f t="shared" si="778"/>
        <v/>
      </c>
      <c r="DU973" s="19" t="str">
        <f t="shared" si="779"/>
        <v/>
      </c>
      <c r="DV973" s="153" t="str">
        <f t="shared" si="780"/>
        <v/>
      </c>
      <c r="DW973" s="19" t="str">
        <f t="shared" si="781"/>
        <v/>
      </c>
      <c r="DX973" s="153" t="str">
        <f t="shared" si="782"/>
        <v/>
      </c>
      <c r="DY973" s="19" t="str">
        <f t="shared" si="783"/>
        <v/>
      </c>
      <c r="DZ973" s="153" t="str">
        <f t="shared" si="784"/>
        <v/>
      </c>
      <c r="EA973" s="19" t="str">
        <f t="shared" si="785"/>
        <v/>
      </c>
      <c r="EB973" s="153" t="str">
        <f t="shared" si="786"/>
        <v/>
      </c>
      <c r="EC973" s="19" t="str">
        <f t="shared" si="787"/>
        <v/>
      </c>
      <c r="ED973" s="153" t="str">
        <f t="shared" si="788"/>
        <v/>
      </c>
      <c r="EE973" s="19" t="str">
        <f t="shared" si="789"/>
        <v/>
      </c>
      <c r="EF973" s="153" t="str">
        <f t="shared" si="790"/>
        <v/>
      </c>
      <c r="EG973" s="19" t="str">
        <f t="shared" si="791"/>
        <v/>
      </c>
      <c r="EH973" s="153" t="str">
        <f t="shared" si="792"/>
        <v/>
      </c>
      <c r="EI973" s="19" t="str">
        <f t="shared" si="793"/>
        <v/>
      </c>
      <c r="EJ973" s="153" t="str">
        <f t="shared" si="794"/>
        <v/>
      </c>
      <c r="EK973" s="19" t="str">
        <f t="shared" si="795"/>
        <v/>
      </c>
      <c r="EL973" s="153" t="str">
        <f t="shared" si="796"/>
        <v/>
      </c>
      <c r="EM973" s="19" t="str">
        <f t="shared" si="797"/>
        <v/>
      </c>
      <c r="EN973" s="153" t="str">
        <f t="shared" si="798"/>
        <v/>
      </c>
      <c r="EO973" s="19" t="str">
        <f t="shared" si="799"/>
        <v/>
      </c>
      <c r="EP973" s="153" t="str">
        <f t="shared" si="800"/>
        <v/>
      </c>
      <c r="EQ973" s="19" t="str">
        <f t="shared" si="801"/>
        <v/>
      </c>
      <c r="ER973" s="153" t="str">
        <f t="shared" si="802"/>
        <v/>
      </c>
      <c r="ES973" s="19" t="str">
        <f t="shared" si="803"/>
        <v/>
      </c>
      <c r="ET973" s="153" t="str">
        <f t="shared" si="804"/>
        <v/>
      </c>
    </row>
    <row r="974" spans="1:150" x14ac:dyDescent="0.25">
      <c r="A974" s="31"/>
      <c r="B974" s="91" t="str">
        <f t="shared" si="805"/>
        <v/>
      </c>
      <c r="C974" s="20" t="str">
        <f t="shared" si="765"/>
        <v/>
      </c>
      <c r="D974" s="97" t="str">
        <f t="shared" si="766"/>
        <v/>
      </c>
      <c r="E974" s="62" t="str">
        <f t="shared" si="806"/>
        <v/>
      </c>
      <c r="F974" s="31"/>
      <c r="G974" s="282"/>
      <c r="H974" s="283"/>
      <c r="I974" s="284"/>
      <c r="J974" s="285"/>
      <c r="K974" s="286"/>
      <c r="L974" s="287"/>
      <c r="M974" s="288"/>
      <c r="N974" s="287"/>
      <c r="O974" s="288"/>
      <c r="P974" s="287"/>
      <c r="Q974" s="288"/>
      <c r="R974" s="287"/>
      <c r="S974" s="288"/>
      <c r="T974" s="287"/>
      <c r="U974" s="288"/>
      <c r="V974" s="287"/>
      <c r="W974" s="288"/>
      <c r="X974" s="287"/>
      <c r="Y974" s="288"/>
      <c r="Z974" s="287"/>
      <c r="AA974" s="288"/>
      <c r="AB974" s="287"/>
      <c r="AC974" s="288"/>
      <c r="AD974" s="287"/>
      <c r="AE974" s="288"/>
      <c r="AF974" s="287"/>
      <c r="AG974" s="288"/>
      <c r="AH974" s="287"/>
      <c r="AI974" s="288"/>
      <c r="AJ974" s="287"/>
      <c r="AK974" s="288"/>
      <c r="AL974" s="287"/>
      <c r="AM974" s="288"/>
      <c r="AN974" s="287"/>
      <c r="AO974" s="288"/>
      <c r="AP974" s="287"/>
      <c r="AQ974" s="288"/>
      <c r="AR974" s="287"/>
      <c r="AS974" s="288"/>
      <c r="AT974" s="287"/>
      <c r="AU974" s="288"/>
      <c r="AV974" s="287"/>
      <c r="AW974" s="288"/>
      <c r="AX974" s="287"/>
      <c r="AY974" s="31"/>
      <c r="BA974" s="76" t="str">
        <f t="shared" si="807"/>
        <v/>
      </c>
      <c r="BC974" s="76" t="str">
        <f>IF('Stock List'!$K974="", "", 'Stock List'!$K974)</f>
        <v/>
      </c>
      <c r="BE974" s="106">
        <f>IFERROR(ROUND(((INDEX('Stock List'!$M$11:$M$1010, MATCH(L974, 'Stock List'!$K$11:$K$1010, 0))/INDEX('Stock List'!$L$11:$L$1010, MATCH(L974, 'Stock List'!$K$11:$K$1010, 0)))*K974), 2), 0)</f>
        <v>0</v>
      </c>
      <c r="BF974" s="20"/>
      <c r="BG974" s="20">
        <f>IFERROR(ROUND(((INDEX('Stock List'!$M$11:$M$1010, MATCH(N974, 'Stock List'!$K$11:$K$1010, 0))/INDEX('Stock List'!$L$11:$L$1010, MATCH(N974, 'Stock List'!$K$11:$K$1010, 0)))*M974), 2), 0)</f>
        <v>0</v>
      </c>
      <c r="BH974" s="20"/>
      <c r="BI974" s="20">
        <f>IFERROR(ROUND(((INDEX('Stock List'!$M$11:$M$1010, MATCH(P974, 'Stock List'!$K$11:$K$1010, 0))/INDEX('Stock List'!$L$11:$L$1010, MATCH(P974, 'Stock List'!$K$11:$K$1010, 0)))*O974), 2), 0)</f>
        <v>0</v>
      </c>
      <c r="BJ974" s="20"/>
      <c r="BK974" s="20">
        <f>IFERROR(ROUND(((INDEX('Stock List'!$M$11:$M$1010, MATCH(R974, 'Stock List'!$K$11:$K$1010, 0))/INDEX('Stock List'!$L$11:$L$1010, MATCH(R974, 'Stock List'!$K$11:$K$1010, 0)))*Q974), 2), 0)</f>
        <v>0</v>
      </c>
      <c r="BL974" s="20"/>
      <c r="BM974" s="20">
        <f>IFERROR(ROUND(((INDEX('Stock List'!$M$11:$M$1010, MATCH(T974, 'Stock List'!$K$11:$K$1010, 0))/INDEX('Stock List'!$L$11:$L$1010, MATCH(T974, 'Stock List'!$K$11:$K$1010, 0)))*S974), 2), 0)</f>
        <v>0</v>
      </c>
      <c r="BN974" s="20"/>
      <c r="BO974" s="20">
        <f>IFERROR(ROUND(((INDEX('Stock List'!$M$11:$M$1010, MATCH(V974, 'Stock List'!$K$11:$K$1010, 0))/INDEX('Stock List'!$L$11:$L$1010, MATCH(V974, 'Stock List'!$K$11:$K$1010, 0)))*U974), 2), 0)</f>
        <v>0</v>
      </c>
      <c r="BP974" s="20"/>
      <c r="BQ974" s="20">
        <f>IFERROR(ROUND(((INDEX('Stock List'!$M$11:$M$1010, MATCH(X974, 'Stock List'!$K$11:$K$1010, 0))/INDEX('Stock List'!$L$11:$L$1010, MATCH(X974, 'Stock List'!$K$11:$K$1010, 0)))*W974), 2), 0)</f>
        <v>0</v>
      </c>
      <c r="BR974" s="20"/>
      <c r="BS974" s="20">
        <f>IFERROR(ROUND(((INDEX('Stock List'!$M$11:$M$1010, MATCH(Z974, 'Stock List'!$K$11:$K$1010, 0))/INDEX('Stock List'!$L$11:$L$1010, MATCH(Z974, 'Stock List'!$K$11:$K$1010, 0)))*Y974), 2), 0)</f>
        <v>0</v>
      </c>
      <c r="BT974" s="20"/>
      <c r="BU974" s="20">
        <f>IFERROR(ROUND(((INDEX('Stock List'!$M$11:$M$1010, MATCH(AB974, 'Stock List'!$K$11:$K$1010, 0))/INDEX('Stock List'!$L$11:$L$1010, MATCH(AB974, 'Stock List'!$K$11:$K$1010, 0)))*AA974), 2), 0)</f>
        <v>0</v>
      </c>
      <c r="BV974" s="20"/>
      <c r="BW974" s="20">
        <f>IFERROR(ROUND(((INDEX('Stock List'!$M$11:$M$1010, MATCH(AD974, 'Stock List'!$K$11:$K$1010, 0))/INDEX('Stock List'!$L$11:$L$1010, MATCH(AD974, 'Stock List'!$K$11:$K$1010, 0)))*AC974), 2), 0)</f>
        <v>0</v>
      </c>
      <c r="BX974" s="20"/>
      <c r="BY974" s="20">
        <f>IFERROR(ROUND(((INDEX('Stock List'!$M$11:$M$1010, MATCH(AF974, 'Stock List'!$K$11:$K$1010, 0))/INDEX('Stock List'!$L$11:$L$1010, MATCH(AF974, 'Stock List'!$K$11:$K$1010, 0)))*AE974), 2), 0)</f>
        <v>0</v>
      </c>
      <c r="BZ974" s="20"/>
      <c r="CA974" s="20">
        <f>IFERROR(ROUND(((INDEX('Stock List'!$M$11:$M$1010, MATCH(AH974, 'Stock List'!$K$11:$K$1010, 0))/INDEX('Stock List'!$L$11:$L$1010, MATCH(AH974, 'Stock List'!$K$11:$K$1010, 0)))*AG974), 2), 0)</f>
        <v>0</v>
      </c>
      <c r="CB974" s="20"/>
      <c r="CC974" s="20">
        <f>IFERROR(ROUND(((INDEX('Stock List'!$M$11:$M$1010, MATCH(AJ974, 'Stock List'!$K$11:$K$1010, 0))/INDEX('Stock List'!$L$11:$L$1010, MATCH(AJ974, 'Stock List'!$K$11:$K$1010, 0)))*AI974), 2), 0)</f>
        <v>0</v>
      </c>
      <c r="CD974" s="20"/>
      <c r="CE974" s="20">
        <f>IFERROR(ROUND(((INDEX('Stock List'!$M$11:$M$1010, MATCH(AL974, 'Stock List'!$K$11:$K$1010, 0))/INDEX('Stock List'!$L$11:$L$1010, MATCH(AL974, 'Stock List'!$K$11:$K$1010, 0)))*AK974), 2), 0)</f>
        <v>0</v>
      </c>
      <c r="CF974" s="20"/>
      <c r="CG974" s="20">
        <f>IFERROR(ROUND(((INDEX('Stock List'!$M$11:$M$1010, MATCH(AN974, 'Stock List'!$K$11:$K$1010, 0))/INDEX('Stock List'!$L$11:$L$1010, MATCH(AN974, 'Stock List'!$K$11:$K$1010, 0)))*AM974), 2), 0)</f>
        <v>0</v>
      </c>
      <c r="CH974" s="20"/>
      <c r="CI974" s="20">
        <f>IFERROR(ROUND(((INDEX('Stock List'!$M$11:$M$1010, MATCH(AP974, 'Stock List'!$K$11:$K$1010, 0))/INDEX('Stock List'!$L$11:$L$1010, MATCH(AP974, 'Stock List'!$K$11:$K$1010, 0)))*AO974), 2), 0)</f>
        <v>0</v>
      </c>
      <c r="CJ974" s="20"/>
      <c r="CK974" s="20">
        <f>IFERROR(ROUND(((INDEX('Stock List'!$M$11:$M$1010, MATCH(AR974, 'Stock List'!$K$11:$K$1010, 0))/INDEX('Stock List'!$L$11:$L$1010, MATCH(AR974, 'Stock List'!$K$11:$K$1010, 0)))*AQ974), 2), 0)</f>
        <v>0</v>
      </c>
      <c r="CL974" s="20"/>
      <c r="CM974" s="20">
        <f>IFERROR(ROUND(((INDEX('Stock List'!$M$11:$M$1010, MATCH(AT974, 'Stock List'!$K$11:$K$1010, 0))/INDEX('Stock List'!$L$11:$L$1010, MATCH(AT974, 'Stock List'!$K$11:$K$1010, 0)))*AS974), 2), 0)</f>
        <v>0</v>
      </c>
      <c r="CN974" s="20"/>
      <c r="CO974" s="20">
        <f>IFERROR(ROUND(((INDEX('Stock List'!$M$11:$M$1010, MATCH(AV974, 'Stock List'!$K$11:$K$1010, 0))/INDEX('Stock List'!$L$11:$L$1010, MATCH(AV974, 'Stock List'!$K$11:$K$1010, 0)))*AU974), 2), 0)</f>
        <v>0</v>
      </c>
      <c r="CP974" s="20"/>
      <c r="CQ974" s="20">
        <f>IFERROR(ROUND(((INDEX('Stock List'!$M$11:$M$1010, MATCH(AX974, 'Stock List'!$K$11:$K$1010, 0))/INDEX('Stock List'!$L$11:$L$1010, MATCH(AX974, 'Stock List'!$K$11:$K$1010, 0)))*AW974), 2), 0)</f>
        <v>0</v>
      </c>
      <c r="CR974" s="22"/>
      <c r="CT974" s="106" t="str">
        <f t="shared" si="808"/>
        <v/>
      </c>
      <c r="CU974" s="22" t="str">
        <f t="shared" si="809"/>
        <v/>
      </c>
      <c r="CX974" s="106" t="str">
        <f t="shared" si="810"/>
        <v/>
      </c>
      <c r="CY974" s="20" t="str">
        <f t="shared" si="811"/>
        <v/>
      </c>
      <c r="CZ974" s="22" t="str">
        <f t="shared" si="812"/>
        <v/>
      </c>
      <c r="DB974" s="76" t="str">
        <f>IF($H974="", "", COUNTIF($G$11:$G$1010, "&gt;"&amp;$G974)+1+COUNTIF($G$11:$G974, $G974)-1)</f>
        <v/>
      </c>
      <c r="DC974" s="76" t="str">
        <f>IF($H974="", "", COUNTIF($CZ$11:$CZ$1010, "&gt;"&amp;$CZ974)+1+COUNTIF($CZ$11:$CZ974, $CZ974)-1)</f>
        <v/>
      </c>
      <c r="DE974" s="147" t="str">
        <f t="shared" si="813"/>
        <v/>
      </c>
      <c r="DF974" s="148"/>
      <c r="DG974" s="19" t="str">
        <f t="shared" si="814"/>
        <v/>
      </c>
      <c r="DH974" s="153" t="str">
        <f t="shared" si="815"/>
        <v/>
      </c>
      <c r="DI974" s="19" t="str">
        <f t="shared" si="767"/>
        <v/>
      </c>
      <c r="DJ974" s="153" t="str">
        <f t="shared" si="768"/>
        <v/>
      </c>
      <c r="DK974" s="19" t="str">
        <f t="shared" si="769"/>
        <v/>
      </c>
      <c r="DL974" s="153" t="str">
        <f t="shared" si="770"/>
        <v/>
      </c>
      <c r="DM974" s="19" t="str">
        <f t="shared" si="771"/>
        <v/>
      </c>
      <c r="DN974" s="153" t="str">
        <f t="shared" si="772"/>
        <v/>
      </c>
      <c r="DO974" s="19" t="str">
        <f t="shared" si="773"/>
        <v/>
      </c>
      <c r="DP974" s="153" t="str">
        <f t="shared" si="774"/>
        <v/>
      </c>
      <c r="DQ974" s="19" t="str">
        <f t="shared" si="775"/>
        <v/>
      </c>
      <c r="DR974" s="153" t="str">
        <f t="shared" si="776"/>
        <v/>
      </c>
      <c r="DS974" s="19" t="str">
        <f t="shared" si="777"/>
        <v/>
      </c>
      <c r="DT974" s="153" t="str">
        <f t="shared" si="778"/>
        <v/>
      </c>
      <c r="DU974" s="19" t="str">
        <f t="shared" si="779"/>
        <v/>
      </c>
      <c r="DV974" s="153" t="str">
        <f t="shared" si="780"/>
        <v/>
      </c>
      <c r="DW974" s="19" t="str">
        <f t="shared" si="781"/>
        <v/>
      </c>
      <c r="DX974" s="153" t="str">
        <f t="shared" si="782"/>
        <v/>
      </c>
      <c r="DY974" s="19" t="str">
        <f t="shared" si="783"/>
        <v/>
      </c>
      <c r="DZ974" s="153" t="str">
        <f t="shared" si="784"/>
        <v/>
      </c>
      <c r="EA974" s="19" t="str">
        <f t="shared" si="785"/>
        <v/>
      </c>
      <c r="EB974" s="153" t="str">
        <f t="shared" si="786"/>
        <v/>
      </c>
      <c r="EC974" s="19" t="str">
        <f t="shared" si="787"/>
        <v/>
      </c>
      <c r="ED974" s="153" t="str">
        <f t="shared" si="788"/>
        <v/>
      </c>
      <c r="EE974" s="19" t="str">
        <f t="shared" si="789"/>
        <v/>
      </c>
      <c r="EF974" s="153" t="str">
        <f t="shared" si="790"/>
        <v/>
      </c>
      <c r="EG974" s="19" t="str">
        <f t="shared" si="791"/>
        <v/>
      </c>
      <c r="EH974" s="153" t="str">
        <f t="shared" si="792"/>
        <v/>
      </c>
      <c r="EI974" s="19" t="str">
        <f t="shared" si="793"/>
        <v/>
      </c>
      <c r="EJ974" s="153" t="str">
        <f t="shared" si="794"/>
        <v/>
      </c>
      <c r="EK974" s="19" t="str">
        <f t="shared" si="795"/>
        <v/>
      </c>
      <c r="EL974" s="153" t="str">
        <f t="shared" si="796"/>
        <v/>
      </c>
      <c r="EM974" s="19" t="str">
        <f t="shared" si="797"/>
        <v/>
      </c>
      <c r="EN974" s="153" t="str">
        <f t="shared" si="798"/>
        <v/>
      </c>
      <c r="EO974" s="19" t="str">
        <f t="shared" si="799"/>
        <v/>
      </c>
      <c r="EP974" s="153" t="str">
        <f t="shared" si="800"/>
        <v/>
      </c>
      <c r="EQ974" s="19" t="str">
        <f t="shared" si="801"/>
        <v/>
      </c>
      <c r="ER974" s="153" t="str">
        <f t="shared" si="802"/>
        <v/>
      </c>
      <c r="ES974" s="19" t="str">
        <f t="shared" si="803"/>
        <v/>
      </c>
      <c r="ET974" s="153" t="str">
        <f t="shared" si="804"/>
        <v/>
      </c>
    </row>
    <row r="975" spans="1:150" x14ac:dyDescent="0.25">
      <c r="A975" s="31"/>
      <c r="B975" s="91" t="str">
        <f t="shared" si="805"/>
        <v/>
      </c>
      <c r="C975" s="20" t="str">
        <f t="shared" si="765"/>
        <v/>
      </c>
      <c r="D975" s="97" t="str">
        <f t="shared" si="766"/>
        <v/>
      </c>
      <c r="E975" s="62" t="str">
        <f t="shared" si="806"/>
        <v/>
      </c>
      <c r="F975" s="31"/>
      <c r="G975" s="282"/>
      <c r="H975" s="283"/>
      <c r="I975" s="284"/>
      <c r="J975" s="285"/>
      <c r="K975" s="286"/>
      <c r="L975" s="287"/>
      <c r="M975" s="288"/>
      <c r="N975" s="287"/>
      <c r="O975" s="288"/>
      <c r="P975" s="287"/>
      <c r="Q975" s="288"/>
      <c r="R975" s="287"/>
      <c r="S975" s="288"/>
      <c r="T975" s="287"/>
      <c r="U975" s="288"/>
      <c r="V975" s="287"/>
      <c r="W975" s="288"/>
      <c r="X975" s="287"/>
      <c r="Y975" s="288"/>
      <c r="Z975" s="287"/>
      <c r="AA975" s="288"/>
      <c r="AB975" s="287"/>
      <c r="AC975" s="288"/>
      <c r="AD975" s="287"/>
      <c r="AE975" s="288"/>
      <c r="AF975" s="287"/>
      <c r="AG975" s="288"/>
      <c r="AH975" s="287"/>
      <c r="AI975" s="288"/>
      <c r="AJ975" s="287"/>
      <c r="AK975" s="288"/>
      <c r="AL975" s="287"/>
      <c r="AM975" s="288"/>
      <c r="AN975" s="287"/>
      <c r="AO975" s="288"/>
      <c r="AP975" s="287"/>
      <c r="AQ975" s="288"/>
      <c r="AR975" s="287"/>
      <c r="AS975" s="288"/>
      <c r="AT975" s="287"/>
      <c r="AU975" s="288"/>
      <c r="AV975" s="287"/>
      <c r="AW975" s="288"/>
      <c r="AX975" s="287"/>
      <c r="AY975" s="31"/>
      <c r="BA975" s="76" t="str">
        <f t="shared" si="807"/>
        <v/>
      </c>
      <c r="BC975" s="76" t="str">
        <f>IF('Stock List'!$K975="", "", 'Stock List'!$K975)</f>
        <v/>
      </c>
      <c r="BE975" s="106">
        <f>IFERROR(ROUND(((INDEX('Stock List'!$M$11:$M$1010, MATCH(L975, 'Stock List'!$K$11:$K$1010, 0))/INDEX('Stock List'!$L$11:$L$1010, MATCH(L975, 'Stock List'!$K$11:$K$1010, 0)))*K975), 2), 0)</f>
        <v>0</v>
      </c>
      <c r="BF975" s="20"/>
      <c r="BG975" s="20">
        <f>IFERROR(ROUND(((INDEX('Stock List'!$M$11:$M$1010, MATCH(N975, 'Stock List'!$K$11:$K$1010, 0))/INDEX('Stock List'!$L$11:$L$1010, MATCH(N975, 'Stock List'!$K$11:$K$1010, 0)))*M975), 2), 0)</f>
        <v>0</v>
      </c>
      <c r="BH975" s="20"/>
      <c r="BI975" s="20">
        <f>IFERROR(ROUND(((INDEX('Stock List'!$M$11:$M$1010, MATCH(P975, 'Stock List'!$K$11:$K$1010, 0))/INDEX('Stock List'!$L$11:$L$1010, MATCH(P975, 'Stock List'!$K$11:$K$1010, 0)))*O975), 2), 0)</f>
        <v>0</v>
      </c>
      <c r="BJ975" s="20"/>
      <c r="BK975" s="20">
        <f>IFERROR(ROUND(((INDEX('Stock List'!$M$11:$M$1010, MATCH(R975, 'Stock List'!$K$11:$K$1010, 0))/INDEX('Stock List'!$L$11:$L$1010, MATCH(R975, 'Stock List'!$K$11:$K$1010, 0)))*Q975), 2), 0)</f>
        <v>0</v>
      </c>
      <c r="BL975" s="20"/>
      <c r="BM975" s="20">
        <f>IFERROR(ROUND(((INDEX('Stock List'!$M$11:$M$1010, MATCH(T975, 'Stock List'!$K$11:$K$1010, 0))/INDEX('Stock List'!$L$11:$L$1010, MATCH(T975, 'Stock List'!$K$11:$K$1010, 0)))*S975), 2), 0)</f>
        <v>0</v>
      </c>
      <c r="BN975" s="20"/>
      <c r="BO975" s="20">
        <f>IFERROR(ROUND(((INDEX('Stock List'!$M$11:$M$1010, MATCH(V975, 'Stock List'!$K$11:$K$1010, 0))/INDEX('Stock List'!$L$11:$L$1010, MATCH(V975, 'Stock List'!$K$11:$K$1010, 0)))*U975), 2), 0)</f>
        <v>0</v>
      </c>
      <c r="BP975" s="20"/>
      <c r="BQ975" s="20">
        <f>IFERROR(ROUND(((INDEX('Stock List'!$M$11:$M$1010, MATCH(X975, 'Stock List'!$K$11:$K$1010, 0))/INDEX('Stock List'!$L$11:$L$1010, MATCH(X975, 'Stock List'!$K$11:$K$1010, 0)))*W975), 2), 0)</f>
        <v>0</v>
      </c>
      <c r="BR975" s="20"/>
      <c r="BS975" s="20">
        <f>IFERROR(ROUND(((INDEX('Stock List'!$M$11:$M$1010, MATCH(Z975, 'Stock List'!$K$11:$K$1010, 0))/INDEX('Stock List'!$L$11:$L$1010, MATCH(Z975, 'Stock List'!$K$11:$K$1010, 0)))*Y975), 2), 0)</f>
        <v>0</v>
      </c>
      <c r="BT975" s="20"/>
      <c r="BU975" s="20">
        <f>IFERROR(ROUND(((INDEX('Stock List'!$M$11:$M$1010, MATCH(AB975, 'Stock List'!$K$11:$K$1010, 0))/INDEX('Stock List'!$L$11:$L$1010, MATCH(AB975, 'Stock List'!$K$11:$K$1010, 0)))*AA975), 2), 0)</f>
        <v>0</v>
      </c>
      <c r="BV975" s="20"/>
      <c r="BW975" s="20">
        <f>IFERROR(ROUND(((INDEX('Stock List'!$M$11:$M$1010, MATCH(AD975, 'Stock List'!$K$11:$K$1010, 0))/INDEX('Stock List'!$L$11:$L$1010, MATCH(AD975, 'Stock List'!$K$11:$K$1010, 0)))*AC975), 2), 0)</f>
        <v>0</v>
      </c>
      <c r="BX975" s="20"/>
      <c r="BY975" s="20">
        <f>IFERROR(ROUND(((INDEX('Stock List'!$M$11:$M$1010, MATCH(AF975, 'Stock List'!$K$11:$K$1010, 0))/INDEX('Stock List'!$L$11:$L$1010, MATCH(AF975, 'Stock List'!$K$11:$K$1010, 0)))*AE975), 2), 0)</f>
        <v>0</v>
      </c>
      <c r="BZ975" s="20"/>
      <c r="CA975" s="20">
        <f>IFERROR(ROUND(((INDEX('Stock List'!$M$11:$M$1010, MATCH(AH975, 'Stock List'!$K$11:$K$1010, 0))/INDEX('Stock List'!$L$11:$L$1010, MATCH(AH975, 'Stock List'!$K$11:$K$1010, 0)))*AG975), 2), 0)</f>
        <v>0</v>
      </c>
      <c r="CB975" s="20"/>
      <c r="CC975" s="20">
        <f>IFERROR(ROUND(((INDEX('Stock List'!$M$11:$M$1010, MATCH(AJ975, 'Stock List'!$K$11:$K$1010, 0))/INDEX('Stock List'!$L$11:$L$1010, MATCH(AJ975, 'Stock List'!$K$11:$K$1010, 0)))*AI975), 2), 0)</f>
        <v>0</v>
      </c>
      <c r="CD975" s="20"/>
      <c r="CE975" s="20">
        <f>IFERROR(ROUND(((INDEX('Stock List'!$M$11:$M$1010, MATCH(AL975, 'Stock List'!$K$11:$K$1010, 0))/INDEX('Stock List'!$L$11:$L$1010, MATCH(AL975, 'Stock List'!$K$11:$K$1010, 0)))*AK975), 2), 0)</f>
        <v>0</v>
      </c>
      <c r="CF975" s="20"/>
      <c r="CG975" s="20">
        <f>IFERROR(ROUND(((INDEX('Stock List'!$M$11:$M$1010, MATCH(AN975, 'Stock List'!$K$11:$K$1010, 0))/INDEX('Stock List'!$L$11:$L$1010, MATCH(AN975, 'Stock List'!$K$11:$K$1010, 0)))*AM975), 2), 0)</f>
        <v>0</v>
      </c>
      <c r="CH975" s="20"/>
      <c r="CI975" s="20">
        <f>IFERROR(ROUND(((INDEX('Stock List'!$M$11:$M$1010, MATCH(AP975, 'Stock List'!$K$11:$K$1010, 0))/INDEX('Stock List'!$L$11:$L$1010, MATCH(AP975, 'Stock List'!$K$11:$K$1010, 0)))*AO975), 2), 0)</f>
        <v>0</v>
      </c>
      <c r="CJ975" s="20"/>
      <c r="CK975" s="20">
        <f>IFERROR(ROUND(((INDEX('Stock List'!$M$11:$M$1010, MATCH(AR975, 'Stock List'!$K$11:$K$1010, 0))/INDEX('Stock List'!$L$11:$L$1010, MATCH(AR975, 'Stock List'!$K$11:$K$1010, 0)))*AQ975), 2), 0)</f>
        <v>0</v>
      </c>
      <c r="CL975" s="20"/>
      <c r="CM975" s="20">
        <f>IFERROR(ROUND(((INDEX('Stock List'!$M$11:$M$1010, MATCH(AT975, 'Stock List'!$K$11:$K$1010, 0))/INDEX('Stock List'!$L$11:$L$1010, MATCH(AT975, 'Stock List'!$K$11:$K$1010, 0)))*AS975), 2), 0)</f>
        <v>0</v>
      </c>
      <c r="CN975" s="20"/>
      <c r="CO975" s="20">
        <f>IFERROR(ROUND(((INDEX('Stock List'!$M$11:$M$1010, MATCH(AV975, 'Stock List'!$K$11:$K$1010, 0))/INDEX('Stock List'!$L$11:$L$1010, MATCH(AV975, 'Stock List'!$K$11:$K$1010, 0)))*AU975), 2), 0)</f>
        <v>0</v>
      </c>
      <c r="CP975" s="20"/>
      <c r="CQ975" s="20">
        <f>IFERROR(ROUND(((INDEX('Stock List'!$M$11:$M$1010, MATCH(AX975, 'Stock List'!$K$11:$K$1010, 0))/INDEX('Stock List'!$L$11:$L$1010, MATCH(AX975, 'Stock List'!$K$11:$K$1010, 0)))*AW975), 2), 0)</f>
        <v>0</v>
      </c>
      <c r="CR975" s="22"/>
      <c r="CT975" s="106" t="str">
        <f t="shared" si="808"/>
        <v/>
      </c>
      <c r="CU975" s="22" t="str">
        <f t="shared" si="809"/>
        <v/>
      </c>
      <c r="CX975" s="106" t="str">
        <f t="shared" si="810"/>
        <v/>
      </c>
      <c r="CY975" s="20" t="str">
        <f t="shared" si="811"/>
        <v/>
      </c>
      <c r="CZ975" s="22" t="str">
        <f t="shared" si="812"/>
        <v/>
      </c>
      <c r="DB975" s="76" t="str">
        <f>IF($H975="", "", COUNTIF($G$11:$G$1010, "&gt;"&amp;$G975)+1+COUNTIF($G$11:$G975, $G975)-1)</f>
        <v/>
      </c>
      <c r="DC975" s="76" t="str">
        <f>IF($H975="", "", COUNTIF($CZ$11:$CZ$1010, "&gt;"&amp;$CZ975)+1+COUNTIF($CZ$11:$CZ975, $CZ975)-1)</f>
        <v/>
      </c>
      <c r="DE975" s="147" t="str">
        <f t="shared" si="813"/>
        <v/>
      </c>
      <c r="DF975" s="148"/>
      <c r="DG975" s="19" t="str">
        <f t="shared" si="814"/>
        <v/>
      </c>
      <c r="DH975" s="153" t="str">
        <f t="shared" si="815"/>
        <v/>
      </c>
      <c r="DI975" s="19" t="str">
        <f t="shared" si="767"/>
        <v/>
      </c>
      <c r="DJ975" s="153" t="str">
        <f t="shared" si="768"/>
        <v/>
      </c>
      <c r="DK975" s="19" t="str">
        <f t="shared" si="769"/>
        <v/>
      </c>
      <c r="DL975" s="153" t="str">
        <f t="shared" si="770"/>
        <v/>
      </c>
      <c r="DM975" s="19" t="str">
        <f t="shared" si="771"/>
        <v/>
      </c>
      <c r="DN975" s="153" t="str">
        <f t="shared" si="772"/>
        <v/>
      </c>
      <c r="DO975" s="19" t="str">
        <f t="shared" si="773"/>
        <v/>
      </c>
      <c r="DP975" s="153" t="str">
        <f t="shared" si="774"/>
        <v/>
      </c>
      <c r="DQ975" s="19" t="str">
        <f t="shared" si="775"/>
        <v/>
      </c>
      <c r="DR975" s="153" t="str">
        <f t="shared" si="776"/>
        <v/>
      </c>
      <c r="DS975" s="19" t="str">
        <f t="shared" si="777"/>
        <v/>
      </c>
      <c r="DT975" s="153" t="str">
        <f t="shared" si="778"/>
        <v/>
      </c>
      <c r="DU975" s="19" t="str">
        <f t="shared" si="779"/>
        <v/>
      </c>
      <c r="DV975" s="153" t="str">
        <f t="shared" si="780"/>
        <v/>
      </c>
      <c r="DW975" s="19" t="str">
        <f t="shared" si="781"/>
        <v/>
      </c>
      <c r="DX975" s="153" t="str">
        <f t="shared" si="782"/>
        <v/>
      </c>
      <c r="DY975" s="19" t="str">
        <f t="shared" si="783"/>
        <v/>
      </c>
      <c r="DZ975" s="153" t="str">
        <f t="shared" si="784"/>
        <v/>
      </c>
      <c r="EA975" s="19" t="str">
        <f t="shared" si="785"/>
        <v/>
      </c>
      <c r="EB975" s="153" t="str">
        <f t="shared" si="786"/>
        <v/>
      </c>
      <c r="EC975" s="19" t="str">
        <f t="shared" si="787"/>
        <v/>
      </c>
      <c r="ED975" s="153" t="str">
        <f t="shared" si="788"/>
        <v/>
      </c>
      <c r="EE975" s="19" t="str">
        <f t="shared" si="789"/>
        <v/>
      </c>
      <c r="EF975" s="153" t="str">
        <f t="shared" si="790"/>
        <v/>
      </c>
      <c r="EG975" s="19" t="str">
        <f t="shared" si="791"/>
        <v/>
      </c>
      <c r="EH975" s="153" t="str">
        <f t="shared" si="792"/>
        <v/>
      </c>
      <c r="EI975" s="19" t="str">
        <f t="shared" si="793"/>
        <v/>
      </c>
      <c r="EJ975" s="153" t="str">
        <f t="shared" si="794"/>
        <v/>
      </c>
      <c r="EK975" s="19" t="str">
        <f t="shared" si="795"/>
        <v/>
      </c>
      <c r="EL975" s="153" t="str">
        <f t="shared" si="796"/>
        <v/>
      </c>
      <c r="EM975" s="19" t="str">
        <f t="shared" si="797"/>
        <v/>
      </c>
      <c r="EN975" s="153" t="str">
        <f t="shared" si="798"/>
        <v/>
      </c>
      <c r="EO975" s="19" t="str">
        <f t="shared" si="799"/>
        <v/>
      </c>
      <c r="EP975" s="153" t="str">
        <f t="shared" si="800"/>
        <v/>
      </c>
      <c r="EQ975" s="19" t="str">
        <f t="shared" si="801"/>
        <v/>
      </c>
      <c r="ER975" s="153" t="str">
        <f t="shared" si="802"/>
        <v/>
      </c>
      <c r="ES975" s="19" t="str">
        <f t="shared" si="803"/>
        <v/>
      </c>
      <c r="ET975" s="153" t="str">
        <f t="shared" si="804"/>
        <v/>
      </c>
    </row>
    <row r="976" spans="1:150" x14ac:dyDescent="0.25">
      <c r="A976" s="31"/>
      <c r="B976" s="91" t="str">
        <f t="shared" si="805"/>
        <v/>
      </c>
      <c r="C976" s="20" t="str">
        <f t="shared" si="765"/>
        <v/>
      </c>
      <c r="D976" s="97" t="str">
        <f t="shared" si="766"/>
        <v/>
      </c>
      <c r="E976" s="62" t="str">
        <f t="shared" si="806"/>
        <v/>
      </c>
      <c r="F976" s="31"/>
      <c r="G976" s="282"/>
      <c r="H976" s="283"/>
      <c r="I976" s="284"/>
      <c r="J976" s="285"/>
      <c r="K976" s="286"/>
      <c r="L976" s="287"/>
      <c r="M976" s="288"/>
      <c r="N976" s="287"/>
      <c r="O976" s="288"/>
      <c r="P976" s="287"/>
      <c r="Q976" s="288"/>
      <c r="R976" s="287"/>
      <c r="S976" s="288"/>
      <c r="T976" s="287"/>
      <c r="U976" s="288"/>
      <c r="V976" s="287"/>
      <c r="W976" s="288"/>
      <c r="X976" s="287"/>
      <c r="Y976" s="288"/>
      <c r="Z976" s="287"/>
      <c r="AA976" s="288"/>
      <c r="AB976" s="287"/>
      <c r="AC976" s="288"/>
      <c r="AD976" s="287"/>
      <c r="AE976" s="288"/>
      <c r="AF976" s="287"/>
      <c r="AG976" s="288"/>
      <c r="AH976" s="287"/>
      <c r="AI976" s="288"/>
      <c r="AJ976" s="287"/>
      <c r="AK976" s="288"/>
      <c r="AL976" s="287"/>
      <c r="AM976" s="288"/>
      <c r="AN976" s="287"/>
      <c r="AO976" s="288"/>
      <c r="AP976" s="287"/>
      <c r="AQ976" s="288"/>
      <c r="AR976" s="287"/>
      <c r="AS976" s="288"/>
      <c r="AT976" s="287"/>
      <c r="AU976" s="288"/>
      <c r="AV976" s="287"/>
      <c r="AW976" s="288"/>
      <c r="AX976" s="287"/>
      <c r="AY976" s="31"/>
      <c r="BA976" s="76" t="str">
        <f t="shared" si="807"/>
        <v/>
      </c>
      <c r="BC976" s="76" t="str">
        <f>IF('Stock List'!$K976="", "", 'Stock List'!$K976)</f>
        <v/>
      </c>
      <c r="BE976" s="106">
        <f>IFERROR(ROUND(((INDEX('Stock List'!$M$11:$M$1010, MATCH(L976, 'Stock List'!$K$11:$K$1010, 0))/INDEX('Stock List'!$L$11:$L$1010, MATCH(L976, 'Stock List'!$K$11:$K$1010, 0)))*K976), 2), 0)</f>
        <v>0</v>
      </c>
      <c r="BF976" s="20"/>
      <c r="BG976" s="20">
        <f>IFERROR(ROUND(((INDEX('Stock List'!$M$11:$M$1010, MATCH(N976, 'Stock List'!$K$11:$K$1010, 0))/INDEX('Stock List'!$L$11:$L$1010, MATCH(N976, 'Stock List'!$K$11:$K$1010, 0)))*M976), 2), 0)</f>
        <v>0</v>
      </c>
      <c r="BH976" s="20"/>
      <c r="BI976" s="20">
        <f>IFERROR(ROUND(((INDEX('Stock List'!$M$11:$M$1010, MATCH(P976, 'Stock List'!$K$11:$K$1010, 0))/INDEX('Stock List'!$L$11:$L$1010, MATCH(P976, 'Stock List'!$K$11:$K$1010, 0)))*O976), 2), 0)</f>
        <v>0</v>
      </c>
      <c r="BJ976" s="20"/>
      <c r="BK976" s="20">
        <f>IFERROR(ROUND(((INDEX('Stock List'!$M$11:$M$1010, MATCH(R976, 'Stock List'!$K$11:$K$1010, 0))/INDEX('Stock List'!$L$11:$L$1010, MATCH(R976, 'Stock List'!$K$11:$K$1010, 0)))*Q976), 2), 0)</f>
        <v>0</v>
      </c>
      <c r="BL976" s="20"/>
      <c r="BM976" s="20">
        <f>IFERROR(ROUND(((INDEX('Stock List'!$M$11:$M$1010, MATCH(T976, 'Stock List'!$K$11:$K$1010, 0))/INDEX('Stock List'!$L$11:$L$1010, MATCH(T976, 'Stock List'!$K$11:$K$1010, 0)))*S976), 2), 0)</f>
        <v>0</v>
      </c>
      <c r="BN976" s="20"/>
      <c r="BO976" s="20">
        <f>IFERROR(ROUND(((INDEX('Stock List'!$M$11:$M$1010, MATCH(V976, 'Stock List'!$K$11:$K$1010, 0))/INDEX('Stock List'!$L$11:$L$1010, MATCH(V976, 'Stock List'!$K$11:$K$1010, 0)))*U976), 2), 0)</f>
        <v>0</v>
      </c>
      <c r="BP976" s="20"/>
      <c r="BQ976" s="20">
        <f>IFERROR(ROUND(((INDEX('Stock List'!$M$11:$M$1010, MATCH(X976, 'Stock List'!$K$11:$K$1010, 0))/INDEX('Stock List'!$L$11:$L$1010, MATCH(X976, 'Stock List'!$K$11:$K$1010, 0)))*W976), 2), 0)</f>
        <v>0</v>
      </c>
      <c r="BR976" s="20"/>
      <c r="BS976" s="20">
        <f>IFERROR(ROUND(((INDEX('Stock List'!$M$11:$M$1010, MATCH(Z976, 'Stock List'!$K$11:$K$1010, 0))/INDEX('Stock List'!$L$11:$L$1010, MATCH(Z976, 'Stock List'!$K$11:$K$1010, 0)))*Y976), 2), 0)</f>
        <v>0</v>
      </c>
      <c r="BT976" s="20"/>
      <c r="BU976" s="20">
        <f>IFERROR(ROUND(((INDEX('Stock List'!$M$11:$M$1010, MATCH(AB976, 'Stock List'!$K$11:$K$1010, 0))/INDEX('Stock List'!$L$11:$L$1010, MATCH(AB976, 'Stock List'!$K$11:$K$1010, 0)))*AA976), 2), 0)</f>
        <v>0</v>
      </c>
      <c r="BV976" s="20"/>
      <c r="BW976" s="20">
        <f>IFERROR(ROUND(((INDEX('Stock List'!$M$11:$M$1010, MATCH(AD976, 'Stock List'!$K$11:$K$1010, 0))/INDEX('Stock List'!$L$11:$L$1010, MATCH(AD976, 'Stock List'!$K$11:$K$1010, 0)))*AC976), 2), 0)</f>
        <v>0</v>
      </c>
      <c r="BX976" s="20"/>
      <c r="BY976" s="20">
        <f>IFERROR(ROUND(((INDEX('Stock List'!$M$11:$M$1010, MATCH(AF976, 'Stock List'!$K$11:$K$1010, 0))/INDEX('Stock List'!$L$11:$L$1010, MATCH(AF976, 'Stock List'!$K$11:$K$1010, 0)))*AE976), 2), 0)</f>
        <v>0</v>
      </c>
      <c r="BZ976" s="20"/>
      <c r="CA976" s="20">
        <f>IFERROR(ROUND(((INDEX('Stock List'!$M$11:$M$1010, MATCH(AH976, 'Stock List'!$K$11:$K$1010, 0))/INDEX('Stock List'!$L$11:$L$1010, MATCH(AH976, 'Stock List'!$K$11:$K$1010, 0)))*AG976), 2), 0)</f>
        <v>0</v>
      </c>
      <c r="CB976" s="20"/>
      <c r="CC976" s="20">
        <f>IFERROR(ROUND(((INDEX('Stock List'!$M$11:$M$1010, MATCH(AJ976, 'Stock List'!$K$11:$K$1010, 0))/INDEX('Stock List'!$L$11:$L$1010, MATCH(AJ976, 'Stock List'!$K$11:$K$1010, 0)))*AI976), 2), 0)</f>
        <v>0</v>
      </c>
      <c r="CD976" s="20"/>
      <c r="CE976" s="20">
        <f>IFERROR(ROUND(((INDEX('Stock List'!$M$11:$M$1010, MATCH(AL976, 'Stock List'!$K$11:$K$1010, 0))/INDEX('Stock List'!$L$11:$L$1010, MATCH(AL976, 'Stock List'!$K$11:$K$1010, 0)))*AK976), 2), 0)</f>
        <v>0</v>
      </c>
      <c r="CF976" s="20"/>
      <c r="CG976" s="20">
        <f>IFERROR(ROUND(((INDEX('Stock List'!$M$11:$M$1010, MATCH(AN976, 'Stock List'!$K$11:$K$1010, 0))/INDEX('Stock List'!$L$11:$L$1010, MATCH(AN976, 'Stock List'!$K$11:$K$1010, 0)))*AM976), 2), 0)</f>
        <v>0</v>
      </c>
      <c r="CH976" s="20"/>
      <c r="CI976" s="20">
        <f>IFERROR(ROUND(((INDEX('Stock List'!$M$11:$M$1010, MATCH(AP976, 'Stock List'!$K$11:$K$1010, 0))/INDEX('Stock List'!$L$11:$L$1010, MATCH(AP976, 'Stock List'!$K$11:$K$1010, 0)))*AO976), 2), 0)</f>
        <v>0</v>
      </c>
      <c r="CJ976" s="20"/>
      <c r="CK976" s="20">
        <f>IFERROR(ROUND(((INDEX('Stock List'!$M$11:$M$1010, MATCH(AR976, 'Stock List'!$K$11:$K$1010, 0))/INDEX('Stock List'!$L$11:$L$1010, MATCH(AR976, 'Stock List'!$K$11:$K$1010, 0)))*AQ976), 2), 0)</f>
        <v>0</v>
      </c>
      <c r="CL976" s="20"/>
      <c r="CM976" s="20">
        <f>IFERROR(ROUND(((INDEX('Stock List'!$M$11:$M$1010, MATCH(AT976, 'Stock List'!$K$11:$K$1010, 0))/INDEX('Stock List'!$L$11:$L$1010, MATCH(AT976, 'Stock List'!$K$11:$K$1010, 0)))*AS976), 2), 0)</f>
        <v>0</v>
      </c>
      <c r="CN976" s="20"/>
      <c r="CO976" s="20">
        <f>IFERROR(ROUND(((INDEX('Stock List'!$M$11:$M$1010, MATCH(AV976, 'Stock List'!$K$11:$K$1010, 0))/INDEX('Stock List'!$L$11:$L$1010, MATCH(AV976, 'Stock List'!$K$11:$K$1010, 0)))*AU976), 2), 0)</f>
        <v>0</v>
      </c>
      <c r="CP976" s="20"/>
      <c r="CQ976" s="20">
        <f>IFERROR(ROUND(((INDEX('Stock List'!$M$11:$M$1010, MATCH(AX976, 'Stock List'!$K$11:$K$1010, 0))/INDEX('Stock List'!$L$11:$L$1010, MATCH(AX976, 'Stock List'!$K$11:$K$1010, 0)))*AW976), 2), 0)</f>
        <v>0</v>
      </c>
      <c r="CR976" s="22"/>
      <c r="CT976" s="106" t="str">
        <f t="shared" si="808"/>
        <v/>
      </c>
      <c r="CU976" s="22" t="str">
        <f t="shared" si="809"/>
        <v/>
      </c>
      <c r="CX976" s="106" t="str">
        <f t="shared" si="810"/>
        <v/>
      </c>
      <c r="CY976" s="20" t="str">
        <f t="shared" si="811"/>
        <v/>
      </c>
      <c r="CZ976" s="22" t="str">
        <f t="shared" si="812"/>
        <v/>
      </c>
      <c r="DB976" s="76" t="str">
        <f>IF($H976="", "", COUNTIF($G$11:$G$1010, "&gt;"&amp;$G976)+1+COUNTIF($G$11:$G976, $G976)-1)</f>
        <v/>
      </c>
      <c r="DC976" s="76" t="str">
        <f>IF($H976="", "", COUNTIF($CZ$11:$CZ$1010, "&gt;"&amp;$CZ976)+1+COUNTIF($CZ$11:$CZ976, $CZ976)-1)</f>
        <v/>
      </c>
      <c r="DE976" s="147" t="str">
        <f t="shared" si="813"/>
        <v/>
      </c>
      <c r="DF976" s="148"/>
      <c r="DG976" s="19" t="str">
        <f t="shared" si="814"/>
        <v/>
      </c>
      <c r="DH976" s="153" t="str">
        <f t="shared" si="815"/>
        <v/>
      </c>
      <c r="DI976" s="19" t="str">
        <f t="shared" si="767"/>
        <v/>
      </c>
      <c r="DJ976" s="153" t="str">
        <f t="shared" si="768"/>
        <v/>
      </c>
      <c r="DK976" s="19" t="str">
        <f t="shared" si="769"/>
        <v/>
      </c>
      <c r="DL976" s="153" t="str">
        <f t="shared" si="770"/>
        <v/>
      </c>
      <c r="DM976" s="19" t="str">
        <f t="shared" si="771"/>
        <v/>
      </c>
      <c r="DN976" s="153" t="str">
        <f t="shared" si="772"/>
        <v/>
      </c>
      <c r="DO976" s="19" t="str">
        <f t="shared" si="773"/>
        <v/>
      </c>
      <c r="DP976" s="153" t="str">
        <f t="shared" si="774"/>
        <v/>
      </c>
      <c r="DQ976" s="19" t="str">
        <f t="shared" si="775"/>
        <v/>
      </c>
      <c r="DR976" s="153" t="str">
        <f t="shared" si="776"/>
        <v/>
      </c>
      <c r="DS976" s="19" t="str">
        <f t="shared" si="777"/>
        <v/>
      </c>
      <c r="DT976" s="153" t="str">
        <f t="shared" si="778"/>
        <v/>
      </c>
      <c r="DU976" s="19" t="str">
        <f t="shared" si="779"/>
        <v/>
      </c>
      <c r="DV976" s="153" t="str">
        <f t="shared" si="780"/>
        <v/>
      </c>
      <c r="DW976" s="19" t="str">
        <f t="shared" si="781"/>
        <v/>
      </c>
      <c r="DX976" s="153" t="str">
        <f t="shared" si="782"/>
        <v/>
      </c>
      <c r="DY976" s="19" t="str">
        <f t="shared" si="783"/>
        <v/>
      </c>
      <c r="DZ976" s="153" t="str">
        <f t="shared" si="784"/>
        <v/>
      </c>
      <c r="EA976" s="19" t="str">
        <f t="shared" si="785"/>
        <v/>
      </c>
      <c r="EB976" s="153" t="str">
        <f t="shared" si="786"/>
        <v/>
      </c>
      <c r="EC976" s="19" t="str">
        <f t="shared" si="787"/>
        <v/>
      </c>
      <c r="ED976" s="153" t="str">
        <f t="shared" si="788"/>
        <v/>
      </c>
      <c r="EE976" s="19" t="str">
        <f t="shared" si="789"/>
        <v/>
      </c>
      <c r="EF976" s="153" t="str">
        <f t="shared" si="790"/>
        <v/>
      </c>
      <c r="EG976" s="19" t="str">
        <f t="shared" si="791"/>
        <v/>
      </c>
      <c r="EH976" s="153" t="str">
        <f t="shared" si="792"/>
        <v/>
      </c>
      <c r="EI976" s="19" t="str">
        <f t="shared" si="793"/>
        <v/>
      </c>
      <c r="EJ976" s="153" t="str">
        <f t="shared" si="794"/>
        <v/>
      </c>
      <c r="EK976" s="19" t="str">
        <f t="shared" si="795"/>
        <v/>
      </c>
      <c r="EL976" s="153" t="str">
        <f t="shared" si="796"/>
        <v/>
      </c>
      <c r="EM976" s="19" t="str">
        <f t="shared" si="797"/>
        <v/>
      </c>
      <c r="EN976" s="153" t="str">
        <f t="shared" si="798"/>
        <v/>
      </c>
      <c r="EO976" s="19" t="str">
        <f t="shared" si="799"/>
        <v/>
      </c>
      <c r="EP976" s="153" t="str">
        <f t="shared" si="800"/>
        <v/>
      </c>
      <c r="EQ976" s="19" t="str">
        <f t="shared" si="801"/>
        <v/>
      </c>
      <c r="ER976" s="153" t="str">
        <f t="shared" si="802"/>
        <v/>
      </c>
      <c r="ES976" s="19" t="str">
        <f t="shared" si="803"/>
        <v/>
      </c>
      <c r="ET976" s="153" t="str">
        <f t="shared" si="804"/>
        <v/>
      </c>
    </row>
    <row r="977" spans="1:150" x14ac:dyDescent="0.25">
      <c r="A977" s="31"/>
      <c r="B977" s="91" t="str">
        <f t="shared" si="805"/>
        <v/>
      </c>
      <c r="C977" s="20" t="str">
        <f t="shared" si="765"/>
        <v/>
      </c>
      <c r="D977" s="97" t="str">
        <f t="shared" si="766"/>
        <v/>
      </c>
      <c r="E977" s="62" t="str">
        <f t="shared" si="806"/>
        <v/>
      </c>
      <c r="F977" s="31"/>
      <c r="G977" s="282"/>
      <c r="H977" s="283"/>
      <c r="I977" s="284"/>
      <c r="J977" s="285"/>
      <c r="K977" s="286"/>
      <c r="L977" s="287"/>
      <c r="M977" s="288"/>
      <c r="N977" s="287"/>
      <c r="O977" s="288"/>
      <c r="P977" s="287"/>
      <c r="Q977" s="288"/>
      <c r="R977" s="287"/>
      <c r="S977" s="288"/>
      <c r="T977" s="287"/>
      <c r="U977" s="288"/>
      <c r="V977" s="287"/>
      <c r="W977" s="288"/>
      <c r="X977" s="287"/>
      <c r="Y977" s="288"/>
      <c r="Z977" s="287"/>
      <c r="AA977" s="288"/>
      <c r="AB977" s="287"/>
      <c r="AC977" s="288"/>
      <c r="AD977" s="287"/>
      <c r="AE977" s="288"/>
      <c r="AF977" s="287"/>
      <c r="AG977" s="288"/>
      <c r="AH977" s="287"/>
      <c r="AI977" s="288"/>
      <c r="AJ977" s="287"/>
      <c r="AK977" s="288"/>
      <c r="AL977" s="287"/>
      <c r="AM977" s="288"/>
      <c r="AN977" s="287"/>
      <c r="AO977" s="288"/>
      <c r="AP977" s="287"/>
      <c r="AQ977" s="288"/>
      <c r="AR977" s="287"/>
      <c r="AS977" s="288"/>
      <c r="AT977" s="287"/>
      <c r="AU977" s="288"/>
      <c r="AV977" s="287"/>
      <c r="AW977" s="288"/>
      <c r="AX977" s="287"/>
      <c r="AY977" s="31"/>
      <c r="BA977" s="76" t="str">
        <f t="shared" si="807"/>
        <v/>
      </c>
      <c r="BC977" s="76" t="str">
        <f>IF('Stock List'!$K977="", "", 'Stock List'!$K977)</f>
        <v/>
      </c>
      <c r="BE977" s="106">
        <f>IFERROR(ROUND(((INDEX('Stock List'!$M$11:$M$1010, MATCH(L977, 'Stock List'!$K$11:$K$1010, 0))/INDEX('Stock List'!$L$11:$L$1010, MATCH(L977, 'Stock List'!$K$11:$K$1010, 0)))*K977), 2), 0)</f>
        <v>0</v>
      </c>
      <c r="BF977" s="20"/>
      <c r="BG977" s="20">
        <f>IFERROR(ROUND(((INDEX('Stock List'!$M$11:$M$1010, MATCH(N977, 'Stock List'!$K$11:$K$1010, 0))/INDEX('Stock List'!$L$11:$L$1010, MATCH(N977, 'Stock List'!$K$11:$K$1010, 0)))*M977), 2), 0)</f>
        <v>0</v>
      </c>
      <c r="BH977" s="20"/>
      <c r="BI977" s="20">
        <f>IFERROR(ROUND(((INDEX('Stock List'!$M$11:$M$1010, MATCH(P977, 'Stock List'!$K$11:$K$1010, 0))/INDEX('Stock List'!$L$11:$L$1010, MATCH(P977, 'Stock List'!$K$11:$K$1010, 0)))*O977), 2), 0)</f>
        <v>0</v>
      </c>
      <c r="BJ977" s="20"/>
      <c r="BK977" s="20">
        <f>IFERROR(ROUND(((INDEX('Stock List'!$M$11:$M$1010, MATCH(R977, 'Stock List'!$K$11:$K$1010, 0))/INDEX('Stock List'!$L$11:$L$1010, MATCH(R977, 'Stock List'!$K$11:$K$1010, 0)))*Q977), 2), 0)</f>
        <v>0</v>
      </c>
      <c r="BL977" s="20"/>
      <c r="BM977" s="20">
        <f>IFERROR(ROUND(((INDEX('Stock List'!$M$11:$M$1010, MATCH(T977, 'Stock List'!$K$11:$K$1010, 0))/INDEX('Stock List'!$L$11:$L$1010, MATCH(T977, 'Stock List'!$K$11:$K$1010, 0)))*S977), 2), 0)</f>
        <v>0</v>
      </c>
      <c r="BN977" s="20"/>
      <c r="BO977" s="20">
        <f>IFERROR(ROUND(((INDEX('Stock List'!$M$11:$M$1010, MATCH(V977, 'Stock List'!$K$11:$K$1010, 0))/INDEX('Stock List'!$L$11:$L$1010, MATCH(V977, 'Stock List'!$K$11:$K$1010, 0)))*U977), 2), 0)</f>
        <v>0</v>
      </c>
      <c r="BP977" s="20"/>
      <c r="BQ977" s="20">
        <f>IFERROR(ROUND(((INDEX('Stock List'!$M$11:$M$1010, MATCH(X977, 'Stock List'!$K$11:$K$1010, 0))/INDEX('Stock List'!$L$11:$L$1010, MATCH(X977, 'Stock List'!$K$11:$K$1010, 0)))*W977), 2), 0)</f>
        <v>0</v>
      </c>
      <c r="BR977" s="20"/>
      <c r="BS977" s="20">
        <f>IFERROR(ROUND(((INDEX('Stock List'!$M$11:$M$1010, MATCH(Z977, 'Stock List'!$K$11:$K$1010, 0))/INDEX('Stock List'!$L$11:$L$1010, MATCH(Z977, 'Stock List'!$K$11:$K$1010, 0)))*Y977), 2), 0)</f>
        <v>0</v>
      </c>
      <c r="BT977" s="20"/>
      <c r="BU977" s="20">
        <f>IFERROR(ROUND(((INDEX('Stock List'!$M$11:$M$1010, MATCH(AB977, 'Stock List'!$K$11:$K$1010, 0))/INDEX('Stock List'!$L$11:$L$1010, MATCH(AB977, 'Stock List'!$K$11:$K$1010, 0)))*AA977), 2), 0)</f>
        <v>0</v>
      </c>
      <c r="BV977" s="20"/>
      <c r="BW977" s="20">
        <f>IFERROR(ROUND(((INDEX('Stock List'!$M$11:$M$1010, MATCH(AD977, 'Stock List'!$K$11:$K$1010, 0))/INDEX('Stock List'!$L$11:$L$1010, MATCH(AD977, 'Stock List'!$K$11:$K$1010, 0)))*AC977), 2), 0)</f>
        <v>0</v>
      </c>
      <c r="BX977" s="20"/>
      <c r="BY977" s="20">
        <f>IFERROR(ROUND(((INDEX('Stock List'!$M$11:$M$1010, MATCH(AF977, 'Stock List'!$K$11:$K$1010, 0))/INDEX('Stock List'!$L$11:$L$1010, MATCH(AF977, 'Stock List'!$K$11:$K$1010, 0)))*AE977), 2), 0)</f>
        <v>0</v>
      </c>
      <c r="BZ977" s="20"/>
      <c r="CA977" s="20">
        <f>IFERROR(ROUND(((INDEX('Stock List'!$M$11:$M$1010, MATCH(AH977, 'Stock List'!$K$11:$K$1010, 0))/INDEX('Stock List'!$L$11:$L$1010, MATCH(AH977, 'Stock List'!$K$11:$K$1010, 0)))*AG977), 2), 0)</f>
        <v>0</v>
      </c>
      <c r="CB977" s="20"/>
      <c r="CC977" s="20">
        <f>IFERROR(ROUND(((INDEX('Stock List'!$M$11:$M$1010, MATCH(AJ977, 'Stock List'!$K$11:$K$1010, 0))/INDEX('Stock List'!$L$11:$L$1010, MATCH(AJ977, 'Stock List'!$K$11:$K$1010, 0)))*AI977), 2), 0)</f>
        <v>0</v>
      </c>
      <c r="CD977" s="20"/>
      <c r="CE977" s="20">
        <f>IFERROR(ROUND(((INDEX('Stock List'!$M$11:$M$1010, MATCH(AL977, 'Stock List'!$K$11:$K$1010, 0))/INDEX('Stock List'!$L$11:$L$1010, MATCH(AL977, 'Stock List'!$K$11:$K$1010, 0)))*AK977), 2), 0)</f>
        <v>0</v>
      </c>
      <c r="CF977" s="20"/>
      <c r="CG977" s="20">
        <f>IFERROR(ROUND(((INDEX('Stock List'!$M$11:$M$1010, MATCH(AN977, 'Stock List'!$K$11:$K$1010, 0))/INDEX('Stock List'!$L$11:$L$1010, MATCH(AN977, 'Stock List'!$K$11:$K$1010, 0)))*AM977), 2), 0)</f>
        <v>0</v>
      </c>
      <c r="CH977" s="20"/>
      <c r="CI977" s="20">
        <f>IFERROR(ROUND(((INDEX('Stock List'!$M$11:$M$1010, MATCH(AP977, 'Stock List'!$K$11:$K$1010, 0))/INDEX('Stock List'!$L$11:$L$1010, MATCH(AP977, 'Stock List'!$K$11:$K$1010, 0)))*AO977), 2), 0)</f>
        <v>0</v>
      </c>
      <c r="CJ977" s="20"/>
      <c r="CK977" s="20">
        <f>IFERROR(ROUND(((INDEX('Stock List'!$M$11:$M$1010, MATCH(AR977, 'Stock List'!$K$11:$K$1010, 0))/INDEX('Stock List'!$L$11:$L$1010, MATCH(AR977, 'Stock List'!$K$11:$K$1010, 0)))*AQ977), 2), 0)</f>
        <v>0</v>
      </c>
      <c r="CL977" s="20"/>
      <c r="CM977" s="20">
        <f>IFERROR(ROUND(((INDEX('Stock List'!$M$11:$M$1010, MATCH(AT977, 'Stock List'!$K$11:$K$1010, 0))/INDEX('Stock List'!$L$11:$L$1010, MATCH(AT977, 'Stock List'!$K$11:$K$1010, 0)))*AS977), 2), 0)</f>
        <v>0</v>
      </c>
      <c r="CN977" s="20"/>
      <c r="CO977" s="20">
        <f>IFERROR(ROUND(((INDEX('Stock List'!$M$11:$M$1010, MATCH(AV977, 'Stock List'!$K$11:$K$1010, 0))/INDEX('Stock List'!$L$11:$L$1010, MATCH(AV977, 'Stock List'!$K$11:$K$1010, 0)))*AU977), 2), 0)</f>
        <v>0</v>
      </c>
      <c r="CP977" s="20"/>
      <c r="CQ977" s="20">
        <f>IFERROR(ROUND(((INDEX('Stock List'!$M$11:$M$1010, MATCH(AX977, 'Stock List'!$K$11:$K$1010, 0))/INDEX('Stock List'!$L$11:$L$1010, MATCH(AX977, 'Stock List'!$K$11:$K$1010, 0)))*AW977), 2), 0)</f>
        <v>0</v>
      </c>
      <c r="CR977" s="22"/>
      <c r="CT977" s="106" t="str">
        <f t="shared" si="808"/>
        <v/>
      </c>
      <c r="CU977" s="22" t="str">
        <f t="shared" si="809"/>
        <v/>
      </c>
      <c r="CX977" s="106" t="str">
        <f t="shared" si="810"/>
        <v/>
      </c>
      <c r="CY977" s="20" t="str">
        <f t="shared" si="811"/>
        <v/>
      </c>
      <c r="CZ977" s="22" t="str">
        <f t="shared" si="812"/>
        <v/>
      </c>
      <c r="DB977" s="76" t="str">
        <f>IF($H977="", "", COUNTIF($G$11:$G$1010, "&gt;"&amp;$G977)+1+COUNTIF($G$11:$G977, $G977)-1)</f>
        <v/>
      </c>
      <c r="DC977" s="76" t="str">
        <f>IF($H977="", "", COUNTIF($CZ$11:$CZ$1010, "&gt;"&amp;$CZ977)+1+COUNTIF($CZ$11:$CZ977, $CZ977)-1)</f>
        <v/>
      </c>
      <c r="DE977" s="147" t="str">
        <f t="shared" si="813"/>
        <v/>
      </c>
      <c r="DF977" s="148"/>
      <c r="DG977" s="19" t="str">
        <f t="shared" si="814"/>
        <v/>
      </c>
      <c r="DH977" s="153" t="str">
        <f t="shared" si="815"/>
        <v/>
      </c>
      <c r="DI977" s="19" t="str">
        <f t="shared" si="767"/>
        <v/>
      </c>
      <c r="DJ977" s="153" t="str">
        <f t="shared" si="768"/>
        <v/>
      </c>
      <c r="DK977" s="19" t="str">
        <f t="shared" si="769"/>
        <v/>
      </c>
      <c r="DL977" s="153" t="str">
        <f t="shared" si="770"/>
        <v/>
      </c>
      <c r="DM977" s="19" t="str">
        <f t="shared" si="771"/>
        <v/>
      </c>
      <c r="DN977" s="153" t="str">
        <f t="shared" si="772"/>
        <v/>
      </c>
      <c r="DO977" s="19" t="str">
        <f t="shared" si="773"/>
        <v/>
      </c>
      <c r="DP977" s="153" t="str">
        <f t="shared" si="774"/>
        <v/>
      </c>
      <c r="DQ977" s="19" t="str">
        <f t="shared" si="775"/>
        <v/>
      </c>
      <c r="DR977" s="153" t="str">
        <f t="shared" si="776"/>
        <v/>
      </c>
      <c r="DS977" s="19" t="str">
        <f t="shared" si="777"/>
        <v/>
      </c>
      <c r="DT977" s="153" t="str">
        <f t="shared" si="778"/>
        <v/>
      </c>
      <c r="DU977" s="19" t="str">
        <f t="shared" si="779"/>
        <v/>
      </c>
      <c r="DV977" s="153" t="str">
        <f t="shared" si="780"/>
        <v/>
      </c>
      <c r="DW977" s="19" t="str">
        <f t="shared" si="781"/>
        <v/>
      </c>
      <c r="DX977" s="153" t="str">
        <f t="shared" si="782"/>
        <v/>
      </c>
      <c r="DY977" s="19" t="str">
        <f t="shared" si="783"/>
        <v/>
      </c>
      <c r="DZ977" s="153" t="str">
        <f t="shared" si="784"/>
        <v/>
      </c>
      <c r="EA977" s="19" t="str">
        <f t="shared" si="785"/>
        <v/>
      </c>
      <c r="EB977" s="153" t="str">
        <f t="shared" si="786"/>
        <v/>
      </c>
      <c r="EC977" s="19" t="str">
        <f t="shared" si="787"/>
        <v/>
      </c>
      <c r="ED977" s="153" t="str">
        <f t="shared" si="788"/>
        <v/>
      </c>
      <c r="EE977" s="19" t="str">
        <f t="shared" si="789"/>
        <v/>
      </c>
      <c r="EF977" s="153" t="str">
        <f t="shared" si="790"/>
        <v/>
      </c>
      <c r="EG977" s="19" t="str">
        <f t="shared" si="791"/>
        <v/>
      </c>
      <c r="EH977" s="153" t="str">
        <f t="shared" si="792"/>
        <v/>
      </c>
      <c r="EI977" s="19" t="str">
        <f t="shared" si="793"/>
        <v/>
      </c>
      <c r="EJ977" s="153" t="str">
        <f t="shared" si="794"/>
        <v/>
      </c>
      <c r="EK977" s="19" t="str">
        <f t="shared" si="795"/>
        <v/>
      </c>
      <c r="EL977" s="153" t="str">
        <f t="shared" si="796"/>
        <v/>
      </c>
      <c r="EM977" s="19" t="str">
        <f t="shared" si="797"/>
        <v/>
      </c>
      <c r="EN977" s="153" t="str">
        <f t="shared" si="798"/>
        <v/>
      </c>
      <c r="EO977" s="19" t="str">
        <f t="shared" si="799"/>
        <v/>
      </c>
      <c r="EP977" s="153" t="str">
        <f t="shared" si="800"/>
        <v/>
      </c>
      <c r="EQ977" s="19" t="str">
        <f t="shared" si="801"/>
        <v/>
      </c>
      <c r="ER977" s="153" t="str">
        <f t="shared" si="802"/>
        <v/>
      </c>
      <c r="ES977" s="19" t="str">
        <f t="shared" si="803"/>
        <v/>
      </c>
      <c r="ET977" s="153" t="str">
        <f t="shared" si="804"/>
        <v/>
      </c>
    </row>
    <row r="978" spans="1:150" x14ac:dyDescent="0.25">
      <c r="A978" s="31"/>
      <c r="B978" s="91" t="str">
        <f t="shared" si="805"/>
        <v/>
      </c>
      <c r="C978" s="20" t="str">
        <f t="shared" si="765"/>
        <v/>
      </c>
      <c r="D978" s="97" t="str">
        <f t="shared" si="766"/>
        <v/>
      </c>
      <c r="E978" s="62" t="str">
        <f t="shared" si="806"/>
        <v/>
      </c>
      <c r="F978" s="31"/>
      <c r="G978" s="282"/>
      <c r="H978" s="283"/>
      <c r="I978" s="284"/>
      <c r="J978" s="285"/>
      <c r="K978" s="286"/>
      <c r="L978" s="287"/>
      <c r="M978" s="288"/>
      <c r="N978" s="287"/>
      <c r="O978" s="288"/>
      <c r="P978" s="287"/>
      <c r="Q978" s="288"/>
      <c r="R978" s="287"/>
      <c r="S978" s="288"/>
      <c r="T978" s="287"/>
      <c r="U978" s="288"/>
      <c r="V978" s="287"/>
      <c r="W978" s="288"/>
      <c r="X978" s="287"/>
      <c r="Y978" s="288"/>
      <c r="Z978" s="287"/>
      <c r="AA978" s="288"/>
      <c r="AB978" s="287"/>
      <c r="AC978" s="288"/>
      <c r="AD978" s="287"/>
      <c r="AE978" s="288"/>
      <c r="AF978" s="287"/>
      <c r="AG978" s="288"/>
      <c r="AH978" s="287"/>
      <c r="AI978" s="288"/>
      <c r="AJ978" s="287"/>
      <c r="AK978" s="288"/>
      <c r="AL978" s="287"/>
      <c r="AM978" s="288"/>
      <c r="AN978" s="287"/>
      <c r="AO978" s="288"/>
      <c r="AP978" s="287"/>
      <c r="AQ978" s="288"/>
      <c r="AR978" s="287"/>
      <c r="AS978" s="288"/>
      <c r="AT978" s="287"/>
      <c r="AU978" s="288"/>
      <c r="AV978" s="287"/>
      <c r="AW978" s="288"/>
      <c r="AX978" s="287"/>
      <c r="AY978" s="31"/>
      <c r="BA978" s="76" t="str">
        <f t="shared" si="807"/>
        <v/>
      </c>
      <c r="BC978" s="76" t="str">
        <f>IF('Stock List'!$K978="", "", 'Stock List'!$K978)</f>
        <v/>
      </c>
      <c r="BE978" s="106">
        <f>IFERROR(ROUND(((INDEX('Stock List'!$M$11:$M$1010, MATCH(L978, 'Stock List'!$K$11:$K$1010, 0))/INDEX('Stock List'!$L$11:$L$1010, MATCH(L978, 'Stock List'!$K$11:$K$1010, 0)))*K978), 2), 0)</f>
        <v>0</v>
      </c>
      <c r="BF978" s="20"/>
      <c r="BG978" s="20">
        <f>IFERROR(ROUND(((INDEX('Stock List'!$M$11:$M$1010, MATCH(N978, 'Stock List'!$K$11:$K$1010, 0))/INDEX('Stock List'!$L$11:$L$1010, MATCH(N978, 'Stock List'!$K$11:$K$1010, 0)))*M978), 2), 0)</f>
        <v>0</v>
      </c>
      <c r="BH978" s="20"/>
      <c r="BI978" s="20">
        <f>IFERROR(ROUND(((INDEX('Stock List'!$M$11:$M$1010, MATCH(P978, 'Stock List'!$K$11:$K$1010, 0))/INDEX('Stock List'!$L$11:$L$1010, MATCH(P978, 'Stock List'!$K$11:$K$1010, 0)))*O978), 2), 0)</f>
        <v>0</v>
      </c>
      <c r="BJ978" s="20"/>
      <c r="BK978" s="20">
        <f>IFERROR(ROUND(((INDEX('Stock List'!$M$11:$M$1010, MATCH(R978, 'Stock List'!$K$11:$K$1010, 0))/INDEX('Stock List'!$L$11:$L$1010, MATCH(R978, 'Stock List'!$K$11:$K$1010, 0)))*Q978), 2), 0)</f>
        <v>0</v>
      </c>
      <c r="BL978" s="20"/>
      <c r="BM978" s="20">
        <f>IFERROR(ROUND(((INDEX('Stock List'!$M$11:$M$1010, MATCH(T978, 'Stock List'!$K$11:$K$1010, 0))/INDEX('Stock List'!$L$11:$L$1010, MATCH(T978, 'Stock List'!$K$11:$K$1010, 0)))*S978), 2), 0)</f>
        <v>0</v>
      </c>
      <c r="BN978" s="20"/>
      <c r="BO978" s="20">
        <f>IFERROR(ROUND(((INDEX('Stock List'!$M$11:$M$1010, MATCH(V978, 'Stock List'!$K$11:$K$1010, 0))/INDEX('Stock List'!$L$11:$L$1010, MATCH(V978, 'Stock List'!$K$11:$K$1010, 0)))*U978), 2), 0)</f>
        <v>0</v>
      </c>
      <c r="BP978" s="20"/>
      <c r="BQ978" s="20">
        <f>IFERROR(ROUND(((INDEX('Stock List'!$M$11:$M$1010, MATCH(X978, 'Stock List'!$K$11:$K$1010, 0))/INDEX('Stock List'!$L$11:$L$1010, MATCH(X978, 'Stock List'!$K$11:$K$1010, 0)))*W978), 2), 0)</f>
        <v>0</v>
      </c>
      <c r="BR978" s="20"/>
      <c r="BS978" s="20">
        <f>IFERROR(ROUND(((INDEX('Stock List'!$M$11:$M$1010, MATCH(Z978, 'Stock List'!$K$11:$K$1010, 0))/INDEX('Stock List'!$L$11:$L$1010, MATCH(Z978, 'Stock List'!$K$11:$K$1010, 0)))*Y978), 2), 0)</f>
        <v>0</v>
      </c>
      <c r="BT978" s="20"/>
      <c r="BU978" s="20">
        <f>IFERROR(ROUND(((INDEX('Stock List'!$M$11:$M$1010, MATCH(AB978, 'Stock List'!$K$11:$K$1010, 0))/INDEX('Stock List'!$L$11:$L$1010, MATCH(AB978, 'Stock List'!$K$11:$K$1010, 0)))*AA978), 2), 0)</f>
        <v>0</v>
      </c>
      <c r="BV978" s="20"/>
      <c r="BW978" s="20">
        <f>IFERROR(ROUND(((INDEX('Stock List'!$M$11:$M$1010, MATCH(AD978, 'Stock List'!$K$11:$K$1010, 0))/INDEX('Stock List'!$L$11:$L$1010, MATCH(AD978, 'Stock List'!$K$11:$K$1010, 0)))*AC978), 2), 0)</f>
        <v>0</v>
      </c>
      <c r="BX978" s="20"/>
      <c r="BY978" s="20">
        <f>IFERROR(ROUND(((INDEX('Stock List'!$M$11:$M$1010, MATCH(AF978, 'Stock List'!$K$11:$K$1010, 0))/INDEX('Stock List'!$L$11:$L$1010, MATCH(AF978, 'Stock List'!$K$11:$K$1010, 0)))*AE978), 2), 0)</f>
        <v>0</v>
      </c>
      <c r="BZ978" s="20"/>
      <c r="CA978" s="20">
        <f>IFERROR(ROUND(((INDEX('Stock List'!$M$11:$M$1010, MATCH(AH978, 'Stock List'!$K$11:$K$1010, 0))/INDEX('Stock List'!$L$11:$L$1010, MATCH(AH978, 'Stock List'!$K$11:$K$1010, 0)))*AG978), 2), 0)</f>
        <v>0</v>
      </c>
      <c r="CB978" s="20"/>
      <c r="CC978" s="20">
        <f>IFERROR(ROUND(((INDEX('Stock List'!$M$11:$M$1010, MATCH(AJ978, 'Stock List'!$K$11:$K$1010, 0))/INDEX('Stock List'!$L$11:$L$1010, MATCH(AJ978, 'Stock List'!$K$11:$K$1010, 0)))*AI978), 2), 0)</f>
        <v>0</v>
      </c>
      <c r="CD978" s="20"/>
      <c r="CE978" s="20">
        <f>IFERROR(ROUND(((INDEX('Stock List'!$M$11:$M$1010, MATCH(AL978, 'Stock List'!$K$11:$K$1010, 0))/INDEX('Stock List'!$L$11:$L$1010, MATCH(AL978, 'Stock List'!$K$11:$K$1010, 0)))*AK978), 2), 0)</f>
        <v>0</v>
      </c>
      <c r="CF978" s="20"/>
      <c r="CG978" s="20">
        <f>IFERROR(ROUND(((INDEX('Stock List'!$M$11:$M$1010, MATCH(AN978, 'Stock List'!$K$11:$K$1010, 0))/INDEX('Stock List'!$L$11:$L$1010, MATCH(AN978, 'Stock List'!$K$11:$K$1010, 0)))*AM978), 2), 0)</f>
        <v>0</v>
      </c>
      <c r="CH978" s="20"/>
      <c r="CI978" s="20">
        <f>IFERROR(ROUND(((INDEX('Stock List'!$M$11:$M$1010, MATCH(AP978, 'Stock List'!$K$11:$K$1010, 0))/INDEX('Stock List'!$L$11:$L$1010, MATCH(AP978, 'Stock List'!$K$11:$K$1010, 0)))*AO978), 2), 0)</f>
        <v>0</v>
      </c>
      <c r="CJ978" s="20"/>
      <c r="CK978" s="20">
        <f>IFERROR(ROUND(((INDEX('Stock List'!$M$11:$M$1010, MATCH(AR978, 'Stock List'!$K$11:$K$1010, 0))/INDEX('Stock List'!$L$11:$L$1010, MATCH(AR978, 'Stock List'!$K$11:$K$1010, 0)))*AQ978), 2), 0)</f>
        <v>0</v>
      </c>
      <c r="CL978" s="20"/>
      <c r="CM978" s="20">
        <f>IFERROR(ROUND(((INDEX('Stock List'!$M$11:$M$1010, MATCH(AT978, 'Stock List'!$K$11:$K$1010, 0))/INDEX('Stock List'!$L$11:$L$1010, MATCH(AT978, 'Stock List'!$K$11:$K$1010, 0)))*AS978), 2), 0)</f>
        <v>0</v>
      </c>
      <c r="CN978" s="20"/>
      <c r="CO978" s="20">
        <f>IFERROR(ROUND(((INDEX('Stock List'!$M$11:$M$1010, MATCH(AV978, 'Stock List'!$K$11:$K$1010, 0))/INDEX('Stock List'!$L$11:$L$1010, MATCH(AV978, 'Stock List'!$K$11:$K$1010, 0)))*AU978), 2), 0)</f>
        <v>0</v>
      </c>
      <c r="CP978" s="20"/>
      <c r="CQ978" s="20">
        <f>IFERROR(ROUND(((INDEX('Stock List'!$M$11:$M$1010, MATCH(AX978, 'Stock List'!$K$11:$K$1010, 0))/INDEX('Stock List'!$L$11:$L$1010, MATCH(AX978, 'Stock List'!$K$11:$K$1010, 0)))*AW978), 2), 0)</f>
        <v>0</v>
      </c>
      <c r="CR978" s="22"/>
      <c r="CT978" s="106" t="str">
        <f t="shared" si="808"/>
        <v/>
      </c>
      <c r="CU978" s="22" t="str">
        <f t="shared" si="809"/>
        <v/>
      </c>
      <c r="CX978" s="106" t="str">
        <f t="shared" si="810"/>
        <v/>
      </c>
      <c r="CY978" s="20" t="str">
        <f t="shared" si="811"/>
        <v/>
      </c>
      <c r="CZ978" s="22" t="str">
        <f t="shared" si="812"/>
        <v/>
      </c>
      <c r="DB978" s="76" t="str">
        <f>IF($H978="", "", COUNTIF($G$11:$G$1010, "&gt;"&amp;$G978)+1+COUNTIF($G$11:$G978, $G978)-1)</f>
        <v/>
      </c>
      <c r="DC978" s="76" t="str">
        <f>IF($H978="", "", COUNTIF($CZ$11:$CZ$1010, "&gt;"&amp;$CZ978)+1+COUNTIF($CZ$11:$CZ978, $CZ978)-1)</f>
        <v/>
      </c>
      <c r="DE978" s="147" t="str">
        <f t="shared" si="813"/>
        <v/>
      </c>
      <c r="DF978" s="148"/>
      <c r="DG978" s="19" t="str">
        <f t="shared" si="814"/>
        <v/>
      </c>
      <c r="DH978" s="153" t="str">
        <f t="shared" si="815"/>
        <v/>
      </c>
      <c r="DI978" s="19" t="str">
        <f t="shared" si="767"/>
        <v/>
      </c>
      <c r="DJ978" s="153" t="str">
        <f t="shared" si="768"/>
        <v/>
      </c>
      <c r="DK978" s="19" t="str">
        <f t="shared" si="769"/>
        <v/>
      </c>
      <c r="DL978" s="153" t="str">
        <f t="shared" si="770"/>
        <v/>
      </c>
      <c r="DM978" s="19" t="str">
        <f t="shared" si="771"/>
        <v/>
      </c>
      <c r="DN978" s="153" t="str">
        <f t="shared" si="772"/>
        <v/>
      </c>
      <c r="DO978" s="19" t="str">
        <f t="shared" si="773"/>
        <v/>
      </c>
      <c r="DP978" s="153" t="str">
        <f t="shared" si="774"/>
        <v/>
      </c>
      <c r="DQ978" s="19" t="str">
        <f t="shared" si="775"/>
        <v/>
      </c>
      <c r="DR978" s="153" t="str">
        <f t="shared" si="776"/>
        <v/>
      </c>
      <c r="DS978" s="19" t="str">
        <f t="shared" si="777"/>
        <v/>
      </c>
      <c r="DT978" s="153" t="str">
        <f t="shared" si="778"/>
        <v/>
      </c>
      <c r="DU978" s="19" t="str">
        <f t="shared" si="779"/>
        <v/>
      </c>
      <c r="DV978" s="153" t="str">
        <f t="shared" si="780"/>
        <v/>
      </c>
      <c r="DW978" s="19" t="str">
        <f t="shared" si="781"/>
        <v/>
      </c>
      <c r="DX978" s="153" t="str">
        <f t="shared" si="782"/>
        <v/>
      </c>
      <c r="DY978" s="19" t="str">
        <f t="shared" si="783"/>
        <v/>
      </c>
      <c r="DZ978" s="153" t="str">
        <f t="shared" si="784"/>
        <v/>
      </c>
      <c r="EA978" s="19" t="str">
        <f t="shared" si="785"/>
        <v/>
      </c>
      <c r="EB978" s="153" t="str">
        <f t="shared" si="786"/>
        <v/>
      </c>
      <c r="EC978" s="19" t="str">
        <f t="shared" si="787"/>
        <v/>
      </c>
      <c r="ED978" s="153" t="str">
        <f t="shared" si="788"/>
        <v/>
      </c>
      <c r="EE978" s="19" t="str">
        <f t="shared" si="789"/>
        <v/>
      </c>
      <c r="EF978" s="153" t="str">
        <f t="shared" si="790"/>
        <v/>
      </c>
      <c r="EG978" s="19" t="str">
        <f t="shared" si="791"/>
        <v/>
      </c>
      <c r="EH978" s="153" t="str">
        <f t="shared" si="792"/>
        <v/>
      </c>
      <c r="EI978" s="19" t="str">
        <f t="shared" si="793"/>
        <v/>
      </c>
      <c r="EJ978" s="153" t="str">
        <f t="shared" si="794"/>
        <v/>
      </c>
      <c r="EK978" s="19" t="str">
        <f t="shared" si="795"/>
        <v/>
      </c>
      <c r="EL978" s="153" t="str">
        <f t="shared" si="796"/>
        <v/>
      </c>
      <c r="EM978" s="19" t="str">
        <f t="shared" si="797"/>
        <v/>
      </c>
      <c r="EN978" s="153" t="str">
        <f t="shared" si="798"/>
        <v/>
      </c>
      <c r="EO978" s="19" t="str">
        <f t="shared" si="799"/>
        <v/>
      </c>
      <c r="EP978" s="153" t="str">
        <f t="shared" si="800"/>
        <v/>
      </c>
      <c r="EQ978" s="19" t="str">
        <f t="shared" si="801"/>
        <v/>
      </c>
      <c r="ER978" s="153" t="str">
        <f t="shared" si="802"/>
        <v/>
      </c>
      <c r="ES978" s="19" t="str">
        <f t="shared" si="803"/>
        <v/>
      </c>
      <c r="ET978" s="153" t="str">
        <f t="shared" si="804"/>
        <v/>
      </c>
    </row>
    <row r="979" spans="1:150" x14ac:dyDescent="0.25">
      <c r="A979" s="31"/>
      <c r="B979" s="91" t="str">
        <f t="shared" si="805"/>
        <v/>
      </c>
      <c r="C979" s="20" t="str">
        <f t="shared" si="765"/>
        <v/>
      </c>
      <c r="D979" s="97" t="str">
        <f t="shared" si="766"/>
        <v/>
      </c>
      <c r="E979" s="62" t="str">
        <f t="shared" si="806"/>
        <v/>
      </c>
      <c r="F979" s="31"/>
      <c r="G979" s="282"/>
      <c r="H979" s="283"/>
      <c r="I979" s="284"/>
      <c r="J979" s="285"/>
      <c r="K979" s="286"/>
      <c r="L979" s="287"/>
      <c r="M979" s="288"/>
      <c r="N979" s="287"/>
      <c r="O979" s="288"/>
      <c r="P979" s="287"/>
      <c r="Q979" s="288"/>
      <c r="R979" s="287"/>
      <c r="S979" s="288"/>
      <c r="T979" s="287"/>
      <c r="U979" s="288"/>
      <c r="V979" s="287"/>
      <c r="W979" s="288"/>
      <c r="X979" s="287"/>
      <c r="Y979" s="288"/>
      <c r="Z979" s="287"/>
      <c r="AA979" s="288"/>
      <c r="AB979" s="287"/>
      <c r="AC979" s="288"/>
      <c r="AD979" s="287"/>
      <c r="AE979" s="288"/>
      <c r="AF979" s="287"/>
      <c r="AG979" s="288"/>
      <c r="AH979" s="287"/>
      <c r="AI979" s="288"/>
      <c r="AJ979" s="287"/>
      <c r="AK979" s="288"/>
      <c r="AL979" s="287"/>
      <c r="AM979" s="288"/>
      <c r="AN979" s="287"/>
      <c r="AO979" s="288"/>
      <c r="AP979" s="287"/>
      <c r="AQ979" s="288"/>
      <c r="AR979" s="287"/>
      <c r="AS979" s="288"/>
      <c r="AT979" s="287"/>
      <c r="AU979" s="288"/>
      <c r="AV979" s="287"/>
      <c r="AW979" s="288"/>
      <c r="AX979" s="287"/>
      <c r="AY979" s="31"/>
      <c r="BA979" s="76" t="str">
        <f t="shared" si="807"/>
        <v/>
      </c>
      <c r="BC979" s="76" t="str">
        <f>IF('Stock List'!$K979="", "", 'Stock List'!$K979)</f>
        <v/>
      </c>
      <c r="BE979" s="106">
        <f>IFERROR(ROUND(((INDEX('Stock List'!$M$11:$M$1010, MATCH(L979, 'Stock List'!$K$11:$K$1010, 0))/INDEX('Stock List'!$L$11:$L$1010, MATCH(L979, 'Stock List'!$K$11:$K$1010, 0)))*K979), 2), 0)</f>
        <v>0</v>
      </c>
      <c r="BF979" s="20"/>
      <c r="BG979" s="20">
        <f>IFERROR(ROUND(((INDEX('Stock List'!$M$11:$M$1010, MATCH(N979, 'Stock List'!$K$11:$K$1010, 0))/INDEX('Stock List'!$L$11:$L$1010, MATCH(N979, 'Stock List'!$K$11:$K$1010, 0)))*M979), 2), 0)</f>
        <v>0</v>
      </c>
      <c r="BH979" s="20"/>
      <c r="BI979" s="20">
        <f>IFERROR(ROUND(((INDEX('Stock List'!$M$11:$M$1010, MATCH(P979, 'Stock List'!$K$11:$K$1010, 0))/INDEX('Stock List'!$L$11:$L$1010, MATCH(P979, 'Stock List'!$K$11:$K$1010, 0)))*O979), 2), 0)</f>
        <v>0</v>
      </c>
      <c r="BJ979" s="20"/>
      <c r="BK979" s="20">
        <f>IFERROR(ROUND(((INDEX('Stock List'!$M$11:$M$1010, MATCH(R979, 'Stock List'!$K$11:$K$1010, 0))/INDEX('Stock List'!$L$11:$L$1010, MATCH(R979, 'Stock List'!$K$11:$K$1010, 0)))*Q979), 2), 0)</f>
        <v>0</v>
      </c>
      <c r="BL979" s="20"/>
      <c r="BM979" s="20">
        <f>IFERROR(ROUND(((INDEX('Stock List'!$M$11:$M$1010, MATCH(T979, 'Stock List'!$K$11:$K$1010, 0))/INDEX('Stock List'!$L$11:$L$1010, MATCH(T979, 'Stock List'!$K$11:$K$1010, 0)))*S979), 2), 0)</f>
        <v>0</v>
      </c>
      <c r="BN979" s="20"/>
      <c r="BO979" s="20">
        <f>IFERROR(ROUND(((INDEX('Stock List'!$M$11:$M$1010, MATCH(V979, 'Stock List'!$K$11:$K$1010, 0))/INDEX('Stock List'!$L$11:$L$1010, MATCH(V979, 'Stock List'!$K$11:$K$1010, 0)))*U979), 2), 0)</f>
        <v>0</v>
      </c>
      <c r="BP979" s="20"/>
      <c r="BQ979" s="20">
        <f>IFERROR(ROUND(((INDEX('Stock List'!$M$11:$M$1010, MATCH(X979, 'Stock List'!$K$11:$K$1010, 0))/INDEX('Stock List'!$L$11:$L$1010, MATCH(X979, 'Stock List'!$K$11:$K$1010, 0)))*W979), 2), 0)</f>
        <v>0</v>
      </c>
      <c r="BR979" s="20"/>
      <c r="BS979" s="20">
        <f>IFERROR(ROUND(((INDEX('Stock List'!$M$11:$M$1010, MATCH(Z979, 'Stock List'!$K$11:$K$1010, 0))/INDEX('Stock List'!$L$11:$L$1010, MATCH(Z979, 'Stock List'!$K$11:$K$1010, 0)))*Y979), 2), 0)</f>
        <v>0</v>
      </c>
      <c r="BT979" s="20"/>
      <c r="BU979" s="20">
        <f>IFERROR(ROUND(((INDEX('Stock List'!$M$11:$M$1010, MATCH(AB979, 'Stock List'!$K$11:$K$1010, 0))/INDEX('Stock List'!$L$11:$L$1010, MATCH(AB979, 'Stock List'!$K$11:$K$1010, 0)))*AA979), 2), 0)</f>
        <v>0</v>
      </c>
      <c r="BV979" s="20"/>
      <c r="BW979" s="20">
        <f>IFERROR(ROUND(((INDEX('Stock List'!$M$11:$M$1010, MATCH(AD979, 'Stock List'!$K$11:$K$1010, 0))/INDEX('Stock List'!$L$11:$L$1010, MATCH(AD979, 'Stock List'!$K$11:$K$1010, 0)))*AC979), 2), 0)</f>
        <v>0</v>
      </c>
      <c r="BX979" s="20"/>
      <c r="BY979" s="20">
        <f>IFERROR(ROUND(((INDEX('Stock List'!$M$11:$M$1010, MATCH(AF979, 'Stock List'!$K$11:$K$1010, 0))/INDEX('Stock List'!$L$11:$L$1010, MATCH(AF979, 'Stock List'!$K$11:$K$1010, 0)))*AE979), 2), 0)</f>
        <v>0</v>
      </c>
      <c r="BZ979" s="20"/>
      <c r="CA979" s="20">
        <f>IFERROR(ROUND(((INDEX('Stock List'!$M$11:$M$1010, MATCH(AH979, 'Stock List'!$K$11:$K$1010, 0))/INDEX('Stock List'!$L$11:$L$1010, MATCH(AH979, 'Stock List'!$K$11:$K$1010, 0)))*AG979), 2), 0)</f>
        <v>0</v>
      </c>
      <c r="CB979" s="20"/>
      <c r="CC979" s="20">
        <f>IFERROR(ROUND(((INDEX('Stock List'!$M$11:$M$1010, MATCH(AJ979, 'Stock List'!$K$11:$K$1010, 0))/INDEX('Stock List'!$L$11:$L$1010, MATCH(AJ979, 'Stock List'!$K$11:$K$1010, 0)))*AI979), 2), 0)</f>
        <v>0</v>
      </c>
      <c r="CD979" s="20"/>
      <c r="CE979" s="20">
        <f>IFERROR(ROUND(((INDEX('Stock List'!$M$11:$M$1010, MATCH(AL979, 'Stock List'!$K$11:$K$1010, 0))/INDEX('Stock List'!$L$11:$L$1010, MATCH(AL979, 'Stock List'!$K$11:$K$1010, 0)))*AK979), 2), 0)</f>
        <v>0</v>
      </c>
      <c r="CF979" s="20"/>
      <c r="CG979" s="20">
        <f>IFERROR(ROUND(((INDEX('Stock List'!$M$11:$M$1010, MATCH(AN979, 'Stock List'!$K$11:$K$1010, 0))/INDEX('Stock List'!$L$11:$L$1010, MATCH(AN979, 'Stock List'!$K$11:$K$1010, 0)))*AM979), 2), 0)</f>
        <v>0</v>
      </c>
      <c r="CH979" s="20"/>
      <c r="CI979" s="20">
        <f>IFERROR(ROUND(((INDEX('Stock List'!$M$11:$M$1010, MATCH(AP979, 'Stock List'!$K$11:$K$1010, 0))/INDEX('Stock List'!$L$11:$L$1010, MATCH(AP979, 'Stock List'!$K$11:$K$1010, 0)))*AO979), 2), 0)</f>
        <v>0</v>
      </c>
      <c r="CJ979" s="20"/>
      <c r="CK979" s="20">
        <f>IFERROR(ROUND(((INDEX('Stock List'!$M$11:$M$1010, MATCH(AR979, 'Stock List'!$K$11:$K$1010, 0))/INDEX('Stock List'!$L$11:$L$1010, MATCH(AR979, 'Stock List'!$K$11:$K$1010, 0)))*AQ979), 2), 0)</f>
        <v>0</v>
      </c>
      <c r="CL979" s="20"/>
      <c r="CM979" s="20">
        <f>IFERROR(ROUND(((INDEX('Stock List'!$M$11:$M$1010, MATCH(AT979, 'Stock List'!$K$11:$K$1010, 0))/INDEX('Stock List'!$L$11:$L$1010, MATCH(AT979, 'Stock List'!$K$11:$K$1010, 0)))*AS979), 2), 0)</f>
        <v>0</v>
      </c>
      <c r="CN979" s="20"/>
      <c r="CO979" s="20">
        <f>IFERROR(ROUND(((INDEX('Stock List'!$M$11:$M$1010, MATCH(AV979, 'Stock List'!$K$11:$K$1010, 0))/INDEX('Stock List'!$L$11:$L$1010, MATCH(AV979, 'Stock List'!$K$11:$K$1010, 0)))*AU979), 2), 0)</f>
        <v>0</v>
      </c>
      <c r="CP979" s="20"/>
      <c r="CQ979" s="20">
        <f>IFERROR(ROUND(((INDEX('Stock List'!$M$11:$M$1010, MATCH(AX979, 'Stock List'!$K$11:$K$1010, 0))/INDEX('Stock List'!$L$11:$L$1010, MATCH(AX979, 'Stock List'!$K$11:$K$1010, 0)))*AW979), 2), 0)</f>
        <v>0</v>
      </c>
      <c r="CR979" s="22"/>
      <c r="CT979" s="106" t="str">
        <f t="shared" si="808"/>
        <v/>
      </c>
      <c r="CU979" s="22" t="str">
        <f t="shared" si="809"/>
        <v/>
      </c>
      <c r="CX979" s="106" t="str">
        <f t="shared" si="810"/>
        <v/>
      </c>
      <c r="CY979" s="20" t="str">
        <f t="shared" si="811"/>
        <v/>
      </c>
      <c r="CZ979" s="22" t="str">
        <f t="shared" si="812"/>
        <v/>
      </c>
      <c r="DB979" s="76" t="str">
        <f>IF($H979="", "", COUNTIF($G$11:$G$1010, "&gt;"&amp;$G979)+1+COUNTIF($G$11:$G979, $G979)-1)</f>
        <v/>
      </c>
      <c r="DC979" s="76" t="str">
        <f>IF($H979="", "", COUNTIF($CZ$11:$CZ$1010, "&gt;"&amp;$CZ979)+1+COUNTIF($CZ$11:$CZ979, $CZ979)-1)</f>
        <v/>
      </c>
      <c r="DE979" s="147" t="str">
        <f t="shared" si="813"/>
        <v/>
      </c>
      <c r="DF979" s="148"/>
      <c r="DG979" s="19" t="str">
        <f t="shared" si="814"/>
        <v/>
      </c>
      <c r="DH979" s="153" t="str">
        <f t="shared" si="815"/>
        <v/>
      </c>
      <c r="DI979" s="19" t="str">
        <f t="shared" si="767"/>
        <v/>
      </c>
      <c r="DJ979" s="153" t="str">
        <f t="shared" si="768"/>
        <v/>
      </c>
      <c r="DK979" s="19" t="str">
        <f t="shared" si="769"/>
        <v/>
      </c>
      <c r="DL979" s="153" t="str">
        <f t="shared" si="770"/>
        <v/>
      </c>
      <c r="DM979" s="19" t="str">
        <f t="shared" si="771"/>
        <v/>
      </c>
      <c r="DN979" s="153" t="str">
        <f t="shared" si="772"/>
        <v/>
      </c>
      <c r="DO979" s="19" t="str">
        <f t="shared" si="773"/>
        <v/>
      </c>
      <c r="DP979" s="153" t="str">
        <f t="shared" si="774"/>
        <v/>
      </c>
      <c r="DQ979" s="19" t="str">
        <f t="shared" si="775"/>
        <v/>
      </c>
      <c r="DR979" s="153" t="str">
        <f t="shared" si="776"/>
        <v/>
      </c>
      <c r="DS979" s="19" t="str">
        <f t="shared" si="777"/>
        <v/>
      </c>
      <c r="DT979" s="153" t="str">
        <f t="shared" si="778"/>
        <v/>
      </c>
      <c r="DU979" s="19" t="str">
        <f t="shared" si="779"/>
        <v/>
      </c>
      <c r="DV979" s="153" t="str">
        <f t="shared" si="780"/>
        <v/>
      </c>
      <c r="DW979" s="19" t="str">
        <f t="shared" si="781"/>
        <v/>
      </c>
      <c r="DX979" s="153" t="str">
        <f t="shared" si="782"/>
        <v/>
      </c>
      <c r="DY979" s="19" t="str">
        <f t="shared" si="783"/>
        <v/>
      </c>
      <c r="DZ979" s="153" t="str">
        <f t="shared" si="784"/>
        <v/>
      </c>
      <c r="EA979" s="19" t="str">
        <f t="shared" si="785"/>
        <v/>
      </c>
      <c r="EB979" s="153" t="str">
        <f t="shared" si="786"/>
        <v/>
      </c>
      <c r="EC979" s="19" t="str">
        <f t="shared" si="787"/>
        <v/>
      </c>
      <c r="ED979" s="153" t="str">
        <f t="shared" si="788"/>
        <v/>
      </c>
      <c r="EE979" s="19" t="str">
        <f t="shared" si="789"/>
        <v/>
      </c>
      <c r="EF979" s="153" t="str">
        <f t="shared" si="790"/>
        <v/>
      </c>
      <c r="EG979" s="19" t="str">
        <f t="shared" si="791"/>
        <v/>
      </c>
      <c r="EH979" s="153" t="str">
        <f t="shared" si="792"/>
        <v/>
      </c>
      <c r="EI979" s="19" t="str">
        <f t="shared" si="793"/>
        <v/>
      </c>
      <c r="EJ979" s="153" t="str">
        <f t="shared" si="794"/>
        <v/>
      </c>
      <c r="EK979" s="19" t="str">
        <f t="shared" si="795"/>
        <v/>
      </c>
      <c r="EL979" s="153" t="str">
        <f t="shared" si="796"/>
        <v/>
      </c>
      <c r="EM979" s="19" t="str">
        <f t="shared" si="797"/>
        <v/>
      </c>
      <c r="EN979" s="153" t="str">
        <f t="shared" si="798"/>
        <v/>
      </c>
      <c r="EO979" s="19" t="str">
        <f t="shared" si="799"/>
        <v/>
      </c>
      <c r="EP979" s="153" t="str">
        <f t="shared" si="800"/>
        <v/>
      </c>
      <c r="EQ979" s="19" t="str">
        <f t="shared" si="801"/>
        <v/>
      </c>
      <c r="ER979" s="153" t="str">
        <f t="shared" si="802"/>
        <v/>
      </c>
      <c r="ES979" s="19" t="str">
        <f t="shared" si="803"/>
        <v/>
      </c>
      <c r="ET979" s="153" t="str">
        <f t="shared" si="804"/>
        <v/>
      </c>
    </row>
    <row r="980" spans="1:150" x14ac:dyDescent="0.25">
      <c r="A980" s="31"/>
      <c r="B980" s="91" t="str">
        <f t="shared" si="805"/>
        <v/>
      </c>
      <c r="C980" s="20" t="str">
        <f t="shared" si="765"/>
        <v/>
      </c>
      <c r="D980" s="97" t="str">
        <f t="shared" si="766"/>
        <v/>
      </c>
      <c r="E980" s="62" t="str">
        <f t="shared" si="806"/>
        <v/>
      </c>
      <c r="F980" s="31"/>
      <c r="G980" s="282"/>
      <c r="H980" s="283"/>
      <c r="I980" s="284"/>
      <c r="J980" s="285"/>
      <c r="K980" s="286"/>
      <c r="L980" s="287"/>
      <c r="M980" s="288"/>
      <c r="N980" s="287"/>
      <c r="O980" s="288"/>
      <c r="P980" s="287"/>
      <c r="Q980" s="288"/>
      <c r="R980" s="287"/>
      <c r="S980" s="288"/>
      <c r="T980" s="287"/>
      <c r="U980" s="288"/>
      <c r="V980" s="287"/>
      <c r="W980" s="288"/>
      <c r="X980" s="287"/>
      <c r="Y980" s="288"/>
      <c r="Z980" s="287"/>
      <c r="AA980" s="288"/>
      <c r="AB980" s="287"/>
      <c r="AC980" s="288"/>
      <c r="AD980" s="287"/>
      <c r="AE980" s="288"/>
      <c r="AF980" s="287"/>
      <c r="AG980" s="288"/>
      <c r="AH980" s="287"/>
      <c r="AI980" s="288"/>
      <c r="AJ980" s="287"/>
      <c r="AK980" s="288"/>
      <c r="AL980" s="287"/>
      <c r="AM980" s="288"/>
      <c r="AN980" s="287"/>
      <c r="AO980" s="288"/>
      <c r="AP980" s="287"/>
      <c r="AQ980" s="288"/>
      <c r="AR980" s="287"/>
      <c r="AS980" s="288"/>
      <c r="AT980" s="287"/>
      <c r="AU980" s="288"/>
      <c r="AV980" s="287"/>
      <c r="AW980" s="288"/>
      <c r="AX980" s="287"/>
      <c r="AY980" s="31"/>
      <c r="BA980" s="76" t="str">
        <f t="shared" si="807"/>
        <v/>
      </c>
      <c r="BC980" s="76" t="str">
        <f>IF('Stock List'!$K980="", "", 'Stock List'!$K980)</f>
        <v/>
      </c>
      <c r="BE980" s="106">
        <f>IFERROR(ROUND(((INDEX('Stock List'!$M$11:$M$1010, MATCH(L980, 'Stock List'!$K$11:$K$1010, 0))/INDEX('Stock List'!$L$11:$L$1010, MATCH(L980, 'Stock List'!$K$11:$K$1010, 0)))*K980), 2), 0)</f>
        <v>0</v>
      </c>
      <c r="BF980" s="20"/>
      <c r="BG980" s="20">
        <f>IFERROR(ROUND(((INDEX('Stock List'!$M$11:$M$1010, MATCH(N980, 'Stock List'!$K$11:$K$1010, 0))/INDEX('Stock List'!$L$11:$L$1010, MATCH(N980, 'Stock List'!$K$11:$K$1010, 0)))*M980), 2), 0)</f>
        <v>0</v>
      </c>
      <c r="BH980" s="20"/>
      <c r="BI980" s="20">
        <f>IFERROR(ROUND(((INDEX('Stock List'!$M$11:$M$1010, MATCH(P980, 'Stock List'!$K$11:$K$1010, 0))/INDEX('Stock List'!$L$11:$L$1010, MATCH(P980, 'Stock List'!$K$11:$K$1010, 0)))*O980), 2), 0)</f>
        <v>0</v>
      </c>
      <c r="BJ980" s="20"/>
      <c r="BK980" s="20">
        <f>IFERROR(ROUND(((INDEX('Stock List'!$M$11:$M$1010, MATCH(R980, 'Stock List'!$K$11:$K$1010, 0))/INDEX('Stock List'!$L$11:$L$1010, MATCH(R980, 'Stock List'!$K$11:$K$1010, 0)))*Q980), 2), 0)</f>
        <v>0</v>
      </c>
      <c r="BL980" s="20"/>
      <c r="BM980" s="20">
        <f>IFERROR(ROUND(((INDEX('Stock List'!$M$11:$M$1010, MATCH(T980, 'Stock List'!$K$11:$K$1010, 0))/INDEX('Stock List'!$L$11:$L$1010, MATCH(T980, 'Stock List'!$K$11:$K$1010, 0)))*S980), 2), 0)</f>
        <v>0</v>
      </c>
      <c r="BN980" s="20"/>
      <c r="BO980" s="20">
        <f>IFERROR(ROUND(((INDEX('Stock List'!$M$11:$M$1010, MATCH(V980, 'Stock List'!$K$11:$K$1010, 0))/INDEX('Stock List'!$L$11:$L$1010, MATCH(V980, 'Stock List'!$K$11:$K$1010, 0)))*U980), 2), 0)</f>
        <v>0</v>
      </c>
      <c r="BP980" s="20"/>
      <c r="BQ980" s="20">
        <f>IFERROR(ROUND(((INDEX('Stock List'!$M$11:$M$1010, MATCH(X980, 'Stock List'!$K$11:$K$1010, 0))/INDEX('Stock List'!$L$11:$L$1010, MATCH(X980, 'Stock List'!$K$11:$K$1010, 0)))*W980), 2), 0)</f>
        <v>0</v>
      </c>
      <c r="BR980" s="20"/>
      <c r="BS980" s="20">
        <f>IFERROR(ROUND(((INDEX('Stock List'!$M$11:$M$1010, MATCH(Z980, 'Stock List'!$K$11:$K$1010, 0))/INDEX('Stock List'!$L$11:$L$1010, MATCH(Z980, 'Stock List'!$K$11:$K$1010, 0)))*Y980), 2), 0)</f>
        <v>0</v>
      </c>
      <c r="BT980" s="20"/>
      <c r="BU980" s="20">
        <f>IFERROR(ROUND(((INDEX('Stock List'!$M$11:$M$1010, MATCH(AB980, 'Stock List'!$K$11:$K$1010, 0))/INDEX('Stock List'!$L$11:$L$1010, MATCH(AB980, 'Stock List'!$K$11:$K$1010, 0)))*AA980), 2), 0)</f>
        <v>0</v>
      </c>
      <c r="BV980" s="20"/>
      <c r="BW980" s="20">
        <f>IFERROR(ROUND(((INDEX('Stock List'!$M$11:$M$1010, MATCH(AD980, 'Stock List'!$K$11:$K$1010, 0))/INDEX('Stock List'!$L$11:$L$1010, MATCH(AD980, 'Stock List'!$K$11:$K$1010, 0)))*AC980), 2), 0)</f>
        <v>0</v>
      </c>
      <c r="BX980" s="20"/>
      <c r="BY980" s="20">
        <f>IFERROR(ROUND(((INDEX('Stock List'!$M$11:$M$1010, MATCH(AF980, 'Stock List'!$K$11:$K$1010, 0))/INDEX('Stock List'!$L$11:$L$1010, MATCH(AF980, 'Stock List'!$K$11:$K$1010, 0)))*AE980), 2), 0)</f>
        <v>0</v>
      </c>
      <c r="BZ980" s="20"/>
      <c r="CA980" s="20">
        <f>IFERROR(ROUND(((INDEX('Stock List'!$M$11:$M$1010, MATCH(AH980, 'Stock List'!$K$11:$K$1010, 0))/INDEX('Stock List'!$L$11:$L$1010, MATCH(AH980, 'Stock List'!$K$11:$K$1010, 0)))*AG980), 2), 0)</f>
        <v>0</v>
      </c>
      <c r="CB980" s="20"/>
      <c r="CC980" s="20">
        <f>IFERROR(ROUND(((INDEX('Stock List'!$M$11:$M$1010, MATCH(AJ980, 'Stock List'!$K$11:$K$1010, 0))/INDEX('Stock List'!$L$11:$L$1010, MATCH(AJ980, 'Stock List'!$K$11:$K$1010, 0)))*AI980), 2), 0)</f>
        <v>0</v>
      </c>
      <c r="CD980" s="20"/>
      <c r="CE980" s="20">
        <f>IFERROR(ROUND(((INDEX('Stock List'!$M$11:$M$1010, MATCH(AL980, 'Stock List'!$K$11:$K$1010, 0))/INDEX('Stock List'!$L$11:$L$1010, MATCH(AL980, 'Stock List'!$K$11:$K$1010, 0)))*AK980), 2), 0)</f>
        <v>0</v>
      </c>
      <c r="CF980" s="20"/>
      <c r="CG980" s="20">
        <f>IFERROR(ROUND(((INDEX('Stock List'!$M$11:$M$1010, MATCH(AN980, 'Stock List'!$K$11:$K$1010, 0))/INDEX('Stock List'!$L$11:$L$1010, MATCH(AN980, 'Stock List'!$K$11:$K$1010, 0)))*AM980), 2), 0)</f>
        <v>0</v>
      </c>
      <c r="CH980" s="20"/>
      <c r="CI980" s="20">
        <f>IFERROR(ROUND(((INDEX('Stock List'!$M$11:$M$1010, MATCH(AP980, 'Stock List'!$K$11:$K$1010, 0))/INDEX('Stock List'!$L$11:$L$1010, MATCH(AP980, 'Stock List'!$K$11:$K$1010, 0)))*AO980), 2), 0)</f>
        <v>0</v>
      </c>
      <c r="CJ980" s="20"/>
      <c r="CK980" s="20">
        <f>IFERROR(ROUND(((INDEX('Stock List'!$M$11:$M$1010, MATCH(AR980, 'Stock List'!$K$11:$K$1010, 0))/INDEX('Stock List'!$L$11:$L$1010, MATCH(AR980, 'Stock List'!$K$11:$K$1010, 0)))*AQ980), 2), 0)</f>
        <v>0</v>
      </c>
      <c r="CL980" s="20"/>
      <c r="CM980" s="20">
        <f>IFERROR(ROUND(((INDEX('Stock List'!$M$11:$M$1010, MATCH(AT980, 'Stock List'!$K$11:$K$1010, 0))/INDEX('Stock List'!$L$11:$L$1010, MATCH(AT980, 'Stock List'!$K$11:$K$1010, 0)))*AS980), 2), 0)</f>
        <v>0</v>
      </c>
      <c r="CN980" s="20"/>
      <c r="CO980" s="20">
        <f>IFERROR(ROUND(((INDEX('Stock List'!$M$11:$M$1010, MATCH(AV980, 'Stock List'!$K$11:$K$1010, 0))/INDEX('Stock List'!$L$11:$L$1010, MATCH(AV980, 'Stock List'!$K$11:$K$1010, 0)))*AU980), 2), 0)</f>
        <v>0</v>
      </c>
      <c r="CP980" s="20"/>
      <c r="CQ980" s="20">
        <f>IFERROR(ROUND(((INDEX('Stock List'!$M$11:$M$1010, MATCH(AX980, 'Stock List'!$K$11:$K$1010, 0))/INDEX('Stock List'!$L$11:$L$1010, MATCH(AX980, 'Stock List'!$K$11:$K$1010, 0)))*AW980), 2), 0)</f>
        <v>0</v>
      </c>
      <c r="CR980" s="22"/>
      <c r="CT980" s="106" t="str">
        <f t="shared" si="808"/>
        <v/>
      </c>
      <c r="CU980" s="22" t="str">
        <f t="shared" si="809"/>
        <v/>
      </c>
      <c r="CX980" s="106" t="str">
        <f t="shared" si="810"/>
        <v/>
      </c>
      <c r="CY980" s="20" t="str">
        <f t="shared" si="811"/>
        <v/>
      </c>
      <c r="CZ980" s="22" t="str">
        <f t="shared" si="812"/>
        <v/>
      </c>
      <c r="DB980" s="76" t="str">
        <f>IF($H980="", "", COUNTIF($G$11:$G$1010, "&gt;"&amp;$G980)+1+COUNTIF($G$11:$G980, $G980)-1)</f>
        <v/>
      </c>
      <c r="DC980" s="76" t="str">
        <f>IF($H980="", "", COUNTIF($CZ$11:$CZ$1010, "&gt;"&amp;$CZ980)+1+COUNTIF($CZ$11:$CZ980, $CZ980)-1)</f>
        <v/>
      </c>
      <c r="DE980" s="147" t="str">
        <f t="shared" si="813"/>
        <v/>
      </c>
      <c r="DF980" s="148"/>
      <c r="DG980" s="19" t="str">
        <f t="shared" si="814"/>
        <v/>
      </c>
      <c r="DH980" s="153" t="str">
        <f t="shared" si="815"/>
        <v/>
      </c>
      <c r="DI980" s="19" t="str">
        <f t="shared" si="767"/>
        <v/>
      </c>
      <c r="DJ980" s="153" t="str">
        <f t="shared" si="768"/>
        <v/>
      </c>
      <c r="DK980" s="19" t="str">
        <f t="shared" si="769"/>
        <v/>
      </c>
      <c r="DL980" s="153" t="str">
        <f t="shared" si="770"/>
        <v/>
      </c>
      <c r="DM980" s="19" t="str">
        <f t="shared" si="771"/>
        <v/>
      </c>
      <c r="DN980" s="153" t="str">
        <f t="shared" si="772"/>
        <v/>
      </c>
      <c r="DO980" s="19" t="str">
        <f t="shared" si="773"/>
        <v/>
      </c>
      <c r="DP980" s="153" t="str">
        <f t="shared" si="774"/>
        <v/>
      </c>
      <c r="DQ980" s="19" t="str">
        <f t="shared" si="775"/>
        <v/>
      </c>
      <c r="DR980" s="153" t="str">
        <f t="shared" si="776"/>
        <v/>
      </c>
      <c r="DS980" s="19" t="str">
        <f t="shared" si="777"/>
        <v/>
      </c>
      <c r="DT980" s="153" t="str">
        <f t="shared" si="778"/>
        <v/>
      </c>
      <c r="DU980" s="19" t="str">
        <f t="shared" si="779"/>
        <v/>
      </c>
      <c r="DV980" s="153" t="str">
        <f t="shared" si="780"/>
        <v/>
      </c>
      <c r="DW980" s="19" t="str">
        <f t="shared" si="781"/>
        <v/>
      </c>
      <c r="DX980" s="153" t="str">
        <f t="shared" si="782"/>
        <v/>
      </c>
      <c r="DY980" s="19" t="str">
        <f t="shared" si="783"/>
        <v/>
      </c>
      <c r="DZ980" s="153" t="str">
        <f t="shared" si="784"/>
        <v/>
      </c>
      <c r="EA980" s="19" t="str">
        <f t="shared" si="785"/>
        <v/>
      </c>
      <c r="EB980" s="153" t="str">
        <f t="shared" si="786"/>
        <v/>
      </c>
      <c r="EC980" s="19" t="str">
        <f t="shared" si="787"/>
        <v/>
      </c>
      <c r="ED980" s="153" t="str">
        <f t="shared" si="788"/>
        <v/>
      </c>
      <c r="EE980" s="19" t="str">
        <f t="shared" si="789"/>
        <v/>
      </c>
      <c r="EF980" s="153" t="str">
        <f t="shared" si="790"/>
        <v/>
      </c>
      <c r="EG980" s="19" t="str">
        <f t="shared" si="791"/>
        <v/>
      </c>
      <c r="EH980" s="153" t="str">
        <f t="shared" si="792"/>
        <v/>
      </c>
      <c r="EI980" s="19" t="str">
        <f t="shared" si="793"/>
        <v/>
      </c>
      <c r="EJ980" s="153" t="str">
        <f t="shared" si="794"/>
        <v/>
      </c>
      <c r="EK980" s="19" t="str">
        <f t="shared" si="795"/>
        <v/>
      </c>
      <c r="EL980" s="153" t="str">
        <f t="shared" si="796"/>
        <v/>
      </c>
      <c r="EM980" s="19" t="str">
        <f t="shared" si="797"/>
        <v/>
      </c>
      <c r="EN980" s="153" t="str">
        <f t="shared" si="798"/>
        <v/>
      </c>
      <c r="EO980" s="19" t="str">
        <f t="shared" si="799"/>
        <v/>
      </c>
      <c r="EP980" s="153" t="str">
        <f t="shared" si="800"/>
        <v/>
      </c>
      <c r="EQ980" s="19" t="str">
        <f t="shared" si="801"/>
        <v/>
      </c>
      <c r="ER980" s="153" t="str">
        <f t="shared" si="802"/>
        <v/>
      </c>
      <c r="ES980" s="19" t="str">
        <f t="shared" si="803"/>
        <v/>
      </c>
      <c r="ET980" s="153" t="str">
        <f t="shared" si="804"/>
        <v/>
      </c>
    </row>
    <row r="981" spans="1:150" x14ac:dyDescent="0.25">
      <c r="A981" s="31"/>
      <c r="B981" s="91" t="str">
        <f t="shared" si="805"/>
        <v/>
      </c>
      <c r="C981" s="20" t="str">
        <f t="shared" si="765"/>
        <v/>
      </c>
      <c r="D981" s="97" t="str">
        <f t="shared" si="766"/>
        <v/>
      </c>
      <c r="E981" s="62" t="str">
        <f t="shared" si="806"/>
        <v/>
      </c>
      <c r="F981" s="31"/>
      <c r="G981" s="282"/>
      <c r="H981" s="283"/>
      <c r="I981" s="284"/>
      <c r="J981" s="285"/>
      <c r="K981" s="286"/>
      <c r="L981" s="287"/>
      <c r="M981" s="288"/>
      <c r="N981" s="287"/>
      <c r="O981" s="288"/>
      <c r="P981" s="287"/>
      <c r="Q981" s="288"/>
      <c r="R981" s="287"/>
      <c r="S981" s="288"/>
      <c r="T981" s="287"/>
      <c r="U981" s="288"/>
      <c r="V981" s="287"/>
      <c r="W981" s="288"/>
      <c r="X981" s="287"/>
      <c r="Y981" s="288"/>
      <c r="Z981" s="287"/>
      <c r="AA981" s="288"/>
      <c r="AB981" s="287"/>
      <c r="AC981" s="288"/>
      <c r="AD981" s="287"/>
      <c r="AE981" s="288"/>
      <c r="AF981" s="287"/>
      <c r="AG981" s="288"/>
      <c r="AH981" s="287"/>
      <c r="AI981" s="288"/>
      <c r="AJ981" s="287"/>
      <c r="AK981" s="288"/>
      <c r="AL981" s="287"/>
      <c r="AM981" s="288"/>
      <c r="AN981" s="287"/>
      <c r="AO981" s="288"/>
      <c r="AP981" s="287"/>
      <c r="AQ981" s="288"/>
      <c r="AR981" s="287"/>
      <c r="AS981" s="288"/>
      <c r="AT981" s="287"/>
      <c r="AU981" s="288"/>
      <c r="AV981" s="287"/>
      <c r="AW981" s="288"/>
      <c r="AX981" s="287"/>
      <c r="AY981" s="31"/>
      <c r="BA981" s="76" t="str">
        <f t="shared" si="807"/>
        <v/>
      </c>
      <c r="BC981" s="76" t="str">
        <f>IF('Stock List'!$K981="", "", 'Stock List'!$K981)</f>
        <v/>
      </c>
      <c r="BE981" s="106">
        <f>IFERROR(ROUND(((INDEX('Stock List'!$M$11:$M$1010, MATCH(L981, 'Stock List'!$K$11:$K$1010, 0))/INDEX('Stock List'!$L$11:$L$1010, MATCH(L981, 'Stock List'!$K$11:$K$1010, 0)))*K981), 2), 0)</f>
        <v>0</v>
      </c>
      <c r="BF981" s="20"/>
      <c r="BG981" s="20">
        <f>IFERROR(ROUND(((INDEX('Stock List'!$M$11:$M$1010, MATCH(N981, 'Stock List'!$K$11:$K$1010, 0))/INDEX('Stock List'!$L$11:$L$1010, MATCH(N981, 'Stock List'!$K$11:$K$1010, 0)))*M981), 2), 0)</f>
        <v>0</v>
      </c>
      <c r="BH981" s="20"/>
      <c r="BI981" s="20">
        <f>IFERROR(ROUND(((INDEX('Stock List'!$M$11:$M$1010, MATCH(P981, 'Stock List'!$K$11:$K$1010, 0))/INDEX('Stock List'!$L$11:$L$1010, MATCH(P981, 'Stock List'!$K$11:$K$1010, 0)))*O981), 2), 0)</f>
        <v>0</v>
      </c>
      <c r="BJ981" s="20"/>
      <c r="BK981" s="20">
        <f>IFERROR(ROUND(((INDEX('Stock List'!$M$11:$M$1010, MATCH(R981, 'Stock List'!$K$11:$K$1010, 0))/INDEX('Stock List'!$L$11:$L$1010, MATCH(R981, 'Stock List'!$K$11:$K$1010, 0)))*Q981), 2), 0)</f>
        <v>0</v>
      </c>
      <c r="BL981" s="20"/>
      <c r="BM981" s="20">
        <f>IFERROR(ROUND(((INDEX('Stock List'!$M$11:$M$1010, MATCH(T981, 'Stock List'!$K$11:$K$1010, 0))/INDEX('Stock List'!$L$11:$L$1010, MATCH(T981, 'Stock List'!$K$11:$K$1010, 0)))*S981), 2), 0)</f>
        <v>0</v>
      </c>
      <c r="BN981" s="20"/>
      <c r="BO981" s="20">
        <f>IFERROR(ROUND(((INDEX('Stock List'!$M$11:$M$1010, MATCH(V981, 'Stock List'!$K$11:$K$1010, 0))/INDEX('Stock List'!$L$11:$L$1010, MATCH(V981, 'Stock List'!$K$11:$K$1010, 0)))*U981), 2), 0)</f>
        <v>0</v>
      </c>
      <c r="BP981" s="20"/>
      <c r="BQ981" s="20">
        <f>IFERROR(ROUND(((INDEX('Stock List'!$M$11:$M$1010, MATCH(X981, 'Stock List'!$K$11:$K$1010, 0))/INDEX('Stock List'!$L$11:$L$1010, MATCH(X981, 'Stock List'!$K$11:$K$1010, 0)))*W981), 2), 0)</f>
        <v>0</v>
      </c>
      <c r="BR981" s="20"/>
      <c r="BS981" s="20">
        <f>IFERROR(ROUND(((INDEX('Stock List'!$M$11:$M$1010, MATCH(Z981, 'Stock List'!$K$11:$K$1010, 0))/INDEX('Stock List'!$L$11:$L$1010, MATCH(Z981, 'Stock List'!$K$11:$K$1010, 0)))*Y981), 2), 0)</f>
        <v>0</v>
      </c>
      <c r="BT981" s="20"/>
      <c r="BU981" s="20">
        <f>IFERROR(ROUND(((INDEX('Stock List'!$M$11:$M$1010, MATCH(AB981, 'Stock List'!$K$11:$K$1010, 0))/INDEX('Stock List'!$L$11:$L$1010, MATCH(AB981, 'Stock List'!$K$11:$K$1010, 0)))*AA981), 2), 0)</f>
        <v>0</v>
      </c>
      <c r="BV981" s="20"/>
      <c r="BW981" s="20">
        <f>IFERROR(ROUND(((INDEX('Stock List'!$M$11:$M$1010, MATCH(AD981, 'Stock List'!$K$11:$K$1010, 0))/INDEX('Stock List'!$L$11:$L$1010, MATCH(AD981, 'Stock List'!$K$11:$K$1010, 0)))*AC981), 2), 0)</f>
        <v>0</v>
      </c>
      <c r="BX981" s="20"/>
      <c r="BY981" s="20">
        <f>IFERROR(ROUND(((INDEX('Stock List'!$M$11:$M$1010, MATCH(AF981, 'Stock List'!$K$11:$K$1010, 0))/INDEX('Stock List'!$L$11:$L$1010, MATCH(AF981, 'Stock List'!$K$11:$K$1010, 0)))*AE981), 2), 0)</f>
        <v>0</v>
      </c>
      <c r="BZ981" s="20"/>
      <c r="CA981" s="20">
        <f>IFERROR(ROUND(((INDEX('Stock List'!$M$11:$M$1010, MATCH(AH981, 'Stock List'!$K$11:$K$1010, 0))/INDEX('Stock List'!$L$11:$L$1010, MATCH(AH981, 'Stock List'!$K$11:$K$1010, 0)))*AG981), 2), 0)</f>
        <v>0</v>
      </c>
      <c r="CB981" s="20"/>
      <c r="CC981" s="20">
        <f>IFERROR(ROUND(((INDEX('Stock List'!$M$11:$M$1010, MATCH(AJ981, 'Stock List'!$K$11:$K$1010, 0))/INDEX('Stock List'!$L$11:$L$1010, MATCH(AJ981, 'Stock List'!$K$11:$K$1010, 0)))*AI981), 2), 0)</f>
        <v>0</v>
      </c>
      <c r="CD981" s="20"/>
      <c r="CE981" s="20">
        <f>IFERROR(ROUND(((INDEX('Stock List'!$M$11:$M$1010, MATCH(AL981, 'Stock List'!$K$11:$K$1010, 0))/INDEX('Stock List'!$L$11:$L$1010, MATCH(AL981, 'Stock List'!$K$11:$K$1010, 0)))*AK981), 2), 0)</f>
        <v>0</v>
      </c>
      <c r="CF981" s="20"/>
      <c r="CG981" s="20">
        <f>IFERROR(ROUND(((INDEX('Stock List'!$M$11:$M$1010, MATCH(AN981, 'Stock List'!$K$11:$K$1010, 0))/INDEX('Stock List'!$L$11:$L$1010, MATCH(AN981, 'Stock List'!$K$11:$K$1010, 0)))*AM981), 2), 0)</f>
        <v>0</v>
      </c>
      <c r="CH981" s="20"/>
      <c r="CI981" s="20">
        <f>IFERROR(ROUND(((INDEX('Stock List'!$M$11:$M$1010, MATCH(AP981, 'Stock List'!$K$11:$K$1010, 0))/INDEX('Stock List'!$L$11:$L$1010, MATCH(AP981, 'Stock List'!$K$11:$K$1010, 0)))*AO981), 2), 0)</f>
        <v>0</v>
      </c>
      <c r="CJ981" s="20"/>
      <c r="CK981" s="20">
        <f>IFERROR(ROUND(((INDEX('Stock List'!$M$11:$M$1010, MATCH(AR981, 'Stock List'!$K$11:$K$1010, 0))/INDEX('Stock List'!$L$11:$L$1010, MATCH(AR981, 'Stock List'!$K$11:$K$1010, 0)))*AQ981), 2), 0)</f>
        <v>0</v>
      </c>
      <c r="CL981" s="20"/>
      <c r="CM981" s="20">
        <f>IFERROR(ROUND(((INDEX('Stock List'!$M$11:$M$1010, MATCH(AT981, 'Stock List'!$K$11:$K$1010, 0))/INDEX('Stock List'!$L$11:$L$1010, MATCH(AT981, 'Stock List'!$K$11:$K$1010, 0)))*AS981), 2), 0)</f>
        <v>0</v>
      </c>
      <c r="CN981" s="20"/>
      <c r="CO981" s="20">
        <f>IFERROR(ROUND(((INDEX('Stock List'!$M$11:$M$1010, MATCH(AV981, 'Stock List'!$K$11:$K$1010, 0))/INDEX('Stock List'!$L$11:$L$1010, MATCH(AV981, 'Stock List'!$K$11:$K$1010, 0)))*AU981), 2), 0)</f>
        <v>0</v>
      </c>
      <c r="CP981" s="20"/>
      <c r="CQ981" s="20">
        <f>IFERROR(ROUND(((INDEX('Stock List'!$M$11:$M$1010, MATCH(AX981, 'Stock List'!$K$11:$K$1010, 0))/INDEX('Stock List'!$L$11:$L$1010, MATCH(AX981, 'Stock List'!$K$11:$K$1010, 0)))*AW981), 2), 0)</f>
        <v>0</v>
      </c>
      <c r="CR981" s="22"/>
      <c r="CT981" s="106" t="str">
        <f t="shared" si="808"/>
        <v/>
      </c>
      <c r="CU981" s="22" t="str">
        <f t="shared" si="809"/>
        <v/>
      </c>
      <c r="CX981" s="106" t="str">
        <f t="shared" si="810"/>
        <v/>
      </c>
      <c r="CY981" s="20" t="str">
        <f t="shared" si="811"/>
        <v/>
      </c>
      <c r="CZ981" s="22" t="str">
        <f t="shared" si="812"/>
        <v/>
      </c>
      <c r="DB981" s="76" t="str">
        <f>IF($H981="", "", COUNTIF($G$11:$G$1010, "&gt;"&amp;$G981)+1+COUNTIF($G$11:$G981, $G981)-1)</f>
        <v/>
      </c>
      <c r="DC981" s="76" t="str">
        <f>IF($H981="", "", COUNTIF($CZ$11:$CZ$1010, "&gt;"&amp;$CZ981)+1+COUNTIF($CZ$11:$CZ981, $CZ981)-1)</f>
        <v/>
      </c>
      <c r="DE981" s="147" t="str">
        <f t="shared" si="813"/>
        <v/>
      </c>
      <c r="DF981" s="148"/>
      <c r="DG981" s="19" t="str">
        <f t="shared" si="814"/>
        <v/>
      </c>
      <c r="DH981" s="153" t="str">
        <f t="shared" si="815"/>
        <v/>
      </c>
      <c r="DI981" s="19" t="str">
        <f t="shared" si="767"/>
        <v/>
      </c>
      <c r="DJ981" s="153" t="str">
        <f t="shared" si="768"/>
        <v/>
      </c>
      <c r="DK981" s="19" t="str">
        <f t="shared" si="769"/>
        <v/>
      </c>
      <c r="DL981" s="153" t="str">
        <f t="shared" si="770"/>
        <v/>
      </c>
      <c r="DM981" s="19" t="str">
        <f t="shared" si="771"/>
        <v/>
      </c>
      <c r="DN981" s="153" t="str">
        <f t="shared" si="772"/>
        <v/>
      </c>
      <c r="DO981" s="19" t="str">
        <f t="shared" si="773"/>
        <v/>
      </c>
      <c r="DP981" s="153" t="str">
        <f t="shared" si="774"/>
        <v/>
      </c>
      <c r="DQ981" s="19" t="str">
        <f t="shared" si="775"/>
        <v/>
      </c>
      <c r="DR981" s="153" t="str">
        <f t="shared" si="776"/>
        <v/>
      </c>
      <c r="DS981" s="19" t="str">
        <f t="shared" si="777"/>
        <v/>
      </c>
      <c r="DT981" s="153" t="str">
        <f t="shared" si="778"/>
        <v/>
      </c>
      <c r="DU981" s="19" t="str">
        <f t="shared" si="779"/>
        <v/>
      </c>
      <c r="DV981" s="153" t="str">
        <f t="shared" si="780"/>
        <v/>
      </c>
      <c r="DW981" s="19" t="str">
        <f t="shared" si="781"/>
        <v/>
      </c>
      <c r="DX981" s="153" t="str">
        <f t="shared" si="782"/>
        <v/>
      </c>
      <c r="DY981" s="19" t="str">
        <f t="shared" si="783"/>
        <v/>
      </c>
      <c r="DZ981" s="153" t="str">
        <f t="shared" si="784"/>
        <v/>
      </c>
      <c r="EA981" s="19" t="str">
        <f t="shared" si="785"/>
        <v/>
      </c>
      <c r="EB981" s="153" t="str">
        <f t="shared" si="786"/>
        <v/>
      </c>
      <c r="EC981" s="19" t="str">
        <f t="shared" si="787"/>
        <v/>
      </c>
      <c r="ED981" s="153" t="str">
        <f t="shared" si="788"/>
        <v/>
      </c>
      <c r="EE981" s="19" t="str">
        <f t="shared" si="789"/>
        <v/>
      </c>
      <c r="EF981" s="153" t="str">
        <f t="shared" si="790"/>
        <v/>
      </c>
      <c r="EG981" s="19" t="str">
        <f t="shared" si="791"/>
        <v/>
      </c>
      <c r="EH981" s="153" t="str">
        <f t="shared" si="792"/>
        <v/>
      </c>
      <c r="EI981" s="19" t="str">
        <f t="shared" si="793"/>
        <v/>
      </c>
      <c r="EJ981" s="153" t="str">
        <f t="shared" si="794"/>
        <v/>
      </c>
      <c r="EK981" s="19" t="str">
        <f t="shared" si="795"/>
        <v/>
      </c>
      <c r="EL981" s="153" t="str">
        <f t="shared" si="796"/>
        <v/>
      </c>
      <c r="EM981" s="19" t="str">
        <f t="shared" si="797"/>
        <v/>
      </c>
      <c r="EN981" s="153" t="str">
        <f t="shared" si="798"/>
        <v/>
      </c>
      <c r="EO981" s="19" t="str">
        <f t="shared" si="799"/>
        <v/>
      </c>
      <c r="EP981" s="153" t="str">
        <f t="shared" si="800"/>
        <v/>
      </c>
      <c r="EQ981" s="19" t="str">
        <f t="shared" si="801"/>
        <v/>
      </c>
      <c r="ER981" s="153" t="str">
        <f t="shared" si="802"/>
        <v/>
      </c>
      <c r="ES981" s="19" t="str">
        <f t="shared" si="803"/>
        <v/>
      </c>
      <c r="ET981" s="153" t="str">
        <f t="shared" si="804"/>
        <v/>
      </c>
    </row>
    <row r="982" spans="1:150" x14ac:dyDescent="0.25">
      <c r="A982" s="31"/>
      <c r="B982" s="91" t="str">
        <f t="shared" si="805"/>
        <v/>
      </c>
      <c r="C982" s="20" t="str">
        <f t="shared" si="765"/>
        <v/>
      </c>
      <c r="D982" s="97" t="str">
        <f t="shared" si="766"/>
        <v/>
      </c>
      <c r="E982" s="62" t="str">
        <f t="shared" si="806"/>
        <v/>
      </c>
      <c r="F982" s="31"/>
      <c r="G982" s="282"/>
      <c r="H982" s="283"/>
      <c r="I982" s="284"/>
      <c r="J982" s="285"/>
      <c r="K982" s="286"/>
      <c r="L982" s="287"/>
      <c r="M982" s="288"/>
      <c r="N982" s="287"/>
      <c r="O982" s="288"/>
      <c r="P982" s="287"/>
      <c r="Q982" s="288"/>
      <c r="R982" s="287"/>
      <c r="S982" s="288"/>
      <c r="T982" s="287"/>
      <c r="U982" s="288"/>
      <c r="V982" s="287"/>
      <c r="W982" s="288"/>
      <c r="X982" s="287"/>
      <c r="Y982" s="288"/>
      <c r="Z982" s="287"/>
      <c r="AA982" s="288"/>
      <c r="AB982" s="287"/>
      <c r="AC982" s="288"/>
      <c r="AD982" s="287"/>
      <c r="AE982" s="288"/>
      <c r="AF982" s="287"/>
      <c r="AG982" s="288"/>
      <c r="AH982" s="287"/>
      <c r="AI982" s="288"/>
      <c r="AJ982" s="287"/>
      <c r="AK982" s="288"/>
      <c r="AL982" s="287"/>
      <c r="AM982" s="288"/>
      <c r="AN982" s="287"/>
      <c r="AO982" s="288"/>
      <c r="AP982" s="287"/>
      <c r="AQ982" s="288"/>
      <c r="AR982" s="287"/>
      <c r="AS982" s="288"/>
      <c r="AT982" s="287"/>
      <c r="AU982" s="288"/>
      <c r="AV982" s="287"/>
      <c r="AW982" s="288"/>
      <c r="AX982" s="287"/>
      <c r="AY982" s="31"/>
      <c r="BA982" s="76" t="str">
        <f t="shared" si="807"/>
        <v/>
      </c>
      <c r="BC982" s="76" t="str">
        <f>IF('Stock List'!$K982="", "", 'Stock List'!$K982)</f>
        <v/>
      </c>
      <c r="BE982" s="106">
        <f>IFERROR(ROUND(((INDEX('Stock List'!$M$11:$M$1010, MATCH(L982, 'Stock List'!$K$11:$K$1010, 0))/INDEX('Stock List'!$L$11:$L$1010, MATCH(L982, 'Stock List'!$K$11:$K$1010, 0)))*K982), 2), 0)</f>
        <v>0</v>
      </c>
      <c r="BF982" s="20"/>
      <c r="BG982" s="20">
        <f>IFERROR(ROUND(((INDEX('Stock List'!$M$11:$M$1010, MATCH(N982, 'Stock List'!$K$11:$K$1010, 0))/INDEX('Stock List'!$L$11:$L$1010, MATCH(N982, 'Stock List'!$K$11:$K$1010, 0)))*M982), 2), 0)</f>
        <v>0</v>
      </c>
      <c r="BH982" s="20"/>
      <c r="BI982" s="20">
        <f>IFERROR(ROUND(((INDEX('Stock List'!$M$11:$M$1010, MATCH(P982, 'Stock List'!$K$11:$K$1010, 0))/INDEX('Stock List'!$L$11:$L$1010, MATCH(P982, 'Stock List'!$K$11:$K$1010, 0)))*O982), 2), 0)</f>
        <v>0</v>
      </c>
      <c r="BJ982" s="20"/>
      <c r="BK982" s="20">
        <f>IFERROR(ROUND(((INDEX('Stock List'!$M$11:$M$1010, MATCH(R982, 'Stock List'!$K$11:$K$1010, 0))/INDEX('Stock List'!$L$11:$L$1010, MATCH(R982, 'Stock List'!$K$11:$K$1010, 0)))*Q982), 2), 0)</f>
        <v>0</v>
      </c>
      <c r="BL982" s="20"/>
      <c r="BM982" s="20">
        <f>IFERROR(ROUND(((INDEX('Stock List'!$M$11:$M$1010, MATCH(T982, 'Stock List'!$K$11:$K$1010, 0))/INDEX('Stock List'!$L$11:$L$1010, MATCH(T982, 'Stock List'!$K$11:$K$1010, 0)))*S982), 2), 0)</f>
        <v>0</v>
      </c>
      <c r="BN982" s="20"/>
      <c r="BO982" s="20">
        <f>IFERROR(ROUND(((INDEX('Stock List'!$M$11:$M$1010, MATCH(V982, 'Stock List'!$K$11:$K$1010, 0))/INDEX('Stock List'!$L$11:$L$1010, MATCH(V982, 'Stock List'!$K$11:$K$1010, 0)))*U982), 2), 0)</f>
        <v>0</v>
      </c>
      <c r="BP982" s="20"/>
      <c r="BQ982" s="20">
        <f>IFERROR(ROUND(((INDEX('Stock List'!$M$11:$M$1010, MATCH(X982, 'Stock List'!$K$11:$K$1010, 0))/INDEX('Stock List'!$L$11:$L$1010, MATCH(X982, 'Stock List'!$K$11:$K$1010, 0)))*W982), 2), 0)</f>
        <v>0</v>
      </c>
      <c r="BR982" s="20"/>
      <c r="BS982" s="20">
        <f>IFERROR(ROUND(((INDEX('Stock List'!$M$11:$M$1010, MATCH(Z982, 'Stock List'!$K$11:$K$1010, 0))/INDEX('Stock List'!$L$11:$L$1010, MATCH(Z982, 'Stock List'!$K$11:$K$1010, 0)))*Y982), 2), 0)</f>
        <v>0</v>
      </c>
      <c r="BT982" s="20"/>
      <c r="BU982" s="20">
        <f>IFERROR(ROUND(((INDEX('Stock List'!$M$11:$M$1010, MATCH(AB982, 'Stock List'!$K$11:$K$1010, 0))/INDEX('Stock List'!$L$11:$L$1010, MATCH(AB982, 'Stock List'!$K$11:$K$1010, 0)))*AA982), 2), 0)</f>
        <v>0</v>
      </c>
      <c r="BV982" s="20"/>
      <c r="BW982" s="20">
        <f>IFERROR(ROUND(((INDEX('Stock List'!$M$11:$M$1010, MATCH(AD982, 'Stock List'!$K$11:$K$1010, 0))/INDEX('Stock List'!$L$11:$L$1010, MATCH(AD982, 'Stock List'!$K$11:$K$1010, 0)))*AC982), 2), 0)</f>
        <v>0</v>
      </c>
      <c r="BX982" s="20"/>
      <c r="BY982" s="20">
        <f>IFERROR(ROUND(((INDEX('Stock List'!$M$11:$M$1010, MATCH(AF982, 'Stock List'!$K$11:$K$1010, 0))/INDEX('Stock List'!$L$11:$L$1010, MATCH(AF982, 'Stock List'!$K$11:$K$1010, 0)))*AE982), 2), 0)</f>
        <v>0</v>
      </c>
      <c r="BZ982" s="20"/>
      <c r="CA982" s="20">
        <f>IFERROR(ROUND(((INDEX('Stock List'!$M$11:$M$1010, MATCH(AH982, 'Stock List'!$K$11:$K$1010, 0))/INDEX('Stock List'!$L$11:$L$1010, MATCH(AH982, 'Stock List'!$K$11:$K$1010, 0)))*AG982), 2), 0)</f>
        <v>0</v>
      </c>
      <c r="CB982" s="20"/>
      <c r="CC982" s="20">
        <f>IFERROR(ROUND(((INDEX('Stock List'!$M$11:$M$1010, MATCH(AJ982, 'Stock List'!$K$11:$K$1010, 0))/INDEX('Stock List'!$L$11:$L$1010, MATCH(AJ982, 'Stock List'!$K$11:$K$1010, 0)))*AI982), 2), 0)</f>
        <v>0</v>
      </c>
      <c r="CD982" s="20"/>
      <c r="CE982" s="20">
        <f>IFERROR(ROUND(((INDEX('Stock List'!$M$11:$M$1010, MATCH(AL982, 'Stock List'!$K$11:$K$1010, 0))/INDEX('Stock List'!$L$11:$L$1010, MATCH(AL982, 'Stock List'!$K$11:$K$1010, 0)))*AK982), 2), 0)</f>
        <v>0</v>
      </c>
      <c r="CF982" s="20"/>
      <c r="CG982" s="20">
        <f>IFERROR(ROUND(((INDEX('Stock List'!$M$11:$M$1010, MATCH(AN982, 'Stock List'!$K$11:$K$1010, 0))/INDEX('Stock List'!$L$11:$L$1010, MATCH(AN982, 'Stock List'!$K$11:$K$1010, 0)))*AM982), 2), 0)</f>
        <v>0</v>
      </c>
      <c r="CH982" s="20"/>
      <c r="CI982" s="20">
        <f>IFERROR(ROUND(((INDEX('Stock List'!$M$11:$M$1010, MATCH(AP982, 'Stock List'!$K$11:$K$1010, 0))/INDEX('Stock List'!$L$11:$L$1010, MATCH(AP982, 'Stock List'!$K$11:$K$1010, 0)))*AO982), 2), 0)</f>
        <v>0</v>
      </c>
      <c r="CJ982" s="20"/>
      <c r="CK982" s="20">
        <f>IFERROR(ROUND(((INDEX('Stock List'!$M$11:$M$1010, MATCH(AR982, 'Stock List'!$K$11:$K$1010, 0))/INDEX('Stock List'!$L$11:$L$1010, MATCH(AR982, 'Stock List'!$K$11:$K$1010, 0)))*AQ982), 2), 0)</f>
        <v>0</v>
      </c>
      <c r="CL982" s="20"/>
      <c r="CM982" s="20">
        <f>IFERROR(ROUND(((INDEX('Stock List'!$M$11:$M$1010, MATCH(AT982, 'Stock List'!$K$11:$K$1010, 0))/INDEX('Stock List'!$L$11:$L$1010, MATCH(AT982, 'Stock List'!$K$11:$K$1010, 0)))*AS982), 2), 0)</f>
        <v>0</v>
      </c>
      <c r="CN982" s="20"/>
      <c r="CO982" s="20">
        <f>IFERROR(ROUND(((INDEX('Stock List'!$M$11:$M$1010, MATCH(AV982, 'Stock List'!$K$11:$K$1010, 0))/INDEX('Stock List'!$L$11:$L$1010, MATCH(AV982, 'Stock List'!$K$11:$K$1010, 0)))*AU982), 2), 0)</f>
        <v>0</v>
      </c>
      <c r="CP982" s="20"/>
      <c r="CQ982" s="20">
        <f>IFERROR(ROUND(((INDEX('Stock List'!$M$11:$M$1010, MATCH(AX982, 'Stock List'!$K$11:$K$1010, 0))/INDEX('Stock List'!$L$11:$L$1010, MATCH(AX982, 'Stock List'!$K$11:$K$1010, 0)))*AW982), 2), 0)</f>
        <v>0</v>
      </c>
      <c r="CR982" s="22"/>
      <c r="CT982" s="106" t="str">
        <f t="shared" si="808"/>
        <v/>
      </c>
      <c r="CU982" s="22" t="str">
        <f t="shared" si="809"/>
        <v/>
      </c>
      <c r="CX982" s="106" t="str">
        <f t="shared" si="810"/>
        <v/>
      </c>
      <c r="CY982" s="20" t="str">
        <f t="shared" si="811"/>
        <v/>
      </c>
      <c r="CZ982" s="22" t="str">
        <f t="shared" si="812"/>
        <v/>
      </c>
      <c r="DB982" s="76" t="str">
        <f>IF($H982="", "", COUNTIF($G$11:$G$1010, "&gt;"&amp;$G982)+1+COUNTIF($G$11:$G982, $G982)-1)</f>
        <v/>
      </c>
      <c r="DC982" s="76" t="str">
        <f>IF($H982="", "", COUNTIF($CZ$11:$CZ$1010, "&gt;"&amp;$CZ982)+1+COUNTIF($CZ$11:$CZ982, $CZ982)-1)</f>
        <v/>
      </c>
      <c r="DE982" s="147" t="str">
        <f t="shared" si="813"/>
        <v/>
      </c>
      <c r="DF982" s="148"/>
      <c r="DG982" s="19" t="str">
        <f t="shared" si="814"/>
        <v/>
      </c>
      <c r="DH982" s="153" t="str">
        <f t="shared" si="815"/>
        <v/>
      </c>
      <c r="DI982" s="19" t="str">
        <f t="shared" si="767"/>
        <v/>
      </c>
      <c r="DJ982" s="153" t="str">
        <f t="shared" si="768"/>
        <v/>
      </c>
      <c r="DK982" s="19" t="str">
        <f t="shared" si="769"/>
        <v/>
      </c>
      <c r="DL982" s="153" t="str">
        <f t="shared" si="770"/>
        <v/>
      </c>
      <c r="DM982" s="19" t="str">
        <f t="shared" si="771"/>
        <v/>
      </c>
      <c r="DN982" s="153" t="str">
        <f t="shared" si="772"/>
        <v/>
      </c>
      <c r="DO982" s="19" t="str">
        <f t="shared" si="773"/>
        <v/>
      </c>
      <c r="DP982" s="153" t="str">
        <f t="shared" si="774"/>
        <v/>
      </c>
      <c r="DQ982" s="19" t="str">
        <f t="shared" si="775"/>
        <v/>
      </c>
      <c r="DR982" s="153" t="str">
        <f t="shared" si="776"/>
        <v/>
      </c>
      <c r="DS982" s="19" t="str">
        <f t="shared" si="777"/>
        <v/>
      </c>
      <c r="DT982" s="153" t="str">
        <f t="shared" si="778"/>
        <v/>
      </c>
      <c r="DU982" s="19" t="str">
        <f t="shared" si="779"/>
        <v/>
      </c>
      <c r="DV982" s="153" t="str">
        <f t="shared" si="780"/>
        <v/>
      </c>
      <c r="DW982" s="19" t="str">
        <f t="shared" si="781"/>
        <v/>
      </c>
      <c r="DX982" s="153" t="str">
        <f t="shared" si="782"/>
        <v/>
      </c>
      <c r="DY982" s="19" t="str">
        <f t="shared" si="783"/>
        <v/>
      </c>
      <c r="DZ982" s="153" t="str">
        <f t="shared" si="784"/>
        <v/>
      </c>
      <c r="EA982" s="19" t="str">
        <f t="shared" si="785"/>
        <v/>
      </c>
      <c r="EB982" s="153" t="str">
        <f t="shared" si="786"/>
        <v/>
      </c>
      <c r="EC982" s="19" t="str">
        <f t="shared" si="787"/>
        <v/>
      </c>
      <c r="ED982" s="153" t="str">
        <f t="shared" si="788"/>
        <v/>
      </c>
      <c r="EE982" s="19" t="str">
        <f t="shared" si="789"/>
        <v/>
      </c>
      <c r="EF982" s="153" t="str">
        <f t="shared" si="790"/>
        <v/>
      </c>
      <c r="EG982" s="19" t="str">
        <f t="shared" si="791"/>
        <v/>
      </c>
      <c r="EH982" s="153" t="str">
        <f t="shared" si="792"/>
        <v/>
      </c>
      <c r="EI982" s="19" t="str">
        <f t="shared" si="793"/>
        <v/>
      </c>
      <c r="EJ982" s="153" t="str">
        <f t="shared" si="794"/>
        <v/>
      </c>
      <c r="EK982" s="19" t="str">
        <f t="shared" si="795"/>
        <v/>
      </c>
      <c r="EL982" s="153" t="str">
        <f t="shared" si="796"/>
        <v/>
      </c>
      <c r="EM982" s="19" t="str">
        <f t="shared" si="797"/>
        <v/>
      </c>
      <c r="EN982" s="153" t="str">
        <f t="shared" si="798"/>
        <v/>
      </c>
      <c r="EO982" s="19" t="str">
        <f t="shared" si="799"/>
        <v/>
      </c>
      <c r="EP982" s="153" t="str">
        <f t="shared" si="800"/>
        <v/>
      </c>
      <c r="EQ982" s="19" t="str">
        <f t="shared" si="801"/>
        <v/>
      </c>
      <c r="ER982" s="153" t="str">
        <f t="shared" si="802"/>
        <v/>
      </c>
      <c r="ES982" s="19" t="str">
        <f t="shared" si="803"/>
        <v/>
      </c>
      <c r="ET982" s="153" t="str">
        <f t="shared" si="804"/>
        <v/>
      </c>
    </row>
    <row r="983" spans="1:150" x14ac:dyDescent="0.25">
      <c r="A983" s="31"/>
      <c r="B983" s="91" t="str">
        <f t="shared" si="805"/>
        <v/>
      </c>
      <c r="C983" s="20" t="str">
        <f t="shared" si="765"/>
        <v/>
      </c>
      <c r="D983" s="97" t="str">
        <f t="shared" si="766"/>
        <v/>
      </c>
      <c r="E983" s="62" t="str">
        <f t="shared" si="806"/>
        <v/>
      </c>
      <c r="F983" s="31"/>
      <c r="G983" s="282"/>
      <c r="H983" s="283"/>
      <c r="I983" s="284"/>
      <c r="J983" s="285"/>
      <c r="K983" s="286"/>
      <c r="L983" s="287"/>
      <c r="M983" s="288"/>
      <c r="N983" s="287"/>
      <c r="O983" s="288"/>
      <c r="P983" s="287"/>
      <c r="Q983" s="288"/>
      <c r="R983" s="287"/>
      <c r="S983" s="288"/>
      <c r="T983" s="287"/>
      <c r="U983" s="288"/>
      <c r="V983" s="287"/>
      <c r="W983" s="288"/>
      <c r="X983" s="287"/>
      <c r="Y983" s="288"/>
      <c r="Z983" s="287"/>
      <c r="AA983" s="288"/>
      <c r="AB983" s="287"/>
      <c r="AC983" s="288"/>
      <c r="AD983" s="287"/>
      <c r="AE983" s="288"/>
      <c r="AF983" s="287"/>
      <c r="AG983" s="288"/>
      <c r="AH983" s="287"/>
      <c r="AI983" s="288"/>
      <c r="AJ983" s="287"/>
      <c r="AK983" s="288"/>
      <c r="AL983" s="287"/>
      <c r="AM983" s="288"/>
      <c r="AN983" s="287"/>
      <c r="AO983" s="288"/>
      <c r="AP983" s="287"/>
      <c r="AQ983" s="288"/>
      <c r="AR983" s="287"/>
      <c r="AS983" s="288"/>
      <c r="AT983" s="287"/>
      <c r="AU983" s="288"/>
      <c r="AV983" s="287"/>
      <c r="AW983" s="288"/>
      <c r="AX983" s="287"/>
      <c r="AY983" s="31"/>
      <c r="BA983" s="76" t="str">
        <f t="shared" si="807"/>
        <v/>
      </c>
      <c r="BC983" s="76" t="str">
        <f>IF('Stock List'!$K983="", "", 'Stock List'!$K983)</f>
        <v/>
      </c>
      <c r="BE983" s="106">
        <f>IFERROR(ROUND(((INDEX('Stock List'!$M$11:$M$1010, MATCH(L983, 'Stock List'!$K$11:$K$1010, 0))/INDEX('Stock List'!$L$11:$L$1010, MATCH(L983, 'Stock List'!$K$11:$K$1010, 0)))*K983), 2), 0)</f>
        <v>0</v>
      </c>
      <c r="BF983" s="20"/>
      <c r="BG983" s="20">
        <f>IFERROR(ROUND(((INDEX('Stock List'!$M$11:$M$1010, MATCH(N983, 'Stock List'!$K$11:$K$1010, 0))/INDEX('Stock List'!$L$11:$L$1010, MATCH(N983, 'Stock List'!$K$11:$K$1010, 0)))*M983), 2), 0)</f>
        <v>0</v>
      </c>
      <c r="BH983" s="20"/>
      <c r="BI983" s="20">
        <f>IFERROR(ROUND(((INDEX('Stock List'!$M$11:$M$1010, MATCH(P983, 'Stock List'!$K$11:$K$1010, 0))/INDEX('Stock List'!$L$11:$L$1010, MATCH(P983, 'Stock List'!$K$11:$K$1010, 0)))*O983), 2), 0)</f>
        <v>0</v>
      </c>
      <c r="BJ983" s="20"/>
      <c r="BK983" s="20">
        <f>IFERROR(ROUND(((INDEX('Stock List'!$M$11:$M$1010, MATCH(R983, 'Stock List'!$K$11:$K$1010, 0))/INDEX('Stock List'!$L$11:$L$1010, MATCH(R983, 'Stock List'!$K$11:$K$1010, 0)))*Q983), 2), 0)</f>
        <v>0</v>
      </c>
      <c r="BL983" s="20"/>
      <c r="BM983" s="20">
        <f>IFERROR(ROUND(((INDEX('Stock List'!$M$11:$M$1010, MATCH(T983, 'Stock List'!$K$11:$K$1010, 0))/INDEX('Stock List'!$L$11:$L$1010, MATCH(T983, 'Stock List'!$K$11:$K$1010, 0)))*S983), 2), 0)</f>
        <v>0</v>
      </c>
      <c r="BN983" s="20"/>
      <c r="BO983" s="20">
        <f>IFERROR(ROUND(((INDEX('Stock List'!$M$11:$M$1010, MATCH(V983, 'Stock List'!$K$11:$K$1010, 0))/INDEX('Stock List'!$L$11:$L$1010, MATCH(V983, 'Stock List'!$K$11:$K$1010, 0)))*U983), 2), 0)</f>
        <v>0</v>
      </c>
      <c r="BP983" s="20"/>
      <c r="BQ983" s="20">
        <f>IFERROR(ROUND(((INDEX('Stock List'!$M$11:$M$1010, MATCH(X983, 'Stock List'!$K$11:$K$1010, 0))/INDEX('Stock List'!$L$11:$L$1010, MATCH(X983, 'Stock List'!$K$11:$K$1010, 0)))*W983), 2), 0)</f>
        <v>0</v>
      </c>
      <c r="BR983" s="20"/>
      <c r="BS983" s="20">
        <f>IFERROR(ROUND(((INDEX('Stock List'!$M$11:$M$1010, MATCH(Z983, 'Stock List'!$K$11:$K$1010, 0))/INDEX('Stock List'!$L$11:$L$1010, MATCH(Z983, 'Stock List'!$K$11:$K$1010, 0)))*Y983), 2), 0)</f>
        <v>0</v>
      </c>
      <c r="BT983" s="20"/>
      <c r="BU983" s="20">
        <f>IFERROR(ROUND(((INDEX('Stock List'!$M$11:$M$1010, MATCH(AB983, 'Stock List'!$K$11:$K$1010, 0))/INDEX('Stock List'!$L$11:$L$1010, MATCH(AB983, 'Stock List'!$K$11:$K$1010, 0)))*AA983), 2), 0)</f>
        <v>0</v>
      </c>
      <c r="BV983" s="20"/>
      <c r="BW983" s="20">
        <f>IFERROR(ROUND(((INDEX('Stock List'!$M$11:$M$1010, MATCH(AD983, 'Stock List'!$K$11:$K$1010, 0))/INDEX('Stock List'!$L$11:$L$1010, MATCH(AD983, 'Stock List'!$K$11:$K$1010, 0)))*AC983), 2), 0)</f>
        <v>0</v>
      </c>
      <c r="BX983" s="20"/>
      <c r="BY983" s="20">
        <f>IFERROR(ROUND(((INDEX('Stock List'!$M$11:$M$1010, MATCH(AF983, 'Stock List'!$K$11:$K$1010, 0))/INDEX('Stock List'!$L$11:$L$1010, MATCH(AF983, 'Stock List'!$K$11:$K$1010, 0)))*AE983), 2), 0)</f>
        <v>0</v>
      </c>
      <c r="BZ983" s="20"/>
      <c r="CA983" s="20">
        <f>IFERROR(ROUND(((INDEX('Stock List'!$M$11:$M$1010, MATCH(AH983, 'Stock List'!$K$11:$K$1010, 0))/INDEX('Stock List'!$L$11:$L$1010, MATCH(AH983, 'Stock List'!$K$11:$K$1010, 0)))*AG983), 2), 0)</f>
        <v>0</v>
      </c>
      <c r="CB983" s="20"/>
      <c r="CC983" s="20">
        <f>IFERROR(ROUND(((INDEX('Stock List'!$M$11:$M$1010, MATCH(AJ983, 'Stock List'!$K$11:$K$1010, 0))/INDEX('Stock List'!$L$11:$L$1010, MATCH(AJ983, 'Stock List'!$K$11:$K$1010, 0)))*AI983), 2), 0)</f>
        <v>0</v>
      </c>
      <c r="CD983" s="20"/>
      <c r="CE983" s="20">
        <f>IFERROR(ROUND(((INDEX('Stock List'!$M$11:$M$1010, MATCH(AL983, 'Stock List'!$K$11:$K$1010, 0))/INDEX('Stock List'!$L$11:$L$1010, MATCH(AL983, 'Stock List'!$K$11:$K$1010, 0)))*AK983), 2), 0)</f>
        <v>0</v>
      </c>
      <c r="CF983" s="20"/>
      <c r="CG983" s="20">
        <f>IFERROR(ROUND(((INDEX('Stock List'!$M$11:$M$1010, MATCH(AN983, 'Stock List'!$K$11:$K$1010, 0))/INDEX('Stock List'!$L$11:$L$1010, MATCH(AN983, 'Stock List'!$K$11:$K$1010, 0)))*AM983), 2), 0)</f>
        <v>0</v>
      </c>
      <c r="CH983" s="20"/>
      <c r="CI983" s="20">
        <f>IFERROR(ROUND(((INDEX('Stock List'!$M$11:$M$1010, MATCH(AP983, 'Stock List'!$K$11:$K$1010, 0))/INDEX('Stock List'!$L$11:$L$1010, MATCH(AP983, 'Stock List'!$K$11:$K$1010, 0)))*AO983), 2), 0)</f>
        <v>0</v>
      </c>
      <c r="CJ983" s="20"/>
      <c r="CK983" s="20">
        <f>IFERROR(ROUND(((INDEX('Stock List'!$M$11:$M$1010, MATCH(AR983, 'Stock List'!$K$11:$K$1010, 0))/INDEX('Stock List'!$L$11:$L$1010, MATCH(AR983, 'Stock List'!$K$11:$K$1010, 0)))*AQ983), 2), 0)</f>
        <v>0</v>
      </c>
      <c r="CL983" s="20"/>
      <c r="CM983" s="20">
        <f>IFERROR(ROUND(((INDEX('Stock List'!$M$11:$M$1010, MATCH(AT983, 'Stock List'!$K$11:$K$1010, 0))/INDEX('Stock List'!$L$11:$L$1010, MATCH(AT983, 'Stock List'!$K$11:$K$1010, 0)))*AS983), 2), 0)</f>
        <v>0</v>
      </c>
      <c r="CN983" s="20"/>
      <c r="CO983" s="20">
        <f>IFERROR(ROUND(((INDEX('Stock List'!$M$11:$M$1010, MATCH(AV983, 'Stock List'!$K$11:$K$1010, 0))/INDEX('Stock List'!$L$11:$L$1010, MATCH(AV983, 'Stock List'!$K$11:$K$1010, 0)))*AU983), 2), 0)</f>
        <v>0</v>
      </c>
      <c r="CP983" s="20"/>
      <c r="CQ983" s="20">
        <f>IFERROR(ROUND(((INDEX('Stock List'!$M$11:$M$1010, MATCH(AX983, 'Stock List'!$K$11:$K$1010, 0))/INDEX('Stock List'!$L$11:$L$1010, MATCH(AX983, 'Stock List'!$K$11:$K$1010, 0)))*AW983), 2), 0)</f>
        <v>0</v>
      </c>
      <c r="CR983" s="22"/>
      <c r="CT983" s="106" t="str">
        <f t="shared" si="808"/>
        <v/>
      </c>
      <c r="CU983" s="22" t="str">
        <f t="shared" si="809"/>
        <v/>
      </c>
      <c r="CX983" s="106" t="str">
        <f t="shared" si="810"/>
        <v/>
      </c>
      <c r="CY983" s="20" t="str">
        <f t="shared" si="811"/>
        <v/>
      </c>
      <c r="CZ983" s="22" t="str">
        <f t="shared" si="812"/>
        <v/>
      </c>
      <c r="DB983" s="76" t="str">
        <f>IF($H983="", "", COUNTIF($G$11:$G$1010, "&gt;"&amp;$G983)+1+COUNTIF($G$11:$G983, $G983)-1)</f>
        <v/>
      </c>
      <c r="DC983" s="76" t="str">
        <f>IF($H983="", "", COUNTIF($CZ$11:$CZ$1010, "&gt;"&amp;$CZ983)+1+COUNTIF($CZ$11:$CZ983, $CZ983)-1)</f>
        <v/>
      </c>
      <c r="DE983" s="147" t="str">
        <f t="shared" si="813"/>
        <v/>
      </c>
      <c r="DF983" s="148"/>
      <c r="DG983" s="19" t="str">
        <f t="shared" si="814"/>
        <v/>
      </c>
      <c r="DH983" s="153" t="str">
        <f t="shared" si="815"/>
        <v/>
      </c>
      <c r="DI983" s="19" t="str">
        <f t="shared" si="767"/>
        <v/>
      </c>
      <c r="DJ983" s="153" t="str">
        <f t="shared" si="768"/>
        <v/>
      </c>
      <c r="DK983" s="19" t="str">
        <f t="shared" si="769"/>
        <v/>
      </c>
      <c r="DL983" s="153" t="str">
        <f t="shared" si="770"/>
        <v/>
      </c>
      <c r="DM983" s="19" t="str">
        <f t="shared" si="771"/>
        <v/>
      </c>
      <c r="DN983" s="153" t="str">
        <f t="shared" si="772"/>
        <v/>
      </c>
      <c r="DO983" s="19" t="str">
        <f t="shared" si="773"/>
        <v/>
      </c>
      <c r="DP983" s="153" t="str">
        <f t="shared" si="774"/>
        <v/>
      </c>
      <c r="DQ983" s="19" t="str">
        <f t="shared" si="775"/>
        <v/>
      </c>
      <c r="DR983" s="153" t="str">
        <f t="shared" si="776"/>
        <v/>
      </c>
      <c r="DS983" s="19" t="str">
        <f t="shared" si="777"/>
        <v/>
      </c>
      <c r="DT983" s="153" t="str">
        <f t="shared" si="778"/>
        <v/>
      </c>
      <c r="DU983" s="19" t="str">
        <f t="shared" si="779"/>
        <v/>
      </c>
      <c r="DV983" s="153" t="str">
        <f t="shared" si="780"/>
        <v/>
      </c>
      <c r="DW983" s="19" t="str">
        <f t="shared" si="781"/>
        <v/>
      </c>
      <c r="DX983" s="153" t="str">
        <f t="shared" si="782"/>
        <v/>
      </c>
      <c r="DY983" s="19" t="str">
        <f t="shared" si="783"/>
        <v/>
      </c>
      <c r="DZ983" s="153" t="str">
        <f t="shared" si="784"/>
        <v/>
      </c>
      <c r="EA983" s="19" t="str">
        <f t="shared" si="785"/>
        <v/>
      </c>
      <c r="EB983" s="153" t="str">
        <f t="shared" si="786"/>
        <v/>
      </c>
      <c r="EC983" s="19" t="str">
        <f t="shared" si="787"/>
        <v/>
      </c>
      <c r="ED983" s="153" t="str">
        <f t="shared" si="788"/>
        <v/>
      </c>
      <c r="EE983" s="19" t="str">
        <f t="shared" si="789"/>
        <v/>
      </c>
      <c r="EF983" s="153" t="str">
        <f t="shared" si="790"/>
        <v/>
      </c>
      <c r="EG983" s="19" t="str">
        <f t="shared" si="791"/>
        <v/>
      </c>
      <c r="EH983" s="153" t="str">
        <f t="shared" si="792"/>
        <v/>
      </c>
      <c r="EI983" s="19" t="str">
        <f t="shared" si="793"/>
        <v/>
      </c>
      <c r="EJ983" s="153" t="str">
        <f t="shared" si="794"/>
        <v/>
      </c>
      <c r="EK983" s="19" t="str">
        <f t="shared" si="795"/>
        <v/>
      </c>
      <c r="EL983" s="153" t="str">
        <f t="shared" si="796"/>
        <v/>
      </c>
      <c r="EM983" s="19" t="str">
        <f t="shared" si="797"/>
        <v/>
      </c>
      <c r="EN983" s="153" t="str">
        <f t="shared" si="798"/>
        <v/>
      </c>
      <c r="EO983" s="19" t="str">
        <f t="shared" si="799"/>
        <v/>
      </c>
      <c r="EP983" s="153" t="str">
        <f t="shared" si="800"/>
        <v/>
      </c>
      <c r="EQ983" s="19" t="str">
        <f t="shared" si="801"/>
        <v/>
      </c>
      <c r="ER983" s="153" t="str">
        <f t="shared" si="802"/>
        <v/>
      </c>
      <c r="ES983" s="19" t="str">
        <f t="shared" si="803"/>
        <v/>
      </c>
      <c r="ET983" s="153" t="str">
        <f t="shared" si="804"/>
        <v/>
      </c>
    </row>
    <row r="984" spans="1:150" x14ac:dyDescent="0.25">
      <c r="A984" s="31"/>
      <c r="B984" s="91" t="str">
        <f t="shared" si="805"/>
        <v/>
      </c>
      <c r="C984" s="20" t="str">
        <f t="shared" si="765"/>
        <v/>
      </c>
      <c r="D984" s="97" t="str">
        <f t="shared" si="766"/>
        <v/>
      </c>
      <c r="E984" s="62" t="str">
        <f t="shared" si="806"/>
        <v/>
      </c>
      <c r="F984" s="31"/>
      <c r="G984" s="282"/>
      <c r="H984" s="283"/>
      <c r="I984" s="284"/>
      <c r="J984" s="285"/>
      <c r="K984" s="286"/>
      <c r="L984" s="287"/>
      <c r="M984" s="288"/>
      <c r="N984" s="287"/>
      <c r="O984" s="288"/>
      <c r="P984" s="287"/>
      <c r="Q984" s="288"/>
      <c r="R984" s="287"/>
      <c r="S984" s="288"/>
      <c r="T984" s="287"/>
      <c r="U984" s="288"/>
      <c r="V984" s="287"/>
      <c r="W984" s="288"/>
      <c r="X984" s="287"/>
      <c r="Y984" s="288"/>
      <c r="Z984" s="287"/>
      <c r="AA984" s="288"/>
      <c r="AB984" s="287"/>
      <c r="AC984" s="288"/>
      <c r="AD984" s="287"/>
      <c r="AE984" s="288"/>
      <c r="AF984" s="287"/>
      <c r="AG984" s="288"/>
      <c r="AH984" s="287"/>
      <c r="AI984" s="288"/>
      <c r="AJ984" s="287"/>
      <c r="AK984" s="288"/>
      <c r="AL984" s="287"/>
      <c r="AM984" s="288"/>
      <c r="AN984" s="287"/>
      <c r="AO984" s="288"/>
      <c r="AP984" s="287"/>
      <c r="AQ984" s="288"/>
      <c r="AR984" s="287"/>
      <c r="AS984" s="288"/>
      <c r="AT984" s="287"/>
      <c r="AU984" s="288"/>
      <c r="AV984" s="287"/>
      <c r="AW984" s="288"/>
      <c r="AX984" s="287"/>
      <c r="AY984" s="31"/>
      <c r="BA984" s="76" t="str">
        <f t="shared" si="807"/>
        <v/>
      </c>
      <c r="BC984" s="76" t="str">
        <f>IF('Stock List'!$K984="", "", 'Stock List'!$K984)</f>
        <v/>
      </c>
      <c r="BE984" s="106">
        <f>IFERROR(ROUND(((INDEX('Stock List'!$M$11:$M$1010, MATCH(L984, 'Stock List'!$K$11:$K$1010, 0))/INDEX('Stock List'!$L$11:$L$1010, MATCH(L984, 'Stock List'!$K$11:$K$1010, 0)))*K984), 2), 0)</f>
        <v>0</v>
      </c>
      <c r="BF984" s="20"/>
      <c r="BG984" s="20">
        <f>IFERROR(ROUND(((INDEX('Stock List'!$M$11:$M$1010, MATCH(N984, 'Stock List'!$K$11:$K$1010, 0))/INDEX('Stock List'!$L$11:$L$1010, MATCH(N984, 'Stock List'!$K$11:$K$1010, 0)))*M984), 2), 0)</f>
        <v>0</v>
      </c>
      <c r="BH984" s="20"/>
      <c r="BI984" s="20">
        <f>IFERROR(ROUND(((INDEX('Stock List'!$M$11:$M$1010, MATCH(P984, 'Stock List'!$K$11:$K$1010, 0))/INDEX('Stock List'!$L$11:$L$1010, MATCH(P984, 'Stock List'!$K$11:$K$1010, 0)))*O984), 2), 0)</f>
        <v>0</v>
      </c>
      <c r="BJ984" s="20"/>
      <c r="BK984" s="20">
        <f>IFERROR(ROUND(((INDEX('Stock List'!$M$11:$M$1010, MATCH(R984, 'Stock List'!$K$11:$K$1010, 0))/INDEX('Stock List'!$L$11:$L$1010, MATCH(R984, 'Stock List'!$K$11:$K$1010, 0)))*Q984), 2), 0)</f>
        <v>0</v>
      </c>
      <c r="BL984" s="20"/>
      <c r="BM984" s="20">
        <f>IFERROR(ROUND(((INDEX('Stock List'!$M$11:$M$1010, MATCH(T984, 'Stock List'!$K$11:$K$1010, 0))/INDEX('Stock List'!$L$11:$L$1010, MATCH(T984, 'Stock List'!$K$11:$K$1010, 0)))*S984), 2), 0)</f>
        <v>0</v>
      </c>
      <c r="BN984" s="20"/>
      <c r="BO984" s="20">
        <f>IFERROR(ROUND(((INDEX('Stock List'!$M$11:$M$1010, MATCH(V984, 'Stock List'!$K$11:$K$1010, 0))/INDEX('Stock List'!$L$11:$L$1010, MATCH(V984, 'Stock List'!$K$11:$K$1010, 0)))*U984), 2), 0)</f>
        <v>0</v>
      </c>
      <c r="BP984" s="20"/>
      <c r="BQ984" s="20">
        <f>IFERROR(ROUND(((INDEX('Stock List'!$M$11:$M$1010, MATCH(X984, 'Stock List'!$K$11:$K$1010, 0))/INDEX('Stock List'!$L$11:$L$1010, MATCH(X984, 'Stock List'!$K$11:$K$1010, 0)))*W984), 2), 0)</f>
        <v>0</v>
      </c>
      <c r="BR984" s="20"/>
      <c r="BS984" s="20">
        <f>IFERROR(ROUND(((INDEX('Stock List'!$M$11:$M$1010, MATCH(Z984, 'Stock List'!$K$11:$K$1010, 0))/INDEX('Stock List'!$L$11:$L$1010, MATCH(Z984, 'Stock List'!$K$11:$K$1010, 0)))*Y984), 2), 0)</f>
        <v>0</v>
      </c>
      <c r="BT984" s="20"/>
      <c r="BU984" s="20">
        <f>IFERROR(ROUND(((INDEX('Stock List'!$M$11:$M$1010, MATCH(AB984, 'Stock List'!$K$11:$K$1010, 0))/INDEX('Stock List'!$L$11:$L$1010, MATCH(AB984, 'Stock List'!$K$11:$K$1010, 0)))*AA984), 2), 0)</f>
        <v>0</v>
      </c>
      <c r="BV984" s="20"/>
      <c r="BW984" s="20">
        <f>IFERROR(ROUND(((INDEX('Stock List'!$M$11:$M$1010, MATCH(AD984, 'Stock List'!$K$11:$K$1010, 0))/INDEX('Stock List'!$L$11:$L$1010, MATCH(AD984, 'Stock List'!$K$11:$K$1010, 0)))*AC984), 2), 0)</f>
        <v>0</v>
      </c>
      <c r="BX984" s="20"/>
      <c r="BY984" s="20">
        <f>IFERROR(ROUND(((INDEX('Stock List'!$M$11:$M$1010, MATCH(AF984, 'Stock List'!$K$11:$K$1010, 0))/INDEX('Stock List'!$L$11:$L$1010, MATCH(AF984, 'Stock List'!$K$11:$K$1010, 0)))*AE984), 2), 0)</f>
        <v>0</v>
      </c>
      <c r="BZ984" s="20"/>
      <c r="CA984" s="20">
        <f>IFERROR(ROUND(((INDEX('Stock List'!$M$11:$M$1010, MATCH(AH984, 'Stock List'!$K$11:$K$1010, 0))/INDEX('Stock List'!$L$11:$L$1010, MATCH(AH984, 'Stock List'!$K$11:$K$1010, 0)))*AG984), 2), 0)</f>
        <v>0</v>
      </c>
      <c r="CB984" s="20"/>
      <c r="CC984" s="20">
        <f>IFERROR(ROUND(((INDEX('Stock List'!$M$11:$M$1010, MATCH(AJ984, 'Stock List'!$K$11:$K$1010, 0))/INDEX('Stock List'!$L$11:$L$1010, MATCH(AJ984, 'Stock List'!$K$11:$K$1010, 0)))*AI984), 2), 0)</f>
        <v>0</v>
      </c>
      <c r="CD984" s="20"/>
      <c r="CE984" s="20">
        <f>IFERROR(ROUND(((INDEX('Stock List'!$M$11:$M$1010, MATCH(AL984, 'Stock List'!$K$11:$K$1010, 0))/INDEX('Stock List'!$L$11:$L$1010, MATCH(AL984, 'Stock List'!$K$11:$K$1010, 0)))*AK984), 2), 0)</f>
        <v>0</v>
      </c>
      <c r="CF984" s="20"/>
      <c r="CG984" s="20">
        <f>IFERROR(ROUND(((INDEX('Stock List'!$M$11:$M$1010, MATCH(AN984, 'Stock List'!$K$11:$K$1010, 0))/INDEX('Stock List'!$L$11:$L$1010, MATCH(AN984, 'Stock List'!$K$11:$K$1010, 0)))*AM984), 2), 0)</f>
        <v>0</v>
      </c>
      <c r="CH984" s="20"/>
      <c r="CI984" s="20">
        <f>IFERROR(ROUND(((INDEX('Stock List'!$M$11:$M$1010, MATCH(AP984, 'Stock List'!$K$11:$K$1010, 0))/INDEX('Stock List'!$L$11:$L$1010, MATCH(AP984, 'Stock List'!$K$11:$K$1010, 0)))*AO984), 2), 0)</f>
        <v>0</v>
      </c>
      <c r="CJ984" s="20"/>
      <c r="CK984" s="20">
        <f>IFERROR(ROUND(((INDEX('Stock List'!$M$11:$M$1010, MATCH(AR984, 'Stock List'!$K$11:$K$1010, 0))/INDEX('Stock List'!$L$11:$L$1010, MATCH(AR984, 'Stock List'!$K$11:$K$1010, 0)))*AQ984), 2), 0)</f>
        <v>0</v>
      </c>
      <c r="CL984" s="20"/>
      <c r="CM984" s="20">
        <f>IFERROR(ROUND(((INDEX('Stock List'!$M$11:$M$1010, MATCH(AT984, 'Stock List'!$K$11:$K$1010, 0))/INDEX('Stock List'!$L$11:$L$1010, MATCH(AT984, 'Stock List'!$K$11:$K$1010, 0)))*AS984), 2), 0)</f>
        <v>0</v>
      </c>
      <c r="CN984" s="20"/>
      <c r="CO984" s="20">
        <f>IFERROR(ROUND(((INDEX('Stock List'!$M$11:$M$1010, MATCH(AV984, 'Stock List'!$K$11:$K$1010, 0))/INDEX('Stock List'!$L$11:$L$1010, MATCH(AV984, 'Stock List'!$K$11:$K$1010, 0)))*AU984), 2), 0)</f>
        <v>0</v>
      </c>
      <c r="CP984" s="20"/>
      <c r="CQ984" s="20">
        <f>IFERROR(ROUND(((INDEX('Stock List'!$M$11:$M$1010, MATCH(AX984, 'Stock List'!$K$11:$K$1010, 0))/INDEX('Stock List'!$L$11:$L$1010, MATCH(AX984, 'Stock List'!$K$11:$K$1010, 0)))*AW984), 2), 0)</f>
        <v>0</v>
      </c>
      <c r="CR984" s="22"/>
      <c r="CT984" s="106" t="str">
        <f t="shared" si="808"/>
        <v/>
      </c>
      <c r="CU984" s="22" t="str">
        <f t="shared" si="809"/>
        <v/>
      </c>
      <c r="CX984" s="106" t="str">
        <f t="shared" si="810"/>
        <v/>
      </c>
      <c r="CY984" s="20" t="str">
        <f t="shared" si="811"/>
        <v/>
      </c>
      <c r="CZ984" s="22" t="str">
        <f t="shared" si="812"/>
        <v/>
      </c>
      <c r="DB984" s="76" t="str">
        <f>IF($H984="", "", COUNTIF($G$11:$G$1010, "&gt;"&amp;$G984)+1+COUNTIF($G$11:$G984, $G984)-1)</f>
        <v/>
      </c>
      <c r="DC984" s="76" t="str">
        <f>IF($H984="", "", COUNTIF($CZ$11:$CZ$1010, "&gt;"&amp;$CZ984)+1+COUNTIF($CZ$11:$CZ984, $CZ984)-1)</f>
        <v/>
      </c>
      <c r="DE984" s="147" t="str">
        <f t="shared" si="813"/>
        <v/>
      </c>
      <c r="DF984" s="148"/>
      <c r="DG984" s="19" t="str">
        <f t="shared" si="814"/>
        <v/>
      </c>
      <c r="DH984" s="153" t="str">
        <f t="shared" si="815"/>
        <v/>
      </c>
      <c r="DI984" s="19" t="str">
        <f t="shared" si="767"/>
        <v/>
      </c>
      <c r="DJ984" s="153" t="str">
        <f t="shared" si="768"/>
        <v/>
      </c>
      <c r="DK984" s="19" t="str">
        <f t="shared" si="769"/>
        <v/>
      </c>
      <c r="DL984" s="153" t="str">
        <f t="shared" si="770"/>
        <v/>
      </c>
      <c r="DM984" s="19" t="str">
        <f t="shared" si="771"/>
        <v/>
      </c>
      <c r="DN984" s="153" t="str">
        <f t="shared" si="772"/>
        <v/>
      </c>
      <c r="DO984" s="19" t="str">
        <f t="shared" si="773"/>
        <v/>
      </c>
      <c r="DP984" s="153" t="str">
        <f t="shared" si="774"/>
        <v/>
      </c>
      <c r="DQ984" s="19" t="str">
        <f t="shared" si="775"/>
        <v/>
      </c>
      <c r="DR984" s="153" t="str">
        <f t="shared" si="776"/>
        <v/>
      </c>
      <c r="DS984" s="19" t="str">
        <f t="shared" si="777"/>
        <v/>
      </c>
      <c r="DT984" s="153" t="str">
        <f t="shared" si="778"/>
        <v/>
      </c>
      <c r="DU984" s="19" t="str">
        <f t="shared" si="779"/>
        <v/>
      </c>
      <c r="DV984" s="153" t="str">
        <f t="shared" si="780"/>
        <v/>
      </c>
      <c r="DW984" s="19" t="str">
        <f t="shared" si="781"/>
        <v/>
      </c>
      <c r="DX984" s="153" t="str">
        <f t="shared" si="782"/>
        <v/>
      </c>
      <c r="DY984" s="19" t="str">
        <f t="shared" si="783"/>
        <v/>
      </c>
      <c r="DZ984" s="153" t="str">
        <f t="shared" si="784"/>
        <v/>
      </c>
      <c r="EA984" s="19" t="str">
        <f t="shared" si="785"/>
        <v/>
      </c>
      <c r="EB984" s="153" t="str">
        <f t="shared" si="786"/>
        <v/>
      </c>
      <c r="EC984" s="19" t="str">
        <f t="shared" si="787"/>
        <v/>
      </c>
      <c r="ED984" s="153" t="str">
        <f t="shared" si="788"/>
        <v/>
      </c>
      <c r="EE984" s="19" t="str">
        <f t="shared" si="789"/>
        <v/>
      </c>
      <c r="EF984" s="153" t="str">
        <f t="shared" si="790"/>
        <v/>
      </c>
      <c r="EG984" s="19" t="str">
        <f t="shared" si="791"/>
        <v/>
      </c>
      <c r="EH984" s="153" t="str">
        <f t="shared" si="792"/>
        <v/>
      </c>
      <c r="EI984" s="19" t="str">
        <f t="shared" si="793"/>
        <v/>
      </c>
      <c r="EJ984" s="153" t="str">
        <f t="shared" si="794"/>
        <v/>
      </c>
      <c r="EK984" s="19" t="str">
        <f t="shared" si="795"/>
        <v/>
      </c>
      <c r="EL984" s="153" t="str">
        <f t="shared" si="796"/>
        <v/>
      </c>
      <c r="EM984" s="19" t="str">
        <f t="shared" si="797"/>
        <v/>
      </c>
      <c r="EN984" s="153" t="str">
        <f t="shared" si="798"/>
        <v/>
      </c>
      <c r="EO984" s="19" t="str">
        <f t="shared" si="799"/>
        <v/>
      </c>
      <c r="EP984" s="153" t="str">
        <f t="shared" si="800"/>
        <v/>
      </c>
      <c r="EQ984" s="19" t="str">
        <f t="shared" si="801"/>
        <v/>
      </c>
      <c r="ER984" s="153" t="str">
        <f t="shared" si="802"/>
        <v/>
      </c>
      <c r="ES984" s="19" t="str">
        <f t="shared" si="803"/>
        <v/>
      </c>
      <c r="ET984" s="153" t="str">
        <f t="shared" si="804"/>
        <v/>
      </c>
    </row>
    <row r="985" spans="1:150" x14ac:dyDescent="0.25">
      <c r="A985" s="31"/>
      <c r="B985" s="91" t="str">
        <f t="shared" si="805"/>
        <v/>
      </c>
      <c r="C985" s="20" t="str">
        <f t="shared" si="765"/>
        <v/>
      </c>
      <c r="D985" s="97" t="str">
        <f t="shared" si="766"/>
        <v/>
      </c>
      <c r="E985" s="62" t="str">
        <f t="shared" si="806"/>
        <v/>
      </c>
      <c r="F985" s="31"/>
      <c r="G985" s="282"/>
      <c r="H985" s="283"/>
      <c r="I985" s="284"/>
      <c r="J985" s="285"/>
      <c r="K985" s="286"/>
      <c r="L985" s="287"/>
      <c r="M985" s="288"/>
      <c r="N985" s="287"/>
      <c r="O985" s="288"/>
      <c r="P985" s="287"/>
      <c r="Q985" s="288"/>
      <c r="R985" s="287"/>
      <c r="S985" s="288"/>
      <c r="T985" s="287"/>
      <c r="U985" s="288"/>
      <c r="V985" s="287"/>
      <c r="W985" s="288"/>
      <c r="X985" s="287"/>
      <c r="Y985" s="288"/>
      <c r="Z985" s="287"/>
      <c r="AA985" s="288"/>
      <c r="AB985" s="287"/>
      <c r="AC985" s="288"/>
      <c r="AD985" s="287"/>
      <c r="AE985" s="288"/>
      <c r="AF985" s="287"/>
      <c r="AG985" s="288"/>
      <c r="AH985" s="287"/>
      <c r="AI985" s="288"/>
      <c r="AJ985" s="287"/>
      <c r="AK985" s="288"/>
      <c r="AL985" s="287"/>
      <c r="AM985" s="288"/>
      <c r="AN985" s="287"/>
      <c r="AO985" s="288"/>
      <c r="AP985" s="287"/>
      <c r="AQ985" s="288"/>
      <c r="AR985" s="287"/>
      <c r="AS985" s="288"/>
      <c r="AT985" s="287"/>
      <c r="AU985" s="288"/>
      <c r="AV985" s="287"/>
      <c r="AW985" s="288"/>
      <c r="AX985" s="287"/>
      <c r="AY985" s="31"/>
      <c r="BA985" s="76" t="str">
        <f t="shared" si="807"/>
        <v/>
      </c>
      <c r="BC985" s="76" t="str">
        <f>IF('Stock List'!$K985="", "", 'Stock List'!$K985)</f>
        <v/>
      </c>
      <c r="BE985" s="106">
        <f>IFERROR(ROUND(((INDEX('Stock List'!$M$11:$M$1010, MATCH(L985, 'Stock List'!$K$11:$K$1010, 0))/INDEX('Stock List'!$L$11:$L$1010, MATCH(L985, 'Stock List'!$K$11:$K$1010, 0)))*K985), 2), 0)</f>
        <v>0</v>
      </c>
      <c r="BF985" s="20"/>
      <c r="BG985" s="20">
        <f>IFERROR(ROUND(((INDEX('Stock List'!$M$11:$M$1010, MATCH(N985, 'Stock List'!$K$11:$K$1010, 0))/INDEX('Stock List'!$L$11:$L$1010, MATCH(N985, 'Stock List'!$K$11:$K$1010, 0)))*M985), 2), 0)</f>
        <v>0</v>
      </c>
      <c r="BH985" s="20"/>
      <c r="BI985" s="20">
        <f>IFERROR(ROUND(((INDEX('Stock List'!$M$11:$M$1010, MATCH(P985, 'Stock List'!$K$11:$K$1010, 0))/INDEX('Stock List'!$L$11:$L$1010, MATCH(P985, 'Stock List'!$K$11:$K$1010, 0)))*O985), 2), 0)</f>
        <v>0</v>
      </c>
      <c r="BJ985" s="20"/>
      <c r="BK985" s="20">
        <f>IFERROR(ROUND(((INDEX('Stock List'!$M$11:$M$1010, MATCH(R985, 'Stock List'!$K$11:$K$1010, 0))/INDEX('Stock List'!$L$11:$L$1010, MATCH(R985, 'Stock List'!$K$11:$K$1010, 0)))*Q985), 2), 0)</f>
        <v>0</v>
      </c>
      <c r="BL985" s="20"/>
      <c r="BM985" s="20">
        <f>IFERROR(ROUND(((INDEX('Stock List'!$M$11:$M$1010, MATCH(T985, 'Stock List'!$K$11:$K$1010, 0))/INDEX('Stock List'!$L$11:$L$1010, MATCH(T985, 'Stock List'!$K$11:$K$1010, 0)))*S985), 2), 0)</f>
        <v>0</v>
      </c>
      <c r="BN985" s="20"/>
      <c r="BO985" s="20">
        <f>IFERROR(ROUND(((INDEX('Stock List'!$M$11:$M$1010, MATCH(V985, 'Stock List'!$K$11:$K$1010, 0))/INDEX('Stock List'!$L$11:$L$1010, MATCH(V985, 'Stock List'!$K$11:$K$1010, 0)))*U985), 2), 0)</f>
        <v>0</v>
      </c>
      <c r="BP985" s="20"/>
      <c r="BQ985" s="20">
        <f>IFERROR(ROUND(((INDEX('Stock List'!$M$11:$M$1010, MATCH(X985, 'Stock List'!$K$11:$K$1010, 0))/INDEX('Stock List'!$L$11:$L$1010, MATCH(X985, 'Stock List'!$K$11:$K$1010, 0)))*W985), 2), 0)</f>
        <v>0</v>
      </c>
      <c r="BR985" s="20"/>
      <c r="BS985" s="20">
        <f>IFERROR(ROUND(((INDEX('Stock List'!$M$11:$M$1010, MATCH(Z985, 'Stock List'!$K$11:$K$1010, 0))/INDEX('Stock List'!$L$11:$L$1010, MATCH(Z985, 'Stock List'!$K$11:$K$1010, 0)))*Y985), 2), 0)</f>
        <v>0</v>
      </c>
      <c r="BT985" s="20"/>
      <c r="BU985" s="20">
        <f>IFERROR(ROUND(((INDEX('Stock List'!$M$11:$M$1010, MATCH(AB985, 'Stock List'!$K$11:$K$1010, 0))/INDEX('Stock List'!$L$11:$L$1010, MATCH(AB985, 'Stock List'!$K$11:$K$1010, 0)))*AA985), 2), 0)</f>
        <v>0</v>
      </c>
      <c r="BV985" s="20"/>
      <c r="BW985" s="20">
        <f>IFERROR(ROUND(((INDEX('Stock List'!$M$11:$M$1010, MATCH(AD985, 'Stock List'!$K$11:$K$1010, 0))/INDEX('Stock List'!$L$11:$L$1010, MATCH(AD985, 'Stock List'!$K$11:$K$1010, 0)))*AC985), 2), 0)</f>
        <v>0</v>
      </c>
      <c r="BX985" s="20"/>
      <c r="BY985" s="20">
        <f>IFERROR(ROUND(((INDEX('Stock List'!$M$11:$M$1010, MATCH(AF985, 'Stock List'!$K$11:$K$1010, 0))/INDEX('Stock List'!$L$11:$L$1010, MATCH(AF985, 'Stock List'!$K$11:$K$1010, 0)))*AE985), 2), 0)</f>
        <v>0</v>
      </c>
      <c r="BZ985" s="20"/>
      <c r="CA985" s="20">
        <f>IFERROR(ROUND(((INDEX('Stock List'!$M$11:$M$1010, MATCH(AH985, 'Stock List'!$K$11:$K$1010, 0))/INDEX('Stock List'!$L$11:$L$1010, MATCH(AH985, 'Stock List'!$K$11:$K$1010, 0)))*AG985), 2), 0)</f>
        <v>0</v>
      </c>
      <c r="CB985" s="20"/>
      <c r="CC985" s="20">
        <f>IFERROR(ROUND(((INDEX('Stock List'!$M$11:$M$1010, MATCH(AJ985, 'Stock List'!$K$11:$K$1010, 0))/INDEX('Stock List'!$L$11:$L$1010, MATCH(AJ985, 'Stock List'!$K$11:$K$1010, 0)))*AI985), 2), 0)</f>
        <v>0</v>
      </c>
      <c r="CD985" s="20"/>
      <c r="CE985" s="20">
        <f>IFERROR(ROUND(((INDEX('Stock List'!$M$11:$M$1010, MATCH(AL985, 'Stock List'!$K$11:$K$1010, 0))/INDEX('Stock List'!$L$11:$L$1010, MATCH(AL985, 'Stock List'!$K$11:$K$1010, 0)))*AK985), 2), 0)</f>
        <v>0</v>
      </c>
      <c r="CF985" s="20"/>
      <c r="CG985" s="20">
        <f>IFERROR(ROUND(((INDEX('Stock List'!$M$11:$M$1010, MATCH(AN985, 'Stock List'!$K$11:$K$1010, 0))/INDEX('Stock List'!$L$11:$L$1010, MATCH(AN985, 'Stock List'!$K$11:$K$1010, 0)))*AM985), 2), 0)</f>
        <v>0</v>
      </c>
      <c r="CH985" s="20"/>
      <c r="CI985" s="20">
        <f>IFERROR(ROUND(((INDEX('Stock List'!$M$11:$M$1010, MATCH(AP985, 'Stock List'!$K$11:$K$1010, 0))/INDEX('Stock List'!$L$11:$L$1010, MATCH(AP985, 'Stock List'!$K$11:$K$1010, 0)))*AO985), 2), 0)</f>
        <v>0</v>
      </c>
      <c r="CJ985" s="20"/>
      <c r="CK985" s="20">
        <f>IFERROR(ROUND(((INDEX('Stock List'!$M$11:$M$1010, MATCH(AR985, 'Stock List'!$K$11:$K$1010, 0))/INDEX('Stock List'!$L$11:$L$1010, MATCH(AR985, 'Stock List'!$K$11:$K$1010, 0)))*AQ985), 2), 0)</f>
        <v>0</v>
      </c>
      <c r="CL985" s="20"/>
      <c r="CM985" s="20">
        <f>IFERROR(ROUND(((INDEX('Stock List'!$M$11:$M$1010, MATCH(AT985, 'Stock List'!$K$11:$K$1010, 0))/INDEX('Stock List'!$L$11:$L$1010, MATCH(AT985, 'Stock List'!$K$11:$K$1010, 0)))*AS985), 2), 0)</f>
        <v>0</v>
      </c>
      <c r="CN985" s="20"/>
      <c r="CO985" s="20">
        <f>IFERROR(ROUND(((INDEX('Stock List'!$M$11:$M$1010, MATCH(AV985, 'Stock List'!$K$11:$K$1010, 0))/INDEX('Stock List'!$L$11:$L$1010, MATCH(AV985, 'Stock List'!$K$11:$K$1010, 0)))*AU985), 2), 0)</f>
        <v>0</v>
      </c>
      <c r="CP985" s="20"/>
      <c r="CQ985" s="20">
        <f>IFERROR(ROUND(((INDEX('Stock List'!$M$11:$M$1010, MATCH(AX985, 'Stock List'!$K$11:$K$1010, 0))/INDEX('Stock List'!$L$11:$L$1010, MATCH(AX985, 'Stock List'!$K$11:$K$1010, 0)))*AW985), 2), 0)</f>
        <v>0</v>
      </c>
      <c r="CR985" s="22"/>
      <c r="CT985" s="106" t="str">
        <f t="shared" si="808"/>
        <v/>
      </c>
      <c r="CU985" s="22" t="str">
        <f t="shared" si="809"/>
        <v/>
      </c>
      <c r="CX985" s="106" t="str">
        <f t="shared" si="810"/>
        <v/>
      </c>
      <c r="CY985" s="20" t="str">
        <f t="shared" si="811"/>
        <v/>
      </c>
      <c r="CZ985" s="22" t="str">
        <f t="shared" si="812"/>
        <v/>
      </c>
      <c r="DB985" s="76" t="str">
        <f>IF($H985="", "", COUNTIF($G$11:$G$1010, "&gt;"&amp;$G985)+1+COUNTIF($G$11:$G985, $G985)-1)</f>
        <v/>
      </c>
      <c r="DC985" s="76" t="str">
        <f>IF($H985="", "", COUNTIF($CZ$11:$CZ$1010, "&gt;"&amp;$CZ985)+1+COUNTIF($CZ$11:$CZ985, $CZ985)-1)</f>
        <v/>
      </c>
      <c r="DE985" s="147" t="str">
        <f t="shared" si="813"/>
        <v/>
      </c>
      <c r="DF985" s="148"/>
      <c r="DG985" s="19" t="str">
        <f t="shared" si="814"/>
        <v/>
      </c>
      <c r="DH985" s="153" t="str">
        <f t="shared" si="815"/>
        <v/>
      </c>
      <c r="DI985" s="19" t="str">
        <f t="shared" si="767"/>
        <v/>
      </c>
      <c r="DJ985" s="153" t="str">
        <f t="shared" si="768"/>
        <v/>
      </c>
      <c r="DK985" s="19" t="str">
        <f t="shared" si="769"/>
        <v/>
      </c>
      <c r="DL985" s="153" t="str">
        <f t="shared" si="770"/>
        <v/>
      </c>
      <c r="DM985" s="19" t="str">
        <f t="shared" si="771"/>
        <v/>
      </c>
      <c r="DN985" s="153" t="str">
        <f t="shared" si="772"/>
        <v/>
      </c>
      <c r="DO985" s="19" t="str">
        <f t="shared" si="773"/>
        <v/>
      </c>
      <c r="DP985" s="153" t="str">
        <f t="shared" si="774"/>
        <v/>
      </c>
      <c r="DQ985" s="19" t="str">
        <f t="shared" si="775"/>
        <v/>
      </c>
      <c r="DR985" s="153" t="str">
        <f t="shared" si="776"/>
        <v/>
      </c>
      <c r="DS985" s="19" t="str">
        <f t="shared" si="777"/>
        <v/>
      </c>
      <c r="DT985" s="153" t="str">
        <f t="shared" si="778"/>
        <v/>
      </c>
      <c r="DU985" s="19" t="str">
        <f t="shared" si="779"/>
        <v/>
      </c>
      <c r="DV985" s="153" t="str">
        <f t="shared" si="780"/>
        <v/>
      </c>
      <c r="DW985" s="19" t="str">
        <f t="shared" si="781"/>
        <v/>
      </c>
      <c r="DX985" s="153" t="str">
        <f t="shared" si="782"/>
        <v/>
      </c>
      <c r="DY985" s="19" t="str">
        <f t="shared" si="783"/>
        <v/>
      </c>
      <c r="DZ985" s="153" t="str">
        <f t="shared" si="784"/>
        <v/>
      </c>
      <c r="EA985" s="19" t="str">
        <f t="shared" si="785"/>
        <v/>
      </c>
      <c r="EB985" s="153" t="str">
        <f t="shared" si="786"/>
        <v/>
      </c>
      <c r="EC985" s="19" t="str">
        <f t="shared" si="787"/>
        <v/>
      </c>
      <c r="ED985" s="153" t="str">
        <f t="shared" si="788"/>
        <v/>
      </c>
      <c r="EE985" s="19" t="str">
        <f t="shared" si="789"/>
        <v/>
      </c>
      <c r="EF985" s="153" t="str">
        <f t="shared" si="790"/>
        <v/>
      </c>
      <c r="EG985" s="19" t="str">
        <f t="shared" si="791"/>
        <v/>
      </c>
      <c r="EH985" s="153" t="str">
        <f t="shared" si="792"/>
        <v/>
      </c>
      <c r="EI985" s="19" t="str">
        <f t="shared" si="793"/>
        <v/>
      </c>
      <c r="EJ985" s="153" t="str">
        <f t="shared" si="794"/>
        <v/>
      </c>
      <c r="EK985" s="19" t="str">
        <f t="shared" si="795"/>
        <v/>
      </c>
      <c r="EL985" s="153" t="str">
        <f t="shared" si="796"/>
        <v/>
      </c>
      <c r="EM985" s="19" t="str">
        <f t="shared" si="797"/>
        <v/>
      </c>
      <c r="EN985" s="153" t="str">
        <f t="shared" si="798"/>
        <v/>
      </c>
      <c r="EO985" s="19" t="str">
        <f t="shared" si="799"/>
        <v/>
      </c>
      <c r="EP985" s="153" t="str">
        <f t="shared" si="800"/>
        <v/>
      </c>
      <c r="EQ985" s="19" t="str">
        <f t="shared" si="801"/>
        <v/>
      </c>
      <c r="ER985" s="153" t="str">
        <f t="shared" si="802"/>
        <v/>
      </c>
      <c r="ES985" s="19" t="str">
        <f t="shared" si="803"/>
        <v/>
      </c>
      <c r="ET985" s="153" t="str">
        <f t="shared" si="804"/>
        <v/>
      </c>
    </row>
    <row r="986" spans="1:150" x14ac:dyDescent="0.25">
      <c r="A986" s="31"/>
      <c r="B986" s="91" t="str">
        <f t="shared" si="805"/>
        <v/>
      </c>
      <c r="C986" s="20" t="str">
        <f t="shared" si="765"/>
        <v/>
      </c>
      <c r="D986" s="97" t="str">
        <f t="shared" si="766"/>
        <v/>
      </c>
      <c r="E986" s="62" t="str">
        <f t="shared" si="806"/>
        <v/>
      </c>
      <c r="F986" s="31"/>
      <c r="G986" s="282"/>
      <c r="H986" s="283"/>
      <c r="I986" s="284"/>
      <c r="J986" s="285"/>
      <c r="K986" s="286"/>
      <c r="L986" s="287"/>
      <c r="M986" s="288"/>
      <c r="N986" s="287"/>
      <c r="O986" s="288"/>
      <c r="P986" s="287"/>
      <c r="Q986" s="288"/>
      <c r="R986" s="287"/>
      <c r="S986" s="288"/>
      <c r="T986" s="287"/>
      <c r="U986" s="288"/>
      <c r="V986" s="287"/>
      <c r="W986" s="288"/>
      <c r="X986" s="287"/>
      <c r="Y986" s="288"/>
      <c r="Z986" s="287"/>
      <c r="AA986" s="288"/>
      <c r="AB986" s="287"/>
      <c r="AC986" s="288"/>
      <c r="AD986" s="287"/>
      <c r="AE986" s="288"/>
      <c r="AF986" s="287"/>
      <c r="AG986" s="288"/>
      <c r="AH986" s="287"/>
      <c r="AI986" s="288"/>
      <c r="AJ986" s="287"/>
      <c r="AK986" s="288"/>
      <c r="AL986" s="287"/>
      <c r="AM986" s="288"/>
      <c r="AN986" s="287"/>
      <c r="AO986" s="288"/>
      <c r="AP986" s="287"/>
      <c r="AQ986" s="288"/>
      <c r="AR986" s="287"/>
      <c r="AS986" s="288"/>
      <c r="AT986" s="287"/>
      <c r="AU986" s="288"/>
      <c r="AV986" s="287"/>
      <c r="AW986" s="288"/>
      <c r="AX986" s="287"/>
      <c r="AY986" s="31"/>
      <c r="BA986" s="76" t="str">
        <f t="shared" si="807"/>
        <v/>
      </c>
      <c r="BC986" s="76" t="str">
        <f>IF('Stock List'!$K986="", "", 'Stock List'!$K986)</f>
        <v/>
      </c>
      <c r="BE986" s="106">
        <f>IFERROR(ROUND(((INDEX('Stock List'!$M$11:$M$1010, MATCH(L986, 'Stock List'!$K$11:$K$1010, 0))/INDEX('Stock List'!$L$11:$L$1010, MATCH(L986, 'Stock List'!$K$11:$K$1010, 0)))*K986), 2), 0)</f>
        <v>0</v>
      </c>
      <c r="BF986" s="20"/>
      <c r="BG986" s="20">
        <f>IFERROR(ROUND(((INDEX('Stock List'!$M$11:$M$1010, MATCH(N986, 'Stock List'!$K$11:$K$1010, 0))/INDEX('Stock List'!$L$11:$L$1010, MATCH(N986, 'Stock List'!$K$11:$K$1010, 0)))*M986), 2), 0)</f>
        <v>0</v>
      </c>
      <c r="BH986" s="20"/>
      <c r="BI986" s="20">
        <f>IFERROR(ROUND(((INDEX('Stock List'!$M$11:$M$1010, MATCH(P986, 'Stock List'!$K$11:$K$1010, 0))/INDEX('Stock List'!$L$11:$L$1010, MATCH(P986, 'Stock List'!$K$11:$K$1010, 0)))*O986), 2), 0)</f>
        <v>0</v>
      </c>
      <c r="BJ986" s="20"/>
      <c r="BK986" s="20">
        <f>IFERROR(ROUND(((INDEX('Stock List'!$M$11:$M$1010, MATCH(R986, 'Stock List'!$K$11:$K$1010, 0))/INDEX('Stock List'!$L$11:$L$1010, MATCH(R986, 'Stock List'!$K$11:$K$1010, 0)))*Q986), 2), 0)</f>
        <v>0</v>
      </c>
      <c r="BL986" s="20"/>
      <c r="BM986" s="20">
        <f>IFERROR(ROUND(((INDEX('Stock List'!$M$11:$M$1010, MATCH(T986, 'Stock List'!$K$11:$K$1010, 0))/INDEX('Stock List'!$L$11:$L$1010, MATCH(T986, 'Stock List'!$K$11:$K$1010, 0)))*S986), 2), 0)</f>
        <v>0</v>
      </c>
      <c r="BN986" s="20"/>
      <c r="BO986" s="20">
        <f>IFERROR(ROUND(((INDEX('Stock List'!$M$11:$M$1010, MATCH(V986, 'Stock List'!$K$11:$K$1010, 0))/INDEX('Stock List'!$L$11:$L$1010, MATCH(V986, 'Stock List'!$K$11:$K$1010, 0)))*U986), 2), 0)</f>
        <v>0</v>
      </c>
      <c r="BP986" s="20"/>
      <c r="BQ986" s="20">
        <f>IFERROR(ROUND(((INDEX('Stock List'!$M$11:$M$1010, MATCH(X986, 'Stock List'!$K$11:$K$1010, 0))/INDEX('Stock List'!$L$11:$L$1010, MATCH(X986, 'Stock List'!$K$11:$K$1010, 0)))*W986), 2), 0)</f>
        <v>0</v>
      </c>
      <c r="BR986" s="20"/>
      <c r="BS986" s="20">
        <f>IFERROR(ROUND(((INDEX('Stock List'!$M$11:$M$1010, MATCH(Z986, 'Stock List'!$K$11:$K$1010, 0))/INDEX('Stock List'!$L$11:$L$1010, MATCH(Z986, 'Stock List'!$K$11:$K$1010, 0)))*Y986), 2), 0)</f>
        <v>0</v>
      </c>
      <c r="BT986" s="20"/>
      <c r="BU986" s="20">
        <f>IFERROR(ROUND(((INDEX('Stock List'!$M$11:$M$1010, MATCH(AB986, 'Stock List'!$K$11:$K$1010, 0))/INDEX('Stock List'!$L$11:$L$1010, MATCH(AB986, 'Stock List'!$K$11:$K$1010, 0)))*AA986), 2), 0)</f>
        <v>0</v>
      </c>
      <c r="BV986" s="20"/>
      <c r="BW986" s="20">
        <f>IFERROR(ROUND(((INDEX('Stock List'!$M$11:$M$1010, MATCH(AD986, 'Stock List'!$K$11:$K$1010, 0))/INDEX('Stock List'!$L$11:$L$1010, MATCH(AD986, 'Stock List'!$K$11:$K$1010, 0)))*AC986), 2), 0)</f>
        <v>0</v>
      </c>
      <c r="BX986" s="20"/>
      <c r="BY986" s="20">
        <f>IFERROR(ROUND(((INDEX('Stock List'!$M$11:$M$1010, MATCH(AF986, 'Stock List'!$K$11:$K$1010, 0))/INDEX('Stock List'!$L$11:$L$1010, MATCH(AF986, 'Stock List'!$K$11:$K$1010, 0)))*AE986), 2), 0)</f>
        <v>0</v>
      </c>
      <c r="BZ986" s="20"/>
      <c r="CA986" s="20">
        <f>IFERROR(ROUND(((INDEX('Stock List'!$M$11:$M$1010, MATCH(AH986, 'Stock List'!$K$11:$K$1010, 0))/INDEX('Stock List'!$L$11:$L$1010, MATCH(AH986, 'Stock List'!$K$11:$K$1010, 0)))*AG986), 2), 0)</f>
        <v>0</v>
      </c>
      <c r="CB986" s="20"/>
      <c r="CC986" s="20">
        <f>IFERROR(ROUND(((INDEX('Stock List'!$M$11:$M$1010, MATCH(AJ986, 'Stock List'!$K$11:$K$1010, 0))/INDEX('Stock List'!$L$11:$L$1010, MATCH(AJ986, 'Stock List'!$K$11:$K$1010, 0)))*AI986), 2), 0)</f>
        <v>0</v>
      </c>
      <c r="CD986" s="20"/>
      <c r="CE986" s="20">
        <f>IFERROR(ROUND(((INDEX('Stock List'!$M$11:$M$1010, MATCH(AL986, 'Stock List'!$K$11:$K$1010, 0))/INDEX('Stock List'!$L$11:$L$1010, MATCH(AL986, 'Stock List'!$K$11:$K$1010, 0)))*AK986), 2), 0)</f>
        <v>0</v>
      </c>
      <c r="CF986" s="20"/>
      <c r="CG986" s="20">
        <f>IFERROR(ROUND(((INDEX('Stock List'!$M$11:$M$1010, MATCH(AN986, 'Stock List'!$K$11:$K$1010, 0))/INDEX('Stock List'!$L$11:$L$1010, MATCH(AN986, 'Stock List'!$K$11:$K$1010, 0)))*AM986), 2), 0)</f>
        <v>0</v>
      </c>
      <c r="CH986" s="20"/>
      <c r="CI986" s="20">
        <f>IFERROR(ROUND(((INDEX('Stock List'!$M$11:$M$1010, MATCH(AP986, 'Stock List'!$K$11:$K$1010, 0))/INDEX('Stock List'!$L$11:$L$1010, MATCH(AP986, 'Stock List'!$K$11:$K$1010, 0)))*AO986), 2), 0)</f>
        <v>0</v>
      </c>
      <c r="CJ986" s="20"/>
      <c r="CK986" s="20">
        <f>IFERROR(ROUND(((INDEX('Stock List'!$M$11:$M$1010, MATCH(AR986, 'Stock List'!$K$11:$K$1010, 0))/INDEX('Stock List'!$L$11:$L$1010, MATCH(AR986, 'Stock List'!$K$11:$K$1010, 0)))*AQ986), 2), 0)</f>
        <v>0</v>
      </c>
      <c r="CL986" s="20"/>
      <c r="CM986" s="20">
        <f>IFERROR(ROUND(((INDEX('Stock List'!$M$11:$M$1010, MATCH(AT986, 'Stock List'!$K$11:$K$1010, 0))/INDEX('Stock List'!$L$11:$L$1010, MATCH(AT986, 'Stock List'!$K$11:$K$1010, 0)))*AS986), 2), 0)</f>
        <v>0</v>
      </c>
      <c r="CN986" s="20"/>
      <c r="CO986" s="20">
        <f>IFERROR(ROUND(((INDEX('Stock List'!$M$11:$M$1010, MATCH(AV986, 'Stock List'!$K$11:$K$1010, 0))/INDEX('Stock List'!$L$11:$L$1010, MATCH(AV986, 'Stock List'!$K$11:$K$1010, 0)))*AU986), 2), 0)</f>
        <v>0</v>
      </c>
      <c r="CP986" s="20"/>
      <c r="CQ986" s="20">
        <f>IFERROR(ROUND(((INDEX('Stock List'!$M$11:$M$1010, MATCH(AX986, 'Stock List'!$K$11:$K$1010, 0))/INDEX('Stock List'!$L$11:$L$1010, MATCH(AX986, 'Stock List'!$K$11:$K$1010, 0)))*AW986), 2), 0)</f>
        <v>0</v>
      </c>
      <c r="CR986" s="22"/>
      <c r="CT986" s="106" t="str">
        <f t="shared" si="808"/>
        <v/>
      </c>
      <c r="CU986" s="22" t="str">
        <f t="shared" si="809"/>
        <v/>
      </c>
      <c r="CX986" s="106" t="str">
        <f t="shared" si="810"/>
        <v/>
      </c>
      <c r="CY986" s="20" t="str">
        <f t="shared" si="811"/>
        <v/>
      </c>
      <c r="CZ986" s="22" t="str">
        <f t="shared" si="812"/>
        <v/>
      </c>
      <c r="DB986" s="76" t="str">
        <f>IF($H986="", "", COUNTIF($G$11:$G$1010, "&gt;"&amp;$G986)+1+COUNTIF($G$11:$G986, $G986)-1)</f>
        <v/>
      </c>
      <c r="DC986" s="76" t="str">
        <f>IF($H986="", "", COUNTIF($CZ$11:$CZ$1010, "&gt;"&amp;$CZ986)+1+COUNTIF($CZ$11:$CZ986, $CZ986)-1)</f>
        <v/>
      </c>
      <c r="DE986" s="147" t="str">
        <f t="shared" si="813"/>
        <v/>
      </c>
      <c r="DF986" s="148"/>
      <c r="DG986" s="19" t="str">
        <f t="shared" si="814"/>
        <v/>
      </c>
      <c r="DH986" s="153" t="str">
        <f t="shared" si="815"/>
        <v/>
      </c>
      <c r="DI986" s="19" t="str">
        <f t="shared" si="767"/>
        <v/>
      </c>
      <c r="DJ986" s="153" t="str">
        <f t="shared" si="768"/>
        <v/>
      </c>
      <c r="DK986" s="19" t="str">
        <f t="shared" si="769"/>
        <v/>
      </c>
      <c r="DL986" s="153" t="str">
        <f t="shared" si="770"/>
        <v/>
      </c>
      <c r="DM986" s="19" t="str">
        <f t="shared" si="771"/>
        <v/>
      </c>
      <c r="DN986" s="153" t="str">
        <f t="shared" si="772"/>
        <v/>
      </c>
      <c r="DO986" s="19" t="str">
        <f t="shared" si="773"/>
        <v/>
      </c>
      <c r="DP986" s="153" t="str">
        <f t="shared" si="774"/>
        <v/>
      </c>
      <c r="DQ986" s="19" t="str">
        <f t="shared" si="775"/>
        <v/>
      </c>
      <c r="DR986" s="153" t="str">
        <f t="shared" si="776"/>
        <v/>
      </c>
      <c r="DS986" s="19" t="str">
        <f t="shared" si="777"/>
        <v/>
      </c>
      <c r="DT986" s="153" t="str">
        <f t="shared" si="778"/>
        <v/>
      </c>
      <c r="DU986" s="19" t="str">
        <f t="shared" si="779"/>
        <v/>
      </c>
      <c r="DV986" s="153" t="str">
        <f t="shared" si="780"/>
        <v/>
      </c>
      <c r="DW986" s="19" t="str">
        <f t="shared" si="781"/>
        <v/>
      </c>
      <c r="DX986" s="153" t="str">
        <f t="shared" si="782"/>
        <v/>
      </c>
      <c r="DY986" s="19" t="str">
        <f t="shared" si="783"/>
        <v/>
      </c>
      <c r="DZ986" s="153" t="str">
        <f t="shared" si="784"/>
        <v/>
      </c>
      <c r="EA986" s="19" t="str">
        <f t="shared" si="785"/>
        <v/>
      </c>
      <c r="EB986" s="153" t="str">
        <f t="shared" si="786"/>
        <v/>
      </c>
      <c r="EC986" s="19" t="str">
        <f t="shared" si="787"/>
        <v/>
      </c>
      <c r="ED986" s="153" t="str">
        <f t="shared" si="788"/>
        <v/>
      </c>
      <c r="EE986" s="19" t="str">
        <f t="shared" si="789"/>
        <v/>
      </c>
      <c r="EF986" s="153" t="str">
        <f t="shared" si="790"/>
        <v/>
      </c>
      <c r="EG986" s="19" t="str">
        <f t="shared" si="791"/>
        <v/>
      </c>
      <c r="EH986" s="153" t="str">
        <f t="shared" si="792"/>
        <v/>
      </c>
      <c r="EI986" s="19" t="str">
        <f t="shared" si="793"/>
        <v/>
      </c>
      <c r="EJ986" s="153" t="str">
        <f t="shared" si="794"/>
        <v/>
      </c>
      <c r="EK986" s="19" t="str">
        <f t="shared" si="795"/>
        <v/>
      </c>
      <c r="EL986" s="153" t="str">
        <f t="shared" si="796"/>
        <v/>
      </c>
      <c r="EM986" s="19" t="str">
        <f t="shared" si="797"/>
        <v/>
      </c>
      <c r="EN986" s="153" t="str">
        <f t="shared" si="798"/>
        <v/>
      </c>
      <c r="EO986" s="19" t="str">
        <f t="shared" si="799"/>
        <v/>
      </c>
      <c r="EP986" s="153" t="str">
        <f t="shared" si="800"/>
        <v/>
      </c>
      <c r="EQ986" s="19" t="str">
        <f t="shared" si="801"/>
        <v/>
      </c>
      <c r="ER986" s="153" t="str">
        <f t="shared" si="802"/>
        <v/>
      </c>
      <c r="ES986" s="19" t="str">
        <f t="shared" si="803"/>
        <v/>
      </c>
      <c r="ET986" s="153" t="str">
        <f t="shared" si="804"/>
        <v/>
      </c>
    </row>
    <row r="987" spans="1:150" x14ac:dyDescent="0.25">
      <c r="A987" s="31"/>
      <c r="B987" s="91" t="str">
        <f t="shared" si="805"/>
        <v/>
      </c>
      <c r="C987" s="20" t="str">
        <f t="shared" si="765"/>
        <v/>
      </c>
      <c r="D987" s="97" t="str">
        <f t="shared" si="766"/>
        <v/>
      </c>
      <c r="E987" s="62" t="str">
        <f t="shared" si="806"/>
        <v/>
      </c>
      <c r="F987" s="31"/>
      <c r="G987" s="282"/>
      <c r="H987" s="283"/>
      <c r="I987" s="284"/>
      <c r="J987" s="285"/>
      <c r="K987" s="286"/>
      <c r="L987" s="287"/>
      <c r="M987" s="288"/>
      <c r="N987" s="287"/>
      <c r="O987" s="288"/>
      <c r="P987" s="287"/>
      <c r="Q987" s="288"/>
      <c r="R987" s="287"/>
      <c r="S987" s="288"/>
      <c r="T987" s="287"/>
      <c r="U987" s="288"/>
      <c r="V987" s="287"/>
      <c r="W987" s="288"/>
      <c r="X987" s="287"/>
      <c r="Y987" s="288"/>
      <c r="Z987" s="287"/>
      <c r="AA987" s="288"/>
      <c r="AB987" s="287"/>
      <c r="AC987" s="288"/>
      <c r="AD987" s="287"/>
      <c r="AE987" s="288"/>
      <c r="AF987" s="287"/>
      <c r="AG987" s="288"/>
      <c r="AH987" s="287"/>
      <c r="AI987" s="288"/>
      <c r="AJ987" s="287"/>
      <c r="AK987" s="288"/>
      <c r="AL987" s="287"/>
      <c r="AM987" s="288"/>
      <c r="AN987" s="287"/>
      <c r="AO987" s="288"/>
      <c r="AP987" s="287"/>
      <c r="AQ987" s="288"/>
      <c r="AR987" s="287"/>
      <c r="AS987" s="288"/>
      <c r="AT987" s="287"/>
      <c r="AU987" s="288"/>
      <c r="AV987" s="287"/>
      <c r="AW987" s="288"/>
      <c r="AX987" s="287"/>
      <c r="AY987" s="31"/>
      <c r="BA987" s="76" t="str">
        <f t="shared" si="807"/>
        <v/>
      </c>
      <c r="BC987" s="76" t="str">
        <f>IF('Stock List'!$K987="", "", 'Stock List'!$K987)</f>
        <v/>
      </c>
      <c r="BE987" s="106">
        <f>IFERROR(ROUND(((INDEX('Stock List'!$M$11:$M$1010, MATCH(L987, 'Stock List'!$K$11:$K$1010, 0))/INDEX('Stock List'!$L$11:$L$1010, MATCH(L987, 'Stock List'!$K$11:$K$1010, 0)))*K987), 2), 0)</f>
        <v>0</v>
      </c>
      <c r="BF987" s="20"/>
      <c r="BG987" s="20">
        <f>IFERROR(ROUND(((INDEX('Stock List'!$M$11:$M$1010, MATCH(N987, 'Stock List'!$K$11:$K$1010, 0))/INDEX('Stock List'!$L$11:$L$1010, MATCH(N987, 'Stock List'!$K$11:$K$1010, 0)))*M987), 2), 0)</f>
        <v>0</v>
      </c>
      <c r="BH987" s="20"/>
      <c r="BI987" s="20">
        <f>IFERROR(ROUND(((INDEX('Stock List'!$M$11:$M$1010, MATCH(P987, 'Stock List'!$K$11:$K$1010, 0))/INDEX('Stock List'!$L$11:$L$1010, MATCH(P987, 'Stock List'!$K$11:$K$1010, 0)))*O987), 2), 0)</f>
        <v>0</v>
      </c>
      <c r="BJ987" s="20"/>
      <c r="BK987" s="20">
        <f>IFERROR(ROUND(((INDEX('Stock List'!$M$11:$M$1010, MATCH(R987, 'Stock List'!$K$11:$K$1010, 0))/INDEX('Stock List'!$L$11:$L$1010, MATCH(R987, 'Stock List'!$K$11:$K$1010, 0)))*Q987), 2), 0)</f>
        <v>0</v>
      </c>
      <c r="BL987" s="20"/>
      <c r="BM987" s="20">
        <f>IFERROR(ROUND(((INDEX('Stock List'!$M$11:$M$1010, MATCH(T987, 'Stock List'!$K$11:$K$1010, 0))/INDEX('Stock List'!$L$11:$L$1010, MATCH(T987, 'Stock List'!$K$11:$K$1010, 0)))*S987), 2), 0)</f>
        <v>0</v>
      </c>
      <c r="BN987" s="20"/>
      <c r="BO987" s="20">
        <f>IFERROR(ROUND(((INDEX('Stock List'!$M$11:$M$1010, MATCH(V987, 'Stock List'!$K$11:$K$1010, 0))/INDEX('Stock List'!$L$11:$L$1010, MATCH(V987, 'Stock List'!$K$11:$K$1010, 0)))*U987), 2), 0)</f>
        <v>0</v>
      </c>
      <c r="BP987" s="20"/>
      <c r="BQ987" s="20">
        <f>IFERROR(ROUND(((INDEX('Stock List'!$M$11:$M$1010, MATCH(X987, 'Stock List'!$K$11:$K$1010, 0))/INDEX('Stock List'!$L$11:$L$1010, MATCH(X987, 'Stock List'!$K$11:$K$1010, 0)))*W987), 2), 0)</f>
        <v>0</v>
      </c>
      <c r="BR987" s="20"/>
      <c r="BS987" s="20">
        <f>IFERROR(ROUND(((INDEX('Stock List'!$M$11:$M$1010, MATCH(Z987, 'Stock List'!$K$11:$K$1010, 0))/INDEX('Stock List'!$L$11:$L$1010, MATCH(Z987, 'Stock List'!$K$11:$K$1010, 0)))*Y987), 2), 0)</f>
        <v>0</v>
      </c>
      <c r="BT987" s="20"/>
      <c r="BU987" s="20">
        <f>IFERROR(ROUND(((INDEX('Stock List'!$M$11:$M$1010, MATCH(AB987, 'Stock List'!$K$11:$K$1010, 0))/INDEX('Stock List'!$L$11:$L$1010, MATCH(AB987, 'Stock List'!$K$11:$K$1010, 0)))*AA987), 2), 0)</f>
        <v>0</v>
      </c>
      <c r="BV987" s="20"/>
      <c r="BW987" s="20">
        <f>IFERROR(ROUND(((INDEX('Stock List'!$M$11:$M$1010, MATCH(AD987, 'Stock List'!$K$11:$K$1010, 0))/INDEX('Stock List'!$L$11:$L$1010, MATCH(AD987, 'Stock List'!$K$11:$K$1010, 0)))*AC987), 2), 0)</f>
        <v>0</v>
      </c>
      <c r="BX987" s="20"/>
      <c r="BY987" s="20">
        <f>IFERROR(ROUND(((INDEX('Stock List'!$M$11:$M$1010, MATCH(AF987, 'Stock List'!$K$11:$K$1010, 0))/INDEX('Stock List'!$L$11:$L$1010, MATCH(AF987, 'Stock List'!$K$11:$K$1010, 0)))*AE987), 2), 0)</f>
        <v>0</v>
      </c>
      <c r="BZ987" s="20"/>
      <c r="CA987" s="20">
        <f>IFERROR(ROUND(((INDEX('Stock List'!$M$11:$M$1010, MATCH(AH987, 'Stock List'!$K$11:$K$1010, 0))/INDEX('Stock List'!$L$11:$L$1010, MATCH(AH987, 'Stock List'!$K$11:$K$1010, 0)))*AG987), 2), 0)</f>
        <v>0</v>
      </c>
      <c r="CB987" s="20"/>
      <c r="CC987" s="20">
        <f>IFERROR(ROUND(((INDEX('Stock List'!$M$11:$M$1010, MATCH(AJ987, 'Stock List'!$K$11:$K$1010, 0))/INDEX('Stock List'!$L$11:$L$1010, MATCH(AJ987, 'Stock List'!$K$11:$K$1010, 0)))*AI987), 2), 0)</f>
        <v>0</v>
      </c>
      <c r="CD987" s="20"/>
      <c r="CE987" s="20">
        <f>IFERROR(ROUND(((INDEX('Stock List'!$M$11:$M$1010, MATCH(AL987, 'Stock List'!$K$11:$K$1010, 0))/INDEX('Stock List'!$L$11:$L$1010, MATCH(AL987, 'Stock List'!$K$11:$K$1010, 0)))*AK987), 2), 0)</f>
        <v>0</v>
      </c>
      <c r="CF987" s="20"/>
      <c r="CG987" s="20">
        <f>IFERROR(ROUND(((INDEX('Stock List'!$M$11:$M$1010, MATCH(AN987, 'Stock List'!$K$11:$K$1010, 0))/INDEX('Stock List'!$L$11:$L$1010, MATCH(AN987, 'Stock List'!$K$11:$K$1010, 0)))*AM987), 2), 0)</f>
        <v>0</v>
      </c>
      <c r="CH987" s="20"/>
      <c r="CI987" s="20">
        <f>IFERROR(ROUND(((INDEX('Stock List'!$M$11:$M$1010, MATCH(AP987, 'Stock List'!$K$11:$K$1010, 0))/INDEX('Stock List'!$L$11:$L$1010, MATCH(AP987, 'Stock List'!$K$11:$K$1010, 0)))*AO987), 2), 0)</f>
        <v>0</v>
      </c>
      <c r="CJ987" s="20"/>
      <c r="CK987" s="20">
        <f>IFERROR(ROUND(((INDEX('Stock List'!$M$11:$M$1010, MATCH(AR987, 'Stock List'!$K$11:$K$1010, 0))/INDEX('Stock List'!$L$11:$L$1010, MATCH(AR987, 'Stock List'!$K$11:$K$1010, 0)))*AQ987), 2), 0)</f>
        <v>0</v>
      </c>
      <c r="CL987" s="20"/>
      <c r="CM987" s="20">
        <f>IFERROR(ROUND(((INDEX('Stock List'!$M$11:$M$1010, MATCH(AT987, 'Stock List'!$K$11:$K$1010, 0))/INDEX('Stock List'!$L$11:$L$1010, MATCH(AT987, 'Stock List'!$K$11:$K$1010, 0)))*AS987), 2), 0)</f>
        <v>0</v>
      </c>
      <c r="CN987" s="20"/>
      <c r="CO987" s="20">
        <f>IFERROR(ROUND(((INDEX('Stock List'!$M$11:$M$1010, MATCH(AV987, 'Stock List'!$K$11:$K$1010, 0))/INDEX('Stock List'!$L$11:$L$1010, MATCH(AV987, 'Stock List'!$K$11:$K$1010, 0)))*AU987), 2), 0)</f>
        <v>0</v>
      </c>
      <c r="CP987" s="20"/>
      <c r="CQ987" s="20">
        <f>IFERROR(ROUND(((INDEX('Stock List'!$M$11:$M$1010, MATCH(AX987, 'Stock List'!$K$11:$K$1010, 0))/INDEX('Stock List'!$L$11:$L$1010, MATCH(AX987, 'Stock List'!$K$11:$K$1010, 0)))*AW987), 2), 0)</f>
        <v>0</v>
      </c>
      <c r="CR987" s="22"/>
      <c r="CT987" s="106" t="str">
        <f t="shared" si="808"/>
        <v/>
      </c>
      <c r="CU987" s="22" t="str">
        <f t="shared" si="809"/>
        <v/>
      </c>
      <c r="CX987" s="106" t="str">
        <f t="shared" si="810"/>
        <v/>
      </c>
      <c r="CY987" s="20" t="str">
        <f t="shared" si="811"/>
        <v/>
      </c>
      <c r="CZ987" s="22" t="str">
        <f t="shared" si="812"/>
        <v/>
      </c>
      <c r="DB987" s="76" t="str">
        <f>IF($H987="", "", COUNTIF($G$11:$G$1010, "&gt;"&amp;$G987)+1+COUNTIF($G$11:$G987, $G987)-1)</f>
        <v/>
      </c>
      <c r="DC987" s="76" t="str">
        <f>IF($H987="", "", COUNTIF($CZ$11:$CZ$1010, "&gt;"&amp;$CZ987)+1+COUNTIF($CZ$11:$CZ987, $CZ987)-1)</f>
        <v/>
      </c>
      <c r="DE987" s="147" t="str">
        <f t="shared" si="813"/>
        <v/>
      </c>
      <c r="DF987" s="148"/>
      <c r="DG987" s="19" t="str">
        <f t="shared" si="814"/>
        <v/>
      </c>
      <c r="DH987" s="153" t="str">
        <f t="shared" si="815"/>
        <v/>
      </c>
      <c r="DI987" s="19" t="str">
        <f t="shared" si="767"/>
        <v/>
      </c>
      <c r="DJ987" s="153" t="str">
        <f t="shared" si="768"/>
        <v/>
      </c>
      <c r="DK987" s="19" t="str">
        <f t="shared" si="769"/>
        <v/>
      </c>
      <c r="DL987" s="153" t="str">
        <f t="shared" si="770"/>
        <v/>
      </c>
      <c r="DM987" s="19" t="str">
        <f t="shared" si="771"/>
        <v/>
      </c>
      <c r="DN987" s="153" t="str">
        <f t="shared" si="772"/>
        <v/>
      </c>
      <c r="DO987" s="19" t="str">
        <f t="shared" si="773"/>
        <v/>
      </c>
      <c r="DP987" s="153" t="str">
        <f t="shared" si="774"/>
        <v/>
      </c>
      <c r="DQ987" s="19" t="str">
        <f t="shared" si="775"/>
        <v/>
      </c>
      <c r="DR987" s="153" t="str">
        <f t="shared" si="776"/>
        <v/>
      </c>
      <c r="DS987" s="19" t="str">
        <f t="shared" si="777"/>
        <v/>
      </c>
      <c r="DT987" s="153" t="str">
        <f t="shared" si="778"/>
        <v/>
      </c>
      <c r="DU987" s="19" t="str">
        <f t="shared" si="779"/>
        <v/>
      </c>
      <c r="DV987" s="153" t="str">
        <f t="shared" si="780"/>
        <v/>
      </c>
      <c r="DW987" s="19" t="str">
        <f t="shared" si="781"/>
        <v/>
      </c>
      <c r="DX987" s="153" t="str">
        <f t="shared" si="782"/>
        <v/>
      </c>
      <c r="DY987" s="19" t="str">
        <f t="shared" si="783"/>
        <v/>
      </c>
      <c r="DZ987" s="153" t="str">
        <f t="shared" si="784"/>
        <v/>
      </c>
      <c r="EA987" s="19" t="str">
        <f t="shared" si="785"/>
        <v/>
      </c>
      <c r="EB987" s="153" t="str">
        <f t="shared" si="786"/>
        <v/>
      </c>
      <c r="EC987" s="19" t="str">
        <f t="shared" si="787"/>
        <v/>
      </c>
      <c r="ED987" s="153" t="str">
        <f t="shared" si="788"/>
        <v/>
      </c>
      <c r="EE987" s="19" t="str">
        <f t="shared" si="789"/>
        <v/>
      </c>
      <c r="EF987" s="153" t="str">
        <f t="shared" si="790"/>
        <v/>
      </c>
      <c r="EG987" s="19" t="str">
        <f t="shared" si="791"/>
        <v/>
      </c>
      <c r="EH987" s="153" t="str">
        <f t="shared" si="792"/>
        <v/>
      </c>
      <c r="EI987" s="19" t="str">
        <f t="shared" si="793"/>
        <v/>
      </c>
      <c r="EJ987" s="153" t="str">
        <f t="shared" si="794"/>
        <v/>
      </c>
      <c r="EK987" s="19" t="str">
        <f t="shared" si="795"/>
        <v/>
      </c>
      <c r="EL987" s="153" t="str">
        <f t="shared" si="796"/>
        <v/>
      </c>
      <c r="EM987" s="19" t="str">
        <f t="shared" si="797"/>
        <v/>
      </c>
      <c r="EN987" s="153" t="str">
        <f t="shared" si="798"/>
        <v/>
      </c>
      <c r="EO987" s="19" t="str">
        <f t="shared" si="799"/>
        <v/>
      </c>
      <c r="EP987" s="153" t="str">
        <f t="shared" si="800"/>
        <v/>
      </c>
      <c r="EQ987" s="19" t="str">
        <f t="shared" si="801"/>
        <v/>
      </c>
      <c r="ER987" s="153" t="str">
        <f t="shared" si="802"/>
        <v/>
      </c>
      <c r="ES987" s="19" t="str">
        <f t="shared" si="803"/>
        <v/>
      </c>
      <c r="ET987" s="153" t="str">
        <f t="shared" si="804"/>
        <v/>
      </c>
    </row>
    <row r="988" spans="1:150" x14ac:dyDescent="0.25">
      <c r="A988" s="31"/>
      <c r="B988" s="91" t="str">
        <f t="shared" si="805"/>
        <v/>
      </c>
      <c r="C988" s="20" t="str">
        <f t="shared" si="765"/>
        <v/>
      </c>
      <c r="D988" s="97" t="str">
        <f t="shared" si="766"/>
        <v/>
      </c>
      <c r="E988" s="62" t="str">
        <f t="shared" si="806"/>
        <v/>
      </c>
      <c r="F988" s="31"/>
      <c r="G988" s="282"/>
      <c r="H988" s="283"/>
      <c r="I988" s="284"/>
      <c r="J988" s="285"/>
      <c r="K988" s="286"/>
      <c r="L988" s="287"/>
      <c r="M988" s="288"/>
      <c r="N988" s="287"/>
      <c r="O988" s="288"/>
      <c r="P988" s="287"/>
      <c r="Q988" s="288"/>
      <c r="R988" s="287"/>
      <c r="S988" s="288"/>
      <c r="T988" s="287"/>
      <c r="U988" s="288"/>
      <c r="V988" s="287"/>
      <c r="W988" s="288"/>
      <c r="X988" s="287"/>
      <c r="Y988" s="288"/>
      <c r="Z988" s="287"/>
      <c r="AA988" s="288"/>
      <c r="AB988" s="287"/>
      <c r="AC988" s="288"/>
      <c r="AD988" s="287"/>
      <c r="AE988" s="288"/>
      <c r="AF988" s="287"/>
      <c r="AG988" s="288"/>
      <c r="AH988" s="287"/>
      <c r="AI988" s="288"/>
      <c r="AJ988" s="287"/>
      <c r="AK988" s="288"/>
      <c r="AL988" s="287"/>
      <c r="AM988" s="288"/>
      <c r="AN988" s="287"/>
      <c r="AO988" s="288"/>
      <c r="AP988" s="287"/>
      <c r="AQ988" s="288"/>
      <c r="AR988" s="287"/>
      <c r="AS988" s="288"/>
      <c r="AT988" s="287"/>
      <c r="AU988" s="288"/>
      <c r="AV988" s="287"/>
      <c r="AW988" s="288"/>
      <c r="AX988" s="287"/>
      <c r="AY988" s="31"/>
      <c r="BA988" s="76" t="str">
        <f t="shared" si="807"/>
        <v/>
      </c>
      <c r="BC988" s="76" t="str">
        <f>IF('Stock List'!$K988="", "", 'Stock List'!$K988)</f>
        <v/>
      </c>
      <c r="BE988" s="106">
        <f>IFERROR(ROUND(((INDEX('Stock List'!$M$11:$M$1010, MATCH(L988, 'Stock List'!$K$11:$K$1010, 0))/INDEX('Stock List'!$L$11:$L$1010, MATCH(L988, 'Stock List'!$K$11:$K$1010, 0)))*K988), 2), 0)</f>
        <v>0</v>
      </c>
      <c r="BF988" s="20"/>
      <c r="BG988" s="20">
        <f>IFERROR(ROUND(((INDEX('Stock List'!$M$11:$M$1010, MATCH(N988, 'Stock List'!$K$11:$K$1010, 0))/INDEX('Stock List'!$L$11:$L$1010, MATCH(N988, 'Stock List'!$K$11:$K$1010, 0)))*M988), 2), 0)</f>
        <v>0</v>
      </c>
      <c r="BH988" s="20"/>
      <c r="BI988" s="20">
        <f>IFERROR(ROUND(((INDEX('Stock List'!$M$11:$M$1010, MATCH(P988, 'Stock List'!$K$11:$K$1010, 0))/INDEX('Stock List'!$L$11:$L$1010, MATCH(P988, 'Stock List'!$K$11:$K$1010, 0)))*O988), 2), 0)</f>
        <v>0</v>
      </c>
      <c r="BJ988" s="20"/>
      <c r="BK988" s="20">
        <f>IFERROR(ROUND(((INDEX('Stock List'!$M$11:$M$1010, MATCH(R988, 'Stock List'!$K$11:$K$1010, 0))/INDEX('Stock List'!$L$11:$L$1010, MATCH(R988, 'Stock List'!$K$11:$K$1010, 0)))*Q988), 2), 0)</f>
        <v>0</v>
      </c>
      <c r="BL988" s="20"/>
      <c r="BM988" s="20">
        <f>IFERROR(ROUND(((INDEX('Stock List'!$M$11:$M$1010, MATCH(T988, 'Stock List'!$K$11:$K$1010, 0))/INDEX('Stock List'!$L$11:$L$1010, MATCH(T988, 'Stock List'!$K$11:$K$1010, 0)))*S988), 2), 0)</f>
        <v>0</v>
      </c>
      <c r="BN988" s="20"/>
      <c r="BO988" s="20">
        <f>IFERROR(ROUND(((INDEX('Stock List'!$M$11:$M$1010, MATCH(V988, 'Stock List'!$K$11:$K$1010, 0))/INDEX('Stock List'!$L$11:$L$1010, MATCH(V988, 'Stock List'!$K$11:$K$1010, 0)))*U988), 2), 0)</f>
        <v>0</v>
      </c>
      <c r="BP988" s="20"/>
      <c r="BQ988" s="20">
        <f>IFERROR(ROUND(((INDEX('Stock List'!$M$11:$M$1010, MATCH(X988, 'Stock List'!$K$11:$K$1010, 0))/INDEX('Stock List'!$L$11:$L$1010, MATCH(X988, 'Stock List'!$K$11:$K$1010, 0)))*W988), 2), 0)</f>
        <v>0</v>
      </c>
      <c r="BR988" s="20"/>
      <c r="BS988" s="20">
        <f>IFERROR(ROUND(((INDEX('Stock List'!$M$11:$M$1010, MATCH(Z988, 'Stock List'!$K$11:$K$1010, 0))/INDEX('Stock List'!$L$11:$L$1010, MATCH(Z988, 'Stock List'!$K$11:$K$1010, 0)))*Y988), 2), 0)</f>
        <v>0</v>
      </c>
      <c r="BT988" s="20"/>
      <c r="BU988" s="20">
        <f>IFERROR(ROUND(((INDEX('Stock List'!$M$11:$M$1010, MATCH(AB988, 'Stock List'!$K$11:$K$1010, 0))/INDEX('Stock List'!$L$11:$L$1010, MATCH(AB988, 'Stock List'!$K$11:$K$1010, 0)))*AA988), 2), 0)</f>
        <v>0</v>
      </c>
      <c r="BV988" s="20"/>
      <c r="BW988" s="20">
        <f>IFERROR(ROUND(((INDEX('Stock List'!$M$11:$M$1010, MATCH(AD988, 'Stock List'!$K$11:$K$1010, 0))/INDEX('Stock List'!$L$11:$L$1010, MATCH(AD988, 'Stock List'!$K$11:$K$1010, 0)))*AC988), 2), 0)</f>
        <v>0</v>
      </c>
      <c r="BX988" s="20"/>
      <c r="BY988" s="20">
        <f>IFERROR(ROUND(((INDEX('Stock List'!$M$11:$M$1010, MATCH(AF988, 'Stock List'!$K$11:$K$1010, 0))/INDEX('Stock List'!$L$11:$L$1010, MATCH(AF988, 'Stock List'!$K$11:$K$1010, 0)))*AE988), 2), 0)</f>
        <v>0</v>
      </c>
      <c r="BZ988" s="20"/>
      <c r="CA988" s="20">
        <f>IFERROR(ROUND(((INDEX('Stock List'!$M$11:$M$1010, MATCH(AH988, 'Stock List'!$K$11:$K$1010, 0))/INDEX('Stock List'!$L$11:$L$1010, MATCH(AH988, 'Stock List'!$K$11:$K$1010, 0)))*AG988), 2), 0)</f>
        <v>0</v>
      </c>
      <c r="CB988" s="20"/>
      <c r="CC988" s="20">
        <f>IFERROR(ROUND(((INDEX('Stock List'!$M$11:$M$1010, MATCH(AJ988, 'Stock List'!$K$11:$K$1010, 0))/INDEX('Stock List'!$L$11:$L$1010, MATCH(AJ988, 'Stock List'!$K$11:$K$1010, 0)))*AI988), 2), 0)</f>
        <v>0</v>
      </c>
      <c r="CD988" s="20"/>
      <c r="CE988" s="20">
        <f>IFERROR(ROUND(((INDEX('Stock List'!$M$11:$M$1010, MATCH(AL988, 'Stock List'!$K$11:$K$1010, 0))/INDEX('Stock List'!$L$11:$L$1010, MATCH(AL988, 'Stock List'!$K$11:$K$1010, 0)))*AK988), 2), 0)</f>
        <v>0</v>
      </c>
      <c r="CF988" s="20"/>
      <c r="CG988" s="20">
        <f>IFERROR(ROUND(((INDEX('Stock List'!$M$11:$M$1010, MATCH(AN988, 'Stock List'!$K$11:$K$1010, 0))/INDEX('Stock List'!$L$11:$L$1010, MATCH(AN988, 'Stock List'!$K$11:$K$1010, 0)))*AM988), 2), 0)</f>
        <v>0</v>
      </c>
      <c r="CH988" s="20"/>
      <c r="CI988" s="20">
        <f>IFERROR(ROUND(((INDEX('Stock List'!$M$11:$M$1010, MATCH(AP988, 'Stock List'!$K$11:$K$1010, 0))/INDEX('Stock List'!$L$11:$L$1010, MATCH(AP988, 'Stock List'!$K$11:$K$1010, 0)))*AO988), 2), 0)</f>
        <v>0</v>
      </c>
      <c r="CJ988" s="20"/>
      <c r="CK988" s="20">
        <f>IFERROR(ROUND(((INDEX('Stock List'!$M$11:$M$1010, MATCH(AR988, 'Stock List'!$K$11:$K$1010, 0))/INDEX('Stock List'!$L$11:$L$1010, MATCH(AR988, 'Stock List'!$K$11:$K$1010, 0)))*AQ988), 2), 0)</f>
        <v>0</v>
      </c>
      <c r="CL988" s="20"/>
      <c r="CM988" s="20">
        <f>IFERROR(ROUND(((INDEX('Stock List'!$M$11:$M$1010, MATCH(AT988, 'Stock List'!$K$11:$K$1010, 0))/INDEX('Stock List'!$L$11:$L$1010, MATCH(AT988, 'Stock List'!$K$11:$K$1010, 0)))*AS988), 2), 0)</f>
        <v>0</v>
      </c>
      <c r="CN988" s="20"/>
      <c r="CO988" s="20">
        <f>IFERROR(ROUND(((INDEX('Stock List'!$M$11:$M$1010, MATCH(AV988, 'Stock List'!$K$11:$K$1010, 0))/INDEX('Stock List'!$L$11:$L$1010, MATCH(AV988, 'Stock List'!$K$11:$K$1010, 0)))*AU988), 2), 0)</f>
        <v>0</v>
      </c>
      <c r="CP988" s="20"/>
      <c r="CQ988" s="20">
        <f>IFERROR(ROUND(((INDEX('Stock List'!$M$11:$M$1010, MATCH(AX988, 'Stock List'!$K$11:$K$1010, 0))/INDEX('Stock List'!$L$11:$L$1010, MATCH(AX988, 'Stock List'!$K$11:$K$1010, 0)))*AW988), 2), 0)</f>
        <v>0</v>
      </c>
      <c r="CR988" s="22"/>
      <c r="CT988" s="106" t="str">
        <f t="shared" si="808"/>
        <v/>
      </c>
      <c r="CU988" s="22" t="str">
        <f t="shared" si="809"/>
        <v/>
      </c>
      <c r="CX988" s="106" t="str">
        <f t="shared" si="810"/>
        <v/>
      </c>
      <c r="CY988" s="20" t="str">
        <f t="shared" si="811"/>
        <v/>
      </c>
      <c r="CZ988" s="22" t="str">
        <f t="shared" si="812"/>
        <v/>
      </c>
      <c r="DB988" s="76" t="str">
        <f>IF($H988="", "", COUNTIF($G$11:$G$1010, "&gt;"&amp;$G988)+1+COUNTIF($G$11:$G988, $G988)-1)</f>
        <v/>
      </c>
      <c r="DC988" s="76" t="str">
        <f>IF($H988="", "", COUNTIF($CZ$11:$CZ$1010, "&gt;"&amp;$CZ988)+1+COUNTIF($CZ$11:$CZ988, $CZ988)-1)</f>
        <v/>
      </c>
      <c r="DE988" s="147" t="str">
        <f t="shared" si="813"/>
        <v/>
      </c>
      <c r="DF988" s="148"/>
      <c r="DG988" s="19" t="str">
        <f t="shared" si="814"/>
        <v/>
      </c>
      <c r="DH988" s="153" t="str">
        <f t="shared" si="815"/>
        <v/>
      </c>
      <c r="DI988" s="19" t="str">
        <f t="shared" si="767"/>
        <v/>
      </c>
      <c r="DJ988" s="153" t="str">
        <f t="shared" si="768"/>
        <v/>
      </c>
      <c r="DK988" s="19" t="str">
        <f t="shared" si="769"/>
        <v/>
      </c>
      <c r="DL988" s="153" t="str">
        <f t="shared" si="770"/>
        <v/>
      </c>
      <c r="DM988" s="19" t="str">
        <f t="shared" si="771"/>
        <v/>
      </c>
      <c r="DN988" s="153" t="str">
        <f t="shared" si="772"/>
        <v/>
      </c>
      <c r="DO988" s="19" t="str">
        <f t="shared" si="773"/>
        <v/>
      </c>
      <c r="DP988" s="153" t="str">
        <f t="shared" si="774"/>
        <v/>
      </c>
      <c r="DQ988" s="19" t="str">
        <f t="shared" si="775"/>
        <v/>
      </c>
      <c r="DR988" s="153" t="str">
        <f t="shared" si="776"/>
        <v/>
      </c>
      <c r="DS988" s="19" t="str">
        <f t="shared" si="777"/>
        <v/>
      </c>
      <c r="DT988" s="153" t="str">
        <f t="shared" si="778"/>
        <v/>
      </c>
      <c r="DU988" s="19" t="str">
        <f t="shared" si="779"/>
        <v/>
      </c>
      <c r="DV988" s="153" t="str">
        <f t="shared" si="780"/>
        <v/>
      </c>
      <c r="DW988" s="19" t="str">
        <f t="shared" si="781"/>
        <v/>
      </c>
      <c r="DX988" s="153" t="str">
        <f t="shared" si="782"/>
        <v/>
      </c>
      <c r="DY988" s="19" t="str">
        <f t="shared" si="783"/>
        <v/>
      </c>
      <c r="DZ988" s="153" t="str">
        <f t="shared" si="784"/>
        <v/>
      </c>
      <c r="EA988" s="19" t="str">
        <f t="shared" si="785"/>
        <v/>
      </c>
      <c r="EB988" s="153" t="str">
        <f t="shared" si="786"/>
        <v/>
      </c>
      <c r="EC988" s="19" t="str">
        <f t="shared" si="787"/>
        <v/>
      </c>
      <c r="ED988" s="153" t="str">
        <f t="shared" si="788"/>
        <v/>
      </c>
      <c r="EE988" s="19" t="str">
        <f t="shared" si="789"/>
        <v/>
      </c>
      <c r="EF988" s="153" t="str">
        <f t="shared" si="790"/>
        <v/>
      </c>
      <c r="EG988" s="19" t="str">
        <f t="shared" si="791"/>
        <v/>
      </c>
      <c r="EH988" s="153" t="str">
        <f t="shared" si="792"/>
        <v/>
      </c>
      <c r="EI988" s="19" t="str">
        <f t="shared" si="793"/>
        <v/>
      </c>
      <c r="EJ988" s="153" t="str">
        <f t="shared" si="794"/>
        <v/>
      </c>
      <c r="EK988" s="19" t="str">
        <f t="shared" si="795"/>
        <v/>
      </c>
      <c r="EL988" s="153" t="str">
        <f t="shared" si="796"/>
        <v/>
      </c>
      <c r="EM988" s="19" t="str">
        <f t="shared" si="797"/>
        <v/>
      </c>
      <c r="EN988" s="153" t="str">
        <f t="shared" si="798"/>
        <v/>
      </c>
      <c r="EO988" s="19" t="str">
        <f t="shared" si="799"/>
        <v/>
      </c>
      <c r="EP988" s="153" t="str">
        <f t="shared" si="800"/>
        <v/>
      </c>
      <c r="EQ988" s="19" t="str">
        <f t="shared" si="801"/>
        <v/>
      </c>
      <c r="ER988" s="153" t="str">
        <f t="shared" si="802"/>
        <v/>
      </c>
      <c r="ES988" s="19" t="str">
        <f t="shared" si="803"/>
        <v/>
      </c>
      <c r="ET988" s="153" t="str">
        <f t="shared" si="804"/>
        <v/>
      </c>
    </row>
    <row r="989" spans="1:150" x14ac:dyDescent="0.25">
      <c r="A989" s="31"/>
      <c r="B989" s="91" t="str">
        <f t="shared" si="805"/>
        <v/>
      </c>
      <c r="C989" s="20" t="str">
        <f t="shared" si="765"/>
        <v/>
      </c>
      <c r="D989" s="97" t="str">
        <f t="shared" si="766"/>
        <v/>
      </c>
      <c r="E989" s="62" t="str">
        <f t="shared" si="806"/>
        <v/>
      </c>
      <c r="F989" s="31"/>
      <c r="G989" s="282"/>
      <c r="H989" s="283"/>
      <c r="I989" s="284"/>
      <c r="J989" s="285"/>
      <c r="K989" s="286"/>
      <c r="L989" s="287"/>
      <c r="M989" s="288"/>
      <c r="N989" s="287"/>
      <c r="O989" s="288"/>
      <c r="P989" s="287"/>
      <c r="Q989" s="288"/>
      <c r="R989" s="287"/>
      <c r="S989" s="288"/>
      <c r="T989" s="287"/>
      <c r="U989" s="288"/>
      <c r="V989" s="287"/>
      <c r="W989" s="288"/>
      <c r="X989" s="287"/>
      <c r="Y989" s="288"/>
      <c r="Z989" s="287"/>
      <c r="AA989" s="288"/>
      <c r="AB989" s="287"/>
      <c r="AC989" s="288"/>
      <c r="AD989" s="287"/>
      <c r="AE989" s="288"/>
      <c r="AF989" s="287"/>
      <c r="AG989" s="288"/>
      <c r="AH989" s="287"/>
      <c r="AI989" s="288"/>
      <c r="AJ989" s="287"/>
      <c r="AK989" s="288"/>
      <c r="AL989" s="287"/>
      <c r="AM989" s="288"/>
      <c r="AN989" s="287"/>
      <c r="AO989" s="288"/>
      <c r="AP989" s="287"/>
      <c r="AQ989" s="288"/>
      <c r="AR989" s="287"/>
      <c r="AS989" s="288"/>
      <c r="AT989" s="287"/>
      <c r="AU989" s="288"/>
      <c r="AV989" s="287"/>
      <c r="AW989" s="288"/>
      <c r="AX989" s="287"/>
      <c r="AY989" s="31"/>
      <c r="BA989" s="76" t="str">
        <f t="shared" si="807"/>
        <v/>
      </c>
      <c r="BC989" s="76" t="str">
        <f>IF('Stock List'!$K989="", "", 'Stock List'!$K989)</f>
        <v/>
      </c>
      <c r="BE989" s="106">
        <f>IFERROR(ROUND(((INDEX('Stock List'!$M$11:$M$1010, MATCH(L989, 'Stock List'!$K$11:$K$1010, 0))/INDEX('Stock List'!$L$11:$L$1010, MATCH(L989, 'Stock List'!$K$11:$K$1010, 0)))*K989), 2), 0)</f>
        <v>0</v>
      </c>
      <c r="BF989" s="20"/>
      <c r="BG989" s="20">
        <f>IFERROR(ROUND(((INDEX('Stock List'!$M$11:$M$1010, MATCH(N989, 'Stock List'!$K$11:$K$1010, 0))/INDEX('Stock List'!$L$11:$L$1010, MATCH(N989, 'Stock List'!$K$11:$K$1010, 0)))*M989), 2), 0)</f>
        <v>0</v>
      </c>
      <c r="BH989" s="20"/>
      <c r="BI989" s="20">
        <f>IFERROR(ROUND(((INDEX('Stock List'!$M$11:$M$1010, MATCH(P989, 'Stock List'!$K$11:$K$1010, 0))/INDEX('Stock List'!$L$11:$L$1010, MATCH(P989, 'Stock List'!$K$11:$K$1010, 0)))*O989), 2), 0)</f>
        <v>0</v>
      </c>
      <c r="BJ989" s="20"/>
      <c r="BK989" s="20">
        <f>IFERROR(ROUND(((INDEX('Stock List'!$M$11:$M$1010, MATCH(R989, 'Stock List'!$K$11:$K$1010, 0))/INDEX('Stock List'!$L$11:$L$1010, MATCH(R989, 'Stock List'!$K$11:$K$1010, 0)))*Q989), 2), 0)</f>
        <v>0</v>
      </c>
      <c r="BL989" s="20"/>
      <c r="BM989" s="20">
        <f>IFERROR(ROUND(((INDEX('Stock List'!$M$11:$M$1010, MATCH(T989, 'Stock List'!$K$11:$K$1010, 0))/INDEX('Stock List'!$L$11:$L$1010, MATCH(T989, 'Stock List'!$K$11:$K$1010, 0)))*S989), 2), 0)</f>
        <v>0</v>
      </c>
      <c r="BN989" s="20"/>
      <c r="BO989" s="20">
        <f>IFERROR(ROUND(((INDEX('Stock List'!$M$11:$M$1010, MATCH(V989, 'Stock List'!$K$11:$K$1010, 0))/INDEX('Stock List'!$L$11:$L$1010, MATCH(V989, 'Stock List'!$K$11:$K$1010, 0)))*U989), 2), 0)</f>
        <v>0</v>
      </c>
      <c r="BP989" s="20"/>
      <c r="BQ989" s="20">
        <f>IFERROR(ROUND(((INDEX('Stock List'!$M$11:$M$1010, MATCH(X989, 'Stock List'!$K$11:$K$1010, 0))/INDEX('Stock List'!$L$11:$L$1010, MATCH(X989, 'Stock List'!$K$11:$K$1010, 0)))*W989), 2), 0)</f>
        <v>0</v>
      </c>
      <c r="BR989" s="20"/>
      <c r="BS989" s="20">
        <f>IFERROR(ROUND(((INDEX('Stock List'!$M$11:$M$1010, MATCH(Z989, 'Stock List'!$K$11:$K$1010, 0))/INDEX('Stock List'!$L$11:$L$1010, MATCH(Z989, 'Stock List'!$K$11:$K$1010, 0)))*Y989), 2), 0)</f>
        <v>0</v>
      </c>
      <c r="BT989" s="20"/>
      <c r="BU989" s="20">
        <f>IFERROR(ROUND(((INDEX('Stock List'!$M$11:$M$1010, MATCH(AB989, 'Stock List'!$K$11:$K$1010, 0))/INDEX('Stock List'!$L$11:$L$1010, MATCH(AB989, 'Stock List'!$K$11:$K$1010, 0)))*AA989), 2), 0)</f>
        <v>0</v>
      </c>
      <c r="BV989" s="20"/>
      <c r="BW989" s="20">
        <f>IFERROR(ROUND(((INDEX('Stock List'!$M$11:$M$1010, MATCH(AD989, 'Stock List'!$K$11:$K$1010, 0))/INDEX('Stock List'!$L$11:$L$1010, MATCH(AD989, 'Stock List'!$K$11:$K$1010, 0)))*AC989), 2), 0)</f>
        <v>0</v>
      </c>
      <c r="BX989" s="20"/>
      <c r="BY989" s="20">
        <f>IFERROR(ROUND(((INDEX('Stock List'!$M$11:$M$1010, MATCH(AF989, 'Stock List'!$K$11:$K$1010, 0))/INDEX('Stock List'!$L$11:$L$1010, MATCH(AF989, 'Stock List'!$K$11:$K$1010, 0)))*AE989), 2), 0)</f>
        <v>0</v>
      </c>
      <c r="BZ989" s="20"/>
      <c r="CA989" s="20">
        <f>IFERROR(ROUND(((INDEX('Stock List'!$M$11:$M$1010, MATCH(AH989, 'Stock List'!$K$11:$K$1010, 0))/INDEX('Stock List'!$L$11:$L$1010, MATCH(AH989, 'Stock List'!$K$11:$K$1010, 0)))*AG989), 2), 0)</f>
        <v>0</v>
      </c>
      <c r="CB989" s="20"/>
      <c r="CC989" s="20">
        <f>IFERROR(ROUND(((INDEX('Stock List'!$M$11:$M$1010, MATCH(AJ989, 'Stock List'!$K$11:$K$1010, 0))/INDEX('Stock List'!$L$11:$L$1010, MATCH(AJ989, 'Stock List'!$K$11:$K$1010, 0)))*AI989), 2), 0)</f>
        <v>0</v>
      </c>
      <c r="CD989" s="20"/>
      <c r="CE989" s="20">
        <f>IFERROR(ROUND(((INDEX('Stock List'!$M$11:$M$1010, MATCH(AL989, 'Stock List'!$K$11:$K$1010, 0))/INDEX('Stock List'!$L$11:$L$1010, MATCH(AL989, 'Stock List'!$K$11:$K$1010, 0)))*AK989), 2), 0)</f>
        <v>0</v>
      </c>
      <c r="CF989" s="20"/>
      <c r="CG989" s="20">
        <f>IFERROR(ROUND(((INDEX('Stock List'!$M$11:$M$1010, MATCH(AN989, 'Stock List'!$K$11:$K$1010, 0))/INDEX('Stock List'!$L$11:$L$1010, MATCH(AN989, 'Stock List'!$K$11:$K$1010, 0)))*AM989), 2), 0)</f>
        <v>0</v>
      </c>
      <c r="CH989" s="20"/>
      <c r="CI989" s="20">
        <f>IFERROR(ROUND(((INDEX('Stock List'!$M$11:$M$1010, MATCH(AP989, 'Stock List'!$K$11:$K$1010, 0))/INDEX('Stock List'!$L$11:$L$1010, MATCH(AP989, 'Stock List'!$K$11:$K$1010, 0)))*AO989), 2), 0)</f>
        <v>0</v>
      </c>
      <c r="CJ989" s="20"/>
      <c r="CK989" s="20">
        <f>IFERROR(ROUND(((INDEX('Stock List'!$M$11:$M$1010, MATCH(AR989, 'Stock List'!$K$11:$K$1010, 0))/INDEX('Stock List'!$L$11:$L$1010, MATCH(AR989, 'Stock List'!$K$11:$K$1010, 0)))*AQ989), 2), 0)</f>
        <v>0</v>
      </c>
      <c r="CL989" s="20"/>
      <c r="CM989" s="20">
        <f>IFERROR(ROUND(((INDEX('Stock List'!$M$11:$M$1010, MATCH(AT989, 'Stock List'!$K$11:$K$1010, 0))/INDEX('Stock List'!$L$11:$L$1010, MATCH(AT989, 'Stock List'!$K$11:$K$1010, 0)))*AS989), 2), 0)</f>
        <v>0</v>
      </c>
      <c r="CN989" s="20"/>
      <c r="CO989" s="20">
        <f>IFERROR(ROUND(((INDEX('Stock List'!$M$11:$M$1010, MATCH(AV989, 'Stock List'!$K$11:$K$1010, 0))/INDEX('Stock List'!$L$11:$L$1010, MATCH(AV989, 'Stock List'!$K$11:$K$1010, 0)))*AU989), 2), 0)</f>
        <v>0</v>
      </c>
      <c r="CP989" s="20"/>
      <c r="CQ989" s="20">
        <f>IFERROR(ROUND(((INDEX('Stock List'!$M$11:$M$1010, MATCH(AX989, 'Stock List'!$K$11:$K$1010, 0))/INDEX('Stock List'!$L$11:$L$1010, MATCH(AX989, 'Stock List'!$K$11:$K$1010, 0)))*AW989), 2), 0)</f>
        <v>0</v>
      </c>
      <c r="CR989" s="22"/>
      <c r="CT989" s="106" t="str">
        <f t="shared" si="808"/>
        <v/>
      </c>
      <c r="CU989" s="22" t="str">
        <f t="shared" si="809"/>
        <v/>
      </c>
      <c r="CX989" s="106" t="str">
        <f t="shared" si="810"/>
        <v/>
      </c>
      <c r="CY989" s="20" t="str">
        <f t="shared" si="811"/>
        <v/>
      </c>
      <c r="CZ989" s="22" t="str">
        <f t="shared" si="812"/>
        <v/>
      </c>
      <c r="DB989" s="76" t="str">
        <f>IF($H989="", "", COUNTIF($G$11:$G$1010, "&gt;"&amp;$G989)+1+COUNTIF($G$11:$G989, $G989)-1)</f>
        <v/>
      </c>
      <c r="DC989" s="76" t="str">
        <f>IF($H989="", "", COUNTIF($CZ$11:$CZ$1010, "&gt;"&amp;$CZ989)+1+COUNTIF($CZ$11:$CZ989, $CZ989)-1)</f>
        <v/>
      </c>
      <c r="DE989" s="147" t="str">
        <f t="shared" si="813"/>
        <v/>
      </c>
      <c r="DF989" s="148"/>
      <c r="DG989" s="19" t="str">
        <f t="shared" si="814"/>
        <v/>
      </c>
      <c r="DH989" s="153" t="str">
        <f t="shared" si="815"/>
        <v/>
      </c>
      <c r="DI989" s="19" t="str">
        <f t="shared" si="767"/>
        <v/>
      </c>
      <c r="DJ989" s="153" t="str">
        <f t="shared" si="768"/>
        <v/>
      </c>
      <c r="DK989" s="19" t="str">
        <f t="shared" si="769"/>
        <v/>
      </c>
      <c r="DL989" s="153" t="str">
        <f t="shared" si="770"/>
        <v/>
      </c>
      <c r="DM989" s="19" t="str">
        <f t="shared" si="771"/>
        <v/>
      </c>
      <c r="DN989" s="153" t="str">
        <f t="shared" si="772"/>
        <v/>
      </c>
      <c r="DO989" s="19" t="str">
        <f t="shared" si="773"/>
        <v/>
      </c>
      <c r="DP989" s="153" t="str">
        <f t="shared" si="774"/>
        <v/>
      </c>
      <c r="DQ989" s="19" t="str">
        <f t="shared" si="775"/>
        <v/>
      </c>
      <c r="DR989" s="153" t="str">
        <f t="shared" si="776"/>
        <v/>
      </c>
      <c r="DS989" s="19" t="str">
        <f t="shared" si="777"/>
        <v/>
      </c>
      <c r="DT989" s="153" t="str">
        <f t="shared" si="778"/>
        <v/>
      </c>
      <c r="DU989" s="19" t="str">
        <f t="shared" si="779"/>
        <v/>
      </c>
      <c r="DV989" s="153" t="str">
        <f t="shared" si="780"/>
        <v/>
      </c>
      <c r="DW989" s="19" t="str">
        <f t="shared" si="781"/>
        <v/>
      </c>
      <c r="DX989" s="153" t="str">
        <f t="shared" si="782"/>
        <v/>
      </c>
      <c r="DY989" s="19" t="str">
        <f t="shared" si="783"/>
        <v/>
      </c>
      <c r="DZ989" s="153" t="str">
        <f t="shared" si="784"/>
        <v/>
      </c>
      <c r="EA989" s="19" t="str">
        <f t="shared" si="785"/>
        <v/>
      </c>
      <c r="EB989" s="153" t="str">
        <f t="shared" si="786"/>
        <v/>
      </c>
      <c r="EC989" s="19" t="str">
        <f t="shared" si="787"/>
        <v/>
      </c>
      <c r="ED989" s="153" t="str">
        <f t="shared" si="788"/>
        <v/>
      </c>
      <c r="EE989" s="19" t="str">
        <f t="shared" si="789"/>
        <v/>
      </c>
      <c r="EF989" s="153" t="str">
        <f t="shared" si="790"/>
        <v/>
      </c>
      <c r="EG989" s="19" t="str">
        <f t="shared" si="791"/>
        <v/>
      </c>
      <c r="EH989" s="153" t="str">
        <f t="shared" si="792"/>
        <v/>
      </c>
      <c r="EI989" s="19" t="str">
        <f t="shared" si="793"/>
        <v/>
      </c>
      <c r="EJ989" s="153" t="str">
        <f t="shared" si="794"/>
        <v/>
      </c>
      <c r="EK989" s="19" t="str">
        <f t="shared" si="795"/>
        <v/>
      </c>
      <c r="EL989" s="153" t="str">
        <f t="shared" si="796"/>
        <v/>
      </c>
      <c r="EM989" s="19" t="str">
        <f t="shared" si="797"/>
        <v/>
      </c>
      <c r="EN989" s="153" t="str">
        <f t="shared" si="798"/>
        <v/>
      </c>
      <c r="EO989" s="19" t="str">
        <f t="shared" si="799"/>
        <v/>
      </c>
      <c r="EP989" s="153" t="str">
        <f t="shared" si="800"/>
        <v/>
      </c>
      <c r="EQ989" s="19" t="str">
        <f t="shared" si="801"/>
        <v/>
      </c>
      <c r="ER989" s="153" t="str">
        <f t="shared" si="802"/>
        <v/>
      </c>
      <c r="ES989" s="19" t="str">
        <f t="shared" si="803"/>
        <v/>
      </c>
      <c r="ET989" s="153" t="str">
        <f t="shared" si="804"/>
        <v/>
      </c>
    </row>
    <row r="990" spans="1:150" x14ac:dyDescent="0.25">
      <c r="A990" s="31"/>
      <c r="B990" s="91" t="str">
        <f t="shared" si="805"/>
        <v/>
      </c>
      <c r="C990" s="20" t="str">
        <f t="shared" si="765"/>
        <v/>
      </c>
      <c r="D990" s="97" t="str">
        <f t="shared" si="766"/>
        <v/>
      </c>
      <c r="E990" s="62" t="str">
        <f t="shared" si="806"/>
        <v/>
      </c>
      <c r="F990" s="31"/>
      <c r="G990" s="282"/>
      <c r="H990" s="283"/>
      <c r="I990" s="284"/>
      <c r="J990" s="285"/>
      <c r="K990" s="286"/>
      <c r="L990" s="287"/>
      <c r="M990" s="288"/>
      <c r="N990" s="287"/>
      <c r="O990" s="288"/>
      <c r="P990" s="287"/>
      <c r="Q990" s="288"/>
      <c r="R990" s="287"/>
      <c r="S990" s="288"/>
      <c r="T990" s="287"/>
      <c r="U990" s="288"/>
      <c r="V990" s="287"/>
      <c r="W990" s="288"/>
      <c r="X990" s="287"/>
      <c r="Y990" s="288"/>
      <c r="Z990" s="287"/>
      <c r="AA990" s="288"/>
      <c r="AB990" s="287"/>
      <c r="AC990" s="288"/>
      <c r="AD990" s="287"/>
      <c r="AE990" s="288"/>
      <c r="AF990" s="287"/>
      <c r="AG990" s="288"/>
      <c r="AH990" s="287"/>
      <c r="AI990" s="288"/>
      <c r="AJ990" s="287"/>
      <c r="AK990" s="288"/>
      <c r="AL990" s="287"/>
      <c r="AM990" s="288"/>
      <c r="AN990" s="287"/>
      <c r="AO990" s="288"/>
      <c r="AP990" s="287"/>
      <c r="AQ990" s="288"/>
      <c r="AR990" s="287"/>
      <c r="AS990" s="288"/>
      <c r="AT990" s="287"/>
      <c r="AU990" s="288"/>
      <c r="AV990" s="287"/>
      <c r="AW990" s="288"/>
      <c r="AX990" s="287"/>
      <c r="AY990" s="31"/>
      <c r="BA990" s="76" t="str">
        <f t="shared" si="807"/>
        <v/>
      </c>
      <c r="BC990" s="76" t="str">
        <f>IF('Stock List'!$K990="", "", 'Stock List'!$K990)</f>
        <v/>
      </c>
      <c r="BE990" s="106">
        <f>IFERROR(ROUND(((INDEX('Stock List'!$M$11:$M$1010, MATCH(L990, 'Stock List'!$K$11:$K$1010, 0))/INDEX('Stock List'!$L$11:$L$1010, MATCH(L990, 'Stock List'!$K$11:$K$1010, 0)))*K990), 2), 0)</f>
        <v>0</v>
      </c>
      <c r="BF990" s="20"/>
      <c r="BG990" s="20">
        <f>IFERROR(ROUND(((INDEX('Stock List'!$M$11:$M$1010, MATCH(N990, 'Stock List'!$K$11:$K$1010, 0))/INDEX('Stock List'!$L$11:$L$1010, MATCH(N990, 'Stock List'!$K$11:$K$1010, 0)))*M990), 2), 0)</f>
        <v>0</v>
      </c>
      <c r="BH990" s="20"/>
      <c r="BI990" s="20">
        <f>IFERROR(ROUND(((INDEX('Stock List'!$M$11:$M$1010, MATCH(P990, 'Stock List'!$K$11:$K$1010, 0))/INDEX('Stock List'!$L$11:$L$1010, MATCH(P990, 'Stock List'!$K$11:$K$1010, 0)))*O990), 2), 0)</f>
        <v>0</v>
      </c>
      <c r="BJ990" s="20"/>
      <c r="BK990" s="20">
        <f>IFERROR(ROUND(((INDEX('Stock List'!$M$11:$M$1010, MATCH(R990, 'Stock List'!$K$11:$K$1010, 0))/INDEX('Stock List'!$L$11:$L$1010, MATCH(R990, 'Stock List'!$K$11:$K$1010, 0)))*Q990), 2), 0)</f>
        <v>0</v>
      </c>
      <c r="BL990" s="20"/>
      <c r="BM990" s="20">
        <f>IFERROR(ROUND(((INDEX('Stock List'!$M$11:$M$1010, MATCH(T990, 'Stock List'!$K$11:$K$1010, 0))/INDEX('Stock List'!$L$11:$L$1010, MATCH(T990, 'Stock List'!$K$11:$K$1010, 0)))*S990), 2), 0)</f>
        <v>0</v>
      </c>
      <c r="BN990" s="20"/>
      <c r="BO990" s="20">
        <f>IFERROR(ROUND(((INDEX('Stock List'!$M$11:$M$1010, MATCH(V990, 'Stock List'!$K$11:$K$1010, 0))/INDEX('Stock List'!$L$11:$L$1010, MATCH(V990, 'Stock List'!$K$11:$K$1010, 0)))*U990), 2), 0)</f>
        <v>0</v>
      </c>
      <c r="BP990" s="20"/>
      <c r="BQ990" s="20">
        <f>IFERROR(ROUND(((INDEX('Stock List'!$M$11:$M$1010, MATCH(X990, 'Stock List'!$K$11:$K$1010, 0))/INDEX('Stock List'!$L$11:$L$1010, MATCH(X990, 'Stock List'!$K$11:$K$1010, 0)))*W990), 2), 0)</f>
        <v>0</v>
      </c>
      <c r="BR990" s="20"/>
      <c r="BS990" s="20">
        <f>IFERROR(ROUND(((INDEX('Stock List'!$M$11:$M$1010, MATCH(Z990, 'Stock List'!$K$11:$K$1010, 0))/INDEX('Stock List'!$L$11:$L$1010, MATCH(Z990, 'Stock List'!$K$11:$K$1010, 0)))*Y990), 2), 0)</f>
        <v>0</v>
      </c>
      <c r="BT990" s="20"/>
      <c r="BU990" s="20">
        <f>IFERROR(ROUND(((INDEX('Stock List'!$M$11:$M$1010, MATCH(AB990, 'Stock List'!$K$11:$K$1010, 0))/INDEX('Stock List'!$L$11:$L$1010, MATCH(AB990, 'Stock List'!$K$11:$K$1010, 0)))*AA990), 2), 0)</f>
        <v>0</v>
      </c>
      <c r="BV990" s="20"/>
      <c r="BW990" s="20">
        <f>IFERROR(ROUND(((INDEX('Stock List'!$M$11:$M$1010, MATCH(AD990, 'Stock List'!$K$11:$K$1010, 0))/INDEX('Stock List'!$L$11:$L$1010, MATCH(AD990, 'Stock List'!$K$11:$K$1010, 0)))*AC990), 2), 0)</f>
        <v>0</v>
      </c>
      <c r="BX990" s="20"/>
      <c r="BY990" s="20">
        <f>IFERROR(ROUND(((INDEX('Stock List'!$M$11:$M$1010, MATCH(AF990, 'Stock List'!$K$11:$K$1010, 0))/INDEX('Stock List'!$L$11:$L$1010, MATCH(AF990, 'Stock List'!$K$11:$K$1010, 0)))*AE990), 2), 0)</f>
        <v>0</v>
      </c>
      <c r="BZ990" s="20"/>
      <c r="CA990" s="20">
        <f>IFERROR(ROUND(((INDEX('Stock List'!$M$11:$M$1010, MATCH(AH990, 'Stock List'!$K$11:$K$1010, 0))/INDEX('Stock List'!$L$11:$L$1010, MATCH(AH990, 'Stock List'!$K$11:$K$1010, 0)))*AG990), 2), 0)</f>
        <v>0</v>
      </c>
      <c r="CB990" s="20"/>
      <c r="CC990" s="20">
        <f>IFERROR(ROUND(((INDEX('Stock List'!$M$11:$M$1010, MATCH(AJ990, 'Stock List'!$K$11:$K$1010, 0))/INDEX('Stock List'!$L$11:$L$1010, MATCH(AJ990, 'Stock List'!$K$11:$K$1010, 0)))*AI990), 2), 0)</f>
        <v>0</v>
      </c>
      <c r="CD990" s="20"/>
      <c r="CE990" s="20">
        <f>IFERROR(ROUND(((INDEX('Stock List'!$M$11:$M$1010, MATCH(AL990, 'Stock List'!$K$11:$K$1010, 0))/INDEX('Stock List'!$L$11:$L$1010, MATCH(AL990, 'Stock List'!$K$11:$K$1010, 0)))*AK990), 2), 0)</f>
        <v>0</v>
      </c>
      <c r="CF990" s="20"/>
      <c r="CG990" s="20">
        <f>IFERROR(ROUND(((INDEX('Stock List'!$M$11:$M$1010, MATCH(AN990, 'Stock List'!$K$11:$K$1010, 0))/INDEX('Stock List'!$L$11:$L$1010, MATCH(AN990, 'Stock List'!$K$11:$K$1010, 0)))*AM990), 2), 0)</f>
        <v>0</v>
      </c>
      <c r="CH990" s="20"/>
      <c r="CI990" s="20">
        <f>IFERROR(ROUND(((INDEX('Stock List'!$M$11:$M$1010, MATCH(AP990, 'Stock List'!$K$11:$K$1010, 0))/INDEX('Stock List'!$L$11:$L$1010, MATCH(AP990, 'Stock List'!$K$11:$K$1010, 0)))*AO990), 2), 0)</f>
        <v>0</v>
      </c>
      <c r="CJ990" s="20"/>
      <c r="CK990" s="20">
        <f>IFERROR(ROUND(((INDEX('Stock List'!$M$11:$M$1010, MATCH(AR990, 'Stock List'!$K$11:$K$1010, 0))/INDEX('Stock List'!$L$11:$L$1010, MATCH(AR990, 'Stock List'!$K$11:$K$1010, 0)))*AQ990), 2), 0)</f>
        <v>0</v>
      </c>
      <c r="CL990" s="20"/>
      <c r="CM990" s="20">
        <f>IFERROR(ROUND(((INDEX('Stock List'!$M$11:$M$1010, MATCH(AT990, 'Stock List'!$K$11:$K$1010, 0))/INDEX('Stock List'!$L$11:$L$1010, MATCH(AT990, 'Stock List'!$K$11:$K$1010, 0)))*AS990), 2), 0)</f>
        <v>0</v>
      </c>
      <c r="CN990" s="20"/>
      <c r="CO990" s="20">
        <f>IFERROR(ROUND(((INDEX('Stock List'!$M$11:$M$1010, MATCH(AV990, 'Stock List'!$K$11:$K$1010, 0))/INDEX('Stock List'!$L$11:$L$1010, MATCH(AV990, 'Stock List'!$K$11:$K$1010, 0)))*AU990), 2), 0)</f>
        <v>0</v>
      </c>
      <c r="CP990" s="20"/>
      <c r="CQ990" s="20">
        <f>IFERROR(ROUND(((INDEX('Stock List'!$M$11:$M$1010, MATCH(AX990, 'Stock List'!$K$11:$K$1010, 0))/INDEX('Stock List'!$L$11:$L$1010, MATCH(AX990, 'Stock List'!$K$11:$K$1010, 0)))*AW990), 2), 0)</f>
        <v>0</v>
      </c>
      <c r="CR990" s="22"/>
      <c r="CT990" s="106" t="str">
        <f t="shared" si="808"/>
        <v/>
      </c>
      <c r="CU990" s="22" t="str">
        <f t="shared" si="809"/>
        <v/>
      </c>
      <c r="CX990" s="106" t="str">
        <f t="shared" si="810"/>
        <v/>
      </c>
      <c r="CY990" s="20" t="str">
        <f t="shared" si="811"/>
        <v/>
      </c>
      <c r="CZ990" s="22" t="str">
        <f t="shared" si="812"/>
        <v/>
      </c>
      <c r="DB990" s="76" t="str">
        <f>IF($H990="", "", COUNTIF($G$11:$G$1010, "&gt;"&amp;$G990)+1+COUNTIF($G$11:$G990, $G990)-1)</f>
        <v/>
      </c>
      <c r="DC990" s="76" t="str">
        <f>IF($H990="", "", COUNTIF($CZ$11:$CZ$1010, "&gt;"&amp;$CZ990)+1+COUNTIF($CZ$11:$CZ990, $CZ990)-1)</f>
        <v/>
      </c>
      <c r="DE990" s="147" t="str">
        <f t="shared" si="813"/>
        <v/>
      </c>
      <c r="DF990" s="148"/>
      <c r="DG990" s="19" t="str">
        <f t="shared" si="814"/>
        <v/>
      </c>
      <c r="DH990" s="153" t="str">
        <f t="shared" si="815"/>
        <v/>
      </c>
      <c r="DI990" s="19" t="str">
        <f t="shared" si="767"/>
        <v/>
      </c>
      <c r="DJ990" s="153" t="str">
        <f t="shared" si="768"/>
        <v/>
      </c>
      <c r="DK990" s="19" t="str">
        <f t="shared" si="769"/>
        <v/>
      </c>
      <c r="DL990" s="153" t="str">
        <f t="shared" si="770"/>
        <v/>
      </c>
      <c r="DM990" s="19" t="str">
        <f t="shared" si="771"/>
        <v/>
      </c>
      <c r="DN990" s="153" t="str">
        <f t="shared" si="772"/>
        <v/>
      </c>
      <c r="DO990" s="19" t="str">
        <f t="shared" si="773"/>
        <v/>
      </c>
      <c r="DP990" s="153" t="str">
        <f t="shared" si="774"/>
        <v/>
      </c>
      <c r="DQ990" s="19" t="str">
        <f t="shared" si="775"/>
        <v/>
      </c>
      <c r="DR990" s="153" t="str">
        <f t="shared" si="776"/>
        <v/>
      </c>
      <c r="DS990" s="19" t="str">
        <f t="shared" si="777"/>
        <v/>
      </c>
      <c r="DT990" s="153" t="str">
        <f t="shared" si="778"/>
        <v/>
      </c>
      <c r="DU990" s="19" t="str">
        <f t="shared" si="779"/>
        <v/>
      </c>
      <c r="DV990" s="153" t="str">
        <f t="shared" si="780"/>
        <v/>
      </c>
      <c r="DW990" s="19" t="str">
        <f t="shared" si="781"/>
        <v/>
      </c>
      <c r="DX990" s="153" t="str">
        <f t="shared" si="782"/>
        <v/>
      </c>
      <c r="DY990" s="19" t="str">
        <f t="shared" si="783"/>
        <v/>
      </c>
      <c r="DZ990" s="153" t="str">
        <f t="shared" si="784"/>
        <v/>
      </c>
      <c r="EA990" s="19" t="str">
        <f t="shared" si="785"/>
        <v/>
      </c>
      <c r="EB990" s="153" t="str">
        <f t="shared" si="786"/>
        <v/>
      </c>
      <c r="EC990" s="19" t="str">
        <f t="shared" si="787"/>
        <v/>
      </c>
      <c r="ED990" s="153" t="str">
        <f t="shared" si="788"/>
        <v/>
      </c>
      <c r="EE990" s="19" t="str">
        <f t="shared" si="789"/>
        <v/>
      </c>
      <c r="EF990" s="153" t="str">
        <f t="shared" si="790"/>
        <v/>
      </c>
      <c r="EG990" s="19" t="str">
        <f t="shared" si="791"/>
        <v/>
      </c>
      <c r="EH990" s="153" t="str">
        <f t="shared" si="792"/>
        <v/>
      </c>
      <c r="EI990" s="19" t="str">
        <f t="shared" si="793"/>
        <v/>
      </c>
      <c r="EJ990" s="153" t="str">
        <f t="shared" si="794"/>
        <v/>
      </c>
      <c r="EK990" s="19" t="str">
        <f t="shared" si="795"/>
        <v/>
      </c>
      <c r="EL990" s="153" t="str">
        <f t="shared" si="796"/>
        <v/>
      </c>
      <c r="EM990" s="19" t="str">
        <f t="shared" si="797"/>
        <v/>
      </c>
      <c r="EN990" s="153" t="str">
        <f t="shared" si="798"/>
        <v/>
      </c>
      <c r="EO990" s="19" t="str">
        <f t="shared" si="799"/>
        <v/>
      </c>
      <c r="EP990" s="153" t="str">
        <f t="shared" si="800"/>
        <v/>
      </c>
      <c r="EQ990" s="19" t="str">
        <f t="shared" si="801"/>
        <v/>
      </c>
      <c r="ER990" s="153" t="str">
        <f t="shared" si="802"/>
        <v/>
      </c>
      <c r="ES990" s="19" t="str">
        <f t="shared" si="803"/>
        <v/>
      </c>
      <c r="ET990" s="153" t="str">
        <f t="shared" si="804"/>
        <v/>
      </c>
    </row>
    <row r="991" spans="1:150" x14ac:dyDescent="0.25">
      <c r="A991" s="31"/>
      <c r="B991" s="91" t="str">
        <f t="shared" si="805"/>
        <v/>
      </c>
      <c r="C991" s="20" t="str">
        <f t="shared" si="765"/>
        <v/>
      </c>
      <c r="D991" s="97" t="str">
        <f t="shared" si="766"/>
        <v/>
      </c>
      <c r="E991" s="62" t="str">
        <f t="shared" si="806"/>
        <v/>
      </c>
      <c r="F991" s="31"/>
      <c r="G991" s="282"/>
      <c r="H991" s="283"/>
      <c r="I991" s="284"/>
      <c r="J991" s="285"/>
      <c r="K991" s="286"/>
      <c r="L991" s="287"/>
      <c r="M991" s="288"/>
      <c r="N991" s="287"/>
      <c r="O991" s="288"/>
      <c r="P991" s="287"/>
      <c r="Q991" s="288"/>
      <c r="R991" s="287"/>
      <c r="S991" s="288"/>
      <c r="T991" s="287"/>
      <c r="U991" s="288"/>
      <c r="V991" s="287"/>
      <c r="W991" s="288"/>
      <c r="X991" s="287"/>
      <c r="Y991" s="288"/>
      <c r="Z991" s="287"/>
      <c r="AA991" s="288"/>
      <c r="AB991" s="287"/>
      <c r="AC991" s="288"/>
      <c r="AD991" s="287"/>
      <c r="AE991" s="288"/>
      <c r="AF991" s="287"/>
      <c r="AG991" s="288"/>
      <c r="AH991" s="287"/>
      <c r="AI991" s="288"/>
      <c r="AJ991" s="287"/>
      <c r="AK991" s="288"/>
      <c r="AL991" s="287"/>
      <c r="AM991" s="288"/>
      <c r="AN991" s="287"/>
      <c r="AO991" s="288"/>
      <c r="AP991" s="287"/>
      <c r="AQ991" s="288"/>
      <c r="AR991" s="287"/>
      <c r="AS991" s="288"/>
      <c r="AT991" s="287"/>
      <c r="AU991" s="288"/>
      <c r="AV991" s="287"/>
      <c r="AW991" s="288"/>
      <c r="AX991" s="287"/>
      <c r="AY991" s="31"/>
      <c r="BA991" s="76" t="str">
        <f t="shared" si="807"/>
        <v/>
      </c>
      <c r="BC991" s="76" t="str">
        <f>IF('Stock List'!$K991="", "", 'Stock List'!$K991)</f>
        <v/>
      </c>
      <c r="BE991" s="106">
        <f>IFERROR(ROUND(((INDEX('Stock List'!$M$11:$M$1010, MATCH(L991, 'Stock List'!$K$11:$K$1010, 0))/INDEX('Stock List'!$L$11:$L$1010, MATCH(L991, 'Stock List'!$K$11:$K$1010, 0)))*K991), 2), 0)</f>
        <v>0</v>
      </c>
      <c r="BF991" s="20"/>
      <c r="BG991" s="20">
        <f>IFERROR(ROUND(((INDEX('Stock List'!$M$11:$M$1010, MATCH(N991, 'Stock List'!$K$11:$K$1010, 0))/INDEX('Stock List'!$L$11:$L$1010, MATCH(N991, 'Stock List'!$K$11:$K$1010, 0)))*M991), 2), 0)</f>
        <v>0</v>
      </c>
      <c r="BH991" s="20"/>
      <c r="BI991" s="20">
        <f>IFERROR(ROUND(((INDEX('Stock List'!$M$11:$M$1010, MATCH(P991, 'Stock List'!$K$11:$K$1010, 0))/INDEX('Stock List'!$L$11:$L$1010, MATCH(P991, 'Stock List'!$K$11:$K$1010, 0)))*O991), 2), 0)</f>
        <v>0</v>
      </c>
      <c r="BJ991" s="20"/>
      <c r="BK991" s="20">
        <f>IFERROR(ROUND(((INDEX('Stock List'!$M$11:$M$1010, MATCH(R991, 'Stock List'!$K$11:$K$1010, 0))/INDEX('Stock List'!$L$11:$L$1010, MATCH(R991, 'Stock List'!$K$11:$K$1010, 0)))*Q991), 2), 0)</f>
        <v>0</v>
      </c>
      <c r="BL991" s="20"/>
      <c r="BM991" s="20">
        <f>IFERROR(ROUND(((INDEX('Stock List'!$M$11:$M$1010, MATCH(T991, 'Stock List'!$K$11:$K$1010, 0))/INDEX('Stock List'!$L$11:$L$1010, MATCH(T991, 'Stock List'!$K$11:$K$1010, 0)))*S991), 2), 0)</f>
        <v>0</v>
      </c>
      <c r="BN991" s="20"/>
      <c r="BO991" s="20">
        <f>IFERROR(ROUND(((INDEX('Stock List'!$M$11:$M$1010, MATCH(V991, 'Stock List'!$K$11:$K$1010, 0))/INDEX('Stock List'!$L$11:$L$1010, MATCH(V991, 'Stock List'!$K$11:$K$1010, 0)))*U991), 2), 0)</f>
        <v>0</v>
      </c>
      <c r="BP991" s="20"/>
      <c r="BQ991" s="20">
        <f>IFERROR(ROUND(((INDEX('Stock List'!$M$11:$M$1010, MATCH(X991, 'Stock List'!$K$11:$K$1010, 0))/INDEX('Stock List'!$L$11:$L$1010, MATCH(X991, 'Stock List'!$K$11:$K$1010, 0)))*W991), 2), 0)</f>
        <v>0</v>
      </c>
      <c r="BR991" s="20"/>
      <c r="BS991" s="20">
        <f>IFERROR(ROUND(((INDEX('Stock List'!$M$11:$M$1010, MATCH(Z991, 'Stock List'!$K$11:$K$1010, 0))/INDEX('Stock List'!$L$11:$L$1010, MATCH(Z991, 'Stock List'!$K$11:$K$1010, 0)))*Y991), 2), 0)</f>
        <v>0</v>
      </c>
      <c r="BT991" s="20"/>
      <c r="BU991" s="20">
        <f>IFERROR(ROUND(((INDEX('Stock List'!$M$11:$M$1010, MATCH(AB991, 'Stock List'!$K$11:$K$1010, 0))/INDEX('Stock List'!$L$11:$L$1010, MATCH(AB991, 'Stock List'!$K$11:$K$1010, 0)))*AA991), 2), 0)</f>
        <v>0</v>
      </c>
      <c r="BV991" s="20"/>
      <c r="BW991" s="20">
        <f>IFERROR(ROUND(((INDEX('Stock List'!$M$11:$M$1010, MATCH(AD991, 'Stock List'!$K$11:$K$1010, 0))/INDEX('Stock List'!$L$11:$L$1010, MATCH(AD991, 'Stock List'!$K$11:$K$1010, 0)))*AC991), 2), 0)</f>
        <v>0</v>
      </c>
      <c r="BX991" s="20"/>
      <c r="BY991" s="20">
        <f>IFERROR(ROUND(((INDEX('Stock List'!$M$11:$M$1010, MATCH(AF991, 'Stock List'!$K$11:$K$1010, 0))/INDEX('Stock List'!$L$11:$L$1010, MATCH(AF991, 'Stock List'!$K$11:$K$1010, 0)))*AE991), 2), 0)</f>
        <v>0</v>
      </c>
      <c r="BZ991" s="20"/>
      <c r="CA991" s="20">
        <f>IFERROR(ROUND(((INDEX('Stock List'!$M$11:$M$1010, MATCH(AH991, 'Stock List'!$K$11:$K$1010, 0))/INDEX('Stock List'!$L$11:$L$1010, MATCH(AH991, 'Stock List'!$K$11:$K$1010, 0)))*AG991), 2), 0)</f>
        <v>0</v>
      </c>
      <c r="CB991" s="20"/>
      <c r="CC991" s="20">
        <f>IFERROR(ROUND(((INDEX('Stock List'!$M$11:$M$1010, MATCH(AJ991, 'Stock List'!$K$11:$K$1010, 0))/INDEX('Stock List'!$L$11:$L$1010, MATCH(AJ991, 'Stock List'!$K$11:$K$1010, 0)))*AI991), 2), 0)</f>
        <v>0</v>
      </c>
      <c r="CD991" s="20"/>
      <c r="CE991" s="20">
        <f>IFERROR(ROUND(((INDEX('Stock List'!$M$11:$M$1010, MATCH(AL991, 'Stock List'!$K$11:$K$1010, 0))/INDEX('Stock List'!$L$11:$L$1010, MATCH(AL991, 'Stock List'!$K$11:$K$1010, 0)))*AK991), 2), 0)</f>
        <v>0</v>
      </c>
      <c r="CF991" s="20"/>
      <c r="CG991" s="20">
        <f>IFERROR(ROUND(((INDEX('Stock List'!$M$11:$M$1010, MATCH(AN991, 'Stock List'!$K$11:$K$1010, 0))/INDEX('Stock List'!$L$11:$L$1010, MATCH(AN991, 'Stock List'!$K$11:$K$1010, 0)))*AM991), 2), 0)</f>
        <v>0</v>
      </c>
      <c r="CH991" s="20"/>
      <c r="CI991" s="20">
        <f>IFERROR(ROUND(((INDEX('Stock List'!$M$11:$M$1010, MATCH(AP991, 'Stock List'!$K$11:$K$1010, 0))/INDEX('Stock List'!$L$11:$L$1010, MATCH(AP991, 'Stock List'!$K$11:$K$1010, 0)))*AO991), 2), 0)</f>
        <v>0</v>
      </c>
      <c r="CJ991" s="20"/>
      <c r="CK991" s="20">
        <f>IFERROR(ROUND(((INDEX('Stock List'!$M$11:$M$1010, MATCH(AR991, 'Stock List'!$K$11:$K$1010, 0))/INDEX('Stock List'!$L$11:$L$1010, MATCH(AR991, 'Stock List'!$K$11:$K$1010, 0)))*AQ991), 2), 0)</f>
        <v>0</v>
      </c>
      <c r="CL991" s="20"/>
      <c r="CM991" s="20">
        <f>IFERROR(ROUND(((INDEX('Stock List'!$M$11:$M$1010, MATCH(AT991, 'Stock List'!$K$11:$K$1010, 0))/INDEX('Stock List'!$L$11:$L$1010, MATCH(AT991, 'Stock List'!$K$11:$K$1010, 0)))*AS991), 2), 0)</f>
        <v>0</v>
      </c>
      <c r="CN991" s="20"/>
      <c r="CO991" s="20">
        <f>IFERROR(ROUND(((INDEX('Stock List'!$M$11:$M$1010, MATCH(AV991, 'Stock List'!$K$11:$K$1010, 0))/INDEX('Stock List'!$L$11:$L$1010, MATCH(AV991, 'Stock List'!$K$11:$K$1010, 0)))*AU991), 2), 0)</f>
        <v>0</v>
      </c>
      <c r="CP991" s="20"/>
      <c r="CQ991" s="20">
        <f>IFERROR(ROUND(((INDEX('Stock List'!$M$11:$M$1010, MATCH(AX991, 'Stock List'!$K$11:$K$1010, 0))/INDEX('Stock List'!$L$11:$L$1010, MATCH(AX991, 'Stock List'!$K$11:$K$1010, 0)))*AW991), 2), 0)</f>
        <v>0</v>
      </c>
      <c r="CR991" s="22"/>
      <c r="CT991" s="106" t="str">
        <f t="shared" si="808"/>
        <v/>
      </c>
      <c r="CU991" s="22" t="str">
        <f t="shared" si="809"/>
        <v/>
      </c>
      <c r="CX991" s="106" t="str">
        <f t="shared" si="810"/>
        <v/>
      </c>
      <c r="CY991" s="20" t="str">
        <f t="shared" si="811"/>
        <v/>
      </c>
      <c r="CZ991" s="22" t="str">
        <f t="shared" si="812"/>
        <v/>
      </c>
      <c r="DB991" s="76" t="str">
        <f>IF($H991="", "", COUNTIF($G$11:$G$1010, "&gt;"&amp;$G991)+1+COUNTIF($G$11:$G991, $G991)-1)</f>
        <v/>
      </c>
      <c r="DC991" s="76" t="str">
        <f>IF($H991="", "", COUNTIF($CZ$11:$CZ$1010, "&gt;"&amp;$CZ991)+1+COUNTIF($CZ$11:$CZ991, $CZ991)-1)</f>
        <v/>
      </c>
      <c r="DE991" s="147" t="str">
        <f t="shared" si="813"/>
        <v/>
      </c>
      <c r="DF991" s="148"/>
      <c r="DG991" s="19" t="str">
        <f t="shared" si="814"/>
        <v/>
      </c>
      <c r="DH991" s="153" t="str">
        <f t="shared" si="815"/>
        <v/>
      </c>
      <c r="DI991" s="19" t="str">
        <f t="shared" si="767"/>
        <v/>
      </c>
      <c r="DJ991" s="153" t="str">
        <f t="shared" si="768"/>
        <v/>
      </c>
      <c r="DK991" s="19" t="str">
        <f t="shared" si="769"/>
        <v/>
      </c>
      <c r="DL991" s="153" t="str">
        <f t="shared" si="770"/>
        <v/>
      </c>
      <c r="DM991" s="19" t="str">
        <f t="shared" si="771"/>
        <v/>
      </c>
      <c r="DN991" s="153" t="str">
        <f t="shared" si="772"/>
        <v/>
      </c>
      <c r="DO991" s="19" t="str">
        <f t="shared" si="773"/>
        <v/>
      </c>
      <c r="DP991" s="153" t="str">
        <f t="shared" si="774"/>
        <v/>
      </c>
      <c r="DQ991" s="19" t="str">
        <f t="shared" si="775"/>
        <v/>
      </c>
      <c r="DR991" s="153" t="str">
        <f t="shared" si="776"/>
        <v/>
      </c>
      <c r="DS991" s="19" t="str">
        <f t="shared" si="777"/>
        <v/>
      </c>
      <c r="DT991" s="153" t="str">
        <f t="shared" si="778"/>
        <v/>
      </c>
      <c r="DU991" s="19" t="str">
        <f t="shared" si="779"/>
        <v/>
      </c>
      <c r="DV991" s="153" t="str">
        <f t="shared" si="780"/>
        <v/>
      </c>
      <c r="DW991" s="19" t="str">
        <f t="shared" si="781"/>
        <v/>
      </c>
      <c r="DX991" s="153" t="str">
        <f t="shared" si="782"/>
        <v/>
      </c>
      <c r="DY991" s="19" t="str">
        <f t="shared" si="783"/>
        <v/>
      </c>
      <c r="DZ991" s="153" t="str">
        <f t="shared" si="784"/>
        <v/>
      </c>
      <c r="EA991" s="19" t="str">
        <f t="shared" si="785"/>
        <v/>
      </c>
      <c r="EB991" s="153" t="str">
        <f t="shared" si="786"/>
        <v/>
      </c>
      <c r="EC991" s="19" t="str">
        <f t="shared" si="787"/>
        <v/>
      </c>
      <c r="ED991" s="153" t="str">
        <f t="shared" si="788"/>
        <v/>
      </c>
      <c r="EE991" s="19" t="str">
        <f t="shared" si="789"/>
        <v/>
      </c>
      <c r="EF991" s="153" t="str">
        <f t="shared" si="790"/>
        <v/>
      </c>
      <c r="EG991" s="19" t="str">
        <f t="shared" si="791"/>
        <v/>
      </c>
      <c r="EH991" s="153" t="str">
        <f t="shared" si="792"/>
        <v/>
      </c>
      <c r="EI991" s="19" t="str">
        <f t="shared" si="793"/>
        <v/>
      </c>
      <c r="EJ991" s="153" t="str">
        <f t="shared" si="794"/>
        <v/>
      </c>
      <c r="EK991" s="19" t="str">
        <f t="shared" si="795"/>
        <v/>
      </c>
      <c r="EL991" s="153" t="str">
        <f t="shared" si="796"/>
        <v/>
      </c>
      <c r="EM991" s="19" t="str">
        <f t="shared" si="797"/>
        <v/>
      </c>
      <c r="EN991" s="153" t="str">
        <f t="shared" si="798"/>
        <v/>
      </c>
      <c r="EO991" s="19" t="str">
        <f t="shared" si="799"/>
        <v/>
      </c>
      <c r="EP991" s="153" t="str">
        <f t="shared" si="800"/>
        <v/>
      </c>
      <c r="EQ991" s="19" t="str">
        <f t="shared" si="801"/>
        <v/>
      </c>
      <c r="ER991" s="153" t="str">
        <f t="shared" si="802"/>
        <v/>
      </c>
      <c r="ES991" s="19" t="str">
        <f t="shared" si="803"/>
        <v/>
      </c>
      <c r="ET991" s="153" t="str">
        <f t="shared" si="804"/>
        <v/>
      </c>
    </row>
    <row r="992" spans="1:150" x14ac:dyDescent="0.25">
      <c r="A992" s="31"/>
      <c r="B992" s="91" t="str">
        <f t="shared" si="805"/>
        <v/>
      </c>
      <c r="C992" s="20" t="str">
        <f t="shared" si="765"/>
        <v/>
      </c>
      <c r="D992" s="97" t="str">
        <f t="shared" si="766"/>
        <v/>
      </c>
      <c r="E992" s="62" t="str">
        <f t="shared" si="806"/>
        <v/>
      </c>
      <c r="F992" s="31"/>
      <c r="G992" s="282"/>
      <c r="H992" s="283"/>
      <c r="I992" s="284"/>
      <c r="J992" s="285"/>
      <c r="K992" s="286"/>
      <c r="L992" s="287"/>
      <c r="M992" s="288"/>
      <c r="N992" s="287"/>
      <c r="O992" s="288"/>
      <c r="P992" s="287"/>
      <c r="Q992" s="288"/>
      <c r="R992" s="287"/>
      <c r="S992" s="288"/>
      <c r="T992" s="287"/>
      <c r="U992" s="288"/>
      <c r="V992" s="287"/>
      <c r="W992" s="288"/>
      <c r="X992" s="287"/>
      <c r="Y992" s="288"/>
      <c r="Z992" s="287"/>
      <c r="AA992" s="288"/>
      <c r="AB992" s="287"/>
      <c r="AC992" s="288"/>
      <c r="AD992" s="287"/>
      <c r="AE992" s="288"/>
      <c r="AF992" s="287"/>
      <c r="AG992" s="288"/>
      <c r="AH992" s="287"/>
      <c r="AI992" s="288"/>
      <c r="AJ992" s="287"/>
      <c r="AK992" s="288"/>
      <c r="AL992" s="287"/>
      <c r="AM992" s="288"/>
      <c r="AN992" s="287"/>
      <c r="AO992" s="288"/>
      <c r="AP992" s="287"/>
      <c r="AQ992" s="288"/>
      <c r="AR992" s="287"/>
      <c r="AS992" s="288"/>
      <c r="AT992" s="287"/>
      <c r="AU992" s="288"/>
      <c r="AV992" s="287"/>
      <c r="AW992" s="288"/>
      <c r="AX992" s="287"/>
      <c r="AY992" s="31"/>
      <c r="BA992" s="76" t="str">
        <f t="shared" si="807"/>
        <v/>
      </c>
      <c r="BC992" s="76" t="str">
        <f>IF('Stock List'!$K992="", "", 'Stock List'!$K992)</f>
        <v/>
      </c>
      <c r="BE992" s="106">
        <f>IFERROR(ROUND(((INDEX('Stock List'!$M$11:$M$1010, MATCH(L992, 'Stock List'!$K$11:$K$1010, 0))/INDEX('Stock List'!$L$11:$L$1010, MATCH(L992, 'Stock List'!$K$11:$K$1010, 0)))*K992), 2), 0)</f>
        <v>0</v>
      </c>
      <c r="BF992" s="20"/>
      <c r="BG992" s="20">
        <f>IFERROR(ROUND(((INDEX('Stock List'!$M$11:$M$1010, MATCH(N992, 'Stock List'!$K$11:$K$1010, 0))/INDEX('Stock List'!$L$11:$L$1010, MATCH(N992, 'Stock List'!$K$11:$K$1010, 0)))*M992), 2), 0)</f>
        <v>0</v>
      </c>
      <c r="BH992" s="20"/>
      <c r="BI992" s="20">
        <f>IFERROR(ROUND(((INDEX('Stock List'!$M$11:$M$1010, MATCH(P992, 'Stock List'!$K$11:$K$1010, 0))/INDEX('Stock List'!$L$11:$L$1010, MATCH(P992, 'Stock List'!$K$11:$K$1010, 0)))*O992), 2), 0)</f>
        <v>0</v>
      </c>
      <c r="BJ992" s="20"/>
      <c r="BK992" s="20">
        <f>IFERROR(ROUND(((INDEX('Stock List'!$M$11:$M$1010, MATCH(R992, 'Stock List'!$K$11:$K$1010, 0))/INDEX('Stock List'!$L$11:$L$1010, MATCH(R992, 'Stock List'!$K$11:$K$1010, 0)))*Q992), 2), 0)</f>
        <v>0</v>
      </c>
      <c r="BL992" s="20"/>
      <c r="BM992" s="20">
        <f>IFERROR(ROUND(((INDEX('Stock List'!$M$11:$M$1010, MATCH(T992, 'Stock List'!$K$11:$K$1010, 0))/INDEX('Stock List'!$L$11:$L$1010, MATCH(T992, 'Stock List'!$K$11:$K$1010, 0)))*S992), 2), 0)</f>
        <v>0</v>
      </c>
      <c r="BN992" s="20"/>
      <c r="BO992" s="20">
        <f>IFERROR(ROUND(((INDEX('Stock List'!$M$11:$M$1010, MATCH(V992, 'Stock List'!$K$11:$K$1010, 0))/INDEX('Stock List'!$L$11:$L$1010, MATCH(V992, 'Stock List'!$K$11:$K$1010, 0)))*U992), 2), 0)</f>
        <v>0</v>
      </c>
      <c r="BP992" s="20"/>
      <c r="BQ992" s="20">
        <f>IFERROR(ROUND(((INDEX('Stock List'!$M$11:$M$1010, MATCH(X992, 'Stock List'!$K$11:$K$1010, 0))/INDEX('Stock List'!$L$11:$L$1010, MATCH(X992, 'Stock List'!$K$11:$K$1010, 0)))*W992), 2), 0)</f>
        <v>0</v>
      </c>
      <c r="BR992" s="20"/>
      <c r="BS992" s="20">
        <f>IFERROR(ROUND(((INDEX('Stock List'!$M$11:$M$1010, MATCH(Z992, 'Stock List'!$K$11:$K$1010, 0))/INDEX('Stock List'!$L$11:$L$1010, MATCH(Z992, 'Stock List'!$K$11:$K$1010, 0)))*Y992), 2), 0)</f>
        <v>0</v>
      </c>
      <c r="BT992" s="20"/>
      <c r="BU992" s="20">
        <f>IFERROR(ROUND(((INDEX('Stock List'!$M$11:$M$1010, MATCH(AB992, 'Stock List'!$K$11:$K$1010, 0))/INDEX('Stock List'!$L$11:$L$1010, MATCH(AB992, 'Stock List'!$K$11:$K$1010, 0)))*AA992), 2), 0)</f>
        <v>0</v>
      </c>
      <c r="BV992" s="20"/>
      <c r="BW992" s="20">
        <f>IFERROR(ROUND(((INDEX('Stock List'!$M$11:$M$1010, MATCH(AD992, 'Stock List'!$K$11:$K$1010, 0))/INDEX('Stock List'!$L$11:$L$1010, MATCH(AD992, 'Stock List'!$K$11:$K$1010, 0)))*AC992), 2), 0)</f>
        <v>0</v>
      </c>
      <c r="BX992" s="20"/>
      <c r="BY992" s="20">
        <f>IFERROR(ROUND(((INDEX('Stock List'!$M$11:$M$1010, MATCH(AF992, 'Stock List'!$K$11:$K$1010, 0))/INDEX('Stock List'!$L$11:$L$1010, MATCH(AF992, 'Stock List'!$K$11:$K$1010, 0)))*AE992), 2), 0)</f>
        <v>0</v>
      </c>
      <c r="BZ992" s="20"/>
      <c r="CA992" s="20">
        <f>IFERROR(ROUND(((INDEX('Stock List'!$M$11:$M$1010, MATCH(AH992, 'Stock List'!$K$11:$K$1010, 0))/INDEX('Stock List'!$L$11:$L$1010, MATCH(AH992, 'Stock List'!$K$11:$K$1010, 0)))*AG992), 2), 0)</f>
        <v>0</v>
      </c>
      <c r="CB992" s="20"/>
      <c r="CC992" s="20">
        <f>IFERROR(ROUND(((INDEX('Stock List'!$M$11:$M$1010, MATCH(AJ992, 'Stock List'!$K$11:$K$1010, 0))/INDEX('Stock List'!$L$11:$L$1010, MATCH(AJ992, 'Stock List'!$K$11:$K$1010, 0)))*AI992), 2), 0)</f>
        <v>0</v>
      </c>
      <c r="CD992" s="20"/>
      <c r="CE992" s="20">
        <f>IFERROR(ROUND(((INDEX('Stock List'!$M$11:$M$1010, MATCH(AL992, 'Stock List'!$K$11:$K$1010, 0))/INDEX('Stock List'!$L$11:$L$1010, MATCH(AL992, 'Stock List'!$K$11:$K$1010, 0)))*AK992), 2), 0)</f>
        <v>0</v>
      </c>
      <c r="CF992" s="20"/>
      <c r="CG992" s="20">
        <f>IFERROR(ROUND(((INDEX('Stock List'!$M$11:$M$1010, MATCH(AN992, 'Stock List'!$K$11:$K$1010, 0))/INDEX('Stock List'!$L$11:$L$1010, MATCH(AN992, 'Stock List'!$K$11:$K$1010, 0)))*AM992), 2), 0)</f>
        <v>0</v>
      </c>
      <c r="CH992" s="20"/>
      <c r="CI992" s="20">
        <f>IFERROR(ROUND(((INDEX('Stock List'!$M$11:$M$1010, MATCH(AP992, 'Stock List'!$K$11:$K$1010, 0))/INDEX('Stock List'!$L$11:$L$1010, MATCH(AP992, 'Stock List'!$K$11:$K$1010, 0)))*AO992), 2), 0)</f>
        <v>0</v>
      </c>
      <c r="CJ992" s="20"/>
      <c r="CK992" s="20">
        <f>IFERROR(ROUND(((INDEX('Stock List'!$M$11:$M$1010, MATCH(AR992, 'Stock List'!$K$11:$K$1010, 0))/INDEX('Stock List'!$L$11:$L$1010, MATCH(AR992, 'Stock List'!$K$11:$K$1010, 0)))*AQ992), 2), 0)</f>
        <v>0</v>
      </c>
      <c r="CL992" s="20"/>
      <c r="CM992" s="20">
        <f>IFERROR(ROUND(((INDEX('Stock List'!$M$11:$M$1010, MATCH(AT992, 'Stock List'!$K$11:$K$1010, 0))/INDEX('Stock List'!$L$11:$L$1010, MATCH(AT992, 'Stock List'!$K$11:$K$1010, 0)))*AS992), 2), 0)</f>
        <v>0</v>
      </c>
      <c r="CN992" s="20"/>
      <c r="CO992" s="20">
        <f>IFERROR(ROUND(((INDEX('Stock List'!$M$11:$M$1010, MATCH(AV992, 'Stock List'!$K$11:$K$1010, 0))/INDEX('Stock List'!$L$11:$L$1010, MATCH(AV992, 'Stock List'!$K$11:$K$1010, 0)))*AU992), 2), 0)</f>
        <v>0</v>
      </c>
      <c r="CP992" s="20"/>
      <c r="CQ992" s="20">
        <f>IFERROR(ROUND(((INDEX('Stock List'!$M$11:$M$1010, MATCH(AX992, 'Stock List'!$K$11:$K$1010, 0))/INDEX('Stock List'!$L$11:$L$1010, MATCH(AX992, 'Stock List'!$K$11:$K$1010, 0)))*AW992), 2), 0)</f>
        <v>0</v>
      </c>
      <c r="CR992" s="22"/>
      <c r="CT992" s="106" t="str">
        <f t="shared" si="808"/>
        <v/>
      </c>
      <c r="CU992" s="22" t="str">
        <f t="shared" si="809"/>
        <v/>
      </c>
      <c r="CX992" s="106" t="str">
        <f t="shared" si="810"/>
        <v/>
      </c>
      <c r="CY992" s="20" t="str">
        <f t="shared" si="811"/>
        <v/>
      </c>
      <c r="CZ992" s="22" t="str">
        <f t="shared" si="812"/>
        <v/>
      </c>
      <c r="DB992" s="76" t="str">
        <f>IF($H992="", "", COUNTIF($G$11:$G$1010, "&gt;"&amp;$G992)+1+COUNTIF($G$11:$G992, $G992)-1)</f>
        <v/>
      </c>
      <c r="DC992" s="76" t="str">
        <f>IF($H992="", "", COUNTIF($CZ$11:$CZ$1010, "&gt;"&amp;$CZ992)+1+COUNTIF($CZ$11:$CZ992, $CZ992)-1)</f>
        <v/>
      </c>
      <c r="DE992" s="147" t="str">
        <f t="shared" si="813"/>
        <v/>
      </c>
      <c r="DF992" s="148"/>
      <c r="DG992" s="19" t="str">
        <f t="shared" si="814"/>
        <v/>
      </c>
      <c r="DH992" s="153" t="str">
        <f t="shared" si="815"/>
        <v/>
      </c>
      <c r="DI992" s="19" t="str">
        <f t="shared" si="767"/>
        <v/>
      </c>
      <c r="DJ992" s="153" t="str">
        <f t="shared" si="768"/>
        <v/>
      </c>
      <c r="DK992" s="19" t="str">
        <f t="shared" si="769"/>
        <v/>
      </c>
      <c r="DL992" s="153" t="str">
        <f t="shared" si="770"/>
        <v/>
      </c>
      <c r="DM992" s="19" t="str">
        <f t="shared" si="771"/>
        <v/>
      </c>
      <c r="DN992" s="153" t="str">
        <f t="shared" si="772"/>
        <v/>
      </c>
      <c r="DO992" s="19" t="str">
        <f t="shared" si="773"/>
        <v/>
      </c>
      <c r="DP992" s="153" t="str">
        <f t="shared" si="774"/>
        <v/>
      </c>
      <c r="DQ992" s="19" t="str">
        <f t="shared" si="775"/>
        <v/>
      </c>
      <c r="DR992" s="153" t="str">
        <f t="shared" si="776"/>
        <v/>
      </c>
      <c r="DS992" s="19" t="str">
        <f t="shared" si="777"/>
        <v/>
      </c>
      <c r="DT992" s="153" t="str">
        <f t="shared" si="778"/>
        <v/>
      </c>
      <c r="DU992" s="19" t="str">
        <f t="shared" si="779"/>
        <v/>
      </c>
      <c r="DV992" s="153" t="str">
        <f t="shared" si="780"/>
        <v/>
      </c>
      <c r="DW992" s="19" t="str">
        <f t="shared" si="781"/>
        <v/>
      </c>
      <c r="DX992" s="153" t="str">
        <f t="shared" si="782"/>
        <v/>
      </c>
      <c r="DY992" s="19" t="str">
        <f t="shared" si="783"/>
        <v/>
      </c>
      <c r="DZ992" s="153" t="str">
        <f t="shared" si="784"/>
        <v/>
      </c>
      <c r="EA992" s="19" t="str">
        <f t="shared" si="785"/>
        <v/>
      </c>
      <c r="EB992" s="153" t="str">
        <f t="shared" si="786"/>
        <v/>
      </c>
      <c r="EC992" s="19" t="str">
        <f t="shared" si="787"/>
        <v/>
      </c>
      <c r="ED992" s="153" t="str">
        <f t="shared" si="788"/>
        <v/>
      </c>
      <c r="EE992" s="19" t="str">
        <f t="shared" si="789"/>
        <v/>
      </c>
      <c r="EF992" s="153" t="str">
        <f t="shared" si="790"/>
        <v/>
      </c>
      <c r="EG992" s="19" t="str">
        <f t="shared" si="791"/>
        <v/>
      </c>
      <c r="EH992" s="153" t="str">
        <f t="shared" si="792"/>
        <v/>
      </c>
      <c r="EI992" s="19" t="str">
        <f t="shared" si="793"/>
        <v/>
      </c>
      <c r="EJ992" s="153" t="str">
        <f t="shared" si="794"/>
        <v/>
      </c>
      <c r="EK992" s="19" t="str">
        <f t="shared" si="795"/>
        <v/>
      </c>
      <c r="EL992" s="153" t="str">
        <f t="shared" si="796"/>
        <v/>
      </c>
      <c r="EM992" s="19" t="str">
        <f t="shared" si="797"/>
        <v/>
      </c>
      <c r="EN992" s="153" t="str">
        <f t="shared" si="798"/>
        <v/>
      </c>
      <c r="EO992" s="19" t="str">
        <f t="shared" si="799"/>
        <v/>
      </c>
      <c r="EP992" s="153" t="str">
        <f t="shared" si="800"/>
        <v/>
      </c>
      <c r="EQ992" s="19" t="str">
        <f t="shared" si="801"/>
        <v/>
      </c>
      <c r="ER992" s="153" t="str">
        <f t="shared" si="802"/>
        <v/>
      </c>
      <c r="ES992" s="19" t="str">
        <f t="shared" si="803"/>
        <v/>
      </c>
      <c r="ET992" s="153" t="str">
        <f t="shared" si="804"/>
        <v/>
      </c>
    </row>
    <row r="993" spans="1:150" x14ac:dyDescent="0.25">
      <c r="A993" s="31"/>
      <c r="B993" s="91" t="str">
        <f t="shared" si="805"/>
        <v/>
      </c>
      <c r="C993" s="20" t="str">
        <f t="shared" si="765"/>
        <v/>
      </c>
      <c r="D993" s="97" t="str">
        <f t="shared" si="766"/>
        <v/>
      </c>
      <c r="E993" s="62" t="str">
        <f t="shared" si="806"/>
        <v/>
      </c>
      <c r="F993" s="31"/>
      <c r="G993" s="282"/>
      <c r="H993" s="283"/>
      <c r="I993" s="284"/>
      <c r="J993" s="285"/>
      <c r="K993" s="286"/>
      <c r="L993" s="287"/>
      <c r="M993" s="288"/>
      <c r="N993" s="287"/>
      <c r="O993" s="288"/>
      <c r="P993" s="287"/>
      <c r="Q993" s="288"/>
      <c r="R993" s="287"/>
      <c r="S993" s="288"/>
      <c r="T993" s="287"/>
      <c r="U993" s="288"/>
      <c r="V993" s="287"/>
      <c r="W993" s="288"/>
      <c r="X993" s="287"/>
      <c r="Y993" s="288"/>
      <c r="Z993" s="287"/>
      <c r="AA993" s="288"/>
      <c r="AB993" s="287"/>
      <c r="AC993" s="288"/>
      <c r="AD993" s="287"/>
      <c r="AE993" s="288"/>
      <c r="AF993" s="287"/>
      <c r="AG993" s="288"/>
      <c r="AH993" s="287"/>
      <c r="AI993" s="288"/>
      <c r="AJ993" s="287"/>
      <c r="AK993" s="288"/>
      <c r="AL993" s="287"/>
      <c r="AM993" s="288"/>
      <c r="AN993" s="287"/>
      <c r="AO993" s="288"/>
      <c r="AP993" s="287"/>
      <c r="AQ993" s="288"/>
      <c r="AR993" s="287"/>
      <c r="AS993" s="288"/>
      <c r="AT993" s="287"/>
      <c r="AU993" s="288"/>
      <c r="AV993" s="287"/>
      <c r="AW993" s="288"/>
      <c r="AX993" s="287"/>
      <c r="AY993" s="31"/>
      <c r="BA993" s="76" t="str">
        <f t="shared" si="807"/>
        <v/>
      </c>
      <c r="BC993" s="76" t="str">
        <f>IF('Stock List'!$K993="", "", 'Stock List'!$K993)</f>
        <v/>
      </c>
      <c r="BE993" s="106">
        <f>IFERROR(ROUND(((INDEX('Stock List'!$M$11:$M$1010, MATCH(L993, 'Stock List'!$K$11:$K$1010, 0))/INDEX('Stock List'!$L$11:$L$1010, MATCH(L993, 'Stock List'!$K$11:$K$1010, 0)))*K993), 2), 0)</f>
        <v>0</v>
      </c>
      <c r="BF993" s="20"/>
      <c r="BG993" s="20">
        <f>IFERROR(ROUND(((INDEX('Stock List'!$M$11:$M$1010, MATCH(N993, 'Stock List'!$K$11:$K$1010, 0))/INDEX('Stock List'!$L$11:$L$1010, MATCH(N993, 'Stock List'!$K$11:$K$1010, 0)))*M993), 2), 0)</f>
        <v>0</v>
      </c>
      <c r="BH993" s="20"/>
      <c r="BI993" s="20">
        <f>IFERROR(ROUND(((INDEX('Stock List'!$M$11:$M$1010, MATCH(P993, 'Stock List'!$K$11:$K$1010, 0))/INDEX('Stock List'!$L$11:$L$1010, MATCH(P993, 'Stock List'!$K$11:$K$1010, 0)))*O993), 2), 0)</f>
        <v>0</v>
      </c>
      <c r="BJ993" s="20"/>
      <c r="BK993" s="20">
        <f>IFERROR(ROUND(((INDEX('Stock List'!$M$11:$M$1010, MATCH(R993, 'Stock List'!$K$11:$K$1010, 0))/INDEX('Stock List'!$L$11:$L$1010, MATCH(R993, 'Stock List'!$K$11:$K$1010, 0)))*Q993), 2), 0)</f>
        <v>0</v>
      </c>
      <c r="BL993" s="20"/>
      <c r="BM993" s="20">
        <f>IFERROR(ROUND(((INDEX('Stock List'!$M$11:$M$1010, MATCH(T993, 'Stock List'!$K$11:$K$1010, 0))/INDEX('Stock List'!$L$11:$L$1010, MATCH(T993, 'Stock List'!$K$11:$K$1010, 0)))*S993), 2), 0)</f>
        <v>0</v>
      </c>
      <c r="BN993" s="20"/>
      <c r="BO993" s="20">
        <f>IFERROR(ROUND(((INDEX('Stock List'!$M$11:$M$1010, MATCH(V993, 'Stock List'!$K$11:$K$1010, 0))/INDEX('Stock List'!$L$11:$L$1010, MATCH(V993, 'Stock List'!$K$11:$K$1010, 0)))*U993), 2), 0)</f>
        <v>0</v>
      </c>
      <c r="BP993" s="20"/>
      <c r="BQ993" s="20">
        <f>IFERROR(ROUND(((INDEX('Stock List'!$M$11:$M$1010, MATCH(X993, 'Stock List'!$K$11:$K$1010, 0))/INDEX('Stock List'!$L$11:$L$1010, MATCH(X993, 'Stock List'!$K$11:$K$1010, 0)))*W993), 2), 0)</f>
        <v>0</v>
      </c>
      <c r="BR993" s="20"/>
      <c r="BS993" s="20">
        <f>IFERROR(ROUND(((INDEX('Stock List'!$M$11:$M$1010, MATCH(Z993, 'Stock List'!$K$11:$K$1010, 0))/INDEX('Stock List'!$L$11:$L$1010, MATCH(Z993, 'Stock List'!$K$11:$K$1010, 0)))*Y993), 2), 0)</f>
        <v>0</v>
      </c>
      <c r="BT993" s="20"/>
      <c r="BU993" s="20">
        <f>IFERROR(ROUND(((INDEX('Stock List'!$M$11:$M$1010, MATCH(AB993, 'Stock List'!$K$11:$K$1010, 0))/INDEX('Stock List'!$L$11:$L$1010, MATCH(AB993, 'Stock List'!$K$11:$K$1010, 0)))*AA993), 2), 0)</f>
        <v>0</v>
      </c>
      <c r="BV993" s="20"/>
      <c r="BW993" s="20">
        <f>IFERROR(ROUND(((INDEX('Stock List'!$M$11:$M$1010, MATCH(AD993, 'Stock List'!$K$11:$K$1010, 0))/INDEX('Stock List'!$L$11:$L$1010, MATCH(AD993, 'Stock List'!$K$11:$K$1010, 0)))*AC993), 2), 0)</f>
        <v>0</v>
      </c>
      <c r="BX993" s="20"/>
      <c r="BY993" s="20">
        <f>IFERROR(ROUND(((INDEX('Stock List'!$M$11:$M$1010, MATCH(AF993, 'Stock List'!$K$11:$K$1010, 0))/INDEX('Stock List'!$L$11:$L$1010, MATCH(AF993, 'Stock List'!$K$11:$K$1010, 0)))*AE993), 2), 0)</f>
        <v>0</v>
      </c>
      <c r="BZ993" s="20"/>
      <c r="CA993" s="20">
        <f>IFERROR(ROUND(((INDEX('Stock List'!$M$11:$M$1010, MATCH(AH993, 'Stock List'!$K$11:$K$1010, 0))/INDEX('Stock List'!$L$11:$L$1010, MATCH(AH993, 'Stock List'!$K$11:$K$1010, 0)))*AG993), 2), 0)</f>
        <v>0</v>
      </c>
      <c r="CB993" s="20"/>
      <c r="CC993" s="20">
        <f>IFERROR(ROUND(((INDEX('Stock List'!$M$11:$M$1010, MATCH(AJ993, 'Stock List'!$K$11:$K$1010, 0))/INDEX('Stock List'!$L$11:$L$1010, MATCH(AJ993, 'Stock List'!$K$11:$K$1010, 0)))*AI993), 2), 0)</f>
        <v>0</v>
      </c>
      <c r="CD993" s="20"/>
      <c r="CE993" s="20">
        <f>IFERROR(ROUND(((INDEX('Stock List'!$M$11:$M$1010, MATCH(AL993, 'Stock List'!$K$11:$K$1010, 0))/INDEX('Stock List'!$L$11:$L$1010, MATCH(AL993, 'Stock List'!$K$11:$K$1010, 0)))*AK993), 2), 0)</f>
        <v>0</v>
      </c>
      <c r="CF993" s="20"/>
      <c r="CG993" s="20">
        <f>IFERROR(ROUND(((INDEX('Stock List'!$M$11:$M$1010, MATCH(AN993, 'Stock List'!$K$11:$K$1010, 0))/INDEX('Stock List'!$L$11:$L$1010, MATCH(AN993, 'Stock List'!$K$11:$K$1010, 0)))*AM993), 2), 0)</f>
        <v>0</v>
      </c>
      <c r="CH993" s="20"/>
      <c r="CI993" s="20">
        <f>IFERROR(ROUND(((INDEX('Stock List'!$M$11:$M$1010, MATCH(AP993, 'Stock List'!$K$11:$K$1010, 0))/INDEX('Stock List'!$L$11:$L$1010, MATCH(AP993, 'Stock List'!$K$11:$K$1010, 0)))*AO993), 2), 0)</f>
        <v>0</v>
      </c>
      <c r="CJ993" s="20"/>
      <c r="CK993" s="20">
        <f>IFERROR(ROUND(((INDEX('Stock List'!$M$11:$M$1010, MATCH(AR993, 'Stock List'!$K$11:$K$1010, 0))/INDEX('Stock List'!$L$11:$L$1010, MATCH(AR993, 'Stock List'!$K$11:$K$1010, 0)))*AQ993), 2), 0)</f>
        <v>0</v>
      </c>
      <c r="CL993" s="20"/>
      <c r="CM993" s="20">
        <f>IFERROR(ROUND(((INDEX('Stock List'!$M$11:$M$1010, MATCH(AT993, 'Stock List'!$K$11:$K$1010, 0))/INDEX('Stock List'!$L$11:$L$1010, MATCH(AT993, 'Stock List'!$K$11:$K$1010, 0)))*AS993), 2), 0)</f>
        <v>0</v>
      </c>
      <c r="CN993" s="20"/>
      <c r="CO993" s="20">
        <f>IFERROR(ROUND(((INDEX('Stock List'!$M$11:$M$1010, MATCH(AV993, 'Stock List'!$K$11:$K$1010, 0))/INDEX('Stock List'!$L$11:$L$1010, MATCH(AV993, 'Stock List'!$K$11:$K$1010, 0)))*AU993), 2), 0)</f>
        <v>0</v>
      </c>
      <c r="CP993" s="20"/>
      <c r="CQ993" s="20">
        <f>IFERROR(ROUND(((INDEX('Stock List'!$M$11:$M$1010, MATCH(AX993, 'Stock List'!$K$11:$K$1010, 0))/INDEX('Stock List'!$L$11:$L$1010, MATCH(AX993, 'Stock List'!$K$11:$K$1010, 0)))*AW993), 2), 0)</f>
        <v>0</v>
      </c>
      <c r="CR993" s="22"/>
      <c r="CT993" s="106" t="str">
        <f t="shared" si="808"/>
        <v/>
      </c>
      <c r="CU993" s="22" t="str">
        <f t="shared" si="809"/>
        <v/>
      </c>
      <c r="CX993" s="106" t="str">
        <f t="shared" si="810"/>
        <v/>
      </c>
      <c r="CY993" s="20" t="str">
        <f t="shared" si="811"/>
        <v/>
      </c>
      <c r="CZ993" s="22" t="str">
        <f t="shared" si="812"/>
        <v/>
      </c>
      <c r="DB993" s="76" t="str">
        <f>IF($H993="", "", COUNTIF($G$11:$G$1010, "&gt;"&amp;$G993)+1+COUNTIF($G$11:$G993, $G993)-1)</f>
        <v/>
      </c>
      <c r="DC993" s="76" t="str">
        <f>IF($H993="", "", COUNTIF($CZ$11:$CZ$1010, "&gt;"&amp;$CZ993)+1+COUNTIF($CZ$11:$CZ993, $CZ993)-1)</f>
        <v/>
      </c>
      <c r="DE993" s="147" t="str">
        <f t="shared" si="813"/>
        <v/>
      </c>
      <c r="DF993" s="148"/>
      <c r="DG993" s="19" t="str">
        <f t="shared" si="814"/>
        <v/>
      </c>
      <c r="DH993" s="153" t="str">
        <f t="shared" si="815"/>
        <v/>
      </c>
      <c r="DI993" s="19" t="str">
        <f t="shared" si="767"/>
        <v/>
      </c>
      <c r="DJ993" s="153" t="str">
        <f t="shared" si="768"/>
        <v/>
      </c>
      <c r="DK993" s="19" t="str">
        <f t="shared" si="769"/>
        <v/>
      </c>
      <c r="DL993" s="153" t="str">
        <f t="shared" si="770"/>
        <v/>
      </c>
      <c r="DM993" s="19" t="str">
        <f t="shared" si="771"/>
        <v/>
      </c>
      <c r="DN993" s="153" t="str">
        <f t="shared" si="772"/>
        <v/>
      </c>
      <c r="DO993" s="19" t="str">
        <f t="shared" si="773"/>
        <v/>
      </c>
      <c r="DP993" s="153" t="str">
        <f t="shared" si="774"/>
        <v/>
      </c>
      <c r="DQ993" s="19" t="str">
        <f t="shared" si="775"/>
        <v/>
      </c>
      <c r="DR993" s="153" t="str">
        <f t="shared" si="776"/>
        <v/>
      </c>
      <c r="DS993" s="19" t="str">
        <f t="shared" si="777"/>
        <v/>
      </c>
      <c r="DT993" s="153" t="str">
        <f t="shared" si="778"/>
        <v/>
      </c>
      <c r="DU993" s="19" t="str">
        <f t="shared" si="779"/>
        <v/>
      </c>
      <c r="DV993" s="153" t="str">
        <f t="shared" si="780"/>
        <v/>
      </c>
      <c r="DW993" s="19" t="str">
        <f t="shared" si="781"/>
        <v/>
      </c>
      <c r="DX993" s="153" t="str">
        <f t="shared" si="782"/>
        <v/>
      </c>
      <c r="DY993" s="19" t="str">
        <f t="shared" si="783"/>
        <v/>
      </c>
      <c r="DZ993" s="153" t="str">
        <f t="shared" si="784"/>
        <v/>
      </c>
      <c r="EA993" s="19" t="str">
        <f t="shared" si="785"/>
        <v/>
      </c>
      <c r="EB993" s="153" t="str">
        <f t="shared" si="786"/>
        <v/>
      </c>
      <c r="EC993" s="19" t="str">
        <f t="shared" si="787"/>
        <v/>
      </c>
      <c r="ED993" s="153" t="str">
        <f t="shared" si="788"/>
        <v/>
      </c>
      <c r="EE993" s="19" t="str">
        <f t="shared" si="789"/>
        <v/>
      </c>
      <c r="EF993" s="153" t="str">
        <f t="shared" si="790"/>
        <v/>
      </c>
      <c r="EG993" s="19" t="str">
        <f t="shared" si="791"/>
        <v/>
      </c>
      <c r="EH993" s="153" t="str">
        <f t="shared" si="792"/>
        <v/>
      </c>
      <c r="EI993" s="19" t="str">
        <f t="shared" si="793"/>
        <v/>
      </c>
      <c r="EJ993" s="153" t="str">
        <f t="shared" si="794"/>
        <v/>
      </c>
      <c r="EK993" s="19" t="str">
        <f t="shared" si="795"/>
        <v/>
      </c>
      <c r="EL993" s="153" t="str">
        <f t="shared" si="796"/>
        <v/>
      </c>
      <c r="EM993" s="19" t="str">
        <f t="shared" si="797"/>
        <v/>
      </c>
      <c r="EN993" s="153" t="str">
        <f t="shared" si="798"/>
        <v/>
      </c>
      <c r="EO993" s="19" t="str">
        <f t="shared" si="799"/>
        <v/>
      </c>
      <c r="EP993" s="153" t="str">
        <f t="shared" si="800"/>
        <v/>
      </c>
      <c r="EQ993" s="19" t="str">
        <f t="shared" si="801"/>
        <v/>
      </c>
      <c r="ER993" s="153" t="str">
        <f t="shared" si="802"/>
        <v/>
      </c>
      <c r="ES993" s="19" t="str">
        <f t="shared" si="803"/>
        <v/>
      </c>
      <c r="ET993" s="153" t="str">
        <f t="shared" si="804"/>
        <v/>
      </c>
    </row>
    <row r="994" spans="1:150" x14ac:dyDescent="0.25">
      <c r="A994" s="31"/>
      <c r="B994" s="91" t="str">
        <f t="shared" si="805"/>
        <v/>
      </c>
      <c r="C994" s="20" t="str">
        <f t="shared" si="765"/>
        <v/>
      </c>
      <c r="D994" s="97" t="str">
        <f t="shared" si="766"/>
        <v/>
      </c>
      <c r="E994" s="62" t="str">
        <f t="shared" si="806"/>
        <v/>
      </c>
      <c r="F994" s="31"/>
      <c r="G994" s="282"/>
      <c r="H994" s="283"/>
      <c r="I994" s="284"/>
      <c r="J994" s="285"/>
      <c r="K994" s="286"/>
      <c r="L994" s="287"/>
      <c r="M994" s="288"/>
      <c r="N994" s="287"/>
      <c r="O994" s="288"/>
      <c r="P994" s="287"/>
      <c r="Q994" s="288"/>
      <c r="R994" s="287"/>
      <c r="S994" s="288"/>
      <c r="T994" s="287"/>
      <c r="U994" s="288"/>
      <c r="V994" s="287"/>
      <c r="W994" s="288"/>
      <c r="X994" s="287"/>
      <c r="Y994" s="288"/>
      <c r="Z994" s="287"/>
      <c r="AA994" s="288"/>
      <c r="AB994" s="287"/>
      <c r="AC994" s="288"/>
      <c r="AD994" s="287"/>
      <c r="AE994" s="288"/>
      <c r="AF994" s="287"/>
      <c r="AG994" s="288"/>
      <c r="AH994" s="287"/>
      <c r="AI994" s="288"/>
      <c r="AJ994" s="287"/>
      <c r="AK994" s="288"/>
      <c r="AL994" s="287"/>
      <c r="AM994" s="288"/>
      <c r="AN994" s="287"/>
      <c r="AO994" s="288"/>
      <c r="AP994" s="287"/>
      <c r="AQ994" s="288"/>
      <c r="AR994" s="287"/>
      <c r="AS994" s="288"/>
      <c r="AT994" s="287"/>
      <c r="AU994" s="288"/>
      <c r="AV994" s="287"/>
      <c r="AW994" s="288"/>
      <c r="AX994" s="287"/>
      <c r="AY994" s="31"/>
      <c r="BA994" s="76" t="str">
        <f t="shared" si="807"/>
        <v/>
      </c>
      <c r="BC994" s="76" t="str">
        <f>IF('Stock List'!$K994="", "", 'Stock List'!$K994)</f>
        <v/>
      </c>
      <c r="BE994" s="106">
        <f>IFERROR(ROUND(((INDEX('Stock List'!$M$11:$M$1010, MATCH(L994, 'Stock List'!$K$11:$K$1010, 0))/INDEX('Stock List'!$L$11:$L$1010, MATCH(L994, 'Stock List'!$K$11:$K$1010, 0)))*K994), 2), 0)</f>
        <v>0</v>
      </c>
      <c r="BF994" s="20"/>
      <c r="BG994" s="20">
        <f>IFERROR(ROUND(((INDEX('Stock List'!$M$11:$M$1010, MATCH(N994, 'Stock List'!$K$11:$K$1010, 0))/INDEX('Stock List'!$L$11:$L$1010, MATCH(N994, 'Stock List'!$K$11:$K$1010, 0)))*M994), 2), 0)</f>
        <v>0</v>
      </c>
      <c r="BH994" s="20"/>
      <c r="BI994" s="20">
        <f>IFERROR(ROUND(((INDEX('Stock List'!$M$11:$M$1010, MATCH(P994, 'Stock List'!$K$11:$K$1010, 0))/INDEX('Stock List'!$L$11:$L$1010, MATCH(P994, 'Stock List'!$K$11:$K$1010, 0)))*O994), 2), 0)</f>
        <v>0</v>
      </c>
      <c r="BJ994" s="20"/>
      <c r="BK994" s="20">
        <f>IFERROR(ROUND(((INDEX('Stock List'!$M$11:$M$1010, MATCH(R994, 'Stock List'!$K$11:$K$1010, 0))/INDEX('Stock List'!$L$11:$L$1010, MATCH(R994, 'Stock List'!$K$11:$K$1010, 0)))*Q994), 2), 0)</f>
        <v>0</v>
      </c>
      <c r="BL994" s="20"/>
      <c r="BM994" s="20">
        <f>IFERROR(ROUND(((INDEX('Stock List'!$M$11:$M$1010, MATCH(T994, 'Stock List'!$K$11:$K$1010, 0))/INDEX('Stock List'!$L$11:$L$1010, MATCH(T994, 'Stock List'!$K$11:$K$1010, 0)))*S994), 2), 0)</f>
        <v>0</v>
      </c>
      <c r="BN994" s="20"/>
      <c r="BO994" s="20">
        <f>IFERROR(ROUND(((INDEX('Stock List'!$M$11:$M$1010, MATCH(V994, 'Stock List'!$K$11:$K$1010, 0))/INDEX('Stock List'!$L$11:$L$1010, MATCH(V994, 'Stock List'!$K$11:$K$1010, 0)))*U994), 2), 0)</f>
        <v>0</v>
      </c>
      <c r="BP994" s="20"/>
      <c r="BQ994" s="20">
        <f>IFERROR(ROUND(((INDEX('Stock List'!$M$11:$M$1010, MATCH(X994, 'Stock List'!$K$11:$K$1010, 0))/INDEX('Stock List'!$L$11:$L$1010, MATCH(X994, 'Stock List'!$K$11:$K$1010, 0)))*W994), 2), 0)</f>
        <v>0</v>
      </c>
      <c r="BR994" s="20"/>
      <c r="BS994" s="20">
        <f>IFERROR(ROUND(((INDEX('Stock List'!$M$11:$M$1010, MATCH(Z994, 'Stock List'!$K$11:$K$1010, 0))/INDEX('Stock List'!$L$11:$L$1010, MATCH(Z994, 'Stock List'!$K$11:$K$1010, 0)))*Y994), 2), 0)</f>
        <v>0</v>
      </c>
      <c r="BT994" s="20"/>
      <c r="BU994" s="20">
        <f>IFERROR(ROUND(((INDEX('Stock List'!$M$11:$M$1010, MATCH(AB994, 'Stock List'!$K$11:$K$1010, 0))/INDEX('Stock List'!$L$11:$L$1010, MATCH(AB994, 'Stock List'!$K$11:$K$1010, 0)))*AA994), 2), 0)</f>
        <v>0</v>
      </c>
      <c r="BV994" s="20"/>
      <c r="BW994" s="20">
        <f>IFERROR(ROUND(((INDEX('Stock List'!$M$11:$M$1010, MATCH(AD994, 'Stock List'!$K$11:$K$1010, 0))/INDEX('Stock List'!$L$11:$L$1010, MATCH(AD994, 'Stock List'!$K$11:$K$1010, 0)))*AC994), 2), 0)</f>
        <v>0</v>
      </c>
      <c r="BX994" s="20"/>
      <c r="BY994" s="20">
        <f>IFERROR(ROUND(((INDEX('Stock List'!$M$11:$M$1010, MATCH(AF994, 'Stock List'!$K$11:$K$1010, 0))/INDEX('Stock List'!$L$11:$L$1010, MATCH(AF994, 'Stock List'!$K$11:$K$1010, 0)))*AE994), 2), 0)</f>
        <v>0</v>
      </c>
      <c r="BZ994" s="20"/>
      <c r="CA994" s="20">
        <f>IFERROR(ROUND(((INDEX('Stock List'!$M$11:$M$1010, MATCH(AH994, 'Stock List'!$K$11:$K$1010, 0))/INDEX('Stock List'!$L$11:$L$1010, MATCH(AH994, 'Stock List'!$K$11:$K$1010, 0)))*AG994), 2), 0)</f>
        <v>0</v>
      </c>
      <c r="CB994" s="20"/>
      <c r="CC994" s="20">
        <f>IFERROR(ROUND(((INDEX('Stock List'!$M$11:$M$1010, MATCH(AJ994, 'Stock List'!$K$11:$K$1010, 0))/INDEX('Stock List'!$L$11:$L$1010, MATCH(AJ994, 'Stock List'!$K$11:$K$1010, 0)))*AI994), 2), 0)</f>
        <v>0</v>
      </c>
      <c r="CD994" s="20"/>
      <c r="CE994" s="20">
        <f>IFERROR(ROUND(((INDEX('Stock List'!$M$11:$M$1010, MATCH(AL994, 'Stock List'!$K$11:$K$1010, 0))/INDEX('Stock List'!$L$11:$L$1010, MATCH(AL994, 'Stock List'!$K$11:$K$1010, 0)))*AK994), 2), 0)</f>
        <v>0</v>
      </c>
      <c r="CF994" s="20"/>
      <c r="CG994" s="20">
        <f>IFERROR(ROUND(((INDEX('Stock List'!$M$11:$M$1010, MATCH(AN994, 'Stock List'!$K$11:$K$1010, 0))/INDEX('Stock List'!$L$11:$L$1010, MATCH(AN994, 'Stock List'!$K$11:$K$1010, 0)))*AM994), 2), 0)</f>
        <v>0</v>
      </c>
      <c r="CH994" s="20"/>
      <c r="CI994" s="20">
        <f>IFERROR(ROUND(((INDEX('Stock List'!$M$11:$M$1010, MATCH(AP994, 'Stock List'!$K$11:$K$1010, 0))/INDEX('Stock List'!$L$11:$L$1010, MATCH(AP994, 'Stock List'!$K$11:$K$1010, 0)))*AO994), 2), 0)</f>
        <v>0</v>
      </c>
      <c r="CJ994" s="20"/>
      <c r="CK994" s="20">
        <f>IFERROR(ROUND(((INDEX('Stock List'!$M$11:$M$1010, MATCH(AR994, 'Stock List'!$K$11:$K$1010, 0))/INDEX('Stock List'!$L$11:$L$1010, MATCH(AR994, 'Stock List'!$K$11:$K$1010, 0)))*AQ994), 2), 0)</f>
        <v>0</v>
      </c>
      <c r="CL994" s="20"/>
      <c r="CM994" s="20">
        <f>IFERROR(ROUND(((INDEX('Stock List'!$M$11:$M$1010, MATCH(AT994, 'Stock List'!$K$11:$K$1010, 0))/INDEX('Stock List'!$L$11:$L$1010, MATCH(AT994, 'Stock List'!$K$11:$K$1010, 0)))*AS994), 2), 0)</f>
        <v>0</v>
      </c>
      <c r="CN994" s="20"/>
      <c r="CO994" s="20">
        <f>IFERROR(ROUND(((INDEX('Stock List'!$M$11:$M$1010, MATCH(AV994, 'Stock List'!$K$11:$K$1010, 0))/INDEX('Stock List'!$L$11:$L$1010, MATCH(AV994, 'Stock List'!$K$11:$K$1010, 0)))*AU994), 2), 0)</f>
        <v>0</v>
      </c>
      <c r="CP994" s="20"/>
      <c r="CQ994" s="20">
        <f>IFERROR(ROUND(((INDEX('Stock List'!$M$11:$M$1010, MATCH(AX994, 'Stock List'!$K$11:$K$1010, 0))/INDEX('Stock List'!$L$11:$L$1010, MATCH(AX994, 'Stock List'!$K$11:$K$1010, 0)))*AW994), 2), 0)</f>
        <v>0</v>
      </c>
      <c r="CR994" s="22"/>
      <c r="CT994" s="106" t="str">
        <f t="shared" si="808"/>
        <v/>
      </c>
      <c r="CU994" s="22" t="str">
        <f t="shared" si="809"/>
        <v/>
      </c>
      <c r="CX994" s="106" t="str">
        <f t="shared" si="810"/>
        <v/>
      </c>
      <c r="CY994" s="20" t="str">
        <f t="shared" si="811"/>
        <v/>
      </c>
      <c r="CZ994" s="22" t="str">
        <f t="shared" si="812"/>
        <v/>
      </c>
      <c r="DB994" s="76" t="str">
        <f>IF($H994="", "", COUNTIF($G$11:$G$1010, "&gt;"&amp;$G994)+1+COUNTIF($G$11:$G994, $G994)-1)</f>
        <v/>
      </c>
      <c r="DC994" s="76" t="str">
        <f>IF($H994="", "", COUNTIF($CZ$11:$CZ$1010, "&gt;"&amp;$CZ994)+1+COUNTIF($CZ$11:$CZ994, $CZ994)-1)</f>
        <v/>
      </c>
      <c r="DE994" s="147" t="str">
        <f t="shared" si="813"/>
        <v/>
      </c>
      <c r="DF994" s="148"/>
      <c r="DG994" s="19" t="str">
        <f t="shared" si="814"/>
        <v/>
      </c>
      <c r="DH994" s="153" t="str">
        <f t="shared" si="815"/>
        <v/>
      </c>
      <c r="DI994" s="19" t="str">
        <f t="shared" si="767"/>
        <v/>
      </c>
      <c r="DJ994" s="153" t="str">
        <f t="shared" si="768"/>
        <v/>
      </c>
      <c r="DK994" s="19" t="str">
        <f t="shared" si="769"/>
        <v/>
      </c>
      <c r="DL994" s="153" t="str">
        <f t="shared" si="770"/>
        <v/>
      </c>
      <c r="DM994" s="19" t="str">
        <f t="shared" si="771"/>
        <v/>
      </c>
      <c r="DN994" s="153" t="str">
        <f t="shared" si="772"/>
        <v/>
      </c>
      <c r="DO994" s="19" t="str">
        <f t="shared" si="773"/>
        <v/>
      </c>
      <c r="DP994" s="153" t="str">
        <f t="shared" si="774"/>
        <v/>
      </c>
      <c r="DQ994" s="19" t="str">
        <f t="shared" si="775"/>
        <v/>
      </c>
      <c r="DR994" s="153" t="str">
        <f t="shared" si="776"/>
        <v/>
      </c>
      <c r="DS994" s="19" t="str">
        <f t="shared" si="777"/>
        <v/>
      </c>
      <c r="DT994" s="153" t="str">
        <f t="shared" si="778"/>
        <v/>
      </c>
      <c r="DU994" s="19" t="str">
        <f t="shared" si="779"/>
        <v/>
      </c>
      <c r="DV994" s="153" t="str">
        <f t="shared" si="780"/>
        <v/>
      </c>
      <c r="DW994" s="19" t="str">
        <f t="shared" si="781"/>
        <v/>
      </c>
      <c r="DX994" s="153" t="str">
        <f t="shared" si="782"/>
        <v/>
      </c>
      <c r="DY994" s="19" t="str">
        <f t="shared" si="783"/>
        <v/>
      </c>
      <c r="DZ994" s="153" t="str">
        <f t="shared" si="784"/>
        <v/>
      </c>
      <c r="EA994" s="19" t="str">
        <f t="shared" si="785"/>
        <v/>
      </c>
      <c r="EB994" s="153" t="str">
        <f t="shared" si="786"/>
        <v/>
      </c>
      <c r="EC994" s="19" t="str">
        <f t="shared" si="787"/>
        <v/>
      </c>
      <c r="ED994" s="153" t="str">
        <f t="shared" si="788"/>
        <v/>
      </c>
      <c r="EE994" s="19" t="str">
        <f t="shared" si="789"/>
        <v/>
      </c>
      <c r="EF994" s="153" t="str">
        <f t="shared" si="790"/>
        <v/>
      </c>
      <c r="EG994" s="19" t="str">
        <f t="shared" si="791"/>
        <v/>
      </c>
      <c r="EH994" s="153" t="str">
        <f t="shared" si="792"/>
        <v/>
      </c>
      <c r="EI994" s="19" t="str">
        <f t="shared" si="793"/>
        <v/>
      </c>
      <c r="EJ994" s="153" t="str">
        <f t="shared" si="794"/>
        <v/>
      </c>
      <c r="EK994" s="19" t="str">
        <f t="shared" si="795"/>
        <v/>
      </c>
      <c r="EL994" s="153" t="str">
        <f t="shared" si="796"/>
        <v/>
      </c>
      <c r="EM994" s="19" t="str">
        <f t="shared" si="797"/>
        <v/>
      </c>
      <c r="EN994" s="153" t="str">
        <f t="shared" si="798"/>
        <v/>
      </c>
      <c r="EO994" s="19" t="str">
        <f t="shared" si="799"/>
        <v/>
      </c>
      <c r="EP994" s="153" t="str">
        <f t="shared" si="800"/>
        <v/>
      </c>
      <c r="EQ994" s="19" t="str">
        <f t="shared" si="801"/>
        <v/>
      </c>
      <c r="ER994" s="153" t="str">
        <f t="shared" si="802"/>
        <v/>
      </c>
      <c r="ES994" s="19" t="str">
        <f t="shared" si="803"/>
        <v/>
      </c>
      <c r="ET994" s="153" t="str">
        <f t="shared" si="804"/>
        <v/>
      </c>
    </row>
    <row r="995" spans="1:150" x14ac:dyDescent="0.25">
      <c r="A995" s="31"/>
      <c r="B995" s="91" t="str">
        <f t="shared" si="805"/>
        <v/>
      </c>
      <c r="C995" s="20" t="str">
        <f t="shared" si="765"/>
        <v/>
      </c>
      <c r="D995" s="97" t="str">
        <f t="shared" si="766"/>
        <v/>
      </c>
      <c r="E995" s="62" t="str">
        <f t="shared" si="806"/>
        <v/>
      </c>
      <c r="F995" s="31"/>
      <c r="G995" s="282"/>
      <c r="H995" s="283"/>
      <c r="I995" s="284"/>
      <c r="J995" s="285"/>
      <c r="K995" s="286"/>
      <c r="L995" s="287"/>
      <c r="M995" s="288"/>
      <c r="N995" s="287"/>
      <c r="O995" s="288"/>
      <c r="P995" s="287"/>
      <c r="Q995" s="288"/>
      <c r="R995" s="287"/>
      <c r="S995" s="288"/>
      <c r="T995" s="287"/>
      <c r="U995" s="288"/>
      <c r="V995" s="287"/>
      <c r="W995" s="288"/>
      <c r="X995" s="287"/>
      <c r="Y995" s="288"/>
      <c r="Z995" s="287"/>
      <c r="AA995" s="288"/>
      <c r="AB995" s="287"/>
      <c r="AC995" s="288"/>
      <c r="AD995" s="287"/>
      <c r="AE995" s="288"/>
      <c r="AF995" s="287"/>
      <c r="AG995" s="288"/>
      <c r="AH995" s="287"/>
      <c r="AI995" s="288"/>
      <c r="AJ995" s="287"/>
      <c r="AK995" s="288"/>
      <c r="AL995" s="287"/>
      <c r="AM995" s="288"/>
      <c r="AN995" s="287"/>
      <c r="AO995" s="288"/>
      <c r="AP995" s="287"/>
      <c r="AQ995" s="288"/>
      <c r="AR995" s="287"/>
      <c r="AS995" s="288"/>
      <c r="AT995" s="287"/>
      <c r="AU995" s="288"/>
      <c r="AV995" s="287"/>
      <c r="AW995" s="288"/>
      <c r="AX995" s="287"/>
      <c r="AY995" s="31"/>
      <c r="BA995" s="76" t="str">
        <f t="shared" si="807"/>
        <v/>
      </c>
      <c r="BC995" s="76" t="str">
        <f>IF('Stock List'!$K995="", "", 'Stock List'!$K995)</f>
        <v/>
      </c>
      <c r="BE995" s="106">
        <f>IFERROR(ROUND(((INDEX('Stock List'!$M$11:$M$1010, MATCH(L995, 'Stock List'!$K$11:$K$1010, 0))/INDEX('Stock List'!$L$11:$L$1010, MATCH(L995, 'Stock List'!$K$11:$K$1010, 0)))*K995), 2), 0)</f>
        <v>0</v>
      </c>
      <c r="BF995" s="20"/>
      <c r="BG995" s="20">
        <f>IFERROR(ROUND(((INDEX('Stock List'!$M$11:$M$1010, MATCH(N995, 'Stock List'!$K$11:$K$1010, 0))/INDEX('Stock List'!$L$11:$L$1010, MATCH(N995, 'Stock List'!$K$11:$K$1010, 0)))*M995), 2), 0)</f>
        <v>0</v>
      </c>
      <c r="BH995" s="20"/>
      <c r="BI995" s="20">
        <f>IFERROR(ROUND(((INDEX('Stock List'!$M$11:$M$1010, MATCH(P995, 'Stock List'!$K$11:$K$1010, 0))/INDEX('Stock List'!$L$11:$L$1010, MATCH(P995, 'Stock List'!$K$11:$K$1010, 0)))*O995), 2), 0)</f>
        <v>0</v>
      </c>
      <c r="BJ995" s="20"/>
      <c r="BK995" s="20">
        <f>IFERROR(ROUND(((INDEX('Stock List'!$M$11:$M$1010, MATCH(R995, 'Stock List'!$K$11:$K$1010, 0))/INDEX('Stock List'!$L$11:$L$1010, MATCH(R995, 'Stock List'!$K$11:$K$1010, 0)))*Q995), 2), 0)</f>
        <v>0</v>
      </c>
      <c r="BL995" s="20"/>
      <c r="BM995" s="20">
        <f>IFERROR(ROUND(((INDEX('Stock List'!$M$11:$M$1010, MATCH(T995, 'Stock List'!$K$11:$K$1010, 0))/INDEX('Stock List'!$L$11:$L$1010, MATCH(T995, 'Stock List'!$K$11:$K$1010, 0)))*S995), 2), 0)</f>
        <v>0</v>
      </c>
      <c r="BN995" s="20"/>
      <c r="BO995" s="20">
        <f>IFERROR(ROUND(((INDEX('Stock List'!$M$11:$M$1010, MATCH(V995, 'Stock List'!$K$11:$K$1010, 0))/INDEX('Stock List'!$L$11:$L$1010, MATCH(V995, 'Stock List'!$K$11:$K$1010, 0)))*U995), 2), 0)</f>
        <v>0</v>
      </c>
      <c r="BP995" s="20"/>
      <c r="BQ995" s="20">
        <f>IFERROR(ROUND(((INDEX('Stock List'!$M$11:$M$1010, MATCH(X995, 'Stock List'!$K$11:$K$1010, 0))/INDEX('Stock List'!$L$11:$L$1010, MATCH(X995, 'Stock List'!$K$11:$K$1010, 0)))*W995), 2), 0)</f>
        <v>0</v>
      </c>
      <c r="BR995" s="20"/>
      <c r="BS995" s="20">
        <f>IFERROR(ROUND(((INDEX('Stock List'!$M$11:$M$1010, MATCH(Z995, 'Stock List'!$K$11:$K$1010, 0))/INDEX('Stock List'!$L$11:$L$1010, MATCH(Z995, 'Stock List'!$K$11:$K$1010, 0)))*Y995), 2), 0)</f>
        <v>0</v>
      </c>
      <c r="BT995" s="20"/>
      <c r="BU995" s="20">
        <f>IFERROR(ROUND(((INDEX('Stock List'!$M$11:$M$1010, MATCH(AB995, 'Stock List'!$K$11:$K$1010, 0))/INDEX('Stock List'!$L$11:$L$1010, MATCH(AB995, 'Stock List'!$K$11:$K$1010, 0)))*AA995), 2), 0)</f>
        <v>0</v>
      </c>
      <c r="BV995" s="20"/>
      <c r="BW995" s="20">
        <f>IFERROR(ROUND(((INDEX('Stock List'!$M$11:$M$1010, MATCH(AD995, 'Stock List'!$K$11:$K$1010, 0))/INDEX('Stock List'!$L$11:$L$1010, MATCH(AD995, 'Stock List'!$K$11:$K$1010, 0)))*AC995), 2), 0)</f>
        <v>0</v>
      </c>
      <c r="BX995" s="20"/>
      <c r="BY995" s="20">
        <f>IFERROR(ROUND(((INDEX('Stock List'!$M$11:$M$1010, MATCH(AF995, 'Stock List'!$K$11:$K$1010, 0))/INDEX('Stock List'!$L$11:$L$1010, MATCH(AF995, 'Stock List'!$K$11:$K$1010, 0)))*AE995), 2), 0)</f>
        <v>0</v>
      </c>
      <c r="BZ995" s="20"/>
      <c r="CA995" s="20">
        <f>IFERROR(ROUND(((INDEX('Stock List'!$M$11:$M$1010, MATCH(AH995, 'Stock List'!$K$11:$K$1010, 0))/INDEX('Stock List'!$L$11:$L$1010, MATCH(AH995, 'Stock List'!$K$11:$K$1010, 0)))*AG995), 2), 0)</f>
        <v>0</v>
      </c>
      <c r="CB995" s="20"/>
      <c r="CC995" s="20">
        <f>IFERROR(ROUND(((INDEX('Stock List'!$M$11:$M$1010, MATCH(AJ995, 'Stock List'!$K$11:$K$1010, 0))/INDEX('Stock List'!$L$11:$L$1010, MATCH(AJ995, 'Stock List'!$K$11:$K$1010, 0)))*AI995), 2), 0)</f>
        <v>0</v>
      </c>
      <c r="CD995" s="20"/>
      <c r="CE995" s="20">
        <f>IFERROR(ROUND(((INDEX('Stock List'!$M$11:$M$1010, MATCH(AL995, 'Stock List'!$K$11:$K$1010, 0))/INDEX('Stock List'!$L$11:$L$1010, MATCH(AL995, 'Stock List'!$K$11:$K$1010, 0)))*AK995), 2), 0)</f>
        <v>0</v>
      </c>
      <c r="CF995" s="20"/>
      <c r="CG995" s="20">
        <f>IFERROR(ROUND(((INDEX('Stock List'!$M$11:$M$1010, MATCH(AN995, 'Stock List'!$K$11:$K$1010, 0))/INDEX('Stock List'!$L$11:$L$1010, MATCH(AN995, 'Stock List'!$K$11:$K$1010, 0)))*AM995), 2), 0)</f>
        <v>0</v>
      </c>
      <c r="CH995" s="20"/>
      <c r="CI995" s="20">
        <f>IFERROR(ROUND(((INDEX('Stock List'!$M$11:$M$1010, MATCH(AP995, 'Stock List'!$K$11:$K$1010, 0))/INDEX('Stock List'!$L$11:$L$1010, MATCH(AP995, 'Stock List'!$K$11:$K$1010, 0)))*AO995), 2), 0)</f>
        <v>0</v>
      </c>
      <c r="CJ995" s="20"/>
      <c r="CK995" s="20">
        <f>IFERROR(ROUND(((INDEX('Stock List'!$M$11:$M$1010, MATCH(AR995, 'Stock List'!$K$11:$K$1010, 0))/INDEX('Stock List'!$L$11:$L$1010, MATCH(AR995, 'Stock List'!$K$11:$K$1010, 0)))*AQ995), 2), 0)</f>
        <v>0</v>
      </c>
      <c r="CL995" s="20"/>
      <c r="CM995" s="20">
        <f>IFERROR(ROUND(((INDEX('Stock List'!$M$11:$M$1010, MATCH(AT995, 'Stock List'!$K$11:$K$1010, 0))/INDEX('Stock List'!$L$11:$L$1010, MATCH(AT995, 'Stock List'!$K$11:$K$1010, 0)))*AS995), 2), 0)</f>
        <v>0</v>
      </c>
      <c r="CN995" s="20"/>
      <c r="CO995" s="20">
        <f>IFERROR(ROUND(((INDEX('Stock List'!$M$11:$M$1010, MATCH(AV995, 'Stock List'!$K$11:$K$1010, 0))/INDEX('Stock List'!$L$11:$L$1010, MATCH(AV995, 'Stock List'!$K$11:$K$1010, 0)))*AU995), 2), 0)</f>
        <v>0</v>
      </c>
      <c r="CP995" s="20"/>
      <c r="CQ995" s="20">
        <f>IFERROR(ROUND(((INDEX('Stock List'!$M$11:$M$1010, MATCH(AX995, 'Stock List'!$K$11:$K$1010, 0))/INDEX('Stock List'!$L$11:$L$1010, MATCH(AX995, 'Stock List'!$K$11:$K$1010, 0)))*AW995), 2), 0)</f>
        <v>0</v>
      </c>
      <c r="CR995" s="22"/>
      <c r="CT995" s="106" t="str">
        <f t="shared" si="808"/>
        <v/>
      </c>
      <c r="CU995" s="22" t="str">
        <f t="shared" si="809"/>
        <v/>
      </c>
      <c r="CX995" s="106" t="str">
        <f t="shared" si="810"/>
        <v/>
      </c>
      <c r="CY995" s="20" t="str">
        <f t="shared" si="811"/>
        <v/>
      </c>
      <c r="CZ995" s="22" t="str">
        <f t="shared" si="812"/>
        <v/>
      </c>
      <c r="DB995" s="76" t="str">
        <f>IF($H995="", "", COUNTIF($G$11:$G$1010, "&gt;"&amp;$G995)+1+COUNTIF($G$11:$G995, $G995)-1)</f>
        <v/>
      </c>
      <c r="DC995" s="76" t="str">
        <f>IF($H995="", "", COUNTIF($CZ$11:$CZ$1010, "&gt;"&amp;$CZ995)+1+COUNTIF($CZ$11:$CZ995, $CZ995)-1)</f>
        <v/>
      </c>
      <c r="DE995" s="147" t="str">
        <f t="shared" si="813"/>
        <v/>
      </c>
      <c r="DF995" s="148"/>
      <c r="DG995" s="19" t="str">
        <f t="shared" si="814"/>
        <v/>
      </c>
      <c r="DH995" s="153" t="str">
        <f t="shared" si="815"/>
        <v/>
      </c>
      <c r="DI995" s="19" t="str">
        <f t="shared" si="767"/>
        <v/>
      </c>
      <c r="DJ995" s="153" t="str">
        <f t="shared" si="768"/>
        <v/>
      </c>
      <c r="DK995" s="19" t="str">
        <f t="shared" si="769"/>
        <v/>
      </c>
      <c r="DL995" s="153" t="str">
        <f t="shared" si="770"/>
        <v/>
      </c>
      <c r="DM995" s="19" t="str">
        <f t="shared" si="771"/>
        <v/>
      </c>
      <c r="DN995" s="153" t="str">
        <f t="shared" si="772"/>
        <v/>
      </c>
      <c r="DO995" s="19" t="str">
        <f t="shared" si="773"/>
        <v/>
      </c>
      <c r="DP995" s="153" t="str">
        <f t="shared" si="774"/>
        <v/>
      </c>
      <c r="DQ995" s="19" t="str">
        <f t="shared" si="775"/>
        <v/>
      </c>
      <c r="DR995" s="153" t="str">
        <f t="shared" si="776"/>
        <v/>
      </c>
      <c r="DS995" s="19" t="str">
        <f t="shared" si="777"/>
        <v/>
      </c>
      <c r="DT995" s="153" t="str">
        <f t="shared" si="778"/>
        <v/>
      </c>
      <c r="DU995" s="19" t="str">
        <f t="shared" si="779"/>
        <v/>
      </c>
      <c r="DV995" s="153" t="str">
        <f t="shared" si="780"/>
        <v/>
      </c>
      <c r="DW995" s="19" t="str">
        <f t="shared" si="781"/>
        <v/>
      </c>
      <c r="DX995" s="153" t="str">
        <f t="shared" si="782"/>
        <v/>
      </c>
      <c r="DY995" s="19" t="str">
        <f t="shared" si="783"/>
        <v/>
      </c>
      <c r="DZ995" s="153" t="str">
        <f t="shared" si="784"/>
        <v/>
      </c>
      <c r="EA995" s="19" t="str">
        <f t="shared" si="785"/>
        <v/>
      </c>
      <c r="EB995" s="153" t="str">
        <f t="shared" si="786"/>
        <v/>
      </c>
      <c r="EC995" s="19" t="str">
        <f t="shared" si="787"/>
        <v/>
      </c>
      <c r="ED995" s="153" t="str">
        <f t="shared" si="788"/>
        <v/>
      </c>
      <c r="EE995" s="19" t="str">
        <f t="shared" si="789"/>
        <v/>
      </c>
      <c r="EF995" s="153" t="str">
        <f t="shared" si="790"/>
        <v/>
      </c>
      <c r="EG995" s="19" t="str">
        <f t="shared" si="791"/>
        <v/>
      </c>
      <c r="EH995" s="153" t="str">
        <f t="shared" si="792"/>
        <v/>
      </c>
      <c r="EI995" s="19" t="str">
        <f t="shared" si="793"/>
        <v/>
      </c>
      <c r="EJ995" s="153" t="str">
        <f t="shared" si="794"/>
        <v/>
      </c>
      <c r="EK995" s="19" t="str">
        <f t="shared" si="795"/>
        <v/>
      </c>
      <c r="EL995" s="153" t="str">
        <f t="shared" si="796"/>
        <v/>
      </c>
      <c r="EM995" s="19" t="str">
        <f t="shared" si="797"/>
        <v/>
      </c>
      <c r="EN995" s="153" t="str">
        <f t="shared" si="798"/>
        <v/>
      </c>
      <c r="EO995" s="19" t="str">
        <f t="shared" si="799"/>
        <v/>
      </c>
      <c r="EP995" s="153" t="str">
        <f t="shared" si="800"/>
        <v/>
      </c>
      <c r="EQ995" s="19" t="str">
        <f t="shared" si="801"/>
        <v/>
      </c>
      <c r="ER995" s="153" t="str">
        <f t="shared" si="802"/>
        <v/>
      </c>
      <c r="ES995" s="19" t="str">
        <f t="shared" si="803"/>
        <v/>
      </c>
      <c r="ET995" s="153" t="str">
        <f t="shared" si="804"/>
        <v/>
      </c>
    </row>
    <row r="996" spans="1:150" x14ac:dyDescent="0.25">
      <c r="A996" s="31"/>
      <c r="B996" s="91" t="str">
        <f t="shared" si="805"/>
        <v/>
      </c>
      <c r="C996" s="20" t="str">
        <f t="shared" si="765"/>
        <v/>
      </c>
      <c r="D996" s="97" t="str">
        <f t="shared" si="766"/>
        <v/>
      </c>
      <c r="E996" s="62" t="str">
        <f t="shared" si="806"/>
        <v/>
      </c>
      <c r="F996" s="31"/>
      <c r="G996" s="282"/>
      <c r="H996" s="283"/>
      <c r="I996" s="284"/>
      <c r="J996" s="285"/>
      <c r="K996" s="286"/>
      <c r="L996" s="287"/>
      <c r="M996" s="288"/>
      <c r="N996" s="287"/>
      <c r="O996" s="288"/>
      <c r="P996" s="287"/>
      <c r="Q996" s="288"/>
      <c r="R996" s="287"/>
      <c r="S996" s="288"/>
      <c r="T996" s="287"/>
      <c r="U996" s="288"/>
      <c r="V996" s="287"/>
      <c r="W996" s="288"/>
      <c r="X996" s="287"/>
      <c r="Y996" s="288"/>
      <c r="Z996" s="287"/>
      <c r="AA996" s="288"/>
      <c r="AB996" s="287"/>
      <c r="AC996" s="288"/>
      <c r="AD996" s="287"/>
      <c r="AE996" s="288"/>
      <c r="AF996" s="287"/>
      <c r="AG996" s="288"/>
      <c r="AH996" s="287"/>
      <c r="AI996" s="288"/>
      <c r="AJ996" s="287"/>
      <c r="AK996" s="288"/>
      <c r="AL996" s="287"/>
      <c r="AM996" s="288"/>
      <c r="AN996" s="287"/>
      <c r="AO996" s="288"/>
      <c r="AP996" s="287"/>
      <c r="AQ996" s="288"/>
      <c r="AR996" s="287"/>
      <c r="AS996" s="288"/>
      <c r="AT996" s="287"/>
      <c r="AU996" s="288"/>
      <c r="AV996" s="287"/>
      <c r="AW996" s="288"/>
      <c r="AX996" s="287"/>
      <c r="AY996" s="31"/>
      <c r="BA996" s="76" t="str">
        <f t="shared" si="807"/>
        <v/>
      </c>
      <c r="BC996" s="76" t="str">
        <f>IF('Stock List'!$K996="", "", 'Stock List'!$K996)</f>
        <v/>
      </c>
      <c r="BE996" s="106">
        <f>IFERROR(ROUND(((INDEX('Stock List'!$M$11:$M$1010, MATCH(L996, 'Stock List'!$K$11:$K$1010, 0))/INDEX('Stock List'!$L$11:$L$1010, MATCH(L996, 'Stock List'!$K$11:$K$1010, 0)))*K996), 2), 0)</f>
        <v>0</v>
      </c>
      <c r="BF996" s="20"/>
      <c r="BG996" s="20">
        <f>IFERROR(ROUND(((INDEX('Stock List'!$M$11:$M$1010, MATCH(N996, 'Stock List'!$K$11:$K$1010, 0))/INDEX('Stock List'!$L$11:$L$1010, MATCH(N996, 'Stock List'!$K$11:$K$1010, 0)))*M996), 2), 0)</f>
        <v>0</v>
      </c>
      <c r="BH996" s="20"/>
      <c r="BI996" s="20">
        <f>IFERROR(ROUND(((INDEX('Stock List'!$M$11:$M$1010, MATCH(P996, 'Stock List'!$K$11:$K$1010, 0))/INDEX('Stock List'!$L$11:$L$1010, MATCH(P996, 'Stock List'!$K$11:$K$1010, 0)))*O996), 2), 0)</f>
        <v>0</v>
      </c>
      <c r="BJ996" s="20"/>
      <c r="BK996" s="20">
        <f>IFERROR(ROUND(((INDEX('Stock List'!$M$11:$M$1010, MATCH(R996, 'Stock List'!$K$11:$K$1010, 0))/INDEX('Stock List'!$L$11:$L$1010, MATCH(R996, 'Stock List'!$K$11:$K$1010, 0)))*Q996), 2), 0)</f>
        <v>0</v>
      </c>
      <c r="BL996" s="20"/>
      <c r="BM996" s="20">
        <f>IFERROR(ROUND(((INDEX('Stock List'!$M$11:$M$1010, MATCH(T996, 'Stock List'!$K$11:$K$1010, 0))/INDEX('Stock List'!$L$11:$L$1010, MATCH(T996, 'Stock List'!$K$11:$K$1010, 0)))*S996), 2), 0)</f>
        <v>0</v>
      </c>
      <c r="BN996" s="20"/>
      <c r="BO996" s="20">
        <f>IFERROR(ROUND(((INDEX('Stock List'!$M$11:$M$1010, MATCH(V996, 'Stock List'!$K$11:$K$1010, 0))/INDEX('Stock List'!$L$11:$L$1010, MATCH(V996, 'Stock List'!$K$11:$K$1010, 0)))*U996), 2), 0)</f>
        <v>0</v>
      </c>
      <c r="BP996" s="20"/>
      <c r="BQ996" s="20">
        <f>IFERROR(ROUND(((INDEX('Stock List'!$M$11:$M$1010, MATCH(X996, 'Stock List'!$K$11:$K$1010, 0))/INDEX('Stock List'!$L$11:$L$1010, MATCH(X996, 'Stock List'!$K$11:$K$1010, 0)))*W996), 2), 0)</f>
        <v>0</v>
      </c>
      <c r="BR996" s="20"/>
      <c r="BS996" s="20">
        <f>IFERROR(ROUND(((INDEX('Stock List'!$M$11:$M$1010, MATCH(Z996, 'Stock List'!$K$11:$K$1010, 0))/INDEX('Stock List'!$L$11:$L$1010, MATCH(Z996, 'Stock List'!$K$11:$K$1010, 0)))*Y996), 2), 0)</f>
        <v>0</v>
      </c>
      <c r="BT996" s="20"/>
      <c r="BU996" s="20">
        <f>IFERROR(ROUND(((INDEX('Stock List'!$M$11:$M$1010, MATCH(AB996, 'Stock List'!$K$11:$K$1010, 0))/INDEX('Stock List'!$L$11:$L$1010, MATCH(AB996, 'Stock List'!$K$11:$K$1010, 0)))*AA996), 2), 0)</f>
        <v>0</v>
      </c>
      <c r="BV996" s="20"/>
      <c r="BW996" s="20">
        <f>IFERROR(ROUND(((INDEX('Stock List'!$M$11:$M$1010, MATCH(AD996, 'Stock List'!$K$11:$K$1010, 0))/INDEX('Stock List'!$L$11:$L$1010, MATCH(AD996, 'Stock List'!$K$11:$K$1010, 0)))*AC996), 2), 0)</f>
        <v>0</v>
      </c>
      <c r="BX996" s="20"/>
      <c r="BY996" s="20">
        <f>IFERROR(ROUND(((INDEX('Stock List'!$M$11:$M$1010, MATCH(AF996, 'Stock List'!$K$11:$K$1010, 0))/INDEX('Stock List'!$L$11:$L$1010, MATCH(AF996, 'Stock List'!$K$11:$K$1010, 0)))*AE996), 2), 0)</f>
        <v>0</v>
      </c>
      <c r="BZ996" s="20"/>
      <c r="CA996" s="20">
        <f>IFERROR(ROUND(((INDEX('Stock List'!$M$11:$M$1010, MATCH(AH996, 'Stock List'!$K$11:$K$1010, 0))/INDEX('Stock List'!$L$11:$L$1010, MATCH(AH996, 'Stock List'!$K$11:$K$1010, 0)))*AG996), 2), 0)</f>
        <v>0</v>
      </c>
      <c r="CB996" s="20"/>
      <c r="CC996" s="20">
        <f>IFERROR(ROUND(((INDEX('Stock List'!$M$11:$M$1010, MATCH(AJ996, 'Stock List'!$K$11:$K$1010, 0))/INDEX('Stock List'!$L$11:$L$1010, MATCH(AJ996, 'Stock List'!$K$11:$K$1010, 0)))*AI996), 2), 0)</f>
        <v>0</v>
      </c>
      <c r="CD996" s="20"/>
      <c r="CE996" s="20">
        <f>IFERROR(ROUND(((INDEX('Stock List'!$M$11:$M$1010, MATCH(AL996, 'Stock List'!$K$11:$K$1010, 0))/INDEX('Stock List'!$L$11:$L$1010, MATCH(AL996, 'Stock List'!$K$11:$K$1010, 0)))*AK996), 2), 0)</f>
        <v>0</v>
      </c>
      <c r="CF996" s="20"/>
      <c r="CG996" s="20">
        <f>IFERROR(ROUND(((INDEX('Stock List'!$M$11:$M$1010, MATCH(AN996, 'Stock List'!$K$11:$K$1010, 0))/INDEX('Stock List'!$L$11:$L$1010, MATCH(AN996, 'Stock List'!$K$11:$K$1010, 0)))*AM996), 2), 0)</f>
        <v>0</v>
      </c>
      <c r="CH996" s="20"/>
      <c r="CI996" s="20">
        <f>IFERROR(ROUND(((INDEX('Stock List'!$M$11:$M$1010, MATCH(AP996, 'Stock List'!$K$11:$K$1010, 0))/INDEX('Stock List'!$L$11:$L$1010, MATCH(AP996, 'Stock List'!$K$11:$K$1010, 0)))*AO996), 2), 0)</f>
        <v>0</v>
      </c>
      <c r="CJ996" s="20"/>
      <c r="CK996" s="20">
        <f>IFERROR(ROUND(((INDEX('Stock List'!$M$11:$M$1010, MATCH(AR996, 'Stock List'!$K$11:$K$1010, 0))/INDEX('Stock List'!$L$11:$L$1010, MATCH(AR996, 'Stock List'!$K$11:$K$1010, 0)))*AQ996), 2), 0)</f>
        <v>0</v>
      </c>
      <c r="CL996" s="20"/>
      <c r="CM996" s="20">
        <f>IFERROR(ROUND(((INDEX('Stock List'!$M$11:$M$1010, MATCH(AT996, 'Stock List'!$K$11:$K$1010, 0))/INDEX('Stock List'!$L$11:$L$1010, MATCH(AT996, 'Stock List'!$K$11:$K$1010, 0)))*AS996), 2), 0)</f>
        <v>0</v>
      </c>
      <c r="CN996" s="20"/>
      <c r="CO996" s="20">
        <f>IFERROR(ROUND(((INDEX('Stock List'!$M$11:$M$1010, MATCH(AV996, 'Stock List'!$K$11:$K$1010, 0))/INDEX('Stock List'!$L$11:$L$1010, MATCH(AV996, 'Stock List'!$K$11:$K$1010, 0)))*AU996), 2), 0)</f>
        <v>0</v>
      </c>
      <c r="CP996" s="20"/>
      <c r="CQ996" s="20">
        <f>IFERROR(ROUND(((INDEX('Stock List'!$M$11:$M$1010, MATCH(AX996, 'Stock List'!$K$11:$K$1010, 0))/INDEX('Stock List'!$L$11:$L$1010, MATCH(AX996, 'Stock List'!$K$11:$K$1010, 0)))*AW996), 2), 0)</f>
        <v>0</v>
      </c>
      <c r="CR996" s="22"/>
      <c r="CT996" s="106" t="str">
        <f t="shared" si="808"/>
        <v/>
      </c>
      <c r="CU996" s="22" t="str">
        <f t="shared" si="809"/>
        <v/>
      </c>
      <c r="CX996" s="106" t="str">
        <f t="shared" si="810"/>
        <v/>
      </c>
      <c r="CY996" s="20" t="str">
        <f t="shared" si="811"/>
        <v/>
      </c>
      <c r="CZ996" s="22" t="str">
        <f t="shared" si="812"/>
        <v/>
      </c>
      <c r="DB996" s="76" t="str">
        <f>IF($H996="", "", COUNTIF($G$11:$G$1010, "&gt;"&amp;$G996)+1+COUNTIF($G$11:$G996, $G996)-1)</f>
        <v/>
      </c>
      <c r="DC996" s="76" t="str">
        <f>IF($H996="", "", COUNTIF($CZ$11:$CZ$1010, "&gt;"&amp;$CZ996)+1+COUNTIF($CZ$11:$CZ996, $CZ996)-1)</f>
        <v/>
      </c>
      <c r="DE996" s="147" t="str">
        <f t="shared" si="813"/>
        <v/>
      </c>
      <c r="DF996" s="148"/>
      <c r="DG996" s="19" t="str">
        <f t="shared" si="814"/>
        <v/>
      </c>
      <c r="DH996" s="153" t="str">
        <f t="shared" si="815"/>
        <v/>
      </c>
      <c r="DI996" s="19" t="str">
        <f t="shared" si="767"/>
        <v/>
      </c>
      <c r="DJ996" s="153" t="str">
        <f t="shared" si="768"/>
        <v/>
      </c>
      <c r="DK996" s="19" t="str">
        <f t="shared" si="769"/>
        <v/>
      </c>
      <c r="DL996" s="153" t="str">
        <f t="shared" si="770"/>
        <v/>
      </c>
      <c r="DM996" s="19" t="str">
        <f t="shared" si="771"/>
        <v/>
      </c>
      <c r="DN996" s="153" t="str">
        <f t="shared" si="772"/>
        <v/>
      </c>
      <c r="DO996" s="19" t="str">
        <f t="shared" si="773"/>
        <v/>
      </c>
      <c r="DP996" s="153" t="str">
        <f t="shared" si="774"/>
        <v/>
      </c>
      <c r="DQ996" s="19" t="str">
        <f t="shared" si="775"/>
        <v/>
      </c>
      <c r="DR996" s="153" t="str">
        <f t="shared" si="776"/>
        <v/>
      </c>
      <c r="DS996" s="19" t="str">
        <f t="shared" si="777"/>
        <v/>
      </c>
      <c r="DT996" s="153" t="str">
        <f t="shared" si="778"/>
        <v/>
      </c>
      <c r="DU996" s="19" t="str">
        <f t="shared" si="779"/>
        <v/>
      </c>
      <c r="DV996" s="153" t="str">
        <f t="shared" si="780"/>
        <v/>
      </c>
      <c r="DW996" s="19" t="str">
        <f t="shared" si="781"/>
        <v/>
      </c>
      <c r="DX996" s="153" t="str">
        <f t="shared" si="782"/>
        <v/>
      </c>
      <c r="DY996" s="19" t="str">
        <f t="shared" si="783"/>
        <v/>
      </c>
      <c r="DZ996" s="153" t="str">
        <f t="shared" si="784"/>
        <v/>
      </c>
      <c r="EA996" s="19" t="str">
        <f t="shared" si="785"/>
        <v/>
      </c>
      <c r="EB996" s="153" t="str">
        <f t="shared" si="786"/>
        <v/>
      </c>
      <c r="EC996" s="19" t="str">
        <f t="shared" si="787"/>
        <v/>
      </c>
      <c r="ED996" s="153" t="str">
        <f t="shared" si="788"/>
        <v/>
      </c>
      <c r="EE996" s="19" t="str">
        <f t="shared" si="789"/>
        <v/>
      </c>
      <c r="EF996" s="153" t="str">
        <f t="shared" si="790"/>
        <v/>
      </c>
      <c r="EG996" s="19" t="str">
        <f t="shared" si="791"/>
        <v/>
      </c>
      <c r="EH996" s="153" t="str">
        <f t="shared" si="792"/>
        <v/>
      </c>
      <c r="EI996" s="19" t="str">
        <f t="shared" si="793"/>
        <v/>
      </c>
      <c r="EJ996" s="153" t="str">
        <f t="shared" si="794"/>
        <v/>
      </c>
      <c r="EK996" s="19" t="str">
        <f t="shared" si="795"/>
        <v/>
      </c>
      <c r="EL996" s="153" t="str">
        <f t="shared" si="796"/>
        <v/>
      </c>
      <c r="EM996" s="19" t="str">
        <f t="shared" si="797"/>
        <v/>
      </c>
      <c r="EN996" s="153" t="str">
        <f t="shared" si="798"/>
        <v/>
      </c>
      <c r="EO996" s="19" t="str">
        <f t="shared" si="799"/>
        <v/>
      </c>
      <c r="EP996" s="153" t="str">
        <f t="shared" si="800"/>
        <v/>
      </c>
      <c r="EQ996" s="19" t="str">
        <f t="shared" si="801"/>
        <v/>
      </c>
      <c r="ER996" s="153" t="str">
        <f t="shared" si="802"/>
        <v/>
      </c>
      <c r="ES996" s="19" t="str">
        <f t="shared" si="803"/>
        <v/>
      </c>
      <c r="ET996" s="153" t="str">
        <f t="shared" si="804"/>
        <v/>
      </c>
    </row>
    <row r="997" spans="1:150" x14ac:dyDescent="0.25">
      <c r="A997" s="31"/>
      <c r="B997" s="91" t="str">
        <f t="shared" si="805"/>
        <v/>
      </c>
      <c r="C997" s="20" t="str">
        <f t="shared" si="765"/>
        <v/>
      </c>
      <c r="D997" s="97" t="str">
        <f t="shared" si="766"/>
        <v/>
      </c>
      <c r="E997" s="62" t="str">
        <f t="shared" si="806"/>
        <v/>
      </c>
      <c r="F997" s="31"/>
      <c r="G997" s="282"/>
      <c r="H997" s="283"/>
      <c r="I997" s="284"/>
      <c r="J997" s="285"/>
      <c r="K997" s="286"/>
      <c r="L997" s="287"/>
      <c r="M997" s="288"/>
      <c r="N997" s="287"/>
      <c r="O997" s="288"/>
      <c r="P997" s="287"/>
      <c r="Q997" s="288"/>
      <c r="R997" s="287"/>
      <c r="S997" s="288"/>
      <c r="T997" s="287"/>
      <c r="U997" s="288"/>
      <c r="V997" s="287"/>
      <c r="W997" s="288"/>
      <c r="X997" s="287"/>
      <c r="Y997" s="288"/>
      <c r="Z997" s="287"/>
      <c r="AA997" s="288"/>
      <c r="AB997" s="287"/>
      <c r="AC997" s="288"/>
      <c r="AD997" s="287"/>
      <c r="AE997" s="288"/>
      <c r="AF997" s="287"/>
      <c r="AG997" s="288"/>
      <c r="AH997" s="287"/>
      <c r="AI997" s="288"/>
      <c r="AJ997" s="287"/>
      <c r="AK997" s="288"/>
      <c r="AL997" s="287"/>
      <c r="AM997" s="288"/>
      <c r="AN997" s="287"/>
      <c r="AO997" s="288"/>
      <c r="AP997" s="287"/>
      <c r="AQ997" s="288"/>
      <c r="AR997" s="287"/>
      <c r="AS997" s="288"/>
      <c r="AT997" s="287"/>
      <c r="AU997" s="288"/>
      <c r="AV997" s="287"/>
      <c r="AW997" s="288"/>
      <c r="AX997" s="287"/>
      <c r="AY997" s="31"/>
      <c r="BA997" s="76" t="str">
        <f t="shared" si="807"/>
        <v/>
      </c>
      <c r="BC997" s="76" t="str">
        <f>IF('Stock List'!$K997="", "", 'Stock List'!$K997)</f>
        <v/>
      </c>
      <c r="BE997" s="106">
        <f>IFERROR(ROUND(((INDEX('Stock List'!$M$11:$M$1010, MATCH(L997, 'Stock List'!$K$11:$K$1010, 0))/INDEX('Stock List'!$L$11:$L$1010, MATCH(L997, 'Stock List'!$K$11:$K$1010, 0)))*K997), 2), 0)</f>
        <v>0</v>
      </c>
      <c r="BF997" s="20"/>
      <c r="BG997" s="20">
        <f>IFERROR(ROUND(((INDEX('Stock List'!$M$11:$M$1010, MATCH(N997, 'Stock List'!$K$11:$K$1010, 0))/INDEX('Stock List'!$L$11:$L$1010, MATCH(N997, 'Stock List'!$K$11:$K$1010, 0)))*M997), 2), 0)</f>
        <v>0</v>
      </c>
      <c r="BH997" s="20"/>
      <c r="BI997" s="20">
        <f>IFERROR(ROUND(((INDEX('Stock List'!$M$11:$M$1010, MATCH(P997, 'Stock List'!$K$11:$K$1010, 0))/INDEX('Stock List'!$L$11:$L$1010, MATCH(P997, 'Stock List'!$K$11:$K$1010, 0)))*O997), 2), 0)</f>
        <v>0</v>
      </c>
      <c r="BJ997" s="20"/>
      <c r="BK997" s="20">
        <f>IFERROR(ROUND(((INDEX('Stock List'!$M$11:$M$1010, MATCH(R997, 'Stock List'!$K$11:$K$1010, 0))/INDEX('Stock List'!$L$11:$L$1010, MATCH(R997, 'Stock List'!$K$11:$K$1010, 0)))*Q997), 2), 0)</f>
        <v>0</v>
      </c>
      <c r="BL997" s="20"/>
      <c r="BM997" s="20">
        <f>IFERROR(ROUND(((INDEX('Stock List'!$M$11:$M$1010, MATCH(T997, 'Stock List'!$K$11:$K$1010, 0))/INDEX('Stock List'!$L$11:$L$1010, MATCH(T997, 'Stock List'!$K$11:$K$1010, 0)))*S997), 2), 0)</f>
        <v>0</v>
      </c>
      <c r="BN997" s="20"/>
      <c r="BO997" s="20">
        <f>IFERROR(ROUND(((INDEX('Stock List'!$M$11:$M$1010, MATCH(V997, 'Stock List'!$K$11:$K$1010, 0))/INDEX('Stock List'!$L$11:$L$1010, MATCH(V997, 'Stock List'!$K$11:$K$1010, 0)))*U997), 2), 0)</f>
        <v>0</v>
      </c>
      <c r="BP997" s="20"/>
      <c r="BQ997" s="20">
        <f>IFERROR(ROUND(((INDEX('Stock List'!$M$11:$M$1010, MATCH(X997, 'Stock List'!$K$11:$K$1010, 0))/INDEX('Stock List'!$L$11:$L$1010, MATCH(X997, 'Stock List'!$K$11:$K$1010, 0)))*W997), 2), 0)</f>
        <v>0</v>
      </c>
      <c r="BR997" s="20"/>
      <c r="BS997" s="20">
        <f>IFERROR(ROUND(((INDEX('Stock List'!$M$11:$M$1010, MATCH(Z997, 'Stock List'!$K$11:$K$1010, 0))/INDEX('Stock List'!$L$11:$L$1010, MATCH(Z997, 'Stock List'!$K$11:$K$1010, 0)))*Y997), 2), 0)</f>
        <v>0</v>
      </c>
      <c r="BT997" s="20"/>
      <c r="BU997" s="20">
        <f>IFERROR(ROUND(((INDEX('Stock List'!$M$11:$M$1010, MATCH(AB997, 'Stock List'!$K$11:$K$1010, 0))/INDEX('Stock List'!$L$11:$L$1010, MATCH(AB997, 'Stock List'!$K$11:$K$1010, 0)))*AA997), 2), 0)</f>
        <v>0</v>
      </c>
      <c r="BV997" s="20"/>
      <c r="BW997" s="20">
        <f>IFERROR(ROUND(((INDEX('Stock List'!$M$11:$M$1010, MATCH(AD997, 'Stock List'!$K$11:$K$1010, 0))/INDEX('Stock List'!$L$11:$L$1010, MATCH(AD997, 'Stock List'!$K$11:$K$1010, 0)))*AC997), 2), 0)</f>
        <v>0</v>
      </c>
      <c r="BX997" s="20"/>
      <c r="BY997" s="20">
        <f>IFERROR(ROUND(((INDEX('Stock List'!$M$11:$M$1010, MATCH(AF997, 'Stock List'!$K$11:$K$1010, 0))/INDEX('Stock List'!$L$11:$L$1010, MATCH(AF997, 'Stock List'!$K$11:$K$1010, 0)))*AE997), 2), 0)</f>
        <v>0</v>
      </c>
      <c r="BZ997" s="20"/>
      <c r="CA997" s="20">
        <f>IFERROR(ROUND(((INDEX('Stock List'!$M$11:$M$1010, MATCH(AH997, 'Stock List'!$K$11:$K$1010, 0))/INDEX('Stock List'!$L$11:$L$1010, MATCH(AH997, 'Stock List'!$K$11:$K$1010, 0)))*AG997), 2), 0)</f>
        <v>0</v>
      </c>
      <c r="CB997" s="20"/>
      <c r="CC997" s="20">
        <f>IFERROR(ROUND(((INDEX('Stock List'!$M$11:$M$1010, MATCH(AJ997, 'Stock List'!$K$11:$K$1010, 0))/INDEX('Stock List'!$L$11:$L$1010, MATCH(AJ997, 'Stock List'!$K$11:$K$1010, 0)))*AI997), 2), 0)</f>
        <v>0</v>
      </c>
      <c r="CD997" s="20"/>
      <c r="CE997" s="20">
        <f>IFERROR(ROUND(((INDEX('Stock List'!$M$11:$M$1010, MATCH(AL997, 'Stock List'!$K$11:$K$1010, 0))/INDEX('Stock List'!$L$11:$L$1010, MATCH(AL997, 'Stock List'!$K$11:$K$1010, 0)))*AK997), 2), 0)</f>
        <v>0</v>
      </c>
      <c r="CF997" s="20"/>
      <c r="CG997" s="20">
        <f>IFERROR(ROUND(((INDEX('Stock List'!$M$11:$M$1010, MATCH(AN997, 'Stock List'!$K$11:$K$1010, 0))/INDEX('Stock List'!$L$11:$L$1010, MATCH(AN997, 'Stock List'!$K$11:$K$1010, 0)))*AM997), 2), 0)</f>
        <v>0</v>
      </c>
      <c r="CH997" s="20"/>
      <c r="CI997" s="20">
        <f>IFERROR(ROUND(((INDEX('Stock List'!$M$11:$M$1010, MATCH(AP997, 'Stock List'!$K$11:$K$1010, 0))/INDEX('Stock List'!$L$11:$L$1010, MATCH(AP997, 'Stock List'!$K$11:$K$1010, 0)))*AO997), 2), 0)</f>
        <v>0</v>
      </c>
      <c r="CJ997" s="20"/>
      <c r="CK997" s="20">
        <f>IFERROR(ROUND(((INDEX('Stock List'!$M$11:$M$1010, MATCH(AR997, 'Stock List'!$K$11:$K$1010, 0))/INDEX('Stock List'!$L$11:$L$1010, MATCH(AR997, 'Stock List'!$K$11:$K$1010, 0)))*AQ997), 2), 0)</f>
        <v>0</v>
      </c>
      <c r="CL997" s="20"/>
      <c r="CM997" s="20">
        <f>IFERROR(ROUND(((INDEX('Stock List'!$M$11:$M$1010, MATCH(AT997, 'Stock List'!$K$11:$K$1010, 0))/INDEX('Stock List'!$L$11:$L$1010, MATCH(AT997, 'Stock List'!$K$11:$K$1010, 0)))*AS997), 2), 0)</f>
        <v>0</v>
      </c>
      <c r="CN997" s="20"/>
      <c r="CO997" s="20">
        <f>IFERROR(ROUND(((INDEX('Stock List'!$M$11:$M$1010, MATCH(AV997, 'Stock List'!$K$11:$K$1010, 0))/INDEX('Stock List'!$L$11:$L$1010, MATCH(AV997, 'Stock List'!$K$11:$K$1010, 0)))*AU997), 2), 0)</f>
        <v>0</v>
      </c>
      <c r="CP997" s="20"/>
      <c r="CQ997" s="20">
        <f>IFERROR(ROUND(((INDEX('Stock List'!$M$11:$M$1010, MATCH(AX997, 'Stock List'!$K$11:$K$1010, 0))/INDEX('Stock List'!$L$11:$L$1010, MATCH(AX997, 'Stock List'!$K$11:$K$1010, 0)))*AW997), 2), 0)</f>
        <v>0</v>
      </c>
      <c r="CR997" s="22"/>
      <c r="CT997" s="106" t="str">
        <f t="shared" si="808"/>
        <v/>
      </c>
      <c r="CU997" s="22" t="str">
        <f t="shared" si="809"/>
        <v/>
      </c>
      <c r="CX997" s="106" t="str">
        <f t="shared" si="810"/>
        <v/>
      </c>
      <c r="CY997" s="20" t="str">
        <f t="shared" si="811"/>
        <v/>
      </c>
      <c r="CZ997" s="22" t="str">
        <f t="shared" si="812"/>
        <v/>
      </c>
      <c r="DB997" s="76" t="str">
        <f>IF($H997="", "", COUNTIF($G$11:$G$1010, "&gt;"&amp;$G997)+1+COUNTIF($G$11:$G997, $G997)-1)</f>
        <v/>
      </c>
      <c r="DC997" s="76" t="str">
        <f>IF($H997="", "", COUNTIF($CZ$11:$CZ$1010, "&gt;"&amp;$CZ997)+1+COUNTIF($CZ$11:$CZ997, $CZ997)-1)</f>
        <v/>
      </c>
      <c r="DE997" s="147" t="str">
        <f t="shared" si="813"/>
        <v/>
      </c>
      <c r="DF997" s="148"/>
      <c r="DG997" s="19" t="str">
        <f t="shared" si="814"/>
        <v/>
      </c>
      <c r="DH997" s="153" t="str">
        <f t="shared" si="815"/>
        <v/>
      </c>
      <c r="DI997" s="19" t="str">
        <f t="shared" si="767"/>
        <v/>
      </c>
      <c r="DJ997" s="153" t="str">
        <f t="shared" si="768"/>
        <v/>
      </c>
      <c r="DK997" s="19" t="str">
        <f t="shared" si="769"/>
        <v/>
      </c>
      <c r="DL997" s="153" t="str">
        <f t="shared" si="770"/>
        <v/>
      </c>
      <c r="DM997" s="19" t="str">
        <f t="shared" si="771"/>
        <v/>
      </c>
      <c r="DN997" s="153" t="str">
        <f t="shared" si="772"/>
        <v/>
      </c>
      <c r="DO997" s="19" t="str">
        <f t="shared" si="773"/>
        <v/>
      </c>
      <c r="DP997" s="153" t="str">
        <f t="shared" si="774"/>
        <v/>
      </c>
      <c r="DQ997" s="19" t="str">
        <f t="shared" si="775"/>
        <v/>
      </c>
      <c r="DR997" s="153" t="str">
        <f t="shared" si="776"/>
        <v/>
      </c>
      <c r="DS997" s="19" t="str">
        <f t="shared" si="777"/>
        <v/>
      </c>
      <c r="DT997" s="153" t="str">
        <f t="shared" si="778"/>
        <v/>
      </c>
      <c r="DU997" s="19" t="str">
        <f t="shared" si="779"/>
        <v/>
      </c>
      <c r="DV997" s="153" t="str">
        <f t="shared" si="780"/>
        <v/>
      </c>
      <c r="DW997" s="19" t="str">
        <f t="shared" si="781"/>
        <v/>
      </c>
      <c r="DX997" s="153" t="str">
        <f t="shared" si="782"/>
        <v/>
      </c>
      <c r="DY997" s="19" t="str">
        <f t="shared" si="783"/>
        <v/>
      </c>
      <c r="DZ997" s="153" t="str">
        <f t="shared" si="784"/>
        <v/>
      </c>
      <c r="EA997" s="19" t="str">
        <f t="shared" si="785"/>
        <v/>
      </c>
      <c r="EB997" s="153" t="str">
        <f t="shared" si="786"/>
        <v/>
      </c>
      <c r="EC997" s="19" t="str">
        <f t="shared" si="787"/>
        <v/>
      </c>
      <c r="ED997" s="153" t="str">
        <f t="shared" si="788"/>
        <v/>
      </c>
      <c r="EE997" s="19" t="str">
        <f t="shared" si="789"/>
        <v/>
      </c>
      <c r="EF997" s="153" t="str">
        <f t="shared" si="790"/>
        <v/>
      </c>
      <c r="EG997" s="19" t="str">
        <f t="shared" si="791"/>
        <v/>
      </c>
      <c r="EH997" s="153" t="str">
        <f t="shared" si="792"/>
        <v/>
      </c>
      <c r="EI997" s="19" t="str">
        <f t="shared" si="793"/>
        <v/>
      </c>
      <c r="EJ997" s="153" t="str">
        <f t="shared" si="794"/>
        <v/>
      </c>
      <c r="EK997" s="19" t="str">
        <f t="shared" si="795"/>
        <v/>
      </c>
      <c r="EL997" s="153" t="str">
        <f t="shared" si="796"/>
        <v/>
      </c>
      <c r="EM997" s="19" t="str">
        <f t="shared" si="797"/>
        <v/>
      </c>
      <c r="EN997" s="153" t="str">
        <f t="shared" si="798"/>
        <v/>
      </c>
      <c r="EO997" s="19" t="str">
        <f t="shared" si="799"/>
        <v/>
      </c>
      <c r="EP997" s="153" t="str">
        <f t="shared" si="800"/>
        <v/>
      </c>
      <c r="EQ997" s="19" t="str">
        <f t="shared" si="801"/>
        <v/>
      </c>
      <c r="ER997" s="153" t="str">
        <f t="shared" si="802"/>
        <v/>
      </c>
      <c r="ES997" s="19" t="str">
        <f t="shared" si="803"/>
        <v/>
      </c>
      <c r="ET997" s="153" t="str">
        <f t="shared" si="804"/>
        <v/>
      </c>
    </row>
    <row r="998" spans="1:150" x14ac:dyDescent="0.25">
      <c r="A998" s="31"/>
      <c r="B998" s="91" t="str">
        <f t="shared" si="805"/>
        <v/>
      </c>
      <c r="C998" s="20" t="str">
        <f t="shared" si="765"/>
        <v/>
      </c>
      <c r="D998" s="97" t="str">
        <f t="shared" si="766"/>
        <v/>
      </c>
      <c r="E998" s="62" t="str">
        <f t="shared" si="806"/>
        <v/>
      </c>
      <c r="F998" s="31"/>
      <c r="G998" s="282"/>
      <c r="H998" s="283"/>
      <c r="I998" s="284"/>
      <c r="J998" s="285"/>
      <c r="K998" s="286"/>
      <c r="L998" s="287"/>
      <c r="M998" s="288"/>
      <c r="N998" s="287"/>
      <c r="O998" s="288"/>
      <c r="P998" s="287"/>
      <c r="Q998" s="288"/>
      <c r="R998" s="287"/>
      <c r="S998" s="288"/>
      <c r="T998" s="287"/>
      <c r="U998" s="288"/>
      <c r="V998" s="287"/>
      <c r="W998" s="288"/>
      <c r="X998" s="287"/>
      <c r="Y998" s="288"/>
      <c r="Z998" s="287"/>
      <c r="AA998" s="288"/>
      <c r="AB998" s="287"/>
      <c r="AC998" s="288"/>
      <c r="AD998" s="287"/>
      <c r="AE998" s="288"/>
      <c r="AF998" s="287"/>
      <c r="AG998" s="288"/>
      <c r="AH998" s="287"/>
      <c r="AI998" s="288"/>
      <c r="AJ998" s="287"/>
      <c r="AK998" s="288"/>
      <c r="AL998" s="287"/>
      <c r="AM998" s="288"/>
      <c r="AN998" s="287"/>
      <c r="AO998" s="288"/>
      <c r="AP998" s="287"/>
      <c r="AQ998" s="288"/>
      <c r="AR998" s="287"/>
      <c r="AS998" s="288"/>
      <c r="AT998" s="287"/>
      <c r="AU998" s="288"/>
      <c r="AV998" s="287"/>
      <c r="AW998" s="288"/>
      <c r="AX998" s="287"/>
      <c r="AY998" s="31"/>
      <c r="BA998" s="76" t="str">
        <f t="shared" si="807"/>
        <v/>
      </c>
      <c r="BC998" s="76" t="str">
        <f>IF('Stock List'!$K998="", "", 'Stock List'!$K998)</f>
        <v/>
      </c>
      <c r="BE998" s="106">
        <f>IFERROR(ROUND(((INDEX('Stock List'!$M$11:$M$1010, MATCH(L998, 'Stock List'!$K$11:$K$1010, 0))/INDEX('Stock List'!$L$11:$L$1010, MATCH(L998, 'Stock List'!$K$11:$K$1010, 0)))*K998), 2), 0)</f>
        <v>0</v>
      </c>
      <c r="BF998" s="20"/>
      <c r="BG998" s="20">
        <f>IFERROR(ROUND(((INDEX('Stock List'!$M$11:$M$1010, MATCH(N998, 'Stock List'!$K$11:$K$1010, 0))/INDEX('Stock List'!$L$11:$L$1010, MATCH(N998, 'Stock List'!$K$11:$K$1010, 0)))*M998), 2), 0)</f>
        <v>0</v>
      </c>
      <c r="BH998" s="20"/>
      <c r="BI998" s="20">
        <f>IFERROR(ROUND(((INDEX('Stock List'!$M$11:$M$1010, MATCH(P998, 'Stock List'!$K$11:$K$1010, 0))/INDEX('Stock List'!$L$11:$L$1010, MATCH(P998, 'Stock List'!$K$11:$K$1010, 0)))*O998), 2), 0)</f>
        <v>0</v>
      </c>
      <c r="BJ998" s="20"/>
      <c r="BK998" s="20">
        <f>IFERROR(ROUND(((INDEX('Stock List'!$M$11:$M$1010, MATCH(R998, 'Stock List'!$K$11:$K$1010, 0))/INDEX('Stock List'!$L$11:$L$1010, MATCH(R998, 'Stock List'!$K$11:$K$1010, 0)))*Q998), 2), 0)</f>
        <v>0</v>
      </c>
      <c r="BL998" s="20"/>
      <c r="BM998" s="20">
        <f>IFERROR(ROUND(((INDEX('Stock List'!$M$11:$M$1010, MATCH(T998, 'Stock List'!$K$11:$K$1010, 0))/INDEX('Stock List'!$L$11:$L$1010, MATCH(T998, 'Stock List'!$K$11:$K$1010, 0)))*S998), 2), 0)</f>
        <v>0</v>
      </c>
      <c r="BN998" s="20"/>
      <c r="BO998" s="20">
        <f>IFERROR(ROUND(((INDEX('Stock List'!$M$11:$M$1010, MATCH(V998, 'Stock List'!$K$11:$K$1010, 0))/INDEX('Stock List'!$L$11:$L$1010, MATCH(V998, 'Stock List'!$K$11:$K$1010, 0)))*U998), 2), 0)</f>
        <v>0</v>
      </c>
      <c r="BP998" s="20"/>
      <c r="BQ998" s="20">
        <f>IFERROR(ROUND(((INDEX('Stock List'!$M$11:$M$1010, MATCH(X998, 'Stock List'!$K$11:$K$1010, 0))/INDEX('Stock List'!$L$11:$L$1010, MATCH(X998, 'Stock List'!$K$11:$K$1010, 0)))*W998), 2), 0)</f>
        <v>0</v>
      </c>
      <c r="BR998" s="20"/>
      <c r="BS998" s="20">
        <f>IFERROR(ROUND(((INDEX('Stock List'!$M$11:$M$1010, MATCH(Z998, 'Stock List'!$K$11:$K$1010, 0))/INDEX('Stock List'!$L$11:$L$1010, MATCH(Z998, 'Stock List'!$K$11:$K$1010, 0)))*Y998), 2), 0)</f>
        <v>0</v>
      </c>
      <c r="BT998" s="20"/>
      <c r="BU998" s="20">
        <f>IFERROR(ROUND(((INDEX('Stock List'!$M$11:$M$1010, MATCH(AB998, 'Stock List'!$K$11:$K$1010, 0))/INDEX('Stock List'!$L$11:$L$1010, MATCH(AB998, 'Stock List'!$K$11:$K$1010, 0)))*AA998), 2), 0)</f>
        <v>0</v>
      </c>
      <c r="BV998" s="20"/>
      <c r="BW998" s="20">
        <f>IFERROR(ROUND(((INDEX('Stock List'!$M$11:$M$1010, MATCH(AD998, 'Stock List'!$K$11:$K$1010, 0))/INDEX('Stock List'!$L$11:$L$1010, MATCH(AD998, 'Stock List'!$K$11:$K$1010, 0)))*AC998), 2), 0)</f>
        <v>0</v>
      </c>
      <c r="BX998" s="20"/>
      <c r="BY998" s="20">
        <f>IFERROR(ROUND(((INDEX('Stock List'!$M$11:$M$1010, MATCH(AF998, 'Stock List'!$K$11:$K$1010, 0))/INDEX('Stock List'!$L$11:$L$1010, MATCH(AF998, 'Stock List'!$K$11:$K$1010, 0)))*AE998), 2), 0)</f>
        <v>0</v>
      </c>
      <c r="BZ998" s="20"/>
      <c r="CA998" s="20">
        <f>IFERROR(ROUND(((INDEX('Stock List'!$M$11:$M$1010, MATCH(AH998, 'Stock List'!$K$11:$K$1010, 0))/INDEX('Stock List'!$L$11:$L$1010, MATCH(AH998, 'Stock List'!$K$11:$K$1010, 0)))*AG998), 2), 0)</f>
        <v>0</v>
      </c>
      <c r="CB998" s="20"/>
      <c r="CC998" s="20">
        <f>IFERROR(ROUND(((INDEX('Stock List'!$M$11:$M$1010, MATCH(AJ998, 'Stock List'!$K$11:$K$1010, 0))/INDEX('Stock List'!$L$11:$L$1010, MATCH(AJ998, 'Stock List'!$K$11:$K$1010, 0)))*AI998), 2), 0)</f>
        <v>0</v>
      </c>
      <c r="CD998" s="20"/>
      <c r="CE998" s="20">
        <f>IFERROR(ROUND(((INDEX('Stock List'!$M$11:$M$1010, MATCH(AL998, 'Stock List'!$K$11:$K$1010, 0))/INDEX('Stock List'!$L$11:$L$1010, MATCH(AL998, 'Stock List'!$K$11:$K$1010, 0)))*AK998), 2), 0)</f>
        <v>0</v>
      </c>
      <c r="CF998" s="20"/>
      <c r="CG998" s="20">
        <f>IFERROR(ROUND(((INDEX('Stock List'!$M$11:$M$1010, MATCH(AN998, 'Stock List'!$K$11:$K$1010, 0))/INDEX('Stock List'!$L$11:$L$1010, MATCH(AN998, 'Stock List'!$K$11:$K$1010, 0)))*AM998), 2), 0)</f>
        <v>0</v>
      </c>
      <c r="CH998" s="20"/>
      <c r="CI998" s="20">
        <f>IFERROR(ROUND(((INDEX('Stock List'!$M$11:$M$1010, MATCH(AP998, 'Stock List'!$K$11:$K$1010, 0))/INDEX('Stock List'!$L$11:$L$1010, MATCH(AP998, 'Stock List'!$K$11:$K$1010, 0)))*AO998), 2), 0)</f>
        <v>0</v>
      </c>
      <c r="CJ998" s="20"/>
      <c r="CK998" s="20">
        <f>IFERROR(ROUND(((INDEX('Stock List'!$M$11:$M$1010, MATCH(AR998, 'Stock List'!$K$11:$K$1010, 0))/INDEX('Stock List'!$L$11:$L$1010, MATCH(AR998, 'Stock List'!$K$11:$K$1010, 0)))*AQ998), 2), 0)</f>
        <v>0</v>
      </c>
      <c r="CL998" s="20"/>
      <c r="CM998" s="20">
        <f>IFERROR(ROUND(((INDEX('Stock List'!$M$11:$M$1010, MATCH(AT998, 'Stock List'!$K$11:$K$1010, 0))/INDEX('Stock List'!$L$11:$L$1010, MATCH(AT998, 'Stock List'!$K$11:$K$1010, 0)))*AS998), 2), 0)</f>
        <v>0</v>
      </c>
      <c r="CN998" s="20"/>
      <c r="CO998" s="20">
        <f>IFERROR(ROUND(((INDEX('Stock List'!$M$11:$M$1010, MATCH(AV998, 'Stock List'!$K$11:$K$1010, 0))/INDEX('Stock List'!$L$11:$L$1010, MATCH(AV998, 'Stock List'!$K$11:$K$1010, 0)))*AU998), 2), 0)</f>
        <v>0</v>
      </c>
      <c r="CP998" s="20"/>
      <c r="CQ998" s="20">
        <f>IFERROR(ROUND(((INDEX('Stock List'!$M$11:$M$1010, MATCH(AX998, 'Stock List'!$K$11:$K$1010, 0))/INDEX('Stock List'!$L$11:$L$1010, MATCH(AX998, 'Stock List'!$K$11:$K$1010, 0)))*AW998), 2), 0)</f>
        <v>0</v>
      </c>
      <c r="CR998" s="22"/>
      <c r="CT998" s="106" t="str">
        <f t="shared" si="808"/>
        <v/>
      </c>
      <c r="CU998" s="22" t="str">
        <f t="shared" si="809"/>
        <v/>
      </c>
      <c r="CX998" s="106" t="str">
        <f t="shared" si="810"/>
        <v/>
      </c>
      <c r="CY998" s="20" t="str">
        <f t="shared" si="811"/>
        <v/>
      </c>
      <c r="CZ998" s="22" t="str">
        <f t="shared" si="812"/>
        <v/>
      </c>
      <c r="DB998" s="76" t="str">
        <f>IF($H998="", "", COUNTIF($G$11:$G$1010, "&gt;"&amp;$G998)+1+COUNTIF($G$11:$G998, $G998)-1)</f>
        <v/>
      </c>
      <c r="DC998" s="76" t="str">
        <f>IF($H998="", "", COUNTIF($CZ$11:$CZ$1010, "&gt;"&amp;$CZ998)+1+COUNTIF($CZ$11:$CZ998, $CZ998)-1)</f>
        <v/>
      </c>
      <c r="DE998" s="147" t="str">
        <f t="shared" si="813"/>
        <v/>
      </c>
      <c r="DF998" s="148"/>
      <c r="DG998" s="19" t="str">
        <f t="shared" si="814"/>
        <v/>
      </c>
      <c r="DH998" s="153" t="str">
        <f t="shared" si="815"/>
        <v/>
      </c>
      <c r="DI998" s="19" t="str">
        <f t="shared" si="767"/>
        <v/>
      </c>
      <c r="DJ998" s="153" t="str">
        <f t="shared" si="768"/>
        <v/>
      </c>
      <c r="DK998" s="19" t="str">
        <f t="shared" si="769"/>
        <v/>
      </c>
      <c r="DL998" s="153" t="str">
        <f t="shared" si="770"/>
        <v/>
      </c>
      <c r="DM998" s="19" t="str">
        <f t="shared" si="771"/>
        <v/>
      </c>
      <c r="DN998" s="153" t="str">
        <f t="shared" si="772"/>
        <v/>
      </c>
      <c r="DO998" s="19" t="str">
        <f t="shared" si="773"/>
        <v/>
      </c>
      <c r="DP998" s="153" t="str">
        <f t="shared" si="774"/>
        <v/>
      </c>
      <c r="DQ998" s="19" t="str">
        <f t="shared" si="775"/>
        <v/>
      </c>
      <c r="DR998" s="153" t="str">
        <f t="shared" si="776"/>
        <v/>
      </c>
      <c r="DS998" s="19" t="str">
        <f t="shared" si="777"/>
        <v/>
      </c>
      <c r="DT998" s="153" t="str">
        <f t="shared" si="778"/>
        <v/>
      </c>
      <c r="DU998" s="19" t="str">
        <f t="shared" si="779"/>
        <v/>
      </c>
      <c r="DV998" s="153" t="str">
        <f t="shared" si="780"/>
        <v/>
      </c>
      <c r="DW998" s="19" t="str">
        <f t="shared" si="781"/>
        <v/>
      </c>
      <c r="DX998" s="153" t="str">
        <f t="shared" si="782"/>
        <v/>
      </c>
      <c r="DY998" s="19" t="str">
        <f t="shared" si="783"/>
        <v/>
      </c>
      <c r="DZ998" s="153" t="str">
        <f t="shared" si="784"/>
        <v/>
      </c>
      <c r="EA998" s="19" t="str">
        <f t="shared" si="785"/>
        <v/>
      </c>
      <c r="EB998" s="153" t="str">
        <f t="shared" si="786"/>
        <v/>
      </c>
      <c r="EC998" s="19" t="str">
        <f t="shared" si="787"/>
        <v/>
      </c>
      <c r="ED998" s="153" t="str">
        <f t="shared" si="788"/>
        <v/>
      </c>
      <c r="EE998" s="19" t="str">
        <f t="shared" si="789"/>
        <v/>
      </c>
      <c r="EF998" s="153" t="str">
        <f t="shared" si="790"/>
        <v/>
      </c>
      <c r="EG998" s="19" t="str">
        <f t="shared" si="791"/>
        <v/>
      </c>
      <c r="EH998" s="153" t="str">
        <f t="shared" si="792"/>
        <v/>
      </c>
      <c r="EI998" s="19" t="str">
        <f t="shared" si="793"/>
        <v/>
      </c>
      <c r="EJ998" s="153" t="str">
        <f t="shared" si="794"/>
        <v/>
      </c>
      <c r="EK998" s="19" t="str">
        <f t="shared" si="795"/>
        <v/>
      </c>
      <c r="EL998" s="153" t="str">
        <f t="shared" si="796"/>
        <v/>
      </c>
      <c r="EM998" s="19" t="str">
        <f t="shared" si="797"/>
        <v/>
      </c>
      <c r="EN998" s="153" t="str">
        <f t="shared" si="798"/>
        <v/>
      </c>
      <c r="EO998" s="19" t="str">
        <f t="shared" si="799"/>
        <v/>
      </c>
      <c r="EP998" s="153" t="str">
        <f t="shared" si="800"/>
        <v/>
      </c>
      <c r="EQ998" s="19" t="str">
        <f t="shared" si="801"/>
        <v/>
      </c>
      <c r="ER998" s="153" t="str">
        <f t="shared" si="802"/>
        <v/>
      </c>
      <c r="ES998" s="19" t="str">
        <f t="shared" si="803"/>
        <v/>
      </c>
      <c r="ET998" s="153" t="str">
        <f t="shared" si="804"/>
        <v/>
      </c>
    </row>
    <row r="999" spans="1:150" x14ac:dyDescent="0.25">
      <c r="A999" s="31"/>
      <c r="B999" s="91" t="str">
        <f t="shared" si="805"/>
        <v/>
      </c>
      <c r="C999" s="20" t="str">
        <f t="shared" si="765"/>
        <v/>
      </c>
      <c r="D999" s="97" t="str">
        <f t="shared" si="766"/>
        <v/>
      </c>
      <c r="E999" s="62" t="str">
        <f t="shared" si="806"/>
        <v/>
      </c>
      <c r="F999" s="31"/>
      <c r="G999" s="282"/>
      <c r="H999" s="283"/>
      <c r="I999" s="284"/>
      <c r="J999" s="285"/>
      <c r="K999" s="286"/>
      <c r="L999" s="287"/>
      <c r="M999" s="288"/>
      <c r="N999" s="287"/>
      <c r="O999" s="288"/>
      <c r="P999" s="287"/>
      <c r="Q999" s="288"/>
      <c r="R999" s="287"/>
      <c r="S999" s="288"/>
      <c r="T999" s="287"/>
      <c r="U999" s="288"/>
      <c r="V999" s="287"/>
      <c r="W999" s="288"/>
      <c r="X999" s="287"/>
      <c r="Y999" s="288"/>
      <c r="Z999" s="287"/>
      <c r="AA999" s="288"/>
      <c r="AB999" s="287"/>
      <c r="AC999" s="288"/>
      <c r="AD999" s="287"/>
      <c r="AE999" s="288"/>
      <c r="AF999" s="287"/>
      <c r="AG999" s="288"/>
      <c r="AH999" s="287"/>
      <c r="AI999" s="288"/>
      <c r="AJ999" s="287"/>
      <c r="AK999" s="288"/>
      <c r="AL999" s="287"/>
      <c r="AM999" s="288"/>
      <c r="AN999" s="287"/>
      <c r="AO999" s="288"/>
      <c r="AP999" s="287"/>
      <c r="AQ999" s="288"/>
      <c r="AR999" s="287"/>
      <c r="AS999" s="288"/>
      <c r="AT999" s="287"/>
      <c r="AU999" s="288"/>
      <c r="AV999" s="287"/>
      <c r="AW999" s="288"/>
      <c r="AX999" s="287"/>
      <c r="AY999" s="31"/>
      <c r="BA999" s="76" t="str">
        <f t="shared" si="807"/>
        <v/>
      </c>
      <c r="BC999" s="76" t="str">
        <f>IF('Stock List'!$K999="", "", 'Stock List'!$K999)</f>
        <v/>
      </c>
      <c r="BE999" s="106">
        <f>IFERROR(ROUND(((INDEX('Stock List'!$M$11:$M$1010, MATCH(L999, 'Stock List'!$K$11:$K$1010, 0))/INDEX('Stock List'!$L$11:$L$1010, MATCH(L999, 'Stock List'!$K$11:$K$1010, 0)))*K999), 2), 0)</f>
        <v>0</v>
      </c>
      <c r="BF999" s="20"/>
      <c r="BG999" s="20">
        <f>IFERROR(ROUND(((INDEX('Stock List'!$M$11:$M$1010, MATCH(N999, 'Stock List'!$K$11:$K$1010, 0))/INDEX('Stock List'!$L$11:$L$1010, MATCH(N999, 'Stock List'!$K$11:$K$1010, 0)))*M999), 2), 0)</f>
        <v>0</v>
      </c>
      <c r="BH999" s="20"/>
      <c r="BI999" s="20">
        <f>IFERROR(ROUND(((INDEX('Stock List'!$M$11:$M$1010, MATCH(P999, 'Stock List'!$K$11:$K$1010, 0))/INDEX('Stock List'!$L$11:$L$1010, MATCH(P999, 'Stock List'!$K$11:$K$1010, 0)))*O999), 2), 0)</f>
        <v>0</v>
      </c>
      <c r="BJ999" s="20"/>
      <c r="BK999" s="20">
        <f>IFERROR(ROUND(((INDEX('Stock List'!$M$11:$M$1010, MATCH(R999, 'Stock List'!$K$11:$K$1010, 0))/INDEX('Stock List'!$L$11:$L$1010, MATCH(R999, 'Stock List'!$K$11:$K$1010, 0)))*Q999), 2), 0)</f>
        <v>0</v>
      </c>
      <c r="BL999" s="20"/>
      <c r="BM999" s="20">
        <f>IFERROR(ROUND(((INDEX('Stock List'!$M$11:$M$1010, MATCH(T999, 'Stock List'!$K$11:$K$1010, 0))/INDEX('Stock List'!$L$11:$L$1010, MATCH(T999, 'Stock List'!$K$11:$K$1010, 0)))*S999), 2), 0)</f>
        <v>0</v>
      </c>
      <c r="BN999" s="20"/>
      <c r="BO999" s="20">
        <f>IFERROR(ROUND(((INDEX('Stock List'!$M$11:$M$1010, MATCH(V999, 'Stock List'!$K$11:$K$1010, 0))/INDEX('Stock List'!$L$11:$L$1010, MATCH(V999, 'Stock List'!$K$11:$K$1010, 0)))*U999), 2), 0)</f>
        <v>0</v>
      </c>
      <c r="BP999" s="20"/>
      <c r="BQ999" s="20">
        <f>IFERROR(ROUND(((INDEX('Stock List'!$M$11:$M$1010, MATCH(X999, 'Stock List'!$K$11:$K$1010, 0))/INDEX('Stock List'!$L$11:$L$1010, MATCH(X999, 'Stock List'!$K$11:$K$1010, 0)))*W999), 2), 0)</f>
        <v>0</v>
      </c>
      <c r="BR999" s="20"/>
      <c r="BS999" s="20">
        <f>IFERROR(ROUND(((INDEX('Stock List'!$M$11:$M$1010, MATCH(Z999, 'Stock List'!$K$11:$K$1010, 0))/INDEX('Stock List'!$L$11:$L$1010, MATCH(Z999, 'Stock List'!$K$11:$K$1010, 0)))*Y999), 2), 0)</f>
        <v>0</v>
      </c>
      <c r="BT999" s="20"/>
      <c r="BU999" s="20">
        <f>IFERROR(ROUND(((INDEX('Stock List'!$M$11:$M$1010, MATCH(AB999, 'Stock List'!$K$11:$K$1010, 0))/INDEX('Stock List'!$L$11:$L$1010, MATCH(AB999, 'Stock List'!$K$11:$K$1010, 0)))*AA999), 2), 0)</f>
        <v>0</v>
      </c>
      <c r="BV999" s="20"/>
      <c r="BW999" s="20">
        <f>IFERROR(ROUND(((INDEX('Stock List'!$M$11:$M$1010, MATCH(AD999, 'Stock List'!$K$11:$K$1010, 0))/INDEX('Stock List'!$L$11:$L$1010, MATCH(AD999, 'Stock List'!$K$11:$K$1010, 0)))*AC999), 2), 0)</f>
        <v>0</v>
      </c>
      <c r="BX999" s="20"/>
      <c r="BY999" s="20">
        <f>IFERROR(ROUND(((INDEX('Stock List'!$M$11:$M$1010, MATCH(AF999, 'Stock List'!$K$11:$K$1010, 0))/INDEX('Stock List'!$L$11:$L$1010, MATCH(AF999, 'Stock List'!$K$11:$K$1010, 0)))*AE999), 2), 0)</f>
        <v>0</v>
      </c>
      <c r="BZ999" s="20"/>
      <c r="CA999" s="20">
        <f>IFERROR(ROUND(((INDEX('Stock List'!$M$11:$M$1010, MATCH(AH999, 'Stock List'!$K$11:$K$1010, 0))/INDEX('Stock List'!$L$11:$L$1010, MATCH(AH999, 'Stock List'!$K$11:$K$1010, 0)))*AG999), 2), 0)</f>
        <v>0</v>
      </c>
      <c r="CB999" s="20"/>
      <c r="CC999" s="20">
        <f>IFERROR(ROUND(((INDEX('Stock List'!$M$11:$M$1010, MATCH(AJ999, 'Stock List'!$K$11:$K$1010, 0))/INDEX('Stock List'!$L$11:$L$1010, MATCH(AJ999, 'Stock List'!$K$11:$K$1010, 0)))*AI999), 2), 0)</f>
        <v>0</v>
      </c>
      <c r="CD999" s="20"/>
      <c r="CE999" s="20">
        <f>IFERROR(ROUND(((INDEX('Stock List'!$M$11:$M$1010, MATCH(AL999, 'Stock List'!$K$11:$K$1010, 0))/INDEX('Stock List'!$L$11:$L$1010, MATCH(AL999, 'Stock List'!$K$11:$K$1010, 0)))*AK999), 2), 0)</f>
        <v>0</v>
      </c>
      <c r="CF999" s="20"/>
      <c r="CG999" s="20">
        <f>IFERROR(ROUND(((INDEX('Stock List'!$M$11:$M$1010, MATCH(AN999, 'Stock List'!$K$11:$K$1010, 0))/INDEX('Stock List'!$L$11:$L$1010, MATCH(AN999, 'Stock List'!$K$11:$K$1010, 0)))*AM999), 2), 0)</f>
        <v>0</v>
      </c>
      <c r="CH999" s="20"/>
      <c r="CI999" s="20">
        <f>IFERROR(ROUND(((INDEX('Stock List'!$M$11:$M$1010, MATCH(AP999, 'Stock List'!$K$11:$K$1010, 0))/INDEX('Stock List'!$L$11:$L$1010, MATCH(AP999, 'Stock List'!$K$11:$K$1010, 0)))*AO999), 2), 0)</f>
        <v>0</v>
      </c>
      <c r="CJ999" s="20"/>
      <c r="CK999" s="20">
        <f>IFERROR(ROUND(((INDEX('Stock List'!$M$11:$M$1010, MATCH(AR999, 'Stock List'!$K$11:$K$1010, 0))/INDEX('Stock List'!$L$11:$L$1010, MATCH(AR999, 'Stock List'!$K$11:$K$1010, 0)))*AQ999), 2), 0)</f>
        <v>0</v>
      </c>
      <c r="CL999" s="20"/>
      <c r="CM999" s="20">
        <f>IFERROR(ROUND(((INDEX('Stock List'!$M$11:$M$1010, MATCH(AT999, 'Stock List'!$K$11:$K$1010, 0))/INDEX('Stock List'!$L$11:$L$1010, MATCH(AT999, 'Stock List'!$K$11:$K$1010, 0)))*AS999), 2), 0)</f>
        <v>0</v>
      </c>
      <c r="CN999" s="20"/>
      <c r="CO999" s="20">
        <f>IFERROR(ROUND(((INDEX('Stock List'!$M$11:$M$1010, MATCH(AV999, 'Stock List'!$K$11:$K$1010, 0))/INDEX('Stock List'!$L$11:$L$1010, MATCH(AV999, 'Stock List'!$K$11:$K$1010, 0)))*AU999), 2), 0)</f>
        <v>0</v>
      </c>
      <c r="CP999" s="20"/>
      <c r="CQ999" s="20">
        <f>IFERROR(ROUND(((INDEX('Stock List'!$M$11:$M$1010, MATCH(AX999, 'Stock List'!$K$11:$K$1010, 0))/INDEX('Stock List'!$L$11:$L$1010, MATCH(AX999, 'Stock List'!$K$11:$K$1010, 0)))*AW999), 2), 0)</f>
        <v>0</v>
      </c>
      <c r="CR999" s="22"/>
      <c r="CT999" s="106" t="str">
        <f t="shared" si="808"/>
        <v/>
      </c>
      <c r="CU999" s="22" t="str">
        <f t="shared" si="809"/>
        <v/>
      </c>
      <c r="CX999" s="106" t="str">
        <f t="shared" si="810"/>
        <v/>
      </c>
      <c r="CY999" s="20" t="str">
        <f t="shared" si="811"/>
        <v/>
      </c>
      <c r="CZ999" s="22" t="str">
        <f t="shared" si="812"/>
        <v/>
      </c>
      <c r="DB999" s="76" t="str">
        <f>IF($H999="", "", COUNTIF($G$11:$G$1010, "&gt;"&amp;$G999)+1+COUNTIF($G$11:$G999, $G999)-1)</f>
        <v/>
      </c>
      <c r="DC999" s="76" t="str">
        <f>IF($H999="", "", COUNTIF($CZ$11:$CZ$1010, "&gt;"&amp;$CZ999)+1+COUNTIF($CZ$11:$CZ999, $CZ999)-1)</f>
        <v/>
      </c>
      <c r="DE999" s="147" t="str">
        <f t="shared" si="813"/>
        <v/>
      </c>
      <c r="DF999" s="148"/>
      <c r="DG999" s="19" t="str">
        <f t="shared" si="814"/>
        <v/>
      </c>
      <c r="DH999" s="153" t="str">
        <f t="shared" si="815"/>
        <v/>
      </c>
      <c r="DI999" s="19" t="str">
        <f t="shared" si="767"/>
        <v/>
      </c>
      <c r="DJ999" s="153" t="str">
        <f t="shared" si="768"/>
        <v/>
      </c>
      <c r="DK999" s="19" t="str">
        <f t="shared" si="769"/>
        <v/>
      </c>
      <c r="DL999" s="153" t="str">
        <f t="shared" si="770"/>
        <v/>
      </c>
      <c r="DM999" s="19" t="str">
        <f t="shared" si="771"/>
        <v/>
      </c>
      <c r="DN999" s="153" t="str">
        <f t="shared" si="772"/>
        <v/>
      </c>
      <c r="DO999" s="19" t="str">
        <f t="shared" si="773"/>
        <v/>
      </c>
      <c r="DP999" s="153" t="str">
        <f t="shared" si="774"/>
        <v/>
      </c>
      <c r="DQ999" s="19" t="str">
        <f t="shared" si="775"/>
        <v/>
      </c>
      <c r="DR999" s="153" t="str">
        <f t="shared" si="776"/>
        <v/>
      </c>
      <c r="DS999" s="19" t="str">
        <f t="shared" si="777"/>
        <v/>
      </c>
      <c r="DT999" s="153" t="str">
        <f t="shared" si="778"/>
        <v/>
      </c>
      <c r="DU999" s="19" t="str">
        <f t="shared" si="779"/>
        <v/>
      </c>
      <c r="DV999" s="153" t="str">
        <f t="shared" si="780"/>
        <v/>
      </c>
      <c r="DW999" s="19" t="str">
        <f t="shared" si="781"/>
        <v/>
      </c>
      <c r="DX999" s="153" t="str">
        <f t="shared" si="782"/>
        <v/>
      </c>
      <c r="DY999" s="19" t="str">
        <f t="shared" si="783"/>
        <v/>
      </c>
      <c r="DZ999" s="153" t="str">
        <f t="shared" si="784"/>
        <v/>
      </c>
      <c r="EA999" s="19" t="str">
        <f t="shared" si="785"/>
        <v/>
      </c>
      <c r="EB999" s="153" t="str">
        <f t="shared" si="786"/>
        <v/>
      </c>
      <c r="EC999" s="19" t="str">
        <f t="shared" si="787"/>
        <v/>
      </c>
      <c r="ED999" s="153" t="str">
        <f t="shared" si="788"/>
        <v/>
      </c>
      <c r="EE999" s="19" t="str">
        <f t="shared" si="789"/>
        <v/>
      </c>
      <c r="EF999" s="153" t="str">
        <f t="shared" si="790"/>
        <v/>
      </c>
      <c r="EG999" s="19" t="str">
        <f t="shared" si="791"/>
        <v/>
      </c>
      <c r="EH999" s="153" t="str">
        <f t="shared" si="792"/>
        <v/>
      </c>
      <c r="EI999" s="19" t="str">
        <f t="shared" si="793"/>
        <v/>
      </c>
      <c r="EJ999" s="153" t="str">
        <f t="shared" si="794"/>
        <v/>
      </c>
      <c r="EK999" s="19" t="str">
        <f t="shared" si="795"/>
        <v/>
      </c>
      <c r="EL999" s="153" t="str">
        <f t="shared" si="796"/>
        <v/>
      </c>
      <c r="EM999" s="19" t="str">
        <f t="shared" si="797"/>
        <v/>
      </c>
      <c r="EN999" s="153" t="str">
        <f t="shared" si="798"/>
        <v/>
      </c>
      <c r="EO999" s="19" t="str">
        <f t="shared" si="799"/>
        <v/>
      </c>
      <c r="EP999" s="153" t="str">
        <f t="shared" si="800"/>
        <v/>
      </c>
      <c r="EQ999" s="19" t="str">
        <f t="shared" si="801"/>
        <v/>
      </c>
      <c r="ER999" s="153" t="str">
        <f t="shared" si="802"/>
        <v/>
      </c>
      <c r="ES999" s="19" t="str">
        <f t="shared" si="803"/>
        <v/>
      </c>
      <c r="ET999" s="153" t="str">
        <f t="shared" si="804"/>
        <v/>
      </c>
    </row>
    <row r="1000" spans="1:150" x14ac:dyDescent="0.25">
      <c r="A1000" s="31"/>
      <c r="B1000" s="91" t="str">
        <f t="shared" si="805"/>
        <v/>
      </c>
      <c r="C1000" s="20" t="str">
        <f t="shared" si="765"/>
        <v/>
      </c>
      <c r="D1000" s="97" t="str">
        <f t="shared" si="766"/>
        <v/>
      </c>
      <c r="E1000" s="62" t="str">
        <f t="shared" si="806"/>
        <v/>
      </c>
      <c r="F1000" s="31"/>
      <c r="G1000" s="282"/>
      <c r="H1000" s="283"/>
      <c r="I1000" s="284"/>
      <c r="J1000" s="285"/>
      <c r="K1000" s="286"/>
      <c r="L1000" s="287"/>
      <c r="M1000" s="288"/>
      <c r="N1000" s="287"/>
      <c r="O1000" s="288"/>
      <c r="P1000" s="287"/>
      <c r="Q1000" s="288"/>
      <c r="R1000" s="287"/>
      <c r="S1000" s="288"/>
      <c r="T1000" s="287"/>
      <c r="U1000" s="288"/>
      <c r="V1000" s="287"/>
      <c r="W1000" s="288"/>
      <c r="X1000" s="287"/>
      <c r="Y1000" s="288"/>
      <c r="Z1000" s="287"/>
      <c r="AA1000" s="288"/>
      <c r="AB1000" s="287"/>
      <c r="AC1000" s="288"/>
      <c r="AD1000" s="287"/>
      <c r="AE1000" s="288"/>
      <c r="AF1000" s="287"/>
      <c r="AG1000" s="288"/>
      <c r="AH1000" s="287"/>
      <c r="AI1000" s="288"/>
      <c r="AJ1000" s="287"/>
      <c r="AK1000" s="288"/>
      <c r="AL1000" s="287"/>
      <c r="AM1000" s="288"/>
      <c r="AN1000" s="287"/>
      <c r="AO1000" s="288"/>
      <c r="AP1000" s="287"/>
      <c r="AQ1000" s="288"/>
      <c r="AR1000" s="287"/>
      <c r="AS1000" s="288"/>
      <c r="AT1000" s="287"/>
      <c r="AU1000" s="288"/>
      <c r="AV1000" s="287"/>
      <c r="AW1000" s="288"/>
      <c r="AX1000" s="287"/>
      <c r="AY1000" s="31"/>
      <c r="BA1000" s="76" t="str">
        <f t="shared" si="807"/>
        <v/>
      </c>
      <c r="BC1000" s="76" t="str">
        <f>IF('Stock List'!$K1000="", "", 'Stock List'!$K1000)</f>
        <v/>
      </c>
      <c r="BE1000" s="106">
        <f>IFERROR(ROUND(((INDEX('Stock List'!$M$11:$M$1010, MATCH(L1000, 'Stock List'!$K$11:$K$1010, 0))/INDEX('Stock List'!$L$11:$L$1010, MATCH(L1000, 'Stock List'!$K$11:$K$1010, 0)))*K1000), 2), 0)</f>
        <v>0</v>
      </c>
      <c r="BF1000" s="20"/>
      <c r="BG1000" s="20">
        <f>IFERROR(ROUND(((INDEX('Stock List'!$M$11:$M$1010, MATCH(N1000, 'Stock List'!$K$11:$K$1010, 0))/INDEX('Stock List'!$L$11:$L$1010, MATCH(N1000, 'Stock List'!$K$11:$K$1010, 0)))*M1000), 2), 0)</f>
        <v>0</v>
      </c>
      <c r="BH1000" s="20"/>
      <c r="BI1000" s="20">
        <f>IFERROR(ROUND(((INDEX('Stock List'!$M$11:$M$1010, MATCH(P1000, 'Stock List'!$K$11:$K$1010, 0))/INDEX('Stock List'!$L$11:$L$1010, MATCH(P1000, 'Stock List'!$K$11:$K$1010, 0)))*O1000), 2), 0)</f>
        <v>0</v>
      </c>
      <c r="BJ1000" s="20"/>
      <c r="BK1000" s="20">
        <f>IFERROR(ROUND(((INDEX('Stock List'!$M$11:$M$1010, MATCH(R1000, 'Stock List'!$K$11:$K$1010, 0))/INDEX('Stock List'!$L$11:$L$1010, MATCH(R1000, 'Stock List'!$K$11:$K$1010, 0)))*Q1000), 2), 0)</f>
        <v>0</v>
      </c>
      <c r="BL1000" s="20"/>
      <c r="BM1000" s="20">
        <f>IFERROR(ROUND(((INDEX('Stock List'!$M$11:$M$1010, MATCH(T1000, 'Stock List'!$K$11:$K$1010, 0))/INDEX('Stock List'!$L$11:$L$1010, MATCH(T1000, 'Stock List'!$K$11:$K$1010, 0)))*S1000), 2), 0)</f>
        <v>0</v>
      </c>
      <c r="BN1000" s="20"/>
      <c r="BO1000" s="20">
        <f>IFERROR(ROUND(((INDEX('Stock List'!$M$11:$M$1010, MATCH(V1000, 'Stock List'!$K$11:$K$1010, 0))/INDEX('Stock List'!$L$11:$L$1010, MATCH(V1000, 'Stock List'!$K$11:$K$1010, 0)))*U1000), 2), 0)</f>
        <v>0</v>
      </c>
      <c r="BP1000" s="20"/>
      <c r="BQ1000" s="20">
        <f>IFERROR(ROUND(((INDEX('Stock List'!$M$11:$M$1010, MATCH(X1000, 'Stock List'!$K$11:$K$1010, 0))/INDEX('Stock List'!$L$11:$L$1010, MATCH(X1000, 'Stock List'!$K$11:$K$1010, 0)))*W1000), 2), 0)</f>
        <v>0</v>
      </c>
      <c r="BR1000" s="20"/>
      <c r="BS1000" s="20">
        <f>IFERROR(ROUND(((INDEX('Stock List'!$M$11:$M$1010, MATCH(Z1000, 'Stock List'!$K$11:$K$1010, 0))/INDEX('Stock List'!$L$11:$L$1010, MATCH(Z1000, 'Stock List'!$K$11:$K$1010, 0)))*Y1000), 2), 0)</f>
        <v>0</v>
      </c>
      <c r="BT1000" s="20"/>
      <c r="BU1000" s="20">
        <f>IFERROR(ROUND(((INDEX('Stock List'!$M$11:$M$1010, MATCH(AB1000, 'Stock List'!$K$11:$K$1010, 0))/INDEX('Stock List'!$L$11:$L$1010, MATCH(AB1000, 'Stock List'!$K$11:$K$1010, 0)))*AA1000), 2), 0)</f>
        <v>0</v>
      </c>
      <c r="BV1000" s="20"/>
      <c r="BW1000" s="20">
        <f>IFERROR(ROUND(((INDEX('Stock List'!$M$11:$M$1010, MATCH(AD1000, 'Stock List'!$K$11:$K$1010, 0))/INDEX('Stock List'!$L$11:$L$1010, MATCH(AD1000, 'Stock List'!$K$11:$K$1010, 0)))*AC1000), 2), 0)</f>
        <v>0</v>
      </c>
      <c r="BX1000" s="20"/>
      <c r="BY1000" s="20">
        <f>IFERROR(ROUND(((INDEX('Stock List'!$M$11:$M$1010, MATCH(AF1000, 'Stock List'!$K$11:$K$1010, 0))/INDEX('Stock List'!$L$11:$L$1010, MATCH(AF1000, 'Stock List'!$K$11:$K$1010, 0)))*AE1000), 2), 0)</f>
        <v>0</v>
      </c>
      <c r="BZ1000" s="20"/>
      <c r="CA1000" s="20">
        <f>IFERROR(ROUND(((INDEX('Stock List'!$M$11:$M$1010, MATCH(AH1000, 'Stock List'!$K$11:$K$1010, 0))/INDEX('Stock List'!$L$11:$L$1010, MATCH(AH1000, 'Stock List'!$K$11:$K$1010, 0)))*AG1000), 2), 0)</f>
        <v>0</v>
      </c>
      <c r="CB1000" s="20"/>
      <c r="CC1000" s="20">
        <f>IFERROR(ROUND(((INDEX('Stock List'!$M$11:$M$1010, MATCH(AJ1000, 'Stock List'!$K$11:$K$1010, 0))/INDEX('Stock List'!$L$11:$L$1010, MATCH(AJ1000, 'Stock List'!$K$11:$K$1010, 0)))*AI1000), 2), 0)</f>
        <v>0</v>
      </c>
      <c r="CD1000" s="20"/>
      <c r="CE1000" s="20">
        <f>IFERROR(ROUND(((INDEX('Stock List'!$M$11:$M$1010, MATCH(AL1000, 'Stock List'!$K$11:$K$1010, 0))/INDEX('Stock List'!$L$11:$L$1010, MATCH(AL1000, 'Stock List'!$K$11:$K$1010, 0)))*AK1000), 2), 0)</f>
        <v>0</v>
      </c>
      <c r="CF1000" s="20"/>
      <c r="CG1000" s="20">
        <f>IFERROR(ROUND(((INDEX('Stock List'!$M$11:$M$1010, MATCH(AN1000, 'Stock List'!$K$11:$K$1010, 0))/INDEX('Stock List'!$L$11:$L$1010, MATCH(AN1000, 'Stock List'!$K$11:$K$1010, 0)))*AM1000), 2), 0)</f>
        <v>0</v>
      </c>
      <c r="CH1000" s="20"/>
      <c r="CI1000" s="20">
        <f>IFERROR(ROUND(((INDEX('Stock List'!$M$11:$M$1010, MATCH(AP1000, 'Stock List'!$K$11:$K$1010, 0))/INDEX('Stock List'!$L$11:$L$1010, MATCH(AP1000, 'Stock List'!$K$11:$K$1010, 0)))*AO1000), 2), 0)</f>
        <v>0</v>
      </c>
      <c r="CJ1000" s="20"/>
      <c r="CK1000" s="20">
        <f>IFERROR(ROUND(((INDEX('Stock List'!$M$11:$M$1010, MATCH(AR1000, 'Stock List'!$K$11:$K$1010, 0))/INDEX('Stock List'!$L$11:$L$1010, MATCH(AR1000, 'Stock List'!$K$11:$K$1010, 0)))*AQ1000), 2), 0)</f>
        <v>0</v>
      </c>
      <c r="CL1000" s="20"/>
      <c r="CM1000" s="20">
        <f>IFERROR(ROUND(((INDEX('Stock List'!$M$11:$M$1010, MATCH(AT1000, 'Stock List'!$K$11:$K$1010, 0))/INDEX('Stock List'!$L$11:$L$1010, MATCH(AT1000, 'Stock List'!$K$11:$K$1010, 0)))*AS1000), 2), 0)</f>
        <v>0</v>
      </c>
      <c r="CN1000" s="20"/>
      <c r="CO1000" s="20">
        <f>IFERROR(ROUND(((INDEX('Stock List'!$M$11:$M$1010, MATCH(AV1000, 'Stock List'!$K$11:$K$1010, 0))/INDEX('Stock List'!$L$11:$L$1010, MATCH(AV1000, 'Stock List'!$K$11:$K$1010, 0)))*AU1000), 2), 0)</f>
        <v>0</v>
      </c>
      <c r="CP1000" s="20"/>
      <c r="CQ1000" s="20">
        <f>IFERROR(ROUND(((INDEX('Stock List'!$M$11:$M$1010, MATCH(AX1000, 'Stock List'!$K$11:$K$1010, 0))/INDEX('Stock List'!$L$11:$L$1010, MATCH(AX1000, 'Stock List'!$K$11:$K$1010, 0)))*AW1000), 2), 0)</f>
        <v>0</v>
      </c>
      <c r="CR1000" s="22"/>
      <c r="CT1000" s="106" t="str">
        <f t="shared" si="808"/>
        <v/>
      </c>
      <c r="CU1000" s="22" t="str">
        <f t="shared" si="809"/>
        <v/>
      </c>
      <c r="CX1000" s="106" t="str">
        <f t="shared" si="810"/>
        <v/>
      </c>
      <c r="CY1000" s="20" t="str">
        <f t="shared" si="811"/>
        <v/>
      </c>
      <c r="CZ1000" s="22" t="str">
        <f t="shared" si="812"/>
        <v/>
      </c>
      <c r="DB1000" s="76" t="str">
        <f>IF($H1000="", "", COUNTIF($G$11:$G$1010, "&gt;"&amp;$G1000)+1+COUNTIF($G$11:$G1000, $G1000)-1)</f>
        <v/>
      </c>
      <c r="DC1000" s="76" t="str">
        <f>IF($H1000="", "", COUNTIF($CZ$11:$CZ$1010, "&gt;"&amp;$CZ1000)+1+COUNTIF($CZ$11:$CZ1000, $CZ1000)-1)</f>
        <v/>
      </c>
      <c r="DE1000" s="147" t="str">
        <f t="shared" si="813"/>
        <v/>
      </c>
      <c r="DF1000" s="148"/>
      <c r="DG1000" s="19" t="str">
        <f t="shared" si="814"/>
        <v/>
      </c>
      <c r="DH1000" s="153" t="str">
        <f t="shared" si="815"/>
        <v/>
      </c>
      <c r="DI1000" s="19" t="str">
        <f t="shared" si="767"/>
        <v/>
      </c>
      <c r="DJ1000" s="153" t="str">
        <f t="shared" si="768"/>
        <v/>
      </c>
      <c r="DK1000" s="19" t="str">
        <f t="shared" si="769"/>
        <v/>
      </c>
      <c r="DL1000" s="153" t="str">
        <f t="shared" si="770"/>
        <v/>
      </c>
      <c r="DM1000" s="19" t="str">
        <f t="shared" si="771"/>
        <v/>
      </c>
      <c r="DN1000" s="153" t="str">
        <f t="shared" si="772"/>
        <v/>
      </c>
      <c r="DO1000" s="19" t="str">
        <f t="shared" si="773"/>
        <v/>
      </c>
      <c r="DP1000" s="153" t="str">
        <f t="shared" si="774"/>
        <v/>
      </c>
      <c r="DQ1000" s="19" t="str">
        <f t="shared" si="775"/>
        <v/>
      </c>
      <c r="DR1000" s="153" t="str">
        <f t="shared" si="776"/>
        <v/>
      </c>
      <c r="DS1000" s="19" t="str">
        <f t="shared" si="777"/>
        <v/>
      </c>
      <c r="DT1000" s="153" t="str">
        <f t="shared" si="778"/>
        <v/>
      </c>
      <c r="DU1000" s="19" t="str">
        <f t="shared" si="779"/>
        <v/>
      </c>
      <c r="DV1000" s="153" t="str">
        <f t="shared" si="780"/>
        <v/>
      </c>
      <c r="DW1000" s="19" t="str">
        <f t="shared" si="781"/>
        <v/>
      </c>
      <c r="DX1000" s="153" t="str">
        <f t="shared" si="782"/>
        <v/>
      </c>
      <c r="DY1000" s="19" t="str">
        <f t="shared" si="783"/>
        <v/>
      </c>
      <c r="DZ1000" s="153" t="str">
        <f t="shared" si="784"/>
        <v/>
      </c>
      <c r="EA1000" s="19" t="str">
        <f t="shared" si="785"/>
        <v/>
      </c>
      <c r="EB1000" s="153" t="str">
        <f t="shared" si="786"/>
        <v/>
      </c>
      <c r="EC1000" s="19" t="str">
        <f t="shared" si="787"/>
        <v/>
      </c>
      <c r="ED1000" s="153" t="str">
        <f t="shared" si="788"/>
        <v/>
      </c>
      <c r="EE1000" s="19" t="str">
        <f t="shared" si="789"/>
        <v/>
      </c>
      <c r="EF1000" s="153" t="str">
        <f t="shared" si="790"/>
        <v/>
      </c>
      <c r="EG1000" s="19" t="str">
        <f t="shared" si="791"/>
        <v/>
      </c>
      <c r="EH1000" s="153" t="str">
        <f t="shared" si="792"/>
        <v/>
      </c>
      <c r="EI1000" s="19" t="str">
        <f t="shared" si="793"/>
        <v/>
      </c>
      <c r="EJ1000" s="153" t="str">
        <f t="shared" si="794"/>
        <v/>
      </c>
      <c r="EK1000" s="19" t="str">
        <f t="shared" si="795"/>
        <v/>
      </c>
      <c r="EL1000" s="153" t="str">
        <f t="shared" si="796"/>
        <v/>
      </c>
      <c r="EM1000" s="19" t="str">
        <f t="shared" si="797"/>
        <v/>
      </c>
      <c r="EN1000" s="153" t="str">
        <f t="shared" si="798"/>
        <v/>
      </c>
      <c r="EO1000" s="19" t="str">
        <f t="shared" si="799"/>
        <v/>
      </c>
      <c r="EP1000" s="153" t="str">
        <f t="shared" si="800"/>
        <v/>
      </c>
      <c r="EQ1000" s="19" t="str">
        <f t="shared" si="801"/>
        <v/>
      </c>
      <c r="ER1000" s="153" t="str">
        <f t="shared" si="802"/>
        <v/>
      </c>
      <c r="ES1000" s="19" t="str">
        <f t="shared" si="803"/>
        <v/>
      </c>
      <c r="ET1000" s="153" t="str">
        <f t="shared" si="804"/>
        <v/>
      </c>
    </row>
    <row r="1001" spans="1:150" x14ac:dyDescent="0.25">
      <c r="A1001" s="31"/>
      <c r="B1001" s="91" t="str">
        <f t="shared" si="805"/>
        <v/>
      </c>
      <c r="C1001" s="20" t="str">
        <f t="shared" si="765"/>
        <v/>
      </c>
      <c r="D1001" s="97" t="str">
        <f t="shared" si="766"/>
        <v/>
      </c>
      <c r="E1001" s="62" t="str">
        <f t="shared" si="806"/>
        <v/>
      </c>
      <c r="F1001" s="31"/>
      <c r="G1001" s="282"/>
      <c r="H1001" s="283"/>
      <c r="I1001" s="284"/>
      <c r="J1001" s="285"/>
      <c r="K1001" s="286"/>
      <c r="L1001" s="287"/>
      <c r="M1001" s="288"/>
      <c r="N1001" s="287"/>
      <c r="O1001" s="288"/>
      <c r="P1001" s="287"/>
      <c r="Q1001" s="288"/>
      <c r="R1001" s="287"/>
      <c r="S1001" s="288"/>
      <c r="T1001" s="287"/>
      <c r="U1001" s="288"/>
      <c r="V1001" s="287"/>
      <c r="W1001" s="288"/>
      <c r="X1001" s="287"/>
      <c r="Y1001" s="288"/>
      <c r="Z1001" s="287"/>
      <c r="AA1001" s="288"/>
      <c r="AB1001" s="287"/>
      <c r="AC1001" s="288"/>
      <c r="AD1001" s="287"/>
      <c r="AE1001" s="288"/>
      <c r="AF1001" s="287"/>
      <c r="AG1001" s="288"/>
      <c r="AH1001" s="287"/>
      <c r="AI1001" s="288"/>
      <c r="AJ1001" s="287"/>
      <c r="AK1001" s="288"/>
      <c r="AL1001" s="287"/>
      <c r="AM1001" s="288"/>
      <c r="AN1001" s="287"/>
      <c r="AO1001" s="288"/>
      <c r="AP1001" s="287"/>
      <c r="AQ1001" s="288"/>
      <c r="AR1001" s="287"/>
      <c r="AS1001" s="288"/>
      <c r="AT1001" s="287"/>
      <c r="AU1001" s="288"/>
      <c r="AV1001" s="287"/>
      <c r="AW1001" s="288"/>
      <c r="AX1001" s="287"/>
      <c r="AY1001" s="31"/>
      <c r="BA1001" s="76" t="str">
        <f t="shared" si="807"/>
        <v/>
      </c>
      <c r="BC1001" s="76" t="str">
        <f>IF('Stock List'!$K1001="", "", 'Stock List'!$K1001)</f>
        <v/>
      </c>
      <c r="BE1001" s="106">
        <f>IFERROR(ROUND(((INDEX('Stock List'!$M$11:$M$1010, MATCH(L1001, 'Stock List'!$K$11:$K$1010, 0))/INDEX('Stock List'!$L$11:$L$1010, MATCH(L1001, 'Stock List'!$K$11:$K$1010, 0)))*K1001), 2), 0)</f>
        <v>0</v>
      </c>
      <c r="BF1001" s="20"/>
      <c r="BG1001" s="20">
        <f>IFERROR(ROUND(((INDEX('Stock List'!$M$11:$M$1010, MATCH(N1001, 'Stock List'!$K$11:$K$1010, 0))/INDEX('Stock List'!$L$11:$L$1010, MATCH(N1001, 'Stock List'!$K$11:$K$1010, 0)))*M1001), 2), 0)</f>
        <v>0</v>
      </c>
      <c r="BH1001" s="20"/>
      <c r="BI1001" s="20">
        <f>IFERROR(ROUND(((INDEX('Stock List'!$M$11:$M$1010, MATCH(P1001, 'Stock List'!$K$11:$K$1010, 0))/INDEX('Stock List'!$L$11:$L$1010, MATCH(P1001, 'Stock List'!$K$11:$K$1010, 0)))*O1001), 2), 0)</f>
        <v>0</v>
      </c>
      <c r="BJ1001" s="20"/>
      <c r="BK1001" s="20">
        <f>IFERROR(ROUND(((INDEX('Stock List'!$M$11:$M$1010, MATCH(R1001, 'Stock List'!$K$11:$K$1010, 0))/INDEX('Stock List'!$L$11:$L$1010, MATCH(R1001, 'Stock List'!$K$11:$K$1010, 0)))*Q1001), 2), 0)</f>
        <v>0</v>
      </c>
      <c r="BL1001" s="20"/>
      <c r="BM1001" s="20">
        <f>IFERROR(ROUND(((INDEX('Stock List'!$M$11:$M$1010, MATCH(T1001, 'Stock List'!$K$11:$K$1010, 0))/INDEX('Stock List'!$L$11:$L$1010, MATCH(T1001, 'Stock List'!$K$11:$K$1010, 0)))*S1001), 2), 0)</f>
        <v>0</v>
      </c>
      <c r="BN1001" s="20"/>
      <c r="BO1001" s="20">
        <f>IFERROR(ROUND(((INDEX('Stock List'!$M$11:$M$1010, MATCH(V1001, 'Stock List'!$K$11:$K$1010, 0))/INDEX('Stock List'!$L$11:$L$1010, MATCH(V1001, 'Stock List'!$K$11:$K$1010, 0)))*U1001), 2), 0)</f>
        <v>0</v>
      </c>
      <c r="BP1001" s="20"/>
      <c r="BQ1001" s="20">
        <f>IFERROR(ROUND(((INDEX('Stock List'!$M$11:$M$1010, MATCH(X1001, 'Stock List'!$K$11:$K$1010, 0))/INDEX('Stock List'!$L$11:$L$1010, MATCH(X1001, 'Stock List'!$K$11:$K$1010, 0)))*W1001), 2), 0)</f>
        <v>0</v>
      </c>
      <c r="BR1001" s="20"/>
      <c r="BS1001" s="20">
        <f>IFERROR(ROUND(((INDEX('Stock List'!$M$11:$M$1010, MATCH(Z1001, 'Stock List'!$K$11:$K$1010, 0))/INDEX('Stock List'!$L$11:$L$1010, MATCH(Z1001, 'Stock List'!$K$11:$K$1010, 0)))*Y1001), 2), 0)</f>
        <v>0</v>
      </c>
      <c r="BT1001" s="20"/>
      <c r="BU1001" s="20">
        <f>IFERROR(ROUND(((INDEX('Stock List'!$M$11:$M$1010, MATCH(AB1001, 'Stock List'!$K$11:$K$1010, 0))/INDEX('Stock List'!$L$11:$L$1010, MATCH(AB1001, 'Stock List'!$K$11:$K$1010, 0)))*AA1001), 2), 0)</f>
        <v>0</v>
      </c>
      <c r="BV1001" s="20"/>
      <c r="BW1001" s="20">
        <f>IFERROR(ROUND(((INDEX('Stock List'!$M$11:$M$1010, MATCH(AD1001, 'Stock List'!$K$11:$K$1010, 0))/INDEX('Stock List'!$L$11:$L$1010, MATCH(AD1001, 'Stock List'!$K$11:$K$1010, 0)))*AC1001), 2), 0)</f>
        <v>0</v>
      </c>
      <c r="BX1001" s="20"/>
      <c r="BY1001" s="20">
        <f>IFERROR(ROUND(((INDEX('Stock List'!$M$11:$M$1010, MATCH(AF1001, 'Stock List'!$K$11:$K$1010, 0))/INDEX('Stock List'!$L$11:$L$1010, MATCH(AF1001, 'Stock List'!$K$11:$K$1010, 0)))*AE1001), 2), 0)</f>
        <v>0</v>
      </c>
      <c r="BZ1001" s="20"/>
      <c r="CA1001" s="20">
        <f>IFERROR(ROUND(((INDEX('Stock List'!$M$11:$M$1010, MATCH(AH1001, 'Stock List'!$K$11:$K$1010, 0))/INDEX('Stock List'!$L$11:$L$1010, MATCH(AH1001, 'Stock List'!$K$11:$K$1010, 0)))*AG1001), 2), 0)</f>
        <v>0</v>
      </c>
      <c r="CB1001" s="20"/>
      <c r="CC1001" s="20">
        <f>IFERROR(ROUND(((INDEX('Stock List'!$M$11:$M$1010, MATCH(AJ1001, 'Stock List'!$K$11:$K$1010, 0))/INDEX('Stock List'!$L$11:$L$1010, MATCH(AJ1001, 'Stock List'!$K$11:$K$1010, 0)))*AI1001), 2), 0)</f>
        <v>0</v>
      </c>
      <c r="CD1001" s="20"/>
      <c r="CE1001" s="20">
        <f>IFERROR(ROUND(((INDEX('Stock List'!$M$11:$M$1010, MATCH(AL1001, 'Stock List'!$K$11:$K$1010, 0))/INDEX('Stock List'!$L$11:$L$1010, MATCH(AL1001, 'Stock List'!$K$11:$K$1010, 0)))*AK1001), 2), 0)</f>
        <v>0</v>
      </c>
      <c r="CF1001" s="20"/>
      <c r="CG1001" s="20">
        <f>IFERROR(ROUND(((INDEX('Stock List'!$M$11:$M$1010, MATCH(AN1001, 'Stock List'!$K$11:$K$1010, 0))/INDEX('Stock List'!$L$11:$L$1010, MATCH(AN1001, 'Stock List'!$K$11:$K$1010, 0)))*AM1001), 2), 0)</f>
        <v>0</v>
      </c>
      <c r="CH1001" s="20"/>
      <c r="CI1001" s="20">
        <f>IFERROR(ROUND(((INDEX('Stock List'!$M$11:$M$1010, MATCH(AP1001, 'Stock List'!$K$11:$K$1010, 0))/INDEX('Stock List'!$L$11:$L$1010, MATCH(AP1001, 'Stock List'!$K$11:$K$1010, 0)))*AO1001), 2), 0)</f>
        <v>0</v>
      </c>
      <c r="CJ1001" s="20"/>
      <c r="CK1001" s="20">
        <f>IFERROR(ROUND(((INDEX('Stock List'!$M$11:$M$1010, MATCH(AR1001, 'Stock List'!$K$11:$K$1010, 0))/INDEX('Stock List'!$L$11:$L$1010, MATCH(AR1001, 'Stock List'!$K$11:$K$1010, 0)))*AQ1001), 2), 0)</f>
        <v>0</v>
      </c>
      <c r="CL1001" s="20"/>
      <c r="CM1001" s="20">
        <f>IFERROR(ROUND(((INDEX('Stock List'!$M$11:$M$1010, MATCH(AT1001, 'Stock List'!$K$11:$K$1010, 0))/INDEX('Stock List'!$L$11:$L$1010, MATCH(AT1001, 'Stock List'!$K$11:$K$1010, 0)))*AS1001), 2), 0)</f>
        <v>0</v>
      </c>
      <c r="CN1001" s="20"/>
      <c r="CO1001" s="20">
        <f>IFERROR(ROUND(((INDEX('Stock List'!$M$11:$M$1010, MATCH(AV1001, 'Stock List'!$K$11:$K$1010, 0))/INDEX('Stock List'!$L$11:$L$1010, MATCH(AV1001, 'Stock List'!$K$11:$K$1010, 0)))*AU1001), 2), 0)</f>
        <v>0</v>
      </c>
      <c r="CP1001" s="20"/>
      <c r="CQ1001" s="20">
        <f>IFERROR(ROUND(((INDEX('Stock List'!$M$11:$M$1010, MATCH(AX1001, 'Stock List'!$K$11:$K$1010, 0))/INDEX('Stock List'!$L$11:$L$1010, MATCH(AX1001, 'Stock List'!$K$11:$K$1010, 0)))*AW1001), 2), 0)</f>
        <v>0</v>
      </c>
      <c r="CR1001" s="22"/>
      <c r="CT1001" s="106" t="str">
        <f t="shared" si="808"/>
        <v/>
      </c>
      <c r="CU1001" s="22" t="str">
        <f t="shared" si="809"/>
        <v/>
      </c>
      <c r="CX1001" s="106" t="str">
        <f t="shared" si="810"/>
        <v/>
      </c>
      <c r="CY1001" s="20" t="str">
        <f t="shared" si="811"/>
        <v/>
      </c>
      <c r="CZ1001" s="22" t="str">
        <f t="shared" si="812"/>
        <v/>
      </c>
      <c r="DB1001" s="76" t="str">
        <f>IF($H1001="", "", COUNTIF($G$11:$G$1010, "&gt;"&amp;$G1001)+1+COUNTIF($G$11:$G1001, $G1001)-1)</f>
        <v/>
      </c>
      <c r="DC1001" s="76" t="str">
        <f>IF($H1001="", "", COUNTIF($CZ$11:$CZ$1010, "&gt;"&amp;$CZ1001)+1+COUNTIF($CZ$11:$CZ1001, $CZ1001)-1)</f>
        <v/>
      </c>
      <c r="DE1001" s="147" t="str">
        <f t="shared" si="813"/>
        <v/>
      </c>
      <c r="DF1001" s="148"/>
      <c r="DG1001" s="19" t="str">
        <f t="shared" si="814"/>
        <v/>
      </c>
      <c r="DH1001" s="153" t="str">
        <f t="shared" si="815"/>
        <v/>
      </c>
      <c r="DI1001" s="19" t="str">
        <f t="shared" si="767"/>
        <v/>
      </c>
      <c r="DJ1001" s="153" t="str">
        <f t="shared" si="768"/>
        <v/>
      </c>
      <c r="DK1001" s="19" t="str">
        <f t="shared" si="769"/>
        <v/>
      </c>
      <c r="DL1001" s="153" t="str">
        <f t="shared" si="770"/>
        <v/>
      </c>
      <c r="DM1001" s="19" t="str">
        <f t="shared" si="771"/>
        <v/>
      </c>
      <c r="DN1001" s="153" t="str">
        <f t="shared" si="772"/>
        <v/>
      </c>
      <c r="DO1001" s="19" t="str">
        <f t="shared" si="773"/>
        <v/>
      </c>
      <c r="DP1001" s="153" t="str">
        <f t="shared" si="774"/>
        <v/>
      </c>
      <c r="DQ1001" s="19" t="str">
        <f t="shared" si="775"/>
        <v/>
      </c>
      <c r="DR1001" s="153" t="str">
        <f t="shared" si="776"/>
        <v/>
      </c>
      <c r="DS1001" s="19" t="str">
        <f t="shared" si="777"/>
        <v/>
      </c>
      <c r="DT1001" s="153" t="str">
        <f t="shared" si="778"/>
        <v/>
      </c>
      <c r="DU1001" s="19" t="str">
        <f t="shared" si="779"/>
        <v/>
      </c>
      <c r="DV1001" s="153" t="str">
        <f t="shared" si="780"/>
        <v/>
      </c>
      <c r="DW1001" s="19" t="str">
        <f t="shared" si="781"/>
        <v/>
      </c>
      <c r="DX1001" s="153" t="str">
        <f t="shared" si="782"/>
        <v/>
      </c>
      <c r="DY1001" s="19" t="str">
        <f t="shared" si="783"/>
        <v/>
      </c>
      <c r="DZ1001" s="153" t="str">
        <f t="shared" si="784"/>
        <v/>
      </c>
      <c r="EA1001" s="19" t="str">
        <f t="shared" si="785"/>
        <v/>
      </c>
      <c r="EB1001" s="153" t="str">
        <f t="shared" si="786"/>
        <v/>
      </c>
      <c r="EC1001" s="19" t="str">
        <f t="shared" si="787"/>
        <v/>
      </c>
      <c r="ED1001" s="153" t="str">
        <f t="shared" si="788"/>
        <v/>
      </c>
      <c r="EE1001" s="19" t="str">
        <f t="shared" si="789"/>
        <v/>
      </c>
      <c r="EF1001" s="153" t="str">
        <f t="shared" si="790"/>
        <v/>
      </c>
      <c r="EG1001" s="19" t="str">
        <f t="shared" si="791"/>
        <v/>
      </c>
      <c r="EH1001" s="153" t="str">
        <f t="shared" si="792"/>
        <v/>
      </c>
      <c r="EI1001" s="19" t="str">
        <f t="shared" si="793"/>
        <v/>
      </c>
      <c r="EJ1001" s="153" t="str">
        <f t="shared" si="794"/>
        <v/>
      </c>
      <c r="EK1001" s="19" t="str">
        <f t="shared" si="795"/>
        <v/>
      </c>
      <c r="EL1001" s="153" t="str">
        <f t="shared" si="796"/>
        <v/>
      </c>
      <c r="EM1001" s="19" t="str">
        <f t="shared" si="797"/>
        <v/>
      </c>
      <c r="EN1001" s="153" t="str">
        <f t="shared" si="798"/>
        <v/>
      </c>
      <c r="EO1001" s="19" t="str">
        <f t="shared" si="799"/>
        <v/>
      </c>
      <c r="EP1001" s="153" t="str">
        <f t="shared" si="800"/>
        <v/>
      </c>
      <c r="EQ1001" s="19" t="str">
        <f t="shared" si="801"/>
        <v/>
      </c>
      <c r="ER1001" s="153" t="str">
        <f t="shared" si="802"/>
        <v/>
      </c>
      <c r="ES1001" s="19" t="str">
        <f t="shared" si="803"/>
        <v/>
      </c>
      <c r="ET1001" s="153" t="str">
        <f t="shared" si="804"/>
        <v/>
      </c>
    </row>
    <row r="1002" spans="1:150" x14ac:dyDescent="0.25">
      <c r="A1002" s="31"/>
      <c r="B1002" s="91" t="str">
        <f t="shared" si="805"/>
        <v/>
      </c>
      <c r="C1002" s="20" t="str">
        <f t="shared" si="765"/>
        <v/>
      </c>
      <c r="D1002" s="97" t="str">
        <f t="shared" si="766"/>
        <v/>
      </c>
      <c r="E1002" s="62" t="str">
        <f t="shared" si="806"/>
        <v/>
      </c>
      <c r="F1002" s="31"/>
      <c r="G1002" s="282"/>
      <c r="H1002" s="283"/>
      <c r="I1002" s="284"/>
      <c r="J1002" s="285"/>
      <c r="K1002" s="286"/>
      <c r="L1002" s="287"/>
      <c r="M1002" s="288"/>
      <c r="N1002" s="287"/>
      <c r="O1002" s="288"/>
      <c r="P1002" s="287"/>
      <c r="Q1002" s="288"/>
      <c r="R1002" s="287"/>
      <c r="S1002" s="288"/>
      <c r="T1002" s="287"/>
      <c r="U1002" s="288"/>
      <c r="V1002" s="287"/>
      <c r="W1002" s="288"/>
      <c r="X1002" s="287"/>
      <c r="Y1002" s="288"/>
      <c r="Z1002" s="287"/>
      <c r="AA1002" s="288"/>
      <c r="AB1002" s="287"/>
      <c r="AC1002" s="288"/>
      <c r="AD1002" s="287"/>
      <c r="AE1002" s="288"/>
      <c r="AF1002" s="287"/>
      <c r="AG1002" s="288"/>
      <c r="AH1002" s="287"/>
      <c r="AI1002" s="288"/>
      <c r="AJ1002" s="287"/>
      <c r="AK1002" s="288"/>
      <c r="AL1002" s="287"/>
      <c r="AM1002" s="288"/>
      <c r="AN1002" s="287"/>
      <c r="AO1002" s="288"/>
      <c r="AP1002" s="287"/>
      <c r="AQ1002" s="288"/>
      <c r="AR1002" s="287"/>
      <c r="AS1002" s="288"/>
      <c r="AT1002" s="287"/>
      <c r="AU1002" s="288"/>
      <c r="AV1002" s="287"/>
      <c r="AW1002" s="288"/>
      <c r="AX1002" s="287"/>
      <c r="AY1002" s="31"/>
      <c r="BA1002" s="76" t="str">
        <f t="shared" si="807"/>
        <v/>
      </c>
      <c r="BC1002" s="76" t="str">
        <f>IF('Stock List'!$K1002="", "", 'Stock List'!$K1002)</f>
        <v/>
      </c>
      <c r="BE1002" s="106">
        <f>IFERROR(ROUND(((INDEX('Stock List'!$M$11:$M$1010, MATCH(L1002, 'Stock List'!$K$11:$K$1010, 0))/INDEX('Stock List'!$L$11:$L$1010, MATCH(L1002, 'Stock List'!$K$11:$K$1010, 0)))*K1002), 2), 0)</f>
        <v>0</v>
      </c>
      <c r="BF1002" s="20"/>
      <c r="BG1002" s="20">
        <f>IFERROR(ROUND(((INDEX('Stock List'!$M$11:$M$1010, MATCH(N1002, 'Stock List'!$K$11:$K$1010, 0))/INDEX('Stock List'!$L$11:$L$1010, MATCH(N1002, 'Stock List'!$K$11:$K$1010, 0)))*M1002), 2), 0)</f>
        <v>0</v>
      </c>
      <c r="BH1002" s="20"/>
      <c r="BI1002" s="20">
        <f>IFERROR(ROUND(((INDEX('Stock List'!$M$11:$M$1010, MATCH(P1002, 'Stock List'!$K$11:$K$1010, 0))/INDEX('Stock List'!$L$11:$L$1010, MATCH(P1002, 'Stock List'!$K$11:$K$1010, 0)))*O1002), 2), 0)</f>
        <v>0</v>
      </c>
      <c r="BJ1002" s="20"/>
      <c r="BK1002" s="20">
        <f>IFERROR(ROUND(((INDEX('Stock List'!$M$11:$M$1010, MATCH(R1002, 'Stock List'!$K$11:$K$1010, 0))/INDEX('Stock List'!$L$11:$L$1010, MATCH(R1002, 'Stock List'!$K$11:$K$1010, 0)))*Q1002), 2), 0)</f>
        <v>0</v>
      </c>
      <c r="BL1002" s="20"/>
      <c r="BM1002" s="20">
        <f>IFERROR(ROUND(((INDEX('Stock List'!$M$11:$M$1010, MATCH(T1002, 'Stock List'!$K$11:$K$1010, 0))/INDEX('Stock List'!$L$11:$L$1010, MATCH(T1002, 'Stock List'!$K$11:$K$1010, 0)))*S1002), 2), 0)</f>
        <v>0</v>
      </c>
      <c r="BN1002" s="20"/>
      <c r="BO1002" s="20">
        <f>IFERROR(ROUND(((INDEX('Stock List'!$M$11:$M$1010, MATCH(V1002, 'Stock List'!$K$11:$K$1010, 0))/INDEX('Stock List'!$L$11:$L$1010, MATCH(V1002, 'Stock List'!$K$11:$K$1010, 0)))*U1002), 2), 0)</f>
        <v>0</v>
      </c>
      <c r="BP1002" s="20"/>
      <c r="BQ1002" s="20">
        <f>IFERROR(ROUND(((INDEX('Stock List'!$M$11:$M$1010, MATCH(X1002, 'Stock List'!$K$11:$K$1010, 0))/INDEX('Stock List'!$L$11:$L$1010, MATCH(X1002, 'Stock List'!$K$11:$K$1010, 0)))*W1002), 2), 0)</f>
        <v>0</v>
      </c>
      <c r="BR1002" s="20"/>
      <c r="BS1002" s="20">
        <f>IFERROR(ROUND(((INDEX('Stock List'!$M$11:$M$1010, MATCH(Z1002, 'Stock List'!$K$11:$K$1010, 0))/INDEX('Stock List'!$L$11:$L$1010, MATCH(Z1002, 'Stock List'!$K$11:$K$1010, 0)))*Y1002), 2), 0)</f>
        <v>0</v>
      </c>
      <c r="BT1002" s="20"/>
      <c r="BU1002" s="20">
        <f>IFERROR(ROUND(((INDEX('Stock List'!$M$11:$M$1010, MATCH(AB1002, 'Stock List'!$K$11:$K$1010, 0))/INDEX('Stock List'!$L$11:$L$1010, MATCH(AB1002, 'Stock List'!$K$11:$K$1010, 0)))*AA1002), 2), 0)</f>
        <v>0</v>
      </c>
      <c r="BV1002" s="20"/>
      <c r="BW1002" s="20">
        <f>IFERROR(ROUND(((INDEX('Stock List'!$M$11:$M$1010, MATCH(AD1002, 'Stock List'!$K$11:$K$1010, 0))/INDEX('Stock List'!$L$11:$L$1010, MATCH(AD1002, 'Stock List'!$K$11:$K$1010, 0)))*AC1002), 2), 0)</f>
        <v>0</v>
      </c>
      <c r="BX1002" s="20"/>
      <c r="BY1002" s="20">
        <f>IFERROR(ROUND(((INDEX('Stock List'!$M$11:$M$1010, MATCH(AF1002, 'Stock List'!$K$11:$K$1010, 0))/INDEX('Stock List'!$L$11:$L$1010, MATCH(AF1002, 'Stock List'!$K$11:$K$1010, 0)))*AE1002), 2), 0)</f>
        <v>0</v>
      </c>
      <c r="BZ1002" s="20"/>
      <c r="CA1002" s="20">
        <f>IFERROR(ROUND(((INDEX('Stock List'!$M$11:$M$1010, MATCH(AH1002, 'Stock List'!$K$11:$K$1010, 0))/INDEX('Stock List'!$L$11:$L$1010, MATCH(AH1002, 'Stock List'!$K$11:$K$1010, 0)))*AG1002), 2), 0)</f>
        <v>0</v>
      </c>
      <c r="CB1002" s="20"/>
      <c r="CC1002" s="20">
        <f>IFERROR(ROUND(((INDEX('Stock List'!$M$11:$M$1010, MATCH(AJ1002, 'Stock List'!$K$11:$K$1010, 0))/INDEX('Stock List'!$L$11:$L$1010, MATCH(AJ1002, 'Stock List'!$K$11:$K$1010, 0)))*AI1002), 2), 0)</f>
        <v>0</v>
      </c>
      <c r="CD1002" s="20"/>
      <c r="CE1002" s="20">
        <f>IFERROR(ROUND(((INDEX('Stock List'!$M$11:$M$1010, MATCH(AL1002, 'Stock List'!$K$11:$K$1010, 0))/INDEX('Stock List'!$L$11:$L$1010, MATCH(AL1002, 'Stock List'!$K$11:$K$1010, 0)))*AK1002), 2), 0)</f>
        <v>0</v>
      </c>
      <c r="CF1002" s="20"/>
      <c r="CG1002" s="20">
        <f>IFERROR(ROUND(((INDEX('Stock List'!$M$11:$M$1010, MATCH(AN1002, 'Stock List'!$K$11:$K$1010, 0))/INDEX('Stock List'!$L$11:$L$1010, MATCH(AN1002, 'Stock List'!$K$11:$K$1010, 0)))*AM1002), 2), 0)</f>
        <v>0</v>
      </c>
      <c r="CH1002" s="20"/>
      <c r="CI1002" s="20">
        <f>IFERROR(ROUND(((INDEX('Stock List'!$M$11:$M$1010, MATCH(AP1002, 'Stock List'!$K$11:$K$1010, 0))/INDEX('Stock List'!$L$11:$L$1010, MATCH(AP1002, 'Stock List'!$K$11:$K$1010, 0)))*AO1002), 2), 0)</f>
        <v>0</v>
      </c>
      <c r="CJ1002" s="20"/>
      <c r="CK1002" s="20">
        <f>IFERROR(ROUND(((INDEX('Stock List'!$M$11:$M$1010, MATCH(AR1002, 'Stock List'!$K$11:$K$1010, 0))/INDEX('Stock List'!$L$11:$L$1010, MATCH(AR1002, 'Stock List'!$K$11:$K$1010, 0)))*AQ1002), 2), 0)</f>
        <v>0</v>
      </c>
      <c r="CL1002" s="20"/>
      <c r="CM1002" s="20">
        <f>IFERROR(ROUND(((INDEX('Stock List'!$M$11:$M$1010, MATCH(AT1002, 'Stock List'!$K$11:$K$1010, 0))/INDEX('Stock List'!$L$11:$L$1010, MATCH(AT1002, 'Stock List'!$K$11:$K$1010, 0)))*AS1002), 2), 0)</f>
        <v>0</v>
      </c>
      <c r="CN1002" s="20"/>
      <c r="CO1002" s="20">
        <f>IFERROR(ROUND(((INDEX('Stock List'!$M$11:$M$1010, MATCH(AV1002, 'Stock List'!$K$11:$K$1010, 0))/INDEX('Stock List'!$L$11:$L$1010, MATCH(AV1002, 'Stock List'!$K$11:$K$1010, 0)))*AU1002), 2), 0)</f>
        <v>0</v>
      </c>
      <c r="CP1002" s="20"/>
      <c r="CQ1002" s="20">
        <f>IFERROR(ROUND(((INDEX('Stock List'!$M$11:$M$1010, MATCH(AX1002, 'Stock List'!$K$11:$K$1010, 0))/INDEX('Stock List'!$L$11:$L$1010, MATCH(AX1002, 'Stock List'!$K$11:$K$1010, 0)))*AW1002), 2), 0)</f>
        <v>0</v>
      </c>
      <c r="CR1002" s="22"/>
      <c r="CT1002" s="106" t="str">
        <f t="shared" si="808"/>
        <v/>
      </c>
      <c r="CU1002" s="22" t="str">
        <f t="shared" si="809"/>
        <v/>
      </c>
      <c r="CX1002" s="106" t="str">
        <f t="shared" si="810"/>
        <v/>
      </c>
      <c r="CY1002" s="20" t="str">
        <f t="shared" si="811"/>
        <v/>
      </c>
      <c r="CZ1002" s="22" t="str">
        <f t="shared" si="812"/>
        <v/>
      </c>
      <c r="DB1002" s="76" t="str">
        <f>IF($H1002="", "", COUNTIF($G$11:$G$1010, "&gt;"&amp;$G1002)+1+COUNTIF($G$11:$G1002, $G1002)-1)</f>
        <v/>
      </c>
      <c r="DC1002" s="76" t="str">
        <f>IF($H1002="", "", COUNTIF($CZ$11:$CZ$1010, "&gt;"&amp;$CZ1002)+1+COUNTIF($CZ$11:$CZ1002, $CZ1002)-1)</f>
        <v/>
      </c>
      <c r="DE1002" s="147" t="str">
        <f t="shared" si="813"/>
        <v/>
      </c>
      <c r="DF1002" s="148"/>
      <c r="DG1002" s="19" t="str">
        <f t="shared" si="814"/>
        <v/>
      </c>
      <c r="DH1002" s="153" t="str">
        <f t="shared" si="815"/>
        <v/>
      </c>
      <c r="DI1002" s="19" t="str">
        <f t="shared" si="767"/>
        <v/>
      </c>
      <c r="DJ1002" s="153" t="str">
        <f t="shared" si="768"/>
        <v/>
      </c>
      <c r="DK1002" s="19" t="str">
        <f t="shared" si="769"/>
        <v/>
      </c>
      <c r="DL1002" s="153" t="str">
        <f t="shared" si="770"/>
        <v/>
      </c>
      <c r="DM1002" s="19" t="str">
        <f t="shared" si="771"/>
        <v/>
      </c>
      <c r="DN1002" s="153" t="str">
        <f t="shared" si="772"/>
        <v/>
      </c>
      <c r="DO1002" s="19" t="str">
        <f t="shared" si="773"/>
        <v/>
      </c>
      <c r="DP1002" s="153" t="str">
        <f t="shared" si="774"/>
        <v/>
      </c>
      <c r="DQ1002" s="19" t="str">
        <f t="shared" si="775"/>
        <v/>
      </c>
      <c r="DR1002" s="153" t="str">
        <f t="shared" si="776"/>
        <v/>
      </c>
      <c r="DS1002" s="19" t="str">
        <f t="shared" si="777"/>
        <v/>
      </c>
      <c r="DT1002" s="153" t="str">
        <f t="shared" si="778"/>
        <v/>
      </c>
      <c r="DU1002" s="19" t="str">
        <f t="shared" si="779"/>
        <v/>
      </c>
      <c r="DV1002" s="153" t="str">
        <f t="shared" si="780"/>
        <v/>
      </c>
      <c r="DW1002" s="19" t="str">
        <f t="shared" si="781"/>
        <v/>
      </c>
      <c r="DX1002" s="153" t="str">
        <f t="shared" si="782"/>
        <v/>
      </c>
      <c r="DY1002" s="19" t="str">
        <f t="shared" si="783"/>
        <v/>
      </c>
      <c r="DZ1002" s="153" t="str">
        <f t="shared" si="784"/>
        <v/>
      </c>
      <c r="EA1002" s="19" t="str">
        <f t="shared" si="785"/>
        <v/>
      </c>
      <c r="EB1002" s="153" t="str">
        <f t="shared" si="786"/>
        <v/>
      </c>
      <c r="EC1002" s="19" t="str">
        <f t="shared" si="787"/>
        <v/>
      </c>
      <c r="ED1002" s="153" t="str">
        <f t="shared" si="788"/>
        <v/>
      </c>
      <c r="EE1002" s="19" t="str">
        <f t="shared" si="789"/>
        <v/>
      </c>
      <c r="EF1002" s="153" t="str">
        <f t="shared" si="790"/>
        <v/>
      </c>
      <c r="EG1002" s="19" t="str">
        <f t="shared" si="791"/>
        <v/>
      </c>
      <c r="EH1002" s="153" t="str">
        <f t="shared" si="792"/>
        <v/>
      </c>
      <c r="EI1002" s="19" t="str">
        <f t="shared" si="793"/>
        <v/>
      </c>
      <c r="EJ1002" s="153" t="str">
        <f t="shared" si="794"/>
        <v/>
      </c>
      <c r="EK1002" s="19" t="str">
        <f t="shared" si="795"/>
        <v/>
      </c>
      <c r="EL1002" s="153" t="str">
        <f t="shared" si="796"/>
        <v/>
      </c>
      <c r="EM1002" s="19" t="str">
        <f t="shared" si="797"/>
        <v/>
      </c>
      <c r="EN1002" s="153" t="str">
        <f t="shared" si="798"/>
        <v/>
      </c>
      <c r="EO1002" s="19" t="str">
        <f t="shared" si="799"/>
        <v/>
      </c>
      <c r="EP1002" s="153" t="str">
        <f t="shared" si="800"/>
        <v/>
      </c>
      <c r="EQ1002" s="19" t="str">
        <f t="shared" si="801"/>
        <v/>
      </c>
      <c r="ER1002" s="153" t="str">
        <f t="shared" si="802"/>
        <v/>
      </c>
      <c r="ES1002" s="19" t="str">
        <f t="shared" si="803"/>
        <v/>
      </c>
      <c r="ET1002" s="153" t="str">
        <f t="shared" si="804"/>
        <v/>
      </c>
    </row>
    <row r="1003" spans="1:150" x14ac:dyDescent="0.25">
      <c r="A1003" s="31"/>
      <c r="B1003" s="91" t="str">
        <f t="shared" si="805"/>
        <v/>
      </c>
      <c r="C1003" s="20" t="str">
        <f t="shared" si="765"/>
        <v/>
      </c>
      <c r="D1003" s="97" t="str">
        <f t="shared" si="766"/>
        <v/>
      </c>
      <c r="E1003" s="62" t="str">
        <f t="shared" si="806"/>
        <v/>
      </c>
      <c r="F1003" s="31"/>
      <c r="G1003" s="282"/>
      <c r="H1003" s="283"/>
      <c r="I1003" s="284"/>
      <c r="J1003" s="285"/>
      <c r="K1003" s="286"/>
      <c r="L1003" s="287"/>
      <c r="M1003" s="288"/>
      <c r="N1003" s="287"/>
      <c r="O1003" s="288"/>
      <c r="P1003" s="287"/>
      <c r="Q1003" s="288"/>
      <c r="R1003" s="287"/>
      <c r="S1003" s="288"/>
      <c r="T1003" s="287"/>
      <c r="U1003" s="288"/>
      <c r="V1003" s="287"/>
      <c r="W1003" s="288"/>
      <c r="X1003" s="287"/>
      <c r="Y1003" s="288"/>
      <c r="Z1003" s="287"/>
      <c r="AA1003" s="288"/>
      <c r="AB1003" s="287"/>
      <c r="AC1003" s="288"/>
      <c r="AD1003" s="287"/>
      <c r="AE1003" s="288"/>
      <c r="AF1003" s="287"/>
      <c r="AG1003" s="288"/>
      <c r="AH1003" s="287"/>
      <c r="AI1003" s="288"/>
      <c r="AJ1003" s="287"/>
      <c r="AK1003" s="288"/>
      <c r="AL1003" s="287"/>
      <c r="AM1003" s="288"/>
      <c r="AN1003" s="287"/>
      <c r="AO1003" s="288"/>
      <c r="AP1003" s="287"/>
      <c r="AQ1003" s="288"/>
      <c r="AR1003" s="287"/>
      <c r="AS1003" s="288"/>
      <c r="AT1003" s="287"/>
      <c r="AU1003" s="288"/>
      <c r="AV1003" s="287"/>
      <c r="AW1003" s="288"/>
      <c r="AX1003" s="287"/>
      <c r="AY1003" s="31"/>
      <c r="BA1003" s="76" t="str">
        <f t="shared" si="807"/>
        <v/>
      </c>
      <c r="BC1003" s="76" t="str">
        <f>IF('Stock List'!$K1003="", "", 'Stock List'!$K1003)</f>
        <v/>
      </c>
      <c r="BE1003" s="106">
        <f>IFERROR(ROUND(((INDEX('Stock List'!$M$11:$M$1010, MATCH(L1003, 'Stock List'!$K$11:$K$1010, 0))/INDEX('Stock List'!$L$11:$L$1010, MATCH(L1003, 'Stock List'!$K$11:$K$1010, 0)))*K1003), 2), 0)</f>
        <v>0</v>
      </c>
      <c r="BF1003" s="20"/>
      <c r="BG1003" s="20">
        <f>IFERROR(ROUND(((INDEX('Stock List'!$M$11:$M$1010, MATCH(N1003, 'Stock List'!$K$11:$K$1010, 0))/INDEX('Stock List'!$L$11:$L$1010, MATCH(N1003, 'Stock List'!$K$11:$K$1010, 0)))*M1003), 2), 0)</f>
        <v>0</v>
      </c>
      <c r="BH1003" s="20"/>
      <c r="BI1003" s="20">
        <f>IFERROR(ROUND(((INDEX('Stock List'!$M$11:$M$1010, MATCH(P1003, 'Stock List'!$K$11:$K$1010, 0))/INDEX('Stock List'!$L$11:$L$1010, MATCH(P1003, 'Stock List'!$K$11:$K$1010, 0)))*O1003), 2), 0)</f>
        <v>0</v>
      </c>
      <c r="BJ1003" s="20"/>
      <c r="BK1003" s="20">
        <f>IFERROR(ROUND(((INDEX('Stock List'!$M$11:$M$1010, MATCH(R1003, 'Stock List'!$K$11:$K$1010, 0))/INDEX('Stock List'!$L$11:$L$1010, MATCH(R1003, 'Stock List'!$K$11:$K$1010, 0)))*Q1003), 2), 0)</f>
        <v>0</v>
      </c>
      <c r="BL1003" s="20"/>
      <c r="BM1003" s="20">
        <f>IFERROR(ROUND(((INDEX('Stock List'!$M$11:$M$1010, MATCH(T1003, 'Stock List'!$K$11:$K$1010, 0))/INDEX('Stock List'!$L$11:$L$1010, MATCH(T1003, 'Stock List'!$K$11:$K$1010, 0)))*S1003), 2), 0)</f>
        <v>0</v>
      </c>
      <c r="BN1003" s="20"/>
      <c r="BO1003" s="20">
        <f>IFERROR(ROUND(((INDEX('Stock List'!$M$11:$M$1010, MATCH(V1003, 'Stock List'!$K$11:$K$1010, 0))/INDEX('Stock List'!$L$11:$L$1010, MATCH(V1003, 'Stock List'!$K$11:$K$1010, 0)))*U1003), 2), 0)</f>
        <v>0</v>
      </c>
      <c r="BP1003" s="20"/>
      <c r="BQ1003" s="20">
        <f>IFERROR(ROUND(((INDEX('Stock List'!$M$11:$M$1010, MATCH(X1003, 'Stock List'!$K$11:$K$1010, 0))/INDEX('Stock List'!$L$11:$L$1010, MATCH(X1003, 'Stock List'!$K$11:$K$1010, 0)))*W1003), 2), 0)</f>
        <v>0</v>
      </c>
      <c r="BR1003" s="20"/>
      <c r="BS1003" s="20">
        <f>IFERROR(ROUND(((INDEX('Stock List'!$M$11:$M$1010, MATCH(Z1003, 'Stock List'!$K$11:$K$1010, 0))/INDEX('Stock List'!$L$11:$L$1010, MATCH(Z1003, 'Stock List'!$K$11:$K$1010, 0)))*Y1003), 2), 0)</f>
        <v>0</v>
      </c>
      <c r="BT1003" s="20"/>
      <c r="BU1003" s="20">
        <f>IFERROR(ROUND(((INDEX('Stock List'!$M$11:$M$1010, MATCH(AB1003, 'Stock List'!$K$11:$K$1010, 0))/INDEX('Stock List'!$L$11:$L$1010, MATCH(AB1003, 'Stock List'!$K$11:$K$1010, 0)))*AA1003), 2), 0)</f>
        <v>0</v>
      </c>
      <c r="BV1003" s="20"/>
      <c r="BW1003" s="20">
        <f>IFERROR(ROUND(((INDEX('Stock List'!$M$11:$M$1010, MATCH(AD1003, 'Stock List'!$K$11:$K$1010, 0))/INDEX('Stock List'!$L$11:$L$1010, MATCH(AD1003, 'Stock List'!$K$11:$K$1010, 0)))*AC1003), 2), 0)</f>
        <v>0</v>
      </c>
      <c r="BX1003" s="20"/>
      <c r="BY1003" s="20">
        <f>IFERROR(ROUND(((INDEX('Stock List'!$M$11:$M$1010, MATCH(AF1003, 'Stock List'!$K$11:$K$1010, 0))/INDEX('Stock List'!$L$11:$L$1010, MATCH(AF1003, 'Stock List'!$K$11:$K$1010, 0)))*AE1003), 2), 0)</f>
        <v>0</v>
      </c>
      <c r="BZ1003" s="20"/>
      <c r="CA1003" s="20">
        <f>IFERROR(ROUND(((INDEX('Stock List'!$M$11:$M$1010, MATCH(AH1003, 'Stock List'!$K$11:$K$1010, 0))/INDEX('Stock List'!$L$11:$L$1010, MATCH(AH1003, 'Stock List'!$K$11:$K$1010, 0)))*AG1003), 2), 0)</f>
        <v>0</v>
      </c>
      <c r="CB1003" s="20"/>
      <c r="CC1003" s="20">
        <f>IFERROR(ROUND(((INDEX('Stock List'!$M$11:$M$1010, MATCH(AJ1003, 'Stock List'!$K$11:$K$1010, 0))/INDEX('Stock List'!$L$11:$L$1010, MATCH(AJ1003, 'Stock List'!$K$11:$K$1010, 0)))*AI1003), 2), 0)</f>
        <v>0</v>
      </c>
      <c r="CD1003" s="20"/>
      <c r="CE1003" s="20">
        <f>IFERROR(ROUND(((INDEX('Stock List'!$M$11:$M$1010, MATCH(AL1003, 'Stock List'!$K$11:$K$1010, 0))/INDEX('Stock List'!$L$11:$L$1010, MATCH(AL1003, 'Stock List'!$K$11:$K$1010, 0)))*AK1003), 2), 0)</f>
        <v>0</v>
      </c>
      <c r="CF1003" s="20"/>
      <c r="CG1003" s="20">
        <f>IFERROR(ROUND(((INDEX('Stock List'!$M$11:$M$1010, MATCH(AN1003, 'Stock List'!$K$11:$K$1010, 0))/INDEX('Stock List'!$L$11:$L$1010, MATCH(AN1003, 'Stock List'!$K$11:$K$1010, 0)))*AM1003), 2), 0)</f>
        <v>0</v>
      </c>
      <c r="CH1003" s="20"/>
      <c r="CI1003" s="20">
        <f>IFERROR(ROUND(((INDEX('Stock List'!$M$11:$M$1010, MATCH(AP1003, 'Stock List'!$K$11:$K$1010, 0))/INDEX('Stock List'!$L$11:$L$1010, MATCH(AP1003, 'Stock List'!$K$11:$K$1010, 0)))*AO1003), 2), 0)</f>
        <v>0</v>
      </c>
      <c r="CJ1003" s="20"/>
      <c r="CK1003" s="20">
        <f>IFERROR(ROUND(((INDEX('Stock List'!$M$11:$M$1010, MATCH(AR1003, 'Stock List'!$K$11:$K$1010, 0))/INDEX('Stock List'!$L$11:$L$1010, MATCH(AR1003, 'Stock List'!$K$11:$K$1010, 0)))*AQ1003), 2), 0)</f>
        <v>0</v>
      </c>
      <c r="CL1003" s="20"/>
      <c r="CM1003" s="20">
        <f>IFERROR(ROUND(((INDEX('Stock List'!$M$11:$M$1010, MATCH(AT1003, 'Stock List'!$K$11:$K$1010, 0))/INDEX('Stock List'!$L$11:$L$1010, MATCH(AT1003, 'Stock List'!$K$11:$K$1010, 0)))*AS1003), 2), 0)</f>
        <v>0</v>
      </c>
      <c r="CN1003" s="20"/>
      <c r="CO1003" s="20">
        <f>IFERROR(ROUND(((INDEX('Stock List'!$M$11:$M$1010, MATCH(AV1003, 'Stock List'!$K$11:$K$1010, 0))/INDEX('Stock List'!$L$11:$L$1010, MATCH(AV1003, 'Stock List'!$K$11:$K$1010, 0)))*AU1003), 2), 0)</f>
        <v>0</v>
      </c>
      <c r="CP1003" s="20"/>
      <c r="CQ1003" s="20">
        <f>IFERROR(ROUND(((INDEX('Stock List'!$M$11:$M$1010, MATCH(AX1003, 'Stock List'!$K$11:$K$1010, 0))/INDEX('Stock List'!$L$11:$L$1010, MATCH(AX1003, 'Stock List'!$K$11:$K$1010, 0)))*AW1003), 2), 0)</f>
        <v>0</v>
      </c>
      <c r="CR1003" s="22"/>
      <c r="CT1003" s="106" t="str">
        <f t="shared" si="808"/>
        <v/>
      </c>
      <c r="CU1003" s="22" t="str">
        <f t="shared" si="809"/>
        <v/>
      </c>
      <c r="CX1003" s="106" t="str">
        <f t="shared" si="810"/>
        <v/>
      </c>
      <c r="CY1003" s="20" t="str">
        <f t="shared" si="811"/>
        <v/>
      </c>
      <c r="CZ1003" s="22" t="str">
        <f t="shared" si="812"/>
        <v/>
      </c>
      <c r="DB1003" s="76" t="str">
        <f>IF($H1003="", "", COUNTIF($G$11:$G$1010, "&gt;"&amp;$G1003)+1+COUNTIF($G$11:$G1003, $G1003)-1)</f>
        <v/>
      </c>
      <c r="DC1003" s="76" t="str">
        <f>IF($H1003="", "", COUNTIF($CZ$11:$CZ$1010, "&gt;"&amp;$CZ1003)+1+COUNTIF($CZ$11:$CZ1003, $CZ1003)-1)</f>
        <v/>
      </c>
      <c r="DE1003" s="147" t="str">
        <f t="shared" si="813"/>
        <v/>
      </c>
      <c r="DF1003" s="148"/>
      <c r="DG1003" s="19" t="str">
        <f t="shared" si="814"/>
        <v/>
      </c>
      <c r="DH1003" s="153" t="str">
        <f t="shared" si="815"/>
        <v/>
      </c>
      <c r="DI1003" s="19" t="str">
        <f t="shared" si="767"/>
        <v/>
      </c>
      <c r="DJ1003" s="153" t="str">
        <f t="shared" si="768"/>
        <v/>
      </c>
      <c r="DK1003" s="19" t="str">
        <f t="shared" si="769"/>
        <v/>
      </c>
      <c r="DL1003" s="153" t="str">
        <f t="shared" si="770"/>
        <v/>
      </c>
      <c r="DM1003" s="19" t="str">
        <f t="shared" si="771"/>
        <v/>
      </c>
      <c r="DN1003" s="153" t="str">
        <f t="shared" si="772"/>
        <v/>
      </c>
      <c r="DO1003" s="19" t="str">
        <f t="shared" si="773"/>
        <v/>
      </c>
      <c r="DP1003" s="153" t="str">
        <f t="shared" si="774"/>
        <v/>
      </c>
      <c r="DQ1003" s="19" t="str">
        <f t="shared" si="775"/>
        <v/>
      </c>
      <c r="DR1003" s="153" t="str">
        <f t="shared" si="776"/>
        <v/>
      </c>
      <c r="DS1003" s="19" t="str">
        <f t="shared" si="777"/>
        <v/>
      </c>
      <c r="DT1003" s="153" t="str">
        <f t="shared" si="778"/>
        <v/>
      </c>
      <c r="DU1003" s="19" t="str">
        <f t="shared" si="779"/>
        <v/>
      </c>
      <c r="DV1003" s="153" t="str">
        <f t="shared" si="780"/>
        <v/>
      </c>
      <c r="DW1003" s="19" t="str">
        <f t="shared" si="781"/>
        <v/>
      </c>
      <c r="DX1003" s="153" t="str">
        <f t="shared" si="782"/>
        <v/>
      </c>
      <c r="DY1003" s="19" t="str">
        <f t="shared" si="783"/>
        <v/>
      </c>
      <c r="DZ1003" s="153" t="str">
        <f t="shared" si="784"/>
        <v/>
      </c>
      <c r="EA1003" s="19" t="str">
        <f t="shared" si="785"/>
        <v/>
      </c>
      <c r="EB1003" s="153" t="str">
        <f t="shared" si="786"/>
        <v/>
      </c>
      <c r="EC1003" s="19" t="str">
        <f t="shared" si="787"/>
        <v/>
      </c>
      <c r="ED1003" s="153" t="str">
        <f t="shared" si="788"/>
        <v/>
      </c>
      <c r="EE1003" s="19" t="str">
        <f t="shared" si="789"/>
        <v/>
      </c>
      <c r="EF1003" s="153" t="str">
        <f t="shared" si="790"/>
        <v/>
      </c>
      <c r="EG1003" s="19" t="str">
        <f t="shared" si="791"/>
        <v/>
      </c>
      <c r="EH1003" s="153" t="str">
        <f t="shared" si="792"/>
        <v/>
      </c>
      <c r="EI1003" s="19" t="str">
        <f t="shared" si="793"/>
        <v/>
      </c>
      <c r="EJ1003" s="153" t="str">
        <f t="shared" si="794"/>
        <v/>
      </c>
      <c r="EK1003" s="19" t="str">
        <f t="shared" si="795"/>
        <v/>
      </c>
      <c r="EL1003" s="153" t="str">
        <f t="shared" si="796"/>
        <v/>
      </c>
      <c r="EM1003" s="19" t="str">
        <f t="shared" si="797"/>
        <v/>
      </c>
      <c r="EN1003" s="153" t="str">
        <f t="shared" si="798"/>
        <v/>
      </c>
      <c r="EO1003" s="19" t="str">
        <f t="shared" si="799"/>
        <v/>
      </c>
      <c r="EP1003" s="153" t="str">
        <f t="shared" si="800"/>
        <v/>
      </c>
      <c r="EQ1003" s="19" t="str">
        <f t="shared" si="801"/>
        <v/>
      </c>
      <c r="ER1003" s="153" t="str">
        <f t="shared" si="802"/>
        <v/>
      </c>
      <c r="ES1003" s="19" t="str">
        <f t="shared" si="803"/>
        <v/>
      </c>
      <c r="ET1003" s="153" t="str">
        <f t="shared" si="804"/>
        <v/>
      </c>
    </row>
    <row r="1004" spans="1:150" x14ac:dyDescent="0.25">
      <c r="A1004" s="31"/>
      <c r="B1004" s="91" t="str">
        <f t="shared" si="805"/>
        <v/>
      </c>
      <c r="C1004" s="20" t="str">
        <f t="shared" si="765"/>
        <v/>
      </c>
      <c r="D1004" s="97" t="str">
        <f t="shared" si="766"/>
        <v/>
      </c>
      <c r="E1004" s="62" t="str">
        <f t="shared" si="806"/>
        <v/>
      </c>
      <c r="F1004" s="31"/>
      <c r="G1004" s="282"/>
      <c r="H1004" s="283"/>
      <c r="I1004" s="284"/>
      <c r="J1004" s="285"/>
      <c r="K1004" s="286"/>
      <c r="L1004" s="287"/>
      <c r="M1004" s="288"/>
      <c r="N1004" s="287"/>
      <c r="O1004" s="288"/>
      <c r="P1004" s="287"/>
      <c r="Q1004" s="288"/>
      <c r="R1004" s="287"/>
      <c r="S1004" s="288"/>
      <c r="T1004" s="287"/>
      <c r="U1004" s="288"/>
      <c r="V1004" s="287"/>
      <c r="W1004" s="288"/>
      <c r="X1004" s="287"/>
      <c r="Y1004" s="288"/>
      <c r="Z1004" s="287"/>
      <c r="AA1004" s="288"/>
      <c r="AB1004" s="287"/>
      <c r="AC1004" s="288"/>
      <c r="AD1004" s="287"/>
      <c r="AE1004" s="288"/>
      <c r="AF1004" s="287"/>
      <c r="AG1004" s="288"/>
      <c r="AH1004" s="287"/>
      <c r="AI1004" s="288"/>
      <c r="AJ1004" s="287"/>
      <c r="AK1004" s="288"/>
      <c r="AL1004" s="287"/>
      <c r="AM1004" s="288"/>
      <c r="AN1004" s="287"/>
      <c r="AO1004" s="288"/>
      <c r="AP1004" s="287"/>
      <c r="AQ1004" s="288"/>
      <c r="AR1004" s="287"/>
      <c r="AS1004" s="288"/>
      <c r="AT1004" s="287"/>
      <c r="AU1004" s="288"/>
      <c r="AV1004" s="287"/>
      <c r="AW1004" s="288"/>
      <c r="AX1004" s="287"/>
      <c r="AY1004" s="31"/>
      <c r="BA1004" s="76" t="str">
        <f t="shared" si="807"/>
        <v/>
      </c>
      <c r="BC1004" s="76" t="str">
        <f>IF('Stock List'!$K1004="", "", 'Stock List'!$K1004)</f>
        <v/>
      </c>
      <c r="BE1004" s="106">
        <f>IFERROR(ROUND(((INDEX('Stock List'!$M$11:$M$1010, MATCH(L1004, 'Stock List'!$K$11:$K$1010, 0))/INDEX('Stock List'!$L$11:$L$1010, MATCH(L1004, 'Stock List'!$K$11:$K$1010, 0)))*K1004), 2), 0)</f>
        <v>0</v>
      </c>
      <c r="BF1004" s="20"/>
      <c r="BG1004" s="20">
        <f>IFERROR(ROUND(((INDEX('Stock List'!$M$11:$M$1010, MATCH(N1004, 'Stock List'!$K$11:$K$1010, 0))/INDEX('Stock List'!$L$11:$L$1010, MATCH(N1004, 'Stock List'!$K$11:$K$1010, 0)))*M1004), 2), 0)</f>
        <v>0</v>
      </c>
      <c r="BH1004" s="20"/>
      <c r="BI1004" s="20">
        <f>IFERROR(ROUND(((INDEX('Stock List'!$M$11:$M$1010, MATCH(P1004, 'Stock List'!$K$11:$K$1010, 0))/INDEX('Stock List'!$L$11:$L$1010, MATCH(P1004, 'Stock List'!$K$11:$K$1010, 0)))*O1004), 2), 0)</f>
        <v>0</v>
      </c>
      <c r="BJ1004" s="20"/>
      <c r="BK1004" s="20">
        <f>IFERROR(ROUND(((INDEX('Stock List'!$M$11:$M$1010, MATCH(R1004, 'Stock List'!$K$11:$K$1010, 0))/INDEX('Stock List'!$L$11:$L$1010, MATCH(R1004, 'Stock List'!$K$11:$K$1010, 0)))*Q1004), 2), 0)</f>
        <v>0</v>
      </c>
      <c r="BL1004" s="20"/>
      <c r="BM1004" s="20">
        <f>IFERROR(ROUND(((INDEX('Stock List'!$M$11:$M$1010, MATCH(T1004, 'Stock List'!$K$11:$K$1010, 0))/INDEX('Stock List'!$L$11:$L$1010, MATCH(T1004, 'Stock List'!$K$11:$K$1010, 0)))*S1004), 2), 0)</f>
        <v>0</v>
      </c>
      <c r="BN1004" s="20"/>
      <c r="BO1004" s="20">
        <f>IFERROR(ROUND(((INDEX('Stock List'!$M$11:$M$1010, MATCH(V1004, 'Stock List'!$K$11:$K$1010, 0))/INDEX('Stock List'!$L$11:$L$1010, MATCH(V1004, 'Stock List'!$K$11:$K$1010, 0)))*U1004), 2), 0)</f>
        <v>0</v>
      </c>
      <c r="BP1004" s="20"/>
      <c r="BQ1004" s="20">
        <f>IFERROR(ROUND(((INDEX('Stock List'!$M$11:$M$1010, MATCH(X1004, 'Stock List'!$K$11:$K$1010, 0))/INDEX('Stock List'!$L$11:$L$1010, MATCH(X1004, 'Stock List'!$K$11:$K$1010, 0)))*W1004), 2), 0)</f>
        <v>0</v>
      </c>
      <c r="BR1004" s="20"/>
      <c r="BS1004" s="20">
        <f>IFERROR(ROUND(((INDEX('Stock List'!$M$11:$M$1010, MATCH(Z1004, 'Stock List'!$K$11:$K$1010, 0))/INDEX('Stock List'!$L$11:$L$1010, MATCH(Z1004, 'Stock List'!$K$11:$K$1010, 0)))*Y1004), 2), 0)</f>
        <v>0</v>
      </c>
      <c r="BT1004" s="20"/>
      <c r="BU1004" s="20">
        <f>IFERROR(ROUND(((INDEX('Stock List'!$M$11:$M$1010, MATCH(AB1004, 'Stock List'!$K$11:$K$1010, 0))/INDEX('Stock List'!$L$11:$L$1010, MATCH(AB1004, 'Stock List'!$K$11:$K$1010, 0)))*AA1004), 2), 0)</f>
        <v>0</v>
      </c>
      <c r="BV1004" s="20"/>
      <c r="BW1004" s="20">
        <f>IFERROR(ROUND(((INDEX('Stock List'!$M$11:$M$1010, MATCH(AD1004, 'Stock List'!$K$11:$K$1010, 0))/INDEX('Stock List'!$L$11:$L$1010, MATCH(AD1004, 'Stock List'!$K$11:$K$1010, 0)))*AC1004), 2), 0)</f>
        <v>0</v>
      </c>
      <c r="BX1004" s="20"/>
      <c r="BY1004" s="20">
        <f>IFERROR(ROUND(((INDEX('Stock List'!$M$11:$M$1010, MATCH(AF1004, 'Stock List'!$K$11:$K$1010, 0))/INDEX('Stock List'!$L$11:$L$1010, MATCH(AF1004, 'Stock List'!$K$11:$K$1010, 0)))*AE1004), 2), 0)</f>
        <v>0</v>
      </c>
      <c r="BZ1004" s="20"/>
      <c r="CA1004" s="20">
        <f>IFERROR(ROUND(((INDEX('Stock List'!$M$11:$M$1010, MATCH(AH1004, 'Stock List'!$K$11:$K$1010, 0))/INDEX('Stock List'!$L$11:$L$1010, MATCH(AH1004, 'Stock List'!$K$11:$K$1010, 0)))*AG1004), 2), 0)</f>
        <v>0</v>
      </c>
      <c r="CB1004" s="20"/>
      <c r="CC1004" s="20">
        <f>IFERROR(ROUND(((INDEX('Stock List'!$M$11:$M$1010, MATCH(AJ1004, 'Stock List'!$K$11:$K$1010, 0))/INDEX('Stock List'!$L$11:$L$1010, MATCH(AJ1004, 'Stock List'!$K$11:$K$1010, 0)))*AI1004), 2), 0)</f>
        <v>0</v>
      </c>
      <c r="CD1004" s="20"/>
      <c r="CE1004" s="20">
        <f>IFERROR(ROUND(((INDEX('Stock List'!$M$11:$M$1010, MATCH(AL1004, 'Stock List'!$K$11:$K$1010, 0))/INDEX('Stock List'!$L$11:$L$1010, MATCH(AL1004, 'Stock List'!$K$11:$K$1010, 0)))*AK1004), 2), 0)</f>
        <v>0</v>
      </c>
      <c r="CF1004" s="20"/>
      <c r="CG1004" s="20">
        <f>IFERROR(ROUND(((INDEX('Stock List'!$M$11:$M$1010, MATCH(AN1004, 'Stock List'!$K$11:$K$1010, 0))/INDEX('Stock List'!$L$11:$L$1010, MATCH(AN1004, 'Stock List'!$K$11:$K$1010, 0)))*AM1004), 2), 0)</f>
        <v>0</v>
      </c>
      <c r="CH1004" s="20"/>
      <c r="CI1004" s="20">
        <f>IFERROR(ROUND(((INDEX('Stock List'!$M$11:$M$1010, MATCH(AP1004, 'Stock List'!$K$11:$K$1010, 0))/INDEX('Stock List'!$L$11:$L$1010, MATCH(AP1004, 'Stock List'!$K$11:$K$1010, 0)))*AO1004), 2), 0)</f>
        <v>0</v>
      </c>
      <c r="CJ1004" s="20"/>
      <c r="CK1004" s="20">
        <f>IFERROR(ROUND(((INDEX('Stock List'!$M$11:$M$1010, MATCH(AR1004, 'Stock List'!$K$11:$K$1010, 0))/INDEX('Stock List'!$L$11:$L$1010, MATCH(AR1004, 'Stock List'!$K$11:$K$1010, 0)))*AQ1004), 2), 0)</f>
        <v>0</v>
      </c>
      <c r="CL1004" s="20"/>
      <c r="CM1004" s="20">
        <f>IFERROR(ROUND(((INDEX('Stock List'!$M$11:$M$1010, MATCH(AT1004, 'Stock List'!$K$11:$K$1010, 0))/INDEX('Stock List'!$L$11:$L$1010, MATCH(AT1004, 'Stock List'!$K$11:$K$1010, 0)))*AS1004), 2), 0)</f>
        <v>0</v>
      </c>
      <c r="CN1004" s="20"/>
      <c r="CO1004" s="20">
        <f>IFERROR(ROUND(((INDEX('Stock List'!$M$11:$M$1010, MATCH(AV1004, 'Stock List'!$K$11:$K$1010, 0))/INDEX('Stock List'!$L$11:$L$1010, MATCH(AV1004, 'Stock List'!$K$11:$K$1010, 0)))*AU1004), 2), 0)</f>
        <v>0</v>
      </c>
      <c r="CP1004" s="20"/>
      <c r="CQ1004" s="20">
        <f>IFERROR(ROUND(((INDEX('Stock List'!$M$11:$M$1010, MATCH(AX1004, 'Stock List'!$K$11:$K$1010, 0))/INDEX('Stock List'!$L$11:$L$1010, MATCH(AX1004, 'Stock List'!$K$11:$K$1010, 0)))*AW1004), 2), 0)</f>
        <v>0</v>
      </c>
      <c r="CR1004" s="22"/>
      <c r="CT1004" s="106" t="str">
        <f t="shared" si="808"/>
        <v/>
      </c>
      <c r="CU1004" s="22" t="str">
        <f t="shared" si="809"/>
        <v/>
      </c>
      <c r="CX1004" s="106" t="str">
        <f t="shared" si="810"/>
        <v/>
      </c>
      <c r="CY1004" s="20" t="str">
        <f t="shared" si="811"/>
        <v/>
      </c>
      <c r="CZ1004" s="22" t="str">
        <f t="shared" si="812"/>
        <v/>
      </c>
      <c r="DB1004" s="76" t="str">
        <f>IF($H1004="", "", COUNTIF($G$11:$G$1010, "&gt;"&amp;$G1004)+1+COUNTIF($G$11:$G1004, $G1004)-1)</f>
        <v/>
      </c>
      <c r="DC1004" s="76" t="str">
        <f>IF($H1004="", "", COUNTIF($CZ$11:$CZ$1010, "&gt;"&amp;$CZ1004)+1+COUNTIF($CZ$11:$CZ1004, $CZ1004)-1)</f>
        <v/>
      </c>
      <c r="DE1004" s="147" t="str">
        <f t="shared" si="813"/>
        <v/>
      </c>
      <c r="DF1004" s="148"/>
      <c r="DG1004" s="19" t="str">
        <f t="shared" si="814"/>
        <v/>
      </c>
      <c r="DH1004" s="153" t="str">
        <f t="shared" si="815"/>
        <v/>
      </c>
      <c r="DI1004" s="19" t="str">
        <f t="shared" si="767"/>
        <v/>
      </c>
      <c r="DJ1004" s="153" t="str">
        <f t="shared" si="768"/>
        <v/>
      </c>
      <c r="DK1004" s="19" t="str">
        <f t="shared" si="769"/>
        <v/>
      </c>
      <c r="DL1004" s="153" t="str">
        <f t="shared" si="770"/>
        <v/>
      </c>
      <c r="DM1004" s="19" t="str">
        <f t="shared" si="771"/>
        <v/>
      </c>
      <c r="DN1004" s="153" t="str">
        <f t="shared" si="772"/>
        <v/>
      </c>
      <c r="DO1004" s="19" t="str">
        <f t="shared" si="773"/>
        <v/>
      </c>
      <c r="DP1004" s="153" t="str">
        <f t="shared" si="774"/>
        <v/>
      </c>
      <c r="DQ1004" s="19" t="str">
        <f t="shared" si="775"/>
        <v/>
      </c>
      <c r="DR1004" s="153" t="str">
        <f t="shared" si="776"/>
        <v/>
      </c>
      <c r="DS1004" s="19" t="str">
        <f t="shared" si="777"/>
        <v/>
      </c>
      <c r="DT1004" s="153" t="str">
        <f t="shared" si="778"/>
        <v/>
      </c>
      <c r="DU1004" s="19" t="str">
        <f t="shared" si="779"/>
        <v/>
      </c>
      <c r="DV1004" s="153" t="str">
        <f t="shared" si="780"/>
        <v/>
      </c>
      <c r="DW1004" s="19" t="str">
        <f t="shared" si="781"/>
        <v/>
      </c>
      <c r="DX1004" s="153" t="str">
        <f t="shared" si="782"/>
        <v/>
      </c>
      <c r="DY1004" s="19" t="str">
        <f t="shared" si="783"/>
        <v/>
      </c>
      <c r="DZ1004" s="153" t="str">
        <f t="shared" si="784"/>
        <v/>
      </c>
      <c r="EA1004" s="19" t="str">
        <f t="shared" si="785"/>
        <v/>
      </c>
      <c r="EB1004" s="153" t="str">
        <f t="shared" si="786"/>
        <v/>
      </c>
      <c r="EC1004" s="19" t="str">
        <f t="shared" si="787"/>
        <v/>
      </c>
      <c r="ED1004" s="153" t="str">
        <f t="shared" si="788"/>
        <v/>
      </c>
      <c r="EE1004" s="19" t="str">
        <f t="shared" si="789"/>
        <v/>
      </c>
      <c r="EF1004" s="153" t="str">
        <f t="shared" si="790"/>
        <v/>
      </c>
      <c r="EG1004" s="19" t="str">
        <f t="shared" si="791"/>
        <v/>
      </c>
      <c r="EH1004" s="153" t="str">
        <f t="shared" si="792"/>
        <v/>
      </c>
      <c r="EI1004" s="19" t="str">
        <f t="shared" si="793"/>
        <v/>
      </c>
      <c r="EJ1004" s="153" t="str">
        <f t="shared" si="794"/>
        <v/>
      </c>
      <c r="EK1004" s="19" t="str">
        <f t="shared" si="795"/>
        <v/>
      </c>
      <c r="EL1004" s="153" t="str">
        <f t="shared" si="796"/>
        <v/>
      </c>
      <c r="EM1004" s="19" t="str">
        <f t="shared" si="797"/>
        <v/>
      </c>
      <c r="EN1004" s="153" t="str">
        <f t="shared" si="798"/>
        <v/>
      </c>
      <c r="EO1004" s="19" t="str">
        <f t="shared" si="799"/>
        <v/>
      </c>
      <c r="EP1004" s="153" t="str">
        <f t="shared" si="800"/>
        <v/>
      </c>
      <c r="EQ1004" s="19" t="str">
        <f t="shared" si="801"/>
        <v/>
      </c>
      <c r="ER1004" s="153" t="str">
        <f t="shared" si="802"/>
        <v/>
      </c>
      <c r="ES1004" s="19" t="str">
        <f t="shared" si="803"/>
        <v/>
      </c>
      <c r="ET1004" s="153" t="str">
        <f t="shared" si="804"/>
        <v/>
      </c>
    </row>
    <row r="1005" spans="1:150" x14ac:dyDescent="0.25">
      <c r="A1005" s="31"/>
      <c r="B1005" s="91" t="str">
        <f t="shared" si="805"/>
        <v/>
      </c>
      <c r="C1005" s="20" t="str">
        <f t="shared" si="765"/>
        <v/>
      </c>
      <c r="D1005" s="97" t="str">
        <f t="shared" si="766"/>
        <v/>
      </c>
      <c r="E1005" s="62" t="str">
        <f t="shared" si="806"/>
        <v/>
      </c>
      <c r="F1005" s="31"/>
      <c r="G1005" s="282"/>
      <c r="H1005" s="283"/>
      <c r="I1005" s="284"/>
      <c r="J1005" s="285"/>
      <c r="K1005" s="286"/>
      <c r="L1005" s="287"/>
      <c r="M1005" s="288"/>
      <c r="N1005" s="287"/>
      <c r="O1005" s="288"/>
      <c r="P1005" s="287"/>
      <c r="Q1005" s="288"/>
      <c r="R1005" s="287"/>
      <c r="S1005" s="288"/>
      <c r="T1005" s="287"/>
      <c r="U1005" s="288"/>
      <c r="V1005" s="287"/>
      <c r="W1005" s="288"/>
      <c r="X1005" s="287"/>
      <c r="Y1005" s="288"/>
      <c r="Z1005" s="287"/>
      <c r="AA1005" s="288"/>
      <c r="AB1005" s="287"/>
      <c r="AC1005" s="288"/>
      <c r="AD1005" s="287"/>
      <c r="AE1005" s="288"/>
      <c r="AF1005" s="287"/>
      <c r="AG1005" s="288"/>
      <c r="AH1005" s="287"/>
      <c r="AI1005" s="288"/>
      <c r="AJ1005" s="287"/>
      <c r="AK1005" s="288"/>
      <c r="AL1005" s="287"/>
      <c r="AM1005" s="288"/>
      <c r="AN1005" s="287"/>
      <c r="AO1005" s="288"/>
      <c r="AP1005" s="287"/>
      <c r="AQ1005" s="288"/>
      <c r="AR1005" s="287"/>
      <c r="AS1005" s="288"/>
      <c r="AT1005" s="287"/>
      <c r="AU1005" s="288"/>
      <c r="AV1005" s="287"/>
      <c r="AW1005" s="288"/>
      <c r="AX1005" s="287"/>
      <c r="AY1005" s="31"/>
      <c r="BA1005" s="76" t="str">
        <f t="shared" si="807"/>
        <v/>
      </c>
      <c r="BC1005" s="76" t="str">
        <f>IF('Stock List'!$K1005="", "", 'Stock List'!$K1005)</f>
        <v/>
      </c>
      <c r="BE1005" s="106">
        <f>IFERROR(ROUND(((INDEX('Stock List'!$M$11:$M$1010, MATCH(L1005, 'Stock List'!$K$11:$K$1010, 0))/INDEX('Stock List'!$L$11:$L$1010, MATCH(L1005, 'Stock List'!$K$11:$K$1010, 0)))*K1005), 2), 0)</f>
        <v>0</v>
      </c>
      <c r="BF1005" s="20"/>
      <c r="BG1005" s="20">
        <f>IFERROR(ROUND(((INDEX('Stock List'!$M$11:$M$1010, MATCH(N1005, 'Stock List'!$K$11:$K$1010, 0))/INDEX('Stock List'!$L$11:$L$1010, MATCH(N1005, 'Stock List'!$K$11:$K$1010, 0)))*M1005), 2), 0)</f>
        <v>0</v>
      </c>
      <c r="BH1005" s="20"/>
      <c r="BI1005" s="20">
        <f>IFERROR(ROUND(((INDEX('Stock List'!$M$11:$M$1010, MATCH(P1005, 'Stock List'!$K$11:$K$1010, 0))/INDEX('Stock List'!$L$11:$L$1010, MATCH(P1005, 'Stock List'!$K$11:$K$1010, 0)))*O1005), 2), 0)</f>
        <v>0</v>
      </c>
      <c r="BJ1005" s="20"/>
      <c r="BK1005" s="20">
        <f>IFERROR(ROUND(((INDEX('Stock List'!$M$11:$M$1010, MATCH(R1005, 'Stock List'!$K$11:$K$1010, 0))/INDEX('Stock List'!$L$11:$L$1010, MATCH(R1005, 'Stock List'!$K$11:$K$1010, 0)))*Q1005), 2), 0)</f>
        <v>0</v>
      </c>
      <c r="BL1005" s="20"/>
      <c r="BM1005" s="20">
        <f>IFERROR(ROUND(((INDEX('Stock List'!$M$11:$M$1010, MATCH(T1005, 'Stock List'!$K$11:$K$1010, 0))/INDEX('Stock List'!$L$11:$L$1010, MATCH(T1005, 'Stock List'!$K$11:$K$1010, 0)))*S1005), 2), 0)</f>
        <v>0</v>
      </c>
      <c r="BN1005" s="20"/>
      <c r="BO1005" s="20">
        <f>IFERROR(ROUND(((INDEX('Stock List'!$M$11:$M$1010, MATCH(V1005, 'Stock List'!$K$11:$K$1010, 0))/INDEX('Stock List'!$L$11:$L$1010, MATCH(V1005, 'Stock List'!$K$11:$K$1010, 0)))*U1005), 2), 0)</f>
        <v>0</v>
      </c>
      <c r="BP1005" s="20"/>
      <c r="BQ1005" s="20">
        <f>IFERROR(ROUND(((INDEX('Stock List'!$M$11:$M$1010, MATCH(X1005, 'Stock List'!$K$11:$K$1010, 0))/INDEX('Stock List'!$L$11:$L$1010, MATCH(X1005, 'Stock List'!$K$11:$K$1010, 0)))*W1005), 2), 0)</f>
        <v>0</v>
      </c>
      <c r="BR1005" s="20"/>
      <c r="BS1005" s="20">
        <f>IFERROR(ROUND(((INDEX('Stock List'!$M$11:$M$1010, MATCH(Z1005, 'Stock List'!$K$11:$K$1010, 0))/INDEX('Stock List'!$L$11:$L$1010, MATCH(Z1005, 'Stock List'!$K$11:$K$1010, 0)))*Y1005), 2), 0)</f>
        <v>0</v>
      </c>
      <c r="BT1005" s="20"/>
      <c r="BU1005" s="20">
        <f>IFERROR(ROUND(((INDEX('Stock List'!$M$11:$M$1010, MATCH(AB1005, 'Stock List'!$K$11:$K$1010, 0))/INDEX('Stock List'!$L$11:$L$1010, MATCH(AB1005, 'Stock List'!$K$11:$K$1010, 0)))*AA1005), 2), 0)</f>
        <v>0</v>
      </c>
      <c r="BV1005" s="20"/>
      <c r="BW1005" s="20">
        <f>IFERROR(ROUND(((INDEX('Stock List'!$M$11:$M$1010, MATCH(AD1005, 'Stock List'!$K$11:$K$1010, 0))/INDEX('Stock List'!$L$11:$L$1010, MATCH(AD1005, 'Stock List'!$K$11:$K$1010, 0)))*AC1005), 2), 0)</f>
        <v>0</v>
      </c>
      <c r="BX1005" s="20"/>
      <c r="BY1005" s="20">
        <f>IFERROR(ROUND(((INDEX('Stock List'!$M$11:$M$1010, MATCH(AF1005, 'Stock List'!$K$11:$K$1010, 0))/INDEX('Stock List'!$L$11:$L$1010, MATCH(AF1005, 'Stock List'!$K$11:$K$1010, 0)))*AE1005), 2), 0)</f>
        <v>0</v>
      </c>
      <c r="BZ1005" s="20"/>
      <c r="CA1005" s="20">
        <f>IFERROR(ROUND(((INDEX('Stock List'!$M$11:$M$1010, MATCH(AH1005, 'Stock List'!$K$11:$K$1010, 0))/INDEX('Stock List'!$L$11:$L$1010, MATCH(AH1005, 'Stock List'!$K$11:$K$1010, 0)))*AG1005), 2), 0)</f>
        <v>0</v>
      </c>
      <c r="CB1005" s="20"/>
      <c r="CC1005" s="20">
        <f>IFERROR(ROUND(((INDEX('Stock List'!$M$11:$M$1010, MATCH(AJ1005, 'Stock List'!$K$11:$K$1010, 0))/INDEX('Stock List'!$L$11:$L$1010, MATCH(AJ1005, 'Stock List'!$K$11:$K$1010, 0)))*AI1005), 2), 0)</f>
        <v>0</v>
      </c>
      <c r="CD1005" s="20"/>
      <c r="CE1005" s="20">
        <f>IFERROR(ROUND(((INDEX('Stock List'!$M$11:$M$1010, MATCH(AL1005, 'Stock List'!$K$11:$K$1010, 0))/INDEX('Stock List'!$L$11:$L$1010, MATCH(AL1005, 'Stock List'!$K$11:$K$1010, 0)))*AK1005), 2), 0)</f>
        <v>0</v>
      </c>
      <c r="CF1005" s="20"/>
      <c r="CG1005" s="20">
        <f>IFERROR(ROUND(((INDEX('Stock List'!$M$11:$M$1010, MATCH(AN1005, 'Stock List'!$K$11:$K$1010, 0))/INDEX('Stock List'!$L$11:$L$1010, MATCH(AN1005, 'Stock List'!$K$11:$K$1010, 0)))*AM1005), 2), 0)</f>
        <v>0</v>
      </c>
      <c r="CH1005" s="20"/>
      <c r="CI1005" s="20">
        <f>IFERROR(ROUND(((INDEX('Stock List'!$M$11:$M$1010, MATCH(AP1005, 'Stock List'!$K$11:$K$1010, 0))/INDEX('Stock List'!$L$11:$L$1010, MATCH(AP1005, 'Stock List'!$K$11:$K$1010, 0)))*AO1005), 2), 0)</f>
        <v>0</v>
      </c>
      <c r="CJ1005" s="20"/>
      <c r="CK1005" s="20">
        <f>IFERROR(ROUND(((INDEX('Stock List'!$M$11:$M$1010, MATCH(AR1005, 'Stock List'!$K$11:$K$1010, 0))/INDEX('Stock List'!$L$11:$L$1010, MATCH(AR1005, 'Stock List'!$K$11:$K$1010, 0)))*AQ1005), 2), 0)</f>
        <v>0</v>
      </c>
      <c r="CL1005" s="20"/>
      <c r="CM1005" s="20">
        <f>IFERROR(ROUND(((INDEX('Stock List'!$M$11:$M$1010, MATCH(AT1005, 'Stock List'!$K$11:$K$1010, 0))/INDEX('Stock List'!$L$11:$L$1010, MATCH(AT1005, 'Stock List'!$K$11:$K$1010, 0)))*AS1005), 2), 0)</f>
        <v>0</v>
      </c>
      <c r="CN1005" s="20"/>
      <c r="CO1005" s="20">
        <f>IFERROR(ROUND(((INDEX('Stock List'!$M$11:$M$1010, MATCH(AV1005, 'Stock List'!$K$11:$K$1010, 0))/INDEX('Stock List'!$L$11:$L$1010, MATCH(AV1005, 'Stock List'!$K$11:$K$1010, 0)))*AU1005), 2), 0)</f>
        <v>0</v>
      </c>
      <c r="CP1005" s="20"/>
      <c r="CQ1005" s="20">
        <f>IFERROR(ROUND(((INDEX('Stock List'!$M$11:$M$1010, MATCH(AX1005, 'Stock List'!$K$11:$K$1010, 0))/INDEX('Stock List'!$L$11:$L$1010, MATCH(AX1005, 'Stock List'!$K$11:$K$1010, 0)))*AW1005), 2), 0)</f>
        <v>0</v>
      </c>
      <c r="CR1005" s="22"/>
      <c r="CT1005" s="106" t="str">
        <f t="shared" si="808"/>
        <v/>
      </c>
      <c r="CU1005" s="22" t="str">
        <f t="shared" si="809"/>
        <v/>
      </c>
      <c r="CX1005" s="106" t="str">
        <f t="shared" si="810"/>
        <v/>
      </c>
      <c r="CY1005" s="20" t="str">
        <f t="shared" si="811"/>
        <v/>
      </c>
      <c r="CZ1005" s="22" t="str">
        <f t="shared" si="812"/>
        <v/>
      </c>
      <c r="DB1005" s="76" t="str">
        <f>IF($H1005="", "", COUNTIF($G$11:$G$1010, "&gt;"&amp;$G1005)+1+COUNTIF($G$11:$G1005, $G1005)-1)</f>
        <v/>
      </c>
      <c r="DC1005" s="76" t="str">
        <f>IF($H1005="", "", COUNTIF($CZ$11:$CZ$1010, "&gt;"&amp;$CZ1005)+1+COUNTIF($CZ$11:$CZ1005, $CZ1005)-1)</f>
        <v/>
      </c>
      <c r="DE1005" s="147" t="str">
        <f t="shared" si="813"/>
        <v/>
      </c>
      <c r="DF1005" s="148"/>
      <c r="DG1005" s="19" t="str">
        <f t="shared" si="814"/>
        <v/>
      </c>
      <c r="DH1005" s="153" t="str">
        <f t="shared" si="815"/>
        <v/>
      </c>
      <c r="DI1005" s="19" t="str">
        <f t="shared" si="767"/>
        <v/>
      </c>
      <c r="DJ1005" s="153" t="str">
        <f t="shared" si="768"/>
        <v/>
      </c>
      <c r="DK1005" s="19" t="str">
        <f t="shared" si="769"/>
        <v/>
      </c>
      <c r="DL1005" s="153" t="str">
        <f t="shared" si="770"/>
        <v/>
      </c>
      <c r="DM1005" s="19" t="str">
        <f t="shared" si="771"/>
        <v/>
      </c>
      <c r="DN1005" s="153" t="str">
        <f t="shared" si="772"/>
        <v/>
      </c>
      <c r="DO1005" s="19" t="str">
        <f t="shared" si="773"/>
        <v/>
      </c>
      <c r="DP1005" s="153" t="str">
        <f t="shared" si="774"/>
        <v/>
      </c>
      <c r="DQ1005" s="19" t="str">
        <f t="shared" si="775"/>
        <v/>
      </c>
      <c r="DR1005" s="153" t="str">
        <f t="shared" si="776"/>
        <v/>
      </c>
      <c r="DS1005" s="19" t="str">
        <f t="shared" si="777"/>
        <v/>
      </c>
      <c r="DT1005" s="153" t="str">
        <f t="shared" si="778"/>
        <v/>
      </c>
      <c r="DU1005" s="19" t="str">
        <f t="shared" si="779"/>
        <v/>
      </c>
      <c r="DV1005" s="153" t="str">
        <f t="shared" si="780"/>
        <v/>
      </c>
      <c r="DW1005" s="19" t="str">
        <f t="shared" si="781"/>
        <v/>
      </c>
      <c r="DX1005" s="153" t="str">
        <f t="shared" si="782"/>
        <v/>
      </c>
      <c r="DY1005" s="19" t="str">
        <f t="shared" si="783"/>
        <v/>
      </c>
      <c r="DZ1005" s="153" t="str">
        <f t="shared" si="784"/>
        <v/>
      </c>
      <c r="EA1005" s="19" t="str">
        <f t="shared" si="785"/>
        <v/>
      </c>
      <c r="EB1005" s="153" t="str">
        <f t="shared" si="786"/>
        <v/>
      </c>
      <c r="EC1005" s="19" t="str">
        <f t="shared" si="787"/>
        <v/>
      </c>
      <c r="ED1005" s="153" t="str">
        <f t="shared" si="788"/>
        <v/>
      </c>
      <c r="EE1005" s="19" t="str">
        <f t="shared" si="789"/>
        <v/>
      </c>
      <c r="EF1005" s="153" t="str">
        <f t="shared" si="790"/>
        <v/>
      </c>
      <c r="EG1005" s="19" t="str">
        <f t="shared" si="791"/>
        <v/>
      </c>
      <c r="EH1005" s="153" t="str">
        <f t="shared" si="792"/>
        <v/>
      </c>
      <c r="EI1005" s="19" t="str">
        <f t="shared" si="793"/>
        <v/>
      </c>
      <c r="EJ1005" s="153" t="str">
        <f t="shared" si="794"/>
        <v/>
      </c>
      <c r="EK1005" s="19" t="str">
        <f t="shared" si="795"/>
        <v/>
      </c>
      <c r="EL1005" s="153" t="str">
        <f t="shared" si="796"/>
        <v/>
      </c>
      <c r="EM1005" s="19" t="str">
        <f t="shared" si="797"/>
        <v/>
      </c>
      <c r="EN1005" s="153" t="str">
        <f t="shared" si="798"/>
        <v/>
      </c>
      <c r="EO1005" s="19" t="str">
        <f t="shared" si="799"/>
        <v/>
      </c>
      <c r="EP1005" s="153" t="str">
        <f t="shared" si="800"/>
        <v/>
      </c>
      <c r="EQ1005" s="19" t="str">
        <f t="shared" si="801"/>
        <v/>
      </c>
      <c r="ER1005" s="153" t="str">
        <f t="shared" si="802"/>
        <v/>
      </c>
      <c r="ES1005" s="19" t="str">
        <f t="shared" si="803"/>
        <v/>
      </c>
      <c r="ET1005" s="153" t="str">
        <f t="shared" si="804"/>
        <v/>
      </c>
    </row>
    <row r="1006" spans="1:150" x14ac:dyDescent="0.25">
      <c r="A1006" s="31"/>
      <c r="B1006" s="91" t="str">
        <f t="shared" si="805"/>
        <v/>
      </c>
      <c r="C1006" s="20" t="str">
        <f t="shared" si="765"/>
        <v/>
      </c>
      <c r="D1006" s="97" t="str">
        <f t="shared" si="766"/>
        <v/>
      </c>
      <c r="E1006" s="62" t="str">
        <f t="shared" si="806"/>
        <v/>
      </c>
      <c r="F1006" s="31"/>
      <c r="G1006" s="282"/>
      <c r="H1006" s="283"/>
      <c r="I1006" s="284"/>
      <c r="J1006" s="285"/>
      <c r="K1006" s="286"/>
      <c r="L1006" s="287"/>
      <c r="M1006" s="288"/>
      <c r="N1006" s="287"/>
      <c r="O1006" s="288"/>
      <c r="P1006" s="287"/>
      <c r="Q1006" s="288"/>
      <c r="R1006" s="287"/>
      <c r="S1006" s="288"/>
      <c r="T1006" s="287"/>
      <c r="U1006" s="288"/>
      <c r="V1006" s="287"/>
      <c r="W1006" s="288"/>
      <c r="X1006" s="287"/>
      <c r="Y1006" s="288"/>
      <c r="Z1006" s="287"/>
      <c r="AA1006" s="288"/>
      <c r="AB1006" s="287"/>
      <c r="AC1006" s="288"/>
      <c r="AD1006" s="287"/>
      <c r="AE1006" s="288"/>
      <c r="AF1006" s="287"/>
      <c r="AG1006" s="288"/>
      <c r="AH1006" s="287"/>
      <c r="AI1006" s="288"/>
      <c r="AJ1006" s="287"/>
      <c r="AK1006" s="288"/>
      <c r="AL1006" s="287"/>
      <c r="AM1006" s="288"/>
      <c r="AN1006" s="287"/>
      <c r="AO1006" s="288"/>
      <c r="AP1006" s="287"/>
      <c r="AQ1006" s="288"/>
      <c r="AR1006" s="287"/>
      <c r="AS1006" s="288"/>
      <c r="AT1006" s="287"/>
      <c r="AU1006" s="288"/>
      <c r="AV1006" s="287"/>
      <c r="AW1006" s="288"/>
      <c r="AX1006" s="287"/>
      <c r="AY1006" s="31"/>
      <c r="BA1006" s="76" t="str">
        <f t="shared" si="807"/>
        <v/>
      </c>
      <c r="BC1006" s="76" t="str">
        <f>IF('Stock List'!$K1006="", "", 'Stock List'!$K1006)</f>
        <v/>
      </c>
      <c r="BE1006" s="106">
        <f>IFERROR(ROUND(((INDEX('Stock List'!$M$11:$M$1010, MATCH(L1006, 'Stock List'!$K$11:$K$1010, 0))/INDEX('Stock List'!$L$11:$L$1010, MATCH(L1006, 'Stock List'!$K$11:$K$1010, 0)))*K1006), 2), 0)</f>
        <v>0</v>
      </c>
      <c r="BF1006" s="20"/>
      <c r="BG1006" s="20">
        <f>IFERROR(ROUND(((INDEX('Stock List'!$M$11:$M$1010, MATCH(N1006, 'Stock List'!$K$11:$K$1010, 0))/INDEX('Stock List'!$L$11:$L$1010, MATCH(N1006, 'Stock List'!$K$11:$K$1010, 0)))*M1006), 2), 0)</f>
        <v>0</v>
      </c>
      <c r="BH1006" s="20"/>
      <c r="BI1006" s="20">
        <f>IFERROR(ROUND(((INDEX('Stock List'!$M$11:$M$1010, MATCH(P1006, 'Stock List'!$K$11:$K$1010, 0))/INDEX('Stock List'!$L$11:$L$1010, MATCH(P1006, 'Stock List'!$K$11:$K$1010, 0)))*O1006), 2), 0)</f>
        <v>0</v>
      </c>
      <c r="BJ1006" s="20"/>
      <c r="BK1006" s="20">
        <f>IFERROR(ROUND(((INDEX('Stock List'!$M$11:$M$1010, MATCH(R1006, 'Stock List'!$K$11:$K$1010, 0))/INDEX('Stock List'!$L$11:$L$1010, MATCH(R1006, 'Stock List'!$K$11:$K$1010, 0)))*Q1006), 2), 0)</f>
        <v>0</v>
      </c>
      <c r="BL1006" s="20"/>
      <c r="BM1006" s="20">
        <f>IFERROR(ROUND(((INDEX('Stock List'!$M$11:$M$1010, MATCH(T1006, 'Stock List'!$K$11:$K$1010, 0))/INDEX('Stock List'!$L$11:$L$1010, MATCH(T1006, 'Stock List'!$K$11:$K$1010, 0)))*S1006), 2), 0)</f>
        <v>0</v>
      </c>
      <c r="BN1006" s="20"/>
      <c r="BO1006" s="20">
        <f>IFERROR(ROUND(((INDEX('Stock List'!$M$11:$M$1010, MATCH(V1006, 'Stock List'!$K$11:$K$1010, 0))/INDEX('Stock List'!$L$11:$L$1010, MATCH(V1006, 'Stock List'!$K$11:$K$1010, 0)))*U1006), 2), 0)</f>
        <v>0</v>
      </c>
      <c r="BP1006" s="20"/>
      <c r="BQ1006" s="20">
        <f>IFERROR(ROUND(((INDEX('Stock List'!$M$11:$M$1010, MATCH(X1006, 'Stock List'!$K$11:$K$1010, 0))/INDEX('Stock List'!$L$11:$L$1010, MATCH(X1006, 'Stock List'!$K$11:$K$1010, 0)))*W1006), 2), 0)</f>
        <v>0</v>
      </c>
      <c r="BR1006" s="20"/>
      <c r="BS1006" s="20">
        <f>IFERROR(ROUND(((INDEX('Stock List'!$M$11:$M$1010, MATCH(Z1006, 'Stock List'!$K$11:$K$1010, 0))/INDEX('Stock List'!$L$11:$L$1010, MATCH(Z1006, 'Stock List'!$K$11:$K$1010, 0)))*Y1006), 2), 0)</f>
        <v>0</v>
      </c>
      <c r="BT1006" s="20"/>
      <c r="BU1006" s="20">
        <f>IFERROR(ROUND(((INDEX('Stock List'!$M$11:$M$1010, MATCH(AB1006, 'Stock List'!$K$11:$K$1010, 0))/INDEX('Stock List'!$L$11:$L$1010, MATCH(AB1006, 'Stock List'!$K$11:$K$1010, 0)))*AA1006), 2), 0)</f>
        <v>0</v>
      </c>
      <c r="BV1006" s="20"/>
      <c r="BW1006" s="20">
        <f>IFERROR(ROUND(((INDEX('Stock List'!$M$11:$M$1010, MATCH(AD1006, 'Stock List'!$K$11:$K$1010, 0))/INDEX('Stock List'!$L$11:$L$1010, MATCH(AD1006, 'Stock List'!$K$11:$K$1010, 0)))*AC1006), 2), 0)</f>
        <v>0</v>
      </c>
      <c r="BX1006" s="20"/>
      <c r="BY1006" s="20">
        <f>IFERROR(ROUND(((INDEX('Stock List'!$M$11:$M$1010, MATCH(AF1006, 'Stock List'!$K$11:$K$1010, 0))/INDEX('Stock List'!$L$11:$L$1010, MATCH(AF1006, 'Stock List'!$K$11:$K$1010, 0)))*AE1006), 2), 0)</f>
        <v>0</v>
      </c>
      <c r="BZ1006" s="20"/>
      <c r="CA1006" s="20">
        <f>IFERROR(ROUND(((INDEX('Stock List'!$M$11:$M$1010, MATCH(AH1006, 'Stock List'!$K$11:$K$1010, 0))/INDEX('Stock List'!$L$11:$L$1010, MATCH(AH1006, 'Stock List'!$K$11:$K$1010, 0)))*AG1006), 2), 0)</f>
        <v>0</v>
      </c>
      <c r="CB1006" s="20"/>
      <c r="CC1006" s="20">
        <f>IFERROR(ROUND(((INDEX('Stock List'!$M$11:$M$1010, MATCH(AJ1006, 'Stock List'!$K$11:$K$1010, 0))/INDEX('Stock List'!$L$11:$L$1010, MATCH(AJ1006, 'Stock List'!$K$11:$K$1010, 0)))*AI1006), 2), 0)</f>
        <v>0</v>
      </c>
      <c r="CD1006" s="20"/>
      <c r="CE1006" s="20">
        <f>IFERROR(ROUND(((INDEX('Stock List'!$M$11:$M$1010, MATCH(AL1006, 'Stock List'!$K$11:$K$1010, 0))/INDEX('Stock List'!$L$11:$L$1010, MATCH(AL1006, 'Stock List'!$K$11:$K$1010, 0)))*AK1006), 2), 0)</f>
        <v>0</v>
      </c>
      <c r="CF1006" s="20"/>
      <c r="CG1006" s="20">
        <f>IFERROR(ROUND(((INDEX('Stock List'!$M$11:$M$1010, MATCH(AN1006, 'Stock List'!$K$11:$K$1010, 0))/INDEX('Stock List'!$L$11:$L$1010, MATCH(AN1006, 'Stock List'!$K$11:$K$1010, 0)))*AM1006), 2), 0)</f>
        <v>0</v>
      </c>
      <c r="CH1006" s="20"/>
      <c r="CI1006" s="20">
        <f>IFERROR(ROUND(((INDEX('Stock List'!$M$11:$M$1010, MATCH(AP1006, 'Stock List'!$K$11:$K$1010, 0))/INDEX('Stock List'!$L$11:$L$1010, MATCH(AP1006, 'Stock List'!$K$11:$K$1010, 0)))*AO1006), 2), 0)</f>
        <v>0</v>
      </c>
      <c r="CJ1006" s="20"/>
      <c r="CK1006" s="20">
        <f>IFERROR(ROUND(((INDEX('Stock List'!$M$11:$M$1010, MATCH(AR1006, 'Stock List'!$K$11:$K$1010, 0))/INDEX('Stock List'!$L$11:$L$1010, MATCH(AR1006, 'Stock List'!$K$11:$K$1010, 0)))*AQ1006), 2), 0)</f>
        <v>0</v>
      </c>
      <c r="CL1006" s="20"/>
      <c r="CM1006" s="20">
        <f>IFERROR(ROUND(((INDEX('Stock List'!$M$11:$M$1010, MATCH(AT1006, 'Stock List'!$K$11:$K$1010, 0))/INDEX('Stock List'!$L$11:$L$1010, MATCH(AT1006, 'Stock List'!$K$11:$K$1010, 0)))*AS1006), 2), 0)</f>
        <v>0</v>
      </c>
      <c r="CN1006" s="20"/>
      <c r="CO1006" s="20">
        <f>IFERROR(ROUND(((INDEX('Stock List'!$M$11:$M$1010, MATCH(AV1006, 'Stock List'!$K$11:$K$1010, 0))/INDEX('Stock List'!$L$11:$L$1010, MATCH(AV1006, 'Stock List'!$K$11:$K$1010, 0)))*AU1006), 2), 0)</f>
        <v>0</v>
      </c>
      <c r="CP1006" s="20"/>
      <c r="CQ1006" s="20">
        <f>IFERROR(ROUND(((INDEX('Stock List'!$M$11:$M$1010, MATCH(AX1006, 'Stock List'!$K$11:$K$1010, 0))/INDEX('Stock List'!$L$11:$L$1010, MATCH(AX1006, 'Stock List'!$K$11:$K$1010, 0)))*AW1006), 2), 0)</f>
        <v>0</v>
      </c>
      <c r="CR1006" s="22"/>
      <c r="CT1006" s="106" t="str">
        <f t="shared" si="808"/>
        <v/>
      </c>
      <c r="CU1006" s="22" t="str">
        <f t="shared" si="809"/>
        <v/>
      </c>
      <c r="CX1006" s="106" t="str">
        <f t="shared" si="810"/>
        <v/>
      </c>
      <c r="CY1006" s="20" t="str">
        <f t="shared" si="811"/>
        <v/>
      </c>
      <c r="CZ1006" s="22" t="str">
        <f t="shared" si="812"/>
        <v/>
      </c>
      <c r="DB1006" s="76" t="str">
        <f>IF($H1006="", "", COUNTIF($G$11:$G$1010, "&gt;"&amp;$G1006)+1+COUNTIF($G$11:$G1006, $G1006)-1)</f>
        <v/>
      </c>
      <c r="DC1006" s="76" t="str">
        <f>IF($H1006="", "", COUNTIF($CZ$11:$CZ$1010, "&gt;"&amp;$CZ1006)+1+COUNTIF($CZ$11:$CZ1006, $CZ1006)-1)</f>
        <v/>
      </c>
      <c r="DE1006" s="147" t="str">
        <f t="shared" si="813"/>
        <v/>
      </c>
      <c r="DF1006" s="148"/>
      <c r="DG1006" s="19" t="str">
        <f t="shared" si="814"/>
        <v/>
      </c>
      <c r="DH1006" s="153" t="str">
        <f t="shared" si="815"/>
        <v/>
      </c>
      <c r="DI1006" s="19" t="str">
        <f t="shared" si="767"/>
        <v/>
      </c>
      <c r="DJ1006" s="153" t="str">
        <f t="shared" si="768"/>
        <v/>
      </c>
      <c r="DK1006" s="19" t="str">
        <f t="shared" si="769"/>
        <v/>
      </c>
      <c r="DL1006" s="153" t="str">
        <f t="shared" si="770"/>
        <v/>
      </c>
      <c r="DM1006" s="19" t="str">
        <f t="shared" si="771"/>
        <v/>
      </c>
      <c r="DN1006" s="153" t="str">
        <f t="shared" si="772"/>
        <v/>
      </c>
      <c r="DO1006" s="19" t="str">
        <f t="shared" si="773"/>
        <v/>
      </c>
      <c r="DP1006" s="153" t="str">
        <f t="shared" si="774"/>
        <v/>
      </c>
      <c r="DQ1006" s="19" t="str">
        <f t="shared" si="775"/>
        <v/>
      </c>
      <c r="DR1006" s="153" t="str">
        <f t="shared" si="776"/>
        <v/>
      </c>
      <c r="DS1006" s="19" t="str">
        <f t="shared" si="777"/>
        <v/>
      </c>
      <c r="DT1006" s="153" t="str">
        <f t="shared" si="778"/>
        <v/>
      </c>
      <c r="DU1006" s="19" t="str">
        <f t="shared" si="779"/>
        <v/>
      </c>
      <c r="DV1006" s="153" t="str">
        <f t="shared" si="780"/>
        <v/>
      </c>
      <c r="DW1006" s="19" t="str">
        <f t="shared" si="781"/>
        <v/>
      </c>
      <c r="DX1006" s="153" t="str">
        <f t="shared" si="782"/>
        <v/>
      </c>
      <c r="DY1006" s="19" t="str">
        <f t="shared" si="783"/>
        <v/>
      </c>
      <c r="DZ1006" s="153" t="str">
        <f t="shared" si="784"/>
        <v/>
      </c>
      <c r="EA1006" s="19" t="str">
        <f t="shared" si="785"/>
        <v/>
      </c>
      <c r="EB1006" s="153" t="str">
        <f t="shared" si="786"/>
        <v/>
      </c>
      <c r="EC1006" s="19" t="str">
        <f t="shared" si="787"/>
        <v/>
      </c>
      <c r="ED1006" s="153" t="str">
        <f t="shared" si="788"/>
        <v/>
      </c>
      <c r="EE1006" s="19" t="str">
        <f t="shared" si="789"/>
        <v/>
      </c>
      <c r="EF1006" s="153" t="str">
        <f t="shared" si="790"/>
        <v/>
      </c>
      <c r="EG1006" s="19" t="str">
        <f t="shared" si="791"/>
        <v/>
      </c>
      <c r="EH1006" s="153" t="str">
        <f t="shared" si="792"/>
        <v/>
      </c>
      <c r="EI1006" s="19" t="str">
        <f t="shared" si="793"/>
        <v/>
      </c>
      <c r="EJ1006" s="153" t="str">
        <f t="shared" si="794"/>
        <v/>
      </c>
      <c r="EK1006" s="19" t="str">
        <f t="shared" si="795"/>
        <v/>
      </c>
      <c r="EL1006" s="153" t="str">
        <f t="shared" si="796"/>
        <v/>
      </c>
      <c r="EM1006" s="19" t="str">
        <f t="shared" si="797"/>
        <v/>
      </c>
      <c r="EN1006" s="153" t="str">
        <f t="shared" si="798"/>
        <v/>
      </c>
      <c r="EO1006" s="19" t="str">
        <f t="shared" si="799"/>
        <v/>
      </c>
      <c r="EP1006" s="153" t="str">
        <f t="shared" si="800"/>
        <v/>
      </c>
      <c r="EQ1006" s="19" t="str">
        <f t="shared" si="801"/>
        <v/>
      </c>
      <c r="ER1006" s="153" t="str">
        <f t="shared" si="802"/>
        <v/>
      </c>
      <c r="ES1006" s="19" t="str">
        <f t="shared" si="803"/>
        <v/>
      </c>
      <c r="ET1006" s="153" t="str">
        <f t="shared" si="804"/>
        <v/>
      </c>
    </row>
    <row r="1007" spans="1:150" x14ac:dyDescent="0.25">
      <c r="A1007" s="31"/>
      <c r="B1007" s="91" t="str">
        <f t="shared" si="805"/>
        <v/>
      </c>
      <c r="C1007" s="20" t="str">
        <f t="shared" si="765"/>
        <v/>
      </c>
      <c r="D1007" s="97" t="str">
        <f t="shared" si="766"/>
        <v/>
      </c>
      <c r="E1007" s="62" t="str">
        <f t="shared" si="806"/>
        <v/>
      </c>
      <c r="F1007" s="31"/>
      <c r="G1007" s="282"/>
      <c r="H1007" s="283"/>
      <c r="I1007" s="284"/>
      <c r="J1007" s="285"/>
      <c r="K1007" s="286"/>
      <c r="L1007" s="287"/>
      <c r="M1007" s="288"/>
      <c r="N1007" s="287"/>
      <c r="O1007" s="288"/>
      <c r="P1007" s="287"/>
      <c r="Q1007" s="288"/>
      <c r="R1007" s="287"/>
      <c r="S1007" s="288"/>
      <c r="T1007" s="287"/>
      <c r="U1007" s="288"/>
      <c r="V1007" s="287"/>
      <c r="W1007" s="288"/>
      <c r="X1007" s="287"/>
      <c r="Y1007" s="288"/>
      <c r="Z1007" s="287"/>
      <c r="AA1007" s="288"/>
      <c r="AB1007" s="287"/>
      <c r="AC1007" s="288"/>
      <c r="AD1007" s="287"/>
      <c r="AE1007" s="288"/>
      <c r="AF1007" s="287"/>
      <c r="AG1007" s="288"/>
      <c r="AH1007" s="287"/>
      <c r="AI1007" s="288"/>
      <c r="AJ1007" s="287"/>
      <c r="AK1007" s="288"/>
      <c r="AL1007" s="287"/>
      <c r="AM1007" s="288"/>
      <c r="AN1007" s="287"/>
      <c r="AO1007" s="288"/>
      <c r="AP1007" s="287"/>
      <c r="AQ1007" s="288"/>
      <c r="AR1007" s="287"/>
      <c r="AS1007" s="288"/>
      <c r="AT1007" s="287"/>
      <c r="AU1007" s="288"/>
      <c r="AV1007" s="287"/>
      <c r="AW1007" s="288"/>
      <c r="AX1007" s="287"/>
      <c r="AY1007" s="31"/>
      <c r="BA1007" s="76" t="str">
        <f t="shared" si="807"/>
        <v/>
      </c>
      <c r="BC1007" s="76" t="str">
        <f>IF('Stock List'!$K1007="", "", 'Stock List'!$K1007)</f>
        <v/>
      </c>
      <c r="BE1007" s="106">
        <f>IFERROR(ROUND(((INDEX('Stock List'!$M$11:$M$1010, MATCH(L1007, 'Stock List'!$K$11:$K$1010, 0))/INDEX('Stock List'!$L$11:$L$1010, MATCH(L1007, 'Stock List'!$K$11:$K$1010, 0)))*K1007), 2), 0)</f>
        <v>0</v>
      </c>
      <c r="BF1007" s="20"/>
      <c r="BG1007" s="20">
        <f>IFERROR(ROUND(((INDEX('Stock List'!$M$11:$M$1010, MATCH(N1007, 'Stock List'!$K$11:$K$1010, 0))/INDEX('Stock List'!$L$11:$L$1010, MATCH(N1007, 'Stock List'!$K$11:$K$1010, 0)))*M1007), 2), 0)</f>
        <v>0</v>
      </c>
      <c r="BH1007" s="20"/>
      <c r="BI1007" s="20">
        <f>IFERROR(ROUND(((INDEX('Stock List'!$M$11:$M$1010, MATCH(P1007, 'Stock List'!$K$11:$K$1010, 0))/INDEX('Stock List'!$L$11:$L$1010, MATCH(P1007, 'Stock List'!$K$11:$K$1010, 0)))*O1007), 2), 0)</f>
        <v>0</v>
      </c>
      <c r="BJ1007" s="20"/>
      <c r="BK1007" s="20">
        <f>IFERROR(ROUND(((INDEX('Stock List'!$M$11:$M$1010, MATCH(R1007, 'Stock List'!$K$11:$K$1010, 0))/INDEX('Stock List'!$L$11:$L$1010, MATCH(R1007, 'Stock List'!$K$11:$K$1010, 0)))*Q1007), 2), 0)</f>
        <v>0</v>
      </c>
      <c r="BL1007" s="20"/>
      <c r="BM1007" s="20">
        <f>IFERROR(ROUND(((INDEX('Stock List'!$M$11:$M$1010, MATCH(T1007, 'Stock List'!$K$11:$K$1010, 0))/INDEX('Stock List'!$L$11:$L$1010, MATCH(T1007, 'Stock List'!$K$11:$K$1010, 0)))*S1007), 2), 0)</f>
        <v>0</v>
      </c>
      <c r="BN1007" s="20"/>
      <c r="BO1007" s="20">
        <f>IFERROR(ROUND(((INDEX('Stock List'!$M$11:$M$1010, MATCH(V1007, 'Stock List'!$K$11:$K$1010, 0))/INDEX('Stock List'!$L$11:$L$1010, MATCH(V1007, 'Stock List'!$K$11:$K$1010, 0)))*U1007), 2), 0)</f>
        <v>0</v>
      </c>
      <c r="BP1007" s="20"/>
      <c r="BQ1007" s="20">
        <f>IFERROR(ROUND(((INDEX('Stock List'!$M$11:$M$1010, MATCH(X1007, 'Stock List'!$K$11:$K$1010, 0))/INDEX('Stock List'!$L$11:$L$1010, MATCH(X1007, 'Stock List'!$K$11:$K$1010, 0)))*W1007), 2), 0)</f>
        <v>0</v>
      </c>
      <c r="BR1007" s="20"/>
      <c r="BS1007" s="20">
        <f>IFERROR(ROUND(((INDEX('Stock List'!$M$11:$M$1010, MATCH(Z1007, 'Stock List'!$K$11:$K$1010, 0))/INDEX('Stock List'!$L$11:$L$1010, MATCH(Z1007, 'Stock List'!$K$11:$K$1010, 0)))*Y1007), 2), 0)</f>
        <v>0</v>
      </c>
      <c r="BT1007" s="20"/>
      <c r="BU1007" s="20">
        <f>IFERROR(ROUND(((INDEX('Stock List'!$M$11:$M$1010, MATCH(AB1007, 'Stock List'!$K$11:$K$1010, 0))/INDEX('Stock List'!$L$11:$L$1010, MATCH(AB1007, 'Stock List'!$K$11:$K$1010, 0)))*AA1007), 2), 0)</f>
        <v>0</v>
      </c>
      <c r="BV1007" s="20"/>
      <c r="BW1007" s="20">
        <f>IFERROR(ROUND(((INDEX('Stock List'!$M$11:$M$1010, MATCH(AD1007, 'Stock List'!$K$11:$K$1010, 0))/INDEX('Stock List'!$L$11:$L$1010, MATCH(AD1007, 'Stock List'!$K$11:$K$1010, 0)))*AC1007), 2), 0)</f>
        <v>0</v>
      </c>
      <c r="BX1007" s="20"/>
      <c r="BY1007" s="20">
        <f>IFERROR(ROUND(((INDEX('Stock List'!$M$11:$M$1010, MATCH(AF1007, 'Stock List'!$K$11:$K$1010, 0))/INDEX('Stock List'!$L$11:$L$1010, MATCH(AF1007, 'Stock List'!$K$11:$K$1010, 0)))*AE1007), 2), 0)</f>
        <v>0</v>
      </c>
      <c r="BZ1007" s="20"/>
      <c r="CA1007" s="20">
        <f>IFERROR(ROUND(((INDEX('Stock List'!$M$11:$M$1010, MATCH(AH1007, 'Stock List'!$K$11:$K$1010, 0))/INDEX('Stock List'!$L$11:$L$1010, MATCH(AH1007, 'Stock List'!$K$11:$K$1010, 0)))*AG1007), 2), 0)</f>
        <v>0</v>
      </c>
      <c r="CB1007" s="20"/>
      <c r="CC1007" s="20">
        <f>IFERROR(ROUND(((INDEX('Stock List'!$M$11:$M$1010, MATCH(AJ1007, 'Stock List'!$K$11:$K$1010, 0))/INDEX('Stock List'!$L$11:$L$1010, MATCH(AJ1007, 'Stock List'!$K$11:$K$1010, 0)))*AI1007), 2), 0)</f>
        <v>0</v>
      </c>
      <c r="CD1007" s="20"/>
      <c r="CE1007" s="20">
        <f>IFERROR(ROUND(((INDEX('Stock List'!$M$11:$M$1010, MATCH(AL1007, 'Stock List'!$K$11:$K$1010, 0))/INDEX('Stock List'!$L$11:$L$1010, MATCH(AL1007, 'Stock List'!$K$11:$K$1010, 0)))*AK1007), 2), 0)</f>
        <v>0</v>
      </c>
      <c r="CF1007" s="20"/>
      <c r="CG1007" s="20">
        <f>IFERROR(ROUND(((INDEX('Stock List'!$M$11:$M$1010, MATCH(AN1007, 'Stock List'!$K$11:$K$1010, 0))/INDEX('Stock List'!$L$11:$L$1010, MATCH(AN1007, 'Stock List'!$K$11:$K$1010, 0)))*AM1007), 2), 0)</f>
        <v>0</v>
      </c>
      <c r="CH1007" s="20"/>
      <c r="CI1007" s="20">
        <f>IFERROR(ROUND(((INDEX('Stock List'!$M$11:$M$1010, MATCH(AP1007, 'Stock List'!$K$11:$K$1010, 0))/INDEX('Stock List'!$L$11:$L$1010, MATCH(AP1007, 'Stock List'!$K$11:$K$1010, 0)))*AO1007), 2), 0)</f>
        <v>0</v>
      </c>
      <c r="CJ1007" s="20"/>
      <c r="CK1007" s="20">
        <f>IFERROR(ROUND(((INDEX('Stock List'!$M$11:$M$1010, MATCH(AR1007, 'Stock List'!$K$11:$K$1010, 0))/INDEX('Stock List'!$L$11:$L$1010, MATCH(AR1007, 'Stock List'!$K$11:$K$1010, 0)))*AQ1007), 2), 0)</f>
        <v>0</v>
      </c>
      <c r="CL1007" s="20"/>
      <c r="CM1007" s="20">
        <f>IFERROR(ROUND(((INDEX('Stock List'!$M$11:$M$1010, MATCH(AT1007, 'Stock List'!$K$11:$K$1010, 0))/INDEX('Stock List'!$L$11:$L$1010, MATCH(AT1007, 'Stock List'!$K$11:$K$1010, 0)))*AS1007), 2), 0)</f>
        <v>0</v>
      </c>
      <c r="CN1007" s="20"/>
      <c r="CO1007" s="20">
        <f>IFERROR(ROUND(((INDEX('Stock List'!$M$11:$M$1010, MATCH(AV1007, 'Stock List'!$K$11:$K$1010, 0))/INDEX('Stock List'!$L$11:$L$1010, MATCH(AV1007, 'Stock List'!$K$11:$K$1010, 0)))*AU1007), 2), 0)</f>
        <v>0</v>
      </c>
      <c r="CP1007" s="20"/>
      <c r="CQ1007" s="20">
        <f>IFERROR(ROUND(((INDEX('Stock List'!$M$11:$M$1010, MATCH(AX1007, 'Stock List'!$K$11:$K$1010, 0))/INDEX('Stock List'!$L$11:$L$1010, MATCH(AX1007, 'Stock List'!$K$11:$K$1010, 0)))*AW1007), 2), 0)</f>
        <v>0</v>
      </c>
      <c r="CR1007" s="22"/>
      <c r="CT1007" s="106" t="str">
        <f t="shared" si="808"/>
        <v/>
      </c>
      <c r="CU1007" s="22" t="str">
        <f t="shared" si="809"/>
        <v/>
      </c>
      <c r="CX1007" s="106" t="str">
        <f t="shared" si="810"/>
        <v/>
      </c>
      <c r="CY1007" s="20" t="str">
        <f t="shared" si="811"/>
        <v/>
      </c>
      <c r="CZ1007" s="22" t="str">
        <f t="shared" si="812"/>
        <v/>
      </c>
      <c r="DB1007" s="76" t="str">
        <f>IF($H1007="", "", COUNTIF($G$11:$G$1010, "&gt;"&amp;$G1007)+1+COUNTIF($G$11:$G1007, $G1007)-1)</f>
        <v/>
      </c>
      <c r="DC1007" s="76" t="str">
        <f>IF($H1007="", "", COUNTIF($CZ$11:$CZ$1010, "&gt;"&amp;$CZ1007)+1+COUNTIF($CZ$11:$CZ1007, $CZ1007)-1)</f>
        <v/>
      </c>
      <c r="DE1007" s="147" t="str">
        <f t="shared" si="813"/>
        <v/>
      </c>
      <c r="DF1007" s="148"/>
      <c r="DG1007" s="19" t="str">
        <f t="shared" si="814"/>
        <v/>
      </c>
      <c r="DH1007" s="153" t="str">
        <f t="shared" si="815"/>
        <v/>
      </c>
      <c r="DI1007" s="19" t="str">
        <f t="shared" si="767"/>
        <v/>
      </c>
      <c r="DJ1007" s="153" t="str">
        <f t="shared" si="768"/>
        <v/>
      </c>
      <c r="DK1007" s="19" t="str">
        <f t="shared" si="769"/>
        <v/>
      </c>
      <c r="DL1007" s="153" t="str">
        <f t="shared" si="770"/>
        <v/>
      </c>
      <c r="DM1007" s="19" t="str">
        <f t="shared" si="771"/>
        <v/>
      </c>
      <c r="DN1007" s="153" t="str">
        <f t="shared" si="772"/>
        <v/>
      </c>
      <c r="DO1007" s="19" t="str">
        <f t="shared" si="773"/>
        <v/>
      </c>
      <c r="DP1007" s="153" t="str">
        <f t="shared" si="774"/>
        <v/>
      </c>
      <c r="DQ1007" s="19" t="str">
        <f t="shared" si="775"/>
        <v/>
      </c>
      <c r="DR1007" s="153" t="str">
        <f t="shared" si="776"/>
        <v/>
      </c>
      <c r="DS1007" s="19" t="str">
        <f t="shared" si="777"/>
        <v/>
      </c>
      <c r="DT1007" s="153" t="str">
        <f t="shared" si="778"/>
        <v/>
      </c>
      <c r="DU1007" s="19" t="str">
        <f t="shared" si="779"/>
        <v/>
      </c>
      <c r="DV1007" s="153" t="str">
        <f t="shared" si="780"/>
        <v/>
      </c>
      <c r="DW1007" s="19" t="str">
        <f t="shared" si="781"/>
        <v/>
      </c>
      <c r="DX1007" s="153" t="str">
        <f t="shared" si="782"/>
        <v/>
      </c>
      <c r="DY1007" s="19" t="str">
        <f t="shared" si="783"/>
        <v/>
      </c>
      <c r="DZ1007" s="153" t="str">
        <f t="shared" si="784"/>
        <v/>
      </c>
      <c r="EA1007" s="19" t="str">
        <f t="shared" si="785"/>
        <v/>
      </c>
      <c r="EB1007" s="153" t="str">
        <f t="shared" si="786"/>
        <v/>
      </c>
      <c r="EC1007" s="19" t="str">
        <f t="shared" si="787"/>
        <v/>
      </c>
      <c r="ED1007" s="153" t="str">
        <f t="shared" si="788"/>
        <v/>
      </c>
      <c r="EE1007" s="19" t="str">
        <f t="shared" si="789"/>
        <v/>
      </c>
      <c r="EF1007" s="153" t="str">
        <f t="shared" si="790"/>
        <v/>
      </c>
      <c r="EG1007" s="19" t="str">
        <f t="shared" si="791"/>
        <v/>
      </c>
      <c r="EH1007" s="153" t="str">
        <f t="shared" si="792"/>
        <v/>
      </c>
      <c r="EI1007" s="19" t="str">
        <f t="shared" si="793"/>
        <v/>
      </c>
      <c r="EJ1007" s="153" t="str">
        <f t="shared" si="794"/>
        <v/>
      </c>
      <c r="EK1007" s="19" t="str">
        <f t="shared" si="795"/>
        <v/>
      </c>
      <c r="EL1007" s="153" t="str">
        <f t="shared" si="796"/>
        <v/>
      </c>
      <c r="EM1007" s="19" t="str">
        <f t="shared" si="797"/>
        <v/>
      </c>
      <c r="EN1007" s="153" t="str">
        <f t="shared" si="798"/>
        <v/>
      </c>
      <c r="EO1007" s="19" t="str">
        <f t="shared" si="799"/>
        <v/>
      </c>
      <c r="EP1007" s="153" t="str">
        <f t="shared" si="800"/>
        <v/>
      </c>
      <c r="EQ1007" s="19" t="str">
        <f t="shared" si="801"/>
        <v/>
      </c>
      <c r="ER1007" s="153" t="str">
        <f t="shared" si="802"/>
        <v/>
      </c>
      <c r="ES1007" s="19" t="str">
        <f t="shared" si="803"/>
        <v/>
      </c>
      <c r="ET1007" s="153" t="str">
        <f t="shared" si="804"/>
        <v/>
      </c>
    </row>
    <row r="1008" spans="1:150" x14ac:dyDescent="0.25">
      <c r="A1008" s="31"/>
      <c r="B1008" s="91" t="str">
        <f t="shared" si="805"/>
        <v/>
      </c>
      <c r="C1008" s="20" t="str">
        <f t="shared" si="765"/>
        <v/>
      </c>
      <c r="D1008" s="97" t="str">
        <f t="shared" si="766"/>
        <v/>
      </c>
      <c r="E1008" s="62" t="str">
        <f t="shared" si="806"/>
        <v/>
      </c>
      <c r="F1008" s="31"/>
      <c r="G1008" s="282"/>
      <c r="H1008" s="283"/>
      <c r="I1008" s="284"/>
      <c r="J1008" s="285"/>
      <c r="K1008" s="286"/>
      <c r="L1008" s="287"/>
      <c r="M1008" s="288"/>
      <c r="N1008" s="287"/>
      <c r="O1008" s="288"/>
      <c r="P1008" s="287"/>
      <c r="Q1008" s="288"/>
      <c r="R1008" s="287"/>
      <c r="S1008" s="288"/>
      <c r="T1008" s="287"/>
      <c r="U1008" s="288"/>
      <c r="V1008" s="287"/>
      <c r="W1008" s="288"/>
      <c r="X1008" s="287"/>
      <c r="Y1008" s="288"/>
      <c r="Z1008" s="287"/>
      <c r="AA1008" s="288"/>
      <c r="AB1008" s="287"/>
      <c r="AC1008" s="288"/>
      <c r="AD1008" s="287"/>
      <c r="AE1008" s="288"/>
      <c r="AF1008" s="287"/>
      <c r="AG1008" s="288"/>
      <c r="AH1008" s="287"/>
      <c r="AI1008" s="288"/>
      <c r="AJ1008" s="287"/>
      <c r="AK1008" s="288"/>
      <c r="AL1008" s="287"/>
      <c r="AM1008" s="288"/>
      <c r="AN1008" s="287"/>
      <c r="AO1008" s="288"/>
      <c r="AP1008" s="287"/>
      <c r="AQ1008" s="288"/>
      <c r="AR1008" s="287"/>
      <c r="AS1008" s="288"/>
      <c r="AT1008" s="287"/>
      <c r="AU1008" s="288"/>
      <c r="AV1008" s="287"/>
      <c r="AW1008" s="288"/>
      <c r="AX1008" s="287"/>
      <c r="AY1008" s="31"/>
      <c r="BA1008" s="76" t="str">
        <f t="shared" si="807"/>
        <v/>
      </c>
      <c r="BC1008" s="76" t="str">
        <f>IF('Stock List'!$K1008="", "", 'Stock List'!$K1008)</f>
        <v/>
      </c>
      <c r="BE1008" s="106">
        <f>IFERROR(ROUND(((INDEX('Stock List'!$M$11:$M$1010, MATCH(L1008, 'Stock List'!$K$11:$K$1010, 0))/INDEX('Stock List'!$L$11:$L$1010, MATCH(L1008, 'Stock List'!$K$11:$K$1010, 0)))*K1008), 2), 0)</f>
        <v>0</v>
      </c>
      <c r="BF1008" s="20"/>
      <c r="BG1008" s="20">
        <f>IFERROR(ROUND(((INDEX('Stock List'!$M$11:$M$1010, MATCH(N1008, 'Stock List'!$K$11:$K$1010, 0))/INDEX('Stock List'!$L$11:$L$1010, MATCH(N1008, 'Stock List'!$K$11:$K$1010, 0)))*M1008), 2), 0)</f>
        <v>0</v>
      </c>
      <c r="BH1008" s="20"/>
      <c r="BI1008" s="20">
        <f>IFERROR(ROUND(((INDEX('Stock List'!$M$11:$M$1010, MATCH(P1008, 'Stock List'!$K$11:$K$1010, 0))/INDEX('Stock List'!$L$11:$L$1010, MATCH(P1008, 'Stock List'!$K$11:$K$1010, 0)))*O1008), 2), 0)</f>
        <v>0</v>
      </c>
      <c r="BJ1008" s="20"/>
      <c r="BK1008" s="20">
        <f>IFERROR(ROUND(((INDEX('Stock List'!$M$11:$M$1010, MATCH(R1008, 'Stock List'!$K$11:$K$1010, 0))/INDEX('Stock List'!$L$11:$L$1010, MATCH(R1008, 'Stock List'!$K$11:$K$1010, 0)))*Q1008), 2), 0)</f>
        <v>0</v>
      </c>
      <c r="BL1008" s="20"/>
      <c r="BM1008" s="20">
        <f>IFERROR(ROUND(((INDEX('Stock List'!$M$11:$M$1010, MATCH(T1008, 'Stock List'!$K$11:$K$1010, 0))/INDEX('Stock List'!$L$11:$L$1010, MATCH(T1008, 'Stock List'!$K$11:$K$1010, 0)))*S1008), 2), 0)</f>
        <v>0</v>
      </c>
      <c r="BN1008" s="20"/>
      <c r="BO1008" s="20">
        <f>IFERROR(ROUND(((INDEX('Stock List'!$M$11:$M$1010, MATCH(V1008, 'Stock List'!$K$11:$K$1010, 0))/INDEX('Stock List'!$L$11:$L$1010, MATCH(V1008, 'Stock List'!$K$11:$K$1010, 0)))*U1008), 2), 0)</f>
        <v>0</v>
      </c>
      <c r="BP1008" s="20"/>
      <c r="BQ1008" s="20">
        <f>IFERROR(ROUND(((INDEX('Stock List'!$M$11:$M$1010, MATCH(X1008, 'Stock List'!$K$11:$K$1010, 0))/INDEX('Stock List'!$L$11:$L$1010, MATCH(X1008, 'Stock List'!$K$11:$K$1010, 0)))*W1008), 2), 0)</f>
        <v>0</v>
      </c>
      <c r="BR1008" s="20"/>
      <c r="BS1008" s="20">
        <f>IFERROR(ROUND(((INDEX('Stock List'!$M$11:$M$1010, MATCH(Z1008, 'Stock List'!$K$11:$K$1010, 0))/INDEX('Stock List'!$L$11:$L$1010, MATCH(Z1008, 'Stock List'!$K$11:$K$1010, 0)))*Y1008), 2), 0)</f>
        <v>0</v>
      </c>
      <c r="BT1008" s="20"/>
      <c r="BU1008" s="20">
        <f>IFERROR(ROUND(((INDEX('Stock List'!$M$11:$M$1010, MATCH(AB1008, 'Stock List'!$K$11:$K$1010, 0))/INDEX('Stock List'!$L$11:$L$1010, MATCH(AB1008, 'Stock List'!$K$11:$K$1010, 0)))*AA1008), 2), 0)</f>
        <v>0</v>
      </c>
      <c r="BV1008" s="20"/>
      <c r="BW1008" s="20">
        <f>IFERROR(ROUND(((INDEX('Stock List'!$M$11:$M$1010, MATCH(AD1008, 'Stock List'!$K$11:$K$1010, 0))/INDEX('Stock List'!$L$11:$L$1010, MATCH(AD1008, 'Stock List'!$K$11:$K$1010, 0)))*AC1008), 2), 0)</f>
        <v>0</v>
      </c>
      <c r="BX1008" s="20"/>
      <c r="BY1008" s="20">
        <f>IFERROR(ROUND(((INDEX('Stock List'!$M$11:$M$1010, MATCH(AF1008, 'Stock List'!$K$11:$K$1010, 0))/INDEX('Stock List'!$L$11:$L$1010, MATCH(AF1008, 'Stock List'!$K$11:$K$1010, 0)))*AE1008), 2), 0)</f>
        <v>0</v>
      </c>
      <c r="BZ1008" s="20"/>
      <c r="CA1008" s="20">
        <f>IFERROR(ROUND(((INDEX('Stock List'!$M$11:$M$1010, MATCH(AH1008, 'Stock List'!$K$11:$K$1010, 0))/INDEX('Stock List'!$L$11:$L$1010, MATCH(AH1008, 'Stock List'!$K$11:$K$1010, 0)))*AG1008), 2), 0)</f>
        <v>0</v>
      </c>
      <c r="CB1008" s="20"/>
      <c r="CC1008" s="20">
        <f>IFERROR(ROUND(((INDEX('Stock List'!$M$11:$M$1010, MATCH(AJ1008, 'Stock List'!$K$11:$K$1010, 0))/INDEX('Stock List'!$L$11:$L$1010, MATCH(AJ1008, 'Stock List'!$K$11:$K$1010, 0)))*AI1008), 2), 0)</f>
        <v>0</v>
      </c>
      <c r="CD1008" s="20"/>
      <c r="CE1008" s="20">
        <f>IFERROR(ROUND(((INDEX('Stock List'!$M$11:$M$1010, MATCH(AL1008, 'Stock List'!$K$11:$K$1010, 0))/INDEX('Stock List'!$L$11:$L$1010, MATCH(AL1008, 'Stock List'!$K$11:$K$1010, 0)))*AK1008), 2), 0)</f>
        <v>0</v>
      </c>
      <c r="CF1008" s="20"/>
      <c r="CG1008" s="20">
        <f>IFERROR(ROUND(((INDEX('Stock List'!$M$11:$M$1010, MATCH(AN1008, 'Stock List'!$K$11:$K$1010, 0))/INDEX('Stock List'!$L$11:$L$1010, MATCH(AN1008, 'Stock List'!$K$11:$K$1010, 0)))*AM1008), 2), 0)</f>
        <v>0</v>
      </c>
      <c r="CH1008" s="20"/>
      <c r="CI1008" s="20">
        <f>IFERROR(ROUND(((INDEX('Stock List'!$M$11:$M$1010, MATCH(AP1008, 'Stock List'!$K$11:$K$1010, 0))/INDEX('Stock List'!$L$11:$L$1010, MATCH(AP1008, 'Stock List'!$K$11:$K$1010, 0)))*AO1008), 2), 0)</f>
        <v>0</v>
      </c>
      <c r="CJ1008" s="20"/>
      <c r="CK1008" s="20">
        <f>IFERROR(ROUND(((INDEX('Stock List'!$M$11:$M$1010, MATCH(AR1008, 'Stock List'!$K$11:$K$1010, 0))/INDEX('Stock List'!$L$11:$L$1010, MATCH(AR1008, 'Stock List'!$K$11:$K$1010, 0)))*AQ1008), 2), 0)</f>
        <v>0</v>
      </c>
      <c r="CL1008" s="20"/>
      <c r="CM1008" s="20">
        <f>IFERROR(ROUND(((INDEX('Stock List'!$M$11:$M$1010, MATCH(AT1008, 'Stock List'!$K$11:$K$1010, 0))/INDEX('Stock List'!$L$11:$L$1010, MATCH(AT1008, 'Stock List'!$K$11:$K$1010, 0)))*AS1008), 2), 0)</f>
        <v>0</v>
      </c>
      <c r="CN1008" s="20"/>
      <c r="CO1008" s="20">
        <f>IFERROR(ROUND(((INDEX('Stock List'!$M$11:$M$1010, MATCH(AV1008, 'Stock List'!$K$11:$K$1010, 0))/INDEX('Stock List'!$L$11:$L$1010, MATCH(AV1008, 'Stock List'!$K$11:$K$1010, 0)))*AU1008), 2), 0)</f>
        <v>0</v>
      </c>
      <c r="CP1008" s="20"/>
      <c r="CQ1008" s="20">
        <f>IFERROR(ROUND(((INDEX('Stock List'!$M$11:$M$1010, MATCH(AX1008, 'Stock List'!$K$11:$K$1010, 0))/INDEX('Stock List'!$L$11:$L$1010, MATCH(AX1008, 'Stock List'!$K$11:$K$1010, 0)))*AW1008), 2), 0)</f>
        <v>0</v>
      </c>
      <c r="CR1008" s="22"/>
      <c r="CT1008" s="106" t="str">
        <f t="shared" si="808"/>
        <v/>
      </c>
      <c r="CU1008" s="22" t="str">
        <f t="shared" si="809"/>
        <v/>
      </c>
      <c r="CX1008" s="106" t="str">
        <f t="shared" si="810"/>
        <v/>
      </c>
      <c r="CY1008" s="20" t="str">
        <f t="shared" si="811"/>
        <v/>
      </c>
      <c r="CZ1008" s="22" t="str">
        <f t="shared" si="812"/>
        <v/>
      </c>
      <c r="DB1008" s="76" t="str">
        <f>IF($H1008="", "", COUNTIF($G$11:$G$1010, "&gt;"&amp;$G1008)+1+COUNTIF($G$11:$G1008, $G1008)-1)</f>
        <v/>
      </c>
      <c r="DC1008" s="76" t="str">
        <f>IF($H1008="", "", COUNTIF($CZ$11:$CZ$1010, "&gt;"&amp;$CZ1008)+1+COUNTIF($CZ$11:$CZ1008, $CZ1008)-1)</f>
        <v/>
      </c>
      <c r="DE1008" s="147" t="str">
        <f t="shared" si="813"/>
        <v/>
      </c>
      <c r="DF1008" s="148"/>
      <c r="DG1008" s="19" t="str">
        <f t="shared" si="814"/>
        <v/>
      </c>
      <c r="DH1008" s="153" t="str">
        <f t="shared" si="815"/>
        <v/>
      </c>
      <c r="DI1008" s="19" t="str">
        <f t="shared" si="767"/>
        <v/>
      </c>
      <c r="DJ1008" s="153" t="str">
        <f t="shared" si="768"/>
        <v/>
      </c>
      <c r="DK1008" s="19" t="str">
        <f t="shared" si="769"/>
        <v/>
      </c>
      <c r="DL1008" s="153" t="str">
        <f t="shared" si="770"/>
        <v/>
      </c>
      <c r="DM1008" s="19" t="str">
        <f t="shared" si="771"/>
        <v/>
      </c>
      <c r="DN1008" s="153" t="str">
        <f t="shared" si="772"/>
        <v/>
      </c>
      <c r="DO1008" s="19" t="str">
        <f t="shared" si="773"/>
        <v/>
      </c>
      <c r="DP1008" s="153" t="str">
        <f t="shared" si="774"/>
        <v/>
      </c>
      <c r="DQ1008" s="19" t="str">
        <f t="shared" si="775"/>
        <v/>
      </c>
      <c r="DR1008" s="153" t="str">
        <f t="shared" si="776"/>
        <v/>
      </c>
      <c r="DS1008" s="19" t="str">
        <f t="shared" si="777"/>
        <v/>
      </c>
      <c r="DT1008" s="153" t="str">
        <f t="shared" si="778"/>
        <v/>
      </c>
      <c r="DU1008" s="19" t="str">
        <f t="shared" si="779"/>
        <v/>
      </c>
      <c r="DV1008" s="153" t="str">
        <f t="shared" si="780"/>
        <v/>
      </c>
      <c r="DW1008" s="19" t="str">
        <f t="shared" si="781"/>
        <v/>
      </c>
      <c r="DX1008" s="153" t="str">
        <f t="shared" si="782"/>
        <v/>
      </c>
      <c r="DY1008" s="19" t="str">
        <f t="shared" si="783"/>
        <v/>
      </c>
      <c r="DZ1008" s="153" t="str">
        <f t="shared" si="784"/>
        <v/>
      </c>
      <c r="EA1008" s="19" t="str">
        <f t="shared" si="785"/>
        <v/>
      </c>
      <c r="EB1008" s="153" t="str">
        <f t="shared" si="786"/>
        <v/>
      </c>
      <c r="EC1008" s="19" t="str">
        <f t="shared" si="787"/>
        <v/>
      </c>
      <c r="ED1008" s="153" t="str">
        <f t="shared" si="788"/>
        <v/>
      </c>
      <c r="EE1008" s="19" t="str">
        <f t="shared" si="789"/>
        <v/>
      </c>
      <c r="EF1008" s="153" t="str">
        <f t="shared" si="790"/>
        <v/>
      </c>
      <c r="EG1008" s="19" t="str">
        <f t="shared" si="791"/>
        <v/>
      </c>
      <c r="EH1008" s="153" t="str">
        <f t="shared" si="792"/>
        <v/>
      </c>
      <c r="EI1008" s="19" t="str">
        <f t="shared" si="793"/>
        <v/>
      </c>
      <c r="EJ1008" s="153" t="str">
        <f t="shared" si="794"/>
        <v/>
      </c>
      <c r="EK1008" s="19" t="str">
        <f t="shared" si="795"/>
        <v/>
      </c>
      <c r="EL1008" s="153" t="str">
        <f t="shared" si="796"/>
        <v/>
      </c>
      <c r="EM1008" s="19" t="str">
        <f t="shared" si="797"/>
        <v/>
      </c>
      <c r="EN1008" s="153" t="str">
        <f t="shared" si="798"/>
        <v/>
      </c>
      <c r="EO1008" s="19" t="str">
        <f t="shared" si="799"/>
        <v/>
      </c>
      <c r="EP1008" s="153" t="str">
        <f t="shared" si="800"/>
        <v/>
      </c>
      <c r="EQ1008" s="19" t="str">
        <f t="shared" si="801"/>
        <v/>
      </c>
      <c r="ER1008" s="153" t="str">
        <f t="shared" si="802"/>
        <v/>
      </c>
      <c r="ES1008" s="19" t="str">
        <f t="shared" si="803"/>
        <v/>
      </c>
      <c r="ET1008" s="153" t="str">
        <f t="shared" si="804"/>
        <v/>
      </c>
    </row>
    <row r="1009" spans="1:150" x14ac:dyDescent="0.25">
      <c r="A1009" s="31"/>
      <c r="B1009" s="91" t="str">
        <f t="shared" si="805"/>
        <v/>
      </c>
      <c r="C1009" s="20" t="str">
        <f t="shared" si="765"/>
        <v/>
      </c>
      <c r="D1009" s="97" t="str">
        <f t="shared" si="766"/>
        <v/>
      </c>
      <c r="E1009" s="62" t="str">
        <f t="shared" si="806"/>
        <v/>
      </c>
      <c r="F1009" s="31"/>
      <c r="G1009" s="282"/>
      <c r="H1009" s="283"/>
      <c r="I1009" s="284"/>
      <c r="J1009" s="285"/>
      <c r="K1009" s="286"/>
      <c r="L1009" s="287"/>
      <c r="M1009" s="288"/>
      <c r="N1009" s="287"/>
      <c r="O1009" s="288"/>
      <c r="P1009" s="287"/>
      <c r="Q1009" s="288"/>
      <c r="R1009" s="287"/>
      <c r="S1009" s="288"/>
      <c r="T1009" s="287"/>
      <c r="U1009" s="288"/>
      <c r="V1009" s="287"/>
      <c r="W1009" s="288"/>
      <c r="X1009" s="287"/>
      <c r="Y1009" s="288"/>
      <c r="Z1009" s="287"/>
      <c r="AA1009" s="288"/>
      <c r="AB1009" s="287"/>
      <c r="AC1009" s="288"/>
      <c r="AD1009" s="287"/>
      <c r="AE1009" s="288"/>
      <c r="AF1009" s="287"/>
      <c r="AG1009" s="288"/>
      <c r="AH1009" s="287"/>
      <c r="AI1009" s="288"/>
      <c r="AJ1009" s="287"/>
      <c r="AK1009" s="288"/>
      <c r="AL1009" s="287"/>
      <c r="AM1009" s="288"/>
      <c r="AN1009" s="287"/>
      <c r="AO1009" s="288"/>
      <c r="AP1009" s="287"/>
      <c r="AQ1009" s="288"/>
      <c r="AR1009" s="287"/>
      <c r="AS1009" s="288"/>
      <c r="AT1009" s="287"/>
      <c r="AU1009" s="288"/>
      <c r="AV1009" s="287"/>
      <c r="AW1009" s="288"/>
      <c r="AX1009" s="287"/>
      <c r="AY1009" s="31"/>
      <c r="BA1009" s="76" t="str">
        <f t="shared" si="807"/>
        <v/>
      </c>
      <c r="BC1009" s="76" t="str">
        <f>IF('Stock List'!$K1009="", "", 'Stock List'!$K1009)</f>
        <v/>
      </c>
      <c r="BE1009" s="106">
        <f>IFERROR(ROUND(((INDEX('Stock List'!$M$11:$M$1010, MATCH(L1009, 'Stock List'!$K$11:$K$1010, 0))/INDEX('Stock List'!$L$11:$L$1010, MATCH(L1009, 'Stock List'!$K$11:$K$1010, 0)))*K1009), 2), 0)</f>
        <v>0</v>
      </c>
      <c r="BF1009" s="20"/>
      <c r="BG1009" s="20">
        <f>IFERROR(ROUND(((INDEX('Stock List'!$M$11:$M$1010, MATCH(N1009, 'Stock List'!$K$11:$K$1010, 0))/INDEX('Stock List'!$L$11:$L$1010, MATCH(N1009, 'Stock List'!$K$11:$K$1010, 0)))*M1009), 2), 0)</f>
        <v>0</v>
      </c>
      <c r="BH1009" s="20"/>
      <c r="BI1009" s="20">
        <f>IFERROR(ROUND(((INDEX('Stock List'!$M$11:$M$1010, MATCH(P1009, 'Stock List'!$K$11:$K$1010, 0))/INDEX('Stock List'!$L$11:$L$1010, MATCH(P1009, 'Stock List'!$K$11:$K$1010, 0)))*O1009), 2), 0)</f>
        <v>0</v>
      </c>
      <c r="BJ1009" s="20"/>
      <c r="BK1009" s="20">
        <f>IFERROR(ROUND(((INDEX('Stock List'!$M$11:$M$1010, MATCH(R1009, 'Stock List'!$K$11:$K$1010, 0))/INDEX('Stock List'!$L$11:$L$1010, MATCH(R1009, 'Stock List'!$K$11:$K$1010, 0)))*Q1009), 2), 0)</f>
        <v>0</v>
      </c>
      <c r="BL1009" s="20"/>
      <c r="BM1009" s="20">
        <f>IFERROR(ROUND(((INDEX('Stock List'!$M$11:$M$1010, MATCH(T1009, 'Stock List'!$K$11:$K$1010, 0))/INDEX('Stock List'!$L$11:$L$1010, MATCH(T1009, 'Stock List'!$K$11:$K$1010, 0)))*S1009), 2), 0)</f>
        <v>0</v>
      </c>
      <c r="BN1009" s="20"/>
      <c r="BO1009" s="20">
        <f>IFERROR(ROUND(((INDEX('Stock List'!$M$11:$M$1010, MATCH(V1009, 'Stock List'!$K$11:$K$1010, 0))/INDEX('Stock List'!$L$11:$L$1010, MATCH(V1009, 'Stock List'!$K$11:$K$1010, 0)))*U1009), 2), 0)</f>
        <v>0</v>
      </c>
      <c r="BP1009" s="20"/>
      <c r="BQ1009" s="20">
        <f>IFERROR(ROUND(((INDEX('Stock List'!$M$11:$M$1010, MATCH(X1009, 'Stock List'!$K$11:$K$1010, 0))/INDEX('Stock List'!$L$11:$L$1010, MATCH(X1009, 'Stock List'!$K$11:$K$1010, 0)))*W1009), 2), 0)</f>
        <v>0</v>
      </c>
      <c r="BR1009" s="20"/>
      <c r="BS1009" s="20">
        <f>IFERROR(ROUND(((INDEX('Stock List'!$M$11:$M$1010, MATCH(Z1009, 'Stock List'!$K$11:$K$1010, 0))/INDEX('Stock List'!$L$11:$L$1010, MATCH(Z1009, 'Stock List'!$K$11:$K$1010, 0)))*Y1009), 2), 0)</f>
        <v>0</v>
      </c>
      <c r="BT1009" s="20"/>
      <c r="BU1009" s="20">
        <f>IFERROR(ROUND(((INDEX('Stock List'!$M$11:$M$1010, MATCH(AB1009, 'Stock List'!$K$11:$K$1010, 0))/INDEX('Stock List'!$L$11:$L$1010, MATCH(AB1009, 'Stock List'!$K$11:$K$1010, 0)))*AA1009), 2), 0)</f>
        <v>0</v>
      </c>
      <c r="BV1009" s="20"/>
      <c r="BW1009" s="20">
        <f>IFERROR(ROUND(((INDEX('Stock List'!$M$11:$M$1010, MATCH(AD1009, 'Stock List'!$K$11:$K$1010, 0))/INDEX('Stock List'!$L$11:$L$1010, MATCH(AD1009, 'Stock List'!$K$11:$K$1010, 0)))*AC1009), 2), 0)</f>
        <v>0</v>
      </c>
      <c r="BX1009" s="20"/>
      <c r="BY1009" s="20">
        <f>IFERROR(ROUND(((INDEX('Stock List'!$M$11:$M$1010, MATCH(AF1009, 'Stock List'!$K$11:$K$1010, 0))/INDEX('Stock List'!$L$11:$L$1010, MATCH(AF1009, 'Stock List'!$K$11:$K$1010, 0)))*AE1009), 2), 0)</f>
        <v>0</v>
      </c>
      <c r="BZ1009" s="20"/>
      <c r="CA1009" s="20">
        <f>IFERROR(ROUND(((INDEX('Stock List'!$M$11:$M$1010, MATCH(AH1009, 'Stock List'!$K$11:$K$1010, 0))/INDEX('Stock List'!$L$11:$L$1010, MATCH(AH1009, 'Stock List'!$K$11:$K$1010, 0)))*AG1009), 2), 0)</f>
        <v>0</v>
      </c>
      <c r="CB1009" s="20"/>
      <c r="CC1009" s="20">
        <f>IFERROR(ROUND(((INDEX('Stock List'!$M$11:$M$1010, MATCH(AJ1009, 'Stock List'!$K$11:$K$1010, 0))/INDEX('Stock List'!$L$11:$L$1010, MATCH(AJ1009, 'Stock List'!$K$11:$K$1010, 0)))*AI1009), 2), 0)</f>
        <v>0</v>
      </c>
      <c r="CD1009" s="20"/>
      <c r="CE1009" s="20">
        <f>IFERROR(ROUND(((INDEX('Stock List'!$M$11:$M$1010, MATCH(AL1009, 'Stock List'!$K$11:$K$1010, 0))/INDEX('Stock List'!$L$11:$L$1010, MATCH(AL1009, 'Stock List'!$K$11:$K$1010, 0)))*AK1009), 2), 0)</f>
        <v>0</v>
      </c>
      <c r="CF1009" s="20"/>
      <c r="CG1009" s="20">
        <f>IFERROR(ROUND(((INDEX('Stock List'!$M$11:$M$1010, MATCH(AN1009, 'Stock List'!$K$11:$K$1010, 0))/INDEX('Stock List'!$L$11:$L$1010, MATCH(AN1009, 'Stock List'!$K$11:$K$1010, 0)))*AM1009), 2), 0)</f>
        <v>0</v>
      </c>
      <c r="CH1009" s="20"/>
      <c r="CI1009" s="20">
        <f>IFERROR(ROUND(((INDEX('Stock List'!$M$11:$M$1010, MATCH(AP1009, 'Stock List'!$K$11:$K$1010, 0))/INDEX('Stock List'!$L$11:$L$1010, MATCH(AP1009, 'Stock List'!$K$11:$K$1010, 0)))*AO1009), 2), 0)</f>
        <v>0</v>
      </c>
      <c r="CJ1009" s="20"/>
      <c r="CK1009" s="20">
        <f>IFERROR(ROUND(((INDEX('Stock List'!$M$11:$M$1010, MATCH(AR1009, 'Stock List'!$K$11:$K$1010, 0))/INDEX('Stock List'!$L$11:$L$1010, MATCH(AR1009, 'Stock List'!$K$11:$K$1010, 0)))*AQ1009), 2), 0)</f>
        <v>0</v>
      </c>
      <c r="CL1009" s="20"/>
      <c r="CM1009" s="20">
        <f>IFERROR(ROUND(((INDEX('Stock List'!$M$11:$M$1010, MATCH(AT1009, 'Stock List'!$K$11:$K$1010, 0))/INDEX('Stock List'!$L$11:$L$1010, MATCH(AT1009, 'Stock List'!$K$11:$K$1010, 0)))*AS1009), 2), 0)</f>
        <v>0</v>
      </c>
      <c r="CN1009" s="20"/>
      <c r="CO1009" s="20">
        <f>IFERROR(ROUND(((INDEX('Stock List'!$M$11:$M$1010, MATCH(AV1009, 'Stock List'!$K$11:$K$1010, 0))/INDEX('Stock List'!$L$11:$L$1010, MATCH(AV1009, 'Stock List'!$K$11:$K$1010, 0)))*AU1009), 2), 0)</f>
        <v>0</v>
      </c>
      <c r="CP1009" s="20"/>
      <c r="CQ1009" s="20">
        <f>IFERROR(ROUND(((INDEX('Stock List'!$M$11:$M$1010, MATCH(AX1009, 'Stock List'!$K$11:$K$1010, 0))/INDEX('Stock List'!$L$11:$L$1010, MATCH(AX1009, 'Stock List'!$K$11:$K$1010, 0)))*AW1009), 2), 0)</f>
        <v>0</v>
      </c>
      <c r="CR1009" s="22"/>
      <c r="CT1009" s="106" t="str">
        <f t="shared" si="808"/>
        <v/>
      </c>
      <c r="CU1009" s="22" t="str">
        <f t="shared" si="809"/>
        <v/>
      </c>
      <c r="CX1009" s="106" t="str">
        <f t="shared" si="810"/>
        <v/>
      </c>
      <c r="CY1009" s="20" t="str">
        <f t="shared" si="811"/>
        <v/>
      </c>
      <c r="CZ1009" s="22" t="str">
        <f t="shared" si="812"/>
        <v/>
      </c>
      <c r="DB1009" s="76" t="str">
        <f>IF($H1009="", "", COUNTIF($G$11:$G$1010, "&gt;"&amp;$G1009)+1+COUNTIF($G$11:$G1009, $G1009)-1)</f>
        <v/>
      </c>
      <c r="DC1009" s="76" t="str">
        <f>IF($H1009="", "", COUNTIF($CZ$11:$CZ$1010, "&gt;"&amp;$CZ1009)+1+COUNTIF($CZ$11:$CZ1009, $CZ1009)-1)</f>
        <v/>
      </c>
      <c r="DE1009" s="147" t="str">
        <f t="shared" si="813"/>
        <v/>
      </c>
      <c r="DF1009" s="148"/>
      <c r="DG1009" s="19" t="str">
        <f t="shared" si="814"/>
        <v/>
      </c>
      <c r="DH1009" s="153" t="str">
        <f t="shared" si="815"/>
        <v/>
      </c>
      <c r="DI1009" s="19" t="str">
        <f t="shared" si="767"/>
        <v/>
      </c>
      <c r="DJ1009" s="153" t="str">
        <f t="shared" si="768"/>
        <v/>
      </c>
      <c r="DK1009" s="19" t="str">
        <f t="shared" si="769"/>
        <v/>
      </c>
      <c r="DL1009" s="153" t="str">
        <f t="shared" si="770"/>
        <v/>
      </c>
      <c r="DM1009" s="19" t="str">
        <f t="shared" si="771"/>
        <v/>
      </c>
      <c r="DN1009" s="153" t="str">
        <f t="shared" si="772"/>
        <v/>
      </c>
      <c r="DO1009" s="19" t="str">
        <f t="shared" si="773"/>
        <v/>
      </c>
      <c r="DP1009" s="153" t="str">
        <f t="shared" si="774"/>
        <v/>
      </c>
      <c r="DQ1009" s="19" t="str">
        <f t="shared" si="775"/>
        <v/>
      </c>
      <c r="DR1009" s="153" t="str">
        <f t="shared" si="776"/>
        <v/>
      </c>
      <c r="DS1009" s="19" t="str">
        <f t="shared" si="777"/>
        <v/>
      </c>
      <c r="DT1009" s="153" t="str">
        <f t="shared" si="778"/>
        <v/>
      </c>
      <c r="DU1009" s="19" t="str">
        <f t="shared" si="779"/>
        <v/>
      </c>
      <c r="DV1009" s="153" t="str">
        <f t="shared" si="780"/>
        <v/>
      </c>
      <c r="DW1009" s="19" t="str">
        <f t="shared" si="781"/>
        <v/>
      </c>
      <c r="DX1009" s="153" t="str">
        <f t="shared" si="782"/>
        <v/>
      </c>
      <c r="DY1009" s="19" t="str">
        <f t="shared" si="783"/>
        <v/>
      </c>
      <c r="DZ1009" s="153" t="str">
        <f t="shared" si="784"/>
        <v/>
      </c>
      <c r="EA1009" s="19" t="str">
        <f t="shared" si="785"/>
        <v/>
      </c>
      <c r="EB1009" s="153" t="str">
        <f t="shared" si="786"/>
        <v/>
      </c>
      <c r="EC1009" s="19" t="str">
        <f t="shared" si="787"/>
        <v/>
      </c>
      <c r="ED1009" s="153" t="str">
        <f t="shared" si="788"/>
        <v/>
      </c>
      <c r="EE1009" s="19" t="str">
        <f t="shared" si="789"/>
        <v/>
      </c>
      <c r="EF1009" s="153" t="str">
        <f t="shared" si="790"/>
        <v/>
      </c>
      <c r="EG1009" s="19" t="str">
        <f t="shared" si="791"/>
        <v/>
      </c>
      <c r="EH1009" s="153" t="str">
        <f t="shared" si="792"/>
        <v/>
      </c>
      <c r="EI1009" s="19" t="str">
        <f t="shared" si="793"/>
        <v/>
      </c>
      <c r="EJ1009" s="153" t="str">
        <f t="shared" si="794"/>
        <v/>
      </c>
      <c r="EK1009" s="19" t="str">
        <f t="shared" si="795"/>
        <v/>
      </c>
      <c r="EL1009" s="153" t="str">
        <f t="shared" si="796"/>
        <v/>
      </c>
      <c r="EM1009" s="19" t="str">
        <f t="shared" si="797"/>
        <v/>
      </c>
      <c r="EN1009" s="153" t="str">
        <f t="shared" si="798"/>
        <v/>
      </c>
      <c r="EO1009" s="19" t="str">
        <f t="shared" si="799"/>
        <v/>
      </c>
      <c r="EP1009" s="153" t="str">
        <f t="shared" si="800"/>
        <v/>
      </c>
      <c r="EQ1009" s="19" t="str">
        <f t="shared" si="801"/>
        <v/>
      </c>
      <c r="ER1009" s="153" t="str">
        <f t="shared" si="802"/>
        <v/>
      </c>
      <c r="ES1009" s="19" t="str">
        <f t="shared" si="803"/>
        <v/>
      </c>
      <c r="ET1009" s="153" t="str">
        <f t="shared" si="804"/>
        <v/>
      </c>
    </row>
    <row r="1010" spans="1:150" x14ac:dyDescent="0.25">
      <c r="A1010" s="31"/>
      <c r="B1010" s="92" t="str">
        <f t="shared" si="805"/>
        <v/>
      </c>
      <c r="C1010" s="24" t="str">
        <f t="shared" si="765"/>
        <v/>
      </c>
      <c r="D1010" s="98" t="str">
        <f t="shared" si="766"/>
        <v/>
      </c>
      <c r="E1010" s="63" t="str">
        <f t="shared" si="806"/>
        <v/>
      </c>
      <c r="F1010" s="31"/>
      <c r="G1010" s="289"/>
      <c r="H1010" s="290"/>
      <c r="I1010" s="291"/>
      <c r="J1010" s="292"/>
      <c r="K1010" s="293"/>
      <c r="L1010" s="294"/>
      <c r="M1010" s="295"/>
      <c r="N1010" s="294"/>
      <c r="O1010" s="295"/>
      <c r="P1010" s="294"/>
      <c r="Q1010" s="295"/>
      <c r="R1010" s="294"/>
      <c r="S1010" s="295"/>
      <c r="T1010" s="294"/>
      <c r="U1010" s="295"/>
      <c r="V1010" s="294"/>
      <c r="W1010" s="295"/>
      <c r="X1010" s="294"/>
      <c r="Y1010" s="295"/>
      <c r="Z1010" s="294"/>
      <c r="AA1010" s="295"/>
      <c r="AB1010" s="294"/>
      <c r="AC1010" s="295"/>
      <c r="AD1010" s="294"/>
      <c r="AE1010" s="295"/>
      <c r="AF1010" s="294"/>
      <c r="AG1010" s="295"/>
      <c r="AH1010" s="294"/>
      <c r="AI1010" s="295"/>
      <c r="AJ1010" s="294"/>
      <c r="AK1010" s="295"/>
      <c r="AL1010" s="294"/>
      <c r="AM1010" s="295"/>
      <c r="AN1010" s="294"/>
      <c r="AO1010" s="295"/>
      <c r="AP1010" s="294"/>
      <c r="AQ1010" s="295"/>
      <c r="AR1010" s="294"/>
      <c r="AS1010" s="295"/>
      <c r="AT1010" s="294"/>
      <c r="AU1010" s="295"/>
      <c r="AV1010" s="294"/>
      <c r="AW1010" s="295"/>
      <c r="AX1010" s="294"/>
      <c r="AY1010" s="31"/>
      <c r="BA1010" s="77" t="str">
        <f t="shared" si="807"/>
        <v/>
      </c>
      <c r="BC1010" s="77" t="str">
        <f>IF('Stock List'!$K1010="", "", 'Stock List'!$K1010)</f>
        <v/>
      </c>
      <c r="BE1010" s="107">
        <f>IFERROR(ROUND(((INDEX('Stock List'!$M$11:$M$1010, MATCH(L1010, 'Stock List'!$K$11:$K$1010, 0))/INDEX('Stock List'!$L$11:$L$1010, MATCH(L1010, 'Stock List'!$K$11:$K$1010, 0)))*K1010), 2), 0)</f>
        <v>0</v>
      </c>
      <c r="BF1010" s="24"/>
      <c r="BG1010" s="24">
        <f>IFERROR(ROUND(((INDEX('Stock List'!$M$11:$M$1010, MATCH(N1010, 'Stock List'!$K$11:$K$1010, 0))/INDEX('Stock List'!$L$11:$L$1010, MATCH(N1010, 'Stock List'!$K$11:$K$1010, 0)))*M1010), 2), 0)</f>
        <v>0</v>
      </c>
      <c r="BH1010" s="24"/>
      <c r="BI1010" s="24">
        <f>IFERROR(ROUND(((INDEX('Stock List'!$M$11:$M$1010, MATCH(P1010, 'Stock List'!$K$11:$K$1010, 0))/INDEX('Stock List'!$L$11:$L$1010, MATCH(P1010, 'Stock List'!$K$11:$K$1010, 0)))*O1010), 2), 0)</f>
        <v>0</v>
      </c>
      <c r="BJ1010" s="24"/>
      <c r="BK1010" s="24">
        <f>IFERROR(ROUND(((INDEX('Stock List'!$M$11:$M$1010, MATCH(R1010, 'Stock List'!$K$11:$K$1010, 0))/INDEX('Stock List'!$L$11:$L$1010, MATCH(R1010, 'Stock List'!$K$11:$K$1010, 0)))*Q1010), 2), 0)</f>
        <v>0</v>
      </c>
      <c r="BL1010" s="24"/>
      <c r="BM1010" s="24">
        <f>IFERROR(ROUND(((INDEX('Stock List'!$M$11:$M$1010, MATCH(T1010, 'Stock List'!$K$11:$K$1010, 0))/INDEX('Stock List'!$L$11:$L$1010, MATCH(T1010, 'Stock List'!$K$11:$K$1010, 0)))*S1010), 2), 0)</f>
        <v>0</v>
      </c>
      <c r="BN1010" s="24"/>
      <c r="BO1010" s="24">
        <f>IFERROR(ROUND(((INDEX('Stock List'!$M$11:$M$1010, MATCH(V1010, 'Stock List'!$K$11:$K$1010, 0))/INDEX('Stock List'!$L$11:$L$1010, MATCH(V1010, 'Stock List'!$K$11:$K$1010, 0)))*U1010), 2), 0)</f>
        <v>0</v>
      </c>
      <c r="BP1010" s="24"/>
      <c r="BQ1010" s="24">
        <f>IFERROR(ROUND(((INDEX('Stock List'!$M$11:$M$1010, MATCH(X1010, 'Stock List'!$K$11:$K$1010, 0))/INDEX('Stock List'!$L$11:$L$1010, MATCH(X1010, 'Stock List'!$K$11:$K$1010, 0)))*W1010), 2), 0)</f>
        <v>0</v>
      </c>
      <c r="BR1010" s="24"/>
      <c r="BS1010" s="24">
        <f>IFERROR(ROUND(((INDEX('Stock List'!$M$11:$M$1010, MATCH(Z1010, 'Stock List'!$K$11:$K$1010, 0))/INDEX('Stock List'!$L$11:$L$1010, MATCH(Z1010, 'Stock List'!$K$11:$K$1010, 0)))*Y1010), 2), 0)</f>
        <v>0</v>
      </c>
      <c r="BT1010" s="24"/>
      <c r="BU1010" s="24">
        <f>IFERROR(ROUND(((INDEX('Stock List'!$M$11:$M$1010, MATCH(AB1010, 'Stock List'!$K$11:$K$1010, 0))/INDEX('Stock List'!$L$11:$L$1010, MATCH(AB1010, 'Stock List'!$K$11:$K$1010, 0)))*AA1010), 2), 0)</f>
        <v>0</v>
      </c>
      <c r="BV1010" s="24"/>
      <c r="BW1010" s="24">
        <f>IFERROR(ROUND(((INDEX('Stock List'!$M$11:$M$1010, MATCH(AD1010, 'Stock List'!$K$11:$K$1010, 0))/INDEX('Stock List'!$L$11:$L$1010, MATCH(AD1010, 'Stock List'!$K$11:$K$1010, 0)))*AC1010), 2), 0)</f>
        <v>0</v>
      </c>
      <c r="BX1010" s="24"/>
      <c r="BY1010" s="24">
        <f>IFERROR(ROUND(((INDEX('Stock List'!$M$11:$M$1010, MATCH(AF1010, 'Stock List'!$K$11:$K$1010, 0))/INDEX('Stock List'!$L$11:$L$1010, MATCH(AF1010, 'Stock List'!$K$11:$K$1010, 0)))*AE1010), 2), 0)</f>
        <v>0</v>
      </c>
      <c r="BZ1010" s="24"/>
      <c r="CA1010" s="24">
        <f>IFERROR(ROUND(((INDEX('Stock List'!$M$11:$M$1010, MATCH(AH1010, 'Stock List'!$K$11:$K$1010, 0))/INDEX('Stock List'!$L$11:$L$1010, MATCH(AH1010, 'Stock List'!$K$11:$K$1010, 0)))*AG1010), 2), 0)</f>
        <v>0</v>
      </c>
      <c r="CB1010" s="24"/>
      <c r="CC1010" s="24">
        <f>IFERROR(ROUND(((INDEX('Stock List'!$M$11:$M$1010, MATCH(AJ1010, 'Stock List'!$K$11:$K$1010, 0))/INDEX('Stock List'!$L$11:$L$1010, MATCH(AJ1010, 'Stock List'!$K$11:$K$1010, 0)))*AI1010), 2), 0)</f>
        <v>0</v>
      </c>
      <c r="CD1010" s="24"/>
      <c r="CE1010" s="24">
        <f>IFERROR(ROUND(((INDEX('Stock List'!$M$11:$M$1010, MATCH(AL1010, 'Stock List'!$K$11:$K$1010, 0))/INDEX('Stock List'!$L$11:$L$1010, MATCH(AL1010, 'Stock List'!$K$11:$K$1010, 0)))*AK1010), 2), 0)</f>
        <v>0</v>
      </c>
      <c r="CF1010" s="24"/>
      <c r="CG1010" s="24">
        <f>IFERROR(ROUND(((INDEX('Stock List'!$M$11:$M$1010, MATCH(AN1010, 'Stock List'!$K$11:$K$1010, 0))/INDEX('Stock List'!$L$11:$L$1010, MATCH(AN1010, 'Stock List'!$K$11:$K$1010, 0)))*AM1010), 2), 0)</f>
        <v>0</v>
      </c>
      <c r="CH1010" s="24"/>
      <c r="CI1010" s="24">
        <f>IFERROR(ROUND(((INDEX('Stock List'!$M$11:$M$1010, MATCH(AP1010, 'Stock List'!$K$11:$K$1010, 0))/INDEX('Stock List'!$L$11:$L$1010, MATCH(AP1010, 'Stock List'!$K$11:$K$1010, 0)))*AO1010), 2), 0)</f>
        <v>0</v>
      </c>
      <c r="CJ1010" s="24"/>
      <c r="CK1010" s="24">
        <f>IFERROR(ROUND(((INDEX('Stock List'!$M$11:$M$1010, MATCH(AR1010, 'Stock List'!$K$11:$K$1010, 0))/INDEX('Stock List'!$L$11:$L$1010, MATCH(AR1010, 'Stock List'!$K$11:$K$1010, 0)))*AQ1010), 2), 0)</f>
        <v>0</v>
      </c>
      <c r="CL1010" s="24"/>
      <c r="CM1010" s="24">
        <f>IFERROR(ROUND(((INDEX('Stock List'!$M$11:$M$1010, MATCH(AT1010, 'Stock List'!$K$11:$K$1010, 0))/INDEX('Stock List'!$L$11:$L$1010, MATCH(AT1010, 'Stock List'!$K$11:$K$1010, 0)))*AS1010), 2), 0)</f>
        <v>0</v>
      </c>
      <c r="CN1010" s="24"/>
      <c r="CO1010" s="24">
        <f>IFERROR(ROUND(((INDEX('Stock List'!$M$11:$M$1010, MATCH(AV1010, 'Stock List'!$K$11:$K$1010, 0))/INDEX('Stock List'!$L$11:$L$1010, MATCH(AV1010, 'Stock List'!$K$11:$K$1010, 0)))*AU1010), 2), 0)</f>
        <v>0</v>
      </c>
      <c r="CP1010" s="24"/>
      <c r="CQ1010" s="24">
        <f>IFERROR(ROUND(((INDEX('Stock List'!$M$11:$M$1010, MATCH(AX1010, 'Stock List'!$K$11:$K$1010, 0))/INDEX('Stock List'!$L$11:$L$1010, MATCH(AX1010, 'Stock List'!$K$11:$K$1010, 0)))*AW1010), 2), 0)</f>
        <v>0</v>
      </c>
      <c r="CR1010" s="26"/>
      <c r="CT1010" s="107" t="str">
        <f t="shared" si="808"/>
        <v/>
      </c>
      <c r="CU1010" s="26" t="str">
        <f t="shared" si="809"/>
        <v/>
      </c>
      <c r="CX1010" s="107" t="str">
        <f t="shared" si="810"/>
        <v/>
      </c>
      <c r="CY1010" s="24" t="str">
        <f t="shared" si="811"/>
        <v/>
      </c>
      <c r="CZ1010" s="26" t="str">
        <f t="shared" si="812"/>
        <v/>
      </c>
      <c r="DB1010" s="77" t="str">
        <f>IF($H1010="", "", COUNTIF($G$11:$G$1010, "&gt;"&amp;$G1010)+1+COUNTIF($G$11:$G1010, $G1010)-1)</f>
        <v/>
      </c>
      <c r="DC1010" s="77" t="str">
        <f>IF($H1010="", "", COUNTIF($CZ$11:$CZ$1010, "&gt;"&amp;$CZ1010)+1+COUNTIF($CZ$11:$CZ1010, $CZ1010)-1)</f>
        <v/>
      </c>
      <c r="DE1010" s="149" t="str">
        <f t="shared" si="813"/>
        <v/>
      </c>
      <c r="DF1010" s="150"/>
      <c r="DG1010" s="23" t="str">
        <f t="shared" si="814"/>
        <v/>
      </c>
      <c r="DH1010" s="154" t="str">
        <f t="shared" si="815"/>
        <v/>
      </c>
      <c r="DI1010" s="23" t="str">
        <f t="shared" si="767"/>
        <v/>
      </c>
      <c r="DJ1010" s="154" t="str">
        <f t="shared" si="768"/>
        <v/>
      </c>
      <c r="DK1010" s="23" t="str">
        <f t="shared" si="769"/>
        <v/>
      </c>
      <c r="DL1010" s="154" t="str">
        <f t="shared" si="770"/>
        <v/>
      </c>
      <c r="DM1010" s="23" t="str">
        <f t="shared" si="771"/>
        <v/>
      </c>
      <c r="DN1010" s="154" t="str">
        <f t="shared" si="772"/>
        <v/>
      </c>
      <c r="DO1010" s="23" t="str">
        <f t="shared" si="773"/>
        <v/>
      </c>
      <c r="DP1010" s="154" t="str">
        <f t="shared" si="774"/>
        <v/>
      </c>
      <c r="DQ1010" s="23" t="str">
        <f t="shared" si="775"/>
        <v/>
      </c>
      <c r="DR1010" s="154" t="str">
        <f t="shared" si="776"/>
        <v/>
      </c>
      <c r="DS1010" s="23" t="str">
        <f t="shared" si="777"/>
        <v/>
      </c>
      <c r="DT1010" s="154" t="str">
        <f t="shared" si="778"/>
        <v/>
      </c>
      <c r="DU1010" s="23" t="str">
        <f t="shared" si="779"/>
        <v/>
      </c>
      <c r="DV1010" s="154" t="str">
        <f t="shared" si="780"/>
        <v/>
      </c>
      <c r="DW1010" s="23" t="str">
        <f t="shared" si="781"/>
        <v/>
      </c>
      <c r="DX1010" s="154" t="str">
        <f t="shared" si="782"/>
        <v/>
      </c>
      <c r="DY1010" s="23" t="str">
        <f t="shared" si="783"/>
        <v/>
      </c>
      <c r="DZ1010" s="154" t="str">
        <f t="shared" si="784"/>
        <v/>
      </c>
      <c r="EA1010" s="23" t="str">
        <f t="shared" si="785"/>
        <v/>
      </c>
      <c r="EB1010" s="154" t="str">
        <f t="shared" si="786"/>
        <v/>
      </c>
      <c r="EC1010" s="23" t="str">
        <f t="shared" si="787"/>
        <v/>
      </c>
      <c r="ED1010" s="154" t="str">
        <f t="shared" si="788"/>
        <v/>
      </c>
      <c r="EE1010" s="23" t="str">
        <f t="shared" si="789"/>
        <v/>
      </c>
      <c r="EF1010" s="154" t="str">
        <f t="shared" si="790"/>
        <v/>
      </c>
      <c r="EG1010" s="23" t="str">
        <f t="shared" si="791"/>
        <v/>
      </c>
      <c r="EH1010" s="154" t="str">
        <f t="shared" si="792"/>
        <v/>
      </c>
      <c r="EI1010" s="23" t="str">
        <f t="shared" si="793"/>
        <v/>
      </c>
      <c r="EJ1010" s="154" t="str">
        <f t="shared" si="794"/>
        <v/>
      </c>
      <c r="EK1010" s="23" t="str">
        <f t="shared" si="795"/>
        <v/>
      </c>
      <c r="EL1010" s="154" t="str">
        <f t="shared" si="796"/>
        <v/>
      </c>
      <c r="EM1010" s="23" t="str">
        <f t="shared" si="797"/>
        <v/>
      </c>
      <c r="EN1010" s="154" t="str">
        <f t="shared" si="798"/>
        <v/>
      </c>
      <c r="EO1010" s="23" t="str">
        <f t="shared" si="799"/>
        <v/>
      </c>
      <c r="EP1010" s="154" t="str">
        <f t="shared" si="800"/>
        <v/>
      </c>
      <c r="EQ1010" s="23" t="str">
        <f t="shared" si="801"/>
        <v/>
      </c>
      <c r="ER1010" s="154" t="str">
        <f t="shared" si="802"/>
        <v/>
      </c>
      <c r="ES1010" s="23" t="str">
        <f t="shared" si="803"/>
        <v/>
      </c>
      <c r="ET1010" s="154" t="str">
        <f t="shared" si="804"/>
        <v/>
      </c>
    </row>
    <row r="1011" spans="1:150" x14ac:dyDescent="0.2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c r="AY1011" s="31"/>
    </row>
  </sheetData>
  <sheetProtection algorithmName="SHA-512" hashValue="BL6gcnkOeo31ygciqHg2JHKf6LEjM9Gy+bQUZLvnC3pi1rdRDU0svZCf7pCLC5XHzD0bSl8mypP+KW/flouLUw==" saltValue="0khHvuGZennBMA+5dee2tQ==" spinCount="100000" sheet="1" objects="1" scenarios="1" sort="0" autoFilter="0"/>
  <autoFilter ref="G10:AX20" xr:uid="{7A0D3D27-6C8B-42F6-A519-1C5F242FF0ED}"/>
  <mergeCells count="24">
    <mergeCell ref="K8:L8"/>
    <mergeCell ref="M8:N8"/>
    <mergeCell ref="B2:E3"/>
    <mergeCell ref="B5:C5"/>
    <mergeCell ref="D5:E5"/>
    <mergeCell ref="G2:N6"/>
    <mergeCell ref="O8:P8"/>
    <mergeCell ref="Q8:R8"/>
    <mergeCell ref="S8:T8"/>
    <mergeCell ref="U8:V8"/>
    <mergeCell ref="W8:X8"/>
    <mergeCell ref="Y8:Z8"/>
    <mergeCell ref="AA8:AB8"/>
    <mergeCell ref="AC8:AD8"/>
    <mergeCell ref="AE8:AF8"/>
    <mergeCell ref="AG8:AH8"/>
    <mergeCell ref="AS8:AT8"/>
    <mergeCell ref="AU8:AV8"/>
    <mergeCell ref="AW8:AX8"/>
    <mergeCell ref="AI8:AJ8"/>
    <mergeCell ref="AK8:AL8"/>
    <mergeCell ref="AM8:AN8"/>
    <mergeCell ref="AO8:AP8"/>
    <mergeCell ref="AQ8:AR8"/>
  </mergeCells>
  <phoneticPr fontId="7" type="noConversion"/>
  <conditionalFormatting sqref="E11:E1010">
    <cfRule type="colorScale" priority="6">
      <colorScale>
        <cfvo type="num" val="0"/>
        <cfvo type="percentile" val="50"/>
        <cfvo type="num" val="$D$5"/>
        <color rgb="FFF8696B"/>
        <color rgb="FFFFEB84"/>
        <color rgb="FF63BE7B"/>
      </colorScale>
    </cfRule>
  </conditionalFormatting>
  <conditionalFormatting sqref="D11:D1010">
    <cfRule type="colorScale" priority="5">
      <colorScale>
        <cfvo type="num" val="0.5"/>
        <cfvo type="num" val="0.75"/>
        <cfvo type="num" val="1"/>
        <color rgb="FFF8696B"/>
        <color rgb="FFFFEB84"/>
        <color rgb="FF63BE7B"/>
      </colorScale>
    </cfRule>
  </conditionalFormatting>
  <conditionalFormatting sqref="L11:AX1010">
    <cfRule type="expression" dxfId="12" priority="4">
      <formula>DE11="X"</formula>
    </cfRule>
  </conditionalFormatting>
  <conditionalFormatting sqref="H7">
    <cfRule type="expression" dxfId="11" priority="3">
      <formula>NOT($H$7="")</formula>
    </cfRule>
  </conditionalFormatting>
  <conditionalFormatting sqref="H11:H1010">
    <cfRule type="expression" dxfId="10" priority="2">
      <formula>$BA11="X"</formula>
    </cfRule>
  </conditionalFormatting>
  <conditionalFormatting sqref="H8">
    <cfRule type="expression" dxfId="9" priority="1">
      <formula>NOT($H$8="")</formula>
    </cfRule>
  </conditionalFormatting>
  <dataValidations count="2">
    <dataValidation type="list" allowBlank="1" showInputMessage="1" showErrorMessage="1" sqref="I11:I1010" xr:uid="{692D55DC-1E3C-4E0E-80FA-008065E2D66C}">
      <formula1>$BE$3:$BE$5</formula1>
    </dataValidation>
    <dataValidation type="list" allowBlank="1" showInputMessage="1" showErrorMessage="1" sqref="L11:L1010 N11:N1010 P11:P1010 R11:R1010 T11:T1010 V11:V1010 X11:X1010 Z11:Z1010 AB11:AB1010 AD11:AD1010 AF11:AF1010 AH11:AH1010 AJ11:AJ1010 AL11:AL1010 AN11:AN1010 AP11:AP1010 AR11:AR1010 AT11:AT1010 AV11:AV1010 AX11:AX1010" xr:uid="{281476DE-2566-495B-B670-6A11454EA9A6}">
      <formula1>$BC$10:$BC$1010</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B5CDC-BE3E-48E2-AFD2-4AFC775201EB}">
  <sheetPr>
    <tabColor rgb="FFAF240D"/>
  </sheetPr>
  <dimension ref="A1:CD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2" width="8.5703125" style="1" customWidth="1"/>
    <col min="3" max="3" width="11.42578125" style="1" customWidth="1"/>
    <col min="4" max="4" width="8.5703125" style="1" customWidth="1"/>
    <col min="5" max="5" width="11.42578125" style="1" customWidth="1"/>
    <col min="6" max="6" width="2.85546875" style="1" customWidth="1"/>
    <col min="7" max="8" width="8.5703125" style="1" customWidth="1"/>
    <col min="9" max="9" width="14.28515625" style="1" customWidth="1"/>
    <col min="10" max="10" width="28.5703125" style="1" customWidth="1"/>
    <col min="11" max="11" width="14.28515625" style="1" customWidth="1"/>
    <col min="12" max="13" width="11.42578125" style="1" customWidth="1"/>
    <col min="14" max="14" width="8.5703125" style="1" customWidth="1"/>
    <col min="15" max="15" width="2.85546875" style="1" customWidth="1"/>
    <col min="16" max="16" width="8.5703125" style="1" customWidth="1"/>
    <col min="17" max="17" width="11.42578125" style="1" customWidth="1"/>
    <col min="18" max="18" width="8.5703125" style="1" customWidth="1"/>
    <col min="19" max="19" width="11.42578125" style="1" customWidth="1"/>
    <col min="20" max="20" width="2.85546875" style="1" customWidth="1"/>
    <col min="21" max="21" width="11.42578125" style="1" customWidth="1"/>
    <col min="22" max="22" width="2.85546875" style="1" customWidth="1"/>
    <col min="23" max="23" width="2.85546875" style="1" hidden="1" customWidth="1"/>
    <col min="24" max="24" width="9.140625" style="1" hidden="1" customWidth="1"/>
    <col min="25" max="25" width="2.85546875" style="1" hidden="1" customWidth="1"/>
    <col min="26" max="27" width="11.42578125" style="1" hidden="1" customWidth="1"/>
    <col min="28" max="28" width="2.85546875" style="1" hidden="1" customWidth="1"/>
    <col min="29" max="29" width="11.42578125" style="1" hidden="1" customWidth="1"/>
    <col min="30" max="30" width="2.85546875" style="1" hidden="1" customWidth="1"/>
    <col min="31" max="31" width="11.42578125" style="1" hidden="1" customWidth="1"/>
    <col min="32" max="32" width="2.85546875" style="1" hidden="1" customWidth="1"/>
    <col min="33" max="33" width="11.42578125" style="1" hidden="1" customWidth="1"/>
    <col min="34" max="34" width="3" style="1" hidden="1" customWidth="1"/>
    <col min="35" max="35" width="11.42578125" style="1" hidden="1" customWidth="1"/>
    <col min="36" max="36" width="3" style="1" hidden="1" customWidth="1"/>
    <col min="37" max="37" width="11.42578125" style="1" hidden="1" customWidth="1"/>
    <col min="38" max="38" width="2.85546875" style="1" hidden="1" customWidth="1"/>
    <col min="39" max="39" width="11.42578125" style="1" hidden="1" customWidth="1"/>
    <col min="40" max="40" width="3" style="1" hidden="1" customWidth="1"/>
    <col min="41" max="41" width="11.42578125" style="1" hidden="1" customWidth="1"/>
    <col min="42" max="42" width="3" style="1" hidden="1" customWidth="1"/>
    <col min="43" max="43" width="11.42578125" style="1" hidden="1" customWidth="1"/>
    <col min="44" max="44" width="3" style="1" hidden="1" customWidth="1"/>
    <col min="45" max="45" width="11.42578125" style="1" hidden="1" customWidth="1"/>
    <col min="46" max="46" width="2.85546875" style="1" hidden="1" customWidth="1"/>
    <col min="47" max="47" width="11.42578125" style="1" hidden="1" customWidth="1"/>
    <col min="48" max="48" width="3" style="1" hidden="1" customWidth="1"/>
    <col min="49" max="49" width="11.42578125" style="1" hidden="1" customWidth="1"/>
    <col min="50" max="50" width="3" style="1" hidden="1" customWidth="1"/>
    <col min="51" max="51" width="11.42578125" style="1" hidden="1" customWidth="1"/>
    <col min="52" max="52" width="3" style="1" hidden="1" customWidth="1"/>
    <col min="53" max="53" width="11.42578125" style="1" hidden="1" customWidth="1"/>
    <col min="54" max="54" width="2.85546875" style="1" hidden="1" customWidth="1"/>
    <col min="55" max="55" width="11.42578125" style="1" hidden="1" customWidth="1"/>
    <col min="56" max="56" width="3" style="1" hidden="1" customWidth="1"/>
    <col min="57" max="57" width="11.42578125" style="1" hidden="1" customWidth="1"/>
    <col min="58" max="58" width="3" style="1" hidden="1" customWidth="1"/>
    <col min="59" max="59" width="11.42578125" style="1" hidden="1" customWidth="1"/>
    <col min="60" max="60" width="3" style="1" hidden="1" customWidth="1"/>
    <col min="61" max="61" width="11.42578125" style="1" hidden="1" customWidth="1"/>
    <col min="62" max="62" width="2.85546875" style="1" hidden="1" customWidth="1"/>
    <col min="63" max="63" width="11.42578125" style="1" hidden="1" customWidth="1"/>
    <col min="64" max="64" width="3" style="1" hidden="1" customWidth="1"/>
    <col min="65" max="65" width="11.42578125" style="1" hidden="1" customWidth="1"/>
    <col min="66" max="66" width="3" style="1" hidden="1" customWidth="1"/>
    <col min="67" max="67" width="11.42578125" style="1" hidden="1" customWidth="1"/>
    <col min="68" max="68" width="3" style="1" hidden="1" customWidth="1"/>
    <col min="69" max="70" width="22.85546875" style="1" hidden="1" customWidth="1"/>
    <col min="71" max="72" width="8.5703125" style="1" hidden="1" customWidth="1"/>
    <col min="73" max="73" width="2.85546875" style="1" hidden="1" customWidth="1"/>
    <col min="74" max="74" width="28.5703125" style="1" hidden="1" customWidth="1"/>
    <col min="75" max="77" width="9.140625" style="1" hidden="1" customWidth="1"/>
    <col min="78" max="78" width="2.85546875" style="1" hidden="1" customWidth="1"/>
    <col min="79" max="79" width="11.42578125" style="1" hidden="1" customWidth="1"/>
    <col min="80" max="80" width="11.5703125" style="1" hidden="1" customWidth="1"/>
    <col min="81" max="81" width="2.85546875" style="1" hidden="1" customWidth="1"/>
    <col min="82" max="82" width="8.5703125" style="1" hidden="1" customWidth="1"/>
    <col min="83" max="16384" width="9.140625" style="1" hidden="1"/>
  </cols>
  <sheetData>
    <row r="1" spans="1:82" x14ac:dyDescent="0.25">
      <c r="A1" s="31"/>
      <c r="B1" s="31"/>
      <c r="C1" s="31"/>
      <c r="D1" s="31"/>
      <c r="E1" s="31"/>
      <c r="F1" s="31"/>
      <c r="G1" s="31"/>
      <c r="H1" s="31"/>
      <c r="I1" s="31"/>
      <c r="J1" s="31"/>
      <c r="K1" s="31"/>
      <c r="L1" s="31"/>
      <c r="M1" s="31"/>
      <c r="N1" s="31"/>
      <c r="O1" s="31"/>
      <c r="P1" s="31"/>
      <c r="Q1" s="226" t="s">
        <v>59</v>
      </c>
      <c r="R1" s="226"/>
      <c r="S1" s="226"/>
      <c r="T1" s="31"/>
      <c r="U1" s="31"/>
      <c r="V1" s="31"/>
    </row>
    <row r="2" spans="1:82" ht="15" customHeight="1" x14ac:dyDescent="0.25">
      <c r="A2" s="31"/>
      <c r="B2" s="206" t="s">
        <v>25</v>
      </c>
      <c r="C2" s="207"/>
      <c r="D2" s="207"/>
      <c r="E2" s="208"/>
      <c r="F2" s="31"/>
      <c r="G2" s="214" t="s">
        <v>131</v>
      </c>
      <c r="H2" s="215"/>
      <c r="I2" s="215"/>
      <c r="J2" s="215"/>
      <c r="K2" s="215"/>
      <c r="L2" s="215"/>
      <c r="M2" s="215"/>
      <c r="N2" s="216"/>
      <c r="O2" s="31"/>
      <c r="P2" s="31"/>
      <c r="Q2" s="82" t="s">
        <v>56</v>
      </c>
      <c r="R2" s="81" t="s">
        <v>57</v>
      </c>
      <c r="S2" s="83" t="s">
        <v>58</v>
      </c>
      <c r="T2" s="31"/>
      <c r="U2" s="223" t="s">
        <v>55</v>
      </c>
      <c r="V2" s="31"/>
    </row>
    <row r="3" spans="1:82" ht="15" customHeight="1" x14ac:dyDescent="0.25">
      <c r="A3" s="31"/>
      <c r="B3" s="209"/>
      <c r="C3" s="210"/>
      <c r="D3" s="210"/>
      <c r="E3" s="211"/>
      <c r="F3" s="31"/>
      <c r="G3" s="217"/>
      <c r="H3" s="218"/>
      <c r="I3" s="218"/>
      <c r="J3" s="218"/>
      <c r="K3" s="218"/>
      <c r="L3" s="218"/>
      <c r="M3" s="218"/>
      <c r="N3" s="219"/>
      <c r="O3" s="31"/>
      <c r="P3" s="31"/>
      <c r="Q3" s="84">
        <v>1</v>
      </c>
      <c r="R3" s="84">
        <v>1.2</v>
      </c>
      <c r="S3" s="84">
        <v>1.5</v>
      </c>
      <c r="T3" s="31"/>
      <c r="U3" s="224"/>
      <c r="V3" s="31"/>
      <c r="BU3" s="72" t="s">
        <v>94</v>
      </c>
      <c r="BV3" s="75" t="s">
        <v>108</v>
      </c>
    </row>
    <row r="4" spans="1:82" x14ac:dyDescent="0.25">
      <c r="A4" s="31"/>
      <c r="B4" s="31"/>
      <c r="C4" s="31"/>
      <c r="D4" s="31"/>
      <c r="E4" s="31"/>
      <c r="F4" s="31"/>
      <c r="G4" s="217"/>
      <c r="H4" s="218"/>
      <c r="I4" s="218"/>
      <c r="J4" s="218"/>
      <c r="K4" s="218"/>
      <c r="L4" s="218"/>
      <c r="M4" s="218"/>
      <c r="N4" s="219"/>
      <c r="O4" s="31"/>
      <c r="P4" s="31"/>
      <c r="Q4" s="227" t="str">
        <f>IF($AG$4="X", "CHECK VALUES ABOVE", "")</f>
        <v/>
      </c>
      <c r="R4" s="227"/>
      <c r="S4" s="227"/>
      <c r="T4" s="31"/>
      <c r="U4" s="224"/>
      <c r="V4" s="31"/>
      <c r="AC4" s="72" t="s">
        <v>56</v>
      </c>
      <c r="AE4" s="78">
        <f>IF($Q$3="", 1, $Q$3)</f>
        <v>1</v>
      </c>
      <c r="AF4" s="85">
        <f>COUNTIF($AE$4:$AE$6, "&lt;"&amp;$AE4)+1</f>
        <v>1</v>
      </c>
      <c r="AG4" s="88" t="str">
        <f>IF(AND(AF4=1, AF5=2, AF6=3), "", "X")</f>
        <v/>
      </c>
      <c r="BU4" s="73" t="s">
        <v>95</v>
      </c>
      <c r="BV4" s="76" t="s">
        <v>109</v>
      </c>
    </row>
    <row r="5" spans="1:82" x14ac:dyDescent="0.25">
      <c r="A5" s="31"/>
      <c r="B5" s="229" t="s">
        <v>52</v>
      </c>
      <c r="C5" s="230"/>
      <c r="D5" s="230"/>
      <c r="E5" s="231"/>
      <c r="F5" s="31"/>
      <c r="G5" s="217"/>
      <c r="H5" s="218"/>
      <c r="I5" s="218"/>
      <c r="J5" s="218"/>
      <c r="K5" s="218"/>
      <c r="L5" s="218"/>
      <c r="M5" s="218"/>
      <c r="N5" s="219"/>
      <c r="O5" s="31"/>
      <c r="P5" s="229" t="s">
        <v>51</v>
      </c>
      <c r="Q5" s="230"/>
      <c r="R5" s="230"/>
      <c r="S5" s="231"/>
      <c r="T5" s="31"/>
      <c r="U5" s="224"/>
      <c r="V5" s="31"/>
      <c r="AC5" s="73" t="s">
        <v>57</v>
      </c>
      <c r="AE5" s="79">
        <f>IF($R$3="", 1.2, $R$3)</f>
        <v>1.2</v>
      </c>
      <c r="AF5" s="86">
        <f t="shared" ref="AF5:AF6" si="0">COUNTIF($AE$4:$AE$6, "&lt;"&amp;$AE5)+1</f>
        <v>2</v>
      </c>
      <c r="BU5" s="74" t="s">
        <v>111</v>
      </c>
      <c r="BV5" s="77" t="s">
        <v>110</v>
      </c>
    </row>
    <row r="6" spans="1:82" x14ac:dyDescent="0.25">
      <c r="A6" s="31"/>
      <c r="B6" s="34" t="s">
        <v>26</v>
      </c>
      <c r="C6" s="33">
        <f>SUM(C$11:C$1010)</f>
        <v>30.5</v>
      </c>
      <c r="D6" s="34" t="s">
        <v>26</v>
      </c>
      <c r="E6" s="33">
        <f>SUM(E$11:E$1010)</f>
        <v>50.5</v>
      </c>
      <c r="F6" s="31"/>
      <c r="G6" s="220"/>
      <c r="H6" s="221"/>
      <c r="I6" s="221"/>
      <c r="J6" s="221"/>
      <c r="K6" s="221"/>
      <c r="L6" s="221"/>
      <c r="M6" s="221"/>
      <c r="N6" s="222"/>
      <c r="O6" s="31"/>
      <c r="P6" s="34" t="s">
        <v>26</v>
      </c>
      <c r="Q6" s="33">
        <f>SUM(Q$11:Q$1010)</f>
        <v>14.400000000000002</v>
      </c>
      <c r="R6" s="34" t="s">
        <v>26</v>
      </c>
      <c r="S6" s="33">
        <f>SUM(S$11:S$1010)</f>
        <v>50</v>
      </c>
      <c r="T6" s="31"/>
      <c r="U6" s="224"/>
      <c r="V6" s="31"/>
      <c r="AC6" s="74" t="s">
        <v>58</v>
      </c>
      <c r="AE6" s="80">
        <f>IF($S$3="", 1.5, $S$3)</f>
        <v>1.5</v>
      </c>
      <c r="AF6" s="87">
        <f t="shared" si="0"/>
        <v>3</v>
      </c>
    </row>
    <row r="7" spans="1:82" x14ac:dyDescent="0.25">
      <c r="A7" s="31"/>
      <c r="B7" s="31"/>
      <c r="C7" s="31"/>
      <c r="D7" s="31"/>
      <c r="E7" s="31"/>
      <c r="F7" s="31"/>
      <c r="G7" s="31"/>
      <c r="H7" s="31"/>
      <c r="I7" s="31"/>
      <c r="J7" s="31"/>
      <c r="K7" s="31"/>
      <c r="L7" s="31"/>
      <c r="M7" s="31"/>
      <c r="N7" s="31"/>
      <c r="O7" s="31"/>
      <c r="P7" s="31"/>
      <c r="Q7" s="31"/>
      <c r="R7" s="31"/>
      <c r="S7" s="31"/>
      <c r="T7" s="31"/>
      <c r="U7" s="225"/>
      <c r="V7" s="31"/>
    </row>
    <row r="8" spans="1:82" x14ac:dyDescent="0.25">
      <c r="A8" s="31"/>
      <c r="B8" s="228" t="s">
        <v>15</v>
      </c>
      <c r="C8" s="228"/>
      <c r="D8" s="228" t="s">
        <v>16</v>
      </c>
      <c r="E8" s="228"/>
      <c r="F8" s="31"/>
      <c r="G8" s="31"/>
      <c r="H8" s="31"/>
      <c r="I8" s="32" t="s">
        <v>22</v>
      </c>
      <c r="J8" s="151" t="str">
        <f>IF($Z$9=0, "", "Duplicate Drink Names")</f>
        <v/>
      </c>
      <c r="K8" s="151" t="str">
        <f>IF($AA$9=0, "", "Duplicate Abbrev.")</f>
        <v/>
      </c>
      <c r="L8" s="32" t="s">
        <v>128</v>
      </c>
      <c r="M8" s="32" t="s">
        <v>23</v>
      </c>
      <c r="N8" s="31"/>
      <c r="O8" s="31"/>
      <c r="P8" s="228" t="s">
        <v>15</v>
      </c>
      <c r="Q8" s="228"/>
      <c r="R8" s="228" t="s">
        <v>16</v>
      </c>
      <c r="S8" s="228"/>
      <c r="T8" s="31"/>
      <c r="U8" s="32" t="s">
        <v>54</v>
      </c>
      <c r="V8" s="31"/>
      <c r="CA8" s="108">
        <f>SUM(CA$11:CA$1010)</f>
        <v>48.5</v>
      </c>
      <c r="CB8" s="108">
        <f>SUM(CB$11:CB$1010)</f>
        <v>50</v>
      </c>
      <c r="CD8" s="88">
        <f>MAX($CD$11:$CD$1010)</f>
        <v>7</v>
      </c>
    </row>
    <row r="9" spans="1:82" x14ac:dyDescent="0.25">
      <c r="A9" s="31"/>
      <c r="B9" s="3" t="s">
        <v>3</v>
      </c>
      <c r="C9" s="7" t="s">
        <v>6</v>
      </c>
      <c r="D9" s="3" t="s">
        <v>3</v>
      </c>
      <c r="E9" s="8" t="s">
        <v>6</v>
      </c>
      <c r="F9" s="31"/>
      <c r="G9" s="12" t="s">
        <v>13</v>
      </c>
      <c r="H9" s="13" t="s">
        <v>14</v>
      </c>
      <c r="I9" s="14" t="s">
        <v>21</v>
      </c>
      <c r="J9" s="4" t="s">
        <v>9</v>
      </c>
      <c r="K9" s="5" t="s">
        <v>10</v>
      </c>
      <c r="L9" s="5" t="s">
        <v>11</v>
      </c>
      <c r="M9" s="5" t="s">
        <v>6</v>
      </c>
      <c r="N9" s="2" t="s">
        <v>12</v>
      </c>
      <c r="O9" s="31"/>
      <c r="P9" s="3" t="s">
        <v>3</v>
      </c>
      <c r="Q9" s="7" t="s">
        <v>6</v>
      </c>
      <c r="R9" s="3" t="s">
        <v>3</v>
      </c>
      <c r="S9" s="8" t="s">
        <v>6</v>
      </c>
      <c r="T9" s="31"/>
      <c r="U9" s="67" t="s">
        <v>53</v>
      </c>
      <c r="V9" s="31"/>
      <c r="Z9" s="88">
        <f>COUNTIF($Z$11:$Z$1010, "X")</f>
        <v>0</v>
      </c>
      <c r="AA9" s="88">
        <f>COUNTIF($AA$11:$AA$1010, "X")</f>
        <v>0</v>
      </c>
      <c r="BV9" s="137" t="str">
        <f>IF('Stock Order List'!$E$3="", "", 'Stock Order List'!$E$3)</f>
        <v>Last Used (as per Sales)</v>
      </c>
    </row>
    <row r="10" spans="1:82" x14ac:dyDescent="0.25">
      <c r="A10" s="31"/>
      <c r="B10" s="57" t="s">
        <v>18</v>
      </c>
      <c r="C10" s="10"/>
      <c r="D10" s="57" t="s">
        <v>17</v>
      </c>
      <c r="E10" s="11"/>
      <c r="F10" s="31"/>
      <c r="G10" s="35"/>
      <c r="H10" s="36"/>
      <c r="I10" s="37"/>
      <c r="J10" s="38"/>
      <c r="K10" s="39"/>
      <c r="L10" s="39"/>
      <c r="M10" s="39"/>
      <c r="N10" s="40"/>
      <c r="O10" s="31"/>
      <c r="P10" s="57" t="s">
        <v>18</v>
      </c>
      <c r="Q10" s="10"/>
      <c r="R10" s="57" t="s">
        <v>17</v>
      </c>
      <c r="S10" s="11"/>
      <c r="T10" s="31"/>
      <c r="U10" s="71"/>
      <c r="V10" s="31"/>
      <c r="X10" s="93" t="s">
        <v>60</v>
      </c>
      <c r="Z10" s="93" t="s">
        <v>132</v>
      </c>
      <c r="AA10" s="93" t="s">
        <v>132</v>
      </c>
      <c r="BQ10" s="93" t="str">
        <f>'Stock Take Report'!$B$74</f>
        <v>Potential Wasted Products</v>
      </c>
      <c r="BR10" s="93" t="str">
        <f>'Stock Take Report'!$M$74</f>
        <v>Potential Saved Products</v>
      </c>
      <c r="BS10" s="93" t="s">
        <v>107</v>
      </c>
      <c r="BT10" s="93" t="s">
        <v>107</v>
      </c>
      <c r="BW10" s="93" t="s">
        <v>94</v>
      </c>
      <c r="BX10" s="93" t="s">
        <v>95</v>
      </c>
      <c r="BY10" s="93" t="s">
        <v>111</v>
      </c>
      <c r="CA10" s="93" t="s">
        <v>113</v>
      </c>
      <c r="CB10" s="93" t="s">
        <v>113</v>
      </c>
      <c r="CD10" s="93" t="s">
        <v>107</v>
      </c>
    </row>
    <row r="11" spans="1:82" x14ac:dyDescent="0.25">
      <c r="A11" s="31"/>
      <c r="B11" s="15">
        <f t="shared" ref="B11:B74" si="1">IF($J11="", "", ($G11-$H11+$I11)*$L11)</f>
        <v>0.19999999999999996</v>
      </c>
      <c r="C11" s="16">
        <f t="shared" ref="C11:C74" si="2">IF($J11="", "", ROUND($B11*$M11, 2))</f>
        <v>3</v>
      </c>
      <c r="D11" s="27">
        <f t="shared" ref="D11:D74" si="3">IFERROR(IF($J11="", "", ROUNDUP($B11/$L11, 0)), "")</f>
        <v>1</v>
      </c>
      <c r="E11" s="18">
        <f t="shared" ref="E11:E74" si="4">IFERROR(IF($J11="", "", $D11*$M11), "")</f>
        <v>15</v>
      </c>
      <c r="F11" s="31"/>
      <c r="G11" s="41">
        <v>1</v>
      </c>
      <c r="H11" s="42">
        <v>1.8</v>
      </c>
      <c r="I11" s="43">
        <v>1</v>
      </c>
      <c r="J11" s="44" t="s">
        <v>19</v>
      </c>
      <c r="K11" s="45" t="s">
        <v>20</v>
      </c>
      <c r="L11" s="46">
        <v>1</v>
      </c>
      <c r="M11" s="47">
        <v>15</v>
      </c>
      <c r="N11" s="48">
        <v>1</v>
      </c>
      <c r="O11" s="31"/>
      <c r="P11" s="15">
        <f>IF($K11="", "", SUM($AC11:$BO11))</f>
        <v>0.2</v>
      </c>
      <c r="Q11" s="16">
        <f t="shared" ref="Q11:Q74" si="5">IF($J11="", "", ROUND($P11*$M11, 2))</f>
        <v>3</v>
      </c>
      <c r="R11" s="27">
        <f t="shared" ref="R11:R74" si="6">IFERROR(IF($J11="", "", ROUNDUP($P11/$L11, 0)), "")</f>
        <v>1</v>
      </c>
      <c r="S11" s="18">
        <f t="shared" ref="S11:S74" si="7">IFERROR(IF($J11="", "", $R11*$M11), "")</f>
        <v>15</v>
      </c>
      <c r="T11" s="31"/>
      <c r="U11" s="68">
        <f t="shared" ref="U11:U74" si="8">IF(OR($B11="", $P11=""), "", IFERROR(ROUND($B11/$P11, 4), ""))</f>
        <v>1</v>
      </c>
      <c r="V11" s="31"/>
      <c r="X11" s="75" t="str">
        <f>IF(COUNTIF($J11:$N11, "")=5, "", "X")</f>
        <v>X</v>
      </c>
      <c r="Z11" s="75" t="str">
        <f>IF($J11="", "", IF(COUNTIF($J$11:$J$1010, $J11)&gt;1, "X", ""))</f>
        <v/>
      </c>
      <c r="AA11" s="75" t="str">
        <f>IF($K11="", "", IF(COUNTIF($K$11:$K$1010, $K11)&gt;1, "X", ""))</f>
        <v/>
      </c>
      <c r="AC11" s="15">
        <f>IF($K11="", "", SUMIF('Drinks List'!DH$11:DH$1010, $K11, 'Drinks List'!DG$11:DG$1010))</f>
        <v>0.2</v>
      </c>
      <c r="AD11" s="17"/>
      <c r="AE11" s="58">
        <f>IF($K11="", "", SUMIF('Drinks List'!DJ$11:DJ$1010, $K11, 'Drinks List'!DI$11:DI$1010))</f>
        <v>0</v>
      </c>
      <c r="AF11" s="17"/>
      <c r="AG11" s="58">
        <f>IF($K11="", "", SUMIF('Drinks List'!DL$11:DL$1010, $K11, 'Drinks List'!DK$11:DK$1010))</f>
        <v>0</v>
      </c>
      <c r="AH11" s="17"/>
      <c r="AI11" s="58">
        <f>IF($K11="", "", SUMIF('Drinks List'!DN$11:DN$1010, $K11, 'Drinks List'!DM$11:DM$1010))</f>
        <v>0</v>
      </c>
      <c r="AJ11" s="17"/>
      <c r="AK11" s="58">
        <f>IF($K11="", "", SUMIF('Drinks List'!DP$11:DP$1010, $K11, 'Drinks List'!DO$11:DO$1010))</f>
        <v>0</v>
      </c>
      <c r="AL11" s="17"/>
      <c r="AM11" s="58">
        <f>IF($K11="", "", SUMIF('Drinks List'!DR$11:DR$1010, $K11, 'Drinks List'!DQ$11:DQ$1010))</f>
        <v>0</v>
      </c>
      <c r="AN11" s="17"/>
      <c r="AO11" s="58">
        <f>IF($K11="", "", SUMIF('Drinks List'!DT$11:DT$1010, $K11, 'Drinks List'!DS$11:DS$1010))</f>
        <v>0</v>
      </c>
      <c r="AP11" s="17"/>
      <c r="AQ11" s="58">
        <f>IF($K11="", "", SUMIF('Drinks List'!DV$11:DV$1010, $K11, 'Drinks List'!DU$11:DU$1010))</f>
        <v>0</v>
      </c>
      <c r="AR11" s="17"/>
      <c r="AS11" s="58">
        <f>IF($K11="", "", SUMIF('Drinks List'!DX$11:DX$1010, $K11, 'Drinks List'!DW$11:DW$1010))</f>
        <v>0</v>
      </c>
      <c r="AT11" s="17"/>
      <c r="AU11" s="58">
        <f>IF($K11="", "", SUMIF('Drinks List'!DZ$11:DZ$1010, $K11, 'Drinks List'!DY$11:DY$1010))</f>
        <v>0</v>
      </c>
      <c r="AV11" s="17"/>
      <c r="AW11" s="58">
        <f>IF($K11="", "", SUMIF('Drinks List'!EB$11:EB$1010, $K11, 'Drinks List'!EA$11:EA$1010))</f>
        <v>0</v>
      </c>
      <c r="AX11" s="17"/>
      <c r="AY11" s="58">
        <f>IF($K11="", "", SUMIF('Drinks List'!ED$11:ED$1010, $K11, 'Drinks List'!EC$11:EC$1010))</f>
        <v>0</v>
      </c>
      <c r="AZ11" s="17"/>
      <c r="BA11" s="58">
        <f>IF($K11="", "", SUMIF('Drinks List'!EF$11:EF$1010, $K11, 'Drinks List'!EE$11:EE$1010))</f>
        <v>0</v>
      </c>
      <c r="BB11" s="17"/>
      <c r="BC11" s="58">
        <f>IF($K11="", "", SUMIF('Drinks List'!EH$11:EH$1010, $K11, 'Drinks List'!EG$11:EG$1010))</f>
        <v>0</v>
      </c>
      <c r="BD11" s="17"/>
      <c r="BE11" s="58">
        <f>IF($K11="", "", SUMIF('Drinks List'!EJ$11:EJ$1010, $K11, 'Drinks List'!EI$11:EI$1010))</f>
        <v>0</v>
      </c>
      <c r="BF11" s="17"/>
      <c r="BG11" s="58">
        <f>IF($K11="", "", SUMIF('Drinks List'!EL$11:EL$1010, $K11, 'Drinks List'!EK$11:EK$1010))</f>
        <v>0</v>
      </c>
      <c r="BH11" s="17"/>
      <c r="BI11" s="58">
        <f>IF($K11="", "", SUMIF('Drinks List'!EN$11:EN$1010, $K11, 'Drinks List'!EM$11:EM$1010))</f>
        <v>0</v>
      </c>
      <c r="BJ11" s="17"/>
      <c r="BK11" s="58">
        <f>IF($K11="", "", SUMIF('Drinks List'!EP$11:EP$1010, $K11, 'Drinks List'!EO$11:EO$1010))</f>
        <v>0</v>
      </c>
      <c r="BL11" s="17"/>
      <c r="BM11" s="58">
        <f>IF($K11="", "", SUMIF('Drinks List'!ER$11:ER$1010, $K11, 'Drinks List'!EQ$11:EQ$1010))</f>
        <v>0</v>
      </c>
      <c r="BN11" s="17"/>
      <c r="BO11" s="64">
        <f>IF($K11="", "", SUMIF('Drinks List'!ET$11:ET$1010, $K11, 'Drinks List'!ES$11:ES$1010))</f>
        <v>0</v>
      </c>
      <c r="BQ11" s="119" t="str">
        <f>IF($X11="", "", IF($U11&gt;1, $U11, ""))</f>
        <v/>
      </c>
      <c r="BR11" s="61" t="str">
        <f>IF($X11="", "", IF($U11&lt;1, $U11, ""))</f>
        <v/>
      </c>
      <c r="BS11" s="75" t="str">
        <f>IF(BQ11="", "", COUNTIF(BQ$11:BQ$1010, "&gt;"&amp;BQ11)+1+COUNTIF(BQ$11:BQ11, BQ11)-1)</f>
        <v/>
      </c>
      <c r="BT11" s="75" t="str">
        <f>IF(BR11="", "", COUNTIF(BR$11:BR$1010, "&lt;"&amp;BR11)+1+COUNTIF(BR$11:BR11, BR11)-1)</f>
        <v/>
      </c>
      <c r="BV11" s="75">
        <f>IF($BV$9=$BV$3, $BW11, IF($BV$9=$BV$4, $BX11, IF($BV$9=$BV$5, $BY11, "")))</f>
        <v>1</v>
      </c>
      <c r="BW11" s="122">
        <f>IF($J11="", "", $D11)</f>
        <v>1</v>
      </c>
      <c r="BX11" s="114">
        <f>IF($J11="", "", $R11)</f>
        <v>1</v>
      </c>
      <c r="BY11" s="123">
        <f>IF($J11="", "", IF($N11&lt;=H11, 0, $N11-ROUNDDOWN($H11, 0)))</f>
        <v>0</v>
      </c>
      <c r="CA11" s="89">
        <f>IF($BV11="", "", $M11)</f>
        <v>15</v>
      </c>
      <c r="CB11" s="18">
        <f>IF($BV11="", "", $CA11*$BV11)</f>
        <v>15</v>
      </c>
      <c r="CD11" s="75">
        <f>IF($J11="", "", IF($BV11=0, "", COUNTIF($J$11:$J$1010, "&lt;"&amp;$J11)+1+COUNTIF($J$11:$J11, $J11)-1))</f>
        <v>5</v>
      </c>
    </row>
    <row r="12" spans="1:82" x14ac:dyDescent="0.25">
      <c r="A12" s="31"/>
      <c r="B12" s="19">
        <f t="shared" si="1"/>
        <v>4</v>
      </c>
      <c r="C12" s="20">
        <f t="shared" si="2"/>
        <v>8</v>
      </c>
      <c r="D12" s="29">
        <f t="shared" si="3"/>
        <v>2</v>
      </c>
      <c r="E12" s="22">
        <f t="shared" si="4"/>
        <v>4</v>
      </c>
      <c r="F12" s="31"/>
      <c r="G12" s="49">
        <v>5</v>
      </c>
      <c r="H12" s="50">
        <v>3</v>
      </c>
      <c r="I12" s="51"/>
      <c r="J12" s="52" t="s">
        <v>27</v>
      </c>
      <c r="K12" s="53" t="s">
        <v>28</v>
      </c>
      <c r="L12" s="54">
        <v>2</v>
      </c>
      <c r="M12" s="55">
        <v>2</v>
      </c>
      <c r="N12" s="56">
        <v>5</v>
      </c>
      <c r="O12" s="31"/>
      <c r="P12" s="19">
        <f t="shared" ref="P12:P74" si="9">IF($K12="", "", SUM($AC12:$BO12))</f>
        <v>1.8</v>
      </c>
      <c r="Q12" s="20">
        <f t="shared" si="5"/>
        <v>3.6</v>
      </c>
      <c r="R12" s="29">
        <f t="shared" si="6"/>
        <v>1</v>
      </c>
      <c r="S12" s="22">
        <f t="shared" si="7"/>
        <v>2</v>
      </c>
      <c r="T12" s="31"/>
      <c r="U12" s="69">
        <f t="shared" si="8"/>
        <v>2.2222</v>
      </c>
      <c r="V12" s="31"/>
      <c r="X12" s="76" t="str">
        <f t="shared" ref="X12:X75" si="10">IF(COUNTIF($J12:$N12, "")=5, "", "X")</f>
        <v>X</v>
      </c>
      <c r="Z12" s="76" t="str">
        <f t="shared" ref="Z12:Z75" si="11">IF($J12="", "", IF(COUNTIF($J$11:$J$1010, $J12)&gt;1, "X", ""))</f>
        <v/>
      </c>
      <c r="AA12" s="76" t="str">
        <f t="shared" ref="AA12:AA75" si="12">IF($K12="", "", IF(COUNTIF($K$11:$K$1010, $K12)&gt;1, "X", ""))</f>
        <v/>
      </c>
      <c r="AC12" s="19">
        <f>IF($K12="", "", SUMIF('Drinks List'!DH$11:DH$1010, $K12, 'Drinks List'!DG$11:DG$1010))</f>
        <v>0</v>
      </c>
      <c r="AD12" s="21"/>
      <c r="AE12" s="59">
        <f>IF($K12="", "", SUMIF('Drinks List'!DJ$11:DJ$1010, $K12, 'Drinks List'!DI$11:DI$1010))</f>
        <v>1.8</v>
      </c>
      <c r="AF12" s="21"/>
      <c r="AG12" s="59">
        <f>IF($K12="", "", SUMIF('Drinks List'!DL$11:DL$1010, $K12, 'Drinks List'!DK$11:DK$1010))</f>
        <v>0</v>
      </c>
      <c r="AH12" s="21"/>
      <c r="AI12" s="59">
        <f>IF($K12="", "", SUMIF('Drinks List'!DN$11:DN$1010, $K12, 'Drinks List'!DM$11:DM$1010))</f>
        <v>0</v>
      </c>
      <c r="AJ12" s="21"/>
      <c r="AK12" s="59">
        <f>IF($K12="", "", SUMIF('Drinks List'!DP$11:DP$1010, $K12, 'Drinks List'!DO$11:DO$1010))</f>
        <v>0</v>
      </c>
      <c r="AL12" s="21"/>
      <c r="AM12" s="59">
        <f>IF($K12="", "", SUMIF('Drinks List'!DR$11:DR$1010, $K12, 'Drinks List'!DQ$11:DQ$1010))</f>
        <v>0</v>
      </c>
      <c r="AN12" s="21"/>
      <c r="AO12" s="59">
        <f>IF($K12="", "", SUMIF('Drinks List'!DT$11:DT$1010, $K12, 'Drinks List'!DS$11:DS$1010))</f>
        <v>0</v>
      </c>
      <c r="AP12" s="21"/>
      <c r="AQ12" s="59">
        <f>IF($K12="", "", SUMIF('Drinks List'!DV$11:DV$1010, $K12, 'Drinks List'!DU$11:DU$1010))</f>
        <v>0</v>
      </c>
      <c r="AR12" s="21"/>
      <c r="AS12" s="59">
        <f>IF($K12="", "", SUMIF('Drinks List'!DX$11:DX$1010, $K12, 'Drinks List'!DW$11:DW$1010))</f>
        <v>0</v>
      </c>
      <c r="AT12" s="21"/>
      <c r="AU12" s="59">
        <f>IF($K12="", "", SUMIF('Drinks List'!DZ$11:DZ$1010, $K12, 'Drinks List'!DY$11:DY$1010))</f>
        <v>0</v>
      </c>
      <c r="AV12" s="21"/>
      <c r="AW12" s="59">
        <f>IF($K12="", "", SUMIF('Drinks List'!EB$11:EB$1010, $K12, 'Drinks List'!EA$11:EA$1010))</f>
        <v>0</v>
      </c>
      <c r="AX12" s="21"/>
      <c r="AY12" s="59">
        <f>IF($K12="", "", SUMIF('Drinks List'!ED$11:ED$1010, $K12, 'Drinks List'!EC$11:EC$1010))</f>
        <v>0</v>
      </c>
      <c r="AZ12" s="21"/>
      <c r="BA12" s="59">
        <f>IF($K12="", "", SUMIF('Drinks List'!EF$11:EF$1010, $K12, 'Drinks List'!EE$11:EE$1010))</f>
        <v>0</v>
      </c>
      <c r="BB12" s="21"/>
      <c r="BC12" s="59">
        <f>IF($K12="", "", SUMIF('Drinks List'!EH$11:EH$1010, $K12, 'Drinks List'!EG$11:EG$1010))</f>
        <v>0</v>
      </c>
      <c r="BD12" s="21"/>
      <c r="BE12" s="59">
        <f>IF($K12="", "", SUMIF('Drinks List'!EJ$11:EJ$1010, $K12, 'Drinks List'!EI$11:EI$1010))</f>
        <v>0</v>
      </c>
      <c r="BF12" s="21"/>
      <c r="BG12" s="59">
        <f>IF($K12="", "", SUMIF('Drinks List'!EL$11:EL$1010, $K12, 'Drinks List'!EK$11:EK$1010))</f>
        <v>0</v>
      </c>
      <c r="BH12" s="21"/>
      <c r="BI12" s="59">
        <f>IF($K12="", "", SUMIF('Drinks List'!EN$11:EN$1010, $K12, 'Drinks List'!EM$11:EM$1010))</f>
        <v>0</v>
      </c>
      <c r="BJ12" s="21"/>
      <c r="BK12" s="59">
        <f>IF($K12="", "", SUMIF('Drinks List'!EP$11:EP$1010, $K12, 'Drinks List'!EO$11:EO$1010))</f>
        <v>0</v>
      </c>
      <c r="BL12" s="21"/>
      <c r="BM12" s="59">
        <f>IF($K12="", "", SUMIF('Drinks List'!ER$11:ER$1010, $K12, 'Drinks List'!EQ$11:EQ$1010))</f>
        <v>0</v>
      </c>
      <c r="BN12" s="21"/>
      <c r="BO12" s="65">
        <f>IF($K12="", "", SUMIF('Drinks List'!ET$11:ET$1010, $K12, 'Drinks List'!ES$11:ES$1010))</f>
        <v>0</v>
      </c>
      <c r="BQ12" s="120">
        <f t="shared" ref="BQ12:BQ75" si="13">IF($X12="", "", IF($U12&gt;1, $U12, ""))</f>
        <v>2.2222</v>
      </c>
      <c r="BR12" s="62" t="str">
        <f t="shared" ref="BR12:BR75" si="14">IF($X12="", "", IF($U12&lt;1, $U12, ""))</f>
        <v/>
      </c>
      <c r="BS12" s="76">
        <f>IF(BQ12="", "", COUNTIF(BQ$11:BQ$1010, "&gt;"&amp;BQ12)+1+COUNTIF(BQ$11:BQ12, BQ12)-1)</f>
        <v>5</v>
      </c>
      <c r="BT12" s="76" t="str">
        <f>IF(BR12="", "", COUNTIF(BR$11:BR$1010, "&lt;"&amp;BR12)+1+COUNTIF(BR$11:BR12, BR12)-1)</f>
        <v/>
      </c>
      <c r="BV12" s="76">
        <f t="shared" ref="BV12:BV75" si="15">IF($BV$9=$BV$3, $BW12, IF($BV$9=$BV$4, $BX12, IF($BV$9=$BV$5, $BY12, "")))</f>
        <v>1</v>
      </c>
      <c r="BW12" s="124">
        <f t="shared" ref="BW12:BW75" si="16">IF($J12="", "", $D12)</f>
        <v>2</v>
      </c>
      <c r="BX12" s="115">
        <f t="shared" ref="BX12:BX75" si="17">IF($J12="", "", $R12)</f>
        <v>1</v>
      </c>
      <c r="BY12" s="125">
        <f t="shared" ref="BY12:BY75" si="18">IF($J12="", "", IF($N12&lt;=H12, 0, $N12-ROUNDDOWN($H12, 0)))</f>
        <v>2</v>
      </c>
      <c r="CA12" s="106">
        <f t="shared" ref="CA12:CA75" si="19">IF($BV12="", "", $M12)</f>
        <v>2</v>
      </c>
      <c r="CB12" s="22">
        <f t="shared" ref="CB12:CB75" si="20">IF($BV12="", "", $CA12*$BV12)</f>
        <v>2</v>
      </c>
      <c r="CD12" s="76">
        <f>IF($J12="", "", IF($BV12=0, "", COUNTIF($J$11:$J$1010, "&lt;"&amp;$J12)+1+COUNTIF($J$11:$J12, $J12)-1))</f>
        <v>2</v>
      </c>
    </row>
    <row r="13" spans="1:82" x14ac:dyDescent="0.25">
      <c r="A13" s="31"/>
      <c r="B13" s="19">
        <f t="shared" si="1"/>
        <v>1</v>
      </c>
      <c r="C13" s="20">
        <f t="shared" si="2"/>
        <v>1.5</v>
      </c>
      <c r="D13" s="29">
        <f t="shared" si="3"/>
        <v>1</v>
      </c>
      <c r="E13" s="22">
        <f t="shared" si="4"/>
        <v>1.5</v>
      </c>
      <c r="F13" s="31"/>
      <c r="G13" s="49">
        <v>4</v>
      </c>
      <c r="H13" s="50">
        <v>3</v>
      </c>
      <c r="I13" s="51"/>
      <c r="J13" s="52" t="s">
        <v>125</v>
      </c>
      <c r="K13" s="53" t="s">
        <v>126</v>
      </c>
      <c r="L13" s="54">
        <v>1</v>
      </c>
      <c r="M13" s="55">
        <v>1.5</v>
      </c>
      <c r="N13" s="56">
        <v>5</v>
      </c>
      <c r="O13" s="31"/>
      <c r="P13" s="19">
        <f t="shared" si="9"/>
        <v>1.8</v>
      </c>
      <c r="Q13" s="20">
        <f t="shared" si="5"/>
        <v>2.7</v>
      </c>
      <c r="R13" s="29">
        <f t="shared" si="6"/>
        <v>2</v>
      </c>
      <c r="S13" s="22">
        <f t="shared" si="7"/>
        <v>3</v>
      </c>
      <c r="T13" s="31"/>
      <c r="U13" s="69">
        <f t="shared" si="8"/>
        <v>0.55559999999999998</v>
      </c>
      <c r="V13" s="31"/>
      <c r="X13" s="76" t="str">
        <f t="shared" si="10"/>
        <v>X</v>
      </c>
      <c r="Z13" s="76" t="str">
        <f t="shared" si="11"/>
        <v/>
      </c>
      <c r="AA13" s="76" t="str">
        <f t="shared" si="12"/>
        <v/>
      </c>
      <c r="AC13" s="19">
        <f>IF($K13="", "", SUMIF('Drinks List'!DH$11:DH$1010, $K13, 'Drinks List'!DG$11:DG$1010))</f>
        <v>0</v>
      </c>
      <c r="AD13" s="21"/>
      <c r="AE13" s="59">
        <f>IF($K13="", "", SUMIF('Drinks List'!DJ$11:DJ$1010, $K13, 'Drinks List'!DI$11:DI$1010))</f>
        <v>1.8</v>
      </c>
      <c r="AF13" s="21"/>
      <c r="AG13" s="59">
        <f>IF($K13="", "", SUMIF('Drinks List'!DL$11:DL$1010, $K13, 'Drinks List'!DK$11:DK$1010))</f>
        <v>0</v>
      </c>
      <c r="AH13" s="21"/>
      <c r="AI13" s="59">
        <f>IF($K13="", "", SUMIF('Drinks List'!DN$11:DN$1010, $K13, 'Drinks List'!DM$11:DM$1010))</f>
        <v>0</v>
      </c>
      <c r="AJ13" s="21"/>
      <c r="AK13" s="59">
        <f>IF($K13="", "", SUMIF('Drinks List'!DP$11:DP$1010, $K13, 'Drinks List'!DO$11:DO$1010))</f>
        <v>0</v>
      </c>
      <c r="AL13" s="21"/>
      <c r="AM13" s="59">
        <f>IF($K13="", "", SUMIF('Drinks List'!DR$11:DR$1010, $K13, 'Drinks List'!DQ$11:DQ$1010))</f>
        <v>0</v>
      </c>
      <c r="AN13" s="21"/>
      <c r="AO13" s="59">
        <f>IF($K13="", "", SUMIF('Drinks List'!DT$11:DT$1010, $K13, 'Drinks List'!DS$11:DS$1010))</f>
        <v>0</v>
      </c>
      <c r="AP13" s="21"/>
      <c r="AQ13" s="59">
        <f>IF($K13="", "", SUMIF('Drinks List'!DV$11:DV$1010, $K13, 'Drinks List'!DU$11:DU$1010))</f>
        <v>0</v>
      </c>
      <c r="AR13" s="21"/>
      <c r="AS13" s="59">
        <f>IF($K13="", "", SUMIF('Drinks List'!DX$11:DX$1010, $K13, 'Drinks List'!DW$11:DW$1010))</f>
        <v>0</v>
      </c>
      <c r="AT13" s="21"/>
      <c r="AU13" s="59">
        <f>IF($K13="", "", SUMIF('Drinks List'!DZ$11:DZ$1010, $K13, 'Drinks List'!DY$11:DY$1010))</f>
        <v>0</v>
      </c>
      <c r="AV13" s="21"/>
      <c r="AW13" s="59">
        <f>IF($K13="", "", SUMIF('Drinks List'!EB$11:EB$1010, $K13, 'Drinks List'!EA$11:EA$1010))</f>
        <v>0</v>
      </c>
      <c r="AX13" s="21"/>
      <c r="AY13" s="59">
        <f>IF($K13="", "", SUMIF('Drinks List'!ED$11:ED$1010, $K13, 'Drinks List'!EC$11:EC$1010))</f>
        <v>0</v>
      </c>
      <c r="AZ13" s="21"/>
      <c r="BA13" s="59">
        <f>IF($K13="", "", SUMIF('Drinks List'!EF$11:EF$1010, $K13, 'Drinks List'!EE$11:EE$1010))</f>
        <v>0</v>
      </c>
      <c r="BB13" s="21"/>
      <c r="BC13" s="59">
        <f>IF($K13="", "", SUMIF('Drinks List'!EH$11:EH$1010, $K13, 'Drinks List'!EG$11:EG$1010))</f>
        <v>0</v>
      </c>
      <c r="BD13" s="21"/>
      <c r="BE13" s="59">
        <f>IF($K13="", "", SUMIF('Drinks List'!EJ$11:EJ$1010, $K13, 'Drinks List'!EI$11:EI$1010))</f>
        <v>0</v>
      </c>
      <c r="BF13" s="21"/>
      <c r="BG13" s="59">
        <f>IF($K13="", "", SUMIF('Drinks List'!EL$11:EL$1010, $K13, 'Drinks List'!EK$11:EK$1010))</f>
        <v>0</v>
      </c>
      <c r="BH13" s="21"/>
      <c r="BI13" s="59">
        <f>IF($K13="", "", SUMIF('Drinks List'!EN$11:EN$1010, $K13, 'Drinks List'!EM$11:EM$1010))</f>
        <v>0</v>
      </c>
      <c r="BJ13" s="21"/>
      <c r="BK13" s="59">
        <f>IF($K13="", "", SUMIF('Drinks List'!EP$11:EP$1010, $K13, 'Drinks List'!EO$11:EO$1010))</f>
        <v>0</v>
      </c>
      <c r="BL13" s="21"/>
      <c r="BM13" s="59">
        <f>IF($K13="", "", SUMIF('Drinks List'!ER$11:ER$1010, $K13, 'Drinks List'!EQ$11:EQ$1010))</f>
        <v>0</v>
      </c>
      <c r="BN13" s="21"/>
      <c r="BO13" s="65">
        <f>IF($K13="", "", SUMIF('Drinks List'!ET$11:ET$1010, $K13, 'Drinks List'!ES$11:ES$1010))</f>
        <v>0</v>
      </c>
      <c r="BQ13" s="120" t="str">
        <f t="shared" si="13"/>
        <v/>
      </c>
      <c r="BR13" s="62">
        <f t="shared" si="14"/>
        <v>0.55559999999999998</v>
      </c>
      <c r="BS13" s="76" t="str">
        <f>IF(BQ13="", "", COUNTIF(BQ$11:BQ$1010, "&gt;"&amp;BQ13)+1+COUNTIF(BQ$11:BQ13, BQ13)-1)</f>
        <v/>
      </c>
      <c r="BT13" s="76">
        <f>IF(BR13="", "", COUNTIF(BR$11:BR$1010, "&lt;"&amp;BR13)+1+COUNTIF(BR$11:BR13, BR13)-1)</f>
        <v>1</v>
      </c>
      <c r="BV13" s="76">
        <f t="shared" si="15"/>
        <v>2</v>
      </c>
      <c r="BW13" s="124">
        <f t="shared" si="16"/>
        <v>1</v>
      </c>
      <c r="BX13" s="115">
        <f t="shared" si="17"/>
        <v>2</v>
      </c>
      <c r="BY13" s="125">
        <f t="shared" si="18"/>
        <v>2</v>
      </c>
      <c r="CA13" s="106">
        <f t="shared" si="19"/>
        <v>1.5</v>
      </c>
      <c r="CB13" s="22">
        <f t="shared" si="20"/>
        <v>3</v>
      </c>
      <c r="CD13" s="76">
        <f>IF($J13="", "", IF($BV13=0, "", COUNTIF($J$11:$J$1010, "&lt;"&amp;$J13)+1+COUNTIF($J$11:$J13, $J13)-1))</f>
        <v>1</v>
      </c>
    </row>
    <row r="14" spans="1:82" x14ac:dyDescent="0.25">
      <c r="A14" s="31"/>
      <c r="B14" s="19">
        <f t="shared" si="1"/>
        <v>0.5</v>
      </c>
      <c r="C14" s="20">
        <f t="shared" si="2"/>
        <v>7.5</v>
      </c>
      <c r="D14" s="29">
        <f t="shared" si="3"/>
        <v>1</v>
      </c>
      <c r="E14" s="22">
        <f t="shared" si="4"/>
        <v>15</v>
      </c>
      <c r="F14" s="31"/>
      <c r="G14" s="49">
        <v>1.5</v>
      </c>
      <c r="H14" s="50">
        <v>1</v>
      </c>
      <c r="I14" s="51"/>
      <c r="J14" s="52" t="s">
        <v>133</v>
      </c>
      <c r="K14" s="53" t="s">
        <v>133</v>
      </c>
      <c r="L14" s="54">
        <v>1</v>
      </c>
      <c r="M14" s="55">
        <v>15</v>
      </c>
      <c r="N14" s="56">
        <v>1</v>
      </c>
      <c r="O14" s="31"/>
      <c r="P14" s="19">
        <f t="shared" si="9"/>
        <v>0.2</v>
      </c>
      <c r="Q14" s="20">
        <f t="shared" si="5"/>
        <v>3</v>
      </c>
      <c r="R14" s="29">
        <f t="shared" si="6"/>
        <v>1</v>
      </c>
      <c r="S14" s="22">
        <f t="shared" si="7"/>
        <v>15</v>
      </c>
      <c r="T14" s="31"/>
      <c r="U14" s="69">
        <f t="shared" si="8"/>
        <v>2.5</v>
      </c>
      <c r="V14" s="31"/>
      <c r="X14" s="76" t="str">
        <f t="shared" si="10"/>
        <v>X</v>
      </c>
      <c r="Z14" s="76" t="str">
        <f t="shared" si="11"/>
        <v/>
      </c>
      <c r="AA14" s="76" t="str">
        <f t="shared" si="12"/>
        <v/>
      </c>
      <c r="AC14" s="19">
        <f>IF($K14="", "", SUMIF('Drinks List'!DH$11:DH$1010, $K14, 'Drinks List'!DG$11:DG$1010))</f>
        <v>0.2</v>
      </c>
      <c r="AD14" s="21"/>
      <c r="AE14" s="59">
        <f>IF($K14="", "", SUMIF('Drinks List'!DJ$11:DJ$1010, $K14, 'Drinks List'!DI$11:DI$1010))</f>
        <v>0</v>
      </c>
      <c r="AF14" s="21"/>
      <c r="AG14" s="59">
        <f>IF($K14="", "", SUMIF('Drinks List'!DL$11:DL$1010, $K14, 'Drinks List'!DK$11:DK$1010))</f>
        <v>0</v>
      </c>
      <c r="AH14" s="21"/>
      <c r="AI14" s="59">
        <f>IF($K14="", "", SUMIF('Drinks List'!DN$11:DN$1010, $K14, 'Drinks List'!DM$11:DM$1010))</f>
        <v>0</v>
      </c>
      <c r="AJ14" s="21"/>
      <c r="AK14" s="59">
        <f>IF($K14="", "", SUMIF('Drinks List'!DP$11:DP$1010, $K14, 'Drinks List'!DO$11:DO$1010))</f>
        <v>0</v>
      </c>
      <c r="AL14" s="21"/>
      <c r="AM14" s="59">
        <f>IF($K14="", "", SUMIF('Drinks List'!DR$11:DR$1010, $K14, 'Drinks List'!DQ$11:DQ$1010))</f>
        <v>0</v>
      </c>
      <c r="AN14" s="21"/>
      <c r="AO14" s="59">
        <f>IF($K14="", "", SUMIF('Drinks List'!DT$11:DT$1010, $K14, 'Drinks List'!DS$11:DS$1010))</f>
        <v>0</v>
      </c>
      <c r="AP14" s="21"/>
      <c r="AQ14" s="59">
        <f>IF($K14="", "", SUMIF('Drinks List'!DV$11:DV$1010, $K14, 'Drinks List'!DU$11:DU$1010))</f>
        <v>0</v>
      </c>
      <c r="AR14" s="21"/>
      <c r="AS14" s="59">
        <f>IF($K14="", "", SUMIF('Drinks List'!DX$11:DX$1010, $K14, 'Drinks List'!DW$11:DW$1010))</f>
        <v>0</v>
      </c>
      <c r="AT14" s="21"/>
      <c r="AU14" s="59">
        <f>IF($K14="", "", SUMIF('Drinks List'!DZ$11:DZ$1010, $K14, 'Drinks List'!DY$11:DY$1010))</f>
        <v>0</v>
      </c>
      <c r="AV14" s="21"/>
      <c r="AW14" s="59">
        <f>IF($K14="", "", SUMIF('Drinks List'!EB$11:EB$1010, $K14, 'Drinks List'!EA$11:EA$1010))</f>
        <v>0</v>
      </c>
      <c r="AX14" s="21"/>
      <c r="AY14" s="59">
        <f>IF($K14="", "", SUMIF('Drinks List'!ED$11:ED$1010, $K14, 'Drinks List'!EC$11:EC$1010))</f>
        <v>0</v>
      </c>
      <c r="AZ14" s="21"/>
      <c r="BA14" s="59">
        <f>IF($K14="", "", SUMIF('Drinks List'!EF$11:EF$1010, $K14, 'Drinks List'!EE$11:EE$1010))</f>
        <v>0</v>
      </c>
      <c r="BB14" s="21"/>
      <c r="BC14" s="59">
        <f>IF($K14="", "", SUMIF('Drinks List'!EH$11:EH$1010, $K14, 'Drinks List'!EG$11:EG$1010))</f>
        <v>0</v>
      </c>
      <c r="BD14" s="21"/>
      <c r="BE14" s="59">
        <f>IF($K14="", "", SUMIF('Drinks List'!EJ$11:EJ$1010, $K14, 'Drinks List'!EI$11:EI$1010))</f>
        <v>0</v>
      </c>
      <c r="BF14" s="21"/>
      <c r="BG14" s="59">
        <f>IF($K14="", "", SUMIF('Drinks List'!EL$11:EL$1010, $K14, 'Drinks List'!EK$11:EK$1010))</f>
        <v>0</v>
      </c>
      <c r="BH14" s="21"/>
      <c r="BI14" s="59">
        <f>IF($K14="", "", SUMIF('Drinks List'!EN$11:EN$1010, $K14, 'Drinks List'!EM$11:EM$1010))</f>
        <v>0</v>
      </c>
      <c r="BJ14" s="21"/>
      <c r="BK14" s="59">
        <f>IF($K14="", "", SUMIF('Drinks List'!EP$11:EP$1010, $K14, 'Drinks List'!EO$11:EO$1010))</f>
        <v>0</v>
      </c>
      <c r="BL14" s="21"/>
      <c r="BM14" s="59">
        <f>IF($K14="", "", SUMIF('Drinks List'!ER$11:ER$1010, $K14, 'Drinks List'!EQ$11:EQ$1010))</f>
        <v>0</v>
      </c>
      <c r="BN14" s="21"/>
      <c r="BO14" s="65">
        <f>IF($K14="", "", SUMIF('Drinks List'!ET$11:ET$1010, $K14, 'Drinks List'!ES$11:ES$1010))</f>
        <v>0</v>
      </c>
      <c r="BQ14" s="120">
        <f t="shared" si="13"/>
        <v>2.5</v>
      </c>
      <c r="BR14" s="62" t="str">
        <f t="shared" si="14"/>
        <v/>
      </c>
      <c r="BS14" s="76">
        <f>IF(BQ14="", "", COUNTIF(BQ$11:BQ$1010, "&gt;"&amp;BQ14)+1+COUNTIF(BQ$11:BQ14, BQ14)-1)</f>
        <v>4</v>
      </c>
      <c r="BT14" s="76" t="str">
        <f>IF(BR14="", "", COUNTIF(BR$11:BR$1010, "&lt;"&amp;BR14)+1+COUNTIF(BR$11:BR14, BR14)-1)</f>
        <v/>
      </c>
      <c r="BV14" s="76">
        <f t="shared" si="15"/>
        <v>1</v>
      </c>
      <c r="BW14" s="124">
        <f t="shared" si="16"/>
        <v>1</v>
      </c>
      <c r="BX14" s="115">
        <f t="shared" si="17"/>
        <v>1</v>
      </c>
      <c r="BY14" s="125">
        <f t="shared" si="18"/>
        <v>0</v>
      </c>
      <c r="CA14" s="106">
        <f t="shared" si="19"/>
        <v>15</v>
      </c>
      <c r="CB14" s="22">
        <f t="shared" si="20"/>
        <v>15</v>
      </c>
      <c r="CD14" s="76">
        <f>IF($J14="", "", IF($BV14=0, "", COUNTIF($J$11:$J$1010, "&lt;"&amp;$J14)+1+COUNTIF($J$11:$J14, $J14)-1))</f>
        <v>7</v>
      </c>
    </row>
    <row r="15" spans="1:82" x14ac:dyDescent="0.25">
      <c r="A15" s="31"/>
      <c r="B15" s="19">
        <f t="shared" si="1"/>
        <v>0.5</v>
      </c>
      <c r="C15" s="20">
        <f t="shared" si="2"/>
        <v>4</v>
      </c>
      <c r="D15" s="29">
        <f t="shared" si="3"/>
        <v>1</v>
      </c>
      <c r="E15" s="22">
        <f t="shared" si="4"/>
        <v>8</v>
      </c>
      <c r="F15" s="31"/>
      <c r="G15" s="49">
        <v>2.5</v>
      </c>
      <c r="H15" s="50">
        <v>2</v>
      </c>
      <c r="I15" s="51"/>
      <c r="J15" s="52" t="s">
        <v>123</v>
      </c>
      <c r="K15" s="53" t="s">
        <v>123</v>
      </c>
      <c r="L15" s="54">
        <v>1</v>
      </c>
      <c r="M15" s="55">
        <v>8</v>
      </c>
      <c r="N15" s="56">
        <v>2</v>
      </c>
      <c r="O15" s="31"/>
      <c r="P15" s="19">
        <f t="shared" si="9"/>
        <v>0.1</v>
      </c>
      <c r="Q15" s="20">
        <f t="shared" si="5"/>
        <v>0.8</v>
      </c>
      <c r="R15" s="29">
        <f t="shared" si="6"/>
        <v>1</v>
      </c>
      <c r="S15" s="22">
        <f t="shared" si="7"/>
        <v>8</v>
      </c>
      <c r="T15" s="31"/>
      <c r="U15" s="69">
        <f t="shared" si="8"/>
        <v>5</v>
      </c>
      <c r="V15" s="31"/>
      <c r="X15" s="76" t="str">
        <f t="shared" si="10"/>
        <v>X</v>
      </c>
      <c r="Z15" s="76" t="str">
        <f t="shared" si="11"/>
        <v/>
      </c>
      <c r="AA15" s="76" t="str">
        <f t="shared" si="12"/>
        <v/>
      </c>
      <c r="AC15" s="19">
        <f>IF($K15="", "", SUMIF('Drinks List'!DH$11:DH$1010, $K15, 'Drinks List'!DG$11:DG$1010))</f>
        <v>0.1</v>
      </c>
      <c r="AD15" s="21"/>
      <c r="AE15" s="59">
        <f>IF($K15="", "", SUMIF('Drinks List'!DJ$11:DJ$1010, $K15, 'Drinks List'!DI$11:DI$1010))</f>
        <v>0</v>
      </c>
      <c r="AF15" s="21"/>
      <c r="AG15" s="59">
        <f>IF($K15="", "", SUMIF('Drinks List'!DL$11:DL$1010, $K15, 'Drinks List'!DK$11:DK$1010))</f>
        <v>0</v>
      </c>
      <c r="AH15" s="21"/>
      <c r="AI15" s="59">
        <f>IF($K15="", "", SUMIF('Drinks List'!DN$11:DN$1010, $K15, 'Drinks List'!DM$11:DM$1010))</f>
        <v>0</v>
      </c>
      <c r="AJ15" s="21"/>
      <c r="AK15" s="59">
        <f>IF($K15="", "", SUMIF('Drinks List'!DP$11:DP$1010, $K15, 'Drinks List'!DO$11:DO$1010))</f>
        <v>0</v>
      </c>
      <c r="AL15" s="21"/>
      <c r="AM15" s="59">
        <f>IF($K15="", "", SUMIF('Drinks List'!DR$11:DR$1010, $K15, 'Drinks List'!DQ$11:DQ$1010))</f>
        <v>0</v>
      </c>
      <c r="AN15" s="21"/>
      <c r="AO15" s="59">
        <f>IF($K15="", "", SUMIF('Drinks List'!DT$11:DT$1010, $K15, 'Drinks List'!DS$11:DS$1010))</f>
        <v>0</v>
      </c>
      <c r="AP15" s="21"/>
      <c r="AQ15" s="59">
        <f>IF($K15="", "", SUMIF('Drinks List'!DV$11:DV$1010, $K15, 'Drinks List'!DU$11:DU$1010))</f>
        <v>0</v>
      </c>
      <c r="AR15" s="21"/>
      <c r="AS15" s="59">
        <f>IF($K15="", "", SUMIF('Drinks List'!DX$11:DX$1010, $K15, 'Drinks List'!DW$11:DW$1010))</f>
        <v>0</v>
      </c>
      <c r="AT15" s="21"/>
      <c r="AU15" s="59">
        <f>IF($K15="", "", SUMIF('Drinks List'!DZ$11:DZ$1010, $K15, 'Drinks List'!DY$11:DY$1010))</f>
        <v>0</v>
      </c>
      <c r="AV15" s="21"/>
      <c r="AW15" s="59">
        <f>IF($K15="", "", SUMIF('Drinks List'!EB$11:EB$1010, $K15, 'Drinks List'!EA$11:EA$1010))</f>
        <v>0</v>
      </c>
      <c r="AX15" s="21"/>
      <c r="AY15" s="59">
        <f>IF($K15="", "", SUMIF('Drinks List'!ED$11:ED$1010, $K15, 'Drinks List'!EC$11:EC$1010))</f>
        <v>0</v>
      </c>
      <c r="AZ15" s="21"/>
      <c r="BA15" s="59">
        <f>IF($K15="", "", SUMIF('Drinks List'!EF$11:EF$1010, $K15, 'Drinks List'!EE$11:EE$1010))</f>
        <v>0</v>
      </c>
      <c r="BB15" s="21"/>
      <c r="BC15" s="59">
        <f>IF($K15="", "", SUMIF('Drinks List'!EH$11:EH$1010, $K15, 'Drinks List'!EG$11:EG$1010))</f>
        <v>0</v>
      </c>
      <c r="BD15" s="21"/>
      <c r="BE15" s="59">
        <f>IF($K15="", "", SUMIF('Drinks List'!EJ$11:EJ$1010, $K15, 'Drinks List'!EI$11:EI$1010))</f>
        <v>0</v>
      </c>
      <c r="BF15" s="21"/>
      <c r="BG15" s="59">
        <f>IF($K15="", "", SUMIF('Drinks List'!EL$11:EL$1010, $K15, 'Drinks List'!EK$11:EK$1010))</f>
        <v>0</v>
      </c>
      <c r="BH15" s="21"/>
      <c r="BI15" s="59">
        <f>IF($K15="", "", SUMIF('Drinks List'!EN$11:EN$1010, $K15, 'Drinks List'!EM$11:EM$1010))</f>
        <v>0</v>
      </c>
      <c r="BJ15" s="21"/>
      <c r="BK15" s="59">
        <f>IF($K15="", "", SUMIF('Drinks List'!EP$11:EP$1010, $K15, 'Drinks List'!EO$11:EO$1010))</f>
        <v>0</v>
      </c>
      <c r="BL15" s="21"/>
      <c r="BM15" s="59">
        <f>IF($K15="", "", SUMIF('Drinks List'!ER$11:ER$1010, $K15, 'Drinks List'!EQ$11:EQ$1010))</f>
        <v>0</v>
      </c>
      <c r="BN15" s="21"/>
      <c r="BO15" s="65">
        <f>IF($K15="", "", SUMIF('Drinks List'!ET$11:ET$1010, $K15, 'Drinks List'!ES$11:ES$1010))</f>
        <v>0</v>
      </c>
      <c r="BQ15" s="120">
        <f t="shared" si="13"/>
        <v>5</v>
      </c>
      <c r="BR15" s="62" t="str">
        <f t="shared" si="14"/>
        <v/>
      </c>
      <c r="BS15" s="76">
        <f>IF(BQ15="", "", COUNTIF(BQ$11:BQ$1010, "&gt;"&amp;BQ15)+1+COUNTIF(BQ$11:BQ15, BQ15)-1)</f>
        <v>1</v>
      </c>
      <c r="BT15" s="76" t="str">
        <f>IF(BR15="", "", COUNTIF(BR$11:BR$1010, "&lt;"&amp;BR15)+1+COUNTIF(BR$11:BR15, BR15)-1)</f>
        <v/>
      </c>
      <c r="BV15" s="76">
        <f t="shared" si="15"/>
        <v>1</v>
      </c>
      <c r="BW15" s="124">
        <f t="shared" si="16"/>
        <v>1</v>
      </c>
      <c r="BX15" s="115">
        <f t="shared" si="17"/>
        <v>1</v>
      </c>
      <c r="BY15" s="125">
        <f t="shared" si="18"/>
        <v>0</v>
      </c>
      <c r="CA15" s="106">
        <f t="shared" si="19"/>
        <v>8</v>
      </c>
      <c r="CB15" s="22">
        <f t="shared" si="20"/>
        <v>8</v>
      </c>
      <c r="CD15" s="76">
        <f>IF($J15="", "", IF($BV15=0, "", COUNTIF($J$11:$J$1010, "&lt;"&amp;$J15)+1+COUNTIF($J$11:$J15, $J15)-1))</f>
        <v>3</v>
      </c>
    </row>
    <row r="16" spans="1:82" x14ac:dyDescent="0.25">
      <c r="A16" s="31"/>
      <c r="B16" s="19">
        <f t="shared" si="1"/>
        <v>2</v>
      </c>
      <c r="C16" s="20">
        <f t="shared" si="2"/>
        <v>4</v>
      </c>
      <c r="D16" s="29">
        <f t="shared" si="3"/>
        <v>1</v>
      </c>
      <c r="E16" s="22">
        <f t="shared" si="4"/>
        <v>2</v>
      </c>
      <c r="F16" s="31"/>
      <c r="G16" s="49">
        <v>4.5</v>
      </c>
      <c r="H16" s="50">
        <v>4</v>
      </c>
      <c r="I16" s="51"/>
      <c r="J16" s="52" t="s">
        <v>127</v>
      </c>
      <c r="K16" s="53" t="s">
        <v>127</v>
      </c>
      <c r="L16" s="54">
        <v>4</v>
      </c>
      <c r="M16" s="55">
        <v>2</v>
      </c>
      <c r="N16" s="56">
        <v>4</v>
      </c>
      <c r="O16" s="31"/>
      <c r="P16" s="19">
        <f t="shared" si="9"/>
        <v>0.4</v>
      </c>
      <c r="Q16" s="20">
        <f t="shared" si="5"/>
        <v>0.8</v>
      </c>
      <c r="R16" s="29">
        <f t="shared" si="6"/>
        <v>1</v>
      </c>
      <c r="S16" s="22">
        <f t="shared" si="7"/>
        <v>2</v>
      </c>
      <c r="T16" s="31"/>
      <c r="U16" s="69">
        <f t="shared" si="8"/>
        <v>5</v>
      </c>
      <c r="V16" s="31"/>
      <c r="X16" s="76" t="str">
        <f t="shared" si="10"/>
        <v>X</v>
      </c>
      <c r="Z16" s="76" t="str">
        <f t="shared" si="11"/>
        <v/>
      </c>
      <c r="AA16" s="76" t="str">
        <f t="shared" si="12"/>
        <v/>
      </c>
      <c r="AC16" s="19">
        <f>IF($K16="", "", SUMIF('Drinks List'!DH$11:DH$1010, $K16, 'Drinks List'!DG$11:DG$1010))</f>
        <v>0</v>
      </c>
      <c r="AD16" s="21"/>
      <c r="AE16" s="59">
        <f>IF($K16="", "", SUMIF('Drinks List'!DJ$11:DJ$1010, $K16, 'Drinks List'!DI$11:DI$1010))</f>
        <v>0.4</v>
      </c>
      <c r="AF16" s="21"/>
      <c r="AG16" s="59">
        <f>IF($K16="", "", SUMIF('Drinks List'!DL$11:DL$1010, $K16, 'Drinks List'!DK$11:DK$1010))</f>
        <v>0</v>
      </c>
      <c r="AH16" s="21"/>
      <c r="AI16" s="59">
        <f>IF($K16="", "", SUMIF('Drinks List'!DN$11:DN$1010, $K16, 'Drinks List'!DM$11:DM$1010))</f>
        <v>0</v>
      </c>
      <c r="AJ16" s="21"/>
      <c r="AK16" s="59">
        <f>IF($K16="", "", SUMIF('Drinks List'!DP$11:DP$1010, $K16, 'Drinks List'!DO$11:DO$1010))</f>
        <v>0</v>
      </c>
      <c r="AL16" s="21"/>
      <c r="AM16" s="59">
        <f>IF($K16="", "", SUMIF('Drinks List'!DR$11:DR$1010, $K16, 'Drinks List'!DQ$11:DQ$1010))</f>
        <v>0</v>
      </c>
      <c r="AN16" s="21"/>
      <c r="AO16" s="59">
        <f>IF($K16="", "", SUMIF('Drinks List'!DT$11:DT$1010, $K16, 'Drinks List'!DS$11:DS$1010))</f>
        <v>0</v>
      </c>
      <c r="AP16" s="21"/>
      <c r="AQ16" s="59">
        <f>IF($K16="", "", SUMIF('Drinks List'!DV$11:DV$1010, $K16, 'Drinks List'!DU$11:DU$1010))</f>
        <v>0</v>
      </c>
      <c r="AR16" s="21"/>
      <c r="AS16" s="59">
        <f>IF($K16="", "", SUMIF('Drinks List'!DX$11:DX$1010, $K16, 'Drinks List'!DW$11:DW$1010))</f>
        <v>0</v>
      </c>
      <c r="AT16" s="21"/>
      <c r="AU16" s="59">
        <f>IF($K16="", "", SUMIF('Drinks List'!DZ$11:DZ$1010, $K16, 'Drinks List'!DY$11:DY$1010))</f>
        <v>0</v>
      </c>
      <c r="AV16" s="21"/>
      <c r="AW16" s="59">
        <f>IF($K16="", "", SUMIF('Drinks List'!EB$11:EB$1010, $K16, 'Drinks List'!EA$11:EA$1010))</f>
        <v>0</v>
      </c>
      <c r="AX16" s="21"/>
      <c r="AY16" s="59">
        <f>IF($K16="", "", SUMIF('Drinks List'!ED$11:ED$1010, $K16, 'Drinks List'!EC$11:EC$1010))</f>
        <v>0</v>
      </c>
      <c r="AZ16" s="21"/>
      <c r="BA16" s="59">
        <f>IF($K16="", "", SUMIF('Drinks List'!EF$11:EF$1010, $K16, 'Drinks List'!EE$11:EE$1010))</f>
        <v>0</v>
      </c>
      <c r="BB16" s="21"/>
      <c r="BC16" s="59">
        <f>IF($K16="", "", SUMIF('Drinks List'!EH$11:EH$1010, $K16, 'Drinks List'!EG$11:EG$1010))</f>
        <v>0</v>
      </c>
      <c r="BD16" s="21"/>
      <c r="BE16" s="59">
        <f>IF($K16="", "", SUMIF('Drinks List'!EJ$11:EJ$1010, $K16, 'Drinks List'!EI$11:EI$1010))</f>
        <v>0</v>
      </c>
      <c r="BF16" s="21"/>
      <c r="BG16" s="59">
        <f>IF($K16="", "", SUMIF('Drinks List'!EL$11:EL$1010, $K16, 'Drinks List'!EK$11:EK$1010))</f>
        <v>0</v>
      </c>
      <c r="BH16" s="21"/>
      <c r="BI16" s="59">
        <f>IF($K16="", "", SUMIF('Drinks List'!EN$11:EN$1010, $K16, 'Drinks List'!EM$11:EM$1010))</f>
        <v>0</v>
      </c>
      <c r="BJ16" s="21"/>
      <c r="BK16" s="59">
        <f>IF($K16="", "", SUMIF('Drinks List'!EP$11:EP$1010, $K16, 'Drinks List'!EO$11:EO$1010))</f>
        <v>0</v>
      </c>
      <c r="BL16" s="21"/>
      <c r="BM16" s="59">
        <f>IF($K16="", "", SUMIF('Drinks List'!ER$11:ER$1010, $K16, 'Drinks List'!EQ$11:EQ$1010))</f>
        <v>0</v>
      </c>
      <c r="BN16" s="21"/>
      <c r="BO16" s="65">
        <f>IF($K16="", "", SUMIF('Drinks List'!ET$11:ET$1010, $K16, 'Drinks List'!ES$11:ES$1010))</f>
        <v>0</v>
      </c>
      <c r="BQ16" s="120">
        <f t="shared" si="13"/>
        <v>5</v>
      </c>
      <c r="BR16" s="62" t="str">
        <f t="shared" si="14"/>
        <v/>
      </c>
      <c r="BS16" s="76">
        <f>IF(BQ16="", "", COUNTIF(BQ$11:BQ$1010, "&gt;"&amp;BQ16)+1+COUNTIF(BQ$11:BQ16, BQ16)-1)</f>
        <v>2</v>
      </c>
      <c r="BT16" s="76" t="str">
        <f>IF(BR16="", "", COUNTIF(BR$11:BR$1010, "&lt;"&amp;BR16)+1+COUNTIF(BR$11:BR16, BR16)-1)</f>
        <v/>
      </c>
      <c r="BV16" s="76">
        <f t="shared" si="15"/>
        <v>1</v>
      </c>
      <c r="BW16" s="124">
        <f t="shared" si="16"/>
        <v>1</v>
      </c>
      <c r="BX16" s="115">
        <f t="shared" si="17"/>
        <v>1</v>
      </c>
      <c r="BY16" s="125">
        <f t="shared" si="18"/>
        <v>0</v>
      </c>
      <c r="CA16" s="106">
        <f t="shared" si="19"/>
        <v>2</v>
      </c>
      <c r="CB16" s="22">
        <f t="shared" si="20"/>
        <v>2</v>
      </c>
      <c r="CD16" s="76">
        <f>IF($J16="", "", IF($BV16=0, "", COUNTIF($J$11:$J$1010, "&lt;"&amp;$J16)+1+COUNTIF($J$11:$J16, $J16)-1))</f>
        <v>4</v>
      </c>
    </row>
    <row r="17" spans="1:82" x14ac:dyDescent="0.25">
      <c r="A17" s="31"/>
      <c r="B17" s="19">
        <f t="shared" si="1"/>
        <v>0.5</v>
      </c>
      <c r="C17" s="20">
        <f t="shared" si="2"/>
        <v>2.5</v>
      </c>
      <c r="D17" s="29">
        <f t="shared" si="3"/>
        <v>1</v>
      </c>
      <c r="E17" s="22">
        <f t="shared" si="4"/>
        <v>5</v>
      </c>
      <c r="F17" s="31"/>
      <c r="G17" s="49">
        <v>2.5</v>
      </c>
      <c r="H17" s="50">
        <v>2</v>
      </c>
      <c r="I17" s="51"/>
      <c r="J17" s="52" t="s">
        <v>124</v>
      </c>
      <c r="K17" s="53" t="s">
        <v>124</v>
      </c>
      <c r="L17" s="54">
        <v>1</v>
      </c>
      <c r="M17" s="55">
        <v>5</v>
      </c>
      <c r="N17" s="56">
        <v>2</v>
      </c>
      <c r="O17" s="31"/>
      <c r="P17" s="19">
        <f t="shared" si="9"/>
        <v>0.1</v>
      </c>
      <c r="Q17" s="20">
        <f t="shared" si="5"/>
        <v>0.5</v>
      </c>
      <c r="R17" s="29">
        <f t="shared" si="6"/>
        <v>1</v>
      </c>
      <c r="S17" s="22">
        <f t="shared" si="7"/>
        <v>5</v>
      </c>
      <c r="T17" s="31"/>
      <c r="U17" s="69">
        <f t="shared" si="8"/>
        <v>5</v>
      </c>
      <c r="V17" s="31"/>
      <c r="X17" s="76" t="str">
        <f t="shared" si="10"/>
        <v>X</v>
      </c>
      <c r="Z17" s="76" t="str">
        <f t="shared" si="11"/>
        <v/>
      </c>
      <c r="AA17" s="76" t="str">
        <f t="shared" si="12"/>
        <v/>
      </c>
      <c r="AC17" s="19">
        <f>IF($K17="", "", SUMIF('Drinks List'!DH$11:DH$1010, $K17, 'Drinks List'!DG$11:DG$1010))</f>
        <v>0.1</v>
      </c>
      <c r="AD17" s="21"/>
      <c r="AE17" s="59">
        <f>IF($K17="", "", SUMIF('Drinks List'!DJ$11:DJ$1010, $K17, 'Drinks List'!DI$11:DI$1010))</f>
        <v>0</v>
      </c>
      <c r="AF17" s="21"/>
      <c r="AG17" s="59">
        <f>IF($K17="", "", SUMIF('Drinks List'!DL$11:DL$1010, $K17, 'Drinks List'!DK$11:DK$1010))</f>
        <v>0</v>
      </c>
      <c r="AH17" s="21"/>
      <c r="AI17" s="59">
        <f>IF($K17="", "", SUMIF('Drinks List'!DN$11:DN$1010, $K17, 'Drinks List'!DM$11:DM$1010))</f>
        <v>0</v>
      </c>
      <c r="AJ17" s="21"/>
      <c r="AK17" s="59">
        <f>IF($K17="", "", SUMIF('Drinks List'!DP$11:DP$1010, $K17, 'Drinks List'!DO$11:DO$1010))</f>
        <v>0</v>
      </c>
      <c r="AL17" s="21"/>
      <c r="AM17" s="59">
        <f>IF($K17="", "", SUMIF('Drinks List'!DR$11:DR$1010, $K17, 'Drinks List'!DQ$11:DQ$1010))</f>
        <v>0</v>
      </c>
      <c r="AN17" s="21"/>
      <c r="AO17" s="59">
        <f>IF($K17="", "", SUMIF('Drinks List'!DT$11:DT$1010, $K17, 'Drinks List'!DS$11:DS$1010))</f>
        <v>0</v>
      </c>
      <c r="AP17" s="21"/>
      <c r="AQ17" s="59">
        <f>IF($K17="", "", SUMIF('Drinks List'!DV$11:DV$1010, $K17, 'Drinks List'!DU$11:DU$1010))</f>
        <v>0</v>
      </c>
      <c r="AR17" s="21"/>
      <c r="AS17" s="59">
        <f>IF($K17="", "", SUMIF('Drinks List'!DX$11:DX$1010, $K17, 'Drinks List'!DW$11:DW$1010))</f>
        <v>0</v>
      </c>
      <c r="AT17" s="21"/>
      <c r="AU17" s="59">
        <f>IF($K17="", "", SUMIF('Drinks List'!DZ$11:DZ$1010, $K17, 'Drinks List'!DY$11:DY$1010))</f>
        <v>0</v>
      </c>
      <c r="AV17" s="21"/>
      <c r="AW17" s="59">
        <f>IF($K17="", "", SUMIF('Drinks List'!EB$11:EB$1010, $K17, 'Drinks List'!EA$11:EA$1010))</f>
        <v>0</v>
      </c>
      <c r="AX17" s="21"/>
      <c r="AY17" s="59">
        <f>IF($K17="", "", SUMIF('Drinks List'!ED$11:ED$1010, $K17, 'Drinks List'!EC$11:EC$1010))</f>
        <v>0</v>
      </c>
      <c r="AZ17" s="21"/>
      <c r="BA17" s="59">
        <f>IF($K17="", "", SUMIF('Drinks List'!EF$11:EF$1010, $K17, 'Drinks List'!EE$11:EE$1010))</f>
        <v>0</v>
      </c>
      <c r="BB17" s="21"/>
      <c r="BC17" s="59">
        <f>IF($K17="", "", SUMIF('Drinks List'!EH$11:EH$1010, $K17, 'Drinks List'!EG$11:EG$1010))</f>
        <v>0</v>
      </c>
      <c r="BD17" s="21"/>
      <c r="BE17" s="59">
        <f>IF($K17="", "", SUMIF('Drinks List'!EJ$11:EJ$1010, $K17, 'Drinks List'!EI$11:EI$1010))</f>
        <v>0</v>
      </c>
      <c r="BF17" s="21"/>
      <c r="BG17" s="59">
        <f>IF($K17="", "", SUMIF('Drinks List'!EL$11:EL$1010, $K17, 'Drinks List'!EK$11:EK$1010))</f>
        <v>0</v>
      </c>
      <c r="BH17" s="21"/>
      <c r="BI17" s="59">
        <f>IF($K17="", "", SUMIF('Drinks List'!EN$11:EN$1010, $K17, 'Drinks List'!EM$11:EM$1010))</f>
        <v>0</v>
      </c>
      <c r="BJ17" s="21"/>
      <c r="BK17" s="59">
        <f>IF($K17="", "", SUMIF('Drinks List'!EP$11:EP$1010, $K17, 'Drinks List'!EO$11:EO$1010))</f>
        <v>0</v>
      </c>
      <c r="BL17" s="21"/>
      <c r="BM17" s="59">
        <f>IF($K17="", "", SUMIF('Drinks List'!ER$11:ER$1010, $K17, 'Drinks List'!EQ$11:EQ$1010))</f>
        <v>0</v>
      </c>
      <c r="BN17" s="21"/>
      <c r="BO17" s="65">
        <f>IF($K17="", "", SUMIF('Drinks List'!ET$11:ET$1010, $K17, 'Drinks List'!ES$11:ES$1010))</f>
        <v>0</v>
      </c>
      <c r="BQ17" s="120">
        <f t="shared" si="13"/>
        <v>5</v>
      </c>
      <c r="BR17" s="62" t="str">
        <f t="shared" si="14"/>
        <v/>
      </c>
      <c r="BS17" s="76">
        <f>IF(BQ17="", "", COUNTIF(BQ$11:BQ$1010, "&gt;"&amp;BQ17)+1+COUNTIF(BQ$11:BQ17, BQ17)-1)</f>
        <v>3</v>
      </c>
      <c r="BT17" s="76" t="str">
        <f>IF(BR17="", "", COUNTIF(BR$11:BR$1010, "&lt;"&amp;BR17)+1+COUNTIF(BR$11:BR17, BR17)-1)</f>
        <v/>
      </c>
      <c r="BV17" s="76">
        <f t="shared" si="15"/>
        <v>1</v>
      </c>
      <c r="BW17" s="124">
        <f t="shared" si="16"/>
        <v>1</v>
      </c>
      <c r="BX17" s="115">
        <f t="shared" si="17"/>
        <v>1</v>
      </c>
      <c r="BY17" s="125">
        <f t="shared" si="18"/>
        <v>0</v>
      </c>
      <c r="CA17" s="106">
        <f t="shared" si="19"/>
        <v>5</v>
      </c>
      <c r="CB17" s="22">
        <f t="shared" si="20"/>
        <v>5</v>
      </c>
      <c r="CD17" s="76">
        <f>IF($J17="", "", IF($BV17=0, "", COUNTIF($J$11:$J$1010, "&lt;"&amp;$J17)+1+COUNTIF($J$11:$J17, $J17)-1))</f>
        <v>6</v>
      </c>
    </row>
    <row r="18" spans="1:82" x14ac:dyDescent="0.25">
      <c r="A18" s="31"/>
      <c r="B18" s="19" t="str">
        <f t="shared" si="1"/>
        <v/>
      </c>
      <c r="C18" s="20" t="str">
        <f t="shared" si="2"/>
        <v/>
      </c>
      <c r="D18" s="29" t="str">
        <f t="shared" si="3"/>
        <v/>
      </c>
      <c r="E18" s="22" t="str">
        <f t="shared" si="4"/>
        <v/>
      </c>
      <c r="F18" s="31"/>
      <c r="G18" s="49"/>
      <c r="H18" s="50"/>
      <c r="I18" s="51"/>
      <c r="J18" s="52"/>
      <c r="K18" s="53"/>
      <c r="L18" s="54"/>
      <c r="M18" s="55"/>
      <c r="N18" s="56"/>
      <c r="O18" s="31"/>
      <c r="P18" s="19" t="str">
        <f t="shared" si="9"/>
        <v/>
      </c>
      <c r="Q18" s="20" t="str">
        <f t="shared" si="5"/>
        <v/>
      </c>
      <c r="R18" s="29" t="str">
        <f t="shared" si="6"/>
        <v/>
      </c>
      <c r="S18" s="22" t="str">
        <f t="shared" si="7"/>
        <v/>
      </c>
      <c r="T18" s="31"/>
      <c r="U18" s="69" t="str">
        <f t="shared" si="8"/>
        <v/>
      </c>
      <c r="V18" s="31"/>
      <c r="X18" s="76" t="str">
        <f t="shared" si="10"/>
        <v/>
      </c>
      <c r="Z18" s="76" t="str">
        <f t="shared" si="11"/>
        <v/>
      </c>
      <c r="AA18" s="76" t="str">
        <f t="shared" si="12"/>
        <v/>
      </c>
      <c r="AC18" s="19" t="str">
        <f>IF($K18="", "", SUMIF('Drinks List'!DH$11:DH$1010, $K18, 'Drinks List'!DG$11:DG$1010))</f>
        <v/>
      </c>
      <c r="AD18" s="21"/>
      <c r="AE18" s="59" t="str">
        <f>IF($K18="", "", SUMIF('Drinks List'!DJ$11:DJ$1010, $K18, 'Drinks List'!DI$11:DI$1010))</f>
        <v/>
      </c>
      <c r="AF18" s="21"/>
      <c r="AG18" s="59" t="str">
        <f>IF($K18="", "", SUMIF('Drinks List'!DL$11:DL$1010, $K18, 'Drinks List'!DK$11:DK$1010))</f>
        <v/>
      </c>
      <c r="AH18" s="21"/>
      <c r="AI18" s="59" t="str">
        <f>IF($K18="", "", SUMIF('Drinks List'!DN$11:DN$1010, $K18, 'Drinks List'!DM$11:DM$1010))</f>
        <v/>
      </c>
      <c r="AJ18" s="21"/>
      <c r="AK18" s="59" t="str">
        <f>IF($K18="", "", SUMIF('Drinks List'!DP$11:DP$1010, $K18, 'Drinks List'!DO$11:DO$1010))</f>
        <v/>
      </c>
      <c r="AL18" s="21"/>
      <c r="AM18" s="59" t="str">
        <f>IF($K18="", "", SUMIF('Drinks List'!DR$11:DR$1010, $K18, 'Drinks List'!DQ$11:DQ$1010))</f>
        <v/>
      </c>
      <c r="AN18" s="21"/>
      <c r="AO18" s="59" t="str">
        <f>IF($K18="", "", SUMIF('Drinks List'!DT$11:DT$1010, $K18, 'Drinks List'!DS$11:DS$1010))</f>
        <v/>
      </c>
      <c r="AP18" s="21"/>
      <c r="AQ18" s="59" t="str">
        <f>IF($K18="", "", SUMIF('Drinks List'!DV$11:DV$1010, $K18, 'Drinks List'!DU$11:DU$1010))</f>
        <v/>
      </c>
      <c r="AR18" s="21"/>
      <c r="AS18" s="59" t="str">
        <f>IF($K18="", "", SUMIF('Drinks List'!DX$11:DX$1010, $K18, 'Drinks List'!DW$11:DW$1010))</f>
        <v/>
      </c>
      <c r="AT18" s="21"/>
      <c r="AU18" s="59" t="str">
        <f>IF($K18="", "", SUMIF('Drinks List'!DZ$11:DZ$1010, $K18, 'Drinks List'!DY$11:DY$1010))</f>
        <v/>
      </c>
      <c r="AV18" s="21"/>
      <c r="AW18" s="59" t="str">
        <f>IF($K18="", "", SUMIF('Drinks List'!EB$11:EB$1010, $K18, 'Drinks List'!EA$11:EA$1010))</f>
        <v/>
      </c>
      <c r="AX18" s="21"/>
      <c r="AY18" s="59" t="str">
        <f>IF($K18="", "", SUMIF('Drinks List'!ED$11:ED$1010, $K18, 'Drinks List'!EC$11:EC$1010))</f>
        <v/>
      </c>
      <c r="AZ18" s="21"/>
      <c r="BA18" s="59" t="str">
        <f>IF($K18="", "", SUMIF('Drinks List'!EF$11:EF$1010, $K18, 'Drinks List'!EE$11:EE$1010))</f>
        <v/>
      </c>
      <c r="BB18" s="21"/>
      <c r="BC18" s="59" t="str">
        <f>IF($K18="", "", SUMIF('Drinks List'!EH$11:EH$1010, $K18, 'Drinks List'!EG$11:EG$1010))</f>
        <v/>
      </c>
      <c r="BD18" s="21"/>
      <c r="BE18" s="59" t="str">
        <f>IF($K18="", "", SUMIF('Drinks List'!EJ$11:EJ$1010, $K18, 'Drinks List'!EI$11:EI$1010))</f>
        <v/>
      </c>
      <c r="BF18" s="21"/>
      <c r="BG18" s="59" t="str">
        <f>IF($K18="", "", SUMIF('Drinks List'!EL$11:EL$1010, $K18, 'Drinks List'!EK$11:EK$1010))</f>
        <v/>
      </c>
      <c r="BH18" s="21"/>
      <c r="BI18" s="59" t="str">
        <f>IF($K18="", "", SUMIF('Drinks List'!EN$11:EN$1010, $K18, 'Drinks List'!EM$11:EM$1010))</f>
        <v/>
      </c>
      <c r="BJ18" s="21"/>
      <c r="BK18" s="59" t="str">
        <f>IF($K18="", "", SUMIF('Drinks List'!EP$11:EP$1010, $K18, 'Drinks List'!EO$11:EO$1010))</f>
        <v/>
      </c>
      <c r="BL18" s="21"/>
      <c r="BM18" s="59" t="str">
        <f>IF($K18="", "", SUMIF('Drinks List'!ER$11:ER$1010, $K18, 'Drinks List'!EQ$11:EQ$1010))</f>
        <v/>
      </c>
      <c r="BN18" s="21"/>
      <c r="BO18" s="65" t="str">
        <f>IF($K18="", "", SUMIF('Drinks List'!ET$11:ET$1010, $K18, 'Drinks List'!ES$11:ES$1010))</f>
        <v/>
      </c>
      <c r="BQ18" s="120" t="str">
        <f t="shared" si="13"/>
        <v/>
      </c>
      <c r="BR18" s="62" t="str">
        <f t="shared" si="14"/>
        <v/>
      </c>
      <c r="BS18" s="76" t="str">
        <f>IF(BQ18="", "", COUNTIF(BQ$11:BQ$1010, "&gt;"&amp;BQ18)+1+COUNTIF(BQ$11:BQ18, BQ18)-1)</f>
        <v/>
      </c>
      <c r="BT18" s="76" t="str">
        <f>IF(BR18="", "", COUNTIF(BR$11:BR$1010, "&lt;"&amp;BR18)+1+COUNTIF(BR$11:BR18, BR18)-1)</f>
        <v/>
      </c>
      <c r="BV18" s="76" t="str">
        <f t="shared" si="15"/>
        <v/>
      </c>
      <c r="BW18" s="124" t="str">
        <f t="shared" si="16"/>
        <v/>
      </c>
      <c r="BX18" s="115" t="str">
        <f t="shared" si="17"/>
        <v/>
      </c>
      <c r="BY18" s="125" t="str">
        <f t="shared" si="18"/>
        <v/>
      </c>
      <c r="CA18" s="106" t="str">
        <f t="shared" si="19"/>
        <v/>
      </c>
      <c r="CB18" s="22" t="str">
        <f t="shared" si="20"/>
        <v/>
      </c>
      <c r="CD18" s="76" t="str">
        <f>IF($J18="", "", IF($BV18=0, "", COUNTIF($J$11:$J$1010, "&lt;"&amp;$J18)+1+COUNTIF($J$11:$J18, $J18)-1))</f>
        <v/>
      </c>
    </row>
    <row r="19" spans="1:82" x14ac:dyDescent="0.25">
      <c r="A19" s="31"/>
      <c r="B19" s="19" t="str">
        <f t="shared" si="1"/>
        <v/>
      </c>
      <c r="C19" s="20" t="str">
        <f t="shared" si="2"/>
        <v/>
      </c>
      <c r="D19" s="29" t="str">
        <f t="shared" si="3"/>
        <v/>
      </c>
      <c r="E19" s="22" t="str">
        <f t="shared" si="4"/>
        <v/>
      </c>
      <c r="F19" s="31"/>
      <c r="G19" s="49"/>
      <c r="H19" s="50"/>
      <c r="I19" s="51"/>
      <c r="J19" s="52"/>
      <c r="K19" s="53"/>
      <c r="L19" s="54"/>
      <c r="M19" s="55"/>
      <c r="N19" s="56"/>
      <c r="O19" s="31"/>
      <c r="P19" s="19" t="str">
        <f t="shared" si="9"/>
        <v/>
      </c>
      <c r="Q19" s="20" t="str">
        <f t="shared" si="5"/>
        <v/>
      </c>
      <c r="R19" s="29" t="str">
        <f t="shared" si="6"/>
        <v/>
      </c>
      <c r="S19" s="22" t="str">
        <f t="shared" si="7"/>
        <v/>
      </c>
      <c r="T19" s="31"/>
      <c r="U19" s="69" t="str">
        <f t="shared" si="8"/>
        <v/>
      </c>
      <c r="V19" s="31"/>
      <c r="X19" s="76" t="str">
        <f t="shared" si="10"/>
        <v/>
      </c>
      <c r="Z19" s="76" t="str">
        <f t="shared" si="11"/>
        <v/>
      </c>
      <c r="AA19" s="76" t="str">
        <f t="shared" si="12"/>
        <v/>
      </c>
      <c r="AC19" s="19" t="str">
        <f>IF($K19="", "", SUMIF('Drinks List'!DH$11:DH$1010, $K19, 'Drinks List'!DG$11:DG$1010))</f>
        <v/>
      </c>
      <c r="AD19" s="21"/>
      <c r="AE19" s="59" t="str">
        <f>IF($K19="", "", SUMIF('Drinks List'!DJ$11:DJ$1010, $K19, 'Drinks List'!DI$11:DI$1010))</f>
        <v/>
      </c>
      <c r="AF19" s="21"/>
      <c r="AG19" s="59" t="str">
        <f>IF($K19="", "", SUMIF('Drinks List'!DL$11:DL$1010, $K19, 'Drinks List'!DK$11:DK$1010))</f>
        <v/>
      </c>
      <c r="AH19" s="21"/>
      <c r="AI19" s="59" t="str">
        <f>IF($K19="", "", SUMIF('Drinks List'!DN$11:DN$1010, $K19, 'Drinks List'!DM$11:DM$1010))</f>
        <v/>
      </c>
      <c r="AJ19" s="21"/>
      <c r="AK19" s="59" t="str">
        <f>IF($K19="", "", SUMIF('Drinks List'!DP$11:DP$1010, $K19, 'Drinks List'!DO$11:DO$1010))</f>
        <v/>
      </c>
      <c r="AL19" s="21"/>
      <c r="AM19" s="59" t="str">
        <f>IF($K19="", "", SUMIF('Drinks List'!DR$11:DR$1010, $K19, 'Drinks List'!DQ$11:DQ$1010))</f>
        <v/>
      </c>
      <c r="AN19" s="21"/>
      <c r="AO19" s="59" t="str">
        <f>IF($K19="", "", SUMIF('Drinks List'!DT$11:DT$1010, $K19, 'Drinks List'!DS$11:DS$1010))</f>
        <v/>
      </c>
      <c r="AP19" s="21"/>
      <c r="AQ19" s="59" t="str">
        <f>IF($K19="", "", SUMIF('Drinks List'!DV$11:DV$1010, $K19, 'Drinks List'!DU$11:DU$1010))</f>
        <v/>
      </c>
      <c r="AR19" s="21"/>
      <c r="AS19" s="59" t="str">
        <f>IF($K19="", "", SUMIF('Drinks List'!DX$11:DX$1010, $K19, 'Drinks List'!DW$11:DW$1010))</f>
        <v/>
      </c>
      <c r="AT19" s="21"/>
      <c r="AU19" s="59" t="str">
        <f>IF($K19="", "", SUMIF('Drinks List'!DZ$11:DZ$1010, $K19, 'Drinks List'!DY$11:DY$1010))</f>
        <v/>
      </c>
      <c r="AV19" s="21"/>
      <c r="AW19" s="59" t="str">
        <f>IF($K19="", "", SUMIF('Drinks List'!EB$11:EB$1010, $K19, 'Drinks List'!EA$11:EA$1010))</f>
        <v/>
      </c>
      <c r="AX19" s="21"/>
      <c r="AY19" s="59" t="str">
        <f>IF($K19="", "", SUMIF('Drinks List'!ED$11:ED$1010, $K19, 'Drinks List'!EC$11:EC$1010))</f>
        <v/>
      </c>
      <c r="AZ19" s="21"/>
      <c r="BA19" s="59" t="str">
        <f>IF($K19="", "", SUMIF('Drinks List'!EF$11:EF$1010, $K19, 'Drinks List'!EE$11:EE$1010))</f>
        <v/>
      </c>
      <c r="BB19" s="21"/>
      <c r="BC19" s="59" t="str">
        <f>IF($K19="", "", SUMIF('Drinks List'!EH$11:EH$1010, $K19, 'Drinks List'!EG$11:EG$1010))</f>
        <v/>
      </c>
      <c r="BD19" s="21"/>
      <c r="BE19" s="59" t="str">
        <f>IF($K19="", "", SUMIF('Drinks List'!EJ$11:EJ$1010, $K19, 'Drinks List'!EI$11:EI$1010))</f>
        <v/>
      </c>
      <c r="BF19" s="21"/>
      <c r="BG19" s="59" t="str">
        <f>IF($K19="", "", SUMIF('Drinks List'!EL$11:EL$1010, $K19, 'Drinks List'!EK$11:EK$1010))</f>
        <v/>
      </c>
      <c r="BH19" s="21"/>
      <c r="BI19" s="59" t="str">
        <f>IF($K19="", "", SUMIF('Drinks List'!EN$11:EN$1010, $K19, 'Drinks List'!EM$11:EM$1010))</f>
        <v/>
      </c>
      <c r="BJ19" s="21"/>
      <c r="BK19" s="59" t="str">
        <f>IF($K19="", "", SUMIF('Drinks List'!EP$11:EP$1010, $K19, 'Drinks List'!EO$11:EO$1010))</f>
        <v/>
      </c>
      <c r="BL19" s="21"/>
      <c r="BM19" s="59" t="str">
        <f>IF($K19="", "", SUMIF('Drinks List'!ER$11:ER$1010, $K19, 'Drinks List'!EQ$11:EQ$1010))</f>
        <v/>
      </c>
      <c r="BN19" s="21"/>
      <c r="BO19" s="65" t="str">
        <f>IF($K19="", "", SUMIF('Drinks List'!ET$11:ET$1010, $K19, 'Drinks List'!ES$11:ES$1010))</f>
        <v/>
      </c>
      <c r="BQ19" s="120" t="str">
        <f t="shared" si="13"/>
        <v/>
      </c>
      <c r="BR19" s="62" t="str">
        <f t="shared" si="14"/>
        <v/>
      </c>
      <c r="BS19" s="76" t="str">
        <f>IF(BQ19="", "", COUNTIF(BQ$11:BQ$1010, "&gt;"&amp;BQ19)+1+COUNTIF(BQ$11:BQ19, BQ19)-1)</f>
        <v/>
      </c>
      <c r="BT19" s="76" t="str">
        <f>IF(BR19="", "", COUNTIF(BR$11:BR$1010, "&lt;"&amp;BR19)+1+COUNTIF(BR$11:BR19, BR19)-1)</f>
        <v/>
      </c>
      <c r="BV19" s="76" t="str">
        <f t="shared" si="15"/>
        <v/>
      </c>
      <c r="BW19" s="124" t="str">
        <f t="shared" si="16"/>
        <v/>
      </c>
      <c r="BX19" s="115" t="str">
        <f t="shared" si="17"/>
        <v/>
      </c>
      <c r="BY19" s="125" t="str">
        <f t="shared" si="18"/>
        <v/>
      </c>
      <c r="CA19" s="106" t="str">
        <f t="shared" si="19"/>
        <v/>
      </c>
      <c r="CB19" s="22" t="str">
        <f t="shared" si="20"/>
        <v/>
      </c>
      <c r="CD19" s="76" t="str">
        <f>IF($J19="", "", IF($BV19=0, "", COUNTIF($J$11:$J$1010, "&lt;"&amp;$J19)+1+COUNTIF($J$11:$J19, $J19)-1))</f>
        <v/>
      </c>
    </row>
    <row r="20" spans="1:82" x14ac:dyDescent="0.25">
      <c r="A20" s="31"/>
      <c r="B20" s="19" t="str">
        <f t="shared" si="1"/>
        <v/>
      </c>
      <c r="C20" s="20" t="str">
        <f t="shared" si="2"/>
        <v/>
      </c>
      <c r="D20" s="29" t="str">
        <f t="shared" si="3"/>
        <v/>
      </c>
      <c r="E20" s="22" t="str">
        <f t="shared" si="4"/>
        <v/>
      </c>
      <c r="F20" s="31"/>
      <c r="G20" s="49"/>
      <c r="H20" s="50"/>
      <c r="I20" s="51"/>
      <c r="J20" s="52"/>
      <c r="K20" s="53"/>
      <c r="L20" s="54"/>
      <c r="M20" s="55"/>
      <c r="N20" s="56"/>
      <c r="O20" s="31"/>
      <c r="P20" s="19" t="str">
        <f t="shared" si="9"/>
        <v/>
      </c>
      <c r="Q20" s="20" t="str">
        <f t="shared" si="5"/>
        <v/>
      </c>
      <c r="R20" s="29" t="str">
        <f t="shared" si="6"/>
        <v/>
      </c>
      <c r="S20" s="22" t="str">
        <f t="shared" si="7"/>
        <v/>
      </c>
      <c r="T20" s="31"/>
      <c r="U20" s="69" t="str">
        <f t="shared" si="8"/>
        <v/>
      </c>
      <c r="V20" s="31"/>
      <c r="X20" s="76" t="str">
        <f t="shared" si="10"/>
        <v/>
      </c>
      <c r="Z20" s="76" t="str">
        <f t="shared" si="11"/>
        <v/>
      </c>
      <c r="AA20" s="76" t="str">
        <f t="shared" si="12"/>
        <v/>
      </c>
      <c r="AC20" s="19" t="str">
        <f>IF($K20="", "", SUMIF('Drinks List'!DH$11:DH$1010, $K20, 'Drinks List'!DG$11:DG$1010))</f>
        <v/>
      </c>
      <c r="AD20" s="21"/>
      <c r="AE20" s="59" t="str">
        <f>IF($K20="", "", SUMIF('Drinks List'!DJ$11:DJ$1010, $K20, 'Drinks List'!DI$11:DI$1010))</f>
        <v/>
      </c>
      <c r="AF20" s="21"/>
      <c r="AG20" s="59" t="str">
        <f>IF($K20="", "", SUMIF('Drinks List'!DL$11:DL$1010, $K20, 'Drinks List'!DK$11:DK$1010))</f>
        <v/>
      </c>
      <c r="AH20" s="21"/>
      <c r="AI20" s="59" t="str">
        <f>IF($K20="", "", SUMIF('Drinks List'!DN$11:DN$1010, $K20, 'Drinks List'!DM$11:DM$1010))</f>
        <v/>
      </c>
      <c r="AJ20" s="21"/>
      <c r="AK20" s="59" t="str">
        <f>IF($K20="", "", SUMIF('Drinks List'!DP$11:DP$1010, $K20, 'Drinks List'!DO$11:DO$1010))</f>
        <v/>
      </c>
      <c r="AL20" s="21"/>
      <c r="AM20" s="59" t="str">
        <f>IF($K20="", "", SUMIF('Drinks List'!DR$11:DR$1010, $K20, 'Drinks List'!DQ$11:DQ$1010))</f>
        <v/>
      </c>
      <c r="AN20" s="21"/>
      <c r="AO20" s="59" t="str">
        <f>IF($K20="", "", SUMIF('Drinks List'!DT$11:DT$1010, $K20, 'Drinks List'!DS$11:DS$1010))</f>
        <v/>
      </c>
      <c r="AP20" s="21"/>
      <c r="AQ20" s="59" t="str">
        <f>IF($K20="", "", SUMIF('Drinks List'!DV$11:DV$1010, $K20, 'Drinks List'!DU$11:DU$1010))</f>
        <v/>
      </c>
      <c r="AR20" s="21"/>
      <c r="AS20" s="59" t="str">
        <f>IF($K20="", "", SUMIF('Drinks List'!DX$11:DX$1010, $K20, 'Drinks List'!DW$11:DW$1010))</f>
        <v/>
      </c>
      <c r="AT20" s="21"/>
      <c r="AU20" s="59" t="str">
        <f>IF($K20="", "", SUMIF('Drinks List'!DZ$11:DZ$1010, $K20, 'Drinks List'!DY$11:DY$1010))</f>
        <v/>
      </c>
      <c r="AV20" s="21"/>
      <c r="AW20" s="59" t="str">
        <f>IF($K20="", "", SUMIF('Drinks List'!EB$11:EB$1010, $K20, 'Drinks List'!EA$11:EA$1010))</f>
        <v/>
      </c>
      <c r="AX20" s="21"/>
      <c r="AY20" s="59" t="str">
        <f>IF($K20="", "", SUMIF('Drinks List'!ED$11:ED$1010, $K20, 'Drinks List'!EC$11:EC$1010))</f>
        <v/>
      </c>
      <c r="AZ20" s="21"/>
      <c r="BA20" s="59" t="str">
        <f>IF($K20="", "", SUMIF('Drinks List'!EF$11:EF$1010, $K20, 'Drinks List'!EE$11:EE$1010))</f>
        <v/>
      </c>
      <c r="BB20" s="21"/>
      <c r="BC20" s="59" t="str">
        <f>IF($K20="", "", SUMIF('Drinks List'!EH$11:EH$1010, $K20, 'Drinks List'!EG$11:EG$1010))</f>
        <v/>
      </c>
      <c r="BD20" s="21"/>
      <c r="BE20" s="59" t="str">
        <f>IF($K20="", "", SUMIF('Drinks List'!EJ$11:EJ$1010, $K20, 'Drinks List'!EI$11:EI$1010))</f>
        <v/>
      </c>
      <c r="BF20" s="21"/>
      <c r="BG20" s="59" t="str">
        <f>IF($K20="", "", SUMIF('Drinks List'!EL$11:EL$1010, $K20, 'Drinks List'!EK$11:EK$1010))</f>
        <v/>
      </c>
      <c r="BH20" s="21"/>
      <c r="BI20" s="59" t="str">
        <f>IF($K20="", "", SUMIF('Drinks List'!EN$11:EN$1010, $K20, 'Drinks List'!EM$11:EM$1010))</f>
        <v/>
      </c>
      <c r="BJ20" s="21"/>
      <c r="BK20" s="59" t="str">
        <f>IF($K20="", "", SUMIF('Drinks List'!EP$11:EP$1010, $K20, 'Drinks List'!EO$11:EO$1010))</f>
        <v/>
      </c>
      <c r="BL20" s="21"/>
      <c r="BM20" s="59" t="str">
        <f>IF($K20="", "", SUMIF('Drinks List'!ER$11:ER$1010, $K20, 'Drinks List'!EQ$11:EQ$1010))</f>
        <v/>
      </c>
      <c r="BN20" s="21"/>
      <c r="BO20" s="65" t="str">
        <f>IF($K20="", "", SUMIF('Drinks List'!ET$11:ET$1010, $K20, 'Drinks List'!ES$11:ES$1010))</f>
        <v/>
      </c>
      <c r="BQ20" s="120" t="str">
        <f t="shared" si="13"/>
        <v/>
      </c>
      <c r="BR20" s="62" t="str">
        <f t="shared" si="14"/>
        <v/>
      </c>
      <c r="BS20" s="76" t="str">
        <f>IF(BQ20="", "", COUNTIF(BQ$11:BQ$1010, "&gt;"&amp;BQ20)+1+COUNTIF(BQ$11:BQ20, BQ20)-1)</f>
        <v/>
      </c>
      <c r="BT20" s="76" t="str">
        <f>IF(BR20="", "", COUNTIF(BR$11:BR$1010, "&lt;"&amp;BR20)+1+COUNTIF(BR$11:BR20, BR20)-1)</f>
        <v/>
      </c>
      <c r="BV20" s="76" t="str">
        <f t="shared" si="15"/>
        <v/>
      </c>
      <c r="BW20" s="124" t="str">
        <f t="shared" si="16"/>
        <v/>
      </c>
      <c r="BX20" s="115" t="str">
        <f t="shared" si="17"/>
        <v/>
      </c>
      <c r="BY20" s="125" t="str">
        <f t="shared" si="18"/>
        <v/>
      </c>
      <c r="CA20" s="106" t="str">
        <f t="shared" si="19"/>
        <v/>
      </c>
      <c r="CB20" s="22" t="str">
        <f t="shared" si="20"/>
        <v/>
      </c>
      <c r="CD20" s="76" t="str">
        <f>IF($J20="", "", IF($BV20=0, "", COUNTIF($J$11:$J$1010, "&lt;"&amp;$J20)+1+COUNTIF($J$11:$J20, $J20)-1))</f>
        <v/>
      </c>
    </row>
    <row r="21" spans="1:82" x14ac:dyDescent="0.25">
      <c r="A21" s="31"/>
      <c r="B21" s="19" t="str">
        <f t="shared" si="1"/>
        <v/>
      </c>
      <c r="C21" s="20" t="str">
        <f t="shared" si="2"/>
        <v/>
      </c>
      <c r="D21" s="29" t="str">
        <f t="shared" si="3"/>
        <v/>
      </c>
      <c r="E21" s="22" t="str">
        <f t="shared" si="4"/>
        <v/>
      </c>
      <c r="F21" s="31"/>
      <c r="G21" s="296"/>
      <c r="H21" s="297"/>
      <c r="I21" s="298"/>
      <c r="J21" s="299"/>
      <c r="K21" s="276"/>
      <c r="L21" s="300"/>
      <c r="M21" s="278"/>
      <c r="N21" s="280"/>
      <c r="O21" s="31"/>
      <c r="P21" s="19" t="str">
        <f t="shared" si="9"/>
        <v/>
      </c>
      <c r="Q21" s="20" t="str">
        <f t="shared" si="5"/>
        <v/>
      </c>
      <c r="R21" s="29" t="str">
        <f t="shared" si="6"/>
        <v/>
      </c>
      <c r="S21" s="22" t="str">
        <f t="shared" si="7"/>
        <v/>
      </c>
      <c r="T21" s="31"/>
      <c r="U21" s="69" t="str">
        <f t="shared" si="8"/>
        <v/>
      </c>
      <c r="V21" s="31"/>
      <c r="X21" s="76" t="str">
        <f t="shared" si="10"/>
        <v/>
      </c>
      <c r="Z21" s="76" t="str">
        <f t="shared" si="11"/>
        <v/>
      </c>
      <c r="AA21" s="76" t="str">
        <f t="shared" si="12"/>
        <v/>
      </c>
      <c r="AC21" s="19" t="str">
        <f>IF($K21="", "", SUMIF('Drinks List'!DH$11:DH$1010, $K21, 'Drinks List'!DG$11:DG$1010))</f>
        <v/>
      </c>
      <c r="AD21" s="21"/>
      <c r="AE21" s="59" t="str">
        <f>IF($K21="", "", SUMIF('Drinks List'!DJ$11:DJ$1010, $K21, 'Drinks List'!DI$11:DI$1010))</f>
        <v/>
      </c>
      <c r="AF21" s="21"/>
      <c r="AG21" s="59" t="str">
        <f>IF($K21="", "", SUMIF('Drinks List'!DL$11:DL$1010, $K21, 'Drinks List'!DK$11:DK$1010))</f>
        <v/>
      </c>
      <c r="AH21" s="21"/>
      <c r="AI21" s="59" t="str">
        <f>IF($K21="", "", SUMIF('Drinks List'!DN$11:DN$1010, $K21, 'Drinks List'!DM$11:DM$1010))</f>
        <v/>
      </c>
      <c r="AJ21" s="21"/>
      <c r="AK21" s="59" t="str">
        <f>IF($K21="", "", SUMIF('Drinks List'!DP$11:DP$1010, $K21, 'Drinks List'!DO$11:DO$1010))</f>
        <v/>
      </c>
      <c r="AL21" s="21"/>
      <c r="AM21" s="59" t="str">
        <f>IF($K21="", "", SUMIF('Drinks List'!DR$11:DR$1010, $K21, 'Drinks List'!DQ$11:DQ$1010))</f>
        <v/>
      </c>
      <c r="AN21" s="21"/>
      <c r="AO21" s="59" t="str">
        <f>IF($K21="", "", SUMIF('Drinks List'!DT$11:DT$1010, $K21, 'Drinks List'!DS$11:DS$1010))</f>
        <v/>
      </c>
      <c r="AP21" s="21"/>
      <c r="AQ21" s="59" t="str">
        <f>IF($K21="", "", SUMIF('Drinks List'!DV$11:DV$1010, $K21, 'Drinks List'!DU$11:DU$1010))</f>
        <v/>
      </c>
      <c r="AR21" s="21"/>
      <c r="AS21" s="59" t="str">
        <f>IF($K21="", "", SUMIF('Drinks List'!DX$11:DX$1010, $K21, 'Drinks List'!DW$11:DW$1010))</f>
        <v/>
      </c>
      <c r="AT21" s="21"/>
      <c r="AU21" s="59" t="str">
        <f>IF($K21="", "", SUMIF('Drinks List'!DZ$11:DZ$1010, $K21, 'Drinks List'!DY$11:DY$1010))</f>
        <v/>
      </c>
      <c r="AV21" s="21"/>
      <c r="AW21" s="59" t="str">
        <f>IF($K21="", "", SUMIF('Drinks List'!EB$11:EB$1010, $K21, 'Drinks List'!EA$11:EA$1010))</f>
        <v/>
      </c>
      <c r="AX21" s="21"/>
      <c r="AY21" s="59" t="str">
        <f>IF($K21="", "", SUMIF('Drinks List'!ED$11:ED$1010, $K21, 'Drinks List'!EC$11:EC$1010))</f>
        <v/>
      </c>
      <c r="AZ21" s="21"/>
      <c r="BA21" s="59" t="str">
        <f>IF($K21="", "", SUMIF('Drinks List'!EF$11:EF$1010, $K21, 'Drinks List'!EE$11:EE$1010))</f>
        <v/>
      </c>
      <c r="BB21" s="21"/>
      <c r="BC21" s="59" t="str">
        <f>IF($K21="", "", SUMIF('Drinks List'!EH$11:EH$1010, $K21, 'Drinks List'!EG$11:EG$1010))</f>
        <v/>
      </c>
      <c r="BD21" s="21"/>
      <c r="BE21" s="59" t="str">
        <f>IF($K21="", "", SUMIF('Drinks List'!EJ$11:EJ$1010, $K21, 'Drinks List'!EI$11:EI$1010))</f>
        <v/>
      </c>
      <c r="BF21" s="21"/>
      <c r="BG21" s="59" t="str">
        <f>IF($K21="", "", SUMIF('Drinks List'!EL$11:EL$1010, $K21, 'Drinks List'!EK$11:EK$1010))</f>
        <v/>
      </c>
      <c r="BH21" s="21"/>
      <c r="BI21" s="59" t="str">
        <f>IF($K21="", "", SUMIF('Drinks List'!EN$11:EN$1010, $K21, 'Drinks List'!EM$11:EM$1010))</f>
        <v/>
      </c>
      <c r="BJ21" s="21"/>
      <c r="BK21" s="59" t="str">
        <f>IF($K21="", "", SUMIF('Drinks List'!EP$11:EP$1010, $K21, 'Drinks List'!EO$11:EO$1010))</f>
        <v/>
      </c>
      <c r="BL21" s="21"/>
      <c r="BM21" s="59" t="str">
        <f>IF($K21="", "", SUMIF('Drinks List'!ER$11:ER$1010, $K21, 'Drinks List'!EQ$11:EQ$1010))</f>
        <v/>
      </c>
      <c r="BN21" s="21"/>
      <c r="BO21" s="65" t="str">
        <f>IF($K21="", "", SUMIF('Drinks List'!ET$11:ET$1010, $K21, 'Drinks List'!ES$11:ES$1010))</f>
        <v/>
      </c>
      <c r="BQ21" s="120" t="str">
        <f t="shared" si="13"/>
        <v/>
      </c>
      <c r="BR21" s="62" t="str">
        <f t="shared" si="14"/>
        <v/>
      </c>
      <c r="BS21" s="76" t="str">
        <f>IF(BQ21="", "", COUNTIF(BQ$11:BQ$1010, "&gt;"&amp;BQ21)+1+COUNTIF(BQ$11:BQ21, BQ21)-1)</f>
        <v/>
      </c>
      <c r="BT21" s="76" t="str">
        <f>IF(BR21="", "", COUNTIF(BR$11:BR$1010, "&lt;"&amp;BR21)+1+COUNTIF(BR$11:BR21, BR21)-1)</f>
        <v/>
      </c>
      <c r="BV21" s="76" t="str">
        <f t="shared" si="15"/>
        <v/>
      </c>
      <c r="BW21" s="124" t="str">
        <f t="shared" si="16"/>
        <v/>
      </c>
      <c r="BX21" s="115" t="str">
        <f t="shared" si="17"/>
        <v/>
      </c>
      <c r="BY21" s="125" t="str">
        <f t="shared" si="18"/>
        <v/>
      </c>
      <c r="CA21" s="106" t="str">
        <f t="shared" si="19"/>
        <v/>
      </c>
      <c r="CB21" s="22" t="str">
        <f t="shared" si="20"/>
        <v/>
      </c>
      <c r="CD21" s="76" t="str">
        <f>IF($J21="", "", IF($BV21=0, "", COUNTIF($J$11:$J$1010, "&lt;"&amp;$J21)+1+COUNTIF($J$11:$J21, $J21)-1))</f>
        <v/>
      </c>
    </row>
    <row r="22" spans="1:82" x14ac:dyDescent="0.25">
      <c r="A22" s="31"/>
      <c r="B22" s="19" t="str">
        <f t="shared" si="1"/>
        <v/>
      </c>
      <c r="C22" s="20" t="str">
        <f t="shared" si="2"/>
        <v/>
      </c>
      <c r="D22" s="29" t="str">
        <f t="shared" si="3"/>
        <v/>
      </c>
      <c r="E22" s="22" t="str">
        <f t="shared" si="4"/>
        <v/>
      </c>
      <c r="F22" s="31"/>
      <c r="G22" s="301"/>
      <c r="H22" s="302"/>
      <c r="I22" s="303"/>
      <c r="J22" s="304"/>
      <c r="K22" s="283"/>
      <c r="L22" s="305"/>
      <c r="M22" s="285"/>
      <c r="N22" s="287"/>
      <c r="O22" s="31"/>
      <c r="P22" s="19" t="str">
        <f t="shared" si="9"/>
        <v/>
      </c>
      <c r="Q22" s="20" t="str">
        <f t="shared" si="5"/>
        <v/>
      </c>
      <c r="R22" s="29" t="str">
        <f t="shared" si="6"/>
        <v/>
      </c>
      <c r="S22" s="22" t="str">
        <f t="shared" si="7"/>
        <v/>
      </c>
      <c r="T22" s="31"/>
      <c r="U22" s="69" t="str">
        <f t="shared" si="8"/>
        <v/>
      </c>
      <c r="V22" s="31"/>
      <c r="X22" s="76" t="str">
        <f t="shared" si="10"/>
        <v/>
      </c>
      <c r="Z22" s="76" t="str">
        <f t="shared" si="11"/>
        <v/>
      </c>
      <c r="AA22" s="76" t="str">
        <f t="shared" si="12"/>
        <v/>
      </c>
      <c r="AC22" s="19" t="str">
        <f>IF($K22="", "", SUMIF('Drinks List'!DH$11:DH$1010, $K22, 'Drinks List'!DG$11:DG$1010))</f>
        <v/>
      </c>
      <c r="AD22" s="21"/>
      <c r="AE22" s="59" t="str">
        <f>IF($K22="", "", SUMIF('Drinks List'!DJ$11:DJ$1010, $K22, 'Drinks List'!DI$11:DI$1010))</f>
        <v/>
      </c>
      <c r="AF22" s="21"/>
      <c r="AG22" s="59" t="str">
        <f>IF($K22="", "", SUMIF('Drinks List'!DL$11:DL$1010, $K22, 'Drinks List'!DK$11:DK$1010))</f>
        <v/>
      </c>
      <c r="AH22" s="21"/>
      <c r="AI22" s="59" t="str">
        <f>IF($K22="", "", SUMIF('Drinks List'!DN$11:DN$1010, $K22, 'Drinks List'!DM$11:DM$1010))</f>
        <v/>
      </c>
      <c r="AJ22" s="21"/>
      <c r="AK22" s="59" t="str">
        <f>IF($K22="", "", SUMIF('Drinks List'!DP$11:DP$1010, $K22, 'Drinks List'!DO$11:DO$1010))</f>
        <v/>
      </c>
      <c r="AL22" s="21"/>
      <c r="AM22" s="59" t="str">
        <f>IF($K22="", "", SUMIF('Drinks List'!DR$11:DR$1010, $K22, 'Drinks List'!DQ$11:DQ$1010))</f>
        <v/>
      </c>
      <c r="AN22" s="21"/>
      <c r="AO22" s="59" t="str">
        <f>IF($K22="", "", SUMIF('Drinks List'!DT$11:DT$1010, $K22, 'Drinks List'!DS$11:DS$1010))</f>
        <v/>
      </c>
      <c r="AP22" s="21"/>
      <c r="AQ22" s="59" t="str">
        <f>IF($K22="", "", SUMIF('Drinks List'!DV$11:DV$1010, $K22, 'Drinks List'!DU$11:DU$1010))</f>
        <v/>
      </c>
      <c r="AR22" s="21"/>
      <c r="AS22" s="59" t="str">
        <f>IF($K22="", "", SUMIF('Drinks List'!DX$11:DX$1010, $K22, 'Drinks List'!DW$11:DW$1010))</f>
        <v/>
      </c>
      <c r="AT22" s="21"/>
      <c r="AU22" s="59" t="str">
        <f>IF($K22="", "", SUMIF('Drinks List'!DZ$11:DZ$1010, $K22, 'Drinks List'!DY$11:DY$1010))</f>
        <v/>
      </c>
      <c r="AV22" s="21"/>
      <c r="AW22" s="59" t="str">
        <f>IF($K22="", "", SUMIF('Drinks List'!EB$11:EB$1010, $K22, 'Drinks List'!EA$11:EA$1010))</f>
        <v/>
      </c>
      <c r="AX22" s="21"/>
      <c r="AY22" s="59" t="str">
        <f>IF($K22="", "", SUMIF('Drinks List'!ED$11:ED$1010, $K22, 'Drinks List'!EC$11:EC$1010))</f>
        <v/>
      </c>
      <c r="AZ22" s="21"/>
      <c r="BA22" s="59" t="str">
        <f>IF($K22="", "", SUMIF('Drinks List'!EF$11:EF$1010, $K22, 'Drinks List'!EE$11:EE$1010))</f>
        <v/>
      </c>
      <c r="BB22" s="21"/>
      <c r="BC22" s="59" t="str">
        <f>IF($K22="", "", SUMIF('Drinks List'!EH$11:EH$1010, $K22, 'Drinks List'!EG$11:EG$1010))</f>
        <v/>
      </c>
      <c r="BD22" s="21"/>
      <c r="BE22" s="59" t="str">
        <f>IF($K22="", "", SUMIF('Drinks List'!EJ$11:EJ$1010, $K22, 'Drinks List'!EI$11:EI$1010))</f>
        <v/>
      </c>
      <c r="BF22" s="21"/>
      <c r="BG22" s="59" t="str">
        <f>IF($K22="", "", SUMIF('Drinks List'!EL$11:EL$1010, $K22, 'Drinks List'!EK$11:EK$1010))</f>
        <v/>
      </c>
      <c r="BH22" s="21"/>
      <c r="BI22" s="59" t="str">
        <f>IF($K22="", "", SUMIF('Drinks List'!EN$11:EN$1010, $K22, 'Drinks List'!EM$11:EM$1010))</f>
        <v/>
      </c>
      <c r="BJ22" s="21"/>
      <c r="BK22" s="59" t="str">
        <f>IF($K22="", "", SUMIF('Drinks List'!EP$11:EP$1010, $K22, 'Drinks List'!EO$11:EO$1010))</f>
        <v/>
      </c>
      <c r="BL22" s="21"/>
      <c r="BM22" s="59" t="str">
        <f>IF($K22="", "", SUMIF('Drinks List'!ER$11:ER$1010, $K22, 'Drinks List'!EQ$11:EQ$1010))</f>
        <v/>
      </c>
      <c r="BN22" s="21"/>
      <c r="BO22" s="65" t="str">
        <f>IF($K22="", "", SUMIF('Drinks List'!ET$11:ET$1010, $K22, 'Drinks List'!ES$11:ES$1010))</f>
        <v/>
      </c>
      <c r="BQ22" s="120" t="str">
        <f t="shared" si="13"/>
        <v/>
      </c>
      <c r="BR22" s="62" t="str">
        <f t="shared" si="14"/>
        <v/>
      </c>
      <c r="BS22" s="76" t="str">
        <f>IF(BQ22="", "", COUNTIF(BQ$11:BQ$1010, "&gt;"&amp;BQ22)+1+COUNTIF(BQ$11:BQ22, BQ22)-1)</f>
        <v/>
      </c>
      <c r="BT22" s="76" t="str">
        <f>IF(BR22="", "", COUNTIF(BR$11:BR$1010, "&lt;"&amp;BR22)+1+COUNTIF(BR$11:BR22, BR22)-1)</f>
        <v/>
      </c>
      <c r="BV22" s="76" t="str">
        <f t="shared" si="15"/>
        <v/>
      </c>
      <c r="BW22" s="124" t="str">
        <f t="shared" si="16"/>
        <v/>
      </c>
      <c r="BX22" s="115" t="str">
        <f t="shared" si="17"/>
        <v/>
      </c>
      <c r="BY22" s="125" t="str">
        <f t="shared" si="18"/>
        <v/>
      </c>
      <c r="CA22" s="106" t="str">
        <f t="shared" si="19"/>
        <v/>
      </c>
      <c r="CB22" s="22" t="str">
        <f t="shared" si="20"/>
        <v/>
      </c>
      <c r="CD22" s="76" t="str">
        <f>IF($J22="", "", IF($BV22=0, "", COUNTIF($J$11:$J$1010, "&lt;"&amp;$J22)+1+COUNTIF($J$11:$J22, $J22)-1))</f>
        <v/>
      </c>
    </row>
    <row r="23" spans="1:82" x14ac:dyDescent="0.25">
      <c r="A23" s="31"/>
      <c r="B23" s="19" t="str">
        <f t="shared" si="1"/>
        <v/>
      </c>
      <c r="C23" s="20" t="str">
        <f t="shared" si="2"/>
        <v/>
      </c>
      <c r="D23" s="29" t="str">
        <f t="shared" si="3"/>
        <v/>
      </c>
      <c r="E23" s="22" t="str">
        <f t="shared" si="4"/>
        <v/>
      </c>
      <c r="F23" s="31"/>
      <c r="G23" s="301"/>
      <c r="H23" s="302"/>
      <c r="I23" s="303"/>
      <c r="J23" s="304"/>
      <c r="K23" s="283"/>
      <c r="L23" s="305"/>
      <c r="M23" s="285"/>
      <c r="N23" s="287"/>
      <c r="O23" s="31"/>
      <c r="P23" s="19" t="str">
        <f t="shared" si="9"/>
        <v/>
      </c>
      <c r="Q23" s="20" t="str">
        <f t="shared" si="5"/>
        <v/>
      </c>
      <c r="R23" s="29" t="str">
        <f t="shared" si="6"/>
        <v/>
      </c>
      <c r="S23" s="22" t="str">
        <f t="shared" si="7"/>
        <v/>
      </c>
      <c r="T23" s="31"/>
      <c r="U23" s="69" t="str">
        <f t="shared" si="8"/>
        <v/>
      </c>
      <c r="V23" s="31"/>
      <c r="X23" s="76" t="str">
        <f t="shared" si="10"/>
        <v/>
      </c>
      <c r="Z23" s="76" t="str">
        <f t="shared" si="11"/>
        <v/>
      </c>
      <c r="AA23" s="76" t="str">
        <f t="shared" si="12"/>
        <v/>
      </c>
      <c r="AC23" s="19" t="str">
        <f>IF($K23="", "", SUMIF('Drinks List'!DH$11:DH$1010, $K23, 'Drinks List'!DG$11:DG$1010))</f>
        <v/>
      </c>
      <c r="AD23" s="21"/>
      <c r="AE23" s="59" t="str">
        <f>IF($K23="", "", SUMIF('Drinks List'!DJ$11:DJ$1010, $K23, 'Drinks List'!DI$11:DI$1010))</f>
        <v/>
      </c>
      <c r="AF23" s="21"/>
      <c r="AG23" s="59" t="str">
        <f>IF($K23="", "", SUMIF('Drinks List'!DL$11:DL$1010, $K23, 'Drinks List'!DK$11:DK$1010))</f>
        <v/>
      </c>
      <c r="AH23" s="21"/>
      <c r="AI23" s="59" t="str">
        <f>IF($K23="", "", SUMIF('Drinks List'!DN$11:DN$1010, $K23, 'Drinks List'!DM$11:DM$1010))</f>
        <v/>
      </c>
      <c r="AJ23" s="21"/>
      <c r="AK23" s="59" t="str">
        <f>IF($K23="", "", SUMIF('Drinks List'!DP$11:DP$1010, $K23, 'Drinks List'!DO$11:DO$1010))</f>
        <v/>
      </c>
      <c r="AL23" s="21"/>
      <c r="AM23" s="59" t="str">
        <f>IF($K23="", "", SUMIF('Drinks List'!DR$11:DR$1010, $K23, 'Drinks List'!DQ$11:DQ$1010))</f>
        <v/>
      </c>
      <c r="AN23" s="21"/>
      <c r="AO23" s="59" t="str">
        <f>IF($K23="", "", SUMIF('Drinks List'!DT$11:DT$1010, $K23, 'Drinks List'!DS$11:DS$1010))</f>
        <v/>
      </c>
      <c r="AP23" s="21"/>
      <c r="AQ23" s="59" t="str">
        <f>IF($K23="", "", SUMIF('Drinks List'!DV$11:DV$1010, $K23, 'Drinks List'!DU$11:DU$1010))</f>
        <v/>
      </c>
      <c r="AR23" s="21"/>
      <c r="AS23" s="59" t="str">
        <f>IF($K23="", "", SUMIF('Drinks List'!DX$11:DX$1010, $K23, 'Drinks List'!DW$11:DW$1010))</f>
        <v/>
      </c>
      <c r="AT23" s="21"/>
      <c r="AU23" s="59" t="str">
        <f>IF($K23="", "", SUMIF('Drinks List'!DZ$11:DZ$1010, $K23, 'Drinks List'!DY$11:DY$1010))</f>
        <v/>
      </c>
      <c r="AV23" s="21"/>
      <c r="AW23" s="59" t="str">
        <f>IF($K23="", "", SUMIF('Drinks List'!EB$11:EB$1010, $K23, 'Drinks List'!EA$11:EA$1010))</f>
        <v/>
      </c>
      <c r="AX23" s="21"/>
      <c r="AY23" s="59" t="str">
        <f>IF($K23="", "", SUMIF('Drinks List'!ED$11:ED$1010, $K23, 'Drinks List'!EC$11:EC$1010))</f>
        <v/>
      </c>
      <c r="AZ23" s="21"/>
      <c r="BA23" s="59" t="str">
        <f>IF($K23="", "", SUMIF('Drinks List'!EF$11:EF$1010, $K23, 'Drinks List'!EE$11:EE$1010))</f>
        <v/>
      </c>
      <c r="BB23" s="21"/>
      <c r="BC23" s="59" t="str">
        <f>IF($K23="", "", SUMIF('Drinks List'!EH$11:EH$1010, $K23, 'Drinks List'!EG$11:EG$1010))</f>
        <v/>
      </c>
      <c r="BD23" s="21"/>
      <c r="BE23" s="59" t="str">
        <f>IF($K23="", "", SUMIF('Drinks List'!EJ$11:EJ$1010, $K23, 'Drinks List'!EI$11:EI$1010))</f>
        <v/>
      </c>
      <c r="BF23" s="21"/>
      <c r="BG23" s="59" t="str">
        <f>IF($K23="", "", SUMIF('Drinks List'!EL$11:EL$1010, $K23, 'Drinks List'!EK$11:EK$1010))</f>
        <v/>
      </c>
      <c r="BH23" s="21"/>
      <c r="BI23" s="59" t="str">
        <f>IF($K23="", "", SUMIF('Drinks List'!EN$11:EN$1010, $K23, 'Drinks List'!EM$11:EM$1010))</f>
        <v/>
      </c>
      <c r="BJ23" s="21"/>
      <c r="BK23" s="59" t="str">
        <f>IF($K23="", "", SUMIF('Drinks List'!EP$11:EP$1010, $K23, 'Drinks List'!EO$11:EO$1010))</f>
        <v/>
      </c>
      <c r="BL23" s="21"/>
      <c r="BM23" s="59" t="str">
        <f>IF($K23="", "", SUMIF('Drinks List'!ER$11:ER$1010, $K23, 'Drinks List'!EQ$11:EQ$1010))</f>
        <v/>
      </c>
      <c r="BN23" s="21"/>
      <c r="BO23" s="65" t="str">
        <f>IF($K23="", "", SUMIF('Drinks List'!ET$11:ET$1010, $K23, 'Drinks List'!ES$11:ES$1010))</f>
        <v/>
      </c>
      <c r="BQ23" s="120" t="str">
        <f t="shared" si="13"/>
        <v/>
      </c>
      <c r="BR23" s="62" t="str">
        <f t="shared" si="14"/>
        <v/>
      </c>
      <c r="BS23" s="76" t="str">
        <f>IF(BQ23="", "", COUNTIF(BQ$11:BQ$1010, "&gt;"&amp;BQ23)+1+COUNTIF(BQ$11:BQ23, BQ23)-1)</f>
        <v/>
      </c>
      <c r="BT23" s="76" t="str">
        <f>IF(BR23="", "", COUNTIF(BR$11:BR$1010, "&lt;"&amp;BR23)+1+COUNTIF(BR$11:BR23, BR23)-1)</f>
        <v/>
      </c>
      <c r="BV23" s="76" t="str">
        <f t="shared" si="15"/>
        <v/>
      </c>
      <c r="BW23" s="124" t="str">
        <f t="shared" si="16"/>
        <v/>
      </c>
      <c r="BX23" s="115" t="str">
        <f t="shared" si="17"/>
        <v/>
      </c>
      <c r="BY23" s="125" t="str">
        <f t="shared" si="18"/>
        <v/>
      </c>
      <c r="CA23" s="106" t="str">
        <f t="shared" si="19"/>
        <v/>
      </c>
      <c r="CB23" s="22" t="str">
        <f t="shared" si="20"/>
        <v/>
      </c>
      <c r="CD23" s="76" t="str">
        <f>IF($J23="", "", IF($BV23=0, "", COUNTIF($J$11:$J$1010, "&lt;"&amp;$J23)+1+COUNTIF($J$11:$J23, $J23)-1))</f>
        <v/>
      </c>
    </row>
    <row r="24" spans="1:82" x14ac:dyDescent="0.25">
      <c r="A24" s="31"/>
      <c r="B24" s="19" t="str">
        <f t="shared" si="1"/>
        <v/>
      </c>
      <c r="C24" s="20" t="str">
        <f t="shared" si="2"/>
        <v/>
      </c>
      <c r="D24" s="29" t="str">
        <f t="shared" si="3"/>
        <v/>
      </c>
      <c r="E24" s="22" t="str">
        <f t="shared" si="4"/>
        <v/>
      </c>
      <c r="F24" s="31"/>
      <c r="G24" s="301"/>
      <c r="H24" s="302"/>
      <c r="I24" s="303"/>
      <c r="J24" s="304"/>
      <c r="K24" s="283"/>
      <c r="L24" s="305"/>
      <c r="M24" s="285"/>
      <c r="N24" s="287"/>
      <c r="O24" s="31"/>
      <c r="P24" s="19" t="str">
        <f t="shared" si="9"/>
        <v/>
      </c>
      <c r="Q24" s="20" t="str">
        <f t="shared" si="5"/>
        <v/>
      </c>
      <c r="R24" s="29" t="str">
        <f t="shared" si="6"/>
        <v/>
      </c>
      <c r="S24" s="22" t="str">
        <f t="shared" si="7"/>
        <v/>
      </c>
      <c r="T24" s="31"/>
      <c r="U24" s="69" t="str">
        <f t="shared" si="8"/>
        <v/>
      </c>
      <c r="V24" s="31"/>
      <c r="X24" s="76" t="str">
        <f t="shared" si="10"/>
        <v/>
      </c>
      <c r="Z24" s="76" t="str">
        <f t="shared" si="11"/>
        <v/>
      </c>
      <c r="AA24" s="76" t="str">
        <f t="shared" si="12"/>
        <v/>
      </c>
      <c r="AC24" s="19" t="str">
        <f>IF($K24="", "", SUMIF('Drinks List'!DH$11:DH$1010, $K24, 'Drinks List'!DG$11:DG$1010))</f>
        <v/>
      </c>
      <c r="AD24" s="21"/>
      <c r="AE24" s="59" t="str">
        <f>IF($K24="", "", SUMIF('Drinks List'!DJ$11:DJ$1010, $K24, 'Drinks List'!DI$11:DI$1010))</f>
        <v/>
      </c>
      <c r="AF24" s="21"/>
      <c r="AG24" s="59" t="str">
        <f>IF($K24="", "", SUMIF('Drinks List'!DL$11:DL$1010, $K24, 'Drinks List'!DK$11:DK$1010))</f>
        <v/>
      </c>
      <c r="AH24" s="21"/>
      <c r="AI24" s="59" t="str">
        <f>IF($K24="", "", SUMIF('Drinks List'!DN$11:DN$1010, $K24, 'Drinks List'!DM$11:DM$1010))</f>
        <v/>
      </c>
      <c r="AJ24" s="21"/>
      <c r="AK24" s="59" t="str">
        <f>IF($K24="", "", SUMIF('Drinks List'!DP$11:DP$1010, $K24, 'Drinks List'!DO$11:DO$1010))</f>
        <v/>
      </c>
      <c r="AL24" s="21"/>
      <c r="AM24" s="59" t="str">
        <f>IF($K24="", "", SUMIF('Drinks List'!DR$11:DR$1010, $K24, 'Drinks List'!DQ$11:DQ$1010))</f>
        <v/>
      </c>
      <c r="AN24" s="21"/>
      <c r="AO24" s="59" t="str">
        <f>IF($K24="", "", SUMIF('Drinks List'!DT$11:DT$1010, $K24, 'Drinks List'!DS$11:DS$1010))</f>
        <v/>
      </c>
      <c r="AP24" s="21"/>
      <c r="AQ24" s="59" t="str">
        <f>IF($K24="", "", SUMIF('Drinks List'!DV$11:DV$1010, $K24, 'Drinks List'!DU$11:DU$1010))</f>
        <v/>
      </c>
      <c r="AR24" s="21"/>
      <c r="AS24" s="59" t="str">
        <f>IF($K24="", "", SUMIF('Drinks List'!DX$11:DX$1010, $K24, 'Drinks List'!DW$11:DW$1010))</f>
        <v/>
      </c>
      <c r="AT24" s="21"/>
      <c r="AU24" s="59" t="str">
        <f>IF($K24="", "", SUMIF('Drinks List'!DZ$11:DZ$1010, $K24, 'Drinks List'!DY$11:DY$1010))</f>
        <v/>
      </c>
      <c r="AV24" s="21"/>
      <c r="AW24" s="59" t="str">
        <f>IF($K24="", "", SUMIF('Drinks List'!EB$11:EB$1010, $K24, 'Drinks List'!EA$11:EA$1010))</f>
        <v/>
      </c>
      <c r="AX24" s="21"/>
      <c r="AY24" s="59" t="str">
        <f>IF($K24="", "", SUMIF('Drinks List'!ED$11:ED$1010, $K24, 'Drinks List'!EC$11:EC$1010))</f>
        <v/>
      </c>
      <c r="AZ24" s="21"/>
      <c r="BA24" s="59" t="str">
        <f>IF($K24="", "", SUMIF('Drinks List'!EF$11:EF$1010, $K24, 'Drinks List'!EE$11:EE$1010))</f>
        <v/>
      </c>
      <c r="BB24" s="21"/>
      <c r="BC24" s="59" t="str">
        <f>IF($K24="", "", SUMIF('Drinks List'!EH$11:EH$1010, $K24, 'Drinks List'!EG$11:EG$1010))</f>
        <v/>
      </c>
      <c r="BD24" s="21"/>
      <c r="BE24" s="59" t="str">
        <f>IF($K24="", "", SUMIF('Drinks List'!EJ$11:EJ$1010, $K24, 'Drinks List'!EI$11:EI$1010))</f>
        <v/>
      </c>
      <c r="BF24" s="21"/>
      <c r="BG24" s="59" t="str">
        <f>IF($K24="", "", SUMIF('Drinks List'!EL$11:EL$1010, $K24, 'Drinks List'!EK$11:EK$1010))</f>
        <v/>
      </c>
      <c r="BH24" s="21"/>
      <c r="BI24" s="59" t="str">
        <f>IF($K24="", "", SUMIF('Drinks List'!EN$11:EN$1010, $K24, 'Drinks List'!EM$11:EM$1010))</f>
        <v/>
      </c>
      <c r="BJ24" s="21"/>
      <c r="BK24" s="59" t="str">
        <f>IF($K24="", "", SUMIF('Drinks List'!EP$11:EP$1010, $K24, 'Drinks List'!EO$11:EO$1010))</f>
        <v/>
      </c>
      <c r="BL24" s="21"/>
      <c r="BM24" s="59" t="str">
        <f>IF($K24="", "", SUMIF('Drinks List'!ER$11:ER$1010, $K24, 'Drinks List'!EQ$11:EQ$1010))</f>
        <v/>
      </c>
      <c r="BN24" s="21"/>
      <c r="BO24" s="65" t="str">
        <f>IF($K24="", "", SUMIF('Drinks List'!ET$11:ET$1010, $K24, 'Drinks List'!ES$11:ES$1010))</f>
        <v/>
      </c>
      <c r="BQ24" s="120" t="str">
        <f t="shared" si="13"/>
        <v/>
      </c>
      <c r="BR24" s="62" t="str">
        <f t="shared" si="14"/>
        <v/>
      </c>
      <c r="BS24" s="76" t="str">
        <f>IF(BQ24="", "", COUNTIF(BQ$11:BQ$1010, "&gt;"&amp;BQ24)+1+COUNTIF(BQ$11:BQ24, BQ24)-1)</f>
        <v/>
      </c>
      <c r="BT24" s="76" t="str">
        <f>IF(BR24="", "", COUNTIF(BR$11:BR$1010, "&lt;"&amp;BR24)+1+COUNTIF(BR$11:BR24, BR24)-1)</f>
        <v/>
      </c>
      <c r="BV24" s="76" t="str">
        <f t="shared" si="15"/>
        <v/>
      </c>
      <c r="BW24" s="124" t="str">
        <f t="shared" si="16"/>
        <v/>
      </c>
      <c r="BX24" s="115" t="str">
        <f t="shared" si="17"/>
        <v/>
      </c>
      <c r="BY24" s="125" t="str">
        <f t="shared" si="18"/>
        <v/>
      </c>
      <c r="CA24" s="106" t="str">
        <f t="shared" si="19"/>
        <v/>
      </c>
      <c r="CB24" s="22" t="str">
        <f t="shared" si="20"/>
        <v/>
      </c>
      <c r="CD24" s="76" t="str">
        <f>IF($J24="", "", IF($BV24=0, "", COUNTIF($J$11:$J$1010, "&lt;"&amp;$J24)+1+COUNTIF($J$11:$J24, $J24)-1))</f>
        <v/>
      </c>
    </row>
    <row r="25" spans="1:82" x14ac:dyDescent="0.25">
      <c r="A25" s="31"/>
      <c r="B25" s="19" t="str">
        <f t="shared" si="1"/>
        <v/>
      </c>
      <c r="C25" s="20" t="str">
        <f t="shared" si="2"/>
        <v/>
      </c>
      <c r="D25" s="29" t="str">
        <f t="shared" si="3"/>
        <v/>
      </c>
      <c r="E25" s="22" t="str">
        <f t="shared" si="4"/>
        <v/>
      </c>
      <c r="F25" s="31"/>
      <c r="G25" s="301"/>
      <c r="H25" s="302"/>
      <c r="I25" s="303"/>
      <c r="J25" s="304"/>
      <c r="K25" s="283"/>
      <c r="L25" s="305"/>
      <c r="M25" s="285"/>
      <c r="N25" s="287"/>
      <c r="O25" s="31"/>
      <c r="P25" s="19" t="str">
        <f t="shared" si="9"/>
        <v/>
      </c>
      <c r="Q25" s="20" t="str">
        <f t="shared" si="5"/>
        <v/>
      </c>
      <c r="R25" s="29" t="str">
        <f t="shared" si="6"/>
        <v/>
      </c>
      <c r="S25" s="22" t="str">
        <f t="shared" si="7"/>
        <v/>
      </c>
      <c r="T25" s="31"/>
      <c r="U25" s="69" t="str">
        <f t="shared" si="8"/>
        <v/>
      </c>
      <c r="V25" s="31"/>
      <c r="X25" s="76" t="str">
        <f t="shared" si="10"/>
        <v/>
      </c>
      <c r="Z25" s="76" t="str">
        <f t="shared" si="11"/>
        <v/>
      </c>
      <c r="AA25" s="76" t="str">
        <f t="shared" si="12"/>
        <v/>
      </c>
      <c r="AC25" s="19" t="str">
        <f>IF($K25="", "", SUMIF('Drinks List'!DH$11:DH$1010, $K25, 'Drinks List'!DG$11:DG$1010))</f>
        <v/>
      </c>
      <c r="AD25" s="21"/>
      <c r="AE25" s="59" t="str">
        <f>IF($K25="", "", SUMIF('Drinks List'!DJ$11:DJ$1010, $K25, 'Drinks List'!DI$11:DI$1010))</f>
        <v/>
      </c>
      <c r="AF25" s="21"/>
      <c r="AG25" s="59" t="str">
        <f>IF($K25="", "", SUMIF('Drinks List'!DL$11:DL$1010, $K25, 'Drinks List'!DK$11:DK$1010))</f>
        <v/>
      </c>
      <c r="AH25" s="21"/>
      <c r="AI25" s="59" t="str">
        <f>IF($K25="", "", SUMIF('Drinks List'!DN$11:DN$1010, $K25, 'Drinks List'!DM$11:DM$1010))</f>
        <v/>
      </c>
      <c r="AJ25" s="21"/>
      <c r="AK25" s="59" t="str">
        <f>IF($K25="", "", SUMIF('Drinks List'!DP$11:DP$1010, $K25, 'Drinks List'!DO$11:DO$1010))</f>
        <v/>
      </c>
      <c r="AL25" s="21"/>
      <c r="AM25" s="59" t="str">
        <f>IF($K25="", "", SUMIF('Drinks List'!DR$11:DR$1010, $K25, 'Drinks List'!DQ$11:DQ$1010))</f>
        <v/>
      </c>
      <c r="AN25" s="21"/>
      <c r="AO25" s="59" t="str">
        <f>IF($K25="", "", SUMIF('Drinks List'!DT$11:DT$1010, $K25, 'Drinks List'!DS$11:DS$1010))</f>
        <v/>
      </c>
      <c r="AP25" s="21"/>
      <c r="AQ25" s="59" t="str">
        <f>IF($K25="", "", SUMIF('Drinks List'!DV$11:DV$1010, $K25, 'Drinks List'!DU$11:DU$1010))</f>
        <v/>
      </c>
      <c r="AR25" s="21"/>
      <c r="AS25" s="59" t="str">
        <f>IF($K25="", "", SUMIF('Drinks List'!DX$11:DX$1010, $K25, 'Drinks List'!DW$11:DW$1010))</f>
        <v/>
      </c>
      <c r="AT25" s="21"/>
      <c r="AU25" s="59" t="str">
        <f>IF($K25="", "", SUMIF('Drinks List'!DZ$11:DZ$1010, $K25, 'Drinks List'!DY$11:DY$1010))</f>
        <v/>
      </c>
      <c r="AV25" s="21"/>
      <c r="AW25" s="59" t="str">
        <f>IF($K25="", "", SUMIF('Drinks List'!EB$11:EB$1010, $K25, 'Drinks List'!EA$11:EA$1010))</f>
        <v/>
      </c>
      <c r="AX25" s="21"/>
      <c r="AY25" s="59" t="str">
        <f>IF($K25="", "", SUMIF('Drinks List'!ED$11:ED$1010, $K25, 'Drinks List'!EC$11:EC$1010))</f>
        <v/>
      </c>
      <c r="AZ25" s="21"/>
      <c r="BA25" s="59" t="str">
        <f>IF($K25="", "", SUMIF('Drinks List'!EF$11:EF$1010, $K25, 'Drinks List'!EE$11:EE$1010))</f>
        <v/>
      </c>
      <c r="BB25" s="21"/>
      <c r="BC25" s="59" t="str">
        <f>IF($K25="", "", SUMIF('Drinks List'!EH$11:EH$1010, $K25, 'Drinks List'!EG$11:EG$1010))</f>
        <v/>
      </c>
      <c r="BD25" s="21"/>
      <c r="BE25" s="59" t="str">
        <f>IF($K25="", "", SUMIF('Drinks List'!EJ$11:EJ$1010, $K25, 'Drinks List'!EI$11:EI$1010))</f>
        <v/>
      </c>
      <c r="BF25" s="21"/>
      <c r="BG25" s="59" t="str">
        <f>IF($K25="", "", SUMIF('Drinks List'!EL$11:EL$1010, $K25, 'Drinks List'!EK$11:EK$1010))</f>
        <v/>
      </c>
      <c r="BH25" s="21"/>
      <c r="BI25" s="59" t="str">
        <f>IF($K25="", "", SUMIF('Drinks List'!EN$11:EN$1010, $K25, 'Drinks List'!EM$11:EM$1010))</f>
        <v/>
      </c>
      <c r="BJ25" s="21"/>
      <c r="BK25" s="59" t="str">
        <f>IF($K25="", "", SUMIF('Drinks List'!EP$11:EP$1010, $K25, 'Drinks List'!EO$11:EO$1010))</f>
        <v/>
      </c>
      <c r="BL25" s="21"/>
      <c r="BM25" s="59" t="str">
        <f>IF($K25="", "", SUMIF('Drinks List'!ER$11:ER$1010, $K25, 'Drinks List'!EQ$11:EQ$1010))</f>
        <v/>
      </c>
      <c r="BN25" s="21"/>
      <c r="BO25" s="65" t="str">
        <f>IF($K25="", "", SUMIF('Drinks List'!ET$11:ET$1010, $K25, 'Drinks List'!ES$11:ES$1010))</f>
        <v/>
      </c>
      <c r="BQ25" s="120" t="str">
        <f t="shared" si="13"/>
        <v/>
      </c>
      <c r="BR25" s="62" t="str">
        <f t="shared" si="14"/>
        <v/>
      </c>
      <c r="BS25" s="76" t="str">
        <f>IF(BQ25="", "", COUNTIF(BQ$11:BQ$1010, "&gt;"&amp;BQ25)+1+COUNTIF(BQ$11:BQ25, BQ25)-1)</f>
        <v/>
      </c>
      <c r="BT25" s="76" t="str">
        <f>IF(BR25="", "", COUNTIF(BR$11:BR$1010, "&lt;"&amp;BR25)+1+COUNTIF(BR$11:BR25, BR25)-1)</f>
        <v/>
      </c>
      <c r="BV25" s="76" t="str">
        <f t="shared" si="15"/>
        <v/>
      </c>
      <c r="BW25" s="124" t="str">
        <f t="shared" si="16"/>
        <v/>
      </c>
      <c r="BX25" s="115" t="str">
        <f t="shared" si="17"/>
        <v/>
      </c>
      <c r="BY25" s="125" t="str">
        <f t="shared" si="18"/>
        <v/>
      </c>
      <c r="CA25" s="106" t="str">
        <f t="shared" si="19"/>
        <v/>
      </c>
      <c r="CB25" s="22" t="str">
        <f t="shared" si="20"/>
        <v/>
      </c>
      <c r="CD25" s="76" t="str">
        <f>IF($J25="", "", IF($BV25=0, "", COUNTIF($J$11:$J$1010, "&lt;"&amp;$J25)+1+COUNTIF($J$11:$J25, $J25)-1))</f>
        <v/>
      </c>
    </row>
    <row r="26" spans="1:82" x14ac:dyDescent="0.25">
      <c r="A26" s="31"/>
      <c r="B26" s="19" t="str">
        <f t="shared" si="1"/>
        <v/>
      </c>
      <c r="C26" s="20" t="str">
        <f t="shared" si="2"/>
        <v/>
      </c>
      <c r="D26" s="29" t="str">
        <f t="shared" si="3"/>
        <v/>
      </c>
      <c r="E26" s="22" t="str">
        <f t="shared" si="4"/>
        <v/>
      </c>
      <c r="F26" s="31"/>
      <c r="G26" s="301"/>
      <c r="H26" s="302"/>
      <c r="I26" s="303"/>
      <c r="J26" s="304"/>
      <c r="K26" s="283"/>
      <c r="L26" s="305"/>
      <c r="M26" s="285"/>
      <c r="N26" s="287"/>
      <c r="O26" s="31"/>
      <c r="P26" s="19" t="str">
        <f t="shared" si="9"/>
        <v/>
      </c>
      <c r="Q26" s="20" t="str">
        <f t="shared" si="5"/>
        <v/>
      </c>
      <c r="R26" s="29" t="str">
        <f t="shared" si="6"/>
        <v/>
      </c>
      <c r="S26" s="22" t="str">
        <f t="shared" si="7"/>
        <v/>
      </c>
      <c r="T26" s="31"/>
      <c r="U26" s="69" t="str">
        <f t="shared" si="8"/>
        <v/>
      </c>
      <c r="V26" s="31"/>
      <c r="X26" s="76" t="str">
        <f t="shared" si="10"/>
        <v/>
      </c>
      <c r="Z26" s="76" t="str">
        <f t="shared" si="11"/>
        <v/>
      </c>
      <c r="AA26" s="76" t="str">
        <f t="shared" si="12"/>
        <v/>
      </c>
      <c r="AC26" s="19" t="str">
        <f>IF($K26="", "", SUMIF('Drinks List'!DH$11:DH$1010, $K26, 'Drinks List'!DG$11:DG$1010))</f>
        <v/>
      </c>
      <c r="AD26" s="21"/>
      <c r="AE26" s="59" t="str">
        <f>IF($K26="", "", SUMIF('Drinks List'!DJ$11:DJ$1010, $K26, 'Drinks List'!DI$11:DI$1010))</f>
        <v/>
      </c>
      <c r="AF26" s="21"/>
      <c r="AG26" s="59" t="str">
        <f>IF($K26="", "", SUMIF('Drinks List'!DL$11:DL$1010, $K26, 'Drinks List'!DK$11:DK$1010))</f>
        <v/>
      </c>
      <c r="AH26" s="21"/>
      <c r="AI26" s="59" t="str">
        <f>IF($K26="", "", SUMIF('Drinks List'!DN$11:DN$1010, $K26, 'Drinks List'!DM$11:DM$1010))</f>
        <v/>
      </c>
      <c r="AJ26" s="21"/>
      <c r="AK26" s="59" t="str">
        <f>IF($K26="", "", SUMIF('Drinks List'!DP$11:DP$1010, $K26, 'Drinks List'!DO$11:DO$1010))</f>
        <v/>
      </c>
      <c r="AL26" s="21"/>
      <c r="AM26" s="59" t="str">
        <f>IF($K26="", "", SUMIF('Drinks List'!DR$11:DR$1010, $K26, 'Drinks List'!DQ$11:DQ$1010))</f>
        <v/>
      </c>
      <c r="AN26" s="21"/>
      <c r="AO26" s="59" t="str">
        <f>IF($K26="", "", SUMIF('Drinks List'!DT$11:DT$1010, $K26, 'Drinks List'!DS$11:DS$1010))</f>
        <v/>
      </c>
      <c r="AP26" s="21"/>
      <c r="AQ26" s="59" t="str">
        <f>IF($K26="", "", SUMIF('Drinks List'!DV$11:DV$1010, $K26, 'Drinks List'!DU$11:DU$1010))</f>
        <v/>
      </c>
      <c r="AR26" s="21"/>
      <c r="AS26" s="59" t="str">
        <f>IF($K26="", "", SUMIF('Drinks List'!DX$11:DX$1010, $K26, 'Drinks List'!DW$11:DW$1010))</f>
        <v/>
      </c>
      <c r="AT26" s="21"/>
      <c r="AU26" s="59" t="str">
        <f>IF($K26="", "", SUMIF('Drinks List'!DZ$11:DZ$1010, $K26, 'Drinks List'!DY$11:DY$1010))</f>
        <v/>
      </c>
      <c r="AV26" s="21"/>
      <c r="AW26" s="59" t="str">
        <f>IF($K26="", "", SUMIF('Drinks List'!EB$11:EB$1010, $K26, 'Drinks List'!EA$11:EA$1010))</f>
        <v/>
      </c>
      <c r="AX26" s="21"/>
      <c r="AY26" s="59" t="str">
        <f>IF($K26="", "", SUMIF('Drinks List'!ED$11:ED$1010, $K26, 'Drinks List'!EC$11:EC$1010))</f>
        <v/>
      </c>
      <c r="AZ26" s="21"/>
      <c r="BA26" s="59" t="str">
        <f>IF($K26="", "", SUMIF('Drinks List'!EF$11:EF$1010, $K26, 'Drinks List'!EE$11:EE$1010))</f>
        <v/>
      </c>
      <c r="BB26" s="21"/>
      <c r="BC26" s="59" t="str">
        <f>IF($K26="", "", SUMIF('Drinks List'!EH$11:EH$1010, $K26, 'Drinks List'!EG$11:EG$1010))</f>
        <v/>
      </c>
      <c r="BD26" s="21"/>
      <c r="BE26" s="59" t="str">
        <f>IF($K26="", "", SUMIF('Drinks List'!EJ$11:EJ$1010, $K26, 'Drinks List'!EI$11:EI$1010))</f>
        <v/>
      </c>
      <c r="BF26" s="21"/>
      <c r="BG26" s="59" t="str">
        <f>IF($K26="", "", SUMIF('Drinks List'!EL$11:EL$1010, $K26, 'Drinks List'!EK$11:EK$1010))</f>
        <v/>
      </c>
      <c r="BH26" s="21"/>
      <c r="BI26" s="59" t="str">
        <f>IF($K26="", "", SUMIF('Drinks List'!EN$11:EN$1010, $K26, 'Drinks List'!EM$11:EM$1010))</f>
        <v/>
      </c>
      <c r="BJ26" s="21"/>
      <c r="BK26" s="59" t="str">
        <f>IF($K26="", "", SUMIF('Drinks List'!EP$11:EP$1010, $K26, 'Drinks List'!EO$11:EO$1010))</f>
        <v/>
      </c>
      <c r="BL26" s="21"/>
      <c r="BM26" s="59" t="str">
        <f>IF($K26="", "", SUMIF('Drinks List'!ER$11:ER$1010, $K26, 'Drinks List'!EQ$11:EQ$1010))</f>
        <v/>
      </c>
      <c r="BN26" s="21"/>
      <c r="BO26" s="65" t="str">
        <f>IF($K26="", "", SUMIF('Drinks List'!ET$11:ET$1010, $K26, 'Drinks List'!ES$11:ES$1010))</f>
        <v/>
      </c>
      <c r="BQ26" s="120" t="str">
        <f t="shared" si="13"/>
        <v/>
      </c>
      <c r="BR26" s="62" t="str">
        <f t="shared" si="14"/>
        <v/>
      </c>
      <c r="BS26" s="76" t="str">
        <f>IF(BQ26="", "", COUNTIF(BQ$11:BQ$1010, "&gt;"&amp;BQ26)+1+COUNTIF(BQ$11:BQ26, BQ26)-1)</f>
        <v/>
      </c>
      <c r="BT26" s="76" t="str">
        <f>IF(BR26="", "", COUNTIF(BR$11:BR$1010, "&lt;"&amp;BR26)+1+COUNTIF(BR$11:BR26, BR26)-1)</f>
        <v/>
      </c>
      <c r="BV26" s="76" t="str">
        <f t="shared" si="15"/>
        <v/>
      </c>
      <c r="BW26" s="124" t="str">
        <f t="shared" si="16"/>
        <v/>
      </c>
      <c r="BX26" s="115" t="str">
        <f t="shared" si="17"/>
        <v/>
      </c>
      <c r="BY26" s="125" t="str">
        <f t="shared" si="18"/>
        <v/>
      </c>
      <c r="CA26" s="106" t="str">
        <f t="shared" si="19"/>
        <v/>
      </c>
      <c r="CB26" s="22" t="str">
        <f t="shared" si="20"/>
        <v/>
      </c>
      <c r="CD26" s="76" t="str">
        <f>IF($J26="", "", IF($BV26=0, "", COUNTIF($J$11:$J$1010, "&lt;"&amp;$J26)+1+COUNTIF($J$11:$J26, $J26)-1))</f>
        <v/>
      </c>
    </row>
    <row r="27" spans="1:82" x14ac:dyDescent="0.25">
      <c r="A27" s="31"/>
      <c r="B27" s="19" t="str">
        <f t="shared" si="1"/>
        <v/>
      </c>
      <c r="C27" s="20" t="str">
        <f t="shared" si="2"/>
        <v/>
      </c>
      <c r="D27" s="29" t="str">
        <f t="shared" si="3"/>
        <v/>
      </c>
      <c r="E27" s="22" t="str">
        <f t="shared" si="4"/>
        <v/>
      </c>
      <c r="F27" s="31"/>
      <c r="G27" s="301"/>
      <c r="H27" s="302"/>
      <c r="I27" s="303"/>
      <c r="J27" s="304"/>
      <c r="K27" s="283"/>
      <c r="L27" s="305"/>
      <c r="M27" s="285"/>
      <c r="N27" s="287"/>
      <c r="O27" s="31"/>
      <c r="P27" s="19" t="str">
        <f t="shared" si="9"/>
        <v/>
      </c>
      <c r="Q27" s="20" t="str">
        <f t="shared" si="5"/>
        <v/>
      </c>
      <c r="R27" s="29" t="str">
        <f t="shared" si="6"/>
        <v/>
      </c>
      <c r="S27" s="22" t="str">
        <f t="shared" si="7"/>
        <v/>
      </c>
      <c r="T27" s="31"/>
      <c r="U27" s="69" t="str">
        <f t="shared" si="8"/>
        <v/>
      </c>
      <c r="V27" s="31"/>
      <c r="X27" s="76" t="str">
        <f t="shared" si="10"/>
        <v/>
      </c>
      <c r="Z27" s="76" t="str">
        <f t="shared" si="11"/>
        <v/>
      </c>
      <c r="AA27" s="76" t="str">
        <f t="shared" si="12"/>
        <v/>
      </c>
      <c r="AC27" s="19" t="str">
        <f>IF($K27="", "", SUMIF('Drinks List'!DH$11:DH$1010, $K27, 'Drinks List'!DG$11:DG$1010))</f>
        <v/>
      </c>
      <c r="AD27" s="21"/>
      <c r="AE27" s="59" t="str">
        <f>IF($K27="", "", SUMIF('Drinks List'!DJ$11:DJ$1010, $K27, 'Drinks List'!DI$11:DI$1010))</f>
        <v/>
      </c>
      <c r="AF27" s="21"/>
      <c r="AG27" s="59" t="str">
        <f>IF($K27="", "", SUMIF('Drinks List'!DL$11:DL$1010, $K27, 'Drinks List'!DK$11:DK$1010))</f>
        <v/>
      </c>
      <c r="AH27" s="21"/>
      <c r="AI27" s="59" t="str">
        <f>IF($K27="", "", SUMIF('Drinks List'!DN$11:DN$1010, $K27, 'Drinks List'!DM$11:DM$1010))</f>
        <v/>
      </c>
      <c r="AJ27" s="21"/>
      <c r="AK27" s="59" t="str">
        <f>IF($K27="", "", SUMIF('Drinks List'!DP$11:DP$1010, $K27, 'Drinks List'!DO$11:DO$1010))</f>
        <v/>
      </c>
      <c r="AL27" s="21"/>
      <c r="AM27" s="59" t="str">
        <f>IF($K27="", "", SUMIF('Drinks List'!DR$11:DR$1010, $K27, 'Drinks List'!DQ$11:DQ$1010))</f>
        <v/>
      </c>
      <c r="AN27" s="21"/>
      <c r="AO27" s="59" t="str">
        <f>IF($K27="", "", SUMIF('Drinks List'!DT$11:DT$1010, $K27, 'Drinks List'!DS$11:DS$1010))</f>
        <v/>
      </c>
      <c r="AP27" s="21"/>
      <c r="AQ27" s="59" t="str">
        <f>IF($K27="", "", SUMIF('Drinks List'!DV$11:DV$1010, $K27, 'Drinks List'!DU$11:DU$1010))</f>
        <v/>
      </c>
      <c r="AR27" s="21"/>
      <c r="AS27" s="59" t="str">
        <f>IF($K27="", "", SUMIF('Drinks List'!DX$11:DX$1010, $K27, 'Drinks List'!DW$11:DW$1010))</f>
        <v/>
      </c>
      <c r="AT27" s="21"/>
      <c r="AU27" s="59" t="str">
        <f>IF($K27="", "", SUMIF('Drinks List'!DZ$11:DZ$1010, $K27, 'Drinks List'!DY$11:DY$1010))</f>
        <v/>
      </c>
      <c r="AV27" s="21"/>
      <c r="AW27" s="59" t="str">
        <f>IF($K27="", "", SUMIF('Drinks List'!EB$11:EB$1010, $K27, 'Drinks List'!EA$11:EA$1010))</f>
        <v/>
      </c>
      <c r="AX27" s="21"/>
      <c r="AY27" s="59" t="str">
        <f>IF($K27="", "", SUMIF('Drinks List'!ED$11:ED$1010, $K27, 'Drinks List'!EC$11:EC$1010))</f>
        <v/>
      </c>
      <c r="AZ27" s="21"/>
      <c r="BA27" s="59" t="str">
        <f>IF($K27="", "", SUMIF('Drinks List'!EF$11:EF$1010, $K27, 'Drinks List'!EE$11:EE$1010))</f>
        <v/>
      </c>
      <c r="BB27" s="21"/>
      <c r="BC27" s="59" t="str">
        <f>IF($K27="", "", SUMIF('Drinks List'!EH$11:EH$1010, $K27, 'Drinks List'!EG$11:EG$1010))</f>
        <v/>
      </c>
      <c r="BD27" s="21"/>
      <c r="BE27" s="59" t="str">
        <f>IF($K27="", "", SUMIF('Drinks List'!EJ$11:EJ$1010, $K27, 'Drinks List'!EI$11:EI$1010))</f>
        <v/>
      </c>
      <c r="BF27" s="21"/>
      <c r="BG27" s="59" t="str">
        <f>IF($K27="", "", SUMIF('Drinks List'!EL$11:EL$1010, $K27, 'Drinks List'!EK$11:EK$1010))</f>
        <v/>
      </c>
      <c r="BH27" s="21"/>
      <c r="BI27" s="59" t="str">
        <f>IF($K27="", "", SUMIF('Drinks List'!EN$11:EN$1010, $K27, 'Drinks List'!EM$11:EM$1010))</f>
        <v/>
      </c>
      <c r="BJ27" s="21"/>
      <c r="BK27" s="59" t="str">
        <f>IF($K27="", "", SUMIF('Drinks List'!EP$11:EP$1010, $K27, 'Drinks List'!EO$11:EO$1010))</f>
        <v/>
      </c>
      <c r="BL27" s="21"/>
      <c r="BM27" s="59" t="str">
        <f>IF($K27="", "", SUMIF('Drinks List'!ER$11:ER$1010, $K27, 'Drinks List'!EQ$11:EQ$1010))</f>
        <v/>
      </c>
      <c r="BN27" s="21"/>
      <c r="BO27" s="65" t="str">
        <f>IF($K27="", "", SUMIF('Drinks List'!ET$11:ET$1010, $K27, 'Drinks List'!ES$11:ES$1010))</f>
        <v/>
      </c>
      <c r="BQ27" s="120" t="str">
        <f t="shared" si="13"/>
        <v/>
      </c>
      <c r="BR27" s="62" t="str">
        <f t="shared" si="14"/>
        <v/>
      </c>
      <c r="BS27" s="76" t="str">
        <f>IF(BQ27="", "", COUNTIF(BQ$11:BQ$1010, "&gt;"&amp;BQ27)+1+COUNTIF(BQ$11:BQ27, BQ27)-1)</f>
        <v/>
      </c>
      <c r="BT27" s="76" t="str">
        <f>IF(BR27="", "", COUNTIF(BR$11:BR$1010, "&lt;"&amp;BR27)+1+COUNTIF(BR$11:BR27, BR27)-1)</f>
        <v/>
      </c>
      <c r="BV27" s="76" t="str">
        <f t="shared" si="15"/>
        <v/>
      </c>
      <c r="BW27" s="124" t="str">
        <f t="shared" si="16"/>
        <v/>
      </c>
      <c r="BX27" s="115" t="str">
        <f t="shared" si="17"/>
        <v/>
      </c>
      <c r="BY27" s="125" t="str">
        <f t="shared" si="18"/>
        <v/>
      </c>
      <c r="CA27" s="106" t="str">
        <f t="shared" si="19"/>
        <v/>
      </c>
      <c r="CB27" s="22" t="str">
        <f t="shared" si="20"/>
        <v/>
      </c>
      <c r="CD27" s="76" t="str">
        <f>IF($J27="", "", IF($BV27=0, "", COUNTIF($J$11:$J$1010, "&lt;"&amp;$J27)+1+COUNTIF($J$11:$J27, $J27)-1))</f>
        <v/>
      </c>
    </row>
    <row r="28" spans="1:82" x14ac:dyDescent="0.25">
      <c r="A28" s="31"/>
      <c r="B28" s="19" t="str">
        <f t="shared" si="1"/>
        <v/>
      </c>
      <c r="C28" s="20" t="str">
        <f t="shared" si="2"/>
        <v/>
      </c>
      <c r="D28" s="29" t="str">
        <f t="shared" si="3"/>
        <v/>
      </c>
      <c r="E28" s="22" t="str">
        <f t="shared" si="4"/>
        <v/>
      </c>
      <c r="F28" s="31"/>
      <c r="G28" s="301"/>
      <c r="H28" s="302"/>
      <c r="I28" s="303"/>
      <c r="J28" s="304"/>
      <c r="K28" s="283"/>
      <c r="L28" s="305"/>
      <c r="M28" s="285"/>
      <c r="N28" s="287"/>
      <c r="O28" s="31"/>
      <c r="P28" s="19" t="str">
        <f t="shared" si="9"/>
        <v/>
      </c>
      <c r="Q28" s="20" t="str">
        <f t="shared" si="5"/>
        <v/>
      </c>
      <c r="R28" s="29" t="str">
        <f t="shared" si="6"/>
        <v/>
      </c>
      <c r="S28" s="22" t="str">
        <f t="shared" si="7"/>
        <v/>
      </c>
      <c r="T28" s="31"/>
      <c r="U28" s="69" t="str">
        <f t="shared" si="8"/>
        <v/>
      </c>
      <c r="V28" s="31"/>
      <c r="X28" s="76" t="str">
        <f t="shared" si="10"/>
        <v/>
      </c>
      <c r="Z28" s="76" t="str">
        <f t="shared" si="11"/>
        <v/>
      </c>
      <c r="AA28" s="76" t="str">
        <f t="shared" si="12"/>
        <v/>
      </c>
      <c r="AC28" s="19" t="str">
        <f>IF($K28="", "", SUMIF('Drinks List'!DH$11:DH$1010, $K28, 'Drinks List'!DG$11:DG$1010))</f>
        <v/>
      </c>
      <c r="AD28" s="21"/>
      <c r="AE28" s="59" t="str">
        <f>IF($K28="", "", SUMIF('Drinks List'!DJ$11:DJ$1010, $K28, 'Drinks List'!DI$11:DI$1010))</f>
        <v/>
      </c>
      <c r="AF28" s="21"/>
      <c r="AG28" s="59" t="str">
        <f>IF($K28="", "", SUMIF('Drinks List'!DL$11:DL$1010, $K28, 'Drinks List'!DK$11:DK$1010))</f>
        <v/>
      </c>
      <c r="AH28" s="21"/>
      <c r="AI28" s="59" t="str">
        <f>IF($K28="", "", SUMIF('Drinks List'!DN$11:DN$1010, $K28, 'Drinks List'!DM$11:DM$1010))</f>
        <v/>
      </c>
      <c r="AJ28" s="21"/>
      <c r="AK28" s="59" t="str">
        <f>IF($K28="", "", SUMIF('Drinks List'!DP$11:DP$1010, $K28, 'Drinks List'!DO$11:DO$1010))</f>
        <v/>
      </c>
      <c r="AL28" s="21"/>
      <c r="AM28" s="59" t="str">
        <f>IF($K28="", "", SUMIF('Drinks List'!DR$11:DR$1010, $K28, 'Drinks List'!DQ$11:DQ$1010))</f>
        <v/>
      </c>
      <c r="AN28" s="21"/>
      <c r="AO28" s="59" t="str">
        <f>IF($K28="", "", SUMIF('Drinks List'!DT$11:DT$1010, $K28, 'Drinks List'!DS$11:DS$1010))</f>
        <v/>
      </c>
      <c r="AP28" s="21"/>
      <c r="AQ28" s="59" t="str">
        <f>IF($K28="", "", SUMIF('Drinks List'!DV$11:DV$1010, $K28, 'Drinks List'!DU$11:DU$1010))</f>
        <v/>
      </c>
      <c r="AR28" s="21"/>
      <c r="AS28" s="59" t="str">
        <f>IF($K28="", "", SUMIF('Drinks List'!DX$11:DX$1010, $K28, 'Drinks List'!DW$11:DW$1010))</f>
        <v/>
      </c>
      <c r="AT28" s="21"/>
      <c r="AU28" s="59" t="str">
        <f>IF($K28="", "", SUMIF('Drinks List'!DZ$11:DZ$1010, $K28, 'Drinks List'!DY$11:DY$1010))</f>
        <v/>
      </c>
      <c r="AV28" s="21"/>
      <c r="AW28" s="59" t="str">
        <f>IF($K28="", "", SUMIF('Drinks List'!EB$11:EB$1010, $K28, 'Drinks List'!EA$11:EA$1010))</f>
        <v/>
      </c>
      <c r="AX28" s="21"/>
      <c r="AY28" s="59" t="str">
        <f>IF($K28="", "", SUMIF('Drinks List'!ED$11:ED$1010, $K28, 'Drinks List'!EC$11:EC$1010))</f>
        <v/>
      </c>
      <c r="AZ28" s="21"/>
      <c r="BA28" s="59" t="str">
        <f>IF($K28="", "", SUMIF('Drinks List'!EF$11:EF$1010, $K28, 'Drinks List'!EE$11:EE$1010))</f>
        <v/>
      </c>
      <c r="BB28" s="21"/>
      <c r="BC28" s="59" t="str">
        <f>IF($K28="", "", SUMIF('Drinks List'!EH$11:EH$1010, $K28, 'Drinks List'!EG$11:EG$1010))</f>
        <v/>
      </c>
      <c r="BD28" s="21"/>
      <c r="BE28" s="59" t="str">
        <f>IF($K28="", "", SUMIF('Drinks List'!EJ$11:EJ$1010, $K28, 'Drinks List'!EI$11:EI$1010))</f>
        <v/>
      </c>
      <c r="BF28" s="21"/>
      <c r="BG28" s="59" t="str">
        <f>IF($K28="", "", SUMIF('Drinks List'!EL$11:EL$1010, $K28, 'Drinks List'!EK$11:EK$1010))</f>
        <v/>
      </c>
      <c r="BH28" s="21"/>
      <c r="BI28" s="59" t="str">
        <f>IF($K28="", "", SUMIF('Drinks List'!EN$11:EN$1010, $K28, 'Drinks List'!EM$11:EM$1010))</f>
        <v/>
      </c>
      <c r="BJ28" s="21"/>
      <c r="BK28" s="59" t="str">
        <f>IF($K28="", "", SUMIF('Drinks List'!EP$11:EP$1010, $K28, 'Drinks List'!EO$11:EO$1010))</f>
        <v/>
      </c>
      <c r="BL28" s="21"/>
      <c r="BM28" s="59" t="str">
        <f>IF($K28="", "", SUMIF('Drinks List'!ER$11:ER$1010, $K28, 'Drinks List'!EQ$11:EQ$1010))</f>
        <v/>
      </c>
      <c r="BN28" s="21"/>
      <c r="BO28" s="65" t="str">
        <f>IF($K28="", "", SUMIF('Drinks List'!ET$11:ET$1010, $K28, 'Drinks List'!ES$11:ES$1010))</f>
        <v/>
      </c>
      <c r="BQ28" s="120" t="str">
        <f t="shared" si="13"/>
        <v/>
      </c>
      <c r="BR28" s="62" t="str">
        <f t="shared" si="14"/>
        <v/>
      </c>
      <c r="BS28" s="76" t="str">
        <f>IF(BQ28="", "", COUNTIF(BQ$11:BQ$1010, "&gt;"&amp;BQ28)+1+COUNTIF(BQ$11:BQ28, BQ28)-1)</f>
        <v/>
      </c>
      <c r="BT28" s="76" t="str">
        <f>IF(BR28="", "", COUNTIF(BR$11:BR$1010, "&lt;"&amp;BR28)+1+COUNTIF(BR$11:BR28, BR28)-1)</f>
        <v/>
      </c>
      <c r="BV28" s="76" t="str">
        <f t="shared" si="15"/>
        <v/>
      </c>
      <c r="BW28" s="124" t="str">
        <f t="shared" si="16"/>
        <v/>
      </c>
      <c r="BX28" s="115" t="str">
        <f t="shared" si="17"/>
        <v/>
      </c>
      <c r="BY28" s="125" t="str">
        <f t="shared" si="18"/>
        <v/>
      </c>
      <c r="CA28" s="106" t="str">
        <f t="shared" si="19"/>
        <v/>
      </c>
      <c r="CB28" s="22" t="str">
        <f t="shared" si="20"/>
        <v/>
      </c>
      <c r="CD28" s="76" t="str">
        <f>IF($J28="", "", IF($BV28=0, "", COUNTIF($J$11:$J$1010, "&lt;"&amp;$J28)+1+COUNTIF($J$11:$J28, $J28)-1))</f>
        <v/>
      </c>
    </row>
    <row r="29" spans="1:82" x14ac:dyDescent="0.25">
      <c r="A29" s="31"/>
      <c r="B29" s="19" t="str">
        <f t="shared" si="1"/>
        <v/>
      </c>
      <c r="C29" s="20" t="str">
        <f t="shared" si="2"/>
        <v/>
      </c>
      <c r="D29" s="29" t="str">
        <f t="shared" si="3"/>
        <v/>
      </c>
      <c r="E29" s="22" t="str">
        <f t="shared" si="4"/>
        <v/>
      </c>
      <c r="F29" s="31"/>
      <c r="G29" s="301"/>
      <c r="H29" s="302"/>
      <c r="I29" s="303"/>
      <c r="J29" s="304"/>
      <c r="K29" s="283"/>
      <c r="L29" s="305"/>
      <c r="M29" s="285"/>
      <c r="N29" s="287"/>
      <c r="O29" s="31"/>
      <c r="P29" s="19" t="str">
        <f t="shared" si="9"/>
        <v/>
      </c>
      <c r="Q29" s="20" t="str">
        <f t="shared" si="5"/>
        <v/>
      </c>
      <c r="R29" s="29" t="str">
        <f t="shared" si="6"/>
        <v/>
      </c>
      <c r="S29" s="22" t="str">
        <f t="shared" si="7"/>
        <v/>
      </c>
      <c r="T29" s="31"/>
      <c r="U29" s="69" t="str">
        <f t="shared" si="8"/>
        <v/>
      </c>
      <c r="V29" s="31"/>
      <c r="X29" s="76" t="str">
        <f t="shared" si="10"/>
        <v/>
      </c>
      <c r="Z29" s="76" t="str">
        <f t="shared" si="11"/>
        <v/>
      </c>
      <c r="AA29" s="76" t="str">
        <f t="shared" si="12"/>
        <v/>
      </c>
      <c r="AC29" s="19" t="str">
        <f>IF($K29="", "", SUMIF('Drinks List'!DH$11:DH$1010, $K29, 'Drinks List'!DG$11:DG$1010))</f>
        <v/>
      </c>
      <c r="AD29" s="21"/>
      <c r="AE29" s="59" t="str">
        <f>IF($K29="", "", SUMIF('Drinks List'!DJ$11:DJ$1010, $K29, 'Drinks List'!DI$11:DI$1010))</f>
        <v/>
      </c>
      <c r="AF29" s="21"/>
      <c r="AG29" s="59" t="str">
        <f>IF($K29="", "", SUMIF('Drinks List'!DL$11:DL$1010, $K29, 'Drinks List'!DK$11:DK$1010))</f>
        <v/>
      </c>
      <c r="AH29" s="21"/>
      <c r="AI29" s="59" t="str">
        <f>IF($K29="", "", SUMIF('Drinks List'!DN$11:DN$1010, $K29, 'Drinks List'!DM$11:DM$1010))</f>
        <v/>
      </c>
      <c r="AJ29" s="21"/>
      <c r="AK29" s="59" t="str">
        <f>IF($K29="", "", SUMIF('Drinks List'!DP$11:DP$1010, $K29, 'Drinks List'!DO$11:DO$1010))</f>
        <v/>
      </c>
      <c r="AL29" s="21"/>
      <c r="AM29" s="59" t="str">
        <f>IF($K29="", "", SUMIF('Drinks List'!DR$11:DR$1010, $K29, 'Drinks List'!DQ$11:DQ$1010))</f>
        <v/>
      </c>
      <c r="AN29" s="21"/>
      <c r="AO29" s="59" t="str">
        <f>IF($K29="", "", SUMIF('Drinks List'!DT$11:DT$1010, $K29, 'Drinks List'!DS$11:DS$1010))</f>
        <v/>
      </c>
      <c r="AP29" s="21"/>
      <c r="AQ29" s="59" t="str">
        <f>IF($K29="", "", SUMIF('Drinks List'!DV$11:DV$1010, $K29, 'Drinks List'!DU$11:DU$1010))</f>
        <v/>
      </c>
      <c r="AR29" s="21"/>
      <c r="AS29" s="59" t="str">
        <f>IF($K29="", "", SUMIF('Drinks List'!DX$11:DX$1010, $K29, 'Drinks List'!DW$11:DW$1010))</f>
        <v/>
      </c>
      <c r="AT29" s="21"/>
      <c r="AU29" s="59" t="str">
        <f>IF($K29="", "", SUMIF('Drinks List'!DZ$11:DZ$1010, $K29, 'Drinks List'!DY$11:DY$1010))</f>
        <v/>
      </c>
      <c r="AV29" s="21"/>
      <c r="AW29" s="59" t="str">
        <f>IF($K29="", "", SUMIF('Drinks List'!EB$11:EB$1010, $K29, 'Drinks List'!EA$11:EA$1010))</f>
        <v/>
      </c>
      <c r="AX29" s="21"/>
      <c r="AY29" s="59" t="str">
        <f>IF($K29="", "", SUMIF('Drinks List'!ED$11:ED$1010, $K29, 'Drinks List'!EC$11:EC$1010))</f>
        <v/>
      </c>
      <c r="AZ29" s="21"/>
      <c r="BA29" s="59" t="str">
        <f>IF($K29="", "", SUMIF('Drinks List'!EF$11:EF$1010, $K29, 'Drinks List'!EE$11:EE$1010))</f>
        <v/>
      </c>
      <c r="BB29" s="21"/>
      <c r="BC29" s="59" t="str">
        <f>IF($K29="", "", SUMIF('Drinks List'!EH$11:EH$1010, $K29, 'Drinks List'!EG$11:EG$1010))</f>
        <v/>
      </c>
      <c r="BD29" s="21"/>
      <c r="BE29" s="59" t="str">
        <f>IF($K29="", "", SUMIF('Drinks List'!EJ$11:EJ$1010, $K29, 'Drinks List'!EI$11:EI$1010))</f>
        <v/>
      </c>
      <c r="BF29" s="21"/>
      <c r="BG29" s="59" t="str">
        <f>IF($K29="", "", SUMIF('Drinks List'!EL$11:EL$1010, $K29, 'Drinks List'!EK$11:EK$1010))</f>
        <v/>
      </c>
      <c r="BH29" s="21"/>
      <c r="BI29" s="59" t="str">
        <f>IF($K29="", "", SUMIF('Drinks List'!EN$11:EN$1010, $K29, 'Drinks List'!EM$11:EM$1010))</f>
        <v/>
      </c>
      <c r="BJ29" s="21"/>
      <c r="BK29" s="59" t="str">
        <f>IF($K29="", "", SUMIF('Drinks List'!EP$11:EP$1010, $K29, 'Drinks List'!EO$11:EO$1010))</f>
        <v/>
      </c>
      <c r="BL29" s="21"/>
      <c r="BM29" s="59" t="str">
        <f>IF($K29="", "", SUMIF('Drinks List'!ER$11:ER$1010, $K29, 'Drinks List'!EQ$11:EQ$1010))</f>
        <v/>
      </c>
      <c r="BN29" s="21"/>
      <c r="BO29" s="65" t="str">
        <f>IF($K29="", "", SUMIF('Drinks List'!ET$11:ET$1010, $K29, 'Drinks List'!ES$11:ES$1010))</f>
        <v/>
      </c>
      <c r="BQ29" s="120" t="str">
        <f t="shared" si="13"/>
        <v/>
      </c>
      <c r="BR29" s="62" t="str">
        <f t="shared" si="14"/>
        <v/>
      </c>
      <c r="BS29" s="76" t="str">
        <f>IF(BQ29="", "", COUNTIF(BQ$11:BQ$1010, "&gt;"&amp;BQ29)+1+COUNTIF(BQ$11:BQ29, BQ29)-1)</f>
        <v/>
      </c>
      <c r="BT29" s="76" t="str">
        <f>IF(BR29="", "", COUNTIF(BR$11:BR$1010, "&lt;"&amp;BR29)+1+COUNTIF(BR$11:BR29, BR29)-1)</f>
        <v/>
      </c>
      <c r="BV29" s="76" t="str">
        <f t="shared" si="15"/>
        <v/>
      </c>
      <c r="BW29" s="124" t="str">
        <f t="shared" si="16"/>
        <v/>
      </c>
      <c r="BX29" s="115" t="str">
        <f t="shared" si="17"/>
        <v/>
      </c>
      <c r="BY29" s="125" t="str">
        <f t="shared" si="18"/>
        <v/>
      </c>
      <c r="CA29" s="106" t="str">
        <f t="shared" si="19"/>
        <v/>
      </c>
      <c r="CB29" s="22" t="str">
        <f t="shared" si="20"/>
        <v/>
      </c>
      <c r="CD29" s="76" t="str">
        <f>IF($J29="", "", IF($BV29=0, "", COUNTIF($J$11:$J$1010, "&lt;"&amp;$J29)+1+COUNTIF($J$11:$J29, $J29)-1))</f>
        <v/>
      </c>
    </row>
    <row r="30" spans="1:82" x14ac:dyDescent="0.25">
      <c r="A30" s="31"/>
      <c r="B30" s="19" t="str">
        <f t="shared" si="1"/>
        <v/>
      </c>
      <c r="C30" s="20" t="str">
        <f t="shared" si="2"/>
        <v/>
      </c>
      <c r="D30" s="29" t="str">
        <f t="shared" si="3"/>
        <v/>
      </c>
      <c r="E30" s="22" t="str">
        <f t="shared" si="4"/>
        <v/>
      </c>
      <c r="F30" s="31"/>
      <c r="G30" s="301"/>
      <c r="H30" s="302"/>
      <c r="I30" s="303"/>
      <c r="J30" s="304"/>
      <c r="K30" s="283"/>
      <c r="L30" s="305"/>
      <c r="M30" s="285"/>
      <c r="N30" s="287"/>
      <c r="O30" s="31"/>
      <c r="P30" s="19" t="str">
        <f t="shared" si="9"/>
        <v/>
      </c>
      <c r="Q30" s="20" t="str">
        <f t="shared" si="5"/>
        <v/>
      </c>
      <c r="R30" s="29" t="str">
        <f t="shared" si="6"/>
        <v/>
      </c>
      <c r="S30" s="22" t="str">
        <f t="shared" si="7"/>
        <v/>
      </c>
      <c r="T30" s="31"/>
      <c r="U30" s="69" t="str">
        <f t="shared" si="8"/>
        <v/>
      </c>
      <c r="V30" s="31"/>
      <c r="X30" s="76" t="str">
        <f t="shared" si="10"/>
        <v/>
      </c>
      <c r="Z30" s="76" t="str">
        <f t="shared" si="11"/>
        <v/>
      </c>
      <c r="AA30" s="76" t="str">
        <f t="shared" si="12"/>
        <v/>
      </c>
      <c r="AC30" s="19" t="str">
        <f>IF($K30="", "", SUMIF('Drinks List'!DH$11:DH$1010, $K30, 'Drinks List'!DG$11:DG$1010))</f>
        <v/>
      </c>
      <c r="AD30" s="21"/>
      <c r="AE30" s="59" t="str">
        <f>IF($K30="", "", SUMIF('Drinks List'!DJ$11:DJ$1010, $K30, 'Drinks List'!DI$11:DI$1010))</f>
        <v/>
      </c>
      <c r="AF30" s="21"/>
      <c r="AG30" s="59" t="str">
        <f>IF($K30="", "", SUMIF('Drinks List'!DL$11:DL$1010, $K30, 'Drinks List'!DK$11:DK$1010))</f>
        <v/>
      </c>
      <c r="AH30" s="21"/>
      <c r="AI30" s="59" t="str">
        <f>IF($K30="", "", SUMIF('Drinks List'!DN$11:DN$1010, $K30, 'Drinks List'!DM$11:DM$1010))</f>
        <v/>
      </c>
      <c r="AJ30" s="21"/>
      <c r="AK30" s="59" t="str">
        <f>IF($K30="", "", SUMIF('Drinks List'!DP$11:DP$1010, $K30, 'Drinks List'!DO$11:DO$1010))</f>
        <v/>
      </c>
      <c r="AL30" s="21"/>
      <c r="AM30" s="59" t="str">
        <f>IF($K30="", "", SUMIF('Drinks List'!DR$11:DR$1010, $K30, 'Drinks List'!DQ$11:DQ$1010))</f>
        <v/>
      </c>
      <c r="AN30" s="21"/>
      <c r="AO30" s="59" t="str">
        <f>IF($K30="", "", SUMIF('Drinks List'!DT$11:DT$1010, $K30, 'Drinks List'!DS$11:DS$1010))</f>
        <v/>
      </c>
      <c r="AP30" s="21"/>
      <c r="AQ30" s="59" t="str">
        <f>IF($K30="", "", SUMIF('Drinks List'!DV$11:DV$1010, $K30, 'Drinks List'!DU$11:DU$1010))</f>
        <v/>
      </c>
      <c r="AR30" s="21"/>
      <c r="AS30" s="59" t="str">
        <f>IF($K30="", "", SUMIF('Drinks List'!DX$11:DX$1010, $K30, 'Drinks List'!DW$11:DW$1010))</f>
        <v/>
      </c>
      <c r="AT30" s="21"/>
      <c r="AU30" s="59" t="str">
        <f>IF($K30="", "", SUMIF('Drinks List'!DZ$11:DZ$1010, $K30, 'Drinks List'!DY$11:DY$1010))</f>
        <v/>
      </c>
      <c r="AV30" s="21"/>
      <c r="AW30" s="59" t="str">
        <f>IF($K30="", "", SUMIF('Drinks List'!EB$11:EB$1010, $K30, 'Drinks List'!EA$11:EA$1010))</f>
        <v/>
      </c>
      <c r="AX30" s="21"/>
      <c r="AY30" s="59" t="str">
        <f>IF($K30="", "", SUMIF('Drinks List'!ED$11:ED$1010, $K30, 'Drinks List'!EC$11:EC$1010))</f>
        <v/>
      </c>
      <c r="AZ30" s="21"/>
      <c r="BA30" s="59" t="str">
        <f>IF($K30="", "", SUMIF('Drinks List'!EF$11:EF$1010, $K30, 'Drinks List'!EE$11:EE$1010))</f>
        <v/>
      </c>
      <c r="BB30" s="21"/>
      <c r="BC30" s="59" t="str">
        <f>IF($K30="", "", SUMIF('Drinks List'!EH$11:EH$1010, $K30, 'Drinks List'!EG$11:EG$1010))</f>
        <v/>
      </c>
      <c r="BD30" s="21"/>
      <c r="BE30" s="59" t="str">
        <f>IF($K30="", "", SUMIF('Drinks List'!EJ$11:EJ$1010, $K30, 'Drinks List'!EI$11:EI$1010))</f>
        <v/>
      </c>
      <c r="BF30" s="21"/>
      <c r="BG30" s="59" t="str">
        <f>IF($K30="", "", SUMIF('Drinks List'!EL$11:EL$1010, $K30, 'Drinks List'!EK$11:EK$1010))</f>
        <v/>
      </c>
      <c r="BH30" s="21"/>
      <c r="BI30" s="59" t="str">
        <f>IF($K30="", "", SUMIF('Drinks List'!EN$11:EN$1010, $K30, 'Drinks List'!EM$11:EM$1010))</f>
        <v/>
      </c>
      <c r="BJ30" s="21"/>
      <c r="BK30" s="59" t="str">
        <f>IF($K30="", "", SUMIF('Drinks List'!EP$11:EP$1010, $K30, 'Drinks List'!EO$11:EO$1010))</f>
        <v/>
      </c>
      <c r="BL30" s="21"/>
      <c r="BM30" s="59" t="str">
        <f>IF($K30="", "", SUMIF('Drinks List'!ER$11:ER$1010, $K30, 'Drinks List'!EQ$11:EQ$1010))</f>
        <v/>
      </c>
      <c r="BN30" s="21"/>
      <c r="BO30" s="65" t="str">
        <f>IF($K30="", "", SUMIF('Drinks List'!ET$11:ET$1010, $K30, 'Drinks List'!ES$11:ES$1010))</f>
        <v/>
      </c>
      <c r="BQ30" s="120" t="str">
        <f t="shared" si="13"/>
        <v/>
      </c>
      <c r="BR30" s="62" t="str">
        <f t="shared" si="14"/>
        <v/>
      </c>
      <c r="BS30" s="76" t="str">
        <f>IF(BQ30="", "", COUNTIF(BQ$11:BQ$1010, "&gt;"&amp;BQ30)+1+COUNTIF(BQ$11:BQ30, BQ30)-1)</f>
        <v/>
      </c>
      <c r="BT30" s="76" t="str">
        <f>IF(BR30="", "", COUNTIF(BR$11:BR$1010, "&lt;"&amp;BR30)+1+COUNTIF(BR$11:BR30, BR30)-1)</f>
        <v/>
      </c>
      <c r="BV30" s="76" t="str">
        <f t="shared" si="15"/>
        <v/>
      </c>
      <c r="BW30" s="124" t="str">
        <f t="shared" si="16"/>
        <v/>
      </c>
      <c r="BX30" s="115" t="str">
        <f t="shared" si="17"/>
        <v/>
      </c>
      <c r="BY30" s="125" t="str">
        <f t="shared" si="18"/>
        <v/>
      </c>
      <c r="CA30" s="106" t="str">
        <f t="shared" si="19"/>
        <v/>
      </c>
      <c r="CB30" s="22" t="str">
        <f t="shared" si="20"/>
        <v/>
      </c>
      <c r="CD30" s="76" t="str">
        <f>IF($J30="", "", IF($BV30=0, "", COUNTIF($J$11:$J$1010, "&lt;"&amp;$J30)+1+COUNTIF($J$11:$J30, $J30)-1))</f>
        <v/>
      </c>
    </row>
    <row r="31" spans="1:82" x14ac:dyDescent="0.25">
      <c r="A31" s="31"/>
      <c r="B31" s="19" t="str">
        <f t="shared" si="1"/>
        <v/>
      </c>
      <c r="C31" s="20" t="str">
        <f t="shared" si="2"/>
        <v/>
      </c>
      <c r="D31" s="29" t="str">
        <f t="shared" si="3"/>
        <v/>
      </c>
      <c r="E31" s="22" t="str">
        <f t="shared" si="4"/>
        <v/>
      </c>
      <c r="F31" s="31"/>
      <c r="G31" s="301"/>
      <c r="H31" s="302"/>
      <c r="I31" s="303"/>
      <c r="J31" s="304"/>
      <c r="K31" s="283"/>
      <c r="L31" s="305"/>
      <c r="M31" s="285"/>
      <c r="N31" s="287"/>
      <c r="O31" s="31"/>
      <c r="P31" s="19" t="str">
        <f t="shared" si="9"/>
        <v/>
      </c>
      <c r="Q31" s="20" t="str">
        <f t="shared" si="5"/>
        <v/>
      </c>
      <c r="R31" s="29" t="str">
        <f t="shared" si="6"/>
        <v/>
      </c>
      <c r="S31" s="22" t="str">
        <f t="shared" si="7"/>
        <v/>
      </c>
      <c r="T31" s="31"/>
      <c r="U31" s="69" t="str">
        <f t="shared" si="8"/>
        <v/>
      </c>
      <c r="V31" s="31"/>
      <c r="X31" s="76" t="str">
        <f t="shared" si="10"/>
        <v/>
      </c>
      <c r="Z31" s="76" t="str">
        <f t="shared" si="11"/>
        <v/>
      </c>
      <c r="AA31" s="76" t="str">
        <f t="shared" si="12"/>
        <v/>
      </c>
      <c r="AC31" s="19" t="str">
        <f>IF($K31="", "", SUMIF('Drinks List'!DH$11:DH$1010, $K31, 'Drinks List'!DG$11:DG$1010))</f>
        <v/>
      </c>
      <c r="AD31" s="21"/>
      <c r="AE31" s="59" t="str">
        <f>IF($K31="", "", SUMIF('Drinks List'!DJ$11:DJ$1010, $K31, 'Drinks List'!DI$11:DI$1010))</f>
        <v/>
      </c>
      <c r="AF31" s="21"/>
      <c r="AG31" s="59" t="str">
        <f>IF($K31="", "", SUMIF('Drinks List'!DL$11:DL$1010, $K31, 'Drinks List'!DK$11:DK$1010))</f>
        <v/>
      </c>
      <c r="AH31" s="21"/>
      <c r="AI31" s="59" t="str">
        <f>IF($K31="", "", SUMIF('Drinks List'!DN$11:DN$1010, $K31, 'Drinks List'!DM$11:DM$1010))</f>
        <v/>
      </c>
      <c r="AJ31" s="21"/>
      <c r="AK31" s="59" t="str">
        <f>IF($K31="", "", SUMIF('Drinks List'!DP$11:DP$1010, $K31, 'Drinks List'!DO$11:DO$1010))</f>
        <v/>
      </c>
      <c r="AL31" s="21"/>
      <c r="AM31" s="59" t="str">
        <f>IF($K31="", "", SUMIF('Drinks List'!DR$11:DR$1010, $K31, 'Drinks List'!DQ$11:DQ$1010))</f>
        <v/>
      </c>
      <c r="AN31" s="21"/>
      <c r="AO31" s="59" t="str">
        <f>IF($K31="", "", SUMIF('Drinks List'!DT$11:DT$1010, $K31, 'Drinks List'!DS$11:DS$1010))</f>
        <v/>
      </c>
      <c r="AP31" s="21"/>
      <c r="AQ31" s="59" t="str">
        <f>IF($K31="", "", SUMIF('Drinks List'!DV$11:DV$1010, $K31, 'Drinks List'!DU$11:DU$1010))</f>
        <v/>
      </c>
      <c r="AR31" s="21"/>
      <c r="AS31" s="59" t="str">
        <f>IF($K31="", "", SUMIF('Drinks List'!DX$11:DX$1010, $K31, 'Drinks List'!DW$11:DW$1010))</f>
        <v/>
      </c>
      <c r="AT31" s="21"/>
      <c r="AU31" s="59" t="str">
        <f>IF($K31="", "", SUMIF('Drinks List'!DZ$11:DZ$1010, $K31, 'Drinks List'!DY$11:DY$1010))</f>
        <v/>
      </c>
      <c r="AV31" s="21"/>
      <c r="AW31" s="59" t="str">
        <f>IF($K31="", "", SUMIF('Drinks List'!EB$11:EB$1010, $K31, 'Drinks List'!EA$11:EA$1010))</f>
        <v/>
      </c>
      <c r="AX31" s="21"/>
      <c r="AY31" s="59" t="str">
        <f>IF($K31="", "", SUMIF('Drinks List'!ED$11:ED$1010, $K31, 'Drinks List'!EC$11:EC$1010))</f>
        <v/>
      </c>
      <c r="AZ31" s="21"/>
      <c r="BA31" s="59" t="str">
        <f>IF($K31="", "", SUMIF('Drinks List'!EF$11:EF$1010, $K31, 'Drinks List'!EE$11:EE$1010))</f>
        <v/>
      </c>
      <c r="BB31" s="21"/>
      <c r="BC31" s="59" t="str">
        <f>IF($K31="", "", SUMIF('Drinks List'!EH$11:EH$1010, $K31, 'Drinks List'!EG$11:EG$1010))</f>
        <v/>
      </c>
      <c r="BD31" s="21"/>
      <c r="BE31" s="59" t="str">
        <f>IF($K31="", "", SUMIF('Drinks List'!EJ$11:EJ$1010, $K31, 'Drinks List'!EI$11:EI$1010))</f>
        <v/>
      </c>
      <c r="BF31" s="21"/>
      <c r="BG31" s="59" t="str">
        <f>IF($K31="", "", SUMIF('Drinks List'!EL$11:EL$1010, $K31, 'Drinks List'!EK$11:EK$1010))</f>
        <v/>
      </c>
      <c r="BH31" s="21"/>
      <c r="BI31" s="59" t="str">
        <f>IF($K31="", "", SUMIF('Drinks List'!EN$11:EN$1010, $K31, 'Drinks List'!EM$11:EM$1010))</f>
        <v/>
      </c>
      <c r="BJ31" s="21"/>
      <c r="BK31" s="59" t="str">
        <f>IF($K31="", "", SUMIF('Drinks List'!EP$11:EP$1010, $K31, 'Drinks List'!EO$11:EO$1010))</f>
        <v/>
      </c>
      <c r="BL31" s="21"/>
      <c r="BM31" s="59" t="str">
        <f>IF($K31="", "", SUMIF('Drinks List'!ER$11:ER$1010, $K31, 'Drinks List'!EQ$11:EQ$1010))</f>
        <v/>
      </c>
      <c r="BN31" s="21"/>
      <c r="BO31" s="65" t="str">
        <f>IF($K31="", "", SUMIF('Drinks List'!ET$11:ET$1010, $K31, 'Drinks List'!ES$11:ES$1010))</f>
        <v/>
      </c>
      <c r="BQ31" s="120" t="str">
        <f t="shared" si="13"/>
        <v/>
      </c>
      <c r="BR31" s="62" t="str">
        <f t="shared" si="14"/>
        <v/>
      </c>
      <c r="BS31" s="76" t="str">
        <f>IF(BQ31="", "", COUNTIF(BQ$11:BQ$1010, "&gt;"&amp;BQ31)+1+COUNTIF(BQ$11:BQ31, BQ31)-1)</f>
        <v/>
      </c>
      <c r="BT31" s="76" t="str">
        <f>IF(BR31="", "", COUNTIF(BR$11:BR$1010, "&lt;"&amp;BR31)+1+COUNTIF(BR$11:BR31, BR31)-1)</f>
        <v/>
      </c>
      <c r="BV31" s="76" t="str">
        <f t="shared" si="15"/>
        <v/>
      </c>
      <c r="BW31" s="124" t="str">
        <f t="shared" si="16"/>
        <v/>
      </c>
      <c r="BX31" s="115" t="str">
        <f t="shared" si="17"/>
        <v/>
      </c>
      <c r="BY31" s="125" t="str">
        <f t="shared" si="18"/>
        <v/>
      </c>
      <c r="CA31" s="106" t="str">
        <f t="shared" si="19"/>
        <v/>
      </c>
      <c r="CB31" s="22" t="str">
        <f t="shared" si="20"/>
        <v/>
      </c>
      <c r="CD31" s="76" t="str">
        <f>IF($J31="", "", IF($BV31=0, "", COUNTIF($J$11:$J$1010, "&lt;"&amp;$J31)+1+COUNTIF($J$11:$J31, $J31)-1))</f>
        <v/>
      </c>
    </row>
    <row r="32" spans="1:82" x14ac:dyDescent="0.25">
      <c r="A32" s="31"/>
      <c r="B32" s="19" t="str">
        <f t="shared" si="1"/>
        <v/>
      </c>
      <c r="C32" s="20" t="str">
        <f t="shared" si="2"/>
        <v/>
      </c>
      <c r="D32" s="29" t="str">
        <f t="shared" si="3"/>
        <v/>
      </c>
      <c r="E32" s="22" t="str">
        <f t="shared" si="4"/>
        <v/>
      </c>
      <c r="F32" s="31"/>
      <c r="G32" s="301"/>
      <c r="H32" s="302"/>
      <c r="I32" s="303"/>
      <c r="J32" s="304"/>
      <c r="K32" s="283"/>
      <c r="L32" s="305"/>
      <c r="M32" s="285"/>
      <c r="N32" s="287"/>
      <c r="O32" s="31"/>
      <c r="P32" s="19" t="str">
        <f t="shared" si="9"/>
        <v/>
      </c>
      <c r="Q32" s="20" t="str">
        <f t="shared" si="5"/>
        <v/>
      </c>
      <c r="R32" s="29" t="str">
        <f t="shared" si="6"/>
        <v/>
      </c>
      <c r="S32" s="22" t="str">
        <f t="shared" si="7"/>
        <v/>
      </c>
      <c r="T32" s="31"/>
      <c r="U32" s="69" t="str">
        <f t="shared" si="8"/>
        <v/>
      </c>
      <c r="V32" s="31"/>
      <c r="X32" s="76" t="str">
        <f t="shared" si="10"/>
        <v/>
      </c>
      <c r="Z32" s="76" t="str">
        <f t="shared" si="11"/>
        <v/>
      </c>
      <c r="AA32" s="76" t="str">
        <f t="shared" si="12"/>
        <v/>
      </c>
      <c r="AC32" s="19" t="str">
        <f>IF($K32="", "", SUMIF('Drinks List'!DH$11:DH$1010, $K32, 'Drinks List'!DG$11:DG$1010))</f>
        <v/>
      </c>
      <c r="AD32" s="21"/>
      <c r="AE32" s="59" t="str">
        <f>IF($K32="", "", SUMIF('Drinks List'!DJ$11:DJ$1010, $K32, 'Drinks List'!DI$11:DI$1010))</f>
        <v/>
      </c>
      <c r="AF32" s="21"/>
      <c r="AG32" s="59" t="str">
        <f>IF($K32="", "", SUMIF('Drinks List'!DL$11:DL$1010, $K32, 'Drinks List'!DK$11:DK$1010))</f>
        <v/>
      </c>
      <c r="AH32" s="21"/>
      <c r="AI32" s="59" t="str">
        <f>IF($K32="", "", SUMIF('Drinks List'!DN$11:DN$1010, $K32, 'Drinks List'!DM$11:DM$1010))</f>
        <v/>
      </c>
      <c r="AJ32" s="21"/>
      <c r="AK32" s="59" t="str">
        <f>IF($K32="", "", SUMIF('Drinks List'!DP$11:DP$1010, $K32, 'Drinks List'!DO$11:DO$1010))</f>
        <v/>
      </c>
      <c r="AL32" s="21"/>
      <c r="AM32" s="59" t="str">
        <f>IF($K32="", "", SUMIF('Drinks List'!DR$11:DR$1010, $K32, 'Drinks List'!DQ$11:DQ$1010))</f>
        <v/>
      </c>
      <c r="AN32" s="21"/>
      <c r="AO32" s="59" t="str">
        <f>IF($K32="", "", SUMIF('Drinks List'!DT$11:DT$1010, $K32, 'Drinks List'!DS$11:DS$1010))</f>
        <v/>
      </c>
      <c r="AP32" s="21"/>
      <c r="AQ32" s="59" t="str">
        <f>IF($K32="", "", SUMIF('Drinks List'!DV$11:DV$1010, $K32, 'Drinks List'!DU$11:DU$1010))</f>
        <v/>
      </c>
      <c r="AR32" s="21"/>
      <c r="AS32" s="59" t="str">
        <f>IF($K32="", "", SUMIF('Drinks List'!DX$11:DX$1010, $K32, 'Drinks List'!DW$11:DW$1010))</f>
        <v/>
      </c>
      <c r="AT32" s="21"/>
      <c r="AU32" s="59" t="str">
        <f>IF($K32="", "", SUMIF('Drinks List'!DZ$11:DZ$1010, $K32, 'Drinks List'!DY$11:DY$1010))</f>
        <v/>
      </c>
      <c r="AV32" s="21"/>
      <c r="AW32" s="59" t="str">
        <f>IF($K32="", "", SUMIF('Drinks List'!EB$11:EB$1010, $K32, 'Drinks List'!EA$11:EA$1010))</f>
        <v/>
      </c>
      <c r="AX32" s="21"/>
      <c r="AY32" s="59" t="str">
        <f>IF($K32="", "", SUMIF('Drinks List'!ED$11:ED$1010, $K32, 'Drinks List'!EC$11:EC$1010))</f>
        <v/>
      </c>
      <c r="AZ32" s="21"/>
      <c r="BA32" s="59" t="str">
        <f>IF($K32="", "", SUMIF('Drinks List'!EF$11:EF$1010, $K32, 'Drinks List'!EE$11:EE$1010))</f>
        <v/>
      </c>
      <c r="BB32" s="21"/>
      <c r="BC32" s="59" t="str">
        <f>IF($K32="", "", SUMIF('Drinks List'!EH$11:EH$1010, $K32, 'Drinks List'!EG$11:EG$1010))</f>
        <v/>
      </c>
      <c r="BD32" s="21"/>
      <c r="BE32" s="59" t="str">
        <f>IF($K32="", "", SUMIF('Drinks List'!EJ$11:EJ$1010, $K32, 'Drinks List'!EI$11:EI$1010))</f>
        <v/>
      </c>
      <c r="BF32" s="21"/>
      <c r="BG32" s="59" t="str">
        <f>IF($K32="", "", SUMIF('Drinks List'!EL$11:EL$1010, $K32, 'Drinks List'!EK$11:EK$1010))</f>
        <v/>
      </c>
      <c r="BH32" s="21"/>
      <c r="BI32" s="59" t="str">
        <f>IF($K32="", "", SUMIF('Drinks List'!EN$11:EN$1010, $K32, 'Drinks List'!EM$11:EM$1010))</f>
        <v/>
      </c>
      <c r="BJ32" s="21"/>
      <c r="BK32" s="59" t="str">
        <f>IF($K32="", "", SUMIF('Drinks List'!EP$11:EP$1010, $K32, 'Drinks List'!EO$11:EO$1010))</f>
        <v/>
      </c>
      <c r="BL32" s="21"/>
      <c r="BM32" s="59" t="str">
        <f>IF($K32="", "", SUMIF('Drinks List'!ER$11:ER$1010, $K32, 'Drinks List'!EQ$11:EQ$1010))</f>
        <v/>
      </c>
      <c r="BN32" s="21"/>
      <c r="BO32" s="65" t="str">
        <f>IF($K32="", "", SUMIF('Drinks List'!ET$11:ET$1010, $K32, 'Drinks List'!ES$11:ES$1010))</f>
        <v/>
      </c>
      <c r="BQ32" s="120" t="str">
        <f t="shared" si="13"/>
        <v/>
      </c>
      <c r="BR32" s="62" t="str">
        <f t="shared" si="14"/>
        <v/>
      </c>
      <c r="BS32" s="76" t="str">
        <f>IF(BQ32="", "", COUNTIF(BQ$11:BQ$1010, "&gt;"&amp;BQ32)+1+COUNTIF(BQ$11:BQ32, BQ32)-1)</f>
        <v/>
      </c>
      <c r="BT32" s="76" t="str">
        <f>IF(BR32="", "", COUNTIF(BR$11:BR$1010, "&lt;"&amp;BR32)+1+COUNTIF(BR$11:BR32, BR32)-1)</f>
        <v/>
      </c>
      <c r="BV32" s="76" t="str">
        <f t="shared" si="15"/>
        <v/>
      </c>
      <c r="BW32" s="124" t="str">
        <f t="shared" si="16"/>
        <v/>
      </c>
      <c r="BX32" s="115" t="str">
        <f t="shared" si="17"/>
        <v/>
      </c>
      <c r="BY32" s="125" t="str">
        <f t="shared" si="18"/>
        <v/>
      </c>
      <c r="CA32" s="106" t="str">
        <f t="shared" si="19"/>
        <v/>
      </c>
      <c r="CB32" s="22" t="str">
        <f t="shared" si="20"/>
        <v/>
      </c>
      <c r="CD32" s="76" t="str">
        <f>IF($J32="", "", IF($BV32=0, "", COUNTIF($J$11:$J$1010, "&lt;"&amp;$J32)+1+COUNTIF($J$11:$J32, $J32)-1))</f>
        <v/>
      </c>
    </row>
    <row r="33" spans="1:82" x14ac:dyDescent="0.25">
      <c r="A33" s="31"/>
      <c r="B33" s="19" t="str">
        <f t="shared" si="1"/>
        <v/>
      </c>
      <c r="C33" s="20" t="str">
        <f t="shared" si="2"/>
        <v/>
      </c>
      <c r="D33" s="29" t="str">
        <f t="shared" si="3"/>
        <v/>
      </c>
      <c r="E33" s="22" t="str">
        <f t="shared" si="4"/>
        <v/>
      </c>
      <c r="F33" s="31"/>
      <c r="G33" s="301"/>
      <c r="H33" s="302"/>
      <c r="I33" s="303"/>
      <c r="J33" s="304"/>
      <c r="K33" s="283"/>
      <c r="L33" s="305"/>
      <c r="M33" s="285"/>
      <c r="N33" s="287"/>
      <c r="O33" s="31"/>
      <c r="P33" s="19" t="str">
        <f t="shared" si="9"/>
        <v/>
      </c>
      <c r="Q33" s="20" t="str">
        <f t="shared" si="5"/>
        <v/>
      </c>
      <c r="R33" s="29" t="str">
        <f t="shared" si="6"/>
        <v/>
      </c>
      <c r="S33" s="22" t="str">
        <f t="shared" si="7"/>
        <v/>
      </c>
      <c r="T33" s="31"/>
      <c r="U33" s="69" t="str">
        <f t="shared" si="8"/>
        <v/>
      </c>
      <c r="V33" s="31"/>
      <c r="X33" s="76" t="str">
        <f t="shared" si="10"/>
        <v/>
      </c>
      <c r="Z33" s="76" t="str">
        <f t="shared" si="11"/>
        <v/>
      </c>
      <c r="AA33" s="76" t="str">
        <f t="shared" si="12"/>
        <v/>
      </c>
      <c r="AC33" s="19" t="str">
        <f>IF($K33="", "", SUMIF('Drinks List'!DH$11:DH$1010, $K33, 'Drinks List'!DG$11:DG$1010))</f>
        <v/>
      </c>
      <c r="AD33" s="21"/>
      <c r="AE33" s="59" t="str">
        <f>IF($K33="", "", SUMIF('Drinks List'!DJ$11:DJ$1010, $K33, 'Drinks List'!DI$11:DI$1010))</f>
        <v/>
      </c>
      <c r="AF33" s="21"/>
      <c r="AG33" s="59" t="str">
        <f>IF($K33="", "", SUMIF('Drinks List'!DL$11:DL$1010, $K33, 'Drinks List'!DK$11:DK$1010))</f>
        <v/>
      </c>
      <c r="AH33" s="21"/>
      <c r="AI33" s="59" t="str">
        <f>IF($K33="", "", SUMIF('Drinks List'!DN$11:DN$1010, $K33, 'Drinks List'!DM$11:DM$1010))</f>
        <v/>
      </c>
      <c r="AJ33" s="21"/>
      <c r="AK33" s="59" t="str">
        <f>IF($K33="", "", SUMIF('Drinks List'!DP$11:DP$1010, $K33, 'Drinks List'!DO$11:DO$1010))</f>
        <v/>
      </c>
      <c r="AL33" s="21"/>
      <c r="AM33" s="59" t="str">
        <f>IF($K33="", "", SUMIF('Drinks List'!DR$11:DR$1010, $K33, 'Drinks List'!DQ$11:DQ$1010))</f>
        <v/>
      </c>
      <c r="AN33" s="21"/>
      <c r="AO33" s="59" t="str">
        <f>IF($K33="", "", SUMIF('Drinks List'!DT$11:DT$1010, $K33, 'Drinks List'!DS$11:DS$1010))</f>
        <v/>
      </c>
      <c r="AP33" s="21"/>
      <c r="AQ33" s="59" t="str">
        <f>IF($K33="", "", SUMIF('Drinks List'!DV$11:DV$1010, $K33, 'Drinks List'!DU$11:DU$1010))</f>
        <v/>
      </c>
      <c r="AR33" s="21"/>
      <c r="AS33" s="59" t="str">
        <f>IF($K33="", "", SUMIF('Drinks List'!DX$11:DX$1010, $K33, 'Drinks List'!DW$11:DW$1010))</f>
        <v/>
      </c>
      <c r="AT33" s="21"/>
      <c r="AU33" s="59" t="str">
        <f>IF($K33="", "", SUMIF('Drinks List'!DZ$11:DZ$1010, $K33, 'Drinks List'!DY$11:DY$1010))</f>
        <v/>
      </c>
      <c r="AV33" s="21"/>
      <c r="AW33" s="59" t="str">
        <f>IF($K33="", "", SUMIF('Drinks List'!EB$11:EB$1010, $K33, 'Drinks List'!EA$11:EA$1010))</f>
        <v/>
      </c>
      <c r="AX33" s="21"/>
      <c r="AY33" s="59" t="str">
        <f>IF($K33="", "", SUMIF('Drinks List'!ED$11:ED$1010, $K33, 'Drinks List'!EC$11:EC$1010))</f>
        <v/>
      </c>
      <c r="AZ33" s="21"/>
      <c r="BA33" s="59" t="str">
        <f>IF($K33="", "", SUMIF('Drinks List'!EF$11:EF$1010, $K33, 'Drinks List'!EE$11:EE$1010))</f>
        <v/>
      </c>
      <c r="BB33" s="21"/>
      <c r="BC33" s="59" t="str">
        <f>IF($K33="", "", SUMIF('Drinks List'!EH$11:EH$1010, $K33, 'Drinks List'!EG$11:EG$1010))</f>
        <v/>
      </c>
      <c r="BD33" s="21"/>
      <c r="BE33" s="59" t="str">
        <f>IF($K33="", "", SUMIF('Drinks List'!EJ$11:EJ$1010, $K33, 'Drinks List'!EI$11:EI$1010))</f>
        <v/>
      </c>
      <c r="BF33" s="21"/>
      <c r="BG33" s="59" t="str">
        <f>IF($K33="", "", SUMIF('Drinks List'!EL$11:EL$1010, $K33, 'Drinks List'!EK$11:EK$1010))</f>
        <v/>
      </c>
      <c r="BH33" s="21"/>
      <c r="BI33" s="59" t="str">
        <f>IF($K33="", "", SUMIF('Drinks List'!EN$11:EN$1010, $K33, 'Drinks List'!EM$11:EM$1010))</f>
        <v/>
      </c>
      <c r="BJ33" s="21"/>
      <c r="BK33" s="59" t="str">
        <f>IF($K33="", "", SUMIF('Drinks List'!EP$11:EP$1010, $K33, 'Drinks List'!EO$11:EO$1010))</f>
        <v/>
      </c>
      <c r="BL33" s="21"/>
      <c r="BM33" s="59" t="str">
        <f>IF($K33="", "", SUMIF('Drinks List'!ER$11:ER$1010, $K33, 'Drinks List'!EQ$11:EQ$1010))</f>
        <v/>
      </c>
      <c r="BN33" s="21"/>
      <c r="BO33" s="65" t="str">
        <f>IF($K33="", "", SUMIF('Drinks List'!ET$11:ET$1010, $K33, 'Drinks List'!ES$11:ES$1010))</f>
        <v/>
      </c>
      <c r="BQ33" s="120" t="str">
        <f t="shared" si="13"/>
        <v/>
      </c>
      <c r="BR33" s="62" t="str">
        <f t="shared" si="14"/>
        <v/>
      </c>
      <c r="BS33" s="76" t="str">
        <f>IF(BQ33="", "", COUNTIF(BQ$11:BQ$1010, "&gt;"&amp;BQ33)+1+COUNTIF(BQ$11:BQ33, BQ33)-1)</f>
        <v/>
      </c>
      <c r="BT33" s="76" t="str">
        <f>IF(BR33="", "", COUNTIF(BR$11:BR$1010, "&lt;"&amp;BR33)+1+COUNTIF(BR$11:BR33, BR33)-1)</f>
        <v/>
      </c>
      <c r="BV33" s="76" t="str">
        <f t="shared" si="15"/>
        <v/>
      </c>
      <c r="BW33" s="124" t="str">
        <f t="shared" si="16"/>
        <v/>
      </c>
      <c r="BX33" s="115" t="str">
        <f t="shared" si="17"/>
        <v/>
      </c>
      <c r="BY33" s="125" t="str">
        <f t="shared" si="18"/>
        <v/>
      </c>
      <c r="CA33" s="106" t="str">
        <f t="shared" si="19"/>
        <v/>
      </c>
      <c r="CB33" s="22" t="str">
        <f t="shared" si="20"/>
        <v/>
      </c>
      <c r="CD33" s="76" t="str">
        <f>IF($J33="", "", IF($BV33=0, "", COUNTIF($J$11:$J$1010, "&lt;"&amp;$J33)+1+COUNTIF($J$11:$J33, $J33)-1))</f>
        <v/>
      </c>
    </row>
    <row r="34" spans="1:82" x14ac:dyDescent="0.25">
      <c r="A34" s="31"/>
      <c r="B34" s="19" t="str">
        <f t="shared" si="1"/>
        <v/>
      </c>
      <c r="C34" s="20" t="str">
        <f t="shared" si="2"/>
        <v/>
      </c>
      <c r="D34" s="29" t="str">
        <f t="shared" si="3"/>
        <v/>
      </c>
      <c r="E34" s="22" t="str">
        <f t="shared" si="4"/>
        <v/>
      </c>
      <c r="F34" s="31"/>
      <c r="G34" s="301"/>
      <c r="H34" s="302"/>
      <c r="I34" s="303"/>
      <c r="J34" s="304"/>
      <c r="K34" s="283"/>
      <c r="L34" s="305"/>
      <c r="M34" s="285"/>
      <c r="N34" s="287"/>
      <c r="O34" s="31"/>
      <c r="P34" s="19" t="str">
        <f t="shared" si="9"/>
        <v/>
      </c>
      <c r="Q34" s="20" t="str">
        <f t="shared" si="5"/>
        <v/>
      </c>
      <c r="R34" s="29" t="str">
        <f t="shared" si="6"/>
        <v/>
      </c>
      <c r="S34" s="22" t="str">
        <f t="shared" si="7"/>
        <v/>
      </c>
      <c r="T34" s="31"/>
      <c r="U34" s="69" t="str">
        <f t="shared" si="8"/>
        <v/>
      </c>
      <c r="V34" s="31"/>
      <c r="X34" s="76" t="str">
        <f t="shared" si="10"/>
        <v/>
      </c>
      <c r="Z34" s="76" t="str">
        <f t="shared" si="11"/>
        <v/>
      </c>
      <c r="AA34" s="76" t="str">
        <f t="shared" si="12"/>
        <v/>
      </c>
      <c r="AC34" s="19" t="str">
        <f>IF($K34="", "", SUMIF('Drinks List'!DH$11:DH$1010, $K34, 'Drinks List'!DG$11:DG$1010))</f>
        <v/>
      </c>
      <c r="AD34" s="21"/>
      <c r="AE34" s="59" t="str">
        <f>IF($K34="", "", SUMIF('Drinks List'!DJ$11:DJ$1010, $K34, 'Drinks List'!DI$11:DI$1010))</f>
        <v/>
      </c>
      <c r="AF34" s="21"/>
      <c r="AG34" s="59" t="str">
        <f>IF($K34="", "", SUMIF('Drinks List'!DL$11:DL$1010, $K34, 'Drinks List'!DK$11:DK$1010))</f>
        <v/>
      </c>
      <c r="AH34" s="21"/>
      <c r="AI34" s="59" t="str">
        <f>IF($K34="", "", SUMIF('Drinks List'!DN$11:DN$1010, $K34, 'Drinks List'!DM$11:DM$1010))</f>
        <v/>
      </c>
      <c r="AJ34" s="21"/>
      <c r="AK34" s="59" t="str">
        <f>IF($K34="", "", SUMIF('Drinks List'!DP$11:DP$1010, $K34, 'Drinks List'!DO$11:DO$1010))</f>
        <v/>
      </c>
      <c r="AL34" s="21"/>
      <c r="AM34" s="59" t="str">
        <f>IF($K34="", "", SUMIF('Drinks List'!DR$11:DR$1010, $K34, 'Drinks List'!DQ$11:DQ$1010))</f>
        <v/>
      </c>
      <c r="AN34" s="21"/>
      <c r="AO34" s="59" t="str">
        <f>IF($K34="", "", SUMIF('Drinks List'!DT$11:DT$1010, $K34, 'Drinks List'!DS$11:DS$1010))</f>
        <v/>
      </c>
      <c r="AP34" s="21"/>
      <c r="AQ34" s="59" t="str">
        <f>IF($K34="", "", SUMIF('Drinks List'!DV$11:DV$1010, $K34, 'Drinks List'!DU$11:DU$1010))</f>
        <v/>
      </c>
      <c r="AR34" s="21"/>
      <c r="AS34" s="59" t="str">
        <f>IF($K34="", "", SUMIF('Drinks List'!DX$11:DX$1010, $K34, 'Drinks List'!DW$11:DW$1010))</f>
        <v/>
      </c>
      <c r="AT34" s="21"/>
      <c r="AU34" s="59" t="str">
        <f>IF($K34="", "", SUMIF('Drinks List'!DZ$11:DZ$1010, $K34, 'Drinks List'!DY$11:DY$1010))</f>
        <v/>
      </c>
      <c r="AV34" s="21"/>
      <c r="AW34" s="59" t="str">
        <f>IF($K34="", "", SUMIF('Drinks List'!EB$11:EB$1010, $K34, 'Drinks List'!EA$11:EA$1010))</f>
        <v/>
      </c>
      <c r="AX34" s="21"/>
      <c r="AY34" s="59" t="str">
        <f>IF($K34="", "", SUMIF('Drinks List'!ED$11:ED$1010, $K34, 'Drinks List'!EC$11:EC$1010))</f>
        <v/>
      </c>
      <c r="AZ34" s="21"/>
      <c r="BA34" s="59" t="str">
        <f>IF($K34="", "", SUMIF('Drinks List'!EF$11:EF$1010, $K34, 'Drinks List'!EE$11:EE$1010))</f>
        <v/>
      </c>
      <c r="BB34" s="21"/>
      <c r="BC34" s="59" t="str">
        <f>IF($K34="", "", SUMIF('Drinks List'!EH$11:EH$1010, $K34, 'Drinks List'!EG$11:EG$1010))</f>
        <v/>
      </c>
      <c r="BD34" s="21"/>
      <c r="BE34" s="59" t="str">
        <f>IF($K34="", "", SUMIF('Drinks List'!EJ$11:EJ$1010, $K34, 'Drinks List'!EI$11:EI$1010))</f>
        <v/>
      </c>
      <c r="BF34" s="21"/>
      <c r="BG34" s="59" t="str">
        <f>IF($K34="", "", SUMIF('Drinks List'!EL$11:EL$1010, $K34, 'Drinks List'!EK$11:EK$1010))</f>
        <v/>
      </c>
      <c r="BH34" s="21"/>
      <c r="BI34" s="59" t="str">
        <f>IF($K34="", "", SUMIF('Drinks List'!EN$11:EN$1010, $K34, 'Drinks List'!EM$11:EM$1010))</f>
        <v/>
      </c>
      <c r="BJ34" s="21"/>
      <c r="BK34" s="59" t="str">
        <f>IF($K34="", "", SUMIF('Drinks List'!EP$11:EP$1010, $K34, 'Drinks List'!EO$11:EO$1010))</f>
        <v/>
      </c>
      <c r="BL34" s="21"/>
      <c r="BM34" s="59" t="str">
        <f>IF($K34="", "", SUMIF('Drinks List'!ER$11:ER$1010, $K34, 'Drinks List'!EQ$11:EQ$1010))</f>
        <v/>
      </c>
      <c r="BN34" s="21"/>
      <c r="BO34" s="65" t="str">
        <f>IF($K34="", "", SUMIF('Drinks List'!ET$11:ET$1010, $K34, 'Drinks List'!ES$11:ES$1010))</f>
        <v/>
      </c>
      <c r="BQ34" s="120" t="str">
        <f t="shared" si="13"/>
        <v/>
      </c>
      <c r="BR34" s="62" t="str">
        <f t="shared" si="14"/>
        <v/>
      </c>
      <c r="BS34" s="76" t="str">
        <f>IF(BQ34="", "", COUNTIF(BQ$11:BQ$1010, "&gt;"&amp;BQ34)+1+COUNTIF(BQ$11:BQ34, BQ34)-1)</f>
        <v/>
      </c>
      <c r="BT34" s="76" t="str">
        <f>IF(BR34="", "", COUNTIF(BR$11:BR$1010, "&lt;"&amp;BR34)+1+COUNTIF(BR$11:BR34, BR34)-1)</f>
        <v/>
      </c>
      <c r="BV34" s="76" t="str">
        <f t="shared" si="15"/>
        <v/>
      </c>
      <c r="BW34" s="124" t="str">
        <f t="shared" si="16"/>
        <v/>
      </c>
      <c r="BX34" s="115" t="str">
        <f t="shared" si="17"/>
        <v/>
      </c>
      <c r="BY34" s="125" t="str">
        <f t="shared" si="18"/>
        <v/>
      </c>
      <c r="CA34" s="106" t="str">
        <f t="shared" si="19"/>
        <v/>
      </c>
      <c r="CB34" s="22" t="str">
        <f t="shared" si="20"/>
        <v/>
      </c>
      <c r="CD34" s="76" t="str">
        <f>IF($J34="", "", IF($BV34=0, "", COUNTIF($J$11:$J$1010, "&lt;"&amp;$J34)+1+COUNTIF($J$11:$J34, $J34)-1))</f>
        <v/>
      </c>
    </row>
    <row r="35" spans="1:82" x14ac:dyDescent="0.25">
      <c r="A35" s="31"/>
      <c r="B35" s="19" t="str">
        <f t="shared" si="1"/>
        <v/>
      </c>
      <c r="C35" s="20" t="str">
        <f t="shared" si="2"/>
        <v/>
      </c>
      <c r="D35" s="29" t="str">
        <f t="shared" si="3"/>
        <v/>
      </c>
      <c r="E35" s="22" t="str">
        <f t="shared" si="4"/>
        <v/>
      </c>
      <c r="F35" s="31"/>
      <c r="G35" s="301"/>
      <c r="H35" s="302"/>
      <c r="I35" s="303"/>
      <c r="J35" s="304"/>
      <c r="K35" s="283"/>
      <c r="L35" s="305"/>
      <c r="M35" s="285"/>
      <c r="N35" s="287"/>
      <c r="O35" s="31"/>
      <c r="P35" s="19" t="str">
        <f t="shared" si="9"/>
        <v/>
      </c>
      <c r="Q35" s="20" t="str">
        <f t="shared" si="5"/>
        <v/>
      </c>
      <c r="R35" s="29" t="str">
        <f t="shared" si="6"/>
        <v/>
      </c>
      <c r="S35" s="22" t="str">
        <f t="shared" si="7"/>
        <v/>
      </c>
      <c r="T35" s="31"/>
      <c r="U35" s="69" t="str">
        <f t="shared" si="8"/>
        <v/>
      </c>
      <c r="V35" s="31"/>
      <c r="X35" s="76" t="str">
        <f t="shared" si="10"/>
        <v/>
      </c>
      <c r="Z35" s="76" t="str">
        <f t="shared" si="11"/>
        <v/>
      </c>
      <c r="AA35" s="76" t="str">
        <f t="shared" si="12"/>
        <v/>
      </c>
      <c r="AC35" s="19" t="str">
        <f>IF($K35="", "", SUMIF('Drinks List'!DH$11:DH$1010, $K35, 'Drinks List'!DG$11:DG$1010))</f>
        <v/>
      </c>
      <c r="AD35" s="21"/>
      <c r="AE35" s="59" t="str">
        <f>IF($K35="", "", SUMIF('Drinks List'!DJ$11:DJ$1010, $K35, 'Drinks List'!DI$11:DI$1010))</f>
        <v/>
      </c>
      <c r="AF35" s="21"/>
      <c r="AG35" s="59" t="str">
        <f>IF($K35="", "", SUMIF('Drinks List'!DL$11:DL$1010, $K35, 'Drinks List'!DK$11:DK$1010))</f>
        <v/>
      </c>
      <c r="AH35" s="21"/>
      <c r="AI35" s="59" t="str">
        <f>IF($K35="", "", SUMIF('Drinks List'!DN$11:DN$1010, $K35, 'Drinks List'!DM$11:DM$1010))</f>
        <v/>
      </c>
      <c r="AJ35" s="21"/>
      <c r="AK35" s="59" t="str">
        <f>IF($K35="", "", SUMIF('Drinks List'!DP$11:DP$1010, $K35, 'Drinks List'!DO$11:DO$1010))</f>
        <v/>
      </c>
      <c r="AL35" s="21"/>
      <c r="AM35" s="59" t="str">
        <f>IF($K35="", "", SUMIF('Drinks List'!DR$11:DR$1010, $K35, 'Drinks List'!DQ$11:DQ$1010))</f>
        <v/>
      </c>
      <c r="AN35" s="21"/>
      <c r="AO35" s="59" t="str">
        <f>IF($K35="", "", SUMIF('Drinks List'!DT$11:DT$1010, $K35, 'Drinks List'!DS$11:DS$1010))</f>
        <v/>
      </c>
      <c r="AP35" s="21"/>
      <c r="AQ35" s="59" t="str">
        <f>IF($K35="", "", SUMIF('Drinks List'!DV$11:DV$1010, $K35, 'Drinks List'!DU$11:DU$1010))</f>
        <v/>
      </c>
      <c r="AR35" s="21"/>
      <c r="AS35" s="59" t="str">
        <f>IF($K35="", "", SUMIF('Drinks List'!DX$11:DX$1010, $K35, 'Drinks List'!DW$11:DW$1010))</f>
        <v/>
      </c>
      <c r="AT35" s="21"/>
      <c r="AU35" s="59" t="str">
        <f>IF($K35="", "", SUMIF('Drinks List'!DZ$11:DZ$1010, $K35, 'Drinks List'!DY$11:DY$1010))</f>
        <v/>
      </c>
      <c r="AV35" s="21"/>
      <c r="AW35" s="59" t="str">
        <f>IF($K35="", "", SUMIF('Drinks List'!EB$11:EB$1010, $K35, 'Drinks List'!EA$11:EA$1010))</f>
        <v/>
      </c>
      <c r="AX35" s="21"/>
      <c r="AY35" s="59" t="str">
        <f>IF($K35="", "", SUMIF('Drinks List'!ED$11:ED$1010, $K35, 'Drinks List'!EC$11:EC$1010))</f>
        <v/>
      </c>
      <c r="AZ35" s="21"/>
      <c r="BA35" s="59" t="str">
        <f>IF($K35="", "", SUMIF('Drinks List'!EF$11:EF$1010, $K35, 'Drinks List'!EE$11:EE$1010))</f>
        <v/>
      </c>
      <c r="BB35" s="21"/>
      <c r="BC35" s="59" t="str">
        <f>IF($K35="", "", SUMIF('Drinks List'!EH$11:EH$1010, $K35, 'Drinks List'!EG$11:EG$1010))</f>
        <v/>
      </c>
      <c r="BD35" s="21"/>
      <c r="BE35" s="59" t="str">
        <f>IF($K35="", "", SUMIF('Drinks List'!EJ$11:EJ$1010, $K35, 'Drinks List'!EI$11:EI$1010))</f>
        <v/>
      </c>
      <c r="BF35" s="21"/>
      <c r="BG35" s="59" t="str">
        <f>IF($K35="", "", SUMIF('Drinks List'!EL$11:EL$1010, $K35, 'Drinks List'!EK$11:EK$1010))</f>
        <v/>
      </c>
      <c r="BH35" s="21"/>
      <c r="BI35" s="59" t="str">
        <f>IF($K35="", "", SUMIF('Drinks List'!EN$11:EN$1010, $K35, 'Drinks List'!EM$11:EM$1010))</f>
        <v/>
      </c>
      <c r="BJ35" s="21"/>
      <c r="BK35" s="59" t="str">
        <f>IF($K35="", "", SUMIF('Drinks List'!EP$11:EP$1010, $K35, 'Drinks List'!EO$11:EO$1010))</f>
        <v/>
      </c>
      <c r="BL35" s="21"/>
      <c r="BM35" s="59" t="str">
        <f>IF($K35="", "", SUMIF('Drinks List'!ER$11:ER$1010, $K35, 'Drinks List'!EQ$11:EQ$1010))</f>
        <v/>
      </c>
      <c r="BN35" s="21"/>
      <c r="BO35" s="65" t="str">
        <f>IF($K35="", "", SUMIF('Drinks List'!ET$11:ET$1010, $K35, 'Drinks List'!ES$11:ES$1010))</f>
        <v/>
      </c>
      <c r="BQ35" s="120" t="str">
        <f t="shared" si="13"/>
        <v/>
      </c>
      <c r="BR35" s="62" t="str">
        <f t="shared" si="14"/>
        <v/>
      </c>
      <c r="BS35" s="76" t="str">
        <f>IF(BQ35="", "", COUNTIF(BQ$11:BQ$1010, "&gt;"&amp;BQ35)+1+COUNTIF(BQ$11:BQ35, BQ35)-1)</f>
        <v/>
      </c>
      <c r="BT35" s="76" t="str">
        <f>IF(BR35="", "", COUNTIF(BR$11:BR$1010, "&lt;"&amp;BR35)+1+COUNTIF(BR$11:BR35, BR35)-1)</f>
        <v/>
      </c>
      <c r="BV35" s="76" t="str">
        <f t="shared" si="15"/>
        <v/>
      </c>
      <c r="BW35" s="124" t="str">
        <f t="shared" si="16"/>
        <v/>
      </c>
      <c r="BX35" s="115" t="str">
        <f t="shared" si="17"/>
        <v/>
      </c>
      <c r="BY35" s="125" t="str">
        <f t="shared" si="18"/>
        <v/>
      </c>
      <c r="CA35" s="106" t="str">
        <f t="shared" si="19"/>
        <v/>
      </c>
      <c r="CB35" s="22" t="str">
        <f t="shared" si="20"/>
        <v/>
      </c>
      <c r="CD35" s="76" t="str">
        <f>IF($J35="", "", IF($BV35=0, "", COUNTIF($J$11:$J$1010, "&lt;"&amp;$J35)+1+COUNTIF($J$11:$J35, $J35)-1))</f>
        <v/>
      </c>
    </row>
    <row r="36" spans="1:82" x14ac:dyDescent="0.25">
      <c r="A36" s="31"/>
      <c r="B36" s="19" t="str">
        <f t="shared" si="1"/>
        <v/>
      </c>
      <c r="C36" s="20" t="str">
        <f t="shared" si="2"/>
        <v/>
      </c>
      <c r="D36" s="29" t="str">
        <f t="shared" si="3"/>
        <v/>
      </c>
      <c r="E36" s="22" t="str">
        <f t="shared" si="4"/>
        <v/>
      </c>
      <c r="F36" s="31"/>
      <c r="G36" s="301"/>
      <c r="H36" s="302"/>
      <c r="I36" s="303"/>
      <c r="J36" s="304"/>
      <c r="K36" s="283"/>
      <c r="L36" s="305"/>
      <c r="M36" s="285"/>
      <c r="N36" s="287"/>
      <c r="O36" s="31"/>
      <c r="P36" s="19" t="str">
        <f t="shared" si="9"/>
        <v/>
      </c>
      <c r="Q36" s="20" t="str">
        <f t="shared" si="5"/>
        <v/>
      </c>
      <c r="R36" s="29" t="str">
        <f t="shared" si="6"/>
        <v/>
      </c>
      <c r="S36" s="22" t="str">
        <f t="shared" si="7"/>
        <v/>
      </c>
      <c r="T36" s="31"/>
      <c r="U36" s="69" t="str">
        <f t="shared" si="8"/>
        <v/>
      </c>
      <c r="V36" s="31"/>
      <c r="X36" s="76" t="str">
        <f t="shared" si="10"/>
        <v/>
      </c>
      <c r="Z36" s="76" t="str">
        <f t="shared" si="11"/>
        <v/>
      </c>
      <c r="AA36" s="76" t="str">
        <f t="shared" si="12"/>
        <v/>
      </c>
      <c r="AC36" s="19" t="str">
        <f>IF($K36="", "", SUMIF('Drinks List'!DH$11:DH$1010, $K36, 'Drinks List'!DG$11:DG$1010))</f>
        <v/>
      </c>
      <c r="AD36" s="21"/>
      <c r="AE36" s="59" t="str">
        <f>IF($K36="", "", SUMIF('Drinks List'!DJ$11:DJ$1010, $K36, 'Drinks List'!DI$11:DI$1010))</f>
        <v/>
      </c>
      <c r="AF36" s="21"/>
      <c r="AG36" s="59" t="str">
        <f>IF($K36="", "", SUMIF('Drinks List'!DL$11:DL$1010, $K36, 'Drinks List'!DK$11:DK$1010))</f>
        <v/>
      </c>
      <c r="AH36" s="21"/>
      <c r="AI36" s="59" t="str">
        <f>IF($K36="", "", SUMIF('Drinks List'!DN$11:DN$1010, $K36, 'Drinks List'!DM$11:DM$1010))</f>
        <v/>
      </c>
      <c r="AJ36" s="21"/>
      <c r="AK36" s="59" t="str">
        <f>IF($K36="", "", SUMIF('Drinks List'!DP$11:DP$1010, $K36, 'Drinks List'!DO$11:DO$1010))</f>
        <v/>
      </c>
      <c r="AL36" s="21"/>
      <c r="AM36" s="59" t="str">
        <f>IF($K36="", "", SUMIF('Drinks List'!DR$11:DR$1010, $K36, 'Drinks List'!DQ$11:DQ$1010))</f>
        <v/>
      </c>
      <c r="AN36" s="21"/>
      <c r="AO36" s="59" t="str">
        <f>IF($K36="", "", SUMIF('Drinks List'!DT$11:DT$1010, $K36, 'Drinks List'!DS$11:DS$1010))</f>
        <v/>
      </c>
      <c r="AP36" s="21"/>
      <c r="AQ36" s="59" t="str">
        <f>IF($K36="", "", SUMIF('Drinks List'!DV$11:DV$1010, $K36, 'Drinks List'!DU$11:DU$1010))</f>
        <v/>
      </c>
      <c r="AR36" s="21"/>
      <c r="AS36" s="59" t="str">
        <f>IF($K36="", "", SUMIF('Drinks List'!DX$11:DX$1010, $K36, 'Drinks List'!DW$11:DW$1010))</f>
        <v/>
      </c>
      <c r="AT36" s="21"/>
      <c r="AU36" s="59" t="str">
        <f>IF($K36="", "", SUMIF('Drinks List'!DZ$11:DZ$1010, $K36, 'Drinks List'!DY$11:DY$1010))</f>
        <v/>
      </c>
      <c r="AV36" s="21"/>
      <c r="AW36" s="59" t="str">
        <f>IF($K36="", "", SUMIF('Drinks List'!EB$11:EB$1010, $K36, 'Drinks List'!EA$11:EA$1010))</f>
        <v/>
      </c>
      <c r="AX36" s="21"/>
      <c r="AY36" s="59" t="str">
        <f>IF($K36="", "", SUMIF('Drinks List'!ED$11:ED$1010, $K36, 'Drinks List'!EC$11:EC$1010))</f>
        <v/>
      </c>
      <c r="AZ36" s="21"/>
      <c r="BA36" s="59" t="str">
        <f>IF($K36="", "", SUMIF('Drinks List'!EF$11:EF$1010, $K36, 'Drinks List'!EE$11:EE$1010))</f>
        <v/>
      </c>
      <c r="BB36" s="21"/>
      <c r="BC36" s="59" t="str">
        <f>IF($K36="", "", SUMIF('Drinks List'!EH$11:EH$1010, $K36, 'Drinks List'!EG$11:EG$1010))</f>
        <v/>
      </c>
      <c r="BD36" s="21"/>
      <c r="BE36" s="59" t="str">
        <f>IF($K36="", "", SUMIF('Drinks List'!EJ$11:EJ$1010, $K36, 'Drinks List'!EI$11:EI$1010))</f>
        <v/>
      </c>
      <c r="BF36" s="21"/>
      <c r="BG36" s="59" t="str">
        <f>IF($K36="", "", SUMIF('Drinks List'!EL$11:EL$1010, $K36, 'Drinks List'!EK$11:EK$1010))</f>
        <v/>
      </c>
      <c r="BH36" s="21"/>
      <c r="BI36" s="59" t="str">
        <f>IF($K36="", "", SUMIF('Drinks List'!EN$11:EN$1010, $K36, 'Drinks List'!EM$11:EM$1010))</f>
        <v/>
      </c>
      <c r="BJ36" s="21"/>
      <c r="BK36" s="59" t="str">
        <f>IF($K36="", "", SUMIF('Drinks List'!EP$11:EP$1010, $K36, 'Drinks List'!EO$11:EO$1010))</f>
        <v/>
      </c>
      <c r="BL36" s="21"/>
      <c r="BM36" s="59" t="str">
        <f>IF($K36="", "", SUMIF('Drinks List'!ER$11:ER$1010, $K36, 'Drinks List'!EQ$11:EQ$1010))</f>
        <v/>
      </c>
      <c r="BN36" s="21"/>
      <c r="BO36" s="65" t="str">
        <f>IF($K36="", "", SUMIF('Drinks List'!ET$11:ET$1010, $K36, 'Drinks List'!ES$11:ES$1010))</f>
        <v/>
      </c>
      <c r="BQ36" s="120" t="str">
        <f t="shared" si="13"/>
        <v/>
      </c>
      <c r="BR36" s="62" t="str">
        <f t="shared" si="14"/>
        <v/>
      </c>
      <c r="BS36" s="76" t="str">
        <f>IF(BQ36="", "", COUNTIF(BQ$11:BQ$1010, "&gt;"&amp;BQ36)+1+COUNTIF(BQ$11:BQ36, BQ36)-1)</f>
        <v/>
      </c>
      <c r="BT36" s="76" t="str">
        <f>IF(BR36="", "", COUNTIF(BR$11:BR$1010, "&lt;"&amp;BR36)+1+COUNTIF(BR$11:BR36, BR36)-1)</f>
        <v/>
      </c>
      <c r="BV36" s="76" t="str">
        <f t="shared" si="15"/>
        <v/>
      </c>
      <c r="BW36" s="124" t="str">
        <f t="shared" si="16"/>
        <v/>
      </c>
      <c r="BX36" s="115" t="str">
        <f t="shared" si="17"/>
        <v/>
      </c>
      <c r="BY36" s="125" t="str">
        <f t="shared" si="18"/>
        <v/>
      </c>
      <c r="CA36" s="106" t="str">
        <f t="shared" si="19"/>
        <v/>
      </c>
      <c r="CB36" s="22" t="str">
        <f t="shared" si="20"/>
        <v/>
      </c>
      <c r="CD36" s="76" t="str">
        <f>IF($J36="", "", IF($BV36=0, "", COUNTIF($J$11:$J$1010, "&lt;"&amp;$J36)+1+COUNTIF($J$11:$J36, $J36)-1))</f>
        <v/>
      </c>
    </row>
    <row r="37" spans="1:82" x14ac:dyDescent="0.25">
      <c r="A37" s="31"/>
      <c r="B37" s="19" t="str">
        <f t="shared" si="1"/>
        <v/>
      </c>
      <c r="C37" s="20" t="str">
        <f t="shared" si="2"/>
        <v/>
      </c>
      <c r="D37" s="29" t="str">
        <f t="shared" si="3"/>
        <v/>
      </c>
      <c r="E37" s="22" t="str">
        <f t="shared" si="4"/>
        <v/>
      </c>
      <c r="F37" s="31"/>
      <c r="G37" s="301"/>
      <c r="H37" s="302"/>
      <c r="I37" s="303"/>
      <c r="J37" s="304"/>
      <c r="K37" s="283"/>
      <c r="L37" s="305"/>
      <c r="M37" s="285"/>
      <c r="N37" s="287"/>
      <c r="O37" s="31"/>
      <c r="P37" s="19" t="str">
        <f t="shared" si="9"/>
        <v/>
      </c>
      <c r="Q37" s="20" t="str">
        <f t="shared" si="5"/>
        <v/>
      </c>
      <c r="R37" s="29" t="str">
        <f t="shared" si="6"/>
        <v/>
      </c>
      <c r="S37" s="22" t="str">
        <f t="shared" si="7"/>
        <v/>
      </c>
      <c r="T37" s="31"/>
      <c r="U37" s="69" t="str">
        <f t="shared" si="8"/>
        <v/>
      </c>
      <c r="V37" s="31"/>
      <c r="X37" s="76" t="str">
        <f t="shared" si="10"/>
        <v/>
      </c>
      <c r="Z37" s="76" t="str">
        <f t="shared" si="11"/>
        <v/>
      </c>
      <c r="AA37" s="76" t="str">
        <f t="shared" si="12"/>
        <v/>
      </c>
      <c r="AC37" s="19" t="str">
        <f>IF($K37="", "", SUMIF('Drinks List'!DH$11:DH$1010, $K37, 'Drinks List'!DG$11:DG$1010))</f>
        <v/>
      </c>
      <c r="AD37" s="21"/>
      <c r="AE37" s="59" t="str">
        <f>IF($K37="", "", SUMIF('Drinks List'!DJ$11:DJ$1010, $K37, 'Drinks List'!DI$11:DI$1010))</f>
        <v/>
      </c>
      <c r="AF37" s="21"/>
      <c r="AG37" s="59" t="str">
        <f>IF($K37="", "", SUMIF('Drinks List'!DL$11:DL$1010, $K37, 'Drinks List'!DK$11:DK$1010))</f>
        <v/>
      </c>
      <c r="AH37" s="21"/>
      <c r="AI37" s="59" t="str">
        <f>IF($K37="", "", SUMIF('Drinks List'!DN$11:DN$1010, $K37, 'Drinks List'!DM$11:DM$1010))</f>
        <v/>
      </c>
      <c r="AJ37" s="21"/>
      <c r="AK37" s="59" t="str">
        <f>IF($K37="", "", SUMIF('Drinks List'!DP$11:DP$1010, $K37, 'Drinks List'!DO$11:DO$1010))</f>
        <v/>
      </c>
      <c r="AL37" s="21"/>
      <c r="AM37" s="59" t="str">
        <f>IF($K37="", "", SUMIF('Drinks List'!DR$11:DR$1010, $K37, 'Drinks List'!DQ$11:DQ$1010))</f>
        <v/>
      </c>
      <c r="AN37" s="21"/>
      <c r="AO37" s="59" t="str">
        <f>IF($K37="", "", SUMIF('Drinks List'!DT$11:DT$1010, $K37, 'Drinks List'!DS$11:DS$1010))</f>
        <v/>
      </c>
      <c r="AP37" s="21"/>
      <c r="AQ37" s="59" t="str">
        <f>IF($K37="", "", SUMIF('Drinks List'!DV$11:DV$1010, $K37, 'Drinks List'!DU$11:DU$1010))</f>
        <v/>
      </c>
      <c r="AR37" s="21"/>
      <c r="AS37" s="59" t="str">
        <f>IF($K37="", "", SUMIF('Drinks List'!DX$11:DX$1010, $K37, 'Drinks List'!DW$11:DW$1010))</f>
        <v/>
      </c>
      <c r="AT37" s="21"/>
      <c r="AU37" s="59" t="str">
        <f>IF($K37="", "", SUMIF('Drinks List'!DZ$11:DZ$1010, $K37, 'Drinks List'!DY$11:DY$1010))</f>
        <v/>
      </c>
      <c r="AV37" s="21"/>
      <c r="AW37" s="59" t="str">
        <f>IF($K37="", "", SUMIF('Drinks List'!EB$11:EB$1010, $K37, 'Drinks List'!EA$11:EA$1010))</f>
        <v/>
      </c>
      <c r="AX37" s="21"/>
      <c r="AY37" s="59" t="str">
        <f>IF($K37="", "", SUMIF('Drinks List'!ED$11:ED$1010, $K37, 'Drinks List'!EC$11:EC$1010))</f>
        <v/>
      </c>
      <c r="AZ37" s="21"/>
      <c r="BA37" s="59" t="str">
        <f>IF($K37="", "", SUMIF('Drinks List'!EF$11:EF$1010, $K37, 'Drinks List'!EE$11:EE$1010))</f>
        <v/>
      </c>
      <c r="BB37" s="21"/>
      <c r="BC37" s="59" t="str">
        <f>IF($K37="", "", SUMIF('Drinks List'!EH$11:EH$1010, $K37, 'Drinks List'!EG$11:EG$1010))</f>
        <v/>
      </c>
      <c r="BD37" s="21"/>
      <c r="BE37" s="59" t="str">
        <f>IF($K37="", "", SUMIF('Drinks List'!EJ$11:EJ$1010, $K37, 'Drinks List'!EI$11:EI$1010))</f>
        <v/>
      </c>
      <c r="BF37" s="21"/>
      <c r="BG37" s="59" t="str">
        <f>IF($K37="", "", SUMIF('Drinks List'!EL$11:EL$1010, $K37, 'Drinks List'!EK$11:EK$1010))</f>
        <v/>
      </c>
      <c r="BH37" s="21"/>
      <c r="BI37" s="59" t="str">
        <f>IF($K37="", "", SUMIF('Drinks List'!EN$11:EN$1010, $K37, 'Drinks List'!EM$11:EM$1010))</f>
        <v/>
      </c>
      <c r="BJ37" s="21"/>
      <c r="BK37" s="59" t="str">
        <f>IF($K37="", "", SUMIF('Drinks List'!EP$11:EP$1010, $K37, 'Drinks List'!EO$11:EO$1010))</f>
        <v/>
      </c>
      <c r="BL37" s="21"/>
      <c r="BM37" s="59" t="str">
        <f>IF($K37="", "", SUMIF('Drinks List'!ER$11:ER$1010, $K37, 'Drinks List'!EQ$11:EQ$1010))</f>
        <v/>
      </c>
      <c r="BN37" s="21"/>
      <c r="BO37" s="65" t="str">
        <f>IF($K37="", "", SUMIF('Drinks List'!ET$11:ET$1010, $K37, 'Drinks List'!ES$11:ES$1010))</f>
        <v/>
      </c>
      <c r="BQ37" s="120" t="str">
        <f t="shared" si="13"/>
        <v/>
      </c>
      <c r="BR37" s="62" t="str">
        <f t="shared" si="14"/>
        <v/>
      </c>
      <c r="BS37" s="76" t="str">
        <f>IF(BQ37="", "", COUNTIF(BQ$11:BQ$1010, "&gt;"&amp;BQ37)+1+COUNTIF(BQ$11:BQ37, BQ37)-1)</f>
        <v/>
      </c>
      <c r="BT37" s="76" t="str">
        <f>IF(BR37="", "", COUNTIF(BR$11:BR$1010, "&lt;"&amp;BR37)+1+COUNTIF(BR$11:BR37, BR37)-1)</f>
        <v/>
      </c>
      <c r="BV37" s="76" t="str">
        <f t="shared" si="15"/>
        <v/>
      </c>
      <c r="BW37" s="124" t="str">
        <f t="shared" si="16"/>
        <v/>
      </c>
      <c r="BX37" s="115" t="str">
        <f t="shared" si="17"/>
        <v/>
      </c>
      <c r="BY37" s="125" t="str">
        <f t="shared" si="18"/>
        <v/>
      </c>
      <c r="CA37" s="106" t="str">
        <f t="shared" si="19"/>
        <v/>
      </c>
      <c r="CB37" s="22" t="str">
        <f t="shared" si="20"/>
        <v/>
      </c>
      <c r="CD37" s="76" t="str">
        <f>IF($J37="", "", IF($BV37=0, "", COUNTIF($J$11:$J$1010, "&lt;"&amp;$J37)+1+COUNTIF($J$11:$J37, $J37)-1))</f>
        <v/>
      </c>
    </row>
    <row r="38" spans="1:82" x14ac:dyDescent="0.25">
      <c r="A38" s="31"/>
      <c r="B38" s="19" t="str">
        <f t="shared" si="1"/>
        <v/>
      </c>
      <c r="C38" s="20" t="str">
        <f t="shared" si="2"/>
        <v/>
      </c>
      <c r="D38" s="29" t="str">
        <f t="shared" si="3"/>
        <v/>
      </c>
      <c r="E38" s="22" t="str">
        <f t="shared" si="4"/>
        <v/>
      </c>
      <c r="F38" s="31"/>
      <c r="G38" s="301"/>
      <c r="H38" s="302"/>
      <c r="I38" s="303"/>
      <c r="J38" s="304"/>
      <c r="K38" s="283"/>
      <c r="L38" s="305"/>
      <c r="M38" s="285"/>
      <c r="N38" s="287"/>
      <c r="O38" s="31"/>
      <c r="P38" s="19" t="str">
        <f t="shared" si="9"/>
        <v/>
      </c>
      <c r="Q38" s="20" t="str">
        <f t="shared" si="5"/>
        <v/>
      </c>
      <c r="R38" s="29" t="str">
        <f t="shared" si="6"/>
        <v/>
      </c>
      <c r="S38" s="22" t="str">
        <f t="shared" si="7"/>
        <v/>
      </c>
      <c r="T38" s="31"/>
      <c r="U38" s="69" t="str">
        <f t="shared" si="8"/>
        <v/>
      </c>
      <c r="V38" s="31"/>
      <c r="X38" s="76" t="str">
        <f t="shared" si="10"/>
        <v/>
      </c>
      <c r="Z38" s="76" t="str">
        <f t="shared" si="11"/>
        <v/>
      </c>
      <c r="AA38" s="76" t="str">
        <f t="shared" si="12"/>
        <v/>
      </c>
      <c r="AC38" s="19" t="str">
        <f>IF($K38="", "", SUMIF('Drinks List'!DH$11:DH$1010, $K38, 'Drinks List'!DG$11:DG$1010))</f>
        <v/>
      </c>
      <c r="AD38" s="21"/>
      <c r="AE38" s="59" t="str">
        <f>IF($K38="", "", SUMIF('Drinks List'!DJ$11:DJ$1010, $K38, 'Drinks List'!DI$11:DI$1010))</f>
        <v/>
      </c>
      <c r="AF38" s="21"/>
      <c r="AG38" s="59" t="str">
        <f>IF($K38="", "", SUMIF('Drinks List'!DL$11:DL$1010, $K38, 'Drinks List'!DK$11:DK$1010))</f>
        <v/>
      </c>
      <c r="AH38" s="21"/>
      <c r="AI38" s="59" t="str">
        <f>IF($K38="", "", SUMIF('Drinks List'!DN$11:DN$1010, $K38, 'Drinks List'!DM$11:DM$1010))</f>
        <v/>
      </c>
      <c r="AJ38" s="21"/>
      <c r="AK38" s="59" t="str">
        <f>IF($K38="", "", SUMIF('Drinks List'!DP$11:DP$1010, $K38, 'Drinks List'!DO$11:DO$1010))</f>
        <v/>
      </c>
      <c r="AL38" s="21"/>
      <c r="AM38" s="59" t="str">
        <f>IF($K38="", "", SUMIF('Drinks List'!DR$11:DR$1010, $K38, 'Drinks List'!DQ$11:DQ$1010))</f>
        <v/>
      </c>
      <c r="AN38" s="21"/>
      <c r="AO38" s="59" t="str">
        <f>IF($K38="", "", SUMIF('Drinks List'!DT$11:DT$1010, $K38, 'Drinks List'!DS$11:DS$1010))</f>
        <v/>
      </c>
      <c r="AP38" s="21"/>
      <c r="AQ38" s="59" t="str">
        <f>IF($K38="", "", SUMIF('Drinks List'!DV$11:DV$1010, $K38, 'Drinks List'!DU$11:DU$1010))</f>
        <v/>
      </c>
      <c r="AR38" s="21"/>
      <c r="AS38" s="59" t="str">
        <f>IF($K38="", "", SUMIF('Drinks List'!DX$11:DX$1010, $K38, 'Drinks List'!DW$11:DW$1010))</f>
        <v/>
      </c>
      <c r="AT38" s="21"/>
      <c r="AU38" s="59" t="str">
        <f>IF($K38="", "", SUMIF('Drinks List'!DZ$11:DZ$1010, $K38, 'Drinks List'!DY$11:DY$1010))</f>
        <v/>
      </c>
      <c r="AV38" s="21"/>
      <c r="AW38" s="59" t="str">
        <f>IF($K38="", "", SUMIF('Drinks List'!EB$11:EB$1010, $K38, 'Drinks List'!EA$11:EA$1010))</f>
        <v/>
      </c>
      <c r="AX38" s="21"/>
      <c r="AY38" s="59" t="str">
        <f>IF($K38="", "", SUMIF('Drinks List'!ED$11:ED$1010, $K38, 'Drinks List'!EC$11:EC$1010))</f>
        <v/>
      </c>
      <c r="AZ38" s="21"/>
      <c r="BA38" s="59" t="str">
        <f>IF($K38="", "", SUMIF('Drinks List'!EF$11:EF$1010, $K38, 'Drinks List'!EE$11:EE$1010))</f>
        <v/>
      </c>
      <c r="BB38" s="21"/>
      <c r="BC38" s="59" t="str">
        <f>IF($K38="", "", SUMIF('Drinks List'!EH$11:EH$1010, $K38, 'Drinks List'!EG$11:EG$1010))</f>
        <v/>
      </c>
      <c r="BD38" s="21"/>
      <c r="BE38" s="59" t="str">
        <f>IF($K38="", "", SUMIF('Drinks List'!EJ$11:EJ$1010, $K38, 'Drinks List'!EI$11:EI$1010))</f>
        <v/>
      </c>
      <c r="BF38" s="21"/>
      <c r="BG38" s="59" t="str">
        <f>IF($K38="", "", SUMIF('Drinks List'!EL$11:EL$1010, $K38, 'Drinks List'!EK$11:EK$1010))</f>
        <v/>
      </c>
      <c r="BH38" s="21"/>
      <c r="BI38" s="59" t="str">
        <f>IF($K38="", "", SUMIF('Drinks List'!EN$11:EN$1010, $K38, 'Drinks List'!EM$11:EM$1010))</f>
        <v/>
      </c>
      <c r="BJ38" s="21"/>
      <c r="BK38" s="59" t="str">
        <f>IF($K38="", "", SUMIF('Drinks List'!EP$11:EP$1010, $K38, 'Drinks List'!EO$11:EO$1010))</f>
        <v/>
      </c>
      <c r="BL38" s="21"/>
      <c r="BM38" s="59" t="str">
        <f>IF($K38="", "", SUMIF('Drinks List'!ER$11:ER$1010, $K38, 'Drinks List'!EQ$11:EQ$1010))</f>
        <v/>
      </c>
      <c r="BN38" s="21"/>
      <c r="BO38" s="65" t="str">
        <f>IF($K38="", "", SUMIF('Drinks List'!ET$11:ET$1010, $K38, 'Drinks List'!ES$11:ES$1010))</f>
        <v/>
      </c>
      <c r="BQ38" s="120" t="str">
        <f t="shared" si="13"/>
        <v/>
      </c>
      <c r="BR38" s="62" t="str">
        <f t="shared" si="14"/>
        <v/>
      </c>
      <c r="BS38" s="76" t="str">
        <f>IF(BQ38="", "", COUNTIF(BQ$11:BQ$1010, "&gt;"&amp;BQ38)+1+COUNTIF(BQ$11:BQ38, BQ38)-1)</f>
        <v/>
      </c>
      <c r="BT38" s="76" t="str">
        <f>IF(BR38="", "", COUNTIF(BR$11:BR$1010, "&lt;"&amp;BR38)+1+COUNTIF(BR$11:BR38, BR38)-1)</f>
        <v/>
      </c>
      <c r="BV38" s="76" t="str">
        <f t="shared" si="15"/>
        <v/>
      </c>
      <c r="BW38" s="124" t="str">
        <f t="shared" si="16"/>
        <v/>
      </c>
      <c r="BX38" s="115" t="str">
        <f t="shared" si="17"/>
        <v/>
      </c>
      <c r="BY38" s="125" t="str">
        <f t="shared" si="18"/>
        <v/>
      </c>
      <c r="CA38" s="106" t="str">
        <f t="shared" si="19"/>
        <v/>
      </c>
      <c r="CB38" s="22" t="str">
        <f t="shared" si="20"/>
        <v/>
      </c>
      <c r="CD38" s="76" t="str">
        <f>IF($J38="", "", IF($BV38=0, "", COUNTIF($J$11:$J$1010, "&lt;"&amp;$J38)+1+COUNTIF($J$11:$J38, $J38)-1))</f>
        <v/>
      </c>
    </row>
    <row r="39" spans="1:82" x14ac:dyDescent="0.25">
      <c r="A39" s="31"/>
      <c r="B39" s="19" t="str">
        <f t="shared" si="1"/>
        <v/>
      </c>
      <c r="C39" s="20" t="str">
        <f t="shared" si="2"/>
        <v/>
      </c>
      <c r="D39" s="29" t="str">
        <f t="shared" si="3"/>
        <v/>
      </c>
      <c r="E39" s="22" t="str">
        <f t="shared" si="4"/>
        <v/>
      </c>
      <c r="F39" s="31"/>
      <c r="G39" s="301"/>
      <c r="H39" s="302"/>
      <c r="I39" s="303"/>
      <c r="J39" s="304"/>
      <c r="K39" s="283"/>
      <c r="L39" s="305"/>
      <c r="M39" s="285"/>
      <c r="N39" s="287"/>
      <c r="O39" s="31"/>
      <c r="P39" s="19" t="str">
        <f t="shared" si="9"/>
        <v/>
      </c>
      <c r="Q39" s="20" t="str">
        <f t="shared" si="5"/>
        <v/>
      </c>
      <c r="R39" s="29" t="str">
        <f t="shared" si="6"/>
        <v/>
      </c>
      <c r="S39" s="22" t="str">
        <f t="shared" si="7"/>
        <v/>
      </c>
      <c r="T39" s="31"/>
      <c r="U39" s="69" t="str">
        <f t="shared" si="8"/>
        <v/>
      </c>
      <c r="V39" s="31"/>
      <c r="X39" s="76" t="str">
        <f t="shared" si="10"/>
        <v/>
      </c>
      <c r="Z39" s="76" t="str">
        <f t="shared" si="11"/>
        <v/>
      </c>
      <c r="AA39" s="76" t="str">
        <f t="shared" si="12"/>
        <v/>
      </c>
      <c r="AC39" s="19" t="str">
        <f>IF($K39="", "", SUMIF('Drinks List'!DH$11:DH$1010, $K39, 'Drinks List'!DG$11:DG$1010))</f>
        <v/>
      </c>
      <c r="AD39" s="21"/>
      <c r="AE39" s="59" t="str">
        <f>IF($K39="", "", SUMIF('Drinks List'!DJ$11:DJ$1010, $K39, 'Drinks List'!DI$11:DI$1010))</f>
        <v/>
      </c>
      <c r="AF39" s="21"/>
      <c r="AG39" s="59" t="str">
        <f>IF($K39="", "", SUMIF('Drinks List'!DL$11:DL$1010, $K39, 'Drinks List'!DK$11:DK$1010))</f>
        <v/>
      </c>
      <c r="AH39" s="21"/>
      <c r="AI39" s="59" t="str">
        <f>IF($K39="", "", SUMIF('Drinks List'!DN$11:DN$1010, $K39, 'Drinks List'!DM$11:DM$1010))</f>
        <v/>
      </c>
      <c r="AJ39" s="21"/>
      <c r="AK39" s="59" t="str">
        <f>IF($K39="", "", SUMIF('Drinks List'!DP$11:DP$1010, $K39, 'Drinks List'!DO$11:DO$1010))</f>
        <v/>
      </c>
      <c r="AL39" s="21"/>
      <c r="AM39" s="59" t="str">
        <f>IF($K39="", "", SUMIF('Drinks List'!DR$11:DR$1010, $K39, 'Drinks List'!DQ$11:DQ$1010))</f>
        <v/>
      </c>
      <c r="AN39" s="21"/>
      <c r="AO39" s="59" t="str">
        <f>IF($K39="", "", SUMIF('Drinks List'!DT$11:DT$1010, $K39, 'Drinks List'!DS$11:DS$1010))</f>
        <v/>
      </c>
      <c r="AP39" s="21"/>
      <c r="AQ39" s="59" t="str">
        <f>IF($K39="", "", SUMIF('Drinks List'!DV$11:DV$1010, $K39, 'Drinks List'!DU$11:DU$1010))</f>
        <v/>
      </c>
      <c r="AR39" s="21"/>
      <c r="AS39" s="59" t="str">
        <f>IF($K39="", "", SUMIF('Drinks List'!DX$11:DX$1010, $K39, 'Drinks List'!DW$11:DW$1010))</f>
        <v/>
      </c>
      <c r="AT39" s="21"/>
      <c r="AU39" s="59" t="str">
        <f>IF($K39="", "", SUMIF('Drinks List'!DZ$11:DZ$1010, $K39, 'Drinks List'!DY$11:DY$1010))</f>
        <v/>
      </c>
      <c r="AV39" s="21"/>
      <c r="AW39" s="59" t="str">
        <f>IF($K39="", "", SUMIF('Drinks List'!EB$11:EB$1010, $K39, 'Drinks List'!EA$11:EA$1010))</f>
        <v/>
      </c>
      <c r="AX39" s="21"/>
      <c r="AY39" s="59" t="str">
        <f>IF($K39="", "", SUMIF('Drinks List'!ED$11:ED$1010, $K39, 'Drinks List'!EC$11:EC$1010))</f>
        <v/>
      </c>
      <c r="AZ39" s="21"/>
      <c r="BA39" s="59" t="str">
        <f>IF($K39="", "", SUMIF('Drinks List'!EF$11:EF$1010, $K39, 'Drinks List'!EE$11:EE$1010))</f>
        <v/>
      </c>
      <c r="BB39" s="21"/>
      <c r="BC39" s="59" t="str">
        <f>IF($K39="", "", SUMIF('Drinks List'!EH$11:EH$1010, $K39, 'Drinks List'!EG$11:EG$1010))</f>
        <v/>
      </c>
      <c r="BD39" s="21"/>
      <c r="BE39" s="59" t="str">
        <f>IF($K39="", "", SUMIF('Drinks List'!EJ$11:EJ$1010, $K39, 'Drinks List'!EI$11:EI$1010))</f>
        <v/>
      </c>
      <c r="BF39" s="21"/>
      <c r="BG39" s="59" t="str">
        <f>IF($K39="", "", SUMIF('Drinks List'!EL$11:EL$1010, $K39, 'Drinks List'!EK$11:EK$1010))</f>
        <v/>
      </c>
      <c r="BH39" s="21"/>
      <c r="BI39" s="59" t="str">
        <f>IF($K39="", "", SUMIF('Drinks List'!EN$11:EN$1010, $K39, 'Drinks List'!EM$11:EM$1010))</f>
        <v/>
      </c>
      <c r="BJ39" s="21"/>
      <c r="BK39" s="59" t="str">
        <f>IF($K39="", "", SUMIF('Drinks List'!EP$11:EP$1010, $K39, 'Drinks List'!EO$11:EO$1010))</f>
        <v/>
      </c>
      <c r="BL39" s="21"/>
      <c r="BM39" s="59" t="str">
        <f>IF($K39="", "", SUMIF('Drinks List'!ER$11:ER$1010, $K39, 'Drinks List'!EQ$11:EQ$1010))</f>
        <v/>
      </c>
      <c r="BN39" s="21"/>
      <c r="BO39" s="65" t="str">
        <f>IF($K39="", "", SUMIF('Drinks List'!ET$11:ET$1010, $K39, 'Drinks List'!ES$11:ES$1010))</f>
        <v/>
      </c>
      <c r="BQ39" s="120" t="str">
        <f t="shared" si="13"/>
        <v/>
      </c>
      <c r="BR39" s="62" t="str">
        <f t="shared" si="14"/>
        <v/>
      </c>
      <c r="BS39" s="76" t="str">
        <f>IF(BQ39="", "", COUNTIF(BQ$11:BQ$1010, "&gt;"&amp;BQ39)+1+COUNTIF(BQ$11:BQ39, BQ39)-1)</f>
        <v/>
      </c>
      <c r="BT39" s="76" t="str">
        <f>IF(BR39="", "", COUNTIF(BR$11:BR$1010, "&lt;"&amp;BR39)+1+COUNTIF(BR$11:BR39, BR39)-1)</f>
        <v/>
      </c>
      <c r="BV39" s="76" t="str">
        <f t="shared" si="15"/>
        <v/>
      </c>
      <c r="BW39" s="124" t="str">
        <f t="shared" si="16"/>
        <v/>
      </c>
      <c r="BX39" s="115" t="str">
        <f t="shared" si="17"/>
        <v/>
      </c>
      <c r="BY39" s="125" t="str">
        <f t="shared" si="18"/>
        <v/>
      </c>
      <c r="CA39" s="106" t="str">
        <f t="shared" si="19"/>
        <v/>
      </c>
      <c r="CB39" s="22" t="str">
        <f t="shared" si="20"/>
        <v/>
      </c>
      <c r="CD39" s="76" t="str">
        <f>IF($J39="", "", IF($BV39=0, "", COUNTIF($J$11:$J$1010, "&lt;"&amp;$J39)+1+COUNTIF($J$11:$J39, $J39)-1))</f>
        <v/>
      </c>
    </row>
    <row r="40" spans="1:82" x14ac:dyDescent="0.25">
      <c r="A40" s="31"/>
      <c r="B40" s="19" t="str">
        <f t="shared" si="1"/>
        <v/>
      </c>
      <c r="C40" s="20" t="str">
        <f t="shared" si="2"/>
        <v/>
      </c>
      <c r="D40" s="29" t="str">
        <f t="shared" si="3"/>
        <v/>
      </c>
      <c r="E40" s="22" t="str">
        <f t="shared" si="4"/>
        <v/>
      </c>
      <c r="F40" s="31"/>
      <c r="G40" s="301"/>
      <c r="H40" s="302"/>
      <c r="I40" s="303"/>
      <c r="J40" s="304"/>
      <c r="K40" s="283"/>
      <c r="L40" s="305"/>
      <c r="M40" s="285"/>
      <c r="N40" s="287"/>
      <c r="O40" s="31"/>
      <c r="P40" s="19" t="str">
        <f t="shared" si="9"/>
        <v/>
      </c>
      <c r="Q40" s="20" t="str">
        <f t="shared" si="5"/>
        <v/>
      </c>
      <c r="R40" s="29" t="str">
        <f t="shared" si="6"/>
        <v/>
      </c>
      <c r="S40" s="22" t="str">
        <f t="shared" si="7"/>
        <v/>
      </c>
      <c r="T40" s="31"/>
      <c r="U40" s="69" t="str">
        <f t="shared" si="8"/>
        <v/>
      </c>
      <c r="V40" s="31"/>
      <c r="X40" s="76" t="str">
        <f t="shared" si="10"/>
        <v/>
      </c>
      <c r="Z40" s="76" t="str">
        <f t="shared" si="11"/>
        <v/>
      </c>
      <c r="AA40" s="76" t="str">
        <f t="shared" si="12"/>
        <v/>
      </c>
      <c r="AC40" s="19" t="str">
        <f>IF($K40="", "", SUMIF('Drinks List'!DH$11:DH$1010, $K40, 'Drinks List'!DG$11:DG$1010))</f>
        <v/>
      </c>
      <c r="AD40" s="21"/>
      <c r="AE40" s="59" t="str">
        <f>IF($K40="", "", SUMIF('Drinks List'!DJ$11:DJ$1010, $K40, 'Drinks List'!DI$11:DI$1010))</f>
        <v/>
      </c>
      <c r="AF40" s="21"/>
      <c r="AG40" s="59" t="str">
        <f>IF($K40="", "", SUMIF('Drinks List'!DL$11:DL$1010, $K40, 'Drinks List'!DK$11:DK$1010))</f>
        <v/>
      </c>
      <c r="AH40" s="21"/>
      <c r="AI40" s="59" t="str">
        <f>IF($K40="", "", SUMIF('Drinks List'!DN$11:DN$1010, $K40, 'Drinks List'!DM$11:DM$1010))</f>
        <v/>
      </c>
      <c r="AJ40" s="21"/>
      <c r="AK40" s="59" t="str">
        <f>IF($K40="", "", SUMIF('Drinks List'!DP$11:DP$1010, $K40, 'Drinks List'!DO$11:DO$1010))</f>
        <v/>
      </c>
      <c r="AL40" s="21"/>
      <c r="AM40" s="59" t="str">
        <f>IF($K40="", "", SUMIF('Drinks List'!DR$11:DR$1010, $K40, 'Drinks List'!DQ$11:DQ$1010))</f>
        <v/>
      </c>
      <c r="AN40" s="21"/>
      <c r="AO40" s="59" t="str">
        <f>IF($K40="", "", SUMIF('Drinks List'!DT$11:DT$1010, $K40, 'Drinks List'!DS$11:DS$1010))</f>
        <v/>
      </c>
      <c r="AP40" s="21"/>
      <c r="AQ40" s="59" t="str">
        <f>IF($K40="", "", SUMIF('Drinks List'!DV$11:DV$1010, $K40, 'Drinks List'!DU$11:DU$1010))</f>
        <v/>
      </c>
      <c r="AR40" s="21"/>
      <c r="AS40" s="59" t="str">
        <f>IF($K40="", "", SUMIF('Drinks List'!DX$11:DX$1010, $K40, 'Drinks List'!DW$11:DW$1010))</f>
        <v/>
      </c>
      <c r="AT40" s="21"/>
      <c r="AU40" s="59" t="str">
        <f>IF($K40="", "", SUMIF('Drinks List'!DZ$11:DZ$1010, $K40, 'Drinks List'!DY$11:DY$1010))</f>
        <v/>
      </c>
      <c r="AV40" s="21"/>
      <c r="AW40" s="59" t="str">
        <f>IF($K40="", "", SUMIF('Drinks List'!EB$11:EB$1010, $K40, 'Drinks List'!EA$11:EA$1010))</f>
        <v/>
      </c>
      <c r="AX40" s="21"/>
      <c r="AY40" s="59" t="str">
        <f>IF($K40="", "", SUMIF('Drinks List'!ED$11:ED$1010, $K40, 'Drinks List'!EC$11:EC$1010))</f>
        <v/>
      </c>
      <c r="AZ40" s="21"/>
      <c r="BA40" s="59" t="str">
        <f>IF($K40="", "", SUMIF('Drinks List'!EF$11:EF$1010, $K40, 'Drinks List'!EE$11:EE$1010))</f>
        <v/>
      </c>
      <c r="BB40" s="21"/>
      <c r="BC40" s="59" t="str">
        <f>IF($K40="", "", SUMIF('Drinks List'!EH$11:EH$1010, $K40, 'Drinks List'!EG$11:EG$1010))</f>
        <v/>
      </c>
      <c r="BD40" s="21"/>
      <c r="BE40" s="59" t="str">
        <f>IF($K40="", "", SUMIF('Drinks List'!EJ$11:EJ$1010, $K40, 'Drinks List'!EI$11:EI$1010))</f>
        <v/>
      </c>
      <c r="BF40" s="21"/>
      <c r="BG40" s="59" t="str">
        <f>IF($K40="", "", SUMIF('Drinks List'!EL$11:EL$1010, $K40, 'Drinks List'!EK$11:EK$1010))</f>
        <v/>
      </c>
      <c r="BH40" s="21"/>
      <c r="BI40" s="59" t="str">
        <f>IF($K40="", "", SUMIF('Drinks List'!EN$11:EN$1010, $K40, 'Drinks List'!EM$11:EM$1010))</f>
        <v/>
      </c>
      <c r="BJ40" s="21"/>
      <c r="BK40" s="59" t="str">
        <f>IF($K40="", "", SUMIF('Drinks List'!EP$11:EP$1010, $K40, 'Drinks List'!EO$11:EO$1010))</f>
        <v/>
      </c>
      <c r="BL40" s="21"/>
      <c r="BM40" s="59" t="str">
        <f>IF($K40="", "", SUMIF('Drinks List'!ER$11:ER$1010, $K40, 'Drinks List'!EQ$11:EQ$1010))</f>
        <v/>
      </c>
      <c r="BN40" s="21"/>
      <c r="BO40" s="65" t="str">
        <f>IF($K40="", "", SUMIF('Drinks List'!ET$11:ET$1010, $K40, 'Drinks List'!ES$11:ES$1010))</f>
        <v/>
      </c>
      <c r="BQ40" s="120" t="str">
        <f t="shared" si="13"/>
        <v/>
      </c>
      <c r="BR40" s="62" t="str">
        <f t="shared" si="14"/>
        <v/>
      </c>
      <c r="BS40" s="76" t="str">
        <f>IF(BQ40="", "", COUNTIF(BQ$11:BQ$1010, "&gt;"&amp;BQ40)+1+COUNTIF(BQ$11:BQ40, BQ40)-1)</f>
        <v/>
      </c>
      <c r="BT40" s="76" t="str">
        <f>IF(BR40="", "", COUNTIF(BR$11:BR$1010, "&lt;"&amp;BR40)+1+COUNTIF(BR$11:BR40, BR40)-1)</f>
        <v/>
      </c>
      <c r="BV40" s="76" t="str">
        <f t="shared" si="15"/>
        <v/>
      </c>
      <c r="BW40" s="124" t="str">
        <f t="shared" si="16"/>
        <v/>
      </c>
      <c r="BX40" s="115" t="str">
        <f t="shared" si="17"/>
        <v/>
      </c>
      <c r="BY40" s="125" t="str">
        <f t="shared" si="18"/>
        <v/>
      </c>
      <c r="CA40" s="106" t="str">
        <f t="shared" si="19"/>
        <v/>
      </c>
      <c r="CB40" s="22" t="str">
        <f t="shared" si="20"/>
        <v/>
      </c>
      <c r="CD40" s="76" t="str">
        <f>IF($J40="", "", IF($BV40=0, "", COUNTIF($J$11:$J$1010, "&lt;"&amp;$J40)+1+COUNTIF($J$11:$J40, $J40)-1))</f>
        <v/>
      </c>
    </row>
    <row r="41" spans="1:82" x14ac:dyDescent="0.25">
      <c r="A41" s="31"/>
      <c r="B41" s="19" t="str">
        <f t="shared" si="1"/>
        <v/>
      </c>
      <c r="C41" s="20" t="str">
        <f t="shared" si="2"/>
        <v/>
      </c>
      <c r="D41" s="29" t="str">
        <f t="shared" si="3"/>
        <v/>
      </c>
      <c r="E41" s="22" t="str">
        <f t="shared" si="4"/>
        <v/>
      </c>
      <c r="F41" s="31"/>
      <c r="G41" s="301"/>
      <c r="H41" s="302"/>
      <c r="I41" s="303"/>
      <c r="J41" s="304"/>
      <c r="K41" s="283"/>
      <c r="L41" s="305"/>
      <c r="M41" s="285"/>
      <c r="N41" s="287"/>
      <c r="O41" s="31"/>
      <c r="P41" s="19" t="str">
        <f t="shared" si="9"/>
        <v/>
      </c>
      <c r="Q41" s="20" t="str">
        <f t="shared" si="5"/>
        <v/>
      </c>
      <c r="R41" s="29" t="str">
        <f t="shared" si="6"/>
        <v/>
      </c>
      <c r="S41" s="22" t="str">
        <f t="shared" si="7"/>
        <v/>
      </c>
      <c r="T41" s="31"/>
      <c r="U41" s="69" t="str">
        <f t="shared" si="8"/>
        <v/>
      </c>
      <c r="V41" s="31"/>
      <c r="X41" s="76" t="str">
        <f t="shared" si="10"/>
        <v/>
      </c>
      <c r="Z41" s="76" t="str">
        <f t="shared" si="11"/>
        <v/>
      </c>
      <c r="AA41" s="76" t="str">
        <f t="shared" si="12"/>
        <v/>
      </c>
      <c r="AC41" s="19" t="str">
        <f>IF($K41="", "", SUMIF('Drinks List'!DH$11:DH$1010, $K41, 'Drinks List'!DG$11:DG$1010))</f>
        <v/>
      </c>
      <c r="AD41" s="21"/>
      <c r="AE41" s="59" t="str">
        <f>IF($K41="", "", SUMIF('Drinks List'!DJ$11:DJ$1010, $K41, 'Drinks List'!DI$11:DI$1010))</f>
        <v/>
      </c>
      <c r="AF41" s="21"/>
      <c r="AG41" s="59" t="str">
        <f>IF($K41="", "", SUMIF('Drinks List'!DL$11:DL$1010, $K41, 'Drinks List'!DK$11:DK$1010))</f>
        <v/>
      </c>
      <c r="AH41" s="21"/>
      <c r="AI41" s="59" t="str">
        <f>IF($K41="", "", SUMIF('Drinks List'!DN$11:DN$1010, $K41, 'Drinks List'!DM$11:DM$1010))</f>
        <v/>
      </c>
      <c r="AJ41" s="21"/>
      <c r="AK41" s="59" t="str">
        <f>IF($K41="", "", SUMIF('Drinks List'!DP$11:DP$1010, $K41, 'Drinks List'!DO$11:DO$1010))</f>
        <v/>
      </c>
      <c r="AL41" s="21"/>
      <c r="AM41" s="59" t="str">
        <f>IF($K41="", "", SUMIF('Drinks List'!DR$11:DR$1010, $K41, 'Drinks List'!DQ$11:DQ$1010))</f>
        <v/>
      </c>
      <c r="AN41" s="21"/>
      <c r="AO41" s="59" t="str">
        <f>IF($K41="", "", SUMIF('Drinks List'!DT$11:DT$1010, $K41, 'Drinks List'!DS$11:DS$1010))</f>
        <v/>
      </c>
      <c r="AP41" s="21"/>
      <c r="AQ41" s="59" t="str">
        <f>IF($K41="", "", SUMIF('Drinks List'!DV$11:DV$1010, $K41, 'Drinks List'!DU$11:DU$1010))</f>
        <v/>
      </c>
      <c r="AR41" s="21"/>
      <c r="AS41" s="59" t="str">
        <f>IF($K41="", "", SUMIF('Drinks List'!DX$11:DX$1010, $K41, 'Drinks List'!DW$11:DW$1010))</f>
        <v/>
      </c>
      <c r="AT41" s="21"/>
      <c r="AU41" s="59" t="str">
        <f>IF($K41="", "", SUMIF('Drinks List'!DZ$11:DZ$1010, $K41, 'Drinks List'!DY$11:DY$1010))</f>
        <v/>
      </c>
      <c r="AV41" s="21"/>
      <c r="AW41" s="59" t="str">
        <f>IF($K41="", "", SUMIF('Drinks List'!EB$11:EB$1010, $K41, 'Drinks List'!EA$11:EA$1010))</f>
        <v/>
      </c>
      <c r="AX41" s="21"/>
      <c r="AY41" s="59" t="str">
        <f>IF($K41="", "", SUMIF('Drinks List'!ED$11:ED$1010, $K41, 'Drinks List'!EC$11:EC$1010))</f>
        <v/>
      </c>
      <c r="AZ41" s="21"/>
      <c r="BA41" s="59" t="str">
        <f>IF($K41="", "", SUMIF('Drinks List'!EF$11:EF$1010, $K41, 'Drinks List'!EE$11:EE$1010))</f>
        <v/>
      </c>
      <c r="BB41" s="21"/>
      <c r="BC41" s="59" t="str">
        <f>IF($K41="", "", SUMIF('Drinks List'!EH$11:EH$1010, $K41, 'Drinks List'!EG$11:EG$1010))</f>
        <v/>
      </c>
      <c r="BD41" s="21"/>
      <c r="BE41" s="59" t="str">
        <f>IF($K41="", "", SUMIF('Drinks List'!EJ$11:EJ$1010, $K41, 'Drinks List'!EI$11:EI$1010))</f>
        <v/>
      </c>
      <c r="BF41" s="21"/>
      <c r="BG41" s="59" t="str">
        <f>IF($K41="", "", SUMIF('Drinks List'!EL$11:EL$1010, $K41, 'Drinks List'!EK$11:EK$1010))</f>
        <v/>
      </c>
      <c r="BH41" s="21"/>
      <c r="BI41" s="59" t="str">
        <f>IF($K41="", "", SUMIF('Drinks List'!EN$11:EN$1010, $K41, 'Drinks List'!EM$11:EM$1010))</f>
        <v/>
      </c>
      <c r="BJ41" s="21"/>
      <c r="BK41" s="59" t="str">
        <f>IF($K41="", "", SUMIF('Drinks List'!EP$11:EP$1010, $K41, 'Drinks List'!EO$11:EO$1010))</f>
        <v/>
      </c>
      <c r="BL41" s="21"/>
      <c r="BM41" s="59" t="str">
        <f>IF($K41="", "", SUMIF('Drinks List'!ER$11:ER$1010, $K41, 'Drinks List'!EQ$11:EQ$1010))</f>
        <v/>
      </c>
      <c r="BN41" s="21"/>
      <c r="BO41" s="65" t="str">
        <f>IF($K41="", "", SUMIF('Drinks List'!ET$11:ET$1010, $K41, 'Drinks List'!ES$11:ES$1010))</f>
        <v/>
      </c>
      <c r="BQ41" s="120" t="str">
        <f t="shared" si="13"/>
        <v/>
      </c>
      <c r="BR41" s="62" t="str">
        <f t="shared" si="14"/>
        <v/>
      </c>
      <c r="BS41" s="76" t="str">
        <f>IF(BQ41="", "", COUNTIF(BQ$11:BQ$1010, "&gt;"&amp;BQ41)+1+COUNTIF(BQ$11:BQ41, BQ41)-1)</f>
        <v/>
      </c>
      <c r="BT41" s="76" t="str">
        <f>IF(BR41="", "", COUNTIF(BR$11:BR$1010, "&lt;"&amp;BR41)+1+COUNTIF(BR$11:BR41, BR41)-1)</f>
        <v/>
      </c>
      <c r="BV41" s="76" t="str">
        <f t="shared" si="15"/>
        <v/>
      </c>
      <c r="BW41" s="124" t="str">
        <f t="shared" si="16"/>
        <v/>
      </c>
      <c r="BX41" s="115" t="str">
        <f t="shared" si="17"/>
        <v/>
      </c>
      <c r="BY41" s="125" t="str">
        <f t="shared" si="18"/>
        <v/>
      </c>
      <c r="CA41" s="106" t="str">
        <f t="shared" si="19"/>
        <v/>
      </c>
      <c r="CB41" s="22" t="str">
        <f t="shared" si="20"/>
        <v/>
      </c>
      <c r="CD41" s="76" t="str">
        <f>IF($J41="", "", IF($BV41=0, "", COUNTIF($J$11:$J$1010, "&lt;"&amp;$J41)+1+COUNTIF($J$11:$J41, $J41)-1))</f>
        <v/>
      </c>
    </row>
    <row r="42" spans="1:82" x14ac:dyDescent="0.25">
      <c r="A42" s="31"/>
      <c r="B42" s="19" t="str">
        <f t="shared" si="1"/>
        <v/>
      </c>
      <c r="C42" s="20" t="str">
        <f t="shared" si="2"/>
        <v/>
      </c>
      <c r="D42" s="29" t="str">
        <f t="shared" si="3"/>
        <v/>
      </c>
      <c r="E42" s="22" t="str">
        <f t="shared" si="4"/>
        <v/>
      </c>
      <c r="F42" s="31"/>
      <c r="G42" s="301"/>
      <c r="H42" s="302"/>
      <c r="I42" s="303"/>
      <c r="J42" s="304"/>
      <c r="K42" s="283"/>
      <c r="L42" s="305"/>
      <c r="M42" s="285"/>
      <c r="N42" s="287"/>
      <c r="O42" s="31"/>
      <c r="P42" s="19" t="str">
        <f t="shared" si="9"/>
        <v/>
      </c>
      <c r="Q42" s="20" t="str">
        <f t="shared" si="5"/>
        <v/>
      </c>
      <c r="R42" s="29" t="str">
        <f t="shared" si="6"/>
        <v/>
      </c>
      <c r="S42" s="22" t="str">
        <f t="shared" si="7"/>
        <v/>
      </c>
      <c r="T42" s="31"/>
      <c r="U42" s="69" t="str">
        <f t="shared" si="8"/>
        <v/>
      </c>
      <c r="V42" s="31"/>
      <c r="X42" s="76" t="str">
        <f t="shared" si="10"/>
        <v/>
      </c>
      <c r="Z42" s="76" t="str">
        <f t="shared" si="11"/>
        <v/>
      </c>
      <c r="AA42" s="76" t="str">
        <f t="shared" si="12"/>
        <v/>
      </c>
      <c r="AC42" s="19" t="str">
        <f>IF($K42="", "", SUMIF('Drinks List'!DH$11:DH$1010, $K42, 'Drinks List'!DG$11:DG$1010))</f>
        <v/>
      </c>
      <c r="AD42" s="21"/>
      <c r="AE42" s="59" t="str">
        <f>IF($K42="", "", SUMIF('Drinks List'!DJ$11:DJ$1010, $K42, 'Drinks List'!DI$11:DI$1010))</f>
        <v/>
      </c>
      <c r="AF42" s="21"/>
      <c r="AG42" s="59" t="str">
        <f>IF($K42="", "", SUMIF('Drinks List'!DL$11:DL$1010, $K42, 'Drinks List'!DK$11:DK$1010))</f>
        <v/>
      </c>
      <c r="AH42" s="21"/>
      <c r="AI42" s="59" t="str">
        <f>IF($K42="", "", SUMIF('Drinks List'!DN$11:DN$1010, $K42, 'Drinks List'!DM$11:DM$1010))</f>
        <v/>
      </c>
      <c r="AJ42" s="21"/>
      <c r="AK42" s="59" t="str">
        <f>IF($K42="", "", SUMIF('Drinks List'!DP$11:DP$1010, $K42, 'Drinks List'!DO$11:DO$1010))</f>
        <v/>
      </c>
      <c r="AL42" s="21"/>
      <c r="AM42" s="59" t="str">
        <f>IF($K42="", "", SUMIF('Drinks List'!DR$11:DR$1010, $K42, 'Drinks List'!DQ$11:DQ$1010))</f>
        <v/>
      </c>
      <c r="AN42" s="21"/>
      <c r="AO42" s="59" t="str">
        <f>IF($K42="", "", SUMIF('Drinks List'!DT$11:DT$1010, $K42, 'Drinks List'!DS$11:DS$1010))</f>
        <v/>
      </c>
      <c r="AP42" s="21"/>
      <c r="AQ42" s="59" t="str">
        <f>IF($K42="", "", SUMIF('Drinks List'!DV$11:DV$1010, $K42, 'Drinks List'!DU$11:DU$1010))</f>
        <v/>
      </c>
      <c r="AR42" s="21"/>
      <c r="AS42" s="59" t="str">
        <f>IF($K42="", "", SUMIF('Drinks List'!DX$11:DX$1010, $K42, 'Drinks List'!DW$11:DW$1010))</f>
        <v/>
      </c>
      <c r="AT42" s="21"/>
      <c r="AU42" s="59" t="str">
        <f>IF($K42="", "", SUMIF('Drinks List'!DZ$11:DZ$1010, $K42, 'Drinks List'!DY$11:DY$1010))</f>
        <v/>
      </c>
      <c r="AV42" s="21"/>
      <c r="AW42" s="59" t="str">
        <f>IF($K42="", "", SUMIF('Drinks List'!EB$11:EB$1010, $K42, 'Drinks List'!EA$11:EA$1010))</f>
        <v/>
      </c>
      <c r="AX42" s="21"/>
      <c r="AY42" s="59" t="str">
        <f>IF($K42="", "", SUMIF('Drinks List'!ED$11:ED$1010, $K42, 'Drinks List'!EC$11:EC$1010))</f>
        <v/>
      </c>
      <c r="AZ42" s="21"/>
      <c r="BA42" s="59" t="str">
        <f>IF($K42="", "", SUMIF('Drinks List'!EF$11:EF$1010, $K42, 'Drinks List'!EE$11:EE$1010))</f>
        <v/>
      </c>
      <c r="BB42" s="21"/>
      <c r="BC42" s="59" t="str">
        <f>IF($K42="", "", SUMIF('Drinks List'!EH$11:EH$1010, $K42, 'Drinks List'!EG$11:EG$1010))</f>
        <v/>
      </c>
      <c r="BD42" s="21"/>
      <c r="BE42" s="59" t="str">
        <f>IF($K42="", "", SUMIF('Drinks List'!EJ$11:EJ$1010, $K42, 'Drinks List'!EI$11:EI$1010))</f>
        <v/>
      </c>
      <c r="BF42" s="21"/>
      <c r="BG42" s="59" t="str">
        <f>IF($K42="", "", SUMIF('Drinks List'!EL$11:EL$1010, $K42, 'Drinks List'!EK$11:EK$1010))</f>
        <v/>
      </c>
      <c r="BH42" s="21"/>
      <c r="BI42" s="59" t="str">
        <f>IF($K42="", "", SUMIF('Drinks List'!EN$11:EN$1010, $K42, 'Drinks List'!EM$11:EM$1010))</f>
        <v/>
      </c>
      <c r="BJ42" s="21"/>
      <c r="BK42" s="59" t="str">
        <f>IF($K42="", "", SUMIF('Drinks List'!EP$11:EP$1010, $K42, 'Drinks List'!EO$11:EO$1010))</f>
        <v/>
      </c>
      <c r="BL42" s="21"/>
      <c r="BM42" s="59" t="str">
        <f>IF($K42="", "", SUMIF('Drinks List'!ER$11:ER$1010, $K42, 'Drinks List'!EQ$11:EQ$1010))</f>
        <v/>
      </c>
      <c r="BN42" s="21"/>
      <c r="BO42" s="65" t="str">
        <f>IF($K42="", "", SUMIF('Drinks List'!ET$11:ET$1010, $K42, 'Drinks List'!ES$11:ES$1010))</f>
        <v/>
      </c>
      <c r="BQ42" s="120" t="str">
        <f t="shared" si="13"/>
        <v/>
      </c>
      <c r="BR42" s="62" t="str">
        <f t="shared" si="14"/>
        <v/>
      </c>
      <c r="BS42" s="76" t="str">
        <f>IF(BQ42="", "", COUNTIF(BQ$11:BQ$1010, "&gt;"&amp;BQ42)+1+COUNTIF(BQ$11:BQ42, BQ42)-1)</f>
        <v/>
      </c>
      <c r="BT42" s="76" t="str">
        <f>IF(BR42="", "", COUNTIF(BR$11:BR$1010, "&lt;"&amp;BR42)+1+COUNTIF(BR$11:BR42, BR42)-1)</f>
        <v/>
      </c>
      <c r="BV42" s="76" t="str">
        <f t="shared" si="15"/>
        <v/>
      </c>
      <c r="BW42" s="124" t="str">
        <f t="shared" si="16"/>
        <v/>
      </c>
      <c r="BX42" s="115" t="str">
        <f t="shared" si="17"/>
        <v/>
      </c>
      <c r="BY42" s="125" t="str">
        <f t="shared" si="18"/>
        <v/>
      </c>
      <c r="CA42" s="106" t="str">
        <f t="shared" si="19"/>
        <v/>
      </c>
      <c r="CB42" s="22" t="str">
        <f t="shared" si="20"/>
        <v/>
      </c>
      <c r="CD42" s="76" t="str">
        <f>IF($J42="", "", IF($BV42=0, "", COUNTIF($J$11:$J$1010, "&lt;"&amp;$J42)+1+COUNTIF($J$11:$J42, $J42)-1))</f>
        <v/>
      </c>
    </row>
    <row r="43" spans="1:82" x14ac:dyDescent="0.25">
      <c r="A43" s="31"/>
      <c r="B43" s="19" t="str">
        <f t="shared" si="1"/>
        <v/>
      </c>
      <c r="C43" s="20" t="str">
        <f t="shared" si="2"/>
        <v/>
      </c>
      <c r="D43" s="29" t="str">
        <f t="shared" si="3"/>
        <v/>
      </c>
      <c r="E43" s="22" t="str">
        <f t="shared" si="4"/>
        <v/>
      </c>
      <c r="F43" s="31"/>
      <c r="G43" s="301"/>
      <c r="H43" s="302"/>
      <c r="I43" s="303"/>
      <c r="J43" s="304"/>
      <c r="K43" s="283"/>
      <c r="L43" s="305"/>
      <c r="M43" s="285"/>
      <c r="N43" s="287"/>
      <c r="O43" s="31"/>
      <c r="P43" s="19" t="str">
        <f t="shared" si="9"/>
        <v/>
      </c>
      <c r="Q43" s="20" t="str">
        <f t="shared" si="5"/>
        <v/>
      </c>
      <c r="R43" s="29" t="str">
        <f t="shared" si="6"/>
        <v/>
      </c>
      <c r="S43" s="22" t="str">
        <f t="shared" si="7"/>
        <v/>
      </c>
      <c r="T43" s="31"/>
      <c r="U43" s="69" t="str">
        <f t="shared" si="8"/>
        <v/>
      </c>
      <c r="V43" s="31"/>
      <c r="X43" s="76" t="str">
        <f t="shared" si="10"/>
        <v/>
      </c>
      <c r="Z43" s="76" t="str">
        <f t="shared" si="11"/>
        <v/>
      </c>
      <c r="AA43" s="76" t="str">
        <f t="shared" si="12"/>
        <v/>
      </c>
      <c r="AC43" s="19" t="str">
        <f>IF($K43="", "", SUMIF('Drinks List'!DH$11:DH$1010, $K43, 'Drinks List'!DG$11:DG$1010))</f>
        <v/>
      </c>
      <c r="AD43" s="21"/>
      <c r="AE43" s="59" t="str">
        <f>IF($K43="", "", SUMIF('Drinks List'!DJ$11:DJ$1010, $K43, 'Drinks List'!DI$11:DI$1010))</f>
        <v/>
      </c>
      <c r="AF43" s="21"/>
      <c r="AG43" s="59" t="str">
        <f>IF($K43="", "", SUMIF('Drinks List'!DL$11:DL$1010, $K43, 'Drinks List'!DK$11:DK$1010))</f>
        <v/>
      </c>
      <c r="AH43" s="21"/>
      <c r="AI43" s="59" t="str">
        <f>IF($K43="", "", SUMIF('Drinks List'!DN$11:DN$1010, $K43, 'Drinks List'!DM$11:DM$1010))</f>
        <v/>
      </c>
      <c r="AJ43" s="21"/>
      <c r="AK43" s="59" t="str">
        <f>IF($K43="", "", SUMIF('Drinks List'!DP$11:DP$1010, $K43, 'Drinks List'!DO$11:DO$1010))</f>
        <v/>
      </c>
      <c r="AL43" s="21"/>
      <c r="AM43" s="59" t="str">
        <f>IF($K43="", "", SUMIF('Drinks List'!DR$11:DR$1010, $K43, 'Drinks List'!DQ$11:DQ$1010))</f>
        <v/>
      </c>
      <c r="AN43" s="21"/>
      <c r="AO43" s="59" t="str">
        <f>IF($K43="", "", SUMIF('Drinks List'!DT$11:DT$1010, $K43, 'Drinks List'!DS$11:DS$1010))</f>
        <v/>
      </c>
      <c r="AP43" s="21"/>
      <c r="AQ43" s="59" t="str">
        <f>IF($K43="", "", SUMIF('Drinks List'!DV$11:DV$1010, $K43, 'Drinks List'!DU$11:DU$1010))</f>
        <v/>
      </c>
      <c r="AR43" s="21"/>
      <c r="AS43" s="59" t="str">
        <f>IF($K43="", "", SUMIF('Drinks List'!DX$11:DX$1010, $K43, 'Drinks List'!DW$11:DW$1010))</f>
        <v/>
      </c>
      <c r="AT43" s="21"/>
      <c r="AU43" s="59" t="str">
        <f>IF($K43="", "", SUMIF('Drinks List'!DZ$11:DZ$1010, $K43, 'Drinks List'!DY$11:DY$1010))</f>
        <v/>
      </c>
      <c r="AV43" s="21"/>
      <c r="AW43" s="59" t="str">
        <f>IF($K43="", "", SUMIF('Drinks List'!EB$11:EB$1010, $K43, 'Drinks List'!EA$11:EA$1010))</f>
        <v/>
      </c>
      <c r="AX43" s="21"/>
      <c r="AY43" s="59" t="str">
        <f>IF($K43="", "", SUMIF('Drinks List'!ED$11:ED$1010, $K43, 'Drinks List'!EC$11:EC$1010))</f>
        <v/>
      </c>
      <c r="AZ43" s="21"/>
      <c r="BA43" s="59" t="str">
        <f>IF($K43="", "", SUMIF('Drinks List'!EF$11:EF$1010, $K43, 'Drinks List'!EE$11:EE$1010))</f>
        <v/>
      </c>
      <c r="BB43" s="21"/>
      <c r="BC43" s="59" t="str">
        <f>IF($K43="", "", SUMIF('Drinks List'!EH$11:EH$1010, $K43, 'Drinks List'!EG$11:EG$1010))</f>
        <v/>
      </c>
      <c r="BD43" s="21"/>
      <c r="BE43" s="59" t="str">
        <f>IF($K43="", "", SUMIF('Drinks List'!EJ$11:EJ$1010, $K43, 'Drinks List'!EI$11:EI$1010))</f>
        <v/>
      </c>
      <c r="BF43" s="21"/>
      <c r="BG43" s="59" t="str">
        <f>IF($K43="", "", SUMIF('Drinks List'!EL$11:EL$1010, $K43, 'Drinks List'!EK$11:EK$1010))</f>
        <v/>
      </c>
      <c r="BH43" s="21"/>
      <c r="BI43" s="59" t="str">
        <f>IF($K43="", "", SUMIF('Drinks List'!EN$11:EN$1010, $K43, 'Drinks List'!EM$11:EM$1010))</f>
        <v/>
      </c>
      <c r="BJ43" s="21"/>
      <c r="BK43" s="59" t="str">
        <f>IF($K43="", "", SUMIF('Drinks List'!EP$11:EP$1010, $K43, 'Drinks List'!EO$11:EO$1010))</f>
        <v/>
      </c>
      <c r="BL43" s="21"/>
      <c r="BM43" s="59" t="str">
        <f>IF($K43="", "", SUMIF('Drinks List'!ER$11:ER$1010, $K43, 'Drinks List'!EQ$11:EQ$1010))</f>
        <v/>
      </c>
      <c r="BN43" s="21"/>
      <c r="BO43" s="65" t="str">
        <f>IF($K43="", "", SUMIF('Drinks List'!ET$11:ET$1010, $K43, 'Drinks List'!ES$11:ES$1010))</f>
        <v/>
      </c>
      <c r="BQ43" s="120" t="str">
        <f t="shared" si="13"/>
        <v/>
      </c>
      <c r="BR43" s="62" t="str">
        <f t="shared" si="14"/>
        <v/>
      </c>
      <c r="BS43" s="76" t="str">
        <f>IF(BQ43="", "", COUNTIF(BQ$11:BQ$1010, "&gt;"&amp;BQ43)+1+COUNTIF(BQ$11:BQ43, BQ43)-1)</f>
        <v/>
      </c>
      <c r="BT43" s="76" t="str">
        <f>IF(BR43="", "", COUNTIF(BR$11:BR$1010, "&lt;"&amp;BR43)+1+COUNTIF(BR$11:BR43, BR43)-1)</f>
        <v/>
      </c>
      <c r="BV43" s="76" t="str">
        <f t="shared" si="15"/>
        <v/>
      </c>
      <c r="BW43" s="124" t="str">
        <f t="shared" si="16"/>
        <v/>
      </c>
      <c r="BX43" s="115" t="str">
        <f t="shared" si="17"/>
        <v/>
      </c>
      <c r="BY43" s="125" t="str">
        <f t="shared" si="18"/>
        <v/>
      </c>
      <c r="CA43" s="106" t="str">
        <f t="shared" si="19"/>
        <v/>
      </c>
      <c r="CB43" s="22" t="str">
        <f t="shared" si="20"/>
        <v/>
      </c>
      <c r="CD43" s="76" t="str">
        <f>IF($J43="", "", IF($BV43=0, "", COUNTIF($J$11:$J$1010, "&lt;"&amp;$J43)+1+COUNTIF($J$11:$J43, $J43)-1))</f>
        <v/>
      </c>
    </row>
    <row r="44" spans="1:82" x14ac:dyDescent="0.25">
      <c r="A44" s="31"/>
      <c r="B44" s="19" t="str">
        <f t="shared" si="1"/>
        <v/>
      </c>
      <c r="C44" s="20" t="str">
        <f t="shared" si="2"/>
        <v/>
      </c>
      <c r="D44" s="29" t="str">
        <f t="shared" si="3"/>
        <v/>
      </c>
      <c r="E44" s="22" t="str">
        <f t="shared" si="4"/>
        <v/>
      </c>
      <c r="F44" s="31"/>
      <c r="G44" s="301"/>
      <c r="H44" s="302"/>
      <c r="I44" s="303"/>
      <c r="J44" s="304"/>
      <c r="K44" s="283"/>
      <c r="L44" s="305"/>
      <c r="M44" s="285"/>
      <c r="N44" s="287"/>
      <c r="O44" s="31"/>
      <c r="P44" s="19" t="str">
        <f t="shared" si="9"/>
        <v/>
      </c>
      <c r="Q44" s="20" t="str">
        <f t="shared" si="5"/>
        <v/>
      </c>
      <c r="R44" s="29" t="str">
        <f t="shared" si="6"/>
        <v/>
      </c>
      <c r="S44" s="22" t="str">
        <f t="shared" si="7"/>
        <v/>
      </c>
      <c r="T44" s="31"/>
      <c r="U44" s="69" t="str">
        <f t="shared" si="8"/>
        <v/>
      </c>
      <c r="V44" s="31"/>
      <c r="X44" s="76" t="str">
        <f t="shared" si="10"/>
        <v/>
      </c>
      <c r="Z44" s="76" t="str">
        <f t="shared" si="11"/>
        <v/>
      </c>
      <c r="AA44" s="76" t="str">
        <f t="shared" si="12"/>
        <v/>
      </c>
      <c r="AC44" s="19" t="str">
        <f>IF($K44="", "", SUMIF('Drinks List'!DH$11:DH$1010, $K44, 'Drinks List'!DG$11:DG$1010))</f>
        <v/>
      </c>
      <c r="AD44" s="21"/>
      <c r="AE44" s="59" t="str">
        <f>IF($K44="", "", SUMIF('Drinks List'!DJ$11:DJ$1010, $K44, 'Drinks List'!DI$11:DI$1010))</f>
        <v/>
      </c>
      <c r="AF44" s="21"/>
      <c r="AG44" s="59" t="str">
        <f>IF($K44="", "", SUMIF('Drinks List'!DL$11:DL$1010, $K44, 'Drinks List'!DK$11:DK$1010))</f>
        <v/>
      </c>
      <c r="AH44" s="21"/>
      <c r="AI44" s="59" t="str">
        <f>IF($K44="", "", SUMIF('Drinks List'!DN$11:DN$1010, $K44, 'Drinks List'!DM$11:DM$1010))</f>
        <v/>
      </c>
      <c r="AJ44" s="21"/>
      <c r="AK44" s="59" t="str">
        <f>IF($K44="", "", SUMIF('Drinks List'!DP$11:DP$1010, $K44, 'Drinks List'!DO$11:DO$1010))</f>
        <v/>
      </c>
      <c r="AL44" s="21"/>
      <c r="AM44" s="59" t="str">
        <f>IF($K44="", "", SUMIF('Drinks List'!DR$11:DR$1010, $K44, 'Drinks List'!DQ$11:DQ$1010))</f>
        <v/>
      </c>
      <c r="AN44" s="21"/>
      <c r="AO44" s="59" t="str">
        <f>IF($K44="", "", SUMIF('Drinks List'!DT$11:DT$1010, $K44, 'Drinks List'!DS$11:DS$1010))</f>
        <v/>
      </c>
      <c r="AP44" s="21"/>
      <c r="AQ44" s="59" t="str">
        <f>IF($K44="", "", SUMIF('Drinks List'!DV$11:DV$1010, $K44, 'Drinks List'!DU$11:DU$1010))</f>
        <v/>
      </c>
      <c r="AR44" s="21"/>
      <c r="AS44" s="59" t="str">
        <f>IF($K44="", "", SUMIF('Drinks List'!DX$11:DX$1010, $K44, 'Drinks List'!DW$11:DW$1010))</f>
        <v/>
      </c>
      <c r="AT44" s="21"/>
      <c r="AU44" s="59" t="str">
        <f>IF($K44="", "", SUMIF('Drinks List'!DZ$11:DZ$1010, $K44, 'Drinks List'!DY$11:DY$1010))</f>
        <v/>
      </c>
      <c r="AV44" s="21"/>
      <c r="AW44" s="59" t="str">
        <f>IF($K44="", "", SUMIF('Drinks List'!EB$11:EB$1010, $K44, 'Drinks List'!EA$11:EA$1010))</f>
        <v/>
      </c>
      <c r="AX44" s="21"/>
      <c r="AY44" s="59" t="str">
        <f>IF($K44="", "", SUMIF('Drinks List'!ED$11:ED$1010, $K44, 'Drinks List'!EC$11:EC$1010))</f>
        <v/>
      </c>
      <c r="AZ44" s="21"/>
      <c r="BA44" s="59" t="str">
        <f>IF($K44="", "", SUMIF('Drinks List'!EF$11:EF$1010, $K44, 'Drinks List'!EE$11:EE$1010))</f>
        <v/>
      </c>
      <c r="BB44" s="21"/>
      <c r="BC44" s="59" t="str">
        <f>IF($K44="", "", SUMIF('Drinks List'!EH$11:EH$1010, $K44, 'Drinks List'!EG$11:EG$1010))</f>
        <v/>
      </c>
      <c r="BD44" s="21"/>
      <c r="BE44" s="59" t="str">
        <f>IF($K44="", "", SUMIF('Drinks List'!EJ$11:EJ$1010, $K44, 'Drinks List'!EI$11:EI$1010))</f>
        <v/>
      </c>
      <c r="BF44" s="21"/>
      <c r="BG44" s="59" t="str">
        <f>IF($K44="", "", SUMIF('Drinks List'!EL$11:EL$1010, $K44, 'Drinks List'!EK$11:EK$1010))</f>
        <v/>
      </c>
      <c r="BH44" s="21"/>
      <c r="BI44" s="59" t="str">
        <f>IF($K44="", "", SUMIF('Drinks List'!EN$11:EN$1010, $K44, 'Drinks List'!EM$11:EM$1010))</f>
        <v/>
      </c>
      <c r="BJ44" s="21"/>
      <c r="BK44" s="59" t="str">
        <f>IF($K44="", "", SUMIF('Drinks List'!EP$11:EP$1010, $K44, 'Drinks List'!EO$11:EO$1010))</f>
        <v/>
      </c>
      <c r="BL44" s="21"/>
      <c r="BM44" s="59" t="str">
        <f>IF($K44="", "", SUMIF('Drinks List'!ER$11:ER$1010, $K44, 'Drinks List'!EQ$11:EQ$1010))</f>
        <v/>
      </c>
      <c r="BN44" s="21"/>
      <c r="BO44" s="65" t="str">
        <f>IF($K44="", "", SUMIF('Drinks List'!ET$11:ET$1010, $K44, 'Drinks List'!ES$11:ES$1010))</f>
        <v/>
      </c>
      <c r="BQ44" s="120" t="str">
        <f t="shared" si="13"/>
        <v/>
      </c>
      <c r="BR44" s="62" t="str">
        <f t="shared" si="14"/>
        <v/>
      </c>
      <c r="BS44" s="76" t="str">
        <f>IF(BQ44="", "", COUNTIF(BQ$11:BQ$1010, "&gt;"&amp;BQ44)+1+COUNTIF(BQ$11:BQ44, BQ44)-1)</f>
        <v/>
      </c>
      <c r="BT44" s="76" t="str">
        <f>IF(BR44="", "", COUNTIF(BR$11:BR$1010, "&lt;"&amp;BR44)+1+COUNTIF(BR$11:BR44, BR44)-1)</f>
        <v/>
      </c>
      <c r="BV44" s="76" t="str">
        <f t="shared" si="15"/>
        <v/>
      </c>
      <c r="BW44" s="124" t="str">
        <f t="shared" si="16"/>
        <v/>
      </c>
      <c r="BX44" s="115" t="str">
        <f t="shared" si="17"/>
        <v/>
      </c>
      <c r="BY44" s="125" t="str">
        <f t="shared" si="18"/>
        <v/>
      </c>
      <c r="CA44" s="106" t="str">
        <f t="shared" si="19"/>
        <v/>
      </c>
      <c r="CB44" s="22" t="str">
        <f t="shared" si="20"/>
        <v/>
      </c>
      <c r="CD44" s="76" t="str">
        <f>IF($J44="", "", IF($BV44=0, "", COUNTIF($J$11:$J$1010, "&lt;"&amp;$J44)+1+COUNTIF($J$11:$J44, $J44)-1))</f>
        <v/>
      </c>
    </row>
    <row r="45" spans="1:82" x14ac:dyDescent="0.25">
      <c r="A45" s="31"/>
      <c r="B45" s="19" t="str">
        <f t="shared" si="1"/>
        <v/>
      </c>
      <c r="C45" s="20" t="str">
        <f t="shared" si="2"/>
        <v/>
      </c>
      <c r="D45" s="29" t="str">
        <f t="shared" si="3"/>
        <v/>
      </c>
      <c r="E45" s="22" t="str">
        <f t="shared" si="4"/>
        <v/>
      </c>
      <c r="F45" s="31"/>
      <c r="G45" s="301"/>
      <c r="H45" s="302"/>
      <c r="I45" s="303"/>
      <c r="J45" s="304"/>
      <c r="K45" s="283"/>
      <c r="L45" s="305"/>
      <c r="M45" s="285"/>
      <c r="N45" s="287"/>
      <c r="O45" s="31"/>
      <c r="P45" s="19" t="str">
        <f t="shared" si="9"/>
        <v/>
      </c>
      <c r="Q45" s="20" t="str">
        <f t="shared" si="5"/>
        <v/>
      </c>
      <c r="R45" s="29" t="str">
        <f t="shared" si="6"/>
        <v/>
      </c>
      <c r="S45" s="22" t="str">
        <f t="shared" si="7"/>
        <v/>
      </c>
      <c r="T45" s="31"/>
      <c r="U45" s="69" t="str">
        <f t="shared" si="8"/>
        <v/>
      </c>
      <c r="V45" s="31"/>
      <c r="X45" s="76" t="str">
        <f t="shared" si="10"/>
        <v/>
      </c>
      <c r="Z45" s="76" t="str">
        <f t="shared" si="11"/>
        <v/>
      </c>
      <c r="AA45" s="76" t="str">
        <f t="shared" si="12"/>
        <v/>
      </c>
      <c r="AC45" s="19" t="str">
        <f>IF($K45="", "", SUMIF('Drinks List'!DH$11:DH$1010, $K45, 'Drinks List'!DG$11:DG$1010))</f>
        <v/>
      </c>
      <c r="AD45" s="21"/>
      <c r="AE45" s="59" t="str">
        <f>IF($K45="", "", SUMIF('Drinks List'!DJ$11:DJ$1010, $K45, 'Drinks List'!DI$11:DI$1010))</f>
        <v/>
      </c>
      <c r="AF45" s="21"/>
      <c r="AG45" s="59" t="str">
        <f>IF($K45="", "", SUMIF('Drinks List'!DL$11:DL$1010, $K45, 'Drinks List'!DK$11:DK$1010))</f>
        <v/>
      </c>
      <c r="AH45" s="21"/>
      <c r="AI45" s="59" t="str">
        <f>IF($K45="", "", SUMIF('Drinks List'!DN$11:DN$1010, $K45, 'Drinks List'!DM$11:DM$1010))</f>
        <v/>
      </c>
      <c r="AJ45" s="21"/>
      <c r="AK45" s="59" t="str">
        <f>IF($K45="", "", SUMIF('Drinks List'!DP$11:DP$1010, $K45, 'Drinks List'!DO$11:DO$1010))</f>
        <v/>
      </c>
      <c r="AL45" s="21"/>
      <c r="AM45" s="59" t="str">
        <f>IF($K45="", "", SUMIF('Drinks List'!DR$11:DR$1010, $K45, 'Drinks List'!DQ$11:DQ$1010))</f>
        <v/>
      </c>
      <c r="AN45" s="21"/>
      <c r="AO45" s="59" t="str">
        <f>IF($K45="", "", SUMIF('Drinks List'!DT$11:DT$1010, $K45, 'Drinks List'!DS$11:DS$1010))</f>
        <v/>
      </c>
      <c r="AP45" s="21"/>
      <c r="AQ45" s="59" t="str">
        <f>IF($K45="", "", SUMIF('Drinks List'!DV$11:DV$1010, $K45, 'Drinks List'!DU$11:DU$1010))</f>
        <v/>
      </c>
      <c r="AR45" s="21"/>
      <c r="AS45" s="59" t="str">
        <f>IF($K45="", "", SUMIF('Drinks List'!DX$11:DX$1010, $K45, 'Drinks List'!DW$11:DW$1010))</f>
        <v/>
      </c>
      <c r="AT45" s="21"/>
      <c r="AU45" s="59" t="str">
        <f>IF($K45="", "", SUMIF('Drinks List'!DZ$11:DZ$1010, $K45, 'Drinks List'!DY$11:DY$1010))</f>
        <v/>
      </c>
      <c r="AV45" s="21"/>
      <c r="AW45" s="59" t="str">
        <f>IF($K45="", "", SUMIF('Drinks List'!EB$11:EB$1010, $K45, 'Drinks List'!EA$11:EA$1010))</f>
        <v/>
      </c>
      <c r="AX45" s="21"/>
      <c r="AY45" s="59" t="str">
        <f>IF($K45="", "", SUMIF('Drinks List'!ED$11:ED$1010, $K45, 'Drinks List'!EC$11:EC$1010))</f>
        <v/>
      </c>
      <c r="AZ45" s="21"/>
      <c r="BA45" s="59" t="str">
        <f>IF($K45="", "", SUMIF('Drinks List'!EF$11:EF$1010, $K45, 'Drinks List'!EE$11:EE$1010))</f>
        <v/>
      </c>
      <c r="BB45" s="21"/>
      <c r="BC45" s="59" t="str">
        <f>IF($K45="", "", SUMIF('Drinks List'!EH$11:EH$1010, $K45, 'Drinks List'!EG$11:EG$1010))</f>
        <v/>
      </c>
      <c r="BD45" s="21"/>
      <c r="BE45" s="59" t="str">
        <f>IF($K45="", "", SUMIF('Drinks List'!EJ$11:EJ$1010, $K45, 'Drinks List'!EI$11:EI$1010))</f>
        <v/>
      </c>
      <c r="BF45" s="21"/>
      <c r="BG45" s="59" t="str">
        <f>IF($K45="", "", SUMIF('Drinks List'!EL$11:EL$1010, $K45, 'Drinks List'!EK$11:EK$1010))</f>
        <v/>
      </c>
      <c r="BH45" s="21"/>
      <c r="BI45" s="59" t="str">
        <f>IF($K45="", "", SUMIF('Drinks List'!EN$11:EN$1010, $K45, 'Drinks List'!EM$11:EM$1010))</f>
        <v/>
      </c>
      <c r="BJ45" s="21"/>
      <c r="BK45" s="59" t="str">
        <f>IF($K45="", "", SUMIF('Drinks List'!EP$11:EP$1010, $K45, 'Drinks List'!EO$11:EO$1010))</f>
        <v/>
      </c>
      <c r="BL45" s="21"/>
      <c r="BM45" s="59" t="str">
        <f>IF($K45="", "", SUMIF('Drinks List'!ER$11:ER$1010, $K45, 'Drinks List'!EQ$11:EQ$1010))</f>
        <v/>
      </c>
      <c r="BN45" s="21"/>
      <c r="BO45" s="65" t="str">
        <f>IF($K45="", "", SUMIF('Drinks List'!ET$11:ET$1010, $K45, 'Drinks List'!ES$11:ES$1010))</f>
        <v/>
      </c>
      <c r="BQ45" s="120" t="str">
        <f t="shared" si="13"/>
        <v/>
      </c>
      <c r="BR45" s="62" t="str">
        <f t="shared" si="14"/>
        <v/>
      </c>
      <c r="BS45" s="76" t="str">
        <f>IF(BQ45="", "", COUNTIF(BQ$11:BQ$1010, "&gt;"&amp;BQ45)+1+COUNTIF(BQ$11:BQ45, BQ45)-1)</f>
        <v/>
      </c>
      <c r="BT45" s="76" t="str">
        <f>IF(BR45="", "", COUNTIF(BR$11:BR$1010, "&lt;"&amp;BR45)+1+COUNTIF(BR$11:BR45, BR45)-1)</f>
        <v/>
      </c>
      <c r="BV45" s="76" t="str">
        <f t="shared" si="15"/>
        <v/>
      </c>
      <c r="BW45" s="124" t="str">
        <f t="shared" si="16"/>
        <v/>
      </c>
      <c r="BX45" s="115" t="str">
        <f t="shared" si="17"/>
        <v/>
      </c>
      <c r="BY45" s="125" t="str">
        <f t="shared" si="18"/>
        <v/>
      </c>
      <c r="CA45" s="106" t="str">
        <f t="shared" si="19"/>
        <v/>
      </c>
      <c r="CB45" s="22" t="str">
        <f t="shared" si="20"/>
        <v/>
      </c>
      <c r="CD45" s="76" t="str">
        <f>IF($J45="", "", IF($BV45=0, "", COUNTIF($J$11:$J$1010, "&lt;"&amp;$J45)+1+COUNTIF($J$11:$J45, $J45)-1))</f>
        <v/>
      </c>
    </row>
    <row r="46" spans="1:82" x14ac:dyDescent="0.25">
      <c r="A46" s="31"/>
      <c r="B46" s="19" t="str">
        <f t="shared" si="1"/>
        <v/>
      </c>
      <c r="C46" s="20" t="str">
        <f t="shared" si="2"/>
        <v/>
      </c>
      <c r="D46" s="29" t="str">
        <f t="shared" si="3"/>
        <v/>
      </c>
      <c r="E46" s="22" t="str">
        <f t="shared" si="4"/>
        <v/>
      </c>
      <c r="F46" s="31"/>
      <c r="G46" s="301"/>
      <c r="H46" s="302"/>
      <c r="I46" s="303"/>
      <c r="J46" s="304"/>
      <c r="K46" s="283"/>
      <c r="L46" s="305"/>
      <c r="M46" s="285"/>
      <c r="N46" s="287"/>
      <c r="O46" s="31"/>
      <c r="P46" s="19" t="str">
        <f t="shared" si="9"/>
        <v/>
      </c>
      <c r="Q46" s="20" t="str">
        <f t="shared" si="5"/>
        <v/>
      </c>
      <c r="R46" s="29" t="str">
        <f t="shared" si="6"/>
        <v/>
      </c>
      <c r="S46" s="22" t="str">
        <f t="shared" si="7"/>
        <v/>
      </c>
      <c r="T46" s="31"/>
      <c r="U46" s="69" t="str">
        <f t="shared" si="8"/>
        <v/>
      </c>
      <c r="V46" s="31"/>
      <c r="X46" s="76" t="str">
        <f t="shared" si="10"/>
        <v/>
      </c>
      <c r="Z46" s="76" t="str">
        <f t="shared" si="11"/>
        <v/>
      </c>
      <c r="AA46" s="76" t="str">
        <f t="shared" si="12"/>
        <v/>
      </c>
      <c r="AC46" s="19" t="str">
        <f>IF($K46="", "", SUMIF('Drinks List'!DH$11:DH$1010, $K46, 'Drinks List'!DG$11:DG$1010))</f>
        <v/>
      </c>
      <c r="AD46" s="21"/>
      <c r="AE46" s="59" t="str">
        <f>IF($K46="", "", SUMIF('Drinks List'!DJ$11:DJ$1010, $K46, 'Drinks List'!DI$11:DI$1010))</f>
        <v/>
      </c>
      <c r="AF46" s="21"/>
      <c r="AG46" s="59" t="str">
        <f>IF($K46="", "", SUMIF('Drinks List'!DL$11:DL$1010, $K46, 'Drinks List'!DK$11:DK$1010))</f>
        <v/>
      </c>
      <c r="AH46" s="21"/>
      <c r="AI46" s="59" t="str">
        <f>IF($K46="", "", SUMIF('Drinks List'!DN$11:DN$1010, $K46, 'Drinks List'!DM$11:DM$1010))</f>
        <v/>
      </c>
      <c r="AJ46" s="21"/>
      <c r="AK46" s="59" t="str">
        <f>IF($K46="", "", SUMIF('Drinks List'!DP$11:DP$1010, $K46, 'Drinks List'!DO$11:DO$1010))</f>
        <v/>
      </c>
      <c r="AL46" s="21"/>
      <c r="AM46" s="59" t="str">
        <f>IF($K46="", "", SUMIF('Drinks List'!DR$11:DR$1010, $K46, 'Drinks List'!DQ$11:DQ$1010))</f>
        <v/>
      </c>
      <c r="AN46" s="21"/>
      <c r="AO46" s="59" t="str">
        <f>IF($K46="", "", SUMIF('Drinks List'!DT$11:DT$1010, $K46, 'Drinks List'!DS$11:DS$1010))</f>
        <v/>
      </c>
      <c r="AP46" s="21"/>
      <c r="AQ46" s="59" t="str">
        <f>IF($K46="", "", SUMIF('Drinks List'!DV$11:DV$1010, $K46, 'Drinks List'!DU$11:DU$1010))</f>
        <v/>
      </c>
      <c r="AR46" s="21"/>
      <c r="AS46" s="59" t="str">
        <f>IF($K46="", "", SUMIF('Drinks List'!DX$11:DX$1010, $K46, 'Drinks List'!DW$11:DW$1010))</f>
        <v/>
      </c>
      <c r="AT46" s="21"/>
      <c r="AU46" s="59" t="str">
        <f>IF($K46="", "", SUMIF('Drinks List'!DZ$11:DZ$1010, $K46, 'Drinks List'!DY$11:DY$1010))</f>
        <v/>
      </c>
      <c r="AV46" s="21"/>
      <c r="AW46" s="59" t="str">
        <f>IF($K46="", "", SUMIF('Drinks List'!EB$11:EB$1010, $K46, 'Drinks List'!EA$11:EA$1010))</f>
        <v/>
      </c>
      <c r="AX46" s="21"/>
      <c r="AY46" s="59" t="str">
        <f>IF($K46="", "", SUMIF('Drinks List'!ED$11:ED$1010, $K46, 'Drinks List'!EC$11:EC$1010))</f>
        <v/>
      </c>
      <c r="AZ46" s="21"/>
      <c r="BA46" s="59" t="str">
        <f>IF($K46="", "", SUMIF('Drinks List'!EF$11:EF$1010, $K46, 'Drinks List'!EE$11:EE$1010))</f>
        <v/>
      </c>
      <c r="BB46" s="21"/>
      <c r="BC46" s="59" t="str">
        <f>IF($K46="", "", SUMIF('Drinks List'!EH$11:EH$1010, $K46, 'Drinks List'!EG$11:EG$1010))</f>
        <v/>
      </c>
      <c r="BD46" s="21"/>
      <c r="BE46" s="59" t="str">
        <f>IF($K46="", "", SUMIF('Drinks List'!EJ$11:EJ$1010, $K46, 'Drinks List'!EI$11:EI$1010))</f>
        <v/>
      </c>
      <c r="BF46" s="21"/>
      <c r="BG46" s="59" t="str">
        <f>IF($K46="", "", SUMIF('Drinks List'!EL$11:EL$1010, $K46, 'Drinks List'!EK$11:EK$1010))</f>
        <v/>
      </c>
      <c r="BH46" s="21"/>
      <c r="BI46" s="59" t="str">
        <f>IF($K46="", "", SUMIF('Drinks List'!EN$11:EN$1010, $K46, 'Drinks List'!EM$11:EM$1010))</f>
        <v/>
      </c>
      <c r="BJ46" s="21"/>
      <c r="BK46" s="59" t="str">
        <f>IF($K46="", "", SUMIF('Drinks List'!EP$11:EP$1010, $K46, 'Drinks List'!EO$11:EO$1010))</f>
        <v/>
      </c>
      <c r="BL46" s="21"/>
      <c r="BM46" s="59" t="str">
        <f>IF($K46="", "", SUMIF('Drinks List'!ER$11:ER$1010, $K46, 'Drinks List'!EQ$11:EQ$1010))</f>
        <v/>
      </c>
      <c r="BN46" s="21"/>
      <c r="BO46" s="65" t="str">
        <f>IF($K46="", "", SUMIF('Drinks List'!ET$11:ET$1010, $K46, 'Drinks List'!ES$11:ES$1010))</f>
        <v/>
      </c>
      <c r="BQ46" s="120" t="str">
        <f t="shared" si="13"/>
        <v/>
      </c>
      <c r="BR46" s="62" t="str">
        <f t="shared" si="14"/>
        <v/>
      </c>
      <c r="BS46" s="76" t="str">
        <f>IF(BQ46="", "", COUNTIF(BQ$11:BQ$1010, "&gt;"&amp;BQ46)+1+COUNTIF(BQ$11:BQ46, BQ46)-1)</f>
        <v/>
      </c>
      <c r="BT46" s="76" t="str">
        <f>IF(BR46="", "", COUNTIF(BR$11:BR$1010, "&lt;"&amp;BR46)+1+COUNTIF(BR$11:BR46, BR46)-1)</f>
        <v/>
      </c>
      <c r="BV46" s="76" t="str">
        <f t="shared" si="15"/>
        <v/>
      </c>
      <c r="BW46" s="124" t="str">
        <f t="shared" si="16"/>
        <v/>
      </c>
      <c r="BX46" s="115" t="str">
        <f t="shared" si="17"/>
        <v/>
      </c>
      <c r="BY46" s="125" t="str">
        <f t="shared" si="18"/>
        <v/>
      </c>
      <c r="CA46" s="106" t="str">
        <f t="shared" si="19"/>
        <v/>
      </c>
      <c r="CB46" s="22" t="str">
        <f t="shared" si="20"/>
        <v/>
      </c>
      <c r="CD46" s="76" t="str">
        <f>IF($J46="", "", IF($BV46=0, "", COUNTIF($J$11:$J$1010, "&lt;"&amp;$J46)+1+COUNTIF($J$11:$J46, $J46)-1))</f>
        <v/>
      </c>
    </row>
    <row r="47" spans="1:82" x14ac:dyDescent="0.25">
      <c r="A47" s="31"/>
      <c r="B47" s="19" t="str">
        <f t="shared" si="1"/>
        <v/>
      </c>
      <c r="C47" s="20" t="str">
        <f t="shared" si="2"/>
        <v/>
      </c>
      <c r="D47" s="29" t="str">
        <f t="shared" si="3"/>
        <v/>
      </c>
      <c r="E47" s="22" t="str">
        <f t="shared" si="4"/>
        <v/>
      </c>
      <c r="F47" s="31"/>
      <c r="G47" s="301"/>
      <c r="H47" s="302"/>
      <c r="I47" s="303"/>
      <c r="J47" s="304"/>
      <c r="K47" s="283"/>
      <c r="L47" s="305"/>
      <c r="M47" s="285"/>
      <c r="N47" s="287"/>
      <c r="O47" s="31"/>
      <c r="P47" s="19" t="str">
        <f t="shared" si="9"/>
        <v/>
      </c>
      <c r="Q47" s="20" t="str">
        <f t="shared" si="5"/>
        <v/>
      </c>
      <c r="R47" s="29" t="str">
        <f t="shared" si="6"/>
        <v/>
      </c>
      <c r="S47" s="22" t="str">
        <f t="shared" si="7"/>
        <v/>
      </c>
      <c r="T47" s="31"/>
      <c r="U47" s="69" t="str">
        <f t="shared" si="8"/>
        <v/>
      </c>
      <c r="V47" s="31"/>
      <c r="X47" s="76" t="str">
        <f t="shared" si="10"/>
        <v/>
      </c>
      <c r="Z47" s="76" t="str">
        <f t="shared" si="11"/>
        <v/>
      </c>
      <c r="AA47" s="76" t="str">
        <f t="shared" si="12"/>
        <v/>
      </c>
      <c r="AC47" s="19" t="str">
        <f>IF($K47="", "", SUMIF('Drinks List'!DH$11:DH$1010, $K47, 'Drinks List'!DG$11:DG$1010))</f>
        <v/>
      </c>
      <c r="AD47" s="21"/>
      <c r="AE47" s="59" t="str">
        <f>IF($K47="", "", SUMIF('Drinks List'!DJ$11:DJ$1010, $K47, 'Drinks List'!DI$11:DI$1010))</f>
        <v/>
      </c>
      <c r="AF47" s="21"/>
      <c r="AG47" s="59" t="str">
        <f>IF($K47="", "", SUMIF('Drinks List'!DL$11:DL$1010, $K47, 'Drinks List'!DK$11:DK$1010))</f>
        <v/>
      </c>
      <c r="AH47" s="21"/>
      <c r="AI47" s="59" t="str">
        <f>IF($K47="", "", SUMIF('Drinks List'!DN$11:DN$1010, $K47, 'Drinks List'!DM$11:DM$1010))</f>
        <v/>
      </c>
      <c r="AJ47" s="21"/>
      <c r="AK47" s="59" t="str">
        <f>IF($K47="", "", SUMIF('Drinks List'!DP$11:DP$1010, $K47, 'Drinks List'!DO$11:DO$1010))</f>
        <v/>
      </c>
      <c r="AL47" s="21"/>
      <c r="AM47" s="59" t="str">
        <f>IF($K47="", "", SUMIF('Drinks List'!DR$11:DR$1010, $K47, 'Drinks List'!DQ$11:DQ$1010))</f>
        <v/>
      </c>
      <c r="AN47" s="21"/>
      <c r="AO47" s="59" t="str">
        <f>IF($K47="", "", SUMIF('Drinks List'!DT$11:DT$1010, $K47, 'Drinks List'!DS$11:DS$1010))</f>
        <v/>
      </c>
      <c r="AP47" s="21"/>
      <c r="AQ47" s="59" t="str">
        <f>IF($K47="", "", SUMIF('Drinks List'!DV$11:DV$1010, $K47, 'Drinks List'!DU$11:DU$1010))</f>
        <v/>
      </c>
      <c r="AR47" s="21"/>
      <c r="AS47" s="59" t="str">
        <f>IF($K47="", "", SUMIF('Drinks List'!DX$11:DX$1010, $K47, 'Drinks List'!DW$11:DW$1010))</f>
        <v/>
      </c>
      <c r="AT47" s="21"/>
      <c r="AU47" s="59" t="str">
        <f>IF($K47="", "", SUMIF('Drinks List'!DZ$11:DZ$1010, $K47, 'Drinks List'!DY$11:DY$1010))</f>
        <v/>
      </c>
      <c r="AV47" s="21"/>
      <c r="AW47" s="59" t="str">
        <f>IF($K47="", "", SUMIF('Drinks List'!EB$11:EB$1010, $K47, 'Drinks List'!EA$11:EA$1010))</f>
        <v/>
      </c>
      <c r="AX47" s="21"/>
      <c r="AY47" s="59" t="str">
        <f>IF($K47="", "", SUMIF('Drinks List'!ED$11:ED$1010, $K47, 'Drinks List'!EC$11:EC$1010))</f>
        <v/>
      </c>
      <c r="AZ47" s="21"/>
      <c r="BA47" s="59" t="str">
        <f>IF($K47="", "", SUMIF('Drinks List'!EF$11:EF$1010, $K47, 'Drinks List'!EE$11:EE$1010))</f>
        <v/>
      </c>
      <c r="BB47" s="21"/>
      <c r="BC47" s="59" t="str">
        <f>IF($K47="", "", SUMIF('Drinks List'!EH$11:EH$1010, $K47, 'Drinks List'!EG$11:EG$1010))</f>
        <v/>
      </c>
      <c r="BD47" s="21"/>
      <c r="BE47" s="59" t="str">
        <f>IF($K47="", "", SUMIF('Drinks List'!EJ$11:EJ$1010, $K47, 'Drinks List'!EI$11:EI$1010))</f>
        <v/>
      </c>
      <c r="BF47" s="21"/>
      <c r="BG47" s="59" t="str">
        <f>IF($K47="", "", SUMIF('Drinks List'!EL$11:EL$1010, $K47, 'Drinks List'!EK$11:EK$1010))</f>
        <v/>
      </c>
      <c r="BH47" s="21"/>
      <c r="BI47" s="59" t="str">
        <f>IF($K47="", "", SUMIF('Drinks List'!EN$11:EN$1010, $K47, 'Drinks List'!EM$11:EM$1010))</f>
        <v/>
      </c>
      <c r="BJ47" s="21"/>
      <c r="BK47" s="59" t="str">
        <f>IF($K47="", "", SUMIF('Drinks List'!EP$11:EP$1010, $K47, 'Drinks List'!EO$11:EO$1010))</f>
        <v/>
      </c>
      <c r="BL47" s="21"/>
      <c r="BM47" s="59" t="str">
        <f>IF($K47="", "", SUMIF('Drinks List'!ER$11:ER$1010, $K47, 'Drinks List'!EQ$11:EQ$1010))</f>
        <v/>
      </c>
      <c r="BN47" s="21"/>
      <c r="BO47" s="65" t="str">
        <f>IF($K47="", "", SUMIF('Drinks List'!ET$11:ET$1010, $K47, 'Drinks List'!ES$11:ES$1010))</f>
        <v/>
      </c>
      <c r="BQ47" s="120" t="str">
        <f t="shared" si="13"/>
        <v/>
      </c>
      <c r="BR47" s="62" t="str">
        <f t="shared" si="14"/>
        <v/>
      </c>
      <c r="BS47" s="76" t="str">
        <f>IF(BQ47="", "", COUNTIF(BQ$11:BQ$1010, "&gt;"&amp;BQ47)+1+COUNTIF(BQ$11:BQ47, BQ47)-1)</f>
        <v/>
      </c>
      <c r="BT47" s="76" t="str">
        <f>IF(BR47="", "", COUNTIF(BR$11:BR$1010, "&lt;"&amp;BR47)+1+COUNTIF(BR$11:BR47, BR47)-1)</f>
        <v/>
      </c>
      <c r="BV47" s="76" t="str">
        <f t="shared" si="15"/>
        <v/>
      </c>
      <c r="BW47" s="124" t="str">
        <f t="shared" si="16"/>
        <v/>
      </c>
      <c r="BX47" s="115" t="str">
        <f t="shared" si="17"/>
        <v/>
      </c>
      <c r="BY47" s="125" t="str">
        <f t="shared" si="18"/>
        <v/>
      </c>
      <c r="CA47" s="106" t="str">
        <f t="shared" si="19"/>
        <v/>
      </c>
      <c r="CB47" s="22" t="str">
        <f t="shared" si="20"/>
        <v/>
      </c>
      <c r="CD47" s="76" t="str">
        <f>IF($J47="", "", IF($BV47=0, "", COUNTIF($J$11:$J$1010, "&lt;"&amp;$J47)+1+COUNTIF($J$11:$J47, $J47)-1))</f>
        <v/>
      </c>
    </row>
    <row r="48" spans="1:82" x14ac:dyDescent="0.25">
      <c r="A48" s="31"/>
      <c r="B48" s="19" t="str">
        <f t="shared" si="1"/>
        <v/>
      </c>
      <c r="C48" s="20" t="str">
        <f t="shared" si="2"/>
        <v/>
      </c>
      <c r="D48" s="29" t="str">
        <f t="shared" si="3"/>
        <v/>
      </c>
      <c r="E48" s="22" t="str">
        <f t="shared" si="4"/>
        <v/>
      </c>
      <c r="F48" s="31"/>
      <c r="G48" s="301"/>
      <c r="H48" s="302"/>
      <c r="I48" s="303"/>
      <c r="J48" s="304"/>
      <c r="K48" s="283"/>
      <c r="L48" s="305"/>
      <c r="M48" s="285"/>
      <c r="N48" s="287"/>
      <c r="O48" s="31"/>
      <c r="P48" s="19" t="str">
        <f t="shared" si="9"/>
        <v/>
      </c>
      <c r="Q48" s="20" t="str">
        <f t="shared" si="5"/>
        <v/>
      </c>
      <c r="R48" s="29" t="str">
        <f t="shared" si="6"/>
        <v/>
      </c>
      <c r="S48" s="22" t="str">
        <f t="shared" si="7"/>
        <v/>
      </c>
      <c r="T48" s="31"/>
      <c r="U48" s="69" t="str">
        <f t="shared" si="8"/>
        <v/>
      </c>
      <c r="V48" s="31"/>
      <c r="X48" s="76" t="str">
        <f t="shared" si="10"/>
        <v/>
      </c>
      <c r="Z48" s="76" t="str">
        <f t="shared" si="11"/>
        <v/>
      </c>
      <c r="AA48" s="76" t="str">
        <f t="shared" si="12"/>
        <v/>
      </c>
      <c r="AC48" s="19" t="str">
        <f>IF($K48="", "", SUMIF('Drinks List'!DH$11:DH$1010, $K48, 'Drinks List'!DG$11:DG$1010))</f>
        <v/>
      </c>
      <c r="AD48" s="21"/>
      <c r="AE48" s="59" t="str">
        <f>IF($K48="", "", SUMIF('Drinks List'!DJ$11:DJ$1010, $K48, 'Drinks List'!DI$11:DI$1010))</f>
        <v/>
      </c>
      <c r="AF48" s="21"/>
      <c r="AG48" s="59" t="str">
        <f>IF($K48="", "", SUMIF('Drinks List'!DL$11:DL$1010, $K48, 'Drinks List'!DK$11:DK$1010))</f>
        <v/>
      </c>
      <c r="AH48" s="21"/>
      <c r="AI48" s="59" t="str">
        <f>IF($K48="", "", SUMIF('Drinks List'!DN$11:DN$1010, $K48, 'Drinks List'!DM$11:DM$1010))</f>
        <v/>
      </c>
      <c r="AJ48" s="21"/>
      <c r="AK48" s="59" t="str">
        <f>IF($K48="", "", SUMIF('Drinks List'!DP$11:DP$1010, $K48, 'Drinks List'!DO$11:DO$1010))</f>
        <v/>
      </c>
      <c r="AL48" s="21"/>
      <c r="AM48" s="59" t="str">
        <f>IF($K48="", "", SUMIF('Drinks List'!DR$11:DR$1010, $K48, 'Drinks List'!DQ$11:DQ$1010))</f>
        <v/>
      </c>
      <c r="AN48" s="21"/>
      <c r="AO48" s="59" t="str">
        <f>IF($K48="", "", SUMIF('Drinks List'!DT$11:DT$1010, $K48, 'Drinks List'!DS$11:DS$1010))</f>
        <v/>
      </c>
      <c r="AP48" s="21"/>
      <c r="AQ48" s="59" t="str">
        <f>IF($K48="", "", SUMIF('Drinks List'!DV$11:DV$1010, $K48, 'Drinks List'!DU$11:DU$1010))</f>
        <v/>
      </c>
      <c r="AR48" s="21"/>
      <c r="AS48" s="59" t="str">
        <f>IF($K48="", "", SUMIF('Drinks List'!DX$11:DX$1010, $K48, 'Drinks List'!DW$11:DW$1010))</f>
        <v/>
      </c>
      <c r="AT48" s="21"/>
      <c r="AU48" s="59" t="str">
        <f>IF($K48="", "", SUMIF('Drinks List'!DZ$11:DZ$1010, $K48, 'Drinks List'!DY$11:DY$1010))</f>
        <v/>
      </c>
      <c r="AV48" s="21"/>
      <c r="AW48" s="59" t="str">
        <f>IF($K48="", "", SUMIF('Drinks List'!EB$11:EB$1010, $K48, 'Drinks List'!EA$11:EA$1010))</f>
        <v/>
      </c>
      <c r="AX48" s="21"/>
      <c r="AY48" s="59" t="str">
        <f>IF($K48="", "", SUMIF('Drinks List'!ED$11:ED$1010, $K48, 'Drinks List'!EC$11:EC$1010))</f>
        <v/>
      </c>
      <c r="AZ48" s="21"/>
      <c r="BA48" s="59" t="str">
        <f>IF($K48="", "", SUMIF('Drinks List'!EF$11:EF$1010, $K48, 'Drinks List'!EE$11:EE$1010))</f>
        <v/>
      </c>
      <c r="BB48" s="21"/>
      <c r="BC48" s="59" t="str">
        <f>IF($K48="", "", SUMIF('Drinks List'!EH$11:EH$1010, $K48, 'Drinks List'!EG$11:EG$1010))</f>
        <v/>
      </c>
      <c r="BD48" s="21"/>
      <c r="BE48" s="59" t="str">
        <f>IF($K48="", "", SUMIF('Drinks List'!EJ$11:EJ$1010, $K48, 'Drinks List'!EI$11:EI$1010))</f>
        <v/>
      </c>
      <c r="BF48" s="21"/>
      <c r="BG48" s="59" t="str">
        <f>IF($K48="", "", SUMIF('Drinks List'!EL$11:EL$1010, $K48, 'Drinks List'!EK$11:EK$1010))</f>
        <v/>
      </c>
      <c r="BH48" s="21"/>
      <c r="BI48" s="59" t="str">
        <f>IF($K48="", "", SUMIF('Drinks List'!EN$11:EN$1010, $K48, 'Drinks List'!EM$11:EM$1010))</f>
        <v/>
      </c>
      <c r="BJ48" s="21"/>
      <c r="BK48" s="59" t="str">
        <f>IF($K48="", "", SUMIF('Drinks List'!EP$11:EP$1010, $K48, 'Drinks List'!EO$11:EO$1010))</f>
        <v/>
      </c>
      <c r="BL48" s="21"/>
      <c r="BM48" s="59" t="str">
        <f>IF($K48="", "", SUMIF('Drinks List'!ER$11:ER$1010, $K48, 'Drinks List'!EQ$11:EQ$1010))</f>
        <v/>
      </c>
      <c r="BN48" s="21"/>
      <c r="BO48" s="65" t="str">
        <f>IF($K48="", "", SUMIF('Drinks List'!ET$11:ET$1010, $K48, 'Drinks List'!ES$11:ES$1010))</f>
        <v/>
      </c>
      <c r="BQ48" s="120" t="str">
        <f t="shared" si="13"/>
        <v/>
      </c>
      <c r="BR48" s="62" t="str">
        <f t="shared" si="14"/>
        <v/>
      </c>
      <c r="BS48" s="76" t="str">
        <f>IF(BQ48="", "", COUNTIF(BQ$11:BQ$1010, "&gt;"&amp;BQ48)+1+COUNTIF(BQ$11:BQ48, BQ48)-1)</f>
        <v/>
      </c>
      <c r="BT48" s="76" t="str">
        <f>IF(BR48="", "", COUNTIF(BR$11:BR$1010, "&lt;"&amp;BR48)+1+COUNTIF(BR$11:BR48, BR48)-1)</f>
        <v/>
      </c>
      <c r="BV48" s="76" t="str">
        <f t="shared" si="15"/>
        <v/>
      </c>
      <c r="BW48" s="124" t="str">
        <f t="shared" si="16"/>
        <v/>
      </c>
      <c r="BX48" s="115" t="str">
        <f t="shared" si="17"/>
        <v/>
      </c>
      <c r="BY48" s="125" t="str">
        <f t="shared" si="18"/>
        <v/>
      </c>
      <c r="CA48" s="106" t="str">
        <f t="shared" si="19"/>
        <v/>
      </c>
      <c r="CB48" s="22" t="str">
        <f t="shared" si="20"/>
        <v/>
      </c>
      <c r="CD48" s="76" t="str">
        <f>IF($J48="", "", IF($BV48=0, "", COUNTIF($J$11:$J$1010, "&lt;"&amp;$J48)+1+COUNTIF($J$11:$J48, $J48)-1))</f>
        <v/>
      </c>
    </row>
    <row r="49" spans="1:82" x14ac:dyDescent="0.25">
      <c r="A49" s="31"/>
      <c r="B49" s="19" t="str">
        <f t="shared" si="1"/>
        <v/>
      </c>
      <c r="C49" s="20" t="str">
        <f t="shared" si="2"/>
        <v/>
      </c>
      <c r="D49" s="29" t="str">
        <f t="shared" si="3"/>
        <v/>
      </c>
      <c r="E49" s="22" t="str">
        <f t="shared" si="4"/>
        <v/>
      </c>
      <c r="F49" s="31"/>
      <c r="G49" s="301"/>
      <c r="H49" s="302"/>
      <c r="I49" s="303"/>
      <c r="J49" s="304"/>
      <c r="K49" s="283"/>
      <c r="L49" s="305"/>
      <c r="M49" s="285"/>
      <c r="N49" s="287"/>
      <c r="O49" s="31"/>
      <c r="P49" s="19" t="str">
        <f t="shared" si="9"/>
        <v/>
      </c>
      <c r="Q49" s="20" t="str">
        <f t="shared" si="5"/>
        <v/>
      </c>
      <c r="R49" s="29" t="str">
        <f t="shared" si="6"/>
        <v/>
      </c>
      <c r="S49" s="22" t="str">
        <f t="shared" si="7"/>
        <v/>
      </c>
      <c r="T49" s="31"/>
      <c r="U49" s="69" t="str">
        <f t="shared" si="8"/>
        <v/>
      </c>
      <c r="V49" s="31"/>
      <c r="X49" s="76" t="str">
        <f t="shared" si="10"/>
        <v/>
      </c>
      <c r="Z49" s="76" t="str">
        <f t="shared" si="11"/>
        <v/>
      </c>
      <c r="AA49" s="76" t="str">
        <f t="shared" si="12"/>
        <v/>
      </c>
      <c r="AC49" s="19" t="str">
        <f>IF($K49="", "", SUMIF('Drinks List'!DH$11:DH$1010, $K49, 'Drinks List'!DG$11:DG$1010))</f>
        <v/>
      </c>
      <c r="AD49" s="21"/>
      <c r="AE49" s="59" t="str">
        <f>IF($K49="", "", SUMIF('Drinks List'!DJ$11:DJ$1010, $K49, 'Drinks List'!DI$11:DI$1010))</f>
        <v/>
      </c>
      <c r="AF49" s="21"/>
      <c r="AG49" s="59" t="str">
        <f>IF($K49="", "", SUMIF('Drinks List'!DL$11:DL$1010, $K49, 'Drinks List'!DK$11:DK$1010))</f>
        <v/>
      </c>
      <c r="AH49" s="21"/>
      <c r="AI49" s="59" t="str">
        <f>IF($K49="", "", SUMIF('Drinks List'!DN$11:DN$1010, $K49, 'Drinks List'!DM$11:DM$1010))</f>
        <v/>
      </c>
      <c r="AJ49" s="21"/>
      <c r="AK49" s="59" t="str">
        <f>IF($K49="", "", SUMIF('Drinks List'!DP$11:DP$1010, $K49, 'Drinks List'!DO$11:DO$1010))</f>
        <v/>
      </c>
      <c r="AL49" s="21"/>
      <c r="AM49" s="59" t="str">
        <f>IF($K49="", "", SUMIF('Drinks List'!DR$11:DR$1010, $K49, 'Drinks List'!DQ$11:DQ$1010))</f>
        <v/>
      </c>
      <c r="AN49" s="21"/>
      <c r="AO49" s="59" t="str">
        <f>IF($K49="", "", SUMIF('Drinks List'!DT$11:DT$1010, $K49, 'Drinks List'!DS$11:DS$1010))</f>
        <v/>
      </c>
      <c r="AP49" s="21"/>
      <c r="AQ49" s="59" t="str">
        <f>IF($K49="", "", SUMIF('Drinks List'!DV$11:DV$1010, $K49, 'Drinks List'!DU$11:DU$1010))</f>
        <v/>
      </c>
      <c r="AR49" s="21"/>
      <c r="AS49" s="59" t="str">
        <f>IF($K49="", "", SUMIF('Drinks List'!DX$11:DX$1010, $K49, 'Drinks List'!DW$11:DW$1010))</f>
        <v/>
      </c>
      <c r="AT49" s="21"/>
      <c r="AU49" s="59" t="str">
        <f>IF($K49="", "", SUMIF('Drinks List'!DZ$11:DZ$1010, $K49, 'Drinks List'!DY$11:DY$1010))</f>
        <v/>
      </c>
      <c r="AV49" s="21"/>
      <c r="AW49" s="59" t="str">
        <f>IF($K49="", "", SUMIF('Drinks List'!EB$11:EB$1010, $K49, 'Drinks List'!EA$11:EA$1010))</f>
        <v/>
      </c>
      <c r="AX49" s="21"/>
      <c r="AY49" s="59" t="str">
        <f>IF($K49="", "", SUMIF('Drinks List'!ED$11:ED$1010, $K49, 'Drinks List'!EC$11:EC$1010))</f>
        <v/>
      </c>
      <c r="AZ49" s="21"/>
      <c r="BA49" s="59" t="str">
        <f>IF($K49="", "", SUMIF('Drinks List'!EF$11:EF$1010, $K49, 'Drinks List'!EE$11:EE$1010))</f>
        <v/>
      </c>
      <c r="BB49" s="21"/>
      <c r="BC49" s="59" t="str">
        <f>IF($K49="", "", SUMIF('Drinks List'!EH$11:EH$1010, $K49, 'Drinks List'!EG$11:EG$1010))</f>
        <v/>
      </c>
      <c r="BD49" s="21"/>
      <c r="BE49" s="59" t="str">
        <f>IF($K49="", "", SUMIF('Drinks List'!EJ$11:EJ$1010, $K49, 'Drinks List'!EI$11:EI$1010))</f>
        <v/>
      </c>
      <c r="BF49" s="21"/>
      <c r="BG49" s="59" t="str">
        <f>IF($K49="", "", SUMIF('Drinks List'!EL$11:EL$1010, $K49, 'Drinks List'!EK$11:EK$1010))</f>
        <v/>
      </c>
      <c r="BH49" s="21"/>
      <c r="BI49" s="59" t="str">
        <f>IF($K49="", "", SUMIF('Drinks List'!EN$11:EN$1010, $K49, 'Drinks List'!EM$11:EM$1010))</f>
        <v/>
      </c>
      <c r="BJ49" s="21"/>
      <c r="BK49" s="59" t="str">
        <f>IF($K49="", "", SUMIF('Drinks List'!EP$11:EP$1010, $K49, 'Drinks List'!EO$11:EO$1010))</f>
        <v/>
      </c>
      <c r="BL49" s="21"/>
      <c r="BM49" s="59" t="str">
        <f>IF($K49="", "", SUMIF('Drinks List'!ER$11:ER$1010, $K49, 'Drinks List'!EQ$11:EQ$1010))</f>
        <v/>
      </c>
      <c r="BN49" s="21"/>
      <c r="BO49" s="65" t="str">
        <f>IF($K49="", "", SUMIF('Drinks List'!ET$11:ET$1010, $K49, 'Drinks List'!ES$11:ES$1010))</f>
        <v/>
      </c>
      <c r="BQ49" s="120" t="str">
        <f t="shared" si="13"/>
        <v/>
      </c>
      <c r="BR49" s="62" t="str">
        <f t="shared" si="14"/>
        <v/>
      </c>
      <c r="BS49" s="76" t="str">
        <f>IF(BQ49="", "", COUNTIF(BQ$11:BQ$1010, "&gt;"&amp;BQ49)+1+COUNTIF(BQ$11:BQ49, BQ49)-1)</f>
        <v/>
      </c>
      <c r="BT49" s="76" t="str">
        <f>IF(BR49="", "", COUNTIF(BR$11:BR$1010, "&lt;"&amp;BR49)+1+COUNTIF(BR$11:BR49, BR49)-1)</f>
        <v/>
      </c>
      <c r="BV49" s="76" t="str">
        <f t="shared" si="15"/>
        <v/>
      </c>
      <c r="BW49" s="124" t="str">
        <f t="shared" si="16"/>
        <v/>
      </c>
      <c r="BX49" s="115" t="str">
        <f t="shared" si="17"/>
        <v/>
      </c>
      <c r="BY49" s="125" t="str">
        <f t="shared" si="18"/>
        <v/>
      </c>
      <c r="CA49" s="106" t="str">
        <f t="shared" si="19"/>
        <v/>
      </c>
      <c r="CB49" s="22" t="str">
        <f t="shared" si="20"/>
        <v/>
      </c>
      <c r="CD49" s="76" t="str">
        <f>IF($J49="", "", IF($BV49=0, "", COUNTIF($J$11:$J$1010, "&lt;"&amp;$J49)+1+COUNTIF($J$11:$J49, $J49)-1))</f>
        <v/>
      </c>
    </row>
    <row r="50" spans="1:82" x14ac:dyDescent="0.25">
      <c r="A50" s="31"/>
      <c r="B50" s="19" t="str">
        <f t="shared" si="1"/>
        <v/>
      </c>
      <c r="C50" s="20" t="str">
        <f t="shared" si="2"/>
        <v/>
      </c>
      <c r="D50" s="29" t="str">
        <f t="shared" si="3"/>
        <v/>
      </c>
      <c r="E50" s="22" t="str">
        <f t="shared" si="4"/>
        <v/>
      </c>
      <c r="F50" s="31"/>
      <c r="G50" s="301"/>
      <c r="H50" s="302"/>
      <c r="I50" s="303"/>
      <c r="J50" s="304"/>
      <c r="K50" s="283"/>
      <c r="L50" s="305"/>
      <c r="M50" s="285"/>
      <c r="N50" s="287"/>
      <c r="O50" s="31"/>
      <c r="P50" s="19" t="str">
        <f t="shared" si="9"/>
        <v/>
      </c>
      <c r="Q50" s="20" t="str">
        <f t="shared" si="5"/>
        <v/>
      </c>
      <c r="R50" s="29" t="str">
        <f t="shared" si="6"/>
        <v/>
      </c>
      <c r="S50" s="22" t="str">
        <f t="shared" si="7"/>
        <v/>
      </c>
      <c r="T50" s="31"/>
      <c r="U50" s="69" t="str">
        <f t="shared" si="8"/>
        <v/>
      </c>
      <c r="V50" s="31"/>
      <c r="X50" s="76" t="str">
        <f t="shared" si="10"/>
        <v/>
      </c>
      <c r="Z50" s="76" t="str">
        <f t="shared" si="11"/>
        <v/>
      </c>
      <c r="AA50" s="76" t="str">
        <f t="shared" si="12"/>
        <v/>
      </c>
      <c r="AC50" s="19" t="str">
        <f>IF($K50="", "", SUMIF('Drinks List'!DH$11:DH$1010, $K50, 'Drinks List'!DG$11:DG$1010))</f>
        <v/>
      </c>
      <c r="AD50" s="21"/>
      <c r="AE50" s="59" t="str">
        <f>IF($K50="", "", SUMIF('Drinks List'!DJ$11:DJ$1010, $K50, 'Drinks List'!DI$11:DI$1010))</f>
        <v/>
      </c>
      <c r="AF50" s="21"/>
      <c r="AG50" s="59" t="str">
        <f>IF($K50="", "", SUMIF('Drinks List'!DL$11:DL$1010, $K50, 'Drinks List'!DK$11:DK$1010))</f>
        <v/>
      </c>
      <c r="AH50" s="21"/>
      <c r="AI50" s="59" t="str">
        <f>IF($K50="", "", SUMIF('Drinks List'!DN$11:DN$1010, $K50, 'Drinks List'!DM$11:DM$1010))</f>
        <v/>
      </c>
      <c r="AJ50" s="21"/>
      <c r="AK50" s="59" t="str">
        <f>IF($K50="", "", SUMIF('Drinks List'!DP$11:DP$1010, $K50, 'Drinks List'!DO$11:DO$1010))</f>
        <v/>
      </c>
      <c r="AL50" s="21"/>
      <c r="AM50" s="59" t="str">
        <f>IF($K50="", "", SUMIF('Drinks List'!DR$11:DR$1010, $K50, 'Drinks List'!DQ$11:DQ$1010))</f>
        <v/>
      </c>
      <c r="AN50" s="21"/>
      <c r="AO50" s="59" t="str">
        <f>IF($K50="", "", SUMIF('Drinks List'!DT$11:DT$1010, $K50, 'Drinks List'!DS$11:DS$1010))</f>
        <v/>
      </c>
      <c r="AP50" s="21"/>
      <c r="AQ50" s="59" t="str">
        <f>IF($K50="", "", SUMIF('Drinks List'!DV$11:DV$1010, $K50, 'Drinks List'!DU$11:DU$1010))</f>
        <v/>
      </c>
      <c r="AR50" s="21"/>
      <c r="AS50" s="59" t="str">
        <f>IF($K50="", "", SUMIF('Drinks List'!DX$11:DX$1010, $K50, 'Drinks List'!DW$11:DW$1010))</f>
        <v/>
      </c>
      <c r="AT50" s="21"/>
      <c r="AU50" s="59" t="str">
        <f>IF($K50="", "", SUMIF('Drinks List'!DZ$11:DZ$1010, $K50, 'Drinks List'!DY$11:DY$1010))</f>
        <v/>
      </c>
      <c r="AV50" s="21"/>
      <c r="AW50" s="59" t="str">
        <f>IF($K50="", "", SUMIF('Drinks List'!EB$11:EB$1010, $K50, 'Drinks List'!EA$11:EA$1010))</f>
        <v/>
      </c>
      <c r="AX50" s="21"/>
      <c r="AY50" s="59" t="str">
        <f>IF($K50="", "", SUMIF('Drinks List'!ED$11:ED$1010, $K50, 'Drinks List'!EC$11:EC$1010))</f>
        <v/>
      </c>
      <c r="AZ50" s="21"/>
      <c r="BA50" s="59" t="str">
        <f>IF($K50="", "", SUMIF('Drinks List'!EF$11:EF$1010, $K50, 'Drinks List'!EE$11:EE$1010))</f>
        <v/>
      </c>
      <c r="BB50" s="21"/>
      <c r="BC50" s="59" t="str">
        <f>IF($K50="", "", SUMIF('Drinks List'!EH$11:EH$1010, $K50, 'Drinks List'!EG$11:EG$1010))</f>
        <v/>
      </c>
      <c r="BD50" s="21"/>
      <c r="BE50" s="59" t="str">
        <f>IF($K50="", "", SUMIF('Drinks List'!EJ$11:EJ$1010, $K50, 'Drinks List'!EI$11:EI$1010))</f>
        <v/>
      </c>
      <c r="BF50" s="21"/>
      <c r="BG50" s="59" t="str">
        <f>IF($K50="", "", SUMIF('Drinks List'!EL$11:EL$1010, $K50, 'Drinks List'!EK$11:EK$1010))</f>
        <v/>
      </c>
      <c r="BH50" s="21"/>
      <c r="BI50" s="59" t="str">
        <f>IF($K50="", "", SUMIF('Drinks List'!EN$11:EN$1010, $K50, 'Drinks List'!EM$11:EM$1010))</f>
        <v/>
      </c>
      <c r="BJ50" s="21"/>
      <c r="BK50" s="59" t="str">
        <f>IF($K50="", "", SUMIF('Drinks List'!EP$11:EP$1010, $K50, 'Drinks List'!EO$11:EO$1010))</f>
        <v/>
      </c>
      <c r="BL50" s="21"/>
      <c r="BM50" s="59" t="str">
        <f>IF($K50="", "", SUMIF('Drinks List'!ER$11:ER$1010, $K50, 'Drinks List'!EQ$11:EQ$1010))</f>
        <v/>
      </c>
      <c r="BN50" s="21"/>
      <c r="BO50" s="65" t="str">
        <f>IF($K50="", "", SUMIF('Drinks List'!ET$11:ET$1010, $K50, 'Drinks List'!ES$11:ES$1010))</f>
        <v/>
      </c>
      <c r="BQ50" s="120" t="str">
        <f t="shared" si="13"/>
        <v/>
      </c>
      <c r="BR50" s="62" t="str">
        <f t="shared" si="14"/>
        <v/>
      </c>
      <c r="BS50" s="76" t="str">
        <f>IF(BQ50="", "", COUNTIF(BQ$11:BQ$1010, "&gt;"&amp;BQ50)+1+COUNTIF(BQ$11:BQ50, BQ50)-1)</f>
        <v/>
      </c>
      <c r="BT50" s="76" t="str">
        <f>IF(BR50="", "", COUNTIF(BR$11:BR$1010, "&lt;"&amp;BR50)+1+COUNTIF(BR$11:BR50, BR50)-1)</f>
        <v/>
      </c>
      <c r="BV50" s="76" t="str">
        <f t="shared" si="15"/>
        <v/>
      </c>
      <c r="BW50" s="124" t="str">
        <f t="shared" si="16"/>
        <v/>
      </c>
      <c r="BX50" s="115" t="str">
        <f t="shared" si="17"/>
        <v/>
      </c>
      <c r="BY50" s="125" t="str">
        <f t="shared" si="18"/>
        <v/>
      </c>
      <c r="CA50" s="106" t="str">
        <f t="shared" si="19"/>
        <v/>
      </c>
      <c r="CB50" s="22" t="str">
        <f t="shared" si="20"/>
        <v/>
      </c>
      <c r="CD50" s="76" t="str">
        <f>IF($J50="", "", IF($BV50=0, "", COUNTIF($J$11:$J$1010, "&lt;"&amp;$J50)+1+COUNTIF($J$11:$J50, $J50)-1))</f>
        <v/>
      </c>
    </row>
    <row r="51" spans="1:82" x14ac:dyDescent="0.25">
      <c r="A51" s="31"/>
      <c r="B51" s="19" t="str">
        <f t="shared" si="1"/>
        <v/>
      </c>
      <c r="C51" s="20" t="str">
        <f t="shared" si="2"/>
        <v/>
      </c>
      <c r="D51" s="29" t="str">
        <f t="shared" si="3"/>
        <v/>
      </c>
      <c r="E51" s="22" t="str">
        <f t="shared" si="4"/>
        <v/>
      </c>
      <c r="F51" s="31"/>
      <c r="G51" s="301"/>
      <c r="H51" s="302"/>
      <c r="I51" s="303"/>
      <c r="J51" s="304"/>
      <c r="K51" s="283"/>
      <c r="L51" s="305"/>
      <c r="M51" s="285"/>
      <c r="N51" s="287"/>
      <c r="O51" s="31"/>
      <c r="P51" s="19" t="str">
        <f t="shared" si="9"/>
        <v/>
      </c>
      <c r="Q51" s="20" t="str">
        <f t="shared" si="5"/>
        <v/>
      </c>
      <c r="R51" s="29" t="str">
        <f t="shared" si="6"/>
        <v/>
      </c>
      <c r="S51" s="22" t="str">
        <f t="shared" si="7"/>
        <v/>
      </c>
      <c r="T51" s="31"/>
      <c r="U51" s="69" t="str">
        <f t="shared" si="8"/>
        <v/>
      </c>
      <c r="V51" s="31"/>
      <c r="X51" s="76" t="str">
        <f t="shared" si="10"/>
        <v/>
      </c>
      <c r="Z51" s="76" t="str">
        <f t="shared" si="11"/>
        <v/>
      </c>
      <c r="AA51" s="76" t="str">
        <f t="shared" si="12"/>
        <v/>
      </c>
      <c r="AC51" s="19" t="str">
        <f>IF($K51="", "", SUMIF('Drinks List'!DH$11:DH$1010, $K51, 'Drinks List'!DG$11:DG$1010))</f>
        <v/>
      </c>
      <c r="AD51" s="21"/>
      <c r="AE51" s="59" t="str">
        <f>IF($K51="", "", SUMIF('Drinks List'!DJ$11:DJ$1010, $K51, 'Drinks List'!DI$11:DI$1010))</f>
        <v/>
      </c>
      <c r="AF51" s="21"/>
      <c r="AG51" s="59" t="str">
        <f>IF($K51="", "", SUMIF('Drinks List'!DL$11:DL$1010, $K51, 'Drinks List'!DK$11:DK$1010))</f>
        <v/>
      </c>
      <c r="AH51" s="21"/>
      <c r="AI51" s="59" t="str">
        <f>IF($K51="", "", SUMIF('Drinks List'!DN$11:DN$1010, $K51, 'Drinks List'!DM$11:DM$1010))</f>
        <v/>
      </c>
      <c r="AJ51" s="21"/>
      <c r="AK51" s="59" t="str">
        <f>IF($K51="", "", SUMIF('Drinks List'!DP$11:DP$1010, $K51, 'Drinks List'!DO$11:DO$1010))</f>
        <v/>
      </c>
      <c r="AL51" s="21"/>
      <c r="AM51" s="59" t="str">
        <f>IF($K51="", "", SUMIF('Drinks List'!DR$11:DR$1010, $K51, 'Drinks List'!DQ$11:DQ$1010))</f>
        <v/>
      </c>
      <c r="AN51" s="21"/>
      <c r="AO51" s="59" t="str">
        <f>IF($K51="", "", SUMIF('Drinks List'!DT$11:DT$1010, $K51, 'Drinks List'!DS$11:DS$1010))</f>
        <v/>
      </c>
      <c r="AP51" s="21"/>
      <c r="AQ51" s="59" t="str">
        <f>IF($K51="", "", SUMIF('Drinks List'!DV$11:DV$1010, $K51, 'Drinks List'!DU$11:DU$1010))</f>
        <v/>
      </c>
      <c r="AR51" s="21"/>
      <c r="AS51" s="59" t="str">
        <f>IF($K51="", "", SUMIF('Drinks List'!DX$11:DX$1010, $K51, 'Drinks List'!DW$11:DW$1010))</f>
        <v/>
      </c>
      <c r="AT51" s="21"/>
      <c r="AU51" s="59" t="str">
        <f>IF($K51="", "", SUMIF('Drinks List'!DZ$11:DZ$1010, $K51, 'Drinks List'!DY$11:DY$1010))</f>
        <v/>
      </c>
      <c r="AV51" s="21"/>
      <c r="AW51" s="59" t="str">
        <f>IF($K51="", "", SUMIF('Drinks List'!EB$11:EB$1010, $K51, 'Drinks List'!EA$11:EA$1010))</f>
        <v/>
      </c>
      <c r="AX51" s="21"/>
      <c r="AY51" s="59" t="str">
        <f>IF($K51="", "", SUMIF('Drinks List'!ED$11:ED$1010, $K51, 'Drinks List'!EC$11:EC$1010))</f>
        <v/>
      </c>
      <c r="AZ51" s="21"/>
      <c r="BA51" s="59" t="str">
        <f>IF($K51="", "", SUMIF('Drinks List'!EF$11:EF$1010, $K51, 'Drinks List'!EE$11:EE$1010))</f>
        <v/>
      </c>
      <c r="BB51" s="21"/>
      <c r="BC51" s="59" t="str">
        <f>IF($K51="", "", SUMIF('Drinks List'!EH$11:EH$1010, $K51, 'Drinks List'!EG$11:EG$1010))</f>
        <v/>
      </c>
      <c r="BD51" s="21"/>
      <c r="BE51" s="59" t="str">
        <f>IF($K51="", "", SUMIF('Drinks List'!EJ$11:EJ$1010, $K51, 'Drinks List'!EI$11:EI$1010))</f>
        <v/>
      </c>
      <c r="BF51" s="21"/>
      <c r="BG51" s="59" t="str">
        <f>IF($K51="", "", SUMIF('Drinks List'!EL$11:EL$1010, $K51, 'Drinks List'!EK$11:EK$1010))</f>
        <v/>
      </c>
      <c r="BH51" s="21"/>
      <c r="BI51" s="59" t="str">
        <f>IF($K51="", "", SUMIF('Drinks List'!EN$11:EN$1010, $K51, 'Drinks List'!EM$11:EM$1010))</f>
        <v/>
      </c>
      <c r="BJ51" s="21"/>
      <c r="BK51" s="59" t="str">
        <f>IF($K51="", "", SUMIF('Drinks List'!EP$11:EP$1010, $K51, 'Drinks List'!EO$11:EO$1010))</f>
        <v/>
      </c>
      <c r="BL51" s="21"/>
      <c r="BM51" s="59" t="str">
        <f>IF($K51="", "", SUMIF('Drinks List'!ER$11:ER$1010, $K51, 'Drinks List'!EQ$11:EQ$1010))</f>
        <v/>
      </c>
      <c r="BN51" s="21"/>
      <c r="BO51" s="65" t="str">
        <f>IF($K51="", "", SUMIF('Drinks List'!ET$11:ET$1010, $K51, 'Drinks List'!ES$11:ES$1010))</f>
        <v/>
      </c>
      <c r="BQ51" s="120" t="str">
        <f t="shared" si="13"/>
        <v/>
      </c>
      <c r="BR51" s="62" t="str">
        <f t="shared" si="14"/>
        <v/>
      </c>
      <c r="BS51" s="76" t="str">
        <f>IF(BQ51="", "", COUNTIF(BQ$11:BQ$1010, "&gt;"&amp;BQ51)+1+COUNTIF(BQ$11:BQ51, BQ51)-1)</f>
        <v/>
      </c>
      <c r="BT51" s="76" t="str">
        <f>IF(BR51="", "", COUNTIF(BR$11:BR$1010, "&lt;"&amp;BR51)+1+COUNTIF(BR$11:BR51, BR51)-1)</f>
        <v/>
      </c>
      <c r="BV51" s="76" t="str">
        <f t="shared" si="15"/>
        <v/>
      </c>
      <c r="BW51" s="124" t="str">
        <f t="shared" si="16"/>
        <v/>
      </c>
      <c r="BX51" s="115" t="str">
        <f t="shared" si="17"/>
        <v/>
      </c>
      <c r="BY51" s="125" t="str">
        <f t="shared" si="18"/>
        <v/>
      </c>
      <c r="CA51" s="106" t="str">
        <f t="shared" si="19"/>
        <v/>
      </c>
      <c r="CB51" s="22" t="str">
        <f t="shared" si="20"/>
        <v/>
      </c>
      <c r="CD51" s="76" t="str">
        <f>IF($J51="", "", IF($BV51=0, "", COUNTIF($J$11:$J$1010, "&lt;"&amp;$J51)+1+COUNTIF($J$11:$J51, $J51)-1))</f>
        <v/>
      </c>
    </row>
    <row r="52" spans="1:82" x14ac:dyDescent="0.25">
      <c r="A52" s="31"/>
      <c r="B52" s="19" t="str">
        <f t="shared" si="1"/>
        <v/>
      </c>
      <c r="C52" s="20" t="str">
        <f t="shared" si="2"/>
        <v/>
      </c>
      <c r="D52" s="29" t="str">
        <f t="shared" si="3"/>
        <v/>
      </c>
      <c r="E52" s="22" t="str">
        <f t="shared" si="4"/>
        <v/>
      </c>
      <c r="F52" s="31"/>
      <c r="G52" s="301"/>
      <c r="H52" s="302"/>
      <c r="I52" s="303"/>
      <c r="J52" s="304"/>
      <c r="K52" s="283"/>
      <c r="L52" s="305"/>
      <c r="M52" s="285"/>
      <c r="N52" s="287"/>
      <c r="O52" s="31"/>
      <c r="P52" s="19" t="str">
        <f t="shared" si="9"/>
        <v/>
      </c>
      <c r="Q52" s="20" t="str">
        <f t="shared" si="5"/>
        <v/>
      </c>
      <c r="R52" s="29" t="str">
        <f t="shared" si="6"/>
        <v/>
      </c>
      <c r="S52" s="22" t="str">
        <f t="shared" si="7"/>
        <v/>
      </c>
      <c r="T52" s="31"/>
      <c r="U52" s="69" t="str">
        <f t="shared" si="8"/>
        <v/>
      </c>
      <c r="V52" s="31"/>
      <c r="X52" s="76" t="str">
        <f t="shared" si="10"/>
        <v/>
      </c>
      <c r="Z52" s="76" t="str">
        <f t="shared" si="11"/>
        <v/>
      </c>
      <c r="AA52" s="76" t="str">
        <f t="shared" si="12"/>
        <v/>
      </c>
      <c r="AC52" s="19" t="str">
        <f>IF($K52="", "", SUMIF('Drinks List'!DH$11:DH$1010, $K52, 'Drinks List'!DG$11:DG$1010))</f>
        <v/>
      </c>
      <c r="AD52" s="21"/>
      <c r="AE52" s="59" t="str">
        <f>IF($K52="", "", SUMIF('Drinks List'!DJ$11:DJ$1010, $K52, 'Drinks List'!DI$11:DI$1010))</f>
        <v/>
      </c>
      <c r="AF52" s="21"/>
      <c r="AG52" s="59" t="str">
        <f>IF($K52="", "", SUMIF('Drinks List'!DL$11:DL$1010, $K52, 'Drinks List'!DK$11:DK$1010))</f>
        <v/>
      </c>
      <c r="AH52" s="21"/>
      <c r="AI52" s="59" t="str">
        <f>IF($K52="", "", SUMIF('Drinks List'!DN$11:DN$1010, $K52, 'Drinks List'!DM$11:DM$1010))</f>
        <v/>
      </c>
      <c r="AJ52" s="21"/>
      <c r="AK52" s="59" t="str">
        <f>IF($K52="", "", SUMIF('Drinks List'!DP$11:DP$1010, $K52, 'Drinks List'!DO$11:DO$1010))</f>
        <v/>
      </c>
      <c r="AL52" s="21"/>
      <c r="AM52" s="59" t="str">
        <f>IF($K52="", "", SUMIF('Drinks List'!DR$11:DR$1010, $K52, 'Drinks List'!DQ$11:DQ$1010))</f>
        <v/>
      </c>
      <c r="AN52" s="21"/>
      <c r="AO52" s="59" t="str">
        <f>IF($K52="", "", SUMIF('Drinks List'!DT$11:DT$1010, $K52, 'Drinks List'!DS$11:DS$1010))</f>
        <v/>
      </c>
      <c r="AP52" s="21"/>
      <c r="AQ52" s="59" t="str">
        <f>IF($K52="", "", SUMIF('Drinks List'!DV$11:DV$1010, $K52, 'Drinks List'!DU$11:DU$1010))</f>
        <v/>
      </c>
      <c r="AR52" s="21"/>
      <c r="AS52" s="59" t="str">
        <f>IF($K52="", "", SUMIF('Drinks List'!DX$11:DX$1010, $K52, 'Drinks List'!DW$11:DW$1010))</f>
        <v/>
      </c>
      <c r="AT52" s="21"/>
      <c r="AU52" s="59" t="str">
        <f>IF($K52="", "", SUMIF('Drinks List'!DZ$11:DZ$1010, $K52, 'Drinks List'!DY$11:DY$1010))</f>
        <v/>
      </c>
      <c r="AV52" s="21"/>
      <c r="AW52" s="59" t="str">
        <f>IF($K52="", "", SUMIF('Drinks List'!EB$11:EB$1010, $K52, 'Drinks List'!EA$11:EA$1010))</f>
        <v/>
      </c>
      <c r="AX52" s="21"/>
      <c r="AY52" s="59" t="str">
        <f>IF($K52="", "", SUMIF('Drinks List'!ED$11:ED$1010, $K52, 'Drinks List'!EC$11:EC$1010))</f>
        <v/>
      </c>
      <c r="AZ52" s="21"/>
      <c r="BA52" s="59" t="str">
        <f>IF($K52="", "", SUMIF('Drinks List'!EF$11:EF$1010, $K52, 'Drinks List'!EE$11:EE$1010))</f>
        <v/>
      </c>
      <c r="BB52" s="21"/>
      <c r="BC52" s="59" t="str">
        <f>IF($K52="", "", SUMIF('Drinks List'!EH$11:EH$1010, $K52, 'Drinks List'!EG$11:EG$1010))</f>
        <v/>
      </c>
      <c r="BD52" s="21"/>
      <c r="BE52" s="59" t="str">
        <f>IF($K52="", "", SUMIF('Drinks List'!EJ$11:EJ$1010, $K52, 'Drinks List'!EI$11:EI$1010))</f>
        <v/>
      </c>
      <c r="BF52" s="21"/>
      <c r="BG52" s="59" t="str">
        <f>IF($K52="", "", SUMIF('Drinks List'!EL$11:EL$1010, $K52, 'Drinks List'!EK$11:EK$1010))</f>
        <v/>
      </c>
      <c r="BH52" s="21"/>
      <c r="BI52" s="59" t="str">
        <f>IF($K52="", "", SUMIF('Drinks List'!EN$11:EN$1010, $K52, 'Drinks List'!EM$11:EM$1010))</f>
        <v/>
      </c>
      <c r="BJ52" s="21"/>
      <c r="BK52" s="59" t="str">
        <f>IF($K52="", "", SUMIF('Drinks List'!EP$11:EP$1010, $K52, 'Drinks List'!EO$11:EO$1010))</f>
        <v/>
      </c>
      <c r="BL52" s="21"/>
      <c r="BM52" s="59" t="str">
        <f>IF($K52="", "", SUMIF('Drinks List'!ER$11:ER$1010, $K52, 'Drinks List'!EQ$11:EQ$1010))</f>
        <v/>
      </c>
      <c r="BN52" s="21"/>
      <c r="BO52" s="65" t="str">
        <f>IF($K52="", "", SUMIF('Drinks List'!ET$11:ET$1010, $K52, 'Drinks List'!ES$11:ES$1010))</f>
        <v/>
      </c>
      <c r="BQ52" s="120" t="str">
        <f t="shared" si="13"/>
        <v/>
      </c>
      <c r="BR52" s="62" t="str">
        <f t="shared" si="14"/>
        <v/>
      </c>
      <c r="BS52" s="76" t="str">
        <f>IF(BQ52="", "", COUNTIF(BQ$11:BQ$1010, "&gt;"&amp;BQ52)+1+COUNTIF(BQ$11:BQ52, BQ52)-1)</f>
        <v/>
      </c>
      <c r="BT52" s="76" t="str">
        <f>IF(BR52="", "", COUNTIF(BR$11:BR$1010, "&lt;"&amp;BR52)+1+COUNTIF(BR$11:BR52, BR52)-1)</f>
        <v/>
      </c>
      <c r="BV52" s="76" t="str">
        <f t="shared" si="15"/>
        <v/>
      </c>
      <c r="BW52" s="124" t="str">
        <f t="shared" si="16"/>
        <v/>
      </c>
      <c r="BX52" s="115" t="str">
        <f t="shared" si="17"/>
        <v/>
      </c>
      <c r="BY52" s="125" t="str">
        <f t="shared" si="18"/>
        <v/>
      </c>
      <c r="CA52" s="106" t="str">
        <f t="shared" si="19"/>
        <v/>
      </c>
      <c r="CB52" s="22" t="str">
        <f t="shared" si="20"/>
        <v/>
      </c>
      <c r="CD52" s="76" t="str">
        <f>IF($J52="", "", IF($BV52=0, "", COUNTIF($J$11:$J$1010, "&lt;"&amp;$J52)+1+COUNTIF($J$11:$J52, $J52)-1))</f>
        <v/>
      </c>
    </row>
    <row r="53" spans="1:82" x14ac:dyDescent="0.25">
      <c r="A53" s="31"/>
      <c r="B53" s="19" t="str">
        <f t="shared" si="1"/>
        <v/>
      </c>
      <c r="C53" s="20" t="str">
        <f t="shared" si="2"/>
        <v/>
      </c>
      <c r="D53" s="29" t="str">
        <f t="shared" si="3"/>
        <v/>
      </c>
      <c r="E53" s="22" t="str">
        <f t="shared" si="4"/>
        <v/>
      </c>
      <c r="F53" s="31"/>
      <c r="G53" s="301"/>
      <c r="H53" s="302"/>
      <c r="I53" s="303"/>
      <c r="J53" s="304"/>
      <c r="K53" s="283"/>
      <c r="L53" s="305"/>
      <c r="M53" s="285"/>
      <c r="N53" s="287"/>
      <c r="O53" s="31"/>
      <c r="P53" s="19" t="str">
        <f t="shared" si="9"/>
        <v/>
      </c>
      <c r="Q53" s="20" t="str">
        <f t="shared" si="5"/>
        <v/>
      </c>
      <c r="R53" s="29" t="str">
        <f t="shared" si="6"/>
        <v/>
      </c>
      <c r="S53" s="22" t="str">
        <f t="shared" si="7"/>
        <v/>
      </c>
      <c r="T53" s="31"/>
      <c r="U53" s="69" t="str">
        <f t="shared" si="8"/>
        <v/>
      </c>
      <c r="V53" s="31"/>
      <c r="X53" s="76" t="str">
        <f t="shared" si="10"/>
        <v/>
      </c>
      <c r="Z53" s="76" t="str">
        <f t="shared" si="11"/>
        <v/>
      </c>
      <c r="AA53" s="76" t="str">
        <f t="shared" si="12"/>
        <v/>
      </c>
      <c r="AC53" s="19" t="str">
        <f>IF($K53="", "", SUMIF('Drinks List'!DH$11:DH$1010, $K53, 'Drinks List'!DG$11:DG$1010))</f>
        <v/>
      </c>
      <c r="AD53" s="21"/>
      <c r="AE53" s="59" t="str">
        <f>IF($K53="", "", SUMIF('Drinks List'!DJ$11:DJ$1010, $K53, 'Drinks List'!DI$11:DI$1010))</f>
        <v/>
      </c>
      <c r="AF53" s="21"/>
      <c r="AG53" s="59" t="str">
        <f>IF($K53="", "", SUMIF('Drinks List'!DL$11:DL$1010, $K53, 'Drinks List'!DK$11:DK$1010))</f>
        <v/>
      </c>
      <c r="AH53" s="21"/>
      <c r="AI53" s="59" t="str">
        <f>IF($K53="", "", SUMIF('Drinks List'!DN$11:DN$1010, $K53, 'Drinks List'!DM$11:DM$1010))</f>
        <v/>
      </c>
      <c r="AJ53" s="21"/>
      <c r="AK53" s="59" t="str">
        <f>IF($K53="", "", SUMIF('Drinks List'!DP$11:DP$1010, $K53, 'Drinks List'!DO$11:DO$1010))</f>
        <v/>
      </c>
      <c r="AL53" s="21"/>
      <c r="AM53" s="59" t="str">
        <f>IF($K53="", "", SUMIF('Drinks List'!DR$11:DR$1010, $K53, 'Drinks List'!DQ$11:DQ$1010))</f>
        <v/>
      </c>
      <c r="AN53" s="21"/>
      <c r="AO53" s="59" t="str">
        <f>IF($K53="", "", SUMIF('Drinks List'!DT$11:DT$1010, $K53, 'Drinks List'!DS$11:DS$1010))</f>
        <v/>
      </c>
      <c r="AP53" s="21"/>
      <c r="AQ53" s="59" t="str">
        <f>IF($K53="", "", SUMIF('Drinks List'!DV$11:DV$1010, $K53, 'Drinks List'!DU$11:DU$1010))</f>
        <v/>
      </c>
      <c r="AR53" s="21"/>
      <c r="AS53" s="59" t="str">
        <f>IF($K53="", "", SUMIF('Drinks List'!DX$11:DX$1010, $K53, 'Drinks List'!DW$11:DW$1010))</f>
        <v/>
      </c>
      <c r="AT53" s="21"/>
      <c r="AU53" s="59" t="str">
        <f>IF($K53="", "", SUMIF('Drinks List'!DZ$11:DZ$1010, $K53, 'Drinks List'!DY$11:DY$1010))</f>
        <v/>
      </c>
      <c r="AV53" s="21"/>
      <c r="AW53" s="59" t="str">
        <f>IF($K53="", "", SUMIF('Drinks List'!EB$11:EB$1010, $K53, 'Drinks List'!EA$11:EA$1010))</f>
        <v/>
      </c>
      <c r="AX53" s="21"/>
      <c r="AY53" s="59" t="str">
        <f>IF($K53="", "", SUMIF('Drinks List'!ED$11:ED$1010, $K53, 'Drinks List'!EC$11:EC$1010))</f>
        <v/>
      </c>
      <c r="AZ53" s="21"/>
      <c r="BA53" s="59" t="str">
        <f>IF($K53="", "", SUMIF('Drinks List'!EF$11:EF$1010, $K53, 'Drinks List'!EE$11:EE$1010))</f>
        <v/>
      </c>
      <c r="BB53" s="21"/>
      <c r="BC53" s="59" t="str">
        <f>IF($K53="", "", SUMIF('Drinks List'!EH$11:EH$1010, $K53, 'Drinks List'!EG$11:EG$1010))</f>
        <v/>
      </c>
      <c r="BD53" s="21"/>
      <c r="BE53" s="59" t="str">
        <f>IF($K53="", "", SUMIF('Drinks List'!EJ$11:EJ$1010, $K53, 'Drinks List'!EI$11:EI$1010))</f>
        <v/>
      </c>
      <c r="BF53" s="21"/>
      <c r="BG53" s="59" t="str">
        <f>IF($K53="", "", SUMIF('Drinks List'!EL$11:EL$1010, $K53, 'Drinks List'!EK$11:EK$1010))</f>
        <v/>
      </c>
      <c r="BH53" s="21"/>
      <c r="BI53" s="59" t="str">
        <f>IF($K53="", "", SUMIF('Drinks List'!EN$11:EN$1010, $K53, 'Drinks List'!EM$11:EM$1010))</f>
        <v/>
      </c>
      <c r="BJ53" s="21"/>
      <c r="BK53" s="59" t="str">
        <f>IF($K53="", "", SUMIF('Drinks List'!EP$11:EP$1010, $K53, 'Drinks List'!EO$11:EO$1010))</f>
        <v/>
      </c>
      <c r="BL53" s="21"/>
      <c r="BM53" s="59" t="str">
        <f>IF($K53="", "", SUMIF('Drinks List'!ER$11:ER$1010, $K53, 'Drinks List'!EQ$11:EQ$1010))</f>
        <v/>
      </c>
      <c r="BN53" s="21"/>
      <c r="BO53" s="65" t="str">
        <f>IF($K53="", "", SUMIF('Drinks List'!ET$11:ET$1010, $K53, 'Drinks List'!ES$11:ES$1010))</f>
        <v/>
      </c>
      <c r="BQ53" s="120" t="str">
        <f t="shared" si="13"/>
        <v/>
      </c>
      <c r="BR53" s="62" t="str">
        <f t="shared" si="14"/>
        <v/>
      </c>
      <c r="BS53" s="76" t="str">
        <f>IF(BQ53="", "", COUNTIF(BQ$11:BQ$1010, "&gt;"&amp;BQ53)+1+COUNTIF(BQ$11:BQ53, BQ53)-1)</f>
        <v/>
      </c>
      <c r="BT53" s="76" t="str">
        <f>IF(BR53="", "", COUNTIF(BR$11:BR$1010, "&lt;"&amp;BR53)+1+COUNTIF(BR$11:BR53, BR53)-1)</f>
        <v/>
      </c>
      <c r="BV53" s="76" t="str">
        <f t="shared" si="15"/>
        <v/>
      </c>
      <c r="BW53" s="124" t="str">
        <f t="shared" si="16"/>
        <v/>
      </c>
      <c r="BX53" s="115" t="str">
        <f t="shared" si="17"/>
        <v/>
      </c>
      <c r="BY53" s="125" t="str">
        <f t="shared" si="18"/>
        <v/>
      </c>
      <c r="CA53" s="106" t="str">
        <f t="shared" si="19"/>
        <v/>
      </c>
      <c r="CB53" s="22" t="str">
        <f t="shared" si="20"/>
        <v/>
      </c>
      <c r="CD53" s="76" t="str">
        <f>IF($J53="", "", IF($BV53=0, "", COUNTIF($J$11:$J$1010, "&lt;"&amp;$J53)+1+COUNTIF($J$11:$J53, $J53)-1))</f>
        <v/>
      </c>
    </row>
    <row r="54" spans="1:82" x14ac:dyDescent="0.25">
      <c r="A54" s="31"/>
      <c r="B54" s="19" t="str">
        <f t="shared" si="1"/>
        <v/>
      </c>
      <c r="C54" s="20" t="str">
        <f t="shared" si="2"/>
        <v/>
      </c>
      <c r="D54" s="29" t="str">
        <f t="shared" si="3"/>
        <v/>
      </c>
      <c r="E54" s="22" t="str">
        <f t="shared" si="4"/>
        <v/>
      </c>
      <c r="F54" s="31"/>
      <c r="G54" s="301"/>
      <c r="H54" s="302"/>
      <c r="I54" s="303"/>
      <c r="J54" s="304"/>
      <c r="K54" s="283"/>
      <c r="L54" s="305"/>
      <c r="M54" s="285"/>
      <c r="N54" s="287"/>
      <c r="O54" s="31"/>
      <c r="P54" s="19" t="str">
        <f t="shared" si="9"/>
        <v/>
      </c>
      <c r="Q54" s="20" t="str">
        <f t="shared" si="5"/>
        <v/>
      </c>
      <c r="R54" s="29" t="str">
        <f t="shared" si="6"/>
        <v/>
      </c>
      <c r="S54" s="22" t="str">
        <f t="shared" si="7"/>
        <v/>
      </c>
      <c r="T54" s="31"/>
      <c r="U54" s="69" t="str">
        <f t="shared" si="8"/>
        <v/>
      </c>
      <c r="V54" s="31"/>
      <c r="X54" s="76" t="str">
        <f t="shared" si="10"/>
        <v/>
      </c>
      <c r="Z54" s="76" t="str">
        <f t="shared" si="11"/>
        <v/>
      </c>
      <c r="AA54" s="76" t="str">
        <f t="shared" si="12"/>
        <v/>
      </c>
      <c r="AC54" s="19" t="str">
        <f>IF($K54="", "", SUMIF('Drinks List'!DH$11:DH$1010, $K54, 'Drinks List'!DG$11:DG$1010))</f>
        <v/>
      </c>
      <c r="AD54" s="21"/>
      <c r="AE54" s="59" t="str">
        <f>IF($K54="", "", SUMIF('Drinks List'!DJ$11:DJ$1010, $K54, 'Drinks List'!DI$11:DI$1010))</f>
        <v/>
      </c>
      <c r="AF54" s="21"/>
      <c r="AG54" s="59" t="str">
        <f>IF($K54="", "", SUMIF('Drinks List'!DL$11:DL$1010, $K54, 'Drinks List'!DK$11:DK$1010))</f>
        <v/>
      </c>
      <c r="AH54" s="21"/>
      <c r="AI54" s="59" t="str">
        <f>IF($K54="", "", SUMIF('Drinks List'!DN$11:DN$1010, $K54, 'Drinks List'!DM$11:DM$1010))</f>
        <v/>
      </c>
      <c r="AJ54" s="21"/>
      <c r="AK54" s="59" t="str">
        <f>IF($K54="", "", SUMIF('Drinks List'!DP$11:DP$1010, $K54, 'Drinks List'!DO$11:DO$1010))</f>
        <v/>
      </c>
      <c r="AL54" s="21"/>
      <c r="AM54" s="59" t="str">
        <f>IF($K54="", "", SUMIF('Drinks List'!DR$11:DR$1010, $K54, 'Drinks List'!DQ$11:DQ$1010))</f>
        <v/>
      </c>
      <c r="AN54" s="21"/>
      <c r="AO54" s="59" t="str">
        <f>IF($K54="", "", SUMIF('Drinks List'!DT$11:DT$1010, $K54, 'Drinks List'!DS$11:DS$1010))</f>
        <v/>
      </c>
      <c r="AP54" s="21"/>
      <c r="AQ54" s="59" t="str">
        <f>IF($K54="", "", SUMIF('Drinks List'!DV$11:DV$1010, $K54, 'Drinks List'!DU$11:DU$1010))</f>
        <v/>
      </c>
      <c r="AR54" s="21"/>
      <c r="AS54" s="59" t="str">
        <f>IF($K54="", "", SUMIF('Drinks List'!DX$11:DX$1010, $K54, 'Drinks List'!DW$11:DW$1010))</f>
        <v/>
      </c>
      <c r="AT54" s="21"/>
      <c r="AU54" s="59" t="str">
        <f>IF($K54="", "", SUMIF('Drinks List'!DZ$11:DZ$1010, $K54, 'Drinks List'!DY$11:DY$1010))</f>
        <v/>
      </c>
      <c r="AV54" s="21"/>
      <c r="AW54" s="59" t="str">
        <f>IF($K54="", "", SUMIF('Drinks List'!EB$11:EB$1010, $K54, 'Drinks List'!EA$11:EA$1010))</f>
        <v/>
      </c>
      <c r="AX54" s="21"/>
      <c r="AY54" s="59" t="str">
        <f>IF($K54="", "", SUMIF('Drinks List'!ED$11:ED$1010, $K54, 'Drinks List'!EC$11:EC$1010))</f>
        <v/>
      </c>
      <c r="AZ54" s="21"/>
      <c r="BA54" s="59" t="str">
        <f>IF($K54="", "", SUMIF('Drinks List'!EF$11:EF$1010, $K54, 'Drinks List'!EE$11:EE$1010))</f>
        <v/>
      </c>
      <c r="BB54" s="21"/>
      <c r="BC54" s="59" t="str">
        <f>IF($K54="", "", SUMIF('Drinks List'!EH$11:EH$1010, $K54, 'Drinks List'!EG$11:EG$1010))</f>
        <v/>
      </c>
      <c r="BD54" s="21"/>
      <c r="BE54" s="59" t="str">
        <f>IF($K54="", "", SUMIF('Drinks List'!EJ$11:EJ$1010, $K54, 'Drinks List'!EI$11:EI$1010))</f>
        <v/>
      </c>
      <c r="BF54" s="21"/>
      <c r="BG54" s="59" t="str">
        <f>IF($K54="", "", SUMIF('Drinks List'!EL$11:EL$1010, $K54, 'Drinks List'!EK$11:EK$1010))</f>
        <v/>
      </c>
      <c r="BH54" s="21"/>
      <c r="BI54" s="59" t="str">
        <f>IF($K54="", "", SUMIF('Drinks List'!EN$11:EN$1010, $K54, 'Drinks List'!EM$11:EM$1010))</f>
        <v/>
      </c>
      <c r="BJ54" s="21"/>
      <c r="BK54" s="59" t="str">
        <f>IF($K54="", "", SUMIF('Drinks List'!EP$11:EP$1010, $K54, 'Drinks List'!EO$11:EO$1010))</f>
        <v/>
      </c>
      <c r="BL54" s="21"/>
      <c r="BM54" s="59" t="str">
        <f>IF($K54="", "", SUMIF('Drinks List'!ER$11:ER$1010, $K54, 'Drinks List'!EQ$11:EQ$1010))</f>
        <v/>
      </c>
      <c r="BN54" s="21"/>
      <c r="BO54" s="65" t="str">
        <f>IF($K54="", "", SUMIF('Drinks List'!ET$11:ET$1010, $K54, 'Drinks List'!ES$11:ES$1010))</f>
        <v/>
      </c>
      <c r="BQ54" s="120" t="str">
        <f t="shared" si="13"/>
        <v/>
      </c>
      <c r="BR54" s="62" t="str">
        <f t="shared" si="14"/>
        <v/>
      </c>
      <c r="BS54" s="76" t="str">
        <f>IF(BQ54="", "", COUNTIF(BQ$11:BQ$1010, "&gt;"&amp;BQ54)+1+COUNTIF(BQ$11:BQ54, BQ54)-1)</f>
        <v/>
      </c>
      <c r="BT54" s="76" t="str">
        <f>IF(BR54="", "", COUNTIF(BR$11:BR$1010, "&lt;"&amp;BR54)+1+COUNTIF(BR$11:BR54, BR54)-1)</f>
        <v/>
      </c>
      <c r="BV54" s="76" t="str">
        <f t="shared" si="15"/>
        <v/>
      </c>
      <c r="BW54" s="124" t="str">
        <f t="shared" si="16"/>
        <v/>
      </c>
      <c r="BX54" s="115" t="str">
        <f t="shared" si="17"/>
        <v/>
      </c>
      <c r="BY54" s="125" t="str">
        <f t="shared" si="18"/>
        <v/>
      </c>
      <c r="CA54" s="106" t="str">
        <f t="shared" si="19"/>
        <v/>
      </c>
      <c r="CB54" s="22" t="str">
        <f t="shared" si="20"/>
        <v/>
      </c>
      <c r="CD54" s="76" t="str">
        <f>IF($J54="", "", IF($BV54=0, "", COUNTIF($J$11:$J$1010, "&lt;"&amp;$J54)+1+COUNTIF($J$11:$J54, $J54)-1))</f>
        <v/>
      </c>
    </row>
    <row r="55" spans="1:82" x14ac:dyDescent="0.25">
      <c r="A55" s="31"/>
      <c r="B55" s="19" t="str">
        <f t="shared" si="1"/>
        <v/>
      </c>
      <c r="C55" s="20" t="str">
        <f t="shared" si="2"/>
        <v/>
      </c>
      <c r="D55" s="29" t="str">
        <f t="shared" si="3"/>
        <v/>
      </c>
      <c r="E55" s="22" t="str">
        <f t="shared" si="4"/>
        <v/>
      </c>
      <c r="F55" s="31"/>
      <c r="G55" s="301"/>
      <c r="H55" s="302"/>
      <c r="I55" s="303"/>
      <c r="J55" s="304"/>
      <c r="K55" s="283"/>
      <c r="L55" s="305"/>
      <c r="M55" s="285"/>
      <c r="N55" s="287"/>
      <c r="O55" s="31"/>
      <c r="P55" s="19" t="str">
        <f t="shared" si="9"/>
        <v/>
      </c>
      <c r="Q55" s="20" t="str">
        <f t="shared" si="5"/>
        <v/>
      </c>
      <c r="R55" s="29" t="str">
        <f t="shared" si="6"/>
        <v/>
      </c>
      <c r="S55" s="22" t="str">
        <f t="shared" si="7"/>
        <v/>
      </c>
      <c r="T55" s="31"/>
      <c r="U55" s="69" t="str">
        <f t="shared" si="8"/>
        <v/>
      </c>
      <c r="V55" s="31"/>
      <c r="X55" s="76" t="str">
        <f t="shared" si="10"/>
        <v/>
      </c>
      <c r="Z55" s="76" t="str">
        <f t="shared" si="11"/>
        <v/>
      </c>
      <c r="AA55" s="76" t="str">
        <f t="shared" si="12"/>
        <v/>
      </c>
      <c r="AC55" s="19" t="str">
        <f>IF($K55="", "", SUMIF('Drinks List'!DH$11:DH$1010, $K55, 'Drinks List'!DG$11:DG$1010))</f>
        <v/>
      </c>
      <c r="AD55" s="21"/>
      <c r="AE55" s="59" t="str">
        <f>IF($K55="", "", SUMIF('Drinks List'!DJ$11:DJ$1010, $K55, 'Drinks List'!DI$11:DI$1010))</f>
        <v/>
      </c>
      <c r="AF55" s="21"/>
      <c r="AG55" s="59" t="str">
        <f>IF($K55="", "", SUMIF('Drinks List'!DL$11:DL$1010, $K55, 'Drinks List'!DK$11:DK$1010))</f>
        <v/>
      </c>
      <c r="AH55" s="21"/>
      <c r="AI55" s="59" t="str">
        <f>IF($K55="", "", SUMIF('Drinks List'!DN$11:DN$1010, $K55, 'Drinks List'!DM$11:DM$1010))</f>
        <v/>
      </c>
      <c r="AJ55" s="21"/>
      <c r="AK55" s="59" t="str">
        <f>IF($K55="", "", SUMIF('Drinks List'!DP$11:DP$1010, $K55, 'Drinks List'!DO$11:DO$1010))</f>
        <v/>
      </c>
      <c r="AL55" s="21"/>
      <c r="AM55" s="59" t="str">
        <f>IF($K55="", "", SUMIF('Drinks List'!DR$11:DR$1010, $K55, 'Drinks List'!DQ$11:DQ$1010))</f>
        <v/>
      </c>
      <c r="AN55" s="21"/>
      <c r="AO55" s="59" t="str">
        <f>IF($K55="", "", SUMIF('Drinks List'!DT$11:DT$1010, $K55, 'Drinks List'!DS$11:DS$1010))</f>
        <v/>
      </c>
      <c r="AP55" s="21"/>
      <c r="AQ55" s="59" t="str">
        <f>IF($K55="", "", SUMIF('Drinks List'!DV$11:DV$1010, $K55, 'Drinks List'!DU$11:DU$1010))</f>
        <v/>
      </c>
      <c r="AR55" s="21"/>
      <c r="AS55" s="59" t="str">
        <f>IF($K55="", "", SUMIF('Drinks List'!DX$11:DX$1010, $K55, 'Drinks List'!DW$11:DW$1010))</f>
        <v/>
      </c>
      <c r="AT55" s="21"/>
      <c r="AU55" s="59" t="str">
        <f>IF($K55="", "", SUMIF('Drinks List'!DZ$11:DZ$1010, $K55, 'Drinks List'!DY$11:DY$1010))</f>
        <v/>
      </c>
      <c r="AV55" s="21"/>
      <c r="AW55" s="59" t="str">
        <f>IF($K55="", "", SUMIF('Drinks List'!EB$11:EB$1010, $K55, 'Drinks List'!EA$11:EA$1010))</f>
        <v/>
      </c>
      <c r="AX55" s="21"/>
      <c r="AY55" s="59" t="str">
        <f>IF($K55="", "", SUMIF('Drinks List'!ED$11:ED$1010, $K55, 'Drinks List'!EC$11:EC$1010))</f>
        <v/>
      </c>
      <c r="AZ55" s="21"/>
      <c r="BA55" s="59" t="str">
        <f>IF($K55="", "", SUMIF('Drinks List'!EF$11:EF$1010, $K55, 'Drinks List'!EE$11:EE$1010))</f>
        <v/>
      </c>
      <c r="BB55" s="21"/>
      <c r="BC55" s="59" t="str">
        <f>IF($K55="", "", SUMIF('Drinks List'!EH$11:EH$1010, $K55, 'Drinks List'!EG$11:EG$1010))</f>
        <v/>
      </c>
      <c r="BD55" s="21"/>
      <c r="BE55" s="59" t="str">
        <f>IF($K55="", "", SUMIF('Drinks List'!EJ$11:EJ$1010, $K55, 'Drinks List'!EI$11:EI$1010))</f>
        <v/>
      </c>
      <c r="BF55" s="21"/>
      <c r="BG55" s="59" t="str">
        <f>IF($K55="", "", SUMIF('Drinks List'!EL$11:EL$1010, $K55, 'Drinks List'!EK$11:EK$1010))</f>
        <v/>
      </c>
      <c r="BH55" s="21"/>
      <c r="BI55" s="59" t="str">
        <f>IF($K55="", "", SUMIF('Drinks List'!EN$11:EN$1010, $K55, 'Drinks List'!EM$11:EM$1010))</f>
        <v/>
      </c>
      <c r="BJ55" s="21"/>
      <c r="BK55" s="59" t="str">
        <f>IF($K55="", "", SUMIF('Drinks List'!EP$11:EP$1010, $K55, 'Drinks List'!EO$11:EO$1010))</f>
        <v/>
      </c>
      <c r="BL55" s="21"/>
      <c r="BM55" s="59" t="str">
        <f>IF($K55="", "", SUMIF('Drinks List'!ER$11:ER$1010, $K55, 'Drinks List'!EQ$11:EQ$1010))</f>
        <v/>
      </c>
      <c r="BN55" s="21"/>
      <c r="BO55" s="65" t="str">
        <f>IF($K55="", "", SUMIF('Drinks List'!ET$11:ET$1010, $K55, 'Drinks List'!ES$11:ES$1010))</f>
        <v/>
      </c>
      <c r="BQ55" s="120" t="str">
        <f t="shared" si="13"/>
        <v/>
      </c>
      <c r="BR55" s="62" t="str">
        <f t="shared" si="14"/>
        <v/>
      </c>
      <c r="BS55" s="76" t="str">
        <f>IF(BQ55="", "", COUNTIF(BQ$11:BQ$1010, "&gt;"&amp;BQ55)+1+COUNTIF(BQ$11:BQ55, BQ55)-1)</f>
        <v/>
      </c>
      <c r="BT55" s="76" t="str">
        <f>IF(BR55="", "", COUNTIF(BR$11:BR$1010, "&lt;"&amp;BR55)+1+COUNTIF(BR$11:BR55, BR55)-1)</f>
        <v/>
      </c>
      <c r="BV55" s="76" t="str">
        <f t="shared" si="15"/>
        <v/>
      </c>
      <c r="BW55" s="124" t="str">
        <f t="shared" si="16"/>
        <v/>
      </c>
      <c r="BX55" s="115" t="str">
        <f t="shared" si="17"/>
        <v/>
      </c>
      <c r="BY55" s="125" t="str">
        <f t="shared" si="18"/>
        <v/>
      </c>
      <c r="CA55" s="106" t="str">
        <f t="shared" si="19"/>
        <v/>
      </c>
      <c r="CB55" s="22" t="str">
        <f t="shared" si="20"/>
        <v/>
      </c>
      <c r="CD55" s="76" t="str">
        <f>IF($J55="", "", IF($BV55=0, "", COUNTIF($J$11:$J$1010, "&lt;"&amp;$J55)+1+COUNTIF($J$11:$J55, $J55)-1))</f>
        <v/>
      </c>
    </row>
    <row r="56" spans="1:82" x14ac:dyDescent="0.25">
      <c r="A56" s="31"/>
      <c r="B56" s="19" t="str">
        <f t="shared" si="1"/>
        <v/>
      </c>
      <c r="C56" s="20" t="str">
        <f t="shared" si="2"/>
        <v/>
      </c>
      <c r="D56" s="29" t="str">
        <f t="shared" si="3"/>
        <v/>
      </c>
      <c r="E56" s="22" t="str">
        <f t="shared" si="4"/>
        <v/>
      </c>
      <c r="F56" s="31"/>
      <c r="G56" s="301"/>
      <c r="H56" s="302"/>
      <c r="I56" s="303"/>
      <c r="J56" s="304"/>
      <c r="K56" s="283"/>
      <c r="L56" s="305"/>
      <c r="M56" s="285"/>
      <c r="N56" s="287"/>
      <c r="O56" s="31"/>
      <c r="P56" s="19" t="str">
        <f t="shared" si="9"/>
        <v/>
      </c>
      <c r="Q56" s="20" t="str">
        <f t="shared" si="5"/>
        <v/>
      </c>
      <c r="R56" s="29" t="str">
        <f t="shared" si="6"/>
        <v/>
      </c>
      <c r="S56" s="22" t="str">
        <f t="shared" si="7"/>
        <v/>
      </c>
      <c r="T56" s="31"/>
      <c r="U56" s="69" t="str">
        <f t="shared" si="8"/>
        <v/>
      </c>
      <c r="V56" s="31"/>
      <c r="X56" s="76" t="str">
        <f t="shared" si="10"/>
        <v/>
      </c>
      <c r="Z56" s="76" t="str">
        <f t="shared" si="11"/>
        <v/>
      </c>
      <c r="AA56" s="76" t="str">
        <f t="shared" si="12"/>
        <v/>
      </c>
      <c r="AC56" s="19" t="str">
        <f>IF($K56="", "", SUMIF('Drinks List'!DH$11:DH$1010, $K56, 'Drinks List'!DG$11:DG$1010))</f>
        <v/>
      </c>
      <c r="AD56" s="21"/>
      <c r="AE56" s="59" t="str">
        <f>IF($K56="", "", SUMIF('Drinks List'!DJ$11:DJ$1010, $K56, 'Drinks List'!DI$11:DI$1010))</f>
        <v/>
      </c>
      <c r="AF56" s="21"/>
      <c r="AG56" s="59" t="str">
        <f>IF($K56="", "", SUMIF('Drinks List'!DL$11:DL$1010, $K56, 'Drinks List'!DK$11:DK$1010))</f>
        <v/>
      </c>
      <c r="AH56" s="21"/>
      <c r="AI56" s="59" t="str">
        <f>IF($K56="", "", SUMIF('Drinks List'!DN$11:DN$1010, $K56, 'Drinks List'!DM$11:DM$1010))</f>
        <v/>
      </c>
      <c r="AJ56" s="21"/>
      <c r="AK56" s="59" t="str">
        <f>IF($K56="", "", SUMIF('Drinks List'!DP$11:DP$1010, $K56, 'Drinks List'!DO$11:DO$1010))</f>
        <v/>
      </c>
      <c r="AL56" s="21"/>
      <c r="AM56" s="59" t="str">
        <f>IF($K56="", "", SUMIF('Drinks List'!DR$11:DR$1010, $K56, 'Drinks List'!DQ$11:DQ$1010))</f>
        <v/>
      </c>
      <c r="AN56" s="21"/>
      <c r="AO56" s="59" t="str">
        <f>IF($K56="", "", SUMIF('Drinks List'!DT$11:DT$1010, $K56, 'Drinks List'!DS$11:DS$1010))</f>
        <v/>
      </c>
      <c r="AP56" s="21"/>
      <c r="AQ56" s="59" t="str">
        <f>IF($K56="", "", SUMIF('Drinks List'!DV$11:DV$1010, $K56, 'Drinks List'!DU$11:DU$1010))</f>
        <v/>
      </c>
      <c r="AR56" s="21"/>
      <c r="AS56" s="59" t="str">
        <f>IF($K56="", "", SUMIF('Drinks List'!DX$11:DX$1010, $K56, 'Drinks List'!DW$11:DW$1010))</f>
        <v/>
      </c>
      <c r="AT56" s="21"/>
      <c r="AU56" s="59" t="str">
        <f>IF($K56="", "", SUMIF('Drinks List'!DZ$11:DZ$1010, $K56, 'Drinks List'!DY$11:DY$1010))</f>
        <v/>
      </c>
      <c r="AV56" s="21"/>
      <c r="AW56" s="59" t="str">
        <f>IF($K56="", "", SUMIF('Drinks List'!EB$11:EB$1010, $K56, 'Drinks List'!EA$11:EA$1010))</f>
        <v/>
      </c>
      <c r="AX56" s="21"/>
      <c r="AY56" s="59" t="str">
        <f>IF($K56="", "", SUMIF('Drinks List'!ED$11:ED$1010, $K56, 'Drinks List'!EC$11:EC$1010))</f>
        <v/>
      </c>
      <c r="AZ56" s="21"/>
      <c r="BA56" s="59" t="str">
        <f>IF($K56="", "", SUMIF('Drinks List'!EF$11:EF$1010, $K56, 'Drinks List'!EE$11:EE$1010))</f>
        <v/>
      </c>
      <c r="BB56" s="21"/>
      <c r="BC56" s="59" t="str">
        <f>IF($K56="", "", SUMIF('Drinks List'!EH$11:EH$1010, $K56, 'Drinks List'!EG$11:EG$1010))</f>
        <v/>
      </c>
      <c r="BD56" s="21"/>
      <c r="BE56" s="59" t="str">
        <f>IF($K56="", "", SUMIF('Drinks List'!EJ$11:EJ$1010, $K56, 'Drinks List'!EI$11:EI$1010))</f>
        <v/>
      </c>
      <c r="BF56" s="21"/>
      <c r="BG56" s="59" t="str">
        <f>IF($K56="", "", SUMIF('Drinks List'!EL$11:EL$1010, $K56, 'Drinks List'!EK$11:EK$1010))</f>
        <v/>
      </c>
      <c r="BH56" s="21"/>
      <c r="BI56" s="59" t="str">
        <f>IF($K56="", "", SUMIF('Drinks List'!EN$11:EN$1010, $K56, 'Drinks List'!EM$11:EM$1010))</f>
        <v/>
      </c>
      <c r="BJ56" s="21"/>
      <c r="BK56" s="59" t="str">
        <f>IF($K56="", "", SUMIF('Drinks List'!EP$11:EP$1010, $K56, 'Drinks List'!EO$11:EO$1010))</f>
        <v/>
      </c>
      <c r="BL56" s="21"/>
      <c r="BM56" s="59" t="str">
        <f>IF($K56="", "", SUMIF('Drinks List'!ER$11:ER$1010, $K56, 'Drinks List'!EQ$11:EQ$1010))</f>
        <v/>
      </c>
      <c r="BN56" s="21"/>
      <c r="BO56" s="65" t="str">
        <f>IF($K56="", "", SUMIF('Drinks List'!ET$11:ET$1010, $K56, 'Drinks List'!ES$11:ES$1010))</f>
        <v/>
      </c>
      <c r="BQ56" s="120" t="str">
        <f t="shared" si="13"/>
        <v/>
      </c>
      <c r="BR56" s="62" t="str">
        <f t="shared" si="14"/>
        <v/>
      </c>
      <c r="BS56" s="76" t="str">
        <f>IF(BQ56="", "", COUNTIF(BQ$11:BQ$1010, "&gt;"&amp;BQ56)+1+COUNTIF(BQ$11:BQ56, BQ56)-1)</f>
        <v/>
      </c>
      <c r="BT56" s="76" t="str">
        <f>IF(BR56="", "", COUNTIF(BR$11:BR$1010, "&lt;"&amp;BR56)+1+COUNTIF(BR$11:BR56, BR56)-1)</f>
        <v/>
      </c>
      <c r="BV56" s="76" t="str">
        <f t="shared" si="15"/>
        <v/>
      </c>
      <c r="BW56" s="124" t="str">
        <f t="shared" si="16"/>
        <v/>
      </c>
      <c r="BX56" s="115" t="str">
        <f t="shared" si="17"/>
        <v/>
      </c>
      <c r="BY56" s="125" t="str">
        <f t="shared" si="18"/>
        <v/>
      </c>
      <c r="CA56" s="106" t="str">
        <f t="shared" si="19"/>
        <v/>
      </c>
      <c r="CB56" s="22" t="str">
        <f t="shared" si="20"/>
        <v/>
      </c>
      <c r="CD56" s="76" t="str">
        <f>IF($J56="", "", IF($BV56=0, "", COUNTIF($J$11:$J$1010, "&lt;"&amp;$J56)+1+COUNTIF($J$11:$J56, $J56)-1))</f>
        <v/>
      </c>
    </row>
    <row r="57" spans="1:82" x14ac:dyDescent="0.25">
      <c r="A57" s="31"/>
      <c r="B57" s="19" t="str">
        <f t="shared" si="1"/>
        <v/>
      </c>
      <c r="C57" s="20" t="str">
        <f t="shared" si="2"/>
        <v/>
      </c>
      <c r="D57" s="29" t="str">
        <f t="shared" si="3"/>
        <v/>
      </c>
      <c r="E57" s="22" t="str">
        <f t="shared" si="4"/>
        <v/>
      </c>
      <c r="F57" s="31"/>
      <c r="G57" s="301"/>
      <c r="H57" s="302"/>
      <c r="I57" s="303"/>
      <c r="J57" s="304"/>
      <c r="K57" s="283"/>
      <c r="L57" s="305"/>
      <c r="M57" s="285"/>
      <c r="N57" s="287"/>
      <c r="O57" s="31"/>
      <c r="P57" s="19" t="str">
        <f t="shared" si="9"/>
        <v/>
      </c>
      <c r="Q57" s="20" t="str">
        <f t="shared" si="5"/>
        <v/>
      </c>
      <c r="R57" s="29" t="str">
        <f t="shared" si="6"/>
        <v/>
      </c>
      <c r="S57" s="22" t="str">
        <f t="shared" si="7"/>
        <v/>
      </c>
      <c r="T57" s="31"/>
      <c r="U57" s="69" t="str">
        <f t="shared" si="8"/>
        <v/>
      </c>
      <c r="V57" s="31"/>
      <c r="X57" s="76" t="str">
        <f t="shared" si="10"/>
        <v/>
      </c>
      <c r="Z57" s="76" t="str">
        <f t="shared" si="11"/>
        <v/>
      </c>
      <c r="AA57" s="76" t="str">
        <f t="shared" si="12"/>
        <v/>
      </c>
      <c r="AC57" s="19" t="str">
        <f>IF($K57="", "", SUMIF('Drinks List'!DH$11:DH$1010, $K57, 'Drinks List'!DG$11:DG$1010))</f>
        <v/>
      </c>
      <c r="AD57" s="21"/>
      <c r="AE57" s="59" t="str">
        <f>IF($K57="", "", SUMIF('Drinks List'!DJ$11:DJ$1010, $K57, 'Drinks List'!DI$11:DI$1010))</f>
        <v/>
      </c>
      <c r="AF57" s="21"/>
      <c r="AG57" s="59" t="str">
        <f>IF($K57="", "", SUMIF('Drinks List'!DL$11:DL$1010, $K57, 'Drinks List'!DK$11:DK$1010))</f>
        <v/>
      </c>
      <c r="AH57" s="21"/>
      <c r="AI57" s="59" t="str">
        <f>IF($K57="", "", SUMIF('Drinks List'!DN$11:DN$1010, $K57, 'Drinks List'!DM$11:DM$1010))</f>
        <v/>
      </c>
      <c r="AJ57" s="21"/>
      <c r="AK57" s="59" t="str">
        <f>IF($K57="", "", SUMIF('Drinks List'!DP$11:DP$1010, $K57, 'Drinks List'!DO$11:DO$1010))</f>
        <v/>
      </c>
      <c r="AL57" s="21"/>
      <c r="AM57" s="59" t="str">
        <f>IF($K57="", "", SUMIF('Drinks List'!DR$11:DR$1010, $K57, 'Drinks List'!DQ$11:DQ$1010))</f>
        <v/>
      </c>
      <c r="AN57" s="21"/>
      <c r="AO57" s="59" t="str">
        <f>IF($K57="", "", SUMIF('Drinks List'!DT$11:DT$1010, $K57, 'Drinks List'!DS$11:DS$1010))</f>
        <v/>
      </c>
      <c r="AP57" s="21"/>
      <c r="AQ57" s="59" t="str">
        <f>IF($K57="", "", SUMIF('Drinks List'!DV$11:DV$1010, $K57, 'Drinks List'!DU$11:DU$1010))</f>
        <v/>
      </c>
      <c r="AR57" s="21"/>
      <c r="AS57" s="59" t="str">
        <f>IF($K57="", "", SUMIF('Drinks List'!DX$11:DX$1010, $K57, 'Drinks List'!DW$11:DW$1010))</f>
        <v/>
      </c>
      <c r="AT57" s="21"/>
      <c r="AU57" s="59" t="str">
        <f>IF($K57="", "", SUMIF('Drinks List'!DZ$11:DZ$1010, $K57, 'Drinks List'!DY$11:DY$1010))</f>
        <v/>
      </c>
      <c r="AV57" s="21"/>
      <c r="AW57" s="59" t="str">
        <f>IF($K57="", "", SUMIF('Drinks List'!EB$11:EB$1010, $K57, 'Drinks List'!EA$11:EA$1010))</f>
        <v/>
      </c>
      <c r="AX57" s="21"/>
      <c r="AY57" s="59" t="str">
        <f>IF($K57="", "", SUMIF('Drinks List'!ED$11:ED$1010, $K57, 'Drinks List'!EC$11:EC$1010))</f>
        <v/>
      </c>
      <c r="AZ57" s="21"/>
      <c r="BA57" s="59" t="str">
        <f>IF($K57="", "", SUMIF('Drinks List'!EF$11:EF$1010, $K57, 'Drinks List'!EE$11:EE$1010))</f>
        <v/>
      </c>
      <c r="BB57" s="21"/>
      <c r="BC57" s="59" t="str">
        <f>IF($K57="", "", SUMIF('Drinks List'!EH$11:EH$1010, $K57, 'Drinks List'!EG$11:EG$1010))</f>
        <v/>
      </c>
      <c r="BD57" s="21"/>
      <c r="BE57" s="59" t="str">
        <f>IF($K57="", "", SUMIF('Drinks List'!EJ$11:EJ$1010, $K57, 'Drinks List'!EI$11:EI$1010))</f>
        <v/>
      </c>
      <c r="BF57" s="21"/>
      <c r="BG57" s="59" t="str">
        <f>IF($K57="", "", SUMIF('Drinks List'!EL$11:EL$1010, $K57, 'Drinks List'!EK$11:EK$1010))</f>
        <v/>
      </c>
      <c r="BH57" s="21"/>
      <c r="BI57" s="59" t="str">
        <f>IF($K57="", "", SUMIF('Drinks List'!EN$11:EN$1010, $K57, 'Drinks List'!EM$11:EM$1010))</f>
        <v/>
      </c>
      <c r="BJ57" s="21"/>
      <c r="BK57" s="59" t="str">
        <f>IF($K57="", "", SUMIF('Drinks List'!EP$11:EP$1010, $K57, 'Drinks List'!EO$11:EO$1010))</f>
        <v/>
      </c>
      <c r="BL57" s="21"/>
      <c r="BM57" s="59" t="str">
        <f>IF($K57="", "", SUMIF('Drinks List'!ER$11:ER$1010, $K57, 'Drinks List'!EQ$11:EQ$1010))</f>
        <v/>
      </c>
      <c r="BN57" s="21"/>
      <c r="BO57" s="65" t="str">
        <f>IF($K57="", "", SUMIF('Drinks List'!ET$11:ET$1010, $K57, 'Drinks List'!ES$11:ES$1010))</f>
        <v/>
      </c>
      <c r="BQ57" s="120" t="str">
        <f t="shared" si="13"/>
        <v/>
      </c>
      <c r="BR57" s="62" t="str">
        <f t="shared" si="14"/>
        <v/>
      </c>
      <c r="BS57" s="76" t="str">
        <f>IF(BQ57="", "", COUNTIF(BQ$11:BQ$1010, "&gt;"&amp;BQ57)+1+COUNTIF(BQ$11:BQ57, BQ57)-1)</f>
        <v/>
      </c>
      <c r="BT57" s="76" t="str">
        <f>IF(BR57="", "", COUNTIF(BR$11:BR$1010, "&lt;"&amp;BR57)+1+COUNTIF(BR$11:BR57, BR57)-1)</f>
        <v/>
      </c>
      <c r="BV57" s="76" t="str">
        <f t="shared" si="15"/>
        <v/>
      </c>
      <c r="BW57" s="124" t="str">
        <f t="shared" si="16"/>
        <v/>
      </c>
      <c r="BX57" s="115" t="str">
        <f t="shared" si="17"/>
        <v/>
      </c>
      <c r="BY57" s="125" t="str">
        <f t="shared" si="18"/>
        <v/>
      </c>
      <c r="CA57" s="106" t="str">
        <f t="shared" si="19"/>
        <v/>
      </c>
      <c r="CB57" s="22" t="str">
        <f t="shared" si="20"/>
        <v/>
      </c>
      <c r="CD57" s="76" t="str">
        <f>IF($J57="", "", IF($BV57=0, "", COUNTIF($J$11:$J$1010, "&lt;"&amp;$J57)+1+COUNTIF($J$11:$J57, $J57)-1))</f>
        <v/>
      </c>
    </row>
    <row r="58" spans="1:82" x14ac:dyDescent="0.25">
      <c r="A58" s="31"/>
      <c r="B58" s="19" t="str">
        <f t="shared" si="1"/>
        <v/>
      </c>
      <c r="C58" s="20" t="str">
        <f t="shared" si="2"/>
        <v/>
      </c>
      <c r="D58" s="29" t="str">
        <f t="shared" si="3"/>
        <v/>
      </c>
      <c r="E58" s="22" t="str">
        <f t="shared" si="4"/>
        <v/>
      </c>
      <c r="F58" s="31"/>
      <c r="G58" s="301"/>
      <c r="H58" s="302"/>
      <c r="I58" s="303"/>
      <c r="J58" s="304"/>
      <c r="K58" s="283"/>
      <c r="L58" s="305"/>
      <c r="M58" s="285"/>
      <c r="N58" s="287"/>
      <c r="O58" s="31"/>
      <c r="P58" s="19" t="str">
        <f t="shared" si="9"/>
        <v/>
      </c>
      <c r="Q58" s="20" t="str">
        <f t="shared" si="5"/>
        <v/>
      </c>
      <c r="R58" s="29" t="str">
        <f t="shared" si="6"/>
        <v/>
      </c>
      <c r="S58" s="22" t="str">
        <f t="shared" si="7"/>
        <v/>
      </c>
      <c r="T58" s="31"/>
      <c r="U58" s="69" t="str">
        <f t="shared" si="8"/>
        <v/>
      </c>
      <c r="V58" s="31"/>
      <c r="X58" s="76" t="str">
        <f t="shared" si="10"/>
        <v/>
      </c>
      <c r="Z58" s="76" t="str">
        <f t="shared" si="11"/>
        <v/>
      </c>
      <c r="AA58" s="76" t="str">
        <f t="shared" si="12"/>
        <v/>
      </c>
      <c r="AC58" s="19" t="str">
        <f>IF($K58="", "", SUMIF('Drinks List'!DH$11:DH$1010, $K58, 'Drinks List'!DG$11:DG$1010))</f>
        <v/>
      </c>
      <c r="AD58" s="21"/>
      <c r="AE58" s="59" t="str">
        <f>IF($K58="", "", SUMIF('Drinks List'!DJ$11:DJ$1010, $K58, 'Drinks List'!DI$11:DI$1010))</f>
        <v/>
      </c>
      <c r="AF58" s="21"/>
      <c r="AG58" s="59" t="str">
        <f>IF($K58="", "", SUMIF('Drinks List'!DL$11:DL$1010, $K58, 'Drinks List'!DK$11:DK$1010))</f>
        <v/>
      </c>
      <c r="AH58" s="21"/>
      <c r="AI58" s="59" t="str">
        <f>IF($K58="", "", SUMIF('Drinks List'!DN$11:DN$1010, $K58, 'Drinks List'!DM$11:DM$1010))</f>
        <v/>
      </c>
      <c r="AJ58" s="21"/>
      <c r="AK58" s="59" t="str">
        <f>IF($K58="", "", SUMIF('Drinks List'!DP$11:DP$1010, $K58, 'Drinks List'!DO$11:DO$1010))</f>
        <v/>
      </c>
      <c r="AL58" s="21"/>
      <c r="AM58" s="59" t="str">
        <f>IF($K58="", "", SUMIF('Drinks List'!DR$11:DR$1010, $K58, 'Drinks List'!DQ$11:DQ$1010))</f>
        <v/>
      </c>
      <c r="AN58" s="21"/>
      <c r="AO58" s="59" t="str">
        <f>IF($K58="", "", SUMIF('Drinks List'!DT$11:DT$1010, $K58, 'Drinks List'!DS$11:DS$1010))</f>
        <v/>
      </c>
      <c r="AP58" s="21"/>
      <c r="AQ58" s="59" t="str">
        <f>IF($K58="", "", SUMIF('Drinks List'!DV$11:DV$1010, $K58, 'Drinks List'!DU$11:DU$1010))</f>
        <v/>
      </c>
      <c r="AR58" s="21"/>
      <c r="AS58" s="59" t="str">
        <f>IF($K58="", "", SUMIF('Drinks List'!DX$11:DX$1010, $K58, 'Drinks List'!DW$11:DW$1010))</f>
        <v/>
      </c>
      <c r="AT58" s="21"/>
      <c r="AU58" s="59" t="str">
        <f>IF($K58="", "", SUMIF('Drinks List'!DZ$11:DZ$1010, $K58, 'Drinks List'!DY$11:DY$1010))</f>
        <v/>
      </c>
      <c r="AV58" s="21"/>
      <c r="AW58" s="59" t="str">
        <f>IF($K58="", "", SUMIF('Drinks List'!EB$11:EB$1010, $K58, 'Drinks List'!EA$11:EA$1010))</f>
        <v/>
      </c>
      <c r="AX58" s="21"/>
      <c r="AY58" s="59" t="str">
        <f>IF($K58="", "", SUMIF('Drinks List'!ED$11:ED$1010, $K58, 'Drinks List'!EC$11:EC$1010))</f>
        <v/>
      </c>
      <c r="AZ58" s="21"/>
      <c r="BA58" s="59" t="str">
        <f>IF($K58="", "", SUMIF('Drinks List'!EF$11:EF$1010, $K58, 'Drinks List'!EE$11:EE$1010))</f>
        <v/>
      </c>
      <c r="BB58" s="21"/>
      <c r="BC58" s="59" t="str">
        <f>IF($K58="", "", SUMIF('Drinks List'!EH$11:EH$1010, $K58, 'Drinks List'!EG$11:EG$1010))</f>
        <v/>
      </c>
      <c r="BD58" s="21"/>
      <c r="BE58" s="59" t="str">
        <f>IF($K58="", "", SUMIF('Drinks List'!EJ$11:EJ$1010, $K58, 'Drinks List'!EI$11:EI$1010))</f>
        <v/>
      </c>
      <c r="BF58" s="21"/>
      <c r="BG58" s="59" t="str">
        <f>IF($K58="", "", SUMIF('Drinks List'!EL$11:EL$1010, $K58, 'Drinks List'!EK$11:EK$1010))</f>
        <v/>
      </c>
      <c r="BH58" s="21"/>
      <c r="BI58" s="59" t="str">
        <f>IF($K58="", "", SUMIF('Drinks List'!EN$11:EN$1010, $K58, 'Drinks List'!EM$11:EM$1010))</f>
        <v/>
      </c>
      <c r="BJ58" s="21"/>
      <c r="BK58" s="59" t="str">
        <f>IF($K58="", "", SUMIF('Drinks List'!EP$11:EP$1010, $K58, 'Drinks List'!EO$11:EO$1010))</f>
        <v/>
      </c>
      <c r="BL58" s="21"/>
      <c r="BM58" s="59" t="str">
        <f>IF($K58="", "", SUMIF('Drinks List'!ER$11:ER$1010, $K58, 'Drinks List'!EQ$11:EQ$1010))</f>
        <v/>
      </c>
      <c r="BN58" s="21"/>
      <c r="BO58" s="65" t="str">
        <f>IF($K58="", "", SUMIF('Drinks List'!ET$11:ET$1010, $K58, 'Drinks List'!ES$11:ES$1010))</f>
        <v/>
      </c>
      <c r="BQ58" s="120" t="str">
        <f t="shared" si="13"/>
        <v/>
      </c>
      <c r="BR58" s="62" t="str">
        <f t="shared" si="14"/>
        <v/>
      </c>
      <c r="BS58" s="76" t="str">
        <f>IF(BQ58="", "", COUNTIF(BQ$11:BQ$1010, "&gt;"&amp;BQ58)+1+COUNTIF(BQ$11:BQ58, BQ58)-1)</f>
        <v/>
      </c>
      <c r="BT58" s="76" t="str">
        <f>IF(BR58="", "", COUNTIF(BR$11:BR$1010, "&lt;"&amp;BR58)+1+COUNTIF(BR$11:BR58, BR58)-1)</f>
        <v/>
      </c>
      <c r="BV58" s="76" t="str">
        <f t="shared" si="15"/>
        <v/>
      </c>
      <c r="BW58" s="124" t="str">
        <f t="shared" si="16"/>
        <v/>
      </c>
      <c r="BX58" s="115" t="str">
        <f t="shared" si="17"/>
        <v/>
      </c>
      <c r="BY58" s="125" t="str">
        <f t="shared" si="18"/>
        <v/>
      </c>
      <c r="CA58" s="106" t="str">
        <f t="shared" si="19"/>
        <v/>
      </c>
      <c r="CB58" s="22" t="str">
        <f t="shared" si="20"/>
        <v/>
      </c>
      <c r="CD58" s="76" t="str">
        <f>IF($J58="", "", IF($BV58=0, "", COUNTIF($J$11:$J$1010, "&lt;"&amp;$J58)+1+COUNTIF($J$11:$J58, $J58)-1))</f>
        <v/>
      </c>
    </row>
    <row r="59" spans="1:82" x14ac:dyDescent="0.25">
      <c r="A59" s="31"/>
      <c r="B59" s="19" t="str">
        <f t="shared" si="1"/>
        <v/>
      </c>
      <c r="C59" s="20" t="str">
        <f t="shared" si="2"/>
        <v/>
      </c>
      <c r="D59" s="29" t="str">
        <f t="shared" si="3"/>
        <v/>
      </c>
      <c r="E59" s="22" t="str">
        <f t="shared" si="4"/>
        <v/>
      </c>
      <c r="F59" s="31"/>
      <c r="G59" s="301"/>
      <c r="H59" s="302"/>
      <c r="I59" s="303"/>
      <c r="J59" s="304"/>
      <c r="K59" s="283"/>
      <c r="L59" s="305"/>
      <c r="M59" s="285"/>
      <c r="N59" s="287"/>
      <c r="O59" s="31"/>
      <c r="P59" s="19" t="str">
        <f t="shared" si="9"/>
        <v/>
      </c>
      <c r="Q59" s="20" t="str">
        <f t="shared" si="5"/>
        <v/>
      </c>
      <c r="R59" s="29" t="str">
        <f t="shared" si="6"/>
        <v/>
      </c>
      <c r="S59" s="22" t="str">
        <f t="shared" si="7"/>
        <v/>
      </c>
      <c r="T59" s="31"/>
      <c r="U59" s="69" t="str">
        <f t="shared" si="8"/>
        <v/>
      </c>
      <c r="V59" s="31"/>
      <c r="X59" s="76" t="str">
        <f t="shared" si="10"/>
        <v/>
      </c>
      <c r="Z59" s="76" t="str">
        <f t="shared" si="11"/>
        <v/>
      </c>
      <c r="AA59" s="76" t="str">
        <f t="shared" si="12"/>
        <v/>
      </c>
      <c r="AC59" s="19" t="str">
        <f>IF($K59="", "", SUMIF('Drinks List'!DH$11:DH$1010, $K59, 'Drinks List'!DG$11:DG$1010))</f>
        <v/>
      </c>
      <c r="AD59" s="21"/>
      <c r="AE59" s="59" t="str">
        <f>IF($K59="", "", SUMIF('Drinks List'!DJ$11:DJ$1010, $K59, 'Drinks List'!DI$11:DI$1010))</f>
        <v/>
      </c>
      <c r="AF59" s="21"/>
      <c r="AG59" s="59" t="str">
        <f>IF($K59="", "", SUMIF('Drinks List'!DL$11:DL$1010, $K59, 'Drinks List'!DK$11:DK$1010))</f>
        <v/>
      </c>
      <c r="AH59" s="21"/>
      <c r="AI59" s="59" t="str">
        <f>IF($K59="", "", SUMIF('Drinks List'!DN$11:DN$1010, $K59, 'Drinks List'!DM$11:DM$1010))</f>
        <v/>
      </c>
      <c r="AJ59" s="21"/>
      <c r="AK59" s="59" t="str">
        <f>IF($K59="", "", SUMIF('Drinks List'!DP$11:DP$1010, $K59, 'Drinks List'!DO$11:DO$1010))</f>
        <v/>
      </c>
      <c r="AL59" s="21"/>
      <c r="AM59" s="59" t="str">
        <f>IF($K59="", "", SUMIF('Drinks List'!DR$11:DR$1010, $K59, 'Drinks List'!DQ$11:DQ$1010))</f>
        <v/>
      </c>
      <c r="AN59" s="21"/>
      <c r="AO59" s="59" t="str">
        <f>IF($K59="", "", SUMIF('Drinks List'!DT$11:DT$1010, $K59, 'Drinks List'!DS$11:DS$1010))</f>
        <v/>
      </c>
      <c r="AP59" s="21"/>
      <c r="AQ59" s="59" t="str">
        <f>IF($K59="", "", SUMIF('Drinks List'!DV$11:DV$1010, $K59, 'Drinks List'!DU$11:DU$1010))</f>
        <v/>
      </c>
      <c r="AR59" s="21"/>
      <c r="AS59" s="59" t="str">
        <f>IF($K59="", "", SUMIF('Drinks List'!DX$11:DX$1010, $K59, 'Drinks List'!DW$11:DW$1010))</f>
        <v/>
      </c>
      <c r="AT59" s="21"/>
      <c r="AU59" s="59" t="str">
        <f>IF($K59="", "", SUMIF('Drinks List'!DZ$11:DZ$1010, $K59, 'Drinks List'!DY$11:DY$1010))</f>
        <v/>
      </c>
      <c r="AV59" s="21"/>
      <c r="AW59" s="59" t="str">
        <f>IF($K59="", "", SUMIF('Drinks List'!EB$11:EB$1010, $K59, 'Drinks List'!EA$11:EA$1010))</f>
        <v/>
      </c>
      <c r="AX59" s="21"/>
      <c r="AY59" s="59" t="str">
        <f>IF($K59="", "", SUMIF('Drinks List'!ED$11:ED$1010, $K59, 'Drinks List'!EC$11:EC$1010))</f>
        <v/>
      </c>
      <c r="AZ59" s="21"/>
      <c r="BA59" s="59" t="str">
        <f>IF($K59="", "", SUMIF('Drinks List'!EF$11:EF$1010, $K59, 'Drinks List'!EE$11:EE$1010))</f>
        <v/>
      </c>
      <c r="BB59" s="21"/>
      <c r="BC59" s="59" t="str">
        <f>IF($K59="", "", SUMIF('Drinks List'!EH$11:EH$1010, $K59, 'Drinks List'!EG$11:EG$1010))</f>
        <v/>
      </c>
      <c r="BD59" s="21"/>
      <c r="BE59" s="59" t="str">
        <f>IF($K59="", "", SUMIF('Drinks List'!EJ$11:EJ$1010, $K59, 'Drinks List'!EI$11:EI$1010))</f>
        <v/>
      </c>
      <c r="BF59" s="21"/>
      <c r="BG59" s="59" t="str">
        <f>IF($K59="", "", SUMIF('Drinks List'!EL$11:EL$1010, $K59, 'Drinks List'!EK$11:EK$1010))</f>
        <v/>
      </c>
      <c r="BH59" s="21"/>
      <c r="BI59" s="59" t="str">
        <f>IF($K59="", "", SUMIF('Drinks List'!EN$11:EN$1010, $K59, 'Drinks List'!EM$11:EM$1010))</f>
        <v/>
      </c>
      <c r="BJ59" s="21"/>
      <c r="BK59" s="59" t="str">
        <f>IF($K59="", "", SUMIF('Drinks List'!EP$11:EP$1010, $K59, 'Drinks List'!EO$11:EO$1010))</f>
        <v/>
      </c>
      <c r="BL59" s="21"/>
      <c r="BM59" s="59" t="str">
        <f>IF($K59="", "", SUMIF('Drinks List'!ER$11:ER$1010, $K59, 'Drinks List'!EQ$11:EQ$1010))</f>
        <v/>
      </c>
      <c r="BN59" s="21"/>
      <c r="BO59" s="65" t="str">
        <f>IF($K59="", "", SUMIF('Drinks List'!ET$11:ET$1010, $K59, 'Drinks List'!ES$11:ES$1010))</f>
        <v/>
      </c>
      <c r="BQ59" s="120" t="str">
        <f t="shared" si="13"/>
        <v/>
      </c>
      <c r="BR59" s="62" t="str">
        <f t="shared" si="14"/>
        <v/>
      </c>
      <c r="BS59" s="76" t="str">
        <f>IF(BQ59="", "", COUNTIF(BQ$11:BQ$1010, "&gt;"&amp;BQ59)+1+COUNTIF(BQ$11:BQ59, BQ59)-1)</f>
        <v/>
      </c>
      <c r="BT59" s="76" t="str">
        <f>IF(BR59="", "", COUNTIF(BR$11:BR$1010, "&lt;"&amp;BR59)+1+COUNTIF(BR$11:BR59, BR59)-1)</f>
        <v/>
      </c>
      <c r="BV59" s="76" t="str">
        <f t="shared" si="15"/>
        <v/>
      </c>
      <c r="BW59" s="124" t="str">
        <f t="shared" si="16"/>
        <v/>
      </c>
      <c r="BX59" s="115" t="str">
        <f t="shared" si="17"/>
        <v/>
      </c>
      <c r="BY59" s="125" t="str">
        <f t="shared" si="18"/>
        <v/>
      </c>
      <c r="CA59" s="106" t="str">
        <f t="shared" si="19"/>
        <v/>
      </c>
      <c r="CB59" s="22" t="str">
        <f t="shared" si="20"/>
        <v/>
      </c>
      <c r="CD59" s="76" t="str">
        <f>IF($J59="", "", IF($BV59=0, "", COUNTIF($J$11:$J$1010, "&lt;"&amp;$J59)+1+COUNTIF($J$11:$J59, $J59)-1))</f>
        <v/>
      </c>
    </row>
    <row r="60" spans="1:82" x14ac:dyDescent="0.25">
      <c r="A60" s="31"/>
      <c r="B60" s="19" t="str">
        <f t="shared" si="1"/>
        <v/>
      </c>
      <c r="C60" s="20" t="str">
        <f t="shared" si="2"/>
        <v/>
      </c>
      <c r="D60" s="29" t="str">
        <f t="shared" si="3"/>
        <v/>
      </c>
      <c r="E60" s="22" t="str">
        <f t="shared" si="4"/>
        <v/>
      </c>
      <c r="F60" s="31"/>
      <c r="G60" s="301"/>
      <c r="H60" s="302"/>
      <c r="I60" s="303"/>
      <c r="J60" s="304"/>
      <c r="K60" s="283"/>
      <c r="L60" s="305"/>
      <c r="M60" s="285"/>
      <c r="N60" s="287"/>
      <c r="O60" s="31"/>
      <c r="P60" s="19" t="str">
        <f t="shared" si="9"/>
        <v/>
      </c>
      <c r="Q60" s="20" t="str">
        <f t="shared" si="5"/>
        <v/>
      </c>
      <c r="R60" s="29" t="str">
        <f t="shared" si="6"/>
        <v/>
      </c>
      <c r="S60" s="22" t="str">
        <f t="shared" si="7"/>
        <v/>
      </c>
      <c r="T60" s="31"/>
      <c r="U60" s="69" t="str">
        <f t="shared" si="8"/>
        <v/>
      </c>
      <c r="V60" s="31"/>
      <c r="X60" s="76" t="str">
        <f t="shared" si="10"/>
        <v/>
      </c>
      <c r="Z60" s="76" t="str">
        <f t="shared" si="11"/>
        <v/>
      </c>
      <c r="AA60" s="76" t="str">
        <f t="shared" si="12"/>
        <v/>
      </c>
      <c r="AC60" s="19" t="str">
        <f>IF($K60="", "", SUMIF('Drinks List'!DH$11:DH$1010, $K60, 'Drinks List'!DG$11:DG$1010))</f>
        <v/>
      </c>
      <c r="AD60" s="21"/>
      <c r="AE60" s="59" t="str">
        <f>IF($K60="", "", SUMIF('Drinks List'!DJ$11:DJ$1010, $K60, 'Drinks List'!DI$11:DI$1010))</f>
        <v/>
      </c>
      <c r="AF60" s="21"/>
      <c r="AG60" s="59" t="str">
        <f>IF($K60="", "", SUMIF('Drinks List'!DL$11:DL$1010, $K60, 'Drinks List'!DK$11:DK$1010))</f>
        <v/>
      </c>
      <c r="AH60" s="21"/>
      <c r="AI60" s="59" t="str">
        <f>IF($K60="", "", SUMIF('Drinks List'!DN$11:DN$1010, $K60, 'Drinks List'!DM$11:DM$1010))</f>
        <v/>
      </c>
      <c r="AJ60" s="21"/>
      <c r="AK60" s="59" t="str">
        <f>IF($K60="", "", SUMIF('Drinks List'!DP$11:DP$1010, $K60, 'Drinks List'!DO$11:DO$1010))</f>
        <v/>
      </c>
      <c r="AL60" s="21"/>
      <c r="AM60" s="59" t="str">
        <f>IF($K60="", "", SUMIF('Drinks List'!DR$11:DR$1010, $K60, 'Drinks List'!DQ$11:DQ$1010))</f>
        <v/>
      </c>
      <c r="AN60" s="21"/>
      <c r="AO60" s="59" t="str">
        <f>IF($K60="", "", SUMIF('Drinks List'!DT$11:DT$1010, $K60, 'Drinks List'!DS$11:DS$1010))</f>
        <v/>
      </c>
      <c r="AP60" s="21"/>
      <c r="AQ60" s="59" t="str">
        <f>IF($K60="", "", SUMIF('Drinks List'!DV$11:DV$1010, $K60, 'Drinks List'!DU$11:DU$1010))</f>
        <v/>
      </c>
      <c r="AR60" s="21"/>
      <c r="AS60" s="59" t="str">
        <f>IF($K60="", "", SUMIF('Drinks List'!DX$11:DX$1010, $K60, 'Drinks List'!DW$11:DW$1010))</f>
        <v/>
      </c>
      <c r="AT60" s="21"/>
      <c r="AU60" s="59" t="str">
        <f>IF($K60="", "", SUMIF('Drinks List'!DZ$11:DZ$1010, $K60, 'Drinks List'!DY$11:DY$1010))</f>
        <v/>
      </c>
      <c r="AV60" s="21"/>
      <c r="AW60" s="59" t="str">
        <f>IF($K60="", "", SUMIF('Drinks List'!EB$11:EB$1010, $K60, 'Drinks List'!EA$11:EA$1010))</f>
        <v/>
      </c>
      <c r="AX60" s="21"/>
      <c r="AY60" s="59" t="str">
        <f>IF($K60="", "", SUMIF('Drinks List'!ED$11:ED$1010, $K60, 'Drinks List'!EC$11:EC$1010))</f>
        <v/>
      </c>
      <c r="AZ60" s="21"/>
      <c r="BA60" s="59" t="str">
        <f>IF($K60="", "", SUMIF('Drinks List'!EF$11:EF$1010, $K60, 'Drinks List'!EE$11:EE$1010))</f>
        <v/>
      </c>
      <c r="BB60" s="21"/>
      <c r="BC60" s="59" t="str">
        <f>IF($K60="", "", SUMIF('Drinks List'!EH$11:EH$1010, $K60, 'Drinks List'!EG$11:EG$1010))</f>
        <v/>
      </c>
      <c r="BD60" s="21"/>
      <c r="BE60" s="59" t="str">
        <f>IF($K60="", "", SUMIF('Drinks List'!EJ$11:EJ$1010, $K60, 'Drinks List'!EI$11:EI$1010))</f>
        <v/>
      </c>
      <c r="BF60" s="21"/>
      <c r="BG60" s="59" t="str">
        <f>IF($K60="", "", SUMIF('Drinks List'!EL$11:EL$1010, $K60, 'Drinks List'!EK$11:EK$1010))</f>
        <v/>
      </c>
      <c r="BH60" s="21"/>
      <c r="BI60" s="59" t="str">
        <f>IF($K60="", "", SUMIF('Drinks List'!EN$11:EN$1010, $K60, 'Drinks List'!EM$11:EM$1010))</f>
        <v/>
      </c>
      <c r="BJ60" s="21"/>
      <c r="BK60" s="59" t="str">
        <f>IF($K60="", "", SUMIF('Drinks List'!EP$11:EP$1010, $K60, 'Drinks List'!EO$11:EO$1010))</f>
        <v/>
      </c>
      <c r="BL60" s="21"/>
      <c r="BM60" s="59" t="str">
        <f>IF($K60="", "", SUMIF('Drinks List'!ER$11:ER$1010, $K60, 'Drinks List'!EQ$11:EQ$1010))</f>
        <v/>
      </c>
      <c r="BN60" s="21"/>
      <c r="BO60" s="65" t="str">
        <f>IF($K60="", "", SUMIF('Drinks List'!ET$11:ET$1010, $K60, 'Drinks List'!ES$11:ES$1010))</f>
        <v/>
      </c>
      <c r="BQ60" s="120" t="str">
        <f t="shared" si="13"/>
        <v/>
      </c>
      <c r="BR60" s="62" t="str">
        <f t="shared" si="14"/>
        <v/>
      </c>
      <c r="BS60" s="76" t="str">
        <f>IF(BQ60="", "", COUNTIF(BQ$11:BQ$1010, "&gt;"&amp;BQ60)+1+COUNTIF(BQ$11:BQ60, BQ60)-1)</f>
        <v/>
      </c>
      <c r="BT60" s="76" t="str">
        <f>IF(BR60="", "", COUNTIF(BR$11:BR$1010, "&lt;"&amp;BR60)+1+COUNTIF(BR$11:BR60, BR60)-1)</f>
        <v/>
      </c>
      <c r="BV60" s="76" t="str">
        <f t="shared" si="15"/>
        <v/>
      </c>
      <c r="BW60" s="124" t="str">
        <f t="shared" si="16"/>
        <v/>
      </c>
      <c r="BX60" s="115" t="str">
        <f t="shared" si="17"/>
        <v/>
      </c>
      <c r="BY60" s="125" t="str">
        <f t="shared" si="18"/>
        <v/>
      </c>
      <c r="CA60" s="106" t="str">
        <f t="shared" si="19"/>
        <v/>
      </c>
      <c r="CB60" s="22" t="str">
        <f t="shared" si="20"/>
        <v/>
      </c>
      <c r="CD60" s="76" t="str">
        <f>IF($J60="", "", IF($BV60=0, "", COUNTIF($J$11:$J$1010, "&lt;"&amp;$J60)+1+COUNTIF($J$11:$J60, $J60)-1))</f>
        <v/>
      </c>
    </row>
    <row r="61" spans="1:82" x14ac:dyDescent="0.25">
      <c r="A61" s="31"/>
      <c r="B61" s="19" t="str">
        <f t="shared" si="1"/>
        <v/>
      </c>
      <c r="C61" s="20" t="str">
        <f t="shared" si="2"/>
        <v/>
      </c>
      <c r="D61" s="29" t="str">
        <f t="shared" si="3"/>
        <v/>
      </c>
      <c r="E61" s="22" t="str">
        <f t="shared" si="4"/>
        <v/>
      </c>
      <c r="F61" s="31"/>
      <c r="G61" s="301"/>
      <c r="H61" s="302"/>
      <c r="I61" s="303"/>
      <c r="J61" s="304"/>
      <c r="K61" s="283"/>
      <c r="L61" s="305"/>
      <c r="M61" s="285"/>
      <c r="N61" s="287"/>
      <c r="O61" s="31"/>
      <c r="P61" s="19" t="str">
        <f t="shared" si="9"/>
        <v/>
      </c>
      <c r="Q61" s="20" t="str">
        <f t="shared" si="5"/>
        <v/>
      </c>
      <c r="R61" s="29" t="str">
        <f t="shared" si="6"/>
        <v/>
      </c>
      <c r="S61" s="22" t="str">
        <f t="shared" si="7"/>
        <v/>
      </c>
      <c r="T61" s="31"/>
      <c r="U61" s="69" t="str">
        <f t="shared" si="8"/>
        <v/>
      </c>
      <c r="V61" s="31"/>
      <c r="X61" s="76" t="str">
        <f t="shared" si="10"/>
        <v/>
      </c>
      <c r="Z61" s="76" t="str">
        <f t="shared" si="11"/>
        <v/>
      </c>
      <c r="AA61" s="76" t="str">
        <f t="shared" si="12"/>
        <v/>
      </c>
      <c r="AC61" s="19" t="str">
        <f>IF($K61="", "", SUMIF('Drinks List'!DH$11:DH$1010, $K61, 'Drinks List'!DG$11:DG$1010))</f>
        <v/>
      </c>
      <c r="AD61" s="21"/>
      <c r="AE61" s="59" t="str">
        <f>IF($K61="", "", SUMIF('Drinks List'!DJ$11:DJ$1010, $K61, 'Drinks List'!DI$11:DI$1010))</f>
        <v/>
      </c>
      <c r="AF61" s="21"/>
      <c r="AG61" s="59" t="str">
        <f>IF($K61="", "", SUMIF('Drinks List'!DL$11:DL$1010, $K61, 'Drinks List'!DK$11:DK$1010))</f>
        <v/>
      </c>
      <c r="AH61" s="21"/>
      <c r="AI61" s="59" t="str">
        <f>IF($K61="", "", SUMIF('Drinks List'!DN$11:DN$1010, $K61, 'Drinks List'!DM$11:DM$1010))</f>
        <v/>
      </c>
      <c r="AJ61" s="21"/>
      <c r="AK61" s="59" t="str">
        <f>IF($K61="", "", SUMIF('Drinks List'!DP$11:DP$1010, $K61, 'Drinks List'!DO$11:DO$1010))</f>
        <v/>
      </c>
      <c r="AL61" s="21"/>
      <c r="AM61" s="59" t="str">
        <f>IF($K61="", "", SUMIF('Drinks List'!DR$11:DR$1010, $K61, 'Drinks List'!DQ$11:DQ$1010))</f>
        <v/>
      </c>
      <c r="AN61" s="21"/>
      <c r="AO61" s="59" t="str">
        <f>IF($K61="", "", SUMIF('Drinks List'!DT$11:DT$1010, $K61, 'Drinks List'!DS$11:DS$1010))</f>
        <v/>
      </c>
      <c r="AP61" s="21"/>
      <c r="AQ61" s="59" t="str">
        <f>IF($K61="", "", SUMIF('Drinks List'!DV$11:DV$1010, $K61, 'Drinks List'!DU$11:DU$1010))</f>
        <v/>
      </c>
      <c r="AR61" s="21"/>
      <c r="AS61" s="59" t="str">
        <f>IF($K61="", "", SUMIF('Drinks List'!DX$11:DX$1010, $K61, 'Drinks List'!DW$11:DW$1010))</f>
        <v/>
      </c>
      <c r="AT61" s="21"/>
      <c r="AU61" s="59" t="str">
        <f>IF($K61="", "", SUMIF('Drinks List'!DZ$11:DZ$1010, $K61, 'Drinks List'!DY$11:DY$1010))</f>
        <v/>
      </c>
      <c r="AV61" s="21"/>
      <c r="AW61" s="59" t="str">
        <f>IF($K61="", "", SUMIF('Drinks List'!EB$11:EB$1010, $K61, 'Drinks List'!EA$11:EA$1010))</f>
        <v/>
      </c>
      <c r="AX61" s="21"/>
      <c r="AY61" s="59" t="str">
        <f>IF($K61="", "", SUMIF('Drinks List'!ED$11:ED$1010, $K61, 'Drinks List'!EC$11:EC$1010))</f>
        <v/>
      </c>
      <c r="AZ61" s="21"/>
      <c r="BA61" s="59" t="str">
        <f>IF($K61="", "", SUMIF('Drinks List'!EF$11:EF$1010, $K61, 'Drinks List'!EE$11:EE$1010))</f>
        <v/>
      </c>
      <c r="BB61" s="21"/>
      <c r="BC61" s="59" t="str">
        <f>IF($K61="", "", SUMIF('Drinks List'!EH$11:EH$1010, $K61, 'Drinks List'!EG$11:EG$1010))</f>
        <v/>
      </c>
      <c r="BD61" s="21"/>
      <c r="BE61" s="59" t="str">
        <f>IF($K61="", "", SUMIF('Drinks List'!EJ$11:EJ$1010, $K61, 'Drinks List'!EI$11:EI$1010))</f>
        <v/>
      </c>
      <c r="BF61" s="21"/>
      <c r="BG61" s="59" t="str">
        <f>IF($K61="", "", SUMIF('Drinks List'!EL$11:EL$1010, $K61, 'Drinks List'!EK$11:EK$1010))</f>
        <v/>
      </c>
      <c r="BH61" s="21"/>
      <c r="BI61" s="59" t="str">
        <f>IF($K61="", "", SUMIF('Drinks List'!EN$11:EN$1010, $K61, 'Drinks List'!EM$11:EM$1010))</f>
        <v/>
      </c>
      <c r="BJ61" s="21"/>
      <c r="BK61" s="59" t="str">
        <f>IF($K61="", "", SUMIF('Drinks List'!EP$11:EP$1010, $K61, 'Drinks List'!EO$11:EO$1010))</f>
        <v/>
      </c>
      <c r="BL61" s="21"/>
      <c r="BM61" s="59" t="str">
        <f>IF($K61="", "", SUMIF('Drinks List'!ER$11:ER$1010, $K61, 'Drinks List'!EQ$11:EQ$1010))</f>
        <v/>
      </c>
      <c r="BN61" s="21"/>
      <c r="BO61" s="65" t="str">
        <f>IF($K61="", "", SUMIF('Drinks List'!ET$11:ET$1010, $K61, 'Drinks List'!ES$11:ES$1010))</f>
        <v/>
      </c>
      <c r="BQ61" s="120" t="str">
        <f t="shared" si="13"/>
        <v/>
      </c>
      <c r="BR61" s="62" t="str">
        <f t="shared" si="14"/>
        <v/>
      </c>
      <c r="BS61" s="76" t="str">
        <f>IF(BQ61="", "", COUNTIF(BQ$11:BQ$1010, "&gt;"&amp;BQ61)+1+COUNTIF(BQ$11:BQ61, BQ61)-1)</f>
        <v/>
      </c>
      <c r="BT61" s="76" t="str">
        <f>IF(BR61="", "", COUNTIF(BR$11:BR$1010, "&lt;"&amp;BR61)+1+COUNTIF(BR$11:BR61, BR61)-1)</f>
        <v/>
      </c>
      <c r="BV61" s="76" t="str">
        <f t="shared" si="15"/>
        <v/>
      </c>
      <c r="BW61" s="124" t="str">
        <f t="shared" si="16"/>
        <v/>
      </c>
      <c r="BX61" s="115" t="str">
        <f t="shared" si="17"/>
        <v/>
      </c>
      <c r="BY61" s="125" t="str">
        <f t="shared" si="18"/>
        <v/>
      </c>
      <c r="CA61" s="106" t="str">
        <f t="shared" si="19"/>
        <v/>
      </c>
      <c r="CB61" s="22" t="str">
        <f t="shared" si="20"/>
        <v/>
      </c>
      <c r="CD61" s="76" t="str">
        <f>IF($J61="", "", IF($BV61=0, "", COUNTIF($J$11:$J$1010, "&lt;"&amp;$J61)+1+COUNTIF($J$11:$J61, $J61)-1))</f>
        <v/>
      </c>
    </row>
    <row r="62" spans="1:82" x14ac:dyDescent="0.25">
      <c r="A62" s="31"/>
      <c r="B62" s="19" t="str">
        <f t="shared" si="1"/>
        <v/>
      </c>
      <c r="C62" s="20" t="str">
        <f t="shared" si="2"/>
        <v/>
      </c>
      <c r="D62" s="29" t="str">
        <f t="shared" si="3"/>
        <v/>
      </c>
      <c r="E62" s="22" t="str">
        <f t="shared" si="4"/>
        <v/>
      </c>
      <c r="F62" s="31"/>
      <c r="G62" s="301"/>
      <c r="H62" s="302"/>
      <c r="I62" s="303"/>
      <c r="J62" s="304"/>
      <c r="K62" s="283"/>
      <c r="L62" s="305"/>
      <c r="M62" s="285"/>
      <c r="N62" s="287"/>
      <c r="O62" s="31"/>
      <c r="P62" s="19" t="str">
        <f t="shared" si="9"/>
        <v/>
      </c>
      <c r="Q62" s="20" t="str">
        <f t="shared" si="5"/>
        <v/>
      </c>
      <c r="R62" s="29" t="str">
        <f t="shared" si="6"/>
        <v/>
      </c>
      <c r="S62" s="22" t="str">
        <f t="shared" si="7"/>
        <v/>
      </c>
      <c r="T62" s="31"/>
      <c r="U62" s="69" t="str">
        <f t="shared" si="8"/>
        <v/>
      </c>
      <c r="V62" s="31"/>
      <c r="X62" s="76" t="str">
        <f t="shared" si="10"/>
        <v/>
      </c>
      <c r="Z62" s="76" t="str">
        <f t="shared" si="11"/>
        <v/>
      </c>
      <c r="AA62" s="76" t="str">
        <f t="shared" si="12"/>
        <v/>
      </c>
      <c r="AC62" s="19" t="str">
        <f>IF($K62="", "", SUMIF('Drinks List'!DH$11:DH$1010, $K62, 'Drinks List'!DG$11:DG$1010))</f>
        <v/>
      </c>
      <c r="AD62" s="21"/>
      <c r="AE62" s="59" t="str">
        <f>IF($K62="", "", SUMIF('Drinks List'!DJ$11:DJ$1010, $K62, 'Drinks List'!DI$11:DI$1010))</f>
        <v/>
      </c>
      <c r="AF62" s="21"/>
      <c r="AG62" s="59" t="str">
        <f>IF($K62="", "", SUMIF('Drinks List'!DL$11:DL$1010, $K62, 'Drinks List'!DK$11:DK$1010))</f>
        <v/>
      </c>
      <c r="AH62" s="21"/>
      <c r="AI62" s="59" t="str">
        <f>IF($K62="", "", SUMIF('Drinks List'!DN$11:DN$1010, $K62, 'Drinks List'!DM$11:DM$1010))</f>
        <v/>
      </c>
      <c r="AJ62" s="21"/>
      <c r="AK62" s="59" t="str">
        <f>IF($K62="", "", SUMIF('Drinks List'!DP$11:DP$1010, $K62, 'Drinks List'!DO$11:DO$1010))</f>
        <v/>
      </c>
      <c r="AL62" s="21"/>
      <c r="AM62" s="59" t="str">
        <f>IF($K62="", "", SUMIF('Drinks List'!DR$11:DR$1010, $K62, 'Drinks List'!DQ$11:DQ$1010))</f>
        <v/>
      </c>
      <c r="AN62" s="21"/>
      <c r="AO62" s="59" t="str">
        <f>IF($K62="", "", SUMIF('Drinks List'!DT$11:DT$1010, $K62, 'Drinks List'!DS$11:DS$1010))</f>
        <v/>
      </c>
      <c r="AP62" s="21"/>
      <c r="AQ62" s="59" t="str">
        <f>IF($K62="", "", SUMIF('Drinks List'!DV$11:DV$1010, $K62, 'Drinks List'!DU$11:DU$1010))</f>
        <v/>
      </c>
      <c r="AR62" s="21"/>
      <c r="AS62" s="59" t="str">
        <f>IF($K62="", "", SUMIF('Drinks List'!DX$11:DX$1010, $K62, 'Drinks List'!DW$11:DW$1010))</f>
        <v/>
      </c>
      <c r="AT62" s="21"/>
      <c r="AU62" s="59" t="str">
        <f>IF($K62="", "", SUMIF('Drinks List'!DZ$11:DZ$1010, $K62, 'Drinks List'!DY$11:DY$1010))</f>
        <v/>
      </c>
      <c r="AV62" s="21"/>
      <c r="AW62" s="59" t="str">
        <f>IF($K62="", "", SUMIF('Drinks List'!EB$11:EB$1010, $K62, 'Drinks List'!EA$11:EA$1010))</f>
        <v/>
      </c>
      <c r="AX62" s="21"/>
      <c r="AY62" s="59" t="str">
        <f>IF($K62="", "", SUMIF('Drinks List'!ED$11:ED$1010, $K62, 'Drinks List'!EC$11:EC$1010))</f>
        <v/>
      </c>
      <c r="AZ62" s="21"/>
      <c r="BA62" s="59" t="str">
        <f>IF($K62="", "", SUMIF('Drinks List'!EF$11:EF$1010, $K62, 'Drinks List'!EE$11:EE$1010))</f>
        <v/>
      </c>
      <c r="BB62" s="21"/>
      <c r="BC62" s="59" t="str">
        <f>IF($K62="", "", SUMIF('Drinks List'!EH$11:EH$1010, $K62, 'Drinks List'!EG$11:EG$1010))</f>
        <v/>
      </c>
      <c r="BD62" s="21"/>
      <c r="BE62" s="59" t="str">
        <f>IF($K62="", "", SUMIF('Drinks List'!EJ$11:EJ$1010, $K62, 'Drinks List'!EI$11:EI$1010))</f>
        <v/>
      </c>
      <c r="BF62" s="21"/>
      <c r="BG62" s="59" t="str">
        <f>IF($K62="", "", SUMIF('Drinks List'!EL$11:EL$1010, $K62, 'Drinks List'!EK$11:EK$1010))</f>
        <v/>
      </c>
      <c r="BH62" s="21"/>
      <c r="BI62" s="59" t="str">
        <f>IF($K62="", "", SUMIF('Drinks List'!EN$11:EN$1010, $K62, 'Drinks List'!EM$11:EM$1010))</f>
        <v/>
      </c>
      <c r="BJ62" s="21"/>
      <c r="BK62" s="59" t="str">
        <f>IF($K62="", "", SUMIF('Drinks List'!EP$11:EP$1010, $K62, 'Drinks List'!EO$11:EO$1010))</f>
        <v/>
      </c>
      <c r="BL62" s="21"/>
      <c r="BM62" s="59" t="str">
        <f>IF($K62="", "", SUMIF('Drinks List'!ER$11:ER$1010, $K62, 'Drinks List'!EQ$11:EQ$1010))</f>
        <v/>
      </c>
      <c r="BN62" s="21"/>
      <c r="BO62" s="65" t="str">
        <f>IF($K62="", "", SUMIF('Drinks List'!ET$11:ET$1010, $K62, 'Drinks List'!ES$11:ES$1010))</f>
        <v/>
      </c>
      <c r="BQ62" s="120" t="str">
        <f t="shared" si="13"/>
        <v/>
      </c>
      <c r="BR62" s="62" t="str">
        <f t="shared" si="14"/>
        <v/>
      </c>
      <c r="BS62" s="76" t="str">
        <f>IF(BQ62="", "", COUNTIF(BQ$11:BQ$1010, "&gt;"&amp;BQ62)+1+COUNTIF(BQ$11:BQ62, BQ62)-1)</f>
        <v/>
      </c>
      <c r="BT62" s="76" t="str">
        <f>IF(BR62="", "", COUNTIF(BR$11:BR$1010, "&lt;"&amp;BR62)+1+COUNTIF(BR$11:BR62, BR62)-1)</f>
        <v/>
      </c>
      <c r="BV62" s="76" t="str">
        <f t="shared" si="15"/>
        <v/>
      </c>
      <c r="BW62" s="124" t="str">
        <f t="shared" si="16"/>
        <v/>
      </c>
      <c r="BX62" s="115" t="str">
        <f t="shared" si="17"/>
        <v/>
      </c>
      <c r="BY62" s="125" t="str">
        <f t="shared" si="18"/>
        <v/>
      </c>
      <c r="CA62" s="106" t="str">
        <f t="shared" si="19"/>
        <v/>
      </c>
      <c r="CB62" s="22" t="str">
        <f t="shared" si="20"/>
        <v/>
      </c>
      <c r="CD62" s="76" t="str">
        <f>IF($J62="", "", IF($BV62=0, "", COUNTIF($J$11:$J$1010, "&lt;"&amp;$J62)+1+COUNTIF($J$11:$J62, $J62)-1))</f>
        <v/>
      </c>
    </row>
    <row r="63" spans="1:82" x14ac:dyDescent="0.25">
      <c r="A63" s="31"/>
      <c r="B63" s="19" t="str">
        <f t="shared" si="1"/>
        <v/>
      </c>
      <c r="C63" s="20" t="str">
        <f t="shared" si="2"/>
        <v/>
      </c>
      <c r="D63" s="29" t="str">
        <f t="shared" si="3"/>
        <v/>
      </c>
      <c r="E63" s="22" t="str">
        <f t="shared" si="4"/>
        <v/>
      </c>
      <c r="F63" s="31"/>
      <c r="G63" s="301"/>
      <c r="H63" s="302"/>
      <c r="I63" s="303"/>
      <c r="J63" s="304"/>
      <c r="K63" s="283"/>
      <c r="L63" s="305"/>
      <c r="M63" s="285"/>
      <c r="N63" s="287"/>
      <c r="O63" s="31"/>
      <c r="P63" s="19" t="str">
        <f t="shared" si="9"/>
        <v/>
      </c>
      <c r="Q63" s="20" t="str">
        <f t="shared" si="5"/>
        <v/>
      </c>
      <c r="R63" s="29" t="str">
        <f t="shared" si="6"/>
        <v/>
      </c>
      <c r="S63" s="22" t="str">
        <f t="shared" si="7"/>
        <v/>
      </c>
      <c r="T63" s="31"/>
      <c r="U63" s="69" t="str">
        <f t="shared" si="8"/>
        <v/>
      </c>
      <c r="V63" s="31"/>
      <c r="X63" s="76" t="str">
        <f t="shared" si="10"/>
        <v/>
      </c>
      <c r="Z63" s="76" t="str">
        <f t="shared" si="11"/>
        <v/>
      </c>
      <c r="AA63" s="76" t="str">
        <f t="shared" si="12"/>
        <v/>
      </c>
      <c r="AC63" s="19" t="str">
        <f>IF($K63="", "", SUMIF('Drinks List'!DH$11:DH$1010, $K63, 'Drinks List'!DG$11:DG$1010))</f>
        <v/>
      </c>
      <c r="AD63" s="21"/>
      <c r="AE63" s="59" t="str">
        <f>IF($K63="", "", SUMIF('Drinks List'!DJ$11:DJ$1010, $K63, 'Drinks List'!DI$11:DI$1010))</f>
        <v/>
      </c>
      <c r="AF63" s="21"/>
      <c r="AG63" s="59" t="str">
        <f>IF($K63="", "", SUMIF('Drinks List'!DL$11:DL$1010, $K63, 'Drinks List'!DK$11:DK$1010))</f>
        <v/>
      </c>
      <c r="AH63" s="21"/>
      <c r="AI63" s="59" t="str">
        <f>IF($K63="", "", SUMIF('Drinks List'!DN$11:DN$1010, $K63, 'Drinks List'!DM$11:DM$1010))</f>
        <v/>
      </c>
      <c r="AJ63" s="21"/>
      <c r="AK63" s="59" t="str">
        <f>IF($K63="", "", SUMIF('Drinks List'!DP$11:DP$1010, $K63, 'Drinks List'!DO$11:DO$1010))</f>
        <v/>
      </c>
      <c r="AL63" s="21"/>
      <c r="AM63" s="59" t="str">
        <f>IF($K63="", "", SUMIF('Drinks List'!DR$11:DR$1010, $K63, 'Drinks List'!DQ$11:DQ$1010))</f>
        <v/>
      </c>
      <c r="AN63" s="21"/>
      <c r="AO63" s="59" t="str">
        <f>IF($K63="", "", SUMIF('Drinks List'!DT$11:DT$1010, $K63, 'Drinks List'!DS$11:DS$1010))</f>
        <v/>
      </c>
      <c r="AP63" s="21"/>
      <c r="AQ63" s="59" t="str">
        <f>IF($K63="", "", SUMIF('Drinks List'!DV$11:DV$1010, $K63, 'Drinks List'!DU$11:DU$1010))</f>
        <v/>
      </c>
      <c r="AR63" s="21"/>
      <c r="AS63" s="59" t="str">
        <f>IF($K63="", "", SUMIF('Drinks List'!DX$11:DX$1010, $K63, 'Drinks List'!DW$11:DW$1010))</f>
        <v/>
      </c>
      <c r="AT63" s="21"/>
      <c r="AU63" s="59" t="str">
        <f>IF($K63="", "", SUMIF('Drinks List'!DZ$11:DZ$1010, $K63, 'Drinks List'!DY$11:DY$1010))</f>
        <v/>
      </c>
      <c r="AV63" s="21"/>
      <c r="AW63" s="59" t="str">
        <f>IF($K63="", "", SUMIF('Drinks List'!EB$11:EB$1010, $K63, 'Drinks List'!EA$11:EA$1010))</f>
        <v/>
      </c>
      <c r="AX63" s="21"/>
      <c r="AY63" s="59" t="str">
        <f>IF($K63="", "", SUMIF('Drinks List'!ED$11:ED$1010, $K63, 'Drinks List'!EC$11:EC$1010))</f>
        <v/>
      </c>
      <c r="AZ63" s="21"/>
      <c r="BA63" s="59" t="str">
        <f>IF($K63="", "", SUMIF('Drinks List'!EF$11:EF$1010, $K63, 'Drinks List'!EE$11:EE$1010))</f>
        <v/>
      </c>
      <c r="BB63" s="21"/>
      <c r="BC63" s="59" t="str">
        <f>IF($K63="", "", SUMIF('Drinks List'!EH$11:EH$1010, $K63, 'Drinks List'!EG$11:EG$1010))</f>
        <v/>
      </c>
      <c r="BD63" s="21"/>
      <c r="BE63" s="59" t="str">
        <f>IF($K63="", "", SUMIF('Drinks List'!EJ$11:EJ$1010, $K63, 'Drinks List'!EI$11:EI$1010))</f>
        <v/>
      </c>
      <c r="BF63" s="21"/>
      <c r="BG63" s="59" t="str">
        <f>IF($K63="", "", SUMIF('Drinks List'!EL$11:EL$1010, $K63, 'Drinks List'!EK$11:EK$1010))</f>
        <v/>
      </c>
      <c r="BH63" s="21"/>
      <c r="BI63" s="59" t="str">
        <f>IF($K63="", "", SUMIF('Drinks List'!EN$11:EN$1010, $K63, 'Drinks List'!EM$11:EM$1010))</f>
        <v/>
      </c>
      <c r="BJ63" s="21"/>
      <c r="BK63" s="59" t="str">
        <f>IF($K63="", "", SUMIF('Drinks List'!EP$11:EP$1010, $K63, 'Drinks List'!EO$11:EO$1010))</f>
        <v/>
      </c>
      <c r="BL63" s="21"/>
      <c r="BM63" s="59" t="str">
        <f>IF($K63="", "", SUMIF('Drinks List'!ER$11:ER$1010, $K63, 'Drinks List'!EQ$11:EQ$1010))</f>
        <v/>
      </c>
      <c r="BN63" s="21"/>
      <c r="BO63" s="65" t="str">
        <f>IF($K63="", "", SUMIF('Drinks List'!ET$11:ET$1010, $K63, 'Drinks List'!ES$11:ES$1010))</f>
        <v/>
      </c>
      <c r="BQ63" s="120" t="str">
        <f t="shared" si="13"/>
        <v/>
      </c>
      <c r="BR63" s="62" t="str">
        <f t="shared" si="14"/>
        <v/>
      </c>
      <c r="BS63" s="76" t="str">
        <f>IF(BQ63="", "", COUNTIF(BQ$11:BQ$1010, "&gt;"&amp;BQ63)+1+COUNTIF(BQ$11:BQ63, BQ63)-1)</f>
        <v/>
      </c>
      <c r="BT63" s="76" t="str">
        <f>IF(BR63="", "", COUNTIF(BR$11:BR$1010, "&lt;"&amp;BR63)+1+COUNTIF(BR$11:BR63, BR63)-1)</f>
        <v/>
      </c>
      <c r="BV63" s="76" t="str">
        <f t="shared" si="15"/>
        <v/>
      </c>
      <c r="BW63" s="124" t="str">
        <f t="shared" si="16"/>
        <v/>
      </c>
      <c r="BX63" s="115" t="str">
        <f t="shared" si="17"/>
        <v/>
      </c>
      <c r="BY63" s="125" t="str">
        <f t="shared" si="18"/>
        <v/>
      </c>
      <c r="CA63" s="106" t="str">
        <f t="shared" si="19"/>
        <v/>
      </c>
      <c r="CB63" s="22" t="str">
        <f t="shared" si="20"/>
        <v/>
      </c>
      <c r="CD63" s="76" t="str">
        <f>IF($J63="", "", IF($BV63=0, "", COUNTIF($J$11:$J$1010, "&lt;"&amp;$J63)+1+COUNTIF($J$11:$J63, $J63)-1))</f>
        <v/>
      </c>
    </row>
    <row r="64" spans="1:82" x14ac:dyDescent="0.25">
      <c r="A64" s="31"/>
      <c r="B64" s="19" t="str">
        <f t="shared" si="1"/>
        <v/>
      </c>
      <c r="C64" s="20" t="str">
        <f t="shared" si="2"/>
        <v/>
      </c>
      <c r="D64" s="29" t="str">
        <f t="shared" si="3"/>
        <v/>
      </c>
      <c r="E64" s="22" t="str">
        <f t="shared" si="4"/>
        <v/>
      </c>
      <c r="F64" s="31"/>
      <c r="G64" s="301"/>
      <c r="H64" s="302"/>
      <c r="I64" s="303"/>
      <c r="J64" s="304"/>
      <c r="K64" s="283"/>
      <c r="L64" s="305"/>
      <c r="M64" s="285"/>
      <c r="N64" s="287"/>
      <c r="O64" s="31"/>
      <c r="P64" s="19" t="str">
        <f t="shared" si="9"/>
        <v/>
      </c>
      <c r="Q64" s="20" t="str">
        <f t="shared" si="5"/>
        <v/>
      </c>
      <c r="R64" s="29" t="str">
        <f t="shared" si="6"/>
        <v/>
      </c>
      <c r="S64" s="22" t="str">
        <f t="shared" si="7"/>
        <v/>
      </c>
      <c r="T64" s="31"/>
      <c r="U64" s="69" t="str">
        <f t="shared" si="8"/>
        <v/>
      </c>
      <c r="V64" s="31"/>
      <c r="X64" s="76" t="str">
        <f t="shared" si="10"/>
        <v/>
      </c>
      <c r="Z64" s="76" t="str">
        <f t="shared" si="11"/>
        <v/>
      </c>
      <c r="AA64" s="76" t="str">
        <f t="shared" si="12"/>
        <v/>
      </c>
      <c r="AC64" s="19" t="str">
        <f>IF($K64="", "", SUMIF('Drinks List'!DH$11:DH$1010, $K64, 'Drinks List'!DG$11:DG$1010))</f>
        <v/>
      </c>
      <c r="AD64" s="21"/>
      <c r="AE64" s="59" t="str">
        <f>IF($K64="", "", SUMIF('Drinks List'!DJ$11:DJ$1010, $K64, 'Drinks List'!DI$11:DI$1010))</f>
        <v/>
      </c>
      <c r="AF64" s="21"/>
      <c r="AG64" s="59" t="str">
        <f>IF($K64="", "", SUMIF('Drinks List'!DL$11:DL$1010, $K64, 'Drinks List'!DK$11:DK$1010))</f>
        <v/>
      </c>
      <c r="AH64" s="21"/>
      <c r="AI64" s="59" t="str">
        <f>IF($K64="", "", SUMIF('Drinks List'!DN$11:DN$1010, $K64, 'Drinks List'!DM$11:DM$1010))</f>
        <v/>
      </c>
      <c r="AJ64" s="21"/>
      <c r="AK64" s="59" t="str">
        <f>IF($K64="", "", SUMIF('Drinks List'!DP$11:DP$1010, $K64, 'Drinks List'!DO$11:DO$1010))</f>
        <v/>
      </c>
      <c r="AL64" s="21"/>
      <c r="AM64" s="59" t="str">
        <f>IF($K64="", "", SUMIF('Drinks List'!DR$11:DR$1010, $K64, 'Drinks List'!DQ$11:DQ$1010))</f>
        <v/>
      </c>
      <c r="AN64" s="21"/>
      <c r="AO64" s="59" t="str">
        <f>IF($K64="", "", SUMIF('Drinks List'!DT$11:DT$1010, $K64, 'Drinks List'!DS$11:DS$1010))</f>
        <v/>
      </c>
      <c r="AP64" s="21"/>
      <c r="AQ64" s="59" t="str">
        <f>IF($K64="", "", SUMIF('Drinks List'!DV$11:DV$1010, $K64, 'Drinks List'!DU$11:DU$1010))</f>
        <v/>
      </c>
      <c r="AR64" s="21"/>
      <c r="AS64" s="59" t="str">
        <f>IF($K64="", "", SUMIF('Drinks List'!DX$11:DX$1010, $K64, 'Drinks List'!DW$11:DW$1010))</f>
        <v/>
      </c>
      <c r="AT64" s="21"/>
      <c r="AU64" s="59" t="str">
        <f>IF($K64="", "", SUMIF('Drinks List'!DZ$11:DZ$1010, $K64, 'Drinks List'!DY$11:DY$1010))</f>
        <v/>
      </c>
      <c r="AV64" s="21"/>
      <c r="AW64" s="59" t="str">
        <f>IF($K64="", "", SUMIF('Drinks List'!EB$11:EB$1010, $K64, 'Drinks List'!EA$11:EA$1010))</f>
        <v/>
      </c>
      <c r="AX64" s="21"/>
      <c r="AY64" s="59" t="str">
        <f>IF($K64="", "", SUMIF('Drinks List'!ED$11:ED$1010, $K64, 'Drinks List'!EC$11:EC$1010))</f>
        <v/>
      </c>
      <c r="AZ64" s="21"/>
      <c r="BA64" s="59" t="str">
        <f>IF($K64="", "", SUMIF('Drinks List'!EF$11:EF$1010, $K64, 'Drinks List'!EE$11:EE$1010))</f>
        <v/>
      </c>
      <c r="BB64" s="21"/>
      <c r="BC64" s="59" t="str">
        <f>IF($K64="", "", SUMIF('Drinks List'!EH$11:EH$1010, $K64, 'Drinks List'!EG$11:EG$1010))</f>
        <v/>
      </c>
      <c r="BD64" s="21"/>
      <c r="BE64" s="59" t="str">
        <f>IF($K64="", "", SUMIF('Drinks List'!EJ$11:EJ$1010, $K64, 'Drinks List'!EI$11:EI$1010))</f>
        <v/>
      </c>
      <c r="BF64" s="21"/>
      <c r="BG64" s="59" t="str">
        <f>IF($K64="", "", SUMIF('Drinks List'!EL$11:EL$1010, $K64, 'Drinks List'!EK$11:EK$1010))</f>
        <v/>
      </c>
      <c r="BH64" s="21"/>
      <c r="BI64" s="59" t="str">
        <f>IF($K64="", "", SUMIF('Drinks List'!EN$11:EN$1010, $K64, 'Drinks List'!EM$11:EM$1010))</f>
        <v/>
      </c>
      <c r="BJ64" s="21"/>
      <c r="BK64" s="59" t="str">
        <f>IF($K64="", "", SUMIF('Drinks List'!EP$11:EP$1010, $K64, 'Drinks List'!EO$11:EO$1010))</f>
        <v/>
      </c>
      <c r="BL64" s="21"/>
      <c r="BM64" s="59" t="str">
        <f>IF($K64="", "", SUMIF('Drinks List'!ER$11:ER$1010, $K64, 'Drinks List'!EQ$11:EQ$1010))</f>
        <v/>
      </c>
      <c r="BN64" s="21"/>
      <c r="BO64" s="65" t="str">
        <f>IF($K64="", "", SUMIF('Drinks List'!ET$11:ET$1010, $K64, 'Drinks List'!ES$11:ES$1010))</f>
        <v/>
      </c>
      <c r="BQ64" s="120" t="str">
        <f t="shared" si="13"/>
        <v/>
      </c>
      <c r="BR64" s="62" t="str">
        <f t="shared" si="14"/>
        <v/>
      </c>
      <c r="BS64" s="76" t="str">
        <f>IF(BQ64="", "", COUNTIF(BQ$11:BQ$1010, "&gt;"&amp;BQ64)+1+COUNTIF(BQ$11:BQ64, BQ64)-1)</f>
        <v/>
      </c>
      <c r="BT64" s="76" t="str">
        <f>IF(BR64="", "", COUNTIF(BR$11:BR$1010, "&lt;"&amp;BR64)+1+COUNTIF(BR$11:BR64, BR64)-1)</f>
        <v/>
      </c>
      <c r="BV64" s="76" t="str">
        <f t="shared" si="15"/>
        <v/>
      </c>
      <c r="BW64" s="124" t="str">
        <f t="shared" si="16"/>
        <v/>
      </c>
      <c r="BX64" s="115" t="str">
        <f t="shared" si="17"/>
        <v/>
      </c>
      <c r="BY64" s="125" t="str">
        <f t="shared" si="18"/>
        <v/>
      </c>
      <c r="CA64" s="106" t="str">
        <f t="shared" si="19"/>
        <v/>
      </c>
      <c r="CB64" s="22" t="str">
        <f t="shared" si="20"/>
        <v/>
      </c>
      <c r="CD64" s="76" t="str">
        <f>IF($J64="", "", IF($BV64=0, "", COUNTIF($J$11:$J$1010, "&lt;"&amp;$J64)+1+COUNTIF($J$11:$J64, $J64)-1))</f>
        <v/>
      </c>
    </row>
    <row r="65" spans="1:82" x14ac:dyDescent="0.25">
      <c r="A65" s="31"/>
      <c r="B65" s="19" t="str">
        <f t="shared" si="1"/>
        <v/>
      </c>
      <c r="C65" s="20" t="str">
        <f t="shared" si="2"/>
        <v/>
      </c>
      <c r="D65" s="29" t="str">
        <f t="shared" si="3"/>
        <v/>
      </c>
      <c r="E65" s="22" t="str">
        <f t="shared" si="4"/>
        <v/>
      </c>
      <c r="F65" s="31"/>
      <c r="G65" s="301"/>
      <c r="H65" s="302"/>
      <c r="I65" s="303"/>
      <c r="J65" s="304"/>
      <c r="K65" s="283"/>
      <c r="L65" s="305"/>
      <c r="M65" s="285"/>
      <c r="N65" s="287"/>
      <c r="O65" s="31"/>
      <c r="P65" s="19" t="str">
        <f t="shared" si="9"/>
        <v/>
      </c>
      <c r="Q65" s="20" t="str">
        <f t="shared" si="5"/>
        <v/>
      </c>
      <c r="R65" s="29" t="str">
        <f t="shared" si="6"/>
        <v/>
      </c>
      <c r="S65" s="22" t="str">
        <f t="shared" si="7"/>
        <v/>
      </c>
      <c r="T65" s="31"/>
      <c r="U65" s="69" t="str">
        <f t="shared" si="8"/>
        <v/>
      </c>
      <c r="V65" s="31"/>
      <c r="X65" s="76" t="str">
        <f t="shared" si="10"/>
        <v/>
      </c>
      <c r="Z65" s="76" t="str">
        <f t="shared" si="11"/>
        <v/>
      </c>
      <c r="AA65" s="76" t="str">
        <f t="shared" si="12"/>
        <v/>
      </c>
      <c r="AC65" s="19" t="str">
        <f>IF($K65="", "", SUMIF('Drinks List'!DH$11:DH$1010, $K65, 'Drinks List'!DG$11:DG$1010))</f>
        <v/>
      </c>
      <c r="AD65" s="21"/>
      <c r="AE65" s="59" t="str">
        <f>IF($K65="", "", SUMIF('Drinks List'!DJ$11:DJ$1010, $K65, 'Drinks List'!DI$11:DI$1010))</f>
        <v/>
      </c>
      <c r="AF65" s="21"/>
      <c r="AG65" s="59" t="str">
        <f>IF($K65="", "", SUMIF('Drinks List'!DL$11:DL$1010, $K65, 'Drinks List'!DK$11:DK$1010))</f>
        <v/>
      </c>
      <c r="AH65" s="21"/>
      <c r="AI65" s="59" t="str">
        <f>IF($K65="", "", SUMIF('Drinks List'!DN$11:DN$1010, $K65, 'Drinks List'!DM$11:DM$1010))</f>
        <v/>
      </c>
      <c r="AJ65" s="21"/>
      <c r="AK65" s="59" t="str">
        <f>IF($K65="", "", SUMIF('Drinks List'!DP$11:DP$1010, $K65, 'Drinks List'!DO$11:DO$1010))</f>
        <v/>
      </c>
      <c r="AL65" s="21"/>
      <c r="AM65" s="59" t="str">
        <f>IF($K65="", "", SUMIF('Drinks List'!DR$11:DR$1010, $K65, 'Drinks List'!DQ$11:DQ$1010))</f>
        <v/>
      </c>
      <c r="AN65" s="21"/>
      <c r="AO65" s="59" t="str">
        <f>IF($K65="", "", SUMIF('Drinks List'!DT$11:DT$1010, $K65, 'Drinks List'!DS$11:DS$1010))</f>
        <v/>
      </c>
      <c r="AP65" s="21"/>
      <c r="AQ65" s="59" t="str">
        <f>IF($K65="", "", SUMIF('Drinks List'!DV$11:DV$1010, $K65, 'Drinks List'!DU$11:DU$1010))</f>
        <v/>
      </c>
      <c r="AR65" s="21"/>
      <c r="AS65" s="59" t="str">
        <f>IF($K65="", "", SUMIF('Drinks List'!DX$11:DX$1010, $K65, 'Drinks List'!DW$11:DW$1010))</f>
        <v/>
      </c>
      <c r="AT65" s="21"/>
      <c r="AU65" s="59" t="str">
        <f>IF($K65="", "", SUMIF('Drinks List'!DZ$11:DZ$1010, $K65, 'Drinks List'!DY$11:DY$1010))</f>
        <v/>
      </c>
      <c r="AV65" s="21"/>
      <c r="AW65" s="59" t="str">
        <f>IF($K65="", "", SUMIF('Drinks List'!EB$11:EB$1010, $K65, 'Drinks List'!EA$11:EA$1010))</f>
        <v/>
      </c>
      <c r="AX65" s="21"/>
      <c r="AY65" s="59" t="str">
        <f>IF($K65="", "", SUMIF('Drinks List'!ED$11:ED$1010, $K65, 'Drinks List'!EC$11:EC$1010))</f>
        <v/>
      </c>
      <c r="AZ65" s="21"/>
      <c r="BA65" s="59" t="str">
        <f>IF($K65="", "", SUMIF('Drinks List'!EF$11:EF$1010, $K65, 'Drinks List'!EE$11:EE$1010))</f>
        <v/>
      </c>
      <c r="BB65" s="21"/>
      <c r="BC65" s="59" t="str">
        <f>IF($K65="", "", SUMIF('Drinks List'!EH$11:EH$1010, $K65, 'Drinks List'!EG$11:EG$1010))</f>
        <v/>
      </c>
      <c r="BD65" s="21"/>
      <c r="BE65" s="59" t="str">
        <f>IF($K65="", "", SUMIF('Drinks List'!EJ$11:EJ$1010, $K65, 'Drinks List'!EI$11:EI$1010))</f>
        <v/>
      </c>
      <c r="BF65" s="21"/>
      <c r="BG65" s="59" t="str">
        <f>IF($K65="", "", SUMIF('Drinks List'!EL$11:EL$1010, $K65, 'Drinks List'!EK$11:EK$1010))</f>
        <v/>
      </c>
      <c r="BH65" s="21"/>
      <c r="BI65" s="59" t="str">
        <f>IF($K65="", "", SUMIF('Drinks List'!EN$11:EN$1010, $K65, 'Drinks List'!EM$11:EM$1010))</f>
        <v/>
      </c>
      <c r="BJ65" s="21"/>
      <c r="BK65" s="59" t="str">
        <f>IF($K65="", "", SUMIF('Drinks List'!EP$11:EP$1010, $K65, 'Drinks List'!EO$11:EO$1010))</f>
        <v/>
      </c>
      <c r="BL65" s="21"/>
      <c r="BM65" s="59" t="str">
        <f>IF($K65="", "", SUMIF('Drinks List'!ER$11:ER$1010, $K65, 'Drinks List'!EQ$11:EQ$1010))</f>
        <v/>
      </c>
      <c r="BN65" s="21"/>
      <c r="BO65" s="65" t="str">
        <f>IF($K65="", "", SUMIF('Drinks List'!ET$11:ET$1010, $K65, 'Drinks List'!ES$11:ES$1010))</f>
        <v/>
      </c>
      <c r="BQ65" s="120" t="str">
        <f t="shared" si="13"/>
        <v/>
      </c>
      <c r="BR65" s="62" t="str">
        <f t="shared" si="14"/>
        <v/>
      </c>
      <c r="BS65" s="76" t="str">
        <f>IF(BQ65="", "", COUNTIF(BQ$11:BQ$1010, "&gt;"&amp;BQ65)+1+COUNTIF(BQ$11:BQ65, BQ65)-1)</f>
        <v/>
      </c>
      <c r="BT65" s="76" t="str">
        <f>IF(BR65="", "", COUNTIF(BR$11:BR$1010, "&lt;"&amp;BR65)+1+COUNTIF(BR$11:BR65, BR65)-1)</f>
        <v/>
      </c>
      <c r="BV65" s="76" t="str">
        <f t="shared" si="15"/>
        <v/>
      </c>
      <c r="BW65" s="124" t="str">
        <f t="shared" si="16"/>
        <v/>
      </c>
      <c r="BX65" s="115" t="str">
        <f t="shared" si="17"/>
        <v/>
      </c>
      <c r="BY65" s="125" t="str">
        <f t="shared" si="18"/>
        <v/>
      </c>
      <c r="CA65" s="106" t="str">
        <f t="shared" si="19"/>
        <v/>
      </c>
      <c r="CB65" s="22" t="str">
        <f t="shared" si="20"/>
        <v/>
      </c>
      <c r="CD65" s="76" t="str">
        <f>IF($J65="", "", IF($BV65=0, "", COUNTIF($J$11:$J$1010, "&lt;"&amp;$J65)+1+COUNTIF($J$11:$J65, $J65)-1))</f>
        <v/>
      </c>
    </row>
    <row r="66" spans="1:82" x14ac:dyDescent="0.25">
      <c r="A66" s="31"/>
      <c r="B66" s="19" t="str">
        <f t="shared" si="1"/>
        <v/>
      </c>
      <c r="C66" s="20" t="str">
        <f t="shared" si="2"/>
        <v/>
      </c>
      <c r="D66" s="29" t="str">
        <f t="shared" si="3"/>
        <v/>
      </c>
      <c r="E66" s="22" t="str">
        <f t="shared" si="4"/>
        <v/>
      </c>
      <c r="F66" s="31"/>
      <c r="G66" s="301"/>
      <c r="H66" s="302"/>
      <c r="I66" s="303"/>
      <c r="J66" s="304"/>
      <c r="K66" s="283"/>
      <c r="L66" s="305"/>
      <c r="M66" s="285"/>
      <c r="N66" s="287"/>
      <c r="O66" s="31"/>
      <c r="P66" s="19" t="str">
        <f t="shared" si="9"/>
        <v/>
      </c>
      <c r="Q66" s="20" t="str">
        <f t="shared" si="5"/>
        <v/>
      </c>
      <c r="R66" s="29" t="str">
        <f t="shared" si="6"/>
        <v/>
      </c>
      <c r="S66" s="22" t="str">
        <f t="shared" si="7"/>
        <v/>
      </c>
      <c r="T66" s="31"/>
      <c r="U66" s="69" t="str">
        <f t="shared" si="8"/>
        <v/>
      </c>
      <c r="V66" s="31"/>
      <c r="X66" s="76" t="str">
        <f t="shared" si="10"/>
        <v/>
      </c>
      <c r="Z66" s="76" t="str">
        <f t="shared" si="11"/>
        <v/>
      </c>
      <c r="AA66" s="76" t="str">
        <f t="shared" si="12"/>
        <v/>
      </c>
      <c r="AC66" s="19" t="str">
        <f>IF($K66="", "", SUMIF('Drinks List'!DH$11:DH$1010, $K66, 'Drinks List'!DG$11:DG$1010))</f>
        <v/>
      </c>
      <c r="AD66" s="21"/>
      <c r="AE66" s="59" t="str">
        <f>IF($K66="", "", SUMIF('Drinks List'!DJ$11:DJ$1010, $K66, 'Drinks List'!DI$11:DI$1010))</f>
        <v/>
      </c>
      <c r="AF66" s="21"/>
      <c r="AG66" s="59" t="str">
        <f>IF($K66="", "", SUMIF('Drinks List'!DL$11:DL$1010, $K66, 'Drinks List'!DK$11:DK$1010))</f>
        <v/>
      </c>
      <c r="AH66" s="21"/>
      <c r="AI66" s="59" t="str">
        <f>IF($K66="", "", SUMIF('Drinks List'!DN$11:DN$1010, $K66, 'Drinks List'!DM$11:DM$1010))</f>
        <v/>
      </c>
      <c r="AJ66" s="21"/>
      <c r="AK66" s="59" t="str">
        <f>IF($K66="", "", SUMIF('Drinks List'!DP$11:DP$1010, $K66, 'Drinks List'!DO$11:DO$1010))</f>
        <v/>
      </c>
      <c r="AL66" s="21"/>
      <c r="AM66" s="59" t="str">
        <f>IF($K66="", "", SUMIF('Drinks List'!DR$11:DR$1010, $K66, 'Drinks List'!DQ$11:DQ$1010))</f>
        <v/>
      </c>
      <c r="AN66" s="21"/>
      <c r="AO66" s="59" t="str">
        <f>IF($K66="", "", SUMIF('Drinks List'!DT$11:DT$1010, $K66, 'Drinks List'!DS$11:DS$1010))</f>
        <v/>
      </c>
      <c r="AP66" s="21"/>
      <c r="AQ66" s="59" t="str">
        <f>IF($K66="", "", SUMIF('Drinks List'!DV$11:DV$1010, $K66, 'Drinks List'!DU$11:DU$1010))</f>
        <v/>
      </c>
      <c r="AR66" s="21"/>
      <c r="AS66" s="59" t="str">
        <f>IF($K66="", "", SUMIF('Drinks List'!DX$11:DX$1010, $K66, 'Drinks List'!DW$11:DW$1010))</f>
        <v/>
      </c>
      <c r="AT66" s="21"/>
      <c r="AU66" s="59" t="str">
        <f>IF($K66="", "", SUMIF('Drinks List'!DZ$11:DZ$1010, $K66, 'Drinks List'!DY$11:DY$1010))</f>
        <v/>
      </c>
      <c r="AV66" s="21"/>
      <c r="AW66" s="59" t="str">
        <f>IF($K66="", "", SUMIF('Drinks List'!EB$11:EB$1010, $K66, 'Drinks List'!EA$11:EA$1010))</f>
        <v/>
      </c>
      <c r="AX66" s="21"/>
      <c r="AY66" s="59" t="str">
        <f>IF($K66="", "", SUMIF('Drinks List'!ED$11:ED$1010, $K66, 'Drinks List'!EC$11:EC$1010))</f>
        <v/>
      </c>
      <c r="AZ66" s="21"/>
      <c r="BA66" s="59" t="str">
        <f>IF($K66="", "", SUMIF('Drinks List'!EF$11:EF$1010, $K66, 'Drinks List'!EE$11:EE$1010))</f>
        <v/>
      </c>
      <c r="BB66" s="21"/>
      <c r="BC66" s="59" t="str">
        <f>IF($K66="", "", SUMIF('Drinks List'!EH$11:EH$1010, $K66, 'Drinks List'!EG$11:EG$1010))</f>
        <v/>
      </c>
      <c r="BD66" s="21"/>
      <c r="BE66" s="59" t="str">
        <f>IF($K66="", "", SUMIF('Drinks List'!EJ$11:EJ$1010, $K66, 'Drinks List'!EI$11:EI$1010))</f>
        <v/>
      </c>
      <c r="BF66" s="21"/>
      <c r="BG66" s="59" t="str">
        <f>IF($K66="", "", SUMIF('Drinks List'!EL$11:EL$1010, $K66, 'Drinks List'!EK$11:EK$1010))</f>
        <v/>
      </c>
      <c r="BH66" s="21"/>
      <c r="BI66" s="59" t="str">
        <f>IF($K66="", "", SUMIF('Drinks List'!EN$11:EN$1010, $K66, 'Drinks List'!EM$11:EM$1010))</f>
        <v/>
      </c>
      <c r="BJ66" s="21"/>
      <c r="BK66" s="59" t="str">
        <f>IF($K66="", "", SUMIF('Drinks List'!EP$11:EP$1010, $K66, 'Drinks List'!EO$11:EO$1010))</f>
        <v/>
      </c>
      <c r="BL66" s="21"/>
      <c r="BM66" s="59" t="str">
        <f>IF($K66="", "", SUMIF('Drinks List'!ER$11:ER$1010, $K66, 'Drinks List'!EQ$11:EQ$1010))</f>
        <v/>
      </c>
      <c r="BN66" s="21"/>
      <c r="BO66" s="65" t="str">
        <f>IF($K66="", "", SUMIF('Drinks List'!ET$11:ET$1010, $K66, 'Drinks List'!ES$11:ES$1010))</f>
        <v/>
      </c>
      <c r="BQ66" s="120" t="str">
        <f t="shared" si="13"/>
        <v/>
      </c>
      <c r="BR66" s="62" t="str">
        <f t="shared" si="14"/>
        <v/>
      </c>
      <c r="BS66" s="76" t="str">
        <f>IF(BQ66="", "", COUNTIF(BQ$11:BQ$1010, "&gt;"&amp;BQ66)+1+COUNTIF(BQ$11:BQ66, BQ66)-1)</f>
        <v/>
      </c>
      <c r="BT66" s="76" t="str">
        <f>IF(BR66="", "", COUNTIF(BR$11:BR$1010, "&lt;"&amp;BR66)+1+COUNTIF(BR$11:BR66, BR66)-1)</f>
        <v/>
      </c>
      <c r="BV66" s="76" t="str">
        <f t="shared" si="15"/>
        <v/>
      </c>
      <c r="BW66" s="124" t="str">
        <f t="shared" si="16"/>
        <v/>
      </c>
      <c r="BX66" s="115" t="str">
        <f t="shared" si="17"/>
        <v/>
      </c>
      <c r="BY66" s="125" t="str">
        <f t="shared" si="18"/>
        <v/>
      </c>
      <c r="CA66" s="106" t="str">
        <f t="shared" si="19"/>
        <v/>
      </c>
      <c r="CB66" s="22" t="str">
        <f t="shared" si="20"/>
        <v/>
      </c>
      <c r="CD66" s="76" t="str">
        <f>IF($J66="", "", IF($BV66=0, "", COUNTIF($J$11:$J$1010, "&lt;"&amp;$J66)+1+COUNTIF($J$11:$J66, $J66)-1))</f>
        <v/>
      </c>
    </row>
    <row r="67" spans="1:82" x14ac:dyDescent="0.25">
      <c r="A67" s="31"/>
      <c r="B67" s="19" t="str">
        <f t="shared" si="1"/>
        <v/>
      </c>
      <c r="C67" s="20" t="str">
        <f t="shared" si="2"/>
        <v/>
      </c>
      <c r="D67" s="29" t="str">
        <f t="shared" si="3"/>
        <v/>
      </c>
      <c r="E67" s="22" t="str">
        <f t="shared" si="4"/>
        <v/>
      </c>
      <c r="F67" s="31"/>
      <c r="G67" s="301"/>
      <c r="H67" s="302"/>
      <c r="I67" s="303"/>
      <c r="J67" s="304"/>
      <c r="K67" s="283"/>
      <c r="L67" s="305"/>
      <c r="M67" s="285"/>
      <c r="N67" s="287"/>
      <c r="O67" s="31"/>
      <c r="P67" s="19" t="str">
        <f t="shared" si="9"/>
        <v/>
      </c>
      <c r="Q67" s="20" t="str">
        <f t="shared" si="5"/>
        <v/>
      </c>
      <c r="R67" s="29" t="str">
        <f t="shared" si="6"/>
        <v/>
      </c>
      <c r="S67" s="22" t="str">
        <f t="shared" si="7"/>
        <v/>
      </c>
      <c r="T67" s="31"/>
      <c r="U67" s="69" t="str">
        <f t="shared" si="8"/>
        <v/>
      </c>
      <c r="V67" s="31"/>
      <c r="X67" s="76" t="str">
        <f t="shared" si="10"/>
        <v/>
      </c>
      <c r="Z67" s="76" t="str">
        <f t="shared" si="11"/>
        <v/>
      </c>
      <c r="AA67" s="76" t="str">
        <f t="shared" si="12"/>
        <v/>
      </c>
      <c r="AC67" s="19" t="str">
        <f>IF($K67="", "", SUMIF('Drinks List'!DH$11:DH$1010, $K67, 'Drinks List'!DG$11:DG$1010))</f>
        <v/>
      </c>
      <c r="AD67" s="21"/>
      <c r="AE67" s="59" t="str">
        <f>IF($K67="", "", SUMIF('Drinks List'!DJ$11:DJ$1010, $K67, 'Drinks List'!DI$11:DI$1010))</f>
        <v/>
      </c>
      <c r="AF67" s="21"/>
      <c r="AG67" s="59" t="str">
        <f>IF($K67="", "", SUMIF('Drinks List'!DL$11:DL$1010, $K67, 'Drinks List'!DK$11:DK$1010))</f>
        <v/>
      </c>
      <c r="AH67" s="21"/>
      <c r="AI67" s="59" t="str">
        <f>IF($K67="", "", SUMIF('Drinks List'!DN$11:DN$1010, $K67, 'Drinks List'!DM$11:DM$1010))</f>
        <v/>
      </c>
      <c r="AJ67" s="21"/>
      <c r="AK67" s="59" t="str">
        <f>IF($K67="", "", SUMIF('Drinks List'!DP$11:DP$1010, $K67, 'Drinks List'!DO$11:DO$1010))</f>
        <v/>
      </c>
      <c r="AL67" s="21"/>
      <c r="AM67" s="59" t="str">
        <f>IF($K67="", "", SUMIF('Drinks List'!DR$11:DR$1010, $K67, 'Drinks List'!DQ$11:DQ$1010))</f>
        <v/>
      </c>
      <c r="AN67" s="21"/>
      <c r="AO67" s="59" t="str">
        <f>IF($K67="", "", SUMIF('Drinks List'!DT$11:DT$1010, $K67, 'Drinks List'!DS$11:DS$1010))</f>
        <v/>
      </c>
      <c r="AP67" s="21"/>
      <c r="AQ67" s="59" t="str">
        <f>IF($K67="", "", SUMIF('Drinks List'!DV$11:DV$1010, $K67, 'Drinks List'!DU$11:DU$1010))</f>
        <v/>
      </c>
      <c r="AR67" s="21"/>
      <c r="AS67" s="59" t="str">
        <f>IF($K67="", "", SUMIF('Drinks List'!DX$11:DX$1010, $K67, 'Drinks List'!DW$11:DW$1010))</f>
        <v/>
      </c>
      <c r="AT67" s="21"/>
      <c r="AU67" s="59" t="str">
        <f>IF($K67="", "", SUMIF('Drinks List'!DZ$11:DZ$1010, $K67, 'Drinks List'!DY$11:DY$1010))</f>
        <v/>
      </c>
      <c r="AV67" s="21"/>
      <c r="AW67" s="59" t="str">
        <f>IF($K67="", "", SUMIF('Drinks List'!EB$11:EB$1010, $K67, 'Drinks List'!EA$11:EA$1010))</f>
        <v/>
      </c>
      <c r="AX67" s="21"/>
      <c r="AY67" s="59" t="str">
        <f>IF($K67="", "", SUMIF('Drinks List'!ED$11:ED$1010, $K67, 'Drinks List'!EC$11:EC$1010))</f>
        <v/>
      </c>
      <c r="AZ67" s="21"/>
      <c r="BA67" s="59" t="str">
        <f>IF($K67="", "", SUMIF('Drinks List'!EF$11:EF$1010, $K67, 'Drinks List'!EE$11:EE$1010))</f>
        <v/>
      </c>
      <c r="BB67" s="21"/>
      <c r="BC67" s="59" t="str">
        <f>IF($K67="", "", SUMIF('Drinks List'!EH$11:EH$1010, $K67, 'Drinks List'!EG$11:EG$1010))</f>
        <v/>
      </c>
      <c r="BD67" s="21"/>
      <c r="BE67" s="59" t="str">
        <f>IF($K67="", "", SUMIF('Drinks List'!EJ$11:EJ$1010, $K67, 'Drinks List'!EI$11:EI$1010))</f>
        <v/>
      </c>
      <c r="BF67" s="21"/>
      <c r="BG67" s="59" t="str">
        <f>IF($K67="", "", SUMIF('Drinks List'!EL$11:EL$1010, $K67, 'Drinks List'!EK$11:EK$1010))</f>
        <v/>
      </c>
      <c r="BH67" s="21"/>
      <c r="BI67" s="59" t="str">
        <f>IF($K67="", "", SUMIF('Drinks List'!EN$11:EN$1010, $K67, 'Drinks List'!EM$11:EM$1010))</f>
        <v/>
      </c>
      <c r="BJ67" s="21"/>
      <c r="BK67" s="59" t="str">
        <f>IF($K67="", "", SUMIF('Drinks List'!EP$11:EP$1010, $K67, 'Drinks List'!EO$11:EO$1010))</f>
        <v/>
      </c>
      <c r="BL67" s="21"/>
      <c r="BM67" s="59" t="str">
        <f>IF($K67="", "", SUMIF('Drinks List'!ER$11:ER$1010, $K67, 'Drinks List'!EQ$11:EQ$1010))</f>
        <v/>
      </c>
      <c r="BN67" s="21"/>
      <c r="BO67" s="65" t="str">
        <f>IF($K67="", "", SUMIF('Drinks List'!ET$11:ET$1010, $K67, 'Drinks List'!ES$11:ES$1010))</f>
        <v/>
      </c>
      <c r="BQ67" s="120" t="str">
        <f t="shared" si="13"/>
        <v/>
      </c>
      <c r="BR67" s="62" t="str">
        <f t="shared" si="14"/>
        <v/>
      </c>
      <c r="BS67" s="76" t="str">
        <f>IF(BQ67="", "", COUNTIF(BQ$11:BQ$1010, "&gt;"&amp;BQ67)+1+COUNTIF(BQ$11:BQ67, BQ67)-1)</f>
        <v/>
      </c>
      <c r="BT67" s="76" t="str">
        <f>IF(BR67="", "", COUNTIF(BR$11:BR$1010, "&lt;"&amp;BR67)+1+COUNTIF(BR$11:BR67, BR67)-1)</f>
        <v/>
      </c>
      <c r="BV67" s="76" t="str">
        <f t="shared" si="15"/>
        <v/>
      </c>
      <c r="BW67" s="124" t="str">
        <f t="shared" si="16"/>
        <v/>
      </c>
      <c r="BX67" s="115" t="str">
        <f t="shared" si="17"/>
        <v/>
      </c>
      <c r="BY67" s="125" t="str">
        <f t="shared" si="18"/>
        <v/>
      </c>
      <c r="CA67" s="106" t="str">
        <f t="shared" si="19"/>
        <v/>
      </c>
      <c r="CB67" s="22" t="str">
        <f t="shared" si="20"/>
        <v/>
      </c>
      <c r="CD67" s="76" t="str">
        <f>IF($J67="", "", IF($BV67=0, "", COUNTIF($J$11:$J$1010, "&lt;"&amp;$J67)+1+COUNTIF($J$11:$J67, $J67)-1))</f>
        <v/>
      </c>
    </row>
    <row r="68" spans="1:82" x14ac:dyDescent="0.25">
      <c r="A68" s="31"/>
      <c r="B68" s="19" t="str">
        <f t="shared" si="1"/>
        <v/>
      </c>
      <c r="C68" s="20" t="str">
        <f t="shared" si="2"/>
        <v/>
      </c>
      <c r="D68" s="29" t="str">
        <f t="shared" si="3"/>
        <v/>
      </c>
      <c r="E68" s="22" t="str">
        <f t="shared" si="4"/>
        <v/>
      </c>
      <c r="F68" s="31"/>
      <c r="G68" s="301"/>
      <c r="H68" s="302"/>
      <c r="I68" s="303"/>
      <c r="J68" s="304"/>
      <c r="K68" s="283"/>
      <c r="L68" s="305"/>
      <c r="M68" s="285"/>
      <c r="N68" s="287"/>
      <c r="O68" s="31"/>
      <c r="P68" s="19" t="str">
        <f t="shared" si="9"/>
        <v/>
      </c>
      <c r="Q68" s="20" t="str">
        <f t="shared" si="5"/>
        <v/>
      </c>
      <c r="R68" s="29" t="str">
        <f t="shared" si="6"/>
        <v/>
      </c>
      <c r="S68" s="22" t="str">
        <f t="shared" si="7"/>
        <v/>
      </c>
      <c r="T68" s="31"/>
      <c r="U68" s="69" t="str">
        <f t="shared" si="8"/>
        <v/>
      </c>
      <c r="V68" s="31"/>
      <c r="X68" s="76" t="str">
        <f t="shared" si="10"/>
        <v/>
      </c>
      <c r="Z68" s="76" t="str">
        <f t="shared" si="11"/>
        <v/>
      </c>
      <c r="AA68" s="76" t="str">
        <f t="shared" si="12"/>
        <v/>
      </c>
      <c r="AC68" s="19" t="str">
        <f>IF($K68="", "", SUMIF('Drinks List'!DH$11:DH$1010, $K68, 'Drinks List'!DG$11:DG$1010))</f>
        <v/>
      </c>
      <c r="AD68" s="21"/>
      <c r="AE68" s="59" t="str">
        <f>IF($K68="", "", SUMIF('Drinks List'!DJ$11:DJ$1010, $K68, 'Drinks List'!DI$11:DI$1010))</f>
        <v/>
      </c>
      <c r="AF68" s="21"/>
      <c r="AG68" s="59" t="str">
        <f>IF($K68="", "", SUMIF('Drinks List'!DL$11:DL$1010, $K68, 'Drinks List'!DK$11:DK$1010))</f>
        <v/>
      </c>
      <c r="AH68" s="21"/>
      <c r="AI68" s="59" t="str">
        <f>IF($K68="", "", SUMIF('Drinks List'!DN$11:DN$1010, $K68, 'Drinks List'!DM$11:DM$1010))</f>
        <v/>
      </c>
      <c r="AJ68" s="21"/>
      <c r="AK68" s="59" t="str">
        <f>IF($K68="", "", SUMIF('Drinks List'!DP$11:DP$1010, $K68, 'Drinks List'!DO$11:DO$1010))</f>
        <v/>
      </c>
      <c r="AL68" s="21"/>
      <c r="AM68" s="59" t="str">
        <f>IF($K68="", "", SUMIF('Drinks List'!DR$11:DR$1010, $K68, 'Drinks List'!DQ$11:DQ$1010))</f>
        <v/>
      </c>
      <c r="AN68" s="21"/>
      <c r="AO68" s="59" t="str">
        <f>IF($K68="", "", SUMIF('Drinks List'!DT$11:DT$1010, $K68, 'Drinks List'!DS$11:DS$1010))</f>
        <v/>
      </c>
      <c r="AP68" s="21"/>
      <c r="AQ68" s="59" t="str">
        <f>IF($K68="", "", SUMIF('Drinks List'!DV$11:DV$1010, $K68, 'Drinks List'!DU$11:DU$1010))</f>
        <v/>
      </c>
      <c r="AR68" s="21"/>
      <c r="AS68" s="59" t="str">
        <f>IF($K68="", "", SUMIF('Drinks List'!DX$11:DX$1010, $K68, 'Drinks List'!DW$11:DW$1010))</f>
        <v/>
      </c>
      <c r="AT68" s="21"/>
      <c r="AU68" s="59" t="str">
        <f>IF($K68="", "", SUMIF('Drinks List'!DZ$11:DZ$1010, $K68, 'Drinks List'!DY$11:DY$1010))</f>
        <v/>
      </c>
      <c r="AV68" s="21"/>
      <c r="AW68" s="59" t="str">
        <f>IF($K68="", "", SUMIF('Drinks List'!EB$11:EB$1010, $K68, 'Drinks List'!EA$11:EA$1010))</f>
        <v/>
      </c>
      <c r="AX68" s="21"/>
      <c r="AY68" s="59" t="str">
        <f>IF($K68="", "", SUMIF('Drinks List'!ED$11:ED$1010, $K68, 'Drinks List'!EC$11:EC$1010))</f>
        <v/>
      </c>
      <c r="AZ68" s="21"/>
      <c r="BA68" s="59" t="str">
        <f>IF($K68="", "", SUMIF('Drinks List'!EF$11:EF$1010, $K68, 'Drinks List'!EE$11:EE$1010))</f>
        <v/>
      </c>
      <c r="BB68" s="21"/>
      <c r="BC68" s="59" t="str">
        <f>IF($K68="", "", SUMIF('Drinks List'!EH$11:EH$1010, $K68, 'Drinks List'!EG$11:EG$1010))</f>
        <v/>
      </c>
      <c r="BD68" s="21"/>
      <c r="BE68" s="59" t="str">
        <f>IF($K68="", "", SUMIF('Drinks List'!EJ$11:EJ$1010, $K68, 'Drinks List'!EI$11:EI$1010))</f>
        <v/>
      </c>
      <c r="BF68" s="21"/>
      <c r="BG68" s="59" t="str">
        <f>IF($K68="", "", SUMIF('Drinks List'!EL$11:EL$1010, $K68, 'Drinks List'!EK$11:EK$1010))</f>
        <v/>
      </c>
      <c r="BH68" s="21"/>
      <c r="BI68" s="59" t="str">
        <f>IF($K68="", "", SUMIF('Drinks List'!EN$11:EN$1010, $K68, 'Drinks List'!EM$11:EM$1010))</f>
        <v/>
      </c>
      <c r="BJ68" s="21"/>
      <c r="BK68" s="59" t="str">
        <f>IF($K68="", "", SUMIF('Drinks List'!EP$11:EP$1010, $K68, 'Drinks List'!EO$11:EO$1010))</f>
        <v/>
      </c>
      <c r="BL68" s="21"/>
      <c r="BM68" s="59" t="str">
        <f>IF($K68="", "", SUMIF('Drinks List'!ER$11:ER$1010, $K68, 'Drinks List'!EQ$11:EQ$1010))</f>
        <v/>
      </c>
      <c r="BN68" s="21"/>
      <c r="BO68" s="65" t="str">
        <f>IF($K68="", "", SUMIF('Drinks List'!ET$11:ET$1010, $K68, 'Drinks List'!ES$11:ES$1010))</f>
        <v/>
      </c>
      <c r="BQ68" s="120" t="str">
        <f t="shared" si="13"/>
        <v/>
      </c>
      <c r="BR68" s="62" t="str">
        <f t="shared" si="14"/>
        <v/>
      </c>
      <c r="BS68" s="76" t="str">
        <f>IF(BQ68="", "", COUNTIF(BQ$11:BQ$1010, "&gt;"&amp;BQ68)+1+COUNTIF(BQ$11:BQ68, BQ68)-1)</f>
        <v/>
      </c>
      <c r="BT68" s="76" t="str">
        <f>IF(BR68="", "", COUNTIF(BR$11:BR$1010, "&lt;"&amp;BR68)+1+COUNTIF(BR$11:BR68, BR68)-1)</f>
        <v/>
      </c>
      <c r="BV68" s="76" t="str">
        <f t="shared" si="15"/>
        <v/>
      </c>
      <c r="BW68" s="124" t="str">
        <f t="shared" si="16"/>
        <v/>
      </c>
      <c r="BX68" s="115" t="str">
        <f t="shared" si="17"/>
        <v/>
      </c>
      <c r="BY68" s="125" t="str">
        <f t="shared" si="18"/>
        <v/>
      </c>
      <c r="CA68" s="106" t="str">
        <f t="shared" si="19"/>
        <v/>
      </c>
      <c r="CB68" s="22" t="str">
        <f t="shared" si="20"/>
        <v/>
      </c>
      <c r="CD68" s="76" t="str">
        <f>IF($J68="", "", IF($BV68=0, "", COUNTIF($J$11:$J$1010, "&lt;"&amp;$J68)+1+COUNTIF($J$11:$J68, $J68)-1))</f>
        <v/>
      </c>
    </row>
    <row r="69" spans="1:82" x14ac:dyDescent="0.25">
      <c r="A69" s="31"/>
      <c r="B69" s="19" t="str">
        <f t="shared" si="1"/>
        <v/>
      </c>
      <c r="C69" s="20" t="str">
        <f t="shared" si="2"/>
        <v/>
      </c>
      <c r="D69" s="29" t="str">
        <f t="shared" si="3"/>
        <v/>
      </c>
      <c r="E69" s="22" t="str">
        <f t="shared" si="4"/>
        <v/>
      </c>
      <c r="F69" s="31"/>
      <c r="G69" s="301"/>
      <c r="H69" s="302"/>
      <c r="I69" s="303"/>
      <c r="J69" s="304"/>
      <c r="K69" s="283"/>
      <c r="L69" s="305"/>
      <c r="M69" s="285"/>
      <c r="N69" s="287"/>
      <c r="O69" s="31"/>
      <c r="P69" s="19" t="str">
        <f t="shared" si="9"/>
        <v/>
      </c>
      <c r="Q69" s="20" t="str">
        <f t="shared" si="5"/>
        <v/>
      </c>
      <c r="R69" s="29" t="str">
        <f t="shared" si="6"/>
        <v/>
      </c>
      <c r="S69" s="22" t="str">
        <f t="shared" si="7"/>
        <v/>
      </c>
      <c r="T69" s="31"/>
      <c r="U69" s="69" t="str">
        <f t="shared" si="8"/>
        <v/>
      </c>
      <c r="V69" s="31"/>
      <c r="X69" s="76" t="str">
        <f t="shared" si="10"/>
        <v/>
      </c>
      <c r="Z69" s="76" t="str">
        <f t="shared" si="11"/>
        <v/>
      </c>
      <c r="AA69" s="76" t="str">
        <f t="shared" si="12"/>
        <v/>
      </c>
      <c r="AC69" s="19" t="str">
        <f>IF($K69="", "", SUMIF('Drinks List'!DH$11:DH$1010, $K69, 'Drinks List'!DG$11:DG$1010))</f>
        <v/>
      </c>
      <c r="AD69" s="21"/>
      <c r="AE69" s="59" t="str">
        <f>IF($K69="", "", SUMIF('Drinks List'!DJ$11:DJ$1010, $K69, 'Drinks List'!DI$11:DI$1010))</f>
        <v/>
      </c>
      <c r="AF69" s="21"/>
      <c r="AG69" s="59" t="str">
        <f>IF($K69="", "", SUMIF('Drinks List'!DL$11:DL$1010, $K69, 'Drinks List'!DK$11:DK$1010))</f>
        <v/>
      </c>
      <c r="AH69" s="21"/>
      <c r="AI69" s="59" t="str">
        <f>IF($K69="", "", SUMIF('Drinks List'!DN$11:DN$1010, $K69, 'Drinks List'!DM$11:DM$1010))</f>
        <v/>
      </c>
      <c r="AJ69" s="21"/>
      <c r="AK69" s="59" t="str">
        <f>IF($K69="", "", SUMIF('Drinks List'!DP$11:DP$1010, $K69, 'Drinks List'!DO$11:DO$1010))</f>
        <v/>
      </c>
      <c r="AL69" s="21"/>
      <c r="AM69" s="59" t="str">
        <f>IF($K69="", "", SUMIF('Drinks List'!DR$11:DR$1010, $K69, 'Drinks List'!DQ$11:DQ$1010))</f>
        <v/>
      </c>
      <c r="AN69" s="21"/>
      <c r="AO69" s="59" t="str">
        <f>IF($K69="", "", SUMIF('Drinks List'!DT$11:DT$1010, $K69, 'Drinks List'!DS$11:DS$1010))</f>
        <v/>
      </c>
      <c r="AP69" s="21"/>
      <c r="AQ69" s="59" t="str">
        <f>IF($K69="", "", SUMIF('Drinks List'!DV$11:DV$1010, $K69, 'Drinks List'!DU$11:DU$1010))</f>
        <v/>
      </c>
      <c r="AR69" s="21"/>
      <c r="AS69" s="59" t="str">
        <f>IF($K69="", "", SUMIF('Drinks List'!DX$11:DX$1010, $K69, 'Drinks List'!DW$11:DW$1010))</f>
        <v/>
      </c>
      <c r="AT69" s="21"/>
      <c r="AU69" s="59" t="str">
        <f>IF($K69="", "", SUMIF('Drinks List'!DZ$11:DZ$1010, $K69, 'Drinks List'!DY$11:DY$1010))</f>
        <v/>
      </c>
      <c r="AV69" s="21"/>
      <c r="AW69" s="59" t="str">
        <f>IF($K69="", "", SUMIF('Drinks List'!EB$11:EB$1010, $K69, 'Drinks List'!EA$11:EA$1010))</f>
        <v/>
      </c>
      <c r="AX69" s="21"/>
      <c r="AY69" s="59" t="str">
        <f>IF($K69="", "", SUMIF('Drinks List'!ED$11:ED$1010, $K69, 'Drinks List'!EC$11:EC$1010))</f>
        <v/>
      </c>
      <c r="AZ69" s="21"/>
      <c r="BA69" s="59" t="str">
        <f>IF($K69="", "", SUMIF('Drinks List'!EF$11:EF$1010, $K69, 'Drinks List'!EE$11:EE$1010))</f>
        <v/>
      </c>
      <c r="BB69" s="21"/>
      <c r="BC69" s="59" t="str">
        <f>IF($K69="", "", SUMIF('Drinks List'!EH$11:EH$1010, $K69, 'Drinks List'!EG$11:EG$1010))</f>
        <v/>
      </c>
      <c r="BD69" s="21"/>
      <c r="BE69" s="59" t="str">
        <f>IF($K69="", "", SUMIF('Drinks List'!EJ$11:EJ$1010, $K69, 'Drinks List'!EI$11:EI$1010))</f>
        <v/>
      </c>
      <c r="BF69" s="21"/>
      <c r="BG69" s="59" t="str">
        <f>IF($K69="", "", SUMIF('Drinks List'!EL$11:EL$1010, $K69, 'Drinks List'!EK$11:EK$1010))</f>
        <v/>
      </c>
      <c r="BH69" s="21"/>
      <c r="BI69" s="59" t="str">
        <f>IF($K69="", "", SUMIF('Drinks List'!EN$11:EN$1010, $K69, 'Drinks List'!EM$11:EM$1010))</f>
        <v/>
      </c>
      <c r="BJ69" s="21"/>
      <c r="BK69" s="59" t="str">
        <f>IF($K69="", "", SUMIF('Drinks List'!EP$11:EP$1010, $K69, 'Drinks List'!EO$11:EO$1010))</f>
        <v/>
      </c>
      <c r="BL69" s="21"/>
      <c r="BM69" s="59" t="str">
        <f>IF($K69="", "", SUMIF('Drinks List'!ER$11:ER$1010, $K69, 'Drinks List'!EQ$11:EQ$1010))</f>
        <v/>
      </c>
      <c r="BN69" s="21"/>
      <c r="BO69" s="65" t="str">
        <f>IF($K69="", "", SUMIF('Drinks List'!ET$11:ET$1010, $K69, 'Drinks List'!ES$11:ES$1010))</f>
        <v/>
      </c>
      <c r="BQ69" s="120" t="str">
        <f t="shared" si="13"/>
        <v/>
      </c>
      <c r="BR69" s="62" t="str">
        <f t="shared" si="14"/>
        <v/>
      </c>
      <c r="BS69" s="76" t="str">
        <f>IF(BQ69="", "", COUNTIF(BQ$11:BQ$1010, "&gt;"&amp;BQ69)+1+COUNTIF(BQ$11:BQ69, BQ69)-1)</f>
        <v/>
      </c>
      <c r="BT69" s="76" t="str">
        <f>IF(BR69="", "", COUNTIF(BR$11:BR$1010, "&lt;"&amp;BR69)+1+COUNTIF(BR$11:BR69, BR69)-1)</f>
        <v/>
      </c>
      <c r="BV69" s="76" t="str">
        <f t="shared" si="15"/>
        <v/>
      </c>
      <c r="BW69" s="124" t="str">
        <f t="shared" si="16"/>
        <v/>
      </c>
      <c r="BX69" s="115" t="str">
        <f t="shared" si="17"/>
        <v/>
      </c>
      <c r="BY69" s="125" t="str">
        <f t="shared" si="18"/>
        <v/>
      </c>
      <c r="CA69" s="106" t="str">
        <f t="shared" si="19"/>
        <v/>
      </c>
      <c r="CB69" s="22" t="str">
        <f t="shared" si="20"/>
        <v/>
      </c>
      <c r="CD69" s="76" t="str">
        <f>IF($J69="", "", IF($BV69=0, "", COUNTIF($J$11:$J$1010, "&lt;"&amp;$J69)+1+COUNTIF($J$11:$J69, $J69)-1))</f>
        <v/>
      </c>
    </row>
    <row r="70" spans="1:82" x14ac:dyDescent="0.25">
      <c r="A70" s="31"/>
      <c r="B70" s="19" t="str">
        <f t="shared" si="1"/>
        <v/>
      </c>
      <c r="C70" s="20" t="str">
        <f t="shared" si="2"/>
        <v/>
      </c>
      <c r="D70" s="29" t="str">
        <f t="shared" si="3"/>
        <v/>
      </c>
      <c r="E70" s="22" t="str">
        <f t="shared" si="4"/>
        <v/>
      </c>
      <c r="F70" s="31"/>
      <c r="G70" s="301"/>
      <c r="H70" s="302"/>
      <c r="I70" s="303"/>
      <c r="J70" s="304"/>
      <c r="K70" s="283"/>
      <c r="L70" s="305"/>
      <c r="M70" s="285"/>
      <c r="N70" s="287"/>
      <c r="O70" s="31"/>
      <c r="P70" s="19" t="str">
        <f t="shared" si="9"/>
        <v/>
      </c>
      <c r="Q70" s="20" t="str">
        <f t="shared" si="5"/>
        <v/>
      </c>
      <c r="R70" s="29" t="str">
        <f t="shared" si="6"/>
        <v/>
      </c>
      <c r="S70" s="22" t="str">
        <f t="shared" si="7"/>
        <v/>
      </c>
      <c r="T70" s="31"/>
      <c r="U70" s="69" t="str">
        <f t="shared" si="8"/>
        <v/>
      </c>
      <c r="V70" s="31"/>
      <c r="X70" s="76" t="str">
        <f t="shared" si="10"/>
        <v/>
      </c>
      <c r="Z70" s="76" t="str">
        <f t="shared" si="11"/>
        <v/>
      </c>
      <c r="AA70" s="76" t="str">
        <f t="shared" si="12"/>
        <v/>
      </c>
      <c r="AC70" s="19" t="str">
        <f>IF($K70="", "", SUMIF('Drinks List'!DH$11:DH$1010, $K70, 'Drinks List'!DG$11:DG$1010))</f>
        <v/>
      </c>
      <c r="AD70" s="21"/>
      <c r="AE70" s="59" t="str">
        <f>IF($K70="", "", SUMIF('Drinks List'!DJ$11:DJ$1010, $K70, 'Drinks List'!DI$11:DI$1010))</f>
        <v/>
      </c>
      <c r="AF70" s="21"/>
      <c r="AG70" s="59" t="str">
        <f>IF($K70="", "", SUMIF('Drinks List'!DL$11:DL$1010, $K70, 'Drinks List'!DK$11:DK$1010))</f>
        <v/>
      </c>
      <c r="AH70" s="21"/>
      <c r="AI70" s="59" t="str">
        <f>IF($K70="", "", SUMIF('Drinks List'!DN$11:DN$1010, $K70, 'Drinks List'!DM$11:DM$1010))</f>
        <v/>
      </c>
      <c r="AJ70" s="21"/>
      <c r="AK70" s="59" t="str">
        <f>IF($K70="", "", SUMIF('Drinks List'!DP$11:DP$1010, $K70, 'Drinks List'!DO$11:DO$1010))</f>
        <v/>
      </c>
      <c r="AL70" s="21"/>
      <c r="AM70" s="59" t="str">
        <f>IF($K70="", "", SUMIF('Drinks List'!DR$11:DR$1010, $K70, 'Drinks List'!DQ$11:DQ$1010))</f>
        <v/>
      </c>
      <c r="AN70" s="21"/>
      <c r="AO70" s="59" t="str">
        <f>IF($K70="", "", SUMIF('Drinks List'!DT$11:DT$1010, $K70, 'Drinks List'!DS$11:DS$1010))</f>
        <v/>
      </c>
      <c r="AP70" s="21"/>
      <c r="AQ70" s="59" t="str">
        <f>IF($K70="", "", SUMIF('Drinks List'!DV$11:DV$1010, $K70, 'Drinks List'!DU$11:DU$1010))</f>
        <v/>
      </c>
      <c r="AR70" s="21"/>
      <c r="AS70" s="59" t="str">
        <f>IF($K70="", "", SUMIF('Drinks List'!DX$11:DX$1010, $K70, 'Drinks List'!DW$11:DW$1010))</f>
        <v/>
      </c>
      <c r="AT70" s="21"/>
      <c r="AU70" s="59" t="str">
        <f>IF($K70="", "", SUMIF('Drinks List'!DZ$11:DZ$1010, $K70, 'Drinks List'!DY$11:DY$1010))</f>
        <v/>
      </c>
      <c r="AV70" s="21"/>
      <c r="AW70" s="59" t="str">
        <f>IF($K70="", "", SUMIF('Drinks List'!EB$11:EB$1010, $K70, 'Drinks List'!EA$11:EA$1010))</f>
        <v/>
      </c>
      <c r="AX70" s="21"/>
      <c r="AY70" s="59" t="str">
        <f>IF($K70="", "", SUMIF('Drinks List'!ED$11:ED$1010, $K70, 'Drinks List'!EC$11:EC$1010))</f>
        <v/>
      </c>
      <c r="AZ70" s="21"/>
      <c r="BA70" s="59" t="str">
        <f>IF($K70="", "", SUMIF('Drinks List'!EF$11:EF$1010, $K70, 'Drinks List'!EE$11:EE$1010))</f>
        <v/>
      </c>
      <c r="BB70" s="21"/>
      <c r="BC70" s="59" t="str">
        <f>IF($K70="", "", SUMIF('Drinks List'!EH$11:EH$1010, $K70, 'Drinks List'!EG$11:EG$1010))</f>
        <v/>
      </c>
      <c r="BD70" s="21"/>
      <c r="BE70" s="59" t="str">
        <f>IF($K70="", "", SUMIF('Drinks List'!EJ$11:EJ$1010, $K70, 'Drinks List'!EI$11:EI$1010))</f>
        <v/>
      </c>
      <c r="BF70" s="21"/>
      <c r="BG70" s="59" t="str">
        <f>IF($K70="", "", SUMIF('Drinks List'!EL$11:EL$1010, $K70, 'Drinks List'!EK$11:EK$1010))</f>
        <v/>
      </c>
      <c r="BH70" s="21"/>
      <c r="BI70" s="59" t="str">
        <f>IF($K70="", "", SUMIF('Drinks List'!EN$11:EN$1010, $K70, 'Drinks List'!EM$11:EM$1010))</f>
        <v/>
      </c>
      <c r="BJ70" s="21"/>
      <c r="BK70" s="59" t="str">
        <f>IF($K70="", "", SUMIF('Drinks List'!EP$11:EP$1010, $K70, 'Drinks List'!EO$11:EO$1010))</f>
        <v/>
      </c>
      <c r="BL70" s="21"/>
      <c r="BM70" s="59" t="str">
        <f>IF($K70="", "", SUMIF('Drinks List'!ER$11:ER$1010, $K70, 'Drinks List'!EQ$11:EQ$1010))</f>
        <v/>
      </c>
      <c r="BN70" s="21"/>
      <c r="BO70" s="65" t="str">
        <f>IF($K70="", "", SUMIF('Drinks List'!ET$11:ET$1010, $K70, 'Drinks List'!ES$11:ES$1010))</f>
        <v/>
      </c>
      <c r="BQ70" s="120" t="str">
        <f t="shared" si="13"/>
        <v/>
      </c>
      <c r="BR70" s="62" t="str">
        <f t="shared" si="14"/>
        <v/>
      </c>
      <c r="BS70" s="76" t="str">
        <f>IF(BQ70="", "", COUNTIF(BQ$11:BQ$1010, "&gt;"&amp;BQ70)+1+COUNTIF(BQ$11:BQ70, BQ70)-1)</f>
        <v/>
      </c>
      <c r="BT70" s="76" t="str">
        <f>IF(BR70="", "", COUNTIF(BR$11:BR$1010, "&lt;"&amp;BR70)+1+COUNTIF(BR$11:BR70, BR70)-1)</f>
        <v/>
      </c>
      <c r="BV70" s="76" t="str">
        <f t="shared" si="15"/>
        <v/>
      </c>
      <c r="BW70" s="124" t="str">
        <f t="shared" si="16"/>
        <v/>
      </c>
      <c r="BX70" s="115" t="str">
        <f t="shared" si="17"/>
        <v/>
      </c>
      <c r="BY70" s="125" t="str">
        <f t="shared" si="18"/>
        <v/>
      </c>
      <c r="CA70" s="106" t="str">
        <f t="shared" si="19"/>
        <v/>
      </c>
      <c r="CB70" s="22" t="str">
        <f t="shared" si="20"/>
        <v/>
      </c>
      <c r="CD70" s="76" t="str">
        <f>IF($J70="", "", IF($BV70=0, "", COUNTIF($J$11:$J$1010, "&lt;"&amp;$J70)+1+COUNTIF($J$11:$J70, $J70)-1))</f>
        <v/>
      </c>
    </row>
    <row r="71" spans="1:82" x14ac:dyDescent="0.25">
      <c r="A71" s="31"/>
      <c r="B71" s="19" t="str">
        <f t="shared" si="1"/>
        <v/>
      </c>
      <c r="C71" s="20" t="str">
        <f t="shared" si="2"/>
        <v/>
      </c>
      <c r="D71" s="29" t="str">
        <f t="shared" si="3"/>
        <v/>
      </c>
      <c r="E71" s="22" t="str">
        <f t="shared" si="4"/>
        <v/>
      </c>
      <c r="F71" s="31"/>
      <c r="G71" s="301"/>
      <c r="H71" s="302"/>
      <c r="I71" s="303"/>
      <c r="J71" s="304"/>
      <c r="K71" s="283"/>
      <c r="L71" s="305"/>
      <c r="M71" s="285"/>
      <c r="N71" s="287"/>
      <c r="O71" s="31"/>
      <c r="P71" s="19" t="str">
        <f t="shared" si="9"/>
        <v/>
      </c>
      <c r="Q71" s="20" t="str">
        <f t="shared" si="5"/>
        <v/>
      </c>
      <c r="R71" s="29" t="str">
        <f t="shared" si="6"/>
        <v/>
      </c>
      <c r="S71" s="22" t="str">
        <f t="shared" si="7"/>
        <v/>
      </c>
      <c r="T71" s="31"/>
      <c r="U71" s="69" t="str">
        <f t="shared" si="8"/>
        <v/>
      </c>
      <c r="V71" s="31"/>
      <c r="X71" s="76" t="str">
        <f t="shared" si="10"/>
        <v/>
      </c>
      <c r="Z71" s="76" t="str">
        <f t="shared" si="11"/>
        <v/>
      </c>
      <c r="AA71" s="76" t="str">
        <f t="shared" si="12"/>
        <v/>
      </c>
      <c r="AC71" s="19" t="str">
        <f>IF($K71="", "", SUMIF('Drinks List'!DH$11:DH$1010, $K71, 'Drinks List'!DG$11:DG$1010))</f>
        <v/>
      </c>
      <c r="AD71" s="21"/>
      <c r="AE71" s="59" t="str">
        <f>IF($K71="", "", SUMIF('Drinks List'!DJ$11:DJ$1010, $K71, 'Drinks List'!DI$11:DI$1010))</f>
        <v/>
      </c>
      <c r="AF71" s="21"/>
      <c r="AG71" s="59" t="str">
        <f>IF($K71="", "", SUMIF('Drinks List'!DL$11:DL$1010, $K71, 'Drinks List'!DK$11:DK$1010))</f>
        <v/>
      </c>
      <c r="AH71" s="21"/>
      <c r="AI71" s="59" t="str">
        <f>IF($K71="", "", SUMIF('Drinks List'!DN$11:DN$1010, $K71, 'Drinks List'!DM$11:DM$1010))</f>
        <v/>
      </c>
      <c r="AJ71" s="21"/>
      <c r="AK71" s="59" t="str">
        <f>IF($K71="", "", SUMIF('Drinks List'!DP$11:DP$1010, $K71, 'Drinks List'!DO$11:DO$1010))</f>
        <v/>
      </c>
      <c r="AL71" s="21"/>
      <c r="AM71" s="59" t="str">
        <f>IF($K71="", "", SUMIF('Drinks List'!DR$11:DR$1010, $K71, 'Drinks List'!DQ$11:DQ$1010))</f>
        <v/>
      </c>
      <c r="AN71" s="21"/>
      <c r="AO71" s="59" t="str">
        <f>IF($K71="", "", SUMIF('Drinks List'!DT$11:DT$1010, $K71, 'Drinks List'!DS$11:DS$1010))</f>
        <v/>
      </c>
      <c r="AP71" s="21"/>
      <c r="AQ71" s="59" t="str">
        <f>IF($K71="", "", SUMIF('Drinks List'!DV$11:DV$1010, $K71, 'Drinks List'!DU$11:DU$1010))</f>
        <v/>
      </c>
      <c r="AR71" s="21"/>
      <c r="AS71" s="59" t="str">
        <f>IF($K71="", "", SUMIF('Drinks List'!DX$11:DX$1010, $K71, 'Drinks List'!DW$11:DW$1010))</f>
        <v/>
      </c>
      <c r="AT71" s="21"/>
      <c r="AU71" s="59" t="str">
        <f>IF($K71="", "", SUMIF('Drinks List'!DZ$11:DZ$1010, $K71, 'Drinks List'!DY$11:DY$1010))</f>
        <v/>
      </c>
      <c r="AV71" s="21"/>
      <c r="AW71" s="59" t="str">
        <f>IF($K71="", "", SUMIF('Drinks List'!EB$11:EB$1010, $K71, 'Drinks List'!EA$11:EA$1010))</f>
        <v/>
      </c>
      <c r="AX71" s="21"/>
      <c r="AY71" s="59" t="str">
        <f>IF($K71="", "", SUMIF('Drinks List'!ED$11:ED$1010, $K71, 'Drinks List'!EC$11:EC$1010))</f>
        <v/>
      </c>
      <c r="AZ71" s="21"/>
      <c r="BA71" s="59" t="str">
        <f>IF($K71="", "", SUMIF('Drinks List'!EF$11:EF$1010, $K71, 'Drinks List'!EE$11:EE$1010))</f>
        <v/>
      </c>
      <c r="BB71" s="21"/>
      <c r="BC71" s="59" t="str">
        <f>IF($K71="", "", SUMIF('Drinks List'!EH$11:EH$1010, $K71, 'Drinks List'!EG$11:EG$1010))</f>
        <v/>
      </c>
      <c r="BD71" s="21"/>
      <c r="BE71" s="59" t="str">
        <f>IF($K71="", "", SUMIF('Drinks List'!EJ$11:EJ$1010, $K71, 'Drinks List'!EI$11:EI$1010))</f>
        <v/>
      </c>
      <c r="BF71" s="21"/>
      <c r="BG71" s="59" t="str">
        <f>IF($K71="", "", SUMIF('Drinks List'!EL$11:EL$1010, $K71, 'Drinks List'!EK$11:EK$1010))</f>
        <v/>
      </c>
      <c r="BH71" s="21"/>
      <c r="BI71" s="59" t="str">
        <f>IF($K71="", "", SUMIF('Drinks List'!EN$11:EN$1010, $K71, 'Drinks List'!EM$11:EM$1010))</f>
        <v/>
      </c>
      <c r="BJ71" s="21"/>
      <c r="BK71" s="59" t="str">
        <f>IF($K71="", "", SUMIF('Drinks List'!EP$11:EP$1010, $K71, 'Drinks List'!EO$11:EO$1010))</f>
        <v/>
      </c>
      <c r="BL71" s="21"/>
      <c r="BM71" s="59" t="str">
        <f>IF($K71="", "", SUMIF('Drinks List'!ER$11:ER$1010, $K71, 'Drinks List'!EQ$11:EQ$1010))</f>
        <v/>
      </c>
      <c r="BN71" s="21"/>
      <c r="BO71" s="65" t="str">
        <f>IF($K71="", "", SUMIF('Drinks List'!ET$11:ET$1010, $K71, 'Drinks List'!ES$11:ES$1010))</f>
        <v/>
      </c>
      <c r="BQ71" s="120" t="str">
        <f t="shared" si="13"/>
        <v/>
      </c>
      <c r="BR71" s="62" t="str">
        <f t="shared" si="14"/>
        <v/>
      </c>
      <c r="BS71" s="76" t="str">
        <f>IF(BQ71="", "", COUNTIF(BQ$11:BQ$1010, "&gt;"&amp;BQ71)+1+COUNTIF(BQ$11:BQ71, BQ71)-1)</f>
        <v/>
      </c>
      <c r="BT71" s="76" t="str">
        <f>IF(BR71="", "", COUNTIF(BR$11:BR$1010, "&lt;"&amp;BR71)+1+COUNTIF(BR$11:BR71, BR71)-1)</f>
        <v/>
      </c>
      <c r="BV71" s="76" t="str">
        <f t="shared" si="15"/>
        <v/>
      </c>
      <c r="BW71" s="124" t="str">
        <f t="shared" si="16"/>
        <v/>
      </c>
      <c r="BX71" s="115" t="str">
        <f t="shared" si="17"/>
        <v/>
      </c>
      <c r="BY71" s="125" t="str">
        <f t="shared" si="18"/>
        <v/>
      </c>
      <c r="CA71" s="106" t="str">
        <f t="shared" si="19"/>
        <v/>
      </c>
      <c r="CB71" s="22" t="str">
        <f t="shared" si="20"/>
        <v/>
      </c>
      <c r="CD71" s="76" t="str">
        <f>IF($J71="", "", IF($BV71=0, "", COUNTIF($J$11:$J$1010, "&lt;"&amp;$J71)+1+COUNTIF($J$11:$J71, $J71)-1))</f>
        <v/>
      </c>
    </row>
    <row r="72" spans="1:82" x14ac:dyDescent="0.25">
      <c r="A72" s="31"/>
      <c r="B72" s="19" t="str">
        <f t="shared" si="1"/>
        <v/>
      </c>
      <c r="C72" s="20" t="str">
        <f t="shared" si="2"/>
        <v/>
      </c>
      <c r="D72" s="29" t="str">
        <f t="shared" si="3"/>
        <v/>
      </c>
      <c r="E72" s="22" t="str">
        <f t="shared" si="4"/>
        <v/>
      </c>
      <c r="F72" s="31"/>
      <c r="G72" s="301"/>
      <c r="H72" s="302"/>
      <c r="I72" s="303"/>
      <c r="J72" s="304"/>
      <c r="K72" s="283"/>
      <c r="L72" s="305"/>
      <c r="M72" s="285"/>
      <c r="N72" s="287"/>
      <c r="O72" s="31"/>
      <c r="P72" s="19" t="str">
        <f t="shared" si="9"/>
        <v/>
      </c>
      <c r="Q72" s="20" t="str">
        <f t="shared" si="5"/>
        <v/>
      </c>
      <c r="R72" s="29" t="str">
        <f t="shared" si="6"/>
        <v/>
      </c>
      <c r="S72" s="22" t="str">
        <f t="shared" si="7"/>
        <v/>
      </c>
      <c r="T72" s="31"/>
      <c r="U72" s="69" t="str">
        <f t="shared" si="8"/>
        <v/>
      </c>
      <c r="V72" s="31"/>
      <c r="X72" s="76" t="str">
        <f t="shared" si="10"/>
        <v/>
      </c>
      <c r="Z72" s="76" t="str">
        <f t="shared" si="11"/>
        <v/>
      </c>
      <c r="AA72" s="76" t="str">
        <f t="shared" si="12"/>
        <v/>
      </c>
      <c r="AC72" s="19" t="str">
        <f>IF($K72="", "", SUMIF('Drinks List'!DH$11:DH$1010, $K72, 'Drinks List'!DG$11:DG$1010))</f>
        <v/>
      </c>
      <c r="AD72" s="21"/>
      <c r="AE72" s="59" t="str">
        <f>IF($K72="", "", SUMIF('Drinks List'!DJ$11:DJ$1010, $K72, 'Drinks List'!DI$11:DI$1010))</f>
        <v/>
      </c>
      <c r="AF72" s="21"/>
      <c r="AG72" s="59" t="str">
        <f>IF($K72="", "", SUMIF('Drinks List'!DL$11:DL$1010, $K72, 'Drinks List'!DK$11:DK$1010))</f>
        <v/>
      </c>
      <c r="AH72" s="21"/>
      <c r="AI72" s="59" t="str">
        <f>IF($K72="", "", SUMIF('Drinks List'!DN$11:DN$1010, $K72, 'Drinks List'!DM$11:DM$1010))</f>
        <v/>
      </c>
      <c r="AJ72" s="21"/>
      <c r="AK72" s="59" t="str">
        <f>IF($K72="", "", SUMIF('Drinks List'!DP$11:DP$1010, $K72, 'Drinks List'!DO$11:DO$1010))</f>
        <v/>
      </c>
      <c r="AL72" s="21"/>
      <c r="AM72" s="59" t="str">
        <f>IF($K72="", "", SUMIF('Drinks List'!DR$11:DR$1010, $K72, 'Drinks List'!DQ$11:DQ$1010))</f>
        <v/>
      </c>
      <c r="AN72" s="21"/>
      <c r="AO72" s="59" t="str">
        <f>IF($K72="", "", SUMIF('Drinks List'!DT$11:DT$1010, $K72, 'Drinks List'!DS$11:DS$1010))</f>
        <v/>
      </c>
      <c r="AP72" s="21"/>
      <c r="AQ72" s="59" t="str">
        <f>IF($K72="", "", SUMIF('Drinks List'!DV$11:DV$1010, $K72, 'Drinks List'!DU$11:DU$1010))</f>
        <v/>
      </c>
      <c r="AR72" s="21"/>
      <c r="AS72" s="59" t="str">
        <f>IF($K72="", "", SUMIF('Drinks List'!DX$11:DX$1010, $K72, 'Drinks List'!DW$11:DW$1010))</f>
        <v/>
      </c>
      <c r="AT72" s="21"/>
      <c r="AU72" s="59" t="str">
        <f>IF($K72="", "", SUMIF('Drinks List'!DZ$11:DZ$1010, $K72, 'Drinks List'!DY$11:DY$1010))</f>
        <v/>
      </c>
      <c r="AV72" s="21"/>
      <c r="AW72" s="59" t="str">
        <f>IF($K72="", "", SUMIF('Drinks List'!EB$11:EB$1010, $K72, 'Drinks List'!EA$11:EA$1010))</f>
        <v/>
      </c>
      <c r="AX72" s="21"/>
      <c r="AY72" s="59" t="str">
        <f>IF($K72="", "", SUMIF('Drinks List'!ED$11:ED$1010, $K72, 'Drinks List'!EC$11:EC$1010))</f>
        <v/>
      </c>
      <c r="AZ72" s="21"/>
      <c r="BA72" s="59" t="str">
        <f>IF($K72="", "", SUMIF('Drinks List'!EF$11:EF$1010, $K72, 'Drinks List'!EE$11:EE$1010))</f>
        <v/>
      </c>
      <c r="BB72" s="21"/>
      <c r="BC72" s="59" t="str">
        <f>IF($K72="", "", SUMIF('Drinks List'!EH$11:EH$1010, $K72, 'Drinks List'!EG$11:EG$1010))</f>
        <v/>
      </c>
      <c r="BD72" s="21"/>
      <c r="BE72" s="59" t="str">
        <f>IF($K72="", "", SUMIF('Drinks List'!EJ$11:EJ$1010, $K72, 'Drinks List'!EI$11:EI$1010))</f>
        <v/>
      </c>
      <c r="BF72" s="21"/>
      <c r="BG72" s="59" t="str">
        <f>IF($K72="", "", SUMIF('Drinks List'!EL$11:EL$1010, $K72, 'Drinks List'!EK$11:EK$1010))</f>
        <v/>
      </c>
      <c r="BH72" s="21"/>
      <c r="BI72" s="59" t="str">
        <f>IF($K72="", "", SUMIF('Drinks List'!EN$11:EN$1010, $K72, 'Drinks List'!EM$11:EM$1010))</f>
        <v/>
      </c>
      <c r="BJ72" s="21"/>
      <c r="BK72" s="59" t="str">
        <f>IF($K72="", "", SUMIF('Drinks List'!EP$11:EP$1010, $K72, 'Drinks List'!EO$11:EO$1010))</f>
        <v/>
      </c>
      <c r="BL72" s="21"/>
      <c r="BM72" s="59" t="str">
        <f>IF($K72="", "", SUMIF('Drinks List'!ER$11:ER$1010, $K72, 'Drinks List'!EQ$11:EQ$1010))</f>
        <v/>
      </c>
      <c r="BN72" s="21"/>
      <c r="BO72" s="65" t="str">
        <f>IF($K72="", "", SUMIF('Drinks List'!ET$11:ET$1010, $K72, 'Drinks List'!ES$11:ES$1010))</f>
        <v/>
      </c>
      <c r="BQ72" s="120" t="str">
        <f t="shared" si="13"/>
        <v/>
      </c>
      <c r="BR72" s="62" t="str">
        <f t="shared" si="14"/>
        <v/>
      </c>
      <c r="BS72" s="76" t="str">
        <f>IF(BQ72="", "", COUNTIF(BQ$11:BQ$1010, "&gt;"&amp;BQ72)+1+COUNTIF(BQ$11:BQ72, BQ72)-1)</f>
        <v/>
      </c>
      <c r="BT72" s="76" t="str">
        <f>IF(BR72="", "", COUNTIF(BR$11:BR$1010, "&lt;"&amp;BR72)+1+COUNTIF(BR$11:BR72, BR72)-1)</f>
        <v/>
      </c>
      <c r="BV72" s="76" t="str">
        <f t="shared" si="15"/>
        <v/>
      </c>
      <c r="BW72" s="124" t="str">
        <f t="shared" si="16"/>
        <v/>
      </c>
      <c r="BX72" s="115" t="str">
        <f t="shared" si="17"/>
        <v/>
      </c>
      <c r="BY72" s="125" t="str">
        <f t="shared" si="18"/>
        <v/>
      </c>
      <c r="CA72" s="106" t="str">
        <f t="shared" si="19"/>
        <v/>
      </c>
      <c r="CB72" s="22" t="str">
        <f t="shared" si="20"/>
        <v/>
      </c>
      <c r="CD72" s="76" t="str">
        <f>IF($J72="", "", IF($BV72=0, "", COUNTIF($J$11:$J$1010, "&lt;"&amp;$J72)+1+COUNTIF($J$11:$J72, $J72)-1))</f>
        <v/>
      </c>
    </row>
    <row r="73" spans="1:82" x14ac:dyDescent="0.25">
      <c r="A73" s="31"/>
      <c r="B73" s="19" t="str">
        <f t="shared" si="1"/>
        <v/>
      </c>
      <c r="C73" s="20" t="str">
        <f t="shared" si="2"/>
        <v/>
      </c>
      <c r="D73" s="29" t="str">
        <f t="shared" si="3"/>
        <v/>
      </c>
      <c r="E73" s="22" t="str">
        <f t="shared" si="4"/>
        <v/>
      </c>
      <c r="F73" s="31"/>
      <c r="G73" s="301"/>
      <c r="H73" s="302"/>
      <c r="I73" s="303"/>
      <c r="J73" s="304"/>
      <c r="K73" s="283"/>
      <c r="L73" s="305"/>
      <c r="M73" s="285"/>
      <c r="N73" s="287"/>
      <c r="O73" s="31"/>
      <c r="P73" s="19" t="str">
        <f t="shared" si="9"/>
        <v/>
      </c>
      <c r="Q73" s="20" t="str">
        <f t="shared" si="5"/>
        <v/>
      </c>
      <c r="R73" s="29" t="str">
        <f t="shared" si="6"/>
        <v/>
      </c>
      <c r="S73" s="22" t="str">
        <f t="shared" si="7"/>
        <v/>
      </c>
      <c r="T73" s="31"/>
      <c r="U73" s="69" t="str">
        <f t="shared" si="8"/>
        <v/>
      </c>
      <c r="V73" s="31"/>
      <c r="X73" s="76" t="str">
        <f t="shared" si="10"/>
        <v/>
      </c>
      <c r="Z73" s="76" t="str">
        <f t="shared" si="11"/>
        <v/>
      </c>
      <c r="AA73" s="76" t="str">
        <f t="shared" si="12"/>
        <v/>
      </c>
      <c r="AC73" s="19" t="str">
        <f>IF($K73="", "", SUMIF('Drinks List'!DH$11:DH$1010, $K73, 'Drinks List'!DG$11:DG$1010))</f>
        <v/>
      </c>
      <c r="AD73" s="21"/>
      <c r="AE73" s="59" t="str">
        <f>IF($K73="", "", SUMIF('Drinks List'!DJ$11:DJ$1010, $K73, 'Drinks List'!DI$11:DI$1010))</f>
        <v/>
      </c>
      <c r="AF73" s="21"/>
      <c r="AG73" s="59" t="str">
        <f>IF($K73="", "", SUMIF('Drinks List'!DL$11:DL$1010, $K73, 'Drinks List'!DK$11:DK$1010))</f>
        <v/>
      </c>
      <c r="AH73" s="21"/>
      <c r="AI73" s="59" t="str">
        <f>IF($K73="", "", SUMIF('Drinks List'!DN$11:DN$1010, $K73, 'Drinks List'!DM$11:DM$1010))</f>
        <v/>
      </c>
      <c r="AJ73" s="21"/>
      <c r="AK73" s="59" t="str">
        <f>IF($K73="", "", SUMIF('Drinks List'!DP$11:DP$1010, $K73, 'Drinks List'!DO$11:DO$1010))</f>
        <v/>
      </c>
      <c r="AL73" s="21"/>
      <c r="AM73" s="59" t="str">
        <f>IF($K73="", "", SUMIF('Drinks List'!DR$11:DR$1010, $K73, 'Drinks List'!DQ$11:DQ$1010))</f>
        <v/>
      </c>
      <c r="AN73" s="21"/>
      <c r="AO73" s="59" t="str">
        <f>IF($K73="", "", SUMIF('Drinks List'!DT$11:DT$1010, $K73, 'Drinks List'!DS$11:DS$1010))</f>
        <v/>
      </c>
      <c r="AP73" s="21"/>
      <c r="AQ73" s="59" t="str">
        <f>IF($K73="", "", SUMIF('Drinks List'!DV$11:DV$1010, $K73, 'Drinks List'!DU$11:DU$1010))</f>
        <v/>
      </c>
      <c r="AR73" s="21"/>
      <c r="AS73" s="59" t="str">
        <f>IF($K73="", "", SUMIF('Drinks List'!DX$11:DX$1010, $K73, 'Drinks List'!DW$11:DW$1010))</f>
        <v/>
      </c>
      <c r="AT73" s="21"/>
      <c r="AU73" s="59" t="str">
        <f>IF($K73="", "", SUMIF('Drinks List'!DZ$11:DZ$1010, $K73, 'Drinks List'!DY$11:DY$1010))</f>
        <v/>
      </c>
      <c r="AV73" s="21"/>
      <c r="AW73" s="59" t="str">
        <f>IF($K73="", "", SUMIF('Drinks List'!EB$11:EB$1010, $K73, 'Drinks List'!EA$11:EA$1010))</f>
        <v/>
      </c>
      <c r="AX73" s="21"/>
      <c r="AY73" s="59" t="str">
        <f>IF($K73="", "", SUMIF('Drinks List'!ED$11:ED$1010, $K73, 'Drinks List'!EC$11:EC$1010))</f>
        <v/>
      </c>
      <c r="AZ73" s="21"/>
      <c r="BA73" s="59" t="str">
        <f>IF($K73="", "", SUMIF('Drinks List'!EF$11:EF$1010, $K73, 'Drinks List'!EE$11:EE$1010))</f>
        <v/>
      </c>
      <c r="BB73" s="21"/>
      <c r="BC73" s="59" t="str">
        <f>IF($K73="", "", SUMIF('Drinks List'!EH$11:EH$1010, $K73, 'Drinks List'!EG$11:EG$1010))</f>
        <v/>
      </c>
      <c r="BD73" s="21"/>
      <c r="BE73" s="59" t="str">
        <f>IF($K73="", "", SUMIF('Drinks List'!EJ$11:EJ$1010, $K73, 'Drinks List'!EI$11:EI$1010))</f>
        <v/>
      </c>
      <c r="BF73" s="21"/>
      <c r="BG73" s="59" t="str">
        <f>IF($K73="", "", SUMIF('Drinks List'!EL$11:EL$1010, $K73, 'Drinks List'!EK$11:EK$1010))</f>
        <v/>
      </c>
      <c r="BH73" s="21"/>
      <c r="BI73" s="59" t="str">
        <f>IF($K73="", "", SUMIF('Drinks List'!EN$11:EN$1010, $K73, 'Drinks List'!EM$11:EM$1010))</f>
        <v/>
      </c>
      <c r="BJ73" s="21"/>
      <c r="BK73" s="59" t="str">
        <f>IF($K73="", "", SUMIF('Drinks List'!EP$11:EP$1010, $K73, 'Drinks List'!EO$11:EO$1010))</f>
        <v/>
      </c>
      <c r="BL73" s="21"/>
      <c r="BM73" s="59" t="str">
        <f>IF($K73="", "", SUMIF('Drinks List'!ER$11:ER$1010, $K73, 'Drinks List'!EQ$11:EQ$1010))</f>
        <v/>
      </c>
      <c r="BN73" s="21"/>
      <c r="BO73" s="65" t="str">
        <f>IF($K73="", "", SUMIF('Drinks List'!ET$11:ET$1010, $K73, 'Drinks List'!ES$11:ES$1010))</f>
        <v/>
      </c>
      <c r="BQ73" s="120" t="str">
        <f t="shared" si="13"/>
        <v/>
      </c>
      <c r="BR73" s="62" t="str">
        <f t="shared" si="14"/>
        <v/>
      </c>
      <c r="BS73" s="76" t="str">
        <f>IF(BQ73="", "", COUNTIF(BQ$11:BQ$1010, "&gt;"&amp;BQ73)+1+COUNTIF(BQ$11:BQ73, BQ73)-1)</f>
        <v/>
      </c>
      <c r="BT73" s="76" t="str">
        <f>IF(BR73="", "", COUNTIF(BR$11:BR$1010, "&lt;"&amp;BR73)+1+COUNTIF(BR$11:BR73, BR73)-1)</f>
        <v/>
      </c>
      <c r="BV73" s="76" t="str">
        <f t="shared" si="15"/>
        <v/>
      </c>
      <c r="BW73" s="124" t="str">
        <f t="shared" si="16"/>
        <v/>
      </c>
      <c r="BX73" s="115" t="str">
        <f t="shared" si="17"/>
        <v/>
      </c>
      <c r="BY73" s="125" t="str">
        <f t="shared" si="18"/>
        <v/>
      </c>
      <c r="CA73" s="106" t="str">
        <f t="shared" si="19"/>
        <v/>
      </c>
      <c r="CB73" s="22" t="str">
        <f t="shared" si="20"/>
        <v/>
      </c>
      <c r="CD73" s="76" t="str">
        <f>IF($J73="", "", IF($BV73=0, "", COUNTIF($J$11:$J$1010, "&lt;"&amp;$J73)+1+COUNTIF($J$11:$J73, $J73)-1))</f>
        <v/>
      </c>
    </row>
    <row r="74" spans="1:82" x14ac:dyDescent="0.25">
      <c r="A74" s="31"/>
      <c r="B74" s="19" t="str">
        <f t="shared" si="1"/>
        <v/>
      </c>
      <c r="C74" s="20" t="str">
        <f t="shared" si="2"/>
        <v/>
      </c>
      <c r="D74" s="29" t="str">
        <f t="shared" si="3"/>
        <v/>
      </c>
      <c r="E74" s="22" t="str">
        <f t="shared" si="4"/>
        <v/>
      </c>
      <c r="F74" s="31"/>
      <c r="G74" s="301"/>
      <c r="H74" s="302"/>
      <c r="I74" s="303"/>
      <c r="J74" s="304"/>
      <c r="K74" s="283"/>
      <c r="L74" s="305"/>
      <c r="M74" s="285"/>
      <c r="N74" s="287"/>
      <c r="O74" s="31"/>
      <c r="P74" s="19" t="str">
        <f t="shared" si="9"/>
        <v/>
      </c>
      <c r="Q74" s="20" t="str">
        <f t="shared" si="5"/>
        <v/>
      </c>
      <c r="R74" s="29" t="str">
        <f t="shared" si="6"/>
        <v/>
      </c>
      <c r="S74" s="22" t="str">
        <f t="shared" si="7"/>
        <v/>
      </c>
      <c r="T74" s="31"/>
      <c r="U74" s="69" t="str">
        <f t="shared" si="8"/>
        <v/>
      </c>
      <c r="V74" s="31"/>
      <c r="X74" s="76" t="str">
        <f t="shared" si="10"/>
        <v/>
      </c>
      <c r="Z74" s="76" t="str">
        <f t="shared" si="11"/>
        <v/>
      </c>
      <c r="AA74" s="76" t="str">
        <f t="shared" si="12"/>
        <v/>
      </c>
      <c r="AC74" s="19" t="str">
        <f>IF($K74="", "", SUMIF('Drinks List'!DH$11:DH$1010, $K74, 'Drinks List'!DG$11:DG$1010))</f>
        <v/>
      </c>
      <c r="AD74" s="21"/>
      <c r="AE74" s="59" t="str">
        <f>IF($K74="", "", SUMIF('Drinks List'!DJ$11:DJ$1010, $K74, 'Drinks List'!DI$11:DI$1010))</f>
        <v/>
      </c>
      <c r="AF74" s="21"/>
      <c r="AG74" s="59" t="str">
        <f>IF($K74="", "", SUMIF('Drinks List'!DL$11:DL$1010, $K74, 'Drinks List'!DK$11:DK$1010))</f>
        <v/>
      </c>
      <c r="AH74" s="21"/>
      <c r="AI74" s="59" t="str">
        <f>IF($K74="", "", SUMIF('Drinks List'!DN$11:DN$1010, $K74, 'Drinks List'!DM$11:DM$1010))</f>
        <v/>
      </c>
      <c r="AJ74" s="21"/>
      <c r="AK74" s="59" t="str">
        <f>IF($K74="", "", SUMIF('Drinks List'!DP$11:DP$1010, $K74, 'Drinks List'!DO$11:DO$1010))</f>
        <v/>
      </c>
      <c r="AL74" s="21"/>
      <c r="AM74" s="59" t="str">
        <f>IF($K74="", "", SUMIF('Drinks List'!DR$11:DR$1010, $K74, 'Drinks List'!DQ$11:DQ$1010))</f>
        <v/>
      </c>
      <c r="AN74" s="21"/>
      <c r="AO74" s="59" t="str">
        <f>IF($K74="", "", SUMIF('Drinks List'!DT$11:DT$1010, $K74, 'Drinks List'!DS$11:DS$1010))</f>
        <v/>
      </c>
      <c r="AP74" s="21"/>
      <c r="AQ74" s="59" t="str">
        <f>IF($K74="", "", SUMIF('Drinks List'!DV$11:DV$1010, $K74, 'Drinks List'!DU$11:DU$1010))</f>
        <v/>
      </c>
      <c r="AR74" s="21"/>
      <c r="AS74" s="59" t="str">
        <f>IF($K74="", "", SUMIF('Drinks List'!DX$11:DX$1010, $K74, 'Drinks List'!DW$11:DW$1010))</f>
        <v/>
      </c>
      <c r="AT74" s="21"/>
      <c r="AU74" s="59" t="str">
        <f>IF($K74="", "", SUMIF('Drinks List'!DZ$11:DZ$1010, $K74, 'Drinks List'!DY$11:DY$1010))</f>
        <v/>
      </c>
      <c r="AV74" s="21"/>
      <c r="AW74" s="59" t="str">
        <f>IF($K74="", "", SUMIF('Drinks List'!EB$11:EB$1010, $K74, 'Drinks List'!EA$11:EA$1010))</f>
        <v/>
      </c>
      <c r="AX74" s="21"/>
      <c r="AY74" s="59" t="str">
        <f>IF($K74="", "", SUMIF('Drinks List'!ED$11:ED$1010, $K74, 'Drinks List'!EC$11:EC$1010))</f>
        <v/>
      </c>
      <c r="AZ74" s="21"/>
      <c r="BA74" s="59" t="str">
        <f>IF($K74="", "", SUMIF('Drinks List'!EF$11:EF$1010, $K74, 'Drinks List'!EE$11:EE$1010))</f>
        <v/>
      </c>
      <c r="BB74" s="21"/>
      <c r="BC74" s="59" t="str">
        <f>IF($K74="", "", SUMIF('Drinks List'!EH$11:EH$1010, $K74, 'Drinks List'!EG$11:EG$1010))</f>
        <v/>
      </c>
      <c r="BD74" s="21"/>
      <c r="BE74" s="59" t="str">
        <f>IF($K74="", "", SUMIF('Drinks List'!EJ$11:EJ$1010, $K74, 'Drinks List'!EI$11:EI$1010))</f>
        <v/>
      </c>
      <c r="BF74" s="21"/>
      <c r="BG74" s="59" t="str">
        <f>IF($K74="", "", SUMIF('Drinks List'!EL$11:EL$1010, $K74, 'Drinks List'!EK$11:EK$1010))</f>
        <v/>
      </c>
      <c r="BH74" s="21"/>
      <c r="BI74" s="59" t="str">
        <f>IF($K74="", "", SUMIF('Drinks List'!EN$11:EN$1010, $K74, 'Drinks List'!EM$11:EM$1010))</f>
        <v/>
      </c>
      <c r="BJ74" s="21"/>
      <c r="BK74" s="59" t="str">
        <f>IF($K74="", "", SUMIF('Drinks List'!EP$11:EP$1010, $K74, 'Drinks List'!EO$11:EO$1010))</f>
        <v/>
      </c>
      <c r="BL74" s="21"/>
      <c r="BM74" s="59" t="str">
        <f>IF($K74="", "", SUMIF('Drinks List'!ER$11:ER$1010, $K74, 'Drinks List'!EQ$11:EQ$1010))</f>
        <v/>
      </c>
      <c r="BN74" s="21"/>
      <c r="BO74" s="65" t="str">
        <f>IF($K74="", "", SUMIF('Drinks List'!ET$11:ET$1010, $K74, 'Drinks List'!ES$11:ES$1010))</f>
        <v/>
      </c>
      <c r="BQ74" s="120" t="str">
        <f t="shared" si="13"/>
        <v/>
      </c>
      <c r="BR74" s="62" t="str">
        <f t="shared" si="14"/>
        <v/>
      </c>
      <c r="BS74" s="76" t="str">
        <f>IF(BQ74="", "", COUNTIF(BQ$11:BQ$1010, "&gt;"&amp;BQ74)+1+COUNTIF(BQ$11:BQ74, BQ74)-1)</f>
        <v/>
      </c>
      <c r="BT74" s="76" t="str">
        <f>IF(BR74="", "", COUNTIF(BR$11:BR$1010, "&lt;"&amp;BR74)+1+COUNTIF(BR$11:BR74, BR74)-1)</f>
        <v/>
      </c>
      <c r="BV74" s="76" t="str">
        <f t="shared" si="15"/>
        <v/>
      </c>
      <c r="BW74" s="124" t="str">
        <f t="shared" si="16"/>
        <v/>
      </c>
      <c r="BX74" s="115" t="str">
        <f t="shared" si="17"/>
        <v/>
      </c>
      <c r="BY74" s="125" t="str">
        <f t="shared" si="18"/>
        <v/>
      </c>
      <c r="CA74" s="106" t="str">
        <f t="shared" si="19"/>
        <v/>
      </c>
      <c r="CB74" s="22" t="str">
        <f t="shared" si="20"/>
        <v/>
      </c>
      <c r="CD74" s="76" t="str">
        <f>IF($J74="", "", IF($BV74=0, "", COUNTIF($J$11:$J$1010, "&lt;"&amp;$J74)+1+COUNTIF($J$11:$J74, $J74)-1))</f>
        <v/>
      </c>
    </row>
    <row r="75" spans="1:82" x14ac:dyDescent="0.25">
      <c r="A75" s="31"/>
      <c r="B75" s="19" t="str">
        <f t="shared" ref="B75:B138" si="21">IF($J75="", "", ($G75-$H75+$I75)*$L75)</f>
        <v/>
      </c>
      <c r="C75" s="20" t="str">
        <f t="shared" ref="C75:C138" si="22">IF($J75="", "", ROUND($B75*$M75, 2))</f>
        <v/>
      </c>
      <c r="D75" s="29" t="str">
        <f t="shared" ref="D75:D138" si="23">IFERROR(IF($J75="", "", ROUNDUP($B75/$L75, 0)), "")</f>
        <v/>
      </c>
      <c r="E75" s="22" t="str">
        <f t="shared" ref="E75:E138" si="24">IFERROR(IF($J75="", "", $D75*$M75), "")</f>
        <v/>
      </c>
      <c r="F75" s="31"/>
      <c r="G75" s="301"/>
      <c r="H75" s="302"/>
      <c r="I75" s="303"/>
      <c r="J75" s="304"/>
      <c r="K75" s="283"/>
      <c r="L75" s="305"/>
      <c r="M75" s="285"/>
      <c r="N75" s="287"/>
      <c r="O75" s="31"/>
      <c r="P75" s="19" t="str">
        <f t="shared" ref="P75:P138" si="25">IF($K75="", "", SUM($AC75:$BO75))</f>
        <v/>
      </c>
      <c r="Q75" s="20" t="str">
        <f t="shared" ref="Q75:Q138" si="26">IF($J75="", "", ROUND($P75*$M75, 2))</f>
        <v/>
      </c>
      <c r="R75" s="29" t="str">
        <f t="shared" ref="R75:R138" si="27">IFERROR(IF($J75="", "", ROUNDUP($P75/$L75, 0)), "")</f>
        <v/>
      </c>
      <c r="S75" s="22" t="str">
        <f t="shared" ref="S75:S138" si="28">IFERROR(IF($J75="", "", $R75*$M75), "")</f>
        <v/>
      </c>
      <c r="T75" s="31"/>
      <c r="U75" s="69" t="str">
        <f t="shared" ref="U75:U138" si="29">IF(OR($B75="", $P75=""), "", IFERROR(ROUND($B75/$P75, 4), ""))</f>
        <v/>
      </c>
      <c r="V75" s="31"/>
      <c r="X75" s="76" t="str">
        <f t="shared" si="10"/>
        <v/>
      </c>
      <c r="Z75" s="76" t="str">
        <f t="shared" si="11"/>
        <v/>
      </c>
      <c r="AA75" s="76" t="str">
        <f t="shared" si="12"/>
        <v/>
      </c>
      <c r="AC75" s="19" t="str">
        <f>IF($K75="", "", SUMIF('Drinks List'!DH$11:DH$1010, $K75, 'Drinks List'!DG$11:DG$1010))</f>
        <v/>
      </c>
      <c r="AD75" s="21"/>
      <c r="AE75" s="59" t="str">
        <f>IF($K75="", "", SUMIF('Drinks List'!DJ$11:DJ$1010, $K75, 'Drinks List'!DI$11:DI$1010))</f>
        <v/>
      </c>
      <c r="AF75" s="21"/>
      <c r="AG75" s="59" t="str">
        <f>IF($K75="", "", SUMIF('Drinks List'!DL$11:DL$1010, $K75, 'Drinks List'!DK$11:DK$1010))</f>
        <v/>
      </c>
      <c r="AH75" s="21"/>
      <c r="AI75" s="59" t="str">
        <f>IF($K75="", "", SUMIF('Drinks List'!DN$11:DN$1010, $K75, 'Drinks List'!DM$11:DM$1010))</f>
        <v/>
      </c>
      <c r="AJ75" s="21"/>
      <c r="AK75" s="59" t="str">
        <f>IF($K75="", "", SUMIF('Drinks List'!DP$11:DP$1010, $K75, 'Drinks List'!DO$11:DO$1010))</f>
        <v/>
      </c>
      <c r="AL75" s="21"/>
      <c r="AM75" s="59" t="str">
        <f>IF($K75="", "", SUMIF('Drinks List'!DR$11:DR$1010, $K75, 'Drinks List'!DQ$11:DQ$1010))</f>
        <v/>
      </c>
      <c r="AN75" s="21"/>
      <c r="AO75" s="59" t="str">
        <f>IF($K75="", "", SUMIF('Drinks List'!DT$11:DT$1010, $K75, 'Drinks List'!DS$11:DS$1010))</f>
        <v/>
      </c>
      <c r="AP75" s="21"/>
      <c r="AQ75" s="59" t="str">
        <f>IF($K75="", "", SUMIF('Drinks List'!DV$11:DV$1010, $K75, 'Drinks List'!DU$11:DU$1010))</f>
        <v/>
      </c>
      <c r="AR75" s="21"/>
      <c r="AS75" s="59" t="str">
        <f>IF($K75="", "", SUMIF('Drinks List'!DX$11:DX$1010, $K75, 'Drinks List'!DW$11:DW$1010))</f>
        <v/>
      </c>
      <c r="AT75" s="21"/>
      <c r="AU75" s="59" t="str">
        <f>IF($K75="", "", SUMIF('Drinks List'!DZ$11:DZ$1010, $K75, 'Drinks List'!DY$11:DY$1010))</f>
        <v/>
      </c>
      <c r="AV75" s="21"/>
      <c r="AW75" s="59" t="str">
        <f>IF($K75="", "", SUMIF('Drinks List'!EB$11:EB$1010, $K75, 'Drinks List'!EA$11:EA$1010))</f>
        <v/>
      </c>
      <c r="AX75" s="21"/>
      <c r="AY75" s="59" t="str">
        <f>IF($K75="", "", SUMIF('Drinks List'!ED$11:ED$1010, $K75, 'Drinks List'!EC$11:EC$1010))</f>
        <v/>
      </c>
      <c r="AZ75" s="21"/>
      <c r="BA75" s="59" t="str">
        <f>IF($K75="", "", SUMIF('Drinks List'!EF$11:EF$1010, $K75, 'Drinks List'!EE$11:EE$1010))</f>
        <v/>
      </c>
      <c r="BB75" s="21"/>
      <c r="BC75" s="59" t="str">
        <f>IF($K75="", "", SUMIF('Drinks List'!EH$11:EH$1010, $K75, 'Drinks List'!EG$11:EG$1010))</f>
        <v/>
      </c>
      <c r="BD75" s="21"/>
      <c r="BE75" s="59" t="str">
        <f>IF($K75="", "", SUMIF('Drinks List'!EJ$11:EJ$1010, $K75, 'Drinks List'!EI$11:EI$1010))</f>
        <v/>
      </c>
      <c r="BF75" s="21"/>
      <c r="BG75" s="59" t="str">
        <f>IF($K75="", "", SUMIF('Drinks List'!EL$11:EL$1010, $K75, 'Drinks List'!EK$11:EK$1010))</f>
        <v/>
      </c>
      <c r="BH75" s="21"/>
      <c r="BI75" s="59" t="str">
        <f>IF($K75="", "", SUMIF('Drinks List'!EN$11:EN$1010, $K75, 'Drinks List'!EM$11:EM$1010))</f>
        <v/>
      </c>
      <c r="BJ75" s="21"/>
      <c r="BK75" s="59" t="str">
        <f>IF($K75="", "", SUMIF('Drinks List'!EP$11:EP$1010, $K75, 'Drinks List'!EO$11:EO$1010))</f>
        <v/>
      </c>
      <c r="BL75" s="21"/>
      <c r="BM75" s="59" t="str">
        <f>IF($K75="", "", SUMIF('Drinks List'!ER$11:ER$1010, $K75, 'Drinks List'!EQ$11:EQ$1010))</f>
        <v/>
      </c>
      <c r="BN75" s="21"/>
      <c r="BO75" s="65" t="str">
        <f>IF($K75="", "", SUMIF('Drinks List'!ET$11:ET$1010, $K75, 'Drinks List'!ES$11:ES$1010))</f>
        <v/>
      </c>
      <c r="BQ75" s="120" t="str">
        <f t="shared" si="13"/>
        <v/>
      </c>
      <c r="BR75" s="62" t="str">
        <f t="shared" si="14"/>
        <v/>
      </c>
      <c r="BS75" s="76" t="str">
        <f>IF(BQ75="", "", COUNTIF(BQ$11:BQ$1010, "&gt;"&amp;BQ75)+1+COUNTIF(BQ$11:BQ75, BQ75)-1)</f>
        <v/>
      </c>
      <c r="BT75" s="76" t="str">
        <f>IF(BR75="", "", COUNTIF(BR$11:BR$1010, "&lt;"&amp;BR75)+1+COUNTIF(BR$11:BR75, BR75)-1)</f>
        <v/>
      </c>
      <c r="BV75" s="76" t="str">
        <f t="shared" si="15"/>
        <v/>
      </c>
      <c r="BW75" s="124" t="str">
        <f t="shared" si="16"/>
        <v/>
      </c>
      <c r="BX75" s="115" t="str">
        <f t="shared" si="17"/>
        <v/>
      </c>
      <c r="BY75" s="125" t="str">
        <f t="shared" si="18"/>
        <v/>
      </c>
      <c r="CA75" s="106" t="str">
        <f t="shared" si="19"/>
        <v/>
      </c>
      <c r="CB75" s="22" t="str">
        <f t="shared" si="20"/>
        <v/>
      </c>
      <c r="CD75" s="76" t="str">
        <f>IF($J75="", "", IF($BV75=0, "", COUNTIF($J$11:$J$1010, "&lt;"&amp;$J75)+1+COUNTIF($J$11:$J75, $J75)-1))</f>
        <v/>
      </c>
    </row>
    <row r="76" spans="1:82" x14ac:dyDescent="0.25">
      <c r="A76" s="31"/>
      <c r="B76" s="19" t="str">
        <f t="shared" si="21"/>
        <v/>
      </c>
      <c r="C76" s="20" t="str">
        <f t="shared" si="22"/>
        <v/>
      </c>
      <c r="D76" s="29" t="str">
        <f t="shared" si="23"/>
        <v/>
      </c>
      <c r="E76" s="22" t="str">
        <f t="shared" si="24"/>
        <v/>
      </c>
      <c r="F76" s="31"/>
      <c r="G76" s="301"/>
      <c r="H76" s="302"/>
      <c r="I76" s="303"/>
      <c r="J76" s="304"/>
      <c r="K76" s="283"/>
      <c r="L76" s="305"/>
      <c r="M76" s="285"/>
      <c r="N76" s="287"/>
      <c r="O76" s="31"/>
      <c r="P76" s="19" t="str">
        <f t="shared" si="25"/>
        <v/>
      </c>
      <c r="Q76" s="20" t="str">
        <f t="shared" si="26"/>
        <v/>
      </c>
      <c r="R76" s="29" t="str">
        <f t="shared" si="27"/>
        <v/>
      </c>
      <c r="S76" s="22" t="str">
        <f t="shared" si="28"/>
        <v/>
      </c>
      <c r="T76" s="31"/>
      <c r="U76" s="69" t="str">
        <f t="shared" si="29"/>
        <v/>
      </c>
      <c r="V76" s="31"/>
      <c r="X76" s="76" t="str">
        <f t="shared" ref="X76:X139" si="30">IF(COUNTIF($J76:$N76, "")=5, "", "X")</f>
        <v/>
      </c>
      <c r="Z76" s="76" t="str">
        <f t="shared" ref="Z76:Z139" si="31">IF($J76="", "", IF(COUNTIF($J$11:$J$1010, $J76)&gt;1, "X", ""))</f>
        <v/>
      </c>
      <c r="AA76" s="76" t="str">
        <f t="shared" ref="AA76:AA139" si="32">IF($K76="", "", IF(COUNTIF($K$11:$K$1010, $K76)&gt;1, "X", ""))</f>
        <v/>
      </c>
      <c r="AC76" s="19" t="str">
        <f>IF($K76="", "", SUMIF('Drinks List'!DH$11:DH$1010, $K76, 'Drinks List'!DG$11:DG$1010))</f>
        <v/>
      </c>
      <c r="AD76" s="21"/>
      <c r="AE76" s="59" t="str">
        <f>IF($K76="", "", SUMIF('Drinks List'!DJ$11:DJ$1010, $K76, 'Drinks List'!DI$11:DI$1010))</f>
        <v/>
      </c>
      <c r="AF76" s="21"/>
      <c r="AG76" s="59" t="str">
        <f>IF($K76="", "", SUMIF('Drinks List'!DL$11:DL$1010, $K76, 'Drinks List'!DK$11:DK$1010))</f>
        <v/>
      </c>
      <c r="AH76" s="21"/>
      <c r="AI76" s="59" t="str">
        <f>IF($K76="", "", SUMIF('Drinks List'!DN$11:DN$1010, $K76, 'Drinks List'!DM$11:DM$1010))</f>
        <v/>
      </c>
      <c r="AJ76" s="21"/>
      <c r="AK76" s="59" t="str">
        <f>IF($K76="", "", SUMIF('Drinks List'!DP$11:DP$1010, $K76, 'Drinks List'!DO$11:DO$1010))</f>
        <v/>
      </c>
      <c r="AL76" s="21"/>
      <c r="AM76" s="59" t="str">
        <f>IF($K76="", "", SUMIF('Drinks List'!DR$11:DR$1010, $K76, 'Drinks List'!DQ$11:DQ$1010))</f>
        <v/>
      </c>
      <c r="AN76" s="21"/>
      <c r="AO76" s="59" t="str">
        <f>IF($K76="", "", SUMIF('Drinks List'!DT$11:DT$1010, $K76, 'Drinks List'!DS$11:DS$1010))</f>
        <v/>
      </c>
      <c r="AP76" s="21"/>
      <c r="AQ76" s="59" t="str">
        <f>IF($K76="", "", SUMIF('Drinks List'!DV$11:DV$1010, $K76, 'Drinks List'!DU$11:DU$1010))</f>
        <v/>
      </c>
      <c r="AR76" s="21"/>
      <c r="AS76" s="59" t="str">
        <f>IF($K76="", "", SUMIF('Drinks List'!DX$11:DX$1010, $K76, 'Drinks List'!DW$11:DW$1010))</f>
        <v/>
      </c>
      <c r="AT76" s="21"/>
      <c r="AU76" s="59" t="str">
        <f>IF($K76="", "", SUMIF('Drinks List'!DZ$11:DZ$1010, $K76, 'Drinks List'!DY$11:DY$1010))</f>
        <v/>
      </c>
      <c r="AV76" s="21"/>
      <c r="AW76" s="59" t="str">
        <f>IF($K76="", "", SUMIF('Drinks List'!EB$11:EB$1010, $K76, 'Drinks List'!EA$11:EA$1010))</f>
        <v/>
      </c>
      <c r="AX76" s="21"/>
      <c r="AY76" s="59" t="str">
        <f>IF($K76="", "", SUMIF('Drinks List'!ED$11:ED$1010, $K76, 'Drinks List'!EC$11:EC$1010))</f>
        <v/>
      </c>
      <c r="AZ76" s="21"/>
      <c r="BA76" s="59" t="str">
        <f>IF($K76="", "", SUMIF('Drinks List'!EF$11:EF$1010, $K76, 'Drinks List'!EE$11:EE$1010))</f>
        <v/>
      </c>
      <c r="BB76" s="21"/>
      <c r="BC76" s="59" t="str">
        <f>IF($K76="", "", SUMIF('Drinks List'!EH$11:EH$1010, $K76, 'Drinks List'!EG$11:EG$1010))</f>
        <v/>
      </c>
      <c r="BD76" s="21"/>
      <c r="BE76" s="59" t="str">
        <f>IF($K76="", "", SUMIF('Drinks List'!EJ$11:EJ$1010, $K76, 'Drinks List'!EI$11:EI$1010))</f>
        <v/>
      </c>
      <c r="BF76" s="21"/>
      <c r="BG76" s="59" t="str">
        <f>IF($K76="", "", SUMIF('Drinks List'!EL$11:EL$1010, $K76, 'Drinks List'!EK$11:EK$1010))</f>
        <v/>
      </c>
      <c r="BH76" s="21"/>
      <c r="BI76" s="59" t="str">
        <f>IF($K76="", "", SUMIF('Drinks List'!EN$11:EN$1010, $K76, 'Drinks List'!EM$11:EM$1010))</f>
        <v/>
      </c>
      <c r="BJ76" s="21"/>
      <c r="BK76" s="59" t="str">
        <f>IF($K76="", "", SUMIF('Drinks List'!EP$11:EP$1010, $K76, 'Drinks List'!EO$11:EO$1010))</f>
        <v/>
      </c>
      <c r="BL76" s="21"/>
      <c r="BM76" s="59" t="str">
        <f>IF($K76="", "", SUMIF('Drinks List'!ER$11:ER$1010, $K76, 'Drinks List'!EQ$11:EQ$1010))</f>
        <v/>
      </c>
      <c r="BN76" s="21"/>
      <c r="BO76" s="65" t="str">
        <f>IF($K76="", "", SUMIF('Drinks List'!ET$11:ET$1010, $K76, 'Drinks List'!ES$11:ES$1010))</f>
        <v/>
      </c>
      <c r="BQ76" s="120" t="str">
        <f t="shared" ref="BQ76:BQ139" si="33">IF($X76="", "", IF($U76&gt;1, $U76, ""))</f>
        <v/>
      </c>
      <c r="BR76" s="62" t="str">
        <f t="shared" ref="BR76:BR139" si="34">IF($X76="", "", IF($U76&lt;1, $U76, ""))</f>
        <v/>
      </c>
      <c r="BS76" s="76" t="str">
        <f>IF(BQ76="", "", COUNTIF(BQ$11:BQ$1010, "&gt;"&amp;BQ76)+1+COUNTIF(BQ$11:BQ76, BQ76)-1)</f>
        <v/>
      </c>
      <c r="BT76" s="76" t="str">
        <f>IF(BR76="", "", COUNTIF(BR$11:BR$1010, "&lt;"&amp;BR76)+1+COUNTIF(BR$11:BR76, BR76)-1)</f>
        <v/>
      </c>
      <c r="BV76" s="76" t="str">
        <f t="shared" ref="BV76:BV139" si="35">IF($BV$9=$BV$3, $BW76, IF($BV$9=$BV$4, $BX76, IF($BV$9=$BV$5, $BY76, "")))</f>
        <v/>
      </c>
      <c r="BW76" s="124" t="str">
        <f t="shared" ref="BW76:BW139" si="36">IF($J76="", "", $D76)</f>
        <v/>
      </c>
      <c r="BX76" s="115" t="str">
        <f t="shared" ref="BX76:BX139" si="37">IF($J76="", "", $R76)</f>
        <v/>
      </c>
      <c r="BY76" s="125" t="str">
        <f t="shared" ref="BY76:BY139" si="38">IF($J76="", "", IF($N76&lt;=H76, 0, $N76-ROUNDDOWN($H76, 0)))</f>
        <v/>
      </c>
      <c r="CA76" s="106" t="str">
        <f t="shared" ref="CA76:CA139" si="39">IF($BV76="", "", $M76)</f>
        <v/>
      </c>
      <c r="CB76" s="22" t="str">
        <f t="shared" ref="CB76:CB139" si="40">IF($BV76="", "", $CA76*$BV76)</f>
        <v/>
      </c>
      <c r="CD76" s="76" t="str">
        <f>IF($J76="", "", IF($BV76=0, "", COUNTIF($J$11:$J$1010, "&lt;"&amp;$J76)+1+COUNTIF($J$11:$J76, $J76)-1))</f>
        <v/>
      </c>
    </row>
    <row r="77" spans="1:82" x14ac:dyDescent="0.25">
      <c r="A77" s="31"/>
      <c r="B77" s="19" t="str">
        <f t="shared" si="21"/>
        <v/>
      </c>
      <c r="C77" s="20" t="str">
        <f t="shared" si="22"/>
        <v/>
      </c>
      <c r="D77" s="29" t="str">
        <f t="shared" si="23"/>
        <v/>
      </c>
      <c r="E77" s="22" t="str">
        <f t="shared" si="24"/>
        <v/>
      </c>
      <c r="F77" s="31"/>
      <c r="G77" s="301"/>
      <c r="H77" s="302"/>
      <c r="I77" s="303"/>
      <c r="J77" s="304"/>
      <c r="K77" s="283"/>
      <c r="L77" s="305"/>
      <c r="M77" s="285"/>
      <c r="N77" s="287"/>
      <c r="O77" s="31"/>
      <c r="P77" s="19" t="str">
        <f t="shared" si="25"/>
        <v/>
      </c>
      <c r="Q77" s="20" t="str">
        <f t="shared" si="26"/>
        <v/>
      </c>
      <c r="R77" s="29" t="str">
        <f t="shared" si="27"/>
        <v/>
      </c>
      <c r="S77" s="22" t="str">
        <f t="shared" si="28"/>
        <v/>
      </c>
      <c r="T77" s="31"/>
      <c r="U77" s="69" t="str">
        <f t="shared" si="29"/>
        <v/>
      </c>
      <c r="V77" s="31"/>
      <c r="X77" s="76" t="str">
        <f t="shared" si="30"/>
        <v/>
      </c>
      <c r="Z77" s="76" t="str">
        <f t="shared" si="31"/>
        <v/>
      </c>
      <c r="AA77" s="76" t="str">
        <f t="shared" si="32"/>
        <v/>
      </c>
      <c r="AC77" s="19" t="str">
        <f>IF($K77="", "", SUMIF('Drinks List'!DH$11:DH$1010, $K77, 'Drinks List'!DG$11:DG$1010))</f>
        <v/>
      </c>
      <c r="AD77" s="21"/>
      <c r="AE77" s="59" t="str">
        <f>IF($K77="", "", SUMIF('Drinks List'!DJ$11:DJ$1010, $K77, 'Drinks List'!DI$11:DI$1010))</f>
        <v/>
      </c>
      <c r="AF77" s="21"/>
      <c r="AG77" s="59" t="str">
        <f>IF($K77="", "", SUMIF('Drinks List'!DL$11:DL$1010, $K77, 'Drinks List'!DK$11:DK$1010))</f>
        <v/>
      </c>
      <c r="AH77" s="21"/>
      <c r="AI77" s="59" t="str">
        <f>IF($K77="", "", SUMIF('Drinks List'!DN$11:DN$1010, $K77, 'Drinks List'!DM$11:DM$1010))</f>
        <v/>
      </c>
      <c r="AJ77" s="21"/>
      <c r="AK77" s="59" t="str">
        <f>IF($K77="", "", SUMIF('Drinks List'!DP$11:DP$1010, $K77, 'Drinks List'!DO$11:DO$1010))</f>
        <v/>
      </c>
      <c r="AL77" s="21"/>
      <c r="AM77" s="59" t="str">
        <f>IF($K77="", "", SUMIF('Drinks List'!DR$11:DR$1010, $K77, 'Drinks List'!DQ$11:DQ$1010))</f>
        <v/>
      </c>
      <c r="AN77" s="21"/>
      <c r="AO77" s="59" t="str">
        <f>IF($K77="", "", SUMIF('Drinks List'!DT$11:DT$1010, $K77, 'Drinks List'!DS$11:DS$1010))</f>
        <v/>
      </c>
      <c r="AP77" s="21"/>
      <c r="AQ77" s="59" t="str">
        <f>IF($K77="", "", SUMIF('Drinks List'!DV$11:DV$1010, $K77, 'Drinks List'!DU$11:DU$1010))</f>
        <v/>
      </c>
      <c r="AR77" s="21"/>
      <c r="AS77" s="59" t="str">
        <f>IF($K77="", "", SUMIF('Drinks List'!DX$11:DX$1010, $K77, 'Drinks List'!DW$11:DW$1010))</f>
        <v/>
      </c>
      <c r="AT77" s="21"/>
      <c r="AU77" s="59" t="str">
        <f>IF($K77="", "", SUMIF('Drinks List'!DZ$11:DZ$1010, $K77, 'Drinks List'!DY$11:DY$1010))</f>
        <v/>
      </c>
      <c r="AV77" s="21"/>
      <c r="AW77" s="59" t="str">
        <f>IF($K77="", "", SUMIF('Drinks List'!EB$11:EB$1010, $K77, 'Drinks List'!EA$11:EA$1010))</f>
        <v/>
      </c>
      <c r="AX77" s="21"/>
      <c r="AY77" s="59" t="str">
        <f>IF($K77="", "", SUMIF('Drinks List'!ED$11:ED$1010, $K77, 'Drinks List'!EC$11:EC$1010))</f>
        <v/>
      </c>
      <c r="AZ77" s="21"/>
      <c r="BA77" s="59" t="str">
        <f>IF($K77="", "", SUMIF('Drinks List'!EF$11:EF$1010, $K77, 'Drinks List'!EE$11:EE$1010))</f>
        <v/>
      </c>
      <c r="BB77" s="21"/>
      <c r="BC77" s="59" t="str">
        <f>IF($K77="", "", SUMIF('Drinks List'!EH$11:EH$1010, $K77, 'Drinks List'!EG$11:EG$1010))</f>
        <v/>
      </c>
      <c r="BD77" s="21"/>
      <c r="BE77" s="59" t="str">
        <f>IF($K77="", "", SUMIF('Drinks List'!EJ$11:EJ$1010, $K77, 'Drinks List'!EI$11:EI$1010))</f>
        <v/>
      </c>
      <c r="BF77" s="21"/>
      <c r="BG77" s="59" t="str">
        <f>IF($K77="", "", SUMIF('Drinks List'!EL$11:EL$1010, $K77, 'Drinks List'!EK$11:EK$1010))</f>
        <v/>
      </c>
      <c r="BH77" s="21"/>
      <c r="BI77" s="59" t="str">
        <f>IF($K77="", "", SUMIF('Drinks List'!EN$11:EN$1010, $K77, 'Drinks List'!EM$11:EM$1010))</f>
        <v/>
      </c>
      <c r="BJ77" s="21"/>
      <c r="BK77" s="59" t="str">
        <f>IF($K77="", "", SUMIF('Drinks List'!EP$11:EP$1010, $K77, 'Drinks List'!EO$11:EO$1010))</f>
        <v/>
      </c>
      <c r="BL77" s="21"/>
      <c r="BM77" s="59" t="str">
        <f>IF($K77="", "", SUMIF('Drinks List'!ER$11:ER$1010, $K77, 'Drinks List'!EQ$11:EQ$1010))</f>
        <v/>
      </c>
      <c r="BN77" s="21"/>
      <c r="BO77" s="65" t="str">
        <f>IF($K77="", "", SUMIF('Drinks List'!ET$11:ET$1010, $K77, 'Drinks List'!ES$11:ES$1010))</f>
        <v/>
      </c>
      <c r="BQ77" s="120" t="str">
        <f t="shared" si="33"/>
        <v/>
      </c>
      <c r="BR77" s="62" t="str">
        <f t="shared" si="34"/>
        <v/>
      </c>
      <c r="BS77" s="76" t="str">
        <f>IF(BQ77="", "", COUNTIF(BQ$11:BQ$1010, "&gt;"&amp;BQ77)+1+COUNTIF(BQ$11:BQ77, BQ77)-1)</f>
        <v/>
      </c>
      <c r="BT77" s="76" t="str">
        <f>IF(BR77="", "", COUNTIF(BR$11:BR$1010, "&lt;"&amp;BR77)+1+COUNTIF(BR$11:BR77, BR77)-1)</f>
        <v/>
      </c>
      <c r="BV77" s="76" t="str">
        <f t="shared" si="35"/>
        <v/>
      </c>
      <c r="BW77" s="124" t="str">
        <f t="shared" si="36"/>
        <v/>
      </c>
      <c r="BX77" s="115" t="str">
        <f t="shared" si="37"/>
        <v/>
      </c>
      <c r="BY77" s="125" t="str">
        <f t="shared" si="38"/>
        <v/>
      </c>
      <c r="CA77" s="106" t="str">
        <f t="shared" si="39"/>
        <v/>
      </c>
      <c r="CB77" s="22" t="str">
        <f t="shared" si="40"/>
        <v/>
      </c>
      <c r="CD77" s="76" t="str">
        <f>IF($J77="", "", IF($BV77=0, "", COUNTIF($J$11:$J$1010, "&lt;"&amp;$J77)+1+COUNTIF($J$11:$J77, $J77)-1))</f>
        <v/>
      </c>
    </row>
    <row r="78" spans="1:82" x14ac:dyDescent="0.25">
      <c r="A78" s="31"/>
      <c r="B78" s="19" t="str">
        <f t="shared" si="21"/>
        <v/>
      </c>
      <c r="C78" s="20" t="str">
        <f t="shared" si="22"/>
        <v/>
      </c>
      <c r="D78" s="29" t="str">
        <f t="shared" si="23"/>
        <v/>
      </c>
      <c r="E78" s="22" t="str">
        <f t="shared" si="24"/>
        <v/>
      </c>
      <c r="F78" s="31"/>
      <c r="G78" s="301"/>
      <c r="H78" s="302"/>
      <c r="I78" s="303"/>
      <c r="J78" s="304"/>
      <c r="K78" s="283"/>
      <c r="L78" s="305"/>
      <c r="M78" s="285"/>
      <c r="N78" s="287"/>
      <c r="O78" s="31"/>
      <c r="P78" s="19" t="str">
        <f t="shared" si="25"/>
        <v/>
      </c>
      <c r="Q78" s="20" t="str">
        <f t="shared" si="26"/>
        <v/>
      </c>
      <c r="R78" s="29" t="str">
        <f t="shared" si="27"/>
        <v/>
      </c>
      <c r="S78" s="22" t="str">
        <f t="shared" si="28"/>
        <v/>
      </c>
      <c r="T78" s="31"/>
      <c r="U78" s="69" t="str">
        <f t="shared" si="29"/>
        <v/>
      </c>
      <c r="V78" s="31"/>
      <c r="X78" s="76" t="str">
        <f t="shared" si="30"/>
        <v/>
      </c>
      <c r="Z78" s="76" t="str">
        <f t="shared" si="31"/>
        <v/>
      </c>
      <c r="AA78" s="76" t="str">
        <f t="shared" si="32"/>
        <v/>
      </c>
      <c r="AC78" s="19" t="str">
        <f>IF($K78="", "", SUMIF('Drinks List'!DH$11:DH$1010, $K78, 'Drinks List'!DG$11:DG$1010))</f>
        <v/>
      </c>
      <c r="AD78" s="21"/>
      <c r="AE78" s="59" t="str">
        <f>IF($K78="", "", SUMIF('Drinks List'!DJ$11:DJ$1010, $K78, 'Drinks List'!DI$11:DI$1010))</f>
        <v/>
      </c>
      <c r="AF78" s="21"/>
      <c r="AG78" s="59" t="str">
        <f>IF($K78="", "", SUMIF('Drinks List'!DL$11:DL$1010, $K78, 'Drinks List'!DK$11:DK$1010))</f>
        <v/>
      </c>
      <c r="AH78" s="21"/>
      <c r="AI78" s="59" t="str">
        <f>IF($K78="", "", SUMIF('Drinks List'!DN$11:DN$1010, $K78, 'Drinks List'!DM$11:DM$1010))</f>
        <v/>
      </c>
      <c r="AJ78" s="21"/>
      <c r="AK78" s="59" t="str">
        <f>IF($K78="", "", SUMIF('Drinks List'!DP$11:DP$1010, $K78, 'Drinks List'!DO$11:DO$1010))</f>
        <v/>
      </c>
      <c r="AL78" s="21"/>
      <c r="AM78" s="59" t="str">
        <f>IF($K78="", "", SUMIF('Drinks List'!DR$11:DR$1010, $K78, 'Drinks List'!DQ$11:DQ$1010))</f>
        <v/>
      </c>
      <c r="AN78" s="21"/>
      <c r="AO78" s="59" t="str">
        <f>IF($K78="", "", SUMIF('Drinks List'!DT$11:DT$1010, $K78, 'Drinks List'!DS$11:DS$1010))</f>
        <v/>
      </c>
      <c r="AP78" s="21"/>
      <c r="AQ78" s="59" t="str">
        <f>IF($K78="", "", SUMIF('Drinks List'!DV$11:DV$1010, $K78, 'Drinks List'!DU$11:DU$1010))</f>
        <v/>
      </c>
      <c r="AR78" s="21"/>
      <c r="AS78" s="59" t="str">
        <f>IF($K78="", "", SUMIF('Drinks List'!DX$11:DX$1010, $K78, 'Drinks List'!DW$11:DW$1010))</f>
        <v/>
      </c>
      <c r="AT78" s="21"/>
      <c r="AU78" s="59" t="str">
        <f>IF($K78="", "", SUMIF('Drinks List'!DZ$11:DZ$1010, $K78, 'Drinks List'!DY$11:DY$1010))</f>
        <v/>
      </c>
      <c r="AV78" s="21"/>
      <c r="AW78" s="59" t="str">
        <f>IF($K78="", "", SUMIF('Drinks List'!EB$11:EB$1010, $K78, 'Drinks List'!EA$11:EA$1010))</f>
        <v/>
      </c>
      <c r="AX78" s="21"/>
      <c r="AY78" s="59" t="str">
        <f>IF($K78="", "", SUMIF('Drinks List'!ED$11:ED$1010, $K78, 'Drinks List'!EC$11:EC$1010))</f>
        <v/>
      </c>
      <c r="AZ78" s="21"/>
      <c r="BA78" s="59" t="str">
        <f>IF($K78="", "", SUMIF('Drinks List'!EF$11:EF$1010, $K78, 'Drinks List'!EE$11:EE$1010))</f>
        <v/>
      </c>
      <c r="BB78" s="21"/>
      <c r="BC78" s="59" t="str">
        <f>IF($K78="", "", SUMIF('Drinks List'!EH$11:EH$1010, $K78, 'Drinks List'!EG$11:EG$1010))</f>
        <v/>
      </c>
      <c r="BD78" s="21"/>
      <c r="BE78" s="59" t="str">
        <f>IF($K78="", "", SUMIF('Drinks List'!EJ$11:EJ$1010, $K78, 'Drinks List'!EI$11:EI$1010))</f>
        <v/>
      </c>
      <c r="BF78" s="21"/>
      <c r="BG78" s="59" t="str">
        <f>IF($K78="", "", SUMIF('Drinks List'!EL$11:EL$1010, $K78, 'Drinks List'!EK$11:EK$1010))</f>
        <v/>
      </c>
      <c r="BH78" s="21"/>
      <c r="BI78" s="59" t="str">
        <f>IF($K78="", "", SUMIF('Drinks List'!EN$11:EN$1010, $K78, 'Drinks List'!EM$11:EM$1010))</f>
        <v/>
      </c>
      <c r="BJ78" s="21"/>
      <c r="BK78" s="59" t="str">
        <f>IF($K78="", "", SUMIF('Drinks List'!EP$11:EP$1010, $K78, 'Drinks List'!EO$11:EO$1010))</f>
        <v/>
      </c>
      <c r="BL78" s="21"/>
      <c r="BM78" s="59" t="str">
        <f>IF($K78="", "", SUMIF('Drinks List'!ER$11:ER$1010, $K78, 'Drinks List'!EQ$11:EQ$1010))</f>
        <v/>
      </c>
      <c r="BN78" s="21"/>
      <c r="BO78" s="65" t="str">
        <f>IF($K78="", "", SUMIF('Drinks List'!ET$11:ET$1010, $K78, 'Drinks List'!ES$11:ES$1010))</f>
        <v/>
      </c>
      <c r="BQ78" s="120" t="str">
        <f t="shared" si="33"/>
        <v/>
      </c>
      <c r="BR78" s="62" t="str">
        <f t="shared" si="34"/>
        <v/>
      </c>
      <c r="BS78" s="76" t="str">
        <f>IF(BQ78="", "", COUNTIF(BQ$11:BQ$1010, "&gt;"&amp;BQ78)+1+COUNTIF(BQ$11:BQ78, BQ78)-1)</f>
        <v/>
      </c>
      <c r="BT78" s="76" t="str">
        <f>IF(BR78="", "", COUNTIF(BR$11:BR$1010, "&lt;"&amp;BR78)+1+COUNTIF(BR$11:BR78, BR78)-1)</f>
        <v/>
      </c>
      <c r="BV78" s="76" t="str">
        <f t="shared" si="35"/>
        <v/>
      </c>
      <c r="BW78" s="124" t="str">
        <f t="shared" si="36"/>
        <v/>
      </c>
      <c r="BX78" s="115" t="str">
        <f t="shared" si="37"/>
        <v/>
      </c>
      <c r="BY78" s="125" t="str">
        <f t="shared" si="38"/>
        <v/>
      </c>
      <c r="CA78" s="106" t="str">
        <f t="shared" si="39"/>
        <v/>
      </c>
      <c r="CB78" s="22" t="str">
        <f t="shared" si="40"/>
        <v/>
      </c>
      <c r="CD78" s="76" t="str">
        <f>IF($J78="", "", IF($BV78=0, "", COUNTIF($J$11:$J$1010, "&lt;"&amp;$J78)+1+COUNTIF($J$11:$J78, $J78)-1))</f>
        <v/>
      </c>
    </row>
    <row r="79" spans="1:82" x14ac:dyDescent="0.25">
      <c r="A79" s="31"/>
      <c r="B79" s="19" t="str">
        <f t="shared" si="21"/>
        <v/>
      </c>
      <c r="C79" s="20" t="str">
        <f t="shared" si="22"/>
        <v/>
      </c>
      <c r="D79" s="29" t="str">
        <f t="shared" si="23"/>
        <v/>
      </c>
      <c r="E79" s="22" t="str">
        <f t="shared" si="24"/>
        <v/>
      </c>
      <c r="F79" s="31"/>
      <c r="G79" s="301"/>
      <c r="H79" s="302"/>
      <c r="I79" s="303"/>
      <c r="J79" s="304"/>
      <c r="K79" s="283"/>
      <c r="L79" s="305"/>
      <c r="M79" s="285"/>
      <c r="N79" s="287"/>
      <c r="O79" s="31"/>
      <c r="P79" s="19" t="str">
        <f t="shared" si="25"/>
        <v/>
      </c>
      <c r="Q79" s="20" t="str">
        <f t="shared" si="26"/>
        <v/>
      </c>
      <c r="R79" s="29" t="str">
        <f t="shared" si="27"/>
        <v/>
      </c>
      <c r="S79" s="22" t="str">
        <f t="shared" si="28"/>
        <v/>
      </c>
      <c r="T79" s="31"/>
      <c r="U79" s="69" t="str">
        <f t="shared" si="29"/>
        <v/>
      </c>
      <c r="V79" s="31"/>
      <c r="X79" s="76" t="str">
        <f t="shared" si="30"/>
        <v/>
      </c>
      <c r="Z79" s="76" t="str">
        <f t="shared" si="31"/>
        <v/>
      </c>
      <c r="AA79" s="76" t="str">
        <f t="shared" si="32"/>
        <v/>
      </c>
      <c r="AC79" s="19" t="str">
        <f>IF($K79="", "", SUMIF('Drinks List'!DH$11:DH$1010, $K79, 'Drinks List'!DG$11:DG$1010))</f>
        <v/>
      </c>
      <c r="AD79" s="21"/>
      <c r="AE79" s="59" t="str">
        <f>IF($K79="", "", SUMIF('Drinks List'!DJ$11:DJ$1010, $K79, 'Drinks List'!DI$11:DI$1010))</f>
        <v/>
      </c>
      <c r="AF79" s="21"/>
      <c r="AG79" s="59" t="str">
        <f>IF($K79="", "", SUMIF('Drinks List'!DL$11:DL$1010, $K79, 'Drinks List'!DK$11:DK$1010))</f>
        <v/>
      </c>
      <c r="AH79" s="21"/>
      <c r="AI79" s="59" t="str">
        <f>IF($K79="", "", SUMIF('Drinks List'!DN$11:DN$1010, $K79, 'Drinks List'!DM$11:DM$1010))</f>
        <v/>
      </c>
      <c r="AJ79" s="21"/>
      <c r="AK79" s="59" t="str">
        <f>IF($K79="", "", SUMIF('Drinks List'!DP$11:DP$1010, $K79, 'Drinks List'!DO$11:DO$1010))</f>
        <v/>
      </c>
      <c r="AL79" s="21"/>
      <c r="AM79" s="59" t="str">
        <f>IF($K79="", "", SUMIF('Drinks List'!DR$11:DR$1010, $K79, 'Drinks List'!DQ$11:DQ$1010))</f>
        <v/>
      </c>
      <c r="AN79" s="21"/>
      <c r="AO79" s="59" t="str">
        <f>IF($K79="", "", SUMIF('Drinks List'!DT$11:DT$1010, $K79, 'Drinks List'!DS$11:DS$1010))</f>
        <v/>
      </c>
      <c r="AP79" s="21"/>
      <c r="AQ79" s="59" t="str">
        <f>IF($K79="", "", SUMIF('Drinks List'!DV$11:DV$1010, $K79, 'Drinks List'!DU$11:DU$1010))</f>
        <v/>
      </c>
      <c r="AR79" s="21"/>
      <c r="AS79" s="59" t="str">
        <f>IF($K79="", "", SUMIF('Drinks List'!DX$11:DX$1010, $K79, 'Drinks List'!DW$11:DW$1010))</f>
        <v/>
      </c>
      <c r="AT79" s="21"/>
      <c r="AU79" s="59" t="str">
        <f>IF($K79="", "", SUMIF('Drinks List'!DZ$11:DZ$1010, $K79, 'Drinks List'!DY$11:DY$1010))</f>
        <v/>
      </c>
      <c r="AV79" s="21"/>
      <c r="AW79" s="59" t="str">
        <f>IF($K79="", "", SUMIF('Drinks List'!EB$11:EB$1010, $K79, 'Drinks List'!EA$11:EA$1010))</f>
        <v/>
      </c>
      <c r="AX79" s="21"/>
      <c r="AY79" s="59" t="str">
        <f>IF($K79="", "", SUMIF('Drinks List'!ED$11:ED$1010, $K79, 'Drinks List'!EC$11:EC$1010))</f>
        <v/>
      </c>
      <c r="AZ79" s="21"/>
      <c r="BA79" s="59" t="str">
        <f>IF($K79="", "", SUMIF('Drinks List'!EF$11:EF$1010, $K79, 'Drinks List'!EE$11:EE$1010))</f>
        <v/>
      </c>
      <c r="BB79" s="21"/>
      <c r="BC79" s="59" t="str">
        <f>IF($K79="", "", SUMIF('Drinks List'!EH$11:EH$1010, $K79, 'Drinks List'!EG$11:EG$1010))</f>
        <v/>
      </c>
      <c r="BD79" s="21"/>
      <c r="BE79" s="59" t="str">
        <f>IF($K79="", "", SUMIF('Drinks List'!EJ$11:EJ$1010, $K79, 'Drinks List'!EI$11:EI$1010))</f>
        <v/>
      </c>
      <c r="BF79" s="21"/>
      <c r="BG79" s="59" t="str">
        <f>IF($K79="", "", SUMIF('Drinks List'!EL$11:EL$1010, $K79, 'Drinks List'!EK$11:EK$1010))</f>
        <v/>
      </c>
      <c r="BH79" s="21"/>
      <c r="BI79" s="59" t="str">
        <f>IF($K79="", "", SUMIF('Drinks List'!EN$11:EN$1010, $K79, 'Drinks List'!EM$11:EM$1010))</f>
        <v/>
      </c>
      <c r="BJ79" s="21"/>
      <c r="BK79" s="59" t="str">
        <f>IF($K79="", "", SUMIF('Drinks List'!EP$11:EP$1010, $K79, 'Drinks List'!EO$11:EO$1010))</f>
        <v/>
      </c>
      <c r="BL79" s="21"/>
      <c r="BM79" s="59" t="str">
        <f>IF($K79="", "", SUMIF('Drinks List'!ER$11:ER$1010, $K79, 'Drinks List'!EQ$11:EQ$1010))</f>
        <v/>
      </c>
      <c r="BN79" s="21"/>
      <c r="BO79" s="65" t="str">
        <f>IF($K79="", "", SUMIF('Drinks List'!ET$11:ET$1010, $K79, 'Drinks List'!ES$11:ES$1010))</f>
        <v/>
      </c>
      <c r="BQ79" s="120" t="str">
        <f t="shared" si="33"/>
        <v/>
      </c>
      <c r="BR79" s="62" t="str">
        <f t="shared" si="34"/>
        <v/>
      </c>
      <c r="BS79" s="76" t="str">
        <f>IF(BQ79="", "", COUNTIF(BQ$11:BQ$1010, "&gt;"&amp;BQ79)+1+COUNTIF(BQ$11:BQ79, BQ79)-1)</f>
        <v/>
      </c>
      <c r="BT79" s="76" t="str">
        <f>IF(BR79="", "", COUNTIF(BR$11:BR$1010, "&lt;"&amp;BR79)+1+COUNTIF(BR$11:BR79, BR79)-1)</f>
        <v/>
      </c>
      <c r="BV79" s="76" t="str">
        <f t="shared" si="35"/>
        <v/>
      </c>
      <c r="BW79" s="124" t="str">
        <f t="shared" si="36"/>
        <v/>
      </c>
      <c r="BX79" s="115" t="str">
        <f t="shared" si="37"/>
        <v/>
      </c>
      <c r="BY79" s="125" t="str">
        <f t="shared" si="38"/>
        <v/>
      </c>
      <c r="CA79" s="106" t="str">
        <f t="shared" si="39"/>
        <v/>
      </c>
      <c r="CB79" s="22" t="str">
        <f t="shared" si="40"/>
        <v/>
      </c>
      <c r="CD79" s="76" t="str">
        <f>IF($J79="", "", IF($BV79=0, "", COUNTIF($J$11:$J$1010, "&lt;"&amp;$J79)+1+COUNTIF($J$11:$J79, $J79)-1))</f>
        <v/>
      </c>
    </row>
    <row r="80" spans="1:82" x14ac:dyDescent="0.25">
      <c r="A80" s="31"/>
      <c r="B80" s="19" t="str">
        <f t="shared" si="21"/>
        <v/>
      </c>
      <c r="C80" s="20" t="str">
        <f t="shared" si="22"/>
        <v/>
      </c>
      <c r="D80" s="29" t="str">
        <f t="shared" si="23"/>
        <v/>
      </c>
      <c r="E80" s="22" t="str">
        <f t="shared" si="24"/>
        <v/>
      </c>
      <c r="F80" s="31"/>
      <c r="G80" s="301"/>
      <c r="H80" s="302"/>
      <c r="I80" s="303"/>
      <c r="J80" s="304"/>
      <c r="K80" s="283"/>
      <c r="L80" s="305"/>
      <c r="M80" s="285"/>
      <c r="N80" s="287"/>
      <c r="O80" s="31"/>
      <c r="P80" s="19" t="str">
        <f t="shared" si="25"/>
        <v/>
      </c>
      <c r="Q80" s="20" t="str">
        <f t="shared" si="26"/>
        <v/>
      </c>
      <c r="R80" s="29" t="str">
        <f t="shared" si="27"/>
        <v/>
      </c>
      <c r="S80" s="22" t="str">
        <f t="shared" si="28"/>
        <v/>
      </c>
      <c r="T80" s="31"/>
      <c r="U80" s="69" t="str">
        <f t="shared" si="29"/>
        <v/>
      </c>
      <c r="V80" s="31"/>
      <c r="X80" s="76" t="str">
        <f t="shared" si="30"/>
        <v/>
      </c>
      <c r="Z80" s="76" t="str">
        <f t="shared" si="31"/>
        <v/>
      </c>
      <c r="AA80" s="76" t="str">
        <f t="shared" si="32"/>
        <v/>
      </c>
      <c r="AC80" s="19" t="str">
        <f>IF($K80="", "", SUMIF('Drinks List'!DH$11:DH$1010, $K80, 'Drinks List'!DG$11:DG$1010))</f>
        <v/>
      </c>
      <c r="AD80" s="21"/>
      <c r="AE80" s="59" t="str">
        <f>IF($K80="", "", SUMIF('Drinks List'!DJ$11:DJ$1010, $K80, 'Drinks List'!DI$11:DI$1010))</f>
        <v/>
      </c>
      <c r="AF80" s="21"/>
      <c r="AG80" s="59" t="str">
        <f>IF($K80="", "", SUMIF('Drinks List'!DL$11:DL$1010, $K80, 'Drinks List'!DK$11:DK$1010))</f>
        <v/>
      </c>
      <c r="AH80" s="21"/>
      <c r="AI80" s="59" t="str">
        <f>IF($K80="", "", SUMIF('Drinks List'!DN$11:DN$1010, $K80, 'Drinks List'!DM$11:DM$1010))</f>
        <v/>
      </c>
      <c r="AJ80" s="21"/>
      <c r="AK80" s="59" t="str">
        <f>IF($K80="", "", SUMIF('Drinks List'!DP$11:DP$1010, $K80, 'Drinks List'!DO$11:DO$1010))</f>
        <v/>
      </c>
      <c r="AL80" s="21"/>
      <c r="AM80" s="59" t="str">
        <f>IF($K80="", "", SUMIF('Drinks List'!DR$11:DR$1010, $K80, 'Drinks List'!DQ$11:DQ$1010))</f>
        <v/>
      </c>
      <c r="AN80" s="21"/>
      <c r="AO80" s="59" t="str">
        <f>IF($K80="", "", SUMIF('Drinks List'!DT$11:DT$1010, $K80, 'Drinks List'!DS$11:DS$1010))</f>
        <v/>
      </c>
      <c r="AP80" s="21"/>
      <c r="AQ80" s="59" t="str">
        <f>IF($K80="", "", SUMIF('Drinks List'!DV$11:DV$1010, $K80, 'Drinks List'!DU$11:DU$1010))</f>
        <v/>
      </c>
      <c r="AR80" s="21"/>
      <c r="AS80" s="59" t="str">
        <f>IF($K80="", "", SUMIF('Drinks List'!DX$11:DX$1010, $K80, 'Drinks List'!DW$11:DW$1010))</f>
        <v/>
      </c>
      <c r="AT80" s="21"/>
      <c r="AU80" s="59" t="str">
        <f>IF($K80="", "", SUMIF('Drinks List'!DZ$11:DZ$1010, $K80, 'Drinks List'!DY$11:DY$1010))</f>
        <v/>
      </c>
      <c r="AV80" s="21"/>
      <c r="AW80" s="59" t="str">
        <f>IF($K80="", "", SUMIF('Drinks List'!EB$11:EB$1010, $K80, 'Drinks List'!EA$11:EA$1010))</f>
        <v/>
      </c>
      <c r="AX80" s="21"/>
      <c r="AY80" s="59" t="str">
        <f>IF($K80="", "", SUMIF('Drinks List'!ED$11:ED$1010, $K80, 'Drinks List'!EC$11:EC$1010))</f>
        <v/>
      </c>
      <c r="AZ80" s="21"/>
      <c r="BA80" s="59" t="str">
        <f>IF($K80="", "", SUMIF('Drinks List'!EF$11:EF$1010, $K80, 'Drinks List'!EE$11:EE$1010))</f>
        <v/>
      </c>
      <c r="BB80" s="21"/>
      <c r="BC80" s="59" t="str">
        <f>IF($K80="", "", SUMIF('Drinks List'!EH$11:EH$1010, $K80, 'Drinks List'!EG$11:EG$1010))</f>
        <v/>
      </c>
      <c r="BD80" s="21"/>
      <c r="BE80" s="59" t="str">
        <f>IF($K80="", "", SUMIF('Drinks List'!EJ$11:EJ$1010, $K80, 'Drinks List'!EI$11:EI$1010))</f>
        <v/>
      </c>
      <c r="BF80" s="21"/>
      <c r="BG80" s="59" t="str">
        <f>IF($K80="", "", SUMIF('Drinks List'!EL$11:EL$1010, $K80, 'Drinks List'!EK$11:EK$1010))</f>
        <v/>
      </c>
      <c r="BH80" s="21"/>
      <c r="BI80" s="59" t="str">
        <f>IF($K80="", "", SUMIF('Drinks List'!EN$11:EN$1010, $K80, 'Drinks List'!EM$11:EM$1010))</f>
        <v/>
      </c>
      <c r="BJ80" s="21"/>
      <c r="BK80" s="59" t="str">
        <f>IF($K80="", "", SUMIF('Drinks List'!EP$11:EP$1010, $K80, 'Drinks List'!EO$11:EO$1010))</f>
        <v/>
      </c>
      <c r="BL80" s="21"/>
      <c r="BM80" s="59" t="str">
        <f>IF($K80="", "", SUMIF('Drinks List'!ER$11:ER$1010, $K80, 'Drinks List'!EQ$11:EQ$1010))</f>
        <v/>
      </c>
      <c r="BN80" s="21"/>
      <c r="BO80" s="65" t="str">
        <f>IF($K80="", "", SUMIF('Drinks List'!ET$11:ET$1010, $K80, 'Drinks List'!ES$11:ES$1010))</f>
        <v/>
      </c>
      <c r="BQ80" s="120" t="str">
        <f t="shared" si="33"/>
        <v/>
      </c>
      <c r="BR80" s="62" t="str">
        <f t="shared" si="34"/>
        <v/>
      </c>
      <c r="BS80" s="76" t="str">
        <f>IF(BQ80="", "", COUNTIF(BQ$11:BQ$1010, "&gt;"&amp;BQ80)+1+COUNTIF(BQ$11:BQ80, BQ80)-1)</f>
        <v/>
      </c>
      <c r="BT80" s="76" t="str">
        <f>IF(BR80="", "", COUNTIF(BR$11:BR$1010, "&lt;"&amp;BR80)+1+COUNTIF(BR$11:BR80, BR80)-1)</f>
        <v/>
      </c>
      <c r="BV80" s="76" t="str">
        <f t="shared" si="35"/>
        <v/>
      </c>
      <c r="BW80" s="124" t="str">
        <f t="shared" si="36"/>
        <v/>
      </c>
      <c r="BX80" s="115" t="str">
        <f t="shared" si="37"/>
        <v/>
      </c>
      <c r="BY80" s="125" t="str">
        <f t="shared" si="38"/>
        <v/>
      </c>
      <c r="CA80" s="106" t="str">
        <f t="shared" si="39"/>
        <v/>
      </c>
      <c r="CB80" s="22" t="str">
        <f t="shared" si="40"/>
        <v/>
      </c>
      <c r="CD80" s="76" t="str">
        <f>IF($J80="", "", IF($BV80=0, "", COUNTIF($J$11:$J$1010, "&lt;"&amp;$J80)+1+COUNTIF($J$11:$J80, $J80)-1))</f>
        <v/>
      </c>
    </row>
    <row r="81" spans="1:82" x14ac:dyDescent="0.25">
      <c r="A81" s="31"/>
      <c r="B81" s="19" t="str">
        <f t="shared" si="21"/>
        <v/>
      </c>
      <c r="C81" s="20" t="str">
        <f t="shared" si="22"/>
        <v/>
      </c>
      <c r="D81" s="29" t="str">
        <f t="shared" si="23"/>
        <v/>
      </c>
      <c r="E81" s="22" t="str">
        <f t="shared" si="24"/>
        <v/>
      </c>
      <c r="F81" s="31"/>
      <c r="G81" s="301"/>
      <c r="H81" s="302"/>
      <c r="I81" s="303"/>
      <c r="J81" s="304"/>
      <c r="K81" s="283"/>
      <c r="L81" s="305"/>
      <c r="M81" s="285"/>
      <c r="N81" s="287"/>
      <c r="O81" s="31"/>
      <c r="P81" s="19" t="str">
        <f t="shared" si="25"/>
        <v/>
      </c>
      <c r="Q81" s="20" t="str">
        <f t="shared" si="26"/>
        <v/>
      </c>
      <c r="R81" s="29" t="str">
        <f t="shared" si="27"/>
        <v/>
      </c>
      <c r="S81" s="22" t="str">
        <f t="shared" si="28"/>
        <v/>
      </c>
      <c r="T81" s="31"/>
      <c r="U81" s="69" t="str">
        <f t="shared" si="29"/>
        <v/>
      </c>
      <c r="V81" s="31"/>
      <c r="X81" s="76" t="str">
        <f t="shared" si="30"/>
        <v/>
      </c>
      <c r="Z81" s="76" t="str">
        <f t="shared" si="31"/>
        <v/>
      </c>
      <c r="AA81" s="76" t="str">
        <f t="shared" si="32"/>
        <v/>
      </c>
      <c r="AC81" s="19" t="str">
        <f>IF($K81="", "", SUMIF('Drinks List'!DH$11:DH$1010, $K81, 'Drinks List'!DG$11:DG$1010))</f>
        <v/>
      </c>
      <c r="AD81" s="21"/>
      <c r="AE81" s="59" t="str">
        <f>IF($K81="", "", SUMIF('Drinks List'!DJ$11:DJ$1010, $K81, 'Drinks List'!DI$11:DI$1010))</f>
        <v/>
      </c>
      <c r="AF81" s="21"/>
      <c r="AG81" s="59" t="str">
        <f>IF($K81="", "", SUMIF('Drinks List'!DL$11:DL$1010, $K81, 'Drinks List'!DK$11:DK$1010))</f>
        <v/>
      </c>
      <c r="AH81" s="21"/>
      <c r="AI81" s="59" t="str">
        <f>IF($K81="", "", SUMIF('Drinks List'!DN$11:DN$1010, $K81, 'Drinks List'!DM$11:DM$1010))</f>
        <v/>
      </c>
      <c r="AJ81" s="21"/>
      <c r="AK81" s="59" t="str">
        <f>IF($K81="", "", SUMIF('Drinks List'!DP$11:DP$1010, $K81, 'Drinks List'!DO$11:DO$1010))</f>
        <v/>
      </c>
      <c r="AL81" s="21"/>
      <c r="AM81" s="59" t="str">
        <f>IF($K81="", "", SUMIF('Drinks List'!DR$11:DR$1010, $K81, 'Drinks List'!DQ$11:DQ$1010))</f>
        <v/>
      </c>
      <c r="AN81" s="21"/>
      <c r="AO81" s="59" t="str">
        <f>IF($K81="", "", SUMIF('Drinks List'!DT$11:DT$1010, $K81, 'Drinks List'!DS$11:DS$1010))</f>
        <v/>
      </c>
      <c r="AP81" s="21"/>
      <c r="AQ81" s="59" t="str">
        <f>IF($K81="", "", SUMIF('Drinks List'!DV$11:DV$1010, $K81, 'Drinks List'!DU$11:DU$1010))</f>
        <v/>
      </c>
      <c r="AR81" s="21"/>
      <c r="AS81" s="59" t="str">
        <f>IF($K81="", "", SUMIF('Drinks List'!DX$11:DX$1010, $K81, 'Drinks List'!DW$11:DW$1010))</f>
        <v/>
      </c>
      <c r="AT81" s="21"/>
      <c r="AU81" s="59" t="str">
        <f>IF($K81="", "", SUMIF('Drinks List'!DZ$11:DZ$1010, $K81, 'Drinks List'!DY$11:DY$1010))</f>
        <v/>
      </c>
      <c r="AV81" s="21"/>
      <c r="AW81" s="59" t="str">
        <f>IF($K81="", "", SUMIF('Drinks List'!EB$11:EB$1010, $K81, 'Drinks List'!EA$11:EA$1010))</f>
        <v/>
      </c>
      <c r="AX81" s="21"/>
      <c r="AY81" s="59" t="str">
        <f>IF($K81="", "", SUMIF('Drinks List'!ED$11:ED$1010, $K81, 'Drinks List'!EC$11:EC$1010))</f>
        <v/>
      </c>
      <c r="AZ81" s="21"/>
      <c r="BA81" s="59" t="str">
        <f>IF($K81="", "", SUMIF('Drinks List'!EF$11:EF$1010, $K81, 'Drinks List'!EE$11:EE$1010))</f>
        <v/>
      </c>
      <c r="BB81" s="21"/>
      <c r="BC81" s="59" t="str">
        <f>IF($K81="", "", SUMIF('Drinks List'!EH$11:EH$1010, $K81, 'Drinks List'!EG$11:EG$1010))</f>
        <v/>
      </c>
      <c r="BD81" s="21"/>
      <c r="BE81" s="59" t="str">
        <f>IF($K81="", "", SUMIF('Drinks List'!EJ$11:EJ$1010, $K81, 'Drinks List'!EI$11:EI$1010))</f>
        <v/>
      </c>
      <c r="BF81" s="21"/>
      <c r="BG81" s="59" t="str">
        <f>IF($K81="", "", SUMIF('Drinks List'!EL$11:EL$1010, $K81, 'Drinks List'!EK$11:EK$1010))</f>
        <v/>
      </c>
      <c r="BH81" s="21"/>
      <c r="BI81" s="59" t="str">
        <f>IF($K81="", "", SUMIF('Drinks List'!EN$11:EN$1010, $K81, 'Drinks List'!EM$11:EM$1010))</f>
        <v/>
      </c>
      <c r="BJ81" s="21"/>
      <c r="BK81" s="59" t="str">
        <f>IF($K81="", "", SUMIF('Drinks List'!EP$11:EP$1010, $K81, 'Drinks List'!EO$11:EO$1010))</f>
        <v/>
      </c>
      <c r="BL81" s="21"/>
      <c r="BM81" s="59" t="str">
        <f>IF($K81="", "", SUMIF('Drinks List'!ER$11:ER$1010, $K81, 'Drinks List'!EQ$11:EQ$1010))</f>
        <v/>
      </c>
      <c r="BN81" s="21"/>
      <c r="BO81" s="65" t="str">
        <f>IF($K81="", "", SUMIF('Drinks List'!ET$11:ET$1010, $K81, 'Drinks List'!ES$11:ES$1010))</f>
        <v/>
      </c>
      <c r="BQ81" s="120" t="str">
        <f t="shared" si="33"/>
        <v/>
      </c>
      <c r="BR81" s="62" t="str">
        <f t="shared" si="34"/>
        <v/>
      </c>
      <c r="BS81" s="76" t="str">
        <f>IF(BQ81="", "", COUNTIF(BQ$11:BQ$1010, "&gt;"&amp;BQ81)+1+COUNTIF(BQ$11:BQ81, BQ81)-1)</f>
        <v/>
      </c>
      <c r="BT81" s="76" t="str">
        <f>IF(BR81="", "", COUNTIF(BR$11:BR$1010, "&lt;"&amp;BR81)+1+COUNTIF(BR$11:BR81, BR81)-1)</f>
        <v/>
      </c>
      <c r="BV81" s="76" t="str">
        <f t="shared" si="35"/>
        <v/>
      </c>
      <c r="BW81" s="124" t="str">
        <f t="shared" si="36"/>
        <v/>
      </c>
      <c r="BX81" s="115" t="str">
        <f t="shared" si="37"/>
        <v/>
      </c>
      <c r="BY81" s="125" t="str">
        <f t="shared" si="38"/>
        <v/>
      </c>
      <c r="CA81" s="106" t="str">
        <f t="shared" si="39"/>
        <v/>
      </c>
      <c r="CB81" s="22" t="str">
        <f t="shared" si="40"/>
        <v/>
      </c>
      <c r="CD81" s="76" t="str">
        <f>IF($J81="", "", IF($BV81=0, "", COUNTIF($J$11:$J$1010, "&lt;"&amp;$J81)+1+COUNTIF($J$11:$J81, $J81)-1))</f>
        <v/>
      </c>
    </row>
    <row r="82" spans="1:82" x14ac:dyDescent="0.25">
      <c r="A82" s="31"/>
      <c r="B82" s="19" t="str">
        <f t="shared" si="21"/>
        <v/>
      </c>
      <c r="C82" s="20" t="str">
        <f t="shared" si="22"/>
        <v/>
      </c>
      <c r="D82" s="29" t="str">
        <f t="shared" si="23"/>
        <v/>
      </c>
      <c r="E82" s="22" t="str">
        <f t="shared" si="24"/>
        <v/>
      </c>
      <c r="F82" s="31"/>
      <c r="G82" s="301"/>
      <c r="H82" s="302"/>
      <c r="I82" s="303"/>
      <c r="J82" s="304"/>
      <c r="K82" s="283"/>
      <c r="L82" s="305"/>
      <c r="M82" s="285"/>
      <c r="N82" s="287"/>
      <c r="O82" s="31"/>
      <c r="P82" s="19" t="str">
        <f t="shared" si="25"/>
        <v/>
      </c>
      <c r="Q82" s="20" t="str">
        <f t="shared" si="26"/>
        <v/>
      </c>
      <c r="R82" s="29" t="str">
        <f t="shared" si="27"/>
        <v/>
      </c>
      <c r="S82" s="22" t="str">
        <f t="shared" si="28"/>
        <v/>
      </c>
      <c r="T82" s="31"/>
      <c r="U82" s="69" t="str">
        <f t="shared" si="29"/>
        <v/>
      </c>
      <c r="V82" s="31"/>
      <c r="X82" s="76" t="str">
        <f t="shared" si="30"/>
        <v/>
      </c>
      <c r="Z82" s="76" t="str">
        <f t="shared" si="31"/>
        <v/>
      </c>
      <c r="AA82" s="76" t="str">
        <f t="shared" si="32"/>
        <v/>
      </c>
      <c r="AC82" s="19" t="str">
        <f>IF($K82="", "", SUMIF('Drinks List'!DH$11:DH$1010, $K82, 'Drinks List'!DG$11:DG$1010))</f>
        <v/>
      </c>
      <c r="AD82" s="21"/>
      <c r="AE82" s="59" t="str">
        <f>IF($K82="", "", SUMIF('Drinks List'!DJ$11:DJ$1010, $K82, 'Drinks List'!DI$11:DI$1010))</f>
        <v/>
      </c>
      <c r="AF82" s="21"/>
      <c r="AG82" s="59" t="str">
        <f>IF($K82="", "", SUMIF('Drinks List'!DL$11:DL$1010, $K82, 'Drinks List'!DK$11:DK$1010))</f>
        <v/>
      </c>
      <c r="AH82" s="21"/>
      <c r="AI82" s="59" t="str">
        <f>IF($K82="", "", SUMIF('Drinks List'!DN$11:DN$1010, $K82, 'Drinks List'!DM$11:DM$1010))</f>
        <v/>
      </c>
      <c r="AJ82" s="21"/>
      <c r="AK82" s="59" t="str">
        <f>IF($K82="", "", SUMIF('Drinks List'!DP$11:DP$1010, $K82, 'Drinks List'!DO$11:DO$1010))</f>
        <v/>
      </c>
      <c r="AL82" s="21"/>
      <c r="AM82" s="59" t="str">
        <f>IF($K82="", "", SUMIF('Drinks List'!DR$11:DR$1010, $K82, 'Drinks List'!DQ$11:DQ$1010))</f>
        <v/>
      </c>
      <c r="AN82" s="21"/>
      <c r="AO82" s="59" t="str">
        <f>IF($K82="", "", SUMIF('Drinks List'!DT$11:DT$1010, $K82, 'Drinks List'!DS$11:DS$1010))</f>
        <v/>
      </c>
      <c r="AP82" s="21"/>
      <c r="AQ82" s="59" t="str">
        <f>IF($K82="", "", SUMIF('Drinks List'!DV$11:DV$1010, $K82, 'Drinks List'!DU$11:DU$1010))</f>
        <v/>
      </c>
      <c r="AR82" s="21"/>
      <c r="AS82" s="59" t="str">
        <f>IF($K82="", "", SUMIF('Drinks List'!DX$11:DX$1010, $K82, 'Drinks List'!DW$11:DW$1010))</f>
        <v/>
      </c>
      <c r="AT82" s="21"/>
      <c r="AU82" s="59" t="str">
        <f>IF($K82="", "", SUMIF('Drinks List'!DZ$11:DZ$1010, $K82, 'Drinks List'!DY$11:DY$1010))</f>
        <v/>
      </c>
      <c r="AV82" s="21"/>
      <c r="AW82" s="59" t="str">
        <f>IF($K82="", "", SUMIF('Drinks List'!EB$11:EB$1010, $K82, 'Drinks List'!EA$11:EA$1010))</f>
        <v/>
      </c>
      <c r="AX82" s="21"/>
      <c r="AY82" s="59" t="str">
        <f>IF($K82="", "", SUMIF('Drinks List'!ED$11:ED$1010, $K82, 'Drinks List'!EC$11:EC$1010))</f>
        <v/>
      </c>
      <c r="AZ82" s="21"/>
      <c r="BA82" s="59" t="str">
        <f>IF($K82="", "", SUMIF('Drinks List'!EF$11:EF$1010, $K82, 'Drinks List'!EE$11:EE$1010))</f>
        <v/>
      </c>
      <c r="BB82" s="21"/>
      <c r="BC82" s="59" t="str">
        <f>IF($K82="", "", SUMIF('Drinks List'!EH$11:EH$1010, $K82, 'Drinks List'!EG$11:EG$1010))</f>
        <v/>
      </c>
      <c r="BD82" s="21"/>
      <c r="BE82" s="59" t="str">
        <f>IF($K82="", "", SUMIF('Drinks List'!EJ$11:EJ$1010, $K82, 'Drinks List'!EI$11:EI$1010))</f>
        <v/>
      </c>
      <c r="BF82" s="21"/>
      <c r="BG82" s="59" t="str">
        <f>IF($K82="", "", SUMIF('Drinks List'!EL$11:EL$1010, $K82, 'Drinks List'!EK$11:EK$1010))</f>
        <v/>
      </c>
      <c r="BH82" s="21"/>
      <c r="BI82" s="59" t="str">
        <f>IF($K82="", "", SUMIF('Drinks List'!EN$11:EN$1010, $K82, 'Drinks List'!EM$11:EM$1010))</f>
        <v/>
      </c>
      <c r="BJ82" s="21"/>
      <c r="BK82" s="59" t="str">
        <f>IF($K82="", "", SUMIF('Drinks List'!EP$11:EP$1010, $K82, 'Drinks List'!EO$11:EO$1010))</f>
        <v/>
      </c>
      <c r="BL82" s="21"/>
      <c r="BM82" s="59" t="str">
        <f>IF($K82="", "", SUMIF('Drinks List'!ER$11:ER$1010, $K82, 'Drinks List'!EQ$11:EQ$1010))</f>
        <v/>
      </c>
      <c r="BN82" s="21"/>
      <c r="BO82" s="65" t="str">
        <f>IF($K82="", "", SUMIF('Drinks List'!ET$11:ET$1010, $K82, 'Drinks List'!ES$11:ES$1010))</f>
        <v/>
      </c>
      <c r="BQ82" s="120" t="str">
        <f t="shared" si="33"/>
        <v/>
      </c>
      <c r="BR82" s="62" t="str">
        <f t="shared" si="34"/>
        <v/>
      </c>
      <c r="BS82" s="76" t="str">
        <f>IF(BQ82="", "", COUNTIF(BQ$11:BQ$1010, "&gt;"&amp;BQ82)+1+COUNTIF(BQ$11:BQ82, BQ82)-1)</f>
        <v/>
      </c>
      <c r="BT82" s="76" t="str">
        <f>IF(BR82="", "", COUNTIF(BR$11:BR$1010, "&lt;"&amp;BR82)+1+COUNTIF(BR$11:BR82, BR82)-1)</f>
        <v/>
      </c>
      <c r="BV82" s="76" t="str">
        <f t="shared" si="35"/>
        <v/>
      </c>
      <c r="BW82" s="124" t="str">
        <f t="shared" si="36"/>
        <v/>
      </c>
      <c r="BX82" s="115" t="str">
        <f t="shared" si="37"/>
        <v/>
      </c>
      <c r="BY82" s="125" t="str">
        <f t="shared" si="38"/>
        <v/>
      </c>
      <c r="CA82" s="106" t="str">
        <f t="shared" si="39"/>
        <v/>
      </c>
      <c r="CB82" s="22" t="str">
        <f t="shared" si="40"/>
        <v/>
      </c>
      <c r="CD82" s="76" t="str">
        <f>IF($J82="", "", IF($BV82=0, "", COUNTIF($J$11:$J$1010, "&lt;"&amp;$J82)+1+COUNTIF($J$11:$J82, $J82)-1))</f>
        <v/>
      </c>
    </row>
    <row r="83" spans="1:82" x14ac:dyDescent="0.25">
      <c r="A83" s="31"/>
      <c r="B83" s="19" t="str">
        <f t="shared" si="21"/>
        <v/>
      </c>
      <c r="C83" s="20" t="str">
        <f t="shared" si="22"/>
        <v/>
      </c>
      <c r="D83" s="29" t="str">
        <f t="shared" si="23"/>
        <v/>
      </c>
      <c r="E83" s="22" t="str">
        <f t="shared" si="24"/>
        <v/>
      </c>
      <c r="F83" s="31"/>
      <c r="G83" s="301"/>
      <c r="H83" s="302"/>
      <c r="I83" s="303"/>
      <c r="J83" s="304"/>
      <c r="K83" s="283"/>
      <c r="L83" s="305"/>
      <c r="M83" s="285"/>
      <c r="N83" s="287"/>
      <c r="O83" s="31"/>
      <c r="P83" s="19" t="str">
        <f t="shared" si="25"/>
        <v/>
      </c>
      <c r="Q83" s="20" t="str">
        <f t="shared" si="26"/>
        <v/>
      </c>
      <c r="R83" s="29" t="str">
        <f t="shared" si="27"/>
        <v/>
      </c>
      <c r="S83" s="22" t="str">
        <f t="shared" si="28"/>
        <v/>
      </c>
      <c r="T83" s="31"/>
      <c r="U83" s="69" t="str">
        <f t="shared" si="29"/>
        <v/>
      </c>
      <c r="V83" s="31"/>
      <c r="X83" s="76" t="str">
        <f t="shared" si="30"/>
        <v/>
      </c>
      <c r="Z83" s="76" t="str">
        <f t="shared" si="31"/>
        <v/>
      </c>
      <c r="AA83" s="76" t="str">
        <f t="shared" si="32"/>
        <v/>
      </c>
      <c r="AC83" s="19" t="str">
        <f>IF($K83="", "", SUMIF('Drinks List'!DH$11:DH$1010, $K83, 'Drinks List'!DG$11:DG$1010))</f>
        <v/>
      </c>
      <c r="AD83" s="21"/>
      <c r="AE83" s="59" t="str">
        <f>IF($K83="", "", SUMIF('Drinks List'!DJ$11:DJ$1010, $K83, 'Drinks List'!DI$11:DI$1010))</f>
        <v/>
      </c>
      <c r="AF83" s="21"/>
      <c r="AG83" s="59" t="str">
        <f>IF($K83="", "", SUMIF('Drinks List'!DL$11:DL$1010, $K83, 'Drinks List'!DK$11:DK$1010))</f>
        <v/>
      </c>
      <c r="AH83" s="21"/>
      <c r="AI83" s="59" t="str">
        <f>IF($K83="", "", SUMIF('Drinks List'!DN$11:DN$1010, $K83, 'Drinks List'!DM$11:DM$1010))</f>
        <v/>
      </c>
      <c r="AJ83" s="21"/>
      <c r="AK83" s="59" t="str">
        <f>IF($K83="", "", SUMIF('Drinks List'!DP$11:DP$1010, $K83, 'Drinks List'!DO$11:DO$1010))</f>
        <v/>
      </c>
      <c r="AL83" s="21"/>
      <c r="AM83" s="59" t="str">
        <f>IF($K83="", "", SUMIF('Drinks List'!DR$11:DR$1010, $K83, 'Drinks List'!DQ$11:DQ$1010))</f>
        <v/>
      </c>
      <c r="AN83" s="21"/>
      <c r="AO83" s="59" t="str">
        <f>IF($K83="", "", SUMIF('Drinks List'!DT$11:DT$1010, $K83, 'Drinks List'!DS$11:DS$1010))</f>
        <v/>
      </c>
      <c r="AP83" s="21"/>
      <c r="AQ83" s="59" t="str">
        <f>IF($K83="", "", SUMIF('Drinks List'!DV$11:DV$1010, $K83, 'Drinks List'!DU$11:DU$1010))</f>
        <v/>
      </c>
      <c r="AR83" s="21"/>
      <c r="AS83" s="59" t="str">
        <f>IF($K83="", "", SUMIF('Drinks List'!DX$11:DX$1010, $K83, 'Drinks List'!DW$11:DW$1010))</f>
        <v/>
      </c>
      <c r="AT83" s="21"/>
      <c r="AU83" s="59" t="str">
        <f>IF($K83="", "", SUMIF('Drinks List'!DZ$11:DZ$1010, $K83, 'Drinks List'!DY$11:DY$1010))</f>
        <v/>
      </c>
      <c r="AV83" s="21"/>
      <c r="AW83" s="59" t="str">
        <f>IF($K83="", "", SUMIF('Drinks List'!EB$11:EB$1010, $K83, 'Drinks List'!EA$11:EA$1010))</f>
        <v/>
      </c>
      <c r="AX83" s="21"/>
      <c r="AY83" s="59" t="str">
        <f>IF($K83="", "", SUMIF('Drinks List'!ED$11:ED$1010, $K83, 'Drinks List'!EC$11:EC$1010))</f>
        <v/>
      </c>
      <c r="AZ83" s="21"/>
      <c r="BA83" s="59" t="str">
        <f>IF($K83="", "", SUMIF('Drinks List'!EF$11:EF$1010, $K83, 'Drinks List'!EE$11:EE$1010))</f>
        <v/>
      </c>
      <c r="BB83" s="21"/>
      <c r="BC83" s="59" t="str">
        <f>IF($K83="", "", SUMIF('Drinks List'!EH$11:EH$1010, $K83, 'Drinks List'!EG$11:EG$1010))</f>
        <v/>
      </c>
      <c r="BD83" s="21"/>
      <c r="BE83" s="59" t="str">
        <f>IF($K83="", "", SUMIF('Drinks List'!EJ$11:EJ$1010, $K83, 'Drinks List'!EI$11:EI$1010))</f>
        <v/>
      </c>
      <c r="BF83" s="21"/>
      <c r="BG83" s="59" t="str">
        <f>IF($K83="", "", SUMIF('Drinks List'!EL$11:EL$1010, $K83, 'Drinks List'!EK$11:EK$1010))</f>
        <v/>
      </c>
      <c r="BH83" s="21"/>
      <c r="BI83" s="59" t="str">
        <f>IF($K83="", "", SUMIF('Drinks List'!EN$11:EN$1010, $K83, 'Drinks List'!EM$11:EM$1010))</f>
        <v/>
      </c>
      <c r="BJ83" s="21"/>
      <c r="BK83" s="59" t="str">
        <f>IF($K83="", "", SUMIF('Drinks List'!EP$11:EP$1010, $K83, 'Drinks List'!EO$11:EO$1010))</f>
        <v/>
      </c>
      <c r="BL83" s="21"/>
      <c r="BM83" s="59" t="str">
        <f>IF($K83="", "", SUMIF('Drinks List'!ER$11:ER$1010, $K83, 'Drinks List'!EQ$11:EQ$1010))</f>
        <v/>
      </c>
      <c r="BN83" s="21"/>
      <c r="BO83" s="65" t="str">
        <f>IF($K83="", "", SUMIF('Drinks List'!ET$11:ET$1010, $K83, 'Drinks List'!ES$11:ES$1010))</f>
        <v/>
      </c>
      <c r="BQ83" s="120" t="str">
        <f t="shared" si="33"/>
        <v/>
      </c>
      <c r="BR83" s="62" t="str">
        <f t="shared" si="34"/>
        <v/>
      </c>
      <c r="BS83" s="76" t="str">
        <f>IF(BQ83="", "", COUNTIF(BQ$11:BQ$1010, "&gt;"&amp;BQ83)+1+COUNTIF(BQ$11:BQ83, BQ83)-1)</f>
        <v/>
      </c>
      <c r="BT83" s="76" t="str">
        <f>IF(BR83="", "", COUNTIF(BR$11:BR$1010, "&lt;"&amp;BR83)+1+COUNTIF(BR$11:BR83, BR83)-1)</f>
        <v/>
      </c>
      <c r="BV83" s="76" t="str">
        <f t="shared" si="35"/>
        <v/>
      </c>
      <c r="BW83" s="124" t="str">
        <f t="shared" si="36"/>
        <v/>
      </c>
      <c r="BX83" s="115" t="str">
        <f t="shared" si="37"/>
        <v/>
      </c>
      <c r="BY83" s="125" t="str">
        <f t="shared" si="38"/>
        <v/>
      </c>
      <c r="CA83" s="106" t="str">
        <f t="shared" si="39"/>
        <v/>
      </c>
      <c r="CB83" s="22" t="str">
        <f t="shared" si="40"/>
        <v/>
      </c>
      <c r="CD83" s="76" t="str">
        <f>IF($J83="", "", IF($BV83=0, "", COUNTIF($J$11:$J$1010, "&lt;"&amp;$J83)+1+COUNTIF($J$11:$J83, $J83)-1))</f>
        <v/>
      </c>
    </row>
    <row r="84" spans="1:82" x14ac:dyDescent="0.25">
      <c r="A84" s="31"/>
      <c r="B84" s="19" t="str">
        <f t="shared" si="21"/>
        <v/>
      </c>
      <c r="C84" s="20" t="str">
        <f t="shared" si="22"/>
        <v/>
      </c>
      <c r="D84" s="29" t="str">
        <f t="shared" si="23"/>
        <v/>
      </c>
      <c r="E84" s="22" t="str">
        <f t="shared" si="24"/>
        <v/>
      </c>
      <c r="F84" s="31"/>
      <c r="G84" s="301"/>
      <c r="H84" s="302"/>
      <c r="I84" s="303"/>
      <c r="J84" s="304"/>
      <c r="K84" s="283"/>
      <c r="L84" s="305"/>
      <c r="M84" s="285"/>
      <c r="N84" s="287"/>
      <c r="O84" s="31"/>
      <c r="P84" s="19" t="str">
        <f t="shared" si="25"/>
        <v/>
      </c>
      <c r="Q84" s="20" t="str">
        <f t="shared" si="26"/>
        <v/>
      </c>
      <c r="R84" s="29" t="str">
        <f t="shared" si="27"/>
        <v/>
      </c>
      <c r="S84" s="22" t="str">
        <f t="shared" si="28"/>
        <v/>
      </c>
      <c r="T84" s="31"/>
      <c r="U84" s="69" t="str">
        <f t="shared" si="29"/>
        <v/>
      </c>
      <c r="V84" s="31"/>
      <c r="X84" s="76" t="str">
        <f t="shared" si="30"/>
        <v/>
      </c>
      <c r="Z84" s="76" t="str">
        <f t="shared" si="31"/>
        <v/>
      </c>
      <c r="AA84" s="76" t="str">
        <f t="shared" si="32"/>
        <v/>
      </c>
      <c r="AC84" s="19" t="str">
        <f>IF($K84="", "", SUMIF('Drinks List'!DH$11:DH$1010, $K84, 'Drinks List'!DG$11:DG$1010))</f>
        <v/>
      </c>
      <c r="AD84" s="21"/>
      <c r="AE84" s="59" t="str">
        <f>IF($K84="", "", SUMIF('Drinks List'!DJ$11:DJ$1010, $K84, 'Drinks List'!DI$11:DI$1010))</f>
        <v/>
      </c>
      <c r="AF84" s="21"/>
      <c r="AG84" s="59" t="str">
        <f>IF($K84="", "", SUMIF('Drinks List'!DL$11:DL$1010, $K84, 'Drinks List'!DK$11:DK$1010))</f>
        <v/>
      </c>
      <c r="AH84" s="21"/>
      <c r="AI84" s="59" t="str">
        <f>IF($K84="", "", SUMIF('Drinks List'!DN$11:DN$1010, $K84, 'Drinks List'!DM$11:DM$1010))</f>
        <v/>
      </c>
      <c r="AJ84" s="21"/>
      <c r="AK84" s="59" t="str">
        <f>IF($K84="", "", SUMIF('Drinks List'!DP$11:DP$1010, $K84, 'Drinks List'!DO$11:DO$1010))</f>
        <v/>
      </c>
      <c r="AL84" s="21"/>
      <c r="AM84" s="59" t="str">
        <f>IF($K84="", "", SUMIF('Drinks List'!DR$11:DR$1010, $K84, 'Drinks List'!DQ$11:DQ$1010))</f>
        <v/>
      </c>
      <c r="AN84" s="21"/>
      <c r="AO84" s="59" t="str">
        <f>IF($K84="", "", SUMIF('Drinks List'!DT$11:DT$1010, $K84, 'Drinks List'!DS$11:DS$1010))</f>
        <v/>
      </c>
      <c r="AP84" s="21"/>
      <c r="AQ84" s="59" t="str">
        <f>IF($K84="", "", SUMIF('Drinks List'!DV$11:DV$1010, $K84, 'Drinks List'!DU$11:DU$1010))</f>
        <v/>
      </c>
      <c r="AR84" s="21"/>
      <c r="AS84" s="59" t="str">
        <f>IF($K84="", "", SUMIF('Drinks List'!DX$11:DX$1010, $K84, 'Drinks List'!DW$11:DW$1010))</f>
        <v/>
      </c>
      <c r="AT84" s="21"/>
      <c r="AU84" s="59" t="str">
        <f>IF($K84="", "", SUMIF('Drinks List'!DZ$11:DZ$1010, $K84, 'Drinks List'!DY$11:DY$1010))</f>
        <v/>
      </c>
      <c r="AV84" s="21"/>
      <c r="AW84" s="59" t="str">
        <f>IF($K84="", "", SUMIF('Drinks List'!EB$11:EB$1010, $K84, 'Drinks List'!EA$11:EA$1010))</f>
        <v/>
      </c>
      <c r="AX84" s="21"/>
      <c r="AY84" s="59" t="str">
        <f>IF($K84="", "", SUMIF('Drinks List'!ED$11:ED$1010, $K84, 'Drinks List'!EC$11:EC$1010))</f>
        <v/>
      </c>
      <c r="AZ84" s="21"/>
      <c r="BA84" s="59" t="str">
        <f>IF($K84="", "", SUMIF('Drinks List'!EF$11:EF$1010, $K84, 'Drinks List'!EE$11:EE$1010))</f>
        <v/>
      </c>
      <c r="BB84" s="21"/>
      <c r="BC84" s="59" t="str">
        <f>IF($K84="", "", SUMIF('Drinks List'!EH$11:EH$1010, $K84, 'Drinks List'!EG$11:EG$1010))</f>
        <v/>
      </c>
      <c r="BD84" s="21"/>
      <c r="BE84" s="59" t="str">
        <f>IF($K84="", "", SUMIF('Drinks List'!EJ$11:EJ$1010, $K84, 'Drinks List'!EI$11:EI$1010))</f>
        <v/>
      </c>
      <c r="BF84" s="21"/>
      <c r="BG84" s="59" t="str">
        <f>IF($K84="", "", SUMIF('Drinks List'!EL$11:EL$1010, $K84, 'Drinks List'!EK$11:EK$1010))</f>
        <v/>
      </c>
      <c r="BH84" s="21"/>
      <c r="BI84" s="59" t="str">
        <f>IF($K84="", "", SUMIF('Drinks List'!EN$11:EN$1010, $K84, 'Drinks List'!EM$11:EM$1010))</f>
        <v/>
      </c>
      <c r="BJ84" s="21"/>
      <c r="BK84" s="59" t="str">
        <f>IF($K84="", "", SUMIF('Drinks List'!EP$11:EP$1010, $K84, 'Drinks List'!EO$11:EO$1010))</f>
        <v/>
      </c>
      <c r="BL84" s="21"/>
      <c r="BM84" s="59" t="str">
        <f>IF($K84="", "", SUMIF('Drinks List'!ER$11:ER$1010, $K84, 'Drinks List'!EQ$11:EQ$1010))</f>
        <v/>
      </c>
      <c r="BN84" s="21"/>
      <c r="BO84" s="65" t="str">
        <f>IF($K84="", "", SUMIF('Drinks List'!ET$11:ET$1010, $K84, 'Drinks List'!ES$11:ES$1010))</f>
        <v/>
      </c>
      <c r="BQ84" s="120" t="str">
        <f t="shared" si="33"/>
        <v/>
      </c>
      <c r="BR84" s="62" t="str">
        <f t="shared" si="34"/>
        <v/>
      </c>
      <c r="BS84" s="76" t="str">
        <f>IF(BQ84="", "", COUNTIF(BQ$11:BQ$1010, "&gt;"&amp;BQ84)+1+COUNTIF(BQ$11:BQ84, BQ84)-1)</f>
        <v/>
      </c>
      <c r="BT84" s="76" t="str">
        <f>IF(BR84="", "", COUNTIF(BR$11:BR$1010, "&lt;"&amp;BR84)+1+COUNTIF(BR$11:BR84, BR84)-1)</f>
        <v/>
      </c>
      <c r="BV84" s="76" t="str">
        <f t="shared" si="35"/>
        <v/>
      </c>
      <c r="BW84" s="124" t="str">
        <f t="shared" si="36"/>
        <v/>
      </c>
      <c r="BX84" s="115" t="str">
        <f t="shared" si="37"/>
        <v/>
      </c>
      <c r="BY84" s="125" t="str">
        <f t="shared" si="38"/>
        <v/>
      </c>
      <c r="CA84" s="106" t="str">
        <f t="shared" si="39"/>
        <v/>
      </c>
      <c r="CB84" s="22" t="str">
        <f t="shared" si="40"/>
        <v/>
      </c>
      <c r="CD84" s="76" t="str">
        <f>IF($J84="", "", IF($BV84=0, "", COUNTIF($J$11:$J$1010, "&lt;"&amp;$J84)+1+COUNTIF($J$11:$J84, $J84)-1))</f>
        <v/>
      </c>
    </row>
    <row r="85" spans="1:82" x14ac:dyDescent="0.25">
      <c r="A85" s="31"/>
      <c r="B85" s="19" t="str">
        <f t="shared" si="21"/>
        <v/>
      </c>
      <c r="C85" s="20" t="str">
        <f t="shared" si="22"/>
        <v/>
      </c>
      <c r="D85" s="29" t="str">
        <f t="shared" si="23"/>
        <v/>
      </c>
      <c r="E85" s="22" t="str">
        <f t="shared" si="24"/>
        <v/>
      </c>
      <c r="F85" s="31"/>
      <c r="G85" s="301"/>
      <c r="H85" s="302"/>
      <c r="I85" s="303"/>
      <c r="J85" s="304"/>
      <c r="K85" s="283"/>
      <c r="L85" s="305"/>
      <c r="M85" s="285"/>
      <c r="N85" s="287"/>
      <c r="O85" s="31"/>
      <c r="P85" s="19" t="str">
        <f t="shared" si="25"/>
        <v/>
      </c>
      <c r="Q85" s="20" t="str">
        <f t="shared" si="26"/>
        <v/>
      </c>
      <c r="R85" s="29" t="str">
        <f t="shared" si="27"/>
        <v/>
      </c>
      <c r="S85" s="22" t="str">
        <f t="shared" si="28"/>
        <v/>
      </c>
      <c r="T85" s="31"/>
      <c r="U85" s="69" t="str">
        <f t="shared" si="29"/>
        <v/>
      </c>
      <c r="V85" s="31"/>
      <c r="X85" s="76" t="str">
        <f t="shared" si="30"/>
        <v/>
      </c>
      <c r="Z85" s="76" t="str">
        <f t="shared" si="31"/>
        <v/>
      </c>
      <c r="AA85" s="76" t="str">
        <f t="shared" si="32"/>
        <v/>
      </c>
      <c r="AC85" s="19" t="str">
        <f>IF($K85="", "", SUMIF('Drinks List'!DH$11:DH$1010, $K85, 'Drinks List'!DG$11:DG$1010))</f>
        <v/>
      </c>
      <c r="AD85" s="21"/>
      <c r="AE85" s="59" t="str">
        <f>IF($K85="", "", SUMIF('Drinks List'!DJ$11:DJ$1010, $K85, 'Drinks List'!DI$11:DI$1010))</f>
        <v/>
      </c>
      <c r="AF85" s="21"/>
      <c r="AG85" s="59" t="str">
        <f>IF($K85="", "", SUMIF('Drinks List'!DL$11:DL$1010, $K85, 'Drinks List'!DK$11:DK$1010))</f>
        <v/>
      </c>
      <c r="AH85" s="21"/>
      <c r="AI85" s="59" t="str">
        <f>IF($K85="", "", SUMIF('Drinks List'!DN$11:DN$1010, $K85, 'Drinks List'!DM$11:DM$1010))</f>
        <v/>
      </c>
      <c r="AJ85" s="21"/>
      <c r="AK85" s="59" t="str">
        <f>IF($K85="", "", SUMIF('Drinks List'!DP$11:DP$1010, $K85, 'Drinks List'!DO$11:DO$1010))</f>
        <v/>
      </c>
      <c r="AL85" s="21"/>
      <c r="AM85" s="59" t="str">
        <f>IF($K85="", "", SUMIF('Drinks List'!DR$11:DR$1010, $K85, 'Drinks List'!DQ$11:DQ$1010))</f>
        <v/>
      </c>
      <c r="AN85" s="21"/>
      <c r="AO85" s="59" t="str">
        <f>IF($K85="", "", SUMIF('Drinks List'!DT$11:DT$1010, $K85, 'Drinks List'!DS$11:DS$1010))</f>
        <v/>
      </c>
      <c r="AP85" s="21"/>
      <c r="AQ85" s="59" t="str">
        <f>IF($K85="", "", SUMIF('Drinks List'!DV$11:DV$1010, $K85, 'Drinks List'!DU$11:DU$1010))</f>
        <v/>
      </c>
      <c r="AR85" s="21"/>
      <c r="AS85" s="59" t="str">
        <f>IF($K85="", "", SUMIF('Drinks List'!DX$11:DX$1010, $K85, 'Drinks List'!DW$11:DW$1010))</f>
        <v/>
      </c>
      <c r="AT85" s="21"/>
      <c r="AU85" s="59" t="str">
        <f>IF($K85="", "", SUMIF('Drinks List'!DZ$11:DZ$1010, $K85, 'Drinks List'!DY$11:DY$1010))</f>
        <v/>
      </c>
      <c r="AV85" s="21"/>
      <c r="AW85" s="59" t="str">
        <f>IF($K85="", "", SUMIF('Drinks List'!EB$11:EB$1010, $K85, 'Drinks List'!EA$11:EA$1010))</f>
        <v/>
      </c>
      <c r="AX85" s="21"/>
      <c r="AY85" s="59" t="str">
        <f>IF($K85="", "", SUMIF('Drinks List'!ED$11:ED$1010, $K85, 'Drinks List'!EC$11:EC$1010))</f>
        <v/>
      </c>
      <c r="AZ85" s="21"/>
      <c r="BA85" s="59" t="str">
        <f>IF($K85="", "", SUMIF('Drinks List'!EF$11:EF$1010, $K85, 'Drinks List'!EE$11:EE$1010))</f>
        <v/>
      </c>
      <c r="BB85" s="21"/>
      <c r="BC85" s="59" t="str">
        <f>IF($K85="", "", SUMIF('Drinks List'!EH$11:EH$1010, $K85, 'Drinks List'!EG$11:EG$1010))</f>
        <v/>
      </c>
      <c r="BD85" s="21"/>
      <c r="BE85" s="59" t="str">
        <f>IF($K85="", "", SUMIF('Drinks List'!EJ$11:EJ$1010, $K85, 'Drinks List'!EI$11:EI$1010))</f>
        <v/>
      </c>
      <c r="BF85" s="21"/>
      <c r="BG85" s="59" t="str">
        <f>IF($K85="", "", SUMIF('Drinks List'!EL$11:EL$1010, $K85, 'Drinks List'!EK$11:EK$1010))</f>
        <v/>
      </c>
      <c r="BH85" s="21"/>
      <c r="BI85" s="59" t="str">
        <f>IF($K85="", "", SUMIF('Drinks List'!EN$11:EN$1010, $K85, 'Drinks List'!EM$11:EM$1010))</f>
        <v/>
      </c>
      <c r="BJ85" s="21"/>
      <c r="BK85" s="59" t="str">
        <f>IF($K85="", "", SUMIF('Drinks List'!EP$11:EP$1010, $K85, 'Drinks List'!EO$11:EO$1010))</f>
        <v/>
      </c>
      <c r="BL85" s="21"/>
      <c r="BM85" s="59" t="str">
        <f>IF($K85="", "", SUMIF('Drinks List'!ER$11:ER$1010, $K85, 'Drinks List'!EQ$11:EQ$1010))</f>
        <v/>
      </c>
      <c r="BN85" s="21"/>
      <c r="BO85" s="65" t="str">
        <f>IF($K85="", "", SUMIF('Drinks List'!ET$11:ET$1010, $K85, 'Drinks List'!ES$11:ES$1010))</f>
        <v/>
      </c>
      <c r="BQ85" s="120" t="str">
        <f t="shared" si="33"/>
        <v/>
      </c>
      <c r="BR85" s="62" t="str">
        <f t="shared" si="34"/>
        <v/>
      </c>
      <c r="BS85" s="76" t="str">
        <f>IF(BQ85="", "", COUNTIF(BQ$11:BQ$1010, "&gt;"&amp;BQ85)+1+COUNTIF(BQ$11:BQ85, BQ85)-1)</f>
        <v/>
      </c>
      <c r="BT85" s="76" t="str">
        <f>IF(BR85="", "", COUNTIF(BR$11:BR$1010, "&lt;"&amp;BR85)+1+COUNTIF(BR$11:BR85, BR85)-1)</f>
        <v/>
      </c>
      <c r="BV85" s="76" t="str">
        <f t="shared" si="35"/>
        <v/>
      </c>
      <c r="BW85" s="124" t="str">
        <f t="shared" si="36"/>
        <v/>
      </c>
      <c r="BX85" s="115" t="str">
        <f t="shared" si="37"/>
        <v/>
      </c>
      <c r="BY85" s="125" t="str">
        <f t="shared" si="38"/>
        <v/>
      </c>
      <c r="CA85" s="106" t="str">
        <f t="shared" si="39"/>
        <v/>
      </c>
      <c r="CB85" s="22" t="str">
        <f t="shared" si="40"/>
        <v/>
      </c>
      <c r="CD85" s="76" t="str">
        <f>IF($J85="", "", IF($BV85=0, "", COUNTIF($J$11:$J$1010, "&lt;"&amp;$J85)+1+COUNTIF($J$11:$J85, $J85)-1))</f>
        <v/>
      </c>
    </row>
    <row r="86" spans="1:82" x14ac:dyDescent="0.25">
      <c r="A86" s="31"/>
      <c r="B86" s="19" t="str">
        <f t="shared" si="21"/>
        <v/>
      </c>
      <c r="C86" s="20" t="str">
        <f t="shared" si="22"/>
        <v/>
      </c>
      <c r="D86" s="29" t="str">
        <f t="shared" si="23"/>
        <v/>
      </c>
      <c r="E86" s="22" t="str">
        <f t="shared" si="24"/>
        <v/>
      </c>
      <c r="F86" s="31"/>
      <c r="G86" s="301"/>
      <c r="H86" s="302"/>
      <c r="I86" s="303"/>
      <c r="J86" s="304"/>
      <c r="K86" s="283"/>
      <c r="L86" s="305"/>
      <c r="M86" s="285"/>
      <c r="N86" s="287"/>
      <c r="O86" s="31"/>
      <c r="P86" s="19" t="str">
        <f t="shared" si="25"/>
        <v/>
      </c>
      <c r="Q86" s="20" t="str">
        <f t="shared" si="26"/>
        <v/>
      </c>
      <c r="R86" s="29" t="str">
        <f t="shared" si="27"/>
        <v/>
      </c>
      <c r="S86" s="22" t="str">
        <f t="shared" si="28"/>
        <v/>
      </c>
      <c r="T86" s="31"/>
      <c r="U86" s="69" t="str">
        <f t="shared" si="29"/>
        <v/>
      </c>
      <c r="V86" s="31"/>
      <c r="X86" s="76" t="str">
        <f t="shared" si="30"/>
        <v/>
      </c>
      <c r="Z86" s="76" t="str">
        <f t="shared" si="31"/>
        <v/>
      </c>
      <c r="AA86" s="76" t="str">
        <f t="shared" si="32"/>
        <v/>
      </c>
      <c r="AC86" s="19" t="str">
        <f>IF($K86="", "", SUMIF('Drinks List'!DH$11:DH$1010, $K86, 'Drinks List'!DG$11:DG$1010))</f>
        <v/>
      </c>
      <c r="AD86" s="21"/>
      <c r="AE86" s="59" t="str">
        <f>IF($K86="", "", SUMIF('Drinks List'!DJ$11:DJ$1010, $K86, 'Drinks List'!DI$11:DI$1010))</f>
        <v/>
      </c>
      <c r="AF86" s="21"/>
      <c r="AG86" s="59" t="str">
        <f>IF($K86="", "", SUMIF('Drinks List'!DL$11:DL$1010, $K86, 'Drinks List'!DK$11:DK$1010))</f>
        <v/>
      </c>
      <c r="AH86" s="21"/>
      <c r="AI86" s="59" t="str">
        <f>IF($K86="", "", SUMIF('Drinks List'!DN$11:DN$1010, $K86, 'Drinks List'!DM$11:DM$1010))</f>
        <v/>
      </c>
      <c r="AJ86" s="21"/>
      <c r="AK86" s="59" t="str">
        <f>IF($K86="", "", SUMIF('Drinks List'!DP$11:DP$1010, $K86, 'Drinks List'!DO$11:DO$1010))</f>
        <v/>
      </c>
      <c r="AL86" s="21"/>
      <c r="AM86" s="59" t="str">
        <f>IF($K86="", "", SUMIF('Drinks List'!DR$11:DR$1010, $K86, 'Drinks List'!DQ$11:DQ$1010))</f>
        <v/>
      </c>
      <c r="AN86" s="21"/>
      <c r="AO86" s="59" t="str">
        <f>IF($K86="", "", SUMIF('Drinks List'!DT$11:DT$1010, $K86, 'Drinks List'!DS$11:DS$1010))</f>
        <v/>
      </c>
      <c r="AP86" s="21"/>
      <c r="AQ86" s="59" t="str">
        <f>IF($K86="", "", SUMIF('Drinks List'!DV$11:DV$1010, $K86, 'Drinks List'!DU$11:DU$1010))</f>
        <v/>
      </c>
      <c r="AR86" s="21"/>
      <c r="AS86" s="59" t="str">
        <f>IF($K86="", "", SUMIF('Drinks List'!DX$11:DX$1010, $K86, 'Drinks List'!DW$11:DW$1010))</f>
        <v/>
      </c>
      <c r="AT86" s="21"/>
      <c r="AU86" s="59" t="str">
        <f>IF($K86="", "", SUMIF('Drinks List'!DZ$11:DZ$1010, $K86, 'Drinks List'!DY$11:DY$1010))</f>
        <v/>
      </c>
      <c r="AV86" s="21"/>
      <c r="AW86" s="59" t="str">
        <f>IF($K86="", "", SUMIF('Drinks List'!EB$11:EB$1010, $K86, 'Drinks List'!EA$11:EA$1010))</f>
        <v/>
      </c>
      <c r="AX86" s="21"/>
      <c r="AY86" s="59" t="str">
        <f>IF($K86="", "", SUMIF('Drinks List'!ED$11:ED$1010, $K86, 'Drinks List'!EC$11:EC$1010))</f>
        <v/>
      </c>
      <c r="AZ86" s="21"/>
      <c r="BA86" s="59" t="str">
        <f>IF($K86="", "", SUMIF('Drinks List'!EF$11:EF$1010, $K86, 'Drinks List'!EE$11:EE$1010))</f>
        <v/>
      </c>
      <c r="BB86" s="21"/>
      <c r="BC86" s="59" t="str">
        <f>IF($K86="", "", SUMIF('Drinks List'!EH$11:EH$1010, $K86, 'Drinks List'!EG$11:EG$1010))</f>
        <v/>
      </c>
      <c r="BD86" s="21"/>
      <c r="BE86" s="59" t="str">
        <f>IF($K86="", "", SUMIF('Drinks List'!EJ$11:EJ$1010, $K86, 'Drinks List'!EI$11:EI$1010))</f>
        <v/>
      </c>
      <c r="BF86" s="21"/>
      <c r="BG86" s="59" t="str">
        <f>IF($K86="", "", SUMIF('Drinks List'!EL$11:EL$1010, $K86, 'Drinks List'!EK$11:EK$1010))</f>
        <v/>
      </c>
      <c r="BH86" s="21"/>
      <c r="BI86" s="59" t="str">
        <f>IF($K86="", "", SUMIF('Drinks List'!EN$11:EN$1010, $K86, 'Drinks List'!EM$11:EM$1010))</f>
        <v/>
      </c>
      <c r="BJ86" s="21"/>
      <c r="BK86" s="59" t="str">
        <f>IF($K86="", "", SUMIF('Drinks List'!EP$11:EP$1010, $K86, 'Drinks List'!EO$11:EO$1010))</f>
        <v/>
      </c>
      <c r="BL86" s="21"/>
      <c r="BM86" s="59" t="str">
        <f>IF($K86="", "", SUMIF('Drinks List'!ER$11:ER$1010, $K86, 'Drinks List'!EQ$11:EQ$1010))</f>
        <v/>
      </c>
      <c r="BN86" s="21"/>
      <c r="BO86" s="65" t="str">
        <f>IF($K86="", "", SUMIF('Drinks List'!ET$11:ET$1010, $K86, 'Drinks List'!ES$11:ES$1010))</f>
        <v/>
      </c>
      <c r="BQ86" s="120" t="str">
        <f t="shared" si="33"/>
        <v/>
      </c>
      <c r="BR86" s="62" t="str">
        <f t="shared" si="34"/>
        <v/>
      </c>
      <c r="BS86" s="76" t="str">
        <f>IF(BQ86="", "", COUNTIF(BQ$11:BQ$1010, "&gt;"&amp;BQ86)+1+COUNTIF(BQ$11:BQ86, BQ86)-1)</f>
        <v/>
      </c>
      <c r="BT86" s="76" t="str">
        <f>IF(BR86="", "", COUNTIF(BR$11:BR$1010, "&lt;"&amp;BR86)+1+COUNTIF(BR$11:BR86, BR86)-1)</f>
        <v/>
      </c>
      <c r="BV86" s="76" t="str">
        <f t="shared" si="35"/>
        <v/>
      </c>
      <c r="BW86" s="124" t="str">
        <f t="shared" si="36"/>
        <v/>
      </c>
      <c r="BX86" s="115" t="str">
        <f t="shared" si="37"/>
        <v/>
      </c>
      <c r="BY86" s="125" t="str">
        <f t="shared" si="38"/>
        <v/>
      </c>
      <c r="CA86" s="106" t="str">
        <f t="shared" si="39"/>
        <v/>
      </c>
      <c r="CB86" s="22" t="str">
        <f t="shared" si="40"/>
        <v/>
      </c>
      <c r="CD86" s="76" t="str">
        <f>IF($J86="", "", IF($BV86=0, "", COUNTIF($J$11:$J$1010, "&lt;"&amp;$J86)+1+COUNTIF($J$11:$J86, $J86)-1))</f>
        <v/>
      </c>
    </row>
    <row r="87" spans="1:82" x14ac:dyDescent="0.25">
      <c r="A87" s="31"/>
      <c r="B87" s="19" t="str">
        <f t="shared" si="21"/>
        <v/>
      </c>
      <c r="C87" s="20" t="str">
        <f t="shared" si="22"/>
        <v/>
      </c>
      <c r="D87" s="29" t="str">
        <f t="shared" si="23"/>
        <v/>
      </c>
      <c r="E87" s="22" t="str">
        <f t="shared" si="24"/>
        <v/>
      </c>
      <c r="F87" s="31"/>
      <c r="G87" s="301"/>
      <c r="H87" s="302"/>
      <c r="I87" s="303"/>
      <c r="J87" s="304"/>
      <c r="K87" s="283"/>
      <c r="L87" s="305"/>
      <c r="M87" s="285"/>
      <c r="N87" s="287"/>
      <c r="O87" s="31"/>
      <c r="P87" s="19" t="str">
        <f t="shared" si="25"/>
        <v/>
      </c>
      <c r="Q87" s="20" t="str">
        <f t="shared" si="26"/>
        <v/>
      </c>
      <c r="R87" s="29" t="str">
        <f t="shared" si="27"/>
        <v/>
      </c>
      <c r="S87" s="22" t="str">
        <f t="shared" si="28"/>
        <v/>
      </c>
      <c r="T87" s="31"/>
      <c r="U87" s="69" t="str">
        <f t="shared" si="29"/>
        <v/>
      </c>
      <c r="V87" s="31"/>
      <c r="X87" s="76" t="str">
        <f t="shared" si="30"/>
        <v/>
      </c>
      <c r="Z87" s="76" t="str">
        <f t="shared" si="31"/>
        <v/>
      </c>
      <c r="AA87" s="76" t="str">
        <f t="shared" si="32"/>
        <v/>
      </c>
      <c r="AC87" s="19" t="str">
        <f>IF($K87="", "", SUMIF('Drinks List'!DH$11:DH$1010, $K87, 'Drinks List'!DG$11:DG$1010))</f>
        <v/>
      </c>
      <c r="AD87" s="21"/>
      <c r="AE87" s="59" t="str">
        <f>IF($K87="", "", SUMIF('Drinks List'!DJ$11:DJ$1010, $K87, 'Drinks List'!DI$11:DI$1010))</f>
        <v/>
      </c>
      <c r="AF87" s="21"/>
      <c r="AG87" s="59" t="str">
        <f>IF($K87="", "", SUMIF('Drinks List'!DL$11:DL$1010, $K87, 'Drinks List'!DK$11:DK$1010))</f>
        <v/>
      </c>
      <c r="AH87" s="21"/>
      <c r="AI87" s="59" t="str">
        <f>IF($K87="", "", SUMIF('Drinks List'!DN$11:DN$1010, $K87, 'Drinks List'!DM$11:DM$1010))</f>
        <v/>
      </c>
      <c r="AJ87" s="21"/>
      <c r="AK87" s="59" t="str">
        <f>IF($K87="", "", SUMIF('Drinks List'!DP$11:DP$1010, $K87, 'Drinks List'!DO$11:DO$1010))</f>
        <v/>
      </c>
      <c r="AL87" s="21"/>
      <c r="AM87" s="59" t="str">
        <f>IF($K87="", "", SUMIF('Drinks List'!DR$11:DR$1010, $K87, 'Drinks List'!DQ$11:DQ$1010))</f>
        <v/>
      </c>
      <c r="AN87" s="21"/>
      <c r="AO87" s="59" t="str">
        <f>IF($K87="", "", SUMIF('Drinks List'!DT$11:DT$1010, $K87, 'Drinks List'!DS$11:DS$1010))</f>
        <v/>
      </c>
      <c r="AP87" s="21"/>
      <c r="AQ87" s="59" t="str">
        <f>IF($K87="", "", SUMIF('Drinks List'!DV$11:DV$1010, $K87, 'Drinks List'!DU$11:DU$1010))</f>
        <v/>
      </c>
      <c r="AR87" s="21"/>
      <c r="AS87" s="59" t="str">
        <f>IF($K87="", "", SUMIF('Drinks List'!DX$11:DX$1010, $K87, 'Drinks List'!DW$11:DW$1010))</f>
        <v/>
      </c>
      <c r="AT87" s="21"/>
      <c r="AU87" s="59" t="str">
        <f>IF($K87="", "", SUMIF('Drinks List'!DZ$11:DZ$1010, $K87, 'Drinks List'!DY$11:DY$1010))</f>
        <v/>
      </c>
      <c r="AV87" s="21"/>
      <c r="AW87" s="59" t="str">
        <f>IF($K87="", "", SUMIF('Drinks List'!EB$11:EB$1010, $K87, 'Drinks List'!EA$11:EA$1010))</f>
        <v/>
      </c>
      <c r="AX87" s="21"/>
      <c r="AY87" s="59" t="str">
        <f>IF($K87="", "", SUMIF('Drinks List'!ED$11:ED$1010, $K87, 'Drinks List'!EC$11:EC$1010))</f>
        <v/>
      </c>
      <c r="AZ87" s="21"/>
      <c r="BA87" s="59" t="str">
        <f>IF($K87="", "", SUMIF('Drinks List'!EF$11:EF$1010, $K87, 'Drinks List'!EE$11:EE$1010))</f>
        <v/>
      </c>
      <c r="BB87" s="21"/>
      <c r="BC87" s="59" t="str">
        <f>IF($K87="", "", SUMIF('Drinks List'!EH$11:EH$1010, $K87, 'Drinks List'!EG$11:EG$1010))</f>
        <v/>
      </c>
      <c r="BD87" s="21"/>
      <c r="BE87" s="59" t="str">
        <f>IF($K87="", "", SUMIF('Drinks List'!EJ$11:EJ$1010, $K87, 'Drinks List'!EI$11:EI$1010))</f>
        <v/>
      </c>
      <c r="BF87" s="21"/>
      <c r="BG87" s="59" t="str">
        <f>IF($K87="", "", SUMIF('Drinks List'!EL$11:EL$1010, $K87, 'Drinks List'!EK$11:EK$1010))</f>
        <v/>
      </c>
      <c r="BH87" s="21"/>
      <c r="BI87" s="59" t="str">
        <f>IF($K87="", "", SUMIF('Drinks List'!EN$11:EN$1010, $K87, 'Drinks List'!EM$11:EM$1010))</f>
        <v/>
      </c>
      <c r="BJ87" s="21"/>
      <c r="BK87" s="59" t="str">
        <f>IF($K87="", "", SUMIF('Drinks List'!EP$11:EP$1010, $K87, 'Drinks List'!EO$11:EO$1010))</f>
        <v/>
      </c>
      <c r="BL87" s="21"/>
      <c r="BM87" s="59" t="str">
        <f>IF($K87="", "", SUMIF('Drinks List'!ER$11:ER$1010, $K87, 'Drinks List'!EQ$11:EQ$1010))</f>
        <v/>
      </c>
      <c r="BN87" s="21"/>
      <c r="BO87" s="65" t="str">
        <f>IF($K87="", "", SUMIF('Drinks List'!ET$11:ET$1010, $K87, 'Drinks List'!ES$11:ES$1010))</f>
        <v/>
      </c>
      <c r="BQ87" s="120" t="str">
        <f t="shared" si="33"/>
        <v/>
      </c>
      <c r="BR87" s="62" t="str">
        <f t="shared" si="34"/>
        <v/>
      </c>
      <c r="BS87" s="76" t="str">
        <f>IF(BQ87="", "", COUNTIF(BQ$11:BQ$1010, "&gt;"&amp;BQ87)+1+COUNTIF(BQ$11:BQ87, BQ87)-1)</f>
        <v/>
      </c>
      <c r="BT87" s="76" t="str">
        <f>IF(BR87="", "", COUNTIF(BR$11:BR$1010, "&lt;"&amp;BR87)+1+COUNTIF(BR$11:BR87, BR87)-1)</f>
        <v/>
      </c>
      <c r="BV87" s="76" t="str">
        <f t="shared" si="35"/>
        <v/>
      </c>
      <c r="BW87" s="124" t="str">
        <f t="shared" si="36"/>
        <v/>
      </c>
      <c r="BX87" s="115" t="str">
        <f t="shared" si="37"/>
        <v/>
      </c>
      <c r="BY87" s="125" t="str">
        <f t="shared" si="38"/>
        <v/>
      </c>
      <c r="CA87" s="106" t="str">
        <f t="shared" si="39"/>
        <v/>
      </c>
      <c r="CB87" s="22" t="str">
        <f t="shared" si="40"/>
        <v/>
      </c>
      <c r="CD87" s="76" t="str">
        <f>IF($J87="", "", IF($BV87=0, "", COUNTIF($J$11:$J$1010, "&lt;"&amp;$J87)+1+COUNTIF($J$11:$J87, $J87)-1))</f>
        <v/>
      </c>
    </row>
    <row r="88" spans="1:82" x14ac:dyDescent="0.25">
      <c r="A88" s="31"/>
      <c r="B88" s="19" t="str">
        <f t="shared" si="21"/>
        <v/>
      </c>
      <c r="C88" s="20" t="str">
        <f t="shared" si="22"/>
        <v/>
      </c>
      <c r="D88" s="29" t="str">
        <f t="shared" si="23"/>
        <v/>
      </c>
      <c r="E88" s="22" t="str">
        <f t="shared" si="24"/>
        <v/>
      </c>
      <c r="F88" s="31"/>
      <c r="G88" s="301"/>
      <c r="H88" s="302"/>
      <c r="I88" s="303"/>
      <c r="J88" s="304"/>
      <c r="K88" s="283"/>
      <c r="L88" s="305"/>
      <c r="M88" s="285"/>
      <c r="N88" s="287"/>
      <c r="O88" s="31"/>
      <c r="P88" s="19" t="str">
        <f t="shared" si="25"/>
        <v/>
      </c>
      <c r="Q88" s="20" t="str">
        <f t="shared" si="26"/>
        <v/>
      </c>
      <c r="R88" s="29" t="str">
        <f t="shared" si="27"/>
        <v/>
      </c>
      <c r="S88" s="22" t="str">
        <f t="shared" si="28"/>
        <v/>
      </c>
      <c r="T88" s="31"/>
      <c r="U88" s="69" t="str">
        <f t="shared" si="29"/>
        <v/>
      </c>
      <c r="V88" s="31"/>
      <c r="X88" s="76" t="str">
        <f t="shared" si="30"/>
        <v/>
      </c>
      <c r="Z88" s="76" t="str">
        <f t="shared" si="31"/>
        <v/>
      </c>
      <c r="AA88" s="76" t="str">
        <f t="shared" si="32"/>
        <v/>
      </c>
      <c r="AC88" s="19" t="str">
        <f>IF($K88="", "", SUMIF('Drinks List'!DH$11:DH$1010, $K88, 'Drinks List'!DG$11:DG$1010))</f>
        <v/>
      </c>
      <c r="AD88" s="21"/>
      <c r="AE88" s="59" t="str">
        <f>IF($K88="", "", SUMIF('Drinks List'!DJ$11:DJ$1010, $K88, 'Drinks List'!DI$11:DI$1010))</f>
        <v/>
      </c>
      <c r="AF88" s="21"/>
      <c r="AG88" s="59" t="str">
        <f>IF($K88="", "", SUMIF('Drinks List'!DL$11:DL$1010, $K88, 'Drinks List'!DK$11:DK$1010))</f>
        <v/>
      </c>
      <c r="AH88" s="21"/>
      <c r="AI88" s="59" t="str">
        <f>IF($K88="", "", SUMIF('Drinks List'!DN$11:DN$1010, $K88, 'Drinks List'!DM$11:DM$1010))</f>
        <v/>
      </c>
      <c r="AJ88" s="21"/>
      <c r="AK88" s="59" t="str">
        <f>IF($K88="", "", SUMIF('Drinks List'!DP$11:DP$1010, $K88, 'Drinks List'!DO$11:DO$1010))</f>
        <v/>
      </c>
      <c r="AL88" s="21"/>
      <c r="AM88" s="59" t="str">
        <f>IF($K88="", "", SUMIF('Drinks List'!DR$11:DR$1010, $K88, 'Drinks List'!DQ$11:DQ$1010))</f>
        <v/>
      </c>
      <c r="AN88" s="21"/>
      <c r="AO88" s="59" t="str">
        <f>IF($K88="", "", SUMIF('Drinks List'!DT$11:DT$1010, $K88, 'Drinks List'!DS$11:DS$1010))</f>
        <v/>
      </c>
      <c r="AP88" s="21"/>
      <c r="AQ88" s="59" t="str">
        <f>IF($K88="", "", SUMIF('Drinks List'!DV$11:DV$1010, $K88, 'Drinks List'!DU$11:DU$1010))</f>
        <v/>
      </c>
      <c r="AR88" s="21"/>
      <c r="AS88" s="59" t="str">
        <f>IF($K88="", "", SUMIF('Drinks List'!DX$11:DX$1010, $K88, 'Drinks List'!DW$11:DW$1010))</f>
        <v/>
      </c>
      <c r="AT88" s="21"/>
      <c r="AU88" s="59" t="str">
        <f>IF($K88="", "", SUMIF('Drinks List'!DZ$11:DZ$1010, $K88, 'Drinks List'!DY$11:DY$1010))</f>
        <v/>
      </c>
      <c r="AV88" s="21"/>
      <c r="AW88" s="59" t="str">
        <f>IF($K88="", "", SUMIF('Drinks List'!EB$11:EB$1010, $K88, 'Drinks List'!EA$11:EA$1010))</f>
        <v/>
      </c>
      <c r="AX88" s="21"/>
      <c r="AY88" s="59" t="str">
        <f>IF($K88="", "", SUMIF('Drinks List'!ED$11:ED$1010, $K88, 'Drinks List'!EC$11:EC$1010))</f>
        <v/>
      </c>
      <c r="AZ88" s="21"/>
      <c r="BA88" s="59" t="str">
        <f>IF($K88="", "", SUMIF('Drinks List'!EF$11:EF$1010, $K88, 'Drinks List'!EE$11:EE$1010))</f>
        <v/>
      </c>
      <c r="BB88" s="21"/>
      <c r="BC88" s="59" t="str">
        <f>IF($K88="", "", SUMIF('Drinks List'!EH$11:EH$1010, $K88, 'Drinks List'!EG$11:EG$1010))</f>
        <v/>
      </c>
      <c r="BD88" s="21"/>
      <c r="BE88" s="59" t="str">
        <f>IF($K88="", "", SUMIF('Drinks List'!EJ$11:EJ$1010, $K88, 'Drinks List'!EI$11:EI$1010))</f>
        <v/>
      </c>
      <c r="BF88" s="21"/>
      <c r="BG88" s="59" t="str">
        <f>IF($K88="", "", SUMIF('Drinks List'!EL$11:EL$1010, $K88, 'Drinks List'!EK$11:EK$1010))</f>
        <v/>
      </c>
      <c r="BH88" s="21"/>
      <c r="BI88" s="59" t="str">
        <f>IF($K88="", "", SUMIF('Drinks List'!EN$11:EN$1010, $K88, 'Drinks List'!EM$11:EM$1010))</f>
        <v/>
      </c>
      <c r="BJ88" s="21"/>
      <c r="BK88" s="59" t="str">
        <f>IF($K88="", "", SUMIF('Drinks List'!EP$11:EP$1010, $K88, 'Drinks List'!EO$11:EO$1010))</f>
        <v/>
      </c>
      <c r="BL88" s="21"/>
      <c r="BM88" s="59" t="str">
        <f>IF($K88="", "", SUMIF('Drinks List'!ER$11:ER$1010, $K88, 'Drinks List'!EQ$11:EQ$1010))</f>
        <v/>
      </c>
      <c r="BN88" s="21"/>
      <c r="BO88" s="65" t="str">
        <f>IF($K88="", "", SUMIF('Drinks List'!ET$11:ET$1010, $K88, 'Drinks List'!ES$11:ES$1010))</f>
        <v/>
      </c>
      <c r="BQ88" s="120" t="str">
        <f t="shared" si="33"/>
        <v/>
      </c>
      <c r="BR88" s="62" t="str">
        <f t="shared" si="34"/>
        <v/>
      </c>
      <c r="BS88" s="76" t="str">
        <f>IF(BQ88="", "", COUNTIF(BQ$11:BQ$1010, "&gt;"&amp;BQ88)+1+COUNTIF(BQ$11:BQ88, BQ88)-1)</f>
        <v/>
      </c>
      <c r="BT88" s="76" t="str">
        <f>IF(BR88="", "", COUNTIF(BR$11:BR$1010, "&lt;"&amp;BR88)+1+COUNTIF(BR$11:BR88, BR88)-1)</f>
        <v/>
      </c>
      <c r="BV88" s="76" t="str">
        <f t="shared" si="35"/>
        <v/>
      </c>
      <c r="BW88" s="124" t="str">
        <f t="shared" si="36"/>
        <v/>
      </c>
      <c r="BX88" s="115" t="str">
        <f t="shared" si="37"/>
        <v/>
      </c>
      <c r="BY88" s="125" t="str">
        <f t="shared" si="38"/>
        <v/>
      </c>
      <c r="CA88" s="106" t="str">
        <f t="shared" si="39"/>
        <v/>
      </c>
      <c r="CB88" s="22" t="str">
        <f t="shared" si="40"/>
        <v/>
      </c>
      <c r="CD88" s="76" t="str">
        <f>IF($J88="", "", IF($BV88=0, "", COUNTIF($J$11:$J$1010, "&lt;"&amp;$J88)+1+COUNTIF($J$11:$J88, $J88)-1))</f>
        <v/>
      </c>
    </row>
    <row r="89" spans="1:82" x14ac:dyDescent="0.25">
      <c r="A89" s="31"/>
      <c r="B89" s="19" t="str">
        <f t="shared" si="21"/>
        <v/>
      </c>
      <c r="C89" s="20" t="str">
        <f t="shared" si="22"/>
        <v/>
      </c>
      <c r="D89" s="29" t="str">
        <f t="shared" si="23"/>
        <v/>
      </c>
      <c r="E89" s="22" t="str">
        <f t="shared" si="24"/>
        <v/>
      </c>
      <c r="F89" s="31"/>
      <c r="G89" s="301"/>
      <c r="H89" s="302"/>
      <c r="I89" s="303"/>
      <c r="J89" s="304"/>
      <c r="K89" s="283"/>
      <c r="L89" s="305"/>
      <c r="M89" s="285"/>
      <c r="N89" s="287"/>
      <c r="O89" s="31"/>
      <c r="P89" s="19" t="str">
        <f t="shared" si="25"/>
        <v/>
      </c>
      <c r="Q89" s="20" t="str">
        <f t="shared" si="26"/>
        <v/>
      </c>
      <c r="R89" s="29" t="str">
        <f t="shared" si="27"/>
        <v/>
      </c>
      <c r="S89" s="22" t="str">
        <f t="shared" si="28"/>
        <v/>
      </c>
      <c r="T89" s="31"/>
      <c r="U89" s="69" t="str">
        <f t="shared" si="29"/>
        <v/>
      </c>
      <c r="V89" s="31"/>
      <c r="X89" s="76" t="str">
        <f t="shared" si="30"/>
        <v/>
      </c>
      <c r="Z89" s="76" t="str">
        <f t="shared" si="31"/>
        <v/>
      </c>
      <c r="AA89" s="76" t="str">
        <f t="shared" si="32"/>
        <v/>
      </c>
      <c r="AC89" s="19" t="str">
        <f>IF($K89="", "", SUMIF('Drinks List'!DH$11:DH$1010, $K89, 'Drinks List'!DG$11:DG$1010))</f>
        <v/>
      </c>
      <c r="AD89" s="21"/>
      <c r="AE89" s="59" t="str">
        <f>IF($K89="", "", SUMIF('Drinks List'!DJ$11:DJ$1010, $K89, 'Drinks List'!DI$11:DI$1010))</f>
        <v/>
      </c>
      <c r="AF89" s="21"/>
      <c r="AG89" s="59" t="str">
        <f>IF($K89="", "", SUMIF('Drinks List'!DL$11:DL$1010, $K89, 'Drinks List'!DK$11:DK$1010))</f>
        <v/>
      </c>
      <c r="AH89" s="21"/>
      <c r="AI89" s="59" t="str">
        <f>IF($K89="", "", SUMIF('Drinks List'!DN$11:DN$1010, $K89, 'Drinks List'!DM$11:DM$1010))</f>
        <v/>
      </c>
      <c r="AJ89" s="21"/>
      <c r="AK89" s="59" t="str">
        <f>IF($K89="", "", SUMIF('Drinks List'!DP$11:DP$1010, $K89, 'Drinks List'!DO$11:DO$1010))</f>
        <v/>
      </c>
      <c r="AL89" s="21"/>
      <c r="AM89" s="59" t="str">
        <f>IF($K89="", "", SUMIF('Drinks List'!DR$11:DR$1010, $K89, 'Drinks List'!DQ$11:DQ$1010))</f>
        <v/>
      </c>
      <c r="AN89" s="21"/>
      <c r="AO89" s="59" t="str">
        <f>IF($K89="", "", SUMIF('Drinks List'!DT$11:DT$1010, $K89, 'Drinks List'!DS$11:DS$1010))</f>
        <v/>
      </c>
      <c r="AP89" s="21"/>
      <c r="AQ89" s="59" t="str">
        <f>IF($K89="", "", SUMIF('Drinks List'!DV$11:DV$1010, $K89, 'Drinks List'!DU$11:DU$1010))</f>
        <v/>
      </c>
      <c r="AR89" s="21"/>
      <c r="AS89" s="59" t="str">
        <f>IF($K89="", "", SUMIF('Drinks List'!DX$11:DX$1010, $K89, 'Drinks List'!DW$11:DW$1010))</f>
        <v/>
      </c>
      <c r="AT89" s="21"/>
      <c r="AU89" s="59" t="str">
        <f>IF($K89="", "", SUMIF('Drinks List'!DZ$11:DZ$1010, $K89, 'Drinks List'!DY$11:DY$1010))</f>
        <v/>
      </c>
      <c r="AV89" s="21"/>
      <c r="AW89" s="59" t="str">
        <f>IF($K89="", "", SUMIF('Drinks List'!EB$11:EB$1010, $K89, 'Drinks List'!EA$11:EA$1010))</f>
        <v/>
      </c>
      <c r="AX89" s="21"/>
      <c r="AY89" s="59" t="str">
        <f>IF($K89="", "", SUMIF('Drinks List'!ED$11:ED$1010, $K89, 'Drinks List'!EC$11:EC$1010))</f>
        <v/>
      </c>
      <c r="AZ89" s="21"/>
      <c r="BA89" s="59" t="str">
        <f>IF($K89="", "", SUMIF('Drinks List'!EF$11:EF$1010, $K89, 'Drinks List'!EE$11:EE$1010))</f>
        <v/>
      </c>
      <c r="BB89" s="21"/>
      <c r="BC89" s="59" t="str">
        <f>IF($K89="", "", SUMIF('Drinks List'!EH$11:EH$1010, $K89, 'Drinks List'!EG$11:EG$1010))</f>
        <v/>
      </c>
      <c r="BD89" s="21"/>
      <c r="BE89" s="59" t="str">
        <f>IF($K89="", "", SUMIF('Drinks List'!EJ$11:EJ$1010, $K89, 'Drinks List'!EI$11:EI$1010))</f>
        <v/>
      </c>
      <c r="BF89" s="21"/>
      <c r="BG89" s="59" t="str">
        <f>IF($K89="", "", SUMIF('Drinks List'!EL$11:EL$1010, $K89, 'Drinks List'!EK$11:EK$1010))</f>
        <v/>
      </c>
      <c r="BH89" s="21"/>
      <c r="BI89" s="59" t="str">
        <f>IF($K89="", "", SUMIF('Drinks List'!EN$11:EN$1010, $K89, 'Drinks List'!EM$11:EM$1010))</f>
        <v/>
      </c>
      <c r="BJ89" s="21"/>
      <c r="BK89" s="59" t="str">
        <f>IF($K89="", "", SUMIF('Drinks List'!EP$11:EP$1010, $K89, 'Drinks List'!EO$11:EO$1010))</f>
        <v/>
      </c>
      <c r="BL89" s="21"/>
      <c r="BM89" s="59" t="str">
        <f>IF($K89="", "", SUMIF('Drinks List'!ER$11:ER$1010, $K89, 'Drinks List'!EQ$11:EQ$1010))</f>
        <v/>
      </c>
      <c r="BN89" s="21"/>
      <c r="BO89" s="65" t="str">
        <f>IF($K89="", "", SUMIF('Drinks List'!ET$11:ET$1010, $K89, 'Drinks List'!ES$11:ES$1010))</f>
        <v/>
      </c>
      <c r="BQ89" s="120" t="str">
        <f t="shared" si="33"/>
        <v/>
      </c>
      <c r="BR89" s="62" t="str">
        <f t="shared" si="34"/>
        <v/>
      </c>
      <c r="BS89" s="76" t="str">
        <f>IF(BQ89="", "", COUNTIF(BQ$11:BQ$1010, "&gt;"&amp;BQ89)+1+COUNTIF(BQ$11:BQ89, BQ89)-1)</f>
        <v/>
      </c>
      <c r="BT89" s="76" t="str">
        <f>IF(BR89="", "", COUNTIF(BR$11:BR$1010, "&lt;"&amp;BR89)+1+COUNTIF(BR$11:BR89, BR89)-1)</f>
        <v/>
      </c>
      <c r="BV89" s="76" t="str">
        <f t="shared" si="35"/>
        <v/>
      </c>
      <c r="BW89" s="124" t="str">
        <f t="shared" si="36"/>
        <v/>
      </c>
      <c r="BX89" s="115" t="str">
        <f t="shared" si="37"/>
        <v/>
      </c>
      <c r="BY89" s="125" t="str">
        <f t="shared" si="38"/>
        <v/>
      </c>
      <c r="CA89" s="106" t="str">
        <f t="shared" si="39"/>
        <v/>
      </c>
      <c r="CB89" s="22" t="str">
        <f t="shared" si="40"/>
        <v/>
      </c>
      <c r="CD89" s="76" t="str">
        <f>IF($J89="", "", IF($BV89=0, "", COUNTIF($J$11:$J$1010, "&lt;"&amp;$J89)+1+COUNTIF($J$11:$J89, $J89)-1))</f>
        <v/>
      </c>
    </row>
    <row r="90" spans="1:82" x14ac:dyDescent="0.25">
      <c r="A90" s="31"/>
      <c r="B90" s="19" t="str">
        <f t="shared" si="21"/>
        <v/>
      </c>
      <c r="C90" s="20" t="str">
        <f t="shared" si="22"/>
        <v/>
      </c>
      <c r="D90" s="29" t="str">
        <f t="shared" si="23"/>
        <v/>
      </c>
      <c r="E90" s="22" t="str">
        <f t="shared" si="24"/>
        <v/>
      </c>
      <c r="F90" s="31"/>
      <c r="G90" s="301"/>
      <c r="H90" s="302"/>
      <c r="I90" s="303"/>
      <c r="J90" s="304"/>
      <c r="K90" s="283"/>
      <c r="L90" s="305"/>
      <c r="M90" s="285"/>
      <c r="N90" s="287"/>
      <c r="O90" s="31"/>
      <c r="P90" s="19" t="str">
        <f t="shared" si="25"/>
        <v/>
      </c>
      <c r="Q90" s="20" t="str">
        <f t="shared" si="26"/>
        <v/>
      </c>
      <c r="R90" s="29" t="str">
        <f t="shared" si="27"/>
        <v/>
      </c>
      <c r="S90" s="22" t="str">
        <f t="shared" si="28"/>
        <v/>
      </c>
      <c r="T90" s="31"/>
      <c r="U90" s="69" t="str">
        <f t="shared" si="29"/>
        <v/>
      </c>
      <c r="V90" s="31"/>
      <c r="X90" s="76" t="str">
        <f t="shared" si="30"/>
        <v/>
      </c>
      <c r="Z90" s="76" t="str">
        <f t="shared" si="31"/>
        <v/>
      </c>
      <c r="AA90" s="76" t="str">
        <f t="shared" si="32"/>
        <v/>
      </c>
      <c r="AC90" s="19" t="str">
        <f>IF($K90="", "", SUMIF('Drinks List'!DH$11:DH$1010, $K90, 'Drinks List'!DG$11:DG$1010))</f>
        <v/>
      </c>
      <c r="AD90" s="21"/>
      <c r="AE90" s="59" t="str">
        <f>IF($K90="", "", SUMIF('Drinks List'!DJ$11:DJ$1010, $K90, 'Drinks List'!DI$11:DI$1010))</f>
        <v/>
      </c>
      <c r="AF90" s="21"/>
      <c r="AG90" s="59" t="str">
        <f>IF($K90="", "", SUMIF('Drinks List'!DL$11:DL$1010, $K90, 'Drinks List'!DK$11:DK$1010))</f>
        <v/>
      </c>
      <c r="AH90" s="21"/>
      <c r="AI90" s="59" t="str">
        <f>IF($K90="", "", SUMIF('Drinks List'!DN$11:DN$1010, $K90, 'Drinks List'!DM$11:DM$1010))</f>
        <v/>
      </c>
      <c r="AJ90" s="21"/>
      <c r="AK90" s="59" t="str">
        <f>IF($K90="", "", SUMIF('Drinks List'!DP$11:DP$1010, $K90, 'Drinks List'!DO$11:DO$1010))</f>
        <v/>
      </c>
      <c r="AL90" s="21"/>
      <c r="AM90" s="59" t="str">
        <f>IF($K90="", "", SUMIF('Drinks List'!DR$11:DR$1010, $K90, 'Drinks List'!DQ$11:DQ$1010))</f>
        <v/>
      </c>
      <c r="AN90" s="21"/>
      <c r="AO90" s="59" t="str">
        <f>IF($K90="", "", SUMIF('Drinks List'!DT$11:DT$1010, $K90, 'Drinks List'!DS$11:DS$1010))</f>
        <v/>
      </c>
      <c r="AP90" s="21"/>
      <c r="AQ90" s="59" t="str">
        <f>IF($K90="", "", SUMIF('Drinks List'!DV$11:DV$1010, $K90, 'Drinks List'!DU$11:DU$1010))</f>
        <v/>
      </c>
      <c r="AR90" s="21"/>
      <c r="AS90" s="59" t="str">
        <f>IF($K90="", "", SUMIF('Drinks List'!DX$11:DX$1010, $K90, 'Drinks List'!DW$11:DW$1010))</f>
        <v/>
      </c>
      <c r="AT90" s="21"/>
      <c r="AU90" s="59" t="str">
        <f>IF($K90="", "", SUMIF('Drinks List'!DZ$11:DZ$1010, $K90, 'Drinks List'!DY$11:DY$1010))</f>
        <v/>
      </c>
      <c r="AV90" s="21"/>
      <c r="AW90" s="59" t="str">
        <f>IF($K90="", "", SUMIF('Drinks List'!EB$11:EB$1010, $K90, 'Drinks List'!EA$11:EA$1010))</f>
        <v/>
      </c>
      <c r="AX90" s="21"/>
      <c r="AY90" s="59" t="str">
        <f>IF($K90="", "", SUMIF('Drinks List'!ED$11:ED$1010, $K90, 'Drinks List'!EC$11:EC$1010))</f>
        <v/>
      </c>
      <c r="AZ90" s="21"/>
      <c r="BA90" s="59" t="str">
        <f>IF($K90="", "", SUMIF('Drinks List'!EF$11:EF$1010, $K90, 'Drinks List'!EE$11:EE$1010))</f>
        <v/>
      </c>
      <c r="BB90" s="21"/>
      <c r="BC90" s="59" t="str">
        <f>IF($K90="", "", SUMIF('Drinks List'!EH$11:EH$1010, $K90, 'Drinks List'!EG$11:EG$1010))</f>
        <v/>
      </c>
      <c r="BD90" s="21"/>
      <c r="BE90" s="59" t="str">
        <f>IF($K90="", "", SUMIF('Drinks List'!EJ$11:EJ$1010, $K90, 'Drinks List'!EI$11:EI$1010))</f>
        <v/>
      </c>
      <c r="BF90" s="21"/>
      <c r="BG90" s="59" t="str">
        <f>IF($K90="", "", SUMIF('Drinks List'!EL$11:EL$1010, $K90, 'Drinks List'!EK$11:EK$1010))</f>
        <v/>
      </c>
      <c r="BH90" s="21"/>
      <c r="BI90" s="59" t="str">
        <f>IF($K90="", "", SUMIF('Drinks List'!EN$11:EN$1010, $K90, 'Drinks List'!EM$11:EM$1010))</f>
        <v/>
      </c>
      <c r="BJ90" s="21"/>
      <c r="BK90" s="59" t="str">
        <f>IF($K90="", "", SUMIF('Drinks List'!EP$11:EP$1010, $K90, 'Drinks List'!EO$11:EO$1010))</f>
        <v/>
      </c>
      <c r="BL90" s="21"/>
      <c r="BM90" s="59" t="str">
        <f>IF($K90="", "", SUMIF('Drinks List'!ER$11:ER$1010, $K90, 'Drinks List'!EQ$11:EQ$1010))</f>
        <v/>
      </c>
      <c r="BN90" s="21"/>
      <c r="BO90" s="65" t="str">
        <f>IF($K90="", "", SUMIF('Drinks List'!ET$11:ET$1010, $K90, 'Drinks List'!ES$11:ES$1010))</f>
        <v/>
      </c>
      <c r="BQ90" s="120" t="str">
        <f t="shared" si="33"/>
        <v/>
      </c>
      <c r="BR90" s="62" t="str">
        <f t="shared" si="34"/>
        <v/>
      </c>
      <c r="BS90" s="76" t="str">
        <f>IF(BQ90="", "", COUNTIF(BQ$11:BQ$1010, "&gt;"&amp;BQ90)+1+COUNTIF(BQ$11:BQ90, BQ90)-1)</f>
        <v/>
      </c>
      <c r="BT90" s="76" t="str">
        <f>IF(BR90="", "", COUNTIF(BR$11:BR$1010, "&lt;"&amp;BR90)+1+COUNTIF(BR$11:BR90, BR90)-1)</f>
        <v/>
      </c>
      <c r="BV90" s="76" t="str">
        <f t="shared" si="35"/>
        <v/>
      </c>
      <c r="BW90" s="124" t="str">
        <f t="shared" si="36"/>
        <v/>
      </c>
      <c r="BX90" s="115" t="str">
        <f t="shared" si="37"/>
        <v/>
      </c>
      <c r="BY90" s="125" t="str">
        <f t="shared" si="38"/>
        <v/>
      </c>
      <c r="CA90" s="106" t="str">
        <f t="shared" si="39"/>
        <v/>
      </c>
      <c r="CB90" s="22" t="str">
        <f t="shared" si="40"/>
        <v/>
      </c>
      <c r="CD90" s="76" t="str">
        <f>IF($J90="", "", IF($BV90=0, "", COUNTIF($J$11:$J$1010, "&lt;"&amp;$J90)+1+COUNTIF($J$11:$J90, $J90)-1))</f>
        <v/>
      </c>
    </row>
    <row r="91" spans="1:82" x14ac:dyDescent="0.25">
      <c r="A91" s="31"/>
      <c r="B91" s="19" t="str">
        <f t="shared" si="21"/>
        <v/>
      </c>
      <c r="C91" s="20" t="str">
        <f t="shared" si="22"/>
        <v/>
      </c>
      <c r="D91" s="29" t="str">
        <f t="shared" si="23"/>
        <v/>
      </c>
      <c r="E91" s="22" t="str">
        <f t="shared" si="24"/>
        <v/>
      </c>
      <c r="F91" s="31"/>
      <c r="G91" s="301"/>
      <c r="H91" s="302"/>
      <c r="I91" s="303"/>
      <c r="J91" s="304"/>
      <c r="K91" s="283"/>
      <c r="L91" s="305"/>
      <c r="M91" s="285"/>
      <c r="N91" s="287"/>
      <c r="O91" s="31"/>
      <c r="P91" s="19" t="str">
        <f t="shared" si="25"/>
        <v/>
      </c>
      <c r="Q91" s="20" t="str">
        <f t="shared" si="26"/>
        <v/>
      </c>
      <c r="R91" s="29" t="str">
        <f t="shared" si="27"/>
        <v/>
      </c>
      <c r="S91" s="22" t="str">
        <f t="shared" si="28"/>
        <v/>
      </c>
      <c r="T91" s="31"/>
      <c r="U91" s="69" t="str">
        <f t="shared" si="29"/>
        <v/>
      </c>
      <c r="V91" s="31"/>
      <c r="X91" s="76" t="str">
        <f t="shared" si="30"/>
        <v/>
      </c>
      <c r="Z91" s="76" t="str">
        <f t="shared" si="31"/>
        <v/>
      </c>
      <c r="AA91" s="76" t="str">
        <f t="shared" si="32"/>
        <v/>
      </c>
      <c r="AC91" s="19" t="str">
        <f>IF($K91="", "", SUMIF('Drinks List'!DH$11:DH$1010, $K91, 'Drinks List'!DG$11:DG$1010))</f>
        <v/>
      </c>
      <c r="AD91" s="21"/>
      <c r="AE91" s="59" t="str">
        <f>IF($K91="", "", SUMIF('Drinks List'!DJ$11:DJ$1010, $K91, 'Drinks List'!DI$11:DI$1010))</f>
        <v/>
      </c>
      <c r="AF91" s="21"/>
      <c r="AG91" s="59" t="str">
        <f>IF($K91="", "", SUMIF('Drinks List'!DL$11:DL$1010, $K91, 'Drinks List'!DK$11:DK$1010))</f>
        <v/>
      </c>
      <c r="AH91" s="21"/>
      <c r="AI91" s="59" t="str">
        <f>IF($K91="", "", SUMIF('Drinks List'!DN$11:DN$1010, $K91, 'Drinks List'!DM$11:DM$1010))</f>
        <v/>
      </c>
      <c r="AJ91" s="21"/>
      <c r="AK91" s="59" t="str">
        <f>IF($K91="", "", SUMIF('Drinks List'!DP$11:DP$1010, $K91, 'Drinks List'!DO$11:DO$1010))</f>
        <v/>
      </c>
      <c r="AL91" s="21"/>
      <c r="AM91" s="59" t="str">
        <f>IF($K91="", "", SUMIF('Drinks List'!DR$11:DR$1010, $K91, 'Drinks List'!DQ$11:DQ$1010))</f>
        <v/>
      </c>
      <c r="AN91" s="21"/>
      <c r="AO91" s="59" t="str">
        <f>IF($K91="", "", SUMIF('Drinks List'!DT$11:DT$1010, $K91, 'Drinks List'!DS$11:DS$1010))</f>
        <v/>
      </c>
      <c r="AP91" s="21"/>
      <c r="AQ91" s="59" t="str">
        <f>IF($K91="", "", SUMIF('Drinks List'!DV$11:DV$1010, $K91, 'Drinks List'!DU$11:DU$1010))</f>
        <v/>
      </c>
      <c r="AR91" s="21"/>
      <c r="AS91" s="59" t="str">
        <f>IF($K91="", "", SUMIF('Drinks List'!DX$11:DX$1010, $K91, 'Drinks List'!DW$11:DW$1010))</f>
        <v/>
      </c>
      <c r="AT91" s="21"/>
      <c r="AU91" s="59" t="str">
        <f>IF($K91="", "", SUMIF('Drinks List'!DZ$11:DZ$1010, $K91, 'Drinks List'!DY$11:DY$1010))</f>
        <v/>
      </c>
      <c r="AV91" s="21"/>
      <c r="AW91" s="59" t="str">
        <f>IF($K91="", "", SUMIF('Drinks List'!EB$11:EB$1010, $K91, 'Drinks List'!EA$11:EA$1010))</f>
        <v/>
      </c>
      <c r="AX91" s="21"/>
      <c r="AY91" s="59" t="str">
        <f>IF($K91="", "", SUMIF('Drinks List'!ED$11:ED$1010, $K91, 'Drinks List'!EC$11:EC$1010))</f>
        <v/>
      </c>
      <c r="AZ91" s="21"/>
      <c r="BA91" s="59" t="str">
        <f>IF($K91="", "", SUMIF('Drinks List'!EF$11:EF$1010, $K91, 'Drinks List'!EE$11:EE$1010))</f>
        <v/>
      </c>
      <c r="BB91" s="21"/>
      <c r="BC91" s="59" t="str">
        <f>IF($K91="", "", SUMIF('Drinks List'!EH$11:EH$1010, $K91, 'Drinks List'!EG$11:EG$1010))</f>
        <v/>
      </c>
      <c r="BD91" s="21"/>
      <c r="BE91" s="59" t="str">
        <f>IF($K91="", "", SUMIF('Drinks List'!EJ$11:EJ$1010, $K91, 'Drinks List'!EI$11:EI$1010))</f>
        <v/>
      </c>
      <c r="BF91" s="21"/>
      <c r="BG91" s="59" t="str">
        <f>IF($K91="", "", SUMIF('Drinks List'!EL$11:EL$1010, $K91, 'Drinks List'!EK$11:EK$1010))</f>
        <v/>
      </c>
      <c r="BH91" s="21"/>
      <c r="BI91" s="59" t="str">
        <f>IF($K91="", "", SUMIF('Drinks List'!EN$11:EN$1010, $K91, 'Drinks List'!EM$11:EM$1010))</f>
        <v/>
      </c>
      <c r="BJ91" s="21"/>
      <c r="BK91" s="59" t="str">
        <f>IF($K91="", "", SUMIF('Drinks List'!EP$11:EP$1010, $K91, 'Drinks List'!EO$11:EO$1010))</f>
        <v/>
      </c>
      <c r="BL91" s="21"/>
      <c r="BM91" s="59" t="str">
        <f>IF($K91="", "", SUMIF('Drinks List'!ER$11:ER$1010, $K91, 'Drinks List'!EQ$11:EQ$1010))</f>
        <v/>
      </c>
      <c r="BN91" s="21"/>
      <c r="BO91" s="65" t="str">
        <f>IF($K91="", "", SUMIF('Drinks List'!ET$11:ET$1010, $K91, 'Drinks List'!ES$11:ES$1010))</f>
        <v/>
      </c>
      <c r="BQ91" s="120" t="str">
        <f t="shared" si="33"/>
        <v/>
      </c>
      <c r="BR91" s="62" t="str">
        <f t="shared" si="34"/>
        <v/>
      </c>
      <c r="BS91" s="76" t="str">
        <f>IF(BQ91="", "", COUNTIF(BQ$11:BQ$1010, "&gt;"&amp;BQ91)+1+COUNTIF(BQ$11:BQ91, BQ91)-1)</f>
        <v/>
      </c>
      <c r="BT91" s="76" t="str">
        <f>IF(BR91="", "", COUNTIF(BR$11:BR$1010, "&lt;"&amp;BR91)+1+COUNTIF(BR$11:BR91, BR91)-1)</f>
        <v/>
      </c>
      <c r="BV91" s="76" t="str">
        <f t="shared" si="35"/>
        <v/>
      </c>
      <c r="BW91" s="124" t="str">
        <f t="shared" si="36"/>
        <v/>
      </c>
      <c r="BX91" s="115" t="str">
        <f t="shared" si="37"/>
        <v/>
      </c>
      <c r="BY91" s="125" t="str">
        <f t="shared" si="38"/>
        <v/>
      </c>
      <c r="CA91" s="106" t="str">
        <f t="shared" si="39"/>
        <v/>
      </c>
      <c r="CB91" s="22" t="str">
        <f t="shared" si="40"/>
        <v/>
      </c>
      <c r="CD91" s="76" t="str">
        <f>IF($J91="", "", IF($BV91=0, "", COUNTIF($J$11:$J$1010, "&lt;"&amp;$J91)+1+COUNTIF($J$11:$J91, $J91)-1))</f>
        <v/>
      </c>
    </row>
    <row r="92" spans="1:82" x14ac:dyDescent="0.25">
      <c r="A92" s="31"/>
      <c r="B92" s="19" t="str">
        <f t="shared" si="21"/>
        <v/>
      </c>
      <c r="C92" s="20" t="str">
        <f t="shared" si="22"/>
        <v/>
      </c>
      <c r="D92" s="29" t="str">
        <f t="shared" si="23"/>
        <v/>
      </c>
      <c r="E92" s="22" t="str">
        <f t="shared" si="24"/>
        <v/>
      </c>
      <c r="F92" s="31"/>
      <c r="G92" s="301"/>
      <c r="H92" s="302"/>
      <c r="I92" s="303"/>
      <c r="J92" s="304"/>
      <c r="K92" s="283"/>
      <c r="L92" s="305"/>
      <c r="M92" s="285"/>
      <c r="N92" s="287"/>
      <c r="O92" s="31"/>
      <c r="P92" s="19" t="str">
        <f t="shared" si="25"/>
        <v/>
      </c>
      <c r="Q92" s="20" t="str">
        <f t="shared" si="26"/>
        <v/>
      </c>
      <c r="R92" s="29" t="str">
        <f t="shared" si="27"/>
        <v/>
      </c>
      <c r="S92" s="22" t="str">
        <f t="shared" si="28"/>
        <v/>
      </c>
      <c r="T92" s="31"/>
      <c r="U92" s="69" t="str">
        <f t="shared" si="29"/>
        <v/>
      </c>
      <c r="V92" s="31"/>
      <c r="X92" s="76" t="str">
        <f t="shared" si="30"/>
        <v/>
      </c>
      <c r="Z92" s="76" t="str">
        <f t="shared" si="31"/>
        <v/>
      </c>
      <c r="AA92" s="76" t="str">
        <f t="shared" si="32"/>
        <v/>
      </c>
      <c r="AC92" s="19" t="str">
        <f>IF($K92="", "", SUMIF('Drinks List'!DH$11:DH$1010, $K92, 'Drinks List'!DG$11:DG$1010))</f>
        <v/>
      </c>
      <c r="AD92" s="21"/>
      <c r="AE92" s="59" t="str">
        <f>IF($K92="", "", SUMIF('Drinks List'!DJ$11:DJ$1010, $K92, 'Drinks List'!DI$11:DI$1010))</f>
        <v/>
      </c>
      <c r="AF92" s="21"/>
      <c r="AG92" s="59" t="str">
        <f>IF($K92="", "", SUMIF('Drinks List'!DL$11:DL$1010, $K92, 'Drinks List'!DK$11:DK$1010))</f>
        <v/>
      </c>
      <c r="AH92" s="21"/>
      <c r="AI92" s="59" t="str">
        <f>IF($K92="", "", SUMIF('Drinks List'!DN$11:DN$1010, $K92, 'Drinks List'!DM$11:DM$1010))</f>
        <v/>
      </c>
      <c r="AJ92" s="21"/>
      <c r="AK92" s="59" t="str">
        <f>IF($K92="", "", SUMIF('Drinks List'!DP$11:DP$1010, $K92, 'Drinks List'!DO$11:DO$1010))</f>
        <v/>
      </c>
      <c r="AL92" s="21"/>
      <c r="AM92" s="59" t="str">
        <f>IF($K92="", "", SUMIF('Drinks List'!DR$11:DR$1010, $K92, 'Drinks List'!DQ$11:DQ$1010))</f>
        <v/>
      </c>
      <c r="AN92" s="21"/>
      <c r="AO92" s="59" t="str">
        <f>IF($K92="", "", SUMIF('Drinks List'!DT$11:DT$1010, $K92, 'Drinks List'!DS$11:DS$1010))</f>
        <v/>
      </c>
      <c r="AP92" s="21"/>
      <c r="AQ92" s="59" t="str">
        <f>IF($K92="", "", SUMIF('Drinks List'!DV$11:DV$1010, $K92, 'Drinks List'!DU$11:DU$1010))</f>
        <v/>
      </c>
      <c r="AR92" s="21"/>
      <c r="AS92" s="59" t="str">
        <f>IF($K92="", "", SUMIF('Drinks List'!DX$11:DX$1010, $K92, 'Drinks List'!DW$11:DW$1010))</f>
        <v/>
      </c>
      <c r="AT92" s="21"/>
      <c r="AU92" s="59" t="str">
        <f>IF($K92="", "", SUMIF('Drinks List'!DZ$11:DZ$1010, $K92, 'Drinks List'!DY$11:DY$1010))</f>
        <v/>
      </c>
      <c r="AV92" s="21"/>
      <c r="AW92" s="59" t="str">
        <f>IF($K92="", "", SUMIF('Drinks List'!EB$11:EB$1010, $K92, 'Drinks List'!EA$11:EA$1010))</f>
        <v/>
      </c>
      <c r="AX92" s="21"/>
      <c r="AY92" s="59" t="str">
        <f>IF($K92="", "", SUMIF('Drinks List'!ED$11:ED$1010, $K92, 'Drinks List'!EC$11:EC$1010))</f>
        <v/>
      </c>
      <c r="AZ92" s="21"/>
      <c r="BA92" s="59" t="str">
        <f>IF($K92="", "", SUMIF('Drinks List'!EF$11:EF$1010, $K92, 'Drinks List'!EE$11:EE$1010))</f>
        <v/>
      </c>
      <c r="BB92" s="21"/>
      <c r="BC92" s="59" t="str">
        <f>IF($K92="", "", SUMIF('Drinks List'!EH$11:EH$1010, $K92, 'Drinks List'!EG$11:EG$1010))</f>
        <v/>
      </c>
      <c r="BD92" s="21"/>
      <c r="BE92" s="59" t="str">
        <f>IF($K92="", "", SUMIF('Drinks List'!EJ$11:EJ$1010, $K92, 'Drinks List'!EI$11:EI$1010))</f>
        <v/>
      </c>
      <c r="BF92" s="21"/>
      <c r="BG92" s="59" t="str">
        <f>IF($K92="", "", SUMIF('Drinks List'!EL$11:EL$1010, $K92, 'Drinks List'!EK$11:EK$1010))</f>
        <v/>
      </c>
      <c r="BH92" s="21"/>
      <c r="BI92" s="59" t="str">
        <f>IF($K92="", "", SUMIF('Drinks List'!EN$11:EN$1010, $K92, 'Drinks List'!EM$11:EM$1010))</f>
        <v/>
      </c>
      <c r="BJ92" s="21"/>
      <c r="BK92" s="59" t="str">
        <f>IF($K92="", "", SUMIF('Drinks List'!EP$11:EP$1010, $K92, 'Drinks List'!EO$11:EO$1010))</f>
        <v/>
      </c>
      <c r="BL92" s="21"/>
      <c r="BM92" s="59" t="str">
        <f>IF($K92="", "", SUMIF('Drinks List'!ER$11:ER$1010, $K92, 'Drinks List'!EQ$11:EQ$1010))</f>
        <v/>
      </c>
      <c r="BN92" s="21"/>
      <c r="BO92" s="65" t="str">
        <f>IF($K92="", "", SUMIF('Drinks List'!ET$11:ET$1010, $K92, 'Drinks List'!ES$11:ES$1010))</f>
        <v/>
      </c>
      <c r="BQ92" s="120" t="str">
        <f t="shared" si="33"/>
        <v/>
      </c>
      <c r="BR92" s="62" t="str">
        <f t="shared" si="34"/>
        <v/>
      </c>
      <c r="BS92" s="76" t="str">
        <f>IF(BQ92="", "", COUNTIF(BQ$11:BQ$1010, "&gt;"&amp;BQ92)+1+COUNTIF(BQ$11:BQ92, BQ92)-1)</f>
        <v/>
      </c>
      <c r="BT92" s="76" t="str">
        <f>IF(BR92="", "", COUNTIF(BR$11:BR$1010, "&lt;"&amp;BR92)+1+COUNTIF(BR$11:BR92, BR92)-1)</f>
        <v/>
      </c>
      <c r="BV92" s="76" t="str">
        <f t="shared" si="35"/>
        <v/>
      </c>
      <c r="BW92" s="124" t="str">
        <f t="shared" si="36"/>
        <v/>
      </c>
      <c r="BX92" s="115" t="str">
        <f t="shared" si="37"/>
        <v/>
      </c>
      <c r="BY92" s="125" t="str">
        <f t="shared" si="38"/>
        <v/>
      </c>
      <c r="CA92" s="106" t="str">
        <f t="shared" si="39"/>
        <v/>
      </c>
      <c r="CB92" s="22" t="str">
        <f t="shared" si="40"/>
        <v/>
      </c>
      <c r="CD92" s="76" t="str">
        <f>IF($J92="", "", IF($BV92=0, "", COUNTIF($J$11:$J$1010, "&lt;"&amp;$J92)+1+COUNTIF($J$11:$J92, $J92)-1))</f>
        <v/>
      </c>
    </row>
    <row r="93" spans="1:82" x14ac:dyDescent="0.25">
      <c r="A93" s="31"/>
      <c r="B93" s="19" t="str">
        <f t="shared" si="21"/>
        <v/>
      </c>
      <c r="C93" s="20" t="str">
        <f t="shared" si="22"/>
        <v/>
      </c>
      <c r="D93" s="29" t="str">
        <f t="shared" si="23"/>
        <v/>
      </c>
      <c r="E93" s="22" t="str">
        <f t="shared" si="24"/>
        <v/>
      </c>
      <c r="F93" s="31"/>
      <c r="G93" s="301"/>
      <c r="H93" s="302"/>
      <c r="I93" s="303"/>
      <c r="J93" s="304"/>
      <c r="K93" s="283"/>
      <c r="L93" s="305"/>
      <c r="M93" s="285"/>
      <c r="N93" s="287"/>
      <c r="O93" s="31"/>
      <c r="P93" s="19" t="str">
        <f t="shared" si="25"/>
        <v/>
      </c>
      <c r="Q93" s="20" t="str">
        <f t="shared" si="26"/>
        <v/>
      </c>
      <c r="R93" s="29" t="str">
        <f t="shared" si="27"/>
        <v/>
      </c>
      <c r="S93" s="22" t="str">
        <f t="shared" si="28"/>
        <v/>
      </c>
      <c r="T93" s="31"/>
      <c r="U93" s="69" t="str">
        <f t="shared" si="29"/>
        <v/>
      </c>
      <c r="V93" s="31"/>
      <c r="X93" s="76" t="str">
        <f t="shared" si="30"/>
        <v/>
      </c>
      <c r="Z93" s="76" t="str">
        <f t="shared" si="31"/>
        <v/>
      </c>
      <c r="AA93" s="76" t="str">
        <f t="shared" si="32"/>
        <v/>
      </c>
      <c r="AC93" s="19" t="str">
        <f>IF($K93="", "", SUMIF('Drinks List'!DH$11:DH$1010, $K93, 'Drinks List'!DG$11:DG$1010))</f>
        <v/>
      </c>
      <c r="AD93" s="21"/>
      <c r="AE93" s="59" t="str">
        <f>IF($K93="", "", SUMIF('Drinks List'!DJ$11:DJ$1010, $K93, 'Drinks List'!DI$11:DI$1010))</f>
        <v/>
      </c>
      <c r="AF93" s="21"/>
      <c r="AG93" s="59" t="str">
        <f>IF($K93="", "", SUMIF('Drinks List'!DL$11:DL$1010, $K93, 'Drinks List'!DK$11:DK$1010))</f>
        <v/>
      </c>
      <c r="AH93" s="21"/>
      <c r="AI93" s="59" t="str">
        <f>IF($K93="", "", SUMIF('Drinks List'!DN$11:DN$1010, $K93, 'Drinks List'!DM$11:DM$1010))</f>
        <v/>
      </c>
      <c r="AJ93" s="21"/>
      <c r="AK93" s="59" t="str">
        <f>IF($K93="", "", SUMIF('Drinks List'!DP$11:DP$1010, $K93, 'Drinks List'!DO$11:DO$1010))</f>
        <v/>
      </c>
      <c r="AL93" s="21"/>
      <c r="AM93" s="59" t="str">
        <f>IF($K93="", "", SUMIF('Drinks List'!DR$11:DR$1010, $K93, 'Drinks List'!DQ$11:DQ$1010))</f>
        <v/>
      </c>
      <c r="AN93" s="21"/>
      <c r="AO93" s="59" t="str">
        <f>IF($K93="", "", SUMIF('Drinks List'!DT$11:DT$1010, $K93, 'Drinks List'!DS$11:DS$1010))</f>
        <v/>
      </c>
      <c r="AP93" s="21"/>
      <c r="AQ93" s="59" t="str">
        <f>IF($K93="", "", SUMIF('Drinks List'!DV$11:DV$1010, $K93, 'Drinks List'!DU$11:DU$1010))</f>
        <v/>
      </c>
      <c r="AR93" s="21"/>
      <c r="AS93" s="59" t="str">
        <f>IF($K93="", "", SUMIF('Drinks List'!DX$11:DX$1010, $K93, 'Drinks List'!DW$11:DW$1010))</f>
        <v/>
      </c>
      <c r="AT93" s="21"/>
      <c r="AU93" s="59" t="str">
        <f>IF($K93="", "", SUMIF('Drinks List'!DZ$11:DZ$1010, $K93, 'Drinks List'!DY$11:DY$1010))</f>
        <v/>
      </c>
      <c r="AV93" s="21"/>
      <c r="AW93" s="59" t="str">
        <f>IF($K93="", "", SUMIF('Drinks List'!EB$11:EB$1010, $K93, 'Drinks List'!EA$11:EA$1010))</f>
        <v/>
      </c>
      <c r="AX93" s="21"/>
      <c r="AY93" s="59" t="str">
        <f>IF($K93="", "", SUMIF('Drinks List'!ED$11:ED$1010, $K93, 'Drinks List'!EC$11:EC$1010))</f>
        <v/>
      </c>
      <c r="AZ93" s="21"/>
      <c r="BA93" s="59" t="str">
        <f>IF($K93="", "", SUMIF('Drinks List'!EF$11:EF$1010, $K93, 'Drinks List'!EE$11:EE$1010))</f>
        <v/>
      </c>
      <c r="BB93" s="21"/>
      <c r="BC93" s="59" t="str">
        <f>IF($K93="", "", SUMIF('Drinks List'!EH$11:EH$1010, $K93, 'Drinks List'!EG$11:EG$1010))</f>
        <v/>
      </c>
      <c r="BD93" s="21"/>
      <c r="BE93" s="59" t="str">
        <f>IF($K93="", "", SUMIF('Drinks List'!EJ$11:EJ$1010, $K93, 'Drinks List'!EI$11:EI$1010))</f>
        <v/>
      </c>
      <c r="BF93" s="21"/>
      <c r="BG93" s="59" t="str">
        <f>IF($K93="", "", SUMIF('Drinks List'!EL$11:EL$1010, $K93, 'Drinks List'!EK$11:EK$1010))</f>
        <v/>
      </c>
      <c r="BH93" s="21"/>
      <c r="BI93" s="59" t="str">
        <f>IF($K93="", "", SUMIF('Drinks List'!EN$11:EN$1010, $K93, 'Drinks List'!EM$11:EM$1010))</f>
        <v/>
      </c>
      <c r="BJ93" s="21"/>
      <c r="BK93" s="59" t="str">
        <f>IF($K93="", "", SUMIF('Drinks List'!EP$11:EP$1010, $K93, 'Drinks List'!EO$11:EO$1010))</f>
        <v/>
      </c>
      <c r="BL93" s="21"/>
      <c r="BM93" s="59" t="str">
        <f>IF($K93="", "", SUMIF('Drinks List'!ER$11:ER$1010, $K93, 'Drinks List'!EQ$11:EQ$1010))</f>
        <v/>
      </c>
      <c r="BN93" s="21"/>
      <c r="BO93" s="65" t="str">
        <f>IF($K93="", "", SUMIF('Drinks List'!ET$11:ET$1010, $K93, 'Drinks List'!ES$11:ES$1010))</f>
        <v/>
      </c>
      <c r="BQ93" s="120" t="str">
        <f t="shared" si="33"/>
        <v/>
      </c>
      <c r="BR93" s="62" t="str">
        <f t="shared" si="34"/>
        <v/>
      </c>
      <c r="BS93" s="76" t="str">
        <f>IF(BQ93="", "", COUNTIF(BQ$11:BQ$1010, "&gt;"&amp;BQ93)+1+COUNTIF(BQ$11:BQ93, BQ93)-1)</f>
        <v/>
      </c>
      <c r="BT93" s="76" t="str">
        <f>IF(BR93="", "", COUNTIF(BR$11:BR$1010, "&lt;"&amp;BR93)+1+COUNTIF(BR$11:BR93, BR93)-1)</f>
        <v/>
      </c>
      <c r="BV93" s="76" t="str">
        <f t="shared" si="35"/>
        <v/>
      </c>
      <c r="BW93" s="124" t="str">
        <f t="shared" si="36"/>
        <v/>
      </c>
      <c r="BX93" s="115" t="str">
        <f t="shared" si="37"/>
        <v/>
      </c>
      <c r="BY93" s="125" t="str">
        <f t="shared" si="38"/>
        <v/>
      </c>
      <c r="CA93" s="106" t="str">
        <f t="shared" si="39"/>
        <v/>
      </c>
      <c r="CB93" s="22" t="str">
        <f t="shared" si="40"/>
        <v/>
      </c>
      <c r="CD93" s="76" t="str">
        <f>IF($J93="", "", IF($BV93=0, "", COUNTIF($J$11:$J$1010, "&lt;"&amp;$J93)+1+COUNTIF($J$11:$J93, $J93)-1))</f>
        <v/>
      </c>
    </row>
    <row r="94" spans="1:82" x14ac:dyDescent="0.25">
      <c r="A94" s="31"/>
      <c r="B94" s="19" t="str">
        <f t="shared" si="21"/>
        <v/>
      </c>
      <c r="C94" s="20" t="str">
        <f t="shared" si="22"/>
        <v/>
      </c>
      <c r="D94" s="29" t="str">
        <f t="shared" si="23"/>
        <v/>
      </c>
      <c r="E94" s="22" t="str">
        <f t="shared" si="24"/>
        <v/>
      </c>
      <c r="F94" s="31"/>
      <c r="G94" s="301"/>
      <c r="H94" s="302"/>
      <c r="I94" s="303"/>
      <c r="J94" s="304"/>
      <c r="K94" s="283"/>
      <c r="L94" s="305"/>
      <c r="M94" s="285"/>
      <c r="N94" s="287"/>
      <c r="O94" s="31"/>
      <c r="P94" s="19" t="str">
        <f t="shared" si="25"/>
        <v/>
      </c>
      <c r="Q94" s="20" t="str">
        <f t="shared" si="26"/>
        <v/>
      </c>
      <c r="R94" s="29" t="str">
        <f t="shared" si="27"/>
        <v/>
      </c>
      <c r="S94" s="22" t="str">
        <f t="shared" si="28"/>
        <v/>
      </c>
      <c r="T94" s="31"/>
      <c r="U94" s="69" t="str">
        <f t="shared" si="29"/>
        <v/>
      </c>
      <c r="V94" s="31"/>
      <c r="X94" s="76" t="str">
        <f t="shared" si="30"/>
        <v/>
      </c>
      <c r="Z94" s="76" t="str">
        <f t="shared" si="31"/>
        <v/>
      </c>
      <c r="AA94" s="76" t="str">
        <f t="shared" si="32"/>
        <v/>
      </c>
      <c r="AC94" s="19" t="str">
        <f>IF($K94="", "", SUMIF('Drinks List'!DH$11:DH$1010, $K94, 'Drinks List'!DG$11:DG$1010))</f>
        <v/>
      </c>
      <c r="AD94" s="21"/>
      <c r="AE94" s="59" t="str">
        <f>IF($K94="", "", SUMIF('Drinks List'!DJ$11:DJ$1010, $K94, 'Drinks List'!DI$11:DI$1010))</f>
        <v/>
      </c>
      <c r="AF94" s="21"/>
      <c r="AG94" s="59" t="str">
        <f>IF($K94="", "", SUMIF('Drinks List'!DL$11:DL$1010, $K94, 'Drinks List'!DK$11:DK$1010))</f>
        <v/>
      </c>
      <c r="AH94" s="21"/>
      <c r="AI94" s="59" t="str">
        <f>IF($K94="", "", SUMIF('Drinks List'!DN$11:DN$1010, $K94, 'Drinks List'!DM$11:DM$1010))</f>
        <v/>
      </c>
      <c r="AJ94" s="21"/>
      <c r="AK94" s="59" t="str">
        <f>IF($K94="", "", SUMIF('Drinks List'!DP$11:DP$1010, $K94, 'Drinks List'!DO$11:DO$1010))</f>
        <v/>
      </c>
      <c r="AL94" s="21"/>
      <c r="AM94" s="59" t="str">
        <f>IF($K94="", "", SUMIF('Drinks List'!DR$11:DR$1010, $K94, 'Drinks List'!DQ$11:DQ$1010))</f>
        <v/>
      </c>
      <c r="AN94" s="21"/>
      <c r="AO94" s="59" t="str">
        <f>IF($K94="", "", SUMIF('Drinks List'!DT$11:DT$1010, $K94, 'Drinks List'!DS$11:DS$1010))</f>
        <v/>
      </c>
      <c r="AP94" s="21"/>
      <c r="AQ94" s="59" t="str">
        <f>IF($K94="", "", SUMIF('Drinks List'!DV$11:DV$1010, $K94, 'Drinks List'!DU$11:DU$1010))</f>
        <v/>
      </c>
      <c r="AR94" s="21"/>
      <c r="AS94" s="59" t="str">
        <f>IF($K94="", "", SUMIF('Drinks List'!DX$11:DX$1010, $K94, 'Drinks List'!DW$11:DW$1010))</f>
        <v/>
      </c>
      <c r="AT94" s="21"/>
      <c r="AU94" s="59" t="str">
        <f>IF($K94="", "", SUMIF('Drinks List'!DZ$11:DZ$1010, $K94, 'Drinks List'!DY$11:DY$1010))</f>
        <v/>
      </c>
      <c r="AV94" s="21"/>
      <c r="AW94" s="59" t="str">
        <f>IF($K94="", "", SUMIF('Drinks List'!EB$11:EB$1010, $K94, 'Drinks List'!EA$11:EA$1010))</f>
        <v/>
      </c>
      <c r="AX94" s="21"/>
      <c r="AY94" s="59" t="str">
        <f>IF($K94="", "", SUMIF('Drinks List'!ED$11:ED$1010, $K94, 'Drinks List'!EC$11:EC$1010))</f>
        <v/>
      </c>
      <c r="AZ94" s="21"/>
      <c r="BA94" s="59" t="str">
        <f>IF($K94="", "", SUMIF('Drinks List'!EF$11:EF$1010, $K94, 'Drinks List'!EE$11:EE$1010))</f>
        <v/>
      </c>
      <c r="BB94" s="21"/>
      <c r="BC94" s="59" t="str">
        <f>IF($K94="", "", SUMIF('Drinks List'!EH$11:EH$1010, $K94, 'Drinks List'!EG$11:EG$1010))</f>
        <v/>
      </c>
      <c r="BD94" s="21"/>
      <c r="BE94" s="59" t="str">
        <f>IF($K94="", "", SUMIF('Drinks List'!EJ$11:EJ$1010, $K94, 'Drinks List'!EI$11:EI$1010))</f>
        <v/>
      </c>
      <c r="BF94" s="21"/>
      <c r="BG94" s="59" t="str">
        <f>IF($K94="", "", SUMIF('Drinks List'!EL$11:EL$1010, $K94, 'Drinks List'!EK$11:EK$1010))</f>
        <v/>
      </c>
      <c r="BH94" s="21"/>
      <c r="BI94" s="59" t="str">
        <f>IF($K94="", "", SUMIF('Drinks List'!EN$11:EN$1010, $K94, 'Drinks List'!EM$11:EM$1010))</f>
        <v/>
      </c>
      <c r="BJ94" s="21"/>
      <c r="BK94" s="59" t="str">
        <f>IF($K94="", "", SUMIF('Drinks List'!EP$11:EP$1010, $K94, 'Drinks List'!EO$11:EO$1010))</f>
        <v/>
      </c>
      <c r="BL94" s="21"/>
      <c r="BM94" s="59" t="str">
        <f>IF($K94="", "", SUMIF('Drinks List'!ER$11:ER$1010, $K94, 'Drinks List'!EQ$11:EQ$1010))</f>
        <v/>
      </c>
      <c r="BN94" s="21"/>
      <c r="BO94" s="65" t="str">
        <f>IF($K94="", "", SUMIF('Drinks List'!ET$11:ET$1010, $K94, 'Drinks List'!ES$11:ES$1010))</f>
        <v/>
      </c>
      <c r="BQ94" s="120" t="str">
        <f t="shared" si="33"/>
        <v/>
      </c>
      <c r="BR94" s="62" t="str">
        <f t="shared" si="34"/>
        <v/>
      </c>
      <c r="BS94" s="76" t="str">
        <f>IF(BQ94="", "", COUNTIF(BQ$11:BQ$1010, "&gt;"&amp;BQ94)+1+COUNTIF(BQ$11:BQ94, BQ94)-1)</f>
        <v/>
      </c>
      <c r="BT94" s="76" t="str">
        <f>IF(BR94="", "", COUNTIF(BR$11:BR$1010, "&lt;"&amp;BR94)+1+COUNTIF(BR$11:BR94, BR94)-1)</f>
        <v/>
      </c>
      <c r="BV94" s="76" t="str">
        <f t="shared" si="35"/>
        <v/>
      </c>
      <c r="BW94" s="124" t="str">
        <f t="shared" si="36"/>
        <v/>
      </c>
      <c r="BX94" s="115" t="str">
        <f t="shared" si="37"/>
        <v/>
      </c>
      <c r="BY94" s="125" t="str">
        <f t="shared" si="38"/>
        <v/>
      </c>
      <c r="CA94" s="106" t="str">
        <f t="shared" si="39"/>
        <v/>
      </c>
      <c r="CB94" s="22" t="str">
        <f t="shared" si="40"/>
        <v/>
      </c>
      <c r="CD94" s="76" t="str">
        <f>IF($J94="", "", IF($BV94=0, "", COUNTIF($J$11:$J$1010, "&lt;"&amp;$J94)+1+COUNTIF($J$11:$J94, $J94)-1))</f>
        <v/>
      </c>
    </row>
    <row r="95" spans="1:82" x14ac:dyDescent="0.25">
      <c r="A95" s="31"/>
      <c r="B95" s="19" t="str">
        <f t="shared" si="21"/>
        <v/>
      </c>
      <c r="C95" s="20" t="str">
        <f t="shared" si="22"/>
        <v/>
      </c>
      <c r="D95" s="29" t="str">
        <f t="shared" si="23"/>
        <v/>
      </c>
      <c r="E95" s="22" t="str">
        <f t="shared" si="24"/>
        <v/>
      </c>
      <c r="F95" s="31"/>
      <c r="G95" s="301"/>
      <c r="H95" s="302"/>
      <c r="I95" s="303"/>
      <c r="J95" s="304"/>
      <c r="K95" s="283"/>
      <c r="L95" s="305"/>
      <c r="M95" s="285"/>
      <c r="N95" s="287"/>
      <c r="O95" s="31"/>
      <c r="P95" s="19" t="str">
        <f t="shared" si="25"/>
        <v/>
      </c>
      <c r="Q95" s="20" t="str">
        <f t="shared" si="26"/>
        <v/>
      </c>
      <c r="R95" s="29" t="str">
        <f t="shared" si="27"/>
        <v/>
      </c>
      <c r="S95" s="22" t="str">
        <f t="shared" si="28"/>
        <v/>
      </c>
      <c r="T95" s="31"/>
      <c r="U95" s="69" t="str">
        <f t="shared" si="29"/>
        <v/>
      </c>
      <c r="V95" s="31"/>
      <c r="X95" s="76" t="str">
        <f t="shared" si="30"/>
        <v/>
      </c>
      <c r="Z95" s="76" t="str">
        <f t="shared" si="31"/>
        <v/>
      </c>
      <c r="AA95" s="76" t="str">
        <f t="shared" si="32"/>
        <v/>
      </c>
      <c r="AC95" s="19" t="str">
        <f>IF($K95="", "", SUMIF('Drinks List'!DH$11:DH$1010, $K95, 'Drinks List'!DG$11:DG$1010))</f>
        <v/>
      </c>
      <c r="AD95" s="21"/>
      <c r="AE95" s="59" t="str">
        <f>IF($K95="", "", SUMIF('Drinks List'!DJ$11:DJ$1010, $K95, 'Drinks List'!DI$11:DI$1010))</f>
        <v/>
      </c>
      <c r="AF95" s="21"/>
      <c r="AG95" s="59" t="str">
        <f>IF($K95="", "", SUMIF('Drinks List'!DL$11:DL$1010, $K95, 'Drinks List'!DK$11:DK$1010))</f>
        <v/>
      </c>
      <c r="AH95" s="21"/>
      <c r="AI95" s="59" t="str">
        <f>IF($K95="", "", SUMIF('Drinks List'!DN$11:DN$1010, $K95, 'Drinks List'!DM$11:DM$1010))</f>
        <v/>
      </c>
      <c r="AJ95" s="21"/>
      <c r="AK95" s="59" t="str">
        <f>IF($K95="", "", SUMIF('Drinks List'!DP$11:DP$1010, $K95, 'Drinks List'!DO$11:DO$1010))</f>
        <v/>
      </c>
      <c r="AL95" s="21"/>
      <c r="AM95" s="59" t="str">
        <f>IF($K95="", "", SUMIF('Drinks List'!DR$11:DR$1010, $K95, 'Drinks List'!DQ$11:DQ$1010))</f>
        <v/>
      </c>
      <c r="AN95" s="21"/>
      <c r="AO95" s="59" t="str">
        <f>IF($K95="", "", SUMIF('Drinks List'!DT$11:DT$1010, $K95, 'Drinks List'!DS$11:DS$1010))</f>
        <v/>
      </c>
      <c r="AP95" s="21"/>
      <c r="AQ95" s="59" t="str">
        <f>IF($K95="", "", SUMIF('Drinks List'!DV$11:DV$1010, $K95, 'Drinks List'!DU$11:DU$1010))</f>
        <v/>
      </c>
      <c r="AR95" s="21"/>
      <c r="AS95" s="59" t="str">
        <f>IF($K95="", "", SUMIF('Drinks List'!DX$11:DX$1010, $K95, 'Drinks List'!DW$11:DW$1010))</f>
        <v/>
      </c>
      <c r="AT95" s="21"/>
      <c r="AU95" s="59" t="str">
        <f>IF($K95="", "", SUMIF('Drinks List'!DZ$11:DZ$1010, $K95, 'Drinks List'!DY$11:DY$1010))</f>
        <v/>
      </c>
      <c r="AV95" s="21"/>
      <c r="AW95" s="59" t="str">
        <f>IF($K95="", "", SUMIF('Drinks List'!EB$11:EB$1010, $K95, 'Drinks List'!EA$11:EA$1010))</f>
        <v/>
      </c>
      <c r="AX95" s="21"/>
      <c r="AY95" s="59" t="str">
        <f>IF($K95="", "", SUMIF('Drinks List'!ED$11:ED$1010, $K95, 'Drinks List'!EC$11:EC$1010))</f>
        <v/>
      </c>
      <c r="AZ95" s="21"/>
      <c r="BA95" s="59" t="str">
        <f>IF($K95="", "", SUMIF('Drinks List'!EF$11:EF$1010, $K95, 'Drinks List'!EE$11:EE$1010))</f>
        <v/>
      </c>
      <c r="BB95" s="21"/>
      <c r="BC95" s="59" t="str">
        <f>IF($K95="", "", SUMIF('Drinks List'!EH$11:EH$1010, $K95, 'Drinks List'!EG$11:EG$1010))</f>
        <v/>
      </c>
      <c r="BD95" s="21"/>
      <c r="BE95" s="59" t="str">
        <f>IF($K95="", "", SUMIF('Drinks List'!EJ$11:EJ$1010, $K95, 'Drinks List'!EI$11:EI$1010))</f>
        <v/>
      </c>
      <c r="BF95" s="21"/>
      <c r="BG95" s="59" t="str">
        <f>IF($K95="", "", SUMIF('Drinks List'!EL$11:EL$1010, $K95, 'Drinks List'!EK$11:EK$1010))</f>
        <v/>
      </c>
      <c r="BH95" s="21"/>
      <c r="BI95" s="59" t="str">
        <f>IF($K95="", "", SUMIF('Drinks List'!EN$11:EN$1010, $K95, 'Drinks List'!EM$11:EM$1010))</f>
        <v/>
      </c>
      <c r="BJ95" s="21"/>
      <c r="BK95" s="59" t="str">
        <f>IF($K95="", "", SUMIF('Drinks List'!EP$11:EP$1010, $K95, 'Drinks List'!EO$11:EO$1010))</f>
        <v/>
      </c>
      <c r="BL95" s="21"/>
      <c r="BM95" s="59" t="str">
        <f>IF($K95="", "", SUMIF('Drinks List'!ER$11:ER$1010, $K95, 'Drinks List'!EQ$11:EQ$1010))</f>
        <v/>
      </c>
      <c r="BN95" s="21"/>
      <c r="BO95" s="65" t="str">
        <f>IF($K95="", "", SUMIF('Drinks List'!ET$11:ET$1010, $K95, 'Drinks List'!ES$11:ES$1010))</f>
        <v/>
      </c>
      <c r="BQ95" s="120" t="str">
        <f t="shared" si="33"/>
        <v/>
      </c>
      <c r="BR95" s="62" t="str">
        <f t="shared" si="34"/>
        <v/>
      </c>
      <c r="BS95" s="76" t="str">
        <f>IF(BQ95="", "", COUNTIF(BQ$11:BQ$1010, "&gt;"&amp;BQ95)+1+COUNTIF(BQ$11:BQ95, BQ95)-1)</f>
        <v/>
      </c>
      <c r="BT95" s="76" t="str">
        <f>IF(BR95="", "", COUNTIF(BR$11:BR$1010, "&lt;"&amp;BR95)+1+COUNTIF(BR$11:BR95, BR95)-1)</f>
        <v/>
      </c>
      <c r="BV95" s="76" t="str">
        <f t="shared" si="35"/>
        <v/>
      </c>
      <c r="BW95" s="124" t="str">
        <f t="shared" si="36"/>
        <v/>
      </c>
      <c r="BX95" s="115" t="str">
        <f t="shared" si="37"/>
        <v/>
      </c>
      <c r="BY95" s="125" t="str">
        <f t="shared" si="38"/>
        <v/>
      </c>
      <c r="CA95" s="106" t="str">
        <f t="shared" si="39"/>
        <v/>
      </c>
      <c r="CB95" s="22" t="str">
        <f t="shared" si="40"/>
        <v/>
      </c>
      <c r="CD95" s="76" t="str">
        <f>IF($J95="", "", IF($BV95=0, "", COUNTIF($J$11:$J$1010, "&lt;"&amp;$J95)+1+COUNTIF($J$11:$J95, $J95)-1))</f>
        <v/>
      </c>
    </row>
    <row r="96" spans="1:82" x14ac:dyDescent="0.25">
      <c r="A96" s="31"/>
      <c r="B96" s="19" t="str">
        <f t="shared" si="21"/>
        <v/>
      </c>
      <c r="C96" s="20" t="str">
        <f t="shared" si="22"/>
        <v/>
      </c>
      <c r="D96" s="29" t="str">
        <f t="shared" si="23"/>
        <v/>
      </c>
      <c r="E96" s="22" t="str">
        <f t="shared" si="24"/>
        <v/>
      </c>
      <c r="F96" s="31"/>
      <c r="G96" s="301"/>
      <c r="H96" s="302"/>
      <c r="I96" s="303"/>
      <c r="J96" s="304"/>
      <c r="K96" s="283"/>
      <c r="L96" s="305"/>
      <c r="M96" s="285"/>
      <c r="N96" s="287"/>
      <c r="O96" s="31"/>
      <c r="P96" s="19" t="str">
        <f t="shared" si="25"/>
        <v/>
      </c>
      <c r="Q96" s="20" t="str">
        <f t="shared" si="26"/>
        <v/>
      </c>
      <c r="R96" s="29" t="str">
        <f t="shared" si="27"/>
        <v/>
      </c>
      <c r="S96" s="22" t="str">
        <f t="shared" si="28"/>
        <v/>
      </c>
      <c r="T96" s="31"/>
      <c r="U96" s="69" t="str">
        <f t="shared" si="29"/>
        <v/>
      </c>
      <c r="V96" s="31"/>
      <c r="X96" s="76" t="str">
        <f t="shared" si="30"/>
        <v/>
      </c>
      <c r="Z96" s="76" t="str">
        <f t="shared" si="31"/>
        <v/>
      </c>
      <c r="AA96" s="76" t="str">
        <f t="shared" si="32"/>
        <v/>
      </c>
      <c r="AC96" s="19" t="str">
        <f>IF($K96="", "", SUMIF('Drinks List'!DH$11:DH$1010, $K96, 'Drinks List'!DG$11:DG$1010))</f>
        <v/>
      </c>
      <c r="AD96" s="21"/>
      <c r="AE96" s="59" t="str">
        <f>IF($K96="", "", SUMIF('Drinks List'!DJ$11:DJ$1010, $K96, 'Drinks List'!DI$11:DI$1010))</f>
        <v/>
      </c>
      <c r="AF96" s="21"/>
      <c r="AG96" s="59" t="str">
        <f>IF($K96="", "", SUMIF('Drinks List'!DL$11:DL$1010, $K96, 'Drinks List'!DK$11:DK$1010))</f>
        <v/>
      </c>
      <c r="AH96" s="21"/>
      <c r="AI96" s="59" t="str">
        <f>IF($K96="", "", SUMIF('Drinks List'!DN$11:DN$1010, $K96, 'Drinks List'!DM$11:DM$1010))</f>
        <v/>
      </c>
      <c r="AJ96" s="21"/>
      <c r="AK96" s="59" t="str">
        <f>IF($K96="", "", SUMIF('Drinks List'!DP$11:DP$1010, $K96, 'Drinks List'!DO$11:DO$1010))</f>
        <v/>
      </c>
      <c r="AL96" s="21"/>
      <c r="AM96" s="59" t="str">
        <f>IF($K96="", "", SUMIF('Drinks List'!DR$11:DR$1010, $K96, 'Drinks List'!DQ$11:DQ$1010))</f>
        <v/>
      </c>
      <c r="AN96" s="21"/>
      <c r="AO96" s="59" t="str">
        <f>IF($K96="", "", SUMIF('Drinks List'!DT$11:DT$1010, $K96, 'Drinks List'!DS$11:DS$1010))</f>
        <v/>
      </c>
      <c r="AP96" s="21"/>
      <c r="AQ96" s="59" t="str">
        <f>IF($K96="", "", SUMIF('Drinks List'!DV$11:DV$1010, $K96, 'Drinks List'!DU$11:DU$1010))</f>
        <v/>
      </c>
      <c r="AR96" s="21"/>
      <c r="AS96" s="59" t="str">
        <f>IF($K96="", "", SUMIF('Drinks List'!DX$11:DX$1010, $K96, 'Drinks List'!DW$11:DW$1010))</f>
        <v/>
      </c>
      <c r="AT96" s="21"/>
      <c r="AU96" s="59" t="str">
        <f>IF($K96="", "", SUMIF('Drinks List'!DZ$11:DZ$1010, $K96, 'Drinks List'!DY$11:DY$1010))</f>
        <v/>
      </c>
      <c r="AV96" s="21"/>
      <c r="AW96" s="59" t="str">
        <f>IF($K96="", "", SUMIF('Drinks List'!EB$11:EB$1010, $K96, 'Drinks List'!EA$11:EA$1010))</f>
        <v/>
      </c>
      <c r="AX96" s="21"/>
      <c r="AY96" s="59" t="str">
        <f>IF($K96="", "", SUMIF('Drinks List'!ED$11:ED$1010, $K96, 'Drinks List'!EC$11:EC$1010))</f>
        <v/>
      </c>
      <c r="AZ96" s="21"/>
      <c r="BA96" s="59" t="str">
        <f>IF($K96="", "", SUMIF('Drinks List'!EF$11:EF$1010, $K96, 'Drinks List'!EE$11:EE$1010))</f>
        <v/>
      </c>
      <c r="BB96" s="21"/>
      <c r="BC96" s="59" t="str">
        <f>IF($K96="", "", SUMIF('Drinks List'!EH$11:EH$1010, $K96, 'Drinks List'!EG$11:EG$1010))</f>
        <v/>
      </c>
      <c r="BD96" s="21"/>
      <c r="BE96" s="59" t="str">
        <f>IF($K96="", "", SUMIF('Drinks List'!EJ$11:EJ$1010, $K96, 'Drinks List'!EI$11:EI$1010))</f>
        <v/>
      </c>
      <c r="BF96" s="21"/>
      <c r="BG96" s="59" t="str">
        <f>IF($K96="", "", SUMIF('Drinks List'!EL$11:EL$1010, $K96, 'Drinks List'!EK$11:EK$1010))</f>
        <v/>
      </c>
      <c r="BH96" s="21"/>
      <c r="BI96" s="59" t="str">
        <f>IF($K96="", "", SUMIF('Drinks List'!EN$11:EN$1010, $K96, 'Drinks List'!EM$11:EM$1010))</f>
        <v/>
      </c>
      <c r="BJ96" s="21"/>
      <c r="BK96" s="59" t="str">
        <f>IF($K96="", "", SUMIF('Drinks List'!EP$11:EP$1010, $K96, 'Drinks List'!EO$11:EO$1010))</f>
        <v/>
      </c>
      <c r="BL96" s="21"/>
      <c r="BM96" s="59" t="str">
        <f>IF($K96="", "", SUMIF('Drinks List'!ER$11:ER$1010, $K96, 'Drinks List'!EQ$11:EQ$1010))</f>
        <v/>
      </c>
      <c r="BN96" s="21"/>
      <c r="BO96" s="65" t="str">
        <f>IF($K96="", "", SUMIF('Drinks List'!ET$11:ET$1010, $K96, 'Drinks List'!ES$11:ES$1010))</f>
        <v/>
      </c>
      <c r="BQ96" s="120" t="str">
        <f t="shared" si="33"/>
        <v/>
      </c>
      <c r="BR96" s="62" t="str">
        <f t="shared" si="34"/>
        <v/>
      </c>
      <c r="BS96" s="76" t="str">
        <f>IF(BQ96="", "", COUNTIF(BQ$11:BQ$1010, "&gt;"&amp;BQ96)+1+COUNTIF(BQ$11:BQ96, BQ96)-1)</f>
        <v/>
      </c>
      <c r="BT96" s="76" t="str">
        <f>IF(BR96="", "", COUNTIF(BR$11:BR$1010, "&lt;"&amp;BR96)+1+COUNTIF(BR$11:BR96, BR96)-1)</f>
        <v/>
      </c>
      <c r="BV96" s="76" t="str">
        <f t="shared" si="35"/>
        <v/>
      </c>
      <c r="BW96" s="124" t="str">
        <f t="shared" si="36"/>
        <v/>
      </c>
      <c r="BX96" s="115" t="str">
        <f t="shared" si="37"/>
        <v/>
      </c>
      <c r="BY96" s="125" t="str">
        <f t="shared" si="38"/>
        <v/>
      </c>
      <c r="CA96" s="106" t="str">
        <f t="shared" si="39"/>
        <v/>
      </c>
      <c r="CB96" s="22" t="str">
        <f t="shared" si="40"/>
        <v/>
      </c>
      <c r="CD96" s="76" t="str">
        <f>IF($J96="", "", IF($BV96=0, "", COUNTIF($J$11:$J$1010, "&lt;"&amp;$J96)+1+COUNTIF($J$11:$J96, $J96)-1))</f>
        <v/>
      </c>
    </row>
    <row r="97" spans="1:82" x14ac:dyDescent="0.25">
      <c r="A97" s="31"/>
      <c r="B97" s="19" t="str">
        <f t="shared" si="21"/>
        <v/>
      </c>
      <c r="C97" s="20" t="str">
        <f t="shared" si="22"/>
        <v/>
      </c>
      <c r="D97" s="29" t="str">
        <f t="shared" si="23"/>
        <v/>
      </c>
      <c r="E97" s="22" t="str">
        <f t="shared" si="24"/>
        <v/>
      </c>
      <c r="F97" s="31"/>
      <c r="G97" s="301"/>
      <c r="H97" s="302"/>
      <c r="I97" s="303"/>
      <c r="J97" s="304"/>
      <c r="K97" s="283"/>
      <c r="L97" s="305"/>
      <c r="M97" s="285"/>
      <c r="N97" s="287"/>
      <c r="O97" s="31"/>
      <c r="P97" s="19" t="str">
        <f t="shared" si="25"/>
        <v/>
      </c>
      <c r="Q97" s="20" t="str">
        <f t="shared" si="26"/>
        <v/>
      </c>
      <c r="R97" s="29" t="str">
        <f t="shared" si="27"/>
        <v/>
      </c>
      <c r="S97" s="22" t="str">
        <f t="shared" si="28"/>
        <v/>
      </c>
      <c r="T97" s="31"/>
      <c r="U97" s="69" t="str">
        <f t="shared" si="29"/>
        <v/>
      </c>
      <c r="V97" s="31"/>
      <c r="X97" s="76" t="str">
        <f t="shared" si="30"/>
        <v/>
      </c>
      <c r="Z97" s="76" t="str">
        <f t="shared" si="31"/>
        <v/>
      </c>
      <c r="AA97" s="76" t="str">
        <f t="shared" si="32"/>
        <v/>
      </c>
      <c r="AC97" s="19" t="str">
        <f>IF($K97="", "", SUMIF('Drinks List'!DH$11:DH$1010, $K97, 'Drinks List'!DG$11:DG$1010))</f>
        <v/>
      </c>
      <c r="AD97" s="21"/>
      <c r="AE97" s="59" t="str">
        <f>IF($K97="", "", SUMIF('Drinks List'!DJ$11:DJ$1010, $K97, 'Drinks List'!DI$11:DI$1010))</f>
        <v/>
      </c>
      <c r="AF97" s="21"/>
      <c r="AG97" s="59" t="str">
        <f>IF($K97="", "", SUMIF('Drinks List'!DL$11:DL$1010, $K97, 'Drinks List'!DK$11:DK$1010))</f>
        <v/>
      </c>
      <c r="AH97" s="21"/>
      <c r="AI97" s="59" t="str">
        <f>IF($K97="", "", SUMIF('Drinks List'!DN$11:DN$1010, $K97, 'Drinks List'!DM$11:DM$1010))</f>
        <v/>
      </c>
      <c r="AJ97" s="21"/>
      <c r="AK97" s="59" t="str">
        <f>IF($K97="", "", SUMIF('Drinks List'!DP$11:DP$1010, $K97, 'Drinks List'!DO$11:DO$1010))</f>
        <v/>
      </c>
      <c r="AL97" s="21"/>
      <c r="AM97" s="59" t="str">
        <f>IF($K97="", "", SUMIF('Drinks List'!DR$11:DR$1010, $K97, 'Drinks List'!DQ$11:DQ$1010))</f>
        <v/>
      </c>
      <c r="AN97" s="21"/>
      <c r="AO97" s="59" t="str">
        <f>IF($K97="", "", SUMIF('Drinks List'!DT$11:DT$1010, $K97, 'Drinks List'!DS$11:DS$1010))</f>
        <v/>
      </c>
      <c r="AP97" s="21"/>
      <c r="AQ97" s="59" t="str">
        <f>IF($K97="", "", SUMIF('Drinks List'!DV$11:DV$1010, $K97, 'Drinks List'!DU$11:DU$1010))</f>
        <v/>
      </c>
      <c r="AR97" s="21"/>
      <c r="AS97" s="59" t="str">
        <f>IF($K97="", "", SUMIF('Drinks List'!DX$11:DX$1010, $K97, 'Drinks List'!DW$11:DW$1010))</f>
        <v/>
      </c>
      <c r="AT97" s="21"/>
      <c r="AU97" s="59" t="str">
        <f>IF($K97="", "", SUMIF('Drinks List'!DZ$11:DZ$1010, $K97, 'Drinks List'!DY$11:DY$1010))</f>
        <v/>
      </c>
      <c r="AV97" s="21"/>
      <c r="AW97" s="59" t="str">
        <f>IF($K97="", "", SUMIF('Drinks List'!EB$11:EB$1010, $K97, 'Drinks List'!EA$11:EA$1010))</f>
        <v/>
      </c>
      <c r="AX97" s="21"/>
      <c r="AY97" s="59" t="str">
        <f>IF($K97="", "", SUMIF('Drinks List'!ED$11:ED$1010, $K97, 'Drinks List'!EC$11:EC$1010))</f>
        <v/>
      </c>
      <c r="AZ97" s="21"/>
      <c r="BA97" s="59" t="str">
        <f>IF($K97="", "", SUMIF('Drinks List'!EF$11:EF$1010, $K97, 'Drinks List'!EE$11:EE$1010))</f>
        <v/>
      </c>
      <c r="BB97" s="21"/>
      <c r="BC97" s="59" t="str">
        <f>IF($K97="", "", SUMIF('Drinks List'!EH$11:EH$1010, $K97, 'Drinks List'!EG$11:EG$1010))</f>
        <v/>
      </c>
      <c r="BD97" s="21"/>
      <c r="BE97" s="59" t="str">
        <f>IF($K97="", "", SUMIF('Drinks List'!EJ$11:EJ$1010, $K97, 'Drinks List'!EI$11:EI$1010))</f>
        <v/>
      </c>
      <c r="BF97" s="21"/>
      <c r="BG97" s="59" t="str">
        <f>IF($K97="", "", SUMIF('Drinks List'!EL$11:EL$1010, $K97, 'Drinks List'!EK$11:EK$1010))</f>
        <v/>
      </c>
      <c r="BH97" s="21"/>
      <c r="BI97" s="59" t="str">
        <f>IF($K97="", "", SUMIF('Drinks List'!EN$11:EN$1010, $K97, 'Drinks List'!EM$11:EM$1010))</f>
        <v/>
      </c>
      <c r="BJ97" s="21"/>
      <c r="BK97" s="59" t="str">
        <f>IF($K97="", "", SUMIF('Drinks List'!EP$11:EP$1010, $K97, 'Drinks List'!EO$11:EO$1010))</f>
        <v/>
      </c>
      <c r="BL97" s="21"/>
      <c r="BM97" s="59" t="str">
        <f>IF($K97="", "", SUMIF('Drinks List'!ER$11:ER$1010, $K97, 'Drinks List'!EQ$11:EQ$1010))</f>
        <v/>
      </c>
      <c r="BN97" s="21"/>
      <c r="BO97" s="65" t="str">
        <f>IF($K97="", "", SUMIF('Drinks List'!ET$11:ET$1010, $K97, 'Drinks List'!ES$11:ES$1010))</f>
        <v/>
      </c>
      <c r="BQ97" s="120" t="str">
        <f t="shared" si="33"/>
        <v/>
      </c>
      <c r="BR97" s="62" t="str">
        <f t="shared" si="34"/>
        <v/>
      </c>
      <c r="BS97" s="76" t="str">
        <f>IF(BQ97="", "", COUNTIF(BQ$11:BQ$1010, "&gt;"&amp;BQ97)+1+COUNTIF(BQ$11:BQ97, BQ97)-1)</f>
        <v/>
      </c>
      <c r="BT97" s="76" t="str">
        <f>IF(BR97="", "", COUNTIF(BR$11:BR$1010, "&lt;"&amp;BR97)+1+COUNTIF(BR$11:BR97, BR97)-1)</f>
        <v/>
      </c>
      <c r="BV97" s="76" t="str">
        <f t="shared" si="35"/>
        <v/>
      </c>
      <c r="BW97" s="124" t="str">
        <f t="shared" si="36"/>
        <v/>
      </c>
      <c r="BX97" s="115" t="str">
        <f t="shared" si="37"/>
        <v/>
      </c>
      <c r="BY97" s="125" t="str">
        <f t="shared" si="38"/>
        <v/>
      </c>
      <c r="CA97" s="106" t="str">
        <f t="shared" si="39"/>
        <v/>
      </c>
      <c r="CB97" s="22" t="str">
        <f t="shared" si="40"/>
        <v/>
      </c>
      <c r="CD97" s="76" t="str">
        <f>IF($J97="", "", IF($BV97=0, "", COUNTIF($J$11:$J$1010, "&lt;"&amp;$J97)+1+COUNTIF($J$11:$J97, $J97)-1))</f>
        <v/>
      </c>
    </row>
    <row r="98" spans="1:82" x14ac:dyDescent="0.25">
      <c r="A98" s="31"/>
      <c r="B98" s="19" t="str">
        <f t="shared" si="21"/>
        <v/>
      </c>
      <c r="C98" s="20" t="str">
        <f t="shared" si="22"/>
        <v/>
      </c>
      <c r="D98" s="29" t="str">
        <f t="shared" si="23"/>
        <v/>
      </c>
      <c r="E98" s="22" t="str">
        <f t="shared" si="24"/>
        <v/>
      </c>
      <c r="F98" s="31"/>
      <c r="G98" s="301"/>
      <c r="H98" s="302"/>
      <c r="I98" s="303"/>
      <c r="J98" s="304"/>
      <c r="K98" s="283"/>
      <c r="L98" s="305"/>
      <c r="M98" s="285"/>
      <c r="N98" s="287"/>
      <c r="O98" s="31"/>
      <c r="P98" s="19" t="str">
        <f t="shared" si="25"/>
        <v/>
      </c>
      <c r="Q98" s="20" t="str">
        <f t="shared" si="26"/>
        <v/>
      </c>
      <c r="R98" s="29" t="str">
        <f t="shared" si="27"/>
        <v/>
      </c>
      <c r="S98" s="22" t="str">
        <f t="shared" si="28"/>
        <v/>
      </c>
      <c r="T98" s="31"/>
      <c r="U98" s="69" t="str">
        <f t="shared" si="29"/>
        <v/>
      </c>
      <c r="V98" s="31"/>
      <c r="X98" s="76" t="str">
        <f t="shared" si="30"/>
        <v/>
      </c>
      <c r="Z98" s="76" t="str">
        <f t="shared" si="31"/>
        <v/>
      </c>
      <c r="AA98" s="76" t="str">
        <f t="shared" si="32"/>
        <v/>
      </c>
      <c r="AC98" s="19" t="str">
        <f>IF($K98="", "", SUMIF('Drinks List'!DH$11:DH$1010, $K98, 'Drinks List'!DG$11:DG$1010))</f>
        <v/>
      </c>
      <c r="AD98" s="21"/>
      <c r="AE98" s="59" t="str">
        <f>IF($K98="", "", SUMIF('Drinks List'!DJ$11:DJ$1010, $K98, 'Drinks List'!DI$11:DI$1010))</f>
        <v/>
      </c>
      <c r="AF98" s="21"/>
      <c r="AG98" s="59" t="str">
        <f>IF($K98="", "", SUMIF('Drinks List'!DL$11:DL$1010, $K98, 'Drinks List'!DK$11:DK$1010))</f>
        <v/>
      </c>
      <c r="AH98" s="21"/>
      <c r="AI98" s="59" t="str">
        <f>IF($K98="", "", SUMIF('Drinks List'!DN$11:DN$1010, $K98, 'Drinks List'!DM$11:DM$1010))</f>
        <v/>
      </c>
      <c r="AJ98" s="21"/>
      <c r="AK98" s="59" t="str">
        <f>IF($K98="", "", SUMIF('Drinks List'!DP$11:DP$1010, $K98, 'Drinks List'!DO$11:DO$1010))</f>
        <v/>
      </c>
      <c r="AL98" s="21"/>
      <c r="AM98" s="59" t="str">
        <f>IF($K98="", "", SUMIF('Drinks List'!DR$11:DR$1010, $K98, 'Drinks List'!DQ$11:DQ$1010))</f>
        <v/>
      </c>
      <c r="AN98" s="21"/>
      <c r="AO98" s="59" t="str">
        <f>IF($K98="", "", SUMIF('Drinks List'!DT$11:DT$1010, $K98, 'Drinks List'!DS$11:DS$1010))</f>
        <v/>
      </c>
      <c r="AP98" s="21"/>
      <c r="AQ98" s="59" t="str">
        <f>IF($K98="", "", SUMIF('Drinks List'!DV$11:DV$1010, $K98, 'Drinks List'!DU$11:DU$1010))</f>
        <v/>
      </c>
      <c r="AR98" s="21"/>
      <c r="AS98" s="59" t="str">
        <f>IF($K98="", "", SUMIF('Drinks List'!DX$11:DX$1010, $K98, 'Drinks List'!DW$11:DW$1010))</f>
        <v/>
      </c>
      <c r="AT98" s="21"/>
      <c r="AU98" s="59" t="str">
        <f>IF($K98="", "", SUMIF('Drinks List'!DZ$11:DZ$1010, $K98, 'Drinks List'!DY$11:DY$1010))</f>
        <v/>
      </c>
      <c r="AV98" s="21"/>
      <c r="AW98" s="59" t="str">
        <f>IF($K98="", "", SUMIF('Drinks List'!EB$11:EB$1010, $K98, 'Drinks List'!EA$11:EA$1010))</f>
        <v/>
      </c>
      <c r="AX98" s="21"/>
      <c r="AY98" s="59" t="str">
        <f>IF($K98="", "", SUMIF('Drinks List'!ED$11:ED$1010, $K98, 'Drinks List'!EC$11:EC$1010))</f>
        <v/>
      </c>
      <c r="AZ98" s="21"/>
      <c r="BA98" s="59" t="str">
        <f>IF($K98="", "", SUMIF('Drinks List'!EF$11:EF$1010, $K98, 'Drinks List'!EE$11:EE$1010))</f>
        <v/>
      </c>
      <c r="BB98" s="21"/>
      <c r="BC98" s="59" t="str">
        <f>IF($K98="", "", SUMIF('Drinks List'!EH$11:EH$1010, $K98, 'Drinks List'!EG$11:EG$1010))</f>
        <v/>
      </c>
      <c r="BD98" s="21"/>
      <c r="BE98" s="59" t="str">
        <f>IF($K98="", "", SUMIF('Drinks List'!EJ$11:EJ$1010, $K98, 'Drinks List'!EI$11:EI$1010))</f>
        <v/>
      </c>
      <c r="BF98" s="21"/>
      <c r="BG98" s="59" t="str">
        <f>IF($K98="", "", SUMIF('Drinks List'!EL$11:EL$1010, $K98, 'Drinks List'!EK$11:EK$1010))</f>
        <v/>
      </c>
      <c r="BH98" s="21"/>
      <c r="BI98" s="59" t="str">
        <f>IF($K98="", "", SUMIF('Drinks List'!EN$11:EN$1010, $K98, 'Drinks List'!EM$11:EM$1010))</f>
        <v/>
      </c>
      <c r="BJ98" s="21"/>
      <c r="BK98" s="59" t="str">
        <f>IF($K98="", "", SUMIF('Drinks List'!EP$11:EP$1010, $K98, 'Drinks List'!EO$11:EO$1010))</f>
        <v/>
      </c>
      <c r="BL98" s="21"/>
      <c r="BM98" s="59" t="str">
        <f>IF($K98="", "", SUMIF('Drinks List'!ER$11:ER$1010, $K98, 'Drinks List'!EQ$11:EQ$1010))</f>
        <v/>
      </c>
      <c r="BN98" s="21"/>
      <c r="BO98" s="65" t="str">
        <f>IF($K98="", "", SUMIF('Drinks List'!ET$11:ET$1010, $K98, 'Drinks List'!ES$11:ES$1010))</f>
        <v/>
      </c>
      <c r="BQ98" s="120" t="str">
        <f t="shared" si="33"/>
        <v/>
      </c>
      <c r="BR98" s="62" t="str">
        <f t="shared" si="34"/>
        <v/>
      </c>
      <c r="BS98" s="76" t="str">
        <f>IF(BQ98="", "", COUNTIF(BQ$11:BQ$1010, "&gt;"&amp;BQ98)+1+COUNTIF(BQ$11:BQ98, BQ98)-1)</f>
        <v/>
      </c>
      <c r="BT98" s="76" t="str">
        <f>IF(BR98="", "", COUNTIF(BR$11:BR$1010, "&lt;"&amp;BR98)+1+COUNTIF(BR$11:BR98, BR98)-1)</f>
        <v/>
      </c>
      <c r="BV98" s="76" t="str">
        <f t="shared" si="35"/>
        <v/>
      </c>
      <c r="BW98" s="124" t="str">
        <f t="shared" si="36"/>
        <v/>
      </c>
      <c r="BX98" s="115" t="str">
        <f t="shared" si="37"/>
        <v/>
      </c>
      <c r="BY98" s="125" t="str">
        <f t="shared" si="38"/>
        <v/>
      </c>
      <c r="CA98" s="106" t="str">
        <f t="shared" si="39"/>
        <v/>
      </c>
      <c r="CB98" s="22" t="str">
        <f t="shared" si="40"/>
        <v/>
      </c>
      <c r="CD98" s="76" t="str">
        <f>IF($J98="", "", IF($BV98=0, "", COUNTIF($J$11:$J$1010, "&lt;"&amp;$J98)+1+COUNTIF($J$11:$J98, $J98)-1))</f>
        <v/>
      </c>
    </row>
    <row r="99" spans="1:82" x14ac:dyDescent="0.25">
      <c r="A99" s="31"/>
      <c r="B99" s="19" t="str">
        <f t="shared" si="21"/>
        <v/>
      </c>
      <c r="C99" s="20" t="str">
        <f t="shared" si="22"/>
        <v/>
      </c>
      <c r="D99" s="29" t="str">
        <f t="shared" si="23"/>
        <v/>
      </c>
      <c r="E99" s="22" t="str">
        <f t="shared" si="24"/>
        <v/>
      </c>
      <c r="F99" s="31"/>
      <c r="G99" s="301"/>
      <c r="H99" s="302"/>
      <c r="I99" s="303"/>
      <c r="J99" s="304"/>
      <c r="K99" s="283"/>
      <c r="L99" s="305"/>
      <c r="M99" s="285"/>
      <c r="N99" s="287"/>
      <c r="O99" s="31"/>
      <c r="P99" s="19" t="str">
        <f t="shared" si="25"/>
        <v/>
      </c>
      <c r="Q99" s="20" t="str">
        <f t="shared" si="26"/>
        <v/>
      </c>
      <c r="R99" s="29" t="str">
        <f t="shared" si="27"/>
        <v/>
      </c>
      <c r="S99" s="22" t="str">
        <f t="shared" si="28"/>
        <v/>
      </c>
      <c r="T99" s="31"/>
      <c r="U99" s="69" t="str">
        <f t="shared" si="29"/>
        <v/>
      </c>
      <c r="V99" s="31"/>
      <c r="X99" s="76" t="str">
        <f t="shared" si="30"/>
        <v/>
      </c>
      <c r="Z99" s="76" t="str">
        <f t="shared" si="31"/>
        <v/>
      </c>
      <c r="AA99" s="76" t="str">
        <f t="shared" si="32"/>
        <v/>
      </c>
      <c r="AC99" s="19" t="str">
        <f>IF($K99="", "", SUMIF('Drinks List'!DH$11:DH$1010, $K99, 'Drinks List'!DG$11:DG$1010))</f>
        <v/>
      </c>
      <c r="AD99" s="21"/>
      <c r="AE99" s="59" t="str">
        <f>IF($K99="", "", SUMIF('Drinks List'!DJ$11:DJ$1010, $K99, 'Drinks List'!DI$11:DI$1010))</f>
        <v/>
      </c>
      <c r="AF99" s="21"/>
      <c r="AG99" s="59" t="str">
        <f>IF($K99="", "", SUMIF('Drinks List'!DL$11:DL$1010, $K99, 'Drinks List'!DK$11:DK$1010))</f>
        <v/>
      </c>
      <c r="AH99" s="21"/>
      <c r="AI99" s="59" t="str">
        <f>IF($K99="", "", SUMIF('Drinks List'!DN$11:DN$1010, $K99, 'Drinks List'!DM$11:DM$1010))</f>
        <v/>
      </c>
      <c r="AJ99" s="21"/>
      <c r="AK99" s="59" t="str">
        <f>IF($K99="", "", SUMIF('Drinks List'!DP$11:DP$1010, $K99, 'Drinks List'!DO$11:DO$1010))</f>
        <v/>
      </c>
      <c r="AL99" s="21"/>
      <c r="AM99" s="59" t="str">
        <f>IF($K99="", "", SUMIF('Drinks List'!DR$11:DR$1010, $K99, 'Drinks List'!DQ$11:DQ$1010))</f>
        <v/>
      </c>
      <c r="AN99" s="21"/>
      <c r="AO99" s="59" t="str">
        <f>IF($K99="", "", SUMIF('Drinks List'!DT$11:DT$1010, $K99, 'Drinks List'!DS$11:DS$1010))</f>
        <v/>
      </c>
      <c r="AP99" s="21"/>
      <c r="AQ99" s="59" t="str">
        <f>IF($K99="", "", SUMIF('Drinks List'!DV$11:DV$1010, $K99, 'Drinks List'!DU$11:DU$1010))</f>
        <v/>
      </c>
      <c r="AR99" s="21"/>
      <c r="AS99" s="59" t="str">
        <f>IF($K99="", "", SUMIF('Drinks List'!DX$11:DX$1010, $K99, 'Drinks List'!DW$11:DW$1010))</f>
        <v/>
      </c>
      <c r="AT99" s="21"/>
      <c r="AU99" s="59" t="str">
        <f>IF($K99="", "", SUMIF('Drinks List'!DZ$11:DZ$1010, $K99, 'Drinks List'!DY$11:DY$1010))</f>
        <v/>
      </c>
      <c r="AV99" s="21"/>
      <c r="AW99" s="59" t="str">
        <f>IF($K99="", "", SUMIF('Drinks List'!EB$11:EB$1010, $K99, 'Drinks List'!EA$11:EA$1010))</f>
        <v/>
      </c>
      <c r="AX99" s="21"/>
      <c r="AY99" s="59" t="str">
        <f>IF($K99="", "", SUMIF('Drinks List'!ED$11:ED$1010, $K99, 'Drinks List'!EC$11:EC$1010))</f>
        <v/>
      </c>
      <c r="AZ99" s="21"/>
      <c r="BA99" s="59" t="str">
        <f>IF($K99="", "", SUMIF('Drinks List'!EF$11:EF$1010, $K99, 'Drinks List'!EE$11:EE$1010))</f>
        <v/>
      </c>
      <c r="BB99" s="21"/>
      <c r="BC99" s="59" t="str">
        <f>IF($K99="", "", SUMIF('Drinks List'!EH$11:EH$1010, $K99, 'Drinks List'!EG$11:EG$1010))</f>
        <v/>
      </c>
      <c r="BD99" s="21"/>
      <c r="BE99" s="59" t="str">
        <f>IF($K99="", "", SUMIF('Drinks List'!EJ$11:EJ$1010, $K99, 'Drinks List'!EI$11:EI$1010))</f>
        <v/>
      </c>
      <c r="BF99" s="21"/>
      <c r="BG99" s="59" t="str">
        <f>IF($K99="", "", SUMIF('Drinks List'!EL$11:EL$1010, $K99, 'Drinks List'!EK$11:EK$1010))</f>
        <v/>
      </c>
      <c r="BH99" s="21"/>
      <c r="BI99" s="59" t="str">
        <f>IF($K99="", "", SUMIF('Drinks List'!EN$11:EN$1010, $K99, 'Drinks List'!EM$11:EM$1010))</f>
        <v/>
      </c>
      <c r="BJ99" s="21"/>
      <c r="BK99" s="59" t="str">
        <f>IF($K99="", "", SUMIF('Drinks List'!EP$11:EP$1010, $K99, 'Drinks List'!EO$11:EO$1010))</f>
        <v/>
      </c>
      <c r="BL99" s="21"/>
      <c r="BM99" s="59" t="str">
        <f>IF($K99="", "", SUMIF('Drinks List'!ER$11:ER$1010, $K99, 'Drinks List'!EQ$11:EQ$1010))</f>
        <v/>
      </c>
      <c r="BN99" s="21"/>
      <c r="BO99" s="65" t="str">
        <f>IF($K99="", "", SUMIF('Drinks List'!ET$11:ET$1010, $K99, 'Drinks List'!ES$11:ES$1010))</f>
        <v/>
      </c>
      <c r="BQ99" s="120" t="str">
        <f t="shared" si="33"/>
        <v/>
      </c>
      <c r="BR99" s="62" t="str">
        <f t="shared" si="34"/>
        <v/>
      </c>
      <c r="BS99" s="76" t="str">
        <f>IF(BQ99="", "", COUNTIF(BQ$11:BQ$1010, "&gt;"&amp;BQ99)+1+COUNTIF(BQ$11:BQ99, BQ99)-1)</f>
        <v/>
      </c>
      <c r="BT99" s="76" t="str">
        <f>IF(BR99="", "", COUNTIF(BR$11:BR$1010, "&lt;"&amp;BR99)+1+COUNTIF(BR$11:BR99, BR99)-1)</f>
        <v/>
      </c>
      <c r="BV99" s="76" t="str">
        <f t="shared" si="35"/>
        <v/>
      </c>
      <c r="BW99" s="124" t="str">
        <f t="shared" si="36"/>
        <v/>
      </c>
      <c r="BX99" s="115" t="str">
        <f t="shared" si="37"/>
        <v/>
      </c>
      <c r="BY99" s="125" t="str">
        <f t="shared" si="38"/>
        <v/>
      </c>
      <c r="CA99" s="106" t="str">
        <f t="shared" si="39"/>
        <v/>
      </c>
      <c r="CB99" s="22" t="str">
        <f t="shared" si="40"/>
        <v/>
      </c>
      <c r="CD99" s="76" t="str">
        <f>IF($J99="", "", IF($BV99=0, "", COUNTIF($J$11:$J$1010, "&lt;"&amp;$J99)+1+COUNTIF($J$11:$J99, $J99)-1))</f>
        <v/>
      </c>
    </row>
    <row r="100" spans="1:82" x14ac:dyDescent="0.25">
      <c r="A100" s="31"/>
      <c r="B100" s="19" t="str">
        <f t="shared" si="21"/>
        <v/>
      </c>
      <c r="C100" s="20" t="str">
        <f t="shared" si="22"/>
        <v/>
      </c>
      <c r="D100" s="29" t="str">
        <f t="shared" si="23"/>
        <v/>
      </c>
      <c r="E100" s="22" t="str">
        <f t="shared" si="24"/>
        <v/>
      </c>
      <c r="F100" s="31"/>
      <c r="G100" s="301"/>
      <c r="H100" s="302"/>
      <c r="I100" s="303"/>
      <c r="J100" s="304"/>
      <c r="K100" s="283"/>
      <c r="L100" s="305"/>
      <c r="M100" s="285"/>
      <c r="N100" s="287"/>
      <c r="O100" s="31"/>
      <c r="P100" s="19" t="str">
        <f t="shared" si="25"/>
        <v/>
      </c>
      <c r="Q100" s="20" t="str">
        <f t="shared" si="26"/>
        <v/>
      </c>
      <c r="R100" s="29" t="str">
        <f t="shared" si="27"/>
        <v/>
      </c>
      <c r="S100" s="22" t="str">
        <f t="shared" si="28"/>
        <v/>
      </c>
      <c r="T100" s="31"/>
      <c r="U100" s="69" t="str">
        <f t="shared" si="29"/>
        <v/>
      </c>
      <c r="V100" s="31"/>
      <c r="X100" s="76" t="str">
        <f t="shared" si="30"/>
        <v/>
      </c>
      <c r="Z100" s="76" t="str">
        <f t="shared" si="31"/>
        <v/>
      </c>
      <c r="AA100" s="76" t="str">
        <f t="shared" si="32"/>
        <v/>
      </c>
      <c r="AC100" s="19" t="str">
        <f>IF($K100="", "", SUMIF('Drinks List'!DH$11:DH$1010, $K100, 'Drinks List'!DG$11:DG$1010))</f>
        <v/>
      </c>
      <c r="AD100" s="21"/>
      <c r="AE100" s="59" t="str">
        <f>IF($K100="", "", SUMIF('Drinks List'!DJ$11:DJ$1010, $K100, 'Drinks List'!DI$11:DI$1010))</f>
        <v/>
      </c>
      <c r="AF100" s="21"/>
      <c r="AG100" s="59" t="str">
        <f>IF($K100="", "", SUMIF('Drinks List'!DL$11:DL$1010, $K100, 'Drinks List'!DK$11:DK$1010))</f>
        <v/>
      </c>
      <c r="AH100" s="21"/>
      <c r="AI100" s="59" t="str">
        <f>IF($K100="", "", SUMIF('Drinks List'!DN$11:DN$1010, $K100, 'Drinks List'!DM$11:DM$1010))</f>
        <v/>
      </c>
      <c r="AJ100" s="21"/>
      <c r="AK100" s="59" t="str">
        <f>IF($K100="", "", SUMIF('Drinks List'!DP$11:DP$1010, $K100, 'Drinks List'!DO$11:DO$1010))</f>
        <v/>
      </c>
      <c r="AL100" s="21"/>
      <c r="AM100" s="59" t="str">
        <f>IF($K100="", "", SUMIF('Drinks List'!DR$11:DR$1010, $K100, 'Drinks List'!DQ$11:DQ$1010))</f>
        <v/>
      </c>
      <c r="AN100" s="21"/>
      <c r="AO100" s="59" t="str">
        <f>IF($K100="", "", SUMIF('Drinks List'!DT$11:DT$1010, $K100, 'Drinks List'!DS$11:DS$1010))</f>
        <v/>
      </c>
      <c r="AP100" s="21"/>
      <c r="AQ100" s="59" t="str">
        <f>IF($K100="", "", SUMIF('Drinks List'!DV$11:DV$1010, $K100, 'Drinks List'!DU$11:DU$1010))</f>
        <v/>
      </c>
      <c r="AR100" s="21"/>
      <c r="AS100" s="59" t="str">
        <f>IF($K100="", "", SUMIF('Drinks List'!DX$11:DX$1010, $K100, 'Drinks List'!DW$11:DW$1010))</f>
        <v/>
      </c>
      <c r="AT100" s="21"/>
      <c r="AU100" s="59" t="str">
        <f>IF($K100="", "", SUMIF('Drinks List'!DZ$11:DZ$1010, $K100, 'Drinks List'!DY$11:DY$1010))</f>
        <v/>
      </c>
      <c r="AV100" s="21"/>
      <c r="AW100" s="59" t="str">
        <f>IF($K100="", "", SUMIF('Drinks List'!EB$11:EB$1010, $K100, 'Drinks List'!EA$11:EA$1010))</f>
        <v/>
      </c>
      <c r="AX100" s="21"/>
      <c r="AY100" s="59" t="str">
        <f>IF($K100="", "", SUMIF('Drinks List'!ED$11:ED$1010, $K100, 'Drinks List'!EC$11:EC$1010))</f>
        <v/>
      </c>
      <c r="AZ100" s="21"/>
      <c r="BA100" s="59" t="str">
        <f>IF($K100="", "", SUMIF('Drinks List'!EF$11:EF$1010, $K100, 'Drinks List'!EE$11:EE$1010))</f>
        <v/>
      </c>
      <c r="BB100" s="21"/>
      <c r="BC100" s="59" t="str">
        <f>IF($K100="", "", SUMIF('Drinks List'!EH$11:EH$1010, $K100, 'Drinks List'!EG$11:EG$1010))</f>
        <v/>
      </c>
      <c r="BD100" s="21"/>
      <c r="BE100" s="59" t="str">
        <f>IF($K100="", "", SUMIF('Drinks List'!EJ$11:EJ$1010, $K100, 'Drinks List'!EI$11:EI$1010))</f>
        <v/>
      </c>
      <c r="BF100" s="21"/>
      <c r="BG100" s="59" t="str">
        <f>IF($K100="", "", SUMIF('Drinks List'!EL$11:EL$1010, $K100, 'Drinks List'!EK$11:EK$1010))</f>
        <v/>
      </c>
      <c r="BH100" s="21"/>
      <c r="BI100" s="59" t="str">
        <f>IF($K100="", "", SUMIF('Drinks List'!EN$11:EN$1010, $K100, 'Drinks List'!EM$11:EM$1010))</f>
        <v/>
      </c>
      <c r="BJ100" s="21"/>
      <c r="BK100" s="59" t="str">
        <f>IF($K100="", "", SUMIF('Drinks List'!EP$11:EP$1010, $K100, 'Drinks List'!EO$11:EO$1010))</f>
        <v/>
      </c>
      <c r="BL100" s="21"/>
      <c r="BM100" s="59" t="str">
        <f>IF($K100="", "", SUMIF('Drinks List'!ER$11:ER$1010, $K100, 'Drinks List'!EQ$11:EQ$1010))</f>
        <v/>
      </c>
      <c r="BN100" s="21"/>
      <c r="BO100" s="65" t="str">
        <f>IF($K100="", "", SUMIF('Drinks List'!ET$11:ET$1010, $K100, 'Drinks List'!ES$11:ES$1010))</f>
        <v/>
      </c>
      <c r="BQ100" s="120" t="str">
        <f t="shared" si="33"/>
        <v/>
      </c>
      <c r="BR100" s="62" t="str">
        <f t="shared" si="34"/>
        <v/>
      </c>
      <c r="BS100" s="76" t="str">
        <f>IF(BQ100="", "", COUNTIF(BQ$11:BQ$1010, "&gt;"&amp;BQ100)+1+COUNTIF(BQ$11:BQ100, BQ100)-1)</f>
        <v/>
      </c>
      <c r="BT100" s="76" t="str">
        <f>IF(BR100="", "", COUNTIF(BR$11:BR$1010, "&lt;"&amp;BR100)+1+COUNTIF(BR$11:BR100, BR100)-1)</f>
        <v/>
      </c>
      <c r="BV100" s="76" t="str">
        <f t="shared" si="35"/>
        <v/>
      </c>
      <c r="BW100" s="124" t="str">
        <f t="shared" si="36"/>
        <v/>
      </c>
      <c r="BX100" s="115" t="str">
        <f t="shared" si="37"/>
        <v/>
      </c>
      <c r="BY100" s="125" t="str">
        <f t="shared" si="38"/>
        <v/>
      </c>
      <c r="CA100" s="106" t="str">
        <f t="shared" si="39"/>
        <v/>
      </c>
      <c r="CB100" s="22" t="str">
        <f t="shared" si="40"/>
        <v/>
      </c>
      <c r="CD100" s="76" t="str">
        <f>IF($J100="", "", IF($BV100=0, "", COUNTIF($J$11:$J$1010, "&lt;"&amp;$J100)+1+COUNTIF($J$11:$J100, $J100)-1))</f>
        <v/>
      </c>
    </row>
    <row r="101" spans="1:82" x14ac:dyDescent="0.25">
      <c r="A101" s="31"/>
      <c r="B101" s="19" t="str">
        <f t="shared" si="21"/>
        <v/>
      </c>
      <c r="C101" s="20" t="str">
        <f t="shared" si="22"/>
        <v/>
      </c>
      <c r="D101" s="29" t="str">
        <f t="shared" si="23"/>
        <v/>
      </c>
      <c r="E101" s="22" t="str">
        <f t="shared" si="24"/>
        <v/>
      </c>
      <c r="F101" s="31"/>
      <c r="G101" s="301"/>
      <c r="H101" s="302"/>
      <c r="I101" s="303"/>
      <c r="J101" s="304"/>
      <c r="K101" s="283"/>
      <c r="L101" s="305"/>
      <c r="M101" s="285"/>
      <c r="N101" s="287"/>
      <c r="O101" s="31"/>
      <c r="P101" s="19" t="str">
        <f t="shared" si="25"/>
        <v/>
      </c>
      <c r="Q101" s="20" t="str">
        <f t="shared" si="26"/>
        <v/>
      </c>
      <c r="R101" s="29" t="str">
        <f t="shared" si="27"/>
        <v/>
      </c>
      <c r="S101" s="22" t="str">
        <f t="shared" si="28"/>
        <v/>
      </c>
      <c r="T101" s="31"/>
      <c r="U101" s="69" t="str">
        <f t="shared" si="29"/>
        <v/>
      </c>
      <c r="V101" s="31"/>
      <c r="X101" s="76" t="str">
        <f t="shared" si="30"/>
        <v/>
      </c>
      <c r="Z101" s="76" t="str">
        <f t="shared" si="31"/>
        <v/>
      </c>
      <c r="AA101" s="76" t="str">
        <f t="shared" si="32"/>
        <v/>
      </c>
      <c r="AC101" s="19" t="str">
        <f>IF($K101="", "", SUMIF('Drinks List'!DH$11:DH$1010, $K101, 'Drinks List'!DG$11:DG$1010))</f>
        <v/>
      </c>
      <c r="AD101" s="21"/>
      <c r="AE101" s="59" t="str">
        <f>IF($K101="", "", SUMIF('Drinks List'!DJ$11:DJ$1010, $K101, 'Drinks List'!DI$11:DI$1010))</f>
        <v/>
      </c>
      <c r="AF101" s="21"/>
      <c r="AG101" s="59" t="str">
        <f>IF($K101="", "", SUMIF('Drinks List'!DL$11:DL$1010, $K101, 'Drinks List'!DK$11:DK$1010))</f>
        <v/>
      </c>
      <c r="AH101" s="21"/>
      <c r="AI101" s="59" t="str">
        <f>IF($K101="", "", SUMIF('Drinks List'!DN$11:DN$1010, $K101, 'Drinks List'!DM$11:DM$1010))</f>
        <v/>
      </c>
      <c r="AJ101" s="21"/>
      <c r="AK101" s="59" t="str">
        <f>IF($K101="", "", SUMIF('Drinks List'!DP$11:DP$1010, $K101, 'Drinks List'!DO$11:DO$1010))</f>
        <v/>
      </c>
      <c r="AL101" s="21"/>
      <c r="AM101" s="59" t="str">
        <f>IF($K101="", "", SUMIF('Drinks List'!DR$11:DR$1010, $K101, 'Drinks List'!DQ$11:DQ$1010))</f>
        <v/>
      </c>
      <c r="AN101" s="21"/>
      <c r="AO101" s="59" t="str">
        <f>IF($K101="", "", SUMIF('Drinks List'!DT$11:DT$1010, $K101, 'Drinks List'!DS$11:DS$1010))</f>
        <v/>
      </c>
      <c r="AP101" s="21"/>
      <c r="AQ101" s="59" t="str">
        <f>IF($K101="", "", SUMIF('Drinks List'!DV$11:DV$1010, $K101, 'Drinks List'!DU$11:DU$1010))</f>
        <v/>
      </c>
      <c r="AR101" s="21"/>
      <c r="AS101" s="59" t="str">
        <f>IF($K101="", "", SUMIF('Drinks List'!DX$11:DX$1010, $K101, 'Drinks List'!DW$11:DW$1010))</f>
        <v/>
      </c>
      <c r="AT101" s="21"/>
      <c r="AU101" s="59" t="str">
        <f>IF($K101="", "", SUMIF('Drinks List'!DZ$11:DZ$1010, $K101, 'Drinks List'!DY$11:DY$1010))</f>
        <v/>
      </c>
      <c r="AV101" s="21"/>
      <c r="AW101" s="59" t="str">
        <f>IF($K101="", "", SUMIF('Drinks List'!EB$11:EB$1010, $K101, 'Drinks List'!EA$11:EA$1010))</f>
        <v/>
      </c>
      <c r="AX101" s="21"/>
      <c r="AY101" s="59" t="str">
        <f>IF($K101="", "", SUMIF('Drinks List'!ED$11:ED$1010, $K101, 'Drinks List'!EC$11:EC$1010))</f>
        <v/>
      </c>
      <c r="AZ101" s="21"/>
      <c r="BA101" s="59" t="str">
        <f>IF($K101="", "", SUMIF('Drinks List'!EF$11:EF$1010, $K101, 'Drinks List'!EE$11:EE$1010))</f>
        <v/>
      </c>
      <c r="BB101" s="21"/>
      <c r="BC101" s="59" t="str">
        <f>IF($K101="", "", SUMIF('Drinks List'!EH$11:EH$1010, $K101, 'Drinks List'!EG$11:EG$1010))</f>
        <v/>
      </c>
      <c r="BD101" s="21"/>
      <c r="BE101" s="59" t="str">
        <f>IF($K101="", "", SUMIF('Drinks List'!EJ$11:EJ$1010, $K101, 'Drinks List'!EI$11:EI$1010))</f>
        <v/>
      </c>
      <c r="BF101" s="21"/>
      <c r="BG101" s="59" t="str">
        <f>IF($K101="", "", SUMIF('Drinks List'!EL$11:EL$1010, $K101, 'Drinks List'!EK$11:EK$1010))</f>
        <v/>
      </c>
      <c r="BH101" s="21"/>
      <c r="BI101" s="59" t="str">
        <f>IF($K101="", "", SUMIF('Drinks List'!EN$11:EN$1010, $K101, 'Drinks List'!EM$11:EM$1010))</f>
        <v/>
      </c>
      <c r="BJ101" s="21"/>
      <c r="BK101" s="59" t="str">
        <f>IF($K101="", "", SUMIF('Drinks List'!EP$11:EP$1010, $K101, 'Drinks List'!EO$11:EO$1010))</f>
        <v/>
      </c>
      <c r="BL101" s="21"/>
      <c r="BM101" s="59" t="str">
        <f>IF($K101="", "", SUMIF('Drinks List'!ER$11:ER$1010, $K101, 'Drinks List'!EQ$11:EQ$1010))</f>
        <v/>
      </c>
      <c r="BN101" s="21"/>
      <c r="BO101" s="65" t="str">
        <f>IF($K101="", "", SUMIF('Drinks List'!ET$11:ET$1010, $K101, 'Drinks List'!ES$11:ES$1010))</f>
        <v/>
      </c>
      <c r="BQ101" s="120" t="str">
        <f t="shared" si="33"/>
        <v/>
      </c>
      <c r="BR101" s="62" t="str">
        <f t="shared" si="34"/>
        <v/>
      </c>
      <c r="BS101" s="76" t="str">
        <f>IF(BQ101="", "", COUNTIF(BQ$11:BQ$1010, "&gt;"&amp;BQ101)+1+COUNTIF(BQ$11:BQ101, BQ101)-1)</f>
        <v/>
      </c>
      <c r="BT101" s="76" t="str">
        <f>IF(BR101="", "", COUNTIF(BR$11:BR$1010, "&lt;"&amp;BR101)+1+COUNTIF(BR$11:BR101, BR101)-1)</f>
        <v/>
      </c>
      <c r="BV101" s="76" t="str">
        <f t="shared" si="35"/>
        <v/>
      </c>
      <c r="BW101" s="124" t="str">
        <f t="shared" si="36"/>
        <v/>
      </c>
      <c r="BX101" s="115" t="str">
        <f t="shared" si="37"/>
        <v/>
      </c>
      <c r="BY101" s="125" t="str">
        <f t="shared" si="38"/>
        <v/>
      </c>
      <c r="CA101" s="106" t="str">
        <f t="shared" si="39"/>
        <v/>
      </c>
      <c r="CB101" s="22" t="str">
        <f t="shared" si="40"/>
        <v/>
      </c>
      <c r="CD101" s="76" t="str">
        <f>IF($J101="", "", IF($BV101=0, "", COUNTIF($J$11:$J$1010, "&lt;"&amp;$J101)+1+COUNTIF($J$11:$J101, $J101)-1))</f>
        <v/>
      </c>
    </row>
    <row r="102" spans="1:82" x14ac:dyDescent="0.25">
      <c r="A102" s="31"/>
      <c r="B102" s="19" t="str">
        <f t="shared" si="21"/>
        <v/>
      </c>
      <c r="C102" s="20" t="str">
        <f t="shared" si="22"/>
        <v/>
      </c>
      <c r="D102" s="29" t="str">
        <f t="shared" si="23"/>
        <v/>
      </c>
      <c r="E102" s="22" t="str">
        <f t="shared" si="24"/>
        <v/>
      </c>
      <c r="F102" s="31"/>
      <c r="G102" s="301"/>
      <c r="H102" s="302"/>
      <c r="I102" s="303"/>
      <c r="J102" s="304"/>
      <c r="K102" s="283"/>
      <c r="L102" s="305"/>
      <c r="M102" s="285"/>
      <c r="N102" s="287"/>
      <c r="O102" s="31"/>
      <c r="P102" s="19" t="str">
        <f t="shared" si="25"/>
        <v/>
      </c>
      <c r="Q102" s="20" t="str">
        <f t="shared" si="26"/>
        <v/>
      </c>
      <c r="R102" s="29" t="str">
        <f t="shared" si="27"/>
        <v/>
      </c>
      <c r="S102" s="22" t="str">
        <f t="shared" si="28"/>
        <v/>
      </c>
      <c r="T102" s="31"/>
      <c r="U102" s="69" t="str">
        <f t="shared" si="29"/>
        <v/>
      </c>
      <c r="V102" s="31"/>
      <c r="X102" s="76" t="str">
        <f t="shared" si="30"/>
        <v/>
      </c>
      <c r="Z102" s="76" t="str">
        <f t="shared" si="31"/>
        <v/>
      </c>
      <c r="AA102" s="76" t="str">
        <f t="shared" si="32"/>
        <v/>
      </c>
      <c r="AC102" s="19" t="str">
        <f>IF($K102="", "", SUMIF('Drinks List'!DH$11:DH$1010, $K102, 'Drinks List'!DG$11:DG$1010))</f>
        <v/>
      </c>
      <c r="AD102" s="21"/>
      <c r="AE102" s="59" t="str">
        <f>IF($K102="", "", SUMIF('Drinks List'!DJ$11:DJ$1010, $K102, 'Drinks List'!DI$11:DI$1010))</f>
        <v/>
      </c>
      <c r="AF102" s="21"/>
      <c r="AG102" s="59" t="str">
        <f>IF($K102="", "", SUMIF('Drinks List'!DL$11:DL$1010, $K102, 'Drinks List'!DK$11:DK$1010))</f>
        <v/>
      </c>
      <c r="AH102" s="21"/>
      <c r="AI102" s="59" t="str">
        <f>IF($K102="", "", SUMIF('Drinks List'!DN$11:DN$1010, $K102, 'Drinks List'!DM$11:DM$1010))</f>
        <v/>
      </c>
      <c r="AJ102" s="21"/>
      <c r="AK102" s="59" t="str">
        <f>IF($K102="", "", SUMIF('Drinks List'!DP$11:DP$1010, $K102, 'Drinks List'!DO$11:DO$1010))</f>
        <v/>
      </c>
      <c r="AL102" s="21"/>
      <c r="AM102" s="59" t="str">
        <f>IF($K102="", "", SUMIF('Drinks List'!DR$11:DR$1010, $K102, 'Drinks List'!DQ$11:DQ$1010))</f>
        <v/>
      </c>
      <c r="AN102" s="21"/>
      <c r="AO102" s="59" t="str">
        <f>IF($K102="", "", SUMIF('Drinks List'!DT$11:DT$1010, $K102, 'Drinks List'!DS$11:DS$1010))</f>
        <v/>
      </c>
      <c r="AP102" s="21"/>
      <c r="AQ102" s="59" t="str">
        <f>IF($K102="", "", SUMIF('Drinks List'!DV$11:DV$1010, $K102, 'Drinks List'!DU$11:DU$1010))</f>
        <v/>
      </c>
      <c r="AR102" s="21"/>
      <c r="AS102" s="59" t="str">
        <f>IF($K102="", "", SUMIF('Drinks List'!DX$11:DX$1010, $K102, 'Drinks List'!DW$11:DW$1010))</f>
        <v/>
      </c>
      <c r="AT102" s="21"/>
      <c r="AU102" s="59" t="str">
        <f>IF($K102="", "", SUMIF('Drinks List'!DZ$11:DZ$1010, $K102, 'Drinks List'!DY$11:DY$1010))</f>
        <v/>
      </c>
      <c r="AV102" s="21"/>
      <c r="AW102" s="59" t="str">
        <f>IF($K102="", "", SUMIF('Drinks List'!EB$11:EB$1010, $K102, 'Drinks List'!EA$11:EA$1010))</f>
        <v/>
      </c>
      <c r="AX102" s="21"/>
      <c r="AY102" s="59" t="str">
        <f>IF($K102="", "", SUMIF('Drinks List'!ED$11:ED$1010, $K102, 'Drinks List'!EC$11:EC$1010))</f>
        <v/>
      </c>
      <c r="AZ102" s="21"/>
      <c r="BA102" s="59" t="str">
        <f>IF($K102="", "", SUMIF('Drinks List'!EF$11:EF$1010, $K102, 'Drinks List'!EE$11:EE$1010))</f>
        <v/>
      </c>
      <c r="BB102" s="21"/>
      <c r="BC102" s="59" t="str">
        <f>IF($K102="", "", SUMIF('Drinks List'!EH$11:EH$1010, $K102, 'Drinks List'!EG$11:EG$1010))</f>
        <v/>
      </c>
      <c r="BD102" s="21"/>
      <c r="BE102" s="59" t="str">
        <f>IF($K102="", "", SUMIF('Drinks List'!EJ$11:EJ$1010, $K102, 'Drinks List'!EI$11:EI$1010))</f>
        <v/>
      </c>
      <c r="BF102" s="21"/>
      <c r="BG102" s="59" t="str">
        <f>IF($K102="", "", SUMIF('Drinks List'!EL$11:EL$1010, $K102, 'Drinks List'!EK$11:EK$1010))</f>
        <v/>
      </c>
      <c r="BH102" s="21"/>
      <c r="BI102" s="59" t="str">
        <f>IF($K102="", "", SUMIF('Drinks List'!EN$11:EN$1010, $K102, 'Drinks List'!EM$11:EM$1010))</f>
        <v/>
      </c>
      <c r="BJ102" s="21"/>
      <c r="BK102" s="59" t="str">
        <f>IF($K102="", "", SUMIF('Drinks List'!EP$11:EP$1010, $K102, 'Drinks List'!EO$11:EO$1010))</f>
        <v/>
      </c>
      <c r="BL102" s="21"/>
      <c r="BM102" s="59" t="str">
        <f>IF($K102="", "", SUMIF('Drinks List'!ER$11:ER$1010, $K102, 'Drinks List'!EQ$11:EQ$1010))</f>
        <v/>
      </c>
      <c r="BN102" s="21"/>
      <c r="BO102" s="65" t="str">
        <f>IF($K102="", "", SUMIF('Drinks List'!ET$11:ET$1010, $K102, 'Drinks List'!ES$11:ES$1010))</f>
        <v/>
      </c>
      <c r="BQ102" s="120" t="str">
        <f t="shared" si="33"/>
        <v/>
      </c>
      <c r="BR102" s="62" t="str">
        <f t="shared" si="34"/>
        <v/>
      </c>
      <c r="BS102" s="76" t="str">
        <f>IF(BQ102="", "", COUNTIF(BQ$11:BQ$1010, "&gt;"&amp;BQ102)+1+COUNTIF(BQ$11:BQ102, BQ102)-1)</f>
        <v/>
      </c>
      <c r="BT102" s="76" t="str">
        <f>IF(BR102="", "", COUNTIF(BR$11:BR$1010, "&lt;"&amp;BR102)+1+COUNTIF(BR$11:BR102, BR102)-1)</f>
        <v/>
      </c>
      <c r="BV102" s="76" t="str">
        <f t="shared" si="35"/>
        <v/>
      </c>
      <c r="BW102" s="124" t="str">
        <f t="shared" si="36"/>
        <v/>
      </c>
      <c r="BX102" s="115" t="str">
        <f t="shared" si="37"/>
        <v/>
      </c>
      <c r="BY102" s="125" t="str">
        <f t="shared" si="38"/>
        <v/>
      </c>
      <c r="CA102" s="106" t="str">
        <f t="shared" si="39"/>
        <v/>
      </c>
      <c r="CB102" s="22" t="str">
        <f t="shared" si="40"/>
        <v/>
      </c>
      <c r="CD102" s="76" t="str">
        <f>IF($J102="", "", IF($BV102=0, "", COUNTIF($J$11:$J$1010, "&lt;"&amp;$J102)+1+COUNTIF($J$11:$J102, $J102)-1))</f>
        <v/>
      </c>
    </row>
    <row r="103" spans="1:82" x14ac:dyDescent="0.25">
      <c r="A103" s="31"/>
      <c r="B103" s="19" t="str">
        <f t="shared" si="21"/>
        <v/>
      </c>
      <c r="C103" s="20" t="str">
        <f t="shared" si="22"/>
        <v/>
      </c>
      <c r="D103" s="29" t="str">
        <f t="shared" si="23"/>
        <v/>
      </c>
      <c r="E103" s="22" t="str">
        <f t="shared" si="24"/>
        <v/>
      </c>
      <c r="F103" s="31"/>
      <c r="G103" s="301"/>
      <c r="H103" s="302"/>
      <c r="I103" s="303"/>
      <c r="J103" s="304"/>
      <c r="K103" s="283"/>
      <c r="L103" s="305"/>
      <c r="M103" s="285"/>
      <c r="N103" s="287"/>
      <c r="O103" s="31"/>
      <c r="P103" s="19" t="str">
        <f t="shared" si="25"/>
        <v/>
      </c>
      <c r="Q103" s="20" t="str">
        <f t="shared" si="26"/>
        <v/>
      </c>
      <c r="R103" s="29" t="str">
        <f t="shared" si="27"/>
        <v/>
      </c>
      <c r="S103" s="22" t="str">
        <f t="shared" si="28"/>
        <v/>
      </c>
      <c r="T103" s="31"/>
      <c r="U103" s="69" t="str">
        <f t="shared" si="29"/>
        <v/>
      </c>
      <c r="V103" s="31"/>
      <c r="X103" s="76" t="str">
        <f t="shared" si="30"/>
        <v/>
      </c>
      <c r="Z103" s="76" t="str">
        <f t="shared" si="31"/>
        <v/>
      </c>
      <c r="AA103" s="76" t="str">
        <f t="shared" si="32"/>
        <v/>
      </c>
      <c r="AC103" s="19" t="str">
        <f>IF($K103="", "", SUMIF('Drinks List'!DH$11:DH$1010, $K103, 'Drinks List'!DG$11:DG$1010))</f>
        <v/>
      </c>
      <c r="AD103" s="21"/>
      <c r="AE103" s="59" t="str">
        <f>IF($K103="", "", SUMIF('Drinks List'!DJ$11:DJ$1010, $K103, 'Drinks List'!DI$11:DI$1010))</f>
        <v/>
      </c>
      <c r="AF103" s="21"/>
      <c r="AG103" s="59" t="str">
        <f>IF($K103="", "", SUMIF('Drinks List'!DL$11:DL$1010, $K103, 'Drinks List'!DK$11:DK$1010))</f>
        <v/>
      </c>
      <c r="AH103" s="21"/>
      <c r="AI103" s="59" t="str">
        <f>IF($K103="", "", SUMIF('Drinks List'!DN$11:DN$1010, $K103, 'Drinks List'!DM$11:DM$1010))</f>
        <v/>
      </c>
      <c r="AJ103" s="21"/>
      <c r="AK103" s="59" t="str">
        <f>IF($K103="", "", SUMIF('Drinks List'!DP$11:DP$1010, $K103, 'Drinks List'!DO$11:DO$1010))</f>
        <v/>
      </c>
      <c r="AL103" s="21"/>
      <c r="AM103" s="59" t="str">
        <f>IF($K103="", "", SUMIF('Drinks List'!DR$11:DR$1010, $K103, 'Drinks List'!DQ$11:DQ$1010))</f>
        <v/>
      </c>
      <c r="AN103" s="21"/>
      <c r="AO103" s="59" t="str">
        <f>IF($K103="", "", SUMIF('Drinks List'!DT$11:DT$1010, $K103, 'Drinks List'!DS$11:DS$1010))</f>
        <v/>
      </c>
      <c r="AP103" s="21"/>
      <c r="AQ103" s="59" t="str">
        <f>IF($K103="", "", SUMIF('Drinks List'!DV$11:DV$1010, $K103, 'Drinks List'!DU$11:DU$1010))</f>
        <v/>
      </c>
      <c r="AR103" s="21"/>
      <c r="AS103" s="59" t="str">
        <f>IF($K103="", "", SUMIF('Drinks List'!DX$11:DX$1010, $K103, 'Drinks List'!DW$11:DW$1010))</f>
        <v/>
      </c>
      <c r="AT103" s="21"/>
      <c r="AU103" s="59" t="str">
        <f>IF($K103="", "", SUMIF('Drinks List'!DZ$11:DZ$1010, $K103, 'Drinks List'!DY$11:DY$1010))</f>
        <v/>
      </c>
      <c r="AV103" s="21"/>
      <c r="AW103" s="59" t="str">
        <f>IF($K103="", "", SUMIF('Drinks List'!EB$11:EB$1010, $K103, 'Drinks List'!EA$11:EA$1010))</f>
        <v/>
      </c>
      <c r="AX103" s="21"/>
      <c r="AY103" s="59" t="str">
        <f>IF($K103="", "", SUMIF('Drinks List'!ED$11:ED$1010, $K103, 'Drinks List'!EC$11:EC$1010))</f>
        <v/>
      </c>
      <c r="AZ103" s="21"/>
      <c r="BA103" s="59" t="str">
        <f>IF($K103="", "", SUMIF('Drinks List'!EF$11:EF$1010, $K103, 'Drinks List'!EE$11:EE$1010))</f>
        <v/>
      </c>
      <c r="BB103" s="21"/>
      <c r="BC103" s="59" t="str">
        <f>IF($K103="", "", SUMIF('Drinks List'!EH$11:EH$1010, $K103, 'Drinks List'!EG$11:EG$1010))</f>
        <v/>
      </c>
      <c r="BD103" s="21"/>
      <c r="BE103" s="59" t="str">
        <f>IF($K103="", "", SUMIF('Drinks List'!EJ$11:EJ$1010, $K103, 'Drinks List'!EI$11:EI$1010))</f>
        <v/>
      </c>
      <c r="BF103" s="21"/>
      <c r="BG103" s="59" t="str">
        <f>IF($K103="", "", SUMIF('Drinks List'!EL$11:EL$1010, $K103, 'Drinks List'!EK$11:EK$1010))</f>
        <v/>
      </c>
      <c r="BH103" s="21"/>
      <c r="BI103" s="59" t="str">
        <f>IF($K103="", "", SUMIF('Drinks List'!EN$11:EN$1010, $K103, 'Drinks List'!EM$11:EM$1010))</f>
        <v/>
      </c>
      <c r="BJ103" s="21"/>
      <c r="BK103" s="59" t="str">
        <f>IF($K103="", "", SUMIF('Drinks List'!EP$11:EP$1010, $K103, 'Drinks List'!EO$11:EO$1010))</f>
        <v/>
      </c>
      <c r="BL103" s="21"/>
      <c r="BM103" s="59" t="str">
        <f>IF($K103="", "", SUMIF('Drinks List'!ER$11:ER$1010, $K103, 'Drinks List'!EQ$11:EQ$1010))</f>
        <v/>
      </c>
      <c r="BN103" s="21"/>
      <c r="BO103" s="65" t="str">
        <f>IF($K103="", "", SUMIF('Drinks List'!ET$11:ET$1010, $K103, 'Drinks List'!ES$11:ES$1010))</f>
        <v/>
      </c>
      <c r="BQ103" s="120" t="str">
        <f t="shared" si="33"/>
        <v/>
      </c>
      <c r="BR103" s="62" t="str">
        <f t="shared" si="34"/>
        <v/>
      </c>
      <c r="BS103" s="76" t="str">
        <f>IF(BQ103="", "", COUNTIF(BQ$11:BQ$1010, "&gt;"&amp;BQ103)+1+COUNTIF(BQ$11:BQ103, BQ103)-1)</f>
        <v/>
      </c>
      <c r="BT103" s="76" t="str">
        <f>IF(BR103="", "", COUNTIF(BR$11:BR$1010, "&lt;"&amp;BR103)+1+COUNTIF(BR$11:BR103, BR103)-1)</f>
        <v/>
      </c>
      <c r="BV103" s="76" t="str">
        <f t="shared" si="35"/>
        <v/>
      </c>
      <c r="BW103" s="124" t="str">
        <f t="shared" si="36"/>
        <v/>
      </c>
      <c r="BX103" s="115" t="str">
        <f t="shared" si="37"/>
        <v/>
      </c>
      <c r="BY103" s="125" t="str">
        <f t="shared" si="38"/>
        <v/>
      </c>
      <c r="CA103" s="106" t="str">
        <f t="shared" si="39"/>
        <v/>
      </c>
      <c r="CB103" s="22" t="str">
        <f t="shared" si="40"/>
        <v/>
      </c>
      <c r="CD103" s="76" t="str">
        <f>IF($J103="", "", IF($BV103=0, "", COUNTIF($J$11:$J$1010, "&lt;"&amp;$J103)+1+COUNTIF($J$11:$J103, $J103)-1))</f>
        <v/>
      </c>
    </row>
    <row r="104" spans="1:82" x14ac:dyDescent="0.25">
      <c r="A104" s="31"/>
      <c r="B104" s="19" t="str">
        <f t="shared" si="21"/>
        <v/>
      </c>
      <c r="C104" s="20" t="str">
        <f t="shared" si="22"/>
        <v/>
      </c>
      <c r="D104" s="29" t="str">
        <f t="shared" si="23"/>
        <v/>
      </c>
      <c r="E104" s="22" t="str">
        <f t="shared" si="24"/>
        <v/>
      </c>
      <c r="F104" s="31"/>
      <c r="G104" s="301"/>
      <c r="H104" s="302"/>
      <c r="I104" s="303"/>
      <c r="J104" s="304"/>
      <c r="K104" s="283"/>
      <c r="L104" s="305"/>
      <c r="M104" s="285"/>
      <c r="N104" s="287"/>
      <c r="O104" s="31"/>
      <c r="P104" s="19" t="str">
        <f t="shared" si="25"/>
        <v/>
      </c>
      <c r="Q104" s="20" t="str">
        <f t="shared" si="26"/>
        <v/>
      </c>
      <c r="R104" s="29" t="str">
        <f t="shared" si="27"/>
        <v/>
      </c>
      <c r="S104" s="22" t="str">
        <f t="shared" si="28"/>
        <v/>
      </c>
      <c r="T104" s="31"/>
      <c r="U104" s="69" t="str">
        <f t="shared" si="29"/>
        <v/>
      </c>
      <c r="V104" s="31"/>
      <c r="X104" s="76" t="str">
        <f t="shared" si="30"/>
        <v/>
      </c>
      <c r="Z104" s="76" t="str">
        <f t="shared" si="31"/>
        <v/>
      </c>
      <c r="AA104" s="76" t="str">
        <f t="shared" si="32"/>
        <v/>
      </c>
      <c r="AC104" s="19" t="str">
        <f>IF($K104="", "", SUMIF('Drinks List'!DH$11:DH$1010, $K104, 'Drinks List'!DG$11:DG$1010))</f>
        <v/>
      </c>
      <c r="AD104" s="21"/>
      <c r="AE104" s="59" t="str">
        <f>IF($K104="", "", SUMIF('Drinks List'!DJ$11:DJ$1010, $K104, 'Drinks List'!DI$11:DI$1010))</f>
        <v/>
      </c>
      <c r="AF104" s="21"/>
      <c r="AG104" s="59" t="str">
        <f>IF($K104="", "", SUMIF('Drinks List'!DL$11:DL$1010, $K104, 'Drinks List'!DK$11:DK$1010))</f>
        <v/>
      </c>
      <c r="AH104" s="21"/>
      <c r="AI104" s="59" t="str">
        <f>IF($K104="", "", SUMIF('Drinks List'!DN$11:DN$1010, $K104, 'Drinks List'!DM$11:DM$1010))</f>
        <v/>
      </c>
      <c r="AJ104" s="21"/>
      <c r="AK104" s="59" t="str">
        <f>IF($K104="", "", SUMIF('Drinks List'!DP$11:DP$1010, $K104, 'Drinks List'!DO$11:DO$1010))</f>
        <v/>
      </c>
      <c r="AL104" s="21"/>
      <c r="AM104" s="59" t="str">
        <f>IF($K104="", "", SUMIF('Drinks List'!DR$11:DR$1010, $K104, 'Drinks List'!DQ$11:DQ$1010))</f>
        <v/>
      </c>
      <c r="AN104" s="21"/>
      <c r="AO104" s="59" t="str">
        <f>IF($K104="", "", SUMIF('Drinks List'!DT$11:DT$1010, $K104, 'Drinks List'!DS$11:DS$1010))</f>
        <v/>
      </c>
      <c r="AP104" s="21"/>
      <c r="AQ104" s="59" t="str">
        <f>IF($K104="", "", SUMIF('Drinks List'!DV$11:DV$1010, $K104, 'Drinks List'!DU$11:DU$1010))</f>
        <v/>
      </c>
      <c r="AR104" s="21"/>
      <c r="AS104" s="59" t="str">
        <f>IF($K104="", "", SUMIF('Drinks List'!DX$11:DX$1010, $K104, 'Drinks List'!DW$11:DW$1010))</f>
        <v/>
      </c>
      <c r="AT104" s="21"/>
      <c r="AU104" s="59" t="str">
        <f>IF($K104="", "", SUMIF('Drinks List'!DZ$11:DZ$1010, $K104, 'Drinks List'!DY$11:DY$1010))</f>
        <v/>
      </c>
      <c r="AV104" s="21"/>
      <c r="AW104" s="59" t="str">
        <f>IF($K104="", "", SUMIF('Drinks List'!EB$11:EB$1010, $K104, 'Drinks List'!EA$11:EA$1010))</f>
        <v/>
      </c>
      <c r="AX104" s="21"/>
      <c r="AY104" s="59" t="str">
        <f>IF($K104="", "", SUMIF('Drinks List'!ED$11:ED$1010, $K104, 'Drinks List'!EC$11:EC$1010))</f>
        <v/>
      </c>
      <c r="AZ104" s="21"/>
      <c r="BA104" s="59" t="str">
        <f>IF($K104="", "", SUMIF('Drinks List'!EF$11:EF$1010, $K104, 'Drinks List'!EE$11:EE$1010))</f>
        <v/>
      </c>
      <c r="BB104" s="21"/>
      <c r="BC104" s="59" t="str">
        <f>IF($K104="", "", SUMIF('Drinks List'!EH$11:EH$1010, $K104, 'Drinks List'!EG$11:EG$1010))</f>
        <v/>
      </c>
      <c r="BD104" s="21"/>
      <c r="BE104" s="59" t="str">
        <f>IF($K104="", "", SUMIF('Drinks List'!EJ$11:EJ$1010, $K104, 'Drinks List'!EI$11:EI$1010))</f>
        <v/>
      </c>
      <c r="BF104" s="21"/>
      <c r="BG104" s="59" t="str">
        <f>IF($K104="", "", SUMIF('Drinks List'!EL$11:EL$1010, $K104, 'Drinks List'!EK$11:EK$1010))</f>
        <v/>
      </c>
      <c r="BH104" s="21"/>
      <c r="BI104" s="59" t="str">
        <f>IF($K104="", "", SUMIF('Drinks List'!EN$11:EN$1010, $K104, 'Drinks List'!EM$11:EM$1010))</f>
        <v/>
      </c>
      <c r="BJ104" s="21"/>
      <c r="BK104" s="59" t="str">
        <f>IF($K104="", "", SUMIF('Drinks List'!EP$11:EP$1010, $K104, 'Drinks List'!EO$11:EO$1010))</f>
        <v/>
      </c>
      <c r="BL104" s="21"/>
      <c r="BM104" s="59" t="str">
        <f>IF($K104="", "", SUMIF('Drinks List'!ER$11:ER$1010, $K104, 'Drinks List'!EQ$11:EQ$1010))</f>
        <v/>
      </c>
      <c r="BN104" s="21"/>
      <c r="BO104" s="65" t="str">
        <f>IF($K104="", "", SUMIF('Drinks List'!ET$11:ET$1010, $K104, 'Drinks List'!ES$11:ES$1010))</f>
        <v/>
      </c>
      <c r="BQ104" s="120" t="str">
        <f t="shared" si="33"/>
        <v/>
      </c>
      <c r="BR104" s="62" t="str">
        <f t="shared" si="34"/>
        <v/>
      </c>
      <c r="BS104" s="76" t="str">
        <f>IF(BQ104="", "", COUNTIF(BQ$11:BQ$1010, "&gt;"&amp;BQ104)+1+COUNTIF(BQ$11:BQ104, BQ104)-1)</f>
        <v/>
      </c>
      <c r="BT104" s="76" t="str">
        <f>IF(BR104="", "", COUNTIF(BR$11:BR$1010, "&lt;"&amp;BR104)+1+COUNTIF(BR$11:BR104, BR104)-1)</f>
        <v/>
      </c>
      <c r="BV104" s="76" t="str">
        <f t="shared" si="35"/>
        <v/>
      </c>
      <c r="BW104" s="124" t="str">
        <f t="shared" si="36"/>
        <v/>
      </c>
      <c r="BX104" s="115" t="str">
        <f t="shared" si="37"/>
        <v/>
      </c>
      <c r="BY104" s="125" t="str">
        <f t="shared" si="38"/>
        <v/>
      </c>
      <c r="CA104" s="106" t="str">
        <f t="shared" si="39"/>
        <v/>
      </c>
      <c r="CB104" s="22" t="str">
        <f t="shared" si="40"/>
        <v/>
      </c>
      <c r="CD104" s="76" t="str">
        <f>IF($J104="", "", IF($BV104=0, "", COUNTIF($J$11:$J$1010, "&lt;"&amp;$J104)+1+COUNTIF($J$11:$J104, $J104)-1))</f>
        <v/>
      </c>
    </row>
    <row r="105" spans="1:82" x14ac:dyDescent="0.25">
      <c r="A105" s="31"/>
      <c r="B105" s="19" t="str">
        <f t="shared" si="21"/>
        <v/>
      </c>
      <c r="C105" s="20" t="str">
        <f t="shared" si="22"/>
        <v/>
      </c>
      <c r="D105" s="29" t="str">
        <f t="shared" si="23"/>
        <v/>
      </c>
      <c r="E105" s="22" t="str">
        <f t="shared" si="24"/>
        <v/>
      </c>
      <c r="F105" s="31"/>
      <c r="G105" s="301"/>
      <c r="H105" s="302"/>
      <c r="I105" s="303"/>
      <c r="J105" s="304"/>
      <c r="K105" s="283"/>
      <c r="L105" s="305"/>
      <c r="M105" s="285"/>
      <c r="N105" s="287"/>
      <c r="O105" s="31"/>
      <c r="P105" s="19" t="str">
        <f t="shared" si="25"/>
        <v/>
      </c>
      <c r="Q105" s="20" t="str">
        <f t="shared" si="26"/>
        <v/>
      </c>
      <c r="R105" s="29" t="str">
        <f t="shared" si="27"/>
        <v/>
      </c>
      <c r="S105" s="22" t="str">
        <f t="shared" si="28"/>
        <v/>
      </c>
      <c r="T105" s="31"/>
      <c r="U105" s="69" t="str">
        <f t="shared" si="29"/>
        <v/>
      </c>
      <c r="V105" s="31"/>
      <c r="X105" s="76" t="str">
        <f t="shared" si="30"/>
        <v/>
      </c>
      <c r="Z105" s="76" t="str">
        <f t="shared" si="31"/>
        <v/>
      </c>
      <c r="AA105" s="76" t="str">
        <f t="shared" si="32"/>
        <v/>
      </c>
      <c r="AC105" s="19" t="str">
        <f>IF($K105="", "", SUMIF('Drinks List'!DH$11:DH$1010, $K105, 'Drinks List'!DG$11:DG$1010))</f>
        <v/>
      </c>
      <c r="AD105" s="21"/>
      <c r="AE105" s="59" t="str">
        <f>IF($K105="", "", SUMIF('Drinks List'!DJ$11:DJ$1010, $K105, 'Drinks List'!DI$11:DI$1010))</f>
        <v/>
      </c>
      <c r="AF105" s="21"/>
      <c r="AG105" s="59" t="str">
        <f>IF($K105="", "", SUMIF('Drinks List'!DL$11:DL$1010, $K105, 'Drinks List'!DK$11:DK$1010))</f>
        <v/>
      </c>
      <c r="AH105" s="21"/>
      <c r="AI105" s="59" t="str">
        <f>IF($K105="", "", SUMIF('Drinks List'!DN$11:DN$1010, $K105, 'Drinks List'!DM$11:DM$1010))</f>
        <v/>
      </c>
      <c r="AJ105" s="21"/>
      <c r="AK105" s="59" t="str">
        <f>IF($K105="", "", SUMIF('Drinks List'!DP$11:DP$1010, $K105, 'Drinks List'!DO$11:DO$1010))</f>
        <v/>
      </c>
      <c r="AL105" s="21"/>
      <c r="AM105" s="59" t="str">
        <f>IF($K105="", "", SUMIF('Drinks List'!DR$11:DR$1010, $K105, 'Drinks List'!DQ$11:DQ$1010))</f>
        <v/>
      </c>
      <c r="AN105" s="21"/>
      <c r="AO105" s="59" t="str">
        <f>IF($K105="", "", SUMIF('Drinks List'!DT$11:DT$1010, $K105, 'Drinks List'!DS$11:DS$1010))</f>
        <v/>
      </c>
      <c r="AP105" s="21"/>
      <c r="AQ105" s="59" t="str">
        <f>IF($K105="", "", SUMIF('Drinks List'!DV$11:DV$1010, $K105, 'Drinks List'!DU$11:DU$1010))</f>
        <v/>
      </c>
      <c r="AR105" s="21"/>
      <c r="AS105" s="59" t="str">
        <f>IF($K105="", "", SUMIF('Drinks List'!DX$11:DX$1010, $K105, 'Drinks List'!DW$11:DW$1010))</f>
        <v/>
      </c>
      <c r="AT105" s="21"/>
      <c r="AU105" s="59" t="str">
        <f>IF($K105="", "", SUMIF('Drinks List'!DZ$11:DZ$1010, $K105, 'Drinks List'!DY$11:DY$1010))</f>
        <v/>
      </c>
      <c r="AV105" s="21"/>
      <c r="AW105" s="59" t="str">
        <f>IF($K105="", "", SUMIF('Drinks List'!EB$11:EB$1010, $K105, 'Drinks List'!EA$11:EA$1010))</f>
        <v/>
      </c>
      <c r="AX105" s="21"/>
      <c r="AY105" s="59" t="str">
        <f>IF($K105="", "", SUMIF('Drinks List'!ED$11:ED$1010, $K105, 'Drinks List'!EC$11:EC$1010))</f>
        <v/>
      </c>
      <c r="AZ105" s="21"/>
      <c r="BA105" s="59" t="str">
        <f>IF($K105="", "", SUMIF('Drinks List'!EF$11:EF$1010, $K105, 'Drinks List'!EE$11:EE$1010))</f>
        <v/>
      </c>
      <c r="BB105" s="21"/>
      <c r="BC105" s="59" t="str">
        <f>IF($K105="", "", SUMIF('Drinks List'!EH$11:EH$1010, $K105, 'Drinks List'!EG$11:EG$1010))</f>
        <v/>
      </c>
      <c r="BD105" s="21"/>
      <c r="BE105" s="59" t="str">
        <f>IF($K105="", "", SUMIF('Drinks List'!EJ$11:EJ$1010, $K105, 'Drinks List'!EI$11:EI$1010))</f>
        <v/>
      </c>
      <c r="BF105" s="21"/>
      <c r="BG105" s="59" t="str">
        <f>IF($K105="", "", SUMIF('Drinks List'!EL$11:EL$1010, $K105, 'Drinks List'!EK$11:EK$1010))</f>
        <v/>
      </c>
      <c r="BH105" s="21"/>
      <c r="BI105" s="59" t="str">
        <f>IF($K105="", "", SUMIF('Drinks List'!EN$11:EN$1010, $K105, 'Drinks List'!EM$11:EM$1010))</f>
        <v/>
      </c>
      <c r="BJ105" s="21"/>
      <c r="BK105" s="59" t="str">
        <f>IF($K105="", "", SUMIF('Drinks List'!EP$11:EP$1010, $K105, 'Drinks List'!EO$11:EO$1010))</f>
        <v/>
      </c>
      <c r="BL105" s="21"/>
      <c r="BM105" s="59" t="str">
        <f>IF($K105="", "", SUMIF('Drinks List'!ER$11:ER$1010, $K105, 'Drinks List'!EQ$11:EQ$1010))</f>
        <v/>
      </c>
      <c r="BN105" s="21"/>
      <c r="BO105" s="65" t="str">
        <f>IF($K105="", "", SUMIF('Drinks List'!ET$11:ET$1010, $K105, 'Drinks List'!ES$11:ES$1010))</f>
        <v/>
      </c>
      <c r="BQ105" s="120" t="str">
        <f t="shared" si="33"/>
        <v/>
      </c>
      <c r="BR105" s="62" t="str">
        <f t="shared" si="34"/>
        <v/>
      </c>
      <c r="BS105" s="76" t="str">
        <f>IF(BQ105="", "", COUNTIF(BQ$11:BQ$1010, "&gt;"&amp;BQ105)+1+COUNTIF(BQ$11:BQ105, BQ105)-1)</f>
        <v/>
      </c>
      <c r="BT105" s="76" t="str">
        <f>IF(BR105="", "", COUNTIF(BR$11:BR$1010, "&lt;"&amp;BR105)+1+COUNTIF(BR$11:BR105, BR105)-1)</f>
        <v/>
      </c>
      <c r="BV105" s="76" t="str">
        <f t="shared" si="35"/>
        <v/>
      </c>
      <c r="BW105" s="124" t="str">
        <f t="shared" si="36"/>
        <v/>
      </c>
      <c r="BX105" s="115" t="str">
        <f t="shared" si="37"/>
        <v/>
      </c>
      <c r="BY105" s="125" t="str">
        <f t="shared" si="38"/>
        <v/>
      </c>
      <c r="CA105" s="106" t="str">
        <f t="shared" si="39"/>
        <v/>
      </c>
      <c r="CB105" s="22" t="str">
        <f t="shared" si="40"/>
        <v/>
      </c>
      <c r="CD105" s="76" t="str">
        <f>IF($J105="", "", IF($BV105=0, "", COUNTIF($J$11:$J$1010, "&lt;"&amp;$J105)+1+COUNTIF($J$11:$J105, $J105)-1))</f>
        <v/>
      </c>
    </row>
    <row r="106" spans="1:82" x14ac:dyDescent="0.25">
      <c r="A106" s="31"/>
      <c r="B106" s="19" t="str">
        <f t="shared" si="21"/>
        <v/>
      </c>
      <c r="C106" s="20" t="str">
        <f t="shared" si="22"/>
        <v/>
      </c>
      <c r="D106" s="29" t="str">
        <f t="shared" si="23"/>
        <v/>
      </c>
      <c r="E106" s="22" t="str">
        <f t="shared" si="24"/>
        <v/>
      </c>
      <c r="F106" s="31"/>
      <c r="G106" s="301"/>
      <c r="H106" s="302"/>
      <c r="I106" s="303"/>
      <c r="J106" s="304"/>
      <c r="K106" s="283"/>
      <c r="L106" s="305"/>
      <c r="M106" s="285"/>
      <c r="N106" s="287"/>
      <c r="O106" s="31"/>
      <c r="P106" s="19" t="str">
        <f t="shared" si="25"/>
        <v/>
      </c>
      <c r="Q106" s="20" t="str">
        <f t="shared" si="26"/>
        <v/>
      </c>
      <c r="R106" s="29" t="str">
        <f t="shared" si="27"/>
        <v/>
      </c>
      <c r="S106" s="22" t="str">
        <f t="shared" si="28"/>
        <v/>
      </c>
      <c r="T106" s="31"/>
      <c r="U106" s="69" t="str">
        <f t="shared" si="29"/>
        <v/>
      </c>
      <c r="V106" s="31"/>
      <c r="X106" s="76" t="str">
        <f t="shared" si="30"/>
        <v/>
      </c>
      <c r="Z106" s="76" t="str">
        <f t="shared" si="31"/>
        <v/>
      </c>
      <c r="AA106" s="76" t="str">
        <f t="shared" si="32"/>
        <v/>
      </c>
      <c r="AC106" s="19" t="str">
        <f>IF($K106="", "", SUMIF('Drinks List'!DH$11:DH$1010, $K106, 'Drinks List'!DG$11:DG$1010))</f>
        <v/>
      </c>
      <c r="AD106" s="21"/>
      <c r="AE106" s="59" t="str">
        <f>IF($K106="", "", SUMIF('Drinks List'!DJ$11:DJ$1010, $K106, 'Drinks List'!DI$11:DI$1010))</f>
        <v/>
      </c>
      <c r="AF106" s="21"/>
      <c r="AG106" s="59" t="str">
        <f>IF($K106="", "", SUMIF('Drinks List'!DL$11:DL$1010, $K106, 'Drinks List'!DK$11:DK$1010))</f>
        <v/>
      </c>
      <c r="AH106" s="21"/>
      <c r="AI106" s="59" t="str">
        <f>IF($K106="", "", SUMIF('Drinks List'!DN$11:DN$1010, $K106, 'Drinks List'!DM$11:DM$1010))</f>
        <v/>
      </c>
      <c r="AJ106" s="21"/>
      <c r="AK106" s="59" t="str">
        <f>IF($K106="", "", SUMIF('Drinks List'!DP$11:DP$1010, $K106, 'Drinks List'!DO$11:DO$1010))</f>
        <v/>
      </c>
      <c r="AL106" s="21"/>
      <c r="AM106" s="59" t="str">
        <f>IF($K106="", "", SUMIF('Drinks List'!DR$11:DR$1010, $K106, 'Drinks List'!DQ$11:DQ$1010))</f>
        <v/>
      </c>
      <c r="AN106" s="21"/>
      <c r="AO106" s="59" t="str">
        <f>IF($K106="", "", SUMIF('Drinks List'!DT$11:DT$1010, $K106, 'Drinks List'!DS$11:DS$1010))</f>
        <v/>
      </c>
      <c r="AP106" s="21"/>
      <c r="AQ106" s="59" t="str">
        <f>IF($K106="", "", SUMIF('Drinks List'!DV$11:DV$1010, $K106, 'Drinks List'!DU$11:DU$1010))</f>
        <v/>
      </c>
      <c r="AR106" s="21"/>
      <c r="AS106" s="59" t="str">
        <f>IF($K106="", "", SUMIF('Drinks List'!DX$11:DX$1010, $K106, 'Drinks List'!DW$11:DW$1010))</f>
        <v/>
      </c>
      <c r="AT106" s="21"/>
      <c r="AU106" s="59" t="str">
        <f>IF($K106="", "", SUMIF('Drinks List'!DZ$11:DZ$1010, $K106, 'Drinks List'!DY$11:DY$1010))</f>
        <v/>
      </c>
      <c r="AV106" s="21"/>
      <c r="AW106" s="59" t="str">
        <f>IF($K106="", "", SUMIF('Drinks List'!EB$11:EB$1010, $K106, 'Drinks List'!EA$11:EA$1010))</f>
        <v/>
      </c>
      <c r="AX106" s="21"/>
      <c r="AY106" s="59" t="str">
        <f>IF($K106="", "", SUMIF('Drinks List'!ED$11:ED$1010, $K106, 'Drinks List'!EC$11:EC$1010))</f>
        <v/>
      </c>
      <c r="AZ106" s="21"/>
      <c r="BA106" s="59" t="str">
        <f>IF($K106="", "", SUMIF('Drinks List'!EF$11:EF$1010, $K106, 'Drinks List'!EE$11:EE$1010))</f>
        <v/>
      </c>
      <c r="BB106" s="21"/>
      <c r="BC106" s="59" t="str">
        <f>IF($K106="", "", SUMIF('Drinks List'!EH$11:EH$1010, $K106, 'Drinks List'!EG$11:EG$1010))</f>
        <v/>
      </c>
      <c r="BD106" s="21"/>
      <c r="BE106" s="59" t="str">
        <f>IF($K106="", "", SUMIF('Drinks List'!EJ$11:EJ$1010, $K106, 'Drinks List'!EI$11:EI$1010))</f>
        <v/>
      </c>
      <c r="BF106" s="21"/>
      <c r="BG106" s="59" t="str">
        <f>IF($K106="", "", SUMIF('Drinks List'!EL$11:EL$1010, $K106, 'Drinks List'!EK$11:EK$1010))</f>
        <v/>
      </c>
      <c r="BH106" s="21"/>
      <c r="BI106" s="59" t="str">
        <f>IF($K106="", "", SUMIF('Drinks List'!EN$11:EN$1010, $K106, 'Drinks List'!EM$11:EM$1010))</f>
        <v/>
      </c>
      <c r="BJ106" s="21"/>
      <c r="BK106" s="59" t="str">
        <f>IF($K106="", "", SUMIF('Drinks List'!EP$11:EP$1010, $K106, 'Drinks List'!EO$11:EO$1010))</f>
        <v/>
      </c>
      <c r="BL106" s="21"/>
      <c r="BM106" s="59" t="str">
        <f>IF($K106="", "", SUMIF('Drinks List'!ER$11:ER$1010, $K106, 'Drinks List'!EQ$11:EQ$1010))</f>
        <v/>
      </c>
      <c r="BN106" s="21"/>
      <c r="BO106" s="65" t="str">
        <f>IF($K106="", "", SUMIF('Drinks List'!ET$11:ET$1010, $K106, 'Drinks List'!ES$11:ES$1010))</f>
        <v/>
      </c>
      <c r="BQ106" s="120" t="str">
        <f t="shared" si="33"/>
        <v/>
      </c>
      <c r="BR106" s="62" t="str">
        <f t="shared" si="34"/>
        <v/>
      </c>
      <c r="BS106" s="76" t="str">
        <f>IF(BQ106="", "", COUNTIF(BQ$11:BQ$1010, "&gt;"&amp;BQ106)+1+COUNTIF(BQ$11:BQ106, BQ106)-1)</f>
        <v/>
      </c>
      <c r="BT106" s="76" t="str">
        <f>IF(BR106="", "", COUNTIF(BR$11:BR$1010, "&lt;"&amp;BR106)+1+COUNTIF(BR$11:BR106, BR106)-1)</f>
        <v/>
      </c>
      <c r="BV106" s="76" t="str">
        <f t="shared" si="35"/>
        <v/>
      </c>
      <c r="BW106" s="124" t="str">
        <f t="shared" si="36"/>
        <v/>
      </c>
      <c r="BX106" s="115" t="str">
        <f t="shared" si="37"/>
        <v/>
      </c>
      <c r="BY106" s="125" t="str">
        <f t="shared" si="38"/>
        <v/>
      </c>
      <c r="CA106" s="106" t="str">
        <f t="shared" si="39"/>
        <v/>
      </c>
      <c r="CB106" s="22" t="str">
        <f t="shared" si="40"/>
        <v/>
      </c>
      <c r="CD106" s="76" t="str">
        <f>IF($J106="", "", IF($BV106=0, "", COUNTIF($J$11:$J$1010, "&lt;"&amp;$J106)+1+COUNTIF($J$11:$J106, $J106)-1))</f>
        <v/>
      </c>
    </row>
    <row r="107" spans="1:82" x14ac:dyDescent="0.25">
      <c r="A107" s="31"/>
      <c r="B107" s="19" t="str">
        <f t="shared" si="21"/>
        <v/>
      </c>
      <c r="C107" s="20" t="str">
        <f t="shared" si="22"/>
        <v/>
      </c>
      <c r="D107" s="29" t="str">
        <f t="shared" si="23"/>
        <v/>
      </c>
      <c r="E107" s="22" t="str">
        <f t="shared" si="24"/>
        <v/>
      </c>
      <c r="F107" s="31"/>
      <c r="G107" s="301"/>
      <c r="H107" s="302"/>
      <c r="I107" s="303"/>
      <c r="J107" s="304"/>
      <c r="K107" s="283"/>
      <c r="L107" s="305"/>
      <c r="M107" s="285"/>
      <c r="N107" s="287"/>
      <c r="O107" s="31"/>
      <c r="P107" s="19" t="str">
        <f t="shared" si="25"/>
        <v/>
      </c>
      <c r="Q107" s="20" t="str">
        <f t="shared" si="26"/>
        <v/>
      </c>
      <c r="R107" s="29" t="str">
        <f t="shared" si="27"/>
        <v/>
      </c>
      <c r="S107" s="22" t="str">
        <f t="shared" si="28"/>
        <v/>
      </c>
      <c r="T107" s="31"/>
      <c r="U107" s="69" t="str">
        <f t="shared" si="29"/>
        <v/>
      </c>
      <c r="V107" s="31"/>
      <c r="X107" s="76" t="str">
        <f t="shared" si="30"/>
        <v/>
      </c>
      <c r="Z107" s="76" t="str">
        <f t="shared" si="31"/>
        <v/>
      </c>
      <c r="AA107" s="76" t="str">
        <f t="shared" si="32"/>
        <v/>
      </c>
      <c r="AC107" s="19" t="str">
        <f>IF($K107="", "", SUMIF('Drinks List'!DH$11:DH$1010, $K107, 'Drinks List'!DG$11:DG$1010))</f>
        <v/>
      </c>
      <c r="AD107" s="21"/>
      <c r="AE107" s="59" t="str">
        <f>IF($K107="", "", SUMIF('Drinks List'!DJ$11:DJ$1010, $K107, 'Drinks List'!DI$11:DI$1010))</f>
        <v/>
      </c>
      <c r="AF107" s="21"/>
      <c r="AG107" s="59" t="str">
        <f>IF($K107="", "", SUMIF('Drinks List'!DL$11:DL$1010, $K107, 'Drinks List'!DK$11:DK$1010))</f>
        <v/>
      </c>
      <c r="AH107" s="21"/>
      <c r="AI107" s="59" t="str">
        <f>IF($K107="", "", SUMIF('Drinks List'!DN$11:DN$1010, $K107, 'Drinks List'!DM$11:DM$1010))</f>
        <v/>
      </c>
      <c r="AJ107" s="21"/>
      <c r="AK107" s="59" t="str">
        <f>IF($K107="", "", SUMIF('Drinks List'!DP$11:DP$1010, $K107, 'Drinks List'!DO$11:DO$1010))</f>
        <v/>
      </c>
      <c r="AL107" s="21"/>
      <c r="AM107" s="59" t="str">
        <f>IF($K107="", "", SUMIF('Drinks List'!DR$11:DR$1010, $K107, 'Drinks List'!DQ$11:DQ$1010))</f>
        <v/>
      </c>
      <c r="AN107" s="21"/>
      <c r="AO107" s="59" t="str">
        <f>IF($K107="", "", SUMIF('Drinks List'!DT$11:DT$1010, $K107, 'Drinks List'!DS$11:DS$1010))</f>
        <v/>
      </c>
      <c r="AP107" s="21"/>
      <c r="AQ107" s="59" t="str">
        <f>IF($K107="", "", SUMIF('Drinks List'!DV$11:DV$1010, $K107, 'Drinks List'!DU$11:DU$1010))</f>
        <v/>
      </c>
      <c r="AR107" s="21"/>
      <c r="AS107" s="59" t="str">
        <f>IF($K107="", "", SUMIF('Drinks List'!DX$11:DX$1010, $K107, 'Drinks List'!DW$11:DW$1010))</f>
        <v/>
      </c>
      <c r="AT107" s="21"/>
      <c r="AU107" s="59" t="str">
        <f>IF($K107="", "", SUMIF('Drinks List'!DZ$11:DZ$1010, $K107, 'Drinks List'!DY$11:DY$1010))</f>
        <v/>
      </c>
      <c r="AV107" s="21"/>
      <c r="AW107" s="59" t="str">
        <f>IF($K107="", "", SUMIF('Drinks List'!EB$11:EB$1010, $K107, 'Drinks List'!EA$11:EA$1010))</f>
        <v/>
      </c>
      <c r="AX107" s="21"/>
      <c r="AY107" s="59" t="str">
        <f>IF($K107="", "", SUMIF('Drinks List'!ED$11:ED$1010, $K107, 'Drinks List'!EC$11:EC$1010))</f>
        <v/>
      </c>
      <c r="AZ107" s="21"/>
      <c r="BA107" s="59" t="str">
        <f>IF($K107="", "", SUMIF('Drinks List'!EF$11:EF$1010, $K107, 'Drinks List'!EE$11:EE$1010))</f>
        <v/>
      </c>
      <c r="BB107" s="21"/>
      <c r="BC107" s="59" t="str">
        <f>IF($K107="", "", SUMIF('Drinks List'!EH$11:EH$1010, $K107, 'Drinks List'!EG$11:EG$1010))</f>
        <v/>
      </c>
      <c r="BD107" s="21"/>
      <c r="BE107" s="59" t="str">
        <f>IF($K107="", "", SUMIF('Drinks List'!EJ$11:EJ$1010, $K107, 'Drinks List'!EI$11:EI$1010))</f>
        <v/>
      </c>
      <c r="BF107" s="21"/>
      <c r="BG107" s="59" t="str">
        <f>IF($K107="", "", SUMIF('Drinks List'!EL$11:EL$1010, $K107, 'Drinks List'!EK$11:EK$1010))</f>
        <v/>
      </c>
      <c r="BH107" s="21"/>
      <c r="BI107" s="59" t="str">
        <f>IF($K107="", "", SUMIF('Drinks List'!EN$11:EN$1010, $K107, 'Drinks List'!EM$11:EM$1010))</f>
        <v/>
      </c>
      <c r="BJ107" s="21"/>
      <c r="BK107" s="59" t="str">
        <f>IF($K107="", "", SUMIF('Drinks List'!EP$11:EP$1010, $K107, 'Drinks List'!EO$11:EO$1010))</f>
        <v/>
      </c>
      <c r="BL107" s="21"/>
      <c r="BM107" s="59" t="str">
        <f>IF($K107="", "", SUMIF('Drinks List'!ER$11:ER$1010, $K107, 'Drinks List'!EQ$11:EQ$1010))</f>
        <v/>
      </c>
      <c r="BN107" s="21"/>
      <c r="BO107" s="65" t="str">
        <f>IF($K107="", "", SUMIF('Drinks List'!ET$11:ET$1010, $K107, 'Drinks List'!ES$11:ES$1010))</f>
        <v/>
      </c>
      <c r="BQ107" s="120" t="str">
        <f t="shared" si="33"/>
        <v/>
      </c>
      <c r="BR107" s="62" t="str">
        <f t="shared" si="34"/>
        <v/>
      </c>
      <c r="BS107" s="76" t="str">
        <f>IF(BQ107="", "", COUNTIF(BQ$11:BQ$1010, "&gt;"&amp;BQ107)+1+COUNTIF(BQ$11:BQ107, BQ107)-1)</f>
        <v/>
      </c>
      <c r="BT107" s="76" t="str">
        <f>IF(BR107="", "", COUNTIF(BR$11:BR$1010, "&lt;"&amp;BR107)+1+COUNTIF(BR$11:BR107, BR107)-1)</f>
        <v/>
      </c>
      <c r="BV107" s="76" t="str">
        <f t="shared" si="35"/>
        <v/>
      </c>
      <c r="BW107" s="124" t="str">
        <f t="shared" si="36"/>
        <v/>
      </c>
      <c r="BX107" s="115" t="str">
        <f t="shared" si="37"/>
        <v/>
      </c>
      <c r="BY107" s="125" t="str">
        <f t="shared" si="38"/>
        <v/>
      </c>
      <c r="CA107" s="106" t="str">
        <f t="shared" si="39"/>
        <v/>
      </c>
      <c r="CB107" s="22" t="str">
        <f t="shared" si="40"/>
        <v/>
      </c>
      <c r="CD107" s="76" t="str">
        <f>IF($J107="", "", IF($BV107=0, "", COUNTIF($J$11:$J$1010, "&lt;"&amp;$J107)+1+COUNTIF($J$11:$J107, $J107)-1))</f>
        <v/>
      </c>
    </row>
    <row r="108" spans="1:82" x14ac:dyDescent="0.25">
      <c r="A108" s="31"/>
      <c r="B108" s="19" t="str">
        <f t="shared" si="21"/>
        <v/>
      </c>
      <c r="C108" s="20" t="str">
        <f t="shared" si="22"/>
        <v/>
      </c>
      <c r="D108" s="29" t="str">
        <f t="shared" si="23"/>
        <v/>
      </c>
      <c r="E108" s="22" t="str">
        <f t="shared" si="24"/>
        <v/>
      </c>
      <c r="F108" s="31"/>
      <c r="G108" s="301"/>
      <c r="H108" s="302"/>
      <c r="I108" s="303"/>
      <c r="J108" s="304"/>
      <c r="K108" s="283"/>
      <c r="L108" s="305"/>
      <c r="M108" s="285"/>
      <c r="N108" s="287"/>
      <c r="O108" s="31"/>
      <c r="P108" s="19" t="str">
        <f t="shared" si="25"/>
        <v/>
      </c>
      <c r="Q108" s="20" t="str">
        <f t="shared" si="26"/>
        <v/>
      </c>
      <c r="R108" s="29" t="str">
        <f t="shared" si="27"/>
        <v/>
      </c>
      <c r="S108" s="22" t="str">
        <f t="shared" si="28"/>
        <v/>
      </c>
      <c r="T108" s="31"/>
      <c r="U108" s="69" t="str">
        <f t="shared" si="29"/>
        <v/>
      </c>
      <c r="V108" s="31"/>
      <c r="X108" s="76" t="str">
        <f t="shared" si="30"/>
        <v/>
      </c>
      <c r="Z108" s="76" t="str">
        <f t="shared" si="31"/>
        <v/>
      </c>
      <c r="AA108" s="76" t="str">
        <f t="shared" si="32"/>
        <v/>
      </c>
      <c r="AC108" s="19" t="str">
        <f>IF($K108="", "", SUMIF('Drinks List'!DH$11:DH$1010, $K108, 'Drinks List'!DG$11:DG$1010))</f>
        <v/>
      </c>
      <c r="AD108" s="21"/>
      <c r="AE108" s="59" t="str">
        <f>IF($K108="", "", SUMIF('Drinks List'!DJ$11:DJ$1010, $K108, 'Drinks List'!DI$11:DI$1010))</f>
        <v/>
      </c>
      <c r="AF108" s="21"/>
      <c r="AG108" s="59" t="str">
        <f>IF($K108="", "", SUMIF('Drinks List'!DL$11:DL$1010, $K108, 'Drinks List'!DK$11:DK$1010))</f>
        <v/>
      </c>
      <c r="AH108" s="21"/>
      <c r="AI108" s="59" t="str">
        <f>IF($K108="", "", SUMIF('Drinks List'!DN$11:DN$1010, $K108, 'Drinks List'!DM$11:DM$1010))</f>
        <v/>
      </c>
      <c r="AJ108" s="21"/>
      <c r="AK108" s="59" t="str">
        <f>IF($K108="", "", SUMIF('Drinks List'!DP$11:DP$1010, $K108, 'Drinks List'!DO$11:DO$1010))</f>
        <v/>
      </c>
      <c r="AL108" s="21"/>
      <c r="AM108" s="59" t="str">
        <f>IF($K108="", "", SUMIF('Drinks List'!DR$11:DR$1010, $K108, 'Drinks List'!DQ$11:DQ$1010))</f>
        <v/>
      </c>
      <c r="AN108" s="21"/>
      <c r="AO108" s="59" t="str">
        <f>IF($K108="", "", SUMIF('Drinks List'!DT$11:DT$1010, $K108, 'Drinks List'!DS$11:DS$1010))</f>
        <v/>
      </c>
      <c r="AP108" s="21"/>
      <c r="AQ108" s="59" t="str">
        <f>IF($K108="", "", SUMIF('Drinks List'!DV$11:DV$1010, $K108, 'Drinks List'!DU$11:DU$1010))</f>
        <v/>
      </c>
      <c r="AR108" s="21"/>
      <c r="AS108" s="59" t="str">
        <f>IF($K108="", "", SUMIF('Drinks List'!DX$11:DX$1010, $K108, 'Drinks List'!DW$11:DW$1010))</f>
        <v/>
      </c>
      <c r="AT108" s="21"/>
      <c r="AU108" s="59" t="str">
        <f>IF($K108="", "", SUMIF('Drinks List'!DZ$11:DZ$1010, $K108, 'Drinks List'!DY$11:DY$1010))</f>
        <v/>
      </c>
      <c r="AV108" s="21"/>
      <c r="AW108" s="59" t="str">
        <f>IF($K108="", "", SUMIF('Drinks List'!EB$11:EB$1010, $K108, 'Drinks List'!EA$11:EA$1010))</f>
        <v/>
      </c>
      <c r="AX108" s="21"/>
      <c r="AY108" s="59" t="str">
        <f>IF($K108="", "", SUMIF('Drinks List'!ED$11:ED$1010, $K108, 'Drinks List'!EC$11:EC$1010))</f>
        <v/>
      </c>
      <c r="AZ108" s="21"/>
      <c r="BA108" s="59" t="str">
        <f>IF($K108="", "", SUMIF('Drinks List'!EF$11:EF$1010, $K108, 'Drinks List'!EE$11:EE$1010))</f>
        <v/>
      </c>
      <c r="BB108" s="21"/>
      <c r="BC108" s="59" t="str">
        <f>IF($K108="", "", SUMIF('Drinks List'!EH$11:EH$1010, $K108, 'Drinks List'!EG$11:EG$1010))</f>
        <v/>
      </c>
      <c r="BD108" s="21"/>
      <c r="BE108" s="59" t="str">
        <f>IF($K108="", "", SUMIF('Drinks List'!EJ$11:EJ$1010, $K108, 'Drinks List'!EI$11:EI$1010))</f>
        <v/>
      </c>
      <c r="BF108" s="21"/>
      <c r="BG108" s="59" t="str">
        <f>IF($K108="", "", SUMIF('Drinks List'!EL$11:EL$1010, $K108, 'Drinks List'!EK$11:EK$1010))</f>
        <v/>
      </c>
      <c r="BH108" s="21"/>
      <c r="BI108" s="59" t="str">
        <f>IF($K108="", "", SUMIF('Drinks List'!EN$11:EN$1010, $K108, 'Drinks List'!EM$11:EM$1010))</f>
        <v/>
      </c>
      <c r="BJ108" s="21"/>
      <c r="BK108" s="59" t="str">
        <f>IF($K108="", "", SUMIF('Drinks List'!EP$11:EP$1010, $K108, 'Drinks List'!EO$11:EO$1010))</f>
        <v/>
      </c>
      <c r="BL108" s="21"/>
      <c r="BM108" s="59" t="str">
        <f>IF($K108="", "", SUMIF('Drinks List'!ER$11:ER$1010, $K108, 'Drinks List'!EQ$11:EQ$1010))</f>
        <v/>
      </c>
      <c r="BN108" s="21"/>
      <c r="BO108" s="65" t="str">
        <f>IF($K108="", "", SUMIF('Drinks List'!ET$11:ET$1010, $K108, 'Drinks List'!ES$11:ES$1010))</f>
        <v/>
      </c>
      <c r="BQ108" s="120" t="str">
        <f t="shared" si="33"/>
        <v/>
      </c>
      <c r="BR108" s="62" t="str">
        <f t="shared" si="34"/>
        <v/>
      </c>
      <c r="BS108" s="76" t="str">
        <f>IF(BQ108="", "", COUNTIF(BQ$11:BQ$1010, "&gt;"&amp;BQ108)+1+COUNTIF(BQ$11:BQ108, BQ108)-1)</f>
        <v/>
      </c>
      <c r="BT108" s="76" t="str">
        <f>IF(BR108="", "", COUNTIF(BR$11:BR$1010, "&lt;"&amp;BR108)+1+COUNTIF(BR$11:BR108, BR108)-1)</f>
        <v/>
      </c>
      <c r="BV108" s="76" t="str">
        <f t="shared" si="35"/>
        <v/>
      </c>
      <c r="BW108" s="124" t="str">
        <f t="shared" si="36"/>
        <v/>
      </c>
      <c r="BX108" s="115" t="str">
        <f t="shared" si="37"/>
        <v/>
      </c>
      <c r="BY108" s="125" t="str">
        <f t="shared" si="38"/>
        <v/>
      </c>
      <c r="CA108" s="106" t="str">
        <f t="shared" si="39"/>
        <v/>
      </c>
      <c r="CB108" s="22" t="str">
        <f t="shared" si="40"/>
        <v/>
      </c>
      <c r="CD108" s="76" t="str">
        <f>IF($J108="", "", IF($BV108=0, "", COUNTIF($J$11:$J$1010, "&lt;"&amp;$J108)+1+COUNTIF($J$11:$J108, $J108)-1))</f>
        <v/>
      </c>
    </row>
    <row r="109" spans="1:82" x14ac:dyDescent="0.25">
      <c r="A109" s="31"/>
      <c r="B109" s="19" t="str">
        <f t="shared" si="21"/>
        <v/>
      </c>
      <c r="C109" s="20" t="str">
        <f t="shared" si="22"/>
        <v/>
      </c>
      <c r="D109" s="29" t="str">
        <f t="shared" si="23"/>
        <v/>
      </c>
      <c r="E109" s="22" t="str">
        <f t="shared" si="24"/>
        <v/>
      </c>
      <c r="F109" s="31"/>
      <c r="G109" s="301"/>
      <c r="H109" s="302"/>
      <c r="I109" s="303"/>
      <c r="J109" s="304"/>
      <c r="K109" s="283"/>
      <c r="L109" s="305"/>
      <c r="M109" s="285"/>
      <c r="N109" s="287"/>
      <c r="O109" s="31"/>
      <c r="P109" s="19" t="str">
        <f t="shared" si="25"/>
        <v/>
      </c>
      <c r="Q109" s="20" t="str">
        <f t="shared" si="26"/>
        <v/>
      </c>
      <c r="R109" s="29" t="str">
        <f t="shared" si="27"/>
        <v/>
      </c>
      <c r="S109" s="22" t="str">
        <f t="shared" si="28"/>
        <v/>
      </c>
      <c r="T109" s="31"/>
      <c r="U109" s="69" t="str">
        <f t="shared" si="29"/>
        <v/>
      </c>
      <c r="V109" s="31"/>
      <c r="X109" s="76" t="str">
        <f t="shared" si="30"/>
        <v/>
      </c>
      <c r="Z109" s="76" t="str">
        <f t="shared" si="31"/>
        <v/>
      </c>
      <c r="AA109" s="76" t="str">
        <f t="shared" si="32"/>
        <v/>
      </c>
      <c r="AC109" s="19" t="str">
        <f>IF($K109="", "", SUMIF('Drinks List'!DH$11:DH$1010, $K109, 'Drinks List'!DG$11:DG$1010))</f>
        <v/>
      </c>
      <c r="AD109" s="21"/>
      <c r="AE109" s="59" t="str">
        <f>IF($K109="", "", SUMIF('Drinks List'!DJ$11:DJ$1010, $K109, 'Drinks List'!DI$11:DI$1010))</f>
        <v/>
      </c>
      <c r="AF109" s="21"/>
      <c r="AG109" s="59" t="str">
        <f>IF($K109="", "", SUMIF('Drinks List'!DL$11:DL$1010, $K109, 'Drinks List'!DK$11:DK$1010))</f>
        <v/>
      </c>
      <c r="AH109" s="21"/>
      <c r="AI109" s="59" t="str">
        <f>IF($K109="", "", SUMIF('Drinks List'!DN$11:DN$1010, $K109, 'Drinks List'!DM$11:DM$1010))</f>
        <v/>
      </c>
      <c r="AJ109" s="21"/>
      <c r="AK109" s="59" t="str">
        <f>IF($K109="", "", SUMIF('Drinks List'!DP$11:DP$1010, $K109, 'Drinks List'!DO$11:DO$1010))</f>
        <v/>
      </c>
      <c r="AL109" s="21"/>
      <c r="AM109" s="59" t="str">
        <f>IF($K109="", "", SUMIF('Drinks List'!DR$11:DR$1010, $K109, 'Drinks List'!DQ$11:DQ$1010))</f>
        <v/>
      </c>
      <c r="AN109" s="21"/>
      <c r="AO109" s="59" t="str">
        <f>IF($K109="", "", SUMIF('Drinks List'!DT$11:DT$1010, $K109, 'Drinks List'!DS$11:DS$1010))</f>
        <v/>
      </c>
      <c r="AP109" s="21"/>
      <c r="AQ109" s="59" t="str">
        <f>IF($K109="", "", SUMIF('Drinks List'!DV$11:DV$1010, $K109, 'Drinks List'!DU$11:DU$1010))</f>
        <v/>
      </c>
      <c r="AR109" s="21"/>
      <c r="AS109" s="59" t="str">
        <f>IF($K109="", "", SUMIF('Drinks List'!DX$11:DX$1010, $K109, 'Drinks List'!DW$11:DW$1010))</f>
        <v/>
      </c>
      <c r="AT109" s="21"/>
      <c r="AU109" s="59" t="str">
        <f>IF($K109="", "", SUMIF('Drinks List'!DZ$11:DZ$1010, $K109, 'Drinks List'!DY$11:DY$1010))</f>
        <v/>
      </c>
      <c r="AV109" s="21"/>
      <c r="AW109" s="59" t="str">
        <f>IF($K109="", "", SUMIF('Drinks List'!EB$11:EB$1010, $K109, 'Drinks List'!EA$11:EA$1010))</f>
        <v/>
      </c>
      <c r="AX109" s="21"/>
      <c r="AY109" s="59" t="str">
        <f>IF($K109="", "", SUMIF('Drinks List'!ED$11:ED$1010, $K109, 'Drinks List'!EC$11:EC$1010))</f>
        <v/>
      </c>
      <c r="AZ109" s="21"/>
      <c r="BA109" s="59" t="str">
        <f>IF($K109="", "", SUMIF('Drinks List'!EF$11:EF$1010, $K109, 'Drinks List'!EE$11:EE$1010))</f>
        <v/>
      </c>
      <c r="BB109" s="21"/>
      <c r="BC109" s="59" t="str">
        <f>IF($K109="", "", SUMIF('Drinks List'!EH$11:EH$1010, $K109, 'Drinks List'!EG$11:EG$1010))</f>
        <v/>
      </c>
      <c r="BD109" s="21"/>
      <c r="BE109" s="59" t="str">
        <f>IF($K109="", "", SUMIF('Drinks List'!EJ$11:EJ$1010, $K109, 'Drinks List'!EI$11:EI$1010))</f>
        <v/>
      </c>
      <c r="BF109" s="21"/>
      <c r="BG109" s="59" t="str">
        <f>IF($K109="", "", SUMIF('Drinks List'!EL$11:EL$1010, $K109, 'Drinks List'!EK$11:EK$1010))</f>
        <v/>
      </c>
      <c r="BH109" s="21"/>
      <c r="BI109" s="59" t="str">
        <f>IF($K109="", "", SUMIF('Drinks List'!EN$11:EN$1010, $K109, 'Drinks List'!EM$11:EM$1010))</f>
        <v/>
      </c>
      <c r="BJ109" s="21"/>
      <c r="BK109" s="59" t="str">
        <f>IF($K109="", "", SUMIF('Drinks List'!EP$11:EP$1010, $K109, 'Drinks List'!EO$11:EO$1010))</f>
        <v/>
      </c>
      <c r="BL109" s="21"/>
      <c r="BM109" s="59" t="str">
        <f>IF($K109="", "", SUMIF('Drinks List'!ER$11:ER$1010, $K109, 'Drinks List'!EQ$11:EQ$1010))</f>
        <v/>
      </c>
      <c r="BN109" s="21"/>
      <c r="BO109" s="65" t="str">
        <f>IF($K109="", "", SUMIF('Drinks List'!ET$11:ET$1010, $K109, 'Drinks List'!ES$11:ES$1010))</f>
        <v/>
      </c>
      <c r="BQ109" s="120" t="str">
        <f t="shared" si="33"/>
        <v/>
      </c>
      <c r="BR109" s="62" t="str">
        <f t="shared" si="34"/>
        <v/>
      </c>
      <c r="BS109" s="76" t="str">
        <f>IF(BQ109="", "", COUNTIF(BQ$11:BQ$1010, "&gt;"&amp;BQ109)+1+COUNTIF(BQ$11:BQ109, BQ109)-1)</f>
        <v/>
      </c>
      <c r="BT109" s="76" t="str">
        <f>IF(BR109="", "", COUNTIF(BR$11:BR$1010, "&lt;"&amp;BR109)+1+COUNTIF(BR$11:BR109, BR109)-1)</f>
        <v/>
      </c>
      <c r="BV109" s="76" t="str">
        <f t="shared" si="35"/>
        <v/>
      </c>
      <c r="BW109" s="124" t="str">
        <f t="shared" si="36"/>
        <v/>
      </c>
      <c r="BX109" s="115" t="str">
        <f t="shared" si="37"/>
        <v/>
      </c>
      <c r="BY109" s="125" t="str">
        <f t="shared" si="38"/>
        <v/>
      </c>
      <c r="CA109" s="106" t="str">
        <f t="shared" si="39"/>
        <v/>
      </c>
      <c r="CB109" s="22" t="str">
        <f t="shared" si="40"/>
        <v/>
      </c>
      <c r="CD109" s="76" t="str">
        <f>IF($J109="", "", IF($BV109=0, "", COUNTIF($J$11:$J$1010, "&lt;"&amp;$J109)+1+COUNTIF($J$11:$J109, $J109)-1))</f>
        <v/>
      </c>
    </row>
    <row r="110" spans="1:82" x14ac:dyDescent="0.25">
      <c r="A110" s="31"/>
      <c r="B110" s="19" t="str">
        <f t="shared" si="21"/>
        <v/>
      </c>
      <c r="C110" s="20" t="str">
        <f t="shared" si="22"/>
        <v/>
      </c>
      <c r="D110" s="29" t="str">
        <f t="shared" si="23"/>
        <v/>
      </c>
      <c r="E110" s="22" t="str">
        <f t="shared" si="24"/>
        <v/>
      </c>
      <c r="F110" s="31"/>
      <c r="G110" s="301"/>
      <c r="H110" s="302"/>
      <c r="I110" s="303"/>
      <c r="J110" s="304"/>
      <c r="K110" s="283"/>
      <c r="L110" s="305"/>
      <c r="M110" s="285"/>
      <c r="N110" s="287"/>
      <c r="O110" s="31"/>
      <c r="P110" s="19" t="str">
        <f t="shared" si="25"/>
        <v/>
      </c>
      <c r="Q110" s="20" t="str">
        <f t="shared" si="26"/>
        <v/>
      </c>
      <c r="R110" s="29" t="str">
        <f t="shared" si="27"/>
        <v/>
      </c>
      <c r="S110" s="22" t="str">
        <f t="shared" si="28"/>
        <v/>
      </c>
      <c r="T110" s="31"/>
      <c r="U110" s="69" t="str">
        <f t="shared" si="29"/>
        <v/>
      </c>
      <c r="V110" s="31"/>
      <c r="X110" s="76" t="str">
        <f t="shared" si="30"/>
        <v/>
      </c>
      <c r="Z110" s="76" t="str">
        <f t="shared" si="31"/>
        <v/>
      </c>
      <c r="AA110" s="76" t="str">
        <f t="shared" si="32"/>
        <v/>
      </c>
      <c r="AC110" s="19" t="str">
        <f>IF($K110="", "", SUMIF('Drinks List'!DH$11:DH$1010, $K110, 'Drinks List'!DG$11:DG$1010))</f>
        <v/>
      </c>
      <c r="AD110" s="21"/>
      <c r="AE110" s="59" t="str">
        <f>IF($K110="", "", SUMIF('Drinks List'!DJ$11:DJ$1010, $K110, 'Drinks List'!DI$11:DI$1010))</f>
        <v/>
      </c>
      <c r="AF110" s="21"/>
      <c r="AG110" s="59" t="str">
        <f>IF($K110="", "", SUMIF('Drinks List'!DL$11:DL$1010, $K110, 'Drinks List'!DK$11:DK$1010))</f>
        <v/>
      </c>
      <c r="AH110" s="21"/>
      <c r="AI110" s="59" t="str">
        <f>IF($K110="", "", SUMIF('Drinks List'!DN$11:DN$1010, $K110, 'Drinks List'!DM$11:DM$1010))</f>
        <v/>
      </c>
      <c r="AJ110" s="21"/>
      <c r="AK110" s="59" t="str">
        <f>IF($K110="", "", SUMIF('Drinks List'!DP$11:DP$1010, $K110, 'Drinks List'!DO$11:DO$1010))</f>
        <v/>
      </c>
      <c r="AL110" s="21"/>
      <c r="AM110" s="59" t="str">
        <f>IF($K110="", "", SUMIF('Drinks List'!DR$11:DR$1010, $K110, 'Drinks List'!DQ$11:DQ$1010))</f>
        <v/>
      </c>
      <c r="AN110" s="21"/>
      <c r="AO110" s="59" t="str">
        <f>IF($K110="", "", SUMIF('Drinks List'!DT$11:DT$1010, $K110, 'Drinks List'!DS$11:DS$1010))</f>
        <v/>
      </c>
      <c r="AP110" s="21"/>
      <c r="AQ110" s="59" t="str">
        <f>IF($K110="", "", SUMIF('Drinks List'!DV$11:DV$1010, $K110, 'Drinks List'!DU$11:DU$1010))</f>
        <v/>
      </c>
      <c r="AR110" s="21"/>
      <c r="AS110" s="59" t="str">
        <f>IF($K110="", "", SUMIF('Drinks List'!DX$11:DX$1010, $K110, 'Drinks List'!DW$11:DW$1010))</f>
        <v/>
      </c>
      <c r="AT110" s="21"/>
      <c r="AU110" s="59" t="str">
        <f>IF($K110="", "", SUMIF('Drinks List'!DZ$11:DZ$1010, $K110, 'Drinks List'!DY$11:DY$1010))</f>
        <v/>
      </c>
      <c r="AV110" s="21"/>
      <c r="AW110" s="59" t="str">
        <f>IF($K110="", "", SUMIF('Drinks List'!EB$11:EB$1010, $K110, 'Drinks List'!EA$11:EA$1010))</f>
        <v/>
      </c>
      <c r="AX110" s="21"/>
      <c r="AY110" s="59" t="str">
        <f>IF($K110="", "", SUMIF('Drinks List'!ED$11:ED$1010, $K110, 'Drinks List'!EC$11:EC$1010))</f>
        <v/>
      </c>
      <c r="AZ110" s="21"/>
      <c r="BA110" s="59" t="str">
        <f>IF($K110="", "", SUMIF('Drinks List'!EF$11:EF$1010, $K110, 'Drinks List'!EE$11:EE$1010))</f>
        <v/>
      </c>
      <c r="BB110" s="21"/>
      <c r="BC110" s="59" t="str">
        <f>IF($K110="", "", SUMIF('Drinks List'!EH$11:EH$1010, $K110, 'Drinks List'!EG$11:EG$1010))</f>
        <v/>
      </c>
      <c r="BD110" s="21"/>
      <c r="BE110" s="59" t="str">
        <f>IF($K110="", "", SUMIF('Drinks List'!EJ$11:EJ$1010, $K110, 'Drinks List'!EI$11:EI$1010))</f>
        <v/>
      </c>
      <c r="BF110" s="21"/>
      <c r="BG110" s="59" t="str">
        <f>IF($K110="", "", SUMIF('Drinks List'!EL$11:EL$1010, $K110, 'Drinks List'!EK$11:EK$1010))</f>
        <v/>
      </c>
      <c r="BH110" s="21"/>
      <c r="BI110" s="59" t="str">
        <f>IF($K110="", "", SUMIF('Drinks List'!EN$11:EN$1010, $K110, 'Drinks List'!EM$11:EM$1010))</f>
        <v/>
      </c>
      <c r="BJ110" s="21"/>
      <c r="BK110" s="59" t="str">
        <f>IF($K110="", "", SUMIF('Drinks List'!EP$11:EP$1010, $K110, 'Drinks List'!EO$11:EO$1010))</f>
        <v/>
      </c>
      <c r="BL110" s="21"/>
      <c r="BM110" s="59" t="str">
        <f>IF($K110="", "", SUMIF('Drinks List'!ER$11:ER$1010, $K110, 'Drinks List'!EQ$11:EQ$1010))</f>
        <v/>
      </c>
      <c r="BN110" s="21"/>
      <c r="BO110" s="65" t="str">
        <f>IF($K110="", "", SUMIF('Drinks List'!ET$11:ET$1010, $K110, 'Drinks List'!ES$11:ES$1010))</f>
        <v/>
      </c>
      <c r="BQ110" s="120" t="str">
        <f t="shared" si="33"/>
        <v/>
      </c>
      <c r="BR110" s="62" t="str">
        <f t="shared" si="34"/>
        <v/>
      </c>
      <c r="BS110" s="76" t="str">
        <f>IF(BQ110="", "", COUNTIF(BQ$11:BQ$1010, "&gt;"&amp;BQ110)+1+COUNTIF(BQ$11:BQ110, BQ110)-1)</f>
        <v/>
      </c>
      <c r="BT110" s="76" t="str">
        <f>IF(BR110="", "", COUNTIF(BR$11:BR$1010, "&lt;"&amp;BR110)+1+COUNTIF(BR$11:BR110, BR110)-1)</f>
        <v/>
      </c>
      <c r="BV110" s="76" t="str">
        <f t="shared" si="35"/>
        <v/>
      </c>
      <c r="BW110" s="124" t="str">
        <f t="shared" si="36"/>
        <v/>
      </c>
      <c r="BX110" s="115" t="str">
        <f t="shared" si="37"/>
        <v/>
      </c>
      <c r="BY110" s="125" t="str">
        <f t="shared" si="38"/>
        <v/>
      </c>
      <c r="CA110" s="106" t="str">
        <f t="shared" si="39"/>
        <v/>
      </c>
      <c r="CB110" s="22" t="str">
        <f t="shared" si="40"/>
        <v/>
      </c>
      <c r="CD110" s="76" t="str">
        <f>IF($J110="", "", IF($BV110=0, "", COUNTIF($J$11:$J$1010, "&lt;"&amp;$J110)+1+COUNTIF($J$11:$J110, $J110)-1))</f>
        <v/>
      </c>
    </row>
    <row r="111" spans="1:82" x14ac:dyDescent="0.25">
      <c r="A111" s="31"/>
      <c r="B111" s="19" t="str">
        <f t="shared" si="21"/>
        <v/>
      </c>
      <c r="C111" s="20" t="str">
        <f t="shared" si="22"/>
        <v/>
      </c>
      <c r="D111" s="29" t="str">
        <f t="shared" si="23"/>
        <v/>
      </c>
      <c r="E111" s="22" t="str">
        <f t="shared" si="24"/>
        <v/>
      </c>
      <c r="F111" s="31"/>
      <c r="G111" s="301"/>
      <c r="H111" s="302"/>
      <c r="I111" s="303"/>
      <c r="J111" s="304"/>
      <c r="K111" s="283"/>
      <c r="L111" s="305"/>
      <c r="M111" s="285"/>
      <c r="N111" s="287"/>
      <c r="O111" s="31"/>
      <c r="P111" s="19" t="str">
        <f t="shared" si="25"/>
        <v/>
      </c>
      <c r="Q111" s="20" t="str">
        <f t="shared" si="26"/>
        <v/>
      </c>
      <c r="R111" s="29" t="str">
        <f t="shared" si="27"/>
        <v/>
      </c>
      <c r="S111" s="22" t="str">
        <f t="shared" si="28"/>
        <v/>
      </c>
      <c r="T111" s="31"/>
      <c r="U111" s="69" t="str">
        <f t="shared" si="29"/>
        <v/>
      </c>
      <c r="V111" s="31"/>
      <c r="X111" s="76" t="str">
        <f t="shared" si="30"/>
        <v/>
      </c>
      <c r="Z111" s="76" t="str">
        <f t="shared" si="31"/>
        <v/>
      </c>
      <c r="AA111" s="76" t="str">
        <f t="shared" si="32"/>
        <v/>
      </c>
      <c r="AC111" s="19" t="str">
        <f>IF($K111="", "", SUMIF('Drinks List'!DH$11:DH$1010, $K111, 'Drinks List'!DG$11:DG$1010))</f>
        <v/>
      </c>
      <c r="AD111" s="21"/>
      <c r="AE111" s="59" t="str">
        <f>IF($K111="", "", SUMIF('Drinks List'!DJ$11:DJ$1010, $K111, 'Drinks List'!DI$11:DI$1010))</f>
        <v/>
      </c>
      <c r="AF111" s="21"/>
      <c r="AG111" s="59" t="str">
        <f>IF($K111="", "", SUMIF('Drinks List'!DL$11:DL$1010, $K111, 'Drinks List'!DK$11:DK$1010))</f>
        <v/>
      </c>
      <c r="AH111" s="21"/>
      <c r="AI111" s="59" t="str">
        <f>IF($K111="", "", SUMIF('Drinks List'!DN$11:DN$1010, $K111, 'Drinks List'!DM$11:DM$1010))</f>
        <v/>
      </c>
      <c r="AJ111" s="21"/>
      <c r="AK111" s="59" t="str">
        <f>IF($K111="", "", SUMIF('Drinks List'!DP$11:DP$1010, $K111, 'Drinks List'!DO$11:DO$1010))</f>
        <v/>
      </c>
      <c r="AL111" s="21"/>
      <c r="AM111" s="59" t="str">
        <f>IF($K111="", "", SUMIF('Drinks List'!DR$11:DR$1010, $K111, 'Drinks List'!DQ$11:DQ$1010))</f>
        <v/>
      </c>
      <c r="AN111" s="21"/>
      <c r="AO111" s="59" t="str">
        <f>IF($K111="", "", SUMIF('Drinks List'!DT$11:DT$1010, $K111, 'Drinks List'!DS$11:DS$1010))</f>
        <v/>
      </c>
      <c r="AP111" s="21"/>
      <c r="AQ111" s="59" t="str">
        <f>IF($K111="", "", SUMIF('Drinks List'!DV$11:DV$1010, $K111, 'Drinks List'!DU$11:DU$1010))</f>
        <v/>
      </c>
      <c r="AR111" s="21"/>
      <c r="AS111" s="59" t="str">
        <f>IF($K111="", "", SUMIF('Drinks List'!DX$11:DX$1010, $K111, 'Drinks List'!DW$11:DW$1010))</f>
        <v/>
      </c>
      <c r="AT111" s="21"/>
      <c r="AU111" s="59" t="str">
        <f>IF($K111="", "", SUMIF('Drinks List'!DZ$11:DZ$1010, $K111, 'Drinks List'!DY$11:DY$1010))</f>
        <v/>
      </c>
      <c r="AV111" s="21"/>
      <c r="AW111" s="59" t="str">
        <f>IF($K111="", "", SUMIF('Drinks List'!EB$11:EB$1010, $K111, 'Drinks List'!EA$11:EA$1010))</f>
        <v/>
      </c>
      <c r="AX111" s="21"/>
      <c r="AY111" s="59" t="str">
        <f>IF($K111="", "", SUMIF('Drinks List'!ED$11:ED$1010, $K111, 'Drinks List'!EC$11:EC$1010))</f>
        <v/>
      </c>
      <c r="AZ111" s="21"/>
      <c r="BA111" s="59" t="str">
        <f>IF($K111="", "", SUMIF('Drinks List'!EF$11:EF$1010, $K111, 'Drinks List'!EE$11:EE$1010))</f>
        <v/>
      </c>
      <c r="BB111" s="21"/>
      <c r="BC111" s="59" t="str">
        <f>IF($K111="", "", SUMIF('Drinks List'!EH$11:EH$1010, $K111, 'Drinks List'!EG$11:EG$1010))</f>
        <v/>
      </c>
      <c r="BD111" s="21"/>
      <c r="BE111" s="59" t="str">
        <f>IF($K111="", "", SUMIF('Drinks List'!EJ$11:EJ$1010, $K111, 'Drinks List'!EI$11:EI$1010))</f>
        <v/>
      </c>
      <c r="BF111" s="21"/>
      <c r="BG111" s="59" t="str">
        <f>IF($K111="", "", SUMIF('Drinks List'!EL$11:EL$1010, $K111, 'Drinks List'!EK$11:EK$1010))</f>
        <v/>
      </c>
      <c r="BH111" s="21"/>
      <c r="BI111" s="59" t="str">
        <f>IF($K111="", "", SUMIF('Drinks List'!EN$11:EN$1010, $K111, 'Drinks List'!EM$11:EM$1010))</f>
        <v/>
      </c>
      <c r="BJ111" s="21"/>
      <c r="BK111" s="59" t="str">
        <f>IF($K111="", "", SUMIF('Drinks List'!EP$11:EP$1010, $K111, 'Drinks List'!EO$11:EO$1010))</f>
        <v/>
      </c>
      <c r="BL111" s="21"/>
      <c r="BM111" s="59" t="str">
        <f>IF($K111="", "", SUMIF('Drinks List'!ER$11:ER$1010, $K111, 'Drinks List'!EQ$11:EQ$1010))</f>
        <v/>
      </c>
      <c r="BN111" s="21"/>
      <c r="BO111" s="65" t="str">
        <f>IF($K111="", "", SUMIF('Drinks List'!ET$11:ET$1010, $K111, 'Drinks List'!ES$11:ES$1010))</f>
        <v/>
      </c>
      <c r="BQ111" s="120" t="str">
        <f t="shared" si="33"/>
        <v/>
      </c>
      <c r="BR111" s="62" t="str">
        <f t="shared" si="34"/>
        <v/>
      </c>
      <c r="BS111" s="76" t="str">
        <f>IF(BQ111="", "", COUNTIF(BQ$11:BQ$1010, "&gt;"&amp;BQ111)+1+COUNTIF(BQ$11:BQ111, BQ111)-1)</f>
        <v/>
      </c>
      <c r="BT111" s="76" t="str">
        <f>IF(BR111="", "", COUNTIF(BR$11:BR$1010, "&lt;"&amp;BR111)+1+COUNTIF(BR$11:BR111, BR111)-1)</f>
        <v/>
      </c>
      <c r="BV111" s="76" t="str">
        <f t="shared" si="35"/>
        <v/>
      </c>
      <c r="BW111" s="124" t="str">
        <f t="shared" si="36"/>
        <v/>
      </c>
      <c r="BX111" s="115" t="str">
        <f t="shared" si="37"/>
        <v/>
      </c>
      <c r="BY111" s="125" t="str">
        <f t="shared" si="38"/>
        <v/>
      </c>
      <c r="CA111" s="106" t="str">
        <f t="shared" si="39"/>
        <v/>
      </c>
      <c r="CB111" s="22" t="str">
        <f t="shared" si="40"/>
        <v/>
      </c>
      <c r="CD111" s="76" t="str">
        <f>IF($J111="", "", IF($BV111=0, "", COUNTIF($J$11:$J$1010, "&lt;"&amp;$J111)+1+COUNTIF($J$11:$J111, $J111)-1))</f>
        <v/>
      </c>
    </row>
    <row r="112" spans="1:82" x14ac:dyDescent="0.25">
      <c r="A112" s="31"/>
      <c r="B112" s="19" t="str">
        <f t="shared" si="21"/>
        <v/>
      </c>
      <c r="C112" s="20" t="str">
        <f t="shared" si="22"/>
        <v/>
      </c>
      <c r="D112" s="29" t="str">
        <f t="shared" si="23"/>
        <v/>
      </c>
      <c r="E112" s="22" t="str">
        <f t="shared" si="24"/>
        <v/>
      </c>
      <c r="F112" s="31"/>
      <c r="G112" s="301"/>
      <c r="H112" s="302"/>
      <c r="I112" s="303"/>
      <c r="J112" s="304"/>
      <c r="K112" s="283"/>
      <c r="L112" s="305"/>
      <c r="M112" s="285"/>
      <c r="N112" s="287"/>
      <c r="O112" s="31"/>
      <c r="P112" s="19" t="str">
        <f t="shared" si="25"/>
        <v/>
      </c>
      <c r="Q112" s="20" t="str">
        <f t="shared" si="26"/>
        <v/>
      </c>
      <c r="R112" s="29" t="str">
        <f t="shared" si="27"/>
        <v/>
      </c>
      <c r="S112" s="22" t="str">
        <f t="shared" si="28"/>
        <v/>
      </c>
      <c r="T112" s="31"/>
      <c r="U112" s="69" t="str">
        <f t="shared" si="29"/>
        <v/>
      </c>
      <c r="V112" s="31"/>
      <c r="X112" s="76" t="str">
        <f t="shared" si="30"/>
        <v/>
      </c>
      <c r="Z112" s="76" t="str">
        <f t="shared" si="31"/>
        <v/>
      </c>
      <c r="AA112" s="76" t="str">
        <f t="shared" si="32"/>
        <v/>
      </c>
      <c r="AC112" s="19" t="str">
        <f>IF($K112="", "", SUMIF('Drinks List'!DH$11:DH$1010, $K112, 'Drinks List'!DG$11:DG$1010))</f>
        <v/>
      </c>
      <c r="AD112" s="21"/>
      <c r="AE112" s="59" t="str">
        <f>IF($K112="", "", SUMIF('Drinks List'!DJ$11:DJ$1010, $K112, 'Drinks List'!DI$11:DI$1010))</f>
        <v/>
      </c>
      <c r="AF112" s="21"/>
      <c r="AG112" s="59" t="str">
        <f>IF($K112="", "", SUMIF('Drinks List'!DL$11:DL$1010, $K112, 'Drinks List'!DK$11:DK$1010))</f>
        <v/>
      </c>
      <c r="AH112" s="21"/>
      <c r="AI112" s="59" t="str">
        <f>IF($K112="", "", SUMIF('Drinks List'!DN$11:DN$1010, $K112, 'Drinks List'!DM$11:DM$1010))</f>
        <v/>
      </c>
      <c r="AJ112" s="21"/>
      <c r="AK112" s="59" t="str">
        <f>IF($K112="", "", SUMIF('Drinks List'!DP$11:DP$1010, $K112, 'Drinks List'!DO$11:DO$1010))</f>
        <v/>
      </c>
      <c r="AL112" s="21"/>
      <c r="AM112" s="59" t="str">
        <f>IF($K112="", "", SUMIF('Drinks List'!DR$11:DR$1010, $K112, 'Drinks List'!DQ$11:DQ$1010))</f>
        <v/>
      </c>
      <c r="AN112" s="21"/>
      <c r="AO112" s="59" t="str">
        <f>IF($K112="", "", SUMIF('Drinks List'!DT$11:DT$1010, $K112, 'Drinks List'!DS$11:DS$1010))</f>
        <v/>
      </c>
      <c r="AP112" s="21"/>
      <c r="AQ112" s="59" t="str">
        <f>IF($K112="", "", SUMIF('Drinks List'!DV$11:DV$1010, $K112, 'Drinks List'!DU$11:DU$1010))</f>
        <v/>
      </c>
      <c r="AR112" s="21"/>
      <c r="AS112" s="59" t="str">
        <f>IF($K112="", "", SUMIF('Drinks List'!DX$11:DX$1010, $K112, 'Drinks List'!DW$11:DW$1010))</f>
        <v/>
      </c>
      <c r="AT112" s="21"/>
      <c r="AU112" s="59" t="str">
        <f>IF($K112="", "", SUMIF('Drinks List'!DZ$11:DZ$1010, $K112, 'Drinks List'!DY$11:DY$1010))</f>
        <v/>
      </c>
      <c r="AV112" s="21"/>
      <c r="AW112" s="59" t="str">
        <f>IF($K112="", "", SUMIF('Drinks List'!EB$11:EB$1010, $K112, 'Drinks List'!EA$11:EA$1010))</f>
        <v/>
      </c>
      <c r="AX112" s="21"/>
      <c r="AY112" s="59" t="str">
        <f>IF($K112="", "", SUMIF('Drinks List'!ED$11:ED$1010, $K112, 'Drinks List'!EC$11:EC$1010))</f>
        <v/>
      </c>
      <c r="AZ112" s="21"/>
      <c r="BA112" s="59" t="str">
        <f>IF($K112="", "", SUMIF('Drinks List'!EF$11:EF$1010, $K112, 'Drinks List'!EE$11:EE$1010))</f>
        <v/>
      </c>
      <c r="BB112" s="21"/>
      <c r="BC112" s="59" t="str">
        <f>IF($K112="", "", SUMIF('Drinks List'!EH$11:EH$1010, $K112, 'Drinks List'!EG$11:EG$1010))</f>
        <v/>
      </c>
      <c r="BD112" s="21"/>
      <c r="BE112" s="59" t="str">
        <f>IF($K112="", "", SUMIF('Drinks List'!EJ$11:EJ$1010, $K112, 'Drinks List'!EI$11:EI$1010))</f>
        <v/>
      </c>
      <c r="BF112" s="21"/>
      <c r="BG112" s="59" t="str">
        <f>IF($K112="", "", SUMIF('Drinks List'!EL$11:EL$1010, $K112, 'Drinks List'!EK$11:EK$1010))</f>
        <v/>
      </c>
      <c r="BH112" s="21"/>
      <c r="BI112" s="59" t="str">
        <f>IF($K112="", "", SUMIF('Drinks List'!EN$11:EN$1010, $K112, 'Drinks List'!EM$11:EM$1010))</f>
        <v/>
      </c>
      <c r="BJ112" s="21"/>
      <c r="BK112" s="59" t="str">
        <f>IF($K112="", "", SUMIF('Drinks List'!EP$11:EP$1010, $K112, 'Drinks List'!EO$11:EO$1010))</f>
        <v/>
      </c>
      <c r="BL112" s="21"/>
      <c r="BM112" s="59" t="str">
        <f>IF($K112="", "", SUMIF('Drinks List'!ER$11:ER$1010, $K112, 'Drinks List'!EQ$11:EQ$1010))</f>
        <v/>
      </c>
      <c r="BN112" s="21"/>
      <c r="BO112" s="65" t="str">
        <f>IF($K112="", "", SUMIF('Drinks List'!ET$11:ET$1010, $K112, 'Drinks List'!ES$11:ES$1010))</f>
        <v/>
      </c>
      <c r="BQ112" s="120" t="str">
        <f t="shared" si="33"/>
        <v/>
      </c>
      <c r="BR112" s="62" t="str">
        <f t="shared" si="34"/>
        <v/>
      </c>
      <c r="BS112" s="76" t="str">
        <f>IF(BQ112="", "", COUNTIF(BQ$11:BQ$1010, "&gt;"&amp;BQ112)+1+COUNTIF(BQ$11:BQ112, BQ112)-1)</f>
        <v/>
      </c>
      <c r="BT112" s="76" t="str">
        <f>IF(BR112="", "", COUNTIF(BR$11:BR$1010, "&lt;"&amp;BR112)+1+COUNTIF(BR$11:BR112, BR112)-1)</f>
        <v/>
      </c>
      <c r="BV112" s="76" t="str">
        <f t="shared" si="35"/>
        <v/>
      </c>
      <c r="BW112" s="124" t="str">
        <f t="shared" si="36"/>
        <v/>
      </c>
      <c r="BX112" s="115" t="str">
        <f t="shared" si="37"/>
        <v/>
      </c>
      <c r="BY112" s="125" t="str">
        <f t="shared" si="38"/>
        <v/>
      </c>
      <c r="CA112" s="106" t="str">
        <f t="shared" si="39"/>
        <v/>
      </c>
      <c r="CB112" s="22" t="str">
        <f t="shared" si="40"/>
        <v/>
      </c>
      <c r="CD112" s="76" t="str">
        <f>IF($J112="", "", IF($BV112=0, "", COUNTIF($J$11:$J$1010, "&lt;"&amp;$J112)+1+COUNTIF($J$11:$J112, $J112)-1))</f>
        <v/>
      </c>
    </row>
    <row r="113" spans="1:82" x14ac:dyDescent="0.25">
      <c r="A113" s="31"/>
      <c r="B113" s="19" t="str">
        <f t="shared" si="21"/>
        <v/>
      </c>
      <c r="C113" s="20" t="str">
        <f t="shared" si="22"/>
        <v/>
      </c>
      <c r="D113" s="29" t="str">
        <f t="shared" si="23"/>
        <v/>
      </c>
      <c r="E113" s="22" t="str">
        <f t="shared" si="24"/>
        <v/>
      </c>
      <c r="F113" s="31"/>
      <c r="G113" s="301"/>
      <c r="H113" s="302"/>
      <c r="I113" s="303"/>
      <c r="J113" s="304"/>
      <c r="K113" s="283"/>
      <c r="L113" s="305"/>
      <c r="M113" s="285"/>
      <c r="N113" s="287"/>
      <c r="O113" s="31"/>
      <c r="P113" s="19" t="str">
        <f t="shared" si="25"/>
        <v/>
      </c>
      <c r="Q113" s="20" t="str">
        <f t="shared" si="26"/>
        <v/>
      </c>
      <c r="R113" s="29" t="str">
        <f t="shared" si="27"/>
        <v/>
      </c>
      <c r="S113" s="22" t="str">
        <f t="shared" si="28"/>
        <v/>
      </c>
      <c r="T113" s="31"/>
      <c r="U113" s="69" t="str">
        <f t="shared" si="29"/>
        <v/>
      </c>
      <c r="V113" s="31"/>
      <c r="X113" s="76" t="str">
        <f t="shared" si="30"/>
        <v/>
      </c>
      <c r="Z113" s="76" t="str">
        <f t="shared" si="31"/>
        <v/>
      </c>
      <c r="AA113" s="76" t="str">
        <f t="shared" si="32"/>
        <v/>
      </c>
      <c r="AC113" s="19" t="str">
        <f>IF($K113="", "", SUMIF('Drinks List'!DH$11:DH$1010, $K113, 'Drinks List'!DG$11:DG$1010))</f>
        <v/>
      </c>
      <c r="AD113" s="21"/>
      <c r="AE113" s="59" t="str">
        <f>IF($K113="", "", SUMIF('Drinks List'!DJ$11:DJ$1010, $K113, 'Drinks List'!DI$11:DI$1010))</f>
        <v/>
      </c>
      <c r="AF113" s="21"/>
      <c r="AG113" s="59" t="str">
        <f>IF($K113="", "", SUMIF('Drinks List'!DL$11:DL$1010, $K113, 'Drinks List'!DK$11:DK$1010))</f>
        <v/>
      </c>
      <c r="AH113" s="21"/>
      <c r="AI113" s="59" t="str">
        <f>IF($K113="", "", SUMIF('Drinks List'!DN$11:DN$1010, $K113, 'Drinks List'!DM$11:DM$1010))</f>
        <v/>
      </c>
      <c r="AJ113" s="21"/>
      <c r="AK113" s="59" t="str">
        <f>IF($K113="", "", SUMIF('Drinks List'!DP$11:DP$1010, $K113, 'Drinks List'!DO$11:DO$1010))</f>
        <v/>
      </c>
      <c r="AL113" s="21"/>
      <c r="AM113" s="59" t="str">
        <f>IF($K113="", "", SUMIF('Drinks List'!DR$11:DR$1010, $K113, 'Drinks List'!DQ$11:DQ$1010))</f>
        <v/>
      </c>
      <c r="AN113" s="21"/>
      <c r="AO113" s="59" t="str">
        <f>IF($K113="", "", SUMIF('Drinks List'!DT$11:DT$1010, $K113, 'Drinks List'!DS$11:DS$1010))</f>
        <v/>
      </c>
      <c r="AP113" s="21"/>
      <c r="AQ113" s="59" t="str">
        <f>IF($K113="", "", SUMIF('Drinks List'!DV$11:DV$1010, $K113, 'Drinks List'!DU$11:DU$1010))</f>
        <v/>
      </c>
      <c r="AR113" s="21"/>
      <c r="AS113" s="59" t="str">
        <f>IF($K113="", "", SUMIF('Drinks List'!DX$11:DX$1010, $K113, 'Drinks List'!DW$11:DW$1010))</f>
        <v/>
      </c>
      <c r="AT113" s="21"/>
      <c r="AU113" s="59" t="str">
        <f>IF($K113="", "", SUMIF('Drinks List'!DZ$11:DZ$1010, $K113, 'Drinks List'!DY$11:DY$1010))</f>
        <v/>
      </c>
      <c r="AV113" s="21"/>
      <c r="AW113" s="59" t="str">
        <f>IF($K113="", "", SUMIF('Drinks List'!EB$11:EB$1010, $K113, 'Drinks List'!EA$11:EA$1010))</f>
        <v/>
      </c>
      <c r="AX113" s="21"/>
      <c r="AY113" s="59" t="str">
        <f>IF($K113="", "", SUMIF('Drinks List'!ED$11:ED$1010, $K113, 'Drinks List'!EC$11:EC$1010))</f>
        <v/>
      </c>
      <c r="AZ113" s="21"/>
      <c r="BA113" s="59" t="str">
        <f>IF($K113="", "", SUMIF('Drinks List'!EF$11:EF$1010, $K113, 'Drinks List'!EE$11:EE$1010))</f>
        <v/>
      </c>
      <c r="BB113" s="21"/>
      <c r="BC113" s="59" t="str">
        <f>IF($K113="", "", SUMIF('Drinks List'!EH$11:EH$1010, $K113, 'Drinks List'!EG$11:EG$1010))</f>
        <v/>
      </c>
      <c r="BD113" s="21"/>
      <c r="BE113" s="59" t="str">
        <f>IF($K113="", "", SUMIF('Drinks List'!EJ$11:EJ$1010, $K113, 'Drinks List'!EI$11:EI$1010))</f>
        <v/>
      </c>
      <c r="BF113" s="21"/>
      <c r="BG113" s="59" t="str">
        <f>IF($K113="", "", SUMIF('Drinks List'!EL$11:EL$1010, $K113, 'Drinks List'!EK$11:EK$1010))</f>
        <v/>
      </c>
      <c r="BH113" s="21"/>
      <c r="BI113" s="59" t="str">
        <f>IF($K113="", "", SUMIF('Drinks List'!EN$11:EN$1010, $K113, 'Drinks List'!EM$11:EM$1010))</f>
        <v/>
      </c>
      <c r="BJ113" s="21"/>
      <c r="BK113" s="59" t="str">
        <f>IF($K113="", "", SUMIF('Drinks List'!EP$11:EP$1010, $K113, 'Drinks List'!EO$11:EO$1010))</f>
        <v/>
      </c>
      <c r="BL113" s="21"/>
      <c r="BM113" s="59" t="str">
        <f>IF($K113="", "", SUMIF('Drinks List'!ER$11:ER$1010, $K113, 'Drinks List'!EQ$11:EQ$1010))</f>
        <v/>
      </c>
      <c r="BN113" s="21"/>
      <c r="BO113" s="65" t="str">
        <f>IF($K113="", "", SUMIF('Drinks List'!ET$11:ET$1010, $K113, 'Drinks List'!ES$11:ES$1010))</f>
        <v/>
      </c>
      <c r="BQ113" s="120" t="str">
        <f t="shared" si="33"/>
        <v/>
      </c>
      <c r="BR113" s="62" t="str">
        <f t="shared" si="34"/>
        <v/>
      </c>
      <c r="BS113" s="76" t="str">
        <f>IF(BQ113="", "", COUNTIF(BQ$11:BQ$1010, "&gt;"&amp;BQ113)+1+COUNTIF(BQ$11:BQ113, BQ113)-1)</f>
        <v/>
      </c>
      <c r="BT113" s="76" t="str">
        <f>IF(BR113="", "", COUNTIF(BR$11:BR$1010, "&lt;"&amp;BR113)+1+COUNTIF(BR$11:BR113, BR113)-1)</f>
        <v/>
      </c>
      <c r="BV113" s="76" t="str">
        <f t="shared" si="35"/>
        <v/>
      </c>
      <c r="BW113" s="124" t="str">
        <f t="shared" si="36"/>
        <v/>
      </c>
      <c r="BX113" s="115" t="str">
        <f t="shared" si="37"/>
        <v/>
      </c>
      <c r="BY113" s="125" t="str">
        <f t="shared" si="38"/>
        <v/>
      </c>
      <c r="CA113" s="106" t="str">
        <f t="shared" si="39"/>
        <v/>
      </c>
      <c r="CB113" s="22" t="str">
        <f t="shared" si="40"/>
        <v/>
      </c>
      <c r="CD113" s="76" t="str">
        <f>IF($J113="", "", IF($BV113=0, "", COUNTIF($J$11:$J$1010, "&lt;"&amp;$J113)+1+COUNTIF($J$11:$J113, $J113)-1))</f>
        <v/>
      </c>
    </row>
    <row r="114" spans="1:82" x14ac:dyDescent="0.25">
      <c r="A114" s="31"/>
      <c r="B114" s="19" t="str">
        <f t="shared" si="21"/>
        <v/>
      </c>
      <c r="C114" s="20" t="str">
        <f t="shared" si="22"/>
        <v/>
      </c>
      <c r="D114" s="29" t="str">
        <f t="shared" si="23"/>
        <v/>
      </c>
      <c r="E114" s="22" t="str">
        <f t="shared" si="24"/>
        <v/>
      </c>
      <c r="F114" s="31"/>
      <c r="G114" s="301"/>
      <c r="H114" s="302"/>
      <c r="I114" s="303"/>
      <c r="J114" s="304"/>
      <c r="K114" s="283"/>
      <c r="L114" s="305"/>
      <c r="M114" s="285"/>
      <c r="N114" s="287"/>
      <c r="O114" s="31"/>
      <c r="P114" s="19" t="str">
        <f t="shared" si="25"/>
        <v/>
      </c>
      <c r="Q114" s="20" t="str">
        <f t="shared" si="26"/>
        <v/>
      </c>
      <c r="R114" s="29" t="str">
        <f t="shared" si="27"/>
        <v/>
      </c>
      <c r="S114" s="22" t="str">
        <f t="shared" si="28"/>
        <v/>
      </c>
      <c r="T114" s="31"/>
      <c r="U114" s="69" t="str">
        <f t="shared" si="29"/>
        <v/>
      </c>
      <c r="V114" s="31"/>
      <c r="X114" s="76" t="str">
        <f t="shared" si="30"/>
        <v/>
      </c>
      <c r="Z114" s="76" t="str">
        <f t="shared" si="31"/>
        <v/>
      </c>
      <c r="AA114" s="76" t="str">
        <f t="shared" si="32"/>
        <v/>
      </c>
      <c r="AC114" s="19" t="str">
        <f>IF($K114="", "", SUMIF('Drinks List'!DH$11:DH$1010, $K114, 'Drinks List'!DG$11:DG$1010))</f>
        <v/>
      </c>
      <c r="AD114" s="21"/>
      <c r="AE114" s="59" t="str">
        <f>IF($K114="", "", SUMIF('Drinks List'!DJ$11:DJ$1010, $K114, 'Drinks List'!DI$11:DI$1010))</f>
        <v/>
      </c>
      <c r="AF114" s="21"/>
      <c r="AG114" s="59" t="str">
        <f>IF($K114="", "", SUMIF('Drinks List'!DL$11:DL$1010, $K114, 'Drinks List'!DK$11:DK$1010))</f>
        <v/>
      </c>
      <c r="AH114" s="21"/>
      <c r="AI114" s="59" t="str">
        <f>IF($K114="", "", SUMIF('Drinks List'!DN$11:DN$1010, $K114, 'Drinks List'!DM$11:DM$1010))</f>
        <v/>
      </c>
      <c r="AJ114" s="21"/>
      <c r="AK114" s="59" t="str">
        <f>IF($K114="", "", SUMIF('Drinks List'!DP$11:DP$1010, $K114, 'Drinks List'!DO$11:DO$1010))</f>
        <v/>
      </c>
      <c r="AL114" s="21"/>
      <c r="AM114" s="59" t="str">
        <f>IF($K114="", "", SUMIF('Drinks List'!DR$11:DR$1010, $K114, 'Drinks List'!DQ$11:DQ$1010))</f>
        <v/>
      </c>
      <c r="AN114" s="21"/>
      <c r="AO114" s="59" t="str">
        <f>IF($K114="", "", SUMIF('Drinks List'!DT$11:DT$1010, $K114, 'Drinks List'!DS$11:DS$1010))</f>
        <v/>
      </c>
      <c r="AP114" s="21"/>
      <c r="AQ114" s="59" t="str">
        <f>IF($K114="", "", SUMIF('Drinks List'!DV$11:DV$1010, $K114, 'Drinks List'!DU$11:DU$1010))</f>
        <v/>
      </c>
      <c r="AR114" s="21"/>
      <c r="AS114" s="59" t="str">
        <f>IF($K114="", "", SUMIF('Drinks List'!DX$11:DX$1010, $K114, 'Drinks List'!DW$11:DW$1010))</f>
        <v/>
      </c>
      <c r="AT114" s="21"/>
      <c r="AU114" s="59" t="str">
        <f>IF($K114="", "", SUMIF('Drinks List'!DZ$11:DZ$1010, $K114, 'Drinks List'!DY$11:DY$1010))</f>
        <v/>
      </c>
      <c r="AV114" s="21"/>
      <c r="AW114" s="59" t="str">
        <f>IF($K114="", "", SUMIF('Drinks List'!EB$11:EB$1010, $K114, 'Drinks List'!EA$11:EA$1010))</f>
        <v/>
      </c>
      <c r="AX114" s="21"/>
      <c r="AY114" s="59" t="str">
        <f>IF($K114="", "", SUMIF('Drinks List'!ED$11:ED$1010, $K114, 'Drinks List'!EC$11:EC$1010))</f>
        <v/>
      </c>
      <c r="AZ114" s="21"/>
      <c r="BA114" s="59" t="str">
        <f>IF($K114="", "", SUMIF('Drinks List'!EF$11:EF$1010, $K114, 'Drinks List'!EE$11:EE$1010))</f>
        <v/>
      </c>
      <c r="BB114" s="21"/>
      <c r="BC114" s="59" t="str">
        <f>IF($K114="", "", SUMIF('Drinks List'!EH$11:EH$1010, $K114, 'Drinks List'!EG$11:EG$1010))</f>
        <v/>
      </c>
      <c r="BD114" s="21"/>
      <c r="BE114" s="59" t="str">
        <f>IF($K114="", "", SUMIF('Drinks List'!EJ$11:EJ$1010, $K114, 'Drinks List'!EI$11:EI$1010))</f>
        <v/>
      </c>
      <c r="BF114" s="21"/>
      <c r="BG114" s="59" t="str">
        <f>IF($K114="", "", SUMIF('Drinks List'!EL$11:EL$1010, $K114, 'Drinks List'!EK$11:EK$1010))</f>
        <v/>
      </c>
      <c r="BH114" s="21"/>
      <c r="BI114" s="59" t="str">
        <f>IF($K114="", "", SUMIF('Drinks List'!EN$11:EN$1010, $K114, 'Drinks List'!EM$11:EM$1010))</f>
        <v/>
      </c>
      <c r="BJ114" s="21"/>
      <c r="BK114" s="59" t="str">
        <f>IF($K114="", "", SUMIF('Drinks List'!EP$11:EP$1010, $K114, 'Drinks List'!EO$11:EO$1010))</f>
        <v/>
      </c>
      <c r="BL114" s="21"/>
      <c r="BM114" s="59" t="str">
        <f>IF($K114="", "", SUMIF('Drinks List'!ER$11:ER$1010, $K114, 'Drinks List'!EQ$11:EQ$1010))</f>
        <v/>
      </c>
      <c r="BN114" s="21"/>
      <c r="BO114" s="65" t="str">
        <f>IF($K114="", "", SUMIF('Drinks List'!ET$11:ET$1010, $K114, 'Drinks List'!ES$11:ES$1010))</f>
        <v/>
      </c>
      <c r="BQ114" s="120" t="str">
        <f t="shared" si="33"/>
        <v/>
      </c>
      <c r="BR114" s="62" t="str">
        <f t="shared" si="34"/>
        <v/>
      </c>
      <c r="BS114" s="76" t="str">
        <f>IF(BQ114="", "", COUNTIF(BQ$11:BQ$1010, "&gt;"&amp;BQ114)+1+COUNTIF(BQ$11:BQ114, BQ114)-1)</f>
        <v/>
      </c>
      <c r="BT114" s="76" t="str">
        <f>IF(BR114="", "", COUNTIF(BR$11:BR$1010, "&lt;"&amp;BR114)+1+COUNTIF(BR$11:BR114, BR114)-1)</f>
        <v/>
      </c>
      <c r="BV114" s="76" t="str">
        <f t="shared" si="35"/>
        <v/>
      </c>
      <c r="BW114" s="124" t="str">
        <f t="shared" si="36"/>
        <v/>
      </c>
      <c r="BX114" s="115" t="str">
        <f t="shared" si="37"/>
        <v/>
      </c>
      <c r="BY114" s="125" t="str">
        <f t="shared" si="38"/>
        <v/>
      </c>
      <c r="CA114" s="106" t="str">
        <f t="shared" si="39"/>
        <v/>
      </c>
      <c r="CB114" s="22" t="str">
        <f t="shared" si="40"/>
        <v/>
      </c>
      <c r="CD114" s="76" t="str">
        <f>IF($J114="", "", IF($BV114=0, "", COUNTIF($J$11:$J$1010, "&lt;"&amp;$J114)+1+COUNTIF($J$11:$J114, $J114)-1))</f>
        <v/>
      </c>
    </row>
    <row r="115" spans="1:82" x14ac:dyDescent="0.25">
      <c r="A115" s="31"/>
      <c r="B115" s="19" t="str">
        <f t="shared" si="21"/>
        <v/>
      </c>
      <c r="C115" s="20" t="str">
        <f t="shared" si="22"/>
        <v/>
      </c>
      <c r="D115" s="29" t="str">
        <f t="shared" si="23"/>
        <v/>
      </c>
      <c r="E115" s="22" t="str">
        <f t="shared" si="24"/>
        <v/>
      </c>
      <c r="F115" s="31"/>
      <c r="G115" s="301"/>
      <c r="H115" s="302"/>
      <c r="I115" s="303"/>
      <c r="J115" s="304"/>
      <c r="K115" s="283"/>
      <c r="L115" s="305"/>
      <c r="M115" s="285"/>
      <c r="N115" s="287"/>
      <c r="O115" s="31"/>
      <c r="P115" s="19" t="str">
        <f t="shared" si="25"/>
        <v/>
      </c>
      <c r="Q115" s="20" t="str">
        <f t="shared" si="26"/>
        <v/>
      </c>
      <c r="R115" s="29" t="str">
        <f t="shared" si="27"/>
        <v/>
      </c>
      <c r="S115" s="22" t="str">
        <f t="shared" si="28"/>
        <v/>
      </c>
      <c r="T115" s="31"/>
      <c r="U115" s="69" t="str">
        <f t="shared" si="29"/>
        <v/>
      </c>
      <c r="V115" s="31"/>
      <c r="X115" s="76" t="str">
        <f t="shared" si="30"/>
        <v/>
      </c>
      <c r="Z115" s="76" t="str">
        <f t="shared" si="31"/>
        <v/>
      </c>
      <c r="AA115" s="76" t="str">
        <f t="shared" si="32"/>
        <v/>
      </c>
      <c r="AC115" s="19" t="str">
        <f>IF($K115="", "", SUMIF('Drinks List'!DH$11:DH$1010, $K115, 'Drinks List'!DG$11:DG$1010))</f>
        <v/>
      </c>
      <c r="AD115" s="21"/>
      <c r="AE115" s="59" t="str">
        <f>IF($K115="", "", SUMIF('Drinks List'!DJ$11:DJ$1010, $K115, 'Drinks List'!DI$11:DI$1010))</f>
        <v/>
      </c>
      <c r="AF115" s="21"/>
      <c r="AG115" s="59" t="str">
        <f>IF($K115="", "", SUMIF('Drinks List'!DL$11:DL$1010, $K115, 'Drinks List'!DK$11:DK$1010))</f>
        <v/>
      </c>
      <c r="AH115" s="21"/>
      <c r="AI115" s="59" t="str">
        <f>IF($K115="", "", SUMIF('Drinks List'!DN$11:DN$1010, $K115, 'Drinks List'!DM$11:DM$1010))</f>
        <v/>
      </c>
      <c r="AJ115" s="21"/>
      <c r="AK115" s="59" t="str">
        <f>IF($K115="", "", SUMIF('Drinks List'!DP$11:DP$1010, $K115, 'Drinks List'!DO$11:DO$1010))</f>
        <v/>
      </c>
      <c r="AL115" s="21"/>
      <c r="AM115" s="59" t="str">
        <f>IF($K115="", "", SUMIF('Drinks List'!DR$11:DR$1010, $K115, 'Drinks List'!DQ$11:DQ$1010))</f>
        <v/>
      </c>
      <c r="AN115" s="21"/>
      <c r="AO115" s="59" t="str">
        <f>IF($K115="", "", SUMIF('Drinks List'!DT$11:DT$1010, $K115, 'Drinks List'!DS$11:DS$1010))</f>
        <v/>
      </c>
      <c r="AP115" s="21"/>
      <c r="AQ115" s="59" t="str">
        <f>IF($K115="", "", SUMIF('Drinks List'!DV$11:DV$1010, $K115, 'Drinks List'!DU$11:DU$1010))</f>
        <v/>
      </c>
      <c r="AR115" s="21"/>
      <c r="AS115" s="59" t="str">
        <f>IF($K115="", "", SUMIF('Drinks List'!DX$11:DX$1010, $K115, 'Drinks List'!DW$11:DW$1010))</f>
        <v/>
      </c>
      <c r="AT115" s="21"/>
      <c r="AU115" s="59" t="str">
        <f>IF($K115="", "", SUMIF('Drinks List'!DZ$11:DZ$1010, $K115, 'Drinks List'!DY$11:DY$1010))</f>
        <v/>
      </c>
      <c r="AV115" s="21"/>
      <c r="AW115" s="59" t="str">
        <f>IF($K115="", "", SUMIF('Drinks List'!EB$11:EB$1010, $K115, 'Drinks List'!EA$11:EA$1010))</f>
        <v/>
      </c>
      <c r="AX115" s="21"/>
      <c r="AY115" s="59" t="str">
        <f>IF($K115="", "", SUMIF('Drinks List'!ED$11:ED$1010, $K115, 'Drinks List'!EC$11:EC$1010))</f>
        <v/>
      </c>
      <c r="AZ115" s="21"/>
      <c r="BA115" s="59" t="str">
        <f>IF($K115="", "", SUMIF('Drinks List'!EF$11:EF$1010, $K115, 'Drinks List'!EE$11:EE$1010))</f>
        <v/>
      </c>
      <c r="BB115" s="21"/>
      <c r="BC115" s="59" t="str">
        <f>IF($K115="", "", SUMIF('Drinks List'!EH$11:EH$1010, $K115, 'Drinks List'!EG$11:EG$1010))</f>
        <v/>
      </c>
      <c r="BD115" s="21"/>
      <c r="BE115" s="59" t="str">
        <f>IF($K115="", "", SUMIF('Drinks List'!EJ$11:EJ$1010, $K115, 'Drinks List'!EI$11:EI$1010))</f>
        <v/>
      </c>
      <c r="BF115" s="21"/>
      <c r="BG115" s="59" t="str">
        <f>IF($K115="", "", SUMIF('Drinks List'!EL$11:EL$1010, $K115, 'Drinks List'!EK$11:EK$1010))</f>
        <v/>
      </c>
      <c r="BH115" s="21"/>
      <c r="BI115" s="59" t="str">
        <f>IF($K115="", "", SUMIF('Drinks List'!EN$11:EN$1010, $K115, 'Drinks List'!EM$11:EM$1010))</f>
        <v/>
      </c>
      <c r="BJ115" s="21"/>
      <c r="BK115" s="59" t="str">
        <f>IF($K115="", "", SUMIF('Drinks List'!EP$11:EP$1010, $K115, 'Drinks List'!EO$11:EO$1010))</f>
        <v/>
      </c>
      <c r="BL115" s="21"/>
      <c r="BM115" s="59" t="str">
        <f>IF($K115="", "", SUMIF('Drinks List'!ER$11:ER$1010, $K115, 'Drinks List'!EQ$11:EQ$1010))</f>
        <v/>
      </c>
      <c r="BN115" s="21"/>
      <c r="BO115" s="65" t="str">
        <f>IF($K115="", "", SUMIF('Drinks List'!ET$11:ET$1010, $K115, 'Drinks List'!ES$11:ES$1010))</f>
        <v/>
      </c>
      <c r="BQ115" s="120" t="str">
        <f t="shared" si="33"/>
        <v/>
      </c>
      <c r="BR115" s="62" t="str">
        <f t="shared" si="34"/>
        <v/>
      </c>
      <c r="BS115" s="76" t="str">
        <f>IF(BQ115="", "", COUNTIF(BQ$11:BQ$1010, "&gt;"&amp;BQ115)+1+COUNTIF(BQ$11:BQ115, BQ115)-1)</f>
        <v/>
      </c>
      <c r="BT115" s="76" t="str">
        <f>IF(BR115="", "", COUNTIF(BR$11:BR$1010, "&lt;"&amp;BR115)+1+COUNTIF(BR$11:BR115, BR115)-1)</f>
        <v/>
      </c>
      <c r="BV115" s="76" t="str">
        <f t="shared" si="35"/>
        <v/>
      </c>
      <c r="BW115" s="124" t="str">
        <f t="shared" si="36"/>
        <v/>
      </c>
      <c r="BX115" s="115" t="str">
        <f t="shared" si="37"/>
        <v/>
      </c>
      <c r="BY115" s="125" t="str">
        <f t="shared" si="38"/>
        <v/>
      </c>
      <c r="CA115" s="106" t="str">
        <f t="shared" si="39"/>
        <v/>
      </c>
      <c r="CB115" s="22" t="str">
        <f t="shared" si="40"/>
        <v/>
      </c>
      <c r="CD115" s="76" t="str">
        <f>IF($J115="", "", IF($BV115=0, "", COUNTIF($J$11:$J$1010, "&lt;"&amp;$J115)+1+COUNTIF($J$11:$J115, $J115)-1))</f>
        <v/>
      </c>
    </row>
    <row r="116" spans="1:82" x14ac:dyDescent="0.25">
      <c r="A116" s="31"/>
      <c r="B116" s="19" t="str">
        <f t="shared" si="21"/>
        <v/>
      </c>
      <c r="C116" s="20" t="str">
        <f t="shared" si="22"/>
        <v/>
      </c>
      <c r="D116" s="29" t="str">
        <f t="shared" si="23"/>
        <v/>
      </c>
      <c r="E116" s="22" t="str">
        <f t="shared" si="24"/>
        <v/>
      </c>
      <c r="F116" s="31"/>
      <c r="G116" s="301"/>
      <c r="H116" s="302"/>
      <c r="I116" s="303"/>
      <c r="J116" s="304"/>
      <c r="K116" s="283"/>
      <c r="L116" s="305"/>
      <c r="M116" s="285"/>
      <c r="N116" s="287"/>
      <c r="O116" s="31"/>
      <c r="P116" s="19" t="str">
        <f t="shared" si="25"/>
        <v/>
      </c>
      <c r="Q116" s="20" t="str">
        <f t="shared" si="26"/>
        <v/>
      </c>
      <c r="R116" s="29" t="str">
        <f t="shared" si="27"/>
        <v/>
      </c>
      <c r="S116" s="22" t="str">
        <f t="shared" si="28"/>
        <v/>
      </c>
      <c r="T116" s="31"/>
      <c r="U116" s="69" t="str">
        <f t="shared" si="29"/>
        <v/>
      </c>
      <c r="V116" s="31"/>
      <c r="X116" s="76" t="str">
        <f t="shared" si="30"/>
        <v/>
      </c>
      <c r="Z116" s="76" t="str">
        <f t="shared" si="31"/>
        <v/>
      </c>
      <c r="AA116" s="76" t="str">
        <f t="shared" si="32"/>
        <v/>
      </c>
      <c r="AC116" s="19" t="str">
        <f>IF($K116="", "", SUMIF('Drinks List'!DH$11:DH$1010, $K116, 'Drinks List'!DG$11:DG$1010))</f>
        <v/>
      </c>
      <c r="AD116" s="21"/>
      <c r="AE116" s="59" t="str">
        <f>IF($K116="", "", SUMIF('Drinks List'!DJ$11:DJ$1010, $K116, 'Drinks List'!DI$11:DI$1010))</f>
        <v/>
      </c>
      <c r="AF116" s="21"/>
      <c r="AG116" s="59" t="str">
        <f>IF($K116="", "", SUMIF('Drinks List'!DL$11:DL$1010, $K116, 'Drinks List'!DK$11:DK$1010))</f>
        <v/>
      </c>
      <c r="AH116" s="21"/>
      <c r="AI116" s="59" t="str">
        <f>IF($K116="", "", SUMIF('Drinks List'!DN$11:DN$1010, $K116, 'Drinks List'!DM$11:DM$1010))</f>
        <v/>
      </c>
      <c r="AJ116" s="21"/>
      <c r="AK116" s="59" t="str">
        <f>IF($K116="", "", SUMIF('Drinks List'!DP$11:DP$1010, $K116, 'Drinks List'!DO$11:DO$1010))</f>
        <v/>
      </c>
      <c r="AL116" s="21"/>
      <c r="AM116" s="59" t="str">
        <f>IF($K116="", "", SUMIF('Drinks List'!DR$11:DR$1010, $K116, 'Drinks List'!DQ$11:DQ$1010))</f>
        <v/>
      </c>
      <c r="AN116" s="21"/>
      <c r="AO116" s="59" t="str">
        <f>IF($K116="", "", SUMIF('Drinks List'!DT$11:DT$1010, $K116, 'Drinks List'!DS$11:DS$1010))</f>
        <v/>
      </c>
      <c r="AP116" s="21"/>
      <c r="AQ116" s="59" t="str">
        <f>IF($K116="", "", SUMIF('Drinks List'!DV$11:DV$1010, $K116, 'Drinks List'!DU$11:DU$1010))</f>
        <v/>
      </c>
      <c r="AR116" s="21"/>
      <c r="AS116" s="59" t="str">
        <f>IF($K116="", "", SUMIF('Drinks List'!DX$11:DX$1010, $K116, 'Drinks List'!DW$11:DW$1010))</f>
        <v/>
      </c>
      <c r="AT116" s="21"/>
      <c r="AU116" s="59" t="str">
        <f>IF($K116="", "", SUMIF('Drinks List'!DZ$11:DZ$1010, $K116, 'Drinks List'!DY$11:DY$1010))</f>
        <v/>
      </c>
      <c r="AV116" s="21"/>
      <c r="AW116" s="59" t="str">
        <f>IF($K116="", "", SUMIF('Drinks List'!EB$11:EB$1010, $K116, 'Drinks List'!EA$11:EA$1010))</f>
        <v/>
      </c>
      <c r="AX116" s="21"/>
      <c r="AY116" s="59" t="str">
        <f>IF($K116="", "", SUMIF('Drinks List'!ED$11:ED$1010, $K116, 'Drinks List'!EC$11:EC$1010))</f>
        <v/>
      </c>
      <c r="AZ116" s="21"/>
      <c r="BA116" s="59" t="str">
        <f>IF($K116="", "", SUMIF('Drinks List'!EF$11:EF$1010, $K116, 'Drinks List'!EE$11:EE$1010))</f>
        <v/>
      </c>
      <c r="BB116" s="21"/>
      <c r="BC116" s="59" t="str">
        <f>IF($K116="", "", SUMIF('Drinks List'!EH$11:EH$1010, $K116, 'Drinks List'!EG$11:EG$1010))</f>
        <v/>
      </c>
      <c r="BD116" s="21"/>
      <c r="BE116" s="59" t="str">
        <f>IF($K116="", "", SUMIF('Drinks List'!EJ$11:EJ$1010, $K116, 'Drinks List'!EI$11:EI$1010))</f>
        <v/>
      </c>
      <c r="BF116" s="21"/>
      <c r="BG116" s="59" t="str">
        <f>IF($K116="", "", SUMIF('Drinks List'!EL$11:EL$1010, $K116, 'Drinks List'!EK$11:EK$1010))</f>
        <v/>
      </c>
      <c r="BH116" s="21"/>
      <c r="BI116" s="59" t="str">
        <f>IF($K116="", "", SUMIF('Drinks List'!EN$11:EN$1010, $K116, 'Drinks List'!EM$11:EM$1010))</f>
        <v/>
      </c>
      <c r="BJ116" s="21"/>
      <c r="BK116" s="59" t="str">
        <f>IF($K116="", "", SUMIF('Drinks List'!EP$11:EP$1010, $K116, 'Drinks List'!EO$11:EO$1010))</f>
        <v/>
      </c>
      <c r="BL116" s="21"/>
      <c r="BM116" s="59" t="str">
        <f>IF($K116="", "", SUMIF('Drinks List'!ER$11:ER$1010, $K116, 'Drinks List'!EQ$11:EQ$1010))</f>
        <v/>
      </c>
      <c r="BN116" s="21"/>
      <c r="BO116" s="65" t="str">
        <f>IF($K116="", "", SUMIF('Drinks List'!ET$11:ET$1010, $K116, 'Drinks List'!ES$11:ES$1010))</f>
        <v/>
      </c>
      <c r="BQ116" s="120" t="str">
        <f t="shared" si="33"/>
        <v/>
      </c>
      <c r="BR116" s="62" t="str">
        <f t="shared" si="34"/>
        <v/>
      </c>
      <c r="BS116" s="76" t="str">
        <f>IF(BQ116="", "", COUNTIF(BQ$11:BQ$1010, "&gt;"&amp;BQ116)+1+COUNTIF(BQ$11:BQ116, BQ116)-1)</f>
        <v/>
      </c>
      <c r="BT116" s="76" t="str">
        <f>IF(BR116="", "", COUNTIF(BR$11:BR$1010, "&lt;"&amp;BR116)+1+COUNTIF(BR$11:BR116, BR116)-1)</f>
        <v/>
      </c>
      <c r="BV116" s="76" t="str">
        <f t="shared" si="35"/>
        <v/>
      </c>
      <c r="BW116" s="124" t="str">
        <f t="shared" si="36"/>
        <v/>
      </c>
      <c r="BX116" s="115" t="str">
        <f t="shared" si="37"/>
        <v/>
      </c>
      <c r="BY116" s="125" t="str">
        <f t="shared" si="38"/>
        <v/>
      </c>
      <c r="CA116" s="106" t="str">
        <f t="shared" si="39"/>
        <v/>
      </c>
      <c r="CB116" s="22" t="str">
        <f t="shared" si="40"/>
        <v/>
      </c>
      <c r="CD116" s="76" t="str">
        <f>IF($J116="", "", IF($BV116=0, "", COUNTIF($J$11:$J$1010, "&lt;"&amp;$J116)+1+COUNTIF($J$11:$J116, $J116)-1))</f>
        <v/>
      </c>
    </row>
    <row r="117" spans="1:82" x14ac:dyDescent="0.25">
      <c r="A117" s="31"/>
      <c r="B117" s="19" t="str">
        <f t="shared" si="21"/>
        <v/>
      </c>
      <c r="C117" s="20" t="str">
        <f t="shared" si="22"/>
        <v/>
      </c>
      <c r="D117" s="29" t="str">
        <f t="shared" si="23"/>
        <v/>
      </c>
      <c r="E117" s="22" t="str">
        <f t="shared" si="24"/>
        <v/>
      </c>
      <c r="F117" s="31"/>
      <c r="G117" s="301"/>
      <c r="H117" s="302"/>
      <c r="I117" s="303"/>
      <c r="J117" s="304"/>
      <c r="K117" s="283"/>
      <c r="L117" s="305"/>
      <c r="M117" s="285"/>
      <c r="N117" s="287"/>
      <c r="O117" s="31"/>
      <c r="P117" s="19" t="str">
        <f t="shared" si="25"/>
        <v/>
      </c>
      <c r="Q117" s="20" t="str">
        <f t="shared" si="26"/>
        <v/>
      </c>
      <c r="R117" s="29" t="str">
        <f t="shared" si="27"/>
        <v/>
      </c>
      <c r="S117" s="22" t="str">
        <f t="shared" si="28"/>
        <v/>
      </c>
      <c r="T117" s="31"/>
      <c r="U117" s="69" t="str">
        <f t="shared" si="29"/>
        <v/>
      </c>
      <c r="V117" s="31"/>
      <c r="X117" s="76" t="str">
        <f t="shared" si="30"/>
        <v/>
      </c>
      <c r="Z117" s="76" t="str">
        <f t="shared" si="31"/>
        <v/>
      </c>
      <c r="AA117" s="76" t="str">
        <f t="shared" si="32"/>
        <v/>
      </c>
      <c r="AC117" s="19" t="str">
        <f>IF($K117="", "", SUMIF('Drinks List'!DH$11:DH$1010, $K117, 'Drinks List'!DG$11:DG$1010))</f>
        <v/>
      </c>
      <c r="AD117" s="21"/>
      <c r="AE117" s="59" t="str">
        <f>IF($K117="", "", SUMIF('Drinks List'!DJ$11:DJ$1010, $K117, 'Drinks List'!DI$11:DI$1010))</f>
        <v/>
      </c>
      <c r="AF117" s="21"/>
      <c r="AG117" s="59" t="str">
        <f>IF($K117="", "", SUMIF('Drinks List'!DL$11:DL$1010, $K117, 'Drinks List'!DK$11:DK$1010))</f>
        <v/>
      </c>
      <c r="AH117" s="21"/>
      <c r="AI117" s="59" t="str">
        <f>IF($K117="", "", SUMIF('Drinks List'!DN$11:DN$1010, $K117, 'Drinks List'!DM$11:DM$1010))</f>
        <v/>
      </c>
      <c r="AJ117" s="21"/>
      <c r="AK117" s="59" t="str">
        <f>IF($K117="", "", SUMIF('Drinks List'!DP$11:DP$1010, $K117, 'Drinks List'!DO$11:DO$1010))</f>
        <v/>
      </c>
      <c r="AL117" s="21"/>
      <c r="AM117" s="59" t="str">
        <f>IF($K117="", "", SUMIF('Drinks List'!DR$11:DR$1010, $K117, 'Drinks List'!DQ$11:DQ$1010))</f>
        <v/>
      </c>
      <c r="AN117" s="21"/>
      <c r="AO117" s="59" t="str">
        <f>IF($K117="", "", SUMIF('Drinks List'!DT$11:DT$1010, $K117, 'Drinks List'!DS$11:DS$1010))</f>
        <v/>
      </c>
      <c r="AP117" s="21"/>
      <c r="AQ117" s="59" t="str">
        <f>IF($K117="", "", SUMIF('Drinks List'!DV$11:DV$1010, $K117, 'Drinks List'!DU$11:DU$1010))</f>
        <v/>
      </c>
      <c r="AR117" s="21"/>
      <c r="AS117" s="59" t="str">
        <f>IF($K117="", "", SUMIF('Drinks List'!DX$11:DX$1010, $K117, 'Drinks List'!DW$11:DW$1010))</f>
        <v/>
      </c>
      <c r="AT117" s="21"/>
      <c r="AU117" s="59" t="str">
        <f>IF($K117="", "", SUMIF('Drinks List'!DZ$11:DZ$1010, $K117, 'Drinks List'!DY$11:DY$1010))</f>
        <v/>
      </c>
      <c r="AV117" s="21"/>
      <c r="AW117" s="59" t="str">
        <f>IF($K117="", "", SUMIF('Drinks List'!EB$11:EB$1010, $K117, 'Drinks List'!EA$11:EA$1010))</f>
        <v/>
      </c>
      <c r="AX117" s="21"/>
      <c r="AY117" s="59" t="str">
        <f>IF($K117="", "", SUMIF('Drinks List'!ED$11:ED$1010, $K117, 'Drinks List'!EC$11:EC$1010))</f>
        <v/>
      </c>
      <c r="AZ117" s="21"/>
      <c r="BA117" s="59" t="str">
        <f>IF($K117="", "", SUMIF('Drinks List'!EF$11:EF$1010, $K117, 'Drinks List'!EE$11:EE$1010))</f>
        <v/>
      </c>
      <c r="BB117" s="21"/>
      <c r="BC117" s="59" t="str">
        <f>IF($K117="", "", SUMIF('Drinks List'!EH$11:EH$1010, $K117, 'Drinks List'!EG$11:EG$1010))</f>
        <v/>
      </c>
      <c r="BD117" s="21"/>
      <c r="BE117" s="59" t="str">
        <f>IF($K117="", "", SUMIF('Drinks List'!EJ$11:EJ$1010, $K117, 'Drinks List'!EI$11:EI$1010))</f>
        <v/>
      </c>
      <c r="BF117" s="21"/>
      <c r="BG117" s="59" t="str">
        <f>IF($K117="", "", SUMIF('Drinks List'!EL$11:EL$1010, $K117, 'Drinks List'!EK$11:EK$1010))</f>
        <v/>
      </c>
      <c r="BH117" s="21"/>
      <c r="BI117" s="59" t="str">
        <f>IF($K117="", "", SUMIF('Drinks List'!EN$11:EN$1010, $K117, 'Drinks List'!EM$11:EM$1010))</f>
        <v/>
      </c>
      <c r="BJ117" s="21"/>
      <c r="BK117" s="59" t="str">
        <f>IF($K117="", "", SUMIF('Drinks List'!EP$11:EP$1010, $K117, 'Drinks List'!EO$11:EO$1010))</f>
        <v/>
      </c>
      <c r="BL117" s="21"/>
      <c r="BM117" s="59" t="str">
        <f>IF($K117="", "", SUMIF('Drinks List'!ER$11:ER$1010, $K117, 'Drinks List'!EQ$11:EQ$1010))</f>
        <v/>
      </c>
      <c r="BN117" s="21"/>
      <c r="BO117" s="65" t="str">
        <f>IF($K117="", "", SUMIF('Drinks List'!ET$11:ET$1010, $K117, 'Drinks List'!ES$11:ES$1010))</f>
        <v/>
      </c>
      <c r="BQ117" s="120" t="str">
        <f t="shared" si="33"/>
        <v/>
      </c>
      <c r="BR117" s="62" t="str">
        <f t="shared" si="34"/>
        <v/>
      </c>
      <c r="BS117" s="76" t="str">
        <f>IF(BQ117="", "", COUNTIF(BQ$11:BQ$1010, "&gt;"&amp;BQ117)+1+COUNTIF(BQ$11:BQ117, BQ117)-1)</f>
        <v/>
      </c>
      <c r="BT117" s="76" t="str">
        <f>IF(BR117="", "", COUNTIF(BR$11:BR$1010, "&lt;"&amp;BR117)+1+COUNTIF(BR$11:BR117, BR117)-1)</f>
        <v/>
      </c>
      <c r="BV117" s="76" t="str">
        <f t="shared" si="35"/>
        <v/>
      </c>
      <c r="BW117" s="124" t="str">
        <f t="shared" si="36"/>
        <v/>
      </c>
      <c r="BX117" s="115" t="str">
        <f t="shared" si="37"/>
        <v/>
      </c>
      <c r="BY117" s="125" t="str">
        <f t="shared" si="38"/>
        <v/>
      </c>
      <c r="CA117" s="106" t="str">
        <f t="shared" si="39"/>
        <v/>
      </c>
      <c r="CB117" s="22" t="str">
        <f t="shared" si="40"/>
        <v/>
      </c>
      <c r="CD117" s="76" t="str">
        <f>IF($J117="", "", IF($BV117=0, "", COUNTIF($J$11:$J$1010, "&lt;"&amp;$J117)+1+COUNTIF($J$11:$J117, $J117)-1))</f>
        <v/>
      </c>
    </row>
    <row r="118" spans="1:82" x14ac:dyDescent="0.25">
      <c r="A118" s="31"/>
      <c r="B118" s="19" t="str">
        <f t="shared" si="21"/>
        <v/>
      </c>
      <c r="C118" s="20" t="str">
        <f t="shared" si="22"/>
        <v/>
      </c>
      <c r="D118" s="29" t="str">
        <f t="shared" si="23"/>
        <v/>
      </c>
      <c r="E118" s="22" t="str">
        <f t="shared" si="24"/>
        <v/>
      </c>
      <c r="F118" s="31"/>
      <c r="G118" s="301"/>
      <c r="H118" s="302"/>
      <c r="I118" s="303"/>
      <c r="J118" s="304"/>
      <c r="K118" s="283"/>
      <c r="L118" s="305"/>
      <c r="M118" s="285"/>
      <c r="N118" s="287"/>
      <c r="O118" s="31"/>
      <c r="P118" s="19" t="str">
        <f t="shared" si="25"/>
        <v/>
      </c>
      <c r="Q118" s="20" t="str">
        <f t="shared" si="26"/>
        <v/>
      </c>
      <c r="R118" s="29" t="str">
        <f t="shared" si="27"/>
        <v/>
      </c>
      <c r="S118" s="22" t="str">
        <f t="shared" si="28"/>
        <v/>
      </c>
      <c r="T118" s="31"/>
      <c r="U118" s="69" t="str">
        <f t="shared" si="29"/>
        <v/>
      </c>
      <c r="V118" s="31"/>
      <c r="X118" s="76" t="str">
        <f t="shared" si="30"/>
        <v/>
      </c>
      <c r="Z118" s="76" t="str">
        <f t="shared" si="31"/>
        <v/>
      </c>
      <c r="AA118" s="76" t="str">
        <f t="shared" si="32"/>
        <v/>
      </c>
      <c r="AC118" s="19" t="str">
        <f>IF($K118="", "", SUMIF('Drinks List'!DH$11:DH$1010, $K118, 'Drinks List'!DG$11:DG$1010))</f>
        <v/>
      </c>
      <c r="AD118" s="21"/>
      <c r="AE118" s="59" t="str">
        <f>IF($K118="", "", SUMIF('Drinks List'!DJ$11:DJ$1010, $K118, 'Drinks List'!DI$11:DI$1010))</f>
        <v/>
      </c>
      <c r="AF118" s="21"/>
      <c r="AG118" s="59" t="str">
        <f>IF($K118="", "", SUMIF('Drinks List'!DL$11:DL$1010, $K118, 'Drinks List'!DK$11:DK$1010))</f>
        <v/>
      </c>
      <c r="AH118" s="21"/>
      <c r="AI118" s="59" t="str">
        <f>IF($K118="", "", SUMIF('Drinks List'!DN$11:DN$1010, $K118, 'Drinks List'!DM$11:DM$1010))</f>
        <v/>
      </c>
      <c r="AJ118" s="21"/>
      <c r="AK118" s="59" t="str">
        <f>IF($K118="", "", SUMIF('Drinks List'!DP$11:DP$1010, $K118, 'Drinks List'!DO$11:DO$1010))</f>
        <v/>
      </c>
      <c r="AL118" s="21"/>
      <c r="AM118" s="59" t="str">
        <f>IF($K118="", "", SUMIF('Drinks List'!DR$11:DR$1010, $K118, 'Drinks List'!DQ$11:DQ$1010))</f>
        <v/>
      </c>
      <c r="AN118" s="21"/>
      <c r="AO118" s="59" t="str">
        <f>IF($K118="", "", SUMIF('Drinks List'!DT$11:DT$1010, $K118, 'Drinks List'!DS$11:DS$1010))</f>
        <v/>
      </c>
      <c r="AP118" s="21"/>
      <c r="AQ118" s="59" t="str">
        <f>IF($K118="", "", SUMIF('Drinks List'!DV$11:DV$1010, $K118, 'Drinks List'!DU$11:DU$1010))</f>
        <v/>
      </c>
      <c r="AR118" s="21"/>
      <c r="AS118" s="59" t="str">
        <f>IF($K118="", "", SUMIF('Drinks List'!DX$11:DX$1010, $K118, 'Drinks List'!DW$11:DW$1010))</f>
        <v/>
      </c>
      <c r="AT118" s="21"/>
      <c r="AU118" s="59" t="str">
        <f>IF($K118="", "", SUMIF('Drinks List'!DZ$11:DZ$1010, $K118, 'Drinks List'!DY$11:DY$1010))</f>
        <v/>
      </c>
      <c r="AV118" s="21"/>
      <c r="AW118" s="59" t="str">
        <f>IF($K118="", "", SUMIF('Drinks List'!EB$11:EB$1010, $K118, 'Drinks List'!EA$11:EA$1010))</f>
        <v/>
      </c>
      <c r="AX118" s="21"/>
      <c r="AY118" s="59" t="str">
        <f>IF($K118="", "", SUMIF('Drinks List'!ED$11:ED$1010, $K118, 'Drinks List'!EC$11:EC$1010))</f>
        <v/>
      </c>
      <c r="AZ118" s="21"/>
      <c r="BA118" s="59" t="str">
        <f>IF($K118="", "", SUMIF('Drinks List'!EF$11:EF$1010, $K118, 'Drinks List'!EE$11:EE$1010))</f>
        <v/>
      </c>
      <c r="BB118" s="21"/>
      <c r="BC118" s="59" t="str">
        <f>IF($K118="", "", SUMIF('Drinks List'!EH$11:EH$1010, $K118, 'Drinks List'!EG$11:EG$1010))</f>
        <v/>
      </c>
      <c r="BD118" s="21"/>
      <c r="BE118" s="59" t="str">
        <f>IF($K118="", "", SUMIF('Drinks List'!EJ$11:EJ$1010, $K118, 'Drinks List'!EI$11:EI$1010))</f>
        <v/>
      </c>
      <c r="BF118" s="21"/>
      <c r="BG118" s="59" t="str">
        <f>IF($K118="", "", SUMIF('Drinks List'!EL$11:EL$1010, $K118, 'Drinks List'!EK$11:EK$1010))</f>
        <v/>
      </c>
      <c r="BH118" s="21"/>
      <c r="BI118" s="59" t="str">
        <f>IF($K118="", "", SUMIF('Drinks List'!EN$11:EN$1010, $K118, 'Drinks List'!EM$11:EM$1010))</f>
        <v/>
      </c>
      <c r="BJ118" s="21"/>
      <c r="BK118" s="59" t="str">
        <f>IF($K118="", "", SUMIF('Drinks List'!EP$11:EP$1010, $K118, 'Drinks List'!EO$11:EO$1010))</f>
        <v/>
      </c>
      <c r="BL118" s="21"/>
      <c r="BM118" s="59" t="str">
        <f>IF($K118="", "", SUMIF('Drinks List'!ER$11:ER$1010, $K118, 'Drinks List'!EQ$11:EQ$1010))</f>
        <v/>
      </c>
      <c r="BN118" s="21"/>
      <c r="BO118" s="65" t="str">
        <f>IF($K118="", "", SUMIF('Drinks List'!ET$11:ET$1010, $K118, 'Drinks List'!ES$11:ES$1010))</f>
        <v/>
      </c>
      <c r="BQ118" s="120" t="str">
        <f t="shared" si="33"/>
        <v/>
      </c>
      <c r="BR118" s="62" t="str">
        <f t="shared" si="34"/>
        <v/>
      </c>
      <c r="BS118" s="76" t="str">
        <f>IF(BQ118="", "", COUNTIF(BQ$11:BQ$1010, "&gt;"&amp;BQ118)+1+COUNTIF(BQ$11:BQ118, BQ118)-1)</f>
        <v/>
      </c>
      <c r="BT118" s="76" t="str">
        <f>IF(BR118="", "", COUNTIF(BR$11:BR$1010, "&lt;"&amp;BR118)+1+COUNTIF(BR$11:BR118, BR118)-1)</f>
        <v/>
      </c>
      <c r="BV118" s="76" t="str">
        <f t="shared" si="35"/>
        <v/>
      </c>
      <c r="BW118" s="124" t="str">
        <f t="shared" si="36"/>
        <v/>
      </c>
      <c r="BX118" s="115" t="str">
        <f t="shared" si="37"/>
        <v/>
      </c>
      <c r="BY118" s="125" t="str">
        <f t="shared" si="38"/>
        <v/>
      </c>
      <c r="CA118" s="106" t="str">
        <f t="shared" si="39"/>
        <v/>
      </c>
      <c r="CB118" s="22" t="str">
        <f t="shared" si="40"/>
        <v/>
      </c>
      <c r="CD118" s="76" t="str">
        <f>IF($J118="", "", IF($BV118=0, "", COUNTIF($J$11:$J$1010, "&lt;"&amp;$J118)+1+COUNTIF($J$11:$J118, $J118)-1))</f>
        <v/>
      </c>
    </row>
    <row r="119" spans="1:82" x14ac:dyDescent="0.25">
      <c r="A119" s="31"/>
      <c r="B119" s="19" t="str">
        <f t="shared" si="21"/>
        <v/>
      </c>
      <c r="C119" s="20" t="str">
        <f t="shared" si="22"/>
        <v/>
      </c>
      <c r="D119" s="29" t="str">
        <f t="shared" si="23"/>
        <v/>
      </c>
      <c r="E119" s="22" t="str">
        <f t="shared" si="24"/>
        <v/>
      </c>
      <c r="F119" s="31"/>
      <c r="G119" s="301"/>
      <c r="H119" s="302"/>
      <c r="I119" s="303"/>
      <c r="J119" s="304"/>
      <c r="K119" s="283"/>
      <c r="L119" s="305"/>
      <c r="M119" s="285"/>
      <c r="N119" s="287"/>
      <c r="O119" s="31"/>
      <c r="P119" s="19" t="str">
        <f t="shared" si="25"/>
        <v/>
      </c>
      <c r="Q119" s="20" t="str">
        <f t="shared" si="26"/>
        <v/>
      </c>
      <c r="R119" s="29" t="str">
        <f t="shared" si="27"/>
        <v/>
      </c>
      <c r="S119" s="22" t="str">
        <f t="shared" si="28"/>
        <v/>
      </c>
      <c r="T119" s="31"/>
      <c r="U119" s="69" t="str">
        <f t="shared" si="29"/>
        <v/>
      </c>
      <c r="V119" s="31"/>
      <c r="X119" s="76" t="str">
        <f t="shared" si="30"/>
        <v/>
      </c>
      <c r="Z119" s="76" t="str">
        <f t="shared" si="31"/>
        <v/>
      </c>
      <c r="AA119" s="76" t="str">
        <f t="shared" si="32"/>
        <v/>
      </c>
      <c r="AC119" s="19" t="str">
        <f>IF($K119="", "", SUMIF('Drinks List'!DH$11:DH$1010, $K119, 'Drinks List'!DG$11:DG$1010))</f>
        <v/>
      </c>
      <c r="AD119" s="21"/>
      <c r="AE119" s="59" t="str">
        <f>IF($K119="", "", SUMIF('Drinks List'!DJ$11:DJ$1010, $K119, 'Drinks List'!DI$11:DI$1010))</f>
        <v/>
      </c>
      <c r="AF119" s="21"/>
      <c r="AG119" s="59" t="str">
        <f>IF($K119="", "", SUMIF('Drinks List'!DL$11:DL$1010, $K119, 'Drinks List'!DK$11:DK$1010))</f>
        <v/>
      </c>
      <c r="AH119" s="21"/>
      <c r="AI119" s="59" t="str">
        <f>IF($K119="", "", SUMIF('Drinks List'!DN$11:DN$1010, $K119, 'Drinks List'!DM$11:DM$1010))</f>
        <v/>
      </c>
      <c r="AJ119" s="21"/>
      <c r="AK119" s="59" t="str">
        <f>IF($K119="", "", SUMIF('Drinks List'!DP$11:DP$1010, $K119, 'Drinks List'!DO$11:DO$1010))</f>
        <v/>
      </c>
      <c r="AL119" s="21"/>
      <c r="AM119" s="59" t="str">
        <f>IF($K119="", "", SUMIF('Drinks List'!DR$11:DR$1010, $K119, 'Drinks List'!DQ$11:DQ$1010))</f>
        <v/>
      </c>
      <c r="AN119" s="21"/>
      <c r="AO119" s="59" t="str">
        <f>IF($K119="", "", SUMIF('Drinks List'!DT$11:DT$1010, $K119, 'Drinks List'!DS$11:DS$1010))</f>
        <v/>
      </c>
      <c r="AP119" s="21"/>
      <c r="AQ119" s="59" t="str">
        <f>IF($K119="", "", SUMIF('Drinks List'!DV$11:DV$1010, $K119, 'Drinks List'!DU$11:DU$1010))</f>
        <v/>
      </c>
      <c r="AR119" s="21"/>
      <c r="AS119" s="59" t="str">
        <f>IF($K119="", "", SUMIF('Drinks List'!DX$11:DX$1010, $K119, 'Drinks List'!DW$11:DW$1010))</f>
        <v/>
      </c>
      <c r="AT119" s="21"/>
      <c r="AU119" s="59" t="str">
        <f>IF($K119="", "", SUMIF('Drinks List'!DZ$11:DZ$1010, $K119, 'Drinks List'!DY$11:DY$1010))</f>
        <v/>
      </c>
      <c r="AV119" s="21"/>
      <c r="AW119" s="59" t="str">
        <f>IF($K119="", "", SUMIF('Drinks List'!EB$11:EB$1010, $K119, 'Drinks List'!EA$11:EA$1010))</f>
        <v/>
      </c>
      <c r="AX119" s="21"/>
      <c r="AY119" s="59" t="str">
        <f>IF($K119="", "", SUMIF('Drinks List'!ED$11:ED$1010, $K119, 'Drinks List'!EC$11:EC$1010))</f>
        <v/>
      </c>
      <c r="AZ119" s="21"/>
      <c r="BA119" s="59" t="str">
        <f>IF($K119="", "", SUMIF('Drinks List'!EF$11:EF$1010, $K119, 'Drinks List'!EE$11:EE$1010))</f>
        <v/>
      </c>
      <c r="BB119" s="21"/>
      <c r="BC119" s="59" t="str">
        <f>IF($K119="", "", SUMIF('Drinks List'!EH$11:EH$1010, $K119, 'Drinks List'!EG$11:EG$1010))</f>
        <v/>
      </c>
      <c r="BD119" s="21"/>
      <c r="BE119" s="59" t="str">
        <f>IF($K119="", "", SUMIF('Drinks List'!EJ$11:EJ$1010, $K119, 'Drinks List'!EI$11:EI$1010))</f>
        <v/>
      </c>
      <c r="BF119" s="21"/>
      <c r="BG119" s="59" t="str">
        <f>IF($K119="", "", SUMIF('Drinks List'!EL$11:EL$1010, $K119, 'Drinks List'!EK$11:EK$1010))</f>
        <v/>
      </c>
      <c r="BH119" s="21"/>
      <c r="BI119" s="59" t="str">
        <f>IF($K119="", "", SUMIF('Drinks List'!EN$11:EN$1010, $K119, 'Drinks List'!EM$11:EM$1010))</f>
        <v/>
      </c>
      <c r="BJ119" s="21"/>
      <c r="BK119" s="59" t="str">
        <f>IF($K119="", "", SUMIF('Drinks List'!EP$11:EP$1010, $K119, 'Drinks List'!EO$11:EO$1010))</f>
        <v/>
      </c>
      <c r="BL119" s="21"/>
      <c r="BM119" s="59" t="str">
        <f>IF($K119="", "", SUMIF('Drinks List'!ER$11:ER$1010, $K119, 'Drinks List'!EQ$11:EQ$1010))</f>
        <v/>
      </c>
      <c r="BN119" s="21"/>
      <c r="BO119" s="65" t="str">
        <f>IF($K119="", "", SUMIF('Drinks List'!ET$11:ET$1010, $K119, 'Drinks List'!ES$11:ES$1010))</f>
        <v/>
      </c>
      <c r="BQ119" s="120" t="str">
        <f t="shared" si="33"/>
        <v/>
      </c>
      <c r="BR119" s="62" t="str">
        <f t="shared" si="34"/>
        <v/>
      </c>
      <c r="BS119" s="76" t="str">
        <f>IF(BQ119="", "", COUNTIF(BQ$11:BQ$1010, "&gt;"&amp;BQ119)+1+COUNTIF(BQ$11:BQ119, BQ119)-1)</f>
        <v/>
      </c>
      <c r="BT119" s="76" t="str">
        <f>IF(BR119="", "", COUNTIF(BR$11:BR$1010, "&lt;"&amp;BR119)+1+COUNTIF(BR$11:BR119, BR119)-1)</f>
        <v/>
      </c>
      <c r="BV119" s="76" t="str">
        <f t="shared" si="35"/>
        <v/>
      </c>
      <c r="BW119" s="124" t="str">
        <f t="shared" si="36"/>
        <v/>
      </c>
      <c r="BX119" s="115" t="str">
        <f t="shared" si="37"/>
        <v/>
      </c>
      <c r="BY119" s="125" t="str">
        <f t="shared" si="38"/>
        <v/>
      </c>
      <c r="CA119" s="106" t="str">
        <f t="shared" si="39"/>
        <v/>
      </c>
      <c r="CB119" s="22" t="str">
        <f t="shared" si="40"/>
        <v/>
      </c>
      <c r="CD119" s="76" t="str">
        <f>IF($J119="", "", IF($BV119=0, "", COUNTIF($J$11:$J$1010, "&lt;"&amp;$J119)+1+COUNTIF($J$11:$J119, $J119)-1))</f>
        <v/>
      </c>
    </row>
    <row r="120" spans="1:82" x14ac:dyDescent="0.25">
      <c r="A120" s="31"/>
      <c r="B120" s="19" t="str">
        <f t="shared" si="21"/>
        <v/>
      </c>
      <c r="C120" s="20" t="str">
        <f t="shared" si="22"/>
        <v/>
      </c>
      <c r="D120" s="29" t="str">
        <f t="shared" si="23"/>
        <v/>
      </c>
      <c r="E120" s="22" t="str">
        <f t="shared" si="24"/>
        <v/>
      </c>
      <c r="F120" s="31"/>
      <c r="G120" s="301"/>
      <c r="H120" s="302"/>
      <c r="I120" s="303"/>
      <c r="J120" s="304"/>
      <c r="K120" s="283"/>
      <c r="L120" s="305"/>
      <c r="M120" s="285"/>
      <c r="N120" s="287"/>
      <c r="O120" s="31"/>
      <c r="P120" s="19" t="str">
        <f t="shared" si="25"/>
        <v/>
      </c>
      <c r="Q120" s="20" t="str">
        <f t="shared" si="26"/>
        <v/>
      </c>
      <c r="R120" s="29" t="str">
        <f t="shared" si="27"/>
        <v/>
      </c>
      <c r="S120" s="22" t="str">
        <f t="shared" si="28"/>
        <v/>
      </c>
      <c r="T120" s="31"/>
      <c r="U120" s="69" t="str">
        <f t="shared" si="29"/>
        <v/>
      </c>
      <c r="V120" s="31"/>
      <c r="X120" s="76" t="str">
        <f t="shared" si="30"/>
        <v/>
      </c>
      <c r="Z120" s="76" t="str">
        <f t="shared" si="31"/>
        <v/>
      </c>
      <c r="AA120" s="76" t="str">
        <f t="shared" si="32"/>
        <v/>
      </c>
      <c r="AC120" s="19" t="str">
        <f>IF($K120="", "", SUMIF('Drinks List'!DH$11:DH$1010, $K120, 'Drinks List'!DG$11:DG$1010))</f>
        <v/>
      </c>
      <c r="AD120" s="21"/>
      <c r="AE120" s="59" t="str">
        <f>IF($K120="", "", SUMIF('Drinks List'!DJ$11:DJ$1010, $K120, 'Drinks List'!DI$11:DI$1010))</f>
        <v/>
      </c>
      <c r="AF120" s="21"/>
      <c r="AG120" s="59" t="str">
        <f>IF($K120="", "", SUMIF('Drinks List'!DL$11:DL$1010, $K120, 'Drinks List'!DK$11:DK$1010))</f>
        <v/>
      </c>
      <c r="AH120" s="21"/>
      <c r="AI120" s="59" t="str">
        <f>IF($K120="", "", SUMIF('Drinks List'!DN$11:DN$1010, $K120, 'Drinks List'!DM$11:DM$1010))</f>
        <v/>
      </c>
      <c r="AJ120" s="21"/>
      <c r="AK120" s="59" t="str">
        <f>IF($K120="", "", SUMIF('Drinks List'!DP$11:DP$1010, $K120, 'Drinks List'!DO$11:DO$1010))</f>
        <v/>
      </c>
      <c r="AL120" s="21"/>
      <c r="AM120" s="59" t="str">
        <f>IF($K120="", "", SUMIF('Drinks List'!DR$11:DR$1010, $K120, 'Drinks List'!DQ$11:DQ$1010))</f>
        <v/>
      </c>
      <c r="AN120" s="21"/>
      <c r="AO120" s="59" t="str">
        <f>IF($K120="", "", SUMIF('Drinks List'!DT$11:DT$1010, $K120, 'Drinks List'!DS$11:DS$1010))</f>
        <v/>
      </c>
      <c r="AP120" s="21"/>
      <c r="AQ120" s="59" t="str">
        <f>IF($K120="", "", SUMIF('Drinks List'!DV$11:DV$1010, $K120, 'Drinks List'!DU$11:DU$1010))</f>
        <v/>
      </c>
      <c r="AR120" s="21"/>
      <c r="AS120" s="59" t="str">
        <f>IF($K120="", "", SUMIF('Drinks List'!DX$11:DX$1010, $K120, 'Drinks List'!DW$11:DW$1010))</f>
        <v/>
      </c>
      <c r="AT120" s="21"/>
      <c r="AU120" s="59" t="str">
        <f>IF($K120="", "", SUMIF('Drinks List'!DZ$11:DZ$1010, $K120, 'Drinks List'!DY$11:DY$1010))</f>
        <v/>
      </c>
      <c r="AV120" s="21"/>
      <c r="AW120" s="59" t="str">
        <f>IF($K120="", "", SUMIF('Drinks List'!EB$11:EB$1010, $K120, 'Drinks List'!EA$11:EA$1010))</f>
        <v/>
      </c>
      <c r="AX120" s="21"/>
      <c r="AY120" s="59" t="str">
        <f>IF($K120="", "", SUMIF('Drinks List'!ED$11:ED$1010, $K120, 'Drinks List'!EC$11:EC$1010))</f>
        <v/>
      </c>
      <c r="AZ120" s="21"/>
      <c r="BA120" s="59" t="str">
        <f>IF($K120="", "", SUMIF('Drinks List'!EF$11:EF$1010, $K120, 'Drinks List'!EE$11:EE$1010))</f>
        <v/>
      </c>
      <c r="BB120" s="21"/>
      <c r="BC120" s="59" t="str">
        <f>IF($K120="", "", SUMIF('Drinks List'!EH$11:EH$1010, $K120, 'Drinks List'!EG$11:EG$1010))</f>
        <v/>
      </c>
      <c r="BD120" s="21"/>
      <c r="BE120" s="59" t="str">
        <f>IF($K120="", "", SUMIF('Drinks List'!EJ$11:EJ$1010, $K120, 'Drinks List'!EI$11:EI$1010))</f>
        <v/>
      </c>
      <c r="BF120" s="21"/>
      <c r="BG120" s="59" t="str">
        <f>IF($K120="", "", SUMIF('Drinks List'!EL$11:EL$1010, $K120, 'Drinks List'!EK$11:EK$1010))</f>
        <v/>
      </c>
      <c r="BH120" s="21"/>
      <c r="BI120" s="59" t="str">
        <f>IF($K120="", "", SUMIF('Drinks List'!EN$11:EN$1010, $K120, 'Drinks List'!EM$11:EM$1010))</f>
        <v/>
      </c>
      <c r="BJ120" s="21"/>
      <c r="BK120" s="59" t="str">
        <f>IF($K120="", "", SUMIF('Drinks List'!EP$11:EP$1010, $K120, 'Drinks List'!EO$11:EO$1010))</f>
        <v/>
      </c>
      <c r="BL120" s="21"/>
      <c r="BM120" s="59" t="str">
        <f>IF($K120="", "", SUMIF('Drinks List'!ER$11:ER$1010, $K120, 'Drinks List'!EQ$11:EQ$1010))</f>
        <v/>
      </c>
      <c r="BN120" s="21"/>
      <c r="BO120" s="65" t="str">
        <f>IF($K120="", "", SUMIF('Drinks List'!ET$11:ET$1010, $K120, 'Drinks List'!ES$11:ES$1010))</f>
        <v/>
      </c>
      <c r="BQ120" s="120" t="str">
        <f t="shared" si="33"/>
        <v/>
      </c>
      <c r="BR120" s="62" t="str">
        <f t="shared" si="34"/>
        <v/>
      </c>
      <c r="BS120" s="76" t="str">
        <f>IF(BQ120="", "", COUNTIF(BQ$11:BQ$1010, "&gt;"&amp;BQ120)+1+COUNTIF(BQ$11:BQ120, BQ120)-1)</f>
        <v/>
      </c>
      <c r="BT120" s="76" t="str">
        <f>IF(BR120="", "", COUNTIF(BR$11:BR$1010, "&lt;"&amp;BR120)+1+COUNTIF(BR$11:BR120, BR120)-1)</f>
        <v/>
      </c>
      <c r="BV120" s="76" t="str">
        <f t="shared" si="35"/>
        <v/>
      </c>
      <c r="BW120" s="124" t="str">
        <f t="shared" si="36"/>
        <v/>
      </c>
      <c r="BX120" s="115" t="str">
        <f t="shared" si="37"/>
        <v/>
      </c>
      <c r="BY120" s="125" t="str">
        <f t="shared" si="38"/>
        <v/>
      </c>
      <c r="CA120" s="106" t="str">
        <f t="shared" si="39"/>
        <v/>
      </c>
      <c r="CB120" s="22" t="str">
        <f t="shared" si="40"/>
        <v/>
      </c>
      <c r="CD120" s="76" t="str">
        <f>IF($J120="", "", IF($BV120=0, "", COUNTIF($J$11:$J$1010, "&lt;"&amp;$J120)+1+COUNTIF($J$11:$J120, $J120)-1))</f>
        <v/>
      </c>
    </row>
    <row r="121" spans="1:82" x14ac:dyDescent="0.25">
      <c r="A121" s="31"/>
      <c r="B121" s="19" t="str">
        <f t="shared" si="21"/>
        <v/>
      </c>
      <c r="C121" s="20" t="str">
        <f t="shared" si="22"/>
        <v/>
      </c>
      <c r="D121" s="29" t="str">
        <f t="shared" si="23"/>
        <v/>
      </c>
      <c r="E121" s="22" t="str">
        <f t="shared" si="24"/>
        <v/>
      </c>
      <c r="F121" s="31"/>
      <c r="G121" s="301"/>
      <c r="H121" s="302"/>
      <c r="I121" s="303"/>
      <c r="J121" s="304"/>
      <c r="K121" s="283"/>
      <c r="L121" s="305"/>
      <c r="M121" s="285"/>
      <c r="N121" s="287"/>
      <c r="O121" s="31"/>
      <c r="P121" s="19" t="str">
        <f t="shared" si="25"/>
        <v/>
      </c>
      <c r="Q121" s="20" t="str">
        <f t="shared" si="26"/>
        <v/>
      </c>
      <c r="R121" s="29" t="str">
        <f t="shared" si="27"/>
        <v/>
      </c>
      <c r="S121" s="22" t="str">
        <f t="shared" si="28"/>
        <v/>
      </c>
      <c r="T121" s="31"/>
      <c r="U121" s="69" t="str">
        <f t="shared" si="29"/>
        <v/>
      </c>
      <c r="V121" s="31"/>
      <c r="X121" s="76" t="str">
        <f t="shared" si="30"/>
        <v/>
      </c>
      <c r="Z121" s="76" t="str">
        <f t="shared" si="31"/>
        <v/>
      </c>
      <c r="AA121" s="76" t="str">
        <f t="shared" si="32"/>
        <v/>
      </c>
      <c r="AC121" s="19" t="str">
        <f>IF($K121="", "", SUMIF('Drinks List'!DH$11:DH$1010, $K121, 'Drinks List'!DG$11:DG$1010))</f>
        <v/>
      </c>
      <c r="AD121" s="21"/>
      <c r="AE121" s="59" t="str">
        <f>IF($K121="", "", SUMIF('Drinks List'!DJ$11:DJ$1010, $K121, 'Drinks List'!DI$11:DI$1010))</f>
        <v/>
      </c>
      <c r="AF121" s="21"/>
      <c r="AG121" s="59" t="str">
        <f>IF($K121="", "", SUMIF('Drinks List'!DL$11:DL$1010, $K121, 'Drinks List'!DK$11:DK$1010))</f>
        <v/>
      </c>
      <c r="AH121" s="21"/>
      <c r="AI121" s="59" t="str">
        <f>IF($K121="", "", SUMIF('Drinks List'!DN$11:DN$1010, $K121, 'Drinks List'!DM$11:DM$1010))</f>
        <v/>
      </c>
      <c r="AJ121" s="21"/>
      <c r="AK121" s="59" t="str">
        <f>IF($K121="", "", SUMIF('Drinks List'!DP$11:DP$1010, $K121, 'Drinks List'!DO$11:DO$1010))</f>
        <v/>
      </c>
      <c r="AL121" s="21"/>
      <c r="AM121" s="59" t="str">
        <f>IF($K121="", "", SUMIF('Drinks List'!DR$11:DR$1010, $K121, 'Drinks List'!DQ$11:DQ$1010))</f>
        <v/>
      </c>
      <c r="AN121" s="21"/>
      <c r="AO121" s="59" t="str">
        <f>IF($K121="", "", SUMIF('Drinks List'!DT$11:DT$1010, $K121, 'Drinks List'!DS$11:DS$1010))</f>
        <v/>
      </c>
      <c r="AP121" s="21"/>
      <c r="AQ121" s="59" t="str">
        <f>IF($K121="", "", SUMIF('Drinks List'!DV$11:DV$1010, $K121, 'Drinks List'!DU$11:DU$1010))</f>
        <v/>
      </c>
      <c r="AR121" s="21"/>
      <c r="AS121" s="59" t="str">
        <f>IF($K121="", "", SUMIF('Drinks List'!DX$11:DX$1010, $K121, 'Drinks List'!DW$11:DW$1010))</f>
        <v/>
      </c>
      <c r="AT121" s="21"/>
      <c r="AU121" s="59" t="str">
        <f>IF($K121="", "", SUMIF('Drinks List'!DZ$11:DZ$1010, $K121, 'Drinks List'!DY$11:DY$1010))</f>
        <v/>
      </c>
      <c r="AV121" s="21"/>
      <c r="AW121" s="59" t="str">
        <f>IF($K121="", "", SUMIF('Drinks List'!EB$11:EB$1010, $K121, 'Drinks List'!EA$11:EA$1010))</f>
        <v/>
      </c>
      <c r="AX121" s="21"/>
      <c r="AY121" s="59" t="str">
        <f>IF($K121="", "", SUMIF('Drinks List'!ED$11:ED$1010, $K121, 'Drinks List'!EC$11:EC$1010))</f>
        <v/>
      </c>
      <c r="AZ121" s="21"/>
      <c r="BA121" s="59" t="str">
        <f>IF($K121="", "", SUMIF('Drinks List'!EF$11:EF$1010, $K121, 'Drinks List'!EE$11:EE$1010))</f>
        <v/>
      </c>
      <c r="BB121" s="21"/>
      <c r="BC121" s="59" t="str">
        <f>IF($K121="", "", SUMIF('Drinks List'!EH$11:EH$1010, $K121, 'Drinks List'!EG$11:EG$1010))</f>
        <v/>
      </c>
      <c r="BD121" s="21"/>
      <c r="BE121" s="59" t="str">
        <f>IF($K121="", "", SUMIF('Drinks List'!EJ$11:EJ$1010, $K121, 'Drinks List'!EI$11:EI$1010))</f>
        <v/>
      </c>
      <c r="BF121" s="21"/>
      <c r="BG121" s="59" t="str">
        <f>IF($K121="", "", SUMIF('Drinks List'!EL$11:EL$1010, $K121, 'Drinks List'!EK$11:EK$1010))</f>
        <v/>
      </c>
      <c r="BH121" s="21"/>
      <c r="BI121" s="59" t="str">
        <f>IF($K121="", "", SUMIF('Drinks List'!EN$11:EN$1010, $K121, 'Drinks List'!EM$11:EM$1010))</f>
        <v/>
      </c>
      <c r="BJ121" s="21"/>
      <c r="BK121" s="59" t="str">
        <f>IF($K121="", "", SUMIF('Drinks List'!EP$11:EP$1010, $K121, 'Drinks List'!EO$11:EO$1010))</f>
        <v/>
      </c>
      <c r="BL121" s="21"/>
      <c r="BM121" s="59" t="str">
        <f>IF($K121="", "", SUMIF('Drinks List'!ER$11:ER$1010, $K121, 'Drinks List'!EQ$11:EQ$1010))</f>
        <v/>
      </c>
      <c r="BN121" s="21"/>
      <c r="BO121" s="65" t="str">
        <f>IF($K121="", "", SUMIF('Drinks List'!ET$11:ET$1010, $K121, 'Drinks List'!ES$11:ES$1010))</f>
        <v/>
      </c>
      <c r="BQ121" s="120" t="str">
        <f t="shared" si="33"/>
        <v/>
      </c>
      <c r="BR121" s="62" t="str">
        <f t="shared" si="34"/>
        <v/>
      </c>
      <c r="BS121" s="76" t="str">
        <f>IF(BQ121="", "", COUNTIF(BQ$11:BQ$1010, "&gt;"&amp;BQ121)+1+COUNTIF(BQ$11:BQ121, BQ121)-1)</f>
        <v/>
      </c>
      <c r="BT121" s="76" t="str">
        <f>IF(BR121="", "", COUNTIF(BR$11:BR$1010, "&lt;"&amp;BR121)+1+COUNTIF(BR$11:BR121, BR121)-1)</f>
        <v/>
      </c>
      <c r="BV121" s="76" t="str">
        <f t="shared" si="35"/>
        <v/>
      </c>
      <c r="BW121" s="124" t="str">
        <f t="shared" si="36"/>
        <v/>
      </c>
      <c r="BX121" s="115" t="str">
        <f t="shared" si="37"/>
        <v/>
      </c>
      <c r="BY121" s="125" t="str">
        <f t="shared" si="38"/>
        <v/>
      </c>
      <c r="CA121" s="106" t="str">
        <f t="shared" si="39"/>
        <v/>
      </c>
      <c r="CB121" s="22" t="str">
        <f t="shared" si="40"/>
        <v/>
      </c>
      <c r="CD121" s="76" t="str">
        <f>IF($J121="", "", IF($BV121=0, "", COUNTIF($J$11:$J$1010, "&lt;"&amp;$J121)+1+COUNTIF($J$11:$J121, $J121)-1))</f>
        <v/>
      </c>
    </row>
    <row r="122" spans="1:82" x14ac:dyDescent="0.25">
      <c r="A122" s="31"/>
      <c r="B122" s="19" t="str">
        <f t="shared" si="21"/>
        <v/>
      </c>
      <c r="C122" s="20" t="str">
        <f t="shared" si="22"/>
        <v/>
      </c>
      <c r="D122" s="29" t="str">
        <f t="shared" si="23"/>
        <v/>
      </c>
      <c r="E122" s="22" t="str">
        <f t="shared" si="24"/>
        <v/>
      </c>
      <c r="F122" s="31"/>
      <c r="G122" s="301"/>
      <c r="H122" s="302"/>
      <c r="I122" s="303"/>
      <c r="J122" s="304"/>
      <c r="K122" s="283"/>
      <c r="L122" s="305"/>
      <c r="M122" s="285"/>
      <c r="N122" s="287"/>
      <c r="O122" s="31"/>
      <c r="P122" s="19" t="str">
        <f t="shared" si="25"/>
        <v/>
      </c>
      <c r="Q122" s="20" t="str">
        <f t="shared" si="26"/>
        <v/>
      </c>
      <c r="R122" s="29" t="str">
        <f t="shared" si="27"/>
        <v/>
      </c>
      <c r="S122" s="22" t="str">
        <f t="shared" si="28"/>
        <v/>
      </c>
      <c r="T122" s="31"/>
      <c r="U122" s="69" t="str">
        <f t="shared" si="29"/>
        <v/>
      </c>
      <c r="V122" s="31"/>
      <c r="X122" s="76" t="str">
        <f t="shared" si="30"/>
        <v/>
      </c>
      <c r="Z122" s="76" t="str">
        <f t="shared" si="31"/>
        <v/>
      </c>
      <c r="AA122" s="76" t="str">
        <f t="shared" si="32"/>
        <v/>
      </c>
      <c r="AC122" s="19" t="str">
        <f>IF($K122="", "", SUMIF('Drinks List'!DH$11:DH$1010, $K122, 'Drinks List'!DG$11:DG$1010))</f>
        <v/>
      </c>
      <c r="AD122" s="21"/>
      <c r="AE122" s="59" t="str">
        <f>IF($K122="", "", SUMIF('Drinks List'!DJ$11:DJ$1010, $K122, 'Drinks List'!DI$11:DI$1010))</f>
        <v/>
      </c>
      <c r="AF122" s="21"/>
      <c r="AG122" s="59" t="str">
        <f>IF($K122="", "", SUMIF('Drinks List'!DL$11:DL$1010, $K122, 'Drinks List'!DK$11:DK$1010))</f>
        <v/>
      </c>
      <c r="AH122" s="21"/>
      <c r="AI122" s="59" t="str">
        <f>IF($K122="", "", SUMIF('Drinks List'!DN$11:DN$1010, $K122, 'Drinks List'!DM$11:DM$1010))</f>
        <v/>
      </c>
      <c r="AJ122" s="21"/>
      <c r="AK122" s="59" t="str">
        <f>IF($K122="", "", SUMIF('Drinks List'!DP$11:DP$1010, $K122, 'Drinks List'!DO$11:DO$1010))</f>
        <v/>
      </c>
      <c r="AL122" s="21"/>
      <c r="AM122" s="59" t="str">
        <f>IF($K122="", "", SUMIF('Drinks List'!DR$11:DR$1010, $K122, 'Drinks List'!DQ$11:DQ$1010))</f>
        <v/>
      </c>
      <c r="AN122" s="21"/>
      <c r="AO122" s="59" t="str">
        <f>IF($K122="", "", SUMIF('Drinks List'!DT$11:DT$1010, $K122, 'Drinks List'!DS$11:DS$1010))</f>
        <v/>
      </c>
      <c r="AP122" s="21"/>
      <c r="AQ122" s="59" t="str">
        <f>IF($K122="", "", SUMIF('Drinks List'!DV$11:DV$1010, $K122, 'Drinks List'!DU$11:DU$1010))</f>
        <v/>
      </c>
      <c r="AR122" s="21"/>
      <c r="AS122" s="59" t="str">
        <f>IF($K122="", "", SUMIF('Drinks List'!DX$11:DX$1010, $K122, 'Drinks List'!DW$11:DW$1010))</f>
        <v/>
      </c>
      <c r="AT122" s="21"/>
      <c r="AU122" s="59" t="str">
        <f>IF($K122="", "", SUMIF('Drinks List'!DZ$11:DZ$1010, $K122, 'Drinks List'!DY$11:DY$1010))</f>
        <v/>
      </c>
      <c r="AV122" s="21"/>
      <c r="AW122" s="59" t="str">
        <f>IF($K122="", "", SUMIF('Drinks List'!EB$11:EB$1010, $K122, 'Drinks List'!EA$11:EA$1010))</f>
        <v/>
      </c>
      <c r="AX122" s="21"/>
      <c r="AY122" s="59" t="str">
        <f>IF($K122="", "", SUMIF('Drinks List'!ED$11:ED$1010, $K122, 'Drinks List'!EC$11:EC$1010))</f>
        <v/>
      </c>
      <c r="AZ122" s="21"/>
      <c r="BA122" s="59" t="str">
        <f>IF($K122="", "", SUMIF('Drinks List'!EF$11:EF$1010, $K122, 'Drinks List'!EE$11:EE$1010))</f>
        <v/>
      </c>
      <c r="BB122" s="21"/>
      <c r="BC122" s="59" t="str">
        <f>IF($K122="", "", SUMIF('Drinks List'!EH$11:EH$1010, $K122, 'Drinks List'!EG$11:EG$1010))</f>
        <v/>
      </c>
      <c r="BD122" s="21"/>
      <c r="BE122" s="59" t="str">
        <f>IF($K122="", "", SUMIF('Drinks List'!EJ$11:EJ$1010, $K122, 'Drinks List'!EI$11:EI$1010))</f>
        <v/>
      </c>
      <c r="BF122" s="21"/>
      <c r="BG122" s="59" t="str">
        <f>IF($K122="", "", SUMIF('Drinks List'!EL$11:EL$1010, $K122, 'Drinks List'!EK$11:EK$1010))</f>
        <v/>
      </c>
      <c r="BH122" s="21"/>
      <c r="BI122" s="59" t="str">
        <f>IF($K122="", "", SUMIF('Drinks List'!EN$11:EN$1010, $K122, 'Drinks List'!EM$11:EM$1010))</f>
        <v/>
      </c>
      <c r="BJ122" s="21"/>
      <c r="BK122" s="59" t="str">
        <f>IF($K122="", "", SUMIF('Drinks List'!EP$11:EP$1010, $K122, 'Drinks List'!EO$11:EO$1010))</f>
        <v/>
      </c>
      <c r="BL122" s="21"/>
      <c r="BM122" s="59" t="str">
        <f>IF($K122="", "", SUMIF('Drinks List'!ER$11:ER$1010, $K122, 'Drinks List'!EQ$11:EQ$1010))</f>
        <v/>
      </c>
      <c r="BN122" s="21"/>
      <c r="BO122" s="65" t="str">
        <f>IF($K122="", "", SUMIF('Drinks List'!ET$11:ET$1010, $K122, 'Drinks List'!ES$11:ES$1010))</f>
        <v/>
      </c>
      <c r="BQ122" s="120" t="str">
        <f t="shared" si="33"/>
        <v/>
      </c>
      <c r="BR122" s="62" t="str">
        <f t="shared" si="34"/>
        <v/>
      </c>
      <c r="BS122" s="76" t="str">
        <f>IF(BQ122="", "", COUNTIF(BQ$11:BQ$1010, "&gt;"&amp;BQ122)+1+COUNTIF(BQ$11:BQ122, BQ122)-1)</f>
        <v/>
      </c>
      <c r="BT122" s="76" t="str">
        <f>IF(BR122="", "", COUNTIF(BR$11:BR$1010, "&lt;"&amp;BR122)+1+COUNTIF(BR$11:BR122, BR122)-1)</f>
        <v/>
      </c>
      <c r="BV122" s="76" t="str">
        <f t="shared" si="35"/>
        <v/>
      </c>
      <c r="BW122" s="124" t="str">
        <f t="shared" si="36"/>
        <v/>
      </c>
      <c r="BX122" s="115" t="str">
        <f t="shared" si="37"/>
        <v/>
      </c>
      <c r="BY122" s="125" t="str">
        <f t="shared" si="38"/>
        <v/>
      </c>
      <c r="CA122" s="106" t="str">
        <f t="shared" si="39"/>
        <v/>
      </c>
      <c r="CB122" s="22" t="str">
        <f t="shared" si="40"/>
        <v/>
      </c>
      <c r="CD122" s="76" t="str">
        <f>IF($J122="", "", IF($BV122=0, "", COUNTIF($J$11:$J$1010, "&lt;"&amp;$J122)+1+COUNTIF($J$11:$J122, $J122)-1))</f>
        <v/>
      </c>
    </row>
    <row r="123" spans="1:82" x14ac:dyDescent="0.25">
      <c r="A123" s="31"/>
      <c r="B123" s="19" t="str">
        <f t="shared" si="21"/>
        <v/>
      </c>
      <c r="C123" s="20" t="str">
        <f t="shared" si="22"/>
        <v/>
      </c>
      <c r="D123" s="29" t="str">
        <f t="shared" si="23"/>
        <v/>
      </c>
      <c r="E123" s="22" t="str">
        <f t="shared" si="24"/>
        <v/>
      </c>
      <c r="F123" s="31"/>
      <c r="G123" s="301"/>
      <c r="H123" s="302"/>
      <c r="I123" s="303"/>
      <c r="J123" s="304"/>
      <c r="K123" s="283"/>
      <c r="L123" s="305"/>
      <c r="M123" s="285"/>
      <c r="N123" s="287"/>
      <c r="O123" s="31"/>
      <c r="P123" s="19" t="str">
        <f t="shared" si="25"/>
        <v/>
      </c>
      <c r="Q123" s="20" t="str">
        <f t="shared" si="26"/>
        <v/>
      </c>
      <c r="R123" s="29" t="str">
        <f t="shared" si="27"/>
        <v/>
      </c>
      <c r="S123" s="22" t="str">
        <f t="shared" si="28"/>
        <v/>
      </c>
      <c r="T123" s="31"/>
      <c r="U123" s="69" t="str">
        <f t="shared" si="29"/>
        <v/>
      </c>
      <c r="V123" s="31"/>
      <c r="X123" s="76" t="str">
        <f t="shared" si="30"/>
        <v/>
      </c>
      <c r="Z123" s="76" t="str">
        <f t="shared" si="31"/>
        <v/>
      </c>
      <c r="AA123" s="76" t="str">
        <f t="shared" si="32"/>
        <v/>
      </c>
      <c r="AC123" s="19" t="str">
        <f>IF($K123="", "", SUMIF('Drinks List'!DH$11:DH$1010, $K123, 'Drinks List'!DG$11:DG$1010))</f>
        <v/>
      </c>
      <c r="AD123" s="21"/>
      <c r="AE123" s="59" t="str">
        <f>IF($K123="", "", SUMIF('Drinks List'!DJ$11:DJ$1010, $K123, 'Drinks List'!DI$11:DI$1010))</f>
        <v/>
      </c>
      <c r="AF123" s="21"/>
      <c r="AG123" s="59" t="str">
        <f>IF($K123="", "", SUMIF('Drinks List'!DL$11:DL$1010, $K123, 'Drinks List'!DK$11:DK$1010))</f>
        <v/>
      </c>
      <c r="AH123" s="21"/>
      <c r="AI123" s="59" t="str">
        <f>IF($K123="", "", SUMIF('Drinks List'!DN$11:DN$1010, $K123, 'Drinks List'!DM$11:DM$1010))</f>
        <v/>
      </c>
      <c r="AJ123" s="21"/>
      <c r="AK123" s="59" t="str">
        <f>IF($K123="", "", SUMIF('Drinks List'!DP$11:DP$1010, $K123, 'Drinks List'!DO$11:DO$1010))</f>
        <v/>
      </c>
      <c r="AL123" s="21"/>
      <c r="AM123" s="59" t="str">
        <f>IF($K123="", "", SUMIF('Drinks List'!DR$11:DR$1010, $K123, 'Drinks List'!DQ$11:DQ$1010))</f>
        <v/>
      </c>
      <c r="AN123" s="21"/>
      <c r="AO123" s="59" t="str">
        <f>IF($K123="", "", SUMIF('Drinks List'!DT$11:DT$1010, $K123, 'Drinks List'!DS$11:DS$1010))</f>
        <v/>
      </c>
      <c r="AP123" s="21"/>
      <c r="AQ123" s="59" t="str">
        <f>IF($K123="", "", SUMIF('Drinks List'!DV$11:DV$1010, $K123, 'Drinks List'!DU$11:DU$1010))</f>
        <v/>
      </c>
      <c r="AR123" s="21"/>
      <c r="AS123" s="59" t="str">
        <f>IF($K123="", "", SUMIF('Drinks List'!DX$11:DX$1010, $K123, 'Drinks List'!DW$11:DW$1010))</f>
        <v/>
      </c>
      <c r="AT123" s="21"/>
      <c r="AU123" s="59" t="str">
        <f>IF($K123="", "", SUMIF('Drinks List'!DZ$11:DZ$1010, $K123, 'Drinks List'!DY$11:DY$1010))</f>
        <v/>
      </c>
      <c r="AV123" s="21"/>
      <c r="AW123" s="59" t="str">
        <f>IF($K123="", "", SUMIF('Drinks List'!EB$11:EB$1010, $K123, 'Drinks List'!EA$11:EA$1010))</f>
        <v/>
      </c>
      <c r="AX123" s="21"/>
      <c r="AY123" s="59" t="str">
        <f>IF($K123="", "", SUMIF('Drinks List'!ED$11:ED$1010, $K123, 'Drinks List'!EC$11:EC$1010))</f>
        <v/>
      </c>
      <c r="AZ123" s="21"/>
      <c r="BA123" s="59" t="str">
        <f>IF($K123="", "", SUMIF('Drinks List'!EF$11:EF$1010, $K123, 'Drinks List'!EE$11:EE$1010))</f>
        <v/>
      </c>
      <c r="BB123" s="21"/>
      <c r="BC123" s="59" t="str">
        <f>IF($K123="", "", SUMIF('Drinks List'!EH$11:EH$1010, $K123, 'Drinks List'!EG$11:EG$1010))</f>
        <v/>
      </c>
      <c r="BD123" s="21"/>
      <c r="BE123" s="59" t="str">
        <f>IF($K123="", "", SUMIF('Drinks List'!EJ$11:EJ$1010, $K123, 'Drinks List'!EI$11:EI$1010))</f>
        <v/>
      </c>
      <c r="BF123" s="21"/>
      <c r="BG123" s="59" t="str">
        <f>IF($K123="", "", SUMIF('Drinks List'!EL$11:EL$1010, $K123, 'Drinks List'!EK$11:EK$1010))</f>
        <v/>
      </c>
      <c r="BH123" s="21"/>
      <c r="BI123" s="59" t="str">
        <f>IF($K123="", "", SUMIF('Drinks List'!EN$11:EN$1010, $K123, 'Drinks List'!EM$11:EM$1010))</f>
        <v/>
      </c>
      <c r="BJ123" s="21"/>
      <c r="BK123" s="59" t="str">
        <f>IF($K123="", "", SUMIF('Drinks List'!EP$11:EP$1010, $K123, 'Drinks List'!EO$11:EO$1010))</f>
        <v/>
      </c>
      <c r="BL123" s="21"/>
      <c r="BM123" s="59" t="str">
        <f>IF($K123="", "", SUMIF('Drinks List'!ER$11:ER$1010, $K123, 'Drinks List'!EQ$11:EQ$1010))</f>
        <v/>
      </c>
      <c r="BN123" s="21"/>
      <c r="BO123" s="65" t="str">
        <f>IF($K123="", "", SUMIF('Drinks List'!ET$11:ET$1010, $K123, 'Drinks List'!ES$11:ES$1010))</f>
        <v/>
      </c>
      <c r="BQ123" s="120" t="str">
        <f t="shared" si="33"/>
        <v/>
      </c>
      <c r="BR123" s="62" t="str">
        <f t="shared" si="34"/>
        <v/>
      </c>
      <c r="BS123" s="76" t="str">
        <f>IF(BQ123="", "", COUNTIF(BQ$11:BQ$1010, "&gt;"&amp;BQ123)+1+COUNTIF(BQ$11:BQ123, BQ123)-1)</f>
        <v/>
      </c>
      <c r="BT123" s="76" t="str">
        <f>IF(BR123="", "", COUNTIF(BR$11:BR$1010, "&lt;"&amp;BR123)+1+COUNTIF(BR$11:BR123, BR123)-1)</f>
        <v/>
      </c>
      <c r="BV123" s="76" t="str">
        <f t="shared" si="35"/>
        <v/>
      </c>
      <c r="BW123" s="124" t="str">
        <f t="shared" si="36"/>
        <v/>
      </c>
      <c r="BX123" s="115" t="str">
        <f t="shared" si="37"/>
        <v/>
      </c>
      <c r="BY123" s="125" t="str">
        <f t="shared" si="38"/>
        <v/>
      </c>
      <c r="CA123" s="106" t="str">
        <f t="shared" si="39"/>
        <v/>
      </c>
      <c r="CB123" s="22" t="str">
        <f t="shared" si="40"/>
        <v/>
      </c>
      <c r="CD123" s="76" t="str">
        <f>IF($J123="", "", IF($BV123=0, "", COUNTIF($J$11:$J$1010, "&lt;"&amp;$J123)+1+COUNTIF($J$11:$J123, $J123)-1))</f>
        <v/>
      </c>
    </row>
    <row r="124" spans="1:82" x14ac:dyDescent="0.25">
      <c r="A124" s="31"/>
      <c r="B124" s="19" t="str">
        <f t="shared" si="21"/>
        <v/>
      </c>
      <c r="C124" s="20" t="str">
        <f t="shared" si="22"/>
        <v/>
      </c>
      <c r="D124" s="29" t="str">
        <f t="shared" si="23"/>
        <v/>
      </c>
      <c r="E124" s="22" t="str">
        <f t="shared" si="24"/>
        <v/>
      </c>
      <c r="F124" s="31"/>
      <c r="G124" s="301"/>
      <c r="H124" s="302"/>
      <c r="I124" s="303"/>
      <c r="J124" s="304"/>
      <c r="K124" s="283"/>
      <c r="L124" s="305"/>
      <c r="M124" s="285"/>
      <c r="N124" s="287"/>
      <c r="O124" s="31"/>
      <c r="P124" s="19" t="str">
        <f t="shared" si="25"/>
        <v/>
      </c>
      <c r="Q124" s="20" t="str">
        <f t="shared" si="26"/>
        <v/>
      </c>
      <c r="R124" s="29" t="str">
        <f t="shared" si="27"/>
        <v/>
      </c>
      <c r="S124" s="22" t="str">
        <f t="shared" si="28"/>
        <v/>
      </c>
      <c r="T124" s="31"/>
      <c r="U124" s="69" t="str">
        <f t="shared" si="29"/>
        <v/>
      </c>
      <c r="V124" s="31"/>
      <c r="X124" s="76" t="str">
        <f t="shared" si="30"/>
        <v/>
      </c>
      <c r="Z124" s="76" t="str">
        <f t="shared" si="31"/>
        <v/>
      </c>
      <c r="AA124" s="76" t="str">
        <f t="shared" si="32"/>
        <v/>
      </c>
      <c r="AC124" s="19" t="str">
        <f>IF($K124="", "", SUMIF('Drinks List'!DH$11:DH$1010, $K124, 'Drinks List'!DG$11:DG$1010))</f>
        <v/>
      </c>
      <c r="AD124" s="21"/>
      <c r="AE124" s="59" t="str">
        <f>IF($K124="", "", SUMIF('Drinks List'!DJ$11:DJ$1010, $K124, 'Drinks List'!DI$11:DI$1010))</f>
        <v/>
      </c>
      <c r="AF124" s="21"/>
      <c r="AG124" s="59" t="str">
        <f>IF($K124="", "", SUMIF('Drinks List'!DL$11:DL$1010, $K124, 'Drinks List'!DK$11:DK$1010))</f>
        <v/>
      </c>
      <c r="AH124" s="21"/>
      <c r="AI124" s="59" t="str">
        <f>IF($K124="", "", SUMIF('Drinks List'!DN$11:DN$1010, $K124, 'Drinks List'!DM$11:DM$1010))</f>
        <v/>
      </c>
      <c r="AJ124" s="21"/>
      <c r="AK124" s="59" t="str">
        <f>IF($K124="", "", SUMIF('Drinks List'!DP$11:DP$1010, $K124, 'Drinks List'!DO$11:DO$1010))</f>
        <v/>
      </c>
      <c r="AL124" s="21"/>
      <c r="AM124" s="59" t="str">
        <f>IF($K124="", "", SUMIF('Drinks List'!DR$11:DR$1010, $K124, 'Drinks List'!DQ$11:DQ$1010))</f>
        <v/>
      </c>
      <c r="AN124" s="21"/>
      <c r="AO124" s="59" t="str">
        <f>IF($K124="", "", SUMIF('Drinks List'!DT$11:DT$1010, $K124, 'Drinks List'!DS$11:DS$1010))</f>
        <v/>
      </c>
      <c r="AP124" s="21"/>
      <c r="AQ124" s="59" t="str">
        <f>IF($K124="", "", SUMIF('Drinks List'!DV$11:DV$1010, $K124, 'Drinks List'!DU$11:DU$1010))</f>
        <v/>
      </c>
      <c r="AR124" s="21"/>
      <c r="AS124" s="59" t="str">
        <f>IF($K124="", "", SUMIF('Drinks List'!DX$11:DX$1010, $K124, 'Drinks List'!DW$11:DW$1010))</f>
        <v/>
      </c>
      <c r="AT124" s="21"/>
      <c r="AU124" s="59" t="str">
        <f>IF($K124="", "", SUMIF('Drinks List'!DZ$11:DZ$1010, $K124, 'Drinks List'!DY$11:DY$1010))</f>
        <v/>
      </c>
      <c r="AV124" s="21"/>
      <c r="AW124" s="59" t="str">
        <f>IF($K124="", "", SUMIF('Drinks List'!EB$11:EB$1010, $K124, 'Drinks List'!EA$11:EA$1010))</f>
        <v/>
      </c>
      <c r="AX124" s="21"/>
      <c r="AY124" s="59" t="str">
        <f>IF($K124="", "", SUMIF('Drinks List'!ED$11:ED$1010, $K124, 'Drinks List'!EC$11:EC$1010))</f>
        <v/>
      </c>
      <c r="AZ124" s="21"/>
      <c r="BA124" s="59" t="str">
        <f>IF($K124="", "", SUMIF('Drinks List'!EF$11:EF$1010, $K124, 'Drinks List'!EE$11:EE$1010))</f>
        <v/>
      </c>
      <c r="BB124" s="21"/>
      <c r="BC124" s="59" t="str">
        <f>IF($K124="", "", SUMIF('Drinks List'!EH$11:EH$1010, $K124, 'Drinks List'!EG$11:EG$1010))</f>
        <v/>
      </c>
      <c r="BD124" s="21"/>
      <c r="BE124" s="59" t="str">
        <f>IF($K124="", "", SUMIF('Drinks List'!EJ$11:EJ$1010, $K124, 'Drinks List'!EI$11:EI$1010))</f>
        <v/>
      </c>
      <c r="BF124" s="21"/>
      <c r="BG124" s="59" t="str">
        <f>IF($K124="", "", SUMIF('Drinks List'!EL$11:EL$1010, $K124, 'Drinks List'!EK$11:EK$1010))</f>
        <v/>
      </c>
      <c r="BH124" s="21"/>
      <c r="BI124" s="59" t="str">
        <f>IF($K124="", "", SUMIF('Drinks List'!EN$11:EN$1010, $K124, 'Drinks List'!EM$11:EM$1010))</f>
        <v/>
      </c>
      <c r="BJ124" s="21"/>
      <c r="BK124" s="59" t="str">
        <f>IF($K124="", "", SUMIF('Drinks List'!EP$11:EP$1010, $K124, 'Drinks List'!EO$11:EO$1010))</f>
        <v/>
      </c>
      <c r="BL124" s="21"/>
      <c r="BM124" s="59" t="str">
        <f>IF($K124="", "", SUMIF('Drinks List'!ER$11:ER$1010, $K124, 'Drinks List'!EQ$11:EQ$1010))</f>
        <v/>
      </c>
      <c r="BN124" s="21"/>
      <c r="BO124" s="65" t="str">
        <f>IF($K124="", "", SUMIF('Drinks List'!ET$11:ET$1010, $K124, 'Drinks List'!ES$11:ES$1010))</f>
        <v/>
      </c>
      <c r="BQ124" s="120" t="str">
        <f t="shared" si="33"/>
        <v/>
      </c>
      <c r="BR124" s="62" t="str">
        <f t="shared" si="34"/>
        <v/>
      </c>
      <c r="BS124" s="76" t="str">
        <f>IF(BQ124="", "", COUNTIF(BQ$11:BQ$1010, "&gt;"&amp;BQ124)+1+COUNTIF(BQ$11:BQ124, BQ124)-1)</f>
        <v/>
      </c>
      <c r="BT124" s="76" t="str">
        <f>IF(BR124="", "", COUNTIF(BR$11:BR$1010, "&lt;"&amp;BR124)+1+COUNTIF(BR$11:BR124, BR124)-1)</f>
        <v/>
      </c>
      <c r="BV124" s="76" t="str">
        <f t="shared" si="35"/>
        <v/>
      </c>
      <c r="BW124" s="124" t="str">
        <f t="shared" si="36"/>
        <v/>
      </c>
      <c r="BX124" s="115" t="str">
        <f t="shared" si="37"/>
        <v/>
      </c>
      <c r="BY124" s="125" t="str">
        <f t="shared" si="38"/>
        <v/>
      </c>
      <c r="CA124" s="106" t="str">
        <f t="shared" si="39"/>
        <v/>
      </c>
      <c r="CB124" s="22" t="str">
        <f t="shared" si="40"/>
        <v/>
      </c>
      <c r="CD124" s="76" t="str">
        <f>IF($J124="", "", IF($BV124=0, "", COUNTIF($J$11:$J$1010, "&lt;"&amp;$J124)+1+COUNTIF($J$11:$J124, $J124)-1))</f>
        <v/>
      </c>
    </row>
    <row r="125" spans="1:82" x14ac:dyDescent="0.25">
      <c r="A125" s="31"/>
      <c r="B125" s="19" t="str">
        <f t="shared" si="21"/>
        <v/>
      </c>
      <c r="C125" s="20" t="str">
        <f t="shared" si="22"/>
        <v/>
      </c>
      <c r="D125" s="29" t="str">
        <f t="shared" si="23"/>
        <v/>
      </c>
      <c r="E125" s="22" t="str">
        <f t="shared" si="24"/>
        <v/>
      </c>
      <c r="F125" s="31"/>
      <c r="G125" s="301"/>
      <c r="H125" s="302"/>
      <c r="I125" s="303"/>
      <c r="J125" s="304"/>
      <c r="K125" s="283"/>
      <c r="L125" s="305"/>
      <c r="M125" s="285"/>
      <c r="N125" s="287"/>
      <c r="O125" s="31"/>
      <c r="P125" s="19" t="str">
        <f t="shared" si="25"/>
        <v/>
      </c>
      <c r="Q125" s="20" t="str">
        <f t="shared" si="26"/>
        <v/>
      </c>
      <c r="R125" s="29" t="str">
        <f t="shared" si="27"/>
        <v/>
      </c>
      <c r="S125" s="22" t="str">
        <f t="shared" si="28"/>
        <v/>
      </c>
      <c r="T125" s="31"/>
      <c r="U125" s="69" t="str">
        <f t="shared" si="29"/>
        <v/>
      </c>
      <c r="V125" s="31"/>
      <c r="X125" s="76" t="str">
        <f t="shared" si="30"/>
        <v/>
      </c>
      <c r="Z125" s="76" t="str">
        <f t="shared" si="31"/>
        <v/>
      </c>
      <c r="AA125" s="76" t="str">
        <f t="shared" si="32"/>
        <v/>
      </c>
      <c r="AC125" s="19" t="str">
        <f>IF($K125="", "", SUMIF('Drinks List'!DH$11:DH$1010, $K125, 'Drinks List'!DG$11:DG$1010))</f>
        <v/>
      </c>
      <c r="AD125" s="21"/>
      <c r="AE125" s="59" t="str">
        <f>IF($K125="", "", SUMIF('Drinks List'!DJ$11:DJ$1010, $K125, 'Drinks List'!DI$11:DI$1010))</f>
        <v/>
      </c>
      <c r="AF125" s="21"/>
      <c r="AG125" s="59" t="str">
        <f>IF($K125="", "", SUMIF('Drinks List'!DL$11:DL$1010, $K125, 'Drinks List'!DK$11:DK$1010))</f>
        <v/>
      </c>
      <c r="AH125" s="21"/>
      <c r="AI125" s="59" t="str">
        <f>IF($K125="", "", SUMIF('Drinks List'!DN$11:DN$1010, $K125, 'Drinks List'!DM$11:DM$1010))</f>
        <v/>
      </c>
      <c r="AJ125" s="21"/>
      <c r="AK125" s="59" t="str">
        <f>IF($K125="", "", SUMIF('Drinks List'!DP$11:DP$1010, $K125, 'Drinks List'!DO$11:DO$1010))</f>
        <v/>
      </c>
      <c r="AL125" s="21"/>
      <c r="AM125" s="59" t="str">
        <f>IF($K125="", "", SUMIF('Drinks List'!DR$11:DR$1010, $K125, 'Drinks List'!DQ$11:DQ$1010))</f>
        <v/>
      </c>
      <c r="AN125" s="21"/>
      <c r="AO125" s="59" t="str">
        <f>IF($K125="", "", SUMIF('Drinks List'!DT$11:DT$1010, $K125, 'Drinks List'!DS$11:DS$1010))</f>
        <v/>
      </c>
      <c r="AP125" s="21"/>
      <c r="AQ125" s="59" t="str">
        <f>IF($K125="", "", SUMIF('Drinks List'!DV$11:DV$1010, $K125, 'Drinks List'!DU$11:DU$1010))</f>
        <v/>
      </c>
      <c r="AR125" s="21"/>
      <c r="AS125" s="59" t="str">
        <f>IF($K125="", "", SUMIF('Drinks List'!DX$11:DX$1010, $K125, 'Drinks List'!DW$11:DW$1010))</f>
        <v/>
      </c>
      <c r="AT125" s="21"/>
      <c r="AU125" s="59" t="str">
        <f>IF($K125="", "", SUMIF('Drinks List'!DZ$11:DZ$1010, $K125, 'Drinks List'!DY$11:DY$1010))</f>
        <v/>
      </c>
      <c r="AV125" s="21"/>
      <c r="AW125" s="59" t="str">
        <f>IF($K125="", "", SUMIF('Drinks List'!EB$11:EB$1010, $K125, 'Drinks List'!EA$11:EA$1010))</f>
        <v/>
      </c>
      <c r="AX125" s="21"/>
      <c r="AY125" s="59" t="str">
        <f>IF($K125="", "", SUMIF('Drinks List'!ED$11:ED$1010, $K125, 'Drinks List'!EC$11:EC$1010))</f>
        <v/>
      </c>
      <c r="AZ125" s="21"/>
      <c r="BA125" s="59" t="str">
        <f>IF($K125="", "", SUMIF('Drinks List'!EF$11:EF$1010, $K125, 'Drinks List'!EE$11:EE$1010))</f>
        <v/>
      </c>
      <c r="BB125" s="21"/>
      <c r="BC125" s="59" t="str">
        <f>IF($K125="", "", SUMIF('Drinks List'!EH$11:EH$1010, $K125, 'Drinks List'!EG$11:EG$1010))</f>
        <v/>
      </c>
      <c r="BD125" s="21"/>
      <c r="BE125" s="59" t="str">
        <f>IF($K125="", "", SUMIF('Drinks List'!EJ$11:EJ$1010, $K125, 'Drinks List'!EI$11:EI$1010))</f>
        <v/>
      </c>
      <c r="BF125" s="21"/>
      <c r="BG125" s="59" t="str">
        <f>IF($K125="", "", SUMIF('Drinks List'!EL$11:EL$1010, $K125, 'Drinks List'!EK$11:EK$1010))</f>
        <v/>
      </c>
      <c r="BH125" s="21"/>
      <c r="BI125" s="59" t="str">
        <f>IF($K125="", "", SUMIF('Drinks List'!EN$11:EN$1010, $K125, 'Drinks List'!EM$11:EM$1010))</f>
        <v/>
      </c>
      <c r="BJ125" s="21"/>
      <c r="BK125" s="59" t="str">
        <f>IF($K125="", "", SUMIF('Drinks List'!EP$11:EP$1010, $K125, 'Drinks List'!EO$11:EO$1010))</f>
        <v/>
      </c>
      <c r="BL125" s="21"/>
      <c r="BM125" s="59" t="str">
        <f>IF($K125="", "", SUMIF('Drinks List'!ER$11:ER$1010, $K125, 'Drinks List'!EQ$11:EQ$1010))</f>
        <v/>
      </c>
      <c r="BN125" s="21"/>
      <c r="BO125" s="65" t="str">
        <f>IF($K125="", "", SUMIF('Drinks List'!ET$11:ET$1010, $K125, 'Drinks List'!ES$11:ES$1010))</f>
        <v/>
      </c>
      <c r="BQ125" s="120" t="str">
        <f t="shared" si="33"/>
        <v/>
      </c>
      <c r="BR125" s="62" t="str">
        <f t="shared" si="34"/>
        <v/>
      </c>
      <c r="BS125" s="76" t="str">
        <f>IF(BQ125="", "", COUNTIF(BQ$11:BQ$1010, "&gt;"&amp;BQ125)+1+COUNTIF(BQ$11:BQ125, BQ125)-1)</f>
        <v/>
      </c>
      <c r="BT125" s="76" t="str">
        <f>IF(BR125="", "", COUNTIF(BR$11:BR$1010, "&lt;"&amp;BR125)+1+COUNTIF(BR$11:BR125, BR125)-1)</f>
        <v/>
      </c>
      <c r="BV125" s="76" t="str">
        <f t="shared" si="35"/>
        <v/>
      </c>
      <c r="BW125" s="124" t="str">
        <f t="shared" si="36"/>
        <v/>
      </c>
      <c r="BX125" s="115" t="str">
        <f t="shared" si="37"/>
        <v/>
      </c>
      <c r="BY125" s="125" t="str">
        <f t="shared" si="38"/>
        <v/>
      </c>
      <c r="CA125" s="106" t="str">
        <f t="shared" si="39"/>
        <v/>
      </c>
      <c r="CB125" s="22" t="str">
        <f t="shared" si="40"/>
        <v/>
      </c>
      <c r="CD125" s="76" t="str">
        <f>IF($J125="", "", IF($BV125=0, "", COUNTIF($J$11:$J$1010, "&lt;"&amp;$J125)+1+COUNTIF($J$11:$J125, $J125)-1))</f>
        <v/>
      </c>
    </row>
    <row r="126" spans="1:82" x14ac:dyDescent="0.25">
      <c r="A126" s="31"/>
      <c r="B126" s="19" t="str">
        <f t="shared" si="21"/>
        <v/>
      </c>
      <c r="C126" s="20" t="str">
        <f t="shared" si="22"/>
        <v/>
      </c>
      <c r="D126" s="29" t="str">
        <f t="shared" si="23"/>
        <v/>
      </c>
      <c r="E126" s="22" t="str">
        <f t="shared" si="24"/>
        <v/>
      </c>
      <c r="F126" s="31"/>
      <c r="G126" s="301"/>
      <c r="H126" s="302"/>
      <c r="I126" s="303"/>
      <c r="J126" s="304"/>
      <c r="K126" s="283"/>
      <c r="L126" s="305"/>
      <c r="M126" s="285"/>
      <c r="N126" s="287"/>
      <c r="O126" s="31"/>
      <c r="P126" s="19" t="str">
        <f t="shared" si="25"/>
        <v/>
      </c>
      <c r="Q126" s="20" t="str">
        <f t="shared" si="26"/>
        <v/>
      </c>
      <c r="R126" s="29" t="str">
        <f t="shared" si="27"/>
        <v/>
      </c>
      <c r="S126" s="22" t="str">
        <f t="shared" si="28"/>
        <v/>
      </c>
      <c r="T126" s="31"/>
      <c r="U126" s="69" t="str">
        <f t="shared" si="29"/>
        <v/>
      </c>
      <c r="V126" s="31"/>
      <c r="X126" s="76" t="str">
        <f t="shared" si="30"/>
        <v/>
      </c>
      <c r="Z126" s="76" t="str">
        <f t="shared" si="31"/>
        <v/>
      </c>
      <c r="AA126" s="76" t="str">
        <f t="shared" si="32"/>
        <v/>
      </c>
      <c r="AC126" s="19" t="str">
        <f>IF($K126="", "", SUMIF('Drinks List'!DH$11:DH$1010, $K126, 'Drinks List'!DG$11:DG$1010))</f>
        <v/>
      </c>
      <c r="AD126" s="21"/>
      <c r="AE126" s="59" t="str">
        <f>IF($K126="", "", SUMIF('Drinks List'!DJ$11:DJ$1010, $K126, 'Drinks List'!DI$11:DI$1010))</f>
        <v/>
      </c>
      <c r="AF126" s="21"/>
      <c r="AG126" s="59" t="str">
        <f>IF($K126="", "", SUMIF('Drinks List'!DL$11:DL$1010, $K126, 'Drinks List'!DK$11:DK$1010))</f>
        <v/>
      </c>
      <c r="AH126" s="21"/>
      <c r="AI126" s="59" t="str">
        <f>IF($K126="", "", SUMIF('Drinks List'!DN$11:DN$1010, $K126, 'Drinks List'!DM$11:DM$1010))</f>
        <v/>
      </c>
      <c r="AJ126" s="21"/>
      <c r="AK126" s="59" t="str">
        <f>IF($K126="", "", SUMIF('Drinks List'!DP$11:DP$1010, $K126, 'Drinks List'!DO$11:DO$1010))</f>
        <v/>
      </c>
      <c r="AL126" s="21"/>
      <c r="AM126" s="59" t="str">
        <f>IF($K126="", "", SUMIF('Drinks List'!DR$11:DR$1010, $K126, 'Drinks List'!DQ$11:DQ$1010))</f>
        <v/>
      </c>
      <c r="AN126" s="21"/>
      <c r="AO126" s="59" t="str">
        <f>IF($K126="", "", SUMIF('Drinks List'!DT$11:DT$1010, $K126, 'Drinks List'!DS$11:DS$1010))</f>
        <v/>
      </c>
      <c r="AP126" s="21"/>
      <c r="AQ126" s="59" t="str">
        <f>IF($K126="", "", SUMIF('Drinks List'!DV$11:DV$1010, $K126, 'Drinks List'!DU$11:DU$1010))</f>
        <v/>
      </c>
      <c r="AR126" s="21"/>
      <c r="AS126" s="59" t="str">
        <f>IF($K126="", "", SUMIF('Drinks List'!DX$11:DX$1010, $K126, 'Drinks List'!DW$11:DW$1010))</f>
        <v/>
      </c>
      <c r="AT126" s="21"/>
      <c r="AU126" s="59" t="str">
        <f>IF($K126="", "", SUMIF('Drinks List'!DZ$11:DZ$1010, $K126, 'Drinks List'!DY$11:DY$1010))</f>
        <v/>
      </c>
      <c r="AV126" s="21"/>
      <c r="AW126" s="59" t="str">
        <f>IF($K126="", "", SUMIF('Drinks List'!EB$11:EB$1010, $K126, 'Drinks List'!EA$11:EA$1010))</f>
        <v/>
      </c>
      <c r="AX126" s="21"/>
      <c r="AY126" s="59" t="str">
        <f>IF($K126="", "", SUMIF('Drinks List'!ED$11:ED$1010, $K126, 'Drinks List'!EC$11:EC$1010))</f>
        <v/>
      </c>
      <c r="AZ126" s="21"/>
      <c r="BA126" s="59" t="str">
        <f>IF($K126="", "", SUMIF('Drinks List'!EF$11:EF$1010, $K126, 'Drinks List'!EE$11:EE$1010))</f>
        <v/>
      </c>
      <c r="BB126" s="21"/>
      <c r="BC126" s="59" t="str">
        <f>IF($K126="", "", SUMIF('Drinks List'!EH$11:EH$1010, $K126, 'Drinks List'!EG$11:EG$1010))</f>
        <v/>
      </c>
      <c r="BD126" s="21"/>
      <c r="BE126" s="59" t="str">
        <f>IF($K126="", "", SUMIF('Drinks List'!EJ$11:EJ$1010, $K126, 'Drinks List'!EI$11:EI$1010))</f>
        <v/>
      </c>
      <c r="BF126" s="21"/>
      <c r="BG126" s="59" t="str">
        <f>IF($K126="", "", SUMIF('Drinks List'!EL$11:EL$1010, $K126, 'Drinks List'!EK$11:EK$1010))</f>
        <v/>
      </c>
      <c r="BH126" s="21"/>
      <c r="BI126" s="59" t="str">
        <f>IF($K126="", "", SUMIF('Drinks List'!EN$11:EN$1010, $K126, 'Drinks List'!EM$11:EM$1010))</f>
        <v/>
      </c>
      <c r="BJ126" s="21"/>
      <c r="BK126" s="59" t="str">
        <f>IF($K126="", "", SUMIF('Drinks List'!EP$11:EP$1010, $K126, 'Drinks List'!EO$11:EO$1010))</f>
        <v/>
      </c>
      <c r="BL126" s="21"/>
      <c r="BM126" s="59" t="str">
        <f>IF($K126="", "", SUMIF('Drinks List'!ER$11:ER$1010, $K126, 'Drinks List'!EQ$11:EQ$1010))</f>
        <v/>
      </c>
      <c r="BN126" s="21"/>
      <c r="BO126" s="65" t="str">
        <f>IF($K126="", "", SUMIF('Drinks List'!ET$11:ET$1010, $K126, 'Drinks List'!ES$11:ES$1010))</f>
        <v/>
      </c>
      <c r="BQ126" s="120" t="str">
        <f t="shared" si="33"/>
        <v/>
      </c>
      <c r="BR126" s="62" t="str">
        <f t="shared" si="34"/>
        <v/>
      </c>
      <c r="BS126" s="76" t="str">
        <f>IF(BQ126="", "", COUNTIF(BQ$11:BQ$1010, "&gt;"&amp;BQ126)+1+COUNTIF(BQ$11:BQ126, BQ126)-1)</f>
        <v/>
      </c>
      <c r="BT126" s="76" t="str">
        <f>IF(BR126="", "", COUNTIF(BR$11:BR$1010, "&lt;"&amp;BR126)+1+COUNTIF(BR$11:BR126, BR126)-1)</f>
        <v/>
      </c>
      <c r="BV126" s="76" t="str">
        <f t="shared" si="35"/>
        <v/>
      </c>
      <c r="BW126" s="124" t="str">
        <f t="shared" si="36"/>
        <v/>
      </c>
      <c r="BX126" s="115" t="str">
        <f t="shared" si="37"/>
        <v/>
      </c>
      <c r="BY126" s="125" t="str">
        <f t="shared" si="38"/>
        <v/>
      </c>
      <c r="CA126" s="106" t="str">
        <f t="shared" si="39"/>
        <v/>
      </c>
      <c r="CB126" s="22" t="str">
        <f t="shared" si="40"/>
        <v/>
      </c>
      <c r="CD126" s="76" t="str">
        <f>IF($J126="", "", IF($BV126=0, "", COUNTIF($J$11:$J$1010, "&lt;"&amp;$J126)+1+COUNTIF($J$11:$J126, $J126)-1))</f>
        <v/>
      </c>
    </row>
    <row r="127" spans="1:82" x14ac:dyDescent="0.25">
      <c r="A127" s="31"/>
      <c r="B127" s="19" t="str">
        <f t="shared" si="21"/>
        <v/>
      </c>
      <c r="C127" s="20" t="str">
        <f t="shared" si="22"/>
        <v/>
      </c>
      <c r="D127" s="29" t="str">
        <f t="shared" si="23"/>
        <v/>
      </c>
      <c r="E127" s="22" t="str">
        <f t="shared" si="24"/>
        <v/>
      </c>
      <c r="F127" s="31"/>
      <c r="G127" s="301"/>
      <c r="H127" s="302"/>
      <c r="I127" s="303"/>
      <c r="J127" s="304"/>
      <c r="K127" s="283"/>
      <c r="L127" s="305"/>
      <c r="M127" s="285"/>
      <c r="N127" s="287"/>
      <c r="O127" s="31"/>
      <c r="P127" s="19" t="str">
        <f t="shared" si="25"/>
        <v/>
      </c>
      <c r="Q127" s="20" t="str">
        <f t="shared" si="26"/>
        <v/>
      </c>
      <c r="R127" s="29" t="str">
        <f t="shared" si="27"/>
        <v/>
      </c>
      <c r="S127" s="22" t="str">
        <f t="shared" si="28"/>
        <v/>
      </c>
      <c r="T127" s="31"/>
      <c r="U127" s="69" t="str">
        <f t="shared" si="29"/>
        <v/>
      </c>
      <c r="V127" s="31"/>
      <c r="X127" s="76" t="str">
        <f t="shared" si="30"/>
        <v/>
      </c>
      <c r="Z127" s="76" t="str">
        <f t="shared" si="31"/>
        <v/>
      </c>
      <c r="AA127" s="76" t="str">
        <f t="shared" si="32"/>
        <v/>
      </c>
      <c r="AC127" s="19" t="str">
        <f>IF($K127="", "", SUMIF('Drinks List'!DH$11:DH$1010, $K127, 'Drinks List'!DG$11:DG$1010))</f>
        <v/>
      </c>
      <c r="AD127" s="21"/>
      <c r="AE127" s="59" t="str">
        <f>IF($K127="", "", SUMIF('Drinks List'!DJ$11:DJ$1010, $K127, 'Drinks List'!DI$11:DI$1010))</f>
        <v/>
      </c>
      <c r="AF127" s="21"/>
      <c r="AG127" s="59" t="str">
        <f>IF($K127="", "", SUMIF('Drinks List'!DL$11:DL$1010, $K127, 'Drinks List'!DK$11:DK$1010))</f>
        <v/>
      </c>
      <c r="AH127" s="21"/>
      <c r="AI127" s="59" t="str">
        <f>IF($K127="", "", SUMIF('Drinks List'!DN$11:DN$1010, $K127, 'Drinks List'!DM$11:DM$1010))</f>
        <v/>
      </c>
      <c r="AJ127" s="21"/>
      <c r="AK127" s="59" t="str">
        <f>IF($K127="", "", SUMIF('Drinks List'!DP$11:DP$1010, $K127, 'Drinks List'!DO$11:DO$1010))</f>
        <v/>
      </c>
      <c r="AL127" s="21"/>
      <c r="AM127" s="59" t="str">
        <f>IF($K127="", "", SUMIF('Drinks List'!DR$11:DR$1010, $K127, 'Drinks List'!DQ$11:DQ$1010))</f>
        <v/>
      </c>
      <c r="AN127" s="21"/>
      <c r="AO127" s="59" t="str">
        <f>IF($K127="", "", SUMIF('Drinks List'!DT$11:DT$1010, $K127, 'Drinks List'!DS$11:DS$1010))</f>
        <v/>
      </c>
      <c r="AP127" s="21"/>
      <c r="AQ127" s="59" t="str">
        <f>IF($K127="", "", SUMIF('Drinks List'!DV$11:DV$1010, $K127, 'Drinks List'!DU$11:DU$1010))</f>
        <v/>
      </c>
      <c r="AR127" s="21"/>
      <c r="AS127" s="59" t="str">
        <f>IF($K127="", "", SUMIF('Drinks List'!DX$11:DX$1010, $K127, 'Drinks List'!DW$11:DW$1010))</f>
        <v/>
      </c>
      <c r="AT127" s="21"/>
      <c r="AU127" s="59" t="str">
        <f>IF($K127="", "", SUMIF('Drinks List'!DZ$11:DZ$1010, $K127, 'Drinks List'!DY$11:DY$1010))</f>
        <v/>
      </c>
      <c r="AV127" s="21"/>
      <c r="AW127" s="59" t="str">
        <f>IF($K127="", "", SUMIF('Drinks List'!EB$11:EB$1010, $K127, 'Drinks List'!EA$11:EA$1010))</f>
        <v/>
      </c>
      <c r="AX127" s="21"/>
      <c r="AY127" s="59" t="str">
        <f>IF($K127="", "", SUMIF('Drinks List'!ED$11:ED$1010, $K127, 'Drinks List'!EC$11:EC$1010))</f>
        <v/>
      </c>
      <c r="AZ127" s="21"/>
      <c r="BA127" s="59" t="str">
        <f>IF($K127="", "", SUMIF('Drinks List'!EF$11:EF$1010, $K127, 'Drinks List'!EE$11:EE$1010))</f>
        <v/>
      </c>
      <c r="BB127" s="21"/>
      <c r="BC127" s="59" t="str">
        <f>IF($K127="", "", SUMIF('Drinks List'!EH$11:EH$1010, $K127, 'Drinks List'!EG$11:EG$1010))</f>
        <v/>
      </c>
      <c r="BD127" s="21"/>
      <c r="BE127" s="59" t="str">
        <f>IF($K127="", "", SUMIF('Drinks List'!EJ$11:EJ$1010, $K127, 'Drinks List'!EI$11:EI$1010))</f>
        <v/>
      </c>
      <c r="BF127" s="21"/>
      <c r="BG127" s="59" t="str">
        <f>IF($K127="", "", SUMIF('Drinks List'!EL$11:EL$1010, $K127, 'Drinks List'!EK$11:EK$1010))</f>
        <v/>
      </c>
      <c r="BH127" s="21"/>
      <c r="BI127" s="59" t="str">
        <f>IF($K127="", "", SUMIF('Drinks List'!EN$11:EN$1010, $K127, 'Drinks List'!EM$11:EM$1010))</f>
        <v/>
      </c>
      <c r="BJ127" s="21"/>
      <c r="BK127" s="59" t="str">
        <f>IF($K127="", "", SUMIF('Drinks List'!EP$11:EP$1010, $K127, 'Drinks List'!EO$11:EO$1010))</f>
        <v/>
      </c>
      <c r="BL127" s="21"/>
      <c r="BM127" s="59" t="str">
        <f>IF($K127="", "", SUMIF('Drinks List'!ER$11:ER$1010, $K127, 'Drinks List'!EQ$11:EQ$1010))</f>
        <v/>
      </c>
      <c r="BN127" s="21"/>
      <c r="BO127" s="65" t="str">
        <f>IF($K127="", "", SUMIF('Drinks List'!ET$11:ET$1010, $K127, 'Drinks List'!ES$11:ES$1010))</f>
        <v/>
      </c>
      <c r="BQ127" s="120" t="str">
        <f t="shared" si="33"/>
        <v/>
      </c>
      <c r="BR127" s="62" t="str">
        <f t="shared" si="34"/>
        <v/>
      </c>
      <c r="BS127" s="76" t="str">
        <f>IF(BQ127="", "", COUNTIF(BQ$11:BQ$1010, "&gt;"&amp;BQ127)+1+COUNTIF(BQ$11:BQ127, BQ127)-1)</f>
        <v/>
      </c>
      <c r="BT127" s="76" t="str">
        <f>IF(BR127="", "", COUNTIF(BR$11:BR$1010, "&lt;"&amp;BR127)+1+COUNTIF(BR$11:BR127, BR127)-1)</f>
        <v/>
      </c>
      <c r="BV127" s="76" t="str">
        <f t="shared" si="35"/>
        <v/>
      </c>
      <c r="BW127" s="124" t="str">
        <f t="shared" si="36"/>
        <v/>
      </c>
      <c r="BX127" s="115" t="str">
        <f t="shared" si="37"/>
        <v/>
      </c>
      <c r="BY127" s="125" t="str">
        <f t="shared" si="38"/>
        <v/>
      </c>
      <c r="CA127" s="106" t="str">
        <f t="shared" si="39"/>
        <v/>
      </c>
      <c r="CB127" s="22" t="str">
        <f t="shared" si="40"/>
        <v/>
      </c>
      <c r="CD127" s="76" t="str">
        <f>IF($J127="", "", IF($BV127=0, "", COUNTIF($J$11:$J$1010, "&lt;"&amp;$J127)+1+COUNTIF($J$11:$J127, $J127)-1))</f>
        <v/>
      </c>
    </row>
    <row r="128" spans="1:82" x14ac:dyDescent="0.25">
      <c r="A128" s="31"/>
      <c r="B128" s="19" t="str">
        <f t="shared" si="21"/>
        <v/>
      </c>
      <c r="C128" s="20" t="str">
        <f t="shared" si="22"/>
        <v/>
      </c>
      <c r="D128" s="29" t="str">
        <f t="shared" si="23"/>
        <v/>
      </c>
      <c r="E128" s="22" t="str">
        <f t="shared" si="24"/>
        <v/>
      </c>
      <c r="F128" s="31"/>
      <c r="G128" s="301"/>
      <c r="H128" s="302"/>
      <c r="I128" s="303"/>
      <c r="J128" s="304"/>
      <c r="K128" s="283"/>
      <c r="L128" s="305"/>
      <c r="M128" s="285"/>
      <c r="N128" s="287"/>
      <c r="O128" s="31"/>
      <c r="P128" s="19" t="str">
        <f t="shared" si="25"/>
        <v/>
      </c>
      <c r="Q128" s="20" t="str">
        <f t="shared" si="26"/>
        <v/>
      </c>
      <c r="R128" s="29" t="str">
        <f t="shared" si="27"/>
        <v/>
      </c>
      <c r="S128" s="22" t="str">
        <f t="shared" si="28"/>
        <v/>
      </c>
      <c r="T128" s="31"/>
      <c r="U128" s="69" t="str">
        <f t="shared" si="29"/>
        <v/>
      </c>
      <c r="V128" s="31"/>
      <c r="X128" s="76" t="str">
        <f t="shared" si="30"/>
        <v/>
      </c>
      <c r="Z128" s="76" t="str">
        <f t="shared" si="31"/>
        <v/>
      </c>
      <c r="AA128" s="76" t="str">
        <f t="shared" si="32"/>
        <v/>
      </c>
      <c r="AC128" s="19" t="str">
        <f>IF($K128="", "", SUMIF('Drinks List'!DH$11:DH$1010, $K128, 'Drinks List'!DG$11:DG$1010))</f>
        <v/>
      </c>
      <c r="AD128" s="21"/>
      <c r="AE128" s="59" t="str">
        <f>IF($K128="", "", SUMIF('Drinks List'!DJ$11:DJ$1010, $K128, 'Drinks List'!DI$11:DI$1010))</f>
        <v/>
      </c>
      <c r="AF128" s="21"/>
      <c r="AG128" s="59" t="str">
        <f>IF($K128="", "", SUMIF('Drinks List'!DL$11:DL$1010, $K128, 'Drinks List'!DK$11:DK$1010))</f>
        <v/>
      </c>
      <c r="AH128" s="21"/>
      <c r="AI128" s="59" t="str">
        <f>IF($K128="", "", SUMIF('Drinks List'!DN$11:DN$1010, $K128, 'Drinks List'!DM$11:DM$1010))</f>
        <v/>
      </c>
      <c r="AJ128" s="21"/>
      <c r="AK128" s="59" t="str">
        <f>IF($K128="", "", SUMIF('Drinks List'!DP$11:DP$1010, $K128, 'Drinks List'!DO$11:DO$1010))</f>
        <v/>
      </c>
      <c r="AL128" s="21"/>
      <c r="AM128" s="59" t="str">
        <f>IF($K128="", "", SUMIF('Drinks List'!DR$11:DR$1010, $K128, 'Drinks List'!DQ$11:DQ$1010))</f>
        <v/>
      </c>
      <c r="AN128" s="21"/>
      <c r="AO128" s="59" t="str">
        <f>IF($K128="", "", SUMIF('Drinks List'!DT$11:DT$1010, $K128, 'Drinks List'!DS$11:DS$1010))</f>
        <v/>
      </c>
      <c r="AP128" s="21"/>
      <c r="AQ128" s="59" t="str">
        <f>IF($K128="", "", SUMIF('Drinks List'!DV$11:DV$1010, $K128, 'Drinks List'!DU$11:DU$1010))</f>
        <v/>
      </c>
      <c r="AR128" s="21"/>
      <c r="AS128" s="59" t="str">
        <f>IF($K128="", "", SUMIF('Drinks List'!DX$11:DX$1010, $K128, 'Drinks List'!DW$11:DW$1010))</f>
        <v/>
      </c>
      <c r="AT128" s="21"/>
      <c r="AU128" s="59" t="str">
        <f>IF($K128="", "", SUMIF('Drinks List'!DZ$11:DZ$1010, $K128, 'Drinks List'!DY$11:DY$1010))</f>
        <v/>
      </c>
      <c r="AV128" s="21"/>
      <c r="AW128" s="59" t="str">
        <f>IF($K128="", "", SUMIF('Drinks List'!EB$11:EB$1010, $K128, 'Drinks List'!EA$11:EA$1010))</f>
        <v/>
      </c>
      <c r="AX128" s="21"/>
      <c r="AY128" s="59" t="str">
        <f>IF($K128="", "", SUMIF('Drinks List'!ED$11:ED$1010, $K128, 'Drinks List'!EC$11:EC$1010))</f>
        <v/>
      </c>
      <c r="AZ128" s="21"/>
      <c r="BA128" s="59" t="str">
        <f>IF($K128="", "", SUMIF('Drinks List'!EF$11:EF$1010, $K128, 'Drinks List'!EE$11:EE$1010))</f>
        <v/>
      </c>
      <c r="BB128" s="21"/>
      <c r="BC128" s="59" t="str">
        <f>IF($K128="", "", SUMIF('Drinks List'!EH$11:EH$1010, $K128, 'Drinks List'!EG$11:EG$1010))</f>
        <v/>
      </c>
      <c r="BD128" s="21"/>
      <c r="BE128" s="59" t="str">
        <f>IF($K128="", "", SUMIF('Drinks List'!EJ$11:EJ$1010, $K128, 'Drinks List'!EI$11:EI$1010))</f>
        <v/>
      </c>
      <c r="BF128" s="21"/>
      <c r="BG128" s="59" t="str">
        <f>IF($K128="", "", SUMIF('Drinks List'!EL$11:EL$1010, $K128, 'Drinks List'!EK$11:EK$1010))</f>
        <v/>
      </c>
      <c r="BH128" s="21"/>
      <c r="BI128" s="59" t="str">
        <f>IF($K128="", "", SUMIF('Drinks List'!EN$11:EN$1010, $K128, 'Drinks List'!EM$11:EM$1010))</f>
        <v/>
      </c>
      <c r="BJ128" s="21"/>
      <c r="BK128" s="59" t="str">
        <f>IF($K128="", "", SUMIF('Drinks List'!EP$11:EP$1010, $K128, 'Drinks List'!EO$11:EO$1010))</f>
        <v/>
      </c>
      <c r="BL128" s="21"/>
      <c r="BM128" s="59" t="str">
        <f>IF($K128="", "", SUMIF('Drinks List'!ER$11:ER$1010, $K128, 'Drinks List'!EQ$11:EQ$1010))</f>
        <v/>
      </c>
      <c r="BN128" s="21"/>
      <c r="BO128" s="65" t="str">
        <f>IF($K128="", "", SUMIF('Drinks List'!ET$11:ET$1010, $K128, 'Drinks List'!ES$11:ES$1010))</f>
        <v/>
      </c>
      <c r="BQ128" s="120" t="str">
        <f t="shared" si="33"/>
        <v/>
      </c>
      <c r="BR128" s="62" t="str">
        <f t="shared" si="34"/>
        <v/>
      </c>
      <c r="BS128" s="76" t="str">
        <f>IF(BQ128="", "", COUNTIF(BQ$11:BQ$1010, "&gt;"&amp;BQ128)+1+COUNTIF(BQ$11:BQ128, BQ128)-1)</f>
        <v/>
      </c>
      <c r="BT128" s="76" t="str">
        <f>IF(BR128="", "", COUNTIF(BR$11:BR$1010, "&lt;"&amp;BR128)+1+COUNTIF(BR$11:BR128, BR128)-1)</f>
        <v/>
      </c>
      <c r="BV128" s="76" t="str">
        <f t="shared" si="35"/>
        <v/>
      </c>
      <c r="BW128" s="124" t="str">
        <f t="shared" si="36"/>
        <v/>
      </c>
      <c r="BX128" s="115" t="str">
        <f t="shared" si="37"/>
        <v/>
      </c>
      <c r="BY128" s="125" t="str">
        <f t="shared" si="38"/>
        <v/>
      </c>
      <c r="CA128" s="106" t="str">
        <f t="shared" si="39"/>
        <v/>
      </c>
      <c r="CB128" s="22" t="str">
        <f t="shared" si="40"/>
        <v/>
      </c>
      <c r="CD128" s="76" t="str">
        <f>IF($J128="", "", IF($BV128=0, "", COUNTIF($J$11:$J$1010, "&lt;"&amp;$J128)+1+COUNTIF($J$11:$J128, $J128)-1))</f>
        <v/>
      </c>
    </row>
    <row r="129" spans="1:82" x14ac:dyDescent="0.25">
      <c r="A129" s="31"/>
      <c r="B129" s="19" t="str">
        <f t="shared" si="21"/>
        <v/>
      </c>
      <c r="C129" s="20" t="str">
        <f t="shared" si="22"/>
        <v/>
      </c>
      <c r="D129" s="29" t="str">
        <f t="shared" si="23"/>
        <v/>
      </c>
      <c r="E129" s="22" t="str">
        <f t="shared" si="24"/>
        <v/>
      </c>
      <c r="F129" s="31"/>
      <c r="G129" s="301"/>
      <c r="H129" s="302"/>
      <c r="I129" s="303"/>
      <c r="J129" s="304"/>
      <c r="K129" s="283"/>
      <c r="L129" s="305"/>
      <c r="M129" s="285"/>
      <c r="N129" s="287"/>
      <c r="O129" s="31"/>
      <c r="P129" s="19" t="str">
        <f t="shared" si="25"/>
        <v/>
      </c>
      <c r="Q129" s="20" t="str">
        <f t="shared" si="26"/>
        <v/>
      </c>
      <c r="R129" s="29" t="str">
        <f t="shared" si="27"/>
        <v/>
      </c>
      <c r="S129" s="22" t="str">
        <f t="shared" si="28"/>
        <v/>
      </c>
      <c r="T129" s="31"/>
      <c r="U129" s="69" t="str">
        <f t="shared" si="29"/>
        <v/>
      </c>
      <c r="V129" s="31"/>
      <c r="X129" s="76" t="str">
        <f t="shared" si="30"/>
        <v/>
      </c>
      <c r="Z129" s="76" t="str">
        <f t="shared" si="31"/>
        <v/>
      </c>
      <c r="AA129" s="76" t="str">
        <f t="shared" si="32"/>
        <v/>
      </c>
      <c r="AC129" s="19" t="str">
        <f>IF($K129="", "", SUMIF('Drinks List'!DH$11:DH$1010, $K129, 'Drinks List'!DG$11:DG$1010))</f>
        <v/>
      </c>
      <c r="AD129" s="21"/>
      <c r="AE129" s="59" t="str">
        <f>IF($K129="", "", SUMIF('Drinks List'!DJ$11:DJ$1010, $K129, 'Drinks List'!DI$11:DI$1010))</f>
        <v/>
      </c>
      <c r="AF129" s="21"/>
      <c r="AG129" s="59" t="str">
        <f>IF($K129="", "", SUMIF('Drinks List'!DL$11:DL$1010, $K129, 'Drinks List'!DK$11:DK$1010))</f>
        <v/>
      </c>
      <c r="AH129" s="21"/>
      <c r="AI129" s="59" t="str">
        <f>IF($K129="", "", SUMIF('Drinks List'!DN$11:DN$1010, $K129, 'Drinks List'!DM$11:DM$1010))</f>
        <v/>
      </c>
      <c r="AJ129" s="21"/>
      <c r="AK129" s="59" t="str">
        <f>IF($K129="", "", SUMIF('Drinks List'!DP$11:DP$1010, $K129, 'Drinks List'!DO$11:DO$1010))</f>
        <v/>
      </c>
      <c r="AL129" s="21"/>
      <c r="AM129" s="59" t="str">
        <f>IF($K129="", "", SUMIF('Drinks List'!DR$11:DR$1010, $K129, 'Drinks List'!DQ$11:DQ$1010))</f>
        <v/>
      </c>
      <c r="AN129" s="21"/>
      <c r="AO129" s="59" t="str">
        <f>IF($K129="", "", SUMIF('Drinks List'!DT$11:DT$1010, $K129, 'Drinks List'!DS$11:DS$1010))</f>
        <v/>
      </c>
      <c r="AP129" s="21"/>
      <c r="AQ129" s="59" t="str">
        <f>IF($K129="", "", SUMIF('Drinks List'!DV$11:DV$1010, $K129, 'Drinks List'!DU$11:DU$1010))</f>
        <v/>
      </c>
      <c r="AR129" s="21"/>
      <c r="AS129" s="59" t="str">
        <f>IF($K129="", "", SUMIF('Drinks List'!DX$11:DX$1010, $K129, 'Drinks List'!DW$11:DW$1010))</f>
        <v/>
      </c>
      <c r="AT129" s="21"/>
      <c r="AU129" s="59" t="str">
        <f>IF($K129="", "", SUMIF('Drinks List'!DZ$11:DZ$1010, $K129, 'Drinks List'!DY$11:DY$1010))</f>
        <v/>
      </c>
      <c r="AV129" s="21"/>
      <c r="AW129" s="59" t="str">
        <f>IF($K129="", "", SUMIF('Drinks List'!EB$11:EB$1010, $K129, 'Drinks List'!EA$11:EA$1010))</f>
        <v/>
      </c>
      <c r="AX129" s="21"/>
      <c r="AY129" s="59" t="str">
        <f>IF($K129="", "", SUMIF('Drinks List'!ED$11:ED$1010, $K129, 'Drinks List'!EC$11:EC$1010))</f>
        <v/>
      </c>
      <c r="AZ129" s="21"/>
      <c r="BA129" s="59" t="str">
        <f>IF($K129="", "", SUMIF('Drinks List'!EF$11:EF$1010, $K129, 'Drinks List'!EE$11:EE$1010))</f>
        <v/>
      </c>
      <c r="BB129" s="21"/>
      <c r="BC129" s="59" t="str">
        <f>IF($K129="", "", SUMIF('Drinks List'!EH$11:EH$1010, $K129, 'Drinks List'!EG$11:EG$1010))</f>
        <v/>
      </c>
      <c r="BD129" s="21"/>
      <c r="BE129" s="59" t="str">
        <f>IF($K129="", "", SUMIF('Drinks List'!EJ$11:EJ$1010, $K129, 'Drinks List'!EI$11:EI$1010))</f>
        <v/>
      </c>
      <c r="BF129" s="21"/>
      <c r="BG129" s="59" t="str">
        <f>IF($K129="", "", SUMIF('Drinks List'!EL$11:EL$1010, $K129, 'Drinks List'!EK$11:EK$1010))</f>
        <v/>
      </c>
      <c r="BH129" s="21"/>
      <c r="BI129" s="59" t="str">
        <f>IF($K129="", "", SUMIF('Drinks List'!EN$11:EN$1010, $K129, 'Drinks List'!EM$11:EM$1010))</f>
        <v/>
      </c>
      <c r="BJ129" s="21"/>
      <c r="BK129" s="59" t="str">
        <f>IF($K129="", "", SUMIF('Drinks List'!EP$11:EP$1010, $K129, 'Drinks List'!EO$11:EO$1010))</f>
        <v/>
      </c>
      <c r="BL129" s="21"/>
      <c r="BM129" s="59" t="str">
        <f>IF($K129="", "", SUMIF('Drinks List'!ER$11:ER$1010, $K129, 'Drinks List'!EQ$11:EQ$1010))</f>
        <v/>
      </c>
      <c r="BN129" s="21"/>
      <c r="BO129" s="65" t="str">
        <f>IF($K129="", "", SUMIF('Drinks List'!ET$11:ET$1010, $K129, 'Drinks List'!ES$11:ES$1010))</f>
        <v/>
      </c>
      <c r="BQ129" s="120" t="str">
        <f t="shared" si="33"/>
        <v/>
      </c>
      <c r="BR129" s="62" t="str">
        <f t="shared" si="34"/>
        <v/>
      </c>
      <c r="BS129" s="76" t="str">
        <f>IF(BQ129="", "", COUNTIF(BQ$11:BQ$1010, "&gt;"&amp;BQ129)+1+COUNTIF(BQ$11:BQ129, BQ129)-1)</f>
        <v/>
      </c>
      <c r="BT129" s="76" t="str">
        <f>IF(BR129="", "", COUNTIF(BR$11:BR$1010, "&lt;"&amp;BR129)+1+COUNTIF(BR$11:BR129, BR129)-1)</f>
        <v/>
      </c>
      <c r="BV129" s="76" t="str">
        <f t="shared" si="35"/>
        <v/>
      </c>
      <c r="BW129" s="124" t="str">
        <f t="shared" si="36"/>
        <v/>
      </c>
      <c r="BX129" s="115" t="str">
        <f t="shared" si="37"/>
        <v/>
      </c>
      <c r="BY129" s="125" t="str">
        <f t="shared" si="38"/>
        <v/>
      </c>
      <c r="CA129" s="106" t="str">
        <f t="shared" si="39"/>
        <v/>
      </c>
      <c r="CB129" s="22" t="str">
        <f t="shared" si="40"/>
        <v/>
      </c>
      <c r="CD129" s="76" t="str">
        <f>IF($J129="", "", IF($BV129=0, "", COUNTIF($J$11:$J$1010, "&lt;"&amp;$J129)+1+COUNTIF($J$11:$J129, $J129)-1))</f>
        <v/>
      </c>
    </row>
    <row r="130" spans="1:82" x14ac:dyDescent="0.25">
      <c r="A130" s="31"/>
      <c r="B130" s="19" t="str">
        <f t="shared" si="21"/>
        <v/>
      </c>
      <c r="C130" s="20" t="str">
        <f t="shared" si="22"/>
        <v/>
      </c>
      <c r="D130" s="29" t="str">
        <f t="shared" si="23"/>
        <v/>
      </c>
      <c r="E130" s="22" t="str">
        <f t="shared" si="24"/>
        <v/>
      </c>
      <c r="F130" s="31"/>
      <c r="G130" s="301"/>
      <c r="H130" s="302"/>
      <c r="I130" s="303"/>
      <c r="J130" s="304"/>
      <c r="K130" s="283"/>
      <c r="L130" s="305"/>
      <c r="M130" s="285"/>
      <c r="N130" s="287"/>
      <c r="O130" s="31"/>
      <c r="P130" s="19" t="str">
        <f t="shared" si="25"/>
        <v/>
      </c>
      <c r="Q130" s="20" t="str">
        <f t="shared" si="26"/>
        <v/>
      </c>
      <c r="R130" s="29" t="str">
        <f t="shared" si="27"/>
        <v/>
      </c>
      <c r="S130" s="22" t="str">
        <f t="shared" si="28"/>
        <v/>
      </c>
      <c r="T130" s="31"/>
      <c r="U130" s="69" t="str">
        <f t="shared" si="29"/>
        <v/>
      </c>
      <c r="V130" s="31"/>
      <c r="X130" s="76" t="str">
        <f t="shared" si="30"/>
        <v/>
      </c>
      <c r="Z130" s="76" t="str">
        <f t="shared" si="31"/>
        <v/>
      </c>
      <c r="AA130" s="76" t="str">
        <f t="shared" si="32"/>
        <v/>
      </c>
      <c r="AC130" s="19" t="str">
        <f>IF($K130="", "", SUMIF('Drinks List'!DH$11:DH$1010, $K130, 'Drinks List'!DG$11:DG$1010))</f>
        <v/>
      </c>
      <c r="AD130" s="21"/>
      <c r="AE130" s="59" t="str">
        <f>IF($K130="", "", SUMIF('Drinks List'!DJ$11:DJ$1010, $K130, 'Drinks List'!DI$11:DI$1010))</f>
        <v/>
      </c>
      <c r="AF130" s="21"/>
      <c r="AG130" s="59" t="str">
        <f>IF($K130="", "", SUMIF('Drinks List'!DL$11:DL$1010, $K130, 'Drinks List'!DK$11:DK$1010))</f>
        <v/>
      </c>
      <c r="AH130" s="21"/>
      <c r="AI130" s="59" t="str">
        <f>IF($K130="", "", SUMIF('Drinks List'!DN$11:DN$1010, $K130, 'Drinks List'!DM$11:DM$1010))</f>
        <v/>
      </c>
      <c r="AJ130" s="21"/>
      <c r="AK130" s="59" t="str">
        <f>IF($K130="", "", SUMIF('Drinks List'!DP$11:DP$1010, $K130, 'Drinks List'!DO$11:DO$1010))</f>
        <v/>
      </c>
      <c r="AL130" s="21"/>
      <c r="AM130" s="59" t="str">
        <f>IF($K130="", "", SUMIF('Drinks List'!DR$11:DR$1010, $K130, 'Drinks List'!DQ$11:DQ$1010))</f>
        <v/>
      </c>
      <c r="AN130" s="21"/>
      <c r="AO130" s="59" t="str">
        <f>IF($K130="", "", SUMIF('Drinks List'!DT$11:DT$1010, $K130, 'Drinks List'!DS$11:DS$1010))</f>
        <v/>
      </c>
      <c r="AP130" s="21"/>
      <c r="AQ130" s="59" t="str">
        <f>IF($K130="", "", SUMIF('Drinks List'!DV$11:DV$1010, $K130, 'Drinks List'!DU$11:DU$1010))</f>
        <v/>
      </c>
      <c r="AR130" s="21"/>
      <c r="AS130" s="59" t="str">
        <f>IF($K130="", "", SUMIF('Drinks List'!DX$11:DX$1010, $K130, 'Drinks List'!DW$11:DW$1010))</f>
        <v/>
      </c>
      <c r="AT130" s="21"/>
      <c r="AU130" s="59" t="str">
        <f>IF($K130="", "", SUMIF('Drinks List'!DZ$11:DZ$1010, $K130, 'Drinks List'!DY$11:DY$1010))</f>
        <v/>
      </c>
      <c r="AV130" s="21"/>
      <c r="AW130" s="59" t="str">
        <f>IF($K130="", "", SUMIF('Drinks List'!EB$11:EB$1010, $K130, 'Drinks List'!EA$11:EA$1010))</f>
        <v/>
      </c>
      <c r="AX130" s="21"/>
      <c r="AY130" s="59" t="str">
        <f>IF($K130="", "", SUMIF('Drinks List'!ED$11:ED$1010, $K130, 'Drinks List'!EC$11:EC$1010))</f>
        <v/>
      </c>
      <c r="AZ130" s="21"/>
      <c r="BA130" s="59" t="str">
        <f>IF($K130="", "", SUMIF('Drinks List'!EF$11:EF$1010, $K130, 'Drinks List'!EE$11:EE$1010))</f>
        <v/>
      </c>
      <c r="BB130" s="21"/>
      <c r="BC130" s="59" t="str">
        <f>IF($K130="", "", SUMIF('Drinks List'!EH$11:EH$1010, $K130, 'Drinks List'!EG$11:EG$1010))</f>
        <v/>
      </c>
      <c r="BD130" s="21"/>
      <c r="BE130" s="59" t="str">
        <f>IF($K130="", "", SUMIF('Drinks List'!EJ$11:EJ$1010, $K130, 'Drinks List'!EI$11:EI$1010))</f>
        <v/>
      </c>
      <c r="BF130" s="21"/>
      <c r="BG130" s="59" t="str">
        <f>IF($K130="", "", SUMIF('Drinks List'!EL$11:EL$1010, $K130, 'Drinks List'!EK$11:EK$1010))</f>
        <v/>
      </c>
      <c r="BH130" s="21"/>
      <c r="BI130" s="59" t="str">
        <f>IF($K130="", "", SUMIF('Drinks List'!EN$11:EN$1010, $K130, 'Drinks List'!EM$11:EM$1010))</f>
        <v/>
      </c>
      <c r="BJ130" s="21"/>
      <c r="BK130" s="59" t="str">
        <f>IF($K130="", "", SUMIF('Drinks List'!EP$11:EP$1010, $K130, 'Drinks List'!EO$11:EO$1010))</f>
        <v/>
      </c>
      <c r="BL130" s="21"/>
      <c r="BM130" s="59" t="str">
        <f>IF($K130="", "", SUMIF('Drinks List'!ER$11:ER$1010, $K130, 'Drinks List'!EQ$11:EQ$1010))</f>
        <v/>
      </c>
      <c r="BN130" s="21"/>
      <c r="BO130" s="65" t="str">
        <f>IF($K130="", "", SUMIF('Drinks List'!ET$11:ET$1010, $K130, 'Drinks List'!ES$11:ES$1010))</f>
        <v/>
      </c>
      <c r="BQ130" s="120" t="str">
        <f t="shared" si="33"/>
        <v/>
      </c>
      <c r="BR130" s="62" t="str">
        <f t="shared" si="34"/>
        <v/>
      </c>
      <c r="BS130" s="76" t="str">
        <f>IF(BQ130="", "", COUNTIF(BQ$11:BQ$1010, "&gt;"&amp;BQ130)+1+COUNTIF(BQ$11:BQ130, BQ130)-1)</f>
        <v/>
      </c>
      <c r="BT130" s="76" t="str">
        <f>IF(BR130="", "", COUNTIF(BR$11:BR$1010, "&lt;"&amp;BR130)+1+COUNTIF(BR$11:BR130, BR130)-1)</f>
        <v/>
      </c>
      <c r="BV130" s="76" t="str">
        <f t="shared" si="35"/>
        <v/>
      </c>
      <c r="BW130" s="124" t="str">
        <f t="shared" si="36"/>
        <v/>
      </c>
      <c r="BX130" s="115" t="str">
        <f t="shared" si="37"/>
        <v/>
      </c>
      <c r="BY130" s="125" t="str">
        <f t="shared" si="38"/>
        <v/>
      </c>
      <c r="CA130" s="106" t="str">
        <f t="shared" si="39"/>
        <v/>
      </c>
      <c r="CB130" s="22" t="str">
        <f t="shared" si="40"/>
        <v/>
      </c>
      <c r="CD130" s="76" t="str">
        <f>IF($J130="", "", IF($BV130=0, "", COUNTIF($J$11:$J$1010, "&lt;"&amp;$J130)+1+COUNTIF($J$11:$J130, $J130)-1))</f>
        <v/>
      </c>
    </row>
    <row r="131" spans="1:82" x14ac:dyDescent="0.25">
      <c r="A131" s="31"/>
      <c r="B131" s="19" t="str">
        <f t="shared" si="21"/>
        <v/>
      </c>
      <c r="C131" s="20" t="str">
        <f t="shared" si="22"/>
        <v/>
      </c>
      <c r="D131" s="29" t="str">
        <f t="shared" si="23"/>
        <v/>
      </c>
      <c r="E131" s="22" t="str">
        <f t="shared" si="24"/>
        <v/>
      </c>
      <c r="F131" s="31"/>
      <c r="G131" s="301"/>
      <c r="H131" s="302"/>
      <c r="I131" s="303"/>
      <c r="J131" s="304"/>
      <c r="K131" s="283"/>
      <c r="L131" s="305"/>
      <c r="M131" s="285"/>
      <c r="N131" s="287"/>
      <c r="O131" s="31"/>
      <c r="P131" s="19" t="str">
        <f t="shared" si="25"/>
        <v/>
      </c>
      <c r="Q131" s="20" t="str">
        <f t="shared" si="26"/>
        <v/>
      </c>
      <c r="R131" s="29" t="str">
        <f t="shared" si="27"/>
        <v/>
      </c>
      <c r="S131" s="22" t="str">
        <f t="shared" si="28"/>
        <v/>
      </c>
      <c r="T131" s="31"/>
      <c r="U131" s="69" t="str">
        <f t="shared" si="29"/>
        <v/>
      </c>
      <c r="V131" s="31"/>
      <c r="X131" s="76" t="str">
        <f t="shared" si="30"/>
        <v/>
      </c>
      <c r="Z131" s="76" t="str">
        <f t="shared" si="31"/>
        <v/>
      </c>
      <c r="AA131" s="76" t="str">
        <f t="shared" si="32"/>
        <v/>
      </c>
      <c r="AC131" s="19" t="str">
        <f>IF($K131="", "", SUMIF('Drinks List'!DH$11:DH$1010, $K131, 'Drinks List'!DG$11:DG$1010))</f>
        <v/>
      </c>
      <c r="AD131" s="21"/>
      <c r="AE131" s="59" t="str">
        <f>IF($K131="", "", SUMIF('Drinks List'!DJ$11:DJ$1010, $K131, 'Drinks List'!DI$11:DI$1010))</f>
        <v/>
      </c>
      <c r="AF131" s="21"/>
      <c r="AG131" s="59" t="str">
        <f>IF($K131="", "", SUMIF('Drinks List'!DL$11:DL$1010, $K131, 'Drinks List'!DK$11:DK$1010))</f>
        <v/>
      </c>
      <c r="AH131" s="21"/>
      <c r="AI131" s="59" t="str">
        <f>IF($K131="", "", SUMIF('Drinks List'!DN$11:DN$1010, $K131, 'Drinks List'!DM$11:DM$1010))</f>
        <v/>
      </c>
      <c r="AJ131" s="21"/>
      <c r="AK131" s="59" t="str">
        <f>IF($K131="", "", SUMIF('Drinks List'!DP$11:DP$1010, $K131, 'Drinks List'!DO$11:DO$1010))</f>
        <v/>
      </c>
      <c r="AL131" s="21"/>
      <c r="AM131" s="59" t="str">
        <f>IF($K131="", "", SUMIF('Drinks List'!DR$11:DR$1010, $K131, 'Drinks List'!DQ$11:DQ$1010))</f>
        <v/>
      </c>
      <c r="AN131" s="21"/>
      <c r="AO131" s="59" t="str">
        <f>IF($K131="", "", SUMIF('Drinks List'!DT$11:DT$1010, $K131, 'Drinks List'!DS$11:DS$1010))</f>
        <v/>
      </c>
      <c r="AP131" s="21"/>
      <c r="AQ131" s="59" t="str">
        <f>IF($K131="", "", SUMIF('Drinks List'!DV$11:DV$1010, $K131, 'Drinks List'!DU$11:DU$1010))</f>
        <v/>
      </c>
      <c r="AR131" s="21"/>
      <c r="AS131" s="59" t="str">
        <f>IF($K131="", "", SUMIF('Drinks List'!DX$11:DX$1010, $K131, 'Drinks List'!DW$11:DW$1010))</f>
        <v/>
      </c>
      <c r="AT131" s="21"/>
      <c r="AU131" s="59" t="str">
        <f>IF($K131="", "", SUMIF('Drinks List'!DZ$11:DZ$1010, $K131, 'Drinks List'!DY$11:DY$1010))</f>
        <v/>
      </c>
      <c r="AV131" s="21"/>
      <c r="AW131" s="59" t="str">
        <f>IF($K131="", "", SUMIF('Drinks List'!EB$11:EB$1010, $K131, 'Drinks List'!EA$11:EA$1010))</f>
        <v/>
      </c>
      <c r="AX131" s="21"/>
      <c r="AY131" s="59" t="str">
        <f>IF($K131="", "", SUMIF('Drinks List'!ED$11:ED$1010, $K131, 'Drinks List'!EC$11:EC$1010))</f>
        <v/>
      </c>
      <c r="AZ131" s="21"/>
      <c r="BA131" s="59" t="str">
        <f>IF($K131="", "", SUMIF('Drinks List'!EF$11:EF$1010, $K131, 'Drinks List'!EE$11:EE$1010))</f>
        <v/>
      </c>
      <c r="BB131" s="21"/>
      <c r="BC131" s="59" t="str">
        <f>IF($K131="", "", SUMIF('Drinks List'!EH$11:EH$1010, $K131, 'Drinks List'!EG$11:EG$1010))</f>
        <v/>
      </c>
      <c r="BD131" s="21"/>
      <c r="BE131" s="59" t="str">
        <f>IF($K131="", "", SUMIF('Drinks List'!EJ$11:EJ$1010, $K131, 'Drinks List'!EI$11:EI$1010))</f>
        <v/>
      </c>
      <c r="BF131" s="21"/>
      <c r="BG131" s="59" t="str">
        <f>IF($K131="", "", SUMIF('Drinks List'!EL$11:EL$1010, $K131, 'Drinks List'!EK$11:EK$1010))</f>
        <v/>
      </c>
      <c r="BH131" s="21"/>
      <c r="BI131" s="59" t="str">
        <f>IF($K131="", "", SUMIF('Drinks List'!EN$11:EN$1010, $K131, 'Drinks List'!EM$11:EM$1010))</f>
        <v/>
      </c>
      <c r="BJ131" s="21"/>
      <c r="BK131" s="59" t="str">
        <f>IF($K131="", "", SUMIF('Drinks List'!EP$11:EP$1010, $K131, 'Drinks List'!EO$11:EO$1010))</f>
        <v/>
      </c>
      <c r="BL131" s="21"/>
      <c r="BM131" s="59" t="str">
        <f>IF($K131="", "", SUMIF('Drinks List'!ER$11:ER$1010, $K131, 'Drinks List'!EQ$11:EQ$1010))</f>
        <v/>
      </c>
      <c r="BN131" s="21"/>
      <c r="BO131" s="65" t="str">
        <f>IF($K131="", "", SUMIF('Drinks List'!ET$11:ET$1010, $K131, 'Drinks List'!ES$11:ES$1010))</f>
        <v/>
      </c>
      <c r="BQ131" s="120" t="str">
        <f t="shared" si="33"/>
        <v/>
      </c>
      <c r="BR131" s="62" t="str">
        <f t="shared" si="34"/>
        <v/>
      </c>
      <c r="BS131" s="76" t="str">
        <f>IF(BQ131="", "", COUNTIF(BQ$11:BQ$1010, "&gt;"&amp;BQ131)+1+COUNTIF(BQ$11:BQ131, BQ131)-1)</f>
        <v/>
      </c>
      <c r="BT131" s="76" t="str">
        <f>IF(BR131="", "", COUNTIF(BR$11:BR$1010, "&lt;"&amp;BR131)+1+COUNTIF(BR$11:BR131, BR131)-1)</f>
        <v/>
      </c>
      <c r="BV131" s="76" t="str">
        <f t="shared" si="35"/>
        <v/>
      </c>
      <c r="BW131" s="124" t="str">
        <f t="shared" si="36"/>
        <v/>
      </c>
      <c r="BX131" s="115" t="str">
        <f t="shared" si="37"/>
        <v/>
      </c>
      <c r="BY131" s="125" t="str">
        <f t="shared" si="38"/>
        <v/>
      </c>
      <c r="CA131" s="106" t="str">
        <f t="shared" si="39"/>
        <v/>
      </c>
      <c r="CB131" s="22" t="str">
        <f t="shared" si="40"/>
        <v/>
      </c>
      <c r="CD131" s="76" t="str">
        <f>IF($J131="", "", IF($BV131=0, "", COUNTIF($J$11:$J$1010, "&lt;"&amp;$J131)+1+COUNTIF($J$11:$J131, $J131)-1))</f>
        <v/>
      </c>
    </row>
    <row r="132" spans="1:82" x14ac:dyDescent="0.25">
      <c r="A132" s="31"/>
      <c r="B132" s="19" t="str">
        <f t="shared" si="21"/>
        <v/>
      </c>
      <c r="C132" s="20" t="str">
        <f t="shared" si="22"/>
        <v/>
      </c>
      <c r="D132" s="29" t="str">
        <f t="shared" si="23"/>
        <v/>
      </c>
      <c r="E132" s="22" t="str">
        <f t="shared" si="24"/>
        <v/>
      </c>
      <c r="F132" s="31"/>
      <c r="G132" s="301"/>
      <c r="H132" s="302"/>
      <c r="I132" s="303"/>
      <c r="J132" s="304"/>
      <c r="K132" s="283"/>
      <c r="L132" s="305"/>
      <c r="M132" s="285"/>
      <c r="N132" s="287"/>
      <c r="O132" s="31"/>
      <c r="P132" s="19" t="str">
        <f t="shared" si="25"/>
        <v/>
      </c>
      <c r="Q132" s="20" t="str">
        <f t="shared" si="26"/>
        <v/>
      </c>
      <c r="R132" s="29" t="str">
        <f t="shared" si="27"/>
        <v/>
      </c>
      <c r="S132" s="22" t="str">
        <f t="shared" si="28"/>
        <v/>
      </c>
      <c r="T132" s="31"/>
      <c r="U132" s="69" t="str">
        <f t="shared" si="29"/>
        <v/>
      </c>
      <c r="V132" s="31"/>
      <c r="X132" s="76" t="str">
        <f t="shared" si="30"/>
        <v/>
      </c>
      <c r="Z132" s="76" t="str">
        <f t="shared" si="31"/>
        <v/>
      </c>
      <c r="AA132" s="76" t="str">
        <f t="shared" si="32"/>
        <v/>
      </c>
      <c r="AC132" s="19" t="str">
        <f>IF($K132="", "", SUMIF('Drinks List'!DH$11:DH$1010, $K132, 'Drinks List'!DG$11:DG$1010))</f>
        <v/>
      </c>
      <c r="AD132" s="21"/>
      <c r="AE132" s="59" t="str">
        <f>IF($K132="", "", SUMIF('Drinks List'!DJ$11:DJ$1010, $K132, 'Drinks List'!DI$11:DI$1010))</f>
        <v/>
      </c>
      <c r="AF132" s="21"/>
      <c r="AG132" s="59" t="str">
        <f>IF($K132="", "", SUMIF('Drinks List'!DL$11:DL$1010, $K132, 'Drinks List'!DK$11:DK$1010))</f>
        <v/>
      </c>
      <c r="AH132" s="21"/>
      <c r="AI132" s="59" t="str">
        <f>IF($K132="", "", SUMIF('Drinks List'!DN$11:DN$1010, $K132, 'Drinks List'!DM$11:DM$1010))</f>
        <v/>
      </c>
      <c r="AJ132" s="21"/>
      <c r="AK132" s="59" t="str">
        <f>IF($K132="", "", SUMIF('Drinks List'!DP$11:DP$1010, $K132, 'Drinks List'!DO$11:DO$1010))</f>
        <v/>
      </c>
      <c r="AL132" s="21"/>
      <c r="AM132" s="59" t="str">
        <f>IF($K132="", "", SUMIF('Drinks List'!DR$11:DR$1010, $K132, 'Drinks List'!DQ$11:DQ$1010))</f>
        <v/>
      </c>
      <c r="AN132" s="21"/>
      <c r="AO132" s="59" t="str">
        <f>IF($K132="", "", SUMIF('Drinks List'!DT$11:DT$1010, $K132, 'Drinks List'!DS$11:DS$1010))</f>
        <v/>
      </c>
      <c r="AP132" s="21"/>
      <c r="AQ132" s="59" t="str">
        <f>IF($K132="", "", SUMIF('Drinks List'!DV$11:DV$1010, $K132, 'Drinks List'!DU$11:DU$1010))</f>
        <v/>
      </c>
      <c r="AR132" s="21"/>
      <c r="AS132" s="59" t="str">
        <f>IF($K132="", "", SUMIF('Drinks List'!DX$11:DX$1010, $K132, 'Drinks List'!DW$11:DW$1010))</f>
        <v/>
      </c>
      <c r="AT132" s="21"/>
      <c r="AU132" s="59" t="str">
        <f>IF($K132="", "", SUMIF('Drinks List'!DZ$11:DZ$1010, $K132, 'Drinks List'!DY$11:DY$1010))</f>
        <v/>
      </c>
      <c r="AV132" s="21"/>
      <c r="AW132" s="59" t="str">
        <f>IF($K132="", "", SUMIF('Drinks List'!EB$11:EB$1010, $K132, 'Drinks List'!EA$11:EA$1010))</f>
        <v/>
      </c>
      <c r="AX132" s="21"/>
      <c r="AY132" s="59" t="str">
        <f>IF($K132="", "", SUMIF('Drinks List'!ED$11:ED$1010, $K132, 'Drinks List'!EC$11:EC$1010))</f>
        <v/>
      </c>
      <c r="AZ132" s="21"/>
      <c r="BA132" s="59" t="str">
        <f>IF($K132="", "", SUMIF('Drinks List'!EF$11:EF$1010, $K132, 'Drinks List'!EE$11:EE$1010))</f>
        <v/>
      </c>
      <c r="BB132" s="21"/>
      <c r="BC132" s="59" t="str">
        <f>IF($K132="", "", SUMIF('Drinks List'!EH$11:EH$1010, $K132, 'Drinks List'!EG$11:EG$1010))</f>
        <v/>
      </c>
      <c r="BD132" s="21"/>
      <c r="BE132" s="59" t="str">
        <f>IF($K132="", "", SUMIF('Drinks List'!EJ$11:EJ$1010, $K132, 'Drinks List'!EI$11:EI$1010))</f>
        <v/>
      </c>
      <c r="BF132" s="21"/>
      <c r="BG132" s="59" t="str">
        <f>IF($K132="", "", SUMIF('Drinks List'!EL$11:EL$1010, $K132, 'Drinks List'!EK$11:EK$1010))</f>
        <v/>
      </c>
      <c r="BH132" s="21"/>
      <c r="BI132" s="59" t="str">
        <f>IF($K132="", "", SUMIF('Drinks List'!EN$11:EN$1010, $K132, 'Drinks List'!EM$11:EM$1010))</f>
        <v/>
      </c>
      <c r="BJ132" s="21"/>
      <c r="BK132" s="59" t="str">
        <f>IF($K132="", "", SUMIF('Drinks List'!EP$11:EP$1010, $K132, 'Drinks List'!EO$11:EO$1010))</f>
        <v/>
      </c>
      <c r="BL132" s="21"/>
      <c r="BM132" s="59" t="str">
        <f>IF($K132="", "", SUMIF('Drinks List'!ER$11:ER$1010, $K132, 'Drinks List'!EQ$11:EQ$1010))</f>
        <v/>
      </c>
      <c r="BN132" s="21"/>
      <c r="BO132" s="65" t="str">
        <f>IF($K132="", "", SUMIF('Drinks List'!ET$11:ET$1010, $K132, 'Drinks List'!ES$11:ES$1010))</f>
        <v/>
      </c>
      <c r="BQ132" s="120" t="str">
        <f t="shared" si="33"/>
        <v/>
      </c>
      <c r="BR132" s="62" t="str">
        <f t="shared" si="34"/>
        <v/>
      </c>
      <c r="BS132" s="76" t="str">
        <f>IF(BQ132="", "", COUNTIF(BQ$11:BQ$1010, "&gt;"&amp;BQ132)+1+COUNTIF(BQ$11:BQ132, BQ132)-1)</f>
        <v/>
      </c>
      <c r="BT132" s="76" t="str">
        <f>IF(BR132="", "", COUNTIF(BR$11:BR$1010, "&lt;"&amp;BR132)+1+COUNTIF(BR$11:BR132, BR132)-1)</f>
        <v/>
      </c>
      <c r="BV132" s="76" t="str">
        <f t="shared" si="35"/>
        <v/>
      </c>
      <c r="BW132" s="124" t="str">
        <f t="shared" si="36"/>
        <v/>
      </c>
      <c r="BX132" s="115" t="str">
        <f t="shared" si="37"/>
        <v/>
      </c>
      <c r="BY132" s="125" t="str">
        <f t="shared" si="38"/>
        <v/>
      </c>
      <c r="CA132" s="106" t="str">
        <f t="shared" si="39"/>
        <v/>
      </c>
      <c r="CB132" s="22" t="str">
        <f t="shared" si="40"/>
        <v/>
      </c>
      <c r="CD132" s="76" t="str">
        <f>IF($J132="", "", IF($BV132=0, "", COUNTIF($J$11:$J$1010, "&lt;"&amp;$J132)+1+COUNTIF($J$11:$J132, $J132)-1))</f>
        <v/>
      </c>
    </row>
    <row r="133" spans="1:82" x14ac:dyDescent="0.25">
      <c r="A133" s="31"/>
      <c r="B133" s="19" t="str">
        <f t="shared" si="21"/>
        <v/>
      </c>
      <c r="C133" s="20" t="str">
        <f t="shared" si="22"/>
        <v/>
      </c>
      <c r="D133" s="29" t="str">
        <f t="shared" si="23"/>
        <v/>
      </c>
      <c r="E133" s="22" t="str">
        <f t="shared" si="24"/>
        <v/>
      </c>
      <c r="F133" s="31"/>
      <c r="G133" s="301"/>
      <c r="H133" s="302"/>
      <c r="I133" s="303"/>
      <c r="J133" s="304"/>
      <c r="K133" s="283"/>
      <c r="L133" s="305"/>
      <c r="M133" s="285"/>
      <c r="N133" s="287"/>
      <c r="O133" s="31"/>
      <c r="P133" s="19" t="str">
        <f t="shared" si="25"/>
        <v/>
      </c>
      <c r="Q133" s="20" t="str">
        <f t="shared" si="26"/>
        <v/>
      </c>
      <c r="R133" s="29" t="str">
        <f t="shared" si="27"/>
        <v/>
      </c>
      <c r="S133" s="22" t="str">
        <f t="shared" si="28"/>
        <v/>
      </c>
      <c r="T133" s="31"/>
      <c r="U133" s="69" t="str">
        <f t="shared" si="29"/>
        <v/>
      </c>
      <c r="V133" s="31"/>
      <c r="X133" s="76" t="str">
        <f t="shared" si="30"/>
        <v/>
      </c>
      <c r="Z133" s="76" t="str">
        <f t="shared" si="31"/>
        <v/>
      </c>
      <c r="AA133" s="76" t="str">
        <f t="shared" si="32"/>
        <v/>
      </c>
      <c r="AC133" s="19" t="str">
        <f>IF($K133="", "", SUMIF('Drinks List'!DH$11:DH$1010, $K133, 'Drinks List'!DG$11:DG$1010))</f>
        <v/>
      </c>
      <c r="AD133" s="21"/>
      <c r="AE133" s="59" t="str">
        <f>IF($K133="", "", SUMIF('Drinks List'!DJ$11:DJ$1010, $K133, 'Drinks List'!DI$11:DI$1010))</f>
        <v/>
      </c>
      <c r="AF133" s="21"/>
      <c r="AG133" s="59" t="str">
        <f>IF($K133="", "", SUMIF('Drinks List'!DL$11:DL$1010, $K133, 'Drinks List'!DK$11:DK$1010))</f>
        <v/>
      </c>
      <c r="AH133" s="21"/>
      <c r="AI133" s="59" t="str">
        <f>IF($K133="", "", SUMIF('Drinks List'!DN$11:DN$1010, $K133, 'Drinks List'!DM$11:DM$1010))</f>
        <v/>
      </c>
      <c r="AJ133" s="21"/>
      <c r="AK133" s="59" t="str">
        <f>IF($K133="", "", SUMIF('Drinks List'!DP$11:DP$1010, $K133, 'Drinks List'!DO$11:DO$1010))</f>
        <v/>
      </c>
      <c r="AL133" s="21"/>
      <c r="AM133" s="59" t="str">
        <f>IF($K133="", "", SUMIF('Drinks List'!DR$11:DR$1010, $K133, 'Drinks List'!DQ$11:DQ$1010))</f>
        <v/>
      </c>
      <c r="AN133" s="21"/>
      <c r="AO133" s="59" t="str">
        <f>IF($K133="", "", SUMIF('Drinks List'!DT$11:DT$1010, $K133, 'Drinks List'!DS$11:DS$1010))</f>
        <v/>
      </c>
      <c r="AP133" s="21"/>
      <c r="AQ133" s="59" t="str">
        <f>IF($K133="", "", SUMIF('Drinks List'!DV$11:DV$1010, $K133, 'Drinks List'!DU$11:DU$1010))</f>
        <v/>
      </c>
      <c r="AR133" s="21"/>
      <c r="AS133" s="59" t="str">
        <f>IF($K133="", "", SUMIF('Drinks List'!DX$11:DX$1010, $K133, 'Drinks List'!DW$11:DW$1010))</f>
        <v/>
      </c>
      <c r="AT133" s="21"/>
      <c r="AU133" s="59" t="str">
        <f>IF($K133="", "", SUMIF('Drinks List'!DZ$11:DZ$1010, $K133, 'Drinks List'!DY$11:DY$1010))</f>
        <v/>
      </c>
      <c r="AV133" s="21"/>
      <c r="AW133" s="59" t="str">
        <f>IF($K133="", "", SUMIF('Drinks List'!EB$11:EB$1010, $K133, 'Drinks List'!EA$11:EA$1010))</f>
        <v/>
      </c>
      <c r="AX133" s="21"/>
      <c r="AY133" s="59" t="str">
        <f>IF($K133="", "", SUMIF('Drinks List'!ED$11:ED$1010, $K133, 'Drinks List'!EC$11:EC$1010))</f>
        <v/>
      </c>
      <c r="AZ133" s="21"/>
      <c r="BA133" s="59" t="str">
        <f>IF($K133="", "", SUMIF('Drinks List'!EF$11:EF$1010, $K133, 'Drinks List'!EE$11:EE$1010))</f>
        <v/>
      </c>
      <c r="BB133" s="21"/>
      <c r="BC133" s="59" t="str">
        <f>IF($K133="", "", SUMIF('Drinks List'!EH$11:EH$1010, $K133, 'Drinks List'!EG$11:EG$1010))</f>
        <v/>
      </c>
      <c r="BD133" s="21"/>
      <c r="BE133" s="59" t="str">
        <f>IF($K133="", "", SUMIF('Drinks List'!EJ$11:EJ$1010, $K133, 'Drinks List'!EI$11:EI$1010))</f>
        <v/>
      </c>
      <c r="BF133" s="21"/>
      <c r="BG133" s="59" t="str">
        <f>IF($K133="", "", SUMIF('Drinks List'!EL$11:EL$1010, $K133, 'Drinks List'!EK$11:EK$1010))</f>
        <v/>
      </c>
      <c r="BH133" s="21"/>
      <c r="BI133" s="59" t="str">
        <f>IF($K133="", "", SUMIF('Drinks List'!EN$11:EN$1010, $K133, 'Drinks List'!EM$11:EM$1010))</f>
        <v/>
      </c>
      <c r="BJ133" s="21"/>
      <c r="BK133" s="59" t="str">
        <f>IF($K133="", "", SUMIF('Drinks List'!EP$11:EP$1010, $K133, 'Drinks List'!EO$11:EO$1010))</f>
        <v/>
      </c>
      <c r="BL133" s="21"/>
      <c r="BM133" s="59" t="str">
        <f>IF($K133="", "", SUMIF('Drinks List'!ER$11:ER$1010, $K133, 'Drinks List'!EQ$11:EQ$1010))</f>
        <v/>
      </c>
      <c r="BN133" s="21"/>
      <c r="BO133" s="65" t="str">
        <f>IF($K133="", "", SUMIF('Drinks List'!ET$11:ET$1010, $K133, 'Drinks List'!ES$11:ES$1010))</f>
        <v/>
      </c>
      <c r="BQ133" s="120" t="str">
        <f t="shared" si="33"/>
        <v/>
      </c>
      <c r="BR133" s="62" t="str">
        <f t="shared" si="34"/>
        <v/>
      </c>
      <c r="BS133" s="76" t="str">
        <f>IF(BQ133="", "", COUNTIF(BQ$11:BQ$1010, "&gt;"&amp;BQ133)+1+COUNTIF(BQ$11:BQ133, BQ133)-1)</f>
        <v/>
      </c>
      <c r="BT133" s="76" t="str">
        <f>IF(BR133="", "", COUNTIF(BR$11:BR$1010, "&lt;"&amp;BR133)+1+COUNTIF(BR$11:BR133, BR133)-1)</f>
        <v/>
      </c>
      <c r="BV133" s="76" t="str">
        <f t="shared" si="35"/>
        <v/>
      </c>
      <c r="BW133" s="124" t="str">
        <f t="shared" si="36"/>
        <v/>
      </c>
      <c r="BX133" s="115" t="str">
        <f t="shared" si="37"/>
        <v/>
      </c>
      <c r="BY133" s="125" t="str">
        <f t="shared" si="38"/>
        <v/>
      </c>
      <c r="CA133" s="106" t="str">
        <f t="shared" si="39"/>
        <v/>
      </c>
      <c r="CB133" s="22" t="str">
        <f t="shared" si="40"/>
        <v/>
      </c>
      <c r="CD133" s="76" t="str">
        <f>IF($J133="", "", IF($BV133=0, "", COUNTIF($J$11:$J$1010, "&lt;"&amp;$J133)+1+COUNTIF($J$11:$J133, $J133)-1))</f>
        <v/>
      </c>
    </row>
    <row r="134" spans="1:82" x14ac:dyDescent="0.25">
      <c r="A134" s="31"/>
      <c r="B134" s="19" t="str">
        <f t="shared" si="21"/>
        <v/>
      </c>
      <c r="C134" s="20" t="str">
        <f t="shared" si="22"/>
        <v/>
      </c>
      <c r="D134" s="29" t="str">
        <f t="shared" si="23"/>
        <v/>
      </c>
      <c r="E134" s="22" t="str">
        <f t="shared" si="24"/>
        <v/>
      </c>
      <c r="F134" s="31"/>
      <c r="G134" s="301"/>
      <c r="H134" s="302"/>
      <c r="I134" s="303"/>
      <c r="J134" s="304"/>
      <c r="K134" s="283"/>
      <c r="L134" s="305"/>
      <c r="M134" s="285"/>
      <c r="N134" s="287"/>
      <c r="O134" s="31"/>
      <c r="P134" s="19" t="str">
        <f t="shared" si="25"/>
        <v/>
      </c>
      <c r="Q134" s="20" t="str">
        <f t="shared" si="26"/>
        <v/>
      </c>
      <c r="R134" s="29" t="str">
        <f t="shared" si="27"/>
        <v/>
      </c>
      <c r="S134" s="22" t="str">
        <f t="shared" si="28"/>
        <v/>
      </c>
      <c r="T134" s="31"/>
      <c r="U134" s="69" t="str">
        <f t="shared" si="29"/>
        <v/>
      </c>
      <c r="V134" s="31"/>
      <c r="X134" s="76" t="str">
        <f t="shared" si="30"/>
        <v/>
      </c>
      <c r="Z134" s="76" t="str">
        <f t="shared" si="31"/>
        <v/>
      </c>
      <c r="AA134" s="76" t="str">
        <f t="shared" si="32"/>
        <v/>
      </c>
      <c r="AC134" s="19" t="str">
        <f>IF($K134="", "", SUMIF('Drinks List'!DH$11:DH$1010, $K134, 'Drinks List'!DG$11:DG$1010))</f>
        <v/>
      </c>
      <c r="AD134" s="21"/>
      <c r="AE134" s="59" t="str">
        <f>IF($K134="", "", SUMIF('Drinks List'!DJ$11:DJ$1010, $K134, 'Drinks List'!DI$11:DI$1010))</f>
        <v/>
      </c>
      <c r="AF134" s="21"/>
      <c r="AG134" s="59" t="str">
        <f>IF($K134="", "", SUMIF('Drinks List'!DL$11:DL$1010, $K134, 'Drinks List'!DK$11:DK$1010))</f>
        <v/>
      </c>
      <c r="AH134" s="21"/>
      <c r="AI134" s="59" t="str">
        <f>IF($K134="", "", SUMIF('Drinks List'!DN$11:DN$1010, $K134, 'Drinks List'!DM$11:DM$1010))</f>
        <v/>
      </c>
      <c r="AJ134" s="21"/>
      <c r="AK134" s="59" t="str">
        <f>IF($K134="", "", SUMIF('Drinks List'!DP$11:DP$1010, $K134, 'Drinks List'!DO$11:DO$1010))</f>
        <v/>
      </c>
      <c r="AL134" s="21"/>
      <c r="AM134" s="59" t="str">
        <f>IF($K134="", "", SUMIF('Drinks List'!DR$11:DR$1010, $K134, 'Drinks List'!DQ$11:DQ$1010))</f>
        <v/>
      </c>
      <c r="AN134" s="21"/>
      <c r="AO134" s="59" t="str">
        <f>IF($K134="", "", SUMIF('Drinks List'!DT$11:DT$1010, $K134, 'Drinks List'!DS$11:DS$1010))</f>
        <v/>
      </c>
      <c r="AP134" s="21"/>
      <c r="AQ134" s="59" t="str">
        <f>IF($K134="", "", SUMIF('Drinks List'!DV$11:DV$1010, $K134, 'Drinks List'!DU$11:DU$1010))</f>
        <v/>
      </c>
      <c r="AR134" s="21"/>
      <c r="AS134" s="59" t="str">
        <f>IF($K134="", "", SUMIF('Drinks List'!DX$11:DX$1010, $K134, 'Drinks List'!DW$11:DW$1010))</f>
        <v/>
      </c>
      <c r="AT134" s="21"/>
      <c r="AU134" s="59" t="str">
        <f>IF($K134="", "", SUMIF('Drinks List'!DZ$11:DZ$1010, $K134, 'Drinks List'!DY$11:DY$1010))</f>
        <v/>
      </c>
      <c r="AV134" s="21"/>
      <c r="AW134" s="59" t="str">
        <f>IF($K134="", "", SUMIF('Drinks List'!EB$11:EB$1010, $K134, 'Drinks List'!EA$11:EA$1010))</f>
        <v/>
      </c>
      <c r="AX134" s="21"/>
      <c r="AY134" s="59" t="str">
        <f>IF($K134="", "", SUMIF('Drinks List'!ED$11:ED$1010, $K134, 'Drinks List'!EC$11:EC$1010))</f>
        <v/>
      </c>
      <c r="AZ134" s="21"/>
      <c r="BA134" s="59" t="str">
        <f>IF($K134="", "", SUMIF('Drinks List'!EF$11:EF$1010, $K134, 'Drinks List'!EE$11:EE$1010))</f>
        <v/>
      </c>
      <c r="BB134" s="21"/>
      <c r="BC134" s="59" t="str">
        <f>IF($K134="", "", SUMIF('Drinks List'!EH$11:EH$1010, $K134, 'Drinks List'!EG$11:EG$1010))</f>
        <v/>
      </c>
      <c r="BD134" s="21"/>
      <c r="BE134" s="59" t="str">
        <f>IF($K134="", "", SUMIF('Drinks List'!EJ$11:EJ$1010, $K134, 'Drinks List'!EI$11:EI$1010))</f>
        <v/>
      </c>
      <c r="BF134" s="21"/>
      <c r="BG134" s="59" t="str">
        <f>IF($K134="", "", SUMIF('Drinks List'!EL$11:EL$1010, $K134, 'Drinks List'!EK$11:EK$1010))</f>
        <v/>
      </c>
      <c r="BH134" s="21"/>
      <c r="BI134" s="59" t="str">
        <f>IF($K134="", "", SUMIF('Drinks List'!EN$11:EN$1010, $K134, 'Drinks List'!EM$11:EM$1010))</f>
        <v/>
      </c>
      <c r="BJ134" s="21"/>
      <c r="BK134" s="59" t="str">
        <f>IF($K134="", "", SUMIF('Drinks List'!EP$11:EP$1010, $K134, 'Drinks List'!EO$11:EO$1010))</f>
        <v/>
      </c>
      <c r="BL134" s="21"/>
      <c r="BM134" s="59" t="str">
        <f>IF($K134="", "", SUMIF('Drinks List'!ER$11:ER$1010, $K134, 'Drinks List'!EQ$11:EQ$1010))</f>
        <v/>
      </c>
      <c r="BN134" s="21"/>
      <c r="BO134" s="65" t="str">
        <f>IF($K134="", "", SUMIF('Drinks List'!ET$11:ET$1010, $K134, 'Drinks List'!ES$11:ES$1010))</f>
        <v/>
      </c>
      <c r="BQ134" s="120" t="str">
        <f t="shared" si="33"/>
        <v/>
      </c>
      <c r="BR134" s="62" t="str">
        <f t="shared" si="34"/>
        <v/>
      </c>
      <c r="BS134" s="76" t="str">
        <f>IF(BQ134="", "", COUNTIF(BQ$11:BQ$1010, "&gt;"&amp;BQ134)+1+COUNTIF(BQ$11:BQ134, BQ134)-1)</f>
        <v/>
      </c>
      <c r="BT134" s="76" t="str">
        <f>IF(BR134="", "", COUNTIF(BR$11:BR$1010, "&lt;"&amp;BR134)+1+COUNTIF(BR$11:BR134, BR134)-1)</f>
        <v/>
      </c>
      <c r="BV134" s="76" t="str">
        <f t="shared" si="35"/>
        <v/>
      </c>
      <c r="BW134" s="124" t="str">
        <f t="shared" si="36"/>
        <v/>
      </c>
      <c r="BX134" s="115" t="str">
        <f t="shared" si="37"/>
        <v/>
      </c>
      <c r="BY134" s="125" t="str">
        <f t="shared" si="38"/>
        <v/>
      </c>
      <c r="CA134" s="106" t="str">
        <f t="shared" si="39"/>
        <v/>
      </c>
      <c r="CB134" s="22" t="str">
        <f t="shared" si="40"/>
        <v/>
      </c>
      <c r="CD134" s="76" t="str">
        <f>IF($J134="", "", IF($BV134=0, "", COUNTIF($J$11:$J$1010, "&lt;"&amp;$J134)+1+COUNTIF($J$11:$J134, $J134)-1))</f>
        <v/>
      </c>
    </row>
    <row r="135" spans="1:82" x14ac:dyDescent="0.25">
      <c r="A135" s="31"/>
      <c r="B135" s="19" t="str">
        <f t="shared" si="21"/>
        <v/>
      </c>
      <c r="C135" s="20" t="str">
        <f t="shared" si="22"/>
        <v/>
      </c>
      <c r="D135" s="29" t="str">
        <f t="shared" si="23"/>
        <v/>
      </c>
      <c r="E135" s="22" t="str">
        <f t="shared" si="24"/>
        <v/>
      </c>
      <c r="F135" s="31"/>
      <c r="G135" s="301"/>
      <c r="H135" s="302"/>
      <c r="I135" s="303"/>
      <c r="J135" s="304"/>
      <c r="K135" s="283"/>
      <c r="L135" s="305"/>
      <c r="M135" s="285"/>
      <c r="N135" s="287"/>
      <c r="O135" s="31"/>
      <c r="P135" s="19" t="str">
        <f t="shared" si="25"/>
        <v/>
      </c>
      <c r="Q135" s="20" t="str">
        <f t="shared" si="26"/>
        <v/>
      </c>
      <c r="R135" s="29" t="str">
        <f t="shared" si="27"/>
        <v/>
      </c>
      <c r="S135" s="22" t="str">
        <f t="shared" si="28"/>
        <v/>
      </c>
      <c r="T135" s="31"/>
      <c r="U135" s="69" t="str">
        <f t="shared" si="29"/>
        <v/>
      </c>
      <c r="V135" s="31"/>
      <c r="X135" s="76" t="str">
        <f t="shared" si="30"/>
        <v/>
      </c>
      <c r="Z135" s="76" t="str">
        <f t="shared" si="31"/>
        <v/>
      </c>
      <c r="AA135" s="76" t="str">
        <f t="shared" si="32"/>
        <v/>
      </c>
      <c r="AC135" s="19" t="str">
        <f>IF($K135="", "", SUMIF('Drinks List'!DH$11:DH$1010, $K135, 'Drinks List'!DG$11:DG$1010))</f>
        <v/>
      </c>
      <c r="AD135" s="21"/>
      <c r="AE135" s="59" t="str">
        <f>IF($K135="", "", SUMIF('Drinks List'!DJ$11:DJ$1010, $K135, 'Drinks List'!DI$11:DI$1010))</f>
        <v/>
      </c>
      <c r="AF135" s="21"/>
      <c r="AG135" s="59" t="str">
        <f>IF($K135="", "", SUMIF('Drinks List'!DL$11:DL$1010, $K135, 'Drinks List'!DK$11:DK$1010))</f>
        <v/>
      </c>
      <c r="AH135" s="21"/>
      <c r="AI135" s="59" t="str">
        <f>IF($K135="", "", SUMIF('Drinks List'!DN$11:DN$1010, $K135, 'Drinks List'!DM$11:DM$1010))</f>
        <v/>
      </c>
      <c r="AJ135" s="21"/>
      <c r="AK135" s="59" t="str">
        <f>IF($K135="", "", SUMIF('Drinks List'!DP$11:DP$1010, $K135, 'Drinks List'!DO$11:DO$1010))</f>
        <v/>
      </c>
      <c r="AL135" s="21"/>
      <c r="AM135" s="59" t="str">
        <f>IF($K135="", "", SUMIF('Drinks List'!DR$11:DR$1010, $K135, 'Drinks List'!DQ$11:DQ$1010))</f>
        <v/>
      </c>
      <c r="AN135" s="21"/>
      <c r="AO135" s="59" t="str">
        <f>IF($K135="", "", SUMIF('Drinks List'!DT$11:DT$1010, $K135, 'Drinks List'!DS$11:DS$1010))</f>
        <v/>
      </c>
      <c r="AP135" s="21"/>
      <c r="AQ135" s="59" t="str">
        <f>IF($K135="", "", SUMIF('Drinks List'!DV$11:DV$1010, $K135, 'Drinks List'!DU$11:DU$1010))</f>
        <v/>
      </c>
      <c r="AR135" s="21"/>
      <c r="AS135" s="59" t="str">
        <f>IF($K135="", "", SUMIF('Drinks List'!DX$11:DX$1010, $K135, 'Drinks List'!DW$11:DW$1010))</f>
        <v/>
      </c>
      <c r="AT135" s="21"/>
      <c r="AU135" s="59" t="str">
        <f>IF($K135="", "", SUMIF('Drinks List'!DZ$11:DZ$1010, $K135, 'Drinks List'!DY$11:DY$1010))</f>
        <v/>
      </c>
      <c r="AV135" s="21"/>
      <c r="AW135" s="59" t="str">
        <f>IF($K135="", "", SUMIF('Drinks List'!EB$11:EB$1010, $K135, 'Drinks List'!EA$11:EA$1010))</f>
        <v/>
      </c>
      <c r="AX135" s="21"/>
      <c r="AY135" s="59" t="str">
        <f>IF($K135="", "", SUMIF('Drinks List'!ED$11:ED$1010, $K135, 'Drinks List'!EC$11:EC$1010))</f>
        <v/>
      </c>
      <c r="AZ135" s="21"/>
      <c r="BA135" s="59" t="str">
        <f>IF($K135="", "", SUMIF('Drinks List'!EF$11:EF$1010, $K135, 'Drinks List'!EE$11:EE$1010))</f>
        <v/>
      </c>
      <c r="BB135" s="21"/>
      <c r="BC135" s="59" t="str">
        <f>IF($K135="", "", SUMIF('Drinks List'!EH$11:EH$1010, $K135, 'Drinks List'!EG$11:EG$1010))</f>
        <v/>
      </c>
      <c r="BD135" s="21"/>
      <c r="BE135" s="59" t="str">
        <f>IF($K135="", "", SUMIF('Drinks List'!EJ$11:EJ$1010, $K135, 'Drinks List'!EI$11:EI$1010))</f>
        <v/>
      </c>
      <c r="BF135" s="21"/>
      <c r="BG135" s="59" t="str">
        <f>IF($K135="", "", SUMIF('Drinks List'!EL$11:EL$1010, $K135, 'Drinks List'!EK$11:EK$1010))</f>
        <v/>
      </c>
      <c r="BH135" s="21"/>
      <c r="BI135" s="59" t="str">
        <f>IF($K135="", "", SUMIF('Drinks List'!EN$11:EN$1010, $K135, 'Drinks List'!EM$11:EM$1010))</f>
        <v/>
      </c>
      <c r="BJ135" s="21"/>
      <c r="BK135" s="59" t="str">
        <f>IF($K135="", "", SUMIF('Drinks List'!EP$11:EP$1010, $K135, 'Drinks List'!EO$11:EO$1010))</f>
        <v/>
      </c>
      <c r="BL135" s="21"/>
      <c r="BM135" s="59" t="str">
        <f>IF($K135="", "", SUMIF('Drinks List'!ER$11:ER$1010, $K135, 'Drinks List'!EQ$11:EQ$1010))</f>
        <v/>
      </c>
      <c r="BN135" s="21"/>
      <c r="BO135" s="65" t="str">
        <f>IF($K135="", "", SUMIF('Drinks List'!ET$11:ET$1010, $K135, 'Drinks List'!ES$11:ES$1010))</f>
        <v/>
      </c>
      <c r="BQ135" s="120" t="str">
        <f t="shared" si="33"/>
        <v/>
      </c>
      <c r="BR135" s="62" t="str">
        <f t="shared" si="34"/>
        <v/>
      </c>
      <c r="BS135" s="76" t="str">
        <f>IF(BQ135="", "", COUNTIF(BQ$11:BQ$1010, "&gt;"&amp;BQ135)+1+COUNTIF(BQ$11:BQ135, BQ135)-1)</f>
        <v/>
      </c>
      <c r="BT135" s="76" t="str">
        <f>IF(BR135="", "", COUNTIF(BR$11:BR$1010, "&lt;"&amp;BR135)+1+COUNTIF(BR$11:BR135, BR135)-1)</f>
        <v/>
      </c>
      <c r="BV135" s="76" t="str">
        <f t="shared" si="35"/>
        <v/>
      </c>
      <c r="BW135" s="124" t="str">
        <f t="shared" si="36"/>
        <v/>
      </c>
      <c r="BX135" s="115" t="str">
        <f t="shared" si="37"/>
        <v/>
      </c>
      <c r="BY135" s="125" t="str">
        <f t="shared" si="38"/>
        <v/>
      </c>
      <c r="CA135" s="106" t="str">
        <f t="shared" si="39"/>
        <v/>
      </c>
      <c r="CB135" s="22" t="str">
        <f t="shared" si="40"/>
        <v/>
      </c>
      <c r="CD135" s="76" t="str">
        <f>IF($J135="", "", IF($BV135=0, "", COUNTIF($J$11:$J$1010, "&lt;"&amp;$J135)+1+COUNTIF($J$11:$J135, $J135)-1))</f>
        <v/>
      </c>
    </row>
    <row r="136" spans="1:82" x14ac:dyDescent="0.25">
      <c r="A136" s="31"/>
      <c r="B136" s="19" t="str">
        <f t="shared" si="21"/>
        <v/>
      </c>
      <c r="C136" s="20" t="str">
        <f t="shared" si="22"/>
        <v/>
      </c>
      <c r="D136" s="29" t="str">
        <f t="shared" si="23"/>
        <v/>
      </c>
      <c r="E136" s="22" t="str">
        <f t="shared" si="24"/>
        <v/>
      </c>
      <c r="F136" s="31"/>
      <c r="G136" s="301"/>
      <c r="H136" s="302"/>
      <c r="I136" s="303"/>
      <c r="J136" s="304"/>
      <c r="K136" s="283"/>
      <c r="L136" s="305"/>
      <c r="M136" s="285"/>
      <c r="N136" s="287"/>
      <c r="O136" s="31"/>
      <c r="P136" s="19" t="str">
        <f t="shared" si="25"/>
        <v/>
      </c>
      <c r="Q136" s="20" t="str">
        <f t="shared" si="26"/>
        <v/>
      </c>
      <c r="R136" s="29" t="str">
        <f t="shared" si="27"/>
        <v/>
      </c>
      <c r="S136" s="22" t="str">
        <f t="shared" si="28"/>
        <v/>
      </c>
      <c r="T136" s="31"/>
      <c r="U136" s="69" t="str">
        <f t="shared" si="29"/>
        <v/>
      </c>
      <c r="V136" s="31"/>
      <c r="X136" s="76" t="str">
        <f t="shared" si="30"/>
        <v/>
      </c>
      <c r="Z136" s="76" t="str">
        <f t="shared" si="31"/>
        <v/>
      </c>
      <c r="AA136" s="76" t="str">
        <f t="shared" si="32"/>
        <v/>
      </c>
      <c r="AC136" s="19" t="str">
        <f>IF($K136="", "", SUMIF('Drinks List'!DH$11:DH$1010, $K136, 'Drinks List'!DG$11:DG$1010))</f>
        <v/>
      </c>
      <c r="AD136" s="21"/>
      <c r="AE136" s="59" t="str">
        <f>IF($K136="", "", SUMIF('Drinks List'!DJ$11:DJ$1010, $K136, 'Drinks List'!DI$11:DI$1010))</f>
        <v/>
      </c>
      <c r="AF136" s="21"/>
      <c r="AG136" s="59" t="str">
        <f>IF($K136="", "", SUMIF('Drinks List'!DL$11:DL$1010, $K136, 'Drinks List'!DK$11:DK$1010))</f>
        <v/>
      </c>
      <c r="AH136" s="21"/>
      <c r="AI136" s="59" t="str">
        <f>IF($K136="", "", SUMIF('Drinks List'!DN$11:DN$1010, $K136, 'Drinks List'!DM$11:DM$1010))</f>
        <v/>
      </c>
      <c r="AJ136" s="21"/>
      <c r="AK136" s="59" t="str">
        <f>IF($K136="", "", SUMIF('Drinks List'!DP$11:DP$1010, $K136, 'Drinks List'!DO$11:DO$1010))</f>
        <v/>
      </c>
      <c r="AL136" s="21"/>
      <c r="AM136" s="59" t="str">
        <f>IF($K136="", "", SUMIF('Drinks List'!DR$11:DR$1010, $K136, 'Drinks List'!DQ$11:DQ$1010))</f>
        <v/>
      </c>
      <c r="AN136" s="21"/>
      <c r="AO136" s="59" t="str">
        <f>IF($K136="", "", SUMIF('Drinks List'!DT$11:DT$1010, $K136, 'Drinks List'!DS$11:DS$1010))</f>
        <v/>
      </c>
      <c r="AP136" s="21"/>
      <c r="AQ136" s="59" t="str">
        <f>IF($K136="", "", SUMIF('Drinks List'!DV$11:DV$1010, $K136, 'Drinks List'!DU$11:DU$1010))</f>
        <v/>
      </c>
      <c r="AR136" s="21"/>
      <c r="AS136" s="59" t="str">
        <f>IF($K136="", "", SUMIF('Drinks List'!DX$11:DX$1010, $K136, 'Drinks List'!DW$11:DW$1010))</f>
        <v/>
      </c>
      <c r="AT136" s="21"/>
      <c r="AU136" s="59" t="str">
        <f>IF($K136="", "", SUMIF('Drinks List'!DZ$11:DZ$1010, $K136, 'Drinks List'!DY$11:DY$1010))</f>
        <v/>
      </c>
      <c r="AV136" s="21"/>
      <c r="AW136" s="59" t="str">
        <f>IF($K136="", "", SUMIF('Drinks List'!EB$11:EB$1010, $K136, 'Drinks List'!EA$11:EA$1010))</f>
        <v/>
      </c>
      <c r="AX136" s="21"/>
      <c r="AY136" s="59" t="str">
        <f>IF($K136="", "", SUMIF('Drinks List'!ED$11:ED$1010, $K136, 'Drinks List'!EC$11:EC$1010))</f>
        <v/>
      </c>
      <c r="AZ136" s="21"/>
      <c r="BA136" s="59" t="str">
        <f>IF($K136="", "", SUMIF('Drinks List'!EF$11:EF$1010, $K136, 'Drinks List'!EE$11:EE$1010))</f>
        <v/>
      </c>
      <c r="BB136" s="21"/>
      <c r="BC136" s="59" t="str">
        <f>IF($K136="", "", SUMIF('Drinks List'!EH$11:EH$1010, $K136, 'Drinks List'!EG$11:EG$1010))</f>
        <v/>
      </c>
      <c r="BD136" s="21"/>
      <c r="BE136" s="59" t="str">
        <f>IF($K136="", "", SUMIF('Drinks List'!EJ$11:EJ$1010, $K136, 'Drinks List'!EI$11:EI$1010))</f>
        <v/>
      </c>
      <c r="BF136" s="21"/>
      <c r="BG136" s="59" t="str">
        <f>IF($K136="", "", SUMIF('Drinks List'!EL$11:EL$1010, $K136, 'Drinks List'!EK$11:EK$1010))</f>
        <v/>
      </c>
      <c r="BH136" s="21"/>
      <c r="BI136" s="59" t="str">
        <f>IF($K136="", "", SUMIF('Drinks List'!EN$11:EN$1010, $K136, 'Drinks List'!EM$11:EM$1010))</f>
        <v/>
      </c>
      <c r="BJ136" s="21"/>
      <c r="BK136" s="59" t="str">
        <f>IF($K136="", "", SUMIF('Drinks List'!EP$11:EP$1010, $K136, 'Drinks List'!EO$11:EO$1010))</f>
        <v/>
      </c>
      <c r="BL136" s="21"/>
      <c r="BM136" s="59" t="str">
        <f>IF($K136="", "", SUMIF('Drinks List'!ER$11:ER$1010, $K136, 'Drinks List'!EQ$11:EQ$1010))</f>
        <v/>
      </c>
      <c r="BN136" s="21"/>
      <c r="BO136" s="65" t="str">
        <f>IF($K136="", "", SUMIF('Drinks List'!ET$11:ET$1010, $K136, 'Drinks List'!ES$11:ES$1010))</f>
        <v/>
      </c>
      <c r="BQ136" s="120" t="str">
        <f t="shared" si="33"/>
        <v/>
      </c>
      <c r="BR136" s="62" t="str">
        <f t="shared" si="34"/>
        <v/>
      </c>
      <c r="BS136" s="76" t="str">
        <f>IF(BQ136="", "", COUNTIF(BQ$11:BQ$1010, "&gt;"&amp;BQ136)+1+COUNTIF(BQ$11:BQ136, BQ136)-1)</f>
        <v/>
      </c>
      <c r="BT136" s="76" t="str">
        <f>IF(BR136="", "", COUNTIF(BR$11:BR$1010, "&lt;"&amp;BR136)+1+COUNTIF(BR$11:BR136, BR136)-1)</f>
        <v/>
      </c>
      <c r="BV136" s="76" t="str">
        <f t="shared" si="35"/>
        <v/>
      </c>
      <c r="BW136" s="124" t="str">
        <f t="shared" si="36"/>
        <v/>
      </c>
      <c r="BX136" s="115" t="str">
        <f t="shared" si="37"/>
        <v/>
      </c>
      <c r="BY136" s="125" t="str">
        <f t="shared" si="38"/>
        <v/>
      </c>
      <c r="CA136" s="106" t="str">
        <f t="shared" si="39"/>
        <v/>
      </c>
      <c r="CB136" s="22" t="str">
        <f t="shared" si="40"/>
        <v/>
      </c>
      <c r="CD136" s="76" t="str">
        <f>IF($J136="", "", IF($BV136=0, "", COUNTIF($J$11:$J$1010, "&lt;"&amp;$J136)+1+COUNTIF($J$11:$J136, $J136)-1))</f>
        <v/>
      </c>
    </row>
    <row r="137" spans="1:82" x14ac:dyDescent="0.25">
      <c r="A137" s="31"/>
      <c r="B137" s="19" t="str">
        <f t="shared" si="21"/>
        <v/>
      </c>
      <c r="C137" s="20" t="str">
        <f t="shared" si="22"/>
        <v/>
      </c>
      <c r="D137" s="29" t="str">
        <f t="shared" si="23"/>
        <v/>
      </c>
      <c r="E137" s="22" t="str">
        <f t="shared" si="24"/>
        <v/>
      </c>
      <c r="F137" s="31"/>
      <c r="G137" s="301"/>
      <c r="H137" s="302"/>
      <c r="I137" s="303"/>
      <c r="J137" s="304"/>
      <c r="K137" s="283"/>
      <c r="L137" s="305"/>
      <c r="M137" s="285"/>
      <c r="N137" s="287"/>
      <c r="O137" s="31"/>
      <c r="P137" s="19" t="str">
        <f t="shared" si="25"/>
        <v/>
      </c>
      <c r="Q137" s="20" t="str">
        <f t="shared" si="26"/>
        <v/>
      </c>
      <c r="R137" s="29" t="str">
        <f t="shared" si="27"/>
        <v/>
      </c>
      <c r="S137" s="22" t="str">
        <f t="shared" si="28"/>
        <v/>
      </c>
      <c r="T137" s="31"/>
      <c r="U137" s="69" t="str">
        <f t="shared" si="29"/>
        <v/>
      </c>
      <c r="V137" s="31"/>
      <c r="X137" s="76" t="str">
        <f t="shared" si="30"/>
        <v/>
      </c>
      <c r="Z137" s="76" t="str">
        <f t="shared" si="31"/>
        <v/>
      </c>
      <c r="AA137" s="76" t="str">
        <f t="shared" si="32"/>
        <v/>
      </c>
      <c r="AC137" s="19" t="str">
        <f>IF($K137="", "", SUMIF('Drinks List'!DH$11:DH$1010, $K137, 'Drinks List'!DG$11:DG$1010))</f>
        <v/>
      </c>
      <c r="AD137" s="21"/>
      <c r="AE137" s="59" t="str">
        <f>IF($K137="", "", SUMIF('Drinks List'!DJ$11:DJ$1010, $K137, 'Drinks List'!DI$11:DI$1010))</f>
        <v/>
      </c>
      <c r="AF137" s="21"/>
      <c r="AG137" s="59" t="str">
        <f>IF($K137="", "", SUMIF('Drinks List'!DL$11:DL$1010, $K137, 'Drinks List'!DK$11:DK$1010))</f>
        <v/>
      </c>
      <c r="AH137" s="21"/>
      <c r="AI137" s="59" t="str">
        <f>IF($K137="", "", SUMIF('Drinks List'!DN$11:DN$1010, $K137, 'Drinks List'!DM$11:DM$1010))</f>
        <v/>
      </c>
      <c r="AJ137" s="21"/>
      <c r="AK137" s="59" t="str">
        <f>IF($K137="", "", SUMIF('Drinks List'!DP$11:DP$1010, $K137, 'Drinks List'!DO$11:DO$1010))</f>
        <v/>
      </c>
      <c r="AL137" s="21"/>
      <c r="AM137" s="59" t="str">
        <f>IF($K137="", "", SUMIF('Drinks List'!DR$11:DR$1010, $K137, 'Drinks List'!DQ$11:DQ$1010))</f>
        <v/>
      </c>
      <c r="AN137" s="21"/>
      <c r="AO137" s="59" t="str">
        <f>IF($K137="", "", SUMIF('Drinks List'!DT$11:DT$1010, $K137, 'Drinks List'!DS$11:DS$1010))</f>
        <v/>
      </c>
      <c r="AP137" s="21"/>
      <c r="AQ137" s="59" t="str">
        <f>IF($K137="", "", SUMIF('Drinks List'!DV$11:DV$1010, $K137, 'Drinks List'!DU$11:DU$1010))</f>
        <v/>
      </c>
      <c r="AR137" s="21"/>
      <c r="AS137" s="59" t="str">
        <f>IF($K137="", "", SUMIF('Drinks List'!DX$11:DX$1010, $K137, 'Drinks List'!DW$11:DW$1010))</f>
        <v/>
      </c>
      <c r="AT137" s="21"/>
      <c r="AU137" s="59" t="str">
        <f>IF($K137="", "", SUMIF('Drinks List'!DZ$11:DZ$1010, $K137, 'Drinks List'!DY$11:DY$1010))</f>
        <v/>
      </c>
      <c r="AV137" s="21"/>
      <c r="AW137" s="59" t="str">
        <f>IF($K137="", "", SUMIF('Drinks List'!EB$11:EB$1010, $K137, 'Drinks List'!EA$11:EA$1010))</f>
        <v/>
      </c>
      <c r="AX137" s="21"/>
      <c r="AY137" s="59" t="str">
        <f>IF($K137="", "", SUMIF('Drinks List'!ED$11:ED$1010, $K137, 'Drinks List'!EC$11:EC$1010))</f>
        <v/>
      </c>
      <c r="AZ137" s="21"/>
      <c r="BA137" s="59" t="str">
        <f>IF($K137="", "", SUMIF('Drinks List'!EF$11:EF$1010, $K137, 'Drinks List'!EE$11:EE$1010))</f>
        <v/>
      </c>
      <c r="BB137" s="21"/>
      <c r="BC137" s="59" t="str">
        <f>IF($K137="", "", SUMIF('Drinks List'!EH$11:EH$1010, $K137, 'Drinks List'!EG$11:EG$1010))</f>
        <v/>
      </c>
      <c r="BD137" s="21"/>
      <c r="BE137" s="59" t="str">
        <f>IF($K137="", "", SUMIF('Drinks List'!EJ$11:EJ$1010, $K137, 'Drinks List'!EI$11:EI$1010))</f>
        <v/>
      </c>
      <c r="BF137" s="21"/>
      <c r="BG137" s="59" t="str">
        <f>IF($K137="", "", SUMIF('Drinks List'!EL$11:EL$1010, $K137, 'Drinks List'!EK$11:EK$1010))</f>
        <v/>
      </c>
      <c r="BH137" s="21"/>
      <c r="BI137" s="59" t="str">
        <f>IF($K137="", "", SUMIF('Drinks List'!EN$11:EN$1010, $K137, 'Drinks List'!EM$11:EM$1010))</f>
        <v/>
      </c>
      <c r="BJ137" s="21"/>
      <c r="BK137" s="59" t="str">
        <f>IF($K137="", "", SUMIF('Drinks List'!EP$11:EP$1010, $K137, 'Drinks List'!EO$11:EO$1010))</f>
        <v/>
      </c>
      <c r="BL137" s="21"/>
      <c r="BM137" s="59" t="str">
        <f>IF($K137="", "", SUMIF('Drinks List'!ER$11:ER$1010, $K137, 'Drinks List'!EQ$11:EQ$1010))</f>
        <v/>
      </c>
      <c r="BN137" s="21"/>
      <c r="BO137" s="65" t="str">
        <f>IF($K137="", "", SUMIF('Drinks List'!ET$11:ET$1010, $K137, 'Drinks List'!ES$11:ES$1010))</f>
        <v/>
      </c>
      <c r="BQ137" s="120" t="str">
        <f t="shared" si="33"/>
        <v/>
      </c>
      <c r="BR137" s="62" t="str">
        <f t="shared" si="34"/>
        <v/>
      </c>
      <c r="BS137" s="76" t="str">
        <f>IF(BQ137="", "", COUNTIF(BQ$11:BQ$1010, "&gt;"&amp;BQ137)+1+COUNTIF(BQ$11:BQ137, BQ137)-1)</f>
        <v/>
      </c>
      <c r="BT137" s="76" t="str">
        <f>IF(BR137="", "", COUNTIF(BR$11:BR$1010, "&lt;"&amp;BR137)+1+COUNTIF(BR$11:BR137, BR137)-1)</f>
        <v/>
      </c>
      <c r="BV137" s="76" t="str">
        <f t="shared" si="35"/>
        <v/>
      </c>
      <c r="BW137" s="124" t="str">
        <f t="shared" si="36"/>
        <v/>
      </c>
      <c r="BX137" s="115" t="str">
        <f t="shared" si="37"/>
        <v/>
      </c>
      <c r="BY137" s="125" t="str">
        <f t="shared" si="38"/>
        <v/>
      </c>
      <c r="CA137" s="106" t="str">
        <f t="shared" si="39"/>
        <v/>
      </c>
      <c r="CB137" s="22" t="str">
        <f t="shared" si="40"/>
        <v/>
      </c>
      <c r="CD137" s="76" t="str">
        <f>IF($J137="", "", IF($BV137=0, "", COUNTIF($J$11:$J$1010, "&lt;"&amp;$J137)+1+COUNTIF($J$11:$J137, $J137)-1))</f>
        <v/>
      </c>
    </row>
    <row r="138" spans="1:82" x14ac:dyDescent="0.25">
      <c r="A138" s="31"/>
      <c r="B138" s="19" t="str">
        <f t="shared" si="21"/>
        <v/>
      </c>
      <c r="C138" s="20" t="str">
        <f t="shared" si="22"/>
        <v/>
      </c>
      <c r="D138" s="29" t="str">
        <f t="shared" si="23"/>
        <v/>
      </c>
      <c r="E138" s="22" t="str">
        <f t="shared" si="24"/>
        <v/>
      </c>
      <c r="F138" s="31"/>
      <c r="G138" s="301"/>
      <c r="H138" s="302"/>
      <c r="I138" s="303"/>
      <c r="J138" s="304"/>
      <c r="K138" s="283"/>
      <c r="L138" s="305"/>
      <c r="M138" s="285"/>
      <c r="N138" s="287"/>
      <c r="O138" s="31"/>
      <c r="P138" s="19" t="str">
        <f t="shared" si="25"/>
        <v/>
      </c>
      <c r="Q138" s="20" t="str">
        <f t="shared" si="26"/>
        <v/>
      </c>
      <c r="R138" s="29" t="str">
        <f t="shared" si="27"/>
        <v/>
      </c>
      <c r="S138" s="22" t="str">
        <f t="shared" si="28"/>
        <v/>
      </c>
      <c r="T138" s="31"/>
      <c r="U138" s="69" t="str">
        <f t="shared" si="29"/>
        <v/>
      </c>
      <c r="V138" s="31"/>
      <c r="X138" s="76" t="str">
        <f t="shared" si="30"/>
        <v/>
      </c>
      <c r="Z138" s="76" t="str">
        <f t="shared" si="31"/>
        <v/>
      </c>
      <c r="AA138" s="76" t="str">
        <f t="shared" si="32"/>
        <v/>
      </c>
      <c r="AC138" s="19" t="str">
        <f>IF($K138="", "", SUMIF('Drinks List'!DH$11:DH$1010, $K138, 'Drinks List'!DG$11:DG$1010))</f>
        <v/>
      </c>
      <c r="AD138" s="21"/>
      <c r="AE138" s="59" t="str">
        <f>IF($K138="", "", SUMIF('Drinks List'!DJ$11:DJ$1010, $K138, 'Drinks List'!DI$11:DI$1010))</f>
        <v/>
      </c>
      <c r="AF138" s="21"/>
      <c r="AG138" s="59" t="str">
        <f>IF($K138="", "", SUMIF('Drinks List'!DL$11:DL$1010, $K138, 'Drinks List'!DK$11:DK$1010))</f>
        <v/>
      </c>
      <c r="AH138" s="21"/>
      <c r="AI138" s="59" t="str">
        <f>IF($K138="", "", SUMIF('Drinks List'!DN$11:DN$1010, $K138, 'Drinks List'!DM$11:DM$1010))</f>
        <v/>
      </c>
      <c r="AJ138" s="21"/>
      <c r="AK138" s="59" t="str">
        <f>IF($K138="", "", SUMIF('Drinks List'!DP$11:DP$1010, $K138, 'Drinks List'!DO$11:DO$1010))</f>
        <v/>
      </c>
      <c r="AL138" s="21"/>
      <c r="AM138" s="59" t="str">
        <f>IF($K138="", "", SUMIF('Drinks List'!DR$11:DR$1010, $K138, 'Drinks List'!DQ$11:DQ$1010))</f>
        <v/>
      </c>
      <c r="AN138" s="21"/>
      <c r="AO138" s="59" t="str">
        <f>IF($K138="", "", SUMIF('Drinks List'!DT$11:DT$1010, $K138, 'Drinks List'!DS$11:DS$1010))</f>
        <v/>
      </c>
      <c r="AP138" s="21"/>
      <c r="AQ138" s="59" t="str">
        <f>IF($K138="", "", SUMIF('Drinks List'!DV$11:DV$1010, $K138, 'Drinks List'!DU$11:DU$1010))</f>
        <v/>
      </c>
      <c r="AR138" s="21"/>
      <c r="AS138" s="59" t="str">
        <f>IF($K138="", "", SUMIF('Drinks List'!DX$11:DX$1010, $K138, 'Drinks List'!DW$11:DW$1010))</f>
        <v/>
      </c>
      <c r="AT138" s="21"/>
      <c r="AU138" s="59" t="str">
        <f>IF($K138="", "", SUMIF('Drinks List'!DZ$11:DZ$1010, $K138, 'Drinks List'!DY$11:DY$1010))</f>
        <v/>
      </c>
      <c r="AV138" s="21"/>
      <c r="AW138" s="59" t="str">
        <f>IF($K138="", "", SUMIF('Drinks List'!EB$11:EB$1010, $K138, 'Drinks List'!EA$11:EA$1010))</f>
        <v/>
      </c>
      <c r="AX138" s="21"/>
      <c r="AY138" s="59" t="str">
        <f>IF($K138="", "", SUMIF('Drinks List'!ED$11:ED$1010, $K138, 'Drinks List'!EC$11:EC$1010))</f>
        <v/>
      </c>
      <c r="AZ138" s="21"/>
      <c r="BA138" s="59" t="str">
        <f>IF($K138="", "", SUMIF('Drinks List'!EF$11:EF$1010, $K138, 'Drinks List'!EE$11:EE$1010))</f>
        <v/>
      </c>
      <c r="BB138" s="21"/>
      <c r="BC138" s="59" t="str">
        <f>IF($K138="", "", SUMIF('Drinks List'!EH$11:EH$1010, $K138, 'Drinks List'!EG$11:EG$1010))</f>
        <v/>
      </c>
      <c r="BD138" s="21"/>
      <c r="BE138" s="59" t="str">
        <f>IF($K138="", "", SUMIF('Drinks List'!EJ$11:EJ$1010, $K138, 'Drinks List'!EI$11:EI$1010))</f>
        <v/>
      </c>
      <c r="BF138" s="21"/>
      <c r="BG138" s="59" t="str">
        <f>IF($K138="", "", SUMIF('Drinks List'!EL$11:EL$1010, $K138, 'Drinks List'!EK$11:EK$1010))</f>
        <v/>
      </c>
      <c r="BH138" s="21"/>
      <c r="BI138" s="59" t="str">
        <f>IF($K138="", "", SUMIF('Drinks List'!EN$11:EN$1010, $K138, 'Drinks List'!EM$11:EM$1010))</f>
        <v/>
      </c>
      <c r="BJ138" s="21"/>
      <c r="BK138" s="59" t="str">
        <f>IF($K138="", "", SUMIF('Drinks List'!EP$11:EP$1010, $K138, 'Drinks List'!EO$11:EO$1010))</f>
        <v/>
      </c>
      <c r="BL138" s="21"/>
      <c r="BM138" s="59" t="str">
        <f>IF($K138="", "", SUMIF('Drinks List'!ER$11:ER$1010, $K138, 'Drinks List'!EQ$11:EQ$1010))</f>
        <v/>
      </c>
      <c r="BN138" s="21"/>
      <c r="BO138" s="65" t="str">
        <f>IF($K138="", "", SUMIF('Drinks List'!ET$11:ET$1010, $K138, 'Drinks List'!ES$11:ES$1010))</f>
        <v/>
      </c>
      <c r="BQ138" s="120" t="str">
        <f t="shared" si="33"/>
        <v/>
      </c>
      <c r="BR138" s="62" t="str">
        <f t="shared" si="34"/>
        <v/>
      </c>
      <c r="BS138" s="76" t="str">
        <f>IF(BQ138="", "", COUNTIF(BQ$11:BQ$1010, "&gt;"&amp;BQ138)+1+COUNTIF(BQ$11:BQ138, BQ138)-1)</f>
        <v/>
      </c>
      <c r="BT138" s="76" t="str">
        <f>IF(BR138="", "", COUNTIF(BR$11:BR$1010, "&lt;"&amp;BR138)+1+COUNTIF(BR$11:BR138, BR138)-1)</f>
        <v/>
      </c>
      <c r="BV138" s="76" t="str">
        <f t="shared" si="35"/>
        <v/>
      </c>
      <c r="BW138" s="124" t="str">
        <f t="shared" si="36"/>
        <v/>
      </c>
      <c r="BX138" s="115" t="str">
        <f t="shared" si="37"/>
        <v/>
      </c>
      <c r="BY138" s="125" t="str">
        <f t="shared" si="38"/>
        <v/>
      </c>
      <c r="CA138" s="106" t="str">
        <f t="shared" si="39"/>
        <v/>
      </c>
      <c r="CB138" s="22" t="str">
        <f t="shared" si="40"/>
        <v/>
      </c>
      <c r="CD138" s="76" t="str">
        <f>IF($J138="", "", IF($BV138=0, "", COUNTIF($J$11:$J$1010, "&lt;"&amp;$J138)+1+COUNTIF($J$11:$J138, $J138)-1))</f>
        <v/>
      </c>
    </row>
    <row r="139" spans="1:82" x14ac:dyDescent="0.25">
      <c r="A139" s="31"/>
      <c r="B139" s="19" t="str">
        <f t="shared" ref="B139:B202" si="41">IF($J139="", "", ($G139-$H139+$I139)*$L139)</f>
        <v/>
      </c>
      <c r="C139" s="20" t="str">
        <f t="shared" ref="C139:C202" si="42">IF($J139="", "", ROUND($B139*$M139, 2))</f>
        <v/>
      </c>
      <c r="D139" s="29" t="str">
        <f t="shared" ref="D139:D202" si="43">IFERROR(IF($J139="", "", ROUNDUP($B139/$L139, 0)), "")</f>
        <v/>
      </c>
      <c r="E139" s="22" t="str">
        <f t="shared" ref="E139:E202" si="44">IFERROR(IF($J139="", "", $D139*$M139), "")</f>
        <v/>
      </c>
      <c r="F139" s="31"/>
      <c r="G139" s="301"/>
      <c r="H139" s="302"/>
      <c r="I139" s="303"/>
      <c r="J139" s="304"/>
      <c r="K139" s="283"/>
      <c r="L139" s="305"/>
      <c r="M139" s="285"/>
      <c r="N139" s="287"/>
      <c r="O139" s="31"/>
      <c r="P139" s="19" t="str">
        <f t="shared" ref="P139:P202" si="45">IF($K139="", "", SUM($AC139:$BO139))</f>
        <v/>
      </c>
      <c r="Q139" s="20" t="str">
        <f t="shared" ref="Q139:Q202" si="46">IF($J139="", "", ROUND($P139*$M139, 2))</f>
        <v/>
      </c>
      <c r="R139" s="29" t="str">
        <f t="shared" ref="R139:R202" si="47">IFERROR(IF($J139="", "", ROUNDUP($P139/$L139, 0)), "")</f>
        <v/>
      </c>
      <c r="S139" s="22" t="str">
        <f t="shared" ref="S139:S202" si="48">IFERROR(IF($J139="", "", $R139*$M139), "")</f>
        <v/>
      </c>
      <c r="T139" s="31"/>
      <c r="U139" s="69" t="str">
        <f t="shared" ref="U139:U202" si="49">IF(OR($B139="", $P139=""), "", IFERROR(ROUND($B139/$P139, 4), ""))</f>
        <v/>
      </c>
      <c r="V139" s="31"/>
      <c r="X139" s="76" t="str">
        <f t="shared" si="30"/>
        <v/>
      </c>
      <c r="Z139" s="76" t="str">
        <f t="shared" si="31"/>
        <v/>
      </c>
      <c r="AA139" s="76" t="str">
        <f t="shared" si="32"/>
        <v/>
      </c>
      <c r="AC139" s="19" t="str">
        <f>IF($K139="", "", SUMIF('Drinks List'!DH$11:DH$1010, $K139, 'Drinks List'!DG$11:DG$1010))</f>
        <v/>
      </c>
      <c r="AD139" s="21"/>
      <c r="AE139" s="59" t="str">
        <f>IF($K139="", "", SUMIF('Drinks List'!DJ$11:DJ$1010, $K139, 'Drinks List'!DI$11:DI$1010))</f>
        <v/>
      </c>
      <c r="AF139" s="21"/>
      <c r="AG139" s="59" t="str">
        <f>IF($K139="", "", SUMIF('Drinks List'!DL$11:DL$1010, $K139, 'Drinks List'!DK$11:DK$1010))</f>
        <v/>
      </c>
      <c r="AH139" s="21"/>
      <c r="AI139" s="59" t="str">
        <f>IF($K139="", "", SUMIF('Drinks List'!DN$11:DN$1010, $K139, 'Drinks List'!DM$11:DM$1010))</f>
        <v/>
      </c>
      <c r="AJ139" s="21"/>
      <c r="AK139" s="59" t="str">
        <f>IF($K139="", "", SUMIF('Drinks List'!DP$11:DP$1010, $K139, 'Drinks List'!DO$11:DO$1010))</f>
        <v/>
      </c>
      <c r="AL139" s="21"/>
      <c r="AM139" s="59" t="str">
        <f>IF($K139="", "", SUMIF('Drinks List'!DR$11:DR$1010, $K139, 'Drinks List'!DQ$11:DQ$1010))</f>
        <v/>
      </c>
      <c r="AN139" s="21"/>
      <c r="AO139" s="59" t="str">
        <f>IF($K139="", "", SUMIF('Drinks List'!DT$11:DT$1010, $K139, 'Drinks List'!DS$11:DS$1010))</f>
        <v/>
      </c>
      <c r="AP139" s="21"/>
      <c r="AQ139" s="59" t="str">
        <f>IF($K139="", "", SUMIF('Drinks List'!DV$11:DV$1010, $K139, 'Drinks List'!DU$11:DU$1010))</f>
        <v/>
      </c>
      <c r="AR139" s="21"/>
      <c r="AS139" s="59" t="str">
        <f>IF($K139="", "", SUMIF('Drinks List'!DX$11:DX$1010, $K139, 'Drinks List'!DW$11:DW$1010))</f>
        <v/>
      </c>
      <c r="AT139" s="21"/>
      <c r="AU139" s="59" t="str">
        <f>IF($K139="", "", SUMIF('Drinks List'!DZ$11:DZ$1010, $K139, 'Drinks List'!DY$11:DY$1010))</f>
        <v/>
      </c>
      <c r="AV139" s="21"/>
      <c r="AW139" s="59" t="str">
        <f>IF($K139="", "", SUMIF('Drinks List'!EB$11:EB$1010, $K139, 'Drinks List'!EA$11:EA$1010))</f>
        <v/>
      </c>
      <c r="AX139" s="21"/>
      <c r="AY139" s="59" t="str">
        <f>IF($K139="", "", SUMIF('Drinks List'!ED$11:ED$1010, $K139, 'Drinks List'!EC$11:EC$1010))</f>
        <v/>
      </c>
      <c r="AZ139" s="21"/>
      <c r="BA139" s="59" t="str">
        <f>IF($K139="", "", SUMIF('Drinks List'!EF$11:EF$1010, $K139, 'Drinks List'!EE$11:EE$1010))</f>
        <v/>
      </c>
      <c r="BB139" s="21"/>
      <c r="BC139" s="59" t="str">
        <f>IF($K139="", "", SUMIF('Drinks List'!EH$11:EH$1010, $K139, 'Drinks List'!EG$11:EG$1010))</f>
        <v/>
      </c>
      <c r="BD139" s="21"/>
      <c r="BE139" s="59" t="str">
        <f>IF($K139="", "", SUMIF('Drinks List'!EJ$11:EJ$1010, $K139, 'Drinks List'!EI$11:EI$1010))</f>
        <v/>
      </c>
      <c r="BF139" s="21"/>
      <c r="BG139" s="59" t="str">
        <f>IF($K139="", "", SUMIF('Drinks List'!EL$11:EL$1010, $K139, 'Drinks List'!EK$11:EK$1010))</f>
        <v/>
      </c>
      <c r="BH139" s="21"/>
      <c r="BI139" s="59" t="str">
        <f>IF($K139="", "", SUMIF('Drinks List'!EN$11:EN$1010, $K139, 'Drinks List'!EM$11:EM$1010))</f>
        <v/>
      </c>
      <c r="BJ139" s="21"/>
      <c r="BK139" s="59" t="str">
        <f>IF($K139="", "", SUMIF('Drinks List'!EP$11:EP$1010, $K139, 'Drinks List'!EO$11:EO$1010))</f>
        <v/>
      </c>
      <c r="BL139" s="21"/>
      <c r="BM139" s="59" t="str">
        <f>IF($K139="", "", SUMIF('Drinks List'!ER$11:ER$1010, $K139, 'Drinks List'!EQ$11:EQ$1010))</f>
        <v/>
      </c>
      <c r="BN139" s="21"/>
      <c r="BO139" s="65" t="str">
        <f>IF($K139="", "", SUMIF('Drinks List'!ET$11:ET$1010, $K139, 'Drinks List'!ES$11:ES$1010))</f>
        <v/>
      </c>
      <c r="BQ139" s="120" t="str">
        <f t="shared" si="33"/>
        <v/>
      </c>
      <c r="BR139" s="62" t="str">
        <f t="shared" si="34"/>
        <v/>
      </c>
      <c r="BS139" s="76" t="str">
        <f>IF(BQ139="", "", COUNTIF(BQ$11:BQ$1010, "&gt;"&amp;BQ139)+1+COUNTIF(BQ$11:BQ139, BQ139)-1)</f>
        <v/>
      </c>
      <c r="BT139" s="76" t="str">
        <f>IF(BR139="", "", COUNTIF(BR$11:BR$1010, "&lt;"&amp;BR139)+1+COUNTIF(BR$11:BR139, BR139)-1)</f>
        <v/>
      </c>
      <c r="BV139" s="76" t="str">
        <f t="shared" si="35"/>
        <v/>
      </c>
      <c r="BW139" s="124" t="str">
        <f t="shared" si="36"/>
        <v/>
      </c>
      <c r="BX139" s="115" t="str">
        <f t="shared" si="37"/>
        <v/>
      </c>
      <c r="BY139" s="125" t="str">
        <f t="shared" si="38"/>
        <v/>
      </c>
      <c r="CA139" s="106" t="str">
        <f t="shared" si="39"/>
        <v/>
      </c>
      <c r="CB139" s="22" t="str">
        <f t="shared" si="40"/>
        <v/>
      </c>
      <c r="CD139" s="76" t="str">
        <f>IF($J139="", "", IF($BV139=0, "", COUNTIF($J$11:$J$1010, "&lt;"&amp;$J139)+1+COUNTIF($J$11:$J139, $J139)-1))</f>
        <v/>
      </c>
    </row>
    <row r="140" spans="1:82" x14ac:dyDescent="0.25">
      <c r="A140" s="31"/>
      <c r="B140" s="19" t="str">
        <f t="shared" si="41"/>
        <v/>
      </c>
      <c r="C140" s="20" t="str">
        <f t="shared" si="42"/>
        <v/>
      </c>
      <c r="D140" s="29" t="str">
        <f t="shared" si="43"/>
        <v/>
      </c>
      <c r="E140" s="22" t="str">
        <f t="shared" si="44"/>
        <v/>
      </c>
      <c r="F140" s="31"/>
      <c r="G140" s="301"/>
      <c r="H140" s="302"/>
      <c r="I140" s="303"/>
      <c r="J140" s="304"/>
      <c r="K140" s="283"/>
      <c r="L140" s="305"/>
      <c r="M140" s="285"/>
      <c r="N140" s="287"/>
      <c r="O140" s="31"/>
      <c r="P140" s="19" t="str">
        <f t="shared" si="45"/>
        <v/>
      </c>
      <c r="Q140" s="20" t="str">
        <f t="shared" si="46"/>
        <v/>
      </c>
      <c r="R140" s="29" t="str">
        <f t="shared" si="47"/>
        <v/>
      </c>
      <c r="S140" s="22" t="str">
        <f t="shared" si="48"/>
        <v/>
      </c>
      <c r="T140" s="31"/>
      <c r="U140" s="69" t="str">
        <f t="shared" si="49"/>
        <v/>
      </c>
      <c r="V140" s="31"/>
      <c r="X140" s="76" t="str">
        <f t="shared" ref="X140:X203" si="50">IF(COUNTIF($J140:$N140, "")=5, "", "X")</f>
        <v/>
      </c>
      <c r="Z140" s="76" t="str">
        <f t="shared" ref="Z140:Z203" si="51">IF($J140="", "", IF(COUNTIF($J$11:$J$1010, $J140)&gt;1, "X", ""))</f>
        <v/>
      </c>
      <c r="AA140" s="76" t="str">
        <f t="shared" ref="AA140:AA203" si="52">IF($K140="", "", IF(COUNTIF($K$11:$K$1010, $K140)&gt;1, "X", ""))</f>
        <v/>
      </c>
      <c r="AC140" s="19" t="str">
        <f>IF($K140="", "", SUMIF('Drinks List'!DH$11:DH$1010, $K140, 'Drinks List'!DG$11:DG$1010))</f>
        <v/>
      </c>
      <c r="AD140" s="21"/>
      <c r="AE140" s="59" t="str">
        <f>IF($K140="", "", SUMIF('Drinks List'!DJ$11:DJ$1010, $K140, 'Drinks List'!DI$11:DI$1010))</f>
        <v/>
      </c>
      <c r="AF140" s="21"/>
      <c r="AG140" s="59" t="str">
        <f>IF($K140="", "", SUMIF('Drinks List'!DL$11:DL$1010, $K140, 'Drinks List'!DK$11:DK$1010))</f>
        <v/>
      </c>
      <c r="AH140" s="21"/>
      <c r="AI140" s="59" t="str">
        <f>IF($K140="", "", SUMIF('Drinks List'!DN$11:DN$1010, $K140, 'Drinks List'!DM$11:DM$1010))</f>
        <v/>
      </c>
      <c r="AJ140" s="21"/>
      <c r="AK140" s="59" t="str">
        <f>IF($K140="", "", SUMIF('Drinks List'!DP$11:DP$1010, $K140, 'Drinks List'!DO$11:DO$1010))</f>
        <v/>
      </c>
      <c r="AL140" s="21"/>
      <c r="AM140" s="59" t="str">
        <f>IF($K140="", "", SUMIF('Drinks List'!DR$11:DR$1010, $K140, 'Drinks List'!DQ$11:DQ$1010))</f>
        <v/>
      </c>
      <c r="AN140" s="21"/>
      <c r="AO140" s="59" t="str">
        <f>IF($K140="", "", SUMIF('Drinks List'!DT$11:DT$1010, $K140, 'Drinks List'!DS$11:DS$1010))</f>
        <v/>
      </c>
      <c r="AP140" s="21"/>
      <c r="AQ140" s="59" t="str">
        <f>IF($K140="", "", SUMIF('Drinks List'!DV$11:DV$1010, $K140, 'Drinks List'!DU$11:DU$1010))</f>
        <v/>
      </c>
      <c r="AR140" s="21"/>
      <c r="AS140" s="59" t="str">
        <f>IF($K140="", "", SUMIF('Drinks List'!DX$11:DX$1010, $K140, 'Drinks List'!DW$11:DW$1010))</f>
        <v/>
      </c>
      <c r="AT140" s="21"/>
      <c r="AU140" s="59" t="str">
        <f>IF($K140="", "", SUMIF('Drinks List'!DZ$11:DZ$1010, $K140, 'Drinks List'!DY$11:DY$1010))</f>
        <v/>
      </c>
      <c r="AV140" s="21"/>
      <c r="AW140" s="59" t="str">
        <f>IF($K140="", "", SUMIF('Drinks List'!EB$11:EB$1010, $K140, 'Drinks List'!EA$11:EA$1010))</f>
        <v/>
      </c>
      <c r="AX140" s="21"/>
      <c r="AY140" s="59" t="str">
        <f>IF($K140="", "", SUMIF('Drinks List'!ED$11:ED$1010, $K140, 'Drinks List'!EC$11:EC$1010))</f>
        <v/>
      </c>
      <c r="AZ140" s="21"/>
      <c r="BA140" s="59" t="str">
        <f>IF($K140="", "", SUMIF('Drinks List'!EF$11:EF$1010, $K140, 'Drinks List'!EE$11:EE$1010))</f>
        <v/>
      </c>
      <c r="BB140" s="21"/>
      <c r="BC140" s="59" t="str">
        <f>IF($K140="", "", SUMIF('Drinks List'!EH$11:EH$1010, $K140, 'Drinks List'!EG$11:EG$1010))</f>
        <v/>
      </c>
      <c r="BD140" s="21"/>
      <c r="BE140" s="59" t="str">
        <f>IF($K140="", "", SUMIF('Drinks List'!EJ$11:EJ$1010, $K140, 'Drinks List'!EI$11:EI$1010))</f>
        <v/>
      </c>
      <c r="BF140" s="21"/>
      <c r="BG140" s="59" t="str">
        <f>IF($K140="", "", SUMIF('Drinks List'!EL$11:EL$1010, $K140, 'Drinks List'!EK$11:EK$1010))</f>
        <v/>
      </c>
      <c r="BH140" s="21"/>
      <c r="BI140" s="59" t="str">
        <f>IF($K140="", "", SUMIF('Drinks List'!EN$11:EN$1010, $K140, 'Drinks List'!EM$11:EM$1010))</f>
        <v/>
      </c>
      <c r="BJ140" s="21"/>
      <c r="BK140" s="59" t="str">
        <f>IF($K140="", "", SUMIF('Drinks List'!EP$11:EP$1010, $K140, 'Drinks List'!EO$11:EO$1010))</f>
        <v/>
      </c>
      <c r="BL140" s="21"/>
      <c r="BM140" s="59" t="str">
        <f>IF($K140="", "", SUMIF('Drinks List'!ER$11:ER$1010, $K140, 'Drinks List'!EQ$11:EQ$1010))</f>
        <v/>
      </c>
      <c r="BN140" s="21"/>
      <c r="BO140" s="65" t="str">
        <f>IF($K140="", "", SUMIF('Drinks List'!ET$11:ET$1010, $K140, 'Drinks List'!ES$11:ES$1010))</f>
        <v/>
      </c>
      <c r="BQ140" s="120" t="str">
        <f t="shared" ref="BQ140:BQ203" si="53">IF($X140="", "", IF($U140&gt;1, $U140, ""))</f>
        <v/>
      </c>
      <c r="BR140" s="62" t="str">
        <f t="shared" ref="BR140:BR203" si="54">IF($X140="", "", IF($U140&lt;1, $U140, ""))</f>
        <v/>
      </c>
      <c r="BS140" s="76" t="str">
        <f>IF(BQ140="", "", COUNTIF(BQ$11:BQ$1010, "&gt;"&amp;BQ140)+1+COUNTIF(BQ$11:BQ140, BQ140)-1)</f>
        <v/>
      </c>
      <c r="BT140" s="76" t="str">
        <f>IF(BR140="", "", COUNTIF(BR$11:BR$1010, "&lt;"&amp;BR140)+1+COUNTIF(BR$11:BR140, BR140)-1)</f>
        <v/>
      </c>
      <c r="BV140" s="76" t="str">
        <f t="shared" ref="BV140:BV203" si="55">IF($BV$9=$BV$3, $BW140, IF($BV$9=$BV$4, $BX140, IF($BV$9=$BV$5, $BY140, "")))</f>
        <v/>
      </c>
      <c r="BW140" s="124" t="str">
        <f t="shared" ref="BW140:BW203" si="56">IF($J140="", "", $D140)</f>
        <v/>
      </c>
      <c r="BX140" s="115" t="str">
        <f t="shared" ref="BX140:BX203" si="57">IF($J140="", "", $R140)</f>
        <v/>
      </c>
      <c r="BY140" s="125" t="str">
        <f t="shared" ref="BY140:BY203" si="58">IF($J140="", "", IF($N140&lt;=H140, 0, $N140-ROUNDDOWN($H140, 0)))</f>
        <v/>
      </c>
      <c r="CA140" s="106" t="str">
        <f t="shared" ref="CA140:CA203" si="59">IF($BV140="", "", $M140)</f>
        <v/>
      </c>
      <c r="CB140" s="22" t="str">
        <f t="shared" ref="CB140:CB203" si="60">IF($BV140="", "", $CA140*$BV140)</f>
        <v/>
      </c>
      <c r="CD140" s="76" t="str">
        <f>IF($J140="", "", IF($BV140=0, "", COUNTIF($J$11:$J$1010, "&lt;"&amp;$J140)+1+COUNTIF($J$11:$J140, $J140)-1))</f>
        <v/>
      </c>
    </row>
    <row r="141" spans="1:82" x14ac:dyDescent="0.25">
      <c r="A141" s="31"/>
      <c r="B141" s="19" t="str">
        <f t="shared" si="41"/>
        <v/>
      </c>
      <c r="C141" s="20" t="str">
        <f t="shared" si="42"/>
        <v/>
      </c>
      <c r="D141" s="29" t="str">
        <f t="shared" si="43"/>
        <v/>
      </c>
      <c r="E141" s="22" t="str">
        <f t="shared" si="44"/>
        <v/>
      </c>
      <c r="F141" s="31"/>
      <c r="G141" s="301"/>
      <c r="H141" s="302"/>
      <c r="I141" s="303"/>
      <c r="J141" s="304"/>
      <c r="K141" s="283"/>
      <c r="L141" s="305"/>
      <c r="M141" s="285"/>
      <c r="N141" s="287"/>
      <c r="O141" s="31"/>
      <c r="P141" s="19" t="str">
        <f t="shared" si="45"/>
        <v/>
      </c>
      <c r="Q141" s="20" t="str">
        <f t="shared" si="46"/>
        <v/>
      </c>
      <c r="R141" s="29" t="str">
        <f t="shared" si="47"/>
        <v/>
      </c>
      <c r="S141" s="22" t="str">
        <f t="shared" si="48"/>
        <v/>
      </c>
      <c r="T141" s="31"/>
      <c r="U141" s="69" t="str">
        <f t="shared" si="49"/>
        <v/>
      </c>
      <c r="V141" s="31"/>
      <c r="X141" s="76" t="str">
        <f t="shared" si="50"/>
        <v/>
      </c>
      <c r="Z141" s="76" t="str">
        <f t="shared" si="51"/>
        <v/>
      </c>
      <c r="AA141" s="76" t="str">
        <f t="shared" si="52"/>
        <v/>
      </c>
      <c r="AC141" s="19" t="str">
        <f>IF($K141="", "", SUMIF('Drinks List'!DH$11:DH$1010, $K141, 'Drinks List'!DG$11:DG$1010))</f>
        <v/>
      </c>
      <c r="AD141" s="21"/>
      <c r="AE141" s="59" t="str">
        <f>IF($K141="", "", SUMIF('Drinks List'!DJ$11:DJ$1010, $K141, 'Drinks List'!DI$11:DI$1010))</f>
        <v/>
      </c>
      <c r="AF141" s="21"/>
      <c r="AG141" s="59" t="str">
        <f>IF($K141="", "", SUMIF('Drinks List'!DL$11:DL$1010, $K141, 'Drinks List'!DK$11:DK$1010))</f>
        <v/>
      </c>
      <c r="AH141" s="21"/>
      <c r="AI141" s="59" t="str">
        <f>IF($K141="", "", SUMIF('Drinks List'!DN$11:DN$1010, $K141, 'Drinks List'!DM$11:DM$1010))</f>
        <v/>
      </c>
      <c r="AJ141" s="21"/>
      <c r="AK141" s="59" t="str">
        <f>IF($K141="", "", SUMIF('Drinks List'!DP$11:DP$1010, $K141, 'Drinks List'!DO$11:DO$1010))</f>
        <v/>
      </c>
      <c r="AL141" s="21"/>
      <c r="AM141" s="59" t="str">
        <f>IF($K141="", "", SUMIF('Drinks List'!DR$11:DR$1010, $K141, 'Drinks List'!DQ$11:DQ$1010))</f>
        <v/>
      </c>
      <c r="AN141" s="21"/>
      <c r="AO141" s="59" t="str">
        <f>IF($K141="", "", SUMIF('Drinks List'!DT$11:DT$1010, $K141, 'Drinks List'!DS$11:DS$1010))</f>
        <v/>
      </c>
      <c r="AP141" s="21"/>
      <c r="AQ141" s="59" t="str">
        <f>IF($K141="", "", SUMIF('Drinks List'!DV$11:DV$1010, $K141, 'Drinks List'!DU$11:DU$1010))</f>
        <v/>
      </c>
      <c r="AR141" s="21"/>
      <c r="AS141" s="59" t="str">
        <f>IF($K141="", "", SUMIF('Drinks List'!DX$11:DX$1010, $K141, 'Drinks List'!DW$11:DW$1010))</f>
        <v/>
      </c>
      <c r="AT141" s="21"/>
      <c r="AU141" s="59" t="str">
        <f>IF($K141="", "", SUMIF('Drinks List'!DZ$11:DZ$1010, $K141, 'Drinks List'!DY$11:DY$1010))</f>
        <v/>
      </c>
      <c r="AV141" s="21"/>
      <c r="AW141" s="59" t="str">
        <f>IF($K141="", "", SUMIF('Drinks List'!EB$11:EB$1010, $K141, 'Drinks List'!EA$11:EA$1010))</f>
        <v/>
      </c>
      <c r="AX141" s="21"/>
      <c r="AY141" s="59" t="str">
        <f>IF($K141="", "", SUMIF('Drinks List'!ED$11:ED$1010, $K141, 'Drinks List'!EC$11:EC$1010))</f>
        <v/>
      </c>
      <c r="AZ141" s="21"/>
      <c r="BA141" s="59" t="str">
        <f>IF($K141="", "", SUMIF('Drinks List'!EF$11:EF$1010, $K141, 'Drinks List'!EE$11:EE$1010))</f>
        <v/>
      </c>
      <c r="BB141" s="21"/>
      <c r="BC141" s="59" t="str">
        <f>IF($K141="", "", SUMIF('Drinks List'!EH$11:EH$1010, $K141, 'Drinks List'!EG$11:EG$1010))</f>
        <v/>
      </c>
      <c r="BD141" s="21"/>
      <c r="BE141" s="59" t="str">
        <f>IF($K141="", "", SUMIF('Drinks List'!EJ$11:EJ$1010, $K141, 'Drinks List'!EI$11:EI$1010))</f>
        <v/>
      </c>
      <c r="BF141" s="21"/>
      <c r="BG141" s="59" t="str">
        <f>IF($K141="", "", SUMIF('Drinks List'!EL$11:EL$1010, $K141, 'Drinks List'!EK$11:EK$1010))</f>
        <v/>
      </c>
      <c r="BH141" s="21"/>
      <c r="BI141" s="59" t="str">
        <f>IF($K141="", "", SUMIF('Drinks List'!EN$11:EN$1010, $K141, 'Drinks List'!EM$11:EM$1010))</f>
        <v/>
      </c>
      <c r="BJ141" s="21"/>
      <c r="BK141" s="59" t="str">
        <f>IF($K141="", "", SUMIF('Drinks List'!EP$11:EP$1010, $K141, 'Drinks List'!EO$11:EO$1010))</f>
        <v/>
      </c>
      <c r="BL141" s="21"/>
      <c r="BM141" s="59" t="str">
        <f>IF($K141="", "", SUMIF('Drinks List'!ER$11:ER$1010, $K141, 'Drinks List'!EQ$11:EQ$1010))</f>
        <v/>
      </c>
      <c r="BN141" s="21"/>
      <c r="BO141" s="65" t="str">
        <f>IF($K141="", "", SUMIF('Drinks List'!ET$11:ET$1010, $K141, 'Drinks List'!ES$11:ES$1010))</f>
        <v/>
      </c>
      <c r="BQ141" s="120" t="str">
        <f t="shared" si="53"/>
        <v/>
      </c>
      <c r="BR141" s="62" t="str">
        <f t="shared" si="54"/>
        <v/>
      </c>
      <c r="BS141" s="76" t="str">
        <f>IF(BQ141="", "", COUNTIF(BQ$11:BQ$1010, "&gt;"&amp;BQ141)+1+COUNTIF(BQ$11:BQ141, BQ141)-1)</f>
        <v/>
      </c>
      <c r="BT141" s="76" t="str">
        <f>IF(BR141="", "", COUNTIF(BR$11:BR$1010, "&lt;"&amp;BR141)+1+COUNTIF(BR$11:BR141, BR141)-1)</f>
        <v/>
      </c>
      <c r="BV141" s="76" t="str">
        <f t="shared" si="55"/>
        <v/>
      </c>
      <c r="BW141" s="124" t="str">
        <f t="shared" si="56"/>
        <v/>
      </c>
      <c r="BX141" s="115" t="str">
        <f t="shared" si="57"/>
        <v/>
      </c>
      <c r="BY141" s="125" t="str">
        <f t="shared" si="58"/>
        <v/>
      </c>
      <c r="CA141" s="106" t="str">
        <f t="shared" si="59"/>
        <v/>
      </c>
      <c r="CB141" s="22" t="str">
        <f t="shared" si="60"/>
        <v/>
      </c>
      <c r="CD141" s="76" t="str">
        <f>IF($J141="", "", IF($BV141=0, "", COUNTIF($J$11:$J$1010, "&lt;"&amp;$J141)+1+COUNTIF($J$11:$J141, $J141)-1))</f>
        <v/>
      </c>
    </row>
    <row r="142" spans="1:82" x14ac:dyDescent="0.25">
      <c r="A142" s="31"/>
      <c r="B142" s="19" t="str">
        <f t="shared" si="41"/>
        <v/>
      </c>
      <c r="C142" s="20" t="str">
        <f t="shared" si="42"/>
        <v/>
      </c>
      <c r="D142" s="29" t="str">
        <f t="shared" si="43"/>
        <v/>
      </c>
      <c r="E142" s="22" t="str">
        <f t="shared" si="44"/>
        <v/>
      </c>
      <c r="F142" s="31"/>
      <c r="G142" s="301"/>
      <c r="H142" s="302"/>
      <c r="I142" s="303"/>
      <c r="J142" s="304"/>
      <c r="K142" s="283"/>
      <c r="L142" s="305"/>
      <c r="M142" s="285"/>
      <c r="N142" s="287"/>
      <c r="O142" s="31"/>
      <c r="P142" s="19" t="str">
        <f t="shared" si="45"/>
        <v/>
      </c>
      <c r="Q142" s="20" t="str">
        <f t="shared" si="46"/>
        <v/>
      </c>
      <c r="R142" s="29" t="str">
        <f t="shared" si="47"/>
        <v/>
      </c>
      <c r="S142" s="22" t="str">
        <f t="shared" si="48"/>
        <v/>
      </c>
      <c r="T142" s="31"/>
      <c r="U142" s="69" t="str">
        <f t="shared" si="49"/>
        <v/>
      </c>
      <c r="V142" s="31"/>
      <c r="X142" s="76" t="str">
        <f t="shared" si="50"/>
        <v/>
      </c>
      <c r="Z142" s="76" t="str">
        <f t="shared" si="51"/>
        <v/>
      </c>
      <c r="AA142" s="76" t="str">
        <f t="shared" si="52"/>
        <v/>
      </c>
      <c r="AC142" s="19" t="str">
        <f>IF($K142="", "", SUMIF('Drinks List'!DH$11:DH$1010, $K142, 'Drinks List'!DG$11:DG$1010))</f>
        <v/>
      </c>
      <c r="AD142" s="21"/>
      <c r="AE142" s="59" t="str">
        <f>IF($K142="", "", SUMIF('Drinks List'!DJ$11:DJ$1010, $K142, 'Drinks List'!DI$11:DI$1010))</f>
        <v/>
      </c>
      <c r="AF142" s="21"/>
      <c r="AG142" s="59" t="str">
        <f>IF($K142="", "", SUMIF('Drinks List'!DL$11:DL$1010, $K142, 'Drinks List'!DK$11:DK$1010))</f>
        <v/>
      </c>
      <c r="AH142" s="21"/>
      <c r="AI142" s="59" t="str">
        <f>IF($K142="", "", SUMIF('Drinks List'!DN$11:DN$1010, $K142, 'Drinks List'!DM$11:DM$1010))</f>
        <v/>
      </c>
      <c r="AJ142" s="21"/>
      <c r="AK142" s="59" t="str">
        <f>IF($K142="", "", SUMIF('Drinks List'!DP$11:DP$1010, $K142, 'Drinks List'!DO$11:DO$1010))</f>
        <v/>
      </c>
      <c r="AL142" s="21"/>
      <c r="AM142" s="59" t="str">
        <f>IF($K142="", "", SUMIF('Drinks List'!DR$11:DR$1010, $K142, 'Drinks List'!DQ$11:DQ$1010))</f>
        <v/>
      </c>
      <c r="AN142" s="21"/>
      <c r="AO142" s="59" t="str">
        <f>IF($K142="", "", SUMIF('Drinks List'!DT$11:DT$1010, $K142, 'Drinks List'!DS$11:DS$1010))</f>
        <v/>
      </c>
      <c r="AP142" s="21"/>
      <c r="AQ142" s="59" t="str">
        <f>IF($K142="", "", SUMIF('Drinks List'!DV$11:DV$1010, $K142, 'Drinks List'!DU$11:DU$1010))</f>
        <v/>
      </c>
      <c r="AR142" s="21"/>
      <c r="AS142" s="59" t="str">
        <f>IF($K142="", "", SUMIF('Drinks List'!DX$11:DX$1010, $K142, 'Drinks List'!DW$11:DW$1010))</f>
        <v/>
      </c>
      <c r="AT142" s="21"/>
      <c r="AU142" s="59" t="str">
        <f>IF($K142="", "", SUMIF('Drinks List'!DZ$11:DZ$1010, $K142, 'Drinks List'!DY$11:DY$1010))</f>
        <v/>
      </c>
      <c r="AV142" s="21"/>
      <c r="AW142" s="59" t="str">
        <f>IF($K142="", "", SUMIF('Drinks List'!EB$11:EB$1010, $K142, 'Drinks List'!EA$11:EA$1010))</f>
        <v/>
      </c>
      <c r="AX142" s="21"/>
      <c r="AY142" s="59" t="str">
        <f>IF($K142="", "", SUMIF('Drinks List'!ED$11:ED$1010, $K142, 'Drinks List'!EC$11:EC$1010))</f>
        <v/>
      </c>
      <c r="AZ142" s="21"/>
      <c r="BA142" s="59" t="str">
        <f>IF($K142="", "", SUMIF('Drinks List'!EF$11:EF$1010, $K142, 'Drinks List'!EE$11:EE$1010))</f>
        <v/>
      </c>
      <c r="BB142" s="21"/>
      <c r="BC142" s="59" t="str">
        <f>IF($K142="", "", SUMIF('Drinks List'!EH$11:EH$1010, $K142, 'Drinks List'!EG$11:EG$1010))</f>
        <v/>
      </c>
      <c r="BD142" s="21"/>
      <c r="BE142" s="59" t="str">
        <f>IF($K142="", "", SUMIF('Drinks List'!EJ$11:EJ$1010, $K142, 'Drinks List'!EI$11:EI$1010))</f>
        <v/>
      </c>
      <c r="BF142" s="21"/>
      <c r="BG142" s="59" t="str">
        <f>IF($K142="", "", SUMIF('Drinks List'!EL$11:EL$1010, $K142, 'Drinks List'!EK$11:EK$1010))</f>
        <v/>
      </c>
      <c r="BH142" s="21"/>
      <c r="BI142" s="59" t="str">
        <f>IF($K142="", "", SUMIF('Drinks List'!EN$11:EN$1010, $K142, 'Drinks List'!EM$11:EM$1010))</f>
        <v/>
      </c>
      <c r="BJ142" s="21"/>
      <c r="BK142" s="59" t="str">
        <f>IF($K142="", "", SUMIF('Drinks List'!EP$11:EP$1010, $K142, 'Drinks List'!EO$11:EO$1010))</f>
        <v/>
      </c>
      <c r="BL142" s="21"/>
      <c r="BM142" s="59" t="str">
        <f>IF($K142="", "", SUMIF('Drinks List'!ER$11:ER$1010, $K142, 'Drinks List'!EQ$11:EQ$1010))</f>
        <v/>
      </c>
      <c r="BN142" s="21"/>
      <c r="BO142" s="65" t="str">
        <f>IF($K142="", "", SUMIF('Drinks List'!ET$11:ET$1010, $K142, 'Drinks List'!ES$11:ES$1010))</f>
        <v/>
      </c>
      <c r="BQ142" s="120" t="str">
        <f t="shared" si="53"/>
        <v/>
      </c>
      <c r="BR142" s="62" t="str">
        <f t="shared" si="54"/>
        <v/>
      </c>
      <c r="BS142" s="76" t="str">
        <f>IF(BQ142="", "", COUNTIF(BQ$11:BQ$1010, "&gt;"&amp;BQ142)+1+COUNTIF(BQ$11:BQ142, BQ142)-1)</f>
        <v/>
      </c>
      <c r="BT142" s="76" t="str">
        <f>IF(BR142="", "", COUNTIF(BR$11:BR$1010, "&lt;"&amp;BR142)+1+COUNTIF(BR$11:BR142, BR142)-1)</f>
        <v/>
      </c>
      <c r="BV142" s="76" t="str">
        <f t="shared" si="55"/>
        <v/>
      </c>
      <c r="BW142" s="124" t="str">
        <f t="shared" si="56"/>
        <v/>
      </c>
      <c r="BX142" s="115" t="str">
        <f t="shared" si="57"/>
        <v/>
      </c>
      <c r="BY142" s="125" t="str">
        <f t="shared" si="58"/>
        <v/>
      </c>
      <c r="CA142" s="106" t="str">
        <f t="shared" si="59"/>
        <v/>
      </c>
      <c r="CB142" s="22" t="str">
        <f t="shared" si="60"/>
        <v/>
      </c>
      <c r="CD142" s="76" t="str">
        <f>IF($J142="", "", IF($BV142=0, "", COUNTIF($J$11:$J$1010, "&lt;"&amp;$J142)+1+COUNTIF($J$11:$J142, $J142)-1))</f>
        <v/>
      </c>
    </row>
    <row r="143" spans="1:82" x14ac:dyDescent="0.25">
      <c r="A143" s="31"/>
      <c r="B143" s="19" t="str">
        <f t="shared" si="41"/>
        <v/>
      </c>
      <c r="C143" s="20" t="str">
        <f t="shared" si="42"/>
        <v/>
      </c>
      <c r="D143" s="29" t="str">
        <f t="shared" si="43"/>
        <v/>
      </c>
      <c r="E143" s="22" t="str">
        <f t="shared" si="44"/>
        <v/>
      </c>
      <c r="F143" s="31"/>
      <c r="G143" s="301"/>
      <c r="H143" s="302"/>
      <c r="I143" s="303"/>
      <c r="J143" s="304"/>
      <c r="K143" s="283"/>
      <c r="L143" s="305"/>
      <c r="M143" s="285"/>
      <c r="N143" s="287"/>
      <c r="O143" s="31"/>
      <c r="P143" s="19" t="str">
        <f t="shared" si="45"/>
        <v/>
      </c>
      <c r="Q143" s="20" t="str">
        <f t="shared" si="46"/>
        <v/>
      </c>
      <c r="R143" s="29" t="str">
        <f t="shared" si="47"/>
        <v/>
      </c>
      <c r="S143" s="22" t="str">
        <f t="shared" si="48"/>
        <v/>
      </c>
      <c r="T143" s="31"/>
      <c r="U143" s="69" t="str">
        <f t="shared" si="49"/>
        <v/>
      </c>
      <c r="V143" s="31"/>
      <c r="X143" s="76" t="str">
        <f t="shared" si="50"/>
        <v/>
      </c>
      <c r="Z143" s="76" t="str">
        <f t="shared" si="51"/>
        <v/>
      </c>
      <c r="AA143" s="76" t="str">
        <f t="shared" si="52"/>
        <v/>
      </c>
      <c r="AC143" s="19" t="str">
        <f>IF($K143="", "", SUMIF('Drinks List'!DH$11:DH$1010, $K143, 'Drinks List'!DG$11:DG$1010))</f>
        <v/>
      </c>
      <c r="AD143" s="21"/>
      <c r="AE143" s="59" t="str">
        <f>IF($K143="", "", SUMIF('Drinks List'!DJ$11:DJ$1010, $K143, 'Drinks List'!DI$11:DI$1010))</f>
        <v/>
      </c>
      <c r="AF143" s="21"/>
      <c r="AG143" s="59" t="str">
        <f>IF($K143="", "", SUMIF('Drinks List'!DL$11:DL$1010, $K143, 'Drinks List'!DK$11:DK$1010))</f>
        <v/>
      </c>
      <c r="AH143" s="21"/>
      <c r="AI143" s="59" t="str">
        <f>IF($K143="", "", SUMIF('Drinks List'!DN$11:DN$1010, $K143, 'Drinks List'!DM$11:DM$1010))</f>
        <v/>
      </c>
      <c r="AJ143" s="21"/>
      <c r="AK143" s="59" t="str">
        <f>IF($K143="", "", SUMIF('Drinks List'!DP$11:DP$1010, $K143, 'Drinks List'!DO$11:DO$1010))</f>
        <v/>
      </c>
      <c r="AL143" s="21"/>
      <c r="AM143" s="59" t="str">
        <f>IF($K143="", "", SUMIF('Drinks List'!DR$11:DR$1010, $K143, 'Drinks List'!DQ$11:DQ$1010))</f>
        <v/>
      </c>
      <c r="AN143" s="21"/>
      <c r="AO143" s="59" t="str">
        <f>IF($K143="", "", SUMIF('Drinks List'!DT$11:DT$1010, $K143, 'Drinks List'!DS$11:DS$1010))</f>
        <v/>
      </c>
      <c r="AP143" s="21"/>
      <c r="AQ143" s="59" t="str">
        <f>IF($K143="", "", SUMIF('Drinks List'!DV$11:DV$1010, $K143, 'Drinks List'!DU$11:DU$1010))</f>
        <v/>
      </c>
      <c r="AR143" s="21"/>
      <c r="AS143" s="59" t="str">
        <f>IF($K143="", "", SUMIF('Drinks List'!DX$11:DX$1010, $K143, 'Drinks List'!DW$11:DW$1010))</f>
        <v/>
      </c>
      <c r="AT143" s="21"/>
      <c r="AU143" s="59" t="str">
        <f>IF($K143="", "", SUMIF('Drinks List'!DZ$11:DZ$1010, $K143, 'Drinks List'!DY$11:DY$1010))</f>
        <v/>
      </c>
      <c r="AV143" s="21"/>
      <c r="AW143" s="59" t="str">
        <f>IF($K143="", "", SUMIF('Drinks List'!EB$11:EB$1010, $K143, 'Drinks List'!EA$11:EA$1010))</f>
        <v/>
      </c>
      <c r="AX143" s="21"/>
      <c r="AY143" s="59" t="str">
        <f>IF($K143="", "", SUMIF('Drinks List'!ED$11:ED$1010, $K143, 'Drinks List'!EC$11:EC$1010))</f>
        <v/>
      </c>
      <c r="AZ143" s="21"/>
      <c r="BA143" s="59" t="str">
        <f>IF($K143="", "", SUMIF('Drinks List'!EF$11:EF$1010, $K143, 'Drinks List'!EE$11:EE$1010))</f>
        <v/>
      </c>
      <c r="BB143" s="21"/>
      <c r="BC143" s="59" t="str">
        <f>IF($K143="", "", SUMIF('Drinks List'!EH$11:EH$1010, $K143, 'Drinks List'!EG$11:EG$1010))</f>
        <v/>
      </c>
      <c r="BD143" s="21"/>
      <c r="BE143" s="59" t="str">
        <f>IF($K143="", "", SUMIF('Drinks List'!EJ$11:EJ$1010, $K143, 'Drinks List'!EI$11:EI$1010))</f>
        <v/>
      </c>
      <c r="BF143" s="21"/>
      <c r="BG143" s="59" t="str">
        <f>IF($K143="", "", SUMIF('Drinks List'!EL$11:EL$1010, $K143, 'Drinks List'!EK$11:EK$1010))</f>
        <v/>
      </c>
      <c r="BH143" s="21"/>
      <c r="BI143" s="59" t="str">
        <f>IF($K143="", "", SUMIF('Drinks List'!EN$11:EN$1010, $K143, 'Drinks List'!EM$11:EM$1010))</f>
        <v/>
      </c>
      <c r="BJ143" s="21"/>
      <c r="BK143" s="59" t="str">
        <f>IF($K143="", "", SUMIF('Drinks List'!EP$11:EP$1010, $K143, 'Drinks List'!EO$11:EO$1010))</f>
        <v/>
      </c>
      <c r="BL143" s="21"/>
      <c r="BM143" s="59" t="str">
        <f>IF($K143="", "", SUMIF('Drinks List'!ER$11:ER$1010, $K143, 'Drinks List'!EQ$11:EQ$1010))</f>
        <v/>
      </c>
      <c r="BN143" s="21"/>
      <c r="BO143" s="65" t="str">
        <f>IF($K143="", "", SUMIF('Drinks List'!ET$11:ET$1010, $K143, 'Drinks List'!ES$11:ES$1010))</f>
        <v/>
      </c>
      <c r="BQ143" s="120" t="str">
        <f t="shared" si="53"/>
        <v/>
      </c>
      <c r="BR143" s="62" t="str">
        <f t="shared" si="54"/>
        <v/>
      </c>
      <c r="BS143" s="76" t="str">
        <f>IF(BQ143="", "", COUNTIF(BQ$11:BQ$1010, "&gt;"&amp;BQ143)+1+COUNTIF(BQ$11:BQ143, BQ143)-1)</f>
        <v/>
      </c>
      <c r="BT143" s="76" t="str">
        <f>IF(BR143="", "", COUNTIF(BR$11:BR$1010, "&lt;"&amp;BR143)+1+COUNTIF(BR$11:BR143, BR143)-1)</f>
        <v/>
      </c>
      <c r="BV143" s="76" t="str">
        <f t="shared" si="55"/>
        <v/>
      </c>
      <c r="BW143" s="124" t="str">
        <f t="shared" si="56"/>
        <v/>
      </c>
      <c r="BX143" s="115" t="str">
        <f t="shared" si="57"/>
        <v/>
      </c>
      <c r="BY143" s="125" t="str">
        <f t="shared" si="58"/>
        <v/>
      </c>
      <c r="CA143" s="106" t="str">
        <f t="shared" si="59"/>
        <v/>
      </c>
      <c r="CB143" s="22" t="str">
        <f t="shared" si="60"/>
        <v/>
      </c>
      <c r="CD143" s="76" t="str">
        <f>IF($J143="", "", IF($BV143=0, "", COUNTIF($J$11:$J$1010, "&lt;"&amp;$J143)+1+COUNTIF($J$11:$J143, $J143)-1))</f>
        <v/>
      </c>
    </row>
    <row r="144" spans="1:82" x14ac:dyDescent="0.25">
      <c r="A144" s="31"/>
      <c r="B144" s="19" t="str">
        <f t="shared" si="41"/>
        <v/>
      </c>
      <c r="C144" s="20" t="str">
        <f t="shared" si="42"/>
        <v/>
      </c>
      <c r="D144" s="29" t="str">
        <f t="shared" si="43"/>
        <v/>
      </c>
      <c r="E144" s="22" t="str">
        <f t="shared" si="44"/>
        <v/>
      </c>
      <c r="F144" s="31"/>
      <c r="G144" s="301"/>
      <c r="H144" s="302"/>
      <c r="I144" s="303"/>
      <c r="J144" s="304"/>
      <c r="K144" s="283"/>
      <c r="L144" s="305"/>
      <c r="M144" s="285"/>
      <c r="N144" s="287"/>
      <c r="O144" s="31"/>
      <c r="P144" s="19" t="str">
        <f t="shared" si="45"/>
        <v/>
      </c>
      <c r="Q144" s="20" t="str">
        <f t="shared" si="46"/>
        <v/>
      </c>
      <c r="R144" s="29" t="str">
        <f t="shared" si="47"/>
        <v/>
      </c>
      <c r="S144" s="22" t="str">
        <f t="shared" si="48"/>
        <v/>
      </c>
      <c r="T144" s="31"/>
      <c r="U144" s="69" t="str">
        <f t="shared" si="49"/>
        <v/>
      </c>
      <c r="V144" s="31"/>
      <c r="X144" s="76" t="str">
        <f t="shared" si="50"/>
        <v/>
      </c>
      <c r="Z144" s="76" t="str">
        <f t="shared" si="51"/>
        <v/>
      </c>
      <c r="AA144" s="76" t="str">
        <f t="shared" si="52"/>
        <v/>
      </c>
      <c r="AC144" s="19" t="str">
        <f>IF($K144="", "", SUMIF('Drinks List'!DH$11:DH$1010, $K144, 'Drinks List'!DG$11:DG$1010))</f>
        <v/>
      </c>
      <c r="AD144" s="21"/>
      <c r="AE144" s="59" t="str">
        <f>IF($K144="", "", SUMIF('Drinks List'!DJ$11:DJ$1010, $K144, 'Drinks List'!DI$11:DI$1010))</f>
        <v/>
      </c>
      <c r="AF144" s="21"/>
      <c r="AG144" s="59" t="str">
        <f>IF($K144="", "", SUMIF('Drinks List'!DL$11:DL$1010, $K144, 'Drinks List'!DK$11:DK$1010))</f>
        <v/>
      </c>
      <c r="AH144" s="21"/>
      <c r="AI144" s="59" t="str">
        <f>IF($K144="", "", SUMIF('Drinks List'!DN$11:DN$1010, $K144, 'Drinks List'!DM$11:DM$1010))</f>
        <v/>
      </c>
      <c r="AJ144" s="21"/>
      <c r="AK144" s="59" t="str">
        <f>IF($K144="", "", SUMIF('Drinks List'!DP$11:DP$1010, $K144, 'Drinks List'!DO$11:DO$1010))</f>
        <v/>
      </c>
      <c r="AL144" s="21"/>
      <c r="AM144" s="59" t="str">
        <f>IF($K144="", "", SUMIF('Drinks List'!DR$11:DR$1010, $K144, 'Drinks List'!DQ$11:DQ$1010))</f>
        <v/>
      </c>
      <c r="AN144" s="21"/>
      <c r="AO144" s="59" t="str">
        <f>IF($K144="", "", SUMIF('Drinks List'!DT$11:DT$1010, $K144, 'Drinks List'!DS$11:DS$1010))</f>
        <v/>
      </c>
      <c r="AP144" s="21"/>
      <c r="AQ144" s="59" t="str">
        <f>IF($K144="", "", SUMIF('Drinks List'!DV$11:DV$1010, $K144, 'Drinks List'!DU$11:DU$1010))</f>
        <v/>
      </c>
      <c r="AR144" s="21"/>
      <c r="AS144" s="59" t="str">
        <f>IF($K144="", "", SUMIF('Drinks List'!DX$11:DX$1010, $K144, 'Drinks List'!DW$11:DW$1010))</f>
        <v/>
      </c>
      <c r="AT144" s="21"/>
      <c r="AU144" s="59" t="str">
        <f>IF($K144="", "", SUMIF('Drinks List'!DZ$11:DZ$1010, $K144, 'Drinks List'!DY$11:DY$1010))</f>
        <v/>
      </c>
      <c r="AV144" s="21"/>
      <c r="AW144" s="59" t="str">
        <f>IF($K144="", "", SUMIF('Drinks List'!EB$11:EB$1010, $K144, 'Drinks List'!EA$11:EA$1010))</f>
        <v/>
      </c>
      <c r="AX144" s="21"/>
      <c r="AY144" s="59" t="str">
        <f>IF($K144="", "", SUMIF('Drinks List'!ED$11:ED$1010, $K144, 'Drinks List'!EC$11:EC$1010))</f>
        <v/>
      </c>
      <c r="AZ144" s="21"/>
      <c r="BA144" s="59" t="str">
        <f>IF($K144="", "", SUMIF('Drinks List'!EF$11:EF$1010, $K144, 'Drinks List'!EE$11:EE$1010))</f>
        <v/>
      </c>
      <c r="BB144" s="21"/>
      <c r="BC144" s="59" t="str">
        <f>IF($K144="", "", SUMIF('Drinks List'!EH$11:EH$1010, $K144, 'Drinks List'!EG$11:EG$1010))</f>
        <v/>
      </c>
      <c r="BD144" s="21"/>
      <c r="BE144" s="59" t="str">
        <f>IF($K144="", "", SUMIF('Drinks List'!EJ$11:EJ$1010, $K144, 'Drinks List'!EI$11:EI$1010))</f>
        <v/>
      </c>
      <c r="BF144" s="21"/>
      <c r="BG144" s="59" t="str">
        <f>IF($K144="", "", SUMIF('Drinks List'!EL$11:EL$1010, $K144, 'Drinks List'!EK$11:EK$1010))</f>
        <v/>
      </c>
      <c r="BH144" s="21"/>
      <c r="BI144" s="59" t="str">
        <f>IF($K144="", "", SUMIF('Drinks List'!EN$11:EN$1010, $K144, 'Drinks List'!EM$11:EM$1010))</f>
        <v/>
      </c>
      <c r="BJ144" s="21"/>
      <c r="BK144" s="59" t="str">
        <f>IF($K144="", "", SUMIF('Drinks List'!EP$11:EP$1010, $K144, 'Drinks List'!EO$11:EO$1010))</f>
        <v/>
      </c>
      <c r="BL144" s="21"/>
      <c r="BM144" s="59" t="str">
        <f>IF($K144="", "", SUMIF('Drinks List'!ER$11:ER$1010, $K144, 'Drinks List'!EQ$11:EQ$1010))</f>
        <v/>
      </c>
      <c r="BN144" s="21"/>
      <c r="BO144" s="65" t="str">
        <f>IF($K144="", "", SUMIF('Drinks List'!ET$11:ET$1010, $K144, 'Drinks List'!ES$11:ES$1010))</f>
        <v/>
      </c>
      <c r="BQ144" s="120" t="str">
        <f t="shared" si="53"/>
        <v/>
      </c>
      <c r="BR144" s="62" t="str">
        <f t="shared" si="54"/>
        <v/>
      </c>
      <c r="BS144" s="76" t="str">
        <f>IF(BQ144="", "", COUNTIF(BQ$11:BQ$1010, "&gt;"&amp;BQ144)+1+COUNTIF(BQ$11:BQ144, BQ144)-1)</f>
        <v/>
      </c>
      <c r="BT144" s="76" t="str">
        <f>IF(BR144="", "", COUNTIF(BR$11:BR$1010, "&lt;"&amp;BR144)+1+COUNTIF(BR$11:BR144, BR144)-1)</f>
        <v/>
      </c>
      <c r="BV144" s="76" t="str">
        <f t="shared" si="55"/>
        <v/>
      </c>
      <c r="BW144" s="124" t="str">
        <f t="shared" si="56"/>
        <v/>
      </c>
      <c r="BX144" s="115" t="str">
        <f t="shared" si="57"/>
        <v/>
      </c>
      <c r="BY144" s="125" t="str">
        <f t="shared" si="58"/>
        <v/>
      </c>
      <c r="CA144" s="106" t="str">
        <f t="shared" si="59"/>
        <v/>
      </c>
      <c r="CB144" s="22" t="str">
        <f t="shared" si="60"/>
        <v/>
      </c>
      <c r="CD144" s="76" t="str">
        <f>IF($J144="", "", IF($BV144=0, "", COUNTIF($J$11:$J$1010, "&lt;"&amp;$J144)+1+COUNTIF($J$11:$J144, $J144)-1))</f>
        <v/>
      </c>
    </row>
    <row r="145" spans="1:82" x14ac:dyDescent="0.25">
      <c r="A145" s="31"/>
      <c r="B145" s="19" t="str">
        <f t="shared" si="41"/>
        <v/>
      </c>
      <c r="C145" s="20" t="str">
        <f t="shared" si="42"/>
        <v/>
      </c>
      <c r="D145" s="29" t="str">
        <f t="shared" si="43"/>
        <v/>
      </c>
      <c r="E145" s="22" t="str">
        <f t="shared" si="44"/>
        <v/>
      </c>
      <c r="F145" s="31"/>
      <c r="G145" s="301"/>
      <c r="H145" s="302"/>
      <c r="I145" s="303"/>
      <c r="J145" s="304"/>
      <c r="K145" s="283"/>
      <c r="L145" s="305"/>
      <c r="M145" s="285"/>
      <c r="N145" s="287"/>
      <c r="O145" s="31"/>
      <c r="P145" s="19" t="str">
        <f t="shared" si="45"/>
        <v/>
      </c>
      <c r="Q145" s="20" t="str">
        <f t="shared" si="46"/>
        <v/>
      </c>
      <c r="R145" s="29" t="str">
        <f t="shared" si="47"/>
        <v/>
      </c>
      <c r="S145" s="22" t="str">
        <f t="shared" si="48"/>
        <v/>
      </c>
      <c r="T145" s="31"/>
      <c r="U145" s="69" t="str">
        <f t="shared" si="49"/>
        <v/>
      </c>
      <c r="V145" s="31"/>
      <c r="X145" s="76" t="str">
        <f t="shared" si="50"/>
        <v/>
      </c>
      <c r="Z145" s="76" t="str">
        <f t="shared" si="51"/>
        <v/>
      </c>
      <c r="AA145" s="76" t="str">
        <f t="shared" si="52"/>
        <v/>
      </c>
      <c r="AC145" s="19" t="str">
        <f>IF($K145="", "", SUMIF('Drinks List'!DH$11:DH$1010, $K145, 'Drinks List'!DG$11:DG$1010))</f>
        <v/>
      </c>
      <c r="AD145" s="21"/>
      <c r="AE145" s="59" t="str">
        <f>IF($K145="", "", SUMIF('Drinks List'!DJ$11:DJ$1010, $K145, 'Drinks List'!DI$11:DI$1010))</f>
        <v/>
      </c>
      <c r="AF145" s="21"/>
      <c r="AG145" s="59" t="str">
        <f>IF($K145="", "", SUMIF('Drinks List'!DL$11:DL$1010, $K145, 'Drinks List'!DK$11:DK$1010))</f>
        <v/>
      </c>
      <c r="AH145" s="21"/>
      <c r="AI145" s="59" t="str">
        <f>IF($K145="", "", SUMIF('Drinks List'!DN$11:DN$1010, $K145, 'Drinks List'!DM$11:DM$1010))</f>
        <v/>
      </c>
      <c r="AJ145" s="21"/>
      <c r="AK145" s="59" t="str">
        <f>IF($K145="", "", SUMIF('Drinks List'!DP$11:DP$1010, $K145, 'Drinks List'!DO$11:DO$1010))</f>
        <v/>
      </c>
      <c r="AL145" s="21"/>
      <c r="AM145" s="59" t="str">
        <f>IF($K145="", "", SUMIF('Drinks List'!DR$11:DR$1010, $K145, 'Drinks List'!DQ$11:DQ$1010))</f>
        <v/>
      </c>
      <c r="AN145" s="21"/>
      <c r="AO145" s="59" t="str">
        <f>IF($K145="", "", SUMIF('Drinks List'!DT$11:DT$1010, $K145, 'Drinks List'!DS$11:DS$1010))</f>
        <v/>
      </c>
      <c r="AP145" s="21"/>
      <c r="AQ145" s="59" t="str">
        <f>IF($K145="", "", SUMIF('Drinks List'!DV$11:DV$1010, $K145, 'Drinks List'!DU$11:DU$1010))</f>
        <v/>
      </c>
      <c r="AR145" s="21"/>
      <c r="AS145" s="59" t="str">
        <f>IF($K145="", "", SUMIF('Drinks List'!DX$11:DX$1010, $K145, 'Drinks List'!DW$11:DW$1010))</f>
        <v/>
      </c>
      <c r="AT145" s="21"/>
      <c r="AU145" s="59" t="str">
        <f>IF($K145="", "", SUMIF('Drinks List'!DZ$11:DZ$1010, $K145, 'Drinks List'!DY$11:DY$1010))</f>
        <v/>
      </c>
      <c r="AV145" s="21"/>
      <c r="AW145" s="59" t="str">
        <f>IF($K145="", "", SUMIF('Drinks List'!EB$11:EB$1010, $K145, 'Drinks List'!EA$11:EA$1010))</f>
        <v/>
      </c>
      <c r="AX145" s="21"/>
      <c r="AY145" s="59" t="str">
        <f>IF($K145="", "", SUMIF('Drinks List'!ED$11:ED$1010, $K145, 'Drinks List'!EC$11:EC$1010))</f>
        <v/>
      </c>
      <c r="AZ145" s="21"/>
      <c r="BA145" s="59" t="str">
        <f>IF($K145="", "", SUMIF('Drinks List'!EF$11:EF$1010, $K145, 'Drinks List'!EE$11:EE$1010))</f>
        <v/>
      </c>
      <c r="BB145" s="21"/>
      <c r="BC145" s="59" t="str">
        <f>IF($K145="", "", SUMIF('Drinks List'!EH$11:EH$1010, $K145, 'Drinks List'!EG$11:EG$1010))</f>
        <v/>
      </c>
      <c r="BD145" s="21"/>
      <c r="BE145" s="59" t="str">
        <f>IF($K145="", "", SUMIF('Drinks List'!EJ$11:EJ$1010, $K145, 'Drinks List'!EI$11:EI$1010))</f>
        <v/>
      </c>
      <c r="BF145" s="21"/>
      <c r="BG145" s="59" t="str">
        <f>IF($K145="", "", SUMIF('Drinks List'!EL$11:EL$1010, $K145, 'Drinks List'!EK$11:EK$1010))</f>
        <v/>
      </c>
      <c r="BH145" s="21"/>
      <c r="BI145" s="59" t="str">
        <f>IF($K145="", "", SUMIF('Drinks List'!EN$11:EN$1010, $K145, 'Drinks List'!EM$11:EM$1010))</f>
        <v/>
      </c>
      <c r="BJ145" s="21"/>
      <c r="BK145" s="59" t="str">
        <f>IF($K145="", "", SUMIF('Drinks List'!EP$11:EP$1010, $K145, 'Drinks List'!EO$11:EO$1010))</f>
        <v/>
      </c>
      <c r="BL145" s="21"/>
      <c r="BM145" s="59" t="str">
        <f>IF($K145="", "", SUMIF('Drinks List'!ER$11:ER$1010, $K145, 'Drinks List'!EQ$11:EQ$1010))</f>
        <v/>
      </c>
      <c r="BN145" s="21"/>
      <c r="BO145" s="65" t="str">
        <f>IF($K145="", "", SUMIF('Drinks List'!ET$11:ET$1010, $K145, 'Drinks List'!ES$11:ES$1010))</f>
        <v/>
      </c>
      <c r="BQ145" s="120" t="str">
        <f t="shared" si="53"/>
        <v/>
      </c>
      <c r="BR145" s="62" t="str">
        <f t="shared" si="54"/>
        <v/>
      </c>
      <c r="BS145" s="76" t="str">
        <f>IF(BQ145="", "", COUNTIF(BQ$11:BQ$1010, "&gt;"&amp;BQ145)+1+COUNTIF(BQ$11:BQ145, BQ145)-1)</f>
        <v/>
      </c>
      <c r="BT145" s="76" t="str">
        <f>IF(BR145="", "", COUNTIF(BR$11:BR$1010, "&lt;"&amp;BR145)+1+COUNTIF(BR$11:BR145, BR145)-1)</f>
        <v/>
      </c>
      <c r="BV145" s="76" t="str">
        <f t="shared" si="55"/>
        <v/>
      </c>
      <c r="BW145" s="124" t="str">
        <f t="shared" si="56"/>
        <v/>
      </c>
      <c r="BX145" s="115" t="str">
        <f t="shared" si="57"/>
        <v/>
      </c>
      <c r="BY145" s="125" t="str">
        <f t="shared" si="58"/>
        <v/>
      </c>
      <c r="CA145" s="106" t="str">
        <f t="shared" si="59"/>
        <v/>
      </c>
      <c r="CB145" s="22" t="str">
        <f t="shared" si="60"/>
        <v/>
      </c>
      <c r="CD145" s="76" t="str">
        <f>IF($J145="", "", IF($BV145=0, "", COUNTIF($J$11:$J$1010, "&lt;"&amp;$J145)+1+COUNTIF($J$11:$J145, $J145)-1))</f>
        <v/>
      </c>
    </row>
    <row r="146" spans="1:82" x14ac:dyDescent="0.25">
      <c r="A146" s="31"/>
      <c r="B146" s="19" t="str">
        <f t="shared" si="41"/>
        <v/>
      </c>
      <c r="C146" s="20" t="str">
        <f t="shared" si="42"/>
        <v/>
      </c>
      <c r="D146" s="29" t="str">
        <f t="shared" si="43"/>
        <v/>
      </c>
      <c r="E146" s="22" t="str">
        <f t="shared" si="44"/>
        <v/>
      </c>
      <c r="F146" s="31"/>
      <c r="G146" s="301"/>
      <c r="H146" s="302"/>
      <c r="I146" s="303"/>
      <c r="J146" s="304"/>
      <c r="K146" s="283"/>
      <c r="L146" s="305"/>
      <c r="M146" s="285"/>
      <c r="N146" s="287"/>
      <c r="O146" s="31"/>
      <c r="P146" s="19" t="str">
        <f t="shared" si="45"/>
        <v/>
      </c>
      <c r="Q146" s="20" t="str">
        <f t="shared" si="46"/>
        <v/>
      </c>
      <c r="R146" s="29" t="str">
        <f t="shared" si="47"/>
        <v/>
      </c>
      <c r="S146" s="22" t="str">
        <f t="shared" si="48"/>
        <v/>
      </c>
      <c r="T146" s="31"/>
      <c r="U146" s="69" t="str">
        <f t="shared" si="49"/>
        <v/>
      </c>
      <c r="V146" s="31"/>
      <c r="X146" s="76" t="str">
        <f t="shared" si="50"/>
        <v/>
      </c>
      <c r="Z146" s="76" t="str">
        <f t="shared" si="51"/>
        <v/>
      </c>
      <c r="AA146" s="76" t="str">
        <f t="shared" si="52"/>
        <v/>
      </c>
      <c r="AC146" s="19" t="str">
        <f>IF($K146="", "", SUMIF('Drinks List'!DH$11:DH$1010, $K146, 'Drinks List'!DG$11:DG$1010))</f>
        <v/>
      </c>
      <c r="AD146" s="21"/>
      <c r="AE146" s="59" t="str">
        <f>IF($K146="", "", SUMIF('Drinks List'!DJ$11:DJ$1010, $K146, 'Drinks List'!DI$11:DI$1010))</f>
        <v/>
      </c>
      <c r="AF146" s="21"/>
      <c r="AG146" s="59" t="str">
        <f>IF($K146="", "", SUMIF('Drinks List'!DL$11:DL$1010, $K146, 'Drinks List'!DK$11:DK$1010))</f>
        <v/>
      </c>
      <c r="AH146" s="21"/>
      <c r="AI146" s="59" t="str">
        <f>IF($K146="", "", SUMIF('Drinks List'!DN$11:DN$1010, $K146, 'Drinks List'!DM$11:DM$1010))</f>
        <v/>
      </c>
      <c r="AJ146" s="21"/>
      <c r="AK146" s="59" t="str">
        <f>IF($K146="", "", SUMIF('Drinks List'!DP$11:DP$1010, $K146, 'Drinks List'!DO$11:DO$1010))</f>
        <v/>
      </c>
      <c r="AL146" s="21"/>
      <c r="AM146" s="59" t="str">
        <f>IF($K146="", "", SUMIF('Drinks List'!DR$11:DR$1010, $K146, 'Drinks List'!DQ$11:DQ$1010))</f>
        <v/>
      </c>
      <c r="AN146" s="21"/>
      <c r="AO146" s="59" t="str">
        <f>IF($K146="", "", SUMIF('Drinks List'!DT$11:DT$1010, $K146, 'Drinks List'!DS$11:DS$1010))</f>
        <v/>
      </c>
      <c r="AP146" s="21"/>
      <c r="AQ146" s="59" t="str">
        <f>IF($K146="", "", SUMIF('Drinks List'!DV$11:DV$1010, $K146, 'Drinks List'!DU$11:DU$1010))</f>
        <v/>
      </c>
      <c r="AR146" s="21"/>
      <c r="AS146" s="59" t="str">
        <f>IF($K146="", "", SUMIF('Drinks List'!DX$11:DX$1010, $K146, 'Drinks List'!DW$11:DW$1010))</f>
        <v/>
      </c>
      <c r="AT146" s="21"/>
      <c r="AU146" s="59" t="str">
        <f>IF($K146="", "", SUMIF('Drinks List'!DZ$11:DZ$1010, $K146, 'Drinks List'!DY$11:DY$1010))</f>
        <v/>
      </c>
      <c r="AV146" s="21"/>
      <c r="AW146" s="59" t="str">
        <f>IF($K146="", "", SUMIF('Drinks List'!EB$11:EB$1010, $K146, 'Drinks List'!EA$11:EA$1010))</f>
        <v/>
      </c>
      <c r="AX146" s="21"/>
      <c r="AY146" s="59" t="str">
        <f>IF($K146="", "", SUMIF('Drinks List'!ED$11:ED$1010, $K146, 'Drinks List'!EC$11:EC$1010))</f>
        <v/>
      </c>
      <c r="AZ146" s="21"/>
      <c r="BA146" s="59" t="str">
        <f>IF($K146="", "", SUMIF('Drinks List'!EF$11:EF$1010, $K146, 'Drinks List'!EE$11:EE$1010))</f>
        <v/>
      </c>
      <c r="BB146" s="21"/>
      <c r="BC146" s="59" t="str">
        <f>IF($K146="", "", SUMIF('Drinks List'!EH$11:EH$1010, $K146, 'Drinks List'!EG$11:EG$1010))</f>
        <v/>
      </c>
      <c r="BD146" s="21"/>
      <c r="BE146" s="59" t="str">
        <f>IF($K146="", "", SUMIF('Drinks List'!EJ$11:EJ$1010, $K146, 'Drinks List'!EI$11:EI$1010))</f>
        <v/>
      </c>
      <c r="BF146" s="21"/>
      <c r="BG146" s="59" t="str">
        <f>IF($K146="", "", SUMIF('Drinks List'!EL$11:EL$1010, $K146, 'Drinks List'!EK$11:EK$1010))</f>
        <v/>
      </c>
      <c r="BH146" s="21"/>
      <c r="BI146" s="59" t="str">
        <f>IF($K146="", "", SUMIF('Drinks List'!EN$11:EN$1010, $K146, 'Drinks List'!EM$11:EM$1010))</f>
        <v/>
      </c>
      <c r="BJ146" s="21"/>
      <c r="BK146" s="59" t="str">
        <f>IF($K146="", "", SUMIF('Drinks List'!EP$11:EP$1010, $K146, 'Drinks List'!EO$11:EO$1010))</f>
        <v/>
      </c>
      <c r="BL146" s="21"/>
      <c r="BM146" s="59" t="str">
        <f>IF($K146="", "", SUMIF('Drinks List'!ER$11:ER$1010, $K146, 'Drinks List'!EQ$11:EQ$1010))</f>
        <v/>
      </c>
      <c r="BN146" s="21"/>
      <c r="BO146" s="65" t="str">
        <f>IF($K146="", "", SUMIF('Drinks List'!ET$11:ET$1010, $K146, 'Drinks List'!ES$11:ES$1010))</f>
        <v/>
      </c>
      <c r="BQ146" s="120" t="str">
        <f t="shared" si="53"/>
        <v/>
      </c>
      <c r="BR146" s="62" t="str">
        <f t="shared" si="54"/>
        <v/>
      </c>
      <c r="BS146" s="76" t="str">
        <f>IF(BQ146="", "", COUNTIF(BQ$11:BQ$1010, "&gt;"&amp;BQ146)+1+COUNTIF(BQ$11:BQ146, BQ146)-1)</f>
        <v/>
      </c>
      <c r="BT146" s="76" t="str">
        <f>IF(BR146="", "", COUNTIF(BR$11:BR$1010, "&lt;"&amp;BR146)+1+COUNTIF(BR$11:BR146, BR146)-1)</f>
        <v/>
      </c>
      <c r="BV146" s="76" t="str">
        <f t="shared" si="55"/>
        <v/>
      </c>
      <c r="BW146" s="124" t="str">
        <f t="shared" si="56"/>
        <v/>
      </c>
      <c r="BX146" s="115" t="str">
        <f t="shared" si="57"/>
        <v/>
      </c>
      <c r="BY146" s="125" t="str">
        <f t="shared" si="58"/>
        <v/>
      </c>
      <c r="CA146" s="106" t="str">
        <f t="shared" si="59"/>
        <v/>
      </c>
      <c r="CB146" s="22" t="str">
        <f t="shared" si="60"/>
        <v/>
      </c>
      <c r="CD146" s="76" t="str">
        <f>IF($J146="", "", IF($BV146=0, "", COUNTIF($J$11:$J$1010, "&lt;"&amp;$J146)+1+COUNTIF($J$11:$J146, $J146)-1))</f>
        <v/>
      </c>
    </row>
    <row r="147" spans="1:82" x14ac:dyDescent="0.25">
      <c r="A147" s="31"/>
      <c r="B147" s="19" t="str">
        <f t="shared" si="41"/>
        <v/>
      </c>
      <c r="C147" s="20" t="str">
        <f t="shared" si="42"/>
        <v/>
      </c>
      <c r="D147" s="29" t="str">
        <f t="shared" si="43"/>
        <v/>
      </c>
      <c r="E147" s="22" t="str">
        <f t="shared" si="44"/>
        <v/>
      </c>
      <c r="F147" s="31"/>
      <c r="G147" s="301"/>
      <c r="H147" s="302"/>
      <c r="I147" s="303"/>
      <c r="J147" s="304"/>
      <c r="K147" s="283"/>
      <c r="L147" s="305"/>
      <c r="M147" s="285"/>
      <c r="N147" s="287"/>
      <c r="O147" s="31"/>
      <c r="P147" s="19" t="str">
        <f t="shared" si="45"/>
        <v/>
      </c>
      <c r="Q147" s="20" t="str">
        <f t="shared" si="46"/>
        <v/>
      </c>
      <c r="R147" s="29" t="str">
        <f t="shared" si="47"/>
        <v/>
      </c>
      <c r="S147" s="22" t="str">
        <f t="shared" si="48"/>
        <v/>
      </c>
      <c r="T147" s="31"/>
      <c r="U147" s="69" t="str">
        <f t="shared" si="49"/>
        <v/>
      </c>
      <c r="V147" s="31"/>
      <c r="X147" s="76" t="str">
        <f t="shared" si="50"/>
        <v/>
      </c>
      <c r="Z147" s="76" t="str">
        <f t="shared" si="51"/>
        <v/>
      </c>
      <c r="AA147" s="76" t="str">
        <f t="shared" si="52"/>
        <v/>
      </c>
      <c r="AC147" s="19" t="str">
        <f>IF($K147="", "", SUMIF('Drinks List'!DH$11:DH$1010, $K147, 'Drinks List'!DG$11:DG$1010))</f>
        <v/>
      </c>
      <c r="AD147" s="21"/>
      <c r="AE147" s="59" t="str">
        <f>IF($K147="", "", SUMIF('Drinks List'!DJ$11:DJ$1010, $K147, 'Drinks List'!DI$11:DI$1010))</f>
        <v/>
      </c>
      <c r="AF147" s="21"/>
      <c r="AG147" s="59" t="str">
        <f>IF($K147="", "", SUMIF('Drinks List'!DL$11:DL$1010, $K147, 'Drinks List'!DK$11:DK$1010))</f>
        <v/>
      </c>
      <c r="AH147" s="21"/>
      <c r="AI147" s="59" t="str">
        <f>IF($K147="", "", SUMIF('Drinks List'!DN$11:DN$1010, $K147, 'Drinks List'!DM$11:DM$1010))</f>
        <v/>
      </c>
      <c r="AJ147" s="21"/>
      <c r="AK147" s="59" t="str">
        <f>IF($K147="", "", SUMIF('Drinks List'!DP$11:DP$1010, $K147, 'Drinks List'!DO$11:DO$1010))</f>
        <v/>
      </c>
      <c r="AL147" s="21"/>
      <c r="AM147" s="59" t="str">
        <f>IF($K147="", "", SUMIF('Drinks List'!DR$11:DR$1010, $K147, 'Drinks List'!DQ$11:DQ$1010))</f>
        <v/>
      </c>
      <c r="AN147" s="21"/>
      <c r="AO147" s="59" t="str">
        <f>IF($K147="", "", SUMIF('Drinks List'!DT$11:DT$1010, $K147, 'Drinks List'!DS$11:DS$1010))</f>
        <v/>
      </c>
      <c r="AP147" s="21"/>
      <c r="AQ147" s="59" t="str">
        <f>IF($K147="", "", SUMIF('Drinks List'!DV$11:DV$1010, $K147, 'Drinks List'!DU$11:DU$1010))</f>
        <v/>
      </c>
      <c r="AR147" s="21"/>
      <c r="AS147" s="59" t="str">
        <f>IF($K147="", "", SUMIF('Drinks List'!DX$11:DX$1010, $K147, 'Drinks List'!DW$11:DW$1010))</f>
        <v/>
      </c>
      <c r="AT147" s="21"/>
      <c r="AU147" s="59" t="str">
        <f>IF($K147="", "", SUMIF('Drinks List'!DZ$11:DZ$1010, $K147, 'Drinks List'!DY$11:DY$1010))</f>
        <v/>
      </c>
      <c r="AV147" s="21"/>
      <c r="AW147" s="59" t="str">
        <f>IF($K147="", "", SUMIF('Drinks List'!EB$11:EB$1010, $K147, 'Drinks List'!EA$11:EA$1010))</f>
        <v/>
      </c>
      <c r="AX147" s="21"/>
      <c r="AY147" s="59" t="str">
        <f>IF($K147="", "", SUMIF('Drinks List'!ED$11:ED$1010, $K147, 'Drinks List'!EC$11:EC$1010))</f>
        <v/>
      </c>
      <c r="AZ147" s="21"/>
      <c r="BA147" s="59" t="str">
        <f>IF($K147="", "", SUMIF('Drinks List'!EF$11:EF$1010, $K147, 'Drinks List'!EE$11:EE$1010))</f>
        <v/>
      </c>
      <c r="BB147" s="21"/>
      <c r="BC147" s="59" t="str">
        <f>IF($K147="", "", SUMIF('Drinks List'!EH$11:EH$1010, $K147, 'Drinks List'!EG$11:EG$1010))</f>
        <v/>
      </c>
      <c r="BD147" s="21"/>
      <c r="BE147" s="59" t="str">
        <f>IF($K147="", "", SUMIF('Drinks List'!EJ$11:EJ$1010, $K147, 'Drinks List'!EI$11:EI$1010))</f>
        <v/>
      </c>
      <c r="BF147" s="21"/>
      <c r="BG147" s="59" t="str">
        <f>IF($K147="", "", SUMIF('Drinks List'!EL$11:EL$1010, $K147, 'Drinks List'!EK$11:EK$1010))</f>
        <v/>
      </c>
      <c r="BH147" s="21"/>
      <c r="BI147" s="59" t="str">
        <f>IF($K147="", "", SUMIF('Drinks List'!EN$11:EN$1010, $K147, 'Drinks List'!EM$11:EM$1010))</f>
        <v/>
      </c>
      <c r="BJ147" s="21"/>
      <c r="BK147" s="59" t="str">
        <f>IF($K147="", "", SUMIF('Drinks List'!EP$11:EP$1010, $K147, 'Drinks List'!EO$11:EO$1010))</f>
        <v/>
      </c>
      <c r="BL147" s="21"/>
      <c r="BM147" s="59" t="str">
        <f>IF($K147="", "", SUMIF('Drinks List'!ER$11:ER$1010, $K147, 'Drinks List'!EQ$11:EQ$1010))</f>
        <v/>
      </c>
      <c r="BN147" s="21"/>
      <c r="BO147" s="65" t="str">
        <f>IF($K147="", "", SUMIF('Drinks List'!ET$11:ET$1010, $K147, 'Drinks List'!ES$11:ES$1010))</f>
        <v/>
      </c>
      <c r="BQ147" s="120" t="str">
        <f t="shared" si="53"/>
        <v/>
      </c>
      <c r="BR147" s="62" t="str">
        <f t="shared" si="54"/>
        <v/>
      </c>
      <c r="BS147" s="76" t="str">
        <f>IF(BQ147="", "", COUNTIF(BQ$11:BQ$1010, "&gt;"&amp;BQ147)+1+COUNTIF(BQ$11:BQ147, BQ147)-1)</f>
        <v/>
      </c>
      <c r="BT147" s="76" t="str">
        <f>IF(BR147="", "", COUNTIF(BR$11:BR$1010, "&lt;"&amp;BR147)+1+COUNTIF(BR$11:BR147, BR147)-1)</f>
        <v/>
      </c>
      <c r="BV147" s="76" t="str">
        <f t="shared" si="55"/>
        <v/>
      </c>
      <c r="BW147" s="124" t="str">
        <f t="shared" si="56"/>
        <v/>
      </c>
      <c r="BX147" s="115" t="str">
        <f t="shared" si="57"/>
        <v/>
      </c>
      <c r="BY147" s="125" t="str">
        <f t="shared" si="58"/>
        <v/>
      </c>
      <c r="CA147" s="106" t="str">
        <f t="shared" si="59"/>
        <v/>
      </c>
      <c r="CB147" s="22" t="str">
        <f t="shared" si="60"/>
        <v/>
      </c>
      <c r="CD147" s="76" t="str">
        <f>IF($J147="", "", IF($BV147=0, "", COUNTIF($J$11:$J$1010, "&lt;"&amp;$J147)+1+COUNTIF($J$11:$J147, $J147)-1))</f>
        <v/>
      </c>
    </row>
    <row r="148" spans="1:82" x14ac:dyDescent="0.25">
      <c r="A148" s="31"/>
      <c r="B148" s="19" t="str">
        <f t="shared" si="41"/>
        <v/>
      </c>
      <c r="C148" s="20" t="str">
        <f t="shared" si="42"/>
        <v/>
      </c>
      <c r="D148" s="29" t="str">
        <f t="shared" si="43"/>
        <v/>
      </c>
      <c r="E148" s="22" t="str">
        <f t="shared" si="44"/>
        <v/>
      </c>
      <c r="F148" s="31"/>
      <c r="G148" s="301"/>
      <c r="H148" s="302"/>
      <c r="I148" s="303"/>
      <c r="J148" s="304"/>
      <c r="K148" s="283"/>
      <c r="L148" s="305"/>
      <c r="M148" s="285"/>
      <c r="N148" s="287"/>
      <c r="O148" s="31"/>
      <c r="P148" s="19" t="str">
        <f t="shared" si="45"/>
        <v/>
      </c>
      <c r="Q148" s="20" t="str">
        <f t="shared" si="46"/>
        <v/>
      </c>
      <c r="R148" s="29" t="str">
        <f t="shared" si="47"/>
        <v/>
      </c>
      <c r="S148" s="22" t="str">
        <f t="shared" si="48"/>
        <v/>
      </c>
      <c r="T148" s="31"/>
      <c r="U148" s="69" t="str">
        <f t="shared" si="49"/>
        <v/>
      </c>
      <c r="V148" s="31"/>
      <c r="X148" s="76" t="str">
        <f t="shared" si="50"/>
        <v/>
      </c>
      <c r="Z148" s="76" t="str">
        <f t="shared" si="51"/>
        <v/>
      </c>
      <c r="AA148" s="76" t="str">
        <f t="shared" si="52"/>
        <v/>
      </c>
      <c r="AC148" s="19" t="str">
        <f>IF($K148="", "", SUMIF('Drinks List'!DH$11:DH$1010, $K148, 'Drinks List'!DG$11:DG$1010))</f>
        <v/>
      </c>
      <c r="AD148" s="21"/>
      <c r="AE148" s="59" t="str">
        <f>IF($K148="", "", SUMIF('Drinks List'!DJ$11:DJ$1010, $K148, 'Drinks List'!DI$11:DI$1010))</f>
        <v/>
      </c>
      <c r="AF148" s="21"/>
      <c r="AG148" s="59" t="str">
        <f>IF($K148="", "", SUMIF('Drinks List'!DL$11:DL$1010, $K148, 'Drinks List'!DK$11:DK$1010))</f>
        <v/>
      </c>
      <c r="AH148" s="21"/>
      <c r="AI148" s="59" t="str">
        <f>IF($K148="", "", SUMIF('Drinks List'!DN$11:DN$1010, $K148, 'Drinks List'!DM$11:DM$1010))</f>
        <v/>
      </c>
      <c r="AJ148" s="21"/>
      <c r="AK148" s="59" t="str">
        <f>IF($K148="", "", SUMIF('Drinks List'!DP$11:DP$1010, $K148, 'Drinks List'!DO$11:DO$1010))</f>
        <v/>
      </c>
      <c r="AL148" s="21"/>
      <c r="AM148" s="59" t="str">
        <f>IF($K148="", "", SUMIF('Drinks List'!DR$11:DR$1010, $K148, 'Drinks List'!DQ$11:DQ$1010))</f>
        <v/>
      </c>
      <c r="AN148" s="21"/>
      <c r="AO148" s="59" t="str">
        <f>IF($K148="", "", SUMIF('Drinks List'!DT$11:DT$1010, $K148, 'Drinks List'!DS$11:DS$1010))</f>
        <v/>
      </c>
      <c r="AP148" s="21"/>
      <c r="AQ148" s="59" t="str">
        <f>IF($K148="", "", SUMIF('Drinks List'!DV$11:DV$1010, $K148, 'Drinks List'!DU$11:DU$1010))</f>
        <v/>
      </c>
      <c r="AR148" s="21"/>
      <c r="AS148" s="59" t="str">
        <f>IF($K148="", "", SUMIF('Drinks List'!DX$11:DX$1010, $K148, 'Drinks List'!DW$11:DW$1010))</f>
        <v/>
      </c>
      <c r="AT148" s="21"/>
      <c r="AU148" s="59" t="str">
        <f>IF($K148="", "", SUMIF('Drinks List'!DZ$11:DZ$1010, $K148, 'Drinks List'!DY$11:DY$1010))</f>
        <v/>
      </c>
      <c r="AV148" s="21"/>
      <c r="AW148" s="59" t="str">
        <f>IF($K148="", "", SUMIF('Drinks List'!EB$11:EB$1010, $K148, 'Drinks List'!EA$11:EA$1010))</f>
        <v/>
      </c>
      <c r="AX148" s="21"/>
      <c r="AY148" s="59" t="str">
        <f>IF($K148="", "", SUMIF('Drinks List'!ED$11:ED$1010, $K148, 'Drinks List'!EC$11:EC$1010))</f>
        <v/>
      </c>
      <c r="AZ148" s="21"/>
      <c r="BA148" s="59" t="str">
        <f>IF($K148="", "", SUMIF('Drinks List'!EF$11:EF$1010, $K148, 'Drinks List'!EE$11:EE$1010))</f>
        <v/>
      </c>
      <c r="BB148" s="21"/>
      <c r="BC148" s="59" t="str">
        <f>IF($K148="", "", SUMIF('Drinks List'!EH$11:EH$1010, $K148, 'Drinks List'!EG$11:EG$1010))</f>
        <v/>
      </c>
      <c r="BD148" s="21"/>
      <c r="BE148" s="59" t="str">
        <f>IF($K148="", "", SUMIF('Drinks List'!EJ$11:EJ$1010, $K148, 'Drinks List'!EI$11:EI$1010))</f>
        <v/>
      </c>
      <c r="BF148" s="21"/>
      <c r="BG148" s="59" t="str">
        <f>IF($K148="", "", SUMIF('Drinks List'!EL$11:EL$1010, $K148, 'Drinks List'!EK$11:EK$1010))</f>
        <v/>
      </c>
      <c r="BH148" s="21"/>
      <c r="BI148" s="59" t="str">
        <f>IF($K148="", "", SUMIF('Drinks List'!EN$11:EN$1010, $K148, 'Drinks List'!EM$11:EM$1010))</f>
        <v/>
      </c>
      <c r="BJ148" s="21"/>
      <c r="BK148" s="59" t="str">
        <f>IF($K148="", "", SUMIF('Drinks List'!EP$11:EP$1010, $K148, 'Drinks List'!EO$11:EO$1010))</f>
        <v/>
      </c>
      <c r="BL148" s="21"/>
      <c r="BM148" s="59" t="str">
        <f>IF($K148="", "", SUMIF('Drinks List'!ER$11:ER$1010, $K148, 'Drinks List'!EQ$11:EQ$1010))</f>
        <v/>
      </c>
      <c r="BN148" s="21"/>
      <c r="BO148" s="65" t="str">
        <f>IF($K148="", "", SUMIF('Drinks List'!ET$11:ET$1010, $K148, 'Drinks List'!ES$11:ES$1010))</f>
        <v/>
      </c>
      <c r="BQ148" s="120" t="str">
        <f t="shared" si="53"/>
        <v/>
      </c>
      <c r="BR148" s="62" t="str">
        <f t="shared" si="54"/>
        <v/>
      </c>
      <c r="BS148" s="76" t="str">
        <f>IF(BQ148="", "", COUNTIF(BQ$11:BQ$1010, "&gt;"&amp;BQ148)+1+COUNTIF(BQ$11:BQ148, BQ148)-1)</f>
        <v/>
      </c>
      <c r="BT148" s="76" t="str">
        <f>IF(BR148="", "", COUNTIF(BR$11:BR$1010, "&lt;"&amp;BR148)+1+COUNTIF(BR$11:BR148, BR148)-1)</f>
        <v/>
      </c>
      <c r="BV148" s="76" t="str">
        <f t="shared" si="55"/>
        <v/>
      </c>
      <c r="BW148" s="124" t="str">
        <f t="shared" si="56"/>
        <v/>
      </c>
      <c r="BX148" s="115" t="str">
        <f t="shared" si="57"/>
        <v/>
      </c>
      <c r="BY148" s="125" t="str">
        <f t="shared" si="58"/>
        <v/>
      </c>
      <c r="CA148" s="106" t="str">
        <f t="shared" si="59"/>
        <v/>
      </c>
      <c r="CB148" s="22" t="str">
        <f t="shared" si="60"/>
        <v/>
      </c>
      <c r="CD148" s="76" t="str">
        <f>IF($J148="", "", IF($BV148=0, "", COUNTIF($J$11:$J$1010, "&lt;"&amp;$J148)+1+COUNTIF($J$11:$J148, $J148)-1))</f>
        <v/>
      </c>
    </row>
    <row r="149" spans="1:82" x14ac:dyDescent="0.25">
      <c r="A149" s="31"/>
      <c r="B149" s="19" t="str">
        <f t="shared" si="41"/>
        <v/>
      </c>
      <c r="C149" s="20" t="str">
        <f t="shared" si="42"/>
        <v/>
      </c>
      <c r="D149" s="29" t="str">
        <f t="shared" si="43"/>
        <v/>
      </c>
      <c r="E149" s="22" t="str">
        <f t="shared" si="44"/>
        <v/>
      </c>
      <c r="F149" s="31"/>
      <c r="G149" s="301"/>
      <c r="H149" s="302"/>
      <c r="I149" s="303"/>
      <c r="J149" s="304"/>
      <c r="K149" s="283"/>
      <c r="L149" s="305"/>
      <c r="M149" s="285"/>
      <c r="N149" s="287"/>
      <c r="O149" s="31"/>
      <c r="P149" s="19" t="str">
        <f t="shared" si="45"/>
        <v/>
      </c>
      <c r="Q149" s="20" t="str">
        <f t="shared" si="46"/>
        <v/>
      </c>
      <c r="R149" s="29" t="str">
        <f t="shared" si="47"/>
        <v/>
      </c>
      <c r="S149" s="22" t="str">
        <f t="shared" si="48"/>
        <v/>
      </c>
      <c r="T149" s="31"/>
      <c r="U149" s="69" t="str">
        <f t="shared" si="49"/>
        <v/>
      </c>
      <c r="V149" s="31"/>
      <c r="X149" s="76" t="str">
        <f t="shared" si="50"/>
        <v/>
      </c>
      <c r="Z149" s="76" t="str">
        <f t="shared" si="51"/>
        <v/>
      </c>
      <c r="AA149" s="76" t="str">
        <f t="shared" si="52"/>
        <v/>
      </c>
      <c r="AC149" s="19" t="str">
        <f>IF($K149="", "", SUMIF('Drinks List'!DH$11:DH$1010, $K149, 'Drinks List'!DG$11:DG$1010))</f>
        <v/>
      </c>
      <c r="AD149" s="21"/>
      <c r="AE149" s="59" t="str">
        <f>IF($K149="", "", SUMIF('Drinks List'!DJ$11:DJ$1010, $K149, 'Drinks List'!DI$11:DI$1010))</f>
        <v/>
      </c>
      <c r="AF149" s="21"/>
      <c r="AG149" s="59" t="str">
        <f>IF($K149="", "", SUMIF('Drinks List'!DL$11:DL$1010, $K149, 'Drinks List'!DK$11:DK$1010))</f>
        <v/>
      </c>
      <c r="AH149" s="21"/>
      <c r="AI149" s="59" t="str">
        <f>IF($K149="", "", SUMIF('Drinks List'!DN$11:DN$1010, $K149, 'Drinks List'!DM$11:DM$1010))</f>
        <v/>
      </c>
      <c r="AJ149" s="21"/>
      <c r="AK149" s="59" t="str">
        <f>IF($K149="", "", SUMIF('Drinks List'!DP$11:DP$1010, $K149, 'Drinks List'!DO$11:DO$1010))</f>
        <v/>
      </c>
      <c r="AL149" s="21"/>
      <c r="AM149" s="59" t="str">
        <f>IF($K149="", "", SUMIF('Drinks List'!DR$11:DR$1010, $K149, 'Drinks List'!DQ$11:DQ$1010))</f>
        <v/>
      </c>
      <c r="AN149" s="21"/>
      <c r="AO149" s="59" t="str">
        <f>IF($K149="", "", SUMIF('Drinks List'!DT$11:DT$1010, $K149, 'Drinks List'!DS$11:DS$1010))</f>
        <v/>
      </c>
      <c r="AP149" s="21"/>
      <c r="AQ149" s="59" t="str">
        <f>IF($K149="", "", SUMIF('Drinks List'!DV$11:DV$1010, $K149, 'Drinks List'!DU$11:DU$1010))</f>
        <v/>
      </c>
      <c r="AR149" s="21"/>
      <c r="AS149" s="59" t="str">
        <f>IF($K149="", "", SUMIF('Drinks List'!DX$11:DX$1010, $K149, 'Drinks List'!DW$11:DW$1010))</f>
        <v/>
      </c>
      <c r="AT149" s="21"/>
      <c r="AU149" s="59" t="str">
        <f>IF($K149="", "", SUMIF('Drinks List'!DZ$11:DZ$1010, $K149, 'Drinks List'!DY$11:DY$1010))</f>
        <v/>
      </c>
      <c r="AV149" s="21"/>
      <c r="AW149" s="59" t="str">
        <f>IF($K149="", "", SUMIF('Drinks List'!EB$11:EB$1010, $K149, 'Drinks List'!EA$11:EA$1010))</f>
        <v/>
      </c>
      <c r="AX149" s="21"/>
      <c r="AY149" s="59" t="str">
        <f>IF($K149="", "", SUMIF('Drinks List'!ED$11:ED$1010, $K149, 'Drinks List'!EC$11:EC$1010))</f>
        <v/>
      </c>
      <c r="AZ149" s="21"/>
      <c r="BA149" s="59" t="str">
        <f>IF($K149="", "", SUMIF('Drinks List'!EF$11:EF$1010, $K149, 'Drinks List'!EE$11:EE$1010))</f>
        <v/>
      </c>
      <c r="BB149" s="21"/>
      <c r="BC149" s="59" t="str">
        <f>IF($K149="", "", SUMIF('Drinks List'!EH$11:EH$1010, $K149, 'Drinks List'!EG$11:EG$1010))</f>
        <v/>
      </c>
      <c r="BD149" s="21"/>
      <c r="BE149" s="59" t="str">
        <f>IF($K149="", "", SUMIF('Drinks List'!EJ$11:EJ$1010, $K149, 'Drinks List'!EI$11:EI$1010))</f>
        <v/>
      </c>
      <c r="BF149" s="21"/>
      <c r="BG149" s="59" t="str">
        <f>IF($K149="", "", SUMIF('Drinks List'!EL$11:EL$1010, $K149, 'Drinks List'!EK$11:EK$1010))</f>
        <v/>
      </c>
      <c r="BH149" s="21"/>
      <c r="BI149" s="59" t="str">
        <f>IF($K149="", "", SUMIF('Drinks List'!EN$11:EN$1010, $K149, 'Drinks List'!EM$11:EM$1010))</f>
        <v/>
      </c>
      <c r="BJ149" s="21"/>
      <c r="BK149" s="59" t="str">
        <f>IF($K149="", "", SUMIF('Drinks List'!EP$11:EP$1010, $K149, 'Drinks List'!EO$11:EO$1010))</f>
        <v/>
      </c>
      <c r="BL149" s="21"/>
      <c r="BM149" s="59" t="str">
        <f>IF($K149="", "", SUMIF('Drinks List'!ER$11:ER$1010, $K149, 'Drinks List'!EQ$11:EQ$1010))</f>
        <v/>
      </c>
      <c r="BN149" s="21"/>
      <c r="BO149" s="65" t="str">
        <f>IF($K149="", "", SUMIF('Drinks List'!ET$11:ET$1010, $K149, 'Drinks List'!ES$11:ES$1010))</f>
        <v/>
      </c>
      <c r="BQ149" s="120" t="str">
        <f t="shared" si="53"/>
        <v/>
      </c>
      <c r="BR149" s="62" t="str">
        <f t="shared" si="54"/>
        <v/>
      </c>
      <c r="BS149" s="76" t="str">
        <f>IF(BQ149="", "", COUNTIF(BQ$11:BQ$1010, "&gt;"&amp;BQ149)+1+COUNTIF(BQ$11:BQ149, BQ149)-1)</f>
        <v/>
      </c>
      <c r="BT149" s="76" t="str">
        <f>IF(BR149="", "", COUNTIF(BR$11:BR$1010, "&lt;"&amp;BR149)+1+COUNTIF(BR$11:BR149, BR149)-1)</f>
        <v/>
      </c>
      <c r="BV149" s="76" t="str">
        <f t="shared" si="55"/>
        <v/>
      </c>
      <c r="BW149" s="124" t="str">
        <f t="shared" si="56"/>
        <v/>
      </c>
      <c r="BX149" s="115" t="str">
        <f t="shared" si="57"/>
        <v/>
      </c>
      <c r="BY149" s="125" t="str">
        <f t="shared" si="58"/>
        <v/>
      </c>
      <c r="CA149" s="106" t="str">
        <f t="shared" si="59"/>
        <v/>
      </c>
      <c r="CB149" s="22" t="str">
        <f t="shared" si="60"/>
        <v/>
      </c>
      <c r="CD149" s="76" t="str">
        <f>IF($J149="", "", IF($BV149=0, "", COUNTIF($J$11:$J$1010, "&lt;"&amp;$J149)+1+COUNTIF($J$11:$J149, $J149)-1))</f>
        <v/>
      </c>
    </row>
    <row r="150" spans="1:82" x14ac:dyDescent="0.25">
      <c r="A150" s="31"/>
      <c r="B150" s="19" t="str">
        <f t="shared" si="41"/>
        <v/>
      </c>
      <c r="C150" s="20" t="str">
        <f t="shared" si="42"/>
        <v/>
      </c>
      <c r="D150" s="29" t="str">
        <f t="shared" si="43"/>
        <v/>
      </c>
      <c r="E150" s="22" t="str">
        <f t="shared" si="44"/>
        <v/>
      </c>
      <c r="F150" s="31"/>
      <c r="G150" s="301"/>
      <c r="H150" s="302"/>
      <c r="I150" s="303"/>
      <c r="J150" s="304"/>
      <c r="K150" s="283"/>
      <c r="L150" s="305"/>
      <c r="M150" s="285"/>
      <c r="N150" s="287"/>
      <c r="O150" s="31"/>
      <c r="P150" s="19" t="str">
        <f t="shared" si="45"/>
        <v/>
      </c>
      <c r="Q150" s="20" t="str">
        <f t="shared" si="46"/>
        <v/>
      </c>
      <c r="R150" s="29" t="str">
        <f t="shared" si="47"/>
        <v/>
      </c>
      <c r="S150" s="22" t="str">
        <f t="shared" si="48"/>
        <v/>
      </c>
      <c r="T150" s="31"/>
      <c r="U150" s="69" t="str">
        <f t="shared" si="49"/>
        <v/>
      </c>
      <c r="V150" s="31"/>
      <c r="X150" s="76" t="str">
        <f t="shared" si="50"/>
        <v/>
      </c>
      <c r="Z150" s="76" t="str">
        <f t="shared" si="51"/>
        <v/>
      </c>
      <c r="AA150" s="76" t="str">
        <f t="shared" si="52"/>
        <v/>
      </c>
      <c r="AC150" s="19" t="str">
        <f>IF($K150="", "", SUMIF('Drinks List'!DH$11:DH$1010, $K150, 'Drinks List'!DG$11:DG$1010))</f>
        <v/>
      </c>
      <c r="AD150" s="21"/>
      <c r="AE150" s="59" t="str">
        <f>IF($K150="", "", SUMIF('Drinks List'!DJ$11:DJ$1010, $K150, 'Drinks List'!DI$11:DI$1010))</f>
        <v/>
      </c>
      <c r="AF150" s="21"/>
      <c r="AG150" s="59" t="str">
        <f>IF($K150="", "", SUMIF('Drinks List'!DL$11:DL$1010, $K150, 'Drinks List'!DK$11:DK$1010))</f>
        <v/>
      </c>
      <c r="AH150" s="21"/>
      <c r="AI150" s="59" t="str">
        <f>IF($K150="", "", SUMIF('Drinks List'!DN$11:DN$1010, $K150, 'Drinks List'!DM$11:DM$1010))</f>
        <v/>
      </c>
      <c r="AJ150" s="21"/>
      <c r="AK150" s="59" t="str">
        <f>IF($K150="", "", SUMIF('Drinks List'!DP$11:DP$1010, $K150, 'Drinks List'!DO$11:DO$1010))</f>
        <v/>
      </c>
      <c r="AL150" s="21"/>
      <c r="AM150" s="59" t="str">
        <f>IF($K150="", "", SUMIF('Drinks List'!DR$11:DR$1010, $K150, 'Drinks List'!DQ$11:DQ$1010))</f>
        <v/>
      </c>
      <c r="AN150" s="21"/>
      <c r="AO150" s="59" t="str">
        <f>IF($K150="", "", SUMIF('Drinks List'!DT$11:DT$1010, $K150, 'Drinks List'!DS$11:DS$1010))</f>
        <v/>
      </c>
      <c r="AP150" s="21"/>
      <c r="AQ150" s="59" t="str">
        <f>IF($K150="", "", SUMIF('Drinks List'!DV$11:DV$1010, $K150, 'Drinks List'!DU$11:DU$1010))</f>
        <v/>
      </c>
      <c r="AR150" s="21"/>
      <c r="AS150" s="59" t="str">
        <f>IF($K150="", "", SUMIF('Drinks List'!DX$11:DX$1010, $K150, 'Drinks List'!DW$11:DW$1010))</f>
        <v/>
      </c>
      <c r="AT150" s="21"/>
      <c r="AU150" s="59" t="str">
        <f>IF($K150="", "", SUMIF('Drinks List'!DZ$11:DZ$1010, $K150, 'Drinks List'!DY$11:DY$1010))</f>
        <v/>
      </c>
      <c r="AV150" s="21"/>
      <c r="AW150" s="59" t="str">
        <f>IF($K150="", "", SUMIF('Drinks List'!EB$11:EB$1010, $K150, 'Drinks List'!EA$11:EA$1010))</f>
        <v/>
      </c>
      <c r="AX150" s="21"/>
      <c r="AY150" s="59" t="str">
        <f>IF($K150="", "", SUMIF('Drinks List'!ED$11:ED$1010, $K150, 'Drinks List'!EC$11:EC$1010))</f>
        <v/>
      </c>
      <c r="AZ150" s="21"/>
      <c r="BA150" s="59" t="str">
        <f>IF($K150="", "", SUMIF('Drinks List'!EF$11:EF$1010, $K150, 'Drinks List'!EE$11:EE$1010))</f>
        <v/>
      </c>
      <c r="BB150" s="21"/>
      <c r="BC150" s="59" t="str">
        <f>IF($K150="", "", SUMIF('Drinks List'!EH$11:EH$1010, $K150, 'Drinks List'!EG$11:EG$1010))</f>
        <v/>
      </c>
      <c r="BD150" s="21"/>
      <c r="BE150" s="59" t="str">
        <f>IF($K150="", "", SUMIF('Drinks List'!EJ$11:EJ$1010, $K150, 'Drinks List'!EI$11:EI$1010))</f>
        <v/>
      </c>
      <c r="BF150" s="21"/>
      <c r="BG150" s="59" t="str">
        <f>IF($K150="", "", SUMIF('Drinks List'!EL$11:EL$1010, $K150, 'Drinks List'!EK$11:EK$1010))</f>
        <v/>
      </c>
      <c r="BH150" s="21"/>
      <c r="BI150" s="59" t="str">
        <f>IF($K150="", "", SUMIF('Drinks List'!EN$11:EN$1010, $K150, 'Drinks List'!EM$11:EM$1010))</f>
        <v/>
      </c>
      <c r="BJ150" s="21"/>
      <c r="BK150" s="59" t="str">
        <f>IF($K150="", "", SUMIF('Drinks List'!EP$11:EP$1010, $K150, 'Drinks List'!EO$11:EO$1010))</f>
        <v/>
      </c>
      <c r="BL150" s="21"/>
      <c r="BM150" s="59" t="str">
        <f>IF($K150="", "", SUMIF('Drinks List'!ER$11:ER$1010, $K150, 'Drinks List'!EQ$11:EQ$1010))</f>
        <v/>
      </c>
      <c r="BN150" s="21"/>
      <c r="BO150" s="65" t="str">
        <f>IF($K150="", "", SUMIF('Drinks List'!ET$11:ET$1010, $K150, 'Drinks List'!ES$11:ES$1010))</f>
        <v/>
      </c>
      <c r="BQ150" s="120" t="str">
        <f t="shared" si="53"/>
        <v/>
      </c>
      <c r="BR150" s="62" t="str">
        <f t="shared" si="54"/>
        <v/>
      </c>
      <c r="BS150" s="76" t="str">
        <f>IF(BQ150="", "", COUNTIF(BQ$11:BQ$1010, "&gt;"&amp;BQ150)+1+COUNTIF(BQ$11:BQ150, BQ150)-1)</f>
        <v/>
      </c>
      <c r="BT150" s="76" t="str">
        <f>IF(BR150="", "", COUNTIF(BR$11:BR$1010, "&lt;"&amp;BR150)+1+COUNTIF(BR$11:BR150, BR150)-1)</f>
        <v/>
      </c>
      <c r="BV150" s="76" t="str">
        <f t="shared" si="55"/>
        <v/>
      </c>
      <c r="BW150" s="124" t="str">
        <f t="shared" si="56"/>
        <v/>
      </c>
      <c r="BX150" s="115" t="str">
        <f t="shared" si="57"/>
        <v/>
      </c>
      <c r="BY150" s="125" t="str">
        <f t="shared" si="58"/>
        <v/>
      </c>
      <c r="CA150" s="106" t="str">
        <f t="shared" si="59"/>
        <v/>
      </c>
      <c r="CB150" s="22" t="str">
        <f t="shared" si="60"/>
        <v/>
      </c>
      <c r="CD150" s="76" t="str">
        <f>IF($J150="", "", IF($BV150=0, "", COUNTIF($J$11:$J$1010, "&lt;"&amp;$J150)+1+COUNTIF($J$11:$J150, $J150)-1))</f>
        <v/>
      </c>
    </row>
    <row r="151" spans="1:82" x14ac:dyDescent="0.25">
      <c r="A151" s="31"/>
      <c r="B151" s="19" t="str">
        <f t="shared" si="41"/>
        <v/>
      </c>
      <c r="C151" s="20" t="str">
        <f t="shared" si="42"/>
        <v/>
      </c>
      <c r="D151" s="29" t="str">
        <f t="shared" si="43"/>
        <v/>
      </c>
      <c r="E151" s="22" t="str">
        <f t="shared" si="44"/>
        <v/>
      </c>
      <c r="F151" s="31"/>
      <c r="G151" s="301"/>
      <c r="H151" s="302"/>
      <c r="I151" s="303"/>
      <c r="J151" s="304"/>
      <c r="K151" s="283"/>
      <c r="L151" s="305"/>
      <c r="M151" s="285"/>
      <c r="N151" s="287"/>
      <c r="O151" s="31"/>
      <c r="P151" s="19" t="str">
        <f t="shared" si="45"/>
        <v/>
      </c>
      <c r="Q151" s="20" t="str">
        <f t="shared" si="46"/>
        <v/>
      </c>
      <c r="R151" s="29" t="str">
        <f t="shared" si="47"/>
        <v/>
      </c>
      <c r="S151" s="22" t="str">
        <f t="shared" si="48"/>
        <v/>
      </c>
      <c r="T151" s="31"/>
      <c r="U151" s="69" t="str">
        <f t="shared" si="49"/>
        <v/>
      </c>
      <c r="V151" s="31"/>
      <c r="X151" s="76" t="str">
        <f t="shared" si="50"/>
        <v/>
      </c>
      <c r="Z151" s="76" t="str">
        <f t="shared" si="51"/>
        <v/>
      </c>
      <c r="AA151" s="76" t="str">
        <f t="shared" si="52"/>
        <v/>
      </c>
      <c r="AC151" s="19" t="str">
        <f>IF($K151="", "", SUMIF('Drinks List'!DH$11:DH$1010, $K151, 'Drinks List'!DG$11:DG$1010))</f>
        <v/>
      </c>
      <c r="AD151" s="21"/>
      <c r="AE151" s="59" t="str">
        <f>IF($K151="", "", SUMIF('Drinks List'!DJ$11:DJ$1010, $K151, 'Drinks List'!DI$11:DI$1010))</f>
        <v/>
      </c>
      <c r="AF151" s="21"/>
      <c r="AG151" s="59" t="str">
        <f>IF($K151="", "", SUMIF('Drinks List'!DL$11:DL$1010, $K151, 'Drinks List'!DK$11:DK$1010))</f>
        <v/>
      </c>
      <c r="AH151" s="21"/>
      <c r="AI151" s="59" t="str">
        <f>IF($K151="", "", SUMIF('Drinks List'!DN$11:DN$1010, $K151, 'Drinks List'!DM$11:DM$1010))</f>
        <v/>
      </c>
      <c r="AJ151" s="21"/>
      <c r="AK151" s="59" t="str">
        <f>IF($K151="", "", SUMIF('Drinks List'!DP$11:DP$1010, $K151, 'Drinks List'!DO$11:DO$1010))</f>
        <v/>
      </c>
      <c r="AL151" s="21"/>
      <c r="AM151" s="59" t="str">
        <f>IF($K151="", "", SUMIF('Drinks List'!DR$11:DR$1010, $K151, 'Drinks List'!DQ$11:DQ$1010))</f>
        <v/>
      </c>
      <c r="AN151" s="21"/>
      <c r="AO151" s="59" t="str">
        <f>IF($K151="", "", SUMIF('Drinks List'!DT$11:DT$1010, $K151, 'Drinks List'!DS$11:DS$1010))</f>
        <v/>
      </c>
      <c r="AP151" s="21"/>
      <c r="AQ151" s="59" t="str">
        <f>IF($K151="", "", SUMIF('Drinks List'!DV$11:DV$1010, $K151, 'Drinks List'!DU$11:DU$1010))</f>
        <v/>
      </c>
      <c r="AR151" s="21"/>
      <c r="AS151" s="59" t="str">
        <f>IF($K151="", "", SUMIF('Drinks List'!DX$11:DX$1010, $K151, 'Drinks List'!DW$11:DW$1010))</f>
        <v/>
      </c>
      <c r="AT151" s="21"/>
      <c r="AU151" s="59" t="str">
        <f>IF($K151="", "", SUMIF('Drinks List'!DZ$11:DZ$1010, $K151, 'Drinks List'!DY$11:DY$1010))</f>
        <v/>
      </c>
      <c r="AV151" s="21"/>
      <c r="AW151" s="59" t="str">
        <f>IF($K151="", "", SUMIF('Drinks List'!EB$11:EB$1010, $K151, 'Drinks List'!EA$11:EA$1010))</f>
        <v/>
      </c>
      <c r="AX151" s="21"/>
      <c r="AY151" s="59" t="str">
        <f>IF($K151="", "", SUMIF('Drinks List'!ED$11:ED$1010, $K151, 'Drinks List'!EC$11:EC$1010))</f>
        <v/>
      </c>
      <c r="AZ151" s="21"/>
      <c r="BA151" s="59" t="str">
        <f>IF($K151="", "", SUMIF('Drinks List'!EF$11:EF$1010, $K151, 'Drinks List'!EE$11:EE$1010))</f>
        <v/>
      </c>
      <c r="BB151" s="21"/>
      <c r="BC151" s="59" t="str">
        <f>IF($K151="", "", SUMIF('Drinks List'!EH$11:EH$1010, $K151, 'Drinks List'!EG$11:EG$1010))</f>
        <v/>
      </c>
      <c r="BD151" s="21"/>
      <c r="BE151" s="59" t="str">
        <f>IF($K151="", "", SUMIF('Drinks List'!EJ$11:EJ$1010, $K151, 'Drinks List'!EI$11:EI$1010))</f>
        <v/>
      </c>
      <c r="BF151" s="21"/>
      <c r="BG151" s="59" t="str">
        <f>IF($K151="", "", SUMIF('Drinks List'!EL$11:EL$1010, $K151, 'Drinks List'!EK$11:EK$1010))</f>
        <v/>
      </c>
      <c r="BH151" s="21"/>
      <c r="BI151" s="59" t="str">
        <f>IF($K151="", "", SUMIF('Drinks List'!EN$11:EN$1010, $K151, 'Drinks List'!EM$11:EM$1010))</f>
        <v/>
      </c>
      <c r="BJ151" s="21"/>
      <c r="BK151" s="59" t="str">
        <f>IF($K151="", "", SUMIF('Drinks List'!EP$11:EP$1010, $K151, 'Drinks List'!EO$11:EO$1010))</f>
        <v/>
      </c>
      <c r="BL151" s="21"/>
      <c r="BM151" s="59" t="str">
        <f>IF($K151="", "", SUMIF('Drinks List'!ER$11:ER$1010, $K151, 'Drinks List'!EQ$11:EQ$1010))</f>
        <v/>
      </c>
      <c r="BN151" s="21"/>
      <c r="BO151" s="65" t="str">
        <f>IF($K151="", "", SUMIF('Drinks List'!ET$11:ET$1010, $K151, 'Drinks List'!ES$11:ES$1010))</f>
        <v/>
      </c>
      <c r="BQ151" s="120" t="str">
        <f t="shared" si="53"/>
        <v/>
      </c>
      <c r="BR151" s="62" t="str">
        <f t="shared" si="54"/>
        <v/>
      </c>
      <c r="BS151" s="76" t="str">
        <f>IF(BQ151="", "", COUNTIF(BQ$11:BQ$1010, "&gt;"&amp;BQ151)+1+COUNTIF(BQ$11:BQ151, BQ151)-1)</f>
        <v/>
      </c>
      <c r="BT151" s="76" t="str">
        <f>IF(BR151="", "", COUNTIF(BR$11:BR$1010, "&lt;"&amp;BR151)+1+COUNTIF(BR$11:BR151, BR151)-1)</f>
        <v/>
      </c>
      <c r="BV151" s="76" t="str">
        <f t="shared" si="55"/>
        <v/>
      </c>
      <c r="BW151" s="124" t="str">
        <f t="shared" si="56"/>
        <v/>
      </c>
      <c r="BX151" s="115" t="str">
        <f t="shared" si="57"/>
        <v/>
      </c>
      <c r="BY151" s="125" t="str">
        <f t="shared" si="58"/>
        <v/>
      </c>
      <c r="CA151" s="106" t="str">
        <f t="shared" si="59"/>
        <v/>
      </c>
      <c r="CB151" s="22" t="str">
        <f t="shared" si="60"/>
        <v/>
      </c>
      <c r="CD151" s="76" t="str">
        <f>IF($J151="", "", IF($BV151=0, "", COUNTIF($J$11:$J$1010, "&lt;"&amp;$J151)+1+COUNTIF($J$11:$J151, $J151)-1))</f>
        <v/>
      </c>
    </row>
    <row r="152" spans="1:82" x14ac:dyDescent="0.25">
      <c r="A152" s="31"/>
      <c r="B152" s="19" t="str">
        <f t="shared" si="41"/>
        <v/>
      </c>
      <c r="C152" s="20" t="str">
        <f t="shared" si="42"/>
        <v/>
      </c>
      <c r="D152" s="29" t="str">
        <f t="shared" si="43"/>
        <v/>
      </c>
      <c r="E152" s="22" t="str">
        <f t="shared" si="44"/>
        <v/>
      </c>
      <c r="F152" s="31"/>
      <c r="G152" s="301"/>
      <c r="H152" s="302"/>
      <c r="I152" s="303"/>
      <c r="J152" s="304"/>
      <c r="K152" s="283"/>
      <c r="L152" s="305"/>
      <c r="M152" s="285"/>
      <c r="N152" s="287"/>
      <c r="O152" s="31"/>
      <c r="P152" s="19" t="str">
        <f t="shared" si="45"/>
        <v/>
      </c>
      <c r="Q152" s="20" t="str">
        <f t="shared" si="46"/>
        <v/>
      </c>
      <c r="R152" s="29" t="str">
        <f t="shared" si="47"/>
        <v/>
      </c>
      <c r="S152" s="22" t="str">
        <f t="shared" si="48"/>
        <v/>
      </c>
      <c r="T152" s="31"/>
      <c r="U152" s="69" t="str">
        <f t="shared" si="49"/>
        <v/>
      </c>
      <c r="V152" s="31"/>
      <c r="X152" s="76" t="str">
        <f t="shared" si="50"/>
        <v/>
      </c>
      <c r="Z152" s="76" t="str">
        <f t="shared" si="51"/>
        <v/>
      </c>
      <c r="AA152" s="76" t="str">
        <f t="shared" si="52"/>
        <v/>
      </c>
      <c r="AC152" s="19" t="str">
        <f>IF($K152="", "", SUMIF('Drinks List'!DH$11:DH$1010, $K152, 'Drinks List'!DG$11:DG$1010))</f>
        <v/>
      </c>
      <c r="AD152" s="21"/>
      <c r="AE152" s="59" t="str">
        <f>IF($K152="", "", SUMIF('Drinks List'!DJ$11:DJ$1010, $K152, 'Drinks List'!DI$11:DI$1010))</f>
        <v/>
      </c>
      <c r="AF152" s="21"/>
      <c r="AG152" s="59" t="str">
        <f>IF($K152="", "", SUMIF('Drinks List'!DL$11:DL$1010, $K152, 'Drinks List'!DK$11:DK$1010))</f>
        <v/>
      </c>
      <c r="AH152" s="21"/>
      <c r="AI152" s="59" t="str">
        <f>IF($K152="", "", SUMIF('Drinks List'!DN$11:DN$1010, $K152, 'Drinks List'!DM$11:DM$1010))</f>
        <v/>
      </c>
      <c r="AJ152" s="21"/>
      <c r="AK152" s="59" t="str">
        <f>IF($K152="", "", SUMIF('Drinks List'!DP$11:DP$1010, $K152, 'Drinks List'!DO$11:DO$1010))</f>
        <v/>
      </c>
      <c r="AL152" s="21"/>
      <c r="AM152" s="59" t="str">
        <f>IF($K152="", "", SUMIF('Drinks List'!DR$11:DR$1010, $K152, 'Drinks List'!DQ$11:DQ$1010))</f>
        <v/>
      </c>
      <c r="AN152" s="21"/>
      <c r="AO152" s="59" t="str">
        <f>IF($K152="", "", SUMIF('Drinks List'!DT$11:DT$1010, $K152, 'Drinks List'!DS$11:DS$1010))</f>
        <v/>
      </c>
      <c r="AP152" s="21"/>
      <c r="AQ152" s="59" t="str">
        <f>IF($K152="", "", SUMIF('Drinks List'!DV$11:DV$1010, $K152, 'Drinks List'!DU$11:DU$1010))</f>
        <v/>
      </c>
      <c r="AR152" s="21"/>
      <c r="AS152" s="59" t="str">
        <f>IF($K152="", "", SUMIF('Drinks List'!DX$11:DX$1010, $K152, 'Drinks List'!DW$11:DW$1010))</f>
        <v/>
      </c>
      <c r="AT152" s="21"/>
      <c r="AU152" s="59" t="str">
        <f>IF($K152="", "", SUMIF('Drinks List'!DZ$11:DZ$1010, $K152, 'Drinks List'!DY$11:DY$1010))</f>
        <v/>
      </c>
      <c r="AV152" s="21"/>
      <c r="AW152" s="59" t="str">
        <f>IF($K152="", "", SUMIF('Drinks List'!EB$11:EB$1010, $K152, 'Drinks List'!EA$11:EA$1010))</f>
        <v/>
      </c>
      <c r="AX152" s="21"/>
      <c r="AY152" s="59" t="str">
        <f>IF($K152="", "", SUMIF('Drinks List'!ED$11:ED$1010, $K152, 'Drinks List'!EC$11:EC$1010))</f>
        <v/>
      </c>
      <c r="AZ152" s="21"/>
      <c r="BA152" s="59" t="str">
        <f>IF($K152="", "", SUMIF('Drinks List'!EF$11:EF$1010, $K152, 'Drinks List'!EE$11:EE$1010))</f>
        <v/>
      </c>
      <c r="BB152" s="21"/>
      <c r="BC152" s="59" t="str">
        <f>IF($K152="", "", SUMIF('Drinks List'!EH$11:EH$1010, $K152, 'Drinks List'!EG$11:EG$1010))</f>
        <v/>
      </c>
      <c r="BD152" s="21"/>
      <c r="BE152" s="59" t="str">
        <f>IF($K152="", "", SUMIF('Drinks List'!EJ$11:EJ$1010, $K152, 'Drinks List'!EI$11:EI$1010))</f>
        <v/>
      </c>
      <c r="BF152" s="21"/>
      <c r="BG152" s="59" t="str">
        <f>IF($K152="", "", SUMIF('Drinks List'!EL$11:EL$1010, $K152, 'Drinks List'!EK$11:EK$1010))</f>
        <v/>
      </c>
      <c r="BH152" s="21"/>
      <c r="BI152" s="59" t="str">
        <f>IF($K152="", "", SUMIF('Drinks List'!EN$11:EN$1010, $K152, 'Drinks List'!EM$11:EM$1010))</f>
        <v/>
      </c>
      <c r="BJ152" s="21"/>
      <c r="BK152" s="59" t="str">
        <f>IF($K152="", "", SUMIF('Drinks List'!EP$11:EP$1010, $K152, 'Drinks List'!EO$11:EO$1010))</f>
        <v/>
      </c>
      <c r="BL152" s="21"/>
      <c r="BM152" s="59" t="str">
        <f>IF($K152="", "", SUMIF('Drinks List'!ER$11:ER$1010, $K152, 'Drinks List'!EQ$11:EQ$1010))</f>
        <v/>
      </c>
      <c r="BN152" s="21"/>
      <c r="BO152" s="65" t="str">
        <f>IF($K152="", "", SUMIF('Drinks List'!ET$11:ET$1010, $K152, 'Drinks List'!ES$11:ES$1010))</f>
        <v/>
      </c>
      <c r="BQ152" s="120" t="str">
        <f t="shared" si="53"/>
        <v/>
      </c>
      <c r="BR152" s="62" t="str">
        <f t="shared" si="54"/>
        <v/>
      </c>
      <c r="BS152" s="76" t="str">
        <f>IF(BQ152="", "", COUNTIF(BQ$11:BQ$1010, "&gt;"&amp;BQ152)+1+COUNTIF(BQ$11:BQ152, BQ152)-1)</f>
        <v/>
      </c>
      <c r="BT152" s="76" t="str">
        <f>IF(BR152="", "", COUNTIF(BR$11:BR$1010, "&lt;"&amp;BR152)+1+COUNTIF(BR$11:BR152, BR152)-1)</f>
        <v/>
      </c>
      <c r="BV152" s="76" t="str">
        <f t="shared" si="55"/>
        <v/>
      </c>
      <c r="BW152" s="124" t="str">
        <f t="shared" si="56"/>
        <v/>
      </c>
      <c r="BX152" s="115" t="str">
        <f t="shared" si="57"/>
        <v/>
      </c>
      <c r="BY152" s="125" t="str">
        <f t="shared" si="58"/>
        <v/>
      </c>
      <c r="CA152" s="106" t="str">
        <f t="shared" si="59"/>
        <v/>
      </c>
      <c r="CB152" s="22" t="str">
        <f t="shared" si="60"/>
        <v/>
      </c>
      <c r="CD152" s="76" t="str">
        <f>IF($J152="", "", IF($BV152=0, "", COUNTIF($J$11:$J$1010, "&lt;"&amp;$J152)+1+COUNTIF($J$11:$J152, $J152)-1))</f>
        <v/>
      </c>
    </row>
    <row r="153" spans="1:82" x14ac:dyDescent="0.25">
      <c r="A153" s="31"/>
      <c r="B153" s="19" t="str">
        <f t="shared" si="41"/>
        <v/>
      </c>
      <c r="C153" s="20" t="str">
        <f t="shared" si="42"/>
        <v/>
      </c>
      <c r="D153" s="29" t="str">
        <f t="shared" si="43"/>
        <v/>
      </c>
      <c r="E153" s="22" t="str">
        <f t="shared" si="44"/>
        <v/>
      </c>
      <c r="F153" s="31"/>
      <c r="G153" s="301"/>
      <c r="H153" s="302"/>
      <c r="I153" s="303"/>
      <c r="J153" s="304"/>
      <c r="K153" s="283"/>
      <c r="L153" s="305"/>
      <c r="M153" s="285"/>
      <c r="N153" s="287"/>
      <c r="O153" s="31"/>
      <c r="P153" s="19" t="str">
        <f t="shared" si="45"/>
        <v/>
      </c>
      <c r="Q153" s="20" t="str">
        <f t="shared" si="46"/>
        <v/>
      </c>
      <c r="R153" s="29" t="str">
        <f t="shared" si="47"/>
        <v/>
      </c>
      <c r="S153" s="22" t="str">
        <f t="shared" si="48"/>
        <v/>
      </c>
      <c r="T153" s="31"/>
      <c r="U153" s="69" t="str">
        <f t="shared" si="49"/>
        <v/>
      </c>
      <c r="V153" s="31"/>
      <c r="X153" s="76" t="str">
        <f t="shared" si="50"/>
        <v/>
      </c>
      <c r="Z153" s="76" t="str">
        <f t="shared" si="51"/>
        <v/>
      </c>
      <c r="AA153" s="76" t="str">
        <f t="shared" si="52"/>
        <v/>
      </c>
      <c r="AC153" s="19" t="str">
        <f>IF($K153="", "", SUMIF('Drinks List'!DH$11:DH$1010, $K153, 'Drinks List'!DG$11:DG$1010))</f>
        <v/>
      </c>
      <c r="AD153" s="21"/>
      <c r="AE153" s="59" t="str">
        <f>IF($K153="", "", SUMIF('Drinks List'!DJ$11:DJ$1010, $K153, 'Drinks List'!DI$11:DI$1010))</f>
        <v/>
      </c>
      <c r="AF153" s="21"/>
      <c r="AG153" s="59" t="str">
        <f>IF($K153="", "", SUMIF('Drinks List'!DL$11:DL$1010, $K153, 'Drinks List'!DK$11:DK$1010))</f>
        <v/>
      </c>
      <c r="AH153" s="21"/>
      <c r="AI153" s="59" t="str">
        <f>IF($K153="", "", SUMIF('Drinks List'!DN$11:DN$1010, $K153, 'Drinks List'!DM$11:DM$1010))</f>
        <v/>
      </c>
      <c r="AJ153" s="21"/>
      <c r="AK153" s="59" t="str">
        <f>IF($K153="", "", SUMIF('Drinks List'!DP$11:DP$1010, $K153, 'Drinks List'!DO$11:DO$1010))</f>
        <v/>
      </c>
      <c r="AL153" s="21"/>
      <c r="AM153" s="59" t="str">
        <f>IF($K153="", "", SUMIF('Drinks List'!DR$11:DR$1010, $K153, 'Drinks List'!DQ$11:DQ$1010))</f>
        <v/>
      </c>
      <c r="AN153" s="21"/>
      <c r="AO153" s="59" t="str">
        <f>IF($K153="", "", SUMIF('Drinks List'!DT$11:DT$1010, $K153, 'Drinks List'!DS$11:DS$1010))</f>
        <v/>
      </c>
      <c r="AP153" s="21"/>
      <c r="AQ153" s="59" t="str">
        <f>IF($K153="", "", SUMIF('Drinks List'!DV$11:DV$1010, $K153, 'Drinks List'!DU$11:DU$1010))</f>
        <v/>
      </c>
      <c r="AR153" s="21"/>
      <c r="AS153" s="59" t="str">
        <f>IF($K153="", "", SUMIF('Drinks List'!DX$11:DX$1010, $K153, 'Drinks List'!DW$11:DW$1010))</f>
        <v/>
      </c>
      <c r="AT153" s="21"/>
      <c r="AU153" s="59" t="str">
        <f>IF($K153="", "", SUMIF('Drinks List'!DZ$11:DZ$1010, $K153, 'Drinks List'!DY$11:DY$1010))</f>
        <v/>
      </c>
      <c r="AV153" s="21"/>
      <c r="AW153" s="59" t="str">
        <f>IF($K153="", "", SUMIF('Drinks List'!EB$11:EB$1010, $K153, 'Drinks List'!EA$11:EA$1010))</f>
        <v/>
      </c>
      <c r="AX153" s="21"/>
      <c r="AY153" s="59" t="str">
        <f>IF($K153="", "", SUMIF('Drinks List'!ED$11:ED$1010, $K153, 'Drinks List'!EC$11:EC$1010))</f>
        <v/>
      </c>
      <c r="AZ153" s="21"/>
      <c r="BA153" s="59" t="str">
        <f>IF($K153="", "", SUMIF('Drinks List'!EF$11:EF$1010, $K153, 'Drinks List'!EE$11:EE$1010))</f>
        <v/>
      </c>
      <c r="BB153" s="21"/>
      <c r="BC153" s="59" t="str">
        <f>IF($K153="", "", SUMIF('Drinks List'!EH$11:EH$1010, $K153, 'Drinks List'!EG$11:EG$1010))</f>
        <v/>
      </c>
      <c r="BD153" s="21"/>
      <c r="BE153" s="59" t="str">
        <f>IF($K153="", "", SUMIF('Drinks List'!EJ$11:EJ$1010, $K153, 'Drinks List'!EI$11:EI$1010))</f>
        <v/>
      </c>
      <c r="BF153" s="21"/>
      <c r="BG153" s="59" t="str">
        <f>IF($K153="", "", SUMIF('Drinks List'!EL$11:EL$1010, $K153, 'Drinks List'!EK$11:EK$1010))</f>
        <v/>
      </c>
      <c r="BH153" s="21"/>
      <c r="BI153" s="59" t="str">
        <f>IF($K153="", "", SUMIF('Drinks List'!EN$11:EN$1010, $K153, 'Drinks List'!EM$11:EM$1010))</f>
        <v/>
      </c>
      <c r="BJ153" s="21"/>
      <c r="BK153" s="59" t="str">
        <f>IF($K153="", "", SUMIF('Drinks List'!EP$11:EP$1010, $K153, 'Drinks List'!EO$11:EO$1010))</f>
        <v/>
      </c>
      <c r="BL153" s="21"/>
      <c r="BM153" s="59" t="str">
        <f>IF($K153="", "", SUMIF('Drinks List'!ER$11:ER$1010, $K153, 'Drinks List'!EQ$11:EQ$1010))</f>
        <v/>
      </c>
      <c r="BN153" s="21"/>
      <c r="BO153" s="65" t="str">
        <f>IF($K153="", "", SUMIF('Drinks List'!ET$11:ET$1010, $K153, 'Drinks List'!ES$11:ES$1010))</f>
        <v/>
      </c>
      <c r="BQ153" s="120" t="str">
        <f t="shared" si="53"/>
        <v/>
      </c>
      <c r="BR153" s="62" t="str">
        <f t="shared" si="54"/>
        <v/>
      </c>
      <c r="BS153" s="76" t="str">
        <f>IF(BQ153="", "", COUNTIF(BQ$11:BQ$1010, "&gt;"&amp;BQ153)+1+COUNTIF(BQ$11:BQ153, BQ153)-1)</f>
        <v/>
      </c>
      <c r="BT153" s="76" t="str">
        <f>IF(BR153="", "", COUNTIF(BR$11:BR$1010, "&lt;"&amp;BR153)+1+COUNTIF(BR$11:BR153, BR153)-1)</f>
        <v/>
      </c>
      <c r="BV153" s="76" t="str">
        <f t="shared" si="55"/>
        <v/>
      </c>
      <c r="BW153" s="124" t="str">
        <f t="shared" si="56"/>
        <v/>
      </c>
      <c r="BX153" s="115" t="str">
        <f t="shared" si="57"/>
        <v/>
      </c>
      <c r="BY153" s="125" t="str">
        <f t="shared" si="58"/>
        <v/>
      </c>
      <c r="CA153" s="106" t="str">
        <f t="shared" si="59"/>
        <v/>
      </c>
      <c r="CB153" s="22" t="str">
        <f t="shared" si="60"/>
        <v/>
      </c>
      <c r="CD153" s="76" t="str">
        <f>IF($J153="", "", IF($BV153=0, "", COUNTIF($J$11:$J$1010, "&lt;"&amp;$J153)+1+COUNTIF($J$11:$J153, $J153)-1))</f>
        <v/>
      </c>
    </row>
    <row r="154" spans="1:82" x14ac:dyDescent="0.25">
      <c r="A154" s="31"/>
      <c r="B154" s="19" t="str">
        <f t="shared" si="41"/>
        <v/>
      </c>
      <c r="C154" s="20" t="str">
        <f t="shared" si="42"/>
        <v/>
      </c>
      <c r="D154" s="29" t="str">
        <f t="shared" si="43"/>
        <v/>
      </c>
      <c r="E154" s="22" t="str">
        <f t="shared" si="44"/>
        <v/>
      </c>
      <c r="F154" s="31"/>
      <c r="G154" s="301"/>
      <c r="H154" s="302"/>
      <c r="I154" s="303"/>
      <c r="J154" s="304"/>
      <c r="K154" s="283"/>
      <c r="L154" s="305"/>
      <c r="M154" s="285"/>
      <c r="N154" s="287"/>
      <c r="O154" s="31"/>
      <c r="P154" s="19" t="str">
        <f t="shared" si="45"/>
        <v/>
      </c>
      <c r="Q154" s="20" t="str">
        <f t="shared" si="46"/>
        <v/>
      </c>
      <c r="R154" s="29" t="str">
        <f t="shared" si="47"/>
        <v/>
      </c>
      <c r="S154" s="22" t="str">
        <f t="shared" si="48"/>
        <v/>
      </c>
      <c r="T154" s="31"/>
      <c r="U154" s="69" t="str">
        <f t="shared" si="49"/>
        <v/>
      </c>
      <c r="V154" s="31"/>
      <c r="X154" s="76" t="str">
        <f t="shared" si="50"/>
        <v/>
      </c>
      <c r="Z154" s="76" t="str">
        <f t="shared" si="51"/>
        <v/>
      </c>
      <c r="AA154" s="76" t="str">
        <f t="shared" si="52"/>
        <v/>
      </c>
      <c r="AC154" s="19" t="str">
        <f>IF($K154="", "", SUMIF('Drinks List'!DH$11:DH$1010, $K154, 'Drinks List'!DG$11:DG$1010))</f>
        <v/>
      </c>
      <c r="AD154" s="21"/>
      <c r="AE154" s="59" t="str">
        <f>IF($K154="", "", SUMIF('Drinks List'!DJ$11:DJ$1010, $K154, 'Drinks List'!DI$11:DI$1010))</f>
        <v/>
      </c>
      <c r="AF154" s="21"/>
      <c r="AG154" s="59" t="str">
        <f>IF($K154="", "", SUMIF('Drinks List'!DL$11:DL$1010, $K154, 'Drinks List'!DK$11:DK$1010))</f>
        <v/>
      </c>
      <c r="AH154" s="21"/>
      <c r="AI154" s="59" t="str">
        <f>IF($K154="", "", SUMIF('Drinks List'!DN$11:DN$1010, $K154, 'Drinks List'!DM$11:DM$1010))</f>
        <v/>
      </c>
      <c r="AJ154" s="21"/>
      <c r="AK154" s="59" t="str">
        <f>IF($K154="", "", SUMIF('Drinks List'!DP$11:DP$1010, $K154, 'Drinks List'!DO$11:DO$1010))</f>
        <v/>
      </c>
      <c r="AL154" s="21"/>
      <c r="AM154" s="59" t="str">
        <f>IF($K154="", "", SUMIF('Drinks List'!DR$11:DR$1010, $K154, 'Drinks List'!DQ$11:DQ$1010))</f>
        <v/>
      </c>
      <c r="AN154" s="21"/>
      <c r="AO154" s="59" t="str">
        <f>IF($K154="", "", SUMIF('Drinks List'!DT$11:DT$1010, $K154, 'Drinks List'!DS$11:DS$1010))</f>
        <v/>
      </c>
      <c r="AP154" s="21"/>
      <c r="AQ154" s="59" t="str">
        <f>IF($K154="", "", SUMIF('Drinks List'!DV$11:DV$1010, $K154, 'Drinks List'!DU$11:DU$1010))</f>
        <v/>
      </c>
      <c r="AR154" s="21"/>
      <c r="AS154" s="59" t="str">
        <f>IF($K154="", "", SUMIF('Drinks List'!DX$11:DX$1010, $K154, 'Drinks List'!DW$11:DW$1010))</f>
        <v/>
      </c>
      <c r="AT154" s="21"/>
      <c r="AU154" s="59" t="str">
        <f>IF($K154="", "", SUMIF('Drinks List'!DZ$11:DZ$1010, $K154, 'Drinks List'!DY$11:DY$1010))</f>
        <v/>
      </c>
      <c r="AV154" s="21"/>
      <c r="AW154" s="59" t="str">
        <f>IF($K154="", "", SUMIF('Drinks List'!EB$11:EB$1010, $K154, 'Drinks List'!EA$11:EA$1010))</f>
        <v/>
      </c>
      <c r="AX154" s="21"/>
      <c r="AY154" s="59" t="str">
        <f>IF($K154="", "", SUMIF('Drinks List'!ED$11:ED$1010, $K154, 'Drinks List'!EC$11:EC$1010))</f>
        <v/>
      </c>
      <c r="AZ154" s="21"/>
      <c r="BA154" s="59" t="str">
        <f>IF($K154="", "", SUMIF('Drinks List'!EF$11:EF$1010, $K154, 'Drinks List'!EE$11:EE$1010))</f>
        <v/>
      </c>
      <c r="BB154" s="21"/>
      <c r="BC154" s="59" t="str">
        <f>IF($K154="", "", SUMIF('Drinks List'!EH$11:EH$1010, $K154, 'Drinks List'!EG$11:EG$1010))</f>
        <v/>
      </c>
      <c r="BD154" s="21"/>
      <c r="BE154" s="59" t="str">
        <f>IF($K154="", "", SUMIF('Drinks List'!EJ$11:EJ$1010, $K154, 'Drinks List'!EI$11:EI$1010))</f>
        <v/>
      </c>
      <c r="BF154" s="21"/>
      <c r="BG154" s="59" t="str">
        <f>IF($K154="", "", SUMIF('Drinks List'!EL$11:EL$1010, $K154, 'Drinks List'!EK$11:EK$1010))</f>
        <v/>
      </c>
      <c r="BH154" s="21"/>
      <c r="BI154" s="59" t="str">
        <f>IF($K154="", "", SUMIF('Drinks List'!EN$11:EN$1010, $K154, 'Drinks List'!EM$11:EM$1010))</f>
        <v/>
      </c>
      <c r="BJ154" s="21"/>
      <c r="BK154" s="59" t="str">
        <f>IF($K154="", "", SUMIF('Drinks List'!EP$11:EP$1010, $K154, 'Drinks List'!EO$11:EO$1010))</f>
        <v/>
      </c>
      <c r="BL154" s="21"/>
      <c r="BM154" s="59" t="str">
        <f>IF($K154="", "", SUMIF('Drinks List'!ER$11:ER$1010, $K154, 'Drinks List'!EQ$11:EQ$1010))</f>
        <v/>
      </c>
      <c r="BN154" s="21"/>
      <c r="BO154" s="65" t="str">
        <f>IF($K154="", "", SUMIF('Drinks List'!ET$11:ET$1010, $K154, 'Drinks List'!ES$11:ES$1010))</f>
        <v/>
      </c>
      <c r="BQ154" s="120" t="str">
        <f t="shared" si="53"/>
        <v/>
      </c>
      <c r="BR154" s="62" t="str">
        <f t="shared" si="54"/>
        <v/>
      </c>
      <c r="BS154" s="76" t="str">
        <f>IF(BQ154="", "", COUNTIF(BQ$11:BQ$1010, "&gt;"&amp;BQ154)+1+COUNTIF(BQ$11:BQ154, BQ154)-1)</f>
        <v/>
      </c>
      <c r="BT154" s="76" t="str">
        <f>IF(BR154="", "", COUNTIF(BR$11:BR$1010, "&lt;"&amp;BR154)+1+COUNTIF(BR$11:BR154, BR154)-1)</f>
        <v/>
      </c>
      <c r="BV154" s="76" t="str">
        <f t="shared" si="55"/>
        <v/>
      </c>
      <c r="BW154" s="124" t="str">
        <f t="shared" si="56"/>
        <v/>
      </c>
      <c r="BX154" s="115" t="str">
        <f t="shared" si="57"/>
        <v/>
      </c>
      <c r="BY154" s="125" t="str">
        <f t="shared" si="58"/>
        <v/>
      </c>
      <c r="CA154" s="106" t="str">
        <f t="shared" si="59"/>
        <v/>
      </c>
      <c r="CB154" s="22" t="str">
        <f t="shared" si="60"/>
        <v/>
      </c>
      <c r="CD154" s="76" t="str">
        <f>IF($J154="", "", IF($BV154=0, "", COUNTIF($J$11:$J$1010, "&lt;"&amp;$J154)+1+COUNTIF($J$11:$J154, $J154)-1))</f>
        <v/>
      </c>
    </row>
    <row r="155" spans="1:82" x14ac:dyDescent="0.25">
      <c r="A155" s="31"/>
      <c r="B155" s="19" t="str">
        <f t="shared" si="41"/>
        <v/>
      </c>
      <c r="C155" s="20" t="str">
        <f t="shared" si="42"/>
        <v/>
      </c>
      <c r="D155" s="29" t="str">
        <f t="shared" si="43"/>
        <v/>
      </c>
      <c r="E155" s="22" t="str">
        <f t="shared" si="44"/>
        <v/>
      </c>
      <c r="F155" s="31"/>
      <c r="G155" s="301"/>
      <c r="H155" s="302"/>
      <c r="I155" s="303"/>
      <c r="J155" s="304"/>
      <c r="K155" s="283"/>
      <c r="L155" s="305"/>
      <c r="M155" s="285"/>
      <c r="N155" s="287"/>
      <c r="O155" s="31"/>
      <c r="P155" s="19" t="str">
        <f t="shared" si="45"/>
        <v/>
      </c>
      <c r="Q155" s="20" t="str">
        <f t="shared" si="46"/>
        <v/>
      </c>
      <c r="R155" s="29" t="str">
        <f t="shared" si="47"/>
        <v/>
      </c>
      <c r="S155" s="22" t="str">
        <f t="shared" si="48"/>
        <v/>
      </c>
      <c r="T155" s="31"/>
      <c r="U155" s="69" t="str">
        <f t="shared" si="49"/>
        <v/>
      </c>
      <c r="V155" s="31"/>
      <c r="X155" s="76" t="str">
        <f t="shared" si="50"/>
        <v/>
      </c>
      <c r="Z155" s="76" t="str">
        <f t="shared" si="51"/>
        <v/>
      </c>
      <c r="AA155" s="76" t="str">
        <f t="shared" si="52"/>
        <v/>
      </c>
      <c r="AC155" s="19" t="str">
        <f>IF($K155="", "", SUMIF('Drinks List'!DH$11:DH$1010, $K155, 'Drinks List'!DG$11:DG$1010))</f>
        <v/>
      </c>
      <c r="AD155" s="21"/>
      <c r="AE155" s="59" t="str">
        <f>IF($K155="", "", SUMIF('Drinks List'!DJ$11:DJ$1010, $K155, 'Drinks List'!DI$11:DI$1010))</f>
        <v/>
      </c>
      <c r="AF155" s="21"/>
      <c r="AG155" s="59" t="str">
        <f>IF($K155="", "", SUMIF('Drinks List'!DL$11:DL$1010, $K155, 'Drinks List'!DK$11:DK$1010))</f>
        <v/>
      </c>
      <c r="AH155" s="21"/>
      <c r="AI155" s="59" t="str">
        <f>IF($K155="", "", SUMIF('Drinks List'!DN$11:DN$1010, $K155, 'Drinks List'!DM$11:DM$1010))</f>
        <v/>
      </c>
      <c r="AJ155" s="21"/>
      <c r="AK155" s="59" t="str">
        <f>IF($K155="", "", SUMIF('Drinks List'!DP$11:DP$1010, $K155, 'Drinks List'!DO$11:DO$1010))</f>
        <v/>
      </c>
      <c r="AL155" s="21"/>
      <c r="AM155" s="59" t="str">
        <f>IF($K155="", "", SUMIF('Drinks List'!DR$11:DR$1010, $K155, 'Drinks List'!DQ$11:DQ$1010))</f>
        <v/>
      </c>
      <c r="AN155" s="21"/>
      <c r="AO155" s="59" t="str">
        <f>IF($K155="", "", SUMIF('Drinks List'!DT$11:DT$1010, $K155, 'Drinks List'!DS$11:DS$1010))</f>
        <v/>
      </c>
      <c r="AP155" s="21"/>
      <c r="AQ155" s="59" t="str">
        <f>IF($K155="", "", SUMIF('Drinks List'!DV$11:DV$1010, $K155, 'Drinks List'!DU$11:DU$1010))</f>
        <v/>
      </c>
      <c r="AR155" s="21"/>
      <c r="AS155" s="59" t="str">
        <f>IF($K155="", "", SUMIF('Drinks List'!DX$11:DX$1010, $K155, 'Drinks List'!DW$11:DW$1010))</f>
        <v/>
      </c>
      <c r="AT155" s="21"/>
      <c r="AU155" s="59" t="str">
        <f>IF($K155="", "", SUMIF('Drinks List'!DZ$11:DZ$1010, $K155, 'Drinks List'!DY$11:DY$1010))</f>
        <v/>
      </c>
      <c r="AV155" s="21"/>
      <c r="AW155" s="59" t="str">
        <f>IF($K155="", "", SUMIF('Drinks List'!EB$11:EB$1010, $K155, 'Drinks List'!EA$11:EA$1010))</f>
        <v/>
      </c>
      <c r="AX155" s="21"/>
      <c r="AY155" s="59" t="str">
        <f>IF($K155="", "", SUMIF('Drinks List'!ED$11:ED$1010, $K155, 'Drinks List'!EC$11:EC$1010))</f>
        <v/>
      </c>
      <c r="AZ155" s="21"/>
      <c r="BA155" s="59" t="str">
        <f>IF($K155="", "", SUMIF('Drinks List'!EF$11:EF$1010, $K155, 'Drinks List'!EE$11:EE$1010))</f>
        <v/>
      </c>
      <c r="BB155" s="21"/>
      <c r="BC155" s="59" t="str">
        <f>IF($K155="", "", SUMIF('Drinks List'!EH$11:EH$1010, $K155, 'Drinks List'!EG$11:EG$1010))</f>
        <v/>
      </c>
      <c r="BD155" s="21"/>
      <c r="BE155" s="59" t="str">
        <f>IF($K155="", "", SUMIF('Drinks List'!EJ$11:EJ$1010, $K155, 'Drinks List'!EI$11:EI$1010))</f>
        <v/>
      </c>
      <c r="BF155" s="21"/>
      <c r="BG155" s="59" t="str">
        <f>IF($K155="", "", SUMIF('Drinks List'!EL$11:EL$1010, $K155, 'Drinks List'!EK$11:EK$1010))</f>
        <v/>
      </c>
      <c r="BH155" s="21"/>
      <c r="BI155" s="59" t="str">
        <f>IF($K155="", "", SUMIF('Drinks List'!EN$11:EN$1010, $K155, 'Drinks List'!EM$11:EM$1010))</f>
        <v/>
      </c>
      <c r="BJ155" s="21"/>
      <c r="BK155" s="59" t="str">
        <f>IF($K155="", "", SUMIF('Drinks List'!EP$11:EP$1010, $K155, 'Drinks List'!EO$11:EO$1010))</f>
        <v/>
      </c>
      <c r="BL155" s="21"/>
      <c r="BM155" s="59" t="str">
        <f>IF($K155="", "", SUMIF('Drinks List'!ER$11:ER$1010, $K155, 'Drinks List'!EQ$11:EQ$1010))</f>
        <v/>
      </c>
      <c r="BN155" s="21"/>
      <c r="BO155" s="65" t="str">
        <f>IF($K155="", "", SUMIF('Drinks List'!ET$11:ET$1010, $K155, 'Drinks List'!ES$11:ES$1010))</f>
        <v/>
      </c>
      <c r="BQ155" s="120" t="str">
        <f t="shared" si="53"/>
        <v/>
      </c>
      <c r="BR155" s="62" t="str">
        <f t="shared" si="54"/>
        <v/>
      </c>
      <c r="BS155" s="76" t="str">
        <f>IF(BQ155="", "", COUNTIF(BQ$11:BQ$1010, "&gt;"&amp;BQ155)+1+COUNTIF(BQ$11:BQ155, BQ155)-1)</f>
        <v/>
      </c>
      <c r="BT155" s="76" t="str">
        <f>IF(BR155="", "", COUNTIF(BR$11:BR$1010, "&lt;"&amp;BR155)+1+COUNTIF(BR$11:BR155, BR155)-1)</f>
        <v/>
      </c>
      <c r="BV155" s="76" t="str">
        <f t="shared" si="55"/>
        <v/>
      </c>
      <c r="BW155" s="124" t="str">
        <f t="shared" si="56"/>
        <v/>
      </c>
      <c r="BX155" s="115" t="str">
        <f t="shared" si="57"/>
        <v/>
      </c>
      <c r="BY155" s="125" t="str">
        <f t="shared" si="58"/>
        <v/>
      </c>
      <c r="CA155" s="106" t="str">
        <f t="shared" si="59"/>
        <v/>
      </c>
      <c r="CB155" s="22" t="str">
        <f t="shared" si="60"/>
        <v/>
      </c>
      <c r="CD155" s="76" t="str">
        <f>IF($J155="", "", IF($BV155=0, "", COUNTIF($J$11:$J$1010, "&lt;"&amp;$J155)+1+COUNTIF($J$11:$J155, $J155)-1))</f>
        <v/>
      </c>
    </row>
    <row r="156" spans="1:82" x14ac:dyDescent="0.25">
      <c r="A156" s="31"/>
      <c r="B156" s="19" t="str">
        <f t="shared" si="41"/>
        <v/>
      </c>
      <c r="C156" s="20" t="str">
        <f t="shared" si="42"/>
        <v/>
      </c>
      <c r="D156" s="29" t="str">
        <f t="shared" si="43"/>
        <v/>
      </c>
      <c r="E156" s="22" t="str">
        <f t="shared" si="44"/>
        <v/>
      </c>
      <c r="F156" s="31"/>
      <c r="G156" s="301"/>
      <c r="H156" s="302"/>
      <c r="I156" s="303"/>
      <c r="J156" s="304"/>
      <c r="K156" s="283"/>
      <c r="L156" s="305"/>
      <c r="M156" s="285"/>
      <c r="N156" s="287"/>
      <c r="O156" s="31"/>
      <c r="P156" s="19" t="str">
        <f t="shared" si="45"/>
        <v/>
      </c>
      <c r="Q156" s="20" t="str">
        <f t="shared" si="46"/>
        <v/>
      </c>
      <c r="R156" s="29" t="str">
        <f t="shared" si="47"/>
        <v/>
      </c>
      <c r="S156" s="22" t="str">
        <f t="shared" si="48"/>
        <v/>
      </c>
      <c r="T156" s="31"/>
      <c r="U156" s="69" t="str">
        <f t="shared" si="49"/>
        <v/>
      </c>
      <c r="V156" s="31"/>
      <c r="X156" s="76" t="str">
        <f t="shared" si="50"/>
        <v/>
      </c>
      <c r="Z156" s="76" t="str">
        <f t="shared" si="51"/>
        <v/>
      </c>
      <c r="AA156" s="76" t="str">
        <f t="shared" si="52"/>
        <v/>
      </c>
      <c r="AC156" s="19" t="str">
        <f>IF($K156="", "", SUMIF('Drinks List'!DH$11:DH$1010, $K156, 'Drinks List'!DG$11:DG$1010))</f>
        <v/>
      </c>
      <c r="AD156" s="21"/>
      <c r="AE156" s="59" t="str">
        <f>IF($K156="", "", SUMIF('Drinks List'!DJ$11:DJ$1010, $K156, 'Drinks List'!DI$11:DI$1010))</f>
        <v/>
      </c>
      <c r="AF156" s="21"/>
      <c r="AG156" s="59" t="str">
        <f>IF($K156="", "", SUMIF('Drinks List'!DL$11:DL$1010, $K156, 'Drinks List'!DK$11:DK$1010))</f>
        <v/>
      </c>
      <c r="AH156" s="21"/>
      <c r="AI156" s="59" t="str">
        <f>IF($K156="", "", SUMIF('Drinks List'!DN$11:DN$1010, $K156, 'Drinks List'!DM$11:DM$1010))</f>
        <v/>
      </c>
      <c r="AJ156" s="21"/>
      <c r="AK156" s="59" t="str">
        <f>IF($K156="", "", SUMIF('Drinks List'!DP$11:DP$1010, $K156, 'Drinks List'!DO$11:DO$1010))</f>
        <v/>
      </c>
      <c r="AL156" s="21"/>
      <c r="AM156" s="59" t="str">
        <f>IF($K156="", "", SUMIF('Drinks List'!DR$11:DR$1010, $K156, 'Drinks List'!DQ$11:DQ$1010))</f>
        <v/>
      </c>
      <c r="AN156" s="21"/>
      <c r="AO156" s="59" t="str">
        <f>IF($K156="", "", SUMIF('Drinks List'!DT$11:DT$1010, $K156, 'Drinks List'!DS$11:DS$1010))</f>
        <v/>
      </c>
      <c r="AP156" s="21"/>
      <c r="AQ156" s="59" t="str">
        <f>IF($K156="", "", SUMIF('Drinks List'!DV$11:DV$1010, $K156, 'Drinks List'!DU$11:DU$1010))</f>
        <v/>
      </c>
      <c r="AR156" s="21"/>
      <c r="AS156" s="59" t="str">
        <f>IF($K156="", "", SUMIF('Drinks List'!DX$11:DX$1010, $K156, 'Drinks List'!DW$11:DW$1010))</f>
        <v/>
      </c>
      <c r="AT156" s="21"/>
      <c r="AU156" s="59" t="str">
        <f>IF($K156="", "", SUMIF('Drinks List'!DZ$11:DZ$1010, $K156, 'Drinks List'!DY$11:DY$1010))</f>
        <v/>
      </c>
      <c r="AV156" s="21"/>
      <c r="AW156" s="59" t="str">
        <f>IF($K156="", "", SUMIF('Drinks List'!EB$11:EB$1010, $K156, 'Drinks List'!EA$11:EA$1010))</f>
        <v/>
      </c>
      <c r="AX156" s="21"/>
      <c r="AY156" s="59" t="str">
        <f>IF($K156="", "", SUMIF('Drinks List'!ED$11:ED$1010, $K156, 'Drinks List'!EC$11:EC$1010))</f>
        <v/>
      </c>
      <c r="AZ156" s="21"/>
      <c r="BA156" s="59" t="str">
        <f>IF($K156="", "", SUMIF('Drinks List'!EF$11:EF$1010, $K156, 'Drinks List'!EE$11:EE$1010))</f>
        <v/>
      </c>
      <c r="BB156" s="21"/>
      <c r="BC156" s="59" t="str">
        <f>IF($K156="", "", SUMIF('Drinks List'!EH$11:EH$1010, $K156, 'Drinks List'!EG$11:EG$1010))</f>
        <v/>
      </c>
      <c r="BD156" s="21"/>
      <c r="BE156" s="59" t="str">
        <f>IF($K156="", "", SUMIF('Drinks List'!EJ$11:EJ$1010, $K156, 'Drinks List'!EI$11:EI$1010))</f>
        <v/>
      </c>
      <c r="BF156" s="21"/>
      <c r="BG156" s="59" t="str">
        <f>IF($K156="", "", SUMIF('Drinks List'!EL$11:EL$1010, $K156, 'Drinks List'!EK$11:EK$1010))</f>
        <v/>
      </c>
      <c r="BH156" s="21"/>
      <c r="BI156" s="59" t="str">
        <f>IF($K156="", "", SUMIF('Drinks List'!EN$11:EN$1010, $K156, 'Drinks List'!EM$11:EM$1010))</f>
        <v/>
      </c>
      <c r="BJ156" s="21"/>
      <c r="BK156" s="59" t="str">
        <f>IF($K156="", "", SUMIF('Drinks List'!EP$11:EP$1010, $K156, 'Drinks List'!EO$11:EO$1010))</f>
        <v/>
      </c>
      <c r="BL156" s="21"/>
      <c r="BM156" s="59" t="str">
        <f>IF($K156="", "", SUMIF('Drinks List'!ER$11:ER$1010, $K156, 'Drinks List'!EQ$11:EQ$1010))</f>
        <v/>
      </c>
      <c r="BN156" s="21"/>
      <c r="BO156" s="65" t="str">
        <f>IF($K156="", "", SUMIF('Drinks List'!ET$11:ET$1010, $K156, 'Drinks List'!ES$11:ES$1010))</f>
        <v/>
      </c>
      <c r="BQ156" s="120" t="str">
        <f t="shared" si="53"/>
        <v/>
      </c>
      <c r="BR156" s="62" t="str">
        <f t="shared" si="54"/>
        <v/>
      </c>
      <c r="BS156" s="76" t="str">
        <f>IF(BQ156="", "", COUNTIF(BQ$11:BQ$1010, "&gt;"&amp;BQ156)+1+COUNTIF(BQ$11:BQ156, BQ156)-1)</f>
        <v/>
      </c>
      <c r="BT156" s="76" t="str">
        <f>IF(BR156="", "", COUNTIF(BR$11:BR$1010, "&lt;"&amp;BR156)+1+COUNTIF(BR$11:BR156, BR156)-1)</f>
        <v/>
      </c>
      <c r="BV156" s="76" t="str">
        <f t="shared" si="55"/>
        <v/>
      </c>
      <c r="BW156" s="124" t="str">
        <f t="shared" si="56"/>
        <v/>
      </c>
      <c r="BX156" s="115" t="str">
        <f t="shared" si="57"/>
        <v/>
      </c>
      <c r="BY156" s="125" t="str">
        <f t="shared" si="58"/>
        <v/>
      </c>
      <c r="CA156" s="106" t="str">
        <f t="shared" si="59"/>
        <v/>
      </c>
      <c r="CB156" s="22" t="str">
        <f t="shared" si="60"/>
        <v/>
      </c>
      <c r="CD156" s="76" t="str">
        <f>IF($J156="", "", IF($BV156=0, "", COUNTIF($J$11:$J$1010, "&lt;"&amp;$J156)+1+COUNTIF($J$11:$J156, $J156)-1))</f>
        <v/>
      </c>
    </row>
    <row r="157" spans="1:82" x14ac:dyDescent="0.25">
      <c r="A157" s="31"/>
      <c r="B157" s="19" t="str">
        <f t="shared" si="41"/>
        <v/>
      </c>
      <c r="C157" s="20" t="str">
        <f t="shared" si="42"/>
        <v/>
      </c>
      <c r="D157" s="29" t="str">
        <f t="shared" si="43"/>
        <v/>
      </c>
      <c r="E157" s="22" t="str">
        <f t="shared" si="44"/>
        <v/>
      </c>
      <c r="F157" s="31"/>
      <c r="G157" s="301"/>
      <c r="H157" s="302"/>
      <c r="I157" s="303"/>
      <c r="J157" s="304"/>
      <c r="K157" s="283"/>
      <c r="L157" s="305"/>
      <c r="M157" s="285"/>
      <c r="N157" s="287"/>
      <c r="O157" s="31"/>
      <c r="P157" s="19" t="str">
        <f t="shared" si="45"/>
        <v/>
      </c>
      <c r="Q157" s="20" t="str">
        <f t="shared" si="46"/>
        <v/>
      </c>
      <c r="R157" s="29" t="str">
        <f t="shared" si="47"/>
        <v/>
      </c>
      <c r="S157" s="22" t="str">
        <f t="shared" si="48"/>
        <v/>
      </c>
      <c r="T157" s="31"/>
      <c r="U157" s="69" t="str">
        <f t="shared" si="49"/>
        <v/>
      </c>
      <c r="V157" s="31"/>
      <c r="X157" s="76" t="str">
        <f t="shared" si="50"/>
        <v/>
      </c>
      <c r="Z157" s="76" t="str">
        <f t="shared" si="51"/>
        <v/>
      </c>
      <c r="AA157" s="76" t="str">
        <f t="shared" si="52"/>
        <v/>
      </c>
      <c r="AC157" s="19" t="str">
        <f>IF($K157="", "", SUMIF('Drinks List'!DH$11:DH$1010, $K157, 'Drinks List'!DG$11:DG$1010))</f>
        <v/>
      </c>
      <c r="AD157" s="21"/>
      <c r="AE157" s="59" t="str">
        <f>IF($K157="", "", SUMIF('Drinks List'!DJ$11:DJ$1010, $K157, 'Drinks List'!DI$11:DI$1010))</f>
        <v/>
      </c>
      <c r="AF157" s="21"/>
      <c r="AG157" s="59" t="str">
        <f>IF($K157="", "", SUMIF('Drinks List'!DL$11:DL$1010, $K157, 'Drinks List'!DK$11:DK$1010))</f>
        <v/>
      </c>
      <c r="AH157" s="21"/>
      <c r="AI157" s="59" t="str">
        <f>IF($K157="", "", SUMIF('Drinks List'!DN$11:DN$1010, $K157, 'Drinks List'!DM$11:DM$1010))</f>
        <v/>
      </c>
      <c r="AJ157" s="21"/>
      <c r="AK157" s="59" t="str">
        <f>IF($K157="", "", SUMIF('Drinks List'!DP$11:DP$1010, $K157, 'Drinks List'!DO$11:DO$1010))</f>
        <v/>
      </c>
      <c r="AL157" s="21"/>
      <c r="AM157" s="59" t="str">
        <f>IF($K157="", "", SUMIF('Drinks List'!DR$11:DR$1010, $K157, 'Drinks List'!DQ$11:DQ$1010))</f>
        <v/>
      </c>
      <c r="AN157" s="21"/>
      <c r="AO157" s="59" t="str">
        <f>IF($K157="", "", SUMIF('Drinks List'!DT$11:DT$1010, $K157, 'Drinks List'!DS$11:DS$1010))</f>
        <v/>
      </c>
      <c r="AP157" s="21"/>
      <c r="AQ157" s="59" t="str">
        <f>IF($K157="", "", SUMIF('Drinks List'!DV$11:DV$1010, $K157, 'Drinks List'!DU$11:DU$1010))</f>
        <v/>
      </c>
      <c r="AR157" s="21"/>
      <c r="AS157" s="59" t="str">
        <f>IF($K157="", "", SUMIF('Drinks List'!DX$11:DX$1010, $K157, 'Drinks List'!DW$11:DW$1010))</f>
        <v/>
      </c>
      <c r="AT157" s="21"/>
      <c r="AU157" s="59" t="str">
        <f>IF($K157="", "", SUMIF('Drinks List'!DZ$11:DZ$1010, $K157, 'Drinks List'!DY$11:DY$1010))</f>
        <v/>
      </c>
      <c r="AV157" s="21"/>
      <c r="AW157" s="59" t="str">
        <f>IF($K157="", "", SUMIF('Drinks List'!EB$11:EB$1010, $K157, 'Drinks List'!EA$11:EA$1010))</f>
        <v/>
      </c>
      <c r="AX157" s="21"/>
      <c r="AY157" s="59" t="str">
        <f>IF($K157="", "", SUMIF('Drinks List'!ED$11:ED$1010, $K157, 'Drinks List'!EC$11:EC$1010))</f>
        <v/>
      </c>
      <c r="AZ157" s="21"/>
      <c r="BA157" s="59" t="str">
        <f>IF($K157="", "", SUMIF('Drinks List'!EF$11:EF$1010, $K157, 'Drinks List'!EE$11:EE$1010))</f>
        <v/>
      </c>
      <c r="BB157" s="21"/>
      <c r="BC157" s="59" t="str">
        <f>IF($K157="", "", SUMIF('Drinks List'!EH$11:EH$1010, $K157, 'Drinks List'!EG$11:EG$1010))</f>
        <v/>
      </c>
      <c r="BD157" s="21"/>
      <c r="BE157" s="59" t="str">
        <f>IF($K157="", "", SUMIF('Drinks List'!EJ$11:EJ$1010, $K157, 'Drinks List'!EI$11:EI$1010))</f>
        <v/>
      </c>
      <c r="BF157" s="21"/>
      <c r="BG157" s="59" t="str">
        <f>IF($K157="", "", SUMIF('Drinks List'!EL$11:EL$1010, $K157, 'Drinks List'!EK$11:EK$1010))</f>
        <v/>
      </c>
      <c r="BH157" s="21"/>
      <c r="BI157" s="59" t="str">
        <f>IF($K157="", "", SUMIF('Drinks List'!EN$11:EN$1010, $K157, 'Drinks List'!EM$11:EM$1010))</f>
        <v/>
      </c>
      <c r="BJ157" s="21"/>
      <c r="BK157" s="59" t="str">
        <f>IF($K157="", "", SUMIF('Drinks List'!EP$11:EP$1010, $K157, 'Drinks List'!EO$11:EO$1010))</f>
        <v/>
      </c>
      <c r="BL157" s="21"/>
      <c r="BM157" s="59" t="str">
        <f>IF($K157="", "", SUMIF('Drinks List'!ER$11:ER$1010, $K157, 'Drinks List'!EQ$11:EQ$1010))</f>
        <v/>
      </c>
      <c r="BN157" s="21"/>
      <c r="BO157" s="65" t="str">
        <f>IF($K157="", "", SUMIF('Drinks List'!ET$11:ET$1010, $K157, 'Drinks List'!ES$11:ES$1010))</f>
        <v/>
      </c>
      <c r="BQ157" s="120" t="str">
        <f t="shared" si="53"/>
        <v/>
      </c>
      <c r="BR157" s="62" t="str">
        <f t="shared" si="54"/>
        <v/>
      </c>
      <c r="BS157" s="76" t="str">
        <f>IF(BQ157="", "", COUNTIF(BQ$11:BQ$1010, "&gt;"&amp;BQ157)+1+COUNTIF(BQ$11:BQ157, BQ157)-1)</f>
        <v/>
      </c>
      <c r="BT157" s="76" t="str">
        <f>IF(BR157="", "", COUNTIF(BR$11:BR$1010, "&lt;"&amp;BR157)+1+COUNTIF(BR$11:BR157, BR157)-1)</f>
        <v/>
      </c>
      <c r="BV157" s="76" t="str">
        <f t="shared" si="55"/>
        <v/>
      </c>
      <c r="BW157" s="124" t="str">
        <f t="shared" si="56"/>
        <v/>
      </c>
      <c r="BX157" s="115" t="str">
        <f t="shared" si="57"/>
        <v/>
      </c>
      <c r="BY157" s="125" t="str">
        <f t="shared" si="58"/>
        <v/>
      </c>
      <c r="CA157" s="106" t="str">
        <f t="shared" si="59"/>
        <v/>
      </c>
      <c r="CB157" s="22" t="str">
        <f t="shared" si="60"/>
        <v/>
      </c>
      <c r="CD157" s="76" t="str">
        <f>IF($J157="", "", IF($BV157=0, "", COUNTIF($J$11:$J$1010, "&lt;"&amp;$J157)+1+COUNTIF($J$11:$J157, $J157)-1))</f>
        <v/>
      </c>
    </row>
    <row r="158" spans="1:82" x14ac:dyDescent="0.25">
      <c r="A158" s="31"/>
      <c r="B158" s="19" t="str">
        <f t="shared" si="41"/>
        <v/>
      </c>
      <c r="C158" s="20" t="str">
        <f t="shared" si="42"/>
        <v/>
      </c>
      <c r="D158" s="29" t="str">
        <f t="shared" si="43"/>
        <v/>
      </c>
      <c r="E158" s="22" t="str">
        <f t="shared" si="44"/>
        <v/>
      </c>
      <c r="F158" s="31"/>
      <c r="G158" s="301"/>
      <c r="H158" s="302"/>
      <c r="I158" s="303"/>
      <c r="J158" s="304"/>
      <c r="K158" s="283"/>
      <c r="L158" s="305"/>
      <c r="M158" s="285"/>
      <c r="N158" s="287"/>
      <c r="O158" s="31"/>
      <c r="P158" s="19" t="str">
        <f t="shared" si="45"/>
        <v/>
      </c>
      <c r="Q158" s="20" t="str">
        <f t="shared" si="46"/>
        <v/>
      </c>
      <c r="R158" s="29" t="str">
        <f t="shared" si="47"/>
        <v/>
      </c>
      <c r="S158" s="22" t="str">
        <f t="shared" si="48"/>
        <v/>
      </c>
      <c r="T158" s="31"/>
      <c r="U158" s="69" t="str">
        <f t="shared" si="49"/>
        <v/>
      </c>
      <c r="V158" s="31"/>
      <c r="X158" s="76" t="str">
        <f t="shared" si="50"/>
        <v/>
      </c>
      <c r="Z158" s="76" t="str">
        <f t="shared" si="51"/>
        <v/>
      </c>
      <c r="AA158" s="76" t="str">
        <f t="shared" si="52"/>
        <v/>
      </c>
      <c r="AC158" s="19" t="str">
        <f>IF($K158="", "", SUMIF('Drinks List'!DH$11:DH$1010, $K158, 'Drinks List'!DG$11:DG$1010))</f>
        <v/>
      </c>
      <c r="AD158" s="21"/>
      <c r="AE158" s="59" t="str">
        <f>IF($K158="", "", SUMIF('Drinks List'!DJ$11:DJ$1010, $K158, 'Drinks List'!DI$11:DI$1010))</f>
        <v/>
      </c>
      <c r="AF158" s="21"/>
      <c r="AG158" s="59" t="str">
        <f>IF($K158="", "", SUMIF('Drinks List'!DL$11:DL$1010, $K158, 'Drinks List'!DK$11:DK$1010))</f>
        <v/>
      </c>
      <c r="AH158" s="21"/>
      <c r="AI158" s="59" t="str">
        <f>IF($K158="", "", SUMIF('Drinks List'!DN$11:DN$1010, $K158, 'Drinks List'!DM$11:DM$1010))</f>
        <v/>
      </c>
      <c r="AJ158" s="21"/>
      <c r="AK158" s="59" t="str">
        <f>IF($K158="", "", SUMIF('Drinks List'!DP$11:DP$1010, $K158, 'Drinks List'!DO$11:DO$1010))</f>
        <v/>
      </c>
      <c r="AL158" s="21"/>
      <c r="AM158" s="59" t="str">
        <f>IF($K158="", "", SUMIF('Drinks List'!DR$11:DR$1010, $K158, 'Drinks List'!DQ$11:DQ$1010))</f>
        <v/>
      </c>
      <c r="AN158" s="21"/>
      <c r="AO158" s="59" t="str">
        <f>IF($K158="", "", SUMIF('Drinks List'!DT$11:DT$1010, $K158, 'Drinks List'!DS$11:DS$1010))</f>
        <v/>
      </c>
      <c r="AP158" s="21"/>
      <c r="AQ158" s="59" t="str">
        <f>IF($K158="", "", SUMIF('Drinks List'!DV$11:DV$1010, $K158, 'Drinks List'!DU$11:DU$1010))</f>
        <v/>
      </c>
      <c r="AR158" s="21"/>
      <c r="AS158" s="59" t="str">
        <f>IF($K158="", "", SUMIF('Drinks List'!DX$11:DX$1010, $K158, 'Drinks List'!DW$11:DW$1010))</f>
        <v/>
      </c>
      <c r="AT158" s="21"/>
      <c r="AU158" s="59" t="str">
        <f>IF($K158="", "", SUMIF('Drinks List'!DZ$11:DZ$1010, $K158, 'Drinks List'!DY$11:DY$1010))</f>
        <v/>
      </c>
      <c r="AV158" s="21"/>
      <c r="AW158" s="59" t="str">
        <f>IF($K158="", "", SUMIF('Drinks List'!EB$11:EB$1010, $K158, 'Drinks List'!EA$11:EA$1010))</f>
        <v/>
      </c>
      <c r="AX158" s="21"/>
      <c r="AY158" s="59" t="str">
        <f>IF($K158="", "", SUMIF('Drinks List'!ED$11:ED$1010, $K158, 'Drinks List'!EC$11:EC$1010))</f>
        <v/>
      </c>
      <c r="AZ158" s="21"/>
      <c r="BA158" s="59" t="str">
        <f>IF($K158="", "", SUMIF('Drinks List'!EF$11:EF$1010, $K158, 'Drinks List'!EE$11:EE$1010))</f>
        <v/>
      </c>
      <c r="BB158" s="21"/>
      <c r="BC158" s="59" t="str">
        <f>IF($K158="", "", SUMIF('Drinks List'!EH$11:EH$1010, $K158, 'Drinks List'!EG$11:EG$1010))</f>
        <v/>
      </c>
      <c r="BD158" s="21"/>
      <c r="BE158" s="59" t="str">
        <f>IF($K158="", "", SUMIF('Drinks List'!EJ$11:EJ$1010, $K158, 'Drinks List'!EI$11:EI$1010))</f>
        <v/>
      </c>
      <c r="BF158" s="21"/>
      <c r="BG158" s="59" t="str">
        <f>IF($K158="", "", SUMIF('Drinks List'!EL$11:EL$1010, $K158, 'Drinks List'!EK$11:EK$1010))</f>
        <v/>
      </c>
      <c r="BH158" s="21"/>
      <c r="BI158" s="59" t="str">
        <f>IF($K158="", "", SUMIF('Drinks List'!EN$11:EN$1010, $K158, 'Drinks List'!EM$11:EM$1010))</f>
        <v/>
      </c>
      <c r="BJ158" s="21"/>
      <c r="BK158" s="59" t="str">
        <f>IF($K158="", "", SUMIF('Drinks List'!EP$11:EP$1010, $K158, 'Drinks List'!EO$11:EO$1010))</f>
        <v/>
      </c>
      <c r="BL158" s="21"/>
      <c r="BM158" s="59" t="str">
        <f>IF($K158="", "", SUMIF('Drinks List'!ER$11:ER$1010, $K158, 'Drinks List'!EQ$11:EQ$1010))</f>
        <v/>
      </c>
      <c r="BN158" s="21"/>
      <c r="BO158" s="65" t="str">
        <f>IF($K158="", "", SUMIF('Drinks List'!ET$11:ET$1010, $K158, 'Drinks List'!ES$11:ES$1010))</f>
        <v/>
      </c>
      <c r="BQ158" s="120" t="str">
        <f t="shared" si="53"/>
        <v/>
      </c>
      <c r="BR158" s="62" t="str">
        <f t="shared" si="54"/>
        <v/>
      </c>
      <c r="BS158" s="76" t="str">
        <f>IF(BQ158="", "", COUNTIF(BQ$11:BQ$1010, "&gt;"&amp;BQ158)+1+COUNTIF(BQ$11:BQ158, BQ158)-1)</f>
        <v/>
      </c>
      <c r="BT158" s="76" t="str">
        <f>IF(BR158="", "", COUNTIF(BR$11:BR$1010, "&lt;"&amp;BR158)+1+COUNTIF(BR$11:BR158, BR158)-1)</f>
        <v/>
      </c>
      <c r="BV158" s="76" t="str">
        <f t="shared" si="55"/>
        <v/>
      </c>
      <c r="BW158" s="124" t="str">
        <f t="shared" si="56"/>
        <v/>
      </c>
      <c r="BX158" s="115" t="str">
        <f t="shared" si="57"/>
        <v/>
      </c>
      <c r="BY158" s="125" t="str">
        <f t="shared" si="58"/>
        <v/>
      </c>
      <c r="CA158" s="106" t="str">
        <f t="shared" si="59"/>
        <v/>
      </c>
      <c r="CB158" s="22" t="str">
        <f t="shared" si="60"/>
        <v/>
      </c>
      <c r="CD158" s="76" t="str">
        <f>IF($J158="", "", IF($BV158=0, "", COUNTIF($J$11:$J$1010, "&lt;"&amp;$J158)+1+COUNTIF($J$11:$J158, $J158)-1))</f>
        <v/>
      </c>
    </row>
    <row r="159" spans="1:82" x14ac:dyDescent="0.25">
      <c r="A159" s="31"/>
      <c r="B159" s="19" t="str">
        <f t="shared" si="41"/>
        <v/>
      </c>
      <c r="C159" s="20" t="str">
        <f t="shared" si="42"/>
        <v/>
      </c>
      <c r="D159" s="29" t="str">
        <f t="shared" si="43"/>
        <v/>
      </c>
      <c r="E159" s="22" t="str">
        <f t="shared" si="44"/>
        <v/>
      </c>
      <c r="F159" s="31"/>
      <c r="G159" s="301"/>
      <c r="H159" s="302"/>
      <c r="I159" s="303"/>
      <c r="J159" s="304"/>
      <c r="K159" s="283"/>
      <c r="L159" s="305"/>
      <c r="M159" s="285"/>
      <c r="N159" s="287"/>
      <c r="O159" s="31"/>
      <c r="P159" s="19" t="str">
        <f t="shared" si="45"/>
        <v/>
      </c>
      <c r="Q159" s="20" t="str">
        <f t="shared" si="46"/>
        <v/>
      </c>
      <c r="R159" s="29" t="str">
        <f t="shared" si="47"/>
        <v/>
      </c>
      <c r="S159" s="22" t="str">
        <f t="shared" si="48"/>
        <v/>
      </c>
      <c r="T159" s="31"/>
      <c r="U159" s="69" t="str">
        <f t="shared" si="49"/>
        <v/>
      </c>
      <c r="V159" s="31"/>
      <c r="X159" s="76" t="str">
        <f t="shared" si="50"/>
        <v/>
      </c>
      <c r="Z159" s="76" t="str">
        <f t="shared" si="51"/>
        <v/>
      </c>
      <c r="AA159" s="76" t="str">
        <f t="shared" si="52"/>
        <v/>
      </c>
      <c r="AC159" s="19" t="str">
        <f>IF($K159="", "", SUMIF('Drinks List'!DH$11:DH$1010, $K159, 'Drinks List'!DG$11:DG$1010))</f>
        <v/>
      </c>
      <c r="AD159" s="21"/>
      <c r="AE159" s="59" t="str">
        <f>IF($K159="", "", SUMIF('Drinks List'!DJ$11:DJ$1010, $K159, 'Drinks List'!DI$11:DI$1010))</f>
        <v/>
      </c>
      <c r="AF159" s="21"/>
      <c r="AG159" s="59" t="str">
        <f>IF($K159="", "", SUMIF('Drinks List'!DL$11:DL$1010, $K159, 'Drinks List'!DK$11:DK$1010))</f>
        <v/>
      </c>
      <c r="AH159" s="21"/>
      <c r="AI159" s="59" t="str">
        <f>IF($K159="", "", SUMIF('Drinks List'!DN$11:DN$1010, $K159, 'Drinks List'!DM$11:DM$1010))</f>
        <v/>
      </c>
      <c r="AJ159" s="21"/>
      <c r="AK159" s="59" t="str">
        <f>IF($K159="", "", SUMIF('Drinks List'!DP$11:DP$1010, $K159, 'Drinks List'!DO$11:DO$1010))</f>
        <v/>
      </c>
      <c r="AL159" s="21"/>
      <c r="AM159" s="59" t="str">
        <f>IF($K159="", "", SUMIF('Drinks List'!DR$11:DR$1010, $K159, 'Drinks List'!DQ$11:DQ$1010))</f>
        <v/>
      </c>
      <c r="AN159" s="21"/>
      <c r="AO159" s="59" t="str">
        <f>IF($K159="", "", SUMIF('Drinks List'!DT$11:DT$1010, $K159, 'Drinks List'!DS$11:DS$1010))</f>
        <v/>
      </c>
      <c r="AP159" s="21"/>
      <c r="AQ159" s="59" t="str">
        <f>IF($K159="", "", SUMIF('Drinks List'!DV$11:DV$1010, $K159, 'Drinks List'!DU$11:DU$1010))</f>
        <v/>
      </c>
      <c r="AR159" s="21"/>
      <c r="AS159" s="59" t="str">
        <f>IF($K159="", "", SUMIF('Drinks List'!DX$11:DX$1010, $K159, 'Drinks List'!DW$11:DW$1010))</f>
        <v/>
      </c>
      <c r="AT159" s="21"/>
      <c r="AU159" s="59" t="str">
        <f>IF($K159="", "", SUMIF('Drinks List'!DZ$11:DZ$1010, $K159, 'Drinks List'!DY$11:DY$1010))</f>
        <v/>
      </c>
      <c r="AV159" s="21"/>
      <c r="AW159" s="59" t="str">
        <f>IF($K159="", "", SUMIF('Drinks List'!EB$11:EB$1010, $K159, 'Drinks List'!EA$11:EA$1010))</f>
        <v/>
      </c>
      <c r="AX159" s="21"/>
      <c r="AY159" s="59" t="str">
        <f>IF($K159="", "", SUMIF('Drinks List'!ED$11:ED$1010, $K159, 'Drinks List'!EC$11:EC$1010))</f>
        <v/>
      </c>
      <c r="AZ159" s="21"/>
      <c r="BA159" s="59" t="str">
        <f>IF($K159="", "", SUMIF('Drinks List'!EF$11:EF$1010, $K159, 'Drinks List'!EE$11:EE$1010))</f>
        <v/>
      </c>
      <c r="BB159" s="21"/>
      <c r="BC159" s="59" t="str">
        <f>IF($K159="", "", SUMIF('Drinks List'!EH$11:EH$1010, $K159, 'Drinks List'!EG$11:EG$1010))</f>
        <v/>
      </c>
      <c r="BD159" s="21"/>
      <c r="BE159" s="59" t="str">
        <f>IF($K159="", "", SUMIF('Drinks List'!EJ$11:EJ$1010, $K159, 'Drinks List'!EI$11:EI$1010))</f>
        <v/>
      </c>
      <c r="BF159" s="21"/>
      <c r="BG159" s="59" t="str">
        <f>IF($K159="", "", SUMIF('Drinks List'!EL$11:EL$1010, $K159, 'Drinks List'!EK$11:EK$1010))</f>
        <v/>
      </c>
      <c r="BH159" s="21"/>
      <c r="BI159" s="59" t="str">
        <f>IF($K159="", "", SUMIF('Drinks List'!EN$11:EN$1010, $K159, 'Drinks List'!EM$11:EM$1010))</f>
        <v/>
      </c>
      <c r="BJ159" s="21"/>
      <c r="BK159" s="59" t="str">
        <f>IF($K159="", "", SUMIF('Drinks List'!EP$11:EP$1010, $K159, 'Drinks List'!EO$11:EO$1010))</f>
        <v/>
      </c>
      <c r="BL159" s="21"/>
      <c r="BM159" s="59" t="str">
        <f>IF($K159="", "", SUMIF('Drinks List'!ER$11:ER$1010, $K159, 'Drinks List'!EQ$11:EQ$1010))</f>
        <v/>
      </c>
      <c r="BN159" s="21"/>
      <c r="BO159" s="65" t="str">
        <f>IF($K159="", "", SUMIF('Drinks List'!ET$11:ET$1010, $K159, 'Drinks List'!ES$11:ES$1010))</f>
        <v/>
      </c>
      <c r="BQ159" s="120" t="str">
        <f t="shared" si="53"/>
        <v/>
      </c>
      <c r="BR159" s="62" t="str">
        <f t="shared" si="54"/>
        <v/>
      </c>
      <c r="BS159" s="76" t="str">
        <f>IF(BQ159="", "", COUNTIF(BQ$11:BQ$1010, "&gt;"&amp;BQ159)+1+COUNTIF(BQ$11:BQ159, BQ159)-1)</f>
        <v/>
      </c>
      <c r="BT159" s="76" t="str">
        <f>IF(BR159="", "", COUNTIF(BR$11:BR$1010, "&lt;"&amp;BR159)+1+COUNTIF(BR$11:BR159, BR159)-1)</f>
        <v/>
      </c>
      <c r="BV159" s="76" t="str">
        <f t="shared" si="55"/>
        <v/>
      </c>
      <c r="BW159" s="124" t="str">
        <f t="shared" si="56"/>
        <v/>
      </c>
      <c r="BX159" s="115" t="str">
        <f t="shared" si="57"/>
        <v/>
      </c>
      <c r="BY159" s="125" t="str">
        <f t="shared" si="58"/>
        <v/>
      </c>
      <c r="CA159" s="106" t="str">
        <f t="shared" si="59"/>
        <v/>
      </c>
      <c r="CB159" s="22" t="str">
        <f t="shared" si="60"/>
        <v/>
      </c>
      <c r="CD159" s="76" t="str">
        <f>IF($J159="", "", IF($BV159=0, "", COUNTIF($J$11:$J$1010, "&lt;"&amp;$J159)+1+COUNTIF($J$11:$J159, $J159)-1))</f>
        <v/>
      </c>
    </row>
    <row r="160" spans="1:82" x14ac:dyDescent="0.25">
      <c r="A160" s="31"/>
      <c r="B160" s="19" t="str">
        <f t="shared" si="41"/>
        <v/>
      </c>
      <c r="C160" s="20" t="str">
        <f t="shared" si="42"/>
        <v/>
      </c>
      <c r="D160" s="29" t="str">
        <f t="shared" si="43"/>
        <v/>
      </c>
      <c r="E160" s="22" t="str">
        <f t="shared" si="44"/>
        <v/>
      </c>
      <c r="F160" s="31"/>
      <c r="G160" s="301"/>
      <c r="H160" s="302"/>
      <c r="I160" s="303"/>
      <c r="J160" s="304"/>
      <c r="K160" s="283"/>
      <c r="L160" s="305"/>
      <c r="M160" s="285"/>
      <c r="N160" s="287"/>
      <c r="O160" s="31"/>
      <c r="P160" s="19" t="str">
        <f t="shared" si="45"/>
        <v/>
      </c>
      <c r="Q160" s="20" t="str">
        <f t="shared" si="46"/>
        <v/>
      </c>
      <c r="R160" s="29" t="str">
        <f t="shared" si="47"/>
        <v/>
      </c>
      <c r="S160" s="22" t="str">
        <f t="shared" si="48"/>
        <v/>
      </c>
      <c r="T160" s="31"/>
      <c r="U160" s="69" t="str">
        <f t="shared" si="49"/>
        <v/>
      </c>
      <c r="V160" s="31"/>
      <c r="X160" s="76" t="str">
        <f t="shared" si="50"/>
        <v/>
      </c>
      <c r="Z160" s="76" t="str">
        <f t="shared" si="51"/>
        <v/>
      </c>
      <c r="AA160" s="76" t="str">
        <f t="shared" si="52"/>
        <v/>
      </c>
      <c r="AC160" s="19" t="str">
        <f>IF($K160="", "", SUMIF('Drinks List'!DH$11:DH$1010, $K160, 'Drinks List'!DG$11:DG$1010))</f>
        <v/>
      </c>
      <c r="AD160" s="21"/>
      <c r="AE160" s="59" t="str">
        <f>IF($K160="", "", SUMIF('Drinks List'!DJ$11:DJ$1010, $K160, 'Drinks List'!DI$11:DI$1010))</f>
        <v/>
      </c>
      <c r="AF160" s="21"/>
      <c r="AG160" s="59" t="str">
        <f>IF($K160="", "", SUMIF('Drinks List'!DL$11:DL$1010, $K160, 'Drinks List'!DK$11:DK$1010))</f>
        <v/>
      </c>
      <c r="AH160" s="21"/>
      <c r="AI160" s="59" t="str">
        <f>IF($K160="", "", SUMIF('Drinks List'!DN$11:DN$1010, $K160, 'Drinks List'!DM$11:DM$1010))</f>
        <v/>
      </c>
      <c r="AJ160" s="21"/>
      <c r="AK160" s="59" t="str">
        <f>IF($K160="", "", SUMIF('Drinks List'!DP$11:DP$1010, $K160, 'Drinks List'!DO$11:DO$1010))</f>
        <v/>
      </c>
      <c r="AL160" s="21"/>
      <c r="AM160" s="59" t="str">
        <f>IF($K160="", "", SUMIF('Drinks List'!DR$11:DR$1010, $K160, 'Drinks List'!DQ$11:DQ$1010))</f>
        <v/>
      </c>
      <c r="AN160" s="21"/>
      <c r="AO160" s="59" t="str">
        <f>IF($K160="", "", SUMIF('Drinks List'!DT$11:DT$1010, $K160, 'Drinks List'!DS$11:DS$1010))</f>
        <v/>
      </c>
      <c r="AP160" s="21"/>
      <c r="AQ160" s="59" t="str">
        <f>IF($K160="", "", SUMIF('Drinks List'!DV$11:DV$1010, $K160, 'Drinks List'!DU$11:DU$1010))</f>
        <v/>
      </c>
      <c r="AR160" s="21"/>
      <c r="AS160" s="59" t="str">
        <f>IF($K160="", "", SUMIF('Drinks List'!DX$11:DX$1010, $K160, 'Drinks List'!DW$11:DW$1010))</f>
        <v/>
      </c>
      <c r="AT160" s="21"/>
      <c r="AU160" s="59" t="str">
        <f>IF($K160="", "", SUMIF('Drinks List'!DZ$11:DZ$1010, $K160, 'Drinks List'!DY$11:DY$1010))</f>
        <v/>
      </c>
      <c r="AV160" s="21"/>
      <c r="AW160" s="59" t="str">
        <f>IF($K160="", "", SUMIF('Drinks List'!EB$11:EB$1010, $K160, 'Drinks List'!EA$11:EA$1010))</f>
        <v/>
      </c>
      <c r="AX160" s="21"/>
      <c r="AY160" s="59" t="str">
        <f>IF($K160="", "", SUMIF('Drinks List'!ED$11:ED$1010, $K160, 'Drinks List'!EC$11:EC$1010))</f>
        <v/>
      </c>
      <c r="AZ160" s="21"/>
      <c r="BA160" s="59" t="str">
        <f>IF($K160="", "", SUMIF('Drinks List'!EF$11:EF$1010, $K160, 'Drinks List'!EE$11:EE$1010))</f>
        <v/>
      </c>
      <c r="BB160" s="21"/>
      <c r="BC160" s="59" t="str">
        <f>IF($K160="", "", SUMIF('Drinks List'!EH$11:EH$1010, $K160, 'Drinks List'!EG$11:EG$1010))</f>
        <v/>
      </c>
      <c r="BD160" s="21"/>
      <c r="BE160" s="59" t="str">
        <f>IF($K160="", "", SUMIF('Drinks List'!EJ$11:EJ$1010, $K160, 'Drinks List'!EI$11:EI$1010))</f>
        <v/>
      </c>
      <c r="BF160" s="21"/>
      <c r="BG160" s="59" t="str">
        <f>IF($K160="", "", SUMIF('Drinks List'!EL$11:EL$1010, $K160, 'Drinks List'!EK$11:EK$1010))</f>
        <v/>
      </c>
      <c r="BH160" s="21"/>
      <c r="BI160" s="59" t="str">
        <f>IF($K160="", "", SUMIF('Drinks List'!EN$11:EN$1010, $K160, 'Drinks List'!EM$11:EM$1010))</f>
        <v/>
      </c>
      <c r="BJ160" s="21"/>
      <c r="BK160" s="59" t="str">
        <f>IF($K160="", "", SUMIF('Drinks List'!EP$11:EP$1010, $K160, 'Drinks List'!EO$11:EO$1010))</f>
        <v/>
      </c>
      <c r="BL160" s="21"/>
      <c r="BM160" s="59" t="str">
        <f>IF($K160="", "", SUMIF('Drinks List'!ER$11:ER$1010, $K160, 'Drinks List'!EQ$11:EQ$1010))</f>
        <v/>
      </c>
      <c r="BN160" s="21"/>
      <c r="BO160" s="65" t="str">
        <f>IF($K160="", "", SUMIF('Drinks List'!ET$11:ET$1010, $K160, 'Drinks List'!ES$11:ES$1010))</f>
        <v/>
      </c>
      <c r="BQ160" s="120" t="str">
        <f t="shared" si="53"/>
        <v/>
      </c>
      <c r="BR160" s="62" t="str">
        <f t="shared" si="54"/>
        <v/>
      </c>
      <c r="BS160" s="76" t="str">
        <f>IF(BQ160="", "", COUNTIF(BQ$11:BQ$1010, "&gt;"&amp;BQ160)+1+COUNTIF(BQ$11:BQ160, BQ160)-1)</f>
        <v/>
      </c>
      <c r="BT160" s="76" t="str">
        <f>IF(BR160="", "", COUNTIF(BR$11:BR$1010, "&lt;"&amp;BR160)+1+COUNTIF(BR$11:BR160, BR160)-1)</f>
        <v/>
      </c>
      <c r="BV160" s="76" t="str">
        <f t="shared" si="55"/>
        <v/>
      </c>
      <c r="BW160" s="124" t="str">
        <f t="shared" si="56"/>
        <v/>
      </c>
      <c r="BX160" s="115" t="str">
        <f t="shared" si="57"/>
        <v/>
      </c>
      <c r="BY160" s="125" t="str">
        <f t="shared" si="58"/>
        <v/>
      </c>
      <c r="CA160" s="106" t="str">
        <f t="shared" si="59"/>
        <v/>
      </c>
      <c r="CB160" s="22" t="str">
        <f t="shared" si="60"/>
        <v/>
      </c>
      <c r="CD160" s="76" t="str">
        <f>IF($J160="", "", IF($BV160=0, "", COUNTIF($J$11:$J$1010, "&lt;"&amp;$J160)+1+COUNTIF($J$11:$J160, $J160)-1))</f>
        <v/>
      </c>
    </row>
    <row r="161" spans="1:82" x14ac:dyDescent="0.25">
      <c r="A161" s="31"/>
      <c r="B161" s="19" t="str">
        <f t="shared" si="41"/>
        <v/>
      </c>
      <c r="C161" s="20" t="str">
        <f t="shared" si="42"/>
        <v/>
      </c>
      <c r="D161" s="29" t="str">
        <f t="shared" si="43"/>
        <v/>
      </c>
      <c r="E161" s="22" t="str">
        <f t="shared" si="44"/>
        <v/>
      </c>
      <c r="F161" s="31"/>
      <c r="G161" s="301"/>
      <c r="H161" s="302"/>
      <c r="I161" s="303"/>
      <c r="J161" s="304"/>
      <c r="K161" s="283"/>
      <c r="L161" s="305"/>
      <c r="M161" s="285"/>
      <c r="N161" s="287"/>
      <c r="O161" s="31"/>
      <c r="P161" s="19" t="str">
        <f t="shared" si="45"/>
        <v/>
      </c>
      <c r="Q161" s="20" t="str">
        <f t="shared" si="46"/>
        <v/>
      </c>
      <c r="R161" s="29" t="str">
        <f t="shared" si="47"/>
        <v/>
      </c>
      <c r="S161" s="22" t="str">
        <f t="shared" si="48"/>
        <v/>
      </c>
      <c r="T161" s="31"/>
      <c r="U161" s="69" t="str">
        <f t="shared" si="49"/>
        <v/>
      </c>
      <c r="V161" s="31"/>
      <c r="X161" s="76" t="str">
        <f t="shared" si="50"/>
        <v/>
      </c>
      <c r="Z161" s="76" t="str">
        <f t="shared" si="51"/>
        <v/>
      </c>
      <c r="AA161" s="76" t="str">
        <f t="shared" si="52"/>
        <v/>
      </c>
      <c r="AC161" s="19" t="str">
        <f>IF($K161="", "", SUMIF('Drinks List'!DH$11:DH$1010, $K161, 'Drinks List'!DG$11:DG$1010))</f>
        <v/>
      </c>
      <c r="AD161" s="21"/>
      <c r="AE161" s="59" t="str">
        <f>IF($K161="", "", SUMIF('Drinks List'!DJ$11:DJ$1010, $K161, 'Drinks List'!DI$11:DI$1010))</f>
        <v/>
      </c>
      <c r="AF161" s="21"/>
      <c r="AG161" s="59" t="str">
        <f>IF($K161="", "", SUMIF('Drinks List'!DL$11:DL$1010, $K161, 'Drinks List'!DK$11:DK$1010))</f>
        <v/>
      </c>
      <c r="AH161" s="21"/>
      <c r="AI161" s="59" t="str">
        <f>IF($K161="", "", SUMIF('Drinks List'!DN$11:DN$1010, $K161, 'Drinks List'!DM$11:DM$1010))</f>
        <v/>
      </c>
      <c r="AJ161" s="21"/>
      <c r="AK161" s="59" t="str">
        <f>IF($K161="", "", SUMIF('Drinks List'!DP$11:DP$1010, $K161, 'Drinks List'!DO$11:DO$1010))</f>
        <v/>
      </c>
      <c r="AL161" s="21"/>
      <c r="AM161" s="59" t="str">
        <f>IF($K161="", "", SUMIF('Drinks List'!DR$11:DR$1010, $K161, 'Drinks List'!DQ$11:DQ$1010))</f>
        <v/>
      </c>
      <c r="AN161" s="21"/>
      <c r="AO161" s="59" t="str">
        <f>IF($K161="", "", SUMIF('Drinks List'!DT$11:DT$1010, $K161, 'Drinks List'!DS$11:DS$1010))</f>
        <v/>
      </c>
      <c r="AP161" s="21"/>
      <c r="AQ161" s="59" t="str">
        <f>IF($K161="", "", SUMIF('Drinks List'!DV$11:DV$1010, $K161, 'Drinks List'!DU$11:DU$1010))</f>
        <v/>
      </c>
      <c r="AR161" s="21"/>
      <c r="AS161" s="59" t="str">
        <f>IF($K161="", "", SUMIF('Drinks List'!DX$11:DX$1010, $K161, 'Drinks List'!DW$11:DW$1010))</f>
        <v/>
      </c>
      <c r="AT161" s="21"/>
      <c r="AU161" s="59" t="str">
        <f>IF($K161="", "", SUMIF('Drinks List'!DZ$11:DZ$1010, $K161, 'Drinks List'!DY$11:DY$1010))</f>
        <v/>
      </c>
      <c r="AV161" s="21"/>
      <c r="AW161" s="59" t="str">
        <f>IF($K161="", "", SUMIF('Drinks List'!EB$11:EB$1010, $K161, 'Drinks List'!EA$11:EA$1010))</f>
        <v/>
      </c>
      <c r="AX161" s="21"/>
      <c r="AY161" s="59" t="str">
        <f>IF($K161="", "", SUMIF('Drinks List'!ED$11:ED$1010, $K161, 'Drinks List'!EC$11:EC$1010))</f>
        <v/>
      </c>
      <c r="AZ161" s="21"/>
      <c r="BA161" s="59" t="str">
        <f>IF($K161="", "", SUMIF('Drinks List'!EF$11:EF$1010, $K161, 'Drinks List'!EE$11:EE$1010))</f>
        <v/>
      </c>
      <c r="BB161" s="21"/>
      <c r="BC161" s="59" t="str">
        <f>IF($K161="", "", SUMIF('Drinks List'!EH$11:EH$1010, $K161, 'Drinks List'!EG$11:EG$1010))</f>
        <v/>
      </c>
      <c r="BD161" s="21"/>
      <c r="BE161" s="59" t="str">
        <f>IF($K161="", "", SUMIF('Drinks List'!EJ$11:EJ$1010, $K161, 'Drinks List'!EI$11:EI$1010))</f>
        <v/>
      </c>
      <c r="BF161" s="21"/>
      <c r="BG161" s="59" t="str">
        <f>IF($K161="", "", SUMIF('Drinks List'!EL$11:EL$1010, $K161, 'Drinks List'!EK$11:EK$1010))</f>
        <v/>
      </c>
      <c r="BH161" s="21"/>
      <c r="BI161" s="59" t="str">
        <f>IF($K161="", "", SUMIF('Drinks List'!EN$11:EN$1010, $K161, 'Drinks List'!EM$11:EM$1010))</f>
        <v/>
      </c>
      <c r="BJ161" s="21"/>
      <c r="BK161" s="59" t="str">
        <f>IF($K161="", "", SUMIF('Drinks List'!EP$11:EP$1010, $K161, 'Drinks List'!EO$11:EO$1010))</f>
        <v/>
      </c>
      <c r="BL161" s="21"/>
      <c r="BM161" s="59" t="str">
        <f>IF($K161="", "", SUMIF('Drinks List'!ER$11:ER$1010, $K161, 'Drinks List'!EQ$11:EQ$1010))</f>
        <v/>
      </c>
      <c r="BN161" s="21"/>
      <c r="BO161" s="65" t="str">
        <f>IF($K161="", "", SUMIF('Drinks List'!ET$11:ET$1010, $K161, 'Drinks List'!ES$11:ES$1010))</f>
        <v/>
      </c>
      <c r="BQ161" s="120" t="str">
        <f t="shared" si="53"/>
        <v/>
      </c>
      <c r="BR161" s="62" t="str">
        <f t="shared" si="54"/>
        <v/>
      </c>
      <c r="BS161" s="76" t="str">
        <f>IF(BQ161="", "", COUNTIF(BQ$11:BQ$1010, "&gt;"&amp;BQ161)+1+COUNTIF(BQ$11:BQ161, BQ161)-1)</f>
        <v/>
      </c>
      <c r="BT161" s="76" t="str">
        <f>IF(BR161="", "", COUNTIF(BR$11:BR$1010, "&lt;"&amp;BR161)+1+COUNTIF(BR$11:BR161, BR161)-1)</f>
        <v/>
      </c>
      <c r="BV161" s="76" t="str">
        <f t="shared" si="55"/>
        <v/>
      </c>
      <c r="BW161" s="124" t="str">
        <f t="shared" si="56"/>
        <v/>
      </c>
      <c r="BX161" s="115" t="str">
        <f t="shared" si="57"/>
        <v/>
      </c>
      <c r="BY161" s="125" t="str">
        <f t="shared" si="58"/>
        <v/>
      </c>
      <c r="CA161" s="106" t="str">
        <f t="shared" si="59"/>
        <v/>
      </c>
      <c r="CB161" s="22" t="str">
        <f t="shared" si="60"/>
        <v/>
      </c>
      <c r="CD161" s="76" t="str">
        <f>IF($J161="", "", IF($BV161=0, "", COUNTIF($J$11:$J$1010, "&lt;"&amp;$J161)+1+COUNTIF($J$11:$J161, $J161)-1))</f>
        <v/>
      </c>
    </row>
    <row r="162" spans="1:82" x14ac:dyDescent="0.25">
      <c r="A162" s="31"/>
      <c r="B162" s="19" t="str">
        <f t="shared" si="41"/>
        <v/>
      </c>
      <c r="C162" s="20" t="str">
        <f t="shared" si="42"/>
        <v/>
      </c>
      <c r="D162" s="29" t="str">
        <f t="shared" si="43"/>
        <v/>
      </c>
      <c r="E162" s="22" t="str">
        <f t="shared" si="44"/>
        <v/>
      </c>
      <c r="F162" s="31"/>
      <c r="G162" s="301"/>
      <c r="H162" s="302"/>
      <c r="I162" s="303"/>
      <c r="J162" s="304"/>
      <c r="K162" s="283"/>
      <c r="L162" s="305"/>
      <c r="M162" s="285"/>
      <c r="N162" s="287"/>
      <c r="O162" s="31"/>
      <c r="P162" s="19" t="str">
        <f t="shared" si="45"/>
        <v/>
      </c>
      <c r="Q162" s="20" t="str">
        <f t="shared" si="46"/>
        <v/>
      </c>
      <c r="R162" s="29" t="str">
        <f t="shared" si="47"/>
        <v/>
      </c>
      <c r="S162" s="22" t="str">
        <f t="shared" si="48"/>
        <v/>
      </c>
      <c r="T162" s="31"/>
      <c r="U162" s="69" t="str">
        <f t="shared" si="49"/>
        <v/>
      </c>
      <c r="V162" s="31"/>
      <c r="X162" s="76" t="str">
        <f t="shared" si="50"/>
        <v/>
      </c>
      <c r="Z162" s="76" t="str">
        <f t="shared" si="51"/>
        <v/>
      </c>
      <c r="AA162" s="76" t="str">
        <f t="shared" si="52"/>
        <v/>
      </c>
      <c r="AC162" s="19" t="str">
        <f>IF($K162="", "", SUMIF('Drinks List'!DH$11:DH$1010, $K162, 'Drinks List'!DG$11:DG$1010))</f>
        <v/>
      </c>
      <c r="AD162" s="21"/>
      <c r="AE162" s="59" t="str">
        <f>IF($K162="", "", SUMIF('Drinks List'!DJ$11:DJ$1010, $K162, 'Drinks List'!DI$11:DI$1010))</f>
        <v/>
      </c>
      <c r="AF162" s="21"/>
      <c r="AG162" s="59" t="str">
        <f>IF($K162="", "", SUMIF('Drinks List'!DL$11:DL$1010, $K162, 'Drinks List'!DK$11:DK$1010))</f>
        <v/>
      </c>
      <c r="AH162" s="21"/>
      <c r="AI162" s="59" t="str">
        <f>IF($K162="", "", SUMIF('Drinks List'!DN$11:DN$1010, $K162, 'Drinks List'!DM$11:DM$1010))</f>
        <v/>
      </c>
      <c r="AJ162" s="21"/>
      <c r="AK162" s="59" t="str">
        <f>IF($K162="", "", SUMIF('Drinks List'!DP$11:DP$1010, $K162, 'Drinks List'!DO$11:DO$1010))</f>
        <v/>
      </c>
      <c r="AL162" s="21"/>
      <c r="AM162" s="59" t="str">
        <f>IF($K162="", "", SUMIF('Drinks List'!DR$11:DR$1010, $K162, 'Drinks List'!DQ$11:DQ$1010))</f>
        <v/>
      </c>
      <c r="AN162" s="21"/>
      <c r="AO162" s="59" t="str">
        <f>IF($K162="", "", SUMIF('Drinks List'!DT$11:DT$1010, $K162, 'Drinks List'!DS$11:DS$1010))</f>
        <v/>
      </c>
      <c r="AP162" s="21"/>
      <c r="AQ162" s="59" t="str">
        <f>IF($K162="", "", SUMIF('Drinks List'!DV$11:DV$1010, $K162, 'Drinks List'!DU$11:DU$1010))</f>
        <v/>
      </c>
      <c r="AR162" s="21"/>
      <c r="AS162" s="59" t="str">
        <f>IF($K162="", "", SUMIF('Drinks List'!DX$11:DX$1010, $K162, 'Drinks List'!DW$11:DW$1010))</f>
        <v/>
      </c>
      <c r="AT162" s="21"/>
      <c r="AU162" s="59" t="str">
        <f>IF($K162="", "", SUMIF('Drinks List'!DZ$11:DZ$1010, $K162, 'Drinks List'!DY$11:DY$1010))</f>
        <v/>
      </c>
      <c r="AV162" s="21"/>
      <c r="AW162" s="59" t="str">
        <f>IF($K162="", "", SUMIF('Drinks List'!EB$11:EB$1010, $K162, 'Drinks List'!EA$11:EA$1010))</f>
        <v/>
      </c>
      <c r="AX162" s="21"/>
      <c r="AY162" s="59" t="str">
        <f>IF($K162="", "", SUMIF('Drinks List'!ED$11:ED$1010, $K162, 'Drinks List'!EC$11:EC$1010))</f>
        <v/>
      </c>
      <c r="AZ162" s="21"/>
      <c r="BA162" s="59" t="str">
        <f>IF($K162="", "", SUMIF('Drinks List'!EF$11:EF$1010, $K162, 'Drinks List'!EE$11:EE$1010))</f>
        <v/>
      </c>
      <c r="BB162" s="21"/>
      <c r="BC162" s="59" t="str">
        <f>IF($K162="", "", SUMIF('Drinks List'!EH$11:EH$1010, $K162, 'Drinks List'!EG$11:EG$1010))</f>
        <v/>
      </c>
      <c r="BD162" s="21"/>
      <c r="BE162" s="59" t="str">
        <f>IF($K162="", "", SUMIF('Drinks List'!EJ$11:EJ$1010, $K162, 'Drinks List'!EI$11:EI$1010))</f>
        <v/>
      </c>
      <c r="BF162" s="21"/>
      <c r="BG162" s="59" t="str">
        <f>IF($K162="", "", SUMIF('Drinks List'!EL$11:EL$1010, $K162, 'Drinks List'!EK$11:EK$1010))</f>
        <v/>
      </c>
      <c r="BH162" s="21"/>
      <c r="BI162" s="59" t="str">
        <f>IF($K162="", "", SUMIF('Drinks List'!EN$11:EN$1010, $K162, 'Drinks List'!EM$11:EM$1010))</f>
        <v/>
      </c>
      <c r="BJ162" s="21"/>
      <c r="BK162" s="59" t="str">
        <f>IF($K162="", "", SUMIF('Drinks List'!EP$11:EP$1010, $K162, 'Drinks List'!EO$11:EO$1010))</f>
        <v/>
      </c>
      <c r="BL162" s="21"/>
      <c r="BM162" s="59" t="str">
        <f>IF($K162="", "", SUMIF('Drinks List'!ER$11:ER$1010, $K162, 'Drinks List'!EQ$11:EQ$1010))</f>
        <v/>
      </c>
      <c r="BN162" s="21"/>
      <c r="BO162" s="65" t="str">
        <f>IF($K162="", "", SUMIF('Drinks List'!ET$11:ET$1010, $K162, 'Drinks List'!ES$11:ES$1010))</f>
        <v/>
      </c>
      <c r="BQ162" s="120" t="str">
        <f t="shared" si="53"/>
        <v/>
      </c>
      <c r="BR162" s="62" t="str">
        <f t="shared" si="54"/>
        <v/>
      </c>
      <c r="BS162" s="76" t="str">
        <f>IF(BQ162="", "", COUNTIF(BQ$11:BQ$1010, "&gt;"&amp;BQ162)+1+COUNTIF(BQ$11:BQ162, BQ162)-1)</f>
        <v/>
      </c>
      <c r="BT162" s="76" t="str">
        <f>IF(BR162="", "", COUNTIF(BR$11:BR$1010, "&lt;"&amp;BR162)+1+COUNTIF(BR$11:BR162, BR162)-1)</f>
        <v/>
      </c>
      <c r="BV162" s="76" t="str">
        <f t="shared" si="55"/>
        <v/>
      </c>
      <c r="BW162" s="124" t="str">
        <f t="shared" si="56"/>
        <v/>
      </c>
      <c r="BX162" s="115" t="str">
        <f t="shared" si="57"/>
        <v/>
      </c>
      <c r="BY162" s="125" t="str">
        <f t="shared" si="58"/>
        <v/>
      </c>
      <c r="CA162" s="106" t="str">
        <f t="shared" si="59"/>
        <v/>
      </c>
      <c r="CB162" s="22" t="str">
        <f t="shared" si="60"/>
        <v/>
      </c>
      <c r="CD162" s="76" t="str">
        <f>IF($J162="", "", IF($BV162=0, "", COUNTIF($J$11:$J$1010, "&lt;"&amp;$J162)+1+COUNTIF($J$11:$J162, $J162)-1))</f>
        <v/>
      </c>
    </row>
    <row r="163" spans="1:82" x14ac:dyDescent="0.25">
      <c r="A163" s="31"/>
      <c r="B163" s="19" t="str">
        <f t="shared" si="41"/>
        <v/>
      </c>
      <c r="C163" s="20" t="str">
        <f t="shared" si="42"/>
        <v/>
      </c>
      <c r="D163" s="29" t="str">
        <f t="shared" si="43"/>
        <v/>
      </c>
      <c r="E163" s="22" t="str">
        <f t="shared" si="44"/>
        <v/>
      </c>
      <c r="F163" s="31"/>
      <c r="G163" s="301"/>
      <c r="H163" s="302"/>
      <c r="I163" s="303"/>
      <c r="J163" s="304"/>
      <c r="K163" s="283"/>
      <c r="L163" s="305"/>
      <c r="M163" s="285"/>
      <c r="N163" s="287"/>
      <c r="O163" s="31"/>
      <c r="P163" s="19" t="str">
        <f t="shared" si="45"/>
        <v/>
      </c>
      <c r="Q163" s="20" t="str">
        <f t="shared" si="46"/>
        <v/>
      </c>
      <c r="R163" s="29" t="str">
        <f t="shared" si="47"/>
        <v/>
      </c>
      <c r="S163" s="22" t="str">
        <f t="shared" si="48"/>
        <v/>
      </c>
      <c r="T163" s="31"/>
      <c r="U163" s="69" t="str">
        <f t="shared" si="49"/>
        <v/>
      </c>
      <c r="V163" s="31"/>
      <c r="X163" s="76" t="str">
        <f t="shared" si="50"/>
        <v/>
      </c>
      <c r="Z163" s="76" t="str">
        <f t="shared" si="51"/>
        <v/>
      </c>
      <c r="AA163" s="76" t="str">
        <f t="shared" si="52"/>
        <v/>
      </c>
      <c r="AC163" s="19" t="str">
        <f>IF($K163="", "", SUMIF('Drinks List'!DH$11:DH$1010, $K163, 'Drinks List'!DG$11:DG$1010))</f>
        <v/>
      </c>
      <c r="AD163" s="21"/>
      <c r="AE163" s="59" t="str">
        <f>IF($K163="", "", SUMIF('Drinks List'!DJ$11:DJ$1010, $K163, 'Drinks List'!DI$11:DI$1010))</f>
        <v/>
      </c>
      <c r="AF163" s="21"/>
      <c r="AG163" s="59" t="str">
        <f>IF($K163="", "", SUMIF('Drinks List'!DL$11:DL$1010, $K163, 'Drinks List'!DK$11:DK$1010))</f>
        <v/>
      </c>
      <c r="AH163" s="21"/>
      <c r="AI163" s="59" t="str">
        <f>IF($K163="", "", SUMIF('Drinks List'!DN$11:DN$1010, $K163, 'Drinks List'!DM$11:DM$1010))</f>
        <v/>
      </c>
      <c r="AJ163" s="21"/>
      <c r="AK163" s="59" t="str">
        <f>IF($K163="", "", SUMIF('Drinks List'!DP$11:DP$1010, $K163, 'Drinks List'!DO$11:DO$1010))</f>
        <v/>
      </c>
      <c r="AL163" s="21"/>
      <c r="AM163" s="59" t="str">
        <f>IF($K163="", "", SUMIF('Drinks List'!DR$11:DR$1010, $K163, 'Drinks List'!DQ$11:DQ$1010))</f>
        <v/>
      </c>
      <c r="AN163" s="21"/>
      <c r="AO163" s="59" t="str">
        <f>IF($K163="", "", SUMIF('Drinks List'!DT$11:DT$1010, $K163, 'Drinks List'!DS$11:DS$1010))</f>
        <v/>
      </c>
      <c r="AP163" s="21"/>
      <c r="AQ163" s="59" t="str">
        <f>IF($K163="", "", SUMIF('Drinks List'!DV$11:DV$1010, $K163, 'Drinks List'!DU$11:DU$1010))</f>
        <v/>
      </c>
      <c r="AR163" s="21"/>
      <c r="AS163" s="59" t="str">
        <f>IF($K163="", "", SUMIF('Drinks List'!DX$11:DX$1010, $K163, 'Drinks List'!DW$11:DW$1010))</f>
        <v/>
      </c>
      <c r="AT163" s="21"/>
      <c r="AU163" s="59" t="str">
        <f>IF($K163="", "", SUMIF('Drinks List'!DZ$11:DZ$1010, $K163, 'Drinks List'!DY$11:DY$1010))</f>
        <v/>
      </c>
      <c r="AV163" s="21"/>
      <c r="AW163" s="59" t="str">
        <f>IF($K163="", "", SUMIF('Drinks List'!EB$11:EB$1010, $K163, 'Drinks List'!EA$11:EA$1010))</f>
        <v/>
      </c>
      <c r="AX163" s="21"/>
      <c r="AY163" s="59" t="str">
        <f>IF($K163="", "", SUMIF('Drinks List'!ED$11:ED$1010, $K163, 'Drinks List'!EC$11:EC$1010))</f>
        <v/>
      </c>
      <c r="AZ163" s="21"/>
      <c r="BA163" s="59" t="str">
        <f>IF($K163="", "", SUMIF('Drinks List'!EF$11:EF$1010, $K163, 'Drinks List'!EE$11:EE$1010))</f>
        <v/>
      </c>
      <c r="BB163" s="21"/>
      <c r="BC163" s="59" t="str">
        <f>IF($K163="", "", SUMIF('Drinks List'!EH$11:EH$1010, $K163, 'Drinks List'!EG$11:EG$1010))</f>
        <v/>
      </c>
      <c r="BD163" s="21"/>
      <c r="BE163" s="59" t="str">
        <f>IF($K163="", "", SUMIF('Drinks List'!EJ$11:EJ$1010, $K163, 'Drinks List'!EI$11:EI$1010))</f>
        <v/>
      </c>
      <c r="BF163" s="21"/>
      <c r="BG163" s="59" t="str">
        <f>IF($K163="", "", SUMIF('Drinks List'!EL$11:EL$1010, $K163, 'Drinks List'!EK$11:EK$1010))</f>
        <v/>
      </c>
      <c r="BH163" s="21"/>
      <c r="BI163" s="59" t="str">
        <f>IF($K163="", "", SUMIF('Drinks List'!EN$11:EN$1010, $K163, 'Drinks List'!EM$11:EM$1010))</f>
        <v/>
      </c>
      <c r="BJ163" s="21"/>
      <c r="BK163" s="59" t="str">
        <f>IF($K163="", "", SUMIF('Drinks List'!EP$11:EP$1010, $K163, 'Drinks List'!EO$11:EO$1010))</f>
        <v/>
      </c>
      <c r="BL163" s="21"/>
      <c r="BM163" s="59" t="str">
        <f>IF($K163="", "", SUMIF('Drinks List'!ER$11:ER$1010, $K163, 'Drinks List'!EQ$11:EQ$1010))</f>
        <v/>
      </c>
      <c r="BN163" s="21"/>
      <c r="BO163" s="65" t="str">
        <f>IF($K163="", "", SUMIF('Drinks List'!ET$11:ET$1010, $K163, 'Drinks List'!ES$11:ES$1010))</f>
        <v/>
      </c>
      <c r="BQ163" s="120" t="str">
        <f t="shared" si="53"/>
        <v/>
      </c>
      <c r="BR163" s="62" t="str">
        <f t="shared" si="54"/>
        <v/>
      </c>
      <c r="BS163" s="76" t="str">
        <f>IF(BQ163="", "", COUNTIF(BQ$11:BQ$1010, "&gt;"&amp;BQ163)+1+COUNTIF(BQ$11:BQ163, BQ163)-1)</f>
        <v/>
      </c>
      <c r="BT163" s="76" t="str">
        <f>IF(BR163="", "", COUNTIF(BR$11:BR$1010, "&lt;"&amp;BR163)+1+COUNTIF(BR$11:BR163, BR163)-1)</f>
        <v/>
      </c>
      <c r="BV163" s="76" t="str">
        <f t="shared" si="55"/>
        <v/>
      </c>
      <c r="BW163" s="124" t="str">
        <f t="shared" si="56"/>
        <v/>
      </c>
      <c r="BX163" s="115" t="str">
        <f t="shared" si="57"/>
        <v/>
      </c>
      <c r="BY163" s="125" t="str">
        <f t="shared" si="58"/>
        <v/>
      </c>
      <c r="CA163" s="106" t="str">
        <f t="shared" si="59"/>
        <v/>
      </c>
      <c r="CB163" s="22" t="str">
        <f t="shared" si="60"/>
        <v/>
      </c>
      <c r="CD163" s="76" t="str">
        <f>IF($J163="", "", IF($BV163=0, "", COUNTIF($J$11:$J$1010, "&lt;"&amp;$J163)+1+COUNTIF($J$11:$J163, $J163)-1))</f>
        <v/>
      </c>
    </row>
    <row r="164" spans="1:82" x14ac:dyDescent="0.25">
      <c r="A164" s="31"/>
      <c r="B164" s="19" t="str">
        <f t="shared" si="41"/>
        <v/>
      </c>
      <c r="C164" s="20" t="str">
        <f t="shared" si="42"/>
        <v/>
      </c>
      <c r="D164" s="29" t="str">
        <f t="shared" si="43"/>
        <v/>
      </c>
      <c r="E164" s="22" t="str">
        <f t="shared" si="44"/>
        <v/>
      </c>
      <c r="F164" s="31"/>
      <c r="G164" s="301"/>
      <c r="H164" s="302"/>
      <c r="I164" s="303"/>
      <c r="J164" s="304"/>
      <c r="K164" s="283"/>
      <c r="L164" s="305"/>
      <c r="M164" s="285"/>
      <c r="N164" s="287"/>
      <c r="O164" s="31"/>
      <c r="P164" s="19" t="str">
        <f t="shared" si="45"/>
        <v/>
      </c>
      <c r="Q164" s="20" t="str">
        <f t="shared" si="46"/>
        <v/>
      </c>
      <c r="R164" s="29" t="str">
        <f t="shared" si="47"/>
        <v/>
      </c>
      <c r="S164" s="22" t="str">
        <f t="shared" si="48"/>
        <v/>
      </c>
      <c r="T164" s="31"/>
      <c r="U164" s="69" t="str">
        <f t="shared" si="49"/>
        <v/>
      </c>
      <c r="V164" s="31"/>
      <c r="X164" s="76" t="str">
        <f t="shared" si="50"/>
        <v/>
      </c>
      <c r="Z164" s="76" t="str">
        <f t="shared" si="51"/>
        <v/>
      </c>
      <c r="AA164" s="76" t="str">
        <f t="shared" si="52"/>
        <v/>
      </c>
      <c r="AC164" s="19" t="str">
        <f>IF($K164="", "", SUMIF('Drinks List'!DH$11:DH$1010, $K164, 'Drinks List'!DG$11:DG$1010))</f>
        <v/>
      </c>
      <c r="AD164" s="21"/>
      <c r="AE164" s="59" t="str">
        <f>IF($K164="", "", SUMIF('Drinks List'!DJ$11:DJ$1010, $K164, 'Drinks List'!DI$11:DI$1010))</f>
        <v/>
      </c>
      <c r="AF164" s="21"/>
      <c r="AG164" s="59" t="str">
        <f>IF($K164="", "", SUMIF('Drinks List'!DL$11:DL$1010, $K164, 'Drinks List'!DK$11:DK$1010))</f>
        <v/>
      </c>
      <c r="AH164" s="21"/>
      <c r="AI164" s="59" t="str">
        <f>IF($K164="", "", SUMIF('Drinks List'!DN$11:DN$1010, $K164, 'Drinks List'!DM$11:DM$1010))</f>
        <v/>
      </c>
      <c r="AJ164" s="21"/>
      <c r="AK164" s="59" t="str">
        <f>IF($K164="", "", SUMIF('Drinks List'!DP$11:DP$1010, $K164, 'Drinks List'!DO$11:DO$1010))</f>
        <v/>
      </c>
      <c r="AL164" s="21"/>
      <c r="AM164" s="59" t="str">
        <f>IF($K164="", "", SUMIF('Drinks List'!DR$11:DR$1010, $K164, 'Drinks List'!DQ$11:DQ$1010))</f>
        <v/>
      </c>
      <c r="AN164" s="21"/>
      <c r="AO164" s="59" t="str">
        <f>IF($K164="", "", SUMIF('Drinks List'!DT$11:DT$1010, $K164, 'Drinks List'!DS$11:DS$1010))</f>
        <v/>
      </c>
      <c r="AP164" s="21"/>
      <c r="AQ164" s="59" t="str">
        <f>IF($K164="", "", SUMIF('Drinks List'!DV$11:DV$1010, $K164, 'Drinks List'!DU$11:DU$1010))</f>
        <v/>
      </c>
      <c r="AR164" s="21"/>
      <c r="AS164" s="59" t="str">
        <f>IF($K164="", "", SUMIF('Drinks List'!DX$11:DX$1010, $K164, 'Drinks List'!DW$11:DW$1010))</f>
        <v/>
      </c>
      <c r="AT164" s="21"/>
      <c r="AU164" s="59" t="str">
        <f>IF($K164="", "", SUMIF('Drinks List'!DZ$11:DZ$1010, $K164, 'Drinks List'!DY$11:DY$1010))</f>
        <v/>
      </c>
      <c r="AV164" s="21"/>
      <c r="AW164" s="59" t="str">
        <f>IF($K164="", "", SUMIF('Drinks List'!EB$11:EB$1010, $K164, 'Drinks List'!EA$11:EA$1010))</f>
        <v/>
      </c>
      <c r="AX164" s="21"/>
      <c r="AY164" s="59" t="str">
        <f>IF($K164="", "", SUMIF('Drinks List'!ED$11:ED$1010, $K164, 'Drinks List'!EC$11:EC$1010))</f>
        <v/>
      </c>
      <c r="AZ164" s="21"/>
      <c r="BA164" s="59" t="str">
        <f>IF($K164="", "", SUMIF('Drinks List'!EF$11:EF$1010, $K164, 'Drinks List'!EE$11:EE$1010))</f>
        <v/>
      </c>
      <c r="BB164" s="21"/>
      <c r="BC164" s="59" t="str">
        <f>IF($K164="", "", SUMIF('Drinks List'!EH$11:EH$1010, $K164, 'Drinks List'!EG$11:EG$1010))</f>
        <v/>
      </c>
      <c r="BD164" s="21"/>
      <c r="BE164" s="59" t="str">
        <f>IF($K164="", "", SUMIF('Drinks List'!EJ$11:EJ$1010, $K164, 'Drinks List'!EI$11:EI$1010))</f>
        <v/>
      </c>
      <c r="BF164" s="21"/>
      <c r="BG164" s="59" t="str">
        <f>IF($K164="", "", SUMIF('Drinks List'!EL$11:EL$1010, $K164, 'Drinks List'!EK$11:EK$1010))</f>
        <v/>
      </c>
      <c r="BH164" s="21"/>
      <c r="BI164" s="59" t="str">
        <f>IF($K164="", "", SUMIF('Drinks List'!EN$11:EN$1010, $K164, 'Drinks List'!EM$11:EM$1010))</f>
        <v/>
      </c>
      <c r="BJ164" s="21"/>
      <c r="BK164" s="59" t="str">
        <f>IF($K164="", "", SUMIF('Drinks List'!EP$11:EP$1010, $K164, 'Drinks List'!EO$11:EO$1010))</f>
        <v/>
      </c>
      <c r="BL164" s="21"/>
      <c r="BM164" s="59" t="str">
        <f>IF($K164="", "", SUMIF('Drinks List'!ER$11:ER$1010, $K164, 'Drinks List'!EQ$11:EQ$1010))</f>
        <v/>
      </c>
      <c r="BN164" s="21"/>
      <c r="BO164" s="65" t="str">
        <f>IF($K164="", "", SUMIF('Drinks List'!ET$11:ET$1010, $K164, 'Drinks List'!ES$11:ES$1010))</f>
        <v/>
      </c>
      <c r="BQ164" s="120" t="str">
        <f t="shared" si="53"/>
        <v/>
      </c>
      <c r="BR164" s="62" t="str">
        <f t="shared" si="54"/>
        <v/>
      </c>
      <c r="BS164" s="76" t="str">
        <f>IF(BQ164="", "", COUNTIF(BQ$11:BQ$1010, "&gt;"&amp;BQ164)+1+COUNTIF(BQ$11:BQ164, BQ164)-1)</f>
        <v/>
      </c>
      <c r="BT164" s="76" t="str">
        <f>IF(BR164="", "", COUNTIF(BR$11:BR$1010, "&lt;"&amp;BR164)+1+COUNTIF(BR$11:BR164, BR164)-1)</f>
        <v/>
      </c>
      <c r="BV164" s="76" t="str">
        <f t="shared" si="55"/>
        <v/>
      </c>
      <c r="BW164" s="124" t="str">
        <f t="shared" si="56"/>
        <v/>
      </c>
      <c r="BX164" s="115" t="str">
        <f t="shared" si="57"/>
        <v/>
      </c>
      <c r="BY164" s="125" t="str">
        <f t="shared" si="58"/>
        <v/>
      </c>
      <c r="CA164" s="106" t="str">
        <f t="shared" si="59"/>
        <v/>
      </c>
      <c r="CB164" s="22" t="str">
        <f t="shared" si="60"/>
        <v/>
      </c>
      <c r="CD164" s="76" t="str">
        <f>IF($J164="", "", IF($BV164=0, "", COUNTIF($J$11:$J$1010, "&lt;"&amp;$J164)+1+COUNTIF($J$11:$J164, $J164)-1))</f>
        <v/>
      </c>
    </row>
    <row r="165" spans="1:82" x14ac:dyDescent="0.25">
      <c r="A165" s="31"/>
      <c r="B165" s="19" t="str">
        <f t="shared" si="41"/>
        <v/>
      </c>
      <c r="C165" s="20" t="str">
        <f t="shared" si="42"/>
        <v/>
      </c>
      <c r="D165" s="29" t="str">
        <f t="shared" si="43"/>
        <v/>
      </c>
      <c r="E165" s="22" t="str">
        <f t="shared" si="44"/>
        <v/>
      </c>
      <c r="F165" s="31"/>
      <c r="G165" s="301"/>
      <c r="H165" s="302"/>
      <c r="I165" s="303"/>
      <c r="J165" s="304"/>
      <c r="K165" s="283"/>
      <c r="L165" s="305"/>
      <c r="M165" s="285"/>
      <c r="N165" s="287"/>
      <c r="O165" s="31"/>
      <c r="P165" s="19" t="str">
        <f t="shared" si="45"/>
        <v/>
      </c>
      <c r="Q165" s="20" t="str">
        <f t="shared" si="46"/>
        <v/>
      </c>
      <c r="R165" s="29" t="str">
        <f t="shared" si="47"/>
        <v/>
      </c>
      <c r="S165" s="22" t="str">
        <f t="shared" si="48"/>
        <v/>
      </c>
      <c r="T165" s="31"/>
      <c r="U165" s="69" t="str">
        <f t="shared" si="49"/>
        <v/>
      </c>
      <c r="V165" s="31"/>
      <c r="X165" s="76" t="str">
        <f t="shared" si="50"/>
        <v/>
      </c>
      <c r="Z165" s="76" t="str">
        <f t="shared" si="51"/>
        <v/>
      </c>
      <c r="AA165" s="76" t="str">
        <f t="shared" si="52"/>
        <v/>
      </c>
      <c r="AC165" s="19" t="str">
        <f>IF($K165="", "", SUMIF('Drinks List'!DH$11:DH$1010, $K165, 'Drinks List'!DG$11:DG$1010))</f>
        <v/>
      </c>
      <c r="AD165" s="21"/>
      <c r="AE165" s="59" t="str">
        <f>IF($K165="", "", SUMIF('Drinks List'!DJ$11:DJ$1010, $K165, 'Drinks List'!DI$11:DI$1010))</f>
        <v/>
      </c>
      <c r="AF165" s="21"/>
      <c r="AG165" s="59" t="str">
        <f>IF($K165="", "", SUMIF('Drinks List'!DL$11:DL$1010, $K165, 'Drinks List'!DK$11:DK$1010))</f>
        <v/>
      </c>
      <c r="AH165" s="21"/>
      <c r="AI165" s="59" t="str">
        <f>IF($K165="", "", SUMIF('Drinks List'!DN$11:DN$1010, $K165, 'Drinks List'!DM$11:DM$1010))</f>
        <v/>
      </c>
      <c r="AJ165" s="21"/>
      <c r="AK165" s="59" t="str">
        <f>IF($K165="", "", SUMIF('Drinks List'!DP$11:DP$1010, $K165, 'Drinks List'!DO$11:DO$1010))</f>
        <v/>
      </c>
      <c r="AL165" s="21"/>
      <c r="AM165" s="59" t="str">
        <f>IF($K165="", "", SUMIF('Drinks List'!DR$11:DR$1010, $K165, 'Drinks List'!DQ$11:DQ$1010))</f>
        <v/>
      </c>
      <c r="AN165" s="21"/>
      <c r="AO165" s="59" t="str">
        <f>IF($K165="", "", SUMIF('Drinks List'!DT$11:DT$1010, $K165, 'Drinks List'!DS$11:DS$1010))</f>
        <v/>
      </c>
      <c r="AP165" s="21"/>
      <c r="AQ165" s="59" t="str">
        <f>IF($K165="", "", SUMIF('Drinks List'!DV$11:DV$1010, $K165, 'Drinks List'!DU$11:DU$1010))</f>
        <v/>
      </c>
      <c r="AR165" s="21"/>
      <c r="AS165" s="59" t="str">
        <f>IF($K165="", "", SUMIF('Drinks List'!DX$11:DX$1010, $K165, 'Drinks List'!DW$11:DW$1010))</f>
        <v/>
      </c>
      <c r="AT165" s="21"/>
      <c r="AU165" s="59" t="str">
        <f>IF($K165="", "", SUMIF('Drinks List'!DZ$11:DZ$1010, $K165, 'Drinks List'!DY$11:DY$1010))</f>
        <v/>
      </c>
      <c r="AV165" s="21"/>
      <c r="AW165" s="59" t="str">
        <f>IF($K165="", "", SUMIF('Drinks List'!EB$11:EB$1010, $K165, 'Drinks List'!EA$11:EA$1010))</f>
        <v/>
      </c>
      <c r="AX165" s="21"/>
      <c r="AY165" s="59" t="str">
        <f>IF($K165="", "", SUMIF('Drinks List'!ED$11:ED$1010, $K165, 'Drinks List'!EC$11:EC$1010))</f>
        <v/>
      </c>
      <c r="AZ165" s="21"/>
      <c r="BA165" s="59" t="str">
        <f>IF($K165="", "", SUMIF('Drinks List'!EF$11:EF$1010, $K165, 'Drinks List'!EE$11:EE$1010))</f>
        <v/>
      </c>
      <c r="BB165" s="21"/>
      <c r="BC165" s="59" t="str">
        <f>IF($K165="", "", SUMIF('Drinks List'!EH$11:EH$1010, $K165, 'Drinks List'!EG$11:EG$1010))</f>
        <v/>
      </c>
      <c r="BD165" s="21"/>
      <c r="BE165" s="59" t="str">
        <f>IF($K165="", "", SUMIF('Drinks List'!EJ$11:EJ$1010, $K165, 'Drinks List'!EI$11:EI$1010))</f>
        <v/>
      </c>
      <c r="BF165" s="21"/>
      <c r="BG165" s="59" t="str">
        <f>IF($K165="", "", SUMIF('Drinks List'!EL$11:EL$1010, $K165, 'Drinks List'!EK$11:EK$1010))</f>
        <v/>
      </c>
      <c r="BH165" s="21"/>
      <c r="BI165" s="59" t="str">
        <f>IF($K165="", "", SUMIF('Drinks List'!EN$11:EN$1010, $K165, 'Drinks List'!EM$11:EM$1010))</f>
        <v/>
      </c>
      <c r="BJ165" s="21"/>
      <c r="BK165" s="59" t="str">
        <f>IF($K165="", "", SUMIF('Drinks List'!EP$11:EP$1010, $K165, 'Drinks List'!EO$11:EO$1010))</f>
        <v/>
      </c>
      <c r="BL165" s="21"/>
      <c r="BM165" s="59" t="str">
        <f>IF($K165="", "", SUMIF('Drinks List'!ER$11:ER$1010, $K165, 'Drinks List'!EQ$11:EQ$1010))</f>
        <v/>
      </c>
      <c r="BN165" s="21"/>
      <c r="BO165" s="65" t="str">
        <f>IF($K165="", "", SUMIF('Drinks List'!ET$11:ET$1010, $K165, 'Drinks List'!ES$11:ES$1010))</f>
        <v/>
      </c>
      <c r="BQ165" s="120" t="str">
        <f t="shared" si="53"/>
        <v/>
      </c>
      <c r="BR165" s="62" t="str">
        <f t="shared" si="54"/>
        <v/>
      </c>
      <c r="BS165" s="76" t="str">
        <f>IF(BQ165="", "", COUNTIF(BQ$11:BQ$1010, "&gt;"&amp;BQ165)+1+COUNTIF(BQ$11:BQ165, BQ165)-1)</f>
        <v/>
      </c>
      <c r="BT165" s="76" t="str">
        <f>IF(BR165="", "", COUNTIF(BR$11:BR$1010, "&lt;"&amp;BR165)+1+COUNTIF(BR$11:BR165, BR165)-1)</f>
        <v/>
      </c>
      <c r="BV165" s="76" t="str">
        <f t="shared" si="55"/>
        <v/>
      </c>
      <c r="BW165" s="124" t="str">
        <f t="shared" si="56"/>
        <v/>
      </c>
      <c r="BX165" s="115" t="str">
        <f t="shared" si="57"/>
        <v/>
      </c>
      <c r="BY165" s="125" t="str">
        <f t="shared" si="58"/>
        <v/>
      </c>
      <c r="CA165" s="106" t="str">
        <f t="shared" si="59"/>
        <v/>
      </c>
      <c r="CB165" s="22" t="str">
        <f t="shared" si="60"/>
        <v/>
      </c>
      <c r="CD165" s="76" t="str">
        <f>IF($J165="", "", IF($BV165=0, "", COUNTIF($J$11:$J$1010, "&lt;"&amp;$J165)+1+COUNTIF($J$11:$J165, $J165)-1))</f>
        <v/>
      </c>
    </row>
    <row r="166" spans="1:82" x14ac:dyDescent="0.25">
      <c r="A166" s="31"/>
      <c r="B166" s="19" t="str">
        <f t="shared" si="41"/>
        <v/>
      </c>
      <c r="C166" s="20" t="str">
        <f t="shared" si="42"/>
        <v/>
      </c>
      <c r="D166" s="29" t="str">
        <f t="shared" si="43"/>
        <v/>
      </c>
      <c r="E166" s="22" t="str">
        <f t="shared" si="44"/>
        <v/>
      </c>
      <c r="F166" s="31"/>
      <c r="G166" s="301"/>
      <c r="H166" s="302"/>
      <c r="I166" s="303"/>
      <c r="J166" s="304"/>
      <c r="K166" s="283"/>
      <c r="L166" s="305"/>
      <c r="M166" s="285"/>
      <c r="N166" s="287"/>
      <c r="O166" s="31"/>
      <c r="P166" s="19" t="str">
        <f t="shared" si="45"/>
        <v/>
      </c>
      <c r="Q166" s="20" t="str">
        <f t="shared" si="46"/>
        <v/>
      </c>
      <c r="R166" s="29" t="str">
        <f t="shared" si="47"/>
        <v/>
      </c>
      <c r="S166" s="22" t="str">
        <f t="shared" si="48"/>
        <v/>
      </c>
      <c r="T166" s="31"/>
      <c r="U166" s="69" t="str">
        <f t="shared" si="49"/>
        <v/>
      </c>
      <c r="V166" s="31"/>
      <c r="X166" s="76" t="str">
        <f t="shared" si="50"/>
        <v/>
      </c>
      <c r="Z166" s="76" t="str">
        <f t="shared" si="51"/>
        <v/>
      </c>
      <c r="AA166" s="76" t="str">
        <f t="shared" si="52"/>
        <v/>
      </c>
      <c r="AC166" s="19" t="str">
        <f>IF($K166="", "", SUMIF('Drinks List'!DH$11:DH$1010, $K166, 'Drinks List'!DG$11:DG$1010))</f>
        <v/>
      </c>
      <c r="AD166" s="21"/>
      <c r="AE166" s="59" t="str">
        <f>IF($K166="", "", SUMIF('Drinks List'!DJ$11:DJ$1010, $K166, 'Drinks List'!DI$11:DI$1010))</f>
        <v/>
      </c>
      <c r="AF166" s="21"/>
      <c r="AG166" s="59" t="str">
        <f>IF($K166="", "", SUMIF('Drinks List'!DL$11:DL$1010, $K166, 'Drinks List'!DK$11:DK$1010))</f>
        <v/>
      </c>
      <c r="AH166" s="21"/>
      <c r="AI166" s="59" t="str">
        <f>IF($K166="", "", SUMIF('Drinks List'!DN$11:DN$1010, $K166, 'Drinks List'!DM$11:DM$1010))</f>
        <v/>
      </c>
      <c r="AJ166" s="21"/>
      <c r="AK166" s="59" t="str">
        <f>IF($K166="", "", SUMIF('Drinks List'!DP$11:DP$1010, $K166, 'Drinks List'!DO$11:DO$1010))</f>
        <v/>
      </c>
      <c r="AL166" s="21"/>
      <c r="AM166" s="59" t="str">
        <f>IF($K166="", "", SUMIF('Drinks List'!DR$11:DR$1010, $K166, 'Drinks List'!DQ$11:DQ$1010))</f>
        <v/>
      </c>
      <c r="AN166" s="21"/>
      <c r="AO166" s="59" t="str">
        <f>IF($K166="", "", SUMIF('Drinks List'!DT$11:DT$1010, $K166, 'Drinks List'!DS$11:DS$1010))</f>
        <v/>
      </c>
      <c r="AP166" s="21"/>
      <c r="AQ166" s="59" t="str">
        <f>IF($K166="", "", SUMIF('Drinks List'!DV$11:DV$1010, $K166, 'Drinks List'!DU$11:DU$1010))</f>
        <v/>
      </c>
      <c r="AR166" s="21"/>
      <c r="AS166" s="59" t="str">
        <f>IF($K166="", "", SUMIF('Drinks List'!DX$11:DX$1010, $K166, 'Drinks List'!DW$11:DW$1010))</f>
        <v/>
      </c>
      <c r="AT166" s="21"/>
      <c r="AU166" s="59" t="str">
        <f>IF($K166="", "", SUMIF('Drinks List'!DZ$11:DZ$1010, $K166, 'Drinks List'!DY$11:DY$1010))</f>
        <v/>
      </c>
      <c r="AV166" s="21"/>
      <c r="AW166" s="59" t="str">
        <f>IF($K166="", "", SUMIF('Drinks List'!EB$11:EB$1010, $K166, 'Drinks List'!EA$11:EA$1010))</f>
        <v/>
      </c>
      <c r="AX166" s="21"/>
      <c r="AY166" s="59" t="str">
        <f>IF($K166="", "", SUMIF('Drinks List'!ED$11:ED$1010, $K166, 'Drinks List'!EC$11:EC$1010))</f>
        <v/>
      </c>
      <c r="AZ166" s="21"/>
      <c r="BA166" s="59" t="str">
        <f>IF($K166="", "", SUMIF('Drinks List'!EF$11:EF$1010, $K166, 'Drinks List'!EE$11:EE$1010))</f>
        <v/>
      </c>
      <c r="BB166" s="21"/>
      <c r="BC166" s="59" t="str">
        <f>IF($K166="", "", SUMIF('Drinks List'!EH$11:EH$1010, $K166, 'Drinks List'!EG$11:EG$1010))</f>
        <v/>
      </c>
      <c r="BD166" s="21"/>
      <c r="BE166" s="59" t="str">
        <f>IF($K166="", "", SUMIF('Drinks List'!EJ$11:EJ$1010, $K166, 'Drinks List'!EI$11:EI$1010))</f>
        <v/>
      </c>
      <c r="BF166" s="21"/>
      <c r="BG166" s="59" t="str">
        <f>IF($K166="", "", SUMIF('Drinks List'!EL$11:EL$1010, $K166, 'Drinks List'!EK$11:EK$1010))</f>
        <v/>
      </c>
      <c r="BH166" s="21"/>
      <c r="BI166" s="59" t="str">
        <f>IF($K166="", "", SUMIF('Drinks List'!EN$11:EN$1010, $K166, 'Drinks List'!EM$11:EM$1010))</f>
        <v/>
      </c>
      <c r="BJ166" s="21"/>
      <c r="BK166" s="59" t="str">
        <f>IF($K166="", "", SUMIF('Drinks List'!EP$11:EP$1010, $K166, 'Drinks List'!EO$11:EO$1010))</f>
        <v/>
      </c>
      <c r="BL166" s="21"/>
      <c r="BM166" s="59" t="str">
        <f>IF($K166="", "", SUMIF('Drinks List'!ER$11:ER$1010, $K166, 'Drinks List'!EQ$11:EQ$1010))</f>
        <v/>
      </c>
      <c r="BN166" s="21"/>
      <c r="BO166" s="65" t="str">
        <f>IF($K166="", "", SUMIF('Drinks List'!ET$11:ET$1010, $K166, 'Drinks List'!ES$11:ES$1010))</f>
        <v/>
      </c>
      <c r="BQ166" s="120" t="str">
        <f t="shared" si="53"/>
        <v/>
      </c>
      <c r="BR166" s="62" t="str">
        <f t="shared" si="54"/>
        <v/>
      </c>
      <c r="BS166" s="76" t="str">
        <f>IF(BQ166="", "", COUNTIF(BQ$11:BQ$1010, "&gt;"&amp;BQ166)+1+COUNTIF(BQ$11:BQ166, BQ166)-1)</f>
        <v/>
      </c>
      <c r="BT166" s="76" t="str">
        <f>IF(BR166="", "", COUNTIF(BR$11:BR$1010, "&lt;"&amp;BR166)+1+COUNTIF(BR$11:BR166, BR166)-1)</f>
        <v/>
      </c>
      <c r="BV166" s="76" t="str">
        <f t="shared" si="55"/>
        <v/>
      </c>
      <c r="BW166" s="124" t="str">
        <f t="shared" si="56"/>
        <v/>
      </c>
      <c r="BX166" s="115" t="str">
        <f t="shared" si="57"/>
        <v/>
      </c>
      <c r="BY166" s="125" t="str">
        <f t="shared" si="58"/>
        <v/>
      </c>
      <c r="CA166" s="106" t="str">
        <f t="shared" si="59"/>
        <v/>
      </c>
      <c r="CB166" s="22" t="str">
        <f t="shared" si="60"/>
        <v/>
      </c>
      <c r="CD166" s="76" t="str">
        <f>IF($J166="", "", IF($BV166=0, "", COUNTIF($J$11:$J$1010, "&lt;"&amp;$J166)+1+COUNTIF($J$11:$J166, $J166)-1))</f>
        <v/>
      </c>
    </row>
    <row r="167" spans="1:82" x14ac:dyDescent="0.25">
      <c r="A167" s="31"/>
      <c r="B167" s="19" t="str">
        <f t="shared" si="41"/>
        <v/>
      </c>
      <c r="C167" s="20" t="str">
        <f t="shared" si="42"/>
        <v/>
      </c>
      <c r="D167" s="29" t="str">
        <f t="shared" si="43"/>
        <v/>
      </c>
      <c r="E167" s="22" t="str">
        <f t="shared" si="44"/>
        <v/>
      </c>
      <c r="F167" s="31"/>
      <c r="G167" s="301"/>
      <c r="H167" s="302"/>
      <c r="I167" s="303"/>
      <c r="J167" s="304"/>
      <c r="K167" s="283"/>
      <c r="L167" s="305"/>
      <c r="M167" s="285"/>
      <c r="N167" s="287"/>
      <c r="O167" s="31"/>
      <c r="P167" s="19" t="str">
        <f t="shared" si="45"/>
        <v/>
      </c>
      <c r="Q167" s="20" t="str">
        <f t="shared" si="46"/>
        <v/>
      </c>
      <c r="R167" s="29" t="str">
        <f t="shared" si="47"/>
        <v/>
      </c>
      <c r="S167" s="22" t="str">
        <f t="shared" si="48"/>
        <v/>
      </c>
      <c r="T167" s="31"/>
      <c r="U167" s="69" t="str">
        <f t="shared" si="49"/>
        <v/>
      </c>
      <c r="V167" s="31"/>
      <c r="X167" s="76" t="str">
        <f t="shared" si="50"/>
        <v/>
      </c>
      <c r="Z167" s="76" t="str">
        <f t="shared" si="51"/>
        <v/>
      </c>
      <c r="AA167" s="76" t="str">
        <f t="shared" si="52"/>
        <v/>
      </c>
      <c r="AC167" s="19" t="str">
        <f>IF($K167="", "", SUMIF('Drinks List'!DH$11:DH$1010, $K167, 'Drinks List'!DG$11:DG$1010))</f>
        <v/>
      </c>
      <c r="AD167" s="21"/>
      <c r="AE167" s="59" t="str">
        <f>IF($K167="", "", SUMIF('Drinks List'!DJ$11:DJ$1010, $K167, 'Drinks List'!DI$11:DI$1010))</f>
        <v/>
      </c>
      <c r="AF167" s="21"/>
      <c r="AG167" s="59" t="str">
        <f>IF($K167="", "", SUMIF('Drinks List'!DL$11:DL$1010, $K167, 'Drinks List'!DK$11:DK$1010))</f>
        <v/>
      </c>
      <c r="AH167" s="21"/>
      <c r="AI167" s="59" t="str">
        <f>IF($K167="", "", SUMIF('Drinks List'!DN$11:DN$1010, $K167, 'Drinks List'!DM$11:DM$1010))</f>
        <v/>
      </c>
      <c r="AJ167" s="21"/>
      <c r="AK167" s="59" t="str">
        <f>IF($K167="", "", SUMIF('Drinks List'!DP$11:DP$1010, $K167, 'Drinks List'!DO$11:DO$1010))</f>
        <v/>
      </c>
      <c r="AL167" s="21"/>
      <c r="AM167" s="59" t="str">
        <f>IF($K167="", "", SUMIF('Drinks List'!DR$11:DR$1010, $K167, 'Drinks List'!DQ$11:DQ$1010))</f>
        <v/>
      </c>
      <c r="AN167" s="21"/>
      <c r="AO167" s="59" t="str">
        <f>IF($K167="", "", SUMIF('Drinks List'!DT$11:DT$1010, $K167, 'Drinks List'!DS$11:DS$1010))</f>
        <v/>
      </c>
      <c r="AP167" s="21"/>
      <c r="AQ167" s="59" t="str">
        <f>IF($K167="", "", SUMIF('Drinks List'!DV$11:DV$1010, $K167, 'Drinks List'!DU$11:DU$1010))</f>
        <v/>
      </c>
      <c r="AR167" s="21"/>
      <c r="AS167" s="59" t="str">
        <f>IF($K167="", "", SUMIF('Drinks List'!DX$11:DX$1010, $K167, 'Drinks List'!DW$11:DW$1010))</f>
        <v/>
      </c>
      <c r="AT167" s="21"/>
      <c r="AU167" s="59" t="str">
        <f>IF($K167="", "", SUMIF('Drinks List'!DZ$11:DZ$1010, $K167, 'Drinks List'!DY$11:DY$1010))</f>
        <v/>
      </c>
      <c r="AV167" s="21"/>
      <c r="AW167" s="59" t="str">
        <f>IF($K167="", "", SUMIF('Drinks List'!EB$11:EB$1010, $K167, 'Drinks List'!EA$11:EA$1010))</f>
        <v/>
      </c>
      <c r="AX167" s="21"/>
      <c r="AY167" s="59" t="str">
        <f>IF($K167="", "", SUMIF('Drinks List'!ED$11:ED$1010, $K167, 'Drinks List'!EC$11:EC$1010))</f>
        <v/>
      </c>
      <c r="AZ167" s="21"/>
      <c r="BA167" s="59" t="str">
        <f>IF($K167="", "", SUMIF('Drinks List'!EF$11:EF$1010, $K167, 'Drinks List'!EE$11:EE$1010))</f>
        <v/>
      </c>
      <c r="BB167" s="21"/>
      <c r="BC167" s="59" t="str">
        <f>IF($K167="", "", SUMIF('Drinks List'!EH$11:EH$1010, $K167, 'Drinks List'!EG$11:EG$1010))</f>
        <v/>
      </c>
      <c r="BD167" s="21"/>
      <c r="BE167" s="59" t="str">
        <f>IF($K167="", "", SUMIF('Drinks List'!EJ$11:EJ$1010, $K167, 'Drinks List'!EI$11:EI$1010))</f>
        <v/>
      </c>
      <c r="BF167" s="21"/>
      <c r="BG167" s="59" t="str">
        <f>IF($K167="", "", SUMIF('Drinks List'!EL$11:EL$1010, $K167, 'Drinks List'!EK$11:EK$1010))</f>
        <v/>
      </c>
      <c r="BH167" s="21"/>
      <c r="BI167" s="59" t="str">
        <f>IF($K167="", "", SUMIF('Drinks List'!EN$11:EN$1010, $K167, 'Drinks List'!EM$11:EM$1010))</f>
        <v/>
      </c>
      <c r="BJ167" s="21"/>
      <c r="BK167" s="59" t="str">
        <f>IF($K167="", "", SUMIF('Drinks List'!EP$11:EP$1010, $K167, 'Drinks List'!EO$11:EO$1010))</f>
        <v/>
      </c>
      <c r="BL167" s="21"/>
      <c r="BM167" s="59" t="str">
        <f>IF($K167="", "", SUMIF('Drinks List'!ER$11:ER$1010, $K167, 'Drinks List'!EQ$11:EQ$1010))</f>
        <v/>
      </c>
      <c r="BN167" s="21"/>
      <c r="BO167" s="65" t="str">
        <f>IF($K167="", "", SUMIF('Drinks List'!ET$11:ET$1010, $K167, 'Drinks List'!ES$11:ES$1010))</f>
        <v/>
      </c>
      <c r="BQ167" s="120" t="str">
        <f t="shared" si="53"/>
        <v/>
      </c>
      <c r="BR167" s="62" t="str">
        <f t="shared" si="54"/>
        <v/>
      </c>
      <c r="BS167" s="76" t="str">
        <f>IF(BQ167="", "", COUNTIF(BQ$11:BQ$1010, "&gt;"&amp;BQ167)+1+COUNTIF(BQ$11:BQ167, BQ167)-1)</f>
        <v/>
      </c>
      <c r="BT167" s="76" t="str">
        <f>IF(BR167="", "", COUNTIF(BR$11:BR$1010, "&lt;"&amp;BR167)+1+COUNTIF(BR$11:BR167, BR167)-1)</f>
        <v/>
      </c>
      <c r="BV167" s="76" t="str">
        <f t="shared" si="55"/>
        <v/>
      </c>
      <c r="BW167" s="124" t="str">
        <f t="shared" si="56"/>
        <v/>
      </c>
      <c r="BX167" s="115" t="str">
        <f t="shared" si="57"/>
        <v/>
      </c>
      <c r="BY167" s="125" t="str">
        <f t="shared" si="58"/>
        <v/>
      </c>
      <c r="CA167" s="106" t="str">
        <f t="shared" si="59"/>
        <v/>
      </c>
      <c r="CB167" s="22" t="str">
        <f t="shared" si="60"/>
        <v/>
      </c>
      <c r="CD167" s="76" t="str">
        <f>IF($J167="", "", IF($BV167=0, "", COUNTIF($J$11:$J$1010, "&lt;"&amp;$J167)+1+COUNTIF($J$11:$J167, $J167)-1))</f>
        <v/>
      </c>
    </row>
    <row r="168" spans="1:82" x14ac:dyDescent="0.25">
      <c r="A168" s="31"/>
      <c r="B168" s="19" t="str">
        <f t="shared" si="41"/>
        <v/>
      </c>
      <c r="C168" s="20" t="str">
        <f t="shared" si="42"/>
        <v/>
      </c>
      <c r="D168" s="29" t="str">
        <f t="shared" si="43"/>
        <v/>
      </c>
      <c r="E168" s="22" t="str">
        <f t="shared" si="44"/>
        <v/>
      </c>
      <c r="F168" s="31"/>
      <c r="G168" s="301"/>
      <c r="H168" s="302"/>
      <c r="I168" s="303"/>
      <c r="J168" s="304"/>
      <c r="K168" s="283"/>
      <c r="L168" s="305"/>
      <c r="M168" s="285"/>
      <c r="N168" s="287"/>
      <c r="O168" s="31"/>
      <c r="P168" s="19" t="str">
        <f t="shared" si="45"/>
        <v/>
      </c>
      <c r="Q168" s="20" t="str">
        <f t="shared" si="46"/>
        <v/>
      </c>
      <c r="R168" s="29" t="str">
        <f t="shared" si="47"/>
        <v/>
      </c>
      <c r="S168" s="22" t="str">
        <f t="shared" si="48"/>
        <v/>
      </c>
      <c r="T168" s="31"/>
      <c r="U168" s="69" t="str">
        <f t="shared" si="49"/>
        <v/>
      </c>
      <c r="V168" s="31"/>
      <c r="X168" s="76" t="str">
        <f t="shared" si="50"/>
        <v/>
      </c>
      <c r="Z168" s="76" t="str">
        <f t="shared" si="51"/>
        <v/>
      </c>
      <c r="AA168" s="76" t="str">
        <f t="shared" si="52"/>
        <v/>
      </c>
      <c r="AC168" s="19" t="str">
        <f>IF($K168="", "", SUMIF('Drinks List'!DH$11:DH$1010, $K168, 'Drinks List'!DG$11:DG$1010))</f>
        <v/>
      </c>
      <c r="AD168" s="21"/>
      <c r="AE168" s="59" t="str">
        <f>IF($K168="", "", SUMIF('Drinks List'!DJ$11:DJ$1010, $K168, 'Drinks List'!DI$11:DI$1010))</f>
        <v/>
      </c>
      <c r="AF168" s="21"/>
      <c r="AG168" s="59" t="str">
        <f>IF($K168="", "", SUMIF('Drinks List'!DL$11:DL$1010, $K168, 'Drinks List'!DK$11:DK$1010))</f>
        <v/>
      </c>
      <c r="AH168" s="21"/>
      <c r="AI168" s="59" t="str">
        <f>IF($K168="", "", SUMIF('Drinks List'!DN$11:DN$1010, $K168, 'Drinks List'!DM$11:DM$1010))</f>
        <v/>
      </c>
      <c r="AJ168" s="21"/>
      <c r="AK168" s="59" t="str">
        <f>IF($K168="", "", SUMIF('Drinks List'!DP$11:DP$1010, $K168, 'Drinks List'!DO$11:DO$1010))</f>
        <v/>
      </c>
      <c r="AL168" s="21"/>
      <c r="AM168" s="59" t="str">
        <f>IF($K168="", "", SUMIF('Drinks List'!DR$11:DR$1010, $K168, 'Drinks List'!DQ$11:DQ$1010))</f>
        <v/>
      </c>
      <c r="AN168" s="21"/>
      <c r="AO168" s="59" t="str">
        <f>IF($K168="", "", SUMIF('Drinks List'!DT$11:DT$1010, $K168, 'Drinks List'!DS$11:DS$1010))</f>
        <v/>
      </c>
      <c r="AP168" s="21"/>
      <c r="AQ168" s="59" t="str">
        <f>IF($K168="", "", SUMIF('Drinks List'!DV$11:DV$1010, $K168, 'Drinks List'!DU$11:DU$1010))</f>
        <v/>
      </c>
      <c r="AR168" s="21"/>
      <c r="AS168" s="59" t="str">
        <f>IF($K168="", "", SUMIF('Drinks List'!DX$11:DX$1010, $K168, 'Drinks List'!DW$11:DW$1010))</f>
        <v/>
      </c>
      <c r="AT168" s="21"/>
      <c r="AU168" s="59" t="str">
        <f>IF($K168="", "", SUMIF('Drinks List'!DZ$11:DZ$1010, $K168, 'Drinks List'!DY$11:DY$1010))</f>
        <v/>
      </c>
      <c r="AV168" s="21"/>
      <c r="AW168" s="59" t="str">
        <f>IF($K168="", "", SUMIF('Drinks List'!EB$11:EB$1010, $K168, 'Drinks List'!EA$11:EA$1010))</f>
        <v/>
      </c>
      <c r="AX168" s="21"/>
      <c r="AY168" s="59" t="str">
        <f>IF($K168="", "", SUMIF('Drinks List'!ED$11:ED$1010, $K168, 'Drinks List'!EC$11:EC$1010))</f>
        <v/>
      </c>
      <c r="AZ168" s="21"/>
      <c r="BA168" s="59" t="str">
        <f>IF($K168="", "", SUMIF('Drinks List'!EF$11:EF$1010, $K168, 'Drinks List'!EE$11:EE$1010))</f>
        <v/>
      </c>
      <c r="BB168" s="21"/>
      <c r="BC168" s="59" t="str">
        <f>IF($K168="", "", SUMIF('Drinks List'!EH$11:EH$1010, $K168, 'Drinks List'!EG$11:EG$1010))</f>
        <v/>
      </c>
      <c r="BD168" s="21"/>
      <c r="BE168" s="59" t="str">
        <f>IF($K168="", "", SUMIF('Drinks List'!EJ$11:EJ$1010, $K168, 'Drinks List'!EI$11:EI$1010))</f>
        <v/>
      </c>
      <c r="BF168" s="21"/>
      <c r="BG168" s="59" t="str">
        <f>IF($K168="", "", SUMIF('Drinks List'!EL$11:EL$1010, $K168, 'Drinks List'!EK$11:EK$1010))</f>
        <v/>
      </c>
      <c r="BH168" s="21"/>
      <c r="BI168" s="59" t="str">
        <f>IF($K168="", "", SUMIF('Drinks List'!EN$11:EN$1010, $K168, 'Drinks List'!EM$11:EM$1010))</f>
        <v/>
      </c>
      <c r="BJ168" s="21"/>
      <c r="BK168" s="59" t="str">
        <f>IF($K168="", "", SUMIF('Drinks List'!EP$11:EP$1010, $K168, 'Drinks List'!EO$11:EO$1010))</f>
        <v/>
      </c>
      <c r="BL168" s="21"/>
      <c r="BM168" s="59" t="str">
        <f>IF($K168="", "", SUMIF('Drinks List'!ER$11:ER$1010, $K168, 'Drinks List'!EQ$11:EQ$1010))</f>
        <v/>
      </c>
      <c r="BN168" s="21"/>
      <c r="BO168" s="65" t="str">
        <f>IF($K168="", "", SUMIF('Drinks List'!ET$11:ET$1010, $K168, 'Drinks List'!ES$11:ES$1010))</f>
        <v/>
      </c>
      <c r="BQ168" s="120" t="str">
        <f t="shared" si="53"/>
        <v/>
      </c>
      <c r="BR168" s="62" t="str">
        <f t="shared" si="54"/>
        <v/>
      </c>
      <c r="BS168" s="76" t="str">
        <f>IF(BQ168="", "", COUNTIF(BQ$11:BQ$1010, "&gt;"&amp;BQ168)+1+COUNTIF(BQ$11:BQ168, BQ168)-1)</f>
        <v/>
      </c>
      <c r="BT168" s="76" t="str">
        <f>IF(BR168="", "", COUNTIF(BR$11:BR$1010, "&lt;"&amp;BR168)+1+COUNTIF(BR$11:BR168, BR168)-1)</f>
        <v/>
      </c>
      <c r="BV168" s="76" t="str">
        <f t="shared" si="55"/>
        <v/>
      </c>
      <c r="BW168" s="124" t="str">
        <f t="shared" si="56"/>
        <v/>
      </c>
      <c r="BX168" s="115" t="str">
        <f t="shared" si="57"/>
        <v/>
      </c>
      <c r="BY168" s="125" t="str">
        <f t="shared" si="58"/>
        <v/>
      </c>
      <c r="CA168" s="106" t="str">
        <f t="shared" si="59"/>
        <v/>
      </c>
      <c r="CB168" s="22" t="str">
        <f t="shared" si="60"/>
        <v/>
      </c>
      <c r="CD168" s="76" t="str">
        <f>IF($J168="", "", IF($BV168=0, "", COUNTIF($J$11:$J$1010, "&lt;"&amp;$J168)+1+COUNTIF($J$11:$J168, $J168)-1))</f>
        <v/>
      </c>
    </row>
    <row r="169" spans="1:82" x14ac:dyDescent="0.25">
      <c r="A169" s="31"/>
      <c r="B169" s="19" t="str">
        <f t="shared" si="41"/>
        <v/>
      </c>
      <c r="C169" s="20" t="str">
        <f t="shared" si="42"/>
        <v/>
      </c>
      <c r="D169" s="29" t="str">
        <f t="shared" si="43"/>
        <v/>
      </c>
      <c r="E169" s="22" t="str">
        <f t="shared" si="44"/>
        <v/>
      </c>
      <c r="F169" s="31"/>
      <c r="G169" s="301"/>
      <c r="H169" s="302"/>
      <c r="I169" s="303"/>
      <c r="J169" s="304"/>
      <c r="K169" s="283"/>
      <c r="L169" s="305"/>
      <c r="M169" s="285"/>
      <c r="N169" s="287"/>
      <c r="O169" s="31"/>
      <c r="P169" s="19" t="str">
        <f t="shared" si="45"/>
        <v/>
      </c>
      <c r="Q169" s="20" t="str">
        <f t="shared" si="46"/>
        <v/>
      </c>
      <c r="R169" s="29" t="str">
        <f t="shared" si="47"/>
        <v/>
      </c>
      <c r="S169" s="22" t="str">
        <f t="shared" si="48"/>
        <v/>
      </c>
      <c r="T169" s="31"/>
      <c r="U169" s="69" t="str">
        <f t="shared" si="49"/>
        <v/>
      </c>
      <c r="V169" s="31"/>
      <c r="X169" s="76" t="str">
        <f t="shared" si="50"/>
        <v/>
      </c>
      <c r="Z169" s="76" t="str">
        <f t="shared" si="51"/>
        <v/>
      </c>
      <c r="AA169" s="76" t="str">
        <f t="shared" si="52"/>
        <v/>
      </c>
      <c r="AC169" s="19" t="str">
        <f>IF($K169="", "", SUMIF('Drinks List'!DH$11:DH$1010, $K169, 'Drinks List'!DG$11:DG$1010))</f>
        <v/>
      </c>
      <c r="AD169" s="21"/>
      <c r="AE169" s="59" t="str">
        <f>IF($K169="", "", SUMIF('Drinks List'!DJ$11:DJ$1010, $K169, 'Drinks List'!DI$11:DI$1010))</f>
        <v/>
      </c>
      <c r="AF169" s="21"/>
      <c r="AG169" s="59" t="str">
        <f>IF($K169="", "", SUMIF('Drinks List'!DL$11:DL$1010, $K169, 'Drinks List'!DK$11:DK$1010))</f>
        <v/>
      </c>
      <c r="AH169" s="21"/>
      <c r="AI169" s="59" t="str">
        <f>IF($K169="", "", SUMIF('Drinks List'!DN$11:DN$1010, $K169, 'Drinks List'!DM$11:DM$1010))</f>
        <v/>
      </c>
      <c r="AJ169" s="21"/>
      <c r="AK169" s="59" t="str">
        <f>IF($K169="", "", SUMIF('Drinks List'!DP$11:DP$1010, $K169, 'Drinks List'!DO$11:DO$1010))</f>
        <v/>
      </c>
      <c r="AL169" s="21"/>
      <c r="AM169" s="59" t="str">
        <f>IF($K169="", "", SUMIF('Drinks List'!DR$11:DR$1010, $K169, 'Drinks List'!DQ$11:DQ$1010))</f>
        <v/>
      </c>
      <c r="AN169" s="21"/>
      <c r="AO169" s="59" t="str">
        <f>IF($K169="", "", SUMIF('Drinks List'!DT$11:DT$1010, $K169, 'Drinks List'!DS$11:DS$1010))</f>
        <v/>
      </c>
      <c r="AP169" s="21"/>
      <c r="AQ169" s="59" t="str">
        <f>IF($K169="", "", SUMIF('Drinks List'!DV$11:DV$1010, $K169, 'Drinks List'!DU$11:DU$1010))</f>
        <v/>
      </c>
      <c r="AR169" s="21"/>
      <c r="AS169" s="59" t="str">
        <f>IF($K169="", "", SUMIF('Drinks List'!DX$11:DX$1010, $K169, 'Drinks List'!DW$11:DW$1010))</f>
        <v/>
      </c>
      <c r="AT169" s="21"/>
      <c r="AU169" s="59" t="str">
        <f>IF($K169="", "", SUMIF('Drinks List'!DZ$11:DZ$1010, $K169, 'Drinks List'!DY$11:DY$1010))</f>
        <v/>
      </c>
      <c r="AV169" s="21"/>
      <c r="AW169" s="59" t="str">
        <f>IF($K169="", "", SUMIF('Drinks List'!EB$11:EB$1010, $K169, 'Drinks List'!EA$11:EA$1010))</f>
        <v/>
      </c>
      <c r="AX169" s="21"/>
      <c r="AY169" s="59" t="str">
        <f>IF($K169="", "", SUMIF('Drinks List'!ED$11:ED$1010, $K169, 'Drinks List'!EC$11:EC$1010))</f>
        <v/>
      </c>
      <c r="AZ169" s="21"/>
      <c r="BA169" s="59" t="str">
        <f>IF($K169="", "", SUMIF('Drinks List'!EF$11:EF$1010, $K169, 'Drinks List'!EE$11:EE$1010))</f>
        <v/>
      </c>
      <c r="BB169" s="21"/>
      <c r="BC169" s="59" t="str">
        <f>IF($K169="", "", SUMIF('Drinks List'!EH$11:EH$1010, $K169, 'Drinks List'!EG$11:EG$1010))</f>
        <v/>
      </c>
      <c r="BD169" s="21"/>
      <c r="BE169" s="59" t="str">
        <f>IF($K169="", "", SUMIF('Drinks List'!EJ$11:EJ$1010, $K169, 'Drinks List'!EI$11:EI$1010))</f>
        <v/>
      </c>
      <c r="BF169" s="21"/>
      <c r="BG169" s="59" t="str">
        <f>IF($K169="", "", SUMIF('Drinks List'!EL$11:EL$1010, $K169, 'Drinks List'!EK$11:EK$1010))</f>
        <v/>
      </c>
      <c r="BH169" s="21"/>
      <c r="BI169" s="59" t="str">
        <f>IF($K169="", "", SUMIF('Drinks List'!EN$11:EN$1010, $K169, 'Drinks List'!EM$11:EM$1010))</f>
        <v/>
      </c>
      <c r="BJ169" s="21"/>
      <c r="BK169" s="59" t="str">
        <f>IF($K169="", "", SUMIF('Drinks List'!EP$11:EP$1010, $K169, 'Drinks List'!EO$11:EO$1010))</f>
        <v/>
      </c>
      <c r="BL169" s="21"/>
      <c r="BM169" s="59" t="str">
        <f>IF($K169="", "", SUMIF('Drinks List'!ER$11:ER$1010, $K169, 'Drinks List'!EQ$11:EQ$1010))</f>
        <v/>
      </c>
      <c r="BN169" s="21"/>
      <c r="BO169" s="65" t="str">
        <f>IF($K169="", "", SUMIF('Drinks List'!ET$11:ET$1010, $K169, 'Drinks List'!ES$11:ES$1010))</f>
        <v/>
      </c>
      <c r="BQ169" s="120" t="str">
        <f t="shared" si="53"/>
        <v/>
      </c>
      <c r="BR169" s="62" t="str">
        <f t="shared" si="54"/>
        <v/>
      </c>
      <c r="BS169" s="76" t="str">
        <f>IF(BQ169="", "", COUNTIF(BQ$11:BQ$1010, "&gt;"&amp;BQ169)+1+COUNTIF(BQ$11:BQ169, BQ169)-1)</f>
        <v/>
      </c>
      <c r="BT169" s="76" t="str">
        <f>IF(BR169="", "", COUNTIF(BR$11:BR$1010, "&lt;"&amp;BR169)+1+COUNTIF(BR$11:BR169, BR169)-1)</f>
        <v/>
      </c>
      <c r="BV169" s="76" t="str">
        <f t="shared" si="55"/>
        <v/>
      </c>
      <c r="BW169" s="124" t="str">
        <f t="shared" si="56"/>
        <v/>
      </c>
      <c r="BX169" s="115" t="str">
        <f t="shared" si="57"/>
        <v/>
      </c>
      <c r="BY169" s="125" t="str">
        <f t="shared" si="58"/>
        <v/>
      </c>
      <c r="CA169" s="106" t="str">
        <f t="shared" si="59"/>
        <v/>
      </c>
      <c r="CB169" s="22" t="str">
        <f t="shared" si="60"/>
        <v/>
      </c>
      <c r="CD169" s="76" t="str">
        <f>IF($J169="", "", IF($BV169=0, "", COUNTIF($J$11:$J$1010, "&lt;"&amp;$J169)+1+COUNTIF($J$11:$J169, $J169)-1))</f>
        <v/>
      </c>
    </row>
    <row r="170" spans="1:82" x14ac:dyDescent="0.25">
      <c r="A170" s="31"/>
      <c r="B170" s="19" t="str">
        <f t="shared" si="41"/>
        <v/>
      </c>
      <c r="C170" s="20" t="str">
        <f t="shared" si="42"/>
        <v/>
      </c>
      <c r="D170" s="29" t="str">
        <f t="shared" si="43"/>
        <v/>
      </c>
      <c r="E170" s="22" t="str">
        <f t="shared" si="44"/>
        <v/>
      </c>
      <c r="F170" s="31"/>
      <c r="G170" s="301"/>
      <c r="H170" s="302"/>
      <c r="I170" s="303"/>
      <c r="J170" s="304"/>
      <c r="K170" s="283"/>
      <c r="L170" s="305"/>
      <c r="M170" s="285"/>
      <c r="N170" s="287"/>
      <c r="O170" s="31"/>
      <c r="P170" s="19" t="str">
        <f t="shared" si="45"/>
        <v/>
      </c>
      <c r="Q170" s="20" t="str">
        <f t="shared" si="46"/>
        <v/>
      </c>
      <c r="R170" s="29" t="str">
        <f t="shared" si="47"/>
        <v/>
      </c>
      <c r="S170" s="22" t="str">
        <f t="shared" si="48"/>
        <v/>
      </c>
      <c r="T170" s="31"/>
      <c r="U170" s="69" t="str">
        <f t="shared" si="49"/>
        <v/>
      </c>
      <c r="V170" s="31"/>
      <c r="X170" s="76" t="str">
        <f t="shared" si="50"/>
        <v/>
      </c>
      <c r="Z170" s="76" t="str">
        <f t="shared" si="51"/>
        <v/>
      </c>
      <c r="AA170" s="76" t="str">
        <f t="shared" si="52"/>
        <v/>
      </c>
      <c r="AC170" s="19" t="str">
        <f>IF($K170="", "", SUMIF('Drinks List'!DH$11:DH$1010, $K170, 'Drinks List'!DG$11:DG$1010))</f>
        <v/>
      </c>
      <c r="AD170" s="21"/>
      <c r="AE170" s="59" t="str">
        <f>IF($K170="", "", SUMIF('Drinks List'!DJ$11:DJ$1010, $K170, 'Drinks List'!DI$11:DI$1010))</f>
        <v/>
      </c>
      <c r="AF170" s="21"/>
      <c r="AG170" s="59" t="str">
        <f>IF($K170="", "", SUMIF('Drinks List'!DL$11:DL$1010, $K170, 'Drinks List'!DK$11:DK$1010))</f>
        <v/>
      </c>
      <c r="AH170" s="21"/>
      <c r="AI170" s="59" t="str">
        <f>IF($K170="", "", SUMIF('Drinks List'!DN$11:DN$1010, $K170, 'Drinks List'!DM$11:DM$1010))</f>
        <v/>
      </c>
      <c r="AJ170" s="21"/>
      <c r="AK170" s="59" t="str">
        <f>IF($K170="", "", SUMIF('Drinks List'!DP$11:DP$1010, $K170, 'Drinks List'!DO$11:DO$1010))</f>
        <v/>
      </c>
      <c r="AL170" s="21"/>
      <c r="AM170" s="59" t="str">
        <f>IF($K170="", "", SUMIF('Drinks List'!DR$11:DR$1010, $K170, 'Drinks List'!DQ$11:DQ$1010))</f>
        <v/>
      </c>
      <c r="AN170" s="21"/>
      <c r="AO170" s="59" t="str">
        <f>IF($K170="", "", SUMIF('Drinks List'!DT$11:DT$1010, $K170, 'Drinks List'!DS$11:DS$1010))</f>
        <v/>
      </c>
      <c r="AP170" s="21"/>
      <c r="AQ170" s="59" t="str">
        <f>IF($K170="", "", SUMIF('Drinks List'!DV$11:DV$1010, $K170, 'Drinks List'!DU$11:DU$1010))</f>
        <v/>
      </c>
      <c r="AR170" s="21"/>
      <c r="AS170" s="59" t="str">
        <f>IF($K170="", "", SUMIF('Drinks List'!DX$11:DX$1010, $K170, 'Drinks List'!DW$11:DW$1010))</f>
        <v/>
      </c>
      <c r="AT170" s="21"/>
      <c r="AU170" s="59" t="str">
        <f>IF($K170="", "", SUMIF('Drinks List'!DZ$11:DZ$1010, $K170, 'Drinks List'!DY$11:DY$1010))</f>
        <v/>
      </c>
      <c r="AV170" s="21"/>
      <c r="AW170" s="59" t="str">
        <f>IF($K170="", "", SUMIF('Drinks List'!EB$11:EB$1010, $K170, 'Drinks List'!EA$11:EA$1010))</f>
        <v/>
      </c>
      <c r="AX170" s="21"/>
      <c r="AY170" s="59" t="str">
        <f>IF($K170="", "", SUMIF('Drinks List'!ED$11:ED$1010, $K170, 'Drinks List'!EC$11:EC$1010))</f>
        <v/>
      </c>
      <c r="AZ170" s="21"/>
      <c r="BA170" s="59" t="str">
        <f>IF($K170="", "", SUMIF('Drinks List'!EF$11:EF$1010, $K170, 'Drinks List'!EE$11:EE$1010))</f>
        <v/>
      </c>
      <c r="BB170" s="21"/>
      <c r="BC170" s="59" t="str">
        <f>IF($K170="", "", SUMIF('Drinks List'!EH$11:EH$1010, $K170, 'Drinks List'!EG$11:EG$1010))</f>
        <v/>
      </c>
      <c r="BD170" s="21"/>
      <c r="BE170" s="59" t="str">
        <f>IF($K170="", "", SUMIF('Drinks List'!EJ$11:EJ$1010, $K170, 'Drinks List'!EI$11:EI$1010))</f>
        <v/>
      </c>
      <c r="BF170" s="21"/>
      <c r="BG170" s="59" t="str">
        <f>IF($K170="", "", SUMIF('Drinks List'!EL$11:EL$1010, $K170, 'Drinks List'!EK$11:EK$1010))</f>
        <v/>
      </c>
      <c r="BH170" s="21"/>
      <c r="BI170" s="59" t="str">
        <f>IF($K170="", "", SUMIF('Drinks List'!EN$11:EN$1010, $K170, 'Drinks List'!EM$11:EM$1010))</f>
        <v/>
      </c>
      <c r="BJ170" s="21"/>
      <c r="BK170" s="59" t="str">
        <f>IF($K170="", "", SUMIF('Drinks List'!EP$11:EP$1010, $K170, 'Drinks List'!EO$11:EO$1010))</f>
        <v/>
      </c>
      <c r="BL170" s="21"/>
      <c r="BM170" s="59" t="str">
        <f>IF($K170="", "", SUMIF('Drinks List'!ER$11:ER$1010, $K170, 'Drinks List'!EQ$11:EQ$1010))</f>
        <v/>
      </c>
      <c r="BN170" s="21"/>
      <c r="BO170" s="65" t="str">
        <f>IF($K170="", "", SUMIF('Drinks List'!ET$11:ET$1010, $K170, 'Drinks List'!ES$11:ES$1010))</f>
        <v/>
      </c>
      <c r="BQ170" s="120" t="str">
        <f t="shared" si="53"/>
        <v/>
      </c>
      <c r="BR170" s="62" t="str">
        <f t="shared" si="54"/>
        <v/>
      </c>
      <c r="BS170" s="76" t="str">
        <f>IF(BQ170="", "", COUNTIF(BQ$11:BQ$1010, "&gt;"&amp;BQ170)+1+COUNTIF(BQ$11:BQ170, BQ170)-1)</f>
        <v/>
      </c>
      <c r="BT170" s="76" t="str">
        <f>IF(BR170="", "", COUNTIF(BR$11:BR$1010, "&lt;"&amp;BR170)+1+COUNTIF(BR$11:BR170, BR170)-1)</f>
        <v/>
      </c>
      <c r="BV170" s="76" t="str">
        <f t="shared" si="55"/>
        <v/>
      </c>
      <c r="BW170" s="124" t="str">
        <f t="shared" si="56"/>
        <v/>
      </c>
      <c r="BX170" s="115" t="str">
        <f t="shared" si="57"/>
        <v/>
      </c>
      <c r="BY170" s="125" t="str">
        <f t="shared" si="58"/>
        <v/>
      </c>
      <c r="CA170" s="106" t="str">
        <f t="shared" si="59"/>
        <v/>
      </c>
      <c r="CB170" s="22" t="str">
        <f t="shared" si="60"/>
        <v/>
      </c>
      <c r="CD170" s="76" t="str">
        <f>IF($J170="", "", IF($BV170=0, "", COUNTIF($J$11:$J$1010, "&lt;"&amp;$J170)+1+COUNTIF($J$11:$J170, $J170)-1))</f>
        <v/>
      </c>
    </row>
    <row r="171" spans="1:82" x14ac:dyDescent="0.25">
      <c r="A171" s="31"/>
      <c r="B171" s="19" t="str">
        <f t="shared" si="41"/>
        <v/>
      </c>
      <c r="C171" s="20" t="str">
        <f t="shared" si="42"/>
        <v/>
      </c>
      <c r="D171" s="29" t="str">
        <f t="shared" si="43"/>
        <v/>
      </c>
      <c r="E171" s="22" t="str">
        <f t="shared" si="44"/>
        <v/>
      </c>
      <c r="F171" s="31"/>
      <c r="G171" s="301"/>
      <c r="H171" s="302"/>
      <c r="I171" s="303"/>
      <c r="J171" s="304"/>
      <c r="K171" s="283"/>
      <c r="L171" s="305"/>
      <c r="M171" s="285"/>
      <c r="N171" s="287"/>
      <c r="O171" s="31"/>
      <c r="P171" s="19" t="str">
        <f t="shared" si="45"/>
        <v/>
      </c>
      <c r="Q171" s="20" t="str">
        <f t="shared" si="46"/>
        <v/>
      </c>
      <c r="R171" s="29" t="str">
        <f t="shared" si="47"/>
        <v/>
      </c>
      <c r="S171" s="22" t="str">
        <f t="shared" si="48"/>
        <v/>
      </c>
      <c r="T171" s="31"/>
      <c r="U171" s="69" t="str">
        <f t="shared" si="49"/>
        <v/>
      </c>
      <c r="V171" s="31"/>
      <c r="X171" s="76" t="str">
        <f t="shared" si="50"/>
        <v/>
      </c>
      <c r="Z171" s="76" t="str">
        <f t="shared" si="51"/>
        <v/>
      </c>
      <c r="AA171" s="76" t="str">
        <f t="shared" si="52"/>
        <v/>
      </c>
      <c r="AC171" s="19" t="str">
        <f>IF($K171="", "", SUMIF('Drinks List'!DH$11:DH$1010, $K171, 'Drinks List'!DG$11:DG$1010))</f>
        <v/>
      </c>
      <c r="AD171" s="21"/>
      <c r="AE171" s="59" t="str">
        <f>IF($K171="", "", SUMIF('Drinks List'!DJ$11:DJ$1010, $K171, 'Drinks List'!DI$11:DI$1010))</f>
        <v/>
      </c>
      <c r="AF171" s="21"/>
      <c r="AG171" s="59" t="str">
        <f>IF($K171="", "", SUMIF('Drinks List'!DL$11:DL$1010, $K171, 'Drinks List'!DK$11:DK$1010))</f>
        <v/>
      </c>
      <c r="AH171" s="21"/>
      <c r="AI171" s="59" t="str">
        <f>IF($K171="", "", SUMIF('Drinks List'!DN$11:DN$1010, $K171, 'Drinks List'!DM$11:DM$1010))</f>
        <v/>
      </c>
      <c r="AJ171" s="21"/>
      <c r="AK171" s="59" t="str">
        <f>IF($K171="", "", SUMIF('Drinks List'!DP$11:DP$1010, $K171, 'Drinks List'!DO$11:DO$1010))</f>
        <v/>
      </c>
      <c r="AL171" s="21"/>
      <c r="AM171" s="59" t="str">
        <f>IF($K171="", "", SUMIF('Drinks List'!DR$11:DR$1010, $K171, 'Drinks List'!DQ$11:DQ$1010))</f>
        <v/>
      </c>
      <c r="AN171" s="21"/>
      <c r="AO171" s="59" t="str">
        <f>IF($K171="", "", SUMIF('Drinks List'!DT$11:DT$1010, $K171, 'Drinks List'!DS$11:DS$1010))</f>
        <v/>
      </c>
      <c r="AP171" s="21"/>
      <c r="AQ171" s="59" t="str">
        <f>IF($K171="", "", SUMIF('Drinks List'!DV$11:DV$1010, $K171, 'Drinks List'!DU$11:DU$1010))</f>
        <v/>
      </c>
      <c r="AR171" s="21"/>
      <c r="AS171" s="59" t="str">
        <f>IF($K171="", "", SUMIF('Drinks List'!DX$11:DX$1010, $K171, 'Drinks List'!DW$11:DW$1010))</f>
        <v/>
      </c>
      <c r="AT171" s="21"/>
      <c r="AU171" s="59" t="str">
        <f>IF($K171="", "", SUMIF('Drinks List'!DZ$11:DZ$1010, $K171, 'Drinks List'!DY$11:DY$1010))</f>
        <v/>
      </c>
      <c r="AV171" s="21"/>
      <c r="AW171" s="59" t="str">
        <f>IF($K171="", "", SUMIF('Drinks List'!EB$11:EB$1010, $K171, 'Drinks List'!EA$11:EA$1010))</f>
        <v/>
      </c>
      <c r="AX171" s="21"/>
      <c r="AY171" s="59" t="str">
        <f>IF($K171="", "", SUMIF('Drinks List'!ED$11:ED$1010, $K171, 'Drinks List'!EC$11:EC$1010))</f>
        <v/>
      </c>
      <c r="AZ171" s="21"/>
      <c r="BA171" s="59" t="str">
        <f>IF($K171="", "", SUMIF('Drinks List'!EF$11:EF$1010, $K171, 'Drinks List'!EE$11:EE$1010))</f>
        <v/>
      </c>
      <c r="BB171" s="21"/>
      <c r="BC171" s="59" t="str">
        <f>IF($K171="", "", SUMIF('Drinks List'!EH$11:EH$1010, $K171, 'Drinks List'!EG$11:EG$1010))</f>
        <v/>
      </c>
      <c r="BD171" s="21"/>
      <c r="BE171" s="59" t="str">
        <f>IF($K171="", "", SUMIF('Drinks List'!EJ$11:EJ$1010, $K171, 'Drinks List'!EI$11:EI$1010))</f>
        <v/>
      </c>
      <c r="BF171" s="21"/>
      <c r="BG171" s="59" t="str">
        <f>IF($K171="", "", SUMIF('Drinks List'!EL$11:EL$1010, $K171, 'Drinks List'!EK$11:EK$1010))</f>
        <v/>
      </c>
      <c r="BH171" s="21"/>
      <c r="BI171" s="59" t="str">
        <f>IF($K171="", "", SUMIF('Drinks List'!EN$11:EN$1010, $K171, 'Drinks List'!EM$11:EM$1010))</f>
        <v/>
      </c>
      <c r="BJ171" s="21"/>
      <c r="BK171" s="59" t="str">
        <f>IF($K171="", "", SUMIF('Drinks List'!EP$11:EP$1010, $K171, 'Drinks List'!EO$11:EO$1010))</f>
        <v/>
      </c>
      <c r="BL171" s="21"/>
      <c r="BM171" s="59" t="str">
        <f>IF($K171="", "", SUMIF('Drinks List'!ER$11:ER$1010, $K171, 'Drinks List'!EQ$11:EQ$1010))</f>
        <v/>
      </c>
      <c r="BN171" s="21"/>
      <c r="BO171" s="65" t="str">
        <f>IF($K171="", "", SUMIF('Drinks List'!ET$11:ET$1010, $K171, 'Drinks List'!ES$11:ES$1010))</f>
        <v/>
      </c>
      <c r="BQ171" s="120" t="str">
        <f t="shared" si="53"/>
        <v/>
      </c>
      <c r="BR171" s="62" t="str">
        <f t="shared" si="54"/>
        <v/>
      </c>
      <c r="BS171" s="76" t="str">
        <f>IF(BQ171="", "", COUNTIF(BQ$11:BQ$1010, "&gt;"&amp;BQ171)+1+COUNTIF(BQ$11:BQ171, BQ171)-1)</f>
        <v/>
      </c>
      <c r="BT171" s="76" t="str">
        <f>IF(BR171="", "", COUNTIF(BR$11:BR$1010, "&lt;"&amp;BR171)+1+COUNTIF(BR$11:BR171, BR171)-1)</f>
        <v/>
      </c>
      <c r="BV171" s="76" t="str">
        <f t="shared" si="55"/>
        <v/>
      </c>
      <c r="BW171" s="124" t="str">
        <f t="shared" si="56"/>
        <v/>
      </c>
      <c r="BX171" s="115" t="str">
        <f t="shared" si="57"/>
        <v/>
      </c>
      <c r="BY171" s="125" t="str">
        <f t="shared" si="58"/>
        <v/>
      </c>
      <c r="CA171" s="106" t="str">
        <f t="shared" si="59"/>
        <v/>
      </c>
      <c r="CB171" s="22" t="str">
        <f t="shared" si="60"/>
        <v/>
      </c>
      <c r="CD171" s="76" t="str">
        <f>IF($J171="", "", IF($BV171=0, "", COUNTIF($J$11:$J$1010, "&lt;"&amp;$J171)+1+COUNTIF($J$11:$J171, $J171)-1))</f>
        <v/>
      </c>
    </row>
    <row r="172" spans="1:82" x14ac:dyDescent="0.25">
      <c r="A172" s="31"/>
      <c r="B172" s="19" t="str">
        <f t="shared" si="41"/>
        <v/>
      </c>
      <c r="C172" s="20" t="str">
        <f t="shared" si="42"/>
        <v/>
      </c>
      <c r="D172" s="29" t="str">
        <f t="shared" si="43"/>
        <v/>
      </c>
      <c r="E172" s="22" t="str">
        <f t="shared" si="44"/>
        <v/>
      </c>
      <c r="F172" s="31"/>
      <c r="G172" s="301"/>
      <c r="H172" s="302"/>
      <c r="I172" s="303"/>
      <c r="J172" s="304"/>
      <c r="K172" s="283"/>
      <c r="L172" s="305"/>
      <c r="M172" s="285"/>
      <c r="N172" s="287"/>
      <c r="O172" s="31"/>
      <c r="P172" s="19" t="str">
        <f t="shared" si="45"/>
        <v/>
      </c>
      <c r="Q172" s="20" t="str">
        <f t="shared" si="46"/>
        <v/>
      </c>
      <c r="R172" s="29" t="str">
        <f t="shared" si="47"/>
        <v/>
      </c>
      <c r="S172" s="22" t="str">
        <f t="shared" si="48"/>
        <v/>
      </c>
      <c r="T172" s="31"/>
      <c r="U172" s="69" t="str">
        <f t="shared" si="49"/>
        <v/>
      </c>
      <c r="V172" s="31"/>
      <c r="X172" s="76" t="str">
        <f t="shared" si="50"/>
        <v/>
      </c>
      <c r="Z172" s="76" t="str">
        <f t="shared" si="51"/>
        <v/>
      </c>
      <c r="AA172" s="76" t="str">
        <f t="shared" si="52"/>
        <v/>
      </c>
      <c r="AC172" s="19" t="str">
        <f>IF($K172="", "", SUMIF('Drinks List'!DH$11:DH$1010, $K172, 'Drinks List'!DG$11:DG$1010))</f>
        <v/>
      </c>
      <c r="AD172" s="21"/>
      <c r="AE172" s="59" t="str">
        <f>IF($K172="", "", SUMIF('Drinks List'!DJ$11:DJ$1010, $K172, 'Drinks List'!DI$11:DI$1010))</f>
        <v/>
      </c>
      <c r="AF172" s="21"/>
      <c r="AG172" s="59" t="str">
        <f>IF($K172="", "", SUMIF('Drinks List'!DL$11:DL$1010, $K172, 'Drinks List'!DK$11:DK$1010))</f>
        <v/>
      </c>
      <c r="AH172" s="21"/>
      <c r="AI172" s="59" t="str">
        <f>IF($K172="", "", SUMIF('Drinks List'!DN$11:DN$1010, $K172, 'Drinks List'!DM$11:DM$1010))</f>
        <v/>
      </c>
      <c r="AJ172" s="21"/>
      <c r="AK172" s="59" t="str">
        <f>IF($K172="", "", SUMIF('Drinks List'!DP$11:DP$1010, $K172, 'Drinks List'!DO$11:DO$1010))</f>
        <v/>
      </c>
      <c r="AL172" s="21"/>
      <c r="AM172" s="59" t="str">
        <f>IF($K172="", "", SUMIF('Drinks List'!DR$11:DR$1010, $K172, 'Drinks List'!DQ$11:DQ$1010))</f>
        <v/>
      </c>
      <c r="AN172" s="21"/>
      <c r="AO172" s="59" t="str">
        <f>IF($K172="", "", SUMIF('Drinks List'!DT$11:DT$1010, $K172, 'Drinks List'!DS$11:DS$1010))</f>
        <v/>
      </c>
      <c r="AP172" s="21"/>
      <c r="AQ172" s="59" t="str">
        <f>IF($K172="", "", SUMIF('Drinks List'!DV$11:DV$1010, $K172, 'Drinks List'!DU$11:DU$1010))</f>
        <v/>
      </c>
      <c r="AR172" s="21"/>
      <c r="AS172" s="59" t="str">
        <f>IF($K172="", "", SUMIF('Drinks List'!DX$11:DX$1010, $K172, 'Drinks List'!DW$11:DW$1010))</f>
        <v/>
      </c>
      <c r="AT172" s="21"/>
      <c r="AU172" s="59" t="str">
        <f>IF($K172="", "", SUMIF('Drinks List'!DZ$11:DZ$1010, $K172, 'Drinks List'!DY$11:DY$1010))</f>
        <v/>
      </c>
      <c r="AV172" s="21"/>
      <c r="AW172" s="59" t="str">
        <f>IF($K172="", "", SUMIF('Drinks List'!EB$11:EB$1010, $K172, 'Drinks List'!EA$11:EA$1010))</f>
        <v/>
      </c>
      <c r="AX172" s="21"/>
      <c r="AY172" s="59" t="str">
        <f>IF($K172="", "", SUMIF('Drinks List'!ED$11:ED$1010, $K172, 'Drinks List'!EC$11:EC$1010))</f>
        <v/>
      </c>
      <c r="AZ172" s="21"/>
      <c r="BA172" s="59" t="str">
        <f>IF($K172="", "", SUMIF('Drinks List'!EF$11:EF$1010, $K172, 'Drinks List'!EE$11:EE$1010))</f>
        <v/>
      </c>
      <c r="BB172" s="21"/>
      <c r="BC172" s="59" t="str">
        <f>IF($K172="", "", SUMIF('Drinks List'!EH$11:EH$1010, $K172, 'Drinks List'!EG$11:EG$1010))</f>
        <v/>
      </c>
      <c r="BD172" s="21"/>
      <c r="BE172" s="59" t="str">
        <f>IF($K172="", "", SUMIF('Drinks List'!EJ$11:EJ$1010, $K172, 'Drinks List'!EI$11:EI$1010))</f>
        <v/>
      </c>
      <c r="BF172" s="21"/>
      <c r="BG172" s="59" t="str">
        <f>IF($K172="", "", SUMIF('Drinks List'!EL$11:EL$1010, $K172, 'Drinks List'!EK$11:EK$1010))</f>
        <v/>
      </c>
      <c r="BH172" s="21"/>
      <c r="BI172" s="59" t="str">
        <f>IF($K172="", "", SUMIF('Drinks List'!EN$11:EN$1010, $K172, 'Drinks List'!EM$11:EM$1010))</f>
        <v/>
      </c>
      <c r="BJ172" s="21"/>
      <c r="BK172" s="59" t="str">
        <f>IF($K172="", "", SUMIF('Drinks List'!EP$11:EP$1010, $K172, 'Drinks List'!EO$11:EO$1010))</f>
        <v/>
      </c>
      <c r="BL172" s="21"/>
      <c r="BM172" s="59" t="str">
        <f>IF($K172="", "", SUMIF('Drinks List'!ER$11:ER$1010, $K172, 'Drinks List'!EQ$11:EQ$1010))</f>
        <v/>
      </c>
      <c r="BN172" s="21"/>
      <c r="BO172" s="65" t="str">
        <f>IF($K172="", "", SUMIF('Drinks List'!ET$11:ET$1010, $K172, 'Drinks List'!ES$11:ES$1010))</f>
        <v/>
      </c>
      <c r="BQ172" s="120" t="str">
        <f t="shared" si="53"/>
        <v/>
      </c>
      <c r="BR172" s="62" t="str">
        <f t="shared" si="54"/>
        <v/>
      </c>
      <c r="BS172" s="76" t="str">
        <f>IF(BQ172="", "", COUNTIF(BQ$11:BQ$1010, "&gt;"&amp;BQ172)+1+COUNTIF(BQ$11:BQ172, BQ172)-1)</f>
        <v/>
      </c>
      <c r="BT172" s="76" t="str">
        <f>IF(BR172="", "", COUNTIF(BR$11:BR$1010, "&lt;"&amp;BR172)+1+COUNTIF(BR$11:BR172, BR172)-1)</f>
        <v/>
      </c>
      <c r="BV172" s="76" t="str">
        <f t="shared" si="55"/>
        <v/>
      </c>
      <c r="BW172" s="124" t="str">
        <f t="shared" si="56"/>
        <v/>
      </c>
      <c r="BX172" s="115" t="str">
        <f t="shared" si="57"/>
        <v/>
      </c>
      <c r="BY172" s="125" t="str">
        <f t="shared" si="58"/>
        <v/>
      </c>
      <c r="CA172" s="106" t="str">
        <f t="shared" si="59"/>
        <v/>
      </c>
      <c r="CB172" s="22" t="str">
        <f t="shared" si="60"/>
        <v/>
      </c>
      <c r="CD172" s="76" t="str">
        <f>IF($J172="", "", IF($BV172=0, "", COUNTIF($J$11:$J$1010, "&lt;"&amp;$J172)+1+COUNTIF($J$11:$J172, $J172)-1))</f>
        <v/>
      </c>
    </row>
    <row r="173" spans="1:82" x14ac:dyDescent="0.25">
      <c r="A173" s="31"/>
      <c r="B173" s="19" t="str">
        <f t="shared" si="41"/>
        <v/>
      </c>
      <c r="C173" s="20" t="str">
        <f t="shared" si="42"/>
        <v/>
      </c>
      <c r="D173" s="29" t="str">
        <f t="shared" si="43"/>
        <v/>
      </c>
      <c r="E173" s="22" t="str">
        <f t="shared" si="44"/>
        <v/>
      </c>
      <c r="F173" s="31"/>
      <c r="G173" s="301"/>
      <c r="H173" s="302"/>
      <c r="I173" s="303"/>
      <c r="J173" s="304"/>
      <c r="K173" s="283"/>
      <c r="L173" s="305"/>
      <c r="M173" s="285"/>
      <c r="N173" s="287"/>
      <c r="O173" s="31"/>
      <c r="P173" s="19" t="str">
        <f t="shared" si="45"/>
        <v/>
      </c>
      <c r="Q173" s="20" t="str">
        <f t="shared" si="46"/>
        <v/>
      </c>
      <c r="R173" s="29" t="str">
        <f t="shared" si="47"/>
        <v/>
      </c>
      <c r="S173" s="22" t="str">
        <f t="shared" si="48"/>
        <v/>
      </c>
      <c r="T173" s="31"/>
      <c r="U173" s="69" t="str">
        <f t="shared" si="49"/>
        <v/>
      </c>
      <c r="V173" s="31"/>
      <c r="X173" s="76" t="str">
        <f t="shared" si="50"/>
        <v/>
      </c>
      <c r="Z173" s="76" t="str">
        <f t="shared" si="51"/>
        <v/>
      </c>
      <c r="AA173" s="76" t="str">
        <f t="shared" si="52"/>
        <v/>
      </c>
      <c r="AC173" s="19" t="str">
        <f>IF($K173="", "", SUMIF('Drinks List'!DH$11:DH$1010, $K173, 'Drinks List'!DG$11:DG$1010))</f>
        <v/>
      </c>
      <c r="AD173" s="21"/>
      <c r="AE173" s="59" t="str">
        <f>IF($K173="", "", SUMIF('Drinks List'!DJ$11:DJ$1010, $K173, 'Drinks List'!DI$11:DI$1010))</f>
        <v/>
      </c>
      <c r="AF173" s="21"/>
      <c r="AG173" s="59" t="str">
        <f>IF($K173="", "", SUMIF('Drinks List'!DL$11:DL$1010, $K173, 'Drinks List'!DK$11:DK$1010))</f>
        <v/>
      </c>
      <c r="AH173" s="21"/>
      <c r="AI173" s="59" t="str">
        <f>IF($K173="", "", SUMIF('Drinks List'!DN$11:DN$1010, $K173, 'Drinks List'!DM$11:DM$1010))</f>
        <v/>
      </c>
      <c r="AJ173" s="21"/>
      <c r="AK173" s="59" t="str">
        <f>IF($K173="", "", SUMIF('Drinks List'!DP$11:DP$1010, $K173, 'Drinks List'!DO$11:DO$1010))</f>
        <v/>
      </c>
      <c r="AL173" s="21"/>
      <c r="AM173" s="59" t="str">
        <f>IF($K173="", "", SUMIF('Drinks List'!DR$11:DR$1010, $K173, 'Drinks List'!DQ$11:DQ$1010))</f>
        <v/>
      </c>
      <c r="AN173" s="21"/>
      <c r="AO173" s="59" t="str">
        <f>IF($K173="", "", SUMIF('Drinks List'!DT$11:DT$1010, $K173, 'Drinks List'!DS$11:DS$1010))</f>
        <v/>
      </c>
      <c r="AP173" s="21"/>
      <c r="AQ173" s="59" t="str">
        <f>IF($K173="", "", SUMIF('Drinks List'!DV$11:DV$1010, $K173, 'Drinks List'!DU$11:DU$1010))</f>
        <v/>
      </c>
      <c r="AR173" s="21"/>
      <c r="AS173" s="59" t="str">
        <f>IF($K173="", "", SUMIF('Drinks List'!DX$11:DX$1010, $K173, 'Drinks List'!DW$11:DW$1010))</f>
        <v/>
      </c>
      <c r="AT173" s="21"/>
      <c r="AU173" s="59" t="str">
        <f>IF($K173="", "", SUMIF('Drinks List'!DZ$11:DZ$1010, $K173, 'Drinks List'!DY$11:DY$1010))</f>
        <v/>
      </c>
      <c r="AV173" s="21"/>
      <c r="AW173" s="59" t="str">
        <f>IF($K173="", "", SUMIF('Drinks List'!EB$11:EB$1010, $K173, 'Drinks List'!EA$11:EA$1010))</f>
        <v/>
      </c>
      <c r="AX173" s="21"/>
      <c r="AY173" s="59" t="str">
        <f>IF($K173="", "", SUMIF('Drinks List'!ED$11:ED$1010, $K173, 'Drinks List'!EC$11:EC$1010))</f>
        <v/>
      </c>
      <c r="AZ173" s="21"/>
      <c r="BA173" s="59" t="str">
        <f>IF($K173="", "", SUMIF('Drinks List'!EF$11:EF$1010, $K173, 'Drinks List'!EE$11:EE$1010))</f>
        <v/>
      </c>
      <c r="BB173" s="21"/>
      <c r="BC173" s="59" t="str">
        <f>IF($K173="", "", SUMIF('Drinks List'!EH$11:EH$1010, $K173, 'Drinks List'!EG$11:EG$1010))</f>
        <v/>
      </c>
      <c r="BD173" s="21"/>
      <c r="BE173" s="59" t="str">
        <f>IF($K173="", "", SUMIF('Drinks List'!EJ$11:EJ$1010, $K173, 'Drinks List'!EI$11:EI$1010))</f>
        <v/>
      </c>
      <c r="BF173" s="21"/>
      <c r="BG173" s="59" t="str">
        <f>IF($K173="", "", SUMIF('Drinks List'!EL$11:EL$1010, $K173, 'Drinks List'!EK$11:EK$1010))</f>
        <v/>
      </c>
      <c r="BH173" s="21"/>
      <c r="BI173" s="59" t="str">
        <f>IF($K173="", "", SUMIF('Drinks List'!EN$11:EN$1010, $K173, 'Drinks List'!EM$11:EM$1010))</f>
        <v/>
      </c>
      <c r="BJ173" s="21"/>
      <c r="BK173" s="59" t="str">
        <f>IF($K173="", "", SUMIF('Drinks List'!EP$11:EP$1010, $K173, 'Drinks List'!EO$11:EO$1010))</f>
        <v/>
      </c>
      <c r="BL173" s="21"/>
      <c r="BM173" s="59" t="str">
        <f>IF($K173="", "", SUMIF('Drinks List'!ER$11:ER$1010, $K173, 'Drinks List'!EQ$11:EQ$1010))</f>
        <v/>
      </c>
      <c r="BN173" s="21"/>
      <c r="BO173" s="65" t="str">
        <f>IF($K173="", "", SUMIF('Drinks List'!ET$11:ET$1010, $K173, 'Drinks List'!ES$11:ES$1010))</f>
        <v/>
      </c>
      <c r="BQ173" s="120" t="str">
        <f t="shared" si="53"/>
        <v/>
      </c>
      <c r="BR173" s="62" t="str">
        <f t="shared" si="54"/>
        <v/>
      </c>
      <c r="BS173" s="76" t="str">
        <f>IF(BQ173="", "", COUNTIF(BQ$11:BQ$1010, "&gt;"&amp;BQ173)+1+COUNTIF(BQ$11:BQ173, BQ173)-1)</f>
        <v/>
      </c>
      <c r="BT173" s="76" t="str">
        <f>IF(BR173="", "", COUNTIF(BR$11:BR$1010, "&lt;"&amp;BR173)+1+COUNTIF(BR$11:BR173, BR173)-1)</f>
        <v/>
      </c>
      <c r="BV173" s="76" t="str">
        <f t="shared" si="55"/>
        <v/>
      </c>
      <c r="BW173" s="124" t="str">
        <f t="shared" si="56"/>
        <v/>
      </c>
      <c r="BX173" s="115" t="str">
        <f t="shared" si="57"/>
        <v/>
      </c>
      <c r="BY173" s="125" t="str">
        <f t="shared" si="58"/>
        <v/>
      </c>
      <c r="CA173" s="106" t="str">
        <f t="shared" si="59"/>
        <v/>
      </c>
      <c r="CB173" s="22" t="str">
        <f t="shared" si="60"/>
        <v/>
      </c>
      <c r="CD173" s="76" t="str">
        <f>IF($J173="", "", IF($BV173=0, "", COUNTIF($J$11:$J$1010, "&lt;"&amp;$J173)+1+COUNTIF($J$11:$J173, $J173)-1))</f>
        <v/>
      </c>
    </row>
    <row r="174" spans="1:82" x14ac:dyDescent="0.25">
      <c r="A174" s="31"/>
      <c r="B174" s="19" t="str">
        <f t="shared" si="41"/>
        <v/>
      </c>
      <c r="C174" s="20" t="str">
        <f t="shared" si="42"/>
        <v/>
      </c>
      <c r="D174" s="29" t="str">
        <f t="shared" si="43"/>
        <v/>
      </c>
      <c r="E174" s="22" t="str">
        <f t="shared" si="44"/>
        <v/>
      </c>
      <c r="F174" s="31"/>
      <c r="G174" s="301"/>
      <c r="H174" s="302"/>
      <c r="I174" s="303"/>
      <c r="J174" s="304"/>
      <c r="K174" s="283"/>
      <c r="L174" s="305"/>
      <c r="M174" s="285"/>
      <c r="N174" s="287"/>
      <c r="O174" s="31"/>
      <c r="P174" s="19" t="str">
        <f t="shared" si="45"/>
        <v/>
      </c>
      <c r="Q174" s="20" t="str">
        <f t="shared" si="46"/>
        <v/>
      </c>
      <c r="R174" s="29" t="str">
        <f t="shared" si="47"/>
        <v/>
      </c>
      <c r="S174" s="22" t="str">
        <f t="shared" si="48"/>
        <v/>
      </c>
      <c r="T174" s="31"/>
      <c r="U174" s="69" t="str">
        <f t="shared" si="49"/>
        <v/>
      </c>
      <c r="V174" s="31"/>
      <c r="X174" s="76" t="str">
        <f t="shared" si="50"/>
        <v/>
      </c>
      <c r="Z174" s="76" t="str">
        <f t="shared" si="51"/>
        <v/>
      </c>
      <c r="AA174" s="76" t="str">
        <f t="shared" si="52"/>
        <v/>
      </c>
      <c r="AC174" s="19" t="str">
        <f>IF($K174="", "", SUMIF('Drinks List'!DH$11:DH$1010, $K174, 'Drinks List'!DG$11:DG$1010))</f>
        <v/>
      </c>
      <c r="AD174" s="21"/>
      <c r="AE174" s="59" t="str">
        <f>IF($K174="", "", SUMIF('Drinks List'!DJ$11:DJ$1010, $K174, 'Drinks List'!DI$11:DI$1010))</f>
        <v/>
      </c>
      <c r="AF174" s="21"/>
      <c r="AG174" s="59" t="str">
        <f>IF($K174="", "", SUMIF('Drinks List'!DL$11:DL$1010, $K174, 'Drinks List'!DK$11:DK$1010))</f>
        <v/>
      </c>
      <c r="AH174" s="21"/>
      <c r="AI174" s="59" t="str">
        <f>IF($K174="", "", SUMIF('Drinks List'!DN$11:DN$1010, $K174, 'Drinks List'!DM$11:DM$1010))</f>
        <v/>
      </c>
      <c r="AJ174" s="21"/>
      <c r="AK174" s="59" t="str">
        <f>IF($K174="", "", SUMIF('Drinks List'!DP$11:DP$1010, $K174, 'Drinks List'!DO$11:DO$1010))</f>
        <v/>
      </c>
      <c r="AL174" s="21"/>
      <c r="AM174" s="59" t="str">
        <f>IF($K174="", "", SUMIF('Drinks List'!DR$11:DR$1010, $K174, 'Drinks List'!DQ$11:DQ$1010))</f>
        <v/>
      </c>
      <c r="AN174" s="21"/>
      <c r="AO174" s="59" t="str">
        <f>IF($K174="", "", SUMIF('Drinks List'!DT$11:DT$1010, $K174, 'Drinks List'!DS$11:DS$1010))</f>
        <v/>
      </c>
      <c r="AP174" s="21"/>
      <c r="AQ174" s="59" t="str">
        <f>IF($K174="", "", SUMIF('Drinks List'!DV$11:DV$1010, $K174, 'Drinks List'!DU$11:DU$1010))</f>
        <v/>
      </c>
      <c r="AR174" s="21"/>
      <c r="AS174" s="59" t="str">
        <f>IF($K174="", "", SUMIF('Drinks List'!DX$11:DX$1010, $K174, 'Drinks List'!DW$11:DW$1010))</f>
        <v/>
      </c>
      <c r="AT174" s="21"/>
      <c r="AU174" s="59" t="str">
        <f>IF($K174="", "", SUMIF('Drinks List'!DZ$11:DZ$1010, $K174, 'Drinks List'!DY$11:DY$1010))</f>
        <v/>
      </c>
      <c r="AV174" s="21"/>
      <c r="AW174" s="59" t="str">
        <f>IF($K174="", "", SUMIF('Drinks List'!EB$11:EB$1010, $K174, 'Drinks List'!EA$11:EA$1010))</f>
        <v/>
      </c>
      <c r="AX174" s="21"/>
      <c r="AY174" s="59" t="str">
        <f>IF($K174="", "", SUMIF('Drinks List'!ED$11:ED$1010, $K174, 'Drinks List'!EC$11:EC$1010))</f>
        <v/>
      </c>
      <c r="AZ174" s="21"/>
      <c r="BA174" s="59" t="str">
        <f>IF($K174="", "", SUMIF('Drinks List'!EF$11:EF$1010, $K174, 'Drinks List'!EE$11:EE$1010))</f>
        <v/>
      </c>
      <c r="BB174" s="21"/>
      <c r="BC174" s="59" t="str">
        <f>IF($K174="", "", SUMIF('Drinks List'!EH$11:EH$1010, $K174, 'Drinks List'!EG$11:EG$1010))</f>
        <v/>
      </c>
      <c r="BD174" s="21"/>
      <c r="BE174" s="59" t="str">
        <f>IF($K174="", "", SUMIF('Drinks List'!EJ$11:EJ$1010, $K174, 'Drinks List'!EI$11:EI$1010))</f>
        <v/>
      </c>
      <c r="BF174" s="21"/>
      <c r="BG174" s="59" t="str">
        <f>IF($K174="", "", SUMIF('Drinks List'!EL$11:EL$1010, $K174, 'Drinks List'!EK$11:EK$1010))</f>
        <v/>
      </c>
      <c r="BH174" s="21"/>
      <c r="BI174" s="59" t="str">
        <f>IF($K174="", "", SUMIF('Drinks List'!EN$11:EN$1010, $K174, 'Drinks List'!EM$11:EM$1010))</f>
        <v/>
      </c>
      <c r="BJ174" s="21"/>
      <c r="BK174" s="59" t="str">
        <f>IF($K174="", "", SUMIF('Drinks List'!EP$11:EP$1010, $K174, 'Drinks List'!EO$11:EO$1010))</f>
        <v/>
      </c>
      <c r="BL174" s="21"/>
      <c r="BM174" s="59" t="str">
        <f>IF($K174="", "", SUMIF('Drinks List'!ER$11:ER$1010, $K174, 'Drinks List'!EQ$11:EQ$1010))</f>
        <v/>
      </c>
      <c r="BN174" s="21"/>
      <c r="BO174" s="65" t="str">
        <f>IF($K174="", "", SUMIF('Drinks List'!ET$11:ET$1010, $K174, 'Drinks List'!ES$11:ES$1010))</f>
        <v/>
      </c>
      <c r="BQ174" s="120" t="str">
        <f t="shared" si="53"/>
        <v/>
      </c>
      <c r="BR174" s="62" t="str">
        <f t="shared" si="54"/>
        <v/>
      </c>
      <c r="BS174" s="76" t="str">
        <f>IF(BQ174="", "", COUNTIF(BQ$11:BQ$1010, "&gt;"&amp;BQ174)+1+COUNTIF(BQ$11:BQ174, BQ174)-1)</f>
        <v/>
      </c>
      <c r="BT174" s="76" t="str">
        <f>IF(BR174="", "", COUNTIF(BR$11:BR$1010, "&lt;"&amp;BR174)+1+COUNTIF(BR$11:BR174, BR174)-1)</f>
        <v/>
      </c>
      <c r="BV174" s="76" t="str">
        <f t="shared" si="55"/>
        <v/>
      </c>
      <c r="BW174" s="124" t="str">
        <f t="shared" si="56"/>
        <v/>
      </c>
      <c r="BX174" s="115" t="str">
        <f t="shared" si="57"/>
        <v/>
      </c>
      <c r="BY174" s="125" t="str">
        <f t="shared" si="58"/>
        <v/>
      </c>
      <c r="CA174" s="106" t="str">
        <f t="shared" si="59"/>
        <v/>
      </c>
      <c r="CB174" s="22" t="str">
        <f t="shared" si="60"/>
        <v/>
      </c>
      <c r="CD174" s="76" t="str">
        <f>IF($J174="", "", IF($BV174=0, "", COUNTIF($J$11:$J$1010, "&lt;"&amp;$J174)+1+COUNTIF($J$11:$J174, $J174)-1))</f>
        <v/>
      </c>
    </row>
    <row r="175" spans="1:82" x14ac:dyDescent="0.25">
      <c r="A175" s="31"/>
      <c r="B175" s="19" t="str">
        <f t="shared" si="41"/>
        <v/>
      </c>
      <c r="C175" s="20" t="str">
        <f t="shared" si="42"/>
        <v/>
      </c>
      <c r="D175" s="29" t="str">
        <f t="shared" si="43"/>
        <v/>
      </c>
      <c r="E175" s="22" t="str">
        <f t="shared" si="44"/>
        <v/>
      </c>
      <c r="F175" s="31"/>
      <c r="G175" s="301"/>
      <c r="H175" s="302"/>
      <c r="I175" s="303"/>
      <c r="J175" s="304"/>
      <c r="K175" s="283"/>
      <c r="L175" s="305"/>
      <c r="M175" s="285"/>
      <c r="N175" s="287"/>
      <c r="O175" s="31"/>
      <c r="P175" s="19" t="str">
        <f t="shared" si="45"/>
        <v/>
      </c>
      <c r="Q175" s="20" t="str">
        <f t="shared" si="46"/>
        <v/>
      </c>
      <c r="R175" s="29" t="str">
        <f t="shared" si="47"/>
        <v/>
      </c>
      <c r="S175" s="22" t="str">
        <f t="shared" si="48"/>
        <v/>
      </c>
      <c r="T175" s="31"/>
      <c r="U175" s="69" t="str">
        <f t="shared" si="49"/>
        <v/>
      </c>
      <c r="V175" s="31"/>
      <c r="X175" s="76" t="str">
        <f t="shared" si="50"/>
        <v/>
      </c>
      <c r="Z175" s="76" t="str">
        <f t="shared" si="51"/>
        <v/>
      </c>
      <c r="AA175" s="76" t="str">
        <f t="shared" si="52"/>
        <v/>
      </c>
      <c r="AC175" s="19" t="str">
        <f>IF($K175="", "", SUMIF('Drinks List'!DH$11:DH$1010, $K175, 'Drinks List'!DG$11:DG$1010))</f>
        <v/>
      </c>
      <c r="AD175" s="21"/>
      <c r="AE175" s="59" t="str">
        <f>IF($K175="", "", SUMIF('Drinks List'!DJ$11:DJ$1010, $K175, 'Drinks List'!DI$11:DI$1010))</f>
        <v/>
      </c>
      <c r="AF175" s="21"/>
      <c r="AG175" s="59" t="str">
        <f>IF($K175="", "", SUMIF('Drinks List'!DL$11:DL$1010, $K175, 'Drinks List'!DK$11:DK$1010))</f>
        <v/>
      </c>
      <c r="AH175" s="21"/>
      <c r="AI175" s="59" t="str">
        <f>IF($K175="", "", SUMIF('Drinks List'!DN$11:DN$1010, $K175, 'Drinks List'!DM$11:DM$1010))</f>
        <v/>
      </c>
      <c r="AJ175" s="21"/>
      <c r="AK175" s="59" t="str">
        <f>IF($K175="", "", SUMIF('Drinks List'!DP$11:DP$1010, $K175, 'Drinks List'!DO$11:DO$1010))</f>
        <v/>
      </c>
      <c r="AL175" s="21"/>
      <c r="AM175" s="59" t="str">
        <f>IF($K175="", "", SUMIF('Drinks List'!DR$11:DR$1010, $K175, 'Drinks List'!DQ$11:DQ$1010))</f>
        <v/>
      </c>
      <c r="AN175" s="21"/>
      <c r="AO175" s="59" t="str">
        <f>IF($K175="", "", SUMIF('Drinks List'!DT$11:DT$1010, $K175, 'Drinks List'!DS$11:DS$1010))</f>
        <v/>
      </c>
      <c r="AP175" s="21"/>
      <c r="AQ175" s="59" t="str">
        <f>IF($K175="", "", SUMIF('Drinks List'!DV$11:DV$1010, $K175, 'Drinks List'!DU$11:DU$1010))</f>
        <v/>
      </c>
      <c r="AR175" s="21"/>
      <c r="AS175" s="59" t="str">
        <f>IF($K175="", "", SUMIF('Drinks List'!DX$11:DX$1010, $K175, 'Drinks List'!DW$11:DW$1010))</f>
        <v/>
      </c>
      <c r="AT175" s="21"/>
      <c r="AU175" s="59" t="str">
        <f>IF($K175="", "", SUMIF('Drinks List'!DZ$11:DZ$1010, $K175, 'Drinks List'!DY$11:DY$1010))</f>
        <v/>
      </c>
      <c r="AV175" s="21"/>
      <c r="AW175" s="59" t="str">
        <f>IF($K175="", "", SUMIF('Drinks List'!EB$11:EB$1010, $K175, 'Drinks List'!EA$11:EA$1010))</f>
        <v/>
      </c>
      <c r="AX175" s="21"/>
      <c r="AY175" s="59" t="str">
        <f>IF($K175="", "", SUMIF('Drinks List'!ED$11:ED$1010, $K175, 'Drinks List'!EC$11:EC$1010))</f>
        <v/>
      </c>
      <c r="AZ175" s="21"/>
      <c r="BA175" s="59" t="str">
        <f>IF($K175="", "", SUMIF('Drinks List'!EF$11:EF$1010, $K175, 'Drinks List'!EE$11:EE$1010))</f>
        <v/>
      </c>
      <c r="BB175" s="21"/>
      <c r="BC175" s="59" t="str">
        <f>IF($K175="", "", SUMIF('Drinks List'!EH$11:EH$1010, $K175, 'Drinks List'!EG$11:EG$1010))</f>
        <v/>
      </c>
      <c r="BD175" s="21"/>
      <c r="BE175" s="59" t="str">
        <f>IF($K175="", "", SUMIF('Drinks List'!EJ$11:EJ$1010, $K175, 'Drinks List'!EI$11:EI$1010))</f>
        <v/>
      </c>
      <c r="BF175" s="21"/>
      <c r="BG175" s="59" t="str">
        <f>IF($K175="", "", SUMIF('Drinks List'!EL$11:EL$1010, $K175, 'Drinks List'!EK$11:EK$1010))</f>
        <v/>
      </c>
      <c r="BH175" s="21"/>
      <c r="BI175" s="59" t="str">
        <f>IF($K175="", "", SUMIF('Drinks List'!EN$11:EN$1010, $K175, 'Drinks List'!EM$11:EM$1010))</f>
        <v/>
      </c>
      <c r="BJ175" s="21"/>
      <c r="BK175" s="59" t="str">
        <f>IF($K175="", "", SUMIF('Drinks List'!EP$11:EP$1010, $K175, 'Drinks List'!EO$11:EO$1010))</f>
        <v/>
      </c>
      <c r="BL175" s="21"/>
      <c r="BM175" s="59" t="str">
        <f>IF($K175="", "", SUMIF('Drinks List'!ER$11:ER$1010, $K175, 'Drinks List'!EQ$11:EQ$1010))</f>
        <v/>
      </c>
      <c r="BN175" s="21"/>
      <c r="BO175" s="65" t="str">
        <f>IF($K175="", "", SUMIF('Drinks List'!ET$11:ET$1010, $K175, 'Drinks List'!ES$11:ES$1010))</f>
        <v/>
      </c>
      <c r="BQ175" s="120" t="str">
        <f t="shared" si="53"/>
        <v/>
      </c>
      <c r="BR175" s="62" t="str">
        <f t="shared" si="54"/>
        <v/>
      </c>
      <c r="BS175" s="76" t="str">
        <f>IF(BQ175="", "", COUNTIF(BQ$11:BQ$1010, "&gt;"&amp;BQ175)+1+COUNTIF(BQ$11:BQ175, BQ175)-1)</f>
        <v/>
      </c>
      <c r="BT175" s="76" t="str">
        <f>IF(BR175="", "", COUNTIF(BR$11:BR$1010, "&lt;"&amp;BR175)+1+COUNTIF(BR$11:BR175, BR175)-1)</f>
        <v/>
      </c>
      <c r="BV175" s="76" t="str">
        <f t="shared" si="55"/>
        <v/>
      </c>
      <c r="BW175" s="124" t="str">
        <f t="shared" si="56"/>
        <v/>
      </c>
      <c r="BX175" s="115" t="str">
        <f t="shared" si="57"/>
        <v/>
      </c>
      <c r="BY175" s="125" t="str">
        <f t="shared" si="58"/>
        <v/>
      </c>
      <c r="CA175" s="106" t="str">
        <f t="shared" si="59"/>
        <v/>
      </c>
      <c r="CB175" s="22" t="str">
        <f t="shared" si="60"/>
        <v/>
      </c>
      <c r="CD175" s="76" t="str">
        <f>IF($J175="", "", IF($BV175=0, "", COUNTIF($J$11:$J$1010, "&lt;"&amp;$J175)+1+COUNTIF($J$11:$J175, $J175)-1))</f>
        <v/>
      </c>
    </row>
    <row r="176" spans="1:82" x14ac:dyDescent="0.25">
      <c r="A176" s="31"/>
      <c r="B176" s="19" t="str">
        <f t="shared" si="41"/>
        <v/>
      </c>
      <c r="C176" s="20" t="str">
        <f t="shared" si="42"/>
        <v/>
      </c>
      <c r="D176" s="29" t="str">
        <f t="shared" si="43"/>
        <v/>
      </c>
      <c r="E176" s="22" t="str">
        <f t="shared" si="44"/>
        <v/>
      </c>
      <c r="F176" s="31"/>
      <c r="G176" s="301"/>
      <c r="H176" s="302"/>
      <c r="I176" s="303"/>
      <c r="J176" s="304"/>
      <c r="K176" s="283"/>
      <c r="L176" s="305"/>
      <c r="M176" s="285"/>
      <c r="N176" s="287"/>
      <c r="O176" s="31"/>
      <c r="P176" s="19" t="str">
        <f t="shared" si="45"/>
        <v/>
      </c>
      <c r="Q176" s="20" t="str">
        <f t="shared" si="46"/>
        <v/>
      </c>
      <c r="R176" s="29" t="str">
        <f t="shared" si="47"/>
        <v/>
      </c>
      <c r="S176" s="22" t="str">
        <f t="shared" si="48"/>
        <v/>
      </c>
      <c r="T176" s="31"/>
      <c r="U176" s="69" t="str">
        <f t="shared" si="49"/>
        <v/>
      </c>
      <c r="V176" s="31"/>
      <c r="X176" s="76" t="str">
        <f t="shared" si="50"/>
        <v/>
      </c>
      <c r="Z176" s="76" t="str">
        <f t="shared" si="51"/>
        <v/>
      </c>
      <c r="AA176" s="76" t="str">
        <f t="shared" si="52"/>
        <v/>
      </c>
      <c r="AC176" s="19" t="str">
        <f>IF($K176="", "", SUMIF('Drinks List'!DH$11:DH$1010, $K176, 'Drinks List'!DG$11:DG$1010))</f>
        <v/>
      </c>
      <c r="AD176" s="21"/>
      <c r="AE176" s="59" t="str">
        <f>IF($K176="", "", SUMIF('Drinks List'!DJ$11:DJ$1010, $K176, 'Drinks List'!DI$11:DI$1010))</f>
        <v/>
      </c>
      <c r="AF176" s="21"/>
      <c r="AG176" s="59" t="str">
        <f>IF($K176="", "", SUMIF('Drinks List'!DL$11:DL$1010, $K176, 'Drinks List'!DK$11:DK$1010))</f>
        <v/>
      </c>
      <c r="AH176" s="21"/>
      <c r="AI176" s="59" t="str">
        <f>IF($K176="", "", SUMIF('Drinks List'!DN$11:DN$1010, $K176, 'Drinks List'!DM$11:DM$1010))</f>
        <v/>
      </c>
      <c r="AJ176" s="21"/>
      <c r="AK176" s="59" t="str">
        <f>IF($K176="", "", SUMIF('Drinks List'!DP$11:DP$1010, $K176, 'Drinks List'!DO$11:DO$1010))</f>
        <v/>
      </c>
      <c r="AL176" s="21"/>
      <c r="AM176" s="59" t="str">
        <f>IF($K176="", "", SUMIF('Drinks List'!DR$11:DR$1010, $K176, 'Drinks List'!DQ$11:DQ$1010))</f>
        <v/>
      </c>
      <c r="AN176" s="21"/>
      <c r="AO176" s="59" t="str">
        <f>IF($K176="", "", SUMIF('Drinks List'!DT$11:DT$1010, $K176, 'Drinks List'!DS$11:DS$1010))</f>
        <v/>
      </c>
      <c r="AP176" s="21"/>
      <c r="AQ176" s="59" t="str">
        <f>IF($K176="", "", SUMIF('Drinks List'!DV$11:DV$1010, $K176, 'Drinks List'!DU$11:DU$1010))</f>
        <v/>
      </c>
      <c r="AR176" s="21"/>
      <c r="AS176" s="59" t="str">
        <f>IF($K176="", "", SUMIF('Drinks List'!DX$11:DX$1010, $K176, 'Drinks List'!DW$11:DW$1010))</f>
        <v/>
      </c>
      <c r="AT176" s="21"/>
      <c r="AU176" s="59" t="str">
        <f>IF($K176="", "", SUMIF('Drinks List'!DZ$11:DZ$1010, $K176, 'Drinks List'!DY$11:DY$1010))</f>
        <v/>
      </c>
      <c r="AV176" s="21"/>
      <c r="AW176" s="59" t="str">
        <f>IF($K176="", "", SUMIF('Drinks List'!EB$11:EB$1010, $K176, 'Drinks List'!EA$11:EA$1010))</f>
        <v/>
      </c>
      <c r="AX176" s="21"/>
      <c r="AY176" s="59" t="str">
        <f>IF($K176="", "", SUMIF('Drinks List'!ED$11:ED$1010, $K176, 'Drinks List'!EC$11:EC$1010))</f>
        <v/>
      </c>
      <c r="AZ176" s="21"/>
      <c r="BA176" s="59" t="str">
        <f>IF($K176="", "", SUMIF('Drinks List'!EF$11:EF$1010, $K176, 'Drinks List'!EE$11:EE$1010))</f>
        <v/>
      </c>
      <c r="BB176" s="21"/>
      <c r="BC176" s="59" t="str">
        <f>IF($K176="", "", SUMIF('Drinks List'!EH$11:EH$1010, $K176, 'Drinks List'!EG$11:EG$1010))</f>
        <v/>
      </c>
      <c r="BD176" s="21"/>
      <c r="BE176" s="59" t="str">
        <f>IF($K176="", "", SUMIF('Drinks List'!EJ$11:EJ$1010, $K176, 'Drinks List'!EI$11:EI$1010))</f>
        <v/>
      </c>
      <c r="BF176" s="21"/>
      <c r="BG176" s="59" t="str">
        <f>IF($K176="", "", SUMIF('Drinks List'!EL$11:EL$1010, $K176, 'Drinks List'!EK$11:EK$1010))</f>
        <v/>
      </c>
      <c r="BH176" s="21"/>
      <c r="BI176" s="59" t="str">
        <f>IF($K176="", "", SUMIF('Drinks List'!EN$11:EN$1010, $K176, 'Drinks List'!EM$11:EM$1010))</f>
        <v/>
      </c>
      <c r="BJ176" s="21"/>
      <c r="BK176" s="59" t="str">
        <f>IF($K176="", "", SUMIF('Drinks List'!EP$11:EP$1010, $K176, 'Drinks List'!EO$11:EO$1010))</f>
        <v/>
      </c>
      <c r="BL176" s="21"/>
      <c r="BM176" s="59" t="str">
        <f>IF($K176="", "", SUMIF('Drinks List'!ER$11:ER$1010, $K176, 'Drinks List'!EQ$11:EQ$1010))</f>
        <v/>
      </c>
      <c r="BN176" s="21"/>
      <c r="BO176" s="65" t="str">
        <f>IF($K176="", "", SUMIF('Drinks List'!ET$11:ET$1010, $K176, 'Drinks List'!ES$11:ES$1010))</f>
        <v/>
      </c>
      <c r="BQ176" s="120" t="str">
        <f t="shared" si="53"/>
        <v/>
      </c>
      <c r="BR176" s="62" t="str">
        <f t="shared" si="54"/>
        <v/>
      </c>
      <c r="BS176" s="76" t="str">
        <f>IF(BQ176="", "", COUNTIF(BQ$11:BQ$1010, "&gt;"&amp;BQ176)+1+COUNTIF(BQ$11:BQ176, BQ176)-1)</f>
        <v/>
      </c>
      <c r="BT176" s="76" t="str">
        <f>IF(BR176="", "", COUNTIF(BR$11:BR$1010, "&lt;"&amp;BR176)+1+COUNTIF(BR$11:BR176, BR176)-1)</f>
        <v/>
      </c>
      <c r="BV176" s="76" t="str">
        <f t="shared" si="55"/>
        <v/>
      </c>
      <c r="BW176" s="124" t="str">
        <f t="shared" si="56"/>
        <v/>
      </c>
      <c r="BX176" s="115" t="str">
        <f t="shared" si="57"/>
        <v/>
      </c>
      <c r="BY176" s="125" t="str">
        <f t="shared" si="58"/>
        <v/>
      </c>
      <c r="CA176" s="106" t="str">
        <f t="shared" si="59"/>
        <v/>
      </c>
      <c r="CB176" s="22" t="str">
        <f t="shared" si="60"/>
        <v/>
      </c>
      <c r="CD176" s="76" t="str">
        <f>IF($J176="", "", IF($BV176=0, "", COUNTIF($J$11:$J$1010, "&lt;"&amp;$J176)+1+COUNTIF($J$11:$J176, $J176)-1))</f>
        <v/>
      </c>
    </row>
    <row r="177" spans="1:82" x14ac:dyDescent="0.25">
      <c r="A177" s="31"/>
      <c r="B177" s="19" t="str">
        <f t="shared" si="41"/>
        <v/>
      </c>
      <c r="C177" s="20" t="str">
        <f t="shared" si="42"/>
        <v/>
      </c>
      <c r="D177" s="29" t="str">
        <f t="shared" si="43"/>
        <v/>
      </c>
      <c r="E177" s="22" t="str">
        <f t="shared" si="44"/>
        <v/>
      </c>
      <c r="F177" s="31"/>
      <c r="G177" s="301"/>
      <c r="H177" s="302"/>
      <c r="I177" s="303"/>
      <c r="J177" s="304"/>
      <c r="K177" s="283"/>
      <c r="L177" s="305"/>
      <c r="M177" s="285"/>
      <c r="N177" s="287"/>
      <c r="O177" s="31"/>
      <c r="P177" s="19" t="str">
        <f t="shared" si="45"/>
        <v/>
      </c>
      <c r="Q177" s="20" t="str">
        <f t="shared" si="46"/>
        <v/>
      </c>
      <c r="R177" s="29" t="str">
        <f t="shared" si="47"/>
        <v/>
      </c>
      <c r="S177" s="22" t="str">
        <f t="shared" si="48"/>
        <v/>
      </c>
      <c r="T177" s="31"/>
      <c r="U177" s="69" t="str">
        <f t="shared" si="49"/>
        <v/>
      </c>
      <c r="V177" s="31"/>
      <c r="X177" s="76" t="str">
        <f t="shared" si="50"/>
        <v/>
      </c>
      <c r="Z177" s="76" t="str">
        <f t="shared" si="51"/>
        <v/>
      </c>
      <c r="AA177" s="76" t="str">
        <f t="shared" si="52"/>
        <v/>
      </c>
      <c r="AC177" s="19" t="str">
        <f>IF($K177="", "", SUMIF('Drinks List'!DH$11:DH$1010, $K177, 'Drinks List'!DG$11:DG$1010))</f>
        <v/>
      </c>
      <c r="AD177" s="21"/>
      <c r="AE177" s="59" t="str">
        <f>IF($K177="", "", SUMIF('Drinks List'!DJ$11:DJ$1010, $K177, 'Drinks List'!DI$11:DI$1010))</f>
        <v/>
      </c>
      <c r="AF177" s="21"/>
      <c r="AG177" s="59" t="str">
        <f>IF($K177="", "", SUMIF('Drinks List'!DL$11:DL$1010, $K177, 'Drinks List'!DK$11:DK$1010))</f>
        <v/>
      </c>
      <c r="AH177" s="21"/>
      <c r="AI177" s="59" t="str">
        <f>IF($K177="", "", SUMIF('Drinks List'!DN$11:DN$1010, $K177, 'Drinks List'!DM$11:DM$1010))</f>
        <v/>
      </c>
      <c r="AJ177" s="21"/>
      <c r="AK177" s="59" t="str">
        <f>IF($K177="", "", SUMIF('Drinks List'!DP$11:DP$1010, $K177, 'Drinks List'!DO$11:DO$1010))</f>
        <v/>
      </c>
      <c r="AL177" s="21"/>
      <c r="AM177" s="59" t="str">
        <f>IF($K177="", "", SUMIF('Drinks List'!DR$11:DR$1010, $K177, 'Drinks List'!DQ$11:DQ$1010))</f>
        <v/>
      </c>
      <c r="AN177" s="21"/>
      <c r="AO177" s="59" t="str">
        <f>IF($K177="", "", SUMIF('Drinks List'!DT$11:DT$1010, $K177, 'Drinks List'!DS$11:DS$1010))</f>
        <v/>
      </c>
      <c r="AP177" s="21"/>
      <c r="AQ177" s="59" t="str">
        <f>IF($K177="", "", SUMIF('Drinks List'!DV$11:DV$1010, $K177, 'Drinks List'!DU$11:DU$1010))</f>
        <v/>
      </c>
      <c r="AR177" s="21"/>
      <c r="AS177" s="59" t="str">
        <f>IF($K177="", "", SUMIF('Drinks List'!DX$11:DX$1010, $K177, 'Drinks List'!DW$11:DW$1010))</f>
        <v/>
      </c>
      <c r="AT177" s="21"/>
      <c r="AU177" s="59" t="str">
        <f>IF($K177="", "", SUMIF('Drinks List'!DZ$11:DZ$1010, $K177, 'Drinks List'!DY$11:DY$1010))</f>
        <v/>
      </c>
      <c r="AV177" s="21"/>
      <c r="AW177" s="59" t="str">
        <f>IF($K177="", "", SUMIF('Drinks List'!EB$11:EB$1010, $K177, 'Drinks List'!EA$11:EA$1010))</f>
        <v/>
      </c>
      <c r="AX177" s="21"/>
      <c r="AY177" s="59" t="str">
        <f>IF($K177="", "", SUMIF('Drinks List'!ED$11:ED$1010, $K177, 'Drinks List'!EC$11:EC$1010))</f>
        <v/>
      </c>
      <c r="AZ177" s="21"/>
      <c r="BA177" s="59" t="str">
        <f>IF($K177="", "", SUMIF('Drinks List'!EF$11:EF$1010, $K177, 'Drinks List'!EE$11:EE$1010))</f>
        <v/>
      </c>
      <c r="BB177" s="21"/>
      <c r="BC177" s="59" t="str">
        <f>IF($K177="", "", SUMIF('Drinks List'!EH$11:EH$1010, $K177, 'Drinks List'!EG$11:EG$1010))</f>
        <v/>
      </c>
      <c r="BD177" s="21"/>
      <c r="BE177" s="59" t="str">
        <f>IF($K177="", "", SUMIF('Drinks List'!EJ$11:EJ$1010, $K177, 'Drinks List'!EI$11:EI$1010))</f>
        <v/>
      </c>
      <c r="BF177" s="21"/>
      <c r="BG177" s="59" t="str">
        <f>IF($K177="", "", SUMIF('Drinks List'!EL$11:EL$1010, $K177, 'Drinks List'!EK$11:EK$1010))</f>
        <v/>
      </c>
      <c r="BH177" s="21"/>
      <c r="BI177" s="59" t="str">
        <f>IF($K177="", "", SUMIF('Drinks List'!EN$11:EN$1010, $K177, 'Drinks List'!EM$11:EM$1010))</f>
        <v/>
      </c>
      <c r="BJ177" s="21"/>
      <c r="BK177" s="59" t="str">
        <f>IF($K177="", "", SUMIF('Drinks List'!EP$11:EP$1010, $K177, 'Drinks List'!EO$11:EO$1010))</f>
        <v/>
      </c>
      <c r="BL177" s="21"/>
      <c r="BM177" s="59" t="str">
        <f>IF($K177="", "", SUMIF('Drinks List'!ER$11:ER$1010, $K177, 'Drinks List'!EQ$11:EQ$1010))</f>
        <v/>
      </c>
      <c r="BN177" s="21"/>
      <c r="BO177" s="65" t="str">
        <f>IF($K177="", "", SUMIF('Drinks List'!ET$11:ET$1010, $K177, 'Drinks List'!ES$11:ES$1010))</f>
        <v/>
      </c>
      <c r="BQ177" s="120" t="str">
        <f t="shared" si="53"/>
        <v/>
      </c>
      <c r="BR177" s="62" t="str">
        <f t="shared" si="54"/>
        <v/>
      </c>
      <c r="BS177" s="76" t="str">
        <f>IF(BQ177="", "", COUNTIF(BQ$11:BQ$1010, "&gt;"&amp;BQ177)+1+COUNTIF(BQ$11:BQ177, BQ177)-1)</f>
        <v/>
      </c>
      <c r="BT177" s="76" t="str">
        <f>IF(BR177="", "", COUNTIF(BR$11:BR$1010, "&lt;"&amp;BR177)+1+COUNTIF(BR$11:BR177, BR177)-1)</f>
        <v/>
      </c>
      <c r="BV177" s="76" t="str">
        <f t="shared" si="55"/>
        <v/>
      </c>
      <c r="BW177" s="124" t="str">
        <f t="shared" si="56"/>
        <v/>
      </c>
      <c r="BX177" s="115" t="str">
        <f t="shared" si="57"/>
        <v/>
      </c>
      <c r="BY177" s="125" t="str">
        <f t="shared" si="58"/>
        <v/>
      </c>
      <c r="CA177" s="106" t="str">
        <f t="shared" si="59"/>
        <v/>
      </c>
      <c r="CB177" s="22" t="str">
        <f t="shared" si="60"/>
        <v/>
      </c>
      <c r="CD177" s="76" t="str">
        <f>IF($J177="", "", IF($BV177=0, "", COUNTIF($J$11:$J$1010, "&lt;"&amp;$J177)+1+COUNTIF($J$11:$J177, $J177)-1))</f>
        <v/>
      </c>
    </row>
    <row r="178" spans="1:82" x14ac:dyDescent="0.25">
      <c r="A178" s="31"/>
      <c r="B178" s="19" t="str">
        <f t="shared" si="41"/>
        <v/>
      </c>
      <c r="C178" s="20" t="str">
        <f t="shared" si="42"/>
        <v/>
      </c>
      <c r="D178" s="29" t="str">
        <f t="shared" si="43"/>
        <v/>
      </c>
      <c r="E178" s="22" t="str">
        <f t="shared" si="44"/>
        <v/>
      </c>
      <c r="F178" s="31"/>
      <c r="G178" s="301"/>
      <c r="H178" s="302"/>
      <c r="I178" s="303"/>
      <c r="J178" s="304"/>
      <c r="K178" s="283"/>
      <c r="L178" s="305"/>
      <c r="M178" s="285"/>
      <c r="N178" s="287"/>
      <c r="O178" s="31"/>
      <c r="P178" s="19" t="str">
        <f t="shared" si="45"/>
        <v/>
      </c>
      <c r="Q178" s="20" t="str">
        <f t="shared" si="46"/>
        <v/>
      </c>
      <c r="R178" s="29" t="str">
        <f t="shared" si="47"/>
        <v/>
      </c>
      <c r="S178" s="22" t="str">
        <f t="shared" si="48"/>
        <v/>
      </c>
      <c r="T178" s="31"/>
      <c r="U178" s="69" t="str">
        <f t="shared" si="49"/>
        <v/>
      </c>
      <c r="V178" s="31"/>
      <c r="X178" s="76" t="str">
        <f t="shared" si="50"/>
        <v/>
      </c>
      <c r="Z178" s="76" t="str">
        <f t="shared" si="51"/>
        <v/>
      </c>
      <c r="AA178" s="76" t="str">
        <f t="shared" si="52"/>
        <v/>
      </c>
      <c r="AC178" s="19" t="str">
        <f>IF($K178="", "", SUMIF('Drinks List'!DH$11:DH$1010, $K178, 'Drinks List'!DG$11:DG$1010))</f>
        <v/>
      </c>
      <c r="AD178" s="21"/>
      <c r="AE178" s="59" t="str">
        <f>IF($K178="", "", SUMIF('Drinks List'!DJ$11:DJ$1010, $K178, 'Drinks List'!DI$11:DI$1010))</f>
        <v/>
      </c>
      <c r="AF178" s="21"/>
      <c r="AG178" s="59" t="str">
        <f>IF($K178="", "", SUMIF('Drinks List'!DL$11:DL$1010, $K178, 'Drinks List'!DK$11:DK$1010))</f>
        <v/>
      </c>
      <c r="AH178" s="21"/>
      <c r="AI178" s="59" t="str">
        <f>IF($K178="", "", SUMIF('Drinks List'!DN$11:DN$1010, $K178, 'Drinks List'!DM$11:DM$1010))</f>
        <v/>
      </c>
      <c r="AJ178" s="21"/>
      <c r="AK178" s="59" t="str">
        <f>IF($K178="", "", SUMIF('Drinks List'!DP$11:DP$1010, $K178, 'Drinks List'!DO$11:DO$1010))</f>
        <v/>
      </c>
      <c r="AL178" s="21"/>
      <c r="AM178" s="59" t="str">
        <f>IF($K178="", "", SUMIF('Drinks List'!DR$11:DR$1010, $K178, 'Drinks List'!DQ$11:DQ$1010))</f>
        <v/>
      </c>
      <c r="AN178" s="21"/>
      <c r="AO178" s="59" t="str">
        <f>IF($K178="", "", SUMIF('Drinks List'!DT$11:DT$1010, $K178, 'Drinks List'!DS$11:DS$1010))</f>
        <v/>
      </c>
      <c r="AP178" s="21"/>
      <c r="AQ178" s="59" t="str">
        <f>IF($K178="", "", SUMIF('Drinks List'!DV$11:DV$1010, $K178, 'Drinks List'!DU$11:DU$1010))</f>
        <v/>
      </c>
      <c r="AR178" s="21"/>
      <c r="AS178" s="59" t="str">
        <f>IF($K178="", "", SUMIF('Drinks List'!DX$11:DX$1010, $K178, 'Drinks List'!DW$11:DW$1010))</f>
        <v/>
      </c>
      <c r="AT178" s="21"/>
      <c r="AU178" s="59" t="str">
        <f>IF($K178="", "", SUMIF('Drinks List'!DZ$11:DZ$1010, $K178, 'Drinks List'!DY$11:DY$1010))</f>
        <v/>
      </c>
      <c r="AV178" s="21"/>
      <c r="AW178" s="59" t="str">
        <f>IF($K178="", "", SUMIF('Drinks List'!EB$11:EB$1010, $K178, 'Drinks List'!EA$11:EA$1010))</f>
        <v/>
      </c>
      <c r="AX178" s="21"/>
      <c r="AY178" s="59" t="str">
        <f>IF($K178="", "", SUMIF('Drinks List'!ED$11:ED$1010, $K178, 'Drinks List'!EC$11:EC$1010))</f>
        <v/>
      </c>
      <c r="AZ178" s="21"/>
      <c r="BA178" s="59" t="str">
        <f>IF($K178="", "", SUMIF('Drinks List'!EF$11:EF$1010, $K178, 'Drinks List'!EE$11:EE$1010))</f>
        <v/>
      </c>
      <c r="BB178" s="21"/>
      <c r="BC178" s="59" t="str">
        <f>IF($K178="", "", SUMIF('Drinks List'!EH$11:EH$1010, $K178, 'Drinks List'!EG$11:EG$1010))</f>
        <v/>
      </c>
      <c r="BD178" s="21"/>
      <c r="BE178" s="59" t="str">
        <f>IF($K178="", "", SUMIF('Drinks List'!EJ$11:EJ$1010, $K178, 'Drinks List'!EI$11:EI$1010))</f>
        <v/>
      </c>
      <c r="BF178" s="21"/>
      <c r="BG178" s="59" t="str">
        <f>IF($K178="", "", SUMIF('Drinks List'!EL$11:EL$1010, $K178, 'Drinks List'!EK$11:EK$1010))</f>
        <v/>
      </c>
      <c r="BH178" s="21"/>
      <c r="BI178" s="59" t="str">
        <f>IF($K178="", "", SUMIF('Drinks List'!EN$11:EN$1010, $K178, 'Drinks List'!EM$11:EM$1010))</f>
        <v/>
      </c>
      <c r="BJ178" s="21"/>
      <c r="BK178" s="59" t="str">
        <f>IF($K178="", "", SUMIF('Drinks List'!EP$11:EP$1010, $K178, 'Drinks List'!EO$11:EO$1010))</f>
        <v/>
      </c>
      <c r="BL178" s="21"/>
      <c r="BM178" s="59" t="str">
        <f>IF($K178="", "", SUMIF('Drinks List'!ER$11:ER$1010, $K178, 'Drinks List'!EQ$11:EQ$1010))</f>
        <v/>
      </c>
      <c r="BN178" s="21"/>
      <c r="BO178" s="65" t="str">
        <f>IF($K178="", "", SUMIF('Drinks List'!ET$11:ET$1010, $K178, 'Drinks List'!ES$11:ES$1010))</f>
        <v/>
      </c>
      <c r="BQ178" s="120" t="str">
        <f t="shared" si="53"/>
        <v/>
      </c>
      <c r="BR178" s="62" t="str">
        <f t="shared" si="54"/>
        <v/>
      </c>
      <c r="BS178" s="76" t="str">
        <f>IF(BQ178="", "", COUNTIF(BQ$11:BQ$1010, "&gt;"&amp;BQ178)+1+COUNTIF(BQ$11:BQ178, BQ178)-1)</f>
        <v/>
      </c>
      <c r="BT178" s="76" t="str">
        <f>IF(BR178="", "", COUNTIF(BR$11:BR$1010, "&lt;"&amp;BR178)+1+COUNTIF(BR$11:BR178, BR178)-1)</f>
        <v/>
      </c>
      <c r="BV178" s="76" t="str">
        <f t="shared" si="55"/>
        <v/>
      </c>
      <c r="BW178" s="124" t="str">
        <f t="shared" si="56"/>
        <v/>
      </c>
      <c r="BX178" s="115" t="str">
        <f t="shared" si="57"/>
        <v/>
      </c>
      <c r="BY178" s="125" t="str">
        <f t="shared" si="58"/>
        <v/>
      </c>
      <c r="CA178" s="106" t="str">
        <f t="shared" si="59"/>
        <v/>
      </c>
      <c r="CB178" s="22" t="str">
        <f t="shared" si="60"/>
        <v/>
      </c>
      <c r="CD178" s="76" t="str">
        <f>IF($J178="", "", IF($BV178=0, "", COUNTIF($J$11:$J$1010, "&lt;"&amp;$J178)+1+COUNTIF($J$11:$J178, $J178)-1))</f>
        <v/>
      </c>
    </row>
    <row r="179" spans="1:82" x14ac:dyDescent="0.25">
      <c r="A179" s="31"/>
      <c r="B179" s="19" t="str">
        <f t="shared" si="41"/>
        <v/>
      </c>
      <c r="C179" s="20" t="str">
        <f t="shared" si="42"/>
        <v/>
      </c>
      <c r="D179" s="29" t="str">
        <f t="shared" si="43"/>
        <v/>
      </c>
      <c r="E179" s="22" t="str">
        <f t="shared" si="44"/>
        <v/>
      </c>
      <c r="F179" s="31"/>
      <c r="G179" s="301"/>
      <c r="H179" s="302"/>
      <c r="I179" s="303"/>
      <c r="J179" s="304"/>
      <c r="K179" s="283"/>
      <c r="L179" s="305"/>
      <c r="M179" s="285"/>
      <c r="N179" s="287"/>
      <c r="O179" s="31"/>
      <c r="P179" s="19" t="str">
        <f t="shared" si="45"/>
        <v/>
      </c>
      <c r="Q179" s="20" t="str">
        <f t="shared" si="46"/>
        <v/>
      </c>
      <c r="R179" s="29" t="str">
        <f t="shared" si="47"/>
        <v/>
      </c>
      <c r="S179" s="22" t="str">
        <f t="shared" si="48"/>
        <v/>
      </c>
      <c r="T179" s="31"/>
      <c r="U179" s="69" t="str">
        <f t="shared" si="49"/>
        <v/>
      </c>
      <c r="V179" s="31"/>
      <c r="X179" s="76" t="str">
        <f t="shared" si="50"/>
        <v/>
      </c>
      <c r="Z179" s="76" t="str">
        <f t="shared" si="51"/>
        <v/>
      </c>
      <c r="AA179" s="76" t="str">
        <f t="shared" si="52"/>
        <v/>
      </c>
      <c r="AC179" s="19" t="str">
        <f>IF($K179="", "", SUMIF('Drinks List'!DH$11:DH$1010, $K179, 'Drinks List'!DG$11:DG$1010))</f>
        <v/>
      </c>
      <c r="AD179" s="21"/>
      <c r="AE179" s="59" t="str">
        <f>IF($K179="", "", SUMIF('Drinks List'!DJ$11:DJ$1010, $K179, 'Drinks List'!DI$11:DI$1010))</f>
        <v/>
      </c>
      <c r="AF179" s="21"/>
      <c r="AG179" s="59" t="str">
        <f>IF($K179="", "", SUMIF('Drinks List'!DL$11:DL$1010, $K179, 'Drinks List'!DK$11:DK$1010))</f>
        <v/>
      </c>
      <c r="AH179" s="21"/>
      <c r="AI179" s="59" t="str">
        <f>IF($K179="", "", SUMIF('Drinks List'!DN$11:DN$1010, $K179, 'Drinks List'!DM$11:DM$1010))</f>
        <v/>
      </c>
      <c r="AJ179" s="21"/>
      <c r="AK179" s="59" t="str">
        <f>IF($K179="", "", SUMIF('Drinks List'!DP$11:DP$1010, $K179, 'Drinks List'!DO$11:DO$1010))</f>
        <v/>
      </c>
      <c r="AL179" s="21"/>
      <c r="AM179" s="59" t="str">
        <f>IF($K179="", "", SUMIF('Drinks List'!DR$11:DR$1010, $K179, 'Drinks List'!DQ$11:DQ$1010))</f>
        <v/>
      </c>
      <c r="AN179" s="21"/>
      <c r="AO179" s="59" t="str">
        <f>IF($K179="", "", SUMIF('Drinks List'!DT$11:DT$1010, $K179, 'Drinks List'!DS$11:DS$1010))</f>
        <v/>
      </c>
      <c r="AP179" s="21"/>
      <c r="AQ179" s="59" t="str">
        <f>IF($K179="", "", SUMIF('Drinks List'!DV$11:DV$1010, $K179, 'Drinks List'!DU$11:DU$1010))</f>
        <v/>
      </c>
      <c r="AR179" s="21"/>
      <c r="AS179" s="59" t="str">
        <f>IF($K179="", "", SUMIF('Drinks List'!DX$11:DX$1010, $K179, 'Drinks List'!DW$11:DW$1010))</f>
        <v/>
      </c>
      <c r="AT179" s="21"/>
      <c r="AU179" s="59" t="str">
        <f>IF($K179="", "", SUMIF('Drinks List'!DZ$11:DZ$1010, $K179, 'Drinks List'!DY$11:DY$1010))</f>
        <v/>
      </c>
      <c r="AV179" s="21"/>
      <c r="AW179" s="59" t="str">
        <f>IF($K179="", "", SUMIF('Drinks List'!EB$11:EB$1010, $K179, 'Drinks List'!EA$11:EA$1010))</f>
        <v/>
      </c>
      <c r="AX179" s="21"/>
      <c r="AY179" s="59" t="str">
        <f>IF($K179="", "", SUMIF('Drinks List'!ED$11:ED$1010, $K179, 'Drinks List'!EC$11:EC$1010))</f>
        <v/>
      </c>
      <c r="AZ179" s="21"/>
      <c r="BA179" s="59" t="str">
        <f>IF($K179="", "", SUMIF('Drinks List'!EF$11:EF$1010, $K179, 'Drinks List'!EE$11:EE$1010))</f>
        <v/>
      </c>
      <c r="BB179" s="21"/>
      <c r="BC179" s="59" t="str">
        <f>IF($K179="", "", SUMIF('Drinks List'!EH$11:EH$1010, $K179, 'Drinks List'!EG$11:EG$1010))</f>
        <v/>
      </c>
      <c r="BD179" s="21"/>
      <c r="BE179" s="59" t="str">
        <f>IF($K179="", "", SUMIF('Drinks List'!EJ$11:EJ$1010, $K179, 'Drinks List'!EI$11:EI$1010))</f>
        <v/>
      </c>
      <c r="BF179" s="21"/>
      <c r="BG179" s="59" t="str">
        <f>IF($K179="", "", SUMIF('Drinks List'!EL$11:EL$1010, $K179, 'Drinks List'!EK$11:EK$1010))</f>
        <v/>
      </c>
      <c r="BH179" s="21"/>
      <c r="BI179" s="59" t="str">
        <f>IF($K179="", "", SUMIF('Drinks List'!EN$11:EN$1010, $K179, 'Drinks List'!EM$11:EM$1010))</f>
        <v/>
      </c>
      <c r="BJ179" s="21"/>
      <c r="BK179" s="59" t="str">
        <f>IF($K179="", "", SUMIF('Drinks List'!EP$11:EP$1010, $K179, 'Drinks List'!EO$11:EO$1010))</f>
        <v/>
      </c>
      <c r="BL179" s="21"/>
      <c r="BM179" s="59" t="str">
        <f>IF($K179="", "", SUMIF('Drinks List'!ER$11:ER$1010, $K179, 'Drinks List'!EQ$11:EQ$1010))</f>
        <v/>
      </c>
      <c r="BN179" s="21"/>
      <c r="BO179" s="65" t="str">
        <f>IF($K179="", "", SUMIF('Drinks List'!ET$11:ET$1010, $K179, 'Drinks List'!ES$11:ES$1010))</f>
        <v/>
      </c>
      <c r="BQ179" s="120" t="str">
        <f t="shared" si="53"/>
        <v/>
      </c>
      <c r="BR179" s="62" t="str">
        <f t="shared" si="54"/>
        <v/>
      </c>
      <c r="BS179" s="76" t="str">
        <f>IF(BQ179="", "", COUNTIF(BQ$11:BQ$1010, "&gt;"&amp;BQ179)+1+COUNTIF(BQ$11:BQ179, BQ179)-1)</f>
        <v/>
      </c>
      <c r="BT179" s="76" t="str">
        <f>IF(BR179="", "", COUNTIF(BR$11:BR$1010, "&lt;"&amp;BR179)+1+COUNTIF(BR$11:BR179, BR179)-1)</f>
        <v/>
      </c>
      <c r="BV179" s="76" t="str">
        <f t="shared" si="55"/>
        <v/>
      </c>
      <c r="BW179" s="124" t="str">
        <f t="shared" si="56"/>
        <v/>
      </c>
      <c r="BX179" s="115" t="str">
        <f t="shared" si="57"/>
        <v/>
      </c>
      <c r="BY179" s="125" t="str">
        <f t="shared" si="58"/>
        <v/>
      </c>
      <c r="CA179" s="106" t="str">
        <f t="shared" si="59"/>
        <v/>
      </c>
      <c r="CB179" s="22" t="str">
        <f t="shared" si="60"/>
        <v/>
      </c>
      <c r="CD179" s="76" t="str">
        <f>IF($J179="", "", IF($BV179=0, "", COUNTIF($J$11:$J$1010, "&lt;"&amp;$J179)+1+COUNTIF($J$11:$J179, $J179)-1))</f>
        <v/>
      </c>
    </row>
    <row r="180" spans="1:82" x14ac:dyDescent="0.25">
      <c r="A180" s="31"/>
      <c r="B180" s="19" t="str">
        <f t="shared" si="41"/>
        <v/>
      </c>
      <c r="C180" s="20" t="str">
        <f t="shared" si="42"/>
        <v/>
      </c>
      <c r="D180" s="29" t="str">
        <f t="shared" si="43"/>
        <v/>
      </c>
      <c r="E180" s="22" t="str">
        <f t="shared" si="44"/>
        <v/>
      </c>
      <c r="F180" s="31"/>
      <c r="G180" s="301"/>
      <c r="H180" s="302"/>
      <c r="I180" s="303"/>
      <c r="J180" s="304"/>
      <c r="K180" s="283"/>
      <c r="L180" s="305"/>
      <c r="M180" s="285"/>
      <c r="N180" s="287"/>
      <c r="O180" s="31"/>
      <c r="P180" s="19" t="str">
        <f t="shared" si="45"/>
        <v/>
      </c>
      <c r="Q180" s="20" t="str">
        <f t="shared" si="46"/>
        <v/>
      </c>
      <c r="R180" s="29" t="str">
        <f t="shared" si="47"/>
        <v/>
      </c>
      <c r="S180" s="22" t="str">
        <f t="shared" si="48"/>
        <v/>
      </c>
      <c r="T180" s="31"/>
      <c r="U180" s="69" t="str">
        <f t="shared" si="49"/>
        <v/>
      </c>
      <c r="V180" s="31"/>
      <c r="X180" s="76" t="str">
        <f t="shared" si="50"/>
        <v/>
      </c>
      <c r="Z180" s="76" t="str">
        <f t="shared" si="51"/>
        <v/>
      </c>
      <c r="AA180" s="76" t="str">
        <f t="shared" si="52"/>
        <v/>
      </c>
      <c r="AC180" s="19" t="str">
        <f>IF($K180="", "", SUMIF('Drinks List'!DH$11:DH$1010, $K180, 'Drinks List'!DG$11:DG$1010))</f>
        <v/>
      </c>
      <c r="AD180" s="21"/>
      <c r="AE180" s="59" t="str">
        <f>IF($K180="", "", SUMIF('Drinks List'!DJ$11:DJ$1010, $K180, 'Drinks List'!DI$11:DI$1010))</f>
        <v/>
      </c>
      <c r="AF180" s="21"/>
      <c r="AG180" s="59" t="str">
        <f>IF($K180="", "", SUMIF('Drinks List'!DL$11:DL$1010, $K180, 'Drinks List'!DK$11:DK$1010))</f>
        <v/>
      </c>
      <c r="AH180" s="21"/>
      <c r="AI180" s="59" t="str">
        <f>IF($K180="", "", SUMIF('Drinks List'!DN$11:DN$1010, $K180, 'Drinks List'!DM$11:DM$1010))</f>
        <v/>
      </c>
      <c r="AJ180" s="21"/>
      <c r="AK180" s="59" t="str">
        <f>IF($K180="", "", SUMIF('Drinks List'!DP$11:DP$1010, $K180, 'Drinks List'!DO$11:DO$1010))</f>
        <v/>
      </c>
      <c r="AL180" s="21"/>
      <c r="AM180" s="59" t="str">
        <f>IF($K180="", "", SUMIF('Drinks List'!DR$11:DR$1010, $K180, 'Drinks List'!DQ$11:DQ$1010))</f>
        <v/>
      </c>
      <c r="AN180" s="21"/>
      <c r="AO180" s="59" t="str">
        <f>IF($K180="", "", SUMIF('Drinks List'!DT$11:DT$1010, $K180, 'Drinks List'!DS$11:DS$1010))</f>
        <v/>
      </c>
      <c r="AP180" s="21"/>
      <c r="AQ180" s="59" t="str">
        <f>IF($K180="", "", SUMIF('Drinks List'!DV$11:DV$1010, $K180, 'Drinks List'!DU$11:DU$1010))</f>
        <v/>
      </c>
      <c r="AR180" s="21"/>
      <c r="AS180" s="59" t="str">
        <f>IF($K180="", "", SUMIF('Drinks List'!DX$11:DX$1010, $K180, 'Drinks List'!DW$11:DW$1010))</f>
        <v/>
      </c>
      <c r="AT180" s="21"/>
      <c r="AU180" s="59" t="str">
        <f>IF($K180="", "", SUMIF('Drinks List'!DZ$11:DZ$1010, $K180, 'Drinks List'!DY$11:DY$1010))</f>
        <v/>
      </c>
      <c r="AV180" s="21"/>
      <c r="AW180" s="59" t="str">
        <f>IF($K180="", "", SUMIF('Drinks List'!EB$11:EB$1010, $K180, 'Drinks List'!EA$11:EA$1010))</f>
        <v/>
      </c>
      <c r="AX180" s="21"/>
      <c r="AY180" s="59" t="str">
        <f>IF($K180="", "", SUMIF('Drinks List'!ED$11:ED$1010, $K180, 'Drinks List'!EC$11:EC$1010))</f>
        <v/>
      </c>
      <c r="AZ180" s="21"/>
      <c r="BA180" s="59" t="str">
        <f>IF($K180="", "", SUMIF('Drinks List'!EF$11:EF$1010, $K180, 'Drinks List'!EE$11:EE$1010))</f>
        <v/>
      </c>
      <c r="BB180" s="21"/>
      <c r="BC180" s="59" t="str">
        <f>IF($K180="", "", SUMIF('Drinks List'!EH$11:EH$1010, $K180, 'Drinks List'!EG$11:EG$1010))</f>
        <v/>
      </c>
      <c r="BD180" s="21"/>
      <c r="BE180" s="59" t="str">
        <f>IF($K180="", "", SUMIF('Drinks List'!EJ$11:EJ$1010, $K180, 'Drinks List'!EI$11:EI$1010))</f>
        <v/>
      </c>
      <c r="BF180" s="21"/>
      <c r="BG180" s="59" t="str">
        <f>IF($K180="", "", SUMIF('Drinks List'!EL$11:EL$1010, $K180, 'Drinks List'!EK$11:EK$1010))</f>
        <v/>
      </c>
      <c r="BH180" s="21"/>
      <c r="BI180" s="59" t="str">
        <f>IF($K180="", "", SUMIF('Drinks List'!EN$11:EN$1010, $K180, 'Drinks List'!EM$11:EM$1010))</f>
        <v/>
      </c>
      <c r="BJ180" s="21"/>
      <c r="BK180" s="59" t="str">
        <f>IF($K180="", "", SUMIF('Drinks List'!EP$11:EP$1010, $K180, 'Drinks List'!EO$11:EO$1010))</f>
        <v/>
      </c>
      <c r="BL180" s="21"/>
      <c r="BM180" s="59" t="str">
        <f>IF($K180="", "", SUMIF('Drinks List'!ER$11:ER$1010, $K180, 'Drinks List'!EQ$11:EQ$1010))</f>
        <v/>
      </c>
      <c r="BN180" s="21"/>
      <c r="BO180" s="65" t="str">
        <f>IF($K180="", "", SUMIF('Drinks List'!ET$11:ET$1010, $K180, 'Drinks List'!ES$11:ES$1010))</f>
        <v/>
      </c>
      <c r="BQ180" s="120" t="str">
        <f t="shared" si="53"/>
        <v/>
      </c>
      <c r="BR180" s="62" t="str">
        <f t="shared" si="54"/>
        <v/>
      </c>
      <c r="BS180" s="76" t="str">
        <f>IF(BQ180="", "", COUNTIF(BQ$11:BQ$1010, "&gt;"&amp;BQ180)+1+COUNTIF(BQ$11:BQ180, BQ180)-1)</f>
        <v/>
      </c>
      <c r="BT180" s="76" t="str">
        <f>IF(BR180="", "", COUNTIF(BR$11:BR$1010, "&lt;"&amp;BR180)+1+COUNTIF(BR$11:BR180, BR180)-1)</f>
        <v/>
      </c>
      <c r="BV180" s="76" t="str">
        <f t="shared" si="55"/>
        <v/>
      </c>
      <c r="BW180" s="124" t="str">
        <f t="shared" si="56"/>
        <v/>
      </c>
      <c r="BX180" s="115" t="str">
        <f t="shared" si="57"/>
        <v/>
      </c>
      <c r="BY180" s="125" t="str">
        <f t="shared" si="58"/>
        <v/>
      </c>
      <c r="CA180" s="106" t="str">
        <f t="shared" si="59"/>
        <v/>
      </c>
      <c r="CB180" s="22" t="str">
        <f t="shared" si="60"/>
        <v/>
      </c>
      <c r="CD180" s="76" t="str">
        <f>IF($J180="", "", IF($BV180=0, "", COUNTIF($J$11:$J$1010, "&lt;"&amp;$J180)+1+COUNTIF($J$11:$J180, $J180)-1))</f>
        <v/>
      </c>
    </row>
    <row r="181" spans="1:82" x14ac:dyDescent="0.25">
      <c r="A181" s="31"/>
      <c r="B181" s="19" t="str">
        <f t="shared" si="41"/>
        <v/>
      </c>
      <c r="C181" s="20" t="str">
        <f t="shared" si="42"/>
        <v/>
      </c>
      <c r="D181" s="29" t="str">
        <f t="shared" si="43"/>
        <v/>
      </c>
      <c r="E181" s="22" t="str">
        <f t="shared" si="44"/>
        <v/>
      </c>
      <c r="F181" s="31"/>
      <c r="G181" s="301"/>
      <c r="H181" s="302"/>
      <c r="I181" s="303"/>
      <c r="J181" s="304"/>
      <c r="K181" s="283"/>
      <c r="L181" s="305"/>
      <c r="M181" s="285"/>
      <c r="N181" s="287"/>
      <c r="O181" s="31"/>
      <c r="P181" s="19" t="str">
        <f t="shared" si="45"/>
        <v/>
      </c>
      <c r="Q181" s="20" t="str">
        <f t="shared" si="46"/>
        <v/>
      </c>
      <c r="R181" s="29" t="str">
        <f t="shared" si="47"/>
        <v/>
      </c>
      <c r="S181" s="22" t="str">
        <f t="shared" si="48"/>
        <v/>
      </c>
      <c r="T181" s="31"/>
      <c r="U181" s="69" t="str">
        <f t="shared" si="49"/>
        <v/>
      </c>
      <c r="V181" s="31"/>
      <c r="X181" s="76" t="str">
        <f t="shared" si="50"/>
        <v/>
      </c>
      <c r="Z181" s="76" t="str">
        <f t="shared" si="51"/>
        <v/>
      </c>
      <c r="AA181" s="76" t="str">
        <f t="shared" si="52"/>
        <v/>
      </c>
      <c r="AC181" s="19" t="str">
        <f>IF($K181="", "", SUMIF('Drinks List'!DH$11:DH$1010, $K181, 'Drinks List'!DG$11:DG$1010))</f>
        <v/>
      </c>
      <c r="AD181" s="21"/>
      <c r="AE181" s="59" t="str">
        <f>IF($K181="", "", SUMIF('Drinks List'!DJ$11:DJ$1010, $K181, 'Drinks List'!DI$11:DI$1010))</f>
        <v/>
      </c>
      <c r="AF181" s="21"/>
      <c r="AG181" s="59" t="str">
        <f>IF($K181="", "", SUMIF('Drinks List'!DL$11:DL$1010, $K181, 'Drinks List'!DK$11:DK$1010))</f>
        <v/>
      </c>
      <c r="AH181" s="21"/>
      <c r="AI181" s="59" t="str">
        <f>IF($K181="", "", SUMIF('Drinks List'!DN$11:DN$1010, $K181, 'Drinks List'!DM$11:DM$1010))</f>
        <v/>
      </c>
      <c r="AJ181" s="21"/>
      <c r="AK181" s="59" t="str">
        <f>IF($K181="", "", SUMIF('Drinks List'!DP$11:DP$1010, $K181, 'Drinks List'!DO$11:DO$1010))</f>
        <v/>
      </c>
      <c r="AL181" s="21"/>
      <c r="AM181" s="59" t="str">
        <f>IF($K181="", "", SUMIF('Drinks List'!DR$11:DR$1010, $K181, 'Drinks List'!DQ$11:DQ$1010))</f>
        <v/>
      </c>
      <c r="AN181" s="21"/>
      <c r="AO181" s="59" t="str">
        <f>IF($K181="", "", SUMIF('Drinks List'!DT$11:DT$1010, $K181, 'Drinks List'!DS$11:DS$1010))</f>
        <v/>
      </c>
      <c r="AP181" s="21"/>
      <c r="AQ181" s="59" t="str">
        <f>IF($K181="", "", SUMIF('Drinks List'!DV$11:DV$1010, $K181, 'Drinks List'!DU$11:DU$1010))</f>
        <v/>
      </c>
      <c r="AR181" s="21"/>
      <c r="AS181" s="59" t="str">
        <f>IF($K181="", "", SUMIF('Drinks List'!DX$11:DX$1010, $K181, 'Drinks List'!DW$11:DW$1010))</f>
        <v/>
      </c>
      <c r="AT181" s="21"/>
      <c r="AU181" s="59" t="str">
        <f>IF($K181="", "", SUMIF('Drinks List'!DZ$11:DZ$1010, $K181, 'Drinks List'!DY$11:DY$1010))</f>
        <v/>
      </c>
      <c r="AV181" s="21"/>
      <c r="AW181" s="59" t="str">
        <f>IF($K181="", "", SUMIF('Drinks List'!EB$11:EB$1010, $K181, 'Drinks List'!EA$11:EA$1010))</f>
        <v/>
      </c>
      <c r="AX181" s="21"/>
      <c r="AY181" s="59" t="str">
        <f>IF($K181="", "", SUMIF('Drinks List'!ED$11:ED$1010, $K181, 'Drinks List'!EC$11:EC$1010))</f>
        <v/>
      </c>
      <c r="AZ181" s="21"/>
      <c r="BA181" s="59" t="str">
        <f>IF($K181="", "", SUMIF('Drinks List'!EF$11:EF$1010, $K181, 'Drinks List'!EE$11:EE$1010))</f>
        <v/>
      </c>
      <c r="BB181" s="21"/>
      <c r="BC181" s="59" t="str">
        <f>IF($K181="", "", SUMIF('Drinks List'!EH$11:EH$1010, $K181, 'Drinks List'!EG$11:EG$1010))</f>
        <v/>
      </c>
      <c r="BD181" s="21"/>
      <c r="BE181" s="59" t="str">
        <f>IF($K181="", "", SUMIF('Drinks List'!EJ$11:EJ$1010, $K181, 'Drinks List'!EI$11:EI$1010))</f>
        <v/>
      </c>
      <c r="BF181" s="21"/>
      <c r="BG181" s="59" t="str">
        <f>IF($K181="", "", SUMIF('Drinks List'!EL$11:EL$1010, $K181, 'Drinks List'!EK$11:EK$1010))</f>
        <v/>
      </c>
      <c r="BH181" s="21"/>
      <c r="BI181" s="59" t="str">
        <f>IF($K181="", "", SUMIF('Drinks List'!EN$11:EN$1010, $K181, 'Drinks List'!EM$11:EM$1010))</f>
        <v/>
      </c>
      <c r="BJ181" s="21"/>
      <c r="BK181" s="59" t="str">
        <f>IF($K181="", "", SUMIF('Drinks List'!EP$11:EP$1010, $K181, 'Drinks List'!EO$11:EO$1010))</f>
        <v/>
      </c>
      <c r="BL181" s="21"/>
      <c r="BM181" s="59" t="str">
        <f>IF($K181="", "", SUMIF('Drinks List'!ER$11:ER$1010, $K181, 'Drinks List'!EQ$11:EQ$1010))</f>
        <v/>
      </c>
      <c r="BN181" s="21"/>
      <c r="BO181" s="65" t="str">
        <f>IF($K181="", "", SUMIF('Drinks List'!ET$11:ET$1010, $K181, 'Drinks List'!ES$11:ES$1010))</f>
        <v/>
      </c>
      <c r="BQ181" s="120" t="str">
        <f t="shared" si="53"/>
        <v/>
      </c>
      <c r="BR181" s="62" t="str">
        <f t="shared" si="54"/>
        <v/>
      </c>
      <c r="BS181" s="76" t="str">
        <f>IF(BQ181="", "", COUNTIF(BQ$11:BQ$1010, "&gt;"&amp;BQ181)+1+COUNTIF(BQ$11:BQ181, BQ181)-1)</f>
        <v/>
      </c>
      <c r="BT181" s="76" t="str">
        <f>IF(BR181="", "", COUNTIF(BR$11:BR$1010, "&lt;"&amp;BR181)+1+COUNTIF(BR$11:BR181, BR181)-1)</f>
        <v/>
      </c>
      <c r="BV181" s="76" t="str">
        <f t="shared" si="55"/>
        <v/>
      </c>
      <c r="BW181" s="124" t="str">
        <f t="shared" si="56"/>
        <v/>
      </c>
      <c r="BX181" s="115" t="str">
        <f t="shared" si="57"/>
        <v/>
      </c>
      <c r="BY181" s="125" t="str">
        <f t="shared" si="58"/>
        <v/>
      </c>
      <c r="CA181" s="106" t="str">
        <f t="shared" si="59"/>
        <v/>
      </c>
      <c r="CB181" s="22" t="str">
        <f t="shared" si="60"/>
        <v/>
      </c>
      <c r="CD181" s="76" t="str">
        <f>IF($J181="", "", IF($BV181=0, "", COUNTIF($J$11:$J$1010, "&lt;"&amp;$J181)+1+COUNTIF($J$11:$J181, $J181)-1))</f>
        <v/>
      </c>
    </row>
    <row r="182" spans="1:82" x14ac:dyDescent="0.25">
      <c r="A182" s="31"/>
      <c r="B182" s="19" t="str">
        <f t="shared" si="41"/>
        <v/>
      </c>
      <c r="C182" s="20" t="str">
        <f t="shared" si="42"/>
        <v/>
      </c>
      <c r="D182" s="29" t="str">
        <f t="shared" si="43"/>
        <v/>
      </c>
      <c r="E182" s="22" t="str">
        <f t="shared" si="44"/>
        <v/>
      </c>
      <c r="F182" s="31"/>
      <c r="G182" s="301"/>
      <c r="H182" s="302"/>
      <c r="I182" s="303"/>
      <c r="J182" s="304"/>
      <c r="K182" s="283"/>
      <c r="L182" s="305"/>
      <c r="M182" s="285"/>
      <c r="N182" s="287"/>
      <c r="O182" s="31"/>
      <c r="P182" s="19" t="str">
        <f t="shared" si="45"/>
        <v/>
      </c>
      <c r="Q182" s="20" t="str">
        <f t="shared" si="46"/>
        <v/>
      </c>
      <c r="R182" s="29" t="str">
        <f t="shared" si="47"/>
        <v/>
      </c>
      <c r="S182" s="22" t="str">
        <f t="shared" si="48"/>
        <v/>
      </c>
      <c r="T182" s="31"/>
      <c r="U182" s="69" t="str">
        <f t="shared" si="49"/>
        <v/>
      </c>
      <c r="V182" s="31"/>
      <c r="X182" s="76" t="str">
        <f t="shared" si="50"/>
        <v/>
      </c>
      <c r="Z182" s="76" t="str">
        <f t="shared" si="51"/>
        <v/>
      </c>
      <c r="AA182" s="76" t="str">
        <f t="shared" si="52"/>
        <v/>
      </c>
      <c r="AC182" s="19" t="str">
        <f>IF($K182="", "", SUMIF('Drinks List'!DH$11:DH$1010, $K182, 'Drinks List'!DG$11:DG$1010))</f>
        <v/>
      </c>
      <c r="AD182" s="21"/>
      <c r="AE182" s="59" t="str">
        <f>IF($K182="", "", SUMIF('Drinks List'!DJ$11:DJ$1010, $K182, 'Drinks List'!DI$11:DI$1010))</f>
        <v/>
      </c>
      <c r="AF182" s="21"/>
      <c r="AG182" s="59" t="str">
        <f>IF($K182="", "", SUMIF('Drinks List'!DL$11:DL$1010, $K182, 'Drinks List'!DK$11:DK$1010))</f>
        <v/>
      </c>
      <c r="AH182" s="21"/>
      <c r="AI182" s="59" t="str">
        <f>IF($K182="", "", SUMIF('Drinks List'!DN$11:DN$1010, $K182, 'Drinks List'!DM$11:DM$1010))</f>
        <v/>
      </c>
      <c r="AJ182" s="21"/>
      <c r="AK182" s="59" t="str">
        <f>IF($K182="", "", SUMIF('Drinks List'!DP$11:DP$1010, $K182, 'Drinks List'!DO$11:DO$1010))</f>
        <v/>
      </c>
      <c r="AL182" s="21"/>
      <c r="AM182" s="59" t="str">
        <f>IF($K182="", "", SUMIF('Drinks List'!DR$11:DR$1010, $K182, 'Drinks List'!DQ$11:DQ$1010))</f>
        <v/>
      </c>
      <c r="AN182" s="21"/>
      <c r="AO182" s="59" t="str">
        <f>IF($K182="", "", SUMIF('Drinks List'!DT$11:DT$1010, $K182, 'Drinks List'!DS$11:DS$1010))</f>
        <v/>
      </c>
      <c r="AP182" s="21"/>
      <c r="AQ182" s="59" t="str">
        <f>IF($K182="", "", SUMIF('Drinks List'!DV$11:DV$1010, $K182, 'Drinks List'!DU$11:DU$1010))</f>
        <v/>
      </c>
      <c r="AR182" s="21"/>
      <c r="AS182" s="59" t="str">
        <f>IF($K182="", "", SUMIF('Drinks List'!DX$11:DX$1010, $K182, 'Drinks List'!DW$11:DW$1010))</f>
        <v/>
      </c>
      <c r="AT182" s="21"/>
      <c r="AU182" s="59" t="str">
        <f>IF($K182="", "", SUMIF('Drinks List'!DZ$11:DZ$1010, $K182, 'Drinks List'!DY$11:DY$1010))</f>
        <v/>
      </c>
      <c r="AV182" s="21"/>
      <c r="AW182" s="59" t="str">
        <f>IF($K182="", "", SUMIF('Drinks List'!EB$11:EB$1010, $K182, 'Drinks List'!EA$11:EA$1010))</f>
        <v/>
      </c>
      <c r="AX182" s="21"/>
      <c r="AY182" s="59" t="str">
        <f>IF($K182="", "", SUMIF('Drinks List'!ED$11:ED$1010, $K182, 'Drinks List'!EC$11:EC$1010))</f>
        <v/>
      </c>
      <c r="AZ182" s="21"/>
      <c r="BA182" s="59" t="str">
        <f>IF($K182="", "", SUMIF('Drinks List'!EF$11:EF$1010, $K182, 'Drinks List'!EE$11:EE$1010))</f>
        <v/>
      </c>
      <c r="BB182" s="21"/>
      <c r="BC182" s="59" t="str">
        <f>IF($K182="", "", SUMIF('Drinks List'!EH$11:EH$1010, $K182, 'Drinks List'!EG$11:EG$1010))</f>
        <v/>
      </c>
      <c r="BD182" s="21"/>
      <c r="BE182" s="59" t="str">
        <f>IF($K182="", "", SUMIF('Drinks List'!EJ$11:EJ$1010, $K182, 'Drinks List'!EI$11:EI$1010))</f>
        <v/>
      </c>
      <c r="BF182" s="21"/>
      <c r="BG182" s="59" t="str">
        <f>IF($K182="", "", SUMIF('Drinks List'!EL$11:EL$1010, $K182, 'Drinks List'!EK$11:EK$1010))</f>
        <v/>
      </c>
      <c r="BH182" s="21"/>
      <c r="BI182" s="59" t="str">
        <f>IF($K182="", "", SUMIF('Drinks List'!EN$11:EN$1010, $K182, 'Drinks List'!EM$11:EM$1010))</f>
        <v/>
      </c>
      <c r="BJ182" s="21"/>
      <c r="BK182" s="59" t="str">
        <f>IF($K182="", "", SUMIF('Drinks List'!EP$11:EP$1010, $K182, 'Drinks List'!EO$11:EO$1010))</f>
        <v/>
      </c>
      <c r="BL182" s="21"/>
      <c r="BM182" s="59" t="str">
        <f>IF($K182="", "", SUMIF('Drinks List'!ER$11:ER$1010, $K182, 'Drinks List'!EQ$11:EQ$1010))</f>
        <v/>
      </c>
      <c r="BN182" s="21"/>
      <c r="BO182" s="65" t="str">
        <f>IF($K182="", "", SUMIF('Drinks List'!ET$11:ET$1010, $K182, 'Drinks List'!ES$11:ES$1010))</f>
        <v/>
      </c>
      <c r="BQ182" s="120" t="str">
        <f t="shared" si="53"/>
        <v/>
      </c>
      <c r="BR182" s="62" t="str">
        <f t="shared" si="54"/>
        <v/>
      </c>
      <c r="BS182" s="76" t="str">
        <f>IF(BQ182="", "", COUNTIF(BQ$11:BQ$1010, "&gt;"&amp;BQ182)+1+COUNTIF(BQ$11:BQ182, BQ182)-1)</f>
        <v/>
      </c>
      <c r="BT182" s="76" t="str">
        <f>IF(BR182="", "", COUNTIF(BR$11:BR$1010, "&lt;"&amp;BR182)+1+COUNTIF(BR$11:BR182, BR182)-1)</f>
        <v/>
      </c>
      <c r="BV182" s="76" t="str">
        <f t="shared" si="55"/>
        <v/>
      </c>
      <c r="BW182" s="124" t="str">
        <f t="shared" si="56"/>
        <v/>
      </c>
      <c r="BX182" s="115" t="str">
        <f t="shared" si="57"/>
        <v/>
      </c>
      <c r="BY182" s="125" t="str">
        <f t="shared" si="58"/>
        <v/>
      </c>
      <c r="CA182" s="106" t="str">
        <f t="shared" si="59"/>
        <v/>
      </c>
      <c r="CB182" s="22" t="str">
        <f t="shared" si="60"/>
        <v/>
      </c>
      <c r="CD182" s="76" t="str">
        <f>IF($J182="", "", IF($BV182=0, "", COUNTIF($J$11:$J$1010, "&lt;"&amp;$J182)+1+COUNTIF($J$11:$J182, $J182)-1))</f>
        <v/>
      </c>
    </row>
    <row r="183" spans="1:82" x14ac:dyDescent="0.25">
      <c r="A183" s="31"/>
      <c r="B183" s="19" t="str">
        <f t="shared" si="41"/>
        <v/>
      </c>
      <c r="C183" s="20" t="str">
        <f t="shared" si="42"/>
        <v/>
      </c>
      <c r="D183" s="29" t="str">
        <f t="shared" si="43"/>
        <v/>
      </c>
      <c r="E183" s="22" t="str">
        <f t="shared" si="44"/>
        <v/>
      </c>
      <c r="F183" s="31"/>
      <c r="G183" s="301"/>
      <c r="H183" s="302"/>
      <c r="I183" s="303"/>
      <c r="J183" s="304"/>
      <c r="K183" s="283"/>
      <c r="L183" s="305"/>
      <c r="M183" s="285"/>
      <c r="N183" s="287"/>
      <c r="O183" s="31"/>
      <c r="P183" s="19" t="str">
        <f t="shared" si="45"/>
        <v/>
      </c>
      <c r="Q183" s="20" t="str">
        <f t="shared" si="46"/>
        <v/>
      </c>
      <c r="R183" s="29" t="str">
        <f t="shared" si="47"/>
        <v/>
      </c>
      <c r="S183" s="22" t="str">
        <f t="shared" si="48"/>
        <v/>
      </c>
      <c r="T183" s="31"/>
      <c r="U183" s="69" t="str">
        <f t="shared" si="49"/>
        <v/>
      </c>
      <c r="V183" s="31"/>
      <c r="X183" s="76" t="str">
        <f t="shared" si="50"/>
        <v/>
      </c>
      <c r="Z183" s="76" t="str">
        <f t="shared" si="51"/>
        <v/>
      </c>
      <c r="AA183" s="76" t="str">
        <f t="shared" si="52"/>
        <v/>
      </c>
      <c r="AC183" s="19" t="str">
        <f>IF($K183="", "", SUMIF('Drinks List'!DH$11:DH$1010, $K183, 'Drinks List'!DG$11:DG$1010))</f>
        <v/>
      </c>
      <c r="AD183" s="21"/>
      <c r="AE183" s="59" t="str">
        <f>IF($K183="", "", SUMIF('Drinks List'!DJ$11:DJ$1010, $K183, 'Drinks List'!DI$11:DI$1010))</f>
        <v/>
      </c>
      <c r="AF183" s="21"/>
      <c r="AG183" s="59" t="str">
        <f>IF($K183="", "", SUMIF('Drinks List'!DL$11:DL$1010, $K183, 'Drinks List'!DK$11:DK$1010))</f>
        <v/>
      </c>
      <c r="AH183" s="21"/>
      <c r="AI183" s="59" t="str">
        <f>IF($K183="", "", SUMIF('Drinks List'!DN$11:DN$1010, $K183, 'Drinks List'!DM$11:DM$1010))</f>
        <v/>
      </c>
      <c r="AJ183" s="21"/>
      <c r="AK183" s="59" t="str">
        <f>IF($K183="", "", SUMIF('Drinks List'!DP$11:DP$1010, $K183, 'Drinks List'!DO$11:DO$1010))</f>
        <v/>
      </c>
      <c r="AL183" s="21"/>
      <c r="AM183" s="59" t="str">
        <f>IF($K183="", "", SUMIF('Drinks List'!DR$11:DR$1010, $K183, 'Drinks List'!DQ$11:DQ$1010))</f>
        <v/>
      </c>
      <c r="AN183" s="21"/>
      <c r="AO183" s="59" t="str">
        <f>IF($K183="", "", SUMIF('Drinks List'!DT$11:DT$1010, $K183, 'Drinks List'!DS$11:DS$1010))</f>
        <v/>
      </c>
      <c r="AP183" s="21"/>
      <c r="AQ183" s="59" t="str">
        <f>IF($K183="", "", SUMIF('Drinks List'!DV$11:DV$1010, $K183, 'Drinks List'!DU$11:DU$1010))</f>
        <v/>
      </c>
      <c r="AR183" s="21"/>
      <c r="AS183" s="59" t="str">
        <f>IF($K183="", "", SUMIF('Drinks List'!DX$11:DX$1010, $K183, 'Drinks List'!DW$11:DW$1010))</f>
        <v/>
      </c>
      <c r="AT183" s="21"/>
      <c r="AU183" s="59" t="str">
        <f>IF($K183="", "", SUMIF('Drinks List'!DZ$11:DZ$1010, $K183, 'Drinks List'!DY$11:DY$1010))</f>
        <v/>
      </c>
      <c r="AV183" s="21"/>
      <c r="AW183" s="59" t="str">
        <f>IF($K183="", "", SUMIF('Drinks List'!EB$11:EB$1010, $K183, 'Drinks List'!EA$11:EA$1010))</f>
        <v/>
      </c>
      <c r="AX183" s="21"/>
      <c r="AY183" s="59" t="str">
        <f>IF($K183="", "", SUMIF('Drinks List'!ED$11:ED$1010, $K183, 'Drinks List'!EC$11:EC$1010))</f>
        <v/>
      </c>
      <c r="AZ183" s="21"/>
      <c r="BA183" s="59" t="str">
        <f>IF($K183="", "", SUMIF('Drinks List'!EF$11:EF$1010, $K183, 'Drinks List'!EE$11:EE$1010))</f>
        <v/>
      </c>
      <c r="BB183" s="21"/>
      <c r="BC183" s="59" t="str">
        <f>IF($K183="", "", SUMIF('Drinks List'!EH$11:EH$1010, $K183, 'Drinks List'!EG$11:EG$1010))</f>
        <v/>
      </c>
      <c r="BD183" s="21"/>
      <c r="BE183" s="59" t="str">
        <f>IF($K183="", "", SUMIF('Drinks List'!EJ$11:EJ$1010, $K183, 'Drinks List'!EI$11:EI$1010))</f>
        <v/>
      </c>
      <c r="BF183" s="21"/>
      <c r="BG183" s="59" t="str">
        <f>IF($K183="", "", SUMIF('Drinks List'!EL$11:EL$1010, $K183, 'Drinks List'!EK$11:EK$1010))</f>
        <v/>
      </c>
      <c r="BH183" s="21"/>
      <c r="BI183" s="59" t="str">
        <f>IF($K183="", "", SUMIF('Drinks List'!EN$11:EN$1010, $K183, 'Drinks List'!EM$11:EM$1010))</f>
        <v/>
      </c>
      <c r="BJ183" s="21"/>
      <c r="BK183" s="59" t="str">
        <f>IF($K183="", "", SUMIF('Drinks List'!EP$11:EP$1010, $K183, 'Drinks List'!EO$11:EO$1010))</f>
        <v/>
      </c>
      <c r="BL183" s="21"/>
      <c r="BM183" s="59" t="str">
        <f>IF($K183="", "", SUMIF('Drinks List'!ER$11:ER$1010, $K183, 'Drinks List'!EQ$11:EQ$1010))</f>
        <v/>
      </c>
      <c r="BN183" s="21"/>
      <c r="BO183" s="65" t="str">
        <f>IF($K183="", "", SUMIF('Drinks List'!ET$11:ET$1010, $K183, 'Drinks List'!ES$11:ES$1010))</f>
        <v/>
      </c>
      <c r="BQ183" s="120" t="str">
        <f t="shared" si="53"/>
        <v/>
      </c>
      <c r="BR183" s="62" t="str">
        <f t="shared" si="54"/>
        <v/>
      </c>
      <c r="BS183" s="76" t="str">
        <f>IF(BQ183="", "", COUNTIF(BQ$11:BQ$1010, "&gt;"&amp;BQ183)+1+COUNTIF(BQ$11:BQ183, BQ183)-1)</f>
        <v/>
      </c>
      <c r="BT183" s="76" t="str">
        <f>IF(BR183="", "", COUNTIF(BR$11:BR$1010, "&lt;"&amp;BR183)+1+COUNTIF(BR$11:BR183, BR183)-1)</f>
        <v/>
      </c>
      <c r="BV183" s="76" t="str">
        <f t="shared" si="55"/>
        <v/>
      </c>
      <c r="BW183" s="124" t="str">
        <f t="shared" si="56"/>
        <v/>
      </c>
      <c r="BX183" s="115" t="str">
        <f t="shared" si="57"/>
        <v/>
      </c>
      <c r="BY183" s="125" t="str">
        <f t="shared" si="58"/>
        <v/>
      </c>
      <c r="CA183" s="106" t="str">
        <f t="shared" si="59"/>
        <v/>
      </c>
      <c r="CB183" s="22" t="str">
        <f t="shared" si="60"/>
        <v/>
      </c>
      <c r="CD183" s="76" t="str">
        <f>IF($J183="", "", IF($BV183=0, "", COUNTIF($J$11:$J$1010, "&lt;"&amp;$J183)+1+COUNTIF($J$11:$J183, $J183)-1))</f>
        <v/>
      </c>
    </row>
    <row r="184" spans="1:82" x14ac:dyDescent="0.25">
      <c r="A184" s="31"/>
      <c r="B184" s="19" t="str">
        <f t="shared" si="41"/>
        <v/>
      </c>
      <c r="C184" s="20" t="str">
        <f t="shared" si="42"/>
        <v/>
      </c>
      <c r="D184" s="29" t="str">
        <f t="shared" si="43"/>
        <v/>
      </c>
      <c r="E184" s="22" t="str">
        <f t="shared" si="44"/>
        <v/>
      </c>
      <c r="F184" s="31"/>
      <c r="G184" s="301"/>
      <c r="H184" s="302"/>
      <c r="I184" s="303"/>
      <c r="J184" s="304"/>
      <c r="K184" s="283"/>
      <c r="L184" s="305"/>
      <c r="M184" s="285"/>
      <c r="N184" s="287"/>
      <c r="O184" s="31"/>
      <c r="P184" s="19" t="str">
        <f t="shared" si="45"/>
        <v/>
      </c>
      <c r="Q184" s="20" t="str">
        <f t="shared" si="46"/>
        <v/>
      </c>
      <c r="R184" s="29" t="str">
        <f t="shared" si="47"/>
        <v/>
      </c>
      <c r="S184" s="22" t="str">
        <f t="shared" si="48"/>
        <v/>
      </c>
      <c r="T184" s="31"/>
      <c r="U184" s="69" t="str">
        <f t="shared" si="49"/>
        <v/>
      </c>
      <c r="V184" s="31"/>
      <c r="X184" s="76" t="str">
        <f t="shared" si="50"/>
        <v/>
      </c>
      <c r="Z184" s="76" t="str">
        <f t="shared" si="51"/>
        <v/>
      </c>
      <c r="AA184" s="76" t="str">
        <f t="shared" si="52"/>
        <v/>
      </c>
      <c r="AC184" s="19" t="str">
        <f>IF($K184="", "", SUMIF('Drinks List'!DH$11:DH$1010, $K184, 'Drinks List'!DG$11:DG$1010))</f>
        <v/>
      </c>
      <c r="AD184" s="21"/>
      <c r="AE184" s="59" t="str">
        <f>IF($K184="", "", SUMIF('Drinks List'!DJ$11:DJ$1010, $K184, 'Drinks List'!DI$11:DI$1010))</f>
        <v/>
      </c>
      <c r="AF184" s="21"/>
      <c r="AG184" s="59" t="str">
        <f>IF($K184="", "", SUMIF('Drinks List'!DL$11:DL$1010, $K184, 'Drinks List'!DK$11:DK$1010))</f>
        <v/>
      </c>
      <c r="AH184" s="21"/>
      <c r="AI184" s="59" t="str">
        <f>IF($K184="", "", SUMIF('Drinks List'!DN$11:DN$1010, $K184, 'Drinks List'!DM$11:DM$1010))</f>
        <v/>
      </c>
      <c r="AJ184" s="21"/>
      <c r="AK184" s="59" t="str">
        <f>IF($K184="", "", SUMIF('Drinks List'!DP$11:DP$1010, $K184, 'Drinks List'!DO$11:DO$1010))</f>
        <v/>
      </c>
      <c r="AL184" s="21"/>
      <c r="AM184" s="59" t="str">
        <f>IF($K184="", "", SUMIF('Drinks List'!DR$11:DR$1010, $K184, 'Drinks List'!DQ$11:DQ$1010))</f>
        <v/>
      </c>
      <c r="AN184" s="21"/>
      <c r="AO184" s="59" t="str">
        <f>IF($K184="", "", SUMIF('Drinks List'!DT$11:DT$1010, $K184, 'Drinks List'!DS$11:DS$1010))</f>
        <v/>
      </c>
      <c r="AP184" s="21"/>
      <c r="AQ184" s="59" t="str">
        <f>IF($K184="", "", SUMIF('Drinks List'!DV$11:DV$1010, $K184, 'Drinks List'!DU$11:DU$1010))</f>
        <v/>
      </c>
      <c r="AR184" s="21"/>
      <c r="AS184" s="59" t="str">
        <f>IF($K184="", "", SUMIF('Drinks List'!DX$11:DX$1010, $K184, 'Drinks List'!DW$11:DW$1010))</f>
        <v/>
      </c>
      <c r="AT184" s="21"/>
      <c r="AU184" s="59" t="str">
        <f>IF($K184="", "", SUMIF('Drinks List'!DZ$11:DZ$1010, $K184, 'Drinks List'!DY$11:DY$1010))</f>
        <v/>
      </c>
      <c r="AV184" s="21"/>
      <c r="AW184" s="59" t="str">
        <f>IF($K184="", "", SUMIF('Drinks List'!EB$11:EB$1010, $K184, 'Drinks List'!EA$11:EA$1010))</f>
        <v/>
      </c>
      <c r="AX184" s="21"/>
      <c r="AY184" s="59" t="str">
        <f>IF($K184="", "", SUMIF('Drinks List'!ED$11:ED$1010, $K184, 'Drinks List'!EC$11:EC$1010))</f>
        <v/>
      </c>
      <c r="AZ184" s="21"/>
      <c r="BA184" s="59" t="str">
        <f>IF($K184="", "", SUMIF('Drinks List'!EF$11:EF$1010, $K184, 'Drinks List'!EE$11:EE$1010))</f>
        <v/>
      </c>
      <c r="BB184" s="21"/>
      <c r="BC184" s="59" t="str">
        <f>IF($K184="", "", SUMIF('Drinks List'!EH$11:EH$1010, $K184, 'Drinks List'!EG$11:EG$1010))</f>
        <v/>
      </c>
      <c r="BD184" s="21"/>
      <c r="BE184" s="59" t="str">
        <f>IF($K184="", "", SUMIF('Drinks List'!EJ$11:EJ$1010, $K184, 'Drinks List'!EI$11:EI$1010))</f>
        <v/>
      </c>
      <c r="BF184" s="21"/>
      <c r="BG184" s="59" t="str">
        <f>IF($K184="", "", SUMIF('Drinks List'!EL$11:EL$1010, $K184, 'Drinks List'!EK$11:EK$1010))</f>
        <v/>
      </c>
      <c r="BH184" s="21"/>
      <c r="BI184" s="59" t="str">
        <f>IF($K184="", "", SUMIF('Drinks List'!EN$11:EN$1010, $K184, 'Drinks List'!EM$11:EM$1010))</f>
        <v/>
      </c>
      <c r="BJ184" s="21"/>
      <c r="BK184" s="59" t="str">
        <f>IF($K184="", "", SUMIF('Drinks List'!EP$11:EP$1010, $K184, 'Drinks List'!EO$11:EO$1010))</f>
        <v/>
      </c>
      <c r="BL184" s="21"/>
      <c r="BM184" s="59" t="str">
        <f>IF($K184="", "", SUMIF('Drinks List'!ER$11:ER$1010, $K184, 'Drinks List'!EQ$11:EQ$1010))</f>
        <v/>
      </c>
      <c r="BN184" s="21"/>
      <c r="BO184" s="65" t="str">
        <f>IF($K184="", "", SUMIF('Drinks List'!ET$11:ET$1010, $K184, 'Drinks List'!ES$11:ES$1010))</f>
        <v/>
      </c>
      <c r="BQ184" s="120" t="str">
        <f t="shared" si="53"/>
        <v/>
      </c>
      <c r="BR184" s="62" t="str">
        <f t="shared" si="54"/>
        <v/>
      </c>
      <c r="BS184" s="76" t="str">
        <f>IF(BQ184="", "", COUNTIF(BQ$11:BQ$1010, "&gt;"&amp;BQ184)+1+COUNTIF(BQ$11:BQ184, BQ184)-1)</f>
        <v/>
      </c>
      <c r="BT184" s="76" t="str">
        <f>IF(BR184="", "", COUNTIF(BR$11:BR$1010, "&lt;"&amp;BR184)+1+COUNTIF(BR$11:BR184, BR184)-1)</f>
        <v/>
      </c>
      <c r="BV184" s="76" t="str">
        <f t="shared" si="55"/>
        <v/>
      </c>
      <c r="BW184" s="124" t="str">
        <f t="shared" si="56"/>
        <v/>
      </c>
      <c r="BX184" s="115" t="str">
        <f t="shared" si="57"/>
        <v/>
      </c>
      <c r="BY184" s="125" t="str">
        <f t="shared" si="58"/>
        <v/>
      </c>
      <c r="CA184" s="106" t="str">
        <f t="shared" si="59"/>
        <v/>
      </c>
      <c r="CB184" s="22" t="str">
        <f t="shared" si="60"/>
        <v/>
      </c>
      <c r="CD184" s="76" t="str">
        <f>IF($J184="", "", IF($BV184=0, "", COUNTIF($J$11:$J$1010, "&lt;"&amp;$J184)+1+COUNTIF($J$11:$J184, $J184)-1))</f>
        <v/>
      </c>
    </row>
    <row r="185" spans="1:82" x14ac:dyDescent="0.25">
      <c r="A185" s="31"/>
      <c r="B185" s="19" t="str">
        <f t="shared" si="41"/>
        <v/>
      </c>
      <c r="C185" s="20" t="str">
        <f t="shared" si="42"/>
        <v/>
      </c>
      <c r="D185" s="29" t="str">
        <f t="shared" si="43"/>
        <v/>
      </c>
      <c r="E185" s="22" t="str">
        <f t="shared" si="44"/>
        <v/>
      </c>
      <c r="F185" s="31"/>
      <c r="G185" s="301"/>
      <c r="H185" s="302"/>
      <c r="I185" s="303"/>
      <c r="J185" s="304"/>
      <c r="K185" s="283"/>
      <c r="L185" s="305"/>
      <c r="M185" s="285"/>
      <c r="N185" s="287"/>
      <c r="O185" s="31"/>
      <c r="P185" s="19" t="str">
        <f t="shared" si="45"/>
        <v/>
      </c>
      <c r="Q185" s="20" t="str">
        <f t="shared" si="46"/>
        <v/>
      </c>
      <c r="R185" s="29" t="str">
        <f t="shared" si="47"/>
        <v/>
      </c>
      <c r="S185" s="22" t="str">
        <f t="shared" si="48"/>
        <v/>
      </c>
      <c r="T185" s="31"/>
      <c r="U185" s="69" t="str">
        <f t="shared" si="49"/>
        <v/>
      </c>
      <c r="V185" s="31"/>
      <c r="X185" s="76" t="str">
        <f t="shared" si="50"/>
        <v/>
      </c>
      <c r="Z185" s="76" t="str">
        <f t="shared" si="51"/>
        <v/>
      </c>
      <c r="AA185" s="76" t="str">
        <f t="shared" si="52"/>
        <v/>
      </c>
      <c r="AC185" s="19" t="str">
        <f>IF($K185="", "", SUMIF('Drinks List'!DH$11:DH$1010, $K185, 'Drinks List'!DG$11:DG$1010))</f>
        <v/>
      </c>
      <c r="AD185" s="21"/>
      <c r="AE185" s="59" t="str">
        <f>IF($K185="", "", SUMIF('Drinks List'!DJ$11:DJ$1010, $K185, 'Drinks List'!DI$11:DI$1010))</f>
        <v/>
      </c>
      <c r="AF185" s="21"/>
      <c r="AG185" s="59" t="str">
        <f>IF($K185="", "", SUMIF('Drinks List'!DL$11:DL$1010, $K185, 'Drinks List'!DK$11:DK$1010))</f>
        <v/>
      </c>
      <c r="AH185" s="21"/>
      <c r="AI185" s="59" t="str">
        <f>IF($K185="", "", SUMIF('Drinks List'!DN$11:DN$1010, $K185, 'Drinks List'!DM$11:DM$1010))</f>
        <v/>
      </c>
      <c r="AJ185" s="21"/>
      <c r="AK185" s="59" t="str">
        <f>IF($K185="", "", SUMIF('Drinks List'!DP$11:DP$1010, $K185, 'Drinks List'!DO$11:DO$1010))</f>
        <v/>
      </c>
      <c r="AL185" s="21"/>
      <c r="AM185" s="59" t="str">
        <f>IF($K185="", "", SUMIF('Drinks List'!DR$11:DR$1010, $K185, 'Drinks List'!DQ$11:DQ$1010))</f>
        <v/>
      </c>
      <c r="AN185" s="21"/>
      <c r="AO185" s="59" t="str">
        <f>IF($K185="", "", SUMIF('Drinks List'!DT$11:DT$1010, $K185, 'Drinks List'!DS$11:DS$1010))</f>
        <v/>
      </c>
      <c r="AP185" s="21"/>
      <c r="AQ185" s="59" t="str">
        <f>IF($K185="", "", SUMIF('Drinks List'!DV$11:DV$1010, $K185, 'Drinks List'!DU$11:DU$1010))</f>
        <v/>
      </c>
      <c r="AR185" s="21"/>
      <c r="AS185" s="59" t="str">
        <f>IF($K185="", "", SUMIF('Drinks List'!DX$11:DX$1010, $K185, 'Drinks List'!DW$11:DW$1010))</f>
        <v/>
      </c>
      <c r="AT185" s="21"/>
      <c r="AU185" s="59" t="str">
        <f>IF($K185="", "", SUMIF('Drinks List'!DZ$11:DZ$1010, $K185, 'Drinks List'!DY$11:DY$1010))</f>
        <v/>
      </c>
      <c r="AV185" s="21"/>
      <c r="AW185" s="59" t="str">
        <f>IF($K185="", "", SUMIF('Drinks List'!EB$11:EB$1010, $K185, 'Drinks List'!EA$11:EA$1010))</f>
        <v/>
      </c>
      <c r="AX185" s="21"/>
      <c r="AY185" s="59" t="str">
        <f>IF($K185="", "", SUMIF('Drinks List'!ED$11:ED$1010, $K185, 'Drinks List'!EC$11:EC$1010))</f>
        <v/>
      </c>
      <c r="AZ185" s="21"/>
      <c r="BA185" s="59" t="str">
        <f>IF($K185="", "", SUMIF('Drinks List'!EF$11:EF$1010, $K185, 'Drinks List'!EE$11:EE$1010))</f>
        <v/>
      </c>
      <c r="BB185" s="21"/>
      <c r="BC185" s="59" t="str">
        <f>IF($K185="", "", SUMIF('Drinks List'!EH$11:EH$1010, $K185, 'Drinks List'!EG$11:EG$1010))</f>
        <v/>
      </c>
      <c r="BD185" s="21"/>
      <c r="BE185" s="59" t="str">
        <f>IF($K185="", "", SUMIF('Drinks List'!EJ$11:EJ$1010, $K185, 'Drinks List'!EI$11:EI$1010))</f>
        <v/>
      </c>
      <c r="BF185" s="21"/>
      <c r="BG185" s="59" t="str">
        <f>IF($K185="", "", SUMIF('Drinks List'!EL$11:EL$1010, $K185, 'Drinks List'!EK$11:EK$1010))</f>
        <v/>
      </c>
      <c r="BH185" s="21"/>
      <c r="BI185" s="59" t="str">
        <f>IF($K185="", "", SUMIF('Drinks List'!EN$11:EN$1010, $K185, 'Drinks List'!EM$11:EM$1010))</f>
        <v/>
      </c>
      <c r="BJ185" s="21"/>
      <c r="BK185" s="59" t="str">
        <f>IF($K185="", "", SUMIF('Drinks List'!EP$11:EP$1010, $K185, 'Drinks List'!EO$11:EO$1010))</f>
        <v/>
      </c>
      <c r="BL185" s="21"/>
      <c r="BM185" s="59" t="str">
        <f>IF($K185="", "", SUMIF('Drinks List'!ER$11:ER$1010, $K185, 'Drinks List'!EQ$11:EQ$1010))</f>
        <v/>
      </c>
      <c r="BN185" s="21"/>
      <c r="BO185" s="65" t="str">
        <f>IF($K185="", "", SUMIF('Drinks List'!ET$11:ET$1010, $K185, 'Drinks List'!ES$11:ES$1010))</f>
        <v/>
      </c>
      <c r="BQ185" s="120" t="str">
        <f t="shared" si="53"/>
        <v/>
      </c>
      <c r="BR185" s="62" t="str">
        <f t="shared" si="54"/>
        <v/>
      </c>
      <c r="BS185" s="76" t="str">
        <f>IF(BQ185="", "", COUNTIF(BQ$11:BQ$1010, "&gt;"&amp;BQ185)+1+COUNTIF(BQ$11:BQ185, BQ185)-1)</f>
        <v/>
      </c>
      <c r="BT185" s="76" t="str">
        <f>IF(BR185="", "", COUNTIF(BR$11:BR$1010, "&lt;"&amp;BR185)+1+COUNTIF(BR$11:BR185, BR185)-1)</f>
        <v/>
      </c>
      <c r="BV185" s="76" t="str">
        <f t="shared" si="55"/>
        <v/>
      </c>
      <c r="BW185" s="124" t="str">
        <f t="shared" si="56"/>
        <v/>
      </c>
      <c r="BX185" s="115" t="str">
        <f t="shared" si="57"/>
        <v/>
      </c>
      <c r="BY185" s="125" t="str">
        <f t="shared" si="58"/>
        <v/>
      </c>
      <c r="CA185" s="106" t="str">
        <f t="shared" si="59"/>
        <v/>
      </c>
      <c r="CB185" s="22" t="str">
        <f t="shared" si="60"/>
        <v/>
      </c>
      <c r="CD185" s="76" t="str">
        <f>IF($J185="", "", IF($BV185=0, "", COUNTIF($J$11:$J$1010, "&lt;"&amp;$J185)+1+COUNTIF($J$11:$J185, $J185)-1))</f>
        <v/>
      </c>
    </row>
    <row r="186" spans="1:82" x14ac:dyDescent="0.25">
      <c r="A186" s="31"/>
      <c r="B186" s="19" t="str">
        <f t="shared" si="41"/>
        <v/>
      </c>
      <c r="C186" s="20" t="str">
        <f t="shared" si="42"/>
        <v/>
      </c>
      <c r="D186" s="29" t="str">
        <f t="shared" si="43"/>
        <v/>
      </c>
      <c r="E186" s="22" t="str">
        <f t="shared" si="44"/>
        <v/>
      </c>
      <c r="F186" s="31"/>
      <c r="G186" s="301"/>
      <c r="H186" s="302"/>
      <c r="I186" s="303"/>
      <c r="J186" s="304"/>
      <c r="K186" s="283"/>
      <c r="L186" s="305"/>
      <c r="M186" s="285"/>
      <c r="N186" s="287"/>
      <c r="O186" s="31"/>
      <c r="P186" s="19" t="str">
        <f t="shared" si="45"/>
        <v/>
      </c>
      <c r="Q186" s="20" t="str">
        <f t="shared" si="46"/>
        <v/>
      </c>
      <c r="R186" s="29" t="str">
        <f t="shared" si="47"/>
        <v/>
      </c>
      <c r="S186" s="22" t="str">
        <f t="shared" si="48"/>
        <v/>
      </c>
      <c r="T186" s="31"/>
      <c r="U186" s="69" t="str">
        <f t="shared" si="49"/>
        <v/>
      </c>
      <c r="V186" s="31"/>
      <c r="X186" s="76" t="str">
        <f t="shared" si="50"/>
        <v/>
      </c>
      <c r="Z186" s="76" t="str">
        <f t="shared" si="51"/>
        <v/>
      </c>
      <c r="AA186" s="76" t="str">
        <f t="shared" si="52"/>
        <v/>
      </c>
      <c r="AC186" s="19" t="str">
        <f>IF($K186="", "", SUMIF('Drinks List'!DH$11:DH$1010, $K186, 'Drinks List'!DG$11:DG$1010))</f>
        <v/>
      </c>
      <c r="AD186" s="21"/>
      <c r="AE186" s="59" t="str">
        <f>IF($K186="", "", SUMIF('Drinks List'!DJ$11:DJ$1010, $K186, 'Drinks List'!DI$11:DI$1010))</f>
        <v/>
      </c>
      <c r="AF186" s="21"/>
      <c r="AG186" s="59" t="str">
        <f>IF($K186="", "", SUMIF('Drinks List'!DL$11:DL$1010, $K186, 'Drinks List'!DK$11:DK$1010))</f>
        <v/>
      </c>
      <c r="AH186" s="21"/>
      <c r="AI186" s="59" t="str">
        <f>IF($K186="", "", SUMIF('Drinks List'!DN$11:DN$1010, $K186, 'Drinks List'!DM$11:DM$1010))</f>
        <v/>
      </c>
      <c r="AJ186" s="21"/>
      <c r="AK186" s="59" t="str">
        <f>IF($K186="", "", SUMIF('Drinks List'!DP$11:DP$1010, $K186, 'Drinks List'!DO$11:DO$1010))</f>
        <v/>
      </c>
      <c r="AL186" s="21"/>
      <c r="AM186" s="59" t="str">
        <f>IF($K186="", "", SUMIF('Drinks List'!DR$11:DR$1010, $K186, 'Drinks List'!DQ$11:DQ$1010))</f>
        <v/>
      </c>
      <c r="AN186" s="21"/>
      <c r="AO186" s="59" t="str">
        <f>IF($K186="", "", SUMIF('Drinks List'!DT$11:DT$1010, $K186, 'Drinks List'!DS$11:DS$1010))</f>
        <v/>
      </c>
      <c r="AP186" s="21"/>
      <c r="AQ186" s="59" t="str">
        <f>IF($K186="", "", SUMIF('Drinks List'!DV$11:DV$1010, $K186, 'Drinks List'!DU$11:DU$1010))</f>
        <v/>
      </c>
      <c r="AR186" s="21"/>
      <c r="AS186" s="59" t="str">
        <f>IF($K186="", "", SUMIF('Drinks List'!DX$11:DX$1010, $K186, 'Drinks List'!DW$11:DW$1010))</f>
        <v/>
      </c>
      <c r="AT186" s="21"/>
      <c r="AU186" s="59" t="str">
        <f>IF($K186="", "", SUMIF('Drinks List'!DZ$11:DZ$1010, $K186, 'Drinks List'!DY$11:DY$1010))</f>
        <v/>
      </c>
      <c r="AV186" s="21"/>
      <c r="AW186" s="59" t="str">
        <f>IF($K186="", "", SUMIF('Drinks List'!EB$11:EB$1010, $K186, 'Drinks List'!EA$11:EA$1010))</f>
        <v/>
      </c>
      <c r="AX186" s="21"/>
      <c r="AY186" s="59" t="str">
        <f>IF($K186="", "", SUMIF('Drinks List'!ED$11:ED$1010, $K186, 'Drinks List'!EC$11:EC$1010))</f>
        <v/>
      </c>
      <c r="AZ186" s="21"/>
      <c r="BA186" s="59" t="str">
        <f>IF($K186="", "", SUMIF('Drinks List'!EF$11:EF$1010, $K186, 'Drinks List'!EE$11:EE$1010))</f>
        <v/>
      </c>
      <c r="BB186" s="21"/>
      <c r="BC186" s="59" t="str">
        <f>IF($K186="", "", SUMIF('Drinks List'!EH$11:EH$1010, $K186, 'Drinks List'!EG$11:EG$1010))</f>
        <v/>
      </c>
      <c r="BD186" s="21"/>
      <c r="BE186" s="59" t="str">
        <f>IF($K186="", "", SUMIF('Drinks List'!EJ$11:EJ$1010, $K186, 'Drinks List'!EI$11:EI$1010))</f>
        <v/>
      </c>
      <c r="BF186" s="21"/>
      <c r="BG186" s="59" t="str">
        <f>IF($K186="", "", SUMIF('Drinks List'!EL$11:EL$1010, $K186, 'Drinks List'!EK$11:EK$1010))</f>
        <v/>
      </c>
      <c r="BH186" s="21"/>
      <c r="BI186" s="59" t="str">
        <f>IF($K186="", "", SUMIF('Drinks List'!EN$11:EN$1010, $K186, 'Drinks List'!EM$11:EM$1010))</f>
        <v/>
      </c>
      <c r="BJ186" s="21"/>
      <c r="BK186" s="59" t="str">
        <f>IF($K186="", "", SUMIF('Drinks List'!EP$11:EP$1010, $K186, 'Drinks List'!EO$11:EO$1010))</f>
        <v/>
      </c>
      <c r="BL186" s="21"/>
      <c r="BM186" s="59" t="str">
        <f>IF($K186="", "", SUMIF('Drinks List'!ER$11:ER$1010, $K186, 'Drinks List'!EQ$11:EQ$1010))</f>
        <v/>
      </c>
      <c r="BN186" s="21"/>
      <c r="BO186" s="65" t="str">
        <f>IF($K186="", "", SUMIF('Drinks List'!ET$11:ET$1010, $K186, 'Drinks List'!ES$11:ES$1010))</f>
        <v/>
      </c>
      <c r="BQ186" s="120" t="str">
        <f t="shared" si="53"/>
        <v/>
      </c>
      <c r="BR186" s="62" t="str">
        <f t="shared" si="54"/>
        <v/>
      </c>
      <c r="BS186" s="76" t="str">
        <f>IF(BQ186="", "", COUNTIF(BQ$11:BQ$1010, "&gt;"&amp;BQ186)+1+COUNTIF(BQ$11:BQ186, BQ186)-1)</f>
        <v/>
      </c>
      <c r="BT186" s="76" t="str">
        <f>IF(BR186="", "", COUNTIF(BR$11:BR$1010, "&lt;"&amp;BR186)+1+COUNTIF(BR$11:BR186, BR186)-1)</f>
        <v/>
      </c>
      <c r="BV186" s="76" t="str">
        <f t="shared" si="55"/>
        <v/>
      </c>
      <c r="BW186" s="124" t="str">
        <f t="shared" si="56"/>
        <v/>
      </c>
      <c r="BX186" s="115" t="str">
        <f t="shared" si="57"/>
        <v/>
      </c>
      <c r="BY186" s="125" t="str">
        <f t="shared" si="58"/>
        <v/>
      </c>
      <c r="CA186" s="106" t="str">
        <f t="shared" si="59"/>
        <v/>
      </c>
      <c r="CB186" s="22" t="str">
        <f t="shared" si="60"/>
        <v/>
      </c>
      <c r="CD186" s="76" t="str">
        <f>IF($J186="", "", IF($BV186=0, "", COUNTIF($J$11:$J$1010, "&lt;"&amp;$J186)+1+COUNTIF($J$11:$J186, $J186)-1))</f>
        <v/>
      </c>
    </row>
    <row r="187" spans="1:82" x14ac:dyDescent="0.25">
      <c r="A187" s="31"/>
      <c r="B187" s="19" t="str">
        <f t="shared" si="41"/>
        <v/>
      </c>
      <c r="C187" s="20" t="str">
        <f t="shared" si="42"/>
        <v/>
      </c>
      <c r="D187" s="29" t="str">
        <f t="shared" si="43"/>
        <v/>
      </c>
      <c r="E187" s="22" t="str">
        <f t="shared" si="44"/>
        <v/>
      </c>
      <c r="F187" s="31"/>
      <c r="G187" s="301"/>
      <c r="H187" s="302"/>
      <c r="I187" s="303"/>
      <c r="J187" s="304"/>
      <c r="K187" s="283"/>
      <c r="L187" s="305"/>
      <c r="M187" s="285"/>
      <c r="N187" s="287"/>
      <c r="O187" s="31"/>
      <c r="P187" s="19" t="str">
        <f t="shared" si="45"/>
        <v/>
      </c>
      <c r="Q187" s="20" t="str">
        <f t="shared" si="46"/>
        <v/>
      </c>
      <c r="R187" s="29" t="str">
        <f t="shared" si="47"/>
        <v/>
      </c>
      <c r="S187" s="22" t="str">
        <f t="shared" si="48"/>
        <v/>
      </c>
      <c r="T187" s="31"/>
      <c r="U187" s="69" t="str">
        <f t="shared" si="49"/>
        <v/>
      </c>
      <c r="V187" s="31"/>
      <c r="X187" s="76" t="str">
        <f t="shared" si="50"/>
        <v/>
      </c>
      <c r="Z187" s="76" t="str">
        <f t="shared" si="51"/>
        <v/>
      </c>
      <c r="AA187" s="76" t="str">
        <f t="shared" si="52"/>
        <v/>
      </c>
      <c r="AC187" s="19" t="str">
        <f>IF($K187="", "", SUMIF('Drinks List'!DH$11:DH$1010, $K187, 'Drinks List'!DG$11:DG$1010))</f>
        <v/>
      </c>
      <c r="AD187" s="21"/>
      <c r="AE187" s="59" t="str">
        <f>IF($K187="", "", SUMIF('Drinks List'!DJ$11:DJ$1010, $K187, 'Drinks List'!DI$11:DI$1010))</f>
        <v/>
      </c>
      <c r="AF187" s="21"/>
      <c r="AG187" s="59" t="str">
        <f>IF($K187="", "", SUMIF('Drinks List'!DL$11:DL$1010, $K187, 'Drinks List'!DK$11:DK$1010))</f>
        <v/>
      </c>
      <c r="AH187" s="21"/>
      <c r="AI187" s="59" t="str">
        <f>IF($K187="", "", SUMIF('Drinks List'!DN$11:DN$1010, $K187, 'Drinks List'!DM$11:DM$1010))</f>
        <v/>
      </c>
      <c r="AJ187" s="21"/>
      <c r="AK187" s="59" t="str">
        <f>IF($K187="", "", SUMIF('Drinks List'!DP$11:DP$1010, $K187, 'Drinks List'!DO$11:DO$1010))</f>
        <v/>
      </c>
      <c r="AL187" s="21"/>
      <c r="AM187" s="59" t="str">
        <f>IF($K187="", "", SUMIF('Drinks List'!DR$11:DR$1010, $K187, 'Drinks List'!DQ$11:DQ$1010))</f>
        <v/>
      </c>
      <c r="AN187" s="21"/>
      <c r="AO187" s="59" t="str">
        <f>IF($K187="", "", SUMIF('Drinks List'!DT$11:DT$1010, $K187, 'Drinks List'!DS$11:DS$1010))</f>
        <v/>
      </c>
      <c r="AP187" s="21"/>
      <c r="AQ187" s="59" t="str">
        <f>IF($K187="", "", SUMIF('Drinks List'!DV$11:DV$1010, $K187, 'Drinks List'!DU$11:DU$1010))</f>
        <v/>
      </c>
      <c r="AR187" s="21"/>
      <c r="AS187" s="59" t="str">
        <f>IF($K187="", "", SUMIF('Drinks List'!DX$11:DX$1010, $K187, 'Drinks List'!DW$11:DW$1010))</f>
        <v/>
      </c>
      <c r="AT187" s="21"/>
      <c r="AU187" s="59" t="str">
        <f>IF($K187="", "", SUMIF('Drinks List'!DZ$11:DZ$1010, $K187, 'Drinks List'!DY$11:DY$1010))</f>
        <v/>
      </c>
      <c r="AV187" s="21"/>
      <c r="AW187" s="59" t="str">
        <f>IF($K187="", "", SUMIF('Drinks List'!EB$11:EB$1010, $K187, 'Drinks List'!EA$11:EA$1010))</f>
        <v/>
      </c>
      <c r="AX187" s="21"/>
      <c r="AY187" s="59" t="str">
        <f>IF($K187="", "", SUMIF('Drinks List'!ED$11:ED$1010, $K187, 'Drinks List'!EC$11:EC$1010))</f>
        <v/>
      </c>
      <c r="AZ187" s="21"/>
      <c r="BA187" s="59" t="str">
        <f>IF($K187="", "", SUMIF('Drinks List'!EF$11:EF$1010, $K187, 'Drinks List'!EE$11:EE$1010))</f>
        <v/>
      </c>
      <c r="BB187" s="21"/>
      <c r="BC187" s="59" t="str">
        <f>IF($K187="", "", SUMIF('Drinks List'!EH$11:EH$1010, $K187, 'Drinks List'!EG$11:EG$1010))</f>
        <v/>
      </c>
      <c r="BD187" s="21"/>
      <c r="BE187" s="59" t="str">
        <f>IF($K187="", "", SUMIF('Drinks List'!EJ$11:EJ$1010, $K187, 'Drinks List'!EI$11:EI$1010))</f>
        <v/>
      </c>
      <c r="BF187" s="21"/>
      <c r="BG187" s="59" t="str">
        <f>IF($K187="", "", SUMIF('Drinks List'!EL$11:EL$1010, $K187, 'Drinks List'!EK$11:EK$1010))</f>
        <v/>
      </c>
      <c r="BH187" s="21"/>
      <c r="BI187" s="59" t="str">
        <f>IF($K187="", "", SUMIF('Drinks List'!EN$11:EN$1010, $K187, 'Drinks List'!EM$11:EM$1010))</f>
        <v/>
      </c>
      <c r="BJ187" s="21"/>
      <c r="BK187" s="59" t="str">
        <f>IF($K187="", "", SUMIF('Drinks List'!EP$11:EP$1010, $K187, 'Drinks List'!EO$11:EO$1010))</f>
        <v/>
      </c>
      <c r="BL187" s="21"/>
      <c r="BM187" s="59" t="str">
        <f>IF($K187="", "", SUMIF('Drinks List'!ER$11:ER$1010, $K187, 'Drinks List'!EQ$11:EQ$1010))</f>
        <v/>
      </c>
      <c r="BN187" s="21"/>
      <c r="BO187" s="65" t="str">
        <f>IF($K187="", "", SUMIF('Drinks List'!ET$11:ET$1010, $K187, 'Drinks List'!ES$11:ES$1010))</f>
        <v/>
      </c>
      <c r="BQ187" s="120" t="str">
        <f t="shared" si="53"/>
        <v/>
      </c>
      <c r="BR187" s="62" t="str">
        <f t="shared" si="54"/>
        <v/>
      </c>
      <c r="BS187" s="76" t="str">
        <f>IF(BQ187="", "", COUNTIF(BQ$11:BQ$1010, "&gt;"&amp;BQ187)+1+COUNTIF(BQ$11:BQ187, BQ187)-1)</f>
        <v/>
      </c>
      <c r="BT187" s="76" t="str">
        <f>IF(BR187="", "", COUNTIF(BR$11:BR$1010, "&lt;"&amp;BR187)+1+COUNTIF(BR$11:BR187, BR187)-1)</f>
        <v/>
      </c>
      <c r="BV187" s="76" t="str">
        <f t="shared" si="55"/>
        <v/>
      </c>
      <c r="BW187" s="124" t="str">
        <f t="shared" si="56"/>
        <v/>
      </c>
      <c r="BX187" s="115" t="str">
        <f t="shared" si="57"/>
        <v/>
      </c>
      <c r="BY187" s="125" t="str">
        <f t="shared" si="58"/>
        <v/>
      </c>
      <c r="CA187" s="106" t="str">
        <f t="shared" si="59"/>
        <v/>
      </c>
      <c r="CB187" s="22" t="str">
        <f t="shared" si="60"/>
        <v/>
      </c>
      <c r="CD187" s="76" t="str">
        <f>IF($J187="", "", IF($BV187=0, "", COUNTIF($J$11:$J$1010, "&lt;"&amp;$J187)+1+COUNTIF($J$11:$J187, $J187)-1))</f>
        <v/>
      </c>
    </row>
    <row r="188" spans="1:82" x14ac:dyDescent="0.25">
      <c r="A188" s="31"/>
      <c r="B188" s="19" t="str">
        <f t="shared" si="41"/>
        <v/>
      </c>
      <c r="C188" s="20" t="str">
        <f t="shared" si="42"/>
        <v/>
      </c>
      <c r="D188" s="29" t="str">
        <f t="shared" si="43"/>
        <v/>
      </c>
      <c r="E188" s="22" t="str">
        <f t="shared" si="44"/>
        <v/>
      </c>
      <c r="F188" s="31"/>
      <c r="G188" s="301"/>
      <c r="H188" s="302"/>
      <c r="I188" s="303"/>
      <c r="J188" s="304"/>
      <c r="K188" s="283"/>
      <c r="L188" s="305"/>
      <c r="M188" s="285"/>
      <c r="N188" s="287"/>
      <c r="O188" s="31"/>
      <c r="P188" s="19" t="str">
        <f t="shared" si="45"/>
        <v/>
      </c>
      <c r="Q188" s="20" t="str">
        <f t="shared" si="46"/>
        <v/>
      </c>
      <c r="R188" s="29" t="str">
        <f t="shared" si="47"/>
        <v/>
      </c>
      <c r="S188" s="22" t="str">
        <f t="shared" si="48"/>
        <v/>
      </c>
      <c r="T188" s="31"/>
      <c r="U188" s="69" t="str">
        <f t="shared" si="49"/>
        <v/>
      </c>
      <c r="V188" s="31"/>
      <c r="X188" s="76" t="str">
        <f t="shared" si="50"/>
        <v/>
      </c>
      <c r="Z188" s="76" t="str">
        <f t="shared" si="51"/>
        <v/>
      </c>
      <c r="AA188" s="76" t="str">
        <f t="shared" si="52"/>
        <v/>
      </c>
      <c r="AC188" s="19" t="str">
        <f>IF($K188="", "", SUMIF('Drinks List'!DH$11:DH$1010, $K188, 'Drinks List'!DG$11:DG$1010))</f>
        <v/>
      </c>
      <c r="AD188" s="21"/>
      <c r="AE188" s="59" t="str">
        <f>IF($K188="", "", SUMIF('Drinks List'!DJ$11:DJ$1010, $K188, 'Drinks List'!DI$11:DI$1010))</f>
        <v/>
      </c>
      <c r="AF188" s="21"/>
      <c r="AG188" s="59" t="str">
        <f>IF($K188="", "", SUMIF('Drinks List'!DL$11:DL$1010, $K188, 'Drinks List'!DK$11:DK$1010))</f>
        <v/>
      </c>
      <c r="AH188" s="21"/>
      <c r="AI188" s="59" t="str">
        <f>IF($K188="", "", SUMIF('Drinks List'!DN$11:DN$1010, $K188, 'Drinks List'!DM$11:DM$1010))</f>
        <v/>
      </c>
      <c r="AJ188" s="21"/>
      <c r="AK188" s="59" t="str">
        <f>IF($K188="", "", SUMIF('Drinks List'!DP$11:DP$1010, $K188, 'Drinks List'!DO$11:DO$1010))</f>
        <v/>
      </c>
      <c r="AL188" s="21"/>
      <c r="AM188" s="59" t="str">
        <f>IF($K188="", "", SUMIF('Drinks List'!DR$11:DR$1010, $K188, 'Drinks List'!DQ$11:DQ$1010))</f>
        <v/>
      </c>
      <c r="AN188" s="21"/>
      <c r="AO188" s="59" t="str">
        <f>IF($K188="", "", SUMIF('Drinks List'!DT$11:DT$1010, $K188, 'Drinks List'!DS$11:DS$1010))</f>
        <v/>
      </c>
      <c r="AP188" s="21"/>
      <c r="AQ188" s="59" t="str">
        <f>IF($K188="", "", SUMIF('Drinks List'!DV$11:DV$1010, $K188, 'Drinks List'!DU$11:DU$1010))</f>
        <v/>
      </c>
      <c r="AR188" s="21"/>
      <c r="AS188" s="59" t="str">
        <f>IF($K188="", "", SUMIF('Drinks List'!DX$11:DX$1010, $K188, 'Drinks List'!DW$11:DW$1010))</f>
        <v/>
      </c>
      <c r="AT188" s="21"/>
      <c r="AU188" s="59" t="str">
        <f>IF($K188="", "", SUMIF('Drinks List'!DZ$11:DZ$1010, $K188, 'Drinks List'!DY$11:DY$1010))</f>
        <v/>
      </c>
      <c r="AV188" s="21"/>
      <c r="AW188" s="59" t="str">
        <f>IF($K188="", "", SUMIF('Drinks List'!EB$11:EB$1010, $K188, 'Drinks List'!EA$11:EA$1010))</f>
        <v/>
      </c>
      <c r="AX188" s="21"/>
      <c r="AY188" s="59" t="str">
        <f>IF($K188="", "", SUMIF('Drinks List'!ED$11:ED$1010, $K188, 'Drinks List'!EC$11:EC$1010))</f>
        <v/>
      </c>
      <c r="AZ188" s="21"/>
      <c r="BA188" s="59" t="str">
        <f>IF($K188="", "", SUMIF('Drinks List'!EF$11:EF$1010, $K188, 'Drinks List'!EE$11:EE$1010))</f>
        <v/>
      </c>
      <c r="BB188" s="21"/>
      <c r="BC188" s="59" t="str">
        <f>IF($K188="", "", SUMIF('Drinks List'!EH$11:EH$1010, $K188, 'Drinks List'!EG$11:EG$1010))</f>
        <v/>
      </c>
      <c r="BD188" s="21"/>
      <c r="BE188" s="59" t="str">
        <f>IF($K188="", "", SUMIF('Drinks List'!EJ$11:EJ$1010, $K188, 'Drinks List'!EI$11:EI$1010))</f>
        <v/>
      </c>
      <c r="BF188" s="21"/>
      <c r="BG188" s="59" t="str">
        <f>IF($K188="", "", SUMIF('Drinks List'!EL$11:EL$1010, $K188, 'Drinks List'!EK$11:EK$1010))</f>
        <v/>
      </c>
      <c r="BH188" s="21"/>
      <c r="BI188" s="59" t="str">
        <f>IF($K188="", "", SUMIF('Drinks List'!EN$11:EN$1010, $K188, 'Drinks List'!EM$11:EM$1010))</f>
        <v/>
      </c>
      <c r="BJ188" s="21"/>
      <c r="BK188" s="59" t="str">
        <f>IF($K188="", "", SUMIF('Drinks List'!EP$11:EP$1010, $K188, 'Drinks List'!EO$11:EO$1010))</f>
        <v/>
      </c>
      <c r="BL188" s="21"/>
      <c r="BM188" s="59" t="str">
        <f>IF($K188="", "", SUMIF('Drinks List'!ER$11:ER$1010, $K188, 'Drinks List'!EQ$11:EQ$1010))</f>
        <v/>
      </c>
      <c r="BN188" s="21"/>
      <c r="BO188" s="65" t="str">
        <f>IF($K188="", "", SUMIF('Drinks List'!ET$11:ET$1010, $K188, 'Drinks List'!ES$11:ES$1010))</f>
        <v/>
      </c>
      <c r="BQ188" s="120" t="str">
        <f t="shared" si="53"/>
        <v/>
      </c>
      <c r="BR188" s="62" t="str">
        <f t="shared" si="54"/>
        <v/>
      </c>
      <c r="BS188" s="76" t="str">
        <f>IF(BQ188="", "", COUNTIF(BQ$11:BQ$1010, "&gt;"&amp;BQ188)+1+COUNTIF(BQ$11:BQ188, BQ188)-1)</f>
        <v/>
      </c>
      <c r="BT188" s="76" t="str">
        <f>IF(BR188="", "", COUNTIF(BR$11:BR$1010, "&lt;"&amp;BR188)+1+COUNTIF(BR$11:BR188, BR188)-1)</f>
        <v/>
      </c>
      <c r="BV188" s="76" t="str">
        <f t="shared" si="55"/>
        <v/>
      </c>
      <c r="BW188" s="124" t="str">
        <f t="shared" si="56"/>
        <v/>
      </c>
      <c r="BX188" s="115" t="str">
        <f t="shared" si="57"/>
        <v/>
      </c>
      <c r="BY188" s="125" t="str">
        <f t="shared" si="58"/>
        <v/>
      </c>
      <c r="CA188" s="106" t="str">
        <f t="shared" si="59"/>
        <v/>
      </c>
      <c r="CB188" s="22" t="str">
        <f t="shared" si="60"/>
        <v/>
      </c>
      <c r="CD188" s="76" t="str">
        <f>IF($J188="", "", IF($BV188=0, "", COUNTIF($J$11:$J$1010, "&lt;"&amp;$J188)+1+COUNTIF($J$11:$J188, $J188)-1))</f>
        <v/>
      </c>
    </row>
    <row r="189" spans="1:82" x14ac:dyDescent="0.25">
      <c r="A189" s="31"/>
      <c r="B189" s="19" t="str">
        <f t="shared" si="41"/>
        <v/>
      </c>
      <c r="C189" s="20" t="str">
        <f t="shared" si="42"/>
        <v/>
      </c>
      <c r="D189" s="29" t="str">
        <f t="shared" si="43"/>
        <v/>
      </c>
      <c r="E189" s="22" t="str">
        <f t="shared" si="44"/>
        <v/>
      </c>
      <c r="F189" s="31"/>
      <c r="G189" s="301"/>
      <c r="H189" s="302"/>
      <c r="I189" s="303"/>
      <c r="J189" s="304"/>
      <c r="K189" s="283"/>
      <c r="L189" s="305"/>
      <c r="M189" s="285"/>
      <c r="N189" s="287"/>
      <c r="O189" s="31"/>
      <c r="P189" s="19" t="str">
        <f t="shared" si="45"/>
        <v/>
      </c>
      <c r="Q189" s="20" t="str">
        <f t="shared" si="46"/>
        <v/>
      </c>
      <c r="R189" s="29" t="str">
        <f t="shared" si="47"/>
        <v/>
      </c>
      <c r="S189" s="22" t="str">
        <f t="shared" si="48"/>
        <v/>
      </c>
      <c r="T189" s="31"/>
      <c r="U189" s="69" t="str">
        <f t="shared" si="49"/>
        <v/>
      </c>
      <c r="V189" s="31"/>
      <c r="X189" s="76" t="str">
        <f t="shared" si="50"/>
        <v/>
      </c>
      <c r="Z189" s="76" t="str">
        <f t="shared" si="51"/>
        <v/>
      </c>
      <c r="AA189" s="76" t="str">
        <f t="shared" si="52"/>
        <v/>
      </c>
      <c r="AC189" s="19" t="str">
        <f>IF($K189="", "", SUMIF('Drinks List'!DH$11:DH$1010, $K189, 'Drinks List'!DG$11:DG$1010))</f>
        <v/>
      </c>
      <c r="AD189" s="21"/>
      <c r="AE189" s="59" t="str">
        <f>IF($K189="", "", SUMIF('Drinks List'!DJ$11:DJ$1010, $K189, 'Drinks List'!DI$11:DI$1010))</f>
        <v/>
      </c>
      <c r="AF189" s="21"/>
      <c r="AG189" s="59" t="str">
        <f>IF($K189="", "", SUMIF('Drinks List'!DL$11:DL$1010, $K189, 'Drinks List'!DK$11:DK$1010))</f>
        <v/>
      </c>
      <c r="AH189" s="21"/>
      <c r="AI189" s="59" t="str">
        <f>IF($K189="", "", SUMIF('Drinks List'!DN$11:DN$1010, $K189, 'Drinks List'!DM$11:DM$1010))</f>
        <v/>
      </c>
      <c r="AJ189" s="21"/>
      <c r="AK189" s="59" t="str">
        <f>IF($K189="", "", SUMIF('Drinks List'!DP$11:DP$1010, $K189, 'Drinks List'!DO$11:DO$1010))</f>
        <v/>
      </c>
      <c r="AL189" s="21"/>
      <c r="AM189" s="59" t="str">
        <f>IF($K189="", "", SUMIF('Drinks List'!DR$11:DR$1010, $K189, 'Drinks List'!DQ$11:DQ$1010))</f>
        <v/>
      </c>
      <c r="AN189" s="21"/>
      <c r="AO189" s="59" t="str">
        <f>IF($K189="", "", SUMIF('Drinks List'!DT$11:DT$1010, $K189, 'Drinks List'!DS$11:DS$1010))</f>
        <v/>
      </c>
      <c r="AP189" s="21"/>
      <c r="AQ189" s="59" t="str">
        <f>IF($K189="", "", SUMIF('Drinks List'!DV$11:DV$1010, $K189, 'Drinks List'!DU$11:DU$1010))</f>
        <v/>
      </c>
      <c r="AR189" s="21"/>
      <c r="AS189" s="59" t="str">
        <f>IF($K189="", "", SUMIF('Drinks List'!DX$11:DX$1010, $K189, 'Drinks List'!DW$11:DW$1010))</f>
        <v/>
      </c>
      <c r="AT189" s="21"/>
      <c r="AU189" s="59" t="str">
        <f>IF($K189="", "", SUMIF('Drinks List'!DZ$11:DZ$1010, $K189, 'Drinks List'!DY$11:DY$1010))</f>
        <v/>
      </c>
      <c r="AV189" s="21"/>
      <c r="AW189" s="59" t="str">
        <f>IF($K189="", "", SUMIF('Drinks List'!EB$11:EB$1010, $K189, 'Drinks List'!EA$11:EA$1010))</f>
        <v/>
      </c>
      <c r="AX189" s="21"/>
      <c r="AY189" s="59" t="str">
        <f>IF($K189="", "", SUMIF('Drinks List'!ED$11:ED$1010, $K189, 'Drinks List'!EC$11:EC$1010))</f>
        <v/>
      </c>
      <c r="AZ189" s="21"/>
      <c r="BA189" s="59" t="str">
        <f>IF($K189="", "", SUMIF('Drinks List'!EF$11:EF$1010, $K189, 'Drinks List'!EE$11:EE$1010))</f>
        <v/>
      </c>
      <c r="BB189" s="21"/>
      <c r="BC189" s="59" t="str">
        <f>IF($K189="", "", SUMIF('Drinks List'!EH$11:EH$1010, $K189, 'Drinks List'!EG$11:EG$1010))</f>
        <v/>
      </c>
      <c r="BD189" s="21"/>
      <c r="BE189" s="59" t="str">
        <f>IF($K189="", "", SUMIF('Drinks List'!EJ$11:EJ$1010, $K189, 'Drinks List'!EI$11:EI$1010))</f>
        <v/>
      </c>
      <c r="BF189" s="21"/>
      <c r="BG189" s="59" t="str">
        <f>IF($K189="", "", SUMIF('Drinks List'!EL$11:EL$1010, $K189, 'Drinks List'!EK$11:EK$1010))</f>
        <v/>
      </c>
      <c r="BH189" s="21"/>
      <c r="BI189" s="59" t="str">
        <f>IF($K189="", "", SUMIF('Drinks List'!EN$11:EN$1010, $K189, 'Drinks List'!EM$11:EM$1010))</f>
        <v/>
      </c>
      <c r="BJ189" s="21"/>
      <c r="BK189" s="59" t="str">
        <f>IF($K189="", "", SUMIF('Drinks List'!EP$11:EP$1010, $K189, 'Drinks List'!EO$11:EO$1010))</f>
        <v/>
      </c>
      <c r="BL189" s="21"/>
      <c r="BM189" s="59" t="str">
        <f>IF($K189="", "", SUMIF('Drinks List'!ER$11:ER$1010, $K189, 'Drinks List'!EQ$11:EQ$1010))</f>
        <v/>
      </c>
      <c r="BN189" s="21"/>
      <c r="BO189" s="65" t="str">
        <f>IF($K189="", "", SUMIF('Drinks List'!ET$11:ET$1010, $K189, 'Drinks List'!ES$11:ES$1010))</f>
        <v/>
      </c>
      <c r="BQ189" s="120" t="str">
        <f t="shared" si="53"/>
        <v/>
      </c>
      <c r="BR189" s="62" t="str">
        <f t="shared" si="54"/>
        <v/>
      </c>
      <c r="BS189" s="76" t="str">
        <f>IF(BQ189="", "", COUNTIF(BQ$11:BQ$1010, "&gt;"&amp;BQ189)+1+COUNTIF(BQ$11:BQ189, BQ189)-1)</f>
        <v/>
      </c>
      <c r="BT189" s="76" t="str">
        <f>IF(BR189="", "", COUNTIF(BR$11:BR$1010, "&lt;"&amp;BR189)+1+COUNTIF(BR$11:BR189, BR189)-1)</f>
        <v/>
      </c>
      <c r="BV189" s="76" t="str">
        <f t="shared" si="55"/>
        <v/>
      </c>
      <c r="BW189" s="124" t="str">
        <f t="shared" si="56"/>
        <v/>
      </c>
      <c r="BX189" s="115" t="str">
        <f t="shared" si="57"/>
        <v/>
      </c>
      <c r="BY189" s="125" t="str">
        <f t="shared" si="58"/>
        <v/>
      </c>
      <c r="CA189" s="106" t="str">
        <f t="shared" si="59"/>
        <v/>
      </c>
      <c r="CB189" s="22" t="str">
        <f t="shared" si="60"/>
        <v/>
      </c>
      <c r="CD189" s="76" t="str">
        <f>IF($J189="", "", IF($BV189=0, "", COUNTIF($J$11:$J$1010, "&lt;"&amp;$J189)+1+COUNTIF($J$11:$J189, $J189)-1))</f>
        <v/>
      </c>
    </row>
    <row r="190" spans="1:82" x14ac:dyDescent="0.25">
      <c r="A190" s="31"/>
      <c r="B190" s="19" t="str">
        <f t="shared" si="41"/>
        <v/>
      </c>
      <c r="C190" s="20" t="str">
        <f t="shared" si="42"/>
        <v/>
      </c>
      <c r="D190" s="29" t="str">
        <f t="shared" si="43"/>
        <v/>
      </c>
      <c r="E190" s="22" t="str">
        <f t="shared" si="44"/>
        <v/>
      </c>
      <c r="F190" s="31"/>
      <c r="G190" s="301"/>
      <c r="H190" s="302"/>
      <c r="I190" s="303"/>
      <c r="J190" s="304"/>
      <c r="K190" s="283"/>
      <c r="L190" s="305"/>
      <c r="M190" s="285"/>
      <c r="N190" s="287"/>
      <c r="O190" s="31"/>
      <c r="P190" s="19" t="str">
        <f t="shared" si="45"/>
        <v/>
      </c>
      <c r="Q190" s="20" t="str">
        <f t="shared" si="46"/>
        <v/>
      </c>
      <c r="R190" s="29" t="str">
        <f t="shared" si="47"/>
        <v/>
      </c>
      <c r="S190" s="22" t="str">
        <f t="shared" si="48"/>
        <v/>
      </c>
      <c r="T190" s="31"/>
      <c r="U190" s="69" t="str">
        <f t="shared" si="49"/>
        <v/>
      </c>
      <c r="V190" s="31"/>
      <c r="X190" s="76" t="str">
        <f t="shared" si="50"/>
        <v/>
      </c>
      <c r="Z190" s="76" t="str">
        <f t="shared" si="51"/>
        <v/>
      </c>
      <c r="AA190" s="76" t="str">
        <f t="shared" si="52"/>
        <v/>
      </c>
      <c r="AC190" s="19" t="str">
        <f>IF($K190="", "", SUMIF('Drinks List'!DH$11:DH$1010, $K190, 'Drinks List'!DG$11:DG$1010))</f>
        <v/>
      </c>
      <c r="AD190" s="21"/>
      <c r="AE190" s="59" t="str">
        <f>IF($K190="", "", SUMIF('Drinks List'!DJ$11:DJ$1010, $K190, 'Drinks List'!DI$11:DI$1010))</f>
        <v/>
      </c>
      <c r="AF190" s="21"/>
      <c r="AG190" s="59" t="str">
        <f>IF($K190="", "", SUMIF('Drinks List'!DL$11:DL$1010, $K190, 'Drinks List'!DK$11:DK$1010))</f>
        <v/>
      </c>
      <c r="AH190" s="21"/>
      <c r="AI190" s="59" t="str">
        <f>IF($K190="", "", SUMIF('Drinks List'!DN$11:DN$1010, $K190, 'Drinks List'!DM$11:DM$1010))</f>
        <v/>
      </c>
      <c r="AJ190" s="21"/>
      <c r="AK190" s="59" t="str">
        <f>IF($K190="", "", SUMIF('Drinks List'!DP$11:DP$1010, $K190, 'Drinks List'!DO$11:DO$1010))</f>
        <v/>
      </c>
      <c r="AL190" s="21"/>
      <c r="AM190" s="59" t="str">
        <f>IF($K190="", "", SUMIF('Drinks List'!DR$11:DR$1010, $K190, 'Drinks List'!DQ$11:DQ$1010))</f>
        <v/>
      </c>
      <c r="AN190" s="21"/>
      <c r="AO190" s="59" t="str">
        <f>IF($K190="", "", SUMIF('Drinks List'!DT$11:DT$1010, $K190, 'Drinks List'!DS$11:DS$1010))</f>
        <v/>
      </c>
      <c r="AP190" s="21"/>
      <c r="AQ190" s="59" t="str">
        <f>IF($K190="", "", SUMIF('Drinks List'!DV$11:DV$1010, $K190, 'Drinks List'!DU$11:DU$1010))</f>
        <v/>
      </c>
      <c r="AR190" s="21"/>
      <c r="AS190" s="59" t="str">
        <f>IF($K190="", "", SUMIF('Drinks List'!DX$11:DX$1010, $K190, 'Drinks List'!DW$11:DW$1010))</f>
        <v/>
      </c>
      <c r="AT190" s="21"/>
      <c r="AU190" s="59" t="str">
        <f>IF($K190="", "", SUMIF('Drinks List'!DZ$11:DZ$1010, $K190, 'Drinks List'!DY$11:DY$1010))</f>
        <v/>
      </c>
      <c r="AV190" s="21"/>
      <c r="AW190" s="59" t="str">
        <f>IF($K190="", "", SUMIF('Drinks List'!EB$11:EB$1010, $K190, 'Drinks List'!EA$11:EA$1010))</f>
        <v/>
      </c>
      <c r="AX190" s="21"/>
      <c r="AY190" s="59" t="str">
        <f>IF($K190="", "", SUMIF('Drinks List'!ED$11:ED$1010, $K190, 'Drinks List'!EC$11:EC$1010))</f>
        <v/>
      </c>
      <c r="AZ190" s="21"/>
      <c r="BA190" s="59" t="str">
        <f>IF($K190="", "", SUMIF('Drinks List'!EF$11:EF$1010, $K190, 'Drinks List'!EE$11:EE$1010))</f>
        <v/>
      </c>
      <c r="BB190" s="21"/>
      <c r="BC190" s="59" t="str">
        <f>IF($K190="", "", SUMIF('Drinks List'!EH$11:EH$1010, $K190, 'Drinks List'!EG$11:EG$1010))</f>
        <v/>
      </c>
      <c r="BD190" s="21"/>
      <c r="BE190" s="59" t="str">
        <f>IF($K190="", "", SUMIF('Drinks List'!EJ$11:EJ$1010, $K190, 'Drinks List'!EI$11:EI$1010))</f>
        <v/>
      </c>
      <c r="BF190" s="21"/>
      <c r="BG190" s="59" t="str">
        <f>IF($K190="", "", SUMIF('Drinks List'!EL$11:EL$1010, $K190, 'Drinks List'!EK$11:EK$1010))</f>
        <v/>
      </c>
      <c r="BH190" s="21"/>
      <c r="BI190" s="59" t="str">
        <f>IF($K190="", "", SUMIF('Drinks List'!EN$11:EN$1010, $K190, 'Drinks List'!EM$11:EM$1010))</f>
        <v/>
      </c>
      <c r="BJ190" s="21"/>
      <c r="BK190" s="59" t="str">
        <f>IF($K190="", "", SUMIF('Drinks List'!EP$11:EP$1010, $K190, 'Drinks List'!EO$11:EO$1010))</f>
        <v/>
      </c>
      <c r="BL190" s="21"/>
      <c r="BM190" s="59" t="str">
        <f>IF($K190="", "", SUMIF('Drinks List'!ER$11:ER$1010, $K190, 'Drinks List'!EQ$11:EQ$1010))</f>
        <v/>
      </c>
      <c r="BN190" s="21"/>
      <c r="BO190" s="65" t="str">
        <f>IF($K190="", "", SUMIF('Drinks List'!ET$11:ET$1010, $K190, 'Drinks List'!ES$11:ES$1010))</f>
        <v/>
      </c>
      <c r="BQ190" s="120" t="str">
        <f t="shared" si="53"/>
        <v/>
      </c>
      <c r="BR190" s="62" t="str">
        <f t="shared" si="54"/>
        <v/>
      </c>
      <c r="BS190" s="76" t="str">
        <f>IF(BQ190="", "", COUNTIF(BQ$11:BQ$1010, "&gt;"&amp;BQ190)+1+COUNTIF(BQ$11:BQ190, BQ190)-1)</f>
        <v/>
      </c>
      <c r="BT190" s="76" t="str">
        <f>IF(BR190="", "", COUNTIF(BR$11:BR$1010, "&lt;"&amp;BR190)+1+COUNTIF(BR$11:BR190, BR190)-1)</f>
        <v/>
      </c>
      <c r="BV190" s="76" t="str">
        <f t="shared" si="55"/>
        <v/>
      </c>
      <c r="BW190" s="124" t="str">
        <f t="shared" si="56"/>
        <v/>
      </c>
      <c r="BX190" s="115" t="str">
        <f t="shared" si="57"/>
        <v/>
      </c>
      <c r="BY190" s="125" t="str">
        <f t="shared" si="58"/>
        <v/>
      </c>
      <c r="CA190" s="106" t="str">
        <f t="shared" si="59"/>
        <v/>
      </c>
      <c r="CB190" s="22" t="str">
        <f t="shared" si="60"/>
        <v/>
      </c>
      <c r="CD190" s="76" t="str">
        <f>IF($J190="", "", IF($BV190=0, "", COUNTIF($J$11:$J$1010, "&lt;"&amp;$J190)+1+COUNTIF($J$11:$J190, $J190)-1))</f>
        <v/>
      </c>
    </row>
    <row r="191" spans="1:82" x14ac:dyDescent="0.25">
      <c r="A191" s="31"/>
      <c r="B191" s="19" t="str">
        <f t="shared" si="41"/>
        <v/>
      </c>
      <c r="C191" s="20" t="str">
        <f t="shared" si="42"/>
        <v/>
      </c>
      <c r="D191" s="29" t="str">
        <f t="shared" si="43"/>
        <v/>
      </c>
      <c r="E191" s="22" t="str">
        <f t="shared" si="44"/>
        <v/>
      </c>
      <c r="F191" s="31"/>
      <c r="G191" s="301"/>
      <c r="H191" s="302"/>
      <c r="I191" s="303"/>
      <c r="J191" s="304"/>
      <c r="K191" s="283"/>
      <c r="L191" s="305"/>
      <c r="M191" s="285"/>
      <c r="N191" s="287"/>
      <c r="O191" s="31"/>
      <c r="P191" s="19" t="str">
        <f t="shared" si="45"/>
        <v/>
      </c>
      <c r="Q191" s="20" t="str">
        <f t="shared" si="46"/>
        <v/>
      </c>
      <c r="R191" s="29" t="str">
        <f t="shared" si="47"/>
        <v/>
      </c>
      <c r="S191" s="22" t="str">
        <f t="shared" si="48"/>
        <v/>
      </c>
      <c r="T191" s="31"/>
      <c r="U191" s="69" t="str">
        <f t="shared" si="49"/>
        <v/>
      </c>
      <c r="V191" s="31"/>
      <c r="X191" s="76" t="str">
        <f t="shared" si="50"/>
        <v/>
      </c>
      <c r="Z191" s="76" t="str">
        <f t="shared" si="51"/>
        <v/>
      </c>
      <c r="AA191" s="76" t="str">
        <f t="shared" si="52"/>
        <v/>
      </c>
      <c r="AC191" s="19" t="str">
        <f>IF($K191="", "", SUMIF('Drinks List'!DH$11:DH$1010, $K191, 'Drinks List'!DG$11:DG$1010))</f>
        <v/>
      </c>
      <c r="AD191" s="21"/>
      <c r="AE191" s="59" t="str">
        <f>IF($K191="", "", SUMIF('Drinks List'!DJ$11:DJ$1010, $K191, 'Drinks List'!DI$11:DI$1010))</f>
        <v/>
      </c>
      <c r="AF191" s="21"/>
      <c r="AG191" s="59" t="str">
        <f>IF($K191="", "", SUMIF('Drinks List'!DL$11:DL$1010, $K191, 'Drinks List'!DK$11:DK$1010))</f>
        <v/>
      </c>
      <c r="AH191" s="21"/>
      <c r="AI191" s="59" t="str">
        <f>IF($K191="", "", SUMIF('Drinks List'!DN$11:DN$1010, $K191, 'Drinks List'!DM$11:DM$1010))</f>
        <v/>
      </c>
      <c r="AJ191" s="21"/>
      <c r="AK191" s="59" t="str">
        <f>IF($K191="", "", SUMIF('Drinks List'!DP$11:DP$1010, $K191, 'Drinks List'!DO$11:DO$1010))</f>
        <v/>
      </c>
      <c r="AL191" s="21"/>
      <c r="AM191" s="59" t="str">
        <f>IF($K191="", "", SUMIF('Drinks List'!DR$11:DR$1010, $K191, 'Drinks List'!DQ$11:DQ$1010))</f>
        <v/>
      </c>
      <c r="AN191" s="21"/>
      <c r="AO191" s="59" t="str">
        <f>IF($K191="", "", SUMIF('Drinks List'!DT$11:DT$1010, $K191, 'Drinks List'!DS$11:DS$1010))</f>
        <v/>
      </c>
      <c r="AP191" s="21"/>
      <c r="AQ191" s="59" t="str">
        <f>IF($K191="", "", SUMIF('Drinks List'!DV$11:DV$1010, $K191, 'Drinks List'!DU$11:DU$1010))</f>
        <v/>
      </c>
      <c r="AR191" s="21"/>
      <c r="AS191" s="59" t="str">
        <f>IF($K191="", "", SUMIF('Drinks List'!DX$11:DX$1010, $K191, 'Drinks List'!DW$11:DW$1010))</f>
        <v/>
      </c>
      <c r="AT191" s="21"/>
      <c r="AU191" s="59" t="str">
        <f>IF($K191="", "", SUMIF('Drinks List'!DZ$11:DZ$1010, $K191, 'Drinks List'!DY$11:DY$1010))</f>
        <v/>
      </c>
      <c r="AV191" s="21"/>
      <c r="AW191" s="59" t="str">
        <f>IF($K191="", "", SUMIF('Drinks List'!EB$11:EB$1010, $K191, 'Drinks List'!EA$11:EA$1010))</f>
        <v/>
      </c>
      <c r="AX191" s="21"/>
      <c r="AY191" s="59" t="str">
        <f>IF($K191="", "", SUMIF('Drinks List'!ED$11:ED$1010, $K191, 'Drinks List'!EC$11:EC$1010))</f>
        <v/>
      </c>
      <c r="AZ191" s="21"/>
      <c r="BA191" s="59" t="str">
        <f>IF($K191="", "", SUMIF('Drinks List'!EF$11:EF$1010, $K191, 'Drinks List'!EE$11:EE$1010))</f>
        <v/>
      </c>
      <c r="BB191" s="21"/>
      <c r="BC191" s="59" t="str">
        <f>IF($K191="", "", SUMIF('Drinks List'!EH$11:EH$1010, $K191, 'Drinks List'!EG$11:EG$1010))</f>
        <v/>
      </c>
      <c r="BD191" s="21"/>
      <c r="BE191" s="59" t="str">
        <f>IF($K191="", "", SUMIF('Drinks List'!EJ$11:EJ$1010, $K191, 'Drinks List'!EI$11:EI$1010))</f>
        <v/>
      </c>
      <c r="BF191" s="21"/>
      <c r="BG191" s="59" t="str">
        <f>IF($K191="", "", SUMIF('Drinks List'!EL$11:EL$1010, $K191, 'Drinks List'!EK$11:EK$1010))</f>
        <v/>
      </c>
      <c r="BH191" s="21"/>
      <c r="BI191" s="59" t="str">
        <f>IF($K191="", "", SUMIF('Drinks List'!EN$11:EN$1010, $K191, 'Drinks List'!EM$11:EM$1010))</f>
        <v/>
      </c>
      <c r="BJ191" s="21"/>
      <c r="BK191" s="59" t="str">
        <f>IF($K191="", "", SUMIF('Drinks List'!EP$11:EP$1010, $K191, 'Drinks List'!EO$11:EO$1010))</f>
        <v/>
      </c>
      <c r="BL191" s="21"/>
      <c r="BM191" s="59" t="str">
        <f>IF($K191="", "", SUMIF('Drinks List'!ER$11:ER$1010, $K191, 'Drinks List'!EQ$11:EQ$1010))</f>
        <v/>
      </c>
      <c r="BN191" s="21"/>
      <c r="BO191" s="65" t="str">
        <f>IF($K191="", "", SUMIF('Drinks List'!ET$11:ET$1010, $K191, 'Drinks List'!ES$11:ES$1010))</f>
        <v/>
      </c>
      <c r="BQ191" s="120" t="str">
        <f t="shared" si="53"/>
        <v/>
      </c>
      <c r="BR191" s="62" t="str">
        <f t="shared" si="54"/>
        <v/>
      </c>
      <c r="BS191" s="76" t="str">
        <f>IF(BQ191="", "", COUNTIF(BQ$11:BQ$1010, "&gt;"&amp;BQ191)+1+COUNTIF(BQ$11:BQ191, BQ191)-1)</f>
        <v/>
      </c>
      <c r="BT191" s="76" t="str">
        <f>IF(BR191="", "", COUNTIF(BR$11:BR$1010, "&lt;"&amp;BR191)+1+COUNTIF(BR$11:BR191, BR191)-1)</f>
        <v/>
      </c>
      <c r="BV191" s="76" t="str">
        <f t="shared" si="55"/>
        <v/>
      </c>
      <c r="BW191" s="124" t="str">
        <f t="shared" si="56"/>
        <v/>
      </c>
      <c r="BX191" s="115" t="str">
        <f t="shared" si="57"/>
        <v/>
      </c>
      <c r="BY191" s="125" t="str">
        <f t="shared" si="58"/>
        <v/>
      </c>
      <c r="CA191" s="106" t="str">
        <f t="shared" si="59"/>
        <v/>
      </c>
      <c r="CB191" s="22" t="str">
        <f t="shared" si="60"/>
        <v/>
      </c>
      <c r="CD191" s="76" t="str">
        <f>IF($J191="", "", IF($BV191=0, "", COUNTIF($J$11:$J$1010, "&lt;"&amp;$J191)+1+COUNTIF($J$11:$J191, $J191)-1))</f>
        <v/>
      </c>
    </row>
    <row r="192" spans="1:82" x14ac:dyDescent="0.25">
      <c r="A192" s="31"/>
      <c r="B192" s="19" t="str">
        <f t="shared" si="41"/>
        <v/>
      </c>
      <c r="C192" s="20" t="str">
        <f t="shared" si="42"/>
        <v/>
      </c>
      <c r="D192" s="29" t="str">
        <f t="shared" si="43"/>
        <v/>
      </c>
      <c r="E192" s="22" t="str">
        <f t="shared" si="44"/>
        <v/>
      </c>
      <c r="F192" s="31"/>
      <c r="G192" s="301"/>
      <c r="H192" s="302"/>
      <c r="I192" s="303"/>
      <c r="J192" s="304"/>
      <c r="K192" s="283"/>
      <c r="L192" s="305"/>
      <c r="M192" s="285"/>
      <c r="N192" s="287"/>
      <c r="O192" s="31"/>
      <c r="P192" s="19" t="str">
        <f t="shared" si="45"/>
        <v/>
      </c>
      <c r="Q192" s="20" t="str">
        <f t="shared" si="46"/>
        <v/>
      </c>
      <c r="R192" s="29" t="str">
        <f t="shared" si="47"/>
        <v/>
      </c>
      <c r="S192" s="22" t="str">
        <f t="shared" si="48"/>
        <v/>
      </c>
      <c r="T192" s="31"/>
      <c r="U192" s="69" t="str">
        <f t="shared" si="49"/>
        <v/>
      </c>
      <c r="V192" s="31"/>
      <c r="X192" s="76" t="str">
        <f t="shared" si="50"/>
        <v/>
      </c>
      <c r="Z192" s="76" t="str">
        <f t="shared" si="51"/>
        <v/>
      </c>
      <c r="AA192" s="76" t="str">
        <f t="shared" si="52"/>
        <v/>
      </c>
      <c r="AC192" s="19" t="str">
        <f>IF($K192="", "", SUMIF('Drinks List'!DH$11:DH$1010, $K192, 'Drinks List'!DG$11:DG$1010))</f>
        <v/>
      </c>
      <c r="AD192" s="21"/>
      <c r="AE192" s="59" t="str">
        <f>IF($K192="", "", SUMIF('Drinks List'!DJ$11:DJ$1010, $K192, 'Drinks List'!DI$11:DI$1010))</f>
        <v/>
      </c>
      <c r="AF192" s="21"/>
      <c r="AG192" s="59" t="str">
        <f>IF($K192="", "", SUMIF('Drinks List'!DL$11:DL$1010, $K192, 'Drinks List'!DK$11:DK$1010))</f>
        <v/>
      </c>
      <c r="AH192" s="21"/>
      <c r="AI192" s="59" t="str">
        <f>IF($K192="", "", SUMIF('Drinks List'!DN$11:DN$1010, $K192, 'Drinks List'!DM$11:DM$1010))</f>
        <v/>
      </c>
      <c r="AJ192" s="21"/>
      <c r="AK192" s="59" t="str">
        <f>IF($K192="", "", SUMIF('Drinks List'!DP$11:DP$1010, $K192, 'Drinks List'!DO$11:DO$1010))</f>
        <v/>
      </c>
      <c r="AL192" s="21"/>
      <c r="AM192" s="59" t="str">
        <f>IF($K192="", "", SUMIF('Drinks List'!DR$11:DR$1010, $K192, 'Drinks List'!DQ$11:DQ$1010))</f>
        <v/>
      </c>
      <c r="AN192" s="21"/>
      <c r="AO192" s="59" t="str">
        <f>IF($K192="", "", SUMIF('Drinks List'!DT$11:DT$1010, $K192, 'Drinks List'!DS$11:DS$1010))</f>
        <v/>
      </c>
      <c r="AP192" s="21"/>
      <c r="AQ192" s="59" t="str">
        <f>IF($K192="", "", SUMIF('Drinks List'!DV$11:DV$1010, $K192, 'Drinks List'!DU$11:DU$1010))</f>
        <v/>
      </c>
      <c r="AR192" s="21"/>
      <c r="AS192" s="59" t="str">
        <f>IF($K192="", "", SUMIF('Drinks List'!DX$11:DX$1010, $K192, 'Drinks List'!DW$11:DW$1010))</f>
        <v/>
      </c>
      <c r="AT192" s="21"/>
      <c r="AU192" s="59" t="str">
        <f>IF($K192="", "", SUMIF('Drinks List'!DZ$11:DZ$1010, $K192, 'Drinks List'!DY$11:DY$1010))</f>
        <v/>
      </c>
      <c r="AV192" s="21"/>
      <c r="AW192" s="59" t="str">
        <f>IF($K192="", "", SUMIF('Drinks List'!EB$11:EB$1010, $K192, 'Drinks List'!EA$11:EA$1010))</f>
        <v/>
      </c>
      <c r="AX192" s="21"/>
      <c r="AY192" s="59" t="str">
        <f>IF($K192="", "", SUMIF('Drinks List'!ED$11:ED$1010, $K192, 'Drinks List'!EC$11:EC$1010))</f>
        <v/>
      </c>
      <c r="AZ192" s="21"/>
      <c r="BA192" s="59" t="str">
        <f>IF($K192="", "", SUMIF('Drinks List'!EF$11:EF$1010, $K192, 'Drinks List'!EE$11:EE$1010))</f>
        <v/>
      </c>
      <c r="BB192" s="21"/>
      <c r="BC192" s="59" t="str">
        <f>IF($K192="", "", SUMIF('Drinks List'!EH$11:EH$1010, $K192, 'Drinks List'!EG$11:EG$1010))</f>
        <v/>
      </c>
      <c r="BD192" s="21"/>
      <c r="BE192" s="59" t="str">
        <f>IF($K192="", "", SUMIF('Drinks List'!EJ$11:EJ$1010, $K192, 'Drinks List'!EI$11:EI$1010))</f>
        <v/>
      </c>
      <c r="BF192" s="21"/>
      <c r="BG192" s="59" t="str">
        <f>IF($K192="", "", SUMIF('Drinks List'!EL$11:EL$1010, $K192, 'Drinks List'!EK$11:EK$1010))</f>
        <v/>
      </c>
      <c r="BH192" s="21"/>
      <c r="BI192" s="59" t="str">
        <f>IF($K192="", "", SUMIF('Drinks List'!EN$11:EN$1010, $K192, 'Drinks List'!EM$11:EM$1010))</f>
        <v/>
      </c>
      <c r="BJ192" s="21"/>
      <c r="BK192" s="59" t="str">
        <f>IF($K192="", "", SUMIF('Drinks List'!EP$11:EP$1010, $K192, 'Drinks List'!EO$11:EO$1010))</f>
        <v/>
      </c>
      <c r="BL192" s="21"/>
      <c r="BM192" s="59" t="str">
        <f>IF($K192="", "", SUMIF('Drinks List'!ER$11:ER$1010, $K192, 'Drinks List'!EQ$11:EQ$1010))</f>
        <v/>
      </c>
      <c r="BN192" s="21"/>
      <c r="BO192" s="65" t="str">
        <f>IF($K192="", "", SUMIF('Drinks List'!ET$11:ET$1010, $K192, 'Drinks List'!ES$11:ES$1010))</f>
        <v/>
      </c>
      <c r="BQ192" s="120" t="str">
        <f t="shared" si="53"/>
        <v/>
      </c>
      <c r="BR192" s="62" t="str">
        <f t="shared" si="54"/>
        <v/>
      </c>
      <c r="BS192" s="76" t="str">
        <f>IF(BQ192="", "", COUNTIF(BQ$11:BQ$1010, "&gt;"&amp;BQ192)+1+COUNTIF(BQ$11:BQ192, BQ192)-1)</f>
        <v/>
      </c>
      <c r="BT192" s="76" t="str">
        <f>IF(BR192="", "", COUNTIF(BR$11:BR$1010, "&lt;"&amp;BR192)+1+COUNTIF(BR$11:BR192, BR192)-1)</f>
        <v/>
      </c>
      <c r="BV192" s="76" t="str">
        <f t="shared" si="55"/>
        <v/>
      </c>
      <c r="BW192" s="124" t="str">
        <f t="shared" si="56"/>
        <v/>
      </c>
      <c r="BX192" s="115" t="str">
        <f t="shared" si="57"/>
        <v/>
      </c>
      <c r="BY192" s="125" t="str">
        <f t="shared" si="58"/>
        <v/>
      </c>
      <c r="CA192" s="106" t="str">
        <f t="shared" si="59"/>
        <v/>
      </c>
      <c r="CB192" s="22" t="str">
        <f t="shared" si="60"/>
        <v/>
      </c>
      <c r="CD192" s="76" t="str">
        <f>IF($J192="", "", IF($BV192=0, "", COUNTIF($J$11:$J$1010, "&lt;"&amp;$J192)+1+COUNTIF($J$11:$J192, $J192)-1))</f>
        <v/>
      </c>
    </row>
    <row r="193" spans="1:82" x14ac:dyDescent="0.25">
      <c r="A193" s="31"/>
      <c r="B193" s="19" t="str">
        <f t="shared" si="41"/>
        <v/>
      </c>
      <c r="C193" s="20" t="str">
        <f t="shared" si="42"/>
        <v/>
      </c>
      <c r="D193" s="29" t="str">
        <f t="shared" si="43"/>
        <v/>
      </c>
      <c r="E193" s="22" t="str">
        <f t="shared" si="44"/>
        <v/>
      </c>
      <c r="F193" s="31"/>
      <c r="G193" s="301"/>
      <c r="H193" s="302"/>
      <c r="I193" s="303"/>
      <c r="J193" s="304"/>
      <c r="K193" s="283"/>
      <c r="L193" s="305"/>
      <c r="M193" s="285"/>
      <c r="N193" s="287"/>
      <c r="O193" s="31"/>
      <c r="P193" s="19" t="str">
        <f t="shared" si="45"/>
        <v/>
      </c>
      <c r="Q193" s="20" t="str">
        <f t="shared" si="46"/>
        <v/>
      </c>
      <c r="R193" s="29" t="str">
        <f t="shared" si="47"/>
        <v/>
      </c>
      <c r="S193" s="22" t="str">
        <f t="shared" si="48"/>
        <v/>
      </c>
      <c r="T193" s="31"/>
      <c r="U193" s="69" t="str">
        <f t="shared" si="49"/>
        <v/>
      </c>
      <c r="V193" s="31"/>
      <c r="X193" s="76" t="str">
        <f t="shared" si="50"/>
        <v/>
      </c>
      <c r="Z193" s="76" t="str">
        <f t="shared" si="51"/>
        <v/>
      </c>
      <c r="AA193" s="76" t="str">
        <f t="shared" si="52"/>
        <v/>
      </c>
      <c r="AC193" s="19" t="str">
        <f>IF($K193="", "", SUMIF('Drinks List'!DH$11:DH$1010, $K193, 'Drinks List'!DG$11:DG$1010))</f>
        <v/>
      </c>
      <c r="AD193" s="21"/>
      <c r="AE193" s="59" t="str">
        <f>IF($K193="", "", SUMIF('Drinks List'!DJ$11:DJ$1010, $K193, 'Drinks List'!DI$11:DI$1010))</f>
        <v/>
      </c>
      <c r="AF193" s="21"/>
      <c r="AG193" s="59" t="str">
        <f>IF($K193="", "", SUMIF('Drinks List'!DL$11:DL$1010, $K193, 'Drinks List'!DK$11:DK$1010))</f>
        <v/>
      </c>
      <c r="AH193" s="21"/>
      <c r="AI193" s="59" t="str">
        <f>IF($K193="", "", SUMIF('Drinks List'!DN$11:DN$1010, $K193, 'Drinks List'!DM$11:DM$1010))</f>
        <v/>
      </c>
      <c r="AJ193" s="21"/>
      <c r="AK193" s="59" t="str">
        <f>IF($K193="", "", SUMIF('Drinks List'!DP$11:DP$1010, $K193, 'Drinks List'!DO$11:DO$1010))</f>
        <v/>
      </c>
      <c r="AL193" s="21"/>
      <c r="AM193" s="59" t="str">
        <f>IF($K193="", "", SUMIF('Drinks List'!DR$11:DR$1010, $K193, 'Drinks List'!DQ$11:DQ$1010))</f>
        <v/>
      </c>
      <c r="AN193" s="21"/>
      <c r="AO193" s="59" t="str">
        <f>IF($K193="", "", SUMIF('Drinks List'!DT$11:DT$1010, $K193, 'Drinks List'!DS$11:DS$1010))</f>
        <v/>
      </c>
      <c r="AP193" s="21"/>
      <c r="AQ193" s="59" t="str">
        <f>IF($K193="", "", SUMIF('Drinks List'!DV$11:DV$1010, $K193, 'Drinks List'!DU$11:DU$1010))</f>
        <v/>
      </c>
      <c r="AR193" s="21"/>
      <c r="AS193" s="59" t="str">
        <f>IF($K193="", "", SUMIF('Drinks List'!DX$11:DX$1010, $K193, 'Drinks List'!DW$11:DW$1010))</f>
        <v/>
      </c>
      <c r="AT193" s="21"/>
      <c r="AU193" s="59" t="str">
        <f>IF($K193="", "", SUMIF('Drinks List'!DZ$11:DZ$1010, $K193, 'Drinks List'!DY$11:DY$1010))</f>
        <v/>
      </c>
      <c r="AV193" s="21"/>
      <c r="AW193" s="59" t="str">
        <f>IF($K193="", "", SUMIF('Drinks List'!EB$11:EB$1010, $K193, 'Drinks List'!EA$11:EA$1010))</f>
        <v/>
      </c>
      <c r="AX193" s="21"/>
      <c r="AY193" s="59" t="str">
        <f>IF($K193="", "", SUMIF('Drinks List'!ED$11:ED$1010, $K193, 'Drinks List'!EC$11:EC$1010))</f>
        <v/>
      </c>
      <c r="AZ193" s="21"/>
      <c r="BA193" s="59" t="str">
        <f>IF($K193="", "", SUMIF('Drinks List'!EF$11:EF$1010, $K193, 'Drinks List'!EE$11:EE$1010))</f>
        <v/>
      </c>
      <c r="BB193" s="21"/>
      <c r="BC193" s="59" t="str">
        <f>IF($K193="", "", SUMIF('Drinks List'!EH$11:EH$1010, $K193, 'Drinks List'!EG$11:EG$1010))</f>
        <v/>
      </c>
      <c r="BD193" s="21"/>
      <c r="BE193" s="59" t="str">
        <f>IF($K193="", "", SUMIF('Drinks List'!EJ$11:EJ$1010, $K193, 'Drinks List'!EI$11:EI$1010))</f>
        <v/>
      </c>
      <c r="BF193" s="21"/>
      <c r="BG193" s="59" t="str">
        <f>IF($K193="", "", SUMIF('Drinks List'!EL$11:EL$1010, $K193, 'Drinks List'!EK$11:EK$1010))</f>
        <v/>
      </c>
      <c r="BH193" s="21"/>
      <c r="BI193" s="59" t="str">
        <f>IF($K193="", "", SUMIF('Drinks List'!EN$11:EN$1010, $K193, 'Drinks List'!EM$11:EM$1010))</f>
        <v/>
      </c>
      <c r="BJ193" s="21"/>
      <c r="BK193" s="59" t="str">
        <f>IF($K193="", "", SUMIF('Drinks List'!EP$11:EP$1010, $K193, 'Drinks List'!EO$11:EO$1010))</f>
        <v/>
      </c>
      <c r="BL193" s="21"/>
      <c r="BM193" s="59" t="str">
        <f>IF($K193="", "", SUMIF('Drinks List'!ER$11:ER$1010, $K193, 'Drinks List'!EQ$11:EQ$1010))</f>
        <v/>
      </c>
      <c r="BN193" s="21"/>
      <c r="BO193" s="65" t="str">
        <f>IF($K193="", "", SUMIF('Drinks List'!ET$11:ET$1010, $K193, 'Drinks List'!ES$11:ES$1010))</f>
        <v/>
      </c>
      <c r="BQ193" s="120" t="str">
        <f t="shared" si="53"/>
        <v/>
      </c>
      <c r="BR193" s="62" t="str">
        <f t="shared" si="54"/>
        <v/>
      </c>
      <c r="BS193" s="76" t="str">
        <f>IF(BQ193="", "", COUNTIF(BQ$11:BQ$1010, "&gt;"&amp;BQ193)+1+COUNTIF(BQ$11:BQ193, BQ193)-1)</f>
        <v/>
      </c>
      <c r="BT193" s="76" t="str">
        <f>IF(BR193="", "", COUNTIF(BR$11:BR$1010, "&lt;"&amp;BR193)+1+COUNTIF(BR$11:BR193, BR193)-1)</f>
        <v/>
      </c>
      <c r="BV193" s="76" t="str">
        <f t="shared" si="55"/>
        <v/>
      </c>
      <c r="BW193" s="124" t="str">
        <f t="shared" si="56"/>
        <v/>
      </c>
      <c r="BX193" s="115" t="str">
        <f t="shared" si="57"/>
        <v/>
      </c>
      <c r="BY193" s="125" t="str">
        <f t="shared" si="58"/>
        <v/>
      </c>
      <c r="CA193" s="106" t="str">
        <f t="shared" si="59"/>
        <v/>
      </c>
      <c r="CB193" s="22" t="str">
        <f t="shared" si="60"/>
        <v/>
      </c>
      <c r="CD193" s="76" t="str">
        <f>IF($J193="", "", IF($BV193=0, "", COUNTIF($J$11:$J$1010, "&lt;"&amp;$J193)+1+COUNTIF($J$11:$J193, $J193)-1))</f>
        <v/>
      </c>
    </row>
    <row r="194" spans="1:82" x14ac:dyDescent="0.25">
      <c r="A194" s="31"/>
      <c r="B194" s="19" t="str">
        <f t="shared" si="41"/>
        <v/>
      </c>
      <c r="C194" s="20" t="str">
        <f t="shared" si="42"/>
        <v/>
      </c>
      <c r="D194" s="29" t="str">
        <f t="shared" si="43"/>
        <v/>
      </c>
      <c r="E194" s="22" t="str">
        <f t="shared" si="44"/>
        <v/>
      </c>
      <c r="F194" s="31"/>
      <c r="G194" s="301"/>
      <c r="H194" s="302"/>
      <c r="I194" s="303"/>
      <c r="J194" s="304"/>
      <c r="K194" s="283"/>
      <c r="L194" s="305"/>
      <c r="M194" s="285"/>
      <c r="N194" s="287"/>
      <c r="O194" s="31"/>
      <c r="P194" s="19" t="str">
        <f t="shared" si="45"/>
        <v/>
      </c>
      <c r="Q194" s="20" t="str">
        <f t="shared" si="46"/>
        <v/>
      </c>
      <c r="R194" s="29" t="str">
        <f t="shared" si="47"/>
        <v/>
      </c>
      <c r="S194" s="22" t="str">
        <f t="shared" si="48"/>
        <v/>
      </c>
      <c r="T194" s="31"/>
      <c r="U194" s="69" t="str">
        <f t="shared" si="49"/>
        <v/>
      </c>
      <c r="V194" s="31"/>
      <c r="X194" s="76" t="str">
        <f t="shared" si="50"/>
        <v/>
      </c>
      <c r="Z194" s="76" t="str">
        <f t="shared" si="51"/>
        <v/>
      </c>
      <c r="AA194" s="76" t="str">
        <f t="shared" si="52"/>
        <v/>
      </c>
      <c r="AC194" s="19" t="str">
        <f>IF($K194="", "", SUMIF('Drinks List'!DH$11:DH$1010, $K194, 'Drinks List'!DG$11:DG$1010))</f>
        <v/>
      </c>
      <c r="AD194" s="21"/>
      <c r="AE194" s="59" t="str">
        <f>IF($K194="", "", SUMIF('Drinks List'!DJ$11:DJ$1010, $K194, 'Drinks List'!DI$11:DI$1010))</f>
        <v/>
      </c>
      <c r="AF194" s="21"/>
      <c r="AG194" s="59" t="str">
        <f>IF($K194="", "", SUMIF('Drinks List'!DL$11:DL$1010, $K194, 'Drinks List'!DK$11:DK$1010))</f>
        <v/>
      </c>
      <c r="AH194" s="21"/>
      <c r="AI194" s="59" t="str">
        <f>IF($K194="", "", SUMIF('Drinks List'!DN$11:DN$1010, $K194, 'Drinks List'!DM$11:DM$1010))</f>
        <v/>
      </c>
      <c r="AJ194" s="21"/>
      <c r="AK194" s="59" t="str">
        <f>IF($K194="", "", SUMIF('Drinks List'!DP$11:DP$1010, $K194, 'Drinks List'!DO$11:DO$1010))</f>
        <v/>
      </c>
      <c r="AL194" s="21"/>
      <c r="AM194" s="59" t="str">
        <f>IF($K194="", "", SUMIF('Drinks List'!DR$11:DR$1010, $K194, 'Drinks List'!DQ$11:DQ$1010))</f>
        <v/>
      </c>
      <c r="AN194" s="21"/>
      <c r="AO194" s="59" t="str">
        <f>IF($K194="", "", SUMIF('Drinks List'!DT$11:DT$1010, $K194, 'Drinks List'!DS$11:DS$1010))</f>
        <v/>
      </c>
      <c r="AP194" s="21"/>
      <c r="AQ194" s="59" t="str">
        <f>IF($K194="", "", SUMIF('Drinks List'!DV$11:DV$1010, $K194, 'Drinks List'!DU$11:DU$1010))</f>
        <v/>
      </c>
      <c r="AR194" s="21"/>
      <c r="AS194" s="59" t="str">
        <f>IF($K194="", "", SUMIF('Drinks List'!DX$11:DX$1010, $K194, 'Drinks List'!DW$11:DW$1010))</f>
        <v/>
      </c>
      <c r="AT194" s="21"/>
      <c r="AU194" s="59" t="str">
        <f>IF($K194="", "", SUMIF('Drinks List'!DZ$11:DZ$1010, $K194, 'Drinks List'!DY$11:DY$1010))</f>
        <v/>
      </c>
      <c r="AV194" s="21"/>
      <c r="AW194" s="59" t="str">
        <f>IF($K194="", "", SUMIF('Drinks List'!EB$11:EB$1010, $K194, 'Drinks List'!EA$11:EA$1010))</f>
        <v/>
      </c>
      <c r="AX194" s="21"/>
      <c r="AY194" s="59" t="str">
        <f>IF($K194="", "", SUMIF('Drinks List'!ED$11:ED$1010, $K194, 'Drinks List'!EC$11:EC$1010))</f>
        <v/>
      </c>
      <c r="AZ194" s="21"/>
      <c r="BA194" s="59" t="str">
        <f>IF($K194="", "", SUMIF('Drinks List'!EF$11:EF$1010, $K194, 'Drinks List'!EE$11:EE$1010))</f>
        <v/>
      </c>
      <c r="BB194" s="21"/>
      <c r="BC194" s="59" t="str">
        <f>IF($K194="", "", SUMIF('Drinks List'!EH$11:EH$1010, $K194, 'Drinks List'!EG$11:EG$1010))</f>
        <v/>
      </c>
      <c r="BD194" s="21"/>
      <c r="BE194" s="59" t="str">
        <f>IF($K194="", "", SUMIF('Drinks List'!EJ$11:EJ$1010, $K194, 'Drinks List'!EI$11:EI$1010))</f>
        <v/>
      </c>
      <c r="BF194" s="21"/>
      <c r="BG194" s="59" t="str">
        <f>IF($K194="", "", SUMIF('Drinks List'!EL$11:EL$1010, $K194, 'Drinks List'!EK$11:EK$1010))</f>
        <v/>
      </c>
      <c r="BH194" s="21"/>
      <c r="BI194" s="59" t="str">
        <f>IF($K194="", "", SUMIF('Drinks List'!EN$11:EN$1010, $K194, 'Drinks List'!EM$11:EM$1010))</f>
        <v/>
      </c>
      <c r="BJ194" s="21"/>
      <c r="BK194" s="59" t="str">
        <f>IF($K194="", "", SUMIF('Drinks List'!EP$11:EP$1010, $K194, 'Drinks List'!EO$11:EO$1010))</f>
        <v/>
      </c>
      <c r="BL194" s="21"/>
      <c r="BM194" s="59" t="str">
        <f>IF($K194="", "", SUMIF('Drinks List'!ER$11:ER$1010, $K194, 'Drinks List'!EQ$11:EQ$1010))</f>
        <v/>
      </c>
      <c r="BN194" s="21"/>
      <c r="BO194" s="65" t="str">
        <f>IF($K194="", "", SUMIF('Drinks List'!ET$11:ET$1010, $K194, 'Drinks List'!ES$11:ES$1010))</f>
        <v/>
      </c>
      <c r="BQ194" s="120" t="str">
        <f t="shared" si="53"/>
        <v/>
      </c>
      <c r="BR194" s="62" t="str">
        <f t="shared" si="54"/>
        <v/>
      </c>
      <c r="BS194" s="76" t="str">
        <f>IF(BQ194="", "", COUNTIF(BQ$11:BQ$1010, "&gt;"&amp;BQ194)+1+COUNTIF(BQ$11:BQ194, BQ194)-1)</f>
        <v/>
      </c>
      <c r="BT194" s="76" t="str">
        <f>IF(BR194="", "", COUNTIF(BR$11:BR$1010, "&lt;"&amp;BR194)+1+COUNTIF(BR$11:BR194, BR194)-1)</f>
        <v/>
      </c>
      <c r="BV194" s="76" t="str">
        <f t="shared" si="55"/>
        <v/>
      </c>
      <c r="BW194" s="124" t="str">
        <f t="shared" si="56"/>
        <v/>
      </c>
      <c r="BX194" s="115" t="str">
        <f t="shared" si="57"/>
        <v/>
      </c>
      <c r="BY194" s="125" t="str">
        <f t="shared" si="58"/>
        <v/>
      </c>
      <c r="CA194" s="106" t="str">
        <f t="shared" si="59"/>
        <v/>
      </c>
      <c r="CB194" s="22" t="str">
        <f t="shared" si="60"/>
        <v/>
      </c>
      <c r="CD194" s="76" t="str">
        <f>IF($J194="", "", IF($BV194=0, "", COUNTIF($J$11:$J$1010, "&lt;"&amp;$J194)+1+COUNTIF($J$11:$J194, $J194)-1))</f>
        <v/>
      </c>
    </row>
    <row r="195" spans="1:82" x14ac:dyDescent="0.25">
      <c r="A195" s="31"/>
      <c r="B195" s="19" t="str">
        <f t="shared" si="41"/>
        <v/>
      </c>
      <c r="C195" s="20" t="str">
        <f t="shared" si="42"/>
        <v/>
      </c>
      <c r="D195" s="29" t="str">
        <f t="shared" si="43"/>
        <v/>
      </c>
      <c r="E195" s="22" t="str">
        <f t="shared" si="44"/>
        <v/>
      </c>
      <c r="F195" s="31"/>
      <c r="G195" s="301"/>
      <c r="H195" s="302"/>
      <c r="I195" s="303"/>
      <c r="J195" s="304"/>
      <c r="K195" s="283"/>
      <c r="L195" s="305"/>
      <c r="M195" s="285"/>
      <c r="N195" s="287"/>
      <c r="O195" s="31"/>
      <c r="P195" s="19" t="str">
        <f t="shared" si="45"/>
        <v/>
      </c>
      <c r="Q195" s="20" t="str">
        <f t="shared" si="46"/>
        <v/>
      </c>
      <c r="R195" s="29" t="str">
        <f t="shared" si="47"/>
        <v/>
      </c>
      <c r="S195" s="22" t="str">
        <f t="shared" si="48"/>
        <v/>
      </c>
      <c r="T195" s="31"/>
      <c r="U195" s="69" t="str">
        <f t="shared" si="49"/>
        <v/>
      </c>
      <c r="V195" s="31"/>
      <c r="X195" s="76" t="str">
        <f t="shared" si="50"/>
        <v/>
      </c>
      <c r="Z195" s="76" t="str">
        <f t="shared" si="51"/>
        <v/>
      </c>
      <c r="AA195" s="76" t="str">
        <f t="shared" si="52"/>
        <v/>
      </c>
      <c r="AC195" s="19" t="str">
        <f>IF($K195="", "", SUMIF('Drinks List'!DH$11:DH$1010, $K195, 'Drinks List'!DG$11:DG$1010))</f>
        <v/>
      </c>
      <c r="AD195" s="21"/>
      <c r="AE195" s="59" t="str">
        <f>IF($K195="", "", SUMIF('Drinks List'!DJ$11:DJ$1010, $K195, 'Drinks List'!DI$11:DI$1010))</f>
        <v/>
      </c>
      <c r="AF195" s="21"/>
      <c r="AG195" s="59" t="str">
        <f>IF($K195="", "", SUMIF('Drinks List'!DL$11:DL$1010, $K195, 'Drinks List'!DK$11:DK$1010))</f>
        <v/>
      </c>
      <c r="AH195" s="21"/>
      <c r="AI195" s="59" t="str">
        <f>IF($K195="", "", SUMIF('Drinks List'!DN$11:DN$1010, $K195, 'Drinks List'!DM$11:DM$1010))</f>
        <v/>
      </c>
      <c r="AJ195" s="21"/>
      <c r="AK195" s="59" t="str">
        <f>IF($K195="", "", SUMIF('Drinks List'!DP$11:DP$1010, $K195, 'Drinks List'!DO$11:DO$1010))</f>
        <v/>
      </c>
      <c r="AL195" s="21"/>
      <c r="AM195" s="59" t="str">
        <f>IF($K195="", "", SUMIF('Drinks List'!DR$11:DR$1010, $K195, 'Drinks List'!DQ$11:DQ$1010))</f>
        <v/>
      </c>
      <c r="AN195" s="21"/>
      <c r="AO195" s="59" t="str">
        <f>IF($K195="", "", SUMIF('Drinks List'!DT$11:DT$1010, $K195, 'Drinks List'!DS$11:DS$1010))</f>
        <v/>
      </c>
      <c r="AP195" s="21"/>
      <c r="AQ195" s="59" t="str">
        <f>IF($K195="", "", SUMIF('Drinks List'!DV$11:DV$1010, $K195, 'Drinks List'!DU$11:DU$1010))</f>
        <v/>
      </c>
      <c r="AR195" s="21"/>
      <c r="AS195" s="59" t="str">
        <f>IF($K195="", "", SUMIF('Drinks List'!DX$11:DX$1010, $K195, 'Drinks List'!DW$11:DW$1010))</f>
        <v/>
      </c>
      <c r="AT195" s="21"/>
      <c r="AU195" s="59" t="str">
        <f>IF($K195="", "", SUMIF('Drinks List'!DZ$11:DZ$1010, $K195, 'Drinks List'!DY$11:DY$1010))</f>
        <v/>
      </c>
      <c r="AV195" s="21"/>
      <c r="AW195" s="59" t="str">
        <f>IF($K195="", "", SUMIF('Drinks List'!EB$11:EB$1010, $K195, 'Drinks List'!EA$11:EA$1010))</f>
        <v/>
      </c>
      <c r="AX195" s="21"/>
      <c r="AY195" s="59" t="str">
        <f>IF($K195="", "", SUMIF('Drinks List'!ED$11:ED$1010, $K195, 'Drinks List'!EC$11:EC$1010))</f>
        <v/>
      </c>
      <c r="AZ195" s="21"/>
      <c r="BA195" s="59" t="str">
        <f>IF($K195="", "", SUMIF('Drinks List'!EF$11:EF$1010, $K195, 'Drinks List'!EE$11:EE$1010))</f>
        <v/>
      </c>
      <c r="BB195" s="21"/>
      <c r="BC195" s="59" t="str">
        <f>IF($K195="", "", SUMIF('Drinks List'!EH$11:EH$1010, $K195, 'Drinks List'!EG$11:EG$1010))</f>
        <v/>
      </c>
      <c r="BD195" s="21"/>
      <c r="BE195" s="59" t="str">
        <f>IF($K195="", "", SUMIF('Drinks List'!EJ$11:EJ$1010, $K195, 'Drinks List'!EI$11:EI$1010))</f>
        <v/>
      </c>
      <c r="BF195" s="21"/>
      <c r="BG195" s="59" t="str">
        <f>IF($K195="", "", SUMIF('Drinks List'!EL$11:EL$1010, $K195, 'Drinks List'!EK$11:EK$1010))</f>
        <v/>
      </c>
      <c r="BH195" s="21"/>
      <c r="BI195" s="59" t="str">
        <f>IF($K195="", "", SUMIF('Drinks List'!EN$11:EN$1010, $K195, 'Drinks List'!EM$11:EM$1010))</f>
        <v/>
      </c>
      <c r="BJ195" s="21"/>
      <c r="BK195" s="59" t="str">
        <f>IF($K195="", "", SUMIF('Drinks List'!EP$11:EP$1010, $K195, 'Drinks List'!EO$11:EO$1010))</f>
        <v/>
      </c>
      <c r="BL195" s="21"/>
      <c r="BM195" s="59" t="str">
        <f>IF($K195="", "", SUMIF('Drinks List'!ER$11:ER$1010, $K195, 'Drinks List'!EQ$11:EQ$1010))</f>
        <v/>
      </c>
      <c r="BN195" s="21"/>
      <c r="BO195" s="65" t="str">
        <f>IF($K195="", "", SUMIF('Drinks List'!ET$11:ET$1010, $K195, 'Drinks List'!ES$11:ES$1010))</f>
        <v/>
      </c>
      <c r="BQ195" s="120" t="str">
        <f t="shared" si="53"/>
        <v/>
      </c>
      <c r="BR195" s="62" t="str">
        <f t="shared" si="54"/>
        <v/>
      </c>
      <c r="BS195" s="76" t="str">
        <f>IF(BQ195="", "", COUNTIF(BQ$11:BQ$1010, "&gt;"&amp;BQ195)+1+COUNTIF(BQ$11:BQ195, BQ195)-1)</f>
        <v/>
      </c>
      <c r="BT195" s="76" t="str">
        <f>IF(BR195="", "", COUNTIF(BR$11:BR$1010, "&lt;"&amp;BR195)+1+COUNTIF(BR$11:BR195, BR195)-1)</f>
        <v/>
      </c>
      <c r="BV195" s="76" t="str">
        <f t="shared" si="55"/>
        <v/>
      </c>
      <c r="BW195" s="124" t="str">
        <f t="shared" si="56"/>
        <v/>
      </c>
      <c r="BX195" s="115" t="str">
        <f t="shared" si="57"/>
        <v/>
      </c>
      <c r="BY195" s="125" t="str">
        <f t="shared" si="58"/>
        <v/>
      </c>
      <c r="CA195" s="106" t="str">
        <f t="shared" si="59"/>
        <v/>
      </c>
      <c r="CB195" s="22" t="str">
        <f t="shared" si="60"/>
        <v/>
      </c>
      <c r="CD195" s="76" t="str">
        <f>IF($J195="", "", IF($BV195=0, "", COUNTIF($J$11:$J$1010, "&lt;"&amp;$J195)+1+COUNTIF($J$11:$J195, $J195)-1))</f>
        <v/>
      </c>
    </row>
    <row r="196" spans="1:82" x14ac:dyDescent="0.25">
      <c r="A196" s="31"/>
      <c r="B196" s="19" t="str">
        <f t="shared" si="41"/>
        <v/>
      </c>
      <c r="C196" s="20" t="str">
        <f t="shared" si="42"/>
        <v/>
      </c>
      <c r="D196" s="29" t="str">
        <f t="shared" si="43"/>
        <v/>
      </c>
      <c r="E196" s="22" t="str">
        <f t="shared" si="44"/>
        <v/>
      </c>
      <c r="F196" s="31"/>
      <c r="G196" s="301"/>
      <c r="H196" s="302"/>
      <c r="I196" s="303"/>
      <c r="J196" s="304"/>
      <c r="K196" s="283"/>
      <c r="L196" s="305"/>
      <c r="M196" s="285"/>
      <c r="N196" s="287"/>
      <c r="O196" s="31"/>
      <c r="P196" s="19" t="str">
        <f t="shared" si="45"/>
        <v/>
      </c>
      <c r="Q196" s="20" t="str">
        <f t="shared" si="46"/>
        <v/>
      </c>
      <c r="R196" s="29" t="str">
        <f t="shared" si="47"/>
        <v/>
      </c>
      <c r="S196" s="22" t="str">
        <f t="shared" si="48"/>
        <v/>
      </c>
      <c r="T196" s="31"/>
      <c r="U196" s="69" t="str">
        <f t="shared" si="49"/>
        <v/>
      </c>
      <c r="V196" s="31"/>
      <c r="X196" s="76" t="str">
        <f t="shared" si="50"/>
        <v/>
      </c>
      <c r="Z196" s="76" t="str">
        <f t="shared" si="51"/>
        <v/>
      </c>
      <c r="AA196" s="76" t="str">
        <f t="shared" si="52"/>
        <v/>
      </c>
      <c r="AC196" s="19" t="str">
        <f>IF($K196="", "", SUMIF('Drinks List'!DH$11:DH$1010, $K196, 'Drinks List'!DG$11:DG$1010))</f>
        <v/>
      </c>
      <c r="AD196" s="21"/>
      <c r="AE196" s="59" t="str">
        <f>IF($K196="", "", SUMIF('Drinks List'!DJ$11:DJ$1010, $K196, 'Drinks List'!DI$11:DI$1010))</f>
        <v/>
      </c>
      <c r="AF196" s="21"/>
      <c r="AG196" s="59" t="str">
        <f>IF($K196="", "", SUMIF('Drinks List'!DL$11:DL$1010, $K196, 'Drinks List'!DK$11:DK$1010))</f>
        <v/>
      </c>
      <c r="AH196" s="21"/>
      <c r="AI196" s="59" t="str">
        <f>IF($K196="", "", SUMIF('Drinks List'!DN$11:DN$1010, $K196, 'Drinks List'!DM$11:DM$1010))</f>
        <v/>
      </c>
      <c r="AJ196" s="21"/>
      <c r="AK196" s="59" t="str">
        <f>IF($K196="", "", SUMIF('Drinks List'!DP$11:DP$1010, $K196, 'Drinks List'!DO$11:DO$1010))</f>
        <v/>
      </c>
      <c r="AL196" s="21"/>
      <c r="AM196" s="59" t="str">
        <f>IF($K196="", "", SUMIF('Drinks List'!DR$11:DR$1010, $K196, 'Drinks List'!DQ$11:DQ$1010))</f>
        <v/>
      </c>
      <c r="AN196" s="21"/>
      <c r="AO196" s="59" t="str">
        <f>IF($K196="", "", SUMIF('Drinks List'!DT$11:DT$1010, $K196, 'Drinks List'!DS$11:DS$1010))</f>
        <v/>
      </c>
      <c r="AP196" s="21"/>
      <c r="AQ196" s="59" t="str">
        <f>IF($K196="", "", SUMIF('Drinks List'!DV$11:DV$1010, $K196, 'Drinks List'!DU$11:DU$1010))</f>
        <v/>
      </c>
      <c r="AR196" s="21"/>
      <c r="AS196" s="59" t="str">
        <f>IF($K196="", "", SUMIF('Drinks List'!DX$11:DX$1010, $K196, 'Drinks List'!DW$11:DW$1010))</f>
        <v/>
      </c>
      <c r="AT196" s="21"/>
      <c r="AU196" s="59" t="str">
        <f>IF($K196="", "", SUMIF('Drinks List'!DZ$11:DZ$1010, $K196, 'Drinks List'!DY$11:DY$1010))</f>
        <v/>
      </c>
      <c r="AV196" s="21"/>
      <c r="AW196" s="59" t="str">
        <f>IF($K196="", "", SUMIF('Drinks List'!EB$11:EB$1010, $K196, 'Drinks List'!EA$11:EA$1010))</f>
        <v/>
      </c>
      <c r="AX196" s="21"/>
      <c r="AY196" s="59" t="str">
        <f>IF($K196="", "", SUMIF('Drinks List'!ED$11:ED$1010, $K196, 'Drinks List'!EC$11:EC$1010))</f>
        <v/>
      </c>
      <c r="AZ196" s="21"/>
      <c r="BA196" s="59" t="str">
        <f>IF($K196="", "", SUMIF('Drinks List'!EF$11:EF$1010, $K196, 'Drinks List'!EE$11:EE$1010))</f>
        <v/>
      </c>
      <c r="BB196" s="21"/>
      <c r="BC196" s="59" t="str">
        <f>IF($K196="", "", SUMIF('Drinks List'!EH$11:EH$1010, $K196, 'Drinks List'!EG$11:EG$1010))</f>
        <v/>
      </c>
      <c r="BD196" s="21"/>
      <c r="BE196" s="59" t="str">
        <f>IF($K196="", "", SUMIF('Drinks List'!EJ$11:EJ$1010, $K196, 'Drinks List'!EI$11:EI$1010))</f>
        <v/>
      </c>
      <c r="BF196" s="21"/>
      <c r="BG196" s="59" t="str">
        <f>IF($K196="", "", SUMIF('Drinks List'!EL$11:EL$1010, $K196, 'Drinks List'!EK$11:EK$1010))</f>
        <v/>
      </c>
      <c r="BH196" s="21"/>
      <c r="BI196" s="59" t="str">
        <f>IF($K196="", "", SUMIF('Drinks List'!EN$11:EN$1010, $K196, 'Drinks List'!EM$11:EM$1010))</f>
        <v/>
      </c>
      <c r="BJ196" s="21"/>
      <c r="BK196" s="59" t="str">
        <f>IF($K196="", "", SUMIF('Drinks List'!EP$11:EP$1010, $K196, 'Drinks List'!EO$11:EO$1010))</f>
        <v/>
      </c>
      <c r="BL196" s="21"/>
      <c r="BM196" s="59" t="str">
        <f>IF($K196="", "", SUMIF('Drinks List'!ER$11:ER$1010, $K196, 'Drinks List'!EQ$11:EQ$1010))</f>
        <v/>
      </c>
      <c r="BN196" s="21"/>
      <c r="BO196" s="65" t="str">
        <f>IF($K196="", "", SUMIF('Drinks List'!ET$11:ET$1010, $K196, 'Drinks List'!ES$11:ES$1010))</f>
        <v/>
      </c>
      <c r="BQ196" s="120" t="str">
        <f t="shared" si="53"/>
        <v/>
      </c>
      <c r="BR196" s="62" t="str">
        <f t="shared" si="54"/>
        <v/>
      </c>
      <c r="BS196" s="76" t="str">
        <f>IF(BQ196="", "", COUNTIF(BQ$11:BQ$1010, "&gt;"&amp;BQ196)+1+COUNTIF(BQ$11:BQ196, BQ196)-1)</f>
        <v/>
      </c>
      <c r="BT196" s="76" t="str">
        <f>IF(BR196="", "", COUNTIF(BR$11:BR$1010, "&lt;"&amp;BR196)+1+COUNTIF(BR$11:BR196, BR196)-1)</f>
        <v/>
      </c>
      <c r="BV196" s="76" t="str">
        <f t="shared" si="55"/>
        <v/>
      </c>
      <c r="BW196" s="124" t="str">
        <f t="shared" si="56"/>
        <v/>
      </c>
      <c r="BX196" s="115" t="str">
        <f t="shared" si="57"/>
        <v/>
      </c>
      <c r="BY196" s="125" t="str">
        <f t="shared" si="58"/>
        <v/>
      </c>
      <c r="CA196" s="106" t="str">
        <f t="shared" si="59"/>
        <v/>
      </c>
      <c r="CB196" s="22" t="str">
        <f t="shared" si="60"/>
        <v/>
      </c>
      <c r="CD196" s="76" t="str">
        <f>IF($J196="", "", IF($BV196=0, "", COUNTIF($J$11:$J$1010, "&lt;"&amp;$J196)+1+COUNTIF($J$11:$J196, $J196)-1))</f>
        <v/>
      </c>
    </row>
    <row r="197" spans="1:82" x14ac:dyDescent="0.25">
      <c r="A197" s="31"/>
      <c r="B197" s="19" t="str">
        <f t="shared" si="41"/>
        <v/>
      </c>
      <c r="C197" s="20" t="str">
        <f t="shared" si="42"/>
        <v/>
      </c>
      <c r="D197" s="29" t="str">
        <f t="shared" si="43"/>
        <v/>
      </c>
      <c r="E197" s="22" t="str">
        <f t="shared" si="44"/>
        <v/>
      </c>
      <c r="F197" s="31"/>
      <c r="G197" s="301"/>
      <c r="H197" s="302"/>
      <c r="I197" s="303"/>
      <c r="J197" s="304"/>
      <c r="K197" s="283"/>
      <c r="L197" s="305"/>
      <c r="M197" s="285"/>
      <c r="N197" s="287"/>
      <c r="O197" s="31"/>
      <c r="P197" s="19" t="str">
        <f t="shared" si="45"/>
        <v/>
      </c>
      <c r="Q197" s="20" t="str">
        <f t="shared" si="46"/>
        <v/>
      </c>
      <c r="R197" s="29" t="str">
        <f t="shared" si="47"/>
        <v/>
      </c>
      <c r="S197" s="22" t="str">
        <f t="shared" si="48"/>
        <v/>
      </c>
      <c r="T197" s="31"/>
      <c r="U197" s="69" t="str">
        <f t="shared" si="49"/>
        <v/>
      </c>
      <c r="V197" s="31"/>
      <c r="X197" s="76" t="str">
        <f t="shared" si="50"/>
        <v/>
      </c>
      <c r="Z197" s="76" t="str">
        <f t="shared" si="51"/>
        <v/>
      </c>
      <c r="AA197" s="76" t="str">
        <f t="shared" si="52"/>
        <v/>
      </c>
      <c r="AC197" s="19" t="str">
        <f>IF($K197="", "", SUMIF('Drinks List'!DH$11:DH$1010, $K197, 'Drinks List'!DG$11:DG$1010))</f>
        <v/>
      </c>
      <c r="AD197" s="21"/>
      <c r="AE197" s="59" t="str">
        <f>IF($K197="", "", SUMIF('Drinks List'!DJ$11:DJ$1010, $K197, 'Drinks List'!DI$11:DI$1010))</f>
        <v/>
      </c>
      <c r="AF197" s="21"/>
      <c r="AG197" s="59" t="str">
        <f>IF($K197="", "", SUMIF('Drinks List'!DL$11:DL$1010, $K197, 'Drinks List'!DK$11:DK$1010))</f>
        <v/>
      </c>
      <c r="AH197" s="21"/>
      <c r="AI197" s="59" t="str">
        <f>IF($K197="", "", SUMIF('Drinks List'!DN$11:DN$1010, $K197, 'Drinks List'!DM$11:DM$1010))</f>
        <v/>
      </c>
      <c r="AJ197" s="21"/>
      <c r="AK197" s="59" t="str">
        <f>IF($K197="", "", SUMIF('Drinks List'!DP$11:DP$1010, $K197, 'Drinks List'!DO$11:DO$1010))</f>
        <v/>
      </c>
      <c r="AL197" s="21"/>
      <c r="AM197" s="59" t="str">
        <f>IF($K197="", "", SUMIF('Drinks List'!DR$11:DR$1010, $K197, 'Drinks List'!DQ$11:DQ$1010))</f>
        <v/>
      </c>
      <c r="AN197" s="21"/>
      <c r="AO197" s="59" t="str">
        <f>IF($K197="", "", SUMIF('Drinks List'!DT$11:DT$1010, $K197, 'Drinks List'!DS$11:DS$1010))</f>
        <v/>
      </c>
      <c r="AP197" s="21"/>
      <c r="AQ197" s="59" t="str">
        <f>IF($K197="", "", SUMIF('Drinks List'!DV$11:DV$1010, $K197, 'Drinks List'!DU$11:DU$1010))</f>
        <v/>
      </c>
      <c r="AR197" s="21"/>
      <c r="AS197" s="59" t="str">
        <f>IF($K197="", "", SUMIF('Drinks List'!DX$11:DX$1010, $K197, 'Drinks List'!DW$11:DW$1010))</f>
        <v/>
      </c>
      <c r="AT197" s="21"/>
      <c r="AU197" s="59" t="str">
        <f>IF($K197="", "", SUMIF('Drinks List'!DZ$11:DZ$1010, $K197, 'Drinks List'!DY$11:DY$1010))</f>
        <v/>
      </c>
      <c r="AV197" s="21"/>
      <c r="AW197" s="59" t="str">
        <f>IF($K197="", "", SUMIF('Drinks List'!EB$11:EB$1010, $K197, 'Drinks List'!EA$11:EA$1010))</f>
        <v/>
      </c>
      <c r="AX197" s="21"/>
      <c r="AY197" s="59" t="str">
        <f>IF($K197="", "", SUMIF('Drinks List'!ED$11:ED$1010, $K197, 'Drinks List'!EC$11:EC$1010))</f>
        <v/>
      </c>
      <c r="AZ197" s="21"/>
      <c r="BA197" s="59" t="str">
        <f>IF($K197="", "", SUMIF('Drinks List'!EF$11:EF$1010, $K197, 'Drinks List'!EE$11:EE$1010))</f>
        <v/>
      </c>
      <c r="BB197" s="21"/>
      <c r="BC197" s="59" t="str">
        <f>IF($K197="", "", SUMIF('Drinks List'!EH$11:EH$1010, $K197, 'Drinks List'!EG$11:EG$1010))</f>
        <v/>
      </c>
      <c r="BD197" s="21"/>
      <c r="BE197" s="59" t="str">
        <f>IF($K197="", "", SUMIF('Drinks List'!EJ$11:EJ$1010, $K197, 'Drinks List'!EI$11:EI$1010))</f>
        <v/>
      </c>
      <c r="BF197" s="21"/>
      <c r="BG197" s="59" t="str">
        <f>IF($K197="", "", SUMIF('Drinks List'!EL$11:EL$1010, $K197, 'Drinks List'!EK$11:EK$1010))</f>
        <v/>
      </c>
      <c r="BH197" s="21"/>
      <c r="BI197" s="59" t="str">
        <f>IF($K197="", "", SUMIF('Drinks List'!EN$11:EN$1010, $K197, 'Drinks List'!EM$11:EM$1010))</f>
        <v/>
      </c>
      <c r="BJ197" s="21"/>
      <c r="BK197" s="59" t="str">
        <f>IF($K197="", "", SUMIF('Drinks List'!EP$11:EP$1010, $K197, 'Drinks List'!EO$11:EO$1010))</f>
        <v/>
      </c>
      <c r="BL197" s="21"/>
      <c r="BM197" s="59" t="str">
        <f>IF($K197="", "", SUMIF('Drinks List'!ER$11:ER$1010, $K197, 'Drinks List'!EQ$11:EQ$1010))</f>
        <v/>
      </c>
      <c r="BN197" s="21"/>
      <c r="BO197" s="65" t="str">
        <f>IF($K197="", "", SUMIF('Drinks List'!ET$11:ET$1010, $K197, 'Drinks List'!ES$11:ES$1010))</f>
        <v/>
      </c>
      <c r="BQ197" s="120" t="str">
        <f t="shared" si="53"/>
        <v/>
      </c>
      <c r="BR197" s="62" t="str">
        <f t="shared" si="54"/>
        <v/>
      </c>
      <c r="BS197" s="76" t="str">
        <f>IF(BQ197="", "", COUNTIF(BQ$11:BQ$1010, "&gt;"&amp;BQ197)+1+COUNTIF(BQ$11:BQ197, BQ197)-1)</f>
        <v/>
      </c>
      <c r="BT197" s="76" t="str">
        <f>IF(BR197="", "", COUNTIF(BR$11:BR$1010, "&lt;"&amp;BR197)+1+COUNTIF(BR$11:BR197, BR197)-1)</f>
        <v/>
      </c>
      <c r="BV197" s="76" t="str">
        <f t="shared" si="55"/>
        <v/>
      </c>
      <c r="BW197" s="124" t="str">
        <f t="shared" si="56"/>
        <v/>
      </c>
      <c r="BX197" s="115" t="str">
        <f t="shared" si="57"/>
        <v/>
      </c>
      <c r="BY197" s="125" t="str">
        <f t="shared" si="58"/>
        <v/>
      </c>
      <c r="CA197" s="106" t="str">
        <f t="shared" si="59"/>
        <v/>
      </c>
      <c r="CB197" s="22" t="str">
        <f t="shared" si="60"/>
        <v/>
      </c>
      <c r="CD197" s="76" t="str">
        <f>IF($J197="", "", IF($BV197=0, "", COUNTIF($J$11:$J$1010, "&lt;"&amp;$J197)+1+COUNTIF($J$11:$J197, $J197)-1))</f>
        <v/>
      </c>
    </row>
    <row r="198" spans="1:82" x14ac:dyDescent="0.25">
      <c r="A198" s="31"/>
      <c r="B198" s="19" t="str">
        <f t="shared" si="41"/>
        <v/>
      </c>
      <c r="C198" s="20" t="str">
        <f t="shared" si="42"/>
        <v/>
      </c>
      <c r="D198" s="29" t="str">
        <f t="shared" si="43"/>
        <v/>
      </c>
      <c r="E198" s="22" t="str">
        <f t="shared" si="44"/>
        <v/>
      </c>
      <c r="F198" s="31"/>
      <c r="G198" s="301"/>
      <c r="H198" s="302"/>
      <c r="I198" s="303"/>
      <c r="J198" s="304"/>
      <c r="K198" s="283"/>
      <c r="L198" s="305"/>
      <c r="M198" s="285"/>
      <c r="N198" s="287"/>
      <c r="O198" s="31"/>
      <c r="P198" s="19" t="str">
        <f t="shared" si="45"/>
        <v/>
      </c>
      <c r="Q198" s="20" t="str">
        <f t="shared" si="46"/>
        <v/>
      </c>
      <c r="R198" s="29" t="str">
        <f t="shared" si="47"/>
        <v/>
      </c>
      <c r="S198" s="22" t="str">
        <f t="shared" si="48"/>
        <v/>
      </c>
      <c r="T198" s="31"/>
      <c r="U198" s="69" t="str">
        <f t="shared" si="49"/>
        <v/>
      </c>
      <c r="V198" s="31"/>
      <c r="X198" s="76" t="str">
        <f t="shared" si="50"/>
        <v/>
      </c>
      <c r="Z198" s="76" t="str">
        <f t="shared" si="51"/>
        <v/>
      </c>
      <c r="AA198" s="76" t="str">
        <f t="shared" si="52"/>
        <v/>
      </c>
      <c r="AC198" s="19" t="str">
        <f>IF($K198="", "", SUMIF('Drinks List'!DH$11:DH$1010, $K198, 'Drinks List'!DG$11:DG$1010))</f>
        <v/>
      </c>
      <c r="AD198" s="21"/>
      <c r="AE198" s="59" t="str">
        <f>IF($K198="", "", SUMIF('Drinks List'!DJ$11:DJ$1010, $K198, 'Drinks List'!DI$11:DI$1010))</f>
        <v/>
      </c>
      <c r="AF198" s="21"/>
      <c r="AG198" s="59" t="str">
        <f>IF($K198="", "", SUMIF('Drinks List'!DL$11:DL$1010, $K198, 'Drinks List'!DK$11:DK$1010))</f>
        <v/>
      </c>
      <c r="AH198" s="21"/>
      <c r="AI198" s="59" t="str">
        <f>IF($K198="", "", SUMIF('Drinks List'!DN$11:DN$1010, $K198, 'Drinks List'!DM$11:DM$1010))</f>
        <v/>
      </c>
      <c r="AJ198" s="21"/>
      <c r="AK198" s="59" t="str">
        <f>IF($K198="", "", SUMIF('Drinks List'!DP$11:DP$1010, $K198, 'Drinks List'!DO$11:DO$1010))</f>
        <v/>
      </c>
      <c r="AL198" s="21"/>
      <c r="AM198" s="59" t="str">
        <f>IF($K198="", "", SUMIF('Drinks List'!DR$11:DR$1010, $K198, 'Drinks List'!DQ$11:DQ$1010))</f>
        <v/>
      </c>
      <c r="AN198" s="21"/>
      <c r="AO198" s="59" t="str">
        <f>IF($K198="", "", SUMIF('Drinks List'!DT$11:DT$1010, $K198, 'Drinks List'!DS$11:DS$1010))</f>
        <v/>
      </c>
      <c r="AP198" s="21"/>
      <c r="AQ198" s="59" t="str">
        <f>IF($K198="", "", SUMIF('Drinks List'!DV$11:DV$1010, $K198, 'Drinks List'!DU$11:DU$1010))</f>
        <v/>
      </c>
      <c r="AR198" s="21"/>
      <c r="AS198" s="59" t="str">
        <f>IF($K198="", "", SUMIF('Drinks List'!DX$11:DX$1010, $K198, 'Drinks List'!DW$11:DW$1010))</f>
        <v/>
      </c>
      <c r="AT198" s="21"/>
      <c r="AU198" s="59" t="str">
        <f>IF($K198="", "", SUMIF('Drinks List'!DZ$11:DZ$1010, $K198, 'Drinks List'!DY$11:DY$1010))</f>
        <v/>
      </c>
      <c r="AV198" s="21"/>
      <c r="AW198" s="59" t="str">
        <f>IF($K198="", "", SUMIF('Drinks List'!EB$11:EB$1010, $K198, 'Drinks List'!EA$11:EA$1010))</f>
        <v/>
      </c>
      <c r="AX198" s="21"/>
      <c r="AY198" s="59" t="str">
        <f>IF($K198="", "", SUMIF('Drinks List'!ED$11:ED$1010, $K198, 'Drinks List'!EC$11:EC$1010))</f>
        <v/>
      </c>
      <c r="AZ198" s="21"/>
      <c r="BA198" s="59" t="str">
        <f>IF($K198="", "", SUMIF('Drinks List'!EF$11:EF$1010, $K198, 'Drinks List'!EE$11:EE$1010))</f>
        <v/>
      </c>
      <c r="BB198" s="21"/>
      <c r="BC198" s="59" t="str">
        <f>IF($K198="", "", SUMIF('Drinks List'!EH$11:EH$1010, $K198, 'Drinks List'!EG$11:EG$1010))</f>
        <v/>
      </c>
      <c r="BD198" s="21"/>
      <c r="BE198" s="59" t="str">
        <f>IF($K198="", "", SUMIF('Drinks List'!EJ$11:EJ$1010, $K198, 'Drinks List'!EI$11:EI$1010))</f>
        <v/>
      </c>
      <c r="BF198" s="21"/>
      <c r="BG198" s="59" t="str">
        <f>IF($K198="", "", SUMIF('Drinks List'!EL$11:EL$1010, $K198, 'Drinks List'!EK$11:EK$1010))</f>
        <v/>
      </c>
      <c r="BH198" s="21"/>
      <c r="BI198" s="59" t="str">
        <f>IF($K198="", "", SUMIF('Drinks List'!EN$11:EN$1010, $K198, 'Drinks List'!EM$11:EM$1010))</f>
        <v/>
      </c>
      <c r="BJ198" s="21"/>
      <c r="BK198" s="59" t="str">
        <f>IF($K198="", "", SUMIF('Drinks List'!EP$11:EP$1010, $K198, 'Drinks List'!EO$11:EO$1010))</f>
        <v/>
      </c>
      <c r="BL198" s="21"/>
      <c r="BM198" s="59" t="str">
        <f>IF($K198="", "", SUMIF('Drinks List'!ER$11:ER$1010, $K198, 'Drinks List'!EQ$11:EQ$1010))</f>
        <v/>
      </c>
      <c r="BN198" s="21"/>
      <c r="BO198" s="65" t="str">
        <f>IF($K198="", "", SUMIF('Drinks List'!ET$11:ET$1010, $K198, 'Drinks List'!ES$11:ES$1010))</f>
        <v/>
      </c>
      <c r="BQ198" s="120" t="str">
        <f t="shared" si="53"/>
        <v/>
      </c>
      <c r="BR198" s="62" t="str">
        <f t="shared" si="54"/>
        <v/>
      </c>
      <c r="BS198" s="76" t="str">
        <f>IF(BQ198="", "", COUNTIF(BQ$11:BQ$1010, "&gt;"&amp;BQ198)+1+COUNTIF(BQ$11:BQ198, BQ198)-1)</f>
        <v/>
      </c>
      <c r="BT198" s="76" t="str">
        <f>IF(BR198="", "", COUNTIF(BR$11:BR$1010, "&lt;"&amp;BR198)+1+COUNTIF(BR$11:BR198, BR198)-1)</f>
        <v/>
      </c>
      <c r="BV198" s="76" t="str">
        <f t="shared" si="55"/>
        <v/>
      </c>
      <c r="BW198" s="124" t="str">
        <f t="shared" si="56"/>
        <v/>
      </c>
      <c r="BX198" s="115" t="str">
        <f t="shared" si="57"/>
        <v/>
      </c>
      <c r="BY198" s="125" t="str">
        <f t="shared" si="58"/>
        <v/>
      </c>
      <c r="CA198" s="106" t="str">
        <f t="shared" si="59"/>
        <v/>
      </c>
      <c r="CB198" s="22" t="str">
        <f t="shared" si="60"/>
        <v/>
      </c>
      <c r="CD198" s="76" t="str">
        <f>IF($J198="", "", IF($BV198=0, "", COUNTIF($J$11:$J$1010, "&lt;"&amp;$J198)+1+COUNTIF($J$11:$J198, $J198)-1))</f>
        <v/>
      </c>
    </row>
    <row r="199" spans="1:82" x14ac:dyDescent="0.25">
      <c r="A199" s="31"/>
      <c r="B199" s="19" t="str">
        <f t="shared" si="41"/>
        <v/>
      </c>
      <c r="C199" s="20" t="str">
        <f t="shared" si="42"/>
        <v/>
      </c>
      <c r="D199" s="29" t="str">
        <f t="shared" si="43"/>
        <v/>
      </c>
      <c r="E199" s="22" t="str">
        <f t="shared" si="44"/>
        <v/>
      </c>
      <c r="F199" s="31"/>
      <c r="G199" s="301"/>
      <c r="H199" s="302"/>
      <c r="I199" s="303"/>
      <c r="J199" s="304"/>
      <c r="K199" s="283"/>
      <c r="L199" s="305"/>
      <c r="M199" s="285"/>
      <c r="N199" s="287"/>
      <c r="O199" s="31"/>
      <c r="P199" s="19" t="str">
        <f t="shared" si="45"/>
        <v/>
      </c>
      <c r="Q199" s="20" t="str">
        <f t="shared" si="46"/>
        <v/>
      </c>
      <c r="R199" s="29" t="str">
        <f t="shared" si="47"/>
        <v/>
      </c>
      <c r="S199" s="22" t="str">
        <f t="shared" si="48"/>
        <v/>
      </c>
      <c r="T199" s="31"/>
      <c r="U199" s="69" t="str">
        <f t="shared" si="49"/>
        <v/>
      </c>
      <c r="V199" s="31"/>
      <c r="X199" s="76" t="str">
        <f t="shared" si="50"/>
        <v/>
      </c>
      <c r="Z199" s="76" t="str">
        <f t="shared" si="51"/>
        <v/>
      </c>
      <c r="AA199" s="76" t="str">
        <f t="shared" si="52"/>
        <v/>
      </c>
      <c r="AC199" s="19" t="str">
        <f>IF($K199="", "", SUMIF('Drinks List'!DH$11:DH$1010, $K199, 'Drinks List'!DG$11:DG$1010))</f>
        <v/>
      </c>
      <c r="AD199" s="21"/>
      <c r="AE199" s="59" t="str">
        <f>IF($K199="", "", SUMIF('Drinks List'!DJ$11:DJ$1010, $K199, 'Drinks List'!DI$11:DI$1010))</f>
        <v/>
      </c>
      <c r="AF199" s="21"/>
      <c r="AG199" s="59" t="str">
        <f>IF($K199="", "", SUMIF('Drinks List'!DL$11:DL$1010, $K199, 'Drinks List'!DK$11:DK$1010))</f>
        <v/>
      </c>
      <c r="AH199" s="21"/>
      <c r="AI199" s="59" t="str">
        <f>IF($K199="", "", SUMIF('Drinks List'!DN$11:DN$1010, $K199, 'Drinks List'!DM$11:DM$1010))</f>
        <v/>
      </c>
      <c r="AJ199" s="21"/>
      <c r="AK199" s="59" t="str">
        <f>IF($K199="", "", SUMIF('Drinks List'!DP$11:DP$1010, $K199, 'Drinks List'!DO$11:DO$1010))</f>
        <v/>
      </c>
      <c r="AL199" s="21"/>
      <c r="AM199" s="59" t="str">
        <f>IF($K199="", "", SUMIF('Drinks List'!DR$11:DR$1010, $K199, 'Drinks List'!DQ$11:DQ$1010))</f>
        <v/>
      </c>
      <c r="AN199" s="21"/>
      <c r="AO199" s="59" t="str">
        <f>IF($K199="", "", SUMIF('Drinks List'!DT$11:DT$1010, $K199, 'Drinks List'!DS$11:DS$1010))</f>
        <v/>
      </c>
      <c r="AP199" s="21"/>
      <c r="AQ199" s="59" t="str">
        <f>IF($K199="", "", SUMIF('Drinks List'!DV$11:DV$1010, $K199, 'Drinks List'!DU$11:DU$1010))</f>
        <v/>
      </c>
      <c r="AR199" s="21"/>
      <c r="AS199" s="59" t="str">
        <f>IF($K199="", "", SUMIF('Drinks List'!DX$11:DX$1010, $K199, 'Drinks List'!DW$11:DW$1010))</f>
        <v/>
      </c>
      <c r="AT199" s="21"/>
      <c r="AU199" s="59" t="str">
        <f>IF($K199="", "", SUMIF('Drinks List'!DZ$11:DZ$1010, $K199, 'Drinks List'!DY$11:DY$1010))</f>
        <v/>
      </c>
      <c r="AV199" s="21"/>
      <c r="AW199" s="59" t="str">
        <f>IF($K199="", "", SUMIF('Drinks List'!EB$11:EB$1010, $K199, 'Drinks List'!EA$11:EA$1010))</f>
        <v/>
      </c>
      <c r="AX199" s="21"/>
      <c r="AY199" s="59" t="str">
        <f>IF($K199="", "", SUMIF('Drinks List'!ED$11:ED$1010, $K199, 'Drinks List'!EC$11:EC$1010))</f>
        <v/>
      </c>
      <c r="AZ199" s="21"/>
      <c r="BA199" s="59" t="str">
        <f>IF($K199="", "", SUMIF('Drinks List'!EF$11:EF$1010, $K199, 'Drinks List'!EE$11:EE$1010))</f>
        <v/>
      </c>
      <c r="BB199" s="21"/>
      <c r="BC199" s="59" t="str">
        <f>IF($K199="", "", SUMIF('Drinks List'!EH$11:EH$1010, $K199, 'Drinks List'!EG$11:EG$1010))</f>
        <v/>
      </c>
      <c r="BD199" s="21"/>
      <c r="BE199" s="59" t="str">
        <f>IF($K199="", "", SUMIF('Drinks List'!EJ$11:EJ$1010, $K199, 'Drinks List'!EI$11:EI$1010))</f>
        <v/>
      </c>
      <c r="BF199" s="21"/>
      <c r="BG199" s="59" t="str">
        <f>IF($K199="", "", SUMIF('Drinks List'!EL$11:EL$1010, $K199, 'Drinks List'!EK$11:EK$1010))</f>
        <v/>
      </c>
      <c r="BH199" s="21"/>
      <c r="BI199" s="59" t="str">
        <f>IF($K199="", "", SUMIF('Drinks List'!EN$11:EN$1010, $K199, 'Drinks List'!EM$11:EM$1010))</f>
        <v/>
      </c>
      <c r="BJ199" s="21"/>
      <c r="BK199" s="59" t="str">
        <f>IF($K199="", "", SUMIF('Drinks List'!EP$11:EP$1010, $K199, 'Drinks List'!EO$11:EO$1010))</f>
        <v/>
      </c>
      <c r="BL199" s="21"/>
      <c r="BM199" s="59" t="str">
        <f>IF($K199="", "", SUMIF('Drinks List'!ER$11:ER$1010, $K199, 'Drinks List'!EQ$11:EQ$1010))</f>
        <v/>
      </c>
      <c r="BN199" s="21"/>
      <c r="BO199" s="65" t="str">
        <f>IF($K199="", "", SUMIF('Drinks List'!ET$11:ET$1010, $K199, 'Drinks List'!ES$11:ES$1010))</f>
        <v/>
      </c>
      <c r="BQ199" s="120" t="str">
        <f t="shared" si="53"/>
        <v/>
      </c>
      <c r="BR199" s="62" t="str">
        <f t="shared" si="54"/>
        <v/>
      </c>
      <c r="BS199" s="76" t="str">
        <f>IF(BQ199="", "", COUNTIF(BQ$11:BQ$1010, "&gt;"&amp;BQ199)+1+COUNTIF(BQ$11:BQ199, BQ199)-1)</f>
        <v/>
      </c>
      <c r="BT199" s="76" t="str">
        <f>IF(BR199="", "", COUNTIF(BR$11:BR$1010, "&lt;"&amp;BR199)+1+COUNTIF(BR$11:BR199, BR199)-1)</f>
        <v/>
      </c>
      <c r="BV199" s="76" t="str">
        <f t="shared" si="55"/>
        <v/>
      </c>
      <c r="BW199" s="124" t="str">
        <f t="shared" si="56"/>
        <v/>
      </c>
      <c r="BX199" s="115" t="str">
        <f t="shared" si="57"/>
        <v/>
      </c>
      <c r="BY199" s="125" t="str">
        <f t="shared" si="58"/>
        <v/>
      </c>
      <c r="CA199" s="106" t="str">
        <f t="shared" si="59"/>
        <v/>
      </c>
      <c r="CB199" s="22" t="str">
        <f t="shared" si="60"/>
        <v/>
      </c>
      <c r="CD199" s="76" t="str">
        <f>IF($J199="", "", IF($BV199=0, "", COUNTIF($J$11:$J$1010, "&lt;"&amp;$J199)+1+COUNTIF($J$11:$J199, $J199)-1))</f>
        <v/>
      </c>
    </row>
    <row r="200" spans="1:82" x14ac:dyDescent="0.25">
      <c r="A200" s="31"/>
      <c r="B200" s="19" t="str">
        <f t="shared" si="41"/>
        <v/>
      </c>
      <c r="C200" s="20" t="str">
        <f t="shared" si="42"/>
        <v/>
      </c>
      <c r="D200" s="29" t="str">
        <f t="shared" si="43"/>
        <v/>
      </c>
      <c r="E200" s="22" t="str">
        <f t="shared" si="44"/>
        <v/>
      </c>
      <c r="F200" s="31"/>
      <c r="G200" s="301"/>
      <c r="H200" s="302"/>
      <c r="I200" s="303"/>
      <c r="J200" s="304"/>
      <c r="K200" s="283"/>
      <c r="L200" s="305"/>
      <c r="M200" s="285"/>
      <c r="N200" s="287"/>
      <c r="O200" s="31"/>
      <c r="P200" s="19" t="str">
        <f t="shared" si="45"/>
        <v/>
      </c>
      <c r="Q200" s="20" t="str">
        <f t="shared" si="46"/>
        <v/>
      </c>
      <c r="R200" s="29" t="str">
        <f t="shared" si="47"/>
        <v/>
      </c>
      <c r="S200" s="22" t="str">
        <f t="shared" si="48"/>
        <v/>
      </c>
      <c r="T200" s="31"/>
      <c r="U200" s="69" t="str">
        <f t="shared" si="49"/>
        <v/>
      </c>
      <c r="V200" s="31"/>
      <c r="X200" s="76" t="str">
        <f t="shared" si="50"/>
        <v/>
      </c>
      <c r="Z200" s="76" t="str">
        <f t="shared" si="51"/>
        <v/>
      </c>
      <c r="AA200" s="76" t="str">
        <f t="shared" si="52"/>
        <v/>
      </c>
      <c r="AC200" s="19" t="str">
        <f>IF($K200="", "", SUMIF('Drinks List'!DH$11:DH$1010, $K200, 'Drinks List'!DG$11:DG$1010))</f>
        <v/>
      </c>
      <c r="AD200" s="21"/>
      <c r="AE200" s="59" t="str">
        <f>IF($K200="", "", SUMIF('Drinks List'!DJ$11:DJ$1010, $K200, 'Drinks List'!DI$11:DI$1010))</f>
        <v/>
      </c>
      <c r="AF200" s="21"/>
      <c r="AG200" s="59" t="str">
        <f>IF($K200="", "", SUMIF('Drinks List'!DL$11:DL$1010, $K200, 'Drinks List'!DK$11:DK$1010))</f>
        <v/>
      </c>
      <c r="AH200" s="21"/>
      <c r="AI200" s="59" t="str">
        <f>IF($K200="", "", SUMIF('Drinks List'!DN$11:DN$1010, $K200, 'Drinks List'!DM$11:DM$1010))</f>
        <v/>
      </c>
      <c r="AJ200" s="21"/>
      <c r="AK200" s="59" t="str">
        <f>IF($K200="", "", SUMIF('Drinks List'!DP$11:DP$1010, $K200, 'Drinks List'!DO$11:DO$1010))</f>
        <v/>
      </c>
      <c r="AL200" s="21"/>
      <c r="AM200" s="59" t="str">
        <f>IF($K200="", "", SUMIF('Drinks List'!DR$11:DR$1010, $K200, 'Drinks List'!DQ$11:DQ$1010))</f>
        <v/>
      </c>
      <c r="AN200" s="21"/>
      <c r="AO200" s="59" t="str">
        <f>IF($K200="", "", SUMIF('Drinks List'!DT$11:DT$1010, $K200, 'Drinks List'!DS$11:DS$1010))</f>
        <v/>
      </c>
      <c r="AP200" s="21"/>
      <c r="AQ200" s="59" t="str">
        <f>IF($K200="", "", SUMIF('Drinks List'!DV$11:DV$1010, $K200, 'Drinks List'!DU$11:DU$1010))</f>
        <v/>
      </c>
      <c r="AR200" s="21"/>
      <c r="AS200" s="59" t="str">
        <f>IF($K200="", "", SUMIF('Drinks List'!DX$11:DX$1010, $K200, 'Drinks List'!DW$11:DW$1010))</f>
        <v/>
      </c>
      <c r="AT200" s="21"/>
      <c r="AU200" s="59" t="str">
        <f>IF($K200="", "", SUMIF('Drinks List'!DZ$11:DZ$1010, $K200, 'Drinks List'!DY$11:DY$1010))</f>
        <v/>
      </c>
      <c r="AV200" s="21"/>
      <c r="AW200" s="59" t="str">
        <f>IF($K200="", "", SUMIF('Drinks List'!EB$11:EB$1010, $K200, 'Drinks List'!EA$11:EA$1010))</f>
        <v/>
      </c>
      <c r="AX200" s="21"/>
      <c r="AY200" s="59" t="str">
        <f>IF($K200="", "", SUMIF('Drinks List'!ED$11:ED$1010, $K200, 'Drinks List'!EC$11:EC$1010))</f>
        <v/>
      </c>
      <c r="AZ200" s="21"/>
      <c r="BA200" s="59" t="str">
        <f>IF($K200="", "", SUMIF('Drinks List'!EF$11:EF$1010, $K200, 'Drinks List'!EE$11:EE$1010))</f>
        <v/>
      </c>
      <c r="BB200" s="21"/>
      <c r="BC200" s="59" t="str">
        <f>IF($K200="", "", SUMIF('Drinks List'!EH$11:EH$1010, $K200, 'Drinks List'!EG$11:EG$1010))</f>
        <v/>
      </c>
      <c r="BD200" s="21"/>
      <c r="BE200" s="59" t="str">
        <f>IF($K200="", "", SUMIF('Drinks List'!EJ$11:EJ$1010, $K200, 'Drinks List'!EI$11:EI$1010))</f>
        <v/>
      </c>
      <c r="BF200" s="21"/>
      <c r="BG200" s="59" t="str">
        <f>IF($K200="", "", SUMIF('Drinks List'!EL$11:EL$1010, $K200, 'Drinks List'!EK$11:EK$1010))</f>
        <v/>
      </c>
      <c r="BH200" s="21"/>
      <c r="BI200" s="59" t="str">
        <f>IF($K200="", "", SUMIF('Drinks List'!EN$11:EN$1010, $K200, 'Drinks List'!EM$11:EM$1010))</f>
        <v/>
      </c>
      <c r="BJ200" s="21"/>
      <c r="BK200" s="59" t="str">
        <f>IF($K200="", "", SUMIF('Drinks List'!EP$11:EP$1010, $K200, 'Drinks List'!EO$11:EO$1010))</f>
        <v/>
      </c>
      <c r="BL200" s="21"/>
      <c r="BM200" s="59" t="str">
        <f>IF($K200="", "", SUMIF('Drinks List'!ER$11:ER$1010, $K200, 'Drinks List'!EQ$11:EQ$1010))</f>
        <v/>
      </c>
      <c r="BN200" s="21"/>
      <c r="BO200" s="65" t="str">
        <f>IF($K200="", "", SUMIF('Drinks List'!ET$11:ET$1010, $K200, 'Drinks List'!ES$11:ES$1010))</f>
        <v/>
      </c>
      <c r="BQ200" s="120" t="str">
        <f t="shared" si="53"/>
        <v/>
      </c>
      <c r="BR200" s="62" t="str">
        <f t="shared" si="54"/>
        <v/>
      </c>
      <c r="BS200" s="76" t="str">
        <f>IF(BQ200="", "", COUNTIF(BQ$11:BQ$1010, "&gt;"&amp;BQ200)+1+COUNTIF(BQ$11:BQ200, BQ200)-1)</f>
        <v/>
      </c>
      <c r="BT200" s="76" t="str">
        <f>IF(BR200="", "", COUNTIF(BR$11:BR$1010, "&lt;"&amp;BR200)+1+COUNTIF(BR$11:BR200, BR200)-1)</f>
        <v/>
      </c>
      <c r="BV200" s="76" t="str">
        <f t="shared" si="55"/>
        <v/>
      </c>
      <c r="BW200" s="124" t="str">
        <f t="shared" si="56"/>
        <v/>
      </c>
      <c r="BX200" s="115" t="str">
        <f t="shared" si="57"/>
        <v/>
      </c>
      <c r="BY200" s="125" t="str">
        <f t="shared" si="58"/>
        <v/>
      </c>
      <c r="CA200" s="106" t="str">
        <f t="shared" si="59"/>
        <v/>
      </c>
      <c r="CB200" s="22" t="str">
        <f t="shared" si="60"/>
        <v/>
      </c>
      <c r="CD200" s="76" t="str">
        <f>IF($J200="", "", IF($BV200=0, "", COUNTIF($J$11:$J$1010, "&lt;"&amp;$J200)+1+COUNTIF($J$11:$J200, $J200)-1))</f>
        <v/>
      </c>
    </row>
    <row r="201" spans="1:82" x14ac:dyDescent="0.25">
      <c r="A201" s="31"/>
      <c r="B201" s="19" t="str">
        <f t="shared" si="41"/>
        <v/>
      </c>
      <c r="C201" s="20" t="str">
        <f t="shared" si="42"/>
        <v/>
      </c>
      <c r="D201" s="29" t="str">
        <f t="shared" si="43"/>
        <v/>
      </c>
      <c r="E201" s="22" t="str">
        <f t="shared" si="44"/>
        <v/>
      </c>
      <c r="F201" s="31"/>
      <c r="G201" s="301"/>
      <c r="H201" s="302"/>
      <c r="I201" s="303"/>
      <c r="J201" s="304"/>
      <c r="K201" s="283"/>
      <c r="L201" s="305"/>
      <c r="M201" s="285"/>
      <c r="N201" s="287"/>
      <c r="O201" s="31"/>
      <c r="P201" s="19" t="str">
        <f t="shared" si="45"/>
        <v/>
      </c>
      <c r="Q201" s="20" t="str">
        <f t="shared" si="46"/>
        <v/>
      </c>
      <c r="R201" s="29" t="str">
        <f t="shared" si="47"/>
        <v/>
      </c>
      <c r="S201" s="22" t="str">
        <f t="shared" si="48"/>
        <v/>
      </c>
      <c r="T201" s="31"/>
      <c r="U201" s="69" t="str">
        <f t="shared" si="49"/>
        <v/>
      </c>
      <c r="V201" s="31"/>
      <c r="X201" s="76" t="str">
        <f t="shared" si="50"/>
        <v/>
      </c>
      <c r="Z201" s="76" t="str">
        <f t="shared" si="51"/>
        <v/>
      </c>
      <c r="AA201" s="76" t="str">
        <f t="shared" si="52"/>
        <v/>
      </c>
      <c r="AC201" s="19" t="str">
        <f>IF($K201="", "", SUMIF('Drinks List'!DH$11:DH$1010, $K201, 'Drinks List'!DG$11:DG$1010))</f>
        <v/>
      </c>
      <c r="AD201" s="21"/>
      <c r="AE201" s="59" t="str">
        <f>IF($K201="", "", SUMIF('Drinks List'!DJ$11:DJ$1010, $K201, 'Drinks List'!DI$11:DI$1010))</f>
        <v/>
      </c>
      <c r="AF201" s="21"/>
      <c r="AG201" s="59" t="str">
        <f>IF($K201="", "", SUMIF('Drinks List'!DL$11:DL$1010, $K201, 'Drinks List'!DK$11:DK$1010))</f>
        <v/>
      </c>
      <c r="AH201" s="21"/>
      <c r="AI201" s="59" t="str">
        <f>IF($K201="", "", SUMIF('Drinks List'!DN$11:DN$1010, $K201, 'Drinks List'!DM$11:DM$1010))</f>
        <v/>
      </c>
      <c r="AJ201" s="21"/>
      <c r="AK201" s="59" t="str">
        <f>IF($K201="", "", SUMIF('Drinks List'!DP$11:DP$1010, $K201, 'Drinks List'!DO$11:DO$1010))</f>
        <v/>
      </c>
      <c r="AL201" s="21"/>
      <c r="AM201" s="59" t="str">
        <f>IF($K201="", "", SUMIF('Drinks List'!DR$11:DR$1010, $K201, 'Drinks List'!DQ$11:DQ$1010))</f>
        <v/>
      </c>
      <c r="AN201" s="21"/>
      <c r="AO201" s="59" t="str">
        <f>IF($K201="", "", SUMIF('Drinks List'!DT$11:DT$1010, $K201, 'Drinks List'!DS$11:DS$1010))</f>
        <v/>
      </c>
      <c r="AP201" s="21"/>
      <c r="AQ201" s="59" t="str">
        <f>IF($K201="", "", SUMIF('Drinks List'!DV$11:DV$1010, $K201, 'Drinks List'!DU$11:DU$1010))</f>
        <v/>
      </c>
      <c r="AR201" s="21"/>
      <c r="AS201" s="59" t="str">
        <f>IF($K201="", "", SUMIF('Drinks List'!DX$11:DX$1010, $K201, 'Drinks List'!DW$11:DW$1010))</f>
        <v/>
      </c>
      <c r="AT201" s="21"/>
      <c r="AU201" s="59" t="str">
        <f>IF($K201="", "", SUMIF('Drinks List'!DZ$11:DZ$1010, $K201, 'Drinks List'!DY$11:DY$1010))</f>
        <v/>
      </c>
      <c r="AV201" s="21"/>
      <c r="AW201" s="59" t="str">
        <f>IF($K201="", "", SUMIF('Drinks List'!EB$11:EB$1010, $K201, 'Drinks List'!EA$11:EA$1010))</f>
        <v/>
      </c>
      <c r="AX201" s="21"/>
      <c r="AY201" s="59" t="str">
        <f>IF($K201="", "", SUMIF('Drinks List'!ED$11:ED$1010, $K201, 'Drinks List'!EC$11:EC$1010))</f>
        <v/>
      </c>
      <c r="AZ201" s="21"/>
      <c r="BA201" s="59" t="str">
        <f>IF($K201="", "", SUMIF('Drinks List'!EF$11:EF$1010, $K201, 'Drinks List'!EE$11:EE$1010))</f>
        <v/>
      </c>
      <c r="BB201" s="21"/>
      <c r="BC201" s="59" t="str">
        <f>IF($K201="", "", SUMIF('Drinks List'!EH$11:EH$1010, $K201, 'Drinks List'!EG$11:EG$1010))</f>
        <v/>
      </c>
      <c r="BD201" s="21"/>
      <c r="BE201" s="59" t="str">
        <f>IF($K201="", "", SUMIF('Drinks List'!EJ$11:EJ$1010, $K201, 'Drinks List'!EI$11:EI$1010))</f>
        <v/>
      </c>
      <c r="BF201" s="21"/>
      <c r="BG201" s="59" t="str">
        <f>IF($K201="", "", SUMIF('Drinks List'!EL$11:EL$1010, $K201, 'Drinks List'!EK$11:EK$1010))</f>
        <v/>
      </c>
      <c r="BH201" s="21"/>
      <c r="BI201" s="59" t="str">
        <f>IF($K201="", "", SUMIF('Drinks List'!EN$11:EN$1010, $K201, 'Drinks List'!EM$11:EM$1010))</f>
        <v/>
      </c>
      <c r="BJ201" s="21"/>
      <c r="BK201" s="59" t="str">
        <f>IF($K201="", "", SUMIF('Drinks List'!EP$11:EP$1010, $K201, 'Drinks List'!EO$11:EO$1010))</f>
        <v/>
      </c>
      <c r="BL201" s="21"/>
      <c r="BM201" s="59" t="str">
        <f>IF($K201="", "", SUMIF('Drinks List'!ER$11:ER$1010, $K201, 'Drinks List'!EQ$11:EQ$1010))</f>
        <v/>
      </c>
      <c r="BN201" s="21"/>
      <c r="BO201" s="65" t="str">
        <f>IF($K201="", "", SUMIF('Drinks List'!ET$11:ET$1010, $K201, 'Drinks List'!ES$11:ES$1010))</f>
        <v/>
      </c>
      <c r="BQ201" s="120" t="str">
        <f t="shared" si="53"/>
        <v/>
      </c>
      <c r="BR201" s="62" t="str">
        <f t="shared" si="54"/>
        <v/>
      </c>
      <c r="BS201" s="76" t="str">
        <f>IF(BQ201="", "", COUNTIF(BQ$11:BQ$1010, "&gt;"&amp;BQ201)+1+COUNTIF(BQ$11:BQ201, BQ201)-1)</f>
        <v/>
      </c>
      <c r="BT201" s="76" t="str">
        <f>IF(BR201="", "", COUNTIF(BR$11:BR$1010, "&lt;"&amp;BR201)+1+COUNTIF(BR$11:BR201, BR201)-1)</f>
        <v/>
      </c>
      <c r="BV201" s="76" t="str">
        <f t="shared" si="55"/>
        <v/>
      </c>
      <c r="BW201" s="124" t="str">
        <f t="shared" si="56"/>
        <v/>
      </c>
      <c r="BX201" s="115" t="str">
        <f t="shared" si="57"/>
        <v/>
      </c>
      <c r="BY201" s="125" t="str">
        <f t="shared" si="58"/>
        <v/>
      </c>
      <c r="CA201" s="106" t="str">
        <f t="shared" si="59"/>
        <v/>
      </c>
      <c r="CB201" s="22" t="str">
        <f t="shared" si="60"/>
        <v/>
      </c>
      <c r="CD201" s="76" t="str">
        <f>IF($J201="", "", IF($BV201=0, "", COUNTIF($J$11:$J$1010, "&lt;"&amp;$J201)+1+COUNTIF($J$11:$J201, $J201)-1))</f>
        <v/>
      </c>
    </row>
    <row r="202" spans="1:82" x14ac:dyDescent="0.25">
      <c r="A202" s="31"/>
      <c r="B202" s="19" t="str">
        <f t="shared" si="41"/>
        <v/>
      </c>
      <c r="C202" s="20" t="str">
        <f t="shared" si="42"/>
        <v/>
      </c>
      <c r="D202" s="29" t="str">
        <f t="shared" si="43"/>
        <v/>
      </c>
      <c r="E202" s="22" t="str">
        <f t="shared" si="44"/>
        <v/>
      </c>
      <c r="F202" s="31"/>
      <c r="G202" s="301"/>
      <c r="H202" s="302"/>
      <c r="I202" s="303"/>
      <c r="J202" s="304"/>
      <c r="K202" s="283"/>
      <c r="L202" s="305"/>
      <c r="M202" s="285"/>
      <c r="N202" s="287"/>
      <c r="O202" s="31"/>
      <c r="P202" s="19" t="str">
        <f t="shared" si="45"/>
        <v/>
      </c>
      <c r="Q202" s="20" t="str">
        <f t="shared" si="46"/>
        <v/>
      </c>
      <c r="R202" s="29" t="str">
        <f t="shared" si="47"/>
        <v/>
      </c>
      <c r="S202" s="22" t="str">
        <f t="shared" si="48"/>
        <v/>
      </c>
      <c r="T202" s="31"/>
      <c r="U202" s="69" t="str">
        <f t="shared" si="49"/>
        <v/>
      </c>
      <c r="V202" s="31"/>
      <c r="X202" s="76" t="str">
        <f t="shared" si="50"/>
        <v/>
      </c>
      <c r="Z202" s="76" t="str">
        <f t="shared" si="51"/>
        <v/>
      </c>
      <c r="AA202" s="76" t="str">
        <f t="shared" si="52"/>
        <v/>
      </c>
      <c r="AC202" s="19" t="str">
        <f>IF($K202="", "", SUMIF('Drinks List'!DH$11:DH$1010, $K202, 'Drinks List'!DG$11:DG$1010))</f>
        <v/>
      </c>
      <c r="AD202" s="21"/>
      <c r="AE202" s="59" t="str">
        <f>IF($K202="", "", SUMIF('Drinks List'!DJ$11:DJ$1010, $K202, 'Drinks List'!DI$11:DI$1010))</f>
        <v/>
      </c>
      <c r="AF202" s="21"/>
      <c r="AG202" s="59" t="str">
        <f>IF($K202="", "", SUMIF('Drinks List'!DL$11:DL$1010, $K202, 'Drinks List'!DK$11:DK$1010))</f>
        <v/>
      </c>
      <c r="AH202" s="21"/>
      <c r="AI202" s="59" t="str">
        <f>IF($K202="", "", SUMIF('Drinks List'!DN$11:DN$1010, $K202, 'Drinks List'!DM$11:DM$1010))</f>
        <v/>
      </c>
      <c r="AJ202" s="21"/>
      <c r="AK202" s="59" t="str">
        <f>IF($K202="", "", SUMIF('Drinks List'!DP$11:DP$1010, $K202, 'Drinks List'!DO$11:DO$1010))</f>
        <v/>
      </c>
      <c r="AL202" s="21"/>
      <c r="AM202" s="59" t="str">
        <f>IF($K202="", "", SUMIF('Drinks List'!DR$11:DR$1010, $K202, 'Drinks List'!DQ$11:DQ$1010))</f>
        <v/>
      </c>
      <c r="AN202" s="21"/>
      <c r="AO202" s="59" t="str">
        <f>IF($K202="", "", SUMIF('Drinks List'!DT$11:DT$1010, $K202, 'Drinks List'!DS$11:DS$1010))</f>
        <v/>
      </c>
      <c r="AP202" s="21"/>
      <c r="AQ202" s="59" t="str">
        <f>IF($K202="", "", SUMIF('Drinks List'!DV$11:DV$1010, $K202, 'Drinks List'!DU$11:DU$1010))</f>
        <v/>
      </c>
      <c r="AR202" s="21"/>
      <c r="AS202" s="59" t="str">
        <f>IF($K202="", "", SUMIF('Drinks List'!DX$11:DX$1010, $K202, 'Drinks List'!DW$11:DW$1010))</f>
        <v/>
      </c>
      <c r="AT202" s="21"/>
      <c r="AU202" s="59" t="str">
        <f>IF($K202="", "", SUMIF('Drinks List'!DZ$11:DZ$1010, $K202, 'Drinks List'!DY$11:DY$1010))</f>
        <v/>
      </c>
      <c r="AV202" s="21"/>
      <c r="AW202" s="59" t="str">
        <f>IF($K202="", "", SUMIF('Drinks List'!EB$11:EB$1010, $K202, 'Drinks List'!EA$11:EA$1010))</f>
        <v/>
      </c>
      <c r="AX202" s="21"/>
      <c r="AY202" s="59" t="str">
        <f>IF($K202="", "", SUMIF('Drinks List'!ED$11:ED$1010, $K202, 'Drinks List'!EC$11:EC$1010))</f>
        <v/>
      </c>
      <c r="AZ202" s="21"/>
      <c r="BA202" s="59" t="str">
        <f>IF($K202="", "", SUMIF('Drinks List'!EF$11:EF$1010, $K202, 'Drinks List'!EE$11:EE$1010))</f>
        <v/>
      </c>
      <c r="BB202" s="21"/>
      <c r="BC202" s="59" t="str">
        <f>IF($K202="", "", SUMIF('Drinks List'!EH$11:EH$1010, $K202, 'Drinks List'!EG$11:EG$1010))</f>
        <v/>
      </c>
      <c r="BD202" s="21"/>
      <c r="BE202" s="59" t="str">
        <f>IF($K202="", "", SUMIF('Drinks List'!EJ$11:EJ$1010, $K202, 'Drinks List'!EI$11:EI$1010))</f>
        <v/>
      </c>
      <c r="BF202" s="21"/>
      <c r="BG202" s="59" t="str">
        <f>IF($K202="", "", SUMIF('Drinks List'!EL$11:EL$1010, $K202, 'Drinks List'!EK$11:EK$1010))</f>
        <v/>
      </c>
      <c r="BH202" s="21"/>
      <c r="BI202" s="59" t="str">
        <f>IF($K202="", "", SUMIF('Drinks List'!EN$11:EN$1010, $K202, 'Drinks List'!EM$11:EM$1010))</f>
        <v/>
      </c>
      <c r="BJ202" s="21"/>
      <c r="BK202" s="59" t="str">
        <f>IF($K202="", "", SUMIF('Drinks List'!EP$11:EP$1010, $K202, 'Drinks List'!EO$11:EO$1010))</f>
        <v/>
      </c>
      <c r="BL202" s="21"/>
      <c r="BM202" s="59" t="str">
        <f>IF($K202="", "", SUMIF('Drinks List'!ER$11:ER$1010, $K202, 'Drinks List'!EQ$11:EQ$1010))</f>
        <v/>
      </c>
      <c r="BN202" s="21"/>
      <c r="BO202" s="65" t="str">
        <f>IF($K202="", "", SUMIF('Drinks List'!ET$11:ET$1010, $K202, 'Drinks List'!ES$11:ES$1010))</f>
        <v/>
      </c>
      <c r="BQ202" s="120" t="str">
        <f t="shared" si="53"/>
        <v/>
      </c>
      <c r="BR202" s="62" t="str">
        <f t="shared" si="54"/>
        <v/>
      </c>
      <c r="BS202" s="76" t="str">
        <f>IF(BQ202="", "", COUNTIF(BQ$11:BQ$1010, "&gt;"&amp;BQ202)+1+COUNTIF(BQ$11:BQ202, BQ202)-1)</f>
        <v/>
      </c>
      <c r="BT202" s="76" t="str">
        <f>IF(BR202="", "", COUNTIF(BR$11:BR$1010, "&lt;"&amp;BR202)+1+COUNTIF(BR$11:BR202, BR202)-1)</f>
        <v/>
      </c>
      <c r="BV202" s="76" t="str">
        <f t="shared" si="55"/>
        <v/>
      </c>
      <c r="BW202" s="124" t="str">
        <f t="shared" si="56"/>
        <v/>
      </c>
      <c r="BX202" s="115" t="str">
        <f t="shared" si="57"/>
        <v/>
      </c>
      <c r="BY202" s="125" t="str">
        <f t="shared" si="58"/>
        <v/>
      </c>
      <c r="CA202" s="106" t="str">
        <f t="shared" si="59"/>
        <v/>
      </c>
      <c r="CB202" s="22" t="str">
        <f t="shared" si="60"/>
        <v/>
      </c>
      <c r="CD202" s="76" t="str">
        <f>IF($J202="", "", IF($BV202=0, "", COUNTIF($J$11:$J$1010, "&lt;"&amp;$J202)+1+COUNTIF($J$11:$J202, $J202)-1))</f>
        <v/>
      </c>
    </row>
    <row r="203" spans="1:82" x14ac:dyDescent="0.25">
      <c r="A203" s="31"/>
      <c r="B203" s="19" t="str">
        <f t="shared" ref="B203:B266" si="61">IF($J203="", "", ($G203-$H203+$I203)*$L203)</f>
        <v/>
      </c>
      <c r="C203" s="20" t="str">
        <f t="shared" ref="C203:C266" si="62">IF($J203="", "", ROUND($B203*$M203, 2))</f>
        <v/>
      </c>
      <c r="D203" s="29" t="str">
        <f t="shared" ref="D203:D266" si="63">IFERROR(IF($J203="", "", ROUNDUP($B203/$L203, 0)), "")</f>
        <v/>
      </c>
      <c r="E203" s="22" t="str">
        <f t="shared" ref="E203:E266" si="64">IFERROR(IF($J203="", "", $D203*$M203), "")</f>
        <v/>
      </c>
      <c r="F203" s="31"/>
      <c r="G203" s="301"/>
      <c r="H203" s="302"/>
      <c r="I203" s="303"/>
      <c r="J203" s="304"/>
      <c r="K203" s="283"/>
      <c r="L203" s="305"/>
      <c r="M203" s="285"/>
      <c r="N203" s="287"/>
      <c r="O203" s="31"/>
      <c r="P203" s="19" t="str">
        <f t="shared" ref="P203:P266" si="65">IF($K203="", "", SUM($AC203:$BO203))</f>
        <v/>
      </c>
      <c r="Q203" s="20" t="str">
        <f t="shared" ref="Q203:Q266" si="66">IF($J203="", "", ROUND($P203*$M203, 2))</f>
        <v/>
      </c>
      <c r="R203" s="29" t="str">
        <f t="shared" ref="R203:R266" si="67">IFERROR(IF($J203="", "", ROUNDUP($P203/$L203, 0)), "")</f>
        <v/>
      </c>
      <c r="S203" s="22" t="str">
        <f t="shared" ref="S203:S266" si="68">IFERROR(IF($J203="", "", $R203*$M203), "")</f>
        <v/>
      </c>
      <c r="T203" s="31"/>
      <c r="U203" s="69" t="str">
        <f t="shared" ref="U203:U266" si="69">IF(OR($B203="", $P203=""), "", IFERROR(ROUND($B203/$P203, 4), ""))</f>
        <v/>
      </c>
      <c r="V203" s="31"/>
      <c r="X203" s="76" t="str">
        <f t="shared" si="50"/>
        <v/>
      </c>
      <c r="Z203" s="76" t="str">
        <f t="shared" si="51"/>
        <v/>
      </c>
      <c r="AA203" s="76" t="str">
        <f t="shared" si="52"/>
        <v/>
      </c>
      <c r="AC203" s="19" t="str">
        <f>IF($K203="", "", SUMIF('Drinks List'!DH$11:DH$1010, $K203, 'Drinks List'!DG$11:DG$1010))</f>
        <v/>
      </c>
      <c r="AD203" s="21"/>
      <c r="AE203" s="59" t="str">
        <f>IF($K203="", "", SUMIF('Drinks List'!DJ$11:DJ$1010, $K203, 'Drinks List'!DI$11:DI$1010))</f>
        <v/>
      </c>
      <c r="AF203" s="21"/>
      <c r="AG203" s="59" t="str">
        <f>IF($K203="", "", SUMIF('Drinks List'!DL$11:DL$1010, $K203, 'Drinks List'!DK$11:DK$1010))</f>
        <v/>
      </c>
      <c r="AH203" s="21"/>
      <c r="AI203" s="59" t="str">
        <f>IF($K203="", "", SUMIF('Drinks List'!DN$11:DN$1010, $K203, 'Drinks List'!DM$11:DM$1010))</f>
        <v/>
      </c>
      <c r="AJ203" s="21"/>
      <c r="AK203" s="59" t="str">
        <f>IF($K203="", "", SUMIF('Drinks List'!DP$11:DP$1010, $K203, 'Drinks List'!DO$11:DO$1010))</f>
        <v/>
      </c>
      <c r="AL203" s="21"/>
      <c r="AM203" s="59" t="str">
        <f>IF($K203="", "", SUMIF('Drinks List'!DR$11:DR$1010, $K203, 'Drinks List'!DQ$11:DQ$1010))</f>
        <v/>
      </c>
      <c r="AN203" s="21"/>
      <c r="AO203" s="59" t="str">
        <f>IF($K203="", "", SUMIF('Drinks List'!DT$11:DT$1010, $K203, 'Drinks List'!DS$11:DS$1010))</f>
        <v/>
      </c>
      <c r="AP203" s="21"/>
      <c r="AQ203" s="59" t="str">
        <f>IF($K203="", "", SUMIF('Drinks List'!DV$11:DV$1010, $K203, 'Drinks List'!DU$11:DU$1010))</f>
        <v/>
      </c>
      <c r="AR203" s="21"/>
      <c r="AS203" s="59" t="str">
        <f>IF($K203="", "", SUMIF('Drinks List'!DX$11:DX$1010, $K203, 'Drinks List'!DW$11:DW$1010))</f>
        <v/>
      </c>
      <c r="AT203" s="21"/>
      <c r="AU203" s="59" t="str">
        <f>IF($K203="", "", SUMIF('Drinks List'!DZ$11:DZ$1010, $K203, 'Drinks List'!DY$11:DY$1010))</f>
        <v/>
      </c>
      <c r="AV203" s="21"/>
      <c r="AW203" s="59" t="str">
        <f>IF($K203="", "", SUMIF('Drinks List'!EB$11:EB$1010, $K203, 'Drinks List'!EA$11:EA$1010))</f>
        <v/>
      </c>
      <c r="AX203" s="21"/>
      <c r="AY203" s="59" t="str">
        <f>IF($K203="", "", SUMIF('Drinks List'!ED$11:ED$1010, $K203, 'Drinks List'!EC$11:EC$1010))</f>
        <v/>
      </c>
      <c r="AZ203" s="21"/>
      <c r="BA203" s="59" t="str">
        <f>IF($K203="", "", SUMIF('Drinks List'!EF$11:EF$1010, $K203, 'Drinks List'!EE$11:EE$1010))</f>
        <v/>
      </c>
      <c r="BB203" s="21"/>
      <c r="BC203" s="59" t="str">
        <f>IF($K203="", "", SUMIF('Drinks List'!EH$11:EH$1010, $K203, 'Drinks List'!EG$11:EG$1010))</f>
        <v/>
      </c>
      <c r="BD203" s="21"/>
      <c r="BE203" s="59" t="str">
        <f>IF($K203="", "", SUMIF('Drinks List'!EJ$11:EJ$1010, $K203, 'Drinks List'!EI$11:EI$1010))</f>
        <v/>
      </c>
      <c r="BF203" s="21"/>
      <c r="BG203" s="59" t="str">
        <f>IF($K203="", "", SUMIF('Drinks List'!EL$11:EL$1010, $K203, 'Drinks List'!EK$11:EK$1010))</f>
        <v/>
      </c>
      <c r="BH203" s="21"/>
      <c r="BI203" s="59" t="str">
        <f>IF($K203="", "", SUMIF('Drinks List'!EN$11:EN$1010, $K203, 'Drinks List'!EM$11:EM$1010))</f>
        <v/>
      </c>
      <c r="BJ203" s="21"/>
      <c r="BK203" s="59" t="str">
        <f>IF($K203="", "", SUMIF('Drinks List'!EP$11:EP$1010, $K203, 'Drinks List'!EO$11:EO$1010))</f>
        <v/>
      </c>
      <c r="BL203" s="21"/>
      <c r="BM203" s="59" t="str">
        <f>IF($K203="", "", SUMIF('Drinks List'!ER$11:ER$1010, $K203, 'Drinks List'!EQ$11:EQ$1010))</f>
        <v/>
      </c>
      <c r="BN203" s="21"/>
      <c r="BO203" s="65" t="str">
        <f>IF($K203="", "", SUMIF('Drinks List'!ET$11:ET$1010, $K203, 'Drinks List'!ES$11:ES$1010))</f>
        <v/>
      </c>
      <c r="BQ203" s="120" t="str">
        <f t="shared" si="53"/>
        <v/>
      </c>
      <c r="BR203" s="62" t="str">
        <f t="shared" si="54"/>
        <v/>
      </c>
      <c r="BS203" s="76" t="str">
        <f>IF(BQ203="", "", COUNTIF(BQ$11:BQ$1010, "&gt;"&amp;BQ203)+1+COUNTIF(BQ$11:BQ203, BQ203)-1)</f>
        <v/>
      </c>
      <c r="BT203" s="76" t="str">
        <f>IF(BR203="", "", COUNTIF(BR$11:BR$1010, "&lt;"&amp;BR203)+1+COUNTIF(BR$11:BR203, BR203)-1)</f>
        <v/>
      </c>
      <c r="BV203" s="76" t="str">
        <f t="shared" si="55"/>
        <v/>
      </c>
      <c r="BW203" s="124" t="str">
        <f t="shared" si="56"/>
        <v/>
      </c>
      <c r="BX203" s="115" t="str">
        <f t="shared" si="57"/>
        <v/>
      </c>
      <c r="BY203" s="125" t="str">
        <f t="shared" si="58"/>
        <v/>
      </c>
      <c r="CA203" s="106" t="str">
        <f t="shared" si="59"/>
        <v/>
      </c>
      <c r="CB203" s="22" t="str">
        <f t="shared" si="60"/>
        <v/>
      </c>
      <c r="CD203" s="76" t="str">
        <f>IF($J203="", "", IF($BV203=0, "", COUNTIF($J$11:$J$1010, "&lt;"&amp;$J203)+1+COUNTIF($J$11:$J203, $J203)-1))</f>
        <v/>
      </c>
    </row>
    <row r="204" spans="1:82" x14ac:dyDescent="0.25">
      <c r="A204" s="31"/>
      <c r="B204" s="19" t="str">
        <f t="shared" si="61"/>
        <v/>
      </c>
      <c r="C204" s="20" t="str">
        <f t="shared" si="62"/>
        <v/>
      </c>
      <c r="D204" s="29" t="str">
        <f t="shared" si="63"/>
        <v/>
      </c>
      <c r="E204" s="22" t="str">
        <f t="shared" si="64"/>
        <v/>
      </c>
      <c r="F204" s="31"/>
      <c r="G204" s="301"/>
      <c r="H204" s="302"/>
      <c r="I204" s="303"/>
      <c r="J204" s="304"/>
      <c r="K204" s="283"/>
      <c r="L204" s="305"/>
      <c r="M204" s="285"/>
      <c r="N204" s="287"/>
      <c r="O204" s="31"/>
      <c r="P204" s="19" t="str">
        <f t="shared" si="65"/>
        <v/>
      </c>
      <c r="Q204" s="20" t="str">
        <f t="shared" si="66"/>
        <v/>
      </c>
      <c r="R204" s="29" t="str">
        <f t="shared" si="67"/>
        <v/>
      </c>
      <c r="S204" s="22" t="str">
        <f t="shared" si="68"/>
        <v/>
      </c>
      <c r="T204" s="31"/>
      <c r="U204" s="69" t="str">
        <f t="shared" si="69"/>
        <v/>
      </c>
      <c r="V204" s="31"/>
      <c r="X204" s="76" t="str">
        <f t="shared" ref="X204:X267" si="70">IF(COUNTIF($J204:$N204, "")=5, "", "X")</f>
        <v/>
      </c>
      <c r="Z204" s="76" t="str">
        <f t="shared" ref="Z204:Z267" si="71">IF($J204="", "", IF(COUNTIF($J$11:$J$1010, $J204)&gt;1, "X", ""))</f>
        <v/>
      </c>
      <c r="AA204" s="76" t="str">
        <f t="shared" ref="AA204:AA267" si="72">IF($K204="", "", IF(COUNTIF($K$11:$K$1010, $K204)&gt;1, "X", ""))</f>
        <v/>
      </c>
      <c r="AC204" s="19" t="str">
        <f>IF($K204="", "", SUMIF('Drinks List'!DH$11:DH$1010, $K204, 'Drinks List'!DG$11:DG$1010))</f>
        <v/>
      </c>
      <c r="AD204" s="21"/>
      <c r="AE204" s="59" t="str">
        <f>IF($K204="", "", SUMIF('Drinks List'!DJ$11:DJ$1010, $K204, 'Drinks List'!DI$11:DI$1010))</f>
        <v/>
      </c>
      <c r="AF204" s="21"/>
      <c r="AG204" s="59" t="str">
        <f>IF($K204="", "", SUMIF('Drinks List'!DL$11:DL$1010, $K204, 'Drinks List'!DK$11:DK$1010))</f>
        <v/>
      </c>
      <c r="AH204" s="21"/>
      <c r="AI204" s="59" t="str">
        <f>IF($K204="", "", SUMIF('Drinks List'!DN$11:DN$1010, $K204, 'Drinks List'!DM$11:DM$1010))</f>
        <v/>
      </c>
      <c r="AJ204" s="21"/>
      <c r="AK204" s="59" t="str">
        <f>IF($K204="", "", SUMIF('Drinks List'!DP$11:DP$1010, $K204, 'Drinks List'!DO$11:DO$1010))</f>
        <v/>
      </c>
      <c r="AL204" s="21"/>
      <c r="AM204" s="59" t="str">
        <f>IF($K204="", "", SUMIF('Drinks List'!DR$11:DR$1010, $K204, 'Drinks List'!DQ$11:DQ$1010))</f>
        <v/>
      </c>
      <c r="AN204" s="21"/>
      <c r="AO204" s="59" t="str">
        <f>IF($K204="", "", SUMIF('Drinks List'!DT$11:DT$1010, $K204, 'Drinks List'!DS$11:DS$1010))</f>
        <v/>
      </c>
      <c r="AP204" s="21"/>
      <c r="AQ204" s="59" t="str">
        <f>IF($K204="", "", SUMIF('Drinks List'!DV$11:DV$1010, $K204, 'Drinks List'!DU$11:DU$1010))</f>
        <v/>
      </c>
      <c r="AR204" s="21"/>
      <c r="AS204" s="59" t="str">
        <f>IF($K204="", "", SUMIF('Drinks List'!DX$11:DX$1010, $K204, 'Drinks List'!DW$11:DW$1010))</f>
        <v/>
      </c>
      <c r="AT204" s="21"/>
      <c r="AU204" s="59" t="str">
        <f>IF($K204="", "", SUMIF('Drinks List'!DZ$11:DZ$1010, $K204, 'Drinks List'!DY$11:DY$1010))</f>
        <v/>
      </c>
      <c r="AV204" s="21"/>
      <c r="AW204" s="59" t="str">
        <f>IF($K204="", "", SUMIF('Drinks List'!EB$11:EB$1010, $K204, 'Drinks List'!EA$11:EA$1010))</f>
        <v/>
      </c>
      <c r="AX204" s="21"/>
      <c r="AY204" s="59" t="str">
        <f>IF($K204="", "", SUMIF('Drinks List'!ED$11:ED$1010, $K204, 'Drinks List'!EC$11:EC$1010))</f>
        <v/>
      </c>
      <c r="AZ204" s="21"/>
      <c r="BA204" s="59" t="str">
        <f>IF($K204="", "", SUMIF('Drinks List'!EF$11:EF$1010, $K204, 'Drinks List'!EE$11:EE$1010))</f>
        <v/>
      </c>
      <c r="BB204" s="21"/>
      <c r="BC204" s="59" t="str">
        <f>IF($K204="", "", SUMIF('Drinks List'!EH$11:EH$1010, $K204, 'Drinks List'!EG$11:EG$1010))</f>
        <v/>
      </c>
      <c r="BD204" s="21"/>
      <c r="BE204" s="59" t="str">
        <f>IF($K204="", "", SUMIF('Drinks List'!EJ$11:EJ$1010, $K204, 'Drinks List'!EI$11:EI$1010))</f>
        <v/>
      </c>
      <c r="BF204" s="21"/>
      <c r="BG204" s="59" t="str">
        <f>IF($K204="", "", SUMIF('Drinks List'!EL$11:EL$1010, $K204, 'Drinks List'!EK$11:EK$1010))</f>
        <v/>
      </c>
      <c r="BH204" s="21"/>
      <c r="BI204" s="59" t="str">
        <f>IF($K204="", "", SUMIF('Drinks List'!EN$11:EN$1010, $K204, 'Drinks List'!EM$11:EM$1010))</f>
        <v/>
      </c>
      <c r="BJ204" s="21"/>
      <c r="BK204" s="59" t="str">
        <f>IF($K204="", "", SUMIF('Drinks List'!EP$11:EP$1010, $K204, 'Drinks List'!EO$11:EO$1010))</f>
        <v/>
      </c>
      <c r="BL204" s="21"/>
      <c r="BM204" s="59" t="str">
        <f>IF($K204="", "", SUMIF('Drinks List'!ER$11:ER$1010, $K204, 'Drinks List'!EQ$11:EQ$1010))</f>
        <v/>
      </c>
      <c r="BN204" s="21"/>
      <c r="BO204" s="65" t="str">
        <f>IF($K204="", "", SUMIF('Drinks List'!ET$11:ET$1010, $K204, 'Drinks List'!ES$11:ES$1010))</f>
        <v/>
      </c>
      <c r="BQ204" s="120" t="str">
        <f t="shared" ref="BQ204:BQ267" si="73">IF($X204="", "", IF($U204&gt;1, $U204, ""))</f>
        <v/>
      </c>
      <c r="BR204" s="62" t="str">
        <f t="shared" ref="BR204:BR267" si="74">IF($X204="", "", IF($U204&lt;1, $U204, ""))</f>
        <v/>
      </c>
      <c r="BS204" s="76" t="str">
        <f>IF(BQ204="", "", COUNTIF(BQ$11:BQ$1010, "&gt;"&amp;BQ204)+1+COUNTIF(BQ$11:BQ204, BQ204)-1)</f>
        <v/>
      </c>
      <c r="BT204" s="76" t="str">
        <f>IF(BR204="", "", COUNTIF(BR$11:BR$1010, "&lt;"&amp;BR204)+1+COUNTIF(BR$11:BR204, BR204)-1)</f>
        <v/>
      </c>
      <c r="BV204" s="76" t="str">
        <f t="shared" ref="BV204:BV267" si="75">IF($BV$9=$BV$3, $BW204, IF($BV$9=$BV$4, $BX204, IF($BV$9=$BV$5, $BY204, "")))</f>
        <v/>
      </c>
      <c r="BW204" s="124" t="str">
        <f t="shared" ref="BW204:BW267" si="76">IF($J204="", "", $D204)</f>
        <v/>
      </c>
      <c r="BX204" s="115" t="str">
        <f t="shared" ref="BX204:BX267" si="77">IF($J204="", "", $R204)</f>
        <v/>
      </c>
      <c r="BY204" s="125" t="str">
        <f t="shared" ref="BY204:BY267" si="78">IF($J204="", "", IF($N204&lt;=H204, 0, $N204-ROUNDDOWN($H204, 0)))</f>
        <v/>
      </c>
      <c r="CA204" s="106" t="str">
        <f t="shared" ref="CA204:CA267" si="79">IF($BV204="", "", $M204)</f>
        <v/>
      </c>
      <c r="CB204" s="22" t="str">
        <f t="shared" ref="CB204:CB267" si="80">IF($BV204="", "", $CA204*$BV204)</f>
        <v/>
      </c>
      <c r="CD204" s="76" t="str">
        <f>IF($J204="", "", IF($BV204=0, "", COUNTIF($J$11:$J$1010, "&lt;"&amp;$J204)+1+COUNTIF($J$11:$J204, $J204)-1))</f>
        <v/>
      </c>
    </row>
    <row r="205" spans="1:82" x14ac:dyDescent="0.25">
      <c r="A205" s="31"/>
      <c r="B205" s="19" t="str">
        <f t="shared" si="61"/>
        <v/>
      </c>
      <c r="C205" s="20" t="str">
        <f t="shared" si="62"/>
        <v/>
      </c>
      <c r="D205" s="29" t="str">
        <f t="shared" si="63"/>
        <v/>
      </c>
      <c r="E205" s="22" t="str">
        <f t="shared" si="64"/>
        <v/>
      </c>
      <c r="F205" s="31"/>
      <c r="G205" s="301"/>
      <c r="H205" s="302"/>
      <c r="I205" s="303"/>
      <c r="J205" s="304"/>
      <c r="K205" s="283"/>
      <c r="L205" s="305"/>
      <c r="M205" s="285"/>
      <c r="N205" s="287"/>
      <c r="O205" s="31"/>
      <c r="P205" s="19" t="str">
        <f t="shared" si="65"/>
        <v/>
      </c>
      <c r="Q205" s="20" t="str">
        <f t="shared" si="66"/>
        <v/>
      </c>
      <c r="R205" s="29" t="str">
        <f t="shared" si="67"/>
        <v/>
      </c>
      <c r="S205" s="22" t="str">
        <f t="shared" si="68"/>
        <v/>
      </c>
      <c r="T205" s="31"/>
      <c r="U205" s="69" t="str">
        <f t="shared" si="69"/>
        <v/>
      </c>
      <c r="V205" s="31"/>
      <c r="X205" s="76" t="str">
        <f t="shared" si="70"/>
        <v/>
      </c>
      <c r="Z205" s="76" t="str">
        <f t="shared" si="71"/>
        <v/>
      </c>
      <c r="AA205" s="76" t="str">
        <f t="shared" si="72"/>
        <v/>
      </c>
      <c r="AC205" s="19" t="str">
        <f>IF($K205="", "", SUMIF('Drinks List'!DH$11:DH$1010, $K205, 'Drinks List'!DG$11:DG$1010))</f>
        <v/>
      </c>
      <c r="AD205" s="21"/>
      <c r="AE205" s="59" t="str">
        <f>IF($K205="", "", SUMIF('Drinks List'!DJ$11:DJ$1010, $K205, 'Drinks List'!DI$11:DI$1010))</f>
        <v/>
      </c>
      <c r="AF205" s="21"/>
      <c r="AG205" s="59" t="str">
        <f>IF($K205="", "", SUMIF('Drinks List'!DL$11:DL$1010, $K205, 'Drinks List'!DK$11:DK$1010))</f>
        <v/>
      </c>
      <c r="AH205" s="21"/>
      <c r="AI205" s="59" t="str">
        <f>IF($K205="", "", SUMIF('Drinks List'!DN$11:DN$1010, $K205, 'Drinks List'!DM$11:DM$1010))</f>
        <v/>
      </c>
      <c r="AJ205" s="21"/>
      <c r="AK205" s="59" t="str">
        <f>IF($K205="", "", SUMIF('Drinks List'!DP$11:DP$1010, $K205, 'Drinks List'!DO$11:DO$1010))</f>
        <v/>
      </c>
      <c r="AL205" s="21"/>
      <c r="AM205" s="59" t="str">
        <f>IF($K205="", "", SUMIF('Drinks List'!DR$11:DR$1010, $K205, 'Drinks List'!DQ$11:DQ$1010))</f>
        <v/>
      </c>
      <c r="AN205" s="21"/>
      <c r="AO205" s="59" t="str">
        <f>IF($K205="", "", SUMIF('Drinks List'!DT$11:DT$1010, $K205, 'Drinks List'!DS$11:DS$1010))</f>
        <v/>
      </c>
      <c r="AP205" s="21"/>
      <c r="AQ205" s="59" t="str">
        <f>IF($K205="", "", SUMIF('Drinks List'!DV$11:DV$1010, $K205, 'Drinks List'!DU$11:DU$1010))</f>
        <v/>
      </c>
      <c r="AR205" s="21"/>
      <c r="AS205" s="59" t="str">
        <f>IF($K205="", "", SUMIF('Drinks List'!DX$11:DX$1010, $K205, 'Drinks List'!DW$11:DW$1010))</f>
        <v/>
      </c>
      <c r="AT205" s="21"/>
      <c r="AU205" s="59" t="str">
        <f>IF($K205="", "", SUMIF('Drinks List'!DZ$11:DZ$1010, $K205, 'Drinks List'!DY$11:DY$1010))</f>
        <v/>
      </c>
      <c r="AV205" s="21"/>
      <c r="AW205" s="59" t="str">
        <f>IF($K205="", "", SUMIF('Drinks List'!EB$11:EB$1010, $K205, 'Drinks List'!EA$11:EA$1010))</f>
        <v/>
      </c>
      <c r="AX205" s="21"/>
      <c r="AY205" s="59" t="str">
        <f>IF($K205="", "", SUMIF('Drinks List'!ED$11:ED$1010, $K205, 'Drinks List'!EC$11:EC$1010))</f>
        <v/>
      </c>
      <c r="AZ205" s="21"/>
      <c r="BA205" s="59" t="str">
        <f>IF($K205="", "", SUMIF('Drinks List'!EF$11:EF$1010, $K205, 'Drinks List'!EE$11:EE$1010))</f>
        <v/>
      </c>
      <c r="BB205" s="21"/>
      <c r="BC205" s="59" t="str">
        <f>IF($K205="", "", SUMIF('Drinks List'!EH$11:EH$1010, $K205, 'Drinks List'!EG$11:EG$1010))</f>
        <v/>
      </c>
      <c r="BD205" s="21"/>
      <c r="BE205" s="59" t="str">
        <f>IF($K205="", "", SUMIF('Drinks List'!EJ$11:EJ$1010, $K205, 'Drinks List'!EI$11:EI$1010))</f>
        <v/>
      </c>
      <c r="BF205" s="21"/>
      <c r="BG205" s="59" t="str">
        <f>IF($K205="", "", SUMIF('Drinks List'!EL$11:EL$1010, $K205, 'Drinks List'!EK$11:EK$1010))</f>
        <v/>
      </c>
      <c r="BH205" s="21"/>
      <c r="BI205" s="59" t="str">
        <f>IF($K205="", "", SUMIF('Drinks List'!EN$11:EN$1010, $K205, 'Drinks List'!EM$11:EM$1010))</f>
        <v/>
      </c>
      <c r="BJ205" s="21"/>
      <c r="BK205" s="59" t="str">
        <f>IF($K205="", "", SUMIF('Drinks List'!EP$11:EP$1010, $K205, 'Drinks List'!EO$11:EO$1010))</f>
        <v/>
      </c>
      <c r="BL205" s="21"/>
      <c r="BM205" s="59" t="str">
        <f>IF($K205="", "", SUMIF('Drinks List'!ER$11:ER$1010, $K205, 'Drinks List'!EQ$11:EQ$1010))</f>
        <v/>
      </c>
      <c r="BN205" s="21"/>
      <c r="BO205" s="65" t="str">
        <f>IF($K205="", "", SUMIF('Drinks List'!ET$11:ET$1010, $K205, 'Drinks List'!ES$11:ES$1010))</f>
        <v/>
      </c>
      <c r="BQ205" s="120" t="str">
        <f t="shared" si="73"/>
        <v/>
      </c>
      <c r="BR205" s="62" t="str">
        <f t="shared" si="74"/>
        <v/>
      </c>
      <c r="BS205" s="76" t="str">
        <f>IF(BQ205="", "", COUNTIF(BQ$11:BQ$1010, "&gt;"&amp;BQ205)+1+COUNTIF(BQ$11:BQ205, BQ205)-1)</f>
        <v/>
      </c>
      <c r="BT205" s="76" t="str">
        <f>IF(BR205="", "", COUNTIF(BR$11:BR$1010, "&lt;"&amp;BR205)+1+COUNTIF(BR$11:BR205, BR205)-1)</f>
        <v/>
      </c>
      <c r="BV205" s="76" t="str">
        <f t="shared" si="75"/>
        <v/>
      </c>
      <c r="BW205" s="124" t="str">
        <f t="shared" si="76"/>
        <v/>
      </c>
      <c r="BX205" s="115" t="str">
        <f t="shared" si="77"/>
        <v/>
      </c>
      <c r="BY205" s="125" t="str">
        <f t="shared" si="78"/>
        <v/>
      </c>
      <c r="CA205" s="106" t="str">
        <f t="shared" si="79"/>
        <v/>
      </c>
      <c r="CB205" s="22" t="str">
        <f t="shared" si="80"/>
        <v/>
      </c>
      <c r="CD205" s="76" t="str">
        <f>IF($J205="", "", IF($BV205=0, "", COUNTIF($J$11:$J$1010, "&lt;"&amp;$J205)+1+COUNTIF($J$11:$J205, $J205)-1))</f>
        <v/>
      </c>
    </row>
    <row r="206" spans="1:82" x14ac:dyDescent="0.25">
      <c r="A206" s="31"/>
      <c r="B206" s="19" t="str">
        <f t="shared" si="61"/>
        <v/>
      </c>
      <c r="C206" s="20" t="str">
        <f t="shared" si="62"/>
        <v/>
      </c>
      <c r="D206" s="29" t="str">
        <f t="shared" si="63"/>
        <v/>
      </c>
      <c r="E206" s="22" t="str">
        <f t="shared" si="64"/>
        <v/>
      </c>
      <c r="F206" s="31"/>
      <c r="G206" s="301"/>
      <c r="H206" s="302"/>
      <c r="I206" s="303"/>
      <c r="J206" s="304"/>
      <c r="K206" s="283"/>
      <c r="L206" s="305"/>
      <c r="M206" s="285"/>
      <c r="N206" s="287"/>
      <c r="O206" s="31"/>
      <c r="P206" s="19" t="str">
        <f t="shared" si="65"/>
        <v/>
      </c>
      <c r="Q206" s="20" t="str">
        <f t="shared" si="66"/>
        <v/>
      </c>
      <c r="R206" s="29" t="str">
        <f t="shared" si="67"/>
        <v/>
      </c>
      <c r="S206" s="22" t="str">
        <f t="shared" si="68"/>
        <v/>
      </c>
      <c r="T206" s="31"/>
      <c r="U206" s="69" t="str">
        <f t="shared" si="69"/>
        <v/>
      </c>
      <c r="V206" s="31"/>
      <c r="X206" s="76" t="str">
        <f t="shared" si="70"/>
        <v/>
      </c>
      <c r="Z206" s="76" t="str">
        <f t="shared" si="71"/>
        <v/>
      </c>
      <c r="AA206" s="76" t="str">
        <f t="shared" si="72"/>
        <v/>
      </c>
      <c r="AC206" s="19" t="str">
        <f>IF($K206="", "", SUMIF('Drinks List'!DH$11:DH$1010, $K206, 'Drinks List'!DG$11:DG$1010))</f>
        <v/>
      </c>
      <c r="AD206" s="21"/>
      <c r="AE206" s="59" t="str">
        <f>IF($K206="", "", SUMIF('Drinks List'!DJ$11:DJ$1010, $K206, 'Drinks List'!DI$11:DI$1010))</f>
        <v/>
      </c>
      <c r="AF206" s="21"/>
      <c r="AG206" s="59" t="str">
        <f>IF($K206="", "", SUMIF('Drinks List'!DL$11:DL$1010, $K206, 'Drinks List'!DK$11:DK$1010))</f>
        <v/>
      </c>
      <c r="AH206" s="21"/>
      <c r="AI206" s="59" t="str">
        <f>IF($K206="", "", SUMIF('Drinks List'!DN$11:DN$1010, $K206, 'Drinks List'!DM$11:DM$1010))</f>
        <v/>
      </c>
      <c r="AJ206" s="21"/>
      <c r="AK206" s="59" t="str">
        <f>IF($K206="", "", SUMIF('Drinks List'!DP$11:DP$1010, $K206, 'Drinks List'!DO$11:DO$1010))</f>
        <v/>
      </c>
      <c r="AL206" s="21"/>
      <c r="AM206" s="59" t="str">
        <f>IF($K206="", "", SUMIF('Drinks List'!DR$11:DR$1010, $K206, 'Drinks List'!DQ$11:DQ$1010))</f>
        <v/>
      </c>
      <c r="AN206" s="21"/>
      <c r="AO206" s="59" t="str">
        <f>IF($K206="", "", SUMIF('Drinks List'!DT$11:DT$1010, $K206, 'Drinks List'!DS$11:DS$1010))</f>
        <v/>
      </c>
      <c r="AP206" s="21"/>
      <c r="AQ206" s="59" t="str">
        <f>IF($K206="", "", SUMIF('Drinks List'!DV$11:DV$1010, $K206, 'Drinks List'!DU$11:DU$1010))</f>
        <v/>
      </c>
      <c r="AR206" s="21"/>
      <c r="AS206" s="59" t="str">
        <f>IF($K206="", "", SUMIF('Drinks List'!DX$11:DX$1010, $K206, 'Drinks List'!DW$11:DW$1010))</f>
        <v/>
      </c>
      <c r="AT206" s="21"/>
      <c r="AU206" s="59" t="str">
        <f>IF($K206="", "", SUMIF('Drinks List'!DZ$11:DZ$1010, $K206, 'Drinks List'!DY$11:DY$1010))</f>
        <v/>
      </c>
      <c r="AV206" s="21"/>
      <c r="AW206" s="59" t="str">
        <f>IF($K206="", "", SUMIF('Drinks List'!EB$11:EB$1010, $K206, 'Drinks List'!EA$11:EA$1010))</f>
        <v/>
      </c>
      <c r="AX206" s="21"/>
      <c r="AY206" s="59" t="str">
        <f>IF($K206="", "", SUMIF('Drinks List'!ED$11:ED$1010, $K206, 'Drinks List'!EC$11:EC$1010))</f>
        <v/>
      </c>
      <c r="AZ206" s="21"/>
      <c r="BA206" s="59" t="str">
        <f>IF($K206="", "", SUMIF('Drinks List'!EF$11:EF$1010, $K206, 'Drinks List'!EE$11:EE$1010))</f>
        <v/>
      </c>
      <c r="BB206" s="21"/>
      <c r="BC206" s="59" t="str">
        <f>IF($K206="", "", SUMIF('Drinks List'!EH$11:EH$1010, $K206, 'Drinks List'!EG$11:EG$1010))</f>
        <v/>
      </c>
      <c r="BD206" s="21"/>
      <c r="BE206" s="59" t="str">
        <f>IF($K206="", "", SUMIF('Drinks List'!EJ$11:EJ$1010, $K206, 'Drinks List'!EI$11:EI$1010))</f>
        <v/>
      </c>
      <c r="BF206" s="21"/>
      <c r="BG206" s="59" t="str">
        <f>IF($K206="", "", SUMIF('Drinks List'!EL$11:EL$1010, $K206, 'Drinks List'!EK$11:EK$1010))</f>
        <v/>
      </c>
      <c r="BH206" s="21"/>
      <c r="BI206" s="59" t="str">
        <f>IF($K206="", "", SUMIF('Drinks List'!EN$11:EN$1010, $K206, 'Drinks List'!EM$11:EM$1010))</f>
        <v/>
      </c>
      <c r="BJ206" s="21"/>
      <c r="BK206" s="59" t="str">
        <f>IF($K206="", "", SUMIF('Drinks List'!EP$11:EP$1010, $K206, 'Drinks List'!EO$11:EO$1010))</f>
        <v/>
      </c>
      <c r="BL206" s="21"/>
      <c r="BM206" s="59" t="str">
        <f>IF($K206="", "", SUMIF('Drinks List'!ER$11:ER$1010, $K206, 'Drinks List'!EQ$11:EQ$1010))</f>
        <v/>
      </c>
      <c r="BN206" s="21"/>
      <c r="BO206" s="65" t="str">
        <f>IF($K206="", "", SUMIF('Drinks List'!ET$11:ET$1010, $K206, 'Drinks List'!ES$11:ES$1010))</f>
        <v/>
      </c>
      <c r="BQ206" s="120" t="str">
        <f t="shared" si="73"/>
        <v/>
      </c>
      <c r="BR206" s="62" t="str">
        <f t="shared" si="74"/>
        <v/>
      </c>
      <c r="BS206" s="76" t="str">
        <f>IF(BQ206="", "", COUNTIF(BQ$11:BQ$1010, "&gt;"&amp;BQ206)+1+COUNTIF(BQ$11:BQ206, BQ206)-1)</f>
        <v/>
      </c>
      <c r="BT206" s="76" t="str">
        <f>IF(BR206="", "", COUNTIF(BR$11:BR$1010, "&lt;"&amp;BR206)+1+COUNTIF(BR$11:BR206, BR206)-1)</f>
        <v/>
      </c>
      <c r="BV206" s="76" t="str">
        <f t="shared" si="75"/>
        <v/>
      </c>
      <c r="BW206" s="124" t="str">
        <f t="shared" si="76"/>
        <v/>
      </c>
      <c r="BX206" s="115" t="str">
        <f t="shared" si="77"/>
        <v/>
      </c>
      <c r="BY206" s="125" t="str">
        <f t="shared" si="78"/>
        <v/>
      </c>
      <c r="CA206" s="106" t="str">
        <f t="shared" si="79"/>
        <v/>
      </c>
      <c r="CB206" s="22" t="str">
        <f t="shared" si="80"/>
        <v/>
      </c>
      <c r="CD206" s="76" t="str">
        <f>IF($J206="", "", IF($BV206=0, "", COUNTIF($J$11:$J$1010, "&lt;"&amp;$J206)+1+COUNTIF($J$11:$J206, $J206)-1))</f>
        <v/>
      </c>
    </row>
    <row r="207" spans="1:82" x14ac:dyDescent="0.25">
      <c r="A207" s="31"/>
      <c r="B207" s="19" t="str">
        <f t="shared" si="61"/>
        <v/>
      </c>
      <c r="C207" s="20" t="str">
        <f t="shared" si="62"/>
        <v/>
      </c>
      <c r="D207" s="29" t="str">
        <f t="shared" si="63"/>
        <v/>
      </c>
      <c r="E207" s="22" t="str">
        <f t="shared" si="64"/>
        <v/>
      </c>
      <c r="F207" s="31"/>
      <c r="G207" s="301"/>
      <c r="H207" s="302"/>
      <c r="I207" s="303"/>
      <c r="J207" s="304"/>
      <c r="K207" s="283"/>
      <c r="L207" s="305"/>
      <c r="M207" s="285"/>
      <c r="N207" s="287"/>
      <c r="O207" s="31"/>
      <c r="P207" s="19" t="str">
        <f t="shared" si="65"/>
        <v/>
      </c>
      <c r="Q207" s="20" t="str">
        <f t="shared" si="66"/>
        <v/>
      </c>
      <c r="R207" s="29" t="str">
        <f t="shared" si="67"/>
        <v/>
      </c>
      <c r="S207" s="22" t="str">
        <f t="shared" si="68"/>
        <v/>
      </c>
      <c r="T207" s="31"/>
      <c r="U207" s="69" t="str">
        <f t="shared" si="69"/>
        <v/>
      </c>
      <c r="V207" s="31"/>
      <c r="X207" s="76" t="str">
        <f t="shared" si="70"/>
        <v/>
      </c>
      <c r="Z207" s="76" t="str">
        <f t="shared" si="71"/>
        <v/>
      </c>
      <c r="AA207" s="76" t="str">
        <f t="shared" si="72"/>
        <v/>
      </c>
      <c r="AC207" s="19" t="str">
        <f>IF($K207="", "", SUMIF('Drinks List'!DH$11:DH$1010, $K207, 'Drinks List'!DG$11:DG$1010))</f>
        <v/>
      </c>
      <c r="AD207" s="21"/>
      <c r="AE207" s="59" t="str">
        <f>IF($K207="", "", SUMIF('Drinks List'!DJ$11:DJ$1010, $K207, 'Drinks List'!DI$11:DI$1010))</f>
        <v/>
      </c>
      <c r="AF207" s="21"/>
      <c r="AG207" s="59" t="str">
        <f>IF($K207="", "", SUMIF('Drinks List'!DL$11:DL$1010, $K207, 'Drinks List'!DK$11:DK$1010))</f>
        <v/>
      </c>
      <c r="AH207" s="21"/>
      <c r="AI207" s="59" t="str">
        <f>IF($K207="", "", SUMIF('Drinks List'!DN$11:DN$1010, $K207, 'Drinks List'!DM$11:DM$1010))</f>
        <v/>
      </c>
      <c r="AJ207" s="21"/>
      <c r="AK207" s="59" t="str">
        <f>IF($K207="", "", SUMIF('Drinks List'!DP$11:DP$1010, $K207, 'Drinks List'!DO$11:DO$1010))</f>
        <v/>
      </c>
      <c r="AL207" s="21"/>
      <c r="AM207" s="59" t="str">
        <f>IF($K207="", "", SUMIF('Drinks List'!DR$11:DR$1010, $K207, 'Drinks List'!DQ$11:DQ$1010))</f>
        <v/>
      </c>
      <c r="AN207" s="21"/>
      <c r="AO207" s="59" t="str">
        <f>IF($K207="", "", SUMIF('Drinks List'!DT$11:DT$1010, $K207, 'Drinks List'!DS$11:DS$1010))</f>
        <v/>
      </c>
      <c r="AP207" s="21"/>
      <c r="AQ207" s="59" t="str">
        <f>IF($K207="", "", SUMIF('Drinks List'!DV$11:DV$1010, $K207, 'Drinks List'!DU$11:DU$1010))</f>
        <v/>
      </c>
      <c r="AR207" s="21"/>
      <c r="AS207" s="59" t="str">
        <f>IF($K207="", "", SUMIF('Drinks List'!DX$11:DX$1010, $K207, 'Drinks List'!DW$11:DW$1010))</f>
        <v/>
      </c>
      <c r="AT207" s="21"/>
      <c r="AU207" s="59" t="str">
        <f>IF($K207="", "", SUMIF('Drinks List'!DZ$11:DZ$1010, $K207, 'Drinks List'!DY$11:DY$1010))</f>
        <v/>
      </c>
      <c r="AV207" s="21"/>
      <c r="AW207" s="59" t="str">
        <f>IF($K207="", "", SUMIF('Drinks List'!EB$11:EB$1010, $K207, 'Drinks List'!EA$11:EA$1010))</f>
        <v/>
      </c>
      <c r="AX207" s="21"/>
      <c r="AY207" s="59" t="str">
        <f>IF($K207="", "", SUMIF('Drinks List'!ED$11:ED$1010, $K207, 'Drinks List'!EC$11:EC$1010))</f>
        <v/>
      </c>
      <c r="AZ207" s="21"/>
      <c r="BA207" s="59" t="str">
        <f>IF($K207="", "", SUMIF('Drinks List'!EF$11:EF$1010, $K207, 'Drinks List'!EE$11:EE$1010))</f>
        <v/>
      </c>
      <c r="BB207" s="21"/>
      <c r="BC207" s="59" t="str">
        <f>IF($K207="", "", SUMIF('Drinks List'!EH$11:EH$1010, $K207, 'Drinks List'!EG$11:EG$1010))</f>
        <v/>
      </c>
      <c r="BD207" s="21"/>
      <c r="BE207" s="59" t="str">
        <f>IF($K207="", "", SUMIF('Drinks List'!EJ$11:EJ$1010, $K207, 'Drinks List'!EI$11:EI$1010))</f>
        <v/>
      </c>
      <c r="BF207" s="21"/>
      <c r="BG207" s="59" t="str">
        <f>IF($K207="", "", SUMIF('Drinks List'!EL$11:EL$1010, $K207, 'Drinks List'!EK$11:EK$1010))</f>
        <v/>
      </c>
      <c r="BH207" s="21"/>
      <c r="BI207" s="59" t="str">
        <f>IF($K207="", "", SUMIF('Drinks List'!EN$11:EN$1010, $K207, 'Drinks List'!EM$11:EM$1010))</f>
        <v/>
      </c>
      <c r="BJ207" s="21"/>
      <c r="BK207" s="59" t="str">
        <f>IF($K207="", "", SUMIF('Drinks List'!EP$11:EP$1010, $K207, 'Drinks List'!EO$11:EO$1010))</f>
        <v/>
      </c>
      <c r="BL207" s="21"/>
      <c r="BM207" s="59" t="str">
        <f>IF($K207="", "", SUMIF('Drinks List'!ER$11:ER$1010, $K207, 'Drinks List'!EQ$11:EQ$1010))</f>
        <v/>
      </c>
      <c r="BN207" s="21"/>
      <c r="BO207" s="65" t="str">
        <f>IF($K207="", "", SUMIF('Drinks List'!ET$11:ET$1010, $K207, 'Drinks List'!ES$11:ES$1010))</f>
        <v/>
      </c>
      <c r="BQ207" s="120" t="str">
        <f t="shared" si="73"/>
        <v/>
      </c>
      <c r="BR207" s="62" t="str">
        <f t="shared" si="74"/>
        <v/>
      </c>
      <c r="BS207" s="76" t="str">
        <f>IF(BQ207="", "", COUNTIF(BQ$11:BQ$1010, "&gt;"&amp;BQ207)+1+COUNTIF(BQ$11:BQ207, BQ207)-1)</f>
        <v/>
      </c>
      <c r="BT207" s="76" t="str">
        <f>IF(BR207="", "", COUNTIF(BR$11:BR$1010, "&lt;"&amp;BR207)+1+COUNTIF(BR$11:BR207, BR207)-1)</f>
        <v/>
      </c>
      <c r="BV207" s="76" t="str">
        <f t="shared" si="75"/>
        <v/>
      </c>
      <c r="BW207" s="124" t="str">
        <f t="shared" si="76"/>
        <v/>
      </c>
      <c r="BX207" s="115" t="str">
        <f t="shared" si="77"/>
        <v/>
      </c>
      <c r="BY207" s="125" t="str">
        <f t="shared" si="78"/>
        <v/>
      </c>
      <c r="CA207" s="106" t="str">
        <f t="shared" si="79"/>
        <v/>
      </c>
      <c r="CB207" s="22" t="str">
        <f t="shared" si="80"/>
        <v/>
      </c>
      <c r="CD207" s="76" t="str">
        <f>IF($J207="", "", IF($BV207=0, "", COUNTIF($J$11:$J$1010, "&lt;"&amp;$J207)+1+COUNTIF($J$11:$J207, $J207)-1))</f>
        <v/>
      </c>
    </row>
    <row r="208" spans="1:82" x14ac:dyDescent="0.25">
      <c r="A208" s="31"/>
      <c r="B208" s="19" t="str">
        <f t="shared" si="61"/>
        <v/>
      </c>
      <c r="C208" s="20" t="str">
        <f t="shared" si="62"/>
        <v/>
      </c>
      <c r="D208" s="29" t="str">
        <f t="shared" si="63"/>
        <v/>
      </c>
      <c r="E208" s="22" t="str">
        <f t="shared" si="64"/>
        <v/>
      </c>
      <c r="F208" s="31"/>
      <c r="G208" s="301"/>
      <c r="H208" s="302"/>
      <c r="I208" s="303"/>
      <c r="J208" s="304"/>
      <c r="K208" s="283"/>
      <c r="L208" s="305"/>
      <c r="M208" s="285"/>
      <c r="N208" s="287"/>
      <c r="O208" s="31"/>
      <c r="P208" s="19" t="str">
        <f t="shared" si="65"/>
        <v/>
      </c>
      <c r="Q208" s="20" t="str">
        <f t="shared" si="66"/>
        <v/>
      </c>
      <c r="R208" s="29" t="str">
        <f t="shared" si="67"/>
        <v/>
      </c>
      <c r="S208" s="22" t="str">
        <f t="shared" si="68"/>
        <v/>
      </c>
      <c r="T208" s="31"/>
      <c r="U208" s="69" t="str">
        <f t="shared" si="69"/>
        <v/>
      </c>
      <c r="V208" s="31"/>
      <c r="X208" s="76" t="str">
        <f t="shared" si="70"/>
        <v/>
      </c>
      <c r="Z208" s="76" t="str">
        <f t="shared" si="71"/>
        <v/>
      </c>
      <c r="AA208" s="76" t="str">
        <f t="shared" si="72"/>
        <v/>
      </c>
      <c r="AC208" s="19" t="str">
        <f>IF($K208="", "", SUMIF('Drinks List'!DH$11:DH$1010, $K208, 'Drinks List'!DG$11:DG$1010))</f>
        <v/>
      </c>
      <c r="AD208" s="21"/>
      <c r="AE208" s="59" t="str">
        <f>IF($K208="", "", SUMIF('Drinks List'!DJ$11:DJ$1010, $K208, 'Drinks List'!DI$11:DI$1010))</f>
        <v/>
      </c>
      <c r="AF208" s="21"/>
      <c r="AG208" s="59" t="str">
        <f>IF($K208="", "", SUMIF('Drinks List'!DL$11:DL$1010, $K208, 'Drinks List'!DK$11:DK$1010))</f>
        <v/>
      </c>
      <c r="AH208" s="21"/>
      <c r="AI208" s="59" t="str">
        <f>IF($K208="", "", SUMIF('Drinks List'!DN$11:DN$1010, $K208, 'Drinks List'!DM$11:DM$1010))</f>
        <v/>
      </c>
      <c r="AJ208" s="21"/>
      <c r="AK208" s="59" t="str">
        <f>IF($K208="", "", SUMIF('Drinks List'!DP$11:DP$1010, $K208, 'Drinks List'!DO$11:DO$1010))</f>
        <v/>
      </c>
      <c r="AL208" s="21"/>
      <c r="AM208" s="59" t="str">
        <f>IF($K208="", "", SUMIF('Drinks List'!DR$11:DR$1010, $K208, 'Drinks List'!DQ$11:DQ$1010))</f>
        <v/>
      </c>
      <c r="AN208" s="21"/>
      <c r="AO208" s="59" t="str">
        <f>IF($K208="", "", SUMIF('Drinks List'!DT$11:DT$1010, $K208, 'Drinks List'!DS$11:DS$1010))</f>
        <v/>
      </c>
      <c r="AP208" s="21"/>
      <c r="AQ208" s="59" t="str">
        <f>IF($K208="", "", SUMIF('Drinks List'!DV$11:DV$1010, $K208, 'Drinks List'!DU$11:DU$1010))</f>
        <v/>
      </c>
      <c r="AR208" s="21"/>
      <c r="AS208" s="59" t="str">
        <f>IF($K208="", "", SUMIF('Drinks List'!DX$11:DX$1010, $K208, 'Drinks List'!DW$11:DW$1010))</f>
        <v/>
      </c>
      <c r="AT208" s="21"/>
      <c r="AU208" s="59" t="str">
        <f>IF($K208="", "", SUMIF('Drinks List'!DZ$11:DZ$1010, $K208, 'Drinks List'!DY$11:DY$1010))</f>
        <v/>
      </c>
      <c r="AV208" s="21"/>
      <c r="AW208" s="59" t="str">
        <f>IF($K208="", "", SUMIF('Drinks List'!EB$11:EB$1010, $K208, 'Drinks List'!EA$11:EA$1010))</f>
        <v/>
      </c>
      <c r="AX208" s="21"/>
      <c r="AY208" s="59" t="str">
        <f>IF($K208="", "", SUMIF('Drinks List'!ED$11:ED$1010, $K208, 'Drinks List'!EC$11:EC$1010))</f>
        <v/>
      </c>
      <c r="AZ208" s="21"/>
      <c r="BA208" s="59" t="str">
        <f>IF($K208="", "", SUMIF('Drinks List'!EF$11:EF$1010, $K208, 'Drinks List'!EE$11:EE$1010))</f>
        <v/>
      </c>
      <c r="BB208" s="21"/>
      <c r="BC208" s="59" t="str">
        <f>IF($K208="", "", SUMIF('Drinks List'!EH$11:EH$1010, $K208, 'Drinks List'!EG$11:EG$1010))</f>
        <v/>
      </c>
      <c r="BD208" s="21"/>
      <c r="BE208" s="59" t="str">
        <f>IF($K208="", "", SUMIF('Drinks List'!EJ$11:EJ$1010, $K208, 'Drinks List'!EI$11:EI$1010))</f>
        <v/>
      </c>
      <c r="BF208" s="21"/>
      <c r="BG208" s="59" t="str">
        <f>IF($K208="", "", SUMIF('Drinks List'!EL$11:EL$1010, $K208, 'Drinks List'!EK$11:EK$1010))</f>
        <v/>
      </c>
      <c r="BH208" s="21"/>
      <c r="BI208" s="59" t="str">
        <f>IF($K208="", "", SUMIF('Drinks List'!EN$11:EN$1010, $K208, 'Drinks List'!EM$11:EM$1010))</f>
        <v/>
      </c>
      <c r="BJ208" s="21"/>
      <c r="BK208" s="59" t="str">
        <f>IF($K208="", "", SUMIF('Drinks List'!EP$11:EP$1010, $K208, 'Drinks List'!EO$11:EO$1010))</f>
        <v/>
      </c>
      <c r="BL208" s="21"/>
      <c r="BM208" s="59" t="str">
        <f>IF($K208="", "", SUMIF('Drinks List'!ER$11:ER$1010, $K208, 'Drinks List'!EQ$11:EQ$1010))</f>
        <v/>
      </c>
      <c r="BN208" s="21"/>
      <c r="BO208" s="65" t="str">
        <f>IF($K208="", "", SUMIF('Drinks List'!ET$11:ET$1010, $K208, 'Drinks List'!ES$11:ES$1010))</f>
        <v/>
      </c>
      <c r="BQ208" s="120" t="str">
        <f t="shared" si="73"/>
        <v/>
      </c>
      <c r="BR208" s="62" t="str">
        <f t="shared" si="74"/>
        <v/>
      </c>
      <c r="BS208" s="76" t="str">
        <f>IF(BQ208="", "", COUNTIF(BQ$11:BQ$1010, "&gt;"&amp;BQ208)+1+COUNTIF(BQ$11:BQ208, BQ208)-1)</f>
        <v/>
      </c>
      <c r="BT208" s="76" t="str">
        <f>IF(BR208="", "", COUNTIF(BR$11:BR$1010, "&lt;"&amp;BR208)+1+COUNTIF(BR$11:BR208, BR208)-1)</f>
        <v/>
      </c>
      <c r="BV208" s="76" t="str">
        <f t="shared" si="75"/>
        <v/>
      </c>
      <c r="BW208" s="124" t="str">
        <f t="shared" si="76"/>
        <v/>
      </c>
      <c r="BX208" s="115" t="str">
        <f t="shared" si="77"/>
        <v/>
      </c>
      <c r="BY208" s="125" t="str">
        <f t="shared" si="78"/>
        <v/>
      </c>
      <c r="CA208" s="106" t="str">
        <f t="shared" si="79"/>
        <v/>
      </c>
      <c r="CB208" s="22" t="str">
        <f t="shared" si="80"/>
        <v/>
      </c>
      <c r="CD208" s="76" t="str">
        <f>IF($J208="", "", IF($BV208=0, "", COUNTIF($J$11:$J$1010, "&lt;"&amp;$J208)+1+COUNTIF($J$11:$J208, $J208)-1))</f>
        <v/>
      </c>
    </row>
    <row r="209" spans="1:82" x14ac:dyDescent="0.25">
      <c r="A209" s="31"/>
      <c r="B209" s="19" t="str">
        <f t="shared" si="61"/>
        <v/>
      </c>
      <c r="C209" s="20" t="str">
        <f t="shared" si="62"/>
        <v/>
      </c>
      <c r="D209" s="29" t="str">
        <f t="shared" si="63"/>
        <v/>
      </c>
      <c r="E209" s="22" t="str">
        <f t="shared" si="64"/>
        <v/>
      </c>
      <c r="F209" s="31"/>
      <c r="G209" s="301"/>
      <c r="H209" s="302"/>
      <c r="I209" s="303"/>
      <c r="J209" s="304"/>
      <c r="K209" s="283"/>
      <c r="L209" s="305"/>
      <c r="M209" s="285"/>
      <c r="N209" s="287"/>
      <c r="O209" s="31"/>
      <c r="P209" s="19" t="str">
        <f t="shared" si="65"/>
        <v/>
      </c>
      <c r="Q209" s="20" t="str">
        <f t="shared" si="66"/>
        <v/>
      </c>
      <c r="R209" s="29" t="str">
        <f t="shared" si="67"/>
        <v/>
      </c>
      <c r="S209" s="22" t="str">
        <f t="shared" si="68"/>
        <v/>
      </c>
      <c r="T209" s="31"/>
      <c r="U209" s="69" t="str">
        <f t="shared" si="69"/>
        <v/>
      </c>
      <c r="V209" s="31"/>
      <c r="X209" s="76" t="str">
        <f t="shared" si="70"/>
        <v/>
      </c>
      <c r="Z209" s="76" t="str">
        <f t="shared" si="71"/>
        <v/>
      </c>
      <c r="AA209" s="76" t="str">
        <f t="shared" si="72"/>
        <v/>
      </c>
      <c r="AC209" s="19" t="str">
        <f>IF($K209="", "", SUMIF('Drinks List'!DH$11:DH$1010, $K209, 'Drinks List'!DG$11:DG$1010))</f>
        <v/>
      </c>
      <c r="AD209" s="21"/>
      <c r="AE209" s="59" t="str">
        <f>IF($K209="", "", SUMIF('Drinks List'!DJ$11:DJ$1010, $K209, 'Drinks List'!DI$11:DI$1010))</f>
        <v/>
      </c>
      <c r="AF209" s="21"/>
      <c r="AG209" s="59" t="str">
        <f>IF($K209="", "", SUMIF('Drinks List'!DL$11:DL$1010, $K209, 'Drinks List'!DK$11:DK$1010))</f>
        <v/>
      </c>
      <c r="AH209" s="21"/>
      <c r="AI209" s="59" t="str">
        <f>IF($K209="", "", SUMIF('Drinks List'!DN$11:DN$1010, $K209, 'Drinks List'!DM$11:DM$1010))</f>
        <v/>
      </c>
      <c r="AJ209" s="21"/>
      <c r="AK209" s="59" t="str">
        <f>IF($K209="", "", SUMIF('Drinks List'!DP$11:DP$1010, $K209, 'Drinks List'!DO$11:DO$1010))</f>
        <v/>
      </c>
      <c r="AL209" s="21"/>
      <c r="AM209" s="59" t="str">
        <f>IF($K209="", "", SUMIF('Drinks List'!DR$11:DR$1010, $K209, 'Drinks List'!DQ$11:DQ$1010))</f>
        <v/>
      </c>
      <c r="AN209" s="21"/>
      <c r="AO209" s="59" t="str">
        <f>IF($K209="", "", SUMIF('Drinks List'!DT$11:DT$1010, $K209, 'Drinks List'!DS$11:DS$1010))</f>
        <v/>
      </c>
      <c r="AP209" s="21"/>
      <c r="AQ209" s="59" t="str">
        <f>IF($K209="", "", SUMIF('Drinks List'!DV$11:DV$1010, $K209, 'Drinks List'!DU$11:DU$1010))</f>
        <v/>
      </c>
      <c r="AR209" s="21"/>
      <c r="AS209" s="59" t="str">
        <f>IF($K209="", "", SUMIF('Drinks List'!DX$11:DX$1010, $K209, 'Drinks List'!DW$11:DW$1010))</f>
        <v/>
      </c>
      <c r="AT209" s="21"/>
      <c r="AU209" s="59" t="str">
        <f>IF($K209="", "", SUMIF('Drinks List'!DZ$11:DZ$1010, $K209, 'Drinks List'!DY$11:DY$1010))</f>
        <v/>
      </c>
      <c r="AV209" s="21"/>
      <c r="AW209" s="59" t="str">
        <f>IF($K209="", "", SUMIF('Drinks List'!EB$11:EB$1010, $K209, 'Drinks List'!EA$11:EA$1010))</f>
        <v/>
      </c>
      <c r="AX209" s="21"/>
      <c r="AY209" s="59" t="str">
        <f>IF($K209="", "", SUMIF('Drinks List'!ED$11:ED$1010, $K209, 'Drinks List'!EC$11:EC$1010))</f>
        <v/>
      </c>
      <c r="AZ209" s="21"/>
      <c r="BA209" s="59" t="str">
        <f>IF($K209="", "", SUMIF('Drinks List'!EF$11:EF$1010, $K209, 'Drinks List'!EE$11:EE$1010))</f>
        <v/>
      </c>
      <c r="BB209" s="21"/>
      <c r="BC209" s="59" t="str">
        <f>IF($K209="", "", SUMIF('Drinks List'!EH$11:EH$1010, $K209, 'Drinks List'!EG$11:EG$1010))</f>
        <v/>
      </c>
      <c r="BD209" s="21"/>
      <c r="BE209" s="59" t="str">
        <f>IF($K209="", "", SUMIF('Drinks List'!EJ$11:EJ$1010, $K209, 'Drinks List'!EI$11:EI$1010))</f>
        <v/>
      </c>
      <c r="BF209" s="21"/>
      <c r="BG209" s="59" t="str">
        <f>IF($K209="", "", SUMIF('Drinks List'!EL$11:EL$1010, $K209, 'Drinks List'!EK$11:EK$1010))</f>
        <v/>
      </c>
      <c r="BH209" s="21"/>
      <c r="BI209" s="59" t="str">
        <f>IF($K209="", "", SUMIF('Drinks List'!EN$11:EN$1010, $K209, 'Drinks List'!EM$11:EM$1010))</f>
        <v/>
      </c>
      <c r="BJ209" s="21"/>
      <c r="BK209" s="59" t="str">
        <f>IF($K209="", "", SUMIF('Drinks List'!EP$11:EP$1010, $K209, 'Drinks List'!EO$11:EO$1010))</f>
        <v/>
      </c>
      <c r="BL209" s="21"/>
      <c r="BM209" s="59" t="str">
        <f>IF($K209="", "", SUMIF('Drinks List'!ER$11:ER$1010, $K209, 'Drinks List'!EQ$11:EQ$1010))</f>
        <v/>
      </c>
      <c r="BN209" s="21"/>
      <c r="BO209" s="65" t="str">
        <f>IF($K209="", "", SUMIF('Drinks List'!ET$11:ET$1010, $K209, 'Drinks List'!ES$11:ES$1010))</f>
        <v/>
      </c>
      <c r="BQ209" s="120" t="str">
        <f t="shared" si="73"/>
        <v/>
      </c>
      <c r="BR209" s="62" t="str">
        <f t="shared" si="74"/>
        <v/>
      </c>
      <c r="BS209" s="76" t="str">
        <f>IF(BQ209="", "", COUNTIF(BQ$11:BQ$1010, "&gt;"&amp;BQ209)+1+COUNTIF(BQ$11:BQ209, BQ209)-1)</f>
        <v/>
      </c>
      <c r="BT209" s="76" t="str">
        <f>IF(BR209="", "", COUNTIF(BR$11:BR$1010, "&lt;"&amp;BR209)+1+COUNTIF(BR$11:BR209, BR209)-1)</f>
        <v/>
      </c>
      <c r="BV209" s="76" t="str">
        <f t="shared" si="75"/>
        <v/>
      </c>
      <c r="BW209" s="124" t="str">
        <f t="shared" si="76"/>
        <v/>
      </c>
      <c r="BX209" s="115" t="str">
        <f t="shared" si="77"/>
        <v/>
      </c>
      <c r="BY209" s="125" t="str">
        <f t="shared" si="78"/>
        <v/>
      </c>
      <c r="CA209" s="106" t="str">
        <f t="shared" si="79"/>
        <v/>
      </c>
      <c r="CB209" s="22" t="str">
        <f t="shared" si="80"/>
        <v/>
      </c>
      <c r="CD209" s="76" t="str">
        <f>IF($J209="", "", IF($BV209=0, "", COUNTIF($J$11:$J$1010, "&lt;"&amp;$J209)+1+COUNTIF($J$11:$J209, $J209)-1))</f>
        <v/>
      </c>
    </row>
    <row r="210" spans="1:82" x14ac:dyDescent="0.25">
      <c r="A210" s="31"/>
      <c r="B210" s="19" t="str">
        <f t="shared" si="61"/>
        <v/>
      </c>
      <c r="C210" s="20" t="str">
        <f t="shared" si="62"/>
        <v/>
      </c>
      <c r="D210" s="29" t="str">
        <f t="shared" si="63"/>
        <v/>
      </c>
      <c r="E210" s="22" t="str">
        <f t="shared" si="64"/>
        <v/>
      </c>
      <c r="F210" s="31"/>
      <c r="G210" s="301"/>
      <c r="H210" s="302"/>
      <c r="I210" s="303"/>
      <c r="J210" s="304"/>
      <c r="K210" s="283"/>
      <c r="L210" s="305"/>
      <c r="M210" s="285"/>
      <c r="N210" s="287"/>
      <c r="O210" s="31"/>
      <c r="P210" s="19" t="str">
        <f t="shared" si="65"/>
        <v/>
      </c>
      <c r="Q210" s="20" t="str">
        <f t="shared" si="66"/>
        <v/>
      </c>
      <c r="R210" s="29" t="str">
        <f t="shared" si="67"/>
        <v/>
      </c>
      <c r="S210" s="22" t="str">
        <f t="shared" si="68"/>
        <v/>
      </c>
      <c r="T210" s="31"/>
      <c r="U210" s="69" t="str">
        <f t="shared" si="69"/>
        <v/>
      </c>
      <c r="V210" s="31"/>
      <c r="X210" s="76" t="str">
        <f t="shared" si="70"/>
        <v/>
      </c>
      <c r="Z210" s="76" t="str">
        <f t="shared" si="71"/>
        <v/>
      </c>
      <c r="AA210" s="76" t="str">
        <f t="shared" si="72"/>
        <v/>
      </c>
      <c r="AC210" s="19" t="str">
        <f>IF($K210="", "", SUMIF('Drinks List'!DH$11:DH$1010, $K210, 'Drinks List'!DG$11:DG$1010))</f>
        <v/>
      </c>
      <c r="AD210" s="21"/>
      <c r="AE210" s="59" t="str">
        <f>IF($K210="", "", SUMIF('Drinks List'!DJ$11:DJ$1010, $K210, 'Drinks List'!DI$11:DI$1010))</f>
        <v/>
      </c>
      <c r="AF210" s="21"/>
      <c r="AG210" s="59" t="str">
        <f>IF($K210="", "", SUMIF('Drinks List'!DL$11:DL$1010, $K210, 'Drinks List'!DK$11:DK$1010))</f>
        <v/>
      </c>
      <c r="AH210" s="21"/>
      <c r="AI210" s="59" t="str">
        <f>IF($K210="", "", SUMIF('Drinks List'!DN$11:DN$1010, $K210, 'Drinks List'!DM$11:DM$1010))</f>
        <v/>
      </c>
      <c r="AJ210" s="21"/>
      <c r="AK210" s="59" t="str">
        <f>IF($K210="", "", SUMIF('Drinks List'!DP$11:DP$1010, $K210, 'Drinks List'!DO$11:DO$1010))</f>
        <v/>
      </c>
      <c r="AL210" s="21"/>
      <c r="AM210" s="59" t="str">
        <f>IF($K210="", "", SUMIF('Drinks List'!DR$11:DR$1010, $K210, 'Drinks List'!DQ$11:DQ$1010))</f>
        <v/>
      </c>
      <c r="AN210" s="21"/>
      <c r="AO210" s="59" t="str">
        <f>IF($K210="", "", SUMIF('Drinks List'!DT$11:DT$1010, $K210, 'Drinks List'!DS$11:DS$1010))</f>
        <v/>
      </c>
      <c r="AP210" s="21"/>
      <c r="AQ210" s="59" t="str">
        <f>IF($K210="", "", SUMIF('Drinks List'!DV$11:DV$1010, $K210, 'Drinks List'!DU$11:DU$1010))</f>
        <v/>
      </c>
      <c r="AR210" s="21"/>
      <c r="AS210" s="59" t="str">
        <f>IF($K210="", "", SUMIF('Drinks List'!DX$11:DX$1010, $K210, 'Drinks List'!DW$11:DW$1010))</f>
        <v/>
      </c>
      <c r="AT210" s="21"/>
      <c r="AU210" s="59" t="str">
        <f>IF($K210="", "", SUMIF('Drinks List'!DZ$11:DZ$1010, $K210, 'Drinks List'!DY$11:DY$1010))</f>
        <v/>
      </c>
      <c r="AV210" s="21"/>
      <c r="AW210" s="59" t="str">
        <f>IF($K210="", "", SUMIF('Drinks List'!EB$11:EB$1010, $K210, 'Drinks List'!EA$11:EA$1010))</f>
        <v/>
      </c>
      <c r="AX210" s="21"/>
      <c r="AY210" s="59" t="str">
        <f>IF($K210="", "", SUMIF('Drinks List'!ED$11:ED$1010, $K210, 'Drinks List'!EC$11:EC$1010))</f>
        <v/>
      </c>
      <c r="AZ210" s="21"/>
      <c r="BA210" s="59" t="str">
        <f>IF($K210="", "", SUMIF('Drinks List'!EF$11:EF$1010, $K210, 'Drinks List'!EE$11:EE$1010))</f>
        <v/>
      </c>
      <c r="BB210" s="21"/>
      <c r="BC210" s="59" t="str">
        <f>IF($K210="", "", SUMIF('Drinks List'!EH$11:EH$1010, $K210, 'Drinks List'!EG$11:EG$1010))</f>
        <v/>
      </c>
      <c r="BD210" s="21"/>
      <c r="BE210" s="59" t="str">
        <f>IF($K210="", "", SUMIF('Drinks List'!EJ$11:EJ$1010, $K210, 'Drinks List'!EI$11:EI$1010))</f>
        <v/>
      </c>
      <c r="BF210" s="21"/>
      <c r="BG210" s="59" t="str">
        <f>IF($K210="", "", SUMIF('Drinks List'!EL$11:EL$1010, $K210, 'Drinks List'!EK$11:EK$1010))</f>
        <v/>
      </c>
      <c r="BH210" s="21"/>
      <c r="BI210" s="59" t="str">
        <f>IF($K210="", "", SUMIF('Drinks List'!EN$11:EN$1010, $K210, 'Drinks List'!EM$11:EM$1010))</f>
        <v/>
      </c>
      <c r="BJ210" s="21"/>
      <c r="BK210" s="59" t="str">
        <f>IF($K210="", "", SUMIF('Drinks List'!EP$11:EP$1010, $K210, 'Drinks List'!EO$11:EO$1010))</f>
        <v/>
      </c>
      <c r="BL210" s="21"/>
      <c r="BM210" s="59" t="str">
        <f>IF($K210="", "", SUMIF('Drinks List'!ER$11:ER$1010, $K210, 'Drinks List'!EQ$11:EQ$1010))</f>
        <v/>
      </c>
      <c r="BN210" s="21"/>
      <c r="BO210" s="65" t="str">
        <f>IF($K210="", "", SUMIF('Drinks List'!ET$11:ET$1010, $K210, 'Drinks List'!ES$11:ES$1010))</f>
        <v/>
      </c>
      <c r="BQ210" s="120" t="str">
        <f t="shared" si="73"/>
        <v/>
      </c>
      <c r="BR210" s="62" t="str">
        <f t="shared" si="74"/>
        <v/>
      </c>
      <c r="BS210" s="76" t="str">
        <f>IF(BQ210="", "", COUNTIF(BQ$11:BQ$1010, "&gt;"&amp;BQ210)+1+COUNTIF(BQ$11:BQ210, BQ210)-1)</f>
        <v/>
      </c>
      <c r="BT210" s="76" t="str">
        <f>IF(BR210="", "", COUNTIF(BR$11:BR$1010, "&lt;"&amp;BR210)+1+COUNTIF(BR$11:BR210, BR210)-1)</f>
        <v/>
      </c>
      <c r="BV210" s="76" t="str">
        <f t="shared" si="75"/>
        <v/>
      </c>
      <c r="BW210" s="124" t="str">
        <f t="shared" si="76"/>
        <v/>
      </c>
      <c r="BX210" s="115" t="str">
        <f t="shared" si="77"/>
        <v/>
      </c>
      <c r="BY210" s="125" t="str">
        <f t="shared" si="78"/>
        <v/>
      </c>
      <c r="CA210" s="106" t="str">
        <f t="shared" si="79"/>
        <v/>
      </c>
      <c r="CB210" s="22" t="str">
        <f t="shared" si="80"/>
        <v/>
      </c>
      <c r="CD210" s="76" t="str">
        <f>IF($J210="", "", IF($BV210=0, "", COUNTIF($J$11:$J$1010, "&lt;"&amp;$J210)+1+COUNTIF($J$11:$J210, $J210)-1))</f>
        <v/>
      </c>
    </row>
    <row r="211" spans="1:82" x14ac:dyDescent="0.25">
      <c r="A211" s="31"/>
      <c r="B211" s="19" t="str">
        <f t="shared" si="61"/>
        <v/>
      </c>
      <c r="C211" s="20" t="str">
        <f t="shared" si="62"/>
        <v/>
      </c>
      <c r="D211" s="29" t="str">
        <f t="shared" si="63"/>
        <v/>
      </c>
      <c r="E211" s="22" t="str">
        <f t="shared" si="64"/>
        <v/>
      </c>
      <c r="F211" s="31"/>
      <c r="G211" s="301"/>
      <c r="H211" s="302"/>
      <c r="I211" s="303"/>
      <c r="J211" s="304"/>
      <c r="K211" s="283"/>
      <c r="L211" s="305"/>
      <c r="M211" s="285"/>
      <c r="N211" s="287"/>
      <c r="O211" s="31"/>
      <c r="P211" s="19" t="str">
        <f t="shared" si="65"/>
        <v/>
      </c>
      <c r="Q211" s="20" t="str">
        <f t="shared" si="66"/>
        <v/>
      </c>
      <c r="R211" s="29" t="str">
        <f t="shared" si="67"/>
        <v/>
      </c>
      <c r="S211" s="22" t="str">
        <f t="shared" si="68"/>
        <v/>
      </c>
      <c r="T211" s="31"/>
      <c r="U211" s="69" t="str">
        <f t="shared" si="69"/>
        <v/>
      </c>
      <c r="V211" s="31"/>
      <c r="X211" s="76" t="str">
        <f t="shared" si="70"/>
        <v/>
      </c>
      <c r="Z211" s="76" t="str">
        <f t="shared" si="71"/>
        <v/>
      </c>
      <c r="AA211" s="76" t="str">
        <f t="shared" si="72"/>
        <v/>
      </c>
      <c r="AC211" s="19" t="str">
        <f>IF($K211="", "", SUMIF('Drinks List'!DH$11:DH$1010, $K211, 'Drinks List'!DG$11:DG$1010))</f>
        <v/>
      </c>
      <c r="AD211" s="21"/>
      <c r="AE211" s="59" t="str">
        <f>IF($K211="", "", SUMIF('Drinks List'!DJ$11:DJ$1010, $K211, 'Drinks List'!DI$11:DI$1010))</f>
        <v/>
      </c>
      <c r="AF211" s="21"/>
      <c r="AG211" s="59" t="str">
        <f>IF($K211="", "", SUMIF('Drinks List'!DL$11:DL$1010, $K211, 'Drinks List'!DK$11:DK$1010))</f>
        <v/>
      </c>
      <c r="AH211" s="21"/>
      <c r="AI211" s="59" t="str">
        <f>IF($K211="", "", SUMIF('Drinks List'!DN$11:DN$1010, $K211, 'Drinks List'!DM$11:DM$1010))</f>
        <v/>
      </c>
      <c r="AJ211" s="21"/>
      <c r="AK211" s="59" t="str">
        <f>IF($K211="", "", SUMIF('Drinks List'!DP$11:DP$1010, $K211, 'Drinks List'!DO$11:DO$1010))</f>
        <v/>
      </c>
      <c r="AL211" s="21"/>
      <c r="AM211" s="59" t="str">
        <f>IF($K211="", "", SUMIF('Drinks List'!DR$11:DR$1010, $K211, 'Drinks List'!DQ$11:DQ$1010))</f>
        <v/>
      </c>
      <c r="AN211" s="21"/>
      <c r="AO211" s="59" t="str">
        <f>IF($K211="", "", SUMIF('Drinks List'!DT$11:DT$1010, $K211, 'Drinks List'!DS$11:DS$1010))</f>
        <v/>
      </c>
      <c r="AP211" s="21"/>
      <c r="AQ211" s="59" t="str">
        <f>IF($K211="", "", SUMIF('Drinks List'!DV$11:DV$1010, $K211, 'Drinks List'!DU$11:DU$1010))</f>
        <v/>
      </c>
      <c r="AR211" s="21"/>
      <c r="AS211" s="59" t="str">
        <f>IF($K211="", "", SUMIF('Drinks List'!DX$11:DX$1010, $K211, 'Drinks List'!DW$11:DW$1010))</f>
        <v/>
      </c>
      <c r="AT211" s="21"/>
      <c r="AU211" s="59" t="str">
        <f>IF($K211="", "", SUMIF('Drinks List'!DZ$11:DZ$1010, $K211, 'Drinks List'!DY$11:DY$1010))</f>
        <v/>
      </c>
      <c r="AV211" s="21"/>
      <c r="AW211" s="59" t="str">
        <f>IF($K211="", "", SUMIF('Drinks List'!EB$11:EB$1010, $K211, 'Drinks List'!EA$11:EA$1010))</f>
        <v/>
      </c>
      <c r="AX211" s="21"/>
      <c r="AY211" s="59" t="str">
        <f>IF($K211="", "", SUMIF('Drinks List'!ED$11:ED$1010, $K211, 'Drinks List'!EC$11:EC$1010))</f>
        <v/>
      </c>
      <c r="AZ211" s="21"/>
      <c r="BA211" s="59" t="str">
        <f>IF($K211="", "", SUMIF('Drinks List'!EF$11:EF$1010, $K211, 'Drinks List'!EE$11:EE$1010))</f>
        <v/>
      </c>
      <c r="BB211" s="21"/>
      <c r="BC211" s="59" t="str">
        <f>IF($K211="", "", SUMIF('Drinks List'!EH$11:EH$1010, $K211, 'Drinks List'!EG$11:EG$1010))</f>
        <v/>
      </c>
      <c r="BD211" s="21"/>
      <c r="BE211" s="59" t="str">
        <f>IF($K211="", "", SUMIF('Drinks List'!EJ$11:EJ$1010, $K211, 'Drinks List'!EI$11:EI$1010))</f>
        <v/>
      </c>
      <c r="BF211" s="21"/>
      <c r="BG211" s="59" t="str">
        <f>IF($K211="", "", SUMIF('Drinks List'!EL$11:EL$1010, $K211, 'Drinks List'!EK$11:EK$1010))</f>
        <v/>
      </c>
      <c r="BH211" s="21"/>
      <c r="BI211" s="59" t="str">
        <f>IF($K211="", "", SUMIF('Drinks List'!EN$11:EN$1010, $K211, 'Drinks List'!EM$11:EM$1010))</f>
        <v/>
      </c>
      <c r="BJ211" s="21"/>
      <c r="BK211" s="59" t="str">
        <f>IF($K211="", "", SUMIF('Drinks List'!EP$11:EP$1010, $K211, 'Drinks List'!EO$11:EO$1010))</f>
        <v/>
      </c>
      <c r="BL211" s="21"/>
      <c r="BM211" s="59" t="str">
        <f>IF($K211="", "", SUMIF('Drinks List'!ER$11:ER$1010, $K211, 'Drinks List'!EQ$11:EQ$1010))</f>
        <v/>
      </c>
      <c r="BN211" s="21"/>
      <c r="BO211" s="65" t="str">
        <f>IF($K211="", "", SUMIF('Drinks List'!ET$11:ET$1010, $K211, 'Drinks List'!ES$11:ES$1010))</f>
        <v/>
      </c>
      <c r="BQ211" s="120" t="str">
        <f t="shared" si="73"/>
        <v/>
      </c>
      <c r="BR211" s="62" t="str">
        <f t="shared" si="74"/>
        <v/>
      </c>
      <c r="BS211" s="76" t="str">
        <f>IF(BQ211="", "", COUNTIF(BQ$11:BQ$1010, "&gt;"&amp;BQ211)+1+COUNTIF(BQ$11:BQ211, BQ211)-1)</f>
        <v/>
      </c>
      <c r="BT211" s="76" t="str">
        <f>IF(BR211="", "", COUNTIF(BR$11:BR$1010, "&lt;"&amp;BR211)+1+COUNTIF(BR$11:BR211, BR211)-1)</f>
        <v/>
      </c>
      <c r="BV211" s="76" t="str">
        <f t="shared" si="75"/>
        <v/>
      </c>
      <c r="BW211" s="124" t="str">
        <f t="shared" si="76"/>
        <v/>
      </c>
      <c r="BX211" s="115" t="str">
        <f t="shared" si="77"/>
        <v/>
      </c>
      <c r="BY211" s="125" t="str">
        <f t="shared" si="78"/>
        <v/>
      </c>
      <c r="CA211" s="106" t="str">
        <f t="shared" si="79"/>
        <v/>
      </c>
      <c r="CB211" s="22" t="str">
        <f t="shared" si="80"/>
        <v/>
      </c>
      <c r="CD211" s="76" t="str">
        <f>IF($J211="", "", IF($BV211=0, "", COUNTIF($J$11:$J$1010, "&lt;"&amp;$J211)+1+COUNTIF($J$11:$J211, $J211)-1))</f>
        <v/>
      </c>
    </row>
    <row r="212" spans="1:82" x14ac:dyDescent="0.25">
      <c r="A212" s="31"/>
      <c r="B212" s="19" t="str">
        <f t="shared" si="61"/>
        <v/>
      </c>
      <c r="C212" s="20" t="str">
        <f t="shared" si="62"/>
        <v/>
      </c>
      <c r="D212" s="29" t="str">
        <f t="shared" si="63"/>
        <v/>
      </c>
      <c r="E212" s="22" t="str">
        <f t="shared" si="64"/>
        <v/>
      </c>
      <c r="F212" s="31"/>
      <c r="G212" s="301"/>
      <c r="H212" s="302"/>
      <c r="I212" s="303"/>
      <c r="J212" s="304"/>
      <c r="K212" s="283"/>
      <c r="L212" s="305"/>
      <c r="M212" s="285"/>
      <c r="N212" s="287"/>
      <c r="O212" s="31"/>
      <c r="P212" s="19" t="str">
        <f t="shared" si="65"/>
        <v/>
      </c>
      <c r="Q212" s="20" t="str">
        <f t="shared" si="66"/>
        <v/>
      </c>
      <c r="R212" s="29" t="str">
        <f t="shared" si="67"/>
        <v/>
      </c>
      <c r="S212" s="22" t="str">
        <f t="shared" si="68"/>
        <v/>
      </c>
      <c r="T212" s="31"/>
      <c r="U212" s="69" t="str">
        <f t="shared" si="69"/>
        <v/>
      </c>
      <c r="V212" s="31"/>
      <c r="X212" s="76" t="str">
        <f t="shared" si="70"/>
        <v/>
      </c>
      <c r="Z212" s="76" t="str">
        <f t="shared" si="71"/>
        <v/>
      </c>
      <c r="AA212" s="76" t="str">
        <f t="shared" si="72"/>
        <v/>
      </c>
      <c r="AC212" s="19" t="str">
        <f>IF($K212="", "", SUMIF('Drinks List'!DH$11:DH$1010, $K212, 'Drinks List'!DG$11:DG$1010))</f>
        <v/>
      </c>
      <c r="AD212" s="21"/>
      <c r="AE212" s="59" t="str">
        <f>IF($K212="", "", SUMIF('Drinks List'!DJ$11:DJ$1010, $K212, 'Drinks List'!DI$11:DI$1010))</f>
        <v/>
      </c>
      <c r="AF212" s="21"/>
      <c r="AG212" s="59" t="str">
        <f>IF($K212="", "", SUMIF('Drinks List'!DL$11:DL$1010, $K212, 'Drinks List'!DK$11:DK$1010))</f>
        <v/>
      </c>
      <c r="AH212" s="21"/>
      <c r="AI212" s="59" t="str">
        <f>IF($K212="", "", SUMIF('Drinks List'!DN$11:DN$1010, $K212, 'Drinks List'!DM$11:DM$1010))</f>
        <v/>
      </c>
      <c r="AJ212" s="21"/>
      <c r="AK212" s="59" t="str">
        <f>IF($K212="", "", SUMIF('Drinks List'!DP$11:DP$1010, $K212, 'Drinks List'!DO$11:DO$1010))</f>
        <v/>
      </c>
      <c r="AL212" s="21"/>
      <c r="AM212" s="59" t="str">
        <f>IF($K212="", "", SUMIF('Drinks List'!DR$11:DR$1010, $K212, 'Drinks List'!DQ$11:DQ$1010))</f>
        <v/>
      </c>
      <c r="AN212" s="21"/>
      <c r="AO212" s="59" t="str">
        <f>IF($K212="", "", SUMIF('Drinks List'!DT$11:DT$1010, $K212, 'Drinks List'!DS$11:DS$1010))</f>
        <v/>
      </c>
      <c r="AP212" s="21"/>
      <c r="AQ212" s="59" t="str">
        <f>IF($K212="", "", SUMIF('Drinks List'!DV$11:DV$1010, $K212, 'Drinks List'!DU$11:DU$1010))</f>
        <v/>
      </c>
      <c r="AR212" s="21"/>
      <c r="AS212" s="59" t="str">
        <f>IF($K212="", "", SUMIF('Drinks List'!DX$11:DX$1010, $K212, 'Drinks List'!DW$11:DW$1010))</f>
        <v/>
      </c>
      <c r="AT212" s="21"/>
      <c r="AU212" s="59" t="str">
        <f>IF($K212="", "", SUMIF('Drinks List'!DZ$11:DZ$1010, $K212, 'Drinks List'!DY$11:DY$1010))</f>
        <v/>
      </c>
      <c r="AV212" s="21"/>
      <c r="AW212" s="59" t="str">
        <f>IF($K212="", "", SUMIF('Drinks List'!EB$11:EB$1010, $K212, 'Drinks List'!EA$11:EA$1010))</f>
        <v/>
      </c>
      <c r="AX212" s="21"/>
      <c r="AY212" s="59" t="str">
        <f>IF($K212="", "", SUMIF('Drinks List'!ED$11:ED$1010, $K212, 'Drinks List'!EC$11:EC$1010))</f>
        <v/>
      </c>
      <c r="AZ212" s="21"/>
      <c r="BA212" s="59" t="str">
        <f>IF($K212="", "", SUMIF('Drinks List'!EF$11:EF$1010, $K212, 'Drinks List'!EE$11:EE$1010))</f>
        <v/>
      </c>
      <c r="BB212" s="21"/>
      <c r="BC212" s="59" t="str">
        <f>IF($K212="", "", SUMIF('Drinks List'!EH$11:EH$1010, $K212, 'Drinks List'!EG$11:EG$1010))</f>
        <v/>
      </c>
      <c r="BD212" s="21"/>
      <c r="BE212" s="59" t="str">
        <f>IF($K212="", "", SUMIF('Drinks List'!EJ$11:EJ$1010, $K212, 'Drinks List'!EI$11:EI$1010))</f>
        <v/>
      </c>
      <c r="BF212" s="21"/>
      <c r="BG212" s="59" t="str">
        <f>IF($K212="", "", SUMIF('Drinks List'!EL$11:EL$1010, $K212, 'Drinks List'!EK$11:EK$1010))</f>
        <v/>
      </c>
      <c r="BH212" s="21"/>
      <c r="BI212" s="59" t="str">
        <f>IF($K212="", "", SUMIF('Drinks List'!EN$11:EN$1010, $K212, 'Drinks List'!EM$11:EM$1010))</f>
        <v/>
      </c>
      <c r="BJ212" s="21"/>
      <c r="BK212" s="59" t="str">
        <f>IF($K212="", "", SUMIF('Drinks List'!EP$11:EP$1010, $K212, 'Drinks List'!EO$11:EO$1010))</f>
        <v/>
      </c>
      <c r="BL212" s="21"/>
      <c r="BM212" s="59" t="str">
        <f>IF($K212="", "", SUMIF('Drinks List'!ER$11:ER$1010, $K212, 'Drinks List'!EQ$11:EQ$1010))</f>
        <v/>
      </c>
      <c r="BN212" s="21"/>
      <c r="BO212" s="65" t="str">
        <f>IF($K212="", "", SUMIF('Drinks List'!ET$11:ET$1010, $K212, 'Drinks List'!ES$11:ES$1010))</f>
        <v/>
      </c>
      <c r="BQ212" s="120" t="str">
        <f t="shared" si="73"/>
        <v/>
      </c>
      <c r="BR212" s="62" t="str">
        <f t="shared" si="74"/>
        <v/>
      </c>
      <c r="BS212" s="76" t="str">
        <f>IF(BQ212="", "", COUNTIF(BQ$11:BQ$1010, "&gt;"&amp;BQ212)+1+COUNTIF(BQ$11:BQ212, BQ212)-1)</f>
        <v/>
      </c>
      <c r="BT212" s="76" t="str">
        <f>IF(BR212="", "", COUNTIF(BR$11:BR$1010, "&lt;"&amp;BR212)+1+COUNTIF(BR$11:BR212, BR212)-1)</f>
        <v/>
      </c>
      <c r="BV212" s="76" t="str">
        <f t="shared" si="75"/>
        <v/>
      </c>
      <c r="BW212" s="124" t="str">
        <f t="shared" si="76"/>
        <v/>
      </c>
      <c r="BX212" s="115" t="str">
        <f t="shared" si="77"/>
        <v/>
      </c>
      <c r="BY212" s="125" t="str">
        <f t="shared" si="78"/>
        <v/>
      </c>
      <c r="CA212" s="106" t="str">
        <f t="shared" si="79"/>
        <v/>
      </c>
      <c r="CB212" s="22" t="str">
        <f t="shared" si="80"/>
        <v/>
      </c>
      <c r="CD212" s="76" t="str">
        <f>IF($J212="", "", IF($BV212=0, "", COUNTIF($J$11:$J$1010, "&lt;"&amp;$J212)+1+COUNTIF($J$11:$J212, $J212)-1))</f>
        <v/>
      </c>
    </row>
    <row r="213" spans="1:82" x14ac:dyDescent="0.25">
      <c r="A213" s="31"/>
      <c r="B213" s="19" t="str">
        <f t="shared" si="61"/>
        <v/>
      </c>
      <c r="C213" s="20" t="str">
        <f t="shared" si="62"/>
        <v/>
      </c>
      <c r="D213" s="29" t="str">
        <f t="shared" si="63"/>
        <v/>
      </c>
      <c r="E213" s="22" t="str">
        <f t="shared" si="64"/>
        <v/>
      </c>
      <c r="F213" s="31"/>
      <c r="G213" s="301"/>
      <c r="H213" s="302"/>
      <c r="I213" s="303"/>
      <c r="J213" s="304"/>
      <c r="K213" s="283"/>
      <c r="L213" s="305"/>
      <c r="M213" s="285"/>
      <c r="N213" s="287"/>
      <c r="O213" s="31"/>
      <c r="P213" s="19" t="str">
        <f t="shared" si="65"/>
        <v/>
      </c>
      <c r="Q213" s="20" t="str">
        <f t="shared" si="66"/>
        <v/>
      </c>
      <c r="R213" s="29" t="str">
        <f t="shared" si="67"/>
        <v/>
      </c>
      <c r="S213" s="22" t="str">
        <f t="shared" si="68"/>
        <v/>
      </c>
      <c r="T213" s="31"/>
      <c r="U213" s="69" t="str">
        <f t="shared" si="69"/>
        <v/>
      </c>
      <c r="V213" s="31"/>
      <c r="X213" s="76" t="str">
        <f t="shared" si="70"/>
        <v/>
      </c>
      <c r="Z213" s="76" t="str">
        <f t="shared" si="71"/>
        <v/>
      </c>
      <c r="AA213" s="76" t="str">
        <f t="shared" si="72"/>
        <v/>
      </c>
      <c r="AC213" s="19" t="str">
        <f>IF($K213="", "", SUMIF('Drinks List'!DH$11:DH$1010, $K213, 'Drinks List'!DG$11:DG$1010))</f>
        <v/>
      </c>
      <c r="AD213" s="21"/>
      <c r="AE213" s="59" t="str">
        <f>IF($K213="", "", SUMIF('Drinks List'!DJ$11:DJ$1010, $K213, 'Drinks List'!DI$11:DI$1010))</f>
        <v/>
      </c>
      <c r="AF213" s="21"/>
      <c r="AG213" s="59" t="str">
        <f>IF($K213="", "", SUMIF('Drinks List'!DL$11:DL$1010, $K213, 'Drinks List'!DK$11:DK$1010))</f>
        <v/>
      </c>
      <c r="AH213" s="21"/>
      <c r="AI213" s="59" t="str">
        <f>IF($K213="", "", SUMIF('Drinks List'!DN$11:DN$1010, $K213, 'Drinks List'!DM$11:DM$1010))</f>
        <v/>
      </c>
      <c r="AJ213" s="21"/>
      <c r="AK213" s="59" t="str">
        <f>IF($K213="", "", SUMIF('Drinks List'!DP$11:DP$1010, $K213, 'Drinks List'!DO$11:DO$1010))</f>
        <v/>
      </c>
      <c r="AL213" s="21"/>
      <c r="AM213" s="59" t="str">
        <f>IF($K213="", "", SUMIF('Drinks List'!DR$11:DR$1010, $K213, 'Drinks List'!DQ$11:DQ$1010))</f>
        <v/>
      </c>
      <c r="AN213" s="21"/>
      <c r="AO213" s="59" t="str">
        <f>IF($K213="", "", SUMIF('Drinks List'!DT$11:DT$1010, $K213, 'Drinks List'!DS$11:DS$1010))</f>
        <v/>
      </c>
      <c r="AP213" s="21"/>
      <c r="AQ213" s="59" t="str">
        <f>IF($K213="", "", SUMIF('Drinks List'!DV$11:DV$1010, $K213, 'Drinks List'!DU$11:DU$1010))</f>
        <v/>
      </c>
      <c r="AR213" s="21"/>
      <c r="AS213" s="59" t="str">
        <f>IF($K213="", "", SUMIF('Drinks List'!DX$11:DX$1010, $K213, 'Drinks List'!DW$11:DW$1010))</f>
        <v/>
      </c>
      <c r="AT213" s="21"/>
      <c r="AU213" s="59" t="str">
        <f>IF($K213="", "", SUMIF('Drinks List'!DZ$11:DZ$1010, $K213, 'Drinks List'!DY$11:DY$1010))</f>
        <v/>
      </c>
      <c r="AV213" s="21"/>
      <c r="AW213" s="59" t="str">
        <f>IF($K213="", "", SUMIF('Drinks List'!EB$11:EB$1010, $K213, 'Drinks List'!EA$11:EA$1010))</f>
        <v/>
      </c>
      <c r="AX213" s="21"/>
      <c r="AY213" s="59" t="str">
        <f>IF($K213="", "", SUMIF('Drinks List'!ED$11:ED$1010, $K213, 'Drinks List'!EC$11:EC$1010))</f>
        <v/>
      </c>
      <c r="AZ213" s="21"/>
      <c r="BA213" s="59" t="str">
        <f>IF($K213="", "", SUMIF('Drinks List'!EF$11:EF$1010, $K213, 'Drinks List'!EE$11:EE$1010))</f>
        <v/>
      </c>
      <c r="BB213" s="21"/>
      <c r="BC213" s="59" t="str">
        <f>IF($K213="", "", SUMIF('Drinks List'!EH$11:EH$1010, $K213, 'Drinks List'!EG$11:EG$1010))</f>
        <v/>
      </c>
      <c r="BD213" s="21"/>
      <c r="BE213" s="59" t="str">
        <f>IF($K213="", "", SUMIF('Drinks List'!EJ$11:EJ$1010, $K213, 'Drinks List'!EI$11:EI$1010))</f>
        <v/>
      </c>
      <c r="BF213" s="21"/>
      <c r="BG213" s="59" t="str">
        <f>IF($K213="", "", SUMIF('Drinks List'!EL$11:EL$1010, $K213, 'Drinks List'!EK$11:EK$1010))</f>
        <v/>
      </c>
      <c r="BH213" s="21"/>
      <c r="BI213" s="59" t="str">
        <f>IF($K213="", "", SUMIF('Drinks List'!EN$11:EN$1010, $K213, 'Drinks List'!EM$11:EM$1010))</f>
        <v/>
      </c>
      <c r="BJ213" s="21"/>
      <c r="BK213" s="59" t="str">
        <f>IF($K213="", "", SUMIF('Drinks List'!EP$11:EP$1010, $K213, 'Drinks List'!EO$11:EO$1010))</f>
        <v/>
      </c>
      <c r="BL213" s="21"/>
      <c r="BM213" s="59" t="str">
        <f>IF($K213="", "", SUMIF('Drinks List'!ER$11:ER$1010, $K213, 'Drinks List'!EQ$11:EQ$1010))</f>
        <v/>
      </c>
      <c r="BN213" s="21"/>
      <c r="BO213" s="65" t="str">
        <f>IF($K213="", "", SUMIF('Drinks List'!ET$11:ET$1010, $K213, 'Drinks List'!ES$11:ES$1010))</f>
        <v/>
      </c>
      <c r="BQ213" s="120" t="str">
        <f t="shared" si="73"/>
        <v/>
      </c>
      <c r="BR213" s="62" t="str">
        <f t="shared" si="74"/>
        <v/>
      </c>
      <c r="BS213" s="76" t="str">
        <f>IF(BQ213="", "", COUNTIF(BQ$11:BQ$1010, "&gt;"&amp;BQ213)+1+COUNTIF(BQ$11:BQ213, BQ213)-1)</f>
        <v/>
      </c>
      <c r="BT213" s="76" t="str">
        <f>IF(BR213="", "", COUNTIF(BR$11:BR$1010, "&lt;"&amp;BR213)+1+COUNTIF(BR$11:BR213, BR213)-1)</f>
        <v/>
      </c>
      <c r="BV213" s="76" t="str">
        <f t="shared" si="75"/>
        <v/>
      </c>
      <c r="BW213" s="124" t="str">
        <f t="shared" si="76"/>
        <v/>
      </c>
      <c r="BX213" s="115" t="str">
        <f t="shared" si="77"/>
        <v/>
      </c>
      <c r="BY213" s="125" t="str">
        <f t="shared" si="78"/>
        <v/>
      </c>
      <c r="CA213" s="106" t="str">
        <f t="shared" si="79"/>
        <v/>
      </c>
      <c r="CB213" s="22" t="str">
        <f t="shared" si="80"/>
        <v/>
      </c>
      <c r="CD213" s="76" t="str">
        <f>IF($J213="", "", IF($BV213=0, "", COUNTIF($J$11:$J$1010, "&lt;"&amp;$J213)+1+COUNTIF($J$11:$J213, $J213)-1))</f>
        <v/>
      </c>
    </row>
    <row r="214" spans="1:82" x14ac:dyDescent="0.25">
      <c r="A214" s="31"/>
      <c r="B214" s="19" t="str">
        <f t="shared" si="61"/>
        <v/>
      </c>
      <c r="C214" s="20" t="str">
        <f t="shared" si="62"/>
        <v/>
      </c>
      <c r="D214" s="29" t="str">
        <f t="shared" si="63"/>
        <v/>
      </c>
      <c r="E214" s="22" t="str">
        <f t="shared" si="64"/>
        <v/>
      </c>
      <c r="F214" s="31"/>
      <c r="G214" s="301"/>
      <c r="H214" s="302"/>
      <c r="I214" s="303"/>
      <c r="J214" s="304"/>
      <c r="K214" s="283"/>
      <c r="L214" s="305"/>
      <c r="M214" s="285"/>
      <c r="N214" s="287"/>
      <c r="O214" s="31"/>
      <c r="P214" s="19" t="str">
        <f t="shared" si="65"/>
        <v/>
      </c>
      <c r="Q214" s="20" t="str">
        <f t="shared" si="66"/>
        <v/>
      </c>
      <c r="R214" s="29" t="str">
        <f t="shared" si="67"/>
        <v/>
      </c>
      <c r="S214" s="22" t="str">
        <f t="shared" si="68"/>
        <v/>
      </c>
      <c r="T214" s="31"/>
      <c r="U214" s="69" t="str">
        <f t="shared" si="69"/>
        <v/>
      </c>
      <c r="V214" s="31"/>
      <c r="X214" s="76" t="str">
        <f t="shared" si="70"/>
        <v/>
      </c>
      <c r="Z214" s="76" t="str">
        <f t="shared" si="71"/>
        <v/>
      </c>
      <c r="AA214" s="76" t="str">
        <f t="shared" si="72"/>
        <v/>
      </c>
      <c r="AC214" s="19" t="str">
        <f>IF($K214="", "", SUMIF('Drinks List'!DH$11:DH$1010, $K214, 'Drinks List'!DG$11:DG$1010))</f>
        <v/>
      </c>
      <c r="AD214" s="21"/>
      <c r="AE214" s="59" t="str">
        <f>IF($K214="", "", SUMIF('Drinks List'!DJ$11:DJ$1010, $K214, 'Drinks List'!DI$11:DI$1010))</f>
        <v/>
      </c>
      <c r="AF214" s="21"/>
      <c r="AG214" s="59" t="str">
        <f>IF($K214="", "", SUMIF('Drinks List'!DL$11:DL$1010, $K214, 'Drinks List'!DK$11:DK$1010))</f>
        <v/>
      </c>
      <c r="AH214" s="21"/>
      <c r="AI214" s="59" t="str">
        <f>IF($K214="", "", SUMIF('Drinks List'!DN$11:DN$1010, $K214, 'Drinks List'!DM$11:DM$1010))</f>
        <v/>
      </c>
      <c r="AJ214" s="21"/>
      <c r="AK214" s="59" t="str">
        <f>IF($K214="", "", SUMIF('Drinks List'!DP$11:DP$1010, $K214, 'Drinks List'!DO$11:DO$1010))</f>
        <v/>
      </c>
      <c r="AL214" s="21"/>
      <c r="AM214" s="59" t="str">
        <f>IF($K214="", "", SUMIF('Drinks List'!DR$11:DR$1010, $K214, 'Drinks List'!DQ$11:DQ$1010))</f>
        <v/>
      </c>
      <c r="AN214" s="21"/>
      <c r="AO214" s="59" t="str">
        <f>IF($K214="", "", SUMIF('Drinks List'!DT$11:DT$1010, $K214, 'Drinks List'!DS$11:DS$1010))</f>
        <v/>
      </c>
      <c r="AP214" s="21"/>
      <c r="AQ214" s="59" t="str">
        <f>IF($K214="", "", SUMIF('Drinks List'!DV$11:DV$1010, $K214, 'Drinks List'!DU$11:DU$1010))</f>
        <v/>
      </c>
      <c r="AR214" s="21"/>
      <c r="AS214" s="59" t="str">
        <f>IF($K214="", "", SUMIF('Drinks List'!DX$11:DX$1010, $K214, 'Drinks List'!DW$11:DW$1010))</f>
        <v/>
      </c>
      <c r="AT214" s="21"/>
      <c r="AU214" s="59" t="str">
        <f>IF($K214="", "", SUMIF('Drinks List'!DZ$11:DZ$1010, $K214, 'Drinks List'!DY$11:DY$1010))</f>
        <v/>
      </c>
      <c r="AV214" s="21"/>
      <c r="AW214" s="59" t="str">
        <f>IF($K214="", "", SUMIF('Drinks List'!EB$11:EB$1010, $K214, 'Drinks List'!EA$11:EA$1010))</f>
        <v/>
      </c>
      <c r="AX214" s="21"/>
      <c r="AY214" s="59" t="str">
        <f>IF($K214="", "", SUMIF('Drinks List'!ED$11:ED$1010, $K214, 'Drinks List'!EC$11:EC$1010))</f>
        <v/>
      </c>
      <c r="AZ214" s="21"/>
      <c r="BA214" s="59" t="str">
        <f>IF($K214="", "", SUMIF('Drinks List'!EF$11:EF$1010, $K214, 'Drinks List'!EE$11:EE$1010))</f>
        <v/>
      </c>
      <c r="BB214" s="21"/>
      <c r="BC214" s="59" t="str">
        <f>IF($K214="", "", SUMIF('Drinks List'!EH$11:EH$1010, $K214, 'Drinks List'!EG$11:EG$1010))</f>
        <v/>
      </c>
      <c r="BD214" s="21"/>
      <c r="BE214" s="59" t="str">
        <f>IF($K214="", "", SUMIF('Drinks List'!EJ$11:EJ$1010, $K214, 'Drinks List'!EI$11:EI$1010))</f>
        <v/>
      </c>
      <c r="BF214" s="21"/>
      <c r="BG214" s="59" t="str">
        <f>IF($K214="", "", SUMIF('Drinks List'!EL$11:EL$1010, $K214, 'Drinks List'!EK$11:EK$1010))</f>
        <v/>
      </c>
      <c r="BH214" s="21"/>
      <c r="BI214" s="59" t="str">
        <f>IF($K214="", "", SUMIF('Drinks List'!EN$11:EN$1010, $K214, 'Drinks List'!EM$11:EM$1010))</f>
        <v/>
      </c>
      <c r="BJ214" s="21"/>
      <c r="BK214" s="59" t="str">
        <f>IF($K214="", "", SUMIF('Drinks List'!EP$11:EP$1010, $K214, 'Drinks List'!EO$11:EO$1010))</f>
        <v/>
      </c>
      <c r="BL214" s="21"/>
      <c r="BM214" s="59" t="str">
        <f>IF($K214="", "", SUMIF('Drinks List'!ER$11:ER$1010, $K214, 'Drinks List'!EQ$11:EQ$1010))</f>
        <v/>
      </c>
      <c r="BN214" s="21"/>
      <c r="BO214" s="65" t="str">
        <f>IF($K214="", "", SUMIF('Drinks List'!ET$11:ET$1010, $K214, 'Drinks List'!ES$11:ES$1010))</f>
        <v/>
      </c>
      <c r="BQ214" s="120" t="str">
        <f t="shared" si="73"/>
        <v/>
      </c>
      <c r="BR214" s="62" t="str">
        <f t="shared" si="74"/>
        <v/>
      </c>
      <c r="BS214" s="76" t="str">
        <f>IF(BQ214="", "", COUNTIF(BQ$11:BQ$1010, "&gt;"&amp;BQ214)+1+COUNTIF(BQ$11:BQ214, BQ214)-1)</f>
        <v/>
      </c>
      <c r="BT214" s="76" t="str">
        <f>IF(BR214="", "", COUNTIF(BR$11:BR$1010, "&lt;"&amp;BR214)+1+COUNTIF(BR$11:BR214, BR214)-1)</f>
        <v/>
      </c>
      <c r="BV214" s="76" t="str">
        <f t="shared" si="75"/>
        <v/>
      </c>
      <c r="BW214" s="124" t="str">
        <f t="shared" si="76"/>
        <v/>
      </c>
      <c r="BX214" s="115" t="str">
        <f t="shared" si="77"/>
        <v/>
      </c>
      <c r="BY214" s="125" t="str">
        <f t="shared" si="78"/>
        <v/>
      </c>
      <c r="CA214" s="106" t="str">
        <f t="shared" si="79"/>
        <v/>
      </c>
      <c r="CB214" s="22" t="str">
        <f t="shared" si="80"/>
        <v/>
      </c>
      <c r="CD214" s="76" t="str">
        <f>IF($J214="", "", IF($BV214=0, "", COUNTIF($J$11:$J$1010, "&lt;"&amp;$J214)+1+COUNTIF($J$11:$J214, $J214)-1))</f>
        <v/>
      </c>
    </row>
    <row r="215" spans="1:82" x14ac:dyDescent="0.25">
      <c r="A215" s="31"/>
      <c r="B215" s="19" t="str">
        <f t="shared" si="61"/>
        <v/>
      </c>
      <c r="C215" s="20" t="str">
        <f t="shared" si="62"/>
        <v/>
      </c>
      <c r="D215" s="29" t="str">
        <f t="shared" si="63"/>
        <v/>
      </c>
      <c r="E215" s="22" t="str">
        <f t="shared" si="64"/>
        <v/>
      </c>
      <c r="F215" s="31"/>
      <c r="G215" s="301"/>
      <c r="H215" s="302"/>
      <c r="I215" s="303"/>
      <c r="J215" s="304"/>
      <c r="K215" s="283"/>
      <c r="L215" s="305"/>
      <c r="M215" s="285"/>
      <c r="N215" s="287"/>
      <c r="O215" s="31"/>
      <c r="P215" s="19" t="str">
        <f t="shared" si="65"/>
        <v/>
      </c>
      <c r="Q215" s="20" t="str">
        <f t="shared" si="66"/>
        <v/>
      </c>
      <c r="R215" s="29" t="str">
        <f t="shared" si="67"/>
        <v/>
      </c>
      <c r="S215" s="22" t="str">
        <f t="shared" si="68"/>
        <v/>
      </c>
      <c r="T215" s="31"/>
      <c r="U215" s="69" t="str">
        <f t="shared" si="69"/>
        <v/>
      </c>
      <c r="V215" s="31"/>
      <c r="X215" s="76" t="str">
        <f t="shared" si="70"/>
        <v/>
      </c>
      <c r="Z215" s="76" t="str">
        <f t="shared" si="71"/>
        <v/>
      </c>
      <c r="AA215" s="76" t="str">
        <f t="shared" si="72"/>
        <v/>
      </c>
      <c r="AC215" s="19" t="str">
        <f>IF($K215="", "", SUMIF('Drinks List'!DH$11:DH$1010, $K215, 'Drinks List'!DG$11:DG$1010))</f>
        <v/>
      </c>
      <c r="AD215" s="21"/>
      <c r="AE215" s="59" t="str">
        <f>IF($K215="", "", SUMIF('Drinks List'!DJ$11:DJ$1010, $K215, 'Drinks List'!DI$11:DI$1010))</f>
        <v/>
      </c>
      <c r="AF215" s="21"/>
      <c r="AG215" s="59" t="str">
        <f>IF($K215="", "", SUMIF('Drinks List'!DL$11:DL$1010, $K215, 'Drinks List'!DK$11:DK$1010))</f>
        <v/>
      </c>
      <c r="AH215" s="21"/>
      <c r="AI215" s="59" t="str">
        <f>IF($K215="", "", SUMIF('Drinks List'!DN$11:DN$1010, $K215, 'Drinks List'!DM$11:DM$1010))</f>
        <v/>
      </c>
      <c r="AJ215" s="21"/>
      <c r="AK215" s="59" t="str">
        <f>IF($K215="", "", SUMIF('Drinks List'!DP$11:DP$1010, $K215, 'Drinks List'!DO$11:DO$1010))</f>
        <v/>
      </c>
      <c r="AL215" s="21"/>
      <c r="AM215" s="59" t="str">
        <f>IF($K215="", "", SUMIF('Drinks List'!DR$11:DR$1010, $K215, 'Drinks List'!DQ$11:DQ$1010))</f>
        <v/>
      </c>
      <c r="AN215" s="21"/>
      <c r="AO215" s="59" t="str">
        <f>IF($K215="", "", SUMIF('Drinks List'!DT$11:DT$1010, $K215, 'Drinks List'!DS$11:DS$1010))</f>
        <v/>
      </c>
      <c r="AP215" s="21"/>
      <c r="AQ215" s="59" t="str">
        <f>IF($K215="", "", SUMIF('Drinks List'!DV$11:DV$1010, $K215, 'Drinks List'!DU$11:DU$1010))</f>
        <v/>
      </c>
      <c r="AR215" s="21"/>
      <c r="AS215" s="59" t="str">
        <f>IF($K215="", "", SUMIF('Drinks List'!DX$11:DX$1010, $K215, 'Drinks List'!DW$11:DW$1010))</f>
        <v/>
      </c>
      <c r="AT215" s="21"/>
      <c r="AU215" s="59" t="str">
        <f>IF($K215="", "", SUMIF('Drinks List'!DZ$11:DZ$1010, $K215, 'Drinks List'!DY$11:DY$1010))</f>
        <v/>
      </c>
      <c r="AV215" s="21"/>
      <c r="AW215" s="59" t="str">
        <f>IF($K215="", "", SUMIF('Drinks List'!EB$11:EB$1010, $K215, 'Drinks List'!EA$11:EA$1010))</f>
        <v/>
      </c>
      <c r="AX215" s="21"/>
      <c r="AY215" s="59" t="str">
        <f>IF($K215="", "", SUMIF('Drinks List'!ED$11:ED$1010, $K215, 'Drinks List'!EC$11:EC$1010))</f>
        <v/>
      </c>
      <c r="AZ215" s="21"/>
      <c r="BA215" s="59" t="str">
        <f>IF($K215="", "", SUMIF('Drinks List'!EF$11:EF$1010, $K215, 'Drinks List'!EE$11:EE$1010))</f>
        <v/>
      </c>
      <c r="BB215" s="21"/>
      <c r="BC215" s="59" t="str">
        <f>IF($K215="", "", SUMIF('Drinks List'!EH$11:EH$1010, $K215, 'Drinks List'!EG$11:EG$1010))</f>
        <v/>
      </c>
      <c r="BD215" s="21"/>
      <c r="BE215" s="59" t="str">
        <f>IF($K215="", "", SUMIF('Drinks List'!EJ$11:EJ$1010, $K215, 'Drinks List'!EI$11:EI$1010))</f>
        <v/>
      </c>
      <c r="BF215" s="21"/>
      <c r="BG215" s="59" t="str">
        <f>IF($K215="", "", SUMIF('Drinks List'!EL$11:EL$1010, $K215, 'Drinks List'!EK$11:EK$1010))</f>
        <v/>
      </c>
      <c r="BH215" s="21"/>
      <c r="BI215" s="59" t="str">
        <f>IF($K215="", "", SUMIF('Drinks List'!EN$11:EN$1010, $K215, 'Drinks List'!EM$11:EM$1010))</f>
        <v/>
      </c>
      <c r="BJ215" s="21"/>
      <c r="BK215" s="59" t="str">
        <f>IF($K215="", "", SUMIF('Drinks List'!EP$11:EP$1010, $K215, 'Drinks List'!EO$11:EO$1010))</f>
        <v/>
      </c>
      <c r="BL215" s="21"/>
      <c r="BM215" s="59" t="str">
        <f>IF($K215="", "", SUMIF('Drinks List'!ER$11:ER$1010, $K215, 'Drinks List'!EQ$11:EQ$1010))</f>
        <v/>
      </c>
      <c r="BN215" s="21"/>
      <c r="BO215" s="65" t="str">
        <f>IF($K215="", "", SUMIF('Drinks List'!ET$11:ET$1010, $K215, 'Drinks List'!ES$11:ES$1010))</f>
        <v/>
      </c>
      <c r="BQ215" s="120" t="str">
        <f t="shared" si="73"/>
        <v/>
      </c>
      <c r="BR215" s="62" t="str">
        <f t="shared" si="74"/>
        <v/>
      </c>
      <c r="BS215" s="76" t="str">
        <f>IF(BQ215="", "", COUNTIF(BQ$11:BQ$1010, "&gt;"&amp;BQ215)+1+COUNTIF(BQ$11:BQ215, BQ215)-1)</f>
        <v/>
      </c>
      <c r="BT215" s="76" t="str">
        <f>IF(BR215="", "", COUNTIF(BR$11:BR$1010, "&lt;"&amp;BR215)+1+COUNTIF(BR$11:BR215, BR215)-1)</f>
        <v/>
      </c>
      <c r="BV215" s="76" t="str">
        <f t="shared" si="75"/>
        <v/>
      </c>
      <c r="BW215" s="124" t="str">
        <f t="shared" si="76"/>
        <v/>
      </c>
      <c r="BX215" s="115" t="str">
        <f t="shared" si="77"/>
        <v/>
      </c>
      <c r="BY215" s="125" t="str">
        <f t="shared" si="78"/>
        <v/>
      </c>
      <c r="CA215" s="106" t="str">
        <f t="shared" si="79"/>
        <v/>
      </c>
      <c r="CB215" s="22" t="str">
        <f t="shared" si="80"/>
        <v/>
      </c>
      <c r="CD215" s="76" t="str">
        <f>IF($J215="", "", IF($BV215=0, "", COUNTIF($J$11:$J$1010, "&lt;"&amp;$J215)+1+COUNTIF($J$11:$J215, $J215)-1))</f>
        <v/>
      </c>
    </row>
    <row r="216" spans="1:82" x14ac:dyDescent="0.25">
      <c r="A216" s="31"/>
      <c r="B216" s="19" t="str">
        <f t="shared" si="61"/>
        <v/>
      </c>
      <c r="C216" s="20" t="str">
        <f t="shared" si="62"/>
        <v/>
      </c>
      <c r="D216" s="29" t="str">
        <f t="shared" si="63"/>
        <v/>
      </c>
      <c r="E216" s="22" t="str">
        <f t="shared" si="64"/>
        <v/>
      </c>
      <c r="F216" s="31"/>
      <c r="G216" s="301"/>
      <c r="H216" s="302"/>
      <c r="I216" s="303"/>
      <c r="J216" s="304"/>
      <c r="K216" s="283"/>
      <c r="L216" s="305"/>
      <c r="M216" s="285"/>
      <c r="N216" s="287"/>
      <c r="O216" s="31"/>
      <c r="P216" s="19" t="str">
        <f t="shared" si="65"/>
        <v/>
      </c>
      <c r="Q216" s="20" t="str">
        <f t="shared" si="66"/>
        <v/>
      </c>
      <c r="R216" s="29" t="str">
        <f t="shared" si="67"/>
        <v/>
      </c>
      <c r="S216" s="22" t="str">
        <f t="shared" si="68"/>
        <v/>
      </c>
      <c r="T216" s="31"/>
      <c r="U216" s="69" t="str">
        <f t="shared" si="69"/>
        <v/>
      </c>
      <c r="V216" s="31"/>
      <c r="X216" s="76" t="str">
        <f t="shared" si="70"/>
        <v/>
      </c>
      <c r="Z216" s="76" t="str">
        <f t="shared" si="71"/>
        <v/>
      </c>
      <c r="AA216" s="76" t="str">
        <f t="shared" si="72"/>
        <v/>
      </c>
      <c r="AC216" s="19" t="str">
        <f>IF($K216="", "", SUMIF('Drinks List'!DH$11:DH$1010, $K216, 'Drinks List'!DG$11:DG$1010))</f>
        <v/>
      </c>
      <c r="AD216" s="21"/>
      <c r="AE216" s="59" t="str">
        <f>IF($K216="", "", SUMIF('Drinks List'!DJ$11:DJ$1010, $K216, 'Drinks List'!DI$11:DI$1010))</f>
        <v/>
      </c>
      <c r="AF216" s="21"/>
      <c r="AG216" s="59" t="str">
        <f>IF($K216="", "", SUMIF('Drinks List'!DL$11:DL$1010, $K216, 'Drinks List'!DK$11:DK$1010))</f>
        <v/>
      </c>
      <c r="AH216" s="21"/>
      <c r="AI216" s="59" t="str">
        <f>IF($K216="", "", SUMIF('Drinks List'!DN$11:DN$1010, $K216, 'Drinks List'!DM$11:DM$1010))</f>
        <v/>
      </c>
      <c r="AJ216" s="21"/>
      <c r="AK216" s="59" t="str">
        <f>IF($K216="", "", SUMIF('Drinks List'!DP$11:DP$1010, $K216, 'Drinks List'!DO$11:DO$1010))</f>
        <v/>
      </c>
      <c r="AL216" s="21"/>
      <c r="AM216" s="59" t="str">
        <f>IF($K216="", "", SUMIF('Drinks List'!DR$11:DR$1010, $K216, 'Drinks List'!DQ$11:DQ$1010))</f>
        <v/>
      </c>
      <c r="AN216" s="21"/>
      <c r="AO216" s="59" t="str">
        <f>IF($K216="", "", SUMIF('Drinks List'!DT$11:DT$1010, $K216, 'Drinks List'!DS$11:DS$1010))</f>
        <v/>
      </c>
      <c r="AP216" s="21"/>
      <c r="AQ216" s="59" t="str">
        <f>IF($K216="", "", SUMIF('Drinks List'!DV$11:DV$1010, $K216, 'Drinks List'!DU$11:DU$1010))</f>
        <v/>
      </c>
      <c r="AR216" s="21"/>
      <c r="AS216" s="59" t="str">
        <f>IF($K216="", "", SUMIF('Drinks List'!DX$11:DX$1010, $K216, 'Drinks List'!DW$11:DW$1010))</f>
        <v/>
      </c>
      <c r="AT216" s="21"/>
      <c r="AU216" s="59" t="str">
        <f>IF($K216="", "", SUMIF('Drinks List'!DZ$11:DZ$1010, $K216, 'Drinks List'!DY$11:DY$1010))</f>
        <v/>
      </c>
      <c r="AV216" s="21"/>
      <c r="AW216" s="59" t="str">
        <f>IF($K216="", "", SUMIF('Drinks List'!EB$11:EB$1010, $K216, 'Drinks List'!EA$11:EA$1010))</f>
        <v/>
      </c>
      <c r="AX216" s="21"/>
      <c r="AY216" s="59" t="str">
        <f>IF($K216="", "", SUMIF('Drinks List'!ED$11:ED$1010, $K216, 'Drinks List'!EC$11:EC$1010))</f>
        <v/>
      </c>
      <c r="AZ216" s="21"/>
      <c r="BA216" s="59" t="str">
        <f>IF($K216="", "", SUMIF('Drinks List'!EF$11:EF$1010, $K216, 'Drinks List'!EE$11:EE$1010))</f>
        <v/>
      </c>
      <c r="BB216" s="21"/>
      <c r="BC216" s="59" t="str">
        <f>IF($K216="", "", SUMIF('Drinks List'!EH$11:EH$1010, $K216, 'Drinks List'!EG$11:EG$1010))</f>
        <v/>
      </c>
      <c r="BD216" s="21"/>
      <c r="BE216" s="59" t="str">
        <f>IF($K216="", "", SUMIF('Drinks List'!EJ$11:EJ$1010, $K216, 'Drinks List'!EI$11:EI$1010))</f>
        <v/>
      </c>
      <c r="BF216" s="21"/>
      <c r="BG216" s="59" t="str">
        <f>IF($K216="", "", SUMIF('Drinks List'!EL$11:EL$1010, $K216, 'Drinks List'!EK$11:EK$1010))</f>
        <v/>
      </c>
      <c r="BH216" s="21"/>
      <c r="BI216" s="59" t="str">
        <f>IF($K216="", "", SUMIF('Drinks List'!EN$11:EN$1010, $K216, 'Drinks List'!EM$11:EM$1010))</f>
        <v/>
      </c>
      <c r="BJ216" s="21"/>
      <c r="BK216" s="59" t="str">
        <f>IF($K216="", "", SUMIF('Drinks List'!EP$11:EP$1010, $K216, 'Drinks List'!EO$11:EO$1010))</f>
        <v/>
      </c>
      <c r="BL216" s="21"/>
      <c r="BM216" s="59" t="str">
        <f>IF($K216="", "", SUMIF('Drinks List'!ER$11:ER$1010, $K216, 'Drinks List'!EQ$11:EQ$1010))</f>
        <v/>
      </c>
      <c r="BN216" s="21"/>
      <c r="BO216" s="65" t="str">
        <f>IF($K216="", "", SUMIF('Drinks List'!ET$11:ET$1010, $K216, 'Drinks List'!ES$11:ES$1010))</f>
        <v/>
      </c>
      <c r="BQ216" s="120" t="str">
        <f t="shared" si="73"/>
        <v/>
      </c>
      <c r="BR216" s="62" t="str">
        <f t="shared" si="74"/>
        <v/>
      </c>
      <c r="BS216" s="76" t="str">
        <f>IF(BQ216="", "", COUNTIF(BQ$11:BQ$1010, "&gt;"&amp;BQ216)+1+COUNTIF(BQ$11:BQ216, BQ216)-1)</f>
        <v/>
      </c>
      <c r="BT216" s="76" t="str">
        <f>IF(BR216="", "", COUNTIF(BR$11:BR$1010, "&lt;"&amp;BR216)+1+COUNTIF(BR$11:BR216, BR216)-1)</f>
        <v/>
      </c>
      <c r="BV216" s="76" t="str">
        <f t="shared" si="75"/>
        <v/>
      </c>
      <c r="BW216" s="124" t="str">
        <f t="shared" si="76"/>
        <v/>
      </c>
      <c r="BX216" s="115" t="str">
        <f t="shared" si="77"/>
        <v/>
      </c>
      <c r="BY216" s="125" t="str">
        <f t="shared" si="78"/>
        <v/>
      </c>
      <c r="CA216" s="106" t="str">
        <f t="shared" si="79"/>
        <v/>
      </c>
      <c r="CB216" s="22" t="str">
        <f t="shared" si="80"/>
        <v/>
      </c>
      <c r="CD216" s="76" t="str">
        <f>IF($J216="", "", IF($BV216=0, "", COUNTIF($J$11:$J$1010, "&lt;"&amp;$J216)+1+COUNTIF($J$11:$J216, $J216)-1))</f>
        <v/>
      </c>
    </row>
    <row r="217" spans="1:82" x14ac:dyDescent="0.25">
      <c r="A217" s="31"/>
      <c r="B217" s="19" t="str">
        <f t="shared" si="61"/>
        <v/>
      </c>
      <c r="C217" s="20" t="str">
        <f t="shared" si="62"/>
        <v/>
      </c>
      <c r="D217" s="29" t="str">
        <f t="shared" si="63"/>
        <v/>
      </c>
      <c r="E217" s="22" t="str">
        <f t="shared" si="64"/>
        <v/>
      </c>
      <c r="F217" s="31"/>
      <c r="G217" s="301"/>
      <c r="H217" s="302"/>
      <c r="I217" s="303"/>
      <c r="J217" s="304"/>
      <c r="K217" s="283"/>
      <c r="L217" s="305"/>
      <c r="M217" s="285"/>
      <c r="N217" s="287"/>
      <c r="O217" s="31"/>
      <c r="P217" s="19" t="str">
        <f t="shared" si="65"/>
        <v/>
      </c>
      <c r="Q217" s="20" t="str">
        <f t="shared" si="66"/>
        <v/>
      </c>
      <c r="R217" s="29" t="str">
        <f t="shared" si="67"/>
        <v/>
      </c>
      <c r="S217" s="22" t="str">
        <f t="shared" si="68"/>
        <v/>
      </c>
      <c r="T217" s="31"/>
      <c r="U217" s="69" t="str">
        <f t="shared" si="69"/>
        <v/>
      </c>
      <c r="V217" s="31"/>
      <c r="X217" s="76" t="str">
        <f t="shared" si="70"/>
        <v/>
      </c>
      <c r="Z217" s="76" t="str">
        <f t="shared" si="71"/>
        <v/>
      </c>
      <c r="AA217" s="76" t="str">
        <f t="shared" si="72"/>
        <v/>
      </c>
      <c r="AC217" s="19" t="str">
        <f>IF($K217="", "", SUMIF('Drinks List'!DH$11:DH$1010, $K217, 'Drinks List'!DG$11:DG$1010))</f>
        <v/>
      </c>
      <c r="AD217" s="21"/>
      <c r="AE217" s="59" t="str">
        <f>IF($K217="", "", SUMIF('Drinks List'!DJ$11:DJ$1010, $K217, 'Drinks List'!DI$11:DI$1010))</f>
        <v/>
      </c>
      <c r="AF217" s="21"/>
      <c r="AG217" s="59" t="str">
        <f>IF($K217="", "", SUMIF('Drinks List'!DL$11:DL$1010, $K217, 'Drinks List'!DK$11:DK$1010))</f>
        <v/>
      </c>
      <c r="AH217" s="21"/>
      <c r="AI217" s="59" t="str">
        <f>IF($K217="", "", SUMIF('Drinks List'!DN$11:DN$1010, $K217, 'Drinks List'!DM$11:DM$1010))</f>
        <v/>
      </c>
      <c r="AJ217" s="21"/>
      <c r="AK217" s="59" t="str">
        <f>IF($K217="", "", SUMIF('Drinks List'!DP$11:DP$1010, $K217, 'Drinks List'!DO$11:DO$1010))</f>
        <v/>
      </c>
      <c r="AL217" s="21"/>
      <c r="AM217" s="59" t="str">
        <f>IF($K217="", "", SUMIF('Drinks List'!DR$11:DR$1010, $K217, 'Drinks List'!DQ$11:DQ$1010))</f>
        <v/>
      </c>
      <c r="AN217" s="21"/>
      <c r="AO217" s="59" t="str">
        <f>IF($K217="", "", SUMIF('Drinks List'!DT$11:DT$1010, $K217, 'Drinks List'!DS$11:DS$1010))</f>
        <v/>
      </c>
      <c r="AP217" s="21"/>
      <c r="AQ217" s="59" t="str">
        <f>IF($K217="", "", SUMIF('Drinks List'!DV$11:DV$1010, $K217, 'Drinks List'!DU$11:DU$1010))</f>
        <v/>
      </c>
      <c r="AR217" s="21"/>
      <c r="AS217" s="59" t="str">
        <f>IF($K217="", "", SUMIF('Drinks List'!DX$11:DX$1010, $K217, 'Drinks List'!DW$11:DW$1010))</f>
        <v/>
      </c>
      <c r="AT217" s="21"/>
      <c r="AU217" s="59" t="str">
        <f>IF($K217="", "", SUMIF('Drinks List'!DZ$11:DZ$1010, $K217, 'Drinks List'!DY$11:DY$1010))</f>
        <v/>
      </c>
      <c r="AV217" s="21"/>
      <c r="AW217" s="59" t="str">
        <f>IF($K217="", "", SUMIF('Drinks List'!EB$11:EB$1010, $K217, 'Drinks List'!EA$11:EA$1010))</f>
        <v/>
      </c>
      <c r="AX217" s="21"/>
      <c r="AY217" s="59" t="str">
        <f>IF($K217="", "", SUMIF('Drinks List'!ED$11:ED$1010, $K217, 'Drinks List'!EC$11:EC$1010))</f>
        <v/>
      </c>
      <c r="AZ217" s="21"/>
      <c r="BA217" s="59" t="str">
        <f>IF($K217="", "", SUMIF('Drinks List'!EF$11:EF$1010, $K217, 'Drinks List'!EE$11:EE$1010))</f>
        <v/>
      </c>
      <c r="BB217" s="21"/>
      <c r="BC217" s="59" t="str">
        <f>IF($K217="", "", SUMIF('Drinks List'!EH$11:EH$1010, $K217, 'Drinks List'!EG$11:EG$1010))</f>
        <v/>
      </c>
      <c r="BD217" s="21"/>
      <c r="BE217" s="59" t="str">
        <f>IF($K217="", "", SUMIF('Drinks List'!EJ$11:EJ$1010, $K217, 'Drinks List'!EI$11:EI$1010))</f>
        <v/>
      </c>
      <c r="BF217" s="21"/>
      <c r="BG217" s="59" t="str">
        <f>IF($K217="", "", SUMIF('Drinks List'!EL$11:EL$1010, $K217, 'Drinks List'!EK$11:EK$1010))</f>
        <v/>
      </c>
      <c r="BH217" s="21"/>
      <c r="BI217" s="59" t="str">
        <f>IF($K217="", "", SUMIF('Drinks List'!EN$11:EN$1010, $K217, 'Drinks List'!EM$11:EM$1010))</f>
        <v/>
      </c>
      <c r="BJ217" s="21"/>
      <c r="BK217" s="59" t="str">
        <f>IF($K217="", "", SUMIF('Drinks List'!EP$11:EP$1010, $K217, 'Drinks List'!EO$11:EO$1010))</f>
        <v/>
      </c>
      <c r="BL217" s="21"/>
      <c r="BM217" s="59" t="str">
        <f>IF($K217="", "", SUMIF('Drinks List'!ER$11:ER$1010, $K217, 'Drinks List'!EQ$11:EQ$1010))</f>
        <v/>
      </c>
      <c r="BN217" s="21"/>
      <c r="BO217" s="65" t="str">
        <f>IF($K217="", "", SUMIF('Drinks List'!ET$11:ET$1010, $K217, 'Drinks List'!ES$11:ES$1010))</f>
        <v/>
      </c>
      <c r="BQ217" s="120" t="str">
        <f t="shared" si="73"/>
        <v/>
      </c>
      <c r="BR217" s="62" t="str">
        <f t="shared" si="74"/>
        <v/>
      </c>
      <c r="BS217" s="76" t="str">
        <f>IF(BQ217="", "", COUNTIF(BQ$11:BQ$1010, "&gt;"&amp;BQ217)+1+COUNTIF(BQ$11:BQ217, BQ217)-1)</f>
        <v/>
      </c>
      <c r="BT217" s="76" t="str">
        <f>IF(BR217="", "", COUNTIF(BR$11:BR$1010, "&lt;"&amp;BR217)+1+COUNTIF(BR$11:BR217, BR217)-1)</f>
        <v/>
      </c>
      <c r="BV217" s="76" t="str">
        <f t="shared" si="75"/>
        <v/>
      </c>
      <c r="BW217" s="124" t="str">
        <f t="shared" si="76"/>
        <v/>
      </c>
      <c r="BX217" s="115" t="str">
        <f t="shared" si="77"/>
        <v/>
      </c>
      <c r="BY217" s="125" t="str">
        <f t="shared" si="78"/>
        <v/>
      </c>
      <c r="CA217" s="106" t="str">
        <f t="shared" si="79"/>
        <v/>
      </c>
      <c r="CB217" s="22" t="str">
        <f t="shared" si="80"/>
        <v/>
      </c>
      <c r="CD217" s="76" t="str">
        <f>IF($J217="", "", IF($BV217=0, "", COUNTIF($J$11:$J$1010, "&lt;"&amp;$J217)+1+COUNTIF($J$11:$J217, $J217)-1))</f>
        <v/>
      </c>
    </row>
    <row r="218" spans="1:82" x14ac:dyDescent="0.25">
      <c r="A218" s="31"/>
      <c r="B218" s="19" t="str">
        <f t="shared" si="61"/>
        <v/>
      </c>
      <c r="C218" s="20" t="str">
        <f t="shared" si="62"/>
        <v/>
      </c>
      <c r="D218" s="29" t="str">
        <f t="shared" si="63"/>
        <v/>
      </c>
      <c r="E218" s="22" t="str">
        <f t="shared" si="64"/>
        <v/>
      </c>
      <c r="F218" s="31"/>
      <c r="G218" s="301"/>
      <c r="H218" s="302"/>
      <c r="I218" s="303"/>
      <c r="J218" s="304"/>
      <c r="K218" s="283"/>
      <c r="L218" s="305"/>
      <c r="M218" s="285"/>
      <c r="N218" s="287"/>
      <c r="O218" s="31"/>
      <c r="P218" s="19" t="str">
        <f t="shared" si="65"/>
        <v/>
      </c>
      <c r="Q218" s="20" t="str">
        <f t="shared" si="66"/>
        <v/>
      </c>
      <c r="R218" s="29" t="str">
        <f t="shared" si="67"/>
        <v/>
      </c>
      <c r="S218" s="22" t="str">
        <f t="shared" si="68"/>
        <v/>
      </c>
      <c r="T218" s="31"/>
      <c r="U218" s="69" t="str">
        <f t="shared" si="69"/>
        <v/>
      </c>
      <c r="V218" s="31"/>
      <c r="X218" s="76" t="str">
        <f t="shared" si="70"/>
        <v/>
      </c>
      <c r="Z218" s="76" t="str">
        <f t="shared" si="71"/>
        <v/>
      </c>
      <c r="AA218" s="76" t="str">
        <f t="shared" si="72"/>
        <v/>
      </c>
      <c r="AC218" s="19" t="str">
        <f>IF($K218="", "", SUMIF('Drinks List'!DH$11:DH$1010, $K218, 'Drinks List'!DG$11:DG$1010))</f>
        <v/>
      </c>
      <c r="AD218" s="21"/>
      <c r="AE218" s="59" t="str">
        <f>IF($K218="", "", SUMIF('Drinks List'!DJ$11:DJ$1010, $K218, 'Drinks List'!DI$11:DI$1010))</f>
        <v/>
      </c>
      <c r="AF218" s="21"/>
      <c r="AG218" s="59" t="str">
        <f>IF($K218="", "", SUMIF('Drinks List'!DL$11:DL$1010, $K218, 'Drinks List'!DK$11:DK$1010))</f>
        <v/>
      </c>
      <c r="AH218" s="21"/>
      <c r="AI218" s="59" t="str">
        <f>IF($K218="", "", SUMIF('Drinks List'!DN$11:DN$1010, $K218, 'Drinks List'!DM$11:DM$1010))</f>
        <v/>
      </c>
      <c r="AJ218" s="21"/>
      <c r="AK218" s="59" t="str">
        <f>IF($K218="", "", SUMIF('Drinks List'!DP$11:DP$1010, $K218, 'Drinks List'!DO$11:DO$1010))</f>
        <v/>
      </c>
      <c r="AL218" s="21"/>
      <c r="AM218" s="59" t="str">
        <f>IF($K218="", "", SUMIF('Drinks List'!DR$11:DR$1010, $K218, 'Drinks List'!DQ$11:DQ$1010))</f>
        <v/>
      </c>
      <c r="AN218" s="21"/>
      <c r="AO218" s="59" t="str">
        <f>IF($K218="", "", SUMIF('Drinks List'!DT$11:DT$1010, $K218, 'Drinks List'!DS$11:DS$1010))</f>
        <v/>
      </c>
      <c r="AP218" s="21"/>
      <c r="AQ218" s="59" t="str">
        <f>IF($K218="", "", SUMIF('Drinks List'!DV$11:DV$1010, $K218, 'Drinks List'!DU$11:DU$1010))</f>
        <v/>
      </c>
      <c r="AR218" s="21"/>
      <c r="AS218" s="59" t="str">
        <f>IF($K218="", "", SUMIF('Drinks List'!DX$11:DX$1010, $K218, 'Drinks List'!DW$11:DW$1010))</f>
        <v/>
      </c>
      <c r="AT218" s="21"/>
      <c r="AU218" s="59" t="str">
        <f>IF($K218="", "", SUMIF('Drinks List'!DZ$11:DZ$1010, $K218, 'Drinks List'!DY$11:DY$1010))</f>
        <v/>
      </c>
      <c r="AV218" s="21"/>
      <c r="AW218" s="59" t="str">
        <f>IF($K218="", "", SUMIF('Drinks List'!EB$11:EB$1010, $K218, 'Drinks List'!EA$11:EA$1010))</f>
        <v/>
      </c>
      <c r="AX218" s="21"/>
      <c r="AY218" s="59" t="str">
        <f>IF($K218="", "", SUMIF('Drinks List'!ED$11:ED$1010, $K218, 'Drinks List'!EC$11:EC$1010))</f>
        <v/>
      </c>
      <c r="AZ218" s="21"/>
      <c r="BA218" s="59" t="str">
        <f>IF($K218="", "", SUMIF('Drinks List'!EF$11:EF$1010, $K218, 'Drinks List'!EE$11:EE$1010))</f>
        <v/>
      </c>
      <c r="BB218" s="21"/>
      <c r="BC218" s="59" t="str">
        <f>IF($K218="", "", SUMIF('Drinks List'!EH$11:EH$1010, $K218, 'Drinks List'!EG$11:EG$1010))</f>
        <v/>
      </c>
      <c r="BD218" s="21"/>
      <c r="BE218" s="59" t="str">
        <f>IF($K218="", "", SUMIF('Drinks List'!EJ$11:EJ$1010, $K218, 'Drinks List'!EI$11:EI$1010))</f>
        <v/>
      </c>
      <c r="BF218" s="21"/>
      <c r="BG218" s="59" t="str">
        <f>IF($K218="", "", SUMIF('Drinks List'!EL$11:EL$1010, $K218, 'Drinks List'!EK$11:EK$1010))</f>
        <v/>
      </c>
      <c r="BH218" s="21"/>
      <c r="BI218" s="59" t="str">
        <f>IF($K218="", "", SUMIF('Drinks List'!EN$11:EN$1010, $K218, 'Drinks List'!EM$11:EM$1010))</f>
        <v/>
      </c>
      <c r="BJ218" s="21"/>
      <c r="BK218" s="59" t="str">
        <f>IF($K218="", "", SUMIF('Drinks List'!EP$11:EP$1010, $K218, 'Drinks List'!EO$11:EO$1010))</f>
        <v/>
      </c>
      <c r="BL218" s="21"/>
      <c r="BM218" s="59" t="str">
        <f>IF($K218="", "", SUMIF('Drinks List'!ER$11:ER$1010, $K218, 'Drinks List'!EQ$11:EQ$1010))</f>
        <v/>
      </c>
      <c r="BN218" s="21"/>
      <c r="BO218" s="65" t="str">
        <f>IF($K218="", "", SUMIF('Drinks List'!ET$11:ET$1010, $K218, 'Drinks List'!ES$11:ES$1010))</f>
        <v/>
      </c>
      <c r="BQ218" s="120" t="str">
        <f t="shared" si="73"/>
        <v/>
      </c>
      <c r="BR218" s="62" t="str">
        <f t="shared" si="74"/>
        <v/>
      </c>
      <c r="BS218" s="76" t="str">
        <f>IF(BQ218="", "", COUNTIF(BQ$11:BQ$1010, "&gt;"&amp;BQ218)+1+COUNTIF(BQ$11:BQ218, BQ218)-1)</f>
        <v/>
      </c>
      <c r="BT218" s="76" t="str">
        <f>IF(BR218="", "", COUNTIF(BR$11:BR$1010, "&lt;"&amp;BR218)+1+COUNTIF(BR$11:BR218, BR218)-1)</f>
        <v/>
      </c>
      <c r="BV218" s="76" t="str">
        <f t="shared" si="75"/>
        <v/>
      </c>
      <c r="BW218" s="124" t="str">
        <f t="shared" si="76"/>
        <v/>
      </c>
      <c r="BX218" s="115" t="str">
        <f t="shared" si="77"/>
        <v/>
      </c>
      <c r="BY218" s="125" t="str">
        <f t="shared" si="78"/>
        <v/>
      </c>
      <c r="CA218" s="106" t="str">
        <f t="shared" si="79"/>
        <v/>
      </c>
      <c r="CB218" s="22" t="str">
        <f t="shared" si="80"/>
        <v/>
      </c>
      <c r="CD218" s="76" t="str">
        <f>IF($J218="", "", IF($BV218=0, "", COUNTIF($J$11:$J$1010, "&lt;"&amp;$J218)+1+COUNTIF($J$11:$J218, $J218)-1))</f>
        <v/>
      </c>
    </row>
    <row r="219" spans="1:82" x14ac:dyDescent="0.25">
      <c r="A219" s="31"/>
      <c r="B219" s="19" t="str">
        <f t="shared" si="61"/>
        <v/>
      </c>
      <c r="C219" s="20" t="str">
        <f t="shared" si="62"/>
        <v/>
      </c>
      <c r="D219" s="29" t="str">
        <f t="shared" si="63"/>
        <v/>
      </c>
      <c r="E219" s="22" t="str">
        <f t="shared" si="64"/>
        <v/>
      </c>
      <c r="F219" s="31"/>
      <c r="G219" s="301"/>
      <c r="H219" s="302"/>
      <c r="I219" s="303"/>
      <c r="J219" s="304"/>
      <c r="K219" s="283"/>
      <c r="L219" s="305"/>
      <c r="M219" s="285"/>
      <c r="N219" s="287"/>
      <c r="O219" s="31"/>
      <c r="P219" s="19" t="str">
        <f t="shared" si="65"/>
        <v/>
      </c>
      <c r="Q219" s="20" t="str">
        <f t="shared" si="66"/>
        <v/>
      </c>
      <c r="R219" s="29" t="str">
        <f t="shared" si="67"/>
        <v/>
      </c>
      <c r="S219" s="22" t="str">
        <f t="shared" si="68"/>
        <v/>
      </c>
      <c r="T219" s="31"/>
      <c r="U219" s="69" t="str">
        <f t="shared" si="69"/>
        <v/>
      </c>
      <c r="V219" s="31"/>
      <c r="X219" s="76" t="str">
        <f t="shared" si="70"/>
        <v/>
      </c>
      <c r="Z219" s="76" t="str">
        <f t="shared" si="71"/>
        <v/>
      </c>
      <c r="AA219" s="76" t="str">
        <f t="shared" si="72"/>
        <v/>
      </c>
      <c r="AC219" s="19" t="str">
        <f>IF($K219="", "", SUMIF('Drinks List'!DH$11:DH$1010, $K219, 'Drinks List'!DG$11:DG$1010))</f>
        <v/>
      </c>
      <c r="AD219" s="21"/>
      <c r="AE219" s="59" t="str">
        <f>IF($K219="", "", SUMIF('Drinks List'!DJ$11:DJ$1010, $K219, 'Drinks List'!DI$11:DI$1010))</f>
        <v/>
      </c>
      <c r="AF219" s="21"/>
      <c r="AG219" s="59" t="str">
        <f>IF($K219="", "", SUMIF('Drinks List'!DL$11:DL$1010, $K219, 'Drinks List'!DK$11:DK$1010))</f>
        <v/>
      </c>
      <c r="AH219" s="21"/>
      <c r="AI219" s="59" t="str">
        <f>IF($K219="", "", SUMIF('Drinks List'!DN$11:DN$1010, $K219, 'Drinks List'!DM$11:DM$1010))</f>
        <v/>
      </c>
      <c r="AJ219" s="21"/>
      <c r="AK219" s="59" t="str">
        <f>IF($K219="", "", SUMIF('Drinks List'!DP$11:DP$1010, $K219, 'Drinks List'!DO$11:DO$1010))</f>
        <v/>
      </c>
      <c r="AL219" s="21"/>
      <c r="AM219" s="59" t="str">
        <f>IF($K219="", "", SUMIF('Drinks List'!DR$11:DR$1010, $K219, 'Drinks List'!DQ$11:DQ$1010))</f>
        <v/>
      </c>
      <c r="AN219" s="21"/>
      <c r="AO219" s="59" t="str">
        <f>IF($K219="", "", SUMIF('Drinks List'!DT$11:DT$1010, $K219, 'Drinks List'!DS$11:DS$1010))</f>
        <v/>
      </c>
      <c r="AP219" s="21"/>
      <c r="AQ219" s="59" t="str">
        <f>IF($K219="", "", SUMIF('Drinks List'!DV$11:DV$1010, $K219, 'Drinks List'!DU$11:DU$1010))</f>
        <v/>
      </c>
      <c r="AR219" s="21"/>
      <c r="AS219" s="59" t="str">
        <f>IF($K219="", "", SUMIF('Drinks List'!DX$11:DX$1010, $K219, 'Drinks List'!DW$11:DW$1010))</f>
        <v/>
      </c>
      <c r="AT219" s="21"/>
      <c r="AU219" s="59" t="str">
        <f>IF($K219="", "", SUMIF('Drinks List'!DZ$11:DZ$1010, $K219, 'Drinks List'!DY$11:DY$1010))</f>
        <v/>
      </c>
      <c r="AV219" s="21"/>
      <c r="AW219" s="59" t="str">
        <f>IF($K219="", "", SUMIF('Drinks List'!EB$11:EB$1010, $K219, 'Drinks List'!EA$11:EA$1010))</f>
        <v/>
      </c>
      <c r="AX219" s="21"/>
      <c r="AY219" s="59" t="str">
        <f>IF($K219="", "", SUMIF('Drinks List'!ED$11:ED$1010, $K219, 'Drinks List'!EC$11:EC$1010))</f>
        <v/>
      </c>
      <c r="AZ219" s="21"/>
      <c r="BA219" s="59" t="str">
        <f>IF($K219="", "", SUMIF('Drinks List'!EF$11:EF$1010, $K219, 'Drinks List'!EE$11:EE$1010))</f>
        <v/>
      </c>
      <c r="BB219" s="21"/>
      <c r="BC219" s="59" t="str">
        <f>IF($K219="", "", SUMIF('Drinks List'!EH$11:EH$1010, $K219, 'Drinks List'!EG$11:EG$1010))</f>
        <v/>
      </c>
      <c r="BD219" s="21"/>
      <c r="BE219" s="59" t="str">
        <f>IF($K219="", "", SUMIF('Drinks List'!EJ$11:EJ$1010, $K219, 'Drinks List'!EI$11:EI$1010))</f>
        <v/>
      </c>
      <c r="BF219" s="21"/>
      <c r="BG219" s="59" t="str">
        <f>IF($K219="", "", SUMIF('Drinks List'!EL$11:EL$1010, $K219, 'Drinks List'!EK$11:EK$1010))</f>
        <v/>
      </c>
      <c r="BH219" s="21"/>
      <c r="BI219" s="59" t="str">
        <f>IF($K219="", "", SUMIF('Drinks List'!EN$11:EN$1010, $K219, 'Drinks List'!EM$11:EM$1010))</f>
        <v/>
      </c>
      <c r="BJ219" s="21"/>
      <c r="BK219" s="59" t="str">
        <f>IF($K219="", "", SUMIF('Drinks List'!EP$11:EP$1010, $K219, 'Drinks List'!EO$11:EO$1010))</f>
        <v/>
      </c>
      <c r="BL219" s="21"/>
      <c r="BM219" s="59" t="str">
        <f>IF($K219="", "", SUMIF('Drinks List'!ER$11:ER$1010, $K219, 'Drinks List'!EQ$11:EQ$1010))</f>
        <v/>
      </c>
      <c r="BN219" s="21"/>
      <c r="BO219" s="65" t="str">
        <f>IF($K219="", "", SUMIF('Drinks List'!ET$11:ET$1010, $K219, 'Drinks List'!ES$11:ES$1010))</f>
        <v/>
      </c>
      <c r="BQ219" s="120" t="str">
        <f t="shared" si="73"/>
        <v/>
      </c>
      <c r="BR219" s="62" t="str">
        <f t="shared" si="74"/>
        <v/>
      </c>
      <c r="BS219" s="76" t="str">
        <f>IF(BQ219="", "", COUNTIF(BQ$11:BQ$1010, "&gt;"&amp;BQ219)+1+COUNTIF(BQ$11:BQ219, BQ219)-1)</f>
        <v/>
      </c>
      <c r="BT219" s="76" t="str">
        <f>IF(BR219="", "", COUNTIF(BR$11:BR$1010, "&lt;"&amp;BR219)+1+COUNTIF(BR$11:BR219, BR219)-1)</f>
        <v/>
      </c>
      <c r="BV219" s="76" t="str">
        <f t="shared" si="75"/>
        <v/>
      </c>
      <c r="BW219" s="124" t="str">
        <f t="shared" si="76"/>
        <v/>
      </c>
      <c r="BX219" s="115" t="str">
        <f t="shared" si="77"/>
        <v/>
      </c>
      <c r="BY219" s="125" t="str">
        <f t="shared" si="78"/>
        <v/>
      </c>
      <c r="CA219" s="106" t="str">
        <f t="shared" si="79"/>
        <v/>
      </c>
      <c r="CB219" s="22" t="str">
        <f t="shared" si="80"/>
        <v/>
      </c>
      <c r="CD219" s="76" t="str">
        <f>IF($J219="", "", IF($BV219=0, "", COUNTIF($J$11:$J$1010, "&lt;"&amp;$J219)+1+COUNTIF($J$11:$J219, $J219)-1))</f>
        <v/>
      </c>
    </row>
    <row r="220" spans="1:82" x14ac:dyDescent="0.25">
      <c r="A220" s="31"/>
      <c r="B220" s="19" t="str">
        <f t="shared" si="61"/>
        <v/>
      </c>
      <c r="C220" s="20" t="str">
        <f t="shared" si="62"/>
        <v/>
      </c>
      <c r="D220" s="29" t="str">
        <f t="shared" si="63"/>
        <v/>
      </c>
      <c r="E220" s="22" t="str">
        <f t="shared" si="64"/>
        <v/>
      </c>
      <c r="F220" s="31"/>
      <c r="G220" s="301"/>
      <c r="H220" s="302"/>
      <c r="I220" s="303"/>
      <c r="J220" s="304"/>
      <c r="K220" s="283"/>
      <c r="L220" s="305"/>
      <c r="M220" s="285"/>
      <c r="N220" s="287"/>
      <c r="O220" s="31"/>
      <c r="P220" s="19" t="str">
        <f t="shared" si="65"/>
        <v/>
      </c>
      <c r="Q220" s="20" t="str">
        <f t="shared" si="66"/>
        <v/>
      </c>
      <c r="R220" s="29" t="str">
        <f t="shared" si="67"/>
        <v/>
      </c>
      <c r="S220" s="22" t="str">
        <f t="shared" si="68"/>
        <v/>
      </c>
      <c r="T220" s="31"/>
      <c r="U220" s="69" t="str">
        <f t="shared" si="69"/>
        <v/>
      </c>
      <c r="V220" s="31"/>
      <c r="X220" s="76" t="str">
        <f t="shared" si="70"/>
        <v/>
      </c>
      <c r="Z220" s="76" t="str">
        <f t="shared" si="71"/>
        <v/>
      </c>
      <c r="AA220" s="76" t="str">
        <f t="shared" si="72"/>
        <v/>
      </c>
      <c r="AC220" s="19" t="str">
        <f>IF($K220="", "", SUMIF('Drinks List'!DH$11:DH$1010, $K220, 'Drinks List'!DG$11:DG$1010))</f>
        <v/>
      </c>
      <c r="AD220" s="21"/>
      <c r="AE220" s="59" t="str">
        <f>IF($K220="", "", SUMIF('Drinks List'!DJ$11:DJ$1010, $K220, 'Drinks List'!DI$11:DI$1010))</f>
        <v/>
      </c>
      <c r="AF220" s="21"/>
      <c r="AG220" s="59" t="str">
        <f>IF($K220="", "", SUMIF('Drinks List'!DL$11:DL$1010, $K220, 'Drinks List'!DK$11:DK$1010))</f>
        <v/>
      </c>
      <c r="AH220" s="21"/>
      <c r="AI220" s="59" t="str">
        <f>IF($K220="", "", SUMIF('Drinks List'!DN$11:DN$1010, $K220, 'Drinks List'!DM$11:DM$1010))</f>
        <v/>
      </c>
      <c r="AJ220" s="21"/>
      <c r="AK220" s="59" t="str">
        <f>IF($K220="", "", SUMIF('Drinks List'!DP$11:DP$1010, $K220, 'Drinks List'!DO$11:DO$1010))</f>
        <v/>
      </c>
      <c r="AL220" s="21"/>
      <c r="AM220" s="59" t="str">
        <f>IF($K220="", "", SUMIF('Drinks List'!DR$11:DR$1010, $K220, 'Drinks List'!DQ$11:DQ$1010))</f>
        <v/>
      </c>
      <c r="AN220" s="21"/>
      <c r="AO220" s="59" t="str">
        <f>IF($K220="", "", SUMIF('Drinks List'!DT$11:DT$1010, $K220, 'Drinks List'!DS$11:DS$1010))</f>
        <v/>
      </c>
      <c r="AP220" s="21"/>
      <c r="AQ220" s="59" t="str">
        <f>IF($K220="", "", SUMIF('Drinks List'!DV$11:DV$1010, $K220, 'Drinks List'!DU$11:DU$1010))</f>
        <v/>
      </c>
      <c r="AR220" s="21"/>
      <c r="AS220" s="59" t="str">
        <f>IF($K220="", "", SUMIF('Drinks List'!DX$11:DX$1010, $K220, 'Drinks List'!DW$11:DW$1010))</f>
        <v/>
      </c>
      <c r="AT220" s="21"/>
      <c r="AU220" s="59" t="str">
        <f>IF($K220="", "", SUMIF('Drinks List'!DZ$11:DZ$1010, $K220, 'Drinks List'!DY$11:DY$1010))</f>
        <v/>
      </c>
      <c r="AV220" s="21"/>
      <c r="AW220" s="59" t="str">
        <f>IF($K220="", "", SUMIF('Drinks List'!EB$11:EB$1010, $K220, 'Drinks List'!EA$11:EA$1010))</f>
        <v/>
      </c>
      <c r="AX220" s="21"/>
      <c r="AY220" s="59" t="str">
        <f>IF($K220="", "", SUMIF('Drinks List'!ED$11:ED$1010, $K220, 'Drinks List'!EC$11:EC$1010))</f>
        <v/>
      </c>
      <c r="AZ220" s="21"/>
      <c r="BA220" s="59" t="str">
        <f>IF($K220="", "", SUMIF('Drinks List'!EF$11:EF$1010, $K220, 'Drinks List'!EE$11:EE$1010))</f>
        <v/>
      </c>
      <c r="BB220" s="21"/>
      <c r="BC220" s="59" t="str">
        <f>IF($K220="", "", SUMIF('Drinks List'!EH$11:EH$1010, $K220, 'Drinks List'!EG$11:EG$1010))</f>
        <v/>
      </c>
      <c r="BD220" s="21"/>
      <c r="BE220" s="59" t="str">
        <f>IF($K220="", "", SUMIF('Drinks List'!EJ$11:EJ$1010, $K220, 'Drinks List'!EI$11:EI$1010))</f>
        <v/>
      </c>
      <c r="BF220" s="21"/>
      <c r="BG220" s="59" t="str">
        <f>IF($K220="", "", SUMIF('Drinks List'!EL$11:EL$1010, $K220, 'Drinks List'!EK$11:EK$1010))</f>
        <v/>
      </c>
      <c r="BH220" s="21"/>
      <c r="BI220" s="59" t="str">
        <f>IF($K220="", "", SUMIF('Drinks List'!EN$11:EN$1010, $K220, 'Drinks List'!EM$11:EM$1010))</f>
        <v/>
      </c>
      <c r="BJ220" s="21"/>
      <c r="BK220" s="59" t="str">
        <f>IF($K220="", "", SUMIF('Drinks List'!EP$11:EP$1010, $K220, 'Drinks List'!EO$11:EO$1010))</f>
        <v/>
      </c>
      <c r="BL220" s="21"/>
      <c r="BM220" s="59" t="str">
        <f>IF($K220="", "", SUMIF('Drinks List'!ER$11:ER$1010, $K220, 'Drinks List'!EQ$11:EQ$1010))</f>
        <v/>
      </c>
      <c r="BN220" s="21"/>
      <c r="BO220" s="65" t="str">
        <f>IF($K220="", "", SUMIF('Drinks List'!ET$11:ET$1010, $K220, 'Drinks List'!ES$11:ES$1010))</f>
        <v/>
      </c>
      <c r="BQ220" s="120" t="str">
        <f t="shared" si="73"/>
        <v/>
      </c>
      <c r="BR220" s="62" t="str">
        <f t="shared" si="74"/>
        <v/>
      </c>
      <c r="BS220" s="76" t="str">
        <f>IF(BQ220="", "", COUNTIF(BQ$11:BQ$1010, "&gt;"&amp;BQ220)+1+COUNTIF(BQ$11:BQ220, BQ220)-1)</f>
        <v/>
      </c>
      <c r="BT220" s="76" t="str">
        <f>IF(BR220="", "", COUNTIF(BR$11:BR$1010, "&lt;"&amp;BR220)+1+COUNTIF(BR$11:BR220, BR220)-1)</f>
        <v/>
      </c>
      <c r="BV220" s="76" t="str">
        <f t="shared" si="75"/>
        <v/>
      </c>
      <c r="BW220" s="124" t="str">
        <f t="shared" si="76"/>
        <v/>
      </c>
      <c r="BX220" s="115" t="str">
        <f t="shared" si="77"/>
        <v/>
      </c>
      <c r="BY220" s="125" t="str">
        <f t="shared" si="78"/>
        <v/>
      </c>
      <c r="CA220" s="106" t="str">
        <f t="shared" si="79"/>
        <v/>
      </c>
      <c r="CB220" s="22" t="str">
        <f t="shared" si="80"/>
        <v/>
      </c>
      <c r="CD220" s="76" t="str">
        <f>IF($J220="", "", IF($BV220=0, "", COUNTIF($J$11:$J$1010, "&lt;"&amp;$J220)+1+COUNTIF($J$11:$J220, $J220)-1))</f>
        <v/>
      </c>
    </row>
    <row r="221" spans="1:82" x14ac:dyDescent="0.25">
      <c r="A221" s="31"/>
      <c r="B221" s="19" t="str">
        <f t="shared" si="61"/>
        <v/>
      </c>
      <c r="C221" s="20" t="str">
        <f t="shared" si="62"/>
        <v/>
      </c>
      <c r="D221" s="29" t="str">
        <f t="shared" si="63"/>
        <v/>
      </c>
      <c r="E221" s="22" t="str">
        <f t="shared" si="64"/>
        <v/>
      </c>
      <c r="F221" s="31"/>
      <c r="G221" s="301"/>
      <c r="H221" s="302"/>
      <c r="I221" s="303"/>
      <c r="J221" s="304"/>
      <c r="K221" s="283"/>
      <c r="L221" s="305"/>
      <c r="M221" s="285"/>
      <c r="N221" s="287"/>
      <c r="O221" s="31"/>
      <c r="P221" s="19" t="str">
        <f t="shared" si="65"/>
        <v/>
      </c>
      <c r="Q221" s="20" t="str">
        <f t="shared" si="66"/>
        <v/>
      </c>
      <c r="R221" s="29" t="str">
        <f t="shared" si="67"/>
        <v/>
      </c>
      <c r="S221" s="22" t="str">
        <f t="shared" si="68"/>
        <v/>
      </c>
      <c r="T221" s="31"/>
      <c r="U221" s="69" t="str">
        <f t="shared" si="69"/>
        <v/>
      </c>
      <c r="V221" s="31"/>
      <c r="X221" s="76" t="str">
        <f t="shared" si="70"/>
        <v/>
      </c>
      <c r="Z221" s="76" t="str">
        <f t="shared" si="71"/>
        <v/>
      </c>
      <c r="AA221" s="76" t="str">
        <f t="shared" si="72"/>
        <v/>
      </c>
      <c r="AC221" s="19" t="str">
        <f>IF($K221="", "", SUMIF('Drinks List'!DH$11:DH$1010, $K221, 'Drinks List'!DG$11:DG$1010))</f>
        <v/>
      </c>
      <c r="AD221" s="21"/>
      <c r="AE221" s="59" t="str">
        <f>IF($K221="", "", SUMIF('Drinks List'!DJ$11:DJ$1010, $K221, 'Drinks List'!DI$11:DI$1010))</f>
        <v/>
      </c>
      <c r="AF221" s="21"/>
      <c r="AG221" s="59" t="str">
        <f>IF($K221="", "", SUMIF('Drinks List'!DL$11:DL$1010, $K221, 'Drinks List'!DK$11:DK$1010))</f>
        <v/>
      </c>
      <c r="AH221" s="21"/>
      <c r="AI221" s="59" t="str">
        <f>IF($K221="", "", SUMIF('Drinks List'!DN$11:DN$1010, $K221, 'Drinks List'!DM$11:DM$1010))</f>
        <v/>
      </c>
      <c r="AJ221" s="21"/>
      <c r="AK221" s="59" t="str">
        <f>IF($K221="", "", SUMIF('Drinks List'!DP$11:DP$1010, $K221, 'Drinks List'!DO$11:DO$1010))</f>
        <v/>
      </c>
      <c r="AL221" s="21"/>
      <c r="AM221" s="59" t="str">
        <f>IF($K221="", "", SUMIF('Drinks List'!DR$11:DR$1010, $K221, 'Drinks List'!DQ$11:DQ$1010))</f>
        <v/>
      </c>
      <c r="AN221" s="21"/>
      <c r="AO221" s="59" t="str">
        <f>IF($K221="", "", SUMIF('Drinks List'!DT$11:DT$1010, $K221, 'Drinks List'!DS$11:DS$1010))</f>
        <v/>
      </c>
      <c r="AP221" s="21"/>
      <c r="AQ221" s="59" t="str">
        <f>IF($K221="", "", SUMIF('Drinks List'!DV$11:DV$1010, $K221, 'Drinks List'!DU$11:DU$1010))</f>
        <v/>
      </c>
      <c r="AR221" s="21"/>
      <c r="AS221" s="59" t="str">
        <f>IF($K221="", "", SUMIF('Drinks List'!DX$11:DX$1010, $K221, 'Drinks List'!DW$11:DW$1010))</f>
        <v/>
      </c>
      <c r="AT221" s="21"/>
      <c r="AU221" s="59" t="str">
        <f>IF($K221="", "", SUMIF('Drinks List'!DZ$11:DZ$1010, $K221, 'Drinks List'!DY$11:DY$1010))</f>
        <v/>
      </c>
      <c r="AV221" s="21"/>
      <c r="AW221" s="59" t="str">
        <f>IF($K221="", "", SUMIF('Drinks List'!EB$11:EB$1010, $K221, 'Drinks List'!EA$11:EA$1010))</f>
        <v/>
      </c>
      <c r="AX221" s="21"/>
      <c r="AY221" s="59" t="str">
        <f>IF($K221="", "", SUMIF('Drinks List'!ED$11:ED$1010, $K221, 'Drinks List'!EC$11:EC$1010))</f>
        <v/>
      </c>
      <c r="AZ221" s="21"/>
      <c r="BA221" s="59" t="str">
        <f>IF($K221="", "", SUMIF('Drinks List'!EF$11:EF$1010, $K221, 'Drinks List'!EE$11:EE$1010))</f>
        <v/>
      </c>
      <c r="BB221" s="21"/>
      <c r="BC221" s="59" t="str">
        <f>IF($K221="", "", SUMIF('Drinks List'!EH$11:EH$1010, $K221, 'Drinks List'!EG$11:EG$1010))</f>
        <v/>
      </c>
      <c r="BD221" s="21"/>
      <c r="BE221" s="59" t="str">
        <f>IF($K221="", "", SUMIF('Drinks List'!EJ$11:EJ$1010, $K221, 'Drinks List'!EI$11:EI$1010))</f>
        <v/>
      </c>
      <c r="BF221" s="21"/>
      <c r="BG221" s="59" t="str">
        <f>IF($K221="", "", SUMIF('Drinks List'!EL$11:EL$1010, $K221, 'Drinks List'!EK$11:EK$1010))</f>
        <v/>
      </c>
      <c r="BH221" s="21"/>
      <c r="BI221" s="59" t="str">
        <f>IF($K221="", "", SUMIF('Drinks List'!EN$11:EN$1010, $K221, 'Drinks List'!EM$11:EM$1010))</f>
        <v/>
      </c>
      <c r="BJ221" s="21"/>
      <c r="BK221" s="59" t="str">
        <f>IF($K221="", "", SUMIF('Drinks List'!EP$11:EP$1010, $K221, 'Drinks List'!EO$11:EO$1010))</f>
        <v/>
      </c>
      <c r="BL221" s="21"/>
      <c r="BM221" s="59" t="str">
        <f>IF($K221="", "", SUMIF('Drinks List'!ER$11:ER$1010, $K221, 'Drinks List'!EQ$11:EQ$1010))</f>
        <v/>
      </c>
      <c r="BN221" s="21"/>
      <c r="BO221" s="65" t="str">
        <f>IF($K221="", "", SUMIF('Drinks List'!ET$11:ET$1010, $K221, 'Drinks List'!ES$11:ES$1010))</f>
        <v/>
      </c>
      <c r="BQ221" s="120" t="str">
        <f t="shared" si="73"/>
        <v/>
      </c>
      <c r="BR221" s="62" t="str">
        <f t="shared" si="74"/>
        <v/>
      </c>
      <c r="BS221" s="76" t="str">
        <f>IF(BQ221="", "", COUNTIF(BQ$11:BQ$1010, "&gt;"&amp;BQ221)+1+COUNTIF(BQ$11:BQ221, BQ221)-1)</f>
        <v/>
      </c>
      <c r="BT221" s="76" t="str">
        <f>IF(BR221="", "", COUNTIF(BR$11:BR$1010, "&lt;"&amp;BR221)+1+COUNTIF(BR$11:BR221, BR221)-1)</f>
        <v/>
      </c>
      <c r="BV221" s="76" t="str">
        <f t="shared" si="75"/>
        <v/>
      </c>
      <c r="BW221" s="124" t="str">
        <f t="shared" si="76"/>
        <v/>
      </c>
      <c r="BX221" s="115" t="str">
        <f t="shared" si="77"/>
        <v/>
      </c>
      <c r="BY221" s="125" t="str">
        <f t="shared" si="78"/>
        <v/>
      </c>
      <c r="CA221" s="106" t="str">
        <f t="shared" si="79"/>
        <v/>
      </c>
      <c r="CB221" s="22" t="str">
        <f t="shared" si="80"/>
        <v/>
      </c>
      <c r="CD221" s="76" t="str">
        <f>IF($J221="", "", IF($BV221=0, "", COUNTIF($J$11:$J$1010, "&lt;"&amp;$J221)+1+COUNTIF($J$11:$J221, $J221)-1))</f>
        <v/>
      </c>
    </row>
    <row r="222" spans="1:82" x14ac:dyDescent="0.25">
      <c r="A222" s="31"/>
      <c r="B222" s="19" t="str">
        <f t="shared" si="61"/>
        <v/>
      </c>
      <c r="C222" s="20" t="str">
        <f t="shared" si="62"/>
        <v/>
      </c>
      <c r="D222" s="29" t="str">
        <f t="shared" si="63"/>
        <v/>
      </c>
      <c r="E222" s="22" t="str">
        <f t="shared" si="64"/>
        <v/>
      </c>
      <c r="F222" s="31"/>
      <c r="G222" s="301"/>
      <c r="H222" s="302"/>
      <c r="I222" s="303"/>
      <c r="J222" s="304"/>
      <c r="K222" s="283"/>
      <c r="L222" s="305"/>
      <c r="M222" s="285"/>
      <c r="N222" s="287"/>
      <c r="O222" s="31"/>
      <c r="P222" s="19" t="str">
        <f t="shared" si="65"/>
        <v/>
      </c>
      <c r="Q222" s="20" t="str">
        <f t="shared" si="66"/>
        <v/>
      </c>
      <c r="R222" s="29" t="str">
        <f t="shared" si="67"/>
        <v/>
      </c>
      <c r="S222" s="22" t="str">
        <f t="shared" si="68"/>
        <v/>
      </c>
      <c r="T222" s="31"/>
      <c r="U222" s="69" t="str">
        <f t="shared" si="69"/>
        <v/>
      </c>
      <c r="V222" s="31"/>
      <c r="X222" s="76" t="str">
        <f t="shared" si="70"/>
        <v/>
      </c>
      <c r="Z222" s="76" t="str">
        <f t="shared" si="71"/>
        <v/>
      </c>
      <c r="AA222" s="76" t="str">
        <f t="shared" si="72"/>
        <v/>
      </c>
      <c r="AC222" s="19" t="str">
        <f>IF($K222="", "", SUMIF('Drinks List'!DH$11:DH$1010, $K222, 'Drinks List'!DG$11:DG$1010))</f>
        <v/>
      </c>
      <c r="AD222" s="21"/>
      <c r="AE222" s="59" t="str">
        <f>IF($K222="", "", SUMIF('Drinks List'!DJ$11:DJ$1010, $K222, 'Drinks List'!DI$11:DI$1010))</f>
        <v/>
      </c>
      <c r="AF222" s="21"/>
      <c r="AG222" s="59" t="str">
        <f>IF($K222="", "", SUMIF('Drinks List'!DL$11:DL$1010, $K222, 'Drinks List'!DK$11:DK$1010))</f>
        <v/>
      </c>
      <c r="AH222" s="21"/>
      <c r="AI222" s="59" t="str">
        <f>IF($K222="", "", SUMIF('Drinks List'!DN$11:DN$1010, $K222, 'Drinks List'!DM$11:DM$1010))</f>
        <v/>
      </c>
      <c r="AJ222" s="21"/>
      <c r="AK222" s="59" t="str">
        <f>IF($K222="", "", SUMIF('Drinks List'!DP$11:DP$1010, $K222, 'Drinks List'!DO$11:DO$1010))</f>
        <v/>
      </c>
      <c r="AL222" s="21"/>
      <c r="AM222" s="59" t="str">
        <f>IF($K222="", "", SUMIF('Drinks List'!DR$11:DR$1010, $K222, 'Drinks List'!DQ$11:DQ$1010))</f>
        <v/>
      </c>
      <c r="AN222" s="21"/>
      <c r="AO222" s="59" t="str">
        <f>IF($K222="", "", SUMIF('Drinks List'!DT$11:DT$1010, $K222, 'Drinks List'!DS$11:DS$1010))</f>
        <v/>
      </c>
      <c r="AP222" s="21"/>
      <c r="AQ222" s="59" t="str">
        <f>IF($K222="", "", SUMIF('Drinks List'!DV$11:DV$1010, $K222, 'Drinks List'!DU$11:DU$1010))</f>
        <v/>
      </c>
      <c r="AR222" s="21"/>
      <c r="AS222" s="59" t="str">
        <f>IF($K222="", "", SUMIF('Drinks List'!DX$11:DX$1010, $K222, 'Drinks List'!DW$11:DW$1010))</f>
        <v/>
      </c>
      <c r="AT222" s="21"/>
      <c r="AU222" s="59" t="str">
        <f>IF($K222="", "", SUMIF('Drinks List'!DZ$11:DZ$1010, $K222, 'Drinks List'!DY$11:DY$1010))</f>
        <v/>
      </c>
      <c r="AV222" s="21"/>
      <c r="AW222" s="59" t="str">
        <f>IF($K222="", "", SUMIF('Drinks List'!EB$11:EB$1010, $K222, 'Drinks List'!EA$11:EA$1010))</f>
        <v/>
      </c>
      <c r="AX222" s="21"/>
      <c r="AY222" s="59" t="str">
        <f>IF($K222="", "", SUMIF('Drinks List'!ED$11:ED$1010, $K222, 'Drinks List'!EC$11:EC$1010))</f>
        <v/>
      </c>
      <c r="AZ222" s="21"/>
      <c r="BA222" s="59" t="str">
        <f>IF($K222="", "", SUMIF('Drinks List'!EF$11:EF$1010, $K222, 'Drinks List'!EE$11:EE$1010))</f>
        <v/>
      </c>
      <c r="BB222" s="21"/>
      <c r="BC222" s="59" t="str">
        <f>IF($K222="", "", SUMIF('Drinks List'!EH$11:EH$1010, $K222, 'Drinks List'!EG$11:EG$1010))</f>
        <v/>
      </c>
      <c r="BD222" s="21"/>
      <c r="BE222" s="59" t="str">
        <f>IF($K222="", "", SUMIF('Drinks List'!EJ$11:EJ$1010, $K222, 'Drinks List'!EI$11:EI$1010))</f>
        <v/>
      </c>
      <c r="BF222" s="21"/>
      <c r="BG222" s="59" t="str">
        <f>IF($K222="", "", SUMIF('Drinks List'!EL$11:EL$1010, $K222, 'Drinks List'!EK$11:EK$1010))</f>
        <v/>
      </c>
      <c r="BH222" s="21"/>
      <c r="BI222" s="59" t="str">
        <f>IF($K222="", "", SUMIF('Drinks List'!EN$11:EN$1010, $K222, 'Drinks List'!EM$11:EM$1010))</f>
        <v/>
      </c>
      <c r="BJ222" s="21"/>
      <c r="BK222" s="59" t="str">
        <f>IF($K222="", "", SUMIF('Drinks List'!EP$11:EP$1010, $K222, 'Drinks List'!EO$11:EO$1010))</f>
        <v/>
      </c>
      <c r="BL222" s="21"/>
      <c r="BM222" s="59" t="str">
        <f>IF($K222="", "", SUMIF('Drinks List'!ER$11:ER$1010, $K222, 'Drinks List'!EQ$11:EQ$1010))</f>
        <v/>
      </c>
      <c r="BN222" s="21"/>
      <c r="BO222" s="65" t="str">
        <f>IF($K222="", "", SUMIF('Drinks List'!ET$11:ET$1010, $K222, 'Drinks List'!ES$11:ES$1010))</f>
        <v/>
      </c>
      <c r="BQ222" s="120" t="str">
        <f t="shared" si="73"/>
        <v/>
      </c>
      <c r="BR222" s="62" t="str">
        <f t="shared" si="74"/>
        <v/>
      </c>
      <c r="BS222" s="76" t="str">
        <f>IF(BQ222="", "", COUNTIF(BQ$11:BQ$1010, "&gt;"&amp;BQ222)+1+COUNTIF(BQ$11:BQ222, BQ222)-1)</f>
        <v/>
      </c>
      <c r="BT222" s="76" t="str">
        <f>IF(BR222="", "", COUNTIF(BR$11:BR$1010, "&lt;"&amp;BR222)+1+COUNTIF(BR$11:BR222, BR222)-1)</f>
        <v/>
      </c>
      <c r="BV222" s="76" t="str">
        <f t="shared" si="75"/>
        <v/>
      </c>
      <c r="BW222" s="124" t="str">
        <f t="shared" si="76"/>
        <v/>
      </c>
      <c r="BX222" s="115" t="str">
        <f t="shared" si="77"/>
        <v/>
      </c>
      <c r="BY222" s="125" t="str">
        <f t="shared" si="78"/>
        <v/>
      </c>
      <c r="CA222" s="106" t="str">
        <f t="shared" si="79"/>
        <v/>
      </c>
      <c r="CB222" s="22" t="str">
        <f t="shared" si="80"/>
        <v/>
      </c>
      <c r="CD222" s="76" t="str">
        <f>IF($J222="", "", IF($BV222=0, "", COUNTIF($J$11:$J$1010, "&lt;"&amp;$J222)+1+COUNTIF($J$11:$J222, $J222)-1))</f>
        <v/>
      </c>
    </row>
    <row r="223" spans="1:82" x14ac:dyDescent="0.25">
      <c r="A223" s="31"/>
      <c r="B223" s="19" t="str">
        <f t="shared" si="61"/>
        <v/>
      </c>
      <c r="C223" s="20" t="str">
        <f t="shared" si="62"/>
        <v/>
      </c>
      <c r="D223" s="29" t="str">
        <f t="shared" si="63"/>
        <v/>
      </c>
      <c r="E223" s="22" t="str">
        <f t="shared" si="64"/>
        <v/>
      </c>
      <c r="F223" s="31"/>
      <c r="G223" s="301"/>
      <c r="H223" s="302"/>
      <c r="I223" s="303"/>
      <c r="J223" s="304"/>
      <c r="K223" s="283"/>
      <c r="L223" s="305"/>
      <c r="M223" s="285"/>
      <c r="N223" s="287"/>
      <c r="O223" s="31"/>
      <c r="P223" s="19" t="str">
        <f t="shared" si="65"/>
        <v/>
      </c>
      <c r="Q223" s="20" t="str">
        <f t="shared" si="66"/>
        <v/>
      </c>
      <c r="R223" s="29" t="str">
        <f t="shared" si="67"/>
        <v/>
      </c>
      <c r="S223" s="22" t="str">
        <f t="shared" si="68"/>
        <v/>
      </c>
      <c r="T223" s="31"/>
      <c r="U223" s="69" t="str">
        <f t="shared" si="69"/>
        <v/>
      </c>
      <c r="V223" s="31"/>
      <c r="X223" s="76" t="str">
        <f t="shared" si="70"/>
        <v/>
      </c>
      <c r="Z223" s="76" t="str">
        <f t="shared" si="71"/>
        <v/>
      </c>
      <c r="AA223" s="76" t="str">
        <f t="shared" si="72"/>
        <v/>
      </c>
      <c r="AC223" s="19" t="str">
        <f>IF($K223="", "", SUMIF('Drinks List'!DH$11:DH$1010, $K223, 'Drinks List'!DG$11:DG$1010))</f>
        <v/>
      </c>
      <c r="AD223" s="21"/>
      <c r="AE223" s="59" t="str">
        <f>IF($K223="", "", SUMIF('Drinks List'!DJ$11:DJ$1010, $K223, 'Drinks List'!DI$11:DI$1010))</f>
        <v/>
      </c>
      <c r="AF223" s="21"/>
      <c r="AG223" s="59" t="str">
        <f>IF($K223="", "", SUMIF('Drinks List'!DL$11:DL$1010, $K223, 'Drinks List'!DK$11:DK$1010))</f>
        <v/>
      </c>
      <c r="AH223" s="21"/>
      <c r="AI223" s="59" t="str">
        <f>IF($K223="", "", SUMIF('Drinks List'!DN$11:DN$1010, $K223, 'Drinks List'!DM$11:DM$1010))</f>
        <v/>
      </c>
      <c r="AJ223" s="21"/>
      <c r="AK223" s="59" t="str">
        <f>IF($K223="", "", SUMIF('Drinks List'!DP$11:DP$1010, $K223, 'Drinks List'!DO$11:DO$1010))</f>
        <v/>
      </c>
      <c r="AL223" s="21"/>
      <c r="AM223" s="59" t="str">
        <f>IF($K223="", "", SUMIF('Drinks List'!DR$11:DR$1010, $K223, 'Drinks List'!DQ$11:DQ$1010))</f>
        <v/>
      </c>
      <c r="AN223" s="21"/>
      <c r="AO223" s="59" t="str">
        <f>IF($K223="", "", SUMIF('Drinks List'!DT$11:DT$1010, $K223, 'Drinks List'!DS$11:DS$1010))</f>
        <v/>
      </c>
      <c r="AP223" s="21"/>
      <c r="AQ223" s="59" t="str">
        <f>IF($K223="", "", SUMIF('Drinks List'!DV$11:DV$1010, $K223, 'Drinks List'!DU$11:DU$1010))</f>
        <v/>
      </c>
      <c r="AR223" s="21"/>
      <c r="AS223" s="59" t="str">
        <f>IF($K223="", "", SUMIF('Drinks List'!DX$11:DX$1010, $K223, 'Drinks List'!DW$11:DW$1010))</f>
        <v/>
      </c>
      <c r="AT223" s="21"/>
      <c r="AU223" s="59" t="str">
        <f>IF($K223="", "", SUMIF('Drinks List'!DZ$11:DZ$1010, $K223, 'Drinks List'!DY$11:DY$1010))</f>
        <v/>
      </c>
      <c r="AV223" s="21"/>
      <c r="AW223" s="59" t="str">
        <f>IF($K223="", "", SUMIF('Drinks List'!EB$11:EB$1010, $K223, 'Drinks List'!EA$11:EA$1010))</f>
        <v/>
      </c>
      <c r="AX223" s="21"/>
      <c r="AY223" s="59" t="str">
        <f>IF($K223="", "", SUMIF('Drinks List'!ED$11:ED$1010, $K223, 'Drinks List'!EC$11:EC$1010))</f>
        <v/>
      </c>
      <c r="AZ223" s="21"/>
      <c r="BA223" s="59" t="str">
        <f>IF($K223="", "", SUMIF('Drinks List'!EF$11:EF$1010, $K223, 'Drinks List'!EE$11:EE$1010))</f>
        <v/>
      </c>
      <c r="BB223" s="21"/>
      <c r="BC223" s="59" t="str">
        <f>IF($K223="", "", SUMIF('Drinks List'!EH$11:EH$1010, $K223, 'Drinks List'!EG$11:EG$1010))</f>
        <v/>
      </c>
      <c r="BD223" s="21"/>
      <c r="BE223" s="59" t="str">
        <f>IF($K223="", "", SUMIF('Drinks List'!EJ$11:EJ$1010, $K223, 'Drinks List'!EI$11:EI$1010))</f>
        <v/>
      </c>
      <c r="BF223" s="21"/>
      <c r="BG223" s="59" t="str">
        <f>IF($K223="", "", SUMIF('Drinks List'!EL$11:EL$1010, $K223, 'Drinks List'!EK$11:EK$1010))</f>
        <v/>
      </c>
      <c r="BH223" s="21"/>
      <c r="BI223" s="59" t="str">
        <f>IF($K223="", "", SUMIF('Drinks List'!EN$11:EN$1010, $K223, 'Drinks List'!EM$11:EM$1010))</f>
        <v/>
      </c>
      <c r="BJ223" s="21"/>
      <c r="BK223" s="59" t="str">
        <f>IF($K223="", "", SUMIF('Drinks List'!EP$11:EP$1010, $K223, 'Drinks List'!EO$11:EO$1010))</f>
        <v/>
      </c>
      <c r="BL223" s="21"/>
      <c r="BM223" s="59" t="str">
        <f>IF($K223="", "", SUMIF('Drinks List'!ER$11:ER$1010, $K223, 'Drinks List'!EQ$11:EQ$1010))</f>
        <v/>
      </c>
      <c r="BN223" s="21"/>
      <c r="BO223" s="65" t="str">
        <f>IF($K223="", "", SUMIF('Drinks List'!ET$11:ET$1010, $K223, 'Drinks List'!ES$11:ES$1010))</f>
        <v/>
      </c>
      <c r="BQ223" s="120" t="str">
        <f t="shared" si="73"/>
        <v/>
      </c>
      <c r="BR223" s="62" t="str">
        <f t="shared" si="74"/>
        <v/>
      </c>
      <c r="BS223" s="76" t="str">
        <f>IF(BQ223="", "", COUNTIF(BQ$11:BQ$1010, "&gt;"&amp;BQ223)+1+COUNTIF(BQ$11:BQ223, BQ223)-1)</f>
        <v/>
      </c>
      <c r="BT223" s="76" t="str">
        <f>IF(BR223="", "", COUNTIF(BR$11:BR$1010, "&lt;"&amp;BR223)+1+COUNTIF(BR$11:BR223, BR223)-1)</f>
        <v/>
      </c>
      <c r="BV223" s="76" t="str">
        <f t="shared" si="75"/>
        <v/>
      </c>
      <c r="BW223" s="124" t="str">
        <f t="shared" si="76"/>
        <v/>
      </c>
      <c r="BX223" s="115" t="str">
        <f t="shared" si="77"/>
        <v/>
      </c>
      <c r="BY223" s="125" t="str">
        <f t="shared" si="78"/>
        <v/>
      </c>
      <c r="CA223" s="106" t="str">
        <f t="shared" si="79"/>
        <v/>
      </c>
      <c r="CB223" s="22" t="str">
        <f t="shared" si="80"/>
        <v/>
      </c>
      <c r="CD223" s="76" t="str">
        <f>IF($J223="", "", IF($BV223=0, "", COUNTIF($J$11:$J$1010, "&lt;"&amp;$J223)+1+COUNTIF($J$11:$J223, $J223)-1))</f>
        <v/>
      </c>
    </row>
    <row r="224" spans="1:82" x14ac:dyDescent="0.25">
      <c r="A224" s="31"/>
      <c r="B224" s="19" t="str">
        <f t="shared" si="61"/>
        <v/>
      </c>
      <c r="C224" s="20" t="str">
        <f t="shared" si="62"/>
        <v/>
      </c>
      <c r="D224" s="29" t="str">
        <f t="shared" si="63"/>
        <v/>
      </c>
      <c r="E224" s="22" t="str">
        <f t="shared" si="64"/>
        <v/>
      </c>
      <c r="F224" s="31"/>
      <c r="G224" s="301"/>
      <c r="H224" s="302"/>
      <c r="I224" s="303"/>
      <c r="J224" s="304"/>
      <c r="K224" s="283"/>
      <c r="L224" s="305"/>
      <c r="M224" s="285"/>
      <c r="N224" s="287"/>
      <c r="O224" s="31"/>
      <c r="P224" s="19" t="str">
        <f t="shared" si="65"/>
        <v/>
      </c>
      <c r="Q224" s="20" t="str">
        <f t="shared" si="66"/>
        <v/>
      </c>
      <c r="R224" s="29" t="str">
        <f t="shared" si="67"/>
        <v/>
      </c>
      <c r="S224" s="22" t="str">
        <f t="shared" si="68"/>
        <v/>
      </c>
      <c r="T224" s="31"/>
      <c r="U224" s="69" t="str">
        <f t="shared" si="69"/>
        <v/>
      </c>
      <c r="V224" s="31"/>
      <c r="X224" s="76" t="str">
        <f t="shared" si="70"/>
        <v/>
      </c>
      <c r="Z224" s="76" t="str">
        <f t="shared" si="71"/>
        <v/>
      </c>
      <c r="AA224" s="76" t="str">
        <f t="shared" si="72"/>
        <v/>
      </c>
      <c r="AC224" s="19" t="str">
        <f>IF($K224="", "", SUMIF('Drinks List'!DH$11:DH$1010, $K224, 'Drinks List'!DG$11:DG$1010))</f>
        <v/>
      </c>
      <c r="AD224" s="21"/>
      <c r="AE224" s="59" t="str">
        <f>IF($K224="", "", SUMIF('Drinks List'!DJ$11:DJ$1010, $K224, 'Drinks List'!DI$11:DI$1010))</f>
        <v/>
      </c>
      <c r="AF224" s="21"/>
      <c r="AG224" s="59" t="str">
        <f>IF($K224="", "", SUMIF('Drinks List'!DL$11:DL$1010, $K224, 'Drinks List'!DK$11:DK$1010))</f>
        <v/>
      </c>
      <c r="AH224" s="21"/>
      <c r="AI224" s="59" t="str">
        <f>IF($K224="", "", SUMIF('Drinks List'!DN$11:DN$1010, $K224, 'Drinks List'!DM$11:DM$1010))</f>
        <v/>
      </c>
      <c r="AJ224" s="21"/>
      <c r="AK224" s="59" t="str">
        <f>IF($K224="", "", SUMIF('Drinks List'!DP$11:DP$1010, $K224, 'Drinks List'!DO$11:DO$1010))</f>
        <v/>
      </c>
      <c r="AL224" s="21"/>
      <c r="AM224" s="59" t="str">
        <f>IF($K224="", "", SUMIF('Drinks List'!DR$11:DR$1010, $K224, 'Drinks List'!DQ$11:DQ$1010))</f>
        <v/>
      </c>
      <c r="AN224" s="21"/>
      <c r="AO224" s="59" t="str">
        <f>IF($K224="", "", SUMIF('Drinks List'!DT$11:DT$1010, $K224, 'Drinks List'!DS$11:DS$1010))</f>
        <v/>
      </c>
      <c r="AP224" s="21"/>
      <c r="AQ224" s="59" t="str">
        <f>IF($K224="", "", SUMIF('Drinks List'!DV$11:DV$1010, $K224, 'Drinks List'!DU$11:DU$1010))</f>
        <v/>
      </c>
      <c r="AR224" s="21"/>
      <c r="AS224" s="59" t="str">
        <f>IF($K224="", "", SUMIF('Drinks List'!DX$11:DX$1010, $K224, 'Drinks List'!DW$11:DW$1010))</f>
        <v/>
      </c>
      <c r="AT224" s="21"/>
      <c r="AU224" s="59" t="str">
        <f>IF($K224="", "", SUMIF('Drinks List'!DZ$11:DZ$1010, $K224, 'Drinks List'!DY$11:DY$1010))</f>
        <v/>
      </c>
      <c r="AV224" s="21"/>
      <c r="AW224" s="59" t="str">
        <f>IF($K224="", "", SUMIF('Drinks List'!EB$11:EB$1010, $K224, 'Drinks List'!EA$11:EA$1010))</f>
        <v/>
      </c>
      <c r="AX224" s="21"/>
      <c r="AY224" s="59" t="str">
        <f>IF($K224="", "", SUMIF('Drinks List'!ED$11:ED$1010, $K224, 'Drinks List'!EC$11:EC$1010))</f>
        <v/>
      </c>
      <c r="AZ224" s="21"/>
      <c r="BA224" s="59" t="str">
        <f>IF($K224="", "", SUMIF('Drinks List'!EF$11:EF$1010, $K224, 'Drinks List'!EE$11:EE$1010))</f>
        <v/>
      </c>
      <c r="BB224" s="21"/>
      <c r="BC224" s="59" t="str">
        <f>IF($K224="", "", SUMIF('Drinks List'!EH$11:EH$1010, $K224, 'Drinks List'!EG$11:EG$1010))</f>
        <v/>
      </c>
      <c r="BD224" s="21"/>
      <c r="BE224" s="59" t="str">
        <f>IF($K224="", "", SUMIF('Drinks List'!EJ$11:EJ$1010, $K224, 'Drinks List'!EI$11:EI$1010))</f>
        <v/>
      </c>
      <c r="BF224" s="21"/>
      <c r="BG224" s="59" t="str">
        <f>IF($K224="", "", SUMIF('Drinks List'!EL$11:EL$1010, $K224, 'Drinks List'!EK$11:EK$1010))</f>
        <v/>
      </c>
      <c r="BH224" s="21"/>
      <c r="BI224" s="59" t="str">
        <f>IF($K224="", "", SUMIF('Drinks List'!EN$11:EN$1010, $K224, 'Drinks List'!EM$11:EM$1010))</f>
        <v/>
      </c>
      <c r="BJ224" s="21"/>
      <c r="BK224" s="59" t="str">
        <f>IF($K224="", "", SUMIF('Drinks List'!EP$11:EP$1010, $K224, 'Drinks List'!EO$11:EO$1010))</f>
        <v/>
      </c>
      <c r="BL224" s="21"/>
      <c r="BM224" s="59" t="str">
        <f>IF($K224="", "", SUMIF('Drinks List'!ER$11:ER$1010, $K224, 'Drinks List'!EQ$11:EQ$1010))</f>
        <v/>
      </c>
      <c r="BN224" s="21"/>
      <c r="BO224" s="65" t="str">
        <f>IF($K224="", "", SUMIF('Drinks List'!ET$11:ET$1010, $K224, 'Drinks List'!ES$11:ES$1010))</f>
        <v/>
      </c>
      <c r="BQ224" s="120" t="str">
        <f t="shared" si="73"/>
        <v/>
      </c>
      <c r="BR224" s="62" t="str">
        <f t="shared" si="74"/>
        <v/>
      </c>
      <c r="BS224" s="76" t="str">
        <f>IF(BQ224="", "", COUNTIF(BQ$11:BQ$1010, "&gt;"&amp;BQ224)+1+COUNTIF(BQ$11:BQ224, BQ224)-1)</f>
        <v/>
      </c>
      <c r="BT224" s="76" t="str">
        <f>IF(BR224="", "", COUNTIF(BR$11:BR$1010, "&lt;"&amp;BR224)+1+COUNTIF(BR$11:BR224, BR224)-1)</f>
        <v/>
      </c>
      <c r="BV224" s="76" t="str">
        <f t="shared" si="75"/>
        <v/>
      </c>
      <c r="BW224" s="124" t="str">
        <f t="shared" si="76"/>
        <v/>
      </c>
      <c r="BX224" s="115" t="str">
        <f t="shared" si="77"/>
        <v/>
      </c>
      <c r="BY224" s="125" t="str">
        <f t="shared" si="78"/>
        <v/>
      </c>
      <c r="CA224" s="106" t="str">
        <f t="shared" si="79"/>
        <v/>
      </c>
      <c r="CB224" s="22" t="str">
        <f t="shared" si="80"/>
        <v/>
      </c>
      <c r="CD224" s="76" t="str">
        <f>IF($J224="", "", IF($BV224=0, "", COUNTIF($J$11:$J$1010, "&lt;"&amp;$J224)+1+COUNTIF($J$11:$J224, $J224)-1))</f>
        <v/>
      </c>
    </row>
    <row r="225" spans="1:82" x14ac:dyDescent="0.25">
      <c r="A225" s="31"/>
      <c r="B225" s="19" t="str">
        <f t="shared" si="61"/>
        <v/>
      </c>
      <c r="C225" s="20" t="str">
        <f t="shared" si="62"/>
        <v/>
      </c>
      <c r="D225" s="29" t="str">
        <f t="shared" si="63"/>
        <v/>
      </c>
      <c r="E225" s="22" t="str">
        <f t="shared" si="64"/>
        <v/>
      </c>
      <c r="F225" s="31"/>
      <c r="G225" s="301"/>
      <c r="H225" s="302"/>
      <c r="I225" s="303"/>
      <c r="J225" s="304"/>
      <c r="K225" s="283"/>
      <c r="L225" s="305"/>
      <c r="M225" s="285"/>
      <c r="N225" s="287"/>
      <c r="O225" s="31"/>
      <c r="P225" s="19" t="str">
        <f t="shared" si="65"/>
        <v/>
      </c>
      <c r="Q225" s="20" t="str">
        <f t="shared" si="66"/>
        <v/>
      </c>
      <c r="R225" s="29" t="str">
        <f t="shared" si="67"/>
        <v/>
      </c>
      <c r="S225" s="22" t="str">
        <f t="shared" si="68"/>
        <v/>
      </c>
      <c r="T225" s="31"/>
      <c r="U225" s="69" t="str">
        <f t="shared" si="69"/>
        <v/>
      </c>
      <c r="V225" s="31"/>
      <c r="X225" s="76" t="str">
        <f t="shared" si="70"/>
        <v/>
      </c>
      <c r="Z225" s="76" t="str">
        <f t="shared" si="71"/>
        <v/>
      </c>
      <c r="AA225" s="76" t="str">
        <f t="shared" si="72"/>
        <v/>
      </c>
      <c r="AC225" s="19" t="str">
        <f>IF($K225="", "", SUMIF('Drinks List'!DH$11:DH$1010, $K225, 'Drinks List'!DG$11:DG$1010))</f>
        <v/>
      </c>
      <c r="AD225" s="21"/>
      <c r="AE225" s="59" t="str">
        <f>IF($K225="", "", SUMIF('Drinks List'!DJ$11:DJ$1010, $K225, 'Drinks List'!DI$11:DI$1010))</f>
        <v/>
      </c>
      <c r="AF225" s="21"/>
      <c r="AG225" s="59" t="str">
        <f>IF($K225="", "", SUMIF('Drinks List'!DL$11:DL$1010, $K225, 'Drinks List'!DK$11:DK$1010))</f>
        <v/>
      </c>
      <c r="AH225" s="21"/>
      <c r="AI225" s="59" t="str">
        <f>IF($K225="", "", SUMIF('Drinks List'!DN$11:DN$1010, $K225, 'Drinks List'!DM$11:DM$1010))</f>
        <v/>
      </c>
      <c r="AJ225" s="21"/>
      <c r="AK225" s="59" t="str">
        <f>IF($K225="", "", SUMIF('Drinks List'!DP$11:DP$1010, $K225, 'Drinks List'!DO$11:DO$1010))</f>
        <v/>
      </c>
      <c r="AL225" s="21"/>
      <c r="AM225" s="59" t="str">
        <f>IF($K225="", "", SUMIF('Drinks List'!DR$11:DR$1010, $K225, 'Drinks List'!DQ$11:DQ$1010))</f>
        <v/>
      </c>
      <c r="AN225" s="21"/>
      <c r="AO225" s="59" t="str">
        <f>IF($K225="", "", SUMIF('Drinks List'!DT$11:DT$1010, $K225, 'Drinks List'!DS$11:DS$1010))</f>
        <v/>
      </c>
      <c r="AP225" s="21"/>
      <c r="AQ225" s="59" t="str">
        <f>IF($K225="", "", SUMIF('Drinks List'!DV$11:DV$1010, $K225, 'Drinks List'!DU$11:DU$1010))</f>
        <v/>
      </c>
      <c r="AR225" s="21"/>
      <c r="AS225" s="59" t="str">
        <f>IF($K225="", "", SUMIF('Drinks List'!DX$11:DX$1010, $K225, 'Drinks List'!DW$11:DW$1010))</f>
        <v/>
      </c>
      <c r="AT225" s="21"/>
      <c r="AU225" s="59" t="str">
        <f>IF($K225="", "", SUMIF('Drinks List'!DZ$11:DZ$1010, $K225, 'Drinks List'!DY$11:DY$1010))</f>
        <v/>
      </c>
      <c r="AV225" s="21"/>
      <c r="AW225" s="59" t="str">
        <f>IF($K225="", "", SUMIF('Drinks List'!EB$11:EB$1010, $K225, 'Drinks List'!EA$11:EA$1010))</f>
        <v/>
      </c>
      <c r="AX225" s="21"/>
      <c r="AY225" s="59" t="str">
        <f>IF($K225="", "", SUMIF('Drinks List'!ED$11:ED$1010, $K225, 'Drinks List'!EC$11:EC$1010))</f>
        <v/>
      </c>
      <c r="AZ225" s="21"/>
      <c r="BA225" s="59" t="str">
        <f>IF($K225="", "", SUMIF('Drinks List'!EF$11:EF$1010, $K225, 'Drinks List'!EE$11:EE$1010))</f>
        <v/>
      </c>
      <c r="BB225" s="21"/>
      <c r="BC225" s="59" t="str">
        <f>IF($K225="", "", SUMIF('Drinks List'!EH$11:EH$1010, $K225, 'Drinks List'!EG$11:EG$1010))</f>
        <v/>
      </c>
      <c r="BD225" s="21"/>
      <c r="BE225" s="59" t="str">
        <f>IF($K225="", "", SUMIF('Drinks List'!EJ$11:EJ$1010, $K225, 'Drinks List'!EI$11:EI$1010))</f>
        <v/>
      </c>
      <c r="BF225" s="21"/>
      <c r="BG225" s="59" t="str">
        <f>IF($K225="", "", SUMIF('Drinks List'!EL$11:EL$1010, $K225, 'Drinks List'!EK$11:EK$1010))</f>
        <v/>
      </c>
      <c r="BH225" s="21"/>
      <c r="BI225" s="59" t="str">
        <f>IF($K225="", "", SUMIF('Drinks List'!EN$11:EN$1010, $K225, 'Drinks List'!EM$11:EM$1010))</f>
        <v/>
      </c>
      <c r="BJ225" s="21"/>
      <c r="BK225" s="59" t="str">
        <f>IF($K225="", "", SUMIF('Drinks List'!EP$11:EP$1010, $K225, 'Drinks List'!EO$11:EO$1010))</f>
        <v/>
      </c>
      <c r="BL225" s="21"/>
      <c r="BM225" s="59" t="str">
        <f>IF($K225="", "", SUMIF('Drinks List'!ER$11:ER$1010, $K225, 'Drinks List'!EQ$11:EQ$1010))</f>
        <v/>
      </c>
      <c r="BN225" s="21"/>
      <c r="BO225" s="65" t="str">
        <f>IF($K225="", "", SUMIF('Drinks List'!ET$11:ET$1010, $K225, 'Drinks List'!ES$11:ES$1010))</f>
        <v/>
      </c>
      <c r="BQ225" s="120" t="str">
        <f t="shared" si="73"/>
        <v/>
      </c>
      <c r="BR225" s="62" t="str">
        <f t="shared" si="74"/>
        <v/>
      </c>
      <c r="BS225" s="76" t="str">
        <f>IF(BQ225="", "", COUNTIF(BQ$11:BQ$1010, "&gt;"&amp;BQ225)+1+COUNTIF(BQ$11:BQ225, BQ225)-1)</f>
        <v/>
      </c>
      <c r="BT225" s="76" t="str">
        <f>IF(BR225="", "", COUNTIF(BR$11:BR$1010, "&lt;"&amp;BR225)+1+COUNTIF(BR$11:BR225, BR225)-1)</f>
        <v/>
      </c>
      <c r="BV225" s="76" t="str">
        <f t="shared" si="75"/>
        <v/>
      </c>
      <c r="BW225" s="124" t="str">
        <f t="shared" si="76"/>
        <v/>
      </c>
      <c r="BX225" s="115" t="str">
        <f t="shared" si="77"/>
        <v/>
      </c>
      <c r="BY225" s="125" t="str">
        <f t="shared" si="78"/>
        <v/>
      </c>
      <c r="CA225" s="106" t="str">
        <f t="shared" si="79"/>
        <v/>
      </c>
      <c r="CB225" s="22" t="str">
        <f t="shared" si="80"/>
        <v/>
      </c>
      <c r="CD225" s="76" t="str">
        <f>IF($J225="", "", IF($BV225=0, "", COUNTIF($J$11:$J$1010, "&lt;"&amp;$J225)+1+COUNTIF($J$11:$J225, $J225)-1))</f>
        <v/>
      </c>
    </row>
    <row r="226" spans="1:82" x14ac:dyDescent="0.25">
      <c r="A226" s="31"/>
      <c r="B226" s="19" t="str">
        <f t="shared" si="61"/>
        <v/>
      </c>
      <c r="C226" s="20" t="str">
        <f t="shared" si="62"/>
        <v/>
      </c>
      <c r="D226" s="29" t="str">
        <f t="shared" si="63"/>
        <v/>
      </c>
      <c r="E226" s="22" t="str">
        <f t="shared" si="64"/>
        <v/>
      </c>
      <c r="F226" s="31"/>
      <c r="G226" s="301"/>
      <c r="H226" s="302"/>
      <c r="I226" s="303"/>
      <c r="J226" s="304"/>
      <c r="K226" s="283"/>
      <c r="L226" s="305"/>
      <c r="M226" s="285"/>
      <c r="N226" s="287"/>
      <c r="O226" s="31"/>
      <c r="P226" s="19" t="str">
        <f t="shared" si="65"/>
        <v/>
      </c>
      <c r="Q226" s="20" t="str">
        <f t="shared" si="66"/>
        <v/>
      </c>
      <c r="R226" s="29" t="str">
        <f t="shared" si="67"/>
        <v/>
      </c>
      <c r="S226" s="22" t="str">
        <f t="shared" si="68"/>
        <v/>
      </c>
      <c r="T226" s="31"/>
      <c r="U226" s="69" t="str">
        <f t="shared" si="69"/>
        <v/>
      </c>
      <c r="V226" s="31"/>
      <c r="X226" s="76" t="str">
        <f t="shared" si="70"/>
        <v/>
      </c>
      <c r="Z226" s="76" t="str">
        <f t="shared" si="71"/>
        <v/>
      </c>
      <c r="AA226" s="76" t="str">
        <f t="shared" si="72"/>
        <v/>
      </c>
      <c r="AC226" s="19" t="str">
        <f>IF($K226="", "", SUMIF('Drinks List'!DH$11:DH$1010, $K226, 'Drinks List'!DG$11:DG$1010))</f>
        <v/>
      </c>
      <c r="AD226" s="21"/>
      <c r="AE226" s="59" t="str">
        <f>IF($K226="", "", SUMIF('Drinks List'!DJ$11:DJ$1010, $K226, 'Drinks List'!DI$11:DI$1010))</f>
        <v/>
      </c>
      <c r="AF226" s="21"/>
      <c r="AG226" s="59" t="str">
        <f>IF($K226="", "", SUMIF('Drinks List'!DL$11:DL$1010, $K226, 'Drinks List'!DK$11:DK$1010))</f>
        <v/>
      </c>
      <c r="AH226" s="21"/>
      <c r="AI226" s="59" t="str">
        <f>IF($K226="", "", SUMIF('Drinks List'!DN$11:DN$1010, $K226, 'Drinks List'!DM$11:DM$1010))</f>
        <v/>
      </c>
      <c r="AJ226" s="21"/>
      <c r="AK226" s="59" t="str">
        <f>IF($K226="", "", SUMIF('Drinks List'!DP$11:DP$1010, $K226, 'Drinks List'!DO$11:DO$1010))</f>
        <v/>
      </c>
      <c r="AL226" s="21"/>
      <c r="AM226" s="59" t="str">
        <f>IF($K226="", "", SUMIF('Drinks List'!DR$11:DR$1010, $K226, 'Drinks List'!DQ$11:DQ$1010))</f>
        <v/>
      </c>
      <c r="AN226" s="21"/>
      <c r="AO226" s="59" t="str">
        <f>IF($K226="", "", SUMIF('Drinks List'!DT$11:DT$1010, $K226, 'Drinks List'!DS$11:DS$1010))</f>
        <v/>
      </c>
      <c r="AP226" s="21"/>
      <c r="AQ226" s="59" t="str">
        <f>IF($K226="", "", SUMIF('Drinks List'!DV$11:DV$1010, $K226, 'Drinks List'!DU$11:DU$1010))</f>
        <v/>
      </c>
      <c r="AR226" s="21"/>
      <c r="AS226" s="59" t="str">
        <f>IF($K226="", "", SUMIF('Drinks List'!DX$11:DX$1010, $K226, 'Drinks List'!DW$11:DW$1010))</f>
        <v/>
      </c>
      <c r="AT226" s="21"/>
      <c r="AU226" s="59" t="str">
        <f>IF($K226="", "", SUMIF('Drinks List'!DZ$11:DZ$1010, $K226, 'Drinks List'!DY$11:DY$1010))</f>
        <v/>
      </c>
      <c r="AV226" s="21"/>
      <c r="AW226" s="59" t="str">
        <f>IF($K226="", "", SUMIF('Drinks List'!EB$11:EB$1010, $K226, 'Drinks List'!EA$11:EA$1010))</f>
        <v/>
      </c>
      <c r="AX226" s="21"/>
      <c r="AY226" s="59" t="str">
        <f>IF($K226="", "", SUMIF('Drinks List'!ED$11:ED$1010, $K226, 'Drinks List'!EC$11:EC$1010))</f>
        <v/>
      </c>
      <c r="AZ226" s="21"/>
      <c r="BA226" s="59" t="str">
        <f>IF($K226="", "", SUMIF('Drinks List'!EF$11:EF$1010, $K226, 'Drinks List'!EE$11:EE$1010))</f>
        <v/>
      </c>
      <c r="BB226" s="21"/>
      <c r="BC226" s="59" t="str">
        <f>IF($K226="", "", SUMIF('Drinks List'!EH$11:EH$1010, $K226, 'Drinks List'!EG$11:EG$1010))</f>
        <v/>
      </c>
      <c r="BD226" s="21"/>
      <c r="BE226" s="59" t="str">
        <f>IF($K226="", "", SUMIF('Drinks List'!EJ$11:EJ$1010, $K226, 'Drinks List'!EI$11:EI$1010))</f>
        <v/>
      </c>
      <c r="BF226" s="21"/>
      <c r="BG226" s="59" t="str">
        <f>IF($K226="", "", SUMIF('Drinks List'!EL$11:EL$1010, $K226, 'Drinks List'!EK$11:EK$1010))</f>
        <v/>
      </c>
      <c r="BH226" s="21"/>
      <c r="BI226" s="59" t="str">
        <f>IF($K226="", "", SUMIF('Drinks List'!EN$11:EN$1010, $K226, 'Drinks List'!EM$11:EM$1010))</f>
        <v/>
      </c>
      <c r="BJ226" s="21"/>
      <c r="BK226" s="59" t="str">
        <f>IF($K226="", "", SUMIF('Drinks List'!EP$11:EP$1010, $K226, 'Drinks List'!EO$11:EO$1010))</f>
        <v/>
      </c>
      <c r="BL226" s="21"/>
      <c r="BM226" s="59" t="str">
        <f>IF($K226="", "", SUMIF('Drinks List'!ER$11:ER$1010, $K226, 'Drinks List'!EQ$11:EQ$1010))</f>
        <v/>
      </c>
      <c r="BN226" s="21"/>
      <c r="BO226" s="65" t="str">
        <f>IF($K226="", "", SUMIF('Drinks List'!ET$11:ET$1010, $K226, 'Drinks List'!ES$11:ES$1010))</f>
        <v/>
      </c>
      <c r="BQ226" s="120" t="str">
        <f t="shared" si="73"/>
        <v/>
      </c>
      <c r="BR226" s="62" t="str">
        <f t="shared" si="74"/>
        <v/>
      </c>
      <c r="BS226" s="76" t="str">
        <f>IF(BQ226="", "", COUNTIF(BQ$11:BQ$1010, "&gt;"&amp;BQ226)+1+COUNTIF(BQ$11:BQ226, BQ226)-1)</f>
        <v/>
      </c>
      <c r="BT226" s="76" t="str">
        <f>IF(BR226="", "", COUNTIF(BR$11:BR$1010, "&lt;"&amp;BR226)+1+COUNTIF(BR$11:BR226, BR226)-1)</f>
        <v/>
      </c>
      <c r="BV226" s="76" t="str">
        <f t="shared" si="75"/>
        <v/>
      </c>
      <c r="BW226" s="124" t="str">
        <f t="shared" si="76"/>
        <v/>
      </c>
      <c r="BX226" s="115" t="str">
        <f t="shared" si="77"/>
        <v/>
      </c>
      <c r="BY226" s="125" t="str">
        <f t="shared" si="78"/>
        <v/>
      </c>
      <c r="CA226" s="106" t="str">
        <f t="shared" si="79"/>
        <v/>
      </c>
      <c r="CB226" s="22" t="str">
        <f t="shared" si="80"/>
        <v/>
      </c>
      <c r="CD226" s="76" t="str">
        <f>IF($J226="", "", IF($BV226=0, "", COUNTIF($J$11:$J$1010, "&lt;"&amp;$J226)+1+COUNTIF($J$11:$J226, $J226)-1))</f>
        <v/>
      </c>
    </row>
    <row r="227" spans="1:82" x14ac:dyDescent="0.25">
      <c r="A227" s="31"/>
      <c r="B227" s="19" t="str">
        <f t="shared" si="61"/>
        <v/>
      </c>
      <c r="C227" s="20" t="str">
        <f t="shared" si="62"/>
        <v/>
      </c>
      <c r="D227" s="29" t="str">
        <f t="shared" si="63"/>
        <v/>
      </c>
      <c r="E227" s="22" t="str">
        <f t="shared" si="64"/>
        <v/>
      </c>
      <c r="F227" s="31"/>
      <c r="G227" s="301"/>
      <c r="H227" s="302"/>
      <c r="I227" s="303"/>
      <c r="J227" s="304"/>
      <c r="K227" s="283"/>
      <c r="L227" s="305"/>
      <c r="M227" s="285"/>
      <c r="N227" s="287"/>
      <c r="O227" s="31"/>
      <c r="P227" s="19" t="str">
        <f t="shared" si="65"/>
        <v/>
      </c>
      <c r="Q227" s="20" t="str">
        <f t="shared" si="66"/>
        <v/>
      </c>
      <c r="R227" s="29" t="str">
        <f t="shared" si="67"/>
        <v/>
      </c>
      <c r="S227" s="22" t="str">
        <f t="shared" si="68"/>
        <v/>
      </c>
      <c r="T227" s="31"/>
      <c r="U227" s="69" t="str">
        <f t="shared" si="69"/>
        <v/>
      </c>
      <c r="V227" s="31"/>
      <c r="X227" s="76" t="str">
        <f t="shared" si="70"/>
        <v/>
      </c>
      <c r="Z227" s="76" t="str">
        <f t="shared" si="71"/>
        <v/>
      </c>
      <c r="AA227" s="76" t="str">
        <f t="shared" si="72"/>
        <v/>
      </c>
      <c r="AC227" s="19" t="str">
        <f>IF($K227="", "", SUMIF('Drinks List'!DH$11:DH$1010, $K227, 'Drinks List'!DG$11:DG$1010))</f>
        <v/>
      </c>
      <c r="AD227" s="21"/>
      <c r="AE227" s="59" t="str">
        <f>IF($K227="", "", SUMIF('Drinks List'!DJ$11:DJ$1010, $K227, 'Drinks List'!DI$11:DI$1010))</f>
        <v/>
      </c>
      <c r="AF227" s="21"/>
      <c r="AG227" s="59" t="str">
        <f>IF($K227="", "", SUMIF('Drinks List'!DL$11:DL$1010, $K227, 'Drinks List'!DK$11:DK$1010))</f>
        <v/>
      </c>
      <c r="AH227" s="21"/>
      <c r="AI227" s="59" t="str">
        <f>IF($K227="", "", SUMIF('Drinks List'!DN$11:DN$1010, $K227, 'Drinks List'!DM$11:DM$1010))</f>
        <v/>
      </c>
      <c r="AJ227" s="21"/>
      <c r="AK227" s="59" t="str">
        <f>IF($K227="", "", SUMIF('Drinks List'!DP$11:DP$1010, $K227, 'Drinks List'!DO$11:DO$1010))</f>
        <v/>
      </c>
      <c r="AL227" s="21"/>
      <c r="AM227" s="59" t="str">
        <f>IF($K227="", "", SUMIF('Drinks List'!DR$11:DR$1010, $K227, 'Drinks List'!DQ$11:DQ$1010))</f>
        <v/>
      </c>
      <c r="AN227" s="21"/>
      <c r="AO227" s="59" t="str">
        <f>IF($K227="", "", SUMIF('Drinks List'!DT$11:DT$1010, $K227, 'Drinks List'!DS$11:DS$1010))</f>
        <v/>
      </c>
      <c r="AP227" s="21"/>
      <c r="AQ227" s="59" t="str">
        <f>IF($K227="", "", SUMIF('Drinks List'!DV$11:DV$1010, $K227, 'Drinks List'!DU$11:DU$1010))</f>
        <v/>
      </c>
      <c r="AR227" s="21"/>
      <c r="AS227" s="59" t="str">
        <f>IF($K227="", "", SUMIF('Drinks List'!DX$11:DX$1010, $K227, 'Drinks List'!DW$11:DW$1010))</f>
        <v/>
      </c>
      <c r="AT227" s="21"/>
      <c r="AU227" s="59" t="str">
        <f>IF($K227="", "", SUMIF('Drinks List'!DZ$11:DZ$1010, $K227, 'Drinks List'!DY$11:DY$1010))</f>
        <v/>
      </c>
      <c r="AV227" s="21"/>
      <c r="AW227" s="59" t="str">
        <f>IF($K227="", "", SUMIF('Drinks List'!EB$11:EB$1010, $K227, 'Drinks List'!EA$11:EA$1010))</f>
        <v/>
      </c>
      <c r="AX227" s="21"/>
      <c r="AY227" s="59" t="str">
        <f>IF($K227="", "", SUMIF('Drinks List'!ED$11:ED$1010, $K227, 'Drinks List'!EC$11:EC$1010))</f>
        <v/>
      </c>
      <c r="AZ227" s="21"/>
      <c r="BA227" s="59" t="str">
        <f>IF($K227="", "", SUMIF('Drinks List'!EF$11:EF$1010, $K227, 'Drinks List'!EE$11:EE$1010))</f>
        <v/>
      </c>
      <c r="BB227" s="21"/>
      <c r="BC227" s="59" t="str">
        <f>IF($K227="", "", SUMIF('Drinks List'!EH$11:EH$1010, $K227, 'Drinks List'!EG$11:EG$1010))</f>
        <v/>
      </c>
      <c r="BD227" s="21"/>
      <c r="BE227" s="59" t="str">
        <f>IF($K227="", "", SUMIF('Drinks List'!EJ$11:EJ$1010, $K227, 'Drinks List'!EI$11:EI$1010))</f>
        <v/>
      </c>
      <c r="BF227" s="21"/>
      <c r="BG227" s="59" t="str">
        <f>IF($K227="", "", SUMIF('Drinks List'!EL$11:EL$1010, $K227, 'Drinks List'!EK$11:EK$1010))</f>
        <v/>
      </c>
      <c r="BH227" s="21"/>
      <c r="BI227" s="59" t="str">
        <f>IF($K227="", "", SUMIF('Drinks List'!EN$11:EN$1010, $K227, 'Drinks List'!EM$11:EM$1010))</f>
        <v/>
      </c>
      <c r="BJ227" s="21"/>
      <c r="BK227" s="59" t="str">
        <f>IF($K227="", "", SUMIF('Drinks List'!EP$11:EP$1010, $K227, 'Drinks List'!EO$11:EO$1010))</f>
        <v/>
      </c>
      <c r="BL227" s="21"/>
      <c r="BM227" s="59" t="str">
        <f>IF($K227="", "", SUMIF('Drinks List'!ER$11:ER$1010, $K227, 'Drinks List'!EQ$11:EQ$1010))</f>
        <v/>
      </c>
      <c r="BN227" s="21"/>
      <c r="BO227" s="65" t="str">
        <f>IF($K227="", "", SUMIF('Drinks List'!ET$11:ET$1010, $K227, 'Drinks List'!ES$11:ES$1010))</f>
        <v/>
      </c>
      <c r="BQ227" s="120" t="str">
        <f t="shared" si="73"/>
        <v/>
      </c>
      <c r="BR227" s="62" t="str">
        <f t="shared" si="74"/>
        <v/>
      </c>
      <c r="BS227" s="76" t="str">
        <f>IF(BQ227="", "", COUNTIF(BQ$11:BQ$1010, "&gt;"&amp;BQ227)+1+COUNTIF(BQ$11:BQ227, BQ227)-1)</f>
        <v/>
      </c>
      <c r="BT227" s="76" t="str">
        <f>IF(BR227="", "", COUNTIF(BR$11:BR$1010, "&lt;"&amp;BR227)+1+COUNTIF(BR$11:BR227, BR227)-1)</f>
        <v/>
      </c>
      <c r="BV227" s="76" t="str">
        <f t="shared" si="75"/>
        <v/>
      </c>
      <c r="BW227" s="124" t="str">
        <f t="shared" si="76"/>
        <v/>
      </c>
      <c r="BX227" s="115" t="str">
        <f t="shared" si="77"/>
        <v/>
      </c>
      <c r="BY227" s="125" t="str">
        <f t="shared" si="78"/>
        <v/>
      </c>
      <c r="CA227" s="106" t="str">
        <f t="shared" si="79"/>
        <v/>
      </c>
      <c r="CB227" s="22" t="str">
        <f t="shared" si="80"/>
        <v/>
      </c>
      <c r="CD227" s="76" t="str">
        <f>IF($J227="", "", IF($BV227=0, "", COUNTIF($J$11:$J$1010, "&lt;"&amp;$J227)+1+COUNTIF($J$11:$J227, $J227)-1))</f>
        <v/>
      </c>
    </row>
    <row r="228" spans="1:82" x14ac:dyDescent="0.25">
      <c r="A228" s="31"/>
      <c r="B228" s="19" t="str">
        <f t="shared" si="61"/>
        <v/>
      </c>
      <c r="C228" s="20" t="str">
        <f t="shared" si="62"/>
        <v/>
      </c>
      <c r="D228" s="29" t="str">
        <f t="shared" si="63"/>
        <v/>
      </c>
      <c r="E228" s="22" t="str">
        <f t="shared" si="64"/>
        <v/>
      </c>
      <c r="F228" s="31"/>
      <c r="G228" s="301"/>
      <c r="H228" s="302"/>
      <c r="I228" s="303"/>
      <c r="J228" s="304"/>
      <c r="K228" s="283"/>
      <c r="L228" s="305"/>
      <c r="M228" s="285"/>
      <c r="N228" s="287"/>
      <c r="O228" s="31"/>
      <c r="P228" s="19" t="str">
        <f t="shared" si="65"/>
        <v/>
      </c>
      <c r="Q228" s="20" t="str">
        <f t="shared" si="66"/>
        <v/>
      </c>
      <c r="R228" s="29" t="str">
        <f t="shared" si="67"/>
        <v/>
      </c>
      <c r="S228" s="22" t="str">
        <f t="shared" si="68"/>
        <v/>
      </c>
      <c r="T228" s="31"/>
      <c r="U228" s="69" t="str">
        <f t="shared" si="69"/>
        <v/>
      </c>
      <c r="V228" s="31"/>
      <c r="X228" s="76" t="str">
        <f t="shared" si="70"/>
        <v/>
      </c>
      <c r="Z228" s="76" t="str">
        <f t="shared" si="71"/>
        <v/>
      </c>
      <c r="AA228" s="76" t="str">
        <f t="shared" si="72"/>
        <v/>
      </c>
      <c r="AC228" s="19" t="str">
        <f>IF($K228="", "", SUMIF('Drinks List'!DH$11:DH$1010, $K228, 'Drinks List'!DG$11:DG$1010))</f>
        <v/>
      </c>
      <c r="AD228" s="21"/>
      <c r="AE228" s="59" t="str">
        <f>IF($K228="", "", SUMIF('Drinks List'!DJ$11:DJ$1010, $K228, 'Drinks List'!DI$11:DI$1010))</f>
        <v/>
      </c>
      <c r="AF228" s="21"/>
      <c r="AG228" s="59" t="str">
        <f>IF($K228="", "", SUMIF('Drinks List'!DL$11:DL$1010, $K228, 'Drinks List'!DK$11:DK$1010))</f>
        <v/>
      </c>
      <c r="AH228" s="21"/>
      <c r="AI228" s="59" t="str">
        <f>IF($K228="", "", SUMIF('Drinks List'!DN$11:DN$1010, $K228, 'Drinks List'!DM$11:DM$1010))</f>
        <v/>
      </c>
      <c r="AJ228" s="21"/>
      <c r="AK228" s="59" t="str">
        <f>IF($K228="", "", SUMIF('Drinks List'!DP$11:DP$1010, $K228, 'Drinks List'!DO$11:DO$1010))</f>
        <v/>
      </c>
      <c r="AL228" s="21"/>
      <c r="AM228" s="59" t="str">
        <f>IF($K228="", "", SUMIF('Drinks List'!DR$11:DR$1010, $K228, 'Drinks List'!DQ$11:DQ$1010))</f>
        <v/>
      </c>
      <c r="AN228" s="21"/>
      <c r="AO228" s="59" t="str">
        <f>IF($K228="", "", SUMIF('Drinks List'!DT$11:DT$1010, $K228, 'Drinks List'!DS$11:DS$1010))</f>
        <v/>
      </c>
      <c r="AP228" s="21"/>
      <c r="AQ228" s="59" t="str">
        <f>IF($K228="", "", SUMIF('Drinks List'!DV$11:DV$1010, $K228, 'Drinks List'!DU$11:DU$1010))</f>
        <v/>
      </c>
      <c r="AR228" s="21"/>
      <c r="AS228" s="59" t="str">
        <f>IF($K228="", "", SUMIF('Drinks List'!DX$11:DX$1010, $K228, 'Drinks List'!DW$11:DW$1010))</f>
        <v/>
      </c>
      <c r="AT228" s="21"/>
      <c r="AU228" s="59" t="str">
        <f>IF($K228="", "", SUMIF('Drinks List'!DZ$11:DZ$1010, $K228, 'Drinks List'!DY$11:DY$1010))</f>
        <v/>
      </c>
      <c r="AV228" s="21"/>
      <c r="AW228" s="59" t="str">
        <f>IF($K228="", "", SUMIF('Drinks List'!EB$11:EB$1010, $K228, 'Drinks List'!EA$11:EA$1010))</f>
        <v/>
      </c>
      <c r="AX228" s="21"/>
      <c r="AY228" s="59" t="str">
        <f>IF($K228="", "", SUMIF('Drinks List'!ED$11:ED$1010, $K228, 'Drinks List'!EC$11:EC$1010))</f>
        <v/>
      </c>
      <c r="AZ228" s="21"/>
      <c r="BA228" s="59" t="str">
        <f>IF($K228="", "", SUMIF('Drinks List'!EF$11:EF$1010, $K228, 'Drinks List'!EE$11:EE$1010))</f>
        <v/>
      </c>
      <c r="BB228" s="21"/>
      <c r="BC228" s="59" t="str">
        <f>IF($K228="", "", SUMIF('Drinks List'!EH$11:EH$1010, $K228, 'Drinks List'!EG$11:EG$1010))</f>
        <v/>
      </c>
      <c r="BD228" s="21"/>
      <c r="BE228" s="59" t="str">
        <f>IF($K228="", "", SUMIF('Drinks List'!EJ$11:EJ$1010, $K228, 'Drinks List'!EI$11:EI$1010))</f>
        <v/>
      </c>
      <c r="BF228" s="21"/>
      <c r="BG228" s="59" t="str">
        <f>IF($K228="", "", SUMIF('Drinks List'!EL$11:EL$1010, $K228, 'Drinks List'!EK$11:EK$1010))</f>
        <v/>
      </c>
      <c r="BH228" s="21"/>
      <c r="BI228" s="59" t="str">
        <f>IF($K228="", "", SUMIF('Drinks List'!EN$11:EN$1010, $K228, 'Drinks List'!EM$11:EM$1010))</f>
        <v/>
      </c>
      <c r="BJ228" s="21"/>
      <c r="BK228" s="59" t="str">
        <f>IF($K228="", "", SUMIF('Drinks List'!EP$11:EP$1010, $K228, 'Drinks List'!EO$11:EO$1010))</f>
        <v/>
      </c>
      <c r="BL228" s="21"/>
      <c r="BM228" s="59" t="str">
        <f>IF($K228="", "", SUMIF('Drinks List'!ER$11:ER$1010, $K228, 'Drinks List'!EQ$11:EQ$1010))</f>
        <v/>
      </c>
      <c r="BN228" s="21"/>
      <c r="BO228" s="65" t="str">
        <f>IF($K228="", "", SUMIF('Drinks List'!ET$11:ET$1010, $K228, 'Drinks List'!ES$11:ES$1010))</f>
        <v/>
      </c>
      <c r="BQ228" s="120" t="str">
        <f t="shared" si="73"/>
        <v/>
      </c>
      <c r="BR228" s="62" t="str">
        <f t="shared" si="74"/>
        <v/>
      </c>
      <c r="BS228" s="76" t="str">
        <f>IF(BQ228="", "", COUNTIF(BQ$11:BQ$1010, "&gt;"&amp;BQ228)+1+COUNTIF(BQ$11:BQ228, BQ228)-1)</f>
        <v/>
      </c>
      <c r="BT228" s="76" t="str">
        <f>IF(BR228="", "", COUNTIF(BR$11:BR$1010, "&lt;"&amp;BR228)+1+COUNTIF(BR$11:BR228, BR228)-1)</f>
        <v/>
      </c>
      <c r="BV228" s="76" t="str">
        <f t="shared" si="75"/>
        <v/>
      </c>
      <c r="BW228" s="124" t="str">
        <f t="shared" si="76"/>
        <v/>
      </c>
      <c r="BX228" s="115" t="str">
        <f t="shared" si="77"/>
        <v/>
      </c>
      <c r="BY228" s="125" t="str">
        <f t="shared" si="78"/>
        <v/>
      </c>
      <c r="CA228" s="106" t="str">
        <f t="shared" si="79"/>
        <v/>
      </c>
      <c r="CB228" s="22" t="str">
        <f t="shared" si="80"/>
        <v/>
      </c>
      <c r="CD228" s="76" t="str">
        <f>IF($J228="", "", IF($BV228=0, "", COUNTIF($J$11:$J$1010, "&lt;"&amp;$J228)+1+COUNTIF($J$11:$J228, $J228)-1))</f>
        <v/>
      </c>
    </row>
    <row r="229" spans="1:82" x14ac:dyDescent="0.25">
      <c r="A229" s="31"/>
      <c r="B229" s="19" t="str">
        <f t="shared" si="61"/>
        <v/>
      </c>
      <c r="C229" s="20" t="str">
        <f t="shared" si="62"/>
        <v/>
      </c>
      <c r="D229" s="29" t="str">
        <f t="shared" si="63"/>
        <v/>
      </c>
      <c r="E229" s="22" t="str">
        <f t="shared" si="64"/>
        <v/>
      </c>
      <c r="F229" s="31"/>
      <c r="G229" s="301"/>
      <c r="H229" s="302"/>
      <c r="I229" s="303"/>
      <c r="J229" s="304"/>
      <c r="K229" s="283"/>
      <c r="L229" s="305"/>
      <c r="M229" s="285"/>
      <c r="N229" s="287"/>
      <c r="O229" s="31"/>
      <c r="P229" s="19" t="str">
        <f t="shared" si="65"/>
        <v/>
      </c>
      <c r="Q229" s="20" t="str">
        <f t="shared" si="66"/>
        <v/>
      </c>
      <c r="R229" s="29" t="str">
        <f t="shared" si="67"/>
        <v/>
      </c>
      <c r="S229" s="22" t="str">
        <f t="shared" si="68"/>
        <v/>
      </c>
      <c r="T229" s="31"/>
      <c r="U229" s="69" t="str">
        <f t="shared" si="69"/>
        <v/>
      </c>
      <c r="V229" s="31"/>
      <c r="X229" s="76" t="str">
        <f t="shared" si="70"/>
        <v/>
      </c>
      <c r="Z229" s="76" t="str">
        <f t="shared" si="71"/>
        <v/>
      </c>
      <c r="AA229" s="76" t="str">
        <f t="shared" si="72"/>
        <v/>
      </c>
      <c r="AC229" s="19" t="str">
        <f>IF($K229="", "", SUMIF('Drinks List'!DH$11:DH$1010, $K229, 'Drinks List'!DG$11:DG$1010))</f>
        <v/>
      </c>
      <c r="AD229" s="21"/>
      <c r="AE229" s="59" t="str">
        <f>IF($K229="", "", SUMIF('Drinks List'!DJ$11:DJ$1010, $K229, 'Drinks List'!DI$11:DI$1010))</f>
        <v/>
      </c>
      <c r="AF229" s="21"/>
      <c r="AG229" s="59" t="str">
        <f>IF($K229="", "", SUMIF('Drinks List'!DL$11:DL$1010, $K229, 'Drinks List'!DK$11:DK$1010))</f>
        <v/>
      </c>
      <c r="AH229" s="21"/>
      <c r="AI229" s="59" t="str">
        <f>IF($K229="", "", SUMIF('Drinks List'!DN$11:DN$1010, $K229, 'Drinks List'!DM$11:DM$1010))</f>
        <v/>
      </c>
      <c r="AJ229" s="21"/>
      <c r="AK229" s="59" t="str">
        <f>IF($K229="", "", SUMIF('Drinks List'!DP$11:DP$1010, $K229, 'Drinks List'!DO$11:DO$1010))</f>
        <v/>
      </c>
      <c r="AL229" s="21"/>
      <c r="AM229" s="59" t="str">
        <f>IF($K229="", "", SUMIF('Drinks List'!DR$11:DR$1010, $K229, 'Drinks List'!DQ$11:DQ$1010))</f>
        <v/>
      </c>
      <c r="AN229" s="21"/>
      <c r="AO229" s="59" t="str">
        <f>IF($K229="", "", SUMIF('Drinks List'!DT$11:DT$1010, $K229, 'Drinks List'!DS$11:DS$1010))</f>
        <v/>
      </c>
      <c r="AP229" s="21"/>
      <c r="AQ229" s="59" t="str">
        <f>IF($K229="", "", SUMIF('Drinks List'!DV$11:DV$1010, $K229, 'Drinks List'!DU$11:DU$1010))</f>
        <v/>
      </c>
      <c r="AR229" s="21"/>
      <c r="AS229" s="59" t="str">
        <f>IF($K229="", "", SUMIF('Drinks List'!DX$11:DX$1010, $K229, 'Drinks List'!DW$11:DW$1010))</f>
        <v/>
      </c>
      <c r="AT229" s="21"/>
      <c r="AU229" s="59" t="str">
        <f>IF($K229="", "", SUMIF('Drinks List'!DZ$11:DZ$1010, $K229, 'Drinks List'!DY$11:DY$1010))</f>
        <v/>
      </c>
      <c r="AV229" s="21"/>
      <c r="AW229" s="59" t="str">
        <f>IF($K229="", "", SUMIF('Drinks List'!EB$11:EB$1010, $K229, 'Drinks List'!EA$11:EA$1010))</f>
        <v/>
      </c>
      <c r="AX229" s="21"/>
      <c r="AY229" s="59" t="str">
        <f>IF($K229="", "", SUMIF('Drinks List'!ED$11:ED$1010, $K229, 'Drinks List'!EC$11:EC$1010))</f>
        <v/>
      </c>
      <c r="AZ229" s="21"/>
      <c r="BA229" s="59" t="str">
        <f>IF($K229="", "", SUMIF('Drinks List'!EF$11:EF$1010, $K229, 'Drinks List'!EE$11:EE$1010))</f>
        <v/>
      </c>
      <c r="BB229" s="21"/>
      <c r="BC229" s="59" t="str">
        <f>IF($K229="", "", SUMIF('Drinks List'!EH$11:EH$1010, $K229, 'Drinks List'!EG$11:EG$1010))</f>
        <v/>
      </c>
      <c r="BD229" s="21"/>
      <c r="BE229" s="59" t="str">
        <f>IF($K229="", "", SUMIF('Drinks List'!EJ$11:EJ$1010, $K229, 'Drinks List'!EI$11:EI$1010))</f>
        <v/>
      </c>
      <c r="BF229" s="21"/>
      <c r="BG229" s="59" t="str">
        <f>IF($K229="", "", SUMIF('Drinks List'!EL$11:EL$1010, $K229, 'Drinks List'!EK$11:EK$1010))</f>
        <v/>
      </c>
      <c r="BH229" s="21"/>
      <c r="BI229" s="59" t="str">
        <f>IF($K229="", "", SUMIF('Drinks List'!EN$11:EN$1010, $K229, 'Drinks List'!EM$11:EM$1010))</f>
        <v/>
      </c>
      <c r="BJ229" s="21"/>
      <c r="BK229" s="59" t="str">
        <f>IF($K229="", "", SUMIF('Drinks List'!EP$11:EP$1010, $K229, 'Drinks List'!EO$11:EO$1010))</f>
        <v/>
      </c>
      <c r="BL229" s="21"/>
      <c r="BM229" s="59" t="str">
        <f>IF($K229="", "", SUMIF('Drinks List'!ER$11:ER$1010, $K229, 'Drinks List'!EQ$11:EQ$1010))</f>
        <v/>
      </c>
      <c r="BN229" s="21"/>
      <c r="BO229" s="65" t="str">
        <f>IF($K229="", "", SUMIF('Drinks List'!ET$11:ET$1010, $K229, 'Drinks List'!ES$11:ES$1010))</f>
        <v/>
      </c>
      <c r="BQ229" s="120" t="str">
        <f t="shared" si="73"/>
        <v/>
      </c>
      <c r="BR229" s="62" t="str">
        <f t="shared" si="74"/>
        <v/>
      </c>
      <c r="BS229" s="76" t="str">
        <f>IF(BQ229="", "", COUNTIF(BQ$11:BQ$1010, "&gt;"&amp;BQ229)+1+COUNTIF(BQ$11:BQ229, BQ229)-1)</f>
        <v/>
      </c>
      <c r="BT229" s="76" t="str">
        <f>IF(BR229="", "", COUNTIF(BR$11:BR$1010, "&lt;"&amp;BR229)+1+COUNTIF(BR$11:BR229, BR229)-1)</f>
        <v/>
      </c>
      <c r="BV229" s="76" t="str">
        <f t="shared" si="75"/>
        <v/>
      </c>
      <c r="BW229" s="124" t="str">
        <f t="shared" si="76"/>
        <v/>
      </c>
      <c r="BX229" s="115" t="str">
        <f t="shared" si="77"/>
        <v/>
      </c>
      <c r="BY229" s="125" t="str">
        <f t="shared" si="78"/>
        <v/>
      </c>
      <c r="CA229" s="106" t="str">
        <f t="shared" si="79"/>
        <v/>
      </c>
      <c r="CB229" s="22" t="str">
        <f t="shared" si="80"/>
        <v/>
      </c>
      <c r="CD229" s="76" t="str">
        <f>IF($J229="", "", IF($BV229=0, "", COUNTIF($J$11:$J$1010, "&lt;"&amp;$J229)+1+COUNTIF($J$11:$J229, $J229)-1))</f>
        <v/>
      </c>
    </row>
    <row r="230" spans="1:82" x14ac:dyDescent="0.25">
      <c r="A230" s="31"/>
      <c r="B230" s="19" t="str">
        <f t="shared" si="61"/>
        <v/>
      </c>
      <c r="C230" s="20" t="str">
        <f t="shared" si="62"/>
        <v/>
      </c>
      <c r="D230" s="29" t="str">
        <f t="shared" si="63"/>
        <v/>
      </c>
      <c r="E230" s="22" t="str">
        <f t="shared" si="64"/>
        <v/>
      </c>
      <c r="F230" s="31"/>
      <c r="G230" s="301"/>
      <c r="H230" s="302"/>
      <c r="I230" s="303"/>
      <c r="J230" s="304"/>
      <c r="K230" s="283"/>
      <c r="L230" s="305"/>
      <c r="M230" s="285"/>
      <c r="N230" s="287"/>
      <c r="O230" s="31"/>
      <c r="P230" s="19" t="str">
        <f t="shared" si="65"/>
        <v/>
      </c>
      <c r="Q230" s="20" t="str">
        <f t="shared" si="66"/>
        <v/>
      </c>
      <c r="R230" s="29" t="str">
        <f t="shared" si="67"/>
        <v/>
      </c>
      <c r="S230" s="22" t="str">
        <f t="shared" si="68"/>
        <v/>
      </c>
      <c r="T230" s="31"/>
      <c r="U230" s="69" t="str">
        <f t="shared" si="69"/>
        <v/>
      </c>
      <c r="V230" s="31"/>
      <c r="X230" s="76" t="str">
        <f t="shared" si="70"/>
        <v/>
      </c>
      <c r="Z230" s="76" t="str">
        <f t="shared" si="71"/>
        <v/>
      </c>
      <c r="AA230" s="76" t="str">
        <f t="shared" si="72"/>
        <v/>
      </c>
      <c r="AC230" s="19" t="str">
        <f>IF($K230="", "", SUMIF('Drinks List'!DH$11:DH$1010, $K230, 'Drinks List'!DG$11:DG$1010))</f>
        <v/>
      </c>
      <c r="AD230" s="21"/>
      <c r="AE230" s="59" t="str">
        <f>IF($K230="", "", SUMIF('Drinks List'!DJ$11:DJ$1010, $K230, 'Drinks List'!DI$11:DI$1010))</f>
        <v/>
      </c>
      <c r="AF230" s="21"/>
      <c r="AG230" s="59" t="str">
        <f>IF($K230="", "", SUMIF('Drinks List'!DL$11:DL$1010, $K230, 'Drinks List'!DK$11:DK$1010))</f>
        <v/>
      </c>
      <c r="AH230" s="21"/>
      <c r="AI230" s="59" t="str">
        <f>IF($K230="", "", SUMIF('Drinks List'!DN$11:DN$1010, $K230, 'Drinks List'!DM$11:DM$1010))</f>
        <v/>
      </c>
      <c r="AJ230" s="21"/>
      <c r="AK230" s="59" t="str">
        <f>IF($K230="", "", SUMIF('Drinks List'!DP$11:DP$1010, $K230, 'Drinks List'!DO$11:DO$1010))</f>
        <v/>
      </c>
      <c r="AL230" s="21"/>
      <c r="AM230" s="59" t="str">
        <f>IF($K230="", "", SUMIF('Drinks List'!DR$11:DR$1010, $K230, 'Drinks List'!DQ$11:DQ$1010))</f>
        <v/>
      </c>
      <c r="AN230" s="21"/>
      <c r="AO230" s="59" t="str">
        <f>IF($K230="", "", SUMIF('Drinks List'!DT$11:DT$1010, $K230, 'Drinks List'!DS$11:DS$1010))</f>
        <v/>
      </c>
      <c r="AP230" s="21"/>
      <c r="AQ230" s="59" t="str">
        <f>IF($K230="", "", SUMIF('Drinks List'!DV$11:DV$1010, $K230, 'Drinks List'!DU$11:DU$1010))</f>
        <v/>
      </c>
      <c r="AR230" s="21"/>
      <c r="AS230" s="59" t="str">
        <f>IF($K230="", "", SUMIF('Drinks List'!DX$11:DX$1010, $K230, 'Drinks List'!DW$11:DW$1010))</f>
        <v/>
      </c>
      <c r="AT230" s="21"/>
      <c r="AU230" s="59" t="str">
        <f>IF($K230="", "", SUMIF('Drinks List'!DZ$11:DZ$1010, $K230, 'Drinks List'!DY$11:DY$1010))</f>
        <v/>
      </c>
      <c r="AV230" s="21"/>
      <c r="AW230" s="59" t="str">
        <f>IF($K230="", "", SUMIF('Drinks List'!EB$11:EB$1010, $K230, 'Drinks List'!EA$11:EA$1010))</f>
        <v/>
      </c>
      <c r="AX230" s="21"/>
      <c r="AY230" s="59" t="str">
        <f>IF($K230="", "", SUMIF('Drinks List'!ED$11:ED$1010, $K230, 'Drinks List'!EC$11:EC$1010))</f>
        <v/>
      </c>
      <c r="AZ230" s="21"/>
      <c r="BA230" s="59" t="str">
        <f>IF($K230="", "", SUMIF('Drinks List'!EF$11:EF$1010, $K230, 'Drinks List'!EE$11:EE$1010))</f>
        <v/>
      </c>
      <c r="BB230" s="21"/>
      <c r="BC230" s="59" t="str">
        <f>IF($K230="", "", SUMIF('Drinks List'!EH$11:EH$1010, $K230, 'Drinks List'!EG$11:EG$1010))</f>
        <v/>
      </c>
      <c r="BD230" s="21"/>
      <c r="BE230" s="59" t="str">
        <f>IF($K230="", "", SUMIF('Drinks List'!EJ$11:EJ$1010, $K230, 'Drinks List'!EI$11:EI$1010))</f>
        <v/>
      </c>
      <c r="BF230" s="21"/>
      <c r="BG230" s="59" t="str">
        <f>IF($K230="", "", SUMIF('Drinks List'!EL$11:EL$1010, $K230, 'Drinks List'!EK$11:EK$1010))</f>
        <v/>
      </c>
      <c r="BH230" s="21"/>
      <c r="BI230" s="59" t="str">
        <f>IF($K230="", "", SUMIF('Drinks List'!EN$11:EN$1010, $K230, 'Drinks List'!EM$11:EM$1010))</f>
        <v/>
      </c>
      <c r="BJ230" s="21"/>
      <c r="BK230" s="59" t="str">
        <f>IF($K230="", "", SUMIF('Drinks List'!EP$11:EP$1010, $K230, 'Drinks List'!EO$11:EO$1010))</f>
        <v/>
      </c>
      <c r="BL230" s="21"/>
      <c r="BM230" s="59" t="str">
        <f>IF($K230="", "", SUMIF('Drinks List'!ER$11:ER$1010, $K230, 'Drinks List'!EQ$11:EQ$1010))</f>
        <v/>
      </c>
      <c r="BN230" s="21"/>
      <c r="BO230" s="65" t="str">
        <f>IF($K230="", "", SUMIF('Drinks List'!ET$11:ET$1010, $K230, 'Drinks List'!ES$11:ES$1010))</f>
        <v/>
      </c>
      <c r="BQ230" s="120" t="str">
        <f t="shared" si="73"/>
        <v/>
      </c>
      <c r="BR230" s="62" t="str">
        <f t="shared" si="74"/>
        <v/>
      </c>
      <c r="BS230" s="76" t="str">
        <f>IF(BQ230="", "", COUNTIF(BQ$11:BQ$1010, "&gt;"&amp;BQ230)+1+COUNTIF(BQ$11:BQ230, BQ230)-1)</f>
        <v/>
      </c>
      <c r="BT230" s="76" t="str">
        <f>IF(BR230="", "", COUNTIF(BR$11:BR$1010, "&lt;"&amp;BR230)+1+COUNTIF(BR$11:BR230, BR230)-1)</f>
        <v/>
      </c>
      <c r="BV230" s="76" t="str">
        <f t="shared" si="75"/>
        <v/>
      </c>
      <c r="BW230" s="124" t="str">
        <f t="shared" si="76"/>
        <v/>
      </c>
      <c r="BX230" s="115" t="str">
        <f t="shared" si="77"/>
        <v/>
      </c>
      <c r="BY230" s="125" t="str">
        <f t="shared" si="78"/>
        <v/>
      </c>
      <c r="CA230" s="106" t="str">
        <f t="shared" si="79"/>
        <v/>
      </c>
      <c r="CB230" s="22" t="str">
        <f t="shared" si="80"/>
        <v/>
      </c>
      <c r="CD230" s="76" t="str">
        <f>IF($J230="", "", IF($BV230=0, "", COUNTIF($J$11:$J$1010, "&lt;"&amp;$J230)+1+COUNTIF($J$11:$J230, $J230)-1))</f>
        <v/>
      </c>
    </row>
    <row r="231" spans="1:82" x14ac:dyDescent="0.25">
      <c r="A231" s="31"/>
      <c r="B231" s="19" t="str">
        <f t="shared" si="61"/>
        <v/>
      </c>
      <c r="C231" s="20" t="str">
        <f t="shared" si="62"/>
        <v/>
      </c>
      <c r="D231" s="29" t="str">
        <f t="shared" si="63"/>
        <v/>
      </c>
      <c r="E231" s="22" t="str">
        <f t="shared" si="64"/>
        <v/>
      </c>
      <c r="F231" s="31"/>
      <c r="G231" s="301"/>
      <c r="H231" s="302"/>
      <c r="I231" s="303"/>
      <c r="J231" s="304"/>
      <c r="K231" s="283"/>
      <c r="L231" s="305"/>
      <c r="M231" s="285"/>
      <c r="N231" s="287"/>
      <c r="O231" s="31"/>
      <c r="P231" s="19" t="str">
        <f t="shared" si="65"/>
        <v/>
      </c>
      <c r="Q231" s="20" t="str">
        <f t="shared" si="66"/>
        <v/>
      </c>
      <c r="R231" s="29" t="str">
        <f t="shared" si="67"/>
        <v/>
      </c>
      <c r="S231" s="22" t="str">
        <f t="shared" si="68"/>
        <v/>
      </c>
      <c r="T231" s="31"/>
      <c r="U231" s="69" t="str">
        <f t="shared" si="69"/>
        <v/>
      </c>
      <c r="V231" s="31"/>
      <c r="X231" s="76" t="str">
        <f t="shared" si="70"/>
        <v/>
      </c>
      <c r="Z231" s="76" t="str">
        <f t="shared" si="71"/>
        <v/>
      </c>
      <c r="AA231" s="76" t="str">
        <f t="shared" si="72"/>
        <v/>
      </c>
      <c r="AC231" s="19" t="str">
        <f>IF($K231="", "", SUMIF('Drinks List'!DH$11:DH$1010, $K231, 'Drinks List'!DG$11:DG$1010))</f>
        <v/>
      </c>
      <c r="AD231" s="21"/>
      <c r="AE231" s="59" t="str">
        <f>IF($K231="", "", SUMIF('Drinks List'!DJ$11:DJ$1010, $K231, 'Drinks List'!DI$11:DI$1010))</f>
        <v/>
      </c>
      <c r="AF231" s="21"/>
      <c r="AG231" s="59" t="str">
        <f>IF($K231="", "", SUMIF('Drinks List'!DL$11:DL$1010, $K231, 'Drinks List'!DK$11:DK$1010))</f>
        <v/>
      </c>
      <c r="AH231" s="21"/>
      <c r="AI231" s="59" t="str">
        <f>IF($K231="", "", SUMIF('Drinks List'!DN$11:DN$1010, $K231, 'Drinks List'!DM$11:DM$1010))</f>
        <v/>
      </c>
      <c r="AJ231" s="21"/>
      <c r="AK231" s="59" t="str">
        <f>IF($K231="", "", SUMIF('Drinks List'!DP$11:DP$1010, $K231, 'Drinks List'!DO$11:DO$1010))</f>
        <v/>
      </c>
      <c r="AL231" s="21"/>
      <c r="AM231" s="59" t="str">
        <f>IF($K231="", "", SUMIF('Drinks List'!DR$11:DR$1010, $K231, 'Drinks List'!DQ$11:DQ$1010))</f>
        <v/>
      </c>
      <c r="AN231" s="21"/>
      <c r="AO231" s="59" t="str">
        <f>IF($K231="", "", SUMIF('Drinks List'!DT$11:DT$1010, $K231, 'Drinks List'!DS$11:DS$1010))</f>
        <v/>
      </c>
      <c r="AP231" s="21"/>
      <c r="AQ231" s="59" t="str">
        <f>IF($K231="", "", SUMIF('Drinks List'!DV$11:DV$1010, $K231, 'Drinks List'!DU$11:DU$1010))</f>
        <v/>
      </c>
      <c r="AR231" s="21"/>
      <c r="AS231" s="59" t="str">
        <f>IF($K231="", "", SUMIF('Drinks List'!DX$11:DX$1010, $K231, 'Drinks List'!DW$11:DW$1010))</f>
        <v/>
      </c>
      <c r="AT231" s="21"/>
      <c r="AU231" s="59" t="str">
        <f>IF($K231="", "", SUMIF('Drinks List'!DZ$11:DZ$1010, $K231, 'Drinks List'!DY$11:DY$1010))</f>
        <v/>
      </c>
      <c r="AV231" s="21"/>
      <c r="AW231" s="59" t="str">
        <f>IF($K231="", "", SUMIF('Drinks List'!EB$11:EB$1010, $K231, 'Drinks List'!EA$11:EA$1010))</f>
        <v/>
      </c>
      <c r="AX231" s="21"/>
      <c r="AY231" s="59" t="str">
        <f>IF($K231="", "", SUMIF('Drinks List'!ED$11:ED$1010, $K231, 'Drinks List'!EC$11:EC$1010))</f>
        <v/>
      </c>
      <c r="AZ231" s="21"/>
      <c r="BA231" s="59" t="str">
        <f>IF($K231="", "", SUMIF('Drinks List'!EF$11:EF$1010, $K231, 'Drinks List'!EE$11:EE$1010))</f>
        <v/>
      </c>
      <c r="BB231" s="21"/>
      <c r="BC231" s="59" t="str">
        <f>IF($K231="", "", SUMIF('Drinks List'!EH$11:EH$1010, $K231, 'Drinks List'!EG$11:EG$1010))</f>
        <v/>
      </c>
      <c r="BD231" s="21"/>
      <c r="BE231" s="59" t="str">
        <f>IF($K231="", "", SUMIF('Drinks List'!EJ$11:EJ$1010, $K231, 'Drinks List'!EI$11:EI$1010))</f>
        <v/>
      </c>
      <c r="BF231" s="21"/>
      <c r="BG231" s="59" t="str">
        <f>IF($K231="", "", SUMIF('Drinks List'!EL$11:EL$1010, $K231, 'Drinks List'!EK$11:EK$1010))</f>
        <v/>
      </c>
      <c r="BH231" s="21"/>
      <c r="BI231" s="59" t="str">
        <f>IF($K231="", "", SUMIF('Drinks List'!EN$11:EN$1010, $K231, 'Drinks List'!EM$11:EM$1010))</f>
        <v/>
      </c>
      <c r="BJ231" s="21"/>
      <c r="BK231" s="59" t="str">
        <f>IF($K231="", "", SUMIF('Drinks List'!EP$11:EP$1010, $K231, 'Drinks List'!EO$11:EO$1010))</f>
        <v/>
      </c>
      <c r="BL231" s="21"/>
      <c r="BM231" s="59" t="str">
        <f>IF($K231="", "", SUMIF('Drinks List'!ER$11:ER$1010, $K231, 'Drinks List'!EQ$11:EQ$1010))</f>
        <v/>
      </c>
      <c r="BN231" s="21"/>
      <c r="BO231" s="65" t="str">
        <f>IF($K231="", "", SUMIF('Drinks List'!ET$11:ET$1010, $K231, 'Drinks List'!ES$11:ES$1010))</f>
        <v/>
      </c>
      <c r="BQ231" s="120" t="str">
        <f t="shared" si="73"/>
        <v/>
      </c>
      <c r="BR231" s="62" t="str">
        <f t="shared" si="74"/>
        <v/>
      </c>
      <c r="BS231" s="76" t="str">
        <f>IF(BQ231="", "", COUNTIF(BQ$11:BQ$1010, "&gt;"&amp;BQ231)+1+COUNTIF(BQ$11:BQ231, BQ231)-1)</f>
        <v/>
      </c>
      <c r="BT231" s="76" t="str">
        <f>IF(BR231="", "", COUNTIF(BR$11:BR$1010, "&lt;"&amp;BR231)+1+COUNTIF(BR$11:BR231, BR231)-1)</f>
        <v/>
      </c>
      <c r="BV231" s="76" t="str">
        <f t="shared" si="75"/>
        <v/>
      </c>
      <c r="BW231" s="124" t="str">
        <f t="shared" si="76"/>
        <v/>
      </c>
      <c r="BX231" s="115" t="str">
        <f t="shared" si="77"/>
        <v/>
      </c>
      <c r="BY231" s="125" t="str">
        <f t="shared" si="78"/>
        <v/>
      </c>
      <c r="CA231" s="106" t="str">
        <f t="shared" si="79"/>
        <v/>
      </c>
      <c r="CB231" s="22" t="str">
        <f t="shared" si="80"/>
        <v/>
      </c>
      <c r="CD231" s="76" t="str">
        <f>IF($J231="", "", IF($BV231=0, "", COUNTIF($J$11:$J$1010, "&lt;"&amp;$J231)+1+COUNTIF($J$11:$J231, $J231)-1))</f>
        <v/>
      </c>
    </row>
    <row r="232" spans="1:82" x14ac:dyDescent="0.25">
      <c r="A232" s="31"/>
      <c r="B232" s="19" t="str">
        <f t="shared" si="61"/>
        <v/>
      </c>
      <c r="C232" s="20" t="str">
        <f t="shared" si="62"/>
        <v/>
      </c>
      <c r="D232" s="29" t="str">
        <f t="shared" si="63"/>
        <v/>
      </c>
      <c r="E232" s="22" t="str">
        <f t="shared" si="64"/>
        <v/>
      </c>
      <c r="F232" s="31"/>
      <c r="G232" s="301"/>
      <c r="H232" s="302"/>
      <c r="I232" s="303"/>
      <c r="J232" s="304"/>
      <c r="K232" s="283"/>
      <c r="L232" s="305"/>
      <c r="M232" s="285"/>
      <c r="N232" s="287"/>
      <c r="O232" s="31"/>
      <c r="P232" s="19" t="str">
        <f t="shared" si="65"/>
        <v/>
      </c>
      <c r="Q232" s="20" t="str">
        <f t="shared" si="66"/>
        <v/>
      </c>
      <c r="R232" s="29" t="str">
        <f t="shared" si="67"/>
        <v/>
      </c>
      <c r="S232" s="22" t="str">
        <f t="shared" si="68"/>
        <v/>
      </c>
      <c r="T232" s="31"/>
      <c r="U232" s="69" t="str">
        <f t="shared" si="69"/>
        <v/>
      </c>
      <c r="V232" s="31"/>
      <c r="X232" s="76" t="str">
        <f t="shared" si="70"/>
        <v/>
      </c>
      <c r="Z232" s="76" t="str">
        <f t="shared" si="71"/>
        <v/>
      </c>
      <c r="AA232" s="76" t="str">
        <f t="shared" si="72"/>
        <v/>
      </c>
      <c r="AC232" s="19" t="str">
        <f>IF($K232="", "", SUMIF('Drinks List'!DH$11:DH$1010, $K232, 'Drinks List'!DG$11:DG$1010))</f>
        <v/>
      </c>
      <c r="AD232" s="21"/>
      <c r="AE232" s="59" t="str">
        <f>IF($K232="", "", SUMIF('Drinks List'!DJ$11:DJ$1010, $K232, 'Drinks List'!DI$11:DI$1010))</f>
        <v/>
      </c>
      <c r="AF232" s="21"/>
      <c r="AG232" s="59" t="str">
        <f>IF($K232="", "", SUMIF('Drinks List'!DL$11:DL$1010, $K232, 'Drinks List'!DK$11:DK$1010))</f>
        <v/>
      </c>
      <c r="AH232" s="21"/>
      <c r="AI232" s="59" t="str">
        <f>IF($K232="", "", SUMIF('Drinks List'!DN$11:DN$1010, $K232, 'Drinks List'!DM$11:DM$1010))</f>
        <v/>
      </c>
      <c r="AJ232" s="21"/>
      <c r="AK232" s="59" t="str">
        <f>IF($K232="", "", SUMIF('Drinks List'!DP$11:DP$1010, $K232, 'Drinks List'!DO$11:DO$1010))</f>
        <v/>
      </c>
      <c r="AL232" s="21"/>
      <c r="AM232" s="59" t="str">
        <f>IF($K232="", "", SUMIF('Drinks List'!DR$11:DR$1010, $K232, 'Drinks List'!DQ$11:DQ$1010))</f>
        <v/>
      </c>
      <c r="AN232" s="21"/>
      <c r="AO232" s="59" t="str">
        <f>IF($K232="", "", SUMIF('Drinks List'!DT$11:DT$1010, $K232, 'Drinks List'!DS$11:DS$1010))</f>
        <v/>
      </c>
      <c r="AP232" s="21"/>
      <c r="AQ232" s="59" t="str">
        <f>IF($K232="", "", SUMIF('Drinks List'!DV$11:DV$1010, $K232, 'Drinks List'!DU$11:DU$1010))</f>
        <v/>
      </c>
      <c r="AR232" s="21"/>
      <c r="AS232" s="59" t="str">
        <f>IF($K232="", "", SUMIF('Drinks List'!DX$11:DX$1010, $K232, 'Drinks List'!DW$11:DW$1010))</f>
        <v/>
      </c>
      <c r="AT232" s="21"/>
      <c r="AU232" s="59" t="str">
        <f>IF($K232="", "", SUMIF('Drinks List'!DZ$11:DZ$1010, $K232, 'Drinks List'!DY$11:DY$1010))</f>
        <v/>
      </c>
      <c r="AV232" s="21"/>
      <c r="AW232" s="59" t="str">
        <f>IF($K232="", "", SUMIF('Drinks List'!EB$11:EB$1010, $K232, 'Drinks List'!EA$11:EA$1010))</f>
        <v/>
      </c>
      <c r="AX232" s="21"/>
      <c r="AY232" s="59" t="str">
        <f>IF($K232="", "", SUMIF('Drinks List'!ED$11:ED$1010, $K232, 'Drinks List'!EC$11:EC$1010))</f>
        <v/>
      </c>
      <c r="AZ232" s="21"/>
      <c r="BA232" s="59" t="str">
        <f>IF($K232="", "", SUMIF('Drinks List'!EF$11:EF$1010, $K232, 'Drinks List'!EE$11:EE$1010))</f>
        <v/>
      </c>
      <c r="BB232" s="21"/>
      <c r="BC232" s="59" t="str">
        <f>IF($K232="", "", SUMIF('Drinks List'!EH$11:EH$1010, $K232, 'Drinks List'!EG$11:EG$1010))</f>
        <v/>
      </c>
      <c r="BD232" s="21"/>
      <c r="BE232" s="59" t="str">
        <f>IF($K232="", "", SUMIF('Drinks List'!EJ$11:EJ$1010, $K232, 'Drinks List'!EI$11:EI$1010))</f>
        <v/>
      </c>
      <c r="BF232" s="21"/>
      <c r="BG232" s="59" t="str">
        <f>IF($K232="", "", SUMIF('Drinks List'!EL$11:EL$1010, $K232, 'Drinks List'!EK$11:EK$1010))</f>
        <v/>
      </c>
      <c r="BH232" s="21"/>
      <c r="BI232" s="59" t="str">
        <f>IF($K232="", "", SUMIF('Drinks List'!EN$11:EN$1010, $K232, 'Drinks List'!EM$11:EM$1010))</f>
        <v/>
      </c>
      <c r="BJ232" s="21"/>
      <c r="BK232" s="59" t="str">
        <f>IF($K232="", "", SUMIF('Drinks List'!EP$11:EP$1010, $K232, 'Drinks List'!EO$11:EO$1010))</f>
        <v/>
      </c>
      <c r="BL232" s="21"/>
      <c r="BM232" s="59" t="str">
        <f>IF($K232="", "", SUMIF('Drinks List'!ER$11:ER$1010, $K232, 'Drinks List'!EQ$11:EQ$1010))</f>
        <v/>
      </c>
      <c r="BN232" s="21"/>
      <c r="BO232" s="65" t="str">
        <f>IF($K232="", "", SUMIF('Drinks List'!ET$11:ET$1010, $K232, 'Drinks List'!ES$11:ES$1010))</f>
        <v/>
      </c>
      <c r="BQ232" s="120" t="str">
        <f t="shared" si="73"/>
        <v/>
      </c>
      <c r="BR232" s="62" t="str">
        <f t="shared" si="74"/>
        <v/>
      </c>
      <c r="BS232" s="76" t="str">
        <f>IF(BQ232="", "", COUNTIF(BQ$11:BQ$1010, "&gt;"&amp;BQ232)+1+COUNTIF(BQ$11:BQ232, BQ232)-1)</f>
        <v/>
      </c>
      <c r="BT232" s="76" t="str">
        <f>IF(BR232="", "", COUNTIF(BR$11:BR$1010, "&lt;"&amp;BR232)+1+COUNTIF(BR$11:BR232, BR232)-1)</f>
        <v/>
      </c>
      <c r="BV232" s="76" t="str">
        <f t="shared" si="75"/>
        <v/>
      </c>
      <c r="BW232" s="124" t="str">
        <f t="shared" si="76"/>
        <v/>
      </c>
      <c r="BX232" s="115" t="str">
        <f t="shared" si="77"/>
        <v/>
      </c>
      <c r="BY232" s="125" t="str">
        <f t="shared" si="78"/>
        <v/>
      </c>
      <c r="CA232" s="106" t="str">
        <f t="shared" si="79"/>
        <v/>
      </c>
      <c r="CB232" s="22" t="str">
        <f t="shared" si="80"/>
        <v/>
      </c>
      <c r="CD232" s="76" t="str">
        <f>IF($J232="", "", IF($BV232=0, "", COUNTIF($J$11:$J$1010, "&lt;"&amp;$J232)+1+COUNTIF($J$11:$J232, $J232)-1))</f>
        <v/>
      </c>
    </row>
    <row r="233" spans="1:82" x14ac:dyDescent="0.25">
      <c r="A233" s="31"/>
      <c r="B233" s="19" t="str">
        <f t="shared" si="61"/>
        <v/>
      </c>
      <c r="C233" s="20" t="str">
        <f t="shared" si="62"/>
        <v/>
      </c>
      <c r="D233" s="29" t="str">
        <f t="shared" si="63"/>
        <v/>
      </c>
      <c r="E233" s="22" t="str">
        <f t="shared" si="64"/>
        <v/>
      </c>
      <c r="F233" s="31"/>
      <c r="G233" s="301"/>
      <c r="H233" s="302"/>
      <c r="I233" s="303"/>
      <c r="J233" s="304"/>
      <c r="K233" s="283"/>
      <c r="L233" s="305"/>
      <c r="M233" s="285"/>
      <c r="N233" s="287"/>
      <c r="O233" s="31"/>
      <c r="P233" s="19" t="str">
        <f t="shared" si="65"/>
        <v/>
      </c>
      <c r="Q233" s="20" t="str">
        <f t="shared" si="66"/>
        <v/>
      </c>
      <c r="R233" s="29" t="str">
        <f t="shared" si="67"/>
        <v/>
      </c>
      <c r="S233" s="22" t="str">
        <f t="shared" si="68"/>
        <v/>
      </c>
      <c r="T233" s="31"/>
      <c r="U233" s="69" t="str">
        <f t="shared" si="69"/>
        <v/>
      </c>
      <c r="V233" s="31"/>
      <c r="X233" s="76" t="str">
        <f t="shared" si="70"/>
        <v/>
      </c>
      <c r="Z233" s="76" t="str">
        <f t="shared" si="71"/>
        <v/>
      </c>
      <c r="AA233" s="76" t="str">
        <f t="shared" si="72"/>
        <v/>
      </c>
      <c r="AC233" s="19" t="str">
        <f>IF($K233="", "", SUMIF('Drinks List'!DH$11:DH$1010, $K233, 'Drinks List'!DG$11:DG$1010))</f>
        <v/>
      </c>
      <c r="AD233" s="21"/>
      <c r="AE233" s="59" t="str">
        <f>IF($K233="", "", SUMIF('Drinks List'!DJ$11:DJ$1010, $K233, 'Drinks List'!DI$11:DI$1010))</f>
        <v/>
      </c>
      <c r="AF233" s="21"/>
      <c r="AG233" s="59" t="str">
        <f>IF($K233="", "", SUMIF('Drinks List'!DL$11:DL$1010, $K233, 'Drinks List'!DK$11:DK$1010))</f>
        <v/>
      </c>
      <c r="AH233" s="21"/>
      <c r="AI233" s="59" t="str">
        <f>IF($K233="", "", SUMIF('Drinks List'!DN$11:DN$1010, $K233, 'Drinks List'!DM$11:DM$1010))</f>
        <v/>
      </c>
      <c r="AJ233" s="21"/>
      <c r="AK233" s="59" t="str">
        <f>IF($K233="", "", SUMIF('Drinks List'!DP$11:DP$1010, $K233, 'Drinks List'!DO$11:DO$1010))</f>
        <v/>
      </c>
      <c r="AL233" s="21"/>
      <c r="AM233" s="59" t="str">
        <f>IF($K233="", "", SUMIF('Drinks List'!DR$11:DR$1010, $K233, 'Drinks List'!DQ$11:DQ$1010))</f>
        <v/>
      </c>
      <c r="AN233" s="21"/>
      <c r="AO233" s="59" t="str">
        <f>IF($K233="", "", SUMIF('Drinks List'!DT$11:DT$1010, $K233, 'Drinks List'!DS$11:DS$1010))</f>
        <v/>
      </c>
      <c r="AP233" s="21"/>
      <c r="AQ233" s="59" t="str">
        <f>IF($K233="", "", SUMIF('Drinks List'!DV$11:DV$1010, $K233, 'Drinks List'!DU$11:DU$1010))</f>
        <v/>
      </c>
      <c r="AR233" s="21"/>
      <c r="AS233" s="59" t="str">
        <f>IF($K233="", "", SUMIF('Drinks List'!DX$11:DX$1010, $K233, 'Drinks List'!DW$11:DW$1010))</f>
        <v/>
      </c>
      <c r="AT233" s="21"/>
      <c r="AU233" s="59" t="str">
        <f>IF($K233="", "", SUMIF('Drinks List'!DZ$11:DZ$1010, $K233, 'Drinks List'!DY$11:DY$1010))</f>
        <v/>
      </c>
      <c r="AV233" s="21"/>
      <c r="AW233" s="59" t="str">
        <f>IF($K233="", "", SUMIF('Drinks List'!EB$11:EB$1010, $K233, 'Drinks List'!EA$11:EA$1010))</f>
        <v/>
      </c>
      <c r="AX233" s="21"/>
      <c r="AY233" s="59" t="str">
        <f>IF($K233="", "", SUMIF('Drinks List'!ED$11:ED$1010, $K233, 'Drinks List'!EC$11:EC$1010))</f>
        <v/>
      </c>
      <c r="AZ233" s="21"/>
      <c r="BA233" s="59" t="str">
        <f>IF($K233="", "", SUMIF('Drinks List'!EF$11:EF$1010, $K233, 'Drinks List'!EE$11:EE$1010))</f>
        <v/>
      </c>
      <c r="BB233" s="21"/>
      <c r="BC233" s="59" t="str">
        <f>IF($K233="", "", SUMIF('Drinks List'!EH$11:EH$1010, $K233, 'Drinks List'!EG$11:EG$1010))</f>
        <v/>
      </c>
      <c r="BD233" s="21"/>
      <c r="BE233" s="59" t="str">
        <f>IF($K233="", "", SUMIF('Drinks List'!EJ$11:EJ$1010, $K233, 'Drinks List'!EI$11:EI$1010))</f>
        <v/>
      </c>
      <c r="BF233" s="21"/>
      <c r="BG233" s="59" t="str">
        <f>IF($K233="", "", SUMIF('Drinks List'!EL$11:EL$1010, $K233, 'Drinks List'!EK$11:EK$1010))</f>
        <v/>
      </c>
      <c r="BH233" s="21"/>
      <c r="BI233" s="59" t="str">
        <f>IF($K233="", "", SUMIF('Drinks List'!EN$11:EN$1010, $K233, 'Drinks List'!EM$11:EM$1010))</f>
        <v/>
      </c>
      <c r="BJ233" s="21"/>
      <c r="BK233" s="59" t="str">
        <f>IF($K233="", "", SUMIF('Drinks List'!EP$11:EP$1010, $K233, 'Drinks List'!EO$11:EO$1010))</f>
        <v/>
      </c>
      <c r="BL233" s="21"/>
      <c r="BM233" s="59" t="str">
        <f>IF($K233="", "", SUMIF('Drinks List'!ER$11:ER$1010, $K233, 'Drinks List'!EQ$11:EQ$1010))</f>
        <v/>
      </c>
      <c r="BN233" s="21"/>
      <c r="BO233" s="65" t="str">
        <f>IF($K233="", "", SUMIF('Drinks List'!ET$11:ET$1010, $K233, 'Drinks List'!ES$11:ES$1010))</f>
        <v/>
      </c>
      <c r="BQ233" s="120" t="str">
        <f t="shared" si="73"/>
        <v/>
      </c>
      <c r="BR233" s="62" t="str">
        <f t="shared" si="74"/>
        <v/>
      </c>
      <c r="BS233" s="76" t="str">
        <f>IF(BQ233="", "", COUNTIF(BQ$11:BQ$1010, "&gt;"&amp;BQ233)+1+COUNTIF(BQ$11:BQ233, BQ233)-1)</f>
        <v/>
      </c>
      <c r="BT233" s="76" t="str">
        <f>IF(BR233="", "", COUNTIF(BR$11:BR$1010, "&lt;"&amp;BR233)+1+COUNTIF(BR$11:BR233, BR233)-1)</f>
        <v/>
      </c>
      <c r="BV233" s="76" t="str">
        <f t="shared" si="75"/>
        <v/>
      </c>
      <c r="BW233" s="124" t="str">
        <f t="shared" si="76"/>
        <v/>
      </c>
      <c r="BX233" s="115" t="str">
        <f t="shared" si="77"/>
        <v/>
      </c>
      <c r="BY233" s="125" t="str">
        <f t="shared" si="78"/>
        <v/>
      </c>
      <c r="CA233" s="106" t="str">
        <f t="shared" si="79"/>
        <v/>
      </c>
      <c r="CB233" s="22" t="str">
        <f t="shared" si="80"/>
        <v/>
      </c>
      <c r="CD233" s="76" t="str">
        <f>IF($J233="", "", IF($BV233=0, "", COUNTIF($J$11:$J$1010, "&lt;"&amp;$J233)+1+COUNTIF($J$11:$J233, $J233)-1))</f>
        <v/>
      </c>
    </row>
    <row r="234" spans="1:82" x14ac:dyDescent="0.25">
      <c r="A234" s="31"/>
      <c r="B234" s="19" t="str">
        <f t="shared" si="61"/>
        <v/>
      </c>
      <c r="C234" s="20" t="str">
        <f t="shared" si="62"/>
        <v/>
      </c>
      <c r="D234" s="29" t="str">
        <f t="shared" si="63"/>
        <v/>
      </c>
      <c r="E234" s="22" t="str">
        <f t="shared" si="64"/>
        <v/>
      </c>
      <c r="F234" s="31"/>
      <c r="G234" s="301"/>
      <c r="H234" s="302"/>
      <c r="I234" s="303"/>
      <c r="J234" s="304"/>
      <c r="K234" s="283"/>
      <c r="L234" s="305"/>
      <c r="M234" s="285"/>
      <c r="N234" s="287"/>
      <c r="O234" s="31"/>
      <c r="P234" s="19" t="str">
        <f t="shared" si="65"/>
        <v/>
      </c>
      <c r="Q234" s="20" t="str">
        <f t="shared" si="66"/>
        <v/>
      </c>
      <c r="R234" s="29" t="str">
        <f t="shared" si="67"/>
        <v/>
      </c>
      <c r="S234" s="22" t="str">
        <f t="shared" si="68"/>
        <v/>
      </c>
      <c r="T234" s="31"/>
      <c r="U234" s="69" t="str">
        <f t="shared" si="69"/>
        <v/>
      </c>
      <c r="V234" s="31"/>
      <c r="X234" s="76" t="str">
        <f t="shared" si="70"/>
        <v/>
      </c>
      <c r="Z234" s="76" t="str">
        <f t="shared" si="71"/>
        <v/>
      </c>
      <c r="AA234" s="76" t="str">
        <f t="shared" si="72"/>
        <v/>
      </c>
      <c r="AC234" s="19" t="str">
        <f>IF($K234="", "", SUMIF('Drinks List'!DH$11:DH$1010, $K234, 'Drinks List'!DG$11:DG$1010))</f>
        <v/>
      </c>
      <c r="AD234" s="21"/>
      <c r="AE234" s="59" t="str">
        <f>IF($K234="", "", SUMIF('Drinks List'!DJ$11:DJ$1010, $K234, 'Drinks List'!DI$11:DI$1010))</f>
        <v/>
      </c>
      <c r="AF234" s="21"/>
      <c r="AG234" s="59" t="str">
        <f>IF($K234="", "", SUMIF('Drinks List'!DL$11:DL$1010, $K234, 'Drinks List'!DK$11:DK$1010))</f>
        <v/>
      </c>
      <c r="AH234" s="21"/>
      <c r="AI234" s="59" t="str">
        <f>IF($K234="", "", SUMIF('Drinks List'!DN$11:DN$1010, $K234, 'Drinks List'!DM$11:DM$1010))</f>
        <v/>
      </c>
      <c r="AJ234" s="21"/>
      <c r="AK234" s="59" t="str">
        <f>IF($K234="", "", SUMIF('Drinks List'!DP$11:DP$1010, $K234, 'Drinks List'!DO$11:DO$1010))</f>
        <v/>
      </c>
      <c r="AL234" s="21"/>
      <c r="AM234" s="59" t="str">
        <f>IF($K234="", "", SUMIF('Drinks List'!DR$11:DR$1010, $K234, 'Drinks List'!DQ$11:DQ$1010))</f>
        <v/>
      </c>
      <c r="AN234" s="21"/>
      <c r="AO234" s="59" t="str">
        <f>IF($K234="", "", SUMIF('Drinks List'!DT$11:DT$1010, $K234, 'Drinks List'!DS$11:DS$1010))</f>
        <v/>
      </c>
      <c r="AP234" s="21"/>
      <c r="AQ234" s="59" t="str">
        <f>IF($K234="", "", SUMIF('Drinks List'!DV$11:DV$1010, $K234, 'Drinks List'!DU$11:DU$1010))</f>
        <v/>
      </c>
      <c r="AR234" s="21"/>
      <c r="AS234" s="59" t="str">
        <f>IF($K234="", "", SUMIF('Drinks List'!DX$11:DX$1010, $K234, 'Drinks List'!DW$11:DW$1010))</f>
        <v/>
      </c>
      <c r="AT234" s="21"/>
      <c r="AU234" s="59" t="str">
        <f>IF($K234="", "", SUMIF('Drinks List'!DZ$11:DZ$1010, $K234, 'Drinks List'!DY$11:DY$1010))</f>
        <v/>
      </c>
      <c r="AV234" s="21"/>
      <c r="AW234" s="59" t="str">
        <f>IF($K234="", "", SUMIF('Drinks List'!EB$11:EB$1010, $K234, 'Drinks List'!EA$11:EA$1010))</f>
        <v/>
      </c>
      <c r="AX234" s="21"/>
      <c r="AY234" s="59" t="str">
        <f>IF($K234="", "", SUMIF('Drinks List'!ED$11:ED$1010, $K234, 'Drinks List'!EC$11:EC$1010))</f>
        <v/>
      </c>
      <c r="AZ234" s="21"/>
      <c r="BA234" s="59" t="str">
        <f>IF($K234="", "", SUMIF('Drinks List'!EF$11:EF$1010, $K234, 'Drinks List'!EE$11:EE$1010))</f>
        <v/>
      </c>
      <c r="BB234" s="21"/>
      <c r="BC234" s="59" t="str">
        <f>IF($K234="", "", SUMIF('Drinks List'!EH$11:EH$1010, $K234, 'Drinks List'!EG$11:EG$1010))</f>
        <v/>
      </c>
      <c r="BD234" s="21"/>
      <c r="BE234" s="59" t="str">
        <f>IF($K234="", "", SUMIF('Drinks List'!EJ$11:EJ$1010, $K234, 'Drinks List'!EI$11:EI$1010))</f>
        <v/>
      </c>
      <c r="BF234" s="21"/>
      <c r="BG234" s="59" t="str">
        <f>IF($K234="", "", SUMIF('Drinks List'!EL$11:EL$1010, $K234, 'Drinks List'!EK$11:EK$1010))</f>
        <v/>
      </c>
      <c r="BH234" s="21"/>
      <c r="BI234" s="59" t="str">
        <f>IF($K234="", "", SUMIF('Drinks List'!EN$11:EN$1010, $K234, 'Drinks List'!EM$11:EM$1010))</f>
        <v/>
      </c>
      <c r="BJ234" s="21"/>
      <c r="BK234" s="59" t="str">
        <f>IF($K234="", "", SUMIF('Drinks List'!EP$11:EP$1010, $K234, 'Drinks List'!EO$11:EO$1010))</f>
        <v/>
      </c>
      <c r="BL234" s="21"/>
      <c r="BM234" s="59" t="str">
        <f>IF($K234="", "", SUMIF('Drinks List'!ER$11:ER$1010, $K234, 'Drinks List'!EQ$11:EQ$1010))</f>
        <v/>
      </c>
      <c r="BN234" s="21"/>
      <c r="BO234" s="65" t="str">
        <f>IF($K234="", "", SUMIF('Drinks List'!ET$11:ET$1010, $K234, 'Drinks List'!ES$11:ES$1010))</f>
        <v/>
      </c>
      <c r="BQ234" s="120" t="str">
        <f t="shared" si="73"/>
        <v/>
      </c>
      <c r="BR234" s="62" t="str">
        <f t="shared" si="74"/>
        <v/>
      </c>
      <c r="BS234" s="76" t="str">
        <f>IF(BQ234="", "", COUNTIF(BQ$11:BQ$1010, "&gt;"&amp;BQ234)+1+COUNTIF(BQ$11:BQ234, BQ234)-1)</f>
        <v/>
      </c>
      <c r="BT234" s="76" t="str">
        <f>IF(BR234="", "", COUNTIF(BR$11:BR$1010, "&lt;"&amp;BR234)+1+COUNTIF(BR$11:BR234, BR234)-1)</f>
        <v/>
      </c>
      <c r="BV234" s="76" t="str">
        <f t="shared" si="75"/>
        <v/>
      </c>
      <c r="BW234" s="124" t="str">
        <f t="shared" si="76"/>
        <v/>
      </c>
      <c r="BX234" s="115" t="str">
        <f t="shared" si="77"/>
        <v/>
      </c>
      <c r="BY234" s="125" t="str">
        <f t="shared" si="78"/>
        <v/>
      </c>
      <c r="CA234" s="106" t="str">
        <f t="shared" si="79"/>
        <v/>
      </c>
      <c r="CB234" s="22" t="str">
        <f t="shared" si="80"/>
        <v/>
      </c>
      <c r="CD234" s="76" t="str">
        <f>IF($J234="", "", IF($BV234=0, "", COUNTIF($J$11:$J$1010, "&lt;"&amp;$J234)+1+COUNTIF($J$11:$J234, $J234)-1))</f>
        <v/>
      </c>
    </row>
    <row r="235" spans="1:82" x14ac:dyDescent="0.25">
      <c r="A235" s="31"/>
      <c r="B235" s="19" t="str">
        <f t="shared" si="61"/>
        <v/>
      </c>
      <c r="C235" s="20" t="str">
        <f t="shared" si="62"/>
        <v/>
      </c>
      <c r="D235" s="29" t="str">
        <f t="shared" si="63"/>
        <v/>
      </c>
      <c r="E235" s="22" t="str">
        <f t="shared" si="64"/>
        <v/>
      </c>
      <c r="F235" s="31"/>
      <c r="G235" s="301"/>
      <c r="H235" s="302"/>
      <c r="I235" s="303"/>
      <c r="J235" s="304"/>
      <c r="K235" s="283"/>
      <c r="L235" s="305"/>
      <c r="M235" s="285"/>
      <c r="N235" s="287"/>
      <c r="O235" s="31"/>
      <c r="P235" s="19" t="str">
        <f t="shared" si="65"/>
        <v/>
      </c>
      <c r="Q235" s="20" t="str">
        <f t="shared" si="66"/>
        <v/>
      </c>
      <c r="R235" s="29" t="str">
        <f t="shared" si="67"/>
        <v/>
      </c>
      <c r="S235" s="22" t="str">
        <f t="shared" si="68"/>
        <v/>
      </c>
      <c r="T235" s="31"/>
      <c r="U235" s="69" t="str">
        <f t="shared" si="69"/>
        <v/>
      </c>
      <c r="V235" s="31"/>
      <c r="X235" s="76" t="str">
        <f t="shared" si="70"/>
        <v/>
      </c>
      <c r="Z235" s="76" t="str">
        <f t="shared" si="71"/>
        <v/>
      </c>
      <c r="AA235" s="76" t="str">
        <f t="shared" si="72"/>
        <v/>
      </c>
      <c r="AC235" s="19" t="str">
        <f>IF($K235="", "", SUMIF('Drinks List'!DH$11:DH$1010, $K235, 'Drinks List'!DG$11:DG$1010))</f>
        <v/>
      </c>
      <c r="AD235" s="21"/>
      <c r="AE235" s="59" t="str">
        <f>IF($K235="", "", SUMIF('Drinks List'!DJ$11:DJ$1010, $K235, 'Drinks List'!DI$11:DI$1010))</f>
        <v/>
      </c>
      <c r="AF235" s="21"/>
      <c r="AG235" s="59" t="str">
        <f>IF($K235="", "", SUMIF('Drinks List'!DL$11:DL$1010, $K235, 'Drinks List'!DK$11:DK$1010))</f>
        <v/>
      </c>
      <c r="AH235" s="21"/>
      <c r="AI235" s="59" t="str">
        <f>IF($K235="", "", SUMIF('Drinks List'!DN$11:DN$1010, $K235, 'Drinks List'!DM$11:DM$1010))</f>
        <v/>
      </c>
      <c r="AJ235" s="21"/>
      <c r="AK235" s="59" t="str">
        <f>IF($K235="", "", SUMIF('Drinks List'!DP$11:DP$1010, $K235, 'Drinks List'!DO$11:DO$1010))</f>
        <v/>
      </c>
      <c r="AL235" s="21"/>
      <c r="AM235" s="59" t="str">
        <f>IF($K235="", "", SUMIF('Drinks List'!DR$11:DR$1010, $K235, 'Drinks List'!DQ$11:DQ$1010))</f>
        <v/>
      </c>
      <c r="AN235" s="21"/>
      <c r="AO235" s="59" t="str">
        <f>IF($K235="", "", SUMIF('Drinks List'!DT$11:DT$1010, $K235, 'Drinks List'!DS$11:DS$1010))</f>
        <v/>
      </c>
      <c r="AP235" s="21"/>
      <c r="AQ235" s="59" t="str">
        <f>IF($K235="", "", SUMIF('Drinks List'!DV$11:DV$1010, $K235, 'Drinks List'!DU$11:DU$1010))</f>
        <v/>
      </c>
      <c r="AR235" s="21"/>
      <c r="AS235" s="59" t="str">
        <f>IF($K235="", "", SUMIF('Drinks List'!DX$11:DX$1010, $K235, 'Drinks List'!DW$11:DW$1010))</f>
        <v/>
      </c>
      <c r="AT235" s="21"/>
      <c r="AU235" s="59" t="str">
        <f>IF($K235="", "", SUMIF('Drinks List'!DZ$11:DZ$1010, $K235, 'Drinks List'!DY$11:DY$1010))</f>
        <v/>
      </c>
      <c r="AV235" s="21"/>
      <c r="AW235" s="59" t="str">
        <f>IF($K235="", "", SUMIF('Drinks List'!EB$11:EB$1010, $K235, 'Drinks List'!EA$11:EA$1010))</f>
        <v/>
      </c>
      <c r="AX235" s="21"/>
      <c r="AY235" s="59" t="str">
        <f>IF($K235="", "", SUMIF('Drinks List'!ED$11:ED$1010, $K235, 'Drinks List'!EC$11:EC$1010))</f>
        <v/>
      </c>
      <c r="AZ235" s="21"/>
      <c r="BA235" s="59" t="str">
        <f>IF($K235="", "", SUMIF('Drinks List'!EF$11:EF$1010, $K235, 'Drinks List'!EE$11:EE$1010))</f>
        <v/>
      </c>
      <c r="BB235" s="21"/>
      <c r="BC235" s="59" t="str">
        <f>IF($K235="", "", SUMIF('Drinks List'!EH$11:EH$1010, $K235, 'Drinks List'!EG$11:EG$1010))</f>
        <v/>
      </c>
      <c r="BD235" s="21"/>
      <c r="BE235" s="59" t="str">
        <f>IF($K235="", "", SUMIF('Drinks List'!EJ$11:EJ$1010, $K235, 'Drinks List'!EI$11:EI$1010))</f>
        <v/>
      </c>
      <c r="BF235" s="21"/>
      <c r="BG235" s="59" t="str">
        <f>IF($K235="", "", SUMIF('Drinks List'!EL$11:EL$1010, $K235, 'Drinks List'!EK$11:EK$1010))</f>
        <v/>
      </c>
      <c r="BH235" s="21"/>
      <c r="BI235" s="59" t="str">
        <f>IF($K235="", "", SUMIF('Drinks List'!EN$11:EN$1010, $K235, 'Drinks List'!EM$11:EM$1010))</f>
        <v/>
      </c>
      <c r="BJ235" s="21"/>
      <c r="BK235" s="59" t="str">
        <f>IF($K235="", "", SUMIF('Drinks List'!EP$11:EP$1010, $K235, 'Drinks List'!EO$11:EO$1010))</f>
        <v/>
      </c>
      <c r="BL235" s="21"/>
      <c r="BM235" s="59" t="str">
        <f>IF($K235="", "", SUMIF('Drinks List'!ER$11:ER$1010, $K235, 'Drinks List'!EQ$11:EQ$1010))</f>
        <v/>
      </c>
      <c r="BN235" s="21"/>
      <c r="BO235" s="65" t="str">
        <f>IF($K235="", "", SUMIF('Drinks List'!ET$11:ET$1010, $K235, 'Drinks List'!ES$11:ES$1010))</f>
        <v/>
      </c>
      <c r="BQ235" s="120" t="str">
        <f t="shared" si="73"/>
        <v/>
      </c>
      <c r="BR235" s="62" t="str">
        <f t="shared" si="74"/>
        <v/>
      </c>
      <c r="BS235" s="76" t="str">
        <f>IF(BQ235="", "", COUNTIF(BQ$11:BQ$1010, "&gt;"&amp;BQ235)+1+COUNTIF(BQ$11:BQ235, BQ235)-1)</f>
        <v/>
      </c>
      <c r="BT235" s="76" t="str">
        <f>IF(BR235="", "", COUNTIF(BR$11:BR$1010, "&lt;"&amp;BR235)+1+COUNTIF(BR$11:BR235, BR235)-1)</f>
        <v/>
      </c>
      <c r="BV235" s="76" t="str">
        <f t="shared" si="75"/>
        <v/>
      </c>
      <c r="BW235" s="124" t="str">
        <f t="shared" si="76"/>
        <v/>
      </c>
      <c r="BX235" s="115" t="str">
        <f t="shared" si="77"/>
        <v/>
      </c>
      <c r="BY235" s="125" t="str">
        <f t="shared" si="78"/>
        <v/>
      </c>
      <c r="CA235" s="106" t="str">
        <f t="shared" si="79"/>
        <v/>
      </c>
      <c r="CB235" s="22" t="str">
        <f t="shared" si="80"/>
        <v/>
      </c>
      <c r="CD235" s="76" t="str">
        <f>IF($J235="", "", IF($BV235=0, "", COUNTIF($J$11:$J$1010, "&lt;"&amp;$J235)+1+COUNTIF($J$11:$J235, $J235)-1))</f>
        <v/>
      </c>
    </row>
    <row r="236" spans="1:82" x14ac:dyDescent="0.25">
      <c r="A236" s="31"/>
      <c r="B236" s="19" t="str">
        <f t="shared" si="61"/>
        <v/>
      </c>
      <c r="C236" s="20" t="str">
        <f t="shared" si="62"/>
        <v/>
      </c>
      <c r="D236" s="29" t="str">
        <f t="shared" si="63"/>
        <v/>
      </c>
      <c r="E236" s="22" t="str">
        <f t="shared" si="64"/>
        <v/>
      </c>
      <c r="F236" s="31"/>
      <c r="G236" s="301"/>
      <c r="H236" s="302"/>
      <c r="I236" s="303"/>
      <c r="J236" s="304"/>
      <c r="K236" s="283"/>
      <c r="L236" s="305"/>
      <c r="M236" s="285"/>
      <c r="N236" s="287"/>
      <c r="O236" s="31"/>
      <c r="P236" s="19" t="str">
        <f t="shared" si="65"/>
        <v/>
      </c>
      <c r="Q236" s="20" t="str">
        <f t="shared" si="66"/>
        <v/>
      </c>
      <c r="R236" s="29" t="str">
        <f t="shared" si="67"/>
        <v/>
      </c>
      <c r="S236" s="22" t="str">
        <f t="shared" si="68"/>
        <v/>
      </c>
      <c r="T236" s="31"/>
      <c r="U236" s="69" t="str">
        <f t="shared" si="69"/>
        <v/>
      </c>
      <c r="V236" s="31"/>
      <c r="X236" s="76" t="str">
        <f t="shared" si="70"/>
        <v/>
      </c>
      <c r="Z236" s="76" t="str">
        <f t="shared" si="71"/>
        <v/>
      </c>
      <c r="AA236" s="76" t="str">
        <f t="shared" si="72"/>
        <v/>
      </c>
      <c r="AC236" s="19" t="str">
        <f>IF($K236="", "", SUMIF('Drinks List'!DH$11:DH$1010, $K236, 'Drinks List'!DG$11:DG$1010))</f>
        <v/>
      </c>
      <c r="AD236" s="21"/>
      <c r="AE236" s="59" t="str">
        <f>IF($K236="", "", SUMIF('Drinks List'!DJ$11:DJ$1010, $K236, 'Drinks List'!DI$11:DI$1010))</f>
        <v/>
      </c>
      <c r="AF236" s="21"/>
      <c r="AG236" s="59" t="str">
        <f>IF($K236="", "", SUMIF('Drinks List'!DL$11:DL$1010, $K236, 'Drinks List'!DK$11:DK$1010))</f>
        <v/>
      </c>
      <c r="AH236" s="21"/>
      <c r="AI236" s="59" t="str">
        <f>IF($K236="", "", SUMIF('Drinks List'!DN$11:DN$1010, $K236, 'Drinks List'!DM$11:DM$1010))</f>
        <v/>
      </c>
      <c r="AJ236" s="21"/>
      <c r="AK236" s="59" t="str">
        <f>IF($K236="", "", SUMIF('Drinks List'!DP$11:DP$1010, $K236, 'Drinks List'!DO$11:DO$1010))</f>
        <v/>
      </c>
      <c r="AL236" s="21"/>
      <c r="AM236" s="59" t="str">
        <f>IF($K236="", "", SUMIF('Drinks List'!DR$11:DR$1010, $K236, 'Drinks List'!DQ$11:DQ$1010))</f>
        <v/>
      </c>
      <c r="AN236" s="21"/>
      <c r="AO236" s="59" t="str">
        <f>IF($K236="", "", SUMIF('Drinks List'!DT$11:DT$1010, $K236, 'Drinks List'!DS$11:DS$1010))</f>
        <v/>
      </c>
      <c r="AP236" s="21"/>
      <c r="AQ236" s="59" t="str">
        <f>IF($K236="", "", SUMIF('Drinks List'!DV$11:DV$1010, $K236, 'Drinks List'!DU$11:DU$1010))</f>
        <v/>
      </c>
      <c r="AR236" s="21"/>
      <c r="AS236" s="59" t="str">
        <f>IF($K236="", "", SUMIF('Drinks List'!DX$11:DX$1010, $K236, 'Drinks List'!DW$11:DW$1010))</f>
        <v/>
      </c>
      <c r="AT236" s="21"/>
      <c r="AU236" s="59" t="str">
        <f>IF($K236="", "", SUMIF('Drinks List'!DZ$11:DZ$1010, $K236, 'Drinks List'!DY$11:DY$1010))</f>
        <v/>
      </c>
      <c r="AV236" s="21"/>
      <c r="AW236" s="59" t="str">
        <f>IF($K236="", "", SUMIF('Drinks List'!EB$11:EB$1010, $K236, 'Drinks List'!EA$11:EA$1010))</f>
        <v/>
      </c>
      <c r="AX236" s="21"/>
      <c r="AY236" s="59" t="str">
        <f>IF($K236="", "", SUMIF('Drinks List'!ED$11:ED$1010, $K236, 'Drinks List'!EC$11:EC$1010))</f>
        <v/>
      </c>
      <c r="AZ236" s="21"/>
      <c r="BA236" s="59" t="str">
        <f>IF($K236="", "", SUMIF('Drinks List'!EF$11:EF$1010, $K236, 'Drinks List'!EE$11:EE$1010))</f>
        <v/>
      </c>
      <c r="BB236" s="21"/>
      <c r="BC236" s="59" t="str">
        <f>IF($K236="", "", SUMIF('Drinks List'!EH$11:EH$1010, $K236, 'Drinks List'!EG$11:EG$1010))</f>
        <v/>
      </c>
      <c r="BD236" s="21"/>
      <c r="BE236" s="59" t="str">
        <f>IF($K236="", "", SUMIF('Drinks List'!EJ$11:EJ$1010, $K236, 'Drinks List'!EI$11:EI$1010))</f>
        <v/>
      </c>
      <c r="BF236" s="21"/>
      <c r="BG236" s="59" t="str">
        <f>IF($K236="", "", SUMIF('Drinks List'!EL$11:EL$1010, $K236, 'Drinks List'!EK$11:EK$1010))</f>
        <v/>
      </c>
      <c r="BH236" s="21"/>
      <c r="BI236" s="59" t="str">
        <f>IF($K236="", "", SUMIF('Drinks List'!EN$11:EN$1010, $K236, 'Drinks List'!EM$11:EM$1010))</f>
        <v/>
      </c>
      <c r="BJ236" s="21"/>
      <c r="BK236" s="59" t="str">
        <f>IF($K236="", "", SUMIF('Drinks List'!EP$11:EP$1010, $K236, 'Drinks List'!EO$11:EO$1010))</f>
        <v/>
      </c>
      <c r="BL236" s="21"/>
      <c r="BM236" s="59" t="str">
        <f>IF($K236="", "", SUMIF('Drinks List'!ER$11:ER$1010, $K236, 'Drinks List'!EQ$11:EQ$1010))</f>
        <v/>
      </c>
      <c r="BN236" s="21"/>
      <c r="BO236" s="65" t="str">
        <f>IF($K236="", "", SUMIF('Drinks List'!ET$11:ET$1010, $K236, 'Drinks List'!ES$11:ES$1010))</f>
        <v/>
      </c>
      <c r="BQ236" s="120" t="str">
        <f t="shared" si="73"/>
        <v/>
      </c>
      <c r="BR236" s="62" t="str">
        <f t="shared" si="74"/>
        <v/>
      </c>
      <c r="BS236" s="76" t="str">
        <f>IF(BQ236="", "", COUNTIF(BQ$11:BQ$1010, "&gt;"&amp;BQ236)+1+COUNTIF(BQ$11:BQ236, BQ236)-1)</f>
        <v/>
      </c>
      <c r="BT236" s="76" t="str">
        <f>IF(BR236="", "", COUNTIF(BR$11:BR$1010, "&lt;"&amp;BR236)+1+COUNTIF(BR$11:BR236, BR236)-1)</f>
        <v/>
      </c>
      <c r="BV236" s="76" t="str">
        <f t="shared" si="75"/>
        <v/>
      </c>
      <c r="BW236" s="124" t="str">
        <f t="shared" si="76"/>
        <v/>
      </c>
      <c r="BX236" s="115" t="str">
        <f t="shared" si="77"/>
        <v/>
      </c>
      <c r="BY236" s="125" t="str">
        <f t="shared" si="78"/>
        <v/>
      </c>
      <c r="CA236" s="106" t="str">
        <f t="shared" si="79"/>
        <v/>
      </c>
      <c r="CB236" s="22" t="str">
        <f t="shared" si="80"/>
        <v/>
      </c>
      <c r="CD236" s="76" t="str">
        <f>IF($J236="", "", IF($BV236=0, "", COUNTIF($J$11:$J$1010, "&lt;"&amp;$J236)+1+COUNTIF($J$11:$J236, $J236)-1))</f>
        <v/>
      </c>
    </row>
    <row r="237" spans="1:82" x14ac:dyDescent="0.25">
      <c r="A237" s="31"/>
      <c r="B237" s="19" t="str">
        <f t="shared" si="61"/>
        <v/>
      </c>
      <c r="C237" s="20" t="str">
        <f t="shared" si="62"/>
        <v/>
      </c>
      <c r="D237" s="29" t="str">
        <f t="shared" si="63"/>
        <v/>
      </c>
      <c r="E237" s="22" t="str">
        <f t="shared" si="64"/>
        <v/>
      </c>
      <c r="F237" s="31"/>
      <c r="G237" s="301"/>
      <c r="H237" s="302"/>
      <c r="I237" s="303"/>
      <c r="J237" s="304"/>
      <c r="K237" s="283"/>
      <c r="L237" s="305"/>
      <c r="M237" s="285"/>
      <c r="N237" s="287"/>
      <c r="O237" s="31"/>
      <c r="P237" s="19" t="str">
        <f t="shared" si="65"/>
        <v/>
      </c>
      <c r="Q237" s="20" t="str">
        <f t="shared" si="66"/>
        <v/>
      </c>
      <c r="R237" s="29" t="str">
        <f t="shared" si="67"/>
        <v/>
      </c>
      <c r="S237" s="22" t="str">
        <f t="shared" si="68"/>
        <v/>
      </c>
      <c r="T237" s="31"/>
      <c r="U237" s="69" t="str">
        <f t="shared" si="69"/>
        <v/>
      </c>
      <c r="V237" s="31"/>
      <c r="X237" s="76" t="str">
        <f t="shared" si="70"/>
        <v/>
      </c>
      <c r="Z237" s="76" t="str">
        <f t="shared" si="71"/>
        <v/>
      </c>
      <c r="AA237" s="76" t="str">
        <f t="shared" si="72"/>
        <v/>
      </c>
      <c r="AC237" s="19" t="str">
        <f>IF($K237="", "", SUMIF('Drinks List'!DH$11:DH$1010, $K237, 'Drinks List'!DG$11:DG$1010))</f>
        <v/>
      </c>
      <c r="AD237" s="21"/>
      <c r="AE237" s="59" t="str">
        <f>IF($K237="", "", SUMIF('Drinks List'!DJ$11:DJ$1010, $K237, 'Drinks List'!DI$11:DI$1010))</f>
        <v/>
      </c>
      <c r="AF237" s="21"/>
      <c r="AG237" s="59" t="str">
        <f>IF($K237="", "", SUMIF('Drinks List'!DL$11:DL$1010, $K237, 'Drinks List'!DK$11:DK$1010))</f>
        <v/>
      </c>
      <c r="AH237" s="21"/>
      <c r="AI237" s="59" t="str">
        <f>IF($K237="", "", SUMIF('Drinks List'!DN$11:DN$1010, $K237, 'Drinks List'!DM$11:DM$1010))</f>
        <v/>
      </c>
      <c r="AJ237" s="21"/>
      <c r="AK237" s="59" t="str">
        <f>IF($K237="", "", SUMIF('Drinks List'!DP$11:DP$1010, $K237, 'Drinks List'!DO$11:DO$1010))</f>
        <v/>
      </c>
      <c r="AL237" s="21"/>
      <c r="AM237" s="59" t="str">
        <f>IF($K237="", "", SUMIF('Drinks List'!DR$11:DR$1010, $K237, 'Drinks List'!DQ$11:DQ$1010))</f>
        <v/>
      </c>
      <c r="AN237" s="21"/>
      <c r="AO237" s="59" t="str">
        <f>IF($K237="", "", SUMIF('Drinks List'!DT$11:DT$1010, $K237, 'Drinks List'!DS$11:DS$1010))</f>
        <v/>
      </c>
      <c r="AP237" s="21"/>
      <c r="AQ237" s="59" t="str">
        <f>IF($K237="", "", SUMIF('Drinks List'!DV$11:DV$1010, $K237, 'Drinks List'!DU$11:DU$1010))</f>
        <v/>
      </c>
      <c r="AR237" s="21"/>
      <c r="AS237" s="59" t="str">
        <f>IF($K237="", "", SUMIF('Drinks List'!DX$11:DX$1010, $K237, 'Drinks List'!DW$11:DW$1010))</f>
        <v/>
      </c>
      <c r="AT237" s="21"/>
      <c r="AU237" s="59" t="str">
        <f>IF($K237="", "", SUMIF('Drinks List'!DZ$11:DZ$1010, $K237, 'Drinks List'!DY$11:DY$1010))</f>
        <v/>
      </c>
      <c r="AV237" s="21"/>
      <c r="AW237" s="59" t="str">
        <f>IF($K237="", "", SUMIF('Drinks List'!EB$11:EB$1010, $K237, 'Drinks List'!EA$11:EA$1010))</f>
        <v/>
      </c>
      <c r="AX237" s="21"/>
      <c r="AY237" s="59" t="str">
        <f>IF($K237="", "", SUMIF('Drinks List'!ED$11:ED$1010, $K237, 'Drinks List'!EC$11:EC$1010))</f>
        <v/>
      </c>
      <c r="AZ237" s="21"/>
      <c r="BA237" s="59" t="str">
        <f>IF($K237="", "", SUMIF('Drinks List'!EF$11:EF$1010, $K237, 'Drinks List'!EE$11:EE$1010))</f>
        <v/>
      </c>
      <c r="BB237" s="21"/>
      <c r="BC237" s="59" t="str">
        <f>IF($K237="", "", SUMIF('Drinks List'!EH$11:EH$1010, $K237, 'Drinks List'!EG$11:EG$1010))</f>
        <v/>
      </c>
      <c r="BD237" s="21"/>
      <c r="BE237" s="59" t="str">
        <f>IF($K237="", "", SUMIF('Drinks List'!EJ$11:EJ$1010, $K237, 'Drinks List'!EI$11:EI$1010))</f>
        <v/>
      </c>
      <c r="BF237" s="21"/>
      <c r="BG237" s="59" t="str">
        <f>IF($K237="", "", SUMIF('Drinks List'!EL$11:EL$1010, $K237, 'Drinks List'!EK$11:EK$1010))</f>
        <v/>
      </c>
      <c r="BH237" s="21"/>
      <c r="BI237" s="59" t="str">
        <f>IF($K237="", "", SUMIF('Drinks List'!EN$11:EN$1010, $K237, 'Drinks List'!EM$11:EM$1010))</f>
        <v/>
      </c>
      <c r="BJ237" s="21"/>
      <c r="BK237" s="59" t="str">
        <f>IF($K237="", "", SUMIF('Drinks List'!EP$11:EP$1010, $K237, 'Drinks List'!EO$11:EO$1010))</f>
        <v/>
      </c>
      <c r="BL237" s="21"/>
      <c r="BM237" s="59" t="str">
        <f>IF($K237="", "", SUMIF('Drinks List'!ER$11:ER$1010, $K237, 'Drinks List'!EQ$11:EQ$1010))</f>
        <v/>
      </c>
      <c r="BN237" s="21"/>
      <c r="BO237" s="65" t="str">
        <f>IF($K237="", "", SUMIF('Drinks List'!ET$11:ET$1010, $K237, 'Drinks List'!ES$11:ES$1010))</f>
        <v/>
      </c>
      <c r="BQ237" s="120" t="str">
        <f t="shared" si="73"/>
        <v/>
      </c>
      <c r="BR237" s="62" t="str">
        <f t="shared" si="74"/>
        <v/>
      </c>
      <c r="BS237" s="76" t="str">
        <f>IF(BQ237="", "", COUNTIF(BQ$11:BQ$1010, "&gt;"&amp;BQ237)+1+COUNTIF(BQ$11:BQ237, BQ237)-1)</f>
        <v/>
      </c>
      <c r="BT237" s="76" t="str">
        <f>IF(BR237="", "", COUNTIF(BR$11:BR$1010, "&lt;"&amp;BR237)+1+COUNTIF(BR$11:BR237, BR237)-1)</f>
        <v/>
      </c>
      <c r="BV237" s="76" t="str">
        <f t="shared" si="75"/>
        <v/>
      </c>
      <c r="BW237" s="124" t="str">
        <f t="shared" si="76"/>
        <v/>
      </c>
      <c r="BX237" s="115" t="str">
        <f t="shared" si="77"/>
        <v/>
      </c>
      <c r="BY237" s="125" t="str">
        <f t="shared" si="78"/>
        <v/>
      </c>
      <c r="CA237" s="106" t="str">
        <f t="shared" si="79"/>
        <v/>
      </c>
      <c r="CB237" s="22" t="str">
        <f t="shared" si="80"/>
        <v/>
      </c>
      <c r="CD237" s="76" t="str">
        <f>IF($J237="", "", IF($BV237=0, "", COUNTIF($J$11:$J$1010, "&lt;"&amp;$J237)+1+COUNTIF($J$11:$J237, $J237)-1))</f>
        <v/>
      </c>
    </row>
    <row r="238" spans="1:82" x14ac:dyDescent="0.25">
      <c r="A238" s="31"/>
      <c r="B238" s="19" t="str">
        <f t="shared" si="61"/>
        <v/>
      </c>
      <c r="C238" s="20" t="str">
        <f t="shared" si="62"/>
        <v/>
      </c>
      <c r="D238" s="29" t="str">
        <f t="shared" si="63"/>
        <v/>
      </c>
      <c r="E238" s="22" t="str">
        <f t="shared" si="64"/>
        <v/>
      </c>
      <c r="F238" s="31"/>
      <c r="G238" s="301"/>
      <c r="H238" s="302"/>
      <c r="I238" s="303"/>
      <c r="J238" s="304"/>
      <c r="K238" s="283"/>
      <c r="L238" s="305"/>
      <c r="M238" s="285"/>
      <c r="N238" s="287"/>
      <c r="O238" s="31"/>
      <c r="P238" s="19" t="str">
        <f t="shared" si="65"/>
        <v/>
      </c>
      <c r="Q238" s="20" t="str">
        <f t="shared" si="66"/>
        <v/>
      </c>
      <c r="R238" s="29" t="str">
        <f t="shared" si="67"/>
        <v/>
      </c>
      <c r="S238" s="22" t="str">
        <f t="shared" si="68"/>
        <v/>
      </c>
      <c r="T238" s="31"/>
      <c r="U238" s="69" t="str">
        <f t="shared" si="69"/>
        <v/>
      </c>
      <c r="V238" s="31"/>
      <c r="X238" s="76" t="str">
        <f t="shared" si="70"/>
        <v/>
      </c>
      <c r="Z238" s="76" t="str">
        <f t="shared" si="71"/>
        <v/>
      </c>
      <c r="AA238" s="76" t="str">
        <f t="shared" si="72"/>
        <v/>
      </c>
      <c r="AC238" s="19" t="str">
        <f>IF($K238="", "", SUMIF('Drinks List'!DH$11:DH$1010, $K238, 'Drinks List'!DG$11:DG$1010))</f>
        <v/>
      </c>
      <c r="AD238" s="21"/>
      <c r="AE238" s="59" t="str">
        <f>IF($K238="", "", SUMIF('Drinks List'!DJ$11:DJ$1010, $K238, 'Drinks List'!DI$11:DI$1010))</f>
        <v/>
      </c>
      <c r="AF238" s="21"/>
      <c r="AG238" s="59" t="str">
        <f>IF($K238="", "", SUMIF('Drinks List'!DL$11:DL$1010, $K238, 'Drinks List'!DK$11:DK$1010))</f>
        <v/>
      </c>
      <c r="AH238" s="21"/>
      <c r="AI238" s="59" t="str">
        <f>IF($K238="", "", SUMIF('Drinks List'!DN$11:DN$1010, $K238, 'Drinks List'!DM$11:DM$1010))</f>
        <v/>
      </c>
      <c r="AJ238" s="21"/>
      <c r="AK238" s="59" t="str">
        <f>IF($K238="", "", SUMIF('Drinks List'!DP$11:DP$1010, $K238, 'Drinks List'!DO$11:DO$1010))</f>
        <v/>
      </c>
      <c r="AL238" s="21"/>
      <c r="AM238" s="59" t="str">
        <f>IF($K238="", "", SUMIF('Drinks List'!DR$11:DR$1010, $K238, 'Drinks List'!DQ$11:DQ$1010))</f>
        <v/>
      </c>
      <c r="AN238" s="21"/>
      <c r="AO238" s="59" t="str">
        <f>IF($K238="", "", SUMIF('Drinks List'!DT$11:DT$1010, $K238, 'Drinks List'!DS$11:DS$1010))</f>
        <v/>
      </c>
      <c r="AP238" s="21"/>
      <c r="AQ238" s="59" t="str">
        <f>IF($K238="", "", SUMIF('Drinks List'!DV$11:DV$1010, $K238, 'Drinks List'!DU$11:DU$1010))</f>
        <v/>
      </c>
      <c r="AR238" s="21"/>
      <c r="AS238" s="59" t="str">
        <f>IF($K238="", "", SUMIF('Drinks List'!DX$11:DX$1010, $K238, 'Drinks List'!DW$11:DW$1010))</f>
        <v/>
      </c>
      <c r="AT238" s="21"/>
      <c r="AU238" s="59" t="str">
        <f>IF($K238="", "", SUMIF('Drinks List'!DZ$11:DZ$1010, $K238, 'Drinks List'!DY$11:DY$1010))</f>
        <v/>
      </c>
      <c r="AV238" s="21"/>
      <c r="AW238" s="59" t="str">
        <f>IF($K238="", "", SUMIF('Drinks List'!EB$11:EB$1010, $K238, 'Drinks List'!EA$11:EA$1010))</f>
        <v/>
      </c>
      <c r="AX238" s="21"/>
      <c r="AY238" s="59" t="str">
        <f>IF($K238="", "", SUMIF('Drinks List'!ED$11:ED$1010, $K238, 'Drinks List'!EC$11:EC$1010))</f>
        <v/>
      </c>
      <c r="AZ238" s="21"/>
      <c r="BA238" s="59" t="str">
        <f>IF($K238="", "", SUMIF('Drinks List'!EF$11:EF$1010, $K238, 'Drinks List'!EE$11:EE$1010))</f>
        <v/>
      </c>
      <c r="BB238" s="21"/>
      <c r="BC238" s="59" t="str">
        <f>IF($K238="", "", SUMIF('Drinks List'!EH$11:EH$1010, $K238, 'Drinks List'!EG$11:EG$1010))</f>
        <v/>
      </c>
      <c r="BD238" s="21"/>
      <c r="BE238" s="59" t="str">
        <f>IF($K238="", "", SUMIF('Drinks List'!EJ$11:EJ$1010, $K238, 'Drinks List'!EI$11:EI$1010))</f>
        <v/>
      </c>
      <c r="BF238" s="21"/>
      <c r="BG238" s="59" t="str">
        <f>IF($K238="", "", SUMIF('Drinks List'!EL$11:EL$1010, $K238, 'Drinks List'!EK$11:EK$1010))</f>
        <v/>
      </c>
      <c r="BH238" s="21"/>
      <c r="BI238" s="59" t="str">
        <f>IF($K238="", "", SUMIF('Drinks List'!EN$11:EN$1010, $K238, 'Drinks List'!EM$11:EM$1010))</f>
        <v/>
      </c>
      <c r="BJ238" s="21"/>
      <c r="BK238" s="59" t="str">
        <f>IF($K238="", "", SUMIF('Drinks List'!EP$11:EP$1010, $K238, 'Drinks List'!EO$11:EO$1010))</f>
        <v/>
      </c>
      <c r="BL238" s="21"/>
      <c r="BM238" s="59" t="str">
        <f>IF($K238="", "", SUMIF('Drinks List'!ER$11:ER$1010, $K238, 'Drinks List'!EQ$11:EQ$1010))</f>
        <v/>
      </c>
      <c r="BN238" s="21"/>
      <c r="BO238" s="65" t="str">
        <f>IF($K238="", "", SUMIF('Drinks List'!ET$11:ET$1010, $K238, 'Drinks List'!ES$11:ES$1010))</f>
        <v/>
      </c>
      <c r="BQ238" s="120" t="str">
        <f t="shared" si="73"/>
        <v/>
      </c>
      <c r="BR238" s="62" t="str">
        <f t="shared" si="74"/>
        <v/>
      </c>
      <c r="BS238" s="76" t="str">
        <f>IF(BQ238="", "", COUNTIF(BQ$11:BQ$1010, "&gt;"&amp;BQ238)+1+COUNTIF(BQ$11:BQ238, BQ238)-1)</f>
        <v/>
      </c>
      <c r="BT238" s="76" t="str">
        <f>IF(BR238="", "", COUNTIF(BR$11:BR$1010, "&lt;"&amp;BR238)+1+COUNTIF(BR$11:BR238, BR238)-1)</f>
        <v/>
      </c>
      <c r="BV238" s="76" t="str">
        <f t="shared" si="75"/>
        <v/>
      </c>
      <c r="BW238" s="124" t="str">
        <f t="shared" si="76"/>
        <v/>
      </c>
      <c r="BX238" s="115" t="str">
        <f t="shared" si="77"/>
        <v/>
      </c>
      <c r="BY238" s="125" t="str">
        <f t="shared" si="78"/>
        <v/>
      </c>
      <c r="CA238" s="106" t="str">
        <f t="shared" si="79"/>
        <v/>
      </c>
      <c r="CB238" s="22" t="str">
        <f t="shared" si="80"/>
        <v/>
      </c>
      <c r="CD238" s="76" t="str">
        <f>IF($J238="", "", IF($BV238=0, "", COUNTIF($J$11:$J$1010, "&lt;"&amp;$J238)+1+COUNTIF($J$11:$J238, $J238)-1))</f>
        <v/>
      </c>
    </row>
    <row r="239" spans="1:82" x14ac:dyDescent="0.25">
      <c r="A239" s="31"/>
      <c r="B239" s="19" t="str">
        <f t="shared" si="61"/>
        <v/>
      </c>
      <c r="C239" s="20" t="str">
        <f t="shared" si="62"/>
        <v/>
      </c>
      <c r="D239" s="29" t="str">
        <f t="shared" si="63"/>
        <v/>
      </c>
      <c r="E239" s="22" t="str">
        <f t="shared" si="64"/>
        <v/>
      </c>
      <c r="F239" s="31"/>
      <c r="G239" s="301"/>
      <c r="H239" s="302"/>
      <c r="I239" s="303"/>
      <c r="J239" s="304"/>
      <c r="K239" s="283"/>
      <c r="L239" s="305"/>
      <c r="M239" s="285"/>
      <c r="N239" s="287"/>
      <c r="O239" s="31"/>
      <c r="P239" s="19" t="str">
        <f t="shared" si="65"/>
        <v/>
      </c>
      <c r="Q239" s="20" t="str">
        <f t="shared" si="66"/>
        <v/>
      </c>
      <c r="R239" s="29" t="str">
        <f t="shared" si="67"/>
        <v/>
      </c>
      <c r="S239" s="22" t="str">
        <f t="shared" si="68"/>
        <v/>
      </c>
      <c r="T239" s="31"/>
      <c r="U239" s="69" t="str">
        <f t="shared" si="69"/>
        <v/>
      </c>
      <c r="V239" s="31"/>
      <c r="X239" s="76" t="str">
        <f t="shared" si="70"/>
        <v/>
      </c>
      <c r="Z239" s="76" t="str">
        <f t="shared" si="71"/>
        <v/>
      </c>
      <c r="AA239" s="76" t="str">
        <f t="shared" si="72"/>
        <v/>
      </c>
      <c r="AC239" s="19" t="str">
        <f>IF($K239="", "", SUMIF('Drinks List'!DH$11:DH$1010, $K239, 'Drinks List'!DG$11:DG$1010))</f>
        <v/>
      </c>
      <c r="AD239" s="21"/>
      <c r="AE239" s="59" t="str">
        <f>IF($K239="", "", SUMIF('Drinks List'!DJ$11:DJ$1010, $K239, 'Drinks List'!DI$11:DI$1010))</f>
        <v/>
      </c>
      <c r="AF239" s="21"/>
      <c r="AG239" s="59" t="str">
        <f>IF($K239="", "", SUMIF('Drinks List'!DL$11:DL$1010, $K239, 'Drinks List'!DK$11:DK$1010))</f>
        <v/>
      </c>
      <c r="AH239" s="21"/>
      <c r="AI239" s="59" t="str">
        <f>IF($K239="", "", SUMIF('Drinks List'!DN$11:DN$1010, $K239, 'Drinks List'!DM$11:DM$1010))</f>
        <v/>
      </c>
      <c r="AJ239" s="21"/>
      <c r="AK239" s="59" t="str">
        <f>IF($K239="", "", SUMIF('Drinks List'!DP$11:DP$1010, $K239, 'Drinks List'!DO$11:DO$1010))</f>
        <v/>
      </c>
      <c r="AL239" s="21"/>
      <c r="AM239" s="59" t="str">
        <f>IF($K239="", "", SUMIF('Drinks List'!DR$11:DR$1010, $K239, 'Drinks List'!DQ$11:DQ$1010))</f>
        <v/>
      </c>
      <c r="AN239" s="21"/>
      <c r="AO239" s="59" t="str">
        <f>IF($K239="", "", SUMIF('Drinks List'!DT$11:DT$1010, $K239, 'Drinks List'!DS$11:DS$1010))</f>
        <v/>
      </c>
      <c r="AP239" s="21"/>
      <c r="AQ239" s="59" t="str">
        <f>IF($K239="", "", SUMIF('Drinks List'!DV$11:DV$1010, $K239, 'Drinks List'!DU$11:DU$1010))</f>
        <v/>
      </c>
      <c r="AR239" s="21"/>
      <c r="AS239" s="59" t="str">
        <f>IF($K239="", "", SUMIF('Drinks List'!DX$11:DX$1010, $K239, 'Drinks List'!DW$11:DW$1010))</f>
        <v/>
      </c>
      <c r="AT239" s="21"/>
      <c r="AU239" s="59" t="str">
        <f>IF($K239="", "", SUMIF('Drinks List'!DZ$11:DZ$1010, $K239, 'Drinks List'!DY$11:DY$1010))</f>
        <v/>
      </c>
      <c r="AV239" s="21"/>
      <c r="AW239" s="59" t="str">
        <f>IF($K239="", "", SUMIF('Drinks List'!EB$11:EB$1010, $K239, 'Drinks List'!EA$11:EA$1010))</f>
        <v/>
      </c>
      <c r="AX239" s="21"/>
      <c r="AY239" s="59" t="str">
        <f>IF($K239="", "", SUMIF('Drinks List'!ED$11:ED$1010, $K239, 'Drinks List'!EC$11:EC$1010))</f>
        <v/>
      </c>
      <c r="AZ239" s="21"/>
      <c r="BA239" s="59" t="str">
        <f>IF($K239="", "", SUMIF('Drinks List'!EF$11:EF$1010, $K239, 'Drinks List'!EE$11:EE$1010))</f>
        <v/>
      </c>
      <c r="BB239" s="21"/>
      <c r="BC239" s="59" t="str">
        <f>IF($K239="", "", SUMIF('Drinks List'!EH$11:EH$1010, $K239, 'Drinks List'!EG$11:EG$1010))</f>
        <v/>
      </c>
      <c r="BD239" s="21"/>
      <c r="BE239" s="59" t="str">
        <f>IF($K239="", "", SUMIF('Drinks List'!EJ$11:EJ$1010, $K239, 'Drinks List'!EI$11:EI$1010))</f>
        <v/>
      </c>
      <c r="BF239" s="21"/>
      <c r="BG239" s="59" t="str">
        <f>IF($K239="", "", SUMIF('Drinks List'!EL$11:EL$1010, $K239, 'Drinks List'!EK$11:EK$1010))</f>
        <v/>
      </c>
      <c r="BH239" s="21"/>
      <c r="BI239" s="59" t="str">
        <f>IF($K239="", "", SUMIF('Drinks List'!EN$11:EN$1010, $K239, 'Drinks List'!EM$11:EM$1010))</f>
        <v/>
      </c>
      <c r="BJ239" s="21"/>
      <c r="BK239" s="59" t="str">
        <f>IF($K239="", "", SUMIF('Drinks List'!EP$11:EP$1010, $K239, 'Drinks List'!EO$11:EO$1010))</f>
        <v/>
      </c>
      <c r="BL239" s="21"/>
      <c r="BM239" s="59" t="str">
        <f>IF($K239="", "", SUMIF('Drinks List'!ER$11:ER$1010, $K239, 'Drinks List'!EQ$11:EQ$1010))</f>
        <v/>
      </c>
      <c r="BN239" s="21"/>
      <c r="BO239" s="65" t="str">
        <f>IF($K239="", "", SUMIF('Drinks List'!ET$11:ET$1010, $K239, 'Drinks List'!ES$11:ES$1010))</f>
        <v/>
      </c>
      <c r="BQ239" s="120" t="str">
        <f t="shared" si="73"/>
        <v/>
      </c>
      <c r="BR239" s="62" t="str">
        <f t="shared" si="74"/>
        <v/>
      </c>
      <c r="BS239" s="76" t="str">
        <f>IF(BQ239="", "", COUNTIF(BQ$11:BQ$1010, "&gt;"&amp;BQ239)+1+COUNTIF(BQ$11:BQ239, BQ239)-1)</f>
        <v/>
      </c>
      <c r="BT239" s="76" t="str">
        <f>IF(BR239="", "", COUNTIF(BR$11:BR$1010, "&lt;"&amp;BR239)+1+COUNTIF(BR$11:BR239, BR239)-1)</f>
        <v/>
      </c>
      <c r="BV239" s="76" t="str">
        <f t="shared" si="75"/>
        <v/>
      </c>
      <c r="BW239" s="124" t="str">
        <f t="shared" si="76"/>
        <v/>
      </c>
      <c r="BX239" s="115" t="str">
        <f t="shared" si="77"/>
        <v/>
      </c>
      <c r="BY239" s="125" t="str">
        <f t="shared" si="78"/>
        <v/>
      </c>
      <c r="CA239" s="106" t="str">
        <f t="shared" si="79"/>
        <v/>
      </c>
      <c r="CB239" s="22" t="str">
        <f t="shared" si="80"/>
        <v/>
      </c>
      <c r="CD239" s="76" t="str">
        <f>IF($J239="", "", IF($BV239=0, "", COUNTIF($J$11:$J$1010, "&lt;"&amp;$J239)+1+COUNTIF($J$11:$J239, $J239)-1))</f>
        <v/>
      </c>
    </row>
    <row r="240" spans="1:82" x14ac:dyDescent="0.25">
      <c r="A240" s="31"/>
      <c r="B240" s="19" t="str">
        <f t="shared" si="61"/>
        <v/>
      </c>
      <c r="C240" s="20" t="str">
        <f t="shared" si="62"/>
        <v/>
      </c>
      <c r="D240" s="29" t="str">
        <f t="shared" si="63"/>
        <v/>
      </c>
      <c r="E240" s="22" t="str">
        <f t="shared" si="64"/>
        <v/>
      </c>
      <c r="F240" s="31"/>
      <c r="G240" s="301"/>
      <c r="H240" s="302"/>
      <c r="I240" s="303"/>
      <c r="J240" s="304"/>
      <c r="K240" s="283"/>
      <c r="L240" s="305"/>
      <c r="M240" s="285"/>
      <c r="N240" s="287"/>
      <c r="O240" s="31"/>
      <c r="P240" s="19" t="str">
        <f t="shared" si="65"/>
        <v/>
      </c>
      <c r="Q240" s="20" t="str">
        <f t="shared" si="66"/>
        <v/>
      </c>
      <c r="R240" s="29" t="str">
        <f t="shared" si="67"/>
        <v/>
      </c>
      <c r="S240" s="22" t="str">
        <f t="shared" si="68"/>
        <v/>
      </c>
      <c r="T240" s="31"/>
      <c r="U240" s="69" t="str">
        <f t="shared" si="69"/>
        <v/>
      </c>
      <c r="V240" s="31"/>
      <c r="X240" s="76" t="str">
        <f t="shared" si="70"/>
        <v/>
      </c>
      <c r="Z240" s="76" t="str">
        <f t="shared" si="71"/>
        <v/>
      </c>
      <c r="AA240" s="76" t="str">
        <f t="shared" si="72"/>
        <v/>
      </c>
      <c r="AC240" s="19" t="str">
        <f>IF($K240="", "", SUMIF('Drinks List'!DH$11:DH$1010, $K240, 'Drinks List'!DG$11:DG$1010))</f>
        <v/>
      </c>
      <c r="AD240" s="21"/>
      <c r="AE240" s="59" t="str">
        <f>IF($K240="", "", SUMIF('Drinks List'!DJ$11:DJ$1010, $K240, 'Drinks List'!DI$11:DI$1010))</f>
        <v/>
      </c>
      <c r="AF240" s="21"/>
      <c r="AG240" s="59" t="str">
        <f>IF($K240="", "", SUMIF('Drinks List'!DL$11:DL$1010, $K240, 'Drinks List'!DK$11:DK$1010))</f>
        <v/>
      </c>
      <c r="AH240" s="21"/>
      <c r="AI240" s="59" t="str">
        <f>IF($K240="", "", SUMIF('Drinks List'!DN$11:DN$1010, $K240, 'Drinks List'!DM$11:DM$1010))</f>
        <v/>
      </c>
      <c r="AJ240" s="21"/>
      <c r="AK240" s="59" t="str">
        <f>IF($K240="", "", SUMIF('Drinks List'!DP$11:DP$1010, $K240, 'Drinks List'!DO$11:DO$1010))</f>
        <v/>
      </c>
      <c r="AL240" s="21"/>
      <c r="AM240" s="59" t="str">
        <f>IF($K240="", "", SUMIF('Drinks List'!DR$11:DR$1010, $K240, 'Drinks List'!DQ$11:DQ$1010))</f>
        <v/>
      </c>
      <c r="AN240" s="21"/>
      <c r="AO240" s="59" t="str">
        <f>IF($K240="", "", SUMIF('Drinks List'!DT$11:DT$1010, $K240, 'Drinks List'!DS$11:DS$1010))</f>
        <v/>
      </c>
      <c r="AP240" s="21"/>
      <c r="AQ240" s="59" t="str">
        <f>IF($K240="", "", SUMIF('Drinks List'!DV$11:DV$1010, $K240, 'Drinks List'!DU$11:DU$1010))</f>
        <v/>
      </c>
      <c r="AR240" s="21"/>
      <c r="AS240" s="59" t="str">
        <f>IF($K240="", "", SUMIF('Drinks List'!DX$11:DX$1010, $K240, 'Drinks List'!DW$11:DW$1010))</f>
        <v/>
      </c>
      <c r="AT240" s="21"/>
      <c r="AU240" s="59" t="str">
        <f>IF($K240="", "", SUMIF('Drinks List'!DZ$11:DZ$1010, $K240, 'Drinks List'!DY$11:DY$1010))</f>
        <v/>
      </c>
      <c r="AV240" s="21"/>
      <c r="AW240" s="59" t="str">
        <f>IF($K240="", "", SUMIF('Drinks List'!EB$11:EB$1010, $K240, 'Drinks List'!EA$11:EA$1010))</f>
        <v/>
      </c>
      <c r="AX240" s="21"/>
      <c r="AY240" s="59" t="str">
        <f>IF($K240="", "", SUMIF('Drinks List'!ED$11:ED$1010, $K240, 'Drinks List'!EC$11:EC$1010))</f>
        <v/>
      </c>
      <c r="AZ240" s="21"/>
      <c r="BA240" s="59" t="str">
        <f>IF($K240="", "", SUMIF('Drinks List'!EF$11:EF$1010, $K240, 'Drinks List'!EE$11:EE$1010))</f>
        <v/>
      </c>
      <c r="BB240" s="21"/>
      <c r="BC240" s="59" t="str">
        <f>IF($K240="", "", SUMIF('Drinks List'!EH$11:EH$1010, $K240, 'Drinks List'!EG$11:EG$1010))</f>
        <v/>
      </c>
      <c r="BD240" s="21"/>
      <c r="BE240" s="59" t="str">
        <f>IF($K240="", "", SUMIF('Drinks List'!EJ$11:EJ$1010, $K240, 'Drinks List'!EI$11:EI$1010))</f>
        <v/>
      </c>
      <c r="BF240" s="21"/>
      <c r="BG240" s="59" t="str">
        <f>IF($K240="", "", SUMIF('Drinks List'!EL$11:EL$1010, $K240, 'Drinks List'!EK$11:EK$1010))</f>
        <v/>
      </c>
      <c r="BH240" s="21"/>
      <c r="BI240" s="59" t="str">
        <f>IF($K240="", "", SUMIF('Drinks List'!EN$11:EN$1010, $K240, 'Drinks List'!EM$11:EM$1010))</f>
        <v/>
      </c>
      <c r="BJ240" s="21"/>
      <c r="BK240" s="59" t="str">
        <f>IF($K240="", "", SUMIF('Drinks List'!EP$11:EP$1010, $K240, 'Drinks List'!EO$11:EO$1010))</f>
        <v/>
      </c>
      <c r="BL240" s="21"/>
      <c r="BM240" s="59" t="str">
        <f>IF($K240="", "", SUMIF('Drinks List'!ER$11:ER$1010, $K240, 'Drinks List'!EQ$11:EQ$1010))</f>
        <v/>
      </c>
      <c r="BN240" s="21"/>
      <c r="BO240" s="65" t="str">
        <f>IF($K240="", "", SUMIF('Drinks List'!ET$11:ET$1010, $K240, 'Drinks List'!ES$11:ES$1010))</f>
        <v/>
      </c>
      <c r="BQ240" s="120" t="str">
        <f t="shared" si="73"/>
        <v/>
      </c>
      <c r="BR240" s="62" t="str">
        <f t="shared" si="74"/>
        <v/>
      </c>
      <c r="BS240" s="76" t="str">
        <f>IF(BQ240="", "", COUNTIF(BQ$11:BQ$1010, "&gt;"&amp;BQ240)+1+COUNTIF(BQ$11:BQ240, BQ240)-1)</f>
        <v/>
      </c>
      <c r="BT240" s="76" t="str">
        <f>IF(BR240="", "", COUNTIF(BR$11:BR$1010, "&lt;"&amp;BR240)+1+COUNTIF(BR$11:BR240, BR240)-1)</f>
        <v/>
      </c>
      <c r="BV240" s="76" t="str">
        <f t="shared" si="75"/>
        <v/>
      </c>
      <c r="BW240" s="124" t="str">
        <f t="shared" si="76"/>
        <v/>
      </c>
      <c r="BX240" s="115" t="str">
        <f t="shared" si="77"/>
        <v/>
      </c>
      <c r="BY240" s="125" t="str">
        <f t="shared" si="78"/>
        <v/>
      </c>
      <c r="CA240" s="106" t="str">
        <f t="shared" si="79"/>
        <v/>
      </c>
      <c r="CB240" s="22" t="str">
        <f t="shared" si="80"/>
        <v/>
      </c>
      <c r="CD240" s="76" t="str">
        <f>IF($J240="", "", IF($BV240=0, "", COUNTIF($J$11:$J$1010, "&lt;"&amp;$J240)+1+COUNTIF($J$11:$J240, $J240)-1))</f>
        <v/>
      </c>
    </row>
    <row r="241" spans="1:82" x14ac:dyDescent="0.25">
      <c r="A241" s="31"/>
      <c r="B241" s="19" t="str">
        <f t="shared" si="61"/>
        <v/>
      </c>
      <c r="C241" s="20" t="str">
        <f t="shared" si="62"/>
        <v/>
      </c>
      <c r="D241" s="29" t="str">
        <f t="shared" si="63"/>
        <v/>
      </c>
      <c r="E241" s="22" t="str">
        <f t="shared" si="64"/>
        <v/>
      </c>
      <c r="F241" s="31"/>
      <c r="G241" s="301"/>
      <c r="H241" s="302"/>
      <c r="I241" s="303"/>
      <c r="J241" s="304"/>
      <c r="K241" s="283"/>
      <c r="L241" s="305"/>
      <c r="M241" s="285"/>
      <c r="N241" s="287"/>
      <c r="O241" s="31"/>
      <c r="P241" s="19" t="str">
        <f t="shared" si="65"/>
        <v/>
      </c>
      <c r="Q241" s="20" t="str">
        <f t="shared" si="66"/>
        <v/>
      </c>
      <c r="R241" s="29" t="str">
        <f t="shared" si="67"/>
        <v/>
      </c>
      <c r="S241" s="22" t="str">
        <f t="shared" si="68"/>
        <v/>
      </c>
      <c r="T241" s="31"/>
      <c r="U241" s="69" t="str">
        <f t="shared" si="69"/>
        <v/>
      </c>
      <c r="V241" s="31"/>
      <c r="X241" s="76" t="str">
        <f t="shared" si="70"/>
        <v/>
      </c>
      <c r="Z241" s="76" t="str">
        <f t="shared" si="71"/>
        <v/>
      </c>
      <c r="AA241" s="76" t="str">
        <f t="shared" si="72"/>
        <v/>
      </c>
      <c r="AC241" s="19" t="str">
        <f>IF($K241="", "", SUMIF('Drinks List'!DH$11:DH$1010, $K241, 'Drinks List'!DG$11:DG$1010))</f>
        <v/>
      </c>
      <c r="AD241" s="21"/>
      <c r="AE241" s="59" t="str">
        <f>IF($K241="", "", SUMIF('Drinks List'!DJ$11:DJ$1010, $K241, 'Drinks List'!DI$11:DI$1010))</f>
        <v/>
      </c>
      <c r="AF241" s="21"/>
      <c r="AG241" s="59" t="str">
        <f>IF($K241="", "", SUMIF('Drinks List'!DL$11:DL$1010, $K241, 'Drinks List'!DK$11:DK$1010))</f>
        <v/>
      </c>
      <c r="AH241" s="21"/>
      <c r="AI241" s="59" t="str">
        <f>IF($K241="", "", SUMIF('Drinks List'!DN$11:DN$1010, $K241, 'Drinks List'!DM$11:DM$1010))</f>
        <v/>
      </c>
      <c r="AJ241" s="21"/>
      <c r="AK241" s="59" t="str">
        <f>IF($K241="", "", SUMIF('Drinks List'!DP$11:DP$1010, $K241, 'Drinks List'!DO$11:DO$1010))</f>
        <v/>
      </c>
      <c r="AL241" s="21"/>
      <c r="AM241" s="59" t="str">
        <f>IF($K241="", "", SUMIF('Drinks List'!DR$11:DR$1010, $K241, 'Drinks List'!DQ$11:DQ$1010))</f>
        <v/>
      </c>
      <c r="AN241" s="21"/>
      <c r="AO241" s="59" t="str">
        <f>IF($K241="", "", SUMIF('Drinks List'!DT$11:DT$1010, $K241, 'Drinks List'!DS$11:DS$1010))</f>
        <v/>
      </c>
      <c r="AP241" s="21"/>
      <c r="AQ241" s="59" t="str">
        <f>IF($K241="", "", SUMIF('Drinks List'!DV$11:DV$1010, $K241, 'Drinks List'!DU$11:DU$1010))</f>
        <v/>
      </c>
      <c r="AR241" s="21"/>
      <c r="AS241" s="59" t="str">
        <f>IF($K241="", "", SUMIF('Drinks List'!DX$11:DX$1010, $K241, 'Drinks List'!DW$11:DW$1010))</f>
        <v/>
      </c>
      <c r="AT241" s="21"/>
      <c r="AU241" s="59" t="str">
        <f>IF($K241="", "", SUMIF('Drinks List'!DZ$11:DZ$1010, $K241, 'Drinks List'!DY$11:DY$1010))</f>
        <v/>
      </c>
      <c r="AV241" s="21"/>
      <c r="AW241" s="59" t="str">
        <f>IF($K241="", "", SUMIF('Drinks List'!EB$11:EB$1010, $K241, 'Drinks List'!EA$11:EA$1010))</f>
        <v/>
      </c>
      <c r="AX241" s="21"/>
      <c r="AY241" s="59" t="str">
        <f>IF($K241="", "", SUMIF('Drinks List'!ED$11:ED$1010, $K241, 'Drinks List'!EC$11:EC$1010))</f>
        <v/>
      </c>
      <c r="AZ241" s="21"/>
      <c r="BA241" s="59" t="str">
        <f>IF($K241="", "", SUMIF('Drinks List'!EF$11:EF$1010, $K241, 'Drinks List'!EE$11:EE$1010))</f>
        <v/>
      </c>
      <c r="BB241" s="21"/>
      <c r="BC241" s="59" t="str">
        <f>IF($K241="", "", SUMIF('Drinks List'!EH$11:EH$1010, $K241, 'Drinks List'!EG$11:EG$1010))</f>
        <v/>
      </c>
      <c r="BD241" s="21"/>
      <c r="BE241" s="59" t="str">
        <f>IF($K241="", "", SUMIF('Drinks List'!EJ$11:EJ$1010, $K241, 'Drinks List'!EI$11:EI$1010))</f>
        <v/>
      </c>
      <c r="BF241" s="21"/>
      <c r="BG241" s="59" t="str">
        <f>IF($K241="", "", SUMIF('Drinks List'!EL$11:EL$1010, $K241, 'Drinks List'!EK$11:EK$1010))</f>
        <v/>
      </c>
      <c r="BH241" s="21"/>
      <c r="BI241" s="59" t="str">
        <f>IF($K241="", "", SUMIF('Drinks List'!EN$11:EN$1010, $K241, 'Drinks List'!EM$11:EM$1010))</f>
        <v/>
      </c>
      <c r="BJ241" s="21"/>
      <c r="BK241" s="59" t="str">
        <f>IF($K241="", "", SUMIF('Drinks List'!EP$11:EP$1010, $K241, 'Drinks List'!EO$11:EO$1010))</f>
        <v/>
      </c>
      <c r="BL241" s="21"/>
      <c r="BM241" s="59" t="str">
        <f>IF($K241="", "", SUMIF('Drinks List'!ER$11:ER$1010, $K241, 'Drinks List'!EQ$11:EQ$1010))</f>
        <v/>
      </c>
      <c r="BN241" s="21"/>
      <c r="BO241" s="65" t="str">
        <f>IF($K241="", "", SUMIF('Drinks List'!ET$11:ET$1010, $K241, 'Drinks List'!ES$11:ES$1010))</f>
        <v/>
      </c>
      <c r="BQ241" s="120" t="str">
        <f t="shared" si="73"/>
        <v/>
      </c>
      <c r="BR241" s="62" t="str">
        <f t="shared" si="74"/>
        <v/>
      </c>
      <c r="BS241" s="76" t="str">
        <f>IF(BQ241="", "", COUNTIF(BQ$11:BQ$1010, "&gt;"&amp;BQ241)+1+COUNTIF(BQ$11:BQ241, BQ241)-1)</f>
        <v/>
      </c>
      <c r="BT241" s="76" t="str">
        <f>IF(BR241="", "", COUNTIF(BR$11:BR$1010, "&lt;"&amp;BR241)+1+COUNTIF(BR$11:BR241, BR241)-1)</f>
        <v/>
      </c>
      <c r="BV241" s="76" t="str">
        <f t="shared" si="75"/>
        <v/>
      </c>
      <c r="BW241" s="124" t="str">
        <f t="shared" si="76"/>
        <v/>
      </c>
      <c r="BX241" s="115" t="str">
        <f t="shared" si="77"/>
        <v/>
      </c>
      <c r="BY241" s="125" t="str">
        <f t="shared" si="78"/>
        <v/>
      </c>
      <c r="CA241" s="106" t="str">
        <f t="shared" si="79"/>
        <v/>
      </c>
      <c r="CB241" s="22" t="str">
        <f t="shared" si="80"/>
        <v/>
      </c>
      <c r="CD241" s="76" t="str">
        <f>IF($J241="", "", IF($BV241=0, "", COUNTIF($J$11:$J$1010, "&lt;"&amp;$J241)+1+COUNTIF($J$11:$J241, $J241)-1))</f>
        <v/>
      </c>
    </row>
    <row r="242" spans="1:82" x14ac:dyDescent="0.25">
      <c r="A242" s="31"/>
      <c r="B242" s="19" t="str">
        <f t="shared" si="61"/>
        <v/>
      </c>
      <c r="C242" s="20" t="str">
        <f t="shared" si="62"/>
        <v/>
      </c>
      <c r="D242" s="29" t="str">
        <f t="shared" si="63"/>
        <v/>
      </c>
      <c r="E242" s="22" t="str">
        <f t="shared" si="64"/>
        <v/>
      </c>
      <c r="F242" s="31"/>
      <c r="G242" s="301"/>
      <c r="H242" s="302"/>
      <c r="I242" s="303"/>
      <c r="J242" s="304"/>
      <c r="K242" s="283"/>
      <c r="L242" s="305"/>
      <c r="M242" s="285"/>
      <c r="N242" s="287"/>
      <c r="O242" s="31"/>
      <c r="P242" s="19" t="str">
        <f t="shared" si="65"/>
        <v/>
      </c>
      <c r="Q242" s="20" t="str">
        <f t="shared" si="66"/>
        <v/>
      </c>
      <c r="R242" s="29" t="str">
        <f t="shared" si="67"/>
        <v/>
      </c>
      <c r="S242" s="22" t="str">
        <f t="shared" si="68"/>
        <v/>
      </c>
      <c r="T242" s="31"/>
      <c r="U242" s="69" t="str">
        <f t="shared" si="69"/>
        <v/>
      </c>
      <c r="V242" s="31"/>
      <c r="X242" s="76" t="str">
        <f t="shared" si="70"/>
        <v/>
      </c>
      <c r="Z242" s="76" t="str">
        <f t="shared" si="71"/>
        <v/>
      </c>
      <c r="AA242" s="76" t="str">
        <f t="shared" si="72"/>
        <v/>
      </c>
      <c r="AC242" s="19" t="str">
        <f>IF($K242="", "", SUMIF('Drinks List'!DH$11:DH$1010, $K242, 'Drinks List'!DG$11:DG$1010))</f>
        <v/>
      </c>
      <c r="AD242" s="21"/>
      <c r="AE242" s="59" t="str">
        <f>IF($K242="", "", SUMIF('Drinks List'!DJ$11:DJ$1010, $K242, 'Drinks List'!DI$11:DI$1010))</f>
        <v/>
      </c>
      <c r="AF242" s="21"/>
      <c r="AG242" s="59" t="str">
        <f>IF($K242="", "", SUMIF('Drinks List'!DL$11:DL$1010, $K242, 'Drinks List'!DK$11:DK$1010))</f>
        <v/>
      </c>
      <c r="AH242" s="21"/>
      <c r="AI242" s="59" t="str">
        <f>IF($K242="", "", SUMIF('Drinks List'!DN$11:DN$1010, $K242, 'Drinks List'!DM$11:DM$1010))</f>
        <v/>
      </c>
      <c r="AJ242" s="21"/>
      <c r="AK242" s="59" t="str">
        <f>IF($K242="", "", SUMIF('Drinks List'!DP$11:DP$1010, $K242, 'Drinks List'!DO$11:DO$1010))</f>
        <v/>
      </c>
      <c r="AL242" s="21"/>
      <c r="AM242" s="59" t="str">
        <f>IF($K242="", "", SUMIF('Drinks List'!DR$11:DR$1010, $K242, 'Drinks List'!DQ$11:DQ$1010))</f>
        <v/>
      </c>
      <c r="AN242" s="21"/>
      <c r="AO242" s="59" t="str">
        <f>IF($K242="", "", SUMIF('Drinks List'!DT$11:DT$1010, $K242, 'Drinks List'!DS$11:DS$1010))</f>
        <v/>
      </c>
      <c r="AP242" s="21"/>
      <c r="AQ242" s="59" t="str">
        <f>IF($K242="", "", SUMIF('Drinks List'!DV$11:DV$1010, $K242, 'Drinks List'!DU$11:DU$1010))</f>
        <v/>
      </c>
      <c r="AR242" s="21"/>
      <c r="AS242" s="59" t="str">
        <f>IF($K242="", "", SUMIF('Drinks List'!DX$11:DX$1010, $K242, 'Drinks List'!DW$11:DW$1010))</f>
        <v/>
      </c>
      <c r="AT242" s="21"/>
      <c r="AU242" s="59" t="str">
        <f>IF($K242="", "", SUMIF('Drinks List'!DZ$11:DZ$1010, $K242, 'Drinks List'!DY$11:DY$1010))</f>
        <v/>
      </c>
      <c r="AV242" s="21"/>
      <c r="AW242" s="59" t="str">
        <f>IF($K242="", "", SUMIF('Drinks List'!EB$11:EB$1010, $K242, 'Drinks List'!EA$11:EA$1010))</f>
        <v/>
      </c>
      <c r="AX242" s="21"/>
      <c r="AY242" s="59" t="str">
        <f>IF($K242="", "", SUMIF('Drinks List'!ED$11:ED$1010, $K242, 'Drinks List'!EC$11:EC$1010))</f>
        <v/>
      </c>
      <c r="AZ242" s="21"/>
      <c r="BA242" s="59" t="str">
        <f>IF($K242="", "", SUMIF('Drinks List'!EF$11:EF$1010, $K242, 'Drinks List'!EE$11:EE$1010))</f>
        <v/>
      </c>
      <c r="BB242" s="21"/>
      <c r="BC242" s="59" t="str">
        <f>IF($K242="", "", SUMIF('Drinks List'!EH$11:EH$1010, $K242, 'Drinks List'!EG$11:EG$1010))</f>
        <v/>
      </c>
      <c r="BD242" s="21"/>
      <c r="BE242" s="59" t="str">
        <f>IF($K242="", "", SUMIF('Drinks List'!EJ$11:EJ$1010, $K242, 'Drinks List'!EI$11:EI$1010))</f>
        <v/>
      </c>
      <c r="BF242" s="21"/>
      <c r="BG242" s="59" t="str">
        <f>IF($K242="", "", SUMIF('Drinks List'!EL$11:EL$1010, $K242, 'Drinks List'!EK$11:EK$1010))</f>
        <v/>
      </c>
      <c r="BH242" s="21"/>
      <c r="BI242" s="59" t="str">
        <f>IF($K242="", "", SUMIF('Drinks List'!EN$11:EN$1010, $K242, 'Drinks List'!EM$11:EM$1010))</f>
        <v/>
      </c>
      <c r="BJ242" s="21"/>
      <c r="BK242" s="59" t="str">
        <f>IF($K242="", "", SUMIF('Drinks List'!EP$11:EP$1010, $K242, 'Drinks List'!EO$11:EO$1010))</f>
        <v/>
      </c>
      <c r="BL242" s="21"/>
      <c r="BM242" s="59" t="str">
        <f>IF($K242="", "", SUMIF('Drinks List'!ER$11:ER$1010, $K242, 'Drinks List'!EQ$11:EQ$1010))</f>
        <v/>
      </c>
      <c r="BN242" s="21"/>
      <c r="BO242" s="65" t="str">
        <f>IF($K242="", "", SUMIF('Drinks List'!ET$11:ET$1010, $K242, 'Drinks List'!ES$11:ES$1010))</f>
        <v/>
      </c>
      <c r="BQ242" s="120" t="str">
        <f t="shared" si="73"/>
        <v/>
      </c>
      <c r="BR242" s="62" t="str">
        <f t="shared" si="74"/>
        <v/>
      </c>
      <c r="BS242" s="76" t="str">
        <f>IF(BQ242="", "", COUNTIF(BQ$11:BQ$1010, "&gt;"&amp;BQ242)+1+COUNTIF(BQ$11:BQ242, BQ242)-1)</f>
        <v/>
      </c>
      <c r="BT242" s="76" t="str">
        <f>IF(BR242="", "", COUNTIF(BR$11:BR$1010, "&lt;"&amp;BR242)+1+COUNTIF(BR$11:BR242, BR242)-1)</f>
        <v/>
      </c>
      <c r="BV242" s="76" t="str">
        <f t="shared" si="75"/>
        <v/>
      </c>
      <c r="BW242" s="124" t="str">
        <f t="shared" si="76"/>
        <v/>
      </c>
      <c r="BX242" s="115" t="str">
        <f t="shared" si="77"/>
        <v/>
      </c>
      <c r="BY242" s="125" t="str">
        <f t="shared" si="78"/>
        <v/>
      </c>
      <c r="CA242" s="106" t="str">
        <f t="shared" si="79"/>
        <v/>
      </c>
      <c r="CB242" s="22" t="str">
        <f t="shared" si="80"/>
        <v/>
      </c>
      <c r="CD242" s="76" t="str">
        <f>IF($J242="", "", IF($BV242=0, "", COUNTIF($J$11:$J$1010, "&lt;"&amp;$J242)+1+COUNTIF($J$11:$J242, $J242)-1))</f>
        <v/>
      </c>
    </row>
    <row r="243" spans="1:82" x14ac:dyDescent="0.25">
      <c r="A243" s="31"/>
      <c r="B243" s="19" t="str">
        <f t="shared" si="61"/>
        <v/>
      </c>
      <c r="C243" s="20" t="str">
        <f t="shared" si="62"/>
        <v/>
      </c>
      <c r="D243" s="29" t="str">
        <f t="shared" si="63"/>
        <v/>
      </c>
      <c r="E243" s="22" t="str">
        <f t="shared" si="64"/>
        <v/>
      </c>
      <c r="F243" s="31"/>
      <c r="G243" s="301"/>
      <c r="H243" s="302"/>
      <c r="I243" s="303"/>
      <c r="J243" s="304"/>
      <c r="K243" s="283"/>
      <c r="L243" s="305"/>
      <c r="M243" s="285"/>
      <c r="N243" s="287"/>
      <c r="O243" s="31"/>
      <c r="P243" s="19" t="str">
        <f t="shared" si="65"/>
        <v/>
      </c>
      <c r="Q243" s="20" t="str">
        <f t="shared" si="66"/>
        <v/>
      </c>
      <c r="R243" s="29" t="str">
        <f t="shared" si="67"/>
        <v/>
      </c>
      <c r="S243" s="22" t="str">
        <f t="shared" si="68"/>
        <v/>
      </c>
      <c r="T243" s="31"/>
      <c r="U243" s="69" t="str">
        <f t="shared" si="69"/>
        <v/>
      </c>
      <c r="V243" s="31"/>
      <c r="X243" s="76" t="str">
        <f t="shared" si="70"/>
        <v/>
      </c>
      <c r="Z243" s="76" t="str">
        <f t="shared" si="71"/>
        <v/>
      </c>
      <c r="AA243" s="76" t="str">
        <f t="shared" si="72"/>
        <v/>
      </c>
      <c r="AC243" s="19" t="str">
        <f>IF($K243="", "", SUMIF('Drinks List'!DH$11:DH$1010, $K243, 'Drinks List'!DG$11:DG$1010))</f>
        <v/>
      </c>
      <c r="AD243" s="21"/>
      <c r="AE243" s="59" t="str">
        <f>IF($K243="", "", SUMIF('Drinks List'!DJ$11:DJ$1010, $K243, 'Drinks List'!DI$11:DI$1010))</f>
        <v/>
      </c>
      <c r="AF243" s="21"/>
      <c r="AG243" s="59" t="str">
        <f>IF($K243="", "", SUMIF('Drinks List'!DL$11:DL$1010, $K243, 'Drinks List'!DK$11:DK$1010))</f>
        <v/>
      </c>
      <c r="AH243" s="21"/>
      <c r="AI243" s="59" t="str">
        <f>IF($K243="", "", SUMIF('Drinks List'!DN$11:DN$1010, $K243, 'Drinks List'!DM$11:DM$1010))</f>
        <v/>
      </c>
      <c r="AJ243" s="21"/>
      <c r="AK243" s="59" t="str">
        <f>IF($K243="", "", SUMIF('Drinks List'!DP$11:DP$1010, $K243, 'Drinks List'!DO$11:DO$1010))</f>
        <v/>
      </c>
      <c r="AL243" s="21"/>
      <c r="AM243" s="59" t="str">
        <f>IF($K243="", "", SUMIF('Drinks List'!DR$11:DR$1010, $K243, 'Drinks List'!DQ$11:DQ$1010))</f>
        <v/>
      </c>
      <c r="AN243" s="21"/>
      <c r="AO243" s="59" t="str">
        <f>IF($K243="", "", SUMIF('Drinks List'!DT$11:DT$1010, $K243, 'Drinks List'!DS$11:DS$1010))</f>
        <v/>
      </c>
      <c r="AP243" s="21"/>
      <c r="AQ243" s="59" t="str">
        <f>IF($K243="", "", SUMIF('Drinks List'!DV$11:DV$1010, $K243, 'Drinks List'!DU$11:DU$1010))</f>
        <v/>
      </c>
      <c r="AR243" s="21"/>
      <c r="AS243" s="59" t="str">
        <f>IF($K243="", "", SUMIF('Drinks List'!DX$11:DX$1010, $K243, 'Drinks List'!DW$11:DW$1010))</f>
        <v/>
      </c>
      <c r="AT243" s="21"/>
      <c r="AU243" s="59" t="str">
        <f>IF($K243="", "", SUMIF('Drinks List'!DZ$11:DZ$1010, $K243, 'Drinks List'!DY$11:DY$1010))</f>
        <v/>
      </c>
      <c r="AV243" s="21"/>
      <c r="AW243" s="59" t="str">
        <f>IF($K243="", "", SUMIF('Drinks List'!EB$11:EB$1010, $K243, 'Drinks List'!EA$11:EA$1010))</f>
        <v/>
      </c>
      <c r="AX243" s="21"/>
      <c r="AY243" s="59" t="str">
        <f>IF($K243="", "", SUMIF('Drinks List'!ED$11:ED$1010, $K243, 'Drinks List'!EC$11:EC$1010))</f>
        <v/>
      </c>
      <c r="AZ243" s="21"/>
      <c r="BA243" s="59" t="str">
        <f>IF($K243="", "", SUMIF('Drinks List'!EF$11:EF$1010, $K243, 'Drinks List'!EE$11:EE$1010))</f>
        <v/>
      </c>
      <c r="BB243" s="21"/>
      <c r="BC243" s="59" t="str">
        <f>IF($K243="", "", SUMIF('Drinks List'!EH$11:EH$1010, $K243, 'Drinks List'!EG$11:EG$1010))</f>
        <v/>
      </c>
      <c r="BD243" s="21"/>
      <c r="BE243" s="59" t="str">
        <f>IF($K243="", "", SUMIF('Drinks List'!EJ$11:EJ$1010, $K243, 'Drinks List'!EI$11:EI$1010))</f>
        <v/>
      </c>
      <c r="BF243" s="21"/>
      <c r="BG243" s="59" t="str">
        <f>IF($K243="", "", SUMIF('Drinks List'!EL$11:EL$1010, $K243, 'Drinks List'!EK$11:EK$1010))</f>
        <v/>
      </c>
      <c r="BH243" s="21"/>
      <c r="BI243" s="59" t="str">
        <f>IF($K243="", "", SUMIF('Drinks List'!EN$11:EN$1010, $K243, 'Drinks List'!EM$11:EM$1010))</f>
        <v/>
      </c>
      <c r="BJ243" s="21"/>
      <c r="BK243" s="59" t="str">
        <f>IF($K243="", "", SUMIF('Drinks List'!EP$11:EP$1010, $K243, 'Drinks List'!EO$11:EO$1010))</f>
        <v/>
      </c>
      <c r="BL243" s="21"/>
      <c r="BM243" s="59" t="str">
        <f>IF($K243="", "", SUMIF('Drinks List'!ER$11:ER$1010, $K243, 'Drinks List'!EQ$11:EQ$1010))</f>
        <v/>
      </c>
      <c r="BN243" s="21"/>
      <c r="BO243" s="65" t="str">
        <f>IF($K243="", "", SUMIF('Drinks List'!ET$11:ET$1010, $K243, 'Drinks List'!ES$11:ES$1010))</f>
        <v/>
      </c>
      <c r="BQ243" s="120" t="str">
        <f t="shared" si="73"/>
        <v/>
      </c>
      <c r="BR243" s="62" t="str">
        <f t="shared" si="74"/>
        <v/>
      </c>
      <c r="BS243" s="76" t="str">
        <f>IF(BQ243="", "", COUNTIF(BQ$11:BQ$1010, "&gt;"&amp;BQ243)+1+COUNTIF(BQ$11:BQ243, BQ243)-1)</f>
        <v/>
      </c>
      <c r="BT243" s="76" t="str">
        <f>IF(BR243="", "", COUNTIF(BR$11:BR$1010, "&lt;"&amp;BR243)+1+COUNTIF(BR$11:BR243, BR243)-1)</f>
        <v/>
      </c>
      <c r="BV243" s="76" t="str">
        <f t="shared" si="75"/>
        <v/>
      </c>
      <c r="BW243" s="124" t="str">
        <f t="shared" si="76"/>
        <v/>
      </c>
      <c r="BX243" s="115" t="str">
        <f t="shared" si="77"/>
        <v/>
      </c>
      <c r="BY243" s="125" t="str">
        <f t="shared" si="78"/>
        <v/>
      </c>
      <c r="CA243" s="106" t="str">
        <f t="shared" si="79"/>
        <v/>
      </c>
      <c r="CB243" s="22" t="str">
        <f t="shared" si="80"/>
        <v/>
      </c>
      <c r="CD243" s="76" t="str">
        <f>IF($J243="", "", IF($BV243=0, "", COUNTIF($J$11:$J$1010, "&lt;"&amp;$J243)+1+COUNTIF($J$11:$J243, $J243)-1))</f>
        <v/>
      </c>
    </row>
    <row r="244" spans="1:82" x14ac:dyDescent="0.25">
      <c r="A244" s="31"/>
      <c r="B244" s="19" t="str">
        <f t="shared" si="61"/>
        <v/>
      </c>
      <c r="C244" s="20" t="str">
        <f t="shared" si="62"/>
        <v/>
      </c>
      <c r="D244" s="29" t="str">
        <f t="shared" si="63"/>
        <v/>
      </c>
      <c r="E244" s="22" t="str">
        <f t="shared" si="64"/>
        <v/>
      </c>
      <c r="F244" s="31"/>
      <c r="G244" s="301"/>
      <c r="H244" s="302"/>
      <c r="I244" s="303"/>
      <c r="J244" s="304"/>
      <c r="K244" s="283"/>
      <c r="L244" s="305"/>
      <c r="M244" s="285"/>
      <c r="N244" s="287"/>
      <c r="O244" s="31"/>
      <c r="P244" s="19" t="str">
        <f t="shared" si="65"/>
        <v/>
      </c>
      <c r="Q244" s="20" t="str">
        <f t="shared" si="66"/>
        <v/>
      </c>
      <c r="R244" s="29" t="str">
        <f t="shared" si="67"/>
        <v/>
      </c>
      <c r="S244" s="22" t="str">
        <f t="shared" si="68"/>
        <v/>
      </c>
      <c r="T244" s="31"/>
      <c r="U244" s="69" t="str">
        <f t="shared" si="69"/>
        <v/>
      </c>
      <c r="V244" s="31"/>
      <c r="X244" s="76" t="str">
        <f t="shared" si="70"/>
        <v/>
      </c>
      <c r="Z244" s="76" t="str">
        <f t="shared" si="71"/>
        <v/>
      </c>
      <c r="AA244" s="76" t="str">
        <f t="shared" si="72"/>
        <v/>
      </c>
      <c r="AC244" s="19" t="str">
        <f>IF($K244="", "", SUMIF('Drinks List'!DH$11:DH$1010, $K244, 'Drinks List'!DG$11:DG$1010))</f>
        <v/>
      </c>
      <c r="AD244" s="21"/>
      <c r="AE244" s="59" t="str">
        <f>IF($K244="", "", SUMIF('Drinks List'!DJ$11:DJ$1010, $K244, 'Drinks List'!DI$11:DI$1010))</f>
        <v/>
      </c>
      <c r="AF244" s="21"/>
      <c r="AG244" s="59" t="str">
        <f>IF($K244="", "", SUMIF('Drinks List'!DL$11:DL$1010, $K244, 'Drinks List'!DK$11:DK$1010))</f>
        <v/>
      </c>
      <c r="AH244" s="21"/>
      <c r="AI244" s="59" t="str">
        <f>IF($K244="", "", SUMIF('Drinks List'!DN$11:DN$1010, $K244, 'Drinks List'!DM$11:DM$1010))</f>
        <v/>
      </c>
      <c r="AJ244" s="21"/>
      <c r="AK244" s="59" t="str">
        <f>IF($K244="", "", SUMIF('Drinks List'!DP$11:DP$1010, $K244, 'Drinks List'!DO$11:DO$1010))</f>
        <v/>
      </c>
      <c r="AL244" s="21"/>
      <c r="AM244" s="59" t="str">
        <f>IF($K244="", "", SUMIF('Drinks List'!DR$11:DR$1010, $K244, 'Drinks List'!DQ$11:DQ$1010))</f>
        <v/>
      </c>
      <c r="AN244" s="21"/>
      <c r="AO244" s="59" t="str">
        <f>IF($K244="", "", SUMIF('Drinks List'!DT$11:DT$1010, $K244, 'Drinks List'!DS$11:DS$1010))</f>
        <v/>
      </c>
      <c r="AP244" s="21"/>
      <c r="AQ244" s="59" t="str">
        <f>IF($K244="", "", SUMIF('Drinks List'!DV$11:DV$1010, $K244, 'Drinks List'!DU$11:DU$1010))</f>
        <v/>
      </c>
      <c r="AR244" s="21"/>
      <c r="AS244" s="59" t="str">
        <f>IF($K244="", "", SUMIF('Drinks List'!DX$11:DX$1010, $K244, 'Drinks List'!DW$11:DW$1010))</f>
        <v/>
      </c>
      <c r="AT244" s="21"/>
      <c r="AU244" s="59" t="str">
        <f>IF($K244="", "", SUMIF('Drinks List'!DZ$11:DZ$1010, $K244, 'Drinks List'!DY$11:DY$1010))</f>
        <v/>
      </c>
      <c r="AV244" s="21"/>
      <c r="AW244" s="59" t="str">
        <f>IF($K244="", "", SUMIF('Drinks List'!EB$11:EB$1010, $K244, 'Drinks List'!EA$11:EA$1010))</f>
        <v/>
      </c>
      <c r="AX244" s="21"/>
      <c r="AY244" s="59" t="str">
        <f>IF($K244="", "", SUMIF('Drinks List'!ED$11:ED$1010, $K244, 'Drinks List'!EC$11:EC$1010))</f>
        <v/>
      </c>
      <c r="AZ244" s="21"/>
      <c r="BA244" s="59" t="str">
        <f>IF($K244="", "", SUMIF('Drinks List'!EF$11:EF$1010, $K244, 'Drinks List'!EE$11:EE$1010))</f>
        <v/>
      </c>
      <c r="BB244" s="21"/>
      <c r="BC244" s="59" t="str">
        <f>IF($K244="", "", SUMIF('Drinks List'!EH$11:EH$1010, $K244, 'Drinks List'!EG$11:EG$1010))</f>
        <v/>
      </c>
      <c r="BD244" s="21"/>
      <c r="BE244" s="59" t="str">
        <f>IF($K244="", "", SUMIF('Drinks List'!EJ$11:EJ$1010, $K244, 'Drinks List'!EI$11:EI$1010))</f>
        <v/>
      </c>
      <c r="BF244" s="21"/>
      <c r="BG244" s="59" t="str">
        <f>IF($K244="", "", SUMIF('Drinks List'!EL$11:EL$1010, $K244, 'Drinks List'!EK$11:EK$1010))</f>
        <v/>
      </c>
      <c r="BH244" s="21"/>
      <c r="BI244" s="59" t="str">
        <f>IF($K244="", "", SUMIF('Drinks List'!EN$11:EN$1010, $K244, 'Drinks List'!EM$11:EM$1010))</f>
        <v/>
      </c>
      <c r="BJ244" s="21"/>
      <c r="BK244" s="59" t="str">
        <f>IF($K244="", "", SUMIF('Drinks List'!EP$11:EP$1010, $K244, 'Drinks List'!EO$11:EO$1010))</f>
        <v/>
      </c>
      <c r="BL244" s="21"/>
      <c r="BM244" s="59" t="str">
        <f>IF($K244="", "", SUMIF('Drinks List'!ER$11:ER$1010, $K244, 'Drinks List'!EQ$11:EQ$1010))</f>
        <v/>
      </c>
      <c r="BN244" s="21"/>
      <c r="BO244" s="65" t="str">
        <f>IF($K244="", "", SUMIF('Drinks List'!ET$11:ET$1010, $K244, 'Drinks List'!ES$11:ES$1010))</f>
        <v/>
      </c>
      <c r="BQ244" s="120" t="str">
        <f t="shared" si="73"/>
        <v/>
      </c>
      <c r="BR244" s="62" t="str">
        <f t="shared" si="74"/>
        <v/>
      </c>
      <c r="BS244" s="76" t="str">
        <f>IF(BQ244="", "", COUNTIF(BQ$11:BQ$1010, "&gt;"&amp;BQ244)+1+COUNTIF(BQ$11:BQ244, BQ244)-1)</f>
        <v/>
      </c>
      <c r="BT244" s="76" t="str">
        <f>IF(BR244="", "", COUNTIF(BR$11:BR$1010, "&lt;"&amp;BR244)+1+COUNTIF(BR$11:BR244, BR244)-1)</f>
        <v/>
      </c>
      <c r="BV244" s="76" t="str">
        <f t="shared" si="75"/>
        <v/>
      </c>
      <c r="BW244" s="124" t="str">
        <f t="shared" si="76"/>
        <v/>
      </c>
      <c r="BX244" s="115" t="str">
        <f t="shared" si="77"/>
        <v/>
      </c>
      <c r="BY244" s="125" t="str">
        <f t="shared" si="78"/>
        <v/>
      </c>
      <c r="CA244" s="106" t="str">
        <f t="shared" si="79"/>
        <v/>
      </c>
      <c r="CB244" s="22" t="str">
        <f t="shared" si="80"/>
        <v/>
      </c>
      <c r="CD244" s="76" t="str">
        <f>IF($J244="", "", IF($BV244=0, "", COUNTIF($J$11:$J$1010, "&lt;"&amp;$J244)+1+COUNTIF($J$11:$J244, $J244)-1))</f>
        <v/>
      </c>
    </row>
    <row r="245" spans="1:82" x14ac:dyDescent="0.25">
      <c r="A245" s="31"/>
      <c r="B245" s="19" t="str">
        <f t="shared" si="61"/>
        <v/>
      </c>
      <c r="C245" s="20" t="str">
        <f t="shared" si="62"/>
        <v/>
      </c>
      <c r="D245" s="29" t="str">
        <f t="shared" si="63"/>
        <v/>
      </c>
      <c r="E245" s="22" t="str">
        <f t="shared" si="64"/>
        <v/>
      </c>
      <c r="F245" s="31"/>
      <c r="G245" s="301"/>
      <c r="H245" s="302"/>
      <c r="I245" s="303"/>
      <c r="J245" s="304"/>
      <c r="K245" s="283"/>
      <c r="L245" s="305"/>
      <c r="M245" s="285"/>
      <c r="N245" s="287"/>
      <c r="O245" s="31"/>
      <c r="P245" s="19" t="str">
        <f t="shared" si="65"/>
        <v/>
      </c>
      <c r="Q245" s="20" t="str">
        <f t="shared" si="66"/>
        <v/>
      </c>
      <c r="R245" s="29" t="str">
        <f t="shared" si="67"/>
        <v/>
      </c>
      <c r="S245" s="22" t="str">
        <f t="shared" si="68"/>
        <v/>
      </c>
      <c r="T245" s="31"/>
      <c r="U245" s="69" t="str">
        <f t="shared" si="69"/>
        <v/>
      </c>
      <c r="V245" s="31"/>
      <c r="X245" s="76" t="str">
        <f t="shared" si="70"/>
        <v/>
      </c>
      <c r="Z245" s="76" t="str">
        <f t="shared" si="71"/>
        <v/>
      </c>
      <c r="AA245" s="76" t="str">
        <f t="shared" si="72"/>
        <v/>
      </c>
      <c r="AC245" s="19" t="str">
        <f>IF($K245="", "", SUMIF('Drinks List'!DH$11:DH$1010, $K245, 'Drinks List'!DG$11:DG$1010))</f>
        <v/>
      </c>
      <c r="AD245" s="21"/>
      <c r="AE245" s="59" t="str">
        <f>IF($K245="", "", SUMIF('Drinks List'!DJ$11:DJ$1010, $K245, 'Drinks List'!DI$11:DI$1010))</f>
        <v/>
      </c>
      <c r="AF245" s="21"/>
      <c r="AG245" s="59" t="str">
        <f>IF($K245="", "", SUMIF('Drinks List'!DL$11:DL$1010, $K245, 'Drinks List'!DK$11:DK$1010))</f>
        <v/>
      </c>
      <c r="AH245" s="21"/>
      <c r="AI245" s="59" t="str">
        <f>IF($K245="", "", SUMIF('Drinks List'!DN$11:DN$1010, $K245, 'Drinks List'!DM$11:DM$1010))</f>
        <v/>
      </c>
      <c r="AJ245" s="21"/>
      <c r="AK245" s="59" t="str">
        <f>IF($K245="", "", SUMIF('Drinks List'!DP$11:DP$1010, $K245, 'Drinks List'!DO$11:DO$1010))</f>
        <v/>
      </c>
      <c r="AL245" s="21"/>
      <c r="AM245" s="59" t="str">
        <f>IF($K245="", "", SUMIF('Drinks List'!DR$11:DR$1010, $K245, 'Drinks List'!DQ$11:DQ$1010))</f>
        <v/>
      </c>
      <c r="AN245" s="21"/>
      <c r="AO245" s="59" t="str">
        <f>IF($K245="", "", SUMIF('Drinks List'!DT$11:DT$1010, $K245, 'Drinks List'!DS$11:DS$1010))</f>
        <v/>
      </c>
      <c r="AP245" s="21"/>
      <c r="AQ245" s="59" t="str">
        <f>IF($K245="", "", SUMIF('Drinks List'!DV$11:DV$1010, $K245, 'Drinks List'!DU$11:DU$1010))</f>
        <v/>
      </c>
      <c r="AR245" s="21"/>
      <c r="AS245" s="59" t="str">
        <f>IF($K245="", "", SUMIF('Drinks List'!DX$11:DX$1010, $K245, 'Drinks List'!DW$11:DW$1010))</f>
        <v/>
      </c>
      <c r="AT245" s="21"/>
      <c r="AU245" s="59" t="str">
        <f>IF($K245="", "", SUMIF('Drinks List'!DZ$11:DZ$1010, $K245, 'Drinks List'!DY$11:DY$1010))</f>
        <v/>
      </c>
      <c r="AV245" s="21"/>
      <c r="AW245" s="59" t="str">
        <f>IF($K245="", "", SUMIF('Drinks List'!EB$11:EB$1010, $K245, 'Drinks List'!EA$11:EA$1010))</f>
        <v/>
      </c>
      <c r="AX245" s="21"/>
      <c r="AY245" s="59" t="str">
        <f>IF($K245="", "", SUMIF('Drinks List'!ED$11:ED$1010, $K245, 'Drinks List'!EC$11:EC$1010))</f>
        <v/>
      </c>
      <c r="AZ245" s="21"/>
      <c r="BA245" s="59" t="str">
        <f>IF($K245="", "", SUMIF('Drinks List'!EF$11:EF$1010, $K245, 'Drinks List'!EE$11:EE$1010))</f>
        <v/>
      </c>
      <c r="BB245" s="21"/>
      <c r="BC245" s="59" t="str">
        <f>IF($K245="", "", SUMIF('Drinks List'!EH$11:EH$1010, $K245, 'Drinks List'!EG$11:EG$1010))</f>
        <v/>
      </c>
      <c r="BD245" s="21"/>
      <c r="BE245" s="59" t="str">
        <f>IF($K245="", "", SUMIF('Drinks List'!EJ$11:EJ$1010, $K245, 'Drinks List'!EI$11:EI$1010))</f>
        <v/>
      </c>
      <c r="BF245" s="21"/>
      <c r="BG245" s="59" t="str">
        <f>IF($K245="", "", SUMIF('Drinks List'!EL$11:EL$1010, $K245, 'Drinks List'!EK$11:EK$1010))</f>
        <v/>
      </c>
      <c r="BH245" s="21"/>
      <c r="BI245" s="59" t="str">
        <f>IF($K245="", "", SUMIF('Drinks List'!EN$11:EN$1010, $K245, 'Drinks List'!EM$11:EM$1010))</f>
        <v/>
      </c>
      <c r="BJ245" s="21"/>
      <c r="BK245" s="59" t="str">
        <f>IF($K245="", "", SUMIF('Drinks List'!EP$11:EP$1010, $K245, 'Drinks List'!EO$11:EO$1010))</f>
        <v/>
      </c>
      <c r="BL245" s="21"/>
      <c r="BM245" s="59" t="str">
        <f>IF($K245="", "", SUMIF('Drinks List'!ER$11:ER$1010, $K245, 'Drinks List'!EQ$11:EQ$1010))</f>
        <v/>
      </c>
      <c r="BN245" s="21"/>
      <c r="BO245" s="65" t="str">
        <f>IF($K245="", "", SUMIF('Drinks List'!ET$11:ET$1010, $K245, 'Drinks List'!ES$11:ES$1010))</f>
        <v/>
      </c>
      <c r="BQ245" s="120" t="str">
        <f t="shared" si="73"/>
        <v/>
      </c>
      <c r="BR245" s="62" t="str">
        <f t="shared" si="74"/>
        <v/>
      </c>
      <c r="BS245" s="76" t="str">
        <f>IF(BQ245="", "", COUNTIF(BQ$11:BQ$1010, "&gt;"&amp;BQ245)+1+COUNTIF(BQ$11:BQ245, BQ245)-1)</f>
        <v/>
      </c>
      <c r="BT245" s="76" t="str">
        <f>IF(BR245="", "", COUNTIF(BR$11:BR$1010, "&lt;"&amp;BR245)+1+COUNTIF(BR$11:BR245, BR245)-1)</f>
        <v/>
      </c>
      <c r="BV245" s="76" t="str">
        <f t="shared" si="75"/>
        <v/>
      </c>
      <c r="BW245" s="124" t="str">
        <f t="shared" si="76"/>
        <v/>
      </c>
      <c r="BX245" s="115" t="str">
        <f t="shared" si="77"/>
        <v/>
      </c>
      <c r="BY245" s="125" t="str">
        <f t="shared" si="78"/>
        <v/>
      </c>
      <c r="CA245" s="106" t="str">
        <f t="shared" si="79"/>
        <v/>
      </c>
      <c r="CB245" s="22" t="str">
        <f t="shared" si="80"/>
        <v/>
      </c>
      <c r="CD245" s="76" t="str">
        <f>IF($J245="", "", IF($BV245=0, "", COUNTIF($J$11:$J$1010, "&lt;"&amp;$J245)+1+COUNTIF($J$11:$J245, $J245)-1))</f>
        <v/>
      </c>
    </row>
    <row r="246" spans="1:82" x14ac:dyDescent="0.25">
      <c r="A246" s="31"/>
      <c r="B246" s="19" t="str">
        <f t="shared" si="61"/>
        <v/>
      </c>
      <c r="C246" s="20" t="str">
        <f t="shared" si="62"/>
        <v/>
      </c>
      <c r="D246" s="29" t="str">
        <f t="shared" si="63"/>
        <v/>
      </c>
      <c r="E246" s="22" t="str">
        <f t="shared" si="64"/>
        <v/>
      </c>
      <c r="F246" s="31"/>
      <c r="G246" s="301"/>
      <c r="H246" s="302"/>
      <c r="I246" s="303"/>
      <c r="J246" s="304"/>
      <c r="K246" s="283"/>
      <c r="L246" s="305"/>
      <c r="M246" s="285"/>
      <c r="N246" s="287"/>
      <c r="O246" s="31"/>
      <c r="P246" s="19" t="str">
        <f t="shared" si="65"/>
        <v/>
      </c>
      <c r="Q246" s="20" t="str">
        <f t="shared" si="66"/>
        <v/>
      </c>
      <c r="R246" s="29" t="str">
        <f t="shared" si="67"/>
        <v/>
      </c>
      <c r="S246" s="22" t="str">
        <f t="shared" si="68"/>
        <v/>
      </c>
      <c r="T246" s="31"/>
      <c r="U246" s="69" t="str">
        <f t="shared" si="69"/>
        <v/>
      </c>
      <c r="V246" s="31"/>
      <c r="X246" s="76" t="str">
        <f t="shared" si="70"/>
        <v/>
      </c>
      <c r="Z246" s="76" t="str">
        <f t="shared" si="71"/>
        <v/>
      </c>
      <c r="AA246" s="76" t="str">
        <f t="shared" si="72"/>
        <v/>
      </c>
      <c r="AC246" s="19" t="str">
        <f>IF($K246="", "", SUMIF('Drinks List'!DH$11:DH$1010, $K246, 'Drinks List'!DG$11:DG$1010))</f>
        <v/>
      </c>
      <c r="AD246" s="21"/>
      <c r="AE246" s="59" t="str">
        <f>IF($K246="", "", SUMIF('Drinks List'!DJ$11:DJ$1010, $K246, 'Drinks List'!DI$11:DI$1010))</f>
        <v/>
      </c>
      <c r="AF246" s="21"/>
      <c r="AG246" s="59" t="str">
        <f>IF($K246="", "", SUMIF('Drinks List'!DL$11:DL$1010, $K246, 'Drinks List'!DK$11:DK$1010))</f>
        <v/>
      </c>
      <c r="AH246" s="21"/>
      <c r="AI246" s="59" t="str">
        <f>IF($K246="", "", SUMIF('Drinks List'!DN$11:DN$1010, $K246, 'Drinks List'!DM$11:DM$1010))</f>
        <v/>
      </c>
      <c r="AJ246" s="21"/>
      <c r="AK246" s="59" t="str">
        <f>IF($K246="", "", SUMIF('Drinks List'!DP$11:DP$1010, $K246, 'Drinks List'!DO$11:DO$1010))</f>
        <v/>
      </c>
      <c r="AL246" s="21"/>
      <c r="AM246" s="59" t="str">
        <f>IF($K246="", "", SUMIF('Drinks List'!DR$11:DR$1010, $K246, 'Drinks List'!DQ$11:DQ$1010))</f>
        <v/>
      </c>
      <c r="AN246" s="21"/>
      <c r="AO246" s="59" t="str">
        <f>IF($K246="", "", SUMIF('Drinks List'!DT$11:DT$1010, $K246, 'Drinks List'!DS$11:DS$1010))</f>
        <v/>
      </c>
      <c r="AP246" s="21"/>
      <c r="AQ246" s="59" t="str">
        <f>IF($K246="", "", SUMIF('Drinks List'!DV$11:DV$1010, $K246, 'Drinks List'!DU$11:DU$1010))</f>
        <v/>
      </c>
      <c r="AR246" s="21"/>
      <c r="AS246" s="59" t="str">
        <f>IF($K246="", "", SUMIF('Drinks List'!DX$11:DX$1010, $K246, 'Drinks List'!DW$11:DW$1010))</f>
        <v/>
      </c>
      <c r="AT246" s="21"/>
      <c r="AU246" s="59" t="str">
        <f>IF($K246="", "", SUMIF('Drinks List'!DZ$11:DZ$1010, $K246, 'Drinks List'!DY$11:DY$1010))</f>
        <v/>
      </c>
      <c r="AV246" s="21"/>
      <c r="AW246" s="59" t="str">
        <f>IF($K246="", "", SUMIF('Drinks List'!EB$11:EB$1010, $K246, 'Drinks List'!EA$11:EA$1010))</f>
        <v/>
      </c>
      <c r="AX246" s="21"/>
      <c r="AY246" s="59" t="str">
        <f>IF($K246="", "", SUMIF('Drinks List'!ED$11:ED$1010, $K246, 'Drinks List'!EC$11:EC$1010))</f>
        <v/>
      </c>
      <c r="AZ246" s="21"/>
      <c r="BA246" s="59" t="str">
        <f>IF($K246="", "", SUMIF('Drinks List'!EF$11:EF$1010, $K246, 'Drinks List'!EE$11:EE$1010))</f>
        <v/>
      </c>
      <c r="BB246" s="21"/>
      <c r="BC246" s="59" t="str">
        <f>IF($K246="", "", SUMIF('Drinks List'!EH$11:EH$1010, $K246, 'Drinks List'!EG$11:EG$1010))</f>
        <v/>
      </c>
      <c r="BD246" s="21"/>
      <c r="BE246" s="59" t="str">
        <f>IF($K246="", "", SUMIF('Drinks List'!EJ$11:EJ$1010, $K246, 'Drinks List'!EI$11:EI$1010))</f>
        <v/>
      </c>
      <c r="BF246" s="21"/>
      <c r="BG246" s="59" t="str">
        <f>IF($K246="", "", SUMIF('Drinks List'!EL$11:EL$1010, $K246, 'Drinks List'!EK$11:EK$1010))</f>
        <v/>
      </c>
      <c r="BH246" s="21"/>
      <c r="BI246" s="59" t="str">
        <f>IF($K246="", "", SUMIF('Drinks List'!EN$11:EN$1010, $K246, 'Drinks List'!EM$11:EM$1010))</f>
        <v/>
      </c>
      <c r="BJ246" s="21"/>
      <c r="BK246" s="59" t="str">
        <f>IF($K246="", "", SUMIF('Drinks List'!EP$11:EP$1010, $K246, 'Drinks List'!EO$11:EO$1010))</f>
        <v/>
      </c>
      <c r="BL246" s="21"/>
      <c r="BM246" s="59" t="str">
        <f>IF($K246="", "", SUMIF('Drinks List'!ER$11:ER$1010, $K246, 'Drinks List'!EQ$11:EQ$1010))</f>
        <v/>
      </c>
      <c r="BN246" s="21"/>
      <c r="BO246" s="65" t="str">
        <f>IF($K246="", "", SUMIF('Drinks List'!ET$11:ET$1010, $K246, 'Drinks List'!ES$11:ES$1010))</f>
        <v/>
      </c>
      <c r="BQ246" s="120" t="str">
        <f t="shared" si="73"/>
        <v/>
      </c>
      <c r="BR246" s="62" t="str">
        <f t="shared" si="74"/>
        <v/>
      </c>
      <c r="BS246" s="76" t="str">
        <f>IF(BQ246="", "", COUNTIF(BQ$11:BQ$1010, "&gt;"&amp;BQ246)+1+COUNTIF(BQ$11:BQ246, BQ246)-1)</f>
        <v/>
      </c>
      <c r="BT246" s="76" t="str">
        <f>IF(BR246="", "", COUNTIF(BR$11:BR$1010, "&lt;"&amp;BR246)+1+COUNTIF(BR$11:BR246, BR246)-1)</f>
        <v/>
      </c>
      <c r="BV246" s="76" t="str">
        <f t="shared" si="75"/>
        <v/>
      </c>
      <c r="BW246" s="124" t="str">
        <f t="shared" si="76"/>
        <v/>
      </c>
      <c r="BX246" s="115" t="str">
        <f t="shared" si="77"/>
        <v/>
      </c>
      <c r="BY246" s="125" t="str">
        <f t="shared" si="78"/>
        <v/>
      </c>
      <c r="CA246" s="106" t="str">
        <f t="shared" si="79"/>
        <v/>
      </c>
      <c r="CB246" s="22" t="str">
        <f t="shared" si="80"/>
        <v/>
      </c>
      <c r="CD246" s="76" t="str">
        <f>IF($J246="", "", IF($BV246=0, "", COUNTIF($J$11:$J$1010, "&lt;"&amp;$J246)+1+COUNTIF($J$11:$J246, $J246)-1))</f>
        <v/>
      </c>
    </row>
    <row r="247" spans="1:82" x14ac:dyDescent="0.25">
      <c r="A247" s="31"/>
      <c r="B247" s="19" t="str">
        <f t="shared" si="61"/>
        <v/>
      </c>
      <c r="C247" s="20" t="str">
        <f t="shared" si="62"/>
        <v/>
      </c>
      <c r="D247" s="29" t="str">
        <f t="shared" si="63"/>
        <v/>
      </c>
      <c r="E247" s="22" t="str">
        <f t="shared" si="64"/>
        <v/>
      </c>
      <c r="F247" s="31"/>
      <c r="G247" s="301"/>
      <c r="H247" s="302"/>
      <c r="I247" s="303"/>
      <c r="J247" s="304"/>
      <c r="K247" s="283"/>
      <c r="L247" s="305"/>
      <c r="M247" s="285"/>
      <c r="N247" s="287"/>
      <c r="O247" s="31"/>
      <c r="P247" s="19" t="str">
        <f t="shared" si="65"/>
        <v/>
      </c>
      <c r="Q247" s="20" t="str">
        <f t="shared" si="66"/>
        <v/>
      </c>
      <c r="R247" s="29" t="str">
        <f t="shared" si="67"/>
        <v/>
      </c>
      <c r="S247" s="22" t="str">
        <f t="shared" si="68"/>
        <v/>
      </c>
      <c r="T247" s="31"/>
      <c r="U247" s="69" t="str">
        <f t="shared" si="69"/>
        <v/>
      </c>
      <c r="V247" s="31"/>
      <c r="X247" s="76" t="str">
        <f t="shared" si="70"/>
        <v/>
      </c>
      <c r="Z247" s="76" t="str">
        <f t="shared" si="71"/>
        <v/>
      </c>
      <c r="AA247" s="76" t="str">
        <f t="shared" si="72"/>
        <v/>
      </c>
      <c r="AC247" s="19" t="str">
        <f>IF($K247="", "", SUMIF('Drinks List'!DH$11:DH$1010, $K247, 'Drinks List'!DG$11:DG$1010))</f>
        <v/>
      </c>
      <c r="AD247" s="21"/>
      <c r="AE247" s="59" t="str">
        <f>IF($K247="", "", SUMIF('Drinks List'!DJ$11:DJ$1010, $K247, 'Drinks List'!DI$11:DI$1010))</f>
        <v/>
      </c>
      <c r="AF247" s="21"/>
      <c r="AG247" s="59" t="str">
        <f>IF($K247="", "", SUMIF('Drinks List'!DL$11:DL$1010, $K247, 'Drinks List'!DK$11:DK$1010))</f>
        <v/>
      </c>
      <c r="AH247" s="21"/>
      <c r="AI247" s="59" t="str">
        <f>IF($K247="", "", SUMIF('Drinks List'!DN$11:DN$1010, $K247, 'Drinks List'!DM$11:DM$1010))</f>
        <v/>
      </c>
      <c r="AJ247" s="21"/>
      <c r="AK247" s="59" t="str">
        <f>IF($K247="", "", SUMIF('Drinks List'!DP$11:DP$1010, $K247, 'Drinks List'!DO$11:DO$1010))</f>
        <v/>
      </c>
      <c r="AL247" s="21"/>
      <c r="AM247" s="59" t="str">
        <f>IF($K247="", "", SUMIF('Drinks List'!DR$11:DR$1010, $K247, 'Drinks List'!DQ$11:DQ$1010))</f>
        <v/>
      </c>
      <c r="AN247" s="21"/>
      <c r="AO247" s="59" t="str">
        <f>IF($K247="", "", SUMIF('Drinks List'!DT$11:DT$1010, $K247, 'Drinks List'!DS$11:DS$1010))</f>
        <v/>
      </c>
      <c r="AP247" s="21"/>
      <c r="AQ247" s="59" t="str">
        <f>IF($K247="", "", SUMIF('Drinks List'!DV$11:DV$1010, $K247, 'Drinks List'!DU$11:DU$1010))</f>
        <v/>
      </c>
      <c r="AR247" s="21"/>
      <c r="AS247" s="59" t="str">
        <f>IF($K247="", "", SUMIF('Drinks List'!DX$11:DX$1010, $K247, 'Drinks List'!DW$11:DW$1010))</f>
        <v/>
      </c>
      <c r="AT247" s="21"/>
      <c r="AU247" s="59" t="str">
        <f>IF($K247="", "", SUMIF('Drinks List'!DZ$11:DZ$1010, $K247, 'Drinks List'!DY$11:DY$1010))</f>
        <v/>
      </c>
      <c r="AV247" s="21"/>
      <c r="AW247" s="59" t="str">
        <f>IF($K247="", "", SUMIF('Drinks List'!EB$11:EB$1010, $K247, 'Drinks List'!EA$11:EA$1010))</f>
        <v/>
      </c>
      <c r="AX247" s="21"/>
      <c r="AY247" s="59" t="str">
        <f>IF($K247="", "", SUMIF('Drinks List'!ED$11:ED$1010, $K247, 'Drinks List'!EC$11:EC$1010))</f>
        <v/>
      </c>
      <c r="AZ247" s="21"/>
      <c r="BA247" s="59" t="str">
        <f>IF($K247="", "", SUMIF('Drinks List'!EF$11:EF$1010, $K247, 'Drinks List'!EE$11:EE$1010))</f>
        <v/>
      </c>
      <c r="BB247" s="21"/>
      <c r="BC247" s="59" t="str">
        <f>IF($K247="", "", SUMIF('Drinks List'!EH$11:EH$1010, $K247, 'Drinks List'!EG$11:EG$1010))</f>
        <v/>
      </c>
      <c r="BD247" s="21"/>
      <c r="BE247" s="59" t="str">
        <f>IF($K247="", "", SUMIF('Drinks List'!EJ$11:EJ$1010, $K247, 'Drinks List'!EI$11:EI$1010))</f>
        <v/>
      </c>
      <c r="BF247" s="21"/>
      <c r="BG247" s="59" t="str">
        <f>IF($K247="", "", SUMIF('Drinks List'!EL$11:EL$1010, $K247, 'Drinks List'!EK$11:EK$1010))</f>
        <v/>
      </c>
      <c r="BH247" s="21"/>
      <c r="BI247" s="59" t="str">
        <f>IF($K247="", "", SUMIF('Drinks List'!EN$11:EN$1010, $K247, 'Drinks List'!EM$11:EM$1010))</f>
        <v/>
      </c>
      <c r="BJ247" s="21"/>
      <c r="BK247" s="59" t="str">
        <f>IF($K247="", "", SUMIF('Drinks List'!EP$11:EP$1010, $K247, 'Drinks List'!EO$11:EO$1010))</f>
        <v/>
      </c>
      <c r="BL247" s="21"/>
      <c r="BM247" s="59" t="str">
        <f>IF($K247="", "", SUMIF('Drinks List'!ER$11:ER$1010, $K247, 'Drinks List'!EQ$11:EQ$1010))</f>
        <v/>
      </c>
      <c r="BN247" s="21"/>
      <c r="BO247" s="65" t="str">
        <f>IF($K247="", "", SUMIF('Drinks List'!ET$11:ET$1010, $K247, 'Drinks List'!ES$11:ES$1010))</f>
        <v/>
      </c>
      <c r="BQ247" s="120" t="str">
        <f t="shared" si="73"/>
        <v/>
      </c>
      <c r="BR247" s="62" t="str">
        <f t="shared" si="74"/>
        <v/>
      </c>
      <c r="BS247" s="76" t="str">
        <f>IF(BQ247="", "", COUNTIF(BQ$11:BQ$1010, "&gt;"&amp;BQ247)+1+COUNTIF(BQ$11:BQ247, BQ247)-1)</f>
        <v/>
      </c>
      <c r="BT247" s="76" t="str">
        <f>IF(BR247="", "", COUNTIF(BR$11:BR$1010, "&lt;"&amp;BR247)+1+COUNTIF(BR$11:BR247, BR247)-1)</f>
        <v/>
      </c>
      <c r="BV247" s="76" t="str">
        <f t="shared" si="75"/>
        <v/>
      </c>
      <c r="BW247" s="124" t="str">
        <f t="shared" si="76"/>
        <v/>
      </c>
      <c r="BX247" s="115" t="str">
        <f t="shared" si="77"/>
        <v/>
      </c>
      <c r="BY247" s="125" t="str">
        <f t="shared" si="78"/>
        <v/>
      </c>
      <c r="CA247" s="106" t="str">
        <f t="shared" si="79"/>
        <v/>
      </c>
      <c r="CB247" s="22" t="str">
        <f t="shared" si="80"/>
        <v/>
      </c>
      <c r="CD247" s="76" t="str">
        <f>IF($J247="", "", IF($BV247=0, "", COUNTIF($J$11:$J$1010, "&lt;"&amp;$J247)+1+COUNTIF($J$11:$J247, $J247)-1))</f>
        <v/>
      </c>
    </row>
    <row r="248" spans="1:82" x14ac:dyDescent="0.25">
      <c r="A248" s="31"/>
      <c r="B248" s="19" t="str">
        <f t="shared" si="61"/>
        <v/>
      </c>
      <c r="C248" s="20" t="str">
        <f t="shared" si="62"/>
        <v/>
      </c>
      <c r="D248" s="29" t="str">
        <f t="shared" si="63"/>
        <v/>
      </c>
      <c r="E248" s="22" t="str">
        <f t="shared" si="64"/>
        <v/>
      </c>
      <c r="F248" s="31"/>
      <c r="G248" s="301"/>
      <c r="H248" s="302"/>
      <c r="I248" s="303"/>
      <c r="J248" s="304"/>
      <c r="K248" s="283"/>
      <c r="L248" s="305"/>
      <c r="M248" s="285"/>
      <c r="N248" s="287"/>
      <c r="O248" s="31"/>
      <c r="P248" s="19" t="str">
        <f t="shared" si="65"/>
        <v/>
      </c>
      <c r="Q248" s="20" t="str">
        <f t="shared" si="66"/>
        <v/>
      </c>
      <c r="R248" s="29" t="str">
        <f t="shared" si="67"/>
        <v/>
      </c>
      <c r="S248" s="22" t="str">
        <f t="shared" si="68"/>
        <v/>
      </c>
      <c r="T248" s="31"/>
      <c r="U248" s="69" t="str">
        <f t="shared" si="69"/>
        <v/>
      </c>
      <c r="V248" s="31"/>
      <c r="X248" s="76" t="str">
        <f t="shared" si="70"/>
        <v/>
      </c>
      <c r="Z248" s="76" t="str">
        <f t="shared" si="71"/>
        <v/>
      </c>
      <c r="AA248" s="76" t="str">
        <f t="shared" si="72"/>
        <v/>
      </c>
      <c r="AC248" s="19" t="str">
        <f>IF($K248="", "", SUMIF('Drinks List'!DH$11:DH$1010, $K248, 'Drinks List'!DG$11:DG$1010))</f>
        <v/>
      </c>
      <c r="AD248" s="21"/>
      <c r="AE248" s="59" t="str">
        <f>IF($K248="", "", SUMIF('Drinks List'!DJ$11:DJ$1010, $K248, 'Drinks List'!DI$11:DI$1010))</f>
        <v/>
      </c>
      <c r="AF248" s="21"/>
      <c r="AG248" s="59" t="str">
        <f>IF($K248="", "", SUMIF('Drinks List'!DL$11:DL$1010, $K248, 'Drinks List'!DK$11:DK$1010))</f>
        <v/>
      </c>
      <c r="AH248" s="21"/>
      <c r="AI248" s="59" t="str">
        <f>IF($K248="", "", SUMIF('Drinks List'!DN$11:DN$1010, $K248, 'Drinks List'!DM$11:DM$1010))</f>
        <v/>
      </c>
      <c r="AJ248" s="21"/>
      <c r="AK248" s="59" t="str">
        <f>IF($K248="", "", SUMIF('Drinks List'!DP$11:DP$1010, $K248, 'Drinks List'!DO$11:DO$1010))</f>
        <v/>
      </c>
      <c r="AL248" s="21"/>
      <c r="AM248" s="59" t="str">
        <f>IF($K248="", "", SUMIF('Drinks List'!DR$11:DR$1010, $K248, 'Drinks List'!DQ$11:DQ$1010))</f>
        <v/>
      </c>
      <c r="AN248" s="21"/>
      <c r="AO248" s="59" t="str">
        <f>IF($K248="", "", SUMIF('Drinks List'!DT$11:DT$1010, $K248, 'Drinks List'!DS$11:DS$1010))</f>
        <v/>
      </c>
      <c r="AP248" s="21"/>
      <c r="AQ248" s="59" t="str">
        <f>IF($K248="", "", SUMIF('Drinks List'!DV$11:DV$1010, $K248, 'Drinks List'!DU$11:DU$1010))</f>
        <v/>
      </c>
      <c r="AR248" s="21"/>
      <c r="AS248" s="59" t="str">
        <f>IF($K248="", "", SUMIF('Drinks List'!DX$11:DX$1010, $K248, 'Drinks List'!DW$11:DW$1010))</f>
        <v/>
      </c>
      <c r="AT248" s="21"/>
      <c r="AU248" s="59" t="str">
        <f>IF($K248="", "", SUMIF('Drinks List'!DZ$11:DZ$1010, $K248, 'Drinks List'!DY$11:DY$1010))</f>
        <v/>
      </c>
      <c r="AV248" s="21"/>
      <c r="AW248" s="59" t="str">
        <f>IF($K248="", "", SUMIF('Drinks List'!EB$11:EB$1010, $K248, 'Drinks List'!EA$11:EA$1010))</f>
        <v/>
      </c>
      <c r="AX248" s="21"/>
      <c r="AY248" s="59" t="str">
        <f>IF($K248="", "", SUMIF('Drinks List'!ED$11:ED$1010, $K248, 'Drinks List'!EC$11:EC$1010))</f>
        <v/>
      </c>
      <c r="AZ248" s="21"/>
      <c r="BA248" s="59" t="str">
        <f>IF($K248="", "", SUMIF('Drinks List'!EF$11:EF$1010, $K248, 'Drinks List'!EE$11:EE$1010))</f>
        <v/>
      </c>
      <c r="BB248" s="21"/>
      <c r="BC248" s="59" t="str">
        <f>IF($K248="", "", SUMIF('Drinks List'!EH$11:EH$1010, $K248, 'Drinks List'!EG$11:EG$1010))</f>
        <v/>
      </c>
      <c r="BD248" s="21"/>
      <c r="BE248" s="59" t="str">
        <f>IF($K248="", "", SUMIF('Drinks List'!EJ$11:EJ$1010, $K248, 'Drinks List'!EI$11:EI$1010))</f>
        <v/>
      </c>
      <c r="BF248" s="21"/>
      <c r="BG248" s="59" t="str">
        <f>IF($K248="", "", SUMIF('Drinks List'!EL$11:EL$1010, $K248, 'Drinks List'!EK$11:EK$1010))</f>
        <v/>
      </c>
      <c r="BH248" s="21"/>
      <c r="BI248" s="59" t="str">
        <f>IF($K248="", "", SUMIF('Drinks List'!EN$11:EN$1010, $K248, 'Drinks List'!EM$11:EM$1010))</f>
        <v/>
      </c>
      <c r="BJ248" s="21"/>
      <c r="BK248" s="59" t="str">
        <f>IF($K248="", "", SUMIF('Drinks List'!EP$11:EP$1010, $K248, 'Drinks List'!EO$11:EO$1010))</f>
        <v/>
      </c>
      <c r="BL248" s="21"/>
      <c r="BM248" s="59" t="str">
        <f>IF($K248="", "", SUMIF('Drinks List'!ER$11:ER$1010, $K248, 'Drinks List'!EQ$11:EQ$1010))</f>
        <v/>
      </c>
      <c r="BN248" s="21"/>
      <c r="BO248" s="65" t="str">
        <f>IF($K248="", "", SUMIF('Drinks List'!ET$11:ET$1010, $K248, 'Drinks List'!ES$11:ES$1010))</f>
        <v/>
      </c>
      <c r="BQ248" s="120" t="str">
        <f t="shared" si="73"/>
        <v/>
      </c>
      <c r="BR248" s="62" t="str">
        <f t="shared" si="74"/>
        <v/>
      </c>
      <c r="BS248" s="76" t="str">
        <f>IF(BQ248="", "", COUNTIF(BQ$11:BQ$1010, "&gt;"&amp;BQ248)+1+COUNTIF(BQ$11:BQ248, BQ248)-1)</f>
        <v/>
      </c>
      <c r="BT248" s="76" t="str">
        <f>IF(BR248="", "", COUNTIF(BR$11:BR$1010, "&lt;"&amp;BR248)+1+COUNTIF(BR$11:BR248, BR248)-1)</f>
        <v/>
      </c>
      <c r="BV248" s="76" t="str">
        <f t="shared" si="75"/>
        <v/>
      </c>
      <c r="BW248" s="124" t="str">
        <f t="shared" si="76"/>
        <v/>
      </c>
      <c r="BX248" s="115" t="str">
        <f t="shared" si="77"/>
        <v/>
      </c>
      <c r="BY248" s="125" t="str">
        <f t="shared" si="78"/>
        <v/>
      </c>
      <c r="CA248" s="106" t="str">
        <f t="shared" si="79"/>
        <v/>
      </c>
      <c r="CB248" s="22" t="str">
        <f t="shared" si="80"/>
        <v/>
      </c>
      <c r="CD248" s="76" t="str">
        <f>IF($J248="", "", IF($BV248=0, "", COUNTIF($J$11:$J$1010, "&lt;"&amp;$J248)+1+COUNTIF($J$11:$J248, $J248)-1))</f>
        <v/>
      </c>
    </row>
    <row r="249" spans="1:82" x14ac:dyDescent="0.25">
      <c r="A249" s="31"/>
      <c r="B249" s="19" t="str">
        <f t="shared" si="61"/>
        <v/>
      </c>
      <c r="C249" s="20" t="str">
        <f t="shared" si="62"/>
        <v/>
      </c>
      <c r="D249" s="29" t="str">
        <f t="shared" si="63"/>
        <v/>
      </c>
      <c r="E249" s="22" t="str">
        <f t="shared" si="64"/>
        <v/>
      </c>
      <c r="F249" s="31"/>
      <c r="G249" s="301"/>
      <c r="H249" s="302"/>
      <c r="I249" s="303"/>
      <c r="J249" s="304"/>
      <c r="K249" s="283"/>
      <c r="L249" s="305"/>
      <c r="M249" s="285"/>
      <c r="N249" s="287"/>
      <c r="O249" s="31"/>
      <c r="P249" s="19" t="str">
        <f t="shared" si="65"/>
        <v/>
      </c>
      <c r="Q249" s="20" t="str">
        <f t="shared" si="66"/>
        <v/>
      </c>
      <c r="R249" s="29" t="str">
        <f t="shared" si="67"/>
        <v/>
      </c>
      <c r="S249" s="22" t="str">
        <f t="shared" si="68"/>
        <v/>
      </c>
      <c r="T249" s="31"/>
      <c r="U249" s="69" t="str">
        <f t="shared" si="69"/>
        <v/>
      </c>
      <c r="V249" s="31"/>
      <c r="X249" s="76" t="str">
        <f t="shared" si="70"/>
        <v/>
      </c>
      <c r="Z249" s="76" t="str">
        <f t="shared" si="71"/>
        <v/>
      </c>
      <c r="AA249" s="76" t="str">
        <f t="shared" si="72"/>
        <v/>
      </c>
      <c r="AC249" s="19" t="str">
        <f>IF($K249="", "", SUMIF('Drinks List'!DH$11:DH$1010, $K249, 'Drinks List'!DG$11:DG$1010))</f>
        <v/>
      </c>
      <c r="AD249" s="21"/>
      <c r="AE249" s="59" t="str">
        <f>IF($K249="", "", SUMIF('Drinks List'!DJ$11:DJ$1010, $K249, 'Drinks List'!DI$11:DI$1010))</f>
        <v/>
      </c>
      <c r="AF249" s="21"/>
      <c r="AG249" s="59" t="str">
        <f>IF($K249="", "", SUMIF('Drinks List'!DL$11:DL$1010, $K249, 'Drinks List'!DK$11:DK$1010))</f>
        <v/>
      </c>
      <c r="AH249" s="21"/>
      <c r="AI249" s="59" t="str">
        <f>IF($K249="", "", SUMIF('Drinks List'!DN$11:DN$1010, $K249, 'Drinks List'!DM$11:DM$1010))</f>
        <v/>
      </c>
      <c r="AJ249" s="21"/>
      <c r="AK249" s="59" t="str">
        <f>IF($K249="", "", SUMIF('Drinks List'!DP$11:DP$1010, $K249, 'Drinks List'!DO$11:DO$1010))</f>
        <v/>
      </c>
      <c r="AL249" s="21"/>
      <c r="AM249" s="59" t="str">
        <f>IF($K249="", "", SUMIF('Drinks List'!DR$11:DR$1010, $K249, 'Drinks List'!DQ$11:DQ$1010))</f>
        <v/>
      </c>
      <c r="AN249" s="21"/>
      <c r="AO249" s="59" t="str">
        <f>IF($K249="", "", SUMIF('Drinks List'!DT$11:DT$1010, $K249, 'Drinks List'!DS$11:DS$1010))</f>
        <v/>
      </c>
      <c r="AP249" s="21"/>
      <c r="AQ249" s="59" t="str">
        <f>IF($K249="", "", SUMIF('Drinks List'!DV$11:DV$1010, $K249, 'Drinks List'!DU$11:DU$1010))</f>
        <v/>
      </c>
      <c r="AR249" s="21"/>
      <c r="AS249" s="59" t="str">
        <f>IF($K249="", "", SUMIF('Drinks List'!DX$11:DX$1010, $K249, 'Drinks List'!DW$11:DW$1010))</f>
        <v/>
      </c>
      <c r="AT249" s="21"/>
      <c r="AU249" s="59" t="str">
        <f>IF($K249="", "", SUMIF('Drinks List'!DZ$11:DZ$1010, $K249, 'Drinks List'!DY$11:DY$1010))</f>
        <v/>
      </c>
      <c r="AV249" s="21"/>
      <c r="AW249" s="59" t="str">
        <f>IF($K249="", "", SUMIF('Drinks List'!EB$11:EB$1010, $K249, 'Drinks List'!EA$11:EA$1010))</f>
        <v/>
      </c>
      <c r="AX249" s="21"/>
      <c r="AY249" s="59" t="str">
        <f>IF($K249="", "", SUMIF('Drinks List'!ED$11:ED$1010, $K249, 'Drinks List'!EC$11:EC$1010))</f>
        <v/>
      </c>
      <c r="AZ249" s="21"/>
      <c r="BA249" s="59" t="str">
        <f>IF($K249="", "", SUMIF('Drinks List'!EF$11:EF$1010, $K249, 'Drinks List'!EE$11:EE$1010))</f>
        <v/>
      </c>
      <c r="BB249" s="21"/>
      <c r="BC249" s="59" t="str">
        <f>IF($K249="", "", SUMIF('Drinks List'!EH$11:EH$1010, $K249, 'Drinks List'!EG$11:EG$1010))</f>
        <v/>
      </c>
      <c r="BD249" s="21"/>
      <c r="BE249" s="59" t="str">
        <f>IF($K249="", "", SUMIF('Drinks List'!EJ$11:EJ$1010, $K249, 'Drinks List'!EI$11:EI$1010))</f>
        <v/>
      </c>
      <c r="BF249" s="21"/>
      <c r="BG249" s="59" t="str">
        <f>IF($K249="", "", SUMIF('Drinks List'!EL$11:EL$1010, $K249, 'Drinks List'!EK$11:EK$1010))</f>
        <v/>
      </c>
      <c r="BH249" s="21"/>
      <c r="BI249" s="59" t="str">
        <f>IF($K249="", "", SUMIF('Drinks List'!EN$11:EN$1010, $K249, 'Drinks List'!EM$11:EM$1010))</f>
        <v/>
      </c>
      <c r="BJ249" s="21"/>
      <c r="BK249" s="59" t="str">
        <f>IF($K249="", "", SUMIF('Drinks List'!EP$11:EP$1010, $K249, 'Drinks List'!EO$11:EO$1010))</f>
        <v/>
      </c>
      <c r="BL249" s="21"/>
      <c r="BM249" s="59" t="str">
        <f>IF($K249="", "", SUMIF('Drinks List'!ER$11:ER$1010, $K249, 'Drinks List'!EQ$11:EQ$1010))</f>
        <v/>
      </c>
      <c r="BN249" s="21"/>
      <c r="BO249" s="65" t="str">
        <f>IF($K249="", "", SUMIF('Drinks List'!ET$11:ET$1010, $K249, 'Drinks List'!ES$11:ES$1010))</f>
        <v/>
      </c>
      <c r="BQ249" s="120" t="str">
        <f t="shared" si="73"/>
        <v/>
      </c>
      <c r="BR249" s="62" t="str">
        <f t="shared" si="74"/>
        <v/>
      </c>
      <c r="BS249" s="76" t="str">
        <f>IF(BQ249="", "", COUNTIF(BQ$11:BQ$1010, "&gt;"&amp;BQ249)+1+COUNTIF(BQ$11:BQ249, BQ249)-1)</f>
        <v/>
      </c>
      <c r="BT249" s="76" t="str">
        <f>IF(BR249="", "", COUNTIF(BR$11:BR$1010, "&lt;"&amp;BR249)+1+COUNTIF(BR$11:BR249, BR249)-1)</f>
        <v/>
      </c>
      <c r="BV249" s="76" t="str">
        <f t="shared" si="75"/>
        <v/>
      </c>
      <c r="BW249" s="124" t="str">
        <f t="shared" si="76"/>
        <v/>
      </c>
      <c r="BX249" s="115" t="str">
        <f t="shared" si="77"/>
        <v/>
      </c>
      <c r="BY249" s="125" t="str">
        <f t="shared" si="78"/>
        <v/>
      </c>
      <c r="CA249" s="106" t="str">
        <f t="shared" si="79"/>
        <v/>
      </c>
      <c r="CB249" s="22" t="str">
        <f t="shared" si="80"/>
        <v/>
      </c>
      <c r="CD249" s="76" t="str">
        <f>IF($J249="", "", IF($BV249=0, "", COUNTIF($J$11:$J$1010, "&lt;"&amp;$J249)+1+COUNTIF($J$11:$J249, $J249)-1))</f>
        <v/>
      </c>
    </row>
    <row r="250" spans="1:82" x14ac:dyDescent="0.25">
      <c r="A250" s="31"/>
      <c r="B250" s="19" t="str">
        <f t="shared" si="61"/>
        <v/>
      </c>
      <c r="C250" s="20" t="str">
        <f t="shared" si="62"/>
        <v/>
      </c>
      <c r="D250" s="29" t="str">
        <f t="shared" si="63"/>
        <v/>
      </c>
      <c r="E250" s="22" t="str">
        <f t="shared" si="64"/>
        <v/>
      </c>
      <c r="F250" s="31"/>
      <c r="G250" s="301"/>
      <c r="H250" s="302"/>
      <c r="I250" s="303"/>
      <c r="J250" s="304"/>
      <c r="K250" s="283"/>
      <c r="L250" s="305"/>
      <c r="M250" s="285"/>
      <c r="N250" s="287"/>
      <c r="O250" s="31"/>
      <c r="P250" s="19" t="str">
        <f t="shared" si="65"/>
        <v/>
      </c>
      <c r="Q250" s="20" t="str">
        <f t="shared" si="66"/>
        <v/>
      </c>
      <c r="R250" s="29" t="str">
        <f t="shared" si="67"/>
        <v/>
      </c>
      <c r="S250" s="22" t="str">
        <f t="shared" si="68"/>
        <v/>
      </c>
      <c r="T250" s="31"/>
      <c r="U250" s="69" t="str">
        <f t="shared" si="69"/>
        <v/>
      </c>
      <c r="V250" s="31"/>
      <c r="X250" s="76" t="str">
        <f t="shared" si="70"/>
        <v/>
      </c>
      <c r="Z250" s="76" t="str">
        <f t="shared" si="71"/>
        <v/>
      </c>
      <c r="AA250" s="76" t="str">
        <f t="shared" si="72"/>
        <v/>
      </c>
      <c r="AC250" s="19" t="str">
        <f>IF($K250="", "", SUMIF('Drinks List'!DH$11:DH$1010, $K250, 'Drinks List'!DG$11:DG$1010))</f>
        <v/>
      </c>
      <c r="AD250" s="21"/>
      <c r="AE250" s="59" t="str">
        <f>IF($K250="", "", SUMIF('Drinks List'!DJ$11:DJ$1010, $K250, 'Drinks List'!DI$11:DI$1010))</f>
        <v/>
      </c>
      <c r="AF250" s="21"/>
      <c r="AG250" s="59" t="str">
        <f>IF($K250="", "", SUMIF('Drinks List'!DL$11:DL$1010, $K250, 'Drinks List'!DK$11:DK$1010))</f>
        <v/>
      </c>
      <c r="AH250" s="21"/>
      <c r="AI250" s="59" t="str">
        <f>IF($K250="", "", SUMIF('Drinks List'!DN$11:DN$1010, $K250, 'Drinks List'!DM$11:DM$1010))</f>
        <v/>
      </c>
      <c r="AJ250" s="21"/>
      <c r="AK250" s="59" t="str">
        <f>IF($K250="", "", SUMIF('Drinks List'!DP$11:DP$1010, $K250, 'Drinks List'!DO$11:DO$1010))</f>
        <v/>
      </c>
      <c r="AL250" s="21"/>
      <c r="AM250" s="59" t="str">
        <f>IF($K250="", "", SUMIF('Drinks List'!DR$11:DR$1010, $K250, 'Drinks List'!DQ$11:DQ$1010))</f>
        <v/>
      </c>
      <c r="AN250" s="21"/>
      <c r="AO250" s="59" t="str">
        <f>IF($K250="", "", SUMIF('Drinks List'!DT$11:DT$1010, $K250, 'Drinks List'!DS$11:DS$1010))</f>
        <v/>
      </c>
      <c r="AP250" s="21"/>
      <c r="AQ250" s="59" t="str">
        <f>IF($K250="", "", SUMIF('Drinks List'!DV$11:DV$1010, $K250, 'Drinks List'!DU$11:DU$1010))</f>
        <v/>
      </c>
      <c r="AR250" s="21"/>
      <c r="AS250" s="59" t="str">
        <f>IF($K250="", "", SUMIF('Drinks List'!DX$11:DX$1010, $K250, 'Drinks List'!DW$11:DW$1010))</f>
        <v/>
      </c>
      <c r="AT250" s="21"/>
      <c r="AU250" s="59" t="str">
        <f>IF($K250="", "", SUMIF('Drinks List'!DZ$11:DZ$1010, $K250, 'Drinks List'!DY$11:DY$1010))</f>
        <v/>
      </c>
      <c r="AV250" s="21"/>
      <c r="AW250" s="59" t="str">
        <f>IF($K250="", "", SUMIF('Drinks List'!EB$11:EB$1010, $K250, 'Drinks List'!EA$11:EA$1010))</f>
        <v/>
      </c>
      <c r="AX250" s="21"/>
      <c r="AY250" s="59" t="str">
        <f>IF($K250="", "", SUMIF('Drinks List'!ED$11:ED$1010, $K250, 'Drinks List'!EC$11:EC$1010))</f>
        <v/>
      </c>
      <c r="AZ250" s="21"/>
      <c r="BA250" s="59" t="str">
        <f>IF($K250="", "", SUMIF('Drinks List'!EF$11:EF$1010, $K250, 'Drinks List'!EE$11:EE$1010))</f>
        <v/>
      </c>
      <c r="BB250" s="21"/>
      <c r="BC250" s="59" t="str">
        <f>IF($K250="", "", SUMIF('Drinks List'!EH$11:EH$1010, $K250, 'Drinks List'!EG$11:EG$1010))</f>
        <v/>
      </c>
      <c r="BD250" s="21"/>
      <c r="BE250" s="59" t="str">
        <f>IF($K250="", "", SUMIF('Drinks List'!EJ$11:EJ$1010, $K250, 'Drinks List'!EI$11:EI$1010))</f>
        <v/>
      </c>
      <c r="BF250" s="21"/>
      <c r="BG250" s="59" t="str">
        <f>IF($K250="", "", SUMIF('Drinks List'!EL$11:EL$1010, $K250, 'Drinks List'!EK$11:EK$1010))</f>
        <v/>
      </c>
      <c r="BH250" s="21"/>
      <c r="BI250" s="59" t="str">
        <f>IF($K250="", "", SUMIF('Drinks List'!EN$11:EN$1010, $K250, 'Drinks List'!EM$11:EM$1010))</f>
        <v/>
      </c>
      <c r="BJ250" s="21"/>
      <c r="BK250" s="59" t="str">
        <f>IF($K250="", "", SUMIF('Drinks List'!EP$11:EP$1010, $K250, 'Drinks List'!EO$11:EO$1010))</f>
        <v/>
      </c>
      <c r="BL250" s="21"/>
      <c r="BM250" s="59" t="str">
        <f>IF($K250="", "", SUMIF('Drinks List'!ER$11:ER$1010, $K250, 'Drinks List'!EQ$11:EQ$1010))</f>
        <v/>
      </c>
      <c r="BN250" s="21"/>
      <c r="BO250" s="65" t="str">
        <f>IF($K250="", "", SUMIF('Drinks List'!ET$11:ET$1010, $K250, 'Drinks List'!ES$11:ES$1010))</f>
        <v/>
      </c>
      <c r="BQ250" s="120" t="str">
        <f t="shared" si="73"/>
        <v/>
      </c>
      <c r="BR250" s="62" t="str">
        <f t="shared" si="74"/>
        <v/>
      </c>
      <c r="BS250" s="76" t="str">
        <f>IF(BQ250="", "", COUNTIF(BQ$11:BQ$1010, "&gt;"&amp;BQ250)+1+COUNTIF(BQ$11:BQ250, BQ250)-1)</f>
        <v/>
      </c>
      <c r="BT250" s="76" t="str">
        <f>IF(BR250="", "", COUNTIF(BR$11:BR$1010, "&lt;"&amp;BR250)+1+COUNTIF(BR$11:BR250, BR250)-1)</f>
        <v/>
      </c>
      <c r="BV250" s="76" t="str">
        <f t="shared" si="75"/>
        <v/>
      </c>
      <c r="BW250" s="124" t="str">
        <f t="shared" si="76"/>
        <v/>
      </c>
      <c r="BX250" s="115" t="str">
        <f t="shared" si="77"/>
        <v/>
      </c>
      <c r="BY250" s="125" t="str">
        <f t="shared" si="78"/>
        <v/>
      </c>
      <c r="CA250" s="106" t="str">
        <f t="shared" si="79"/>
        <v/>
      </c>
      <c r="CB250" s="22" t="str">
        <f t="shared" si="80"/>
        <v/>
      </c>
      <c r="CD250" s="76" t="str">
        <f>IF($J250="", "", IF($BV250=0, "", COUNTIF($J$11:$J$1010, "&lt;"&amp;$J250)+1+COUNTIF($J$11:$J250, $J250)-1))</f>
        <v/>
      </c>
    </row>
    <row r="251" spans="1:82" x14ac:dyDescent="0.25">
      <c r="A251" s="31"/>
      <c r="B251" s="19" t="str">
        <f t="shared" si="61"/>
        <v/>
      </c>
      <c r="C251" s="20" t="str">
        <f t="shared" si="62"/>
        <v/>
      </c>
      <c r="D251" s="29" t="str">
        <f t="shared" si="63"/>
        <v/>
      </c>
      <c r="E251" s="22" t="str">
        <f t="shared" si="64"/>
        <v/>
      </c>
      <c r="F251" s="31"/>
      <c r="G251" s="301"/>
      <c r="H251" s="302"/>
      <c r="I251" s="303"/>
      <c r="J251" s="304"/>
      <c r="K251" s="283"/>
      <c r="L251" s="305"/>
      <c r="M251" s="285"/>
      <c r="N251" s="287"/>
      <c r="O251" s="31"/>
      <c r="P251" s="19" t="str">
        <f t="shared" si="65"/>
        <v/>
      </c>
      <c r="Q251" s="20" t="str">
        <f t="shared" si="66"/>
        <v/>
      </c>
      <c r="R251" s="29" t="str">
        <f t="shared" si="67"/>
        <v/>
      </c>
      <c r="S251" s="22" t="str">
        <f t="shared" si="68"/>
        <v/>
      </c>
      <c r="T251" s="31"/>
      <c r="U251" s="69" t="str">
        <f t="shared" si="69"/>
        <v/>
      </c>
      <c r="V251" s="31"/>
      <c r="X251" s="76" t="str">
        <f t="shared" si="70"/>
        <v/>
      </c>
      <c r="Z251" s="76" t="str">
        <f t="shared" si="71"/>
        <v/>
      </c>
      <c r="AA251" s="76" t="str">
        <f t="shared" si="72"/>
        <v/>
      </c>
      <c r="AC251" s="19" t="str">
        <f>IF($K251="", "", SUMIF('Drinks List'!DH$11:DH$1010, $K251, 'Drinks List'!DG$11:DG$1010))</f>
        <v/>
      </c>
      <c r="AD251" s="21"/>
      <c r="AE251" s="59" t="str">
        <f>IF($K251="", "", SUMIF('Drinks List'!DJ$11:DJ$1010, $K251, 'Drinks List'!DI$11:DI$1010))</f>
        <v/>
      </c>
      <c r="AF251" s="21"/>
      <c r="AG251" s="59" t="str">
        <f>IF($K251="", "", SUMIF('Drinks List'!DL$11:DL$1010, $K251, 'Drinks List'!DK$11:DK$1010))</f>
        <v/>
      </c>
      <c r="AH251" s="21"/>
      <c r="AI251" s="59" t="str">
        <f>IF($K251="", "", SUMIF('Drinks List'!DN$11:DN$1010, $K251, 'Drinks List'!DM$11:DM$1010))</f>
        <v/>
      </c>
      <c r="AJ251" s="21"/>
      <c r="AK251" s="59" t="str">
        <f>IF($K251="", "", SUMIF('Drinks List'!DP$11:DP$1010, $K251, 'Drinks List'!DO$11:DO$1010))</f>
        <v/>
      </c>
      <c r="AL251" s="21"/>
      <c r="AM251" s="59" t="str">
        <f>IF($K251="", "", SUMIF('Drinks List'!DR$11:DR$1010, $K251, 'Drinks List'!DQ$11:DQ$1010))</f>
        <v/>
      </c>
      <c r="AN251" s="21"/>
      <c r="AO251" s="59" t="str">
        <f>IF($K251="", "", SUMIF('Drinks List'!DT$11:DT$1010, $K251, 'Drinks List'!DS$11:DS$1010))</f>
        <v/>
      </c>
      <c r="AP251" s="21"/>
      <c r="AQ251" s="59" t="str">
        <f>IF($K251="", "", SUMIF('Drinks List'!DV$11:DV$1010, $K251, 'Drinks List'!DU$11:DU$1010))</f>
        <v/>
      </c>
      <c r="AR251" s="21"/>
      <c r="AS251" s="59" t="str">
        <f>IF($K251="", "", SUMIF('Drinks List'!DX$11:DX$1010, $K251, 'Drinks List'!DW$11:DW$1010))</f>
        <v/>
      </c>
      <c r="AT251" s="21"/>
      <c r="AU251" s="59" t="str">
        <f>IF($K251="", "", SUMIF('Drinks List'!DZ$11:DZ$1010, $K251, 'Drinks List'!DY$11:DY$1010))</f>
        <v/>
      </c>
      <c r="AV251" s="21"/>
      <c r="AW251" s="59" t="str">
        <f>IF($K251="", "", SUMIF('Drinks List'!EB$11:EB$1010, $K251, 'Drinks List'!EA$11:EA$1010))</f>
        <v/>
      </c>
      <c r="AX251" s="21"/>
      <c r="AY251" s="59" t="str">
        <f>IF($K251="", "", SUMIF('Drinks List'!ED$11:ED$1010, $K251, 'Drinks List'!EC$11:EC$1010))</f>
        <v/>
      </c>
      <c r="AZ251" s="21"/>
      <c r="BA251" s="59" t="str">
        <f>IF($K251="", "", SUMIF('Drinks List'!EF$11:EF$1010, $K251, 'Drinks List'!EE$11:EE$1010))</f>
        <v/>
      </c>
      <c r="BB251" s="21"/>
      <c r="BC251" s="59" t="str">
        <f>IF($K251="", "", SUMIF('Drinks List'!EH$11:EH$1010, $K251, 'Drinks List'!EG$11:EG$1010))</f>
        <v/>
      </c>
      <c r="BD251" s="21"/>
      <c r="BE251" s="59" t="str">
        <f>IF($K251="", "", SUMIF('Drinks List'!EJ$11:EJ$1010, $K251, 'Drinks List'!EI$11:EI$1010))</f>
        <v/>
      </c>
      <c r="BF251" s="21"/>
      <c r="BG251" s="59" t="str">
        <f>IF($K251="", "", SUMIF('Drinks List'!EL$11:EL$1010, $K251, 'Drinks List'!EK$11:EK$1010))</f>
        <v/>
      </c>
      <c r="BH251" s="21"/>
      <c r="BI251" s="59" t="str">
        <f>IF($K251="", "", SUMIF('Drinks List'!EN$11:EN$1010, $K251, 'Drinks List'!EM$11:EM$1010))</f>
        <v/>
      </c>
      <c r="BJ251" s="21"/>
      <c r="BK251" s="59" t="str">
        <f>IF($K251="", "", SUMIF('Drinks List'!EP$11:EP$1010, $K251, 'Drinks List'!EO$11:EO$1010))</f>
        <v/>
      </c>
      <c r="BL251" s="21"/>
      <c r="BM251" s="59" t="str">
        <f>IF($K251="", "", SUMIF('Drinks List'!ER$11:ER$1010, $K251, 'Drinks List'!EQ$11:EQ$1010))</f>
        <v/>
      </c>
      <c r="BN251" s="21"/>
      <c r="BO251" s="65" t="str">
        <f>IF($K251="", "", SUMIF('Drinks List'!ET$11:ET$1010, $K251, 'Drinks List'!ES$11:ES$1010))</f>
        <v/>
      </c>
      <c r="BQ251" s="120" t="str">
        <f t="shared" si="73"/>
        <v/>
      </c>
      <c r="BR251" s="62" t="str">
        <f t="shared" si="74"/>
        <v/>
      </c>
      <c r="BS251" s="76" t="str">
        <f>IF(BQ251="", "", COUNTIF(BQ$11:BQ$1010, "&gt;"&amp;BQ251)+1+COUNTIF(BQ$11:BQ251, BQ251)-1)</f>
        <v/>
      </c>
      <c r="BT251" s="76" t="str">
        <f>IF(BR251="", "", COUNTIF(BR$11:BR$1010, "&lt;"&amp;BR251)+1+COUNTIF(BR$11:BR251, BR251)-1)</f>
        <v/>
      </c>
      <c r="BV251" s="76" t="str">
        <f t="shared" si="75"/>
        <v/>
      </c>
      <c r="BW251" s="124" t="str">
        <f t="shared" si="76"/>
        <v/>
      </c>
      <c r="BX251" s="115" t="str">
        <f t="shared" si="77"/>
        <v/>
      </c>
      <c r="BY251" s="125" t="str">
        <f t="shared" si="78"/>
        <v/>
      </c>
      <c r="CA251" s="106" t="str">
        <f t="shared" si="79"/>
        <v/>
      </c>
      <c r="CB251" s="22" t="str">
        <f t="shared" si="80"/>
        <v/>
      </c>
      <c r="CD251" s="76" t="str">
        <f>IF($J251="", "", IF($BV251=0, "", COUNTIF($J$11:$J$1010, "&lt;"&amp;$J251)+1+COUNTIF($J$11:$J251, $J251)-1))</f>
        <v/>
      </c>
    </row>
    <row r="252" spans="1:82" x14ac:dyDescent="0.25">
      <c r="A252" s="31"/>
      <c r="B252" s="19" t="str">
        <f t="shared" si="61"/>
        <v/>
      </c>
      <c r="C252" s="20" t="str">
        <f t="shared" si="62"/>
        <v/>
      </c>
      <c r="D252" s="29" t="str">
        <f t="shared" si="63"/>
        <v/>
      </c>
      <c r="E252" s="22" t="str">
        <f t="shared" si="64"/>
        <v/>
      </c>
      <c r="F252" s="31"/>
      <c r="G252" s="301"/>
      <c r="H252" s="302"/>
      <c r="I252" s="303"/>
      <c r="J252" s="304"/>
      <c r="K252" s="283"/>
      <c r="L252" s="305"/>
      <c r="M252" s="285"/>
      <c r="N252" s="287"/>
      <c r="O252" s="31"/>
      <c r="P252" s="19" t="str">
        <f t="shared" si="65"/>
        <v/>
      </c>
      <c r="Q252" s="20" t="str">
        <f t="shared" si="66"/>
        <v/>
      </c>
      <c r="R252" s="29" t="str">
        <f t="shared" si="67"/>
        <v/>
      </c>
      <c r="S252" s="22" t="str">
        <f t="shared" si="68"/>
        <v/>
      </c>
      <c r="T252" s="31"/>
      <c r="U252" s="69" t="str">
        <f t="shared" si="69"/>
        <v/>
      </c>
      <c r="V252" s="31"/>
      <c r="X252" s="76" t="str">
        <f t="shared" si="70"/>
        <v/>
      </c>
      <c r="Z252" s="76" t="str">
        <f t="shared" si="71"/>
        <v/>
      </c>
      <c r="AA252" s="76" t="str">
        <f t="shared" si="72"/>
        <v/>
      </c>
      <c r="AC252" s="19" t="str">
        <f>IF($K252="", "", SUMIF('Drinks List'!DH$11:DH$1010, $K252, 'Drinks List'!DG$11:DG$1010))</f>
        <v/>
      </c>
      <c r="AD252" s="21"/>
      <c r="AE252" s="59" t="str">
        <f>IF($K252="", "", SUMIF('Drinks List'!DJ$11:DJ$1010, $K252, 'Drinks List'!DI$11:DI$1010))</f>
        <v/>
      </c>
      <c r="AF252" s="21"/>
      <c r="AG252" s="59" t="str">
        <f>IF($K252="", "", SUMIF('Drinks List'!DL$11:DL$1010, $K252, 'Drinks List'!DK$11:DK$1010))</f>
        <v/>
      </c>
      <c r="AH252" s="21"/>
      <c r="AI252" s="59" t="str">
        <f>IF($K252="", "", SUMIF('Drinks List'!DN$11:DN$1010, $K252, 'Drinks List'!DM$11:DM$1010))</f>
        <v/>
      </c>
      <c r="AJ252" s="21"/>
      <c r="AK252" s="59" t="str">
        <f>IF($K252="", "", SUMIF('Drinks List'!DP$11:DP$1010, $K252, 'Drinks List'!DO$11:DO$1010))</f>
        <v/>
      </c>
      <c r="AL252" s="21"/>
      <c r="AM252" s="59" t="str">
        <f>IF($K252="", "", SUMIF('Drinks List'!DR$11:DR$1010, $K252, 'Drinks List'!DQ$11:DQ$1010))</f>
        <v/>
      </c>
      <c r="AN252" s="21"/>
      <c r="AO252" s="59" t="str">
        <f>IF($K252="", "", SUMIF('Drinks List'!DT$11:DT$1010, $K252, 'Drinks List'!DS$11:DS$1010))</f>
        <v/>
      </c>
      <c r="AP252" s="21"/>
      <c r="AQ252" s="59" t="str">
        <f>IF($K252="", "", SUMIF('Drinks List'!DV$11:DV$1010, $K252, 'Drinks List'!DU$11:DU$1010))</f>
        <v/>
      </c>
      <c r="AR252" s="21"/>
      <c r="AS252" s="59" t="str">
        <f>IF($K252="", "", SUMIF('Drinks List'!DX$11:DX$1010, $K252, 'Drinks List'!DW$11:DW$1010))</f>
        <v/>
      </c>
      <c r="AT252" s="21"/>
      <c r="AU252" s="59" t="str">
        <f>IF($K252="", "", SUMIF('Drinks List'!DZ$11:DZ$1010, $K252, 'Drinks List'!DY$11:DY$1010))</f>
        <v/>
      </c>
      <c r="AV252" s="21"/>
      <c r="AW252" s="59" t="str">
        <f>IF($K252="", "", SUMIF('Drinks List'!EB$11:EB$1010, $K252, 'Drinks List'!EA$11:EA$1010))</f>
        <v/>
      </c>
      <c r="AX252" s="21"/>
      <c r="AY252" s="59" t="str">
        <f>IF($K252="", "", SUMIF('Drinks List'!ED$11:ED$1010, $K252, 'Drinks List'!EC$11:EC$1010))</f>
        <v/>
      </c>
      <c r="AZ252" s="21"/>
      <c r="BA252" s="59" t="str">
        <f>IF($K252="", "", SUMIF('Drinks List'!EF$11:EF$1010, $K252, 'Drinks List'!EE$11:EE$1010))</f>
        <v/>
      </c>
      <c r="BB252" s="21"/>
      <c r="BC252" s="59" t="str">
        <f>IF($K252="", "", SUMIF('Drinks List'!EH$11:EH$1010, $K252, 'Drinks List'!EG$11:EG$1010))</f>
        <v/>
      </c>
      <c r="BD252" s="21"/>
      <c r="BE252" s="59" t="str">
        <f>IF($K252="", "", SUMIF('Drinks List'!EJ$11:EJ$1010, $K252, 'Drinks List'!EI$11:EI$1010))</f>
        <v/>
      </c>
      <c r="BF252" s="21"/>
      <c r="BG252" s="59" t="str">
        <f>IF($K252="", "", SUMIF('Drinks List'!EL$11:EL$1010, $K252, 'Drinks List'!EK$11:EK$1010))</f>
        <v/>
      </c>
      <c r="BH252" s="21"/>
      <c r="BI252" s="59" t="str">
        <f>IF($K252="", "", SUMIF('Drinks List'!EN$11:EN$1010, $K252, 'Drinks List'!EM$11:EM$1010))</f>
        <v/>
      </c>
      <c r="BJ252" s="21"/>
      <c r="BK252" s="59" t="str">
        <f>IF($K252="", "", SUMIF('Drinks List'!EP$11:EP$1010, $K252, 'Drinks List'!EO$11:EO$1010))</f>
        <v/>
      </c>
      <c r="BL252" s="21"/>
      <c r="BM252" s="59" t="str">
        <f>IF($K252="", "", SUMIF('Drinks List'!ER$11:ER$1010, $K252, 'Drinks List'!EQ$11:EQ$1010))</f>
        <v/>
      </c>
      <c r="BN252" s="21"/>
      <c r="BO252" s="65" t="str">
        <f>IF($K252="", "", SUMIF('Drinks List'!ET$11:ET$1010, $K252, 'Drinks List'!ES$11:ES$1010))</f>
        <v/>
      </c>
      <c r="BQ252" s="120" t="str">
        <f t="shared" si="73"/>
        <v/>
      </c>
      <c r="BR252" s="62" t="str">
        <f t="shared" si="74"/>
        <v/>
      </c>
      <c r="BS252" s="76" t="str">
        <f>IF(BQ252="", "", COUNTIF(BQ$11:BQ$1010, "&gt;"&amp;BQ252)+1+COUNTIF(BQ$11:BQ252, BQ252)-1)</f>
        <v/>
      </c>
      <c r="BT252" s="76" t="str">
        <f>IF(BR252="", "", COUNTIF(BR$11:BR$1010, "&lt;"&amp;BR252)+1+COUNTIF(BR$11:BR252, BR252)-1)</f>
        <v/>
      </c>
      <c r="BV252" s="76" t="str">
        <f t="shared" si="75"/>
        <v/>
      </c>
      <c r="BW252" s="124" t="str">
        <f t="shared" si="76"/>
        <v/>
      </c>
      <c r="BX252" s="115" t="str">
        <f t="shared" si="77"/>
        <v/>
      </c>
      <c r="BY252" s="125" t="str">
        <f t="shared" si="78"/>
        <v/>
      </c>
      <c r="CA252" s="106" t="str">
        <f t="shared" si="79"/>
        <v/>
      </c>
      <c r="CB252" s="22" t="str">
        <f t="shared" si="80"/>
        <v/>
      </c>
      <c r="CD252" s="76" t="str">
        <f>IF($J252="", "", IF($BV252=0, "", COUNTIF($J$11:$J$1010, "&lt;"&amp;$J252)+1+COUNTIF($J$11:$J252, $J252)-1))</f>
        <v/>
      </c>
    </row>
    <row r="253" spans="1:82" x14ac:dyDescent="0.25">
      <c r="A253" s="31"/>
      <c r="B253" s="19" t="str">
        <f t="shared" si="61"/>
        <v/>
      </c>
      <c r="C253" s="20" t="str">
        <f t="shared" si="62"/>
        <v/>
      </c>
      <c r="D253" s="29" t="str">
        <f t="shared" si="63"/>
        <v/>
      </c>
      <c r="E253" s="22" t="str">
        <f t="shared" si="64"/>
        <v/>
      </c>
      <c r="F253" s="31"/>
      <c r="G253" s="301"/>
      <c r="H253" s="302"/>
      <c r="I253" s="303"/>
      <c r="J253" s="304"/>
      <c r="K253" s="283"/>
      <c r="L253" s="305"/>
      <c r="M253" s="285"/>
      <c r="N253" s="287"/>
      <c r="O253" s="31"/>
      <c r="P253" s="19" t="str">
        <f t="shared" si="65"/>
        <v/>
      </c>
      <c r="Q253" s="20" t="str">
        <f t="shared" si="66"/>
        <v/>
      </c>
      <c r="R253" s="29" t="str">
        <f t="shared" si="67"/>
        <v/>
      </c>
      <c r="S253" s="22" t="str">
        <f t="shared" si="68"/>
        <v/>
      </c>
      <c r="T253" s="31"/>
      <c r="U253" s="69" t="str">
        <f t="shared" si="69"/>
        <v/>
      </c>
      <c r="V253" s="31"/>
      <c r="X253" s="76" t="str">
        <f t="shared" si="70"/>
        <v/>
      </c>
      <c r="Z253" s="76" t="str">
        <f t="shared" si="71"/>
        <v/>
      </c>
      <c r="AA253" s="76" t="str">
        <f t="shared" si="72"/>
        <v/>
      </c>
      <c r="AC253" s="19" t="str">
        <f>IF($K253="", "", SUMIF('Drinks List'!DH$11:DH$1010, $K253, 'Drinks List'!DG$11:DG$1010))</f>
        <v/>
      </c>
      <c r="AD253" s="21"/>
      <c r="AE253" s="59" t="str">
        <f>IF($K253="", "", SUMIF('Drinks List'!DJ$11:DJ$1010, $K253, 'Drinks List'!DI$11:DI$1010))</f>
        <v/>
      </c>
      <c r="AF253" s="21"/>
      <c r="AG253" s="59" t="str">
        <f>IF($K253="", "", SUMIF('Drinks List'!DL$11:DL$1010, $K253, 'Drinks List'!DK$11:DK$1010))</f>
        <v/>
      </c>
      <c r="AH253" s="21"/>
      <c r="AI253" s="59" t="str">
        <f>IF($K253="", "", SUMIF('Drinks List'!DN$11:DN$1010, $K253, 'Drinks List'!DM$11:DM$1010))</f>
        <v/>
      </c>
      <c r="AJ253" s="21"/>
      <c r="AK253" s="59" t="str">
        <f>IF($K253="", "", SUMIF('Drinks List'!DP$11:DP$1010, $K253, 'Drinks List'!DO$11:DO$1010))</f>
        <v/>
      </c>
      <c r="AL253" s="21"/>
      <c r="AM253" s="59" t="str">
        <f>IF($K253="", "", SUMIF('Drinks List'!DR$11:DR$1010, $K253, 'Drinks List'!DQ$11:DQ$1010))</f>
        <v/>
      </c>
      <c r="AN253" s="21"/>
      <c r="AO253" s="59" t="str">
        <f>IF($K253="", "", SUMIF('Drinks List'!DT$11:DT$1010, $K253, 'Drinks List'!DS$11:DS$1010))</f>
        <v/>
      </c>
      <c r="AP253" s="21"/>
      <c r="AQ253" s="59" t="str">
        <f>IF($K253="", "", SUMIF('Drinks List'!DV$11:DV$1010, $K253, 'Drinks List'!DU$11:DU$1010))</f>
        <v/>
      </c>
      <c r="AR253" s="21"/>
      <c r="AS253" s="59" t="str">
        <f>IF($K253="", "", SUMIF('Drinks List'!DX$11:DX$1010, $K253, 'Drinks List'!DW$11:DW$1010))</f>
        <v/>
      </c>
      <c r="AT253" s="21"/>
      <c r="AU253" s="59" t="str">
        <f>IF($K253="", "", SUMIF('Drinks List'!DZ$11:DZ$1010, $K253, 'Drinks List'!DY$11:DY$1010))</f>
        <v/>
      </c>
      <c r="AV253" s="21"/>
      <c r="AW253" s="59" t="str">
        <f>IF($K253="", "", SUMIF('Drinks List'!EB$11:EB$1010, $K253, 'Drinks List'!EA$11:EA$1010))</f>
        <v/>
      </c>
      <c r="AX253" s="21"/>
      <c r="AY253" s="59" t="str">
        <f>IF($K253="", "", SUMIF('Drinks List'!ED$11:ED$1010, $K253, 'Drinks List'!EC$11:EC$1010))</f>
        <v/>
      </c>
      <c r="AZ253" s="21"/>
      <c r="BA253" s="59" t="str">
        <f>IF($K253="", "", SUMIF('Drinks List'!EF$11:EF$1010, $K253, 'Drinks List'!EE$11:EE$1010))</f>
        <v/>
      </c>
      <c r="BB253" s="21"/>
      <c r="BC253" s="59" t="str">
        <f>IF($K253="", "", SUMIF('Drinks List'!EH$11:EH$1010, $K253, 'Drinks List'!EG$11:EG$1010))</f>
        <v/>
      </c>
      <c r="BD253" s="21"/>
      <c r="BE253" s="59" t="str">
        <f>IF($K253="", "", SUMIF('Drinks List'!EJ$11:EJ$1010, $K253, 'Drinks List'!EI$11:EI$1010))</f>
        <v/>
      </c>
      <c r="BF253" s="21"/>
      <c r="BG253" s="59" t="str">
        <f>IF($K253="", "", SUMIF('Drinks List'!EL$11:EL$1010, $K253, 'Drinks List'!EK$11:EK$1010))</f>
        <v/>
      </c>
      <c r="BH253" s="21"/>
      <c r="BI253" s="59" t="str">
        <f>IF($K253="", "", SUMIF('Drinks List'!EN$11:EN$1010, $K253, 'Drinks List'!EM$11:EM$1010))</f>
        <v/>
      </c>
      <c r="BJ253" s="21"/>
      <c r="BK253" s="59" t="str">
        <f>IF($K253="", "", SUMIF('Drinks List'!EP$11:EP$1010, $K253, 'Drinks List'!EO$11:EO$1010))</f>
        <v/>
      </c>
      <c r="BL253" s="21"/>
      <c r="BM253" s="59" t="str">
        <f>IF($K253="", "", SUMIF('Drinks List'!ER$11:ER$1010, $K253, 'Drinks List'!EQ$11:EQ$1010))</f>
        <v/>
      </c>
      <c r="BN253" s="21"/>
      <c r="BO253" s="65" t="str">
        <f>IF($K253="", "", SUMIF('Drinks List'!ET$11:ET$1010, $K253, 'Drinks List'!ES$11:ES$1010))</f>
        <v/>
      </c>
      <c r="BQ253" s="120" t="str">
        <f t="shared" si="73"/>
        <v/>
      </c>
      <c r="BR253" s="62" t="str">
        <f t="shared" si="74"/>
        <v/>
      </c>
      <c r="BS253" s="76" t="str">
        <f>IF(BQ253="", "", COUNTIF(BQ$11:BQ$1010, "&gt;"&amp;BQ253)+1+COUNTIF(BQ$11:BQ253, BQ253)-1)</f>
        <v/>
      </c>
      <c r="BT253" s="76" t="str">
        <f>IF(BR253="", "", COUNTIF(BR$11:BR$1010, "&lt;"&amp;BR253)+1+COUNTIF(BR$11:BR253, BR253)-1)</f>
        <v/>
      </c>
      <c r="BV253" s="76" t="str">
        <f t="shared" si="75"/>
        <v/>
      </c>
      <c r="BW253" s="124" t="str">
        <f t="shared" si="76"/>
        <v/>
      </c>
      <c r="BX253" s="115" t="str">
        <f t="shared" si="77"/>
        <v/>
      </c>
      <c r="BY253" s="125" t="str">
        <f t="shared" si="78"/>
        <v/>
      </c>
      <c r="CA253" s="106" t="str">
        <f t="shared" si="79"/>
        <v/>
      </c>
      <c r="CB253" s="22" t="str">
        <f t="shared" si="80"/>
        <v/>
      </c>
      <c r="CD253" s="76" t="str">
        <f>IF($J253="", "", IF($BV253=0, "", COUNTIF($J$11:$J$1010, "&lt;"&amp;$J253)+1+COUNTIF($J$11:$J253, $J253)-1))</f>
        <v/>
      </c>
    </row>
    <row r="254" spans="1:82" x14ac:dyDescent="0.25">
      <c r="A254" s="31"/>
      <c r="B254" s="19" t="str">
        <f t="shared" si="61"/>
        <v/>
      </c>
      <c r="C254" s="20" t="str">
        <f t="shared" si="62"/>
        <v/>
      </c>
      <c r="D254" s="29" t="str">
        <f t="shared" si="63"/>
        <v/>
      </c>
      <c r="E254" s="22" t="str">
        <f t="shared" si="64"/>
        <v/>
      </c>
      <c r="F254" s="31"/>
      <c r="G254" s="301"/>
      <c r="H254" s="302"/>
      <c r="I254" s="303"/>
      <c r="J254" s="304"/>
      <c r="K254" s="283"/>
      <c r="L254" s="305"/>
      <c r="M254" s="285"/>
      <c r="N254" s="287"/>
      <c r="O254" s="31"/>
      <c r="P254" s="19" t="str">
        <f t="shared" si="65"/>
        <v/>
      </c>
      <c r="Q254" s="20" t="str">
        <f t="shared" si="66"/>
        <v/>
      </c>
      <c r="R254" s="29" t="str">
        <f t="shared" si="67"/>
        <v/>
      </c>
      <c r="S254" s="22" t="str">
        <f t="shared" si="68"/>
        <v/>
      </c>
      <c r="T254" s="31"/>
      <c r="U254" s="69" t="str">
        <f t="shared" si="69"/>
        <v/>
      </c>
      <c r="V254" s="31"/>
      <c r="X254" s="76" t="str">
        <f t="shared" si="70"/>
        <v/>
      </c>
      <c r="Z254" s="76" t="str">
        <f t="shared" si="71"/>
        <v/>
      </c>
      <c r="AA254" s="76" t="str">
        <f t="shared" si="72"/>
        <v/>
      </c>
      <c r="AC254" s="19" t="str">
        <f>IF($K254="", "", SUMIF('Drinks List'!DH$11:DH$1010, $K254, 'Drinks List'!DG$11:DG$1010))</f>
        <v/>
      </c>
      <c r="AD254" s="21"/>
      <c r="AE254" s="59" t="str">
        <f>IF($K254="", "", SUMIF('Drinks List'!DJ$11:DJ$1010, $K254, 'Drinks List'!DI$11:DI$1010))</f>
        <v/>
      </c>
      <c r="AF254" s="21"/>
      <c r="AG254" s="59" t="str">
        <f>IF($K254="", "", SUMIF('Drinks List'!DL$11:DL$1010, $K254, 'Drinks List'!DK$11:DK$1010))</f>
        <v/>
      </c>
      <c r="AH254" s="21"/>
      <c r="AI254" s="59" t="str">
        <f>IF($K254="", "", SUMIF('Drinks List'!DN$11:DN$1010, $K254, 'Drinks List'!DM$11:DM$1010))</f>
        <v/>
      </c>
      <c r="AJ254" s="21"/>
      <c r="AK254" s="59" t="str">
        <f>IF($K254="", "", SUMIF('Drinks List'!DP$11:DP$1010, $K254, 'Drinks List'!DO$11:DO$1010))</f>
        <v/>
      </c>
      <c r="AL254" s="21"/>
      <c r="AM254" s="59" t="str">
        <f>IF($K254="", "", SUMIF('Drinks List'!DR$11:DR$1010, $K254, 'Drinks List'!DQ$11:DQ$1010))</f>
        <v/>
      </c>
      <c r="AN254" s="21"/>
      <c r="AO254" s="59" t="str">
        <f>IF($K254="", "", SUMIF('Drinks List'!DT$11:DT$1010, $K254, 'Drinks List'!DS$11:DS$1010))</f>
        <v/>
      </c>
      <c r="AP254" s="21"/>
      <c r="AQ254" s="59" t="str">
        <f>IF($K254="", "", SUMIF('Drinks List'!DV$11:DV$1010, $K254, 'Drinks List'!DU$11:DU$1010))</f>
        <v/>
      </c>
      <c r="AR254" s="21"/>
      <c r="AS254" s="59" t="str">
        <f>IF($K254="", "", SUMIF('Drinks List'!DX$11:DX$1010, $K254, 'Drinks List'!DW$11:DW$1010))</f>
        <v/>
      </c>
      <c r="AT254" s="21"/>
      <c r="AU254" s="59" t="str">
        <f>IF($K254="", "", SUMIF('Drinks List'!DZ$11:DZ$1010, $K254, 'Drinks List'!DY$11:DY$1010))</f>
        <v/>
      </c>
      <c r="AV254" s="21"/>
      <c r="AW254" s="59" t="str">
        <f>IF($K254="", "", SUMIF('Drinks List'!EB$11:EB$1010, $K254, 'Drinks List'!EA$11:EA$1010))</f>
        <v/>
      </c>
      <c r="AX254" s="21"/>
      <c r="AY254" s="59" t="str">
        <f>IF($K254="", "", SUMIF('Drinks List'!ED$11:ED$1010, $K254, 'Drinks List'!EC$11:EC$1010))</f>
        <v/>
      </c>
      <c r="AZ254" s="21"/>
      <c r="BA254" s="59" t="str">
        <f>IF($K254="", "", SUMIF('Drinks List'!EF$11:EF$1010, $K254, 'Drinks List'!EE$11:EE$1010))</f>
        <v/>
      </c>
      <c r="BB254" s="21"/>
      <c r="BC254" s="59" t="str">
        <f>IF($K254="", "", SUMIF('Drinks List'!EH$11:EH$1010, $K254, 'Drinks List'!EG$11:EG$1010))</f>
        <v/>
      </c>
      <c r="BD254" s="21"/>
      <c r="BE254" s="59" t="str">
        <f>IF($K254="", "", SUMIF('Drinks List'!EJ$11:EJ$1010, $K254, 'Drinks List'!EI$11:EI$1010))</f>
        <v/>
      </c>
      <c r="BF254" s="21"/>
      <c r="BG254" s="59" t="str">
        <f>IF($K254="", "", SUMIF('Drinks List'!EL$11:EL$1010, $K254, 'Drinks List'!EK$11:EK$1010))</f>
        <v/>
      </c>
      <c r="BH254" s="21"/>
      <c r="BI254" s="59" t="str">
        <f>IF($K254="", "", SUMIF('Drinks List'!EN$11:EN$1010, $K254, 'Drinks List'!EM$11:EM$1010))</f>
        <v/>
      </c>
      <c r="BJ254" s="21"/>
      <c r="BK254" s="59" t="str">
        <f>IF($K254="", "", SUMIF('Drinks List'!EP$11:EP$1010, $K254, 'Drinks List'!EO$11:EO$1010))</f>
        <v/>
      </c>
      <c r="BL254" s="21"/>
      <c r="BM254" s="59" t="str">
        <f>IF($K254="", "", SUMIF('Drinks List'!ER$11:ER$1010, $K254, 'Drinks List'!EQ$11:EQ$1010))</f>
        <v/>
      </c>
      <c r="BN254" s="21"/>
      <c r="BO254" s="65" t="str">
        <f>IF($K254="", "", SUMIF('Drinks List'!ET$11:ET$1010, $K254, 'Drinks List'!ES$11:ES$1010))</f>
        <v/>
      </c>
      <c r="BQ254" s="120" t="str">
        <f t="shared" si="73"/>
        <v/>
      </c>
      <c r="BR254" s="62" t="str">
        <f t="shared" si="74"/>
        <v/>
      </c>
      <c r="BS254" s="76" t="str">
        <f>IF(BQ254="", "", COUNTIF(BQ$11:BQ$1010, "&gt;"&amp;BQ254)+1+COUNTIF(BQ$11:BQ254, BQ254)-1)</f>
        <v/>
      </c>
      <c r="BT254" s="76" t="str">
        <f>IF(BR254="", "", COUNTIF(BR$11:BR$1010, "&lt;"&amp;BR254)+1+COUNTIF(BR$11:BR254, BR254)-1)</f>
        <v/>
      </c>
      <c r="BV254" s="76" t="str">
        <f t="shared" si="75"/>
        <v/>
      </c>
      <c r="BW254" s="124" t="str">
        <f t="shared" si="76"/>
        <v/>
      </c>
      <c r="BX254" s="115" t="str">
        <f t="shared" si="77"/>
        <v/>
      </c>
      <c r="BY254" s="125" t="str">
        <f t="shared" si="78"/>
        <v/>
      </c>
      <c r="CA254" s="106" t="str">
        <f t="shared" si="79"/>
        <v/>
      </c>
      <c r="CB254" s="22" t="str">
        <f t="shared" si="80"/>
        <v/>
      </c>
      <c r="CD254" s="76" t="str">
        <f>IF($J254="", "", IF($BV254=0, "", COUNTIF($J$11:$J$1010, "&lt;"&amp;$J254)+1+COUNTIF($J$11:$J254, $J254)-1))</f>
        <v/>
      </c>
    </row>
    <row r="255" spans="1:82" x14ac:dyDescent="0.25">
      <c r="A255" s="31"/>
      <c r="B255" s="19" t="str">
        <f t="shared" si="61"/>
        <v/>
      </c>
      <c r="C255" s="20" t="str">
        <f t="shared" si="62"/>
        <v/>
      </c>
      <c r="D255" s="29" t="str">
        <f t="shared" si="63"/>
        <v/>
      </c>
      <c r="E255" s="22" t="str">
        <f t="shared" si="64"/>
        <v/>
      </c>
      <c r="F255" s="31"/>
      <c r="G255" s="301"/>
      <c r="H255" s="302"/>
      <c r="I255" s="303"/>
      <c r="J255" s="304"/>
      <c r="K255" s="283"/>
      <c r="L255" s="305"/>
      <c r="M255" s="285"/>
      <c r="N255" s="287"/>
      <c r="O255" s="31"/>
      <c r="P255" s="19" t="str">
        <f t="shared" si="65"/>
        <v/>
      </c>
      <c r="Q255" s="20" t="str">
        <f t="shared" si="66"/>
        <v/>
      </c>
      <c r="R255" s="29" t="str">
        <f t="shared" si="67"/>
        <v/>
      </c>
      <c r="S255" s="22" t="str">
        <f t="shared" si="68"/>
        <v/>
      </c>
      <c r="T255" s="31"/>
      <c r="U255" s="69" t="str">
        <f t="shared" si="69"/>
        <v/>
      </c>
      <c r="V255" s="31"/>
      <c r="X255" s="76" t="str">
        <f t="shared" si="70"/>
        <v/>
      </c>
      <c r="Z255" s="76" t="str">
        <f t="shared" si="71"/>
        <v/>
      </c>
      <c r="AA255" s="76" t="str">
        <f t="shared" si="72"/>
        <v/>
      </c>
      <c r="AC255" s="19" t="str">
        <f>IF($K255="", "", SUMIF('Drinks List'!DH$11:DH$1010, $K255, 'Drinks List'!DG$11:DG$1010))</f>
        <v/>
      </c>
      <c r="AD255" s="21"/>
      <c r="AE255" s="59" t="str">
        <f>IF($K255="", "", SUMIF('Drinks List'!DJ$11:DJ$1010, $K255, 'Drinks List'!DI$11:DI$1010))</f>
        <v/>
      </c>
      <c r="AF255" s="21"/>
      <c r="AG255" s="59" t="str">
        <f>IF($K255="", "", SUMIF('Drinks List'!DL$11:DL$1010, $K255, 'Drinks List'!DK$11:DK$1010))</f>
        <v/>
      </c>
      <c r="AH255" s="21"/>
      <c r="AI255" s="59" t="str">
        <f>IF($K255="", "", SUMIF('Drinks List'!DN$11:DN$1010, $K255, 'Drinks List'!DM$11:DM$1010))</f>
        <v/>
      </c>
      <c r="AJ255" s="21"/>
      <c r="AK255" s="59" t="str">
        <f>IF($K255="", "", SUMIF('Drinks List'!DP$11:DP$1010, $K255, 'Drinks List'!DO$11:DO$1010))</f>
        <v/>
      </c>
      <c r="AL255" s="21"/>
      <c r="AM255" s="59" t="str">
        <f>IF($K255="", "", SUMIF('Drinks List'!DR$11:DR$1010, $K255, 'Drinks List'!DQ$11:DQ$1010))</f>
        <v/>
      </c>
      <c r="AN255" s="21"/>
      <c r="AO255" s="59" t="str">
        <f>IF($K255="", "", SUMIF('Drinks List'!DT$11:DT$1010, $K255, 'Drinks List'!DS$11:DS$1010))</f>
        <v/>
      </c>
      <c r="AP255" s="21"/>
      <c r="AQ255" s="59" t="str">
        <f>IF($K255="", "", SUMIF('Drinks List'!DV$11:DV$1010, $K255, 'Drinks List'!DU$11:DU$1010))</f>
        <v/>
      </c>
      <c r="AR255" s="21"/>
      <c r="AS255" s="59" t="str">
        <f>IF($K255="", "", SUMIF('Drinks List'!DX$11:DX$1010, $K255, 'Drinks List'!DW$11:DW$1010))</f>
        <v/>
      </c>
      <c r="AT255" s="21"/>
      <c r="AU255" s="59" t="str">
        <f>IF($K255="", "", SUMIF('Drinks List'!DZ$11:DZ$1010, $K255, 'Drinks List'!DY$11:DY$1010))</f>
        <v/>
      </c>
      <c r="AV255" s="21"/>
      <c r="AW255" s="59" t="str">
        <f>IF($K255="", "", SUMIF('Drinks List'!EB$11:EB$1010, $K255, 'Drinks List'!EA$11:EA$1010))</f>
        <v/>
      </c>
      <c r="AX255" s="21"/>
      <c r="AY255" s="59" t="str">
        <f>IF($K255="", "", SUMIF('Drinks List'!ED$11:ED$1010, $K255, 'Drinks List'!EC$11:EC$1010))</f>
        <v/>
      </c>
      <c r="AZ255" s="21"/>
      <c r="BA255" s="59" t="str">
        <f>IF($K255="", "", SUMIF('Drinks List'!EF$11:EF$1010, $K255, 'Drinks List'!EE$11:EE$1010))</f>
        <v/>
      </c>
      <c r="BB255" s="21"/>
      <c r="BC255" s="59" t="str">
        <f>IF($K255="", "", SUMIF('Drinks List'!EH$11:EH$1010, $K255, 'Drinks List'!EG$11:EG$1010))</f>
        <v/>
      </c>
      <c r="BD255" s="21"/>
      <c r="BE255" s="59" t="str">
        <f>IF($K255="", "", SUMIF('Drinks List'!EJ$11:EJ$1010, $K255, 'Drinks List'!EI$11:EI$1010))</f>
        <v/>
      </c>
      <c r="BF255" s="21"/>
      <c r="BG255" s="59" t="str">
        <f>IF($K255="", "", SUMIF('Drinks List'!EL$11:EL$1010, $K255, 'Drinks List'!EK$11:EK$1010))</f>
        <v/>
      </c>
      <c r="BH255" s="21"/>
      <c r="BI255" s="59" t="str">
        <f>IF($K255="", "", SUMIF('Drinks List'!EN$11:EN$1010, $K255, 'Drinks List'!EM$11:EM$1010))</f>
        <v/>
      </c>
      <c r="BJ255" s="21"/>
      <c r="BK255" s="59" t="str">
        <f>IF($K255="", "", SUMIF('Drinks List'!EP$11:EP$1010, $K255, 'Drinks List'!EO$11:EO$1010))</f>
        <v/>
      </c>
      <c r="BL255" s="21"/>
      <c r="BM255" s="59" t="str">
        <f>IF($K255="", "", SUMIF('Drinks List'!ER$11:ER$1010, $K255, 'Drinks List'!EQ$11:EQ$1010))</f>
        <v/>
      </c>
      <c r="BN255" s="21"/>
      <c r="BO255" s="65" t="str">
        <f>IF($K255="", "", SUMIF('Drinks List'!ET$11:ET$1010, $K255, 'Drinks List'!ES$11:ES$1010))</f>
        <v/>
      </c>
      <c r="BQ255" s="120" t="str">
        <f t="shared" si="73"/>
        <v/>
      </c>
      <c r="BR255" s="62" t="str">
        <f t="shared" si="74"/>
        <v/>
      </c>
      <c r="BS255" s="76" t="str">
        <f>IF(BQ255="", "", COUNTIF(BQ$11:BQ$1010, "&gt;"&amp;BQ255)+1+COUNTIF(BQ$11:BQ255, BQ255)-1)</f>
        <v/>
      </c>
      <c r="BT255" s="76" t="str">
        <f>IF(BR255="", "", COUNTIF(BR$11:BR$1010, "&lt;"&amp;BR255)+1+COUNTIF(BR$11:BR255, BR255)-1)</f>
        <v/>
      </c>
      <c r="BV255" s="76" t="str">
        <f t="shared" si="75"/>
        <v/>
      </c>
      <c r="BW255" s="124" t="str">
        <f t="shared" si="76"/>
        <v/>
      </c>
      <c r="BX255" s="115" t="str">
        <f t="shared" si="77"/>
        <v/>
      </c>
      <c r="BY255" s="125" t="str">
        <f t="shared" si="78"/>
        <v/>
      </c>
      <c r="CA255" s="106" t="str">
        <f t="shared" si="79"/>
        <v/>
      </c>
      <c r="CB255" s="22" t="str">
        <f t="shared" si="80"/>
        <v/>
      </c>
      <c r="CD255" s="76" t="str">
        <f>IF($J255="", "", IF($BV255=0, "", COUNTIF($J$11:$J$1010, "&lt;"&amp;$J255)+1+COUNTIF($J$11:$J255, $J255)-1))</f>
        <v/>
      </c>
    </row>
    <row r="256" spans="1:82" x14ac:dyDescent="0.25">
      <c r="A256" s="31"/>
      <c r="B256" s="19" t="str">
        <f t="shared" si="61"/>
        <v/>
      </c>
      <c r="C256" s="20" t="str">
        <f t="shared" si="62"/>
        <v/>
      </c>
      <c r="D256" s="29" t="str">
        <f t="shared" si="63"/>
        <v/>
      </c>
      <c r="E256" s="22" t="str">
        <f t="shared" si="64"/>
        <v/>
      </c>
      <c r="F256" s="31"/>
      <c r="G256" s="301"/>
      <c r="H256" s="302"/>
      <c r="I256" s="303"/>
      <c r="J256" s="304"/>
      <c r="K256" s="283"/>
      <c r="L256" s="305"/>
      <c r="M256" s="285"/>
      <c r="N256" s="287"/>
      <c r="O256" s="31"/>
      <c r="P256" s="19" t="str">
        <f t="shared" si="65"/>
        <v/>
      </c>
      <c r="Q256" s="20" t="str">
        <f t="shared" si="66"/>
        <v/>
      </c>
      <c r="R256" s="29" t="str">
        <f t="shared" si="67"/>
        <v/>
      </c>
      <c r="S256" s="22" t="str">
        <f t="shared" si="68"/>
        <v/>
      </c>
      <c r="T256" s="31"/>
      <c r="U256" s="69" t="str">
        <f t="shared" si="69"/>
        <v/>
      </c>
      <c r="V256" s="31"/>
      <c r="X256" s="76" t="str">
        <f t="shared" si="70"/>
        <v/>
      </c>
      <c r="Z256" s="76" t="str">
        <f t="shared" si="71"/>
        <v/>
      </c>
      <c r="AA256" s="76" t="str">
        <f t="shared" si="72"/>
        <v/>
      </c>
      <c r="AC256" s="19" t="str">
        <f>IF($K256="", "", SUMIF('Drinks List'!DH$11:DH$1010, $K256, 'Drinks List'!DG$11:DG$1010))</f>
        <v/>
      </c>
      <c r="AD256" s="21"/>
      <c r="AE256" s="59" t="str">
        <f>IF($K256="", "", SUMIF('Drinks List'!DJ$11:DJ$1010, $K256, 'Drinks List'!DI$11:DI$1010))</f>
        <v/>
      </c>
      <c r="AF256" s="21"/>
      <c r="AG256" s="59" t="str">
        <f>IF($K256="", "", SUMIF('Drinks List'!DL$11:DL$1010, $K256, 'Drinks List'!DK$11:DK$1010))</f>
        <v/>
      </c>
      <c r="AH256" s="21"/>
      <c r="AI256" s="59" t="str">
        <f>IF($K256="", "", SUMIF('Drinks List'!DN$11:DN$1010, $K256, 'Drinks List'!DM$11:DM$1010))</f>
        <v/>
      </c>
      <c r="AJ256" s="21"/>
      <c r="AK256" s="59" t="str">
        <f>IF($K256="", "", SUMIF('Drinks List'!DP$11:DP$1010, $K256, 'Drinks List'!DO$11:DO$1010))</f>
        <v/>
      </c>
      <c r="AL256" s="21"/>
      <c r="AM256" s="59" t="str">
        <f>IF($K256="", "", SUMIF('Drinks List'!DR$11:DR$1010, $K256, 'Drinks List'!DQ$11:DQ$1010))</f>
        <v/>
      </c>
      <c r="AN256" s="21"/>
      <c r="AO256" s="59" t="str">
        <f>IF($K256="", "", SUMIF('Drinks List'!DT$11:DT$1010, $K256, 'Drinks List'!DS$11:DS$1010))</f>
        <v/>
      </c>
      <c r="AP256" s="21"/>
      <c r="AQ256" s="59" t="str">
        <f>IF($K256="", "", SUMIF('Drinks List'!DV$11:DV$1010, $K256, 'Drinks List'!DU$11:DU$1010))</f>
        <v/>
      </c>
      <c r="AR256" s="21"/>
      <c r="AS256" s="59" t="str">
        <f>IF($K256="", "", SUMIF('Drinks List'!DX$11:DX$1010, $K256, 'Drinks List'!DW$11:DW$1010))</f>
        <v/>
      </c>
      <c r="AT256" s="21"/>
      <c r="AU256" s="59" t="str">
        <f>IF($K256="", "", SUMIF('Drinks List'!DZ$11:DZ$1010, $K256, 'Drinks List'!DY$11:DY$1010))</f>
        <v/>
      </c>
      <c r="AV256" s="21"/>
      <c r="AW256" s="59" t="str">
        <f>IF($K256="", "", SUMIF('Drinks List'!EB$11:EB$1010, $K256, 'Drinks List'!EA$11:EA$1010))</f>
        <v/>
      </c>
      <c r="AX256" s="21"/>
      <c r="AY256" s="59" t="str">
        <f>IF($K256="", "", SUMIF('Drinks List'!ED$11:ED$1010, $K256, 'Drinks List'!EC$11:EC$1010))</f>
        <v/>
      </c>
      <c r="AZ256" s="21"/>
      <c r="BA256" s="59" t="str">
        <f>IF($K256="", "", SUMIF('Drinks List'!EF$11:EF$1010, $K256, 'Drinks List'!EE$11:EE$1010))</f>
        <v/>
      </c>
      <c r="BB256" s="21"/>
      <c r="BC256" s="59" t="str">
        <f>IF($K256="", "", SUMIF('Drinks List'!EH$11:EH$1010, $K256, 'Drinks List'!EG$11:EG$1010))</f>
        <v/>
      </c>
      <c r="BD256" s="21"/>
      <c r="BE256" s="59" t="str">
        <f>IF($K256="", "", SUMIF('Drinks List'!EJ$11:EJ$1010, $K256, 'Drinks List'!EI$11:EI$1010))</f>
        <v/>
      </c>
      <c r="BF256" s="21"/>
      <c r="BG256" s="59" t="str">
        <f>IF($K256="", "", SUMIF('Drinks List'!EL$11:EL$1010, $K256, 'Drinks List'!EK$11:EK$1010))</f>
        <v/>
      </c>
      <c r="BH256" s="21"/>
      <c r="BI256" s="59" t="str">
        <f>IF($K256="", "", SUMIF('Drinks List'!EN$11:EN$1010, $K256, 'Drinks List'!EM$11:EM$1010))</f>
        <v/>
      </c>
      <c r="BJ256" s="21"/>
      <c r="BK256" s="59" t="str">
        <f>IF($K256="", "", SUMIF('Drinks List'!EP$11:EP$1010, $K256, 'Drinks List'!EO$11:EO$1010))</f>
        <v/>
      </c>
      <c r="BL256" s="21"/>
      <c r="BM256" s="59" t="str">
        <f>IF($K256="", "", SUMIF('Drinks List'!ER$11:ER$1010, $K256, 'Drinks List'!EQ$11:EQ$1010))</f>
        <v/>
      </c>
      <c r="BN256" s="21"/>
      <c r="BO256" s="65" t="str">
        <f>IF($K256="", "", SUMIF('Drinks List'!ET$11:ET$1010, $K256, 'Drinks List'!ES$11:ES$1010))</f>
        <v/>
      </c>
      <c r="BQ256" s="120" t="str">
        <f t="shared" si="73"/>
        <v/>
      </c>
      <c r="BR256" s="62" t="str">
        <f t="shared" si="74"/>
        <v/>
      </c>
      <c r="BS256" s="76" t="str">
        <f>IF(BQ256="", "", COUNTIF(BQ$11:BQ$1010, "&gt;"&amp;BQ256)+1+COUNTIF(BQ$11:BQ256, BQ256)-1)</f>
        <v/>
      </c>
      <c r="BT256" s="76" t="str">
        <f>IF(BR256="", "", COUNTIF(BR$11:BR$1010, "&lt;"&amp;BR256)+1+COUNTIF(BR$11:BR256, BR256)-1)</f>
        <v/>
      </c>
      <c r="BV256" s="76" t="str">
        <f t="shared" si="75"/>
        <v/>
      </c>
      <c r="BW256" s="124" t="str">
        <f t="shared" si="76"/>
        <v/>
      </c>
      <c r="BX256" s="115" t="str">
        <f t="shared" si="77"/>
        <v/>
      </c>
      <c r="BY256" s="125" t="str">
        <f t="shared" si="78"/>
        <v/>
      </c>
      <c r="CA256" s="106" t="str">
        <f t="shared" si="79"/>
        <v/>
      </c>
      <c r="CB256" s="22" t="str">
        <f t="shared" si="80"/>
        <v/>
      </c>
      <c r="CD256" s="76" t="str">
        <f>IF($J256="", "", IF($BV256=0, "", COUNTIF($J$11:$J$1010, "&lt;"&amp;$J256)+1+COUNTIF($J$11:$J256, $J256)-1))</f>
        <v/>
      </c>
    </row>
    <row r="257" spans="1:82" x14ac:dyDescent="0.25">
      <c r="A257" s="31"/>
      <c r="B257" s="19" t="str">
        <f t="shared" si="61"/>
        <v/>
      </c>
      <c r="C257" s="20" t="str">
        <f t="shared" si="62"/>
        <v/>
      </c>
      <c r="D257" s="29" t="str">
        <f t="shared" si="63"/>
        <v/>
      </c>
      <c r="E257" s="22" t="str">
        <f t="shared" si="64"/>
        <v/>
      </c>
      <c r="F257" s="31"/>
      <c r="G257" s="301"/>
      <c r="H257" s="302"/>
      <c r="I257" s="303"/>
      <c r="J257" s="304"/>
      <c r="K257" s="283"/>
      <c r="L257" s="305"/>
      <c r="M257" s="285"/>
      <c r="N257" s="287"/>
      <c r="O257" s="31"/>
      <c r="P257" s="19" t="str">
        <f t="shared" si="65"/>
        <v/>
      </c>
      <c r="Q257" s="20" t="str">
        <f t="shared" si="66"/>
        <v/>
      </c>
      <c r="R257" s="29" t="str">
        <f t="shared" si="67"/>
        <v/>
      </c>
      <c r="S257" s="22" t="str">
        <f t="shared" si="68"/>
        <v/>
      </c>
      <c r="T257" s="31"/>
      <c r="U257" s="69" t="str">
        <f t="shared" si="69"/>
        <v/>
      </c>
      <c r="V257" s="31"/>
      <c r="X257" s="76" t="str">
        <f t="shared" si="70"/>
        <v/>
      </c>
      <c r="Z257" s="76" t="str">
        <f t="shared" si="71"/>
        <v/>
      </c>
      <c r="AA257" s="76" t="str">
        <f t="shared" si="72"/>
        <v/>
      </c>
      <c r="AC257" s="19" t="str">
        <f>IF($K257="", "", SUMIF('Drinks List'!DH$11:DH$1010, $K257, 'Drinks List'!DG$11:DG$1010))</f>
        <v/>
      </c>
      <c r="AD257" s="21"/>
      <c r="AE257" s="59" t="str">
        <f>IF($K257="", "", SUMIF('Drinks List'!DJ$11:DJ$1010, $K257, 'Drinks List'!DI$11:DI$1010))</f>
        <v/>
      </c>
      <c r="AF257" s="21"/>
      <c r="AG257" s="59" t="str">
        <f>IF($K257="", "", SUMIF('Drinks List'!DL$11:DL$1010, $K257, 'Drinks List'!DK$11:DK$1010))</f>
        <v/>
      </c>
      <c r="AH257" s="21"/>
      <c r="AI257" s="59" t="str">
        <f>IF($K257="", "", SUMIF('Drinks List'!DN$11:DN$1010, $K257, 'Drinks List'!DM$11:DM$1010))</f>
        <v/>
      </c>
      <c r="AJ257" s="21"/>
      <c r="AK257" s="59" t="str">
        <f>IF($K257="", "", SUMIF('Drinks List'!DP$11:DP$1010, $K257, 'Drinks List'!DO$11:DO$1010))</f>
        <v/>
      </c>
      <c r="AL257" s="21"/>
      <c r="AM257" s="59" t="str">
        <f>IF($K257="", "", SUMIF('Drinks List'!DR$11:DR$1010, $K257, 'Drinks List'!DQ$11:DQ$1010))</f>
        <v/>
      </c>
      <c r="AN257" s="21"/>
      <c r="AO257" s="59" t="str">
        <f>IF($K257="", "", SUMIF('Drinks List'!DT$11:DT$1010, $K257, 'Drinks List'!DS$11:DS$1010))</f>
        <v/>
      </c>
      <c r="AP257" s="21"/>
      <c r="AQ257" s="59" t="str">
        <f>IF($K257="", "", SUMIF('Drinks List'!DV$11:DV$1010, $K257, 'Drinks List'!DU$11:DU$1010))</f>
        <v/>
      </c>
      <c r="AR257" s="21"/>
      <c r="AS257" s="59" t="str">
        <f>IF($K257="", "", SUMIF('Drinks List'!DX$11:DX$1010, $K257, 'Drinks List'!DW$11:DW$1010))</f>
        <v/>
      </c>
      <c r="AT257" s="21"/>
      <c r="AU257" s="59" t="str">
        <f>IF($K257="", "", SUMIF('Drinks List'!DZ$11:DZ$1010, $K257, 'Drinks List'!DY$11:DY$1010))</f>
        <v/>
      </c>
      <c r="AV257" s="21"/>
      <c r="AW257" s="59" t="str">
        <f>IF($K257="", "", SUMIF('Drinks List'!EB$11:EB$1010, $K257, 'Drinks List'!EA$11:EA$1010))</f>
        <v/>
      </c>
      <c r="AX257" s="21"/>
      <c r="AY257" s="59" t="str">
        <f>IF($K257="", "", SUMIF('Drinks List'!ED$11:ED$1010, $K257, 'Drinks List'!EC$11:EC$1010))</f>
        <v/>
      </c>
      <c r="AZ257" s="21"/>
      <c r="BA257" s="59" t="str">
        <f>IF($K257="", "", SUMIF('Drinks List'!EF$11:EF$1010, $K257, 'Drinks List'!EE$11:EE$1010))</f>
        <v/>
      </c>
      <c r="BB257" s="21"/>
      <c r="BC257" s="59" t="str">
        <f>IF($K257="", "", SUMIF('Drinks List'!EH$11:EH$1010, $K257, 'Drinks List'!EG$11:EG$1010))</f>
        <v/>
      </c>
      <c r="BD257" s="21"/>
      <c r="BE257" s="59" t="str">
        <f>IF($K257="", "", SUMIF('Drinks List'!EJ$11:EJ$1010, $K257, 'Drinks List'!EI$11:EI$1010))</f>
        <v/>
      </c>
      <c r="BF257" s="21"/>
      <c r="BG257" s="59" t="str">
        <f>IF($K257="", "", SUMIF('Drinks List'!EL$11:EL$1010, $K257, 'Drinks List'!EK$11:EK$1010))</f>
        <v/>
      </c>
      <c r="BH257" s="21"/>
      <c r="BI257" s="59" t="str">
        <f>IF($K257="", "", SUMIF('Drinks List'!EN$11:EN$1010, $K257, 'Drinks List'!EM$11:EM$1010))</f>
        <v/>
      </c>
      <c r="BJ257" s="21"/>
      <c r="BK257" s="59" t="str">
        <f>IF($K257="", "", SUMIF('Drinks List'!EP$11:EP$1010, $K257, 'Drinks List'!EO$11:EO$1010))</f>
        <v/>
      </c>
      <c r="BL257" s="21"/>
      <c r="BM257" s="59" t="str">
        <f>IF($K257="", "", SUMIF('Drinks List'!ER$11:ER$1010, $K257, 'Drinks List'!EQ$11:EQ$1010))</f>
        <v/>
      </c>
      <c r="BN257" s="21"/>
      <c r="BO257" s="65" t="str">
        <f>IF($K257="", "", SUMIF('Drinks List'!ET$11:ET$1010, $K257, 'Drinks List'!ES$11:ES$1010))</f>
        <v/>
      </c>
      <c r="BQ257" s="120" t="str">
        <f t="shared" si="73"/>
        <v/>
      </c>
      <c r="BR257" s="62" t="str">
        <f t="shared" si="74"/>
        <v/>
      </c>
      <c r="BS257" s="76" t="str">
        <f>IF(BQ257="", "", COUNTIF(BQ$11:BQ$1010, "&gt;"&amp;BQ257)+1+COUNTIF(BQ$11:BQ257, BQ257)-1)</f>
        <v/>
      </c>
      <c r="BT257" s="76" t="str">
        <f>IF(BR257="", "", COUNTIF(BR$11:BR$1010, "&lt;"&amp;BR257)+1+COUNTIF(BR$11:BR257, BR257)-1)</f>
        <v/>
      </c>
      <c r="BV257" s="76" t="str">
        <f t="shared" si="75"/>
        <v/>
      </c>
      <c r="BW257" s="124" t="str">
        <f t="shared" si="76"/>
        <v/>
      </c>
      <c r="BX257" s="115" t="str">
        <f t="shared" si="77"/>
        <v/>
      </c>
      <c r="BY257" s="125" t="str">
        <f t="shared" si="78"/>
        <v/>
      </c>
      <c r="CA257" s="106" t="str">
        <f t="shared" si="79"/>
        <v/>
      </c>
      <c r="CB257" s="22" t="str">
        <f t="shared" si="80"/>
        <v/>
      </c>
      <c r="CD257" s="76" t="str">
        <f>IF($J257="", "", IF($BV257=0, "", COUNTIF($J$11:$J$1010, "&lt;"&amp;$J257)+1+COUNTIF($J$11:$J257, $J257)-1))</f>
        <v/>
      </c>
    </row>
    <row r="258" spans="1:82" x14ac:dyDescent="0.25">
      <c r="A258" s="31"/>
      <c r="B258" s="19" t="str">
        <f t="shared" si="61"/>
        <v/>
      </c>
      <c r="C258" s="20" t="str">
        <f t="shared" si="62"/>
        <v/>
      </c>
      <c r="D258" s="29" t="str">
        <f t="shared" si="63"/>
        <v/>
      </c>
      <c r="E258" s="22" t="str">
        <f t="shared" si="64"/>
        <v/>
      </c>
      <c r="F258" s="31"/>
      <c r="G258" s="301"/>
      <c r="H258" s="302"/>
      <c r="I258" s="303"/>
      <c r="J258" s="304"/>
      <c r="K258" s="283"/>
      <c r="L258" s="305"/>
      <c r="M258" s="285"/>
      <c r="N258" s="287"/>
      <c r="O258" s="31"/>
      <c r="P258" s="19" t="str">
        <f t="shared" si="65"/>
        <v/>
      </c>
      <c r="Q258" s="20" t="str">
        <f t="shared" si="66"/>
        <v/>
      </c>
      <c r="R258" s="29" t="str">
        <f t="shared" si="67"/>
        <v/>
      </c>
      <c r="S258" s="22" t="str">
        <f t="shared" si="68"/>
        <v/>
      </c>
      <c r="T258" s="31"/>
      <c r="U258" s="69" t="str">
        <f t="shared" si="69"/>
        <v/>
      </c>
      <c r="V258" s="31"/>
      <c r="X258" s="76" t="str">
        <f t="shared" si="70"/>
        <v/>
      </c>
      <c r="Z258" s="76" t="str">
        <f t="shared" si="71"/>
        <v/>
      </c>
      <c r="AA258" s="76" t="str">
        <f t="shared" si="72"/>
        <v/>
      </c>
      <c r="AC258" s="19" t="str">
        <f>IF($K258="", "", SUMIF('Drinks List'!DH$11:DH$1010, $K258, 'Drinks List'!DG$11:DG$1010))</f>
        <v/>
      </c>
      <c r="AD258" s="21"/>
      <c r="AE258" s="59" t="str">
        <f>IF($K258="", "", SUMIF('Drinks List'!DJ$11:DJ$1010, $K258, 'Drinks List'!DI$11:DI$1010))</f>
        <v/>
      </c>
      <c r="AF258" s="21"/>
      <c r="AG258" s="59" t="str">
        <f>IF($K258="", "", SUMIF('Drinks List'!DL$11:DL$1010, $K258, 'Drinks List'!DK$11:DK$1010))</f>
        <v/>
      </c>
      <c r="AH258" s="21"/>
      <c r="AI258" s="59" t="str">
        <f>IF($K258="", "", SUMIF('Drinks List'!DN$11:DN$1010, $K258, 'Drinks List'!DM$11:DM$1010))</f>
        <v/>
      </c>
      <c r="AJ258" s="21"/>
      <c r="AK258" s="59" t="str">
        <f>IF($K258="", "", SUMIF('Drinks List'!DP$11:DP$1010, $K258, 'Drinks List'!DO$11:DO$1010))</f>
        <v/>
      </c>
      <c r="AL258" s="21"/>
      <c r="AM258" s="59" t="str">
        <f>IF($K258="", "", SUMIF('Drinks List'!DR$11:DR$1010, $K258, 'Drinks List'!DQ$11:DQ$1010))</f>
        <v/>
      </c>
      <c r="AN258" s="21"/>
      <c r="AO258" s="59" t="str">
        <f>IF($K258="", "", SUMIF('Drinks List'!DT$11:DT$1010, $K258, 'Drinks List'!DS$11:DS$1010))</f>
        <v/>
      </c>
      <c r="AP258" s="21"/>
      <c r="AQ258" s="59" t="str">
        <f>IF($K258="", "", SUMIF('Drinks List'!DV$11:DV$1010, $K258, 'Drinks List'!DU$11:DU$1010))</f>
        <v/>
      </c>
      <c r="AR258" s="21"/>
      <c r="AS258" s="59" t="str">
        <f>IF($K258="", "", SUMIF('Drinks List'!DX$11:DX$1010, $K258, 'Drinks List'!DW$11:DW$1010))</f>
        <v/>
      </c>
      <c r="AT258" s="21"/>
      <c r="AU258" s="59" t="str">
        <f>IF($K258="", "", SUMIF('Drinks List'!DZ$11:DZ$1010, $K258, 'Drinks List'!DY$11:DY$1010))</f>
        <v/>
      </c>
      <c r="AV258" s="21"/>
      <c r="AW258" s="59" t="str">
        <f>IF($K258="", "", SUMIF('Drinks List'!EB$11:EB$1010, $K258, 'Drinks List'!EA$11:EA$1010))</f>
        <v/>
      </c>
      <c r="AX258" s="21"/>
      <c r="AY258" s="59" t="str">
        <f>IF($K258="", "", SUMIF('Drinks List'!ED$11:ED$1010, $K258, 'Drinks List'!EC$11:EC$1010))</f>
        <v/>
      </c>
      <c r="AZ258" s="21"/>
      <c r="BA258" s="59" t="str">
        <f>IF($K258="", "", SUMIF('Drinks List'!EF$11:EF$1010, $K258, 'Drinks List'!EE$11:EE$1010))</f>
        <v/>
      </c>
      <c r="BB258" s="21"/>
      <c r="BC258" s="59" t="str">
        <f>IF($K258="", "", SUMIF('Drinks List'!EH$11:EH$1010, $K258, 'Drinks List'!EG$11:EG$1010))</f>
        <v/>
      </c>
      <c r="BD258" s="21"/>
      <c r="BE258" s="59" t="str">
        <f>IF($K258="", "", SUMIF('Drinks List'!EJ$11:EJ$1010, $K258, 'Drinks List'!EI$11:EI$1010))</f>
        <v/>
      </c>
      <c r="BF258" s="21"/>
      <c r="BG258" s="59" t="str">
        <f>IF($K258="", "", SUMIF('Drinks List'!EL$11:EL$1010, $K258, 'Drinks List'!EK$11:EK$1010))</f>
        <v/>
      </c>
      <c r="BH258" s="21"/>
      <c r="BI258" s="59" t="str">
        <f>IF($K258="", "", SUMIF('Drinks List'!EN$11:EN$1010, $K258, 'Drinks List'!EM$11:EM$1010))</f>
        <v/>
      </c>
      <c r="BJ258" s="21"/>
      <c r="BK258" s="59" t="str">
        <f>IF($K258="", "", SUMIF('Drinks List'!EP$11:EP$1010, $K258, 'Drinks List'!EO$11:EO$1010))</f>
        <v/>
      </c>
      <c r="BL258" s="21"/>
      <c r="BM258" s="59" t="str">
        <f>IF($K258="", "", SUMIF('Drinks List'!ER$11:ER$1010, $K258, 'Drinks List'!EQ$11:EQ$1010))</f>
        <v/>
      </c>
      <c r="BN258" s="21"/>
      <c r="BO258" s="65" t="str">
        <f>IF($K258="", "", SUMIF('Drinks List'!ET$11:ET$1010, $K258, 'Drinks List'!ES$11:ES$1010))</f>
        <v/>
      </c>
      <c r="BQ258" s="120" t="str">
        <f t="shared" si="73"/>
        <v/>
      </c>
      <c r="BR258" s="62" t="str">
        <f t="shared" si="74"/>
        <v/>
      </c>
      <c r="BS258" s="76" t="str">
        <f>IF(BQ258="", "", COUNTIF(BQ$11:BQ$1010, "&gt;"&amp;BQ258)+1+COUNTIF(BQ$11:BQ258, BQ258)-1)</f>
        <v/>
      </c>
      <c r="BT258" s="76" t="str">
        <f>IF(BR258="", "", COUNTIF(BR$11:BR$1010, "&lt;"&amp;BR258)+1+COUNTIF(BR$11:BR258, BR258)-1)</f>
        <v/>
      </c>
      <c r="BV258" s="76" t="str">
        <f t="shared" si="75"/>
        <v/>
      </c>
      <c r="BW258" s="124" t="str">
        <f t="shared" si="76"/>
        <v/>
      </c>
      <c r="BX258" s="115" t="str">
        <f t="shared" si="77"/>
        <v/>
      </c>
      <c r="BY258" s="125" t="str">
        <f t="shared" si="78"/>
        <v/>
      </c>
      <c r="CA258" s="106" t="str">
        <f t="shared" si="79"/>
        <v/>
      </c>
      <c r="CB258" s="22" t="str">
        <f t="shared" si="80"/>
        <v/>
      </c>
      <c r="CD258" s="76" t="str">
        <f>IF($J258="", "", IF($BV258=0, "", COUNTIF($J$11:$J$1010, "&lt;"&amp;$J258)+1+COUNTIF($J$11:$J258, $J258)-1))</f>
        <v/>
      </c>
    </row>
    <row r="259" spans="1:82" x14ac:dyDescent="0.25">
      <c r="A259" s="31"/>
      <c r="B259" s="19" t="str">
        <f t="shared" si="61"/>
        <v/>
      </c>
      <c r="C259" s="20" t="str">
        <f t="shared" si="62"/>
        <v/>
      </c>
      <c r="D259" s="29" t="str">
        <f t="shared" si="63"/>
        <v/>
      </c>
      <c r="E259" s="22" t="str">
        <f t="shared" si="64"/>
        <v/>
      </c>
      <c r="F259" s="31"/>
      <c r="G259" s="301"/>
      <c r="H259" s="302"/>
      <c r="I259" s="303"/>
      <c r="J259" s="304"/>
      <c r="K259" s="283"/>
      <c r="L259" s="305"/>
      <c r="M259" s="285"/>
      <c r="N259" s="287"/>
      <c r="O259" s="31"/>
      <c r="P259" s="19" t="str">
        <f t="shared" si="65"/>
        <v/>
      </c>
      <c r="Q259" s="20" t="str">
        <f t="shared" si="66"/>
        <v/>
      </c>
      <c r="R259" s="29" t="str">
        <f t="shared" si="67"/>
        <v/>
      </c>
      <c r="S259" s="22" t="str">
        <f t="shared" si="68"/>
        <v/>
      </c>
      <c r="T259" s="31"/>
      <c r="U259" s="69" t="str">
        <f t="shared" si="69"/>
        <v/>
      </c>
      <c r="V259" s="31"/>
      <c r="X259" s="76" t="str">
        <f t="shared" si="70"/>
        <v/>
      </c>
      <c r="Z259" s="76" t="str">
        <f t="shared" si="71"/>
        <v/>
      </c>
      <c r="AA259" s="76" t="str">
        <f t="shared" si="72"/>
        <v/>
      </c>
      <c r="AC259" s="19" t="str">
        <f>IF($K259="", "", SUMIF('Drinks List'!DH$11:DH$1010, $K259, 'Drinks List'!DG$11:DG$1010))</f>
        <v/>
      </c>
      <c r="AD259" s="21"/>
      <c r="AE259" s="59" t="str">
        <f>IF($K259="", "", SUMIF('Drinks List'!DJ$11:DJ$1010, $K259, 'Drinks List'!DI$11:DI$1010))</f>
        <v/>
      </c>
      <c r="AF259" s="21"/>
      <c r="AG259" s="59" t="str">
        <f>IF($K259="", "", SUMIF('Drinks List'!DL$11:DL$1010, $K259, 'Drinks List'!DK$11:DK$1010))</f>
        <v/>
      </c>
      <c r="AH259" s="21"/>
      <c r="AI259" s="59" t="str">
        <f>IF($K259="", "", SUMIF('Drinks List'!DN$11:DN$1010, $K259, 'Drinks List'!DM$11:DM$1010))</f>
        <v/>
      </c>
      <c r="AJ259" s="21"/>
      <c r="AK259" s="59" t="str">
        <f>IF($K259="", "", SUMIF('Drinks List'!DP$11:DP$1010, $K259, 'Drinks List'!DO$11:DO$1010))</f>
        <v/>
      </c>
      <c r="AL259" s="21"/>
      <c r="AM259" s="59" t="str">
        <f>IF($K259="", "", SUMIF('Drinks List'!DR$11:DR$1010, $K259, 'Drinks List'!DQ$11:DQ$1010))</f>
        <v/>
      </c>
      <c r="AN259" s="21"/>
      <c r="AO259" s="59" t="str">
        <f>IF($K259="", "", SUMIF('Drinks List'!DT$11:DT$1010, $K259, 'Drinks List'!DS$11:DS$1010))</f>
        <v/>
      </c>
      <c r="AP259" s="21"/>
      <c r="AQ259" s="59" t="str">
        <f>IF($K259="", "", SUMIF('Drinks List'!DV$11:DV$1010, $K259, 'Drinks List'!DU$11:DU$1010))</f>
        <v/>
      </c>
      <c r="AR259" s="21"/>
      <c r="AS259" s="59" t="str">
        <f>IF($K259="", "", SUMIF('Drinks List'!DX$11:DX$1010, $K259, 'Drinks List'!DW$11:DW$1010))</f>
        <v/>
      </c>
      <c r="AT259" s="21"/>
      <c r="AU259" s="59" t="str">
        <f>IF($K259="", "", SUMIF('Drinks List'!DZ$11:DZ$1010, $K259, 'Drinks List'!DY$11:DY$1010))</f>
        <v/>
      </c>
      <c r="AV259" s="21"/>
      <c r="AW259" s="59" t="str">
        <f>IF($K259="", "", SUMIF('Drinks List'!EB$11:EB$1010, $K259, 'Drinks List'!EA$11:EA$1010))</f>
        <v/>
      </c>
      <c r="AX259" s="21"/>
      <c r="AY259" s="59" t="str">
        <f>IF($K259="", "", SUMIF('Drinks List'!ED$11:ED$1010, $K259, 'Drinks List'!EC$11:EC$1010))</f>
        <v/>
      </c>
      <c r="AZ259" s="21"/>
      <c r="BA259" s="59" t="str">
        <f>IF($K259="", "", SUMIF('Drinks List'!EF$11:EF$1010, $K259, 'Drinks List'!EE$11:EE$1010))</f>
        <v/>
      </c>
      <c r="BB259" s="21"/>
      <c r="BC259" s="59" t="str">
        <f>IF($K259="", "", SUMIF('Drinks List'!EH$11:EH$1010, $K259, 'Drinks List'!EG$11:EG$1010))</f>
        <v/>
      </c>
      <c r="BD259" s="21"/>
      <c r="BE259" s="59" t="str">
        <f>IF($K259="", "", SUMIF('Drinks List'!EJ$11:EJ$1010, $K259, 'Drinks List'!EI$11:EI$1010))</f>
        <v/>
      </c>
      <c r="BF259" s="21"/>
      <c r="BG259" s="59" t="str">
        <f>IF($K259="", "", SUMIF('Drinks List'!EL$11:EL$1010, $K259, 'Drinks List'!EK$11:EK$1010))</f>
        <v/>
      </c>
      <c r="BH259" s="21"/>
      <c r="BI259" s="59" t="str">
        <f>IF($K259="", "", SUMIF('Drinks List'!EN$11:EN$1010, $K259, 'Drinks List'!EM$11:EM$1010))</f>
        <v/>
      </c>
      <c r="BJ259" s="21"/>
      <c r="BK259" s="59" t="str">
        <f>IF($K259="", "", SUMIF('Drinks List'!EP$11:EP$1010, $K259, 'Drinks List'!EO$11:EO$1010))</f>
        <v/>
      </c>
      <c r="BL259" s="21"/>
      <c r="BM259" s="59" t="str">
        <f>IF($K259="", "", SUMIF('Drinks List'!ER$11:ER$1010, $K259, 'Drinks List'!EQ$11:EQ$1010))</f>
        <v/>
      </c>
      <c r="BN259" s="21"/>
      <c r="BO259" s="65" t="str">
        <f>IF($K259="", "", SUMIF('Drinks List'!ET$11:ET$1010, $K259, 'Drinks List'!ES$11:ES$1010))</f>
        <v/>
      </c>
      <c r="BQ259" s="120" t="str">
        <f t="shared" si="73"/>
        <v/>
      </c>
      <c r="BR259" s="62" t="str">
        <f t="shared" si="74"/>
        <v/>
      </c>
      <c r="BS259" s="76" t="str">
        <f>IF(BQ259="", "", COUNTIF(BQ$11:BQ$1010, "&gt;"&amp;BQ259)+1+COUNTIF(BQ$11:BQ259, BQ259)-1)</f>
        <v/>
      </c>
      <c r="BT259" s="76" t="str">
        <f>IF(BR259="", "", COUNTIF(BR$11:BR$1010, "&lt;"&amp;BR259)+1+COUNTIF(BR$11:BR259, BR259)-1)</f>
        <v/>
      </c>
      <c r="BV259" s="76" t="str">
        <f t="shared" si="75"/>
        <v/>
      </c>
      <c r="BW259" s="124" t="str">
        <f t="shared" si="76"/>
        <v/>
      </c>
      <c r="BX259" s="115" t="str">
        <f t="shared" si="77"/>
        <v/>
      </c>
      <c r="BY259" s="125" t="str">
        <f t="shared" si="78"/>
        <v/>
      </c>
      <c r="CA259" s="106" t="str">
        <f t="shared" si="79"/>
        <v/>
      </c>
      <c r="CB259" s="22" t="str">
        <f t="shared" si="80"/>
        <v/>
      </c>
      <c r="CD259" s="76" t="str">
        <f>IF($J259="", "", IF($BV259=0, "", COUNTIF($J$11:$J$1010, "&lt;"&amp;$J259)+1+COUNTIF($J$11:$J259, $J259)-1))</f>
        <v/>
      </c>
    </row>
    <row r="260" spans="1:82" x14ac:dyDescent="0.25">
      <c r="A260" s="31"/>
      <c r="B260" s="19" t="str">
        <f t="shared" si="61"/>
        <v/>
      </c>
      <c r="C260" s="20" t="str">
        <f t="shared" si="62"/>
        <v/>
      </c>
      <c r="D260" s="29" t="str">
        <f t="shared" si="63"/>
        <v/>
      </c>
      <c r="E260" s="22" t="str">
        <f t="shared" si="64"/>
        <v/>
      </c>
      <c r="F260" s="31"/>
      <c r="G260" s="301"/>
      <c r="H260" s="302"/>
      <c r="I260" s="303"/>
      <c r="J260" s="304"/>
      <c r="K260" s="283"/>
      <c r="L260" s="305"/>
      <c r="M260" s="285"/>
      <c r="N260" s="287"/>
      <c r="O260" s="31"/>
      <c r="P260" s="19" t="str">
        <f t="shared" si="65"/>
        <v/>
      </c>
      <c r="Q260" s="20" t="str">
        <f t="shared" si="66"/>
        <v/>
      </c>
      <c r="R260" s="29" t="str">
        <f t="shared" si="67"/>
        <v/>
      </c>
      <c r="S260" s="22" t="str">
        <f t="shared" si="68"/>
        <v/>
      </c>
      <c r="T260" s="31"/>
      <c r="U260" s="69" t="str">
        <f t="shared" si="69"/>
        <v/>
      </c>
      <c r="V260" s="31"/>
      <c r="X260" s="76" t="str">
        <f t="shared" si="70"/>
        <v/>
      </c>
      <c r="Z260" s="76" t="str">
        <f t="shared" si="71"/>
        <v/>
      </c>
      <c r="AA260" s="76" t="str">
        <f t="shared" si="72"/>
        <v/>
      </c>
      <c r="AC260" s="19" t="str">
        <f>IF($K260="", "", SUMIF('Drinks List'!DH$11:DH$1010, $K260, 'Drinks List'!DG$11:DG$1010))</f>
        <v/>
      </c>
      <c r="AD260" s="21"/>
      <c r="AE260" s="59" t="str">
        <f>IF($K260="", "", SUMIF('Drinks List'!DJ$11:DJ$1010, $K260, 'Drinks List'!DI$11:DI$1010))</f>
        <v/>
      </c>
      <c r="AF260" s="21"/>
      <c r="AG260" s="59" t="str">
        <f>IF($K260="", "", SUMIF('Drinks List'!DL$11:DL$1010, $K260, 'Drinks List'!DK$11:DK$1010))</f>
        <v/>
      </c>
      <c r="AH260" s="21"/>
      <c r="AI260" s="59" t="str">
        <f>IF($K260="", "", SUMIF('Drinks List'!DN$11:DN$1010, $K260, 'Drinks List'!DM$11:DM$1010))</f>
        <v/>
      </c>
      <c r="AJ260" s="21"/>
      <c r="AK260" s="59" t="str">
        <f>IF($K260="", "", SUMIF('Drinks List'!DP$11:DP$1010, $K260, 'Drinks List'!DO$11:DO$1010))</f>
        <v/>
      </c>
      <c r="AL260" s="21"/>
      <c r="AM260" s="59" t="str">
        <f>IF($K260="", "", SUMIF('Drinks List'!DR$11:DR$1010, $K260, 'Drinks List'!DQ$11:DQ$1010))</f>
        <v/>
      </c>
      <c r="AN260" s="21"/>
      <c r="AO260" s="59" t="str">
        <f>IF($K260="", "", SUMIF('Drinks List'!DT$11:DT$1010, $K260, 'Drinks List'!DS$11:DS$1010))</f>
        <v/>
      </c>
      <c r="AP260" s="21"/>
      <c r="AQ260" s="59" t="str">
        <f>IF($K260="", "", SUMIF('Drinks List'!DV$11:DV$1010, $K260, 'Drinks List'!DU$11:DU$1010))</f>
        <v/>
      </c>
      <c r="AR260" s="21"/>
      <c r="AS260" s="59" t="str">
        <f>IF($K260="", "", SUMIF('Drinks List'!DX$11:DX$1010, $K260, 'Drinks List'!DW$11:DW$1010))</f>
        <v/>
      </c>
      <c r="AT260" s="21"/>
      <c r="AU260" s="59" t="str">
        <f>IF($K260="", "", SUMIF('Drinks List'!DZ$11:DZ$1010, $K260, 'Drinks List'!DY$11:DY$1010))</f>
        <v/>
      </c>
      <c r="AV260" s="21"/>
      <c r="AW260" s="59" t="str">
        <f>IF($K260="", "", SUMIF('Drinks List'!EB$11:EB$1010, $K260, 'Drinks List'!EA$11:EA$1010))</f>
        <v/>
      </c>
      <c r="AX260" s="21"/>
      <c r="AY260" s="59" t="str">
        <f>IF($K260="", "", SUMIF('Drinks List'!ED$11:ED$1010, $K260, 'Drinks List'!EC$11:EC$1010))</f>
        <v/>
      </c>
      <c r="AZ260" s="21"/>
      <c r="BA260" s="59" t="str">
        <f>IF($K260="", "", SUMIF('Drinks List'!EF$11:EF$1010, $K260, 'Drinks List'!EE$11:EE$1010))</f>
        <v/>
      </c>
      <c r="BB260" s="21"/>
      <c r="BC260" s="59" t="str">
        <f>IF($K260="", "", SUMIF('Drinks List'!EH$11:EH$1010, $K260, 'Drinks List'!EG$11:EG$1010))</f>
        <v/>
      </c>
      <c r="BD260" s="21"/>
      <c r="BE260" s="59" t="str">
        <f>IF($K260="", "", SUMIF('Drinks List'!EJ$11:EJ$1010, $K260, 'Drinks List'!EI$11:EI$1010))</f>
        <v/>
      </c>
      <c r="BF260" s="21"/>
      <c r="BG260" s="59" t="str">
        <f>IF($K260="", "", SUMIF('Drinks List'!EL$11:EL$1010, $K260, 'Drinks List'!EK$11:EK$1010))</f>
        <v/>
      </c>
      <c r="BH260" s="21"/>
      <c r="BI260" s="59" t="str">
        <f>IF($K260="", "", SUMIF('Drinks List'!EN$11:EN$1010, $K260, 'Drinks List'!EM$11:EM$1010))</f>
        <v/>
      </c>
      <c r="BJ260" s="21"/>
      <c r="BK260" s="59" t="str">
        <f>IF($K260="", "", SUMIF('Drinks List'!EP$11:EP$1010, $K260, 'Drinks List'!EO$11:EO$1010))</f>
        <v/>
      </c>
      <c r="BL260" s="21"/>
      <c r="BM260" s="59" t="str">
        <f>IF($K260="", "", SUMIF('Drinks List'!ER$11:ER$1010, $K260, 'Drinks List'!EQ$11:EQ$1010))</f>
        <v/>
      </c>
      <c r="BN260" s="21"/>
      <c r="BO260" s="65" t="str">
        <f>IF($K260="", "", SUMIF('Drinks List'!ET$11:ET$1010, $K260, 'Drinks List'!ES$11:ES$1010))</f>
        <v/>
      </c>
      <c r="BQ260" s="120" t="str">
        <f t="shared" si="73"/>
        <v/>
      </c>
      <c r="BR260" s="62" t="str">
        <f t="shared" si="74"/>
        <v/>
      </c>
      <c r="BS260" s="76" t="str">
        <f>IF(BQ260="", "", COUNTIF(BQ$11:BQ$1010, "&gt;"&amp;BQ260)+1+COUNTIF(BQ$11:BQ260, BQ260)-1)</f>
        <v/>
      </c>
      <c r="BT260" s="76" t="str">
        <f>IF(BR260="", "", COUNTIF(BR$11:BR$1010, "&lt;"&amp;BR260)+1+COUNTIF(BR$11:BR260, BR260)-1)</f>
        <v/>
      </c>
      <c r="BV260" s="76" t="str">
        <f t="shared" si="75"/>
        <v/>
      </c>
      <c r="BW260" s="124" t="str">
        <f t="shared" si="76"/>
        <v/>
      </c>
      <c r="BX260" s="115" t="str">
        <f t="shared" si="77"/>
        <v/>
      </c>
      <c r="BY260" s="125" t="str">
        <f t="shared" si="78"/>
        <v/>
      </c>
      <c r="CA260" s="106" t="str">
        <f t="shared" si="79"/>
        <v/>
      </c>
      <c r="CB260" s="22" t="str">
        <f t="shared" si="80"/>
        <v/>
      </c>
      <c r="CD260" s="76" t="str">
        <f>IF($J260="", "", IF($BV260=0, "", COUNTIF($J$11:$J$1010, "&lt;"&amp;$J260)+1+COUNTIF($J$11:$J260, $J260)-1))</f>
        <v/>
      </c>
    </row>
    <row r="261" spans="1:82" x14ac:dyDescent="0.25">
      <c r="A261" s="31"/>
      <c r="B261" s="19" t="str">
        <f t="shared" si="61"/>
        <v/>
      </c>
      <c r="C261" s="20" t="str">
        <f t="shared" si="62"/>
        <v/>
      </c>
      <c r="D261" s="29" t="str">
        <f t="shared" si="63"/>
        <v/>
      </c>
      <c r="E261" s="22" t="str">
        <f t="shared" si="64"/>
        <v/>
      </c>
      <c r="F261" s="31"/>
      <c r="G261" s="301"/>
      <c r="H261" s="302"/>
      <c r="I261" s="303"/>
      <c r="J261" s="304"/>
      <c r="K261" s="283"/>
      <c r="L261" s="305"/>
      <c r="M261" s="285"/>
      <c r="N261" s="287"/>
      <c r="O261" s="31"/>
      <c r="P261" s="19" t="str">
        <f t="shared" si="65"/>
        <v/>
      </c>
      <c r="Q261" s="20" t="str">
        <f t="shared" si="66"/>
        <v/>
      </c>
      <c r="R261" s="29" t="str">
        <f t="shared" si="67"/>
        <v/>
      </c>
      <c r="S261" s="22" t="str">
        <f t="shared" si="68"/>
        <v/>
      </c>
      <c r="T261" s="31"/>
      <c r="U261" s="69" t="str">
        <f t="shared" si="69"/>
        <v/>
      </c>
      <c r="V261" s="31"/>
      <c r="X261" s="76" t="str">
        <f t="shared" si="70"/>
        <v/>
      </c>
      <c r="Z261" s="76" t="str">
        <f t="shared" si="71"/>
        <v/>
      </c>
      <c r="AA261" s="76" t="str">
        <f t="shared" si="72"/>
        <v/>
      </c>
      <c r="AC261" s="19" t="str">
        <f>IF($K261="", "", SUMIF('Drinks List'!DH$11:DH$1010, $K261, 'Drinks List'!DG$11:DG$1010))</f>
        <v/>
      </c>
      <c r="AD261" s="21"/>
      <c r="AE261" s="59" t="str">
        <f>IF($K261="", "", SUMIF('Drinks List'!DJ$11:DJ$1010, $K261, 'Drinks List'!DI$11:DI$1010))</f>
        <v/>
      </c>
      <c r="AF261" s="21"/>
      <c r="AG261" s="59" t="str">
        <f>IF($K261="", "", SUMIF('Drinks List'!DL$11:DL$1010, $K261, 'Drinks List'!DK$11:DK$1010))</f>
        <v/>
      </c>
      <c r="AH261" s="21"/>
      <c r="AI261" s="59" t="str">
        <f>IF($K261="", "", SUMIF('Drinks List'!DN$11:DN$1010, $K261, 'Drinks List'!DM$11:DM$1010))</f>
        <v/>
      </c>
      <c r="AJ261" s="21"/>
      <c r="AK261" s="59" t="str">
        <f>IF($K261="", "", SUMIF('Drinks List'!DP$11:DP$1010, $K261, 'Drinks List'!DO$11:DO$1010))</f>
        <v/>
      </c>
      <c r="AL261" s="21"/>
      <c r="AM261" s="59" t="str">
        <f>IF($K261="", "", SUMIF('Drinks List'!DR$11:DR$1010, $K261, 'Drinks List'!DQ$11:DQ$1010))</f>
        <v/>
      </c>
      <c r="AN261" s="21"/>
      <c r="AO261" s="59" t="str">
        <f>IF($K261="", "", SUMIF('Drinks List'!DT$11:DT$1010, $K261, 'Drinks List'!DS$11:DS$1010))</f>
        <v/>
      </c>
      <c r="AP261" s="21"/>
      <c r="AQ261" s="59" t="str">
        <f>IF($K261="", "", SUMIF('Drinks List'!DV$11:DV$1010, $K261, 'Drinks List'!DU$11:DU$1010))</f>
        <v/>
      </c>
      <c r="AR261" s="21"/>
      <c r="AS261" s="59" t="str">
        <f>IF($K261="", "", SUMIF('Drinks List'!DX$11:DX$1010, $K261, 'Drinks List'!DW$11:DW$1010))</f>
        <v/>
      </c>
      <c r="AT261" s="21"/>
      <c r="AU261" s="59" t="str">
        <f>IF($K261="", "", SUMIF('Drinks List'!DZ$11:DZ$1010, $K261, 'Drinks List'!DY$11:DY$1010))</f>
        <v/>
      </c>
      <c r="AV261" s="21"/>
      <c r="AW261" s="59" t="str">
        <f>IF($K261="", "", SUMIF('Drinks List'!EB$11:EB$1010, $K261, 'Drinks List'!EA$11:EA$1010))</f>
        <v/>
      </c>
      <c r="AX261" s="21"/>
      <c r="AY261" s="59" t="str">
        <f>IF($K261="", "", SUMIF('Drinks List'!ED$11:ED$1010, $K261, 'Drinks List'!EC$11:EC$1010))</f>
        <v/>
      </c>
      <c r="AZ261" s="21"/>
      <c r="BA261" s="59" t="str">
        <f>IF($K261="", "", SUMIF('Drinks List'!EF$11:EF$1010, $K261, 'Drinks List'!EE$11:EE$1010))</f>
        <v/>
      </c>
      <c r="BB261" s="21"/>
      <c r="BC261" s="59" t="str">
        <f>IF($K261="", "", SUMIF('Drinks List'!EH$11:EH$1010, $K261, 'Drinks List'!EG$11:EG$1010))</f>
        <v/>
      </c>
      <c r="BD261" s="21"/>
      <c r="BE261" s="59" t="str">
        <f>IF($K261="", "", SUMIF('Drinks List'!EJ$11:EJ$1010, $K261, 'Drinks List'!EI$11:EI$1010))</f>
        <v/>
      </c>
      <c r="BF261" s="21"/>
      <c r="BG261" s="59" t="str">
        <f>IF($K261="", "", SUMIF('Drinks List'!EL$11:EL$1010, $K261, 'Drinks List'!EK$11:EK$1010))</f>
        <v/>
      </c>
      <c r="BH261" s="21"/>
      <c r="BI261" s="59" t="str">
        <f>IF($K261="", "", SUMIF('Drinks List'!EN$11:EN$1010, $K261, 'Drinks List'!EM$11:EM$1010))</f>
        <v/>
      </c>
      <c r="BJ261" s="21"/>
      <c r="BK261" s="59" t="str">
        <f>IF($K261="", "", SUMIF('Drinks List'!EP$11:EP$1010, $K261, 'Drinks List'!EO$11:EO$1010))</f>
        <v/>
      </c>
      <c r="BL261" s="21"/>
      <c r="BM261" s="59" t="str">
        <f>IF($K261="", "", SUMIF('Drinks List'!ER$11:ER$1010, $K261, 'Drinks List'!EQ$11:EQ$1010))</f>
        <v/>
      </c>
      <c r="BN261" s="21"/>
      <c r="BO261" s="65" t="str">
        <f>IF($K261="", "", SUMIF('Drinks List'!ET$11:ET$1010, $K261, 'Drinks List'!ES$11:ES$1010))</f>
        <v/>
      </c>
      <c r="BQ261" s="120" t="str">
        <f t="shared" si="73"/>
        <v/>
      </c>
      <c r="BR261" s="62" t="str">
        <f t="shared" si="74"/>
        <v/>
      </c>
      <c r="BS261" s="76" t="str">
        <f>IF(BQ261="", "", COUNTIF(BQ$11:BQ$1010, "&gt;"&amp;BQ261)+1+COUNTIF(BQ$11:BQ261, BQ261)-1)</f>
        <v/>
      </c>
      <c r="BT261" s="76" t="str">
        <f>IF(BR261="", "", COUNTIF(BR$11:BR$1010, "&lt;"&amp;BR261)+1+COUNTIF(BR$11:BR261, BR261)-1)</f>
        <v/>
      </c>
      <c r="BV261" s="76" t="str">
        <f t="shared" si="75"/>
        <v/>
      </c>
      <c r="BW261" s="124" t="str">
        <f t="shared" si="76"/>
        <v/>
      </c>
      <c r="BX261" s="115" t="str">
        <f t="shared" si="77"/>
        <v/>
      </c>
      <c r="BY261" s="125" t="str">
        <f t="shared" si="78"/>
        <v/>
      </c>
      <c r="CA261" s="106" t="str">
        <f t="shared" si="79"/>
        <v/>
      </c>
      <c r="CB261" s="22" t="str">
        <f t="shared" si="80"/>
        <v/>
      </c>
      <c r="CD261" s="76" t="str">
        <f>IF($J261="", "", IF($BV261=0, "", COUNTIF($J$11:$J$1010, "&lt;"&amp;$J261)+1+COUNTIF($J$11:$J261, $J261)-1))</f>
        <v/>
      </c>
    </row>
    <row r="262" spans="1:82" x14ac:dyDescent="0.25">
      <c r="A262" s="31"/>
      <c r="B262" s="19" t="str">
        <f t="shared" si="61"/>
        <v/>
      </c>
      <c r="C262" s="20" t="str">
        <f t="shared" si="62"/>
        <v/>
      </c>
      <c r="D262" s="29" t="str">
        <f t="shared" si="63"/>
        <v/>
      </c>
      <c r="E262" s="22" t="str">
        <f t="shared" si="64"/>
        <v/>
      </c>
      <c r="F262" s="31"/>
      <c r="G262" s="301"/>
      <c r="H262" s="302"/>
      <c r="I262" s="303"/>
      <c r="J262" s="304"/>
      <c r="K262" s="283"/>
      <c r="L262" s="305"/>
      <c r="M262" s="285"/>
      <c r="N262" s="287"/>
      <c r="O262" s="31"/>
      <c r="P262" s="19" t="str">
        <f t="shared" si="65"/>
        <v/>
      </c>
      <c r="Q262" s="20" t="str">
        <f t="shared" si="66"/>
        <v/>
      </c>
      <c r="R262" s="29" t="str">
        <f t="shared" si="67"/>
        <v/>
      </c>
      <c r="S262" s="22" t="str">
        <f t="shared" si="68"/>
        <v/>
      </c>
      <c r="T262" s="31"/>
      <c r="U262" s="69" t="str">
        <f t="shared" si="69"/>
        <v/>
      </c>
      <c r="V262" s="31"/>
      <c r="X262" s="76" t="str">
        <f t="shared" si="70"/>
        <v/>
      </c>
      <c r="Z262" s="76" t="str">
        <f t="shared" si="71"/>
        <v/>
      </c>
      <c r="AA262" s="76" t="str">
        <f t="shared" si="72"/>
        <v/>
      </c>
      <c r="AC262" s="19" t="str">
        <f>IF($K262="", "", SUMIF('Drinks List'!DH$11:DH$1010, $K262, 'Drinks List'!DG$11:DG$1010))</f>
        <v/>
      </c>
      <c r="AD262" s="21"/>
      <c r="AE262" s="59" t="str">
        <f>IF($K262="", "", SUMIF('Drinks List'!DJ$11:DJ$1010, $K262, 'Drinks List'!DI$11:DI$1010))</f>
        <v/>
      </c>
      <c r="AF262" s="21"/>
      <c r="AG262" s="59" t="str">
        <f>IF($K262="", "", SUMIF('Drinks List'!DL$11:DL$1010, $K262, 'Drinks List'!DK$11:DK$1010))</f>
        <v/>
      </c>
      <c r="AH262" s="21"/>
      <c r="AI262" s="59" t="str">
        <f>IF($K262="", "", SUMIF('Drinks List'!DN$11:DN$1010, $K262, 'Drinks List'!DM$11:DM$1010))</f>
        <v/>
      </c>
      <c r="AJ262" s="21"/>
      <c r="AK262" s="59" t="str">
        <f>IF($K262="", "", SUMIF('Drinks List'!DP$11:DP$1010, $K262, 'Drinks List'!DO$11:DO$1010))</f>
        <v/>
      </c>
      <c r="AL262" s="21"/>
      <c r="AM262" s="59" t="str">
        <f>IF($K262="", "", SUMIF('Drinks List'!DR$11:DR$1010, $K262, 'Drinks List'!DQ$11:DQ$1010))</f>
        <v/>
      </c>
      <c r="AN262" s="21"/>
      <c r="AO262" s="59" t="str">
        <f>IF($K262="", "", SUMIF('Drinks List'!DT$11:DT$1010, $K262, 'Drinks List'!DS$11:DS$1010))</f>
        <v/>
      </c>
      <c r="AP262" s="21"/>
      <c r="AQ262" s="59" t="str">
        <f>IF($K262="", "", SUMIF('Drinks List'!DV$11:DV$1010, $K262, 'Drinks List'!DU$11:DU$1010))</f>
        <v/>
      </c>
      <c r="AR262" s="21"/>
      <c r="AS262" s="59" t="str">
        <f>IF($K262="", "", SUMIF('Drinks List'!DX$11:DX$1010, $K262, 'Drinks List'!DW$11:DW$1010))</f>
        <v/>
      </c>
      <c r="AT262" s="21"/>
      <c r="AU262" s="59" t="str">
        <f>IF($K262="", "", SUMIF('Drinks List'!DZ$11:DZ$1010, $K262, 'Drinks List'!DY$11:DY$1010))</f>
        <v/>
      </c>
      <c r="AV262" s="21"/>
      <c r="AW262" s="59" t="str">
        <f>IF($K262="", "", SUMIF('Drinks List'!EB$11:EB$1010, $K262, 'Drinks List'!EA$11:EA$1010))</f>
        <v/>
      </c>
      <c r="AX262" s="21"/>
      <c r="AY262" s="59" t="str">
        <f>IF($K262="", "", SUMIF('Drinks List'!ED$11:ED$1010, $K262, 'Drinks List'!EC$11:EC$1010))</f>
        <v/>
      </c>
      <c r="AZ262" s="21"/>
      <c r="BA262" s="59" t="str">
        <f>IF($K262="", "", SUMIF('Drinks List'!EF$11:EF$1010, $K262, 'Drinks List'!EE$11:EE$1010))</f>
        <v/>
      </c>
      <c r="BB262" s="21"/>
      <c r="BC262" s="59" t="str">
        <f>IF($K262="", "", SUMIF('Drinks List'!EH$11:EH$1010, $K262, 'Drinks List'!EG$11:EG$1010))</f>
        <v/>
      </c>
      <c r="BD262" s="21"/>
      <c r="BE262" s="59" t="str">
        <f>IF($K262="", "", SUMIF('Drinks List'!EJ$11:EJ$1010, $K262, 'Drinks List'!EI$11:EI$1010))</f>
        <v/>
      </c>
      <c r="BF262" s="21"/>
      <c r="BG262" s="59" t="str">
        <f>IF($K262="", "", SUMIF('Drinks List'!EL$11:EL$1010, $K262, 'Drinks List'!EK$11:EK$1010))</f>
        <v/>
      </c>
      <c r="BH262" s="21"/>
      <c r="BI262" s="59" t="str">
        <f>IF($K262="", "", SUMIF('Drinks List'!EN$11:EN$1010, $K262, 'Drinks List'!EM$11:EM$1010))</f>
        <v/>
      </c>
      <c r="BJ262" s="21"/>
      <c r="BK262" s="59" t="str">
        <f>IF($K262="", "", SUMIF('Drinks List'!EP$11:EP$1010, $K262, 'Drinks List'!EO$11:EO$1010))</f>
        <v/>
      </c>
      <c r="BL262" s="21"/>
      <c r="BM262" s="59" t="str">
        <f>IF($K262="", "", SUMIF('Drinks List'!ER$11:ER$1010, $K262, 'Drinks List'!EQ$11:EQ$1010))</f>
        <v/>
      </c>
      <c r="BN262" s="21"/>
      <c r="BO262" s="65" t="str">
        <f>IF($K262="", "", SUMIF('Drinks List'!ET$11:ET$1010, $K262, 'Drinks List'!ES$11:ES$1010))</f>
        <v/>
      </c>
      <c r="BQ262" s="120" t="str">
        <f t="shared" si="73"/>
        <v/>
      </c>
      <c r="BR262" s="62" t="str">
        <f t="shared" si="74"/>
        <v/>
      </c>
      <c r="BS262" s="76" t="str">
        <f>IF(BQ262="", "", COUNTIF(BQ$11:BQ$1010, "&gt;"&amp;BQ262)+1+COUNTIF(BQ$11:BQ262, BQ262)-1)</f>
        <v/>
      </c>
      <c r="BT262" s="76" t="str">
        <f>IF(BR262="", "", COUNTIF(BR$11:BR$1010, "&lt;"&amp;BR262)+1+COUNTIF(BR$11:BR262, BR262)-1)</f>
        <v/>
      </c>
      <c r="BV262" s="76" t="str">
        <f t="shared" si="75"/>
        <v/>
      </c>
      <c r="BW262" s="124" t="str">
        <f t="shared" si="76"/>
        <v/>
      </c>
      <c r="BX262" s="115" t="str">
        <f t="shared" si="77"/>
        <v/>
      </c>
      <c r="BY262" s="125" t="str">
        <f t="shared" si="78"/>
        <v/>
      </c>
      <c r="CA262" s="106" t="str">
        <f t="shared" si="79"/>
        <v/>
      </c>
      <c r="CB262" s="22" t="str">
        <f t="shared" si="80"/>
        <v/>
      </c>
      <c r="CD262" s="76" t="str">
        <f>IF($J262="", "", IF($BV262=0, "", COUNTIF($J$11:$J$1010, "&lt;"&amp;$J262)+1+COUNTIF($J$11:$J262, $J262)-1))</f>
        <v/>
      </c>
    </row>
    <row r="263" spans="1:82" x14ac:dyDescent="0.25">
      <c r="A263" s="31"/>
      <c r="B263" s="19" t="str">
        <f t="shared" si="61"/>
        <v/>
      </c>
      <c r="C263" s="20" t="str">
        <f t="shared" si="62"/>
        <v/>
      </c>
      <c r="D263" s="29" t="str">
        <f t="shared" si="63"/>
        <v/>
      </c>
      <c r="E263" s="22" t="str">
        <f t="shared" si="64"/>
        <v/>
      </c>
      <c r="F263" s="31"/>
      <c r="G263" s="301"/>
      <c r="H263" s="302"/>
      <c r="I263" s="303"/>
      <c r="J263" s="304"/>
      <c r="K263" s="283"/>
      <c r="L263" s="305"/>
      <c r="M263" s="285"/>
      <c r="N263" s="287"/>
      <c r="O263" s="31"/>
      <c r="P263" s="19" t="str">
        <f t="shared" si="65"/>
        <v/>
      </c>
      <c r="Q263" s="20" t="str">
        <f t="shared" si="66"/>
        <v/>
      </c>
      <c r="R263" s="29" t="str">
        <f t="shared" si="67"/>
        <v/>
      </c>
      <c r="S263" s="22" t="str">
        <f t="shared" si="68"/>
        <v/>
      </c>
      <c r="T263" s="31"/>
      <c r="U263" s="69" t="str">
        <f t="shared" si="69"/>
        <v/>
      </c>
      <c r="V263" s="31"/>
      <c r="X263" s="76" t="str">
        <f t="shared" si="70"/>
        <v/>
      </c>
      <c r="Z263" s="76" t="str">
        <f t="shared" si="71"/>
        <v/>
      </c>
      <c r="AA263" s="76" t="str">
        <f t="shared" si="72"/>
        <v/>
      </c>
      <c r="AC263" s="19" t="str">
        <f>IF($K263="", "", SUMIF('Drinks List'!DH$11:DH$1010, $K263, 'Drinks List'!DG$11:DG$1010))</f>
        <v/>
      </c>
      <c r="AD263" s="21"/>
      <c r="AE263" s="59" t="str">
        <f>IF($K263="", "", SUMIF('Drinks List'!DJ$11:DJ$1010, $K263, 'Drinks List'!DI$11:DI$1010))</f>
        <v/>
      </c>
      <c r="AF263" s="21"/>
      <c r="AG263" s="59" t="str">
        <f>IF($K263="", "", SUMIF('Drinks List'!DL$11:DL$1010, $K263, 'Drinks List'!DK$11:DK$1010))</f>
        <v/>
      </c>
      <c r="AH263" s="21"/>
      <c r="AI263" s="59" t="str">
        <f>IF($K263="", "", SUMIF('Drinks List'!DN$11:DN$1010, $K263, 'Drinks List'!DM$11:DM$1010))</f>
        <v/>
      </c>
      <c r="AJ263" s="21"/>
      <c r="AK263" s="59" t="str">
        <f>IF($K263="", "", SUMIF('Drinks List'!DP$11:DP$1010, $K263, 'Drinks List'!DO$11:DO$1010))</f>
        <v/>
      </c>
      <c r="AL263" s="21"/>
      <c r="AM263" s="59" t="str">
        <f>IF($K263="", "", SUMIF('Drinks List'!DR$11:DR$1010, $K263, 'Drinks List'!DQ$11:DQ$1010))</f>
        <v/>
      </c>
      <c r="AN263" s="21"/>
      <c r="AO263" s="59" t="str">
        <f>IF($K263="", "", SUMIF('Drinks List'!DT$11:DT$1010, $K263, 'Drinks List'!DS$11:DS$1010))</f>
        <v/>
      </c>
      <c r="AP263" s="21"/>
      <c r="AQ263" s="59" t="str">
        <f>IF($K263="", "", SUMIF('Drinks List'!DV$11:DV$1010, $K263, 'Drinks List'!DU$11:DU$1010))</f>
        <v/>
      </c>
      <c r="AR263" s="21"/>
      <c r="AS263" s="59" t="str">
        <f>IF($K263="", "", SUMIF('Drinks List'!DX$11:DX$1010, $K263, 'Drinks List'!DW$11:DW$1010))</f>
        <v/>
      </c>
      <c r="AT263" s="21"/>
      <c r="AU263" s="59" t="str">
        <f>IF($K263="", "", SUMIF('Drinks List'!DZ$11:DZ$1010, $K263, 'Drinks List'!DY$11:DY$1010))</f>
        <v/>
      </c>
      <c r="AV263" s="21"/>
      <c r="AW263" s="59" t="str">
        <f>IF($K263="", "", SUMIF('Drinks List'!EB$11:EB$1010, $K263, 'Drinks List'!EA$11:EA$1010))</f>
        <v/>
      </c>
      <c r="AX263" s="21"/>
      <c r="AY263" s="59" t="str">
        <f>IF($K263="", "", SUMIF('Drinks List'!ED$11:ED$1010, $K263, 'Drinks List'!EC$11:EC$1010))</f>
        <v/>
      </c>
      <c r="AZ263" s="21"/>
      <c r="BA263" s="59" t="str">
        <f>IF($K263="", "", SUMIF('Drinks List'!EF$11:EF$1010, $K263, 'Drinks List'!EE$11:EE$1010))</f>
        <v/>
      </c>
      <c r="BB263" s="21"/>
      <c r="BC263" s="59" t="str">
        <f>IF($K263="", "", SUMIF('Drinks List'!EH$11:EH$1010, $K263, 'Drinks List'!EG$11:EG$1010))</f>
        <v/>
      </c>
      <c r="BD263" s="21"/>
      <c r="BE263" s="59" t="str">
        <f>IF($K263="", "", SUMIF('Drinks List'!EJ$11:EJ$1010, $K263, 'Drinks List'!EI$11:EI$1010))</f>
        <v/>
      </c>
      <c r="BF263" s="21"/>
      <c r="BG263" s="59" t="str">
        <f>IF($K263="", "", SUMIF('Drinks List'!EL$11:EL$1010, $K263, 'Drinks List'!EK$11:EK$1010))</f>
        <v/>
      </c>
      <c r="BH263" s="21"/>
      <c r="BI263" s="59" t="str">
        <f>IF($K263="", "", SUMIF('Drinks List'!EN$11:EN$1010, $K263, 'Drinks List'!EM$11:EM$1010))</f>
        <v/>
      </c>
      <c r="BJ263" s="21"/>
      <c r="BK263" s="59" t="str">
        <f>IF($K263="", "", SUMIF('Drinks List'!EP$11:EP$1010, $K263, 'Drinks List'!EO$11:EO$1010))</f>
        <v/>
      </c>
      <c r="BL263" s="21"/>
      <c r="BM263" s="59" t="str">
        <f>IF($K263="", "", SUMIF('Drinks List'!ER$11:ER$1010, $K263, 'Drinks List'!EQ$11:EQ$1010))</f>
        <v/>
      </c>
      <c r="BN263" s="21"/>
      <c r="BO263" s="65" t="str">
        <f>IF($K263="", "", SUMIF('Drinks List'!ET$11:ET$1010, $K263, 'Drinks List'!ES$11:ES$1010))</f>
        <v/>
      </c>
      <c r="BQ263" s="120" t="str">
        <f t="shared" si="73"/>
        <v/>
      </c>
      <c r="BR263" s="62" t="str">
        <f t="shared" si="74"/>
        <v/>
      </c>
      <c r="BS263" s="76" t="str">
        <f>IF(BQ263="", "", COUNTIF(BQ$11:BQ$1010, "&gt;"&amp;BQ263)+1+COUNTIF(BQ$11:BQ263, BQ263)-1)</f>
        <v/>
      </c>
      <c r="BT263" s="76" t="str">
        <f>IF(BR263="", "", COUNTIF(BR$11:BR$1010, "&lt;"&amp;BR263)+1+COUNTIF(BR$11:BR263, BR263)-1)</f>
        <v/>
      </c>
      <c r="BV263" s="76" t="str">
        <f t="shared" si="75"/>
        <v/>
      </c>
      <c r="BW263" s="124" t="str">
        <f t="shared" si="76"/>
        <v/>
      </c>
      <c r="BX263" s="115" t="str">
        <f t="shared" si="77"/>
        <v/>
      </c>
      <c r="BY263" s="125" t="str">
        <f t="shared" si="78"/>
        <v/>
      </c>
      <c r="CA263" s="106" t="str">
        <f t="shared" si="79"/>
        <v/>
      </c>
      <c r="CB263" s="22" t="str">
        <f t="shared" si="80"/>
        <v/>
      </c>
      <c r="CD263" s="76" t="str">
        <f>IF($J263="", "", IF($BV263=0, "", COUNTIF($J$11:$J$1010, "&lt;"&amp;$J263)+1+COUNTIF($J$11:$J263, $J263)-1))</f>
        <v/>
      </c>
    </row>
    <row r="264" spans="1:82" x14ac:dyDescent="0.25">
      <c r="A264" s="31"/>
      <c r="B264" s="19" t="str">
        <f t="shared" si="61"/>
        <v/>
      </c>
      <c r="C264" s="20" t="str">
        <f t="shared" si="62"/>
        <v/>
      </c>
      <c r="D264" s="29" t="str">
        <f t="shared" si="63"/>
        <v/>
      </c>
      <c r="E264" s="22" t="str">
        <f t="shared" si="64"/>
        <v/>
      </c>
      <c r="F264" s="31"/>
      <c r="G264" s="301"/>
      <c r="H264" s="302"/>
      <c r="I264" s="303"/>
      <c r="J264" s="304"/>
      <c r="K264" s="283"/>
      <c r="L264" s="305"/>
      <c r="M264" s="285"/>
      <c r="N264" s="287"/>
      <c r="O264" s="31"/>
      <c r="P264" s="19" t="str">
        <f t="shared" si="65"/>
        <v/>
      </c>
      <c r="Q264" s="20" t="str">
        <f t="shared" si="66"/>
        <v/>
      </c>
      <c r="R264" s="29" t="str">
        <f t="shared" si="67"/>
        <v/>
      </c>
      <c r="S264" s="22" t="str">
        <f t="shared" si="68"/>
        <v/>
      </c>
      <c r="T264" s="31"/>
      <c r="U264" s="69" t="str">
        <f t="shared" si="69"/>
        <v/>
      </c>
      <c r="V264" s="31"/>
      <c r="X264" s="76" t="str">
        <f t="shared" si="70"/>
        <v/>
      </c>
      <c r="Z264" s="76" t="str">
        <f t="shared" si="71"/>
        <v/>
      </c>
      <c r="AA264" s="76" t="str">
        <f t="shared" si="72"/>
        <v/>
      </c>
      <c r="AC264" s="19" t="str">
        <f>IF($K264="", "", SUMIF('Drinks List'!DH$11:DH$1010, $K264, 'Drinks List'!DG$11:DG$1010))</f>
        <v/>
      </c>
      <c r="AD264" s="21"/>
      <c r="AE264" s="59" t="str">
        <f>IF($K264="", "", SUMIF('Drinks List'!DJ$11:DJ$1010, $K264, 'Drinks List'!DI$11:DI$1010))</f>
        <v/>
      </c>
      <c r="AF264" s="21"/>
      <c r="AG264" s="59" t="str">
        <f>IF($K264="", "", SUMIF('Drinks List'!DL$11:DL$1010, $K264, 'Drinks List'!DK$11:DK$1010))</f>
        <v/>
      </c>
      <c r="AH264" s="21"/>
      <c r="AI264" s="59" t="str">
        <f>IF($K264="", "", SUMIF('Drinks List'!DN$11:DN$1010, $K264, 'Drinks List'!DM$11:DM$1010))</f>
        <v/>
      </c>
      <c r="AJ264" s="21"/>
      <c r="AK264" s="59" t="str">
        <f>IF($K264="", "", SUMIF('Drinks List'!DP$11:DP$1010, $K264, 'Drinks List'!DO$11:DO$1010))</f>
        <v/>
      </c>
      <c r="AL264" s="21"/>
      <c r="AM264" s="59" t="str">
        <f>IF($K264="", "", SUMIF('Drinks List'!DR$11:DR$1010, $K264, 'Drinks List'!DQ$11:DQ$1010))</f>
        <v/>
      </c>
      <c r="AN264" s="21"/>
      <c r="AO264" s="59" t="str">
        <f>IF($K264="", "", SUMIF('Drinks List'!DT$11:DT$1010, $K264, 'Drinks List'!DS$11:DS$1010))</f>
        <v/>
      </c>
      <c r="AP264" s="21"/>
      <c r="AQ264" s="59" t="str">
        <f>IF($K264="", "", SUMIF('Drinks List'!DV$11:DV$1010, $K264, 'Drinks List'!DU$11:DU$1010))</f>
        <v/>
      </c>
      <c r="AR264" s="21"/>
      <c r="AS264" s="59" t="str">
        <f>IF($K264="", "", SUMIF('Drinks List'!DX$11:DX$1010, $K264, 'Drinks List'!DW$11:DW$1010))</f>
        <v/>
      </c>
      <c r="AT264" s="21"/>
      <c r="AU264" s="59" t="str">
        <f>IF($K264="", "", SUMIF('Drinks List'!DZ$11:DZ$1010, $K264, 'Drinks List'!DY$11:DY$1010))</f>
        <v/>
      </c>
      <c r="AV264" s="21"/>
      <c r="AW264" s="59" t="str">
        <f>IF($K264="", "", SUMIF('Drinks List'!EB$11:EB$1010, $K264, 'Drinks List'!EA$11:EA$1010))</f>
        <v/>
      </c>
      <c r="AX264" s="21"/>
      <c r="AY264" s="59" t="str">
        <f>IF($K264="", "", SUMIF('Drinks List'!ED$11:ED$1010, $K264, 'Drinks List'!EC$11:EC$1010))</f>
        <v/>
      </c>
      <c r="AZ264" s="21"/>
      <c r="BA264" s="59" t="str">
        <f>IF($K264="", "", SUMIF('Drinks List'!EF$11:EF$1010, $K264, 'Drinks List'!EE$11:EE$1010))</f>
        <v/>
      </c>
      <c r="BB264" s="21"/>
      <c r="BC264" s="59" t="str">
        <f>IF($K264="", "", SUMIF('Drinks List'!EH$11:EH$1010, $K264, 'Drinks List'!EG$11:EG$1010))</f>
        <v/>
      </c>
      <c r="BD264" s="21"/>
      <c r="BE264" s="59" t="str">
        <f>IF($K264="", "", SUMIF('Drinks List'!EJ$11:EJ$1010, $K264, 'Drinks List'!EI$11:EI$1010))</f>
        <v/>
      </c>
      <c r="BF264" s="21"/>
      <c r="BG264" s="59" t="str">
        <f>IF($K264="", "", SUMIF('Drinks List'!EL$11:EL$1010, $K264, 'Drinks List'!EK$11:EK$1010))</f>
        <v/>
      </c>
      <c r="BH264" s="21"/>
      <c r="BI264" s="59" t="str">
        <f>IF($K264="", "", SUMIF('Drinks List'!EN$11:EN$1010, $K264, 'Drinks List'!EM$11:EM$1010))</f>
        <v/>
      </c>
      <c r="BJ264" s="21"/>
      <c r="BK264" s="59" t="str">
        <f>IF($K264="", "", SUMIF('Drinks List'!EP$11:EP$1010, $K264, 'Drinks List'!EO$11:EO$1010))</f>
        <v/>
      </c>
      <c r="BL264" s="21"/>
      <c r="BM264" s="59" t="str">
        <f>IF($K264="", "", SUMIF('Drinks List'!ER$11:ER$1010, $K264, 'Drinks List'!EQ$11:EQ$1010))</f>
        <v/>
      </c>
      <c r="BN264" s="21"/>
      <c r="BO264" s="65" t="str">
        <f>IF($K264="", "", SUMIF('Drinks List'!ET$11:ET$1010, $K264, 'Drinks List'!ES$11:ES$1010))</f>
        <v/>
      </c>
      <c r="BQ264" s="120" t="str">
        <f t="shared" si="73"/>
        <v/>
      </c>
      <c r="BR264" s="62" t="str">
        <f t="shared" si="74"/>
        <v/>
      </c>
      <c r="BS264" s="76" t="str">
        <f>IF(BQ264="", "", COUNTIF(BQ$11:BQ$1010, "&gt;"&amp;BQ264)+1+COUNTIF(BQ$11:BQ264, BQ264)-1)</f>
        <v/>
      </c>
      <c r="BT264" s="76" t="str">
        <f>IF(BR264="", "", COUNTIF(BR$11:BR$1010, "&lt;"&amp;BR264)+1+COUNTIF(BR$11:BR264, BR264)-1)</f>
        <v/>
      </c>
      <c r="BV264" s="76" t="str">
        <f t="shared" si="75"/>
        <v/>
      </c>
      <c r="BW264" s="124" t="str">
        <f t="shared" si="76"/>
        <v/>
      </c>
      <c r="BX264" s="115" t="str">
        <f t="shared" si="77"/>
        <v/>
      </c>
      <c r="BY264" s="125" t="str">
        <f t="shared" si="78"/>
        <v/>
      </c>
      <c r="CA264" s="106" t="str">
        <f t="shared" si="79"/>
        <v/>
      </c>
      <c r="CB264" s="22" t="str">
        <f t="shared" si="80"/>
        <v/>
      </c>
      <c r="CD264" s="76" t="str">
        <f>IF($J264="", "", IF($BV264=0, "", COUNTIF($J$11:$J$1010, "&lt;"&amp;$J264)+1+COUNTIF($J$11:$J264, $J264)-1))</f>
        <v/>
      </c>
    </row>
    <row r="265" spans="1:82" x14ac:dyDescent="0.25">
      <c r="A265" s="31"/>
      <c r="B265" s="19" t="str">
        <f t="shared" si="61"/>
        <v/>
      </c>
      <c r="C265" s="20" t="str">
        <f t="shared" si="62"/>
        <v/>
      </c>
      <c r="D265" s="29" t="str">
        <f t="shared" si="63"/>
        <v/>
      </c>
      <c r="E265" s="22" t="str">
        <f t="shared" si="64"/>
        <v/>
      </c>
      <c r="F265" s="31"/>
      <c r="G265" s="301"/>
      <c r="H265" s="302"/>
      <c r="I265" s="303"/>
      <c r="J265" s="304"/>
      <c r="K265" s="283"/>
      <c r="L265" s="305"/>
      <c r="M265" s="285"/>
      <c r="N265" s="287"/>
      <c r="O265" s="31"/>
      <c r="P265" s="19" t="str">
        <f t="shared" si="65"/>
        <v/>
      </c>
      <c r="Q265" s="20" t="str">
        <f t="shared" si="66"/>
        <v/>
      </c>
      <c r="R265" s="29" t="str">
        <f t="shared" si="67"/>
        <v/>
      </c>
      <c r="S265" s="22" t="str">
        <f t="shared" si="68"/>
        <v/>
      </c>
      <c r="T265" s="31"/>
      <c r="U265" s="69" t="str">
        <f t="shared" si="69"/>
        <v/>
      </c>
      <c r="V265" s="31"/>
      <c r="X265" s="76" t="str">
        <f t="shared" si="70"/>
        <v/>
      </c>
      <c r="Z265" s="76" t="str">
        <f t="shared" si="71"/>
        <v/>
      </c>
      <c r="AA265" s="76" t="str">
        <f t="shared" si="72"/>
        <v/>
      </c>
      <c r="AC265" s="19" t="str">
        <f>IF($K265="", "", SUMIF('Drinks List'!DH$11:DH$1010, $K265, 'Drinks List'!DG$11:DG$1010))</f>
        <v/>
      </c>
      <c r="AD265" s="21"/>
      <c r="AE265" s="59" t="str">
        <f>IF($K265="", "", SUMIF('Drinks List'!DJ$11:DJ$1010, $K265, 'Drinks List'!DI$11:DI$1010))</f>
        <v/>
      </c>
      <c r="AF265" s="21"/>
      <c r="AG265" s="59" t="str">
        <f>IF($K265="", "", SUMIF('Drinks List'!DL$11:DL$1010, $K265, 'Drinks List'!DK$11:DK$1010))</f>
        <v/>
      </c>
      <c r="AH265" s="21"/>
      <c r="AI265" s="59" t="str">
        <f>IF($K265="", "", SUMIF('Drinks List'!DN$11:DN$1010, $K265, 'Drinks List'!DM$11:DM$1010))</f>
        <v/>
      </c>
      <c r="AJ265" s="21"/>
      <c r="AK265" s="59" t="str">
        <f>IF($K265="", "", SUMIF('Drinks List'!DP$11:DP$1010, $K265, 'Drinks List'!DO$11:DO$1010))</f>
        <v/>
      </c>
      <c r="AL265" s="21"/>
      <c r="AM265" s="59" t="str">
        <f>IF($K265="", "", SUMIF('Drinks List'!DR$11:DR$1010, $K265, 'Drinks List'!DQ$11:DQ$1010))</f>
        <v/>
      </c>
      <c r="AN265" s="21"/>
      <c r="AO265" s="59" t="str">
        <f>IF($K265="", "", SUMIF('Drinks List'!DT$11:DT$1010, $K265, 'Drinks List'!DS$11:DS$1010))</f>
        <v/>
      </c>
      <c r="AP265" s="21"/>
      <c r="AQ265" s="59" t="str">
        <f>IF($K265="", "", SUMIF('Drinks List'!DV$11:DV$1010, $K265, 'Drinks List'!DU$11:DU$1010))</f>
        <v/>
      </c>
      <c r="AR265" s="21"/>
      <c r="AS265" s="59" t="str">
        <f>IF($K265="", "", SUMIF('Drinks List'!DX$11:DX$1010, $K265, 'Drinks List'!DW$11:DW$1010))</f>
        <v/>
      </c>
      <c r="AT265" s="21"/>
      <c r="AU265" s="59" t="str">
        <f>IF($K265="", "", SUMIF('Drinks List'!DZ$11:DZ$1010, $K265, 'Drinks List'!DY$11:DY$1010))</f>
        <v/>
      </c>
      <c r="AV265" s="21"/>
      <c r="AW265" s="59" t="str">
        <f>IF($K265="", "", SUMIF('Drinks List'!EB$11:EB$1010, $K265, 'Drinks List'!EA$11:EA$1010))</f>
        <v/>
      </c>
      <c r="AX265" s="21"/>
      <c r="AY265" s="59" t="str">
        <f>IF($K265="", "", SUMIF('Drinks List'!ED$11:ED$1010, $K265, 'Drinks List'!EC$11:EC$1010))</f>
        <v/>
      </c>
      <c r="AZ265" s="21"/>
      <c r="BA265" s="59" t="str">
        <f>IF($K265="", "", SUMIF('Drinks List'!EF$11:EF$1010, $K265, 'Drinks List'!EE$11:EE$1010))</f>
        <v/>
      </c>
      <c r="BB265" s="21"/>
      <c r="BC265" s="59" t="str">
        <f>IF($K265="", "", SUMIF('Drinks List'!EH$11:EH$1010, $K265, 'Drinks List'!EG$11:EG$1010))</f>
        <v/>
      </c>
      <c r="BD265" s="21"/>
      <c r="BE265" s="59" t="str">
        <f>IF($K265="", "", SUMIF('Drinks List'!EJ$11:EJ$1010, $K265, 'Drinks List'!EI$11:EI$1010))</f>
        <v/>
      </c>
      <c r="BF265" s="21"/>
      <c r="BG265" s="59" t="str">
        <f>IF($K265="", "", SUMIF('Drinks List'!EL$11:EL$1010, $K265, 'Drinks List'!EK$11:EK$1010))</f>
        <v/>
      </c>
      <c r="BH265" s="21"/>
      <c r="BI265" s="59" t="str">
        <f>IF($K265="", "", SUMIF('Drinks List'!EN$11:EN$1010, $K265, 'Drinks List'!EM$11:EM$1010))</f>
        <v/>
      </c>
      <c r="BJ265" s="21"/>
      <c r="BK265" s="59" t="str">
        <f>IF($K265="", "", SUMIF('Drinks List'!EP$11:EP$1010, $K265, 'Drinks List'!EO$11:EO$1010))</f>
        <v/>
      </c>
      <c r="BL265" s="21"/>
      <c r="BM265" s="59" t="str">
        <f>IF($K265="", "", SUMIF('Drinks List'!ER$11:ER$1010, $K265, 'Drinks List'!EQ$11:EQ$1010))</f>
        <v/>
      </c>
      <c r="BN265" s="21"/>
      <c r="BO265" s="65" t="str">
        <f>IF($K265="", "", SUMIF('Drinks List'!ET$11:ET$1010, $K265, 'Drinks List'!ES$11:ES$1010))</f>
        <v/>
      </c>
      <c r="BQ265" s="120" t="str">
        <f t="shared" si="73"/>
        <v/>
      </c>
      <c r="BR265" s="62" t="str">
        <f t="shared" si="74"/>
        <v/>
      </c>
      <c r="BS265" s="76" t="str">
        <f>IF(BQ265="", "", COUNTIF(BQ$11:BQ$1010, "&gt;"&amp;BQ265)+1+COUNTIF(BQ$11:BQ265, BQ265)-1)</f>
        <v/>
      </c>
      <c r="BT265" s="76" t="str">
        <f>IF(BR265="", "", COUNTIF(BR$11:BR$1010, "&lt;"&amp;BR265)+1+COUNTIF(BR$11:BR265, BR265)-1)</f>
        <v/>
      </c>
      <c r="BV265" s="76" t="str">
        <f t="shared" si="75"/>
        <v/>
      </c>
      <c r="BW265" s="124" t="str">
        <f t="shared" si="76"/>
        <v/>
      </c>
      <c r="BX265" s="115" t="str">
        <f t="shared" si="77"/>
        <v/>
      </c>
      <c r="BY265" s="125" t="str">
        <f t="shared" si="78"/>
        <v/>
      </c>
      <c r="CA265" s="106" t="str">
        <f t="shared" si="79"/>
        <v/>
      </c>
      <c r="CB265" s="22" t="str">
        <f t="shared" si="80"/>
        <v/>
      </c>
      <c r="CD265" s="76" t="str">
        <f>IF($J265="", "", IF($BV265=0, "", COUNTIF($J$11:$J$1010, "&lt;"&amp;$J265)+1+COUNTIF($J$11:$J265, $J265)-1))</f>
        <v/>
      </c>
    </row>
    <row r="266" spans="1:82" x14ac:dyDescent="0.25">
      <c r="A266" s="31"/>
      <c r="B266" s="19" t="str">
        <f t="shared" si="61"/>
        <v/>
      </c>
      <c r="C266" s="20" t="str">
        <f t="shared" si="62"/>
        <v/>
      </c>
      <c r="D266" s="29" t="str">
        <f t="shared" si="63"/>
        <v/>
      </c>
      <c r="E266" s="22" t="str">
        <f t="shared" si="64"/>
        <v/>
      </c>
      <c r="F266" s="31"/>
      <c r="G266" s="301"/>
      <c r="H266" s="302"/>
      <c r="I266" s="303"/>
      <c r="J266" s="304"/>
      <c r="K266" s="283"/>
      <c r="L266" s="305"/>
      <c r="M266" s="285"/>
      <c r="N266" s="287"/>
      <c r="O266" s="31"/>
      <c r="P266" s="19" t="str">
        <f t="shared" si="65"/>
        <v/>
      </c>
      <c r="Q266" s="20" t="str">
        <f t="shared" si="66"/>
        <v/>
      </c>
      <c r="R266" s="29" t="str">
        <f t="shared" si="67"/>
        <v/>
      </c>
      <c r="S266" s="22" t="str">
        <f t="shared" si="68"/>
        <v/>
      </c>
      <c r="T266" s="31"/>
      <c r="U266" s="69" t="str">
        <f t="shared" si="69"/>
        <v/>
      </c>
      <c r="V266" s="31"/>
      <c r="X266" s="76" t="str">
        <f t="shared" si="70"/>
        <v/>
      </c>
      <c r="Z266" s="76" t="str">
        <f t="shared" si="71"/>
        <v/>
      </c>
      <c r="AA266" s="76" t="str">
        <f t="shared" si="72"/>
        <v/>
      </c>
      <c r="AC266" s="19" t="str">
        <f>IF($K266="", "", SUMIF('Drinks List'!DH$11:DH$1010, $K266, 'Drinks List'!DG$11:DG$1010))</f>
        <v/>
      </c>
      <c r="AD266" s="21"/>
      <c r="AE266" s="59" t="str">
        <f>IF($K266="", "", SUMIF('Drinks List'!DJ$11:DJ$1010, $K266, 'Drinks List'!DI$11:DI$1010))</f>
        <v/>
      </c>
      <c r="AF266" s="21"/>
      <c r="AG266" s="59" t="str">
        <f>IF($K266="", "", SUMIF('Drinks List'!DL$11:DL$1010, $K266, 'Drinks List'!DK$11:DK$1010))</f>
        <v/>
      </c>
      <c r="AH266" s="21"/>
      <c r="AI266" s="59" t="str">
        <f>IF($K266="", "", SUMIF('Drinks List'!DN$11:DN$1010, $K266, 'Drinks List'!DM$11:DM$1010))</f>
        <v/>
      </c>
      <c r="AJ266" s="21"/>
      <c r="AK266" s="59" t="str">
        <f>IF($K266="", "", SUMIF('Drinks List'!DP$11:DP$1010, $K266, 'Drinks List'!DO$11:DO$1010))</f>
        <v/>
      </c>
      <c r="AL266" s="21"/>
      <c r="AM266" s="59" t="str">
        <f>IF($K266="", "", SUMIF('Drinks List'!DR$11:DR$1010, $K266, 'Drinks List'!DQ$11:DQ$1010))</f>
        <v/>
      </c>
      <c r="AN266" s="21"/>
      <c r="AO266" s="59" t="str">
        <f>IF($K266="", "", SUMIF('Drinks List'!DT$11:DT$1010, $K266, 'Drinks List'!DS$11:DS$1010))</f>
        <v/>
      </c>
      <c r="AP266" s="21"/>
      <c r="AQ266" s="59" t="str">
        <f>IF($K266="", "", SUMIF('Drinks List'!DV$11:DV$1010, $K266, 'Drinks List'!DU$11:DU$1010))</f>
        <v/>
      </c>
      <c r="AR266" s="21"/>
      <c r="AS266" s="59" t="str">
        <f>IF($K266="", "", SUMIF('Drinks List'!DX$11:DX$1010, $K266, 'Drinks List'!DW$11:DW$1010))</f>
        <v/>
      </c>
      <c r="AT266" s="21"/>
      <c r="AU266" s="59" t="str">
        <f>IF($K266="", "", SUMIF('Drinks List'!DZ$11:DZ$1010, $K266, 'Drinks List'!DY$11:DY$1010))</f>
        <v/>
      </c>
      <c r="AV266" s="21"/>
      <c r="AW266" s="59" t="str">
        <f>IF($K266="", "", SUMIF('Drinks List'!EB$11:EB$1010, $K266, 'Drinks List'!EA$11:EA$1010))</f>
        <v/>
      </c>
      <c r="AX266" s="21"/>
      <c r="AY266" s="59" t="str">
        <f>IF($K266="", "", SUMIF('Drinks List'!ED$11:ED$1010, $K266, 'Drinks List'!EC$11:EC$1010))</f>
        <v/>
      </c>
      <c r="AZ266" s="21"/>
      <c r="BA266" s="59" t="str">
        <f>IF($K266="", "", SUMIF('Drinks List'!EF$11:EF$1010, $K266, 'Drinks List'!EE$11:EE$1010))</f>
        <v/>
      </c>
      <c r="BB266" s="21"/>
      <c r="BC266" s="59" t="str">
        <f>IF($K266="", "", SUMIF('Drinks List'!EH$11:EH$1010, $K266, 'Drinks List'!EG$11:EG$1010))</f>
        <v/>
      </c>
      <c r="BD266" s="21"/>
      <c r="BE266" s="59" t="str">
        <f>IF($K266="", "", SUMIF('Drinks List'!EJ$11:EJ$1010, $K266, 'Drinks List'!EI$11:EI$1010))</f>
        <v/>
      </c>
      <c r="BF266" s="21"/>
      <c r="BG266" s="59" t="str">
        <f>IF($K266="", "", SUMIF('Drinks List'!EL$11:EL$1010, $K266, 'Drinks List'!EK$11:EK$1010))</f>
        <v/>
      </c>
      <c r="BH266" s="21"/>
      <c r="BI266" s="59" t="str">
        <f>IF($K266="", "", SUMIF('Drinks List'!EN$11:EN$1010, $K266, 'Drinks List'!EM$11:EM$1010))</f>
        <v/>
      </c>
      <c r="BJ266" s="21"/>
      <c r="BK266" s="59" t="str">
        <f>IF($K266="", "", SUMIF('Drinks List'!EP$11:EP$1010, $K266, 'Drinks List'!EO$11:EO$1010))</f>
        <v/>
      </c>
      <c r="BL266" s="21"/>
      <c r="BM266" s="59" t="str">
        <f>IF($K266="", "", SUMIF('Drinks List'!ER$11:ER$1010, $K266, 'Drinks List'!EQ$11:EQ$1010))</f>
        <v/>
      </c>
      <c r="BN266" s="21"/>
      <c r="BO266" s="65" t="str">
        <f>IF($K266="", "", SUMIF('Drinks List'!ET$11:ET$1010, $K266, 'Drinks List'!ES$11:ES$1010))</f>
        <v/>
      </c>
      <c r="BQ266" s="120" t="str">
        <f t="shared" si="73"/>
        <v/>
      </c>
      <c r="BR266" s="62" t="str">
        <f t="shared" si="74"/>
        <v/>
      </c>
      <c r="BS266" s="76" t="str">
        <f>IF(BQ266="", "", COUNTIF(BQ$11:BQ$1010, "&gt;"&amp;BQ266)+1+COUNTIF(BQ$11:BQ266, BQ266)-1)</f>
        <v/>
      </c>
      <c r="BT266" s="76" t="str">
        <f>IF(BR266="", "", COUNTIF(BR$11:BR$1010, "&lt;"&amp;BR266)+1+COUNTIF(BR$11:BR266, BR266)-1)</f>
        <v/>
      </c>
      <c r="BV266" s="76" t="str">
        <f t="shared" si="75"/>
        <v/>
      </c>
      <c r="BW266" s="124" t="str">
        <f t="shared" si="76"/>
        <v/>
      </c>
      <c r="BX266" s="115" t="str">
        <f t="shared" si="77"/>
        <v/>
      </c>
      <c r="BY266" s="125" t="str">
        <f t="shared" si="78"/>
        <v/>
      </c>
      <c r="CA266" s="106" t="str">
        <f t="shared" si="79"/>
        <v/>
      </c>
      <c r="CB266" s="22" t="str">
        <f t="shared" si="80"/>
        <v/>
      </c>
      <c r="CD266" s="76" t="str">
        <f>IF($J266="", "", IF($BV266=0, "", COUNTIF($J$11:$J$1010, "&lt;"&amp;$J266)+1+COUNTIF($J$11:$J266, $J266)-1))</f>
        <v/>
      </c>
    </row>
    <row r="267" spans="1:82" x14ac:dyDescent="0.25">
      <c r="A267" s="31"/>
      <c r="B267" s="19" t="str">
        <f t="shared" ref="B267:B330" si="81">IF($J267="", "", ($G267-$H267+$I267)*$L267)</f>
        <v/>
      </c>
      <c r="C267" s="20" t="str">
        <f t="shared" ref="C267:C330" si="82">IF($J267="", "", ROUND($B267*$M267, 2))</f>
        <v/>
      </c>
      <c r="D267" s="29" t="str">
        <f t="shared" ref="D267:D330" si="83">IFERROR(IF($J267="", "", ROUNDUP($B267/$L267, 0)), "")</f>
        <v/>
      </c>
      <c r="E267" s="22" t="str">
        <f t="shared" ref="E267:E330" si="84">IFERROR(IF($J267="", "", $D267*$M267), "")</f>
        <v/>
      </c>
      <c r="F267" s="31"/>
      <c r="G267" s="301"/>
      <c r="H267" s="302"/>
      <c r="I267" s="303"/>
      <c r="J267" s="304"/>
      <c r="K267" s="283"/>
      <c r="L267" s="305"/>
      <c r="M267" s="285"/>
      <c r="N267" s="287"/>
      <c r="O267" s="31"/>
      <c r="P267" s="19" t="str">
        <f t="shared" ref="P267:P330" si="85">IF($K267="", "", SUM($AC267:$BO267))</f>
        <v/>
      </c>
      <c r="Q267" s="20" t="str">
        <f t="shared" ref="Q267:Q330" si="86">IF($J267="", "", ROUND($P267*$M267, 2))</f>
        <v/>
      </c>
      <c r="R267" s="29" t="str">
        <f t="shared" ref="R267:R330" si="87">IFERROR(IF($J267="", "", ROUNDUP($P267/$L267, 0)), "")</f>
        <v/>
      </c>
      <c r="S267" s="22" t="str">
        <f t="shared" ref="S267:S330" si="88">IFERROR(IF($J267="", "", $R267*$M267), "")</f>
        <v/>
      </c>
      <c r="T267" s="31"/>
      <c r="U267" s="69" t="str">
        <f t="shared" ref="U267:U330" si="89">IF(OR($B267="", $P267=""), "", IFERROR(ROUND($B267/$P267, 4), ""))</f>
        <v/>
      </c>
      <c r="V267" s="31"/>
      <c r="X267" s="76" t="str">
        <f t="shared" si="70"/>
        <v/>
      </c>
      <c r="Z267" s="76" t="str">
        <f t="shared" si="71"/>
        <v/>
      </c>
      <c r="AA267" s="76" t="str">
        <f t="shared" si="72"/>
        <v/>
      </c>
      <c r="AC267" s="19" t="str">
        <f>IF($K267="", "", SUMIF('Drinks List'!DH$11:DH$1010, $K267, 'Drinks List'!DG$11:DG$1010))</f>
        <v/>
      </c>
      <c r="AD267" s="21"/>
      <c r="AE267" s="59" t="str">
        <f>IF($K267="", "", SUMIF('Drinks List'!DJ$11:DJ$1010, $K267, 'Drinks List'!DI$11:DI$1010))</f>
        <v/>
      </c>
      <c r="AF267" s="21"/>
      <c r="AG267" s="59" t="str">
        <f>IF($K267="", "", SUMIF('Drinks List'!DL$11:DL$1010, $K267, 'Drinks List'!DK$11:DK$1010))</f>
        <v/>
      </c>
      <c r="AH267" s="21"/>
      <c r="AI267" s="59" t="str">
        <f>IF($K267="", "", SUMIF('Drinks List'!DN$11:DN$1010, $K267, 'Drinks List'!DM$11:DM$1010))</f>
        <v/>
      </c>
      <c r="AJ267" s="21"/>
      <c r="AK267" s="59" t="str">
        <f>IF($K267="", "", SUMIF('Drinks List'!DP$11:DP$1010, $K267, 'Drinks List'!DO$11:DO$1010))</f>
        <v/>
      </c>
      <c r="AL267" s="21"/>
      <c r="AM267" s="59" t="str">
        <f>IF($K267="", "", SUMIF('Drinks List'!DR$11:DR$1010, $K267, 'Drinks List'!DQ$11:DQ$1010))</f>
        <v/>
      </c>
      <c r="AN267" s="21"/>
      <c r="AO267" s="59" t="str">
        <f>IF($K267="", "", SUMIF('Drinks List'!DT$11:DT$1010, $K267, 'Drinks List'!DS$11:DS$1010))</f>
        <v/>
      </c>
      <c r="AP267" s="21"/>
      <c r="AQ267" s="59" t="str">
        <f>IF($K267="", "", SUMIF('Drinks List'!DV$11:DV$1010, $K267, 'Drinks List'!DU$11:DU$1010))</f>
        <v/>
      </c>
      <c r="AR267" s="21"/>
      <c r="AS267" s="59" t="str">
        <f>IF($K267="", "", SUMIF('Drinks List'!DX$11:DX$1010, $K267, 'Drinks List'!DW$11:DW$1010))</f>
        <v/>
      </c>
      <c r="AT267" s="21"/>
      <c r="AU267" s="59" t="str">
        <f>IF($K267="", "", SUMIF('Drinks List'!DZ$11:DZ$1010, $K267, 'Drinks List'!DY$11:DY$1010))</f>
        <v/>
      </c>
      <c r="AV267" s="21"/>
      <c r="AW267" s="59" t="str">
        <f>IF($K267="", "", SUMIF('Drinks List'!EB$11:EB$1010, $K267, 'Drinks List'!EA$11:EA$1010))</f>
        <v/>
      </c>
      <c r="AX267" s="21"/>
      <c r="AY267" s="59" t="str">
        <f>IF($K267="", "", SUMIF('Drinks List'!ED$11:ED$1010, $K267, 'Drinks List'!EC$11:EC$1010))</f>
        <v/>
      </c>
      <c r="AZ267" s="21"/>
      <c r="BA267" s="59" t="str">
        <f>IF($K267="", "", SUMIF('Drinks List'!EF$11:EF$1010, $K267, 'Drinks List'!EE$11:EE$1010))</f>
        <v/>
      </c>
      <c r="BB267" s="21"/>
      <c r="BC267" s="59" t="str">
        <f>IF($K267="", "", SUMIF('Drinks List'!EH$11:EH$1010, $K267, 'Drinks List'!EG$11:EG$1010))</f>
        <v/>
      </c>
      <c r="BD267" s="21"/>
      <c r="BE267" s="59" t="str">
        <f>IF($K267="", "", SUMIF('Drinks List'!EJ$11:EJ$1010, $K267, 'Drinks List'!EI$11:EI$1010))</f>
        <v/>
      </c>
      <c r="BF267" s="21"/>
      <c r="BG267" s="59" t="str">
        <f>IF($K267="", "", SUMIF('Drinks List'!EL$11:EL$1010, $K267, 'Drinks List'!EK$11:EK$1010))</f>
        <v/>
      </c>
      <c r="BH267" s="21"/>
      <c r="BI267" s="59" t="str">
        <f>IF($K267="", "", SUMIF('Drinks List'!EN$11:EN$1010, $K267, 'Drinks List'!EM$11:EM$1010))</f>
        <v/>
      </c>
      <c r="BJ267" s="21"/>
      <c r="BK267" s="59" t="str">
        <f>IF($K267="", "", SUMIF('Drinks List'!EP$11:EP$1010, $K267, 'Drinks List'!EO$11:EO$1010))</f>
        <v/>
      </c>
      <c r="BL267" s="21"/>
      <c r="BM267" s="59" t="str">
        <f>IF($K267="", "", SUMIF('Drinks List'!ER$11:ER$1010, $K267, 'Drinks List'!EQ$11:EQ$1010))</f>
        <v/>
      </c>
      <c r="BN267" s="21"/>
      <c r="BO267" s="65" t="str">
        <f>IF($K267="", "", SUMIF('Drinks List'!ET$11:ET$1010, $K267, 'Drinks List'!ES$11:ES$1010))</f>
        <v/>
      </c>
      <c r="BQ267" s="120" t="str">
        <f t="shared" si="73"/>
        <v/>
      </c>
      <c r="BR267" s="62" t="str">
        <f t="shared" si="74"/>
        <v/>
      </c>
      <c r="BS267" s="76" t="str">
        <f>IF(BQ267="", "", COUNTIF(BQ$11:BQ$1010, "&gt;"&amp;BQ267)+1+COUNTIF(BQ$11:BQ267, BQ267)-1)</f>
        <v/>
      </c>
      <c r="BT267" s="76" t="str">
        <f>IF(BR267="", "", COUNTIF(BR$11:BR$1010, "&lt;"&amp;BR267)+1+COUNTIF(BR$11:BR267, BR267)-1)</f>
        <v/>
      </c>
      <c r="BV267" s="76" t="str">
        <f t="shared" si="75"/>
        <v/>
      </c>
      <c r="BW267" s="124" t="str">
        <f t="shared" si="76"/>
        <v/>
      </c>
      <c r="BX267" s="115" t="str">
        <f t="shared" si="77"/>
        <v/>
      </c>
      <c r="BY267" s="125" t="str">
        <f t="shared" si="78"/>
        <v/>
      </c>
      <c r="CA267" s="106" t="str">
        <f t="shared" si="79"/>
        <v/>
      </c>
      <c r="CB267" s="22" t="str">
        <f t="shared" si="80"/>
        <v/>
      </c>
      <c r="CD267" s="76" t="str">
        <f>IF($J267="", "", IF($BV267=0, "", COUNTIF($J$11:$J$1010, "&lt;"&amp;$J267)+1+COUNTIF($J$11:$J267, $J267)-1))</f>
        <v/>
      </c>
    </row>
    <row r="268" spans="1:82" x14ac:dyDescent="0.25">
      <c r="A268" s="31"/>
      <c r="B268" s="19" t="str">
        <f t="shared" si="81"/>
        <v/>
      </c>
      <c r="C268" s="20" t="str">
        <f t="shared" si="82"/>
        <v/>
      </c>
      <c r="D268" s="29" t="str">
        <f t="shared" si="83"/>
        <v/>
      </c>
      <c r="E268" s="22" t="str">
        <f t="shared" si="84"/>
        <v/>
      </c>
      <c r="F268" s="31"/>
      <c r="G268" s="301"/>
      <c r="H268" s="302"/>
      <c r="I268" s="303"/>
      <c r="J268" s="304"/>
      <c r="K268" s="283"/>
      <c r="L268" s="305"/>
      <c r="M268" s="285"/>
      <c r="N268" s="287"/>
      <c r="O268" s="31"/>
      <c r="P268" s="19" t="str">
        <f t="shared" si="85"/>
        <v/>
      </c>
      <c r="Q268" s="20" t="str">
        <f t="shared" si="86"/>
        <v/>
      </c>
      <c r="R268" s="29" t="str">
        <f t="shared" si="87"/>
        <v/>
      </c>
      <c r="S268" s="22" t="str">
        <f t="shared" si="88"/>
        <v/>
      </c>
      <c r="T268" s="31"/>
      <c r="U268" s="69" t="str">
        <f t="shared" si="89"/>
        <v/>
      </c>
      <c r="V268" s="31"/>
      <c r="X268" s="76" t="str">
        <f t="shared" ref="X268:X331" si="90">IF(COUNTIF($J268:$N268, "")=5, "", "X")</f>
        <v/>
      </c>
      <c r="Z268" s="76" t="str">
        <f t="shared" ref="Z268:Z331" si="91">IF($J268="", "", IF(COUNTIF($J$11:$J$1010, $J268)&gt;1, "X", ""))</f>
        <v/>
      </c>
      <c r="AA268" s="76" t="str">
        <f t="shared" ref="AA268:AA331" si="92">IF($K268="", "", IF(COUNTIF($K$11:$K$1010, $K268)&gt;1, "X", ""))</f>
        <v/>
      </c>
      <c r="AC268" s="19" t="str">
        <f>IF($K268="", "", SUMIF('Drinks List'!DH$11:DH$1010, $K268, 'Drinks List'!DG$11:DG$1010))</f>
        <v/>
      </c>
      <c r="AD268" s="21"/>
      <c r="AE268" s="59" t="str">
        <f>IF($K268="", "", SUMIF('Drinks List'!DJ$11:DJ$1010, $K268, 'Drinks List'!DI$11:DI$1010))</f>
        <v/>
      </c>
      <c r="AF268" s="21"/>
      <c r="AG268" s="59" t="str">
        <f>IF($K268="", "", SUMIF('Drinks List'!DL$11:DL$1010, $K268, 'Drinks List'!DK$11:DK$1010))</f>
        <v/>
      </c>
      <c r="AH268" s="21"/>
      <c r="AI268" s="59" t="str">
        <f>IF($K268="", "", SUMIF('Drinks List'!DN$11:DN$1010, $K268, 'Drinks List'!DM$11:DM$1010))</f>
        <v/>
      </c>
      <c r="AJ268" s="21"/>
      <c r="AK268" s="59" t="str">
        <f>IF($K268="", "", SUMIF('Drinks List'!DP$11:DP$1010, $K268, 'Drinks List'!DO$11:DO$1010))</f>
        <v/>
      </c>
      <c r="AL268" s="21"/>
      <c r="AM268" s="59" t="str">
        <f>IF($K268="", "", SUMIF('Drinks List'!DR$11:DR$1010, $K268, 'Drinks List'!DQ$11:DQ$1010))</f>
        <v/>
      </c>
      <c r="AN268" s="21"/>
      <c r="AO268" s="59" t="str">
        <f>IF($K268="", "", SUMIF('Drinks List'!DT$11:DT$1010, $K268, 'Drinks List'!DS$11:DS$1010))</f>
        <v/>
      </c>
      <c r="AP268" s="21"/>
      <c r="AQ268" s="59" t="str">
        <f>IF($K268="", "", SUMIF('Drinks List'!DV$11:DV$1010, $K268, 'Drinks List'!DU$11:DU$1010))</f>
        <v/>
      </c>
      <c r="AR268" s="21"/>
      <c r="AS268" s="59" t="str">
        <f>IF($K268="", "", SUMIF('Drinks List'!DX$11:DX$1010, $K268, 'Drinks List'!DW$11:DW$1010))</f>
        <v/>
      </c>
      <c r="AT268" s="21"/>
      <c r="AU268" s="59" t="str">
        <f>IF($K268="", "", SUMIF('Drinks List'!DZ$11:DZ$1010, $K268, 'Drinks List'!DY$11:DY$1010))</f>
        <v/>
      </c>
      <c r="AV268" s="21"/>
      <c r="AW268" s="59" t="str">
        <f>IF($K268="", "", SUMIF('Drinks List'!EB$11:EB$1010, $K268, 'Drinks List'!EA$11:EA$1010))</f>
        <v/>
      </c>
      <c r="AX268" s="21"/>
      <c r="AY268" s="59" t="str">
        <f>IF($K268="", "", SUMIF('Drinks List'!ED$11:ED$1010, $K268, 'Drinks List'!EC$11:EC$1010))</f>
        <v/>
      </c>
      <c r="AZ268" s="21"/>
      <c r="BA268" s="59" t="str">
        <f>IF($K268="", "", SUMIF('Drinks List'!EF$11:EF$1010, $K268, 'Drinks List'!EE$11:EE$1010))</f>
        <v/>
      </c>
      <c r="BB268" s="21"/>
      <c r="BC268" s="59" t="str">
        <f>IF($K268="", "", SUMIF('Drinks List'!EH$11:EH$1010, $K268, 'Drinks List'!EG$11:EG$1010))</f>
        <v/>
      </c>
      <c r="BD268" s="21"/>
      <c r="BE268" s="59" t="str">
        <f>IF($K268="", "", SUMIF('Drinks List'!EJ$11:EJ$1010, $K268, 'Drinks List'!EI$11:EI$1010))</f>
        <v/>
      </c>
      <c r="BF268" s="21"/>
      <c r="BG268" s="59" t="str">
        <f>IF($K268="", "", SUMIF('Drinks List'!EL$11:EL$1010, $K268, 'Drinks List'!EK$11:EK$1010))</f>
        <v/>
      </c>
      <c r="BH268" s="21"/>
      <c r="BI268" s="59" t="str">
        <f>IF($K268="", "", SUMIF('Drinks List'!EN$11:EN$1010, $K268, 'Drinks List'!EM$11:EM$1010))</f>
        <v/>
      </c>
      <c r="BJ268" s="21"/>
      <c r="BK268" s="59" t="str">
        <f>IF($K268="", "", SUMIF('Drinks List'!EP$11:EP$1010, $K268, 'Drinks List'!EO$11:EO$1010))</f>
        <v/>
      </c>
      <c r="BL268" s="21"/>
      <c r="BM268" s="59" t="str">
        <f>IF($K268="", "", SUMIF('Drinks List'!ER$11:ER$1010, $K268, 'Drinks List'!EQ$11:EQ$1010))</f>
        <v/>
      </c>
      <c r="BN268" s="21"/>
      <c r="BO268" s="65" t="str">
        <f>IF($K268="", "", SUMIF('Drinks List'!ET$11:ET$1010, $K268, 'Drinks List'!ES$11:ES$1010))</f>
        <v/>
      </c>
      <c r="BQ268" s="120" t="str">
        <f t="shared" ref="BQ268:BQ331" si="93">IF($X268="", "", IF($U268&gt;1, $U268, ""))</f>
        <v/>
      </c>
      <c r="BR268" s="62" t="str">
        <f t="shared" ref="BR268:BR331" si="94">IF($X268="", "", IF($U268&lt;1, $U268, ""))</f>
        <v/>
      </c>
      <c r="BS268" s="76" t="str">
        <f>IF(BQ268="", "", COUNTIF(BQ$11:BQ$1010, "&gt;"&amp;BQ268)+1+COUNTIF(BQ$11:BQ268, BQ268)-1)</f>
        <v/>
      </c>
      <c r="BT268" s="76" t="str">
        <f>IF(BR268="", "", COUNTIF(BR$11:BR$1010, "&lt;"&amp;BR268)+1+COUNTIF(BR$11:BR268, BR268)-1)</f>
        <v/>
      </c>
      <c r="BV268" s="76" t="str">
        <f t="shared" ref="BV268:BV331" si="95">IF($BV$9=$BV$3, $BW268, IF($BV$9=$BV$4, $BX268, IF($BV$9=$BV$5, $BY268, "")))</f>
        <v/>
      </c>
      <c r="BW268" s="124" t="str">
        <f t="shared" ref="BW268:BW331" si="96">IF($J268="", "", $D268)</f>
        <v/>
      </c>
      <c r="BX268" s="115" t="str">
        <f t="shared" ref="BX268:BX331" si="97">IF($J268="", "", $R268)</f>
        <v/>
      </c>
      <c r="BY268" s="125" t="str">
        <f t="shared" ref="BY268:BY331" si="98">IF($J268="", "", IF($N268&lt;=H268, 0, $N268-ROUNDDOWN($H268, 0)))</f>
        <v/>
      </c>
      <c r="CA268" s="106" t="str">
        <f t="shared" ref="CA268:CA331" si="99">IF($BV268="", "", $M268)</f>
        <v/>
      </c>
      <c r="CB268" s="22" t="str">
        <f t="shared" ref="CB268:CB331" si="100">IF($BV268="", "", $CA268*$BV268)</f>
        <v/>
      </c>
      <c r="CD268" s="76" t="str">
        <f>IF($J268="", "", IF($BV268=0, "", COUNTIF($J$11:$J$1010, "&lt;"&amp;$J268)+1+COUNTIF($J$11:$J268, $J268)-1))</f>
        <v/>
      </c>
    </row>
    <row r="269" spans="1:82" x14ac:dyDescent="0.25">
      <c r="A269" s="31"/>
      <c r="B269" s="19" t="str">
        <f t="shared" si="81"/>
        <v/>
      </c>
      <c r="C269" s="20" t="str">
        <f t="shared" si="82"/>
        <v/>
      </c>
      <c r="D269" s="29" t="str">
        <f t="shared" si="83"/>
        <v/>
      </c>
      <c r="E269" s="22" t="str">
        <f t="shared" si="84"/>
        <v/>
      </c>
      <c r="F269" s="31"/>
      <c r="G269" s="301"/>
      <c r="H269" s="302"/>
      <c r="I269" s="303"/>
      <c r="J269" s="304"/>
      <c r="K269" s="283"/>
      <c r="L269" s="305"/>
      <c r="M269" s="285"/>
      <c r="N269" s="287"/>
      <c r="O269" s="31"/>
      <c r="P269" s="19" t="str">
        <f t="shared" si="85"/>
        <v/>
      </c>
      <c r="Q269" s="20" t="str">
        <f t="shared" si="86"/>
        <v/>
      </c>
      <c r="R269" s="29" t="str">
        <f t="shared" si="87"/>
        <v/>
      </c>
      <c r="S269" s="22" t="str">
        <f t="shared" si="88"/>
        <v/>
      </c>
      <c r="T269" s="31"/>
      <c r="U269" s="69" t="str">
        <f t="shared" si="89"/>
        <v/>
      </c>
      <c r="V269" s="31"/>
      <c r="X269" s="76" t="str">
        <f t="shared" si="90"/>
        <v/>
      </c>
      <c r="Z269" s="76" t="str">
        <f t="shared" si="91"/>
        <v/>
      </c>
      <c r="AA269" s="76" t="str">
        <f t="shared" si="92"/>
        <v/>
      </c>
      <c r="AC269" s="19" t="str">
        <f>IF($K269="", "", SUMIF('Drinks List'!DH$11:DH$1010, $K269, 'Drinks List'!DG$11:DG$1010))</f>
        <v/>
      </c>
      <c r="AD269" s="21"/>
      <c r="AE269" s="59" t="str">
        <f>IF($K269="", "", SUMIF('Drinks List'!DJ$11:DJ$1010, $K269, 'Drinks List'!DI$11:DI$1010))</f>
        <v/>
      </c>
      <c r="AF269" s="21"/>
      <c r="AG269" s="59" t="str">
        <f>IF($K269="", "", SUMIF('Drinks List'!DL$11:DL$1010, $K269, 'Drinks List'!DK$11:DK$1010))</f>
        <v/>
      </c>
      <c r="AH269" s="21"/>
      <c r="AI269" s="59" t="str">
        <f>IF($K269="", "", SUMIF('Drinks List'!DN$11:DN$1010, $K269, 'Drinks List'!DM$11:DM$1010))</f>
        <v/>
      </c>
      <c r="AJ269" s="21"/>
      <c r="AK269" s="59" t="str">
        <f>IF($K269="", "", SUMIF('Drinks List'!DP$11:DP$1010, $K269, 'Drinks List'!DO$11:DO$1010))</f>
        <v/>
      </c>
      <c r="AL269" s="21"/>
      <c r="AM269" s="59" t="str">
        <f>IF($K269="", "", SUMIF('Drinks List'!DR$11:DR$1010, $K269, 'Drinks List'!DQ$11:DQ$1010))</f>
        <v/>
      </c>
      <c r="AN269" s="21"/>
      <c r="AO269" s="59" t="str">
        <f>IF($K269="", "", SUMIF('Drinks List'!DT$11:DT$1010, $K269, 'Drinks List'!DS$11:DS$1010))</f>
        <v/>
      </c>
      <c r="AP269" s="21"/>
      <c r="AQ269" s="59" t="str">
        <f>IF($K269="", "", SUMIF('Drinks List'!DV$11:DV$1010, $K269, 'Drinks List'!DU$11:DU$1010))</f>
        <v/>
      </c>
      <c r="AR269" s="21"/>
      <c r="AS269" s="59" t="str">
        <f>IF($K269="", "", SUMIF('Drinks List'!DX$11:DX$1010, $K269, 'Drinks List'!DW$11:DW$1010))</f>
        <v/>
      </c>
      <c r="AT269" s="21"/>
      <c r="AU269" s="59" t="str">
        <f>IF($K269="", "", SUMIF('Drinks List'!DZ$11:DZ$1010, $K269, 'Drinks List'!DY$11:DY$1010))</f>
        <v/>
      </c>
      <c r="AV269" s="21"/>
      <c r="AW269" s="59" t="str">
        <f>IF($K269="", "", SUMIF('Drinks List'!EB$11:EB$1010, $K269, 'Drinks List'!EA$11:EA$1010))</f>
        <v/>
      </c>
      <c r="AX269" s="21"/>
      <c r="AY269" s="59" t="str">
        <f>IF($K269="", "", SUMIF('Drinks List'!ED$11:ED$1010, $K269, 'Drinks List'!EC$11:EC$1010))</f>
        <v/>
      </c>
      <c r="AZ269" s="21"/>
      <c r="BA269" s="59" t="str">
        <f>IF($K269="", "", SUMIF('Drinks List'!EF$11:EF$1010, $K269, 'Drinks List'!EE$11:EE$1010))</f>
        <v/>
      </c>
      <c r="BB269" s="21"/>
      <c r="BC269" s="59" t="str">
        <f>IF($K269="", "", SUMIF('Drinks List'!EH$11:EH$1010, $K269, 'Drinks List'!EG$11:EG$1010))</f>
        <v/>
      </c>
      <c r="BD269" s="21"/>
      <c r="BE269" s="59" t="str">
        <f>IF($K269="", "", SUMIF('Drinks List'!EJ$11:EJ$1010, $K269, 'Drinks List'!EI$11:EI$1010))</f>
        <v/>
      </c>
      <c r="BF269" s="21"/>
      <c r="BG269" s="59" t="str">
        <f>IF($K269="", "", SUMIF('Drinks List'!EL$11:EL$1010, $K269, 'Drinks List'!EK$11:EK$1010))</f>
        <v/>
      </c>
      <c r="BH269" s="21"/>
      <c r="BI269" s="59" t="str">
        <f>IF($K269="", "", SUMIF('Drinks List'!EN$11:EN$1010, $K269, 'Drinks List'!EM$11:EM$1010))</f>
        <v/>
      </c>
      <c r="BJ269" s="21"/>
      <c r="BK269" s="59" t="str">
        <f>IF($K269="", "", SUMIF('Drinks List'!EP$11:EP$1010, $K269, 'Drinks List'!EO$11:EO$1010))</f>
        <v/>
      </c>
      <c r="BL269" s="21"/>
      <c r="BM269" s="59" t="str">
        <f>IF($K269="", "", SUMIF('Drinks List'!ER$11:ER$1010, $K269, 'Drinks List'!EQ$11:EQ$1010))</f>
        <v/>
      </c>
      <c r="BN269" s="21"/>
      <c r="BO269" s="65" t="str">
        <f>IF($K269="", "", SUMIF('Drinks List'!ET$11:ET$1010, $K269, 'Drinks List'!ES$11:ES$1010))</f>
        <v/>
      </c>
      <c r="BQ269" s="120" t="str">
        <f t="shared" si="93"/>
        <v/>
      </c>
      <c r="BR269" s="62" t="str">
        <f t="shared" si="94"/>
        <v/>
      </c>
      <c r="BS269" s="76" t="str">
        <f>IF(BQ269="", "", COUNTIF(BQ$11:BQ$1010, "&gt;"&amp;BQ269)+1+COUNTIF(BQ$11:BQ269, BQ269)-1)</f>
        <v/>
      </c>
      <c r="BT269" s="76" t="str">
        <f>IF(BR269="", "", COUNTIF(BR$11:BR$1010, "&lt;"&amp;BR269)+1+COUNTIF(BR$11:BR269, BR269)-1)</f>
        <v/>
      </c>
      <c r="BV269" s="76" t="str">
        <f t="shared" si="95"/>
        <v/>
      </c>
      <c r="BW269" s="124" t="str">
        <f t="shared" si="96"/>
        <v/>
      </c>
      <c r="BX269" s="115" t="str">
        <f t="shared" si="97"/>
        <v/>
      </c>
      <c r="BY269" s="125" t="str">
        <f t="shared" si="98"/>
        <v/>
      </c>
      <c r="CA269" s="106" t="str">
        <f t="shared" si="99"/>
        <v/>
      </c>
      <c r="CB269" s="22" t="str">
        <f t="shared" si="100"/>
        <v/>
      </c>
      <c r="CD269" s="76" t="str">
        <f>IF($J269="", "", IF($BV269=0, "", COUNTIF($J$11:$J$1010, "&lt;"&amp;$J269)+1+COUNTIF($J$11:$J269, $J269)-1))</f>
        <v/>
      </c>
    </row>
    <row r="270" spans="1:82" x14ac:dyDescent="0.25">
      <c r="A270" s="31"/>
      <c r="B270" s="19" t="str">
        <f t="shared" si="81"/>
        <v/>
      </c>
      <c r="C270" s="20" t="str">
        <f t="shared" si="82"/>
        <v/>
      </c>
      <c r="D270" s="29" t="str">
        <f t="shared" si="83"/>
        <v/>
      </c>
      <c r="E270" s="22" t="str">
        <f t="shared" si="84"/>
        <v/>
      </c>
      <c r="F270" s="31"/>
      <c r="G270" s="301"/>
      <c r="H270" s="302"/>
      <c r="I270" s="303"/>
      <c r="J270" s="304"/>
      <c r="K270" s="283"/>
      <c r="L270" s="305"/>
      <c r="M270" s="285"/>
      <c r="N270" s="287"/>
      <c r="O270" s="31"/>
      <c r="P270" s="19" t="str">
        <f t="shared" si="85"/>
        <v/>
      </c>
      <c r="Q270" s="20" t="str">
        <f t="shared" si="86"/>
        <v/>
      </c>
      <c r="R270" s="29" t="str">
        <f t="shared" si="87"/>
        <v/>
      </c>
      <c r="S270" s="22" t="str">
        <f t="shared" si="88"/>
        <v/>
      </c>
      <c r="T270" s="31"/>
      <c r="U270" s="69" t="str">
        <f t="shared" si="89"/>
        <v/>
      </c>
      <c r="V270" s="31"/>
      <c r="X270" s="76" t="str">
        <f t="shared" si="90"/>
        <v/>
      </c>
      <c r="Z270" s="76" t="str">
        <f t="shared" si="91"/>
        <v/>
      </c>
      <c r="AA270" s="76" t="str">
        <f t="shared" si="92"/>
        <v/>
      </c>
      <c r="AC270" s="19" t="str">
        <f>IF($K270="", "", SUMIF('Drinks List'!DH$11:DH$1010, $K270, 'Drinks List'!DG$11:DG$1010))</f>
        <v/>
      </c>
      <c r="AD270" s="21"/>
      <c r="AE270" s="59" t="str">
        <f>IF($K270="", "", SUMIF('Drinks List'!DJ$11:DJ$1010, $K270, 'Drinks List'!DI$11:DI$1010))</f>
        <v/>
      </c>
      <c r="AF270" s="21"/>
      <c r="AG270" s="59" t="str">
        <f>IF($K270="", "", SUMIF('Drinks List'!DL$11:DL$1010, $K270, 'Drinks List'!DK$11:DK$1010))</f>
        <v/>
      </c>
      <c r="AH270" s="21"/>
      <c r="AI270" s="59" t="str">
        <f>IF($K270="", "", SUMIF('Drinks List'!DN$11:DN$1010, $K270, 'Drinks List'!DM$11:DM$1010))</f>
        <v/>
      </c>
      <c r="AJ270" s="21"/>
      <c r="AK270" s="59" t="str">
        <f>IF($K270="", "", SUMIF('Drinks List'!DP$11:DP$1010, $K270, 'Drinks List'!DO$11:DO$1010))</f>
        <v/>
      </c>
      <c r="AL270" s="21"/>
      <c r="AM270" s="59" t="str">
        <f>IF($K270="", "", SUMIF('Drinks List'!DR$11:DR$1010, $K270, 'Drinks List'!DQ$11:DQ$1010))</f>
        <v/>
      </c>
      <c r="AN270" s="21"/>
      <c r="AO270" s="59" t="str">
        <f>IF($K270="", "", SUMIF('Drinks List'!DT$11:DT$1010, $K270, 'Drinks List'!DS$11:DS$1010))</f>
        <v/>
      </c>
      <c r="AP270" s="21"/>
      <c r="AQ270" s="59" t="str">
        <f>IF($K270="", "", SUMIF('Drinks List'!DV$11:DV$1010, $K270, 'Drinks List'!DU$11:DU$1010))</f>
        <v/>
      </c>
      <c r="AR270" s="21"/>
      <c r="AS270" s="59" t="str">
        <f>IF($K270="", "", SUMIF('Drinks List'!DX$11:DX$1010, $K270, 'Drinks List'!DW$11:DW$1010))</f>
        <v/>
      </c>
      <c r="AT270" s="21"/>
      <c r="AU270" s="59" t="str">
        <f>IF($K270="", "", SUMIF('Drinks List'!DZ$11:DZ$1010, $K270, 'Drinks List'!DY$11:DY$1010))</f>
        <v/>
      </c>
      <c r="AV270" s="21"/>
      <c r="AW270" s="59" t="str">
        <f>IF($K270="", "", SUMIF('Drinks List'!EB$11:EB$1010, $K270, 'Drinks List'!EA$11:EA$1010))</f>
        <v/>
      </c>
      <c r="AX270" s="21"/>
      <c r="AY270" s="59" t="str">
        <f>IF($K270="", "", SUMIF('Drinks List'!ED$11:ED$1010, $K270, 'Drinks List'!EC$11:EC$1010))</f>
        <v/>
      </c>
      <c r="AZ270" s="21"/>
      <c r="BA270" s="59" t="str">
        <f>IF($K270="", "", SUMIF('Drinks List'!EF$11:EF$1010, $K270, 'Drinks List'!EE$11:EE$1010))</f>
        <v/>
      </c>
      <c r="BB270" s="21"/>
      <c r="BC270" s="59" t="str">
        <f>IF($K270="", "", SUMIF('Drinks List'!EH$11:EH$1010, $K270, 'Drinks List'!EG$11:EG$1010))</f>
        <v/>
      </c>
      <c r="BD270" s="21"/>
      <c r="BE270" s="59" t="str">
        <f>IF($K270="", "", SUMIF('Drinks List'!EJ$11:EJ$1010, $K270, 'Drinks List'!EI$11:EI$1010))</f>
        <v/>
      </c>
      <c r="BF270" s="21"/>
      <c r="BG270" s="59" t="str">
        <f>IF($K270="", "", SUMIF('Drinks List'!EL$11:EL$1010, $K270, 'Drinks List'!EK$11:EK$1010))</f>
        <v/>
      </c>
      <c r="BH270" s="21"/>
      <c r="BI270" s="59" t="str">
        <f>IF($K270="", "", SUMIF('Drinks List'!EN$11:EN$1010, $K270, 'Drinks List'!EM$11:EM$1010))</f>
        <v/>
      </c>
      <c r="BJ270" s="21"/>
      <c r="BK270" s="59" t="str">
        <f>IF($K270="", "", SUMIF('Drinks List'!EP$11:EP$1010, $K270, 'Drinks List'!EO$11:EO$1010))</f>
        <v/>
      </c>
      <c r="BL270" s="21"/>
      <c r="BM270" s="59" t="str">
        <f>IF($K270="", "", SUMIF('Drinks List'!ER$11:ER$1010, $K270, 'Drinks List'!EQ$11:EQ$1010))</f>
        <v/>
      </c>
      <c r="BN270" s="21"/>
      <c r="BO270" s="65" t="str">
        <f>IF($K270="", "", SUMIF('Drinks List'!ET$11:ET$1010, $K270, 'Drinks List'!ES$11:ES$1010))</f>
        <v/>
      </c>
      <c r="BQ270" s="120" t="str">
        <f t="shared" si="93"/>
        <v/>
      </c>
      <c r="BR270" s="62" t="str">
        <f t="shared" si="94"/>
        <v/>
      </c>
      <c r="BS270" s="76" t="str">
        <f>IF(BQ270="", "", COUNTIF(BQ$11:BQ$1010, "&gt;"&amp;BQ270)+1+COUNTIF(BQ$11:BQ270, BQ270)-1)</f>
        <v/>
      </c>
      <c r="BT270" s="76" t="str">
        <f>IF(BR270="", "", COUNTIF(BR$11:BR$1010, "&lt;"&amp;BR270)+1+COUNTIF(BR$11:BR270, BR270)-1)</f>
        <v/>
      </c>
      <c r="BV270" s="76" t="str">
        <f t="shared" si="95"/>
        <v/>
      </c>
      <c r="BW270" s="124" t="str">
        <f t="shared" si="96"/>
        <v/>
      </c>
      <c r="BX270" s="115" t="str">
        <f t="shared" si="97"/>
        <v/>
      </c>
      <c r="BY270" s="125" t="str">
        <f t="shared" si="98"/>
        <v/>
      </c>
      <c r="CA270" s="106" t="str">
        <f t="shared" si="99"/>
        <v/>
      </c>
      <c r="CB270" s="22" t="str">
        <f t="shared" si="100"/>
        <v/>
      </c>
      <c r="CD270" s="76" t="str">
        <f>IF($J270="", "", IF($BV270=0, "", COUNTIF($J$11:$J$1010, "&lt;"&amp;$J270)+1+COUNTIF($J$11:$J270, $J270)-1))</f>
        <v/>
      </c>
    </row>
    <row r="271" spans="1:82" x14ac:dyDescent="0.25">
      <c r="A271" s="31"/>
      <c r="B271" s="19" t="str">
        <f t="shared" si="81"/>
        <v/>
      </c>
      <c r="C271" s="20" t="str">
        <f t="shared" si="82"/>
        <v/>
      </c>
      <c r="D271" s="29" t="str">
        <f t="shared" si="83"/>
        <v/>
      </c>
      <c r="E271" s="22" t="str">
        <f t="shared" si="84"/>
        <v/>
      </c>
      <c r="F271" s="31"/>
      <c r="G271" s="301"/>
      <c r="H271" s="302"/>
      <c r="I271" s="303"/>
      <c r="J271" s="304"/>
      <c r="K271" s="283"/>
      <c r="L271" s="305"/>
      <c r="M271" s="285"/>
      <c r="N271" s="287"/>
      <c r="O271" s="31"/>
      <c r="P271" s="19" t="str">
        <f t="shared" si="85"/>
        <v/>
      </c>
      <c r="Q271" s="20" t="str">
        <f t="shared" si="86"/>
        <v/>
      </c>
      <c r="R271" s="29" t="str">
        <f t="shared" si="87"/>
        <v/>
      </c>
      <c r="S271" s="22" t="str">
        <f t="shared" si="88"/>
        <v/>
      </c>
      <c r="T271" s="31"/>
      <c r="U271" s="69" t="str">
        <f t="shared" si="89"/>
        <v/>
      </c>
      <c r="V271" s="31"/>
      <c r="X271" s="76" t="str">
        <f t="shared" si="90"/>
        <v/>
      </c>
      <c r="Z271" s="76" t="str">
        <f t="shared" si="91"/>
        <v/>
      </c>
      <c r="AA271" s="76" t="str">
        <f t="shared" si="92"/>
        <v/>
      </c>
      <c r="AC271" s="19" t="str">
        <f>IF($K271="", "", SUMIF('Drinks List'!DH$11:DH$1010, $K271, 'Drinks List'!DG$11:DG$1010))</f>
        <v/>
      </c>
      <c r="AD271" s="21"/>
      <c r="AE271" s="59" t="str">
        <f>IF($K271="", "", SUMIF('Drinks List'!DJ$11:DJ$1010, $K271, 'Drinks List'!DI$11:DI$1010))</f>
        <v/>
      </c>
      <c r="AF271" s="21"/>
      <c r="AG271" s="59" t="str">
        <f>IF($K271="", "", SUMIF('Drinks List'!DL$11:DL$1010, $K271, 'Drinks List'!DK$11:DK$1010))</f>
        <v/>
      </c>
      <c r="AH271" s="21"/>
      <c r="AI271" s="59" t="str">
        <f>IF($K271="", "", SUMIF('Drinks List'!DN$11:DN$1010, $K271, 'Drinks List'!DM$11:DM$1010))</f>
        <v/>
      </c>
      <c r="AJ271" s="21"/>
      <c r="AK271" s="59" t="str">
        <f>IF($K271="", "", SUMIF('Drinks List'!DP$11:DP$1010, $K271, 'Drinks List'!DO$11:DO$1010))</f>
        <v/>
      </c>
      <c r="AL271" s="21"/>
      <c r="AM271" s="59" t="str">
        <f>IF($K271="", "", SUMIF('Drinks List'!DR$11:DR$1010, $K271, 'Drinks List'!DQ$11:DQ$1010))</f>
        <v/>
      </c>
      <c r="AN271" s="21"/>
      <c r="AO271" s="59" t="str">
        <f>IF($K271="", "", SUMIF('Drinks List'!DT$11:DT$1010, $K271, 'Drinks List'!DS$11:DS$1010))</f>
        <v/>
      </c>
      <c r="AP271" s="21"/>
      <c r="AQ271" s="59" t="str">
        <f>IF($K271="", "", SUMIF('Drinks List'!DV$11:DV$1010, $K271, 'Drinks List'!DU$11:DU$1010))</f>
        <v/>
      </c>
      <c r="AR271" s="21"/>
      <c r="AS271" s="59" t="str">
        <f>IF($K271="", "", SUMIF('Drinks List'!DX$11:DX$1010, $K271, 'Drinks List'!DW$11:DW$1010))</f>
        <v/>
      </c>
      <c r="AT271" s="21"/>
      <c r="AU271" s="59" t="str">
        <f>IF($K271="", "", SUMIF('Drinks List'!DZ$11:DZ$1010, $K271, 'Drinks List'!DY$11:DY$1010))</f>
        <v/>
      </c>
      <c r="AV271" s="21"/>
      <c r="AW271" s="59" t="str">
        <f>IF($K271="", "", SUMIF('Drinks List'!EB$11:EB$1010, $K271, 'Drinks List'!EA$11:EA$1010))</f>
        <v/>
      </c>
      <c r="AX271" s="21"/>
      <c r="AY271" s="59" t="str">
        <f>IF($K271="", "", SUMIF('Drinks List'!ED$11:ED$1010, $K271, 'Drinks List'!EC$11:EC$1010))</f>
        <v/>
      </c>
      <c r="AZ271" s="21"/>
      <c r="BA271" s="59" t="str">
        <f>IF($K271="", "", SUMIF('Drinks List'!EF$11:EF$1010, $K271, 'Drinks List'!EE$11:EE$1010))</f>
        <v/>
      </c>
      <c r="BB271" s="21"/>
      <c r="BC271" s="59" t="str">
        <f>IF($K271="", "", SUMIF('Drinks List'!EH$11:EH$1010, $K271, 'Drinks List'!EG$11:EG$1010))</f>
        <v/>
      </c>
      <c r="BD271" s="21"/>
      <c r="BE271" s="59" t="str">
        <f>IF($K271="", "", SUMIF('Drinks List'!EJ$11:EJ$1010, $K271, 'Drinks List'!EI$11:EI$1010))</f>
        <v/>
      </c>
      <c r="BF271" s="21"/>
      <c r="BG271" s="59" t="str">
        <f>IF($K271="", "", SUMIF('Drinks List'!EL$11:EL$1010, $K271, 'Drinks List'!EK$11:EK$1010))</f>
        <v/>
      </c>
      <c r="BH271" s="21"/>
      <c r="BI271" s="59" t="str">
        <f>IF($K271="", "", SUMIF('Drinks List'!EN$11:EN$1010, $K271, 'Drinks List'!EM$11:EM$1010))</f>
        <v/>
      </c>
      <c r="BJ271" s="21"/>
      <c r="BK271" s="59" t="str">
        <f>IF($K271="", "", SUMIF('Drinks List'!EP$11:EP$1010, $K271, 'Drinks List'!EO$11:EO$1010))</f>
        <v/>
      </c>
      <c r="BL271" s="21"/>
      <c r="BM271" s="59" t="str">
        <f>IF($K271="", "", SUMIF('Drinks List'!ER$11:ER$1010, $K271, 'Drinks List'!EQ$11:EQ$1010))</f>
        <v/>
      </c>
      <c r="BN271" s="21"/>
      <c r="BO271" s="65" t="str">
        <f>IF($K271="", "", SUMIF('Drinks List'!ET$11:ET$1010, $K271, 'Drinks List'!ES$11:ES$1010))</f>
        <v/>
      </c>
      <c r="BQ271" s="120" t="str">
        <f t="shared" si="93"/>
        <v/>
      </c>
      <c r="BR271" s="62" t="str">
        <f t="shared" si="94"/>
        <v/>
      </c>
      <c r="BS271" s="76" t="str">
        <f>IF(BQ271="", "", COUNTIF(BQ$11:BQ$1010, "&gt;"&amp;BQ271)+1+COUNTIF(BQ$11:BQ271, BQ271)-1)</f>
        <v/>
      </c>
      <c r="BT271" s="76" t="str">
        <f>IF(BR271="", "", COUNTIF(BR$11:BR$1010, "&lt;"&amp;BR271)+1+COUNTIF(BR$11:BR271, BR271)-1)</f>
        <v/>
      </c>
      <c r="BV271" s="76" t="str">
        <f t="shared" si="95"/>
        <v/>
      </c>
      <c r="BW271" s="124" t="str">
        <f t="shared" si="96"/>
        <v/>
      </c>
      <c r="BX271" s="115" t="str">
        <f t="shared" si="97"/>
        <v/>
      </c>
      <c r="BY271" s="125" t="str">
        <f t="shared" si="98"/>
        <v/>
      </c>
      <c r="CA271" s="106" t="str">
        <f t="shared" si="99"/>
        <v/>
      </c>
      <c r="CB271" s="22" t="str">
        <f t="shared" si="100"/>
        <v/>
      </c>
      <c r="CD271" s="76" t="str">
        <f>IF($J271="", "", IF($BV271=0, "", COUNTIF($J$11:$J$1010, "&lt;"&amp;$J271)+1+COUNTIF($J$11:$J271, $J271)-1))</f>
        <v/>
      </c>
    </row>
    <row r="272" spans="1:82" x14ac:dyDescent="0.25">
      <c r="A272" s="31"/>
      <c r="B272" s="19" t="str">
        <f t="shared" si="81"/>
        <v/>
      </c>
      <c r="C272" s="20" t="str">
        <f t="shared" si="82"/>
        <v/>
      </c>
      <c r="D272" s="29" t="str">
        <f t="shared" si="83"/>
        <v/>
      </c>
      <c r="E272" s="22" t="str">
        <f t="shared" si="84"/>
        <v/>
      </c>
      <c r="F272" s="31"/>
      <c r="G272" s="301"/>
      <c r="H272" s="302"/>
      <c r="I272" s="303"/>
      <c r="J272" s="304"/>
      <c r="K272" s="283"/>
      <c r="L272" s="305"/>
      <c r="M272" s="285"/>
      <c r="N272" s="287"/>
      <c r="O272" s="31"/>
      <c r="P272" s="19" t="str">
        <f t="shared" si="85"/>
        <v/>
      </c>
      <c r="Q272" s="20" t="str">
        <f t="shared" si="86"/>
        <v/>
      </c>
      <c r="R272" s="29" t="str">
        <f t="shared" si="87"/>
        <v/>
      </c>
      <c r="S272" s="22" t="str">
        <f t="shared" si="88"/>
        <v/>
      </c>
      <c r="T272" s="31"/>
      <c r="U272" s="69" t="str">
        <f t="shared" si="89"/>
        <v/>
      </c>
      <c r="V272" s="31"/>
      <c r="X272" s="76" t="str">
        <f t="shared" si="90"/>
        <v/>
      </c>
      <c r="Z272" s="76" t="str">
        <f t="shared" si="91"/>
        <v/>
      </c>
      <c r="AA272" s="76" t="str">
        <f t="shared" si="92"/>
        <v/>
      </c>
      <c r="AC272" s="19" t="str">
        <f>IF($K272="", "", SUMIF('Drinks List'!DH$11:DH$1010, $K272, 'Drinks List'!DG$11:DG$1010))</f>
        <v/>
      </c>
      <c r="AD272" s="21"/>
      <c r="AE272" s="59" t="str">
        <f>IF($K272="", "", SUMIF('Drinks List'!DJ$11:DJ$1010, $K272, 'Drinks List'!DI$11:DI$1010))</f>
        <v/>
      </c>
      <c r="AF272" s="21"/>
      <c r="AG272" s="59" t="str">
        <f>IF($K272="", "", SUMIF('Drinks List'!DL$11:DL$1010, $K272, 'Drinks List'!DK$11:DK$1010))</f>
        <v/>
      </c>
      <c r="AH272" s="21"/>
      <c r="AI272" s="59" t="str">
        <f>IF($K272="", "", SUMIF('Drinks List'!DN$11:DN$1010, $K272, 'Drinks List'!DM$11:DM$1010))</f>
        <v/>
      </c>
      <c r="AJ272" s="21"/>
      <c r="AK272" s="59" t="str">
        <f>IF($K272="", "", SUMIF('Drinks List'!DP$11:DP$1010, $K272, 'Drinks List'!DO$11:DO$1010))</f>
        <v/>
      </c>
      <c r="AL272" s="21"/>
      <c r="AM272" s="59" t="str">
        <f>IF($K272="", "", SUMIF('Drinks List'!DR$11:DR$1010, $K272, 'Drinks List'!DQ$11:DQ$1010))</f>
        <v/>
      </c>
      <c r="AN272" s="21"/>
      <c r="AO272" s="59" t="str">
        <f>IF($K272="", "", SUMIF('Drinks List'!DT$11:DT$1010, $K272, 'Drinks List'!DS$11:DS$1010))</f>
        <v/>
      </c>
      <c r="AP272" s="21"/>
      <c r="AQ272" s="59" t="str">
        <f>IF($K272="", "", SUMIF('Drinks List'!DV$11:DV$1010, $K272, 'Drinks List'!DU$11:DU$1010))</f>
        <v/>
      </c>
      <c r="AR272" s="21"/>
      <c r="AS272" s="59" t="str">
        <f>IF($K272="", "", SUMIF('Drinks List'!DX$11:DX$1010, $K272, 'Drinks List'!DW$11:DW$1010))</f>
        <v/>
      </c>
      <c r="AT272" s="21"/>
      <c r="AU272" s="59" t="str">
        <f>IF($K272="", "", SUMIF('Drinks List'!DZ$11:DZ$1010, $K272, 'Drinks List'!DY$11:DY$1010))</f>
        <v/>
      </c>
      <c r="AV272" s="21"/>
      <c r="AW272" s="59" t="str">
        <f>IF($K272="", "", SUMIF('Drinks List'!EB$11:EB$1010, $K272, 'Drinks List'!EA$11:EA$1010))</f>
        <v/>
      </c>
      <c r="AX272" s="21"/>
      <c r="AY272" s="59" t="str">
        <f>IF($K272="", "", SUMIF('Drinks List'!ED$11:ED$1010, $K272, 'Drinks List'!EC$11:EC$1010))</f>
        <v/>
      </c>
      <c r="AZ272" s="21"/>
      <c r="BA272" s="59" t="str">
        <f>IF($K272="", "", SUMIF('Drinks List'!EF$11:EF$1010, $K272, 'Drinks List'!EE$11:EE$1010))</f>
        <v/>
      </c>
      <c r="BB272" s="21"/>
      <c r="BC272" s="59" t="str">
        <f>IF($K272="", "", SUMIF('Drinks List'!EH$11:EH$1010, $K272, 'Drinks List'!EG$11:EG$1010))</f>
        <v/>
      </c>
      <c r="BD272" s="21"/>
      <c r="BE272" s="59" t="str">
        <f>IF($K272="", "", SUMIF('Drinks List'!EJ$11:EJ$1010, $K272, 'Drinks List'!EI$11:EI$1010))</f>
        <v/>
      </c>
      <c r="BF272" s="21"/>
      <c r="BG272" s="59" t="str">
        <f>IF($K272="", "", SUMIF('Drinks List'!EL$11:EL$1010, $K272, 'Drinks List'!EK$11:EK$1010))</f>
        <v/>
      </c>
      <c r="BH272" s="21"/>
      <c r="BI272" s="59" t="str">
        <f>IF($K272="", "", SUMIF('Drinks List'!EN$11:EN$1010, $K272, 'Drinks List'!EM$11:EM$1010))</f>
        <v/>
      </c>
      <c r="BJ272" s="21"/>
      <c r="BK272" s="59" t="str">
        <f>IF($K272="", "", SUMIF('Drinks List'!EP$11:EP$1010, $K272, 'Drinks List'!EO$11:EO$1010))</f>
        <v/>
      </c>
      <c r="BL272" s="21"/>
      <c r="BM272" s="59" t="str">
        <f>IF($K272="", "", SUMIF('Drinks List'!ER$11:ER$1010, $K272, 'Drinks List'!EQ$11:EQ$1010))</f>
        <v/>
      </c>
      <c r="BN272" s="21"/>
      <c r="BO272" s="65" t="str">
        <f>IF($K272="", "", SUMIF('Drinks List'!ET$11:ET$1010, $K272, 'Drinks List'!ES$11:ES$1010))</f>
        <v/>
      </c>
      <c r="BQ272" s="120" t="str">
        <f t="shared" si="93"/>
        <v/>
      </c>
      <c r="BR272" s="62" t="str">
        <f t="shared" si="94"/>
        <v/>
      </c>
      <c r="BS272" s="76" t="str">
        <f>IF(BQ272="", "", COUNTIF(BQ$11:BQ$1010, "&gt;"&amp;BQ272)+1+COUNTIF(BQ$11:BQ272, BQ272)-1)</f>
        <v/>
      </c>
      <c r="BT272" s="76" t="str">
        <f>IF(BR272="", "", COUNTIF(BR$11:BR$1010, "&lt;"&amp;BR272)+1+COUNTIF(BR$11:BR272, BR272)-1)</f>
        <v/>
      </c>
      <c r="BV272" s="76" t="str">
        <f t="shared" si="95"/>
        <v/>
      </c>
      <c r="BW272" s="124" t="str">
        <f t="shared" si="96"/>
        <v/>
      </c>
      <c r="BX272" s="115" t="str">
        <f t="shared" si="97"/>
        <v/>
      </c>
      <c r="BY272" s="125" t="str">
        <f t="shared" si="98"/>
        <v/>
      </c>
      <c r="CA272" s="106" t="str">
        <f t="shared" si="99"/>
        <v/>
      </c>
      <c r="CB272" s="22" t="str">
        <f t="shared" si="100"/>
        <v/>
      </c>
      <c r="CD272" s="76" t="str">
        <f>IF($J272="", "", IF($BV272=0, "", COUNTIF($J$11:$J$1010, "&lt;"&amp;$J272)+1+COUNTIF($J$11:$J272, $J272)-1))</f>
        <v/>
      </c>
    </row>
    <row r="273" spans="1:82" x14ac:dyDescent="0.25">
      <c r="A273" s="31"/>
      <c r="B273" s="19" t="str">
        <f t="shared" si="81"/>
        <v/>
      </c>
      <c r="C273" s="20" t="str">
        <f t="shared" si="82"/>
        <v/>
      </c>
      <c r="D273" s="29" t="str">
        <f t="shared" si="83"/>
        <v/>
      </c>
      <c r="E273" s="22" t="str">
        <f t="shared" si="84"/>
        <v/>
      </c>
      <c r="F273" s="31"/>
      <c r="G273" s="301"/>
      <c r="H273" s="302"/>
      <c r="I273" s="303"/>
      <c r="J273" s="304"/>
      <c r="K273" s="283"/>
      <c r="L273" s="305"/>
      <c r="M273" s="285"/>
      <c r="N273" s="287"/>
      <c r="O273" s="31"/>
      <c r="P273" s="19" t="str">
        <f t="shared" si="85"/>
        <v/>
      </c>
      <c r="Q273" s="20" t="str">
        <f t="shared" si="86"/>
        <v/>
      </c>
      <c r="R273" s="29" t="str">
        <f t="shared" si="87"/>
        <v/>
      </c>
      <c r="S273" s="22" t="str">
        <f t="shared" si="88"/>
        <v/>
      </c>
      <c r="T273" s="31"/>
      <c r="U273" s="69" t="str">
        <f t="shared" si="89"/>
        <v/>
      </c>
      <c r="V273" s="31"/>
      <c r="X273" s="76" t="str">
        <f t="shared" si="90"/>
        <v/>
      </c>
      <c r="Z273" s="76" t="str">
        <f t="shared" si="91"/>
        <v/>
      </c>
      <c r="AA273" s="76" t="str">
        <f t="shared" si="92"/>
        <v/>
      </c>
      <c r="AC273" s="19" t="str">
        <f>IF($K273="", "", SUMIF('Drinks List'!DH$11:DH$1010, $K273, 'Drinks List'!DG$11:DG$1010))</f>
        <v/>
      </c>
      <c r="AD273" s="21"/>
      <c r="AE273" s="59" t="str">
        <f>IF($K273="", "", SUMIF('Drinks List'!DJ$11:DJ$1010, $K273, 'Drinks List'!DI$11:DI$1010))</f>
        <v/>
      </c>
      <c r="AF273" s="21"/>
      <c r="AG273" s="59" t="str">
        <f>IF($K273="", "", SUMIF('Drinks List'!DL$11:DL$1010, $K273, 'Drinks List'!DK$11:DK$1010))</f>
        <v/>
      </c>
      <c r="AH273" s="21"/>
      <c r="AI273" s="59" t="str">
        <f>IF($K273="", "", SUMIF('Drinks List'!DN$11:DN$1010, $K273, 'Drinks List'!DM$11:DM$1010))</f>
        <v/>
      </c>
      <c r="AJ273" s="21"/>
      <c r="AK273" s="59" t="str">
        <f>IF($K273="", "", SUMIF('Drinks List'!DP$11:DP$1010, $K273, 'Drinks List'!DO$11:DO$1010))</f>
        <v/>
      </c>
      <c r="AL273" s="21"/>
      <c r="AM273" s="59" t="str">
        <f>IF($K273="", "", SUMIF('Drinks List'!DR$11:DR$1010, $K273, 'Drinks List'!DQ$11:DQ$1010))</f>
        <v/>
      </c>
      <c r="AN273" s="21"/>
      <c r="AO273" s="59" t="str">
        <f>IF($K273="", "", SUMIF('Drinks List'!DT$11:DT$1010, $K273, 'Drinks List'!DS$11:DS$1010))</f>
        <v/>
      </c>
      <c r="AP273" s="21"/>
      <c r="AQ273" s="59" t="str">
        <f>IF($K273="", "", SUMIF('Drinks List'!DV$11:DV$1010, $K273, 'Drinks List'!DU$11:DU$1010))</f>
        <v/>
      </c>
      <c r="AR273" s="21"/>
      <c r="AS273" s="59" t="str">
        <f>IF($K273="", "", SUMIF('Drinks List'!DX$11:DX$1010, $K273, 'Drinks List'!DW$11:DW$1010))</f>
        <v/>
      </c>
      <c r="AT273" s="21"/>
      <c r="AU273" s="59" t="str">
        <f>IF($K273="", "", SUMIF('Drinks List'!DZ$11:DZ$1010, $K273, 'Drinks List'!DY$11:DY$1010))</f>
        <v/>
      </c>
      <c r="AV273" s="21"/>
      <c r="AW273" s="59" t="str">
        <f>IF($K273="", "", SUMIF('Drinks List'!EB$11:EB$1010, $K273, 'Drinks List'!EA$11:EA$1010))</f>
        <v/>
      </c>
      <c r="AX273" s="21"/>
      <c r="AY273" s="59" t="str">
        <f>IF($K273="", "", SUMIF('Drinks List'!ED$11:ED$1010, $K273, 'Drinks List'!EC$11:EC$1010))</f>
        <v/>
      </c>
      <c r="AZ273" s="21"/>
      <c r="BA273" s="59" t="str">
        <f>IF($K273="", "", SUMIF('Drinks List'!EF$11:EF$1010, $K273, 'Drinks List'!EE$11:EE$1010))</f>
        <v/>
      </c>
      <c r="BB273" s="21"/>
      <c r="BC273" s="59" t="str">
        <f>IF($K273="", "", SUMIF('Drinks List'!EH$11:EH$1010, $K273, 'Drinks List'!EG$11:EG$1010))</f>
        <v/>
      </c>
      <c r="BD273" s="21"/>
      <c r="BE273" s="59" t="str">
        <f>IF($K273="", "", SUMIF('Drinks List'!EJ$11:EJ$1010, $K273, 'Drinks List'!EI$11:EI$1010))</f>
        <v/>
      </c>
      <c r="BF273" s="21"/>
      <c r="BG273" s="59" t="str">
        <f>IF($K273="", "", SUMIF('Drinks List'!EL$11:EL$1010, $K273, 'Drinks List'!EK$11:EK$1010))</f>
        <v/>
      </c>
      <c r="BH273" s="21"/>
      <c r="BI273" s="59" t="str">
        <f>IF($K273="", "", SUMIF('Drinks List'!EN$11:EN$1010, $K273, 'Drinks List'!EM$11:EM$1010))</f>
        <v/>
      </c>
      <c r="BJ273" s="21"/>
      <c r="BK273" s="59" t="str">
        <f>IF($K273="", "", SUMIF('Drinks List'!EP$11:EP$1010, $K273, 'Drinks List'!EO$11:EO$1010))</f>
        <v/>
      </c>
      <c r="BL273" s="21"/>
      <c r="BM273" s="59" t="str">
        <f>IF($K273="", "", SUMIF('Drinks List'!ER$11:ER$1010, $K273, 'Drinks List'!EQ$11:EQ$1010))</f>
        <v/>
      </c>
      <c r="BN273" s="21"/>
      <c r="BO273" s="65" t="str">
        <f>IF($K273="", "", SUMIF('Drinks List'!ET$11:ET$1010, $K273, 'Drinks List'!ES$11:ES$1010))</f>
        <v/>
      </c>
      <c r="BQ273" s="120" t="str">
        <f t="shared" si="93"/>
        <v/>
      </c>
      <c r="BR273" s="62" t="str">
        <f t="shared" si="94"/>
        <v/>
      </c>
      <c r="BS273" s="76" t="str">
        <f>IF(BQ273="", "", COUNTIF(BQ$11:BQ$1010, "&gt;"&amp;BQ273)+1+COUNTIF(BQ$11:BQ273, BQ273)-1)</f>
        <v/>
      </c>
      <c r="BT273" s="76" t="str">
        <f>IF(BR273="", "", COUNTIF(BR$11:BR$1010, "&lt;"&amp;BR273)+1+COUNTIF(BR$11:BR273, BR273)-1)</f>
        <v/>
      </c>
      <c r="BV273" s="76" t="str">
        <f t="shared" si="95"/>
        <v/>
      </c>
      <c r="BW273" s="124" t="str">
        <f t="shared" si="96"/>
        <v/>
      </c>
      <c r="BX273" s="115" t="str">
        <f t="shared" si="97"/>
        <v/>
      </c>
      <c r="BY273" s="125" t="str">
        <f t="shared" si="98"/>
        <v/>
      </c>
      <c r="CA273" s="106" t="str">
        <f t="shared" si="99"/>
        <v/>
      </c>
      <c r="CB273" s="22" t="str">
        <f t="shared" si="100"/>
        <v/>
      </c>
      <c r="CD273" s="76" t="str">
        <f>IF($J273="", "", IF($BV273=0, "", COUNTIF($J$11:$J$1010, "&lt;"&amp;$J273)+1+COUNTIF($J$11:$J273, $J273)-1))</f>
        <v/>
      </c>
    </row>
    <row r="274" spans="1:82" x14ac:dyDescent="0.25">
      <c r="A274" s="31"/>
      <c r="B274" s="19" t="str">
        <f t="shared" si="81"/>
        <v/>
      </c>
      <c r="C274" s="20" t="str">
        <f t="shared" si="82"/>
        <v/>
      </c>
      <c r="D274" s="29" t="str">
        <f t="shared" si="83"/>
        <v/>
      </c>
      <c r="E274" s="22" t="str">
        <f t="shared" si="84"/>
        <v/>
      </c>
      <c r="F274" s="31"/>
      <c r="G274" s="301"/>
      <c r="H274" s="302"/>
      <c r="I274" s="303"/>
      <c r="J274" s="304"/>
      <c r="K274" s="283"/>
      <c r="L274" s="305"/>
      <c r="M274" s="285"/>
      <c r="N274" s="287"/>
      <c r="O274" s="31"/>
      <c r="P274" s="19" t="str">
        <f t="shared" si="85"/>
        <v/>
      </c>
      <c r="Q274" s="20" t="str">
        <f t="shared" si="86"/>
        <v/>
      </c>
      <c r="R274" s="29" t="str">
        <f t="shared" si="87"/>
        <v/>
      </c>
      <c r="S274" s="22" t="str">
        <f t="shared" si="88"/>
        <v/>
      </c>
      <c r="T274" s="31"/>
      <c r="U274" s="69" t="str">
        <f t="shared" si="89"/>
        <v/>
      </c>
      <c r="V274" s="31"/>
      <c r="X274" s="76" t="str">
        <f t="shared" si="90"/>
        <v/>
      </c>
      <c r="Z274" s="76" t="str">
        <f t="shared" si="91"/>
        <v/>
      </c>
      <c r="AA274" s="76" t="str">
        <f t="shared" si="92"/>
        <v/>
      </c>
      <c r="AC274" s="19" t="str">
        <f>IF($K274="", "", SUMIF('Drinks List'!DH$11:DH$1010, $K274, 'Drinks List'!DG$11:DG$1010))</f>
        <v/>
      </c>
      <c r="AD274" s="21"/>
      <c r="AE274" s="59" t="str">
        <f>IF($K274="", "", SUMIF('Drinks List'!DJ$11:DJ$1010, $K274, 'Drinks List'!DI$11:DI$1010))</f>
        <v/>
      </c>
      <c r="AF274" s="21"/>
      <c r="AG274" s="59" t="str">
        <f>IF($K274="", "", SUMIF('Drinks List'!DL$11:DL$1010, $K274, 'Drinks List'!DK$11:DK$1010))</f>
        <v/>
      </c>
      <c r="AH274" s="21"/>
      <c r="AI274" s="59" t="str">
        <f>IF($K274="", "", SUMIF('Drinks List'!DN$11:DN$1010, $K274, 'Drinks List'!DM$11:DM$1010))</f>
        <v/>
      </c>
      <c r="AJ274" s="21"/>
      <c r="AK274" s="59" t="str">
        <f>IF($K274="", "", SUMIF('Drinks List'!DP$11:DP$1010, $K274, 'Drinks List'!DO$11:DO$1010))</f>
        <v/>
      </c>
      <c r="AL274" s="21"/>
      <c r="AM274" s="59" t="str">
        <f>IF($K274="", "", SUMIF('Drinks List'!DR$11:DR$1010, $K274, 'Drinks List'!DQ$11:DQ$1010))</f>
        <v/>
      </c>
      <c r="AN274" s="21"/>
      <c r="AO274" s="59" t="str">
        <f>IF($K274="", "", SUMIF('Drinks List'!DT$11:DT$1010, $K274, 'Drinks List'!DS$11:DS$1010))</f>
        <v/>
      </c>
      <c r="AP274" s="21"/>
      <c r="AQ274" s="59" t="str">
        <f>IF($K274="", "", SUMIF('Drinks List'!DV$11:DV$1010, $K274, 'Drinks List'!DU$11:DU$1010))</f>
        <v/>
      </c>
      <c r="AR274" s="21"/>
      <c r="AS274" s="59" t="str">
        <f>IF($K274="", "", SUMIF('Drinks List'!DX$11:DX$1010, $K274, 'Drinks List'!DW$11:DW$1010))</f>
        <v/>
      </c>
      <c r="AT274" s="21"/>
      <c r="AU274" s="59" t="str">
        <f>IF($K274="", "", SUMIF('Drinks List'!DZ$11:DZ$1010, $K274, 'Drinks List'!DY$11:DY$1010))</f>
        <v/>
      </c>
      <c r="AV274" s="21"/>
      <c r="AW274" s="59" t="str">
        <f>IF($K274="", "", SUMIF('Drinks List'!EB$11:EB$1010, $K274, 'Drinks List'!EA$11:EA$1010))</f>
        <v/>
      </c>
      <c r="AX274" s="21"/>
      <c r="AY274" s="59" t="str">
        <f>IF($K274="", "", SUMIF('Drinks List'!ED$11:ED$1010, $K274, 'Drinks List'!EC$11:EC$1010))</f>
        <v/>
      </c>
      <c r="AZ274" s="21"/>
      <c r="BA274" s="59" t="str">
        <f>IF($K274="", "", SUMIF('Drinks List'!EF$11:EF$1010, $K274, 'Drinks List'!EE$11:EE$1010))</f>
        <v/>
      </c>
      <c r="BB274" s="21"/>
      <c r="BC274" s="59" t="str">
        <f>IF($K274="", "", SUMIF('Drinks List'!EH$11:EH$1010, $K274, 'Drinks List'!EG$11:EG$1010))</f>
        <v/>
      </c>
      <c r="BD274" s="21"/>
      <c r="BE274" s="59" t="str">
        <f>IF($K274="", "", SUMIF('Drinks List'!EJ$11:EJ$1010, $K274, 'Drinks List'!EI$11:EI$1010))</f>
        <v/>
      </c>
      <c r="BF274" s="21"/>
      <c r="BG274" s="59" t="str">
        <f>IF($K274="", "", SUMIF('Drinks List'!EL$11:EL$1010, $K274, 'Drinks List'!EK$11:EK$1010))</f>
        <v/>
      </c>
      <c r="BH274" s="21"/>
      <c r="BI274" s="59" t="str">
        <f>IF($K274="", "", SUMIF('Drinks List'!EN$11:EN$1010, $K274, 'Drinks List'!EM$11:EM$1010))</f>
        <v/>
      </c>
      <c r="BJ274" s="21"/>
      <c r="BK274" s="59" t="str">
        <f>IF($K274="", "", SUMIF('Drinks List'!EP$11:EP$1010, $K274, 'Drinks List'!EO$11:EO$1010))</f>
        <v/>
      </c>
      <c r="BL274" s="21"/>
      <c r="BM274" s="59" t="str">
        <f>IF($K274="", "", SUMIF('Drinks List'!ER$11:ER$1010, $K274, 'Drinks List'!EQ$11:EQ$1010))</f>
        <v/>
      </c>
      <c r="BN274" s="21"/>
      <c r="BO274" s="65" t="str">
        <f>IF($K274="", "", SUMIF('Drinks List'!ET$11:ET$1010, $K274, 'Drinks List'!ES$11:ES$1010))</f>
        <v/>
      </c>
      <c r="BQ274" s="120" t="str">
        <f t="shared" si="93"/>
        <v/>
      </c>
      <c r="BR274" s="62" t="str">
        <f t="shared" si="94"/>
        <v/>
      </c>
      <c r="BS274" s="76" t="str">
        <f>IF(BQ274="", "", COUNTIF(BQ$11:BQ$1010, "&gt;"&amp;BQ274)+1+COUNTIF(BQ$11:BQ274, BQ274)-1)</f>
        <v/>
      </c>
      <c r="BT274" s="76" t="str">
        <f>IF(BR274="", "", COUNTIF(BR$11:BR$1010, "&lt;"&amp;BR274)+1+COUNTIF(BR$11:BR274, BR274)-1)</f>
        <v/>
      </c>
      <c r="BV274" s="76" t="str">
        <f t="shared" si="95"/>
        <v/>
      </c>
      <c r="BW274" s="124" t="str">
        <f t="shared" si="96"/>
        <v/>
      </c>
      <c r="BX274" s="115" t="str">
        <f t="shared" si="97"/>
        <v/>
      </c>
      <c r="BY274" s="125" t="str">
        <f t="shared" si="98"/>
        <v/>
      </c>
      <c r="CA274" s="106" t="str">
        <f t="shared" si="99"/>
        <v/>
      </c>
      <c r="CB274" s="22" t="str">
        <f t="shared" si="100"/>
        <v/>
      </c>
      <c r="CD274" s="76" t="str">
        <f>IF($J274="", "", IF($BV274=0, "", COUNTIF($J$11:$J$1010, "&lt;"&amp;$J274)+1+COUNTIF($J$11:$J274, $J274)-1))</f>
        <v/>
      </c>
    </row>
    <row r="275" spans="1:82" x14ac:dyDescent="0.25">
      <c r="A275" s="31"/>
      <c r="B275" s="19" t="str">
        <f t="shared" si="81"/>
        <v/>
      </c>
      <c r="C275" s="20" t="str">
        <f t="shared" si="82"/>
        <v/>
      </c>
      <c r="D275" s="29" t="str">
        <f t="shared" si="83"/>
        <v/>
      </c>
      <c r="E275" s="22" t="str">
        <f t="shared" si="84"/>
        <v/>
      </c>
      <c r="F275" s="31"/>
      <c r="G275" s="301"/>
      <c r="H275" s="302"/>
      <c r="I275" s="303"/>
      <c r="J275" s="304"/>
      <c r="K275" s="283"/>
      <c r="L275" s="305"/>
      <c r="M275" s="285"/>
      <c r="N275" s="287"/>
      <c r="O275" s="31"/>
      <c r="P275" s="19" t="str">
        <f t="shared" si="85"/>
        <v/>
      </c>
      <c r="Q275" s="20" t="str">
        <f t="shared" si="86"/>
        <v/>
      </c>
      <c r="R275" s="29" t="str">
        <f t="shared" si="87"/>
        <v/>
      </c>
      <c r="S275" s="22" t="str">
        <f t="shared" si="88"/>
        <v/>
      </c>
      <c r="T275" s="31"/>
      <c r="U275" s="69" t="str">
        <f t="shared" si="89"/>
        <v/>
      </c>
      <c r="V275" s="31"/>
      <c r="X275" s="76" t="str">
        <f t="shared" si="90"/>
        <v/>
      </c>
      <c r="Z275" s="76" t="str">
        <f t="shared" si="91"/>
        <v/>
      </c>
      <c r="AA275" s="76" t="str">
        <f t="shared" si="92"/>
        <v/>
      </c>
      <c r="AC275" s="19" t="str">
        <f>IF($K275="", "", SUMIF('Drinks List'!DH$11:DH$1010, $K275, 'Drinks List'!DG$11:DG$1010))</f>
        <v/>
      </c>
      <c r="AD275" s="21"/>
      <c r="AE275" s="59" t="str">
        <f>IF($K275="", "", SUMIF('Drinks List'!DJ$11:DJ$1010, $K275, 'Drinks List'!DI$11:DI$1010))</f>
        <v/>
      </c>
      <c r="AF275" s="21"/>
      <c r="AG275" s="59" t="str">
        <f>IF($K275="", "", SUMIF('Drinks List'!DL$11:DL$1010, $K275, 'Drinks List'!DK$11:DK$1010))</f>
        <v/>
      </c>
      <c r="AH275" s="21"/>
      <c r="AI275" s="59" t="str">
        <f>IF($K275="", "", SUMIF('Drinks List'!DN$11:DN$1010, $K275, 'Drinks List'!DM$11:DM$1010))</f>
        <v/>
      </c>
      <c r="AJ275" s="21"/>
      <c r="AK275" s="59" t="str">
        <f>IF($K275="", "", SUMIF('Drinks List'!DP$11:DP$1010, $K275, 'Drinks List'!DO$11:DO$1010))</f>
        <v/>
      </c>
      <c r="AL275" s="21"/>
      <c r="AM275" s="59" t="str">
        <f>IF($K275="", "", SUMIF('Drinks List'!DR$11:DR$1010, $K275, 'Drinks List'!DQ$11:DQ$1010))</f>
        <v/>
      </c>
      <c r="AN275" s="21"/>
      <c r="AO275" s="59" t="str">
        <f>IF($K275="", "", SUMIF('Drinks List'!DT$11:DT$1010, $K275, 'Drinks List'!DS$11:DS$1010))</f>
        <v/>
      </c>
      <c r="AP275" s="21"/>
      <c r="AQ275" s="59" t="str">
        <f>IF($K275="", "", SUMIF('Drinks List'!DV$11:DV$1010, $K275, 'Drinks List'!DU$11:DU$1010))</f>
        <v/>
      </c>
      <c r="AR275" s="21"/>
      <c r="AS275" s="59" t="str">
        <f>IF($K275="", "", SUMIF('Drinks List'!DX$11:DX$1010, $K275, 'Drinks List'!DW$11:DW$1010))</f>
        <v/>
      </c>
      <c r="AT275" s="21"/>
      <c r="AU275" s="59" t="str">
        <f>IF($K275="", "", SUMIF('Drinks List'!DZ$11:DZ$1010, $K275, 'Drinks List'!DY$11:DY$1010))</f>
        <v/>
      </c>
      <c r="AV275" s="21"/>
      <c r="AW275" s="59" t="str">
        <f>IF($K275="", "", SUMIF('Drinks List'!EB$11:EB$1010, $K275, 'Drinks List'!EA$11:EA$1010))</f>
        <v/>
      </c>
      <c r="AX275" s="21"/>
      <c r="AY275" s="59" t="str">
        <f>IF($K275="", "", SUMIF('Drinks List'!ED$11:ED$1010, $K275, 'Drinks List'!EC$11:EC$1010))</f>
        <v/>
      </c>
      <c r="AZ275" s="21"/>
      <c r="BA275" s="59" t="str">
        <f>IF($K275="", "", SUMIF('Drinks List'!EF$11:EF$1010, $K275, 'Drinks List'!EE$11:EE$1010))</f>
        <v/>
      </c>
      <c r="BB275" s="21"/>
      <c r="BC275" s="59" t="str">
        <f>IF($K275="", "", SUMIF('Drinks List'!EH$11:EH$1010, $K275, 'Drinks List'!EG$11:EG$1010))</f>
        <v/>
      </c>
      <c r="BD275" s="21"/>
      <c r="BE275" s="59" t="str">
        <f>IF($K275="", "", SUMIF('Drinks List'!EJ$11:EJ$1010, $K275, 'Drinks List'!EI$11:EI$1010))</f>
        <v/>
      </c>
      <c r="BF275" s="21"/>
      <c r="BG275" s="59" t="str">
        <f>IF($K275="", "", SUMIF('Drinks List'!EL$11:EL$1010, $K275, 'Drinks List'!EK$11:EK$1010))</f>
        <v/>
      </c>
      <c r="BH275" s="21"/>
      <c r="BI275" s="59" t="str">
        <f>IF($K275="", "", SUMIF('Drinks List'!EN$11:EN$1010, $K275, 'Drinks List'!EM$11:EM$1010))</f>
        <v/>
      </c>
      <c r="BJ275" s="21"/>
      <c r="BK275" s="59" t="str">
        <f>IF($K275="", "", SUMIF('Drinks List'!EP$11:EP$1010, $K275, 'Drinks List'!EO$11:EO$1010))</f>
        <v/>
      </c>
      <c r="BL275" s="21"/>
      <c r="BM275" s="59" t="str">
        <f>IF($K275="", "", SUMIF('Drinks List'!ER$11:ER$1010, $K275, 'Drinks List'!EQ$11:EQ$1010))</f>
        <v/>
      </c>
      <c r="BN275" s="21"/>
      <c r="BO275" s="65" t="str">
        <f>IF($K275="", "", SUMIF('Drinks List'!ET$11:ET$1010, $K275, 'Drinks List'!ES$11:ES$1010))</f>
        <v/>
      </c>
      <c r="BQ275" s="120" t="str">
        <f t="shared" si="93"/>
        <v/>
      </c>
      <c r="BR275" s="62" t="str">
        <f t="shared" si="94"/>
        <v/>
      </c>
      <c r="BS275" s="76" t="str">
        <f>IF(BQ275="", "", COUNTIF(BQ$11:BQ$1010, "&gt;"&amp;BQ275)+1+COUNTIF(BQ$11:BQ275, BQ275)-1)</f>
        <v/>
      </c>
      <c r="BT275" s="76" t="str">
        <f>IF(BR275="", "", COUNTIF(BR$11:BR$1010, "&lt;"&amp;BR275)+1+COUNTIF(BR$11:BR275, BR275)-1)</f>
        <v/>
      </c>
      <c r="BV275" s="76" t="str">
        <f t="shared" si="95"/>
        <v/>
      </c>
      <c r="BW275" s="124" t="str">
        <f t="shared" si="96"/>
        <v/>
      </c>
      <c r="BX275" s="115" t="str">
        <f t="shared" si="97"/>
        <v/>
      </c>
      <c r="BY275" s="125" t="str">
        <f t="shared" si="98"/>
        <v/>
      </c>
      <c r="CA275" s="106" t="str">
        <f t="shared" si="99"/>
        <v/>
      </c>
      <c r="CB275" s="22" t="str">
        <f t="shared" si="100"/>
        <v/>
      </c>
      <c r="CD275" s="76" t="str">
        <f>IF($J275="", "", IF($BV275=0, "", COUNTIF($J$11:$J$1010, "&lt;"&amp;$J275)+1+COUNTIF($J$11:$J275, $J275)-1))</f>
        <v/>
      </c>
    </row>
    <row r="276" spans="1:82" x14ac:dyDescent="0.25">
      <c r="A276" s="31"/>
      <c r="B276" s="19" t="str">
        <f t="shared" si="81"/>
        <v/>
      </c>
      <c r="C276" s="20" t="str">
        <f t="shared" si="82"/>
        <v/>
      </c>
      <c r="D276" s="29" t="str">
        <f t="shared" si="83"/>
        <v/>
      </c>
      <c r="E276" s="22" t="str">
        <f t="shared" si="84"/>
        <v/>
      </c>
      <c r="F276" s="31"/>
      <c r="G276" s="301"/>
      <c r="H276" s="302"/>
      <c r="I276" s="303"/>
      <c r="J276" s="304"/>
      <c r="K276" s="283"/>
      <c r="L276" s="305"/>
      <c r="M276" s="285"/>
      <c r="N276" s="287"/>
      <c r="O276" s="31"/>
      <c r="P276" s="19" t="str">
        <f t="shared" si="85"/>
        <v/>
      </c>
      <c r="Q276" s="20" t="str">
        <f t="shared" si="86"/>
        <v/>
      </c>
      <c r="R276" s="29" t="str">
        <f t="shared" si="87"/>
        <v/>
      </c>
      <c r="S276" s="22" t="str">
        <f t="shared" si="88"/>
        <v/>
      </c>
      <c r="T276" s="31"/>
      <c r="U276" s="69" t="str">
        <f t="shared" si="89"/>
        <v/>
      </c>
      <c r="V276" s="31"/>
      <c r="X276" s="76" t="str">
        <f t="shared" si="90"/>
        <v/>
      </c>
      <c r="Z276" s="76" t="str">
        <f t="shared" si="91"/>
        <v/>
      </c>
      <c r="AA276" s="76" t="str">
        <f t="shared" si="92"/>
        <v/>
      </c>
      <c r="AC276" s="19" t="str">
        <f>IF($K276="", "", SUMIF('Drinks List'!DH$11:DH$1010, $K276, 'Drinks List'!DG$11:DG$1010))</f>
        <v/>
      </c>
      <c r="AD276" s="21"/>
      <c r="AE276" s="59" t="str">
        <f>IF($K276="", "", SUMIF('Drinks List'!DJ$11:DJ$1010, $K276, 'Drinks List'!DI$11:DI$1010))</f>
        <v/>
      </c>
      <c r="AF276" s="21"/>
      <c r="AG276" s="59" t="str">
        <f>IF($K276="", "", SUMIF('Drinks List'!DL$11:DL$1010, $K276, 'Drinks List'!DK$11:DK$1010))</f>
        <v/>
      </c>
      <c r="AH276" s="21"/>
      <c r="AI276" s="59" t="str">
        <f>IF($K276="", "", SUMIF('Drinks List'!DN$11:DN$1010, $K276, 'Drinks List'!DM$11:DM$1010))</f>
        <v/>
      </c>
      <c r="AJ276" s="21"/>
      <c r="AK276" s="59" t="str">
        <f>IF($K276="", "", SUMIF('Drinks List'!DP$11:DP$1010, $K276, 'Drinks List'!DO$11:DO$1010))</f>
        <v/>
      </c>
      <c r="AL276" s="21"/>
      <c r="AM276" s="59" t="str">
        <f>IF($K276="", "", SUMIF('Drinks List'!DR$11:DR$1010, $K276, 'Drinks List'!DQ$11:DQ$1010))</f>
        <v/>
      </c>
      <c r="AN276" s="21"/>
      <c r="AO276" s="59" t="str">
        <f>IF($K276="", "", SUMIF('Drinks List'!DT$11:DT$1010, $K276, 'Drinks List'!DS$11:DS$1010))</f>
        <v/>
      </c>
      <c r="AP276" s="21"/>
      <c r="AQ276" s="59" t="str">
        <f>IF($K276="", "", SUMIF('Drinks List'!DV$11:DV$1010, $K276, 'Drinks List'!DU$11:DU$1010))</f>
        <v/>
      </c>
      <c r="AR276" s="21"/>
      <c r="AS276" s="59" t="str">
        <f>IF($K276="", "", SUMIF('Drinks List'!DX$11:DX$1010, $K276, 'Drinks List'!DW$11:DW$1010))</f>
        <v/>
      </c>
      <c r="AT276" s="21"/>
      <c r="AU276" s="59" t="str">
        <f>IF($K276="", "", SUMIF('Drinks List'!DZ$11:DZ$1010, $K276, 'Drinks List'!DY$11:DY$1010))</f>
        <v/>
      </c>
      <c r="AV276" s="21"/>
      <c r="AW276" s="59" t="str">
        <f>IF($K276="", "", SUMIF('Drinks List'!EB$11:EB$1010, $K276, 'Drinks List'!EA$11:EA$1010))</f>
        <v/>
      </c>
      <c r="AX276" s="21"/>
      <c r="AY276" s="59" t="str">
        <f>IF($K276="", "", SUMIF('Drinks List'!ED$11:ED$1010, $K276, 'Drinks List'!EC$11:EC$1010))</f>
        <v/>
      </c>
      <c r="AZ276" s="21"/>
      <c r="BA276" s="59" t="str">
        <f>IF($K276="", "", SUMIF('Drinks List'!EF$11:EF$1010, $K276, 'Drinks List'!EE$11:EE$1010))</f>
        <v/>
      </c>
      <c r="BB276" s="21"/>
      <c r="BC276" s="59" t="str">
        <f>IF($K276="", "", SUMIF('Drinks List'!EH$11:EH$1010, $K276, 'Drinks List'!EG$11:EG$1010))</f>
        <v/>
      </c>
      <c r="BD276" s="21"/>
      <c r="BE276" s="59" t="str">
        <f>IF($K276="", "", SUMIF('Drinks List'!EJ$11:EJ$1010, $K276, 'Drinks List'!EI$11:EI$1010))</f>
        <v/>
      </c>
      <c r="BF276" s="21"/>
      <c r="BG276" s="59" t="str">
        <f>IF($K276="", "", SUMIF('Drinks List'!EL$11:EL$1010, $K276, 'Drinks List'!EK$11:EK$1010))</f>
        <v/>
      </c>
      <c r="BH276" s="21"/>
      <c r="BI276" s="59" t="str">
        <f>IF($K276="", "", SUMIF('Drinks List'!EN$11:EN$1010, $K276, 'Drinks List'!EM$11:EM$1010))</f>
        <v/>
      </c>
      <c r="BJ276" s="21"/>
      <c r="BK276" s="59" t="str">
        <f>IF($K276="", "", SUMIF('Drinks List'!EP$11:EP$1010, $K276, 'Drinks List'!EO$11:EO$1010))</f>
        <v/>
      </c>
      <c r="BL276" s="21"/>
      <c r="BM276" s="59" t="str">
        <f>IF($K276="", "", SUMIF('Drinks List'!ER$11:ER$1010, $K276, 'Drinks List'!EQ$11:EQ$1010))</f>
        <v/>
      </c>
      <c r="BN276" s="21"/>
      <c r="BO276" s="65" t="str">
        <f>IF($K276="", "", SUMIF('Drinks List'!ET$11:ET$1010, $K276, 'Drinks List'!ES$11:ES$1010))</f>
        <v/>
      </c>
      <c r="BQ276" s="120" t="str">
        <f t="shared" si="93"/>
        <v/>
      </c>
      <c r="BR276" s="62" t="str">
        <f t="shared" si="94"/>
        <v/>
      </c>
      <c r="BS276" s="76" t="str">
        <f>IF(BQ276="", "", COUNTIF(BQ$11:BQ$1010, "&gt;"&amp;BQ276)+1+COUNTIF(BQ$11:BQ276, BQ276)-1)</f>
        <v/>
      </c>
      <c r="BT276" s="76" t="str">
        <f>IF(BR276="", "", COUNTIF(BR$11:BR$1010, "&lt;"&amp;BR276)+1+COUNTIF(BR$11:BR276, BR276)-1)</f>
        <v/>
      </c>
      <c r="BV276" s="76" t="str">
        <f t="shared" si="95"/>
        <v/>
      </c>
      <c r="BW276" s="124" t="str">
        <f t="shared" si="96"/>
        <v/>
      </c>
      <c r="BX276" s="115" t="str">
        <f t="shared" si="97"/>
        <v/>
      </c>
      <c r="BY276" s="125" t="str">
        <f t="shared" si="98"/>
        <v/>
      </c>
      <c r="CA276" s="106" t="str">
        <f t="shared" si="99"/>
        <v/>
      </c>
      <c r="CB276" s="22" t="str">
        <f t="shared" si="100"/>
        <v/>
      </c>
      <c r="CD276" s="76" t="str">
        <f>IF($J276="", "", IF($BV276=0, "", COUNTIF($J$11:$J$1010, "&lt;"&amp;$J276)+1+COUNTIF($J$11:$J276, $J276)-1))</f>
        <v/>
      </c>
    </row>
    <row r="277" spans="1:82" x14ac:dyDescent="0.25">
      <c r="A277" s="31"/>
      <c r="B277" s="19" t="str">
        <f t="shared" si="81"/>
        <v/>
      </c>
      <c r="C277" s="20" t="str">
        <f t="shared" si="82"/>
        <v/>
      </c>
      <c r="D277" s="29" t="str">
        <f t="shared" si="83"/>
        <v/>
      </c>
      <c r="E277" s="22" t="str">
        <f t="shared" si="84"/>
        <v/>
      </c>
      <c r="F277" s="31"/>
      <c r="G277" s="301"/>
      <c r="H277" s="302"/>
      <c r="I277" s="303"/>
      <c r="J277" s="304"/>
      <c r="K277" s="283"/>
      <c r="L277" s="305"/>
      <c r="M277" s="285"/>
      <c r="N277" s="287"/>
      <c r="O277" s="31"/>
      <c r="P277" s="19" t="str">
        <f t="shared" si="85"/>
        <v/>
      </c>
      <c r="Q277" s="20" t="str">
        <f t="shared" si="86"/>
        <v/>
      </c>
      <c r="R277" s="29" t="str">
        <f t="shared" si="87"/>
        <v/>
      </c>
      <c r="S277" s="22" t="str">
        <f t="shared" si="88"/>
        <v/>
      </c>
      <c r="T277" s="31"/>
      <c r="U277" s="69" t="str">
        <f t="shared" si="89"/>
        <v/>
      </c>
      <c r="V277" s="31"/>
      <c r="X277" s="76" t="str">
        <f t="shared" si="90"/>
        <v/>
      </c>
      <c r="Z277" s="76" t="str">
        <f t="shared" si="91"/>
        <v/>
      </c>
      <c r="AA277" s="76" t="str">
        <f t="shared" si="92"/>
        <v/>
      </c>
      <c r="AC277" s="19" t="str">
        <f>IF($K277="", "", SUMIF('Drinks List'!DH$11:DH$1010, $K277, 'Drinks List'!DG$11:DG$1010))</f>
        <v/>
      </c>
      <c r="AD277" s="21"/>
      <c r="AE277" s="59" t="str">
        <f>IF($K277="", "", SUMIF('Drinks List'!DJ$11:DJ$1010, $K277, 'Drinks List'!DI$11:DI$1010))</f>
        <v/>
      </c>
      <c r="AF277" s="21"/>
      <c r="AG277" s="59" t="str">
        <f>IF($K277="", "", SUMIF('Drinks List'!DL$11:DL$1010, $K277, 'Drinks List'!DK$11:DK$1010))</f>
        <v/>
      </c>
      <c r="AH277" s="21"/>
      <c r="AI277" s="59" t="str">
        <f>IF($K277="", "", SUMIF('Drinks List'!DN$11:DN$1010, $K277, 'Drinks List'!DM$11:DM$1010))</f>
        <v/>
      </c>
      <c r="AJ277" s="21"/>
      <c r="AK277" s="59" t="str">
        <f>IF($K277="", "", SUMIF('Drinks List'!DP$11:DP$1010, $K277, 'Drinks List'!DO$11:DO$1010))</f>
        <v/>
      </c>
      <c r="AL277" s="21"/>
      <c r="AM277" s="59" t="str">
        <f>IF($K277="", "", SUMIF('Drinks List'!DR$11:DR$1010, $K277, 'Drinks List'!DQ$11:DQ$1010))</f>
        <v/>
      </c>
      <c r="AN277" s="21"/>
      <c r="AO277" s="59" t="str">
        <f>IF($K277="", "", SUMIF('Drinks List'!DT$11:DT$1010, $K277, 'Drinks List'!DS$11:DS$1010))</f>
        <v/>
      </c>
      <c r="AP277" s="21"/>
      <c r="AQ277" s="59" t="str">
        <f>IF($K277="", "", SUMIF('Drinks List'!DV$11:DV$1010, $K277, 'Drinks List'!DU$11:DU$1010))</f>
        <v/>
      </c>
      <c r="AR277" s="21"/>
      <c r="AS277" s="59" t="str">
        <f>IF($K277="", "", SUMIF('Drinks List'!DX$11:DX$1010, $K277, 'Drinks List'!DW$11:DW$1010))</f>
        <v/>
      </c>
      <c r="AT277" s="21"/>
      <c r="AU277" s="59" t="str">
        <f>IF($K277="", "", SUMIF('Drinks List'!DZ$11:DZ$1010, $K277, 'Drinks List'!DY$11:DY$1010))</f>
        <v/>
      </c>
      <c r="AV277" s="21"/>
      <c r="AW277" s="59" t="str">
        <f>IF($K277="", "", SUMIF('Drinks List'!EB$11:EB$1010, $K277, 'Drinks List'!EA$11:EA$1010))</f>
        <v/>
      </c>
      <c r="AX277" s="21"/>
      <c r="AY277" s="59" t="str">
        <f>IF($K277="", "", SUMIF('Drinks List'!ED$11:ED$1010, $K277, 'Drinks List'!EC$11:EC$1010))</f>
        <v/>
      </c>
      <c r="AZ277" s="21"/>
      <c r="BA277" s="59" t="str">
        <f>IF($K277="", "", SUMIF('Drinks List'!EF$11:EF$1010, $K277, 'Drinks List'!EE$11:EE$1010))</f>
        <v/>
      </c>
      <c r="BB277" s="21"/>
      <c r="BC277" s="59" t="str">
        <f>IF($K277="", "", SUMIF('Drinks List'!EH$11:EH$1010, $K277, 'Drinks List'!EG$11:EG$1010))</f>
        <v/>
      </c>
      <c r="BD277" s="21"/>
      <c r="BE277" s="59" t="str">
        <f>IF($K277="", "", SUMIF('Drinks List'!EJ$11:EJ$1010, $K277, 'Drinks List'!EI$11:EI$1010))</f>
        <v/>
      </c>
      <c r="BF277" s="21"/>
      <c r="BG277" s="59" t="str">
        <f>IF($K277="", "", SUMIF('Drinks List'!EL$11:EL$1010, $K277, 'Drinks List'!EK$11:EK$1010))</f>
        <v/>
      </c>
      <c r="BH277" s="21"/>
      <c r="BI277" s="59" t="str">
        <f>IF($K277="", "", SUMIF('Drinks List'!EN$11:EN$1010, $K277, 'Drinks List'!EM$11:EM$1010))</f>
        <v/>
      </c>
      <c r="BJ277" s="21"/>
      <c r="BK277" s="59" t="str">
        <f>IF($K277="", "", SUMIF('Drinks List'!EP$11:EP$1010, $K277, 'Drinks List'!EO$11:EO$1010))</f>
        <v/>
      </c>
      <c r="BL277" s="21"/>
      <c r="BM277" s="59" t="str">
        <f>IF($K277="", "", SUMIF('Drinks List'!ER$11:ER$1010, $K277, 'Drinks List'!EQ$11:EQ$1010))</f>
        <v/>
      </c>
      <c r="BN277" s="21"/>
      <c r="BO277" s="65" t="str">
        <f>IF($K277="", "", SUMIF('Drinks List'!ET$11:ET$1010, $K277, 'Drinks List'!ES$11:ES$1010))</f>
        <v/>
      </c>
      <c r="BQ277" s="120" t="str">
        <f t="shared" si="93"/>
        <v/>
      </c>
      <c r="BR277" s="62" t="str">
        <f t="shared" si="94"/>
        <v/>
      </c>
      <c r="BS277" s="76" t="str">
        <f>IF(BQ277="", "", COUNTIF(BQ$11:BQ$1010, "&gt;"&amp;BQ277)+1+COUNTIF(BQ$11:BQ277, BQ277)-1)</f>
        <v/>
      </c>
      <c r="BT277" s="76" t="str">
        <f>IF(BR277="", "", COUNTIF(BR$11:BR$1010, "&lt;"&amp;BR277)+1+COUNTIF(BR$11:BR277, BR277)-1)</f>
        <v/>
      </c>
      <c r="BV277" s="76" t="str">
        <f t="shared" si="95"/>
        <v/>
      </c>
      <c r="BW277" s="124" t="str">
        <f t="shared" si="96"/>
        <v/>
      </c>
      <c r="BX277" s="115" t="str">
        <f t="shared" si="97"/>
        <v/>
      </c>
      <c r="BY277" s="125" t="str">
        <f t="shared" si="98"/>
        <v/>
      </c>
      <c r="CA277" s="106" t="str">
        <f t="shared" si="99"/>
        <v/>
      </c>
      <c r="CB277" s="22" t="str">
        <f t="shared" si="100"/>
        <v/>
      </c>
      <c r="CD277" s="76" t="str">
        <f>IF($J277="", "", IF($BV277=0, "", COUNTIF($J$11:$J$1010, "&lt;"&amp;$J277)+1+COUNTIF($J$11:$J277, $J277)-1))</f>
        <v/>
      </c>
    </row>
    <row r="278" spans="1:82" x14ac:dyDescent="0.25">
      <c r="A278" s="31"/>
      <c r="B278" s="19" t="str">
        <f t="shared" si="81"/>
        <v/>
      </c>
      <c r="C278" s="20" t="str">
        <f t="shared" si="82"/>
        <v/>
      </c>
      <c r="D278" s="29" t="str">
        <f t="shared" si="83"/>
        <v/>
      </c>
      <c r="E278" s="22" t="str">
        <f t="shared" si="84"/>
        <v/>
      </c>
      <c r="F278" s="31"/>
      <c r="G278" s="301"/>
      <c r="H278" s="302"/>
      <c r="I278" s="303"/>
      <c r="J278" s="304"/>
      <c r="K278" s="283"/>
      <c r="L278" s="305"/>
      <c r="M278" s="285"/>
      <c r="N278" s="287"/>
      <c r="O278" s="31"/>
      <c r="P278" s="19" t="str">
        <f t="shared" si="85"/>
        <v/>
      </c>
      <c r="Q278" s="20" t="str">
        <f t="shared" si="86"/>
        <v/>
      </c>
      <c r="R278" s="29" t="str">
        <f t="shared" si="87"/>
        <v/>
      </c>
      <c r="S278" s="22" t="str">
        <f t="shared" si="88"/>
        <v/>
      </c>
      <c r="T278" s="31"/>
      <c r="U278" s="69" t="str">
        <f t="shared" si="89"/>
        <v/>
      </c>
      <c r="V278" s="31"/>
      <c r="X278" s="76" t="str">
        <f t="shared" si="90"/>
        <v/>
      </c>
      <c r="Z278" s="76" t="str">
        <f t="shared" si="91"/>
        <v/>
      </c>
      <c r="AA278" s="76" t="str">
        <f t="shared" si="92"/>
        <v/>
      </c>
      <c r="AC278" s="19" t="str">
        <f>IF($K278="", "", SUMIF('Drinks List'!DH$11:DH$1010, $K278, 'Drinks List'!DG$11:DG$1010))</f>
        <v/>
      </c>
      <c r="AD278" s="21"/>
      <c r="AE278" s="59" t="str">
        <f>IF($K278="", "", SUMIF('Drinks List'!DJ$11:DJ$1010, $K278, 'Drinks List'!DI$11:DI$1010))</f>
        <v/>
      </c>
      <c r="AF278" s="21"/>
      <c r="AG278" s="59" t="str">
        <f>IF($K278="", "", SUMIF('Drinks List'!DL$11:DL$1010, $K278, 'Drinks List'!DK$11:DK$1010))</f>
        <v/>
      </c>
      <c r="AH278" s="21"/>
      <c r="AI278" s="59" t="str">
        <f>IF($K278="", "", SUMIF('Drinks List'!DN$11:DN$1010, $K278, 'Drinks List'!DM$11:DM$1010))</f>
        <v/>
      </c>
      <c r="AJ278" s="21"/>
      <c r="AK278" s="59" t="str">
        <f>IF($K278="", "", SUMIF('Drinks List'!DP$11:DP$1010, $K278, 'Drinks List'!DO$11:DO$1010))</f>
        <v/>
      </c>
      <c r="AL278" s="21"/>
      <c r="AM278" s="59" t="str">
        <f>IF($K278="", "", SUMIF('Drinks List'!DR$11:DR$1010, $K278, 'Drinks List'!DQ$11:DQ$1010))</f>
        <v/>
      </c>
      <c r="AN278" s="21"/>
      <c r="AO278" s="59" t="str">
        <f>IF($K278="", "", SUMIF('Drinks List'!DT$11:DT$1010, $K278, 'Drinks List'!DS$11:DS$1010))</f>
        <v/>
      </c>
      <c r="AP278" s="21"/>
      <c r="AQ278" s="59" t="str">
        <f>IF($K278="", "", SUMIF('Drinks List'!DV$11:DV$1010, $K278, 'Drinks List'!DU$11:DU$1010))</f>
        <v/>
      </c>
      <c r="AR278" s="21"/>
      <c r="AS278" s="59" t="str">
        <f>IF($K278="", "", SUMIF('Drinks List'!DX$11:DX$1010, $K278, 'Drinks List'!DW$11:DW$1010))</f>
        <v/>
      </c>
      <c r="AT278" s="21"/>
      <c r="AU278" s="59" t="str">
        <f>IF($K278="", "", SUMIF('Drinks List'!DZ$11:DZ$1010, $K278, 'Drinks List'!DY$11:DY$1010))</f>
        <v/>
      </c>
      <c r="AV278" s="21"/>
      <c r="AW278" s="59" t="str">
        <f>IF($K278="", "", SUMIF('Drinks List'!EB$11:EB$1010, $K278, 'Drinks List'!EA$11:EA$1010))</f>
        <v/>
      </c>
      <c r="AX278" s="21"/>
      <c r="AY278" s="59" t="str">
        <f>IF($K278="", "", SUMIF('Drinks List'!ED$11:ED$1010, $K278, 'Drinks List'!EC$11:EC$1010))</f>
        <v/>
      </c>
      <c r="AZ278" s="21"/>
      <c r="BA278" s="59" t="str">
        <f>IF($K278="", "", SUMIF('Drinks List'!EF$11:EF$1010, $K278, 'Drinks List'!EE$11:EE$1010))</f>
        <v/>
      </c>
      <c r="BB278" s="21"/>
      <c r="BC278" s="59" t="str">
        <f>IF($K278="", "", SUMIF('Drinks List'!EH$11:EH$1010, $K278, 'Drinks List'!EG$11:EG$1010))</f>
        <v/>
      </c>
      <c r="BD278" s="21"/>
      <c r="BE278" s="59" t="str">
        <f>IF($K278="", "", SUMIF('Drinks List'!EJ$11:EJ$1010, $K278, 'Drinks List'!EI$11:EI$1010))</f>
        <v/>
      </c>
      <c r="BF278" s="21"/>
      <c r="BG278" s="59" t="str">
        <f>IF($K278="", "", SUMIF('Drinks List'!EL$11:EL$1010, $K278, 'Drinks List'!EK$11:EK$1010))</f>
        <v/>
      </c>
      <c r="BH278" s="21"/>
      <c r="BI278" s="59" t="str">
        <f>IF($K278="", "", SUMIF('Drinks List'!EN$11:EN$1010, $K278, 'Drinks List'!EM$11:EM$1010))</f>
        <v/>
      </c>
      <c r="BJ278" s="21"/>
      <c r="BK278" s="59" t="str">
        <f>IF($K278="", "", SUMIF('Drinks List'!EP$11:EP$1010, $K278, 'Drinks List'!EO$11:EO$1010))</f>
        <v/>
      </c>
      <c r="BL278" s="21"/>
      <c r="BM278" s="59" t="str">
        <f>IF($K278="", "", SUMIF('Drinks List'!ER$11:ER$1010, $K278, 'Drinks List'!EQ$11:EQ$1010))</f>
        <v/>
      </c>
      <c r="BN278" s="21"/>
      <c r="BO278" s="65" t="str">
        <f>IF($K278="", "", SUMIF('Drinks List'!ET$11:ET$1010, $K278, 'Drinks List'!ES$11:ES$1010))</f>
        <v/>
      </c>
      <c r="BQ278" s="120" t="str">
        <f t="shared" si="93"/>
        <v/>
      </c>
      <c r="BR278" s="62" t="str">
        <f t="shared" si="94"/>
        <v/>
      </c>
      <c r="BS278" s="76" t="str">
        <f>IF(BQ278="", "", COUNTIF(BQ$11:BQ$1010, "&gt;"&amp;BQ278)+1+COUNTIF(BQ$11:BQ278, BQ278)-1)</f>
        <v/>
      </c>
      <c r="BT278" s="76" t="str">
        <f>IF(BR278="", "", COUNTIF(BR$11:BR$1010, "&lt;"&amp;BR278)+1+COUNTIF(BR$11:BR278, BR278)-1)</f>
        <v/>
      </c>
      <c r="BV278" s="76" t="str">
        <f t="shared" si="95"/>
        <v/>
      </c>
      <c r="BW278" s="124" t="str">
        <f t="shared" si="96"/>
        <v/>
      </c>
      <c r="BX278" s="115" t="str">
        <f t="shared" si="97"/>
        <v/>
      </c>
      <c r="BY278" s="125" t="str">
        <f t="shared" si="98"/>
        <v/>
      </c>
      <c r="CA278" s="106" t="str">
        <f t="shared" si="99"/>
        <v/>
      </c>
      <c r="CB278" s="22" t="str">
        <f t="shared" si="100"/>
        <v/>
      </c>
      <c r="CD278" s="76" t="str">
        <f>IF($J278="", "", IF($BV278=0, "", COUNTIF($J$11:$J$1010, "&lt;"&amp;$J278)+1+COUNTIF($J$11:$J278, $J278)-1))</f>
        <v/>
      </c>
    </row>
    <row r="279" spans="1:82" x14ac:dyDescent="0.25">
      <c r="A279" s="31"/>
      <c r="B279" s="19" t="str">
        <f t="shared" si="81"/>
        <v/>
      </c>
      <c r="C279" s="20" t="str">
        <f t="shared" si="82"/>
        <v/>
      </c>
      <c r="D279" s="29" t="str">
        <f t="shared" si="83"/>
        <v/>
      </c>
      <c r="E279" s="22" t="str">
        <f t="shared" si="84"/>
        <v/>
      </c>
      <c r="F279" s="31"/>
      <c r="G279" s="301"/>
      <c r="H279" s="302"/>
      <c r="I279" s="303"/>
      <c r="J279" s="304"/>
      <c r="K279" s="283"/>
      <c r="L279" s="305"/>
      <c r="M279" s="285"/>
      <c r="N279" s="287"/>
      <c r="O279" s="31"/>
      <c r="P279" s="19" t="str">
        <f t="shared" si="85"/>
        <v/>
      </c>
      <c r="Q279" s="20" t="str">
        <f t="shared" si="86"/>
        <v/>
      </c>
      <c r="R279" s="29" t="str">
        <f t="shared" si="87"/>
        <v/>
      </c>
      <c r="S279" s="22" t="str">
        <f t="shared" si="88"/>
        <v/>
      </c>
      <c r="T279" s="31"/>
      <c r="U279" s="69" t="str">
        <f t="shared" si="89"/>
        <v/>
      </c>
      <c r="V279" s="31"/>
      <c r="X279" s="76" t="str">
        <f t="shared" si="90"/>
        <v/>
      </c>
      <c r="Z279" s="76" t="str">
        <f t="shared" si="91"/>
        <v/>
      </c>
      <c r="AA279" s="76" t="str">
        <f t="shared" si="92"/>
        <v/>
      </c>
      <c r="AC279" s="19" t="str">
        <f>IF($K279="", "", SUMIF('Drinks List'!DH$11:DH$1010, $K279, 'Drinks List'!DG$11:DG$1010))</f>
        <v/>
      </c>
      <c r="AD279" s="21"/>
      <c r="AE279" s="59" t="str">
        <f>IF($K279="", "", SUMIF('Drinks List'!DJ$11:DJ$1010, $K279, 'Drinks List'!DI$11:DI$1010))</f>
        <v/>
      </c>
      <c r="AF279" s="21"/>
      <c r="AG279" s="59" t="str">
        <f>IF($K279="", "", SUMIF('Drinks List'!DL$11:DL$1010, $K279, 'Drinks List'!DK$11:DK$1010))</f>
        <v/>
      </c>
      <c r="AH279" s="21"/>
      <c r="AI279" s="59" t="str">
        <f>IF($K279="", "", SUMIF('Drinks List'!DN$11:DN$1010, $K279, 'Drinks List'!DM$11:DM$1010))</f>
        <v/>
      </c>
      <c r="AJ279" s="21"/>
      <c r="AK279" s="59" t="str">
        <f>IF($K279="", "", SUMIF('Drinks List'!DP$11:DP$1010, $K279, 'Drinks List'!DO$11:DO$1010))</f>
        <v/>
      </c>
      <c r="AL279" s="21"/>
      <c r="AM279" s="59" t="str">
        <f>IF($K279="", "", SUMIF('Drinks List'!DR$11:DR$1010, $K279, 'Drinks List'!DQ$11:DQ$1010))</f>
        <v/>
      </c>
      <c r="AN279" s="21"/>
      <c r="AO279" s="59" t="str">
        <f>IF($K279="", "", SUMIF('Drinks List'!DT$11:DT$1010, $K279, 'Drinks List'!DS$11:DS$1010))</f>
        <v/>
      </c>
      <c r="AP279" s="21"/>
      <c r="AQ279" s="59" t="str">
        <f>IF($K279="", "", SUMIF('Drinks List'!DV$11:DV$1010, $K279, 'Drinks List'!DU$11:DU$1010))</f>
        <v/>
      </c>
      <c r="AR279" s="21"/>
      <c r="AS279" s="59" t="str">
        <f>IF($K279="", "", SUMIF('Drinks List'!DX$11:DX$1010, $K279, 'Drinks List'!DW$11:DW$1010))</f>
        <v/>
      </c>
      <c r="AT279" s="21"/>
      <c r="AU279" s="59" t="str">
        <f>IF($K279="", "", SUMIF('Drinks List'!DZ$11:DZ$1010, $K279, 'Drinks List'!DY$11:DY$1010))</f>
        <v/>
      </c>
      <c r="AV279" s="21"/>
      <c r="AW279" s="59" t="str">
        <f>IF($K279="", "", SUMIF('Drinks List'!EB$11:EB$1010, $K279, 'Drinks List'!EA$11:EA$1010))</f>
        <v/>
      </c>
      <c r="AX279" s="21"/>
      <c r="AY279" s="59" t="str">
        <f>IF($K279="", "", SUMIF('Drinks List'!ED$11:ED$1010, $K279, 'Drinks List'!EC$11:EC$1010))</f>
        <v/>
      </c>
      <c r="AZ279" s="21"/>
      <c r="BA279" s="59" t="str">
        <f>IF($K279="", "", SUMIF('Drinks List'!EF$11:EF$1010, $K279, 'Drinks List'!EE$11:EE$1010))</f>
        <v/>
      </c>
      <c r="BB279" s="21"/>
      <c r="BC279" s="59" t="str">
        <f>IF($K279="", "", SUMIF('Drinks List'!EH$11:EH$1010, $K279, 'Drinks List'!EG$11:EG$1010))</f>
        <v/>
      </c>
      <c r="BD279" s="21"/>
      <c r="BE279" s="59" t="str">
        <f>IF($K279="", "", SUMIF('Drinks List'!EJ$11:EJ$1010, $K279, 'Drinks List'!EI$11:EI$1010))</f>
        <v/>
      </c>
      <c r="BF279" s="21"/>
      <c r="BG279" s="59" t="str">
        <f>IF($K279="", "", SUMIF('Drinks List'!EL$11:EL$1010, $K279, 'Drinks List'!EK$11:EK$1010))</f>
        <v/>
      </c>
      <c r="BH279" s="21"/>
      <c r="BI279" s="59" t="str">
        <f>IF($K279="", "", SUMIF('Drinks List'!EN$11:EN$1010, $K279, 'Drinks List'!EM$11:EM$1010))</f>
        <v/>
      </c>
      <c r="BJ279" s="21"/>
      <c r="BK279" s="59" t="str">
        <f>IF($K279="", "", SUMIF('Drinks List'!EP$11:EP$1010, $K279, 'Drinks List'!EO$11:EO$1010))</f>
        <v/>
      </c>
      <c r="BL279" s="21"/>
      <c r="BM279" s="59" t="str">
        <f>IF($K279="", "", SUMIF('Drinks List'!ER$11:ER$1010, $K279, 'Drinks List'!EQ$11:EQ$1010))</f>
        <v/>
      </c>
      <c r="BN279" s="21"/>
      <c r="BO279" s="65" t="str">
        <f>IF($K279="", "", SUMIF('Drinks List'!ET$11:ET$1010, $K279, 'Drinks List'!ES$11:ES$1010))</f>
        <v/>
      </c>
      <c r="BQ279" s="120" t="str">
        <f t="shared" si="93"/>
        <v/>
      </c>
      <c r="BR279" s="62" t="str">
        <f t="shared" si="94"/>
        <v/>
      </c>
      <c r="BS279" s="76" t="str">
        <f>IF(BQ279="", "", COUNTIF(BQ$11:BQ$1010, "&gt;"&amp;BQ279)+1+COUNTIF(BQ$11:BQ279, BQ279)-1)</f>
        <v/>
      </c>
      <c r="BT279" s="76" t="str">
        <f>IF(BR279="", "", COUNTIF(BR$11:BR$1010, "&lt;"&amp;BR279)+1+COUNTIF(BR$11:BR279, BR279)-1)</f>
        <v/>
      </c>
      <c r="BV279" s="76" t="str">
        <f t="shared" si="95"/>
        <v/>
      </c>
      <c r="BW279" s="124" t="str">
        <f t="shared" si="96"/>
        <v/>
      </c>
      <c r="BX279" s="115" t="str">
        <f t="shared" si="97"/>
        <v/>
      </c>
      <c r="BY279" s="125" t="str">
        <f t="shared" si="98"/>
        <v/>
      </c>
      <c r="CA279" s="106" t="str">
        <f t="shared" si="99"/>
        <v/>
      </c>
      <c r="CB279" s="22" t="str">
        <f t="shared" si="100"/>
        <v/>
      </c>
      <c r="CD279" s="76" t="str">
        <f>IF($J279="", "", IF($BV279=0, "", COUNTIF($J$11:$J$1010, "&lt;"&amp;$J279)+1+COUNTIF($J$11:$J279, $J279)-1))</f>
        <v/>
      </c>
    </row>
    <row r="280" spans="1:82" x14ac:dyDescent="0.25">
      <c r="A280" s="31"/>
      <c r="B280" s="19" t="str">
        <f t="shared" si="81"/>
        <v/>
      </c>
      <c r="C280" s="20" t="str">
        <f t="shared" si="82"/>
        <v/>
      </c>
      <c r="D280" s="29" t="str">
        <f t="shared" si="83"/>
        <v/>
      </c>
      <c r="E280" s="22" t="str">
        <f t="shared" si="84"/>
        <v/>
      </c>
      <c r="F280" s="31"/>
      <c r="G280" s="301"/>
      <c r="H280" s="302"/>
      <c r="I280" s="303"/>
      <c r="J280" s="304"/>
      <c r="K280" s="283"/>
      <c r="L280" s="305"/>
      <c r="M280" s="285"/>
      <c r="N280" s="287"/>
      <c r="O280" s="31"/>
      <c r="P280" s="19" t="str">
        <f t="shared" si="85"/>
        <v/>
      </c>
      <c r="Q280" s="20" t="str">
        <f t="shared" si="86"/>
        <v/>
      </c>
      <c r="R280" s="29" t="str">
        <f t="shared" si="87"/>
        <v/>
      </c>
      <c r="S280" s="22" t="str">
        <f t="shared" si="88"/>
        <v/>
      </c>
      <c r="T280" s="31"/>
      <c r="U280" s="69" t="str">
        <f t="shared" si="89"/>
        <v/>
      </c>
      <c r="V280" s="31"/>
      <c r="X280" s="76" t="str">
        <f t="shared" si="90"/>
        <v/>
      </c>
      <c r="Z280" s="76" t="str">
        <f t="shared" si="91"/>
        <v/>
      </c>
      <c r="AA280" s="76" t="str">
        <f t="shared" si="92"/>
        <v/>
      </c>
      <c r="AC280" s="19" t="str">
        <f>IF($K280="", "", SUMIF('Drinks List'!DH$11:DH$1010, $K280, 'Drinks List'!DG$11:DG$1010))</f>
        <v/>
      </c>
      <c r="AD280" s="21"/>
      <c r="AE280" s="59" t="str">
        <f>IF($K280="", "", SUMIF('Drinks List'!DJ$11:DJ$1010, $K280, 'Drinks List'!DI$11:DI$1010))</f>
        <v/>
      </c>
      <c r="AF280" s="21"/>
      <c r="AG280" s="59" t="str">
        <f>IF($K280="", "", SUMIF('Drinks List'!DL$11:DL$1010, $K280, 'Drinks List'!DK$11:DK$1010))</f>
        <v/>
      </c>
      <c r="AH280" s="21"/>
      <c r="AI280" s="59" t="str">
        <f>IF($K280="", "", SUMIF('Drinks List'!DN$11:DN$1010, $K280, 'Drinks List'!DM$11:DM$1010))</f>
        <v/>
      </c>
      <c r="AJ280" s="21"/>
      <c r="AK280" s="59" t="str">
        <f>IF($K280="", "", SUMIF('Drinks List'!DP$11:DP$1010, $K280, 'Drinks List'!DO$11:DO$1010))</f>
        <v/>
      </c>
      <c r="AL280" s="21"/>
      <c r="AM280" s="59" t="str">
        <f>IF($K280="", "", SUMIF('Drinks List'!DR$11:DR$1010, $K280, 'Drinks List'!DQ$11:DQ$1010))</f>
        <v/>
      </c>
      <c r="AN280" s="21"/>
      <c r="AO280" s="59" t="str">
        <f>IF($K280="", "", SUMIF('Drinks List'!DT$11:DT$1010, $K280, 'Drinks List'!DS$11:DS$1010))</f>
        <v/>
      </c>
      <c r="AP280" s="21"/>
      <c r="AQ280" s="59" t="str">
        <f>IF($K280="", "", SUMIF('Drinks List'!DV$11:DV$1010, $K280, 'Drinks List'!DU$11:DU$1010))</f>
        <v/>
      </c>
      <c r="AR280" s="21"/>
      <c r="AS280" s="59" t="str">
        <f>IF($K280="", "", SUMIF('Drinks List'!DX$11:DX$1010, $K280, 'Drinks List'!DW$11:DW$1010))</f>
        <v/>
      </c>
      <c r="AT280" s="21"/>
      <c r="AU280" s="59" t="str">
        <f>IF($K280="", "", SUMIF('Drinks List'!DZ$11:DZ$1010, $K280, 'Drinks List'!DY$11:DY$1010))</f>
        <v/>
      </c>
      <c r="AV280" s="21"/>
      <c r="AW280" s="59" t="str">
        <f>IF($K280="", "", SUMIF('Drinks List'!EB$11:EB$1010, $K280, 'Drinks List'!EA$11:EA$1010))</f>
        <v/>
      </c>
      <c r="AX280" s="21"/>
      <c r="AY280" s="59" t="str">
        <f>IF($K280="", "", SUMIF('Drinks List'!ED$11:ED$1010, $K280, 'Drinks List'!EC$11:EC$1010))</f>
        <v/>
      </c>
      <c r="AZ280" s="21"/>
      <c r="BA280" s="59" t="str">
        <f>IF($K280="", "", SUMIF('Drinks List'!EF$11:EF$1010, $K280, 'Drinks List'!EE$11:EE$1010))</f>
        <v/>
      </c>
      <c r="BB280" s="21"/>
      <c r="BC280" s="59" t="str">
        <f>IF($K280="", "", SUMIF('Drinks List'!EH$11:EH$1010, $K280, 'Drinks List'!EG$11:EG$1010))</f>
        <v/>
      </c>
      <c r="BD280" s="21"/>
      <c r="BE280" s="59" t="str">
        <f>IF($K280="", "", SUMIF('Drinks List'!EJ$11:EJ$1010, $K280, 'Drinks List'!EI$11:EI$1010))</f>
        <v/>
      </c>
      <c r="BF280" s="21"/>
      <c r="BG280" s="59" t="str">
        <f>IF($K280="", "", SUMIF('Drinks List'!EL$11:EL$1010, $K280, 'Drinks List'!EK$11:EK$1010))</f>
        <v/>
      </c>
      <c r="BH280" s="21"/>
      <c r="BI280" s="59" t="str">
        <f>IF($K280="", "", SUMIF('Drinks List'!EN$11:EN$1010, $K280, 'Drinks List'!EM$11:EM$1010))</f>
        <v/>
      </c>
      <c r="BJ280" s="21"/>
      <c r="BK280" s="59" t="str">
        <f>IF($K280="", "", SUMIF('Drinks List'!EP$11:EP$1010, $K280, 'Drinks List'!EO$11:EO$1010))</f>
        <v/>
      </c>
      <c r="BL280" s="21"/>
      <c r="BM280" s="59" t="str">
        <f>IF($K280="", "", SUMIF('Drinks List'!ER$11:ER$1010, $K280, 'Drinks List'!EQ$11:EQ$1010))</f>
        <v/>
      </c>
      <c r="BN280" s="21"/>
      <c r="BO280" s="65" t="str">
        <f>IF($K280="", "", SUMIF('Drinks List'!ET$11:ET$1010, $K280, 'Drinks List'!ES$11:ES$1010))</f>
        <v/>
      </c>
      <c r="BQ280" s="120" t="str">
        <f t="shared" si="93"/>
        <v/>
      </c>
      <c r="BR280" s="62" t="str">
        <f t="shared" si="94"/>
        <v/>
      </c>
      <c r="BS280" s="76" t="str">
        <f>IF(BQ280="", "", COUNTIF(BQ$11:BQ$1010, "&gt;"&amp;BQ280)+1+COUNTIF(BQ$11:BQ280, BQ280)-1)</f>
        <v/>
      </c>
      <c r="BT280" s="76" t="str">
        <f>IF(BR280="", "", COUNTIF(BR$11:BR$1010, "&lt;"&amp;BR280)+1+COUNTIF(BR$11:BR280, BR280)-1)</f>
        <v/>
      </c>
      <c r="BV280" s="76" t="str">
        <f t="shared" si="95"/>
        <v/>
      </c>
      <c r="BW280" s="124" t="str">
        <f t="shared" si="96"/>
        <v/>
      </c>
      <c r="BX280" s="115" t="str">
        <f t="shared" si="97"/>
        <v/>
      </c>
      <c r="BY280" s="125" t="str">
        <f t="shared" si="98"/>
        <v/>
      </c>
      <c r="CA280" s="106" t="str">
        <f t="shared" si="99"/>
        <v/>
      </c>
      <c r="CB280" s="22" t="str">
        <f t="shared" si="100"/>
        <v/>
      </c>
      <c r="CD280" s="76" t="str">
        <f>IF($J280="", "", IF($BV280=0, "", COUNTIF($J$11:$J$1010, "&lt;"&amp;$J280)+1+COUNTIF($J$11:$J280, $J280)-1))</f>
        <v/>
      </c>
    </row>
    <row r="281" spans="1:82" x14ac:dyDescent="0.25">
      <c r="A281" s="31"/>
      <c r="B281" s="19" t="str">
        <f t="shared" si="81"/>
        <v/>
      </c>
      <c r="C281" s="20" t="str">
        <f t="shared" si="82"/>
        <v/>
      </c>
      <c r="D281" s="29" t="str">
        <f t="shared" si="83"/>
        <v/>
      </c>
      <c r="E281" s="22" t="str">
        <f t="shared" si="84"/>
        <v/>
      </c>
      <c r="F281" s="31"/>
      <c r="G281" s="301"/>
      <c r="H281" s="302"/>
      <c r="I281" s="303"/>
      <c r="J281" s="304"/>
      <c r="K281" s="283"/>
      <c r="L281" s="305"/>
      <c r="M281" s="285"/>
      <c r="N281" s="287"/>
      <c r="O281" s="31"/>
      <c r="P281" s="19" t="str">
        <f t="shared" si="85"/>
        <v/>
      </c>
      <c r="Q281" s="20" t="str">
        <f t="shared" si="86"/>
        <v/>
      </c>
      <c r="R281" s="29" t="str">
        <f t="shared" si="87"/>
        <v/>
      </c>
      <c r="S281" s="22" t="str">
        <f t="shared" si="88"/>
        <v/>
      </c>
      <c r="T281" s="31"/>
      <c r="U281" s="69" t="str">
        <f t="shared" si="89"/>
        <v/>
      </c>
      <c r="V281" s="31"/>
      <c r="X281" s="76" t="str">
        <f t="shared" si="90"/>
        <v/>
      </c>
      <c r="Z281" s="76" t="str">
        <f t="shared" si="91"/>
        <v/>
      </c>
      <c r="AA281" s="76" t="str">
        <f t="shared" si="92"/>
        <v/>
      </c>
      <c r="AC281" s="19" t="str">
        <f>IF($K281="", "", SUMIF('Drinks List'!DH$11:DH$1010, $K281, 'Drinks List'!DG$11:DG$1010))</f>
        <v/>
      </c>
      <c r="AD281" s="21"/>
      <c r="AE281" s="59" t="str">
        <f>IF($K281="", "", SUMIF('Drinks List'!DJ$11:DJ$1010, $K281, 'Drinks List'!DI$11:DI$1010))</f>
        <v/>
      </c>
      <c r="AF281" s="21"/>
      <c r="AG281" s="59" t="str">
        <f>IF($K281="", "", SUMIF('Drinks List'!DL$11:DL$1010, $K281, 'Drinks List'!DK$11:DK$1010))</f>
        <v/>
      </c>
      <c r="AH281" s="21"/>
      <c r="AI281" s="59" t="str">
        <f>IF($K281="", "", SUMIF('Drinks List'!DN$11:DN$1010, $K281, 'Drinks List'!DM$11:DM$1010))</f>
        <v/>
      </c>
      <c r="AJ281" s="21"/>
      <c r="AK281" s="59" t="str">
        <f>IF($K281="", "", SUMIF('Drinks List'!DP$11:DP$1010, $K281, 'Drinks List'!DO$11:DO$1010))</f>
        <v/>
      </c>
      <c r="AL281" s="21"/>
      <c r="AM281" s="59" t="str">
        <f>IF($K281="", "", SUMIF('Drinks List'!DR$11:DR$1010, $K281, 'Drinks List'!DQ$11:DQ$1010))</f>
        <v/>
      </c>
      <c r="AN281" s="21"/>
      <c r="AO281" s="59" t="str">
        <f>IF($K281="", "", SUMIF('Drinks List'!DT$11:DT$1010, $K281, 'Drinks List'!DS$11:DS$1010))</f>
        <v/>
      </c>
      <c r="AP281" s="21"/>
      <c r="AQ281" s="59" t="str">
        <f>IF($K281="", "", SUMIF('Drinks List'!DV$11:DV$1010, $K281, 'Drinks List'!DU$11:DU$1010))</f>
        <v/>
      </c>
      <c r="AR281" s="21"/>
      <c r="AS281" s="59" t="str">
        <f>IF($K281="", "", SUMIF('Drinks List'!DX$11:DX$1010, $K281, 'Drinks List'!DW$11:DW$1010))</f>
        <v/>
      </c>
      <c r="AT281" s="21"/>
      <c r="AU281" s="59" t="str">
        <f>IF($K281="", "", SUMIF('Drinks List'!DZ$11:DZ$1010, $K281, 'Drinks List'!DY$11:DY$1010))</f>
        <v/>
      </c>
      <c r="AV281" s="21"/>
      <c r="AW281" s="59" t="str">
        <f>IF($K281="", "", SUMIF('Drinks List'!EB$11:EB$1010, $K281, 'Drinks List'!EA$11:EA$1010))</f>
        <v/>
      </c>
      <c r="AX281" s="21"/>
      <c r="AY281" s="59" t="str">
        <f>IF($K281="", "", SUMIF('Drinks List'!ED$11:ED$1010, $K281, 'Drinks List'!EC$11:EC$1010))</f>
        <v/>
      </c>
      <c r="AZ281" s="21"/>
      <c r="BA281" s="59" t="str">
        <f>IF($K281="", "", SUMIF('Drinks List'!EF$11:EF$1010, $K281, 'Drinks List'!EE$11:EE$1010))</f>
        <v/>
      </c>
      <c r="BB281" s="21"/>
      <c r="BC281" s="59" t="str">
        <f>IF($K281="", "", SUMIF('Drinks List'!EH$11:EH$1010, $K281, 'Drinks List'!EG$11:EG$1010))</f>
        <v/>
      </c>
      <c r="BD281" s="21"/>
      <c r="BE281" s="59" t="str">
        <f>IF($K281="", "", SUMIF('Drinks List'!EJ$11:EJ$1010, $K281, 'Drinks List'!EI$11:EI$1010))</f>
        <v/>
      </c>
      <c r="BF281" s="21"/>
      <c r="BG281" s="59" t="str">
        <f>IF($K281="", "", SUMIF('Drinks List'!EL$11:EL$1010, $K281, 'Drinks List'!EK$11:EK$1010))</f>
        <v/>
      </c>
      <c r="BH281" s="21"/>
      <c r="BI281" s="59" t="str">
        <f>IF($K281="", "", SUMIF('Drinks List'!EN$11:EN$1010, $K281, 'Drinks List'!EM$11:EM$1010))</f>
        <v/>
      </c>
      <c r="BJ281" s="21"/>
      <c r="BK281" s="59" t="str">
        <f>IF($K281="", "", SUMIF('Drinks List'!EP$11:EP$1010, $K281, 'Drinks List'!EO$11:EO$1010))</f>
        <v/>
      </c>
      <c r="BL281" s="21"/>
      <c r="BM281" s="59" t="str">
        <f>IF($K281="", "", SUMIF('Drinks List'!ER$11:ER$1010, $K281, 'Drinks List'!EQ$11:EQ$1010))</f>
        <v/>
      </c>
      <c r="BN281" s="21"/>
      <c r="BO281" s="65" t="str">
        <f>IF($K281="", "", SUMIF('Drinks List'!ET$11:ET$1010, $K281, 'Drinks List'!ES$11:ES$1010))</f>
        <v/>
      </c>
      <c r="BQ281" s="120" t="str">
        <f t="shared" si="93"/>
        <v/>
      </c>
      <c r="BR281" s="62" t="str">
        <f t="shared" si="94"/>
        <v/>
      </c>
      <c r="BS281" s="76" t="str">
        <f>IF(BQ281="", "", COUNTIF(BQ$11:BQ$1010, "&gt;"&amp;BQ281)+1+COUNTIF(BQ$11:BQ281, BQ281)-1)</f>
        <v/>
      </c>
      <c r="BT281" s="76" t="str">
        <f>IF(BR281="", "", COUNTIF(BR$11:BR$1010, "&lt;"&amp;BR281)+1+COUNTIF(BR$11:BR281, BR281)-1)</f>
        <v/>
      </c>
      <c r="BV281" s="76" t="str">
        <f t="shared" si="95"/>
        <v/>
      </c>
      <c r="BW281" s="124" t="str">
        <f t="shared" si="96"/>
        <v/>
      </c>
      <c r="BX281" s="115" t="str">
        <f t="shared" si="97"/>
        <v/>
      </c>
      <c r="BY281" s="125" t="str">
        <f t="shared" si="98"/>
        <v/>
      </c>
      <c r="CA281" s="106" t="str">
        <f t="shared" si="99"/>
        <v/>
      </c>
      <c r="CB281" s="22" t="str">
        <f t="shared" si="100"/>
        <v/>
      </c>
      <c r="CD281" s="76" t="str">
        <f>IF($J281="", "", IF($BV281=0, "", COUNTIF($J$11:$J$1010, "&lt;"&amp;$J281)+1+COUNTIF($J$11:$J281, $J281)-1))</f>
        <v/>
      </c>
    </row>
    <row r="282" spans="1:82" x14ac:dyDescent="0.25">
      <c r="A282" s="31"/>
      <c r="B282" s="19" t="str">
        <f t="shared" si="81"/>
        <v/>
      </c>
      <c r="C282" s="20" t="str">
        <f t="shared" si="82"/>
        <v/>
      </c>
      <c r="D282" s="29" t="str">
        <f t="shared" si="83"/>
        <v/>
      </c>
      <c r="E282" s="22" t="str">
        <f t="shared" si="84"/>
        <v/>
      </c>
      <c r="F282" s="31"/>
      <c r="G282" s="301"/>
      <c r="H282" s="302"/>
      <c r="I282" s="303"/>
      <c r="J282" s="304"/>
      <c r="K282" s="283"/>
      <c r="L282" s="305"/>
      <c r="M282" s="285"/>
      <c r="N282" s="287"/>
      <c r="O282" s="31"/>
      <c r="P282" s="19" t="str">
        <f t="shared" si="85"/>
        <v/>
      </c>
      <c r="Q282" s="20" t="str">
        <f t="shared" si="86"/>
        <v/>
      </c>
      <c r="R282" s="29" t="str">
        <f t="shared" si="87"/>
        <v/>
      </c>
      <c r="S282" s="22" t="str">
        <f t="shared" si="88"/>
        <v/>
      </c>
      <c r="T282" s="31"/>
      <c r="U282" s="69" t="str">
        <f t="shared" si="89"/>
        <v/>
      </c>
      <c r="V282" s="31"/>
      <c r="X282" s="76" t="str">
        <f t="shared" si="90"/>
        <v/>
      </c>
      <c r="Z282" s="76" t="str">
        <f t="shared" si="91"/>
        <v/>
      </c>
      <c r="AA282" s="76" t="str">
        <f t="shared" si="92"/>
        <v/>
      </c>
      <c r="AC282" s="19" t="str">
        <f>IF($K282="", "", SUMIF('Drinks List'!DH$11:DH$1010, $K282, 'Drinks List'!DG$11:DG$1010))</f>
        <v/>
      </c>
      <c r="AD282" s="21"/>
      <c r="AE282" s="59" t="str">
        <f>IF($K282="", "", SUMIF('Drinks List'!DJ$11:DJ$1010, $K282, 'Drinks List'!DI$11:DI$1010))</f>
        <v/>
      </c>
      <c r="AF282" s="21"/>
      <c r="AG282" s="59" t="str">
        <f>IF($K282="", "", SUMIF('Drinks List'!DL$11:DL$1010, $K282, 'Drinks List'!DK$11:DK$1010))</f>
        <v/>
      </c>
      <c r="AH282" s="21"/>
      <c r="AI282" s="59" t="str">
        <f>IF($K282="", "", SUMIF('Drinks List'!DN$11:DN$1010, $K282, 'Drinks List'!DM$11:DM$1010))</f>
        <v/>
      </c>
      <c r="AJ282" s="21"/>
      <c r="AK282" s="59" t="str">
        <f>IF($K282="", "", SUMIF('Drinks List'!DP$11:DP$1010, $K282, 'Drinks List'!DO$11:DO$1010))</f>
        <v/>
      </c>
      <c r="AL282" s="21"/>
      <c r="AM282" s="59" t="str">
        <f>IF($K282="", "", SUMIF('Drinks List'!DR$11:DR$1010, $K282, 'Drinks List'!DQ$11:DQ$1010))</f>
        <v/>
      </c>
      <c r="AN282" s="21"/>
      <c r="AO282" s="59" t="str">
        <f>IF($K282="", "", SUMIF('Drinks List'!DT$11:DT$1010, $K282, 'Drinks List'!DS$11:DS$1010))</f>
        <v/>
      </c>
      <c r="AP282" s="21"/>
      <c r="AQ282" s="59" t="str">
        <f>IF($K282="", "", SUMIF('Drinks List'!DV$11:DV$1010, $K282, 'Drinks List'!DU$11:DU$1010))</f>
        <v/>
      </c>
      <c r="AR282" s="21"/>
      <c r="AS282" s="59" t="str">
        <f>IF($K282="", "", SUMIF('Drinks List'!DX$11:DX$1010, $K282, 'Drinks List'!DW$11:DW$1010))</f>
        <v/>
      </c>
      <c r="AT282" s="21"/>
      <c r="AU282" s="59" t="str">
        <f>IF($K282="", "", SUMIF('Drinks List'!DZ$11:DZ$1010, $K282, 'Drinks List'!DY$11:DY$1010))</f>
        <v/>
      </c>
      <c r="AV282" s="21"/>
      <c r="AW282" s="59" t="str">
        <f>IF($K282="", "", SUMIF('Drinks List'!EB$11:EB$1010, $K282, 'Drinks List'!EA$11:EA$1010))</f>
        <v/>
      </c>
      <c r="AX282" s="21"/>
      <c r="AY282" s="59" t="str">
        <f>IF($K282="", "", SUMIF('Drinks List'!ED$11:ED$1010, $K282, 'Drinks List'!EC$11:EC$1010))</f>
        <v/>
      </c>
      <c r="AZ282" s="21"/>
      <c r="BA282" s="59" t="str">
        <f>IF($K282="", "", SUMIF('Drinks List'!EF$11:EF$1010, $K282, 'Drinks List'!EE$11:EE$1010))</f>
        <v/>
      </c>
      <c r="BB282" s="21"/>
      <c r="BC282" s="59" t="str">
        <f>IF($K282="", "", SUMIF('Drinks List'!EH$11:EH$1010, $K282, 'Drinks List'!EG$11:EG$1010))</f>
        <v/>
      </c>
      <c r="BD282" s="21"/>
      <c r="BE282" s="59" t="str">
        <f>IF($K282="", "", SUMIF('Drinks List'!EJ$11:EJ$1010, $K282, 'Drinks List'!EI$11:EI$1010))</f>
        <v/>
      </c>
      <c r="BF282" s="21"/>
      <c r="BG282" s="59" t="str">
        <f>IF($K282="", "", SUMIF('Drinks List'!EL$11:EL$1010, $K282, 'Drinks List'!EK$11:EK$1010))</f>
        <v/>
      </c>
      <c r="BH282" s="21"/>
      <c r="BI282" s="59" t="str">
        <f>IF($K282="", "", SUMIF('Drinks List'!EN$11:EN$1010, $K282, 'Drinks List'!EM$11:EM$1010))</f>
        <v/>
      </c>
      <c r="BJ282" s="21"/>
      <c r="BK282" s="59" t="str">
        <f>IF($K282="", "", SUMIF('Drinks List'!EP$11:EP$1010, $K282, 'Drinks List'!EO$11:EO$1010))</f>
        <v/>
      </c>
      <c r="BL282" s="21"/>
      <c r="BM282" s="59" t="str">
        <f>IF($K282="", "", SUMIF('Drinks List'!ER$11:ER$1010, $K282, 'Drinks List'!EQ$11:EQ$1010))</f>
        <v/>
      </c>
      <c r="BN282" s="21"/>
      <c r="BO282" s="65" t="str">
        <f>IF($K282="", "", SUMIF('Drinks List'!ET$11:ET$1010, $K282, 'Drinks List'!ES$11:ES$1010))</f>
        <v/>
      </c>
      <c r="BQ282" s="120" t="str">
        <f t="shared" si="93"/>
        <v/>
      </c>
      <c r="BR282" s="62" t="str">
        <f t="shared" si="94"/>
        <v/>
      </c>
      <c r="BS282" s="76" t="str">
        <f>IF(BQ282="", "", COUNTIF(BQ$11:BQ$1010, "&gt;"&amp;BQ282)+1+COUNTIF(BQ$11:BQ282, BQ282)-1)</f>
        <v/>
      </c>
      <c r="BT282" s="76" t="str">
        <f>IF(BR282="", "", COUNTIF(BR$11:BR$1010, "&lt;"&amp;BR282)+1+COUNTIF(BR$11:BR282, BR282)-1)</f>
        <v/>
      </c>
      <c r="BV282" s="76" t="str">
        <f t="shared" si="95"/>
        <v/>
      </c>
      <c r="BW282" s="124" t="str">
        <f t="shared" si="96"/>
        <v/>
      </c>
      <c r="BX282" s="115" t="str">
        <f t="shared" si="97"/>
        <v/>
      </c>
      <c r="BY282" s="125" t="str">
        <f t="shared" si="98"/>
        <v/>
      </c>
      <c r="CA282" s="106" t="str">
        <f t="shared" si="99"/>
        <v/>
      </c>
      <c r="CB282" s="22" t="str">
        <f t="shared" si="100"/>
        <v/>
      </c>
      <c r="CD282" s="76" t="str">
        <f>IF($J282="", "", IF($BV282=0, "", COUNTIF($J$11:$J$1010, "&lt;"&amp;$J282)+1+COUNTIF($J$11:$J282, $J282)-1))</f>
        <v/>
      </c>
    </row>
    <row r="283" spans="1:82" x14ac:dyDescent="0.25">
      <c r="A283" s="31"/>
      <c r="B283" s="19" t="str">
        <f t="shared" si="81"/>
        <v/>
      </c>
      <c r="C283" s="20" t="str">
        <f t="shared" si="82"/>
        <v/>
      </c>
      <c r="D283" s="29" t="str">
        <f t="shared" si="83"/>
        <v/>
      </c>
      <c r="E283" s="22" t="str">
        <f t="shared" si="84"/>
        <v/>
      </c>
      <c r="F283" s="31"/>
      <c r="G283" s="301"/>
      <c r="H283" s="302"/>
      <c r="I283" s="303"/>
      <c r="J283" s="304"/>
      <c r="K283" s="283"/>
      <c r="L283" s="305"/>
      <c r="M283" s="285"/>
      <c r="N283" s="287"/>
      <c r="O283" s="31"/>
      <c r="P283" s="19" t="str">
        <f t="shared" si="85"/>
        <v/>
      </c>
      <c r="Q283" s="20" t="str">
        <f t="shared" si="86"/>
        <v/>
      </c>
      <c r="R283" s="29" t="str">
        <f t="shared" si="87"/>
        <v/>
      </c>
      <c r="S283" s="22" t="str">
        <f t="shared" si="88"/>
        <v/>
      </c>
      <c r="T283" s="31"/>
      <c r="U283" s="69" t="str">
        <f t="shared" si="89"/>
        <v/>
      </c>
      <c r="V283" s="31"/>
      <c r="X283" s="76" t="str">
        <f t="shared" si="90"/>
        <v/>
      </c>
      <c r="Z283" s="76" t="str">
        <f t="shared" si="91"/>
        <v/>
      </c>
      <c r="AA283" s="76" t="str">
        <f t="shared" si="92"/>
        <v/>
      </c>
      <c r="AC283" s="19" t="str">
        <f>IF($K283="", "", SUMIF('Drinks List'!DH$11:DH$1010, $K283, 'Drinks List'!DG$11:DG$1010))</f>
        <v/>
      </c>
      <c r="AD283" s="21"/>
      <c r="AE283" s="59" t="str">
        <f>IF($K283="", "", SUMIF('Drinks List'!DJ$11:DJ$1010, $K283, 'Drinks List'!DI$11:DI$1010))</f>
        <v/>
      </c>
      <c r="AF283" s="21"/>
      <c r="AG283" s="59" t="str">
        <f>IF($K283="", "", SUMIF('Drinks List'!DL$11:DL$1010, $K283, 'Drinks List'!DK$11:DK$1010))</f>
        <v/>
      </c>
      <c r="AH283" s="21"/>
      <c r="AI283" s="59" t="str">
        <f>IF($K283="", "", SUMIF('Drinks List'!DN$11:DN$1010, $K283, 'Drinks List'!DM$11:DM$1010))</f>
        <v/>
      </c>
      <c r="AJ283" s="21"/>
      <c r="AK283" s="59" t="str">
        <f>IF($K283="", "", SUMIF('Drinks List'!DP$11:DP$1010, $K283, 'Drinks List'!DO$11:DO$1010))</f>
        <v/>
      </c>
      <c r="AL283" s="21"/>
      <c r="AM283" s="59" t="str">
        <f>IF($K283="", "", SUMIF('Drinks List'!DR$11:DR$1010, $K283, 'Drinks List'!DQ$11:DQ$1010))</f>
        <v/>
      </c>
      <c r="AN283" s="21"/>
      <c r="AO283" s="59" t="str">
        <f>IF($K283="", "", SUMIF('Drinks List'!DT$11:DT$1010, $K283, 'Drinks List'!DS$11:DS$1010))</f>
        <v/>
      </c>
      <c r="AP283" s="21"/>
      <c r="AQ283" s="59" t="str">
        <f>IF($K283="", "", SUMIF('Drinks List'!DV$11:DV$1010, $K283, 'Drinks List'!DU$11:DU$1010))</f>
        <v/>
      </c>
      <c r="AR283" s="21"/>
      <c r="AS283" s="59" t="str">
        <f>IF($K283="", "", SUMIF('Drinks List'!DX$11:DX$1010, $K283, 'Drinks List'!DW$11:DW$1010))</f>
        <v/>
      </c>
      <c r="AT283" s="21"/>
      <c r="AU283" s="59" t="str">
        <f>IF($K283="", "", SUMIF('Drinks List'!DZ$11:DZ$1010, $K283, 'Drinks List'!DY$11:DY$1010))</f>
        <v/>
      </c>
      <c r="AV283" s="21"/>
      <c r="AW283" s="59" t="str">
        <f>IF($K283="", "", SUMIF('Drinks List'!EB$11:EB$1010, $K283, 'Drinks List'!EA$11:EA$1010))</f>
        <v/>
      </c>
      <c r="AX283" s="21"/>
      <c r="AY283" s="59" t="str">
        <f>IF($K283="", "", SUMIF('Drinks List'!ED$11:ED$1010, $K283, 'Drinks List'!EC$11:EC$1010))</f>
        <v/>
      </c>
      <c r="AZ283" s="21"/>
      <c r="BA283" s="59" t="str">
        <f>IF($K283="", "", SUMIF('Drinks List'!EF$11:EF$1010, $K283, 'Drinks List'!EE$11:EE$1010))</f>
        <v/>
      </c>
      <c r="BB283" s="21"/>
      <c r="BC283" s="59" t="str">
        <f>IF($K283="", "", SUMIF('Drinks List'!EH$11:EH$1010, $K283, 'Drinks List'!EG$11:EG$1010))</f>
        <v/>
      </c>
      <c r="BD283" s="21"/>
      <c r="BE283" s="59" t="str">
        <f>IF($K283="", "", SUMIF('Drinks List'!EJ$11:EJ$1010, $K283, 'Drinks List'!EI$11:EI$1010))</f>
        <v/>
      </c>
      <c r="BF283" s="21"/>
      <c r="BG283" s="59" t="str">
        <f>IF($K283="", "", SUMIF('Drinks List'!EL$11:EL$1010, $K283, 'Drinks List'!EK$11:EK$1010))</f>
        <v/>
      </c>
      <c r="BH283" s="21"/>
      <c r="BI283" s="59" t="str">
        <f>IF($K283="", "", SUMIF('Drinks List'!EN$11:EN$1010, $K283, 'Drinks List'!EM$11:EM$1010))</f>
        <v/>
      </c>
      <c r="BJ283" s="21"/>
      <c r="BK283" s="59" t="str">
        <f>IF($K283="", "", SUMIF('Drinks List'!EP$11:EP$1010, $K283, 'Drinks List'!EO$11:EO$1010))</f>
        <v/>
      </c>
      <c r="BL283" s="21"/>
      <c r="BM283" s="59" t="str">
        <f>IF($K283="", "", SUMIF('Drinks List'!ER$11:ER$1010, $K283, 'Drinks List'!EQ$11:EQ$1010))</f>
        <v/>
      </c>
      <c r="BN283" s="21"/>
      <c r="BO283" s="65" t="str">
        <f>IF($K283="", "", SUMIF('Drinks List'!ET$11:ET$1010, $K283, 'Drinks List'!ES$11:ES$1010))</f>
        <v/>
      </c>
      <c r="BQ283" s="120" t="str">
        <f t="shared" si="93"/>
        <v/>
      </c>
      <c r="BR283" s="62" t="str">
        <f t="shared" si="94"/>
        <v/>
      </c>
      <c r="BS283" s="76" t="str">
        <f>IF(BQ283="", "", COUNTIF(BQ$11:BQ$1010, "&gt;"&amp;BQ283)+1+COUNTIF(BQ$11:BQ283, BQ283)-1)</f>
        <v/>
      </c>
      <c r="BT283" s="76" t="str">
        <f>IF(BR283="", "", COUNTIF(BR$11:BR$1010, "&lt;"&amp;BR283)+1+COUNTIF(BR$11:BR283, BR283)-1)</f>
        <v/>
      </c>
      <c r="BV283" s="76" t="str">
        <f t="shared" si="95"/>
        <v/>
      </c>
      <c r="BW283" s="124" t="str">
        <f t="shared" si="96"/>
        <v/>
      </c>
      <c r="BX283" s="115" t="str">
        <f t="shared" si="97"/>
        <v/>
      </c>
      <c r="BY283" s="125" t="str">
        <f t="shared" si="98"/>
        <v/>
      </c>
      <c r="CA283" s="106" t="str">
        <f t="shared" si="99"/>
        <v/>
      </c>
      <c r="CB283" s="22" t="str">
        <f t="shared" si="100"/>
        <v/>
      </c>
      <c r="CD283" s="76" t="str">
        <f>IF($J283="", "", IF($BV283=0, "", COUNTIF($J$11:$J$1010, "&lt;"&amp;$J283)+1+COUNTIF($J$11:$J283, $J283)-1))</f>
        <v/>
      </c>
    </row>
    <row r="284" spans="1:82" x14ac:dyDescent="0.25">
      <c r="A284" s="31"/>
      <c r="B284" s="19" t="str">
        <f t="shared" si="81"/>
        <v/>
      </c>
      <c r="C284" s="20" t="str">
        <f t="shared" si="82"/>
        <v/>
      </c>
      <c r="D284" s="29" t="str">
        <f t="shared" si="83"/>
        <v/>
      </c>
      <c r="E284" s="22" t="str">
        <f t="shared" si="84"/>
        <v/>
      </c>
      <c r="F284" s="31"/>
      <c r="G284" s="301"/>
      <c r="H284" s="302"/>
      <c r="I284" s="303"/>
      <c r="J284" s="304"/>
      <c r="K284" s="283"/>
      <c r="L284" s="305"/>
      <c r="M284" s="285"/>
      <c r="N284" s="287"/>
      <c r="O284" s="31"/>
      <c r="P284" s="19" t="str">
        <f t="shared" si="85"/>
        <v/>
      </c>
      <c r="Q284" s="20" t="str">
        <f t="shared" si="86"/>
        <v/>
      </c>
      <c r="R284" s="29" t="str">
        <f t="shared" si="87"/>
        <v/>
      </c>
      <c r="S284" s="22" t="str">
        <f t="shared" si="88"/>
        <v/>
      </c>
      <c r="T284" s="31"/>
      <c r="U284" s="69" t="str">
        <f t="shared" si="89"/>
        <v/>
      </c>
      <c r="V284" s="31"/>
      <c r="X284" s="76" t="str">
        <f t="shared" si="90"/>
        <v/>
      </c>
      <c r="Z284" s="76" t="str">
        <f t="shared" si="91"/>
        <v/>
      </c>
      <c r="AA284" s="76" t="str">
        <f t="shared" si="92"/>
        <v/>
      </c>
      <c r="AC284" s="19" t="str">
        <f>IF($K284="", "", SUMIF('Drinks List'!DH$11:DH$1010, $K284, 'Drinks List'!DG$11:DG$1010))</f>
        <v/>
      </c>
      <c r="AD284" s="21"/>
      <c r="AE284" s="59" t="str">
        <f>IF($K284="", "", SUMIF('Drinks List'!DJ$11:DJ$1010, $K284, 'Drinks List'!DI$11:DI$1010))</f>
        <v/>
      </c>
      <c r="AF284" s="21"/>
      <c r="AG284" s="59" t="str">
        <f>IF($K284="", "", SUMIF('Drinks List'!DL$11:DL$1010, $K284, 'Drinks List'!DK$11:DK$1010))</f>
        <v/>
      </c>
      <c r="AH284" s="21"/>
      <c r="AI284" s="59" t="str">
        <f>IF($K284="", "", SUMIF('Drinks List'!DN$11:DN$1010, $K284, 'Drinks List'!DM$11:DM$1010))</f>
        <v/>
      </c>
      <c r="AJ284" s="21"/>
      <c r="AK284" s="59" t="str">
        <f>IF($K284="", "", SUMIF('Drinks List'!DP$11:DP$1010, $K284, 'Drinks List'!DO$11:DO$1010))</f>
        <v/>
      </c>
      <c r="AL284" s="21"/>
      <c r="AM284" s="59" t="str">
        <f>IF($K284="", "", SUMIF('Drinks List'!DR$11:DR$1010, $K284, 'Drinks List'!DQ$11:DQ$1010))</f>
        <v/>
      </c>
      <c r="AN284" s="21"/>
      <c r="AO284" s="59" t="str">
        <f>IF($K284="", "", SUMIF('Drinks List'!DT$11:DT$1010, $K284, 'Drinks List'!DS$11:DS$1010))</f>
        <v/>
      </c>
      <c r="AP284" s="21"/>
      <c r="AQ284" s="59" t="str">
        <f>IF($K284="", "", SUMIF('Drinks List'!DV$11:DV$1010, $K284, 'Drinks List'!DU$11:DU$1010))</f>
        <v/>
      </c>
      <c r="AR284" s="21"/>
      <c r="AS284" s="59" t="str">
        <f>IF($K284="", "", SUMIF('Drinks List'!DX$11:DX$1010, $K284, 'Drinks List'!DW$11:DW$1010))</f>
        <v/>
      </c>
      <c r="AT284" s="21"/>
      <c r="AU284" s="59" t="str">
        <f>IF($K284="", "", SUMIF('Drinks List'!DZ$11:DZ$1010, $K284, 'Drinks List'!DY$11:DY$1010))</f>
        <v/>
      </c>
      <c r="AV284" s="21"/>
      <c r="AW284" s="59" t="str">
        <f>IF($K284="", "", SUMIF('Drinks List'!EB$11:EB$1010, $K284, 'Drinks List'!EA$11:EA$1010))</f>
        <v/>
      </c>
      <c r="AX284" s="21"/>
      <c r="AY284" s="59" t="str">
        <f>IF($K284="", "", SUMIF('Drinks List'!ED$11:ED$1010, $K284, 'Drinks List'!EC$11:EC$1010))</f>
        <v/>
      </c>
      <c r="AZ284" s="21"/>
      <c r="BA284" s="59" t="str">
        <f>IF($K284="", "", SUMIF('Drinks List'!EF$11:EF$1010, $K284, 'Drinks List'!EE$11:EE$1010))</f>
        <v/>
      </c>
      <c r="BB284" s="21"/>
      <c r="BC284" s="59" t="str">
        <f>IF($K284="", "", SUMIF('Drinks List'!EH$11:EH$1010, $K284, 'Drinks List'!EG$11:EG$1010))</f>
        <v/>
      </c>
      <c r="BD284" s="21"/>
      <c r="BE284" s="59" t="str">
        <f>IF($K284="", "", SUMIF('Drinks List'!EJ$11:EJ$1010, $K284, 'Drinks List'!EI$11:EI$1010))</f>
        <v/>
      </c>
      <c r="BF284" s="21"/>
      <c r="BG284" s="59" t="str">
        <f>IF($K284="", "", SUMIF('Drinks List'!EL$11:EL$1010, $K284, 'Drinks List'!EK$11:EK$1010))</f>
        <v/>
      </c>
      <c r="BH284" s="21"/>
      <c r="BI284" s="59" t="str">
        <f>IF($K284="", "", SUMIF('Drinks List'!EN$11:EN$1010, $K284, 'Drinks List'!EM$11:EM$1010))</f>
        <v/>
      </c>
      <c r="BJ284" s="21"/>
      <c r="BK284" s="59" t="str">
        <f>IF($K284="", "", SUMIF('Drinks List'!EP$11:EP$1010, $K284, 'Drinks List'!EO$11:EO$1010))</f>
        <v/>
      </c>
      <c r="BL284" s="21"/>
      <c r="BM284" s="59" t="str">
        <f>IF($K284="", "", SUMIF('Drinks List'!ER$11:ER$1010, $K284, 'Drinks List'!EQ$11:EQ$1010))</f>
        <v/>
      </c>
      <c r="BN284" s="21"/>
      <c r="BO284" s="65" t="str">
        <f>IF($K284="", "", SUMIF('Drinks List'!ET$11:ET$1010, $K284, 'Drinks List'!ES$11:ES$1010))</f>
        <v/>
      </c>
      <c r="BQ284" s="120" t="str">
        <f t="shared" si="93"/>
        <v/>
      </c>
      <c r="BR284" s="62" t="str">
        <f t="shared" si="94"/>
        <v/>
      </c>
      <c r="BS284" s="76" t="str">
        <f>IF(BQ284="", "", COUNTIF(BQ$11:BQ$1010, "&gt;"&amp;BQ284)+1+COUNTIF(BQ$11:BQ284, BQ284)-1)</f>
        <v/>
      </c>
      <c r="BT284" s="76" t="str">
        <f>IF(BR284="", "", COUNTIF(BR$11:BR$1010, "&lt;"&amp;BR284)+1+COUNTIF(BR$11:BR284, BR284)-1)</f>
        <v/>
      </c>
      <c r="BV284" s="76" t="str">
        <f t="shared" si="95"/>
        <v/>
      </c>
      <c r="BW284" s="124" t="str">
        <f t="shared" si="96"/>
        <v/>
      </c>
      <c r="BX284" s="115" t="str">
        <f t="shared" si="97"/>
        <v/>
      </c>
      <c r="BY284" s="125" t="str">
        <f t="shared" si="98"/>
        <v/>
      </c>
      <c r="CA284" s="106" t="str">
        <f t="shared" si="99"/>
        <v/>
      </c>
      <c r="CB284" s="22" t="str">
        <f t="shared" si="100"/>
        <v/>
      </c>
      <c r="CD284" s="76" t="str">
        <f>IF($J284="", "", IF($BV284=0, "", COUNTIF($J$11:$J$1010, "&lt;"&amp;$J284)+1+COUNTIF($J$11:$J284, $J284)-1))</f>
        <v/>
      </c>
    </row>
    <row r="285" spans="1:82" x14ac:dyDescent="0.25">
      <c r="A285" s="31"/>
      <c r="B285" s="19" t="str">
        <f t="shared" si="81"/>
        <v/>
      </c>
      <c r="C285" s="20" t="str">
        <f t="shared" si="82"/>
        <v/>
      </c>
      <c r="D285" s="29" t="str">
        <f t="shared" si="83"/>
        <v/>
      </c>
      <c r="E285" s="22" t="str">
        <f t="shared" si="84"/>
        <v/>
      </c>
      <c r="F285" s="31"/>
      <c r="G285" s="301"/>
      <c r="H285" s="302"/>
      <c r="I285" s="303"/>
      <c r="J285" s="304"/>
      <c r="K285" s="283"/>
      <c r="L285" s="305"/>
      <c r="M285" s="285"/>
      <c r="N285" s="287"/>
      <c r="O285" s="31"/>
      <c r="P285" s="19" t="str">
        <f t="shared" si="85"/>
        <v/>
      </c>
      <c r="Q285" s="20" t="str">
        <f t="shared" si="86"/>
        <v/>
      </c>
      <c r="R285" s="29" t="str">
        <f t="shared" si="87"/>
        <v/>
      </c>
      <c r="S285" s="22" t="str">
        <f t="shared" si="88"/>
        <v/>
      </c>
      <c r="T285" s="31"/>
      <c r="U285" s="69" t="str">
        <f t="shared" si="89"/>
        <v/>
      </c>
      <c r="V285" s="31"/>
      <c r="X285" s="76" t="str">
        <f t="shared" si="90"/>
        <v/>
      </c>
      <c r="Z285" s="76" t="str">
        <f t="shared" si="91"/>
        <v/>
      </c>
      <c r="AA285" s="76" t="str">
        <f t="shared" si="92"/>
        <v/>
      </c>
      <c r="AC285" s="19" t="str">
        <f>IF($K285="", "", SUMIF('Drinks List'!DH$11:DH$1010, $K285, 'Drinks List'!DG$11:DG$1010))</f>
        <v/>
      </c>
      <c r="AD285" s="21"/>
      <c r="AE285" s="59" t="str">
        <f>IF($K285="", "", SUMIF('Drinks List'!DJ$11:DJ$1010, $K285, 'Drinks List'!DI$11:DI$1010))</f>
        <v/>
      </c>
      <c r="AF285" s="21"/>
      <c r="AG285" s="59" t="str">
        <f>IF($K285="", "", SUMIF('Drinks List'!DL$11:DL$1010, $K285, 'Drinks List'!DK$11:DK$1010))</f>
        <v/>
      </c>
      <c r="AH285" s="21"/>
      <c r="AI285" s="59" t="str">
        <f>IF($K285="", "", SUMIF('Drinks List'!DN$11:DN$1010, $K285, 'Drinks List'!DM$11:DM$1010))</f>
        <v/>
      </c>
      <c r="AJ285" s="21"/>
      <c r="AK285" s="59" t="str">
        <f>IF($K285="", "", SUMIF('Drinks List'!DP$11:DP$1010, $K285, 'Drinks List'!DO$11:DO$1010))</f>
        <v/>
      </c>
      <c r="AL285" s="21"/>
      <c r="AM285" s="59" t="str">
        <f>IF($K285="", "", SUMIF('Drinks List'!DR$11:DR$1010, $K285, 'Drinks List'!DQ$11:DQ$1010))</f>
        <v/>
      </c>
      <c r="AN285" s="21"/>
      <c r="AO285" s="59" t="str">
        <f>IF($K285="", "", SUMIF('Drinks List'!DT$11:DT$1010, $K285, 'Drinks List'!DS$11:DS$1010))</f>
        <v/>
      </c>
      <c r="AP285" s="21"/>
      <c r="AQ285" s="59" t="str">
        <f>IF($K285="", "", SUMIF('Drinks List'!DV$11:DV$1010, $K285, 'Drinks List'!DU$11:DU$1010))</f>
        <v/>
      </c>
      <c r="AR285" s="21"/>
      <c r="AS285" s="59" t="str">
        <f>IF($K285="", "", SUMIF('Drinks List'!DX$11:DX$1010, $K285, 'Drinks List'!DW$11:DW$1010))</f>
        <v/>
      </c>
      <c r="AT285" s="21"/>
      <c r="AU285" s="59" t="str">
        <f>IF($K285="", "", SUMIF('Drinks List'!DZ$11:DZ$1010, $K285, 'Drinks List'!DY$11:DY$1010))</f>
        <v/>
      </c>
      <c r="AV285" s="21"/>
      <c r="AW285" s="59" t="str">
        <f>IF($K285="", "", SUMIF('Drinks List'!EB$11:EB$1010, $K285, 'Drinks List'!EA$11:EA$1010))</f>
        <v/>
      </c>
      <c r="AX285" s="21"/>
      <c r="AY285" s="59" t="str">
        <f>IF($K285="", "", SUMIF('Drinks List'!ED$11:ED$1010, $K285, 'Drinks List'!EC$11:EC$1010))</f>
        <v/>
      </c>
      <c r="AZ285" s="21"/>
      <c r="BA285" s="59" t="str">
        <f>IF($K285="", "", SUMIF('Drinks List'!EF$11:EF$1010, $K285, 'Drinks List'!EE$11:EE$1010))</f>
        <v/>
      </c>
      <c r="BB285" s="21"/>
      <c r="BC285" s="59" t="str">
        <f>IF($K285="", "", SUMIF('Drinks List'!EH$11:EH$1010, $K285, 'Drinks List'!EG$11:EG$1010))</f>
        <v/>
      </c>
      <c r="BD285" s="21"/>
      <c r="BE285" s="59" t="str">
        <f>IF($K285="", "", SUMIF('Drinks List'!EJ$11:EJ$1010, $K285, 'Drinks List'!EI$11:EI$1010))</f>
        <v/>
      </c>
      <c r="BF285" s="21"/>
      <c r="BG285" s="59" t="str">
        <f>IF($K285="", "", SUMIF('Drinks List'!EL$11:EL$1010, $K285, 'Drinks List'!EK$11:EK$1010))</f>
        <v/>
      </c>
      <c r="BH285" s="21"/>
      <c r="BI285" s="59" t="str">
        <f>IF($K285="", "", SUMIF('Drinks List'!EN$11:EN$1010, $K285, 'Drinks List'!EM$11:EM$1010))</f>
        <v/>
      </c>
      <c r="BJ285" s="21"/>
      <c r="BK285" s="59" t="str">
        <f>IF($K285="", "", SUMIF('Drinks List'!EP$11:EP$1010, $K285, 'Drinks List'!EO$11:EO$1010))</f>
        <v/>
      </c>
      <c r="BL285" s="21"/>
      <c r="BM285" s="59" t="str">
        <f>IF($K285="", "", SUMIF('Drinks List'!ER$11:ER$1010, $K285, 'Drinks List'!EQ$11:EQ$1010))</f>
        <v/>
      </c>
      <c r="BN285" s="21"/>
      <c r="BO285" s="65" t="str">
        <f>IF($K285="", "", SUMIF('Drinks List'!ET$11:ET$1010, $K285, 'Drinks List'!ES$11:ES$1010))</f>
        <v/>
      </c>
      <c r="BQ285" s="120" t="str">
        <f t="shared" si="93"/>
        <v/>
      </c>
      <c r="BR285" s="62" t="str">
        <f t="shared" si="94"/>
        <v/>
      </c>
      <c r="BS285" s="76" t="str">
        <f>IF(BQ285="", "", COUNTIF(BQ$11:BQ$1010, "&gt;"&amp;BQ285)+1+COUNTIF(BQ$11:BQ285, BQ285)-1)</f>
        <v/>
      </c>
      <c r="BT285" s="76" t="str">
        <f>IF(BR285="", "", COUNTIF(BR$11:BR$1010, "&lt;"&amp;BR285)+1+COUNTIF(BR$11:BR285, BR285)-1)</f>
        <v/>
      </c>
      <c r="BV285" s="76" t="str">
        <f t="shared" si="95"/>
        <v/>
      </c>
      <c r="BW285" s="124" t="str">
        <f t="shared" si="96"/>
        <v/>
      </c>
      <c r="BX285" s="115" t="str">
        <f t="shared" si="97"/>
        <v/>
      </c>
      <c r="BY285" s="125" t="str">
        <f t="shared" si="98"/>
        <v/>
      </c>
      <c r="CA285" s="106" t="str">
        <f t="shared" si="99"/>
        <v/>
      </c>
      <c r="CB285" s="22" t="str">
        <f t="shared" si="100"/>
        <v/>
      </c>
      <c r="CD285" s="76" t="str">
        <f>IF($J285="", "", IF($BV285=0, "", COUNTIF($J$11:$J$1010, "&lt;"&amp;$J285)+1+COUNTIF($J$11:$J285, $J285)-1))</f>
        <v/>
      </c>
    </row>
    <row r="286" spans="1:82" x14ac:dyDescent="0.25">
      <c r="A286" s="31"/>
      <c r="B286" s="19" t="str">
        <f t="shared" si="81"/>
        <v/>
      </c>
      <c r="C286" s="20" t="str">
        <f t="shared" si="82"/>
        <v/>
      </c>
      <c r="D286" s="29" t="str">
        <f t="shared" si="83"/>
        <v/>
      </c>
      <c r="E286" s="22" t="str">
        <f t="shared" si="84"/>
        <v/>
      </c>
      <c r="F286" s="31"/>
      <c r="G286" s="301"/>
      <c r="H286" s="302"/>
      <c r="I286" s="303"/>
      <c r="J286" s="304"/>
      <c r="K286" s="283"/>
      <c r="L286" s="305"/>
      <c r="M286" s="285"/>
      <c r="N286" s="287"/>
      <c r="O286" s="31"/>
      <c r="P286" s="19" t="str">
        <f t="shared" si="85"/>
        <v/>
      </c>
      <c r="Q286" s="20" t="str">
        <f t="shared" si="86"/>
        <v/>
      </c>
      <c r="R286" s="29" t="str">
        <f t="shared" si="87"/>
        <v/>
      </c>
      <c r="S286" s="22" t="str">
        <f t="shared" si="88"/>
        <v/>
      </c>
      <c r="T286" s="31"/>
      <c r="U286" s="69" t="str">
        <f t="shared" si="89"/>
        <v/>
      </c>
      <c r="V286" s="31"/>
      <c r="X286" s="76" t="str">
        <f t="shared" si="90"/>
        <v/>
      </c>
      <c r="Z286" s="76" t="str">
        <f t="shared" si="91"/>
        <v/>
      </c>
      <c r="AA286" s="76" t="str">
        <f t="shared" si="92"/>
        <v/>
      </c>
      <c r="AC286" s="19" t="str">
        <f>IF($K286="", "", SUMIF('Drinks List'!DH$11:DH$1010, $K286, 'Drinks List'!DG$11:DG$1010))</f>
        <v/>
      </c>
      <c r="AD286" s="21"/>
      <c r="AE286" s="59" t="str">
        <f>IF($K286="", "", SUMIF('Drinks List'!DJ$11:DJ$1010, $K286, 'Drinks List'!DI$11:DI$1010))</f>
        <v/>
      </c>
      <c r="AF286" s="21"/>
      <c r="AG286" s="59" t="str">
        <f>IF($K286="", "", SUMIF('Drinks List'!DL$11:DL$1010, $K286, 'Drinks List'!DK$11:DK$1010))</f>
        <v/>
      </c>
      <c r="AH286" s="21"/>
      <c r="AI286" s="59" t="str">
        <f>IF($K286="", "", SUMIF('Drinks List'!DN$11:DN$1010, $K286, 'Drinks List'!DM$11:DM$1010))</f>
        <v/>
      </c>
      <c r="AJ286" s="21"/>
      <c r="AK286" s="59" t="str">
        <f>IF($K286="", "", SUMIF('Drinks List'!DP$11:DP$1010, $K286, 'Drinks List'!DO$11:DO$1010))</f>
        <v/>
      </c>
      <c r="AL286" s="21"/>
      <c r="AM286" s="59" t="str">
        <f>IF($K286="", "", SUMIF('Drinks List'!DR$11:DR$1010, $K286, 'Drinks List'!DQ$11:DQ$1010))</f>
        <v/>
      </c>
      <c r="AN286" s="21"/>
      <c r="AO286" s="59" t="str">
        <f>IF($K286="", "", SUMIF('Drinks List'!DT$11:DT$1010, $K286, 'Drinks List'!DS$11:DS$1010))</f>
        <v/>
      </c>
      <c r="AP286" s="21"/>
      <c r="AQ286" s="59" t="str">
        <f>IF($K286="", "", SUMIF('Drinks List'!DV$11:DV$1010, $K286, 'Drinks List'!DU$11:DU$1010))</f>
        <v/>
      </c>
      <c r="AR286" s="21"/>
      <c r="AS286" s="59" t="str">
        <f>IF($K286="", "", SUMIF('Drinks List'!DX$11:DX$1010, $K286, 'Drinks List'!DW$11:DW$1010))</f>
        <v/>
      </c>
      <c r="AT286" s="21"/>
      <c r="AU286" s="59" t="str">
        <f>IF($K286="", "", SUMIF('Drinks List'!DZ$11:DZ$1010, $K286, 'Drinks List'!DY$11:DY$1010))</f>
        <v/>
      </c>
      <c r="AV286" s="21"/>
      <c r="AW286" s="59" t="str">
        <f>IF($K286="", "", SUMIF('Drinks List'!EB$11:EB$1010, $K286, 'Drinks List'!EA$11:EA$1010))</f>
        <v/>
      </c>
      <c r="AX286" s="21"/>
      <c r="AY286" s="59" t="str">
        <f>IF($K286="", "", SUMIF('Drinks List'!ED$11:ED$1010, $K286, 'Drinks List'!EC$11:EC$1010))</f>
        <v/>
      </c>
      <c r="AZ286" s="21"/>
      <c r="BA286" s="59" t="str">
        <f>IF($K286="", "", SUMIF('Drinks List'!EF$11:EF$1010, $K286, 'Drinks List'!EE$11:EE$1010))</f>
        <v/>
      </c>
      <c r="BB286" s="21"/>
      <c r="BC286" s="59" t="str">
        <f>IF($K286="", "", SUMIF('Drinks List'!EH$11:EH$1010, $K286, 'Drinks List'!EG$11:EG$1010))</f>
        <v/>
      </c>
      <c r="BD286" s="21"/>
      <c r="BE286" s="59" t="str">
        <f>IF($K286="", "", SUMIF('Drinks List'!EJ$11:EJ$1010, $K286, 'Drinks List'!EI$11:EI$1010))</f>
        <v/>
      </c>
      <c r="BF286" s="21"/>
      <c r="BG286" s="59" t="str">
        <f>IF($K286="", "", SUMIF('Drinks List'!EL$11:EL$1010, $K286, 'Drinks List'!EK$11:EK$1010))</f>
        <v/>
      </c>
      <c r="BH286" s="21"/>
      <c r="BI286" s="59" t="str">
        <f>IF($K286="", "", SUMIF('Drinks List'!EN$11:EN$1010, $K286, 'Drinks List'!EM$11:EM$1010))</f>
        <v/>
      </c>
      <c r="BJ286" s="21"/>
      <c r="BK286" s="59" t="str">
        <f>IF($K286="", "", SUMIF('Drinks List'!EP$11:EP$1010, $K286, 'Drinks List'!EO$11:EO$1010))</f>
        <v/>
      </c>
      <c r="BL286" s="21"/>
      <c r="BM286" s="59" t="str">
        <f>IF($K286="", "", SUMIF('Drinks List'!ER$11:ER$1010, $K286, 'Drinks List'!EQ$11:EQ$1010))</f>
        <v/>
      </c>
      <c r="BN286" s="21"/>
      <c r="BO286" s="65" t="str">
        <f>IF($K286="", "", SUMIF('Drinks List'!ET$11:ET$1010, $K286, 'Drinks List'!ES$11:ES$1010))</f>
        <v/>
      </c>
      <c r="BQ286" s="120" t="str">
        <f t="shared" si="93"/>
        <v/>
      </c>
      <c r="BR286" s="62" t="str">
        <f t="shared" si="94"/>
        <v/>
      </c>
      <c r="BS286" s="76" t="str">
        <f>IF(BQ286="", "", COUNTIF(BQ$11:BQ$1010, "&gt;"&amp;BQ286)+1+COUNTIF(BQ$11:BQ286, BQ286)-1)</f>
        <v/>
      </c>
      <c r="BT286" s="76" t="str">
        <f>IF(BR286="", "", COUNTIF(BR$11:BR$1010, "&lt;"&amp;BR286)+1+COUNTIF(BR$11:BR286, BR286)-1)</f>
        <v/>
      </c>
      <c r="BV286" s="76" t="str">
        <f t="shared" si="95"/>
        <v/>
      </c>
      <c r="BW286" s="124" t="str">
        <f t="shared" si="96"/>
        <v/>
      </c>
      <c r="BX286" s="115" t="str">
        <f t="shared" si="97"/>
        <v/>
      </c>
      <c r="BY286" s="125" t="str">
        <f t="shared" si="98"/>
        <v/>
      </c>
      <c r="CA286" s="106" t="str">
        <f t="shared" si="99"/>
        <v/>
      </c>
      <c r="CB286" s="22" t="str">
        <f t="shared" si="100"/>
        <v/>
      </c>
      <c r="CD286" s="76" t="str">
        <f>IF($J286="", "", IF($BV286=0, "", COUNTIF($J$11:$J$1010, "&lt;"&amp;$J286)+1+COUNTIF($J$11:$J286, $J286)-1))</f>
        <v/>
      </c>
    </row>
    <row r="287" spans="1:82" x14ac:dyDescent="0.25">
      <c r="A287" s="31"/>
      <c r="B287" s="19" t="str">
        <f t="shared" si="81"/>
        <v/>
      </c>
      <c r="C287" s="20" t="str">
        <f t="shared" si="82"/>
        <v/>
      </c>
      <c r="D287" s="29" t="str">
        <f t="shared" si="83"/>
        <v/>
      </c>
      <c r="E287" s="22" t="str">
        <f t="shared" si="84"/>
        <v/>
      </c>
      <c r="F287" s="31"/>
      <c r="G287" s="301"/>
      <c r="H287" s="302"/>
      <c r="I287" s="303"/>
      <c r="J287" s="304"/>
      <c r="K287" s="283"/>
      <c r="L287" s="305"/>
      <c r="M287" s="285"/>
      <c r="N287" s="287"/>
      <c r="O287" s="31"/>
      <c r="P287" s="19" t="str">
        <f t="shared" si="85"/>
        <v/>
      </c>
      <c r="Q287" s="20" t="str">
        <f t="shared" si="86"/>
        <v/>
      </c>
      <c r="R287" s="29" t="str">
        <f t="shared" si="87"/>
        <v/>
      </c>
      <c r="S287" s="22" t="str">
        <f t="shared" si="88"/>
        <v/>
      </c>
      <c r="T287" s="31"/>
      <c r="U287" s="69" t="str">
        <f t="shared" si="89"/>
        <v/>
      </c>
      <c r="V287" s="31"/>
      <c r="X287" s="76" t="str">
        <f t="shared" si="90"/>
        <v/>
      </c>
      <c r="Z287" s="76" t="str">
        <f t="shared" si="91"/>
        <v/>
      </c>
      <c r="AA287" s="76" t="str">
        <f t="shared" si="92"/>
        <v/>
      </c>
      <c r="AC287" s="19" t="str">
        <f>IF($K287="", "", SUMIF('Drinks List'!DH$11:DH$1010, $K287, 'Drinks List'!DG$11:DG$1010))</f>
        <v/>
      </c>
      <c r="AD287" s="21"/>
      <c r="AE287" s="59" t="str">
        <f>IF($K287="", "", SUMIF('Drinks List'!DJ$11:DJ$1010, $K287, 'Drinks List'!DI$11:DI$1010))</f>
        <v/>
      </c>
      <c r="AF287" s="21"/>
      <c r="AG287" s="59" t="str">
        <f>IF($K287="", "", SUMIF('Drinks List'!DL$11:DL$1010, $K287, 'Drinks List'!DK$11:DK$1010))</f>
        <v/>
      </c>
      <c r="AH287" s="21"/>
      <c r="AI287" s="59" t="str">
        <f>IF($K287="", "", SUMIF('Drinks List'!DN$11:DN$1010, $K287, 'Drinks List'!DM$11:DM$1010))</f>
        <v/>
      </c>
      <c r="AJ287" s="21"/>
      <c r="AK287" s="59" t="str">
        <f>IF($K287="", "", SUMIF('Drinks List'!DP$11:DP$1010, $K287, 'Drinks List'!DO$11:DO$1010))</f>
        <v/>
      </c>
      <c r="AL287" s="21"/>
      <c r="AM287" s="59" t="str">
        <f>IF($K287="", "", SUMIF('Drinks List'!DR$11:DR$1010, $K287, 'Drinks List'!DQ$11:DQ$1010))</f>
        <v/>
      </c>
      <c r="AN287" s="21"/>
      <c r="AO287" s="59" t="str">
        <f>IF($K287="", "", SUMIF('Drinks List'!DT$11:DT$1010, $K287, 'Drinks List'!DS$11:DS$1010))</f>
        <v/>
      </c>
      <c r="AP287" s="21"/>
      <c r="AQ287" s="59" t="str">
        <f>IF($K287="", "", SUMIF('Drinks List'!DV$11:DV$1010, $K287, 'Drinks List'!DU$11:DU$1010))</f>
        <v/>
      </c>
      <c r="AR287" s="21"/>
      <c r="AS287" s="59" t="str">
        <f>IF($K287="", "", SUMIF('Drinks List'!DX$11:DX$1010, $K287, 'Drinks List'!DW$11:DW$1010))</f>
        <v/>
      </c>
      <c r="AT287" s="21"/>
      <c r="AU287" s="59" t="str">
        <f>IF($K287="", "", SUMIF('Drinks List'!DZ$11:DZ$1010, $K287, 'Drinks List'!DY$11:DY$1010))</f>
        <v/>
      </c>
      <c r="AV287" s="21"/>
      <c r="AW287" s="59" t="str">
        <f>IF($K287="", "", SUMIF('Drinks List'!EB$11:EB$1010, $K287, 'Drinks List'!EA$11:EA$1010))</f>
        <v/>
      </c>
      <c r="AX287" s="21"/>
      <c r="AY287" s="59" t="str">
        <f>IF($K287="", "", SUMIF('Drinks List'!ED$11:ED$1010, $K287, 'Drinks List'!EC$11:EC$1010))</f>
        <v/>
      </c>
      <c r="AZ287" s="21"/>
      <c r="BA287" s="59" t="str">
        <f>IF($K287="", "", SUMIF('Drinks List'!EF$11:EF$1010, $K287, 'Drinks List'!EE$11:EE$1010))</f>
        <v/>
      </c>
      <c r="BB287" s="21"/>
      <c r="BC287" s="59" t="str">
        <f>IF($K287="", "", SUMIF('Drinks List'!EH$11:EH$1010, $K287, 'Drinks List'!EG$11:EG$1010))</f>
        <v/>
      </c>
      <c r="BD287" s="21"/>
      <c r="BE287" s="59" t="str">
        <f>IF($K287="", "", SUMIF('Drinks List'!EJ$11:EJ$1010, $K287, 'Drinks List'!EI$11:EI$1010))</f>
        <v/>
      </c>
      <c r="BF287" s="21"/>
      <c r="BG287" s="59" t="str">
        <f>IF($K287="", "", SUMIF('Drinks List'!EL$11:EL$1010, $K287, 'Drinks List'!EK$11:EK$1010))</f>
        <v/>
      </c>
      <c r="BH287" s="21"/>
      <c r="BI287" s="59" t="str">
        <f>IF($K287="", "", SUMIF('Drinks List'!EN$11:EN$1010, $K287, 'Drinks List'!EM$11:EM$1010))</f>
        <v/>
      </c>
      <c r="BJ287" s="21"/>
      <c r="BK287" s="59" t="str">
        <f>IF($K287="", "", SUMIF('Drinks List'!EP$11:EP$1010, $K287, 'Drinks List'!EO$11:EO$1010))</f>
        <v/>
      </c>
      <c r="BL287" s="21"/>
      <c r="BM287" s="59" t="str">
        <f>IF($K287="", "", SUMIF('Drinks List'!ER$11:ER$1010, $K287, 'Drinks List'!EQ$11:EQ$1010))</f>
        <v/>
      </c>
      <c r="BN287" s="21"/>
      <c r="BO287" s="65" t="str">
        <f>IF($K287="", "", SUMIF('Drinks List'!ET$11:ET$1010, $K287, 'Drinks List'!ES$11:ES$1010))</f>
        <v/>
      </c>
      <c r="BQ287" s="120" t="str">
        <f t="shared" si="93"/>
        <v/>
      </c>
      <c r="BR287" s="62" t="str">
        <f t="shared" si="94"/>
        <v/>
      </c>
      <c r="BS287" s="76" t="str">
        <f>IF(BQ287="", "", COUNTIF(BQ$11:BQ$1010, "&gt;"&amp;BQ287)+1+COUNTIF(BQ$11:BQ287, BQ287)-1)</f>
        <v/>
      </c>
      <c r="BT287" s="76" t="str">
        <f>IF(BR287="", "", COUNTIF(BR$11:BR$1010, "&lt;"&amp;BR287)+1+COUNTIF(BR$11:BR287, BR287)-1)</f>
        <v/>
      </c>
      <c r="BV287" s="76" t="str">
        <f t="shared" si="95"/>
        <v/>
      </c>
      <c r="BW287" s="124" t="str">
        <f t="shared" si="96"/>
        <v/>
      </c>
      <c r="BX287" s="115" t="str">
        <f t="shared" si="97"/>
        <v/>
      </c>
      <c r="BY287" s="125" t="str">
        <f t="shared" si="98"/>
        <v/>
      </c>
      <c r="CA287" s="106" t="str">
        <f t="shared" si="99"/>
        <v/>
      </c>
      <c r="CB287" s="22" t="str">
        <f t="shared" si="100"/>
        <v/>
      </c>
      <c r="CD287" s="76" t="str">
        <f>IF($J287="", "", IF($BV287=0, "", COUNTIF($J$11:$J$1010, "&lt;"&amp;$J287)+1+COUNTIF($J$11:$J287, $J287)-1))</f>
        <v/>
      </c>
    </row>
    <row r="288" spans="1:82" x14ac:dyDescent="0.25">
      <c r="A288" s="31"/>
      <c r="B288" s="19" t="str">
        <f t="shared" si="81"/>
        <v/>
      </c>
      <c r="C288" s="20" t="str">
        <f t="shared" si="82"/>
        <v/>
      </c>
      <c r="D288" s="29" t="str">
        <f t="shared" si="83"/>
        <v/>
      </c>
      <c r="E288" s="22" t="str">
        <f t="shared" si="84"/>
        <v/>
      </c>
      <c r="F288" s="31"/>
      <c r="G288" s="301"/>
      <c r="H288" s="302"/>
      <c r="I288" s="303"/>
      <c r="J288" s="304"/>
      <c r="K288" s="283"/>
      <c r="L288" s="305"/>
      <c r="M288" s="285"/>
      <c r="N288" s="287"/>
      <c r="O288" s="31"/>
      <c r="P288" s="19" t="str">
        <f t="shared" si="85"/>
        <v/>
      </c>
      <c r="Q288" s="20" t="str">
        <f t="shared" si="86"/>
        <v/>
      </c>
      <c r="R288" s="29" t="str">
        <f t="shared" si="87"/>
        <v/>
      </c>
      <c r="S288" s="22" t="str">
        <f t="shared" si="88"/>
        <v/>
      </c>
      <c r="T288" s="31"/>
      <c r="U288" s="69" t="str">
        <f t="shared" si="89"/>
        <v/>
      </c>
      <c r="V288" s="31"/>
      <c r="X288" s="76" t="str">
        <f t="shared" si="90"/>
        <v/>
      </c>
      <c r="Z288" s="76" t="str">
        <f t="shared" si="91"/>
        <v/>
      </c>
      <c r="AA288" s="76" t="str">
        <f t="shared" si="92"/>
        <v/>
      </c>
      <c r="AC288" s="19" t="str">
        <f>IF($K288="", "", SUMIF('Drinks List'!DH$11:DH$1010, $K288, 'Drinks List'!DG$11:DG$1010))</f>
        <v/>
      </c>
      <c r="AD288" s="21"/>
      <c r="AE288" s="59" t="str">
        <f>IF($K288="", "", SUMIF('Drinks List'!DJ$11:DJ$1010, $K288, 'Drinks List'!DI$11:DI$1010))</f>
        <v/>
      </c>
      <c r="AF288" s="21"/>
      <c r="AG288" s="59" t="str">
        <f>IF($K288="", "", SUMIF('Drinks List'!DL$11:DL$1010, $K288, 'Drinks List'!DK$11:DK$1010))</f>
        <v/>
      </c>
      <c r="AH288" s="21"/>
      <c r="AI288" s="59" t="str">
        <f>IF($K288="", "", SUMIF('Drinks List'!DN$11:DN$1010, $K288, 'Drinks List'!DM$11:DM$1010))</f>
        <v/>
      </c>
      <c r="AJ288" s="21"/>
      <c r="AK288" s="59" t="str">
        <f>IF($K288="", "", SUMIF('Drinks List'!DP$11:DP$1010, $K288, 'Drinks List'!DO$11:DO$1010))</f>
        <v/>
      </c>
      <c r="AL288" s="21"/>
      <c r="AM288" s="59" t="str">
        <f>IF($K288="", "", SUMIF('Drinks List'!DR$11:DR$1010, $K288, 'Drinks List'!DQ$11:DQ$1010))</f>
        <v/>
      </c>
      <c r="AN288" s="21"/>
      <c r="AO288" s="59" t="str">
        <f>IF($K288="", "", SUMIF('Drinks List'!DT$11:DT$1010, $K288, 'Drinks List'!DS$11:DS$1010))</f>
        <v/>
      </c>
      <c r="AP288" s="21"/>
      <c r="AQ288" s="59" t="str">
        <f>IF($K288="", "", SUMIF('Drinks List'!DV$11:DV$1010, $K288, 'Drinks List'!DU$11:DU$1010))</f>
        <v/>
      </c>
      <c r="AR288" s="21"/>
      <c r="AS288" s="59" t="str">
        <f>IF($K288="", "", SUMIF('Drinks List'!DX$11:DX$1010, $K288, 'Drinks List'!DW$11:DW$1010))</f>
        <v/>
      </c>
      <c r="AT288" s="21"/>
      <c r="AU288" s="59" t="str">
        <f>IF($K288="", "", SUMIF('Drinks List'!DZ$11:DZ$1010, $K288, 'Drinks List'!DY$11:DY$1010))</f>
        <v/>
      </c>
      <c r="AV288" s="21"/>
      <c r="AW288" s="59" t="str">
        <f>IF($K288="", "", SUMIF('Drinks List'!EB$11:EB$1010, $K288, 'Drinks List'!EA$11:EA$1010))</f>
        <v/>
      </c>
      <c r="AX288" s="21"/>
      <c r="AY288" s="59" t="str">
        <f>IF($K288="", "", SUMIF('Drinks List'!ED$11:ED$1010, $K288, 'Drinks List'!EC$11:EC$1010))</f>
        <v/>
      </c>
      <c r="AZ288" s="21"/>
      <c r="BA288" s="59" t="str">
        <f>IF($K288="", "", SUMIF('Drinks List'!EF$11:EF$1010, $K288, 'Drinks List'!EE$11:EE$1010))</f>
        <v/>
      </c>
      <c r="BB288" s="21"/>
      <c r="BC288" s="59" t="str">
        <f>IF($K288="", "", SUMIF('Drinks List'!EH$11:EH$1010, $K288, 'Drinks List'!EG$11:EG$1010))</f>
        <v/>
      </c>
      <c r="BD288" s="21"/>
      <c r="BE288" s="59" t="str">
        <f>IF($K288="", "", SUMIF('Drinks List'!EJ$11:EJ$1010, $K288, 'Drinks List'!EI$11:EI$1010))</f>
        <v/>
      </c>
      <c r="BF288" s="21"/>
      <c r="BG288" s="59" t="str">
        <f>IF($K288="", "", SUMIF('Drinks List'!EL$11:EL$1010, $K288, 'Drinks List'!EK$11:EK$1010))</f>
        <v/>
      </c>
      <c r="BH288" s="21"/>
      <c r="BI288" s="59" t="str">
        <f>IF($K288="", "", SUMIF('Drinks List'!EN$11:EN$1010, $K288, 'Drinks List'!EM$11:EM$1010))</f>
        <v/>
      </c>
      <c r="BJ288" s="21"/>
      <c r="BK288" s="59" t="str">
        <f>IF($K288="", "", SUMIF('Drinks List'!EP$11:EP$1010, $K288, 'Drinks List'!EO$11:EO$1010))</f>
        <v/>
      </c>
      <c r="BL288" s="21"/>
      <c r="BM288" s="59" t="str">
        <f>IF($K288="", "", SUMIF('Drinks List'!ER$11:ER$1010, $K288, 'Drinks List'!EQ$11:EQ$1010))</f>
        <v/>
      </c>
      <c r="BN288" s="21"/>
      <c r="BO288" s="65" t="str">
        <f>IF($K288="", "", SUMIF('Drinks List'!ET$11:ET$1010, $K288, 'Drinks List'!ES$11:ES$1010))</f>
        <v/>
      </c>
      <c r="BQ288" s="120" t="str">
        <f t="shared" si="93"/>
        <v/>
      </c>
      <c r="BR288" s="62" t="str">
        <f t="shared" si="94"/>
        <v/>
      </c>
      <c r="BS288" s="76" t="str">
        <f>IF(BQ288="", "", COUNTIF(BQ$11:BQ$1010, "&gt;"&amp;BQ288)+1+COUNTIF(BQ$11:BQ288, BQ288)-1)</f>
        <v/>
      </c>
      <c r="BT288" s="76" t="str">
        <f>IF(BR288="", "", COUNTIF(BR$11:BR$1010, "&lt;"&amp;BR288)+1+COUNTIF(BR$11:BR288, BR288)-1)</f>
        <v/>
      </c>
      <c r="BV288" s="76" t="str">
        <f t="shared" si="95"/>
        <v/>
      </c>
      <c r="BW288" s="124" t="str">
        <f t="shared" si="96"/>
        <v/>
      </c>
      <c r="BX288" s="115" t="str">
        <f t="shared" si="97"/>
        <v/>
      </c>
      <c r="BY288" s="125" t="str">
        <f t="shared" si="98"/>
        <v/>
      </c>
      <c r="CA288" s="106" t="str">
        <f t="shared" si="99"/>
        <v/>
      </c>
      <c r="CB288" s="22" t="str">
        <f t="shared" si="100"/>
        <v/>
      </c>
      <c r="CD288" s="76" t="str">
        <f>IF($J288="", "", IF($BV288=0, "", COUNTIF($J$11:$J$1010, "&lt;"&amp;$J288)+1+COUNTIF($J$11:$J288, $J288)-1))</f>
        <v/>
      </c>
    </row>
    <row r="289" spans="1:82" x14ac:dyDescent="0.25">
      <c r="A289" s="31"/>
      <c r="B289" s="19" t="str">
        <f t="shared" si="81"/>
        <v/>
      </c>
      <c r="C289" s="20" t="str">
        <f t="shared" si="82"/>
        <v/>
      </c>
      <c r="D289" s="29" t="str">
        <f t="shared" si="83"/>
        <v/>
      </c>
      <c r="E289" s="22" t="str">
        <f t="shared" si="84"/>
        <v/>
      </c>
      <c r="F289" s="31"/>
      <c r="G289" s="301"/>
      <c r="H289" s="302"/>
      <c r="I289" s="303"/>
      <c r="J289" s="304"/>
      <c r="K289" s="283"/>
      <c r="L289" s="305"/>
      <c r="M289" s="285"/>
      <c r="N289" s="287"/>
      <c r="O289" s="31"/>
      <c r="P289" s="19" t="str">
        <f t="shared" si="85"/>
        <v/>
      </c>
      <c r="Q289" s="20" t="str">
        <f t="shared" si="86"/>
        <v/>
      </c>
      <c r="R289" s="29" t="str">
        <f t="shared" si="87"/>
        <v/>
      </c>
      <c r="S289" s="22" t="str">
        <f t="shared" si="88"/>
        <v/>
      </c>
      <c r="T289" s="31"/>
      <c r="U289" s="69" t="str">
        <f t="shared" si="89"/>
        <v/>
      </c>
      <c r="V289" s="31"/>
      <c r="X289" s="76" t="str">
        <f t="shared" si="90"/>
        <v/>
      </c>
      <c r="Z289" s="76" t="str">
        <f t="shared" si="91"/>
        <v/>
      </c>
      <c r="AA289" s="76" t="str">
        <f t="shared" si="92"/>
        <v/>
      </c>
      <c r="AC289" s="19" t="str">
        <f>IF($K289="", "", SUMIF('Drinks List'!DH$11:DH$1010, $K289, 'Drinks List'!DG$11:DG$1010))</f>
        <v/>
      </c>
      <c r="AD289" s="21"/>
      <c r="AE289" s="59" t="str">
        <f>IF($K289="", "", SUMIF('Drinks List'!DJ$11:DJ$1010, $K289, 'Drinks List'!DI$11:DI$1010))</f>
        <v/>
      </c>
      <c r="AF289" s="21"/>
      <c r="AG289" s="59" t="str">
        <f>IF($K289="", "", SUMIF('Drinks List'!DL$11:DL$1010, $K289, 'Drinks List'!DK$11:DK$1010))</f>
        <v/>
      </c>
      <c r="AH289" s="21"/>
      <c r="AI289" s="59" t="str">
        <f>IF($K289="", "", SUMIF('Drinks List'!DN$11:DN$1010, $K289, 'Drinks List'!DM$11:DM$1010))</f>
        <v/>
      </c>
      <c r="AJ289" s="21"/>
      <c r="AK289" s="59" t="str">
        <f>IF($K289="", "", SUMIF('Drinks List'!DP$11:DP$1010, $K289, 'Drinks List'!DO$11:DO$1010))</f>
        <v/>
      </c>
      <c r="AL289" s="21"/>
      <c r="AM289" s="59" t="str">
        <f>IF($K289="", "", SUMIF('Drinks List'!DR$11:DR$1010, $K289, 'Drinks List'!DQ$11:DQ$1010))</f>
        <v/>
      </c>
      <c r="AN289" s="21"/>
      <c r="AO289" s="59" t="str">
        <f>IF($K289="", "", SUMIF('Drinks List'!DT$11:DT$1010, $K289, 'Drinks List'!DS$11:DS$1010))</f>
        <v/>
      </c>
      <c r="AP289" s="21"/>
      <c r="AQ289" s="59" t="str">
        <f>IF($K289="", "", SUMIF('Drinks List'!DV$11:DV$1010, $K289, 'Drinks List'!DU$11:DU$1010))</f>
        <v/>
      </c>
      <c r="AR289" s="21"/>
      <c r="AS289" s="59" t="str">
        <f>IF($K289="", "", SUMIF('Drinks List'!DX$11:DX$1010, $K289, 'Drinks List'!DW$11:DW$1010))</f>
        <v/>
      </c>
      <c r="AT289" s="21"/>
      <c r="AU289" s="59" t="str">
        <f>IF($K289="", "", SUMIF('Drinks List'!DZ$11:DZ$1010, $K289, 'Drinks List'!DY$11:DY$1010))</f>
        <v/>
      </c>
      <c r="AV289" s="21"/>
      <c r="AW289" s="59" t="str">
        <f>IF($K289="", "", SUMIF('Drinks List'!EB$11:EB$1010, $K289, 'Drinks List'!EA$11:EA$1010))</f>
        <v/>
      </c>
      <c r="AX289" s="21"/>
      <c r="AY289" s="59" t="str">
        <f>IF($K289="", "", SUMIF('Drinks List'!ED$11:ED$1010, $K289, 'Drinks List'!EC$11:EC$1010))</f>
        <v/>
      </c>
      <c r="AZ289" s="21"/>
      <c r="BA289" s="59" t="str">
        <f>IF($K289="", "", SUMIF('Drinks List'!EF$11:EF$1010, $K289, 'Drinks List'!EE$11:EE$1010))</f>
        <v/>
      </c>
      <c r="BB289" s="21"/>
      <c r="BC289" s="59" t="str">
        <f>IF($K289="", "", SUMIF('Drinks List'!EH$11:EH$1010, $K289, 'Drinks List'!EG$11:EG$1010))</f>
        <v/>
      </c>
      <c r="BD289" s="21"/>
      <c r="BE289" s="59" t="str">
        <f>IF($K289="", "", SUMIF('Drinks List'!EJ$11:EJ$1010, $K289, 'Drinks List'!EI$11:EI$1010))</f>
        <v/>
      </c>
      <c r="BF289" s="21"/>
      <c r="BG289" s="59" t="str">
        <f>IF($K289="", "", SUMIF('Drinks List'!EL$11:EL$1010, $K289, 'Drinks List'!EK$11:EK$1010))</f>
        <v/>
      </c>
      <c r="BH289" s="21"/>
      <c r="BI289" s="59" t="str">
        <f>IF($K289="", "", SUMIF('Drinks List'!EN$11:EN$1010, $K289, 'Drinks List'!EM$11:EM$1010))</f>
        <v/>
      </c>
      <c r="BJ289" s="21"/>
      <c r="BK289" s="59" t="str">
        <f>IF($K289="", "", SUMIF('Drinks List'!EP$11:EP$1010, $K289, 'Drinks List'!EO$11:EO$1010))</f>
        <v/>
      </c>
      <c r="BL289" s="21"/>
      <c r="BM289" s="59" t="str">
        <f>IF($K289="", "", SUMIF('Drinks List'!ER$11:ER$1010, $K289, 'Drinks List'!EQ$11:EQ$1010))</f>
        <v/>
      </c>
      <c r="BN289" s="21"/>
      <c r="BO289" s="65" t="str">
        <f>IF($K289="", "", SUMIF('Drinks List'!ET$11:ET$1010, $K289, 'Drinks List'!ES$11:ES$1010))</f>
        <v/>
      </c>
      <c r="BQ289" s="120" t="str">
        <f t="shared" si="93"/>
        <v/>
      </c>
      <c r="BR289" s="62" t="str">
        <f t="shared" si="94"/>
        <v/>
      </c>
      <c r="BS289" s="76" t="str">
        <f>IF(BQ289="", "", COUNTIF(BQ$11:BQ$1010, "&gt;"&amp;BQ289)+1+COUNTIF(BQ$11:BQ289, BQ289)-1)</f>
        <v/>
      </c>
      <c r="BT289" s="76" t="str">
        <f>IF(BR289="", "", COUNTIF(BR$11:BR$1010, "&lt;"&amp;BR289)+1+COUNTIF(BR$11:BR289, BR289)-1)</f>
        <v/>
      </c>
      <c r="BV289" s="76" t="str">
        <f t="shared" si="95"/>
        <v/>
      </c>
      <c r="BW289" s="124" t="str">
        <f t="shared" si="96"/>
        <v/>
      </c>
      <c r="BX289" s="115" t="str">
        <f t="shared" si="97"/>
        <v/>
      </c>
      <c r="BY289" s="125" t="str">
        <f t="shared" si="98"/>
        <v/>
      </c>
      <c r="CA289" s="106" t="str">
        <f t="shared" si="99"/>
        <v/>
      </c>
      <c r="CB289" s="22" t="str">
        <f t="shared" si="100"/>
        <v/>
      </c>
      <c r="CD289" s="76" t="str">
        <f>IF($J289="", "", IF($BV289=0, "", COUNTIF($J$11:$J$1010, "&lt;"&amp;$J289)+1+COUNTIF($J$11:$J289, $J289)-1))</f>
        <v/>
      </c>
    </row>
    <row r="290" spans="1:82" x14ac:dyDescent="0.25">
      <c r="A290" s="31"/>
      <c r="B290" s="19" t="str">
        <f t="shared" si="81"/>
        <v/>
      </c>
      <c r="C290" s="20" t="str">
        <f t="shared" si="82"/>
        <v/>
      </c>
      <c r="D290" s="29" t="str">
        <f t="shared" si="83"/>
        <v/>
      </c>
      <c r="E290" s="22" t="str">
        <f t="shared" si="84"/>
        <v/>
      </c>
      <c r="F290" s="31"/>
      <c r="G290" s="301"/>
      <c r="H290" s="302"/>
      <c r="I290" s="303"/>
      <c r="J290" s="304"/>
      <c r="K290" s="283"/>
      <c r="L290" s="305"/>
      <c r="M290" s="285"/>
      <c r="N290" s="287"/>
      <c r="O290" s="31"/>
      <c r="P290" s="19" t="str">
        <f t="shared" si="85"/>
        <v/>
      </c>
      <c r="Q290" s="20" t="str">
        <f t="shared" si="86"/>
        <v/>
      </c>
      <c r="R290" s="29" t="str">
        <f t="shared" si="87"/>
        <v/>
      </c>
      <c r="S290" s="22" t="str">
        <f t="shared" si="88"/>
        <v/>
      </c>
      <c r="T290" s="31"/>
      <c r="U290" s="69" t="str">
        <f t="shared" si="89"/>
        <v/>
      </c>
      <c r="V290" s="31"/>
      <c r="X290" s="76" t="str">
        <f t="shared" si="90"/>
        <v/>
      </c>
      <c r="Z290" s="76" t="str">
        <f t="shared" si="91"/>
        <v/>
      </c>
      <c r="AA290" s="76" t="str">
        <f t="shared" si="92"/>
        <v/>
      </c>
      <c r="AC290" s="19" t="str">
        <f>IF($K290="", "", SUMIF('Drinks List'!DH$11:DH$1010, $K290, 'Drinks List'!DG$11:DG$1010))</f>
        <v/>
      </c>
      <c r="AD290" s="21"/>
      <c r="AE290" s="59" t="str">
        <f>IF($K290="", "", SUMIF('Drinks List'!DJ$11:DJ$1010, $K290, 'Drinks List'!DI$11:DI$1010))</f>
        <v/>
      </c>
      <c r="AF290" s="21"/>
      <c r="AG290" s="59" t="str">
        <f>IF($K290="", "", SUMIF('Drinks List'!DL$11:DL$1010, $K290, 'Drinks List'!DK$11:DK$1010))</f>
        <v/>
      </c>
      <c r="AH290" s="21"/>
      <c r="AI290" s="59" t="str">
        <f>IF($K290="", "", SUMIF('Drinks List'!DN$11:DN$1010, $K290, 'Drinks List'!DM$11:DM$1010))</f>
        <v/>
      </c>
      <c r="AJ290" s="21"/>
      <c r="AK290" s="59" t="str">
        <f>IF($K290="", "", SUMIF('Drinks List'!DP$11:DP$1010, $K290, 'Drinks List'!DO$11:DO$1010))</f>
        <v/>
      </c>
      <c r="AL290" s="21"/>
      <c r="AM290" s="59" t="str">
        <f>IF($K290="", "", SUMIF('Drinks List'!DR$11:DR$1010, $K290, 'Drinks List'!DQ$11:DQ$1010))</f>
        <v/>
      </c>
      <c r="AN290" s="21"/>
      <c r="AO290" s="59" t="str">
        <f>IF($K290="", "", SUMIF('Drinks List'!DT$11:DT$1010, $K290, 'Drinks List'!DS$11:DS$1010))</f>
        <v/>
      </c>
      <c r="AP290" s="21"/>
      <c r="AQ290" s="59" t="str">
        <f>IF($K290="", "", SUMIF('Drinks List'!DV$11:DV$1010, $K290, 'Drinks List'!DU$11:DU$1010))</f>
        <v/>
      </c>
      <c r="AR290" s="21"/>
      <c r="AS290" s="59" t="str">
        <f>IF($K290="", "", SUMIF('Drinks List'!DX$11:DX$1010, $K290, 'Drinks List'!DW$11:DW$1010))</f>
        <v/>
      </c>
      <c r="AT290" s="21"/>
      <c r="AU290" s="59" t="str">
        <f>IF($K290="", "", SUMIF('Drinks List'!DZ$11:DZ$1010, $K290, 'Drinks List'!DY$11:DY$1010))</f>
        <v/>
      </c>
      <c r="AV290" s="21"/>
      <c r="AW290" s="59" t="str">
        <f>IF($K290="", "", SUMIF('Drinks List'!EB$11:EB$1010, $K290, 'Drinks List'!EA$11:EA$1010))</f>
        <v/>
      </c>
      <c r="AX290" s="21"/>
      <c r="AY290" s="59" t="str">
        <f>IF($K290="", "", SUMIF('Drinks List'!ED$11:ED$1010, $K290, 'Drinks List'!EC$11:EC$1010))</f>
        <v/>
      </c>
      <c r="AZ290" s="21"/>
      <c r="BA290" s="59" t="str">
        <f>IF($K290="", "", SUMIF('Drinks List'!EF$11:EF$1010, $K290, 'Drinks List'!EE$11:EE$1010))</f>
        <v/>
      </c>
      <c r="BB290" s="21"/>
      <c r="BC290" s="59" t="str">
        <f>IF($K290="", "", SUMIF('Drinks List'!EH$11:EH$1010, $K290, 'Drinks List'!EG$11:EG$1010))</f>
        <v/>
      </c>
      <c r="BD290" s="21"/>
      <c r="BE290" s="59" t="str">
        <f>IF($K290="", "", SUMIF('Drinks List'!EJ$11:EJ$1010, $K290, 'Drinks List'!EI$11:EI$1010))</f>
        <v/>
      </c>
      <c r="BF290" s="21"/>
      <c r="BG290" s="59" t="str">
        <f>IF($K290="", "", SUMIF('Drinks List'!EL$11:EL$1010, $K290, 'Drinks List'!EK$11:EK$1010))</f>
        <v/>
      </c>
      <c r="BH290" s="21"/>
      <c r="BI290" s="59" t="str">
        <f>IF($K290="", "", SUMIF('Drinks List'!EN$11:EN$1010, $K290, 'Drinks List'!EM$11:EM$1010))</f>
        <v/>
      </c>
      <c r="BJ290" s="21"/>
      <c r="BK290" s="59" t="str">
        <f>IF($K290="", "", SUMIF('Drinks List'!EP$11:EP$1010, $K290, 'Drinks List'!EO$11:EO$1010))</f>
        <v/>
      </c>
      <c r="BL290" s="21"/>
      <c r="BM290" s="59" t="str">
        <f>IF($K290="", "", SUMIF('Drinks List'!ER$11:ER$1010, $K290, 'Drinks List'!EQ$11:EQ$1010))</f>
        <v/>
      </c>
      <c r="BN290" s="21"/>
      <c r="BO290" s="65" t="str">
        <f>IF($K290="", "", SUMIF('Drinks List'!ET$11:ET$1010, $K290, 'Drinks List'!ES$11:ES$1010))</f>
        <v/>
      </c>
      <c r="BQ290" s="120" t="str">
        <f t="shared" si="93"/>
        <v/>
      </c>
      <c r="BR290" s="62" t="str">
        <f t="shared" si="94"/>
        <v/>
      </c>
      <c r="BS290" s="76" t="str">
        <f>IF(BQ290="", "", COUNTIF(BQ$11:BQ$1010, "&gt;"&amp;BQ290)+1+COUNTIF(BQ$11:BQ290, BQ290)-1)</f>
        <v/>
      </c>
      <c r="BT290" s="76" t="str">
        <f>IF(BR290="", "", COUNTIF(BR$11:BR$1010, "&lt;"&amp;BR290)+1+COUNTIF(BR$11:BR290, BR290)-1)</f>
        <v/>
      </c>
      <c r="BV290" s="76" t="str">
        <f t="shared" si="95"/>
        <v/>
      </c>
      <c r="BW290" s="124" t="str">
        <f t="shared" si="96"/>
        <v/>
      </c>
      <c r="BX290" s="115" t="str">
        <f t="shared" si="97"/>
        <v/>
      </c>
      <c r="BY290" s="125" t="str">
        <f t="shared" si="98"/>
        <v/>
      </c>
      <c r="CA290" s="106" t="str">
        <f t="shared" si="99"/>
        <v/>
      </c>
      <c r="CB290" s="22" t="str">
        <f t="shared" si="100"/>
        <v/>
      </c>
      <c r="CD290" s="76" t="str">
        <f>IF($J290="", "", IF($BV290=0, "", COUNTIF($J$11:$J$1010, "&lt;"&amp;$J290)+1+COUNTIF($J$11:$J290, $J290)-1))</f>
        <v/>
      </c>
    </row>
    <row r="291" spans="1:82" x14ac:dyDescent="0.25">
      <c r="A291" s="31"/>
      <c r="B291" s="19" t="str">
        <f t="shared" si="81"/>
        <v/>
      </c>
      <c r="C291" s="20" t="str">
        <f t="shared" si="82"/>
        <v/>
      </c>
      <c r="D291" s="29" t="str">
        <f t="shared" si="83"/>
        <v/>
      </c>
      <c r="E291" s="22" t="str">
        <f t="shared" si="84"/>
        <v/>
      </c>
      <c r="F291" s="31"/>
      <c r="G291" s="301"/>
      <c r="H291" s="302"/>
      <c r="I291" s="303"/>
      <c r="J291" s="304"/>
      <c r="K291" s="283"/>
      <c r="L291" s="305"/>
      <c r="M291" s="285"/>
      <c r="N291" s="287"/>
      <c r="O291" s="31"/>
      <c r="P291" s="19" t="str">
        <f t="shared" si="85"/>
        <v/>
      </c>
      <c r="Q291" s="20" t="str">
        <f t="shared" si="86"/>
        <v/>
      </c>
      <c r="R291" s="29" t="str">
        <f t="shared" si="87"/>
        <v/>
      </c>
      <c r="S291" s="22" t="str">
        <f t="shared" si="88"/>
        <v/>
      </c>
      <c r="T291" s="31"/>
      <c r="U291" s="69" t="str">
        <f t="shared" si="89"/>
        <v/>
      </c>
      <c r="V291" s="31"/>
      <c r="X291" s="76" t="str">
        <f t="shared" si="90"/>
        <v/>
      </c>
      <c r="Z291" s="76" t="str">
        <f t="shared" si="91"/>
        <v/>
      </c>
      <c r="AA291" s="76" t="str">
        <f t="shared" si="92"/>
        <v/>
      </c>
      <c r="AC291" s="19" t="str">
        <f>IF($K291="", "", SUMIF('Drinks List'!DH$11:DH$1010, $K291, 'Drinks List'!DG$11:DG$1010))</f>
        <v/>
      </c>
      <c r="AD291" s="21"/>
      <c r="AE291" s="59" t="str">
        <f>IF($K291="", "", SUMIF('Drinks List'!DJ$11:DJ$1010, $K291, 'Drinks List'!DI$11:DI$1010))</f>
        <v/>
      </c>
      <c r="AF291" s="21"/>
      <c r="AG291" s="59" t="str">
        <f>IF($K291="", "", SUMIF('Drinks List'!DL$11:DL$1010, $K291, 'Drinks List'!DK$11:DK$1010))</f>
        <v/>
      </c>
      <c r="AH291" s="21"/>
      <c r="AI291" s="59" t="str">
        <f>IF($K291="", "", SUMIF('Drinks List'!DN$11:DN$1010, $K291, 'Drinks List'!DM$11:DM$1010))</f>
        <v/>
      </c>
      <c r="AJ291" s="21"/>
      <c r="AK291" s="59" t="str">
        <f>IF($K291="", "", SUMIF('Drinks List'!DP$11:DP$1010, $K291, 'Drinks List'!DO$11:DO$1010))</f>
        <v/>
      </c>
      <c r="AL291" s="21"/>
      <c r="AM291" s="59" t="str">
        <f>IF($K291="", "", SUMIF('Drinks List'!DR$11:DR$1010, $K291, 'Drinks List'!DQ$11:DQ$1010))</f>
        <v/>
      </c>
      <c r="AN291" s="21"/>
      <c r="AO291" s="59" t="str">
        <f>IF($K291="", "", SUMIF('Drinks List'!DT$11:DT$1010, $K291, 'Drinks List'!DS$11:DS$1010))</f>
        <v/>
      </c>
      <c r="AP291" s="21"/>
      <c r="AQ291" s="59" t="str">
        <f>IF($K291="", "", SUMIF('Drinks List'!DV$11:DV$1010, $K291, 'Drinks List'!DU$11:DU$1010))</f>
        <v/>
      </c>
      <c r="AR291" s="21"/>
      <c r="AS291" s="59" t="str">
        <f>IF($K291="", "", SUMIF('Drinks List'!DX$11:DX$1010, $K291, 'Drinks List'!DW$11:DW$1010))</f>
        <v/>
      </c>
      <c r="AT291" s="21"/>
      <c r="AU291" s="59" t="str">
        <f>IF($K291="", "", SUMIF('Drinks List'!DZ$11:DZ$1010, $K291, 'Drinks List'!DY$11:DY$1010))</f>
        <v/>
      </c>
      <c r="AV291" s="21"/>
      <c r="AW291" s="59" t="str">
        <f>IF($K291="", "", SUMIF('Drinks List'!EB$11:EB$1010, $K291, 'Drinks List'!EA$11:EA$1010))</f>
        <v/>
      </c>
      <c r="AX291" s="21"/>
      <c r="AY291" s="59" t="str">
        <f>IF($K291="", "", SUMIF('Drinks List'!ED$11:ED$1010, $K291, 'Drinks List'!EC$11:EC$1010))</f>
        <v/>
      </c>
      <c r="AZ291" s="21"/>
      <c r="BA291" s="59" t="str">
        <f>IF($K291="", "", SUMIF('Drinks List'!EF$11:EF$1010, $K291, 'Drinks List'!EE$11:EE$1010))</f>
        <v/>
      </c>
      <c r="BB291" s="21"/>
      <c r="BC291" s="59" t="str">
        <f>IF($K291="", "", SUMIF('Drinks List'!EH$11:EH$1010, $K291, 'Drinks List'!EG$11:EG$1010))</f>
        <v/>
      </c>
      <c r="BD291" s="21"/>
      <c r="BE291" s="59" t="str">
        <f>IF($K291="", "", SUMIF('Drinks List'!EJ$11:EJ$1010, $K291, 'Drinks List'!EI$11:EI$1010))</f>
        <v/>
      </c>
      <c r="BF291" s="21"/>
      <c r="BG291" s="59" t="str">
        <f>IF($K291="", "", SUMIF('Drinks List'!EL$11:EL$1010, $K291, 'Drinks List'!EK$11:EK$1010))</f>
        <v/>
      </c>
      <c r="BH291" s="21"/>
      <c r="BI291" s="59" t="str">
        <f>IF($K291="", "", SUMIF('Drinks List'!EN$11:EN$1010, $K291, 'Drinks List'!EM$11:EM$1010))</f>
        <v/>
      </c>
      <c r="BJ291" s="21"/>
      <c r="BK291" s="59" t="str">
        <f>IF($K291="", "", SUMIF('Drinks List'!EP$11:EP$1010, $K291, 'Drinks List'!EO$11:EO$1010))</f>
        <v/>
      </c>
      <c r="BL291" s="21"/>
      <c r="BM291" s="59" t="str">
        <f>IF($K291="", "", SUMIF('Drinks List'!ER$11:ER$1010, $K291, 'Drinks List'!EQ$11:EQ$1010))</f>
        <v/>
      </c>
      <c r="BN291" s="21"/>
      <c r="BO291" s="65" t="str">
        <f>IF($K291="", "", SUMIF('Drinks List'!ET$11:ET$1010, $K291, 'Drinks List'!ES$11:ES$1010))</f>
        <v/>
      </c>
      <c r="BQ291" s="120" t="str">
        <f t="shared" si="93"/>
        <v/>
      </c>
      <c r="BR291" s="62" t="str">
        <f t="shared" si="94"/>
        <v/>
      </c>
      <c r="BS291" s="76" t="str">
        <f>IF(BQ291="", "", COUNTIF(BQ$11:BQ$1010, "&gt;"&amp;BQ291)+1+COUNTIF(BQ$11:BQ291, BQ291)-1)</f>
        <v/>
      </c>
      <c r="BT291" s="76" t="str">
        <f>IF(BR291="", "", COUNTIF(BR$11:BR$1010, "&lt;"&amp;BR291)+1+COUNTIF(BR$11:BR291, BR291)-1)</f>
        <v/>
      </c>
      <c r="BV291" s="76" t="str">
        <f t="shared" si="95"/>
        <v/>
      </c>
      <c r="BW291" s="124" t="str">
        <f t="shared" si="96"/>
        <v/>
      </c>
      <c r="BX291" s="115" t="str">
        <f t="shared" si="97"/>
        <v/>
      </c>
      <c r="BY291" s="125" t="str">
        <f t="shared" si="98"/>
        <v/>
      </c>
      <c r="CA291" s="106" t="str">
        <f t="shared" si="99"/>
        <v/>
      </c>
      <c r="CB291" s="22" t="str">
        <f t="shared" si="100"/>
        <v/>
      </c>
      <c r="CD291" s="76" t="str">
        <f>IF($J291="", "", IF($BV291=0, "", COUNTIF($J$11:$J$1010, "&lt;"&amp;$J291)+1+COUNTIF($J$11:$J291, $J291)-1))</f>
        <v/>
      </c>
    </row>
    <row r="292" spans="1:82" x14ac:dyDescent="0.25">
      <c r="A292" s="31"/>
      <c r="B292" s="19" t="str">
        <f t="shared" si="81"/>
        <v/>
      </c>
      <c r="C292" s="20" t="str">
        <f t="shared" si="82"/>
        <v/>
      </c>
      <c r="D292" s="29" t="str">
        <f t="shared" si="83"/>
        <v/>
      </c>
      <c r="E292" s="22" t="str">
        <f t="shared" si="84"/>
        <v/>
      </c>
      <c r="F292" s="31"/>
      <c r="G292" s="301"/>
      <c r="H292" s="302"/>
      <c r="I292" s="303"/>
      <c r="J292" s="304"/>
      <c r="K292" s="283"/>
      <c r="L292" s="305"/>
      <c r="M292" s="285"/>
      <c r="N292" s="287"/>
      <c r="O292" s="31"/>
      <c r="P292" s="19" t="str">
        <f t="shared" si="85"/>
        <v/>
      </c>
      <c r="Q292" s="20" t="str">
        <f t="shared" si="86"/>
        <v/>
      </c>
      <c r="R292" s="29" t="str">
        <f t="shared" si="87"/>
        <v/>
      </c>
      <c r="S292" s="22" t="str">
        <f t="shared" si="88"/>
        <v/>
      </c>
      <c r="T292" s="31"/>
      <c r="U292" s="69" t="str">
        <f t="shared" si="89"/>
        <v/>
      </c>
      <c r="V292" s="31"/>
      <c r="X292" s="76" t="str">
        <f t="shared" si="90"/>
        <v/>
      </c>
      <c r="Z292" s="76" t="str">
        <f t="shared" si="91"/>
        <v/>
      </c>
      <c r="AA292" s="76" t="str">
        <f t="shared" si="92"/>
        <v/>
      </c>
      <c r="AC292" s="19" t="str">
        <f>IF($K292="", "", SUMIF('Drinks List'!DH$11:DH$1010, $K292, 'Drinks List'!DG$11:DG$1010))</f>
        <v/>
      </c>
      <c r="AD292" s="21"/>
      <c r="AE292" s="59" t="str">
        <f>IF($K292="", "", SUMIF('Drinks List'!DJ$11:DJ$1010, $K292, 'Drinks List'!DI$11:DI$1010))</f>
        <v/>
      </c>
      <c r="AF292" s="21"/>
      <c r="AG292" s="59" t="str">
        <f>IF($K292="", "", SUMIF('Drinks List'!DL$11:DL$1010, $K292, 'Drinks List'!DK$11:DK$1010))</f>
        <v/>
      </c>
      <c r="AH292" s="21"/>
      <c r="AI292" s="59" t="str">
        <f>IF($K292="", "", SUMIF('Drinks List'!DN$11:DN$1010, $K292, 'Drinks List'!DM$11:DM$1010))</f>
        <v/>
      </c>
      <c r="AJ292" s="21"/>
      <c r="AK292" s="59" t="str">
        <f>IF($K292="", "", SUMIF('Drinks List'!DP$11:DP$1010, $K292, 'Drinks List'!DO$11:DO$1010))</f>
        <v/>
      </c>
      <c r="AL292" s="21"/>
      <c r="AM292" s="59" t="str">
        <f>IF($K292="", "", SUMIF('Drinks List'!DR$11:DR$1010, $K292, 'Drinks List'!DQ$11:DQ$1010))</f>
        <v/>
      </c>
      <c r="AN292" s="21"/>
      <c r="AO292" s="59" t="str">
        <f>IF($K292="", "", SUMIF('Drinks List'!DT$11:DT$1010, $K292, 'Drinks List'!DS$11:DS$1010))</f>
        <v/>
      </c>
      <c r="AP292" s="21"/>
      <c r="AQ292" s="59" t="str">
        <f>IF($K292="", "", SUMIF('Drinks List'!DV$11:DV$1010, $K292, 'Drinks List'!DU$11:DU$1010))</f>
        <v/>
      </c>
      <c r="AR292" s="21"/>
      <c r="AS292" s="59" t="str">
        <f>IF($K292="", "", SUMIF('Drinks List'!DX$11:DX$1010, $K292, 'Drinks List'!DW$11:DW$1010))</f>
        <v/>
      </c>
      <c r="AT292" s="21"/>
      <c r="AU292" s="59" t="str">
        <f>IF($K292="", "", SUMIF('Drinks List'!DZ$11:DZ$1010, $K292, 'Drinks List'!DY$11:DY$1010))</f>
        <v/>
      </c>
      <c r="AV292" s="21"/>
      <c r="AW292" s="59" t="str">
        <f>IF($K292="", "", SUMIF('Drinks List'!EB$11:EB$1010, $K292, 'Drinks List'!EA$11:EA$1010))</f>
        <v/>
      </c>
      <c r="AX292" s="21"/>
      <c r="AY292" s="59" t="str">
        <f>IF($K292="", "", SUMIF('Drinks List'!ED$11:ED$1010, $K292, 'Drinks List'!EC$11:EC$1010))</f>
        <v/>
      </c>
      <c r="AZ292" s="21"/>
      <c r="BA292" s="59" t="str">
        <f>IF($K292="", "", SUMIF('Drinks List'!EF$11:EF$1010, $K292, 'Drinks List'!EE$11:EE$1010))</f>
        <v/>
      </c>
      <c r="BB292" s="21"/>
      <c r="BC292" s="59" t="str">
        <f>IF($K292="", "", SUMIF('Drinks List'!EH$11:EH$1010, $K292, 'Drinks List'!EG$11:EG$1010))</f>
        <v/>
      </c>
      <c r="BD292" s="21"/>
      <c r="BE292" s="59" t="str">
        <f>IF($K292="", "", SUMIF('Drinks List'!EJ$11:EJ$1010, $K292, 'Drinks List'!EI$11:EI$1010))</f>
        <v/>
      </c>
      <c r="BF292" s="21"/>
      <c r="BG292" s="59" t="str">
        <f>IF($K292="", "", SUMIF('Drinks List'!EL$11:EL$1010, $K292, 'Drinks List'!EK$11:EK$1010))</f>
        <v/>
      </c>
      <c r="BH292" s="21"/>
      <c r="BI292" s="59" t="str">
        <f>IF($K292="", "", SUMIF('Drinks List'!EN$11:EN$1010, $K292, 'Drinks List'!EM$11:EM$1010))</f>
        <v/>
      </c>
      <c r="BJ292" s="21"/>
      <c r="BK292" s="59" t="str">
        <f>IF($K292="", "", SUMIF('Drinks List'!EP$11:EP$1010, $K292, 'Drinks List'!EO$11:EO$1010))</f>
        <v/>
      </c>
      <c r="BL292" s="21"/>
      <c r="BM292" s="59" t="str">
        <f>IF($K292="", "", SUMIF('Drinks List'!ER$11:ER$1010, $K292, 'Drinks List'!EQ$11:EQ$1010))</f>
        <v/>
      </c>
      <c r="BN292" s="21"/>
      <c r="BO292" s="65" t="str">
        <f>IF($K292="", "", SUMIF('Drinks List'!ET$11:ET$1010, $K292, 'Drinks List'!ES$11:ES$1010))</f>
        <v/>
      </c>
      <c r="BQ292" s="120" t="str">
        <f t="shared" si="93"/>
        <v/>
      </c>
      <c r="BR292" s="62" t="str">
        <f t="shared" si="94"/>
        <v/>
      </c>
      <c r="BS292" s="76" t="str">
        <f>IF(BQ292="", "", COUNTIF(BQ$11:BQ$1010, "&gt;"&amp;BQ292)+1+COUNTIF(BQ$11:BQ292, BQ292)-1)</f>
        <v/>
      </c>
      <c r="BT292" s="76" t="str">
        <f>IF(BR292="", "", COUNTIF(BR$11:BR$1010, "&lt;"&amp;BR292)+1+COUNTIF(BR$11:BR292, BR292)-1)</f>
        <v/>
      </c>
      <c r="BV292" s="76" t="str">
        <f t="shared" si="95"/>
        <v/>
      </c>
      <c r="BW292" s="124" t="str">
        <f t="shared" si="96"/>
        <v/>
      </c>
      <c r="BX292" s="115" t="str">
        <f t="shared" si="97"/>
        <v/>
      </c>
      <c r="BY292" s="125" t="str">
        <f t="shared" si="98"/>
        <v/>
      </c>
      <c r="CA292" s="106" t="str">
        <f t="shared" si="99"/>
        <v/>
      </c>
      <c r="CB292" s="22" t="str">
        <f t="shared" si="100"/>
        <v/>
      </c>
      <c r="CD292" s="76" t="str">
        <f>IF($J292="", "", IF($BV292=0, "", COUNTIF($J$11:$J$1010, "&lt;"&amp;$J292)+1+COUNTIF($J$11:$J292, $J292)-1))</f>
        <v/>
      </c>
    </row>
    <row r="293" spans="1:82" x14ac:dyDescent="0.25">
      <c r="A293" s="31"/>
      <c r="B293" s="19" t="str">
        <f t="shared" si="81"/>
        <v/>
      </c>
      <c r="C293" s="20" t="str">
        <f t="shared" si="82"/>
        <v/>
      </c>
      <c r="D293" s="29" t="str">
        <f t="shared" si="83"/>
        <v/>
      </c>
      <c r="E293" s="22" t="str">
        <f t="shared" si="84"/>
        <v/>
      </c>
      <c r="F293" s="31"/>
      <c r="G293" s="301"/>
      <c r="H293" s="302"/>
      <c r="I293" s="303"/>
      <c r="J293" s="304"/>
      <c r="K293" s="283"/>
      <c r="L293" s="305"/>
      <c r="M293" s="285"/>
      <c r="N293" s="287"/>
      <c r="O293" s="31"/>
      <c r="P293" s="19" t="str">
        <f t="shared" si="85"/>
        <v/>
      </c>
      <c r="Q293" s="20" t="str">
        <f t="shared" si="86"/>
        <v/>
      </c>
      <c r="R293" s="29" t="str">
        <f t="shared" si="87"/>
        <v/>
      </c>
      <c r="S293" s="22" t="str">
        <f t="shared" si="88"/>
        <v/>
      </c>
      <c r="T293" s="31"/>
      <c r="U293" s="69" t="str">
        <f t="shared" si="89"/>
        <v/>
      </c>
      <c r="V293" s="31"/>
      <c r="X293" s="76" t="str">
        <f t="shared" si="90"/>
        <v/>
      </c>
      <c r="Z293" s="76" t="str">
        <f t="shared" si="91"/>
        <v/>
      </c>
      <c r="AA293" s="76" t="str">
        <f t="shared" si="92"/>
        <v/>
      </c>
      <c r="AC293" s="19" t="str">
        <f>IF($K293="", "", SUMIF('Drinks List'!DH$11:DH$1010, $K293, 'Drinks List'!DG$11:DG$1010))</f>
        <v/>
      </c>
      <c r="AD293" s="21"/>
      <c r="AE293" s="59" t="str">
        <f>IF($K293="", "", SUMIF('Drinks List'!DJ$11:DJ$1010, $K293, 'Drinks List'!DI$11:DI$1010))</f>
        <v/>
      </c>
      <c r="AF293" s="21"/>
      <c r="AG293" s="59" t="str">
        <f>IF($K293="", "", SUMIF('Drinks List'!DL$11:DL$1010, $K293, 'Drinks List'!DK$11:DK$1010))</f>
        <v/>
      </c>
      <c r="AH293" s="21"/>
      <c r="AI293" s="59" t="str">
        <f>IF($K293="", "", SUMIF('Drinks List'!DN$11:DN$1010, $K293, 'Drinks List'!DM$11:DM$1010))</f>
        <v/>
      </c>
      <c r="AJ293" s="21"/>
      <c r="AK293" s="59" t="str">
        <f>IF($K293="", "", SUMIF('Drinks List'!DP$11:DP$1010, $K293, 'Drinks List'!DO$11:DO$1010))</f>
        <v/>
      </c>
      <c r="AL293" s="21"/>
      <c r="AM293" s="59" t="str">
        <f>IF($K293="", "", SUMIF('Drinks List'!DR$11:DR$1010, $K293, 'Drinks List'!DQ$11:DQ$1010))</f>
        <v/>
      </c>
      <c r="AN293" s="21"/>
      <c r="AO293" s="59" t="str">
        <f>IF($K293="", "", SUMIF('Drinks List'!DT$11:DT$1010, $K293, 'Drinks List'!DS$11:DS$1010))</f>
        <v/>
      </c>
      <c r="AP293" s="21"/>
      <c r="AQ293" s="59" t="str">
        <f>IF($K293="", "", SUMIF('Drinks List'!DV$11:DV$1010, $K293, 'Drinks List'!DU$11:DU$1010))</f>
        <v/>
      </c>
      <c r="AR293" s="21"/>
      <c r="AS293" s="59" t="str">
        <f>IF($K293="", "", SUMIF('Drinks List'!DX$11:DX$1010, $K293, 'Drinks List'!DW$11:DW$1010))</f>
        <v/>
      </c>
      <c r="AT293" s="21"/>
      <c r="AU293" s="59" t="str">
        <f>IF($K293="", "", SUMIF('Drinks List'!DZ$11:DZ$1010, $K293, 'Drinks List'!DY$11:DY$1010))</f>
        <v/>
      </c>
      <c r="AV293" s="21"/>
      <c r="AW293" s="59" t="str">
        <f>IF($K293="", "", SUMIF('Drinks List'!EB$11:EB$1010, $K293, 'Drinks List'!EA$11:EA$1010))</f>
        <v/>
      </c>
      <c r="AX293" s="21"/>
      <c r="AY293" s="59" t="str">
        <f>IF($K293="", "", SUMIF('Drinks List'!ED$11:ED$1010, $K293, 'Drinks List'!EC$11:EC$1010))</f>
        <v/>
      </c>
      <c r="AZ293" s="21"/>
      <c r="BA293" s="59" t="str">
        <f>IF($K293="", "", SUMIF('Drinks List'!EF$11:EF$1010, $K293, 'Drinks List'!EE$11:EE$1010))</f>
        <v/>
      </c>
      <c r="BB293" s="21"/>
      <c r="BC293" s="59" t="str">
        <f>IF($K293="", "", SUMIF('Drinks List'!EH$11:EH$1010, $K293, 'Drinks List'!EG$11:EG$1010))</f>
        <v/>
      </c>
      <c r="BD293" s="21"/>
      <c r="BE293" s="59" t="str">
        <f>IF($K293="", "", SUMIF('Drinks List'!EJ$11:EJ$1010, $K293, 'Drinks List'!EI$11:EI$1010))</f>
        <v/>
      </c>
      <c r="BF293" s="21"/>
      <c r="BG293" s="59" t="str">
        <f>IF($K293="", "", SUMIF('Drinks List'!EL$11:EL$1010, $K293, 'Drinks List'!EK$11:EK$1010))</f>
        <v/>
      </c>
      <c r="BH293" s="21"/>
      <c r="BI293" s="59" t="str">
        <f>IF($K293="", "", SUMIF('Drinks List'!EN$11:EN$1010, $K293, 'Drinks List'!EM$11:EM$1010))</f>
        <v/>
      </c>
      <c r="BJ293" s="21"/>
      <c r="BK293" s="59" t="str">
        <f>IF($K293="", "", SUMIF('Drinks List'!EP$11:EP$1010, $K293, 'Drinks List'!EO$11:EO$1010))</f>
        <v/>
      </c>
      <c r="BL293" s="21"/>
      <c r="BM293" s="59" t="str">
        <f>IF($K293="", "", SUMIF('Drinks List'!ER$11:ER$1010, $K293, 'Drinks List'!EQ$11:EQ$1010))</f>
        <v/>
      </c>
      <c r="BN293" s="21"/>
      <c r="BO293" s="65" t="str">
        <f>IF($K293="", "", SUMIF('Drinks List'!ET$11:ET$1010, $K293, 'Drinks List'!ES$11:ES$1010))</f>
        <v/>
      </c>
      <c r="BQ293" s="120" t="str">
        <f t="shared" si="93"/>
        <v/>
      </c>
      <c r="BR293" s="62" t="str">
        <f t="shared" si="94"/>
        <v/>
      </c>
      <c r="BS293" s="76" t="str">
        <f>IF(BQ293="", "", COUNTIF(BQ$11:BQ$1010, "&gt;"&amp;BQ293)+1+COUNTIF(BQ$11:BQ293, BQ293)-1)</f>
        <v/>
      </c>
      <c r="BT293" s="76" t="str">
        <f>IF(BR293="", "", COUNTIF(BR$11:BR$1010, "&lt;"&amp;BR293)+1+COUNTIF(BR$11:BR293, BR293)-1)</f>
        <v/>
      </c>
      <c r="BV293" s="76" t="str">
        <f t="shared" si="95"/>
        <v/>
      </c>
      <c r="BW293" s="124" t="str">
        <f t="shared" si="96"/>
        <v/>
      </c>
      <c r="BX293" s="115" t="str">
        <f t="shared" si="97"/>
        <v/>
      </c>
      <c r="BY293" s="125" t="str">
        <f t="shared" si="98"/>
        <v/>
      </c>
      <c r="CA293" s="106" t="str">
        <f t="shared" si="99"/>
        <v/>
      </c>
      <c r="CB293" s="22" t="str">
        <f t="shared" si="100"/>
        <v/>
      </c>
      <c r="CD293" s="76" t="str">
        <f>IF($J293="", "", IF($BV293=0, "", COUNTIF($J$11:$J$1010, "&lt;"&amp;$J293)+1+COUNTIF($J$11:$J293, $J293)-1))</f>
        <v/>
      </c>
    </row>
    <row r="294" spans="1:82" x14ac:dyDescent="0.25">
      <c r="A294" s="31"/>
      <c r="B294" s="19" t="str">
        <f t="shared" si="81"/>
        <v/>
      </c>
      <c r="C294" s="20" t="str">
        <f t="shared" si="82"/>
        <v/>
      </c>
      <c r="D294" s="29" t="str">
        <f t="shared" si="83"/>
        <v/>
      </c>
      <c r="E294" s="22" t="str">
        <f t="shared" si="84"/>
        <v/>
      </c>
      <c r="F294" s="31"/>
      <c r="G294" s="301"/>
      <c r="H294" s="302"/>
      <c r="I294" s="303"/>
      <c r="J294" s="304"/>
      <c r="K294" s="283"/>
      <c r="L294" s="305"/>
      <c r="M294" s="285"/>
      <c r="N294" s="287"/>
      <c r="O294" s="31"/>
      <c r="P294" s="19" t="str">
        <f t="shared" si="85"/>
        <v/>
      </c>
      <c r="Q294" s="20" t="str">
        <f t="shared" si="86"/>
        <v/>
      </c>
      <c r="R294" s="29" t="str">
        <f t="shared" si="87"/>
        <v/>
      </c>
      <c r="S294" s="22" t="str">
        <f t="shared" si="88"/>
        <v/>
      </c>
      <c r="T294" s="31"/>
      <c r="U294" s="69" t="str">
        <f t="shared" si="89"/>
        <v/>
      </c>
      <c r="V294" s="31"/>
      <c r="X294" s="76" t="str">
        <f t="shared" si="90"/>
        <v/>
      </c>
      <c r="Z294" s="76" t="str">
        <f t="shared" si="91"/>
        <v/>
      </c>
      <c r="AA294" s="76" t="str">
        <f t="shared" si="92"/>
        <v/>
      </c>
      <c r="AC294" s="19" t="str">
        <f>IF($K294="", "", SUMIF('Drinks List'!DH$11:DH$1010, $K294, 'Drinks List'!DG$11:DG$1010))</f>
        <v/>
      </c>
      <c r="AD294" s="21"/>
      <c r="AE294" s="59" t="str">
        <f>IF($K294="", "", SUMIF('Drinks List'!DJ$11:DJ$1010, $K294, 'Drinks List'!DI$11:DI$1010))</f>
        <v/>
      </c>
      <c r="AF294" s="21"/>
      <c r="AG294" s="59" t="str">
        <f>IF($K294="", "", SUMIF('Drinks List'!DL$11:DL$1010, $K294, 'Drinks List'!DK$11:DK$1010))</f>
        <v/>
      </c>
      <c r="AH294" s="21"/>
      <c r="AI294" s="59" t="str">
        <f>IF($K294="", "", SUMIF('Drinks List'!DN$11:DN$1010, $K294, 'Drinks List'!DM$11:DM$1010))</f>
        <v/>
      </c>
      <c r="AJ294" s="21"/>
      <c r="AK294" s="59" t="str">
        <f>IF($K294="", "", SUMIF('Drinks List'!DP$11:DP$1010, $K294, 'Drinks List'!DO$11:DO$1010))</f>
        <v/>
      </c>
      <c r="AL294" s="21"/>
      <c r="AM294" s="59" t="str">
        <f>IF($K294="", "", SUMIF('Drinks List'!DR$11:DR$1010, $K294, 'Drinks List'!DQ$11:DQ$1010))</f>
        <v/>
      </c>
      <c r="AN294" s="21"/>
      <c r="AO294" s="59" t="str">
        <f>IF($K294="", "", SUMIF('Drinks List'!DT$11:DT$1010, $K294, 'Drinks List'!DS$11:DS$1010))</f>
        <v/>
      </c>
      <c r="AP294" s="21"/>
      <c r="AQ294" s="59" t="str">
        <f>IF($K294="", "", SUMIF('Drinks List'!DV$11:DV$1010, $K294, 'Drinks List'!DU$11:DU$1010))</f>
        <v/>
      </c>
      <c r="AR294" s="21"/>
      <c r="AS294" s="59" t="str">
        <f>IF($K294="", "", SUMIF('Drinks List'!DX$11:DX$1010, $K294, 'Drinks List'!DW$11:DW$1010))</f>
        <v/>
      </c>
      <c r="AT294" s="21"/>
      <c r="AU294" s="59" t="str">
        <f>IF($K294="", "", SUMIF('Drinks List'!DZ$11:DZ$1010, $K294, 'Drinks List'!DY$11:DY$1010))</f>
        <v/>
      </c>
      <c r="AV294" s="21"/>
      <c r="AW294" s="59" t="str">
        <f>IF($K294="", "", SUMIF('Drinks List'!EB$11:EB$1010, $K294, 'Drinks List'!EA$11:EA$1010))</f>
        <v/>
      </c>
      <c r="AX294" s="21"/>
      <c r="AY294" s="59" t="str">
        <f>IF($K294="", "", SUMIF('Drinks List'!ED$11:ED$1010, $K294, 'Drinks List'!EC$11:EC$1010))</f>
        <v/>
      </c>
      <c r="AZ294" s="21"/>
      <c r="BA294" s="59" t="str">
        <f>IF($K294="", "", SUMIF('Drinks List'!EF$11:EF$1010, $K294, 'Drinks List'!EE$11:EE$1010))</f>
        <v/>
      </c>
      <c r="BB294" s="21"/>
      <c r="BC294" s="59" t="str">
        <f>IF($K294="", "", SUMIF('Drinks List'!EH$11:EH$1010, $K294, 'Drinks List'!EG$11:EG$1010))</f>
        <v/>
      </c>
      <c r="BD294" s="21"/>
      <c r="BE294" s="59" t="str">
        <f>IF($K294="", "", SUMIF('Drinks List'!EJ$11:EJ$1010, $K294, 'Drinks List'!EI$11:EI$1010))</f>
        <v/>
      </c>
      <c r="BF294" s="21"/>
      <c r="BG294" s="59" t="str">
        <f>IF($K294="", "", SUMIF('Drinks List'!EL$11:EL$1010, $K294, 'Drinks List'!EK$11:EK$1010))</f>
        <v/>
      </c>
      <c r="BH294" s="21"/>
      <c r="BI294" s="59" t="str">
        <f>IF($K294="", "", SUMIF('Drinks List'!EN$11:EN$1010, $K294, 'Drinks List'!EM$11:EM$1010))</f>
        <v/>
      </c>
      <c r="BJ294" s="21"/>
      <c r="BK294" s="59" t="str">
        <f>IF($K294="", "", SUMIF('Drinks List'!EP$11:EP$1010, $K294, 'Drinks List'!EO$11:EO$1010))</f>
        <v/>
      </c>
      <c r="BL294" s="21"/>
      <c r="BM294" s="59" t="str">
        <f>IF($K294="", "", SUMIF('Drinks List'!ER$11:ER$1010, $K294, 'Drinks List'!EQ$11:EQ$1010))</f>
        <v/>
      </c>
      <c r="BN294" s="21"/>
      <c r="BO294" s="65" t="str">
        <f>IF($K294="", "", SUMIF('Drinks List'!ET$11:ET$1010, $K294, 'Drinks List'!ES$11:ES$1010))</f>
        <v/>
      </c>
      <c r="BQ294" s="120" t="str">
        <f t="shared" si="93"/>
        <v/>
      </c>
      <c r="BR294" s="62" t="str">
        <f t="shared" si="94"/>
        <v/>
      </c>
      <c r="BS294" s="76" t="str">
        <f>IF(BQ294="", "", COUNTIF(BQ$11:BQ$1010, "&gt;"&amp;BQ294)+1+COUNTIF(BQ$11:BQ294, BQ294)-1)</f>
        <v/>
      </c>
      <c r="BT294" s="76" t="str">
        <f>IF(BR294="", "", COUNTIF(BR$11:BR$1010, "&lt;"&amp;BR294)+1+COUNTIF(BR$11:BR294, BR294)-1)</f>
        <v/>
      </c>
      <c r="BV294" s="76" t="str">
        <f t="shared" si="95"/>
        <v/>
      </c>
      <c r="BW294" s="124" t="str">
        <f t="shared" si="96"/>
        <v/>
      </c>
      <c r="BX294" s="115" t="str">
        <f t="shared" si="97"/>
        <v/>
      </c>
      <c r="BY294" s="125" t="str">
        <f t="shared" si="98"/>
        <v/>
      </c>
      <c r="CA294" s="106" t="str">
        <f t="shared" si="99"/>
        <v/>
      </c>
      <c r="CB294" s="22" t="str">
        <f t="shared" si="100"/>
        <v/>
      </c>
      <c r="CD294" s="76" t="str">
        <f>IF($J294="", "", IF($BV294=0, "", COUNTIF($J$11:$J$1010, "&lt;"&amp;$J294)+1+COUNTIF($J$11:$J294, $J294)-1))</f>
        <v/>
      </c>
    </row>
    <row r="295" spans="1:82" x14ac:dyDescent="0.25">
      <c r="A295" s="31"/>
      <c r="B295" s="19" t="str">
        <f t="shared" si="81"/>
        <v/>
      </c>
      <c r="C295" s="20" t="str">
        <f t="shared" si="82"/>
        <v/>
      </c>
      <c r="D295" s="29" t="str">
        <f t="shared" si="83"/>
        <v/>
      </c>
      <c r="E295" s="22" t="str">
        <f t="shared" si="84"/>
        <v/>
      </c>
      <c r="F295" s="31"/>
      <c r="G295" s="301"/>
      <c r="H295" s="302"/>
      <c r="I295" s="303"/>
      <c r="J295" s="304"/>
      <c r="K295" s="283"/>
      <c r="L295" s="305"/>
      <c r="M295" s="285"/>
      <c r="N295" s="287"/>
      <c r="O295" s="31"/>
      <c r="P295" s="19" t="str">
        <f t="shared" si="85"/>
        <v/>
      </c>
      <c r="Q295" s="20" t="str">
        <f t="shared" si="86"/>
        <v/>
      </c>
      <c r="R295" s="29" t="str">
        <f t="shared" si="87"/>
        <v/>
      </c>
      <c r="S295" s="22" t="str">
        <f t="shared" si="88"/>
        <v/>
      </c>
      <c r="T295" s="31"/>
      <c r="U295" s="69" t="str">
        <f t="shared" si="89"/>
        <v/>
      </c>
      <c r="V295" s="31"/>
      <c r="X295" s="76" t="str">
        <f t="shared" si="90"/>
        <v/>
      </c>
      <c r="Z295" s="76" t="str">
        <f t="shared" si="91"/>
        <v/>
      </c>
      <c r="AA295" s="76" t="str">
        <f t="shared" si="92"/>
        <v/>
      </c>
      <c r="AC295" s="19" t="str">
        <f>IF($K295="", "", SUMIF('Drinks List'!DH$11:DH$1010, $K295, 'Drinks List'!DG$11:DG$1010))</f>
        <v/>
      </c>
      <c r="AD295" s="21"/>
      <c r="AE295" s="59" t="str">
        <f>IF($K295="", "", SUMIF('Drinks List'!DJ$11:DJ$1010, $K295, 'Drinks List'!DI$11:DI$1010))</f>
        <v/>
      </c>
      <c r="AF295" s="21"/>
      <c r="AG295" s="59" t="str">
        <f>IF($K295="", "", SUMIF('Drinks List'!DL$11:DL$1010, $K295, 'Drinks List'!DK$11:DK$1010))</f>
        <v/>
      </c>
      <c r="AH295" s="21"/>
      <c r="AI295" s="59" t="str">
        <f>IF($K295="", "", SUMIF('Drinks List'!DN$11:DN$1010, $K295, 'Drinks List'!DM$11:DM$1010))</f>
        <v/>
      </c>
      <c r="AJ295" s="21"/>
      <c r="AK295" s="59" t="str">
        <f>IF($K295="", "", SUMIF('Drinks List'!DP$11:DP$1010, $K295, 'Drinks List'!DO$11:DO$1010))</f>
        <v/>
      </c>
      <c r="AL295" s="21"/>
      <c r="AM295" s="59" t="str">
        <f>IF($K295="", "", SUMIF('Drinks List'!DR$11:DR$1010, $K295, 'Drinks List'!DQ$11:DQ$1010))</f>
        <v/>
      </c>
      <c r="AN295" s="21"/>
      <c r="AO295" s="59" t="str">
        <f>IF($K295="", "", SUMIF('Drinks List'!DT$11:DT$1010, $K295, 'Drinks List'!DS$11:DS$1010))</f>
        <v/>
      </c>
      <c r="AP295" s="21"/>
      <c r="AQ295" s="59" t="str">
        <f>IF($K295="", "", SUMIF('Drinks List'!DV$11:DV$1010, $K295, 'Drinks List'!DU$11:DU$1010))</f>
        <v/>
      </c>
      <c r="AR295" s="21"/>
      <c r="AS295" s="59" t="str">
        <f>IF($K295="", "", SUMIF('Drinks List'!DX$11:DX$1010, $K295, 'Drinks List'!DW$11:DW$1010))</f>
        <v/>
      </c>
      <c r="AT295" s="21"/>
      <c r="AU295" s="59" t="str">
        <f>IF($K295="", "", SUMIF('Drinks List'!DZ$11:DZ$1010, $K295, 'Drinks List'!DY$11:DY$1010))</f>
        <v/>
      </c>
      <c r="AV295" s="21"/>
      <c r="AW295" s="59" t="str">
        <f>IF($K295="", "", SUMIF('Drinks List'!EB$11:EB$1010, $K295, 'Drinks List'!EA$11:EA$1010))</f>
        <v/>
      </c>
      <c r="AX295" s="21"/>
      <c r="AY295" s="59" t="str">
        <f>IF($K295="", "", SUMIF('Drinks List'!ED$11:ED$1010, $K295, 'Drinks List'!EC$11:EC$1010))</f>
        <v/>
      </c>
      <c r="AZ295" s="21"/>
      <c r="BA295" s="59" t="str">
        <f>IF($K295="", "", SUMIF('Drinks List'!EF$11:EF$1010, $K295, 'Drinks List'!EE$11:EE$1010))</f>
        <v/>
      </c>
      <c r="BB295" s="21"/>
      <c r="BC295" s="59" t="str">
        <f>IF($K295="", "", SUMIF('Drinks List'!EH$11:EH$1010, $K295, 'Drinks List'!EG$11:EG$1010))</f>
        <v/>
      </c>
      <c r="BD295" s="21"/>
      <c r="BE295" s="59" t="str">
        <f>IF($K295="", "", SUMIF('Drinks List'!EJ$11:EJ$1010, $K295, 'Drinks List'!EI$11:EI$1010))</f>
        <v/>
      </c>
      <c r="BF295" s="21"/>
      <c r="BG295" s="59" t="str">
        <f>IF($K295="", "", SUMIF('Drinks List'!EL$11:EL$1010, $K295, 'Drinks List'!EK$11:EK$1010))</f>
        <v/>
      </c>
      <c r="BH295" s="21"/>
      <c r="BI295" s="59" t="str">
        <f>IF($K295="", "", SUMIF('Drinks List'!EN$11:EN$1010, $K295, 'Drinks List'!EM$11:EM$1010))</f>
        <v/>
      </c>
      <c r="BJ295" s="21"/>
      <c r="BK295" s="59" t="str">
        <f>IF($K295="", "", SUMIF('Drinks List'!EP$11:EP$1010, $K295, 'Drinks List'!EO$11:EO$1010))</f>
        <v/>
      </c>
      <c r="BL295" s="21"/>
      <c r="BM295" s="59" t="str">
        <f>IF($K295="", "", SUMIF('Drinks List'!ER$11:ER$1010, $K295, 'Drinks List'!EQ$11:EQ$1010))</f>
        <v/>
      </c>
      <c r="BN295" s="21"/>
      <c r="BO295" s="65" t="str">
        <f>IF($K295="", "", SUMIF('Drinks List'!ET$11:ET$1010, $K295, 'Drinks List'!ES$11:ES$1010))</f>
        <v/>
      </c>
      <c r="BQ295" s="120" t="str">
        <f t="shared" si="93"/>
        <v/>
      </c>
      <c r="BR295" s="62" t="str">
        <f t="shared" si="94"/>
        <v/>
      </c>
      <c r="BS295" s="76" t="str">
        <f>IF(BQ295="", "", COUNTIF(BQ$11:BQ$1010, "&gt;"&amp;BQ295)+1+COUNTIF(BQ$11:BQ295, BQ295)-1)</f>
        <v/>
      </c>
      <c r="BT295" s="76" t="str">
        <f>IF(BR295="", "", COUNTIF(BR$11:BR$1010, "&lt;"&amp;BR295)+1+COUNTIF(BR$11:BR295, BR295)-1)</f>
        <v/>
      </c>
      <c r="BV295" s="76" t="str">
        <f t="shared" si="95"/>
        <v/>
      </c>
      <c r="BW295" s="124" t="str">
        <f t="shared" si="96"/>
        <v/>
      </c>
      <c r="BX295" s="115" t="str">
        <f t="shared" si="97"/>
        <v/>
      </c>
      <c r="BY295" s="125" t="str">
        <f t="shared" si="98"/>
        <v/>
      </c>
      <c r="CA295" s="106" t="str">
        <f t="shared" si="99"/>
        <v/>
      </c>
      <c r="CB295" s="22" t="str">
        <f t="shared" si="100"/>
        <v/>
      </c>
      <c r="CD295" s="76" t="str">
        <f>IF($J295="", "", IF($BV295=0, "", COUNTIF($J$11:$J$1010, "&lt;"&amp;$J295)+1+COUNTIF($J$11:$J295, $J295)-1))</f>
        <v/>
      </c>
    </row>
    <row r="296" spans="1:82" x14ac:dyDescent="0.25">
      <c r="A296" s="31"/>
      <c r="B296" s="19" t="str">
        <f t="shared" si="81"/>
        <v/>
      </c>
      <c r="C296" s="20" t="str">
        <f t="shared" si="82"/>
        <v/>
      </c>
      <c r="D296" s="29" t="str">
        <f t="shared" si="83"/>
        <v/>
      </c>
      <c r="E296" s="22" t="str">
        <f t="shared" si="84"/>
        <v/>
      </c>
      <c r="F296" s="31"/>
      <c r="G296" s="301"/>
      <c r="H296" s="302"/>
      <c r="I296" s="303"/>
      <c r="J296" s="304"/>
      <c r="K296" s="283"/>
      <c r="L296" s="305"/>
      <c r="M296" s="285"/>
      <c r="N296" s="287"/>
      <c r="O296" s="31"/>
      <c r="P296" s="19" t="str">
        <f t="shared" si="85"/>
        <v/>
      </c>
      <c r="Q296" s="20" t="str">
        <f t="shared" si="86"/>
        <v/>
      </c>
      <c r="R296" s="29" t="str">
        <f t="shared" si="87"/>
        <v/>
      </c>
      <c r="S296" s="22" t="str">
        <f t="shared" si="88"/>
        <v/>
      </c>
      <c r="T296" s="31"/>
      <c r="U296" s="69" t="str">
        <f t="shared" si="89"/>
        <v/>
      </c>
      <c r="V296" s="31"/>
      <c r="X296" s="76" t="str">
        <f t="shared" si="90"/>
        <v/>
      </c>
      <c r="Z296" s="76" t="str">
        <f t="shared" si="91"/>
        <v/>
      </c>
      <c r="AA296" s="76" t="str">
        <f t="shared" si="92"/>
        <v/>
      </c>
      <c r="AC296" s="19" t="str">
        <f>IF($K296="", "", SUMIF('Drinks List'!DH$11:DH$1010, $K296, 'Drinks List'!DG$11:DG$1010))</f>
        <v/>
      </c>
      <c r="AD296" s="21"/>
      <c r="AE296" s="59" t="str">
        <f>IF($K296="", "", SUMIF('Drinks List'!DJ$11:DJ$1010, $K296, 'Drinks List'!DI$11:DI$1010))</f>
        <v/>
      </c>
      <c r="AF296" s="21"/>
      <c r="AG296" s="59" t="str">
        <f>IF($K296="", "", SUMIF('Drinks List'!DL$11:DL$1010, $K296, 'Drinks List'!DK$11:DK$1010))</f>
        <v/>
      </c>
      <c r="AH296" s="21"/>
      <c r="AI296" s="59" t="str">
        <f>IF($K296="", "", SUMIF('Drinks List'!DN$11:DN$1010, $K296, 'Drinks List'!DM$11:DM$1010))</f>
        <v/>
      </c>
      <c r="AJ296" s="21"/>
      <c r="AK296" s="59" t="str">
        <f>IF($K296="", "", SUMIF('Drinks List'!DP$11:DP$1010, $K296, 'Drinks List'!DO$11:DO$1010))</f>
        <v/>
      </c>
      <c r="AL296" s="21"/>
      <c r="AM296" s="59" t="str">
        <f>IF($K296="", "", SUMIF('Drinks List'!DR$11:DR$1010, $K296, 'Drinks List'!DQ$11:DQ$1010))</f>
        <v/>
      </c>
      <c r="AN296" s="21"/>
      <c r="AO296" s="59" t="str">
        <f>IF($K296="", "", SUMIF('Drinks List'!DT$11:DT$1010, $K296, 'Drinks List'!DS$11:DS$1010))</f>
        <v/>
      </c>
      <c r="AP296" s="21"/>
      <c r="AQ296" s="59" t="str">
        <f>IF($K296="", "", SUMIF('Drinks List'!DV$11:DV$1010, $K296, 'Drinks List'!DU$11:DU$1010))</f>
        <v/>
      </c>
      <c r="AR296" s="21"/>
      <c r="AS296" s="59" t="str">
        <f>IF($K296="", "", SUMIF('Drinks List'!DX$11:DX$1010, $K296, 'Drinks List'!DW$11:DW$1010))</f>
        <v/>
      </c>
      <c r="AT296" s="21"/>
      <c r="AU296" s="59" t="str">
        <f>IF($K296="", "", SUMIF('Drinks List'!DZ$11:DZ$1010, $K296, 'Drinks List'!DY$11:DY$1010))</f>
        <v/>
      </c>
      <c r="AV296" s="21"/>
      <c r="AW296" s="59" t="str">
        <f>IF($K296="", "", SUMIF('Drinks List'!EB$11:EB$1010, $K296, 'Drinks List'!EA$11:EA$1010))</f>
        <v/>
      </c>
      <c r="AX296" s="21"/>
      <c r="AY296" s="59" t="str">
        <f>IF($K296="", "", SUMIF('Drinks List'!ED$11:ED$1010, $K296, 'Drinks List'!EC$11:EC$1010))</f>
        <v/>
      </c>
      <c r="AZ296" s="21"/>
      <c r="BA296" s="59" t="str">
        <f>IF($K296="", "", SUMIF('Drinks List'!EF$11:EF$1010, $K296, 'Drinks List'!EE$11:EE$1010))</f>
        <v/>
      </c>
      <c r="BB296" s="21"/>
      <c r="BC296" s="59" t="str">
        <f>IF($K296="", "", SUMIF('Drinks List'!EH$11:EH$1010, $K296, 'Drinks List'!EG$11:EG$1010))</f>
        <v/>
      </c>
      <c r="BD296" s="21"/>
      <c r="BE296" s="59" t="str">
        <f>IF($K296="", "", SUMIF('Drinks List'!EJ$11:EJ$1010, $K296, 'Drinks List'!EI$11:EI$1010))</f>
        <v/>
      </c>
      <c r="BF296" s="21"/>
      <c r="BG296" s="59" t="str">
        <f>IF($K296="", "", SUMIF('Drinks List'!EL$11:EL$1010, $K296, 'Drinks List'!EK$11:EK$1010))</f>
        <v/>
      </c>
      <c r="BH296" s="21"/>
      <c r="BI296" s="59" t="str">
        <f>IF($K296="", "", SUMIF('Drinks List'!EN$11:EN$1010, $K296, 'Drinks List'!EM$11:EM$1010))</f>
        <v/>
      </c>
      <c r="BJ296" s="21"/>
      <c r="BK296" s="59" t="str">
        <f>IF($K296="", "", SUMIF('Drinks List'!EP$11:EP$1010, $K296, 'Drinks List'!EO$11:EO$1010))</f>
        <v/>
      </c>
      <c r="BL296" s="21"/>
      <c r="BM296" s="59" t="str">
        <f>IF($K296="", "", SUMIF('Drinks List'!ER$11:ER$1010, $K296, 'Drinks List'!EQ$11:EQ$1010))</f>
        <v/>
      </c>
      <c r="BN296" s="21"/>
      <c r="BO296" s="65" t="str">
        <f>IF($K296="", "", SUMIF('Drinks List'!ET$11:ET$1010, $K296, 'Drinks List'!ES$11:ES$1010))</f>
        <v/>
      </c>
      <c r="BQ296" s="120" t="str">
        <f t="shared" si="93"/>
        <v/>
      </c>
      <c r="BR296" s="62" t="str">
        <f t="shared" si="94"/>
        <v/>
      </c>
      <c r="BS296" s="76" t="str">
        <f>IF(BQ296="", "", COUNTIF(BQ$11:BQ$1010, "&gt;"&amp;BQ296)+1+COUNTIF(BQ$11:BQ296, BQ296)-1)</f>
        <v/>
      </c>
      <c r="BT296" s="76" t="str">
        <f>IF(BR296="", "", COUNTIF(BR$11:BR$1010, "&lt;"&amp;BR296)+1+COUNTIF(BR$11:BR296, BR296)-1)</f>
        <v/>
      </c>
      <c r="BV296" s="76" t="str">
        <f t="shared" si="95"/>
        <v/>
      </c>
      <c r="BW296" s="124" t="str">
        <f t="shared" si="96"/>
        <v/>
      </c>
      <c r="BX296" s="115" t="str">
        <f t="shared" si="97"/>
        <v/>
      </c>
      <c r="BY296" s="125" t="str">
        <f t="shared" si="98"/>
        <v/>
      </c>
      <c r="CA296" s="106" t="str">
        <f t="shared" si="99"/>
        <v/>
      </c>
      <c r="CB296" s="22" t="str">
        <f t="shared" si="100"/>
        <v/>
      </c>
      <c r="CD296" s="76" t="str">
        <f>IF($J296="", "", IF($BV296=0, "", COUNTIF($J$11:$J$1010, "&lt;"&amp;$J296)+1+COUNTIF($J$11:$J296, $J296)-1))</f>
        <v/>
      </c>
    </row>
    <row r="297" spans="1:82" x14ac:dyDescent="0.25">
      <c r="A297" s="31"/>
      <c r="B297" s="19" t="str">
        <f t="shared" si="81"/>
        <v/>
      </c>
      <c r="C297" s="20" t="str">
        <f t="shared" si="82"/>
        <v/>
      </c>
      <c r="D297" s="29" t="str">
        <f t="shared" si="83"/>
        <v/>
      </c>
      <c r="E297" s="22" t="str">
        <f t="shared" si="84"/>
        <v/>
      </c>
      <c r="F297" s="31"/>
      <c r="G297" s="301"/>
      <c r="H297" s="302"/>
      <c r="I297" s="303"/>
      <c r="J297" s="304"/>
      <c r="K297" s="283"/>
      <c r="L297" s="305"/>
      <c r="M297" s="285"/>
      <c r="N297" s="287"/>
      <c r="O297" s="31"/>
      <c r="P297" s="19" t="str">
        <f t="shared" si="85"/>
        <v/>
      </c>
      <c r="Q297" s="20" t="str">
        <f t="shared" si="86"/>
        <v/>
      </c>
      <c r="R297" s="29" t="str">
        <f t="shared" si="87"/>
        <v/>
      </c>
      <c r="S297" s="22" t="str">
        <f t="shared" si="88"/>
        <v/>
      </c>
      <c r="T297" s="31"/>
      <c r="U297" s="69" t="str">
        <f t="shared" si="89"/>
        <v/>
      </c>
      <c r="V297" s="31"/>
      <c r="X297" s="76" t="str">
        <f t="shared" si="90"/>
        <v/>
      </c>
      <c r="Z297" s="76" t="str">
        <f t="shared" si="91"/>
        <v/>
      </c>
      <c r="AA297" s="76" t="str">
        <f t="shared" si="92"/>
        <v/>
      </c>
      <c r="AC297" s="19" t="str">
        <f>IF($K297="", "", SUMIF('Drinks List'!DH$11:DH$1010, $K297, 'Drinks List'!DG$11:DG$1010))</f>
        <v/>
      </c>
      <c r="AD297" s="21"/>
      <c r="AE297" s="59" t="str">
        <f>IF($K297="", "", SUMIF('Drinks List'!DJ$11:DJ$1010, $K297, 'Drinks List'!DI$11:DI$1010))</f>
        <v/>
      </c>
      <c r="AF297" s="21"/>
      <c r="AG297" s="59" t="str">
        <f>IF($K297="", "", SUMIF('Drinks List'!DL$11:DL$1010, $K297, 'Drinks List'!DK$11:DK$1010))</f>
        <v/>
      </c>
      <c r="AH297" s="21"/>
      <c r="AI297" s="59" t="str">
        <f>IF($K297="", "", SUMIF('Drinks List'!DN$11:DN$1010, $K297, 'Drinks List'!DM$11:DM$1010))</f>
        <v/>
      </c>
      <c r="AJ297" s="21"/>
      <c r="AK297" s="59" t="str">
        <f>IF($K297="", "", SUMIF('Drinks List'!DP$11:DP$1010, $K297, 'Drinks List'!DO$11:DO$1010))</f>
        <v/>
      </c>
      <c r="AL297" s="21"/>
      <c r="AM297" s="59" t="str">
        <f>IF($K297="", "", SUMIF('Drinks List'!DR$11:DR$1010, $K297, 'Drinks List'!DQ$11:DQ$1010))</f>
        <v/>
      </c>
      <c r="AN297" s="21"/>
      <c r="AO297" s="59" t="str">
        <f>IF($K297="", "", SUMIF('Drinks List'!DT$11:DT$1010, $K297, 'Drinks List'!DS$11:DS$1010))</f>
        <v/>
      </c>
      <c r="AP297" s="21"/>
      <c r="AQ297" s="59" t="str">
        <f>IF($K297="", "", SUMIF('Drinks List'!DV$11:DV$1010, $K297, 'Drinks List'!DU$11:DU$1010))</f>
        <v/>
      </c>
      <c r="AR297" s="21"/>
      <c r="AS297" s="59" t="str">
        <f>IF($K297="", "", SUMIF('Drinks List'!DX$11:DX$1010, $K297, 'Drinks List'!DW$11:DW$1010))</f>
        <v/>
      </c>
      <c r="AT297" s="21"/>
      <c r="AU297" s="59" t="str">
        <f>IF($K297="", "", SUMIF('Drinks List'!DZ$11:DZ$1010, $K297, 'Drinks List'!DY$11:DY$1010))</f>
        <v/>
      </c>
      <c r="AV297" s="21"/>
      <c r="AW297" s="59" t="str">
        <f>IF($K297="", "", SUMIF('Drinks List'!EB$11:EB$1010, $K297, 'Drinks List'!EA$11:EA$1010))</f>
        <v/>
      </c>
      <c r="AX297" s="21"/>
      <c r="AY297" s="59" t="str">
        <f>IF($K297="", "", SUMIF('Drinks List'!ED$11:ED$1010, $K297, 'Drinks List'!EC$11:EC$1010))</f>
        <v/>
      </c>
      <c r="AZ297" s="21"/>
      <c r="BA297" s="59" t="str">
        <f>IF($K297="", "", SUMIF('Drinks List'!EF$11:EF$1010, $K297, 'Drinks List'!EE$11:EE$1010))</f>
        <v/>
      </c>
      <c r="BB297" s="21"/>
      <c r="BC297" s="59" t="str">
        <f>IF($K297="", "", SUMIF('Drinks List'!EH$11:EH$1010, $K297, 'Drinks List'!EG$11:EG$1010))</f>
        <v/>
      </c>
      <c r="BD297" s="21"/>
      <c r="BE297" s="59" t="str">
        <f>IF($K297="", "", SUMIF('Drinks List'!EJ$11:EJ$1010, $K297, 'Drinks List'!EI$11:EI$1010))</f>
        <v/>
      </c>
      <c r="BF297" s="21"/>
      <c r="BG297" s="59" t="str">
        <f>IF($K297="", "", SUMIF('Drinks List'!EL$11:EL$1010, $K297, 'Drinks List'!EK$11:EK$1010))</f>
        <v/>
      </c>
      <c r="BH297" s="21"/>
      <c r="BI297" s="59" t="str">
        <f>IF($K297="", "", SUMIF('Drinks List'!EN$11:EN$1010, $K297, 'Drinks List'!EM$11:EM$1010))</f>
        <v/>
      </c>
      <c r="BJ297" s="21"/>
      <c r="BK297" s="59" t="str">
        <f>IF($K297="", "", SUMIF('Drinks List'!EP$11:EP$1010, $K297, 'Drinks List'!EO$11:EO$1010))</f>
        <v/>
      </c>
      <c r="BL297" s="21"/>
      <c r="BM297" s="59" t="str">
        <f>IF($K297="", "", SUMIF('Drinks List'!ER$11:ER$1010, $K297, 'Drinks List'!EQ$11:EQ$1010))</f>
        <v/>
      </c>
      <c r="BN297" s="21"/>
      <c r="BO297" s="65" t="str">
        <f>IF($K297="", "", SUMIF('Drinks List'!ET$11:ET$1010, $K297, 'Drinks List'!ES$11:ES$1010))</f>
        <v/>
      </c>
      <c r="BQ297" s="120" t="str">
        <f t="shared" si="93"/>
        <v/>
      </c>
      <c r="BR297" s="62" t="str">
        <f t="shared" si="94"/>
        <v/>
      </c>
      <c r="BS297" s="76" t="str">
        <f>IF(BQ297="", "", COUNTIF(BQ$11:BQ$1010, "&gt;"&amp;BQ297)+1+COUNTIF(BQ$11:BQ297, BQ297)-1)</f>
        <v/>
      </c>
      <c r="BT297" s="76" t="str">
        <f>IF(BR297="", "", COUNTIF(BR$11:BR$1010, "&lt;"&amp;BR297)+1+COUNTIF(BR$11:BR297, BR297)-1)</f>
        <v/>
      </c>
      <c r="BV297" s="76" t="str">
        <f t="shared" si="95"/>
        <v/>
      </c>
      <c r="BW297" s="124" t="str">
        <f t="shared" si="96"/>
        <v/>
      </c>
      <c r="BX297" s="115" t="str">
        <f t="shared" si="97"/>
        <v/>
      </c>
      <c r="BY297" s="125" t="str">
        <f t="shared" si="98"/>
        <v/>
      </c>
      <c r="CA297" s="106" t="str">
        <f t="shared" si="99"/>
        <v/>
      </c>
      <c r="CB297" s="22" t="str">
        <f t="shared" si="100"/>
        <v/>
      </c>
      <c r="CD297" s="76" t="str">
        <f>IF($J297="", "", IF($BV297=0, "", COUNTIF($J$11:$J$1010, "&lt;"&amp;$J297)+1+COUNTIF($J$11:$J297, $J297)-1))</f>
        <v/>
      </c>
    </row>
    <row r="298" spans="1:82" x14ac:dyDescent="0.25">
      <c r="A298" s="31"/>
      <c r="B298" s="19" t="str">
        <f t="shared" si="81"/>
        <v/>
      </c>
      <c r="C298" s="20" t="str">
        <f t="shared" si="82"/>
        <v/>
      </c>
      <c r="D298" s="29" t="str">
        <f t="shared" si="83"/>
        <v/>
      </c>
      <c r="E298" s="22" t="str">
        <f t="shared" si="84"/>
        <v/>
      </c>
      <c r="F298" s="31"/>
      <c r="G298" s="301"/>
      <c r="H298" s="302"/>
      <c r="I298" s="303"/>
      <c r="J298" s="304"/>
      <c r="K298" s="283"/>
      <c r="L298" s="305"/>
      <c r="M298" s="285"/>
      <c r="N298" s="287"/>
      <c r="O298" s="31"/>
      <c r="P298" s="19" t="str">
        <f t="shared" si="85"/>
        <v/>
      </c>
      <c r="Q298" s="20" t="str">
        <f t="shared" si="86"/>
        <v/>
      </c>
      <c r="R298" s="29" t="str">
        <f t="shared" si="87"/>
        <v/>
      </c>
      <c r="S298" s="22" t="str">
        <f t="shared" si="88"/>
        <v/>
      </c>
      <c r="T298" s="31"/>
      <c r="U298" s="69" t="str">
        <f t="shared" si="89"/>
        <v/>
      </c>
      <c r="V298" s="31"/>
      <c r="X298" s="76" t="str">
        <f t="shared" si="90"/>
        <v/>
      </c>
      <c r="Z298" s="76" t="str">
        <f t="shared" si="91"/>
        <v/>
      </c>
      <c r="AA298" s="76" t="str">
        <f t="shared" si="92"/>
        <v/>
      </c>
      <c r="AC298" s="19" t="str">
        <f>IF($K298="", "", SUMIF('Drinks List'!DH$11:DH$1010, $K298, 'Drinks List'!DG$11:DG$1010))</f>
        <v/>
      </c>
      <c r="AD298" s="21"/>
      <c r="AE298" s="59" t="str">
        <f>IF($K298="", "", SUMIF('Drinks List'!DJ$11:DJ$1010, $K298, 'Drinks List'!DI$11:DI$1010))</f>
        <v/>
      </c>
      <c r="AF298" s="21"/>
      <c r="AG298" s="59" t="str">
        <f>IF($K298="", "", SUMIF('Drinks List'!DL$11:DL$1010, $K298, 'Drinks List'!DK$11:DK$1010))</f>
        <v/>
      </c>
      <c r="AH298" s="21"/>
      <c r="AI298" s="59" t="str">
        <f>IF($K298="", "", SUMIF('Drinks List'!DN$11:DN$1010, $K298, 'Drinks List'!DM$11:DM$1010))</f>
        <v/>
      </c>
      <c r="AJ298" s="21"/>
      <c r="AK298" s="59" t="str">
        <f>IF($K298="", "", SUMIF('Drinks List'!DP$11:DP$1010, $K298, 'Drinks List'!DO$11:DO$1010))</f>
        <v/>
      </c>
      <c r="AL298" s="21"/>
      <c r="AM298" s="59" t="str">
        <f>IF($K298="", "", SUMIF('Drinks List'!DR$11:DR$1010, $K298, 'Drinks List'!DQ$11:DQ$1010))</f>
        <v/>
      </c>
      <c r="AN298" s="21"/>
      <c r="AO298" s="59" t="str">
        <f>IF($K298="", "", SUMIF('Drinks List'!DT$11:DT$1010, $K298, 'Drinks List'!DS$11:DS$1010))</f>
        <v/>
      </c>
      <c r="AP298" s="21"/>
      <c r="AQ298" s="59" t="str">
        <f>IF($K298="", "", SUMIF('Drinks List'!DV$11:DV$1010, $K298, 'Drinks List'!DU$11:DU$1010))</f>
        <v/>
      </c>
      <c r="AR298" s="21"/>
      <c r="AS298" s="59" t="str">
        <f>IF($K298="", "", SUMIF('Drinks List'!DX$11:DX$1010, $K298, 'Drinks List'!DW$11:DW$1010))</f>
        <v/>
      </c>
      <c r="AT298" s="21"/>
      <c r="AU298" s="59" t="str">
        <f>IF($K298="", "", SUMIF('Drinks List'!DZ$11:DZ$1010, $K298, 'Drinks List'!DY$11:DY$1010))</f>
        <v/>
      </c>
      <c r="AV298" s="21"/>
      <c r="AW298" s="59" t="str">
        <f>IF($K298="", "", SUMIF('Drinks List'!EB$11:EB$1010, $K298, 'Drinks List'!EA$11:EA$1010))</f>
        <v/>
      </c>
      <c r="AX298" s="21"/>
      <c r="AY298" s="59" t="str">
        <f>IF($K298="", "", SUMIF('Drinks List'!ED$11:ED$1010, $K298, 'Drinks List'!EC$11:EC$1010))</f>
        <v/>
      </c>
      <c r="AZ298" s="21"/>
      <c r="BA298" s="59" t="str">
        <f>IF($K298="", "", SUMIF('Drinks List'!EF$11:EF$1010, $K298, 'Drinks List'!EE$11:EE$1010))</f>
        <v/>
      </c>
      <c r="BB298" s="21"/>
      <c r="BC298" s="59" t="str">
        <f>IF($K298="", "", SUMIF('Drinks List'!EH$11:EH$1010, $K298, 'Drinks List'!EG$11:EG$1010))</f>
        <v/>
      </c>
      <c r="BD298" s="21"/>
      <c r="BE298" s="59" t="str">
        <f>IF($K298="", "", SUMIF('Drinks List'!EJ$11:EJ$1010, $K298, 'Drinks List'!EI$11:EI$1010))</f>
        <v/>
      </c>
      <c r="BF298" s="21"/>
      <c r="BG298" s="59" t="str">
        <f>IF($K298="", "", SUMIF('Drinks List'!EL$11:EL$1010, $K298, 'Drinks List'!EK$11:EK$1010))</f>
        <v/>
      </c>
      <c r="BH298" s="21"/>
      <c r="BI298" s="59" t="str">
        <f>IF($K298="", "", SUMIF('Drinks List'!EN$11:EN$1010, $K298, 'Drinks List'!EM$11:EM$1010))</f>
        <v/>
      </c>
      <c r="BJ298" s="21"/>
      <c r="BK298" s="59" t="str">
        <f>IF($K298="", "", SUMIF('Drinks List'!EP$11:EP$1010, $K298, 'Drinks List'!EO$11:EO$1010))</f>
        <v/>
      </c>
      <c r="BL298" s="21"/>
      <c r="BM298" s="59" t="str">
        <f>IF($K298="", "", SUMIF('Drinks List'!ER$11:ER$1010, $K298, 'Drinks List'!EQ$11:EQ$1010))</f>
        <v/>
      </c>
      <c r="BN298" s="21"/>
      <c r="BO298" s="65" t="str">
        <f>IF($K298="", "", SUMIF('Drinks List'!ET$11:ET$1010, $K298, 'Drinks List'!ES$11:ES$1010))</f>
        <v/>
      </c>
      <c r="BQ298" s="120" t="str">
        <f t="shared" si="93"/>
        <v/>
      </c>
      <c r="BR298" s="62" t="str">
        <f t="shared" si="94"/>
        <v/>
      </c>
      <c r="BS298" s="76" t="str">
        <f>IF(BQ298="", "", COUNTIF(BQ$11:BQ$1010, "&gt;"&amp;BQ298)+1+COUNTIF(BQ$11:BQ298, BQ298)-1)</f>
        <v/>
      </c>
      <c r="BT298" s="76" t="str">
        <f>IF(BR298="", "", COUNTIF(BR$11:BR$1010, "&lt;"&amp;BR298)+1+COUNTIF(BR$11:BR298, BR298)-1)</f>
        <v/>
      </c>
      <c r="BV298" s="76" t="str">
        <f t="shared" si="95"/>
        <v/>
      </c>
      <c r="BW298" s="124" t="str">
        <f t="shared" si="96"/>
        <v/>
      </c>
      <c r="BX298" s="115" t="str">
        <f t="shared" si="97"/>
        <v/>
      </c>
      <c r="BY298" s="125" t="str">
        <f t="shared" si="98"/>
        <v/>
      </c>
      <c r="CA298" s="106" t="str">
        <f t="shared" si="99"/>
        <v/>
      </c>
      <c r="CB298" s="22" t="str">
        <f t="shared" si="100"/>
        <v/>
      </c>
      <c r="CD298" s="76" t="str">
        <f>IF($J298="", "", IF($BV298=0, "", COUNTIF($J$11:$J$1010, "&lt;"&amp;$J298)+1+COUNTIF($J$11:$J298, $J298)-1))</f>
        <v/>
      </c>
    </row>
    <row r="299" spans="1:82" x14ac:dyDescent="0.25">
      <c r="A299" s="31"/>
      <c r="B299" s="19" t="str">
        <f t="shared" si="81"/>
        <v/>
      </c>
      <c r="C299" s="20" t="str">
        <f t="shared" si="82"/>
        <v/>
      </c>
      <c r="D299" s="29" t="str">
        <f t="shared" si="83"/>
        <v/>
      </c>
      <c r="E299" s="22" t="str">
        <f t="shared" si="84"/>
        <v/>
      </c>
      <c r="F299" s="31"/>
      <c r="G299" s="301"/>
      <c r="H299" s="302"/>
      <c r="I299" s="303"/>
      <c r="J299" s="304"/>
      <c r="K299" s="283"/>
      <c r="L299" s="305"/>
      <c r="M299" s="285"/>
      <c r="N299" s="287"/>
      <c r="O299" s="31"/>
      <c r="P299" s="19" t="str">
        <f t="shared" si="85"/>
        <v/>
      </c>
      <c r="Q299" s="20" t="str">
        <f t="shared" si="86"/>
        <v/>
      </c>
      <c r="R299" s="29" t="str">
        <f t="shared" si="87"/>
        <v/>
      </c>
      <c r="S299" s="22" t="str">
        <f t="shared" si="88"/>
        <v/>
      </c>
      <c r="T299" s="31"/>
      <c r="U299" s="69" t="str">
        <f t="shared" si="89"/>
        <v/>
      </c>
      <c r="V299" s="31"/>
      <c r="X299" s="76" t="str">
        <f t="shared" si="90"/>
        <v/>
      </c>
      <c r="Z299" s="76" t="str">
        <f t="shared" si="91"/>
        <v/>
      </c>
      <c r="AA299" s="76" t="str">
        <f t="shared" si="92"/>
        <v/>
      </c>
      <c r="AC299" s="19" t="str">
        <f>IF($K299="", "", SUMIF('Drinks List'!DH$11:DH$1010, $K299, 'Drinks List'!DG$11:DG$1010))</f>
        <v/>
      </c>
      <c r="AD299" s="21"/>
      <c r="AE299" s="59" t="str">
        <f>IF($K299="", "", SUMIF('Drinks List'!DJ$11:DJ$1010, $K299, 'Drinks List'!DI$11:DI$1010))</f>
        <v/>
      </c>
      <c r="AF299" s="21"/>
      <c r="AG299" s="59" t="str">
        <f>IF($K299="", "", SUMIF('Drinks List'!DL$11:DL$1010, $K299, 'Drinks List'!DK$11:DK$1010))</f>
        <v/>
      </c>
      <c r="AH299" s="21"/>
      <c r="AI299" s="59" t="str">
        <f>IF($K299="", "", SUMIF('Drinks List'!DN$11:DN$1010, $K299, 'Drinks List'!DM$11:DM$1010))</f>
        <v/>
      </c>
      <c r="AJ299" s="21"/>
      <c r="AK299" s="59" t="str">
        <f>IF($K299="", "", SUMIF('Drinks List'!DP$11:DP$1010, $K299, 'Drinks List'!DO$11:DO$1010))</f>
        <v/>
      </c>
      <c r="AL299" s="21"/>
      <c r="AM299" s="59" t="str">
        <f>IF($K299="", "", SUMIF('Drinks List'!DR$11:DR$1010, $K299, 'Drinks List'!DQ$11:DQ$1010))</f>
        <v/>
      </c>
      <c r="AN299" s="21"/>
      <c r="AO299" s="59" t="str">
        <f>IF($K299="", "", SUMIF('Drinks List'!DT$11:DT$1010, $K299, 'Drinks List'!DS$11:DS$1010))</f>
        <v/>
      </c>
      <c r="AP299" s="21"/>
      <c r="AQ299" s="59" t="str">
        <f>IF($K299="", "", SUMIF('Drinks List'!DV$11:DV$1010, $K299, 'Drinks List'!DU$11:DU$1010))</f>
        <v/>
      </c>
      <c r="AR299" s="21"/>
      <c r="AS299" s="59" t="str">
        <f>IF($K299="", "", SUMIF('Drinks List'!DX$11:DX$1010, $K299, 'Drinks List'!DW$11:DW$1010))</f>
        <v/>
      </c>
      <c r="AT299" s="21"/>
      <c r="AU299" s="59" t="str">
        <f>IF($K299="", "", SUMIF('Drinks List'!DZ$11:DZ$1010, $K299, 'Drinks List'!DY$11:DY$1010))</f>
        <v/>
      </c>
      <c r="AV299" s="21"/>
      <c r="AW299" s="59" t="str">
        <f>IF($K299="", "", SUMIF('Drinks List'!EB$11:EB$1010, $K299, 'Drinks List'!EA$11:EA$1010))</f>
        <v/>
      </c>
      <c r="AX299" s="21"/>
      <c r="AY299" s="59" t="str">
        <f>IF($K299="", "", SUMIF('Drinks List'!ED$11:ED$1010, $K299, 'Drinks List'!EC$11:EC$1010))</f>
        <v/>
      </c>
      <c r="AZ299" s="21"/>
      <c r="BA299" s="59" t="str">
        <f>IF($K299="", "", SUMIF('Drinks List'!EF$11:EF$1010, $K299, 'Drinks List'!EE$11:EE$1010))</f>
        <v/>
      </c>
      <c r="BB299" s="21"/>
      <c r="BC299" s="59" t="str">
        <f>IF($K299="", "", SUMIF('Drinks List'!EH$11:EH$1010, $K299, 'Drinks List'!EG$11:EG$1010))</f>
        <v/>
      </c>
      <c r="BD299" s="21"/>
      <c r="BE299" s="59" t="str">
        <f>IF($K299="", "", SUMIF('Drinks List'!EJ$11:EJ$1010, $K299, 'Drinks List'!EI$11:EI$1010))</f>
        <v/>
      </c>
      <c r="BF299" s="21"/>
      <c r="BG299" s="59" t="str">
        <f>IF($K299="", "", SUMIF('Drinks List'!EL$11:EL$1010, $K299, 'Drinks List'!EK$11:EK$1010))</f>
        <v/>
      </c>
      <c r="BH299" s="21"/>
      <c r="BI299" s="59" t="str">
        <f>IF($K299="", "", SUMIF('Drinks List'!EN$11:EN$1010, $K299, 'Drinks List'!EM$11:EM$1010))</f>
        <v/>
      </c>
      <c r="BJ299" s="21"/>
      <c r="BK299" s="59" t="str">
        <f>IF($K299="", "", SUMIF('Drinks List'!EP$11:EP$1010, $K299, 'Drinks List'!EO$11:EO$1010))</f>
        <v/>
      </c>
      <c r="BL299" s="21"/>
      <c r="BM299" s="59" t="str">
        <f>IF($K299="", "", SUMIF('Drinks List'!ER$11:ER$1010, $K299, 'Drinks List'!EQ$11:EQ$1010))</f>
        <v/>
      </c>
      <c r="BN299" s="21"/>
      <c r="BO299" s="65" t="str">
        <f>IF($K299="", "", SUMIF('Drinks List'!ET$11:ET$1010, $K299, 'Drinks List'!ES$11:ES$1010))</f>
        <v/>
      </c>
      <c r="BQ299" s="120" t="str">
        <f t="shared" si="93"/>
        <v/>
      </c>
      <c r="BR299" s="62" t="str">
        <f t="shared" si="94"/>
        <v/>
      </c>
      <c r="BS299" s="76" t="str">
        <f>IF(BQ299="", "", COUNTIF(BQ$11:BQ$1010, "&gt;"&amp;BQ299)+1+COUNTIF(BQ$11:BQ299, BQ299)-1)</f>
        <v/>
      </c>
      <c r="BT299" s="76" t="str">
        <f>IF(BR299="", "", COUNTIF(BR$11:BR$1010, "&lt;"&amp;BR299)+1+COUNTIF(BR$11:BR299, BR299)-1)</f>
        <v/>
      </c>
      <c r="BV299" s="76" t="str">
        <f t="shared" si="95"/>
        <v/>
      </c>
      <c r="BW299" s="124" t="str">
        <f t="shared" si="96"/>
        <v/>
      </c>
      <c r="BX299" s="115" t="str">
        <f t="shared" si="97"/>
        <v/>
      </c>
      <c r="BY299" s="125" t="str">
        <f t="shared" si="98"/>
        <v/>
      </c>
      <c r="CA299" s="106" t="str">
        <f t="shared" si="99"/>
        <v/>
      </c>
      <c r="CB299" s="22" t="str">
        <f t="shared" si="100"/>
        <v/>
      </c>
      <c r="CD299" s="76" t="str">
        <f>IF($J299="", "", IF($BV299=0, "", COUNTIF($J$11:$J$1010, "&lt;"&amp;$J299)+1+COUNTIF($J$11:$J299, $J299)-1))</f>
        <v/>
      </c>
    </row>
    <row r="300" spans="1:82" x14ac:dyDescent="0.25">
      <c r="A300" s="31"/>
      <c r="B300" s="19" t="str">
        <f t="shared" si="81"/>
        <v/>
      </c>
      <c r="C300" s="20" t="str">
        <f t="shared" si="82"/>
        <v/>
      </c>
      <c r="D300" s="29" t="str">
        <f t="shared" si="83"/>
        <v/>
      </c>
      <c r="E300" s="22" t="str">
        <f t="shared" si="84"/>
        <v/>
      </c>
      <c r="F300" s="31"/>
      <c r="G300" s="301"/>
      <c r="H300" s="302"/>
      <c r="I300" s="303"/>
      <c r="J300" s="304"/>
      <c r="K300" s="283"/>
      <c r="L300" s="305"/>
      <c r="M300" s="285"/>
      <c r="N300" s="287"/>
      <c r="O300" s="31"/>
      <c r="P300" s="19" t="str">
        <f t="shared" si="85"/>
        <v/>
      </c>
      <c r="Q300" s="20" t="str">
        <f t="shared" si="86"/>
        <v/>
      </c>
      <c r="R300" s="29" t="str">
        <f t="shared" si="87"/>
        <v/>
      </c>
      <c r="S300" s="22" t="str">
        <f t="shared" si="88"/>
        <v/>
      </c>
      <c r="T300" s="31"/>
      <c r="U300" s="69" t="str">
        <f t="shared" si="89"/>
        <v/>
      </c>
      <c r="V300" s="31"/>
      <c r="X300" s="76" t="str">
        <f t="shared" si="90"/>
        <v/>
      </c>
      <c r="Z300" s="76" t="str">
        <f t="shared" si="91"/>
        <v/>
      </c>
      <c r="AA300" s="76" t="str">
        <f t="shared" si="92"/>
        <v/>
      </c>
      <c r="AC300" s="19" t="str">
        <f>IF($K300="", "", SUMIF('Drinks List'!DH$11:DH$1010, $K300, 'Drinks List'!DG$11:DG$1010))</f>
        <v/>
      </c>
      <c r="AD300" s="21"/>
      <c r="AE300" s="59" t="str">
        <f>IF($K300="", "", SUMIF('Drinks List'!DJ$11:DJ$1010, $K300, 'Drinks List'!DI$11:DI$1010))</f>
        <v/>
      </c>
      <c r="AF300" s="21"/>
      <c r="AG300" s="59" t="str">
        <f>IF($K300="", "", SUMIF('Drinks List'!DL$11:DL$1010, $K300, 'Drinks List'!DK$11:DK$1010))</f>
        <v/>
      </c>
      <c r="AH300" s="21"/>
      <c r="AI300" s="59" t="str">
        <f>IF($K300="", "", SUMIF('Drinks List'!DN$11:DN$1010, $K300, 'Drinks List'!DM$11:DM$1010))</f>
        <v/>
      </c>
      <c r="AJ300" s="21"/>
      <c r="AK300" s="59" t="str">
        <f>IF($K300="", "", SUMIF('Drinks List'!DP$11:DP$1010, $K300, 'Drinks List'!DO$11:DO$1010))</f>
        <v/>
      </c>
      <c r="AL300" s="21"/>
      <c r="AM300" s="59" t="str">
        <f>IF($K300="", "", SUMIF('Drinks List'!DR$11:DR$1010, $K300, 'Drinks List'!DQ$11:DQ$1010))</f>
        <v/>
      </c>
      <c r="AN300" s="21"/>
      <c r="AO300" s="59" t="str">
        <f>IF($K300="", "", SUMIF('Drinks List'!DT$11:DT$1010, $K300, 'Drinks List'!DS$11:DS$1010))</f>
        <v/>
      </c>
      <c r="AP300" s="21"/>
      <c r="AQ300" s="59" t="str">
        <f>IF($K300="", "", SUMIF('Drinks List'!DV$11:DV$1010, $K300, 'Drinks List'!DU$11:DU$1010))</f>
        <v/>
      </c>
      <c r="AR300" s="21"/>
      <c r="AS300" s="59" t="str">
        <f>IF($K300="", "", SUMIF('Drinks List'!DX$11:DX$1010, $K300, 'Drinks List'!DW$11:DW$1010))</f>
        <v/>
      </c>
      <c r="AT300" s="21"/>
      <c r="AU300" s="59" t="str">
        <f>IF($K300="", "", SUMIF('Drinks List'!DZ$11:DZ$1010, $K300, 'Drinks List'!DY$11:DY$1010))</f>
        <v/>
      </c>
      <c r="AV300" s="21"/>
      <c r="AW300" s="59" t="str">
        <f>IF($K300="", "", SUMIF('Drinks List'!EB$11:EB$1010, $K300, 'Drinks List'!EA$11:EA$1010))</f>
        <v/>
      </c>
      <c r="AX300" s="21"/>
      <c r="AY300" s="59" t="str">
        <f>IF($K300="", "", SUMIF('Drinks List'!ED$11:ED$1010, $K300, 'Drinks List'!EC$11:EC$1010))</f>
        <v/>
      </c>
      <c r="AZ300" s="21"/>
      <c r="BA300" s="59" t="str">
        <f>IF($K300="", "", SUMIF('Drinks List'!EF$11:EF$1010, $K300, 'Drinks List'!EE$11:EE$1010))</f>
        <v/>
      </c>
      <c r="BB300" s="21"/>
      <c r="BC300" s="59" t="str">
        <f>IF($K300="", "", SUMIF('Drinks List'!EH$11:EH$1010, $K300, 'Drinks List'!EG$11:EG$1010))</f>
        <v/>
      </c>
      <c r="BD300" s="21"/>
      <c r="BE300" s="59" t="str">
        <f>IF($K300="", "", SUMIF('Drinks List'!EJ$11:EJ$1010, $K300, 'Drinks List'!EI$11:EI$1010))</f>
        <v/>
      </c>
      <c r="BF300" s="21"/>
      <c r="BG300" s="59" t="str">
        <f>IF($K300="", "", SUMIF('Drinks List'!EL$11:EL$1010, $K300, 'Drinks List'!EK$11:EK$1010))</f>
        <v/>
      </c>
      <c r="BH300" s="21"/>
      <c r="BI300" s="59" t="str">
        <f>IF($K300="", "", SUMIF('Drinks List'!EN$11:EN$1010, $K300, 'Drinks List'!EM$11:EM$1010))</f>
        <v/>
      </c>
      <c r="BJ300" s="21"/>
      <c r="BK300" s="59" t="str">
        <f>IF($K300="", "", SUMIF('Drinks List'!EP$11:EP$1010, $K300, 'Drinks List'!EO$11:EO$1010))</f>
        <v/>
      </c>
      <c r="BL300" s="21"/>
      <c r="BM300" s="59" t="str">
        <f>IF($K300="", "", SUMIF('Drinks List'!ER$11:ER$1010, $K300, 'Drinks List'!EQ$11:EQ$1010))</f>
        <v/>
      </c>
      <c r="BN300" s="21"/>
      <c r="BO300" s="65" t="str">
        <f>IF($K300="", "", SUMIF('Drinks List'!ET$11:ET$1010, $K300, 'Drinks List'!ES$11:ES$1010))</f>
        <v/>
      </c>
      <c r="BQ300" s="120" t="str">
        <f t="shared" si="93"/>
        <v/>
      </c>
      <c r="BR300" s="62" t="str">
        <f t="shared" si="94"/>
        <v/>
      </c>
      <c r="BS300" s="76" t="str">
        <f>IF(BQ300="", "", COUNTIF(BQ$11:BQ$1010, "&gt;"&amp;BQ300)+1+COUNTIF(BQ$11:BQ300, BQ300)-1)</f>
        <v/>
      </c>
      <c r="BT300" s="76" t="str">
        <f>IF(BR300="", "", COUNTIF(BR$11:BR$1010, "&lt;"&amp;BR300)+1+COUNTIF(BR$11:BR300, BR300)-1)</f>
        <v/>
      </c>
      <c r="BV300" s="76" t="str">
        <f t="shared" si="95"/>
        <v/>
      </c>
      <c r="BW300" s="124" t="str">
        <f t="shared" si="96"/>
        <v/>
      </c>
      <c r="BX300" s="115" t="str">
        <f t="shared" si="97"/>
        <v/>
      </c>
      <c r="BY300" s="125" t="str">
        <f t="shared" si="98"/>
        <v/>
      </c>
      <c r="CA300" s="106" t="str">
        <f t="shared" si="99"/>
        <v/>
      </c>
      <c r="CB300" s="22" t="str">
        <f t="shared" si="100"/>
        <v/>
      </c>
      <c r="CD300" s="76" t="str">
        <f>IF($J300="", "", IF($BV300=0, "", COUNTIF($J$11:$J$1010, "&lt;"&amp;$J300)+1+COUNTIF($J$11:$J300, $J300)-1))</f>
        <v/>
      </c>
    </row>
    <row r="301" spans="1:82" x14ac:dyDescent="0.25">
      <c r="A301" s="31"/>
      <c r="B301" s="19" t="str">
        <f t="shared" si="81"/>
        <v/>
      </c>
      <c r="C301" s="20" t="str">
        <f t="shared" si="82"/>
        <v/>
      </c>
      <c r="D301" s="29" t="str">
        <f t="shared" si="83"/>
        <v/>
      </c>
      <c r="E301" s="22" t="str">
        <f t="shared" si="84"/>
        <v/>
      </c>
      <c r="F301" s="31"/>
      <c r="G301" s="301"/>
      <c r="H301" s="302"/>
      <c r="I301" s="303"/>
      <c r="J301" s="304"/>
      <c r="K301" s="283"/>
      <c r="L301" s="305"/>
      <c r="M301" s="285"/>
      <c r="N301" s="287"/>
      <c r="O301" s="31"/>
      <c r="P301" s="19" t="str">
        <f t="shared" si="85"/>
        <v/>
      </c>
      <c r="Q301" s="20" t="str">
        <f t="shared" si="86"/>
        <v/>
      </c>
      <c r="R301" s="29" t="str">
        <f t="shared" si="87"/>
        <v/>
      </c>
      <c r="S301" s="22" t="str">
        <f t="shared" si="88"/>
        <v/>
      </c>
      <c r="T301" s="31"/>
      <c r="U301" s="69" t="str">
        <f t="shared" si="89"/>
        <v/>
      </c>
      <c r="V301" s="31"/>
      <c r="X301" s="76" t="str">
        <f t="shared" si="90"/>
        <v/>
      </c>
      <c r="Z301" s="76" t="str">
        <f t="shared" si="91"/>
        <v/>
      </c>
      <c r="AA301" s="76" t="str">
        <f t="shared" si="92"/>
        <v/>
      </c>
      <c r="AC301" s="19" t="str">
        <f>IF($K301="", "", SUMIF('Drinks List'!DH$11:DH$1010, $K301, 'Drinks List'!DG$11:DG$1010))</f>
        <v/>
      </c>
      <c r="AD301" s="21"/>
      <c r="AE301" s="59" t="str">
        <f>IF($K301="", "", SUMIF('Drinks List'!DJ$11:DJ$1010, $K301, 'Drinks List'!DI$11:DI$1010))</f>
        <v/>
      </c>
      <c r="AF301" s="21"/>
      <c r="AG301" s="59" t="str">
        <f>IF($K301="", "", SUMIF('Drinks List'!DL$11:DL$1010, $K301, 'Drinks List'!DK$11:DK$1010))</f>
        <v/>
      </c>
      <c r="AH301" s="21"/>
      <c r="AI301" s="59" t="str">
        <f>IF($K301="", "", SUMIF('Drinks List'!DN$11:DN$1010, $K301, 'Drinks List'!DM$11:DM$1010))</f>
        <v/>
      </c>
      <c r="AJ301" s="21"/>
      <c r="AK301" s="59" t="str">
        <f>IF($K301="", "", SUMIF('Drinks List'!DP$11:DP$1010, $K301, 'Drinks List'!DO$11:DO$1010))</f>
        <v/>
      </c>
      <c r="AL301" s="21"/>
      <c r="AM301" s="59" t="str">
        <f>IF($K301="", "", SUMIF('Drinks List'!DR$11:DR$1010, $K301, 'Drinks List'!DQ$11:DQ$1010))</f>
        <v/>
      </c>
      <c r="AN301" s="21"/>
      <c r="AO301" s="59" t="str">
        <f>IF($K301="", "", SUMIF('Drinks List'!DT$11:DT$1010, $K301, 'Drinks List'!DS$11:DS$1010))</f>
        <v/>
      </c>
      <c r="AP301" s="21"/>
      <c r="AQ301" s="59" t="str">
        <f>IF($K301="", "", SUMIF('Drinks List'!DV$11:DV$1010, $K301, 'Drinks List'!DU$11:DU$1010))</f>
        <v/>
      </c>
      <c r="AR301" s="21"/>
      <c r="AS301" s="59" t="str">
        <f>IF($K301="", "", SUMIF('Drinks List'!DX$11:DX$1010, $K301, 'Drinks List'!DW$11:DW$1010))</f>
        <v/>
      </c>
      <c r="AT301" s="21"/>
      <c r="AU301" s="59" t="str">
        <f>IF($K301="", "", SUMIF('Drinks List'!DZ$11:DZ$1010, $K301, 'Drinks List'!DY$11:DY$1010))</f>
        <v/>
      </c>
      <c r="AV301" s="21"/>
      <c r="AW301" s="59" t="str">
        <f>IF($K301="", "", SUMIF('Drinks List'!EB$11:EB$1010, $K301, 'Drinks List'!EA$11:EA$1010))</f>
        <v/>
      </c>
      <c r="AX301" s="21"/>
      <c r="AY301" s="59" t="str">
        <f>IF($K301="", "", SUMIF('Drinks List'!ED$11:ED$1010, $K301, 'Drinks List'!EC$11:EC$1010))</f>
        <v/>
      </c>
      <c r="AZ301" s="21"/>
      <c r="BA301" s="59" t="str">
        <f>IF($K301="", "", SUMIF('Drinks List'!EF$11:EF$1010, $K301, 'Drinks List'!EE$11:EE$1010))</f>
        <v/>
      </c>
      <c r="BB301" s="21"/>
      <c r="BC301" s="59" t="str">
        <f>IF($K301="", "", SUMIF('Drinks List'!EH$11:EH$1010, $K301, 'Drinks List'!EG$11:EG$1010))</f>
        <v/>
      </c>
      <c r="BD301" s="21"/>
      <c r="BE301" s="59" t="str">
        <f>IF($K301="", "", SUMIF('Drinks List'!EJ$11:EJ$1010, $K301, 'Drinks List'!EI$11:EI$1010))</f>
        <v/>
      </c>
      <c r="BF301" s="21"/>
      <c r="BG301" s="59" t="str">
        <f>IF($K301="", "", SUMIF('Drinks List'!EL$11:EL$1010, $K301, 'Drinks List'!EK$11:EK$1010))</f>
        <v/>
      </c>
      <c r="BH301" s="21"/>
      <c r="BI301" s="59" t="str">
        <f>IF($K301="", "", SUMIF('Drinks List'!EN$11:EN$1010, $K301, 'Drinks List'!EM$11:EM$1010))</f>
        <v/>
      </c>
      <c r="BJ301" s="21"/>
      <c r="BK301" s="59" t="str">
        <f>IF($K301="", "", SUMIF('Drinks List'!EP$11:EP$1010, $K301, 'Drinks List'!EO$11:EO$1010))</f>
        <v/>
      </c>
      <c r="BL301" s="21"/>
      <c r="BM301" s="59" t="str">
        <f>IF($K301="", "", SUMIF('Drinks List'!ER$11:ER$1010, $K301, 'Drinks List'!EQ$11:EQ$1010))</f>
        <v/>
      </c>
      <c r="BN301" s="21"/>
      <c r="BO301" s="65" t="str">
        <f>IF($K301="", "", SUMIF('Drinks List'!ET$11:ET$1010, $K301, 'Drinks List'!ES$11:ES$1010))</f>
        <v/>
      </c>
      <c r="BQ301" s="120" t="str">
        <f t="shared" si="93"/>
        <v/>
      </c>
      <c r="BR301" s="62" t="str">
        <f t="shared" si="94"/>
        <v/>
      </c>
      <c r="BS301" s="76" t="str">
        <f>IF(BQ301="", "", COUNTIF(BQ$11:BQ$1010, "&gt;"&amp;BQ301)+1+COUNTIF(BQ$11:BQ301, BQ301)-1)</f>
        <v/>
      </c>
      <c r="BT301" s="76" t="str">
        <f>IF(BR301="", "", COUNTIF(BR$11:BR$1010, "&lt;"&amp;BR301)+1+COUNTIF(BR$11:BR301, BR301)-1)</f>
        <v/>
      </c>
      <c r="BV301" s="76" t="str">
        <f t="shared" si="95"/>
        <v/>
      </c>
      <c r="BW301" s="124" t="str">
        <f t="shared" si="96"/>
        <v/>
      </c>
      <c r="BX301" s="115" t="str">
        <f t="shared" si="97"/>
        <v/>
      </c>
      <c r="BY301" s="125" t="str">
        <f t="shared" si="98"/>
        <v/>
      </c>
      <c r="CA301" s="106" t="str">
        <f t="shared" si="99"/>
        <v/>
      </c>
      <c r="CB301" s="22" t="str">
        <f t="shared" si="100"/>
        <v/>
      </c>
      <c r="CD301" s="76" t="str">
        <f>IF($J301="", "", IF($BV301=0, "", COUNTIF($J$11:$J$1010, "&lt;"&amp;$J301)+1+COUNTIF($J$11:$J301, $J301)-1))</f>
        <v/>
      </c>
    </row>
    <row r="302" spans="1:82" x14ac:dyDescent="0.25">
      <c r="A302" s="31"/>
      <c r="B302" s="19" t="str">
        <f t="shared" si="81"/>
        <v/>
      </c>
      <c r="C302" s="20" t="str">
        <f t="shared" si="82"/>
        <v/>
      </c>
      <c r="D302" s="29" t="str">
        <f t="shared" si="83"/>
        <v/>
      </c>
      <c r="E302" s="22" t="str">
        <f t="shared" si="84"/>
        <v/>
      </c>
      <c r="F302" s="31"/>
      <c r="G302" s="301"/>
      <c r="H302" s="302"/>
      <c r="I302" s="303"/>
      <c r="J302" s="304"/>
      <c r="K302" s="283"/>
      <c r="L302" s="305"/>
      <c r="M302" s="285"/>
      <c r="N302" s="287"/>
      <c r="O302" s="31"/>
      <c r="P302" s="19" t="str">
        <f t="shared" si="85"/>
        <v/>
      </c>
      <c r="Q302" s="20" t="str">
        <f t="shared" si="86"/>
        <v/>
      </c>
      <c r="R302" s="29" t="str">
        <f t="shared" si="87"/>
        <v/>
      </c>
      <c r="S302" s="22" t="str">
        <f t="shared" si="88"/>
        <v/>
      </c>
      <c r="T302" s="31"/>
      <c r="U302" s="69" t="str">
        <f t="shared" si="89"/>
        <v/>
      </c>
      <c r="V302" s="31"/>
      <c r="X302" s="76" t="str">
        <f t="shared" si="90"/>
        <v/>
      </c>
      <c r="Z302" s="76" t="str">
        <f t="shared" si="91"/>
        <v/>
      </c>
      <c r="AA302" s="76" t="str">
        <f t="shared" si="92"/>
        <v/>
      </c>
      <c r="AC302" s="19" t="str">
        <f>IF($K302="", "", SUMIF('Drinks List'!DH$11:DH$1010, $K302, 'Drinks List'!DG$11:DG$1010))</f>
        <v/>
      </c>
      <c r="AD302" s="21"/>
      <c r="AE302" s="59" t="str">
        <f>IF($K302="", "", SUMIF('Drinks List'!DJ$11:DJ$1010, $K302, 'Drinks List'!DI$11:DI$1010))</f>
        <v/>
      </c>
      <c r="AF302" s="21"/>
      <c r="AG302" s="59" t="str">
        <f>IF($K302="", "", SUMIF('Drinks List'!DL$11:DL$1010, $K302, 'Drinks List'!DK$11:DK$1010))</f>
        <v/>
      </c>
      <c r="AH302" s="21"/>
      <c r="AI302" s="59" t="str">
        <f>IF($K302="", "", SUMIF('Drinks List'!DN$11:DN$1010, $K302, 'Drinks List'!DM$11:DM$1010))</f>
        <v/>
      </c>
      <c r="AJ302" s="21"/>
      <c r="AK302" s="59" t="str">
        <f>IF($K302="", "", SUMIF('Drinks List'!DP$11:DP$1010, $K302, 'Drinks List'!DO$11:DO$1010))</f>
        <v/>
      </c>
      <c r="AL302" s="21"/>
      <c r="AM302" s="59" t="str">
        <f>IF($K302="", "", SUMIF('Drinks List'!DR$11:DR$1010, $K302, 'Drinks List'!DQ$11:DQ$1010))</f>
        <v/>
      </c>
      <c r="AN302" s="21"/>
      <c r="AO302" s="59" t="str">
        <f>IF($K302="", "", SUMIF('Drinks List'!DT$11:DT$1010, $K302, 'Drinks List'!DS$11:DS$1010))</f>
        <v/>
      </c>
      <c r="AP302" s="21"/>
      <c r="AQ302" s="59" t="str">
        <f>IF($K302="", "", SUMIF('Drinks List'!DV$11:DV$1010, $K302, 'Drinks List'!DU$11:DU$1010))</f>
        <v/>
      </c>
      <c r="AR302" s="21"/>
      <c r="AS302" s="59" t="str">
        <f>IF($K302="", "", SUMIF('Drinks List'!DX$11:DX$1010, $K302, 'Drinks List'!DW$11:DW$1010))</f>
        <v/>
      </c>
      <c r="AT302" s="21"/>
      <c r="AU302" s="59" t="str">
        <f>IF($K302="", "", SUMIF('Drinks List'!DZ$11:DZ$1010, $K302, 'Drinks List'!DY$11:DY$1010))</f>
        <v/>
      </c>
      <c r="AV302" s="21"/>
      <c r="AW302" s="59" t="str">
        <f>IF($K302="", "", SUMIF('Drinks List'!EB$11:EB$1010, $K302, 'Drinks List'!EA$11:EA$1010))</f>
        <v/>
      </c>
      <c r="AX302" s="21"/>
      <c r="AY302" s="59" t="str">
        <f>IF($K302="", "", SUMIF('Drinks List'!ED$11:ED$1010, $K302, 'Drinks List'!EC$11:EC$1010))</f>
        <v/>
      </c>
      <c r="AZ302" s="21"/>
      <c r="BA302" s="59" t="str">
        <f>IF($K302="", "", SUMIF('Drinks List'!EF$11:EF$1010, $K302, 'Drinks List'!EE$11:EE$1010))</f>
        <v/>
      </c>
      <c r="BB302" s="21"/>
      <c r="BC302" s="59" t="str">
        <f>IF($K302="", "", SUMIF('Drinks List'!EH$11:EH$1010, $K302, 'Drinks List'!EG$11:EG$1010))</f>
        <v/>
      </c>
      <c r="BD302" s="21"/>
      <c r="BE302" s="59" t="str">
        <f>IF($K302="", "", SUMIF('Drinks List'!EJ$11:EJ$1010, $K302, 'Drinks List'!EI$11:EI$1010))</f>
        <v/>
      </c>
      <c r="BF302" s="21"/>
      <c r="BG302" s="59" t="str">
        <f>IF($K302="", "", SUMIF('Drinks List'!EL$11:EL$1010, $K302, 'Drinks List'!EK$11:EK$1010))</f>
        <v/>
      </c>
      <c r="BH302" s="21"/>
      <c r="BI302" s="59" t="str">
        <f>IF($K302="", "", SUMIF('Drinks List'!EN$11:EN$1010, $K302, 'Drinks List'!EM$11:EM$1010))</f>
        <v/>
      </c>
      <c r="BJ302" s="21"/>
      <c r="BK302" s="59" t="str">
        <f>IF($K302="", "", SUMIF('Drinks List'!EP$11:EP$1010, $K302, 'Drinks List'!EO$11:EO$1010))</f>
        <v/>
      </c>
      <c r="BL302" s="21"/>
      <c r="BM302" s="59" t="str">
        <f>IF($K302="", "", SUMIF('Drinks List'!ER$11:ER$1010, $K302, 'Drinks List'!EQ$11:EQ$1010))</f>
        <v/>
      </c>
      <c r="BN302" s="21"/>
      <c r="BO302" s="65" t="str">
        <f>IF($K302="", "", SUMIF('Drinks List'!ET$11:ET$1010, $K302, 'Drinks List'!ES$11:ES$1010))</f>
        <v/>
      </c>
      <c r="BQ302" s="120" t="str">
        <f t="shared" si="93"/>
        <v/>
      </c>
      <c r="BR302" s="62" t="str">
        <f t="shared" si="94"/>
        <v/>
      </c>
      <c r="BS302" s="76" t="str">
        <f>IF(BQ302="", "", COUNTIF(BQ$11:BQ$1010, "&gt;"&amp;BQ302)+1+COUNTIF(BQ$11:BQ302, BQ302)-1)</f>
        <v/>
      </c>
      <c r="BT302" s="76" t="str">
        <f>IF(BR302="", "", COUNTIF(BR$11:BR$1010, "&lt;"&amp;BR302)+1+COUNTIF(BR$11:BR302, BR302)-1)</f>
        <v/>
      </c>
      <c r="BV302" s="76" t="str">
        <f t="shared" si="95"/>
        <v/>
      </c>
      <c r="BW302" s="124" t="str">
        <f t="shared" si="96"/>
        <v/>
      </c>
      <c r="BX302" s="115" t="str">
        <f t="shared" si="97"/>
        <v/>
      </c>
      <c r="BY302" s="125" t="str">
        <f t="shared" si="98"/>
        <v/>
      </c>
      <c r="CA302" s="106" t="str">
        <f t="shared" si="99"/>
        <v/>
      </c>
      <c r="CB302" s="22" t="str">
        <f t="shared" si="100"/>
        <v/>
      </c>
      <c r="CD302" s="76" t="str">
        <f>IF($J302="", "", IF($BV302=0, "", COUNTIF($J$11:$J$1010, "&lt;"&amp;$J302)+1+COUNTIF($J$11:$J302, $J302)-1))</f>
        <v/>
      </c>
    </row>
    <row r="303" spans="1:82" x14ac:dyDescent="0.25">
      <c r="A303" s="31"/>
      <c r="B303" s="19" t="str">
        <f t="shared" si="81"/>
        <v/>
      </c>
      <c r="C303" s="20" t="str">
        <f t="shared" si="82"/>
        <v/>
      </c>
      <c r="D303" s="29" t="str">
        <f t="shared" si="83"/>
        <v/>
      </c>
      <c r="E303" s="22" t="str">
        <f t="shared" si="84"/>
        <v/>
      </c>
      <c r="F303" s="31"/>
      <c r="G303" s="301"/>
      <c r="H303" s="302"/>
      <c r="I303" s="303"/>
      <c r="J303" s="304"/>
      <c r="K303" s="283"/>
      <c r="L303" s="305"/>
      <c r="M303" s="285"/>
      <c r="N303" s="287"/>
      <c r="O303" s="31"/>
      <c r="P303" s="19" t="str">
        <f t="shared" si="85"/>
        <v/>
      </c>
      <c r="Q303" s="20" t="str">
        <f t="shared" si="86"/>
        <v/>
      </c>
      <c r="R303" s="29" t="str">
        <f t="shared" si="87"/>
        <v/>
      </c>
      <c r="S303" s="22" t="str">
        <f t="shared" si="88"/>
        <v/>
      </c>
      <c r="T303" s="31"/>
      <c r="U303" s="69" t="str">
        <f t="shared" si="89"/>
        <v/>
      </c>
      <c r="V303" s="31"/>
      <c r="X303" s="76" t="str">
        <f t="shared" si="90"/>
        <v/>
      </c>
      <c r="Z303" s="76" t="str">
        <f t="shared" si="91"/>
        <v/>
      </c>
      <c r="AA303" s="76" t="str">
        <f t="shared" si="92"/>
        <v/>
      </c>
      <c r="AC303" s="19" t="str">
        <f>IF($K303="", "", SUMIF('Drinks List'!DH$11:DH$1010, $K303, 'Drinks List'!DG$11:DG$1010))</f>
        <v/>
      </c>
      <c r="AD303" s="21"/>
      <c r="AE303" s="59" t="str">
        <f>IF($K303="", "", SUMIF('Drinks List'!DJ$11:DJ$1010, $K303, 'Drinks List'!DI$11:DI$1010))</f>
        <v/>
      </c>
      <c r="AF303" s="21"/>
      <c r="AG303" s="59" t="str">
        <f>IF($K303="", "", SUMIF('Drinks List'!DL$11:DL$1010, $K303, 'Drinks List'!DK$11:DK$1010))</f>
        <v/>
      </c>
      <c r="AH303" s="21"/>
      <c r="AI303" s="59" t="str">
        <f>IF($K303="", "", SUMIF('Drinks List'!DN$11:DN$1010, $K303, 'Drinks List'!DM$11:DM$1010))</f>
        <v/>
      </c>
      <c r="AJ303" s="21"/>
      <c r="AK303" s="59" t="str">
        <f>IF($K303="", "", SUMIF('Drinks List'!DP$11:DP$1010, $K303, 'Drinks List'!DO$11:DO$1010))</f>
        <v/>
      </c>
      <c r="AL303" s="21"/>
      <c r="AM303" s="59" t="str">
        <f>IF($K303="", "", SUMIF('Drinks List'!DR$11:DR$1010, $K303, 'Drinks List'!DQ$11:DQ$1010))</f>
        <v/>
      </c>
      <c r="AN303" s="21"/>
      <c r="AO303" s="59" t="str">
        <f>IF($K303="", "", SUMIF('Drinks List'!DT$11:DT$1010, $K303, 'Drinks List'!DS$11:DS$1010))</f>
        <v/>
      </c>
      <c r="AP303" s="21"/>
      <c r="AQ303" s="59" t="str">
        <f>IF($K303="", "", SUMIF('Drinks List'!DV$11:DV$1010, $K303, 'Drinks List'!DU$11:DU$1010))</f>
        <v/>
      </c>
      <c r="AR303" s="21"/>
      <c r="AS303" s="59" t="str">
        <f>IF($K303="", "", SUMIF('Drinks List'!DX$11:DX$1010, $K303, 'Drinks List'!DW$11:DW$1010))</f>
        <v/>
      </c>
      <c r="AT303" s="21"/>
      <c r="AU303" s="59" t="str">
        <f>IF($K303="", "", SUMIF('Drinks List'!DZ$11:DZ$1010, $K303, 'Drinks List'!DY$11:DY$1010))</f>
        <v/>
      </c>
      <c r="AV303" s="21"/>
      <c r="AW303" s="59" t="str">
        <f>IF($K303="", "", SUMIF('Drinks List'!EB$11:EB$1010, $K303, 'Drinks List'!EA$11:EA$1010))</f>
        <v/>
      </c>
      <c r="AX303" s="21"/>
      <c r="AY303" s="59" t="str">
        <f>IF($K303="", "", SUMIF('Drinks List'!ED$11:ED$1010, $K303, 'Drinks List'!EC$11:EC$1010))</f>
        <v/>
      </c>
      <c r="AZ303" s="21"/>
      <c r="BA303" s="59" t="str">
        <f>IF($K303="", "", SUMIF('Drinks List'!EF$11:EF$1010, $K303, 'Drinks List'!EE$11:EE$1010))</f>
        <v/>
      </c>
      <c r="BB303" s="21"/>
      <c r="BC303" s="59" t="str">
        <f>IF($K303="", "", SUMIF('Drinks List'!EH$11:EH$1010, $K303, 'Drinks List'!EG$11:EG$1010))</f>
        <v/>
      </c>
      <c r="BD303" s="21"/>
      <c r="BE303" s="59" t="str">
        <f>IF($K303="", "", SUMIF('Drinks List'!EJ$11:EJ$1010, $K303, 'Drinks List'!EI$11:EI$1010))</f>
        <v/>
      </c>
      <c r="BF303" s="21"/>
      <c r="BG303" s="59" t="str">
        <f>IF($K303="", "", SUMIF('Drinks List'!EL$11:EL$1010, $K303, 'Drinks List'!EK$11:EK$1010))</f>
        <v/>
      </c>
      <c r="BH303" s="21"/>
      <c r="BI303" s="59" t="str">
        <f>IF($K303="", "", SUMIF('Drinks List'!EN$11:EN$1010, $K303, 'Drinks List'!EM$11:EM$1010))</f>
        <v/>
      </c>
      <c r="BJ303" s="21"/>
      <c r="BK303" s="59" t="str">
        <f>IF($K303="", "", SUMIF('Drinks List'!EP$11:EP$1010, $K303, 'Drinks List'!EO$11:EO$1010))</f>
        <v/>
      </c>
      <c r="BL303" s="21"/>
      <c r="BM303" s="59" t="str">
        <f>IF($K303="", "", SUMIF('Drinks List'!ER$11:ER$1010, $K303, 'Drinks List'!EQ$11:EQ$1010))</f>
        <v/>
      </c>
      <c r="BN303" s="21"/>
      <c r="BO303" s="65" t="str">
        <f>IF($K303="", "", SUMIF('Drinks List'!ET$11:ET$1010, $K303, 'Drinks List'!ES$11:ES$1010))</f>
        <v/>
      </c>
      <c r="BQ303" s="120" t="str">
        <f t="shared" si="93"/>
        <v/>
      </c>
      <c r="BR303" s="62" t="str">
        <f t="shared" si="94"/>
        <v/>
      </c>
      <c r="BS303" s="76" t="str">
        <f>IF(BQ303="", "", COUNTIF(BQ$11:BQ$1010, "&gt;"&amp;BQ303)+1+COUNTIF(BQ$11:BQ303, BQ303)-1)</f>
        <v/>
      </c>
      <c r="BT303" s="76" t="str">
        <f>IF(BR303="", "", COUNTIF(BR$11:BR$1010, "&lt;"&amp;BR303)+1+COUNTIF(BR$11:BR303, BR303)-1)</f>
        <v/>
      </c>
      <c r="BV303" s="76" t="str">
        <f t="shared" si="95"/>
        <v/>
      </c>
      <c r="BW303" s="124" t="str">
        <f t="shared" si="96"/>
        <v/>
      </c>
      <c r="BX303" s="115" t="str">
        <f t="shared" si="97"/>
        <v/>
      </c>
      <c r="BY303" s="125" t="str">
        <f t="shared" si="98"/>
        <v/>
      </c>
      <c r="CA303" s="106" t="str">
        <f t="shared" si="99"/>
        <v/>
      </c>
      <c r="CB303" s="22" t="str">
        <f t="shared" si="100"/>
        <v/>
      </c>
      <c r="CD303" s="76" t="str">
        <f>IF($J303="", "", IF($BV303=0, "", COUNTIF($J$11:$J$1010, "&lt;"&amp;$J303)+1+COUNTIF($J$11:$J303, $J303)-1))</f>
        <v/>
      </c>
    </row>
    <row r="304" spans="1:82" x14ac:dyDescent="0.25">
      <c r="A304" s="31"/>
      <c r="B304" s="19" t="str">
        <f t="shared" si="81"/>
        <v/>
      </c>
      <c r="C304" s="20" t="str">
        <f t="shared" si="82"/>
        <v/>
      </c>
      <c r="D304" s="29" t="str">
        <f t="shared" si="83"/>
        <v/>
      </c>
      <c r="E304" s="22" t="str">
        <f t="shared" si="84"/>
        <v/>
      </c>
      <c r="F304" s="31"/>
      <c r="G304" s="301"/>
      <c r="H304" s="302"/>
      <c r="I304" s="303"/>
      <c r="J304" s="304"/>
      <c r="K304" s="283"/>
      <c r="L304" s="305"/>
      <c r="M304" s="285"/>
      <c r="N304" s="287"/>
      <c r="O304" s="31"/>
      <c r="P304" s="19" t="str">
        <f t="shared" si="85"/>
        <v/>
      </c>
      <c r="Q304" s="20" t="str">
        <f t="shared" si="86"/>
        <v/>
      </c>
      <c r="R304" s="29" t="str">
        <f t="shared" si="87"/>
        <v/>
      </c>
      <c r="S304" s="22" t="str">
        <f t="shared" si="88"/>
        <v/>
      </c>
      <c r="T304" s="31"/>
      <c r="U304" s="69" t="str">
        <f t="shared" si="89"/>
        <v/>
      </c>
      <c r="V304" s="31"/>
      <c r="X304" s="76" t="str">
        <f t="shared" si="90"/>
        <v/>
      </c>
      <c r="Z304" s="76" t="str">
        <f t="shared" si="91"/>
        <v/>
      </c>
      <c r="AA304" s="76" t="str">
        <f t="shared" si="92"/>
        <v/>
      </c>
      <c r="AC304" s="19" t="str">
        <f>IF($K304="", "", SUMIF('Drinks List'!DH$11:DH$1010, $K304, 'Drinks List'!DG$11:DG$1010))</f>
        <v/>
      </c>
      <c r="AD304" s="21"/>
      <c r="AE304" s="59" t="str">
        <f>IF($K304="", "", SUMIF('Drinks List'!DJ$11:DJ$1010, $K304, 'Drinks List'!DI$11:DI$1010))</f>
        <v/>
      </c>
      <c r="AF304" s="21"/>
      <c r="AG304" s="59" t="str">
        <f>IF($K304="", "", SUMIF('Drinks List'!DL$11:DL$1010, $K304, 'Drinks List'!DK$11:DK$1010))</f>
        <v/>
      </c>
      <c r="AH304" s="21"/>
      <c r="AI304" s="59" t="str">
        <f>IF($K304="", "", SUMIF('Drinks List'!DN$11:DN$1010, $K304, 'Drinks List'!DM$11:DM$1010))</f>
        <v/>
      </c>
      <c r="AJ304" s="21"/>
      <c r="AK304" s="59" t="str">
        <f>IF($K304="", "", SUMIF('Drinks List'!DP$11:DP$1010, $K304, 'Drinks List'!DO$11:DO$1010))</f>
        <v/>
      </c>
      <c r="AL304" s="21"/>
      <c r="AM304" s="59" t="str">
        <f>IF($K304="", "", SUMIF('Drinks List'!DR$11:DR$1010, $K304, 'Drinks List'!DQ$11:DQ$1010))</f>
        <v/>
      </c>
      <c r="AN304" s="21"/>
      <c r="AO304" s="59" t="str">
        <f>IF($K304="", "", SUMIF('Drinks List'!DT$11:DT$1010, $K304, 'Drinks List'!DS$11:DS$1010))</f>
        <v/>
      </c>
      <c r="AP304" s="21"/>
      <c r="AQ304" s="59" t="str">
        <f>IF($K304="", "", SUMIF('Drinks List'!DV$11:DV$1010, $K304, 'Drinks List'!DU$11:DU$1010))</f>
        <v/>
      </c>
      <c r="AR304" s="21"/>
      <c r="AS304" s="59" t="str">
        <f>IF($K304="", "", SUMIF('Drinks List'!DX$11:DX$1010, $K304, 'Drinks List'!DW$11:DW$1010))</f>
        <v/>
      </c>
      <c r="AT304" s="21"/>
      <c r="AU304" s="59" t="str">
        <f>IF($K304="", "", SUMIF('Drinks List'!DZ$11:DZ$1010, $K304, 'Drinks List'!DY$11:DY$1010))</f>
        <v/>
      </c>
      <c r="AV304" s="21"/>
      <c r="AW304" s="59" t="str">
        <f>IF($K304="", "", SUMIF('Drinks List'!EB$11:EB$1010, $K304, 'Drinks List'!EA$11:EA$1010))</f>
        <v/>
      </c>
      <c r="AX304" s="21"/>
      <c r="AY304" s="59" t="str">
        <f>IF($K304="", "", SUMIF('Drinks List'!ED$11:ED$1010, $K304, 'Drinks List'!EC$11:EC$1010))</f>
        <v/>
      </c>
      <c r="AZ304" s="21"/>
      <c r="BA304" s="59" t="str">
        <f>IF($K304="", "", SUMIF('Drinks List'!EF$11:EF$1010, $K304, 'Drinks List'!EE$11:EE$1010))</f>
        <v/>
      </c>
      <c r="BB304" s="21"/>
      <c r="BC304" s="59" t="str">
        <f>IF($K304="", "", SUMIF('Drinks List'!EH$11:EH$1010, $K304, 'Drinks List'!EG$11:EG$1010))</f>
        <v/>
      </c>
      <c r="BD304" s="21"/>
      <c r="BE304" s="59" t="str">
        <f>IF($K304="", "", SUMIF('Drinks List'!EJ$11:EJ$1010, $K304, 'Drinks List'!EI$11:EI$1010))</f>
        <v/>
      </c>
      <c r="BF304" s="21"/>
      <c r="BG304" s="59" t="str">
        <f>IF($K304="", "", SUMIF('Drinks List'!EL$11:EL$1010, $K304, 'Drinks List'!EK$11:EK$1010))</f>
        <v/>
      </c>
      <c r="BH304" s="21"/>
      <c r="BI304" s="59" t="str">
        <f>IF($K304="", "", SUMIF('Drinks List'!EN$11:EN$1010, $K304, 'Drinks List'!EM$11:EM$1010))</f>
        <v/>
      </c>
      <c r="BJ304" s="21"/>
      <c r="BK304" s="59" t="str">
        <f>IF($K304="", "", SUMIF('Drinks List'!EP$11:EP$1010, $K304, 'Drinks List'!EO$11:EO$1010))</f>
        <v/>
      </c>
      <c r="BL304" s="21"/>
      <c r="BM304" s="59" t="str">
        <f>IF($K304="", "", SUMIF('Drinks List'!ER$11:ER$1010, $K304, 'Drinks List'!EQ$11:EQ$1010))</f>
        <v/>
      </c>
      <c r="BN304" s="21"/>
      <c r="BO304" s="65" t="str">
        <f>IF($K304="", "", SUMIF('Drinks List'!ET$11:ET$1010, $K304, 'Drinks List'!ES$11:ES$1010))</f>
        <v/>
      </c>
      <c r="BQ304" s="120" t="str">
        <f t="shared" si="93"/>
        <v/>
      </c>
      <c r="BR304" s="62" t="str">
        <f t="shared" si="94"/>
        <v/>
      </c>
      <c r="BS304" s="76" t="str">
        <f>IF(BQ304="", "", COUNTIF(BQ$11:BQ$1010, "&gt;"&amp;BQ304)+1+COUNTIF(BQ$11:BQ304, BQ304)-1)</f>
        <v/>
      </c>
      <c r="BT304" s="76" t="str">
        <f>IF(BR304="", "", COUNTIF(BR$11:BR$1010, "&lt;"&amp;BR304)+1+COUNTIF(BR$11:BR304, BR304)-1)</f>
        <v/>
      </c>
      <c r="BV304" s="76" t="str">
        <f t="shared" si="95"/>
        <v/>
      </c>
      <c r="BW304" s="124" t="str">
        <f t="shared" si="96"/>
        <v/>
      </c>
      <c r="BX304" s="115" t="str">
        <f t="shared" si="97"/>
        <v/>
      </c>
      <c r="BY304" s="125" t="str">
        <f t="shared" si="98"/>
        <v/>
      </c>
      <c r="CA304" s="106" t="str">
        <f t="shared" si="99"/>
        <v/>
      </c>
      <c r="CB304" s="22" t="str">
        <f t="shared" si="100"/>
        <v/>
      </c>
      <c r="CD304" s="76" t="str">
        <f>IF($J304="", "", IF($BV304=0, "", COUNTIF($J$11:$J$1010, "&lt;"&amp;$J304)+1+COUNTIF($J$11:$J304, $J304)-1))</f>
        <v/>
      </c>
    </row>
    <row r="305" spans="1:82" x14ac:dyDescent="0.25">
      <c r="A305" s="31"/>
      <c r="B305" s="19" t="str">
        <f t="shared" si="81"/>
        <v/>
      </c>
      <c r="C305" s="20" t="str">
        <f t="shared" si="82"/>
        <v/>
      </c>
      <c r="D305" s="29" t="str">
        <f t="shared" si="83"/>
        <v/>
      </c>
      <c r="E305" s="22" t="str">
        <f t="shared" si="84"/>
        <v/>
      </c>
      <c r="F305" s="31"/>
      <c r="G305" s="301"/>
      <c r="H305" s="302"/>
      <c r="I305" s="303"/>
      <c r="J305" s="304"/>
      <c r="K305" s="283"/>
      <c r="L305" s="305"/>
      <c r="M305" s="285"/>
      <c r="N305" s="287"/>
      <c r="O305" s="31"/>
      <c r="P305" s="19" t="str">
        <f t="shared" si="85"/>
        <v/>
      </c>
      <c r="Q305" s="20" t="str">
        <f t="shared" si="86"/>
        <v/>
      </c>
      <c r="R305" s="29" t="str">
        <f t="shared" si="87"/>
        <v/>
      </c>
      <c r="S305" s="22" t="str">
        <f t="shared" si="88"/>
        <v/>
      </c>
      <c r="T305" s="31"/>
      <c r="U305" s="69" t="str">
        <f t="shared" si="89"/>
        <v/>
      </c>
      <c r="V305" s="31"/>
      <c r="X305" s="76" t="str">
        <f t="shared" si="90"/>
        <v/>
      </c>
      <c r="Z305" s="76" t="str">
        <f t="shared" si="91"/>
        <v/>
      </c>
      <c r="AA305" s="76" t="str">
        <f t="shared" si="92"/>
        <v/>
      </c>
      <c r="AC305" s="19" t="str">
        <f>IF($K305="", "", SUMIF('Drinks List'!DH$11:DH$1010, $K305, 'Drinks List'!DG$11:DG$1010))</f>
        <v/>
      </c>
      <c r="AD305" s="21"/>
      <c r="AE305" s="59" t="str">
        <f>IF($K305="", "", SUMIF('Drinks List'!DJ$11:DJ$1010, $K305, 'Drinks List'!DI$11:DI$1010))</f>
        <v/>
      </c>
      <c r="AF305" s="21"/>
      <c r="AG305" s="59" t="str">
        <f>IF($K305="", "", SUMIF('Drinks List'!DL$11:DL$1010, $K305, 'Drinks List'!DK$11:DK$1010))</f>
        <v/>
      </c>
      <c r="AH305" s="21"/>
      <c r="AI305" s="59" t="str">
        <f>IF($K305="", "", SUMIF('Drinks List'!DN$11:DN$1010, $K305, 'Drinks List'!DM$11:DM$1010))</f>
        <v/>
      </c>
      <c r="AJ305" s="21"/>
      <c r="AK305" s="59" t="str">
        <f>IF($K305="", "", SUMIF('Drinks List'!DP$11:DP$1010, $K305, 'Drinks List'!DO$11:DO$1010))</f>
        <v/>
      </c>
      <c r="AL305" s="21"/>
      <c r="AM305" s="59" t="str">
        <f>IF($K305="", "", SUMIF('Drinks List'!DR$11:DR$1010, $K305, 'Drinks List'!DQ$11:DQ$1010))</f>
        <v/>
      </c>
      <c r="AN305" s="21"/>
      <c r="AO305" s="59" t="str">
        <f>IF($K305="", "", SUMIF('Drinks List'!DT$11:DT$1010, $K305, 'Drinks List'!DS$11:DS$1010))</f>
        <v/>
      </c>
      <c r="AP305" s="21"/>
      <c r="AQ305" s="59" t="str">
        <f>IF($K305="", "", SUMIF('Drinks List'!DV$11:DV$1010, $K305, 'Drinks List'!DU$11:DU$1010))</f>
        <v/>
      </c>
      <c r="AR305" s="21"/>
      <c r="AS305" s="59" t="str">
        <f>IF($K305="", "", SUMIF('Drinks List'!DX$11:DX$1010, $K305, 'Drinks List'!DW$11:DW$1010))</f>
        <v/>
      </c>
      <c r="AT305" s="21"/>
      <c r="AU305" s="59" t="str">
        <f>IF($K305="", "", SUMIF('Drinks List'!DZ$11:DZ$1010, $K305, 'Drinks List'!DY$11:DY$1010))</f>
        <v/>
      </c>
      <c r="AV305" s="21"/>
      <c r="AW305" s="59" t="str">
        <f>IF($K305="", "", SUMIF('Drinks List'!EB$11:EB$1010, $K305, 'Drinks List'!EA$11:EA$1010))</f>
        <v/>
      </c>
      <c r="AX305" s="21"/>
      <c r="AY305" s="59" t="str">
        <f>IF($K305="", "", SUMIF('Drinks List'!ED$11:ED$1010, $K305, 'Drinks List'!EC$11:EC$1010))</f>
        <v/>
      </c>
      <c r="AZ305" s="21"/>
      <c r="BA305" s="59" t="str">
        <f>IF($K305="", "", SUMIF('Drinks List'!EF$11:EF$1010, $K305, 'Drinks List'!EE$11:EE$1010))</f>
        <v/>
      </c>
      <c r="BB305" s="21"/>
      <c r="BC305" s="59" t="str">
        <f>IF($K305="", "", SUMIF('Drinks List'!EH$11:EH$1010, $K305, 'Drinks List'!EG$11:EG$1010))</f>
        <v/>
      </c>
      <c r="BD305" s="21"/>
      <c r="BE305" s="59" t="str">
        <f>IF($K305="", "", SUMIF('Drinks List'!EJ$11:EJ$1010, $K305, 'Drinks List'!EI$11:EI$1010))</f>
        <v/>
      </c>
      <c r="BF305" s="21"/>
      <c r="BG305" s="59" t="str">
        <f>IF($K305="", "", SUMIF('Drinks List'!EL$11:EL$1010, $K305, 'Drinks List'!EK$11:EK$1010))</f>
        <v/>
      </c>
      <c r="BH305" s="21"/>
      <c r="BI305" s="59" t="str">
        <f>IF($K305="", "", SUMIF('Drinks List'!EN$11:EN$1010, $K305, 'Drinks List'!EM$11:EM$1010))</f>
        <v/>
      </c>
      <c r="BJ305" s="21"/>
      <c r="BK305" s="59" t="str">
        <f>IF($K305="", "", SUMIF('Drinks List'!EP$11:EP$1010, $K305, 'Drinks List'!EO$11:EO$1010))</f>
        <v/>
      </c>
      <c r="BL305" s="21"/>
      <c r="BM305" s="59" t="str">
        <f>IF($K305="", "", SUMIF('Drinks List'!ER$11:ER$1010, $K305, 'Drinks List'!EQ$11:EQ$1010))</f>
        <v/>
      </c>
      <c r="BN305" s="21"/>
      <c r="BO305" s="65" t="str">
        <f>IF($K305="", "", SUMIF('Drinks List'!ET$11:ET$1010, $K305, 'Drinks List'!ES$11:ES$1010))</f>
        <v/>
      </c>
      <c r="BQ305" s="120" t="str">
        <f t="shared" si="93"/>
        <v/>
      </c>
      <c r="BR305" s="62" t="str">
        <f t="shared" si="94"/>
        <v/>
      </c>
      <c r="BS305" s="76" t="str">
        <f>IF(BQ305="", "", COUNTIF(BQ$11:BQ$1010, "&gt;"&amp;BQ305)+1+COUNTIF(BQ$11:BQ305, BQ305)-1)</f>
        <v/>
      </c>
      <c r="BT305" s="76" t="str">
        <f>IF(BR305="", "", COUNTIF(BR$11:BR$1010, "&lt;"&amp;BR305)+1+COUNTIF(BR$11:BR305, BR305)-1)</f>
        <v/>
      </c>
      <c r="BV305" s="76" t="str">
        <f t="shared" si="95"/>
        <v/>
      </c>
      <c r="BW305" s="124" t="str">
        <f t="shared" si="96"/>
        <v/>
      </c>
      <c r="BX305" s="115" t="str">
        <f t="shared" si="97"/>
        <v/>
      </c>
      <c r="BY305" s="125" t="str">
        <f t="shared" si="98"/>
        <v/>
      </c>
      <c r="CA305" s="106" t="str">
        <f t="shared" si="99"/>
        <v/>
      </c>
      <c r="CB305" s="22" t="str">
        <f t="shared" si="100"/>
        <v/>
      </c>
      <c r="CD305" s="76" t="str">
        <f>IF($J305="", "", IF($BV305=0, "", COUNTIF($J$11:$J$1010, "&lt;"&amp;$J305)+1+COUNTIF($J$11:$J305, $J305)-1))</f>
        <v/>
      </c>
    </row>
    <row r="306" spans="1:82" x14ac:dyDescent="0.25">
      <c r="A306" s="31"/>
      <c r="B306" s="19" t="str">
        <f t="shared" si="81"/>
        <v/>
      </c>
      <c r="C306" s="20" t="str">
        <f t="shared" si="82"/>
        <v/>
      </c>
      <c r="D306" s="29" t="str">
        <f t="shared" si="83"/>
        <v/>
      </c>
      <c r="E306" s="22" t="str">
        <f t="shared" si="84"/>
        <v/>
      </c>
      <c r="F306" s="31"/>
      <c r="G306" s="301"/>
      <c r="H306" s="302"/>
      <c r="I306" s="303"/>
      <c r="J306" s="304"/>
      <c r="K306" s="283"/>
      <c r="L306" s="305"/>
      <c r="M306" s="285"/>
      <c r="N306" s="287"/>
      <c r="O306" s="31"/>
      <c r="P306" s="19" t="str">
        <f t="shared" si="85"/>
        <v/>
      </c>
      <c r="Q306" s="20" t="str">
        <f t="shared" si="86"/>
        <v/>
      </c>
      <c r="R306" s="29" t="str">
        <f t="shared" si="87"/>
        <v/>
      </c>
      <c r="S306" s="22" t="str">
        <f t="shared" si="88"/>
        <v/>
      </c>
      <c r="T306" s="31"/>
      <c r="U306" s="69" t="str">
        <f t="shared" si="89"/>
        <v/>
      </c>
      <c r="V306" s="31"/>
      <c r="X306" s="76" t="str">
        <f t="shared" si="90"/>
        <v/>
      </c>
      <c r="Z306" s="76" t="str">
        <f t="shared" si="91"/>
        <v/>
      </c>
      <c r="AA306" s="76" t="str">
        <f t="shared" si="92"/>
        <v/>
      </c>
      <c r="AC306" s="19" t="str">
        <f>IF($K306="", "", SUMIF('Drinks List'!DH$11:DH$1010, $K306, 'Drinks List'!DG$11:DG$1010))</f>
        <v/>
      </c>
      <c r="AD306" s="21"/>
      <c r="AE306" s="59" t="str">
        <f>IF($K306="", "", SUMIF('Drinks List'!DJ$11:DJ$1010, $K306, 'Drinks List'!DI$11:DI$1010))</f>
        <v/>
      </c>
      <c r="AF306" s="21"/>
      <c r="AG306" s="59" t="str">
        <f>IF($K306="", "", SUMIF('Drinks List'!DL$11:DL$1010, $K306, 'Drinks List'!DK$11:DK$1010))</f>
        <v/>
      </c>
      <c r="AH306" s="21"/>
      <c r="AI306" s="59" t="str">
        <f>IF($K306="", "", SUMIF('Drinks List'!DN$11:DN$1010, $K306, 'Drinks List'!DM$11:DM$1010))</f>
        <v/>
      </c>
      <c r="AJ306" s="21"/>
      <c r="AK306" s="59" t="str">
        <f>IF($K306="", "", SUMIF('Drinks List'!DP$11:DP$1010, $K306, 'Drinks List'!DO$11:DO$1010))</f>
        <v/>
      </c>
      <c r="AL306" s="21"/>
      <c r="AM306" s="59" t="str">
        <f>IF($K306="", "", SUMIF('Drinks List'!DR$11:DR$1010, $K306, 'Drinks List'!DQ$11:DQ$1010))</f>
        <v/>
      </c>
      <c r="AN306" s="21"/>
      <c r="AO306" s="59" t="str">
        <f>IF($K306="", "", SUMIF('Drinks List'!DT$11:DT$1010, $K306, 'Drinks List'!DS$11:DS$1010))</f>
        <v/>
      </c>
      <c r="AP306" s="21"/>
      <c r="AQ306" s="59" t="str">
        <f>IF($K306="", "", SUMIF('Drinks List'!DV$11:DV$1010, $K306, 'Drinks List'!DU$11:DU$1010))</f>
        <v/>
      </c>
      <c r="AR306" s="21"/>
      <c r="AS306" s="59" t="str">
        <f>IF($K306="", "", SUMIF('Drinks List'!DX$11:DX$1010, $K306, 'Drinks List'!DW$11:DW$1010))</f>
        <v/>
      </c>
      <c r="AT306" s="21"/>
      <c r="AU306" s="59" t="str">
        <f>IF($K306="", "", SUMIF('Drinks List'!DZ$11:DZ$1010, $K306, 'Drinks List'!DY$11:DY$1010))</f>
        <v/>
      </c>
      <c r="AV306" s="21"/>
      <c r="AW306" s="59" t="str">
        <f>IF($K306="", "", SUMIF('Drinks List'!EB$11:EB$1010, $K306, 'Drinks List'!EA$11:EA$1010))</f>
        <v/>
      </c>
      <c r="AX306" s="21"/>
      <c r="AY306" s="59" t="str">
        <f>IF($K306="", "", SUMIF('Drinks List'!ED$11:ED$1010, $K306, 'Drinks List'!EC$11:EC$1010))</f>
        <v/>
      </c>
      <c r="AZ306" s="21"/>
      <c r="BA306" s="59" t="str">
        <f>IF($K306="", "", SUMIF('Drinks List'!EF$11:EF$1010, $K306, 'Drinks List'!EE$11:EE$1010))</f>
        <v/>
      </c>
      <c r="BB306" s="21"/>
      <c r="BC306" s="59" t="str">
        <f>IF($K306="", "", SUMIF('Drinks List'!EH$11:EH$1010, $K306, 'Drinks List'!EG$11:EG$1010))</f>
        <v/>
      </c>
      <c r="BD306" s="21"/>
      <c r="BE306" s="59" t="str">
        <f>IF($K306="", "", SUMIF('Drinks List'!EJ$11:EJ$1010, $K306, 'Drinks List'!EI$11:EI$1010))</f>
        <v/>
      </c>
      <c r="BF306" s="21"/>
      <c r="BG306" s="59" t="str">
        <f>IF($K306="", "", SUMIF('Drinks List'!EL$11:EL$1010, $K306, 'Drinks List'!EK$11:EK$1010))</f>
        <v/>
      </c>
      <c r="BH306" s="21"/>
      <c r="BI306" s="59" t="str">
        <f>IF($K306="", "", SUMIF('Drinks List'!EN$11:EN$1010, $K306, 'Drinks List'!EM$11:EM$1010))</f>
        <v/>
      </c>
      <c r="BJ306" s="21"/>
      <c r="BK306" s="59" t="str">
        <f>IF($K306="", "", SUMIF('Drinks List'!EP$11:EP$1010, $K306, 'Drinks List'!EO$11:EO$1010))</f>
        <v/>
      </c>
      <c r="BL306" s="21"/>
      <c r="BM306" s="59" t="str">
        <f>IF($K306="", "", SUMIF('Drinks List'!ER$11:ER$1010, $K306, 'Drinks List'!EQ$11:EQ$1010))</f>
        <v/>
      </c>
      <c r="BN306" s="21"/>
      <c r="BO306" s="65" t="str">
        <f>IF($K306="", "", SUMIF('Drinks List'!ET$11:ET$1010, $K306, 'Drinks List'!ES$11:ES$1010))</f>
        <v/>
      </c>
      <c r="BQ306" s="120" t="str">
        <f t="shared" si="93"/>
        <v/>
      </c>
      <c r="BR306" s="62" t="str">
        <f t="shared" si="94"/>
        <v/>
      </c>
      <c r="BS306" s="76" t="str">
        <f>IF(BQ306="", "", COUNTIF(BQ$11:BQ$1010, "&gt;"&amp;BQ306)+1+COUNTIF(BQ$11:BQ306, BQ306)-1)</f>
        <v/>
      </c>
      <c r="BT306" s="76" t="str">
        <f>IF(BR306="", "", COUNTIF(BR$11:BR$1010, "&lt;"&amp;BR306)+1+COUNTIF(BR$11:BR306, BR306)-1)</f>
        <v/>
      </c>
      <c r="BV306" s="76" t="str">
        <f t="shared" si="95"/>
        <v/>
      </c>
      <c r="BW306" s="124" t="str">
        <f t="shared" si="96"/>
        <v/>
      </c>
      <c r="BX306" s="115" t="str">
        <f t="shared" si="97"/>
        <v/>
      </c>
      <c r="BY306" s="125" t="str">
        <f t="shared" si="98"/>
        <v/>
      </c>
      <c r="CA306" s="106" t="str">
        <f t="shared" si="99"/>
        <v/>
      </c>
      <c r="CB306" s="22" t="str">
        <f t="shared" si="100"/>
        <v/>
      </c>
      <c r="CD306" s="76" t="str">
        <f>IF($J306="", "", IF($BV306=0, "", COUNTIF($J$11:$J$1010, "&lt;"&amp;$J306)+1+COUNTIF($J$11:$J306, $J306)-1))</f>
        <v/>
      </c>
    </row>
    <row r="307" spans="1:82" x14ac:dyDescent="0.25">
      <c r="A307" s="31"/>
      <c r="B307" s="19" t="str">
        <f t="shared" si="81"/>
        <v/>
      </c>
      <c r="C307" s="20" t="str">
        <f t="shared" si="82"/>
        <v/>
      </c>
      <c r="D307" s="29" t="str">
        <f t="shared" si="83"/>
        <v/>
      </c>
      <c r="E307" s="22" t="str">
        <f t="shared" si="84"/>
        <v/>
      </c>
      <c r="F307" s="31"/>
      <c r="G307" s="301"/>
      <c r="H307" s="302"/>
      <c r="I307" s="303"/>
      <c r="J307" s="304"/>
      <c r="K307" s="283"/>
      <c r="L307" s="305"/>
      <c r="M307" s="285"/>
      <c r="N307" s="287"/>
      <c r="O307" s="31"/>
      <c r="P307" s="19" t="str">
        <f t="shared" si="85"/>
        <v/>
      </c>
      <c r="Q307" s="20" t="str">
        <f t="shared" si="86"/>
        <v/>
      </c>
      <c r="R307" s="29" t="str">
        <f t="shared" si="87"/>
        <v/>
      </c>
      <c r="S307" s="22" t="str">
        <f t="shared" si="88"/>
        <v/>
      </c>
      <c r="T307" s="31"/>
      <c r="U307" s="69" t="str">
        <f t="shared" si="89"/>
        <v/>
      </c>
      <c r="V307" s="31"/>
      <c r="X307" s="76" t="str">
        <f t="shared" si="90"/>
        <v/>
      </c>
      <c r="Z307" s="76" t="str">
        <f t="shared" si="91"/>
        <v/>
      </c>
      <c r="AA307" s="76" t="str">
        <f t="shared" si="92"/>
        <v/>
      </c>
      <c r="AC307" s="19" t="str">
        <f>IF($K307="", "", SUMIF('Drinks List'!DH$11:DH$1010, $K307, 'Drinks List'!DG$11:DG$1010))</f>
        <v/>
      </c>
      <c r="AD307" s="21"/>
      <c r="AE307" s="59" t="str">
        <f>IF($K307="", "", SUMIF('Drinks List'!DJ$11:DJ$1010, $K307, 'Drinks List'!DI$11:DI$1010))</f>
        <v/>
      </c>
      <c r="AF307" s="21"/>
      <c r="AG307" s="59" t="str">
        <f>IF($K307="", "", SUMIF('Drinks List'!DL$11:DL$1010, $K307, 'Drinks List'!DK$11:DK$1010))</f>
        <v/>
      </c>
      <c r="AH307" s="21"/>
      <c r="AI307" s="59" t="str">
        <f>IF($K307="", "", SUMIF('Drinks List'!DN$11:DN$1010, $K307, 'Drinks List'!DM$11:DM$1010))</f>
        <v/>
      </c>
      <c r="AJ307" s="21"/>
      <c r="AK307" s="59" t="str">
        <f>IF($K307="", "", SUMIF('Drinks List'!DP$11:DP$1010, $K307, 'Drinks List'!DO$11:DO$1010))</f>
        <v/>
      </c>
      <c r="AL307" s="21"/>
      <c r="AM307" s="59" t="str">
        <f>IF($K307="", "", SUMIF('Drinks List'!DR$11:DR$1010, $K307, 'Drinks List'!DQ$11:DQ$1010))</f>
        <v/>
      </c>
      <c r="AN307" s="21"/>
      <c r="AO307" s="59" t="str">
        <f>IF($K307="", "", SUMIF('Drinks List'!DT$11:DT$1010, $K307, 'Drinks List'!DS$11:DS$1010))</f>
        <v/>
      </c>
      <c r="AP307" s="21"/>
      <c r="AQ307" s="59" t="str">
        <f>IF($K307="", "", SUMIF('Drinks List'!DV$11:DV$1010, $K307, 'Drinks List'!DU$11:DU$1010))</f>
        <v/>
      </c>
      <c r="AR307" s="21"/>
      <c r="AS307" s="59" t="str">
        <f>IF($K307="", "", SUMIF('Drinks List'!DX$11:DX$1010, $K307, 'Drinks List'!DW$11:DW$1010))</f>
        <v/>
      </c>
      <c r="AT307" s="21"/>
      <c r="AU307" s="59" t="str">
        <f>IF($K307="", "", SUMIF('Drinks List'!DZ$11:DZ$1010, $K307, 'Drinks List'!DY$11:DY$1010))</f>
        <v/>
      </c>
      <c r="AV307" s="21"/>
      <c r="AW307" s="59" t="str">
        <f>IF($K307="", "", SUMIF('Drinks List'!EB$11:EB$1010, $K307, 'Drinks List'!EA$11:EA$1010))</f>
        <v/>
      </c>
      <c r="AX307" s="21"/>
      <c r="AY307" s="59" t="str">
        <f>IF($K307="", "", SUMIF('Drinks List'!ED$11:ED$1010, $K307, 'Drinks List'!EC$11:EC$1010))</f>
        <v/>
      </c>
      <c r="AZ307" s="21"/>
      <c r="BA307" s="59" t="str">
        <f>IF($K307="", "", SUMIF('Drinks List'!EF$11:EF$1010, $K307, 'Drinks List'!EE$11:EE$1010))</f>
        <v/>
      </c>
      <c r="BB307" s="21"/>
      <c r="BC307" s="59" t="str">
        <f>IF($K307="", "", SUMIF('Drinks List'!EH$11:EH$1010, $K307, 'Drinks List'!EG$11:EG$1010))</f>
        <v/>
      </c>
      <c r="BD307" s="21"/>
      <c r="BE307" s="59" t="str">
        <f>IF($K307="", "", SUMIF('Drinks List'!EJ$11:EJ$1010, $K307, 'Drinks List'!EI$11:EI$1010))</f>
        <v/>
      </c>
      <c r="BF307" s="21"/>
      <c r="BG307" s="59" t="str">
        <f>IF($K307="", "", SUMIF('Drinks List'!EL$11:EL$1010, $K307, 'Drinks List'!EK$11:EK$1010))</f>
        <v/>
      </c>
      <c r="BH307" s="21"/>
      <c r="BI307" s="59" t="str">
        <f>IF($K307="", "", SUMIF('Drinks List'!EN$11:EN$1010, $K307, 'Drinks List'!EM$11:EM$1010))</f>
        <v/>
      </c>
      <c r="BJ307" s="21"/>
      <c r="BK307" s="59" t="str">
        <f>IF($K307="", "", SUMIF('Drinks List'!EP$11:EP$1010, $K307, 'Drinks List'!EO$11:EO$1010))</f>
        <v/>
      </c>
      <c r="BL307" s="21"/>
      <c r="BM307" s="59" t="str">
        <f>IF($K307="", "", SUMIF('Drinks List'!ER$11:ER$1010, $K307, 'Drinks List'!EQ$11:EQ$1010))</f>
        <v/>
      </c>
      <c r="BN307" s="21"/>
      <c r="BO307" s="65" t="str">
        <f>IF($K307="", "", SUMIF('Drinks List'!ET$11:ET$1010, $K307, 'Drinks List'!ES$11:ES$1010))</f>
        <v/>
      </c>
      <c r="BQ307" s="120" t="str">
        <f t="shared" si="93"/>
        <v/>
      </c>
      <c r="BR307" s="62" t="str">
        <f t="shared" si="94"/>
        <v/>
      </c>
      <c r="BS307" s="76" t="str">
        <f>IF(BQ307="", "", COUNTIF(BQ$11:BQ$1010, "&gt;"&amp;BQ307)+1+COUNTIF(BQ$11:BQ307, BQ307)-1)</f>
        <v/>
      </c>
      <c r="BT307" s="76" t="str">
        <f>IF(BR307="", "", COUNTIF(BR$11:BR$1010, "&lt;"&amp;BR307)+1+COUNTIF(BR$11:BR307, BR307)-1)</f>
        <v/>
      </c>
      <c r="BV307" s="76" t="str">
        <f t="shared" si="95"/>
        <v/>
      </c>
      <c r="BW307" s="124" t="str">
        <f t="shared" si="96"/>
        <v/>
      </c>
      <c r="BX307" s="115" t="str">
        <f t="shared" si="97"/>
        <v/>
      </c>
      <c r="BY307" s="125" t="str">
        <f t="shared" si="98"/>
        <v/>
      </c>
      <c r="CA307" s="106" t="str">
        <f t="shared" si="99"/>
        <v/>
      </c>
      <c r="CB307" s="22" t="str">
        <f t="shared" si="100"/>
        <v/>
      </c>
      <c r="CD307" s="76" t="str">
        <f>IF($J307="", "", IF($BV307=0, "", COUNTIF($J$11:$J$1010, "&lt;"&amp;$J307)+1+COUNTIF($J$11:$J307, $J307)-1))</f>
        <v/>
      </c>
    </row>
    <row r="308" spans="1:82" x14ac:dyDescent="0.25">
      <c r="A308" s="31"/>
      <c r="B308" s="19" t="str">
        <f t="shared" si="81"/>
        <v/>
      </c>
      <c r="C308" s="20" t="str">
        <f t="shared" si="82"/>
        <v/>
      </c>
      <c r="D308" s="29" t="str">
        <f t="shared" si="83"/>
        <v/>
      </c>
      <c r="E308" s="22" t="str">
        <f t="shared" si="84"/>
        <v/>
      </c>
      <c r="F308" s="31"/>
      <c r="G308" s="301"/>
      <c r="H308" s="302"/>
      <c r="I308" s="303"/>
      <c r="J308" s="304"/>
      <c r="K308" s="283"/>
      <c r="L308" s="305"/>
      <c r="M308" s="285"/>
      <c r="N308" s="287"/>
      <c r="O308" s="31"/>
      <c r="P308" s="19" t="str">
        <f t="shared" si="85"/>
        <v/>
      </c>
      <c r="Q308" s="20" t="str">
        <f t="shared" si="86"/>
        <v/>
      </c>
      <c r="R308" s="29" t="str">
        <f t="shared" si="87"/>
        <v/>
      </c>
      <c r="S308" s="22" t="str">
        <f t="shared" si="88"/>
        <v/>
      </c>
      <c r="T308" s="31"/>
      <c r="U308" s="69" t="str">
        <f t="shared" si="89"/>
        <v/>
      </c>
      <c r="V308" s="31"/>
      <c r="X308" s="76" t="str">
        <f t="shared" si="90"/>
        <v/>
      </c>
      <c r="Z308" s="76" t="str">
        <f t="shared" si="91"/>
        <v/>
      </c>
      <c r="AA308" s="76" t="str">
        <f t="shared" si="92"/>
        <v/>
      </c>
      <c r="AC308" s="19" t="str">
        <f>IF($K308="", "", SUMIF('Drinks List'!DH$11:DH$1010, $K308, 'Drinks List'!DG$11:DG$1010))</f>
        <v/>
      </c>
      <c r="AD308" s="21"/>
      <c r="AE308" s="59" t="str">
        <f>IF($K308="", "", SUMIF('Drinks List'!DJ$11:DJ$1010, $K308, 'Drinks List'!DI$11:DI$1010))</f>
        <v/>
      </c>
      <c r="AF308" s="21"/>
      <c r="AG308" s="59" t="str">
        <f>IF($K308="", "", SUMIF('Drinks List'!DL$11:DL$1010, $K308, 'Drinks List'!DK$11:DK$1010))</f>
        <v/>
      </c>
      <c r="AH308" s="21"/>
      <c r="AI308" s="59" t="str">
        <f>IF($K308="", "", SUMIF('Drinks List'!DN$11:DN$1010, $K308, 'Drinks List'!DM$11:DM$1010))</f>
        <v/>
      </c>
      <c r="AJ308" s="21"/>
      <c r="AK308" s="59" t="str">
        <f>IF($K308="", "", SUMIF('Drinks List'!DP$11:DP$1010, $K308, 'Drinks List'!DO$11:DO$1010))</f>
        <v/>
      </c>
      <c r="AL308" s="21"/>
      <c r="AM308" s="59" t="str">
        <f>IF($K308="", "", SUMIF('Drinks List'!DR$11:DR$1010, $K308, 'Drinks List'!DQ$11:DQ$1010))</f>
        <v/>
      </c>
      <c r="AN308" s="21"/>
      <c r="AO308" s="59" t="str">
        <f>IF($K308="", "", SUMIF('Drinks List'!DT$11:DT$1010, $K308, 'Drinks List'!DS$11:DS$1010))</f>
        <v/>
      </c>
      <c r="AP308" s="21"/>
      <c r="AQ308" s="59" t="str">
        <f>IF($K308="", "", SUMIF('Drinks List'!DV$11:DV$1010, $K308, 'Drinks List'!DU$11:DU$1010))</f>
        <v/>
      </c>
      <c r="AR308" s="21"/>
      <c r="AS308" s="59" t="str">
        <f>IF($K308="", "", SUMIF('Drinks List'!DX$11:DX$1010, $K308, 'Drinks List'!DW$11:DW$1010))</f>
        <v/>
      </c>
      <c r="AT308" s="21"/>
      <c r="AU308" s="59" t="str">
        <f>IF($K308="", "", SUMIF('Drinks List'!DZ$11:DZ$1010, $K308, 'Drinks List'!DY$11:DY$1010))</f>
        <v/>
      </c>
      <c r="AV308" s="21"/>
      <c r="AW308" s="59" t="str">
        <f>IF($K308="", "", SUMIF('Drinks List'!EB$11:EB$1010, $K308, 'Drinks List'!EA$11:EA$1010))</f>
        <v/>
      </c>
      <c r="AX308" s="21"/>
      <c r="AY308" s="59" t="str">
        <f>IF($K308="", "", SUMIF('Drinks List'!ED$11:ED$1010, $K308, 'Drinks List'!EC$11:EC$1010))</f>
        <v/>
      </c>
      <c r="AZ308" s="21"/>
      <c r="BA308" s="59" t="str">
        <f>IF($K308="", "", SUMIF('Drinks List'!EF$11:EF$1010, $K308, 'Drinks List'!EE$11:EE$1010))</f>
        <v/>
      </c>
      <c r="BB308" s="21"/>
      <c r="BC308" s="59" t="str">
        <f>IF($K308="", "", SUMIF('Drinks List'!EH$11:EH$1010, $K308, 'Drinks List'!EG$11:EG$1010))</f>
        <v/>
      </c>
      <c r="BD308" s="21"/>
      <c r="BE308" s="59" t="str">
        <f>IF($K308="", "", SUMIF('Drinks List'!EJ$11:EJ$1010, $K308, 'Drinks List'!EI$11:EI$1010))</f>
        <v/>
      </c>
      <c r="BF308" s="21"/>
      <c r="BG308" s="59" t="str">
        <f>IF($K308="", "", SUMIF('Drinks List'!EL$11:EL$1010, $K308, 'Drinks List'!EK$11:EK$1010))</f>
        <v/>
      </c>
      <c r="BH308" s="21"/>
      <c r="BI308" s="59" t="str">
        <f>IF($K308="", "", SUMIF('Drinks List'!EN$11:EN$1010, $K308, 'Drinks List'!EM$11:EM$1010))</f>
        <v/>
      </c>
      <c r="BJ308" s="21"/>
      <c r="BK308" s="59" t="str">
        <f>IF($K308="", "", SUMIF('Drinks List'!EP$11:EP$1010, $K308, 'Drinks List'!EO$11:EO$1010))</f>
        <v/>
      </c>
      <c r="BL308" s="21"/>
      <c r="BM308" s="59" t="str">
        <f>IF($K308="", "", SUMIF('Drinks List'!ER$11:ER$1010, $K308, 'Drinks List'!EQ$11:EQ$1010))</f>
        <v/>
      </c>
      <c r="BN308" s="21"/>
      <c r="BO308" s="65" t="str">
        <f>IF($K308="", "", SUMIF('Drinks List'!ET$11:ET$1010, $K308, 'Drinks List'!ES$11:ES$1010))</f>
        <v/>
      </c>
      <c r="BQ308" s="120" t="str">
        <f t="shared" si="93"/>
        <v/>
      </c>
      <c r="BR308" s="62" t="str">
        <f t="shared" si="94"/>
        <v/>
      </c>
      <c r="BS308" s="76" t="str">
        <f>IF(BQ308="", "", COUNTIF(BQ$11:BQ$1010, "&gt;"&amp;BQ308)+1+COUNTIF(BQ$11:BQ308, BQ308)-1)</f>
        <v/>
      </c>
      <c r="BT308" s="76" t="str">
        <f>IF(BR308="", "", COUNTIF(BR$11:BR$1010, "&lt;"&amp;BR308)+1+COUNTIF(BR$11:BR308, BR308)-1)</f>
        <v/>
      </c>
      <c r="BV308" s="76" t="str">
        <f t="shared" si="95"/>
        <v/>
      </c>
      <c r="BW308" s="124" t="str">
        <f t="shared" si="96"/>
        <v/>
      </c>
      <c r="BX308" s="115" t="str">
        <f t="shared" si="97"/>
        <v/>
      </c>
      <c r="BY308" s="125" t="str">
        <f t="shared" si="98"/>
        <v/>
      </c>
      <c r="CA308" s="106" t="str">
        <f t="shared" si="99"/>
        <v/>
      </c>
      <c r="CB308" s="22" t="str">
        <f t="shared" si="100"/>
        <v/>
      </c>
      <c r="CD308" s="76" t="str">
        <f>IF($J308="", "", IF($BV308=0, "", COUNTIF($J$11:$J$1010, "&lt;"&amp;$J308)+1+COUNTIF($J$11:$J308, $J308)-1))</f>
        <v/>
      </c>
    </row>
    <row r="309" spans="1:82" x14ac:dyDescent="0.25">
      <c r="A309" s="31"/>
      <c r="B309" s="19" t="str">
        <f t="shared" si="81"/>
        <v/>
      </c>
      <c r="C309" s="20" t="str">
        <f t="shared" si="82"/>
        <v/>
      </c>
      <c r="D309" s="29" t="str">
        <f t="shared" si="83"/>
        <v/>
      </c>
      <c r="E309" s="22" t="str">
        <f t="shared" si="84"/>
        <v/>
      </c>
      <c r="F309" s="31"/>
      <c r="G309" s="301"/>
      <c r="H309" s="302"/>
      <c r="I309" s="303"/>
      <c r="J309" s="304"/>
      <c r="K309" s="283"/>
      <c r="L309" s="305"/>
      <c r="M309" s="285"/>
      <c r="N309" s="287"/>
      <c r="O309" s="31"/>
      <c r="P309" s="19" t="str">
        <f t="shared" si="85"/>
        <v/>
      </c>
      <c r="Q309" s="20" t="str">
        <f t="shared" si="86"/>
        <v/>
      </c>
      <c r="R309" s="29" t="str">
        <f t="shared" si="87"/>
        <v/>
      </c>
      <c r="S309" s="22" t="str">
        <f t="shared" si="88"/>
        <v/>
      </c>
      <c r="T309" s="31"/>
      <c r="U309" s="69" t="str">
        <f t="shared" si="89"/>
        <v/>
      </c>
      <c r="V309" s="31"/>
      <c r="X309" s="76" t="str">
        <f t="shared" si="90"/>
        <v/>
      </c>
      <c r="Z309" s="76" t="str">
        <f t="shared" si="91"/>
        <v/>
      </c>
      <c r="AA309" s="76" t="str">
        <f t="shared" si="92"/>
        <v/>
      </c>
      <c r="AC309" s="19" t="str">
        <f>IF($K309="", "", SUMIF('Drinks List'!DH$11:DH$1010, $K309, 'Drinks List'!DG$11:DG$1010))</f>
        <v/>
      </c>
      <c r="AD309" s="21"/>
      <c r="AE309" s="59" t="str">
        <f>IF($K309="", "", SUMIF('Drinks List'!DJ$11:DJ$1010, $K309, 'Drinks List'!DI$11:DI$1010))</f>
        <v/>
      </c>
      <c r="AF309" s="21"/>
      <c r="AG309" s="59" t="str">
        <f>IF($K309="", "", SUMIF('Drinks List'!DL$11:DL$1010, $K309, 'Drinks List'!DK$11:DK$1010))</f>
        <v/>
      </c>
      <c r="AH309" s="21"/>
      <c r="AI309" s="59" t="str">
        <f>IF($K309="", "", SUMIF('Drinks List'!DN$11:DN$1010, $K309, 'Drinks List'!DM$11:DM$1010))</f>
        <v/>
      </c>
      <c r="AJ309" s="21"/>
      <c r="AK309" s="59" t="str">
        <f>IF($K309="", "", SUMIF('Drinks List'!DP$11:DP$1010, $K309, 'Drinks List'!DO$11:DO$1010))</f>
        <v/>
      </c>
      <c r="AL309" s="21"/>
      <c r="AM309" s="59" t="str">
        <f>IF($K309="", "", SUMIF('Drinks List'!DR$11:DR$1010, $K309, 'Drinks List'!DQ$11:DQ$1010))</f>
        <v/>
      </c>
      <c r="AN309" s="21"/>
      <c r="AO309" s="59" t="str">
        <f>IF($K309="", "", SUMIF('Drinks List'!DT$11:DT$1010, $K309, 'Drinks List'!DS$11:DS$1010))</f>
        <v/>
      </c>
      <c r="AP309" s="21"/>
      <c r="AQ309" s="59" t="str">
        <f>IF($K309="", "", SUMIF('Drinks List'!DV$11:DV$1010, $K309, 'Drinks List'!DU$11:DU$1010))</f>
        <v/>
      </c>
      <c r="AR309" s="21"/>
      <c r="AS309" s="59" t="str">
        <f>IF($K309="", "", SUMIF('Drinks List'!DX$11:DX$1010, $K309, 'Drinks List'!DW$11:DW$1010))</f>
        <v/>
      </c>
      <c r="AT309" s="21"/>
      <c r="AU309" s="59" t="str">
        <f>IF($K309="", "", SUMIF('Drinks List'!DZ$11:DZ$1010, $K309, 'Drinks List'!DY$11:DY$1010))</f>
        <v/>
      </c>
      <c r="AV309" s="21"/>
      <c r="AW309" s="59" t="str">
        <f>IF($K309="", "", SUMIF('Drinks List'!EB$11:EB$1010, $K309, 'Drinks List'!EA$11:EA$1010))</f>
        <v/>
      </c>
      <c r="AX309" s="21"/>
      <c r="AY309" s="59" t="str">
        <f>IF($K309="", "", SUMIF('Drinks List'!ED$11:ED$1010, $K309, 'Drinks List'!EC$11:EC$1010))</f>
        <v/>
      </c>
      <c r="AZ309" s="21"/>
      <c r="BA309" s="59" t="str">
        <f>IF($K309="", "", SUMIF('Drinks List'!EF$11:EF$1010, $K309, 'Drinks List'!EE$11:EE$1010))</f>
        <v/>
      </c>
      <c r="BB309" s="21"/>
      <c r="BC309" s="59" t="str">
        <f>IF($K309="", "", SUMIF('Drinks List'!EH$11:EH$1010, $K309, 'Drinks List'!EG$11:EG$1010))</f>
        <v/>
      </c>
      <c r="BD309" s="21"/>
      <c r="BE309" s="59" t="str">
        <f>IF($K309="", "", SUMIF('Drinks List'!EJ$11:EJ$1010, $K309, 'Drinks List'!EI$11:EI$1010))</f>
        <v/>
      </c>
      <c r="BF309" s="21"/>
      <c r="BG309" s="59" t="str">
        <f>IF($K309="", "", SUMIF('Drinks List'!EL$11:EL$1010, $K309, 'Drinks List'!EK$11:EK$1010))</f>
        <v/>
      </c>
      <c r="BH309" s="21"/>
      <c r="BI309" s="59" t="str">
        <f>IF($K309="", "", SUMIF('Drinks List'!EN$11:EN$1010, $K309, 'Drinks List'!EM$11:EM$1010))</f>
        <v/>
      </c>
      <c r="BJ309" s="21"/>
      <c r="BK309" s="59" t="str">
        <f>IF($K309="", "", SUMIF('Drinks List'!EP$11:EP$1010, $K309, 'Drinks List'!EO$11:EO$1010))</f>
        <v/>
      </c>
      <c r="BL309" s="21"/>
      <c r="BM309" s="59" t="str">
        <f>IF($K309="", "", SUMIF('Drinks List'!ER$11:ER$1010, $K309, 'Drinks List'!EQ$11:EQ$1010))</f>
        <v/>
      </c>
      <c r="BN309" s="21"/>
      <c r="BO309" s="65" t="str">
        <f>IF($K309="", "", SUMIF('Drinks List'!ET$11:ET$1010, $K309, 'Drinks List'!ES$11:ES$1010))</f>
        <v/>
      </c>
      <c r="BQ309" s="120" t="str">
        <f t="shared" si="93"/>
        <v/>
      </c>
      <c r="BR309" s="62" t="str">
        <f t="shared" si="94"/>
        <v/>
      </c>
      <c r="BS309" s="76" t="str">
        <f>IF(BQ309="", "", COUNTIF(BQ$11:BQ$1010, "&gt;"&amp;BQ309)+1+COUNTIF(BQ$11:BQ309, BQ309)-1)</f>
        <v/>
      </c>
      <c r="BT309" s="76" t="str">
        <f>IF(BR309="", "", COUNTIF(BR$11:BR$1010, "&lt;"&amp;BR309)+1+COUNTIF(BR$11:BR309, BR309)-1)</f>
        <v/>
      </c>
      <c r="BV309" s="76" t="str">
        <f t="shared" si="95"/>
        <v/>
      </c>
      <c r="BW309" s="124" t="str">
        <f t="shared" si="96"/>
        <v/>
      </c>
      <c r="BX309" s="115" t="str">
        <f t="shared" si="97"/>
        <v/>
      </c>
      <c r="BY309" s="125" t="str">
        <f t="shared" si="98"/>
        <v/>
      </c>
      <c r="CA309" s="106" t="str">
        <f t="shared" si="99"/>
        <v/>
      </c>
      <c r="CB309" s="22" t="str">
        <f t="shared" si="100"/>
        <v/>
      </c>
      <c r="CD309" s="76" t="str">
        <f>IF($J309="", "", IF($BV309=0, "", COUNTIF($J$11:$J$1010, "&lt;"&amp;$J309)+1+COUNTIF($J$11:$J309, $J309)-1))</f>
        <v/>
      </c>
    </row>
    <row r="310" spans="1:82" x14ac:dyDescent="0.25">
      <c r="A310" s="31"/>
      <c r="B310" s="19" t="str">
        <f t="shared" si="81"/>
        <v/>
      </c>
      <c r="C310" s="20" t="str">
        <f t="shared" si="82"/>
        <v/>
      </c>
      <c r="D310" s="29" t="str">
        <f t="shared" si="83"/>
        <v/>
      </c>
      <c r="E310" s="22" t="str">
        <f t="shared" si="84"/>
        <v/>
      </c>
      <c r="F310" s="31"/>
      <c r="G310" s="301"/>
      <c r="H310" s="302"/>
      <c r="I310" s="303"/>
      <c r="J310" s="304"/>
      <c r="K310" s="283"/>
      <c r="L310" s="305"/>
      <c r="M310" s="285"/>
      <c r="N310" s="287"/>
      <c r="O310" s="31"/>
      <c r="P310" s="19" t="str">
        <f t="shared" si="85"/>
        <v/>
      </c>
      <c r="Q310" s="20" t="str">
        <f t="shared" si="86"/>
        <v/>
      </c>
      <c r="R310" s="29" t="str">
        <f t="shared" si="87"/>
        <v/>
      </c>
      <c r="S310" s="22" t="str">
        <f t="shared" si="88"/>
        <v/>
      </c>
      <c r="T310" s="31"/>
      <c r="U310" s="69" t="str">
        <f t="shared" si="89"/>
        <v/>
      </c>
      <c r="V310" s="31"/>
      <c r="X310" s="76" t="str">
        <f t="shared" si="90"/>
        <v/>
      </c>
      <c r="Z310" s="76" t="str">
        <f t="shared" si="91"/>
        <v/>
      </c>
      <c r="AA310" s="76" t="str">
        <f t="shared" si="92"/>
        <v/>
      </c>
      <c r="AC310" s="19" t="str">
        <f>IF($K310="", "", SUMIF('Drinks List'!DH$11:DH$1010, $K310, 'Drinks List'!DG$11:DG$1010))</f>
        <v/>
      </c>
      <c r="AD310" s="21"/>
      <c r="AE310" s="59" t="str">
        <f>IF($K310="", "", SUMIF('Drinks List'!DJ$11:DJ$1010, $K310, 'Drinks List'!DI$11:DI$1010))</f>
        <v/>
      </c>
      <c r="AF310" s="21"/>
      <c r="AG310" s="59" t="str">
        <f>IF($K310="", "", SUMIF('Drinks List'!DL$11:DL$1010, $K310, 'Drinks List'!DK$11:DK$1010))</f>
        <v/>
      </c>
      <c r="AH310" s="21"/>
      <c r="AI310" s="59" t="str">
        <f>IF($K310="", "", SUMIF('Drinks List'!DN$11:DN$1010, $K310, 'Drinks List'!DM$11:DM$1010))</f>
        <v/>
      </c>
      <c r="AJ310" s="21"/>
      <c r="AK310" s="59" t="str">
        <f>IF($K310="", "", SUMIF('Drinks List'!DP$11:DP$1010, $K310, 'Drinks List'!DO$11:DO$1010))</f>
        <v/>
      </c>
      <c r="AL310" s="21"/>
      <c r="AM310" s="59" t="str">
        <f>IF($K310="", "", SUMIF('Drinks List'!DR$11:DR$1010, $K310, 'Drinks List'!DQ$11:DQ$1010))</f>
        <v/>
      </c>
      <c r="AN310" s="21"/>
      <c r="AO310" s="59" t="str">
        <f>IF($K310="", "", SUMIF('Drinks List'!DT$11:DT$1010, $K310, 'Drinks List'!DS$11:DS$1010))</f>
        <v/>
      </c>
      <c r="AP310" s="21"/>
      <c r="AQ310" s="59" t="str">
        <f>IF($K310="", "", SUMIF('Drinks List'!DV$11:DV$1010, $K310, 'Drinks List'!DU$11:DU$1010))</f>
        <v/>
      </c>
      <c r="AR310" s="21"/>
      <c r="AS310" s="59" t="str">
        <f>IF($K310="", "", SUMIF('Drinks List'!DX$11:DX$1010, $K310, 'Drinks List'!DW$11:DW$1010))</f>
        <v/>
      </c>
      <c r="AT310" s="21"/>
      <c r="AU310" s="59" t="str">
        <f>IF($K310="", "", SUMIF('Drinks List'!DZ$11:DZ$1010, $K310, 'Drinks List'!DY$11:DY$1010))</f>
        <v/>
      </c>
      <c r="AV310" s="21"/>
      <c r="AW310" s="59" t="str">
        <f>IF($K310="", "", SUMIF('Drinks List'!EB$11:EB$1010, $K310, 'Drinks List'!EA$11:EA$1010))</f>
        <v/>
      </c>
      <c r="AX310" s="21"/>
      <c r="AY310" s="59" t="str">
        <f>IF($K310="", "", SUMIF('Drinks List'!ED$11:ED$1010, $K310, 'Drinks List'!EC$11:EC$1010))</f>
        <v/>
      </c>
      <c r="AZ310" s="21"/>
      <c r="BA310" s="59" t="str">
        <f>IF($K310="", "", SUMIF('Drinks List'!EF$11:EF$1010, $K310, 'Drinks List'!EE$11:EE$1010))</f>
        <v/>
      </c>
      <c r="BB310" s="21"/>
      <c r="BC310" s="59" t="str">
        <f>IF($K310="", "", SUMIF('Drinks List'!EH$11:EH$1010, $K310, 'Drinks List'!EG$11:EG$1010))</f>
        <v/>
      </c>
      <c r="BD310" s="21"/>
      <c r="BE310" s="59" t="str">
        <f>IF($K310="", "", SUMIF('Drinks List'!EJ$11:EJ$1010, $K310, 'Drinks List'!EI$11:EI$1010))</f>
        <v/>
      </c>
      <c r="BF310" s="21"/>
      <c r="BG310" s="59" t="str">
        <f>IF($K310="", "", SUMIF('Drinks List'!EL$11:EL$1010, $K310, 'Drinks List'!EK$11:EK$1010))</f>
        <v/>
      </c>
      <c r="BH310" s="21"/>
      <c r="BI310" s="59" t="str">
        <f>IF($K310="", "", SUMIF('Drinks List'!EN$11:EN$1010, $K310, 'Drinks List'!EM$11:EM$1010))</f>
        <v/>
      </c>
      <c r="BJ310" s="21"/>
      <c r="BK310" s="59" t="str">
        <f>IF($K310="", "", SUMIF('Drinks List'!EP$11:EP$1010, $K310, 'Drinks List'!EO$11:EO$1010))</f>
        <v/>
      </c>
      <c r="BL310" s="21"/>
      <c r="BM310" s="59" t="str">
        <f>IF($K310="", "", SUMIF('Drinks List'!ER$11:ER$1010, $K310, 'Drinks List'!EQ$11:EQ$1010))</f>
        <v/>
      </c>
      <c r="BN310" s="21"/>
      <c r="BO310" s="65" t="str">
        <f>IF($K310="", "", SUMIF('Drinks List'!ET$11:ET$1010, $K310, 'Drinks List'!ES$11:ES$1010))</f>
        <v/>
      </c>
      <c r="BQ310" s="120" t="str">
        <f t="shared" si="93"/>
        <v/>
      </c>
      <c r="BR310" s="62" t="str">
        <f t="shared" si="94"/>
        <v/>
      </c>
      <c r="BS310" s="76" t="str">
        <f>IF(BQ310="", "", COUNTIF(BQ$11:BQ$1010, "&gt;"&amp;BQ310)+1+COUNTIF(BQ$11:BQ310, BQ310)-1)</f>
        <v/>
      </c>
      <c r="BT310" s="76" t="str">
        <f>IF(BR310="", "", COUNTIF(BR$11:BR$1010, "&lt;"&amp;BR310)+1+COUNTIF(BR$11:BR310, BR310)-1)</f>
        <v/>
      </c>
      <c r="BV310" s="76" t="str">
        <f t="shared" si="95"/>
        <v/>
      </c>
      <c r="BW310" s="124" t="str">
        <f t="shared" si="96"/>
        <v/>
      </c>
      <c r="BX310" s="115" t="str">
        <f t="shared" si="97"/>
        <v/>
      </c>
      <c r="BY310" s="125" t="str">
        <f t="shared" si="98"/>
        <v/>
      </c>
      <c r="CA310" s="106" t="str">
        <f t="shared" si="99"/>
        <v/>
      </c>
      <c r="CB310" s="22" t="str">
        <f t="shared" si="100"/>
        <v/>
      </c>
      <c r="CD310" s="76" t="str">
        <f>IF($J310="", "", IF($BV310=0, "", COUNTIF($J$11:$J$1010, "&lt;"&amp;$J310)+1+COUNTIF($J$11:$J310, $J310)-1))</f>
        <v/>
      </c>
    </row>
    <row r="311" spans="1:82" x14ac:dyDescent="0.25">
      <c r="A311" s="31"/>
      <c r="B311" s="19" t="str">
        <f t="shared" si="81"/>
        <v/>
      </c>
      <c r="C311" s="20" t="str">
        <f t="shared" si="82"/>
        <v/>
      </c>
      <c r="D311" s="29" t="str">
        <f t="shared" si="83"/>
        <v/>
      </c>
      <c r="E311" s="22" t="str">
        <f t="shared" si="84"/>
        <v/>
      </c>
      <c r="F311" s="31"/>
      <c r="G311" s="301"/>
      <c r="H311" s="302"/>
      <c r="I311" s="303"/>
      <c r="J311" s="304"/>
      <c r="K311" s="283"/>
      <c r="L311" s="305"/>
      <c r="M311" s="285"/>
      <c r="N311" s="287"/>
      <c r="O311" s="31"/>
      <c r="P311" s="19" t="str">
        <f t="shared" si="85"/>
        <v/>
      </c>
      <c r="Q311" s="20" t="str">
        <f t="shared" si="86"/>
        <v/>
      </c>
      <c r="R311" s="29" t="str">
        <f t="shared" si="87"/>
        <v/>
      </c>
      <c r="S311" s="22" t="str">
        <f t="shared" si="88"/>
        <v/>
      </c>
      <c r="T311" s="31"/>
      <c r="U311" s="69" t="str">
        <f t="shared" si="89"/>
        <v/>
      </c>
      <c r="V311" s="31"/>
      <c r="X311" s="76" t="str">
        <f t="shared" si="90"/>
        <v/>
      </c>
      <c r="Z311" s="76" t="str">
        <f t="shared" si="91"/>
        <v/>
      </c>
      <c r="AA311" s="76" t="str">
        <f t="shared" si="92"/>
        <v/>
      </c>
      <c r="AC311" s="19" t="str">
        <f>IF($K311="", "", SUMIF('Drinks List'!DH$11:DH$1010, $K311, 'Drinks List'!DG$11:DG$1010))</f>
        <v/>
      </c>
      <c r="AD311" s="21"/>
      <c r="AE311" s="59" t="str">
        <f>IF($K311="", "", SUMIF('Drinks List'!DJ$11:DJ$1010, $K311, 'Drinks List'!DI$11:DI$1010))</f>
        <v/>
      </c>
      <c r="AF311" s="21"/>
      <c r="AG311" s="59" t="str">
        <f>IF($K311="", "", SUMIF('Drinks List'!DL$11:DL$1010, $K311, 'Drinks List'!DK$11:DK$1010))</f>
        <v/>
      </c>
      <c r="AH311" s="21"/>
      <c r="AI311" s="59" t="str">
        <f>IF($K311="", "", SUMIF('Drinks List'!DN$11:DN$1010, $K311, 'Drinks List'!DM$11:DM$1010))</f>
        <v/>
      </c>
      <c r="AJ311" s="21"/>
      <c r="AK311" s="59" t="str">
        <f>IF($K311="", "", SUMIF('Drinks List'!DP$11:DP$1010, $K311, 'Drinks List'!DO$11:DO$1010))</f>
        <v/>
      </c>
      <c r="AL311" s="21"/>
      <c r="AM311" s="59" t="str">
        <f>IF($K311="", "", SUMIF('Drinks List'!DR$11:DR$1010, $K311, 'Drinks List'!DQ$11:DQ$1010))</f>
        <v/>
      </c>
      <c r="AN311" s="21"/>
      <c r="AO311" s="59" t="str">
        <f>IF($K311="", "", SUMIF('Drinks List'!DT$11:DT$1010, $K311, 'Drinks List'!DS$11:DS$1010))</f>
        <v/>
      </c>
      <c r="AP311" s="21"/>
      <c r="AQ311" s="59" t="str">
        <f>IF($K311="", "", SUMIF('Drinks List'!DV$11:DV$1010, $K311, 'Drinks List'!DU$11:DU$1010))</f>
        <v/>
      </c>
      <c r="AR311" s="21"/>
      <c r="AS311" s="59" t="str">
        <f>IF($K311="", "", SUMIF('Drinks List'!DX$11:DX$1010, $K311, 'Drinks List'!DW$11:DW$1010))</f>
        <v/>
      </c>
      <c r="AT311" s="21"/>
      <c r="AU311" s="59" t="str">
        <f>IF($K311="", "", SUMIF('Drinks List'!DZ$11:DZ$1010, $K311, 'Drinks List'!DY$11:DY$1010))</f>
        <v/>
      </c>
      <c r="AV311" s="21"/>
      <c r="AW311" s="59" t="str">
        <f>IF($K311="", "", SUMIF('Drinks List'!EB$11:EB$1010, $K311, 'Drinks List'!EA$11:EA$1010))</f>
        <v/>
      </c>
      <c r="AX311" s="21"/>
      <c r="AY311" s="59" t="str">
        <f>IF($K311="", "", SUMIF('Drinks List'!ED$11:ED$1010, $K311, 'Drinks List'!EC$11:EC$1010))</f>
        <v/>
      </c>
      <c r="AZ311" s="21"/>
      <c r="BA311" s="59" t="str">
        <f>IF($K311="", "", SUMIF('Drinks List'!EF$11:EF$1010, $K311, 'Drinks List'!EE$11:EE$1010))</f>
        <v/>
      </c>
      <c r="BB311" s="21"/>
      <c r="BC311" s="59" t="str">
        <f>IF($K311="", "", SUMIF('Drinks List'!EH$11:EH$1010, $K311, 'Drinks List'!EG$11:EG$1010))</f>
        <v/>
      </c>
      <c r="BD311" s="21"/>
      <c r="BE311" s="59" t="str">
        <f>IF($K311="", "", SUMIF('Drinks List'!EJ$11:EJ$1010, $K311, 'Drinks List'!EI$11:EI$1010))</f>
        <v/>
      </c>
      <c r="BF311" s="21"/>
      <c r="BG311" s="59" t="str">
        <f>IF($K311="", "", SUMIF('Drinks List'!EL$11:EL$1010, $K311, 'Drinks List'!EK$11:EK$1010))</f>
        <v/>
      </c>
      <c r="BH311" s="21"/>
      <c r="BI311" s="59" t="str">
        <f>IF($K311="", "", SUMIF('Drinks List'!EN$11:EN$1010, $K311, 'Drinks List'!EM$11:EM$1010))</f>
        <v/>
      </c>
      <c r="BJ311" s="21"/>
      <c r="BK311" s="59" t="str">
        <f>IF($K311="", "", SUMIF('Drinks List'!EP$11:EP$1010, $K311, 'Drinks List'!EO$11:EO$1010))</f>
        <v/>
      </c>
      <c r="BL311" s="21"/>
      <c r="BM311" s="59" t="str">
        <f>IF($K311="", "", SUMIF('Drinks List'!ER$11:ER$1010, $K311, 'Drinks List'!EQ$11:EQ$1010))</f>
        <v/>
      </c>
      <c r="BN311" s="21"/>
      <c r="BO311" s="65" t="str">
        <f>IF($K311="", "", SUMIF('Drinks List'!ET$11:ET$1010, $K311, 'Drinks List'!ES$11:ES$1010))</f>
        <v/>
      </c>
      <c r="BQ311" s="120" t="str">
        <f t="shared" si="93"/>
        <v/>
      </c>
      <c r="BR311" s="62" t="str">
        <f t="shared" si="94"/>
        <v/>
      </c>
      <c r="BS311" s="76" t="str">
        <f>IF(BQ311="", "", COUNTIF(BQ$11:BQ$1010, "&gt;"&amp;BQ311)+1+COUNTIF(BQ$11:BQ311, BQ311)-1)</f>
        <v/>
      </c>
      <c r="BT311" s="76" t="str">
        <f>IF(BR311="", "", COUNTIF(BR$11:BR$1010, "&lt;"&amp;BR311)+1+COUNTIF(BR$11:BR311, BR311)-1)</f>
        <v/>
      </c>
      <c r="BV311" s="76" t="str">
        <f t="shared" si="95"/>
        <v/>
      </c>
      <c r="BW311" s="124" t="str">
        <f t="shared" si="96"/>
        <v/>
      </c>
      <c r="BX311" s="115" t="str">
        <f t="shared" si="97"/>
        <v/>
      </c>
      <c r="BY311" s="125" t="str">
        <f t="shared" si="98"/>
        <v/>
      </c>
      <c r="CA311" s="106" t="str">
        <f t="shared" si="99"/>
        <v/>
      </c>
      <c r="CB311" s="22" t="str">
        <f t="shared" si="100"/>
        <v/>
      </c>
      <c r="CD311" s="76" t="str">
        <f>IF($J311="", "", IF($BV311=0, "", COUNTIF($J$11:$J$1010, "&lt;"&amp;$J311)+1+COUNTIF($J$11:$J311, $J311)-1))</f>
        <v/>
      </c>
    </row>
    <row r="312" spans="1:82" x14ac:dyDescent="0.25">
      <c r="A312" s="31"/>
      <c r="B312" s="19" t="str">
        <f t="shared" si="81"/>
        <v/>
      </c>
      <c r="C312" s="20" t="str">
        <f t="shared" si="82"/>
        <v/>
      </c>
      <c r="D312" s="29" t="str">
        <f t="shared" si="83"/>
        <v/>
      </c>
      <c r="E312" s="22" t="str">
        <f t="shared" si="84"/>
        <v/>
      </c>
      <c r="F312" s="31"/>
      <c r="G312" s="301"/>
      <c r="H312" s="302"/>
      <c r="I312" s="303"/>
      <c r="J312" s="304"/>
      <c r="K312" s="283"/>
      <c r="L312" s="305"/>
      <c r="M312" s="285"/>
      <c r="N312" s="287"/>
      <c r="O312" s="31"/>
      <c r="P312" s="19" t="str">
        <f t="shared" si="85"/>
        <v/>
      </c>
      <c r="Q312" s="20" t="str">
        <f t="shared" si="86"/>
        <v/>
      </c>
      <c r="R312" s="29" t="str">
        <f t="shared" si="87"/>
        <v/>
      </c>
      <c r="S312" s="22" t="str">
        <f t="shared" si="88"/>
        <v/>
      </c>
      <c r="T312" s="31"/>
      <c r="U312" s="69" t="str">
        <f t="shared" si="89"/>
        <v/>
      </c>
      <c r="V312" s="31"/>
      <c r="X312" s="76" t="str">
        <f t="shared" si="90"/>
        <v/>
      </c>
      <c r="Z312" s="76" t="str">
        <f t="shared" si="91"/>
        <v/>
      </c>
      <c r="AA312" s="76" t="str">
        <f t="shared" si="92"/>
        <v/>
      </c>
      <c r="AC312" s="19" t="str">
        <f>IF($K312="", "", SUMIF('Drinks List'!DH$11:DH$1010, $K312, 'Drinks List'!DG$11:DG$1010))</f>
        <v/>
      </c>
      <c r="AD312" s="21"/>
      <c r="AE312" s="59" t="str">
        <f>IF($K312="", "", SUMIF('Drinks List'!DJ$11:DJ$1010, $K312, 'Drinks List'!DI$11:DI$1010))</f>
        <v/>
      </c>
      <c r="AF312" s="21"/>
      <c r="AG312" s="59" t="str">
        <f>IF($K312="", "", SUMIF('Drinks List'!DL$11:DL$1010, $K312, 'Drinks List'!DK$11:DK$1010))</f>
        <v/>
      </c>
      <c r="AH312" s="21"/>
      <c r="AI312" s="59" t="str">
        <f>IF($K312="", "", SUMIF('Drinks List'!DN$11:DN$1010, $K312, 'Drinks List'!DM$11:DM$1010))</f>
        <v/>
      </c>
      <c r="AJ312" s="21"/>
      <c r="AK312" s="59" t="str">
        <f>IF($K312="", "", SUMIF('Drinks List'!DP$11:DP$1010, $K312, 'Drinks List'!DO$11:DO$1010))</f>
        <v/>
      </c>
      <c r="AL312" s="21"/>
      <c r="AM312" s="59" t="str">
        <f>IF($K312="", "", SUMIF('Drinks List'!DR$11:DR$1010, $K312, 'Drinks List'!DQ$11:DQ$1010))</f>
        <v/>
      </c>
      <c r="AN312" s="21"/>
      <c r="AO312" s="59" t="str">
        <f>IF($K312="", "", SUMIF('Drinks List'!DT$11:DT$1010, $K312, 'Drinks List'!DS$11:DS$1010))</f>
        <v/>
      </c>
      <c r="AP312" s="21"/>
      <c r="AQ312" s="59" t="str">
        <f>IF($K312="", "", SUMIF('Drinks List'!DV$11:DV$1010, $K312, 'Drinks List'!DU$11:DU$1010))</f>
        <v/>
      </c>
      <c r="AR312" s="21"/>
      <c r="AS312" s="59" t="str">
        <f>IF($K312="", "", SUMIF('Drinks List'!DX$11:DX$1010, $K312, 'Drinks List'!DW$11:DW$1010))</f>
        <v/>
      </c>
      <c r="AT312" s="21"/>
      <c r="AU312" s="59" t="str">
        <f>IF($K312="", "", SUMIF('Drinks List'!DZ$11:DZ$1010, $K312, 'Drinks List'!DY$11:DY$1010))</f>
        <v/>
      </c>
      <c r="AV312" s="21"/>
      <c r="AW312" s="59" t="str">
        <f>IF($K312="", "", SUMIF('Drinks List'!EB$11:EB$1010, $K312, 'Drinks List'!EA$11:EA$1010))</f>
        <v/>
      </c>
      <c r="AX312" s="21"/>
      <c r="AY312" s="59" t="str">
        <f>IF($K312="", "", SUMIF('Drinks List'!ED$11:ED$1010, $K312, 'Drinks List'!EC$11:EC$1010))</f>
        <v/>
      </c>
      <c r="AZ312" s="21"/>
      <c r="BA312" s="59" t="str">
        <f>IF($K312="", "", SUMIF('Drinks List'!EF$11:EF$1010, $K312, 'Drinks List'!EE$11:EE$1010))</f>
        <v/>
      </c>
      <c r="BB312" s="21"/>
      <c r="BC312" s="59" t="str">
        <f>IF($K312="", "", SUMIF('Drinks List'!EH$11:EH$1010, $K312, 'Drinks List'!EG$11:EG$1010))</f>
        <v/>
      </c>
      <c r="BD312" s="21"/>
      <c r="BE312" s="59" t="str">
        <f>IF($K312="", "", SUMIF('Drinks List'!EJ$11:EJ$1010, $K312, 'Drinks List'!EI$11:EI$1010))</f>
        <v/>
      </c>
      <c r="BF312" s="21"/>
      <c r="BG312" s="59" t="str">
        <f>IF($K312="", "", SUMIF('Drinks List'!EL$11:EL$1010, $K312, 'Drinks List'!EK$11:EK$1010))</f>
        <v/>
      </c>
      <c r="BH312" s="21"/>
      <c r="BI312" s="59" t="str">
        <f>IF($K312="", "", SUMIF('Drinks List'!EN$11:EN$1010, $K312, 'Drinks List'!EM$11:EM$1010))</f>
        <v/>
      </c>
      <c r="BJ312" s="21"/>
      <c r="BK312" s="59" t="str">
        <f>IF($K312="", "", SUMIF('Drinks List'!EP$11:EP$1010, $K312, 'Drinks List'!EO$11:EO$1010))</f>
        <v/>
      </c>
      <c r="BL312" s="21"/>
      <c r="BM312" s="59" t="str">
        <f>IF($K312="", "", SUMIF('Drinks List'!ER$11:ER$1010, $K312, 'Drinks List'!EQ$11:EQ$1010))</f>
        <v/>
      </c>
      <c r="BN312" s="21"/>
      <c r="BO312" s="65" t="str">
        <f>IF($K312="", "", SUMIF('Drinks List'!ET$11:ET$1010, $K312, 'Drinks List'!ES$11:ES$1010))</f>
        <v/>
      </c>
      <c r="BQ312" s="120" t="str">
        <f t="shared" si="93"/>
        <v/>
      </c>
      <c r="BR312" s="62" t="str">
        <f t="shared" si="94"/>
        <v/>
      </c>
      <c r="BS312" s="76" t="str">
        <f>IF(BQ312="", "", COUNTIF(BQ$11:BQ$1010, "&gt;"&amp;BQ312)+1+COUNTIF(BQ$11:BQ312, BQ312)-1)</f>
        <v/>
      </c>
      <c r="BT312" s="76" t="str">
        <f>IF(BR312="", "", COUNTIF(BR$11:BR$1010, "&lt;"&amp;BR312)+1+COUNTIF(BR$11:BR312, BR312)-1)</f>
        <v/>
      </c>
      <c r="BV312" s="76" t="str">
        <f t="shared" si="95"/>
        <v/>
      </c>
      <c r="BW312" s="124" t="str">
        <f t="shared" si="96"/>
        <v/>
      </c>
      <c r="BX312" s="115" t="str">
        <f t="shared" si="97"/>
        <v/>
      </c>
      <c r="BY312" s="125" t="str">
        <f t="shared" si="98"/>
        <v/>
      </c>
      <c r="CA312" s="106" t="str">
        <f t="shared" si="99"/>
        <v/>
      </c>
      <c r="CB312" s="22" t="str">
        <f t="shared" si="100"/>
        <v/>
      </c>
      <c r="CD312" s="76" t="str">
        <f>IF($J312="", "", IF($BV312=0, "", COUNTIF($J$11:$J$1010, "&lt;"&amp;$J312)+1+COUNTIF($J$11:$J312, $J312)-1))</f>
        <v/>
      </c>
    </row>
    <row r="313" spans="1:82" x14ac:dyDescent="0.25">
      <c r="A313" s="31"/>
      <c r="B313" s="19" t="str">
        <f t="shared" si="81"/>
        <v/>
      </c>
      <c r="C313" s="20" t="str">
        <f t="shared" si="82"/>
        <v/>
      </c>
      <c r="D313" s="29" t="str">
        <f t="shared" si="83"/>
        <v/>
      </c>
      <c r="E313" s="22" t="str">
        <f t="shared" si="84"/>
        <v/>
      </c>
      <c r="F313" s="31"/>
      <c r="G313" s="301"/>
      <c r="H313" s="302"/>
      <c r="I313" s="303"/>
      <c r="J313" s="304"/>
      <c r="K313" s="283"/>
      <c r="L313" s="305"/>
      <c r="M313" s="285"/>
      <c r="N313" s="287"/>
      <c r="O313" s="31"/>
      <c r="P313" s="19" t="str">
        <f t="shared" si="85"/>
        <v/>
      </c>
      <c r="Q313" s="20" t="str">
        <f t="shared" si="86"/>
        <v/>
      </c>
      <c r="R313" s="29" t="str">
        <f t="shared" si="87"/>
        <v/>
      </c>
      <c r="S313" s="22" t="str">
        <f t="shared" si="88"/>
        <v/>
      </c>
      <c r="T313" s="31"/>
      <c r="U313" s="69" t="str">
        <f t="shared" si="89"/>
        <v/>
      </c>
      <c r="V313" s="31"/>
      <c r="X313" s="76" t="str">
        <f t="shared" si="90"/>
        <v/>
      </c>
      <c r="Z313" s="76" t="str">
        <f t="shared" si="91"/>
        <v/>
      </c>
      <c r="AA313" s="76" t="str">
        <f t="shared" si="92"/>
        <v/>
      </c>
      <c r="AC313" s="19" t="str">
        <f>IF($K313="", "", SUMIF('Drinks List'!DH$11:DH$1010, $K313, 'Drinks List'!DG$11:DG$1010))</f>
        <v/>
      </c>
      <c r="AD313" s="21"/>
      <c r="AE313" s="59" t="str">
        <f>IF($K313="", "", SUMIF('Drinks List'!DJ$11:DJ$1010, $K313, 'Drinks List'!DI$11:DI$1010))</f>
        <v/>
      </c>
      <c r="AF313" s="21"/>
      <c r="AG313" s="59" t="str">
        <f>IF($K313="", "", SUMIF('Drinks List'!DL$11:DL$1010, $K313, 'Drinks List'!DK$11:DK$1010))</f>
        <v/>
      </c>
      <c r="AH313" s="21"/>
      <c r="AI313" s="59" t="str">
        <f>IF($K313="", "", SUMIF('Drinks List'!DN$11:DN$1010, $K313, 'Drinks List'!DM$11:DM$1010))</f>
        <v/>
      </c>
      <c r="AJ313" s="21"/>
      <c r="AK313" s="59" t="str">
        <f>IF($K313="", "", SUMIF('Drinks List'!DP$11:DP$1010, $K313, 'Drinks List'!DO$11:DO$1010))</f>
        <v/>
      </c>
      <c r="AL313" s="21"/>
      <c r="AM313" s="59" t="str">
        <f>IF($K313="", "", SUMIF('Drinks List'!DR$11:DR$1010, $K313, 'Drinks List'!DQ$11:DQ$1010))</f>
        <v/>
      </c>
      <c r="AN313" s="21"/>
      <c r="AO313" s="59" t="str">
        <f>IF($K313="", "", SUMIF('Drinks List'!DT$11:DT$1010, $K313, 'Drinks List'!DS$11:DS$1010))</f>
        <v/>
      </c>
      <c r="AP313" s="21"/>
      <c r="AQ313" s="59" t="str">
        <f>IF($K313="", "", SUMIF('Drinks List'!DV$11:DV$1010, $K313, 'Drinks List'!DU$11:DU$1010))</f>
        <v/>
      </c>
      <c r="AR313" s="21"/>
      <c r="AS313" s="59" t="str">
        <f>IF($K313="", "", SUMIF('Drinks List'!DX$11:DX$1010, $K313, 'Drinks List'!DW$11:DW$1010))</f>
        <v/>
      </c>
      <c r="AT313" s="21"/>
      <c r="AU313" s="59" t="str">
        <f>IF($K313="", "", SUMIF('Drinks List'!DZ$11:DZ$1010, $K313, 'Drinks List'!DY$11:DY$1010))</f>
        <v/>
      </c>
      <c r="AV313" s="21"/>
      <c r="AW313" s="59" t="str">
        <f>IF($K313="", "", SUMIF('Drinks List'!EB$11:EB$1010, $K313, 'Drinks List'!EA$11:EA$1010))</f>
        <v/>
      </c>
      <c r="AX313" s="21"/>
      <c r="AY313" s="59" t="str">
        <f>IF($K313="", "", SUMIF('Drinks List'!ED$11:ED$1010, $K313, 'Drinks List'!EC$11:EC$1010))</f>
        <v/>
      </c>
      <c r="AZ313" s="21"/>
      <c r="BA313" s="59" t="str">
        <f>IF($K313="", "", SUMIF('Drinks List'!EF$11:EF$1010, $K313, 'Drinks List'!EE$11:EE$1010))</f>
        <v/>
      </c>
      <c r="BB313" s="21"/>
      <c r="BC313" s="59" t="str">
        <f>IF($K313="", "", SUMIF('Drinks List'!EH$11:EH$1010, $K313, 'Drinks List'!EG$11:EG$1010))</f>
        <v/>
      </c>
      <c r="BD313" s="21"/>
      <c r="BE313" s="59" t="str">
        <f>IF($K313="", "", SUMIF('Drinks List'!EJ$11:EJ$1010, $K313, 'Drinks List'!EI$11:EI$1010))</f>
        <v/>
      </c>
      <c r="BF313" s="21"/>
      <c r="BG313" s="59" t="str">
        <f>IF($K313="", "", SUMIF('Drinks List'!EL$11:EL$1010, $K313, 'Drinks List'!EK$11:EK$1010))</f>
        <v/>
      </c>
      <c r="BH313" s="21"/>
      <c r="BI313" s="59" t="str">
        <f>IF($K313="", "", SUMIF('Drinks List'!EN$11:EN$1010, $K313, 'Drinks List'!EM$11:EM$1010))</f>
        <v/>
      </c>
      <c r="BJ313" s="21"/>
      <c r="BK313" s="59" t="str">
        <f>IF($K313="", "", SUMIF('Drinks List'!EP$11:EP$1010, $K313, 'Drinks List'!EO$11:EO$1010))</f>
        <v/>
      </c>
      <c r="BL313" s="21"/>
      <c r="BM313" s="59" t="str">
        <f>IF($K313="", "", SUMIF('Drinks List'!ER$11:ER$1010, $K313, 'Drinks List'!EQ$11:EQ$1010))</f>
        <v/>
      </c>
      <c r="BN313" s="21"/>
      <c r="BO313" s="65" t="str">
        <f>IF($K313="", "", SUMIF('Drinks List'!ET$11:ET$1010, $K313, 'Drinks List'!ES$11:ES$1010))</f>
        <v/>
      </c>
      <c r="BQ313" s="120" t="str">
        <f t="shared" si="93"/>
        <v/>
      </c>
      <c r="BR313" s="62" t="str">
        <f t="shared" si="94"/>
        <v/>
      </c>
      <c r="BS313" s="76" t="str">
        <f>IF(BQ313="", "", COUNTIF(BQ$11:BQ$1010, "&gt;"&amp;BQ313)+1+COUNTIF(BQ$11:BQ313, BQ313)-1)</f>
        <v/>
      </c>
      <c r="BT313" s="76" t="str">
        <f>IF(BR313="", "", COUNTIF(BR$11:BR$1010, "&lt;"&amp;BR313)+1+COUNTIF(BR$11:BR313, BR313)-1)</f>
        <v/>
      </c>
      <c r="BV313" s="76" t="str">
        <f t="shared" si="95"/>
        <v/>
      </c>
      <c r="BW313" s="124" t="str">
        <f t="shared" si="96"/>
        <v/>
      </c>
      <c r="BX313" s="115" t="str">
        <f t="shared" si="97"/>
        <v/>
      </c>
      <c r="BY313" s="125" t="str">
        <f t="shared" si="98"/>
        <v/>
      </c>
      <c r="CA313" s="106" t="str">
        <f t="shared" si="99"/>
        <v/>
      </c>
      <c r="CB313" s="22" t="str">
        <f t="shared" si="100"/>
        <v/>
      </c>
      <c r="CD313" s="76" t="str">
        <f>IF($J313="", "", IF($BV313=0, "", COUNTIF($J$11:$J$1010, "&lt;"&amp;$J313)+1+COUNTIF($J$11:$J313, $J313)-1))</f>
        <v/>
      </c>
    </row>
    <row r="314" spans="1:82" x14ac:dyDescent="0.25">
      <c r="A314" s="31"/>
      <c r="B314" s="19" t="str">
        <f t="shared" si="81"/>
        <v/>
      </c>
      <c r="C314" s="20" t="str">
        <f t="shared" si="82"/>
        <v/>
      </c>
      <c r="D314" s="29" t="str">
        <f t="shared" si="83"/>
        <v/>
      </c>
      <c r="E314" s="22" t="str">
        <f t="shared" si="84"/>
        <v/>
      </c>
      <c r="F314" s="31"/>
      <c r="G314" s="301"/>
      <c r="H314" s="302"/>
      <c r="I314" s="303"/>
      <c r="J314" s="304"/>
      <c r="K314" s="283"/>
      <c r="L314" s="305"/>
      <c r="M314" s="285"/>
      <c r="N314" s="287"/>
      <c r="O314" s="31"/>
      <c r="P314" s="19" t="str">
        <f t="shared" si="85"/>
        <v/>
      </c>
      <c r="Q314" s="20" t="str">
        <f t="shared" si="86"/>
        <v/>
      </c>
      <c r="R314" s="29" t="str">
        <f t="shared" si="87"/>
        <v/>
      </c>
      <c r="S314" s="22" t="str">
        <f t="shared" si="88"/>
        <v/>
      </c>
      <c r="T314" s="31"/>
      <c r="U314" s="69" t="str">
        <f t="shared" si="89"/>
        <v/>
      </c>
      <c r="V314" s="31"/>
      <c r="X314" s="76" t="str">
        <f t="shared" si="90"/>
        <v/>
      </c>
      <c r="Z314" s="76" t="str">
        <f t="shared" si="91"/>
        <v/>
      </c>
      <c r="AA314" s="76" t="str">
        <f t="shared" si="92"/>
        <v/>
      </c>
      <c r="AC314" s="19" t="str">
        <f>IF($K314="", "", SUMIF('Drinks List'!DH$11:DH$1010, $K314, 'Drinks List'!DG$11:DG$1010))</f>
        <v/>
      </c>
      <c r="AD314" s="21"/>
      <c r="AE314" s="59" t="str">
        <f>IF($K314="", "", SUMIF('Drinks List'!DJ$11:DJ$1010, $K314, 'Drinks List'!DI$11:DI$1010))</f>
        <v/>
      </c>
      <c r="AF314" s="21"/>
      <c r="AG314" s="59" t="str">
        <f>IF($K314="", "", SUMIF('Drinks List'!DL$11:DL$1010, $K314, 'Drinks List'!DK$11:DK$1010))</f>
        <v/>
      </c>
      <c r="AH314" s="21"/>
      <c r="AI314" s="59" t="str">
        <f>IF($K314="", "", SUMIF('Drinks List'!DN$11:DN$1010, $K314, 'Drinks List'!DM$11:DM$1010))</f>
        <v/>
      </c>
      <c r="AJ314" s="21"/>
      <c r="AK314" s="59" t="str">
        <f>IF($K314="", "", SUMIF('Drinks List'!DP$11:DP$1010, $K314, 'Drinks List'!DO$11:DO$1010))</f>
        <v/>
      </c>
      <c r="AL314" s="21"/>
      <c r="AM314" s="59" t="str">
        <f>IF($K314="", "", SUMIF('Drinks List'!DR$11:DR$1010, $K314, 'Drinks List'!DQ$11:DQ$1010))</f>
        <v/>
      </c>
      <c r="AN314" s="21"/>
      <c r="AO314" s="59" t="str">
        <f>IF($K314="", "", SUMIF('Drinks List'!DT$11:DT$1010, $K314, 'Drinks List'!DS$11:DS$1010))</f>
        <v/>
      </c>
      <c r="AP314" s="21"/>
      <c r="AQ314" s="59" t="str">
        <f>IF($K314="", "", SUMIF('Drinks List'!DV$11:DV$1010, $K314, 'Drinks List'!DU$11:DU$1010))</f>
        <v/>
      </c>
      <c r="AR314" s="21"/>
      <c r="AS314" s="59" t="str">
        <f>IF($K314="", "", SUMIF('Drinks List'!DX$11:DX$1010, $K314, 'Drinks List'!DW$11:DW$1010))</f>
        <v/>
      </c>
      <c r="AT314" s="21"/>
      <c r="AU314" s="59" t="str">
        <f>IF($K314="", "", SUMIF('Drinks List'!DZ$11:DZ$1010, $K314, 'Drinks List'!DY$11:DY$1010))</f>
        <v/>
      </c>
      <c r="AV314" s="21"/>
      <c r="AW314" s="59" t="str">
        <f>IF($K314="", "", SUMIF('Drinks List'!EB$11:EB$1010, $K314, 'Drinks List'!EA$11:EA$1010))</f>
        <v/>
      </c>
      <c r="AX314" s="21"/>
      <c r="AY314" s="59" t="str">
        <f>IF($K314="", "", SUMIF('Drinks List'!ED$11:ED$1010, $K314, 'Drinks List'!EC$11:EC$1010))</f>
        <v/>
      </c>
      <c r="AZ314" s="21"/>
      <c r="BA314" s="59" t="str">
        <f>IF($K314="", "", SUMIF('Drinks List'!EF$11:EF$1010, $K314, 'Drinks List'!EE$11:EE$1010))</f>
        <v/>
      </c>
      <c r="BB314" s="21"/>
      <c r="BC314" s="59" t="str">
        <f>IF($K314="", "", SUMIF('Drinks List'!EH$11:EH$1010, $K314, 'Drinks List'!EG$11:EG$1010))</f>
        <v/>
      </c>
      <c r="BD314" s="21"/>
      <c r="BE314" s="59" t="str">
        <f>IF($K314="", "", SUMIF('Drinks List'!EJ$11:EJ$1010, $K314, 'Drinks List'!EI$11:EI$1010))</f>
        <v/>
      </c>
      <c r="BF314" s="21"/>
      <c r="BG314" s="59" t="str">
        <f>IF($K314="", "", SUMIF('Drinks List'!EL$11:EL$1010, $K314, 'Drinks List'!EK$11:EK$1010))</f>
        <v/>
      </c>
      <c r="BH314" s="21"/>
      <c r="BI314" s="59" t="str">
        <f>IF($K314="", "", SUMIF('Drinks List'!EN$11:EN$1010, $K314, 'Drinks List'!EM$11:EM$1010))</f>
        <v/>
      </c>
      <c r="BJ314" s="21"/>
      <c r="BK314" s="59" t="str">
        <f>IF($K314="", "", SUMIF('Drinks List'!EP$11:EP$1010, $K314, 'Drinks List'!EO$11:EO$1010))</f>
        <v/>
      </c>
      <c r="BL314" s="21"/>
      <c r="BM314" s="59" t="str">
        <f>IF($K314="", "", SUMIF('Drinks List'!ER$11:ER$1010, $K314, 'Drinks List'!EQ$11:EQ$1010))</f>
        <v/>
      </c>
      <c r="BN314" s="21"/>
      <c r="BO314" s="65" t="str">
        <f>IF($K314="", "", SUMIF('Drinks List'!ET$11:ET$1010, $K314, 'Drinks List'!ES$11:ES$1010))</f>
        <v/>
      </c>
      <c r="BQ314" s="120" t="str">
        <f t="shared" si="93"/>
        <v/>
      </c>
      <c r="BR314" s="62" t="str">
        <f t="shared" si="94"/>
        <v/>
      </c>
      <c r="BS314" s="76" t="str">
        <f>IF(BQ314="", "", COUNTIF(BQ$11:BQ$1010, "&gt;"&amp;BQ314)+1+COUNTIF(BQ$11:BQ314, BQ314)-1)</f>
        <v/>
      </c>
      <c r="BT314" s="76" t="str">
        <f>IF(BR314="", "", COUNTIF(BR$11:BR$1010, "&lt;"&amp;BR314)+1+COUNTIF(BR$11:BR314, BR314)-1)</f>
        <v/>
      </c>
      <c r="BV314" s="76" t="str">
        <f t="shared" si="95"/>
        <v/>
      </c>
      <c r="BW314" s="124" t="str">
        <f t="shared" si="96"/>
        <v/>
      </c>
      <c r="BX314" s="115" t="str">
        <f t="shared" si="97"/>
        <v/>
      </c>
      <c r="BY314" s="125" t="str">
        <f t="shared" si="98"/>
        <v/>
      </c>
      <c r="CA314" s="106" t="str">
        <f t="shared" si="99"/>
        <v/>
      </c>
      <c r="CB314" s="22" t="str">
        <f t="shared" si="100"/>
        <v/>
      </c>
      <c r="CD314" s="76" t="str">
        <f>IF($J314="", "", IF($BV314=0, "", COUNTIF($J$11:$J$1010, "&lt;"&amp;$J314)+1+COUNTIF($J$11:$J314, $J314)-1))</f>
        <v/>
      </c>
    </row>
    <row r="315" spans="1:82" x14ac:dyDescent="0.25">
      <c r="A315" s="31"/>
      <c r="B315" s="19" t="str">
        <f t="shared" si="81"/>
        <v/>
      </c>
      <c r="C315" s="20" t="str">
        <f t="shared" si="82"/>
        <v/>
      </c>
      <c r="D315" s="29" t="str">
        <f t="shared" si="83"/>
        <v/>
      </c>
      <c r="E315" s="22" t="str">
        <f t="shared" si="84"/>
        <v/>
      </c>
      <c r="F315" s="31"/>
      <c r="G315" s="301"/>
      <c r="H315" s="302"/>
      <c r="I315" s="303"/>
      <c r="J315" s="304"/>
      <c r="K315" s="283"/>
      <c r="L315" s="305"/>
      <c r="M315" s="285"/>
      <c r="N315" s="287"/>
      <c r="O315" s="31"/>
      <c r="P315" s="19" t="str">
        <f t="shared" si="85"/>
        <v/>
      </c>
      <c r="Q315" s="20" t="str">
        <f t="shared" si="86"/>
        <v/>
      </c>
      <c r="R315" s="29" t="str">
        <f t="shared" si="87"/>
        <v/>
      </c>
      <c r="S315" s="22" t="str">
        <f t="shared" si="88"/>
        <v/>
      </c>
      <c r="T315" s="31"/>
      <c r="U315" s="69" t="str">
        <f t="shared" si="89"/>
        <v/>
      </c>
      <c r="V315" s="31"/>
      <c r="X315" s="76" t="str">
        <f t="shared" si="90"/>
        <v/>
      </c>
      <c r="Z315" s="76" t="str">
        <f t="shared" si="91"/>
        <v/>
      </c>
      <c r="AA315" s="76" t="str">
        <f t="shared" si="92"/>
        <v/>
      </c>
      <c r="AC315" s="19" t="str">
        <f>IF($K315="", "", SUMIF('Drinks List'!DH$11:DH$1010, $K315, 'Drinks List'!DG$11:DG$1010))</f>
        <v/>
      </c>
      <c r="AD315" s="21"/>
      <c r="AE315" s="59" t="str">
        <f>IF($K315="", "", SUMIF('Drinks List'!DJ$11:DJ$1010, $K315, 'Drinks List'!DI$11:DI$1010))</f>
        <v/>
      </c>
      <c r="AF315" s="21"/>
      <c r="AG315" s="59" t="str">
        <f>IF($K315="", "", SUMIF('Drinks List'!DL$11:DL$1010, $K315, 'Drinks List'!DK$11:DK$1010))</f>
        <v/>
      </c>
      <c r="AH315" s="21"/>
      <c r="AI315" s="59" t="str">
        <f>IF($K315="", "", SUMIF('Drinks List'!DN$11:DN$1010, $K315, 'Drinks List'!DM$11:DM$1010))</f>
        <v/>
      </c>
      <c r="AJ315" s="21"/>
      <c r="AK315" s="59" t="str">
        <f>IF($K315="", "", SUMIF('Drinks List'!DP$11:DP$1010, $K315, 'Drinks List'!DO$11:DO$1010))</f>
        <v/>
      </c>
      <c r="AL315" s="21"/>
      <c r="AM315" s="59" t="str">
        <f>IF($K315="", "", SUMIF('Drinks List'!DR$11:DR$1010, $K315, 'Drinks List'!DQ$11:DQ$1010))</f>
        <v/>
      </c>
      <c r="AN315" s="21"/>
      <c r="AO315" s="59" t="str">
        <f>IF($K315="", "", SUMIF('Drinks List'!DT$11:DT$1010, $K315, 'Drinks List'!DS$11:DS$1010))</f>
        <v/>
      </c>
      <c r="AP315" s="21"/>
      <c r="AQ315" s="59" t="str">
        <f>IF($K315="", "", SUMIF('Drinks List'!DV$11:DV$1010, $K315, 'Drinks List'!DU$11:DU$1010))</f>
        <v/>
      </c>
      <c r="AR315" s="21"/>
      <c r="AS315" s="59" t="str">
        <f>IF($K315="", "", SUMIF('Drinks List'!DX$11:DX$1010, $K315, 'Drinks List'!DW$11:DW$1010))</f>
        <v/>
      </c>
      <c r="AT315" s="21"/>
      <c r="AU315" s="59" t="str">
        <f>IF($K315="", "", SUMIF('Drinks List'!DZ$11:DZ$1010, $K315, 'Drinks List'!DY$11:DY$1010))</f>
        <v/>
      </c>
      <c r="AV315" s="21"/>
      <c r="AW315" s="59" t="str">
        <f>IF($K315="", "", SUMIF('Drinks List'!EB$11:EB$1010, $K315, 'Drinks List'!EA$11:EA$1010))</f>
        <v/>
      </c>
      <c r="AX315" s="21"/>
      <c r="AY315" s="59" t="str">
        <f>IF($K315="", "", SUMIF('Drinks List'!ED$11:ED$1010, $K315, 'Drinks List'!EC$11:EC$1010))</f>
        <v/>
      </c>
      <c r="AZ315" s="21"/>
      <c r="BA315" s="59" t="str">
        <f>IF($K315="", "", SUMIF('Drinks List'!EF$11:EF$1010, $K315, 'Drinks List'!EE$11:EE$1010))</f>
        <v/>
      </c>
      <c r="BB315" s="21"/>
      <c r="BC315" s="59" t="str">
        <f>IF($K315="", "", SUMIF('Drinks List'!EH$11:EH$1010, $K315, 'Drinks List'!EG$11:EG$1010))</f>
        <v/>
      </c>
      <c r="BD315" s="21"/>
      <c r="BE315" s="59" t="str">
        <f>IF($K315="", "", SUMIF('Drinks List'!EJ$11:EJ$1010, $K315, 'Drinks List'!EI$11:EI$1010))</f>
        <v/>
      </c>
      <c r="BF315" s="21"/>
      <c r="BG315" s="59" t="str">
        <f>IF($K315="", "", SUMIF('Drinks List'!EL$11:EL$1010, $K315, 'Drinks List'!EK$11:EK$1010))</f>
        <v/>
      </c>
      <c r="BH315" s="21"/>
      <c r="BI315" s="59" t="str">
        <f>IF($K315="", "", SUMIF('Drinks List'!EN$11:EN$1010, $K315, 'Drinks List'!EM$11:EM$1010))</f>
        <v/>
      </c>
      <c r="BJ315" s="21"/>
      <c r="BK315" s="59" t="str">
        <f>IF($K315="", "", SUMIF('Drinks List'!EP$11:EP$1010, $K315, 'Drinks List'!EO$11:EO$1010))</f>
        <v/>
      </c>
      <c r="BL315" s="21"/>
      <c r="BM315" s="59" t="str">
        <f>IF($K315="", "", SUMIF('Drinks List'!ER$11:ER$1010, $K315, 'Drinks List'!EQ$11:EQ$1010))</f>
        <v/>
      </c>
      <c r="BN315" s="21"/>
      <c r="BO315" s="65" t="str">
        <f>IF($K315="", "", SUMIF('Drinks List'!ET$11:ET$1010, $K315, 'Drinks List'!ES$11:ES$1010))</f>
        <v/>
      </c>
      <c r="BQ315" s="120" t="str">
        <f t="shared" si="93"/>
        <v/>
      </c>
      <c r="BR315" s="62" t="str">
        <f t="shared" si="94"/>
        <v/>
      </c>
      <c r="BS315" s="76" t="str">
        <f>IF(BQ315="", "", COUNTIF(BQ$11:BQ$1010, "&gt;"&amp;BQ315)+1+COUNTIF(BQ$11:BQ315, BQ315)-1)</f>
        <v/>
      </c>
      <c r="BT315" s="76" t="str">
        <f>IF(BR315="", "", COUNTIF(BR$11:BR$1010, "&lt;"&amp;BR315)+1+COUNTIF(BR$11:BR315, BR315)-1)</f>
        <v/>
      </c>
      <c r="BV315" s="76" t="str">
        <f t="shared" si="95"/>
        <v/>
      </c>
      <c r="BW315" s="124" t="str">
        <f t="shared" si="96"/>
        <v/>
      </c>
      <c r="BX315" s="115" t="str">
        <f t="shared" si="97"/>
        <v/>
      </c>
      <c r="BY315" s="125" t="str">
        <f t="shared" si="98"/>
        <v/>
      </c>
      <c r="CA315" s="106" t="str">
        <f t="shared" si="99"/>
        <v/>
      </c>
      <c r="CB315" s="22" t="str">
        <f t="shared" si="100"/>
        <v/>
      </c>
      <c r="CD315" s="76" t="str">
        <f>IF($J315="", "", IF($BV315=0, "", COUNTIF($J$11:$J$1010, "&lt;"&amp;$J315)+1+COUNTIF($J$11:$J315, $J315)-1))</f>
        <v/>
      </c>
    </row>
    <row r="316" spans="1:82" x14ac:dyDescent="0.25">
      <c r="A316" s="31"/>
      <c r="B316" s="19" t="str">
        <f t="shared" si="81"/>
        <v/>
      </c>
      <c r="C316" s="20" t="str">
        <f t="shared" si="82"/>
        <v/>
      </c>
      <c r="D316" s="29" t="str">
        <f t="shared" si="83"/>
        <v/>
      </c>
      <c r="E316" s="22" t="str">
        <f t="shared" si="84"/>
        <v/>
      </c>
      <c r="F316" s="31"/>
      <c r="G316" s="301"/>
      <c r="H316" s="302"/>
      <c r="I316" s="303"/>
      <c r="J316" s="304"/>
      <c r="K316" s="283"/>
      <c r="L316" s="305"/>
      <c r="M316" s="285"/>
      <c r="N316" s="287"/>
      <c r="O316" s="31"/>
      <c r="P316" s="19" t="str">
        <f t="shared" si="85"/>
        <v/>
      </c>
      <c r="Q316" s="20" t="str">
        <f t="shared" si="86"/>
        <v/>
      </c>
      <c r="R316" s="29" t="str">
        <f t="shared" si="87"/>
        <v/>
      </c>
      <c r="S316" s="22" t="str">
        <f t="shared" si="88"/>
        <v/>
      </c>
      <c r="T316" s="31"/>
      <c r="U316" s="69" t="str">
        <f t="shared" si="89"/>
        <v/>
      </c>
      <c r="V316" s="31"/>
      <c r="X316" s="76" t="str">
        <f t="shared" si="90"/>
        <v/>
      </c>
      <c r="Z316" s="76" t="str">
        <f t="shared" si="91"/>
        <v/>
      </c>
      <c r="AA316" s="76" t="str">
        <f t="shared" si="92"/>
        <v/>
      </c>
      <c r="AC316" s="19" t="str">
        <f>IF($K316="", "", SUMIF('Drinks List'!DH$11:DH$1010, $K316, 'Drinks List'!DG$11:DG$1010))</f>
        <v/>
      </c>
      <c r="AD316" s="21"/>
      <c r="AE316" s="59" t="str">
        <f>IF($K316="", "", SUMIF('Drinks List'!DJ$11:DJ$1010, $K316, 'Drinks List'!DI$11:DI$1010))</f>
        <v/>
      </c>
      <c r="AF316" s="21"/>
      <c r="AG316" s="59" t="str">
        <f>IF($K316="", "", SUMIF('Drinks List'!DL$11:DL$1010, $K316, 'Drinks List'!DK$11:DK$1010))</f>
        <v/>
      </c>
      <c r="AH316" s="21"/>
      <c r="AI316" s="59" t="str">
        <f>IF($K316="", "", SUMIF('Drinks List'!DN$11:DN$1010, $K316, 'Drinks List'!DM$11:DM$1010))</f>
        <v/>
      </c>
      <c r="AJ316" s="21"/>
      <c r="AK316" s="59" t="str">
        <f>IF($K316="", "", SUMIF('Drinks List'!DP$11:DP$1010, $K316, 'Drinks List'!DO$11:DO$1010))</f>
        <v/>
      </c>
      <c r="AL316" s="21"/>
      <c r="AM316" s="59" t="str">
        <f>IF($K316="", "", SUMIF('Drinks List'!DR$11:DR$1010, $K316, 'Drinks List'!DQ$11:DQ$1010))</f>
        <v/>
      </c>
      <c r="AN316" s="21"/>
      <c r="AO316" s="59" t="str">
        <f>IF($K316="", "", SUMIF('Drinks List'!DT$11:DT$1010, $K316, 'Drinks List'!DS$11:DS$1010))</f>
        <v/>
      </c>
      <c r="AP316" s="21"/>
      <c r="AQ316" s="59" t="str">
        <f>IF($K316="", "", SUMIF('Drinks List'!DV$11:DV$1010, $K316, 'Drinks List'!DU$11:DU$1010))</f>
        <v/>
      </c>
      <c r="AR316" s="21"/>
      <c r="AS316" s="59" t="str">
        <f>IF($K316="", "", SUMIF('Drinks List'!DX$11:DX$1010, $K316, 'Drinks List'!DW$11:DW$1010))</f>
        <v/>
      </c>
      <c r="AT316" s="21"/>
      <c r="AU316" s="59" t="str">
        <f>IF($K316="", "", SUMIF('Drinks List'!DZ$11:DZ$1010, $K316, 'Drinks List'!DY$11:DY$1010))</f>
        <v/>
      </c>
      <c r="AV316" s="21"/>
      <c r="AW316" s="59" t="str">
        <f>IF($K316="", "", SUMIF('Drinks List'!EB$11:EB$1010, $K316, 'Drinks List'!EA$11:EA$1010))</f>
        <v/>
      </c>
      <c r="AX316" s="21"/>
      <c r="AY316" s="59" t="str">
        <f>IF($K316="", "", SUMIF('Drinks List'!ED$11:ED$1010, $K316, 'Drinks List'!EC$11:EC$1010))</f>
        <v/>
      </c>
      <c r="AZ316" s="21"/>
      <c r="BA316" s="59" t="str">
        <f>IF($K316="", "", SUMIF('Drinks List'!EF$11:EF$1010, $K316, 'Drinks List'!EE$11:EE$1010))</f>
        <v/>
      </c>
      <c r="BB316" s="21"/>
      <c r="BC316" s="59" t="str">
        <f>IF($K316="", "", SUMIF('Drinks List'!EH$11:EH$1010, $K316, 'Drinks List'!EG$11:EG$1010))</f>
        <v/>
      </c>
      <c r="BD316" s="21"/>
      <c r="BE316" s="59" t="str">
        <f>IF($K316="", "", SUMIF('Drinks List'!EJ$11:EJ$1010, $K316, 'Drinks List'!EI$11:EI$1010))</f>
        <v/>
      </c>
      <c r="BF316" s="21"/>
      <c r="BG316" s="59" t="str">
        <f>IF($K316="", "", SUMIF('Drinks List'!EL$11:EL$1010, $K316, 'Drinks List'!EK$11:EK$1010))</f>
        <v/>
      </c>
      <c r="BH316" s="21"/>
      <c r="BI316" s="59" t="str">
        <f>IF($K316="", "", SUMIF('Drinks List'!EN$11:EN$1010, $K316, 'Drinks List'!EM$11:EM$1010))</f>
        <v/>
      </c>
      <c r="BJ316" s="21"/>
      <c r="BK316" s="59" t="str">
        <f>IF($K316="", "", SUMIF('Drinks List'!EP$11:EP$1010, $K316, 'Drinks List'!EO$11:EO$1010))</f>
        <v/>
      </c>
      <c r="BL316" s="21"/>
      <c r="BM316" s="59" t="str">
        <f>IF($K316="", "", SUMIF('Drinks List'!ER$11:ER$1010, $K316, 'Drinks List'!EQ$11:EQ$1010))</f>
        <v/>
      </c>
      <c r="BN316" s="21"/>
      <c r="BO316" s="65" t="str">
        <f>IF($K316="", "", SUMIF('Drinks List'!ET$11:ET$1010, $K316, 'Drinks List'!ES$11:ES$1010))</f>
        <v/>
      </c>
      <c r="BQ316" s="120" t="str">
        <f t="shared" si="93"/>
        <v/>
      </c>
      <c r="BR316" s="62" t="str">
        <f t="shared" si="94"/>
        <v/>
      </c>
      <c r="BS316" s="76" t="str">
        <f>IF(BQ316="", "", COUNTIF(BQ$11:BQ$1010, "&gt;"&amp;BQ316)+1+COUNTIF(BQ$11:BQ316, BQ316)-1)</f>
        <v/>
      </c>
      <c r="BT316" s="76" t="str">
        <f>IF(BR316="", "", COUNTIF(BR$11:BR$1010, "&lt;"&amp;BR316)+1+COUNTIF(BR$11:BR316, BR316)-1)</f>
        <v/>
      </c>
      <c r="BV316" s="76" t="str">
        <f t="shared" si="95"/>
        <v/>
      </c>
      <c r="BW316" s="124" t="str">
        <f t="shared" si="96"/>
        <v/>
      </c>
      <c r="BX316" s="115" t="str">
        <f t="shared" si="97"/>
        <v/>
      </c>
      <c r="BY316" s="125" t="str">
        <f t="shared" si="98"/>
        <v/>
      </c>
      <c r="CA316" s="106" t="str">
        <f t="shared" si="99"/>
        <v/>
      </c>
      <c r="CB316" s="22" t="str">
        <f t="shared" si="100"/>
        <v/>
      </c>
      <c r="CD316" s="76" t="str">
        <f>IF($J316="", "", IF($BV316=0, "", COUNTIF($J$11:$J$1010, "&lt;"&amp;$J316)+1+COUNTIF($J$11:$J316, $J316)-1))</f>
        <v/>
      </c>
    </row>
    <row r="317" spans="1:82" x14ac:dyDescent="0.25">
      <c r="A317" s="31"/>
      <c r="B317" s="19" t="str">
        <f t="shared" si="81"/>
        <v/>
      </c>
      <c r="C317" s="20" t="str">
        <f t="shared" si="82"/>
        <v/>
      </c>
      <c r="D317" s="29" t="str">
        <f t="shared" si="83"/>
        <v/>
      </c>
      <c r="E317" s="22" t="str">
        <f t="shared" si="84"/>
        <v/>
      </c>
      <c r="F317" s="31"/>
      <c r="G317" s="301"/>
      <c r="H317" s="302"/>
      <c r="I317" s="303"/>
      <c r="J317" s="304"/>
      <c r="K317" s="283"/>
      <c r="L317" s="305"/>
      <c r="M317" s="285"/>
      <c r="N317" s="287"/>
      <c r="O317" s="31"/>
      <c r="P317" s="19" t="str">
        <f t="shared" si="85"/>
        <v/>
      </c>
      <c r="Q317" s="20" t="str">
        <f t="shared" si="86"/>
        <v/>
      </c>
      <c r="R317" s="29" t="str">
        <f t="shared" si="87"/>
        <v/>
      </c>
      <c r="S317" s="22" t="str">
        <f t="shared" si="88"/>
        <v/>
      </c>
      <c r="T317" s="31"/>
      <c r="U317" s="69" t="str">
        <f t="shared" si="89"/>
        <v/>
      </c>
      <c r="V317" s="31"/>
      <c r="X317" s="76" t="str">
        <f t="shared" si="90"/>
        <v/>
      </c>
      <c r="Z317" s="76" t="str">
        <f t="shared" si="91"/>
        <v/>
      </c>
      <c r="AA317" s="76" t="str">
        <f t="shared" si="92"/>
        <v/>
      </c>
      <c r="AC317" s="19" t="str">
        <f>IF($K317="", "", SUMIF('Drinks List'!DH$11:DH$1010, $K317, 'Drinks List'!DG$11:DG$1010))</f>
        <v/>
      </c>
      <c r="AD317" s="21"/>
      <c r="AE317" s="59" t="str">
        <f>IF($K317="", "", SUMIF('Drinks List'!DJ$11:DJ$1010, $K317, 'Drinks List'!DI$11:DI$1010))</f>
        <v/>
      </c>
      <c r="AF317" s="21"/>
      <c r="AG317" s="59" t="str">
        <f>IF($K317="", "", SUMIF('Drinks List'!DL$11:DL$1010, $K317, 'Drinks List'!DK$11:DK$1010))</f>
        <v/>
      </c>
      <c r="AH317" s="21"/>
      <c r="AI317" s="59" t="str">
        <f>IF($K317="", "", SUMIF('Drinks List'!DN$11:DN$1010, $K317, 'Drinks List'!DM$11:DM$1010))</f>
        <v/>
      </c>
      <c r="AJ317" s="21"/>
      <c r="AK317" s="59" t="str">
        <f>IF($K317="", "", SUMIF('Drinks List'!DP$11:DP$1010, $K317, 'Drinks List'!DO$11:DO$1010))</f>
        <v/>
      </c>
      <c r="AL317" s="21"/>
      <c r="AM317" s="59" t="str">
        <f>IF($K317="", "", SUMIF('Drinks List'!DR$11:DR$1010, $K317, 'Drinks List'!DQ$11:DQ$1010))</f>
        <v/>
      </c>
      <c r="AN317" s="21"/>
      <c r="AO317" s="59" t="str">
        <f>IF($K317="", "", SUMIF('Drinks List'!DT$11:DT$1010, $K317, 'Drinks List'!DS$11:DS$1010))</f>
        <v/>
      </c>
      <c r="AP317" s="21"/>
      <c r="AQ317" s="59" t="str">
        <f>IF($K317="", "", SUMIF('Drinks List'!DV$11:DV$1010, $K317, 'Drinks List'!DU$11:DU$1010))</f>
        <v/>
      </c>
      <c r="AR317" s="21"/>
      <c r="AS317" s="59" t="str">
        <f>IF($K317="", "", SUMIF('Drinks List'!DX$11:DX$1010, $K317, 'Drinks List'!DW$11:DW$1010))</f>
        <v/>
      </c>
      <c r="AT317" s="21"/>
      <c r="AU317" s="59" t="str">
        <f>IF($K317="", "", SUMIF('Drinks List'!DZ$11:DZ$1010, $K317, 'Drinks List'!DY$11:DY$1010))</f>
        <v/>
      </c>
      <c r="AV317" s="21"/>
      <c r="AW317" s="59" t="str">
        <f>IF($K317="", "", SUMIF('Drinks List'!EB$11:EB$1010, $K317, 'Drinks List'!EA$11:EA$1010))</f>
        <v/>
      </c>
      <c r="AX317" s="21"/>
      <c r="AY317" s="59" t="str">
        <f>IF($K317="", "", SUMIF('Drinks List'!ED$11:ED$1010, $K317, 'Drinks List'!EC$11:EC$1010))</f>
        <v/>
      </c>
      <c r="AZ317" s="21"/>
      <c r="BA317" s="59" t="str">
        <f>IF($K317="", "", SUMIF('Drinks List'!EF$11:EF$1010, $K317, 'Drinks List'!EE$11:EE$1010))</f>
        <v/>
      </c>
      <c r="BB317" s="21"/>
      <c r="BC317" s="59" t="str">
        <f>IF($K317="", "", SUMIF('Drinks List'!EH$11:EH$1010, $K317, 'Drinks List'!EG$11:EG$1010))</f>
        <v/>
      </c>
      <c r="BD317" s="21"/>
      <c r="BE317" s="59" t="str">
        <f>IF($K317="", "", SUMIF('Drinks List'!EJ$11:EJ$1010, $K317, 'Drinks List'!EI$11:EI$1010))</f>
        <v/>
      </c>
      <c r="BF317" s="21"/>
      <c r="BG317" s="59" t="str">
        <f>IF($K317="", "", SUMIF('Drinks List'!EL$11:EL$1010, $K317, 'Drinks List'!EK$11:EK$1010))</f>
        <v/>
      </c>
      <c r="BH317" s="21"/>
      <c r="BI317" s="59" t="str">
        <f>IF($K317="", "", SUMIF('Drinks List'!EN$11:EN$1010, $K317, 'Drinks List'!EM$11:EM$1010))</f>
        <v/>
      </c>
      <c r="BJ317" s="21"/>
      <c r="BK317" s="59" t="str">
        <f>IF($K317="", "", SUMIF('Drinks List'!EP$11:EP$1010, $K317, 'Drinks List'!EO$11:EO$1010))</f>
        <v/>
      </c>
      <c r="BL317" s="21"/>
      <c r="BM317" s="59" t="str">
        <f>IF($K317="", "", SUMIF('Drinks List'!ER$11:ER$1010, $K317, 'Drinks List'!EQ$11:EQ$1010))</f>
        <v/>
      </c>
      <c r="BN317" s="21"/>
      <c r="BO317" s="65" t="str">
        <f>IF($K317="", "", SUMIF('Drinks List'!ET$11:ET$1010, $K317, 'Drinks List'!ES$11:ES$1010))</f>
        <v/>
      </c>
      <c r="BQ317" s="120" t="str">
        <f t="shared" si="93"/>
        <v/>
      </c>
      <c r="BR317" s="62" t="str">
        <f t="shared" si="94"/>
        <v/>
      </c>
      <c r="BS317" s="76" t="str">
        <f>IF(BQ317="", "", COUNTIF(BQ$11:BQ$1010, "&gt;"&amp;BQ317)+1+COUNTIF(BQ$11:BQ317, BQ317)-1)</f>
        <v/>
      </c>
      <c r="BT317" s="76" t="str">
        <f>IF(BR317="", "", COUNTIF(BR$11:BR$1010, "&lt;"&amp;BR317)+1+COUNTIF(BR$11:BR317, BR317)-1)</f>
        <v/>
      </c>
      <c r="BV317" s="76" t="str">
        <f t="shared" si="95"/>
        <v/>
      </c>
      <c r="BW317" s="124" t="str">
        <f t="shared" si="96"/>
        <v/>
      </c>
      <c r="BX317" s="115" t="str">
        <f t="shared" si="97"/>
        <v/>
      </c>
      <c r="BY317" s="125" t="str">
        <f t="shared" si="98"/>
        <v/>
      </c>
      <c r="CA317" s="106" t="str">
        <f t="shared" si="99"/>
        <v/>
      </c>
      <c r="CB317" s="22" t="str">
        <f t="shared" si="100"/>
        <v/>
      </c>
      <c r="CD317" s="76" t="str">
        <f>IF($J317="", "", IF($BV317=0, "", COUNTIF($J$11:$J$1010, "&lt;"&amp;$J317)+1+COUNTIF($J$11:$J317, $J317)-1))</f>
        <v/>
      </c>
    </row>
    <row r="318" spans="1:82" x14ac:dyDescent="0.25">
      <c r="A318" s="31"/>
      <c r="B318" s="19" t="str">
        <f t="shared" si="81"/>
        <v/>
      </c>
      <c r="C318" s="20" t="str">
        <f t="shared" si="82"/>
        <v/>
      </c>
      <c r="D318" s="29" t="str">
        <f t="shared" si="83"/>
        <v/>
      </c>
      <c r="E318" s="22" t="str">
        <f t="shared" si="84"/>
        <v/>
      </c>
      <c r="F318" s="31"/>
      <c r="G318" s="301"/>
      <c r="H318" s="302"/>
      <c r="I318" s="303"/>
      <c r="J318" s="304"/>
      <c r="K318" s="283"/>
      <c r="L318" s="305"/>
      <c r="M318" s="285"/>
      <c r="N318" s="287"/>
      <c r="O318" s="31"/>
      <c r="P318" s="19" t="str">
        <f t="shared" si="85"/>
        <v/>
      </c>
      <c r="Q318" s="20" t="str">
        <f t="shared" si="86"/>
        <v/>
      </c>
      <c r="R318" s="29" t="str">
        <f t="shared" si="87"/>
        <v/>
      </c>
      <c r="S318" s="22" t="str">
        <f t="shared" si="88"/>
        <v/>
      </c>
      <c r="T318" s="31"/>
      <c r="U318" s="69" t="str">
        <f t="shared" si="89"/>
        <v/>
      </c>
      <c r="V318" s="31"/>
      <c r="X318" s="76" t="str">
        <f t="shared" si="90"/>
        <v/>
      </c>
      <c r="Z318" s="76" t="str">
        <f t="shared" si="91"/>
        <v/>
      </c>
      <c r="AA318" s="76" t="str">
        <f t="shared" si="92"/>
        <v/>
      </c>
      <c r="AC318" s="19" t="str">
        <f>IF($K318="", "", SUMIF('Drinks List'!DH$11:DH$1010, $K318, 'Drinks List'!DG$11:DG$1010))</f>
        <v/>
      </c>
      <c r="AD318" s="21"/>
      <c r="AE318" s="59" t="str">
        <f>IF($K318="", "", SUMIF('Drinks List'!DJ$11:DJ$1010, $K318, 'Drinks List'!DI$11:DI$1010))</f>
        <v/>
      </c>
      <c r="AF318" s="21"/>
      <c r="AG318" s="59" t="str">
        <f>IF($K318="", "", SUMIF('Drinks List'!DL$11:DL$1010, $K318, 'Drinks List'!DK$11:DK$1010))</f>
        <v/>
      </c>
      <c r="AH318" s="21"/>
      <c r="AI318" s="59" t="str">
        <f>IF($K318="", "", SUMIF('Drinks List'!DN$11:DN$1010, $K318, 'Drinks List'!DM$11:DM$1010))</f>
        <v/>
      </c>
      <c r="AJ318" s="21"/>
      <c r="AK318" s="59" t="str">
        <f>IF($K318="", "", SUMIF('Drinks List'!DP$11:DP$1010, $K318, 'Drinks List'!DO$11:DO$1010))</f>
        <v/>
      </c>
      <c r="AL318" s="21"/>
      <c r="AM318" s="59" t="str">
        <f>IF($K318="", "", SUMIF('Drinks List'!DR$11:DR$1010, $K318, 'Drinks List'!DQ$11:DQ$1010))</f>
        <v/>
      </c>
      <c r="AN318" s="21"/>
      <c r="AO318" s="59" t="str">
        <f>IF($K318="", "", SUMIF('Drinks List'!DT$11:DT$1010, $K318, 'Drinks List'!DS$11:DS$1010))</f>
        <v/>
      </c>
      <c r="AP318" s="21"/>
      <c r="AQ318" s="59" t="str">
        <f>IF($K318="", "", SUMIF('Drinks List'!DV$11:DV$1010, $K318, 'Drinks List'!DU$11:DU$1010))</f>
        <v/>
      </c>
      <c r="AR318" s="21"/>
      <c r="AS318" s="59" t="str">
        <f>IF($K318="", "", SUMIF('Drinks List'!DX$11:DX$1010, $K318, 'Drinks List'!DW$11:DW$1010))</f>
        <v/>
      </c>
      <c r="AT318" s="21"/>
      <c r="AU318" s="59" t="str">
        <f>IF($K318="", "", SUMIF('Drinks List'!DZ$11:DZ$1010, $K318, 'Drinks List'!DY$11:DY$1010))</f>
        <v/>
      </c>
      <c r="AV318" s="21"/>
      <c r="AW318" s="59" t="str">
        <f>IF($K318="", "", SUMIF('Drinks List'!EB$11:EB$1010, $K318, 'Drinks List'!EA$11:EA$1010))</f>
        <v/>
      </c>
      <c r="AX318" s="21"/>
      <c r="AY318" s="59" t="str">
        <f>IF($K318="", "", SUMIF('Drinks List'!ED$11:ED$1010, $K318, 'Drinks List'!EC$11:EC$1010))</f>
        <v/>
      </c>
      <c r="AZ318" s="21"/>
      <c r="BA318" s="59" t="str">
        <f>IF($K318="", "", SUMIF('Drinks List'!EF$11:EF$1010, $K318, 'Drinks List'!EE$11:EE$1010))</f>
        <v/>
      </c>
      <c r="BB318" s="21"/>
      <c r="BC318" s="59" t="str">
        <f>IF($K318="", "", SUMIF('Drinks List'!EH$11:EH$1010, $K318, 'Drinks List'!EG$11:EG$1010))</f>
        <v/>
      </c>
      <c r="BD318" s="21"/>
      <c r="BE318" s="59" t="str">
        <f>IF($K318="", "", SUMIF('Drinks List'!EJ$11:EJ$1010, $K318, 'Drinks List'!EI$11:EI$1010))</f>
        <v/>
      </c>
      <c r="BF318" s="21"/>
      <c r="BG318" s="59" t="str">
        <f>IF($K318="", "", SUMIF('Drinks List'!EL$11:EL$1010, $K318, 'Drinks List'!EK$11:EK$1010))</f>
        <v/>
      </c>
      <c r="BH318" s="21"/>
      <c r="BI318" s="59" t="str">
        <f>IF($K318="", "", SUMIF('Drinks List'!EN$11:EN$1010, $K318, 'Drinks List'!EM$11:EM$1010))</f>
        <v/>
      </c>
      <c r="BJ318" s="21"/>
      <c r="BK318" s="59" t="str">
        <f>IF($K318="", "", SUMIF('Drinks List'!EP$11:EP$1010, $K318, 'Drinks List'!EO$11:EO$1010))</f>
        <v/>
      </c>
      <c r="BL318" s="21"/>
      <c r="BM318" s="59" t="str">
        <f>IF($K318="", "", SUMIF('Drinks List'!ER$11:ER$1010, $K318, 'Drinks List'!EQ$11:EQ$1010))</f>
        <v/>
      </c>
      <c r="BN318" s="21"/>
      <c r="BO318" s="65" t="str">
        <f>IF($K318="", "", SUMIF('Drinks List'!ET$11:ET$1010, $K318, 'Drinks List'!ES$11:ES$1010))</f>
        <v/>
      </c>
      <c r="BQ318" s="120" t="str">
        <f t="shared" si="93"/>
        <v/>
      </c>
      <c r="BR318" s="62" t="str">
        <f t="shared" si="94"/>
        <v/>
      </c>
      <c r="BS318" s="76" t="str">
        <f>IF(BQ318="", "", COUNTIF(BQ$11:BQ$1010, "&gt;"&amp;BQ318)+1+COUNTIF(BQ$11:BQ318, BQ318)-1)</f>
        <v/>
      </c>
      <c r="BT318" s="76" t="str">
        <f>IF(BR318="", "", COUNTIF(BR$11:BR$1010, "&lt;"&amp;BR318)+1+COUNTIF(BR$11:BR318, BR318)-1)</f>
        <v/>
      </c>
      <c r="BV318" s="76" t="str">
        <f t="shared" si="95"/>
        <v/>
      </c>
      <c r="BW318" s="124" t="str">
        <f t="shared" si="96"/>
        <v/>
      </c>
      <c r="BX318" s="115" t="str">
        <f t="shared" si="97"/>
        <v/>
      </c>
      <c r="BY318" s="125" t="str">
        <f t="shared" si="98"/>
        <v/>
      </c>
      <c r="CA318" s="106" t="str">
        <f t="shared" si="99"/>
        <v/>
      </c>
      <c r="CB318" s="22" t="str">
        <f t="shared" si="100"/>
        <v/>
      </c>
      <c r="CD318" s="76" t="str">
        <f>IF($J318="", "", IF($BV318=0, "", COUNTIF($J$11:$J$1010, "&lt;"&amp;$J318)+1+COUNTIF($J$11:$J318, $J318)-1))</f>
        <v/>
      </c>
    </row>
    <row r="319" spans="1:82" x14ac:dyDescent="0.25">
      <c r="A319" s="31"/>
      <c r="B319" s="19" t="str">
        <f t="shared" si="81"/>
        <v/>
      </c>
      <c r="C319" s="20" t="str">
        <f t="shared" si="82"/>
        <v/>
      </c>
      <c r="D319" s="29" t="str">
        <f t="shared" si="83"/>
        <v/>
      </c>
      <c r="E319" s="22" t="str">
        <f t="shared" si="84"/>
        <v/>
      </c>
      <c r="F319" s="31"/>
      <c r="G319" s="301"/>
      <c r="H319" s="302"/>
      <c r="I319" s="303"/>
      <c r="J319" s="304"/>
      <c r="K319" s="283"/>
      <c r="L319" s="305"/>
      <c r="M319" s="285"/>
      <c r="N319" s="287"/>
      <c r="O319" s="31"/>
      <c r="P319" s="19" t="str">
        <f t="shared" si="85"/>
        <v/>
      </c>
      <c r="Q319" s="20" t="str">
        <f t="shared" si="86"/>
        <v/>
      </c>
      <c r="R319" s="29" t="str">
        <f t="shared" si="87"/>
        <v/>
      </c>
      <c r="S319" s="22" t="str">
        <f t="shared" si="88"/>
        <v/>
      </c>
      <c r="T319" s="31"/>
      <c r="U319" s="69" t="str">
        <f t="shared" si="89"/>
        <v/>
      </c>
      <c r="V319" s="31"/>
      <c r="X319" s="76" t="str">
        <f t="shared" si="90"/>
        <v/>
      </c>
      <c r="Z319" s="76" t="str">
        <f t="shared" si="91"/>
        <v/>
      </c>
      <c r="AA319" s="76" t="str">
        <f t="shared" si="92"/>
        <v/>
      </c>
      <c r="AC319" s="19" t="str">
        <f>IF($K319="", "", SUMIF('Drinks List'!DH$11:DH$1010, $K319, 'Drinks List'!DG$11:DG$1010))</f>
        <v/>
      </c>
      <c r="AD319" s="21"/>
      <c r="AE319" s="59" t="str">
        <f>IF($K319="", "", SUMIF('Drinks List'!DJ$11:DJ$1010, $K319, 'Drinks List'!DI$11:DI$1010))</f>
        <v/>
      </c>
      <c r="AF319" s="21"/>
      <c r="AG319" s="59" t="str">
        <f>IF($K319="", "", SUMIF('Drinks List'!DL$11:DL$1010, $K319, 'Drinks List'!DK$11:DK$1010))</f>
        <v/>
      </c>
      <c r="AH319" s="21"/>
      <c r="AI319" s="59" t="str">
        <f>IF($K319="", "", SUMIF('Drinks List'!DN$11:DN$1010, $K319, 'Drinks List'!DM$11:DM$1010))</f>
        <v/>
      </c>
      <c r="AJ319" s="21"/>
      <c r="AK319" s="59" t="str">
        <f>IF($K319="", "", SUMIF('Drinks List'!DP$11:DP$1010, $K319, 'Drinks List'!DO$11:DO$1010))</f>
        <v/>
      </c>
      <c r="AL319" s="21"/>
      <c r="AM319" s="59" t="str">
        <f>IF($K319="", "", SUMIF('Drinks List'!DR$11:DR$1010, $K319, 'Drinks List'!DQ$11:DQ$1010))</f>
        <v/>
      </c>
      <c r="AN319" s="21"/>
      <c r="AO319" s="59" t="str">
        <f>IF($K319="", "", SUMIF('Drinks List'!DT$11:DT$1010, $K319, 'Drinks List'!DS$11:DS$1010))</f>
        <v/>
      </c>
      <c r="AP319" s="21"/>
      <c r="AQ319" s="59" t="str">
        <f>IF($K319="", "", SUMIF('Drinks List'!DV$11:DV$1010, $K319, 'Drinks List'!DU$11:DU$1010))</f>
        <v/>
      </c>
      <c r="AR319" s="21"/>
      <c r="AS319" s="59" t="str">
        <f>IF($K319="", "", SUMIF('Drinks List'!DX$11:DX$1010, $K319, 'Drinks List'!DW$11:DW$1010))</f>
        <v/>
      </c>
      <c r="AT319" s="21"/>
      <c r="AU319" s="59" t="str">
        <f>IF($K319="", "", SUMIF('Drinks List'!DZ$11:DZ$1010, $K319, 'Drinks List'!DY$11:DY$1010))</f>
        <v/>
      </c>
      <c r="AV319" s="21"/>
      <c r="AW319" s="59" t="str">
        <f>IF($K319="", "", SUMIF('Drinks List'!EB$11:EB$1010, $K319, 'Drinks List'!EA$11:EA$1010))</f>
        <v/>
      </c>
      <c r="AX319" s="21"/>
      <c r="AY319" s="59" t="str">
        <f>IF($K319="", "", SUMIF('Drinks List'!ED$11:ED$1010, $K319, 'Drinks List'!EC$11:EC$1010))</f>
        <v/>
      </c>
      <c r="AZ319" s="21"/>
      <c r="BA319" s="59" t="str">
        <f>IF($K319="", "", SUMIF('Drinks List'!EF$11:EF$1010, $K319, 'Drinks List'!EE$11:EE$1010))</f>
        <v/>
      </c>
      <c r="BB319" s="21"/>
      <c r="BC319" s="59" t="str">
        <f>IF($K319="", "", SUMIF('Drinks List'!EH$11:EH$1010, $K319, 'Drinks List'!EG$11:EG$1010))</f>
        <v/>
      </c>
      <c r="BD319" s="21"/>
      <c r="BE319" s="59" t="str">
        <f>IF($K319="", "", SUMIF('Drinks List'!EJ$11:EJ$1010, $K319, 'Drinks List'!EI$11:EI$1010))</f>
        <v/>
      </c>
      <c r="BF319" s="21"/>
      <c r="BG319" s="59" t="str">
        <f>IF($K319="", "", SUMIF('Drinks List'!EL$11:EL$1010, $K319, 'Drinks List'!EK$11:EK$1010))</f>
        <v/>
      </c>
      <c r="BH319" s="21"/>
      <c r="BI319" s="59" t="str">
        <f>IF($K319="", "", SUMIF('Drinks List'!EN$11:EN$1010, $K319, 'Drinks List'!EM$11:EM$1010))</f>
        <v/>
      </c>
      <c r="BJ319" s="21"/>
      <c r="BK319" s="59" t="str">
        <f>IF($K319="", "", SUMIF('Drinks List'!EP$11:EP$1010, $K319, 'Drinks List'!EO$11:EO$1010))</f>
        <v/>
      </c>
      <c r="BL319" s="21"/>
      <c r="BM319" s="59" t="str">
        <f>IF($K319="", "", SUMIF('Drinks List'!ER$11:ER$1010, $K319, 'Drinks List'!EQ$11:EQ$1010))</f>
        <v/>
      </c>
      <c r="BN319" s="21"/>
      <c r="BO319" s="65" t="str">
        <f>IF($K319="", "", SUMIF('Drinks List'!ET$11:ET$1010, $K319, 'Drinks List'!ES$11:ES$1010))</f>
        <v/>
      </c>
      <c r="BQ319" s="120" t="str">
        <f t="shared" si="93"/>
        <v/>
      </c>
      <c r="BR319" s="62" t="str">
        <f t="shared" si="94"/>
        <v/>
      </c>
      <c r="BS319" s="76" t="str">
        <f>IF(BQ319="", "", COUNTIF(BQ$11:BQ$1010, "&gt;"&amp;BQ319)+1+COUNTIF(BQ$11:BQ319, BQ319)-1)</f>
        <v/>
      </c>
      <c r="BT319" s="76" t="str">
        <f>IF(BR319="", "", COUNTIF(BR$11:BR$1010, "&lt;"&amp;BR319)+1+COUNTIF(BR$11:BR319, BR319)-1)</f>
        <v/>
      </c>
      <c r="BV319" s="76" t="str">
        <f t="shared" si="95"/>
        <v/>
      </c>
      <c r="BW319" s="124" t="str">
        <f t="shared" si="96"/>
        <v/>
      </c>
      <c r="BX319" s="115" t="str">
        <f t="shared" si="97"/>
        <v/>
      </c>
      <c r="BY319" s="125" t="str">
        <f t="shared" si="98"/>
        <v/>
      </c>
      <c r="CA319" s="106" t="str">
        <f t="shared" si="99"/>
        <v/>
      </c>
      <c r="CB319" s="22" t="str">
        <f t="shared" si="100"/>
        <v/>
      </c>
      <c r="CD319" s="76" t="str">
        <f>IF($J319="", "", IF($BV319=0, "", COUNTIF($J$11:$J$1010, "&lt;"&amp;$J319)+1+COUNTIF($J$11:$J319, $J319)-1))</f>
        <v/>
      </c>
    </row>
    <row r="320" spans="1:82" x14ac:dyDescent="0.25">
      <c r="A320" s="31"/>
      <c r="B320" s="19" t="str">
        <f t="shared" si="81"/>
        <v/>
      </c>
      <c r="C320" s="20" t="str">
        <f t="shared" si="82"/>
        <v/>
      </c>
      <c r="D320" s="29" t="str">
        <f t="shared" si="83"/>
        <v/>
      </c>
      <c r="E320" s="22" t="str">
        <f t="shared" si="84"/>
        <v/>
      </c>
      <c r="F320" s="31"/>
      <c r="G320" s="301"/>
      <c r="H320" s="302"/>
      <c r="I320" s="303"/>
      <c r="J320" s="304"/>
      <c r="K320" s="283"/>
      <c r="L320" s="305"/>
      <c r="M320" s="285"/>
      <c r="N320" s="287"/>
      <c r="O320" s="31"/>
      <c r="P320" s="19" t="str">
        <f t="shared" si="85"/>
        <v/>
      </c>
      <c r="Q320" s="20" t="str">
        <f t="shared" si="86"/>
        <v/>
      </c>
      <c r="R320" s="29" t="str">
        <f t="shared" si="87"/>
        <v/>
      </c>
      <c r="S320" s="22" t="str">
        <f t="shared" si="88"/>
        <v/>
      </c>
      <c r="T320" s="31"/>
      <c r="U320" s="69" t="str">
        <f t="shared" si="89"/>
        <v/>
      </c>
      <c r="V320" s="31"/>
      <c r="X320" s="76" t="str">
        <f t="shared" si="90"/>
        <v/>
      </c>
      <c r="Z320" s="76" t="str">
        <f t="shared" si="91"/>
        <v/>
      </c>
      <c r="AA320" s="76" t="str">
        <f t="shared" si="92"/>
        <v/>
      </c>
      <c r="AC320" s="19" t="str">
        <f>IF($K320="", "", SUMIF('Drinks List'!DH$11:DH$1010, $K320, 'Drinks List'!DG$11:DG$1010))</f>
        <v/>
      </c>
      <c r="AD320" s="21"/>
      <c r="AE320" s="59" t="str">
        <f>IF($K320="", "", SUMIF('Drinks List'!DJ$11:DJ$1010, $K320, 'Drinks List'!DI$11:DI$1010))</f>
        <v/>
      </c>
      <c r="AF320" s="21"/>
      <c r="AG320" s="59" t="str">
        <f>IF($K320="", "", SUMIF('Drinks List'!DL$11:DL$1010, $K320, 'Drinks List'!DK$11:DK$1010))</f>
        <v/>
      </c>
      <c r="AH320" s="21"/>
      <c r="AI320" s="59" t="str">
        <f>IF($K320="", "", SUMIF('Drinks List'!DN$11:DN$1010, $K320, 'Drinks List'!DM$11:DM$1010))</f>
        <v/>
      </c>
      <c r="AJ320" s="21"/>
      <c r="AK320" s="59" t="str">
        <f>IF($K320="", "", SUMIF('Drinks List'!DP$11:DP$1010, $K320, 'Drinks List'!DO$11:DO$1010))</f>
        <v/>
      </c>
      <c r="AL320" s="21"/>
      <c r="AM320" s="59" t="str">
        <f>IF($K320="", "", SUMIF('Drinks List'!DR$11:DR$1010, $K320, 'Drinks List'!DQ$11:DQ$1010))</f>
        <v/>
      </c>
      <c r="AN320" s="21"/>
      <c r="AO320" s="59" t="str">
        <f>IF($K320="", "", SUMIF('Drinks List'!DT$11:DT$1010, $K320, 'Drinks List'!DS$11:DS$1010))</f>
        <v/>
      </c>
      <c r="AP320" s="21"/>
      <c r="AQ320" s="59" t="str">
        <f>IF($K320="", "", SUMIF('Drinks List'!DV$11:DV$1010, $K320, 'Drinks List'!DU$11:DU$1010))</f>
        <v/>
      </c>
      <c r="AR320" s="21"/>
      <c r="AS320" s="59" t="str">
        <f>IF($K320="", "", SUMIF('Drinks List'!DX$11:DX$1010, $K320, 'Drinks List'!DW$11:DW$1010))</f>
        <v/>
      </c>
      <c r="AT320" s="21"/>
      <c r="AU320" s="59" t="str">
        <f>IF($K320="", "", SUMIF('Drinks List'!DZ$11:DZ$1010, $K320, 'Drinks List'!DY$11:DY$1010))</f>
        <v/>
      </c>
      <c r="AV320" s="21"/>
      <c r="AW320" s="59" t="str">
        <f>IF($K320="", "", SUMIF('Drinks List'!EB$11:EB$1010, $K320, 'Drinks List'!EA$11:EA$1010))</f>
        <v/>
      </c>
      <c r="AX320" s="21"/>
      <c r="AY320" s="59" t="str">
        <f>IF($K320="", "", SUMIF('Drinks List'!ED$11:ED$1010, $K320, 'Drinks List'!EC$11:EC$1010))</f>
        <v/>
      </c>
      <c r="AZ320" s="21"/>
      <c r="BA320" s="59" t="str">
        <f>IF($K320="", "", SUMIF('Drinks List'!EF$11:EF$1010, $K320, 'Drinks List'!EE$11:EE$1010))</f>
        <v/>
      </c>
      <c r="BB320" s="21"/>
      <c r="BC320" s="59" t="str">
        <f>IF($K320="", "", SUMIF('Drinks List'!EH$11:EH$1010, $K320, 'Drinks List'!EG$11:EG$1010))</f>
        <v/>
      </c>
      <c r="BD320" s="21"/>
      <c r="BE320" s="59" t="str">
        <f>IF($K320="", "", SUMIF('Drinks List'!EJ$11:EJ$1010, $K320, 'Drinks List'!EI$11:EI$1010))</f>
        <v/>
      </c>
      <c r="BF320" s="21"/>
      <c r="BG320" s="59" t="str">
        <f>IF($K320="", "", SUMIF('Drinks List'!EL$11:EL$1010, $K320, 'Drinks List'!EK$11:EK$1010))</f>
        <v/>
      </c>
      <c r="BH320" s="21"/>
      <c r="BI320" s="59" t="str">
        <f>IF($K320="", "", SUMIF('Drinks List'!EN$11:EN$1010, $K320, 'Drinks List'!EM$11:EM$1010))</f>
        <v/>
      </c>
      <c r="BJ320" s="21"/>
      <c r="BK320" s="59" t="str">
        <f>IF($K320="", "", SUMIF('Drinks List'!EP$11:EP$1010, $K320, 'Drinks List'!EO$11:EO$1010))</f>
        <v/>
      </c>
      <c r="BL320" s="21"/>
      <c r="BM320" s="59" t="str">
        <f>IF($K320="", "", SUMIF('Drinks List'!ER$11:ER$1010, $K320, 'Drinks List'!EQ$11:EQ$1010))</f>
        <v/>
      </c>
      <c r="BN320" s="21"/>
      <c r="BO320" s="65" t="str">
        <f>IF($K320="", "", SUMIF('Drinks List'!ET$11:ET$1010, $K320, 'Drinks List'!ES$11:ES$1010))</f>
        <v/>
      </c>
      <c r="BQ320" s="120" t="str">
        <f t="shared" si="93"/>
        <v/>
      </c>
      <c r="BR320" s="62" t="str">
        <f t="shared" si="94"/>
        <v/>
      </c>
      <c r="BS320" s="76" t="str">
        <f>IF(BQ320="", "", COUNTIF(BQ$11:BQ$1010, "&gt;"&amp;BQ320)+1+COUNTIF(BQ$11:BQ320, BQ320)-1)</f>
        <v/>
      </c>
      <c r="BT320" s="76" t="str">
        <f>IF(BR320="", "", COUNTIF(BR$11:BR$1010, "&lt;"&amp;BR320)+1+COUNTIF(BR$11:BR320, BR320)-1)</f>
        <v/>
      </c>
      <c r="BV320" s="76" t="str">
        <f t="shared" si="95"/>
        <v/>
      </c>
      <c r="BW320" s="124" t="str">
        <f t="shared" si="96"/>
        <v/>
      </c>
      <c r="BX320" s="115" t="str">
        <f t="shared" si="97"/>
        <v/>
      </c>
      <c r="BY320" s="125" t="str">
        <f t="shared" si="98"/>
        <v/>
      </c>
      <c r="CA320" s="106" t="str">
        <f t="shared" si="99"/>
        <v/>
      </c>
      <c r="CB320" s="22" t="str">
        <f t="shared" si="100"/>
        <v/>
      </c>
      <c r="CD320" s="76" t="str">
        <f>IF($J320="", "", IF($BV320=0, "", COUNTIF($J$11:$J$1010, "&lt;"&amp;$J320)+1+COUNTIF($J$11:$J320, $J320)-1))</f>
        <v/>
      </c>
    </row>
    <row r="321" spans="1:82" x14ac:dyDescent="0.25">
      <c r="A321" s="31"/>
      <c r="B321" s="19" t="str">
        <f t="shared" si="81"/>
        <v/>
      </c>
      <c r="C321" s="20" t="str">
        <f t="shared" si="82"/>
        <v/>
      </c>
      <c r="D321" s="29" t="str">
        <f t="shared" si="83"/>
        <v/>
      </c>
      <c r="E321" s="22" t="str">
        <f t="shared" si="84"/>
        <v/>
      </c>
      <c r="F321" s="31"/>
      <c r="G321" s="301"/>
      <c r="H321" s="302"/>
      <c r="I321" s="303"/>
      <c r="J321" s="304"/>
      <c r="K321" s="283"/>
      <c r="L321" s="305"/>
      <c r="M321" s="285"/>
      <c r="N321" s="287"/>
      <c r="O321" s="31"/>
      <c r="P321" s="19" t="str">
        <f t="shared" si="85"/>
        <v/>
      </c>
      <c r="Q321" s="20" t="str">
        <f t="shared" si="86"/>
        <v/>
      </c>
      <c r="R321" s="29" t="str">
        <f t="shared" si="87"/>
        <v/>
      </c>
      <c r="S321" s="22" t="str">
        <f t="shared" si="88"/>
        <v/>
      </c>
      <c r="T321" s="31"/>
      <c r="U321" s="69" t="str">
        <f t="shared" si="89"/>
        <v/>
      </c>
      <c r="V321" s="31"/>
      <c r="X321" s="76" t="str">
        <f t="shared" si="90"/>
        <v/>
      </c>
      <c r="Z321" s="76" t="str">
        <f t="shared" si="91"/>
        <v/>
      </c>
      <c r="AA321" s="76" t="str">
        <f t="shared" si="92"/>
        <v/>
      </c>
      <c r="AC321" s="19" t="str">
        <f>IF($K321="", "", SUMIF('Drinks List'!DH$11:DH$1010, $K321, 'Drinks List'!DG$11:DG$1010))</f>
        <v/>
      </c>
      <c r="AD321" s="21"/>
      <c r="AE321" s="59" t="str">
        <f>IF($K321="", "", SUMIF('Drinks List'!DJ$11:DJ$1010, $K321, 'Drinks List'!DI$11:DI$1010))</f>
        <v/>
      </c>
      <c r="AF321" s="21"/>
      <c r="AG321" s="59" t="str">
        <f>IF($K321="", "", SUMIF('Drinks List'!DL$11:DL$1010, $K321, 'Drinks List'!DK$11:DK$1010))</f>
        <v/>
      </c>
      <c r="AH321" s="21"/>
      <c r="AI321" s="59" t="str">
        <f>IF($K321="", "", SUMIF('Drinks List'!DN$11:DN$1010, $K321, 'Drinks List'!DM$11:DM$1010))</f>
        <v/>
      </c>
      <c r="AJ321" s="21"/>
      <c r="AK321" s="59" t="str">
        <f>IF($K321="", "", SUMIF('Drinks List'!DP$11:DP$1010, $K321, 'Drinks List'!DO$11:DO$1010))</f>
        <v/>
      </c>
      <c r="AL321" s="21"/>
      <c r="AM321" s="59" t="str">
        <f>IF($K321="", "", SUMIF('Drinks List'!DR$11:DR$1010, $K321, 'Drinks List'!DQ$11:DQ$1010))</f>
        <v/>
      </c>
      <c r="AN321" s="21"/>
      <c r="AO321" s="59" t="str">
        <f>IF($K321="", "", SUMIF('Drinks List'!DT$11:DT$1010, $K321, 'Drinks List'!DS$11:DS$1010))</f>
        <v/>
      </c>
      <c r="AP321" s="21"/>
      <c r="AQ321" s="59" t="str">
        <f>IF($K321="", "", SUMIF('Drinks List'!DV$11:DV$1010, $K321, 'Drinks List'!DU$11:DU$1010))</f>
        <v/>
      </c>
      <c r="AR321" s="21"/>
      <c r="AS321" s="59" t="str">
        <f>IF($K321="", "", SUMIF('Drinks List'!DX$11:DX$1010, $K321, 'Drinks List'!DW$11:DW$1010))</f>
        <v/>
      </c>
      <c r="AT321" s="21"/>
      <c r="AU321" s="59" t="str">
        <f>IF($K321="", "", SUMIF('Drinks List'!DZ$11:DZ$1010, $K321, 'Drinks List'!DY$11:DY$1010))</f>
        <v/>
      </c>
      <c r="AV321" s="21"/>
      <c r="AW321" s="59" t="str">
        <f>IF($K321="", "", SUMIF('Drinks List'!EB$11:EB$1010, $K321, 'Drinks List'!EA$11:EA$1010))</f>
        <v/>
      </c>
      <c r="AX321" s="21"/>
      <c r="AY321" s="59" t="str">
        <f>IF($K321="", "", SUMIF('Drinks List'!ED$11:ED$1010, $K321, 'Drinks List'!EC$11:EC$1010))</f>
        <v/>
      </c>
      <c r="AZ321" s="21"/>
      <c r="BA321" s="59" t="str">
        <f>IF($K321="", "", SUMIF('Drinks List'!EF$11:EF$1010, $K321, 'Drinks List'!EE$11:EE$1010))</f>
        <v/>
      </c>
      <c r="BB321" s="21"/>
      <c r="BC321" s="59" t="str">
        <f>IF($K321="", "", SUMIF('Drinks List'!EH$11:EH$1010, $K321, 'Drinks List'!EG$11:EG$1010))</f>
        <v/>
      </c>
      <c r="BD321" s="21"/>
      <c r="BE321" s="59" t="str">
        <f>IF($K321="", "", SUMIF('Drinks List'!EJ$11:EJ$1010, $K321, 'Drinks List'!EI$11:EI$1010))</f>
        <v/>
      </c>
      <c r="BF321" s="21"/>
      <c r="BG321" s="59" t="str">
        <f>IF($K321="", "", SUMIF('Drinks List'!EL$11:EL$1010, $K321, 'Drinks List'!EK$11:EK$1010))</f>
        <v/>
      </c>
      <c r="BH321" s="21"/>
      <c r="BI321" s="59" t="str">
        <f>IF($K321="", "", SUMIF('Drinks List'!EN$11:EN$1010, $K321, 'Drinks List'!EM$11:EM$1010))</f>
        <v/>
      </c>
      <c r="BJ321" s="21"/>
      <c r="BK321" s="59" t="str">
        <f>IF($K321="", "", SUMIF('Drinks List'!EP$11:EP$1010, $K321, 'Drinks List'!EO$11:EO$1010))</f>
        <v/>
      </c>
      <c r="BL321" s="21"/>
      <c r="BM321" s="59" t="str">
        <f>IF($K321="", "", SUMIF('Drinks List'!ER$11:ER$1010, $K321, 'Drinks List'!EQ$11:EQ$1010))</f>
        <v/>
      </c>
      <c r="BN321" s="21"/>
      <c r="BO321" s="65" t="str">
        <f>IF($K321="", "", SUMIF('Drinks List'!ET$11:ET$1010, $K321, 'Drinks List'!ES$11:ES$1010))</f>
        <v/>
      </c>
      <c r="BQ321" s="120" t="str">
        <f t="shared" si="93"/>
        <v/>
      </c>
      <c r="BR321" s="62" t="str">
        <f t="shared" si="94"/>
        <v/>
      </c>
      <c r="BS321" s="76" t="str">
        <f>IF(BQ321="", "", COUNTIF(BQ$11:BQ$1010, "&gt;"&amp;BQ321)+1+COUNTIF(BQ$11:BQ321, BQ321)-1)</f>
        <v/>
      </c>
      <c r="BT321" s="76" t="str">
        <f>IF(BR321="", "", COUNTIF(BR$11:BR$1010, "&lt;"&amp;BR321)+1+COUNTIF(BR$11:BR321, BR321)-1)</f>
        <v/>
      </c>
      <c r="BV321" s="76" t="str">
        <f t="shared" si="95"/>
        <v/>
      </c>
      <c r="BW321" s="124" t="str">
        <f t="shared" si="96"/>
        <v/>
      </c>
      <c r="BX321" s="115" t="str">
        <f t="shared" si="97"/>
        <v/>
      </c>
      <c r="BY321" s="125" t="str">
        <f t="shared" si="98"/>
        <v/>
      </c>
      <c r="CA321" s="106" t="str">
        <f t="shared" si="99"/>
        <v/>
      </c>
      <c r="CB321" s="22" t="str">
        <f t="shared" si="100"/>
        <v/>
      </c>
      <c r="CD321" s="76" t="str">
        <f>IF($J321="", "", IF($BV321=0, "", COUNTIF($J$11:$J$1010, "&lt;"&amp;$J321)+1+COUNTIF($J$11:$J321, $J321)-1))</f>
        <v/>
      </c>
    </row>
    <row r="322" spans="1:82" x14ac:dyDescent="0.25">
      <c r="A322" s="31"/>
      <c r="B322" s="19" t="str">
        <f t="shared" si="81"/>
        <v/>
      </c>
      <c r="C322" s="20" t="str">
        <f t="shared" si="82"/>
        <v/>
      </c>
      <c r="D322" s="29" t="str">
        <f t="shared" si="83"/>
        <v/>
      </c>
      <c r="E322" s="22" t="str">
        <f t="shared" si="84"/>
        <v/>
      </c>
      <c r="F322" s="31"/>
      <c r="G322" s="301"/>
      <c r="H322" s="302"/>
      <c r="I322" s="303"/>
      <c r="J322" s="304"/>
      <c r="K322" s="283"/>
      <c r="L322" s="305"/>
      <c r="M322" s="285"/>
      <c r="N322" s="287"/>
      <c r="O322" s="31"/>
      <c r="P322" s="19" t="str">
        <f t="shared" si="85"/>
        <v/>
      </c>
      <c r="Q322" s="20" t="str">
        <f t="shared" si="86"/>
        <v/>
      </c>
      <c r="R322" s="29" t="str">
        <f t="shared" si="87"/>
        <v/>
      </c>
      <c r="S322" s="22" t="str">
        <f t="shared" si="88"/>
        <v/>
      </c>
      <c r="T322" s="31"/>
      <c r="U322" s="69" t="str">
        <f t="shared" si="89"/>
        <v/>
      </c>
      <c r="V322" s="31"/>
      <c r="X322" s="76" t="str">
        <f t="shared" si="90"/>
        <v/>
      </c>
      <c r="Z322" s="76" t="str">
        <f t="shared" si="91"/>
        <v/>
      </c>
      <c r="AA322" s="76" t="str">
        <f t="shared" si="92"/>
        <v/>
      </c>
      <c r="AC322" s="19" t="str">
        <f>IF($K322="", "", SUMIF('Drinks List'!DH$11:DH$1010, $K322, 'Drinks List'!DG$11:DG$1010))</f>
        <v/>
      </c>
      <c r="AD322" s="21"/>
      <c r="AE322" s="59" t="str">
        <f>IF($K322="", "", SUMIF('Drinks List'!DJ$11:DJ$1010, $K322, 'Drinks List'!DI$11:DI$1010))</f>
        <v/>
      </c>
      <c r="AF322" s="21"/>
      <c r="AG322" s="59" t="str">
        <f>IF($K322="", "", SUMIF('Drinks List'!DL$11:DL$1010, $K322, 'Drinks List'!DK$11:DK$1010))</f>
        <v/>
      </c>
      <c r="AH322" s="21"/>
      <c r="AI322" s="59" t="str">
        <f>IF($K322="", "", SUMIF('Drinks List'!DN$11:DN$1010, $K322, 'Drinks List'!DM$11:DM$1010))</f>
        <v/>
      </c>
      <c r="AJ322" s="21"/>
      <c r="AK322" s="59" t="str">
        <f>IF($K322="", "", SUMIF('Drinks List'!DP$11:DP$1010, $K322, 'Drinks List'!DO$11:DO$1010))</f>
        <v/>
      </c>
      <c r="AL322" s="21"/>
      <c r="AM322" s="59" t="str">
        <f>IF($K322="", "", SUMIF('Drinks List'!DR$11:DR$1010, $K322, 'Drinks List'!DQ$11:DQ$1010))</f>
        <v/>
      </c>
      <c r="AN322" s="21"/>
      <c r="AO322" s="59" t="str">
        <f>IF($K322="", "", SUMIF('Drinks List'!DT$11:DT$1010, $K322, 'Drinks List'!DS$11:DS$1010))</f>
        <v/>
      </c>
      <c r="AP322" s="21"/>
      <c r="AQ322" s="59" t="str">
        <f>IF($K322="", "", SUMIF('Drinks List'!DV$11:DV$1010, $K322, 'Drinks List'!DU$11:DU$1010))</f>
        <v/>
      </c>
      <c r="AR322" s="21"/>
      <c r="AS322" s="59" t="str">
        <f>IF($K322="", "", SUMIF('Drinks List'!DX$11:DX$1010, $K322, 'Drinks List'!DW$11:DW$1010))</f>
        <v/>
      </c>
      <c r="AT322" s="21"/>
      <c r="AU322" s="59" t="str">
        <f>IF($K322="", "", SUMIF('Drinks List'!DZ$11:DZ$1010, $K322, 'Drinks List'!DY$11:DY$1010))</f>
        <v/>
      </c>
      <c r="AV322" s="21"/>
      <c r="AW322" s="59" t="str">
        <f>IF($K322="", "", SUMIF('Drinks List'!EB$11:EB$1010, $K322, 'Drinks List'!EA$11:EA$1010))</f>
        <v/>
      </c>
      <c r="AX322" s="21"/>
      <c r="AY322" s="59" t="str">
        <f>IF($K322="", "", SUMIF('Drinks List'!ED$11:ED$1010, $K322, 'Drinks List'!EC$11:EC$1010))</f>
        <v/>
      </c>
      <c r="AZ322" s="21"/>
      <c r="BA322" s="59" t="str">
        <f>IF($K322="", "", SUMIF('Drinks List'!EF$11:EF$1010, $K322, 'Drinks List'!EE$11:EE$1010))</f>
        <v/>
      </c>
      <c r="BB322" s="21"/>
      <c r="BC322" s="59" t="str">
        <f>IF($K322="", "", SUMIF('Drinks List'!EH$11:EH$1010, $K322, 'Drinks List'!EG$11:EG$1010))</f>
        <v/>
      </c>
      <c r="BD322" s="21"/>
      <c r="BE322" s="59" t="str">
        <f>IF($K322="", "", SUMIF('Drinks List'!EJ$11:EJ$1010, $K322, 'Drinks List'!EI$11:EI$1010))</f>
        <v/>
      </c>
      <c r="BF322" s="21"/>
      <c r="BG322" s="59" t="str">
        <f>IF($K322="", "", SUMIF('Drinks List'!EL$11:EL$1010, $K322, 'Drinks List'!EK$11:EK$1010))</f>
        <v/>
      </c>
      <c r="BH322" s="21"/>
      <c r="BI322" s="59" t="str">
        <f>IF($K322="", "", SUMIF('Drinks List'!EN$11:EN$1010, $K322, 'Drinks List'!EM$11:EM$1010))</f>
        <v/>
      </c>
      <c r="BJ322" s="21"/>
      <c r="BK322" s="59" t="str">
        <f>IF($K322="", "", SUMIF('Drinks List'!EP$11:EP$1010, $K322, 'Drinks List'!EO$11:EO$1010))</f>
        <v/>
      </c>
      <c r="BL322" s="21"/>
      <c r="BM322" s="59" t="str">
        <f>IF($K322="", "", SUMIF('Drinks List'!ER$11:ER$1010, $K322, 'Drinks List'!EQ$11:EQ$1010))</f>
        <v/>
      </c>
      <c r="BN322" s="21"/>
      <c r="BO322" s="65" t="str">
        <f>IF($K322="", "", SUMIF('Drinks List'!ET$11:ET$1010, $K322, 'Drinks List'!ES$11:ES$1010))</f>
        <v/>
      </c>
      <c r="BQ322" s="120" t="str">
        <f t="shared" si="93"/>
        <v/>
      </c>
      <c r="BR322" s="62" t="str">
        <f t="shared" si="94"/>
        <v/>
      </c>
      <c r="BS322" s="76" t="str">
        <f>IF(BQ322="", "", COUNTIF(BQ$11:BQ$1010, "&gt;"&amp;BQ322)+1+COUNTIF(BQ$11:BQ322, BQ322)-1)</f>
        <v/>
      </c>
      <c r="BT322" s="76" t="str">
        <f>IF(BR322="", "", COUNTIF(BR$11:BR$1010, "&lt;"&amp;BR322)+1+COUNTIF(BR$11:BR322, BR322)-1)</f>
        <v/>
      </c>
      <c r="BV322" s="76" t="str">
        <f t="shared" si="95"/>
        <v/>
      </c>
      <c r="BW322" s="124" t="str">
        <f t="shared" si="96"/>
        <v/>
      </c>
      <c r="BX322" s="115" t="str">
        <f t="shared" si="97"/>
        <v/>
      </c>
      <c r="BY322" s="125" t="str">
        <f t="shared" si="98"/>
        <v/>
      </c>
      <c r="CA322" s="106" t="str">
        <f t="shared" si="99"/>
        <v/>
      </c>
      <c r="CB322" s="22" t="str">
        <f t="shared" si="100"/>
        <v/>
      </c>
      <c r="CD322" s="76" t="str">
        <f>IF($J322="", "", IF($BV322=0, "", COUNTIF($J$11:$J$1010, "&lt;"&amp;$J322)+1+COUNTIF($J$11:$J322, $J322)-1))</f>
        <v/>
      </c>
    </row>
    <row r="323" spans="1:82" x14ac:dyDescent="0.25">
      <c r="A323" s="31"/>
      <c r="B323" s="19" t="str">
        <f t="shared" si="81"/>
        <v/>
      </c>
      <c r="C323" s="20" t="str">
        <f t="shared" si="82"/>
        <v/>
      </c>
      <c r="D323" s="29" t="str">
        <f t="shared" si="83"/>
        <v/>
      </c>
      <c r="E323" s="22" t="str">
        <f t="shared" si="84"/>
        <v/>
      </c>
      <c r="F323" s="31"/>
      <c r="G323" s="301"/>
      <c r="H323" s="302"/>
      <c r="I323" s="303"/>
      <c r="J323" s="304"/>
      <c r="K323" s="283"/>
      <c r="L323" s="305"/>
      <c r="M323" s="285"/>
      <c r="N323" s="287"/>
      <c r="O323" s="31"/>
      <c r="P323" s="19" t="str">
        <f t="shared" si="85"/>
        <v/>
      </c>
      <c r="Q323" s="20" t="str">
        <f t="shared" si="86"/>
        <v/>
      </c>
      <c r="R323" s="29" t="str">
        <f t="shared" si="87"/>
        <v/>
      </c>
      <c r="S323" s="22" t="str">
        <f t="shared" si="88"/>
        <v/>
      </c>
      <c r="T323" s="31"/>
      <c r="U323" s="69" t="str">
        <f t="shared" si="89"/>
        <v/>
      </c>
      <c r="V323" s="31"/>
      <c r="X323" s="76" t="str">
        <f t="shared" si="90"/>
        <v/>
      </c>
      <c r="Z323" s="76" t="str">
        <f t="shared" si="91"/>
        <v/>
      </c>
      <c r="AA323" s="76" t="str">
        <f t="shared" si="92"/>
        <v/>
      </c>
      <c r="AC323" s="19" t="str">
        <f>IF($K323="", "", SUMIF('Drinks List'!DH$11:DH$1010, $K323, 'Drinks List'!DG$11:DG$1010))</f>
        <v/>
      </c>
      <c r="AD323" s="21"/>
      <c r="AE323" s="59" t="str">
        <f>IF($K323="", "", SUMIF('Drinks List'!DJ$11:DJ$1010, $K323, 'Drinks List'!DI$11:DI$1010))</f>
        <v/>
      </c>
      <c r="AF323" s="21"/>
      <c r="AG323" s="59" t="str">
        <f>IF($K323="", "", SUMIF('Drinks List'!DL$11:DL$1010, $K323, 'Drinks List'!DK$11:DK$1010))</f>
        <v/>
      </c>
      <c r="AH323" s="21"/>
      <c r="AI323" s="59" t="str">
        <f>IF($K323="", "", SUMIF('Drinks List'!DN$11:DN$1010, $K323, 'Drinks List'!DM$11:DM$1010))</f>
        <v/>
      </c>
      <c r="AJ323" s="21"/>
      <c r="AK323" s="59" t="str">
        <f>IF($K323="", "", SUMIF('Drinks List'!DP$11:DP$1010, $K323, 'Drinks List'!DO$11:DO$1010))</f>
        <v/>
      </c>
      <c r="AL323" s="21"/>
      <c r="AM323" s="59" t="str">
        <f>IF($K323="", "", SUMIF('Drinks List'!DR$11:DR$1010, $K323, 'Drinks List'!DQ$11:DQ$1010))</f>
        <v/>
      </c>
      <c r="AN323" s="21"/>
      <c r="AO323" s="59" t="str">
        <f>IF($K323="", "", SUMIF('Drinks List'!DT$11:DT$1010, $K323, 'Drinks List'!DS$11:DS$1010))</f>
        <v/>
      </c>
      <c r="AP323" s="21"/>
      <c r="AQ323" s="59" t="str">
        <f>IF($K323="", "", SUMIF('Drinks List'!DV$11:DV$1010, $K323, 'Drinks List'!DU$11:DU$1010))</f>
        <v/>
      </c>
      <c r="AR323" s="21"/>
      <c r="AS323" s="59" t="str">
        <f>IF($K323="", "", SUMIF('Drinks List'!DX$11:DX$1010, $K323, 'Drinks List'!DW$11:DW$1010))</f>
        <v/>
      </c>
      <c r="AT323" s="21"/>
      <c r="AU323" s="59" t="str">
        <f>IF($K323="", "", SUMIF('Drinks List'!DZ$11:DZ$1010, $K323, 'Drinks List'!DY$11:DY$1010))</f>
        <v/>
      </c>
      <c r="AV323" s="21"/>
      <c r="AW323" s="59" t="str">
        <f>IF($K323="", "", SUMIF('Drinks List'!EB$11:EB$1010, $K323, 'Drinks List'!EA$11:EA$1010))</f>
        <v/>
      </c>
      <c r="AX323" s="21"/>
      <c r="AY323" s="59" t="str">
        <f>IF($K323="", "", SUMIF('Drinks List'!ED$11:ED$1010, $K323, 'Drinks List'!EC$11:EC$1010))</f>
        <v/>
      </c>
      <c r="AZ323" s="21"/>
      <c r="BA323" s="59" t="str">
        <f>IF($K323="", "", SUMIF('Drinks List'!EF$11:EF$1010, $K323, 'Drinks List'!EE$11:EE$1010))</f>
        <v/>
      </c>
      <c r="BB323" s="21"/>
      <c r="BC323" s="59" t="str">
        <f>IF($K323="", "", SUMIF('Drinks List'!EH$11:EH$1010, $K323, 'Drinks List'!EG$11:EG$1010))</f>
        <v/>
      </c>
      <c r="BD323" s="21"/>
      <c r="BE323" s="59" t="str">
        <f>IF($K323="", "", SUMIF('Drinks List'!EJ$11:EJ$1010, $K323, 'Drinks List'!EI$11:EI$1010))</f>
        <v/>
      </c>
      <c r="BF323" s="21"/>
      <c r="BG323" s="59" t="str">
        <f>IF($K323="", "", SUMIF('Drinks List'!EL$11:EL$1010, $K323, 'Drinks List'!EK$11:EK$1010))</f>
        <v/>
      </c>
      <c r="BH323" s="21"/>
      <c r="BI323" s="59" t="str">
        <f>IF($K323="", "", SUMIF('Drinks List'!EN$11:EN$1010, $K323, 'Drinks List'!EM$11:EM$1010))</f>
        <v/>
      </c>
      <c r="BJ323" s="21"/>
      <c r="BK323" s="59" t="str">
        <f>IF($K323="", "", SUMIF('Drinks List'!EP$11:EP$1010, $K323, 'Drinks List'!EO$11:EO$1010))</f>
        <v/>
      </c>
      <c r="BL323" s="21"/>
      <c r="BM323" s="59" t="str">
        <f>IF($K323="", "", SUMIF('Drinks List'!ER$11:ER$1010, $K323, 'Drinks List'!EQ$11:EQ$1010))</f>
        <v/>
      </c>
      <c r="BN323" s="21"/>
      <c r="BO323" s="65" t="str">
        <f>IF($K323="", "", SUMIF('Drinks List'!ET$11:ET$1010, $K323, 'Drinks List'!ES$11:ES$1010))</f>
        <v/>
      </c>
      <c r="BQ323" s="120" t="str">
        <f t="shared" si="93"/>
        <v/>
      </c>
      <c r="BR323" s="62" t="str">
        <f t="shared" si="94"/>
        <v/>
      </c>
      <c r="BS323" s="76" t="str">
        <f>IF(BQ323="", "", COUNTIF(BQ$11:BQ$1010, "&gt;"&amp;BQ323)+1+COUNTIF(BQ$11:BQ323, BQ323)-1)</f>
        <v/>
      </c>
      <c r="BT323" s="76" t="str">
        <f>IF(BR323="", "", COUNTIF(BR$11:BR$1010, "&lt;"&amp;BR323)+1+COUNTIF(BR$11:BR323, BR323)-1)</f>
        <v/>
      </c>
      <c r="BV323" s="76" t="str">
        <f t="shared" si="95"/>
        <v/>
      </c>
      <c r="BW323" s="124" t="str">
        <f t="shared" si="96"/>
        <v/>
      </c>
      <c r="BX323" s="115" t="str">
        <f t="shared" si="97"/>
        <v/>
      </c>
      <c r="BY323" s="125" t="str">
        <f t="shared" si="98"/>
        <v/>
      </c>
      <c r="CA323" s="106" t="str">
        <f t="shared" si="99"/>
        <v/>
      </c>
      <c r="CB323" s="22" t="str">
        <f t="shared" si="100"/>
        <v/>
      </c>
      <c r="CD323" s="76" t="str">
        <f>IF($J323="", "", IF($BV323=0, "", COUNTIF($J$11:$J$1010, "&lt;"&amp;$J323)+1+COUNTIF($J$11:$J323, $J323)-1))</f>
        <v/>
      </c>
    </row>
    <row r="324" spans="1:82" x14ac:dyDescent="0.25">
      <c r="A324" s="31"/>
      <c r="B324" s="19" t="str">
        <f t="shared" si="81"/>
        <v/>
      </c>
      <c r="C324" s="20" t="str">
        <f t="shared" si="82"/>
        <v/>
      </c>
      <c r="D324" s="29" t="str">
        <f t="shared" si="83"/>
        <v/>
      </c>
      <c r="E324" s="22" t="str">
        <f t="shared" si="84"/>
        <v/>
      </c>
      <c r="F324" s="31"/>
      <c r="G324" s="301"/>
      <c r="H324" s="302"/>
      <c r="I324" s="303"/>
      <c r="J324" s="304"/>
      <c r="K324" s="283"/>
      <c r="L324" s="305"/>
      <c r="M324" s="285"/>
      <c r="N324" s="287"/>
      <c r="O324" s="31"/>
      <c r="P324" s="19" t="str">
        <f t="shared" si="85"/>
        <v/>
      </c>
      <c r="Q324" s="20" t="str">
        <f t="shared" si="86"/>
        <v/>
      </c>
      <c r="R324" s="29" t="str">
        <f t="shared" si="87"/>
        <v/>
      </c>
      <c r="S324" s="22" t="str">
        <f t="shared" si="88"/>
        <v/>
      </c>
      <c r="T324" s="31"/>
      <c r="U324" s="69" t="str">
        <f t="shared" si="89"/>
        <v/>
      </c>
      <c r="V324" s="31"/>
      <c r="X324" s="76" t="str">
        <f t="shared" si="90"/>
        <v/>
      </c>
      <c r="Z324" s="76" t="str">
        <f t="shared" si="91"/>
        <v/>
      </c>
      <c r="AA324" s="76" t="str">
        <f t="shared" si="92"/>
        <v/>
      </c>
      <c r="AC324" s="19" t="str">
        <f>IF($K324="", "", SUMIF('Drinks List'!DH$11:DH$1010, $K324, 'Drinks List'!DG$11:DG$1010))</f>
        <v/>
      </c>
      <c r="AD324" s="21"/>
      <c r="AE324" s="59" t="str">
        <f>IF($K324="", "", SUMIF('Drinks List'!DJ$11:DJ$1010, $K324, 'Drinks List'!DI$11:DI$1010))</f>
        <v/>
      </c>
      <c r="AF324" s="21"/>
      <c r="AG324" s="59" t="str">
        <f>IF($K324="", "", SUMIF('Drinks List'!DL$11:DL$1010, $K324, 'Drinks List'!DK$11:DK$1010))</f>
        <v/>
      </c>
      <c r="AH324" s="21"/>
      <c r="AI324" s="59" t="str">
        <f>IF($K324="", "", SUMIF('Drinks List'!DN$11:DN$1010, $K324, 'Drinks List'!DM$11:DM$1010))</f>
        <v/>
      </c>
      <c r="AJ324" s="21"/>
      <c r="AK324" s="59" t="str">
        <f>IF($K324="", "", SUMIF('Drinks List'!DP$11:DP$1010, $K324, 'Drinks List'!DO$11:DO$1010))</f>
        <v/>
      </c>
      <c r="AL324" s="21"/>
      <c r="AM324" s="59" t="str">
        <f>IF($K324="", "", SUMIF('Drinks List'!DR$11:DR$1010, $K324, 'Drinks List'!DQ$11:DQ$1010))</f>
        <v/>
      </c>
      <c r="AN324" s="21"/>
      <c r="AO324" s="59" t="str">
        <f>IF($K324="", "", SUMIF('Drinks List'!DT$11:DT$1010, $K324, 'Drinks List'!DS$11:DS$1010))</f>
        <v/>
      </c>
      <c r="AP324" s="21"/>
      <c r="AQ324" s="59" t="str">
        <f>IF($K324="", "", SUMIF('Drinks List'!DV$11:DV$1010, $K324, 'Drinks List'!DU$11:DU$1010))</f>
        <v/>
      </c>
      <c r="AR324" s="21"/>
      <c r="AS324" s="59" t="str">
        <f>IF($K324="", "", SUMIF('Drinks List'!DX$11:DX$1010, $K324, 'Drinks List'!DW$11:DW$1010))</f>
        <v/>
      </c>
      <c r="AT324" s="21"/>
      <c r="AU324" s="59" t="str">
        <f>IF($K324="", "", SUMIF('Drinks List'!DZ$11:DZ$1010, $K324, 'Drinks List'!DY$11:DY$1010))</f>
        <v/>
      </c>
      <c r="AV324" s="21"/>
      <c r="AW324" s="59" t="str">
        <f>IF($K324="", "", SUMIF('Drinks List'!EB$11:EB$1010, $K324, 'Drinks List'!EA$11:EA$1010))</f>
        <v/>
      </c>
      <c r="AX324" s="21"/>
      <c r="AY324" s="59" t="str">
        <f>IF($K324="", "", SUMIF('Drinks List'!ED$11:ED$1010, $K324, 'Drinks List'!EC$11:EC$1010))</f>
        <v/>
      </c>
      <c r="AZ324" s="21"/>
      <c r="BA324" s="59" t="str">
        <f>IF($K324="", "", SUMIF('Drinks List'!EF$11:EF$1010, $K324, 'Drinks List'!EE$11:EE$1010))</f>
        <v/>
      </c>
      <c r="BB324" s="21"/>
      <c r="BC324" s="59" t="str">
        <f>IF($K324="", "", SUMIF('Drinks List'!EH$11:EH$1010, $K324, 'Drinks List'!EG$11:EG$1010))</f>
        <v/>
      </c>
      <c r="BD324" s="21"/>
      <c r="BE324" s="59" t="str">
        <f>IF($K324="", "", SUMIF('Drinks List'!EJ$11:EJ$1010, $K324, 'Drinks List'!EI$11:EI$1010))</f>
        <v/>
      </c>
      <c r="BF324" s="21"/>
      <c r="BG324" s="59" t="str">
        <f>IF($K324="", "", SUMIF('Drinks List'!EL$11:EL$1010, $K324, 'Drinks List'!EK$11:EK$1010))</f>
        <v/>
      </c>
      <c r="BH324" s="21"/>
      <c r="BI324" s="59" t="str">
        <f>IF($K324="", "", SUMIF('Drinks List'!EN$11:EN$1010, $K324, 'Drinks List'!EM$11:EM$1010))</f>
        <v/>
      </c>
      <c r="BJ324" s="21"/>
      <c r="BK324" s="59" t="str">
        <f>IF($K324="", "", SUMIF('Drinks List'!EP$11:EP$1010, $K324, 'Drinks List'!EO$11:EO$1010))</f>
        <v/>
      </c>
      <c r="BL324" s="21"/>
      <c r="BM324" s="59" t="str">
        <f>IF($K324="", "", SUMIF('Drinks List'!ER$11:ER$1010, $K324, 'Drinks List'!EQ$11:EQ$1010))</f>
        <v/>
      </c>
      <c r="BN324" s="21"/>
      <c r="BO324" s="65" t="str">
        <f>IF($K324="", "", SUMIF('Drinks List'!ET$11:ET$1010, $K324, 'Drinks List'!ES$11:ES$1010))</f>
        <v/>
      </c>
      <c r="BQ324" s="120" t="str">
        <f t="shared" si="93"/>
        <v/>
      </c>
      <c r="BR324" s="62" t="str">
        <f t="shared" si="94"/>
        <v/>
      </c>
      <c r="BS324" s="76" t="str">
        <f>IF(BQ324="", "", COUNTIF(BQ$11:BQ$1010, "&gt;"&amp;BQ324)+1+COUNTIF(BQ$11:BQ324, BQ324)-1)</f>
        <v/>
      </c>
      <c r="BT324" s="76" t="str">
        <f>IF(BR324="", "", COUNTIF(BR$11:BR$1010, "&lt;"&amp;BR324)+1+COUNTIF(BR$11:BR324, BR324)-1)</f>
        <v/>
      </c>
      <c r="BV324" s="76" t="str">
        <f t="shared" si="95"/>
        <v/>
      </c>
      <c r="BW324" s="124" t="str">
        <f t="shared" si="96"/>
        <v/>
      </c>
      <c r="BX324" s="115" t="str">
        <f t="shared" si="97"/>
        <v/>
      </c>
      <c r="BY324" s="125" t="str">
        <f t="shared" si="98"/>
        <v/>
      </c>
      <c r="CA324" s="106" t="str">
        <f t="shared" si="99"/>
        <v/>
      </c>
      <c r="CB324" s="22" t="str">
        <f t="shared" si="100"/>
        <v/>
      </c>
      <c r="CD324" s="76" t="str">
        <f>IF($J324="", "", IF($BV324=0, "", COUNTIF($J$11:$J$1010, "&lt;"&amp;$J324)+1+COUNTIF($J$11:$J324, $J324)-1))</f>
        <v/>
      </c>
    </row>
    <row r="325" spans="1:82" x14ac:dyDescent="0.25">
      <c r="A325" s="31"/>
      <c r="B325" s="19" t="str">
        <f t="shared" si="81"/>
        <v/>
      </c>
      <c r="C325" s="20" t="str">
        <f t="shared" si="82"/>
        <v/>
      </c>
      <c r="D325" s="29" t="str">
        <f t="shared" si="83"/>
        <v/>
      </c>
      <c r="E325" s="22" t="str">
        <f t="shared" si="84"/>
        <v/>
      </c>
      <c r="F325" s="31"/>
      <c r="G325" s="301"/>
      <c r="H325" s="302"/>
      <c r="I325" s="303"/>
      <c r="J325" s="304"/>
      <c r="K325" s="283"/>
      <c r="L325" s="305"/>
      <c r="M325" s="285"/>
      <c r="N325" s="287"/>
      <c r="O325" s="31"/>
      <c r="P325" s="19" t="str">
        <f t="shared" si="85"/>
        <v/>
      </c>
      <c r="Q325" s="20" t="str">
        <f t="shared" si="86"/>
        <v/>
      </c>
      <c r="R325" s="29" t="str">
        <f t="shared" si="87"/>
        <v/>
      </c>
      <c r="S325" s="22" t="str">
        <f t="shared" si="88"/>
        <v/>
      </c>
      <c r="T325" s="31"/>
      <c r="U325" s="69" t="str">
        <f t="shared" si="89"/>
        <v/>
      </c>
      <c r="V325" s="31"/>
      <c r="X325" s="76" t="str">
        <f t="shared" si="90"/>
        <v/>
      </c>
      <c r="Z325" s="76" t="str">
        <f t="shared" si="91"/>
        <v/>
      </c>
      <c r="AA325" s="76" t="str">
        <f t="shared" si="92"/>
        <v/>
      </c>
      <c r="AC325" s="19" t="str">
        <f>IF($K325="", "", SUMIF('Drinks List'!DH$11:DH$1010, $K325, 'Drinks List'!DG$11:DG$1010))</f>
        <v/>
      </c>
      <c r="AD325" s="21"/>
      <c r="AE325" s="59" t="str">
        <f>IF($K325="", "", SUMIF('Drinks List'!DJ$11:DJ$1010, $K325, 'Drinks List'!DI$11:DI$1010))</f>
        <v/>
      </c>
      <c r="AF325" s="21"/>
      <c r="AG325" s="59" t="str">
        <f>IF($K325="", "", SUMIF('Drinks List'!DL$11:DL$1010, $K325, 'Drinks List'!DK$11:DK$1010))</f>
        <v/>
      </c>
      <c r="AH325" s="21"/>
      <c r="AI325" s="59" t="str">
        <f>IF($K325="", "", SUMIF('Drinks List'!DN$11:DN$1010, $K325, 'Drinks List'!DM$11:DM$1010))</f>
        <v/>
      </c>
      <c r="AJ325" s="21"/>
      <c r="AK325" s="59" t="str">
        <f>IF($K325="", "", SUMIF('Drinks List'!DP$11:DP$1010, $K325, 'Drinks List'!DO$11:DO$1010))</f>
        <v/>
      </c>
      <c r="AL325" s="21"/>
      <c r="AM325" s="59" t="str">
        <f>IF($K325="", "", SUMIF('Drinks List'!DR$11:DR$1010, $K325, 'Drinks List'!DQ$11:DQ$1010))</f>
        <v/>
      </c>
      <c r="AN325" s="21"/>
      <c r="AO325" s="59" t="str">
        <f>IF($K325="", "", SUMIF('Drinks List'!DT$11:DT$1010, $K325, 'Drinks List'!DS$11:DS$1010))</f>
        <v/>
      </c>
      <c r="AP325" s="21"/>
      <c r="AQ325" s="59" t="str">
        <f>IF($K325="", "", SUMIF('Drinks List'!DV$11:DV$1010, $K325, 'Drinks List'!DU$11:DU$1010))</f>
        <v/>
      </c>
      <c r="AR325" s="21"/>
      <c r="AS325" s="59" t="str">
        <f>IF($K325="", "", SUMIF('Drinks List'!DX$11:DX$1010, $K325, 'Drinks List'!DW$11:DW$1010))</f>
        <v/>
      </c>
      <c r="AT325" s="21"/>
      <c r="AU325" s="59" t="str">
        <f>IF($K325="", "", SUMIF('Drinks List'!DZ$11:DZ$1010, $K325, 'Drinks List'!DY$11:DY$1010))</f>
        <v/>
      </c>
      <c r="AV325" s="21"/>
      <c r="AW325" s="59" t="str">
        <f>IF($K325="", "", SUMIF('Drinks List'!EB$11:EB$1010, $K325, 'Drinks List'!EA$11:EA$1010))</f>
        <v/>
      </c>
      <c r="AX325" s="21"/>
      <c r="AY325" s="59" t="str">
        <f>IF($K325="", "", SUMIF('Drinks List'!ED$11:ED$1010, $K325, 'Drinks List'!EC$11:EC$1010))</f>
        <v/>
      </c>
      <c r="AZ325" s="21"/>
      <c r="BA325" s="59" t="str">
        <f>IF($K325="", "", SUMIF('Drinks List'!EF$11:EF$1010, $K325, 'Drinks List'!EE$11:EE$1010))</f>
        <v/>
      </c>
      <c r="BB325" s="21"/>
      <c r="BC325" s="59" t="str">
        <f>IF($K325="", "", SUMIF('Drinks List'!EH$11:EH$1010, $K325, 'Drinks List'!EG$11:EG$1010))</f>
        <v/>
      </c>
      <c r="BD325" s="21"/>
      <c r="BE325" s="59" t="str">
        <f>IF($K325="", "", SUMIF('Drinks List'!EJ$11:EJ$1010, $K325, 'Drinks List'!EI$11:EI$1010))</f>
        <v/>
      </c>
      <c r="BF325" s="21"/>
      <c r="BG325" s="59" t="str">
        <f>IF($K325="", "", SUMIF('Drinks List'!EL$11:EL$1010, $K325, 'Drinks List'!EK$11:EK$1010))</f>
        <v/>
      </c>
      <c r="BH325" s="21"/>
      <c r="BI325" s="59" t="str">
        <f>IF($K325="", "", SUMIF('Drinks List'!EN$11:EN$1010, $K325, 'Drinks List'!EM$11:EM$1010))</f>
        <v/>
      </c>
      <c r="BJ325" s="21"/>
      <c r="BK325" s="59" t="str">
        <f>IF($K325="", "", SUMIF('Drinks List'!EP$11:EP$1010, $K325, 'Drinks List'!EO$11:EO$1010))</f>
        <v/>
      </c>
      <c r="BL325" s="21"/>
      <c r="BM325" s="59" t="str">
        <f>IF($K325="", "", SUMIF('Drinks List'!ER$11:ER$1010, $K325, 'Drinks List'!EQ$11:EQ$1010))</f>
        <v/>
      </c>
      <c r="BN325" s="21"/>
      <c r="BO325" s="65" t="str">
        <f>IF($K325="", "", SUMIF('Drinks List'!ET$11:ET$1010, $K325, 'Drinks List'!ES$11:ES$1010))</f>
        <v/>
      </c>
      <c r="BQ325" s="120" t="str">
        <f t="shared" si="93"/>
        <v/>
      </c>
      <c r="BR325" s="62" t="str">
        <f t="shared" si="94"/>
        <v/>
      </c>
      <c r="BS325" s="76" t="str">
        <f>IF(BQ325="", "", COUNTIF(BQ$11:BQ$1010, "&gt;"&amp;BQ325)+1+COUNTIF(BQ$11:BQ325, BQ325)-1)</f>
        <v/>
      </c>
      <c r="BT325" s="76" t="str">
        <f>IF(BR325="", "", COUNTIF(BR$11:BR$1010, "&lt;"&amp;BR325)+1+COUNTIF(BR$11:BR325, BR325)-1)</f>
        <v/>
      </c>
      <c r="BV325" s="76" t="str">
        <f t="shared" si="95"/>
        <v/>
      </c>
      <c r="BW325" s="124" t="str">
        <f t="shared" si="96"/>
        <v/>
      </c>
      <c r="BX325" s="115" t="str">
        <f t="shared" si="97"/>
        <v/>
      </c>
      <c r="BY325" s="125" t="str">
        <f t="shared" si="98"/>
        <v/>
      </c>
      <c r="CA325" s="106" t="str">
        <f t="shared" si="99"/>
        <v/>
      </c>
      <c r="CB325" s="22" t="str">
        <f t="shared" si="100"/>
        <v/>
      </c>
      <c r="CD325" s="76" t="str">
        <f>IF($J325="", "", IF($BV325=0, "", COUNTIF($J$11:$J$1010, "&lt;"&amp;$J325)+1+COUNTIF($J$11:$J325, $J325)-1))</f>
        <v/>
      </c>
    </row>
    <row r="326" spans="1:82" x14ac:dyDescent="0.25">
      <c r="A326" s="31"/>
      <c r="B326" s="19" t="str">
        <f t="shared" si="81"/>
        <v/>
      </c>
      <c r="C326" s="20" t="str">
        <f t="shared" si="82"/>
        <v/>
      </c>
      <c r="D326" s="29" t="str">
        <f t="shared" si="83"/>
        <v/>
      </c>
      <c r="E326" s="22" t="str">
        <f t="shared" si="84"/>
        <v/>
      </c>
      <c r="F326" s="31"/>
      <c r="G326" s="301"/>
      <c r="H326" s="302"/>
      <c r="I326" s="303"/>
      <c r="J326" s="304"/>
      <c r="K326" s="283"/>
      <c r="L326" s="305"/>
      <c r="M326" s="285"/>
      <c r="N326" s="287"/>
      <c r="O326" s="31"/>
      <c r="P326" s="19" t="str">
        <f t="shared" si="85"/>
        <v/>
      </c>
      <c r="Q326" s="20" t="str">
        <f t="shared" si="86"/>
        <v/>
      </c>
      <c r="R326" s="29" t="str">
        <f t="shared" si="87"/>
        <v/>
      </c>
      <c r="S326" s="22" t="str">
        <f t="shared" si="88"/>
        <v/>
      </c>
      <c r="T326" s="31"/>
      <c r="U326" s="69" t="str">
        <f t="shared" si="89"/>
        <v/>
      </c>
      <c r="V326" s="31"/>
      <c r="X326" s="76" t="str">
        <f t="shared" si="90"/>
        <v/>
      </c>
      <c r="Z326" s="76" t="str">
        <f t="shared" si="91"/>
        <v/>
      </c>
      <c r="AA326" s="76" t="str">
        <f t="shared" si="92"/>
        <v/>
      </c>
      <c r="AC326" s="19" t="str">
        <f>IF($K326="", "", SUMIF('Drinks List'!DH$11:DH$1010, $K326, 'Drinks List'!DG$11:DG$1010))</f>
        <v/>
      </c>
      <c r="AD326" s="21"/>
      <c r="AE326" s="59" t="str">
        <f>IF($K326="", "", SUMIF('Drinks List'!DJ$11:DJ$1010, $K326, 'Drinks List'!DI$11:DI$1010))</f>
        <v/>
      </c>
      <c r="AF326" s="21"/>
      <c r="AG326" s="59" t="str">
        <f>IF($K326="", "", SUMIF('Drinks List'!DL$11:DL$1010, $K326, 'Drinks List'!DK$11:DK$1010))</f>
        <v/>
      </c>
      <c r="AH326" s="21"/>
      <c r="AI326" s="59" t="str">
        <f>IF($K326="", "", SUMIF('Drinks List'!DN$11:DN$1010, $K326, 'Drinks List'!DM$11:DM$1010))</f>
        <v/>
      </c>
      <c r="AJ326" s="21"/>
      <c r="AK326" s="59" t="str">
        <f>IF($K326="", "", SUMIF('Drinks List'!DP$11:DP$1010, $K326, 'Drinks List'!DO$11:DO$1010))</f>
        <v/>
      </c>
      <c r="AL326" s="21"/>
      <c r="AM326" s="59" t="str">
        <f>IF($K326="", "", SUMIF('Drinks List'!DR$11:DR$1010, $K326, 'Drinks List'!DQ$11:DQ$1010))</f>
        <v/>
      </c>
      <c r="AN326" s="21"/>
      <c r="AO326" s="59" t="str">
        <f>IF($K326="", "", SUMIF('Drinks List'!DT$11:DT$1010, $K326, 'Drinks List'!DS$11:DS$1010))</f>
        <v/>
      </c>
      <c r="AP326" s="21"/>
      <c r="AQ326" s="59" t="str">
        <f>IF($K326="", "", SUMIF('Drinks List'!DV$11:DV$1010, $K326, 'Drinks List'!DU$11:DU$1010))</f>
        <v/>
      </c>
      <c r="AR326" s="21"/>
      <c r="AS326" s="59" t="str">
        <f>IF($K326="", "", SUMIF('Drinks List'!DX$11:DX$1010, $K326, 'Drinks List'!DW$11:DW$1010))</f>
        <v/>
      </c>
      <c r="AT326" s="21"/>
      <c r="AU326" s="59" t="str">
        <f>IF($K326="", "", SUMIF('Drinks List'!DZ$11:DZ$1010, $K326, 'Drinks List'!DY$11:DY$1010))</f>
        <v/>
      </c>
      <c r="AV326" s="21"/>
      <c r="AW326" s="59" t="str">
        <f>IF($K326="", "", SUMIF('Drinks List'!EB$11:EB$1010, $K326, 'Drinks List'!EA$11:EA$1010))</f>
        <v/>
      </c>
      <c r="AX326" s="21"/>
      <c r="AY326" s="59" t="str">
        <f>IF($K326="", "", SUMIF('Drinks List'!ED$11:ED$1010, $K326, 'Drinks List'!EC$11:EC$1010))</f>
        <v/>
      </c>
      <c r="AZ326" s="21"/>
      <c r="BA326" s="59" t="str">
        <f>IF($K326="", "", SUMIF('Drinks List'!EF$11:EF$1010, $K326, 'Drinks List'!EE$11:EE$1010))</f>
        <v/>
      </c>
      <c r="BB326" s="21"/>
      <c r="BC326" s="59" t="str">
        <f>IF($K326="", "", SUMIF('Drinks List'!EH$11:EH$1010, $K326, 'Drinks List'!EG$11:EG$1010))</f>
        <v/>
      </c>
      <c r="BD326" s="21"/>
      <c r="BE326" s="59" t="str">
        <f>IF($K326="", "", SUMIF('Drinks List'!EJ$11:EJ$1010, $K326, 'Drinks List'!EI$11:EI$1010))</f>
        <v/>
      </c>
      <c r="BF326" s="21"/>
      <c r="BG326" s="59" t="str">
        <f>IF($K326="", "", SUMIF('Drinks List'!EL$11:EL$1010, $K326, 'Drinks List'!EK$11:EK$1010))</f>
        <v/>
      </c>
      <c r="BH326" s="21"/>
      <c r="BI326" s="59" t="str">
        <f>IF($K326="", "", SUMIF('Drinks List'!EN$11:EN$1010, $K326, 'Drinks List'!EM$11:EM$1010))</f>
        <v/>
      </c>
      <c r="BJ326" s="21"/>
      <c r="BK326" s="59" t="str">
        <f>IF($K326="", "", SUMIF('Drinks List'!EP$11:EP$1010, $K326, 'Drinks List'!EO$11:EO$1010))</f>
        <v/>
      </c>
      <c r="BL326" s="21"/>
      <c r="BM326" s="59" t="str">
        <f>IF($K326="", "", SUMIF('Drinks List'!ER$11:ER$1010, $K326, 'Drinks List'!EQ$11:EQ$1010))</f>
        <v/>
      </c>
      <c r="BN326" s="21"/>
      <c r="BO326" s="65" t="str">
        <f>IF($K326="", "", SUMIF('Drinks List'!ET$11:ET$1010, $K326, 'Drinks List'!ES$11:ES$1010))</f>
        <v/>
      </c>
      <c r="BQ326" s="120" t="str">
        <f t="shared" si="93"/>
        <v/>
      </c>
      <c r="BR326" s="62" t="str">
        <f t="shared" si="94"/>
        <v/>
      </c>
      <c r="BS326" s="76" t="str">
        <f>IF(BQ326="", "", COUNTIF(BQ$11:BQ$1010, "&gt;"&amp;BQ326)+1+COUNTIF(BQ$11:BQ326, BQ326)-1)</f>
        <v/>
      </c>
      <c r="BT326" s="76" t="str">
        <f>IF(BR326="", "", COUNTIF(BR$11:BR$1010, "&lt;"&amp;BR326)+1+COUNTIF(BR$11:BR326, BR326)-1)</f>
        <v/>
      </c>
      <c r="BV326" s="76" t="str">
        <f t="shared" si="95"/>
        <v/>
      </c>
      <c r="BW326" s="124" t="str">
        <f t="shared" si="96"/>
        <v/>
      </c>
      <c r="BX326" s="115" t="str">
        <f t="shared" si="97"/>
        <v/>
      </c>
      <c r="BY326" s="125" t="str">
        <f t="shared" si="98"/>
        <v/>
      </c>
      <c r="CA326" s="106" t="str">
        <f t="shared" si="99"/>
        <v/>
      </c>
      <c r="CB326" s="22" t="str">
        <f t="shared" si="100"/>
        <v/>
      </c>
      <c r="CD326" s="76" t="str">
        <f>IF($J326="", "", IF($BV326=0, "", COUNTIF($J$11:$J$1010, "&lt;"&amp;$J326)+1+COUNTIF($J$11:$J326, $J326)-1))</f>
        <v/>
      </c>
    </row>
    <row r="327" spans="1:82" x14ac:dyDescent="0.25">
      <c r="A327" s="31"/>
      <c r="B327" s="19" t="str">
        <f t="shared" si="81"/>
        <v/>
      </c>
      <c r="C327" s="20" t="str">
        <f t="shared" si="82"/>
        <v/>
      </c>
      <c r="D327" s="29" t="str">
        <f t="shared" si="83"/>
        <v/>
      </c>
      <c r="E327" s="22" t="str">
        <f t="shared" si="84"/>
        <v/>
      </c>
      <c r="F327" s="31"/>
      <c r="G327" s="301"/>
      <c r="H327" s="302"/>
      <c r="I327" s="303"/>
      <c r="J327" s="304"/>
      <c r="K327" s="283"/>
      <c r="L327" s="305"/>
      <c r="M327" s="285"/>
      <c r="N327" s="287"/>
      <c r="O327" s="31"/>
      <c r="P327" s="19" t="str">
        <f t="shared" si="85"/>
        <v/>
      </c>
      <c r="Q327" s="20" t="str">
        <f t="shared" si="86"/>
        <v/>
      </c>
      <c r="R327" s="29" t="str">
        <f t="shared" si="87"/>
        <v/>
      </c>
      <c r="S327" s="22" t="str">
        <f t="shared" si="88"/>
        <v/>
      </c>
      <c r="T327" s="31"/>
      <c r="U327" s="69" t="str">
        <f t="shared" si="89"/>
        <v/>
      </c>
      <c r="V327" s="31"/>
      <c r="X327" s="76" t="str">
        <f t="shared" si="90"/>
        <v/>
      </c>
      <c r="Z327" s="76" t="str">
        <f t="shared" si="91"/>
        <v/>
      </c>
      <c r="AA327" s="76" t="str">
        <f t="shared" si="92"/>
        <v/>
      </c>
      <c r="AC327" s="19" t="str">
        <f>IF($K327="", "", SUMIF('Drinks List'!DH$11:DH$1010, $K327, 'Drinks List'!DG$11:DG$1010))</f>
        <v/>
      </c>
      <c r="AD327" s="21"/>
      <c r="AE327" s="59" t="str">
        <f>IF($K327="", "", SUMIF('Drinks List'!DJ$11:DJ$1010, $K327, 'Drinks List'!DI$11:DI$1010))</f>
        <v/>
      </c>
      <c r="AF327" s="21"/>
      <c r="AG327" s="59" t="str">
        <f>IF($K327="", "", SUMIF('Drinks List'!DL$11:DL$1010, $K327, 'Drinks List'!DK$11:DK$1010))</f>
        <v/>
      </c>
      <c r="AH327" s="21"/>
      <c r="AI327" s="59" t="str">
        <f>IF($K327="", "", SUMIF('Drinks List'!DN$11:DN$1010, $K327, 'Drinks List'!DM$11:DM$1010))</f>
        <v/>
      </c>
      <c r="AJ327" s="21"/>
      <c r="AK327" s="59" t="str">
        <f>IF($K327="", "", SUMIF('Drinks List'!DP$11:DP$1010, $K327, 'Drinks List'!DO$11:DO$1010))</f>
        <v/>
      </c>
      <c r="AL327" s="21"/>
      <c r="AM327" s="59" t="str">
        <f>IF($K327="", "", SUMIF('Drinks List'!DR$11:DR$1010, $K327, 'Drinks List'!DQ$11:DQ$1010))</f>
        <v/>
      </c>
      <c r="AN327" s="21"/>
      <c r="AO327" s="59" t="str">
        <f>IF($K327="", "", SUMIF('Drinks List'!DT$11:DT$1010, $K327, 'Drinks List'!DS$11:DS$1010))</f>
        <v/>
      </c>
      <c r="AP327" s="21"/>
      <c r="AQ327" s="59" t="str">
        <f>IF($K327="", "", SUMIF('Drinks List'!DV$11:DV$1010, $K327, 'Drinks List'!DU$11:DU$1010))</f>
        <v/>
      </c>
      <c r="AR327" s="21"/>
      <c r="AS327" s="59" t="str">
        <f>IF($K327="", "", SUMIF('Drinks List'!DX$11:DX$1010, $K327, 'Drinks List'!DW$11:DW$1010))</f>
        <v/>
      </c>
      <c r="AT327" s="21"/>
      <c r="AU327" s="59" t="str">
        <f>IF($K327="", "", SUMIF('Drinks List'!DZ$11:DZ$1010, $K327, 'Drinks List'!DY$11:DY$1010))</f>
        <v/>
      </c>
      <c r="AV327" s="21"/>
      <c r="AW327" s="59" t="str">
        <f>IF($K327="", "", SUMIF('Drinks List'!EB$11:EB$1010, $K327, 'Drinks List'!EA$11:EA$1010))</f>
        <v/>
      </c>
      <c r="AX327" s="21"/>
      <c r="AY327" s="59" t="str">
        <f>IF($K327="", "", SUMIF('Drinks List'!ED$11:ED$1010, $K327, 'Drinks List'!EC$11:EC$1010))</f>
        <v/>
      </c>
      <c r="AZ327" s="21"/>
      <c r="BA327" s="59" t="str">
        <f>IF($K327="", "", SUMIF('Drinks List'!EF$11:EF$1010, $K327, 'Drinks List'!EE$11:EE$1010))</f>
        <v/>
      </c>
      <c r="BB327" s="21"/>
      <c r="BC327" s="59" t="str">
        <f>IF($K327="", "", SUMIF('Drinks List'!EH$11:EH$1010, $K327, 'Drinks List'!EG$11:EG$1010))</f>
        <v/>
      </c>
      <c r="BD327" s="21"/>
      <c r="BE327" s="59" t="str">
        <f>IF($K327="", "", SUMIF('Drinks List'!EJ$11:EJ$1010, $K327, 'Drinks List'!EI$11:EI$1010))</f>
        <v/>
      </c>
      <c r="BF327" s="21"/>
      <c r="BG327" s="59" t="str">
        <f>IF($K327="", "", SUMIF('Drinks List'!EL$11:EL$1010, $K327, 'Drinks List'!EK$11:EK$1010))</f>
        <v/>
      </c>
      <c r="BH327" s="21"/>
      <c r="BI327" s="59" t="str">
        <f>IF($K327="", "", SUMIF('Drinks List'!EN$11:EN$1010, $K327, 'Drinks List'!EM$11:EM$1010))</f>
        <v/>
      </c>
      <c r="BJ327" s="21"/>
      <c r="BK327" s="59" t="str">
        <f>IF($K327="", "", SUMIF('Drinks List'!EP$11:EP$1010, $K327, 'Drinks List'!EO$11:EO$1010))</f>
        <v/>
      </c>
      <c r="BL327" s="21"/>
      <c r="BM327" s="59" t="str">
        <f>IF($K327="", "", SUMIF('Drinks List'!ER$11:ER$1010, $K327, 'Drinks List'!EQ$11:EQ$1010))</f>
        <v/>
      </c>
      <c r="BN327" s="21"/>
      <c r="BO327" s="65" t="str">
        <f>IF($K327="", "", SUMIF('Drinks List'!ET$11:ET$1010, $K327, 'Drinks List'!ES$11:ES$1010))</f>
        <v/>
      </c>
      <c r="BQ327" s="120" t="str">
        <f t="shared" si="93"/>
        <v/>
      </c>
      <c r="BR327" s="62" t="str">
        <f t="shared" si="94"/>
        <v/>
      </c>
      <c r="BS327" s="76" t="str">
        <f>IF(BQ327="", "", COUNTIF(BQ$11:BQ$1010, "&gt;"&amp;BQ327)+1+COUNTIF(BQ$11:BQ327, BQ327)-1)</f>
        <v/>
      </c>
      <c r="BT327" s="76" t="str">
        <f>IF(BR327="", "", COUNTIF(BR$11:BR$1010, "&lt;"&amp;BR327)+1+COUNTIF(BR$11:BR327, BR327)-1)</f>
        <v/>
      </c>
      <c r="BV327" s="76" t="str">
        <f t="shared" si="95"/>
        <v/>
      </c>
      <c r="BW327" s="124" t="str">
        <f t="shared" si="96"/>
        <v/>
      </c>
      <c r="BX327" s="115" t="str">
        <f t="shared" si="97"/>
        <v/>
      </c>
      <c r="BY327" s="125" t="str">
        <f t="shared" si="98"/>
        <v/>
      </c>
      <c r="CA327" s="106" t="str">
        <f t="shared" si="99"/>
        <v/>
      </c>
      <c r="CB327" s="22" t="str">
        <f t="shared" si="100"/>
        <v/>
      </c>
      <c r="CD327" s="76" t="str">
        <f>IF($J327="", "", IF($BV327=0, "", COUNTIF($J$11:$J$1010, "&lt;"&amp;$J327)+1+COUNTIF($J$11:$J327, $J327)-1))</f>
        <v/>
      </c>
    </row>
    <row r="328" spans="1:82" x14ac:dyDescent="0.25">
      <c r="A328" s="31"/>
      <c r="B328" s="19" t="str">
        <f t="shared" si="81"/>
        <v/>
      </c>
      <c r="C328" s="20" t="str">
        <f t="shared" si="82"/>
        <v/>
      </c>
      <c r="D328" s="29" t="str">
        <f t="shared" si="83"/>
        <v/>
      </c>
      <c r="E328" s="22" t="str">
        <f t="shared" si="84"/>
        <v/>
      </c>
      <c r="F328" s="31"/>
      <c r="G328" s="301"/>
      <c r="H328" s="302"/>
      <c r="I328" s="303"/>
      <c r="J328" s="304"/>
      <c r="K328" s="283"/>
      <c r="L328" s="305"/>
      <c r="M328" s="285"/>
      <c r="N328" s="287"/>
      <c r="O328" s="31"/>
      <c r="P328" s="19" t="str">
        <f t="shared" si="85"/>
        <v/>
      </c>
      <c r="Q328" s="20" t="str">
        <f t="shared" si="86"/>
        <v/>
      </c>
      <c r="R328" s="29" t="str">
        <f t="shared" si="87"/>
        <v/>
      </c>
      <c r="S328" s="22" t="str">
        <f t="shared" si="88"/>
        <v/>
      </c>
      <c r="T328" s="31"/>
      <c r="U328" s="69" t="str">
        <f t="shared" si="89"/>
        <v/>
      </c>
      <c r="V328" s="31"/>
      <c r="X328" s="76" t="str">
        <f t="shared" si="90"/>
        <v/>
      </c>
      <c r="Z328" s="76" t="str">
        <f t="shared" si="91"/>
        <v/>
      </c>
      <c r="AA328" s="76" t="str">
        <f t="shared" si="92"/>
        <v/>
      </c>
      <c r="AC328" s="19" t="str">
        <f>IF($K328="", "", SUMIF('Drinks List'!DH$11:DH$1010, $K328, 'Drinks List'!DG$11:DG$1010))</f>
        <v/>
      </c>
      <c r="AD328" s="21"/>
      <c r="AE328" s="59" t="str">
        <f>IF($K328="", "", SUMIF('Drinks List'!DJ$11:DJ$1010, $K328, 'Drinks List'!DI$11:DI$1010))</f>
        <v/>
      </c>
      <c r="AF328" s="21"/>
      <c r="AG328" s="59" t="str">
        <f>IF($K328="", "", SUMIF('Drinks List'!DL$11:DL$1010, $K328, 'Drinks List'!DK$11:DK$1010))</f>
        <v/>
      </c>
      <c r="AH328" s="21"/>
      <c r="AI328" s="59" t="str">
        <f>IF($K328="", "", SUMIF('Drinks List'!DN$11:DN$1010, $K328, 'Drinks List'!DM$11:DM$1010))</f>
        <v/>
      </c>
      <c r="AJ328" s="21"/>
      <c r="AK328" s="59" t="str">
        <f>IF($K328="", "", SUMIF('Drinks List'!DP$11:DP$1010, $K328, 'Drinks List'!DO$11:DO$1010))</f>
        <v/>
      </c>
      <c r="AL328" s="21"/>
      <c r="AM328" s="59" t="str">
        <f>IF($K328="", "", SUMIF('Drinks List'!DR$11:DR$1010, $K328, 'Drinks List'!DQ$11:DQ$1010))</f>
        <v/>
      </c>
      <c r="AN328" s="21"/>
      <c r="AO328" s="59" t="str">
        <f>IF($K328="", "", SUMIF('Drinks List'!DT$11:DT$1010, $K328, 'Drinks List'!DS$11:DS$1010))</f>
        <v/>
      </c>
      <c r="AP328" s="21"/>
      <c r="AQ328" s="59" t="str">
        <f>IF($K328="", "", SUMIF('Drinks List'!DV$11:DV$1010, $K328, 'Drinks List'!DU$11:DU$1010))</f>
        <v/>
      </c>
      <c r="AR328" s="21"/>
      <c r="AS328" s="59" t="str">
        <f>IF($K328="", "", SUMIF('Drinks List'!DX$11:DX$1010, $K328, 'Drinks List'!DW$11:DW$1010))</f>
        <v/>
      </c>
      <c r="AT328" s="21"/>
      <c r="AU328" s="59" t="str">
        <f>IF($K328="", "", SUMIF('Drinks List'!DZ$11:DZ$1010, $K328, 'Drinks List'!DY$11:DY$1010))</f>
        <v/>
      </c>
      <c r="AV328" s="21"/>
      <c r="AW328" s="59" t="str">
        <f>IF($K328="", "", SUMIF('Drinks List'!EB$11:EB$1010, $K328, 'Drinks List'!EA$11:EA$1010))</f>
        <v/>
      </c>
      <c r="AX328" s="21"/>
      <c r="AY328" s="59" t="str">
        <f>IF($K328="", "", SUMIF('Drinks List'!ED$11:ED$1010, $K328, 'Drinks List'!EC$11:EC$1010))</f>
        <v/>
      </c>
      <c r="AZ328" s="21"/>
      <c r="BA328" s="59" t="str">
        <f>IF($K328="", "", SUMIF('Drinks List'!EF$11:EF$1010, $K328, 'Drinks List'!EE$11:EE$1010))</f>
        <v/>
      </c>
      <c r="BB328" s="21"/>
      <c r="BC328" s="59" t="str">
        <f>IF($K328="", "", SUMIF('Drinks List'!EH$11:EH$1010, $K328, 'Drinks List'!EG$11:EG$1010))</f>
        <v/>
      </c>
      <c r="BD328" s="21"/>
      <c r="BE328" s="59" t="str">
        <f>IF($K328="", "", SUMIF('Drinks List'!EJ$11:EJ$1010, $K328, 'Drinks List'!EI$11:EI$1010))</f>
        <v/>
      </c>
      <c r="BF328" s="21"/>
      <c r="BG328" s="59" t="str">
        <f>IF($K328="", "", SUMIF('Drinks List'!EL$11:EL$1010, $K328, 'Drinks List'!EK$11:EK$1010))</f>
        <v/>
      </c>
      <c r="BH328" s="21"/>
      <c r="BI328" s="59" t="str">
        <f>IF($K328="", "", SUMIF('Drinks List'!EN$11:EN$1010, $K328, 'Drinks List'!EM$11:EM$1010))</f>
        <v/>
      </c>
      <c r="BJ328" s="21"/>
      <c r="BK328" s="59" t="str">
        <f>IF($K328="", "", SUMIF('Drinks List'!EP$11:EP$1010, $K328, 'Drinks List'!EO$11:EO$1010))</f>
        <v/>
      </c>
      <c r="BL328" s="21"/>
      <c r="BM328" s="59" t="str">
        <f>IF($K328="", "", SUMIF('Drinks List'!ER$11:ER$1010, $K328, 'Drinks List'!EQ$11:EQ$1010))</f>
        <v/>
      </c>
      <c r="BN328" s="21"/>
      <c r="BO328" s="65" t="str">
        <f>IF($K328="", "", SUMIF('Drinks List'!ET$11:ET$1010, $K328, 'Drinks List'!ES$11:ES$1010))</f>
        <v/>
      </c>
      <c r="BQ328" s="120" t="str">
        <f t="shared" si="93"/>
        <v/>
      </c>
      <c r="BR328" s="62" t="str">
        <f t="shared" si="94"/>
        <v/>
      </c>
      <c r="BS328" s="76" t="str">
        <f>IF(BQ328="", "", COUNTIF(BQ$11:BQ$1010, "&gt;"&amp;BQ328)+1+COUNTIF(BQ$11:BQ328, BQ328)-1)</f>
        <v/>
      </c>
      <c r="BT328" s="76" t="str">
        <f>IF(BR328="", "", COUNTIF(BR$11:BR$1010, "&lt;"&amp;BR328)+1+COUNTIF(BR$11:BR328, BR328)-1)</f>
        <v/>
      </c>
      <c r="BV328" s="76" t="str">
        <f t="shared" si="95"/>
        <v/>
      </c>
      <c r="BW328" s="124" t="str">
        <f t="shared" si="96"/>
        <v/>
      </c>
      <c r="BX328" s="115" t="str">
        <f t="shared" si="97"/>
        <v/>
      </c>
      <c r="BY328" s="125" t="str">
        <f t="shared" si="98"/>
        <v/>
      </c>
      <c r="CA328" s="106" t="str">
        <f t="shared" si="99"/>
        <v/>
      </c>
      <c r="CB328" s="22" t="str">
        <f t="shared" si="100"/>
        <v/>
      </c>
      <c r="CD328" s="76" t="str">
        <f>IF($J328="", "", IF($BV328=0, "", COUNTIF($J$11:$J$1010, "&lt;"&amp;$J328)+1+COUNTIF($J$11:$J328, $J328)-1))</f>
        <v/>
      </c>
    </row>
    <row r="329" spans="1:82" x14ac:dyDescent="0.25">
      <c r="A329" s="31"/>
      <c r="B329" s="19" t="str">
        <f t="shared" si="81"/>
        <v/>
      </c>
      <c r="C329" s="20" t="str">
        <f t="shared" si="82"/>
        <v/>
      </c>
      <c r="D329" s="29" t="str">
        <f t="shared" si="83"/>
        <v/>
      </c>
      <c r="E329" s="22" t="str">
        <f t="shared" si="84"/>
        <v/>
      </c>
      <c r="F329" s="31"/>
      <c r="G329" s="301"/>
      <c r="H329" s="302"/>
      <c r="I329" s="303"/>
      <c r="J329" s="304"/>
      <c r="K329" s="283"/>
      <c r="L329" s="305"/>
      <c r="M329" s="285"/>
      <c r="N329" s="287"/>
      <c r="O329" s="31"/>
      <c r="P329" s="19" t="str">
        <f t="shared" si="85"/>
        <v/>
      </c>
      <c r="Q329" s="20" t="str">
        <f t="shared" si="86"/>
        <v/>
      </c>
      <c r="R329" s="29" t="str">
        <f t="shared" si="87"/>
        <v/>
      </c>
      <c r="S329" s="22" t="str">
        <f t="shared" si="88"/>
        <v/>
      </c>
      <c r="T329" s="31"/>
      <c r="U329" s="69" t="str">
        <f t="shared" si="89"/>
        <v/>
      </c>
      <c r="V329" s="31"/>
      <c r="X329" s="76" t="str">
        <f t="shared" si="90"/>
        <v/>
      </c>
      <c r="Z329" s="76" t="str">
        <f t="shared" si="91"/>
        <v/>
      </c>
      <c r="AA329" s="76" t="str">
        <f t="shared" si="92"/>
        <v/>
      </c>
      <c r="AC329" s="19" t="str">
        <f>IF($K329="", "", SUMIF('Drinks List'!DH$11:DH$1010, $K329, 'Drinks List'!DG$11:DG$1010))</f>
        <v/>
      </c>
      <c r="AD329" s="21"/>
      <c r="AE329" s="59" t="str">
        <f>IF($K329="", "", SUMIF('Drinks List'!DJ$11:DJ$1010, $K329, 'Drinks List'!DI$11:DI$1010))</f>
        <v/>
      </c>
      <c r="AF329" s="21"/>
      <c r="AG329" s="59" t="str">
        <f>IF($K329="", "", SUMIF('Drinks List'!DL$11:DL$1010, $K329, 'Drinks List'!DK$11:DK$1010))</f>
        <v/>
      </c>
      <c r="AH329" s="21"/>
      <c r="AI329" s="59" t="str">
        <f>IF($K329="", "", SUMIF('Drinks List'!DN$11:DN$1010, $K329, 'Drinks List'!DM$11:DM$1010))</f>
        <v/>
      </c>
      <c r="AJ329" s="21"/>
      <c r="AK329" s="59" t="str">
        <f>IF($K329="", "", SUMIF('Drinks List'!DP$11:DP$1010, $K329, 'Drinks List'!DO$11:DO$1010))</f>
        <v/>
      </c>
      <c r="AL329" s="21"/>
      <c r="AM329" s="59" t="str">
        <f>IF($K329="", "", SUMIF('Drinks List'!DR$11:DR$1010, $K329, 'Drinks List'!DQ$11:DQ$1010))</f>
        <v/>
      </c>
      <c r="AN329" s="21"/>
      <c r="AO329" s="59" t="str">
        <f>IF($K329="", "", SUMIF('Drinks List'!DT$11:DT$1010, $K329, 'Drinks List'!DS$11:DS$1010))</f>
        <v/>
      </c>
      <c r="AP329" s="21"/>
      <c r="AQ329" s="59" t="str">
        <f>IF($K329="", "", SUMIF('Drinks List'!DV$11:DV$1010, $K329, 'Drinks List'!DU$11:DU$1010))</f>
        <v/>
      </c>
      <c r="AR329" s="21"/>
      <c r="AS329" s="59" t="str">
        <f>IF($K329="", "", SUMIF('Drinks List'!DX$11:DX$1010, $K329, 'Drinks List'!DW$11:DW$1010))</f>
        <v/>
      </c>
      <c r="AT329" s="21"/>
      <c r="AU329" s="59" t="str">
        <f>IF($K329="", "", SUMIF('Drinks List'!DZ$11:DZ$1010, $K329, 'Drinks List'!DY$11:DY$1010))</f>
        <v/>
      </c>
      <c r="AV329" s="21"/>
      <c r="AW329" s="59" t="str">
        <f>IF($K329="", "", SUMIF('Drinks List'!EB$11:EB$1010, $K329, 'Drinks List'!EA$11:EA$1010))</f>
        <v/>
      </c>
      <c r="AX329" s="21"/>
      <c r="AY329" s="59" t="str">
        <f>IF($K329="", "", SUMIF('Drinks List'!ED$11:ED$1010, $K329, 'Drinks List'!EC$11:EC$1010))</f>
        <v/>
      </c>
      <c r="AZ329" s="21"/>
      <c r="BA329" s="59" t="str">
        <f>IF($K329="", "", SUMIF('Drinks List'!EF$11:EF$1010, $K329, 'Drinks List'!EE$11:EE$1010))</f>
        <v/>
      </c>
      <c r="BB329" s="21"/>
      <c r="BC329" s="59" t="str">
        <f>IF($K329="", "", SUMIF('Drinks List'!EH$11:EH$1010, $K329, 'Drinks List'!EG$11:EG$1010))</f>
        <v/>
      </c>
      <c r="BD329" s="21"/>
      <c r="BE329" s="59" t="str">
        <f>IF($K329="", "", SUMIF('Drinks List'!EJ$11:EJ$1010, $K329, 'Drinks List'!EI$11:EI$1010))</f>
        <v/>
      </c>
      <c r="BF329" s="21"/>
      <c r="BG329" s="59" t="str">
        <f>IF($K329="", "", SUMIF('Drinks List'!EL$11:EL$1010, $K329, 'Drinks List'!EK$11:EK$1010))</f>
        <v/>
      </c>
      <c r="BH329" s="21"/>
      <c r="BI329" s="59" t="str">
        <f>IF($K329="", "", SUMIF('Drinks List'!EN$11:EN$1010, $K329, 'Drinks List'!EM$11:EM$1010))</f>
        <v/>
      </c>
      <c r="BJ329" s="21"/>
      <c r="BK329" s="59" t="str">
        <f>IF($K329="", "", SUMIF('Drinks List'!EP$11:EP$1010, $K329, 'Drinks List'!EO$11:EO$1010))</f>
        <v/>
      </c>
      <c r="BL329" s="21"/>
      <c r="BM329" s="59" t="str">
        <f>IF($K329="", "", SUMIF('Drinks List'!ER$11:ER$1010, $K329, 'Drinks List'!EQ$11:EQ$1010))</f>
        <v/>
      </c>
      <c r="BN329" s="21"/>
      <c r="BO329" s="65" t="str">
        <f>IF($K329="", "", SUMIF('Drinks List'!ET$11:ET$1010, $K329, 'Drinks List'!ES$11:ES$1010))</f>
        <v/>
      </c>
      <c r="BQ329" s="120" t="str">
        <f t="shared" si="93"/>
        <v/>
      </c>
      <c r="BR329" s="62" t="str">
        <f t="shared" si="94"/>
        <v/>
      </c>
      <c r="BS329" s="76" t="str">
        <f>IF(BQ329="", "", COUNTIF(BQ$11:BQ$1010, "&gt;"&amp;BQ329)+1+COUNTIF(BQ$11:BQ329, BQ329)-1)</f>
        <v/>
      </c>
      <c r="BT329" s="76" t="str">
        <f>IF(BR329="", "", COUNTIF(BR$11:BR$1010, "&lt;"&amp;BR329)+1+COUNTIF(BR$11:BR329, BR329)-1)</f>
        <v/>
      </c>
      <c r="BV329" s="76" t="str">
        <f t="shared" si="95"/>
        <v/>
      </c>
      <c r="BW329" s="124" t="str">
        <f t="shared" si="96"/>
        <v/>
      </c>
      <c r="BX329" s="115" t="str">
        <f t="shared" si="97"/>
        <v/>
      </c>
      <c r="BY329" s="125" t="str">
        <f t="shared" si="98"/>
        <v/>
      </c>
      <c r="CA329" s="106" t="str">
        <f t="shared" si="99"/>
        <v/>
      </c>
      <c r="CB329" s="22" t="str">
        <f t="shared" si="100"/>
        <v/>
      </c>
      <c r="CD329" s="76" t="str">
        <f>IF($J329="", "", IF($BV329=0, "", COUNTIF($J$11:$J$1010, "&lt;"&amp;$J329)+1+COUNTIF($J$11:$J329, $J329)-1))</f>
        <v/>
      </c>
    </row>
    <row r="330" spans="1:82" x14ac:dyDescent="0.25">
      <c r="A330" s="31"/>
      <c r="B330" s="19" t="str">
        <f t="shared" si="81"/>
        <v/>
      </c>
      <c r="C330" s="20" t="str">
        <f t="shared" si="82"/>
        <v/>
      </c>
      <c r="D330" s="29" t="str">
        <f t="shared" si="83"/>
        <v/>
      </c>
      <c r="E330" s="22" t="str">
        <f t="shared" si="84"/>
        <v/>
      </c>
      <c r="F330" s="31"/>
      <c r="G330" s="301"/>
      <c r="H330" s="302"/>
      <c r="I330" s="303"/>
      <c r="J330" s="304"/>
      <c r="K330" s="283"/>
      <c r="L330" s="305"/>
      <c r="M330" s="285"/>
      <c r="N330" s="287"/>
      <c r="O330" s="31"/>
      <c r="P330" s="19" t="str">
        <f t="shared" si="85"/>
        <v/>
      </c>
      <c r="Q330" s="20" t="str">
        <f t="shared" si="86"/>
        <v/>
      </c>
      <c r="R330" s="29" t="str">
        <f t="shared" si="87"/>
        <v/>
      </c>
      <c r="S330" s="22" t="str">
        <f t="shared" si="88"/>
        <v/>
      </c>
      <c r="T330" s="31"/>
      <c r="U330" s="69" t="str">
        <f t="shared" si="89"/>
        <v/>
      </c>
      <c r="V330" s="31"/>
      <c r="X330" s="76" t="str">
        <f t="shared" si="90"/>
        <v/>
      </c>
      <c r="Z330" s="76" t="str">
        <f t="shared" si="91"/>
        <v/>
      </c>
      <c r="AA330" s="76" t="str">
        <f t="shared" si="92"/>
        <v/>
      </c>
      <c r="AC330" s="19" t="str">
        <f>IF($K330="", "", SUMIF('Drinks List'!DH$11:DH$1010, $K330, 'Drinks List'!DG$11:DG$1010))</f>
        <v/>
      </c>
      <c r="AD330" s="21"/>
      <c r="AE330" s="59" t="str">
        <f>IF($K330="", "", SUMIF('Drinks List'!DJ$11:DJ$1010, $K330, 'Drinks List'!DI$11:DI$1010))</f>
        <v/>
      </c>
      <c r="AF330" s="21"/>
      <c r="AG330" s="59" t="str">
        <f>IF($K330="", "", SUMIF('Drinks List'!DL$11:DL$1010, $K330, 'Drinks List'!DK$11:DK$1010))</f>
        <v/>
      </c>
      <c r="AH330" s="21"/>
      <c r="AI330" s="59" t="str">
        <f>IF($K330="", "", SUMIF('Drinks List'!DN$11:DN$1010, $K330, 'Drinks List'!DM$11:DM$1010))</f>
        <v/>
      </c>
      <c r="AJ330" s="21"/>
      <c r="AK330" s="59" t="str">
        <f>IF($K330="", "", SUMIF('Drinks List'!DP$11:DP$1010, $K330, 'Drinks List'!DO$11:DO$1010))</f>
        <v/>
      </c>
      <c r="AL330" s="21"/>
      <c r="AM330" s="59" t="str">
        <f>IF($K330="", "", SUMIF('Drinks List'!DR$11:DR$1010, $K330, 'Drinks List'!DQ$11:DQ$1010))</f>
        <v/>
      </c>
      <c r="AN330" s="21"/>
      <c r="AO330" s="59" t="str">
        <f>IF($K330="", "", SUMIF('Drinks List'!DT$11:DT$1010, $K330, 'Drinks List'!DS$11:DS$1010))</f>
        <v/>
      </c>
      <c r="AP330" s="21"/>
      <c r="AQ330" s="59" t="str">
        <f>IF($K330="", "", SUMIF('Drinks List'!DV$11:DV$1010, $K330, 'Drinks List'!DU$11:DU$1010))</f>
        <v/>
      </c>
      <c r="AR330" s="21"/>
      <c r="AS330" s="59" t="str">
        <f>IF($K330="", "", SUMIF('Drinks List'!DX$11:DX$1010, $K330, 'Drinks List'!DW$11:DW$1010))</f>
        <v/>
      </c>
      <c r="AT330" s="21"/>
      <c r="AU330" s="59" t="str">
        <f>IF($K330="", "", SUMIF('Drinks List'!DZ$11:DZ$1010, $K330, 'Drinks List'!DY$11:DY$1010))</f>
        <v/>
      </c>
      <c r="AV330" s="21"/>
      <c r="AW330" s="59" t="str">
        <f>IF($K330="", "", SUMIF('Drinks List'!EB$11:EB$1010, $K330, 'Drinks List'!EA$11:EA$1010))</f>
        <v/>
      </c>
      <c r="AX330" s="21"/>
      <c r="AY330" s="59" t="str">
        <f>IF($K330="", "", SUMIF('Drinks List'!ED$11:ED$1010, $K330, 'Drinks List'!EC$11:EC$1010))</f>
        <v/>
      </c>
      <c r="AZ330" s="21"/>
      <c r="BA330" s="59" t="str">
        <f>IF($K330="", "", SUMIF('Drinks List'!EF$11:EF$1010, $K330, 'Drinks List'!EE$11:EE$1010))</f>
        <v/>
      </c>
      <c r="BB330" s="21"/>
      <c r="BC330" s="59" t="str">
        <f>IF($K330="", "", SUMIF('Drinks List'!EH$11:EH$1010, $K330, 'Drinks List'!EG$11:EG$1010))</f>
        <v/>
      </c>
      <c r="BD330" s="21"/>
      <c r="BE330" s="59" t="str">
        <f>IF($K330="", "", SUMIF('Drinks List'!EJ$11:EJ$1010, $K330, 'Drinks List'!EI$11:EI$1010))</f>
        <v/>
      </c>
      <c r="BF330" s="21"/>
      <c r="BG330" s="59" t="str">
        <f>IF($K330="", "", SUMIF('Drinks List'!EL$11:EL$1010, $K330, 'Drinks List'!EK$11:EK$1010))</f>
        <v/>
      </c>
      <c r="BH330" s="21"/>
      <c r="BI330" s="59" t="str">
        <f>IF($K330="", "", SUMIF('Drinks List'!EN$11:EN$1010, $K330, 'Drinks List'!EM$11:EM$1010))</f>
        <v/>
      </c>
      <c r="BJ330" s="21"/>
      <c r="BK330" s="59" t="str">
        <f>IF($K330="", "", SUMIF('Drinks List'!EP$11:EP$1010, $K330, 'Drinks List'!EO$11:EO$1010))</f>
        <v/>
      </c>
      <c r="BL330" s="21"/>
      <c r="BM330" s="59" t="str">
        <f>IF($K330="", "", SUMIF('Drinks List'!ER$11:ER$1010, $K330, 'Drinks List'!EQ$11:EQ$1010))</f>
        <v/>
      </c>
      <c r="BN330" s="21"/>
      <c r="BO330" s="65" t="str">
        <f>IF($K330="", "", SUMIF('Drinks List'!ET$11:ET$1010, $K330, 'Drinks List'!ES$11:ES$1010))</f>
        <v/>
      </c>
      <c r="BQ330" s="120" t="str">
        <f t="shared" si="93"/>
        <v/>
      </c>
      <c r="BR330" s="62" t="str">
        <f t="shared" si="94"/>
        <v/>
      </c>
      <c r="BS330" s="76" t="str">
        <f>IF(BQ330="", "", COUNTIF(BQ$11:BQ$1010, "&gt;"&amp;BQ330)+1+COUNTIF(BQ$11:BQ330, BQ330)-1)</f>
        <v/>
      </c>
      <c r="BT330" s="76" t="str">
        <f>IF(BR330="", "", COUNTIF(BR$11:BR$1010, "&lt;"&amp;BR330)+1+COUNTIF(BR$11:BR330, BR330)-1)</f>
        <v/>
      </c>
      <c r="BV330" s="76" t="str">
        <f t="shared" si="95"/>
        <v/>
      </c>
      <c r="BW330" s="124" t="str">
        <f t="shared" si="96"/>
        <v/>
      </c>
      <c r="BX330" s="115" t="str">
        <f t="shared" si="97"/>
        <v/>
      </c>
      <c r="BY330" s="125" t="str">
        <f t="shared" si="98"/>
        <v/>
      </c>
      <c r="CA330" s="106" t="str">
        <f t="shared" si="99"/>
        <v/>
      </c>
      <c r="CB330" s="22" t="str">
        <f t="shared" si="100"/>
        <v/>
      </c>
      <c r="CD330" s="76" t="str">
        <f>IF($J330="", "", IF($BV330=0, "", COUNTIF($J$11:$J$1010, "&lt;"&amp;$J330)+1+COUNTIF($J$11:$J330, $J330)-1))</f>
        <v/>
      </c>
    </row>
    <row r="331" spans="1:82" x14ac:dyDescent="0.25">
      <c r="A331" s="31"/>
      <c r="B331" s="19" t="str">
        <f t="shared" ref="B331:B394" si="101">IF($J331="", "", ($G331-$H331+$I331)*$L331)</f>
        <v/>
      </c>
      <c r="C331" s="20" t="str">
        <f t="shared" ref="C331:C394" si="102">IF($J331="", "", ROUND($B331*$M331, 2))</f>
        <v/>
      </c>
      <c r="D331" s="29" t="str">
        <f t="shared" ref="D331:D394" si="103">IFERROR(IF($J331="", "", ROUNDUP($B331/$L331, 0)), "")</f>
        <v/>
      </c>
      <c r="E331" s="22" t="str">
        <f t="shared" ref="E331:E394" si="104">IFERROR(IF($J331="", "", $D331*$M331), "")</f>
        <v/>
      </c>
      <c r="F331" s="31"/>
      <c r="G331" s="301"/>
      <c r="H331" s="302"/>
      <c r="I331" s="303"/>
      <c r="J331" s="304"/>
      <c r="K331" s="283"/>
      <c r="L331" s="305"/>
      <c r="M331" s="285"/>
      <c r="N331" s="287"/>
      <c r="O331" s="31"/>
      <c r="P331" s="19" t="str">
        <f t="shared" ref="P331:P394" si="105">IF($K331="", "", SUM($AC331:$BO331))</f>
        <v/>
      </c>
      <c r="Q331" s="20" t="str">
        <f t="shared" ref="Q331:Q394" si="106">IF($J331="", "", ROUND($P331*$M331, 2))</f>
        <v/>
      </c>
      <c r="R331" s="29" t="str">
        <f t="shared" ref="R331:R394" si="107">IFERROR(IF($J331="", "", ROUNDUP($P331/$L331, 0)), "")</f>
        <v/>
      </c>
      <c r="S331" s="22" t="str">
        <f t="shared" ref="S331:S394" si="108">IFERROR(IF($J331="", "", $R331*$M331), "")</f>
        <v/>
      </c>
      <c r="T331" s="31"/>
      <c r="U331" s="69" t="str">
        <f t="shared" ref="U331:U394" si="109">IF(OR($B331="", $P331=""), "", IFERROR(ROUND($B331/$P331, 4), ""))</f>
        <v/>
      </c>
      <c r="V331" s="31"/>
      <c r="X331" s="76" t="str">
        <f t="shared" si="90"/>
        <v/>
      </c>
      <c r="Z331" s="76" t="str">
        <f t="shared" si="91"/>
        <v/>
      </c>
      <c r="AA331" s="76" t="str">
        <f t="shared" si="92"/>
        <v/>
      </c>
      <c r="AC331" s="19" t="str">
        <f>IF($K331="", "", SUMIF('Drinks List'!DH$11:DH$1010, $K331, 'Drinks List'!DG$11:DG$1010))</f>
        <v/>
      </c>
      <c r="AD331" s="21"/>
      <c r="AE331" s="59" t="str">
        <f>IF($K331="", "", SUMIF('Drinks List'!DJ$11:DJ$1010, $K331, 'Drinks List'!DI$11:DI$1010))</f>
        <v/>
      </c>
      <c r="AF331" s="21"/>
      <c r="AG331" s="59" t="str">
        <f>IF($K331="", "", SUMIF('Drinks List'!DL$11:DL$1010, $K331, 'Drinks List'!DK$11:DK$1010))</f>
        <v/>
      </c>
      <c r="AH331" s="21"/>
      <c r="AI331" s="59" t="str">
        <f>IF($K331="", "", SUMIF('Drinks List'!DN$11:DN$1010, $K331, 'Drinks List'!DM$11:DM$1010))</f>
        <v/>
      </c>
      <c r="AJ331" s="21"/>
      <c r="AK331" s="59" t="str">
        <f>IF($K331="", "", SUMIF('Drinks List'!DP$11:DP$1010, $K331, 'Drinks List'!DO$11:DO$1010))</f>
        <v/>
      </c>
      <c r="AL331" s="21"/>
      <c r="AM331" s="59" t="str">
        <f>IF($K331="", "", SUMIF('Drinks List'!DR$11:DR$1010, $K331, 'Drinks List'!DQ$11:DQ$1010))</f>
        <v/>
      </c>
      <c r="AN331" s="21"/>
      <c r="AO331" s="59" t="str">
        <f>IF($K331="", "", SUMIF('Drinks List'!DT$11:DT$1010, $K331, 'Drinks List'!DS$11:DS$1010))</f>
        <v/>
      </c>
      <c r="AP331" s="21"/>
      <c r="AQ331" s="59" t="str">
        <f>IF($K331="", "", SUMIF('Drinks List'!DV$11:DV$1010, $K331, 'Drinks List'!DU$11:DU$1010))</f>
        <v/>
      </c>
      <c r="AR331" s="21"/>
      <c r="AS331" s="59" t="str">
        <f>IF($K331="", "", SUMIF('Drinks List'!DX$11:DX$1010, $K331, 'Drinks List'!DW$11:DW$1010))</f>
        <v/>
      </c>
      <c r="AT331" s="21"/>
      <c r="AU331" s="59" t="str">
        <f>IF($K331="", "", SUMIF('Drinks List'!DZ$11:DZ$1010, $K331, 'Drinks List'!DY$11:DY$1010))</f>
        <v/>
      </c>
      <c r="AV331" s="21"/>
      <c r="AW331" s="59" t="str">
        <f>IF($K331="", "", SUMIF('Drinks List'!EB$11:EB$1010, $K331, 'Drinks List'!EA$11:EA$1010))</f>
        <v/>
      </c>
      <c r="AX331" s="21"/>
      <c r="AY331" s="59" t="str">
        <f>IF($K331="", "", SUMIF('Drinks List'!ED$11:ED$1010, $K331, 'Drinks List'!EC$11:EC$1010))</f>
        <v/>
      </c>
      <c r="AZ331" s="21"/>
      <c r="BA331" s="59" t="str">
        <f>IF($K331="", "", SUMIF('Drinks List'!EF$11:EF$1010, $K331, 'Drinks List'!EE$11:EE$1010))</f>
        <v/>
      </c>
      <c r="BB331" s="21"/>
      <c r="BC331" s="59" t="str">
        <f>IF($K331="", "", SUMIF('Drinks List'!EH$11:EH$1010, $K331, 'Drinks List'!EG$11:EG$1010))</f>
        <v/>
      </c>
      <c r="BD331" s="21"/>
      <c r="BE331" s="59" t="str">
        <f>IF($K331="", "", SUMIF('Drinks List'!EJ$11:EJ$1010, $K331, 'Drinks List'!EI$11:EI$1010))</f>
        <v/>
      </c>
      <c r="BF331" s="21"/>
      <c r="BG331" s="59" t="str">
        <f>IF($K331="", "", SUMIF('Drinks List'!EL$11:EL$1010, $K331, 'Drinks List'!EK$11:EK$1010))</f>
        <v/>
      </c>
      <c r="BH331" s="21"/>
      <c r="BI331" s="59" t="str">
        <f>IF($K331="", "", SUMIF('Drinks List'!EN$11:EN$1010, $K331, 'Drinks List'!EM$11:EM$1010))</f>
        <v/>
      </c>
      <c r="BJ331" s="21"/>
      <c r="BK331" s="59" t="str">
        <f>IF($K331="", "", SUMIF('Drinks List'!EP$11:EP$1010, $K331, 'Drinks List'!EO$11:EO$1010))</f>
        <v/>
      </c>
      <c r="BL331" s="21"/>
      <c r="BM331" s="59" t="str">
        <f>IF($K331="", "", SUMIF('Drinks List'!ER$11:ER$1010, $K331, 'Drinks List'!EQ$11:EQ$1010))</f>
        <v/>
      </c>
      <c r="BN331" s="21"/>
      <c r="BO331" s="65" t="str">
        <f>IF($K331="", "", SUMIF('Drinks List'!ET$11:ET$1010, $K331, 'Drinks List'!ES$11:ES$1010))</f>
        <v/>
      </c>
      <c r="BQ331" s="120" t="str">
        <f t="shared" si="93"/>
        <v/>
      </c>
      <c r="BR331" s="62" t="str">
        <f t="shared" si="94"/>
        <v/>
      </c>
      <c r="BS331" s="76" t="str">
        <f>IF(BQ331="", "", COUNTIF(BQ$11:BQ$1010, "&gt;"&amp;BQ331)+1+COUNTIF(BQ$11:BQ331, BQ331)-1)</f>
        <v/>
      </c>
      <c r="BT331" s="76" t="str">
        <f>IF(BR331="", "", COUNTIF(BR$11:BR$1010, "&lt;"&amp;BR331)+1+COUNTIF(BR$11:BR331, BR331)-1)</f>
        <v/>
      </c>
      <c r="BV331" s="76" t="str">
        <f t="shared" si="95"/>
        <v/>
      </c>
      <c r="BW331" s="124" t="str">
        <f t="shared" si="96"/>
        <v/>
      </c>
      <c r="BX331" s="115" t="str">
        <f t="shared" si="97"/>
        <v/>
      </c>
      <c r="BY331" s="125" t="str">
        <f t="shared" si="98"/>
        <v/>
      </c>
      <c r="CA331" s="106" t="str">
        <f t="shared" si="99"/>
        <v/>
      </c>
      <c r="CB331" s="22" t="str">
        <f t="shared" si="100"/>
        <v/>
      </c>
      <c r="CD331" s="76" t="str">
        <f>IF($J331="", "", IF($BV331=0, "", COUNTIF($J$11:$J$1010, "&lt;"&amp;$J331)+1+COUNTIF($J$11:$J331, $J331)-1))</f>
        <v/>
      </c>
    </row>
    <row r="332" spans="1:82" x14ac:dyDescent="0.25">
      <c r="A332" s="31"/>
      <c r="B332" s="19" t="str">
        <f t="shared" si="101"/>
        <v/>
      </c>
      <c r="C332" s="20" t="str">
        <f t="shared" si="102"/>
        <v/>
      </c>
      <c r="D332" s="29" t="str">
        <f t="shared" si="103"/>
        <v/>
      </c>
      <c r="E332" s="22" t="str">
        <f t="shared" si="104"/>
        <v/>
      </c>
      <c r="F332" s="31"/>
      <c r="G332" s="301"/>
      <c r="H332" s="302"/>
      <c r="I332" s="303"/>
      <c r="J332" s="304"/>
      <c r="K332" s="283"/>
      <c r="L332" s="305"/>
      <c r="M332" s="285"/>
      <c r="N332" s="287"/>
      <c r="O332" s="31"/>
      <c r="P332" s="19" t="str">
        <f t="shared" si="105"/>
        <v/>
      </c>
      <c r="Q332" s="20" t="str">
        <f t="shared" si="106"/>
        <v/>
      </c>
      <c r="R332" s="29" t="str">
        <f t="shared" si="107"/>
        <v/>
      </c>
      <c r="S332" s="22" t="str">
        <f t="shared" si="108"/>
        <v/>
      </c>
      <c r="T332" s="31"/>
      <c r="U332" s="69" t="str">
        <f t="shared" si="109"/>
        <v/>
      </c>
      <c r="V332" s="31"/>
      <c r="X332" s="76" t="str">
        <f t="shared" ref="X332:X395" si="110">IF(COUNTIF($J332:$N332, "")=5, "", "X")</f>
        <v/>
      </c>
      <c r="Z332" s="76" t="str">
        <f t="shared" ref="Z332:Z395" si="111">IF($J332="", "", IF(COUNTIF($J$11:$J$1010, $J332)&gt;1, "X", ""))</f>
        <v/>
      </c>
      <c r="AA332" s="76" t="str">
        <f t="shared" ref="AA332:AA395" si="112">IF($K332="", "", IF(COUNTIF($K$11:$K$1010, $K332)&gt;1, "X", ""))</f>
        <v/>
      </c>
      <c r="AC332" s="19" t="str">
        <f>IF($K332="", "", SUMIF('Drinks List'!DH$11:DH$1010, $K332, 'Drinks List'!DG$11:DG$1010))</f>
        <v/>
      </c>
      <c r="AD332" s="21"/>
      <c r="AE332" s="59" t="str">
        <f>IF($K332="", "", SUMIF('Drinks List'!DJ$11:DJ$1010, $K332, 'Drinks List'!DI$11:DI$1010))</f>
        <v/>
      </c>
      <c r="AF332" s="21"/>
      <c r="AG332" s="59" t="str">
        <f>IF($K332="", "", SUMIF('Drinks List'!DL$11:DL$1010, $K332, 'Drinks List'!DK$11:DK$1010))</f>
        <v/>
      </c>
      <c r="AH332" s="21"/>
      <c r="AI332" s="59" t="str">
        <f>IF($K332="", "", SUMIF('Drinks List'!DN$11:DN$1010, $K332, 'Drinks List'!DM$11:DM$1010))</f>
        <v/>
      </c>
      <c r="AJ332" s="21"/>
      <c r="AK332" s="59" t="str">
        <f>IF($K332="", "", SUMIF('Drinks List'!DP$11:DP$1010, $K332, 'Drinks List'!DO$11:DO$1010))</f>
        <v/>
      </c>
      <c r="AL332" s="21"/>
      <c r="AM332" s="59" t="str">
        <f>IF($K332="", "", SUMIF('Drinks List'!DR$11:DR$1010, $K332, 'Drinks List'!DQ$11:DQ$1010))</f>
        <v/>
      </c>
      <c r="AN332" s="21"/>
      <c r="AO332" s="59" t="str">
        <f>IF($K332="", "", SUMIF('Drinks List'!DT$11:DT$1010, $K332, 'Drinks List'!DS$11:DS$1010))</f>
        <v/>
      </c>
      <c r="AP332" s="21"/>
      <c r="AQ332" s="59" t="str">
        <f>IF($K332="", "", SUMIF('Drinks List'!DV$11:DV$1010, $K332, 'Drinks List'!DU$11:DU$1010))</f>
        <v/>
      </c>
      <c r="AR332" s="21"/>
      <c r="AS332" s="59" t="str">
        <f>IF($K332="", "", SUMIF('Drinks List'!DX$11:DX$1010, $K332, 'Drinks List'!DW$11:DW$1010))</f>
        <v/>
      </c>
      <c r="AT332" s="21"/>
      <c r="AU332" s="59" t="str">
        <f>IF($K332="", "", SUMIF('Drinks List'!DZ$11:DZ$1010, $K332, 'Drinks List'!DY$11:DY$1010))</f>
        <v/>
      </c>
      <c r="AV332" s="21"/>
      <c r="AW332" s="59" t="str">
        <f>IF($K332="", "", SUMIF('Drinks List'!EB$11:EB$1010, $K332, 'Drinks List'!EA$11:EA$1010))</f>
        <v/>
      </c>
      <c r="AX332" s="21"/>
      <c r="AY332" s="59" t="str">
        <f>IF($K332="", "", SUMIF('Drinks List'!ED$11:ED$1010, $K332, 'Drinks List'!EC$11:EC$1010))</f>
        <v/>
      </c>
      <c r="AZ332" s="21"/>
      <c r="BA332" s="59" t="str">
        <f>IF($K332="", "", SUMIF('Drinks List'!EF$11:EF$1010, $K332, 'Drinks List'!EE$11:EE$1010))</f>
        <v/>
      </c>
      <c r="BB332" s="21"/>
      <c r="BC332" s="59" t="str">
        <f>IF($K332="", "", SUMIF('Drinks List'!EH$11:EH$1010, $K332, 'Drinks List'!EG$11:EG$1010))</f>
        <v/>
      </c>
      <c r="BD332" s="21"/>
      <c r="BE332" s="59" t="str">
        <f>IF($K332="", "", SUMIF('Drinks List'!EJ$11:EJ$1010, $K332, 'Drinks List'!EI$11:EI$1010))</f>
        <v/>
      </c>
      <c r="BF332" s="21"/>
      <c r="BG332" s="59" t="str">
        <f>IF($K332="", "", SUMIF('Drinks List'!EL$11:EL$1010, $K332, 'Drinks List'!EK$11:EK$1010))</f>
        <v/>
      </c>
      <c r="BH332" s="21"/>
      <c r="BI332" s="59" t="str">
        <f>IF($K332="", "", SUMIF('Drinks List'!EN$11:EN$1010, $K332, 'Drinks List'!EM$11:EM$1010))</f>
        <v/>
      </c>
      <c r="BJ332" s="21"/>
      <c r="BK332" s="59" t="str">
        <f>IF($K332="", "", SUMIF('Drinks List'!EP$11:EP$1010, $K332, 'Drinks List'!EO$11:EO$1010))</f>
        <v/>
      </c>
      <c r="BL332" s="21"/>
      <c r="BM332" s="59" t="str">
        <f>IF($K332="", "", SUMIF('Drinks List'!ER$11:ER$1010, $K332, 'Drinks List'!EQ$11:EQ$1010))</f>
        <v/>
      </c>
      <c r="BN332" s="21"/>
      <c r="BO332" s="65" t="str">
        <f>IF($K332="", "", SUMIF('Drinks List'!ET$11:ET$1010, $K332, 'Drinks List'!ES$11:ES$1010))</f>
        <v/>
      </c>
      <c r="BQ332" s="120" t="str">
        <f t="shared" ref="BQ332:BQ395" si="113">IF($X332="", "", IF($U332&gt;1, $U332, ""))</f>
        <v/>
      </c>
      <c r="BR332" s="62" t="str">
        <f t="shared" ref="BR332:BR395" si="114">IF($X332="", "", IF($U332&lt;1, $U332, ""))</f>
        <v/>
      </c>
      <c r="BS332" s="76" t="str">
        <f>IF(BQ332="", "", COUNTIF(BQ$11:BQ$1010, "&gt;"&amp;BQ332)+1+COUNTIF(BQ$11:BQ332, BQ332)-1)</f>
        <v/>
      </c>
      <c r="BT332" s="76" t="str">
        <f>IF(BR332="", "", COUNTIF(BR$11:BR$1010, "&lt;"&amp;BR332)+1+COUNTIF(BR$11:BR332, BR332)-1)</f>
        <v/>
      </c>
      <c r="BV332" s="76" t="str">
        <f t="shared" ref="BV332:BV395" si="115">IF($BV$9=$BV$3, $BW332, IF($BV$9=$BV$4, $BX332, IF($BV$9=$BV$5, $BY332, "")))</f>
        <v/>
      </c>
      <c r="BW332" s="124" t="str">
        <f t="shared" ref="BW332:BW395" si="116">IF($J332="", "", $D332)</f>
        <v/>
      </c>
      <c r="BX332" s="115" t="str">
        <f t="shared" ref="BX332:BX395" si="117">IF($J332="", "", $R332)</f>
        <v/>
      </c>
      <c r="BY332" s="125" t="str">
        <f t="shared" ref="BY332:BY395" si="118">IF($J332="", "", IF($N332&lt;=H332, 0, $N332-ROUNDDOWN($H332, 0)))</f>
        <v/>
      </c>
      <c r="CA332" s="106" t="str">
        <f t="shared" ref="CA332:CA395" si="119">IF($BV332="", "", $M332)</f>
        <v/>
      </c>
      <c r="CB332" s="22" t="str">
        <f t="shared" ref="CB332:CB395" si="120">IF($BV332="", "", $CA332*$BV332)</f>
        <v/>
      </c>
      <c r="CD332" s="76" t="str">
        <f>IF($J332="", "", IF($BV332=0, "", COUNTIF($J$11:$J$1010, "&lt;"&amp;$J332)+1+COUNTIF($J$11:$J332, $J332)-1))</f>
        <v/>
      </c>
    </row>
    <row r="333" spans="1:82" x14ac:dyDescent="0.25">
      <c r="A333" s="31"/>
      <c r="B333" s="19" t="str">
        <f t="shared" si="101"/>
        <v/>
      </c>
      <c r="C333" s="20" t="str">
        <f t="shared" si="102"/>
        <v/>
      </c>
      <c r="D333" s="29" t="str">
        <f t="shared" si="103"/>
        <v/>
      </c>
      <c r="E333" s="22" t="str">
        <f t="shared" si="104"/>
        <v/>
      </c>
      <c r="F333" s="31"/>
      <c r="G333" s="301"/>
      <c r="H333" s="302"/>
      <c r="I333" s="303"/>
      <c r="J333" s="304"/>
      <c r="K333" s="283"/>
      <c r="L333" s="305"/>
      <c r="M333" s="285"/>
      <c r="N333" s="287"/>
      <c r="O333" s="31"/>
      <c r="P333" s="19" t="str">
        <f t="shared" si="105"/>
        <v/>
      </c>
      <c r="Q333" s="20" t="str">
        <f t="shared" si="106"/>
        <v/>
      </c>
      <c r="R333" s="29" t="str">
        <f t="shared" si="107"/>
        <v/>
      </c>
      <c r="S333" s="22" t="str">
        <f t="shared" si="108"/>
        <v/>
      </c>
      <c r="T333" s="31"/>
      <c r="U333" s="69" t="str">
        <f t="shared" si="109"/>
        <v/>
      </c>
      <c r="V333" s="31"/>
      <c r="X333" s="76" t="str">
        <f t="shared" si="110"/>
        <v/>
      </c>
      <c r="Z333" s="76" t="str">
        <f t="shared" si="111"/>
        <v/>
      </c>
      <c r="AA333" s="76" t="str">
        <f t="shared" si="112"/>
        <v/>
      </c>
      <c r="AC333" s="19" t="str">
        <f>IF($K333="", "", SUMIF('Drinks List'!DH$11:DH$1010, $K333, 'Drinks List'!DG$11:DG$1010))</f>
        <v/>
      </c>
      <c r="AD333" s="21"/>
      <c r="AE333" s="59" t="str">
        <f>IF($K333="", "", SUMIF('Drinks List'!DJ$11:DJ$1010, $K333, 'Drinks List'!DI$11:DI$1010))</f>
        <v/>
      </c>
      <c r="AF333" s="21"/>
      <c r="AG333" s="59" t="str">
        <f>IF($K333="", "", SUMIF('Drinks List'!DL$11:DL$1010, $K333, 'Drinks List'!DK$11:DK$1010))</f>
        <v/>
      </c>
      <c r="AH333" s="21"/>
      <c r="AI333" s="59" t="str">
        <f>IF($K333="", "", SUMIF('Drinks List'!DN$11:DN$1010, $K333, 'Drinks List'!DM$11:DM$1010))</f>
        <v/>
      </c>
      <c r="AJ333" s="21"/>
      <c r="AK333" s="59" t="str">
        <f>IF($K333="", "", SUMIF('Drinks List'!DP$11:DP$1010, $K333, 'Drinks List'!DO$11:DO$1010))</f>
        <v/>
      </c>
      <c r="AL333" s="21"/>
      <c r="AM333" s="59" t="str">
        <f>IF($K333="", "", SUMIF('Drinks List'!DR$11:DR$1010, $K333, 'Drinks List'!DQ$11:DQ$1010))</f>
        <v/>
      </c>
      <c r="AN333" s="21"/>
      <c r="AO333" s="59" t="str">
        <f>IF($K333="", "", SUMIF('Drinks List'!DT$11:DT$1010, $K333, 'Drinks List'!DS$11:DS$1010))</f>
        <v/>
      </c>
      <c r="AP333" s="21"/>
      <c r="AQ333" s="59" t="str">
        <f>IF($K333="", "", SUMIF('Drinks List'!DV$11:DV$1010, $K333, 'Drinks List'!DU$11:DU$1010))</f>
        <v/>
      </c>
      <c r="AR333" s="21"/>
      <c r="AS333" s="59" t="str">
        <f>IF($K333="", "", SUMIF('Drinks List'!DX$11:DX$1010, $K333, 'Drinks List'!DW$11:DW$1010))</f>
        <v/>
      </c>
      <c r="AT333" s="21"/>
      <c r="AU333" s="59" t="str">
        <f>IF($K333="", "", SUMIF('Drinks List'!DZ$11:DZ$1010, $K333, 'Drinks List'!DY$11:DY$1010))</f>
        <v/>
      </c>
      <c r="AV333" s="21"/>
      <c r="AW333" s="59" t="str">
        <f>IF($K333="", "", SUMIF('Drinks List'!EB$11:EB$1010, $K333, 'Drinks List'!EA$11:EA$1010))</f>
        <v/>
      </c>
      <c r="AX333" s="21"/>
      <c r="AY333" s="59" t="str">
        <f>IF($K333="", "", SUMIF('Drinks List'!ED$11:ED$1010, $K333, 'Drinks List'!EC$11:EC$1010))</f>
        <v/>
      </c>
      <c r="AZ333" s="21"/>
      <c r="BA333" s="59" t="str">
        <f>IF($K333="", "", SUMIF('Drinks List'!EF$11:EF$1010, $K333, 'Drinks List'!EE$11:EE$1010))</f>
        <v/>
      </c>
      <c r="BB333" s="21"/>
      <c r="BC333" s="59" t="str">
        <f>IF($K333="", "", SUMIF('Drinks List'!EH$11:EH$1010, $K333, 'Drinks List'!EG$11:EG$1010))</f>
        <v/>
      </c>
      <c r="BD333" s="21"/>
      <c r="BE333" s="59" t="str">
        <f>IF($K333="", "", SUMIF('Drinks List'!EJ$11:EJ$1010, $K333, 'Drinks List'!EI$11:EI$1010))</f>
        <v/>
      </c>
      <c r="BF333" s="21"/>
      <c r="BG333" s="59" t="str">
        <f>IF($K333="", "", SUMIF('Drinks List'!EL$11:EL$1010, $K333, 'Drinks List'!EK$11:EK$1010))</f>
        <v/>
      </c>
      <c r="BH333" s="21"/>
      <c r="BI333" s="59" t="str">
        <f>IF($K333="", "", SUMIF('Drinks List'!EN$11:EN$1010, $K333, 'Drinks List'!EM$11:EM$1010))</f>
        <v/>
      </c>
      <c r="BJ333" s="21"/>
      <c r="BK333" s="59" t="str">
        <f>IF($K333="", "", SUMIF('Drinks List'!EP$11:EP$1010, $K333, 'Drinks List'!EO$11:EO$1010))</f>
        <v/>
      </c>
      <c r="BL333" s="21"/>
      <c r="BM333" s="59" t="str">
        <f>IF($K333="", "", SUMIF('Drinks List'!ER$11:ER$1010, $K333, 'Drinks List'!EQ$11:EQ$1010))</f>
        <v/>
      </c>
      <c r="BN333" s="21"/>
      <c r="BO333" s="65" t="str">
        <f>IF($K333="", "", SUMIF('Drinks List'!ET$11:ET$1010, $K333, 'Drinks List'!ES$11:ES$1010))</f>
        <v/>
      </c>
      <c r="BQ333" s="120" t="str">
        <f t="shared" si="113"/>
        <v/>
      </c>
      <c r="BR333" s="62" t="str">
        <f t="shared" si="114"/>
        <v/>
      </c>
      <c r="BS333" s="76" t="str">
        <f>IF(BQ333="", "", COUNTIF(BQ$11:BQ$1010, "&gt;"&amp;BQ333)+1+COUNTIF(BQ$11:BQ333, BQ333)-1)</f>
        <v/>
      </c>
      <c r="BT333" s="76" t="str">
        <f>IF(BR333="", "", COUNTIF(BR$11:BR$1010, "&lt;"&amp;BR333)+1+COUNTIF(BR$11:BR333, BR333)-1)</f>
        <v/>
      </c>
      <c r="BV333" s="76" t="str">
        <f t="shared" si="115"/>
        <v/>
      </c>
      <c r="BW333" s="124" t="str">
        <f t="shared" si="116"/>
        <v/>
      </c>
      <c r="BX333" s="115" t="str">
        <f t="shared" si="117"/>
        <v/>
      </c>
      <c r="BY333" s="125" t="str">
        <f t="shared" si="118"/>
        <v/>
      </c>
      <c r="CA333" s="106" t="str">
        <f t="shared" si="119"/>
        <v/>
      </c>
      <c r="CB333" s="22" t="str">
        <f t="shared" si="120"/>
        <v/>
      </c>
      <c r="CD333" s="76" t="str">
        <f>IF($J333="", "", IF($BV333=0, "", COUNTIF($J$11:$J$1010, "&lt;"&amp;$J333)+1+COUNTIF($J$11:$J333, $J333)-1))</f>
        <v/>
      </c>
    </row>
    <row r="334" spans="1:82" x14ac:dyDescent="0.25">
      <c r="A334" s="31"/>
      <c r="B334" s="19" t="str">
        <f t="shared" si="101"/>
        <v/>
      </c>
      <c r="C334" s="20" t="str">
        <f t="shared" si="102"/>
        <v/>
      </c>
      <c r="D334" s="29" t="str">
        <f t="shared" si="103"/>
        <v/>
      </c>
      <c r="E334" s="22" t="str">
        <f t="shared" si="104"/>
        <v/>
      </c>
      <c r="F334" s="31"/>
      <c r="G334" s="301"/>
      <c r="H334" s="302"/>
      <c r="I334" s="303"/>
      <c r="J334" s="304"/>
      <c r="K334" s="283"/>
      <c r="L334" s="305"/>
      <c r="M334" s="285"/>
      <c r="N334" s="287"/>
      <c r="O334" s="31"/>
      <c r="P334" s="19" t="str">
        <f t="shared" si="105"/>
        <v/>
      </c>
      <c r="Q334" s="20" t="str">
        <f t="shared" si="106"/>
        <v/>
      </c>
      <c r="R334" s="29" t="str">
        <f t="shared" si="107"/>
        <v/>
      </c>
      <c r="S334" s="22" t="str">
        <f t="shared" si="108"/>
        <v/>
      </c>
      <c r="T334" s="31"/>
      <c r="U334" s="69" t="str">
        <f t="shared" si="109"/>
        <v/>
      </c>
      <c r="V334" s="31"/>
      <c r="X334" s="76" t="str">
        <f t="shared" si="110"/>
        <v/>
      </c>
      <c r="Z334" s="76" t="str">
        <f t="shared" si="111"/>
        <v/>
      </c>
      <c r="AA334" s="76" t="str">
        <f t="shared" si="112"/>
        <v/>
      </c>
      <c r="AC334" s="19" t="str">
        <f>IF($K334="", "", SUMIF('Drinks List'!DH$11:DH$1010, $K334, 'Drinks List'!DG$11:DG$1010))</f>
        <v/>
      </c>
      <c r="AD334" s="21"/>
      <c r="AE334" s="59" t="str">
        <f>IF($K334="", "", SUMIF('Drinks List'!DJ$11:DJ$1010, $K334, 'Drinks List'!DI$11:DI$1010))</f>
        <v/>
      </c>
      <c r="AF334" s="21"/>
      <c r="AG334" s="59" t="str">
        <f>IF($K334="", "", SUMIF('Drinks List'!DL$11:DL$1010, $K334, 'Drinks List'!DK$11:DK$1010))</f>
        <v/>
      </c>
      <c r="AH334" s="21"/>
      <c r="AI334" s="59" t="str">
        <f>IF($K334="", "", SUMIF('Drinks List'!DN$11:DN$1010, $K334, 'Drinks List'!DM$11:DM$1010))</f>
        <v/>
      </c>
      <c r="AJ334" s="21"/>
      <c r="AK334" s="59" t="str">
        <f>IF($K334="", "", SUMIF('Drinks List'!DP$11:DP$1010, $K334, 'Drinks List'!DO$11:DO$1010))</f>
        <v/>
      </c>
      <c r="AL334" s="21"/>
      <c r="AM334" s="59" t="str">
        <f>IF($K334="", "", SUMIF('Drinks List'!DR$11:DR$1010, $K334, 'Drinks List'!DQ$11:DQ$1010))</f>
        <v/>
      </c>
      <c r="AN334" s="21"/>
      <c r="AO334" s="59" t="str">
        <f>IF($K334="", "", SUMIF('Drinks List'!DT$11:DT$1010, $K334, 'Drinks List'!DS$11:DS$1010))</f>
        <v/>
      </c>
      <c r="AP334" s="21"/>
      <c r="AQ334" s="59" t="str">
        <f>IF($K334="", "", SUMIF('Drinks List'!DV$11:DV$1010, $K334, 'Drinks List'!DU$11:DU$1010))</f>
        <v/>
      </c>
      <c r="AR334" s="21"/>
      <c r="AS334" s="59" t="str">
        <f>IF($K334="", "", SUMIF('Drinks List'!DX$11:DX$1010, $K334, 'Drinks List'!DW$11:DW$1010))</f>
        <v/>
      </c>
      <c r="AT334" s="21"/>
      <c r="AU334" s="59" t="str">
        <f>IF($K334="", "", SUMIF('Drinks List'!DZ$11:DZ$1010, $K334, 'Drinks List'!DY$11:DY$1010))</f>
        <v/>
      </c>
      <c r="AV334" s="21"/>
      <c r="AW334" s="59" t="str">
        <f>IF($K334="", "", SUMIF('Drinks List'!EB$11:EB$1010, $K334, 'Drinks List'!EA$11:EA$1010))</f>
        <v/>
      </c>
      <c r="AX334" s="21"/>
      <c r="AY334" s="59" t="str">
        <f>IF($K334="", "", SUMIF('Drinks List'!ED$11:ED$1010, $K334, 'Drinks List'!EC$11:EC$1010))</f>
        <v/>
      </c>
      <c r="AZ334" s="21"/>
      <c r="BA334" s="59" t="str">
        <f>IF($K334="", "", SUMIF('Drinks List'!EF$11:EF$1010, $K334, 'Drinks List'!EE$11:EE$1010))</f>
        <v/>
      </c>
      <c r="BB334" s="21"/>
      <c r="BC334" s="59" t="str">
        <f>IF($K334="", "", SUMIF('Drinks List'!EH$11:EH$1010, $K334, 'Drinks List'!EG$11:EG$1010))</f>
        <v/>
      </c>
      <c r="BD334" s="21"/>
      <c r="BE334" s="59" t="str">
        <f>IF($K334="", "", SUMIF('Drinks List'!EJ$11:EJ$1010, $K334, 'Drinks List'!EI$11:EI$1010))</f>
        <v/>
      </c>
      <c r="BF334" s="21"/>
      <c r="BG334" s="59" t="str">
        <f>IF($K334="", "", SUMIF('Drinks List'!EL$11:EL$1010, $K334, 'Drinks List'!EK$11:EK$1010))</f>
        <v/>
      </c>
      <c r="BH334" s="21"/>
      <c r="BI334" s="59" t="str">
        <f>IF($K334="", "", SUMIF('Drinks List'!EN$11:EN$1010, $K334, 'Drinks List'!EM$11:EM$1010))</f>
        <v/>
      </c>
      <c r="BJ334" s="21"/>
      <c r="BK334" s="59" t="str">
        <f>IF($K334="", "", SUMIF('Drinks List'!EP$11:EP$1010, $K334, 'Drinks List'!EO$11:EO$1010))</f>
        <v/>
      </c>
      <c r="BL334" s="21"/>
      <c r="BM334" s="59" t="str">
        <f>IF($K334="", "", SUMIF('Drinks List'!ER$11:ER$1010, $K334, 'Drinks List'!EQ$11:EQ$1010))</f>
        <v/>
      </c>
      <c r="BN334" s="21"/>
      <c r="BO334" s="65" t="str">
        <f>IF($K334="", "", SUMIF('Drinks List'!ET$11:ET$1010, $K334, 'Drinks List'!ES$11:ES$1010))</f>
        <v/>
      </c>
      <c r="BQ334" s="120" t="str">
        <f t="shared" si="113"/>
        <v/>
      </c>
      <c r="BR334" s="62" t="str">
        <f t="shared" si="114"/>
        <v/>
      </c>
      <c r="BS334" s="76" t="str">
        <f>IF(BQ334="", "", COUNTIF(BQ$11:BQ$1010, "&gt;"&amp;BQ334)+1+COUNTIF(BQ$11:BQ334, BQ334)-1)</f>
        <v/>
      </c>
      <c r="BT334" s="76" t="str">
        <f>IF(BR334="", "", COUNTIF(BR$11:BR$1010, "&lt;"&amp;BR334)+1+COUNTIF(BR$11:BR334, BR334)-1)</f>
        <v/>
      </c>
      <c r="BV334" s="76" t="str">
        <f t="shared" si="115"/>
        <v/>
      </c>
      <c r="BW334" s="124" t="str">
        <f t="shared" si="116"/>
        <v/>
      </c>
      <c r="BX334" s="115" t="str">
        <f t="shared" si="117"/>
        <v/>
      </c>
      <c r="BY334" s="125" t="str">
        <f t="shared" si="118"/>
        <v/>
      </c>
      <c r="CA334" s="106" t="str">
        <f t="shared" si="119"/>
        <v/>
      </c>
      <c r="CB334" s="22" t="str">
        <f t="shared" si="120"/>
        <v/>
      </c>
      <c r="CD334" s="76" t="str">
        <f>IF($J334="", "", IF($BV334=0, "", COUNTIF($J$11:$J$1010, "&lt;"&amp;$J334)+1+COUNTIF($J$11:$J334, $J334)-1))</f>
        <v/>
      </c>
    </row>
    <row r="335" spans="1:82" x14ac:dyDescent="0.25">
      <c r="A335" s="31"/>
      <c r="B335" s="19" t="str">
        <f t="shared" si="101"/>
        <v/>
      </c>
      <c r="C335" s="20" t="str">
        <f t="shared" si="102"/>
        <v/>
      </c>
      <c r="D335" s="29" t="str">
        <f t="shared" si="103"/>
        <v/>
      </c>
      <c r="E335" s="22" t="str">
        <f t="shared" si="104"/>
        <v/>
      </c>
      <c r="F335" s="31"/>
      <c r="G335" s="301"/>
      <c r="H335" s="302"/>
      <c r="I335" s="303"/>
      <c r="J335" s="304"/>
      <c r="K335" s="283"/>
      <c r="L335" s="305"/>
      <c r="M335" s="285"/>
      <c r="N335" s="287"/>
      <c r="O335" s="31"/>
      <c r="P335" s="19" t="str">
        <f t="shared" si="105"/>
        <v/>
      </c>
      <c r="Q335" s="20" t="str">
        <f t="shared" si="106"/>
        <v/>
      </c>
      <c r="R335" s="29" t="str">
        <f t="shared" si="107"/>
        <v/>
      </c>
      <c r="S335" s="22" t="str">
        <f t="shared" si="108"/>
        <v/>
      </c>
      <c r="T335" s="31"/>
      <c r="U335" s="69" t="str">
        <f t="shared" si="109"/>
        <v/>
      </c>
      <c r="V335" s="31"/>
      <c r="X335" s="76" t="str">
        <f t="shared" si="110"/>
        <v/>
      </c>
      <c r="Z335" s="76" t="str">
        <f t="shared" si="111"/>
        <v/>
      </c>
      <c r="AA335" s="76" t="str">
        <f t="shared" si="112"/>
        <v/>
      </c>
      <c r="AC335" s="19" t="str">
        <f>IF($K335="", "", SUMIF('Drinks List'!DH$11:DH$1010, $K335, 'Drinks List'!DG$11:DG$1010))</f>
        <v/>
      </c>
      <c r="AD335" s="21"/>
      <c r="AE335" s="59" t="str">
        <f>IF($K335="", "", SUMIF('Drinks List'!DJ$11:DJ$1010, $K335, 'Drinks List'!DI$11:DI$1010))</f>
        <v/>
      </c>
      <c r="AF335" s="21"/>
      <c r="AG335" s="59" t="str">
        <f>IF($K335="", "", SUMIF('Drinks List'!DL$11:DL$1010, $K335, 'Drinks List'!DK$11:DK$1010))</f>
        <v/>
      </c>
      <c r="AH335" s="21"/>
      <c r="AI335" s="59" t="str">
        <f>IF($K335="", "", SUMIF('Drinks List'!DN$11:DN$1010, $K335, 'Drinks List'!DM$11:DM$1010))</f>
        <v/>
      </c>
      <c r="AJ335" s="21"/>
      <c r="AK335" s="59" t="str">
        <f>IF($K335="", "", SUMIF('Drinks List'!DP$11:DP$1010, $K335, 'Drinks List'!DO$11:DO$1010))</f>
        <v/>
      </c>
      <c r="AL335" s="21"/>
      <c r="AM335" s="59" t="str">
        <f>IF($K335="", "", SUMIF('Drinks List'!DR$11:DR$1010, $K335, 'Drinks List'!DQ$11:DQ$1010))</f>
        <v/>
      </c>
      <c r="AN335" s="21"/>
      <c r="AO335" s="59" t="str">
        <f>IF($K335="", "", SUMIF('Drinks List'!DT$11:DT$1010, $K335, 'Drinks List'!DS$11:DS$1010))</f>
        <v/>
      </c>
      <c r="AP335" s="21"/>
      <c r="AQ335" s="59" t="str">
        <f>IF($K335="", "", SUMIF('Drinks List'!DV$11:DV$1010, $K335, 'Drinks List'!DU$11:DU$1010))</f>
        <v/>
      </c>
      <c r="AR335" s="21"/>
      <c r="AS335" s="59" t="str">
        <f>IF($K335="", "", SUMIF('Drinks List'!DX$11:DX$1010, $K335, 'Drinks List'!DW$11:DW$1010))</f>
        <v/>
      </c>
      <c r="AT335" s="21"/>
      <c r="AU335" s="59" t="str">
        <f>IF($K335="", "", SUMIF('Drinks List'!DZ$11:DZ$1010, $K335, 'Drinks List'!DY$11:DY$1010))</f>
        <v/>
      </c>
      <c r="AV335" s="21"/>
      <c r="AW335" s="59" t="str">
        <f>IF($K335="", "", SUMIF('Drinks List'!EB$11:EB$1010, $K335, 'Drinks List'!EA$11:EA$1010))</f>
        <v/>
      </c>
      <c r="AX335" s="21"/>
      <c r="AY335" s="59" t="str">
        <f>IF($K335="", "", SUMIF('Drinks List'!ED$11:ED$1010, $K335, 'Drinks List'!EC$11:EC$1010))</f>
        <v/>
      </c>
      <c r="AZ335" s="21"/>
      <c r="BA335" s="59" t="str">
        <f>IF($K335="", "", SUMIF('Drinks List'!EF$11:EF$1010, $K335, 'Drinks List'!EE$11:EE$1010))</f>
        <v/>
      </c>
      <c r="BB335" s="21"/>
      <c r="BC335" s="59" t="str">
        <f>IF($K335="", "", SUMIF('Drinks List'!EH$11:EH$1010, $K335, 'Drinks List'!EG$11:EG$1010))</f>
        <v/>
      </c>
      <c r="BD335" s="21"/>
      <c r="BE335" s="59" t="str">
        <f>IF($K335="", "", SUMIF('Drinks List'!EJ$11:EJ$1010, $K335, 'Drinks List'!EI$11:EI$1010))</f>
        <v/>
      </c>
      <c r="BF335" s="21"/>
      <c r="BG335" s="59" t="str">
        <f>IF($K335="", "", SUMIF('Drinks List'!EL$11:EL$1010, $K335, 'Drinks List'!EK$11:EK$1010))</f>
        <v/>
      </c>
      <c r="BH335" s="21"/>
      <c r="BI335" s="59" t="str">
        <f>IF($K335="", "", SUMIF('Drinks List'!EN$11:EN$1010, $K335, 'Drinks List'!EM$11:EM$1010))</f>
        <v/>
      </c>
      <c r="BJ335" s="21"/>
      <c r="BK335" s="59" t="str">
        <f>IF($K335="", "", SUMIF('Drinks List'!EP$11:EP$1010, $K335, 'Drinks List'!EO$11:EO$1010))</f>
        <v/>
      </c>
      <c r="BL335" s="21"/>
      <c r="BM335" s="59" t="str">
        <f>IF($K335="", "", SUMIF('Drinks List'!ER$11:ER$1010, $K335, 'Drinks List'!EQ$11:EQ$1010))</f>
        <v/>
      </c>
      <c r="BN335" s="21"/>
      <c r="BO335" s="65" t="str">
        <f>IF($K335="", "", SUMIF('Drinks List'!ET$11:ET$1010, $K335, 'Drinks List'!ES$11:ES$1010))</f>
        <v/>
      </c>
      <c r="BQ335" s="120" t="str">
        <f t="shared" si="113"/>
        <v/>
      </c>
      <c r="BR335" s="62" t="str">
        <f t="shared" si="114"/>
        <v/>
      </c>
      <c r="BS335" s="76" t="str">
        <f>IF(BQ335="", "", COUNTIF(BQ$11:BQ$1010, "&gt;"&amp;BQ335)+1+COUNTIF(BQ$11:BQ335, BQ335)-1)</f>
        <v/>
      </c>
      <c r="BT335" s="76" t="str">
        <f>IF(BR335="", "", COUNTIF(BR$11:BR$1010, "&lt;"&amp;BR335)+1+COUNTIF(BR$11:BR335, BR335)-1)</f>
        <v/>
      </c>
      <c r="BV335" s="76" t="str">
        <f t="shared" si="115"/>
        <v/>
      </c>
      <c r="BW335" s="124" t="str">
        <f t="shared" si="116"/>
        <v/>
      </c>
      <c r="BX335" s="115" t="str">
        <f t="shared" si="117"/>
        <v/>
      </c>
      <c r="BY335" s="125" t="str">
        <f t="shared" si="118"/>
        <v/>
      </c>
      <c r="CA335" s="106" t="str">
        <f t="shared" si="119"/>
        <v/>
      </c>
      <c r="CB335" s="22" t="str">
        <f t="shared" si="120"/>
        <v/>
      </c>
      <c r="CD335" s="76" t="str">
        <f>IF($J335="", "", IF($BV335=0, "", COUNTIF($J$11:$J$1010, "&lt;"&amp;$J335)+1+COUNTIF($J$11:$J335, $J335)-1))</f>
        <v/>
      </c>
    </row>
    <row r="336" spans="1:82" x14ac:dyDescent="0.25">
      <c r="A336" s="31"/>
      <c r="B336" s="19" t="str">
        <f t="shared" si="101"/>
        <v/>
      </c>
      <c r="C336" s="20" t="str">
        <f t="shared" si="102"/>
        <v/>
      </c>
      <c r="D336" s="29" t="str">
        <f t="shared" si="103"/>
        <v/>
      </c>
      <c r="E336" s="22" t="str">
        <f t="shared" si="104"/>
        <v/>
      </c>
      <c r="F336" s="31"/>
      <c r="G336" s="301"/>
      <c r="H336" s="302"/>
      <c r="I336" s="303"/>
      <c r="J336" s="304"/>
      <c r="K336" s="283"/>
      <c r="L336" s="305"/>
      <c r="M336" s="285"/>
      <c r="N336" s="287"/>
      <c r="O336" s="31"/>
      <c r="P336" s="19" t="str">
        <f t="shared" si="105"/>
        <v/>
      </c>
      <c r="Q336" s="20" t="str">
        <f t="shared" si="106"/>
        <v/>
      </c>
      <c r="R336" s="29" t="str">
        <f t="shared" si="107"/>
        <v/>
      </c>
      <c r="S336" s="22" t="str">
        <f t="shared" si="108"/>
        <v/>
      </c>
      <c r="T336" s="31"/>
      <c r="U336" s="69" t="str">
        <f t="shared" si="109"/>
        <v/>
      </c>
      <c r="V336" s="31"/>
      <c r="X336" s="76" t="str">
        <f t="shared" si="110"/>
        <v/>
      </c>
      <c r="Z336" s="76" t="str">
        <f t="shared" si="111"/>
        <v/>
      </c>
      <c r="AA336" s="76" t="str">
        <f t="shared" si="112"/>
        <v/>
      </c>
      <c r="AC336" s="19" t="str">
        <f>IF($K336="", "", SUMIF('Drinks List'!DH$11:DH$1010, $K336, 'Drinks List'!DG$11:DG$1010))</f>
        <v/>
      </c>
      <c r="AD336" s="21"/>
      <c r="AE336" s="59" t="str">
        <f>IF($K336="", "", SUMIF('Drinks List'!DJ$11:DJ$1010, $K336, 'Drinks List'!DI$11:DI$1010))</f>
        <v/>
      </c>
      <c r="AF336" s="21"/>
      <c r="AG336" s="59" t="str">
        <f>IF($K336="", "", SUMIF('Drinks List'!DL$11:DL$1010, $K336, 'Drinks List'!DK$11:DK$1010))</f>
        <v/>
      </c>
      <c r="AH336" s="21"/>
      <c r="AI336" s="59" t="str">
        <f>IF($K336="", "", SUMIF('Drinks List'!DN$11:DN$1010, $K336, 'Drinks List'!DM$11:DM$1010))</f>
        <v/>
      </c>
      <c r="AJ336" s="21"/>
      <c r="AK336" s="59" t="str">
        <f>IF($K336="", "", SUMIF('Drinks List'!DP$11:DP$1010, $K336, 'Drinks List'!DO$11:DO$1010))</f>
        <v/>
      </c>
      <c r="AL336" s="21"/>
      <c r="AM336" s="59" t="str">
        <f>IF($K336="", "", SUMIF('Drinks List'!DR$11:DR$1010, $K336, 'Drinks List'!DQ$11:DQ$1010))</f>
        <v/>
      </c>
      <c r="AN336" s="21"/>
      <c r="AO336" s="59" t="str">
        <f>IF($K336="", "", SUMIF('Drinks List'!DT$11:DT$1010, $K336, 'Drinks List'!DS$11:DS$1010))</f>
        <v/>
      </c>
      <c r="AP336" s="21"/>
      <c r="AQ336" s="59" t="str">
        <f>IF($K336="", "", SUMIF('Drinks List'!DV$11:DV$1010, $K336, 'Drinks List'!DU$11:DU$1010))</f>
        <v/>
      </c>
      <c r="AR336" s="21"/>
      <c r="AS336" s="59" t="str">
        <f>IF($K336="", "", SUMIF('Drinks List'!DX$11:DX$1010, $K336, 'Drinks List'!DW$11:DW$1010))</f>
        <v/>
      </c>
      <c r="AT336" s="21"/>
      <c r="AU336" s="59" t="str">
        <f>IF($K336="", "", SUMIF('Drinks List'!DZ$11:DZ$1010, $K336, 'Drinks List'!DY$11:DY$1010))</f>
        <v/>
      </c>
      <c r="AV336" s="21"/>
      <c r="AW336" s="59" t="str">
        <f>IF($K336="", "", SUMIF('Drinks List'!EB$11:EB$1010, $K336, 'Drinks List'!EA$11:EA$1010))</f>
        <v/>
      </c>
      <c r="AX336" s="21"/>
      <c r="AY336" s="59" t="str">
        <f>IF($K336="", "", SUMIF('Drinks List'!ED$11:ED$1010, $K336, 'Drinks List'!EC$11:EC$1010))</f>
        <v/>
      </c>
      <c r="AZ336" s="21"/>
      <c r="BA336" s="59" t="str">
        <f>IF($K336="", "", SUMIF('Drinks List'!EF$11:EF$1010, $K336, 'Drinks List'!EE$11:EE$1010))</f>
        <v/>
      </c>
      <c r="BB336" s="21"/>
      <c r="BC336" s="59" t="str">
        <f>IF($K336="", "", SUMIF('Drinks List'!EH$11:EH$1010, $K336, 'Drinks List'!EG$11:EG$1010))</f>
        <v/>
      </c>
      <c r="BD336" s="21"/>
      <c r="BE336" s="59" t="str">
        <f>IF($K336="", "", SUMIF('Drinks List'!EJ$11:EJ$1010, $K336, 'Drinks List'!EI$11:EI$1010))</f>
        <v/>
      </c>
      <c r="BF336" s="21"/>
      <c r="BG336" s="59" t="str">
        <f>IF($K336="", "", SUMIF('Drinks List'!EL$11:EL$1010, $K336, 'Drinks List'!EK$11:EK$1010))</f>
        <v/>
      </c>
      <c r="BH336" s="21"/>
      <c r="BI336" s="59" t="str">
        <f>IF($K336="", "", SUMIF('Drinks List'!EN$11:EN$1010, $K336, 'Drinks List'!EM$11:EM$1010))</f>
        <v/>
      </c>
      <c r="BJ336" s="21"/>
      <c r="BK336" s="59" t="str">
        <f>IF($K336="", "", SUMIF('Drinks List'!EP$11:EP$1010, $K336, 'Drinks List'!EO$11:EO$1010))</f>
        <v/>
      </c>
      <c r="BL336" s="21"/>
      <c r="BM336" s="59" t="str">
        <f>IF($K336="", "", SUMIF('Drinks List'!ER$11:ER$1010, $K336, 'Drinks List'!EQ$11:EQ$1010))</f>
        <v/>
      </c>
      <c r="BN336" s="21"/>
      <c r="BO336" s="65" t="str">
        <f>IF($K336="", "", SUMIF('Drinks List'!ET$11:ET$1010, $K336, 'Drinks List'!ES$11:ES$1010))</f>
        <v/>
      </c>
      <c r="BQ336" s="120" t="str">
        <f t="shared" si="113"/>
        <v/>
      </c>
      <c r="BR336" s="62" t="str">
        <f t="shared" si="114"/>
        <v/>
      </c>
      <c r="BS336" s="76" t="str">
        <f>IF(BQ336="", "", COUNTIF(BQ$11:BQ$1010, "&gt;"&amp;BQ336)+1+COUNTIF(BQ$11:BQ336, BQ336)-1)</f>
        <v/>
      </c>
      <c r="BT336" s="76" t="str">
        <f>IF(BR336="", "", COUNTIF(BR$11:BR$1010, "&lt;"&amp;BR336)+1+COUNTIF(BR$11:BR336, BR336)-1)</f>
        <v/>
      </c>
      <c r="BV336" s="76" t="str">
        <f t="shared" si="115"/>
        <v/>
      </c>
      <c r="BW336" s="124" t="str">
        <f t="shared" si="116"/>
        <v/>
      </c>
      <c r="BX336" s="115" t="str">
        <f t="shared" si="117"/>
        <v/>
      </c>
      <c r="BY336" s="125" t="str">
        <f t="shared" si="118"/>
        <v/>
      </c>
      <c r="CA336" s="106" t="str">
        <f t="shared" si="119"/>
        <v/>
      </c>
      <c r="CB336" s="22" t="str">
        <f t="shared" si="120"/>
        <v/>
      </c>
      <c r="CD336" s="76" t="str">
        <f>IF($J336="", "", IF($BV336=0, "", COUNTIF($J$11:$J$1010, "&lt;"&amp;$J336)+1+COUNTIF($J$11:$J336, $J336)-1))</f>
        <v/>
      </c>
    </row>
    <row r="337" spans="1:82" x14ac:dyDescent="0.25">
      <c r="A337" s="31"/>
      <c r="B337" s="19" t="str">
        <f t="shared" si="101"/>
        <v/>
      </c>
      <c r="C337" s="20" t="str">
        <f t="shared" si="102"/>
        <v/>
      </c>
      <c r="D337" s="29" t="str">
        <f t="shared" si="103"/>
        <v/>
      </c>
      <c r="E337" s="22" t="str">
        <f t="shared" si="104"/>
        <v/>
      </c>
      <c r="F337" s="31"/>
      <c r="G337" s="301"/>
      <c r="H337" s="302"/>
      <c r="I337" s="303"/>
      <c r="J337" s="304"/>
      <c r="K337" s="283"/>
      <c r="L337" s="305"/>
      <c r="M337" s="285"/>
      <c r="N337" s="287"/>
      <c r="O337" s="31"/>
      <c r="P337" s="19" t="str">
        <f t="shared" si="105"/>
        <v/>
      </c>
      <c r="Q337" s="20" t="str">
        <f t="shared" si="106"/>
        <v/>
      </c>
      <c r="R337" s="29" t="str">
        <f t="shared" si="107"/>
        <v/>
      </c>
      <c r="S337" s="22" t="str">
        <f t="shared" si="108"/>
        <v/>
      </c>
      <c r="T337" s="31"/>
      <c r="U337" s="69" t="str">
        <f t="shared" si="109"/>
        <v/>
      </c>
      <c r="V337" s="31"/>
      <c r="X337" s="76" t="str">
        <f t="shared" si="110"/>
        <v/>
      </c>
      <c r="Z337" s="76" t="str">
        <f t="shared" si="111"/>
        <v/>
      </c>
      <c r="AA337" s="76" t="str">
        <f t="shared" si="112"/>
        <v/>
      </c>
      <c r="AC337" s="19" t="str">
        <f>IF($K337="", "", SUMIF('Drinks List'!DH$11:DH$1010, $K337, 'Drinks List'!DG$11:DG$1010))</f>
        <v/>
      </c>
      <c r="AD337" s="21"/>
      <c r="AE337" s="59" t="str">
        <f>IF($K337="", "", SUMIF('Drinks List'!DJ$11:DJ$1010, $K337, 'Drinks List'!DI$11:DI$1010))</f>
        <v/>
      </c>
      <c r="AF337" s="21"/>
      <c r="AG337" s="59" t="str">
        <f>IF($K337="", "", SUMIF('Drinks List'!DL$11:DL$1010, $K337, 'Drinks List'!DK$11:DK$1010))</f>
        <v/>
      </c>
      <c r="AH337" s="21"/>
      <c r="AI337" s="59" t="str">
        <f>IF($K337="", "", SUMIF('Drinks List'!DN$11:DN$1010, $K337, 'Drinks List'!DM$11:DM$1010))</f>
        <v/>
      </c>
      <c r="AJ337" s="21"/>
      <c r="AK337" s="59" t="str">
        <f>IF($K337="", "", SUMIF('Drinks List'!DP$11:DP$1010, $K337, 'Drinks List'!DO$11:DO$1010))</f>
        <v/>
      </c>
      <c r="AL337" s="21"/>
      <c r="AM337" s="59" t="str">
        <f>IF($K337="", "", SUMIF('Drinks List'!DR$11:DR$1010, $K337, 'Drinks List'!DQ$11:DQ$1010))</f>
        <v/>
      </c>
      <c r="AN337" s="21"/>
      <c r="AO337" s="59" t="str">
        <f>IF($K337="", "", SUMIF('Drinks List'!DT$11:DT$1010, $K337, 'Drinks List'!DS$11:DS$1010))</f>
        <v/>
      </c>
      <c r="AP337" s="21"/>
      <c r="AQ337" s="59" t="str">
        <f>IF($K337="", "", SUMIF('Drinks List'!DV$11:DV$1010, $K337, 'Drinks List'!DU$11:DU$1010))</f>
        <v/>
      </c>
      <c r="AR337" s="21"/>
      <c r="AS337" s="59" t="str">
        <f>IF($K337="", "", SUMIF('Drinks List'!DX$11:DX$1010, $K337, 'Drinks List'!DW$11:DW$1010))</f>
        <v/>
      </c>
      <c r="AT337" s="21"/>
      <c r="AU337" s="59" t="str">
        <f>IF($K337="", "", SUMIF('Drinks List'!DZ$11:DZ$1010, $K337, 'Drinks List'!DY$11:DY$1010))</f>
        <v/>
      </c>
      <c r="AV337" s="21"/>
      <c r="AW337" s="59" t="str">
        <f>IF($K337="", "", SUMIF('Drinks List'!EB$11:EB$1010, $K337, 'Drinks List'!EA$11:EA$1010))</f>
        <v/>
      </c>
      <c r="AX337" s="21"/>
      <c r="AY337" s="59" t="str">
        <f>IF($K337="", "", SUMIF('Drinks List'!ED$11:ED$1010, $K337, 'Drinks List'!EC$11:EC$1010))</f>
        <v/>
      </c>
      <c r="AZ337" s="21"/>
      <c r="BA337" s="59" t="str">
        <f>IF($K337="", "", SUMIF('Drinks List'!EF$11:EF$1010, $K337, 'Drinks List'!EE$11:EE$1010))</f>
        <v/>
      </c>
      <c r="BB337" s="21"/>
      <c r="BC337" s="59" t="str">
        <f>IF($K337="", "", SUMIF('Drinks List'!EH$11:EH$1010, $K337, 'Drinks List'!EG$11:EG$1010))</f>
        <v/>
      </c>
      <c r="BD337" s="21"/>
      <c r="BE337" s="59" t="str">
        <f>IF($K337="", "", SUMIF('Drinks List'!EJ$11:EJ$1010, $K337, 'Drinks List'!EI$11:EI$1010))</f>
        <v/>
      </c>
      <c r="BF337" s="21"/>
      <c r="BG337" s="59" t="str">
        <f>IF($K337="", "", SUMIF('Drinks List'!EL$11:EL$1010, $K337, 'Drinks List'!EK$11:EK$1010))</f>
        <v/>
      </c>
      <c r="BH337" s="21"/>
      <c r="BI337" s="59" t="str">
        <f>IF($K337="", "", SUMIF('Drinks List'!EN$11:EN$1010, $K337, 'Drinks List'!EM$11:EM$1010))</f>
        <v/>
      </c>
      <c r="BJ337" s="21"/>
      <c r="BK337" s="59" t="str">
        <f>IF($K337="", "", SUMIF('Drinks List'!EP$11:EP$1010, $K337, 'Drinks List'!EO$11:EO$1010))</f>
        <v/>
      </c>
      <c r="BL337" s="21"/>
      <c r="BM337" s="59" t="str">
        <f>IF($K337="", "", SUMIF('Drinks List'!ER$11:ER$1010, $K337, 'Drinks List'!EQ$11:EQ$1010))</f>
        <v/>
      </c>
      <c r="BN337" s="21"/>
      <c r="BO337" s="65" t="str">
        <f>IF($K337="", "", SUMIF('Drinks List'!ET$11:ET$1010, $K337, 'Drinks List'!ES$11:ES$1010))</f>
        <v/>
      </c>
      <c r="BQ337" s="120" t="str">
        <f t="shared" si="113"/>
        <v/>
      </c>
      <c r="BR337" s="62" t="str">
        <f t="shared" si="114"/>
        <v/>
      </c>
      <c r="BS337" s="76" t="str">
        <f>IF(BQ337="", "", COUNTIF(BQ$11:BQ$1010, "&gt;"&amp;BQ337)+1+COUNTIF(BQ$11:BQ337, BQ337)-1)</f>
        <v/>
      </c>
      <c r="BT337" s="76" t="str">
        <f>IF(BR337="", "", COUNTIF(BR$11:BR$1010, "&lt;"&amp;BR337)+1+COUNTIF(BR$11:BR337, BR337)-1)</f>
        <v/>
      </c>
      <c r="BV337" s="76" t="str">
        <f t="shared" si="115"/>
        <v/>
      </c>
      <c r="BW337" s="124" t="str">
        <f t="shared" si="116"/>
        <v/>
      </c>
      <c r="BX337" s="115" t="str">
        <f t="shared" si="117"/>
        <v/>
      </c>
      <c r="BY337" s="125" t="str">
        <f t="shared" si="118"/>
        <v/>
      </c>
      <c r="CA337" s="106" t="str">
        <f t="shared" si="119"/>
        <v/>
      </c>
      <c r="CB337" s="22" t="str">
        <f t="shared" si="120"/>
        <v/>
      </c>
      <c r="CD337" s="76" t="str">
        <f>IF($J337="", "", IF($BV337=0, "", COUNTIF($J$11:$J$1010, "&lt;"&amp;$J337)+1+COUNTIF($J$11:$J337, $J337)-1))</f>
        <v/>
      </c>
    </row>
    <row r="338" spans="1:82" x14ac:dyDescent="0.25">
      <c r="A338" s="31"/>
      <c r="B338" s="19" t="str">
        <f t="shared" si="101"/>
        <v/>
      </c>
      <c r="C338" s="20" t="str">
        <f t="shared" si="102"/>
        <v/>
      </c>
      <c r="D338" s="29" t="str">
        <f t="shared" si="103"/>
        <v/>
      </c>
      <c r="E338" s="22" t="str">
        <f t="shared" si="104"/>
        <v/>
      </c>
      <c r="F338" s="31"/>
      <c r="G338" s="301"/>
      <c r="H338" s="302"/>
      <c r="I338" s="303"/>
      <c r="J338" s="304"/>
      <c r="K338" s="283"/>
      <c r="L338" s="305"/>
      <c r="M338" s="285"/>
      <c r="N338" s="287"/>
      <c r="O338" s="31"/>
      <c r="P338" s="19" t="str">
        <f t="shared" si="105"/>
        <v/>
      </c>
      <c r="Q338" s="20" t="str">
        <f t="shared" si="106"/>
        <v/>
      </c>
      <c r="R338" s="29" t="str">
        <f t="shared" si="107"/>
        <v/>
      </c>
      <c r="S338" s="22" t="str">
        <f t="shared" si="108"/>
        <v/>
      </c>
      <c r="T338" s="31"/>
      <c r="U338" s="69" t="str">
        <f t="shared" si="109"/>
        <v/>
      </c>
      <c r="V338" s="31"/>
      <c r="X338" s="76" t="str">
        <f t="shared" si="110"/>
        <v/>
      </c>
      <c r="Z338" s="76" t="str">
        <f t="shared" si="111"/>
        <v/>
      </c>
      <c r="AA338" s="76" t="str">
        <f t="shared" si="112"/>
        <v/>
      </c>
      <c r="AC338" s="19" t="str">
        <f>IF($K338="", "", SUMIF('Drinks List'!DH$11:DH$1010, $K338, 'Drinks List'!DG$11:DG$1010))</f>
        <v/>
      </c>
      <c r="AD338" s="21"/>
      <c r="AE338" s="59" t="str">
        <f>IF($K338="", "", SUMIF('Drinks List'!DJ$11:DJ$1010, $K338, 'Drinks List'!DI$11:DI$1010))</f>
        <v/>
      </c>
      <c r="AF338" s="21"/>
      <c r="AG338" s="59" t="str">
        <f>IF($K338="", "", SUMIF('Drinks List'!DL$11:DL$1010, $K338, 'Drinks List'!DK$11:DK$1010))</f>
        <v/>
      </c>
      <c r="AH338" s="21"/>
      <c r="AI338" s="59" t="str">
        <f>IF($K338="", "", SUMIF('Drinks List'!DN$11:DN$1010, $K338, 'Drinks List'!DM$11:DM$1010))</f>
        <v/>
      </c>
      <c r="AJ338" s="21"/>
      <c r="AK338" s="59" t="str">
        <f>IF($K338="", "", SUMIF('Drinks List'!DP$11:DP$1010, $K338, 'Drinks List'!DO$11:DO$1010))</f>
        <v/>
      </c>
      <c r="AL338" s="21"/>
      <c r="AM338" s="59" t="str">
        <f>IF($K338="", "", SUMIF('Drinks List'!DR$11:DR$1010, $K338, 'Drinks List'!DQ$11:DQ$1010))</f>
        <v/>
      </c>
      <c r="AN338" s="21"/>
      <c r="AO338" s="59" t="str">
        <f>IF($K338="", "", SUMIF('Drinks List'!DT$11:DT$1010, $K338, 'Drinks List'!DS$11:DS$1010))</f>
        <v/>
      </c>
      <c r="AP338" s="21"/>
      <c r="AQ338" s="59" t="str">
        <f>IF($K338="", "", SUMIF('Drinks List'!DV$11:DV$1010, $K338, 'Drinks List'!DU$11:DU$1010))</f>
        <v/>
      </c>
      <c r="AR338" s="21"/>
      <c r="AS338" s="59" t="str">
        <f>IF($K338="", "", SUMIF('Drinks List'!DX$11:DX$1010, $K338, 'Drinks List'!DW$11:DW$1010))</f>
        <v/>
      </c>
      <c r="AT338" s="21"/>
      <c r="AU338" s="59" t="str">
        <f>IF($K338="", "", SUMIF('Drinks List'!DZ$11:DZ$1010, $K338, 'Drinks List'!DY$11:DY$1010))</f>
        <v/>
      </c>
      <c r="AV338" s="21"/>
      <c r="AW338" s="59" t="str">
        <f>IF($K338="", "", SUMIF('Drinks List'!EB$11:EB$1010, $K338, 'Drinks List'!EA$11:EA$1010))</f>
        <v/>
      </c>
      <c r="AX338" s="21"/>
      <c r="AY338" s="59" t="str">
        <f>IF($K338="", "", SUMIF('Drinks List'!ED$11:ED$1010, $K338, 'Drinks List'!EC$11:EC$1010))</f>
        <v/>
      </c>
      <c r="AZ338" s="21"/>
      <c r="BA338" s="59" t="str">
        <f>IF($K338="", "", SUMIF('Drinks List'!EF$11:EF$1010, $K338, 'Drinks List'!EE$11:EE$1010))</f>
        <v/>
      </c>
      <c r="BB338" s="21"/>
      <c r="BC338" s="59" t="str">
        <f>IF($K338="", "", SUMIF('Drinks List'!EH$11:EH$1010, $K338, 'Drinks List'!EG$11:EG$1010))</f>
        <v/>
      </c>
      <c r="BD338" s="21"/>
      <c r="BE338" s="59" t="str">
        <f>IF($K338="", "", SUMIF('Drinks List'!EJ$11:EJ$1010, $K338, 'Drinks List'!EI$11:EI$1010))</f>
        <v/>
      </c>
      <c r="BF338" s="21"/>
      <c r="BG338" s="59" t="str">
        <f>IF($K338="", "", SUMIF('Drinks List'!EL$11:EL$1010, $K338, 'Drinks List'!EK$11:EK$1010))</f>
        <v/>
      </c>
      <c r="BH338" s="21"/>
      <c r="BI338" s="59" t="str">
        <f>IF($K338="", "", SUMIF('Drinks List'!EN$11:EN$1010, $K338, 'Drinks List'!EM$11:EM$1010))</f>
        <v/>
      </c>
      <c r="BJ338" s="21"/>
      <c r="BK338" s="59" t="str">
        <f>IF($K338="", "", SUMIF('Drinks List'!EP$11:EP$1010, $K338, 'Drinks List'!EO$11:EO$1010))</f>
        <v/>
      </c>
      <c r="BL338" s="21"/>
      <c r="BM338" s="59" t="str">
        <f>IF($K338="", "", SUMIF('Drinks List'!ER$11:ER$1010, $K338, 'Drinks List'!EQ$11:EQ$1010))</f>
        <v/>
      </c>
      <c r="BN338" s="21"/>
      <c r="BO338" s="65" t="str">
        <f>IF($K338="", "", SUMIF('Drinks List'!ET$11:ET$1010, $K338, 'Drinks List'!ES$11:ES$1010))</f>
        <v/>
      </c>
      <c r="BQ338" s="120" t="str">
        <f t="shared" si="113"/>
        <v/>
      </c>
      <c r="BR338" s="62" t="str">
        <f t="shared" si="114"/>
        <v/>
      </c>
      <c r="BS338" s="76" t="str">
        <f>IF(BQ338="", "", COUNTIF(BQ$11:BQ$1010, "&gt;"&amp;BQ338)+1+COUNTIF(BQ$11:BQ338, BQ338)-1)</f>
        <v/>
      </c>
      <c r="BT338" s="76" t="str">
        <f>IF(BR338="", "", COUNTIF(BR$11:BR$1010, "&lt;"&amp;BR338)+1+COUNTIF(BR$11:BR338, BR338)-1)</f>
        <v/>
      </c>
      <c r="BV338" s="76" t="str">
        <f t="shared" si="115"/>
        <v/>
      </c>
      <c r="BW338" s="124" t="str">
        <f t="shared" si="116"/>
        <v/>
      </c>
      <c r="BX338" s="115" t="str">
        <f t="shared" si="117"/>
        <v/>
      </c>
      <c r="BY338" s="125" t="str">
        <f t="shared" si="118"/>
        <v/>
      </c>
      <c r="CA338" s="106" t="str">
        <f t="shared" si="119"/>
        <v/>
      </c>
      <c r="CB338" s="22" t="str">
        <f t="shared" si="120"/>
        <v/>
      </c>
      <c r="CD338" s="76" t="str">
        <f>IF($J338="", "", IF($BV338=0, "", COUNTIF($J$11:$J$1010, "&lt;"&amp;$J338)+1+COUNTIF($J$11:$J338, $J338)-1))</f>
        <v/>
      </c>
    </row>
    <row r="339" spans="1:82" x14ac:dyDescent="0.25">
      <c r="A339" s="31"/>
      <c r="B339" s="19" t="str">
        <f t="shared" si="101"/>
        <v/>
      </c>
      <c r="C339" s="20" t="str">
        <f t="shared" si="102"/>
        <v/>
      </c>
      <c r="D339" s="29" t="str">
        <f t="shared" si="103"/>
        <v/>
      </c>
      <c r="E339" s="22" t="str">
        <f t="shared" si="104"/>
        <v/>
      </c>
      <c r="F339" s="31"/>
      <c r="G339" s="301"/>
      <c r="H339" s="302"/>
      <c r="I339" s="303"/>
      <c r="J339" s="304"/>
      <c r="K339" s="283"/>
      <c r="L339" s="305"/>
      <c r="M339" s="285"/>
      <c r="N339" s="287"/>
      <c r="O339" s="31"/>
      <c r="P339" s="19" t="str">
        <f t="shared" si="105"/>
        <v/>
      </c>
      <c r="Q339" s="20" t="str">
        <f t="shared" si="106"/>
        <v/>
      </c>
      <c r="R339" s="29" t="str">
        <f t="shared" si="107"/>
        <v/>
      </c>
      <c r="S339" s="22" t="str">
        <f t="shared" si="108"/>
        <v/>
      </c>
      <c r="T339" s="31"/>
      <c r="U339" s="69" t="str">
        <f t="shared" si="109"/>
        <v/>
      </c>
      <c r="V339" s="31"/>
      <c r="X339" s="76" t="str">
        <f t="shared" si="110"/>
        <v/>
      </c>
      <c r="Z339" s="76" t="str">
        <f t="shared" si="111"/>
        <v/>
      </c>
      <c r="AA339" s="76" t="str">
        <f t="shared" si="112"/>
        <v/>
      </c>
      <c r="AC339" s="19" t="str">
        <f>IF($K339="", "", SUMIF('Drinks List'!DH$11:DH$1010, $K339, 'Drinks List'!DG$11:DG$1010))</f>
        <v/>
      </c>
      <c r="AD339" s="21"/>
      <c r="AE339" s="59" t="str">
        <f>IF($K339="", "", SUMIF('Drinks List'!DJ$11:DJ$1010, $K339, 'Drinks List'!DI$11:DI$1010))</f>
        <v/>
      </c>
      <c r="AF339" s="21"/>
      <c r="AG339" s="59" t="str">
        <f>IF($K339="", "", SUMIF('Drinks List'!DL$11:DL$1010, $K339, 'Drinks List'!DK$11:DK$1010))</f>
        <v/>
      </c>
      <c r="AH339" s="21"/>
      <c r="AI339" s="59" t="str">
        <f>IF($K339="", "", SUMIF('Drinks List'!DN$11:DN$1010, $K339, 'Drinks List'!DM$11:DM$1010))</f>
        <v/>
      </c>
      <c r="AJ339" s="21"/>
      <c r="AK339" s="59" t="str">
        <f>IF($K339="", "", SUMIF('Drinks List'!DP$11:DP$1010, $K339, 'Drinks List'!DO$11:DO$1010))</f>
        <v/>
      </c>
      <c r="AL339" s="21"/>
      <c r="AM339" s="59" t="str">
        <f>IF($K339="", "", SUMIF('Drinks List'!DR$11:DR$1010, $K339, 'Drinks List'!DQ$11:DQ$1010))</f>
        <v/>
      </c>
      <c r="AN339" s="21"/>
      <c r="AO339" s="59" t="str">
        <f>IF($K339="", "", SUMIF('Drinks List'!DT$11:DT$1010, $K339, 'Drinks List'!DS$11:DS$1010))</f>
        <v/>
      </c>
      <c r="AP339" s="21"/>
      <c r="AQ339" s="59" t="str">
        <f>IF($K339="", "", SUMIF('Drinks List'!DV$11:DV$1010, $K339, 'Drinks List'!DU$11:DU$1010))</f>
        <v/>
      </c>
      <c r="AR339" s="21"/>
      <c r="AS339" s="59" t="str">
        <f>IF($K339="", "", SUMIF('Drinks List'!DX$11:DX$1010, $K339, 'Drinks List'!DW$11:DW$1010))</f>
        <v/>
      </c>
      <c r="AT339" s="21"/>
      <c r="AU339" s="59" t="str">
        <f>IF($K339="", "", SUMIF('Drinks List'!DZ$11:DZ$1010, $K339, 'Drinks List'!DY$11:DY$1010))</f>
        <v/>
      </c>
      <c r="AV339" s="21"/>
      <c r="AW339" s="59" t="str">
        <f>IF($K339="", "", SUMIF('Drinks List'!EB$11:EB$1010, $K339, 'Drinks List'!EA$11:EA$1010))</f>
        <v/>
      </c>
      <c r="AX339" s="21"/>
      <c r="AY339" s="59" t="str">
        <f>IF($K339="", "", SUMIF('Drinks List'!ED$11:ED$1010, $K339, 'Drinks List'!EC$11:EC$1010))</f>
        <v/>
      </c>
      <c r="AZ339" s="21"/>
      <c r="BA339" s="59" t="str">
        <f>IF($K339="", "", SUMIF('Drinks List'!EF$11:EF$1010, $K339, 'Drinks List'!EE$11:EE$1010))</f>
        <v/>
      </c>
      <c r="BB339" s="21"/>
      <c r="BC339" s="59" t="str">
        <f>IF($K339="", "", SUMIF('Drinks List'!EH$11:EH$1010, $K339, 'Drinks List'!EG$11:EG$1010))</f>
        <v/>
      </c>
      <c r="BD339" s="21"/>
      <c r="BE339" s="59" t="str">
        <f>IF($K339="", "", SUMIF('Drinks List'!EJ$11:EJ$1010, $K339, 'Drinks List'!EI$11:EI$1010))</f>
        <v/>
      </c>
      <c r="BF339" s="21"/>
      <c r="BG339" s="59" t="str">
        <f>IF($K339="", "", SUMIF('Drinks List'!EL$11:EL$1010, $K339, 'Drinks List'!EK$11:EK$1010))</f>
        <v/>
      </c>
      <c r="BH339" s="21"/>
      <c r="BI339" s="59" t="str">
        <f>IF($K339="", "", SUMIF('Drinks List'!EN$11:EN$1010, $K339, 'Drinks List'!EM$11:EM$1010))</f>
        <v/>
      </c>
      <c r="BJ339" s="21"/>
      <c r="BK339" s="59" t="str">
        <f>IF($K339="", "", SUMIF('Drinks List'!EP$11:EP$1010, $K339, 'Drinks List'!EO$11:EO$1010))</f>
        <v/>
      </c>
      <c r="BL339" s="21"/>
      <c r="BM339" s="59" t="str">
        <f>IF($K339="", "", SUMIF('Drinks List'!ER$11:ER$1010, $K339, 'Drinks List'!EQ$11:EQ$1010))</f>
        <v/>
      </c>
      <c r="BN339" s="21"/>
      <c r="BO339" s="65" t="str">
        <f>IF($K339="", "", SUMIF('Drinks List'!ET$11:ET$1010, $K339, 'Drinks List'!ES$11:ES$1010))</f>
        <v/>
      </c>
      <c r="BQ339" s="120" t="str">
        <f t="shared" si="113"/>
        <v/>
      </c>
      <c r="BR339" s="62" t="str">
        <f t="shared" si="114"/>
        <v/>
      </c>
      <c r="BS339" s="76" t="str">
        <f>IF(BQ339="", "", COUNTIF(BQ$11:BQ$1010, "&gt;"&amp;BQ339)+1+COUNTIF(BQ$11:BQ339, BQ339)-1)</f>
        <v/>
      </c>
      <c r="BT339" s="76" t="str">
        <f>IF(BR339="", "", COUNTIF(BR$11:BR$1010, "&lt;"&amp;BR339)+1+COUNTIF(BR$11:BR339, BR339)-1)</f>
        <v/>
      </c>
      <c r="BV339" s="76" t="str">
        <f t="shared" si="115"/>
        <v/>
      </c>
      <c r="BW339" s="124" t="str">
        <f t="shared" si="116"/>
        <v/>
      </c>
      <c r="BX339" s="115" t="str">
        <f t="shared" si="117"/>
        <v/>
      </c>
      <c r="BY339" s="125" t="str">
        <f t="shared" si="118"/>
        <v/>
      </c>
      <c r="CA339" s="106" t="str">
        <f t="shared" si="119"/>
        <v/>
      </c>
      <c r="CB339" s="22" t="str">
        <f t="shared" si="120"/>
        <v/>
      </c>
      <c r="CD339" s="76" t="str">
        <f>IF($J339="", "", IF($BV339=0, "", COUNTIF($J$11:$J$1010, "&lt;"&amp;$J339)+1+COUNTIF($J$11:$J339, $J339)-1))</f>
        <v/>
      </c>
    </row>
    <row r="340" spans="1:82" x14ac:dyDescent="0.25">
      <c r="A340" s="31"/>
      <c r="B340" s="19" t="str">
        <f t="shared" si="101"/>
        <v/>
      </c>
      <c r="C340" s="20" t="str">
        <f t="shared" si="102"/>
        <v/>
      </c>
      <c r="D340" s="29" t="str">
        <f t="shared" si="103"/>
        <v/>
      </c>
      <c r="E340" s="22" t="str">
        <f t="shared" si="104"/>
        <v/>
      </c>
      <c r="F340" s="31"/>
      <c r="G340" s="301"/>
      <c r="H340" s="302"/>
      <c r="I340" s="303"/>
      <c r="J340" s="304"/>
      <c r="K340" s="283"/>
      <c r="L340" s="305"/>
      <c r="M340" s="285"/>
      <c r="N340" s="287"/>
      <c r="O340" s="31"/>
      <c r="P340" s="19" t="str">
        <f t="shared" si="105"/>
        <v/>
      </c>
      <c r="Q340" s="20" t="str">
        <f t="shared" si="106"/>
        <v/>
      </c>
      <c r="R340" s="29" t="str">
        <f t="shared" si="107"/>
        <v/>
      </c>
      <c r="S340" s="22" t="str">
        <f t="shared" si="108"/>
        <v/>
      </c>
      <c r="T340" s="31"/>
      <c r="U340" s="69" t="str">
        <f t="shared" si="109"/>
        <v/>
      </c>
      <c r="V340" s="31"/>
      <c r="X340" s="76" t="str">
        <f t="shared" si="110"/>
        <v/>
      </c>
      <c r="Z340" s="76" t="str">
        <f t="shared" si="111"/>
        <v/>
      </c>
      <c r="AA340" s="76" t="str">
        <f t="shared" si="112"/>
        <v/>
      </c>
      <c r="AC340" s="19" t="str">
        <f>IF($K340="", "", SUMIF('Drinks List'!DH$11:DH$1010, $K340, 'Drinks List'!DG$11:DG$1010))</f>
        <v/>
      </c>
      <c r="AD340" s="21"/>
      <c r="AE340" s="59" t="str">
        <f>IF($K340="", "", SUMIF('Drinks List'!DJ$11:DJ$1010, $K340, 'Drinks List'!DI$11:DI$1010))</f>
        <v/>
      </c>
      <c r="AF340" s="21"/>
      <c r="AG340" s="59" t="str">
        <f>IF($K340="", "", SUMIF('Drinks List'!DL$11:DL$1010, $K340, 'Drinks List'!DK$11:DK$1010))</f>
        <v/>
      </c>
      <c r="AH340" s="21"/>
      <c r="AI340" s="59" t="str">
        <f>IF($K340="", "", SUMIF('Drinks List'!DN$11:DN$1010, $K340, 'Drinks List'!DM$11:DM$1010))</f>
        <v/>
      </c>
      <c r="AJ340" s="21"/>
      <c r="AK340" s="59" t="str">
        <f>IF($K340="", "", SUMIF('Drinks List'!DP$11:DP$1010, $K340, 'Drinks List'!DO$11:DO$1010))</f>
        <v/>
      </c>
      <c r="AL340" s="21"/>
      <c r="AM340" s="59" t="str">
        <f>IF($K340="", "", SUMIF('Drinks List'!DR$11:DR$1010, $K340, 'Drinks List'!DQ$11:DQ$1010))</f>
        <v/>
      </c>
      <c r="AN340" s="21"/>
      <c r="AO340" s="59" t="str">
        <f>IF($K340="", "", SUMIF('Drinks List'!DT$11:DT$1010, $K340, 'Drinks List'!DS$11:DS$1010))</f>
        <v/>
      </c>
      <c r="AP340" s="21"/>
      <c r="AQ340" s="59" t="str">
        <f>IF($K340="", "", SUMIF('Drinks List'!DV$11:DV$1010, $K340, 'Drinks List'!DU$11:DU$1010))</f>
        <v/>
      </c>
      <c r="AR340" s="21"/>
      <c r="AS340" s="59" t="str">
        <f>IF($K340="", "", SUMIF('Drinks List'!DX$11:DX$1010, $K340, 'Drinks List'!DW$11:DW$1010))</f>
        <v/>
      </c>
      <c r="AT340" s="21"/>
      <c r="AU340" s="59" t="str">
        <f>IF($K340="", "", SUMIF('Drinks List'!DZ$11:DZ$1010, $K340, 'Drinks List'!DY$11:DY$1010))</f>
        <v/>
      </c>
      <c r="AV340" s="21"/>
      <c r="AW340" s="59" t="str">
        <f>IF($K340="", "", SUMIF('Drinks List'!EB$11:EB$1010, $K340, 'Drinks List'!EA$11:EA$1010))</f>
        <v/>
      </c>
      <c r="AX340" s="21"/>
      <c r="AY340" s="59" t="str">
        <f>IF($K340="", "", SUMIF('Drinks List'!ED$11:ED$1010, $K340, 'Drinks List'!EC$11:EC$1010))</f>
        <v/>
      </c>
      <c r="AZ340" s="21"/>
      <c r="BA340" s="59" t="str">
        <f>IF($K340="", "", SUMIF('Drinks List'!EF$11:EF$1010, $K340, 'Drinks List'!EE$11:EE$1010))</f>
        <v/>
      </c>
      <c r="BB340" s="21"/>
      <c r="BC340" s="59" t="str">
        <f>IF($K340="", "", SUMIF('Drinks List'!EH$11:EH$1010, $K340, 'Drinks List'!EG$11:EG$1010))</f>
        <v/>
      </c>
      <c r="BD340" s="21"/>
      <c r="BE340" s="59" t="str">
        <f>IF($K340="", "", SUMIF('Drinks List'!EJ$11:EJ$1010, $K340, 'Drinks List'!EI$11:EI$1010))</f>
        <v/>
      </c>
      <c r="BF340" s="21"/>
      <c r="BG340" s="59" t="str">
        <f>IF($K340="", "", SUMIF('Drinks List'!EL$11:EL$1010, $K340, 'Drinks List'!EK$11:EK$1010))</f>
        <v/>
      </c>
      <c r="BH340" s="21"/>
      <c r="BI340" s="59" t="str">
        <f>IF($K340="", "", SUMIF('Drinks List'!EN$11:EN$1010, $K340, 'Drinks List'!EM$11:EM$1010))</f>
        <v/>
      </c>
      <c r="BJ340" s="21"/>
      <c r="BK340" s="59" t="str">
        <f>IF($K340="", "", SUMIF('Drinks List'!EP$11:EP$1010, $K340, 'Drinks List'!EO$11:EO$1010))</f>
        <v/>
      </c>
      <c r="BL340" s="21"/>
      <c r="BM340" s="59" t="str">
        <f>IF($K340="", "", SUMIF('Drinks List'!ER$11:ER$1010, $K340, 'Drinks List'!EQ$11:EQ$1010))</f>
        <v/>
      </c>
      <c r="BN340" s="21"/>
      <c r="BO340" s="65" t="str">
        <f>IF($K340="", "", SUMIF('Drinks List'!ET$11:ET$1010, $K340, 'Drinks List'!ES$11:ES$1010))</f>
        <v/>
      </c>
      <c r="BQ340" s="120" t="str">
        <f t="shared" si="113"/>
        <v/>
      </c>
      <c r="BR340" s="62" t="str">
        <f t="shared" si="114"/>
        <v/>
      </c>
      <c r="BS340" s="76" t="str">
        <f>IF(BQ340="", "", COUNTIF(BQ$11:BQ$1010, "&gt;"&amp;BQ340)+1+COUNTIF(BQ$11:BQ340, BQ340)-1)</f>
        <v/>
      </c>
      <c r="BT340" s="76" t="str">
        <f>IF(BR340="", "", COUNTIF(BR$11:BR$1010, "&lt;"&amp;BR340)+1+COUNTIF(BR$11:BR340, BR340)-1)</f>
        <v/>
      </c>
      <c r="BV340" s="76" t="str">
        <f t="shared" si="115"/>
        <v/>
      </c>
      <c r="BW340" s="124" t="str">
        <f t="shared" si="116"/>
        <v/>
      </c>
      <c r="BX340" s="115" t="str">
        <f t="shared" si="117"/>
        <v/>
      </c>
      <c r="BY340" s="125" t="str">
        <f t="shared" si="118"/>
        <v/>
      </c>
      <c r="CA340" s="106" t="str">
        <f t="shared" si="119"/>
        <v/>
      </c>
      <c r="CB340" s="22" t="str">
        <f t="shared" si="120"/>
        <v/>
      </c>
      <c r="CD340" s="76" t="str">
        <f>IF($J340="", "", IF($BV340=0, "", COUNTIF($J$11:$J$1010, "&lt;"&amp;$J340)+1+COUNTIF($J$11:$J340, $J340)-1))</f>
        <v/>
      </c>
    </row>
    <row r="341" spans="1:82" x14ac:dyDescent="0.25">
      <c r="A341" s="31"/>
      <c r="B341" s="19" t="str">
        <f t="shared" si="101"/>
        <v/>
      </c>
      <c r="C341" s="20" t="str">
        <f t="shared" si="102"/>
        <v/>
      </c>
      <c r="D341" s="29" t="str">
        <f t="shared" si="103"/>
        <v/>
      </c>
      <c r="E341" s="22" t="str">
        <f t="shared" si="104"/>
        <v/>
      </c>
      <c r="F341" s="31"/>
      <c r="G341" s="301"/>
      <c r="H341" s="302"/>
      <c r="I341" s="303"/>
      <c r="J341" s="304"/>
      <c r="K341" s="283"/>
      <c r="L341" s="305"/>
      <c r="M341" s="285"/>
      <c r="N341" s="287"/>
      <c r="O341" s="31"/>
      <c r="P341" s="19" t="str">
        <f t="shared" si="105"/>
        <v/>
      </c>
      <c r="Q341" s="20" t="str">
        <f t="shared" si="106"/>
        <v/>
      </c>
      <c r="R341" s="29" t="str">
        <f t="shared" si="107"/>
        <v/>
      </c>
      <c r="S341" s="22" t="str">
        <f t="shared" si="108"/>
        <v/>
      </c>
      <c r="T341" s="31"/>
      <c r="U341" s="69" t="str">
        <f t="shared" si="109"/>
        <v/>
      </c>
      <c r="V341" s="31"/>
      <c r="X341" s="76" t="str">
        <f t="shared" si="110"/>
        <v/>
      </c>
      <c r="Z341" s="76" t="str">
        <f t="shared" si="111"/>
        <v/>
      </c>
      <c r="AA341" s="76" t="str">
        <f t="shared" si="112"/>
        <v/>
      </c>
      <c r="AC341" s="19" t="str">
        <f>IF($K341="", "", SUMIF('Drinks List'!DH$11:DH$1010, $K341, 'Drinks List'!DG$11:DG$1010))</f>
        <v/>
      </c>
      <c r="AD341" s="21"/>
      <c r="AE341" s="59" t="str">
        <f>IF($K341="", "", SUMIF('Drinks List'!DJ$11:DJ$1010, $K341, 'Drinks List'!DI$11:DI$1010))</f>
        <v/>
      </c>
      <c r="AF341" s="21"/>
      <c r="AG341" s="59" t="str">
        <f>IF($K341="", "", SUMIF('Drinks List'!DL$11:DL$1010, $K341, 'Drinks List'!DK$11:DK$1010))</f>
        <v/>
      </c>
      <c r="AH341" s="21"/>
      <c r="AI341" s="59" t="str">
        <f>IF($K341="", "", SUMIF('Drinks List'!DN$11:DN$1010, $K341, 'Drinks List'!DM$11:DM$1010))</f>
        <v/>
      </c>
      <c r="AJ341" s="21"/>
      <c r="AK341" s="59" t="str">
        <f>IF($K341="", "", SUMIF('Drinks List'!DP$11:DP$1010, $K341, 'Drinks List'!DO$11:DO$1010))</f>
        <v/>
      </c>
      <c r="AL341" s="21"/>
      <c r="AM341" s="59" t="str">
        <f>IF($K341="", "", SUMIF('Drinks List'!DR$11:DR$1010, $K341, 'Drinks List'!DQ$11:DQ$1010))</f>
        <v/>
      </c>
      <c r="AN341" s="21"/>
      <c r="AO341" s="59" t="str">
        <f>IF($K341="", "", SUMIF('Drinks List'!DT$11:DT$1010, $K341, 'Drinks List'!DS$11:DS$1010))</f>
        <v/>
      </c>
      <c r="AP341" s="21"/>
      <c r="AQ341" s="59" t="str">
        <f>IF($K341="", "", SUMIF('Drinks List'!DV$11:DV$1010, $K341, 'Drinks List'!DU$11:DU$1010))</f>
        <v/>
      </c>
      <c r="AR341" s="21"/>
      <c r="AS341" s="59" t="str">
        <f>IF($K341="", "", SUMIF('Drinks List'!DX$11:DX$1010, $K341, 'Drinks List'!DW$11:DW$1010))</f>
        <v/>
      </c>
      <c r="AT341" s="21"/>
      <c r="AU341" s="59" t="str">
        <f>IF($K341="", "", SUMIF('Drinks List'!DZ$11:DZ$1010, $K341, 'Drinks List'!DY$11:DY$1010))</f>
        <v/>
      </c>
      <c r="AV341" s="21"/>
      <c r="AW341" s="59" t="str">
        <f>IF($K341="", "", SUMIF('Drinks List'!EB$11:EB$1010, $K341, 'Drinks List'!EA$11:EA$1010))</f>
        <v/>
      </c>
      <c r="AX341" s="21"/>
      <c r="AY341" s="59" t="str">
        <f>IF($K341="", "", SUMIF('Drinks List'!ED$11:ED$1010, $K341, 'Drinks List'!EC$11:EC$1010))</f>
        <v/>
      </c>
      <c r="AZ341" s="21"/>
      <c r="BA341" s="59" t="str">
        <f>IF($K341="", "", SUMIF('Drinks List'!EF$11:EF$1010, $K341, 'Drinks List'!EE$11:EE$1010))</f>
        <v/>
      </c>
      <c r="BB341" s="21"/>
      <c r="BC341" s="59" t="str">
        <f>IF($K341="", "", SUMIF('Drinks List'!EH$11:EH$1010, $K341, 'Drinks List'!EG$11:EG$1010))</f>
        <v/>
      </c>
      <c r="BD341" s="21"/>
      <c r="BE341" s="59" t="str">
        <f>IF($K341="", "", SUMIF('Drinks List'!EJ$11:EJ$1010, $K341, 'Drinks List'!EI$11:EI$1010))</f>
        <v/>
      </c>
      <c r="BF341" s="21"/>
      <c r="BG341" s="59" t="str">
        <f>IF($K341="", "", SUMIF('Drinks List'!EL$11:EL$1010, $K341, 'Drinks List'!EK$11:EK$1010))</f>
        <v/>
      </c>
      <c r="BH341" s="21"/>
      <c r="BI341" s="59" t="str">
        <f>IF($K341="", "", SUMIF('Drinks List'!EN$11:EN$1010, $K341, 'Drinks List'!EM$11:EM$1010))</f>
        <v/>
      </c>
      <c r="BJ341" s="21"/>
      <c r="BK341" s="59" t="str">
        <f>IF($K341="", "", SUMIF('Drinks List'!EP$11:EP$1010, $K341, 'Drinks List'!EO$11:EO$1010))</f>
        <v/>
      </c>
      <c r="BL341" s="21"/>
      <c r="BM341" s="59" t="str">
        <f>IF($K341="", "", SUMIF('Drinks List'!ER$11:ER$1010, $K341, 'Drinks List'!EQ$11:EQ$1010))</f>
        <v/>
      </c>
      <c r="BN341" s="21"/>
      <c r="BO341" s="65" t="str">
        <f>IF($K341="", "", SUMIF('Drinks List'!ET$11:ET$1010, $K341, 'Drinks List'!ES$11:ES$1010))</f>
        <v/>
      </c>
      <c r="BQ341" s="120" t="str">
        <f t="shared" si="113"/>
        <v/>
      </c>
      <c r="BR341" s="62" t="str">
        <f t="shared" si="114"/>
        <v/>
      </c>
      <c r="BS341" s="76" t="str">
        <f>IF(BQ341="", "", COUNTIF(BQ$11:BQ$1010, "&gt;"&amp;BQ341)+1+COUNTIF(BQ$11:BQ341, BQ341)-1)</f>
        <v/>
      </c>
      <c r="BT341" s="76" t="str">
        <f>IF(BR341="", "", COUNTIF(BR$11:BR$1010, "&lt;"&amp;BR341)+1+COUNTIF(BR$11:BR341, BR341)-1)</f>
        <v/>
      </c>
      <c r="BV341" s="76" t="str">
        <f t="shared" si="115"/>
        <v/>
      </c>
      <c r="BW341" s="124" t="str">
        <f t="shared" si="116"/>
        <v/>
      </c>
      <c r="BX341" s="115" t="str">
        <f t="shared" si="117"/>
        <v/>
      </c>
      <c r="BY341" s="125" t="str">
        <f t="shared" si="118"/>
        <v/>
      </c>
      <c r="CA341" s="106" t="str">
        <f t="shared" si="119"/>
        <v/>
      </c>
      <c r="CB341" s="22" t="str">
        <f t="shared" si="120"/>
        <v/>
      </c>
      <c r="CD341" s="76" t="str">
        <f>IF($J341="", "", IF($BV341=0, "", COUNTIF($J$11:$J$1010, "&lt;"&amp;$J341)+1+COUNTIF($J$11:$J341, $J341)-1))</f>
        <v/>
      </c>
    </row>
    <row r="342" spans="1:82" x14ac:dyDescent="0.25">
      <c r="A342" s="31"/>
      <c r="B342" s="19" t="str">
        <f t="shared" si="101"/>
        <v/>
      </c>
      <c r="C342" s="20" t="str">
        <f t="shared" si="102"/>
        <v/>
      </c>
      <c r="D342" s="29" t="str">
        <f t="shared" si="103"/>
        <v/>
      </c>
      <c r="E342" s="22" t="str">
        <f t="shared" si="104"/>
        <v/>
      </c>
      <c r="F342" s="31"/>
      <c r="G342" s="301"/>
      <c r="H342" s="302"/>
      <c r="I342" s="303"/>
      <c r="J342" s="304"/>
      <c r="K342" s="283"/>
      <c r="L342" s="305"/>
      <c r="M342" s="285"/>
      <c r="N342" s="287"/>
      <c r="O342" s="31"/>
      <c r="P342" s="19" t="str">
        <f t="shared" si="105"/>
        <v/>
      </c>
      <c r="Q342" s="20" t="str">
        <f t="shared" si="106"/>
        <v/>
      </c>
      <c r="R342" s="29" t="str">
        <f t="shared" si="107"/>
        <v/>
      </c>
      <c r="S342" s="22" t="str">
        <f t="shared" si="108"/>
        <v/>
      </c>
      <c r="T342" s="31"/>
      <c r="U342" s="69" t="str">
        <f t="shared" si="109"/>
        <v/>
      </c>
      <c r="V342" s="31"/>
      <c r="X342" s="76" t="str">
        <f t="shared" si="110"/>
        <v/>
      </c>
      <c r="Z342" s="76" t="str">
        <f t="shared" si="111"/>
        <v/>
      </c>
      <c r="AA342" s="76" t="str">
        <f t="shared" si="112"/>
        <v/>
      </c>
      <c r="AC342" s="19" t="str">
        <f>IF($K342="", "", SUMIF('Drinks List'!DH$11:DH$1010, $K342, 'Drinks List'!DG$11:DG$1010))</f>
        <v/>
      </c>
      <c r="AD342" s="21"/>
      <c r="AE342" s="59" t="str">
        <f>IF($K342="", "", SUMIF('Drinks List'!DJ$11:DJ$1010, $K342, 'Drinks List'!DI$11:DI$1010))</f>
        <v/>
      </c>
      <c r="AF342" s="21"/>
      <c r="AG342" s="59" t="str">
        <f>IF($K342="", "", SUMIF('Drinks List'!DL$11:DL$1010, $K342, 'Drinks List'!DK$11:DK$1010))</f>
        <v/>
      </c>
      <c r="AH342" s="21"/>
      <c r="AI342" s="59" t="str">
        <f>IF($K342="", "", SUMIF('Drinks List'!DN$11:DN$1010, $K342, 'Drinks List'!DM$11:DM$1010))</f>
        <v/>
      </c>
      <c r="AJ342" s="21"/>
      <c r="AK342" s="59" t="str">
        <f>IF($K342="", "", SUMIF('Drinks List'!DP$11:DP$1010, $K342, 'Drinks List'!DO$11:DO$1010))</f>
        <v/>
      </c>
      <c r="AL342" s="21"/>
      <c r="AM342" s="59" t="str">
        <f>IF($K342="", "", SUMIF('Drinks List'!DR$11:DR$1010, $K342, 'Drinks List'!DQ$11:DQ$1010))</f>
        <v/>
      </c>
      <c r="AN342" s="21"/>
      <c r="AO342" s="59" t="str">
        <f>IF($K342="", "", SUMIF('Drinks List'!DT$11:DT$1010, $K342, 'Drinks List'!DS$11:DS$1010))</f>
        <v/>
      </c>
      <c r="AP342" s="21"/>
      <c r="AQ342" s="59" t="str">
        <f>IF($K342="", "", SUMIF('Drinks List'!DV$11:DV$1010, $K342, 'Drinks List'!DU$11:DU$1010))</f>
        <v/>
      </c>
      <c r="AR342" s="21"/>
      <c r="AS342" s="59" t="str">
        <f>IF($K342="", "", SUMIF('Drinks List'!DX$11:DX$1010, $K342, 'Drinks List'!DW$11:DW$1010))</f>
        <v/>
      </c>
      <c r="AT342" s="21"/>
      <c r="AU342" s="59" t="str">
        <f>IF($K342="", "", SUMIF('Drinks List'!DZ$11:DZ$1010, $K342, 'Drinks List'!DY$11:DY$1010))</f>
        <v/>
      </c>
      <c r="AV342" s="21"/>
      <c r="AW342" s="59" t="str">
        <f>IF($K342="", "", SUMIF('Drinks List'!EB$11:EB$1010, $K342, 'Drinks List'!EA$11:EA$1010))</f>
        <v/>
      </c>
      <c r="AX342" s="21"/>
      <c r="AY342" s="59" t="str">
        <f>IF($K342="", "", SUMIF('Drinks List'!ED$11:ED$1010, $K342, 'Drinks List'!EC$11:EC$1010))</f>
        <v/>
      </c>
      <c r="AZ342" s="21"/>
      <c r="BA342" s="59" t="str">
        <f>IF($K342="", "", SUMIF('Drinks List'!EF$11:EF$1010, $K342, 'Drinks List'!EE$11:EE$1010))</f>
        <v/>
      </c>
      <c r="BB342" s="21"/>
      <c r="BC342" s="59" t="str">
        <f>IF($K342="", "", SUMIF('Drinks List'!EH$11:EH$1010, $K342, 'Drinks List'!EG$11:EG$1010))</f>
        <v/>
      </c>
      <c r="BD342" s="21"/>
      <c r="BE342" s="59" t="str">
        <f>IF($K342="", "", SUMIF('Drinks List'!EJ$11:EJ$1010, $K342, 'Drinks List'!EI$11:EI$1010))</f>
        <v/>
      </c>
      <c r="BF342" s="21"/>
      <c r="BG342" s="59" t="str">
        <f>IF($K342="", "", SUMIF('Drinks List'!EL$11:EL$1010, $K342, 'Drinks List'!EK$11:EK$1010))</f>
        <v/>
      </c>
      <c r="BH342" s="21"/>
      <c r="BI342" s="59" t="str">
        <f>IF($K342="", "", SUMIF('Drinks List'!EN$11:EN$1010, $K342, 'Drinks List'!EM$11:EM$1010))</f>
        <v/>
      </c>
      <c r="BJ342" s="21"/>
      <c r="BK342" s="59" t="str">
        <f>IF($K342="", "", SUMIF('Drinks List'!EP$11:EP$1010, $K342, 'Drinks List'!EO$11:EO$1010))</f>
        <v/>
      </c>
      <c r="BL342" s="21"/>
      <c r="BM342" s="59" t="str">
        <f>IF($K342="", "", SUMIF('Drinks List'!ER$11:ER$1010, $K342, 'Drinks List'!EQ$11:EQ$1010))</f>
        <v/>
      </c>
      <c r="BN342" s="21"/>
      <c r="BO342" s="65" t="str">
        <f>IF($K342="", "", SUMIF('Drinks List'!ET$11:ET$1010, $K342, 'Drinks List'!ES$11:ES$1010))</f>
        <v/>
      </c>
      <c r="BQ342" s="120" t="str">
        <f t="shared" si="113"/>
        <v/>
      </c>
      <c r="BR342" s="62" t="str">
        <f t="shared" si="114"/>
        <v/>
      </c>
      <c r="BS342" s="76" t="str">
        <f>IF(BQ342="", "", COUNTIF(BQ$11:BQ$1010, "&gt;"&amp;BQ342)+1+COUNTIF(BQ$11:BQ342, BQ342)-1)</f>
        <v/>
      </c>
      <c r="BT342" s="76" t="str">
        <f>IF(BR342="", "", COUNTIF(BR$11:BR$1010, "&lt;"&amp;BR342)+1+COUNTIF(BR$11:BR342, BR342)-1)</f>
        <v/>
      </c>
      <c r="BV342" s="76" t="str">
        <f t="shared" si="115"/>
        <v/>
      </c>
      <c r="BW342" s="124" t="str">
        <f t="shared" si="116"/>
        <v/>
      </c>
      <c r="BX342" s="115" t="str">
        <f t="shared" si="117"/>
        <v/>
      </c>
      <c r="BY342" s="125" t="str">
        <f t="shared" si="118"/>
        <v/>
      </c>
      <c r="CA342" s="106" t="str">
        <f t="shared" si="119"/>
        <v/>
      </c>
      <c r="CB342" s="22" t="str">
        <f t="shared" si="120"/>
        <v/>
      </c>
      <c r="CD342" s="76" t="str">
        <f>IF($J342="", "", IF($BV342=0, "", COUNTIF($J$11:$J$1010, "&lt;"&amp;$J342)+1+COUNTIF($J$11:$J342, $J342)-1))</f>
        <v/>
      </c>
    </row>
    <row r="343" spans="1:82" x14ac:dyDescent="0.25">
      <c r="A343" s="31"/>
      <c r="B343" s="19" t="str">
        <f t="shared" si="101"/>
        <v/>
      </c>
      <c r="C343" s="20" t="str">
        <f t="shared" si="102"/>
        <v/>
      </c>
      <c r="D343" s="29" t="str">
        <f t="shared" si="103"/>
        <v/>
      </c>
      <c r="E343" s="22" t="str">
        <f t="shared" si="104"/>
        <v/>
      </c>
      <c r="F343" s="31"/>
      <c r="G343" s="301"/>
      <c r="H343" s="302"/>
      <c r="I343" s="303"/>
      <c r="J343" s="304"/>
      <c r="K343" s="283"/>
      <c r="L343" s="305"/>
      <c r="M343" s="285"/>
      <c r="N343" s="287"/>
      <c r="O343" s="31"/>
      <c r="P343" s="19" t="str">
        <f t="shared" si="105"/>
        <v/>
      </c>
      <c r="Q343" s="20" t="str">
        <f t="shared" si="106"/>
        <v/>
      </c>
      <c r="R343" s="29" t="str">
        <f t="shared" si="107"/>
        <v/>
      </c>
      <c r="S343" s="22" t="str">
        <f t="shared" si="108"/>
        <v/>
      </c>
      <c r="T343" s="31"/>
      <c r="U343" s="69" t="str">
        <f t="shared" si="109"/>
        <v/>
      </c>
      <c r="V343" s="31"/>
      <c r="X343" s="76" t="str">
        <f t="shared" si="110"/>
        <v/>
      </c>
      <c r="Z343" s="76" t="str">
        <f t="shared" si="111"/>
        <v/>
      </c>
      <c r="AA343" s="76" t="str">
        <f t="shared" si="112"/>
        <v/>
      </c>
      <c r="AC343" s="19" t="str">
        <f>IF($K343="", "", SUMIF('Drinks List'!DH$11:DH$1010, $K343, 'Drinks List'!DG$11:DG$1010))</f>
        <v/>
      </c>
      <c r="AD343" s="21"/>
      <c r="AE343" s="59" t="str">
        <f>IF($K343="", "", SUMIF('Drinks List'!DJ$11:DJ$1010, $K343, 'Drinks List'!DI$11:DI$1010))</f>
        <v/>
      </c>
      <c r="AF343" s="21"/>
      <c r="AG343" s="59" t="str">
        <f>IF($K343="", "", SUMIF('Drinks List'!DL$11:DL$1010, $K343, 'Drinks List'!DK$11:DK$1010))</f>
        <v/>
      </c>
      <c r="AH343" s="21"/>
      <c r="AI343" s="59" t="str">
        <f>IF($K343="", "", SUMIF('Drinks List'!DN$11:DN$1010, $K343, 'Drinks List'!DM$11:DM$1010))</f>
        <v/>
      </c>
      <c r="AJ343" s="21"/>
      <c r="AK343" s="59" t="str">
        <f>IF($K343="", "", SUMIF('Drinks List'!DP$11:DP$1010, $K343, 'Drinks List'!DO$11:DO$1010))</f>
        <v/>
      </c>
      <c r="AL343" s="21"/>
      <c r="AM343" s="59" t="str">
        <f>IF($K343="", "", SUMIF('Drinks List'!DR$11:DR$1010, $K343, 'Drinks List'!DQ$11:DQ$1010))</f>
        <v/>
      </c>
      <c r="AN343" s="21"/>
      <c r="AO343" s="59" t="str">
        <f>IF($K343="", "", SUMIF('Drinks List'!DT$11:DT$1010, $K343, 'Drinks List'!DS$11:DS$1010))</f>
        <v/>
      </c>
      <c r="AP343" s="21"/>
      <c r="AQ343" s="59" t="str">
        <f>IF($K343="", "", SUMIF('Drinks List'!DV$11:DV$1010, $K343, 'Drinks List'!DU$11:DU$1010))</f>
        <v/>
      </c>
      <c r="AR343" s="21"/>
      <c r="AS343" s="59" t="str">
        <f>IF($K343="", "", SUMIF('Drinks List'!DX$11:DX$1010, $K343, 'Drinks List'!DW$11:DW$1010))</f>
        <v/>
      </c>
      <c r="AT343" s="21"/>
      <c r="AU343" s="59" t="str">
        <f>IF($K343="", "", SUMIF('Drinks List'!DZ$11:DZ$1010, $K343, 'Drinks List'!DY$11:DY$1010))</f>
        <v/>
      </c>
      <c r="AV343" s="21"/>
      <c r="AW343" s="59" t="str">
        <f>IF($K343="", "", SUMIF('Drinks List'!EB$11:EB$1010, $K343, 'Drinks List'!EA$11:EA$1010))</f>
        <v/>
      </c>
      <c r="AX343" s="21"/>
      <c r="AY343" s="59" t="str">
        <f>IF($K343="", "", SUMIF('Drinks List'!ED$11:ED$1010, $K343, 'Drinks List'!EC$11:EC$1010))</f>
        <v/>
      </c>
      <c r="AZ343" s="21"/>
      <c r="BA343" s="59" t="str">
        <f>IF($K343="", "", SUMIF('Drinks List'!EF$11:EF$1010, $K343, 'Drinks List'!EE$11:EE$1010))</f>
        <v/>
      </c>
      <c r="BB343" s="21"/>
      <c r="BC343" s="59" t="str">
        <f>IF($K343="", "", SUMIF('Drinks List'!EH$11:EH$1010, $K343, 'Drinks List'!EG$11:EG$1010))</f>
        <v/>
      </c>
      <c r="BD343" s="21"/>
      <c r="BE343" s="59" t="str">
        <f>IF($K343="", "", SUMIF('Drinks List'!EJ$11:EJ$1010, $K343, 'Drinks List'!EI$11:EI$1010))</f>
        <v/>
      </c>
      <c r="BF343" s="21"/>
      <c r="BG343" s="59" t="str">
        <f>IF($K343="", "", SUMIF('Drinks List'!EL$11:EL$1010, $K343, 'Drinks List'!EK$11:EK$1010))</f>
        <v/>
      </c>
      <c r="BH343" s="21"/>
      <c r="BI343" s="59" t="str">
        <f>IF($K343="", "", SUMIF('Drinks List'!EN$11:EN$1010, $K343, 'Drinks List'!EM$11:EM$1010))</f>
        <v/>
      </c>
      <c r="BJ343" s="21"/>
      <c r="BK343" s="59" t="str">
        <f>IF($K343="", "", SUMIF('Drinks List'!EP$11:EP$1010, $K343, 'Drinks List'!EO$11:EO$1010))</f>
        <v/>
      </c>
      <c r="BL343" s="21"/>
      <c r="BM343" s="59" t="str">
        <f>IF($K343="", "", SUMIF('Drinks List'!ER$11:ER$1010, $K343, 'Drinks List'!EQ$11:EQ$1010))</f>
        <v/>
      </c>
      <c r="BN343" s="21"/>
      <c r="BO343" s="65" t="str">
        <f>IF($K343="", "", SUMIF('Drinks List'!ET$11:ET$1010, $K343, 'Drinks List'!ES$11:ES$1010))</f>
        <v/>
      </c>
      <c r="BQ343" s="120" t="str">
        <f t="shared" si="113"/>
        <v/>
      </c>
      <c r="BR343" s="62" t="str">
        <f t="shared" si="114"/>
        <v/>
      </c>
      <c r="BS343" s="76" t="str">
        <f>IF(BQ343="", "", COUNTIF(BQ$11:BQ$1010, "&gt;"&amp;BQ343)+1+COUNTIF(BQ$11:BQ343, BQ343)-1)</f>
        <v/>
      </c>
      <c r="BT343" s="76" t="str">
        <f>IF(BR343="", "", COUNTIF(BR$11:BR$1010, "&lt;"&amp;BR343)+1+COUNTIF(BR$11:BR343, BR343)-1)</f>
        <v/>
      </c>
      <c r="BV343" s="76" t="str">
        <f t="shared" si="115"/>
        <v/>
      </c>
      <c r="BW343" s="124" t="str">
        <f t="shared" si="116"/>
        <v/>
      </c>
      <c r="BX343" s="115" t="str">
        <f t="shared" si="117"/>
        <v/>
      </c>
      <c r="BY343" s="125" t="str">
        <f t="shared" si="118"/>
        <v/>
      </c>
      <c r="CA343" s="106" t="str">
        <f t="shared" si="119"/>
        <v/>
      </c>
      <c r="CB343" s="22" t="str">
        <f t="shared" si="120"/>
        <v/>
      </c>
      <c r="CD343" s="76" t="str">
        <f>IF($J343="", "", IF($BV343=0, "", COUNTIF($J$11:$J$1010, "&lt;"&amp;$J343)+1+COUNTIF($J$11:$J343, $J343)-1))</f>
        <v/>
      </c>
    </row>
    <row r="344" spans="1:82" x14ac:dyDescent="0.25">
      <c r="A344" s="31"/>
      <c r="B344" s="19" t="str">
        <f t="shared" si="101"/>
        <v/>
      </c>
      <c r="C344" s="20" t="str">
        <f t="shared" si="102"/>
        <v/>
      </c>
      <c r="D344" s="29" t="str">
        <f t="shared" si="103"/>
        <v/>
      </c>
      <c r="E344" s="22" t="str">
        <f t="shared" si="104"/>
        <v/>
      </c>
      <c r="F344" s="31"/>
      <c r="G344" s="301"/>
      <c r="H344" s="302"/>
      <c r="I344" s="303"/>
      <c r="J344" s="304"/>
      <c r="K344" s="283"/>
      <c r="L344" s="305"/>
      <c r="M344" s="285"/>
      <c r="N344" s="287"/>
      <c r="O344" s="31"/>
      <c r="P344" s="19" t="str">
        <f t="shared" si="105"/>
        <v/>
      </c>
      <c r="Q344" s="20" t="str">
        <f t="shared" si="106"/>
        <v/>
      </c>
      <c r="R344" s="29" t="str">
        <f t="shared" si="107"/>
        <v/>
      </c>
      <c r="S344" s="22" t="str">
        <f t="shared" si="108"/>
        <v/>
      </c>
      <c r="T344" s="31"/>
      <c r="U344" s="69" t="str">
        <f t="shared" si="109"/>
        <v/>
      </c>
      <c r="V344" s="31"/>
      <c r="X344" s="76" t="str">
        <f t="shared" si="110"/>
        <v/>
      </c>
      <c r="Z344" s="76" t="str">
        <f t="shared" si="111"/>
        <v/>
      </c>
      <c r="AA344" s="76" t="str">
        <f t="shared" si="112"/>
        <v/>
      </c>
      <c r="AC344" s="19" t="str">
        <f>IF($K344="", "", SUMIF('Drinks List'!DH$11:DH$1010, $K344, 'Drinks List'!DG$11:DG$1010))</f>
        <v/>
      </c>
      <c r="AD344" s="21"/>
      <c r="AE344" s="59" t="str">
        <f>IF($K344="", "", SUMIF('Drinks List'!DJ$11:DJ$1010, $K344, 'Drinks List'!DI$11:DI$1010))</f>
        <v/>
      </c>
      <c r="AF344" s="21"/>
      <c r="AG344" s="59" t="str">
        <f>IF($K344="", "", SUMIF('Drinks List'!DL$11:DL$1010, $K344, 'Drinks List'!DK$11:DK$1010))</f>
        <v/>
      </c>
      <c r="AH344" s="21"/>
      <c r="AI344" s="59" t="str">
        <f>IF($K344="", "", SUMIF('Drinks List'!DN$11:DN$1010, $K344, 'Drinks List'!DM$11:DM$1010))</f>
        <v/>
      </c>
      <c r="AJ344" s="21"/>
      <c r="AK344" s="59" t="str">
        <f>IF($K344="", "", SUMIF('Drinks List'!DP$11:DP$1010, $K344, 'Drinks List'!DO$11:DO$1010))</f>
        <v/>
      </c>
      <c r="AL344" s="21"/>
      <c r="AM344" s="59" t="str">
        <f>IF($K344="", "", SUMIF('Drinks List'!DR$11:DR$1010, $K344, 'Drinks List'!DQ$11:DQ$1010))</f>
        <v/>
      </c>
      <c r="AN344" s="21"/>
      <c r="AO344" s="59" t="str">
        <f>IF($K344="", "", SUMIF('Drinks List'!DT$11:DT$1010, $K344, 'Drinks List'!DS$11:DS$1010))</f>
        <v/>
      </c>
      <c r="AP344" s="21"/>
      <c r="AQ344" s="59" t="str">
        <f>IF($K344="", "", SUMIF('Drinks List'!DV$11:DV$1010, $K344, 'Drinks List'!DU$11:DU$1010))</f>
        <v/>
      </c>
      <c r="AR344" s="21"/>
      <c r="AS344" s="59" t="str">
        <f>IF($K344="", "", SUMIF('Drinks List'!DX$11:DX$1010, $K344, 'Drinks List'!DW$11:DW$1010))</f>
        <v/>
      </c>
      <c r="AT344" s="21"/>
      <c r="AU344" s="59" t="str">
        <f>IF($K344="", "", SUMIF('Drinks List'!DZ$11:DZ$1010, $K344, 'Drinks List'!DY$11:DY$1010))</f>
        <v/>
      </c>
      <c r="AV344" s="21"/>
      <c r="AW344" s="59" t="str">
        <f>IF($K344="", "", SUMIF('Drinks List'!EB$11:EB$1010, $K344, 'Drinks List'!EA$11:EA$1010))</f>
        <v/>
      </c>
      <c r="AX344" s="21"/>
      <c r="AY344" s="59" t="str">
        <f>IF($K344="", "", SUMIF('Drinks List'!ED$11:ED$1010, $K344, 'Drinks List'!EC$11:EC$1010))</f>
        <v/>
      </c>
      <c r="AZ344" s="21"/>
      <c r="BA344" s="59" t="str">
        <f>IF($K344="", "", SUMIF('Drinks List'!EF$11:EF$1010, $K344, 'Drinks List'!EE$11:EE$1010))</f>
        <v/>
      </c>
      <c r="BB344" s="21"/>
      <c r="BC344" s="59" t="str">
        <f>IF($K344="", "", SUMIF('Drinks List'!EH$11:EH$1010, $K344, 'Drinks List'!EG$11:EG$1010))</f>
        <v/>
      </c>
      <c r="BD344" s="21"/>
      <c r="BE344" s="59" t="str">
        <f>IF($K344="", "", SUMIF('Drinks List'!EJ$11:EJ$1010, $K344, 'Drinks List'!EI$11:EI$1010))</f>
        <v/>
      </c>
      <c r="BF344" s="21"/>
      <c r="BG344" s="59" t="str">
        <f>IF($K344="", "", SUMIF('Drinks List'!EL$11:EL$1010, $K344, 'Drinks List'!EK$11:EK$1010))</f>
        <v/>
      </c>
      <c r="BH344" s="21"/>
      <c r="BI344" s="59" t="str">
        <f>IF($K344="", "", SUMIF('Drinks List'!EN$11:EN$1010, $K344, 'Drinks List'!EM$11:EM$1010))</f>
        <v/>
      </c>
      <c r="BJ344" s="21"/>
      <c r="BK344" s="59" t="str">
        <f>IF($K344="", "", SUMIF('Drinks List'!EP$11:EP$1010, $K344, 'Drinks List'!EO$11:EO$1010))</f>
        <v/>
      </c>
      <c r="BL344" s="21"/>
      <c r="BM344" s="59" t="str">
        <f>IF($K344="", "", SUMIF('Drinks List'!ER$11:ER$1010, $K344, 'Drinks List'!EQ$11:EQ$1010))</f>
        <v/>
      </c>
      <c r="BN344" s="21"/>
      <c r="BO344" s="65" t="str">
        <f>IF($K344="", "", SUMIF('Drinks List'!ET$11:ET$1010, $K344, 'Drinks List'!ES$11:ES$1010))</f>
        <v/>
      </c>
      <c r="BQ344" s="120" t="str">
        <f t="shared" si="113"/>
        <v/>
      </c>
      <c r="BR344" s="62" t="str">
        <f t="shared" si="114"/>
        <v/>
      </c>
      <c r="BS344" s="76" t="str">
        <f>IF(BQ344="", "", COUNTIF(BQ$11:BQ$1010, "&gt;"&amp;BQ344)+1+COUNTIF(BQ$11:BQ344, BQ344)-1)</f>
        <v/>
      </c>
      <c r="BT344" s="76" t="str">
        <f>IF(BR344="", "", COUNTIF(BR$11:BR$1010, "&lt;"&amp;BR344)+1+COUNTIF(BR$11:BR344, BR344)-1)</f>
        <v/>
      </c>
      <c r="BV344" s="76" t="str">
        <f t="shared" si="115"/>
        <v/>
      </c>
      <c r="BW344" s="124" t="str">
        <f t="shared" si="116"/>
        <v/>
      </c>
      <c r="BX344" s="115" t="str">
        <f t="shared" si="117"/>
        <v/>
      </c>
      <c r="BY344" s="125" t="str">
        <f t="shared" si="118"/>
        <v/>
      </c>
      <c r="CA344" s="106" t="str">
        <f t="shared" si="119"/>
        <v/>
      </c>
      <c r="CB344" s="22" t="str">
        <f t="shared" si="120"/>
        <v/>
      </c>
      <c r="CD344" s="76" t="str">
        <f>IF($J344="", "", IF($BV344=0, "", COUNTIF($J$11:$J$1010, "&lt;"&amp;$J344)+1+COUNTIF($J$11:$J344, $J344)-1))</f>
        <v/>
      </c>
    </row>
    <row r="345" spans="1:82" x14ac:dyDescent="0.25">
      <c r="A345" s="31"/>
      <c r="B345" s="19" t="str">
        <f t="shared" si="101"/>
        <v/>
      </c>
      <c r="C345" s="20" t="str">
        <f t="shared" si="102"/>
        <v/>
      </c>
      <c r="D345" s="29" t="str">
        <f t="shared" si="103"/>
        <v/>
      </c>
      <c r="E345" s="22" t="str">
        <f t="shared" si="104"/>
        <v/>
      </c>
      <c r="F345" s="31"/>
      <c r="G345" s="301"/>
      <c r="H345" s="302"/>
      <c r="I345" s="303"/>
      <c r="J345" s="304"/>
      <c r="K345" s="283"/>
      <c r="L345" s="305"/>
      <c r="M345" s="285"/>
      <c r="N345" s="287"/>
      <c r="O345" s="31"/>
      <c r="P345" s="19" t="str">
        <f t="shared" si="105"/>
        <v/>
      </c>
      <c r="Q345" s="20" t="str">
        <f t="shared" si="106"/>
        <v/>
      </c>
      <c r="R345" s="29" t="str">
        <f t="shared" si="107"/>
        <v/>
      </c>
      <c r="S345" s="22" t="str">
        <f t="shared" si="108"/>
        <v/>
      </c>
      <c r="T345" s="31"/>
      <c r="U345" s="69" t="str">
        <f t="shared" si="109"/>
        <v/>
      </c>
      <c r="V345" s="31"/>
      <c r="X345" s="76" t="str">
        <f t="shared" si="110"/>
        <v/>
      </c>
      <c r="Z345" s="76" t="str">
        <f t="shared" si="111"/>
        <v/>
      </c>
      <c r="AA345" s="76" t="str">
        <f t="shared" si="112"/>
        <v/>
      </c>
      <c r="AC345" s="19" t="str">
        <f>IF($K345="", "", SUMIF('Drinks List'!DH$11:DH$1010, $K345, 'Drinks List'!DG$11:DG$1010))</f>
        <v/>
      </c>
      <c r="AD345" s="21"/>
      <c r="AE345" s="59" t="str">
        <f>IF($K345="", "", SUMIF('Drinks List'!DJ$11:DJ$1010, $K345, 'Drinks List'!DI$11:DI$1010))</f>
        <v/>
      </c>
      <c r="AF345" s="21"/>
      <c r="AG345" s="59" t="str">
        <f>IF($K345="", "", SUMIF('Drinks List'!DL$11:DL$1010, $K345, 'Drinks List'!DK$11:DK$1010))</f>
        <v/>
      </c>
      <c r="AH345" s="21"/>
      <c r="AI345" s="59" t="str">
        <f>IF($K345="", "", SUMIF('Drinks List'!DN$11:DN$1010, $K345, 'Drinks List'!DM$11:DM$1010))</f>
        <v/>
      </c>
      <c r="AJ345" s="21"/>
      <c r="AK345" s="59" t="str">
        <f>IF($K345="", "", SUMIF('Drinks List'!DP$11:DP$1010, $K345, 'Drinks List'!DO$11:DO$1010))</f>
        <v/>
      </c>
      <c r="AL345" s="21"/>
      <c r="AM345" s="59" t="str">
        <f>IF($K345="", "", SUMIF('Drinks List'!DR$11:DR$1010, $K345, 'Drinks List'!DQ$11:DQ$1010))</f>
        <v/>
      </c>
      <c r="AN345" s="21"/>
      <c r="AO345" s="59" t="str">
        <f>IF($K345="", "", SUMIF('Drinks List'!DT$11:DT$1010, $K345, 'Drinks List'!DS$11:DS$1010))</f>
        <v/>
      </c>
      <c r="AP345" s="21"/>
      <c r="AQ345" s="59" t="str">
        <f>IF($K345="", "", SUMIF('Drinks List'!DV$11:DV$1010, $K345, 'Drinks List'!DU$11:DU$1010))</f>
        <v/>
      </c>
      <c r="AR345" s="21"/>
      <c r="AS345" s="59" t="str">
        <f>IF($K345="", "", SUMIF('Drinks List'!DX$11:DX$1010, $K345, 'Drinks List'!DW$11:DW$1010))</f>
        <v/>
      </c>
      <c r="AT345" s="21"/>
      <c r="AU345" s="59" t="str">
        <f>IF($K345="", "", SUMIF('Drinks List'!DZ$11:DZ$1010, $K345, 'Drinks List'!DY$11:DY$1010))</f>
        <v/>
      </c>
      <c r="AV345" s="21"/>
      <c r="AW345" s="59" t="str">
        <f>IF($K345="", "", SUMIF('Drinks List'!EB$11:EB$1010, $K345, 'Drinks List'!EA$11:EA$1010))</f>
        <v/>
      </c>
      <c r="AX345" s="21"/>
      <c r="AY345" s="59" t="str">
        <f>IF($K345="", "", SUMIF('Drinks List'!ED$11:ED$1010, $K345, 'Drinks List'!EC$11:EC$1010))</f>
        <v/>
      </c>
      <c r="AZ345" s="21"/>
      <c r="BA345" s="59" t="str">
        <f>IF($K345="", "", SUMIF('Drinks List'!EF$11:EF$1010, $K345, 'Drinks List'!EE$11:EE$1010))</f>
        <v/>
      </c>
      <c r="BB345" s="21"/>
      <c r="BC345" s="59" t="str">
        <f>IF($K345="", "", SUMIF('Drinks List'!EH$11:EH$1010, $K345, 'Drinks List'!EG$11:EG$1010))</f>
        <v/>
      </c>
      <c r="BD345" s="21"/>
      <c r="BE345" s="59" t="str">
        <f>IF($K345="", "", SUMIF('Drinks List'!EJ$11:EJ$1010, $K345, 'Drinks List'!EI$11:EI$1010))</f>
        <v/>
      </c>
      <c r="BF345" s="21"/>
      <c r="BG345" s="59" t="str">
        <f>IF($K345="", "", SUMIF('Drinks List'!EL$11:EL$1010, $K345, 'Drinks List'!EK$11:EK$1010))</f>
        <v/>
      </c>
      <c r="BH345" s="21"/>
      <c r="BI345" s="59" t="str">
        <f>IF($K345="", "", SUMIF('Drinks List'!EN$11:EN$1010, $K345, 'Drinks List'!EM$11:EM$1010))</f>
        <v/>
      </c>
      <c r="BJ345" s="21"/>
      <c r="BK345" s="59" t="str">
        <f>IF($K345="", "", SUMIF('Drinks List'!EP$11:EP$1010, $K345, 'Drinks List'!EO$11:EO$1010))</f>
        <v/>
      </c>
      <c r="BL345" s="21"/>
      <c r="BM345" s="59" t="str">
        <f>IF($K345="", "", SUMIF('Drinks List'!ER$11:ER$1010, $K345, 'Drinks List'!EQ$11:EQ$1010))</f>
        <v/>
      </c>
      <c r="BN345" s="21"/>
      <c r="BO345" s="65" t="str">
        <f>IF($K345="", "", SUMIF('Drinks List'!ET$11:ET$1010, $K345, 'Drinks List'!ES$11:ES$1010))</f>
        <v/>
      </c>
      <c r="BQ345" s="120" t="str">
        <f t="shared" si="113"/>
        <v/>
      </c>
      <c r="BR345" s="62" t="str">
        <f t="shared" si="114"/>
        <v/>
      </c>
      <c r="BS345" s="76" t="str">
        <f>IF(BQ345="", "", COUNTIF(BQ$11:BQ$1010, "&gt;"&amp;BQ345)+1+COUNTIF(BQ$11:BQ345, BQ345)-1)</f>
        <v/>
      </c>
      <c r="BT345" s="76" t="str">
        <f>IF(BR345="", "", COUNTIF(BR$11:BR$1010, "&lt;"&amp;BR345)+1+COUNTIF(BR$11:BR345, BR345)-1)</f>
        <v/>
      </c>
      <c r="BV345" s="76" t="str">
        <f t="shared" si="115"/>
        <v/>
      </c>
      <c r="BW345" s="124" t="str">
        <f t="shared" si="116"/>
        <v/>
      </c>
      <c r="BX345" s="115" t="str">
        <f t="shared" si="117"/>
        <v/>
      </c>
      <c r="BY345" s="125" t="str">
        <f t="shared" si="118"/>
        <v/>
      </c>
      <c r="CA345" s="106" t="str">
        <f t="shared" si="119"/>
        <v/>
      </c>
      <c r="CB345" s="22" t="str">
        <f t="shared" si="120"/>
        <v/>
      </c>
      <c r="CD345" s="76" t="str">
        <f>IF($J345="", "", IF($BV345=0, "", COUNTIF($J$11:$J$1010, "&lt;"&amp;$J345)+1+COUNTIF($J$11:$J345, $J345)-1))</f>
        <v/>
      </c>
    </row>
    <row r="346" spans="1:82" x14ac:dyDescent="0.25">
      <c r="A346" s="31"/>
      <c r="B346" s="19" t="str">
        <f t="shared" si="101"/>
        <v/>
      </c>
      <c r="C346" s="20" t="str">
        <f t="shared" si="102"/>
        <v/>
      </c>
      <c r="D346" s="29" t="str">
        <f t="shared" si="103"/>
        <v/>
      </c>
      <c r="E346" s="22" t="str">
        <f t="shared" si="104"/>
        <v/>
      </c>
      <c r="F346" s="31"/>
      <c r="G346" s="301"/>
      <c r="H346" s="302"/>
      <c r="I346" s="303"/>
      <c r="J346" s="304"/>
      <c r="K346" s="283"/>
      <c r="L346" s="305"/>
      <c r="M346" s="285"/>
      <c r="N346" s="287"/>
      <c r="O346" s="31"/>
      <c r="P346" s="19" t="str">
        <f t="shared" si="105"/>
        <v/>
      </c>
      <c r="Q346" s="20" t="str">
        <f t="shared" si="106"/>
        <v/>
      </c>
      <c r="R346" s="29" t="str">
        <f t="shared" si="107"/>
        <v/>
      </c>
      <c r="S346" s="22" t="str">
        <f t="shared" si="108"/>
        <v/>
      </c>
      <c r="T346" s="31"/>
      <c r="U346" s="69" t="str">
        <f t="shared" si="109"/>
        <v/>
      </c>
      <c r="V346" s="31"/>
      <c r="X346" s="76" t="str">
        <f t="shared" si="110"/>
        <v/>
      </c>
      <c r="Z346" s="76" t="str">
        <f t="shared" si="111"/>
        <v/>
      </c>
      <c r="AA346" s="76" t="str">
        <f t="shared" si="112"/>
        <v/>
      </c>
      <c r="AC346" s="19" t="str">
        <f>IF($K346="", "", SUMIF('Drinks List'!DH$11:DH$1010, $K346, 'Drinks List'!DG$11:DG$1010))</f>
        <v/>
      </c>
      <c r="AD346" s="21"/>
      <c r="AE346" s="59" t="str">
        <f>IF($K346="", "", SUMIF('Drinks List'!DJ$11:DJ$1010, $K346, 'Drinks List'!DI$11:DI$1010))</f>
        <v/>
      </c>
      <c r="AF346" s="21"/>
      <c r="AG346" s="59" t="str">
        <f>IF($K346="", "", SUMIF('Drinks List'!DL$11:DL$1010, $K346, 'Drinks List'!DK$11:DK$1010))</f>
        <v/>
      </c>
      <c r="AH346" s="21"/>
      <c r="AI346" s="59" t="str">
        <f>IF($K346="", "", SUMIF('Drinks List'!DN$11:DN$1010, $K346, 'Drinks List'!DM$11:DM$1010))</f>
        <v/>
      </c>
      <c r="AJ346" s="21"/>
      <c r="AK346" s="59" t="str">
        <f>IF($K346="", "", SUMIF('Drinks List'!DP$11:DP$1010, $K346, 'Drinks List'!DO$11:DO$1010))</f>
        <v/>
      </c>
      <c r="AL346" s="21"/>
      <c r="AM346" s="59" t="str">
        <f>IF($K346="", "", SUMIF('Drinks List'!DR$11:DR$1010, $K346, 'Drinks List'!DQ$11:DQ$1010))</f>
        <v/>
      </c>
      <c r="AN346" s="21"/>
      <c r="AO346" s="59" t="str">
        <f>IF($K346="", "", SUMIF('Drinks List'!DT$11:DT$1010, $K346, 'Drinks List'!DS$11:DS$1010))</f>
        <v/>
      </c>
      <c r="AP346" s="21"/>
      <c r="AQ346" s="59" t="str">
        <f>IF($K346="", "", SUMIF('Drinks List'!DV$11:DV$1010, $K346, 'Drinks List'!DU$11:DU$1010))</f>
        <v/>
      </c>
      <c r="AR346" s="21"/>
      <c r="AS346" s="59" t="str">
        <f>IF($K346="", "", SUMIF('Drinks List'!DX$11:DX$1010, $K346, 'Drinks List'!DW$11:DW$1010))</f>
        <v/>
      </c>
      <c r="AT346" s="21"/>
      <c r="AU346" s="59" t="str">
        <f>IF($K346="", "", SUMIF('Drinks List'!DZ$11:DZ$1010, $K346, 'Drinks List'!DY$11:DY$1010))</f>
        <v/>
      </c>
      <c r="AV346" s="21"/>
      <c r="AW346" s="59" t="str">
        <f>IF($K346="", "", SUMIF('Drinks List'!EB$11:EB$1010, $K346, 'Drinks List'!EA$11:EA$1010))</f>
        <v/>
      </c>
      <c r="AX346" s="21"/>
      <c r="AY346" s="59" t="str">
        <f>IF($K346="", "", SUMIF('Drinks List'!ED$11:ED$1010, $K346, 'Drinks List'!EC$11:EC$1010))</f>
        <v/>
      </c>
      <c r="AZ346" s="21"/>
      <c r="BA346" s="59" t="str">
        <f>IF($K346="", "", SUMIF('Drinks List'!EF$11:EF$1010, $K346, 'Drinks List'!EE$11:EE$1010))</f>
        <v/>
      </c>
      <c r="BB346" s="21"/>
      <c r="BC346" s="59" t="str">
        <f>IF($K346="", "", SUMIF('Drinks List'!EH$11:EH$1010, $K346, 'Drinks List'!EG$11:EG$1010))</f>
        <v/>
      </c>
      <c r="BD346" s="21"/>
      <c r="BE346" s="59" t="str">
        <f>IF($K346="", "", SUMIF('Drinks List'!EJ$11:EJ$1010, $K346, 'Drinks List'!EI$11:EI$1010))</f>
        <v/>
      </c>
      <c r="BF346" s="21"/>
      <c r="BG346" s="59" t="str">
        <f>IF($K346="", "", SUMIF('Drinks List'!EL$11:EL$1010, $K346, 'Drinks List'!EK$11:EK$1010))</f>
        <v/>
      </c>
      <c r="BH346" s="21"/>
      <c r="BI346" s="59" t="str">
        <f>IF($K346="", "", SUMIF('Drinks List'!EN$11:EN$1010, $K346, 'Drinks List'!EM$11:EM$1010))</f>
        <v/>
      </c>
      <c r="BJ346" s="21"/>
      <c r="BK346" s="59" t="str">
        <f>IF($K346="", "", SUMIF('Drinks List'!EP$11:EP$1010, $K346, 'Drinks List'!EO$11:EO$1010))</f>
        <v/>
      </c>
      <c r="BL346" s="21"/>
      <c r="BM346" s="59" t="str">
        <f>IF($K346="", "", SUMIF('Drinks List'!ER$11:ER$1010, $K346, 'Drinks List'!EQ$11:EQ$1010))</f>
        <v/>
      </c>
      <c r="BN346" s="21"/>
      <c r="BO346" s="65" t="str">
        <f>IF($K346="", "", SUMIF('Drinks List'!ET$11:ET$1010, $K346, 'Drinks List'!ES$11:ES$1010))</f>
        <v/>
      </c>
      <c r="BQ346" s="120" t="str">
        <f t="shared" si="113"/>
        <v/>
      </c>
      <c r="BR346" s="62" t="str">
        <f t="shared" si="114"/>
        <v/>
      </c>
      <c r="BS346" s="76" t="str">
        <f>IF(BQ346="", "", COUNTIF(BQ$11:BQ$1010, "&gt;"&amp;BQ346)+1+COUNTIF(BQ$11:BQ346, BQ346)-1)</f>
        <v/>
      </c>
      <c r="BT346" s="76" t="str">
        <f>IF(BR346="", "", COUNTIF(BR$11:BR$1010, "&lt;"&amp;BR346)+1+COUNTIF(BR$11:BR346, BR346)-1)</f>
        <v/>
      </c>
      <c r="BV346" s="76" t="str">
        <f t="shared" si="115"/>
        <v/>
      </c>
      <c r="BW346" s="124" t="str">
        <f t="shared" si="116"/>
        <v/>
      </c>
      <c r="BX346" s="115" t="str">
        <f t="shared" si="117"/>
        <v/>
      </c>
      <c r="BY346" s="125" t="str">
        <f t="shared" si="118"/>
        <v/>
      </c>
      <c r="CA346" s="106" t="str">
        <f t="shared" si="119"/>
        <v/>
      </c>
      <c r="CB346" s="22" t="str">
        <f t="shared" si="120"/>
        <v/>
      </c>
      <c r="CD346" s="76" t="str">
        <f>IF($J346="", "", IF($BV346=0, "", COUNTIF($J$11:$J$1010, "&lt;"&amp;$J346)+1+COUNTIF($J$11:$J346, $J346)-1))</f>
        <v/>
      </c>
    </row>
    <row r="347" spans="1:82" x14ac:dyDescent="0.25">
      <c r="A347" s="31"/>
      <c r="B347" s="19" t="str">
        <f t="shared" si="101"/>
        <v/>
      </c>
      <c r="C347" s="20" t="str">
        <f t="shared" si="102"/>
        <v/>
      </c>
      <c r="D347" s="29" t="str">
        <f t="shared" si="103"/>
        <v/>
      </c>
      <c r="E347" s="22" t="str">
        <f t="shared" si="104"/>
        <v/>
      </c>
      <c r="F347" s="31"/>
      <c r="G347" s="301"/>
      <c r="H347" s="302"/>
      <c r="I347" s="303"/>
      <c r="J347" s="304"/>
      <c r="K347" s="283"/>
      <c r="L347" s="305"/>
      <c r="M347" s="285"/>
      <c r="N347" s="287"/>
      <c r="O347" s="31"/>
      <c r="P347" s="19" t="str">
        <f t="shared" si="105"/>
        <v/>
      </c>
      <c r="Q347" s="20" t="str">
        <f t="shared" si="106"/>
        <v/>
      </c>
      <c r="R347" s="29" t="str">
        <f t="shared" si="107"/>
        <v/>
      </c>
      <c r="S347" s="22" t="str">
        <f t="shared" si="108"/>
        <v/>
      </c>
      <c r="T347" s="31"/>
      <c r="U347" s="69" t="str">
        <f t="shared" si="109"/>
        <v/>
      </c>
      <c r="V347" s="31"/>
      <c r="X347" s="76" t="str">
        <f t="shared" si="110"/>
        <v/>
      </c>
      <c r="Z347" s="76" t="str">
        <f t="shared" si="111"/>
        <v/>
      </c>
      <c r="AA347" s="76" t="str">
        <f t="shared" si="112"/>
        <v/>
      </c>
      <c r="AC347" s="19" t="str">
        <f>IF($K347="", "", SUMIF('Drinks List'!DH$11:DH$1010, $K347, 'Drinks List'!DG$11:DG$1010))</f>
        <v/>
      </c>
      <c r="AD347" s="21"/>
      <c r="AE347" s="59" t="str">
        <f>IF($K347="", "", SUMIF('Drinks List'!DJ$11:DJ$1010, $K347, 'Drinks List'!DI$11:DI$1010))</f>
        <v/>
      </c>
      <c r="AF347" s="21"/>
      <c r="AG347" s="59" t="str">
        <f>IF($K347="", "", SUMIF('Drinks List'!DL$11:DL$1010, $K347, 'Drinks List'!DK$11:DK$1010))</f>
        <v/>
      </c>
      <c r="AH347" s="21"/>
      <c r="AI347" s="59" t="str">
        <f>IF($K347="", "", SUMIF('Drinks List'!DN$11:DN$1010, $K347, 'Drinks List'!DM$11:DM$1010))</f>
        <v/>
      </c>
      <c r="AJ347" s="21"/>
      <c r="AK347" s="59" t="str">
        <f>IF($K347="", "", SUMIF('Drinks List'!DP$11:DP$1010, $K347, 'Drinks List'!DO$11:DO$1010))</f>
        <v/>
      </c>
      <c r="AL347" s="21"/>
      <c r="AM347" s="59" t="str">
        <f>IF($K347="", "", SUMIF('Drinks List'!DR$11:DR$1010, $K347, 'Drinks List'!DQ$11:DQ$1010))</f>
        <v/>
      </c>
      <c r="AN347" s="21"/>
      <c r="AO347" s="59" t="str">
        <f>IF($K347="", "", SUMIF('Drinks List'!DT$11:DT$1010, $K347, 'Drinks List'!DS$11:DS$1010))</f>
        <v/>
      </c>
      <c r="AP347" s="21"/>
      <c r="AQ347" s="59" t="str">
        <f>IF($K347="", "", SUMIF('Drinks List'!DV$11:DV$1010, $K347, 'Drinks List'!DU$11:DU$1010))</f>
        <v/>
      </c>
      <c r="AR347" s="21"/>
      <c r="AS347" s="59" t="str">
        <f>IF($K347="", "", SUMIF('Drinks List'!DX$11:DX$1010, $K347, 'Drinks List'!DW$11:DW$1010))</f>
        <v/>
      </c>
      <c r="AT347" s="21"/>
      <c r="AU347" s="59" t="str">
        <f>IF($K347="", "", SUMIF('Drinks List'!DZ$11:DZ$1010, $K347, 'Drinks List'!DY$11:DY$1010))</f>
        <v/>
      </c>
      <c r="AV347" s="21"/>
      <c r="AW347" s="59" t="str">
        <f>IF($K347="", "", SUMIF('Drinks List'!EB$11:EB$1010, $K347, 'Drinks List'!EA$11:EA$1010))</f>
        <v/>
      </c>
      <c r="AX347" s="21"/>
      <c r="AY347" s="59" t="str">
        <f>IF($K347="", "", SUMIF('Drinks List'!ED$11:ED$1010, $K347, 'Drinks List'!EC$11:EC$1010))</f>
        <v/>
      </c>
      <c r="AZ347" s="21"/>
      <c r="BA347" s="59" t="str">
        <f>IF($K347="", "", SUMIF('Drinks List'!EF$11:EF$1010, $K347, 'Drinks List'!EE$11:EE$1010))</f>
        <v/>
      </c>
      <c r="BB347" s="21"/>
      <c r="BC347" s="59" t="str">
        <f>IF($K347="", "", SUMIF('Drinks List'!EH$11:EH$1010, $K347, 'Drinks List'!EG$11:EG$1010))</f>
        <v/>
      </c>
      <c r="BD347" s="21"/>
      <c r="BE347" s="59" t="str">
        <f>IF($K347="", "", SUMIF('Drinks List'!EJ$11:EJ$1010, $K347, 'Drinks List'!EI$11:EI$1010))</f>
        <v/>
      </c>
      <c r="BF347" s="21"/>
      <c r="BG347" s="59" t="str">
        <f>IF($K347="", "", SUMIF('Drinks List'!EL$11:EL$1010, $K347, 'Drinks List'!EK$11:EK$1010))</f>
        <v/>
      </c>
      <c r="BH347" s="21"/>
      <c r="BI347" s="59" t="str">
        <f>IF($K347="", "", SUMIF('Drinks List'!EN$11:EN$1010, $K347, 'Drinks List'!EM$11:EM$1010))</f>
        <v/>
      </c>
      <c r="BJ347" s="21"/>
      <c r="BK347" s="59" t="str">
        <f>IF($K347="", "", SUMIF('Drinks List'!EP$11:EP$1010, $K347, 'Drinks List'!EO$11:EO$1010))</f>
        <v/>
      </c>
      <c r="BL347" s="21"/>
      <c r="BM347" s="59" t="str">
        <f>IF($K347="", "", SUMIF('Drinks List'!ER$11:ER$1010, $K347, 'Drinks List'!EQ$11:EQ$1010))</f>
        <v/>
      </c>
      <c r="BN347" s="21"/>
      <c r="BO347" s="65" t="str">
        <f>IF($K347="", "", SUMIF('Drinks List'!ET$11:ET$1010, $K347, 'Drinks List'!ES$11:ES$1010))</f>
        <v/>
      </c>
      <c r="BQ347" s="120" t="str">
        <f t="shared" si="113"/>
        <v/>
      </c>
      <c r="BR347" s="62" t="str">
        <f t="shared" si="114"/>
        <v/>
      </c>
      <c r="BS347" s="76" t="str">
        <f>IF(BQ347="", "", COUNTIF(BQ$11:BQ$1010, "&gt;"&amp;BQ347)+1+COUNTIF(BQ$11:BQ347, BQ347)-1)</f>
        <v/>
      </c>
      <c r="BT347" s="76" t="str">
        <f>IF(BR347="", "", COUNTIF(BR$11:BR$1010, "&lt;"&amp;BR347)+1+COUNTIF(BR$11:BR347, BR347)-1)</f>
        <v/>
      </c>
      <c r="BV347" s="76" t="str">
        <f t="shared" si="115"/>
        <v/>
      </c>
      <c r="BW347" s="124" t="str">
        <f t="shared" si="116"/>
        <v/>
      </c>
      <c r="BX347" s="115" t="str">
        <f t="shared" si="117"/>
        <v/>
      </c>
      <c r="BY347" s="125" t="str">
        <f t="shared" si="118"/>
        <v/>
      </c>
      <c r="CA347" s="106" t="str">
        <f t="shared" si="119"/>
        <v/>
      </c>
      <c r="CB347" s="22" t="str">
        <f t="shared" si="120"/>
        <v/>
      </c>
      <c r="CD347" s="76" t="str">
        <f>IF($J347="", "", IF($BV347=0, "", COUNTIF($J$11:$J$1010, "&lt;"&amp;$J347)+1+COUNTIF($J$11:$J347, $J347)-1))</f>
        <v/>
      </c>
    </row>
    <row r="348" spans="1:82" x14ac:dyDescent="0.25">
      <c r="A348" s="31"/>
      <c r="B348" s="19" t="str">
        <f t="shared" si="101"/>
        <v/>
      </c>
      <c r="C348" s="20" t="str">
        <f t="shared" si="102"/>
        <v/>
      </c>
      <c r="D348" s="29" t="str">
        <f t="shared" si="103"/>
        <v/>
      </c>
      <c r="E348" s="22" t="str">
        <f t="shared" si="104"/>
        <v/>
      </c>
      <c r="F348" s="31"/>
      <c r="G348" s="301"/>
      <c r="H348" s="302"/>
      <c r="I348" s="303"/>
      <c r="J348" s="304"/>
      <c r="K348" s="283"/>
      <c r="L348" s="305"/>
      <c r="M348" s="285"/>
      <c r="N348" s="287"/>
      <c r="O348" s="31"/>
      <c r="P348" s="19" t="str">
        <f t="shared" si="105"/>
        <v/>
      </c>
      <c r="Q348" s="20" t="str">
        <f t="shared" si="106"/>
        <v/>
      </c>
      <c r="R348" s="29" t="str">
        <f t="shared" si="107"/>
        <v/>
      </c>
      <c r="S348" s="22" t="str">
        <f t="shared" si="108"/>
        <v/>
      </c>
      <c r="T348" s="31"/>
      <c r="U348" s="69" t="str">
        <f t="shared" si="109"/>
        <v/>
      </c>
      <c r="V348" s="31"/>
      <c r="X348" s="76" t="str">
        <f t="shared" si="110"/>
        <v/>
      </c>
      <c r="Z348" s="76" t="str">
        <f t="shared" si="111"/>
        <v/>
      </c>
      <c r="AA348" s="76" t="str">
        <f t="shared" si="112"/>
        <v/>
      </c>
      <c r="AC348" s="19" t="str">
        <f>IF($K348="", "", SUMIF('Drinks List'!DH$11:DH$1010, $K348, 'Drinks List'!DG$11:DG$1010))</f>
        <v/>
      </c>
      <c r="AD348" s="21"/>
      <c r="AE348" s="59" t="str">
        <f>IF($K348="", "", SUMIF('Drinks List'!DJ$11:DJ$1010, $K348, 'Drinks List'!DI$11:DI$1010))</f>
        <v/>
      </c>
      <c r="AF348" s="21"/>
      <c r="AG348" s="59" t="str">
        <f>IF($K348="", "", SUMIF('Drinks List'!DL$11:DL$1010, $K348, 'Drinks List'!DK$11:DK$1010))</f>
        <v/>
      </c>
      <c r="AH348" s="21"/>
      <c r="AI348" s="59" t="str">
        <f>IF($K348="", "", SUMIF('Drinks List'!DN$11:DN$1010, $K348, 'Drinks List'!DM$11:DM$1010))</f>
        <v/>
      </c>
      <c r="AJ348" s="21"/>
      <c r="AK348" s="59" t="str">
        <f>IF($K348="", "", SUMIF('Drinks List'!DP$11:DP$1010, $K348, 'Drinks List'!DO$11:DO$1010))</f>
        <v/>
      </c>
      <c r="AL348" s="21"/>
      <c r="AM348" s="59" t="str">
        <f>IF($K348="", "", SUMIF('Drinks List'!DR$11:DR$1010, $K348, 'Drinks List'!DQ$11:DQ$1010))</f>
        <v/>
      </c>
      <c r="AN348" s="21"/>
      <c r="AO348" s="59" t="str">
        <f>IF($K348="", "", SUMIF('Drinks List'!DT$11:DT$1010, $K348, 'Drinks List'!DS$11:DS$1010))</f>
        <v/>
      </c>
      <c r="AP348" s="21"/>
      <c r="AQ348" s="59" t="str">
        <f>IF($K348="", "", SUMIF('Drinks List'!DV$11:DV$1010, $K348, 'Drinks List'!DU$11:DU$1010))</f>
        <v/>
      </c>
      <c r="AR348" s="21"/>
      <c r="AS348" s="59" t="str">
        <f>IF($K348="", "", SUMIF('Drinks List'!DX$11:DX$1010, $K348, 'Drinks List'!DW$11:DW$1010))</f>
        <v/>
      </c>
      <c r="AT348" s="21"/>
      <c r="AU348" s="59" t="str">
        <f>IF($K348="", "", SUMIF('Drinks List'!DZ$11:DZ$1010, $K348, 'Drinks List'!DY$11:DY$1010))</f>
        <v/>
      </c>
      <c r="AV348" s="21"/>
      <c r="AW348" s="59" t="str">
        <f>IF($K348="", "", SUMIF('Drinks List'!EB$11:EB$1010, $K348, 'Drinks List'!EA$11:EA$1010))</f>
        <v/>
      </c>
      <c r="AX348" s="21"/>
      <c r="AY348" s="59" t="str">
        <f>IF($K348="", "", SUMIF('Drinks List'!ED$11:ED$1010, $K348, 'Drinks List'!EC$11:EC$1010))</f>
        <v/>
      </c>
      <c r="AZ348" s="21"/>
      <c r="BA348" s="59" t="str">
        <f>IF($K348="", "", SUMIF('Drinks List'!EF$11:EF$1010, $K348, 'Drinks List'!EE$11:EE$1010))</f>
        <v/>
      </c>
      <c r="BB348" s="21"/>
      <c r="BC348" s="59" t="str">
        <f>IF($K348="", "", SUMIF('Drinks List'!EH$11:EH$1010, $K348, 'Drinks List'!EG$11:EG$1010))</f>
        <v/>
      </c>
      <c r="BD348" s="21"/>
      <c r="BE348" s="59" t="str">
        <f>IF($K348="", "", SUMIF('Drinks List'!EJ$11:EJ$1010, $K348, 'Drinks List'!EI$11:EI$1010))</f>
        <v/>
      </c>
      <c r="BF348" s="21"/>
      <c r="BG348" s="59" t="str">
        <f>IF($K348="", "", SUMIF('Drinks List'!EL$11:EL$1010, $K348, 'Drinks List'!EK$11:EK$1010))</f>
        <v/>
      </c>
      <c r="BH348" s="21"/>
      <c r="BI348" s="59" t="str">
        <f>IF($K348="", "", SUMIF('Drinks List'!EN$11:EN$1010, $K348, 'Drinks List'!EM$11:EM$1010))</f>
        <v/>
      </c>
      <c r="BJ348" s="21"/>
      <c r="BK348" s="59" t="str">
        <f>IF($K348="", "", SUMIF('Drinks List'!EP$11:EP$1010, $K348, 'Drinks List'!EO$11:EO$1010))</f>
        <v/>
      </c>
      <c r="BL348" s="21"/>
      <c r="BM348" s="59" t="str">
        <f>IF($K348="", "", SUMIF('Drinks List'!ER$11:ER$1010, $K348, 'Drinks List'!EQ$11:EQ$1010))</f>
        <v/>
      </c>
      <c r="BN348" s="21"/>
      <c r="BO348" s="65" t="str">
        <f>IF($K348="", "", SUMIF('Drinks List'!ET$11:ET$1010, $K348, 'Drinks List'!ES$11:ES$1010))</f>
        <v/>
      </c>
      <c r="BQ348" s="120" t="str">
        <f t="shared" si="113"/>
        <v/>
      </c>
      <c r="BR348" s="62" t="str">
        <f t="shared" si="114"/>
        <v/>
      </c>
      <c r="BS348" s="76" t="str">
        <f>IF(BQ348="", "", COUNTIF(BQ$11:BQ$1010, "&gt;"&amp;BQ348)+1+COUNTIF(BQ$11:BQ348, BQ348)-1)</f>
        <v/>
      </c>
      <c r="BT348" s="76" t="str">
        <f>IF(BR348="", "", COUNTIF(BR$11:BR$1010, "&lt;"&amp;BR348)+1+COUNTIF(BR$11:BR348, BR348)-1)</f>
        <v/>
      </c>
      <c r="BV348" s="76" t="str">
        <f t="shared" si="115"/>
        <v/>
      </c>
      <c r="BW348" s="124" t="str">
        <f t="shared" si="116"/>
        <v/>
      </c>
      <c r="BX348" s="115" t="str">
        <f t="shared" si="117"/>
        <v/>
      </c>
      <c r="BY348" s="125" t="str">
        <f t="shared" si="118"/>
        <v/>
      </c>
      <c r="CA348" s="106" t="str">
        <f t="shared" si="119"/>
        <v/>
      </c>
      <c r="CB348" s="22" t="str">
        <f t="shared" si="120"/>
        <v/>
      </c>
      <c r="CD348" s="76" t="str">
        <f>IF($J348="", "", IF($BV348=0, "", COUNTIF($J$11:$J$1010, "&lt;"&amp;$J348)+1+COUNTIF($J$11:$J348, $J348)-1))</f>
        <v/>
      </c>
    </row>
    <row r="349" spans="1:82" x14ac:dyDescent="0.25">
      <c r="A349" s="31"/>
      <c r="B349" s="19" t="str">
        <f t="shared" si="101"/>
        <v/>
      </c>
      <c r="C349" s="20" t="str">
        <f t="shared" si="102"/>
        <v/>
      </c>
      <c r="D349" s="29" t="str">
        <f t="shared" si="103"/>
        <v/>
      </c>
      <c r="E349" s="22" t="str">
        <f t="shared" si="104"/>
        <v/>
      </c>
      <c r="F349" s="31"/>
      <c r="G349" s="301"/>
      <c r="H349" s="302"/>
      <c r="I349" s="303"/>
      <c r="J349" s="304"/>
      <c r="K349" s="283"/>
      <c r="L349" s="305"/>
      <c r="M349" s="285"/>
      <c r="N349" s="287"/>
      <c r="O349" s="31"/>
      <c r="P349" s="19" t="str">
        <f t="shared" si="105"/>
        <v/>
      </c>
      <c r="Q349" s="20" t="str">
        <f t="shared" si="106"/>
        <v/>
      </c>
      <c r="R349" s="29" t="str">
        <f t="shared" si="107"/>
        <v/>
      </c>
      <c r="S349" s="22" t="str">
        <f t="shared" si="108"/>
        <v/>
      </c>
      <c r="T349" s="31"/>
      <c r="U349" s="69" t="str">
        <f t="shared" si="109"/>
        <v/>
      </c>
      <c r="V349" s="31"/>
      <c r="X349" s="76" t="str">
        <f t="shared" si="110"/>
        <v/>
      </c>
      <c r="Z349" s="76" t="str">
        <f t="shared" si="111"/>
        <v/>
      </c>
      <c r="AA349" s="76" t="str">
        <f t="shared" si="112"/>
        <v/>
      </c>
      <c r="AC349" s="19" t="str">
        <f>IF($K349="", "", SUMIF('Drinks List'!DH$11:DH$1010, $K349, 'Drinks List'!DG$11:DG$1010))</f>
        <v/>
      </c>
      <c r="AD349" s="21"/>
      <c r="AE349" s="59" t="str">
        <f>IF($K349="", "", SUMIF('Drinks List'!DJ$11:DJ$1010, $K349, 'Drinks List'!DI$11:DI$1010))</f>
        <v/>
      </c>
      <c r="AF349" s="21"/>
      <c r="AG349" s="59" t="str">
        <f>IF($K349="", "", SUMIF('Drinks List'!DL$11:DL$1010, $K349, 'Drinks List'!DK$11:DK$1010))</f>
        <v/>
      </c>
      <c r="AH349" s="21"/>
      <c r="AI349" s="59" t="str">
        <f>IF($K349="", "", SUMIF('Drinks List'!DN$11:DN$1010, $K349, 'Drinks List'!DM$11:DM$1010))</f>
        <v/>
      </c>
      <c r="AJ349" s="21"/>
      <c r="AK349" s="59" t="str">
        <f>IF($K349="", "", SUMIF('Drinks List'!DP$11:DP$1010, $K349, 'Drinks List'!DO$11:DO$1010))</f>
        <v/>
      </c>
      <c r="AL349" s="21"/>
      <c r="AM349" s="59" t="str">
        <f>IF($K349="", "", SUMIF('Drinks List'!DR$11:DR$1010, $K349, 'Drinks List'!DQ$11:DQ$1010))</f>
        <v/>
      </c>
      <c r="AN349" s="21"/>
      <c r="AO349" s="59" t="str">
        <f>IF($K349="", "", SUMIF('Drinks List'!DT$11:DT$1010, $K349, 'Drinks List'!DS$11:DS$1010))</f>
        <v/>
      </c>
      <c r="AP349" s="21"/>
      <c r="AQ349" s="59" t="str">
        <f>IF($K349="", "", SUMIF('Drinks List'!DV$11:DV$1010, $K349, 'Drinks List'!DU$11:DU$1010))</f>
        <v/>
      </c>
      <c r="AR349" s="21"/>
      <c r="AS349" s="59" t="str">
        <f>IF($K349="", "", SUMIF('Drinks List'!DX$11:DX$1010, $K349, 'Drinks List'!DW$11:DW$1010))</f>
        <v/>
      </c>
      <c r="AT349" s="21"/>
      <c r="AU349" s="59" t="str">
        <f>IF($K349="", "", SUMIF('Drinks List'!DZ$11:DZ$1010, $K349, 'Drinks List'!DY$11:DY$1010))</f>
        <v/>
      </c>
      <c r="AV349" s="21"/>
      <c r="AW349" s="59" t="str">
        <f>IF($K349="", "", SUMIF('Drinks List'!EB$11:EB$1010, $K349, 'Drinks List'!EA$11:EA$1010))</f>
        <v/>
      </c>
      <c r="AX349" s="21"/>
      <c r="AY349" s="59" t="str">
        <f>IF($K349="", "", SUMIF('Drinks List'!ED$11:ED$1010, $K349, 'Drinks List'!EC$11:EC$1010))</f>
        <v/>
      </c>
      <c r="AZ349" s="21"/>
      <c r="BA349" s="59" t="str">
        <f>IF($K349="", "", SUMIF('Drinks List'!EF$11:EF$1010, $K349, 'Drinks List'!EE$11:EE$1010))</f>
        <v/>
      </c>
      <c r="BB349" s="21"/>
      <c r="BC349" s="59" t="str">
        <f>IF($K349="", "", SUMIF('Drinks List'!EH$11:EH$1010, $K349, 'Drinks List'!EG$11:EG$1010))</f>
        <v/>
      </c>
      <c r="BD349" s="21"/>
      <c r="BE349" s="59" t="str">
        <f>IF($K349="", "", SUMIF('Drinks List'!EJ$11:EJ$1010, $K349, 'Drinks List'!EI$11:EI$1010))</f>
        <v/>
      </c>
      <c r="BF349" s="21"/>
      <c r="BG349" s="59" t="str">
        <f>IF($K349="", "", SUMIF('Drinks List'!EL$11:EL$1010, $K349, 'Drinks List'!EK$11:EK$1010))</f>
        <v/>
      </c>
      <c r="BH349" s="21"/>
      <c r="BI349" s="59" t="str">
        <f>IF($K349="", "", SUMIF('Drinks List'!EN$11:EN$1010, $K349, 'Drinks List'!EM$11:EM$1010))</f>
        <v/>
      </c>
      <c r="BJ349" s="21"/>
      <c r="BK349" s="59" t="str">
        <f>IF($K349="", "", SUMIF('Drinks List'!EP$11:EP$1010, $K349, 'Drinks List'!EO$11:EO$1010))</f>
        <v/>
      </c>
      <c r="BL349" s="21"/>
      <c r="BM349" s="59" t="str">
        <f>IF($K349="", "", SUMIF('Drinks List'!ER$11:ER$1010, $K349, 'Drinks List'!EQ$11:EQ$1010))</f>
        <v/>
      </c>
      <c r="BN349" s="21"/>
      <c r="BO349" s="65" t="str">
        <f>IF($K349="", "", SUMIF('Drinks List'!ET$11:ET$1010, $K349, 'Drinks List'!ES$11:ES$1010))</f>
        <v/>
      </c>
      <c r="BQ349" s="120" t="str">
        <f t="shared" si="113"/>
        <v/>
      </c>
      <c r="BR349" s="62" t="str">
        <f t="shared" si="114"/>
        <v/>
      </c>
      <c r="BS349" s="76" t="str">
        <f>IF(BQ349="", "", COUNTIF(BQ$11:BQ$1010, "&gt;"&amp;BQ349)+1+COUNTIF(BQ$11:BQ349, BQ349)-1)</f>
        <v/>
      </c>
      <c r="BT349" s="76" t="str">
        <f>IF(BR349="", "", COUNTIF(BR$11:BR$1010, "&lt;"&amp;BR349)+1+COUNTIF(BR$11:BR349, BR349)-1)</f>
        <v/>
      </c>
      <c r="BV349" s="76" t="str">
        <f t="shared" si="115"/>
        <v/>
      </c>
      <c r="BW349" s="124" t="str">
        <f t="shared" si="116"/>
        <v/>
      </c>
      <c r="BX349" s="115" t="str">
        <f t="shared" si="117"/>
        <v/>
      </c>
      <c r="BY349" s="125" t="str">
        <f t="shared" si="118"/>
        <v/>
      </c>
      <c r="CA349" s="106" t="str">
        <f t="shared" si="119"/>
        <v/>
      </c>
      <c r="CB349" s="22" t="str">
        <f t="shared" si="120"/>
        <v/>
      </c>
      <c r="CD349" s="76" t="str">
        <f>IF($J349="", "", IF($BV349=0, "", COUNTIF($J$11:$J$1010, "&lt;"&amp;$J349)+1+COUNTIF($J$11:$J349, $J349)-1))</f>
        <v/>
      </c>
    </row>
    <row r="350" spans="1:82" x14ac:dyDescent="0.25">
      <c r="A350" s="31"/>
      <c r="B350" s="19" t="str">
        <f t="shared" si="101"/>
        <v/>
      </c>
      <c r="C350" s="20" t="str">
        <f t="shared" si="102"/>
        <v/>
      </c>
      <c r="D350" s="29" t="str">
        <f t="shared" si="103"/>
        <v/>
      </c>
      <c r="E350" s="22" t="str">
        <f t="shared" si="104"/>
        <v/>
      </c>
      <c r="F350" s="31"/>
      <c r="G350" s="301"/>
      <c r="H350" s="302"/>
      <c r="I350" s="303"/>
      <c r="J350" s="304"/>
      <c r="K350" s="283"/>
      <c r="L350" s="305"/>
      <c r="M350" s="285"/>
      <c r="N350" s="287"/>
      <c r="O350" s="31"/>
      <c r="P350" s="19" t="str">
        <f t="shared" si="105"/>
        <v/>
      </c>
      <c r="Q350" s="20" t="str">
        <f t="shared" si="106"/>
        <v/>
      </c>
      <c r="R350" s="29" t="str">
        <f t="shared" si="107"/>
        <v/>
      </c>
      <c r="S350" s="22" t="str">
        <f t="shared" si="108"/>
        <v/>
      </c>
      <c r="T350" s="31"/>
      <c r="U350" s="69" t="str">
        <f t="shared" si="109"/>
        <v/>
      </c>
      <c r="V350" s="31"/>
      <c r="X350" s="76" t="str">
        <f t="shared" si="110"/>
        <v/>
      </c>
      <c r="Z350" s="76" t="str">
        <f t="shared" si="111"/>
        <v/>
      </c>
      <c r="AA350" s="76" t="str">
        <f t="shared" si="112"/>
        <v/>
      </c>
      <c r="AC350" s="19" t="str">
        <f>IF($K350="", "", SUMIF('Drinks List'!DH$11:DH$1010, $K350, 'Drinks List'!DG$11:DG$1010))</f>
        <v/>
      </c>
      <c r="AD350" s="21"/>
      <c r="AE350" s="59" t="str">
        <f>IF($K350="", "", SUMIF('Drinks List'!DJ$11:DJ$1010, $K350, 'Drinks List'!DI$11:DI$1010))</f>
        <v/>
      </c>
      <c r="AF350" s="21"/>
      <c r="AG350" s="59" t="str">
        <f>IF($K350="", "", SUMIF('Drinks List'!DL$11:DL$1010, $K350, 'Drinks List'!DK$11:DK$1010))</f>
        <v/>
      </c>
      <c r="AH350" s="21"/>
      <c r="AI350" s="59" t="str">
        <f>IF($K350="", "", SUMIF('Drinks List'!DN$11:DN$1010, $K350, 'Drinks List'!DM$11:DM$1010))</f>
        <v/>
      </c>
      <c r="AJ350" s="21"/>
      <c r="AK350" s="59" t="str">
        <f>IF($K350="", "", SUMIF('Drinks List'!DP$11:DP$1010, $K350, 'Drinks List'!DO$11:DO$1010))</f>
        <v/>
      </c>
      <c r="AL350" s="21"/>
      <c r="AM350" s="59" t="str">
        <f>IF($K350="", "", SUMIF('Drinks List'!DR$11:DR$1010, $K350, 'Drinks List'!DQ$11:DQ$1010))</f>
        <v/>
      </c>
      <c r="AN350" s="21"/>
      <c r="AO350" s="59" t="str">
        <f>IF($K350="", "", SUMIF('Drinks List'!DT$11:DT$1010, $K350, 'Drinks List'!DS$11:DS$1010))</f>
        <v/>
      </c>
      <c r="AP350" s="21"/>
      <c r="AQ350" s="59" t="str">
        <f>IF($K350="", "", SUMIF('Drinks List'!DV$11:DV$1010, $K350, 'Drinks List'!DU$11:DU$1010))</f>
        <v/>
      </c>
      <c r="AR350" s="21"/>
      <c r="AS350" s="59" t="str">
        <f>IF($K350="", "", SUMIF('Drinks List'!DX$11:DX$1010, $K350, 'Drinks List'!DW$11:DW$1010))</f>
        <v/>
      </c>
      <c r="AT350" s="21"/>
      <c r="AU350" s="59" t="str">
        <f>IF($K350="", "", SUMIF('Drinks List'!DZ$11:DZ$1010, $K350, 'Drinks List'!DY$11:DY$1010))</f>
        <v/>
      </c>
      <c r="AV350" s="21"/>
      <c r="AW350" s="59" t="str">
        <f>IF($K350="", "", SUMIF('Drinks List'!EB$11:EB$1010, $K350, 'Drinks List'!EA$11:EA$1010))</f>
        <v/>
      </c>
      <c r="AX350" s="21"/>
      <c r="AY350" s="59" t="str">
        <f>IF($K350="", "", SUMIF('Drinks List'!ED$11:ED$1010, $K350, 'Drinks List'!EC$11:EC$1010))</f>
        <v/>
      </c>
      <c r="AZ350" s="21"/>
      <c r="BA350" s="59" t="str">
        <f>IF($K350="", "", SUMIF('Drinks List'!EF$11:EF$1010, $K350, 'Drinks List'!EE$11:EE$1010))</f>
        <v/>
      </c>
      <c r="BB350" s="21"/>
      <c r="BC350" s="59" t="str">
        <f>IF($K350="", "", SUMIF('Drinks List'!EH$11:EH$1010, $K350, 'Drinks List'!EG$11:EG$1010))</f>
        <v/>
      </c>
      <c r="BD350" s="21"/>
      <c r="BE350" s="59" t="str">
        <f>IF($K350="", "", SUMIF('Drinks List'!EJ$11:EJ$1010, $K350, 'Drinks List'!EI$11:EI$1010))</f>
        <v/>
      </c>
      <c r="BF350" s="21"/>
      <c r="BG350" s="59" t="str">
        <f>IF($K350="", "", SUMIF('Drinks List'!EL$11:EL$1010, $K350, 'Drinks List'!EK$11:EK$1010))</f>
        <v/>
      </c>
      <c r="BH350" s="21"/>
      <c r="BI350" s="59" t="str">
        <f>IF($K350="", "", SUMIF('Drinks List'!EN$11:EN$1010, $K350, 'Drinks List'!EM$11:EM$1010))</f>
        <v/>
      </c>
      <c r="BJ350" s="21"/>
      <c r="BK350" s="59" t="str">
        <f>IF($K350="", "", SUMIF('Drinks List'!EP$11:EP$1010, $K350, 'Drinks List'!EO$11:EO$1010))</f>
        <v/>
      </c>
      <c r="BL350" s="21"/>
      <c r="BM350" s="59" t="str">
        <f>IF($K350="", "", SUMIF('Drinks List'!ER$11:ER$1010, $K350, 'Drinks List'!EQ$11:EQ$1010))</f>
        <v/>
      </c>
      <c r="BN350" s="21"/>
      <c r="BO350" s="65" t="str">
        <f>IF($K350="", "", SUMIF('Drinks List'!ET$11:ET$1010, $K350, 'Drinks List'!ES$11:ES$1010))</f>
        <v/>
      </c>
      <c r="BQ350" s="120" t="str">
        <f t="shared" si="113"/>
        <v/>
      </c>
      <c r="BR350" s="62" t="str">
        <f t="shared" si="114"/>
        <v/>
      </c>
      <c r="BS350" s="76" t="str">
        <f>IF(BQ350="", "", COUNTIF(BQ$11:BQ$1010, "&gt;"&amp;BQ350)+1+COUNTIF(BQ$11:BQ350, BQ350)-1)</f>
        <v/>
      </c>
      <c r="BT350" s="76" t="str">
        <f>IF(BR350="", "", COUNTIF(BR$11:BR$1010, "&lt;"&amp;BR350)+1+COUNTIF(BR$11:BR350, BR350)-1)</f>
        <v/>
      </c>
      <c r="BV350" s="76" t="str">
        <f t="shared" si="115"/>
        <v/>
      </c>
      <c r="BW350" s="124" t="str">
        <f t="shared" si="116"/>
        <v/>
      </c>
      <c r="BX350" s="115" t="str">
        <f t="shared" si="117"/>
        <v/>
      </c>
      <c r="BY350" s="125" t="str">
        <f t="shared" si="118"/>
        <v/>
      </c>
      <c r="CA350" s="106" t="str">
        <f t="shared" si="119"/>
        <v/>
      </c>
      <c r="CB350" s="22" t="str">
        <f t="shared" si="120"/>
        <v/>
      </c>
      <c r="CD350" s="76" t="str">
        <f>IF($J350="", "", IF($BV350=0, "", COUNTIF($J$11:$J$1010, "&lt;"&amp;$J350)+1+COUNTIF($J$11:$J350, $J350)-1))</f>
        <v/>
      </c>
    </row>
    <row r="351" spans="1:82" x14ac:dyDescent="0.25">
      <c r="A351" s="31"/>
      <c r="B351" s="19" t="str">
        <f t="shared" si="101"/>
        <v/>
      </c>
      <c r="C351" s="20" t="str">
        <f t="shared" si="102"/>
        <v/>
      </c>
      <c r="D351" s="29" t="str">
        <f t="shared" si="103"/>
        <v/>
      </c>
      <c r="E351" s="22" t="str">
        <f t="shared" si="104"/>
        <v/>
      </c>
      <c r="F351" s="31"/>
      <c r="G351" s="301"/>
      <c r="H351" s="302"/>
      <c r="I351" s="303"/>
      <c r="J351" s="304"/>
      <c r="K351" s="283"/>
      <c r="L351" s="305"/>
      <c r="M351" s="285"/>
      <c r="N351" s="287"/>
      <c r="O351" s="31"/>
      <c r="P351" s="19" t="str">
        <f t="shared" si="105"/>
        <v/>
      </c>
      <c r="Q351" s="20" t="str">
        <f t="shared" si="106"/>
        <v/>
      </c>
      <c r="R351" s="29" t="str">
        <f t="shared" si="107"/>
        <v/>
      </c>
      <c r="S351" s="22" t="str">
        <f t="shared" si="108"/>
        <v/>
      </c>
      <c r="T351" s="31"/>
      <c r="U351" s="69" t="str">
        <f t="shared" si="109"/>
        <v/>
      </c>
      <c r="V351" s="31"/>
      <c r="X351" s="76" t="str">
        <f t="shared" si="110"/>
        <v/>
      </c>
      <c r="Z351" s="76" t="str">
        <f t="shared" si="111"/>
        <v/>
      </c>
      <c r="AA351" s="76" t="str">
        <f t="shared" si="112"/>
        <v/>
      </c>
      <c r="AC351" s="19" t="str">
        <f>IF($K351="", "", SUMIF('Drinks List'!DH$11:DH$1010, $K351, 'Drinks List'!DG$11:DG$1010))</f>
        <v/>
      </c>
      <c r="AD351" s="21"/>
      <c r="AE351" s="59" t="str">
        <f>IF($K351="", "", SUMIF('Drinks List'!DJ$11:DJ$1010, $K351, 'Drinks List'!DI$11:DI$1010))</f>
        <v/>
      </c>
      <c r="AF351" s="21"/>
      <c r="AG351" s="59" t="str">
        <f>IF($K351="", "", SUMIF('Drinks List'!DL$11:DL$1010, $K351, 'Drinks List'!DK$11:DK$1010))</f>
        <v/>
      </c>
      <c r="AH351" s="21"/>
      <c r="AI351" s="59" t="str">
        <f>IF($K351="", "", SUMIF('Drinks List'!DN$11:DN$1010, $K351, 'Drinks List'!DM$11:DM$1010))</f>
        <v/>
      </c>
      <c r="AJ351" s="21"/>
      <c r="AK351" s="59" t="str">
        <f>IF($K351="", "", SUMIF('Drinks List'!DP$11:DP$1010, $K351, 'Drinks List'!DO$11:DO$1010))</f>
        <v/>
      </c>
      <c r="AL351" s="21"/>
      <c r="AM351" s="59" t="str">
        <f>IF($K351="", "", SUMIF('Drinks List'!DR$11:DR$1010, $K351, 'Drinks List'!DQ$11:DQ$1010))</f>
        <v/>
      </c>
      <c r="AN351" s="21"/>
      <c r="AO351" s="59" t="str">
        <f>IF($K351="", "", SUMIF('Drinks List'!DT$11:DT$1010, $K351, 'Drinks List'!DS$11:DS$1010))</f>
        <v/>
      </c>
      <c r="AP351" s="21"/>
      <c r="AQ351" s="59" t="str">
        <f>IF($K351="", "", SUMIF('Drinks List'!DV$11:DV$1010, $K351, 'Drinks List'!DU$11:DU$1010))</f>
        <v/>
      </c>
      <c r="AR351" s="21"/>
      <c r="AS351" s="59" t="str">
        <f>IF($K351="", "", SUMIF('Drinks List'!DX$11:DX$1010, $K351, 'Drinks List'!DW$11:DW$1010))</f>
        <v/>
      </c>
      <c r="AT351" s="21"/>
      <c r="AU351" s="59" t="str">
        <f>IF($K351="", "", SUMIF('Drinks List'!DZ$11:DZ$1010, $K351, 'Drinks List'!DY$11:DY$1010))</f>
        <v/>
      </c>
      <c r="AV351" s="21"/>
      <c r="AW351" s="59" t="str">
        <f>IF($K351="", "", SUMIF('Drinks List'!EB$11:EB$1010, $K351, 'Drinks List'!EA$11:EA$1010))</f>
        <v/>
      </c>
      <c r="AX351" s="21"/>
      <c r="AY351" s="59" t="str">
        <f>IF($K351="", "", SUMIF('Drinks List'!ED$11:ED$1010, $K351, 'Drinks List'!EC$11:EC$1010))</f>
        <v/>
      </c>
      <c r="AZ351" s="21"/>
      <c r="BA351" s="59" t="str">
        <f>IF($K351="", "", SUMIF('Drinks List'!EF$11:EF$1010, $K351, 'Drinks List'!EE$11:EE$1010))</f>
        <v/>
      </c>
      <c r="BB351" s="21"/>
      <c r="BC351" s="59" t="str">
        <f>IF($K351="", "", SUMIF('Drinks List'!EH$11:EH$1010, $K351, 'Drinks List'!EG$11:EG$1010))</f>
        <v/>
      </c>
      <c r="BD351" s="21"/>
      <c r="BE351" s="59" t="str">
        <f>IF($K351="", "", SUMIF('Drinks List'!EJ$11:EJ$1010, $K351, 'Drinks List'!EI$11:EI$1010))</f>
        <v/>
      </c>
      <c r="BF351" s="21"/>
      <c r="BG351" s="59" t="str">
        <f>IF($K351="", "", SUMIF('Drinks List'!EL$11:EL$1010, $K351, 'Drinks List'!EK$11:EK$1010))</f>
        <v/>
      </c>
      <c r="BH351" s="21"/>
      <c r="BI351" s="59" t="str">
        <f>IF($K351="", "", SUMIF('Drinks List'!EN$11:EN$1010, $K351, 'Drinks List'!EM$11:EM$1010))</f>
        <v/>
      </c>
      <c r="BJ351" s="21"/>
      <c r="BK351" s="59" t="str">
        <f>IF($K351="", "", SUMIF('Drinks List'!EP$11:EP$1010, $K351, 'Drinks List'!EO$11:EO$1010))</f>
        <v/>
      </c>
      <c r="BL351" s="21"/>
      <c r="BM351" s="59" t="str">
        <f>IF($K351="", "", SUMIF('Drinks List'!ER$11:ER$1010, $K351, 'Drinks List'!EQ$11:EQ$1010))</f>
        <v/>
      </c>
      <c r="BN351" s="21"/>
      <c r="BO351" s="65" t="str">
        <f>IF($K351="", "", SUMIF('Drinks List'!ET$11:ET$1010, $K351, 'Drinks List'!ES$11:ES$1010))</f>
        <v/>
      </c>
      <c r="BQ351" s="120" t="str">
        <f t="shared" si="113"/>
        <v/>
      </c>
      <c r="BR351" s="62" t="str">
        <f t="shared" si="114"/>
        <v/>
      </c>
      <c r="BS351" s="76" t="str">
        <f>IF(BQ351="", "", COUNTIF(BQ$11:BQ$1010, "&gt;"&amp;BQ351)+1+COUNTIF(BQ$11:BQ351, BQ351)-1)</f>
        <v/>
      </c>
      <c r="BT351" s="76" t="str">
        <f>IF(BR351="", "", COUNTIF(BR$11:BR$1010, "&lt;"&amp;BR351)+1+COUNTIF(BR$11:BR351, BR351)-1)</f>
        <v/>
      </c>
      <c r="BV351" s="76" t="str">
        <f t="shared" si="115"/>
        <v/>
      </c>
      <c r="BW351" s="124" t="str">
        <f t="shared" si="116"/>
        <v/>
      </c>
      <c r="BX351" s="115" t="str">
        <f t="shared" si="117"/>
        <v/>
      </c>
      <c r="BY351" s="125" t="str">
        <f t="shared" si="118"/>
        <v/>
      </c>
      <c r="CA351" s="106" t="str">
        <f t="shared" si="119"/>
        <v/>
      </c>
      <c r="CB351" s="22" t="str">
        <f t="shared" si="120"/>
        <v/>
      </c>
      <c r="CD351" s="76" t="str">
        <f>IF($J351="", "", IF($BV351=0, "", COUNTIF($J$11:$J$1010, "&lt;"&amp;$J351)+1+COUNTIF($J$11:$J351, $J351)-1))</f>
        <v/>
      </c>
    </row>
    <row r="352" spans="1:82" x14ac:dyDescent="0.25">
      <c r="A352" s="31"/>
      <c r="B352" s="19" t="str">
        <f t="shared" si="101"/>
        <v/>
      </c>
      <c r="C352" s="20" t="str">
        <f t="shared" si="102"/>
        <v/>
      </c>
      <c r="D352" s="29" t="str">
        <f t="shared" si="103"/>
        <v/>
      </c>
      <c r="E352" s="22" t="str">
        <f t="shared" si="104"/>
        <v/>
      </c>
      <c r="F352" s="31"/>
      <c r="G352" s="301"/>
      <c r="H352" s="302"/>
      <c r="I352" s="303"/>
      <c r="J352" s="304"/>
      <c r="K352" s="283"/>
      <c r="L352" s="305"/>
      <c r="M352" s="285"/>
      <c r="N352" s="287"/>
      <c r="O352" s="31"/>
      <c r="P352" s="19" t="str">
        <f t="shared" si="105"/>
        <v/>
      </c>
      <c r="Q352" s="20" t="str">
        <f t="shared" si="106"/>
        <v/>
      </c>
      <c r="R352" s="29" t="str">
        <f t="shared" si="107"/>
        <v/>
      </c>
      <c r="S352" s="22" t="str">
        <f t="shared" si="108"/>
        <v/>
      </c>
      <c r="T352" s="31"/>
      <c r="U352" s="69" t="str">
        <f t="shared" si="109"/>
        <v/>
      </c>
      <c r="V352" s="31"/>
      <c r="X352" s="76" t="str">
        <f t="shared" si="110"/>
        <v/>
      </c>
      <c r="Z352" s="76" t="str">
        <f t="shared" si="111"/>
        <v/>
      </c>
      <c r="AA352" s="76" t="str">
        <f t="shared" si="112"/>
        <v/>
      </c>
      <c r="AC352" s="19" t="str">
        <f>IF($K352="", "", SUMIF('Drinks List'!DH$11:DH$1010, $K352, 'Drinks List'!DG$11:DG$1010))</f>
        <v/>
      </c>
      <c r="AD352" s="21"/>
      <c r="AE352" s="59" t="str">
        <f>IF($K352="", "", SUMIF('Drinks List'!DJ$11:DJ$1010, $K352, 'Drinks List'!DI$11:DI$1010))</f>
        <v/>
      </c>
      <c r="AF352" s="21"/>
      <c r="AG352" s="59" t="str">
        <f>IF($K352="", "", SUMIF('Drinks List'!DL$11:DL$1010, $K352, 'Drinks List'!DK$11:DK$1010))</f>
        <v/>
      </c>
      <c r="AH352" s="21"/>
      <c r="AI352" s="59" t="str">
        <f>IF($K352="", "", SUMIF('Drinks List'!DN$11:DN$1010, $K352, 'Drinks List'!DM$11:DM$1010))</f>
        <v/>
      </c>
      <c r="AJ352" s="21"/>
      <c r="AK352" s="59" t="str">
        <f>IF($K352="", "", SUMIF('Drinks List'!DP$11:DP$1010, $K352, 'Drinks List'!DO$11:DO$1010))</f>
        <v/>
      </c>
      <c r="AL352" s="21"/>
      <c r="AM352" s="59" t="str">
        <f>IF($K352="", "", SUMIF('Drinks List'!DR$11:DR$1010, $K352, 'Drinks List'!DQ$11:DQ$1010))</f>
        <v/>
      </c>
      <c r="AN352" s="21"/>
      <c r="AO352" s="59" t="str">
        <f>IF($K352="", "", SUMIF('Drinks List'!DT$11:DT$1010, $K352, 'Drinks List'!DS$11:DS$1010))</f>
        <v/>
      </c>
      <c r="AP352" s="21"/>
      <c r="AQ352" s="59" t="str">
        <f>IF($K352="", "", SUMIF('Drinks List'!DV$11:DV$1010, $K352, 'Drinks List'!DU$11:DU$1010))</f>
        <v/>
      </c>
      <c r="AR352" s="21"/>
      <c r="AS352" s="59" t="str">
        <f>IF($K352="", "", SUMIF('Drinks List'!DX$11:DX$1010, $K352, 'Drinks List'!DW$11:DW$1010))</f>
        <v/>
      </c>
      <c r="AT352" s="21"/>
      <c r="AU352" s="59" t="str">
        <f>IF($K352="", "", SUMIF('Drinks List'!DZ$11:DZ$1010, $K352, 'Drinks List'!DY$11:DY$1010))</f>
        <v/>
      </c>
      <c r="AV352" s="21"/>
      <c r="AW352" s="59" t="str">
        <f>IF($K352="", "", SUMIF('Drinks List'!EB$11:EB$1010, $K352, 'Drinks List'!EA$11:EA$1010))</f>
        <v/>
      </c>
      <c r="AX352" s="21"/>
      <c r="AY352" s="59" t="str">
        <f>IF($K352="", "", SUMIF('Drinks List'!ED$11:ED$1010, $K352, 'Drinks List'!EC$11:EC$1010))</f>
        <v/>
      </c>
      <c r="AZ352" s="21"/>
      <c r="BA352" s="59" t="str">
        <f>IF($K352="", "", SUMIF('Drinks List'!EF$11:EF$1010, $K352, 'Drinks List'!EE$11:EE$1010))</f>
        <v/>
      </c>
      <c r="BB352" s="21"/>
      <c r="BC352" s="59" t="str">
        <f>IF($K352="", "", SUMIF('Drinks List'!EH$11:EH$1010, $K352, 'Drinks List'!EG$11:EG$1010))</f>
        <v/>
      </c>
      <c r="BD352" s="21"/>
      <c r="BE352" s="59" t="str">
        <f>IF($K352="", "", SUMIF('Drinks List'!EJ$11:EJ$1010, $K352, 'Drinks List'!EI$11:EI$1010))</f>
        <v/>
      </c>
      <c r="BF352" s="21"/>
      <c r="BG352" s="59" t="str">
        <f>IF($K352="", "", SUMIF('Drinks List'!EL$11:EL$1010, $K352, 'Drinks List'!EK$11:EK$1010))</f>
        <v/>
      </c>
      <c r="BH352" s="21"/>
      <c r="BI352" s="59" t="str">
        <f>IF($K352="", "", SUMIF('Drinks List'!EN$11:EN$1010, $K352, 'Drinks List'!EM$11:EM$1010))</f>
        <v/>
      </c>
      <c r="BJ352" s="21"/>
      <c r="BK352" s="59" t="str">
        <f>IF($K352="", "", SUMIF('Drinks List'!EP$11:EP$1010, $K352, 'Drinks List'!EO$11:EO$1010))</f>
        <v/>
      </c>
      <c r="BL352" s="21"/>
      <c r="BM352" s="59" t="str">
        <f>IF($K352="", "", SUMIF('Drinks List'!ER$11:ER$1010, $K352, 'Drinks List'!EQ$11:EQ$1010))</f>
        <v/>
      </c>
      <c r="BN352" s="21"/>
      <c r="BO352" s="65" t="str">
        <f>IF($K352="", "", SUMIF('Drinks List'!ET$11:ET$1010, $K352, 'Drinks List'!ES$11:ES$1010))</f>
        <v/>
      </c>
      <c r="BQ352" s="120" t="str">
        <f t="shared" si="113"/>
        <v/>
      </c>
      <c r="BR352" s="62" t="str">
        <f t="shared" si="114"/>
        <v/>
      </c>
      <c r="BS352" s="76" t="str">
        <f>IF(BQ352="", "", COUNTIF(BQ$11:BQ$1010, "&gt;"&amp;BQ352)+1+COUNTIF(BQ$11:BQ352, BQ352)-1)</f>
        <v/>
      </c>
      <c r="BT352" s="76" t="str">
        <f>IF(BR352="", "", COUNTIF(BR$11:BR$1010, "&lt;"&amp;BR352)+1+COUNTIF(BR$11:BR352, BR352)-1)</f>
        <v/>
      </c>
      <c r="BV352" s="76" t="str">
        <f t="shared" si="115"/>
        <v/>
      </c>
      <c r="BW352" s="124" t="str">
        <f t="shared" si="116"/>
        <v/>
      </c>
      <c r="BX352" s="115" t="str">
        <f t="shared" si="117"/>
        <v/>
      </c>
      <c r="BY352" s="125" t="str">
        <f t="shared" si="118"/>
        <v/>
      </c>
      <c r="CA352" s="106" t="str">
        <f t="shared" si="119"/>
        <v/>
      </c>
      <c r="CB352" s="22" t="str">
        <f t="shared" si="120"/>
        <v/>
      </c>
      <c r="CD352" s="76" t="str">
        <f>IF($J352="", "", IF($BV352=0, "", COUNTIF($J$11:$J$1010, "&lt;"&amp;$J352)+1+COUNTIF($J$11:$J352, $J352)-1))</f>
        <v/>
      </c>
    </row>
    <row r="353" spans="1:82" x14ac:dyDescent="0.25">
      <c r="A353" s="31"/>
      <c r="B353" s="19" t="str">
        <f t="shared" si="101"/>
        <v/>
      </c>
      <c r="C353" s="20" t="str">
        <f t="shared" si="102"/>
        <v/>
      </c>
      <c r="D353" s="29" t="str">
        <f t="shared" si="103"/>
        <v/>
      </c>
      <c r="E353" s="22" t="str">
        <f t="shared" si="104"/>
        <v/>
      </c>
      <c r="F353" s="31"/>
      <c r="G353" s="301"/>
      <c r="H353" s="302"/>
      <c r="I353" s="303"/>
      <c r="J353" s="304"/>
      <c r="K353" s="283"/>
      <c r="L353" s="305"/>
      <c r="M353" s="285"/>
      <c r="N353" s="287"/>
      <c r="O353" s="31"/>
      <c r="P353" s="19" t="str">
        <f t="shared" si="105"/>
        <v/>
      </c>
      <c r="Q353" s="20" t="str">
        <f t="shared" si="106"/>
        <v/>
      </c>
      <c r="R353" s="29" t="str">
        <f t="shared" si="107"/>
        <v/>
      </c>
      <c r="S353" s="22" t="str">
        <f t="shared" si="108"/>
        <v/>
      </c>
      <c r="T353" s="31"/>
      <c r="U353" s="69" t="str">
        <f t="shared" si="109"/>
        <v/>
      </c>
      <c r="V353" s="31"/>
      <c r="X353" s="76" t="str">
        <f t="shared" si="110"/>
        <v/>
      </c>
      <c r="Z353" s="76" t="str">
        <f t="shared" si="111"/>
        <v/>
      </c>
      <c r="AA353" s="76" t="str">
        <f t="shared" si="112"/>
        <v/>
      </c>
      <c r="AC353" s="19" t="str">
        <f>IF($K353="", "", SUMIF('Drinks List'!DH$11:DH$1010, $K353, 'Drinks List'!DG$11:DG$1010))</f>
        <v/>
      </c>
      <c r="AD353" s="21"/>
      <c r="AE353" s="59" t="str">
        <f>IF($K353="", "", SUMIF('Drinks List'!DJ$11:DJ$1010, $K353, 'Drinks List'!DI$11:DI$1010))</f>
        <v/>
      </c>
      <c r="AF353" s="21"/>
      <c r="AG353" s="59" t="str">
        <f>IF($K353="", "", SUMIF('Drinks List'!DL$11:DL$1010, $K353, 'Drinks List'!DK$11:DK$1010))</f>
        <v/>
      </c>
      <c r="AH353" s="21"/>
      <c r="AI353" s="59" t="str">
        <f>IF($K353="", "", SUMIF('Drinks List'!DN$11:DN$1010, $K353, 'Drinks List'!DM$11:DM$1010))</f>
        <v/>
      </c>
      <c r="AJ353" s="21"/>
      <c r="AK353" s="59" t="str">
        <f>IF($K353="", "", SUMIF('Drinks List'!DP$11:DP$1010, $K353, 'Drinks List'!DO$11:DO$1010))</f>
        <v/>
      </c>
      <c r="AL353" s="21"/>
      <c r="AM353" s="59" t="str">
        <f>IF($K353="", "", SUMIF('Drinks List'!DR$11:DR$1010, $K353, 'Drinks List'!DQ$11:DQ$1010))</f>
        <v/>
      </c>
      <c r="AN353" s="21"/>
      <c r="AO353" s="59" t="str">
        <f>IF($K353="", "", SUMIF('Drinks List'!DT$11:DT$1010, $K353, 'Drinks List'!DS$11:DS$1010))</f>
        <v/>
      </c>
      <c r="AP353" s="21"/>
      <c r="AQ353" s="59" t="str">
        <f>IF($K353="", "", SUMIF('Drinks List'!DV$11:DV$1010, $K353, 'Drinks List'!DU$11:DU$1010))</f>
        <v/>
      </c>
      <c r="AR353" s="21"/>
      <c r="AS353" s="59" t="str">
        <f>IF($K353="", "", SUMIF('Drinks List'!DX$11:DX$1010, $K353, 'Drinks List'!DW$11:DW$1010))</f>
        <v/>
      </c>
      <c r="AT353" s="21"/>
      <c r="AU353" s="59" t="str">
        <f>IF($K353="", "", SUMIF('Drinks List'!DZ$11:DZ$1010, $K353, 'Drinks List'!DY$11:DY$1010))</f>
        <v/>
      </c>
      <c r="AV353" s="21"/>
      <c r="AW353" s="59" t="str">
        <f>IF($K353="", "", SUMIF('Drinks List'!EB$11:EB$1010, $K353, 'Drinks List'!EA$11:EA$1010))</f>
        <v/>
      </c>
      <c r="AX353" s="21"/>
      <c r="AY353" s="59" t="str">
        <f>IF($K353="", "", SUMIF('Drinks List'!ED$11:ED$1010, $K353, 'Drinks List'!EC$11:EC$1010))</f>
        <v/>
      </c>
      <c r="AZ353" s="21"/>
      <c r="BA353" s="59" t="str">
        <f>IF($K353="", "", SUMIF('Drinks List'!EF$11:EF$1010, $K353, 'Drinks List'!EE$11:EE$1010))</f>
        <v/>
      </c>
      <c r="BB353" s="21"/>
      <c r="BC353" s="59" t="str">
        <f>IF($K353="", "", SUMIF('Drinks List'!EH$11:EH$1010, $K353, 'Drinks List'!EG$11:EG$1010))</f>
        <v/>
      </c>
      <c r="BD353" s="21"/>
      <c r="BE353" s="59" t="str">
        <f>IF($K353="", "", SUMIF('Drinks List'!EJ$11:EJ$1010, $K353, 'Drinks List'!EI$11:EI$1010))</f>
        <v/>
      </c>
      <c r="BF353" s="21"/>
      <c r="BG353" s="59" t="str">
        <f>IF($K353="", "", SUMIF('Drinks List'!EL$11:EL$1010, $K353, 'Drinks List'!EK$11:EK$1010))</f>
        <v/>
      </c>
      <c r="BH353" s="21"/>
      <c r="BI353" s="59" t="str">
        <f>IF($K353="", "", SUMIF('Drinks List'!EN$11:EN$1010, $K353, 'Drinks List'!EM$11:EM$1010))</f>
        <v/>
      </c>
      <c r="BJ353" s="21"/>
      <c r="BK353" s="59" t="str">
        <f>IF($K353="", "", SUMIF('Drinks List'!EP$11:EP$1010, $K353, 'Drinks List'!EO$11:EO$1010))</f>
        <v/>
      </c>
      <c r="BL353" s="21"/>
      <c r="BM353" s="59" t="str">
        <f>IF($K353="", "", SUMIF('Drinks List'!ER$11:ER$1010, $K353, 'Drinks List'!EQ$11:EQ$1010))</f>
        <v/>
      </c>
      <c r="BN353" s="21"/>
      <c r="BO353" s="65" t="str">
        <f>IF($K353="", "", SUMIF('Drinks List'!ET$11:ET$1010, $K353, 'Drinks List'!ES$11:ES$1010))</f>
        <v/>
      </c>
      <c r="BQ353" s="120" t="str">
        <f t="shared" si="113"/>
        <v/>
      </c>
      <c r="BR353" s="62" t="str">
        <f t="shared" si="114"/>
        <v/>
      </c>
      <c r="BS353" s="76" t="str">
        <f>IF(BQ353="", "", COUNTIF(BQ$11:BQ$1010, "&gt;"&amp;BQ353)+1+COUNTIF(BQ$11:BQ353, BQ353)-1)</f>
        <v/>
      </c>
      <c r="BT353" s="76" t="str">
        <f>IF(BR353="", "", COUNTIF(BR$11:BR$1010, "&lt;"&amp;BR353)+1+COUNTIF(BR$11:BR353, BR353)-1)</f>
        <v/>
      </c>
      <c r="BV353" s="76" t="str">
        <f t="shared" si="115"/>
        <v/>
      </c>
      <c r="BW353" s="124" t="str">
        <f t="shared" si="116"/>
        <v/>
      </c>
      <c r="BX353" s="115" t="str">
        <f t="shared" si="117"/>
        <v/>
      </c>
      <c r="BY353" s="125" t="str">
        <f t="shared" si="118"/>
        <v/>
      </c>
      <c r="CA353" s="106" t="str">
        <f t="shared" si="119"/>
        <v/>
      </c>
      <c r="CB353" s="22" t="str">
        <f t="shared" si="120"/>
        <v/>
      </c>
      <c r="CD353" s="76" t="str">
        <f>IF($J353="", "", IF($BV353=0, "", COUNTIF($J$11:$J$1010, "&lt;"&amp;$J353)+1+COUNTIF($J$11:$J353, $J353)-1))</f>
        <v/>
      </c>
    </row>
    <row r="354" spans="1:82" x14ac:dyDescent="0.25">
      <c r="A354" s="31"/>
      <c r="B354" s="19" t="str">
        <f t="shared" si="101"/>
        <v/>
      </c>
      <c r="C354" s="20" t="str">
        <f t="shared" si="102"/>
        <v/>
      </c>
      <c r="D354" s="29" t="str">
        <f t="shared" si="103"/>
        <v/>
      </c>
      <c r="E354" s="22" t="str">
        <f t="shared" si="104"/>
        <v/>
      </c>
      <c r="F354" s="31"/>
      <c r="G354" s="301"/>
      <c r="H354" s="302"/>
      <c r="I354" s="303"/>
      <c r="J354" s="304"/>
      <c r="K354" s="283"/>
      <c r="L354" s="305"/>
      <c r="M354" s="285"/>
      <c r="N354" s="287"/>
      <c r="O354" s="31"/>
      <c r="P354" s="19" t="str">
        <f t="shared" si="105"/>
        <v/>
      </c>
      <c r="Q354" s="20" t="str">
        <f t="shared" si="106"/>
        <v/>
      </c>
      <c r="R354" s="29" t="str">
        <f t="shared" si="107"/>
        <v/>
      </c>
      <c r="S354" s="22" t="str">
        <f t="shared" si="108"/>
        <v/>
      </c>
      <c r="T354" s="31"/>
      <c r="U354" s="69" t="str">
        <f t="shared" si="109"/>
        <v/>
      </c>
      <c r="V354" s="31"/>
      <c r="X354" s="76" t="str">
        <f t="shared" si="110"/>
        <v/>
      </c>
      <c r="Z354" s="76" t="str">
        <f t="shared" si="111"/>
        <v/>
      </c>
      <c r="AA354" s="76" t="str">
        <f t="shared" si="112"/>
        <v/>
      </c>
      <c r="AC354" s="19" t="str">
        <f>IF($K354="", "", SUMIF('Drinks List'!DH$11:DH$1010, $K354, 'Drinks List'!DG$11:DG$1010))</f>
        <v/>
      </c>
      <c r="AD354" s="21"/>
      <c r="AE354" s="59" t="str">
        <f>IF($K354="", "", SUMIF('Drinks List'!DJ$11:DJ$1010, $K354, 'Drinks List'!DI$11:DI$1010))</f>
        <v/>
      </c>
      <c r="AF354" s="21"/>
      <c r="AG354" s="59" t="str">
        <f>IF($K354="", "", SUMIF('Drinks List'!DL$11:DL$1010, $K354, 'Drinks List'!DK$11:DK$1010))</f>
        <v/>
      </c>
      <c r="AH354" s="21"/>
      <c r="AI354" s="59" t="str">
        <f>IF($K354="", "", SUMIF('Drinks List'!DN$11:DN$1010, $K354, 'Drinks List'!DM$11:DM$1010))</f>
        <v/>
      </c>
      <c r="AJ354" s="21"/>
      <c r="AK354" s="59" t="str">
        <f>IF($K354="", "", SUMIF('Drinks List'!DP$11:DP$1010, $K354, 'Drinks List'!DO$11:DO$1010))</f>
        <v/>
      </c>
      <c r="AL354" s="21"/>
      <c r="AM354" s="59" t="str">
        <f>IF($K354="", "", SUMIF('Drinks List'!DR$11:DR$1010, $K354, 'Drinks List'!DQ$11:DQ$1010))</f>
        <v/>
      </c>
      <c r="AN354" s="21"/>
      <c r="AO354" s="59" t="str">
        <f>IF($K354="", "", SUMIF('Drinks List'!DT$11:DT$1010, $K354, 'Drinks List'!DS$11:DS$1010))</f>
        <v/>
      </c>
      <c r="AP354" s="21"/>
      <c r="AQ354" s="59" t="str">
        <f>IF($K354="", "", SUMIF('Drinks List'!DV$11:DV$1010, $K354, 'Drinks List'!DU$11:DU$1010))</f>
        <v/>
      </c>
      <c r="AR354" s="21"/>
      <c r="AS354" s="59" t="str">
        <f>IF($K354="", "", SUMIF('Drinks List'!DX$11:DX$1010, $K354, 'Drinks List'!DW$11:DW$1010))</f>
        <v/>
      </c>
      <c r="AT354" s="21"/>
      <c r="AU354" s="59" t="str">
        <f>IF($K354="", "", SUMIF('Drinks List'!DZ$11:DZ$1010, $K354, 'Drinks List'!DY$11:DY$1010))</f>
        <v/>
      </c>
      <c r="AV354" s="21"/>
      <c r="AW354" s="59" t="str">
        <f>IF($K354="", "", SUMIF('Drinks List'!EB$11:EB$1010, $K354, 'Drinks List'!EA$11:EA$1010))</f>
        <v/>
      </c>
      <c r="AX354" s="21"/>
      <c r="AY354" s="59" t="str">
        <f>IF($K354="", "", SUMIF('Drinks List'!ED$11:ED$1010, $K354, 'Drinks List'!EC$11:EC$1010))</f>
        <v/>
      </c>
      <c r="AZ354" s="21"/>
      <c r="BA354" s="59" t="str">
        <f>IF($K354="", "", SUMIF('Drinks List'!EF$11:EF$1010, $K354, 'Drinks List'!EE$11:EE$1010))</f>
        <v/>
      </c>
      <c r="BB354" s="21"/>
      <c r="BC354" s="59" t="str">
        <f>IF($K354="", "", SUMIF('Drinks List'!EH$11:EH$1010, $K354, 'Drinks List'!EG$11:EG$1010))</f>
        <v/>
      </c>
      <c r="BD354" s="21"/>
      <c r="BE354" s="59" t="str">
        <f>IF($K354="", "", SUMIF('Drinks List'!EJ$11:EJ$1010, $K354, 'Drinks List'!EI$11:EI$1010))</f>
        <v/>
      </c>
      <c r="BF354" s="21"/>
      <c r="BG354" s="59" t="str">
        <f>IF($K354="", "", SUMIF('Drinks List'!EL$11:EL$1010, $K354, 'Drinks List'!EK$11:EK$1010))</f>
        <v/>
      </c>
      <c r="BH354" s="21"/>
      <c r="BI354" s="59" t="str">
        <f>IF($K354="", "", SUMIF('Drinks List'!EN$11:EN$1010, $K354, 'Drinks List'!EM$11:EM$1010))</f>
        <v/>
      </c>
      <c r="BJ354" s="21"/>
      <c r="BK354" s="59" t="str">
        <f>IF($K354="", "", SUMIF('Drinks List'!EP$11:EP$1010, $K354, 'Drinks List'!EO$11:EO$1010))</f>
        <v/>
      </c>
      <c r="BL354" s="21"/>
      <c r="BM354" s="59" t="str">
        <f>IF($K354="", "", SUMIF('Drinks List'!ER$11:ER$1010, $K354, 'Drinks List'!EQ$11:EQ$1010))</f>
        <v/>
      </c>
      <c r="BN354" s="21"/>
      <c r="BO354" s="65" t="str">
        <f>IF($K354="", "", SUMIF('Drinks List'!ET$11:ET$1010, $K354, 'Drinks List'!ES$11:ES$1010))</f>
        <v/>
      </c>
      <c r="BQ354" s="120" t="str">
        <f t="shared" si="113"/>
        <v/>
      </c>
      <c r="BR354" s="62" t="str">
        <f t="shared" si="114"/>
        <v/>
      </c>
      <c r="BS354" s="76" t="str">
        <f>IF(BQ354="", "", COUNTIF(BQ$11:BQ$1010, "&gt;"&amp;BQ354)+1+COUNTIF(BQ$11:BQ354, BQ354)-1)</f>
        <v/>
      </c>
      <c r="BT354" s="76" t="str">
        <f>IF(BR354="", "", COUNTIF(BR$11:BR$1010, "&lt;"&amp;BR354)+1+COUNTIF(BR$11:BR354, BR354)-1)</f>
        <v/>
      </c>
      <c r="BV354" s="76" t="str">
        <f t="shared" si="115"/>
        <v/>
      </c>
      <c r="BW354" s="124" t="str">
        <f t="shared" si="116"/>
        <v/>
      </c>
      <c r="BX354" s="115" t="str">
        <f t="shared" si="117"/>
        <v/>
      </c>
      <c r="BY354" s="125" t="str">
        <f t="shared" si="118"/>
        <v/>
      </c>
      <c r="CA354" s="106" t="str">
        <f t="shared" si="119"/>
        <v/>
      </c>
      <c r="CB354" s="22" t="str">
        <f t="shared" si="120"/>
        <v/>
      </c>
      <c r="CD354" s="76" t="str">
        <f>IF($J354="", "", IF($BV354=0, "", COUNTIF($J$11:$J$1010, "&lt;"&amp;$J354)+1+COUNTIF($J$11:$J354, $J354)-1))</f>
        <v/>
      </c>
    </row>
    <row r="355" spans="1:82" x14ac:dyDescent="0.25">
      <c r="A355" s="31"/>
      <c r="B355" s="19" t="str">
        <f t="shared" si="101"/>
        <v/>
      </c>
      <c r="C355" s="20" t="str">
        <f t="shared" si="102"/>
        <v/>
      </c>
      <c r="D355" s="29" t="str">
        <f t="shared" si="103"/>
        <v/>
      </c>
      <c r="E355" s="22" t="str">
        <f t="shared" si="104"/>
        <v/>
      </c>
      <c r="F355" s="31"/>
      <c r="G355" s="301"/>
      <c r="H355" s="302"/>
      <c r="I355" s="303"/>
      <c r="J355" s="304"/>
      <c r="K355" s="283"/>
      <c r="L355" s="305"/>
      <c r="M355" s="285"/>
      <c r="N355" s="287"/>
      <c r="O355" s="31"/>
      <c r="P355" s="19" t="str">
        <f t="shared" si="105"/>
        <v/>
      </c>
      <c r="Q355" s="20" t="str">
        <f t="shared" si="106"/>
        <v/>
      </c>
      <c r="R355" s="29" t="str">
        <f t="shared" si="107"/>
        <v/>
      </c>
      <c r="S355" s="22" t="str">
        <f t="shared" si="108"/>
        <v/>
      </c>
      <c r="T355" s="31"/>
      <c r="U355" s="69" t="str">
        <f t="shared" si="109"/>
        <v/>
      </c>
      <c r="V355" s="31"/>
      <c r="X355" s="76" t="str">
        <f t="shared" si="110"/>
        <v/>
      </c>
      <c r="Z355" s="76" t="str">
        <f t="shared" si="111"/>
        <v/>
      </c>
      <c r="AA355" s="76" t="str">
        <f t="shared" si="112"/>
        <v/>
      </c>
      <c r="AC355" s="19" t="str">
        <f>IF($K355="", "", SUMIF('Drinks List'!DH$11:DH$1010, $K355, 'Drinks List'!DG$11:DG$1010))</f>
        <v/>
      </c>
      <c r="AD355" s="21"/>
      <c r="AE355" s="59" t="str">
        <f>IF($K355="", "", SUMIF('Drinks List'!DJ$11:DJ$1010, $K355, 'Drinks List'!DI$11:DI$1010))</f>
        <v/>
      </c>
      <c r="AF355" s="21"/>
      <c r="AG355" s="59" t="str">
        <f>IF($K355="", "", SUMIF('Drinks List'!DL$11:DL$1010, $K355, 'Drinks List'!DK$11:DK$1010))</f>
        <v/>
      </c>
      <c r="AH355" s="21"/>
      <c r="AI355" s="59" t="str">
        <f>IF($K355="", "", SUMIF('Drinks List'!DN$11:DN$1010, $K355, 'Drinks List'!DM$11:DM$1010))</f>
        <v/>
      </c>
      <c r="AJ355" s="21"/>
      <c r="AK355" s="59" t="str">
        <f>IF($K355="", "", SUMIF('Drinks List'!DP$11:DP$1010, $K355, 'Drinks List'!DO$11:DO$1010))</f>
        <v/>
      </c>
      <c r="AL355" s="21"/>
      <c r="AM355" s="59" t="str">
        <f>IF($K355="", "", SUMIF('Drinks List'!DR$11:DR$1010, $K355, 'Drinks List'!DQ$11:DQ$1010))</f>
        <v/>
      </c>
      <c r="AN355" s="21"/>
      <c r="AO355" s="59" t="str">
        <f>IF($K355="", "", SUMIF('Drinks List'!DT$11:DT$1010, $K355, 'Drinks List'!DS$11:DS$1010))</f>
        <v/>
      </c>
      <c r="AP355" s="21"/>
      <c r="AQ355" s="59" t="str">
        <f>IF($K355="", "", SUMIF('Drinks List'!DV$11:DV$1010, $K355, 'Drinks List'!DU$11:DU$1010))</f>
        <v/>
      </c>
      <c r="AR355" s="21"/>
      <c r="AS355" s="59" t="str">
        <f>IF($K355="", "", SUMIF('Drinks List'!DX$11:DX$1010, $K355, 'Drinks List'!DW$11:DW$1010))</f>
        <v/>
      </c>
      <c r="AT355" s="21"/>
      <c r="AU355" s="59" t="str">
        <f>IF($K355="", "", SUMIF('Drinks List'!DZ$11:DZ$1010, $K355, 'Drinks List'!DY$11:DY$1010))</f>
        <v/>
      </c>
      <c r="AV355" s="21"/>
      <c r="AW355" s="59" t="str">
        <f>IF($K355="", "", SUMIF('Drinks List'!EB$11:EB$1010, $K355, 'Drinks List'!EA$11:EA$1010))</f>
        <v/>
      </c>
      <c r="AX355" s="21"/>
      <c r="AY355" s="59" t="str">
        <f>IF($K355="", "", SUMIF('Drinks List'!ED$11:ED$1010, $K355, 'Drinks List'!EC$11:EC$1010))</f>
        <v/>
      </c>
      <c r="AZ355" s="21"/>
      <c r="BA355" s="59" t="str">
        <f>IF($K355="", "", SUMIF('Drinks List'!EF$11:EF$1010, $K355, 'Drinks List'!EE$11:EE$1010))</f>
        <v/>
      </c>
      <c r="BB355" s="21"/>
      <c r="BC355" s="59" t="str">
        <f>IF($K355="", "", SUMIF('Drinks List'!EH$11:EH$1010, $K355, 'Drinks List'!EG$11:EG$1010))</f>
        <v/>
      </c>
      <c r="BD355" s="21"/>
      <c r="BE355" s="59" t="str">
        <f>IF($K355="", "", SUMIF('Drinks List'!EJ$11:EJ$1010, $K355, 'Drinks List'!EI$11:EI$1010))</f>
        <v/>
      </c>
      <c r="BF355" s="21"/>
      <c r="BG355" s="59" t="str">
        <f>IF($K355="", "", SUMIF('Drinks List'!EL$11:EL$1010, $K355, 'Drinks List'!EK$11:EK$1010))</f>
        <v/>
      </c>
      <c r="BH355" s="21"/>
      <c r="BI355" s="59" t="str">
        <f>IF($K355="", "", SUMIF('Drinks List'!EN$11:EN$1010, $K355, 'Drinks List'!EM$11:EM$1010))</f>
        <v/>
      </c>
      <c r="BJ355" s="21"/>
      <c r="BK355" s="59" t="str">
        <f>IF($K355="", "", SUMIF('Drinks List'!EP$11:EP$1010, $K355, 'Drinks List'!EO$11:EO$1010))</f>
        <v/>
      </c>
      <c r="BL355" s="21"/>
      <c r="BM355" s="59" t="str">
        <f>IF($K355="", "", SUMIF('Drinks List'!ER$11:ER$1010, $K355, 'Drinks List'!EQ$11:EQ$1010))</f>
        <v/>
      </c>
      <c r="BN355" s="21"/>
      <c r="BO355" s="65" t="str">
        <f>IF($K355="", "", SUMIF('Drinks List'!ET$11:ET$1010, $K355, 'Drinks List'!ES$11:ES$1010))</f>
        <v/>
      </c>
      <c r="BQ355" s="120" t="str">
        <f t="shared" si="113"/>
        <v/>
      </c>
      <c r="BR355" s="62" t="str">
        <f t="shared" si="114"/>
        <v/>
      </c>
      <c r="BS355" s="76" t="str">
        <f>IF(BQ355="", "", COUNTIF(BQ$11:BQ$1010, "&gt;"&amp;BQ355)+1+COUNTIF(BQ$11:BQ355, BQ355)-1)</f>
        <v/>
      </c>
      <c r="BT355" s="76" t="str">
        <f>IF(BR355="", "", COUNTIF(BR$11:BR$1010, "&lt;"&amp;BR355)+1+COUNTIF(BR$11:BR355, BR355)-1)</f>
        <v/>
      </c>
      <c r="BV355" s="76" t="str">
        <f t="shared" si="115"/>
        <v/>
      </c>
      <c r="BW355" s="124" t="str">
        <f t="shared" si="116"/>
        <v/>
      </c>
      <c r="BX355" s="115" t="str">
        <f t="shared" si="117"/>
        <v/>
      </c>
      <c r="BY355" s="125" t="str">
        <f t="shared" si="118"/>
        <v/>
      </c>
      <c r="CA355" s="106" t="str">
        <f t="shared" si="119"/>
        <v/>
      </c>
      <c r="CB355" s="22" t="str">
        <f t="shared" si="120"/>
        <v/>
      </c>
      <c r="CD355" s="76" t="str">
        <f>IF($J355="", "", IF($BV355=0, "", COUNTIF($J$11:$J$1010, "&lt;"&amp;$J355)+1+COUNTIF($J$11:$J355, $J355)-1))</f>
        <v/>
      </c>
    </row>
    <row r="356" spans="1:82" x14ac:dyDescent="0.25">
      <c r="A356" s="31"/>
      <c r="B356" s="19" t="str">
        <f t="shared" si="101"/>
        <v/>
      </c>
      <c r="C356" s="20" t="str">
        <f t="shared" si="102"/>
        <v/>
      </c>
      <c r="D356" s="29" t="str">
        <f t="shared" si="103"/>
        <v/>
      </c>
      <c r="E356" s="22" t="str">
        <f t="shared" si="104"/>
        <v/>
      </c>
      <c r="F356" s="31"/>
      <c r="G356" s="301"/>
      <c r="H356" s="302"/>
      <c r="I356" s="303"/>
      <c r="J356" s="304"/>
      <c r="K356" s="283"/>
      <c r="L356" s="305"/>
      <c r="M356" s="285"/>
      <c r="N356" s="287"/>
      <c r="O356" s="31"/>
      <c r="P356" s="19" t="str">
        <f t="shared" si="105"/>
        <v/>
      </c>
      <c r="Q356" s="20" t="str">
        <f t="shared" si="106"/>
        <v/>
      </c>
      <c r="R356" s="29" t="str">
        <f t="shared" si="107"/>
        <v/>
      </c>
      <c r="S356" s="22" t="str">
        <f t="shared" si="108"/>
        <v/>
      </c>
      <c r="T356" s="31"/>
      <c r="U356" s="69" t="str">
        <f t="shared" si="109"/>
        <v/>
      </c>
      <c r="V356" s="31"/>
      <c r="X356" s="76" t="str">
        <f t="shared" si="110"/>
        <v/>
      </c>
      <c r="Z356" s="76" t="str">
        <f t="shared" si="111"/>
        <v/>
      </c>
      <c r="AA356" s="76" t="str">
        <f t="shared" si="112"/>
        <v/>
      </c>
      <c r="AC356" s="19" t="str">
        <f>IF($K356="", "", SUMIF('Drinks List'!DH$11:DH$1010, $K356, 'Drinks List'!DG$11:DG$1010))</f>
        <v/>
      </c>
      <c r="AD356" s="21"/>
      <c r="AE356" s="59" t="str">
        <f>IF($K356="", "", SUMIF('Drinks List'!DJ$11:DJ$1010, $K356, 'Drinks List'!DI$11:DI$1010))</f>
        <v/>
      </c>
      <c r="AF356" s="21"/>
      <c r="AG356" s="59" t="str">
        <f>IF($K356="", "", SUMIF('Drinks List'!DL$11:DL$1010, $K356, 'Drinks List'!DK$11:DK$1010))</f>
        <v/>
      </c>
      <c r="AH356" s="21"/>
      <c r="AI356" s="59" t="str">
        <f>IF($K356="", "", SUMIF('Drinks List'!DN$11:DN$1010, $K356, 'Drinks List'!DM$11:DM$1010))</f>
        <v/>
      </c>
      <c r="AJ356" s="21"/>
      <c r="AK356" s="59" t="str">
        <f>IF($K356="", "", SUMIF('Drinks List'!DP$11:DP$1010, $K356, 'Drinks List'!DO$11:DO$1010))</f>
        <v/>
      </c>
      <c r="AL356" s="21"/>
      <c r="AM356" s="59" t="str">
        <f>IF($K356="", "", SUMIF('Drinks List'!DR$11:DR$1010, $K356, 'Drinks List'!DQ$11:DQ$1010))</f>
        <v/>
      </c>
      <c r="AN356" s="21"/>
      <c r="AO356" s="59" t="str">
        <f>IF($K356="", "", SUMIF('Drinks List'!DT$11:DT$1010, $K356, 'Drinks List'!DS$11:DS$1010))</f>
        <v/>
      </c>
      <c r="AP356" s="21"/>
      <c r="AQ356" s="59" t="str">
        <f>IF($K356="", "", SUMIF('Drinks List'!DV$11:DV$1010, $K356, 'Drinks List'!DU$11:DU$1010))</f>
        <v/>
      </c>
      <c r="AR356" s="21"/>
      <c r="AS356" s="59" t="str">
        <f>IF($K356="", "", SUMIF('Drinks List'!DX$11:DX$1010, $K356, 'Drinks List'!DW$11:DW$1010))</f>
        <v/>
      </c>
      <c r="AT356" s="21"/>
      <c r="AU356" s="59" t="str">
        <f>IF($K356="", "", SUMIF('Drinks List'!DZ$11:DZ$1010, $K356, 'Drinks List'!DY$11:DY$1010))</f>
        <v/>
      </c>
      <c r="AV356" s="21"/>
      <c r="AW356" s="59" t="str">
        <f>IF($K356="", "", SUMIF('Drinks List'!EB$11:EB$1010, $K356, 'Drinks List'!EA$11:EA$1010))</f>
        <v/>
      </c>
      <c r="AX356" s="21"/>
      <c r="AY356" s="59" t="str">
        <f>IF($K356="", "", SUMIF('Drinks List'!ED$11:ED$1010, $K356, 'Drinks List'!EC$11:EC$1010))</f>
        <v/>
      </c>
      <c r="AZ356" s="21"/>
      <c r="BA356" s="59" t="str">
        <f>IF($K356="", "", SUMIF('Drinks List'!EF$11:EF$1010, $K356, 'Drinks List'!EE$11:EE$1010))</f>
        <v/>
      </c>
      <c r="BB356" s="21"/>
      <c r="BC356" s="59" t="str">
        <f>IF($K356="", "", SUMIF('Drinks List'!EH$11:EH$1010, $K356, 'Drinks List'!EG$11:EG$1010))</f>
        <v/>
      </c>
      <c r="BD356" s="21"/>
      <c r="BE356" s="59" t="str">
        <f>IF($K356="", "", SUMIF('Drinks List'!EJ$11:EJ$1010, $K356, 'Drinks List'!EI$11:EI$1010))</f>
        <v/>
      </c>
      <c r="BF356" s="21"/>
      <c r="BG356" s="59" t="str">
        <f>IF($K356="", "", SUMIF('Drinks List'!EL$11:EL$1010, $K356, 'Drinks List'!EK$11:EK$1010))</f>
        <v/>
      </c>
      <c r="BH356" s="21"/>
      <c r="BI356" s="59" t="str">
        <f>IF($K356="", "", SUMIF('Drinks List'!EN$11:EN$1010, $K356, 'Drinks List'!EM$11:EM$1010))</f>
        <v/>
      </c>
      <c r="BJ356" s="21"/>
      <c r="BK356" s="59" t="str">
        <f>IF($K356="", "", SUMIF('Drinks List'!EP$11:EP$1010, $K356, 'Drinks List'!EO$11:EO$1010))</f>
        <v/>
      </c>
      <c r="BL356" s="21"/>
      <c r="BM356" s="59" t="str">
        <f>IF($K356="", "", SUMIF('Drinks List'!ER$11:ER$1010, $K356, 'Drinks List'!EQ$11:EQ$1010))</f>
        <v/>
      </c>
      <c r="BN356" s="21"/>
      <c r="BO356" s="65" t="str">
        <f>IF($K356="", "", SUMIF('Drinks List'!ET$11:ET$1010, $K356, 'Drinks List'!ES$11:ES$1010))</f>
        <v/>
      </c>
      <c r="BQ356" s="120" t="str">
        <f t="shared" si="113"/>
        <v/>
      </c>
      <c r="BR356" s="62" t="str">
        <f t="shared" si="114"/>
        <v/>
      </c>
      <c r="BS356" s="76" t="str">
        <f>IF(BQ356="", "", COUNTIF(BQ$11:BQ$1010, "&gt;"&amp;BQ356)+1+COUNTIF(BQ$11:BQ356, BQ356)-1)</f>
        <v/>
      </c>
      <c r="BT356" s="76" t="str">
        <f>IF(BR356="", "", COUNTIF(BR$11:BR$1010, "&lt;"&amp;BR356)+1+COUNTIF(BR$11:BR356, BR356)-1)</f>
        <v/>
      </c>
      <c r="BV356" s="76" t="str">
        <f t="shared" si="115"/>
        <v/>
      </c>
      <c r="BW356" s="124" t="str">
        <f t="shared" si="116"/>
        <v/>
      </c>
      <c r="BX356" s="115" t="str">
        <f t="shared" si="117"/>
        <v/>
      </c>
      <c r="BY356" s="125" t="str">
        <f t="shared" si="118"/>
        <v/>
      </c>
      <c r="CA356" s="106" t="str">
        <f t="shared" si="119"/>
        <v/>
      </c>
      <c r="CB356" s="22" t="str">
        <f t="shared" si="120"/>
        <v/>
      </c>
      <c r="CD356" s="76" t="str">
        <f>IF($J356="", "", IF($BV356=0, "", COUNTIF($J$11:$J$1010, "&lt;"&amp;$J356)+1+COUNTIF($J$11:$J356, $J356)-1))</f>
        <v/>
      </c>
    </row>
    <row r="357" spans="1:82" x14ac:dyDescent="0.25">
      <c r="A357" s="31"/>
      <c r="B357" s="19" t="str">
        <f t="shared" si="101"/>
        <v/>
      </c>
      <c r="C357" s="20" t="str">
        <f t="shared" si="102"/>
        <v/>
      </c>
      <c r="D357" s="29" t="str">
        <f t="shared" si="103"/>
        <v/>
      </c>
      <c r="E357" s="22" t="str">
        <f t="shared" si="104"/>
        <v/>
      </c>
      <c r="F357" s="31"/>
      <c r="G357" s="301"/>
      <c r="H357" s="302"/>
      <c r="I357" s="303"/>
      <c r="J357" s="304"/>
      <c r="K357" s="283"/>
      <c r="L357" s="305"/>
      <c r="M357" s="285"/>
      <c r="N357" s="287"/>
      <c r="O357" s="31"/>
      <c r="P357" s="19" t="str">
        <f t="shared" si="105"/>
        <v/>
      </c>
      <c r="Q357" s="20" t="str">
        <f t="shared" si="106"/>
        <v/>
      </c>
      <c r="R357" s="29" t="str">
        <f t="shared" si="107"/>
        <v/>
      </c>
      <c r="S357" s="22" t="str">
        <f t="shared" si="108"/>
        <v/>
      </c>
      <c r="T357" s="31"/>
      <c r="U357" s="69" t="str">
        <f t="shared" si="109"/>
        <v/>
      </c>
      <c r="V357" s="31"/>
      <c r="X357" s="76" t="str">
        <f t="shared" si="110"/>
        <v/>
      </c>
      <c r="Z357" s="76" t="str">
        <f t="shared" si="111"/>
        <v/>
      </c>
      <c r="AA357" s="76" t="str">
        <f t="shared" si="112"/>
        <v/>
      </c>
      <c r="AC357" s="19" t="str">
        <f>IF($K357="", "", SUMIF('Drinks List'!DH$11:DH$1010, $K357, 'Drinks List'!DG$11:DG$1010))</f>
        <v/>
      </c>
      <c r="AD357" s="21"/>
      <c r="AE357" s="59" t="str">
        <f>IF($K357="", "", SUMIF('Drinks List'!DJ$11:DJ$1010, $K357, 'Drinks List'!DI$11:DI$1010))</f>
        <v/>
      </c>
      <c r="AF357" s="21"/>
      <c r="AG357" s="59" t="str">
        <f>IF($K357="", "", SUMIF('Drinks List'!DL$11:DL$1010, $K357, 'Drinks List'!DK$11:DK$1010))</f>
        <v/>
      </c>
      <c r="AH357" s="21"/>
      <c r="AI357" s="59" t="str">
        <f>IF($K357="", "", SUMIF('Drinks List'!DN$11:DN$1010, $K357, 'Drinks List'!DM$11:DM$1010))</f>
        <v/>
      </c>
      <c r="AJ357" s="21"/>
      <c r="AK357" s="59" t="str">
        <f>IF($K357="", "", SUMIF('Drinks List'!DP$11:DP$1010, $K357, 'Drinks List'!DO$11:DO$1010))</f>
        <v/>
      </c>
      <c r="AL357" s="21"/>
      <c r="AM357" s="59" t="str">
        <f>IF($K357="", "", SUMIF('Drinks List'!DR$11:DR$1010, $K357, 'Drinks List'!DQ$11:DQ$1010))</f>
        <v/>
      </c>
      <c r="AN357" s="21"/>
      <c r="AO357" s="59" t="str">
        <f>IF($K357="", "", SUMIF('Drinks List'!DT$11:DT$1010, $K357, 'Drinks List'!DS$11:DS$1010))</f>
        <v/>
      </c>
      <c r="AP357" s="21"/>
      <c r="AQ357" s="59" t="str">
        <f>IF($K357="", "", SUMIF('Drinks List'!DV$11:DV$1010, $K357, 'Drinks List'!DU$11:DU$1010))</f>
        <v/>
      </c>
      <c r="AR357" s="21"/>
      <c r="AS357" s="59" t="str">
        <f>IF($K357="", "", SUMIF('Drinks List'!DX$11:DX$1010, $K357, 'Drinks List'!DW$11:DW$1010))</f>
        <v/>
      </c>
      <c r="AT357" s="21"/>
      <c r="AU357" s="59" t="str">
        <f>IF($K357="", "", SUMIF('Drinks List'!DZ$11:DZ$1010, $K357, 'Drinks List'!DY$11:DY$1010))</f>
        <v/>
      </c>
      <c r="AV357" s="21"/>
      <c r="AW357" s="59" t="str">
        <f>IF($K357="", "", SUMIF('Drinks List'!EB$11:EB$1010, $K357, 'Drinks List'!EA$11:EA$1010))</f>
        <v/>
      </c>
      <c r="AX357" s="21"/>
      <c r="AY357" s="59" t="str">
        <f>IF($K357="", "", SUMIF('Drinks List'!ED$11:ED$1010, $K357, 'Drinks List'!EC$11:EC$1010))</f>
        <v/>
      </c>
      <c r="AZ357" s="21"/>
      <c r="BA357" s="59" t="str">
        <f>IF($K357="", "", SUMIF('Drinks List'!EF$11:EF$1010, $K357, 'Drinks List'!EE$11:EE$1010))</f>
        <v/>
      </c>
      <c r="BB357" s="21"/>
      <c r="BC357" s="59" t="str">
        <f>IF($K357="", "", SUMIF('Drinks List'!EH$11:EH$1010, $K357, 'Drinks List'!EG$11:EG$1010))</f>
        <v/>
      </c>
      <c r="BD357" s="21"/>
      <c r="BE357" s="59" t="str">
        <f>IF($K357="", "", SUMIF('Drinks List'!EJ$11:EJ$1010, $K357, 'Drinks List'!EI$11:EI$1010))</f>
        <v/>
      </c>
      <c r="BF357" s="21"/>
      <c r="BG357" s="59" t="str">
        <f>IF($K357="", "", SUMIF('Drinks List'!EL$11:EL$1010, $K357, 'Drinks List'!EK$11:EK$1010))</f>
        <v/>
      </c>
      <c r="BH357" s="21"/>
      <c r="BI357" s="59" t="str">
        <f>IF($K357="", "", SUMIF('Drinks List'!EN$11:EN$1010, $K357, 'Drinks List'!EM$11:EM$1010))</f>
        <v/>
      </c>
      <c r="BJ357" s="21"/>
      <c r="BK357" s="59" t="str">
        <f>IF($K357="", "", SUMIF('Drinks List'!EP$11:EP$1010, $K357, 'Drinks List'!EO$11:EO$1010))</f>
        <v/>
      </c>
      <c r="BL357" s="21"/>
      <c r="BM357" s="59" t="str">
        <f>IF($K357="", "", SUMIF('Drinks List'!ER$11:ER$1010, $K357, 'Drinks List'!EQ$11:EQ$1010))</f>
        <v/>
      </c>
      <c r="BN357" s="21"/>
      <c r="BO357" s="65" t="str">
        <f>IF($K357="", "", SUMIF('Drinks List'!ET$11:ET$1010, $K357, 'Drinks List'!ES$11:ES$1010))</f>
        <v/>
      </c>
      <c r="BQ357" s="120" t="str">
        <f t="shared" si="113"/>
        <v/>
      </c>
      <c r="BR357" s="62" t="str">
        <f t="shared" si="114"/>
        <v/>
      </c>
      <c r="BS357" s="76" t="str">
        <f>IF(BQ357="", "", COUNTIF(BQ$11:BQ$1010, "&gt;"&amp;BQ357)+1+COUNTIF(BQ$11:BQ357, BQ357)-1)</f>
        <v/>
      </c>
      <c r="BT357" s="76" t="str">
        <f>IF(BR357="", "", COUNTIF(BR$11:BR$1010, "&lt;"&amp;BR357)+1+COUNTIF(BR$11:BR357, BR357)-1)</f>
        <v/>
      </c>
      <c r="BV357" s="76" t="str">
        <f t="shared" si="115"/>
        <v/>
      </c>
      <c r="BW357" s="124" t="str">
        <f t="shared" si="116"/>
        <v/>
      </c>
      <c r="BX357" s="115" t="str">
        <f t="shared" si="117"/>
        <v/>
      </c>
      <c r="BY357" s="125" t="str">
        <f t="shared" si="118"/>
        <v/>
      </c>
      <c r="CA357" s="106" t="str">
        <f t="shared" si="119"/>
        <v/>
      </c>
      <c r="CB357" s="22" t="str">
        <f t="shared" si="120"/>
        <v/>
      </c>
      <c r="CD357" s="76" t="str">
        <f>IF($J357="", "", IF($BV357=0, "", COUNTIF($J$11:$J$1010, "&lt;"&amp;$J357)+1+COUNTIF($J$11:$J357, $J357)-1))</f>
        <v/>
      </c>
    </row>
    <row r="358" spans="1:82" x14ac:dyDescent="0.25">
      <c r="A358" s="31"/>
      <c r="B358" s="19" t="str">
        <f t="shared" si="101"/>
        <v/>
      </c>
      <c r="C358" s="20" t="str">
        <f t="shared" si="102"/>
        <v/>
      </c>
      <c r="D358" s="29" t="str">
        <f t="shared" si="103"/>
        <v/>
      </c>
      <c r="E358" s="22" t="str">
        <f t="shared" si="104"/>
        <v/>
      </c>
      <c r="F358" s="31"/>
      <c r="G358" s="301"/>
      <c r="H358" s="302"/>
      <c r="I358" s="303"/>
      <c r="J358" s="304"/>
      <c r="K358" s="283"/>
      <c r="L358" s="305"/>
      <c r="M358" s="285"/>
      <c r="N358" s="287"/>
      <c r="O358" s="31"/>
      <c r="P358" s="19" t="str">
        <f t="shared" si="105"/>
        <v/>
      </c>
      <c r="Q358" s="20" t="str">
        <f t="shared" si="106"/>
        <v/>
      </c>
      <c r="R358" s="29" t="str">
        <f t="shared" si="107"/>
        <v/>
      </c>
      <c r="S358" s="22" t="str">
        <f t="shared" si="108"/>
        <v/>
      </c>
      <c r="T358" s="31"/>
      <c r="U358" s="69" t="str">
        <f t="shared" si="109"/>
        <v/>
      </c>
      <c r="V358" s="31"/>
      <c r="X358" s="76" t="str">
        <f t="shared" si="110"/>
        <v/>
      </c>
      <c r="Z358" s="76" t="str">
        <f t="shared" si="111"/>
        <v/>
      </c>
      <c r="AA358" s="76" t="str">
        <f t="shared" si="112"/>
        <v/>
      </c>
      <c r="AC358" s="19" t="str">
        <f>IF($K358="", "", SUMIF('Drinks List'!DH$11:DH$1010, $K358, 'Drinks List'!DG$11:DG$1010))</f>
        <v/>
      </c>
      <c r="AD358" s="21"/>
      <c r="AE358" s="59" t="str">
        <f>IF($K358="", "", SUMIF('Drinks List'!DJ$11:DJ$1010, $K358, 'Drinks List'!DI$11:DI$1010))</f>
        <v/>
      </c>
      <c r="AF358" s="21"/>
      <c r="AG358" s="59" t="str">
        <f>IF($K358="", "", SUMIF('Drinks List'!DL$11:DL$1010, $K358, 'Drinks List'!DK$11:DK$1010))</f>
        <v/>
      </c>
      <c r="AH358" s="21"/>
      <c r="AI358" s="59" t="str">
        <f>IF($K358="", "", SUMIF('Drinks List'!DN$11:DN$1010, $K358, 'Drinks List'!DM$11:DM$1010))</f>
        <v/>
      </c>
      <c r="AJ358" s="21"/>
      <c r="AK358" s="59" t="str">
        <f>IF($K358="", "", SUMIF('Drinks List'!DP$11:DP$1010, $K358, 'Drinks List'!DO$11:DO$1010))</f>
        <v/>
      </c>
      <c r="AL358" s="21"/>
      <c r="AM358" s="59" t="str">
        <f>IF($K358="", "", SUMIF('Drinks List'!DR$11:DR$1010, $K358, 'Drinks List'!DQ$11:DQ$1010))</f>
        <v/>
      </c>
      <c r="AN358" s="21"/>
      <c r="AO358" s="59" t="str">
        <f>IF($K358="", "", SUMIF('Drinks List'!DT$11:DT$1010, $K358, 'Drinks List'!DS$11:DS$1010))</f>
        <v/>
      </c>
      <c r="AP358" s="21"/>
      <c r="AQ358" s="59" t="str">
        <f>IF($K358="", "", SUMIF('Drinks List'!DV$11:DV$1010, $K358, 'Drinks List'!DU$11:DU$1010))</f>
        <v/>
      </c>
      <c r="AR358" s="21"/>
      <c r="AS358" s="59" t="str">
        <f>IF($K358="", "", SUMIF('Drinks List'!DX$11:DX$1010, $K358, 'Drinks List'!DW$11:DW$1010))</f>
        <v/>
      </c>
      <c r="AT358" s="21"/>
      <c r="AU358" s="59" t="str">
        <f>IF($K358="", "", SUMIF('Drinks List'!DZ$11:DZ$1010, $K358, 'Drinks List'!DY$11:DY$1010))</f>
        <v/>
      </c>
      <c r="AV358" s="21"/>
      <c r="AW358" s="59" t="str">
        <f>IF($K358="", "", SUMIF('Drinks List'!EB$11:EB$1010, $K358, 'Drinks List'!EA$11:EA$1010))</f>
        <v/>
      </c>
      <c r="AX358" s="21"/>
      <c r="AY358" s="59" t="str">
        <f>IF($K358="", "", SUMIF('Drinks List'!ED$11:ED$1010, $K358, 'Drinks List'!EC$11:EC$1010))</f>
        <v/>
      </c>
      <c r="AZ358" s="21"/>
      <c r="BA358" s="59" t="str">
        <f>IF($K358="", "", SUMIF('Drinks List'!EF$11:EF$1010, $K358, 'Drinks List'!EE$11:EE$1010))</f>
        <v/>
      </c>
      <c r="BB358" s="21"/>
      <c r="BC358" s="59" t="str">
        <f>IF($K358="", "", SUMIF('Drinks List'!EH$11:EH$1010, $K358, 'Drinks List'!EG$11:EG$1010))</f>
        <v/>
      </c>
      <c r="BD358" s="21"/>
      <c r="BE358" s="59" t="str">
        <f>IF($K358="", "", SUMIF('Drinks List'!EJ$11:EJ$1010, $K358, 'Drinks List'!EI$11:EI$1010))</f>
        <v/>
      </c>
      <c r="BF358" s="21"/>
      <c r="BG358" s="59" t="str">
        <f>IF($K358="", "", SUMIF('Drinks List'!EL$11:EL$1010, $K358, 'Drinks List'!EK$11:EK$1010))</f>
        <v/>
      </c>
      <c r="BH358" s="21"/>
      <c r="BI358" s="59" t="str">
        <f>IF($K358="", "", SUMIF('Drinks List'!EN$11:EN$1010, $K358, 'Drinks List'!EM$11:EM$1010))</f>
        <v/>
      </c>
      <c r="BJ358" s="21"/>
      <c r="BK358" s="59" t="str">
        <f>IF($K358="", "", SUMIF('Drinks List'!EP$11:EP$1010, $K358, 'Drinks List'!EO$11:EO$1010))</f>
        <v/>
      </c>
      <c r="BL358" s="21"/>
      <c r="BM358" s="59" t="str">
        <f>IF($K358="", "", SUMIF('Drinks List'!ER$11:ER$1010, $K358, 'Drinks List'!EQ$11:EQ$1010))</f>
        <v/>
      </c>
      <c r="BN358" s="21"/>
      <c r="BO358" s="65" t="str">
        <f>IF($K358="", "", SUMIF('Drinks List'!ET$11:ET$1010, $K358, 'Drinks List'!ES$11:ES$1010))</f>
        <v/>
      </c>
      <c r="BQ358" s="120" t="str">
        <f t="shared" si="113"/>
        <v/>
      </c>
      <c r="BR358" s="62" t="str">
        <f t="shared" si="114"/>
        <v/>
      </c>
      <c r="BS358" s="76" t="str">
        <f>IF(BQ358="", "", COUNTIF(BQ$11:BQ$1010, "&gt;"&amp;BQ358)+1+COUNTIF(BQ$11:BQ358, BQ358)-1)</f>
        <v/>
      </c>
      <c r="BT358" s="76" t="str">
        <f>IF(BR358="", "", COUNTIF(BR$11:BR$1010, "&lt;"&amp;BR358)+1+COUNTIF(BR$11:BR358, BR358)-1)</f>
        <v/>
      </c>
      <c r="BV358" s="76" t="str">
        <f t="shared" si="115"/>
        <v/>
      </c>
      <c r="BW358" s="124" t="str">
        <f t="shared" si="116"/>
        <v/>
      </c>
      <c r="BX358" s="115" t="str">
        <f t="shared" si="117"/>
        <v/>
      </c>
      <c r="BY358" s="125" t="str">
        <f t="shared" si="118"/>
        <v/>
      </c>
      <c r="CA358" s="106" t="str">
        <f t="shared" si="119"/>
        <v/>
      </c>
      <c r="CB358" s="22" t="str">
        <f t="shared" si="120"/>
        <v/>
      </c>
      <c r="CD358" s="76" t="str">
        <f>IF($J358="", "", IF($BV358=0, "", COUNTIF($J$11:$J$1010, "&lt;"&amp;$J358)+1+COUNTIF($J$11:$J358, $J358)-1))</f>
        <v/>
      </c>
    </row>
    <row r="359" spans="1:82" x14ac:dyDescent="0.25">
      <c r="A359" s="31"/>
      <c r="B359" s="19" t="str">
        <f t="shared" si="101"/>
        <v/>
      </c>
      <c r="C359" s="20" t="str">
        <f t="shared" si="102"/>
        <v/>
      </c>
      <c r="D359" s="29" t="str">
        <f t="shared" si="103"/>
        <v/>
      </c>
      <c r="E359" s="22" t="str">
        <f t="shared" si="104"/>
        <v/>
      </c>
      <c r="F359" s="31"/>
      <c r="G359" s="301"/>
      <c r="H359" s="302"/>
      <c r="I359" s="303"/>
      <c r="J359" s="304"/>
      <c r="K359" s="283"/>
      <c r="L359" s="305"/>
      <c r="M359" s="285"/>
      <c r="N359" s="287"/>
      <c r="O359" s="31"/>
      <c r="P359" s="19" t="str">
        <f t="shared" si="105"/>
        <v/>
      </c>
      <c r="Q359" s="20" t="str">
        <f t="shared" si="106"/>
        <v/>
      </c>
      <c r="R359" s="29" t="str">
        <f t="shared" si="107"/>
        <v/>
      </c>
      <c r="S359" s="22" t="str">
        <f t="shared" si="108"/>
        <v/>
      </c>
      <c r="T359" s="31"/>
      <c r="U359" s="69" t="str">
        <f t="shared" si="109"/>
        <v/>
      </c>
      <c r="V359" s="31"/>
      <c r="X359" s="76" t="str">
        <f t="shared" si="110"/>
        <v/>
      </c>
      <c r="Z359" s="76" t="str">
        <f t="shared" si="111"/>
        <v/>
      </c>
      <c r="AA359" s="76" t="str">
        <f t="shared" si="112"/>
        <v/>
      </c>
      <c r="AC359" s="19" t="str">
        <f>IF($K359="", "", SUMIF('Drinks List'!DH$11:DH$1010, $K359, 'Drinks List'!DG$11:DG$1010))</f>
        <v/>
      </c>
      <c r="AD359" s="21"/>
      <c r="AE359" s="59" t="str">
        <f>IF($K359="", "", SUMIF('Drinks List'!DJ$11:DJ$1010, $K359, 'Drinks List'!DI$11:DI$1010))</f>
        <v/>
      </c>
      <c r="AF359" s="21"/>
      <c r="AG359" s="59" t="str">
        <f>IF($K359="", "", SUMIF('Drinks List'!DL$11:DL$1010, $K359, 'Drinks List'!DK$11:DK$1010))</f>
        <v/>
      </c>
      <c r="AH359" s="21"/>
      <c r="AI359" s="59" t="str">
        <f>IF($K359="", "", SUMIF('Drinks List'!DN$11:DN$1010, $K359, 'Drinks List'!DM$11:DM$1010))</f>
        <v/>
      </c>
      <c r="AJ359" s="21"/>
      <c r="AK359" s="59" t="str">
        <f>IF($K359="", "", SUMIF('Drinks List'!DP$11:DP$1010, $K359, 'Drinks List'!DO$11:DO$1010))</f>
        <v/>
      </c>
      <c r="AL359" s="21"/>
      <c r="AM359" s="59" t="str">
        <f>IF($K359="", "", SUMIF('Drinks List'!DR$11:DR$1010, $K359, 'Drinks List'!DQ$11:DQ$1010))</f>
        <v/>
      </c>
      <c r="AN359" s="21"/>
      <c r="AO359" s="59" t="str">
        <f>IF($K359="", "", SUMIF('Drinks List'!DT$11:DT$1010, $K359, 'Drinks List'!DS$11:DS$1010))</f>
        <v/>
      </c>
      <c r="AP359" s="21"/>
      <c r="AQ359" s="59" t="str">
        <f>IF($K359="", "", SUMIF('Drinks List'!DV$11:DV$1010, $K359, 'Drinks List'!DU$11:DU$1010))</f>
        <v/>
      </c>
      <c r="AR359" s="21"/>
      <c r="AS359" s="59" t="str">
        <f>IF($K359="", "", SUMIF('Drinks List'!DX$11:DX$1010, $K359, 'Drinks List'!DW$11:DW$1010))</f>
        <v/>
      </c>
      <c r="AT359" s="21"/>
      <c r="AU359" s="59" t="str">
        <f>IF($K359="", "", SUMIF('Drinks List'!DZ$11:DZ$1010, $K359, 'Drinks List'!DY$11:DY$1010))</f>
        <v/>
      </c>
      <c r="AV359" s="21"/>
      <c r="AW359" s="59" t="str">
        <f>IF($K359="", "", SUMIF('Drinks List'!EB$11:EB$1010, $K359, 'Drinks List'!EA$11:EA$1010))</f>
        <v/>
      </c>
      <c r="AX359" s="21"/>
      <c r="AY359" s="59" t="str">
        <f>IF($K359="", "", SUMIF('Drinks List'!ED$11:ED$1010, $K359, 'Drinks List'!EC$11:EC$1010))</f>
        <v/>
      </c>
      <c r="AZ359" s="21"/>
      <c r="BA359" s="59" t="str">
        <f>IF($K359="", "", SUMIF('Drinks List'!EF$11:EF$1010, $K359, 'Drinks List'!EE$11:EE$1010))</f>
        <v/>
      </c>
      <c r="BB359" s="21"/>
      <c r="BC359" s="59" t="str">
        <f>IF($K359="", "", SUMIF('Drinks List'!EH$11:EH$1010, $K359, 'Drinks List'!EG$11:EG$1010))</f>
        <v/>
      </c>
      <c r="BD359" s="21"/>
      <c r="BE359" s="59" t="str">
        <f>IF($K359="", "", SUMIF('Drinks List'!EJ$11:EJ$1010, $K359, 'Drinks List'!EI$11:EI$1010))</f>
        <v/>
      </c>
      <c r="BF359" s="21"/>
      <c r="BG359" s="59" t="str">
        <f>IF($K359="", "", SUMIF('Drinks List'!EL$11:EL$1010, $K359, 'Drinks List'!EK$11:EK$1010))</f>
        <v/>
      </c>
      <c r="BH359" s="21"/>
      <c r="BI359" s="59" t="str">
        <f>IF($K359="", "", SUMIF('Drinks List'!EN$11:EN$1010, $K359, 'Drinks List'!EM$11:EM$1010))</f>
        <v/>
      </c>
      <c r="BJ359" s="21"/>
      <c r="BK359" s="59" t="str">
        <f>IF($K359="", "", SUMIF('Drinks List'!EP$11:EP$1010, $K359, 'Drinks List'!EO$11:EO$1010))</f>
        <v/>
      </c>
      <c r="BL359" s="21"/>
      <c r="BM359" s="59" t="str">
        <f>IF($K359="", "", SUMIF('Drinks List'!ER$11:ER$1010, $K359, 'Drinks List'!EQ$11:EQ$1010))</f>
        <v/>
      </c>
      <c r="BN359" s="21"/>
      <c r="BO359" s="65" t="str">
        <f>IF($K359="", "", SUMIF('Drinks List'!ET$11:ET$1010, $K359, 'Drinks List'!ES$11:ES$1010))</f>
        <v/>
      </c>
      <c r="BQ359" s="120" t="str">
        <f t="shared" si="113"/>
        <v/>
      </c>
      <c r="BR359" s="62" t="str">
        <f t="shared" si="114"/>
        <v/>
      </c>
      <c r="BS359" s="76" t="str">
        <f>IF(BQ359="", "", COUNTIF(BQ$11:BQ$1010, "&gt;"&amp;BQ359)+1+COUNTIF(BQ$11:BQ359, BQ359)-1)</f>
        <v/>
      </c>
      <c r="BT359" s="76" t="str">
        <f>IF(BR359="", "", COUNTIF(BR$11:BR$1010, "&lt;"&amp;BR359)+1+COUNTIF(BR$11:BR359, BR359)-1)</f>
        <v/>
      </c>
      <c r="BV359" s="76" t="str">
        <f t="shared" si="115"/>
        <v/>
      </c>
      <c r="BW359" s="124" t="str">
        <f t="shared" si="116"/>
        <v/>
      </c>
      <c r="BX359" s="115" t="str">
        <f t="shared" si="117"/>
        <v/>
      </c>
      <c r="BY359" s="125" t="str">
        <f t="shared" si="118"/>
        <v/>
      </c>
      <c r="CA359" s="106" t="str">
        <f t="shared" si="119"/>
        <v/>
      </c>
      <c r="CB359" s="22" t="str">
        <f t="shared" si="120"/>
        <v/>
      </c>
      <c r="CD359" s="76" t="str">
        <f>IF($J359="", "", IF($BV359=0, "", COUNTIF($J$11:$J$1010, "&lt;"&amp;$J359)+1+COUNTIF($J$11:$J359, $J359)-1))</f>
        <v/>
      </c>
    </row>
    <row r="360" spans="1:82" x14ac:dyDescent="0.25">
      <c r="A360" s="31"/>
      <c r="B360" s="19" t="str">
        <f t="shared" si="101"/>
        <v/>
      </c>
      <c r="C360" s="20" t="str">
        <f t="shared" si="102"/>
        <v/>
      </c>
      <c r="D360" s="29" t="str">
        <f t="shared" si="103"/>
        <v/>
      </c>
      <c r="E360" s="22" t="str">
        <f t="shared" si="104"/>
        <v/>
      </c>
      <c r="F360" s="31"/>
      <c r="G360" s="301"/>
      <c r="H360" s="302"/>
      <c r="I360" s="303"/>
      <c r="J360" s="304"/>
      <c r="K360" s="283"/>
      <c r="L360" s="305"/>
      <c r="M360" s="285"/>
      <c r="N360" s="287"/>
      <c r="O360" s="31"/>
      <c r="P360" s="19" t="str">
        <f t="shared" si="105"/>
        <v/>
      </c>
      <c r="Q360" s="20" t="str">
        <f t="shared" si="106"/>
        <v/>
      </c>
      <c r="R360" s="29" t="str">
        <f t="shared" si="107"/>
        <v/>
      </c>
      <c r="S360" s="22" t="str">
        <f t="shared" si="108"/>
        <v/>
      </c>
      <c r="T360" s="31"/>
      <c r="U360" s="69" t="str">
        <f t="shared" si="109"/>
        <v/>
      </c>
      <c r="V360" s="31"/>
      <c r="X360" s="76" t="str">
        <f t="shared" si="110"/>
        <v/>
      </c>
      <c r="Z360" s="76" t="str">
        <f t="shared" si="111"/>
        <v/>
      </c>
      <c r="AA360" s="76" t="str">
        <f t="shared" si="112"/>
        <v/>
      </c>
      <c r="AC360" s="19" t="str">
        <f>IF($K360="", "", SUMIF('Drinks List'!DH$11:DH$1010, $K360, 'Drinks List'!DG$11:DG$1010))</f>
        <v/>
      </c>
      <c r="AD360" s="21"/>
      <c r="AE360" s="59" t="str">
        <f>IF($K360="", "", SUMIF('Drinks List'!DJ$11:DJ$1010, $K360, 'Drinks List'!DI$11:DI$1010))</f>
        <v/>
      </c>
      <c r="AF360" s="21"/>
      <c r="AG360" s="59" t="str">
        <f>IF($K360="", "", SUMIF('Drinks List'!DL$11:DL$1010, $K360, 'Drinks List'!DK$11:DK$1010))</f>
        <v/>
      </c>
      <c r="AH360" s="21"/>
      <c r="AI360" s="59" t="str">
        <f>IF($K360="", "", SUMIF('Drinks List'!DN$11:DN$1010, $K360, 'Drinks List'!DM$11:DM$1010))</f>
        <v/>
      </c>
      <c r="AJ360" s="21"/>
      <c r="AK360" s="59" t="str">
        <f>IF($K360="", "", SUMIF('Drinks List'!DP$11:DP$1010, $K360, 'Drinks List'!DO$11:DO$1010))</f>
        <v/>
      </c>
      <c r="AL360" s="21"/>
      <c r="AM360" s="59" t="str">
        <f>IF($K360="", "", SUMIF('Drinks List'!DR$11:DR$1010, $K360, 'Drinks List'!DQ$11:DQ$1010))</f>
        <v/>
      </c>
      <c r="AN360" s="21"/>
      <c r="AO360" s="59" t="str">
        <f>IF($K360="", "", SUMIF('Drinks List'!DT$11:DT$1010, $K360, 'Drinks List'!DS$11:DS$1010))</f>
        <v/>
      </c>
      <c r="AP360" s="21"/>
      <c r="AQ360" s="59" t="str">
        <f>IF($K360="", "", SUMIF('Drinks List'!DV$11:DV$1010, $K360, 'Drinks List'!DU$11:DU$1010))</f>
        <v/>
      </c>
      <c r="AR360" s="21"/>
      <c r="AS360" s="59" t="str">
        <f>IF($K360="", "", SUMIF('Drinks List'!DX$11:DX$1010, $K360, 'Drinks List'!DW$11:DW$1010))</f>
        <v/>
      </c>
      <c r="AT360" s="21"/>
      <c r="AU360" s="59" t="str">
        <f>IF($K360="", "", SUMIF('Drinks List'!DZ$11:DZ$1010, $K360, 'Drinks List'!DY$11:DY$1010))</f>
        <v/>
      </c>
      <c r="AV360" s="21"/>
      <c r="AW360" s="59" t="str">
        <f>IF($K360="", "", SUMIF('Drinks List'!EB$11:EB$1010, $K360, 'Drinks List'!EA$11:EA$1010))</f>
        <v/>
      </c>
      <c r="AX360" s="21"/>
      <c r="AY360" s="59" t="str">
        <f>IF($K360="", "", SUMIF('Drinks List'!ED$11:ED$1010, $K360, 'Drinks List'!EC$11:EC$1010))</f>
        <v/>
      </c>
      <c r="AZ360" s="21"/>
      <c r="BA360" s="59" t="str">
        <f>IF($K360="", "", SUMIF('Drinks List'!EF$11:EF$1010, $K360, 'Drinks List'!EE$11:EE$1010))</f>
        <v/>
      </c>
      <c r="BB360" s="21"/>
      <c r="BC360" s="59" t="str">
        <f>IF($K360="", "", SUMIF('Drinks List'!EH$11:EH$1010, $K360, 'Drinks List'!EG$11:EG$1010))</f>
        <v/>
      </c>
      <c r="BD360" s="21"/>
      <c r="BE360" s="59" t="str">
        <f>IF($K360="", "", SUMIF('Drinks List'!EJ$11:EJ$1010, $K360, 'Drinks List'!EI$11:EI$1010))</f>
        <v/>
      </c>
      <c r="BF360" s="21"/>
      <c r="BG360" s="59" t="str">
        <f>IF($K360="", "", SUMIF('Drinks List'!EL$11:EL$1010, $K360, 'Drinks List'!EK$11:EK$1010))</f>
        <v/>
      </c>
      <c r="BH360" s="21"/>
      <c r="BI360" s="59" t="str">
        <f>IF($K360="", "", SUMIF('Drinks List'!EN$11:EN$1010, $K360, 'Drinks List'!EM$11:EM$1010))</f>
        <v/>
      </c>
      <c r="BJ360" s="21"/>
      <c r="BK360" s="59" t="str">
        <f>IF($K360="", "", SUMIF('Drinks List'!EP$11:EP$1010, $K360, 'Drinks List'!EO$11:EO$1010))</f>
        <v/>
      </c>
      <c r="BL360" s="21"/>
      <c r="BM360" s="59" t="str">
        <f>IF($K360="", "", SUMIF('Drinks List'!ER$11:ER$1010, $K360, 'Drinks List'!EQ$11:EQ$1010))</f>
        <v/>
      </c>
      <c r="BN360" s="21"/>
      <c r="BO360" s="65" t="str">
        <f>IF($K360="", "", SUMIF('Drinks List'!ET$11:ET$1010, $K360, 'Drinks List'!ES$11:ES$1010))</f>
        <v/>
      </c>
      <c r="BQ360" s="120" t="str">
        <f t="shared" si="113"/>
        <v/>
      </c>
      <c r="BR360" s="62" t="str">
        <f t="shared" si="114"/>
        <v/>
      </c>
      <c r="BS360" s="76" t="str">
        <f>IF(BQ360="", "", COUNTIF(BQ$11:BQ$1010, "&gt;"&amp;BQ360)+1+COUNTIF(BQ$11:BQ360, BQ360)-1)</f>
        <v/>
      </c>
      <c r="BT360" s="76" t="str">
        <f>IF(BR360="", "", COUNTIF(BR$11:BR$1010, "&lt;"&amp;BR360)+1+COUNTIF(BR$11:BR360, BR360)-1)</f>
        <v/>
      </c>
      <c r="BV360" s="76" t="str">
        <f t="shared" si="115"/>
        <v/>
      </c>
      <c r="BW360" s="124" t="str">
        <f t="shared" si="116"/>
        <v/>
      </c>
      <c r="BX360" s="115" t="str">
        <f t="shared" si="117"/>
        <v/>
      </c>
      <c r="BY360" s="125" t="str">
        <f t="shared" si="118"/>
        <v/>
      </c>
      <c r="CA360" s="106" t="str">
        <f t="shared" si="119"/>
        <v/>
      </c>
      <c r="CB360" s="22" t="str">
        <f t="shared" si="120"/>
        <v/>
      </c>
      <c r="CD360" s="76" t="str">
        <f>IF($J360="", "", IF($BV360=0, "", COUNTIF($J$11:$J$1010, "&lt;"&amp;$J360)+1+COUNTIF($J$11:$J360, $J360)-1))</f>
        <v/>
      </c>
    </row>
    <row r="361" spans="1:82" x14ac:dyDescent="0.25">
      <c r="A361" s="31"/>
      <c r="B361" s="19" t="str">
        <f t="shared" si="101"/>
        <v/>
      </c>
      <c r="C361" s="20" t="str">
        <f t="shared" si="102"/>
        <v/>
      </c>
      <c r="D361" s="29" t="str">
        <f t="shared" si="103"/>
        <v/>
      </c>
      <c r="E361" s="22" t="str">
        <f t="shared" si="104"/>
        <v/>
      </c>
      <c r="F361" s="31"/>
      <c r="G361" s="301"/>
      <c r="H361" s="302"/>
      <c r="I361" s="303"/>
      <c r="J361" s="304"/>
      <c r="K361" s="283"/>
      <c r="L361" s="305"/>
      <c r="M361" s="285"/>
      <c r="N361" s="287"/>
      <c r="O361" s="31"/>
      <c r="P361" s="19" t="str">
        <f t="shared" si="105"/>
        <v/>
      </c>
      <c r="Q361" s="20" t="str">
        <f t="shared" si="106"/>
        <v/>
      </c>
      <c r="R361" s="29" t="str">
        <f t="shared" si="107"/>
        <v/>
      </c>
      <c r="S361" s="22" t="str">
        <f t="shared" si="108"/>
        <v/>
      </c>
      <c r="T361" s="31"/>
      <c r="U361" s="69" t="str">
        <f t="shared" si="109"/>
        <v/>
      </c>
      <c r="V361" s="31"/>
      <c r="X361" s="76" t="str">
        <f t="shared" si="110"/>
        <v/>
      </c>
      <c r="Z361" s="76" t="str">
        <f t="shared" si="111"/>
        <v/>
      </c>
      <c r="AA361" s="76" t="str">
        <f t="shared" si="112"/>
        <v/>
      </c>
      <c r="AC361" s="19" t="str">
        <f>IF($K361="", "", SUMIF('Drinks List'!DH$11:DH$1010, $K361, 'Drinks List'!DG$11:DG$1010))</f>
        <v/>
      </c>
      <c r="AD361" s="21"/>
      <c r="AE361" s="59" t="str">
        <f>IF($K361="", "", SUMIF('Drinks List'!DJ$11:DJ$1010, $K361, 'Drinks List'!DI$11:DI$1010))</f>
        <v/>
      </c>
      <c r="AF361" s="21"/>
      <c r="AG361" s="59" t="str">
        <f>IF($K361="", "", SUMIF('Drinks List'!DL$11:DL$1010, $K361, 'Drinks List'!DK$11:DK$1010))</f>
        <v/>
      </c>
      <c r="AH361" s="21"/>
      <c r="AI361" s="59" t="str">
        <f>IF($K361="", "", SUMIF('Drinks List'!DN$11:DN$1010, $K361, 'Drinks List'!DM$11:DM$1010))</f>
        <v/>
      </c>
      <c r="AJ361" s="21"/>
      <c r="AK361" s="59" t="str">
        <f>IF($K361="", "", SUMIF('Drinks List'!DP$11:DP$1010, $K361, 'Drinks List'!DO$11:DO$1010))</f>
        <v/>
      </c>
      <c r="AL361" s="21"/>
      <c r="AM361" s="59" t="str">
        <f>IF($K361="", "", SUMIF('Drinks List'!DR$11:DR$1010, $K361, 'Drinks List'!DQ$11:DQ$1010))</f>
        <v/>
      </c>
      <c r="AN361" s="21"/>
      <c r="AO361" s="59" t="str">
        <f>IF($K361="", "", SUMIF('Drinks List'!DT$11:DT$1010, $K361, 'Drinks List'!DS$11:DS$1010))</f>
        <v/>
      </c>
      <c r="AP361" s="21"/>
      <c r="AQ361" s="59" t="str">
        <f>IF($K361="", "", SUMIF('Drinks List'!DV$11:DV$1010, $K361, 'Drinks List'!DU$11:DU$1010))</f>
        <v/>
      </c>
      <c r="AR361" s="21"/>
      <c r="AS361" s="59" t="str">
        <f>IF($K361="", "", SUMIF('Drinks List'!DX$11:DX$1010, $K361, 'Drinks List'!DW$11:DW$1010))</f>
        <v/>
      </c>
      <c r="AT361" s="21"/>
      <c r="AU361" s="59" t="str">
        <f>IF($K361="", "", SUMIF('Drinks List'!DZ$11:DZ$1010, $K361, 'Drinks List'!DY$11:DY$1010))</f>
        <v/>
      </c>
      <c r="AV361" s="21"/>
      <c r="AW361" s="59" t="str">
        <f>IF($K361="", "", SUMIF('Drinks List'!EB$11:EB$1010, $K361, 'Drinks List'!EA$11:EA$1010))</f>
        <v/>
      </c>
      <c r="AX361" s="21"/>
      <c r="AY361" s="59" t="str">
        <f>IF($K361="", "", SUMIF('Drinks List'!ED$11:ED$1010, $K361, 'Drinks List'!EC$11:EC$1010))</f>
        <v/>
      </c>
      <c r="AZ361" s="21"/>
      <c r="BA361" s="59" t="str">
        <f>IF($K361="", "", SUMIF('Drinks List'!EF$11:EF$1010, $K361, 'Drinks List'!EE$11:EE$1010))</f>
        <v/>
      </c>
      <c r="BB361" s="21"/>
      <c r="BC361" s="59" t="str">
        <f>IF($K361="", "", SUMIF('Drinks List'!EH$11:EH$1010, $K361, 'Drinks List'!EG$11:EG$1010))</f>
        <v/>
      </c>
      <c r="BD361" s="21"/>
      <c r="BE361" s="59" t="str">
        <f>IF($K361="", "", SUMIF('Drinks List'!EJ$11:EJ$1010, $K361, 'Drinks List'!EI$11:EI$1010))</f>
        <v/>
      </c>
      <c r="BF361" s="21"/>
      <c r="BG361" s="59" t="str">
        <f>IF($K361="", "", SUMIF('Drinks List'!EL$11:EL$1010, $K361, 'Drinks List'!EK$11:EK$1010))</f>
        <v/>
      </c>
      <c r="BH361" s="21"/>
      <c r="BI361" s="59" t="str">
        <f>IF($K361="", "", SUMIF('Drinks List'!EN$11:EN$1010, $K361, 'Drinks List'!EM$11:EM$1010))</f>
        <v/>
      </c>
      <c r="BJ361" s="21"/>
      <c r="BK361" s="59" t="str">
        <f>IF($K361="", "", SUMIF('Drinks List'!EP$11:EP$1010, $K361, 'Drinks List'!EO$11:EO$1010))</f>
        <v/>
      </c>
      <c r="BL361" s="21"/>
      <c r="BM361" s="59" t="str">
        <f>IF($K361="", "", SUMIF('Drinks List'!ER$11:ER$1010, $K361, 'Drinks List'!EQ$11:EQ$1010))</f>
        <v/>
      </c>
      <c r="BN361" s="21"/>
      <c r="BO361" s="65" t="str">
        <f>IF($K361="", "", SUMIF('Drinks List'!ET$11:ET$1010, $K361, 'Drinks List'!ES$11:ES$1010))</f>
        <v/>
      </c>
      <c r="BQ361" s="120" t="str">
        <f t="shared" si="113"/>
        <v/>
      </c>
      <c r="BR361" s="62" t="str">
        <f t="shared" si="114"/>
        <v/>
      </c>
      <c r="BS361" s="76" t="str">
        <f>IF(BQ361="", "", COUNTIF(BQ$11:BQ$1010, "&gt;"&amp;BQ361)+1+COUNTIF(BQ$11:BQ361, BQ361)-1)</f>
        <v/>
      </c>
      <c r="BT361" s="76" t="str">
        <f>IF(BR361="", "", COUNTIF(BR$11:BR$1010, "&lt;"&amp;BR361)+1+COUNTIF(BR$11:BR361, BR361)-1)</f>
        <v/>
      </c>
      <c r="BV361" s="76" t="str">
        <f t="shared" si="115"/>
        <v/>
      </c>
      <c r="BW361" s="124" t="str">
        <f t="shared" si="116"/>
        <v/>
      </c>
      <c r="BX361" s="115" t="str">
        <f t="shared" si="117"/>
        <v/>
      </c>
      <c r="BY361" s="125" t="str">
        <f t="shared" si="118"/>
        <v/>
      </c>
      <c r="CA361" s="106" t="str">
        <f t="shared" si="119"/>
        <v/>
      </c>
      <c r="CB361" s="22" t="str">
        <f t="shared" si="120"/>
        <v/>
      </c>
      <c r="CD361" s="76" t="str">
        <f>IF($J361="", "", IF($BV361=0, "", COUNTIF($J$11:$J$1010, "&lt;"&amp;$J361)+1+COUNTIF($J$11:$J361, $J361)-1))</f>
        <v/>
      </c>
    </row>
    <row r="362" spans="1:82" x14ac:dyDescent="0.25">
      <c r="A362" s="31"/>
      <c r="B362" s="19" t="str">
        <f t="shared" si="101"/>
        <v/>
      </c>
      <c r="C362" s="20" t="str">
        <f t="shared" si="102"/>
        <v/>
      </c>
      <c r="D362" s="29" t="str">
        <f t="shared" si="103"/>
        <v/>
      </c>
      <c r="E362" s="22" t="str">
        <f t="shared" si="104"/>
        <v/>
      </c>
      <c r="F362" s="31"/>
      <c r="G362" s="301"/>
      <c r="H362" s="302"/>
      <c r="I362" s="303"/>
      <c r="J362" s="304"/>
      <c r="K362" s="283"/>
      <c r="L362" s="305"/>
      <c r="M362" s="285"/>
      <c r="N362" s="287"/>
      <c r="O362" s="31"/>
      <c r="P362" s="19" t="str">
        <f t="shared" si="105"/>
        <v/>
      </c>
      <c r="Q362" s="20" t="str">
        <f t="shared" si="106"/>
        <v/>
      </c>
      <c r="R362" s="29" t="str">
        <f t="shared" si="107"/>
        <v/>
      </c>
      <c r="S362" s="22" t="str">
        <f t="shared" si="108"/>
        <v/>
      </c>
      <c r="T362" s="31"/>
      <c r="U362" s="69" t="str">
        <f t="shared" si="109"/>
        <v/>
      </c>
      <c r="V362" s="31"/>
      <c r="X362" s="76" t="str">
        <f t="shared" si="110"/>
        <v/>
      </c>
      <c r="Z362" s="76" t="str">
        <f t="shared" si="111"/>
        <v/>
      </c>
      <c r="AA362" s="76" t="str">
        <f t="shared" si="112"/>
        <v/>
      </c>
      <c r="AC362" s="19" t="str">
        <f>IF($K362="", "", SUMIF('Drinks List'!DH$11:DH$1010, $K362, 'Drinks List'!DG$11:DG$1010))</f>
        <v/>
      </c>
      <c r="AD362" s="21"/>
      <c r="AE362" s="59" t="str">
        <f>IF($K362="", "", SUMIF('Drinks List'!DJ$11:DJ$1010, $K362, 'Drinks List'!DI$11:DI$1010))</f>
        <v/>
      </c>
      <c r="AF362" s="21"/>
      <c r="AG362" s="59" t="str">
        <f>IF($K362="", "", SUMIF('Drinks List'!DL$11:DL$1010, $K362, 'Drinks List'!DK$11:DK$1010))</f>
        <v/>
      </c>
      <c r="AH362" s="21"/>
      <c r="AI362" s="59" t="str">
        <f>IF($K362="", "", SUMIF('Drinks List'!DN$11:DN$1010, $K362, 'Drinks List'!DM$11:DM$1010))</f>
        <v/>
      </c>
      <c r="AJ362" s="21"/>
      <c r="AK362" s="59" t="str">
        <f>IF($K362="", "", SUMIF('Drinks List'!DP$11:DP$1010, $K362, 'Drinks List'!DO$11:DO$1010))</f>
        <v/>
      </c>
      <c r="AL362" s="21"/>
      <c r="AM362" s="59" t="str">
        <f>IF($K362="", "", SUMIF('Drinks List'!DR$11:DR$1010, $K362, 'Drinks List'!DQ$11:DQ$1010))</f>
        <v/>
      </c>
      <c r="AN362" s="21"/>
      <c r="AO362" s="59" t="str">
        <f>IF($K362="", "", SUMIF('Drinks List'!DT$11:DT$1010, $K362, 'Drinks List'!DS$11:DS$1010))</f>
        <v/>
      </c>
      <c r="AP362" s="21"/>
      <c r="AQ362" s="59" t="str">
        <f>IF($K362="", "", SUMIF('Drinks List'!DV$11:DV$1010, $K362, 'Drinks List'!DU$11:DU$1010))</f>
        <v/>
      </c>
      <c r="AR362" s="21"/>
      <c r="AS362" s="59" t="str">
        <f>IF($K362="", "", SUMIF('Drinks List'!DX$11:DX$1010, $K362, 'Drinks List'!DW$11:DW$1010))</f>
        <v/>
      </c>
      <c r="AT362" s="21"/>
      <c r="AU362" s="59" t="str">
        <f>IF($K362="", "", SUMIF('Drinks List'!DZ$11:DZ$1010, $K362, 'Drinks List'!DY$11:DY$1010))</f>
        <v/>
      </c>
      <c r="AV362" s="21"/>
      <c r="AW362" s="59" t="str">
        <f>IF($K362="", "", SUMIF('Drinks List'!EB$11:EB$1010, $K362, 'Drinks List'!EA$11:EA$1010))</f>
        <v/>
      </c>
      <c r="AX362" s="21"/>
      <c r="AY362" s="59" t="str">
        <f>IF($K362="", "", SUMIF('Drinks List'!ED$11:ED$1010, $K362, 'Drinks List'!EC$11:EC$1010))</f>
        <v/>
      </c>
      <c r="AZ362" s="21"/>
      <c r="BA362" s="59" t="str">
        <f>IF($K362="", "", SUMIF('Drinks List'!EF$11:EF$1010, $K362, 'Drinks List'!EE$11:EE$1010))</f>
        <v/>
      </c>
      <c r="BB362" s="21"/>
      <c r="BC362" s="59" t="str">
        <f>IF($K362="", "", SUMIF('Drinks List'!EH$11:EH$1010, $K362, 'Drinks List'!EG$11:EG$1010))</f>
        <v/>
      </c>
      <c r="BD362" s="21"/>
      <c r="BE362" s="59" t="str">
        <f>IF($K362="", "", SUMIF('Drinks List'!EJ$11:EJ$1010, $K362, 'Drinks List'!EI$11:EI$1010))</f>
        <v/>
      </c>
      <c r="BF362" s="21"/>
      <c r="BG362" s="59" t="str">
        <f>IF($K362="", "", SUMIF('Drinks List'!EL$11:EL$1010, $K362, 'Drinks List'!EK$11:EK$1010))</f>
        <v/>
      </c>
      <c r="BH362" s="21"/>
      <c r="BI362" s="59" t="str">
        <f>IF($K362="", "", SUMIF('Drinks List'!EN$11:EN$1010, $K362, 'Drinks List'!EM$11:EM$1010))</f>
        <v/>
      </c>
      <c r="BJ362" s="21"/>
      <c r="BK362" s="59" t="str">
        <f>IF($K362="", "", SUMIF('Drinks List'!EP$11:EP$1010, $K362, 'Drinks List'!EO$11:EO$1010))</f>
        <v/>
      </c>
      <c r="BL362" s="21"/>
      <c r="BM362" s="59" t="str">
        <f>IF($K362="", "", SUMIF('Drinks List'!ER$11:ER$1010, $K362, 'Drinks List'!EQ$11:EQ$1010))</f>
        <v/>
      </c>
      <c r="BN362" s="21"/>
      <c r="BO362" s="65" t="str">
        <f>IF($K362="", "", SUMIF('Drinks List'!ET$11:ET$1010, $K362, 'Drinks List'!ES$11:ES$1010))</f>
        <v/>
      </c>
      <c r="BQ362" s="120" t="str">
        <f t="shared" si="113"/>
        <v/>
      </c>
      <c r="BR362" s="62" t="str">
        <f t="shared" si="114"/>
        <v/>
      </c>
      <c r="BS362" s="76" t="str">
        <f>IF(BQ362="", "", COUNTIF(BQ$11:BQ$1010, "&gt;"&amp;BQ362)+1+COUNTIF(BQ$11:BQ362, BQ362)-1)</f>
        <v/>
      </c>
      <c r="BT362" s="76" t="str">
        <f>IF(BR362="", "", COUNTIF(BR$11:BR$1010, "&lt;"&amp;BR362)+1+COUNTIF(BR$11:BR362, BR362)-1)</f>
        <v/>
      </c>
      <c r="BV362" s="76" t="str">
        <f t="shared" si="115"/>
        <v/>
      </c>
      <c r="BW362" s="124" t="str">
        <f t="shared" si="116"/>
        <v/>
      </c>
      <c r="BX362" s="115" t="str">
        <f t="shared" si="117"/>
        <v/>
      </c>
      <c r="BY362" s="125" t="str">
        <f t="shared" si="118"/>
        <v/>
      </c>
      <c r="CA362" s="106" t="str">
        <f t="shared" si="119"/>
        <v/>
      </c>
      <c r="CB362" s="22" t="str">
        <f t="shared" si="120"/>
        <v/>
      </c>
      <c r="CD362" s="76" t="str">
        <f>IF($J362="", "", IF($BV362=0, "", COUNTIF($J$11:$J$1010, "&lt;"&amp;$J362)+1+COUNTIF($J$11:$J362, $J362)-1))</f>
        <v/>
      </c>
    </row>
    <row r="363" spans="1:82" x14ac:dyDescent="0.25">
      <c r="A363" s="31"/>
      <c r="B363" s="19" t="str">
        <f t="shared" si="101"/>
        <v/>
      </c>
      <c r="C363" s="20" t="str">
        <f t="shared" si="102"/>
        <v/>
      </c>
      <c r="D363" s="29" t="str">
        <f t="shared" si="103"/>
        <v/>
      </c>
      <c r="E363" s="22" t="str">
        <f t="shared" si="104"/>
        <v/>
      </c>
      <c r="F363" s="31"/>
      <c r="G363" s="301"/>
      <c r="H363" s="302"/>
      <c r="I363" s="303"/>
      <c r="J363" s="304"/>
      <c r="K363" s="283"/>
      <c r="L363" s="305"/>
      <c r="M363" s="285"/>
      <c r="N363" s="287"/>
      <c r="O363" s="31"/>
      <c r="P363" s="19" t="str">
        <f t="shared" si="105"/>
        <v/>
      </c>
      <c r="Q363" s="20" t="str">
        <f t="shared" si="106"/>
        <v/>
      </c>
      <c r="R363" s="29" t="str">
        <f t="shared" si="107"/>
        <v/>
      </c>
      <c r="S363" s="22" t="str">
        <f t="shared" si="108"/>
        <v/>
      </c>
      <c r="T363" s="31"/>
      <c r="U363" s="69" t="str">
        <f t="shared" si="109"/>
        <v/>
      </c>
      <c r="V363" s="31"/>
      <c r="X363" s="76" t="str">
        <f t="shared" si="110"/>
        <v/>
      </c>
      <c r="Z363" s="76" t="str">
        <f t="shared" si="111"/>
        <v/>
      </c>
      <c r="AA363" s="76" t="str">
        <f t="shared" si="112"/>
        <v/>
      </c>
      <c r="AC363" s="19" t="str">
        <f>IF($K363="", "", SUMIF('Drinks List'!DH$11:DH$1010, $K363, 'Drinks List'!DG$11:DG$1010))</f>
        <v/>
      </c>
      <c r="AD363" s="21"/>
      <c r="AE363" s="59" t="str">
        <f>IF($K363="", "", SUMIF('Drinks List'!DJ$11:DJ$1010, $K363, 'Drinks List'!DI$11:DI$1010))</f>
        <v/>
      </c>
      <c r="AF363" s="21"/>
      <c r="AG363" s="59" t="str">
        <f>IF($K363="", "", SUMIF('Drinks List'!DL$11:DL$1010, $K363, 'Drinks List'!DK$11:DK$1010))</f>
        <v/>
      </c>
      <c r="AH363" s="21"/>
      <c r="AI363" s="59" t="str">
        <f>IF($K363="", "", SUMIF('Drinks List'!DN$11:DN$1010, $K363, 'Drinks List'!DM$11:DM$1010))</f>
        <v/>
      </c>
      <c r="AJ363" s="21"/>
      <c r="AK363" s="59" t="str">
        <f>IF($K363="", "", SUMIF('Drinks List'!DP$11:DP$1010, $K363, 'Drinks List'!DO$11:DO$1010))</f>
        <v/>
      </c>
      <c r="AL363" s="21"/>
      <c r="AM363" s="59" t="str">
        <f>IF($K363="", "", SUMIF('Drinks List'!DR$11:DR$1010, $K363, 'Drinks List'!DQ$11:DQ$1010))</f>
        <v/>
      </c>
      <c r="AN363" s="21"/>
      <c r="AO363" s="59" t="str">
        <f>IF($K363="", "", SUMIF('Drinks List'!DT$11:DT$1010, $K363, 'Drinks List'!DS$11:DS$1010))</f>
        <v/>
      </c>
      <c r="AP363" s="21"/>
      <c r="AQ363" s="59" t="str">
        <f>IF($K363="", "", SUMIF('Drinks List'!DV$11:DV$1010, $K363, 'Drinks List'!DU$11:DU$1010))</f>
        <v/>
      </c>
      <c r="AR363" s="21"/>
      <c r="AS363" s="59" t="str">
        <f>IF($K363="", "", SUMIF('Drinks List'!DX$11:DX$1010, $K363, 'Drinks List'!DW$11:DW$1010))</f>
        <v/>
      </c>
      <c r="AT363" s="21"/>
      <c r="AU363" s="59" t="str">
        <f>IF($K363="", "", SUMIF('Drinks List'!DZ$11:DZ$1010, $K363, 'Drinks List'!DY$11:DY$1010))</f>
        <v/>
      </c>
      <c r="AV363" s="21"/>
      <c r="AW363" s="59" t="str">
        <f>IF($K363="", "", SUMIF('Drinks List'!EB$11:EB$1010, $K363, 'Drinks List'!EA$11:EA$1010))</f>
        <v/>
      </c>
      <c r="AX363" s="21"/>
      <c r="AY363" s="59" t="str">
        <f>IF($K363="", "", SUMIF('Drinks List'!ED$11:ED$1010, $K363, 'Drinks List'!EC$11:EC$1010))</f>
        <v/>
      </c>
      <c r="AZ363" s="21"/>
      <c r="BA363" s="59" t="str">
        <f>IF($K363="", "", SUMIF('Drinks List'!EF$11:EF$1010, $K363, 'Drinks List'!EE$11:EE$1010))</f>
        <v/>
      </c>
      <c r="BB363" s="21"/>
      <c r="BC363" s="59" t="str">
        <f>IF($K363="", "", SUMIF('Drinks List'!EH$11:EH$1010, $K363, 'Drinks List'!EG$11:EG$1010))</f>
        <v/>
      </c>
      <c r="BD363" s="21"/>
      <c r="BE363" s="59" t="str">
        <f>IF($K363="", "", SUMIF('Drinks List'!EJ$11:EJ$1010, $K363, 'Drinks List'!EI$11:EI$1010))</f>
        <v/>
      </c>
      <c r="BF363" s="21"/>
      <c r="BG363" s="59" t="str">
        <f>IF($K363="", "", SUMIF('Drinks List'!EL$11:EL$1010, $K363, 'Drinks List'!EK$11:EK$1010))</f>
        <v/>
      </c>
      <c r="BH363" s="21"/>
      <c r="BI363" s="59" t="str">
        <f>IF($K363="", "", SUMIF('Drinks List'!EN$11:EN$1010, $K363, 'Drinks List'!EM$11:EM$1010))</f>
        <v/>
      </c>
      <c r="BJ363" s="21"/>
      <c r="BK363" s="59" t="str">
        <f>IF($K363="", "", SUMIF('Drinks List'!EP$11:EP$1010, $K363, 'Drinks List'!EO$11:EO$1010))</f>
        <v/>
      </c>
      <c r="BL363" s="21"/>
      <c r="BM363" s="59" t="str">
        <f>IF($K363="", "", SUMIF('Drinks List'!ER$11:ER$1010, $K363, 'Drinks List'!EQ$11:EQ$1010))</f>
        <v/>
      </c>
      <c r="BN363" s="21"/>
      <c r="BO363" s="65" t="str">
        <f>IF($K363="", "", SUMIF('Drinks List'!ET$11:ET$1010, $K363, 'Drinks List'!ES$11:ES$1010))</f>
        <v/>
      </c>
      <c r="BQ363" s="120" t="str">
        <f t="shared" si="113"/>
        <v/>
      </c>
      <c r="BR363" s="62" t="str">
        <f t="shared" si="114"/>
        <v/>
      </c>
      <c r="BS363" s="76" t="str">
        <f>IF(BQ363="", "", COUNTIF(BQ$11:BQ$1010, "&gt;"&amp;BQ363)+1+COUNTIF(BQ$11:BQ363, BQ363)-1)</f>
        <v/>
      </c>
      <c r="BT363" s="76" t="str">
        <f>IF(BR363="", "", COUNTIF(BR$11:BR$1010, "&lt;"&amp;BR363)+1+COUNTIF(BR$11:BR363, BR363)-1)</f>
        <v/>
      </c>
      <c r="BV363" s="76" t="str">
        <f t="shared" si="115"/>
        <v/>
      </c>
      <c r="BW363" s="124" t="str">
        <f t="shared" si="116"/>
        <v/>
      </c>
      <c r="BX363" s="115" t="str">
        <f t="shared" si="117"/>
        <v/>
      </c>
      <c r="BY363" s="125" t="str">
        <f t="shared" si="118"/>
        <v/>
      </c>
      <c r="CA363" s="106" t="str">
        <f t="shared" si="119"/>
        <v/>
      </c>
      <c r="CB363" s="22" t="str">
        <f t="shared" si="120"/>
        <v/>
      </c>
      <c r="CD363" s="76" t="str">
        <f>IF($J363="", "", IF($BV363=0, "", COUNTIF($J$11:$J$1010, "&lt;"&amp;$J363)+1+COUNTIF($J$11:$J363, $J363)-1))</f>
        <v/>
      </c>
    </row>
    <row r="364" spans="1:82" x14ac:dyDescent="0.25">
      <c r="A364" s="31"/>
      <c r="B364" s="19" t="str">
        <f t="shared" si="101"/>
        <v/>
      </c>
      <c r="C364" s="20" t="str">
        <f t="shared" si="102"/>
        <v/>
      </c>
      <c r="D364" s="29" t="str">
        <f t="shared" si="103"/>
        <v/>
      </c>
      <c r="E364" s="22" t="str">
        <f t="shared" si="104"/>
        <v/>
      </c>
      <c r="F364" s="31"/>
      <c r="G364" s="301"/>
      <c r="H364" s="302"/>
      <c r="I364" s="303"/>
      <c r="J364" s="304"/>
      <c r="K364" s="283"/>
      <c r="L364" s="305"/>
      <c r="M364" s="285"/>
      <c r="N364" s="287"/>
      <c r="O364" s="31"/>
      <c r="P364" s="19" t="str">
        <f t="shared" si="105"/>
        <v/>
      </c>
      <c r="Q364" s="20" t="str">
        <f t="shared" si="106"/>
        <v/>
      </c>
      <c r="R364" s="29" t="str">
        <f t="shared" si="107"/>
        <v/>
      </c>
      <c r="S364" s="22" t="str">
        <f t="shared" si="108"/>
        <v/>
      </c>
      <c r="T364" s="31"/>
      <c r="U364" s="69" t="str">
        <f t="shared" si="109"/>
        <v/>
      </c>
      <c r="V364" s="31"/>
      <c r="X364" s="76" t="str">
        <f t="shared" si="110"/>
        <v/>
      </c>
      <c r="Z364" s="76" t="str">
        <f t="shared" si="111"/>
        <v/>
      </c>
      <c r="AA364" s="76" t="str">
        <f t="shared" si="112"/>
        <v/>
      </c>
      <c r="AC364" s="19" t="str">
        <f>IF($K364="", "", SUMIF('Drinks List'!DH$11:DH$1010, $K364, 'Drinks List'!DG$11:DG$1010))</f>
        <v/>
      </c>
      <c r="AD364" s="21"/>
      <c r="AE364" s="59" t="str">
        <f>IF($K364="", "", SUMIF('Drinks List'!DJ$11:DJ$1010, $K364, 'Drinks List'!DI$11:DI$1010))</f>
        <v/>
      </c>
      <c r="AF364" s="21"/>
      <c r="AG364" s="59" t="str">
        <f>IF($K364="", "", SUMIF('Drinks List'!DL$11:DL$1010, $K364, 'Drinks List'!DK$11:DK$1010))</f>
        <v/>
      </c>
      <c r="AH364" s="21"/>
      <c r="AI364" s="59" t="str">
        <f>IF($K364="", "", SUMIF('Drinks List'!DN$11:DN$1010, $K364, 'Drinks List'!DM$11:DM$1010))</f>
        <v/>
      </c>
      <c r="AJ364" s="21"/>
      <c r="AK364" s="59" t="str">
        <f>IF($K364="", "", SUMIF('Drinks List'!DP$11:DP$1010, $K364, 'Drinks List'!DO$11:DO$1010))</f>
        <v/>
      </c>
      <c r="AL364" s="21"/>
      <c r="AM364" s="59" t="str">
        <f>IF($K364="", "", SUMIF('Drinks List'!DR$11:DR$1010, $K364, 'Drinks List'!DQ$11:DQ$1010))</f>
        <v/>
      </c>
      <c r="AN364" s="21"/>
      <c r="AO364" s="59" t="str">
        <f>IF($K364="", "", SUMIF('Drinks List'!DT$11:DT$1010, $K364, 'Drinks List'!DS$11:DS$1010))</f>
        <v/>
      </c>
      <c r="AP364" s="21"/>
      <c r="AQ364" s="59" t="str">
        <f>IF($K364="", "", SUMIF('Drinks List'!DV$11:DV$1010, $K364, 'Drinks List'!DU$11:DU$1010))</f>
        <v/>
      </c>
      <c r="AR364" s="21"/>
      <c r="AS364" s="59" t="str">
        <f>IF($K364="", "", SUMIF('Drinks List'!DX$11:DX$1010, $K364, 'Drinks List'!DW$11:DW$1010))</f>
        <v/>
      </c>
      <c r="AT364" s="21"/>
      <c r="AU364" s="59" t="str">
        <f>IF($K364="", "", SUMIF('Drinks List'!DZ$11:DZ$1010, $K364, 'Drinks List'!DY$11:DY$1010))</f>
        <v/>
      </c>
      <c r="AV364" s="21"/>
      <c r="AW364" s="59" t="str">
        <f>IF($K364="", "", SUMIF('Drinks List'!EB$11:EB$1010, $K364, 'Drinks List'!EA$11:EA$1010))</f>
        <v/>
      </c>
      <c r="AX364" s="21"/>
      <c r="AY364" s="59" t="str">
        <f>IF($K364="", "", SUMIF('Drinks List'!ED$11:ED$1010, $K364, 'Drinks List'!EC$11:EC$1010))</f>
        <v/>
      </c>
      <c r="AZ364" s="21"/>
      <c r="BA364" s="59" t="str">
        <f>IF($K364="", "", SUMIF('Drinks List'!EF$11:EF$1010, $K364, 'Drinks List'!EE$11:EE$1010))</f>
        <v/>
      </c>
      <c r="BB364" s="21"/>
      <c r="BC364" s="59" t="str">
        <f>IF($K364="", "", SUMIF('Drinks List'!EH$11:EH$1010, $K364, 'Drinks List'!EG$11:EG$1010))</f>
        <v/>
      </c>
      <c r="BD364" s="21"/>
      <c r="BE364" s="59" t="str">
        <f>IF($K364="", "", SUMIF('Drinks List'!EJ$11:EJ$1010, $K364, 'Drinks List'!EI$11:EI$1010))</f>
        <v/>
      </c>
      <c r="BF364" s="21"/>
      <c r="BG364" s="59" t="str">
        <f>IF($K364="", "", SUMIF('Drinks List'!EL$11:EL$1010, $K364, 'Drinks List'!EK$11:EK$1010))</f>
        <v/>
      </c>
      <c r="BH364" s="21"/>
      <c r="BI364" s="59" t="str">
        <f>IF($K364="", "", SUMIF('Drinks List'!EN$11:EN$1010, $K364, 'Drinks List'!EM$11:EM$1010))</f>
        <v/>
      </c>
      <c r="BJ364" s="21"/>
      <c r="BK364" s="59" t="str">
        <f>IF($K364="", "", SUMIF('Drinks List'!EP$11:EP$1010, $K364, 'Drinks List'!EO$11:EO$1010))</f>
        <v/>
      </c>
      <c r="BL364" s="21"/>
      <c r="BM364" s="59" t="str">
        <f>IF($K364="", "", SUMIF('Drinks List'!ER$11:ER$1010, $K364, 'Drinks List'!EQ$11:EQ$1010))</f>
        <v/>
      </c>
      <c r="BN364" s="21"/>
      <c r="BO364" s="65" t="str">
        <f>IF($K364="", "", SUMIF('Drinks List'!ET$11:ET$1010, $K364, 'Drinks List'!ES$11:ES$1010))</f>
        <v/>
      </c>
      <c r="BQ364" s="120" t="str">
        <f t="shared" si="113"/>
        <v/>
      </c>
      <c r="BR364" s="62" t="str">
        <f t="shared" si="114"/>
        <v/>
      </c>
      <c r="BS364" s="76" t="str">
        <f>IF(BQ364="", "", COUNTIF(BQ$11:BQ$1010, "&gt;"&amp;BQ364)+1+COUNTIF(BQ$11:BQ364, BQ364)-1)</f>
        <v/>
      </c>
      <c r="BT364" s="76" t="str">
        <f>IF(BR364="", "", COUNTIF(BR$11:BR$1010, "&lt;"&amp;BR364)+1+COUNTIF(BR$11:BR364, BR364)-1)</f>
        <v/>
      </c>
      <c r="BV364" s="76" t="str">
        <f t="shared" si="115"/>
        <v/>
      </c>
      <c r="BW364" s="124" t="str">
        <f t="shared" si="116"/>
        <v/>
      </c>
      <c r="BX364" s="115" t="str">
        <f t="shared" si="117"/>
        <v/>
      </c>
      <c r="BY364" s="125" t="str">
        <f t="shared" si="118"/>
        <v/>
      </c>
      <c r="CA364" s="106" t="str">
        <f t="shared" si="119"/>
        <v/>
      </c>
      <c r="CB364" s="22" t="str">
        <f t="shared" si="120"/>
        <v/>
      </c>
      <c r="CD364" s="76" t="str">
        <f>IF($J364="", "", IF($BV364=0, "", COUNTIF($J$11:$J$1010, "&lt;"&amp;$J364)+1+COUNTIF($J$11:$J364, $J364)-1))</f>
        <v/>
      </c>
    </row>
    <row r="365" spans="1:82" x14ac:dyDescent="0.25">
      <c r="A365" s="31"/>
      <c r="B365" s="19" t="str">
        <f t="shared" si="101"/>
        <v/>
      </c>
      <c r="C365" s="20" t="str">
        <f t="shared" si="102"/>
        <v/>
      </c>
      <c r="D365" s="29" t="str">
        <f t="shared" si="103"/>
        <v/>
      </c>
      <c r="E365" s="22" t="str">
        <f t="shared" si="104"/>
        <v/>
      </c>
      <c r="F365" s="31"/>
      <c r="G365" s="301"/>
      <c r="H365" s="302"/>
      <c r="I365" s="303"/>
      <c r="J365" s="304"/>
      <c r="K365" s="283"/>
      <c r="L365" s="305"/>
      <c r="M365" s="285"/>
      <c r="N365" s="287"/>
      <c r="O365" s="31"/>
      <c r="P365" s="19" t="str">
        <f t="shared" si="105"/>
        <v/>
      </c>
      <c r="Q365" s="20" t="str">
        <f t="shared" si="106"/>
        <v/>
      </c>
      <c r="R365" s="29" t="str">
        <f t="shared" si="107"/>
        <v/>
      </c>
      <c r="S365" s="22" t="str">
        <f t="shared" si="108"/>
        <v/>
      </c>
      <c r="T365" s="31"/>
      <c r="U365" s="69" t="str">
        <f t="shared" si="109"/>
        <v/>
      </c>
      <c r="V365" s="31"/>
      <c r="X365" s="76" t="str">
        <f t="shared" si="110"/>
        <v/>
      </c>
      <c r="Z365" s="76" t="str">
        <f t="shared" si="111"/>
        <v/>
      </c>
      <c r="AA365" s="76" t="str">
        <f t="shared" si="112"/>
        <v/>
      </c>
      <c r="AC365" s="19" t="str">
        <f>IF($K365="", "", SUMIF('Drinks List'!DH$11:DH$1010, $K365, 'Drinks List'!DG$11:DG$1010))</f>
        <v/>
      </c>
      <c r="AD365" s="21"/>
      <c r="AE365" s="59" t="str">
        <f>IF($K365="", "", SUMIF('Drinks List'!DJ$11:DJ$1010, $K365, 'Drinks List'!DI$11:DI$1010))</f>
        <v/>
      </c>
      <c r="AF365" s="21"/>
      <c r="AG365" s="59" t="str">
        <f>IF($K365="", "", SUMIF('Drinks List'!DL$11:DL$1010, $K365, 'Drinks List'!DK$11:DK$1010))</f>
        <v/>
      </c>
      <c r="AH365" s="21"/>
      <c r="AI365" s="59" t="str">
        <f>IF($K365="", "", SUMIF('Drinks List'!DN$11:DN$1010, $K365, 'Drinks List'!DM$11:DM$1010))</f>
        <v/>
      </c>
      <c r="AJ365" s="21"/>
      <c r="AK365" s="59" t="str">
        <f>IF($K365="", "", SUMIF('Drinks List'!DP$11:DP$1010, $K365, 'Drinks List'!DO$11:DO$1010))</f>
        <v/>
      </c>
      <c r="AL365" s="21"/>
      <c r="AM365" s="59" t="str">
        <f>IF($K365="", "", SUMIF('Drinks List'!DR$11:DR$1010, $K365, 'Drinks List'!DQ$11:DQ$1010))</f>
        <v/>
      </c>
      <c r="AN365" s="21"/>
      <c r="AO365" s="59" t="str">
        <f>IF($K365="", "", SUMIF('Drinks List'!DT$11:DT$1010, $K365, 'Drinks List'!DS$11:DS$1010))</f>
        <v/>
      </c>
      <c r="AP365" s="21"/>
      <c r="AQ365" s="59" t="str">
        <f>IF($K365="", "", SUMIF('Drinks List'!DV$11:DV$1010, $K365, 'Drinks List'!DU$11:DU$1010))</f>
        <v/>
      </c>
      <c r="AR365" s="21"/>
      <c r="AS365" s="59" t="str">
        <f>IF($K365="", "", SUMIF('Drinks List'!DX$11:DX$1010, $K365, 'Drinks List'!DW$11:DW$1010))</f>
        <v/>
      </c>
      <c r="AT365" s="21"/>
      <c r="AU365" s="59" t="str">
        <f>IF($K365="", "", SUMIF('Drinks List'!DZ$11:DZ$1010, $K365, 'Drinks List'!DY$11:DY$1010))</f>
        <v/>
      </c>
      <c r="AV365" s="21"/>
      <c r="AW365" s="59" t="str">
        <f>IF($K365="", "", SUMIF('Drinks List'!EB$11:EB$1010, $K365, 'Drinks List'!EA$11:EA$1010))</f>
        <v/>
      </c>
      <c r="AX365" s="21"/>
      <c r="AY365" s="59" t="str">
        <f>IF($K365="", "", SUMIF('Drinks List'!ED$11:ED$1010, $K365, 'Drinks List'!EC$11:EC$1010))</f>
        <v/>
      </c>
      <c r="AZ365" s="21"/>
      <c r="BA365" s="59" t="str">
        <f>IF($K365="", "", SUMIF('Drinks List'!EF$11:EF$1010, $K365, 'Drinks List'!EE$11:EE$1010))</f>
        <v/>
      </c>
      <c r="BB365" s="21"/>
      <c r="BC365" s="59" t="str">
        <f>IF($K365="", "", SUMIF('Drinks List'!EH$11:EH$1010, $K365, 'Drinks List'!EG$11:EG$1010))</f>
        <v/>
      </c>
      <c r="BD365" s="21"/>
      <c r="BE365" s="59" t="str">
        <f>IF($K365="", "", SUMIF('Drinks List'!EJ$11:EJ$1010, $K365, 'Drinks List'!EI$11:EI$1010))</f>
        <v/>
      </c>
      <c r="BF365" s="21"/>
      <c r="BG365" s="59" t="str">
        <f>IF($K365="", "", SUMIF('Drinks List'!EL$11:EL$1010, $K365, 'Drinks List'!EK$11:EK$1010))</f>
        <v/>
      </c>
      <c r="BH365" s="21"/>
      <c r="BI365" s="59" t="str">
        <f>IF($K365="", "", SUMIF('Drinks List'!EN$11:EN$1010, $K365, 'Drinks List'!EM$11:EM$1010))</f>
        <v/>
      </c>
      <c r="BJ365" s="21"/>
      <c r="BK365" s="59" t="str">
        <f>IF($K365="", "", SUMIF('Drinks List'!EP$11:EP$1010, $K365, 'Drinks List'!EO$11:EO$1010))</f>
        <v/>
      </c>
      <c r="BL365" s="21"/>
      <c r="BM365" s="59" t="str">
        <f>IF($K365="", "", SUMIF('Drinks List'!ER$11:ER$1010, $K365, 'Drinks List'!EQ$11:EQ$1010))</f>
        <v/>
      </c>
      <c r="BN365" s="21"/>
      <c r="BO365" s="65" t="str">
        <f>IF($K365="", "", SUMIF('Drinks List'!ET$11:ET$1010, $K365, 'Drinks List'!ES$11:ES$1010))</f>
        <v/>
      </c>
      <c r="BQ365" s="120" t="str">
        <f t="shared" si="113"/>
        <v/>
      </c>
      <c r="BR365" s="62" t="str">
        <f t="shared" si="114"/>
        <v/>
      </c>
      <c r="BS365" s="76" t="str">
        <f>IF(BQ365="", "", COUNTIF(BQ$11:BQ$1010, "&gt;"&amp;BQ365)+1+COUNTIF(BQ$11:BQ365, BQ365)-1)</f>
        <v/>
      </c>
      <c r="BT365" s="76" t="str">
        <f>IF(BR365="", "", COUNTIF(BR$11:BR$1010, "&lt;"&amp;BR365)+1+COUNTIF(BR$11:BR365, BR365)-1)</f>
        <v/>
      </c>
      <c r="BV365" s="76" t="str">
        <f t="shared" si="115"/>
        <v/>
      </c>
      <c r="BW365" s="124" t="str">
        <f t="shared" si="116"/>
        <v/>
      </c>
      <c r="BX365" s="115" t="str">
        <f t="shared" si="117"/>
        <v/>
      </c>
      <c r="BY365" s="125" t="str">
        <f t="shared" si="118"/>
        <v/>
      </c>
      <c r="CA365" s="106" t="str">
        <f t="shared" si="119"/>
        <v/>
      </c>
      <c r="CB365" s="22" t="str">
        <f t="shared" si="120"/>
        <v/>
      </c>
      <c r="CD365" s="76" t="str">
        <f>IF($J365="", "", IF($BV365=0, "", COUNTIF($J$11:$J$1010, "&lt;"&amp;$J365)+1+COUNTIF($J$11:$J365, $J365)-1))</f>
        <v/>
      </c>
    </row>
    <row r="366" spans="1:82" x14ac:dyDescent="0.25">
      <c r="A366" s="31"/>
      <c r="B366" s="19" t="str">
        <f t="shared" si="101"/>
        <v/>
      </c>
      <c r="C366" s="20" t="str">
        <f t="shared" si="102"/>
        <v/>
      </c>
      <c r="D366" s="29" t="str">
        <f t="shared" si="103"/>
        <v/>
      </c>
      <c r="E366" s="22" t="str">
        <f t="shared" si="104"/>
        <v/>
      </c>
      <c r="F366" s="31"/>
      <c r="G366" s="301"/>
      <c r="H366" s="302"/>
      <c r="I366" s="303"/>
      <c r="J366" s="304"/>
      <c r="K366" s="283"/>
      <c r="L366" s="305"/>
      <c r="M366" s="285"/>
      <c r="N366" s="287"/>
      <c r="O366" s="31"/>
      <c r="P366" s="19" t="str">
        <f t="shared" si="105"/>
        <v/>
      </c>
      <c r="Q366" s="20" t="str">
        <f t="shared" si="106"/>
        <v/>
      </c>
      <c r="R366" s="29" t="str">
        <f t="shared" si="107"/>
        <v/>
      </c>
      <c r="S366" s="22" t="str">
        <f t="shared" si="108"/>
        <v/>
      </c>
      <c r="T366" s="31"/>
      <c r="U366" s="69" t="str">
        <f t="shared" si="109"/>
        <v/>
      </c>
      <c r="V366" s="31"/>
      <c r="X366" s="76" t="str">
        <f t="shared" si="110"/>
        <v/>
      </c>
      <c r="Z366" s="76" t="str">
        <f t="shared" si="111"/>
        <v/>
      </c>
      <c r="AA366" s="76" t="str">
        <f t="shared" si="112"/>
        <v/>
      </c>
      <c r="AC366" s="19" t="str">
        <f>IF($K366="", "", SUMIF('Drinks List'!DH$11:DH$1010, $K366, 'Drinks List'!DG$11:DG$1010))</f>
        <v/>
      </c>
      <c r="AD366" s="21"/>
      <c r="AE366" s="59" t="str">
        <f>IF($K366="", "", SUMIF('Drinks List'!DJ$11:DJ$1010, $K366, 'Drinks List'!DI$11:DI$1010))</f>
        <v/>
      </c>
      <c r="AF366" s="21"/>
      <c r="AG366" s="59" t="str">
        <f>IF($K366="", "", SUMIF('Drinks List'!DL$11:DL$1010, $K366, 'Drinks List'!DK$11:DK$1010))</f>
        <v/>
      </c>
      <c r="AH366" s="21"/>
      <c r="AI366" s="59" t="str">
        <f>IF($K366="", "", SUMIF('Drinks List'!DN$11:DN$1010, $K366, 'Drinks List'!DM$11:DM$1010))</f>
        <v/>
      </c>
      <c r="AJ366" s="21"/>
      <c r="AK366" s="59" t="str">
        <f>IF($K366="", "", SUMIF('Drinks List'!DP$11:DP$1010, $K366, 'Drinks List'!DO$11:DO$1010))</f>
        <v/>
      </c>
      <c r="AL366" s="21"/>
      <c r="AM366" s="59" t="str">
        <f>IF($K366="", "", SUMIF('Drinks List'!DR$11:DR$1010, $K366, 'Drinks List'!DQ$11:DQ$1010))</f>
        <v/>
      </c>
      <c r="AN366" s="21"/>
      <c r="AO366" s="59" t="str">
        <f>IF($K366="", "", SUMIF('Drinks List'!DT$11:DT$1010, $K366, 'Drinks List'!DS$11:DS$1010))</f>
        <v/>
      </c>
      <c r="AP366" s="21"/>
      <c r="AQ366" s="59" t="str">
        <f>IF($K366="", "", SUMIF('Drinks List'!DV$11:DV$1010, $K366, 'Drinks List'!DU$11:DU$1010))</f>
        <v/>
      </c>
      <c r="AR366" s="21"/>
      <c r="AS366" s="59" t="str">
        <f>IF($K366="", "", SUMIF('Drinks List'!DX$11:DX$1010, $K366, 'Drinks List'!DW$11:DW$1010))</f>
        <v/>
      </c>
      <c r="AT366" s="21"/>
      <c r="AU366" s="59" t="str">
        <f>IF($K366="", "", SUMIF('Drinks List'!DZ$11:DZ$1010, $K366, 'Drinks List'!DY$11:DY$1010))</f>
        <v/>
      </c>
      <c r="AV366" s="21"/>
      <c r="AW366" s="59" t="str">
        <f>IF($K366="", "", SUMIF('Drinks List'!EB$11:EB$1010, $K366, 'Drinks List'!EA$11:EA$1010))</f>
        <v/>
      </c>
      <c r="AX366" s="21"/>
      <c r="AY366" s="59" t="str">
        <f>IF($K366="", "", SUMIF('Drinks List'!ED$11:ED$1010, $K366, 'Drinks List'!EC$11:EC$1010))</f>
        <v/>
      </c>
      <c r="AZ366" s="21"/>
      <c r="BA366" s="59" t="str">
        <f>IF($K366="", "", SUMIF('Drinks List'!EF$11:EF$1010, $K366, 'Drinks List'!EE$11:EE$1010))</f>
        <v/>
      </c>
      <c r="BB366" s="21"/>
      <c r="BC366" s="59" t="str">
        <f>IF($K366="", "", SUMIF('Drinks List'!EH$11:EH$1010, $K366, 'Drinks List'!EG$11:EG$1010))</f>
        <v/>
      </c>
      <c r="BD366" s="21"/>
      <c r="BE366" s="59" t="str">
        <f>IF($K366="", "", SUMIF('Drinks List'!EJ$11:EJ$1010, $K366, 'Drinks List'!EI$11:EI$1010))</f>
        <v/>
      </c>
      <c r="BF366" s="21"/>
      <c r="BG366" s="59" t="str">
        <f>IF($K366="", "", SUMIF('Drinks List'!EL$11:EL$1010, $K366, 'Drinks List'!EK$11:EK$1010))</f>
        <v/>
      </c>
      <c r="BH366" s="21"/>
      <c r="BI366" s="59" t="str">
        <f>IF($K366="", "", SUMIF('Drinks List'!EN$11:EN$1010, $K366, 'Drinks List'!EM$11:EM$1010))</f>
        <v/>
      </c>
      <c r="BJ366" s="21"/>
      <c r="BK366" s="59" t="str">
        <f>IF($K366="", "", SUMIF('Drinks List'!EP$11:EP$1010, $K366, 'Drinks List'!EO$11:EO$1010))</f>
        <v/>
      </c>
      <c r="BL366" s="21"/>
      <c r="BM366" s="59" t="str">
        <f>IF($K366="", "", SUMIF('Drinks List'!ER$11:ER$1010, $K366, 'Drinks List'!EQ$11:EQ$1010))</f>
        <v/>
      </c>
      <c r="BN366" s="21"/>
      <c r="BO366" s="65" t="str">
        <f>IF($K366="", "", SUMIF('Drinks List'!ET$11:ET$1010, $K366, 'Drinks List'!ES$11:ES$1010))</f>
        <v/>
      </c>
      <c r="BQ366" s="120" t="str">
        <f t="shared" si="113"/>
        <v/>
      </c>
      <c r="BR366" s="62" t="str">
        <f t="shared" si="114"/>
        <v/>
      </c>
      <c r="BS366" s="76" t="str">
        <f>IF(BQ366="", "", COUNTIF(BQ$11:BQ$1010, "&gt;"&amp;BQ366)+1+COUNTIF(BQ$11:BQ366, BQ366)-1)</f>
        <v/>
      </c>
      <c r="BT366" s="76" t="str">
        <f>IF(BR366="", "", COUNTIF(BR$11:BR$1010, "&lt;"&amp;BR366)+1+COUNTIF(BR$11:BR366, BR366)-1)</f>
        <v/>
      </c>
      <c r="BV366" s="76" t="str">
        <f t="shared" si="115"/>
        <v/>
      </c>
      <c r="BW366" s="124" t="str">
        <f t="shared" si="116"/>
        <v/>
      </c>
      <c r="BX366" s="115" t="str">
        <f t="shared" si="117"/>
        <v/>
      </c>
      <c r="BY366" s="125" t="str">
        <f t="shared" si="118"/>
        <v/>
      </c>
      <c r="CA366" s="106" t="str">
        <f t="shared" si="119"/>
        <v/>
      </c>
      <c r="CB366" s="22" t="str">
        <f t="shared" si="120"/>
        <v/>
      </c>
      <c r="CD366" s="76" t="str">
        <f>IF($J366="", "", IF($BV366=0, "", COUNTIF($J$11:$J$1010, "&lt;"&amp;$J366)+1+COUNTIF($J$11:$J366, $J366)-1))</f>
        <v/>
      </c>
    </row>
    <row r="367" spans="1:82" x14ac:dyDescent="0.25">
      <c r="A367" s="31"/>
      <c r="B367" s="19" t="str">
        <f t="shared" si="101"/>
        <v/>
      </c>
      <c r="C367" s="20" t="str">
        <f t="shared" si="102"/>
        <v/>
      </c>
      <c r="D367" s="29" t="str">
        <f t="shared" si="103"/>
        <v/>
      </c>
      <c r="E367" s="22" t="str">
        <f t="shared" si="104"/>
        <v/>
      </c>
      <c r="F367" s="31"/>
      <c r="G367" s="301"/>
      <c r="H367" s="302"/>
      <c r="I367" s="303"/>
      <c r="J367" s="304"/>
      <c r="K367" s="283"/>
      <c r="L367" s="305"/>
      <c r="M367" s="285"/>
      <c r="N367" s="287"/>
      <c r="O367" s="31"/>
      <c r="P367" s="19" t="str">
        <f t="shared" si="105"/>
        <v/>
      </c>
      <c r="Q367" s="20" t="str">
        <f t="shared" si="106"/>
        <v/>
      </c>
      <c r="R367" s="29" t="str">
        <f t="shared" si="107"/>
        <v/>
      </c>
      <c r="S367" s="22" t="str">
        <f t="shared" si="108"/>
        <v/>
      </c>
      <c r="T367" s="31"/>
      <c r="U367" s="69" t="str">
        <f t="shared" si="109"/>
        <v/>
      </c>
      <c r="V367" s="31"/>
      <c r="X367" s="76" t="str">
        <f t="shared" si="110"/>
        <v/>
      </c>
      <c r="Z367" s="76" t="str">
        <f t="shared" si="111"/>
        <v/>
      </c>
      <c r="AA367" s="76" t="str">
        <f t="shared" si="112"/>
        <v/>
      </c>
      <c r="AC367" s="19" t="str">
        <f>IF($K367="", "", SUMIF('Drinks List'!DH$11:DH$1010, $K367, 'Drinks List'!DG$11:DG$1010))</f>
        <v/>
      </c>
      <c r="AD367" s="21"/>
      <c r="AE367" s="59" t="str">
        <f>IF($K367="", "", SUMIF('Drinks List'!DJ$11:DJ$1010, $K367, 'Drinks List'!DI$11:DI$1010))</f>
        <v/>
      </c>
      <c r="AF367" s="21"/>
      <c r="AG367" s="59" t="str">
        <f>IF($K367="", "", SUMIF('Drinks List'!DL$11:DL$1010, $K367, 'Drinks List'!DK$11:DK$1010))</f>
        <v/>
      </c>
      <c r="AH367" s="21"/>
      <c r="AI367" s="59" t="str">
        <f>IF($K367="", "", SUMIF('Drinks List'!DN$11:DN$1010, $K367, 'Drinks List'!DM$11:DM$1010))</f>
        <v/>
      </c>
      <c r="AJ367" s="21"/>
      <c r="AK367" s="59" t="str">
        <f>IF($K367="", "", SUMIF('Drinks List'!DP$11:DP$1010, $K367, 'Drinks List'!DO$11:DO$1010))</f>
        <v/>
      </c>
      <c r="AL367" s="21"/>
      <c r="AM367" s="59" t="str">
        <f>IF($K367="", "", SUMIF('Drinks List'!DR$11:DR$1010, $K367, 'Drinks List'!DQ$11:DQ$1010))</f>
        <v/>
      </c>
      <c r="AN367" s="21"/>
      <c r="AO367" s="59" t="str">
        <f>IF($K367="", "", SUMIF('Drinks List'!DT$11:DT$1010, $K367, 'Drinks List'!DS$11:DS$1010))</f>
        <v/>
      </c>
      <c r="AP367" s="21"/>
      <c r="AQ367" s="59" t="str">
        <f>IF($K367="", "", SUMIF('Drinks List'!DV$11:DV$1010, $K367, 'Drinks List'!DU$11:DU$1010))</f>
        <v/>
      </c>
      <c r="AR367" s="21"/>
      <c r="AS367" s="59" t="str">
        <f>IF($K367="", "", SUMIF('Drinks List'!DX$11:DX$1010, $K367, 'Drinks List'!DW$11:DW$1010))</f>
        <v/>
      </c>
      <c r="AT367" s="21"/>
      <c r="AU367" s="59" t="str">
        <f>IF($K367="", "", SUMIF('Drinks List'!DZ$11:DZ$1010, $K367, 'Drinks List'!DY$11:DY$1010))</f>
        <v/>
      </c>
      <c r="AV367" s="21"/>
      <c r="AW367" s="59" t="str">
        <f>IF($K367="", "", SUMIF('Drinks List'!EB$11:EB$1010, $K367, 'Drinks List'!EA$11:EA$1010))</f>
        <v/>
      </c>
      <c r="AX367" s="21"/>
      <c r="AY367" s="59" t="str">
        <f>IF($K367="", "", SUMIF('Drinks List'!ED$11:ED$1010, $K367, 'Drinks List'!EC$11:EC$1010))</f>
        <v/>
      </c>
      <c r="AZ367" s="21"/>
      <c r="BA367" s="59" t="str">
        <f>IF($K367="", "", SUMIF('Drinks List'!EF$11:EF$1010, $K367, 'Drinks List'!EE$11:EE$1010))</f>
        <v/>
      </c>
      <c r="BB367" s="21"/>
      <c r="BC367" s="59" t="str">
        <f>IF($K367="", "", SUMIF('Drinks List'!EH$11:EH$1010, $K367, 'Drinks List'!EG$11:EG$1010))</f>
        <v/>
      </c>
      <c r="BD367" s="21"/>
      <c r="BE367" s="59" t="str">
        <f>IF($K367="", "", SUMIF('Drinks List'!EJ$11:EJ$1010, $K367, 'Drinks List'!EI$11:EI$1010))</f>
        <v/>
      </c>
      <c r="BF367" s="21"/>
      <c r="BG367" s="59" t="str">
        <f>IF($K367="", "", SUMIF('Drinks List'!EL$11:EL$1010, $K367, 'Drinks List'!EK$11:EK$1010))</f>
        <v/>
      </c>
      <c r="BH367" s="21"/>
      <c r="BI367" s="59" t="str">
        <f>IF($K367="", "", SUMIF('Drinks List'!EN$11:EN$1010, $K367, 'Drinks List'!EM$11:EM$1010))</f>
        <v/>
      </c>
      <c r="BJ367" s="21"/>
      <c r="BK367" s="59" t="str">
        <f>IF($K367="", "", SUMIF('Drinks List'!EP$11:EP$1010, $K367, 'Drinks List'!EO$11:EO$1010))</f>
        <v/>
      </c>
      <c r="BL367" s="21"/>
      <c r="BM367" s="59" t="str">
        <f>IF($K367="", "", SUMIF('Drinks List'!ER$11:ER$1010, $K367, 'Drinks List'!EQ$11:EQ$1010))</f>
        <v/>
      </c>
      <c r="BN367" s="21"/>
      <c r="BO367" s="65" t="str">
        <f>IF($K367="", "", SUMIF('Drinks List'!ET$11:ET$1010, $K367, 'Drinks List'!ES$11:ES$1010))</f>
        <v/>
      </c>
      <c r="BQ367" s="120" t="str">
        <f t="shared" si="113"/>
        <v/>
      </c>
      <c r="BR367" s="62" t="str">
        <f t="shared" si="114"/>
        <v/>
      </c>
      <c r="BS367" s="76" t="str">
        <f>IF(BQ367="", "", COUNTIF(BQ$11:BQ$1010, "&gt;"&amp;BQ367)+1+COUNTIF(BQ$11:BQ367, BQ367)-1)</f>
        <v/>
      </c>
      <c r="BT367" s="76" t="str">
        <f>IF(BR367="", "", COUNTIF(BR$11:BR$1010, "&lt;"&amp;BR367)+1+COUNTIF(BR$11:BR367, BR367)-1)</f>
        <v/>
      </c>
      <c r="BV367" s="76" t="str">
        <f t="shared" si="115"/>
        <v/>
      </c>
      <c r="BW367" s="124" t="str">
        <f t="shared" si="116"/>
        <v/>
      </c>
      <c r="BX367" s="115" t="str">
        <f t="shared" si="117"/>
        <v/>
      </c>
      <c r="BY367" s="125" t="str">
        <f t="shared" si="118"/>
        <v/>
      </c>
      <c r="CA367" s="106" t="str">
        <f t="shared" si="119"/>
        <v/>
      </c>
      <c r="CB367" s="22" t="str">
        <f t="shared" si="120"/>
        <v/>
      </c>
      <c r="CD367" s="76" t="str">
        <f>IF($J367="", "", IF($BV367=0, "", COUNTIF($J$11:$J$1010, "&lt;"&amp;$J367)+1+COUNTIF($J$11:$J367, $J367)-1))</f>
        <v/>
      </c>
    </row>
    <row r="368" spans="1:82" x14ac:dyDescent="0.25">
      <c r="A368" s="31"/>
      <c r="B368" s="19" t="str">
        <f t="shared" si="101"/>
        <v/>
      </c>
      <c r="C368" s="20" t="str">
        <f t="shared" si="102"/>
        <v/>
      </c>
      <c r="D368" s="29" t="str">
        <f t="shared" si="103"/>
        <v/>
      </c>
      <c r="E368" s="22" t="str">
        <f t="shared" si="104"/>
        <v/>
      </c>
      <c r="F368" s="31"/>
      <c r="G368" s="301"/>
      <c r="H368" s="302"/>
      <c r="I368" s="303"/>
      <c r="J368" s="304"/>
      <c r="K368" s="283"/>
      <c r="L368" s="305"/>
      <c r="M368" s="285"/>
      <c r="N368" s="287"/>
      <c r="O368" s="31"/>
      <c r="P368" s="19" t="str">
        <f t="shared" si="105"/>
        <v/>
      </c>
      <c r="Q368" s="20" t="str">
        <f t="shared" si="106"/>
        <v/>
      </c>
      <c r="R368" s="29" t="str">
        <f t="shared" si="107"/>
        <v/>
      </c>
      <c r="S368" s="22" t="str">
        <f t="shared" si="108"/>
        <v/>
      </c>
      <c r="T368" s="31"/>
      <c r="U368" s="69" t="str">
        <f t="shared" si="109"/>
        <v/>
      </c>
      <c r="V368" s="31"/>
      <c r="X368" s="76" t="str">
        <f t="shared" si="110"/>
        <v/>
      </c>
      <c r="Z368" s="76" t="str">
        <f t="shared" si="111"/>
        <v/>
      </c>
      <c r="AA368" s="76" t="str">
        <f t="shared" si="112"/>
        <v/>
      </c>
      <c r="AC368" s="19" t="str">
        <f>IF($K368="", "", SUMIF('Drinks List'!DH$11:DH$1010, $K368, 'Drinks List'!DG$11:DG$1010))</f>
        <v/>
      </c>
      <c r="AD368" s="21"/>
      <c r="AE368" s="59" t="str">
        <f>IF($K368="", "", SUMIF('Drinks List'!DJ$11:DJ$1010, $K368, 'Drinks List'!DI$11:DI$1010))</f>
        <v/>
      </c>
      <c r="AF368" s="21"/>
      <c r="AG368" s="59" t="str">
        <f>IF($K368="", "", SUMIF('Drinks List'!DL$11:DL$1010, $K368, 'Drinks List'!DK$11:DK$1010))</f>
        <v/>
      </c>
      <c r="AH368" s="21"/>
      <c r="AI368" s="59" t="str">
        <f>IF($K368="", "", SUMIF('Drinks List'!DN$11:DN$1010, $K368, 'Drinks List'!DM$11:DM$1010))</f>
        <v/>
      </c>
      <c r="AJ368" s="21"/>
      <c r="AK368" s="59" t="str">
        <f>IF($K368="", "", SUMIF('Drinks List'!DP$11:DP$1010, $K368, 'Drinks List'!DO$11:DO$1010))</f>
        <v/>
      </c>
      <c r="AL368" s="21"/>
      <c r="AM368" s="59" t="str">
        <f>IF($K368="", "", SUMIF('Drinks List'!DR$11:DR$1010, $K368, 'Drinks List'!DQ$11:DQ$1010))</f>
        <v/>
      </c>
      <c r="AN368" s="21"/>
      <c r="AO368" s="59" t="str">
        <f>IF($K368="", "", SUMIF('Drinks List'!DT$11:DT$1010, $K368, 'Drinks List'!DS$11:DS$1010))</f>
        <v/>
      </c>
      <c r="AP368" s="21"/>
      <c r="AQ368" s="59" t="str">
        <f>IF($K368="", "", SUMIF('Drinks List'!DV$11:DV$1010, $K368, 'Drinks List'!DU$11:DU$1010))</f>
        <v/>
      </c>
      <c r="AR368" s="21"/>
      <c r="AS368" s="59" t="str">
        <f>IF($K368="", "", SUMIF('Drinks List'!DX$11:DX$1010, $K368, 'Drinks List'!DW$11:DW$1010))</f>
        <v/>
      </c>
      <c r="AT368" s="21"/>
      <c r="AU368" s="59" t="str">
        <f>IF($K368="", "", SUMIF('Drinks List'!DZ$11:DZ$1010, $K368, 'Drinks List'!DY$11:DY$1010))</f>
        <v/>
      </c>
      <c r="AV368" s="21"/>
      <c r="AW368" s="59" t="str">
        <f>IF($K368="", "", SUMIF('Drinks List'!EB$11:EB$1010, $K368, 'Drinks List'!EA$11:EA$1010))</f>
        <v/>
      </c>
      <c r="AX368" s="21"/>
      <c r="AY368" s="59" t="str">
        <f>IF($K368="", "", SUMIF('Drinks List'!ED$11:ED$1010, $K368, 'Drinks List'!EC$11:EC$1010))</f>
        <v/>
      </c>
      <c r="AZ368" s="21"/>
      <c r="BA368" s="59" t="str">
        <f>IF($K368="", "", SUMIF('Drinks List'!EF$11:EF$1010, $K368, 'Drinks List'!EE$11:EE$1010))</f>
        <v/>
      </c>
      <c r="BB368" s="21"/>
      <c r="BC368" s="59" t="str">
        <f>IF($K368="", "", SUMIF('Drinks List'!EH$11:EH$1010, $K368, 'Drinks List'!EG$11:EG$1010))</f>
        <v/>
      </c>
      <c r="BD368" s="21"/>
      <c r="BE368" s="59" t="str">
        <f>IF($K368="", "", SUMIF('Drinks List'!EJ$11:EJ$1010, $K368, 'Drinks List'!EI$11:EI$1010))</f>
        <v/>
      </c>
      <c r="BF368" s="21"/>
      <c r="BG368" s="59" t="str">
        <f>IF($K368="", "", SUMIF('Drinks List'!EL$11:EL$1010, $K368, 'Drinks List'!EK$11:EK$1010))</f>
        <v/>
      </c>
      <c r="BH368" s="21"/>
      <c r="BI368" s="59" t="str">
        <f>IF($K368="", "", SUMIF('Drinks List'!EN$11:EN$1010, $K368, 'Drinks List'!EM$11:EM$1010))</f>
        <v/>
      </c>
      <c r="BJ368" s="21"/>
      <c r="BK368" s="59" t="str">
        <f>IF($K368="", "", SUMIF('Drinks List'!EP$11:EP$1010, $K368, 'Drinks List'!EO$11:EO$1010))</f>
        <v/>
      </c>
      <c r="BL368" s="21"/>
      <c r="BM368" s="59" t="str">
        <f>IF($K368="", "", SUMIF('Drinks List'!ER$11:ER$1010, $K368, 'Drinks List'!EQ$11:EQ$1010))</f>
        <v/>
      </c>
      <c r="BN368" s="21"/>
      <c r="BO368" s="65" t="str">
        <f>IF($K368="", "", SUMIF('Drinks List'!ET$11:ET$1010, $K368, 'Drinks List'!ES$11:ES$1010))</f>
        <v/>
      </c>
      <c r="BQ368" s="120" t="str">
        <f t="shared" si="113"/>
        <v/>
      </c>
      <c r="BR368" s="62" t="str">
        <f t="shared" si="114"/>
        <v/>
      </c>
      <c r="BS368" s="76" t="str">
        <f>IF(BQ368="", "", COUNTIF(BQ$11:BQ$1010, "&gt;"&amp;BQ368)+1+COUNTIF(BQ$11:BQ368, BQ368)-1)</f>
        <v/>
      </c>
      <c r="BT368" s="76" t="str">
        <f>IF(BR368="", "", COUNTIF(BR$11:BR$1010, "&lt;"&amp;BR368)+1+COUNTIF(BR$11:BR368, BR368)-1)</f>
        <v/>
      </c>
      <c r="BV368" s="76" t="str">
        <f t="shared" si="115"/>
        <v/>
      </c>
      <c r="BW368" s="124" t="str">
        <f t="shared" si="116"/>
        <v/>
      </c>
      <c r="BX368" s="115" t="str">
        <f t="shared" si="117"/>
        <v/>
      </c>
      <c r="BY368" s="125" t="str">
        <f t="shared" si="118"/>
        <v/>
      </c>
      <c r="CA368" s="106" t="str">
        <f t="shared" si="119"/>
        <v/>
      </c>
      <c r="CB368" s="22" t="str">
        <f t="shared" si="120"/>
        <v/>
      </c>
      <c r="CD368" s="76" t="str">
        <f>IF($J368="", "", IF($BV368=0, "", COUNTIF($J$11:$J$1010, "&lt;"&amp;$J368)+1+COUNTIF($J$11:$J368, $J368)-1))</f>
        <v/>
      </c>
    </row>
    <row r="369" spans="1:82" x14ac:dyDescent="0.25">
      <c r="A369" s="31"/>
      <c r="B369" s="19" t="str">
        <f t="shared" si="101"/>
        <v/>
      </c>
      <c r="C369" s="20" t="str">
        <f t="shared" si="102"/>
        <v/>
      </c>
      <c r="D369" s="29" t="str">
        <f t="shared" si="103"/>
        <v/>
      </c>
      <c r="E369" s="22" t="str">
        <f t="shared" si="104"/>
        <v/>
      </c>
      <c r="F369" s="31"/>
      <c r="G369" s="301"/>
      <c r="H369" s="302"/>
      <c r="I369" s="303"/>
      <c r="J369" s="304"/>
      <c r="K369" s="283"/>
      <c r="L369" s="305"/>
      <c r="M369" s="285"/>
      <c r="N369" s="287"/>
      <c r="O369" s="31"/>
      <c r="P369" s="19" t="str">
        <f t="shared" si="105"/>
        <v/>
      </c>
      <c r="Q369" s="20" t="str">
        <f t="shared" si="106"/>
        <v/>
      </c>
      <c r="R369" s="29" t="str">
        <f t="shared" si="107"/>
        <v/>
      </c>
      <c r="S369" s="22" t="str">
        <f t="shared" si="108"/>
        <v/>
      </c>
      <c r="T369" s="31"/>
      <c r="U369" s="69" t="str">
        <f t="shared" si="109"/>
        <v/>
      </c>
      <c r="V369" s="31"/>
      <c r="X369" s="76" t="str">
        <f t="shared" si="110"/>
        <v/>
      </c>
      <c r="Z369" s="76" t="str">
        <f t="shared" si="111"/>
        <v/>
      </c>
      <c r="AA369" s="76" t="str">
        <f t="shared" si="112"/>
        <v/>
      </c>
      <c r="AC369" s="19" t="str">
        <f>IF($K369="", "", SUMIF('Drinks List'!DH$11:DH$1010, $K369, 'Drinks List'!DG$11:DG$1010))</f>
        <v/>
      </c>
      <c r="AD369" s="21"/>
      <c r="AE369" s="59" t="str">
        <f>IF($K369="", "", SUMIF('Drinks List'!DJ$11:DJ$1010, $K369, 'Drinks List'!DI$11:DI$1010))</f>
        <v/>
      </c>
      <c r="AF369" s="21"/>
      <c r="AG369" s="59" t="str">
        <f>IF($K369="", "", SUMIF('Drinks List'!DL$11:DL$1010, $K369, 'Drinks List'!DK$11:DK$1010))</f>
        <v/>
      </c>
      <c r="AH369" s="21"/>
      <c r="AI369" s="59" t="str">
        <f>IF($K369="", "", SUMIF('Drinks List'!DN$11:DN$1010, $K369, 'Drinks List'!DM$11:DM$1010))</f>
        <v/>
      </c>
      <c r="AJ369" s="21"/>
      <c r="AK369" s="59" t="str">
        <f>IF($K369="", "", SUMIF('Drinks List'!DP$11:DP$1010, $K369, 'Drinks List'!DO$11:DO$1010))</f>
        <v/>
      </c>
      <c r="AL369" s="21"/>
      <c r="AM369" s="59" t="str">
        <f>IF($K369="", "", SUMIF('Drinks List'!DR$11:DR$1010, $K369, 'Drinks List'!DQ$11:DQ$1010))</f>
        <v/>
      </c>
      <c r="AN369" s="21"/>
      <c r="AO369" s="59" t="str">
        <f>IF($K369="", "", SUMIF('Drinks List'!DT$11:DT$1010, $K369, 'Drinks List'!DS$11:DS$1010))</f>
        <v/>
      </c>
      <c r="AP369" s="21"/>
      <c r="AQ369" s="59" t="str">
        <f>IF($K369="", "", SUMIF('Drinks List'!DV$11:DV$1010, $K369, 'Drinks List'!DU$11:DU$1010))</f>
        <v/>
      </c>
      <c r="AR369" s="21"/>
      <c r="AS369" s="59" t="str">
        <f>IF($K369="", "", SUMIF('Drinks List'!DX$11:DX$1010, $K369, 'Drinks List'!DW$11:DW$1010))</f>
        <v/>
      </c>
      <c r="AT369" s="21"/>
      <c r="AU369" s="59" t="str">
        <f>IF($K369="", "", SUMIF('Drinks List'!DZ$11:DZ$1010, $K369, 'Drinks List'!DY$11:DY$1010))</f>
        <v/>
      </c>
      <c r="AV369" s="21"/>
      <c r="AW369" s="59" t="str">
        <f>IF($K369="", "", SUMIF('Drinks List'!EB$11:EB$1010, $K369, 'Drinks List'!EA$11:EA$1010))</f>
        <v/>
      </c>
      <c r="AX369" s="21"/>
      <c r="AY369" s="59" t="str">
        <f>IF($K369="", "", SUMIF('Drinks List'!ED$11:ED$1010, $K369, 'Drinks List'!EC$11:EC$1010))</f>
        <v/>
      </c>
      <c r="AZ369" s="21"/>
      <c r="BA369" s="59" t="str">
        <f>IF($K369="", "", SUMIF('Drinks List'!EF$11:EF$1010, $K369, 'Drinks List'!EE$11:EE$1010))</f>
        <v/>
      </c>
      <c r="BB369" s="21"/>
      <c r="BC369" s="59" t="str">
        <f>IF($K369="", "", SUMIF('Drinks List'!EH$11:EH$1010, $K369, 'Drinks List'!EG$11:EG$1010))</f>
        <v/>
      </c>
      <c r="BD369" s="21"/>
      <c r="BE369" s="59" t="str">
        <f>IF($K369="", "", SUMIF('Drinks List'!EJ$11:EJ$1010, $K369, 'Drinks List'!EI$11:EI$1010))</f>
        <v/>
      </c>
      <c r="BF369" s="21"/>
      <c r="BG369" s="59" t="str">
        <f>IF($K369="", "", SUMIF('Drinks List'!EL$11:EL$1010, $K369, 'Drinks List'!EK$11:EK$1010))</f>
        <v/>
      </c>
      <c r="BH369" s="21"/>
      <c r="BI369" s="59" t="str">
        <f>IF($K369="", "", SUMIF('Drinks List'!EN$11:EN$1010, $K369, 'Drinks List'!EM$11:EM$1010))</f>
        <v/>
      </c>
      <c r="BJ369" s="21"/>
      <c r="BK369" s="59" t="str">
        <f>IF($K369="", "", SUMIF('Drinks List'!EP$11:EP$1010, $K369, 'Drinks List'!EO$11:EO$1010))</f>
        <v/>
      </c>
      <c r="BL369" s="21"/>
      <c r="BM369" s="59" t="str">
        <f>IF($K369="", "", SUMIF('Drinks List'!ER$11:ER$1010, $K369, 'Drinks List'!EQ$11:EQ$1010))</f>
        <v/>
      </c>
      <c r="BN369" s="21"/>
      <c r="BO369" s="65" t="str">
        <f>IF($K369="", "", SUMIF('Drinks List'!ET$11:ET$1010, $K369, 'Drinks List'!ES$11:ES$1010))</f>
        <v/>
      </c>
      <c r="BQ369" s="120" t="str">
        <f t="shared" si="113"/>
        <v/>
      </c>
      <c r="BR369" s="62" t="str">
        <f t="shared" si="114"/>
        <v/>
      </c>
      <c r="BS369" s="76" t="str">
        <f>IF(BQ369="", "", COUNTIF(BQ$11:BQ$1010, "&gt;"&amp;BQ369)+1+COUNTIF(BQ$11:BQ369, BQ369)-1)</f>
        <v/>
      </c>
      <c r="BT369" s="76" t="str">
        <f>IF(BR369="", "", COUNTIF(BR$11:BR$1010, "&lt;"&amp;BR369)+1+COUNTIF(BR$11:BR369, BR369)-1)</f>
        <v/>
      </c>
      <c r="BV369" s="76" t="str">
        <f t="shared" si="115"/>
        <v/>
      </c>
      <c r="BW369" s="124" t="str">
        <f t="shared" si="116"/>
        <v/>
      </c>
      <c r="BX369" s="115" t="str">
        <f t="shared" si="117"/>
        <v/>
      </c>
      <c r="BY369" s="125" t="str">
        <f t="shared" si="118"/>
        <v/>
      </c>
      <c r="CA369" s="106" t="str">
        <f t="shared" si="119"/>
        <v/>
      </c>
      <c r="CB369" s="22" t="str">
        <f t="shared" si="120"/>
        <v/>
      </c>
      <c r="CD369" s="76" t="str">
        <f>IF($J369="", "", IF($BV369=0, "", COUNTIF($J$11:$J$1010, "&lt;"&amp;$J369)+1+COUNTIF($J$11:$J369, $J369)-1))</f>
        <v/>
      </c>
    </row>
    <row r="370" spans="1:82" x14ac:dyDescent="0.25">
      <c r="A370" s="31"/>
      <c r="B370" s="19" t="str">
        <f t="shared" si="101"/>
        <v/>
      </c>
      <c r="C370" s="20" t="str">
        <f t="shared" si="102"/>
        <v/>
      </c>
      <c r="D370" s="29" t="str">
        <f t="shared" si="103"/>
        <v/>
      </c>
      <c r="E370" s="22" t="str">
        <f t="shared" si="104"/>
        <v/>
      </c>
      <c r="F370" s="31"/>
      <c r="G370" s="301"/>
      <c r="H370" s="302"/>
      <c r="I370" s="303"/>
      <c r="J370" s="304"/>
      <c r="K370" s="283"/>
      <c r="L370" s="305"/>
      <c r="M370" s="285"/>
      <c r="N370" s="287"/>
      <c r="O370" s="31"/>
      <c r="P370" s="19" t="str">
        <f t="shared" si="105"/>
        <v/>
      </c>
      <c r="Q370" s="20" t="str">
        <f t="shared" si="106"/>
        <v/>
      </c>
      <c r="R370" s="29" t="str">
        <f t="shared" si="107"/>
        <v/>
      </c>
      <c r="S370" s="22" t="str">
        <f t="shared" si="108"/>
        <v/>
      </c>
      <c r="T370" s="31"/>
      <c r="U370" s="69" t="str">
        <f t="shared" si="109"/>
        <v/>
      </c>
      <c r="V370" s="31"/>
      <c r="X370" s="76" t="str">
        <f t="shared" si="110"/>
        <v/>
      </c>
      <c r="Z370" s="76" t="str">
        <f t="shared" si="111"/>
        <v/>
      </c>
      <c r="AA370" s="76" t="str">
        <f t="shared" si="112"/>
        <v/>
      </c>
      <c r="AC370" s="19" t="str">
        <f>IF($K370="", "", SUMIF('Drinks List'!DH$11:DH$1010, $K370, 'Drinks List'!DG$11:DG$1010))</f>
        <v/>
      </c>
      <c r="AD370" s="21"/>
      <c r="AE370" s="59" t="str">
        <f>IF($K370="", "", SUMIF('Drinks List'!DJ$11:DJ$1010, $K370, 'Drinks List'!DI$11:DI$1010))</f>
        <v/>
      </c>
      <c r="AF370" s="21"/>
      <c r="AG370" s="59" t="str">
        <f>IF($K370="", "", SUMIF('Drinks List'!DL$11:DL$1010, $K370, 'Drinks List'!DK$11:DK$1010))</f>
        <v/>
      </c>
      <c r="AH370" s="21"/>
      <c r="AI370" s="59" t="str">
        <f>IF($K370="", "", SUMIF('Drinks List'!DN$11:DN$1010, $K370, 'Drinks List'!DM$11:DM$1010))</f>
        <v/>
      </c>
      <c r="AJ370" s="21"/>
      <c r="AK370" s="59" t="str">
        <f>IF($K370="", "", SUMIF('Drinks List'!DP$11:DP$1010, $K370, 'Drinks List'!DO$11:DO$1010))</f>
        <v/>
      </c>
      <c r="AL370" s="21"/>
      <c r="AM370" s="59" t="str">
        <f>IF($K370="", "", SUMIF('Drinks List'!DR$11:DR$1010, $K370, 'Drinks List'!DQ$11:DQ$1010))</f>
        <v/>
      </c>
      <c r="AN370" s="21"/>
      <c r="AO370" s="59" t="str">
        <f>IF($K370="", "", SUMIF('Drinks List'!DT$11:DT$1010, $K370, 'Drinks List'!DS$11:DS$1010))</f>
        <v/>
      </c>
      <c r="AP370" s="21"/>
      <c r="AQ370" s="59" t="str">
        <f>IF($K370="", "", SUMIF('Drinks List'!DV$11:DV$1010, $K370, 'Drinks List'!DU$11:DU$1010))</f>
        <v/>
      </c>
      <c r="AR370" s="21"/>
      <c r="AS370" s="59" t="str">
        <f>IF($K370="", "", SUMIF('Drinks List'!DX$11:DX$1010, $K370, 'Drinks List'!DW$11:DW$1010))</f>
        <v/>
      </c>
      <c r="AT370" s="21"/>
      <c r="AU370" s="59" t="str">
        <f>IF($K370="", "", SUMIF('Drinks List'!DZ$11:DZ$1010, $K370, 'Drinks List'!DY$11:DY$1010))</f>
        <v/>
      </c>
      <c r="AV370" s="21"/>
      <c r="AW370" s="59" t="str">
        <f>IF($K370="", "", SUMIF('Drinks List'!EB$11:EB$1010, $K370, 'Drinks List'!EA$11:EA$1010))</f>
        <v/>
      </c>
      <c r="AX370" s="21"/>
      <c r="AY370" s="59" t="str">
        <f>IF($K370="", "", SUMIF('Drinks List'!ED$11:ED$1010, $K370, 'Drinks List'!EC$11:EC$1010))</f>
        <v/>
      </c>
      <c r="AZ370" s="21"/>
      <c r="BA370" s="59" t="str">
        <f>IF($K370="", "", SUMIF('Drinks List'!EF$11:EF$1010, $K370, 'Drinks List'!EE$11:EE$1010))</f>
        <v/>
      </c>
      <c r="BB370" s="21"/>
      <c r="BC370" s="59" t="str">
        <f>IF($K370="", "", SUMIF('Drinks List'!EH$11:EH$1010, $K370, 'Drinks List'!EG$11:EG$1010))</f>
        <v/>
      </c>
      <c r="BD370" s="21"/>
      <c r="BE370" s="59" t="str">
        <f>IF($K370="", "", SUMIF('Drinks List'!EJ$11:EJ$1010, $K370, 'Drinks List'!EI$11:EI$1010))</f>
        <v/>
      </c>
      <c r="BF370" s="21"/>
      <c r="BG370" s="59" t="str">
        <f>IF($K370="", "", SUMIF('Drinks List'!EL$11:EL$1010, $K370, 'Drinks List'!EK$11:EK$1010))</f>
        <v/>
      </c>
      <c r="BH370" s="21"/>
      <c r="BI370" s="59" t="str">
        <f>IF($K370="", "", SUMIF('Drinks List'!EN$11:EN$1010, $K370, 'Drinks List'!EM$11:EM$1010))</f>
        <v/>
      </c>
      <c r="BJ370" s="21"/>
      <c r="BK370" s="59" t="str">
        <f>IF($K370="", "", SUMIF('Drinks List'!EP$11:EP$1010, $K370, 'Drinks List'!EO$11:EO$1010))</f>
        <v/>
      </c>
      <c r="BL370" s="21"/>
      <c r="BM370" s="59" t="str">
        <f>IF($K370="", "", SUMIF('Drinks List'!ER$11:ER$1010, $K370, 'Drinks List'!EQ$11:EQ$1010))</f>
        <v/>
      </c>
      <c r="BN370" s="21"/>
      <c r="BO370" s="65" t="str">
        <f>IF($K370="", "", SUMIF('Drinks List'!ET$11:ET$1010, $K370, 'Drinks List'!ES$11:ES$1010))</f>
        <v/>
      </c>
      <c r="BQ370" s="120" t="str">
        <f t="shared" si="113"/>
        <v/>
      </c>
      <c r="BR370" s="62" t="str">
        <f t="shared" si="114"/>
        <v/>
      </c>
      <c r="BS370" s="76" t="str">
        <f>IF(BQ370="", "", COUNTIF(BQ$11:BQ$1010, "&gt;"&amp;BQ370)+1+COUNTIF(BQ$11:BQ370, BQ370)-1)</f>
        <v/>
      </c>
      <c r="BT370" s="76" t="str">
        <f>IF(BR370="", "", COUNTIF(BR$11:BR$1010, "&lt;"&amp;BR370)+1+COUNTIF(BR$11:BR370, BR370)-1)</f>
        <v/>
      </c>
      <c r="BV370" s="76" t="str">
        <f t="shared" si="115"/>
        <v/>
      </c>
      <c r="BW370" s="124" t="str">
        <f t="shared" si="116"/>
        <v/>
      </c>
      <c r="BX370" s="115" t="str">
        <f t="shared" si="117"/>
        <v/>
      </c>
      <c r="BY370" s="125" t="str">
        <f t="shared" si="118"/>
        <v/>
      </c>
      <c r="CA370" s="106" t="str">
        <f t="shared" si="119"/>
        <v/>
      </c>
      <c r="CB370" s="22" t="str">
        <f t="shared" si="120"/>
        <v/>
      </c>
      <c r="CD370" s="76" t="str">
        <f>IF($J370="", "", IF($BV370=0, "", COUNTIF($J$11:$J$1010, "&lt;"&amp;$J370)+1+COUNTIF($J$11:$J370, $J370)-1))</f>
        <v/>
      </c>
    </row>
    <row r="371" spans="1:82" x14ac:dyDescent="0.25">
      <c r="A371" s="31"/>
      <c r="B371" s="19" t="str">
        <f t="shared" si="101"/>
        <v/>
      </c>
      <c r="C371" s="20" t="str">
        <f t="shared" si="102"/>
        <v/>
      </c>
      <c r="D371" s="29" t="str">
        <f t="shared" si="103"/>
        <v/>
      </c>
      <c r="E371" s="22" t="str">
        <f t="shared" si="104"/>
        <v/>
      </c>
      <c r="F371" s="31"/>
      <c r="G371" s="301"/>
      <c r="H371" s="302"/>
      <c r="I371" s="303"/>
      <c r="J371" s="304"/>
      <c r="K371" s="283"/>
      <c r="L371" s="305"/>
      <c r="M371" s="285"/>
      <c r="N371" s="287"/>
      <c r="O371" s="31"/>
      <c r="P371" s="19" t="str">
        <f t="shared" si="105"/>
        <v/>
      </c>
      <c r="Q371" s="20" t="str">
        <f t="shared" si="106"/>
        <v/>
      </c>
      <c r="R371" s="29" t="str">
        <f t="shared" si="107"/>
        <v/>
      </c>
      <c r="S371" s="22" t="str">
        <f t="shared" si="108"/>
        <v/>
      </c>
      <c r="T371" s="31"/>
      <c r="U371" s="69" t="str">
        <f t="shared" si="109"/>
        <v/>
      </c>
      <c r="V371" s="31"/>
      <c r="X371" s="76" t="str">
        <f t="shared" si="110"/>
        <v/>
      </c>
      <c r="Z371" s="76" t="str">
        <f t="shared" si="111"/>
        <v/>
      </c>
      <c r="AA371" s="76" t="str">
        <f t="shared" si="112"/>
        <v/>
      </c>
      <c r="AC371" s="19" t="str">
        <f>IF($K371="", "", SUMIF('Drinks List'!DH$11:DH$1010, $K371, 'Drinks List'!DG$11:DG$1010))</f>
        <v/>
      </c>
      <c r="AD371" s="21"/>
      <c r="AE371" s="59" t="str">
        <f>IF($K371="", "", SUMIF('Drinks List'!DJ$11:DJ$1010, $K371, 'Drinks List'!DI$11:DI$1010))</f>
        <v/>
      </c>
      <c r="AF371" s="21"/>
      <c r="AG371" s="59" t="str">
        <f>IF($K371="", "", SUMIF('Drinks List'!DL$11:DL$1010, $K371, 'Drinks List'!DK$11:DK$1010))</f>
        <v/>
      </c>
      <c r="AH371" s="21"/>
      <c r="AI371" s="59" t="str">
        <f>IF($K371="", "", SUMIF('Drinks List'!DN$11:DN$1010, $K371, 'Drinks List'!DM$11:DM$1010))</f>
        <v/>
      </c>
      <c r="AJ371" s="21"/>
      <c r="AK371" s="59" t="str">
        <f>IF($K371="", "", SUMIF('Drinks List'!DP$11:DP$1010, $K371, 'Drinks List'!DO$11:DO$1010))</f>
        <v/>
      </c>
      <c r="AL371" s="21"/>
      <c r="AM371" s="59" t="str">
        <f>IF($K371="", "", SUMIF('Drinks List'!DR$11:DR$1010, $K371, 'Drinks List'!DQ$11:DQ$1010))</f>
        <v/>
      </c>
      <c r="AN371" s="21"/>
      <c r="AO371" s="59" t="str">
        <f>IF($K371="", "", SUMIF('Drinks List'!DT$11:DT$1010, $K371, 'Drinks List'!DS$11:DS$1010))</f>
        <v/>
      </c>
      <c r="AP371" s="21"/>
      <c r="AQ371" s="59" t="str">
        <f>IF($K371="", "", SUMIF('Drinks List'!DV$11:DV$1010, $K371, 'Drinks List'!DU$11:DU$1010))</f>
        <v/>
      </c>
      <c r="AR371" s="21"/>
      <c r="AS371" s="59" t="str">
        <f>IF($K371="", "", SUMIF('Drinks List'!DX$11:DX$1010, $K371, 'Drinks List'!DW$11:DW$1010))</f>
        <v/>
      </c>
      <c r="AT371" s="21"/>
      <c r="AU371" s="59" t="str">
        <f>IF($K371="", "", SUMIF('Drinks List'!DZ$11:DZ$1010, $K371, 'Drinks List'!DY$11:DY$1010))</f>
        <v/>
      </c>
      <c r="AV371" s="21"/>
      <c r="AW371" s="59" t="str">
        <f>IF($K371="", "", SUMIF('Drinks List'!EB$11:EB$1010, $K371, 'Drinks List'!EA$11:EA$1010))</f>
        <v/>
      </c>
      <c r="AX371" s="21"/>
      <c r="AY371" s="59" t="str">
        <f>IF($K371="", "", SUMIF('Drinks List'!ED$11:ED$1010, $K371, 'Drinks List'!EC$11:EC$1010))</f>
        <v/>
      </c>
      <c r="AZ371" s="21"/>
      <c r="BA371" s="59" t="str">
        <f>IF($K371="", "", SUMIF('Drinks List'!EF$11:EF$1010, $K371, 'Drinks List'!EE$11:EE$1010))</f>
        <v/>
      </c>
      <c r="BB371" s="21"/>
      <c r="BC371" s="59" t="str">
        <f>IF($K371="", "", SUMIF('Drinks List'!EH$11:EH$1010, $K371, 'Drinks List'!EG$11:EG$1010))</f>
        <v/>
      </c>
      <c r="BD371" s="21"/>
      <c r="BE371" s="59" t="str">
        <f>IF($K371="", "", SUMIF('Drinks List'!EJ$11:EJ$1010, $K371, 'Drinks List'!EI$11:EI$1010))</f>
        <v/>
      </c>
      <c r="BF371" s="21"/>
      <c r="BG371" s="59" t="str">
        <f>IF($K371="", "", SUMIF('Drinks List'!EL$11:EL$1010, $K371, 'Drinks List'!EK$11:EK$1010))</f>
        <v/>
      </c>
      <c r="BH371" s="21"/>
      <c r="BI371" s="59" t="str">
        <f>IF($K371="", "", SUMIF('Drinks List'!EN$11:EN$1010, $K371, 'Drinks List'!EM$11:EM$1010))</f>
        <v/>
      </c>
      <c r="BJ371" s="21"/>
      <c r="BK371" s="59" t="str">
        <f>IF($K371="", "", SUMIF('Drinks List'!EP$11:EP$1010, $K371, 'Drinks List'!EO$11:EO$1010))</f>
        <v/>
      </c>
      <c r="BL371" s="21"/>
      <c r="BM371" s="59" t="str">
        <f>IF($K371="", "", SUMIF('Drinks List'!ER$11:ER$1010, $K371, 'Drinks List'!EQ$11:EQ$1010))</f>
        <v/>
      </c>
      <c r="BN371" s="21"/>
      <c r="BO371" s="65" t="str">
        <f>IF($K371="", "", SUMIF('Drinks List'!ET$11:ET$1010, $K371, 'Drinks List'!ES$11:ES$1010))</f>
        <v/>
      </c>
      <c r="BQ371" s="120" t="str">
        <f t="shared" si="113"/>
        <v/>
      </c>
      <c r="BR371" s="62" t="str">
        <f t="shared" si="114"/>
        <v/>
      </c>
      <c r="BS371" s="76" t="str">
        <f>IF(BQ371="", "", COUNTIF(BQ$11:BQ$1010, "&gt;"&amp;BQ371)+1+COUNTIF(BQ$11:BQ371, BQ371)-1)</f>
        <v/>
      </c>
      <c r="BT371" s="76" t="str">
        <f>IF(BR371="", "", COUNTIF(BR$11:BR$1010, "&lt;"&amp;BR371)+1+COUNTIF(BR$11:BR371, BR371)-1)</f>
        <v/>
      </c>
      <c r="BV371" s="76" t="str">
        <f t="shared" si="115"/>
        <v/>
      </c>
      <c r="BW371" s="124" t="str">
        <f t="shared" si="116"/>
        <v/>
      </c>
      <c r="BX371" s="115" t="str">
        <f t="shared" si="117"/>
        <v/>
      </c>
      <c r="BY371" s="125" t="str">
        <f t="shared" si="118"/>
        <v/>
      </c>
      <c r="CA371" s="106" t="str">
        <f t="shared" si="119"/>
        <v/>
      </c>
      <c r="CB371" s="22" t="str">
        <f t="shared" si="120"/>
        <v/>
      </c>
      <c r="CD371" s="76" t="str">
        <f>IF($J371="", "", IF($BV371=0, "", COUNTIF($J$11:$J$1010, "&lt;"&amp;$J371)+1+COUNTIF($J$11:$J371, $J371)-1))</f>
        <v/>
      </c>
    </row>
    <row r="372" spans="1:82" x14ac:dyDescent="0.25">
      <c r="A372" s="31"/>
      <c r="B372" s="19" t="str">
        <f t="shared" si="101"/>
        <v/>
      </c>
      <c r="C372" s="20" t="str">
        <f t="shared" si="102"/>
        <v/>
      </c>
      <c r="D372" s="29" t="str">
        <f t="shared" si="103"/>
        <v/>
      </c>
      <c r="E372" s="22" t="str">
        <f t="shared" si="104"/>
        <v/>
      </c>
      <c r="F372" s="31"/>
      <c r="G372" s="301"/>
      <c r="H372" s="302"/>
      <c r="I372" s="303"/>
      <c r="J372" s="304"/>
      <c r="K372" s="283"/>
      <c r="L372" s="305"/>
      <c r="M372" s="285"/>
      <c r="N372" s="287"/>
      <c r="O372" s="31"/>
      <c r="P372" s="19" t="str">
        <f t="shared" si="105"/>
        <v/>
      </c>
      <c r="Q372" s="20" t="str">
        <f t="shared" si="106"/>
        <v/>
      </c>
      <c r="R372" s="29" t="str">
        <f t="shared" si="107"/>
        <v/>
      </c>
      <c r="S372" s="22" t="str">
        <f t="shared" si="108"/>
        <v/>
      </c>
      <c r="T372" s="31"/>
      <c r="U372" s="69" t="str">
        <f t="shared" si="109"/>
        <v/>
      </c>
      <c r="V372" s="31"/>
      <c r="X372" s="76" t="str">
        <f t="shared" si="110"/>
        <v/>
      </c>
      <c r="Z372" s="76" t="str">
        <f t="shared" si="111"/>
        <v/>
      </c>
      <c r="AA372" s="76" t="str">
        <f t="shared" si="112"/>
        <v/>
      </c>
      <c r="AC372" s="19" t="str">
        <f>IF($K372="", "", SUMIF('Drinks List'!DH$11:DH$1010, $K372, 'Drinks List'!DG$11:DG$1010))</f>
        <v/>
      </c>
      <c r="AD372" s="21"/>
      <c r="AE372" s="59" t="str">
        <f>IF($K372="", "", SUMIF('Drinks List'!DJ$11:DJ$1010, $K372, 'Drinks List'!DI$11:DI$1010))</f>
        <v/>
      </c>
      <c r="AF372" s="21"/>
      <c r="AG372" s="59" t="str">
        <f>IF($K372="", "", SUMIF('Drinks List'!DL$11:DL$1010, $K372, 'Drinks List'!DK$11:DK$1010))</f>
        <v/>
      </c>
      <c r="AH372" s="21"/>
      <c r="AI372" s="59" t="str">
        <f>IF($K372="", "", SUMIF('Drinks List'!DN$11:DN$1010, $K372, 'Drinks List'!DM$11:DM$1010))</f>
        <v/>
      </c>
      <c r="AJ372" s="21"/>
      <c r="AK372" s="59" t="str">
        <f>IF($K372="", "", SUMIF('Drinks List'!DP$11:DP$1010, $K372, 'Drinks List'!DO$11:DO$1010))</f>
        <v/>
      </c>
      <c r="AL372" s="21"/>
      <c r="AM372" s="59" t="str">
        <f>IF($K372="", "", SUMIF('Drinks List'!DR$11:DR$1010, $K372, 'Drinks List'!DQ$11:DQ$1010))</f>
        <v/>
      </c>
      <c r="AN372" s="21"/>
      <c r="AO372" s="59" t="str">
        <f>IF($K372="", "", SUMIF('Drinks List'!DT$11:DT$1010, $K372, 'Drinks List'!DS$11:DS$1010))</f>
        <v/>
      </c>
      <c r="AP372" s="21"/>
      <c r="AQ372" s="59" t="str">
        <f>IF($K372="", "", SUMIF('Drinks List'!DV$11:DV$1010, $K372, 'Drinks List'!DU$11:DU$1010))</f>
        <v/>
      </c>
      <c r="AR372" s="21"/>
      <c r="AS372" s="59" t="str">
        <f>IF($K372="", "", SUMIF('Drinks List'!DX$11:DX$1010, $K372, 'Drinks List'!DW$11:DW$1010))</f>
        <v/>
      </c>
      <c r="AT372" s="21"/>
      <c r="AU372" s="59" t="str">
        <f>IF($K372="", "", SUMIF('Drinks List'!DZ$11:DZ$1010, $K372, 'Drinks List'!DY$11:DY$1010))</f>
        <v/>
      </c>
      <c r="AV372" s="21"/>
      <c r="AW372" s="59" t="str">
        <f>IF($K372="", "", SUMIF('Drinks List'!EB$11:EB$1010, $K372, 'Drinks List'!EA$11:EA$1010))</f>
        <v/>
      </c>
      <c r="AX372" s="21"/>
      <c r="AY372" s="59" t="str">
        <f>IF($K372="", "", SUMIF('Drinks List'!ED$11:ED$1010, $K372, 'Drinks List'!EC$11:EC$1010))</f>
        <v/>
      </c>
      <c r="AZ372" s="21"/>
      <c r="BA372" s="59" t="str">
        <f>IF($K372="", "", SUMIF('Drinks List'!EF$11:EF$1010, $K372, 'Drinks List'!EE$11:EE$1010))</f>
        <v/>
      </c>
      <c r="BB372" s="21"/>
      <c r="BC372" s="59" t="str">
        <f>IF($K372="", "", SUMIF('Drinks List'!EH$11:EH$1010, $K372, 'Drinks List'!EG$11:EG$1010))</f>
        <v/>
      </c>
      <c r="BD372" s="21"/>
      <c r="BE372" s="59" t="str">
        <f>IF($K372="", "", SUMIF('Drinks List'!EJ$11:EJ$1010, $K372, 'Drinks List'!EI$11:EI$1010))</f>
        <v/>
      </c>
      <c r="BF372" s="21"/>
      <c r="BG372" s="59" t="str">
        <f>IF($K372="", "", SUMIF('Drinks List'!EL$11:EL$1010, $K372, 'Drinks List'!EK$11:EK$1010))</f>
        <v/>
      </c>
      <c r="BH372" s="21"/>
      <c r="BI372" s="59" t="str">
        <f>IF($K372="", "", SUMIF('Drinks List'!EN$11:EN$1010, $K372, 'Drinks List'!EM$11:EM$1010))</f>
        <v/>
      </c>
      <c r="BJ372" s="21"/>
      <c r="BK372" s="59" t="str">
        <f>IF($K372="", "", SUMIF('Drinks List'!EP$11:EP$1010, $K372, 'Drinks List'!EO$11:EO$1010))</f>
        <v/>
      </c>
      <c r="BL372" s="21"/>
      <c r="BM372" s="59" t="str">
        <f>IF($K372="", "", SUMIF('Drinks List'!ER$11:ER$1010, $K372, 'Drinks List'!EQ$11:EQ$1010))</f>
        <v/>
      </c>
      <c r="BN372" s="21"/>
      <c r="BO372" s="65" t="str">
        <f>IF($K372="", "", SUMIF('Drinks List'!ET$11:ET$1010, $K372, 'Drinks List'!ES$11:ES$1010))</f>
        <v/>
      </c>
      <c r="BQ372" s="120" t="str">
        <f t="shared" si="113"/>
        <v/>
      </c>
      <c r="BR372" s="62" t="str">
        <f t="shared" si="114"/>
        <v/>
      </c>
      <c r="BS372" s="76" t="str">
        <f>IF(BQ372="", "", COUNTIF(BQ$11:BQ$1010, "&gt;"&amp;BQ372)+1+COUNTIF(BQ$11:BQ372, BQ372)-1)</f>
        <v/>
      </c>
      <c r="BT372" s="76" t="str">
        <f>IF(BR372="", "", COUNTIF(BR$11:BR$1010, "&lt;"&amp;BR372)+1+COUNTIF(BR$11:BR372, BR372)-1)</f>
        <v/>
      </c>
      <c r="BV372" s="76" t="str">
        <f t="shared" si="115"/>
        <v/>
      </c>
      <c r="BW372" s="124" t="str">
        <f t="shared" si="116"/>
        <v/>
      </c>
      <c r="BX372" s="115" t="str">
        <f t="shared" si="117"/>
        <v/>
      </c>
      <c r="BY372" s="125" t="str">
        <f t="shared" si="118"/>
        <v/>
      </c>
      <c r="CA372" s="106" t="str">
        <f t="shared" si="119"/>
        <v/>
      </c>
      <c r="CB372" s="22" t="str">
        <f t="shared" si="120"/>
        <v/>
      </c>
      <c r="CD372" s="76" t="str">
        <f>IF($J372="", "", IF($BV372=0, "", COUNTIF($J$11:$J$1010, "&lt;"&amp;$J372)+1+COUNTIF($J$11:$J372, $J372)-1))</f>
        <v/>
      </c>
    </row>
    <row r="373" spans="1:82" x14ac:dyDescent="0.25">
      <c r="A373" s="31"/>
      <c r="B373" s="19" t="str">
        <f t="shared" si="101"/>
        <v/>
      </c>
      <c r="C373" s="20" t="str">
        <f t="shared" si="102"/>
        <v/>
      </c>
      <c r="D373" s="29" t="str">
        <f t="shared" si="103"/>
        <v/>
      </c>
      <c r="E373" s="22" t="str">
        <f t="shared" si="104"/>
        <v/>
      </c>
      <c r="F373" s="31"/>
      <c r="G373" s="301"/>
      <c r="H373" s="302"/>
      <c r="I373" s="303"/>
      <c r="J373" s="304"/>
      <c r="K373" s="283"/>
      <c r="L373" s="305"/>
      <c r="M373" s="285"/>
      <c r="N373" s="287"/>
      <c r="O373" s="31"/>
      <c r="P373" s="19" t="str">
        <f t="shared" si="105"/>
        <v/>
      </c>
      <c r="Q373" s="20" t="str">
        <f t="shared" si="106"/>
        <v/>
      </c>
      <c r="R373" s="29" t="str">
        <f t="shared" si="107"/>
        <v/>
      </c>
      <c r="S373" s="22" t="str">
        <f t="shared" si="108"/>
        <v/>
      </c>
      <c r="T373" s="31"/>
      <c r="U373" s="69" t="str">
        <f t="shared" si="109"/>
        <v/>
      </c>
      <c r="V373" s="31"/>
      <c r="X373" s="76" t="str">
        <f t="shared" si="110"/>
        <v/>
      </c>
      <c r="Z373" s="76" t="str">
        <f t="shared" si="111"/>
        <v/>
      </c>
      <c r="AA373" s="76" t="str">
        <f t="shared" si="112"/>
        <v/>
      </c>
      <c r="AC373" s="19" t="str">
        <f>IF($K373="", "", SUMIF('Drinks List'!DH$11:DH$1010, $K373, 'Drinks List'!DG$11:DG$1010))</f>
        <v/>
      </c>
      <c r="AD373" s="21"/>
      <c r="AE373" s="59" t="str">
        <f>IF($K373="", "", SUMIF('Drinks List'!DJ$11:DJ$1010, $K373, 'Drinks List'!DI$11:DI$1010))</f>
        <v/>
      </c>
      <c r="AF373" s="21"/>
      <c r="AG373" s="59" t="str">
        <f>IF($K373="", "", SUMIF('Drinks List'!DL$11:DL$1010, $K373, 'Drinks List'!DK$11:DK$1010))</f>
        <v/>
      </c>
      <c r="AH373" s="21"/>
      <c r="AI373" s="59" t="str">
        <f>IF($K373="", "", SUMIF('Drinks List'!DN$11:DN$1010, $K373, 'Drinks List'!DM$11:DM$1010))</f>
        <v/>
      </c>
      <c r="AJ373" s="21"/>
      <c r="AK373" s="59" t="str">
        <f>IF($K373="", "", SUMIF('Drinks List'!DP$11:DP$1010, $K373, 'Drinks List'!DO$11:DO$1010))</f>
        <v/>
      </c>
      <c r="AL373" s="21"/>
      <c r="AM373" s="59" t="str">
        <f>IF($K373="", "", SUMIF('Drinks List'!DR$11:DR$1010, $K373, 'Drinks List'!DQ$11:DQ$1010))</f>
        <v/>
      </c>
      <c r="AN373" s="21"/>
      <c r="AO373" s="59" t="str">
        <f>IF($K373="", "", SUMIF('Drinks List'!DT$11:DT$1010, $K373, 'Drinks List'!DS$11:DS$1010))</f>
        <v/>
      </c>
      <c r="AP373" s="21"/>
      <c r="AQ373" s="59" t="str">
        <f>IF($K373="", "", SUMIF('Drinks List'!DV$11:DV$1010, $K373, 'Drinks List'!DU$11:DU$1010))</f>
        <v/>
      </c>
      <c r="AR373" s="21"/>
      <c r="AS373" s="59" t="str">
        <f>IF($K373="", "", SUMIF('Drinks List'!DX$11:DX$1010, $K373, 'Drinks List'!DW$11:DW$1010))</f>
        <v/>
      </c>
      <c r="AT373" s="21"/>
      <c r="AU373" s="59" t="str">
        <f>IF($K373="", "", SUMIF('Drinks List'!DZ$11:DZ$1010, $K373, 'Drinks List'!DY$11:DY$1010))</f>
        <v/>
      </c>
      <c r="AV373" s="21"/>
      <c r="AW373" s="59" t="str">
        <f>IF($K373="", "", SUMIF('Drinks List'!EB$11:EB$1010, $K373, 'Drinks List'!EA$11:EA$1010))</f>
        <v/>
      </c>
      <c r="AX373" s="21"/>
      <c r="AY373" s="59" t="str">
        <f>IF($K373="", "", SUMIF('Drinks List'!ED$11:ED$1010, $K373, 'Drinks List'!EC$11:EC$1010))</f>
        <v/>
      </c>
      <c r="AZ373" s="21"/>
      <c r="BA373" s="59" t="str">
        <f>IF($K373="", "", SUMIF('Drinks List'!EF$11:EF$1010, $K373, 'Drinks List'!EE$11:EE$1010))</f>
        <v/>
      </c>
      <c r="BB373" s="21"/>
      <c r="BC373" s="59" t="str">
        <f>IF($K373="", "", SUMIF('Drinks List'!EH$11:EH$1010, $K373, 'Drinks List'!EG$11:EG$1010))</f>
        <v/>
      </c>
      <c r="BD373" s="21"/>
      <c r="BE373" s="59" t="str">
        <f>IF($K373="", "", SUMIF('Drinks List'!EJ$11:EJ$1010, $K373, 'Drinks List'!EI$11:EI$1010))</f>
        <v/>
      </c>
      <c r="BF373" s="21"/>
      <c r="BG373" s="59" t="str">
        <f>IF($K373="", "", SUMIF('Drinks List'!EL$11:EL$1010, $K373, 'Drinks List'!EK$11:EK$1010))</f>
        <v/>
      </c>
      <c r="BH373" s="21"/>
      <c r="BI373" s="59" t="str">
        <f>IF($K373="", "", SUMIF('Drinks List'!EN$11:EN$1010, $K373, 'Drinks List'!EM$11:EM$1010))</f>
        <v/>
      </c>
      <c r="BJ373" s="21"/>
      <c r="BK373" s="59" t="str">
        <f>IF($K373="", "", SUMIF('Drinks List'!EP$11:EP$1010, $K373, 'Drinks List'!EO$11:EO$1010))</f>
        <v/>
      </c>
      <c r="BL373" s="21"/>
      <c r="BM373" s="59" t="str">
        <f>IF($K373="", "", SUMIF('Drinks List'!ER$11:ER$1010, $K373, 'Drinks List'!EQ$11:EQ$1010))</f>
        <v/>
      </c>
      <c r="BN373" s="21"/>
      <c r="BO373" s="65" t="str">
        <f>IF($K373="", "", SUMIF('Drinks List'!ET$11:ET$1010, $K373, 'Drinks List'!ES$11:ES$1010))</f>
        <v/>
      </c>
      <c r="BQ373" s="120" t="str">
        <f t="shared" si="113"/>
        <v/>
      </c>
      <c r="BR373" s="62" t="str">
        <f t="shared" si="114"/>
        <v/>
      </c>
      <c r="BS373" s="76" t="str">
        <f>IF(BQ373="", "", COUNTIF(BQ$11:BQ$1010, "&gt;"&amp;BQ373)+1+COUNTIF(BQ$11:BQ373, BQ373)-1)</f>
        <v/>
      </c>
      <c r="BT373" s="76" t="str">
        <f>IF(BR373="", "", COUNTIF(BR$11:BR$1010, "&lt;"&amp;BR373)+1+COUNTIF(BR$11:BR373, BR373)-1)</f>
        <v/>
      </c>
      <c r="BV373" s="76" t="str">
        <f t="shared" si="115"/>
        <v/>
      </c>
      <c r="BW373" s="124" t="str">
        <f t="shared" si="116"/>
        <v/>
      </c>
      <c r="BX373" s="115" t="str">
        <f t="shared" si="117"/>
        <v/>
      </c>
      <c r="BY373" s="125" t="str">
        <f t="shared" si="118"/>
        <v/>
      </c>
      <c r="CA373" s="106" t="str">
        <f t="shared" si="119"/>
        <v/>
      </c>
      <c r="CB373" s="22" t="str">
        <f t="shared" si="120"/>
        <v/>
      </c>
      <c r="CD373" s="76" t="str">
        <f>IF($J373="", "", IF($BV373=0, "", COUNTIF($J$11:$J$1010, "&lt;"&amp;$J373)+1+COUNTIF($J$11:$J373, $J373)-1))</f>
        <v/>
      </c>
    </row>
    <row r="374" spans="1:82" x14ac:dyDescent="0.25">
      <c r="A374" s="31"/>
      <c r="B374" s="19" t="str">
        <f t="shared" si="101"/>
        <v/>
      </c>
      <c r="C374" s="20" t="str">
        <f t="shared" si="102"/>
        <v/>
      </c>
      <c r="D374" s="29" t="str">
        <f t="shared" si="103"/>
        <v/>
      </c>
      <c r="E374" s="22" t="str">
        <f t="shared" si="104"/>
        <v/>
      </c>
      <c r="F374" s="31"/>
      <c r="G374" s="301"/>
      <c r="H374" s="302"/>
      <c r="I374" s="303"/>
      <c r="J374" s="304"/>
      <c r="K374" s="283"/>
      <c r="L374" s="305"/>
      <c r="M374" s="285"/>
      <c r="N374" s="287"/>
      <c r="O374" s="31"/>
      <c r="P374" s="19" t="str">
        <f t="shared" si="105"/>
        <v/>
      </c>
      <c r="Q374" s="20" t="str">
        <f t="shared" si="106"/>
        <v/>
      </c>
      <c r="R374" s="29" t="str">
        <f t="shared" si="107"/>
        <v/>
      </c>
      <c r="S374" s="22" t="str">
        <f t="shared" si="108"/>
        <v/>
      </c>
      <c r="T374" s="31"/>
      <c r="U374" s="69" t="str">
        <f t="shared" si="109"/>
        <v/>
      </c>
      <c r="V374" s="31"/>
      <c r="X374" s="76" t="str">
        <f t="shared" si="110"/>
        <v/>
      </c>
      <c r="Z374" s="76" t="str">
        <f t="shared" si="111"/>
        <v/>
      </c>
      <c r="AA374" s="76" t="str">
        <f t="shared" si="112"/>
        <v/>
      </c>
      <c r="AC374" s="19" t="str">
        <f>IF($K374="", "", SUMIF('Drinks List'!DH$11:DH$1010, $K374, 'Drinks List'!DG$11:DG$1010))</f>
        <v/>
      </c>
      <c r="AD374" s="21"/>
      <c r="AE374" s="59" t="str">
        <f>IF($K374="", "", SUMIF('Drinks List'!DJ$11:DJ$1010, $K374, 'Drinks List'!DI$11:DI$1010))</f>
        <v/>
      </c>
      <c r="AF374" s="21"/>
      <c r="AG374" s="59" t="str">
        <f>IF($K374="", "", SUMIF('Drinks List'!DL$11:DL$1010, $K374, 'Drinks List'!DK$11:DK$1010))</f>
        <v/>
      </c>
      <c r="AH374" s="21"/>
      <c r="AI374" s="59" t="str">
        <f>IF($K374="", "", SUMIF('Drinks List'!DN$11:DN$1010, $K374, 'Drinks List'!DM$11:DM$1010))</f>
        <v/>
      </c>
      <c r="AJ374" s="21"/>
      <c r="AK374" s="59" t="str">
        <f>IF($K374="", "", SUMIF('Drinks List'!DP$11:DP$1010, $K374, 'Drinks List'!DO$11:DO$1010))</f>
        <v/>
      </c>
      <c r="AL374" s="21"/>
      <c r="AM374" s="59" t="str">
        <f>IF($K374="", "", SUMIF('Drinks List'!DR$11:DR$1010, $K374, 'Drinks List'!DQ$11:DQ$1010))</f>
        <v/>
      </c>
      <c r="AN374" s="21"/>
      <c r="AO374" s="59" t="str">
        <f>IF($K374="", "", SUMIF('Drinks List'!DT$11:DT$1010, $K374, 'Drinks List'!DS$11:DS$1010))</f>
        <v/>
      </c>
      <c r="AP374" s="21"/>
      <c r="AQ374" s="59" t="str">
        <f>IF($K374="", "", SUMIF('Drinks List'!DV$11:DV$1010, $K374, 'Drinks List'!DU$11:DU$1010))</f>
        <v/>
      </c>
      <c r="AR374" s="21"/>
      <c r="AS374" s="59" t="str">
        <f>IF($K374="", "", SUMIF('Drinks List'!DX$11:DX$1010, $K374, 'Drinks List'!DW$11:DW$1010))</f>
        <v/>
      </c>
      <c r="AT374" s="21"/>
      <c r="AU374" s="59" t="str">
        <f>IF($K374="", "", SUMIF('Drinks List'!DZ$11:DZ$1010, $K374, 'Drinks List'!DY$11:DY$1010))</f>
        <v/>
      </c>
      <c r="AV374" s="21"/>
      <c r="AW374" s="59" t="str">
        <f>IF($K374="", "", SUMIF('Drinks List'!EB$11:EB$1010, $K374, 'Drinks List'!EA$11:EA$1010))</f>
        <v/>
      </c>
      <c r="AX374" s="21"/>
      <c r="AY374" s="59" t="str">
        <f>IF($K374="", "", SUMIF('Drinks List'!ED$11:ED$1010, $K374, 'Drinks List'!EC$11:EC$1010))</f>
        <v/>
      </c>
      <c r="AZ374" s="21"/>
      <c r="BA374" s="59" t="str">
        <f>IF($K374="", "", SUMIF('Drinks List'!EF$11:EF$1010, $K374, 'Drinks List'!EE$11:EE$1010))</f>
        <v/>
      </c>
      <c r="BB374" s="21"/>
      <c r="BC374" s="59" t="str">
        <f>IF($K374="", "", SUMIF('Drinks List'!EH$11:EH$1010, $K374, 'Drinks List'!EG$11:EG$1010))</f>
        <v/>
      </c>
      <c r="BD374" s="21"/>
      <c r="BE374" s="59" t="str">
        <f>IF($K374="", "", SUMIF('Drinks List'!EJ$11:EJ$1010, $K374, 'Drinks List'!EI$11:EI$1010))</f>
        <v/>
      </c>
      <c r="BF374" s="21"/>
      <c r="BG374" s="59" t="str">
        <f>IF($K374="", "", SUMIF('Drinks List'!EL$11:EL$1010, $K374, 'Drinks List'!EK$11:EK$1010))</f>
        <v/>
      </c>
      <c r="BH374" s="21"/>
      <c r="BI374" s="59" t="str">
        <f>IF($K374="", "", SUMIF('Drinks List'!EN$11:EN$1010, $K374, 'Drinks List'!EM$11:EM$1010))</f>
        <v/>
      </c>
      <c r="BJ374" s="21"/>
      <c r="BK374" s="59" t="str">
        <f>IF($K374="", "", SUMIF('Drinks List'!EP$11:EP$1010, $K374, 'Drinks List'!EO$11:EO$1010))</f>
        <v/>
      </c>
      <c r="BL374" s="21"/>
      <c r="BM374" s="59" t="str">
        <f>IF($K374="", "", SUMIF('Drinks List'!ER$11:ER$1010, $K374, 'Drinks List'!EQ$11:EQ$1010))</f>
        <v/>
      </c>
      <c r="BN374" s="21"/>
      <c r="BO374" s="65" t="str">
        <f>IF($K374="", "", SUMIF('Drinks List'!ET$11:ET$1010, $K374, 'Drinks List'!ES$11:ES$1010))</f>
        <v/>
      </c>
      <c r="BQ374" s="120" t="str">
        <f t="shared" si="113"/>
        <v/>
      </c>
      <c r="BR374" s="62" t="str">
        <f t="shared" si="114"/>
        <v/>
      </c>
      <c r="BS374" s="76" t="str">
        <f>IF(BQ374="", "", COUNTIF(BQ$11:BQ$1010, "&gt;"&amp;BQ374)+1+COUNTIF(BQ$11:BQ374, BQ374)-1)</f>
        <v/>
      </c>
      <c r="BT374" s="76" t="str">
        <f>IF(BR374="", "", COUNTIF(BR$11:BR$1010, "&lt;"&amp;BR374)+1+COUNTIF(BR$11:BR374, BR374)-1)</f>
        <v/>
      </c>
      <c r="BV374" s="76" t="str">
        <f t="shared" si="115"/>
        <v/>
      </c>
      <c r="BW374" s="124" t="str">
        <f t="shared" si="116"/>
        <v/>
      </c>
      <c r="BX374" s="115" t="str">
        <f t="shared" si="117"/>
        <v/>
      </c>
      <c r="BY374" s="125" t="str">
        <f t="shared" si="118"/>
        <v/>
      </c>
      <c r="CA374" s="106" t="str">
        <f t="shared" si="119"/>
        <v/>
      </c>
      <c r="CB374" s="22" t="str">
        <f t="shared" si="120"/>
        <v/>
      </c>
      <c r="CD374" s="76" t="str">
        <f>IF($J374="", "", IF($BV374=0, "", COUNTIF($J$11:$J$1010, "&lt;"&amp;$J374)+1+COUNTIF($J$11:$J374, $J374)-1))</f>
        <v/>
      </c>
    </row>
    <row r="375" spans="1:82" x14ac:dyDescent="0.25">
      <c r="A375" s="31"/>
      <c r="B375" s="19" t="str">
        <f t="shared" si="101"/>
        <v/>
      </c>
      <c r="C375" s="20" t="str">
        <f t="shared" si="102"/>
        <v/>
      </c>
      <c r="D375" s="29" t="str">
        <f t="shared" si="103"/>
        <v/>
      </c>
      <c r="E375" s="22" t="str">
        <f t="shared" si="104"/>
        <v/>
      </c>
      <c r="F375" s="31"/>
      <c r="G375" s="301"/>
      <c r="H375" s="302"/>
      <c r="I375" s="303"/>
      <c r="J375" s="304"/>
      <c r="K375" s="283"/>
      <c r="L375" s="305"/>
      <c r="M375" s="285"/>
      <c r="N375" s="287"/>
      <c r="O375" s="31"/>
      <c r="P375" s="19" t="str">
        <f t="shared" si="105"/>
        <v/>
      </c>
      <c r="Q375" s="20" t="str">
        <f t="shared" si="106"/>
        <v/>
      </c>
      <c r="R375" s="29" t="str">
        <f t="shared" si="107"/>
        <v/>
      </c>
      <c r="S375" s="22" t="str">
        <f t="shared" si="108"/>
        <v/>
      </c>
      <c r="T375" s="31"/>
      <c r="U375" s="69" t="str">
        <f t="shared" si="109"/>
        <v/>
      </c>
      <c r="V375" s="31"/>
      <c r="X375" s="76" t="str">
        <f t="shared" si="110"/>
        <v/>
      </c>
      <c r="Z375" s="76" t="str">
        <f t="shared" si="111"/>
        <v/>
      </c>
      <c r="AA375" s="76" t="str">
        <f t="shared" si="112"/>
        <v/>
      </c>
      <c r="AC375" s="19" t="str">
        <f>IF($K375="", "", SUMIF('Drinks List'!DH$11:DH$1010, $K375, 'Drinks List'!DG$11:DG$1010))</f>
        <v/>
      </c>
      <c r="AD375" s="21"/>
      <c r="AE375" s="59" t="str">
        <f>IF($K375="", "", SUMIF('Drinks List'!DJ$11:DJ$1010, $K375, 'Drinks List'!DI$11:DI$1010))</f>
        <v/>
      </c>
      <c r="AF375" s="21"/>
      <c r="AG375" s="59" t="str">
        <f>IF($K375="", "", SUMIF('Drinks List'!DL$11:DL$1010, $K375, 'Drinks List'!DK$11:DK$1010))</f>
        <v/>
      </c>
      <c r="AH375" s="21"/>
      <c r="AI375" s="59" t="str">
        <f>IF($K375="", "", SUMIF('Drinks List'!DN$11:DN$1010, $K375, 'Drinks List'!DM$11:DM$1010))</f>
        <v/>
      </c>
      <c r="AJ375" s="21"/>
      <c r="AK375" s="59" t="str">
        <f>IF($K375="", "", SUMIF('Drinks List'!DP$11:DP$1010, $K375, 'Drinks List'!DO$11:DO$1010))</f>
        <v/>
      </c>
      <c r="AL375" s="21"/>
      <c r="AM375" s="59" t="str">
        <f>IF($K375="", "", SUMIF('Drinks List'!DR$11:DR$1010, $K375, 'Drinks List'!DQ$11:DQ$1010))</f>
        <v/>
      </c>
      <c r="AN375" s="21"/>
      <c r="AO375" s="59" t="str">
        <f>IF($K375="", "", SUMIF('Drinks List'!DT$11:DT$1010, $K375, 'Drinks List'!DS$11:DS$1010))</f>
        <v/>
      </c>
      <c r="AP375" s="21"/>
      <c r="AQ375" s="59" t="str">
        <f>IF($K375="", "", SUMIF('Drinks List'!DV$11:DV$1010, $K375, 'Drinks List'!DU$11:DU$1010))</f>
        <v/>
      </c>
      <c r="AR375" s="21"/>
      <c r="AS375" s="59" t="str">
        <f>IF($K375="", "", SUMIF('Drinks List'!DX$11:DX$1010, $K375, 'Drinks List'!DW$11:DW$1010))</f>
        <v/>
      </c>
      <c r="AT375" s="21"/>
      <c r="AU375" s="59" t="str">
        <f>IF($K375="", "", SUMIF('Drinks List'!DZ$11:DZ$1010, $K375, 'Drinks List'!DY$11:DY$1010))</f>
        <v/>
      </c>
      <c r="AV375" s="21"/>
      <c r="AW375" s="59" t="str">
        <f>IF($K375="", "", SUMIF('Drinks List'!EB$11:EB$1010, $K375, 'Drinks List'!EA$11:EA$1010))</f>
        <v/>
      </c>
      <c r="AX375" s="21"/>
      <c r="AY375" s="59" t="str">
        <f>IF($K375="", "", SUMIF('Drinks List'!ED$11:ED$1010, $K375, 'Drinks List'!EC$11:EC$1010))</f>
        <v/>
      </c>
      <c r="AZ375" s="21"/>
      <c r="BA375" s="59" t="str">
        <f>IF($K375="", "", SUMIF('Drinks List'!EF$11:EF$1010, $K375, 'Drinks List'!EE$11:EE$1010))</f>
        <v/>
      </c>
      <c r="BB375" s="21"/>
      <c r="BC375" s="59" t="str">
        <f>IF($K375="", "", SUMIF('Drinks List'!EH$11:EH$1010, $K375, 'Drinks List'!EG$11:EG$1010))</f>
        <v/>
      </c>
      <c r="BD375" s="21"/>
      <c r="BE375" s="59" t="str">
        <f>IF($K375="", "", SUMIF('Drinks List'!EJ$11:EJ$1010, $K375, 'Drinks List'!EI$11:EI$1010))</f>
        <v/>
      </c>
      <c r="BF375" s="21"/>
      <c r="BG375" s="59" t="str">
        <f>IF($K375="", "", SUMIF('Drinks List'!EL$11:EL$1010, $K375, 'Drinks List'!EK$11:EK$1010))</f>
        <v/>
      </c>
      <c r="BH375" s="21"/>
      <c r="BI375" s="59" t="str">
        <f>IF($K375="", "", SUMIF('Drinks List'!EN$11:EN$1010, $K375, 'Drinks List'!EM$11:EM$1010))</f>
        <v/>
      </c>
      <c r="BJ375" s="21"/>
      <c r="BK375" s="59" t="str">
        <f>IF($K375="", "", SUMIF('Drinks List'!EP$11:EP$1010, $K375, 'Drinks List'!EO$11:EO$1010))</f>
        <v/>
      </c>
      <c r="BL375" s="21"/>
      <c r="BM375" s="59" t="str">
        <f>IF($K375="", "", SUMIF('Drinks List'!ER$11:ER$1010, $K375, 'Drinks List'!EQ$11:EQ$1010))</f>
        <v/>
      </c>
      <c r="BN375" s="21"/>
      <c r="BO375" s="65" t="str">
        <f>IF($K375="", "", SUMIF('Drinks List'!ET$11:ET$1010, $K375, 'Drinks List'!ES$11:ES$1010))</f>
        <v/>
      </c>
      <c r="BQ375" s="120" t="str">
        <f t="shared" si="113"/>
        <v/>
      </c>
      <c r="BR375" s="62" t="str">
        <f t="shared" si="114"/>
        <v/>
      </c>
      <c r="BS375" s="76" t="str">
        <f>IF(BQ375="", "", COUNTIF(BQ$11:BQ$1010, "&gt;"&amp;BQ375)+1+COUNTIF(BQ$11:BQ375, BQ375)-1)</f>
        <v/>
      </c>
      <c r="BT375" s="76" t="str">
        <f>IF(BR375="", "", COUNTIF(BR$11:BR$1010, "&lt;"&amp;BR375)+1+COUNTIF(BR$11:BR375, BR375)-1)</f>
        <v/>
      </c>
      <c r="BV375" s="76" t="str">
        <f t="shared" si="115"/>
        <v/>
      </c>
      <c r="BW375" s="124" t="str">
        <f t="shared" si="116"/>
        <v/>
      </c>
      <c r="BX375" s="115" t="str">
        <f t="shared" si="117"/>
        <v/>
      </c>
      <c r="BY375" s="125" t="str">
        <f t="shared" si="118"/>
        <v/>
      </c>
      <c r="CA375" s="106" t="str">
        <f t="shared" si="119"/>
        <v/>
      </c>
      <c r="CB375" s="22" t="str">
        <f t="shared" si="120"/>
        <v/>
      </c>
      <c r="CD375" s="76" t="str">
        <f>IF($J375="", "", IF($BV375=0, "", COUNTIF($J$11:$J$1010, "&lt;"&amp;$J375)+1+COUNTIF($J$11:$J375, $J375)-1))</f>
        <v/>
      </c>
    </row>
    <row r="376" spans="1:82" x14ac:dyDescent="0.25">
      <c r="A376" s="31"/>
      <c r="B376" s="19" t="str">
        <f t="shared" si="101"/>
        <v/>
      </c>
      <c r="C376" s="20" t="str">
        <f t="shared" si="102"/>
        <v/>
      </c>
      <c r="D376" s="29" t="str">
        <f t="shared" si="103"/>
        <v/>
      </c>
      <c r="E376" s="22" t="str">
        <f t="shared" si="104"/>
        <v/>
      </c>
      <c r="F376" s="31"/>
      <c r="G376" s="301"/>
      <c r="H376" s="302"/>
      <c r="I376" s="303"/>
      <c r="J376" s="304"/>
      <c r="K376" s="283"/>
      <c r="L376" s="305"/>
      <c r="M376" s="285"/>
      <c r="N376" s="287"/>
      <c r="O376" s="31"/>
      <c r="P376" s="19" t="str">
        <f t="shared" si="105"/>
        <v/>
      </c>
      <c r="Q376" s="20" t="str">
        <f t="shared" si="106"/>
        <v/>
      </c>
      <c r="R376" s="29" t="str">
        <f t="shared" si="107"/>
        <v/>
      </c>
      <c r="S376" s="22" t="str">
        <f t="shared" si="108"/>
        <v/>
      </c>
      <c r="T376" s="31"/>
      <c r="U376" s="69" t="str">
        <f t="shared" si="109"/>
        <v/>
      </c>
      <c r="V376" s="31"/>
      <c r="X376" s="76" t="str">
        <f t="shared" si="110"/>
        <v/>
      </c>
      <c r="Z376" s="76" t="str">
        <f t="shared" si="111"/>
        <v/>
      </c>
      <c r="AA376" s="76" t="str">
        <f t="shared" si="112"/>
        <v/>
      </c>
      <c r="AC376" s="19" t="str">
        <f>IF($K376="", "", SUMIF('Drinks List'!DH$11:DH$1010, $K376, 'Drinks List'!DG$11:DG$1010))</f>
        <v/>
      </c>
      <c r="AD376" s="21"/>
      <c r="AE376" s="59" t="str">
        <f>IF($K376="", "", SUMIF('Drinks List'!DJ$11:DJ$1010, $K376, 'Drinks List'!DI$11:DI$1010))</f>
        <v/>
      </c>
      <c r="AF376" s="21"/>
      <c r="AG376" s="59" t="str">
        <f>IF($K376="", "", SUMIF('Drinks List'!DL$11:DL$1010, $K376, 'Drinks List'!DK$11:DK$1010))</f>
        <v/>
      </c>
      <c r="AH376" s="21"/>
      <c r="AI376" s="59" t="str">
        <f>IF($K376="", "", SUMIF('Drinks List'!DN$11:DN$1010, $K376, 'Drinks List'!DM$11:DM$1010))</f>
        <v/>
      </c>
      <c r="AJ376" s="21"/>
      <c r="AK376" s="59" t="str">
        <f>IF($K376="", "", SUMIF('Drinks List'!DP$11:DP$1010, $K376, 'Drinks List'!DO$11:DO$1010))</f>
        <v/>
      </c>
      <c r="AL376" s="21"/>
      <c r="AM376" s="59" t="str">
        <f>IF($K376="", "", SUMIF('Drinks List'!DR$11:DR$1010, $K376, 'Drinks List'!DQ$11:DQ$1010))</f>
        <v/>
      </c>
      <c r="AN376" s="21"/>
      <c r="AO376" s="59" t="str">
        <f>IF($K376="", "", SUMIF('Drinks List'!DT$11:DT$1010, $K376, 'Drinks List'!DS$11:DS$1010))</f>
        <v/>
      </c>
      <c r="AP376" s="21"/>
      <c r="AQ376" s="59" t="str">
        <f>IF($K376="", "", SUMIF('Drinks List'!DV$11:DV$1010, $K376, 'Drinks List'!DU$11:DU$1010))</f>
        <v/>
      </c>
      <c r="AR376" s="21"/>
      <c r="AS376" s="59" t="str">
        <f>IF($K376="", "", SUMIF('Drinks List'!DX$11:DX$1010, $K376, 'Drinks List'!DW$11:DW$1010))</f>
        <v/>
      </c>
      <c r="AT376" s="21"/>
      <c r="AU376" s="59" t="str">
        <f>IF($K376="", "", SUMIF('Drinks List'!DZ$11:DZ$1010, $K376, 'Drinks List'!DY$11:DY$1010))</f>
        <v/>
      </c>
      <c r="AV376" s="21"/>
      <c r="AW376" s="59" t="str">
        <f>IF($K376="", "", SUMIF('Drinks List'!EB$11:EB$1010, $K376, 'Drinks List'!EA$11:EA$1010))</f>
        <v/>
      </c>
      <c r="AX376" s="21"/>
      <c r="AY376" s="59" t="str">
        <f>IF($K376="", "", SUMIF('Drinks List'!ED$11:ED$1010, $K376, 'Drinks List'!EC$11:EC$1010))</f>
        <v/>
      </c>
      <c r="AZ376" s="21"/>
      <c r="BA376" s="59" t="str">
        <f>IF($K376="", "", SUMIF('Drinks List'!EF$11:EF$1010, $K376, 'Drinks List'!EE$11:EE$1010))</f>
        <v/>
      </c>
      <c r="BB376" s="21"/>
      <c r="BC376" s="59" t="str">
        <f>IF($K376="", "", SUMIF('Drinks List'!EH$11:EH$1010, $K376, 'Drinks List'!EG$11:EG$1010))</f>
        <v/>
      </c>
      <c r="BD376" s="21"/>
      <c r="BE376" s="59" t="str">
        <f>IF($K376="", "", SUMIF('Drinks List'!EJ$11:EJ$1010, $K376, 'Drinks List'!EI$11:EI$1010))</f>
        <v/>
      </c>
      <c r="BF376" s="21"/>
      <c r="BG376" s="59" t="str">
        <f>IF($K376="", "", SUMIF('Drinks List'!EL$11:EL$1010, $K376, 'Drinks List'!EK$11:EK$1010))</f>
        <v/>
      </c>
      <c r="BH376" s="21"/>
      <c r="BI376" s="59" t="str">
        <f>IF($K376="", "", SUMIF('Drinks List'!EN$11:EN$1010, $K376, 'Drinks List'!EM$11:EM$1010))</f>
        <v/>
      </c>
      <c r="BJ376" s="21"/>
      <c r="BK376" s="59" t="str">
        <f>IF($K376="", "", SUMIF('Drinks List'!EP$11:EP$1010, $K376, 'Drinks List'!EO$11:EO$1010))</f>
        <v/>
      </c>
      <c r="BL376" s="21"/>
      <c r="BM376" s="59" t="str">
        <f>IF($K376="", "", SUMIF('Drinks List'!ER$11:ER$1010, $K376, 'Drinks List'!EQ$11:EQ$1010))</f>
        <v/>
      </c>
      <c r="BN376" s="21"/>
      <c r="BO376" s="65" t="str">
        <f>IF($K376="", "", SUMIF('Drinks List'!ET$11:ET$1010, $K376, 'Drinks List'!ES$11:ES$1010))</f>
        <v/>
      </c>
      <c r="BQ376" s="120" t="str">
        <f t="shared" si="113"/>
        <v/>
      </c>
      <c r="BR376" s="62" t="str">
        <f t="shared" si="114"/>
        <v/>
      </c>
      <c r="BS376" s="76" t="str">
        <f>IF(BQ376="", "", COUNTIF(BQ$11:BQ$1010, "&gt;"&amp;BQ376)+1+COUNTIF(BQ$11:BQ376, BQ376)-1)</f>
        <v/>
      </c>
      <c r="BT376" s="76" t="str">
        <f>IF(BR376="", "", COUNTIF(BR$11:BR$1010, "&lt;"&amp;BR376)+1+COUNTIF(BR$11:BR376, BR376)-1)</f>
        <v/>
      </c>
      <c r="BV376" s="76" t="str">
        <f t="shared" si="115"/>
        <v/>
      </c>
      <c r="BW376" s="124" t="str">
        <f t="shared" si="116"/>
        <v/>
      </c>
      <c r="BX376" s="115" t="str">
        <f t="shared" si="117"/>
        <v/>
      </c>
      <c r="BY376" s="125" t="str">
        <f t="shared" si="118"/>
        <v/>
      </c>
      <c r="CA376" s="106" t="str">
        <f t="shared" si="119"/>
        <v/>
      </c>
      <c r="CB376" s="22" t="str">
        <f t="shared" si="120"/>
        <v/>
      </c>
      <c r="CD376" s="76" t="str">
        <f>IF($J376="", "", IF($BV376=0, "", COUNTIF($J$11:$J$1010, "&lt;"&amp;$J376)+1+COUNTIF($J$11:$J376, $J376)-1))</f>
        <v/>
      </c>
    </row>
    <row r="377" spans="1:82" x14ac:dyDescent="0.25">
      <c r="A377" s="31"/>
      <c r="B377" s="19" t="str">
        <f t="shared" si="101"/>
        <v/>
      </c>
      <c r="C377" s="20" t="str">
        <f t="shared" si="102"/>
        <v/>
      </c>
      <c r="D377" s="29" t="str">
        <f t="shared" si="103"/>
        <v/>
      </c>
      <c r="E377" s="22" t="str">
        <f t="shared" si="104"/>
        <v/>
      </c>
      <c r="F377" s="31"/>
      <c r="G377" s="301"/>
      <c r="H377" s="302"/>
      <c r="I377" s="303"/>
      <c r="J377" s="304"/>
      <c r="K377" s="283"/>
      <c r="L377" s="305"/>
      <c r="M377" s="285"/>
      <c r="N377" s="287"/>
      <c r="O377" s="31"/>
      <c r="P377" s="19" t="str">
        <f t="shared" si="105"/>
        <v/>
      </c>
      <c r="Q377" s="20" t="str">
        <f t="shared" si="106"/>
        <v/>
      </c>
      <c r="R377" s="29" t="str">
        <f t="shared" si="107"/>
        <v/>
      </c>
      <c r="S377" s="22" t="str">
        <f t="shared" si="108"/>
        <v/>
      </c>
      <c r="T377" s="31"/>
      <c r="U377" s="69" t="str">
        <f t="shared" si="109"/>
        <v/>
      </c>
      <c r="V377" s="31"/>
      <c r="X377" s="76" t="str">
        <f t="shared" si="110"/>
        <v/>
      </c>
      <c r="Z377" s="76" t="str">
        <f t="shared" si="111"/>
        <v/>
      </c>
      <c r="AA377" s="76" t="str">
        <f t="shared" si="112"/>
        <v/>
      </c>
      <c r="AC377" s="19" t="str">
        <f>IF($K377="", "", SUMIF('Drinks List'!DH$11:DH$1010, $K377, 'Drinks List'!DG$11:DG$1010))</f>
        <v/>
      </c>
      <c r="AD377" s="21"/>
      <c r="AE377" s="59" t="str">
        <f>IF($K377="", "", SUMIF('Drinks List'!DJ$11:DJ$1010, $K377, 'Drinks List'!DI$11:DI$1010))</f>
        <v/>
      </c>
      <c r="AF377" s="21"/>
      <c r="AG377" s="59" t="str">
        <f>IF($K377="", "", SUMIF('Drinks List'!DL$11:DL$1010, $K377, 'Drinks List'!DK$11:DK$1010))</f>
        <v/>
      </c>
      <c r="AH377" s="21"/>
      <c r="AI377" s="59" t="str">
        <f>IF($K377="", "", SUMIF('Drinks List'!DN$11:DN$1010, $K377, 'Drinks List'!DM$11:DM$1010))</f>
        <v/>
      </c>
      <c r="AJ377" s="21"/>
      <c r="AK377" s="59" t="str">
        <f>IF($K377="", "", SUMIF('Drinks List'!DP$11:DP$1010, $K377, 'Drinks List'!DO$11:DO$1010))</f>
        <v/>
      </c>
      <c r="AL377" s="21"/>
      <c r="AM377" s="59" t="str">
        <f>IF($K377="", "", SUMIF('Drinks List'!DR$11:DR$1010, $K377, 'Drinks List'!DQ$11:DQ$1010))</f>
        <v/>
      </c>
      <c r="AN377" s="21"/>
      <c r="AO377" s="59" t="str">
        <f>IF($K377="", "", SUMIF('Drinks List'!DT$11:DT$1010, $K377, 'Drinks List'!DS$11:DS$1010))</f>
        <v/>
      </c>
      <c r="AP377" s="21"/>
      <c r="AQ377" s="59" t="str">
        <f>IF($K377="", "", SUMIF('Drinks List'!DV$11:DV$1010, $K377, 'Drinks List'!DU$11:DU$1010))</f>
        <v/>
      </c>
      <c r="AR377" s="21"/>
      <c r="AS377" s="59" t="str">
        <f>IF($K377="", "", SUMIF('Drinks List'!DX$11:DX$1010, $K377, 'Drinks List'!DW$11:DW$1010))</f>
        <v/>
      </c>
      <c r="AT377" s="21"/>
      <c r="AU377" s="59" t="str">
        <f>IF($K377="", "", SUMIF('Drinks List'!DZ$11:DZ$1010, $K377, 'Drinks List'!DY$11:DY$1010))</f>
        <v/>
      </c>
      <c r="AV377" s="21"/>
      <c r="AW377" s="59" t="str">
        <f>IF($K377="", "", SUMIF('Drinks List'!EB$11:EB$1010, $K377, 'Drinks List'!EA$11:EA$1010))</f>
        <v/>
      </c>
      <c r="AX377" s="21"/>
      <c r="AY377" s="59" t="str">
        <f>IF($K377="", "", SUMIF('Drinks List'!ED$11:ED$1010, $K377, 'Drinks List'!EC$11:EC$1010))</f>
        <v/>
      </c>
      <c r="AZ377" s="21"/>
      <c r="BA377" s="59" t="str">
        <f>IF($K377="", "", SUMIF('Drinks List'!EF$11:EF$1010, $K377, 'Drinks List'!EE$11:EE$1010))</f>
        <v/>
      </c>
      <c r="BB377" s="21"/>
      <c r="BC377" s="59" t="str">
        <f>IF($K377="", "", SUMIF('Drinks List'!EH$11:EH$1010, $K377, 'Drinks List'!EG$11:EG$1010))</f>
        <v/>
      </c>
      <c r="BD377" s="21"/>
      <c r="BE377" s="59" t="str">
        <f>IF($K377="", "", SUMIF('Drinks List'!EJ$11:EJ$1010, $K377, 'Drinks List'!EI$11:EI$1010))</f>
        <v/>
      </c>
      <c r="BF377" s="21"/>
      <c r="BG377" s="59" t="str">
        <f>IF($K377="", "", SUMIF('Drinks List'!EL$11:EL$1010, $K377, 'Drinks List'!EK$11:EK$1010))</f>
        <v/>
      </c>
      <c r="BH377" s="21"/>
      <c r="BI377" s="59" t="str">
        <f>IF($K377="", "", SUMIF('Drinks List'!EN$11:EN$1010, $K377, 'Drinks List'!EM$11:EM$1010))</f>
        <v/>
      </c>
      <c r="BJ377" s="21"/>
      <c r="BK377" s="59" t="str">
        <f>IF($K377="", "", SUMIF('Drinks List'!EP$11:EP$1010, $K377, 'Drinks List'!EO$11:EO$1010))</f>
        <v/>
      </c>
      <c r="BL377" s="21"/>
      <c r="BM377" s="59" t="str">
        <f>IF($K377="", "", SUMIF('Drinks List'!ER$11:ER$1010, $K377, 'Drinks List'!EQ$11:EQ$1010))</f>
        <v/>
      </c>
      <c r="BN377" s="21"/>
      <c r="BO377" s="65" t="str">
        <f>IF($K377="", "", SUMIF('Drinks List'!ET$11:ET$1010, $K377, 'Drinks List'!ES$11:ES$1010))</f>
        <v/>
      </c>
      <c r="BQ377" s="120" t="str">
        <f t="shared" si="113"/>
        <v/>
      </c>
      <c r="BR377" s="62" t="str">
        <f t="shared" si="114"/>
        <v/>
      </c>
      <c r="BS377" s="76" t="str">
        <f>IF(BQ377="", "", COUNTIF(BQ$11:BQ$1010, "&gt;"&amp;BQ377)+1+COUNTIF(BQ$11:BQ377, BQ377)-1)</f>
        <v/>
      </c>
      <c r="BT377" s="76" t="str">
        <f>IF(BR377="", "", COUNTIF(BR$11:BR$1010, "&lt;"&amp;BR377)+1+COUNTIF(BR$11:BR377, BR377)-1)</f>
        <v/>
      </c>
      <c r="BV377" s="76" t="str">
        <f t="shared" si="115"/>
        <v/>
      </c>
      <c r="BW377" s="124" t="str">
        <f t="shared" si="116"/>
        <v/>
      </c>
      <c r="BX377" s="115" t="str">
        <f t="shared" si="117"/>
        <v/>
      </c>
      <c r="BY377" s="125" t="str">
        <f t="shared" si="118"/>
        <v/>
      </c>
      <c r="CA377" s="106" t="str">
        <f t="shared" si="119"/>
        <v/>
      </c>
      <c r="CB377" s="22" t="str">
        <f t="shared" si="120"/>
        <v/>
      </c>
      <c r="CD377" s="76" t="str">
        <f>IF($J377="", "", IF($BV377=0, "", COUNTIF($J$11:$J$1010, "&lt;"&amp;$J377)+1+COUNTIF($J$11:$J377, $J377)-1))</f>
        <v/>
      </c>
    </row>
    <row r="378" spans="1:82" x14ac:dyDescent="0.25">
      <c r="A378" s="31"/>
      <c r="B378" s="19" t="str">
        <f t="shared" si="101"/>
        <v/>
      </c>
      <c r="C378" s="20" t="str">
        <f t="shared" si="102"/>
        <v/>
      </c>
      <c r="D378" s="29" t="str">
        <f t="shared" si="103"/>
        <v/>
      </c>
      <c r="E378" s="22" t="str">
        <f t="shared" si="104"/>
        <v/>
      </c>
      <c r="F378" s="31"/>
      <c r="G378" s="301"/>
      <c r="H378" s="302"/>
      <c r="I378" s="303"/>
      <c r="J378" s="304"/>
      <c r="K378" s="283"/>
      <c r="L378" s="305"/>
      <c r="M378" s="285"/>
      <c r="N378" s="287"/>
      <c r="O378" s="31"/>
      <c r="P378" s="19" t="str">
        <f t="shared" si="105"/>
        <v/>
      </c>
      <c r="Q378" s="20" t="str">
        <f t="shared" si="106"/>
        <v/>
      </c>
      <c r="R378" s="29" t="str">
        <f t="shared" si="107"/>
        <v/>
      </c>
      <c r="S378" s="22" t="str">
        <f t="shared" si="108"/>
        <v/>
      </c>
      <c r="T378" s="31"/>
      <c r="U378" s="69" t="str">
        <f t="shared" si="109"/>
        <v/>
      </c>
      <c r="V378" s="31"/>
      <c r="X378" s="76" t="str">
        <f t="shared" si="110"/>
        <v/>
      </c>
      <c r="Z378" s="76" t="str">
        <f t="shared" si="111"/>
        <v/>
      </c>
      <c r="AA378" s="76" t="str">
        <f t="shared" si="112"/>
        <v/>
      </c>
      <c r="AC378" s="19" t="str">
        <f>IF($K378="", "", SUMIF('Drinks List'!DH$11:DH$1010, $K378, 'Drinks List'!DG$11:DG$1010))</f>
        <v/>
      </c>
      <c r="AD378" s="21"/>
      <c r="AE378" s="59" t="str">
        <f>IF($K378="", "", SUMIF('Drinks List'!DJ$11:DJ$1010, $K378, 'Drinks List'!DI$11:DI$1010))</f>
        <v/>
      </c>
      <c r="AF378" s="21"/>
      <c r="AG378" s="59" t="str">
        <f>IF($K378="", "", SUMIF('Drinks List'!DL$11:DL$1010, $K378, 'Drinks List'!DK$11:DK$1010))</f>
        <v/>
      </c>
      <c r="AH378" s="21"/>
      <c r="AI378" s="59" t="str">
        <f>IF($K378="", "", SUMIF('Drinks List'!DN$11:DN$1010, $K378, 'Drinks List'!DM$11:DM$1010))</f>
        <v/>
      </c>
      <c r="AJ378" s="21"/>
      <c r="AK378" s="59" t="str">
        <f>IF($K378="", "", SUMIF('Drinks List'!DP$11:DP$1010, $K378, 'Drinks List'!DO$11:DO$1010))</f>
        <v/>
      </c>
      <c r="AL378" s="21"/>
      <c r="AM378" s="59" t="str">
        <f>IF($K378="", "", SUMIF('Drinks List'!DR$11:DR$1010, $K378, 'Drinks List'!DQ$11:DQ$1010))</f>
        <v/>
      </c>
      <c r="AN378" s="21"/>
      <c r="AO378" s="59" t="str">
        <f>IF($K378="", "", SUMIF('Drinks List'!DT$11:DT$1010, $K378, 'Drinks List'!DS$11:DS$1010))</f>
        <v/>
      </c>
      <c r="AP378" s="21"/>
      <c r="AQ378" s="59" t="str">
        <f>IF($K378="", "", SUMIF('Drinks List'!DV$11:DV$1010, $K378, 'Drinks List'!DU$11:DU$1010))</f>
        <v/>
      </c>
      <c r="AR378" s="21"/>
      <c r="AS378" s="59" t="str">
        <f>IF($K378="", "", SUMIF('Drinks List'!DX$11:DX$1010, $K378, 'Drinks List'!DW$11:DW$1010))</f>
        <v/>
      </c>
      <c r="AT378" s="21"/>
      <c r="AU378" s="59" t="str">
        <f>IF($K378="", "", SUMIF('Drinks List'!DZ$11:DZ$1010, $K378, 'Drinks List'!DY$11:DY$1010))</f>
        <v/>
      </c>
      <c r="AV378" s="21"/>
      <c r="AW378" s="59" t="str">
        <f>IF($K378="", "", SUMIF('Drinks List'!EB$11:EB$1010, $K378, 'Drinks List'!EA$11:EA$1010))</f>
        <v/>
      </c>
      <c r="AX378" s="21"/>
      <c r="AY378" s="59" t="str">
        <f>IF($K378="", "", SUMIF('Drinks List'!ED$11:ED$1010, $K378, 'Drinks List'!EC$11:EC$1010))</f>
        <v/>
      </c>
      <c r="AZ378" s="21"/>
      <c r="BA378" s="59" t="str">
        <f>IF($K378="", "", SUMIF('Drinks List'!EF$11:EF$1010, $K378, 'Drinks List'!EE$11:EE$1010))</f>
        <v/>
      </c>
      <c r="BB378" s="21"/>
      <c r="BC378" s="59" t="str">
        <f>IF($K378="", "", SUMIF('Drinks List'!EH$11:EH$1010, $K378, 'Drinks List'!EG$11:EG$1010))</f>
        <v/>
      </c>
      <c r="BD378" s="21"/>
      <c r="BE378" s="59" t="str">
        <f>IF($K378="", "", SUMIF('Drinks List'!EJ$11:EJ$1010, $K378, 'Drinks List'!EI$11:EI$1010))</f>
        <v/>
      </c>
      <c r="BF378" s="21"/>
      <c r="BG378" s="59" t="str">
        <f>IF($K378="", "", SUMIF('Drinks List'!EL$11:EL$1010, $K378, 'Drinks List'!EK$11:EK$1010))</f>
        <v/>
      </c>
      <c r="BH378" s="21"/>
      <c r="BI378" s="59" t="str">
        <f>IF($K378="", "", SUMIF('Drinks List'!EN$11:EN$1010, $K378, 'Drinks List'!EM$11:EM$1010))</f>
        <v/>
      </c>
      <c r="BJ378" s="21"/>
      <c r="BK378" s="59" t="str">
        <f>IF($K378="", "", SUMIF('Drinks List'!EP$11:EP$1010, $K378, 'Drinks List'!EO$11:EO$1010))</f>
        <v/>
      </c>
      <c r="BL378" s="21"/>
      <c r="BM378" s="59" t="str">
        <f>IF($K378="", "", SUMIF('Drinks List'!ER$11:ER$1010, $K378, 'Drinks List'!EQ$11:EQ$1010))</f>
        <v/>
      </c>
      <c r="BN378" s="21"/>
      <c r="BO378" s="65" t="str">
        <f>IF($K378="", "", SUMIF('Drinks List'!ET$11:ET$1010, $K378, 'Drinks List'!ES$11:ES$1010))</f>
        <v/>
      </c>
      <c r="BQ378" s="120" t="str">
        <f t="shared" si="113"/>
        <v/>
      </c>
      <c r="BR378" s="62" t="str">
        <f t="shared" si="114"/>
        <v/>
      </c>
      <c r="BS378" s="76" t="str">
        <f>IF(BQ378="", "", COUNTIF(BQ$11:BQ$1010, "&gt;"&amp;BQ378)+1+COUNTIF(BQ$11:BQ378, BQ378)-1)</f>
        <v/>
      </c>
      <c r="BT378" s="76" t="str">
        <f>IF(BR378="", "", COUNTIF(BR$11:BR$1010, "&lt;"&amp;BR378)+1+COUNTIF(BR$11:BR378, BR378)-1)</f>
        <v/>
      </c>
      <c r="BV378" s="76" t="str">
        <f t="shared" si="115"/>
        <v/>
      </c>
      <c r="BW378" s="124" t="str">
        <f t="shared" si="116"/>
        <v/>
      </c>
      <c r="BX378" s="115" t="str">
        <f t="shared" si="117"/>
        <v/>
      </c>
      <c r="BY378" s="125" t="str">
        <f t="shared" si="118"/>
        <v/>
      </c>
      <c r="CA378" s="106" t="str">
        <f t="shared" si="119"/>
        <v/>
      </c>
      <c r="CB378" s="22" t="str">
        <f t="shared" si="120"/>
        <v/>
      </c>
      <c r="CD378" s="76" t="str">
        <f>IF($J378="", "", IF($BV378=0, "", COUNTIF($J$11:$J$1010, "&lt;"&amp;$J378)+1+COUNTIF($J$11:$J378, $J378)-1))</f>
        <v/>
      </c>
    </row>
    <row r="379" spans="1:82" x14ac:dyDescent="0.25">
      <c r="A379" s="31"/>
      <c r="B379" s="19" t="str">
        <f t="shared" si="101"/>
        <v/>
      </c>
      <c r="C379" s="20" t="str">
        <f t="shared" si="102"/>
        <v/>
      </c>
      <c r="D379" s="29" t="str">
        <f t="shared" si="103"/>
        <v/>
      </c>
      <c r="E379" s="22" t="str">
        <f t="shared" si="104"/>
        <v/>
      </c>
      <c r="F379" s="31"/>
      <c r="G379" s="301"/>
      <c r="H379" s="302"/>
      <c r="I379" s="303"/>
      <c r="J379" s="304"/>
      <c r="K379" s="283"/>
      <c r="L379" s="305"/>
      <c r="M379" s="285"/>
      <c r="N379" s="287"/>
      <c r="O379" s="31"/>
      <c r="P379" s="19" t="str">
        <f t="shared" si="105"/>
        <v/>
      </c>
      <c r="Q379" s="20" t="str">
        <f t="shared" si="106"/>
        <v/>
      </c>
      <c r="R379" s="29" t="str">
        <f t="shared" si="107"/>
        <v/>
      </c>
      <c r="S379" s="22" t="str">
        <f t="shared" si="108"/>
        <v/>
      </c>
      <c r="T379" s="31"/>
      <c r="U379" s="69" t="str">
        <f t="shared" si="109"/>
        <v/>
      </c>
      <c r="V379" s="31"/>
      <c r="X379" s="76" t="str">
        <f t="shared" si="110"/>
        <v/>
      </c>
      <c r="Z379" s="76" t="str">
        <f t="shared" si="111"/>
        <v/>
      </c>
      <c r="AA379" s="76" t="str">
        <f t="shared" si="112"/>
        <v/>
      </c>
      <c r="AC379" s="19" t="str">
        <f>IF($K379="", "", SUMIF('Drinks List'!DH$11:DH$1010, $K379, 'Drinks List'!DG$11:DG$1010))</f>
        <v/>
      </c>
      <c r="AD379" s="21"/>
      <c r="AE379" s="59" t="str">
        <f>IF($K379="", "", SUMIF('Drinks List'!DJ$11:DJ$1010, $K379, 'Drinks List'!DI$11:DI$1010))</f>
        <v/>
      </c>
      <c r="AF379" s="21"/>
      <c r="AG379" s="59" t="str">
        <f>IF($K379="", "", SUMIF('Drinks List'!DL$11:DL$1010, $K379, 'Drinks List'!DK$11:DK$1010))</f>
        <v/>
      </c>
      <c r="AH379" s="21"/>
      <c r="AI379" s="59" t="str">
        <f>IF($K379="", "", SUMIF('Drinks List'!DN$11:DN$1010, $K379, 'Drinks List'!DM$11:DM$1010))</f>
        <v/>
      </c>
      <c r="AJ379" s="21"/>
      <c r="AK379" s="59" t="str">
        <f>IF($K379="", "", SUMIF('Drinks List'!DP$11:DP$1010, $K379, 'Drinks List'!DO$11:DO$1010))</f>
        <v/>
      </c>
      <c r="AL379" s="21"/>
      <c r="AM379" s="59" t="str">
        <f>IF($K379="", "", SUMIF('Drinks List'!DR$11:DR$1010, $K379, 'Drinks List'!DQ$11:DQ$1010))</f>
        <v/>
      </c>
      <c r="AN379" s="21"/>
      <c r="AO379" s="59" t="str">
        <f>IF($K379="", "", SUMIF('Drinks List'!DT$11:DT$1010, $K379, 'Drinks List'!DS$11:DS$1010))</f>
        <v/>
      </c>
      <c r="AP379" s="21"/>
      <c r="AQ379" s="59" t="str">
        <f>IF($K379="", "", SUMIF('Drinks List'!DV$11:DV$1010, $K379, 'Drinks List'!DU$11:DU$1010))</f>
        <v/>
      </c>
      <c r="AR379" s="21"/>
      <c r="AS379" s="59" t="str">
        <f>IF($K379="", "", SUMIF('Drinks List'!DX$11:DX$1010, $K379, 'Drinks List'!DW$11:DW$1010))</f>
        <v/>
      </c>
      <c r="AT379" s="21"/>
      <c r="AU379" s="59" t="str">
        <f>IF($K379="", "", SUMIF('Drinks List'!DZ$11:DZ$1010, $K379, 'Drinks List'!DY$11:DY$1010))</f>
        <v/>
      </c>
      <c r="AV379" s="21"/>
      <c r="AW379" s="59" t="str">
        <f>IF($K379="", "", SUMIF('Drinks List'!EB$11:EB$1010, $K379, 'Drinks List'!EA$11:EA$1010))</f>
        <v/>
      </c>
      <c r="AX379" s="21"/>
      <c r="AY379" s="59" t="str">
        <f>IF($K379="", "", SUMIF('Drinks List'!ED$11:ED$1010, $K379, 'Drinks List'!EC$11:EC$1010))</f>
        <v/>
      </c>
      <c r="AZ379" s="21"/>
      <c r="BA379" s="59" t="str">
        <f>IF($K379="", "", SUMIF('Drinks List'!EF$11:EF$1010, $K379, 'Drinks List'!EE$11:EE$1010))</f>
        <v/>
      </c>
      <c r="BB379" s="21"/>
      <c r="BC379" s="59" t="str">
        <f>IF($K379="", "", SUMIF('Drinks List'!EH$11:EH$1010, $K379, 'Drinks List'!EG$11:EG$1010))</f>
        <v/>
      </c>
      <c r="BD379" s="21"/>
      <c r="BE379" s="59" t="str">
        <f>IF($K379="", "", SUMIF('Drinks List'!EJ$11:EJ$1010, $K379, 'Drinks List'!EI$11:EI$1010))</f>
        <v/>
      </c>
      <c r="BF379" s="21"/>
      <c r="BG379" s="59" t="str">
        <f>IF($K379="", "", SUMIF('Drinks List'!EL$11:EL$1010, $K379, 'Drinks List'!EK$11:EK$1010))</f>
        <v/>
      </c>
      <c r="BH379" s="21"/>
      <c r="BI379" s="59" t="str">
        <f>IF($K379="", "", SUMIF('Drinks List'!EN$11:EN$1010, $K379, 'Drinks List'!EM$11:EM$1010))</f>
        <v/>
      </c>
      <c r="BJ379" s="21"/>
      <c r="BK379" s="59" t="str">
        <f>IF($K379="", "", SUMIF('Drinks List'!EP$11:EP$1010, $K379, 'Drinks List'!EO$11:EO$1010))</f>
        <v/>
      </c>
      <c r="BL379" s="21"/>
      <c r="BM379" s="59" t="str">
        <f>IF($K379="", "", SUMIF('Drinks List'!ER$11:ER$1010, $K379, 'Drinks List'!EQ$11:EQ$1010))</f>
        <v/>
      </c>
      <c r="BN379" s="21"/>
      <c r="BO379" s="65" t="str">
        <f>IF($K379="", "", SUMIF('Drinks List'!ET$11:ET$1010, $K379, 'Drinks List'!ES$11:ES$1010))</f>
        <v/>
      </c>
      <c r="BQ379" s="120" t="str">
        <f t="shared" si="113"/>
        <v/>
      </c>
      <c r="BR379" s="62" t="str">
        <f t="shared" si="114"/>
        <v/>
      </c>
      <c r="BS379" s="76" t="str">
        <f>IF(BQ379="", "", COUNTIF(BQ$11:BQ$1010, "&gt;"&amp;BQ379)+1+COUNTIF(BQ$11:BQ379, BQ379)-1)</f>
        <v/>
      </c>
      <c r="BT379" s="76" t="str">
        <f>IF(BR379="", "", COUNTIF(BR$11:BR$1010, "&lt;"&amp;BR379)+1+COUNTIF(BR$11:BR379, BR379)-1)</f>
        <v/>
      </c>
      <c r="BV379" s="76" t="str">
        <f t="shared" si="115"/>
        <v/>
      </c>
      <c r="BW379" s="124" t="str">
        <f t="shared" si="116"/>
        <v/>
      </c>
      <c r="BX379" s="115" t="str">
        <f t="shared" si="117"/>
        <v/>
      </c>
      <c r="BY379" s="125" t="str">
        <f t="shared" si="118"/>
        <v/>
      </c>
      <c r="CA379" s="106" t="str">
        <f t="shared" si="119"/>
        <v/>
      </c>
      <c r="CB379" s="22" t="str">
        <f t="shared" si="120"/>
        <v/>
      </c>
      <c r="CD379" s="76" t="str">
        <f>IF($J379="", "", IF($BV379=0, "", COUNTIF($J$11:$J$1010, "&lt;"&amp;$J379)+1+COUNTIF($J$11:$J379, $J379)-1))</f>
        <v/>
      </c>
    </row>
    <row r="380" spans="1:82" x14ac:dyDescent="0.25">
      <c r="A380" s="31"/>
      <c r="B380" s="19" t="str">
        <f t="shared" si="101"/>
        <v/>
      </c>
      <c r="C380" s="20" t="str">
        <f t="shared" si="102"/>
        <v/>
      </c>
      <c r="D380" s="29" t="str">
        <f t="shared" si="103"/>
        <v/>
      </c>
      <c r="E380" s="22" t="str">
        <f t="shared" si="104"/>
        <v/>
      </c>
      <c r="F380" s="31"/>
      <c r="G380" s="301"/>
      <c r="H380" s="302"/>
      <c r="I380" s="303"/>
      <c r="J380" s="304"/>
      <c r="K380" s="283"/>
      <c r="L380" s="305"/>
      <c r="M380" s="285"/>
      <c r="N380" s="287"/>
      <c r="O380" s="31"/>
      <c r="P380" s="19" t="str">
        <f t="shared" si="105"/>
        <v/>
      </c>
      <c r="Q380" s="20" t="str">
        <f t="shared" si="106"/>
        <v/>
      </c>
      <c r="R380" s="29" t="str">
        <f t="shared" si="107"/>
        <v/>
      </c>
      <c r="S380" s="22" t="str">
        <f t="shared" si="108"/>
        <v/>
      </c>
      <c r="T380" s="31"/>
      <c r="U380" s="69" t="str">
        <f t="shared" si="109"/>
        <v/>
      </c>
      <c r="V380" s="31"/>
      <c r="X380" s="76" t="str">
        <f t="shared" si="110"/>
        <v/>
      </c>
      <c r="Z380" s="76" t="str">
        <f t="shared" si="111"/>
        <v/>
      </c>
      <c r="AA380" s="76" t="str">
        <f t="shared" si="112"/>
        <v/>
      </c>
      <c r="AC380" s="19" t="str">
        <f>IF($K380="", "", SUMIF('Drinks List'!DH$11:DH$1010, $K380, 'Drinks List'!DG$11:DG$1010))</f>
        <v/>
      </c>
      <c r="AD380" s="21"/>
      <c r="AE380" s="59" t="str">
        <f>IF($K380="", "", SUMIF('Drinks List'!DJ$11:DJ$1010, $K380, 'Drinks List'!DI$11:DI$1010))</f>
        <v/>
      </c>
      <c r="AF380" s="21"/>
      <c r="AG380" s="59" t="str">
        <f>IF($K380="", "", SUMIF('Drinks List'!DL$11:DL$1010, $K380, 'Drinks List'!DK$11:DK$1010))</f>
        <v/>
      </c>
      <c r="AH380" s="21"/>
      <c r="AI380" s="59" t="str">
        <f>IF($K380="", "", SUMIF('Drinks List'!DN$11:DN$1010, $K380, 'Drinks List'!DM$11:DM$1010))</f>
        <v/>
      </c>
      <c r="AJ380" s="21"/>
      <c r="AK380" s="59" t="str">
        <f>IF($K380="", "", SUMIF('Drinks List'!DP$11:DP$1010, $K380, 'Drinks List'!DO$11:DO$1010))</f>
        <v/>
      </c>
      <c r="AL380" s="21"/>
      <c r="AM380" s="59" t="str">
        <f>IF($K380="", "", SUMIF('Drinks List'!DR$11:DR$1010, $K380, 'Drinks List'!DQ$11:DQ$1010))</f>
        <v/>
      </c>
      <c r="AN380" s="21"/>
      <c r="AO380" s="59" t="str">
        <f>IF($K380="", "", SUMIF('Drinks List'!DT$11:DT$1010, $K380, 'Drinks List'!DS$11:DS$1010))</f>
        <v/>
      </c>
      <c r="AP380" s="21"/>
      <c r="AQ380" s="59" t="str">
        <f>IF($K380="", "", SUMIF('Drinks List'!DV$11:DV$1010, $K380, 'Drinks List'!DU$11:DU$1010))</f>
        <v/>
      </c>
      <c r="AR380" s="21"/>
      <c r="AS380" s="59" t="str">
        <f>IF($K380="", "", SUMIF('Drinks List'!DX$11:DX$1010, $K380, 'Drinks List'!DW$11:DW$1010))</f>
        <v/>
      </c>
      <c r="AT380" s="21"/>
      <c r="AU380" s="59" t="str">
        <f>IF($K380="", "", SUMIF('Drinks List'!DZ$11:DZ$1010, $K380, 'Drinks List'!DY$11:DY$1010))</f>
        <v/>
      </c>
      <c r="AV380" s="21"/>
      <c r="AW380" s="59" t="str">
        <f>IF($K380="", "", SUMIF('Drinks List'!EB$11:EB$1010, $K380, 'Drinks List'!EA$11:EA$1010))</f>
        <v/>
      </c>
      <c r="AX380" s="21"/>
      <c r="AY380" s="59" t="str">
        <f>IF($K380="", "", SUMIF('Drinks List'!ED$11:ED$1010, $K380, 'Drinks List'!EC$11:EC$1010))</f>
        <v/>
      </c>
      <c r="AZ380" s="21"/>
      <c r="BA380" s="59" t="str">
        <f>IF($K380="", "", SUMIF('Drinks List'!EF$11:EF$1010, $K380, 'Drinks List'!EE$11:EE$1010))</f>
        <v/>
      </c>
      <c r="BB380" s="21"/>
      <c r="BC380" s="59" t="str">
        <f>IF($K380="", "", SUMIF('Drinks List'!EH$11:EH$1010, $K380, 'Drinks List'!EG$11:EG$1010))</f>
        <v/>
      </c>
      <c r="BD380" s="21"/>
      <c r="BE380" s="59" t="str">
        <f>IF($K380="", "", SUMIF('Drinks List'!EJ$11:EJ$1010, $K380, 'Drinks List'!EI$11:EI$1010))</f>
        <v/>
      </c>
      <c r="BF380" s="21"/>
      <c r="BG380" s="59" t="str">
        <f>IF($K380="", "", SUMIF('Drinks List'!EL$11:EL$1010, $K380, 'Drinks List'!EK$11:EK$1010))</f>
        <v/>
      </c>
      <c r="BH380" s="21"/>
      <c r="BI380" s="59" t="str">
        <f>IF($K380="", "", SUMIF('Drinks List'!EN$11:EN$1010, $K380, 'Drinks List'!EM$11:EM$1010))</f>
        <v/>
      </c>
      <c r="BJ380" s="21"/>
      <c r="BK380" s="59" t="str">
        <f>IF($K380="", "", SUMIF('Drinks List'!EP$11:EP$1010, $K380, 'Drinks List'!EO$11:EO$1010))</f>
        <v/>
      </c>
      <c r="BL380" s="21"/>
      <c r="BM380" s="59" t="str">
        <f>IF($K380="", "", SUMIF('Drinks List'!ER$11:ER$1010, $K380, 'Drinks List'!EQ$11:EQ$1010))</f>
        <v/>
      </c>
      <c r="BN380" s="21"/>
      <c r="BO380" s="65" t="str">
        <f>IF($K380="", "", SUMIF('Drinks List'!ET$11:ET$1010, $K380, 'Drinks List'!ES$11:ES$1010))</f>
        <v/>
      </c>
      <c r="BQ380" s="120" t="str">
        <f t="shared" si="113"/>
        <v/>
      </c>
      <c r="BR380" s="62" t="str">
        <f t="shared" si="114"/>
        <v/>
      </c>
      <c r="BS380" s="76" t="str">
        <f>IF(BQ380="", "", COUNTIF(BQ$11:BQ$1010, "&gt;"&amp;BQ380)+1+COUNTIF(BQ$11:BQ380, BQ380)-1)</f>
        <v/>
      </c>
      <c r="BT380" s="76" t="str">
        <f>IF(BR380="", "", COUNTIF(BR$11:BR$1010, "&lt;"&amp;BR380)+1+COUNTIF(BR$11:BR380, BR380)-1)</f>
        <v/>
      </c>
      <c r="BV380" s="76" t="str">
        <f t="shared" si="115"/>
        <v/>
      </c>
      <c r="BW380" s="124" t="str">
        <f t="shared" si="116"/>
        <v/>
      </c>
      <c r="BX380" s="115" t="str">
        <f t="shared" si="117"/>
        <v/>
      </c>
      <c r="BY380" s="125" t="str">
        <f t="shared" si="118"/>
        <v/>
      </c>
      <c r="CA380" s="106" t="str">
        <f t="shared" si="119"/>
        <v/>
      </c>
      <c r="CB380" s="22" t="str">
        <f t="shared" si="120"/>
        <v/>
      </c>
      <c r="CD380" s="76" t="str">
        <f>IF($J380="", "", IF($BV380=0, "", COUNTIF($J$11:$J$1010, "&lt;"&amp;$J380)+1+COUNTIF($J$11:$J380, $J380)-1))</f>
        <v/>
      </c>
    </row>
    <row r="381" spans="1:82" x14ac:dyDescent="0.25">
      <c r="A381" s="31"/>
      <c r="B381" s="19" t="str">
        <f t="shared" si="101"/>
        <v/>
      </c>
      <c r="C381" s="20" t="str">
        <f t="shared" si="102"/>
        <v/>
      </c>
      <c r="D381" s="29" t="str">
        <f t="shared" si="103"/>
        <v/>
      </c>
      <c r="E381" s="22" t="str">
        <f t="shared" si="104"/>
        <v/>
      </c>
      <c r="F381" s="31"/>
      <c r="G381" s="301"/>
      <c r="H381" s="302"/>
      <c r="I381" s="303"/>
      <c r="J381" s="304"/>
      <c r="K381" s="283"/>
      <c r="L381" s="305"/>
      <c r="M381" s="285"/>
      <c r="N381" s="287"/>
      <c r="O381" s="31"/>
      <c r="P381" s="19" t="str">
        <f t="shared" si="105"/>
        <v/>
      </c>
      <c r="Q381" s="20" t="str">
        <f t="shared" si="106"/>
        <v/>
      </c>
      <c r="R381" s="29" t="str">
        <f t="shared" si="107"/>
        <v/>
      </c>
      <c r="S381" s="22" t="str">
        <f t="shared" si="108"/>
        <v/>
      </c>
      <c r="T381" s="31"/>
      <c r="U381" s="69" t="str">
        <f t="shared" si="109"/>
        <v/>
      </c>
      <c r="V381" s="31"/>
      <c r="X381" s="76" t="str">
        <f t="shared" si="110"/>
        <v/>
      </c>
      <c r="Z381" s="76" t="str">
        <f t="shared" si="111"/>
        <v/>
      </c>
      <c r="AA381" s="76" t="str">
        <f t="shared" si="112"/>
        <v/>
      </c>
      <c r="AC381" s="19" t="str">
        <f>IF($K381="", "", SUMIF('Drinks List'!DH$11:DH$1010, $K381, 'Drinks List'!DG$11:DG$1010))</f>
        <v/>
      </c>
      <c r="AD381" s="21"/>
      <c r="AE381" s="59" t="str">
        <f>IF($K381="", "", SUMIF('Drinks List'!DJ$11:DJ$1010, $K381, 'Drinks List'!DI$11:DI$1010))</f>
        <v/>
      </c>
      <c r="AF381" s="21"/>
      <c r="AG381" s="59" t="str">
        <f>IF($K381="", "", SUMIF('Drinks List'!DL$11:DL$1010, $K381, 'Drinks List'!DK$11:DK$1010))</f>
        <v/>
      </c>
      <c r="AH381" s="21"/>
      <c r="AI381" s="59" t="str">
        <f>IF($K381="", "", SUMIF('Drinks List'!DN$11:DN$1010, $K381, 'Drinks List'!DM$11:DM$1010))</f>
        <v/>
      </c>
      <c r="AJ381" s="21"/>
      <c r="AK381" s="59" t="str">
        <f>IF($K381="", "", SUMIF('Drinks List'!DP$11:DP$1010, $K381, 'Drinks List'!DO$11:DO$1010))</f>
        <v/>
      </c>
      <c r="AL381" s="21"/>
      <c r="AM381" s="59" t="str">
        <f>IF($K381="", "", SUMIF('Drinks List'!DR$11:DR$1010, $K381, 'Drinks List'!DQ$11:DQ$1010))</f>
        <v/>
      </c>
      <c r="AN381" s="21"/>
      <c r="AO381" s="59" t="str">
        <f>IF($K381="", "", SUMIF('Drinks List'!DT$11:DT$1010, $K381, 'Drinks List'!DS$11:DS$1010))</f>
        <v/>
      </c>
      <c r="AP381" s="21"/>
      <c r="AQ381" s="59" t="str">
        <f>IF($K381="", "", SUMIF('Drinks List'!DV$11:DV$1010, $K381, 'Drinks List'!DU$11:DU$1010))</f>
        <v/>
      </c>
      <c r="AR381" s="21"/>
      <c r="AS381" s="59" t="str">
        <f>IF($K381="", "", SUMIF('Drinks List'!DX$11:DX$1010, $K381, 'Drinks List'!DW$11:DW$1010))</f>
        <v/>
      </c>
      <c r="AT381" s="21"/>
      <c r="AU381" s="59" t="str">
        <f>IF($K381="", "", SUMIF('Drinks List'!DZ$11:DZ$1010, $K381, 'Drinks List'!DY$11:DY$1010))</f>
        <v/>
      </c>
      <c r="AV381" s="21"/>
      <c r="AW381" s="59" t="str">
        <f>IF($K381="", "", SUMIF('Drinks List'!EB$11:EB$1010, $K381, 'Drinks List'!EA$11:EA$1010))</f>
        <v/>
      </c>
      <c r="AX381" s="21"/>
      <c r="AY381" s="59" t="str">
        <f>IF($K381="", "", SUMIF('Drinks List'!ED$11:ED$1010, $K381, 'Drinks List'!EC$11:EC$1010))</f>
        <v/>
      </c>
      <c r="AZ381" s="21"/>
      <c r="BA381" s="59" t="str">
        <f>IF($K381="", "", SUMIF('Drinks List'!EF$11:EF$1010, $K381, 'Drinks List'!EE$11:EE$1010))</f>
        <v/>
      </c>
      <c r="BB381" s="21"/>
      <c r="BC381" s="59" t="str">
        <f>IF($K381="", "", SUMIF('Drinks List'!EH$11:EH$1010, $K381, 'Drinks List'!EG$11:EG$1010))</f>
        <v/>
      </c>
      <c r="BD381" s="21"/>
      <c r="BE381" s="59" t="str">
        <f>IF($K381="", "", SUMIF('Drinks List'!EJ$11:EJ$1010, $K381, 'Drinks List'!EI$11:EI$1010))</f>
        <v/>
      </c>
      <c r="BF381" s="21"/>
      <c r="BG381" s="59" t="str">
        <f>IF($K381="", "", SUMIF('Drinks List'!EL$11:EL$1010, $K381, 'Drinks List'!EK$11:EK$1010))</f>
        <v/>
      </c>
      <c r="BH381" s="21"/>
      <c r="BI381" s="59" t="str">
        <f>IF($K381="", "", SUMIF('Drinks List'!EN$11:EN$1010, $K381, 'Drinks List'!EM$11:EM$1010))</f>
        <v/>
      </c>
      <c r="BJ381" s="21"/>
      <c r="BK381" s="59" t="str">
        <f>IF($K381="", "", SUMIF('Drinks List'!EP$11:EP$1010, $K381, 'Drinks List'!EO$11:EO$1010))</f>
        <v/>
      </c>
      <c r="BL381" s="21"/>
      <c r="BM381" s="59" t="str">
        <f>IF($K381="", "", SUMIF('Drinks List'!ER$11:ER$1010, $K381, 'Drinks List'!EQ$11:EQ$1010))</f>
        <v/>
      </c>
      <c r="BN381" s="21"/>
      <c r="BO381" s="65" t="str">
        <f>IF($K381="", "", SUMIF('Drinks List'!ET$11:ET$1010, $K381, 'Drinks List'!ES$11:ES$1010))</f>
        <v/>
      </c>
      <c r="BQ381" s="120" t="str">
        <f t="shared" si="113"/>
        <v/>
      </c>
      <c r="BR381" s="62" t="str">
        <f t="shared" si="114"/>
        <v/>
      </c>
      <c r="BS381" s="76" t="str">
        <f>IF(BQ381="", "", COUNTIF(BQ$11:BQ$1010, "&gt;"&amp;BQ381)+1+COUNTIF(BQ$11:BQ381, BQ381)-1)</f>
        <v/>
      </c>
      <c r="BT381" s="76" t="str">
        <f>IF(BR381="", "", COUNTIF(BR$11:BR$1010, "&lt;"&amp;BR381)+1+COUNTIF(BR$11:BR381, BR381)-1)</f>
        <v/>
      </c>
      <c r="BV381" s="76" t="str">
        <f t="shared" si="115"/>
        <v/>
      </c>
      <c r="BW381" s="124" t="str">
        <f t="shared" si="116"/>
        <v/>
      </c>
      <c r="BX381" s="115" t="str">
        <f t="shared" si="117"/>
        <v/>
      </c>
      <c r="BY381" s="125" t="str">
        <f t="shared" si="118"/>
        <v/>
      </c>
      <c r="CA381" s="106" t="str">
        <f t="shared" si="119"/>
        <v/>
      </c>
      <c r="CB381" s="22" t="str">
        <f t="shared" si="120"/>
        <v/>
      </c>
      <c r="CD381" s="76" t="str">
        <f>IF($J381="", "", IF($BV381=0, "", COUNTIF($J$11:$J$1010, "&lt;"&amp;$J381)+1+COUNTIF($J$11:$J381, $J381)-1))</f>
        <v/>
      </c>
    </row>
    <row r="382" spans="1:82" x14ac:dyDescent="0.25">
      <c r="A382" s="31"/>
      <c r="B382" s="19" t="str">
        <f t="shared" si="101"/>
        <v/>
      </c>
      <c r="C382" s="20" t="str">
        <f t="shared" si="102"/>
        <v/>
      </c>
      <c r="D382" s="29" t="str">
        <f t="shared" si="103"/>
        <v/>
      </c>
      <c r="E382" s="22" t="str">
        <f t="shared" si="104"/>
        <v/>
      </c>
      <c r="F382" s="31"/>
      <c r="G382" s="301"/>
      <c r="H382" s="302"/>
      <c r="I382" s="303"/>
      <c r="J382" s="304"/>
      <c r="K382" s="283"/>
      <c r="L382" s="305"/>
      <c r="M382" s="285"/>
      <c r="N382" s="287"/>
      <c r="O382" s="31"/>
      <c r="P382" s="19" t="str">
        <f t="shared" si="105"/>
        <v/>
      </c>
      <c r="Q382" s="20" t="str">
        <f t="shared" si="106"/>
        <v/>
      </c>
      <c r="R382" s="29" t="str">
        <f t="shared" si="107"/>
        <v/>
      </c>
      <c r="S382" s="22" t="str">
        <f t="shared" si="108"/>
        <v/>
      </c>
      <c r="T382" s="31"/>
      <c r="U382" s="69" t="str">
        <f t="shared" si="109"/>
        <v/>
      </c>
      <c r="V382" s="31"/>
      <c r="X382" s="76" t="str">
        <f t="shared" si="110"/>
        <v/>
      </c>
      <c r="Z382" s="76" t="str">
        <f t="shared" si="111"/>
        <v/>
      </c>
      <c r="AA382" s="76" t="str">
        <f t="shared" si="112"/>
        <v/>
      </c>
      <c r="AC382" s="19" t="str">
        <f>IF($K382="", "", SUMIF('Drinks List'!DH$11:DH$1010, $K382, 'Drinks List'!DG$11:DG$1010))</f>
        <v/>
      </c>
      <c r="AD382" s="21"/>
      <c r="AE382" s="59" t="str">
        <f>IF($K382="", "", SUMIF('Drinks List'!DJ$11:DJ$1010, $K382, 'Drinks List'!DI$11:DI$1010))</f>
        <v/>
      </c>
      <c r="AF382" s="21"/>
      <c r="AG382" s="59" t="str">
        <f>IF($K382="", "", SUMIF('Drinks List'!DL$11:DL$1010, $K382, 'Drinks List'!DK$11:DK$1010))</f>
        <v/>
      </c>
      <c r="AH382" s="21"/>
      <c r="AI382" s="59" t="str">
        <f>IF($K382="", "", SUMIF('Drinks List'!DN$11:DN$1010, $K382, 'Drinks List'!DM$11:DM$1010))</f>
        <v/>
      </c>
      <c r="AJ382" s="21"/>
      <c r="AK382" s="59" t="str">
        <f>IF($K382="", "", SUMIF('Drinks List'!DP$11:DP$1010, $K382, 'Drinks List'!DO$11:DO$1010))</f>
        <v/>
      </c>
      <c r="AL382" s="21"/>
      <c r="AM382" s="59" t="str">
        <f>IF($K382="", "", SUMIF('Drinks List'!DR$11:DR$1010, $K382, 'Drinks List'!DQ$11:DQ$1010))</f>
        <v/>
      </c>
      <c r="AN382" s="21"/>
      <c r="AO382" s="59" t="str">
        <f>IF($K382="", "", SUMIF('Drinks List'!DT$11:DT$1010, $K382, 'Drinks List'!DS$11:DS$1010))</f>
        <v/>
      </c>
      <c r="AP382" s="21"/>
      <c r="AQ382" s="59" t="str">
        <f>IF($K382="", "", SUMIF('Drinks List'!DV$11:DV$1010, $K382, 'Drinks List'!DU$11:DU$1010))</f>
        <v/>
      </c>
      <c r="AR382" s="21"/>
      <c r="AS382" s="59" t="str">
        <f>IF($K382="", "", SUMIF('Drinks List'!DX$11:DX$1010, $K382, 'Drinks List'!DW$11:DW$1010))</f>
        <v/>
      </c>
      <c r="AT382" s="21"/>
      <c r="AU382" s="59" t="str">
        <f>IF($K382="", "", SUMIF('Drinks List'!DZ$11:DZ$1010, $K382, 'Drinks List'!DY$11:DY$1010))</f>
        <v/>
      </c>
      <c r="AV382" s="21"/>
      <c r="AW382" s="59" t="str">
        <f>IF($K382="", "", SUMIF('Drinks List'!EB$11:EB$1010, $K382, 'Drinks List'!EA$11:EA$1010))</f>
        <v/>
      </c>
      <c r="AX382" s="21"/>
      <c r="AY382" s="59" t="str">
        <f>IF($K382="", "", SUMIF('Drinks List'!ED$11:ED$1010, $K382, 'Drinks List'!EC$11:EC$1010))</f>
        <v/>
      </c>
      <c r="AZ382" s="21"/>
      <c r="BA382" s="59" t="str">
        <f>IF($K382="", "", SUMIF('Drinks List'!EF$11:EF$1010, $K382, 'Drinks List'!EE$11:EE$1010))</f>
        <v/>
      </c>
      <c r="BB382" s="21"/>
      <c r="BC382" s="59" t="str">
        <f>IF($K382="", "", SUMIF('Drinks List'!EH$11:EH$1010, $K382, 'Drinks List'!EG$11:EG$1010))</f>
        <v/>
      </c>
      <c r="BD382" s="21"/>
      <c r="BE382" s="59" t="str">
        <f>IF($K382="", "", SUMIF('Drinks List'!EJ$11:EJ$1010, $K382, 'Drinks List'!EI$11:EI$1010))</f>
        <v/>
      </c>
      <c r="BF382" s="21"/>
      <c r="BG382" s="59" t="str">
        <f>IF($K382="", "", SUMIF('Drinks List'!EL$11:EL$1010, $K382, 'Drinks List'!EK$11:EK$1010))</f>
        <v/>
      </c>
      <c r="BH382" s="21"/>
      <c r="BI382" s="59" t="str">
        <f>IF($K382="", "", SUMIF('Drinks List'!EN$11:EN$1010, $K382, 'Drinks List'!EM$11:EM$1010))</f>
        <v/>
      </c>
      <c r="BJ382" s="21"/>
      <c r="BK382" s="59" t="str">
        <f>IF($K382="", "", SUMIF('Drinks List'!EP$11:EP$1010, $K382, 'Drinks List'!EO$11:EO$1010))</f>
        <v/>
      </c>
      <c r="BL382" s="21"/>
      <c r="BM382" s="59" t="str">
        <f>IF($K382="", "", SUMIF('Drinks List'!ER$11:ER$1010, $K382, 'Drinks List'!EQ$11:EQ$1010))</f>
        <v/>
      </c>
      <c r="BN382" s="21"/>
      <c r="BO382" s="65" t="str">
        <f>IF($K382="", "", SUMIF('Drinks List'!ET$11:ET$1010, $K382, 'Drinks List'!ES$11:ES$1010))</f>
        <v/>
      </c>
      <c r="BQ382" s="120" t="str">
        <f t="shared" si="113"/>
        <v/>
      </c>
      <c r="BR382" s="62" t="str">
        <f t="shared" si="114"/>
        <v/>
      </c>
      <c r="BS382" s="76" t="str">
        <f>IF(BQ382="", "", COUNTIF(BQ$11:BQ$1010, "&gt;"&amp;BQ382)+1+COUNTIF(BQ$11:BQ382, BQ382)-1)</f>
        <v/>
      </c>
      <c r="BT382" s="76" t="str">
        <f>IF(BR382="", "", COUNTIF(BR$11:BR$1010, "&lt;"&amp;BR382)+1+COUNTIF(BR$11:BR382, BR382)-1)</f>
        <v/>
      </c>
      <c r="BV382" s="76" t="str">
        <f t="shared" si="115"/>
        <v/>
      </c>
      <c r="BW382" s="124" t="str">
        <f t="shared" si="116"/>
        <v/>
      </c>
      <c r="BX382" s="115" t="str">
        <f t="shared" si="117"/>
        <v/>
      </c>
      <c r="BY382" s="125" t="str">
        <f t="shared" si="118"/>
        <v/>
      </c>
      <c r="CA382" s="106" t="str">
        <f t="shared" si="119"/>
        <v/>
      </c>
      <c r="CB382" s="22" t="str">
        <f t="shared" si="120"/>
        <v/>
      </c>
      <c r="CD382" s="76" t="str">
        <f>IF($J382="", "", IF($BV382=0, "", COUNTIF($J$11:$J$1010, "&lt;"&amp;$J382)+1+COUNTIF($J$11:$J382, $J382)-1))</f>
        <v/>
      </c>
    </row>
    <row r="383" spans="1:82" x14ac:dyDescent="0.25">
      <c r="A383" s="31"/>
      <c r="B383" s="19" t="str">
        <f t="shared" si="101"/>
        <v/>
      </c>
      <c r="C383" s="20" t="str">
        <f t="shared" si="102"/>
        <v/>
      </c>
      <c r="D383" s="29" t="str">
        <f t="shared" si="103"/>
        <v/>
      </c>
      <c r="E383" s="22" t="str">
        <f t="shared" si="104"/>
        <v/>
      </c>
      <c r="F383" s="31"/>
      <c r="G383" s="301"/>
      <c r="H383" s="302"/>
      <c r="I383" s="303"/>
      <c r="J383" s="304"/>
      <c r="K383" s="283"/>
      <c r="L383" s="305"/>
      <c r="M383" s="285"/>
      <c r="N383" s="287"/>
      <c r="O383" s="31"/>
      <c r="P383" s="19" t="str">
        <f t="shared" si="105"/>
        <v/>
      </c>
      <c r="Q383" s="20" t="str">
        <f t="shared" si="106"/>
        <v/>
      </c>
      <c r="R383" s="29" t="str">
        <f t="shared" si="107"/>
        <v/>
      </c>
      <c r="S383" s="22" t="str">
        <f t="shared" si="108"/>
        <v/>
      </c>
      <c r="T383" s="31"/>
      <c r="U383" s="69" t="str">
        <f t="shared" si="109"/>
        <v/>
      </c>
      <c r="V383" s="31"/>
      <c r="X383" s="76" t="str">
        <f t="shared" si="110"/>
        <v/>
      </c>
      <c r="Z383" s="76" t="str">
        <f t="shared" si="111"/>
        <v/>
      </c>
      <c r="AA383" s="76" t="str">
        <f t="shared" si="112"/>
        <v/>
      </c>
      <c r="AC383" s="19" t="str">
        <f>IF($K383="", "", SUMIF('Drinks List'!DH$11:DH$1010, $K383, 'Drinks List'!DG$11:DG$1010))</f>
        <v/>
      </c>
      <c r="AD383" s="21"/>
      <c r="AE383" s="59" t="str">
        <f>IF($K383="", "", SUMIF('Drinks List'!DJ$11:DJ$1010, $K383, 'Drinks List'!DI$11:DI$1010))</f>
        <v/>
      </c>
      <c r="AF383" s="21"/>
      <c r="AG383" s="59" t="str">
        <f>IF($K383="", "", SUMIF('Drinks List'!DL$11:DL$1010, $K383, 'Drinks List'!DK$11:DK$1010))</f>
        <v/>
      </c>
      <c r="AH383" s="21"/>
      <c r="AI383" s="59" t="str">
        <f>IF($K383="", "", SUMIF('Drinks List'!DN$11:DN$1010, $K383, 'Drinks List'!DM$11:DM$1010))</f>
        <v/>
      </c>
      <c r="AJ383" s="21"/>
      <c r="AK383" s="59" t="str">
        <f>IF($K383="", "", SUMIF('Drinks List'!DP$11:DP$1010, $K383, 'Drinks List'!DO$11:DO$1010))</f>
        <v/>
      </c>
      <c r="AL383" s="21"/>
      <c r="AM383" s="59" t="str">
        <f>IF($K383="", "", SUMIF('Drinks List'!DR$11:DR$1010, $K383, 'Drinks List'!DQ$11:DQ$1010))</f>
        <v/>
      </c>
      <c r="AN383" s="21"/>
      <c r="AO383" s="59" t="str">
        <f>IF($K383="", "", SUMIF('Drinks List'!DT$11:DT$1010, $K383, 'Drinks List'!DS$11:DS$1010))</f>
        <v/>
      </c>
      <c r="AP383" s="21"/>
      <c r="AQ383" s="59" t="str">
        <f>IF($K383="", "", SUMIF('Drinks List'!DV$11:DV$1010, $K383, 'Drinks List'!DU$11:DU$1010))</f>
        <v/>
      </c>
      <c r="AR383" s="21"/>
      <c r="AS383" s="59" t="str">
        <f>IF($K383="", "", SUMIF('Drinks List'!DX$11:DX$1010, $K383, 'Drinks List'!DW$11:DW$1010))</f>
        <v/>
      </c>
      <c r="AT383" s="21"/>
      <c r="AU383" s="59" t="str">
        <f>IF($K383="", "", SUMIF('Drinks List'!DZ$11:DZ$1010, $K383, 'Drinks List'!DY$11:DY$1010))</f>
        <v/>
      </c>
      <c r="AV383" s="21"/>
      <c r="AW383" s="59" t="str">
        <f>IF($K383="", "", SUMIF('Drinks List'!EB$11:EB$1010, $K383, 'Drinks List'!EA$11:EA$1010))</f>
        <v/>
      </c>
      <c r="AX383" s="21"/>
      <c r="AY383" s="59" t="str">
        <f>IF($K383="", "", SUMIF('Drinks List'!ED$11:ED$1010, $K383, 'Drinks List'!EC$11:EC$1010))</f>
        <v/>
      </c>
      <c r="AZ383" s="21"/>
      <c r="BA383" s="59" t="str">
        <f>IF($K383="", "", SUMIF('Drinks List'!EF$11:EF$1010, $K383, 'Drinks List'!EE$11:EE$1010))</f>
        <v/>
      </c>
      <c r="BB383" s="21"/>
      <c r="BC383" s="59" t="str">
        <f>IF($K383="", "", SUMIF('Drinks List'!EH$11:EH$1010, $K383, 'Drinks List'!EG$11:EG$1010))</f>
        <v/>
      </c>
      <c r="BD383" s="21"/>
      <c r="BE383" s="59" t="str">
        <f>IF($K383="", "", SUMIF('Drinks List'!EJ$11:EJ$1010, $K383, 'Drinks List'!EI$11:EI$1010))</f>
        <v/>
      </c>
      <c r="BF383" s="21"/>
      <c r="BG383" s="59" t="str">
        <f>IF($K383="", "", SUMIF('Drinks List'!EL$11:EL$1010, $K383, 'Drinks List'!EK$11:EK$1010))</f>
        <v/>
      </c>
      <c r="BH383" s="21"/>
      <c r="BI383" s="59" t="str">
        <f>IF($K383="", "", SUMIF('Drinks List'!EN$11:EN$1010, $K383, 'Drinks List'!EM$11:EM$1010))</f>
        <v/>
      </c>
      <c r="BJ383" s="21"/>
      <c r="BK383" s="59" t="str">
        <f>IF($K383="", "", SUMIF('Drinks List'!EP$11:EP$1010, $K383, 'Drinks List'!EO$11:EO$1010))</f>
        <v/>
      </c>
      <c r="BL383" s="21"/>
      <c r="BM383" s="59" t="str">
        <f>IF($K383="", "", SUMIF('Drinks List'!ER$11:ER$1010, $K383, 'Drinks List'!EQ$11:EQ$1010))</f>
        <v/>
      </c>
      <c r="BN383" s="21"/>
      <c r="BO383" s="65" t="str">
        <f>IF($K383="", "", SUMIF('Drinks List'!ET$11:ET$1010, $K383, 'Drinks List'!ES$11:ES$1010))</f>
        <v/>
      </c>
      <c r="BQ383" s="120" t="str">
        <f t="shared" si="113"/>
        <v/>
      </c>
      <c r="BR383" s="62" t="str">
        <f t="shared" si="114"/>
        <v/>
      </c>
      <c r="BS383" s="76" t="str">
        <f>IF(BQ383="", "", COUNTIF(BQ$11:BQ$1010, "&gt;"&amp;BQ383)+1+COUNTIF(BQ$11:BQ383, BQ383)-1)</f>
        <v/>
      </c>
      <c r="BT383" s="76" t="str">
        <f>IF(BR383="", "", COUNTIF(BR$11:BR$1010, "&lt;"&amp;BR383)+1+COUNTIF(BR$11:BR383, BR383)-1)</f>
        <v/>
      </c>
      <c r="BV383" s="76" t="str">
        <f t="shared" si="115"/>
        <v/>
      </c>
      <c r="BW383" s="124" t="str">
        <f t="shared" si="116"/>
        <v/>
      </c>
      <c r="BX383" s="115" t="str">
        <f t="shared" si="117"/>
        <v/>
      </c>
      <c r="BY383" s="125" t="str">
        <f t="shared" si="118"/>
        <v/>
      </c>
      <c r="CA383" s="106" t="str">
        <f t="shared" si="119"/>
        <v/>
      </c>
      <c r="CB383" s="22" t="str">
        <f t="shared" si="120"/>
        <v/>
      </c>
      <c r="CD383" s="76" t="str">
        <f>IF($J383="", "", IF($BV383=0, "", COUNTIF($J$11:$J$1010, "&lt;"&amp;$J383)+1+COUNTIF($J$11:$J383, $J383)-1))</f>
        <v/>
      </c>
    </row>
    <row r="384" spans="1:82" x14ac:dyDescent="0.25">
      <c r="A384" s="31"/>
      <c r="B384" s="19" t="str">
        <f t="shared" si="101"/>
        <v/>
      </c>
      <c r="C384" s="20" t="str">
        <f t="shared" si="102"/>
        <v/>
      </c>
      <c r="D384" s="29" t="str">
        <f t="shared" si="103"/>
        <v/>
      </c>
      <c r="E384" s="22" t="str">
        <f t="shared" si="104"/>
        <v/>
      </c>
      <c r="F384" s="31"/>
      <c r="G384" s="301"/>
      <c r="H384" s="302"/>
      <c r="I384" s="303"/>
      <c r="J384" s="304"/>
      <c r="K384" s="283"/>
      <c r="L384" s="305"/>
      <c r="M384" s="285"/>
      <c r="N384" s="287"/>
      <c r="O384" s="31"/>
      <c r="P384" s="19" t="str">
        <f t="shared" si="105"/>
        <v/>
      </c>
      <c r="Q384" s="20" t="str">
        <f t="shared" si="106"/>
        <v/>
      </c>
      <c r="R384" s="29" t="str">
        <f t="shared" si="107"/>
        <v/>
      </c>
      <c r="S384" s="22" t="str">
        <f t="shared" si="108"/>
        <v/>
      </c>
      <c r="T384" s="31"/>
      <c r="U384" s="69" t="str">
        <f t="shared" si="109"/>
        <v/>
      </c>
      <c r="V384" s="31"/>
      <c r="X384" s="76" t="str">
        <f t="shared" si="110"/>
        <v/>
      </c>
      <c r="Z384" s="76" t="str">
        <f t="shared" si="111"/>
        <v/>
      </c>
      <c r="AA384" s="76" t="str">
        <f t="shared" si="112"/>
        <v/>
      </c>
      <c r="AC384" s="19" t="str">
        <f>IF($K384="", "", SUMIF('Drinks List'!DH$11:DH$1010, $K384, 'Drinks List'!DG$11:DG$1010))</f>
        <v/>
      </c>
      <c r="AD384" s="21"/>
      <c r="AE384" s="59" t="str">
        <f>IF($K384="", "", SUMIF('Drinks List'!DJ$11:DJ$1010, $K384, 'Drinks List'!DI$11:DI$1010))</f>
        <v/>
      </c>
      <c r="AF384" s="21"/>
      <c r="AG384" s="59" t="str">
        <f>IF($K384="", "", SUMIF('Drinks List'!DL$11:DL$1010, $K384, 'Drinks List'!DK$11:DK$1010))</f>
        <v/>
      </c>
      <c r="AH384" s="21"/>
      <c r="AI384" s="59" t="str">
        <f>IF($K384="", "", SUMIF('Drinks List'!DN$11:DN$1010, $K384, 'Drinks List'!DM$11:DM$1010))</f>
        <v/>
      </c>
      <c r="AJ384" s="21"/>
      <c r="AK384" s="59" t="str">
        <f>IF($K384="", "", SUMIF('Drinks List'!DP$11:DP$1010, $K384, 'Drinks List'!DO$11:DO$1010))</f>
        <v/>
      </c>
      <c r="AL384" s="21"/>
      <c r="AM384" s="59" t="str">
        <f>IF($K384="", "", SUMIF('Drinks List'!DR$11:DR$1010, $K384, 'Drinks List'!DQ$11:DQ$1010))</f>
        <v/>
      </c>
      <c r="AN384" s="21"/>
      <c r="AO384" s="59" t="str">
        <f>IF($K384="", "", SUMIF('Drinks List'!DT$11:DT$1010, $K384, 'Drinks List'!DS$11:DS$1010))</f>
        <v/>
      </c>
      <c r="AP384" s="21"/>
      <c r="AQ384" s="59" t="str">
        <f>IF($K384="", "", SUMIF('Drinks List'!DV$11:DV$1010, $K384, 'Drinks List'!DU$11:DU$1010))</f>
        <v/>
      </c>
      <c r="AR384" s="21"/>
      <c r="AS384" s="59" t="str">
        <f>IF($K384="", "", SUMIF('Drinks List'!DX$11:DX$1010, $K384, 'Drinks List'!DW$11:DW$1010))</f>
        <v/>
      </c>
      <c r="AT384" s="21"/>
      <c r="AU384" s="59" t="str">
        <f>IF($K384="", "", SUMIF('Drinks List'!DZ$11:DZ$1010, $K384, 'Drinks List'!DY$11:DY$1010))</f>
        <v/>
      </c>
      <c r="AV384" s="21"/>
      <c r="AW384" s="59" t="str">
        <f>IF($K384="", "", SUMIF('Drinks List'!EB$11:EB$1010, $K384, 'Drinks List'!EA$11:EA$1010))</f>
        <v/>
      </c>
      <c r="AX384" s="21"/>
      <c r="AY384" s="59" t="str">
        <f>IF($K384="", "", SUMIF('Drinks List'!ED$11:ED$1010, $K384, 'Drinks List'!EC$11:EC$1010))</f>
        <v/>
      </c>
      <c r="AZ384" s="21"/>
      <c r="BA384" s="59" t="str">
        <f>IF($K384="", "", SUMIF('Drinks List'!EF$11:EF$1010, $K384, 'Drinks List'!EE$11:EE$1010))</f>
        <v/>
      </c>
      <c r="BB384" s="21"/>
      <c r="BC384" s="59" t="str">
        <f>IF($K384="", "", SUMIF('Drinks List'!EH$11:EH$1010, $K384, 'Drinks List'!EG$11:EG$1010))</f>
        <v/>
      </c>
      <c r="BD384" s="21"/>
      <c r="BE384" s="59" t="str">
        <f>IF($K384="", "", SUMIF('Drinks List'!EJ$11:EJ$1010, $K384, 'Drinks List'!EI$11:EI$1010))</f>
        <v/>
      </c>
      <c r="BF384" s="21"/>
      <c r="BG384" s="59" t="str">
        <f>IF($K384="", "", SUMIF('Drinks List'!EL$11:EL$1010, $K384, 'Drinks List'!EK$11:EK$1010))</f>
        <v/>
      </c>
      <c r="BH384" s="21"/>
      <c r="BI384" s="59" t="str">
        <f>IF($K384="", "", SUMIF('Drinks List'!EN$11:EN$1010, $K384, 'Drinks List'!EM$11:EM$1010))</f>
        <v/>
      </c>
      <c r="BJ384" s="21"/>
      <c r="BK384" s="59" t="str">
        <f>IF($K384="", "", SUMIF('Drinks List'!EP$11:EP$1010, $K384, 'Drinks List'!EO$11:EO$1010))</f>
        <v/>
      </c>
      <c r="BL384" s="21"/>
      <c r="BM384" s="59" t="str">
        <f>IF($K384="", "", SUMIF('Drinks List'!ER$11:ER$1010, $K384, 'Drinks List'!EQ$11:EQ$1010))</f>
        <v/>
      </c>
      <c r="BN384" s="21"/>
      <c r="BO384" s="65" t="str">
        <f>IF($K384="", "", SUMIF('Drinks List'!ET$11:ET$1010, $K384, 'Drinks List'!ES$11:ES$1010))</f>
        <v/>
      </c>
      <c r="BQ384" s="120" t="str">
        <f t="shared" si="113"/>
        <v/>
      </c>
      <c r="BR384" s="62" t="str">
        <f t="shared" si="114"/>
        <v/>
      </c>
      <c r="BS384" s="76" t="str">
        <f>IF(BQ384="", "", COUNTIF(BQ$11:BQ$1010, "&gt;"&amp;BQ384)+1+COUNTIF(BQ$11:BQ384, BQ384)-1)</f>
        <v/>
      </c>
      <c r="BT384" s="76" t="str">
        <f>IF(BR384="", "", COUNTIF(BR$11:BR$1010, "&lt;"&amp;BR384)+1+COUNTIF(BR$11:BR384, BR384)-1)</f>
        <v/>
      </c>
      <c r="BV384" s="76" t="str">
        <f t="shared" si="115"/>
        <v/>
      </c>
      <c r="BW384" s="124" t="str">
        <f t="shared" si="116"/>
        <v/>
      </c>
      <c r="BX384" s="115" t="str">
        <f t="shared" si="117"/>
        <v/>
      </c>
      <c r="BY384" s="125" t="str">
        <f t="shared" si="118"/>
        <v/>
      </c>
      <c r="CA384" s="106" t="str">
        <f t="shared" si="119"/>
        <v/>
      </c>
      <c r="CB384" s="22" t="str">
        <f t="shared" si="120"/>
        <v/>
      </c>
      <c r="CD384" s="76" t="str">
        <f>IF($J384="", "", IF($BV384=0, "", COUNTIF($J$11:$J$1010, "&lt;"&amp;$J384)+1+COUNTIF($J$11:$J384, $J384)-1))</f>
        <v/>
      </c>
    </row>
    <row r="385" spans="1:82" x14ac:dyDescent="0.25">
      <c r="A385" s="31"/>
      <c r="B385" s="19" t="str">
        <f t="shared" si="101"/>
        <v/>
      </c>
      <c r="C385" s="20" t="str">
        <f t="shared" si="102"/>
        <v/>
      </c>
      <c r="D385" s="29" t="str">
        <f t="shared" si="103"/>
        <v/>
      </c>
      <c r="E385" s="22" t="str">
        <f t="shared" si="104"/>
        <v/>
      </c>
      <c r="F385" s="31"/>
      <c r="G385" s="301"/>
      <c r="H385" s="302"/>
      <c r="I385" s="303"/>
      <c r="J385" s="304"/>
      <c r="K385" s="283"/>
      <c r="L385" s="305"/>
      <c r="M385" s="285"/>
      <c r="N385" s="287"/>
      <c r="O385" s="31"/>
      <c r="P385" s="19" t="str">
        <f t="shared" si="105"/>
        <v/>
      </c>
      <c r="Q385" s="20" t="str">
        <f t="shared" si="106"/>
        <v/>
      </c>
      <c r="R385" s="29" t="str">
        <f t="shared" si="107"/>
        <v/>
      </c>
      <c r="S385" s="22" t="str">
        <f t="shared" si="108"/>
        <v/>
      </c>
      <c r="T385" s="31"/>
      <c r="U385" s="69" t="str">
        <f t="shared" si="109"/>
        <v/>
      </c>
      <c r="V385" s="31"/>
      <c r="X385" s="76" t="str">
        <f t="shared" si="110"/>
        <v/>
      </c>
      <c r="Z385" s="76" t="str">
        <f t="shared" si="111"/>
        <v/>
      </c>
      <c r="AA385" s="76" t="str">
        <f t="shared" si="112"/>
        <v/>
      </c>
      <c r="AC385" s="19" t="str">
        <f>IF($K385="", "", SUMIF('Drinks List'!DH$11:DH$1010, $K385, 'Drinks List'!DG$11:DG$1010))</f>
        <v/>
      </c>
      <c r="AD385" s="21"/>
      <c r="AE385" s="59" t="str">
        <f>IF($K385="", "", SUMIF('Drinks List'!DJ$11:DJ$1010, $K385, 'Drinks List'!DI$11:DI$1010))</f>
        <v/>
      </c>
      <c r="AF385" s="21"/>
      <c r="AG385" s="59" t="str">
        <f>IF($K385="", "", SUMIF('Drinks List'!DL$11:DL$1010, $K385, 'Drinks List'!DK$11:DK$1010))</f>
        <v/>
      </c>
      <c r="AH385" s="21"/>
      <c r="AI385" s="59" t="str">
        <f>IF($K385="", "", SUMIF('Drinks List'!DN$11:DN$1010, $K385, 'Drinks List'!DM$11:DM$1010))</f>
        <v/>
      </c>
      <c r="AJ385" s="21"/>
      <c r="AK385" s="59" t="str">
        <f>IF($K385="", "", SUMIF('Drinks List'!DP$11:DP$1010, $K385, 'Drinks List'!DO$11:DO$1010))</f>
        <v/>
      </c>
      <c r="AL385" s="21"/>
      <c r="AM385" s="59" t="str">
        <f>IF($K385="", "", SUMIF('Drinks List'!DR$11:DR$1010, $K385, 'Drinks List'!DQ$11:DQ$1010))</f>
        <v/>
      </c>
      <c r="AN385" s="21"/>
      <c r="AO385" s="59" t="str">
        <f>IF($K385="", "", SUMIF('Drinks List'!DT$11:DT$1010, $K385, 'Drinks List'!DS$11:DS$1010))</f>
        <v/>
      </c>
      <c r="AP385" s="21"/>
      <c r="AQ385" s="59" t="str">
        <f>IF($K385="", "", SUMIF('Drinks List'!DV$11:DV$1010, $K385, 'Drinks List'!DU$11:DU$1010))</f>
        <v/>
      </c>
      <c r="AR385" s="21"/>
      <c r="AS385" s="59" t="str">
        <f>IF($K385="", "", SUMIF('Drinks List'!DX$11:DX$1010, $K385, 'Drinks List'!DW$11:DW$1010))</f>
        <v/>
      </c>
      <c r="AT385" s="21"/>
      <c r="AU385" s="59" t="str">
        <f>IF($K385="", "", SUMIF('Drinks List'!DZ$11:DZ$1010, $K385, 'Drinks List'!DY$11:DY$1010))</f>
        <v/>
      </c>
      <c r="AV385" s="21"/>
      <c r="AW385" s="59" t="str">
        <f>IF($K385="", "", SUMIF('Drinks List'!EB$11:EB$1010, $K385, 'Drinks List'!EA$11:EA$1010))</f>
        <v/>
      </c>
      <c r="AX385" s="21"/>
      <c r="AY385" s="59" t="str">
        <f>IF($K385="", "", SUMIF('Drinks List'!ED$11:ED$1010, $K385, 'Drinks List'!EC$11:EC$1010))</f>
        <v/>
      </c>
      <c r="AZ385" s="21"/>
      <c r="BA385" s="59" t="str">
        <f>IF($K385="", "", SUMIF('Drinks List'!EF$11:EF$1010, $K385, 'Drinks List'!EE$11:EE$1010))</f>
        <v/>
      </c>
      <c r="BB385" s="21"/>
      <c r="BC385" s="59" t="str">
        <f>IF($K385="", "", SUMIF('Drinks List'!EH$11:EH$1010, $K385, 'Drinks List'!EG$11:EG$1010))</f>
        <v/>
      </c>
      <c r="BD385" s="21"/>
      <c r="BE385" s="59" t="str">
        <f>IF($K385="", "", SUMIF('Drinks List'!EJ$11:EJ$1010, $K385, 'Drinks List'!EI$11:EI$1010))</f>
        <v/>
      </c>
      <c r="BF385" s="21"/>
      <c r="BG385" s="59" t="str">
        <f>IF($K385="", "", SUMIF('Drinks List'!EL$11:EL$1010, $K385, 'Drinks List'!EK$11:EK$1010))</f>
        <v/>
      </c>
      <c r="BH385" s="21"/>
      <c r="BI385" s="59" t="str">
        <f>IF($K385="", "", SUMIF('Drinks List'!EN$11:EN$1010, $K385, 'Drinks List'!EM$11:EM$1010))</f>
        <v/>
      </c>
      <c r="BJ385" s="21"/>
      <c r="BK385" s="59" t="str">
        <f>IF($K385="", "", SUMIF('Drinks List'!EP$11:EP$1010, $K385, 'Drinks List'!EO$11:EO$1010))</f>
        <v/>
      </c>
      <c r="BL385" s="21"/>
      <c r="BM385" s="59" t="str">
        <f>IF($K385="", "", SUMIF('Drinks List'!ER$11:ER$1010, $K385, 'Drinks List'!EQ$11:EQ$1010))</f>
        <v/>
      </c>
      <c r="BN385" s="21"/>
      <c r="BO385" s="65" t="str">
        <f>IF($K385="", "", SUMIF('Drinks List'!ET$11:ET$1010, $K385, 'Drinks List'!ES$11:ES$1010))</f>
        <v/>
      </c>
      <c r="BQ385" s="120" t="str">
        <f t="shared" si="113"/>
        <v/>
      </c>
      <c r="BR385" s="62" t="str">
        <f t="shared" si="114"/>
        <v/>
      </c>
      <c r="BS385" s="76" t="str">
        <f>IF(BQ385="", "", COUNTIF(BQ$11:BQ$1010, "&gt;"&amp;BQ385)+1+COUNTIF(BQ$11:BQ385, BQ385)-1)</f>
        <v/>
      </c>
      <c r="BT385" s="76" t="str">
        <f>IF(BR385="", "", COUNTIF(BR$11:BR$1010, "&lt;"&amp;BR385)+1+COUNTIF(BR$11:BR385, BR385)-1)</f>
        <v/>
      </c>
      <c r="BV385" s="76" t="str">
        <f t="shared" si="115"/>
        <v/>
      </c>
      <c r="BW385" s="124" t="str">
        <f t="shared" si="116"/>
        <v/>
      </c>
      <c r="BX385" s="115" t="str">
        <f t="shared" si="117"/>
        <v/>
      </c>
      <c r="BY385" s="125" t="str">
        <f t="shared" si="118"/>
        <v/>
      </c>
      <c r="CA385" s="106" t="str">
        <f t="shared" si="119"/>
        <v/>
      </c>
      <c r="CB385" s="22" t="str">
        <f t="shared" si="120"/>
        <v/>
      </c>
      <c r="CD385" s="76" t="str">
        <f>IF($J385="", "", IF($BV385=0, "", COUNTIF($J$11:$J$1010, "&lt;"&amp;$J385)+1+COUNTIF($J$11:$J385, $J385)-1))</f>
        <v/>
      </c>
    </row>
    <row r="386" spans="1:82" x14ac:dyDescent="0.25">
      <c r="A386" s="31"/>
      <c r="B386" s="19" t="str">
        <f t="shared" si="101"/>
        <v/>
      </c>
      <c r="C386" s="20" t="str">
        <f t="shared" si="102"/>
        <v/>
      </c>
      <c r="D386" s="29" t="str">
        <f t="shared" si="103"/>
        <v/>
      </c>
      <c r="E386" s="22" t="str">
        <f t="shared" si="104"/>
        <v/>
      </c>
      <c r="F386" s="31"/>
      <c r="G386" s="301"/>
      <c r="H386" s="302"/>
      <c r="I386" s="303"/>
      <c r="J386" s="304"/>
      <c r="K386" s="283"/>
      <c r="L386" s="305"/>
      <c r="M386" s="285"/>
      <c r="N386" s="287"/>
      <c r="O386" s="31"/>
      <c r="P386" s="19" t="str">
        <f t="shared" si="105"/>
        <v/>
      </c>
      <c r="Q386" s="20" t="str">
        <f t="shared" si="106"/>
        <v/>
      </c>
      <c r="R386" s="29" t="str">
        <f t="shared" si="107"/>
        <v/>
      </c>
      <c r="S386" s="22" t="str">
        <f t="shared" si="108"/>
        <v/>
      </c>
      <c r="T386" s="31"/>
      <c r="U386" s="69" t="str">
        <f t="shared" si="109"/>
        <v/>
      </c>
      <c r="V386" s="31"/>
      <c r="X386" s="76" t="str">
        <f t="shared" si="110"/>
        <v/>
      </c>
      <c r="Z386" s="76" t="str">
        <f t="shared" si="111"/>
        <v/>
      </c>
      <c r="AA386" s="76" t="str">
        <f t="shared" si="112"/>
        <v/>
      </c>
      <c r="AC386" s="19" t="str">
        <f>IF($K386="", "", SUMIF('Drinks List'!DH$11:DH$1010, $K386, 'Drinks List'!DG$11:DG$1010))</f>
        <v/>
      </c>
      <c r="AD386" s="21"/>
      <c r="AE386" s="59" t="str">
        <f>IF($K386="", "", SUMIF('Drinks List'!DJ$11:DJ$1010, $K386, 'Drinks List'!DI$11:DI$1010))</f>
        <v/>
      </c>
      <c r="AF386" s="21"/>
      <c r="AG386" s="59" t="str">
        <f>IF($K386="", "", SUMIF('Drinks List'!DL$11:DL$1010, $K386, 'Drinks List'!DK$11:DK$1010))</f>
        <v/>
      </c>
      <c r="AH386" s="21"/>
      <c r="AI386" s="59" t="str">
        <f>IF($K386="", "", SUMIF('Drinks List'!DN$11:DN$1010, $K386, 'Drinks List'!DM$11:DM$1010))</f>
        <v/>
      </c>
      <c r="AJ386" s="21"/>
      <c r="AK386" s="59" t="str">
        <f>IF($K386="", "", SUMIF('Drinks List'!DP$11:DP$1010, $K386, 'Drinks List'!DO$11:DO$1010))</f>
        <v/>
      </c>
      <c r="AL386" s="21"/>
      <c r="AM386" s="59" t="str">
        <f>IF($K386="", "", SUMIF('Drinks List'!DR$11:DR$1010, $K386, 'Drinks List'!DQ$11:DQ$1010))</f>
        <v/>
      </c>
      <c r="AN386" s="21"/>
      <c r="AO386" s="59" t="str">
        <f>IF($K386="", "", SUMIF('Drinks List'!DT$11:DT$1010, $K386, 'Drinks List'!DS$11:DS$1010))</f>
        <v/>
      </c>
      <c r="AP386" s="21"/>
      <c r="AQ386" s="59" t="str">
        <f>IF($K386="", "", SUMIF('Drinks List'!DV$11:DV$1010, $K386, 'Drinks List'!DU$11:DU$1010))</f>
        <v/>
      </c>
      <c r="AR386" s="21"/>
      <c r="AS386" s="59" t="str">
        <f>IF($K386="", "", SUMIF('Drinks List'!DX$11:DX$1010, $K386, 'Drinks List'!DW$11:DW$1010))</f>
        <v/>
      </c>
      <c r="AT386" s="21"/>
      <c r="AU386" s="59" t="str">
        <f>IF($K386="", "", SUMIF('Drinks List'!DZ$11:DZ$1010, $K386, 'Drinks List'!DY$11:DY$1010))</f>
        <v/>
      </c>
      <c r="AV386" s="21"/>
      <c r="AW386" s="59" t="str">
        <f>IF($K386="", "", SUMIF('Drinks List'!EB$11:EB$1010, $K386, 'Drinks List'!EA$11:EA$1010))</f>
        <v/>
      </c>
      <c r="AX386" s="21"/>
      <c r="AY386" s="59" t="str">
        <f>IF($K386="", "", SUMIF('Drinks List'!ED$11:ED$1010, $K386, 'Drinks List'!EC$11:EC$1010))</f>
        <v/>
      </c>
      <c r="AZ386" s="21"/>
      <c r="BA386" s="59" t="str">
        <f>IF($K386="", "", SUMIF('Drinks List'!EF$11:EF$1010, $K386, 'Drinks List'!EE$11:EE$1010))</f>
        <v/>
      </c>
      <c r="BB386" s="21"/>
      <c r="BC386" s="59" t="str">
        <f>IF($K386="", "", SUMIF('Drinks List'!EH$11:EH$1010, $K386, 'Drinks List'!EG$11:EG$1010))</f>
        <v/>
      </c>
      <c r="BD386" s="21"/>
      <c r="BE386" s="59" t="str">
        <f>IF($K386="", "", SUMIF('Drinks List'!EJ$11:EJ$1010, $K386, 'Drinks List'!EI$11:EI$1010))</f>
        <v/>
      </c>
      <c r="BF386" s="21"/>
      <c r="BG386" s="59" t="str">
        <f>IF($K386="", "", SUMIF('Drinks List'!EL$11:EL$1010, $K386, 'Drinks List'!EK$11:EK$1010))</f>
        <v/>
      </c>
      <c r="BH386" s="21"/>
      <c r="BI386" s="59" t="str">
        <f>IF($K386="", "", SUMIF('Drinks List'!EN$11:EN$1010, $K386, 'Drinks List'!EM$11:EM$1010))</f>
        <v/>
      </c>
      <c r="BJ386" s="21"/>
      <c r="BK386" s="59" t="str">
        <f>IF($K386="", "", SUMIF('Drinks List'!EP$11:EP$1010, $K386, 'Drinks List'!EO$11:EO$1010))</f>
        <v/>
      </c>
      <c r="BL386" s="21"/>
      <c r="BM386" s="59" t="str">
        <f>IF($K386="", "", SUMIF('Drinks List'!ER$11:ER$1010, $K386, 'Drinks List'!EQ$11:EQ$1010))</f>
        <v/>
      </c>
      <c r="BN386" s="21"/>
      <c r="BO386" s="65" t="str">
        <f>IF($K386="", "", SUMIF('Drinks List'!ET$11:ET$1010, $K386, 'Drinks List'!ES$11:ES$1010))</f>
        <v/>
      </c>
      <c r="BQ386" s="120" t="str">
        <f t="shared" si="113"/>
        <v/>
      </c>
      <c r="BR386" s="62" t="str">
        <f t="shared" si="114"/>
        <v/>
      </c>
      <c r="BS386" s="76" t="str">
        <f>IF(BQ386="", "", COUNTIF(BQ$11:BQ$1010, "&gt;"&amp;BQ386)+1+COUNTIF(BQ$11:BQ386, BQ386)-1)</f>
        <v/>
      </c>
      <c r="BT386" s="76" t="str">
        <f>IF(BR386="", "", COUNTIF(BR$11:BR$1010, "&lt;"&amp;BR386)+1+COUNTIF(BR$11:BR386, BR386)-1)</f>
        <v/>
      </c>
      <c r="BV386" s="76" t="str">
        <f t="shared" si="115"/>
        <v/>
      </c>
      <c r="BW386" s="124" t="str">
        <f t="shared" si="116"/>
        <v/>
      </c>
      <c r="BX386" s="115" t="str">
        <f t="shared" si="117"/>
        <v/>
      </c>
      <c r="BY386" s="125" t="str">
        <f t="shared" si="118"/>
        <v/>
      </c>
      <c r="CA386" s="106" t="str">
        <f t="shared" si="119"/>
        <v/>
      </c>
      <c r="CB386" s="22" t="str">
        <f t="shared" si="120"/>
        <v/>
      </c>
      <c r="CD386" s="76" t="str">
        <f>IF($J386="", "", IF($BV386=0, "", COUNTIF($J$11:$J$1010, "&lt;"&amp;$J386)+1+COUNTIF($J$11:$J386, $J386)-1))</f>
        <v/>
      </c>
    </row>
    <row r="387" spans="1:82" x14ac:dyDescent="0.25">
      <c r="A387" s="31"/>
      <c r="B387" s="19" t="str">
        <f t="shared" si="101"/>
        <v/>
      </c>
      <c r="C387" s="20" t="str">
        <f t="shared" si="102"/>
        <v/>
      </c>
      <c r="D387" s="29" t="str">
        <f t="shared" si="103"/>
        <v/>
      </c>
      <c r="E387" s="22" t="str">
        <f t="shared" si="104"/>
        <v/>
      </c>
      <c r="F387" s="31"/>
      <c r="G387" s="301"/>
      <c r="H387" s="302"/>
      <c r="I387" s="303"/>
      <c r="J387" s="304"/>
      <c r="K387" s="283"/>
      <c r="L387" s="305"/>
      <c r="M387" s="285"/>
      <c r="N387" s="287"/>
      <c r="O387" s="31"/>
      <c r="P387" s="19" t="str">
        <f t="shared" si="105"/>
        <v/>
      </c>
      <c r="Q387" s="20" t="str">
        <f t="shared" si="106"/>
        <v/>
      </c>
      <c r="R387" s="29" t="str">
        <f t="shared" si="107"/>
        <v/>
      </c>
      <c r="S387" s="22" t="str">
        <f t="shared" si="108"/>
        <v/>
      </c>
      <c r="T387" s="31"/>
      <c r="U387" s="69" t="str">
        <f t="shared" si="109"/>
        <v/>
      </c>
      <c r="V387" s="31"/>
      <c r="X387" s="76" t="str">
        <f t="shared" si="110"/>
        <v/>
      </c>
      <c r="Z387" s="76" t="str">
        <f t="shared" si="111"/>
        <v/>
      </c>
      <c r="AA387" s="76" t="str">
        <f t="shared" si="112"/>
        <v/>
      </c>
      <c r="AC387" s="19" t="str">
        <f>IF($K387="", "", SUMIF('Drinks List'!DH$11:DH$1010, $K387, 'Drinks List'!DG$11:DG$1010))</f>
        <v/>
      </c>
      <c r="AD387" s="21"/>
      <c r="AE387" s="59" t="str">
        <f>IF($K387="", "", SUMIF('Drinks List'!DJ$11:DJ$1010, $K387, 'Drinks List'!DI$11:DI$1010))</f>
        <v/>
      </c>
      <c r="AF387" s="21"/>
      <c r="AG387" s="59" t="str">
        <f>IF($K387="", "", SUMIF('Drinks List'!DL$11:DL$1010, $K387, 'Drinks List'!DK$11:DK$1010))</f>
        <v/>
      </c>
      <c r="AH387" s="21"/>
      <c r="AI387" s="59" t="str">
        <f>IF($K387="", "", SUMIF('Drinks List'!DN$11:DN$1010, $K387, 'Drinks List'!DM$11:DM$1010))</f>
        <v/>
      </c>
      <c r="AJ387" s="21"/>
      <c r="AK387" s="59" t="str">
        <f>IF($K387="", "", SUMIF('Drinks List'!DP$11:DP$1010, $K387, 'Drinks List'!DO$11:DO$1010))</f>
        <v/>
      </c>
      <c r="AL387" s="21"/>
      <c r="AM387" s="59" t="str">
        <f>IF($K387="", "", SUMIF('Drinks List'!DR$11:DR$1010, $K387, 'Drinks List'!DQ$11:DQ$1010))</f>
        <v/>
      </c>
      <c r="AN387" s="21"/>
      <c r="AO387" s="59" t="str">
        <f>IF($K387="", "", SUMIF('Drinks List'!DT$11:DT$1010, $K387, 'Drinks List'!DS$11:DS$1010))</f>
        <v/>
      </c>
      <c r="AP387" s="21"/>
      <c r="AQ387" s="59" t="str">
        <f>IF($K387="", "", SUMIF('Drinks List'!DV$11:DV$1010, $K387, 'Drinks List'!DU$11:DU$1010))</f>
        <v/>
      </c>
      <c r="AR387" s="21"/>
      <c r="AS387" s="59" t="str">
        <f>IF($K387="", "", SUMIF('Drinks List'!DX$11:DX$1010, $K387, 'Drinks List'!DW$11:DW$1010))</f>
        <v/>
      </c>
      <c r="AT387" s="21"/>
      <c r="AU387" s="59" t="str">
        <f>IF($K387="", "", SUMIF('Drinks List'!DZ$11:DZ$1010, $K387, 'Drinks List'!DY$11:DY$1010))</f>
        <v/>
      </c>
      <c r="AV387" s="21"/>
      <c r="AW387" s="59" t="str">
        <f>IF($K387="", "", SUMIF('Drinks List'!EB$11:EB$1010, $K387, 'Drinks List'!EA$11:EA$1010))</f>
        <v/>
      </c>
      <c r="AX387" s="21"/>
      <c r="AY387" s="59" t="str">
        <f>IF($K387="", "", SUMIF('Drinks List'!ED$11:ED$1010, $K387, 'Drinks List'!EC$11:EC$1010))</f>
        <v/>
      </c>
      <c r="AZ387" s="21"/>
      <c r="BA387" s="59" t="str">
        <f>IF($K387="", "", SUMIF('Drinks List'!EF$11:EF$1010, $K387, 'Drinks List'!EE$11:EE$1010))</f>
        <v/>
      </c>
      <c r="BB387" s="21"/>
      <c r="BC387" s="59" t="str">
        <f>IF($K387="", "", SUMIF('Drinks List'!EH$11:EH$1010, $K387, 'Drinks List'!EG$11:EG$1010))</f>
        <v/>
      </c>
      <c r="BD387" s="21"/>
      <c r="BE387" s="59" t="str">
        <f>IF($K387="", "", SUMIF('Drinks List'!EJ$11:EJ$1010, $K387, 'Drinks List'!EI$11:EI$1010))</f>
        <v/>
      </c>
      <c r="BF387" s="21"/>
      <c r="BG387" s="59" t="str">
        <f>IF($K387="", "", SUMIF('Drinks List'!EL$11:EL$1010, $K387, 'Drinks List'!EK$11:EK$1010))</f>
        <v/>
      </c>
      <c r="BH387" s="21"/>
      <c r="BI387" s="59" t="str">
        <f>IF($K387="", "", SUMIF('Drinks List'!EN$11:EN$1010, $K387, 'Drinks List'!EM$11:EM$1010))</f>
        <v/>
      </c>
      <c r="BJ387" s="21"/>
      <c r="BK387" s="59" t="str">
        <f>IF($K387="", "", SUMIF('Drinks List'!EP$11:EP$1010, $K387, 'Drinks List'!EO$11:EO$1010))</f>
        <v/>
      </c>
      <c r="BL387" s="21"/>
      <c r="BM387" s="59" t="str">
        <f>IF($K387="", "", SUMIF('Drinks List'!ER$11:ER$1010, $K387, 'Drinks List'!EQ$11:EQ$1010))</f>
        <v/>
      </c>
      <c r="BN387" s="21"/>
      <c r="BO387" s="65" t="str">
        <f>IF($K387="", "", SUMIF('Drinks List'!ET$11:ET$1010, $K387, 'Drinks List'!ES$11:ES$1010))</f>
        <v/>
      </c>
      <c r="BQ387" s="120" t="str">
        <f t="shared" si="113"/>
        <v/>
      </c>
      <c r="BR387" s="62" t="str">
        <f t="shared" si="114"/>
        <v/>
      </c>
      <c r="BS387" s="76" t="str">
        <f>IF(BQ387="", "", COUNTIF(BQ$11:BQ$1010, "&gt;"&amp;BQ387)+1+COUNTIF(BQ$11:BQ387, BQ387)-1)</f>
        <v/>
      </c>
      <c r="BT387" s="76" t="str">
        <f>IF(BR387="", "", COUNTIF(BR$11:BR$1010, "&lt;"&amp;BR387)+1+COUNTIF(BR$11:BR387, BR387)-1)</f>
        <v/>
      </c>
      <c r="BV387" s="76" t="str">
        <f t="shared" si="115"/>
        <v/>
      </c>
      <c r="BW387" s="124" t="str">
        <f t="shared" si="116"/>
        <v/>
      </c>
      <c r="BX387" s="115" t="str">
        <f t="shared" si="117"/>
        <v/>
      </c>
      <c r="BY387" s="125" t="str">
        <f t="shared" si="118"/>
        <v/>
      </c>
      <c r="CA387" s="106" t="str">
        <f t="shared" si="119"/>
        <v/>
      </c>
      <c r="CB387" s="22" t="str">
        <f t="shared" si="120"/>
        <v/>
      </c>
      <c r="CD387" s="76" t="str">
        <f>IF($J387="", "", IF($BV387=0, "", COUNTIF($J$11:$J$1010, "&lt;"&amp;$J387)+1+COUNTIF($J$11:$J387, $J387)-1))</f>
        <v/>
      </c>
    </row>
    <row r="388" spans="1:82" x14ac:dyDescent="0.25">
      <c r="A388" s="31"/>
      <c r="B388" s="19" t="str">
        <f t="shared" si="101"/>
        <v/>
      </c>
      <c r="C388" s="20" t="str">
        <f t="shared" si="102"/>
        <v/>
      </c>
      <c r="D388" s="29" t="str">
        <f t="shared" si="103"/>
        <v/>
      </c>
      <c r="E388" s="22" t="str">
        <f t="shared" si="104"/>
        <v/>
      </c>
      <c r="F388" s="31"/>
      <c r="G388" s="301"/>
      <c r="H388" s="302"/>
      <c r="I388" s="303"/>
      <c r="J388" s="304"/>
      <c r="K388" s="283"/>
      <c r="L388" s="305"/>
      <c r="M388" s="285"/>
      <c r="N388" s="287"/>
      <c r="O388" s="31"/>
      <c r="P388" s="19" t="str">
        <f t="shared" si="105"/>
        <v/>
      </c>
      <c r="Q388" s="20" t="str">
        <f t="shared" si="106"/>
        <v/>
      </c>
      <c r="R388" s="29" t="str">
        <f t="shared" si="107"/>
        <v/>
      </c>
      <c r="S388" s="22" t="str">
        <f t="shared" si="108"/>
        <v/>
      </c>
      <c r="T388" s="31"/>
      <c r="U388" s="69" t="str">
        <f t="shared" si="109"/>
        <v/>
      </c>
      <c r="V388" s="31"/>
      <c r="X388" s="76" t="str">
        <f t="shared" si="110"/>
        <v/>
      </c>
      <c r="Z388" s="76" t="str">
        <f t="shared" si="111"/>
        <v/>
      </c>
      <c r="AA388" s="76" t="str">
        <f t="shared" si="112"/>
        <v/>
      </c>
      <c r="AC388" s="19" t="str">
        <f>IF($K388="", "", SUMIF('Drinks List'!DH$11:DH$1010, $K388, 'Drinks List'!DG$11:DG$1010))</f>
        <v/>
      </c>
      <c r="AD388" s="21"/>
      <c r="AE388" s="59" t="str">
        <f>IF($K388="", "", SUMIF('Drinks List'!DJ$11:DJ$1010, $K388, 'Drinks List'!DI$11:DI$1010))</f>
        <v/>
      </c>
      <c r="AF388" s="21"/>
      <c r="AG388" s="59" t="str">
        <f>IF($K388="", "", SUMIF('Drinks List'!DL$11:DL$1010, $K388, 'Drinks List'!DK$11:DK$1010))</f>
        <v/>
      </c>
      <c r="AH388" s="21"/>
      <c r="AI388" s="59" t="str">
        <f>IF($K388="", "", SUMIF('Drinks List'!DN$11:DN$1010, $K388, 'Drinks List'!DM$11:DM$1010))</f>
        <v/>
      </c>
      <c r="AJ388" s="21"/>
      <c r="AK388" s="59" t="str">
        <f>IF($K388="", "", SUMIF('Drinks List'!DP$11:DP$1010, $K388, 'Drinks List'!DO$11:DO$1010))</f>
        <v/>
      </c>
      <c r="AL388" s="21"/>
      <c r="AM388" s="59" t="str">
        <f>IF($K388="", "", SUMIF('Drinks List'!DR$11:DR$1010, $K388, 'Drinks List'!DQ$11:DQ$1010))</f>
        <v/>
      </c>
      <c r="AN388" s="21"/>
      <c r="AO388" s="59" t="str">
        <f>IF($K388="", "", SUMIF('Drinks List'!DT$11:DT$1010, $K388, 'Drinks List'!DS$11:DS$1010))</f>
        <v/>
      </c>
      <c r="AP388" s="21"/>
      <c r="AQ388" s="59" t="str">
        <f>IF($K388="", "", SUMIF('Drinks List'!DV$11:DV$1010, $K388, 'Drinks List'!DU$11:DU$1010))</f>
        <v/>
      </c>
      <c r="AR388" s="21"/>
      <c r="AS388" s="59" t="str">
        <f>IF($K388="", "", SUMIF('Drinks List'!DX$11:DX$1010, $K388, 'Drinks List'!DW$11:DW$1010))</f>
        <v/>
      </c>
      <c r="AT388" s="21"/>
      <c r="AU388" s="59" t="str">
        <f>IF($K388="", "", SUMIF('Drinks List'!DZ$11:DZ$1010, $K388, 'Drinks List'!DY$11:DY$1010))</f>
        <v/>
      </c>
      <c r="AV388" s="21"/>
      <c r="AW388" s="59" t="str">
        <f>IF($K388="", "", SUMIF('Drinks List'!EB$11:EB$1010, $K388, 'Drinks List'!EA$11:EA$1010))</f>
        <v/>
      </c>
      <c r="AX388" s="21"/>
      <c r="AY388" s="59" t="str">
        <f>IF($K388="", "", SUMIF('Drinks List'!ED$11:ED$1010, $K388, 'Drinks List'!EC$11:EC$1010))</f>
        <v/>
      </c>
      <c r="AZ388" s="21"/>
      <c r="BA388" s="59" t="str">
        <f>IF($K388="", "", SUMIF('Drinks List'!EF$11:EF$1010, $K388, 'Drinks List'!EE$11:EE$1010))</f>
        <v/>
      </c>
      <c r="BB388" s="21"/>
      <c r="BC388" s="59" t="str">
        <f>IF($K388="", "", SUMIF('Drinks List'!EH$11:EH$1010, $K388, 'Drinks List'!EG$11:EG$1010))</f>
        <v/>
      </c>
      <c r="BD388" s="21"/>
      <c r="BE388" s="59" t="str">
        <f>IF($K388="", "", SUMIF('Drinks List'!EJ$11:EJ$1010, $K388, 'Drinks List'!EI$11:EI$1010))</f>
        <v/>
      </c>
      <c r="BF388" s="21"/>
      <c r="BG388" s="59" t="str">
        <f>IF($K388="", "", SUMIF('Drinks List'!EL$11:EL$1010, $K388, 'Drinks List'!EK$11:EK$1010))</f>
        <v/>
      </c>
      <c r="BH388" s="21"/>
      <c r="BI388" s="59" t="str">
        <f>IF($K388="", "", SUMIF('Drinks List'!EN$11:EN$1010, $K388, 'Drinks List'!EM$11:EM$1010))</f>
        <v/>
      </c>
      <c r="BJ388" s="21"/>
      <c r="BK388" s="59" t="str">
        <f>IF($K388="", "", SUMIF('Drinks List'!EP$11:EP$1010, $K388, 'Drinks List'!EO$11:EO$1010))</f>
        <v/>
      </c>
      <c r="BL388" s="21"/>
      <c r="BM388" s="59" t="str">
        <f>IF($K388="", "", SUMIF('Drinks List'!ER$11:ER$1010, $K388, 'Drinks List'!EQ$11:EQ$1010))</f>
        <v/>
      </c>
      <c r="BN388" s="21"/>
      <c r="BO388" s="65" t="str">
        <f>IF($K388="", "", SUMIF('Drinks List'!ET$11:ET$1010, $K388, 'Drinks List'!ES$11:ES$1010))</f>
        <v/>
      </c>
      <c r="BQ388" s="120" t="str">
        <f t="shared" si="113"/>
        <v/>
      </c>
      <c r="BR388" s="62" t="str">
        <f t="shared" si="114"/>
        <v/>
      </c>
      <c r="BS388" s="76" t="str">
        <f>IF(BQ388="", "", COUNTIF(BQ$11:BQ$1010, "&gt;"&amp;BQ388)+1+COUNTIF(BQ$11:BQ388, BQ388)-1)</f>
        <v/>
      </c>
      <c r="BT388" s="76" t="str">
        <f>IF(BR388="", "", COUNTIF(BR$11:BR$1010, "&lt;"&amp;BR388)+1+COUNTIF(BR$11:BR388, BR388)-1)</f>
        <v/>
      </c>
      <c r="BV388" s="76" t="str">
        <f t="shared" si="115"/>
        <v/>
      </c>
      <c r="BW388" s="124" t="str">
        <f t="shared" si="116"/>
        <v/>
      </c>
      <c r="BX388" s="115" t="str">
        <f t="shared" si="117"/>
        <v/>
      </c>
      <c r="BY388" s="125" t="str">
        <f t="shared" si="118"/>
        <v/>
      </c>
      <c r="CA388" s="106" t="str">
        <f t="shared" si="119"/>
        <v/>
      </c>
      <c r="CB388" s="22" t="str">
        <f t="shared" si="120"/>
        <v/>
      </c>
      <c r="CD388" s="76" t="str">
        <f>IF($J388="", "", IF($BV388=0, "", COUNTIF($J$11:$J$1010, "&lt;"&amp;$J388)+1+COUNTIF($J$11:$J388, $J388)-1))</f>
        <v/>
      </c>
    </row>
    <row r="389" spans="1:82" x14ac:dyDescent="0.25">
      <c r="A389" s="31"/>
      <c r="B389" s="19" t="str">
        <f t="shared" si="101"/>
        <v/>
      </c>
      <c r="C389" s="20" t="str">
        <f t="shared" si="102"/>
        <v/>
      </c>
      <c r="D389" s="29" t="str">
        <f t="shared" si="103"/>
        <v/>
      </c>
      <c r="E389" s="22" t="str">
        <f t="shared" si="104"/>
        <v/>
      </c>
      <c r="F389" s="31"/>
      <c r="G389" s="301"/>
      <c r="H389" s="302"/>
      <c r="I389" s="303"/>
      <c r="J389" s="304"/>
      <c r="K389" s="283"/>
      <c r="L389" s="305"/>
      <c r="M389" s="285"/>
      <c r="N389" s="287"/>
      <c r="O389" s="31"/>
      <c r="P389" s="19" t="str">
        <f t="shared" si="105"/>
        <v/>
      </c>
      <c r="Q389" s="20" t="str">
        <f t="shared" si="106"/>
        <v/>
      </c>
      <c r="R389" s="29" t="str">
        <f t="shared" si="107"/>
        <v/>
      </c>
      <c r="S389" s="22" t="str">
        <f t="shared" si="108"/>
        <v/>
      </c>
      <c r="T389" s="31"/>
      <c r="U389" s="69" t="str">
        <f t="shared" si="109"/>
        <v/>
      </c>
      <c r="V389" s="31"/>
      <c r="X389" s="76" t="str">
        <f t="shared" si="110"/>
        <v/>
      </c>
      <c r="Z389" s="76" t="str">
        <f t="shared" si="111"/>
        <v/>
      </c>
      <c r="AA389" s="76" t="str">
        <f t="shared" si="112"/>
        <v/>
      </c>
      <c r="AC389" s="19" t="str">
        <f>IF($K389="", "", SUMIF('Drinks List'!DH$11:DH$1010, $K389, 'Drinks List'!DG$11:DG$1010))</f>
        <v/>
      </c>
      <c r="AD389" s="21"/>
      <c r="AE389" s="59" t="str">
        <f>IF($K389="", "", SUMIF('Drinks List'!DJ$11:DJ$1010, $K389, 'Drinks List'!DI$11:DI$1010))</f>
        <v/>
      </c>
      <c r="AF389" s="21"/>
      <c r="AG389" s="59" t="str">
        <f>IF($K389="", "", SUMIF('Drinks List'!DL$11:DL$1010, $K389, 'Drinks List'!DK$11:DK$1010))</f>
        <v/>
      </c>
      <c r="AH389" s="21"/>
      <c r="AI389" s="59" t="str">
        <f>IF($K389="", "", SUMIF('Drinks List'!DN$11:DN$1010, $K389, 'Drinks List'!DM$11:DM$1010))</f>
        <v/>
      </c>
      <c r="AJ389" s="21"/>
      <c r="AK389" s="59" t="str">
        <f>IF($K389="", "", SUMIF('Drinks List'!DP$11:DP$1010, $K389, 'Drinks List'!DO$11:DO$1010))</f>
        <v/>
      </c>
      <c r="AL389" s="21"/>
      <c r="AM389" s="59" t="str">
        <f>IF($K389="", "", SUMIF('Drinks List'!DR$11:DR$1010, $K389, 'Drinks List'!DQ$11:DQ$1010))</f>
        <v/>
      </c>
      <c r="AN389" s="21"/>
      <c r="AO389" s="59" t="str">
        <f>IF($K389="", "", SUMIF('Drinks List'!DT$11:DT$1010, $K389, 'Drinks List'!DS$11:DS$1010))</f>
        <v/>
      </c>
      <c r="AP389" s="21"/>
      <c r="AQ389" s="59" t="str">
        <f>IF($K389="", "", SUMIF('Drinks List'!DV$11:DV$1010, $K389, 'Drinks List'!DU$11:DU$1010))</f>
        <v/>
      </c>
      <c r="AR389" s="21"/>
      <c r="AS389" s="59" t="str">
        <f>IF($K389="", "", SUMIF('Drinks List'!DX$11:DX$1010, $K389, 'Drinks List'!DW$11:DW$1010))</f>
        <v/>
      </c>
      <c r="AT389" s="21"/>
      <c r="AU389" s="59" t="str">
        <f>IF($K389="", "", SUMIF('Drinks List'!DZ$11:DZ$1010, $K389, 'Drinks List'!DY$11:DY$1010))</f>
        <v/>
      </c>
      <c r="AV389" s="21"/>
      <c r="AW389" s="59" t="str">
        <f>IF($K389="", "", SUMIF('Drinks List'!EB$11:EB$1010, $K389, 'Drinks List'!EA$11:EA$1010))</f>
        <v/>
      </c>
      <c r="AX389" s="21"/>
      <c r="AY389" s="59" t="str">
        <f>IF($K389="", "", SUMIF('Drinks List'!ED$11:ED$1010, $K389, 'Drinks List'!EC$11:EC$1010))</f>
        <v/>
      </c>
      <c r="AZ389" s="21"/>
      <c r="BA389" s="59" t="str">
        <f>IF($K389="", "", SUMIF('Drinks List'!EF$11:EF$1010, $K389, 'Drinks List'!EE$11:EE$1010))</f>
        <v/>
      </c>
      <c r="BB389" s="21"/>
      <c r="BC389" s="59" t="str">
        <f>IF($K389="", "", SUMIF('Drinks List'!EH$11:EH$1010, $K389, 'Drinks List'!EG$11:EG$1010))</f>
        <v/>
      </c>
      <c r="BD389" s="21"/>
      <c r="BE389" s="59" t="str">
        <f>IF($K389="", "", SUMIF('Drinks List'!EJ$11:EJ$1010, $K389, 'Drinks List'!EI$11:EI$1010))</f>
        <v/>
      </c>
      <c r="BF389" s="21"/>
      <c r="BG389" s="59" t="str">
        <f>IF($K389="", "", SUMIF('Drinks List'!EL$11:EL$1010, $K389, 'Drinks List'!EK$11:EK$1010))</f>
        <v/>
      </c>
      <c r="BH389" s="21"/>
      <c r="BI389" s="59" t="str">
        <f>IF($K389="", "", SUMIF('Drinks List'!EN$11:EN$1010, $K389, 'Drinks List'!EM$11:EM$1010))</f>
        <v/>
      </c>
      <c r="BJ389" s="21"/>
      <c r="BK389" s="59" t="str">
        <f>IF($K389="", "", SUMIF('Drinks List'!EP$11:EP$1010, $K389, 'Drinks List'!EO$11:EO$1010))</f>
        <v/>
      </c>
      <c r="BL389" s="21"/>
      <c r="BM389" s="59" t="str">
        <f>IF($K389="", "", SUMIF('Drinks List'!ER$11:ER$1010, $K389, 'Drinks List'!EQ$11:EQ$1010))</f>
        <v/>
      </c>
      <c r="BN389" s="21"/>
      <c r="BO389" s="65" t="str">
        <f>IF($K389="", "", SUMIF('Drinks List'!ET$11:ET$1010, $K389, 'Drinks List'!ES$11:ES$1010))</f>
        <v/>
      </c>
      <c r="BQ389" s="120" t="str">
        <f t="shared" si="113"/>
        <v/>
      </c>
      <c r="BR389" s="62" t="str">
        <f t="shared" si="114"/>
        <v/>
      </c>
      <c r="BS389" s="76" t="str">
        <f>IF(BQ389="", "", COUNTIF(BQ$11:BQ$1010, "&gt;"&amp;BQ389)+1+COUNTIF(BQ$11:BQ389, BQ389)-1)</f>
        <v/>
      </c>
      <c r="BT389" s="76" t="str">
        <f>IF(BR389="", "", COUNTIF(BR$11:BR$1010, "&lt;"&amp;BR389)+1+COUNTIF(BR$11:BR389, BR389)-1)</f>
        <v/>
      </c>
      <c r="BV389" s="76" t="str">
        <f t="shared" si="115"/>
        <v/>
      </c>
      <c r="BW389" s="124" t="str">
        <f t="shared" si="116"/>
        <v/>
      </c>
      <c r="BX389" s="115" t="str">
        <f t="shared" si="117"/>
        <v/>
      </c>
      <c r="BY389" s="125" t="str">
        <f t="shared" si="118"/>
        <v/>
      </c>
      <c r="CA389" s="106" t="str">
        <f t="shared" si="119"/>
        <v/>
      </c>
      <c r="CB389" s="22" t="str">
        <f t="shared" si="120"/>
        <v/>
      </c>
      <c r="CD389" s="76" t="str">
        <f>IF($J389="", "", IF($BV389=0, "", COUNTIF($J$11:$J$1010, "&lt;"&amp;$J389)+1+COUNTIF($J$11:$J389, $J389)-1))</f>
        <v/>
      </c>
    </row>
    <row r="390" spans="1:82" x14ac:dyDescent="0.25">
      <c r="A390" s="31"/>
      <c r="B390" s="19" t="str">
        <f t="shared" si="101"/>
        <v/>
      </c>
      <c r="C390" s="20" t="str">
        <f t="shared" si="102"/>
        <v/>
      </c>
      <c r="D390" s="29" t="str">
        <f t="shared" si="103"/>
        <v/>
      </c>
      <c r="E390" s="22" t="str">
        <f t="shared" si="104"/>
        <v/>
      </c>
      <c r="F390" s="31"/>
      <c r="G390" s="301"/>
      <c r="H390" s="302"/>
      <c r="I390" s="303"/>
      <c r="J390" s="304"/>
      <c r="K390" s="283"/>
      <c r="L390" s="305"/>
      <c r="M390" s="285"/>
      <c r="N390" s="287"/>
      <c r="O390" s="31"/>
      <c r="P390" s="19" t="str">
        <f t="shared" si="105"/>
        <v/>
      </c>
      <c r="Q390" s="20" t="str">
        <f t="shared" si="106"/>
        <v/>
      </c>
      <c r="R390" s="29" t="str">
        <f t="shared" si="107"/>
        <v/>
      </c>
      <c r="S390" s="22" t="str">
        <f t="shared" si="108"/>
        <v/>
      </c>
      <c r="T390" s="31"/>
      <c r="U390" s="69" t="str">
        <f t="shared" si="109"/>
        <v/>
      </c>
      <c r="V390" s="31"/>
      <c r="X390" s="76" t="str">
        <f t="shared" si="110"/>
        <v/>
      </c>
      <c r="Z390" s="76" t="str">
        <f t="shared" si="111"/>
        <v/>
      </c>
      <c r="AA390" s="76" t="str">
        <f t="shared" si="112"/>
        <v/>
      </c>
      <c r="AC390" s="19" t="str">
        <f>IF($K390="", "", SUMIF('Drinks List'!DH$11:DH$1010, $K390, 'Drinks List'!DG$11:DG$1010))</f>
        <v/>
      </c>
      <c r="AD390" s="21"/>
      <c r="AE390" s="59" t="str">
        <f>IF($K390="", "", SUMIF('Drinks List'!DJ$11:DJ$1010, $K390, 'Drinks List'!DI$11:DI$1010))</f>
        <v/>
      </c>
      <c r="AF390" s="21"/>
      <c r="AG390" s="59" t="str">
        <f>IF($K390="", "", SUMIF('Drinks List'!DL$11:DL$1010, $K390, 'Drinks List'!DK$11:DK$1010))</f>
        <v/>
      </c>
      <c r="AH390" s="21"/>
      <c r="AI390" s="59" t="str">
        <f>IF($K390="", "", SUMIF('Drinks List'!DN$11:DN$1010, $K390, 'Drinks List'!DM$11:DM$1010))</f>
        <v/>
      </c>
      <c r="AJ390" s="21"/>
      <c r="AK390" s="59" t="str">
        <f>IF($K390="", "", SUMIF('Drinks List'!DP$11:DP$1010, $K390, 'Drinks List'!DO$11:DO$1010))</f>
        <v/>
      </c>
      <c r="AL390" s="21"/>
      <c r="AM390" s="59" t="str">
        <f>IF($K390="", "", SUMIF('Drinks List'!DR$11:DR$1010, $K390, 'Drinks List'!DQ$11:DQ$1010))</f>
        <v/>
      </c>
      <c r="AN390" s="21"/>
      <c r="AO390" s="59" t="str">
        <f>IF($K390="", "", SUMIF('Drinks List'!DT$11:DT$1010, $K390, 'Drinks List'!DS$11:DS$1010))</f>
        <v/>
      </c>
      <c r="AP390" s="21"/>
      <c r="AQ390" s="59" t="str">
        <f>IF($K390="", "", SUMIF('Drinks List'!DV$11:DV$1010, $K390, 'Drinks List'!DU$11:DU$1010))</f>
        <v/>
      </c>
      <c r="AR390" s="21"/>
      <c r="AS390" s="59" t="str">
        <f>IF($K390="", "", SUMIF('Drinks List'!DX$11:DX$1010, $K390, 'Drinks List'!DW$11:DW$1010))</f>
        <v/>
      </c>
      <c r="AT390" s="21"/>
      <c r="AU390" s="59" t="str">
        <f>IF($K390="", "", SUMIF('Drinks List'!DZ$11:DZ$1010, $K390, 'Drinks List'!DY$11:DY$1010))</f>
        <v/>
      </c>
      <c r="AV390" s="21"/>
      <c r="AW390" s="59" t="str">
        <f>IF($K390="", "", SUMIF('Drinks List'!EB$11:EB$1010, $K390, 'Drinks List'!EA$11:EA$1010))</f>
        <v/>
      </c>
      <c r="AX390" s="21"/>
      <c r="AY390" s="59" t="str">
        <f>IF($K390="", "", SUMIF('Drinks List'!ED$11:ED$1010, $K390, 'Drinks List'!EC$11:EC$1010))</f>
        <v/>
      </c>
      <c r="AZ390" s="21"/>
      <c r="BA390" s="59" t="str">
        <f>IF($K390="", "", SUMIF('Drinks List'!EF$11:EF$1010, $K390, 'Drinks List'!EE$11:EE$1010))</f>
        <v/>
      </c>
      <c r="BB390" s="21"/>
      <c r="BC390" s="59" t="str">
        <f>IF($K390="", "", SUMIF('Drinks List'!EH$11:EH$1010, $K390, 'Drinks List'!EG$11:EG$1010))</f>
        <v/>
      </c>
      <c r="BD390" s="21"/>
      <c r="BE390" s="59" t="str">
        <f>IF($K390="", "", SUMIF('Drinks List'!EJ$11:EJ$1010, $K390, 'Drinks List'!EI$11:EI$1010))</f>
        <v/>
      </c>
      <c r="BF390" s="21"/>
      <c r="BG390" s="59" t="str">
        <f>IF($K390="", "", SUMIF('Drinks List'!EL$11:EL$1010, $K390, 'Drinks List'!EK$11:EK$1010))</f>
        <v/>
      </c>
      <c r="BH390" s="21"/>
      <c r="BI390" s="59" t="str">
        <f>IF($K390="", "", SUMIF('Drinks List'!EN$11:EN$1010, $K390, 'Drinks List'!EM$11:EM$1010))</f>
        <v/>
      </c>
      <c r="BJ390" s="21"/>
      <c r="BK390" s="59" t="str">
        <f>IF($K390="", "", SUMIF('Drinks List'!EP$11:EP$1010, $K390, 'Drinks List'!EO$11:EO$1010))</f>
        <v/>
      </c>
      <c r="BL390" s="21"/>
      <c r="BM390" s="59" t="str">
        <f>IF($K390="", "", SUMIF('Drinks List'!ER$11:ER$1010, $K390, 'Drinks List'!EQ$11:EQ$1010))</f>
        <v/>
      </c>
      <c r="BN390" s="21"/>
      <c r="BO390" s="65" t="str">
        <f>IF($K390="", "", SUMIF('Drinks List'!ET$11:ET$1010, $K390, 'Drinks List'!ES$11:ES$1010))</f>
        <v/>
      </c>
      <c r="BQ390" s="120" t="str">
        <f t="shared" si="113"/>
        <v/>
      </c>
      <c r="BR390" s="62" t="str">
        <f t="shared" si="114"/>
        <v/>
      </c>
      <c r="BS390" s="76" t="str">
        <f>IF(BQ390="", "", COUNTIF(BQ$11:BQ$1010, "&gt;"&amp;BQ390)+1+COUNTIF(BQ$11:BQ390, BQ390)-1)</f>
        <v/>
      </c>
      <c r="BT390" s="76" t="str">
        <f>IF(BR390="", "", COUNTIF(BR$11:BR$1010, "&lt;"&amp;BR390)+1+COUNTIF(BR$11:BR390, BR390)-1)</f>
        <v/>
      </c>
      <c r="BV390" s="76" t="str">
        <f t="shared" si="115"/>
        <v/>
      </c>
      <c r="BW390" s="124" t="str">
        <f t="shared" si="116"/>
        <v/>
      </c>
      <c r="BX390" s="115" t="str">
        <f t="shared" si="117"/>
        <v/>
      </c>
      <c r="BY390" s="125" t="str">
        <f t="shared" si="118"/>
        <v/>
      </c>
      <c r="CA390" s="106" t="str">
        <f t="shared" si="119"/>
        <v/>
      </c>
      <c r="CB390" s="22" t="str">
        <f t="shared" si="120"/>
        <v/>
      </c>
      <c r="CD390" s="76" t="str">
        <f>IF($J390="", "", IF($BV390=0, "", COUNTIF($J$11:$J$1010, "&lt;"&amp;$J390)+1+COUNTIF($J$11:$J390, $J390)-1))</f>
        <v/>
      </c>
    </row>
    <row r="391" spans="1:82" x14ac:dyDescent="0.25">
      <c r="A391" s="31"/>
      <c r="B391" s="19" t="str">
        <f t="shared" si="101"/>
        <v/>
      </c>
      <c r="C391" s="20" t="str">
        <f t="shared" si="102"/>
        <v/>
      </c>
      <c r="D391" s="29" t="str">
        <f t="shared" si="103"/>
        <v/>
      </c>
      <c r="E391" s="22" t="str">
        <f t="shared" si="104"/>
        <v/>
      </c>
      <c r="F391" s="31"/>
      <c r="G391" s="301"/>
      <c r="H391" s="302"/>
      <c r="I391" s="303"/>
      <c r="J391" s="304"/>
      <c r="K391" s="283"/>
      <c r="L391" s="305"/>
      <c r="M391" s="285"/>
      <c r="N391" s="287"/>
      <c r="O391" s="31"/>
      <c r="P391" s="19" t="str">
        <f t="shared" si="105"/>
        <v/>
      </c>
      <c r="Q391" s="20" t="str">
        <f t="shared" si="106"/>
        <v/>
      </c>
      <c r="R391" s="29" t="str">
        <f t="shared" si="107"/>
        <v/>
      </c>
      <c r="S391" s="22" t="str">
        <f t="shared" si="108"/>
        <v/>
      </c>
      <c r="T391" s="31"/>
      <c r="U391" s="69" t="str">
        <f t="shared" si="109"/>
        <v/>
      </c>
      <c r="V391" s="31"/>
      <c r="X391" s="76" t="str">
        <f t="shared" si="110"/>
        <v/>
      </c>
      <c r="Z391" s="76" t="str">
        <f t="shared" si="111"/>
        <v/>
      </c>
      <c r="AA391" s="76" t="str">
        <f t="shared" si="112"/>
        <v/>
      </c>
      <c r="AC391" s="19" t="str">
        <f>IF($K391="", "", SUMIF('Drinks List'!DH$11:DH$1010, $K391, 'Drinks List'!DG$11:DG$1010))</f>
        <v/>
      </c>
      <c r="AD391" s="21"/>
      <c r="AE391" s="59" t="str">
        <f>IF($K391="", "", SUMIF('Drinks List'!DJ$11:DJ$1010, $K391, 'Drinks List'!DI$11:DI$1010))</f>
        <v/>
      </c>
      <c r="AF391" s="21"/>
      <c r="AG391" s="59" t="str">
        <f>IF($K391="", "", SUMIF('Drinks List'!DL$11:DL$1010, $K391, 'Drinks List'!DK$11:DK$1010))</f>
        <v/>
      </c>
      <c r="AH391" s="21"/>
      <c r="AI391" s="59" t="str">
        <f>IF($K391="", "", SUMIF('Drinks List'!DN$11:DN$1010, $K391, 'Drinks List'!DM$11:DM$1010))</f>
        <v/>
      </c>
      <c r="AJ391" s="21"/>
      <c r="AK391" s="59" t="str">
        <f>IF($K391="", "", SUMIF('Drinks List'!DP$11:DP$1010, $K391, 'Drinks List'!DO$11:DO$1010))</f>
        <v/>
      </c>
      <c r="AL391" s="21"/>
      <c r="AM391" s="59" t="str">
        <f>IF($K391="", "", SUMIF('Drinks List'!DR$11:DR$1010, $K391, 'Drinks List'!DQ$11:DQ$1010))</f>
        <v/>
      </c>
      <c r="AN391" s="21"/>
      <c r="AO391" s="59" t="str">
        <f>IF($K391="", "", SUMIF('Drinks List'!DT$11:DT$1010, $K391, 'Drinks List'!DS$11:DS$1010))</f>
        <v/>
      </c>
      <c r="AP391" s="21"/>
      <c r="AQ391" s="59" t="str">
        <f>IF($K391="", "", SUMIF('Drinks List'!DV$11:DV$1010, $K391, 'Drinks List'!DU$11:DU$1010))</f>
        <v/>
      </c>
      <c r="AR391" s="21"/>
      <c r="AS391" s="59" t="str">
        <f>IF($K391="", "", SUMIF('Drinks List'!DX$11:DX$1010, $K391, 'Drinks List'!DW$11:DW$1010))</f>
        <v/>
      </c>
      <c r="AT391" s="21"/>
      <c r="AU391" s="59" t="str">
        <f>IF($K391="", "", SUMIF('Drinks List'!DZ$11:DZ$1010, $K391, 'Drinks List'!DY$11:DY$1010))</f>
        <v/>
      </c>
      <c r="AV391" s="21"/>
      <c r="AW391" s="59" t="str">
        <f>IF($K391="", "", SUMIF('Drinks List'!EB$11:EB$1010, $K391, 'Drinks List'!EA$11:EA$1010))</f>
        <v/>
      </c>
      <c r="AX391" s="21"/>
      <c r="AY391" s="59" t="str">
        <f>IF($K391="", "", SUMIF('Drinks List'!ED$11:ED$1010, $K391, 'Drinks List'!EC$11:EC$1010))</f>
        <v/>
      </c>
      <c r="AZ391" s="21"/>
      <c r="BA391" s="59" t="str">
        <f>IF($K391="", "", SUMIF('Drinks List'!EF$11:EF$1010, $K391, 'Drinks List'!EE$11:EE$1010))</f>
        <v/>
      </c>
      <c r="BB391" s="21"/>
      <c r="BC391" s="59" t="str">
        <f>IF($K391="", "", SUMIF('Drinks List'!EH$11:EH$1010, $K391, 'Drinks List'!EG$11:EG$1010))</f>
        <v/>
      </c>
      <c r="BD391" s="21"/>
      <c r="BE391" s="59" t="str">
        <f>IF($K391="", "", SUMIF('Drinks List'!EJ$11:EJ$1010, $K391, 'Drinks List'!EI$11:EI$1010))</f>
        <v/>
      </c>
      <c r="BF391" s="21"/>
      <c r="BG391" s="59" t="str">
        <f>IF($K391="", "", SUMIF('Drinks List'!EL$11:EL$1010, $K391, 'Drinks List'!EK$11:EK$1010))</f>
        <v/>
      </c>
      <c r="BH391" s="21"/>
      <c r="BI391" s="59" t="str">
        <f>IF($K391="", "", SUMIF('Drinks List'!EN$11:EN$1010, $K391, 'Drinks List'!EM$11:EM$1010))</f>
        <v/>
      </c>
      <c r="BJ391" s="21"/>
      <c r="BK391" s="59" t="str">
        <f>IF($K391="", "", SUMIF('Drinks List'!EP$11:EP$1010, $K391, 'Drinks List'!EO$11:EO$1010))</f>
        <v/>
      </c>
      <c r="BL391" s="21"/>
      <c r="BM391" s="59" t="str">
        <f>IF($K391="", "", SUMIF('Drinks List'!ER$11:ER$1010, $K391, 'Drinks List'!EQ$11:EQ$1010))</f>
        <v/>
      </c>
      <c r="BN391" s="21"/>
      <c r="BO391" s="65" t="str">
        <f>IF($K391="", "", SUMIF('Drinks List'!ET$11:ET$1010, $K391, 'Drinks List'!ES$11:ES$1010))</f>
        <v/>
      </c>
      <c r="BQ391" s="120" t="str">
        <f t="shared" si="113"/>
        <v/>
      </c>
      <c r="BR391" s="62" t="str">
        <f t="shared" si="114"/>
        <v/>
      </c>
      <c r="BS391" s="76" t="str">
        <f>IF(BQ391="", "", COUNTIF(BQ$11:BQ$1010, "&gt;"&amp;BQ391)+1+COUNTIF(BQ$11:BQ391, BQ391)-1)</f>
        <v/>
      </c>
      <c r="BT391" s="76" t="str">
        <f>IF(BR391="", "", COUNTIF(BR$11:BR$1010, "&lt;"&amp;BR391)+1+COUNTIF(BR$11:BR391, BR391)-1)</f>
        <v/>
      </c>
      <c r="BV391" s="76" t="str">
        <f t="shared" si="115"/>
        <v/>
      </c>
      <c r="BW391" s="124" t="str">
        <f t="shared" si="116"/>
        <v/>
      </c>
      <c r="BX391" s="115" t="str">
        <f t="shared" si="117"/>
        <v/>
      </c>
      <c r="BY391" s="125" t="str">
        <f t="shared" si="118"/>
        <v/>
      </c>
      <c r="CA391" s="106" t="str">
        <f t="shared" si="119"/>
        <v/>
      </c>
      <c r="CB391" s="22" t="str">
        <f t="shared" si="120"/>
        <v/>
      </c>
      <c r="CD391" s="76" t="str">
        <f>IF($J391="", "", IF($BV391=0, "", COUNTIF($J$11:$J$1010, "&lt;"&amp;$J391)+1+COUNTIF($J$11:$J391, $J391)-1))</f>
        <v/>
      </c>
    </row>
    <row r="392" spans="1:82" x14ac:dyDescent="0.25">
      <c r="A392" s="31"/>
      <c r="B392" s="19" t="str">
        <f t="shared" si="101"/>
        <v/>
      </c>
      <c r="C392" s="20" t="str">
        <f t="shared" si="102"/>
        <v/>
      </c>
      <c r="D392" s="29" t="str">
        <f t="shared" si="103"/>
        <v/>
      </c>
      <c r="E392" s="22" t="str">
        <f t="shared" si="104"/>
        <v/>
      </c>
      <c r="F392" s="31"/>
      <c r="G392" s="301"/>
      <c r="H392" s="302"/>
      <c r="I392" s="303"/>
      <c r="J392" s="304"/>
      <c r="K392" s="283"/>
      <c r="L392" s="305"/>
      <c r="M392" s="285"/>
      <c r="N392" s="287"/>
      <c r="O392" s="31"/>
      <c r="P392" s="19" t="str">
        <f t="shared" si="105"/>
        <v/>
      </c>
      <c r="Q392" s="20" t="str">
        <f t="shared" si="106"/>
        <v/>
      </c>
      <c r="R392" s="29" t="str">
        <f t="shared" si="107"/>
        <v/>
      </c>
      <c r="S392" s="22" t="str">
        <f t="shared" si="108"/>
        <v/>
      </c>
      <c r="T392" s="31"/>
      <c r="U392" s="69" t="str">
        <f t="shared" si="109"/>
        <v/>
      </c>
      <c r="V392" s="31"/>
      <c r="X392" s="76" t="str">
        <f t="shared" si="110"/>
        <v/>
      </c>
      <c r="Z392" s="76" t="str">
        <f t="shared" si="111"/>
        <v/>
      </c>
      <c r="AA392" s="76" t="str">
        <f t="shared" si="112"/>
        <v/>
      </c>
      <c r="AC392" s="19" t="str">
        <f>IF($K392="", "", SUMIF('Drinks List'!DH$11:DH$1010, $K392, 'Drinks List'!DG$11:DG$1010))</f>
        <v/>
      </c>
      <c r="AD392" s="21"/>
      <c r="AE392" s="59" t="str">
        <f>IF($K392="", "", SUMIF('Drinks List'!DJ$11:DJ$1010, $K392, 'Drinks List'!DI$11:DI$1010))</f>
        <v/>
      </c>
      <c r="AF392" s="21"/>
      <c r="AG392" s="59" t="str">
        <f>IF($K392="", "", SUMIF('Drinks List'!DL$11:DL$1010, $K392, 'Drinks List'!DK$11:DK$1010))</f>
        <v/>
      </c>
      <c r="AH392" s="21"/>
      <c r="AI392" s="59" t="str">
        <f>IF($K392="", "", SUMIF('Drinks List'!DN$11:DN$1010, $K392, 'Drinks List'!DM$11:DM$1010))</f>
        <v/>
      </c>
      <c r="AJ392" s="21"/>
      <c r="AK392" s="59" t="str">
        <f>IF($K392="", "", SUMIF('Drinks List'!DP$11:DP$1010, $K392, 'Drinks List'!DO$11:DO$1010))</f>
        <v/>
      </c>
      <c r="AL392" s="21"/>
      <c r="AM392" s="59" t="str">
        <f>IF($K392="", "", SUMIF('Drinks List'!DR$11:DR$1010, $K392, 'Drinks List'!DQ$11:DQ$1010))</f>
        <v/>
      </c>
      <c r="AN392" s="21"/>
      <c r="AO392" s="59" t="str">
        <f>IF($K392="", "", SUMIF('Drinks List'!DT$11:DT$1010, $K392, 'Drinks List'!DS$11:DS$1010))</f>
        <v/>
      </c>
      <c r="AP392" s="21"/>
      <c r="AQ392" s="59" t="str">
        <f>IF($K392="", "", SUMIF('Drinks List'!DV$11:DV$1010, $K392, 'Drinks List'!DU$11:DU$1010))</f>
        <v/>
      </c>
      <c r="AR392" s="21"/>
      <c r="AS392" s="59" t="str">
        <f>IF($K392="", "", SUMIF('Drinks List'!DX$11:DX$1010, $K392, 'Drinks List'!DW$11:DW$1010))</f>
        <v/>
      </c>
      <c r="AT392" s="21"/>
      <c r="AU392" s="59" t="str">
        <f>IF($K392="", "", SUMIF('Drinks List'!DZ$11:DZ$1010, $K392, 'Drinks List'!DY$11:DY$1010))</f>
        <v/>
      </c>
      <c r="AV392" s="21"/>
      <c r="AW392" s="59" t="str">
        <f>IF($K392="", "", SUMIF('Drinks List'!EB$11:EB$1010, $K392, 'Drinks List'!EA$11:EA$1010))</f>
        <v/>
      </c>
      <c r="AX392" s="21"/>
      <c r="AY392" s="59" t="str">
        <f>IF($K392="", "", SUMIF('Drinks List'!ED$11:ED$1010, $K392, 'Drinks List'!EC$11:EC$1010))</f>
        <v/>
      </c>
      <c r="AZ392" s="21"/>
      <c r="BA392" s="59" t="str">
        <f>IF($K392="", "", SUMIF('Drinks List'!EF$11:EF$1010, $K392, 'Drinks List'!EE$11:EE$1010))</f>
        <v/>
      </c>
      <c r="BB392" s="21"/>
      <c r="BC392" s="59" t="str">
        <f>IF($K392="", "", SUMIF('Drinks List'!EH$11:EH$1010, $K392, 'Drinks List'!EG$11:EG$1010))</f>
        <v/>
      </c>
      <c r="BD392" s="21"/>
      <c r="BE392" s="59" t="str">
        <f>IF($K392="", "", SUMIF('Drinks List'!EJ$11:EJ$1010, $K392, 'Drinks List'!EI$11:EI$1010))</f>
        <v/>
      </c>
      <c r="BF392" s="21"/>
      <c r="BG392" s="59" t="str">
        <f>IF($K392="", "", SUMIF('Drinks List'!EL$11:EL$1010, $K392, 'Drinks List'!EK$11:EK$1010))</f>
        <v/>
      </c>
      <c r="BH392" s="21"/>
      <c r="BI392" s="59" t="str">
        <f>IF($K392="", "", SUMIF('Drinks List'!EN$11:EN$1010, $K392, 'Drinks List'!EM$11:EM$1010))</f>
        <v/>
      </c>
      <c r="BJ392" s="21"/>
      <c r="BK392" s="59" t="str">
        <f>IF($K392="", "", SUMIF('Drinks List'!EP$11:EP$1010, $K392, 'Drinks List'!EO$11:EO$1010))</f>
        <v/>
      </c>
      <c r="BL392" s="21"/>
      <c r="BM392" s="59" t="str">
        <f>IF($K392="", "", SUMIF('Drinks List'!ER$11:ER$1010, $K392, 'Drinks List'!EQ$11:EQ$1010))</f>
        <v/>
      </c>
      <c r="BN392" s="21"/>
      <c r="BO392" s="65" t="str">
        <f>IF($K392="", "", SUMIF('Drinks List'!ET$11:ET$1010, $K392, 'Drinks List'!ES$11:ES$1010))</f>
        <v/>
      </c>
      <c r="BQ392" s="120" t="str">
        <f t="shared" si="113"/>
        <v/>
      </c>
      <c r="BR392" s="62" t="str">
        <f t="shared" si="114"/>
        <v/>
      </c>
      <c r="BS392" s="76" t="str">
        <f>IF(BQ392="", "", COUNTIF(BQ$11:BQ$1010, "&gt;"&amp;BQ392)+1+COUNTIF(BQ$11:BQ392, BQ392)-1)</f>
        <v/>
      </c>
      <c r="BT392" s="76" t="str">
        <f>IF(BR392="", "", COUNTIF(BR$11:BR$1010, "&lt;"&amp;BR392)+1+COUNTIF(BR$11:BR392, BR392)-1)</f>
        <v/>
      </c>
      <c r="BV392" s="76" t="str">
        <f t="shared" si="115"/>
        <v/>
      </c>
      <c r="BW392" s="124" t="str">
        <f t="shared" si="116"/>
        <v/>
      </c>
      <c r="BX392" s="115" t="str">
        <f t="shared" si="117"/>
        <v/>
      </c>
      <c r="BY392" s="125" t="str">
        <f t="shared" si="118"/>
        <v/>
      </c>
      <c r="CA392" s="106" t="str">
        <f t="shared" si="119"/>
        <v/>
      </c>
      <c r="CB392" s="22" t="str">
        <f t="shared" si="120"/>
        <v/>
      </c>
      <c r="CD392" s="76" t="str">
        <f>IF($J392="", "", IF($BV392=0, "", COUNTIF($J$11:$J$1010, "&lt;"&amp;$J392)+1+COUNTIF($J$11:$J392, $J392)-1))</f>
        <v/>
      </c>
    </row>
    <row r="393" spans="1:82" x14ac:dyDescent="0.25">
      <c r="A393" s="31"/>
      <c r="B393" s="19" t="str">
        <f t="shared" si="101"/>
        <v/>
      </c>
      <c r="C393" s="20" t="str">
        <f t="shared" si="102"/>
        <v/>
      </c>
      <c r="D393" s="29" t="str">
        <f t="shared" si="103"/>
        <v/>
      </c>
      <c r="E393" s="22" t="str">
        <f t="shared" si="104"/>
        <v/>
      </c>
      <c r="F393" s="31"/>
      <c r="G393" s="301"/>
      <c r="H393" s="302"/>
      <c r="I393" s="303"/>
      <c r="J393" s="304"/>
      <c r="K393" s="283"/>
      <c r="L393" s="305"/>
      <c r="M393" s="285"/>
      <c r="N393" s="287"/>
      <c r="O393" s="31"/>
      <c r="P393" s="19" t="str">
        <f t="shared" si="105"/>
        <v/>
      </c>
      <c r="Q393" s="20" t="str">
        <f t="shared" si="106"/>
        <v/>
      </c>
      <c r="R393" s="29" t="str">
        <f t="shared" si="107"/>
        <v/>
      </c>
      <c r="S393" s="22" t="str">
        <f t="shared" si="108"/>
        <v/>
      </c>
      <c r="T393" s="31"/>
      <c r="U393" s="69" t="str">
        <f t="shared" si="109"/>
        <v/>
      </c>
      <c r="V393" s="31"/>
      <c r="X393" s="76" t="str">
        <f t="shared" si="110"/>
        <v/>
      </c>
      <c r="Z393" s="76" t="str">
        <f t="shared" si="111"/>
        <v/>
      </c>
      <c r="AA393" s="76" t="str">
        <f t="shared" si="112"/>
        <v/>
      </c>
      <c r="AC393" s="19" t="str">
        <f>IF($K393="", "", SUMIF('Drinks List'!DH$11:DH$1010, $K393, 'Drinks List'!DG$11:DG$1010))</f>
        <v/>
      </c>
      <c r="AD393" s="21"/>
      <c r="AE393" s="59" t="str">
        <f>IF($K393="", "", SUMIF('Drinks List'!DJ$11:DJ$1010, $K393, 'Drinks List'!DI$11:DI$1010))</f>
        <v/>
      </c>
      <c r="AF393" s="21"/>
      <c r="AG393" s="59" t="str">
        <f>IF($K393="", "", SUMIF('Drinks List'!DL$11:DL$1010, $K393, 'Drinks List'!DK$11:DK$1010))</f>
        <v/>
      </c>
      <c r="AH393" s="21"/>
      <c r="AI393" s="59" t="str">
        <f>IF($K393="", "", SUMIF('Drinks List'!DN$11:DN$1010, $K393, 'Drinks List'!DM$11:DM$1010))</f>
        <v/>
      </c>
      <c r="AJ393" s="21"/>
      <c r="AK393" s="59" t="str">
        <f>IF($K393="", "", SUMIF('Drinks List'!DP$11:DP$1010, $K393, 'Drinks List'!DO$11:DO$1010))</f>
        <v/>
      </c>
      <c r="AL393" s="21"/>
      <c r="AM393" s="59" t="str">
        <f>IF($K393="", "", SUMIF('Drinks List'!DR$11:DR$1010, $K393, 'Drinks List'!DQ$11:DQ$1010))</f>
        <v/>
      </c>
      <c r="AN393" s="21"/>
      <c r="AO393" s="59" t="str">
        <f>IF($K393="", "", SUMIF('Drinks List'!DT$11:DT$1010, $K393, 'Drinks List'!DS$11:DS$1010))</f>
        <v/>
      </c>
      <c r="AP393" s="21"/>
      <c r="AQ393" s="59" t="str">
        <f>IF($K393="", "", SUMIF('Drinks List'!DV$11:DV$1010, $K393, 'Drinks List'!DU$11:DU$1010))</f>
        <v/>
      </c>
      <c r="AR393" s="21"/>
      <c r="AS393" s="59" t="str">
        <f>IF($K393="", "", SUMIF('Drinks List'!DX$11:DX$1010, $K393, 'Drinks List'!DW$11:DW$1010))</f>
        <v/>
      </c>
      <c r="AT393" s="21"/>
      <c r="AU393" s="59" t="str">
        <f>IF($K393="", "", SUMIF('Drinks List'!DZ$11:DZ$1010, $K393, 'Drinks List'!DY$11:DY$1010))</f>
        <v/>
      </c>
      <c r="AV393" s="21"/>
      <c r="AW393" s="59" t="str">
        <f>IF($K393="", "", SUMIF('Drinks List'!EB$11:EB$1010, $K393, 'Drinks List'!EA$11:EA$1010))</f>
        <v/>
      </c>
      <c r="AX393" s="21"/>
      <c r="AY393" s="59" t="str">
        <f>IF($K393="", "", SUMIF('Drinks List'!ED$11:ED$1010, $K393, 'Drinks List'!EC$11:EC$1010))</f>
        <v/>
      </c>
      <c r="AZ393" s="21"/>
      <c r="BA393" s="59" t="str">
        <f>IF($K393="", "", SUMIF('Drinks List'!EF$11:EF$1010, $K393, 'Drinks List'!EE$11:EE$1010))</f>
        <v/>
      </c>
      <c r="BB393" s="21"/>
      <c r="BC393" s="59" t="str">
        <f>IF($K393="", "", SUMIF('Drinks List'!EH$11:EH$1010, $K393, 'Drinks List'!EG$11:EG$1010))</f>
        <v/>
      </c>
      <c r="BD393" s="21"/>
      <c r="BE393" s="59" t="str">
        <f>IF($K393="", "", SUMIF('Drinks List'!EJ$11:EJ$1010, $K393, 'Drinks List'!EI$11:EI$1010))</f>
        <v/>
      </c>
      <c r="BF393" s="21"/>
      <c r="BG393" s="59" t="str">
        <f>IF($K393="", "", SUMIF('Drinks List'!EL$11:EL$1010, $K393, 'Drinks List'!EK$11:EK$1010))</f>
        <v/>
      </c>
      <c r="BH393" s="21"/>
      <c r="BI393" s="59" t="str">
        <f>IF($K393="", "", SUMIF('Drinks List'!EN$11:EN$1010, $K393, 'Drinks List'!EM$11:EM$1010))</f>
        <v/>
      </c>
      <c r="BJ393" s="21"/>
      <c r="BK393" s="59" t="str">
        <f>IF($K393="", "", SUMIF('Drinks List'!EP$11:EP$1010, $K393, 'Drinks List'!EO$11:EO$1010))</f>
        <v/>
      </c>
      <c r="BL393" s="21"/>
      <c r="BM393" s="59" t="str">
        <f>IF($K393="", "", SUMIF('Drinks List'!ER$11:ER$1010, $K393, 'Drinks List'!EQ$11:EQ$1010))</f>
        <v/>
      </c>
      <c r="BN393" s="21"/>
      <c r="BO393" s="65" t="str">
        <f>IF($K393="", "", SUMIF('Drinks List'!ET$11:ET$1010, $K393, 'Drinks List'!ES$11:ES$1010))</f>
        <v/>
      </c>
      <c r="BQ393" s="120" t="str">
        <f t="shared" si="113"/>
        <v/>
      </c>
      <c r="BR393" s="62" t="str">
        <f t="shared" si="114"/>
        <v/>
      </c>
      <c r="BS393" s="76" t="str">
        <f>IF(BQ393="", "", COUNTIF(BQ$11:BQ$1010, "&gt;"&amp;BQ393)+1+COUNTIF(BQ$11:BQ393, BQ393)-1)</f>
        <v/>
      </c>
      <c r="BT393" s="76" t="str">
        <f>IF(BR393="", "", COUNTIF(BR$11:BR$1010, "&lt;"&amp;BR393)+1+COUNTIF(BR$11:BR393, BR393)-1)</f>
        <v/>
      </c>
      <c r="BV393" s="76" t="str">
        <f t="shared" si="115"/>
        <v/>
      </c>
      <c r="BW393" s="124" t="str">
        <f t="shared" si="116"/>
        <v/>
      </c>
      <c r="BX393" s="115" t="str">
        <f t="shared" si="117"/>
        <v/>
      </c>
      <c r="BY393" s="125" t="str">
        <f t="shared" si="118"/>
        <v/>
      </c>
      <c r="CA393" s="106" t="str">
        <f t="shared" si="119"/>
        <v/>
      </c>
      <c r="CB393" s="22" t="str">
        <f t="shared" si="120"/>
        <v/>
      </c>
      <c r="CD393" s="76" t="str">
        <f>IF($J393="", "", IF($BV393=0, "", COUNTIF($J$11:$J$1010, "&lt;"&amp;$J393)+1+COUNTIF($J$11:$J393, $J393)-1))</f>
        <v/>
      </c>
    </row>
    <row r="394" spans="1:82" x14ac:dyDescent="0.25">
      <c r="A394" s="31"/>
      <c r="B394" s="19" t="str">
        <f t="shared" si="101"/>
        <v/>
      </c>
      <c r="C394" s="20" t="str">
        <f t="shared" si="102"/>
        <v/>
      </c>
      <c r="D394" s="29" t="str">
        <f t="shared" si="103"/>
        <v/>
      </c>
      <c r="E394" s="22" t="str">
        <f t="shared" si="104"/>
        <v/>
      </c>
      <c r="F394" s="31"/>
      <c r="G394" s="301"/>
      <c r="H394" s="302"/>
      <c r="I394" s="303"/>
      <c r="J394" s="304"/>
      <c r="K394" s="283"/>
      <c r="L394" s="305"/>
      <c r="M394" s="285"/>
      <c r="N394" s="287"/>
      <c r="O394" s="31"/>
      <c r="P394" s="19" t="str">
        <f t="shared" si="105"/>
        <v/>
      </c>
      <c r="Q394" s="20" t="str">
        <f t="shared" si="106"/>
        <v/>
      </c>
      <c r="R394" s="29" t="str">
        <f t="shared" si="107"/>
        <v/>
      </c>
      <c r="S394" s="22" t="str">
        <f t="shared" si="108"/>
        <v/>
      </c>
      <c r="T394" s="31"/>
      <c r="U394" s="69" t="str">
        <f t="shared" si="109"/>
        <v/>
      </c>
      <c r="V394" s="31"/>
      <c r="X394" s="76" t="str">
        <f t="shared" si="110"/>
        <v/>
      </c>
      <c r="Z394" s="76" t="str">
        <f t="shared" si="111"/>
        <v/>
      </c>
      <c r="AA394" s="76" t="str">
        <f t="shared" si="112"/>
        <v/>
      </c>
      <c r="AC394" s="19" t="str">
        <f>IF($K394="", "", SUMIF('Drinks List'!DH$11:DH$1010, $K394, 'Drinks List'!DG$11:DG$1010))</f>
        <v/>
      </c>
      <c r="AD394" s="21"/>
      <c r="AE394" s="59" t="str">
        <f>IF($K394="", "", SUMIF('Drinks List'!DJ$11:DJ$1010, $K394, 'Drinks List'!DI$11:DI$1010))</f>
        <v/>
      </c>
      <c r="AF394" s="21"/>
      <c r="AG394" s="59" t="str">
        <f>IF($K394="", "", SUMIF('Drinks List'!DL$11:DL$1010, $K394, 'Drinks List'!DK$11:DK$1010))</f>
        <v/>
      </c>
      <c r="AH394" s="21"/>
      <c r="AI394" s="59" t="str">
        <f>IF($K394="", "", SUMIF('Drinks List'!DN$11:DN$1010, $K394, 'Drinks List'!DM$11:DM$1010))</f>
        <v/>
      </c>
      <c r="AJ394" s="21"/>
      <c r="AK394" s="59" t="str">
        <f>IF($K394="", "", SUMIF('Drinks List'!DP$11:DP$1010, $K394, 'Drinks List'!DO$11:DO$1010))</f>
        <v/>
      </c>
      <c r="AL394" s="21"/>
      <c r="AM394" s="59" t="str">
        <f>IF($K394="", "", SUMIF('Drinks List'!DR$11:DR$1010, $K394, 'Drinks List'!DQ$11:DQ$1010))</f>
        <v/>
      </c>
      <c r="AN394" s="21"/>
      <c r="AO394" s="59" t="str">
        <f>IF($K394="", "", SUMIF('Drinks List'!DT$11:DT$1010, $K394, 'Drinks List'!DS$11:DS$1010))</f>
        <v/>
      </c>
      <c r="AP394" s="21"/>
      <c r="AQ394" s="59" t="str">
        <f>IF($K394="", "", SUMIF('Drinks List'!DV$11:DV$1010, $K394, 'Drinks List'!DU$11:DU$1010))</f>
        <v/>
      </c>
      <c r="AR394" s="21"/>
      <c r="AS394" s="59" t="str">
        <f>IF($K394="", "", SUMIF('Drinks List'!DX$11:DX$1010, $K394, 'Drinks List'!DW$11:DW$1010))</f>
        <v/>
      </c>
      <c r="AT394" s="21"/>
      <c r="AU394" s="59" t="str">
        <f>IF($K394="", "", SUMIF('Drinks List'!DZ$11:DZ$1010, $K394, 'Drinks List'!DY$11:DY$1010))</f>
        <v/>
      </c>
      <c r="AV394" s="21"/>
      <c r="AW394" s="59" t="str">
        <f>IF($K394="", "", SUMIF('Drinks List'!EB$11:EB$1010, $K394, 'Drinks List'!EA$11:EA$1010))</f>
        <v/>
      </c>
      <c r="AX394" s="21"/>
      <c r="AY394" s="59" t="str">
        <f>IF($K394="", "", SUMIF('Drinks List'!ED$11:ED$1010, $K394, 'Drinks List'!EC$11:EC$1010))</f>
        <v/>
      </c>
      <c r="AZ394" s="21"/>
      <c r="BA394" s="59" t="str">
        <f>IF($K394="", "", SUMIF('Drinks List'!EF$11:EF$1010, $K394, 'Drinks List'!EE$11:EE$1010))</f>
        <v/>
      </c>
      <c r="BB394" s="21"/>
      <c r="BC394" s="59" t="str">
        <f>IF($K394="", "", SUMIF('Drinks List'!EH$11:EH$1010, $K394, 'Drinks List'!EG$11:EG$1010))</f>
        <v/>
      </c>
      <c r="BD394" s="21"/>
      <c r="BE394" s="59" t="str">
        <f>IF($K394="", "", SUMIF('Drinks List'!EJ$11:EJ$1010, $K394, 'Drinks List'!EI$11:EI$1010))</f>
        <v/>
      </c>
      <c r="BF394" s="21"/>
      <c r="BG394" s="59" t="str">
        <f>IF($K394="", "", SUMIF('Drinks List'!EL$11:EL$1010, $K394, 'Drinks List'!EK$11:EK$1010))</f>
        <v/>
      </c>
      <c r="BH394" s="21"/>
      <c r="BI394" s="59" t="str">
        <f>IF($K394="", "", SUMIF('Drinks List'!EN$11:EN$1010, $K394, 'Drinks List'!EM$11:EM$1010))</f>
        <v/>
      </c>
      <c r="BJ394" s="21"/>
      <c r="BK394" s="59" t="str">
        <f>IF($K394="", "", SUMIF('Drinks List'!EP$11:EP$1010, $K394, 'Drinks List'!EO$11:EO$1010))</f>
        <v/>
      </c>
      <c r="BL394" s="21"/>
      <c r="BM394" s="59" t="str">
        <f>IF($K394="", "", SUMIF('Drinks List'!ER$11:ER$1010, $K394, 'Drinks List'!EQ$11:EQ$1010))</f>
        <v/>
      </c>
      <c r="BN394" s="21"/>
      <c r="BO394" s="65" t="str">
        <f>IF($K394="", "", SUMIF('Drinks List'!ET$11:ET$1010, $K394, 'Drinks List'!ES$11:ES$1010))</f>
        <v/>
      </c>
      <c r="BQ394" s="120" t="str">
        <f t="shared" si="113"/>
        <v/>
      </c>
      <c r="BR394" s="62" t="str">
        <f t="shared" si="114"/>
        <v/>
      </c>
      <c r="BS394" s="76" t="str">
        <f>IF(BQ394="", "", COUNTIF(BQ$11:BQ$1010, "&gt;"&amp;BQ394)+1+COUNTIF(BQ$11:BQ394, BQ394)-1)</f>
        <v/>
      </c>
      <c r="BT394" s="76" t="str">
        <f>IF(BR394="", "", COUNTIF(BR$11:BR$1010, "&lt;"&amp;BR394)+1+COUNTIF(BR$11:BR394, BR394)-1)</f>
        <v/>
      </c>
      <c r="BV394" s="76" t="str">
        <f t="shared" si="115"/>
        <v/>
      </c>
      <c r="BW394" s="124" t="str">
        <f t="shared" si="116"/>
        <v/>
      </c>
      <c r="BX394" s="115" t="str">
        <f t="shared" si="117"/>
        <v/>
      </c>
      <c r="BY394" s="125" t="str">
        <f t="shared" si="118"/>
        <v/>
      </c>
      <c r="CA394" s="106" t="str">
        <f t="shared" si="119"/>
        <v/>
      </c>
      <c r="CB394" s="22" t="str">
        <f t="shared" si="120"/>
        <v/>
      </c>
      <c r="CD394" s="76" t="str">
        <f>IF($J394="", "", IF($BV394=0, "", COUNTIF($J$11:$J$1010, "&lt;"&amp;$J394)+1+COUNTIF($J$11:$J394, $J394)-1))</f>
        <v/>
      </c>
    </row>
    <row r="395" spans="1:82" x14ac:dyDescent="0.25">
      <c r="A395" s="31"/>
      <c r="B395" s="19" t="str">
        <f t="shared" ref="B395:B458" si="121">IF($J395="", "", ($G395-$H395+$I395)*$L395)</f>
        <v/>
      </c>
      <c r="C395" s="20" t="str">
        <f t="shared" ref="C395:C458" si="122">IF($J395="", "", ROUND($B395*$M395, 2))</f>
        <v/>
      </c>
      <c r="D395" s="29" t="str">
        <f t="shared" ref="D395:D458" si="123">IFERROR(IF($J395="", "", ROUNDUP($B395/$L395, 0)), "")</f>
        <v/>
      </c>
      <c r="E395" s="22" t="str">
        <f t="shared" ref="E395:E458" si="124">IFERROR(IF($J395="", "", $D395*$M395), "")</f>
        <v/>
      </c>
      <c r="F395" s="31"/>
      <c r="G395" s="301"/>
      <c r="H395" s="302"/>
      <c r="I395" s="303"/>
      <c r="J395" s="304"/>
      <c r="K395" s="283"/>
      <c r="L395" s="305"/>
      <c r="M395" s="285"/>
      <c r="N395" s="287"/>
      <c r="O395" s="31"/>
      <c r="P395" s="19" t="str">
        <f t="shared" ref="P395:P458" si="125">IF($K395="", "", SUM($AC395:$BO395))</f>
        <v/>
      </c>
      <c r="Q395" s="20" t="str">
        <f t="shared" ref="Q395:Q458" si="126">IF($J395="", "", ROUND($P395*$M395, 2))</f>
        <v/>
      </c>
      <c r="R395" s="29" t="str">
        <f t="shared" ref="R395:R458" si="127">IFERROR(IF($J395="", "", ROUNDUP($P395/$L395, 0)), "")</f>
        <v/>
      </c>
      <c r="S395" s="22" t="str">
        <f t="shared" ref="S395:S458" si="128">IFERROR(IF($J395="", "", $R395*$M395), "")</f>
        <v/>
      </c>
      <c r="T395" s="31"/>
      <c r="U395" s="69" t="str">
        <f t="shared" ref="U395:U458" si="129">IF(OR($B395="", $P395=""), "", IFERROR(ROUND($B395/$P395, 4), ""))</f>
        <v/>
      </c>
      <c r="V395" s="31"/>
      <c r="X395" s="76" t="str">
        <f t="shared" si="110"/>
        <v/>
      </c>
      <c r="Z395" s="76" t="str">
        <f t="shared" si="111"/>
        <v/>
      </c>
      <c r="AA395" s="76" t="str">
        <f t="shared" si="112"/>
        <v/>
      </c>
      <c r="AC395" s="19" t="str">
        <f>IF($K395="", "", SUMIF('Drinks List'!DH$11:DH$1010, $K395, 'Drinks List'!DG$11:DG$1010))</f>
        <v/>
      </c>
      <c r="AD395" s="21"/>
      <c r="AE395" s="59" t="str">
        <f>IF($K395="", "", SUMIF('Drinks List'!DJ$11:DJ$1010, $K395, 'Drinks List'!DI$11:DI$1010))</f>
        <v/>
      </c>
      <c r="AF395" s="21"/>
      <c r="AG395" s="59" t="str">
        <f>IF($K395="", "", SUMIF('Drinks List'!DL$11:DL$1010, $K395, 'Drinks List'!DK$11:DK$1010))</f>
        <v/>
      </c>
      <c r="AH395" s="21"/>
      <c r="AI395" s="59" t="str">
        <f>IF($K395="", "", SUMIF('Drinks List'!DN$11:DN$1010, $K395, 'Drinks List'!DM$11:DM$1010))</f>
        <v/>
      </c>
      <c r="AJ395" s="21"/>
      <c r="AK395" s="59" t="str">
        <f>IF($K395="", "", SUMIF('Drinks List'!DP$11:DP$1010, $K395, 'Drinks List'!DO$11:DO$1010))</f>
        <v/>
      </c>
      <c r="AL395" s="21"/>
      <c r="AM395" s="59" t="str">
        <f>IF($K395="", "", SUMIF('Drinks List'!DR$11:DR$1010, $K395, 'Drinks List'!DQ$11:DQ$1010))</f>
        <v/>
      </c>
      <c r="AN395" s="21"/>
      <c r="AO395" s="59" t="str">
        <f>IF($K395="", "", SUMIF('Drinks List'!DT$11:DT$1010, $K395, 'Drinks List'!DS$11:DS$1010))</f>
        <v/>
      </c>
      <c r="AP395" s="21"/>
      <c r="AQ395" s="59" t="str">
        <f>IF($K395="", "", SUMIF('Drinks List'!DV$11:DV$1010, $K395, 'Drinks List'!DU$11:DU$1010))</f>
        <v/>
      </c>
      <c r="AR395" s="21"/>
      <c r="AS395" s="59" t="str">
        <f>IF($K395="", "", SUMIF('Drinks List'!DX$11:DX$1010, $K395, 'Drinks List'!DW$11:DW$1010))</f>
        <v/>
      </c>
      <c r="AT395" s="21"/>
      <c r="AU395" s="59" t="str">
        <f>IF($K395="", "", SUMIF('Drinks List'!DZ$11:DZ$1010, $K395, 'Drinks List'!DY$11:DY$1010))</f>
        <v/>
      </c>
      <c r="AV395" s="21"/>
      <c r="AW395" s="59" t="str">
        <f>IF($K395="", "", SUMIF('Drinks List'!EB$11:EB$1010, $K395, 'Drinks List'!EA$11:EA$1010))</f>
        <v/>
      </c>
      <c r="AX395" s="21"/>
      <c r="AY395" s="59" t="str">
        <f>IF($K395="", "", SUMIF('Drinks List'!ED$11:ED$1010, $K395, 'Drinks List'!EC$11:EC$1010))</f>
        <v/>
      </c>
      <c r="AZ395" s="21"/>
      <c r="BA395" s="59" t="str">
        <f>IF($K395="", "", SUMIF('Drinks List'!EF$11:EF$1010, $K395, 'Drinks List'!EE$11:EE$1010))</f>
        <v/>
      </c>
      <c r="BB395" s="21"/>
      <c r="BC395" s="59" t="str">
        <f>IF($K395="", "", SUMIF('Drinks List'!EH$11:EH$1010, $K395, 'Drinks List'!EG$11:EG$1010))</f>
        <v/>
      </c>
      <c r="BD395" s="21"/>
      <c r="BE395" s="59" t="str">
        <f>IF($K395="", "", SUMIF('Drinks List'!EJ$11:EJ$1010, $K395, 'Drinks List'!EI$11:EI$1010))</f>
        <v/>
      </c>
      <c r="BF395" s="21"/>
      <c r="BG395" s="59" t="str">
        <f>IF($K395="", "", SUMIF('Drinks List'!EL$11:EL$1010, $K395, 'Drinks List'!EK$11:EK$1010))</f>
        <v/>
      </c>
      <c r="BH395" s="21"/>
      <c r="BI395" s="59" t="str">
        <f>IF($K395="", "", SUMIF('Drinks List'!EN$11:EN$1010, $K395, 'Drinks List'!EM$11:EM$1010))</f>
        <v/>
      </c>
      <c r="BJ395" s="21"/>
      <c r="BK395" s="59" t="str">
        <f>IF($K395="", "", SUMIF('Drinks List'!EP$11:EP$1010, $K395, 'Drinks List'!EO$11:EO$1010))</f>
        <v/>
      </c>
      <c r="BL395" s="21"/>
      <c r="BM395" s="59" t="str">
        <f>IF($K395="", "", SUMIF('Drinks List'!ER$11:ER$1010, $K395, 'Drinks List'!EQ$11:EQ$1010))</f>
        <v/>
      </c>
      <c r="BN395" s="21"/>
      <c r="BO395" s="65" t="str">
        <f>IF($K395="", "", SUMIF('Drinks List'!ET$11:ET$1010, $K395, 'Drinks List'!ES$11:ES$1010))</f>
        <v/>
      </c>
      <c r="BQ395" s="120" t="str">
        <f t="shared" si="113"/>
        <v/>
      </c>
      <c r="BR395" s="62" t="str">
        <f t="shared" si="114"/>
        <v/>
      </c>
      <c r="BS395" s="76" t="str">
        <f>IF(BQ395="", "", COUNTIF(BQ$11:BQ$1010, "&gt;"&amp;BQ395)+1+COUNTIF(BQ$11:BQ395, BQ395)-1)</f>
        <v/>
      </c>
      <c r="BT395" s="76" t="str">
        <f>IF(BR395="", "", COUNTIF(BR$11:BR$1010, "&lt;"&amp;BR395)+1+COUNTIF(BR$11:BR395, BR395)-1)</f>
        <v/>
      </c>
      <c r="BV395" s="76" t="str">
        <f t="shared" si="115"/>
        <v/>
      </c>
      <c r="BW395" s="124" t="str">
        <f t="shared" si="116"/>
        <v/>
      </c>
      <c r="BX395" s="115" t="str">
        <f t="shared" si="117"/>
        <v/>
      </c>
      <c r="BY395" s="125" t="str">
        <f t="shared" si="118"/>
        <v/>
      </c>
      <c r="CA395" s="106" t="str">
        <f t="shared" si="119"/>
        <v/>
      </c>
      <c r="CB395" s="22" t="str">
        <f t="shared" si="120"/>
        <v/>
      </c>
      <c r="CD395" s="76" t="str">
        <f>IF($J395="", "", IF($BV395=0, "", COUNTIF($J$11:$J$1010, "&lt;"&amp;$J395)+1+COUNTIF($J$11:$J395, $J395)-1))</f>
        <v/>
      </c>
    </row>
    <row r="396" spans="1:82" x14ac:dyDescent="0.25">
      <c r="A396" s="31"/>
      <c r="B396" s="19" t="str">
        <f t="shared" si="121"/>
        <v/>
      </c>
      <c r="C396" s="20" t="str">
        <f t="shared" si="122"/>
        <v/>
      </c>
      <c r="D396" s="29" t="str">
        <f t="shared" si="123"/>
        <v/>
      </c>
      <c r="E396" s="22" t="str">
        <f t="shared" si="124"/>
        <v/>
      </c>
      <c r="F396" s="31"/>
      <c r="G396" s="301"/>
      <c r="H396" s="302"/>
      <c r="I396" s="303"/>
      <c r="J396" s="304"/>
      <c r="K396" s="283"/>
      <c r="L396" s="305"/>
      <c r="M396" s="285"/>
      <c r="N396" s="287"/>
      <c r="O396" s="31"/>
      <c r="P396" s="19" t="str">
        <f t="shared" si="125"/>
        <v/>
      </c>
      <c r="Q396" s="20" t="str">
        <f t="shared" si="126"/>
        <v/>
      </c>
      <c r="R396" s="29" t="str">
        <f t="shared" si="127"/>
        <v/>
      </c>
      <c r="S396" s="22" t="str">
        <f t="shared" si="128"/>
        <v/>
      </c>
      <c r="T396" s="31"/>
      <c r="U396" s="69" t="str">
        <f t="shared" si="129"/>
        <v/>
      </c>
      <c r="V396" s="31"/>
      <c r="X396" s="76" t="str">
        <f t="shared" ref="X396:X459" si="130">IF(COUNTIF($J396:$N396, "")=5, "", "X")</f>
        <v/>
      </c>
      <c r="Z396" s="76" t="str">
        <f t="shared" ref="Z396:Z459" si="131">IF($J396="", "", IF(COUNTIF($J$11:$J$1010, $J396)&gt;1, "X", ""))</f>
        <v/>
      </c>
      <c r="AA396" s="76" t="str">
        <f t="shared" ref="AA396:AA459" si="132">IF($K396="", "", IF(COUNTIF($K$11:$K$1010, $K396)&gt;1, "X", ""))</f>
        <v/>
      </c>
      <c r="AC396" s="19" t="str">
        <f>IF($K396="", "", SUMIF('Drinks List'!DH$11:DH$1010, $K396, 'Drinks List'!DG$11:DG$1010))</f>
        <v/>
      </c>
      <c r="AD396" s="21"/>
      <c r="AE396" s="59" t="str">
        <f>IF($K396="", "", SUMIF('Drinks List'!DJ$11:DJ$1010, $K396, 'Drinks List'!DI$11:DI$1010))</f>
        <v/>
      </c>
      <c r="AF396" s="21"/>
      <c r="AG396" s="59" t="str">
        <f>IF($K396="", "", SUMIF('Drinks List'!DL$11:DL$1010, $K396, 'Drinks List'!DK$11:DK$1010))</f>
        <v/>
      </c>
      <c r="AH396" s="21"/>
      <c r="AI396" s="59" t="str">
        <f>IF($K396="", "", SUMIF('Drinks List'!DN$11:DN$1010, $K396, 'Drinks List'!DM$11:DM$1010))</f>
        <v/>
      </c>
      <c r="AJ396" s="21"/>
      <c r="AK396" s="59" t="str">
        <f>IF($K396="", "", SUMIF('Drinks List'!DP$11:DP$1010, $K396, 'Drinks List'!DO$11:DO$1010))</f>
        <v/>
      </c>
      <c r="AL396" s="21"/>
      <c r="AM396" s="59" t="str">
        <f>IF($K396="", "", SUMIF('Drinks List'!DR$11:DR$1010, $K396, 'Drinks List'!DQ$11:DQ$1010))</f>
        <v/>
      </c>
      <c r="AN396" s="21"/>
      <c r="AO396" s="59" t="str">
        <f>IF($K396="", "", SUMIF('Drinks List'!DT$11:DT$1010, $K396, 'Drinks List'!DS$11:DS$1010))</f>
        <v/>
      </c>
      <c r="AP396" s="21"/>
      <c r="AQ396" s="59" t="str">
        <f>IF($K396="", "", SUMIF('Drinks List'!DV$11:DV$1010, $K396, 'Drinks List'!DU$11:DU$1010))</f>
        <v/>
      </c>
      <c r="AR396" s="21"/>
      <c r="AS396" s="59" t="str">
        <f>IF($K396="", "", SUMIF('Drinks List'!DX$11:DX$1010, $K396, 'Drinks List'!DW$11:DW$1010))</f>
        <v/>
      </c>
      <c r="AT396" s="21"/>
      <c r="AU396" s="59" t="str">
        <f>IF($K396="", "", SUMIF('Drinks List'!DZ$11:DZ$1010, $K396, 'Drinks List'!DY$11:DY$1010))</f>
        <v/>
      </c>
      <c r="AV396" s="21"/>
      <c r="AW396" s="59" t="str">
        <f>IF($K396="", "", SUMIF('Drinks List'!EB$11:EB$1010, $K396, 'Drinks List'!EA$11:EA$1010))</f>
        <v/>
      </c>
      <c r="AX396" s="21"/>
      <c r="AY396" s="59" t="str">
        <f>IF($K396="", "", SUMIF('Drinks List'!ED$11:ED$1010, $K396, 'Drinks List'!EC$11:EC$1010))</f>
        <v/>
      </c>
      <c r="AZ396" s="21"/>
      <c r="BA396" s="59" t="str">
        <f>IF($K396="", "", SUMIF('Drinks List'!EF$11:EF$1010, $K396, 'Drinks List'!EE$11:EE$1010))</f>
        <v/>
      </c>
      <c r="BB396" s="21"/>
      <c r="BC396" s="59" t="str">
        <f>IF($K396="", "", SUMIF('Drinks List'!EH$11:EH$1010, $K396, 'Drinks List'!EG$11:EG$1010))</f>
        <v/>
      </c>
      <c r="BD396" s="21"/>
      <c r="BE396" s="59" t="str">
        <f>IF($K396="", "", SUMIF('Drinks List'!EJ$11:EJ$1010, $K396, 'Drinks List'!EI$11:EI$1010))</f>
        <v/>
      </c>
      <c r="BF396" s="21"/>
      <c r="BG396" s="59" t="str">
        <f>IF($K396="", "", SUMIF('Drinks List'!EL$11:EL$1010, $K396, 'Drinks List'!EK$11:EK$1010))</f>
        <v/>
      </c>
      <c r="BH396" s="21"/>
      <c r="BI396" s="59" t="str">
        <f>IF($K396="", "", SUMIF('Drinks List'!EN$11:EN$1010, $K396, 'Drinks List'!EM$11:EM$1010))</f>
        <v/>
      </c>
      <c r="BJ396" s="21"/>
      <c r="BK396" s="59" t="str">
        <f>IF($K396="", "", SUMIF('Drinks List'!EP$11:EP$1010, $K396, 'Drinks List'!EO$11:EO$1010))</f>
        <v/>
      </c>
      <c r="BL396" s="21"/>
      <c r="BM396" s="59" t="str">
        <f>IF($K396="", "", SUMIF('Drinks List'!ER$11:ER$1010, $K396, 'Drinks List'!EQ$11:EQ$1010))</f>
        <v/>
      </c>
      <c r="BN396" s="21"/>
      <c r="BO396" s="65" t="str">
        <f>IF($K396="", "", SUMIF('Drinks List'!ET$11:ET$1010, $K396, 'Drinks List'!ES$11:ES$1010))</f>
        <v/>
      </c>
      <c r="BQ396" s="120" t="str">
        <f t="shared" ref="BQ396:BQ459" si="133">IF($X396="", "", IF($U396&gt;1, $U396, ""))</f>
        <v/>
      </c>
      <c r="BR396" s="62" t="str">
        <f t="shared" ref="BR396:BR459" si="134">IF($X396="", "", IF($U396&lt;1, $U396, ""))</f>
        <v/>
      </c>
      <c r="BS396" s="76" t="str">
        <f>IF(BQ396="", "", COUNTIF(BQ$11:BQ$1010, "&gt;"&amp;BQ396)+1+COUNTIF(BQ$11:BQ396, BQ396)-1)</f>
        <v/>
      </c>
      <c r="BT396" s="76" t="str">
        <f>IF(BR396="", "", COUNTIF(BR$11:BR$1010, "&lt;"&amp;BR396)+1+COUNTIF(BR$11:BR396, BR396)-1)</f>
        <v/>
      </c>
      <c r="BV396" s="76" t="str">
        <f t="shared" ref="BV396:BV459" si="135">IF($BV$9=$BV$3, $BW396, IF($BV$9=$BV$4, $BX396, IF($BV$9=$BV$5, $BY396, "")))</f>
        <v/>
      </c>
      <c r="BW396" s="124" t="str">
        <f t="shared" ref="BW396:BW459" si="136">IF($J396="", "", $D396)</f>
        <v/>
      </c>
      <c r="BX396" s="115" t="str">
        <f t="shared" ref="BX396:BX459" si="137">IF($J396="", "", $R396)</f>
        <v/>
      </c>
      <c r="BY396" s="125" t="str">
        <f t="shared" ref="BY396:BY459" si="138">IF($J396="", "", IF($N396&lt;=H396, 0, $N396-ROUNDDOWN($H396, 0)))</f>
        <v/>
      </c>
      <c r="CA396" s="106" t="str">
        <f t="shared" ref="CA396:CA459" si="139">IF($BV396="", "", $M396)</f>
        <v/>
      </c>
      <c r="CB396" s="22" t="str">
        <f t="shared" ref="CB396:CB459" si="140">IF($BV396="", "", $CA396*$BV396)</f>
        <v/>
      </c>
      <c r="CD396" s="76" t="str">
        <f>IF($J396="", "", IF($BV396=0, "", COUNTIF($J$11:$J$1010, "&lt;"&amp;$J396)+1+COUNTIF($J$11:$J396, $J396)-1))</f>
        <v/>
      </c>
    </row>
    <row r="397" spans="1:82" x14ac:dyDescent="0.25">
      <c r="A397" s="31"/>
      <c r="B397" s="19" t="str">
        <f t="shared" si="121"/>
        <v/>
      </c>
      <c r="C397" s="20" t="str">
        <f t="shared" si="122"/>
        <v/>
      </c>
      <c r="D397" s="29" t="str">
        <f t="shared" si="123"/>
        <v/>
      </c>
      <c r="E397" s="22" t="str">
        <f t="shared" si="124"/>
        <v/>
      </c>
      <c r="F397" s="31"/>
      <c r="G397" s="301"/>
      <c r="H397" s="302"/>
      <c r="I397" s="303"/>
      <c r="J397" s="304"/>
      <c r="K397" s="283"/>
      <c r="L397" s="305"/>
      <c r="M397" s="285"/>
      <c r="N397" s="287"/>
      <c r="O397" s="31"/>
      <c r="P397" s="19" t="str">
        <f t="shared" si="125"/>
        <v/>
      </c>
      <c r="Q397" s="20" t="str">
        <f t="shared" si="126"/>
        <v/>
      </c>
      <c r="R397" s="29" t="str">
        <f t="shared" si="127"/>
        <v/>
      </c>
      <c r="S397" s="22" t="str">
        <f t="shared" si="128"/>
        <v/>
      </c>
      <c r="T397" s="31"/>
      <c r="U397" s="69" t="str">
        <f t="shared" si="129"/>
        <v/>
      </c>
      <c r="V397" s="31"/>
      <c r="X397" s="76" t="str">
        <f t="shared" si="130"/>
        <v/>
      </c>
      <c r="Z397" s="76" t="str">
        <f t="shared" si="131"/>
        <v/>
      </c>
      <c r="AA397" s="76" t="str">
        <f t="shared" si="132"/>
        <v/>
      </c>
      <c r="AC397" s="19" t="str">
        <f>IF($K397="", "", SUMIF('Drinks List'!DH$11:DH$1010, $K397, 'Drinks List'!DG$11:DG$1010))</f>
        <v/>
      </c>
      <c r="AD397" s="21"/>
      <c r="AE397" s="59" t="str">
        <f>IF($K397="", "", SUMIF('Drinks List'!DJ$11:DJ$1010, $K397, 'Drinks List'!DI$11:DI$1010))</f>
        <v/>
      </c>
      <c r="AF397" s="21"/>
      <c r="AG397" s="59" t="str">
        <f>IF($K397="", "", SUMIF('Drinks List'!DL$11:DL$1010, $K397, 'Drinks List'!DK$11:DK$1010))</f>
        <v/>
      </c>
      <c r="AH397" s="21"/>
      <c r="AI397" s="59" t="str">
        <f>IF($K397="", "", SUMIF('Drinks List'!DN$11:DN$1010, $K397, 'Drinks List'!DM$11:DM$1010))</f>
        <v/>
      </c>
      <c r="AJ397" s="21"/>
      <c r="AK397" s="59" t="str">
        <f>IF($K397="", "", SUMIF('Drinks List'!DP$11:DP$1010, $K397, 'Drinks List'!DO$11:DO$1010))</f>
        <v/>
      </c>
      <c r="AL397" s="21"/>
      <c r="AM397" s="59" t="str">
        <f>IF($K397="", "", SUMIF('Drinks List'!DR$11:DR$1010, $K397, 'Drinks List'!DQ$11:DQ$1010))</f>
        <v/>
      </c>
      <c r="AN397" s="21"/>
      <c r="AO397" s="59" t="str">
        <f>IF($K397="", "", SUMIF('Drinks List'!DT$11:DT$1010, $K397, 'Drinks List'!DS$11:DS$1010))</f>
        <v/>
      </c>
      <c r="AP397" s="21"/>
      <c r="AQ397" s="59" t="str">
        <f>IF($K397="", "", SUMIF('Drinks List'!DV$11:DV$1010, $K397, 'Drinks List'!DU$11:DU$1010))</f>
        <v/>
      </c>
      <c r="AR397" s="21"/>
      <c r="AS397" s="59" t="str">
        <f>IF($K397="", "", SUMIF('Drinks List'!DX$11:DX$1010, $K397, 'Drinks List'!DW$11:DW$1010))</f>
        <v/>
      </c>
      <c r="AT397" s="21"/>
      <c r="AU397" s="59" t="str">
        <f>IF($K397="", "", SUMIF('Drinks List'!DZ$11:DZ$1010, $K397, 'Drinks List'!DY$11:DY$1010))</f>
        <v/>
      </c>
      <c r="AV397" s="21"/>
      <c r="AW397" s="59" t="str">
        <f>IF($K397="", "", SUMIF('Drinks List'!EB$11:EB$1010, $K397, 'Drinks List'!EA$11:EA$1010))</f>
        <v/>
      </c>
      <c r="AX397" s="21"/>
      <c r="AY397" s="59" t="str">
        <f>IF($K397="", "", SUMIF('Drinks List'!ED$11:ED$1010, $K397, 'Drinks List'!EC$11:EC$1010))</f>
        <v/>
      </c>
      <c r="AZ397" s="21"/>
      <c r="BA397" s="59" t="str">
        <f>IF($K397="", "", SUMIF('Drinks List'!EF$11:EF$1010, $K397, 'Drinks List'!EE$11:EE$1010))</f>
        <v/>
      </c>
      <c r="BB397" s="21"/>
      <c r="BC397" s="59" t="str">
        <f>IF($K397="", "", SUMIF('Drinks List'!EH$11:EH$1010, $K397, 'Drinks List'!EG$11:EG$1010))</f>
        <v/>
      </c>
      <c r="BD397" s="21"/>
      <c r="BE397" s="59" t="str">
        <f>IF($K397="", "", SUMIF('Drinks List'!EJ$11:EJ$1010, $K397, 'Drinks List'!EI$11:EI$1010))</f>
        <v/>
      </c>
      <c r="BF397" s="21"/>
      <c r="BG397" s="59" t="str">
        <f>IF($K397="", "", SUMIF('Drinks List'!EL$11:EL$1010, $K397, 'Drinks List'!EK$11:EK$1010))</f>
        <v/>
      </c>
      <c r="BH397" s="21"/>
      <c r="BI397" s="59" t="str">
        <f>IF($K397="", "", SUMIF('Drinks List'!EN$11:EN$1010, $K397, 'Drinks List'!EM$11:EM$1010))</f>
        <v/>
      </c>
      <c r="BJ397" s="21"/>
      <c r="BK397" s="59" t="str">
        <f>IF($K397="", "", SUMIF('Drinks List'!EP$11:EP$1010, $K397, 'Drinks List'!EO$11:EO$1010))</f>
        <v/>
      </c>
      <c r="BL397" s="21"/>
      <c r="BM397" s="59" t="str">
        <f>IF($K397="", "", SUMIF('Drinks List'!ER$11:ER$1010, $K397, 'Drinks List'!EQ$11:EQ$1010))</f>
        <v/>
      </c>
      <c r="BN397" s="21"/>
      <c r="BO397" s="65" t="str">
        <f>IF($K397="", "", SUMIF('Drinks List'!ET$11:ET$1010, $K397, 'Drinks List'!ES$11:ES$1010))</f>
        <v/>
      </c>
      <c r="BQ397" s="120" t="str">
        <f t="shared" si="133"/>
        <v/>
      </c>
      <c r="BR397" s="62" t="str">
        <f t="shared" si="134"/>
        <v/>
      </c>
      <c r="BS397" s="76" t="str">
        <f>IF(BQ397="", "", COUNTIF(BQ$11:BQ$1010, "&gt;"&amp;BQ397)+1+COUNTIF(BQ$11:BQ397, BQ397)-1)</f>
        <v/>
      </c>
      <c r="BT397" s="76" t="str">
        <f>IF(BR397="", "", COUNTIF(BR$11:BR$1010, "&lt;"&amp;BR397)+1+COUNTIF(BR$11:BR397, BR397)-1)</f>
        <v/>
      </c>
      <c r="BV397" s="76" t="str">
        <f t="shared" si="135"/>
        <v/>
      </c>
      <c r="BW397" s="124" t="str">
        <f t="shared" si="136"/>
        <v/>
      </c>
      <c r="BX397" s="115" t="str">
        <f t="shared" si="137"/>
        <v/>
      </c>
      <c r="BY397" s="125" t="str">
        <f t="shared" si="138"/>
        <v/>
      </c>
      <c r="CA397" s="106" t="str">
        <f t="shared" si="139"/>
        <v/>
      </c>
      <c r="CB397" s="22" t="str">
        <f t="shared" si="140"/>
        <v/>
      </c>
      <c r="CD397" s="76" t="str">
        <f>IF($J397="", "", IF($BV397=0, "", COUNTIF($J$11:$J$1010, "&lt;"&amp;$J397)+1+COUNTIF($J$11:$J397, $J397)-1))</f>
        <v/>
      </c>
    </row>
    <row r="398" spans="1:82" x14ac:dyDescent="0.25">
      <c r="A398" s="31"/>
      <c r="B398" s="19" t="str">
        <f t="shared" si="121"/>
        <v/>
      </c>
      <c r="C398" s="20" t="str">
        <f t="shared" si="122"/>
        <v/>
      </c>
      <c r="D398" s="29" t="str">
        <f t="shared" si="123"/>
        <v/>
      </c>
      <c r="E398" s="22" t="str">
        <f t="shared" si="124"/>
        <v/>
      </c>
      <c r="F398" s="31"/>
      <c r="G398" s="301"/>
      <c r="H398" s="302"/>
      <c r="I398" s="303"/>
      <c r="J398" s="304"/>
      <c r="K398" s="283"/>
      <c r="L398" s="305"/>
      <c r="M398" s="285"/>
      <c r="N398" s="287"/>
      <c r="O398" s="31"/>
      <c r="P398" s="19" t="str">
        <f t="shared" si="125"/>
        <v/>
      </c>
      <c r="Q398" s="20" t="str">
        <f t="shared" si="126"/>
        <v/>
      </c>
      <c r="R398" s="29" t="str">
        <f t="shared" si="127"/>
        <v/>
      </c>
      <c r="S398" s="22" t="str">
        <f t="shared" si="128"/>
        <v/>
      </c>
      <c r="T398" s="31"/>
      <c r="U398" s="69" t="str">
        <f t="shared" si="129"/>
        <v/>
      </c>
      <c r="V398" s="31"/>
      <c r="X398" s="76" t="str">
        <f t="shared" si="130"/>
        <v/>
      </c>
      <c r="Z398" s="76" t="str">
        <f t="shared" si="131"/>
        <v/>
      </c>
      <c r="AA398" s="76" t="str">
        <f t="shared" si="132"/>
        <v/>
      </c>
      <c r="AC398" s="19" t="str">
        <f>IF($K398="", "", SUMIF('Drinks List'!DH$11:DH$1010, $K398, 'Drinks List'!DG$11:DG$1010))</f>
        <v/>
      </c>
      <c r="AD398" s="21"/>
      <c r="AE398" s="59" t="str">
        <f>IF($K398="", "", SUMIF('Drinks List'!DJ$11:DJ$1010, $K398, 'Drinks List'!DI$11:DI$1010))</f>
        <v/>
      </c>
      <c r="AF398" s="21"/>
      <c r="AG398" s="59" t="str">
        <f>IF($K398="", "", SUMIF('Drinks List'!DL$11:DL$1010, $K398, 'Drinks List'!DK$11:DK$1010))</f>
        <v/>
      </c>
      <c r="AH398" s="21"/>
      <c r="AI398" s="59" t="str">
        <f>IF($K398="", "", SUMIF('Drinks List'!DN$11:DN$1010, $K398, 'Drinks List'!DM$11:DM$1010))</f>
        <v/>
      </c>
      <c r="AJ398" s="21"/>
      <c r="AK398" s="59" t="str">
        <f>IF($K398="", "", SUMIF('Drinks List'!DP$11:DP$1010, $K398, 'Drinks List'!DO$11:DO$1010))</f>
        <v/>
      </c>
      <c r="AL398" s="21"/>
      <c r="AM398" s="59" t="str">
        <f>IF($K398="", "", SUMIF('Drinks List'!DR$11:DR$1010, $K398, 'Drinks List'!DQ$11:DQ$1010))</f>
        <v/>
      </c>
      <c r="AN398" s="21"/>
      <c r="AO398" s="59" t="str">
        <f>IF($K398="", "", SUMIF('Drinks List'!DT$11:DT$1010, $K398, 'Drinks List'!DS$11:DS$1010))</f>
        <v/>
      </c>
      <c r="AP398" s="21"/>
      <c r="AQ398" s="59" t="str">
        <f>IF($K398="", "", SUMIF('Drinks List'!DV$11:DV$1010, $K398, 'Drinks List'!DU$11:DU$1010))</f>
        <v/>
      </c>
      <c r="AR398" s="21"/>
      <c r="AS398" s="59" t="str">
        <f>IF($K398="", "", SUMIF('Drinks List'!DX$11:DX$1010, $K398, 'Drinks List'!DW$11:DW$1010))</f>
        <v/>
      </c>
      <c r="AT398" s="21"/>
      <c r="AU398" s="59" t="str">
        <f>IF($K398="", "", SUMIF('Drinks List'!DZ$11:DZ$1010, $K398, 'Drinks List'!DY$11:DY$1010))</f>
        <v/>
      </c>
      <c r="AV398" s="21"/>
      <c r="AW398" s="59" t="str">
        <f>IF($K398="", "", SUMIF('Drinks List'!EB$11:EB$1010, $K398, 'Drinks List'!EA$11:EA$1010))</f>
        <v/>
      </c>
      <c r="AX398" s="21"/>
      <c r="AY398" s="59" t="str">
        <f>IF($K398="", "", SUMIF('Drinks List'!ED$11:ED$1010, $K398, 'Drinks List'!EC$11:EC$1010))</f>
        <v/>
      </c>
      <c r="AZ398" s="21"/>
      <c r="BA398" s="59" t="str">
        <f>IF($K398="", "", SUMIF('Drinks List'!EF$11:EF$1010, $K398, 'Drinks List'!EE$11:EE$1010))</f>
        <v/>
      </c>
      <c r="BB398" s="21"/>
      <c r="BC398" s="59" t="str">
        <f>IF($K398="", "", SUMIF('Drinks List'!EH$11:EH$1010, $K398, 'Drinks List'!EG$11:EG$1010))</f>
        <v/>
      </c>
      <c r="BD398" s="21"/>
      <c r="BE398" s="59" t="str">
        <f>IF($K398="", "", SUMIF('Drinks List'!EJ$11:EJ$1010, $K398, 'Drinks List'!EI$11:EI$1010))</f>
        <v/>
      </c>
      <c r="BF398" s="21"/>
      <c r="BG398" s="59" t="str">
        <f>IF($K398="", "", SUMIF('Drinks List'!EL$11:EL$1010, $K398, 'Drinks List'!EK$11:EK$1010))</f>
        <v/>
      </c>
      <c r="BH398" s="21"/>
      <c r="BI398" s="59" t="str">
        <f>IF($K398="", "", SUMIF('Drinks List'!EN$11:EN$1010, $K398, 'Drinks List'!EM$11:EM$1010))</f>
        <v/>
      </c>
      <c r="BJ398" s="21"/>
      <c r="BK398" s="59" t="str">
        <f>IF($K398="", "", SUMIF('Drinks List'!EP$11:EP$1010, $K398, 'Drinks List'!EO$11:EO$1010))</f>
        <v/>
      </c>
      <c r="BL398" s="21"/>
      <c r="BM398" s="59" t="str">
        <f>IF($K398="", "", SUMIF('Drinks List'!ER$11:ER$1010, $K398, 'Drinks List'!EQ$11:EQ$1010))</f>
        <v/>
      </c>
      <c r="BN398" s="21"/>
      <c r="BO398" s="65" t="str">
        <f>IF($K398="", "", SUMIF('Drinks List'!ET$11:ET$1010, $K398, 'Drinks List'!ES$11:ES$1010))</f>
        <v/>
      </c>
      <c r="BQ398" s="120" t="str">
        <f t="shared" si="133"/>
        <v/>
      </c>
      <c r="BR398" s="62" t="str">
        <f t="shared" si="134"/>
        <v/>
      </c>
      <c r="BS398" s="76" t="str">
        <f>IF(BQ398="", "", COUNTIF(BQ$11:BQ$1010, "&gt;"&amp;BQ398)+1+COUNTIF(BQ$11:BQ398, BQ398)-1)</f>
        <v/>
      </c>
      <c r="BT398" s="76" t="str">
        <f>IF(BR398="", "", COUNTIF(BR$11:BR$1010, "&lt;"&amp;BR398)+1+COUNTIF(BR$11:BR398, BR398)-1)</f>
        <v/>
      </c>
      <c r="BV398" s="76" t="str">
        <f t="shared" si="135"/>
        <v/>
      </c>
      <c r="BW398" s="124" t="str">
        <f t="shared" si="136"/>
        <v/>
      </c>
      <c r="BX398" s="115" t="str">
        <f t="shared" si="137"/>
        <v/>
      </c>
      <c r="BY398" s="125" t="str">
        <f t="shared" si="138"/>
        <v/>
      </c>
      <c r="CA398" s="106" t="str">
        <f t="shared" si="139"/>
        <v/>
      </c>
      <c r="CB398" s="22" t="str">
        <f t="shared" si="140"/>
        <v/>
      </c>
      <c r="CD398" s="76" t="str">
        <f>IF($J398="", "", IF($BV398=0, "", COUNTIF($J$11:$J$1010, "&lt;"&amp;$J398)+1+COUNTIF($J$11:$J398, $J398)-1))</f>
        <v/>
      </c>
    </row>
    <row r="399" spans="1:82" x14ac:dyDescent="0.25">
      <c r="A399" s="31"/>
      <c r="B399" s="19" t="str">
        <f t="shared" si="121"/>
        <v/>
      </c>
      <c r="C399" s="20" t="str">
        <f t="shared" si="122"/>
        <v/>
      </c>
      <c r="D399" s="29" t="str">
        <f t="shared" si="123"/>
        <v/>
      </c>
      <c r="E399" s="22" t="str">
        <f t="shared" si="124"/>
        <v/>
      </c>
      <c r="F399" s="31"/>
      <c r="G399" s="301"/>
      <c r="H399" s="302"/>
      <c r="I399" s="303"/>
      <c r="J399" s="304"/>
      <c r="K399" s="283"/>
      <c r="L399" s="305"/>
      <c r="M399" s="285"/>
      <c r="N399" s="287"/>
      <c r="O399" s="31"/>
      <c r="P399" s="19" t="str">
        <f t="shared" si="125"/>
        <v/>
      </c>
      <c r="Q399" s="20" t="str">
        <f t="shared" si="126"/>
        <v/>
      </c>
      <c r="R399" s="29" t="str">
        <f t="shared" si="127"/>
        <v/>
      </c>
      <c r="S399" s="22" t="str">
        <f t="shared" si="128"/>
        <v/>
      </c>
      <c r="T399" s="31"/>
      <c r="U399" s="69" t="str">
        <f t="shared" si="129"/>
        <v/>
      </c>
      <c r="V399" s="31"/>
      <c r="X399" s="76" t="str">
        <f t="shared" si="130"/>
        <v/>
      </c>
      <c r="Z399" s="76" t="str">
        <f t="shared" si="131"/>
        <v/>
      </c>
      <c r="AA399" s="76" t="str">
        <f t="shared" si="132"/>
        <v/>
      </c>
      <c r="AC399" s="19" t="str">
        <f>IF($K399="", "", SUMIF('Drinks List'!DH$11:DH$1010, $K399, 'Drinks List'!DG$11:DG$1010))</f>
        <v/>
      </c>
      <c r="AD399" s="21"/>
      <c r="AE399" s="59" t="str">
        <f>IF($K399="", "", SUMIF('Drinks List'!DJ$11:DJ$1010, $K399, 'Drinks List'!DI$11:DI$1010))</f>
        <v/>
      </c>
      <c r="AF399" s="21"/>
      <c r="AG399" s="59" t="str">
        <f>IF($K399="", "", SUMIF('Drinks List'!DL$11:DL$1010, $K399, 'Drinks List'!DK$11:DK$1010))</f>
        <v/>
      </c>
      <c r="AH399" s="21"/>
      <c r="AI399" s="59" t="str">
        <f>IF($K399="", "", SUMIF('Drinks List'!DN$11:DN$1010, $K399, 'Drinks List'!DM$11:DM$1010))</f>
        <v/>
      </c>
      <c r="AJ399" s="21"/>
      <c r="AK399" s="59" t="str">
        <f>IF($K399="", "", SUMIF('Drinks List'!DP$11:DP$1010, $K399, 'Drinks List'!DO$11:DO$1010))</f>
        <v/>
      </c>
      <c r="AL399" s="21"/>
      <c r="AM399" s="59" t="str">
        <f>IF($K399="", "", SUMIF('Drinks List'!DR$11:DR$1010, $K399, 'Drinks List'!DQ$11:DQ$1010))</f>
        <v/>
      </c>
      <c r="AN399" s="21"/>
      <c r="AO399" s="59" t="str">
        <f>IF($K399="", "", SUMIF('Drinks List'!DT$11:DT$1010, $K399, 'Drinks List'!DS$11:DS$1010))</f>
        <v/>
      </c>
      <c r="AP399" s="21"/>
      <c r="AQ399" s="59" t="str">
        <f>IF($K399="", "", SUMIF('Drinks List'!DV$11:DV$1010, $K399, 'Drinks List'!DU$11:DU$1010))</f>
        <v/>
      </c>
      <c r="AR399" s="21"/>
      <c r="AS399" s="59" t="str">
        <f>IF($K399="", "", SUMIF('Drinks List'!DX$11:DX$1010, $K399, 'Drinks List'!DW$11:DW$1010))</f>
        <v/>
      </c>
      <c r="AT399" s="21"/>
      <c r="AU399" s="59" t="str">
        <f>IF($K399="", "", SUMIF('Drinks List'!DZ$11:DZ$1010, $K399, 'Drinks List'!DY$11:DY$1010))</f>
        <v/>
      </c>
      <c r="AV399" s="21"/>
      <c r="AW399" s="59" t="str">
        <f>IF($K399="", "", SUMIF('Drinks List'!EB$11:EB$1010, $K399, 'Drinks List'!EA$11:EA$1010))</f>
        <v/>
      </c>
      <c r="AX399" s="21"/>
      <c r="AY399" s="59" t="str">
        <f>IF($K399="", "", SUMIF('Drinks List'!ED$11:ED$1010, $K399, 'Drinks List'!EC$11:EC$1010))</f>
        <v/>
      </c>
      <c r="AZ399" s="21"/>
      <c r="BA399" s="59" t="str">
        <f>IF($K399="", "", SUMIF('Drinks List'!EF$11:EF$1010, $K399, 'Drinks List'!EE$11:EE$1010))</f>
        <v/>
      </c>
      <c r="BB399" s="21"/>
      <c r="BC399" s="59" t="str">
        <f>IF($K399="", "", SUMIF('Drinks List'!EH$11:EH$1010, $K399, 'Drinks List'!EG$11:EG$1010))</f>
        <v/>
      </c>
      <c r="BD399" s="21"/>
      <c r="BE399" s="59" t="str">
        <f>IF($K399="", "", SUMIF('Drinks List'!EJ$11:EJ$1010, $K399, 'Drinks List'!EI$11:EI$1010))</f>
        <v/>
      </c>
      <c r="BF399" s="21"/>
      <c r="BG399" s="59" t="str">
        <f>IF($K399="", "", SUMIF('Drinks List'!EL$11:EL$1010, $K399, 'Drinks List'!EK$11:EK$1010))</f>
        <v/>
      </c>
      <c r="BH399" s="21"/>
      <c r="BI399" s="59" t="str">
        <f>IF($K399="", "", SUMIF('Drinks List'!EN$11:EN$1010, $K399, 'Drinks List'!EM$11:EM$1010))</f>
        <v/>
      </c>
      <c r="BJ399" s="21"/>
      <c r="BK399" s="59" t="str">
        <f>IF($K399="", "", SUMIF('Drinks List'!EP$11:EP$1010, $K399, 'Drinks List'!EO$11:EO$1010))</f>
        <v/>
      </c>
      <c r="BL399" s="21"/>
      <c r="BM399" s="59" t="str">
        <f>IF($K399="", "", SUMIF('Drinks List'!ER$11:ER$1010, $K399, 'Drinks List'!EQ$11:EQ$1010))</f>
        <v/>
      </c>
      <c r="BN399" s="21"/>
      <c r="BO399" s="65" t="str">
        <f>IF($K399="", "", SUMIF('Drinks List'!ET$11:ET$1010, $K399, 'Drinks List'!ES$11:ES$1010))</f>
        <v/>
      </c>
      <c r="BQ399" s="120" t="str">
        <f t="shared" si="133"/>
        <v/>
      </c>
      <c r="BR399" s="62" t="str">
        <f t="shared" si="134"/>
        <v/>
      </c>
      <c r="BS399" s="76" t="str">
        <f>IF(BQ399="", "", COUNTIF(BQ$11:BQ$1010, "&gt;"&amp;BQ399)+1+COUNTIF(BQ$11:BQ399, BQ399)-1)</f>
        <v/>
      </c>
      <c r="BT399" s="76" t="str">
        <f>IF(BR399="", "", COUNTIF(BR$11:BR$1010, "&lt;"&amp;BR399)+1+COUNTIF(BR$11:BR399, BR399)-1)</f>
        <v/>
      </c>
      <c r="BV399" s="76" t="str">
        <f t="shared" si="135"/>
        <v/>
      </c>
      <c r="BW399" s="124" t="str">
        <f t="shared" si="136"/>
        <v/>
      </c>
      <c r="BX399" s="115" t="str">
        <f t="shared" si="137"/>
        <v/>
      </c>
      <c r="BY399" s="125" t="str">
        <f t="shared" si="138"/>
        <v/>
      </c>
      <c r="CA399" s="106" t="str">
        <f t="shared" si="139"/>
        <v/>
      </c>
      <c r="CB399" s="22" t="str">
        <f t="shared" si="140"/>
        <v/>
      </c>
      <c r="CD399" s="76" t="str">
        <f>IF($J399="", "", IF($BV399=0, "", COUNTIF($J$11:$J$1010, "&lt;"&amp;$J399)+1+COUNTIF($J$11:$J399, $J399)-1))</f>
        <v/>
      </c>
    </row>
    <row r="400" spans="1:82" x14ac:dyDescent="0.25">
      <c r="A400" s="31"/>
      <c r="B400" s="19" t="str">
        <f t="shared" si="121"/>
        <v/>
      </c>
      <c r="C400" s="20" t="str">
        <f t="shared" si="122"/>
        <v/>
      </c>
      <c r="D400" s="29" t="str">
        <f t="shared" si="123"/>
        <v/>
      </c>
      <c r="E400" s="22" t="str">
        <f t="shared" si="124"/>
        <v/>
      </c>
      <c r="F400" s="31"/>
      <c r="G400" s="301"/>
      <c r="H400" s="302"/>
      <c r="I400" s="303"/>
      <c r="J400" s="304"/>
      <c r="K400" s="283"/>
      <c r="L400" s="305"/>
      <c r="M400" s="285"/>
      <c r="N400" s="287"/>
      <c r="O400" s="31"/>
      <c r="P400" s="19" t="str">
        <f t="shared" si="125"/>
        <v/>
      </c>
      <c r="Q400" s="20" t="str">
        <f t="shared" si="126"/>
        <v/>
      </c>
      <c r="R400" s="29" t="str">
        <f t="shared" si="127"/>
        <v/>
      </c>
      <c r="S400" s="22" t="str">
        <f t="shared" si="128"/>
        <v/>
      </c>
      <c r="T400" s="31"/>
      <c r="U400" s="69" t="str">
        <f t="shared" si="129"/>
        <v/>
      </c>
      <c r="V400" s="31"/>
      <c r="X400" s="76" t="str">
        <f t="shared" si="130"/>
        <v/>
      </c>
      <c r="Z400" s="76" t="str">
        <f t="shared" si="131"/>
        <v/>
      </c>
      <c r="AA400" s="76" t="str">
        <f t="shared" si="132"/>
        <v/>
      </c>
      <c r="AC400" s="19" t="str">
        <f>IF($K400="", "", SUMIF('Drinks List'!DH$11:DH$1010, $K400, 'Drinks List'!DG$11:DG$1010))</f>
        <v/>
      </c>
      <c r="AD400" s="21"/>
      <c r="AE400" s="59" t="str">
        <f>IF($K400="", "", SUMIF('Drinks List'!DJ$11:DJ$1010, $K400, 'Drinks List'!DI$11:DI$1010))</f>
        <v/>
      </c>
      <c r="AF400" s="21"/>
      <c r="AG400" s="59" t="str">
        <f>IF($K400="", "", SUMIF('Drinks List'!DL$11:DL$1010, $K400, 'Drinks List'!DK$11:DK$1010))</f>
        <v/>
      </c>
      <c r="AH400" s="21"/>
      <c r="AI400" s="59" t="str">
        <f>IF($K400="", "", SUMIF('Drinks List'!DN$11:DN$1010, $K400, 'Drinks List'!DM$11:DM$1010))</f>
        <v/>
      </c>
      <c r="AJ400" s="21"/>
      <c r="AK400" s="59" t="str">
        <f>IF($K400="", "", SUMIF('Drinks List'!DP$11:DP$1010, $K400, 'Drinks List'!DO$11:DO$1010))</f>
        <v/>
      </c>
      <c r="AL400" s="21"/>
      <c r="AM400" s="59" t="str">
        <f>IF($K400="", "", SUMIF('Drinks List'!DR$11:DR$1010, $K400, 'Drinks List'!DQ$11:DQ$1010))</f>
        <v/>
      </c>
      <c r="AN400" s="21"/>
      <c r="AO400" s="59" t="str">
        <f>IF($K400="", "", SUMIF('Drinks List'!DT$11:DT$1010, $K400, 'Drinks List'!DS$11:DS$1010))</f>
        <v/>
      </c>
      <c r="AP400" s="21"/>
      <c r="AQ400" s="59" t="str">
        <f>IF($K400="", "", SUMIF('Drinks List'!DV$11:DV$1010, $K400, 'Drinks List'!DU$11:DU$1010))</f>
        <v/>
      </c>
      <c r="AR400" s="21"/>
      <c r="AS400" s="59" t="str">
        <f>IF($K400="", "", SUMIF('Drinks List'!DX$11:DX$1010, $K400, 'Drinks List'!DW$11:DW$1010))</f>
        <v/>
      </c>
      <c r="AT400" s="21"/>
      <c r="AU400" s="59" t="str">
        <f>IF($K400="", "", SUMIF('Drinks List'!DZ$11:DZ$1010, $K400, 'Drinks List'!DY$11:DY$1010))</f>
        <v/>
      </c>
      <c r="AV400" s="21"/>
      <c r="AW400" s="59" t="str">
        <f>IF($K400="", "", SUMIF('Drinks List'!EB$11:EB$1010, $K400, 'Drinks List'!EA$11:EA$1010))</f>
        <v/>
      </c>
      <c r="AX400" s="21"/>
      <c r="AY400" s="59" t="str">
        <f>IF($K400="", "", SUMIF('Drinks List'!ED$11:ED$1010, $K400, 'Drinks List'!EC$11:EC$1010))</f>
        <v/>
      </c>
      <c r="AZ400" s="21"/>
      <c r="BA400" s="59" t="str">
        <f>IF($K400="", "", SUMIF('Drinks List'!EF$11:EF$1010, $K400, 'Drinks List'!EE$11:EE$1010))</f>
        <v/>
      </c>
      <c r="BB400" s="21"/>
      <c r="BC400" s="59" t="str">
        <f>IF($K400="", "", SUMIF('Drinks List'!EH$11:EH$1010, $K400, 'Drinks List'!EG$11:EG$1010))</f>
        <v/>
      </c>
      <c r="BD400" s="21"/>
      <c r="BE400" s="59" t="str">
        <f>IF($K400="", "", SUMIF('Drinks List'!EJ$11:EJ$1010, $K400, 'Drinks List'!EI$11:EI$1010))</f>
        <v/>
      </c>
      <c r="BF400" s="21"/>
      <c r="BG400" s="59" t="str">
        <f>IF($K400="", "", SUMIF('Drinks List'!EL$11:EL$1010, $K400, 'Drinks List'!EK$11:EK$1010))</f>
        <v/>
      </c>
      <c r="BH400" s="21"/>
      <c r="BI400" s="59" t="str">
        <f>IF($K400="", "", SUMIF('Drinks List'!EN$11:EN$1010, $K400, 'Drinks List'!EM$11:EM$1010))</f>
        <v/>
      </c>
      <c r="BJ400" s="21"/>
      <c r="BK400" s="59" t="str">
        <f>IF($K400="", "", SUMIF('Drinks List'!EP$11:EP$1010, $K400, 'Drinks List'!EO$11:EO$1010))</f>
        <v/>
      </c>
      <c r="BL400" s="21"/>
      <c r="BM400" s="59" t="str">
        <f>IF($K400="", "", SUMIF('Drinks List'!ER$11:ER$1010, $K400, 'Drinks List'!EQ$11:EQ$1010))</f>
        <v/>
      </c>
      <c r="BN400" s="21"/>
      <c r="BO400" s="65" t="str">
        <f>IF($K400="", "", SUMIF('Drinks List'!ET$11:ET$1010, $K400, 'Drinks List'!ES$11:ES$1010))</f>
        <v/>
      </c>
      <c r="BQ400" s="120" t="str">
        <f t="shared" si="133"/>
        <v/>
      </c>
      <c r="BR400" s="62" t="str">
        <f t="shared" si="134"/>
        <v/>
      </c>
      <c r="BS400" s="76" t="str">
        <f>IF(BQ400="", "", COUNTIF(BQ$11:BQ$1010, "&gt;"&amp;BQ400)+1+COUNTIF(BQ$11:BQ400, BQ400)-1)</f>
        <v/>
      </c>
      <c r="BT400" s="76" t="str">
        <f>IF(BR400="", "", COUNTIF(BR$11:BR$1010, "&lt;"&amp;BR400)+1+COUNTIF(BR$11:BR400, BR400)-1)</f>
        <v/>
      </c>
      <c r="BV400" s="76" t="str">
        <f t="shared" si="135"/>
        <v/>
      </c>
      <c r="BW400" s="124" t="str">
        <f t="shared" si="136"/>
        <v/>
      </c>
      <c r="BX400" s="115" t="str">
        <f t="shared" si="137"/>
        <v/>
      </c>
      <c r="BY400" s="125" t="str">
        <f t="shared" si="138"/>
        <v/>
      </c>
      <c r="CA400" s="106" t="str">
        <f t="shared" si="139"/>
        <v/>
      </c>
      <c r="CB400" s="22" t="str">
        <f t="shared" si="140"/>
        <v/>
      </c>
      <c r="CD400" s="76" t="str">
        <f>IF($J400="", "", IF($BV400=0, "", COUNTIF($J$11:$J$1010, "&lt;"&amp;$J400)+1+COUNTIF($J$11:$J400, $J400)-1))</f>
        <v/>
      </c>
    </row>
    <row r="401" spans="1:82" x14ac:dyDescent="0.25">
      <c r="A401" s="31"/>
      <c r="B401" s="19" t="str">
        <f t="shared" si="121"/>
        <v/>
      </c>
      <c r="C401" s="20" t="str">
        <f t="shared" si="122"/>
        <v/>
      </c>
      <c r="D401" s="29" t="str">
        <f t="shared" si="123"/>
        <v/>
      </c>
      <c r="E401" s="22" t="str">
        <f t="shared" si="124"/>
        <v/>
      </c>
      <c r="F401" s="31"/>
      <c r="G401" s="301"/>
      <c r="H401" s="302"/>
      <c r="I401" s="303"/>
      <c r="J401" s="304"/>
      <c r="K401" s="283"/>
      <c r="L401" s="305"/>
      <c r="M401" s="285"/>
      <c r="N401" s="287"/>
      <c r="O401" s="31"/>
      <c r="P401" s="19" t="str">
        <f t="shared" si="125"/>
        <v/>
      </c>
      <c r="Q401" s="20" t="str">
        <f t="shared" si="126"/>
        <v/>
      </c>
      <c r="R401" s="29" t="str">
        <f t="shared" si="127"/>
        <v/>
      </c>
      <c r="S401" s="22" t="str">
        <f t="shared" si="128"/>
        <v/>
      </c>
      <c r="T401" s="31"/>
      <c r="U401" s="69" t="str">
        <f t="shared" si="129"/>
        <v/>
      </c>
      <c r="V401" s="31"/>
      <c r="X401" s="76" t="str">
        <f t="shared" si="130"/>
        <v/>
      </c>
      <c r="Z401" s="76" t="str">
        <f t="shared" si="131"/>
        <v/>
      </c>
      <c r="AA401" s="76" t="str">
        <f t="shared" si="132"/>
        <v/>
      </c>
      <c r="AC401" s="19" t="str">
        <f>IF($K401="", "", SUMIF('Drinks List'!DH$11:DH$1010, $K401, 'Drinks List'!DG$11:DG$1010))</f>
        <v/>
      </c>
      <c r="AD401" s="21"/>
      <c r="AE401" s="59" t="str">
        <f>IF($K401="", "", SUMIF('Drinks List'!DJ$11:DJ$1010, $K401, 'Drinks List'!DI$11:DI$1010))</f>
        <v/>
      </c>
      <c r="AF401" s="21"/>
      <c r="AG401" s="59" t="str">
        <f>IF($K401="", "", SUMIF('Drinks List'!DL$11:DL$1010, $K401, 'Drinks List'!DK$11:DK$1010))</f>
        <v/>
      </c>
      <c r="AH401" s="21"/>
      <c r="AI401" s="59" t="str">
        <f>IF($K401="", "", SUMIF('Drinks List'!DN$11:DN$1010, $K401, 'Drinks List'!DM$11:DM$1010))</f>
        <v/>
      </c>
      <c r="AJ401" s="21"/>
      <c r="AK401" s="59" t="str">
        <f>IF($K401="", "", SUMIF('Drinks List'!DP$11:DP$1010, $K401, 'Drinks List'!DO$11:DO$1010))</f>
        <v/>
      </c>
      <c r="AL401" s="21"/>
      <c r="AM401" s="59" t="str">
        <f>IF($K401="", "", SUMIF('Drinks List'!DR$11:DR$1010, $K401, 'Drinks List'!DQ$11:DQ$1010))</f>
        <v/>
      </c>
      <c r="AN401" s="21"/>
      <c r="AO401" s="59" t="str">
        <f>IF($K401="", "", SUMIF('Drinks List'!DT$11:DT$1010, $K401, 'Drinks List'!DS$11:DS$1010))</f>
        <v/>
      </c>
      <c r="AP401" s="21"/>
      <c r="AQ401" s="59" t="str">
        <f>IF($K401="", "", SUMIF('Drinks List'!DV$11:DV$1010, $K401, 'Drinks List'!DU$11:DU$1010))</f>
        <v/>
      </c>
      <c r="AR401" s="21"/>
      <c r="AS401" s="59" t="str">
        <f>IF($K401="", "", SUMIF('Drinks List'!DX$11:DX$1010, $K401, 'Drinks List'!DW$11:DW$1010))</f>
        <v/>
      </c>
      <c r="AT401" s="21"/>
      <c r="AU401" s="59" t="str">
        <f>IF($K401="", "", SUMIF('Drinks List'!DZ$11:DZ$1010, $K401, 'Drinks List'!DY$11:DY$1010))</f>
        <v/>
      </c>
      <c r="AV401" s="21"/>
      <c r="AW401" s="59" t="str">
        <f>IF($K401="", "", SUMIF('Drinks List'!EB$11:EB$1010, $K401, 'Drinks List'!EA$11:EA$1010))</f>
        <v/>
      </c>
      <c r="AX401" s="21"/>
      <c r="AY401" s="59" t="str">
        <f>IF($K401="", "", SUMIF('Drinks List'!ED$11:ED$1010, $K401, 'Drinks List'!EC$11:EC$1010))</f>
        <v/>
      </c>
      <c r="AZ401" s="21"/>
      <c r="BA401" s="59" t="str">
        <f>IF($K401="", "", SUMIF('Drinks List'!EF$11:EF$1010, $K401, 'Drinks List'!EE$11:EE$1010))</f>
        <v/>
      </c>
      <c r="BB401" s="21"/>
      <c r="BC401" s="59" t="str">
        <f>IF($K401="", "", SUMIF('Drinks List'!EH$11:EH$1010, $K401, 'Drinks List'!EG$11:EG$1010))</f>
        <v/>
      </c>
      <c r="BD401" s="21"/>
      <c r="BE401" s="59" t="str">
        <f>IF($K401="", "", SUMIF('Drinks List'!EJ$11:EJ$1010, $K401, 'Drinks List'!EI$11:EI$1010))</f>
        <v/>
      </c>
      <c r="BF401" s="21"/>
      <c r="BG401" s="59" t="str">
        <f>IF($K401="", "", SUMIF('Drinks List'!EL$11:EL$1010, $K401, 'Drinks List'!EK$11:EK$1010))</f>
        <v/>
      </c>
      <c r="BH401" s="21"/>
      <c r="BI401" s="59" t="str">
        <f>IF($K401="", "", SUMIF('Drinks List'!EN$11:EN$1010, $K401, 'Drinks List'!EM$11:EM$1010))</f>
        <v/>
      </c>
      <c r="BJ401" s="21"/>
      <c r="BK401" s="59" t="str">
        <f>IF($K401="", "", SUMIF('Drinks List'!EP$11:EP$1010, $K401, 'Drinks List'!EO$11:EO$1010))</f>
        <v/>
      </c>
      <c r="BL401" s="21"/>
      <c r="BM401" s="59" t="str">
        <f>IF($K401="", "", SUMIF('Drinks List'!ER$11:ER$1010, $K401, 'Drinks List'!EQ$11:EQ$1010))</f>
        <v/>
      </c>
      <c r="BN401" s="21"/>
      <c r="BO401" s="65" t="str">
        <f>IF($K401="", "", SUMIF('Drinks List'!ET$11:ET$1010, $K401, 'Drinks List'!ES$11:ES$1010))</f>
        <v/>
      </c>
      <c r="BQ401" s="120" t="str">
        <f t="shared" si="133"/>
        <v/>
      </c>
      <c r="BR401" s="62" t="str">
        <f t="shared" si="134"/>
        <v/>
      </c>
      <c r="BS401" s="76" t="str">
        <f>IF(BQ401="", "", COUNTIF(BQ$11:BQ$1010, "&gt;"&amp;BQ401)+1+COUNTIF(BQ$11:BQ401, BQ401)-1)</f>
        <v/>
      </c>
      <c r="BT401" s="76" t="str">
        <f>IF(BR401="", "", COUNTIF(BR$11:BR$1010, "&lt;"&amp;BR401)+1+COUNTIF(BR$11:BR401, BR401)-1)</f>
        <v/>
      </c>
      <c r="BV401" s="76" t="str">
        <f t="shared" si="135"/>
        <v/>
      </c>
      <c r="BW401" s="124" t="str">
        <f t="shared" si="136"/>
        <v/>
      </c>
      <c r="BX401" s="115" t="str">
        <f t="shared" si="137"/>
        <v/>
      </c>
      <c r="BY401" s="125" t="str">
        <f t="shared" si="138"/>
        <v/>
      </c>
      <c r="CA401" s="106" t="str">
        <f t="shared" si="139"/>
        <v/>
      </c>
      <c r="CB401" s="22" t="str">
        <f t="shared" si="140"/>
        <v/>
      </c>
      <c r="CD401" s="76" t="str">
        <f>IF($J401="", "", IF($BV401=0, "", COUNTIF($J$11:$J$1010, "&lt;"&amp;$J401)+1+COUNTIF($J$11:$J401, $J401)-1))</f>
        <v/>
      </c>
    </row>
    <row r="402" spans="1:82" x14ac:dyDescent="0.25">
      <c r="A402" s="31"/>
      <c r="B402" s="19" t="str">
        <f t="shared" si="121"/>
        <v/>
      </c>
      <c r="C402" s="20" t="str">
        <f t="shared" si="122"/>
        <v/>
      </c>
      <c r="D402" s="29" t="str">
        <f t="shared" si="123"/>
        <v/>
      </c>
      <c r="E402" s="22" t="str">
        <f t="shared" si="124"/>
        <v/>
      </c>
      <c r="F402" s="31"/>
      <c r="G402" s="301"/>
      <c r="H402" s="302"/>
      <c r="I402" s="303"/>
      <c r="J402" s="304"/>
      <c r="K402" s="283"/>
      <c r="L402" s="305"/>
      <c r="M402" s="285"/>
      <c r="N402" s="287"/>
      <c r="O402" s="31"/>
      <c r="P402" s="19" t="str">
        <f t="shared" si="125"/>
        <v/>
      </c>
      <c r="Q402" s="20" t="str">
        <f t="shared" si="126"/>
        <v/>
      </c>
      <c r="R402" s="29" t="str">
        <f t="shared" si="127"/>
        <v/>
      </c>
      <c r="S402" s="22" t="str">
        <f t="shared" si="128"/>
        <v/>
      </c>
      <c r="T402" s="31"/>
      <c r="U402" s="69" t="str">
        <f t="shared" si="129"/>
        <v/>
      </c>
      <c r="V402" s="31"/>
      <c r="X402" s="76" t="str">
        <f t="shared" si="130"/>
        <v/>
      </c>
      <c r="Z402" s="76" t="str">
        <f t="shared" si="131"/>
        <v/>
      </c>
      <c r="AA402" s="76" t="str">
        <f t="shared" si="132"/>
        <v/>
      </c>
      <c r="AC402" s="19" t="str">
        <f>IF($K402="", "", SUMIF('Drinks List'!DH$11:DH$1010, $K402, 'Drinks List'!DG$11:DG$1010))</f>
        <v/>
      </c>
      <c r="AD402" s="21"/>
      <c r="AE402" s="59" t="str">
        <f>IF($K402="", "", SUMIF('Drinks List'!DJ$11:DJ$1010, $K402, 'Drinks List'!DI$11:DI$1010))</f>
        <v/>
      </c>
      <c r="AF402" s="21"/>
      <c r="AG402" s="59" t="str">
        <f>IF($K402="", "", SUMIF('Drinks List'!DL$11:DL$1010, $K402, 'Drinks List'!DK$11:DK$1010))</f>
        <v/>
      </c>
      <c r="AH402" s="21"/>
      <c r="AI402" s="59" t="str">
        <f>IF($K402="", "", SUMIF('Drinks List'!DN$11:DN$1010, $K402, 'Drinks List'!DM$11:DM$1010))</f>
        <v/>
      </c>
      <c r="AJ402" s="21"/>
      <c r="AK402" s="59" t="str">
        <f>IF($K402="", "", SUMIF('Drinks List'!DP$11:DP$1010, $K402, 'Drinks List'!DO$11:DO$1010))</f>
        <v/>
      </c>
      <c r="AL402" s="21"/>
      <c r="AM402" s="59" t="str">
        <f>IF($K402="", "", SUMIF('Drinks List'!DR$11:DR$1010, $K402, 'Drinks List'!DQ$11:DQ$1010))</f>
        <v/>
      </c>
      <c r="AN402" s="21"/>
      <c r="AO402" s="59" t="str">
        <f>IF($K402="", "", SUMIF('Drinks List'!DT$11:DT$1010, $K402, 'Drinks List'!DS$11:DS$1010))</f>
        <v/>
      </c>
      <c r="AP402" s="21"/>
      <c r="AQ402" s="59" t="str">
        <f>IF($K402="", "", SUMIF('Drinks List'!DV$11:DV$1010, $K402, 'Drinks List'!DU$11:DU$1010))</f>
        <v/>
      </c>
      <c r="AR402" s="21"/>
      <c r="AS402" s="59" t="str">
        <f>IF($K402="", "", SUMIF('Drinks List'!DX$11:DX$1010, $K402, 'Drinks List'!DW$11:DW$1010))</f>
        <v/>
      </c>
      <c r="AT402" s="21"/>
      <c r="AU402" s="59" t="str">
        <f>IF($K402="", "", SUMIF('Drinks List'!DZ$11:DZ$1010, $K402, 'Drinks List'!DY$11:DY$1010))</f>
        <v/>
      </c>
      <c r="AV402" s="21"/>
      <c r="AW402" s="59" t="str">
        <f>IF($K402="", "", SUMIF('Drinks List'!EB$11:EB$1010, $K402, 'Drinks List'!EA$11:EA$1010))</f>
        <v/>
      </c>
      <c r="AX402" s="21"/>
      <c r="AY402" s="59" t="str">
        <f>IF($K402="", "", SUMIF('Drinks List'!ED$11:ED$1010, $K402, 'Drinks List'!EC$11:EC$1010))</f>
        <v/>
      </c>
      <c r="AZ402" s="21"/>
      <c r="BA402" s="59" t="str">
        <f>IF($K402="", "", SUMIF('Drinks List'!EF$11:EF$1010, $K402, 'Drinks List'!EE$11:EE$1010))</f>
        <v/>
      </c>
      <c r="BB402" s="21"/>
      <c r="BC402" s="59" t="str">
        <f>IF($K402="", "", SUMIF('Drinks List'!EH$11:EH$1010, $K402, 'Drinks List'!EG$11:EG$1010))</f>
        <v/>
      </c>
      <c r="BD402" s="21"/>
      <c r="BE402" s="59" t="str">
        <f>IF($K402="", "", SUMIF('Drinks List'!EJ$11:EJ$1010, $K402, 'Drinks List'!EI$11:EI$1010))</f>
        <v/>
      </c>
      <c r="BF402" s="21"/>
      <c r="BG402" s="59" t="str">
        <f>IF($K402="", "", SUMIF('Drinks List'!EL$11:EL$1010, $K402, 'Drinks List'!EK$11:EK$1010))</f>
        <v/>
      </c>
      <c r="BH402" s="21"/>
      <c r="BI402" s="59" t="str">
        <f>IF($K402="", "", SUMIF('Drinks List'!EN$11:EN$1010, $K402, 'Drinks List'!EM$11:EM$1010))</f>
        <v/>
      </c>
      <c r="BJ402" s="21"/>
      <c r="BK402" s="59" t="str">
        <f>IF($K402="", "", SUMIF('Drinks List'!EP$11:EP$1010, $K402, 'Drinks List'!EO$11:EO$1010))</f>
        <v/>
      </c>
      <c r="BL402" s="21"/>
      <c r="BM402" s="59" t="str">
        <f>IF($K402="", "", SUMIF('Drinks List'!ER$11:ER$1010, $K402, 'Drinks List'!EQ$11:EQ$1010))</f>
        <v/>
      </c>
      <c r="BN402" s="21"/>
      <c r="BO402" s="65" t="str">
        <f>IF($K402="", "", SUMIF('Drinks List'!ET$11:ET$1010, $K402, 'Drinks List'!ES$11:ES$1010))</f>
        <v/>
      </c>
      <c r="BQ402" s="120" t="str">
        <f t="shared" si="133"/>
        <v/>
      </c>
      <c r="BR402" s="62" t="str">
        <f t="shared" si="134"/>
        <v/>
      </c>
      <c r="BS402" s="76" t="str">
        <f>IF(BQ402="", "", COUNTIF(BQ$11:BQ$1010, "&gt;"&amp;BQ402)+1+COUNTIF(BQ$11:BQ402, BQ402)-1)</f>
        <v/>
      </c>
      <c r="BT402" s="76" t="str">
        <f>IF(BR402="", "", COUNTIF(BR$11:BR$1010, "&lt;"&amp;BR402)+1+COUNTIF(BR$11:BR402, BR402)-1)</f>
        <v/>
      </c>
      <c r="BV402" s="76" t="str">
        <f t="shared" si="135"/>
        <v/>
      </c>
      <c r="BW402" s="124" t="str">
        <f t="shared" si="136"/>
        <v/>
      </c>
      <c r="BX402" s="115" t="str">
        <f t="shared" si="137"/>
        <v/>
      </c>
      <c r="BY402" s="125" t="str">
        <f t="shared" si="138"/>
        <v/>
      </c>
      <c r="CA402" s="106" t="str">
        <f t="shared" si="139"/>
        <v/>
      </c>
      <c r="CB402" s="22" t="str">
        <f t="shared" si="140"/>
        <v/>
      </c>
      <c r="CD402" s="76" t="str">
        <f>IF($J402="", "", IF($BV402=0, "", COUNTIF($J$11:$J$1010, "&lt;"&amp;$J402)+1+COUNTIF($J$11:$J402, $J402)-1))</f>
        <v/>
      </c>
    </row>
    <row r="403" spans="1:82" x14ac:dyDescent="0.25">
      <c r="A403" s="31"/>
      <c r="B403" s="19" t="str">
        <f t="shared" si="121"/>
        <v/>
      </c>
      <c r="C403" s="20" t="str">
        <f t="shared" si="122"/>
        <v/>
      </c>
      <c r="D403" s="29" t="str">
        <f t="shared" si="123"/>
        <v/>
      </c>
      <c r="E403" s="22" t="str">
        <f t="shared" si="124"/>
        <v/>
      </c>
      <c r="F403" s="31"/>
      <c r="G403" s="301"/>
      <c r="H403" s="302"/>
      <c r="I403" s="303"/>
      <c r="J403" s="304"/>
      <c r="K403" s="283"/>
      <c r="L403" s="305"/>
      <c r="M403" s="285"/>
      <c r="N403" s="287"/>
      <c r="O403" s="31"/>
      <c r="P403" s="19" t="str">
        <f t="shared" si="125"/>
        <v/>
      </c>
      <c r="Q403" s="20" t="str">
        <f t="shared" si="126"/>
        <v/>
      </c>
      <c r="R403" s="29" t="str">
        <f t="shared" si="127"/>
        <v/>
      </c>
      <c r="S403" s="22" t="str">
        <f t="shared" si="128"/>
        <v/>
      </c>
      <c r="T403" s="31"/>
      <c r="U403" s="69" t="str">
        <f t="shared" si="129"/>
        <v/>
      </c>
      <c r="V403" s="31"/>
      <c r="X403" s="76" t="str">
        <f t="shared" si="130"/>
        <v/>
      </c>
      <c r="Z403" s="76" t="str">
        <f t="shared" si="131"/>
        <v/>
      </c>
      <c r="AA403" s="76" t="str">
        <f t="shared" si="132"/>
        <v/>
      </c>
      <c r="AC403" s="19" t="str">
        <f>IF($K403="", "", SUMIF('Drinks List'!DH$11:DH$1010, $K403, 'Drinks List'!DG$11:DG$1010))</f>
        <v/>
      </c>
      <c r="AD403" s="21"/>
      <c r="AE403" s="59" t="str">
        <f>IF($K403="", "", SUMIF('Drinks List'!DJ$11:DJ$1010, $K403, 'Drinks List'!DI$11:DI$1010))</f>
        <v/>
      </c>
      <c r="AF403" s="21"/>
      <c r="AG403" s="59" t="str">
        <f>IF($K403="", "", SUMIF('Drinks List'!DL$11:DL$1010, $K403, 'Drinks List'!DK$11:DK$1010))</f>
        <v/>
      </c>
      <c r="AH403" s="21"/>
      <c r="AI403" s="59" t="str">
        <f>IF($K403="", "", SUMIF('Drinks List'!DN$11:DN$1010, $K403, 'Drinks List'!DM$11:DM$1010))</f>
        <v/>
      </c>
      <c r="AJ403" s="21"/>
      <c r="AK403" s="59" t="str">
        <f>IF($K403="", "", SUMIF('Drinks List'!DP$11:DP$1010, $K403, 'Drinks List'!DO$11:DO$1010))</f>
        <v/>
      </c>
      <c r="AL403" s="21"/>
      <c r="AM403" s="59" t="str">
        <f>IF($K403="", "", SUMIF('Drinks List'!DR$11:DR$1010, $K403, 'Drinks List'!DQ$11:DQ$1010))</f>
        <v/>
      </c>
      <c r="AN403" s="21"/>
      <c r="AO403" s="59" t="str">
        <f>IF($K403="", "", SUMIF('Drinks List'!DT$11:DT$1010, $K403, 'Drinks List'!DS$11:DS$1010))</f>
        <v/>
      </c>
      <c r="AP403" s="21"/>
      <c r="AQ403" s="59" t="str">
        <f>IF($K403="", "", SUMIF('Drinks List'!DV$11:DV$1010, $K403, 'Drinks List'!DU$11:DU$1010))</f>
        <v/>
      </c>
      <c r="AR403" s="21"/>
      <c r="AS403" s="59" t="str">
        <f>IF($K403="", "", SUMIF('Drinks List'!DX$11:DX$1010, $K403, 'Drinks List'!DW$11:DW$1010))</f>
        <v/>
      </c>
      <c r="AT403" s="21"/>
      <c r="AU403" s="59" t="str">
        <f>IF($K403="", "", SUMIF('Drinks List'!DZ$11:DZ$1010, $K403, 'Drinks List'!DY$11:DY$1010))</f>
        <v/>
      </c>
      <c r="AV403" s="21"/>
      <c r="AW403" s="59" t="str">
        <f>IF($K403="", "", SUMIF('Drinks List'!EB$11:EB$1010, $K403, 'Drinks List'!EA$11:EA$1010))</f>
        <v/>
      </c>
      <c r="AX403" s="21"/>
      <c r="AY403" s="59" t="str">
        <f>IF($K403="", "", SUMIF('Drinks List'!ED$11:ED$1010, $K403, 'Drinks List'!EC$11:EC$1010))</f>
        <v/>
      </c>
      <c r="AZ403" s="21"/>
      <c r="BA403" s="59" t="str">
        <f>IF($K403="", "", SUMIF('Drinks List'!EF$11:EF$1010, $K403, 'Drinks List'!EE$11:EE$1010))</f>
        <v/>
      </c>
      <c r="BB403" s="21"/>
      <c r="BC403" s="59" t="str">
        <f>IF($K403="", "", SUMIF('Drinks List'!EH$11:EH$1010, $K403, 'Drinks List'!EG$11:EG$1010))</f>
        <v/>
      </c>
      <c r="BD403" s="21"/>
      <c r="BE403" s="59" t="str">
        <f>IF($K403="", "", SUMIF('Drinks List'!EJ$11:EJ$1010, $K403, 'Drinks List'!EI$11:EI$1010))</f>
        <v/>
      </c>
      <c r="BF403" s="21"/>
      <c r="BG403" s="59" t="str">
        <f>IF($K403="", "", SUMIF('Drinks List'!EL$11:EL$1010, $K403, 'Drinks List'!EK$11:EK$1010))</f>
        <v/>
      </c>
      <c r="BH403" s="21"/>
      <c r="BI403" s="59" t="str">
        <f>IF($K403="", "", SUMIF('Drinks List'!EN$11:EN$1010, $K403, 'Drinks List'!EM$11:EM$1010))</f>
        <v/>
      </c>
      <c r="BJ403" s="21"/>
      <c r="BK403" s="59" t="str">
        <f>IF($K403="", "", SUMIF('Drinks List'!EP$11:EP$1010, $K403, 'Drinks List'!EO$11:EO$1010))</f>
        <v/>
      </c>
      <c r="BL403" s="21"/>
      <c r="BM403" s="59" t="str">
        <f>IF($K403="", "", SUMIF('Drinks List'!ER$11:ER$1010, $K403, 'Drinks List'!EQ$11:EQ$1010))</f>
        <v/>
      </c>
      <c r="BN403" s="21"/>
      <c r="BO403" s="65" t="str">
        <f>IF($K403="", "", SUMIF('Drinks List'!ET$11:ET$1010, $K403, 'Drinks List'!ES$11:ES$1010))</f>
        <v/>
      </c>
      <c r="BQ403" s="120" t="str">
        <f t="shared" si="133"/>
        <v/>
      </c>
      <c r="BR403" s="62" t="str">
        <f t="shared" si="134"/>
        <v/>
      </c>
      <c r="BS403" s="76" t="str">
        <f>IF(BQ403="", "", COUNTIF(BQ$11:BQ$1010, "&gt;"&amp;BQ403)+1+COUNTIF(BQ$11:BQ403, BQ403)-1)</f>
        <v/>
      </c>
      <c r="BT403" s="76" t="str">
        <f>IF(BR403="", "", COUNTIF(BR$11:BR$1010, "&lt;"&amp;BR403)+1+COUNTIF(BR$11:BR403, BR403)-1)</f>
        <v/>
      </c>
      <c r="BV403" s="76" t="str">
        <f t="shared" si="135"/>
        <v/>
      </c>
      <c r="BW403" s="124" t="str">
        <f t="shared" si="136"/>
        <v/>
      </c>
      <c r="BX403" s="115" t="str">
        <f t="shared" si="137"/>
        <v/>
      </c>
      <c r="BY403" s="125" t="str">
        <f t="shared" si="138"/>
        <v/>
      </c>
      <c r="CA403" s="106" t="str">
        <f t="shared" si="139"/>
        <v/>
      </c>
      <c r="CB403" s="22" t="str">
        <f t="shared" si="140"/>
        <v/>
      </c>
      <c r="CD403" s="76" t="str">
        <f>IF($J403="", "", IF($BV403=0, "", COUNTIF($J$11:$J$1010, "&lt;"&amp;$J403)+1+COUNTIF($J$11:$J403, $J403)-1))</f>
        <v/>
      </c>
    </row>
    <row r="404" spans="1:82" x14ac:dyDescent="0.25">
      <c r="A404" s="31"/>
      <c r="B404" s="19" t="str">
        <f t="shared" si="121"/>
        <v/>
      </c>
      <c r="C404" s="20" t="str">
        <f t="shared" si="122"/>
        <v/>
      </c>
      <c r="D404" s="29" t="str">
        <f t="shared" si="123"/>
        <v/>
      </c>
      <c r="E404" s="22" t="str">
        <f t="shared" si="124"/>
        <v/>
      </c>
      <c r="F404" s="31"/>
      <c r="G404" s="301"/>
      <c r="H404" s="302"/>
      <c r="I404" s="303"/>
      <c r="J404" s="304"/>
      <c r="K404" s="283"/>
      <c r="L404" s="305"/>
      <c r="M404" s="285"/>
      <c r="N404" s="287"/>
      <c r="O404" s="31"/>
      <c r="P404" s="19" t="str">
        <f t="shared" si="125"/>
        <v/>
      </c>
      <c r="Q404" s="20" t="str">
        <f t="shared" si="126"/>
        <v/>
      </c>
      <c r="R404" s="29" t="str">
        <f t="shared" si="127"/>
        <v/>
      </c>
      <c r="S404" s="22" t="str">
        <f t="shared" si="128"/>
        <v/>
      </c>
      <c r="T404" s="31"/>
      <c r="U404" s="69" t="str">
        <f t="shared" si="129"/>
        <v/>
      </c>
      <c r="V404" s="31"/>
      <c r="X404" s="76" t="str">
        <f t="shared" si="130"/>
        <v/>
      </c>
      <c r="Z404" s="76" t="str">
        <f t="shared" si="131"/>
        <v/>
      </c>
      <c r="AA404" s="76" t="str">
        <f t="shared" si="132"/>
        <v/>
      </c>
      <c r="AC404" s="19" t="str">
        <f>IF($K404="", "", SUMIF('Drinks List'!DH$11:DH$1010, $K404, 'Drinks List'!DG$11:DG$1010))</f>
        <v/>
      </c>
      <c r="AD404" s="21"/>
      <c r="AE404" s="59" t="str">
        <f>IF($K404="", "", SUMIF('Drinks List'!DJ$11:DJ$1010, $K404, 'Drinks List'!DI$11:DI$1010))</f>
        <v/>
      </c>
      <c r="AF404" s="21"/>
      <c r="AG404" s="59" t="str">
        <f>IF($K404="", "", SUMIF('Drinks List'!DL$11:DL$1010, $K404, 'Drinks List'!DK$11:DK$1010))</f>
        <v/>
      </c>
      <c r="AH404" s="21"/>
      <c r="AI404" s="59" t="str">
        <f>IF($K404="", "", SUMIF('Drinks List'!DN$11:DN$1010, $K404, 'Drinks List'!DM$11:DM$1010))</f>
        <v/>
      </c>
      <c r="AJ404" s="21"/>
      <c r="AK404" s="59" t="str">
        <f>IF($K404="", "", SUMIF('Drinks List'!DP$11:DP$1010, $K404, 'Drinks List'!DO$11:DO$1010))</f>
        <v/>
      </c>
      <c r="AL404" s="21"/>
      <c r="AM404" s="59" t="str">
        <f>IF($K404="", "", SUMIF('Drinks List'!DR$11:DR$1010, $K404, 'Drinks List'!DQ$11:DQ$1010))</f>
        <v/>
      </c>
      <c r="AN404" s="21"/>
      <c r="AO404" s="59" t="str">
        <f>IF($K404="", "", SUMIF('Drinks List'!DT$11:DT$1010, $K404, 'Drinks List'!DS$11:DS$1010))</f>
        <v/>
      </c>
      <c r="AP404" s="21"/>
      <c r="AQ404" s="59" t="str">
        <f>IF($K404="", "", SUMIF('Drinks List'!DV$11:DV$1010, $K404, 'Drinks List'!DU$11:DU$1010))</f>
        <v/>
      </c>
      <c r="AR404" s="21"/>
      <c r="AS404" s="59" t="str">
        <f>IF($K404="", "", SUMIF('Drinks List'!DX$11:DX$1010, $K404, 'Drinks List'!DW$11:DW$1010))</f>
        <v/>
      </c>
      <c r="AT404" s="21"/>
      <c r="AU404" s="59" t="str">
        <f>IF($K404="", "", SUMIF('Drinks List'!DZ$11:DZ$1010, $K404, 'Drinks List'!DY$11:DY$1010))</f>
        <v/>
      </c>
      <c r="AV404" s="21"/>
      <c r="AW404" s="59" t="str">
        <f>IF($K404="", "", SUMIF('Drinks List'!EB$11:EB$1010, $K404, 'Drinks List'!EA$11:EA$1010))</f>
        <v/>
      </c>
      <c r="AX404" s="21"/>
      <c r="AY404" s="59" t="str">
        <f>IF($K404="", "", SUMIF('Drinks List'!ED$11:ED$1010, $K404, 'Drinks List'!EC$11:EC$1010))</f>
        <v/>
      </c>
      <c r="AZ404" s="21"/>
      <c r="BA404" s="59" t="str">
        <f>IF($K404="", "", SUMIF('Drinks List'!EF$11:EF$1010, $K404, 'Drinks List'!EE$11:EE$1010))</f>
        <v/>
      </c>
      <c r="BB404" s="21"/>
      <c r="BC404" s="59" t="str">
        <f>IF($K404="", "", SUMIF('Drinks List'!EH$11:EH$1010, $K404, 'Drinks List'!EG$11:EG$1010))</f>
        <v/>
      </c>
      <c r="BD404" s="21"/>
      <c r="BE404" s="59" t="str">
        <f>IF($K404="", "", SUMIF('Drinks List'!EJ$11:EJ$1010, $K404, 'Drinks List'!EI$11:EI$1010))</f>
        <v/>
      </c>
      <c r="BF404" s="21"/>
      <c r="BG404" s="59" t="str">
        <f>IF($K404="", "", SUMIF('Drinks List'!EL$11:EL$1010, $K404, 'Drinks List'!EK$11:EK$1010))</f>
        <v/>
      </c>
      <c r="BH404" s="21"/>
      <c r="BI404" s="59" t="str">
        <f>IF($K404="", "", SUMIF('Drinks List'!EN$11:EN$1010, $K404, 'Drinks List'!EM$11:EM$1010))</f>
        <v/>
      </c>
      <c r="BJ404" s="21"/>
      <c r="BK404" s="59" t="str">
        <f>IF($K404="", "", SUMIF('Drinks List'!EP$11:EP$1010, $K404, 'Drinks List'!EO$11:EO$1010))</f>
        <v/>
      </c>
      <c r="BL404" s="21"/>
      <c r="BM404" s="59" t="str">
        <f>IF($K404="", "", SUMIF('Drinks List'!ER$11:ER$1010, $K404, 'Drinks List'!EQ$11:EQ$1010))</f>
        <v/>
      </c>
      <c r="BN404" s="21"/>
      <c r="BO404" s="65" t="str">
        <f>IF($K404="", "", SUMIF('Drinks List'!ET$11:ET$1010, $K404, 'Drinks List'!ES$11:ES$1010))</f>
        <v/>
      </c>
      <c r="BQ404" s="120" t="str">
        <f t="shared" si="133"/>
        <v/>
      </c>
      <c r="BR404" s="62" t="str">
        <f t="shared" si="134"/>
        <v/>
      </c>
      <c r="BS404" s="76" t="str">
        <f>IF(BQ404="", "", COUNTIF(BQ$11:BQ$1010, "&gt;"&amp;BQ404)+1+COUNTIF(BQ$11:BQ404, BQ404)-1)</f>
        <v/>
      </c>
      <c r="BT404" s="76" t="str">
        <f>IF(BR404="", "", COUNTIF(BR$11:BR$1010, "&lt;"&amp;BR404)+1+COUNTIF(BR$11:BR404, BR404)-1)</f>
        <v/>
      </c>
      <c r="BV404" s="76" t="str">
        <f t="shared" si="135"/>
        <v/>
      </c>
      <c r="BW404" s="124" t="str">
        <f t="shared" si="136"/>
        <v/>
      </c>
      <c r="BX404" s="115" t="str">
        <f t="shared" si="137"/>
        <v/>
      </c>
      <c r="BY404" s="125" t="str">
        <f t="shared" si="138"/>
        <v/>
      </c>
      <c r="CA404" s="106" t="str">
        <f t="shared" si="139"/>
        <v/>
      </c>
      <c r="CB404" s="22" t="str">
        <f t="shared" si="140"/>
        <v/>
      </c>
      <c r="CD404" s="76" t="str">
        <f>IF($J404="", "", IF($BV404=0, "", COUNTIF($J$11:$J$1010, "&lt;"&amp;$J404)+1+COUNTIF($J$11:$J404, $J404)-1))</f>
        <v/>
      </c>
    </row>
    <row r="405" spans="1:82" x14ac:dyDescent="0.25">
      <c r="A405" s="31"/>
      <c r="B405" s="19" t="str">
        <f t="shared" si="121"/>
        <v/>
      </c>
      <c r="C405" s="20" t="str">
        <f t="shared" si="122"/>
        <v/>
      </c>
      <c r="D405" s="29" t="str">
        <f t="shared" si="123"/>
        <v/>
      </c>
      <c r="E405" s="22" t="str">
        <f t="shared" si="124"/>
        <v/>
      </c>
      <c r="F405" s="31"/>
      <c r="G405" s="301"/>
      <c r="H405" s="302"/>
      <c r="I405" s="303"/>
      <c r="J405" s="304"/>
      <c r="K405" s="283"/>
      <c r="L405" s="305"/>
      <c r="M405" s="285"/>
      <c r="N405" s="287"/>
      <c r="O405" s="31"/>
      <c r="P405" s="19" t="str">
        <f t="shared" si="125"/>
        <v/>
      </c>
      <c r="Q405" s="20" t="str">
        <f t="shared" si="126"/>
        <v/>
      </c>
      <c r="R405" s="29" t="str">
        <f t="shared" si="127"/>
        <v/>
      </c>
      <c r="S405" s="22" t="str">
        <f t="shared" si="128"/>
        <v/>
      </c>
      <c r="T405" s="31"/>
      <c r="U405" s="69" t="str">
        <f t="shared" si="129"/>
        <v/>
      </c>
      <c r="V405" s="31"/>
      <c r="X405" s="76" t="str">
        <f t="shared" si="130"/>
        <v/>
      </c>
      <c r="Z405" s="76" t="str">
        <f t="shared" si="131"/>
        <v/>
      </c>
      <c r="AA405" s="76" t="str">
        <f t="shared" si="132"/>
        <v/>
      </c>
      <c r="AC405" s="19" t="str">
        <f>IF($K405="", "", SUMIF('Drinks List'!DH$11:DH$1010, $K405, 'Drinks List'!DG$11:DG$1010))</f>
        <v/>
      </c>
      <c r="AD405" s="21"/>
      <c r="AE405" s="59" t="str">
        <f>IF($K405="", "", SUMIF('Drinks List'!DJ$11:DJ$1010, $K405, 'Drinks List'!DI$11:DI$1010))</f>
        <v/>
      </c>
      <c r="AF405" s="21"/>
      <c r="AG405" s="59" t="str">
        <f>IF($K405="", "", SUMIF('Drinks List'!DL$11:DL$1010, $K405, 'Drinks List'!DK$11:DK$1010))</f>
        <v/>
      </c>
      <c r="AH405" s="21"/>
      <c r="AI405" s="59" t="str">
        <f>IF($K405="", "", SUMIF('Drinks List'!DN$11:DN$1010, $K405, 'Drinks List'!DM$11:DM$1010))</f>
        <v/>
      </c>
      <c r="AJ405" s="21"/>
      <c r="AK405" s="59" t="str">
        <f>IF($K405="", "", SUMIF('Drinks List'!DP$11:DP$1010, $K405, 'Drinks List'!DO$11:DO$1010))</f>
        <v/>
      </c>
      <c r="AL405" s="21"/>
      <c r="AM405" s="59" t="str">
        <f>IF($K405="", "", SUMIF('Drinks List'!DR$11:DR$1010, $K405, 'Drinks List'!DQ$11:DQ$1010))</f>
        <v/>
      </c>
      <c r="AN405" s="21"/>
      <c r="AO405" s="59" t="str">
        <f>IF($K405="", "", SUMIF('Drinks List'!DT$11:DT$1010, $K405, 'Drinks List'!DS$11:DS$1010))</f>
        <v/>
      </c>
      <c r="AP405" s="21"/>
      <c r="AQ405" s="59" t="str">
        <f>IF($K405="", "", SUMIF('Drinks List'!DV$11:DV$1010, $K405, 'Drinks List'!DU$11:DU$1010))</f>
        <v/>
      </c>
      <c r="AR405" s="21"/>
      <c r="AS405" s="59" t="str">
        <f>IF($K405="", "", SUMIF('Drinks List'!DX$11:DX$1010, $K405, 'Drinks List'!DW$11:DW$1010))</f>
        <v/>
      </c>
      <c r="AT405" s="21"/>
      <c r="AU405" s="59" t="str">
        <f>IF($K405="", "", SUMIF('Drinks List'!DZ$11:DZ$1010, $K405, 'Drinks List'!DY$11:DY$1010))</f>
        <v/>
      </c>
      <c r="AV405" s="21"/>
      <c r="AW405" s="59" t="str">
        <f>IF($K405="", "", SUMIF('Drinks List'!EB$11:EB$1010, $K405, 'Drinks List'!EA$11:EA$1010))</f>
        <v/>
      </c>
      <c r="AX405" s="21"/>
      <c r="AY405" s="59" t="str">
        <f>IF($K405="", "", SUMIF('Drinks List'!ED$11:ED$1010, $K405, 'Drinks List'!EC$11:EC$1010))</f>
        <v/>
      </c>
      <c r="AZ405" s="21"/>
      <c r="BA405" s="59" t="str">
        <f>IF($K405="", "", SUMIF('Drinks List'!EF$11:EF$1010, $K405, 'Drinks List'!EE$11:EE$1010))</f>
        <v/>
      </c>
      <c r="BB405" s="21"/>
      <c r="BC405" s="59" t="str">
        <f>IF($K405="", "", SUMIF('Drinks List'!EH$11:EH$1010, $K405, 'Drinks List'!EG$11:EG$1010))</f>
        <v/>
      </c>
      <c r="BD405" s="21"/>
      <c r="BE405" s="59" t="str">
        <f>IF($K405="", "", SUMIF('Drinks List'!EJ$11:EJ$1010, $K405, 'Drinks List'!EI$11:EI$1010))</f>
        <v/>
      </c>
      <c r="BF405" s="21"/>
      <c r="BG405" s="59" t="str">
        <f>IF($K405="", "", SUMIF('Drinks List'!EL$11:EL$1010, $K405, 'Drinks List'!EK$11:EK$1010))</f>
        <v/>
      </c>
      <c r="BH405" s="21"/>
      <c r="BI405" s="59" t="str">
        <f>IF($K405="", "", SUMIF('Drinks List'!EN$11:EN$1010, $K405, 'Drinks List'!EM$11:EM$1010))</f>
        <v/>
      </c>
      <c r="BJ405" s="21"/>
      <c r="BK405" s="59" t="str">
        <f>IF($K405="", "", SUMIF('Drinks List'!EP$11:EP$1010, $K405, 'Drinks List'!EO$11:EO$1010))</f>
        <v/>
      </c>
      <c r="BL405" s="21"/>
      <c r="BM405" s="59" t="str">
        <f>IF($K405="", "", SUMIF('Drinks List'!ER$11:ER$1010, $K405, 'Drinks List'!EQ$11:EQ$1010))</f>
        <v/>
      </c>
      <c r="BN405" s="21"/>
      <c r="BO405" s="65" t="str">
        <f>IF($K405="", "", SUMIF('Drinks List'!ET$11:ET$1010, $K405, 'Drinks List'!ES$11:ES$1010))</f>
        <v/>
      </c>
      <c r="BQ405" s="120" t="str">
        <f t="shared" si="133"/>
        <v/>
      </c>
      <c r="BR405" s="62" t="str">
        <f t="shared" si="134"/>
        <v/>
      </c>
      <c r="BS405" s="76" t="str">
        <f>IF(BQ405="", "", COUNTIF(BQ$11:BQ$1010, "&gt;"&amp;BQ405)+1+COUNTIF(BQ$11:BQ405, BQ405)-1)</f>
        <v/>
      </c>
      <c r="BT405" s="76" t="str">
        <f>IF(BR405="", "", COUNTIF(BR$11:BR$1010, "&lt;"&amp;BR405)+1+COUNTIF(BR$11:BR405, BR405)-1)</f>
        <v/>
      </c>
      <c r="BV405" s="76" t="str">
        <f t="shared" si="135"/>
        <v/>
      </c>
      <c r="BW405" s="124" t="str">
        <f t="shared" si="136"/>
        <v/>
      </c>
      <c r="BX405" s="115" t="str">
        <f t="shared" si="137"/>
        <v/>
      </c>
      <c r="BY405" s="125" t="str">
        <f t="shared" si="138"/>
        <v/>
      </c>
      <c r="CA405" s="106" t="str">
        <f t="shared" si="139"/>
        <v/>
      </c>
      <c r="CB405" s="22" t="str">
        <f t="shared" si="140"/>
        <v/>
      </c>
      <c r="CD405" s="76" t="str">
        <f>IF($J405="", "", IF($BV405=0, "", COUNTIF($J$11:$J$1010, "&lt;"&amp;$J405)+1+COUNTIF($J$11:$J405, $J405)-1))</f>
        <v/>
      </c>
    </row>
    <row r="406" spans="1:82" x14ac:dyDescent="0.25">
      <c r="A406" s="31"/>
      <c r="B406" s="19" t="str">
        <f t="shared" si="121"/>
        <v/>
      </c>
      <c r="C406" s="20" t="str">
        <f t="shared" si="122"/>
        <v/>
      </c>
      <c r="D406" s="29" t="str">
        <f t="shared" si="123"/>
        <v/>
      </c>
      <c r="E406" s="22" t="str">
        <f t="shared" si="124"/>
        <v/>
      </c>
      <c r="F406" s="31"/>
      <c r="G406" s="301"/>
      <c r="H406" s="302"/>
      <c r="I406" s="303"/>
      <c r="J406" s="304"/>
      <c r="K406" s="283"/>
      <c r="L406" s="305"/>
      <c r="M406" s="285"/>
      <c r="N406" s="287"/>
      <c r="O406" s="31"/>
      <c r="P406" s="19" t="str">
        <f t="shared" si="125"/>
        <v/>
      </c>
      <c r="Q406" s="20" t="str">
        <f t="shared" si="126"/>
        <v/>
      </c>
      <c r="R406" s="29" t="str">
        <f t="shared" si="127"/>
        <v/>
      </c>
      <c r="S406" s="22" t="str">
        <f t="shared" si="128"/>
        <v/>
      </c>
      <c r="T406" s="31"/>
      <c r="U406" s="69" t="str">
        <f t="shared" si="129"/>
        <v/>
      </c>
      <c r="V406" s="31"/>
      <c r="X406" s="76" t="str">
        <f t="shared" si="130"/>
        <v/>
      </c>
      <c r="Z406" s="76" t="str">
        <f t="shared" si="131"/>
        <v/>
      </c>
      <c r="AA406" s="76" t="str">
        <f t="shared" si="132"/>
        <v/>
      </c>
      <c r="AC406" s="19" t="str">
        <f>IF($K406="", "", SUMIF('Drinks List'!DH$11:DH$1010, $K406, 'Drinks List'!DG$11:DG$1010))</f>
        <v/>
      </c>
      <c r="AD406" s="21"/>
      <c r="AE406" s="59" t="str">
        <f>IF($K406="", "", SUMIF('Drinks List'!DJ$11:DJ$1010, $K406, 'Drinks List'!DI$11:DI$1010))</f>
        <v/>
      </c>
      <c r="AF406" s="21"/>
      <c r="AG406" s="59" t="str">
        <f>IF($K406="", "", SUMIF('Drinks List'!DL$11:DL$1010, $K406, 'Drinks List'!DK$11:DK$1010))</f>
        <v/>
      </c>
      <c r="AH406" s="21"/>
      <c r="AI406" s="59" t="str">
        <f>IF($K406="", "", SUMIF('Drinks List'!DN$11:DN$1010, $K406, 'Drinks List'!DM$11:DM$1010))</f>
        <v/>
      </c>
      <c r="AJ406" s="21"/>
      <c r="AK406" s="59" t="str">
        <f>IF($K406="", "", SUMIF('Drinks List'!DP$11:DP$1010, $K406, 'Drinks List'!DO$11:DO$1010))</f>
        <v/>
      </c>
      <c r="AL406" s="21"/>
      <c r="AM406" s="59" t="str">
        <f>IF($K406="", "", SUMIF('Drinks List'!DR$11:DR$1010, $K406, 'Drinks List'!DQ$11:DQ$1010))</f>
        <v/>
      </c>
      <c r="AN406" s="21"/>
      <c r="AO406" s="59" t="str">
        <f>IF($K406="", "", SUMIF('Drinks List'!DT$11:DT$1010, $K406, 'Drinks List'!DS$11:DS$1010))</f>
        <v/>
      </c>
      <c r="AP406" s="21"/>
      <c r="AQ406" s="59" t="str">
        <f>IF($K406="", "", SUMIF('Drinks List'!DV$11:DV$1010, $K406, 'Drinks List'!DU$11:DU$1010))</f>
        <v/>
      </c>
      <c r="AR406" s="21"/>
      <c r="AS406" s="59" t="str">
        <f>IF($K406="", "", SUMIF('Drinks List'!DX$11:DX$1010, $K406, 'Drinks List'!DW$11:DW$1010))</f>
        <v/>
      </c>
      <c r="AT406" s="21"/>
      <c r="AU406" s="59" t="str">
        <f>IF($K406="", "", SUMIF('Drinks List'!DZ$11:DZ$1010, $K406, 'Drinks List'!DY$11:DY$1010))</f>
        <v/>
      </c>
      <c r="AV406" s="21"/>
      <c r="AW406" s="59" t="str">
        <f>IF($K406="", "", SUMIF('Drinks List'!EB$11:EB$1010, $K406, 'Drinks List'!EA$11:EA$1010))</f>
        <v/>
      </c>
      <c r="AX406" s="21"/>
      <c r="AY406" s="59" t="str">
        <f>IF($K406="", "", SUMIF('Drinks List'!ED$11:ED$1010, $K406, 'Drinks List'!EC$11:EC$1010))</f>
        <v/>
      </c>
      <c r="AZ406" s="21"/>
      <c r="BA406" s="59" t="str">
        <f>IF($K406="", "", SUMIF('Drinks List'!EF$11:EF$1010, $K406, 'Drinks List'!EE$11:EE$1010))</f>
        <v/>
      </c>
      <c r="BB406" s="21"/>
      <c r="BC406" s="59" t="str">
        <f>IF($K406="", "", SUMIF('Drinks List'!EH$11:EH$1010, $K406, 'Drinks List'!EG$11:EG$1010))</f>
        <v/>
      </c>
      <c r="BD406" s="21"/>
      <c r="BE406" s="59" t="str">
        <f>IF($K406="", "", SUMIF('Drinks List'!EJ$11:EJ$1010, $K406, 'Drinks List'!EI$11:EI$1010))</f>
        <v/>
      </c>
      <c r="BF406" s="21"/>
      <c r="BG406" s="59" t="str">
        <f>IF($K406="", "", SUMIF('Drinks List'!EL$11:EL$1010, $K406, 'Drinks List'!EK$11:EK$1010))</f>
        <v/>
      </c>
      <c r="BH406" s="21"/>
      <c r="BI406" s="59" t="str">
        <f>IF($K406="", "", SUMIF('Drinks List'!EN$11:EN$1010, $K406, 'Drinks List'!EM$11:EM$1010))</f>
        <v/>
      </c>
      <c r="BJ406" s="21"/>
      <c r="BK406" s="59" t="str">
        <f>IF($K406="", "", SUMIF('Drinks List'!EP$11:EP$1010, $K406, 'Drinks List'!EO$11:EO$1010))</f>
        <v/>
      </c>
      <c r="BL406" s="21"/>
      <c r="BM406" s="59" t="str">
        <f>IF($K406="", "", SUMIF('Drinks List'!ER$11:ER$1010, $K406, 'Drinks List'!EQ$11:EQ$1010))</f>
        <v/>
      </c>
      <c r="BN406" s="21"/>
      <c r="BO406" s="65" t="str">
        <f>IF($K406="", "", SUMIF('Drinks List'!ET$11:ET$1010, $K406, 'Drinks List'!ES$11:ES$1010))</f>
        <v/>
      </c>
      <c r="BQ406" s="120" t="str">
        <f t="shared" si="133"/>
        <v/>
      </c>
      <c r="BR406" s="62" t="str">
        <f t="shared" si="134"/>
        <v/>
      </c>
      <c r="BS406" s="76" t="str">
        <f>IF(BQ406="", "", COUNTIF(BQ$11:BQ$1010, "&gt;"&amp;BQ406)+1+COUNTIF(BQ$11:BQ406, BQ406)-1)</f>
        <v/>
      </c>
      <c r="BT406" s="76" t="str">
        <f>IF(BR406="", "", COUNTIF(BR$11:BR$1010, "&lt;"&amp;BR406)+1+COUNTIF(BR$11:BR406, BR406)-1)</f>
        <v/>
      </c>
      <c r="BV406" s="76" t="str">
        <f t="shared" si="135"/>
        <v/>
      </c>
      <c r="BW406" s="124" t="str">
        <f t="shared" si="136"/>
        <v/>
      </c>
      <c r="BX406" s="115" t="str">
        <f t="shared" si="137"/>
        <v/>
      </c>
      <c r="BY406" s="125" t="str">
        <f t="shared" si="138"/>
        <v/>
      </c>
      <c r="CA406" s="106" t="str">
        <f t="shared" si="139"/>
        <v/>
      </c>
      <c r="CB406" s="22" t="str">
        <f t="shared" si="140"/>
        <v/>
      </c>
      <c r="CD406" s="76" t="str">
        <f>IF($J406="", "", IF($BV406=0, "", COUNTIF($J$11:$J$1010, "&lt;"&amp;$J406)+1+COUNTIF($J$11:$J406, $J406)-1))</f>
        <v/>
      </c>
    </row>
    <row r="407" spans="1:82" x14ac:dyDescent="0.25">
      <c r="A407" s="31"/>
      <c r="B407" s="19" t="str">
        <f t="shared" si="121"/>
        <v/>
      </c>
      <c r="C407" s="20" t="str">
        <f t="shared" si="122"/>
        <v/>
      </c>
      <c r="D407" s="29" t="str">
        <f t="shared" si="123"/>
        <v/>
      </c>
      <c r="E407" s="22" t="str">
        <f t="shared" si="124"/>
        <v/>
      </c>
      <c r="F407" s="31"/>
      <c r="G407" s="301"/>
      <c r="H407" s="302"/>
      <c r="I407" s="303"/>
      <c r="J407" s="304"/>
      <c r="K407" s="283"/>
      <c r="L407" s="305"/>
      <c r="M407" s="285"/>
      <c r="N407" s="287"/>
      <c r="O407" s="31"/>
      <c r="P407" s="19" t="str">
        <f t="shared" si="125"/>
        <v/>
      </c>
      <c r="Q407" s="20" t="str">
        <f t="shared" si="126"/>
        <v/>
      </c>
      <c r="R407" s="29" t="str">
        <f t="shared" si="127"/>
        <v/>
      </c>
      <c r="S407" s="22" t="str">
        <f t="shared" si="128"/>
        <v/>
      </c>
      <c r="T407" s="31"/>
      <c r="U407" s="69" t="str">
        <f t="shared" si="129"/>
        <v/>
      </c>
      <c r="V407" s="31"/>
      <c r="X407" s="76" t="str">
        <f t="shared" si="130"/>
        <v/>
      </c>
      <c r="Z407" s="76" t="str">
        <f t="shared" si="131"/>
        <v/>
      </c>
      <c r="AA407" s="76" t="str">
        <f t="shared" si="132"/>
        <v/>
      </c>
      <c r="AC407" s="19" t="str">
        <f>IF($K407="", "", SUMIF('Drinks List'!DH$11:DH$1010, $K407, 'Drinks List'!DG$11:DG$1010))</f>
        <v/>
      </c>
      <c r="AD407" s="21"/>
      <c r="AE407" s="59" t="str">
        <f>IF($K407="", "", SUMIF('Drinks List'!DJ$11:DJ$1010, $K407, 'Drinks List'!DI$11:DI$1010))</f>
        <v/>
      </c>
      <c r="AF407" s="21"/>
      <c r="AG407" s="59" t="str">
        <f>IF($K407="", "", SUMIF('Drinks List'!DL$11:DL$1010, $K407, 'Drinks List'!DK$11:DK$1010))</f>
        <v/>
      </c>
      <c r="AH407" s="21"/>
      <c r="AI407" s="59" t="str">
        <f>IF($K407="", "", SUMIF('Drinks List'!DN$11:DN$1010, $K407, 'Drinks List'!DM$11:DM$1010))</f>
        <v/>
      </c>
      <c r="AJ407" s="21"/>
      <c r="AK407" s="59" t="str">
        <f>IF($K407="", "", SUMIF('Drinks List'!DP$11:DP$1010, $K407, 'Drinks List'!DO$11:DO$1010))</f>
        <v/>
      </c>
      <c r="AL407" s="21"/>
      <c r="AM407" s="59" t="str">
        <f>IF($K407="", "", SUMIF('Drinks List'!DR$11:DR$1010, $K407, 'Drinks List'!DQ$11:DQ$1010))</f>
        <v/>
      </c>
      <c r="AN407" s="21"/>
      <c r="AO407" s="59" t="str">
        <f>IF($K407="", "", SUMIF('Drinks List'!DT$11:DT$1010, $K407, 'Drinks List'!DS$11:DS$1010))</f>
        <v/>
      </c>
      <c r="AP407" s="21"/>
      <c r="AQ407" s="59" t="str">
        <f>IF($K407="", "", SUMIF('Drinks List'!DV$11:DV$1010, $K407, 'Drinks List'!DU$11:DU$1010))</f>
        <v/>
      </c>
      <c r="AR407" s="21"/>
      <c r="AS407" s="59" t="str">
        <f>IF($K407="", "", SUMIF('Drinks List'!DX$11:DX$1010, $K407, 'Drinks List'!DW$11:DW$1010))</f>
        <v/>
      </c>
      <c r="AT407" s="21"/>
      <c r="AU407" s="59" t="str">
        <f>IF($K407="", "", SUMIF('Drinks List'!DZ$11:DZ$1010, $K407, 'Drinks List'!DY$11:DY$1010))</f>
        <v/>
      </c>
      <c r="AV407" s="21"/>
      <c r="AW407" s="59" t="str">
        <f>IF($K407="", "", SUMIF('Drinks List'!EB$11:EB$1010, $K407, 'Drinks List'!EA$11:EA$1010))</f>
        <v/>
      </c>
      <c r="AX407" s="21"/>
      <c r="AY407" s="59" t="str">
        <f>IF($K407="", "", SUMIF('Drinks List'!ED$11:ED$1010, $K407, 'Drinks List'!EC$11:EC$1010))</f>
        <v/>
      </c>
      <c r="AZ407" s="21"/>
      <c r="BA407" s="59" t="str">
        <f>IF($K407="", "", SUMIF('Drinks List'!EF$11:EF$1010, $K407, 'Drinks List'!EE$11:EE$1010))</f>
        <v/>
      </c>
      <c r="BB407" s="21"/>
      <c r="BC407" s="59" t="str">
        <f>IF($K407="", "", SUMIF('Drinks List'!EH$11:EH$1010, $K407, 'Drinks List'!EG$11:EG$1010))</f>
        <v/>
      </c>
      <c r="BD407" s="21"/>
      <c r="BE407" s="59" t="str">
        <f>IF($K407="", "", SUMIF('Drinks List'!EJ$11:EJ$1010, $K407, 'Drinks List'!EI$11:EI$1010))</f>
        <v/>
      </c>
      <c r="BF407" s="21"/>
      <c r="BG407" s="59" t="str">
        <f>IF($K407="", "", SUMIF('Drinks List'!EL$11:EL$1010, $K407, 'Drinks List'!EK$11:EK$1010))</f>
        <v/>
      </c>
      <c r="BH407" s="21"/>
      <c r="BI407" s="59" t="str">
        <f>IF($K407="", "", SUMIF('Drinks List'!EN$11:EN$1010, $K407, 'Drinks List'!EM$11:EM$1010))</f>
        <v/>
      </c>
      <c r="BJ407" s="21"/>
      <c r="BK407" s="59" t="str">
        <f>IF($K407="", "", SUMIF('Drinks List'!EP$11:EP$1010, $K407, 'Drinks List'!EO$11:EO$1010))</f>
        <v/>
      </c>
      <c r="BL407" s="21"/>
      <c r="BM407" s="59" t="str">
        <f>IF($K407="", "", SUMIF('Drinks List'!ER$11:ER$1010, $K407, 'Drinks List'!EQ$11:EQ$1010))</f>
        <v/>
      </c>
      <c r="BN407" s="21"/>
      <c r="BO407" s="65" t="str">
        <f>IF($K407="", "", SUMIF('Drinks List'!ET$11:ET$1010, $K407, 'Drinks List'!ES$11:ES$1010))</f>
        <v/>
      </c>
      <c r="BQ407" s="120" t="str">
        <f t="shared" si="133"/>
        <v/>
      </c>
      <c r="BR407" s="62" t="str">
        <f t="shared" si="134"/>
        <v/>
      </c>
      <c r="BS407" s="76" t="str">
        <f>IF(BQ407="", "", COUNTIF(BQ$11:BQ$1010, "&gt;"&amp;BQ407)+1+COUNTIF(BQ$11:BQ407, BQ407)-1)</f>
        <v/>
      </c>
      <c r="BT407" s="76" t="str">
        <f>IF(BR407="", "", COUNTIF(BR$11:BR$1010, "&lt;"&amp;BR407)+1+COUNTIF(BR$11:BR407, BR407)-1)</f>
        <v/>
      </c>
      <c r="BV407" s="76" t="str">
        <f t="shared" si="135"/>
        <v/>
      </c>
      <c r="BW407" s="124" t="str">
        <f t="shared" si="136"/>
        <v/>
      </c>
      <c r="BX407" s="115" t="str">
        <f t="shared" si="137"/>
        <v/>
      </c>
      <c r="BY407" s="125" t="str">
        <f t="shared" si="138"/>
        <v/>
      </c>
      <c r="CA407" s="106" t="str">
        <f t="shared" si="139"/>
        <v/>
      </c>
      <c r="CB407" s="22" t="str">
        <f t="shared" si="140"/>
        <v/>
      </c>
      <c r="CD407" s="76" t="str">
        <f>IF($J407="", "", IF($BV407=0, "", COUNTIF($J$11:$J$1010, "&lt;"&amp;$J407)+1+COUNTIF($J$11:$J407, $J407)-1))</f>
        <v/>
      </c>
    </row>
    <row r="408" spans="1:82" x14ac:dyDescent="0.25">
      <c r="A408" s="31"/>
      <c r="B408" s="19" t="str">
        <f t="shared" si="121"/>
        <v/>
      </c>
      <c r="C408" s="20" t="str">
        <f t="shared" si="122"/>
        <v/>
      </c>
      <c r="D408" s="29" t="str">
        <f t="shared" si="123"/>
        <v/>
      </c>
      <c r="E408" s="22" t="str">
        <f t="shared" si="124"/>
        <v/>
      </c>
      <c r="F408" s="31"/>
      <c r="G408" s="301"/>
      <c r="H408" s="302"/>
      <c r="I408" s="303"/>
      <c r="J408" s="304"/>
      <c r="K408" s="283"/>
      <c r="L408" s="305"/>
      <c r="M408" s="285"/>
      <c r="N408" s="287"/>
      <c r="O408" s="31"/>
      <c r="P408" s="19" t="str">
        <f t="shared" si="125"/>
        <v/>
      </c>
      <c r="Q408" s="20" t="str">
        <f t="shared" si="126"/>
        <v/>
      </c>
      <c r="R408" s="29" t="str">
        <f t="shared" si="127"/>
        <v/>
      </c>
      <c r="S408" s="22" t="str">
        <f t="shared" si="128"/>
        <v/>
      </c>
      <c r="T408" s="31"/>
      <c r="U408" s="69" t="str">
        <f t="shared" si="129"/>
        <v/>
      </c>
      <c r="V408" s="31"/>
      <c r="X408" s="76" t="str">
        <f t="shared" si="130"/>
        <v/>
      </c>
      <c r="Z408" s="76" t="str">
        <f t="shared" si="131"/>
        <v/>
      </c>
      <c r="AA408" s="76" t="str">
        <f t="shared" si="132"/>
        <v/>
      </c>
      <c r="AC408" s="19" t="str">
        <f>IF($K408="", "", SUMIF('Drinks List'!DH$11:DH$1010, $K408, 'Drinks List'!DG$11:DG$1010))</f>
        <v/>
      </c>
      <c r="AD408" s="21"/>
      <c r="AE408" s="59" t="str">
        <f>IF($K408="", "", SUMIF('Drinks List'!DJ$11:DJ$1010, $K408, 'Drinks List'!DI$11:DI$1010))</f>
        <v/>
      </c>
      <c r="AF408" s="21"/>
      <c r="AG408" s="59" t="str">
        <f>IF($K408="", "", SUMIF('Drinks List'!DL$11:DL$1010, $K408, 'Drinks List'!DK$11:DK$1010))</f>
        <v/>
      </c>
      <c r="AH408" s="21"/>
      <c r="AI408" s="59" t="str">
        <f>IF($K408="", "", SUMIF('Drinks List'!DN$11:DN$1010, $K408, 'Drinks List'!DM$11:DM$1010))</f>
        <v/>
      </c>
      <c r="AJ408" s="21"/>
      <c r="AK408" s="59" t="str">
        <f>IF($K408="", "", SUMIF('Drinks List'!DP$11:DP$1010, $K408, 'Drinks List'!DO$11:DO$1010))</f>
        <v/>
      </c>
      <c r="AL408" s="21"/>
      <c r="AM408" s="59" t="str">
        <f>IF($K408="", "", SUMIF('Drinks List'!DR$11:DR$1010, $K408, 'Drinks List'!DQ$11:DQ$1010))</f>
        <v/>
      </c>
      <c r="AN408" s="21"/>
      <c r="AO408" s="59" t="str">
        <f>IF($K408="", "", SUMIF('Drinks List'!DT$11:DT$1010, $K408, 'Drinks List'!DS$11:DS$1010))</f>
        <v/>
      </c>
      <c r="AP408" s="21"/>
      <c r="AQ408" s="59" t="str">
        <f>IF($K408="", "", SUMIF('Drinks List'!DV$11:DV$1010, $K408, 'Drinks List'!DU$11:DU$1010))</f>
        <v/>
      </c>
      <c r="AR408" s="21"/>
      <c r="AS408" s="59" t="str">
        <f>IF($K408="", "", SUMIF('Drinks List'!DX$11:DX$1010, $K408, 'Drinks List'!DW$11:DW$1010))</f>
        <v/>
      </c>
      <c r="AT408" s="21"/>
      <c r="AU408" s="59" t="str">
        <f>IF($K408="", "", SUMIF('Drinks List'!DZ$11:DZ$1010, $K408, 'Drinks List'!DY$11:DY$1010))</f>
        <v/>
      </c>
      <c r="AV408" s="21"/>
      <c r="AW408" s="59" t="str">
        <f>IF($K408="", "", SUMIF('Drinks List'!EB$11:EB$1010, $K408, 'Drinks List'!EA$11:EA$1010))</f>
        <v/>
      </c>
      <c r="AX408" s="21"/>
      <c r="AY408" s="59" t="str">
        <f>IF($K408="", "", SUMIF('Drinks List'!ED$11:ED$1010, $K408, 'Drinks List'!EC$11:EC$1010))</f>
        <v/>
      </c>
      <c r="AZ408" s="21"/>
      <c r="BA408" s="59" t="str">
        <f>IF($K408="", "", SUMIF('Drinks List'!EF$11:EF$1010, $K408, 'Drinks List'!EE$11:EE$1010))</f>
        <v/>
      </c>
      <c r="BB408" s="21"/>
      <c r="BC408" s="59" t="str">
        <f>IF($K408="", "", SUMIF('Drinks List'!EH$11:EH$1010, $K408, 'Drinks List'!EG$11:EG$1010))</f>
        <v/>
      </c>
      <c r="BD408" s="21"/>
      <c r="BE408" s="59" t="str">
        <f>IF($K408="", "", SUMIF('Drinks List'!EJ$11:EJ$1010, $K408, 'Drinks List'!EI$11:EI$1010))</f>
        <v/>
      </c>
      <c r="BF408" s="21"/>
      <c r="BG408" s="59" t="str">
        <f>IF($K408="", "", SUMIF('Drinks List'!EL$11:EL$1010, $K408, 'Drinks List'!EK$11:EK$1010))</f>
        <v/>
      </c>
      <c r="BH408" s="21"/>
      <c r="BI408" s="59" t="str">
        <f>IF($K408="", "", SUMIF('Drinks List'!EN$11:EN$1010, $K408, 'Drinks List'!EM$11:EM$1010))</f>
        <v/>
      </c>
      <c r="BJ408" s="21"/>
      <c r="BK408" s="59" t="str">
        <f>IF($K408="", "", SUMIF('Drinks List'!EP$11:EP$1010, $K408, 'Drinks List'!EO$11:EO$1010))</f>
        <v/>
      </c>
      <c r="BL408" s="21"/>
      <c r="BM408" s="59" t="str">
        <f>IF($K408="", "", SUMIF('Drinks List'!ER$11:ER$1010, $K408, 'Drinks List'!EQ$11:EQ$1010))</f>
        <v/>
      </c>
      <c r="BN408" s="21"/>
      <c r="BO408" s="65" t="str">
        <f>IF($K408="", "", SUMIF('Drinks List'!ET$11:ET$1010, $K408, 'Drinks List'!ES$11:ES$1010))</f>
        <v/>
      </c>
      <c r="BQ408" s="120" t="str">
        <f t="shared" si="133"/>
        <v/>
      </c>
      <c r="BR408" s="62" t="str">
        <f t="shared" si="134"/>
        <v/>
      </c>
      <c r="BS408" s="76" t="str">
        <f>IF(BQ408="", "", COUNTIF(BQ$11:BQ$1010, "&gt;"&amp;BQ408)+1+COUNTIF(BQ$11:BQ408, BQ408)-1)</f>
        <v/>
      </c>
      <c r="BT408" s="76" t="str">
        <f>IF(BR408="", "", COUNTIF(BR$11:BR$1010, "&lt;"&amp;BR408)+1+COUNTIF(BR$11:BR408, BR408)-1)</f>
        <v/>
      </c>
      <c r="BV408" s="76" t="str">
        <f t="shared" si="135"/>
        <v/>
      </c>
      <c r="BW408" s="124" t="str">
        <f t="shared" si="136"/>
        <v/>
      </c>
      <c r="BX408" s="115" t="str">
        <f t="shared" si="137"/>
        <v/>
      </c>
      <c r="BY408" s="125" t="str">
        <f t="shared" si="138"/>
        <v/>
      </c>
      <c r="CA408" s="106" t="str">
        <f t="shared" si="139"/>
        <v/>
      </c>
      <c r="CB408" s="22" t="str">
        <f t="shared" si="140"/>
        <v/>
      </c>
      <c r="CD408" s="76" t="str">
        <f>IF($J408="", "", IF($BV408=0, "", COUNTIF($J$11:$J$1010, "&lt;"&amp;$J408)+1+COUNTIF($J$11:$J408, $J408)-1))</f>
        <v/>
      </c>
    </row>
    <row r="409" spans="1:82" x14ac:dyDescent="0.25">
      <c r="A409" s="31"/>
      <c r="B409" s="19" t="str">
        <f t="shared" si="121"/>
        <v/>
      </c>
      <c r="C409" s="20" t="str">
        <f t="shared" si="122"/>
        <v/>
      </c>
      <c r="D409" s="29" t="str">
        <f t="shared" si="123"/>
        <v/>
      </c>
      <c r="E409" s="22" t="str">
        <f t="shared" si="124"/>
        <v/>
      </c>
      <c r="F409" s="31"/>
      <c r="G409" s="301"/>
      <c r="H409" s="302"/>
      <c r="I409" s="303"/>
      <c r="J409" s="304"/>
      <c r="K409" s="283"/>
      <c r="L409" s="305"/>
      <c r="M409" s="285"/>
      <c r="N409" s="287"/>
      <c r="O409" s="31"/>
      <c r="P409" s="19" t="str">
        <f t="shared" si="125"/>
        <v/>
      </c>
      <c r="Q409" s="20" t="str">
        <f t="shared" si="126"/>
        <v/>
      </c>
      <c r="R409" s="29" t="str">
        <f t="shared" si="127"/>
        <v/>
      </c>
      <c r="S409" s="22" t="str">
        <f t="shared" si="128"/>
        <v/>
      </c>
      <c r="T409" s="31"/>
      <c r="U409" s="69" t="str">
        <f t="shared" si="129"/>
        <v/>
      </c>
      <c r="V409" s="31"/>
      <c r="X409" s="76" t="str">
        <f t="shared" si="130"/>
        <v/>
      </c>
      <c r="Z409" s="76" t="str">
        <f t="shared" si="131"/>
        <v/>
      </c>
      <c r="AA409" s="76" t="str">
        <f t="shared" si="132"/>
        <v/>
      </c>
      <c r="AC409" s="19" t="str">
        <f>IF($K409="", "", SUMIF('Drinks List'!DH$11:DH$1010, $K409, 'Drinks List'!DG$11:DG$1010))</f>
        <v/>
      </c>
      <c r="AD409" s="21"/>
      <c r="AE409" s="59" t="str">
        <f>IF($K409="", "", SUMIF('Drinks List'!DJ$11:DJ$1010, $K409, 'Drinks List'!DI$11:DI$1010))</f>
        <v/>
      </c>
      <c r="AF409" s="21"/>
      <c r="AG409" s="59" t="str">
        <f>IF($K409="", "", SUMIF('Drinks List'!DL$11:DL$1010, $K409, 'Drinks List'!DK$11:DK$1010))</f>
        <v/>
      </c>
      <c r="AH409" s="21"/>
      <c r="AI409" s="59" t="str">
        <f>IF($K409="", "", SUMIF('Drinks List'!DN$11:DN$1010, $K409, 'Drinks List'!DM$11:DM$1010))</f>
        <v/>
      </c>
      <c r="AJ409" s="21"/>
      <c r="AK409" s="59" t="str">
        <f>IF($K409="", "", SUMIF('Drinks List'!DP$11:DP$1010, $K409, 'Drinks List'!DO$11:DO$1010))</f>
        <v/>
      </c>
      <c r="AL409" s="21"/>
      <c r="AM409" s="59" t="str">
        <f>IF($K409="", "", SUMIF('Drinks List'!DR$11:DR$1010, $K409, 'Drinks List'!DQ$11:DQ$1010))</f>
        <v/>
      </c>
      <c r="AN409" s="21"/>
      <c r="AO409" s="59" t="str">
        <f>IF($K409="", "", SUMIF('Drinks List'!DT$11:DT$1010, $K409, 'Drinks List'!DS$11:DS$1010))</f>
        <v/>
      </c>
      <c r="AP409" s="21"/>
      <c r="AQ409" s="59" t="str">
        <f>IF($K409="", "", SUMIF('Drinks List'!DV$11:DV$1010, $K409, 'Drinks List'!DU$11:DU$1010))</f>
        <v/>
      </c>
      <c r="AR409" s="21"/>
      <c r="AS409" s="59" t="str">
        <f>IF($K409="", "", SUMIF('Drinks List'!DX$11:DX$1010, $K409, 'Drinks List'!DW$11:DW$1010))</f>
        <v/>
      </c>
      <c r="AT409" s="21"/>
      <c r="AU409" s="59" t="str">
        <f>IF($K409="", "", SUMIF('Drinks List'!DZ$11:DZ$1010, $K409, 'Drinks List'!DY$11:DY$1010))</f>
        <v/>
      </c>
      <c r="AV409" s="21"/>
      <c r="AW409" s="59" t="str">
        <f>IF($K409="", "", SUMIF('Drinks List'!EB$11:EB$1010, $K409, 'Drinks List'!EA$11:EA$1010))</f>
        <v/>
      </c>
      <c r="AX409" s="21"/>
      <c r="AY409" s="59" t="str">
        <f>IF($K409="", "", SUMIF('Drinks List'!ED$11:ED$1010, $K409, 'Drinks List'!EC$11:EC$1010))</f>
        <v/>
      </c>
      <c r="AZ409" s="21"/>
      <c r="BA409" s="59" t="str">
        <f>IF($K409="", "", SUMIF('Drinks List'!EF$11:EF$1010, $K409, 'Drinks List'!EE$11:EE$1010))</f>
        <v/>
      </c>
      <c r="BB409" s="21"/>
      <c r="BC409" s="59" t="str">
        <f>IF($K409="", "", SUMIF('Drinks List'!EH$11:EH$1010, $K409, 'Drinks List'!EG$11:EG$1010))</f>
        <v/>
      </c>
      <c r="BD409" s="21"/>
      <c r="BE409" s="59" t="str">
        <f>IF($K409="", "", SUMIF('Drinks List'!EJ$11:EJ$1010, $K409, 'Drinks List'!EI$11:EI$1010))</f>
        <v/>
      </c>
      <c r="BF409" s="21"/>
      <c r="BG409" s="59" t="str">
        <f>IF($K409="", "", SUMIF('Drinks List'!EL$11:EL$1010, $K409, 'Drinks List'!EK$11:EK$1010))</f>
        <v/>
      </c>
      <c r="BH409" s="21"/>
      <c r="BI409" s="59" t="str">
        <f>IF($K409="", "", SUMIF('Drinks List'!EN$11:EN$1010, $K409, 'Drinks List'!EM$11:EM$1010))</f>
        <v/>
      </c>
      <c r="BJ409" s="21"/>
      <c r="BK409" s="59" t="str">
        <f>IF($K409="", "", SUMIF('Drinks List'!EP$11:EP$1010, $K409, 'Drinks List'!EO$11:EO$1010))</f>
        <v/>
      </c>
      <c r="BL409" s="21"/>
      <c r="BM409" s="59" t="str">
        <f>IF($K409="", "", SUMIF('Drinks List'!ER$11:ER$1010, $K409, 'Drinks List'!EQ$11:EQ$1010))</f>
        <v/>
      </c>
      <c r="BN409" s="21"/>
      <c r="BO409" s="65" t="str">
        <f>IF($K409="", "", SUMIF('Drinks List'!ET$11:ET$1010, $K409, 'Drinks List'!ES$11:ES$1010))</f>
        <v/>
      </c>
      <c r="BQ409" s="120" t="str">
        <f t="shared" si="133"/>
        <v/>
      </c>
      <c r="BR409" s="62" t="str">
        <f t="shared" si="134"/>
        <v/>
      </c>
      <c r="BS409" s="76" t="str">
        <f>IF(BQ409="", "", COUNTIF(BQ$11:BQ$1010, "&gt;"&amp;BQ409)+1+COUNTIF(BQ$11:BQ409, BQ409)-1)</f>
        <v/>
      </c>
      <c r="BT409" s="76" t="str">
        <f>IF(BR409="", "", COUNTIF(BR$11:BR$1010, "&lt;"&amp;BR409)+1+COUNTIF(BR$11:BR409, BR409)-1)</f>
        <v/>
      </c>
      <c r="BV409" s="76" t="str">
        <f t="shared" si="135"/>
        <v/>
      </c>
      <c r="BW409" s="124" t="str">
        <f t="shared" si="136"/>
        <v/>
      </c>
      <c r="BX409" s="115" t="str">
        <f t="shared" si="137"/>
        <v/>
      </c>
      <c r="BY409" s="125" t="str">
        <f t="shared" si="138"/>
        <v/>
      </c>
      <c r="CA409" s="106" t="str">
        <f t="shared" si="139"/>
        <v/>
      </c>
      <c r="CB409" s="22" t="str">
        <f t="shared" si="140"/>
        <v/>
      </c>
      <c r="CD409" s="76" t="str">
        <f>IF($J409="", "", IF($BV409=0, "", COUNTIF($J$11:$J$1010, "&lt;"&amp;$J409)+1+COUNTIF($J$11:$J409, $J409)-1))</f>
        <v/>
      </c>
    </row>
    <row r="410" spans="1:82" x14ac:dyDescent="0.25">
      <c r="A410" s="31"/>
      <c r="B410" s="19" t="str">
        <f t="shared" si="121"/>
        <v/>
      </c>
      <c r="C410" s="20" t="str">
        <f t="shared" si="122"/>
        <v/>
      </c>
      <c r="D410" s="29" t="str">
        <f t="shared" si="123"/>
        <v/>
      </c>
      <c r="E410" s="22" t="str">
        <f t="shared" si="124"/>
        <v/>
      </c>
      <c r="F410" s="31"/>
      <c r="G410" s="301"/>
      <c r="H410" s="302"/>
      <c r="I410" s="303"/>
      <c r="J410" s="304"/>
      <c r="K410" s="283"/>
      <c r="L410" s="305"/>
      <c r="M410" s="285"/>
      <c r="N410" s="287"/>
      <c r="O410" s="31"/>
      <c r="P410" s="19" t="str">
        <f t="shared" si="125"/>
        <v/>
      </c>
      <c r="Q410" s="20" t="str">
        <f t="shared" si="126"/>
        <v/>
      </c>
      <c r="R410" s="29" t="str">
        <f t="shared" si="127"/>
        <v/>
      </c>
      <c r="S410" s="22" t="str">
        <f t="shared" si="128"/>
        <v/>
      </c>
      <c r="T410" s="31"/>
      <c r="U410" s="69" t="str">
        <f t="shared" si="129"/>
        <v/>
      </c>
      <c r="V410" s="31"/>
      <c r="X410" s="76" t="str">
        <f t="shared" si="130"/>
        <v/>
      </c>
      <c r="Z410" s="76" t="str">
        <f t="shared" si="131"/>
        <v/>
      </c>
      <c r="AA410" s="76" t="str">
        <f t="shared" si="132"/>
        <v/>
      </c>
      <c r="AC410" s="19" t="str">
        <f>IF($K410="", "", SUMIF('Drinks List'!DH$11:DH$1010, $K410, 'Drinks List'!DG$11:DG$1010))</f>
        <v/>
      </c>
      <c r="AD410" s="21"/>
      <c r="AE410" s="59" t="str">
        <f>IF($K410="", "", SUMIF('Drinks List'!DJ$11:DJ$1010, $K410, 'Drinks List'!DI$11:DI$1010))</f>
        <v/>
      </c>
      <c r="AF410" s="21"/>
      <c r="AG410" s="59" t="str">
        <f>IF($K410="", "", SUMIF('Drinks List'!DL$11:DL$1010, $K410, 'Drinks List'!DK$11:DK$1010))</f>
        <v/>
      </c>
      <c r="AH410" s="21"/>
      <c r="AI410" s="59" t="str">
        <f>IF($K410="", "", SUMIF('Drinks List'!DN$11:DN$1010, $K410, 'Drinks List'!DM$11:DM$1010))</f>
        <v/>
      </c>
      <c r="AJ410" s="21"/>
      <c r="AK410" s="59" t="str">
        <f>IF($K410="", "", SUMIF('Drinks List'!DP$11:DP$1010, $K410, 'Drinks List'!DO$11:DO$1010))</f>
        <v/>
      </c>
      <c r="AL410" s="21"/>
      <c r="AM410" s="59" t="str">
        <f>IF($K410="", "", SUMIF('Drinks List'!DR$11:DR$1010, $K410, 'Drinks List'!DQ$11:DQ$1010))</f>
        <v/>
      </c>
      <c r="AN410" s="21"/>
      <c r="AO410" s="59" t="str">
        <f>IF($K410="", "", SUMIF('Drinks List'!DT$11:DT$1010, $K410, 'Drinks List'!DS$11:DS$1010))</f>
        <v/>
      </c>
      <c r="AP410" s="21"/>
      <c r="AQ410" s="59" t="str">
        <f>IF($K410="", "", SUMIF('Drinks List'!DV$11:DV$1010, $K410, 'Drinks List'!DU$11:DU$1010))</f>
        <v/>
      </c>
      <c r="AR410" s="21"/>
      <c r="AS410" s="59" t="str">
        <f>IF($K410="", "", SUMIF('Drinks List'!DX$11:DX$1010, $K410, 'Drinks List'!DW$11:DW$1010))</f>
        <v/>
      </c>
      <c r="AT410" s="21"/>
      <c r="AU410" s="59" t="str">
        <f>IF($K410="", "", SUMIF('Drinks List'!DZ$11:DZ$1010, $K410, 'Drinks List'!DY$11:DY$1010))</f>
        <v/>
      </c>
      <c r="AV410" s="21"/>
      <c r="AW410" s="59" t="str">
        <f>IF($K410="", "", SUMIF('Drinks List'!EB$11:EB$1010, $K410, 'Drinks List'!EA$11:EA$1010))</f>
        <v/>
      </c>
      <c r="AX410" s="21"/>
      <c r="AY410" s="59" t="str">
        <f>IF($K410="", "", SUMIF('Drinks List'!ED$11:ED$1010, $K410, 'Drinks List'!EC$11:EC$1010))</f>
        <v/>
      </c>
      <c r="AZ410" s="21"/>
      <c r="BA410" s="59" t="str">
        <f>IF($K410="", "", SUMIF('Drinks List'!EF$11:EF$1010, $K410, 'Drinks List'!EE$11:EE$1010))</f>
        <v/>
      </c>
      <c r="BB410" s="21"/>
      <c r="BC410" s="59" t="str">
        <f>IF($K410="", "", SUMIF('Drinks List'!EH$11:EH$1010, $K410, 'Drinks List'!EG$11:EG$1010))</f>
        <v/>
      </c>
      <c r="BD410" s="21"/>
      <c r="BE410" s="59" t="str">
        <f>IF($K410="", "", SUMIF('Drinks List'!EJ$11:EJ$1010, $K410, 'Drinks List'!EI$11:EI$1010))</f>
        <v/>
      </c>
      <c r="BF410" s="21"/>
      <c r="BG410" s="59" t="str">
        <f>IF($K410="", "", SUMIF('Drinks List'!EL$11:EL$1010, $K410, 'Drinks List'!EK$11:EK$1010))</f>
        <v/>
      </c>
      <c r="BH410" s="21"/>
      <c r="BI410" s="59" t="str">
        <f>IF($K410="", "", SUMIF('Drinks List'!EN$11:EN$1010, $K410, 'Drinks List'!EM$11:EM$1010))</f>
        <v/>
      </c>
      <c r="BJ410" s="21"/>
      <c r="BK410" s="59" t="str">
        <f>IF($K410="", "", SUMIF('Drinks List'!EP$11:EP$1010, $K410, 'Drinks List'!EO$11:EO$1010))</f>
        <v/>
      </c>
      <c r="BL410" s="21"/>
      <c r="BM410" s="59" t="str">
        <f>IF($K410="", "", SUMIF('Drinks List'!ER$11:ER$1010, $K410, 'Drinks List'!EQ$11:EQ$1010))</f>
        <v/>
      </c>
      <c r="BN410" s="21"/>
      <c r="BO410" s="65" t="str">
        <f>IF($K410="", "", SUMIF('Drinks List'!ET$11:ET$1010, $K410, 'Drinks List'!ES$11:ES$1010))</f>
        <v/>
      </c>
      <c r="BQ410" s="120" t="str">
        <f t="shared" si="133"/>
        <v/>
      </c>
      <c r="BR410" s="62" t="str">
        <f t="shared" si="134"/>
        <v/>
      </c>
      <c r="BS410" s="76" t="str">
        <f>IF(BQ410="", "", COUNTIF(BQ$11:BQ$1010, "&gt;"&amp;BQ410)+1+COUNTIF(BQ$11:BQ410, BQ410)-1)</f>
        <v/>
      </c>
      <c r="BT410" s="76" t="str">
        <f>IF(BR410="", "", COUNTIF(BR$11:BR$1010, "&lt;"&amp;BR410)+1+COUNTIF(BR$11:BR410, BR410)-1)</f>
        <v/>
      </c>
      <c r="BV410" s="76" t="str">
        <f t="shared" si="135"/>
        <v/>
      </c>
      <c r="BW410" s="124" t="str">
        <f t="shared" si="136"/>
        <v/>
      </c>
      <c r="BX410" s="115" t="str">
        <f t="shared" si="137"/>
        <v/>
      </c>
      <c r="BY410" s="125" t="str">
        <f t="shared" si="138"/>
        <v/>
      </c>
      <c r="CA410" s="106" t="str">
        <f t="shared" si="139"/>
        <v/>
      </c>
      <c r="CB410" s="22" t="str">
        <f t="shared" si="140"/>
        <v/>
      </c>
      <c r="CD410" s="76" t="str">
        <f>IF($J410="", "", IF($BV410=0, "", COUNTIF($J$11:$J$1010, "&lt;"&amp;$J410)+1+COUNTIF($J$11:$J410, $J410)-1))</f>
        <v/>
      </c>
    </row>
    <row r="411" spans="1:82" x14ac:dyDescent="0.25">
      <c r="A411" s="31"/>
      <c r="B411" s="19" t="str">
        <f t="shared" si="121"/>
        <v/>
      </c>
      <c r="C411" s="20" t="str">
        <f t="shared" si="122"/>
        <v/>
      </c>
      <c r="D411" s="29" t="str">
        <f t="shared" si="123"/>
        <v/>
      </c>
      <c r="E411" s="22" t="str">
        <f t="shared" si="124"/>
        <v/>
      </c>
      <c r="F411" s="31"/>
      <c r="G411" s="301"/>
      <c r="H411" s="302"/>
      <c r="I411" s="303"/>
      <c r="J411" s="304"/>
      <c r="K411" s="283"/>
      <c r="L411" s="305"/>
      <c r="M411" s="285"/>
      <c r="N411" s="287"/>
      <c r="O411" s="31"/>
      <c r="P411" s="19" t="str">
        <f t="shared" si="125"/>
        <v/>
      </c>
      <c r="Q411" s="20" t="str">
        <f t="shared" si="126"/>
        <v/>
      </c>
      <c r="R411" s="29" t="str">
        <f t="shared" si="127"/>
        <v/>
      </c>
      <c r="S411" s="22" t="str">
        <f t="shared" si="128"/>
        <v/>
      </c>
      <c r="T411" s="31"/>
      <c r="U411" s="69" t="str">
        <f t="shared" si="129"/>
        <v/>
      </c>
      <c r="V411" s="31"/>
      <c r="X411" s="76" t="str">
        <f t="shared" si="130"/>
        <v/>
      </c>
      <c r="Z411" s="76" t="str">
        <f t="shared" si="131"/>
        <v/>
      </c>
      <c r="AA411" s="76" t="str">
        <f t="shared" si="132"/>
        <v/>
      </c>
      <c r="AC411" s="19" t="str">
        <f>IF($K411="", "", SUMIF('Drinks List'!DH$11:DH$1010, $K411, 'Drinks List'!DG$11:DG$1010))</f>
        <v/>
      </c>
      <c r="AD411" s="21"/>
      <c r="AE411" s="59" t="str">
        <f>IF($K411="", "", SUMIF('Drinks List'!DJ$11:DJ$1010, $K411, 'Drinks List'!DI$11:DI$1010))</f>
        <v/>
      </c>
      <c r="AF411" s="21"/>
      <c r="AG411" s="59" t="str">
        <f>IF($K411="", "", SUMIF('Drinks List'!DL$11:DL$1010, $K411, 'Drinks List'!DK$11:DK$1010))</f>
        <v/>
      </c>
      <c r="AH411" s="21"/>
      <c r="AI411" s="59" t="str">
        <f>IF($K411="", "", SUMIF('Drinks List'!DN$11:DN$1010, $K411, 'Drinks List'!DM$11:DM$1010))</f>
        <v/>
      </c>
      <c r="AJ411" s="21"/>
      <c r="AK411" s="59" t="str">
        <f>IF($K411="", "", SUMIF('Drinks List'!DP$11:DP$1010, $K411, 'Drinks List'!DO$11:DO$1010))</f>
        <v/>
      </c>
      <c r="AL411" s="21"/>
      <c r="AM411" s="59" t="str">
        <f>IF($K411="", "", SUMIF('Drinks List'!DR$11:DR$1010, $K411, 'Drinks List'!DQ$11:DQ$1010))</f>
        <v/>
      </c>
      <c r="AN411" s="21"/>
      <c r="AO411" s="59" t="str">
        <f>IF($K411="", "", SUMIF('Drinks List'!DT$11:DT$1010, $K411, 'Drinks List'!DS$11:DS$1010))</f>
        <v/>
      </c>
      <c r="AP411" s="21"/>
      <c r="AQ411" s="59" t="str">
        <f>IF($K411="", "", SUMIF('Drinks List'!DV$11:DV$1010, $K411, 'Drinks List'!DU$11:DU$1010))</f>
        <v/>
      </c>
      <c r="AR411" s="21"/>
      <c r="AS411" s="59" t="str">
        <f>IF($K411="", "", SUMIF('Drinks List'!DX$11:DX$1010, $K411, 'Drinks List'!DW$11:DW$1010))</f>
        <v/>
      </c>
      <c r="AT411" s="21"/>
      <c r="AU411" s="59" t="str">
        <f>IF($K411="", "", SUMIF('Drinks List'!DZ$11:DZ$1010, $K411, 'Drinks List'!DY$11:DY$1010))</f>
        <v/>
      </c>
      <c r="AV411" s="21"/>
      <c r="AW411" s="59" t="str">
        <f>IF($K411="", "", SUMIF('Drinks List'!EB$11:EB$1010, $K411, 'Drinks List'!EA$11:EA$1010))</f>
        <v/>
      </c>
      <c r="AX411" s="21"/>
      <c r="AY411" s="59" t="str">
        <f>IF($K411="", "", SUMIF('Drinks List'!ED$11:ED$1010, $K411, 'Drinks List'!EC$11:EC$1010))</f>
        <v/>
      </c>
      <c r="AZ411" s="21"/>
      <c r="BA411" s="59" t="str">
        <f>IF($K411="", "", SUMIF('Drinks List'!EF$11:EF$1010, $K411, 'Drinks List'!EE$11:EE$1010))</f>
        <v/>
      </c>
      <c r="BB411" s="21"/>
      <c r="BC411" s="59" t="str">
        <f>IF($K411="", "", SUMIF('Drinks List'!EH$11:EH$1010, $K411, 'Drinks List'!EG$11:EG$1010))</f>
        <v/>
      </c>
      <c r="BD411" s="21"/>
      <c r="BE411" s="59" t="str">
        <f>IF($K411="", "", SUMIF('Drinks List'!EJ$11:EJ$1010, $K411, 'Drinks List'!EI$11:EI$1010))</f>
        <v/>
      </c>
      <c r="BF411" s="21"/>
      <c r="BG411" s="59" t="str">
        <f>IF($K411="", "", SUMIF('Drinks List'!EL$11:EL$1010, $K411, 'Drinks List'!EK$11:EK$1010))</f>
        <v/>
      </c>
      <c r="BH411" s="21"/>
      <c r="BI411" s="59" t="str">
        <f>IF($K411="", "", SUMIF('Drinks List'!EN$11:EN$1010, $K411, 'Drinks List'!EM$11:EM$1010))</f>
        <v/>
      </c>
      <c r="BJ411" s="21"/>
      <c r="BK411" s="59" t="str">
        <f>IF($K411="", "", SUMIF('Drinks List'!EP$11:EP$1010, $K411, 'Drinks List'!EO$11:EO$1010))</f>
        <v/>
      </c>
      <c r="BL411" s="21"/>
      <c r="BM411" s="59" t="str">
        <f>IF($K411="", "", SUMIF('Drinks List'!ER$11:ER$1010, $K411, 'Drinks List'!EQ$11:EQ$1010))</f>
        <v/>
      </c>
      <c r="BN411" s="21"/>
      <c r="BO411" s="65" t="str">
        <f>IF($K411="", "", SUMIF('Drinks List'!ET$11:ET$1010, $K411, 'Drinks List'!ES$11:ES$1010))</f>
        <v/>
      </c>
      <c r="BQ411" s="120" t="str">
        <f t="shared" si="133"/>
        <v/>
      </c>
      <c r="BR411" s="62" t="str">
        <f t="shared" si="134"/>
        <v/>
      </c>
      <c r="BS411" s="76" t="str">
        <f>IF(BQ411="", "", COUNTIF(BQ$11:BQ$1010, "&gt;"&amp;BQ411)+1+COUNTIF(BQ$11:BQ411, BQ411)-1)</f>
        <v/>
      </c>
      <c r="BT411" s="76" t="str">
        <f>IF(BR411="", "", COUNTIF(BR$11:BR$1010, "&lt;"&amp;BR411)+1+COUNTIF(BR$11:BR411, BR411)-1)</f>
        <v/>
      </c>
      <c r="BV411" s="76" t="str">
        <f t="shared" si="135"/>
        <v/>
      </c>
      <c r="BW411" s="124" t="str">
        <f t="shared" si="136"/>
        <v/>
      </c>
      <c r="BX411" s="115" t="str">
        <f t="shared" si="137"/>
        <v/>
      </c>
      <c r="BY411" s="125" t="str">
        <f t="shared" si="138"/>
        <v/>
      </c>
      <c r="CA411" s="106" t="str">
        <f t="shared" si="139"/>
        <v/>
      </c>
      <c r="CB411" s="22" t="str">
        <f t="shared" si="140"/>
        <v/>
      </c>
      <c r="CD411" s="76" t="str">
        <f>IF($J411="", "", IF($BV411=0, "", COUNTIF($J$11:$J$1010, "&lt;"&amp;$J411)+1+COUNTIF($J$11:$J411, $J411)-1))</f>
        <v/>
      </c>
    </row>
    <row r="412" spans="1:82" x14ac:dyDescent="0.25">
      <c r="A412" s="31"/>
      <c r="B412" s="19" t="str">
        <f t="shared" si="121"/>
        <v/>
      </c>
      <c r="C412" s="20" t="str">
        <f t="shared" si="122"/>
        <v/>
      </c>
      <c r="D412" s="29" t="str">
        <f t="shared" si="123"/>
        <v/>
      </c>
      <c r="E412" s="22" t="str">
        <f t="shared" si="124"/>
        <v/>
      </c>
      <c r="F412" s="31"/>
      <c r="G412" s="301"/>
      <c r="H412" s="302"/>
      <c r="I412" s="303"/>
      <c r="J412" s="304"/>
      <c r="K412" s="283"/>
      <c r="L412" s="305"/>
      <c r="M412" s="285"/>
      <c r="N412" s="287"/>
      <c r="O412" s="31"/>
      <c r="P412" s="19" t="str">
        <f t="shared" si="125"/>
        <v/>
      </c>
      <c r="Q412" s="20" t="str">
        <f t="shared" si="126"/>
        <v/>
      </c>
      <c r="R412" s="29" t="str">
        <f t="shared" si="127"/>
        <v/>
      </c>
      <c r="S412" s="22" t="str">
        <f t="shared" si="128"/>
        <v/>
      </c>
      <c r="T412" s="31"/>
      <c r="U412" s="69" t="str">
        <f t="shared" si="129"/>
        <v/>
      </c>
      <c r="V412" s="31"/>
      <c r="X412" s="76" t="str">
        <f t="shared" si="130"/>
        <v/>
      </c>
      <c r="Z412" s="76" t="str">
        <f t="shared" si="131"/>
        <v/>
      </c>
      <c r="AA412" s="76" t="str">
        <f t="shared" si="132"/>
        <v/>
      </c>
      <c r="AC412" s="19" t="str">
        <f>IF($K412="", "", SUMIF('Drinks List'!DH$11:DH$1010, $K412, 'Drinks List'!DG$11:DG$1010))</f>
        <v/>
      </c>
      <c r="AD412" s="21"/>
      <c r="AE412" s="59" t="str">
        <f>IF($K412="", "", SUMIF('Drinks List'!DJ$11:DJ$1010, $K412, 'Drinks List'!DI$11:DI$1010))</f>
        <v/>
      </c>
      <c r="AF412" s="21"/>
      <c r="AG412" s="59" t="str">
        <f>IF($K412="", "", SUMIF('Drinks List'!DL$11:DL$1010, $K412, 'Drinks List'!DK$11:DK$1010))</f>
        <v/>
      </c>
      <c r="AH412" s="21"/>
      <c r="AI412" s="59" t="str">
        <f>IF($K412="", "", SUMIF('Drinks List'!DN$11:DN$1010, $K412, 'Drinks List'!DM$11:DM$1010))</f>
        <v/>
      </c>
      <c r="AJ412" s="21"/>
      <c r="AK412" s="59" t="str">
        <f>IF($K412="", "", SUMIF('Drinks List'!DP$11:DP$1010, $K412, 'Drinks List'!DO$11:DO$1010))</f>
        <v/>
      </c>
      <c r="AL412" s="21"/>
      <c r="AM412" s="59" t="str">
        <f>IF($K412="", "", SUMIF('Drinks List'!DR$11:DR$1010, $K412, 'Drinks List'!DQ$11:DQ$1010))</f>
        <v/>
      </c>
      <c r="AN412" s="21"/>
      <c r="AO412" s="59" t="str">
        <f>IF($K412="", "", SUMIF('Drinks List'!DT$11:DT$1010, $K412, 'Drinks List'!DS$11:DS$1010))</f>
        <v/>
      </c>
      <c r="AP412" s="21"/>
      <c r="AQ412" s="59" t="str">
        <f>IF($K412="", "", SUMIF('Drinks List'!DV$11:DV$1010, $K412, 'Drinks List'!DU$11:DU$1010))</f>
        <v/>
      </c>
      <c r="AR412" s="21"/>
      <c r="AS412" s="59" t="str">
        <f>IF($K412="", "", SUMIF('Drinks List'!DX$11:DX$1010, $K412, 'Drinks List'!DW$11:DW$1010))</f>
        <v/>
      </c>
      <c r="AT412" s="21"/>
      <c r="AU412" s="59" t="str">
        <f>IF($K412="", "", SUMIF('Drinks List'!DZ$11:DZ$1010, $K412, 'Drinks List'!DY$11:DY$1010))</f>
        <v/>
      </c>
      <c r="AV412" s="21"/>
      <c r="AW412" s="59" t="str">
        <f>IF($K412="", "", SUMIF('Drinks List'!EB$11:EB$1010, $K412, 'Drinks List'!EA$11:EA$1010))</f>
        <v/>
      </c>
      <c r="AX412" s="21"/>
      <c r="AY412" s="59" t="str">
        <f>IF($K412="", "", SUMIF('Drinks List'!ED$11:ED$1010, $K412, 'Drinks List'!EC$11:EC$1010))</f>
        <v/>
      </c>
      <c r="AZ412" s="21"/>
      <c r="BA412" s="59" t="str">
        <f>IF($K412="", "", SUMIF('Drinks List'!EF$11:EF$1010, $K412, 'Drinks List'!EE$11:EE$1010))</f>
        <v/>
      </c>
      <c r="BB412" s="21"/>
      <c r="BC412" s="59" t="str">
        <f>IF($K412="", "", SUMIF('Drinks List'!EH$11:EH$1010, $K412, 'Drinks List'!EG$11:EG$1010))</f>
        <v/>
      </c>
      <c r="BD412" s="21"/>
      <c r="BE412" s="59" t="str">
        <f>IF($K412="", "", SUMIF('Drinks List'!EJ$11:EJ$1010, $K412, 'Drinks List'!EI$11:EI$1010))</f>
        <v/>
      </c>
      <c r="BF412" s="21"/>
      <c r="BG412" s="59" t="str">
        <f>IF($K412="", "", SUMIF('Drinks List'!EL$11:EL$1010, $K412, 'Drinks List'!EK$11:EK$1010))</f>
        <v/>
      </c>
      <c r="BH412" s="21"/>
      <c r="BI412" s="59" t="str">
        <f>IF($K412="", "", SUMIF('Drinks List'!EN$11:EN$1010, $K412, 'Drinks List'!EM$11:EM$1010))</f>
        <v/>
      </c>
      <c r="BJ412" s="21"/>
      <c r="BK412" s="59" t="str">
        <f>IF($K412="", "", SUMIF('Drinks List'!EP$11:EP$1010, $K412, 'Drinks List'!EO$11:EO$1010))</f>
        <v/>
      </c>
      <c r="BL412" s="21"/>
      <c r="BM412" s="59" t="str">
        <f>IF($K412="", "", SUMIF('Drinks List'!ER$11:ER$1010, $K412, 'Drinks List'!EQ$11:EQ$1010))</f>
        <v/>
      </c>
      <c r="BN412" s="21"/>
      <c r="BO412" s="65" t="str">
        <f>IF($K412="", "", SUMIF('Drinks List'!ET$11:ET$1010, $K412, 'Drinks List'!ES$11:ES$1010))</f>
        <v/>
      </c>
      <c r="BQ412" s="120" t="str">
        <f t="shared" si="133"/>
        <v/>
      </c>
      <c r="BR412" s="62" t="str">
        <f t="shared" si="134"/>
        <v/>
      </c>
      <c r="BS412" s="76" t="str">
        <f>IF(BQ412="", "", COUNTIF(BQ$11:BQ$1010, "&gt;"&amp;BQ412)+1+COUNTIF(BQ$11:BQ412, BQ412)-1)</f>
        <v/>
      </c>
      <c r="BT412" s="76" t="str">
        <f>IF(BR412="", "", COUNTIF(BR$11:BR$1010, "&lt;"&amp;BR412)+1+COUNTIF(BR$11:BR412, BR412)-1)</f>
        <v/>
      </c>
      <c r="BV412" s="76" t="str">
        <f t="shared" si="135"/>
        <v/>
      </c>
      <c r="BW412" s="124" t="str">
        <f t="shared" si="136"/>
        <v/>
      </c>
      <c r="BX412" s="115" t="str">
        <f t="shared" si="137"/>
        <v/>
      </c>
      <c r="BY412" s="125" t="str">
        <f t="shared" si="138"/>
        <v/>
      </c>
      <c r="CA412" s="106" t="str">
        <f t="shared" si="139"/>
        <v/>
      </c>
      <c r="CB412" s="22" t="str">
        <f t="shared" si="140"/>
        <v/>
      </c>
      <c r="CD412" s="76" t="str">
        <f>IF($J412="", "", IF($BV412=0, "", COUNTIF($J$11:$J$1010, "&lt;"&amp;$J412)+1+COUNTIF($J$11:$J412, $J412)-1))</f>
        <v/>
      </c>
    </row>
    <row r="413" spans="1:82" x14ac:dyDescent="0.25">
      <c r="A413" s="31"/>
      <c r="B413" s="19" t="str">
        <f t="shared" si="121"/>
        <v/>
      </c>
      <c r="C413" s="20" t="str">
        <f t="shared" si="122"/>
        <v/>
      </c>
      <c r="D413" s="29" t="str">
        <f t="shared" si="123"/>
        <v/>
      </c>
      <c r="E413" s="22" t="str">
        <f t="shared" si="124"/>
        <v/>
      </c>
      <c r="F413" s="31"/>
      <c r="G413" s="301"/>
      <c r="H413" s="302"/>
      <c r="I413" s="303"/>
      <c r="J413" s="304"/>
      <c r="K413" s="283"/>
      <c r="L413" s="305"/>
      <c r="M413" s="285"/>
      <c r="N413" s="287"/>
      <c r="O413" s="31"/>
      <c r="P413" s="19" t="str">
        <f t="shared" si="125"/>
        <v/>
      </c>
      <c r="Q413" s="20" t="str">
        <f t="shared" si="126"/>
        <v/>
      </c>
      <c r="R413" s="29" t="str">
        <f t="shared" si="127"/>
        <v/>
      </c>
      <c r="S413" s="22" t="str">
        <f t="shared" si="128"/>
        <v/>
      </c>
      <c r="T413" s="31"/>
      <c r="U413" s="69" t="str">
        <f t="shared" si="129"/>
        <v/>
      </c>
      <c r="V413" s="31"/>
      <c r="X413" s="76" t="str">
        <f t="shared" si="130"/>
        <v/>
      </c>
      <c r="Z413" s="76" t="str">
        <f t="shared" si="131"/>
        <v/>
      </c>
      <c r="AA413" s="76" t="str">
        <f t="shared" si="132"/>
        <v/>
      </c>
      <c r="AC413" s="19" t="str">
        <f>IF($K413="", "", SUMIF('Drinks List'!DH$11:DH$1010, $K413, 'Drinks List'!DG$11:DG$1010))</f>
        <v/>
      </c>
      <c r="AD413" s="21"/>
      <c r="AE413" s="59" t="str">
        <f>IF($K413="", "", SUMIF('Drinks List'!DJ$11:DJ$1010, $K413, 'Drinks List'!DI$11:DI$1010))</f>
        <v/>
      </c>
      <c r="AF413" s="21"/>
      <c r="AG413" s="59" t="str">
        <f>IF($K413="", "", SUMIF('Drinks List'!DL$11:DL$1010, $K413, 'Drinks List'!DK$11:DK$1010))</f>
        <v/>
      </c>
      <c r="AH413" s="21"/>
      <c r="AI413" s="59" t="str">
        <f>IF($K413="", "", SUMIF('Drinks List'!DN$11:DN$1010, $K413, 'Drinks List'!DM$11:DM$1010))</f>
        <v/>
      </c>
      <c r="AJ413" s="21"/>
      <c r="AK413" s="59" t="str">
        <f>IF($K413="", "", SUMIF('Drinks List'!DP$11:DP$1010, $K413, 'Drinks List'!DO$11:DO$1010))</f>
        <v/>
      </c>
      <c r="AL413" s="21"/>
      <c r="AM413" s="59" t="str">
        <f>IF($K413="", "", SUMIF('Drinks List'!DR$11:DR$1010, $K413, 'Drinks List'!DQ$11:DQ$1010))</f>
        <v/>
      </c>
      <c r="AN413" s="21"/>
      <c r="AO413" s="59" t="str">
        <f>IF($K413="", "", SUMIF('Drinks List'!DT$11:DT$1010, $K413, 'Drinks List'!DS$11:DS$1010))</f>
        <v/>
      </c>
      <c r="AP413" s="21"/>
      <c r="AQ413" s="59" t="str">
        <f>IF($K413="", "", SUMIF('Drinks List'!DV$11:DV$1010, $K413, 'Drinks List'!DU$11:DU$1010))</f>
        <v/>
      </c>
      <c r="AR413" s="21"/>
      <c r="AS413" s="59" t="str">
        <f>IF($K413="", "", SUMIF('Drinks List'!DX$11:DX$1010, $K413, 'Drinks List'!DW$11:DW$1010))</f>
        <v/>
      </c>
      <c r="AT413" s="21"/>
      <c r="AU413" s="59" t="str">
        <f>IF($K413="", "", SUMIF('Drinks List'!DZ$11:DZ$1010, $K413, 'Drinks List'!DY$11:DY$1010))</f>
        <v/>
      </c>
      <c r="AV413" s="21"/>
      <c r="AW413" s="59" t="str">
        <f>IF($K413="", "", SUMIF('Drinks List'!EB$11:EB$1010, $K413, 'Drinks List'!EA$11:EA$1010))</f>
        <v/>
      </c>
      <c r="AX413" s="21"/>
      <c r="AY413" s="59" t="str">
        <f>IF($K413="", "", SUMIF('Drinks List'!ED$11:ED$1010, $K413, 'Drinks List'!EC$11:EC$1010))</f>
        <v/>
      </c>
      <c r="AZ413" s="21"/>
      <c r="BA413" s="59" t="str">
        <f>IF($K413="", "", SUMIF('Drinks List'!EF$11:EF$1010, $K413, 'Drinks List'!EE$11:EE$1010))</f>
        <v/>
      </c>
      <c r="BB413" s="21"/>
      <c r="BC413" s="59" t="str">
        <f>IF($K413="", "", SUMIF('Drinks List'!EH$11:EH$1010, $K413, 'Drinks List'!EG$11:EG$1010))</f>
        <v/>
      </c>
      <c r="BD413" s="21"/>
      <c r="BE413" s="59" t="str">
        <f>IF($K413="", "", SUMIF('Drinks List'!EJ$11:EJ$1010, $K413, 'Drinks List'!EI$11:EI$1010))</f>
        <v/>
      </c>
      <c r="BF413" s="21"/>
      <c r="BG413" s="59" t="str">
        <f>IF($K413="", "", SUMIF('Drinks List'!EL$11:EL$1010, $K413, 'Drinks List'!EK$11:EK$1010))</f>
        <v/>
      </c>
      <c r="BH413" s="21"/>
      <c r="BI413" s="59" t="str">
        <f>IF($K413="", "", SUMIF('Drinks List'!EN$11:EN$1010, $K413, 'Drinks List'!EM$11:EM$1010))</f>
        <v/>
      </c>
      <c r="BJ413" s="21"/>
      <c r="BK413" s="59" t="str">
        <f>IF($K413="", "", SUMIF('Drinks List'!EP$11:EP$1010, $K413, 'Drinks List'!EO$11:EO$1010))</f>
        <v/>
      </c>
      <c r="BL413" s="21"/>
      <c r="BM413" s="59" t="str">
        <f>IF($K413="", "", SUMIF('Drinks List'!ER$11:ER$1010, $K413, 'Drinks List'!EQ$11:EQ$1010))</f>
        <v/>
      </c>
      <c r="BN413" s="21"/>
      <c r="BO413" s="65" t="str">
        <f>IF($K413="", "", SUMIF('Drinks List'!ET$11:ET$1010, $K413, 'Drinks List'!ES$11:ES$1010))</f>
        <v/>
      </c>
      <c r="BQ413" s="120" t="str">
        <f t="shared" si="133"/>
        <v/>
      </c>
      <c r="BR413" s="62" t="str">
        <f t="shared" si="134"/>
        <v/>
      </c>
      <c r="BS413" s="76" t="str">
        <f>IF(BQ413="", "", COUNTIF(BQ$11:BQ$1010, "&gt;"&amp;BQ413)+1+COUNTIF(BQ$11:BQ413, BQ413)-1)</f>
        <v/>
      </c>
      <c r="BT413" s="76" t="str">
        <f>IF(BR413="", "", COUNTIF(BR$11:BR$1010, "&lt;"&amp;BR413)+1+COUNTIF(BR$11:BR413, BR413)-1)</f>
        <v/>
      </c>
      <c r="BV413" s="76" t="str">
        <f t="shared" si="135"/>
        <v/>
      </c>
      <c r="BW413" s="124" t="str">
        <f t="shared" si="136"/>
        <v/>
      </c>
      <c r="BX413" s="115" t="str">
        <f t="shared" si="137"/>
        <v/>
      </c>
      <c r="BY413" s="125" t="str">
        <f t="shared" si="138"/>
        <v/>
      </c>
      <c r="CA413" s="106" t="str">
        <f t="shared" si="139"/>
        <v/>
      </c>
      <c r="CB413" s="22" t="str">
        <f t="shared" si="140"/>
        <v/>
      </c>
      <c r="CD413" s="76" t="str">
        <f>IF($J413="", "", IF($BV413=0, "", COUNTIF($J$11:$J$1010, "&lt;"&amp;$J413)+1+COUNTIF($J$11:$J413, $J413)-1))</f>
        <v/>
      </c>
    </row>
    <row r="414" spans="1:82" x14ac:dyDescent="0.25">
      <c r="A414" s="31"/>
      <c r="B414" s="19" t="str">
        <f t="shared" si="121"/>
        <v/>
      </c>
      <c r="C414" s="20" t="str">
        <f t="shared" si="122"/>
        <v/>
      </c>
      <c r="D414" s="29" t="str">
        <f t="shared" si="123"/>
        <v/>
      </c>
      <c r="E414" s="22" t="str">
        <f t="shared" si="124"/>
        <v/>
      </c>
      <c r="F414" s="31"/>
      <c r="G414" s="301"/>
      <c r="H414" s="302"/>
      <c r="I414" s="303"/>
      <c r="J414" s="304"/>
      <c r="K414" s="283"/>
      <c r="L414" s="305"/>
      <c r="M414" s="285"/>
      <c r="N414" s="287"/>
      <c r="O414" s="31"/>
      <c r="P414" s="19" t="str">
        <f t="shared" si="125"/>
        <v/>
      </c>
      <c r="Q414" s="20" t="str">
        <f t="shared" si="126"/>
        <v/>
      </c>
      <c r="R414" s="29" t="str">
        <f t="shared" si="127"/>
        <v/>
      </c>
      <c r="S414" s="22" t="str">
        <f t="shared" si="128"/>
        <v/>
      </c>
      <c r="T414" s="31"/>
      <c r="U414" s="69" t="str">
        <f t="shared" si="129"/>
        <v/>
      </c>
      <c r="V414" s="31"/>
      <c r="X414" s="76" t="str">
        <f t="shared" si="130"/>
        <v/>
      </c>
      <c r="Z414" s="76" t="str">
        <f t="shared" si="131"/>
        <v/>
      </c>
      <c r="AA414" s="76" t="str">
        <f t="shared" si="132"/>
        <v/>
      </c>
      <c r="AC414" s="19" t="str">
        <f>IF($K414="", "", SUMIF('Drinks List'!DH$11:DH$1010, $K414, 'Drinks List'!DG$11:DG$1010))</f>
        <v/>
      </c>
      <c r="AD414" s="21"/>
      <c r="AE414" s="59" t="str">
        <f>IF($K414="", "", SUMIF('Drinks List'!DJ$11:DJ$1010, $K414, 'Drinks List'!DI$11:DI$1010))</f>
        <v/>
      </c>
      <c r="AF414" s="21"/>
      <c r="AG414" s="59" t="str">
        <f>IF($K414="", "", SUMIF('Drinks List'!DL$11:DL$1010, $K414, 'Drinks List'!DK$11:DK$1010))</f>
        <v/>
      </c>
      <c r="AH414" s="21"/>
      <c r="AI414" s="59" t="str">
        <f>IF($K414="", "", SUMIF('Drinks List'!DN$11:DN$1010, $K414, 'Drinks List'!DM$11:DM$1010))</f>
        <v/>
      </c>
      <c r="AJ414" s="21"/>
      <c r="AK414" s="59" t="str">
        <f>IF($K414="", "", SUMIF('Drinks List'!DP$11:DP$1010, $K414, 'Drinks List'!DO$11:DO$1010))</f>
        <v/>
      </c>
      <c r="AL414" s="21"/>
      <c r="AM414" s="59" t="str">
        <f>IF($K414="", "", SUMIF('Drinks List'!DR$11:DR$1010, $K414, 'Drinks List'!DQ$11:DQ$1010))</f>
        <v/>
      </c>
      <c r="AN414" s="21"/>
      <c r="AO414" s="59" t="str">
        <f>IF($K414="", "", SUMIF('Drinks List'!DT$11:DT$1010, $K414, 'Drinks List'!DS$11:DS$1010))</f>
        <v/>
      </c>
      <c r="AP414" s="21"/>
      <c r="AQ414" s="59" t="str">
        <f>IF($K414="", "", SUMIF('Drinks List'!DV$11:DV$1010, $K414, 'Drinks List'!DU$11:DU$1010))</f>
        <v/>
      </c>
      <c r="AR414" s="21"/>
      <c r="AS414" s="59" t="str">
        <f>IF($K414="", "", SUMIF('Drinks List'!DX$11:DX$1010, $K414, 'Drinks List'!DW$11:DW$1010))</f>
        <v/>
      </c>
      <c r="AT414" s="21"/>
      <c r="AU414" s="59" t="str">
        <f>IF($K414="", "", SUMIF('Drinks List'!DZ$11:DZ$1010, $K414, 'Drinks List'!DY$11:DY$1010))</f>
        <v/>
      </c>
      <c r="AV414" s="21"/>
      <c r="AW414" s="59" t="str">
        <f>IF($K414="", "", SUMIF('Drinks List'!EB$11:EB$1010, $K414, 'Drinks List'!EA$11:EA$1010))</f>
        <v/>
      </c>
      <c r="AX414" s="21"/>
      <c r="AY414" s="59" t="str">
        <f>IF($K414="", "", SUMIF('Drinks List'!ED$11:ED$1010, $K414, 'Drinks List'!EC$11:EC$1010))</f>
        <v/>
      </c>
      <c r="AZ414" s="21"/>
      <c r="BA414" s="59" t="str">
        <f>IF($K414="", "", SUMIF('Drinks List'!EF$11:EF$1010, $K414, 'Drinks List'!EE$11:EE$1010))</f>
        <v/>
      </c>
      <c r="BB414" s="21"/>
      <c r="BC414" s="59" t="str">
        <f>IF($K414="", "", SUMIF('Drinks List'!EH$11:EH$1010, $K414, 'Drinks List'!EG$11:EG$1010))</f>
        <v/>
      </c>
      <c r="BD414" s="21"/>
      <c r="BE414" s="59" t="str">
        <f>IF($K414="", "", SUMIF('Drinks List'!EJ$11:EJ$1010, $K414, 'Drinks List'!EI$11:EI$1010))</f>
        <v/>
      </c>
      <c r="BF414" s="21"/>
      <c r="BG414" s="59" t="str">
        <f>IF($K414="", "", SUMIF('Drinks List'!EL$11:EL$1010, $K414, 'Drinks List'!EK$11:EK$1010))</f>
        <v/>
      </c>
      <c r="BH414" s="21"/>
      <c r="BI414" s="59" t="str">
        <f>IF($K414="", "", SUMIF('Drinks List'!EN$11:EN$1010, $K414, 'Drinks List'!EM$11:EM$1010))</f>
        <v/>
      </c>
      <c r="BJ414" s="21"/>
      <c r="BK414" s="59" t="str">
        <f>IF($K414="", "", SUMIF('Drinks List'!EP$11:EP$1010, $K414, 'Drinks List'!EO$11:EO$1010))</f>
        <v/>
      </c>
      <c r="BL414" s="21"/>
      <c r="BM414" s="59" t="str">
        <f>IF($K414="", "", SUMIF('Drinks List'!ER$11:ER$1010, $K414, 'Drinks List'!EQ$11:EQ$1010))</f>
        <v/>
      </c>
      <c r="BN414" s="21"/>
      <c r="BO414" s="65" t="str">
        <f>IF($K414="", "", SUMIF('Drinks List'!ET$11:ET$1010, $K414, 'Drinks List'!ES$11:ES$1010))</f>
        <v/>
      </c>
      <c r="BQ414" s="120" t="str">
        <f t="shared" si="133"/>
        <v/>
      </c>
      <c r="BR414" s="62" t="str">
        <f t="shared" si="134"/>
        <v/>
      </c>
      <c r="BS414" s="76" t="str">
        <f>IF(BQ414="", "", COUNTIF(BQ$11:BQ$1010, "&gt;"&amp;BQ414)+1+COUNTIF(BQ$11:BQ414, BQ414)-1)</f>
        <v/>
      </c>
      <c r="BT414" s="76" t="str">
        <f>IF(BR414="", "", COUNTIF(BR$11:BR$1010, "&lt;"&amp;BR414)+1+COUNTIF(BR$11:BR414, BR414)-1)</f>
        <v/>
      </c>
      <c r="BV414" s="76" t="str">
        <f t="shared" si="135"/>
        <v/>
      </c>
      <c r="BW414" s="124" t="str">
        <f t="shared" si="136"/>
        <v/>
      </c>
      <c r="BX414" s="115" t="str">
        <f t="shared" si="137"/>
        <v/>
      </c>
      <c r="BY414" s="125" t="str">
        <f t="shared" si="138"/>
        <v/>
      </c>
      <c r="CA414" s="106" t="str">
        <f t="shared" si="139"/>
        <v/>
      </c>
      <c r="CB414" s="22" t="str">
        <f t="shared" si="140"/>
        <v/>
      </c>
      <c r="CD414" s="76" t="str">
        <f>IF($J414="", "", IF($BV414=0, "", COUNTIF($J$11:$J$1010, "&lt;"&amp;$J414)+1+COUNTIF($J$11:$J414, $J414)-1))</f>
        <v/>
      </c>
    </row>
    <row r="415" spans="1:82" x14ac:dyDescent="0.25">
      <c r="A415" s="31"/>
      <c r="B415" s="19" t="str">
        <f t="shared" si="121"/>
        <v/>
      </c>
      <c r="C415" s="20" t="str">
        <f t="shared" si="122"/>
        <v/>
      </c>
      <c r="D415" s="29" t="str">
        <f t="shared" si="123"/>
        <v/>
      </c>
      <c r="E415" s="22" t="str">
        <f t="shared" si="124"/>
        <v/>
      </c>
      <c r="F415" s="31"/>
      <c r="G415" s="301"/>
      <c r="H415" s="302"/>
      <c r="I415" s="303"/>
      <c r="J415" s="304"/>
      <c r="K415" s="283"/>
      <c r="L415" s="305"/>
      <c r="M415" s="285"/>
      <c r="N415" s="287"/>
      <c r="O415" s="31"/>
      <c r="P415" s="19" t="str">
        <f t="shared" si="125"/>
        <v/>
      </c>
      <c r="Q415" s="20" t="str">
        <f t="shared" si="126"/>
        <v/>
      </c>
      <c r="R415" s="29" t="str">
        <f t="shared" si="127"/>
        <v/>
      </c>
      <c r="S415" s="22" t="str">
        <f t="shared" si="128"/>
        <v/>
      </c>
      <c r="T415" s="31"/>
      <c r="U415" s="69" t="str">
        <f t="shared" si="129"/>
        <v/>
      </c>
      <c r="V415" s="31"/>
      <c r="X415" s="76" t="str">
        <f t="shared" si="130"/>
        <v/>
      </c>
      <c r="Z415" s="76" t="str">
        <f t="shared" si="131"/>
        <v/>
      </c>
      <c r="AA415" s="76" t="str">
        <f t="shared" si="132"/>
        <v/>
      </c>
      <c r="AC415" s="19" t="str">
        <f>IF($K415="", "", SUMIF('Drinks List'!DH$11:DH$1010, $K415, 'Drinks List'!DG$11:DG$1010))</f>
        <v/>
      </c>
      <c r="AD415" s="21"/>
      <c r="AE415" s="59" t="str">
        <f>IF($K415="", "", SUMIF('Drinks List'!DJ$11:DJ$1010, $K415, 'Drinks List'!DI$11:DI$1010))</f>
        <v/>
      </c>
      <c r="AF415" s="21"/>
      <c r="AG415" s="59" t="str">
        <f>IF($K415="", "", SUMIF('Drinks List'!DL$11:DL$1010, $K415, 'Drinks List'!DK$11:DK$1010))</f>
        <v/>
      </c>
      <c r="AH415" s="21"/>
      <c r="AI415" s="59" t="str">
        <f>IF($K415="", "", SUMIF('Drinks List'!DN$11:DN$1010, $K415, 'Drinks List'!DM$11:DM$1010))</f>
        <v/>
      </c>
      <c r="AJ415" s="21"/>
      <c r="AK415" s="59" t="str">
        <f>IF($K415="", "", SUMIF('Drinks List'!DP$11:DP$1010, $K415, 'Drinks List'!DO$11:DO$1010))</f>
        <v/>
      </c>
      <c r="AL415" s="21"/>
      <c r="AM415" s="59" t="str">
        <f>IF($K415="", "", SUMIF('Drinks List'!DR$11:DR$1010, $K415, 'Drinks List'!DQ$11:DQ$1010))</f>
        <v/>
      </c>
      <c r="AN415" s="21"/>
      <c r="AO415" s="59" t="str">
        <f>IF($K415="", "", SUMIF('Drinks List'!DT$11:DT$1010, $K415, 'Drinks List'!DS$11:DS$1010))</f>
        <v/>
      </c>
      <c r="AP415" s="21"/>
      <c r="AQ415" s="59" t="str">
        <f>IF($K415="", "", SUMIF('Drinks List'!DV$11:DV$1010, $K415, 'Drinks List'!DU$11:DU$1010))</f>
        <v/>
      </c>
      <c r="AR415" s="21"/>
      <c r="AS415" s="59" t="str">
        <f>IF($K415="", "", SUMIF('Drinks List'!DX$11:DX$1010, $K415, 'Drinks List'!DW$11:DW$1010))</f>
        <v/>
      </c>
      <c r="AT415" s="21"/>
      <c r="AU415" s="59" t="str">
        <f>IF($K415="", "", SUMIF('Drinks List'!DZ$11:DZ$1010, $K415, 'Drinks List'!DY$11:DY$1010))</f>
        <v/>
      </c>
      <c r="AV415" s="21"/>
      <c r="AW415" s="59" t="str">
        <f>IF($K415="", "", SUMIF('Drinks List'!EB$11:EB$1010, $K415, 'Drinks List'!EA$11:EA$1010))</f>
        <v/>
      </c>
      <c r="AX415" s="21"/>
      <c r="AY415" s="59" t="str">
        <f>IF($K415="", "", SUMIF('Drinks List'!ED$11:ED$1010, $K415, 'Drinks List'!EC$11:EC$1010))</f>
        <v/>
      </c>
      <c r="AZ415" s="21"/>
      <c r="BA415" s="59" t="str">
        <f>IF($K415="", "", SUMIF('Drinks List'!EF$11:EF$1010, $K415, 'Drinks List'!EE$11:EE$1010))</f>
        <v/>
      </c>
      <c r="BB415" s="21"/>
      <c r="BC415" s="59" t="str">
        <f>IF($K415="", "", SUMIF('Drinks List'!EH$11:EH$1010, $K415, 'Drinks List'!EG$11:EG$1010))</f>
        <v/>
      </c>
      <c r="BD415" s="21"/>
      <c r="BE415" s="59" t="str">
        <f>IF($K415="", "", SUMIF('Drinks List'!EJ$11:EJ$1010, $K415, 'Drinks List'!EI$11:EI$1010))</f>
        <v/>
      </c>
      <c r="BF415" s="21"/>
      <c r="BG415" s="59" t="str">
        <f>IF($K415="", "", SUMIF('Drinks List'!EL$11:EL$1010, $K415, 'Drinks List'!EK$11:EK$1010))</f>
        <v/>
      </c>
      <c r="BH415" s="21"/>
      <c r="BI415" s="59" t="str">
        <f>IF($K415="", "", SUMIF('Drinks List'!EN$11:EN$1010, $K415, 'Drinks List'!EM$11:EM$1010))</f>
        <v/>
      </c>
      <c r="BJ415" s="21"/>
      <c r="BK415" s="59" t="str">
        <f>IF($K415="", "", SUMIF('Drinks List'!EP$11:EP$1010, $K415, 'Drinks List'!EO$11:EO$1010))</f>
        <v/>
      </c>
      <c r="BL415" s="21"/>
      <c r="BM415" s="59" t="str">
        <f>IF($K415="", "", SUMIF('Drinks List'!ER$11:ER$1010, $K415, 'Drinks List'!EQ$11:EQ$1010))</f>
        <v/>
      </c>
      <c r="BN415" s="21"/>
      <c r="BO415" s="65" t="str">
        <f>IF($K415="", "", SUMIF('Drinks List'!ET$11:ET$1010, $K415, 'Drinks List'!ES$11:ES$1010))</f>
        <v/>
      </c>
      <c r="BQ415" s="120" t="str">
        <f t="shared" si="133"/>
        <v/>
      </c>
      <c r="BR415" s="62" t="str">
        <f t="shared" si="134"/>
        <v/>
      </c>
      <c r="BS415" s="76" t="str">
        <f>IF(BQ415="", "", COUNTIF(BQ$11:BQ$1010, "&gt;"&amp;BQ415)+1+COUNTIF(BQ$11:BQ415, BQ415)-1)</f>
        <v/>
      </c>
      <c r="BT415" s="76" t="str">
        <f>IF(BR415="", "", COUNTIF(BR$11:BR$1010, "&lt;"&amp;BR415)+1+COUNTIF(BR$11:BR415, BR415)-1)</f>
        <v/>
      </c>
      <c r="BV415" s="76" t="str">
        <f t="shared" si="135"/>
        <v/>
      </c>
      <c r="BW415" s="124" t="str">
        <f t="shared" si="136"/>
        <v/>
      </c>
      <c r="BX415" s="115" t="str">
        <f t="shared" si="137"/>
        <v/>
      </c>
      <c r="BY415" s="125" t="str">
        <f t="shared" si="138"/>
        <v/>
      </c>
      <c r="CA415" s="106" t="str">
        <f t="shared" si="139"/>
        <v/>
      </c>
      <c r="CB415" s="22" t="str">
        <f t="shared" si="140"/>
        <v/>
      </c>
      <c r="CD415" s="76" t="str">
        <f>IF($J415="", "", IF($BV415=0, "", COUNTIF($J$11:$J$1010, "&lt;"&amp;$J415)+1+COUNTIF($J$11:$J415, $J415)-1))</f>
        <v/>
      </c>
    </row>
    <row r="416" spans="1:82" x14ac:dyDescent="0.25">
      <c r="A416" s="31"/>
      <c r="B416" s="19" t="str">
        <f t="shared" si="121"/>
        <v/>
      </c>
      <c r="C416" s="20" t="str">
        <f t="shared" si="122"/>
        <v/>
      </c>
      <c r="D416" s="29" t="str">
        <f t="shared" si="123"/>
        <v/>
      </c>
      <c r="E416" s="22" t="str">
        <f t="shared" si="124"/>
        <v/>
      </c>
      <c r="F416" s="31"/>
      <c r="G416" s="301"/>
      <c r="H416" s="302"/>
      <c r="I416" s="303"/>
      <c r="J416" s="304"/>
      <c r="K416" s="283"/>
      <c r="L416" s="305"/>
      <c r="M416" s="285"/>
      <c r="N416" s="287"/>
      <c r="O416" s="31"/>
      <c r="P416" s="19" t="str">
        <f t="shared" si="125"/>
        <v/>
      </c>
      <c r="Q416" s="20" t="str">
        <f t="shared" si="126"/>
        <v/>
      </c>
      <c r="R416" s="29" t="str">
        <f t="shared" si="127"/>
        <v/>
      </c>
      <c r="S416" s="22" t="str">
        <f t="shared" si="128"/>
        <v/>
      </c>
      <c r="T416" s="31"/>
      <c r="U416" s="69" t="str">
        <f t="shared" si="129"/>
        <v/>
      </c>
      <c r="V416" s="31"/>
      <c r="X416" s="76" t="str">
        <f t="shared" si="130"/>
        <v/>
      </c>
      <c r="Z416" s="76" t="str">
        <f t="shared" si="131"/>
        <v/>
      </c>
      <c r="AA416" s="76" t="str">
        <f t="shared" si="132"/>
        <v/>
      </c>
      <c r="AC416" s="19" t="str">
        <f>IF($K416="", "", SUMIF('Drinks List'!DH$11:DH$1010, $K416, 'Drinks List'!DG$11:DG$1010))</f>
        <v/>
      </c>
      <c r="AD416" s="21"/>
      <c r="AE416" s="59" t="str">
        <f>IF($K416="", "", SUMIF('Drinks List'!DJ$11:DJ$1010, $K416, 'Drinks List'!DI$11:DI$1010))</f>
        <v/>
      </c>
      <c r="AF416" s="21"/>
      <c r="AG416" s="59" t="str">
        <f>IF($K416="", "", SUMIF('Drinks List'!DL$11:DL$1010, $K416, 'Drinks List'!DK$11:DK$1010))</f>
        <v/>
      </c>
      <c r="AH416" s="21"/>
      <c r="AI416" s="59" t="str">
        <f>IF($K416="", "", SUMIF('Drinks List'!DN$11:DN$1010, $K416, 'Drinks List'!DM$11:DM$1010))</f>
        <v/>
      </c>
      <c r="AJ416" s="21"/>
      <c r="AK416" s="59" t="str">
        <f>IF($K416="", "", SUMIF('Drinks List'!DP$11:DP$1010, $K416, 'Drinks List'!DO$11:DO$1010))</f>
        <v/>
      </c>
      <c r="AL416" s="21"/>
      <c r="AM416" s="59" t="str">
        <f>IF($K416="", "", SUMIF('Drinks List'!DR$11:DR$1010, $K416, 'Drinks List'!DQ$11:DQ$1010))</f>
        <v/>
      </c>
      <c r="AN416" s="21"/>
      <c r="AO416" s="59" t="str">
        <f>IF($K416="", "", SUMIF('Drinks List'!DT$11:DT$1010, $K416, 'Drinks List'!DS$11:DS$1010))</f>
        <v/>
      </c>
      <c r="AP416" s="21"/>
      <c r="AQ416" s="59" t="str">
        <f>IF($K416="", "", SUMIF('Drinks List'!DV$11:DV$1010, $K416, 'Drinks List'!DU$11:DU$1010))</f>
        <v/>
      </c>
      <c r="AR416" s="21"/>
      <c r="AS416" s="59" t="str">
        <f>IF($K416="", "", SUMIF('Drinks List'!DX$11:DX$1010, $K416, 'Drinks List'!DW$11:DW$1010))</f>
        <v/>
      </c>
      <c r="AT416" s="21"/>
      <c r="AU416" s="59" t="str">
        <f>IF($K416="", "", SUMIF('Drinks List'!DZ$11:DZ$1010, $K416, 'Drinks List'!DY$11:DY$1010))</f>
        <v/>
      </c>
      <c r="AV416" s="21"/>
      <c r="AW416" s="59" t="str">
        <f>IF($K416="", "", SUMIF('Drinks List'!EB$11:EB$1010, $K416, 'Drinks List'!EA$11:EA$1010))</f>
        <v/>
      </c>
      <c r="AX416" s="21"/>
      <c r="AY416" s="59" t="str">
        <f>IF($K416="", "", SUMIF('Drinks List'!ED$11:ED$1010, $K416, 'Drinks List'!EC$11:EC$1010))</f>
        <v/>
      </c>
      <c r="AZ416" s="21"/>
      <c r="BA416" s="59" t="str">
        <f>IF($K416="", "", SUMIF('Drinks List'!EF$11:EF$1010, $K416, 'Drinks List'!EE$11:EE$1010))</f>
        <v/>
      </c>
      <c r="BB416" s="21"/>
      <c r="BC416" s="59" t="str">
        <f>IF($K416="", "", SUMIF('Drinks List'!EH$11:EH$1010, $K416, 'Drinks List'!EG$11:EG$1010))</f>
        <v/>
      </c>
      <c r="BD416" s="21"/>
      <c r="BE416" s="59" t="str">
        <f>IF($K416="", "", SUMIF('Drinks List'!EJ$11:EJ$1010, $K416, 'Drinks List'!EI$11:EI$1010))</f>
        <v/>
      </c>
      <c r="BF416" s="21"/>
      <c r="BG416" s="59" t="str">
        <f>IF($K416="", "", SUMIF('Drinks List'!EL$11:EL$1010, $K416, 'Drinks List'!EK$11:EK$1010))</f>
        <v/>
      </c>
      <c r="BH416" s="21"/>
      <c r="BI416" s="59" t="str">
        <f>IF($K416="", "", SUMIF('Drinks List'!EN$11:EN$1010, $K416, 'Drinks List'!EM$11:EM$1010))</f>
        <v/>
      </c>
      <c r="BJ416" s="21"/>
      <c r="BK416" s="59" t="str">
        <f>IF($K416="", "", SUMIF('Drinks List'!EP$11:EP$1010, $K416, 'Drinks List'!EO$11:EO$1010))</f>
        <v/>
      </c>
      <c r="BL416" s="21"/>
      <c r="BM416" s="59" t="str">
        <f>IF($K416="", "", SUMIF('Drinks List'!ER$11:ER$1010, $K416, 'Drinks List'!EQ$11:EQ$1010))</f>
        <v/>
      </c>
      <c r="BN416" s="21"/>
      <c r="BO416" s="65" t="str">
        <f>IF($K416="", "", SUMIF('Drinks List'!ET$11:ET$1010, $K416, 'Drinks List'!ES$11:ES$1010))</f>
        <v/>
      </c>
      <c r="BQ416" s="120" t="str">
        <f t="shared" si="133"/>
        <v/>
      </c>
      <c r="BR416" s="62" t="str">
        <f t="shared" si="134"/>
        <v/>
      </c>
      <c r="BS416" s="76" t="str">
        <f>IF(BQ416="", "", COUNTIF(BQ$11:BQ$1010, "&gt;"&amp;BQ416)+1+COUNTIF(BQ$11:BQ416, BQ416)-1)</f>
        <v/>
      </c>
      <c r="BT416" s="76" t="str">
        <f>IF(BR416="", "", COUNTIF(BR$11:BR$1010, "&lt;"&amp;BR416)+1+COUNTIF(BR$11:BR416, BR416)-1)</f>
        <v/>
      </c>
      <c r="BV416" s="76" t="str">
        <f t="shared" si="135"/>
        <v/>
      </c>
      <c r="BW416" s="124" t="str">
        <f t="shared" si="136"/>
        <v/>
      </c>
      <c r="BX416" s="115" t="str">
        <f t="shared" si="137"/>
        <v/>
      </c>
      <c r="BY416" s="125" t="str">
        <f t="shared" si="138"/>
        <v/>
      </c>
      <c r="CA416" s="106" t="str">
        <f t="shared" si="139"/>
        <v/>
      </c>
      <c r="CB416" s="22" t="str">
        <f t="shared" si="140"/>
        <v/>
      </c>
      <c r="CD416" s="76" t="str">
        <f>IF($J416="", "", IF($BV416=0, "", COUNTIF($J$11:$J$1010, "&lt;"&amp;$J416)+1+COUNTIF($J$11:$J416, $J416)-1))</f>
        <v/>
      </c>
    </row>
    <row r="417" spans="1:82" x14ac:dyDescent="0.25">
      <c r="A417" s="31"/>
      <c r="B417" s="19" t="str">
        <f t="shared" si="121"/>
        <v/>
      </c>
      <c r="C417" s="20" t="str">
        <f t="shared" si="122"/>
        <v/>
      </c>
      <c r="D417" s="29" t="str">
        <f t="shared" si="123"/>
        <v/>
      </c>
      <c r="E417" s="22" t="str">
        <f t="shared" si="124"/>
        <v/>
      </c>
      <c r="F417" s="31"/>
      <c r="G417" s="301"/>
      <c r="H417" s="302"/>
      <c r="I417" s="303"/>
      <c r="J417" s="304"/>
      <c r="K417" s="283"/>
      <c r="L417" s="305"/>
      <c r="M417" s="285"/>
      <c r="N417" s="287"/>
      <c r="O417" s="31"/>
      <c r="P417" s="19" t="str">
        <f t="shared" si="125"/>
        <v/>
      </c>
      <c r="Q417" s="20" t="str">
        <f t="shared" si="126"/>
        <v/>
      </c>
      <c r="R417" s="29" t="str">
        <f t="shared" si="127"/>
        <v/>
      </c>
      <c r="S417" s="22" t="str">
        <f t="shared" si="128"/>
        <v/>
      </c>
      <c r="T417" s="31"/>
      <c r="U417" s="69" t="str">
        <f t="shared" si="129"/>
        <v/>
      </c>
      <c r="V417" s="31"/>
      <c r="X417" s="76" t="str">
        <f t="shared" si="130"/>
        <v/>
      </c>
      <c r="Z417" s="76" t="str">
        <f t="shared" si="131"/>
        <v/>
      </c>
      <c r="AA417" s="76" t="str">
        <f t="shared" si="132"/>
        <v/>
      </c>
      <c r="AC417" s="19" t="str">
        <f>IF($K417="", "", SUMIF('Drinks List'!DH$11:DH$1010, $K417, 'Drinks List'!DG$11:DG$1010))</f>
        <v/>
      </c>
      <c r="AD417" s="21"/>
      <c r="AE417" s="59" t="str">
        <f>IF($K417="", "", SUMIF('Drinks List'!DJ$11:DJ$1010, $K417, 'Drinks List'!DI$11:DI$1010))</f>
        <v/>
      </c>
      <c r="AF417" s="21"/>
      <c r="AG417" s="59" t="str">
        <f>IF($K417="", "", SUMIF('Drinks List'!DL$11:DL$1010, $K417, 'Drinks List'!DK$11:DK$1010))</f>
        <v/>
      </c>
      <c r="AH417" s="21"/>
      <c r="AI417" s="59" t="str">
        <f>IF($K417="", "", SUMIF('Drinks List'!DN$11:DN$1010, $K417, 'Drinks List'!DM$11:DM$1010))</f>
        <v/>
      </c>
      <c r="AJ417" s="21"/>
      <c r="AK417" s="59" t="str">
        <f>IF($K417="", "", SUMIF('Drinks List'!DP$11:DP$1010, $K417, 'Drinks List'!DO$11:DO$1010))</f>
        <v/>
      </c>
      <c r="AL417" s="21"/>
      <c r="AM417" s="59" t="str">
        <f>IF($K417="", "", SUMIF('Drinks List'!DR$11:DR$1010, $K417, 'Drinks List'!DQ$11:DQ$1010))</f>
        <v/>
      </c>
      <c r="AN417" s="21"/>
      <c r="AO417" s="59" t="str">
        <f>IF($K417="", "", SUMIF('Drinks List'!DT$11:DT$1010, $K417, 'Drinks List'!DS$11:DS$1010))</f>
        <v/>
      </c>
      <c r="AP417" s="21"/>
      <c r="AQ417" s="59" t="str">
        <f>IF($K417="", "", SUMIF('Drinks List'!DV$11:DV$1010, $K417, 'Drinks List'!DU$11:DU$1010))</f>
        <v/>
      </c>
      <c r="AR417" s="21"/>
      <c r="AS417" s="59" t="str">
        <f>IF($K417="", "", SUMIF('Drinks List'!DX$11:DX$1010, $K417, 'Drinks List'!DW$11:DW$1010))</f>
        <v/>
      </c>
      <c r="AT417" s="21"/>
      <c r="AU417" s="59" t="str">
        <f>IF($K417="", "", SUMIF('Drinks List'!DZ$11:DZ$1010, $K417, 'Drinks List'!DY$11:DY$1010))</f>
        <v/>
      </c>
      <c r="AV417" s="21"/>
      <c r="AW417" s="59" t="str">
        <f>IF($K417="", "", SUMIF('Drinks List'!EB$11:EB$1010, $K417, 'Drinks List'!EA$11:EA$1010))</f>
        <v/>
      </c>
      <c r="AX417" s="21"/>
      <c r="AY417" s="59" t="str">
        <f>IF($K417="", "", SUMIF('Drinks List'!ED$11:ED$1010, $K417, 'Drinks List'!EC$11:EC$1010))</f>
        <v/>
      </c>
      <c r="AZ417" s="21"/>
      <c r="BA417" s="59" t="str">
        <f>IF($K417="", "", SUMIF('Drinks List'!EF$11:EF$1010, $K417, 'Drinks List'!EE$11:EE$1010))</f>
        <v/>
      </c>
      <c r="BB417" s="21"/>
      <c r="BC417" s="59" t="str">
        <f>IF($K417="", "", SUMIF('Drinks List'!EH$11:EH$1010, $K417, 'Drinks List'!EG$11:EG$1010))</f>
        <v/>
      </c>
      <c r="BD417" s="21"/>
      <c r="BE417" s="59" t="str">
        <f>IF($K417="", "", SUMIF('Drinks List'!EJ$11:EJ$1010, $K417, 'Drinks List'!EI$11:EI$1010))</f>
        <v/>
      </c>
      <c r="BF417" s="21"/>
      <c r="BG417" s="59" t="str">
        <f>IF($K417="", "", SUMIF('Drinks List'!EL$11:EL$1010, $K417, 'Drinks List'!EK$11:EK$1010))</f>
        <v/>
      </c>
      <c r="BH417" s="21"/>
      <c r="BI417" s="59" t="str">
        <f>IF($K417="", "", SUMIF('Drinks List'!EN$11:EN$1010, $K417, 'Drinks List'!EM$11:EM$1010))</f>
        <v/>
      </c>
      <c r="BJ417" s="21"/>
      <c r="BK417" s="59" t="str">
        <f>IF($K417="", "", SUMIF('Drinks List'!EP$11:EP$1010, $K417, 'Drinks List'!EO$11:EO$1010))</f>
        <v/>
      </c>
      <c r="BL417" s="21"/>
      <c r="BM417" s="59" t="str">
        <f>IF($K417="", "", SUMIF('Drinks List'!ER$11:ER$1010, $K417, 'Drinks List'!EQ$11:EQ$1010))</f>
        <v/>
      </c>
      <c r="BN417" s="21"/>
      <c r="BO417" s="65" t="str">
        <f>IF($K417="", "", SUMIF('Drinks List'!ET$11:ET$1010, $K417, 'Drinks List'!ES$11:ES$1010))</f>
        <v/>
      </c>
      <c r="BQ417" s="120" t="str">
        <f t="shared" si="133"/>
        <v/>
      </c>
      <c r="BR417" s="62" t="str">
        <f t="shared" si="134"/>
        <v/>
      </c>
      <c r="BS417" s="76" t="str">
        <f>IF(BQ417="", "", COUNTIF(BQ$11:BQ$1010, "&gt;"&amp;BQ417)+1+COUNTIF(BQ$11:BQ417, BQ417)-1)</f>
        <v/>
      </c>
      <c r="BT417" s="76" t="str">
        <f>IF(BR417="", "", COUNTIF(BR$11:BR$1010, "&lt;"&amp;BR417)+1+COUNTIF(BR$11:BR417, BR417)-1)</f>
        <v/>
      </c>
      <c r="BV417" s="76" t="str">
        <f t="shared" si="135"/>
        <v/>
      </c>
      <c r="BW417" s="124" t="str">
        <f t="shared" si="136"/>
        <v/>
      </c>
      <c r="BX417" s="115" t="str">
        <f t="shared" si="137"/>
        <v/>
      </c>
      <c r="BY417" s="125" t="str">
        <f t="shared" si="138"/>
        <v/>
      </c>
      <c r="CA417" s="106" t="str">
        <f t="shared" si="139"/>
        <v/>
      </c>
      <c r="CB417" s="22" t="str">
        <f t="shared" si="140"/>
        <v/>
      </c>
      <c r="CD417" s="76" t="str">
        <f>IF($J417="", "", IF($BV417=0, "", COUNTIF($J$11:$J$1010, "&lt;"&amp;$J417)+1+COUNTIF($J$11:$J417, $J417)-1))</f>
        <v/>
      </c>
    </row>
    <row r="418" spans="1:82" x14ac:dyDescent="0.25">
      <c r="A418" s="31"/>
      <c r="B418" s="19" t="str">
        <f t="shared" si="121"/>
        <v/>
      </c>
      <c r="C418" s="20" t="str">
        <f t="shared" si="122"/>
        <v/>
      </c>
      <c r="D418" s="29" t="str">
        <f t="shared" si="123"/>
        <v/>
      </c>
      <c r="E418" s="22" t="str">
        <f t="shared" si="124"/>
        <v/>
      </c>
      <c r="F418" s="31"/>
      <c r="G418" s="301"/>
      <c r="H418" s="302"/>
      <c r="I418" s="303"/>
      <c r="J418" s="304"/>
      <c r="K418" s="283"/>
      <c r="L418" s="305"/>
      <c r="M418" s="285"/>
      <c r="N418" s="287"/>
      <c r="O418" s="31"/>
      <c r="P418" s="19" t="str">
        <f t="shared" si="125"/>
        <v/>
      </c>
      <c r="Q418" s="20" t="str">
        <f t="shared" si="126"/>
        <v/>
      </c>
      <c r="R418" s="29" t="str">
        <f t="shared" si="127"/>
        <v/>
      </c>
      <c r="S418" s="22" t="str">
        <f t="shared" si="128"/>
        <v/>
      </c>
      <c r="T418" s="31"/>
      <c r="U418" s="69" t="str">
        <f t="shared" si="129"/>
        <v/>
      </c>
      <c r="V418" s="31"/>
      <c r="X418" s="76" t="str">
        <f t="shared" si="130"/>
        <v/>
      </c>
      <c r="Z418" s="76" t="str">
        <f t="shared" si="131"/>
        <v/>
      </c>
      <c r="AA418" s="76" t="str">
        <f t="shared" si="132"/>
        <v/>
      </c>
      <c r="AC418" s="19" t="str">
        <f>IF($K418="", "", SUMIF('Drinks List'!DH$11:DH$1010, $K418, 'Drinks List'!DG$11:DG$1010))</f>
        <v/>
      </c>
      <c r="AD418" s="21"/>
      <c r="AE418" s="59" t="str">
        <f>IF($K418="", "", SUMIF('Drinks List'!DJ$11:DJ$1010, $K418, 'Drinks List'!DI$11:DI$1010))</f>
        <v/>
      </c>
      <c r="AF418" s="21"/>
      <c r="AG418" s="59" t="str">
        <f>IF($K418="", "", SUMIF('Drinks List'!DL$11:DL$1010, $K418, 'Drinks List'!DK$11:DK$1010))</f>
        <v/>
      </c>
      <c r="AH418" s="21"/>
      <c r="AI418" s="59" t="str">
        <f>IF($K418="", "", SUMIF('Drinks List'!DN$11:DN$1010, $K418, 'Drinks List'!DM$11:DM$1010))</f>
        <v/>
      </c>
      <c r="AJ418" s="21"/>
      <c r="AK418" s="59" t="str">
        <f>IF($K418="", "", SUMIF('Drinks List'!DP$11:DP$1010, $K418, 'Drinks List'!DO$11:DO$1010))</f>
        <v/>
      </c>
      <c r="AL418" s="21"/>
      <c r="AM418" s="59" t="str">
        <f>IF($K418="", "", SUMIF('Drinks List'!DR$11:DR$1010, $K418, 'Drinks List'!DQ$11:DQ$1010))</f>
        <v/>
      </c>
      <c r="AN418" s="21"/>
      <c r="AO418" s="59" t="str">
        <f>IF($K418="", "", SUMIF('Drinks List'!DT$11:DT$1010, $K418, 'Drinks List'!DS$11:DS$1010))</f>
        <v/>
      </c>
      <c r="AP418" s="21"/>
      <c r="AQ418" s="59" t="str">
        <f>IF($K418="", "", SUMIF('Drinks List'!DV$11:DV$1010, $K418, 'Drinks List'!DU$11:DU$1010))</f>
        <v/>
      </c>
      <c r="AR418" s="21"/>
      <c r="AS418" s="59" t="str">
        <f>IF($K418="", "", SUMIF('Drinks List'!DX$11:DX$1010, $K418, 'Drinks List'!DW$11:DW$1010))</f>
        <v/>
      </c>
      <c r="AT418" s="21"/>
      <c r="AU418" s="59" t="str">
        <f>IF($K418="", "", SUMIF('Drinks List'!DZ$11:DZ$1010, $K418, 'Drinks List'!DY$11:DY$1010))</f>
        <v/>
      </c>
      <c r="AV418" s="21"/>
      <c r="AW418" s="59" t="str">
        <f>IF($K418="", "", SUMIF('Drinks List'!EB$11:EB$1010, $K418, 'Drinks List'!EA$11:EA$1010))</f>
        <v/>
      </c>
      <c r="AX418" s="21"/>
      <c r="AY418" s="59" t="str">
        <f>IF($K418="", "", SUMIF('Drinks List'!ED$11:ED$1010, $K418, 'Drinks List'!EC$11:EC$1010))</f>
        <v/>
      </c>
      <c r="AZ418" s="21"/>
      <c r="BA418" s="59" t="str">
        <f>IF($K418="", "", SUMIF('Drinks List'!EF$11:EF$1010, $K418, 'Drinks List'!EE$11:EE$1010))</f>
        <v/>
      </c>
      <c r="BB418" s="21"/>
      <c r="BC418" s="59" t="str">
        <f>IF($K418="", "", SUMIF('Drinks List'!EH$11:EH$1010, $K418, 'Drinks List'!EG$11:EG$1010))</f>
        <v/>
      </c>
      <c r="BD418" s="21"/>
      <c r="BE418" s="59" t="str">
        <f>IF($K418="", "", SUMIF('Drinks List'!EJ$11:EJ$1010, $K418, 'Drinks List'!EI$11:EI$1010))</f>
        <v/>
      </c>
      <c r="BF418" s="21"/>
      <c r="BG418" s="59" t="str">
        <f>IF($K418="", "", SUMIF('Drinks List'!EL$11:EL$1010, $K418, 'Drinks List'!EK$11:EK$1010))</f>
        <v/>
      </c>
      <c r="BH418" s="21"/>
      <c r="BI418" s="59" t="str">
        <f>IF($K418="", "", SUMIF('Drinks List'!EN$11:EN$1010, $K418, 'Drinks List'!EM$11:EM$1010))</f>
        <v/>
      </c>
      <c r="BJ418" s="21"/>
      <c r="BK418" s="59" t="str">
        <f>IF($K418="", "", SUMIF('Drinks List'!EP$11:EP$1010, $K418, 'Drinks List'!EO$11:EO$1010))</f>
        <v/>
      </c>
      <c r="BL418" s="21"/>
      <c r="BM418" s="59" t="str">
        <f>IF($K418="", "", SUMIF('Drinks List'!ER$11:ER$1010, $K418, 'Drinks List'!EQ$11:EQ$1010))</f>
        <v/>
      </c>
      <c r="BN418" s="21"/>
      <c r="BO418" s="65" t="str">
        <f>IF($K418="", "", SUMIF('Drinks List'!ET$11:ET$1010, $K418, 'Drinks List'!ES$11:ES$1010))</f>
        <v/>
      </c>
      <c r="BQ418" s="120" t="str">
        <f t="shared" si="133"/>
        <v/>
      </c>
      <c r="BR418" s="62" t="str">
        <f t="shared" si="134"/>
        <v/>
      </c>
      <c r="BS418" s="76" t="str">
        <f>IF(BQ418="", "", COUNTIF(BQ$11:BQ$1010, "&gt;"&amp;BQ418)+1+COUNTIF(BQ$11:BQ418, BQ418)-1)</f>
        <v/>
      </c>
      <c r="BT418" s="76" t="str">
        <f>IF(BR418="", "", COUNTIF(BR$11:BR$1010, "&lt;"&amp;BR418)+1+COUNTIF(BR$11:BR418, BR418)-1)</f>
        <v/>
      </c>
      <c r="BV418" s="76" t="str">
        <f t="shared" si="135"/>
        <v/>
      </c>
      <c r="BW418" s="124" t="str">
        <f t="shared" si="136"/>
        <v/>
      </c>
      <c r="BX418" s="115" t="str">
        <f t="shared" si="137"/>
        <v/>
      </c>
      <c r="BY418" s="125" t="str">
        <f t="shared" si="138"/>
        <v/>
      </c>
      <c r="CA418" s="106" t="str">
        <f t="shared" si="139"/>
        <v/>
      </c>
      <c r="CB418" s="22" t="str">
        <f t="shared" si="140"/>
        <v/>
      </c>
      <c r="CD418" s="76" t="str">
        <f>IF($J418="", "", IF($BV418=0, "", COUNTIF($J$11:$J$1010, "&lt;"&amp;$J418)+1+COUNTIF($J$11:$J418, $J418)-1))</f>
        <v/>
      </c>
    </row>
    <row r="419" spans="1:82" x14ac:dyDescent="0.25">
      <c r="A419" s="31"/>
      <c r="B419" s="19" t="str">
        <f t="shared" si="121"/>
        <v/>
      </c>
      <c r="C419" s="20" t="str">
        <f t="shared" si="122"/>
        <v/>
      </c>
      <c r="D419" s="29" t="str">
        <f t="shared" si="123"/>
        <v/>
      </c>
      <c r="E419" s="22" t="str">
        <f t="shared" si="124"/>
        <v/>
      </c>
      <c r="F419" s="31"/>
      <c r="G419" s="301"/>
      <c r="H419" s="302"/>
      <c r="I419" s="303"/>
      <c r="J419" s="304"/>
      <c r="K419" s="283"/>
      <c r="L419" s="305"/>
      <c r="M419" s="285"/>
      <c r="N419" s="287"/>
      <c r="O419" s="31"/>
      <c r="P419" s="19" t="str">
        <f t="shared" si="125"/>
        <v/>
      </c>
      <c r="Q419" s="20" t="str">
        <f t="shared" si="126"/>
        <v/>
      </c>
      <c r="R419" s="29" t="str">
        <f t="shared" si="127"/>
        <v/>
      </c>
      <c r="S419" s="22" t="str">
        <f t="shared" si="128"/>
        <v/>
      </c>
      <c r="T419" s="31"/>
      <c r="U419" s="69" t="str">
        <f t="shared" si="129"/>
        <v/>
      </c>
      <c r="V419" s="31"/>
      <c r="X419" s="76" t="str">
        <f t="shared" si="130"/>
        <v/>
      </c>
      <c r="Z419" s="76" t="str">
        <f t="shared" si="131"/>
        <v/>
      </c>
      <c r="AA419" s="76" t="str">
        <f t="shared" si="132"/>
        <v/>
      </c>
      <c r="AC419" s="19" t="str">
        <f>IF($K419="", "", SUMIF('Drinks List'!DH$11:DH$1010, $K419, 'Drinks List'!DG$11:DG$1010))</f>
        <v/>
      </c>
      <c r="AD419" s="21"/>
      <c r="AE419" s="59" t="str">
        <f>IF($K419="", "", SUMIF('Drinks List'!DJ$11:DJ$1010, $K419, 'Drinks List'!DI$11:DI$1010))</f>
        <v/>
      </c>
      <c r="AF419" s="21"/>
      <c r="AG419" s="59" t="str">
        <f>IF($K419="", "", SUMIF('Drinks List'!DL$11:DL$1010, $K419, 'Drinks List'!DK$11:DK$1010))</f>
        <v/>
      </c>
      <c r="AH419" s="21"/>
      <c r="AI419" s="59" t="str">
        <f>IF($K419="", "", SUMIF('Drinks List'!DN$11:DN$1010, $K419, 'Drinks List'!DM$11:DM$1010))</f>
        <v/>
      </c>
      <c r="AJ419" s="21"/>
      <c r="AK419" s="59" t="str">
        <f>IF($K419="", "", SUMIF('Drinks List'!DP$11:DP$1010, $K419, 'Drinks List'!DO$11:DO$1010))</f>
        <v/>
      </c>
      <c r="AL419" s="21"/>
      <c r="AM419" s="59" t="str">
        <f>IF($K419="", "", SUMIF('Drinks List'!DR$11:DR$1010, $K419, 'Drinks List'!DQ$11:DQ$1010))</f>
        <v/>
      </c>
      <c r="AN419" s="21"/>
      <c r="AO419" s="59" t="str">
        <f>IF($K419="", "", SUMIF('Drinks List'!DT$11:DT$1010, $K419, 'Drinks List'!DS$11:DS$1010))</f>
        <v/>
      </c>
      <c r="AP419" s="21"/>
      <c r="AQ419" s="59" t="str">
        <f>IF($K419="", "", SUMIF('Drinks List'!DV$11:DV$1010, $K419, 'Drinks List'!DU$11:DU$1010))</f>
        <v/>
      </c>
      <c r="AR419" s="21"/>
      <c r="AS419" s="59" t="str">
        <f>IF($K419="", "", SUMIF('Drinks List'!DX$11:DX$1010, $K419, 'Drinks List'!DW$11:DW$1010))</f>
        <v/>
      </c>
      <c r="AT419" s="21"/>
      <c r="AU419" s="59" t="str">
        <f>IF($K419="", "", SUMIF('Drinks List'!DZ$11:DZ$1010, $K419, 'Drinks List'!DY$11:DY$1010))</f>
        <v/>
      </c>
      <c r="AV419" s="21"/>
      <c r="AW419" s="59" t="str">
        <f>IF($K419="", "", SUMIF('Drinks List'!EB$11:EB$1010, $K419, 'Drinks List'!EA$11:EA$1010))</f>
        <v/>
      </c>
      <c r="AX419" s="21"/>
      <c r="AY419" s="59" t="str">
        <f>IF($K419="", "", SUMIF('Drinks List'!ED$11:ED$1010, $K419, 'Drinks List'!EC$11:EC$1010))</f>
        <v/>
      </c>
      <c r="AZ419" s="21"/>
      <c r="BA419" s="59" t="str">
        <f>IF($K419="", "", SUMIF('Drinks List'!EF$11:EF$1010, $K419, 'Drinks List'!EE$11:EE$1010))</f>
        <v/>
      </c>
      <c r="BB419" s="21"/>
      <c r="BC419" s="59" t="str">
        <f>IF($K419="", "", SUMIF('Drinks List'!EH$11:EH$1010, $K419, 'Drinks List'!EG$11:EG$1010))</f>
        <v/>
      </c>
      <c r="BD419" s="21"/>
      <c r="BE419" s="59" t="str">
        <f>IF($K419="", "", SUMIF('Drinks List'!EJ$11:EJ$1010, $K419, 'Drinks List'!EI$11:EI$1010))</f>
        <v/>
      </c>
      <c r="BF419" s="21"/>
      <c r="BG419" s="59" t="str">
        <f>IF($K419="", "", SUMIF('Drinks List'!EL$11:EL$1010, $K419, 'Drinks List'!EK$11:EK$1010))</f>
        <v/>
      </c>
      <c r="BH419" s="21"/>
      <c r="BI419" s="59" t="str">
        <f>IF($K419="", "", SUMIF('Drinks List'!EN$11:EN$1010, $K419, 'Drinks List'!EM$11:EM$1010))</f>
        <v/>
      </c>
      <c r="BJ419" s="21"/>
      <c r="BK419" s="59" t="str">
        <f>IF($K419="", "", SUMIF('Drinks List'!EP$11:EP$1010, $K419, 'Drinks List'!EO$11:EO$1010))</f>
        <v/>
      </c>
      <c r="BL419" s="21"/>
      <c r="BM419" s="59" t="str">
        <f>IF($K419="", "", SUMIF('Drinks List'!ER$11:ER$1010, $K419, 'Drinks List'!EQ$11:EQ$1010))</f>
        <v/>
      </c>
      <c r="BN419" s="21"/>
      <c r="BO419" s="65" t="str">
        <f>IF($K419="", "", SUMIF('Drinks List'!ET$11:ET$1010, $K419, 'Drinks List'!ES$11:ES$1010))</f>
        <v/>
      </c>
      <c r="BQ419" s="120" t="str">
        <f t="shared" si="133"/>
        <v/>
      </c>
      <c r="BR419" s="62" t="str">
        <f t="shared" si="134"/>
        <v/>
      </c>
      <c r="BS419" s="76" t="str">
        <f>IF(BQ419="", "", COUNTIF(BQ$11:BQ$1010, "&gt;"&amp;BQ419)+1+COUNTIF(BQ$11:BQ419, BQ419)-1)</f>
        <v/>
      </c>
      <c r="BT419" s="76" t="str">
        <f>IF(BR419="", "", COUNTIF(BR$11:BR$1010, "&lt;"&amp;BR419)+1+COUNTIF(BR$11:BR419, BR419)-1)</f>
        <v/>
      </c>
      <c r="BV419" s="76" t="str">
        <f t="shared" si="135"/>
        <v/>
      </c>
      <c r="BW419" s="124" t="str">
        <f t="shared" si="136"/>
        <v/>
      </c>
      <c r="BX419" s="115" t="str">
        <f t="shared" si="137"/>
        <v/>
      </c>
      <c r="BY419" s="125" t="str">
        <f t="shared" si="138"/>
        <v/>
      </c>
      <c r="CA419" s="106" t="str">
        <f t="shared" si="139"/>
        <v/>
      </c>
      <c r="CB419" s="22" t="str">
        <f t="shared" si="140"/>
        <v/>
      </c>
      <c r="CD419" s="76" t="str">
        <f>IF($J419="", "", IF($BV419=0, "", COUNTIF($J$11:$J$1010, "&lt;"&amp;$J419)+1+COUNTIF($J$11:$J419, $J419)-1))</f>
        <v/>
      </c>
    </row>
    <row r="420" spans="1:82" x14ac:dyDescent="0.25">
      <c r="A420" s="31"/>
      <c r="B420" s="19" t="str">
        <f t="shared" si="121"/>
        <v/>
      </c>
      <c r="C420" s="20" t="str">
        <f t="shared" si="122"/>
        <v/>
      </c>
      <c r="D420" s="29" t="str">
        <f t="shared" si="123"/>
        <v/>
      </c>
      <c r="E420" s="22" t="str">
        <f t="shared" si="124"/>
        <v/>
      </c>
      <c r="F420" s="31"/>
      <c r="G420" s="301"/>
      <c r="H420" s="302"/>
      <c r="I420" s="303"/>
      <c r="J420" s="304"/>
      <c r="K420" s="283"/>
      <c r="L420" s="305"/>
      <c r="M420" s="285"/>
      <c r="N420" s="287"/>
      <c r="O420" s="31"/>
      <c r="P420" s="19" t="str">
        <f t="shared" si="125"/>
        <v/>
      </c>
      <c r="Q420" s="20" t="str">
        <f t="shared" si="126"/>
        <v/>
      </c>
      <c r="R420" s="29" t="str">
        <f t="shared" si="127"/>
        <v/>
      </c>
      <c r="S420" s="22" t="str">
        <f t="shared" si="128"/>
        <v/>
      </c>
      <c r="T420" s="31"/>
      <c r="U420" s="69" t="str">
        <f t="shared" si="129"/>
        <v/>
      </c>
      <c r="V420" s="31"/>
      <c r="X420" s="76" t="str">
        <f t="shared" si="130"/>
        <v/>
      </c>
      <c r="Z420" s="76" t="str">
        <f t="shared" si="131"/>
        <v/>
      </c>
      <c r="AA420" s="76" t="str">
        <f t="shared" si="132"/>
        <v/>
      </c>
      <c r="AC420" s="19" t="str">
        <f>IF($K420="", "", SUMIF('Drinks List'!DH$11:DH$1010, $K420, 'Drinks List'!DG$11:DG$1010))</f>
        <v/>
      </c>
      <c r="AD420" s="21"/>
      <c r="AE420" s="59" t="str">
        <f>IF($K420="", "", SUMIF('Drinks List'!DJ$11:DJ$1010, $K420, 'Drinks List'!DI$11:DI$1010))</f>
        <v/>
      </c>
      <c r="AF420" s="21"/>
      <c r="AG420" s="59" t="str">
        <f>IF($K420="", "", SUMIF('Drinks List'!DL$11:DL$1010, $K420, 'Drinks List'!DK$11:DK$1010))</f>
        <v/>
      </c>
      <c r="AH420" s="21"/>
      <c r="AI420" s="59" t="str">
        <f>IF($K420="", "", SUMIF('Drinks List'!DN$11:DN$1010, $K420, 'Drinks List'!DM$11:DM$1010))</f>
        <v/>
      </c>
      <c r="AJ420" s="21"/>
      <c r="AK420" s="59" t="str">
        <f>IF($K420="", "", SUMIF('Drinks List'!DP$11:DP$1010, $K420, 'Drinks List'!DO$11:DO$1010))</f>
        <v/>
      </c>
      <c r="AL420" s="21"/>
      <c r="AM420" s="59" t="str">
        <f>IF($K420="", "", SUMIF('Drinks List'!DR$11:DR$1010, $K420, 'Drinks List'!DQ$11:DQ$1010))</f>
        <v/>
      </c>
      <c r="AN420" s="21"/>
      <c r="AO420" s="59" t="str">
        <f>IF($K420="", "", SUMIF('Drinks List'!DT$11:DT$1010, $K420, 'Drinks List'!DS$11:DS$1010))</f>
        <v/>
      </c>
      <c r="AP420" s="21"/>
      <c r="AQ420" s="59" t="str">
        <f>IF($K420="", "", SUMIF('Drinks List'!DV$11:DV$1010, $K420, 'Drinks List'!DU$11:DU$1010))</f>
        <v/>
      </c>
      <c r="AR420" s="21"/>
      <c r="AS420" s="59" t="str">
        <f>IF($K420="", "", SUMIF('Drinks List'!DX$11:DX$1010, $K420, 'Drinks List'!DW$11:DW$1010))</f>
        <v/>
      </c>
      <c r="AT420" s="21"/>
      <c r="AU420" s="59" t="str">
        <f>IF($K420="", "", SUMIF('Drinks List'!DZ$11:DZ$1010, $K420, 'Drinks List'!DY$11:DY$1010))</f>
        <v/>
      </c>
      <c r="AV420" s="21"/>
      <c r="AW420" s="59" t="str">
        <f>IF($K420="", "", SUMIF('Drinks List'!EB$11:EB$1010, $K420, 'Drinks List'!EA$11:EA$1010))</f>
        <v/>
      </c>
      <c r="AX420" s="21"/>
      <c r="AY420" s="59" t="str">
        <f>IF($K420="", "", SUMIF('Drinks List'!ED$11:ED$1010, $K420, 'Drinks List'!EC$11:EC$1010))</f>
        <v/>
      </c>
      <c r="AZ420" s="21"/>
      <c r="BA420" s="59" t="str">
        <f>IF($K420="", "", SUMIF('Drinks List'!EF$11:EF$1010, $K420, 'Drinks List'!EE$11:EE$1010))</f>
        <v/>
      </c>
      <c r="BB420" s="21"/>
      <c r="BC420" s="59" t="str">
        <f>IF($K420="", "", SUMIF('Drinks List'!EH$11:EH$1010, $K420, 'Drinks List'!EG$11:EG$1010))</f>
        <v/>
      </c>
      <c r="BD420" s="21"/>
      <c r="BE420" s="59" t="str">
        <f>IF($K420="", "", SUMIF('Drinks List'!EJ$11:EJ$1010, $K420, 'Drinks List'!EI$11:EI$1010))</f>
        <v/>
      </c>
      <c r="BF420" s="21"/>
      <c r="BG420" s="59" t="str">
        <f>IF($K420="", "", SUMIF('Drinks List'!EL$11:EL$1010, $K420, 'Drinks List'!EK$11:EK$1010))</f>
        <v/>
      </c>
      <c r="BH420" s="21"/>
      <c r="BI420" s="59" t="str">
        <f>IF($K420="", "", SUMIF('Drinks List'!EN$11:EN$1010, $K420, 'Drinks List'!EM$11:EM$1010))</f>
        <v/>
      </c>
      <c r="BJ420" s="21"/>
      <c r="BK420" s="59" t="str">
        <f>IF($K420="", "", SUMIF('Drinks List'!EP$11:EP$1010, $K420, 'Drinks List'!EO$11:EO$1010))</f>
        <v/>
      </c>
      <c r="BL420" s="21"/>
      <c r="BM420" s="59" t="str">
        <f>IF($K420="", "", SUMIF('Drinks List'!ER$11:ER$1010, $K420, 'Drinks List'!EQ$11:EQ$1010))</f>
        <v/>
      </c>
      <c r="BN420" s="21"/>
      <c r="BO420" s="65" t="str">
        <f>IF($K420="", "", SUMIF('Drinks List'!ET$11:ET$1010, $K420, 'Drinks List'!ES$11:ES$1010))</f>
        <v/>
      </c>
      <c r="BQ420" s="120" t="str">
        <f t="shared" si="133"/>
        <v/>
      </c>
      <c r="BR420" s="62" t="str">
        <f t="shared" si="134"/>
        <v/>
      </c>
      <c r="BS420" s="76" t="str">
        <f>IF(BQ420="", "", COUNTIF(BQ$11:BQ$1010, "&gt;"&amp;BQ420)+1+COUNTIF(BQ$11:BQ420, BQ420)-1)</f>
        <v/>
      </c>
      <c r="BT420" s="76" t="str">
        <f>IF(BR420="", "", COUNTIF(BR$11:BR$1010, "&lt;"&amp;BR420)+1+COUNTIF(BR$11:BR420, BR420)-1)</f>
        <v/>
      </c>
      <c r="BV420" s="76" t="str">
        <f t="shared" si="135"/>
        <v/>
      </c>
      <c r="BW420" s="124" t="str">
        <f t="shared" si="136"/>
        <v/>
      </c>
      <c r="BX420" s="115" t="str">
        <f t="shared" si="137"/>
        <v/>
      </c>
      <c r="BY420" s="125" t="str">
        <f t="shared" si="138"/>
        <v/>
      </c>
      <c r="CA420" s="106" t="str">
        <f t="shared" si="139"/>
        <v/>
      </c>
      <c r="CB420" s="22" t="str">
        <f t="shared" si="140"/>
        <v/>
      </c>
      <c r="CD420" s="76" t="str">
        <f>IF($J420="", "", IF($BV420=0, "", COUNTIF($J$11:$J$1010, "&lt;"&amp;$J420)+1+COUNTIF($J$11:$J420, $J420)-1))</f>
        <v/>
      </c>
    </row>
    <row r="421" spans="1:82" x14ac:dyDescent="0.25">
      <c r="A421" s="31"/>
      <c r="B421" s="19" t="str">
        <f t="shared" si="121"/>
        <v/>
      </c>
      <c r="C421" s="20" t="str">
        <f t="shared" si="122"/>
        <v/>
      </c>
      <c r="D421" s="29" t="str">
        <f t="shared" si="123"/>
        <v/>
      </c>
      <c r="E421" s="22" t="str">
        <f t="shared" si="124"/>
        <v/>
      </c>
      <c r="F421" s="31"/>
      <c r="G421" s="301"/>
      <c r="H421" s="302"/>
      <c r="I421" s="303"/>
      <c r="J421" s="304"/>
      <c r="K421" s="283"/>
      <c r="L421" s="305"/>
      <c r="M421" s="285"/>
      <c r="N421" s="287"/>
      <c r="O421" s="31"/>
      <c r="P421" s="19" t="str">
        <f t="shared" si="125"/>
        <v/>
      </c>
      <c r="Q421" s="20" t="str">
        <f t="shared" si="126"/>
        <v/>
      </c>
      <c r="R421" s="29" t="str">
        <f t="shared" si="127"/>
        <v/>
      </c>
      <c r="S421" s="22" t="str">
        <f t="shared" si="128"/>
        <v/>
      </c>
      <c r="T421" s="31"/>
      <c r="U421" s="69" t="str">
        <f t="shared" si="129"/>
        <v/>
      </c>
      <c r="V421" s="31"/>
      <c r="X421" s="76" t="str">
        <f t="shared" si="130"/>
        <v/>
      </c>
      <c r="Z421" s="76" t="str">
        <f t="shared" si="131"/>
        <v/>
      </c>
      <c r="AA421" s="76" t="str">
        <f t="shared" si="132"/>
        <v/>
      </c>
      <c r="AC421" s="19" t="str">
        <f>IF($K421="", "", SUMIF('Drinks List'!DH$11:DH$1010, $K421, 'Drinks List'!DG$11:DG$1010))</f>
        <v/>
      </c>
      <c r="AD421" s="21"/>
      <c r="AE421" s="59" t="str">
        <f>IF($K421="", "", SUMIF('Drinks List'!DJ$11:DJ$1010, $K421, 'Drinks List'!DI$11:DI$1010))</f>
        <v/>
      </c>
      <c r="AF421" s="21"/>
      <c r="AG421" s="59" t="str">
        <f>IF($K421="", "", SUMIF('Drinks List'!DL$11:DL$1010, $K421, 'Drinks List'!DK$11:DK$1010))</f>
        <v/>
      </c>
      <c r="AH421" s="21"/>
      <c r="AI421" s="59" t="str">
        <f>IF($K421="", "", SUMIF('Drinks List'!DN$11:DN$1010, $K421, 'Drinks List'!DM$11:DM$1010))</f>
        <v/>
      </c>
      <c r="AJ421" s="21"/>
      <c r="AK421" s="59" t="str">
        <f>IF($K421="", "", SUMIF('Drinks List'!DP$11:DP$1010, $K421, 'Drinks List'!DO$11:DO$1010))</f>
        <v/>
      </c>
      <c r="AL421" s="21"/>
      <c r="AM421" s="59" t="str">
        <f>IF($K421="", "", SUMIF('Drinks List'!DR$11:DR$1010, $K421, 'Drinks List'!DQ$11:DQ$1010))</f>
        <v/>
      </c>
      <c r="AN421" s="21"/>
      <c r="AO421" s="59" t="str">
        <f>IF($K421="", "", SUMIF('Drinks List'!DT$11:DT$1010, $K421, 'Drinks List'!DS$11:DS$1010))</f>
        <v/>
      </c>
      <c r="AP421" s="21"/>
      <c r="AQ421" s="59" t="str">
        <f>IF($K421="", "", SUMIF('Drinks List'!DV$11:DV$1010, $K421, 'Drinks List'!DU$11:DU$1010))</f>
        <v/>
      </c>
      <c r="AR421" s="21"/>
      <c r="AS421" s="59" t="str">
        <f>IF($K421="", "", SUMIF('Drinks List'!DX$11:DX$1010, $K421, 'Drinks List'!DW$11:DW$1010))</f>
        <v/>
      </c>
      <c r="AT421" s="21"/>
      <c r="AU421" s="59" t="str">
        <f>IF($K421="", "", SUMIF('Drinks List'!DZ$11:DZ$1010, $K421, 'Drinks List'!DY$11:DY$1010))</f>
        <v/>
      </c>
      <c r="AV421" s="21"/>
      <c r="AW421" s="59" t="str">
        <f>IF($K421="", "", SUMIF('Drinks List'!EB$11:EB$1010, $K421, 'Drinks List'!EA$11:EA$1010))</f>
        <v/>
      </c>
      <c r="AX421" s="21"/>
      <c r="AY421" s="59" t="str">
        <f>IF($K421="", "", SUMIF('Drinks List'!ED$11:ED$1010, $K421, 'Drinks List'!EC$11:EC$1010))</f>
        <v/>
      </c>
      <c r="AZ421" s="21"/>
      <c r="BA421" s="59" t="str">
        <f>IF($K421="", "", SUMIF('Drinks List'!EF$11:EF$1010, $K421, 'Drinks List'!EE$11:EE$1010))</f>
        <v/>
      </c>
      <c r="BB421" s="21"/>
      <c r="BC421" s="59" t="str">
        <f>IF($K421="", "", SUMIF('Drinks List'!EH$11:EH$1010, $K421, 'Drinks List'!EG$11:EG$1010))</f>
        <v/>
      </c>
      <c r="BD421" s="21"/>
      <c r="BE421" s="59" t="str">
        <f>IF($K421="", "", SUMIF('Drinks List'!EJ$11:EJ$1010, $K421, 'Drinks List'!EI$11:EI$1010))</f>
        <v/>
      </c>
      <c r="BF421" s="21"/>
      <c r="BG421" s="59" t="str">
        <f>IF($K421="", "", SUMIF('Drinks List'!EL$11:EL$1010, $K421, 'Drinks List'!EK$11:EK$1010))</f>
        <v/>
      </c>
      <c r="BH421" s="21"/>
      <c r="BI421" s="59" t="str">
        <f>IF($K421="", "", SUMIF('Drinks List'!EN$11:EN$1010, $K421, 'Drinks List'!EM$11:EM$1010))</f>
        <v/>
      </c>
      <c r="BJ421" s="21"/>
      <c r="BK421" s="59" t="str">
        <f>IF($K421="", "", SUMIF('Drinks List'!EP$11:EP$1010, $K421, 'Drinks List'!EO$11:EO$1010))</f>
        <v/>
      </c>
      <c r="BL421" s="21"/>
      <c r="BM421" s="59" t="str">
        <f>IF($K421="", "", SUMIF('Drinks List'!ER$11:ER$1010, $K421, 'Drinks List'!EQ$11:EQ$1010))</f>
        <v/>
      </c>
      <c r="BN421" s="21"/>
      <c r="BO421" s="65" t="str">
        <f>IF($K421="", "", SUMIF('Drinks List'!ET$11:ET$1010, $K421, 'Drinks List'!ES$11:ES$1010))</f>
        <v/>
      </c>
      <c r="BQ421" s="120" t="str">
        <f t="shared" si="133"/>
        <v/>
      </c>
      <c r="BR421" s="62" t="str">
        <f t="shared" si="134"/>
        <v/>
      </c>
      <c r="BS421" s="76" t="str">
        <f>IF(BQ421="", "", COUNTIF(BQ$11:BQ$1010, "&gt;"&amp;BQ421)+1+COUNTIF(BQ$11:BQ421, BQ421)-1)</f>
        <v/>
      </c>
      <c r="BT421" s="76" t="str">
        <f>IF(BR421="", "", COUNTIF(BR$11:BR$1010, "&lt;"&amp;BR421)+1+COUNTIF(BR$11:BR421, BR421)-1)</f>
        <v/>
      </c>
      <c r="BV421" s="76" t="str">
        <f t="shared" si="135"/>
        <v/>
      </c>
      <c r="BW421" s="124" t="str">
        <f t="shared" si="136"/>
        <v/>
      </c>
      <c r="BX421" s="115" t="str">
        <f t="shared" si="137"/>
        <v/>
      </c>
      <c r="BY421" s="125" t="str">
        <f t="shared" si="138"/>
        <v/>
      </c>
      <c r="CA421" s="106" t="str">
        <f t="shared" si="139"/>
        <v/>
      </c>
      <c r="CB421" s="22" t="str">
        <f t="shared" si="140"/>
        <v/>
      </c>
      <c r="CD421" s="76" t="str">
        <f>IF($J421="", "", IF($BV421=0, "", COUNTIF($J$11:$J$1010, "&lt;"&amp;$J421)+1+COUNTIF($J$11:$J421, $J421)-1))</f>
        <v/>
      </c>
    </row>
    <row r="422" spans="1:82" x14ac:dyDescent="0.25">
      <c r="A422" s="31"/>
      <c r="B422" s="19" t="str">
        <f t="shared" si="121"/>
        <v/>
      </c>
      <c r="C422" s="20" t="str">
        <f t="shared" si="122"/>
        <v/>
      </c>
      <c r="D422" s="29" t="str">
        <f t="shared" si="123"/>
        <v/>
      </c>
      <c r="E422" s="22" t="str">
        <f t="shared" si="124"/>
        <v/>
      </c>
      <c r="F422" s="31"/>
      <c r="G422" s="301"/>
      <c r="H422" s="302"/>
      <c r="I422" s="303"/>
      <c r="J422" s="304"/>
      <c r="K422" s="283"/>
      <c r="L422" s="305"/>
      <c r="M422" s="285"/>
      <c r="N422" s="287"/>
      <c r="O422" s="31"/>
      <c r="P422" s="19" t="str">
        <f t="shared" si="125"/>
        <v/>
      </c>
      <c r="Q422" s="20" t="str">
        <f t="shared" si="126"/>
        <v/>
      </c>
      <c r="R422" s="29" t="str">
        <f t="shared" si="127"/>
        <v/>
      </c>
      <c r="S422" s="22" t="str">
        <f t="shared" si="128"/>
        <v/>
      </c>
      <c r="T422" s="31"/>
      <c r="U422" s="69" t="str">
        <f t="shared" si="129"/>
        <v/>
      </c>
      <c r="V422" s="31"/>
      <c r="X422" s="76" t="str">
        <f t="shared" si="130"/>
        <v/>
      </c>
      <c r="Z422" s="76" t="str">
        <f t="shared" si="131"/>
        <v/>
      </c>
      <c r="AA422" s="76" t="str">
        <f t="shared" si="132"/>
        <v/>
      </c>
      <c r="AC422" s="19" t="str">
        <f>IF($K422="", "", SUMIF('Drinks List'!DH$11:DH$1010, $K422, 'Drinks List'!DG$11:DG$1010))</f>
        <v/>
      </c>
      <c r="AD422" s="21"/>
      <c r="AE422" s="59" t="str">
        <f>IF($K422="", "", SUMIF('Drinks List'!DJ$11:DJ$1010, $K422, 'Drinks List'!DI$11:DI$1010))</f>
        <v/>
      </c>
      <c r="AF422" s="21"/>
      <c r="AG422" s="59" t="str">
        <f>IF($K422="", "", SUMIF('Drinks List'!DL$11:DL$1010, $K422, 'Drinks List'!DK$11:DK$1010))</f>
        <v/>
      </c>
      <c r="AH422" s="21"/>
      <c r="AI422" s="59" t="str">
        <f>IF($K422="", "", SUMIF('Drinks List'!DN$11:DN$1010, $K422, 'Drinks List'!DM$11:DM$1010))</f>
        <v/>
      </c>
      <c r="AJ422" s="21"/>
      <c r="AK422" s="59" t="str">
        <f>IF($K422="", "", SUMIF('Drinks List'!DP$11:DP$1010, $K422, 'Drinks List'!DO$11:DO$1010))</f>
        <v/>
      </c>
      <c r="AL422" s="21"/>
      <c r="AM422" s="59" t="str">
        <f>IF($K422="", "", SUMIF('Drinks List'!DR$11:DR$1010, $K422, 'Drinks List'!DQ$11:DQ$1010))</f>
        <v/>
      </c>
      <c r="AN422" s="21"/>
      <c r="AO422" s="59" t="str">
        <f>IF($K422="", "", SUMIF('Drinks List'!DT$11:DT$1010, $K422, 'Drinks List'!DS$11:DS$1010))</f>
        <v/>
      </c>
      <c r="AP422" s="21"/>
      <c r="AQ422" s="59" t="str">
        <f>IF($K422="", "", SUMIF('Drinks List'!DV$11:DV$1010, $K422, 'Drinks List'!DU$11:DU$1010))</f>
        <v/>
      </c>
      <c r="AR422" s="21"/>
      <c r="AS422" s="59" t="str">
        <f>IF($K422="", "", SUMIF('Drinks List'!DX$11:DX$1010, $K422, 'Drinks List'!DW$11:DW$1010))</f>
        <v/>
      </c>
      <c r="AT422" s="21"/>
      <c r="AU422" s="59" t="str">
        <f>IF($K422="", "", SUMIF('Drinks List'!DZ$11:DZ$1010, $K422, 'Drinks List'!DY$11:DY$1010))</f>
        <v/>
      </c>
      <c r="AV422" s="21"/>
      <c r="AW422" s="59" t="str">
        <f>IF($K422="", "", SUMIF('Drinks List'!EB$11:EB$1010, $K422, 'Drinks List'!EA$11:EA$1010))</f>
        <v/>
      </c>
      <c r="AX422" s="21"/>
      <c r="AY422" s="59" t="str">
        <f>IF($K422="", "", SUMIF('Drinks List'!ED$11:ED$1010, $K422, 'Drinks List'!EC$11:EC$1010))</f>
        <v/>
      </c>
      <c r="AZ422" s="21"/>
      <c r="BA422" s="59" t="str">
        <f>IF($K422="", "", SUMIF('Drinks List'!EF$11:EF$1010, $K422, 'Drinks List'!EE$11:EE$1010))</f>
        <v/>
      </c>
      <c r="BB422" s="21"/>
      <c r="BC422" s="59" t="str">
        <f>IF($K422="", "", SUMIF('Drinks List'!EH$11:EH$1010, $K422, 'Drinks List'!EG$11:EG$1010))</f>
        <v/>
      </c>
      <c r="BD422" s="21"/>
      <c r="BE422" s="59" t="str">
        <f>IF($K422="", "", SUMIF('Drinks List'!EJ$11:EJ$1010, $K422, 'Drinks List'!EI$11:EI$1010))</f>
        <v/>
      </c>
      <c r="BF422" s="21"/>
      <c r="BG422" s="59" t="str">
        <f>IF($K422="", "", SUMIF('Drinks List'!EL$11:EL$1010, $K422, 'Drinks List'!EK$11:EK$1010))</f>
        <v/>
      </c>
      <c r="BH422" s="21"/>
      <c r="BI422" s="59" t="str">
        <f>IF($K422="", "", SUMIF('Drinks List'!EN$11:EN$1010, $K422, 'Drinks List'!EM$11:EM$1010))</f>
        <v/>
      </c>
      <c r="BJ422" s="21"/>
      <c r="BK422" s="59" t="str">
        <f>IF($K422="", "", SUMIF('Drinks List'!EP$11:EP$1010, $K422, 'Drinks List'!EO$11:EO$1010))</f>
        <v/>
      </c>
      <c r="BL422" s="21"/>
      <c r="BM422" s="59" t="str">
        <f>IF($K422="", "", SUMIF('Drinks List'!ER$11:ER$1010, $K422, 'Drinks List'!EQ$11:EQ$1010))</f>
        <v/>
      </c>
      <c r="BN422" s="21"/>
      <c r="BO422" s="65" t="str">
        <f>IF($K422="", "", SUMIF('Drinks List'!ET$11:ET$1010, $K422, 'Drinks List'!ES$11:ES$1010))</f>
        <v/>
      </c>
      <c r="BQ422" s="120" t="str">
        <f t="shared" si="133"/>
        <v/>
      </c>
      <c r="BR422" s="62" t="str">
        <f t="shared" si="134"/>
        <v/>
      </c>
      <c r="BS422" s="76" t="str">
        <f>IF(BQ422="", "", COUNTIF(BQ$11:BQ$1010, "&gt;"&amp;BQ422)+1+COUNTIF(BQ$11:BQ422, BQ422)-1)</f>
        <v/>
      </c>
      <c r="BT422" s="76" t="str">
        <f>IF(BR422="", "", COUNTIF(BR$11:BR$1010, "&lt;"&amp;BR422)+1+COUNTIF(BR$11:BR422, BR422)-1)</f>
        <v/>
      </c>
      <c r="BV422" s="76" t="str">
        <f t="shared" si="135"/>
        <v/>
      </c>
      <c r="BW422" s="124" t="str">
        <f t="shared" si="136"/>
        <v/>
      </c>
      <c r="BX422" s="115" t="str">
        <f t="shared" si="137"/>
        <v/>
      </c>
      <c r="BY422" s="125" t="str">
        <f t="shared" si="138"/>
        <v/>
      </c>
      <c r="CA422" s="106" t="str">
        <f t="shared" si="139"/>
        <v/>
      </c>
      <c r="CB422" s="22" t="str">
        <f t="shared" si="140"/>
        <v/>
      </c>
      <c r="CD422" s="76" t="str">
        <f>IF($J422="", "", IF($BV422=0, "", COUNTIF($J$11:$J$1010, "&lt;"&amp;$J422)+1+COUNTIF($J$11:$J422, $J422)-1))</f>
        <v/>
      </c>
    </row>
    <row r="423" spans="1:82" x14ac:dyDescent="0.25">
      <c r="A423" s="31"/>
      <c r="B423" s="19" t="str">
        <f t="shared" si="121"/>
        <v/>
      </c>
      <c r="C423" s="20" t="str">
        <f t="shared" si="122"/>
        <v/>
      </c>
      <c r="D423" s="29" t="str">
        <f t="shared" si="123"/>
        <v/>
      </c>
      <c r="E423" s="22" t="str">
        <f t="shared" si="124"/>
        <v/>
      </c>
      <c r="F423" s="31"/>
      <c r="G423" s="301"/>
      <c r="H423" s="302"/>
      <c r="I423" s="303"/>
      <c r="J423" s="304"/>
      <c r="K423" s="283"/>
      <c r="L423" s="305"/>
      <c r="M423" s="285"/>
      <c r="N423" s="287"/>
      <c r="O423" s="31"/>
      <c r="P423" s="19" t="str">
        <f t="shared" si="125"/>
        <v/>
      </c>
      <c r="Q423" s="20" t="str">
        <f t="shared" si="126"/>
        <v/>
      </c>
      <c r="R423" s="29" t="str">
        <f t="shared" si="127"/>
        <v/>
      </c>
      <c r="S423" s="22" t="str">
        <f t="shared" si="128"/>
        <v/>
      </c>
      <c r="T423" s="31"/>
      <c r="U423" s="69" t="str">
        <f t="shared" si="129"/>
        <v/>
      </c>
      <c r="V423" s="31"/>
      <c r="X423" s="76" t="str">
        <f t="shared" si="130"/>
        <v/>
      </c>
      <c r="Z423" s="76" t="str">
        <f t="shared" si="131"/>
        <v/>
      </c>
      <c r="AA423" s="76" t="str">
        <f t="shared" si="132"/>
        <v/>
      </c>
      <c r="AC423" s="19" t="str">
        <f>IF($K423="", "", SUMIF('Drinks List'!DH$11:DH$1010, $K423, 'Drinks List'!DG$11:DG$1010))</f>
        <v/>
      </c>
      <c r="AD423" s="21"/>
      <c r="AE423" s="59" t="str">
        <f>IF($K423="", "", SUMIF('Drinks List'!DJ$11:DJ$1010, $K423, 'Drinks List'!DI$11:DI$1010))</f>
        <v/>
      </c>
      <c r="AF423" s="21"/>
      <c r="AG423" s="59" t="str">
        <f>IF($K423="", "", SUMIF('Drinks List'!DL$11:DL$1010, $K423, 'Drinks List'!DK$11:DK$1010))</f>
        <v/>
      </c>
      <c r="AH423" s="21"/>
      <c r="AI423" s="59" t="str">
        <f>IF($K423="", "", SUMIF('Drinks List'!DN$11:DN$1010, $K423, 'Drinks List'!DM$11:DM$1010))</f>
        <v/>
      </c>
      <c r="AJ423" s="21"/>
      <c r="AK423" s="59" t="str">
        <f>IF($K423="", "", SUMIF('Drinks List'!DP$11:DP$1010, $K423, 'Drinks List'!DO$11:DO$1010))</f>
        <v/>
      </c>
      <c r="AL423" s="21"/>
      <c r="AM423" s="59" t="str">
        <f>IF($K423="", "", SUMIF('Drinks List'!DR$11:DR$1010, $K423, 'Drinks List'!DQ$11:DQ$1010))</f>
        <v/>
      </c>
      <c r="AN423" s="21"/>
      <c r="AO423" s="59" t="str">
        <f>IF($K423="", "", SUMIF('Drinks List'!DT$11:DT$1010, $K423, 'Drinks List'!DS$11:DS$1010))</f>
        <v/>
      </c>
      <c r="AP423" s="21"/>
      <c r="AQ423" s="59" t="str">
        <f>IF($K423="", "", SUMIF('Drinks List'!DV$11:DV$1010, $K423, 'Drinks List'!DU$11:DU$1010))</f>
        <v/>
      </c>
      <c r="AR423" s="21"/>
      <c r="AS423" s="59" t="str">
        <f>IF($K423="", "", SUMIF('Drinks List'!DX$11:DX$1010, $K423, 'Drinks List'!DW$11:DW$1010))</f>
        <v/>
      </c>
      <c r="AT423" s="21"/>
      <c r="AU423" s="59" t="str">
        <f>IF($K423="", "", SUMIF('Drinks List'!DZ$11:DZ$1010, $K423, 'Drinks List'!DY$11:DY$1010))</f>
        <v/>
      </c>
      <c r="AV423" s="21"/>
      <c r="AW423" s="59" t="str">
        <f>IF($K423="", "", SUMIF('Drinks List'!EB$11:EB$1010, $K423, 'Drinks List'!EA$11:EA$1010))</f>
        <v/>
      </c>
      <c r="AX423" s="21"/>
      <c r="AY423" s="59" t="str">
        <f>IF($K423="", "", SUMIF('Drinks List'!ED$11:ED$1010, $K423, 'Drinks List'!EC$11:EC$1010))</f>
        <v/>
      </c>
      <c r="AZ423" s="21"/>
      <c r="BA423" s="59" t="str">
        <f>IF($K423="", "", SUMIF('Drinks List'!EF$11:EF$1010, $K423, 'Drinks List'!EE$11:EE$1010))</f>
        <v/>
      </c>
      <c r="BB423" s="21"/>
      <c r="BC423" s="59" t="str">
        <f>IF($K423="", "", SUMIF('Drinks List'!EH$11:EH$1010, $K423, 'Drinks List'!EG$11:EG$1010))</f>
        <v/>
      </c>
      <c r="BD423" s="21"/>
      <c r="BE423" s="59" t="str">
        <f>IF($K423="", "", SUMIF('Drinks List'!EJ$11:EJ$1010, $K423, 'Drinks List'!EI$11:EI$1010))</f>
        <v/>
      </c>
      <c r="BF423" s="21"/>
      <c r="BG423" s="59" t="str">
        <f>IF($K423="", "", SUMIF('Drinks List'!EL$11:EL$1010, $K423, 'Drinks List'!EK$11:EK$1010))</f>
        <v/>
      </c>
      <c r="BH423" s="21"/>
      <c r="BI423" s="59" t="str">
        <f>IF($K423="", "", SUMIF('Drinks List'!EN$11:EN$1010, $K423, 'Drinks List'!EM$11:EM$1010))</f>
        <v/>
      </c>
      <c r="BJ423" s="21"/>
      <c r="BK423" s="59" t="str">
        <f>IF($K423="", "", SUMIF('Drinks List'!EP$11:EP$1010, $K423, 'Drinks List'!EO$11:EO$1010))</f>
        <v/>
      </c>
      <c r="BL423" s="21"/>
      <c r="BM423" s="59" t="str">
        <f>IF($K423="", "", SUMIF('Drinks List'!ER$11:ER$1010, $K423, 'Drinks List'!EQ$11:EQ$1010))</f>
        <v/>
      </c>
      <c r="BN423" s="21"/>
      <c r="BO423" s="65" t="str">
        <f>IF($K423="", "", SUMIF('Drinks List'!ET$11:ET$1010, $K423, 'Drinks List'!ES$11:ES$1010))</f>
        <v/>
      </c>
      <c r="BQ423" s="120" t="str">
        <f t="shared" si="133"/>
        <v/>
      </c>
      <c r="BR423" s="62" t="str">
        <f t="shared" si="134"/>
        <v/>
      </c>
      <c r="BS423" s="76" t="str">
        <f>IF(BQ423="", "", COUNTIF(BQ$11:BQ$1010, "&gt;"&amp;BQ423)+1+COUNTIF(BQ$11:BQ423, BQ423)-1)</f>
        <v/>
      </c>
      <c r="BT423" s="76" t="str">
        <f>IF(BR423="", "", COUNTIF(BR$11:BR$1010, "&lt;"&amp;BR423)+1+COUNTIF(BR$11:BR423, BR423)-1)</f>
        <v/>
      </c>
      <c r="BV423" s="76" t="str">
        <f t="shared" si="135"/>
        <v/>
      </c>
      <c r="BW423" s="124" t="str">
        <f t="shared" si="136"/>
        <v/>
      </c>
      <c r="BX423" s="115" t="str">
        <f t="shared" si="137"/>
        <v/>
      </c>
      <c r="BY423" s="125" t="str">
        <f t="shared" si="138"/>
        <v/>
      </c>
      <c r="CA423" s="106" t="str">
        <f t="shared" si="139"/>
        <v/>
      </c>
      <c r="CB423" s="22" t="str">
        <f t="shared" si="140"/>
        <v/>
      </c>
      <c r="CD423" s="76" t="str">
        <f>IF($J423="", "", IF($BV423=0, "", COUNTIF($J$11:$J$1010, "&lt;"&amp;$J423)+1+COUNTIF($J$11:$J423, $J423)-1))</f>
        <v/>
      </c>
    </row>
    <row r="424" spans="1:82" x14ac:dyDescent="0.25">
      <c r="A424" s="31"/>
      <c r="B424" s="19" t="str">
        <f t="shared" si="121"/>
        <v/>
      </c>
      <c r="C424" s="20" t="str">
        <f t="shared" si="122"/>
        <v/>
      </c>
      <c r="D424" s="29" t="str">
        <f t="shared" si="123"/>
        <v/>
      </c>
      <c r="E424" s="22" t="str">
        <f t="shared" si="124"/>
        <v/>
      </c>
      <c r="F424" s="31"/>
      <c r="G424" s="301"/>
      <c r="H424" s="302"/>
      <c r="I424" s="303"/>
      <c r="J424" s="304"/>
      <c r="K424" s="283"/>
      <c r="L424" s="305"/>
      <c r="M424" s="285"/>
      <c r="N424" s="287"/>
      <c r="O424" s="31"/>
      <c r="P424" s="19" t="str">
        <f t="shared" si="125"/>
        <v/>
      </c>
      <c r="Q424" s="20" t="str">
        <f t="shared" si="126"/>
        <v/>
      </c>
      <c r="R424" s="29" t="str">
        <f t="shared" si="127"/>
        <v/>
      </c>
      <c r="S424" s="22" t="str">
        <f t="shared" si="128"/>
        <v/>
      </c>
      <c r="T424" s="31"/>
      <c r="U424" s="69" t="str">
        <f t="shared" si="129"/>
        <v/>
      </c>
      <c r="V424" s="31"/>
      <c r="X424" s="76" t="str">
        <f t="shared" si="130"/>
        <v/>
      </c>
      <c r="Z424" s="76" t="str">
        <f t="shared" si="131"/>
        <v/>
      </c>
      <c r="AA424" s="76" t="str">
        <f t="shared" si="132"/>
        <v/>
      </c>
      <c r="AC424" s="19" t="str">
        <f>IF($K424="", "", SUMIF('Drinks List'!DH$11:DH$1010, $K424, 'Drinks List'!DG$11:DG$1010))</f>
        <v/>
      </c>
      <c r="AD424" s="21"/>
      <c r="AE424" s="59" t="str">
        <f>IF($K424="", "", SUMIF('Drinks List'!DJ$11:DJ$1010, $K424, 'Drinks List'!DI$11:DI$1010))</f>
        <v/>
      </c>
      <c r="AF424" s="21"/>
      <c r="AG424" s="59" t="str">
        <f>IF($K424="", "", SUMIF('Drinks List'!DL$11:DL$1010, $K424, 'Drinks List'!DK$11:DK$1010))</f>
        <v/>
      </c>
      <c r="AH424" s="21"/>
      <c r="AI424" s="59" t="str">
        <f>IF($K424="", "", SUMIF('Drinks List'!DN$11:DN$1010, $K424, 'Drinks List'!DM$11:DM$1010))</f>
        <v/>
      </c>
      <c r="AJ424" s="21"/>
      <c r="AK424" s="59" t="str">
        <f>IF($K424="", "", SUMIF('Drinks List'!DP$11:DP$1010, $K424, 'Drinks List'!DO$11:DO$1010))</f>
        <v/>
      </c>
      <c r="AL424" s="21"/>
      <c r="AM424" s="59" t="str">
        <f>IF($K424="", "", SUMIF('Drinks List'!DR$11:DR$1010, $K424, 'Drinks List'!DQ$11:DQ$1010))</f>
        <v/>
      </c>
      <c r="AN424" s="21"/>
      <c r="AO424" s="59" t="str">
        <f>IF($K424="", "", SUMIF('Drinks List'!DT$11:DT$1010, $K424, 'Drinks List'!DS$11:DS$1010))</f>
        <v/>
      </c>
      <c r="AP424" s="21"/>
      <c r="AQ424" s="59" t="str">
        <f>IF($K424="", "", SUMIF('Drinks List'!DV$11:DV$1010, $K424, 'Drinks List'!DU$11:DU$1010))</f>
        <v/>
      </c>
      <c r="AR424" s="21"/>
      <c r="AS424" s="59" t="str">
        <f>IF($K424="", "", SUMIF('Drinks List'!DX$11:DX$1010, $K424, 'Drinks List'!DW$11:DW$1010))</f>
        <v/>
      </c>
      <c r="AT424" s="21"/>
      <c r="AU424" s="59" t="str">
        <f>IF($K424="", "", SUMIF('Drinks List'!DZ$11:DZ$1010, $K424, 'Drinks List'!DY$11:DY$1010))</f>
        <v/>
      </c>
      <c r="AV424" s="21"/>
      <c r="AW424" s="59" t="str">
        <f>IF($K424="", "", SUMIF('Drinks List'!EB$11:EB$1010, $K424, 'Drinks List'!EA$11:EA$1010))</f>
        <v/>
      </c>
      <c r="AX424" s="21"/>
      <c r="AY424" s="59" t="str">
        <f>IF($K424="", "", SUMIF('Drinks List'!ED$11:ED$1010, $K424, 'Drinks List'!EC$11:EC$1010))</f>
        <v/>
      </c>
      <c r="AZ424" s="21"/>
      <c r="BA424" s="59" t="str">
        <f>IF($K424="", "", SUMIF('Drinks List'!EF$11:EF$1010, $K424, 'Drinks List'!EE$11:EE$1010))</f>
        <v/>
      </c>
      <c r="BB424" s="21"/>
      <c r="BC424" s="59" t="str">
        <f>IF($K424="", "", SUMIF('Drinks List'!EH$11:EH$1010, $K424, 'Drinks List'!EG$11:EG$1010))</f>
        <v/>
      </c>
      <c r="BD424" s="21"/>
      <c r="BE424" s="59" t="str">
        <f>IF($K424="", "", SUMIF('Drinks List'!EJ$11:EJ$1010, $K424, 'Drinks List'!EI$11:EI$1010))</f>
        <v/>
      </c>
      <c r="BF424" s="21"/>
      <c r="BG424" s="59" t="str">
        <f>IF($K424="", "", SUMIF('Drinks List'!EL$11:EL$1010, $K424, 'Drinks List'!EK$11:EK$1010))</f>
        <v/>
      </c>
      <c r="BH424" s="21"/>
      <c r="BI424" s="59" t="str">
        <f>IF($K424="", "", SUMIF('Drinks List'!EN$11:EN$1010, $K424, 'Drinks List'!EM$11:EM$1010))</f>
        <v/>
      </c>
      <c r="BJ424" s="21"/>
      <c r="BK424" s="59" t="str">
        <f>IF($K424="", "", SUMIF('Drinks List'!EP$11:EP$1010, $K424, 'Drinks List'!EO$11:EO$1010))</f>
        <v/>
      </c>
      <c r="BL424" s="21"/>
      <c r="BM424" s="59" t="str">
        <f>IF($K424="", "", SUMIF('Drinks List'!ER$11:ER$1010, $K424, 'Drinks List'!EQ$11:EQ$1010))</f>
        <v/>
      </c>
      <c r="BN424" s="21"/>
      <c r="BO424" s="65" t="str">
        <f>IF($K424="", "", SUMIF('Drinks List'!ET$11:ET$1010, $K424, 'Drinks List'!ES$11:ES$1010))</f>
        <v/>
      </c>
      <c r="BQ424" s="120" t="str">
        <f t="shared" si="133"/>
        <v/>
      </c>
      <c r="BR424" s="62" t="str">
        <f t="shared" si="134"/>
        <v/>
      </c>
      <c r="BS424" s="76" t="str">
        <f>IF(BQ424="", "", COUNTIF(BQ$11:BQ$1010, "&gt;"&amp;BQ424)+1+COUNTIF(BQ$11:BQ424, BQ424)-1)</f>
        <v/>
      </c>
      <c r="BT424" s="76" t="str">
        <f>IF(BR424="", "", COUNTIF(BR$11:BR$1010, "&lt;"&amp;BR424)+1+COUNTIF(BR$11:BR424, BR424)-1)</f>
        <v/>
      </c>
      <c r="BV424" s="76" t="str">
        <f t="shared" si="135"/>
        <v/>
      </c>
      <c r="BW424" s="124" t="str">
        <f t="shared" si="136"/>
        <v/>
      </c>
      <c r="BX424" s="115" t="str">
        <f t="shared" si="137"/>
        <v/>
      </c>
      <c r="BY424" s="125" t="str">
        <f t="shared" si="138"/>
        <v/>
      </c>
      <c r="CA424" s="106" t="str">
        <f t="shared" si="139"/>
        <v/>
      </c>
      <c r="CB424" s="22" t="str">
        <f t="shared" si="140"/>
        <v/>
      </c>
      <c r="CD424" s="76" t="str">
        <f>IF($J424="", "", IF($BV424=0, "", COUNTIF($J$11:$J$1010, "&lt;"&amp;$J424)+1+COUNTIF($J$11:$J424, $J424)-1))</f>
        <v/>
      </c>
    </row>
    <row r="425" spans="1:82" x14ac:dyDescent="0.25">
      <c r="A425" s="31"/>
      <c r="B425" s="19" t="str">
        <f t="shared" si="121"/>
        <v/>
      </c>
      <c r="C425" s="20" t="str">
        <f t="shared" si="122"/>
        <v/>
      </c>
      <c r="D425" s="29" t="str">
        <f t="shared" si="123"/>
        <v/>
      </c>
      <c r="E425" s="22" t="str">
        <f t="shared" si="124"/>
        <v/>
      </c>
      <c r="F425" s="31"/>
      <c r="G425" s="301"/>
      <c r="H425" s="302"/>
      <c r="I425" s="303"/>
      <c r="J425" s="304"/>
      <c r="K425" s="283"/>
      <c r="L425" s="305"/>
      <c r="M425" s="285"/>
      <c r="N425" s="287"/>
      <c r="O425" s="31"/>
      <c r="P425" s="19" t="str">
        <f t="shared" si="125"/>
        <v/>
      </c>
      <c r="Q425" s="20" t="str">
        <f t="shared" si="126"/>
        <v/>
      </c>
      <c r="R425" s="29" t="str">
        <f t="shared" si="127"/>
        <v/>
      </c>
      <c r="S425" s="22" t="str">
        <f t="shared" si="128"/>
        <v/>
      </c>
      <c r="T425" s="31"/>
      <c r="U425" s="69" t="str">
        <f t="shared" si="129"/>
        <v/>
      </c>
      <c r="V425" s="31"/>
      <c r="X425" s="76" t="str">
        <f t="shared" si="130"/>
        <v/>
      </c>
      <c r="Z425" s="76" t="str">
        <f t="shared" si="131"/>
        <v/>
      </c>
      <c r="AA425" s="76" t="str">
        <f t="shared" si="132"/>
        <v/>
      </c>
      <c r="AC425" s="19" t="str">
        <f>IF($K425="", "", SUMIF('Drinks List'!DH$11:DH$1010, $K425, 'Drinks List'!DG$11:DG$1010))</f>
        <v/>
      </c>
      <c r="AD425" s="21"/>
      <c r="AE425" s="59" t="str">
        <f>IF($K425="", "", SUMIF('Drinks List'!DJ$11:DJ$1010, $K425, 'Drinks List'!DI$11:DI$1010))</f>
        <v/>
      </c>
      <c r="AF425" s="21"/>
      <c r="AG425" s="59" t="str">
        <f>IF($K425="", "", SUMIF('Drinks List'!DL$11:DL$1010, $K425, 'Drinks List'!DK$11:DK$1010))</f>
        <v/>
      </c>
      <c r="AH425" s="21"/>
      <c r="AI425" s="59" t="str">
        <f>IF($K425="", "", SUMIF('Drinks List'!DN$11:DN$1010, $K425, 'Drinks List'!DM$11:DM$1010))</f>
        <v/>
      </c>
      <c r="AJ425" s="21"/>
      <c r="AK425" s="59" t="str">
        <f>IF($K425="", "", SUMIF('Drinks List'!DP$11:DP$1010, $K425, 'Drinks List'!DO$11:DO$1010))</f>
        <v/>
      </c>
      <c r="AL425" s="21"/>
      <c r="AM425" s="59" t="str">
        <f>IF($K425="", "", SUMIF('Drinks List'!DR$11:DR$1010, $K425, 'Drinks List'!DQ$11:DQ$1010))</f>
        <v/>
      </c>
      <c r="AN425" s="21"/>
      <c r="AO425" s="59" t="str">
        <f>IF($K425="", "", SUMIF('Drinks List'!DT$11:DT$1010, $K425, 'Drinks List'!DS$11:DS$1010))</f>
        <v/>
      </c>
      <c r="AP425" s="21"/>
      <c r="AQ425" s="59" t="str">
        <f>IF($K425="", "", SUMIF('Drinks List'!DV$11:DV$1010, $K425, 'Drinks List'!DU$11:DU$1010))</f>
        <v/>
      </c>
      <c r="AR425" s="21"/>
      <c r="AS425" s="59" t="str">
        <f>IF($K425="", "", SUMIF('Drinks List'!DX$11:DX$1010, $K425, 'Drinks List'!DW$11:DW$1010))</f>
        <v/>
      </c>
      <c r="AT425" s="21"/>
      <c r="AU425" s="59" t="str">
        <f>IF($K425="", "", SUMIF('Drinks List'!DZ$11:DZ$1010, $K425, 'Drinks List'!DY$11:DY$1010))</f>
        <v/>
      </c>
      <c r="AV425" s="21"/>
      <c r="AW425" s="59" t="str">
        <f>IF($K425="", "", SUMIF('Drinks List'!EB$11:EB$1010, $K425, 'Drinks List'!EA$11:EA$1010))</f>
        <v/>
      </c>
      <c r="AX425" s="21"/>
      <c r="AY425" s="59" t="str">
        <f>IF($K425="", "", SUMIF('Drinks List'!ED$11:ED$1010, $K425, 'Drinks List'!EC$11:EC$1010))</f>
        <v/>
      </c>
      <c r="AZ425" s="21"/>
      <c r="BA425" s="59" t="str">
        <f>IF($K425="", "", SUMIF('Drinks List'!EF$11:EF$1010, $K425, 'Drinks List'!EE$11:EE$1010))</f>
        <v/>
      </c>
      <c r="BB425" s="21"/>
      <c r="BC425" s="59" t="str">
        <f>IF($K425="", "", SUMIF('Drinks List'!EH$11:EH$1010, $K425, 'Drinks List'!EG$11:EG$1010))</f>
        <v/>
      </c>
      <c r="BD425" s="21"/>
      <c r="BE425" s="59" t="str">
        <f>IF($K425="", "", SUMIF('Drinks List'!EJ$11:EJ$1010, $K425, 'Drinks List'!EI$11:EI$1010))</f>
        <v/>
      </c>
      <c r="BF425" s="21"/>
      <c r="BG425" s="59" t="str">
        <f>IF($K425="", "", SUMIF('Drinks List'!EL$11:EL$1010, $K425, 'Drinks List'!EK$11:EK$1010))</f>
        <v/>
      </c>
      <c r="BH425" s="21"/>
      <c r="BI425" s="59" t="str">
        <f>IF($K425="", "", SUMIF('Drinks List'!EN$11:EN$1010, $K425, 'Drinks List'!EM$11:EM$1010))</f>
        <v/>
      </c>
      <c r="BJ425" s="21"/>
      <c r="BK425" s="59" t="str">
        <f>IF($K425="", "", SUMIF('Drinks List'!EP$11:EP$1010, $K425, 'Drinks List'!EO$11:EO$1010))</f>
        <v/>
      </c>
      <c r="BL425" s="21"/>
      <c r="BM425" s="59" t="str">
        <f>IF($K425="", "", SUMIF('Drinks List'!ER$11:ER$1010, $K425, 'Drinks List'!EQ$11:EQ$1010))</f>
        <v/>
      </c>
      <c r="BN425" s="21"/>
      <c r="BO425" s="65" t="str">
        <f>IF($K425="", "", SUMIF('Drinks List'!ET$11:ET$1010, $K425, 'Drinks List'!ES$11:ES$1010))</f>
        <v/>
      </c>
      <c r="BQ425" s="120" t="str">
        <f t="shared" si="133"/>
        <v/>
      </c>
      <c r="BR425" s="62" t="str">
        <f t="shared" si="134"/>
        <v/>
      </c>
      <c r="BS425" s="76" t="str">
        <f>IF(BQ425="", "", COUNTIF(BQ$11:BQ$1010, "&gt;"&amp;BQ425)+1+COUNTIF(BQ$11:BQ425, BQ425)-1)</f>
        <v/>
      </c>
      <c r="BT425" s="76" t="str">
        <f>IF(BR425="", "", COUNTIF(BR$11:BR$1010, "&lt;"&amp;BR425)+1+COUNTIF(BR$11:BR425, BR425)-1)</f>
        <v/>
      </c>
      <c r="BV425" s="76" t="str">
        <f t="shared" si="135"/>
        <v/>
      </c>
      <c r="BW425" s="124" t="str">
        <f t="shared" si="136"/>
        <v/>
      </c>
      <c r="BX425" s="115" t="str">
        <f t="shared" si="137"/>
        <v/>
      </c>
      <c r="BY425" s="125" t="str">
        <f t="shared" si="138"/>
        <v/>
      </c>
      <c r="CA425" s="106" t="str">
        <f t="shared" si="139"/>
        <v/>
      </c>
      <c r="CB425" s="22" t="str">
        <f t="shared" si="140"/>
        <v/>
      </c>
      <c r="CD425" s="76" t="str">
        <f>IF($J425="", "", IF($BV425=0, "", COUNTIF($J$11:$J$1010, "&lt;"&amp;$J425)+1+COUNTIF($J$11:$J425, $J425)-1))</f>
        <v/>
      </c>
    </row>
    <row r="426" spans="1:82" x14ac:dyDescent="0.25">
      <c r="A426" s="31"/>
      <c r="B426" s="19" t="str">
        <f t="shared" si="121"/>
        <v/>
      </c>
      <c r="C426" s="20" t="str">
        <f t="shared" si="122"/>
        <v/>
      </c>
      <c r="D426" s="29" t="str">
        <f t="shared" si="123"/>
        <v/>
      </c>
      <c r="E426" s="22" t="str">
        <f t="shared" si="124"/>
        <v/>
      </c>
      <c r="F426" s="31"/>
      <c r="G426" s="301"/>
      <c r="H426" s="302"/>
      <c r="I426" s="303"/>
      <c r="J426" s="304"/>
      <c r="K426" s="283"/>
      <c r="L426" s="305"/>
      <c r="M426" s="285"/>
      <c r="N426" s="287"/>
      <c r="O426" s="31"/>
      <c r="P426" s="19" t="str">
        <f t="shared" si="125"/>
        <v/>
      </c>
      <c r="Q426" s="20" t="str">
        <f t="shared" si="126"/>
        <v/>
      </c>
      <c r="R426" s="29" t="str">
        <f t="shared" si="127"/>
        <v/>
      </c>
      <c r="S426" s="22" t="str">
        <f t="shared" si="128"/>
        <v/>
      </c>
      <c r="T426" s="31"/>
      <c r="U426" s="69" t="str">
        <f t="shared" si="129"/>
        <v/>
      </c>
      <c r="V426" s="31"/>
      <c r="X426" s="76" t="str">
        <f t="shared" si="130"/>
        <v/>
      </c>
      <c r="Z426" s="76" t="str">
        <f t="shared" si="131"/>
        <v/>
      </c>
      <c r="AA426" s="76" t="str">
        <f t="shared" si="132"/>
        <v/>
      </c>
      <c r="AC426" s="19" t="str">
        <f>IF($K426="", "", SUMIF('Drinks List'!DH$11:DH$1010, $K426, 'Drinks List'!DG$11:DG$1010))</f>
        <v/>
      </c>
      <c r="AD426" s="21"/>
      <c r="AE426" s="59" t="str">
        <f>IF($K426="", "", SUMIF('Drinks List'!DJ$11:DJ$1010, $K426, 'Drinks List'!DI$11:DI$1010))</f>
        <v/>
      </c>
      <c r="AF426" s="21"/>
      <c r="AG426" s="59" t="str">
        <f>IF($K426="", "", SUMIF('Drinks List'!DL$11:DL$1010, $K426, 'Drinks List'!DK$11:DK$1010))</f>
        <v/>
      </c>
      <c r="AH426" s="21"/>
      <c r="AI426" s="59" t="str">
        <f>IF($K426="", "", SUMIF('Drinks List'!DN$11:DN$1010, $K426, 'Drinks List'!DM$11:DM$1010))</f>
        <v/>
      </c>
      <c r="AJ426" s="21"/>
      <c r="AK426" s="59" t="str">
        <f>IF($K426="", "", SUMIF('Drinks List'!DP$11:DP$1010, $K426, 'Drinks List'!DO$11:DO$1010))</f>
        <v/>
      </c>
      <c r="AL426" s="21"/>
      <c r="AM426" s="59" t="str">
        <f>IF($K426="", "", SUMIF('Drinks List'!DR$11:DR$1010, $K426, 'Drinks List'!DQ$11:DQ$1010))</f>
        <v/>
      </c>
      <c r="AN426" s="21"/>
      <c r="AO426" s="59" t="str">
        <f>IF($K426="", "", SUMIF('Drinks List'!DT$11:DT$1010, $K426, 'Drinks List'!DS$11:DS$1010))</f>
        <v/>
      </c>
      <c r="AP426" s="21"/>
      <c r="AQ426" s="59" t="str">
        <f>IF($K426="", "", SUMIF('Drinks List'!DV$11:DV$1010, $K426, 'Drinks List'!DU$11:DU$1010))</f>
        <v/>
      </c>
      <c r="AR426" s="21"/>
      <c r="AS426" s="59" t="str">
        <f>IF($K426="", "", SUMIF('Drinks List'!DX$11:DX$1010, $K426, 'Drinks List'!DW$11:DW$1010))</f>
        <v/>
      </c>
      <c r="AT426" s="21"/>
      <c r="AU426" s="59" t="str">
        <f>IF($K426="", "", SUMIF('Drinks List'!DZ$11:DZ$1010, $K426, 'Drinks List'!DY$11:DY$1010))</f>
        <v/>
      </c>
      <c r="AV426" s="21"/>
      <c r="AW426" s="59" t="str">
        <f>IF($K426="", "", SUMIF('Drinks List'!EB$11:EB$1010, $K426, 'Drinks List'!EA$11:EA$1010))</f>
        <v/>
      </c>
      <c r="AX426" s="21"/>
      <c r="AY426" s="59" t="str">
        <f>IF($K426="", "", SUMIF('Drinks List'!ED$11:ED$1010, $K426, 'Drinks List'!EC$11:EC$1010))</f>
        <v/>
      </c>
      <c r="AZ426" s="21"/>
      <c r="BA426" s="59" t="str">
        <f>IF($K426="", "", SUMIF('Drinks List'!EF$11:EF$1010, $K426, 'Drinks List'!EE$11:EE$1010))</f>
        <v/>
      </c>
      <c r="BB426" s="21"/>
      <c r="BC426" s="59" t="str">
        <f>IF($K426="", "", SUMIF('Drinks List'!EH$11:EH$1010, $K426, 'Drinks List'!EG$11:EG$1010))</f>
        <v/>
      </c>
      <c r="BD426" s="21"/>
      <c r="BE426" s="59" t="str">
        <f>IF($K426="", "", SUMIF('Drinks List'!EJ$11:EJ$1010, $K426, 'Drinks List'!EI$11:EI$1010))</f>
        <v/>
      </c>
      <c r="BF426" s="21"/>
      <c r="BG426" s="59" t="str">
        <f>IF($K426="", "", SUMIF('Drinks List'!EL$11:EL$1010, $K426, 'Drinks List'!EK$11:EK$1010))</f>
        <v/>
      </c>
      <c r="BH426" s="21"/>
      <c r="BI426" s="59" t="str">
        <f>IF($K426="", "", SUMIF('Drinks List'!EN$11:EN$1010, $K426, 'Drinks List'!EM$11:EM$1010))</f>
        <v/>
      </c>
      <c r="BJ426" s="21"/>
      <c r="BK426" s="59" t="str">
        <f>IF($K426="", "", SUMIF('Drinks List'!EP$11:EP$1010, $K426, 'Drinks List'!EO$11:EO$1010))</f>
        <v/>
      </c>
      <c r="BL426" s="21"/>
      <c r="BM426" s="59" t="str">
        <f>IF($K426="", "", SUMIF('Drinks List'!ER$11:ER$1010, $K426, 'Drinks List'!EQ$11:EQ$1010))</f>
        <v/>
      </c>
      <c r="BN426" s="21"/>
      <c r="BO426" s="65" t="str">
        <f>IF($K426="", "", SUMIF('Drinks List'!ET$11:ET$1010, $K426, 'Drinks List'!ES$11:ES$1010))</f>
        <v/>
      </c>
      <c r="BQ426" s="120" t="str">
        <f t="shared" si="133"/>
        <v/>
      </c>
      <c r="BR426" s="62" t="str">
        <f t="shared" si="134"/>
        <v/>
      </c>
      <c r="BS426" s="76" t="str">
        <f>IF(BQ426="", "", COUNTIF(BQ$11:BQ$1010, "&gt;"&amp;BQ426)+1+COUNTIF(BQ$11:BQ426, BQ426)-1)</f>
        <v/>
      </c>
      <c r="BT426" s="76" t="str">
        <f>IF(BR426="", "", COUNTIF(BR$11:BR$1010, "&lt;"&amp;BR426)+1+COUNTIF(BR$11:BR426, BR426)-1)</f>
        <v/>
      </c>
      <c r="BV426" s="76" t="str">
        <f t="shared" si="135"/>
        <v/>
      </c>
      <c r="BW426" s="124" t="str">
        <f t="shared" si="136"/>
        <v/>
      </c>
      <c r="BX426" s="115" t="str">
        <f t="shared" si="137"/>
        <v/>
      </c>
      <c r="BY426" s="125" t="str">
        <f t="shared" si="138"/>
        <v/>
      </c>
      <c r="CA426" s="106" t="str">
        <f t="shared" si="139"/>
        <v/>
      </c>
      <c r="CB426" s="22" t="str">
        <f t="shared" si="140"/>
        <v/>
      </c>
      <c r="CD426" s="76" t="str">
        <f>IF($J426="", "", IF($BV426=0, "", COUNTIF($J$11:$J$1010, "&lt;"&amp;$J426)+1+COUNTIF($J$11:$J426, $J426)-1))</f>
        <v/>
      </c>
    </row>
    <row r="427" spans="1:82" x14ac:dyDescent="0.25">
      <c r="A427" s="31"/>
      <c r="B427" s="19" t="str">
        <f t="shared" si="121"/>
        <v/>
      </c>
      <c r="C427" s="20" t="str">
        <f t="shared" si="122"/>
        <v/>
      </c>
      <c r="D427" s="29" t="str">
        <f t="shared" si="123"/>
        <v/>
      </c>
      <c r="E427" s="22" t="str">
        <f t="shared" si="124"/>
        <v/>
      </c>
      <c r="F427" s="31"/>
      <c r="G427" s="301"/>
      <c r="H427" s="302"/>
      <c r="I427" s="303"/>
      <c r="J427" s="304"/>
      <c r="K427" s="283"/>
      <c r="L427" s="305"/>
      <c r="M427" s="285"/>
      <c r="N427" s="287"/>
      <c r="O427" s="31"/>
      <c r="P427" s="19" t="str">
        <f t="shared" si="125"/>
        <v/>
      </c>
      <c r="Q427" s="20" t="str">
        <f t="shared" si="126"/>
        <v/>
      </c>
      <c r="R427" s="29" t="str">
        <f t="shared" si="127"/>
        <v/>
      </c>
      <c r="S427" s="22" t="str">
        <f t="shared" si="128"/>
        <v/>
      </c>
      <c r="T427" s="31"/>
      <c r="U427" s="69" t="str">
        <f t="shared" si="129"/>
        <v/>
      </c>
      <c r="V427" s="31"/>
      <c r="X427" s="76" t="str">
        <f t="shared" si="130"/>
        <v/>
      </c>
      <c r="Z427" s="76" t="str">
        <f t="shared" si="131"/>
        <v/>
      </c>
      <c r="AA427" s="76" t="str">
        <f t="shared" si="132"/>
        <v/>
      </c>
      <c r="AC427" s="19" t="str">
        <f>IF($K427="", "", SUMIF('Drinks List'!DH$11:DH$1010, $K427, 'Drinks List'!DG$11:DG$1010))</f>
        <v/>
      </c>
      <c r="AD427" s="21"/>
      <c r="AE427" s="59" t="str">
        <f>IF($K427="", "", SUMIF('Drinks List'!DJ$11:DJ$1010, $K427, 'Drinks List'!DI$11:DI$1010))</f>
        <v/>
      </c>
      <c r="AF427" s="21"/>
      <c r="AG427" s="59" t="str">
        <f>IF($K427="", "", SUMIF('Drinks List'!DL$11:DL$1010, $K427, 'Drinks List'!DK$11:DK$1010))</f>
        <v/>
      </c>
      <c r="AH427" s="21"/>
      <c r="AI427" s="59" t="str">
        <f>IF($K427="", "", SUMIF('Drinks List'!DN$11:DN$1010, $K427, 'Drinks List'!DM$11:DM$1010))</f>
        <v/>
      </c>
      <c r="AJ427" s="21"/>
      <c r="AK427" s="59" t="str">
        <f>IF($K427="", "", SUMIF('Drinks List'!DP$11:DP$1010, $K427, 'Drinks List'!DO$11:DO$1010))</f>
        <v/>
      </c>
      <c r="AL427" s="21"/>
      <c r="AM427" s="59" t="str">
        <f>IF($K427="", "", SUMIF('Drinks List'!DR$11:DR$1010, $K427, 'Drinks List'!DQ$11:DQ$1010))</f>
        <v/>
      </c>
      <c r="AN427" s="21"/>
      <c r="AO427" s="59" t="str">
        <f>IF($K427="", "", SUMIF('Drinks List'!DT$11:DT$1010, $K427, 'Drinks List'!DS$11:DS$1010))</f>
        <v/>
      </c>
      <c r="AP427" s="21"/>
      <c r="AQ427" s="59" t="str">
        <f>IF($K427="", "", SUMIF('Drinks List'!DV$11:DV$1010, $K427, 'Drinks List'!DU$11:DU$1010))</f>
        <v/>
      </c>
      <c r="AR427" s="21"/>
      <c r="AS427" s="59" t="str">
        <f>IF($K427="", "", SUMIF('Drinks List'!DX$11:DX$1010, $K427, 'Drinks List'!DW$11:DW$1010))</f>
        <v/>
      </c>
      <c r="AT427" s="21"/>
      <c r="AU427" s="59" t="str">
        <f>IF($K427="", "", SUMIF('Drinks List'!DZ$11:DZ$1010, $K427, 'Drinks List'!DY$11:DY$1010))</f>
        <v/>
      </c>
      <c r="AV427" s="21"/>
      <c r="AW427" s="59" t="str">
        <f>IF($K427="", "", SUMIF('Drinks List'!EB$11:EB$1010, $K427, 'Drinks List'!EA$11:EA$1010))</f>
        <v/>
      </c>
      <c r="AX427" s="21"/>
      <c r="AY427" s="59" t="str">
        <f>IF($K427="", "", SUMIF('Drinks List'!ED$11:ED$1010, $K427, 'Drinks List'!EC$11:EC$1010))</f>
        <v/>
      </c>
      <c r="AZ427" s="21"/>
      <c r="BA427" s="59" t="str">
        <f>IF($K427="", "", SUMIF('Drinks List'!EF$11:EF$1010, $K427, 'Drinks List'!EE$11:EE$1010))</f>
        <v/>
      </c>
      <c r="BB427" s="21"/>
      <c r="BC427" s="59" t="str">
        <f>IF($K427="", "", SUMIF('Drinks List'!EH$11:EH$1010, $K427, 'Drinks List'!EG$11:EG$1010))</f>
        <v/>
      </c>
      <c r="BD427" s="21"/>
      <c r="BE427" s="59" t="str">
        <f>IF($K427="", "", SUMIF('Drinks List'!EJ$11:EJ$1010, $K427, 'Drinks List'!EI$11:EI$1010))</f>
        <v/>
      </c>
      <c r="BF427" s="21"/>
      <c r="BG427" s="59" t="str">
        <f>IF($K427="", "", SUMIF('Drinks List'!EL$11:EL$1010, $K427, 'Drinks List'!EK$11:EK$1010))</f>
        <v/>
      </c>
      <c r="BH427" s="21"/>
      <c r="BI427" s="59" t="str">
        <f>IF($K427="", "", SUMIF('Drinks List'!EN$11:EN$1010, $K427, 'Drinks List'!EM$11:EM$1010))</f>
        <v/>
      </c>
      <c r="BJ427" s="21"/>
      <c r="BK427" s="59" t="str">
        <f>IF($K427="", "", SUMIF('Drinks List'!EP$11:EP$1010, $K427, 'Drinks List'!EO$11:EO$1010))</f>
        <v/>
      </c>
      <c r="BL427" s="21"/>
      <c r="BM427" s="59" t="str">
        <f>IF($K427="", "", SUMIF('Drinks List'!ER$11:ER$1010, $K427, 'Drinks List'!EQ$11:EQ$1010))</f>
        <v/>
      </c>
      <c r="BN427" s="21"/>
      <c r="BO427" s="65" t="str">
        <f>IF($K427="", "", SUMIF('Drinks List'!ET$11:ET$1010, $K427, 'Drinks List'!ES$11:ES$1010))</f>
        <v/>
      </c>
      <c r="BQ427" s="120" t="str">
        <f t="shared" si="133"/>
        <v/>
      </c>
      <c r="BR427" s="62" t="str">
        <f t="shared" si="134"/>
        <v/>
      </c>
      <c r="BS427" s="76" t="str">
        <f>IF(BQ427="", "", COUNTIF(BQ$11:BQ$1010, "&gt;"&amp;BQ427)+1+COUNTIF(BQ$11:BQ427, BQ427)-1)</f>
        <v/>
      </c>
      <c r="BT427" s="76" t="str">
        <f>IF(BR427="", "", COUNTIF(BR$11:BR$1010, "&lt;"&amp;BR427)+1+COUNTIF(BR$11:BR427, BR427)-1)</f>
        <v/>
      </c>
      <c r="BV427" s="76" t="str">
        <f t="shared" si="135"/>
        <v/>
      </c>
      <c r="BW427" s="124" t="str">
        <f t="shared" si="136"/>
        <v/>
      </c>
      <c r="BX427" s="115" t="str">
        <f t="shared" si="137"/>
        <v/>
      </c>
      <c r="BY427" s="125" t="str">
        <f t="shared" si="138"/>
        <v/>
      </c>
      <c r="CA427" s="106" t="str">
        <f t="shared" si="139"/>
        <v/>
      </c>
      <c r="CB427" s="22" t="str">
        <f t="shared" si="140"/>
        <v/>
      </c>
      <c r="CD427" s="76" t="str">
        <f>IF($J427="", "", IF($BV427=0, "", COUNTIF($J$11:$J$1010, "&lt;"&amp;$J427)+1+COUNTIF($J$11:$J427, $J427)-1))</f>
        <v/>
      </c>
    </row>
    <row r="428" spans="1:82" x14ac:dyDescent="0.25">
      <c r="A428" s="31"/>
      <c r="B428" s="19" t="str">
        <f t="shared" si="121"/>
        <v/>
      </c>
      <c r="C428" s="20" t="str">
        <f t="shared" si="122"/>
        <v/>
      </c>
      <c r="D428" s="29" t="str">
        <f t="shared" si="123"/>
        <v/>
      </c>
      <c r="E428" s="22" t="str">
        <f t="shared" si="124"/>
        <v/>
      </c>
      <c r="F428" s="31"/>
      <c r="G428" s="301"/>
      <c r="H428" s="302"/>
      <c r="I428" s="303"/>
      <c r="J428" s="304"/>
      <c r="K428" s="283"/>
      <c r="L428" s="305"/>
      <c r="M428" s="285"/>
      <c r="N428" s="287"/>
      <c r="O428" s="31"/>
      <c r="P428" s="19" t="str">
        <f t="shared" si="125"/>
        <v/>
      </c>
      <c r="Q428" s="20" t="str">
        <f t="shared" si="126"/>
        <v/>
      </c>
      <c r="R428" s="29" t="str">
        <f t="shared" si="127"/>
        <v/>
      </c>
      <c r="S428" s="22" t="str">
        <f t="shared" si="128"/>
        <v/>
      </c>
      <c r="T428" s="31"/>
      <c r="U428" s="69" t="str">
        <f t="shared" si="129"/>
        <v/>
      </c>
      <c r="V428" s="31"/>
      <c r="X428" s="76" t="str">
        <f t="shared" si="130"/>
        <v/>
      </c>
      <c r="Z428" s="76" t="str">
        <f t="shared" si="131"/>
        <v/>
      </c>
      <c r="AA428" s="76" t="str">
        <f t="shared" si="132"/>
        <v/>
      </c>
      <c r="AC428" s="19" t="str">
        <f>IF($K428="", "", SUMIF('Drinks List'!DH$11:DH$1010, $K428, 'Drinks List'!DG$11:DG$1010))</f>
        <v/>
      </c>
      <c r="AD428" s="21"/>
      <c r="AE428" s="59" t="str">
        <f>IF($K428="", "", SUMIF('Drinks List'!DJ$11:DJ$1010, $K428, 'Drinks List'!DI$11:DI$1010))</f>
        <v/>
      </c>
      <c r="AF428" s="21"/>
      <c r="AG428" s="59" t="str">
        <f>IF($K428="", "", SUMIF('Drinks List'!DL$11:DL$1010, $K428, 'Drinks List'!DK$11:DK$1010))</f>
        <v/>
      </c>
      <c r="AH428" s="21"/>
      <c r="AI428" s="59" t="str">
        <f>IF($K428="", "", SUMIF('Drinks List'!DN$11:DN$1010, $K428, 'Drinks List'!DM$11:DM$1010))</f>
        <v/>
      </c>
      <c r="AJ428" s="21"/>
      <c r="AK428" s="59" t="str">
        <f>IF($K428="", "", SUMIF('Drinks List'!DP$11:DP$1010, $K428, 'Drinks List'!DO$11:DO$1010))</f>
        <v/>
      </c>
      <c r="AL428" s="21"/>
      <c r="AM428" s="59" t="str">
        <f>IF($K428="", "", SUMIF('Drinks List'!DR$11:DR$1010, $K428, 'Drinks List'!DQ$11:DQ$1010))</f>
        <v/>
      </c>
      <c r="AN428" s="21"/>
      <c r="AO428" s="59" t="str">
        <f>IF($K428="", "", SUMIF('Drinks List'!DT$11:DT$1010, $K428, 'Drinks List'!DS$11:DS$1010))</f>
        <v/>
      </c>
      <c r="AP428" s="21"/>
      <c r="AQ428" s="59" t="str">
        <f>IF($K428="", "", SUMIF('Drinks List'!DV$11:DV$1010, $K428, 'Drinks List'!DU$11:DU$1010))</f>
        <v/>
      </c>
      <c r="AR428" s="21"/>
      <c r="AS428" s="59" t="str">
        <f>IF($K428="", "", SUMIF('Drinks List'!DX$11:DX$1010, $K428, 'Drinks List'!DW$11:DW$1010))</f>
        <v/>
      </c>
      <c r="AT428" s="21"/>
      <c r="AU428" s="59" t="str">
        <f>IF($K428="", "", SUMIF('Drinks List'!DZ$11:DZ$1010, $K428, 'Drinks List'!DY$11:DY$1010))</f>
        <v/>
      </c>
      <c r="AV428" s="21"/>
      <c r="AW428" s="59" t="str">
        <f>IF($K428="", "", SUMIF('Drinks List'!EB$11:EB$1010, $K428, 'Drinks List'!EA$11:EA$1010))</f>
        <v/>
      </c>
      <c r="AX428" s="21"/>
      <c r="AY428" s="59" t="str">
        <f>IF($K428="", "", SUMIF('Drinks List'!ED$11:ED$1010, $K428, 'Drinks List'!EC$11:EC$1010))</f>
        <v/>
      </c>
      <c r="AZ428" s="21"/>
      <c r="BA428" s="59" t="str">
        <f>IF($K428="", "", SUMIF('Drinks List'!EF$11:EF$1010, $K428, 'Drinks List'!EE$11:EE$1010))</f>
        <v/>
      </c>
      <c r="BB428" s="21"/>
      <c r="BC428" s="59" t="str">
        <f>IF($K428="", "", SUMIF('Drinks List'!EH$11:EH$1010, $K428, 'Drinks List'!EG$11:EG$1010))</f>
        <v/>
      </c>
      <c r="BD428" s="21"/>
      <c r="BE428" s="59" t="str">
        <f>IF($K428="", "", SUMIF('Drinks List'!EJ$11:EJ$1010, $K428, 'Drinks List'!EI$11:EI$1010))</f>
        <v/>
      </c>
      <c r="BF428" s="21"/>
      <c r="BG428" s="59" t="str">
        <f>IF($K428="", "", SUMIF('Drinks List'!EL$11:EL$1010, $K428, 'Drinks List'!EK$11:EK$1010))</f>
        <v/>
      </c>
      <c r="BH428" s="21"/>
      <c r="BI428" s="59" t="str">
        <f>IF($K428="", "", SUMIF('Drinks List'!EN$11:EN$1010, $K428, 'Drinks List'!EM$11:EM$1010))</f>
        <v/>
      </c>
      <c r="BJ428" s="21"/>
      <c r="BK428" s="59" t="str">
        <f>IF($K428="", "", SUMIF('Drinks List'!EP$11:EP$1010, $K428, 'Drinks List'!EO$11:EO$1010))</f>
        <v/>
      </c>
      <c r="BL428" s="21"/>
      <c r="BM428" s="59" t="str">
        <f>IF($K428="", "", SUMIF('Drinks List'!ER$11:ER$1010, $K428, 'Drinks List'!EQ$11:EQ$1010))</f>
        <v/>
      </c>
      <c r="BN428" s="21"/>
      <c r="BO428" s="65" t="str">
        <f>IF($K428="", "", SUMIF('Drinks List'!ET$11:ET$1010, $K428, 'Drinks List'!ES$11:ES$1010))</f>
        <v/>
      </c>
      <c r="BQ428" s="120" t="str">
        <f t="shared" si="133"/>
        <v/>
      </c>
      <c r="BR428" s="62" t="str">
        <f t="shared" si="134"/>
        <v/>
      </c>
      <c r="BS428" s="76" t="str">
        <f>IF(BQ428="", "", COUNTIF(BQ$11:BQ$1010, "&gt;"&amp;BQ428)+1+COUNTIF(BQ$11:BQ428, BQ428)-1)</f>
        <v/>
      </c>
      <c r="BT428" s="76" t="str">
        <f>IF(BR428="", "", COUNTIF(BR$11:BR$1010, "&lt;"&amp;BR428)+1+COUNTIF(BR$11:BR428, BR428)-1)</f>
        <v/>
      </c>
      <c r="BV428" s="76" t="str">
        <f t="shared" si="135"/>
        <v/>
      </c>
      <c r="BW428" s="124" t="str">
        <f t="shared" si="136"/>
        <v/>
      </c>
      <c r="BX428" s="115" t="str">
        <f t="shared" si="137"/>
        <v/>
      </c>
      <c r="BY428" s="125" t="str">
        <f t="shared" si="138"/>
        <v/>
      </c>
      <c r="CA428" s="106" t="str">
        <f t="shared" si="139"/>
        <v/>
      </c>
      <c r="CB428" s="22" t="str">
        <f t="shared" si="140"/>
        <v/>
      </c>
      <c r="CD428" s="76" t="str">
        <f>IF($J428="", "", IF($BV428=0, "", COUNTIF($J$11:$J$1010, "&lt;"&amp;$J428)+1+COUNTIF($J$11:$J428, $J428)-1))</f>
        <v/>
      </c>
    </row>
    <row r="429" spans="1:82" x14ac:dyDescent="0.25">
      <c r="A429" s="31"/>
      <c r="B429" s="19" t="str">
        <f t="shared" si="121"/>
        <v/>
      </c>
      <c r="C429" s="20" t="str">
        <f t="shared" si="122"/>
        <v/>
      </c>
      <c r="D429" s="29" t="str">
        <f t="shared" si="123"/>
        <v/>
      </c>
      <c r="E429" s="22" t="str">
        <f t="shared" si="124"/>
        <v/>
      </c>
      <c r="F429" s="31"/>
      <c r="G429" s="301"/>
      <c r="H429" s="302"/>
      <c r="I429" s="303"/>
      <c r="J429" s="304"/>
      <c r="K429" s="283"/>
      <c r="L429" s="305"/>
      <c r="M429" s="285"/>
      <c r="N429" s="287"/>
      <c r="O429" s="31"/>
      <c r="P429" s="19" t="str">
        <f t="shared" si="125"/>
        <v/>
      </c>
      <c r="Q429" s="20" t="str">
        <f t="shared" si="126"/>
        <v/>
      </c>
      <c r="R429" s="29" t="str">
        <f t="shared" si="127"/>
        <v/>
      </c>
      <c r="S429" s="22" t="str">
        <f t="shared" si="128"/>
        <v/>
      </c>
      <c r="T429" s="31"/>
      <c r="U429" s="69" t="str">
        <f t="shared" si="129"/>
        <v/>
      </c>
      <c r="V429" s="31"/>
      <c r="X429" s="76" t="str">
        <f t="shared" si="130"/>
        <v/>
      </c>
      <c r="Z429" s="76" t="str">
        <f t="shared" si="131"/>
        <v/>
      </c>
      <c r="AA429" s="76" t="str">
        <f t="shared" si="132"/>
        <v/>
      </c>
      <c r="AC429" s="19" t="str">
        <f>IF($K429="", "", SUMIF('Drinks List'!DH$11:DH$1010, $K429, 'Drinks List'!DG$11:DG$1010))</f>
        <v/>
      </c>
      <c r="AD429" s="21"/>
      <c r="AE429" s="59" t="str">
        <f>IF($K429="", "", SUMIF('Drinks List'!DJ$11:DJ$1010, $K429, 'Drinks List'!DI$11:DI$1010))</f>
        <v/>
      </c>
      <c r="AF429" s="21"/>
      <c r="AG429" s="59" t="str">
        <f>IF($K429="", "", SUMIF('Drinks List'!DL$11:DL$1010, $K429, 'Drinks List'!DK$11:DK$1010))</f>
        <v/>
      </c>
      <c r="AH429" s="21"/>
      <c r="AI429" s="59" t="str">
        <f>IF($K429="", "", SUMIF('Drinks List'!DN$11:DN$1010, $K429, 'Drinks List'!DM$11:DM$1010))</f>
        <v/>
      </c>
      <c r="AJ429" s="21"/>
      <c r="AK429" s="59" t="str">
        <f>IF($K429="", "", SUMIF('Drinks List'!DP$11:DP$1010, $K429, 'Drinks List'!DO$11:DO$1010))</f>
        <v/>
      </c>
      <c r="AL429" s="21"/>
      <c r="AM429" s="59" t="str">
        <f>IF($K429="", "", SUMIF('Drinks List'!DR$11:DR$1010, $K429, 'Drinks List'!DQ$11:DQ$1010))</f>
        <v/>
      </c>
      <c r="AN429" s="21"/>
      <c r="AO429" s="59" t="str">
        <f>IF($K429="", "", SUMIF('Drinks List'!DT$11:DT$1010, $K429, 'Drinks List'!DS$11:DS$1010))</f>
        <v/>
      </c>
      <c r="AP429" s="21"/>
      <c r="AQ429" s="59" t="str">
        <f>IF($K429="", "", SUMIF('Drinks List'!DV$11:DV$1010, $K429, 'Drinks List'!DU$11:DU$1010))</f>
        <v/>
      </c>
      <c r="AR429" s="21"/>
      <c r="AS429" s="59" t="str">
        <f>IF($K429="", "", SUMIF('Drinks List'!DX$11:DX$1010, $K429, 'Drinks List'!DW$11:DW$1010))</f>
        <v/>
      </c>
      <c r="AT429" s="21"/>
      <c r="AU429" s="59" t="str">
        <f>IF($K429="", "", SUMIF('Drinks List'!DZ$11:DZ$1010, $K429, 'Drinks List'!DY$11:DY$1010))</f>
        <v/>
      </c>
      <c r="AV429" s="21"/>
      <c r="AW429" s="59" t="str">
        <f>IF($K429="", "", SUMIF('Drinks List'!EB$11:EB$1010, $K429, 'Drinks List'!EA$11:EA$1010))</f>
        <v/>
      </c>
      <c r="AX429" s="21"/>
      <c r="AY429" s="59" t="str">
        <f>IF($K429="", "", SUMIF('Drinks List'!ED$11:ED$1010, $K429, 'Drinks List'!EC$11:EC$1010))</f>
        <v/>
      </c>
      <c r="AZ429" s="21"/>
      <c r="BA429" s="59" t="str">
        <f>IF($K429="", "", SUMIF('Drinks List'!EF$11:EF$1010, $K429, 'Drinks List'!EE$11:EE$1010))</f>
        <v/>
      </c>
      <c r="BB429" s="21"/>
      <c r="BC429" s="59" t="str">
        <f>IF($K429="", "", SUMIF('Drinks List'!EH$11:EH$1010, $K429, 'Drinks List'!EG$11:EG$1010))</f>
        <v/>
      </c>
      <c r="BD429" s="21"/>
      <c r="BE429" s="59" t="str">
        <f>IF($K429="", "", SUMIF('Drinks List'!EJ$11:EJ$1010, $K429, 'Drinks List'!EI$11:EI$1010))</f>
        <v/>
      </c>
      <c r="BF429" s="21"/>
      <c r="BG429" s="59" t="str">
        <f>IF($K429="", "", SUMIF('Drinks List'!EL$11:EL$1010, $K429, 'Drinks List'!EK$11:EK$1010))</f>
        <v/>
      </c>
      <c r="BH429" s="21"/>
      <c r="BI429" s="59" t="str">
        <f>IF($K429="", "", SUMIF('Drinks List'!EN$11:EN$1010, $K429, 'Drinks List'!EM$11:EM$1010))</f>
        <v/>
      </c>
      <c r="BJ429" s="21"/>
      <c r="BK429" s="59" t="str">
        <f>IF($K429="", "", SUMIF('Drinks List'!EP$11:EP$1010, $K429, 'Drinks List'!EO$11:EO$1010))</f>
        <v/>
      </c>
      <c r="BL429" s="21"/>
      <c r="BM429" s="59" t="str">
        <f>IF($K429="", "", SUMIF('Drinks List'!ER$11:ER$1010, $K429, 'Drinks List'!EQ$11:EQ$1010))</f>
        <v/>
      </c>
      <c r="BN429" s="21"/>
      <c r="BO429" s="65" t="str">
        <f>IF($K429="", "", SUMIF('Drinks List'!ET$11:ET$1010, $K429, 'Drinks List'!ES$11:ES$1010))</f>
        <v/>
      </c>
      <c r="BQ429" s="120" t="str">
        <f t="shared" si="133"/>
        <v/>
      </c>
      <c r="BR429" s="62" t="str">
        <f t="shared" si="134"/>
        <v/>
      </c>
      <c r="BS429" s="76" t="str">
        <f>IF(BQ429="", "", COUNTIF(BQ$11:BQ$1010, "&gt;"&amp;BQ429)+1+COUNTIF(BQ$11:BQ429, BQ429)-1)</f>
        <v/>
      </c>
      <c r="BT429" s="76" t="str">
        <f>IF(BR429="", "", COUNTIF(BR$11:BR$1010, "&lt;"&amp;BR429)+1+COUNTIF(BR$11:BR429, BR429)-1)</f>
        <v/>
      </c>
      <c r="BV429" s="76" t="str">
        <f t="shared" si="135"/>
        <v/>
      </c>
      <c r="BW429" s="124" t="str">
        <f t="shared" si="136"/>
        <v/>
      </c>
      <c r="BX429" s="115" t="str">
        <f t="shared" si="137"/>
        <v/>
      </c>
      <c r="BY429" s="125" t="str">
        <f t="shared" si="138"/>
        <v/>
      </c>
      <c r="CA429" s="106" t="str">
        <f t="shared" si="139"/>
        <v/>
      </c>
      <c r="CB429" s="22" t="str">
        <f t="shared" si="140"/>
        <v/>
      </c>
      <c r="CD429" s="76" t="str">
        <f>IF($J429="", "", IF($BV429=0, "", COUNTIF($J$11:$J$1010, "&lt;"&amp;$J429)+1+COUNTIF($J$11:$J429, $J429)-1))</f>
        <v/>
      </c>
    </row>
    <row r="430" spans="1:82" x14ac:dyDescent="0.25">
      <c r="A430" s="31"/>
      <c r="B430" s="19" t="str">
        <f t="shared" si="121"/>
        <v/>
      </c>
      <c r="C430" s="20" t="str">
        <f t="shared" si="122"/>
        <v/>
      </c>
      <c r="D430" s="29" t="str">
        <f t="shared" si="123"/>
        <v/>
      </c>
      <c r="E430" s="22" t="str">
        <f t="shared" si="124"/>
        <v/>
      </c>
      <c r="F430" s="31"/>
      <c r="G430" s="301"/>
      <c r="H430" s="302"/>
      <c r="I430" s="303"/>
      <c r="J430" s="304"/>
      <c r="K430" s="283"/>
      <c r="L430" s="305"/>
      <c r="M430" s="285"/>
      <c r="N430" s="287"/>
      <c r="O430" s="31"/>
      <c r="P430" s="19" t="str">
        <f t="shared" si="125"/>
        <v/>
      </c>
      <c r="Q430" s="20" t="str">
        <f t="shared" si="126"/>
        <v/>
      </c>
      <c r="R430" s="29" t="str">
        <f t="shared" si="127"/>
        <v/>
      </c>
      <c r="S430" s="22" t="str">
        <f t="shared" si="128"/>
        <v/>
      </c>
      <c r="T430" s="31"/>
      <c r="U430" s="69" t="str">
        <f t="shared" si="129"/>
        <v/>
      </c>
      <c r="V430" s="31"/>
      <c r="X430" s="76" t="str">
        <f t="shared" si="130"/>
        <v/>
      </c>
      <c r="Z430" s="76" t="str">
        <f t="shared" si="131"/>
        <v/>
      </c>
      <c r="AA430" s="76" t="str">
        <f t="shared" si="132"/>
        <v/>
      </c>
      <c r="AC430" s="19" t="str">
        <f>IF($K430="", "", SUMIF('Drinks List'!DH$11:DH$1010, $K430, 'Drinks List'!DG$11:DG$1010))</f>
        <v/>
      </c>
      <c r="AD430" s="21"/>
      <c r="AE430" s="59" t="str">
        <f>IF($K430="", "", SUMIF('Drinks List'!DJ$11:DJ$1010, $K430, 'Drinks List'!DI$11:DI$1010))</f>
        <v/>
      </c>
      <c r="AF430" s="21"/>
      <c r="AG430" s="59" t="str">
        <f>IF($K430="", "", SUMIF('Drinks List'!DL$11:DL$1010, $K430, 'Drinks List'!DK$11:DK$1010))</f>
        <v/>
      </c>
      <c r="AH430" s="21"/>
      <c r="AI430" s="59" t="str">
        <f>IF($K430="", "", SUMIF('Drinks List'!DN$11:DN$1010, $K430, 'Drinks List'!DM$11:DM$1010))</f>
        <v/>
      </c>
      <c r="AJ430" s="21"/>
      <c r="AK430" s="59" t="str">
        <f>IF($K430="", "", SUMIF('Drinks List'!DP$11:DP$1010, $K430, 'Drinks List'!DO$11:DO$1010))</f>
        <v/>
      </c>
      <c r="AL430" s="21"/>
      <c r="AM430" s="59" t="str">
        <f>IF($K430="", "", SUMIF('Drinks List'!DR$11:DR$1010, $K430, 'Drinks List'!DQ$11:DQ$1010))</f>
        <v/>
      </c>
      <c r="AN430" s="21"/>
      <c r="AO430" s="59" t="str">
        <f>IF($K430="", "", SUMIF('Drinks List'!DT$11:DT$1010, $K430, 'Drinks List'!DS$11:DS$1010))</f>
        <v/>
      </c>
      <c r="AP430" s="21"/>
      <c r="AQ430" s="59" t="str">
        <f>IF($K430="", "", SUMIF('Drinks List'!DV$11:DV$1010, $K430, 'Drinks List'!DU$11:DU$1010))</f>
        <v/>
      </c>
      <c r="AR430" s="21"/>
      <c r="AS430" s="59" t="str">
        <f>IF($K430="", "", SUMIF('Drinks List'!DX$11:DX$1010, $K430, 'Drinks List'!DW$11:DW$1010))</f>
        <v/>
      </c>
      <c r="AT430" s="21"/>
      <c r="AU430" s="59" t="str">
        <f>IF($K430="", "", SUMIF('Drinks List'!DZ$11:DZ$1010, $K430, 'Drinks List'!DY$11:DY$1010))</f>
        <v/>
      </c>
      <c r="AV430" s="21"/>
      <c r="AW430" s="59" t="str">
        <f>IF($K430="", "", SUMIF('Drinks List'!EB$11:EB$1010, $K430, 'Drinks List'!EA$11:EA$1010))</f>
        <v/>
      </c>
      <c r="AX430" s="21"/>
      <c r="AY430" s="59" t="str">
        <f>IF($K430="", "", SUMIF('Drinks List'!ED$11:ED$1010, $K430, 'Drinks List'!EC$11:EC$1010))</f>
        <v/>
      </c>
      <c r="AZ430" s="21"/>
      <c r="BA430" s="59" t="str">
        <f>IF($K430="", "", SUMIF('Drinks List'!EF$11:EF$1010, $K430, 'Drinks List'!EE$11:EE$1010))</f>
        <v/>
      </c>
      <c r="BB430" s="21"/>
      <c r="BC430" s="59" t="str">
        <f>IF($K430="", "", SUMIF('Drinks List'!EH$11:EH$1010, $K430, 'Drinks List'!EG$11:EG$1010))</f>
        <v/>
      </c>
      <c r="BD430" s="21"/>
      <c r="BE430" s="59" t="str">
        <f>IF($K430="", "", SUMIF('Drinks List'!EJ$11:EJ$1010, $K430, 'Drinks List'!EI$11:EI$1010))</f>
        <v/>
      </c>
      <c r="BF430" s="21"/>
      <c r="BG430" s="59" t="str">
        <f>IF($K430="", "", SUMIF('Drinks List'!EL$11:EL$1010, $K430, 'Drinks List'!EK$11:EK$1010))</f>
        <v/>
      </c>
      <c r="BH430" s="21"/>
      <c r="BI430" s="59" t="str">
        <f>IF($K430="", "", SUMIF('Drinks List'!EN$11:EN$1010, $K430, 'Drinks List'!EM$11:EM$1010))</f>
        <v/>
      </c>
      <c r="BJ430" s="21"/>
      <c r="BK430" s="59" t="str">
        <f>IF($K430="", "", SUMIF('Drinks List'!EP$11:EP$1010, $K430, 'Drinks List'!EO$11:EO$1010))</f>
        <v/>
      </c>
      <c r="BL430" s="21"/>
      <c r="BM430" s="59" t="str">
        <f>IF($K430="", "", SUMIF('Drinks List'!ER$11:ER$1010, $K430, 'Drinks List'!EQ$11:EQ$1010))</f>
        <v/>
      </c>
      <c r="BN430" s="21"/>
      <c r="BO430" s="65" t="str">
        <f>IF($K430="", "", SUMIF('Drinks List'!ET$11:ET$1010, $K430, 'Drinks List'!ES$11:ES$1010))</f>
        <v/>
      </c>
      <c r="BQ430" s="120" t="str">
        <f t="shared" si="133"/>
        <v/>
      </c>
      <c r="BR430" s="62" t="str">
        <f t="shared" si="134"/>
        <v/>
      </c>
      <c r="BS430" s="76" t="str">
        <f>IF(BQ430="", "", COUNTIF(BQ$11:BQ$1010, "&gt;"&amp;BQ430)+1+COUNTIF(BQ$11:BQ430, BQ430)-1)</f>
        <v/>
      </c>
      <c r="BT430" s="76" t="str">
        <f>IF(BR430="", "", COUNTIF(BR$11:BR$1010, "&lt;"&amp;BR430)+1+COUNTIF(BR$11:BR430, BR430)-1)</f>
        <v/>
      </c>
      <c r="BV430" s="76" t="str">
        <f t="shared" si="135"/>
        <v/>
      </c>
      <c r="BW430" s="124" t="str">
        <f t="shared" si="136"/>
        <v/>
      </c>
      <c r="BX430" s="115" t="str">
        <f t="shared" si="137"/>
        <v/>
      </c>
      <c r="BY430" s="125" t="str">
        <f t="shared" si="138"/>
        <v/>
      </c>
      <c r="CA430" s="106" t="str">
        <f t="shared" si="139"/>
        <v/>
      </c>
      <c r="CB430" s="22" t="str">
        <f t="shared" si="140"/>
        <v/>
      </c>
      <c r="CD430" s="76" t="str">
        <f>IF($J430="", "", IF($BV430=0, "", COUNTIF($J$11:$J$1010, "&lt;"&amp;$J430)+1+COUNTIF($J$11:$J430, $J430)-1))</f>
        <v/>
      </c>
    </row>
    <row r="431" spans="1:82" x14ac:dyDescent="0.25">
      <c r="A431" s="31"/>
      <c r="B431" s="19" t="str">
        <f t="shared" si="121"/>
        <v/>
      </c>
      <c r="C431" s="20" t="str">
        <f t="shared" si="122"/>
        <v/>
      </c>
      <c r="D431" s="29" t="str">
        <f t="shared" si="123"/>
        <v/>
      </c>
      <c r="E431" s="22" t="str">
        <f t="shared" si="124"/>
        <v/>
      </c>
      <c r="F431" s="31"/>
      <c r="G431" s="301"/>
      <c r="H431" s="302"/>
      <c r="I431" s="303"/>
      <c r="J431" s="304"/>
      <c r="K431" s="283"/>
      <c r="L431" s="305"/>
      <c r="M431" s="285"/>
      <c r="N431" s="287"/>
      <c r="O431" s="31"/>
      <c r="P431" s="19" t="str">
        <f t="shared" si="125"/>
        <v/>
      </c>
      <c r="Q431" s="20" t="str">
        <f t="shared" si="126"/>
        <v/>
      </c>
      <c r="R431" s="29" t="str">
        <f t="shared" si="127"/>
        <v/>
      </c>
      <c r="S431" s="22" t="str">
        <f t="shared" si="128"/>
        <v/>
      </c>
      <c r="T431" s="31"/>
      <c r="U431" s="69" t="str">
        <f t="shared" si="129"/>
        <v/>
      </c>
      <c r="V431" s="31"/>
      <c r="X431" s="76" t="str">
        <f t="shared" si="130"/>
        <v/>
      </c>
      <c r="Z431" s="76" t="str">
        <f t="shared" si="131"/>
        <v/>
      </c>
      <c r="AA431" s="76" t="str">
        <f t="shared" si="132"/>
        <v/>
      </c>
      <c r="AC431" s="19" t="str">
        <f>IF($K431="", "", SUMIF('Drinks List'!DH$11:DH$1010, $K431, 'Drinks List'!DG$11:DG$1010))</f>
        <v/>
      </c>
      <c r="AD431" s="21"/>
      <c r="AE431" s="59" t="str">
        <f>IF($K431="", "", SUMIF('Drinks List'!DJ$11:DJ$1010, $K431, 'Drinks List'!DI$11:DI$1010))</f>
        <v/>
      </c>
      <c r="AF431" s="21"/>
      <c r="AG431" s="59" t="str">
        <f>IF($K431="", "", SUMIF('Drinks List'!DL$11:DL$1010, $K431, 'Drinks List'!DK$11:DK$1010))</f>
        <v/>
      </c>
      <c r="AH431" s="21"/>
      <c r="AI431" s="59" t="str">
        <f>IF($K431="", "", SUMIF('Drinks List'!DN$11:DN$1010, $K431, 'Drinks List'!DM$11:DM$1010))</f>
        <v/>
      </c>
      <c r="AJ431" s="21"/>
      <c r="AK431" s="59" t="str">
        <f>IF($K431="", "", SUMIF('Drinks List'!DP$11:DP$1010, $K431, 'Drinks List'!DO$11:DO$1010))</f>
        <v/>
      </c>
      <c r="AL431" s="21"/>
      <c r="AM431" s="59" t="str">
        <f>IF($K431="", "", SUMIF('Drinks List'!DR$11:DR$1010, $K431, 'Drinks List'!DQ$11:DQ$1010))</f>
        <v/>
      </c>
      <c r="AN431" s="21"/>
      <c r="AO431" s="59" t="str">
        <f>IF($K431="", "", SUMIF('Drinks List'!DT$11:DT$1010, $K431, 'Drinks List'!DS$11:DS$1010))</f>
        <v/>
      </c>
      <c r="AP431" s="21"/>
      <c r="AQ431" s="59" t="str">
        <f>IF($K431="", "", SUMIF('Drinks List'!DV$11:DV$1010, $K431, 'Drinks List'!DU$11:DU$1010))</f>
        <v/>
      </c>
      <c r="AR431" s="21"/>
      <c r="AS431" s="59" t="str">
        <f>IF($K431="", "", SUMIF('Drinks List'!DX$11:DX$1010, $K431, 'Drinks List'!DW$11:DW$1010))</f>
        <v/>
      </c>
      <c r="AT431" s="21"/>
      <c r="AU431" s="59" t="str">
        <f>IF($K431="", "", SUMIF('Drinks List'!DZ$11:DZ$1010, $K431, 'Drinks List'!DY$11:DY$1010))</f>
        <v/>
      </c>
      <c r="AV431" s="21"/>
      <c r="AW431" s="59" t="str">
        <f>IF($K431="", "", SUMIF('Drinks List'!EB$11:EB$1010, $K431, 'Drinks List'!EA$11:EA$1010))</f>
        <v/>
      </c>
      <c r="AX431" s="21"/>
      <c r="AY431" s="59" t="str">
        <f>IF($K431="", "", SUMIF('Drinks List'!ED$11:ED$1010, $K431, 'Drinks List'!EC$11:EC$1010))</f>
        <v/>
      </c>
      <c r="AZ431" s="21"/>
      <c r="BA431" s="59" t="str">
        <f>IF($K431="", "", SUMIF('Drinks List'!EF$11:EF$1010, $K431, 'Drinks List'!EE$11:EE$1010))</f>
        <v/>
      </c>
      <c r="BB431" s="21"/>
      <c r="BC431" s="59" t="str">
        <f>IF($K431="", "", SUMIF('Drinks List'!EH$11:EH$1010, $K431, 'Drinks List'!EG$11:EG$1010))</f>
        <v/>
      </c>
      <c r="BD431" s="21"/>
      <c r="BE431" s="59" t="str">
        <f>IF($K431="", "", SUMIF('Drinks List'!EJ$11:EJ$1010, $K431, 'Drinks List'!EI$11:EI$1010))</f>
        <v/>
      </c>
      <c r="BF431" s="21"/>
      <c r="BG431" s="59" t="str">
        <f>IF($K431="", "", SUMIF('Drinks List'!EL$11:EL$1010, $K431, 'Drinks List'!EK$11:EK$1010))</f>
        <v/>
      </c>
      <c r="BH431" s="21"/>
      <c r="BI431" s="59" t="str">
        <f>IF($K431="", "", SUMIF('Drinks List'!EN$11:EN$1010, $K431, 'Drinks List'!EM$11:EM$1010))</f>
        <v/>
      </c>
      <c r="BJ431" s="21"/>
      <c r="BK431" s="59" t="str">
        <f>IF($K431="", "", SUMIF('Drinks List'!EP$11:EP$1010, $K431, 'Drinks List'!EO$11:EO$1010))</f>
        <v/>
      </c>
      <c r="BL431" s="21"/>
      <c r="BM431" s="59" t="str">
        <f>IF($K431="", "", SUMIF('Drinks List'!ER$11:ER$1010, $K431, 'Drinks List'!EQ$11:EQ$1010))</f>
        <v/>
      </c>
      <c r="BN431" s="21"/>
      <c r="BO431" s="65" t="str">
        <f>IF($K431="", "", SUMIF('Drinks List'!ET$11:ET$1010, $K431, 'Drinks List'!ES$11:ES$1010))</f>
        <v/>
      </c>
      <c r="BQ431" s="120" t="str">
        <f t="shared" si="133"/>
        <v/>
      </c>
      <c r="BR431" s="62" t="str">
        <f t="shared" si="134"/>
        <v/>
      </c>
      <c r="BS431" s="76" t="str">
        <f>IF(BQ431="", "", COUNTIF(BQ$11:BQ$1010, "&gt;"&amp;BQ431)+1+COUNTIF(BQ$11:BQ431, BQ431)-1)</f>
        <v/>
      </c>
      <c r="BT431" s="76" t="str">
        <f>IF(BR431="", "", COUNTIF(BR$11:BR$1010, "&lt;"&amp;BR431)+1+COUNTIF(BR$11:BR431, BR431)-1)</f>
        <v/>
      </c>
      <c r="BV431" s="76" t="str">
        <f t="shared" si="135"/>
        <v/>
      </c>
      <c r="BW431" s="124" t="str">
        <f t="shared" si="136"/>
        <v/>
      </c>
      <c r="BX431" s="115" t="str">
        <f t="shared" si="137"/>
        <v/>
      </c>
      <c r="BY431" s="125" t="str">
        <f t="shared" si="138"/>
        <v/>
      </c>
      <c r="CA431" s="106" t="str">
        <f t="shared" si="139"/>
        <v/>
      </c>
      <c r="CB431" s="22" t="str">
        <f t="shared" si="140"/>
        <v/>
      </c>
      <c r="CD431" s="76" t="str">
        <f>IF($J431="", "", IF($BV431=0, "", COUNTIF($J$11:$J$1010, "&lt;"&amp;$J431)+1+COUNTIF($J$11:$J431, $J431)-1))</f>
        <v/>
      </c>
    </row>
    <row r="432" spans="1:82" x14ac:dyDescent="0.25">
      <c r="A432" s="31"/>
      <c r="B432" s="19" t="str">
        <f t="shared" si="121"/>
        <v/>
      </c>
      <c r="C432" s="20" t="str">
        <f t="shared" si="122"/>
        <v/>
      </c>
      <c r="D432" s="29" t="str">
        <f t="shared" si="123"/>
        <v/>
      </c>
      <c r="E432" s="22" t="str">
        <f t="shared" si="124"/>
        <v/>
      </c>
      <c r="F432" s="31"/>
      <c r="G432" s="301"/>
      <c r="H432" s="302"/>
      <c r="I432" s="303"/>
      <c r="J432" s="304"/>
      <c r="K432" s="283"/>
      <c r="L432" s="305"/>
      <c r="M432" s="285"/>
      <c r="N432" s="287"/>
      <c r="O432" s="31"/>
      <c r="P432" s="19" t="str">
        <f t="shared" si="125"/>
        <v/>
      </c>
      <c r="Q432" s="20" t="str">
        <f t="shared" si="126"/>
        <v/>
      </c>
      <c r="R432" s="29" t="str">
        <f t="shared" si="127"/>
        <v/>
      </c>
      <c r="S432" s="22" t="str">
        <f t="shared" si="128"/>
        <v/>
      </c>
      <c r="T432" s="31"/>
      <c r="U432" s="69" t="str">
        <f t="shared" si="129"/>
        <v/>
      </c>
      <c r="V432" s="31"/>
      <c r="X432" s="76" t="str">
        <f t="shared" si="130"/>
        <v/>
      </c>
      <c r="Z432" s="76" t="str">
        <f t="shared" si="131"/>
        <v/>
      </c>
      <c r="AA432" s="76" t="str">
        <f t="shared" si="132"/>
        <v/>
      </c>
      <c r="AC432" s="19" t="str">
        <f>IF($K432="", "", SUMIF('Drinks List'!DH$11:DH$1010, $K432, 'Drinks List'!DG$11:DG$1010))</f>
        <v/>
      </c>
      <c r="AD432" s="21"/>
      <c r="AE432" s="59" t="str">
        <f>IF($K432="", "", SUMIF('Drinks List'!DJ$11:DJ$1010, $K432, 'Drinks List'!DI$11:DI$1010))</f>
        <v/>
      </c>
      <c r="AF432" s="21"/>
      <c r="AG432" s="59" t="str">
        <f>IF($K432="", "", SUMIF('Drinks List'!DL$11:DL$1010, $K432, 'Drinks List'!DK$11:DK$1010))</f>
        <v/>
      </c>
      <c r="AH432" s="21"/>
      <c r="AI432" s="59" t="str">
        <f>IF($K432="", "", SUMIF('Drinks List'!DN$11:DN$1010, $K432, 'Drinks List'!DM$11:DM$1010))</f>
        <v/>
      </c>
      <c r="AJ432" s="21"/>
      <c r="AK432" s="59" t="str">
        <f>IF($K432="", "", SUMIF('Drinks List'!DP$11:DP$1010, $K432, 'Drinks List'!DO$11:DO$1010))</f>
        <v/>
      </c>
      <c r="AL432" s="21"/>
      <c r="AM432" s="59" t="str">
        <f>IF($K432="", "", SUMIF('Drinks List'!DR$11:DR$1010, $K432, 'Drinks List'!DQ$11:DQ$1010))</f>
        <v/>
      </c>
      <c r="AN432" s="21"/>
      <c r="AO432" s="59" t="str">
        <f>IF($K432="", "", SUMIF('Drinks List'!DT$11:DT$1010, $K432, 'Drinks List'!DS$11:DS$1010))</f>
        <v/>
      </c>
      <c r="AP432" s="21"/>
      <c r="AQ432" s="59" t="str">
        <f>IF($K432="", "", SUMIF('Drinks List'!DV$11:DV$1010, $K432, 'Drinks List'!DU$11:DU$1010))</f>
        <v/>
      </c>
      <c r="AR432" s="21"/>
      <c r="AS432" s="59" t="str">
        <f>IF($K432="", "", SUMIF('Drinks List'!DX$11:DX$1010, $K432, 'Drinks List'!DW$11:DW$1010))</f>
        <v/>
      </c>
      <c r="AT432" s="21"/>
      <c r="AU432" s="59" t="str">
        <f>IF($K432="", "", SUMIF('Drinks List'!DZ$11:DZ$1010, $K432, 'Drinks List'!DY$11:DY$1010))</f>
        <v/>
      </c>
      <c r="AV432" s="21"/>
      <c r="AW432" s="59" t="str">
        <f>IF($K432="", "", SUMIF('Drinks List'!EB$11:EB$1010, $K432, 'Drinks List'!EA$11:EA$1010))</f>
        <v/>
      </c>
      <c r="AX432" s="21"/>
      <c r="AY432" s="59" t="str">
        <f>IF($K432="", "", SUMIF('Drinks List'!ED$11:ED$1010, $K432, 'Drinks List'!EC$11:EC$1010))</f>
        <v/>
      </c>
      <c r="AZ432" s="21"/>
      <c r="BA432" s="59" t="str">
        <f>IF($K432="", "", SUMIF('Drinks List'!EF$11:EF$1010, $K432, 'Drinks List'!EE$11:EE$1010))</f>
        <v/>
      </c>
      <c r="BB432" s="21"/>
      <c r="BC432" s="59" t="str">
        <f>IF($K432="", "", SUMIF('Drinks List'!EH$11:EH$1010, $K432, 'Drinks List'!EG$11:EG$1010))</f>
        <v/>
      </c>
      <c r="BD432" s="21"/>
      <c r="BE432" s="59" t="str">
        <f>IF($K432="", "", SUMIF('Drinks List'!EJ$11:EJ$1010, $K432, 'Drinks List'!EI$11:EI$1010))</f>
        <v/>
      </c>
      <c r="BF432" s="21"/>
      <c r="BG432" s="59" t="str">
        <f>IF($K432="", "", SUMIF('Drinks List'!EL$11:EL$1010, $K432, 'Drinks List'!EK$11:EK$1010))</f>
        <v/>
      </c>
      <c r="BH432" s="21"/>
      <c r="BI432" s="59" t="str">
        <f>IF($K432="", "", SUMIF('Drinks List'!EN$11:EN$1010, $K432, 'Drinks List'!EM$11:EM$1010))</f>
        <v/>
      </c>
      <c r="BJ432" s="21"/>
      <c r="BK432" s="59" t="str">
        <f>IF($K432="", "", SUMIF('Drinks List'!EP$11:EP$1010, $K432, 'Drinks List'!EO$11:EO$1010))</f>
        <v/>
      </c>
      <c r="BL432" s="21"/>
      <c r="BM432" s="59" t="str">
        <f>IF($K432="", "", SUMIF('Drinks List'!ER$11:ER$1010, $K432, 'Drinks List'!EQ$11:EQ$1010))</f>
        <v/>
      </c>
      <c r="BN432" s="21"/>
      <c r="BO432" s="65" t="str">
        <f>IF($K432="", "", SUMIF('Drinks List'!ET$11:ET$1010, $K432, 'Drinks List'!ES$11:ES$1010))</f>
        <v/>
      </c>
      <c r="BQ432" s="120" t="str">
        <f t="shared" si="133"/>
        <v/>
      </c>
      <c r="BR432" s="62" t="str">
        <f t="shared" si="134"/>
        <v/>
      </c>
      <c r="BS432" s="76" t="str">
        <f>IF(BQ432="", "", COUNTIF(BQ$11:BQ$1010, "&gt;"&amp;BQ432)+1+COUNTIF(BQ$11:BQ432, BQ432)-1)</f>
        <v/>
      </c>
      <c r="BT432" s="76" t="str">
        <f>IF(BR432="", "", COUNTIF(BR$11:BR$1010, "&lt;"&amp;BR432)+1+COUNTIF(BR$11:BR432, BR432)-1)</f>
        <v/>
      </c>
      <c r="BV432" s="76" t="str">
        <f t="shared" si="135"/>
        <v/>
      </c>
      <c r="BW432" s="124" t="str">
        <f t="shared" si="136"/>
        <v/>
      </c>
      <c r="BX432" s="115" t="str">
        <f t="shared" si="137"/>
        <v/>
      </c>
      <c r="BY432" s="125" t="str">
        <f t="shared" si="138"/>
        <v/>
      </c>
      <c r="CA432" s="106" t="str">
        <f t="shared" si="139"/>
        <v/>
      </c>
      <c r="CB432" s="22" t="str">
        <f t="shared" si="140"/>
        <v/>
      </c>
      <c r="CD432" s="76" t="str">
        <f>IF($J432="", "", IF($BV432=0, "", COUNTIF($J$11:$J$1010, "&lt;"&amp;$J432)+1+COUNTIF($J$11:$J432, $J432)-1))</f>
        <v/>
      </c>
    </row>
    <row r="433" spans="1:82" x14ac:dyDescent="0.25">
      <c r="A433" s="31"/>
      <c r="B433" s="19" t="str">
        <f t="shared" si="121"/>
        <v/>
      </c>
      <c r="C433" s="20" t="str">
        <f t="shared" si="122"/>
        <v/>
      </c>
      <c r="D433" s="29" t="str">
        <f t="shared" si="123"/>
        <v/>
      </c>
      <c r="E433" s="22" t="str">
        <f t="shared" si="124"/>
        <v/>
      </c>
      <c r="F433" s="31"/>
      <c r="G433" s="301"/>
      <c r="H433" s="302"/>
      <c r="I433" s="303"/>
      <c r="J433" s="304"/>
      <c r="K433" s="283"/>
      <c r="L433" s="305"/>
      <c r="M433" s="285"/>
      <c r="N433" s="287"/>
      <c r="O433" s="31"/>
      <c r="P433" s="19" t="str">
        <f t="shared" si="125"/>
        <v/>
      </c>
      <c r="Q433" s="20" t="str">
        <f t="shared" si="126"/>
        <v/>
      </c>
      <c r="R433" s="29" t="str">
        <f t="shared" si="127"/>
        <v/>
      </c>
      <c r="S433" s="22" t="str">
        <f t="shared" si="128"/>
        <v/>
      </c>
      <c r="T433" s="31"/>
      <c r="U433" s="69" t="str">
        <f t="shared" si="129"/>
        <v/>
      </c>
      <c r="V433" s="31"/>
      <c r="X433" s="76" t="str">
        <f t="shared" si="130"/>
        <v/>
      </c>
      <c r="Z433" s="76" t="str">
        <f t="shared" si="131"/>
        <v/>
      </c>
      <c r="AA433" s="76" t="str">
        <f t="shared" si="132"/>
        <v/>
      </c>
      <c r="AC433" s="19" t="str">
        <f>IF($K433="", "", SUMIF('Drinks List'!DH$11:DH$1010, $K433, 'Drinks List'!DG$11:DG$1010))</f>
        <v/>
      </c>
      <c r="AD433" s="21"/>
      <c r="AE433" s="59" t="str">
        <f>IF($K433="", "", SUMIF('Drinks List'!DJ$11:DJ$1010, $K433, 'Drinks List'!DI$11:DI$1010))</f>
        <v/>
      </c>
      <c r="AF433" s="21"/>
      <c r="AG433" s="59" t="str">
        <f>IF($K433="", "", SUMIF('Drinks List'!DL$11:DL$1010, $K433, 'Drinks List'!DK$11:DK$1010))</f>
        <v/>
      </c>
      <c r="AH433" s="21"/>
      <c r="AI433" s="59" t="str">
        <f>IF($K433="", "", SUMIF('Drinks List'!DN$11:DN$1010, $K433, 'Drinks List'!DM$11:DM$1010))</f>
        <v/>
      </c>
      <c r="AJ433" s="21"/>
      <c r="AK433" s="59" t="str">
        <f>IF($K433="", "", SUMIF('Drinks List'!DP$11:DP$1010, $K433, 'Drinks List'!DO$11:DO$1010))</f>
        <v/>
      </c>
      <c r="AL433" s="21"/>
      <c r="AM433" s="59" t="str">
        <f>IF($K433="", "", SUMIF('Drinks List'!DR$11:DR$1010, $K433, 'Drinks List'!DQ$11:DQ$1010))</f>
        <v/>
      </c>
      <c r="AN433" s="21"/>
      <c r="AO433" s="59" t="str">
        <f>IF($K433="", "", SUMIF('Drinks List'!DT$11:DT$1010, $K433, 'Drinks List'!DS$11:DS$1010))</f>
        <v/>
      </c>
      <c r="AP433" s="21"/>
      <c r="AQ433" s="59" t="str">
        <f>IF($K433="", "", SUMIF('Drinks List'!DV$11:DV$1010, $K433, 'Drinks List'!DU$11:DU$1010))</f>
        <v/>
      </c>
      <c r="AR433" s="21"/>
      <c r="AS433" s="59" t="str">
        <f>IF($K433="", "", SUMIF('Drinks List'!DX$11:DX$1010, $K433, 'Drinks List'!DW$11:DW$1010))</f>
        <v/>
      </c>
      <c r="AT433" s="21"/>
      <c r="AU433" s="59" t="str">
        <f>IF($K433="", "", SUMIF('Drinks List'!DZ$11:DZ$1010, $K433, 'Drinks List'!DY$11:DY$1010))</f>
        <v/>
      </c>
      <c r="AV433" s="21"/>
      <c r="AW433" s="59" t="str">
        <f>IF($K433="", "", SUMIF('Drinks List'!EB$11:EB$1010, $K433, 'Drinks List'!EA$11:EA$1010))</f>
        <v/>
      </c>
      <c r="AX433" s="21"/>
      <c r="AY433" s="59" t="str">
        <f>IF($K433="", "", SUMIF('Drinks List'!ED$11:ED$1010, $K433, 'Drinks List'!EC$11:EC$1010))</f>
        <v/>
      </c>
      <c r="AZ433" s="21"/>
      <c r="BA433" s="59" t="str">
        <f>IF($K433="", "", SUMIF('Drinks List'!EF$11:EF$1010, $K433, 'Drinks List'!EE$11:EE$1010))</f>
        <v/>
      </c>
      <c r="BB433" s="21"/>
      <c r="BC433" s="59" t="str">
        <f>IF($K433="", "", SUMIF('Drinks List'!EH$11:EH$1010, $K433, 'Drinks List'!EG$11:EG$1010))</f>
        <v/>
      </c>
      <c r="BD433" s="21"/>
      <c r="BE433" s="59" t="str">
        <f>IF($K433="", "", SUMIF('Drinks List'!EJ$11:EJ$1010, $K433, 'Drinks List'!EI$11:EI$1010))</f>
        <v/>
      </c>
      <c r="BF433" s="21"/>
      <c r="BG433" s="59" t="str">
        <f>IF($K433="", "", SUMIF('Drinks List'!EL$11:EL$1010, $K433, 'Drinks List'!EK$11:EK$1010))</f>
        <v/>
      </c>
      <c r="BH433" s="21"/>
      <c r="BI433" s="59" t="str">
        <f>IF($K433="", "", SUMIF('Drinks List'!EN$11:EN$1010, $K433, 'Drinks List'!EM$11:EM$1010))</f>
        <v/>
      </c>
      <c r="BJ433" s="21"/>
      <c r="BK433" s="59" t="str">
        <f>IF($K433="", "", SUMIF('Drinks List'!EP$11:EP$1010, $K433, 'Drinks List'!EO$11:EO$1010))</f>
        <v/>
      </c>
      <c r="BL433" s="21"/>
      <c r="BM433" s="59" t="str">
        <f>IF($K433="", "", SUMIF('Drinks List'!ER$11:ER$1010, $K433, 'Drinks List'!EQ$11:EQ$1010))</f>
        <v/>
      </c>
      <c r="BN433" s="21"/>
      <c r="BO433" s="65" t="str">
        <f>IF($K433="", "", SUMIF('Drinks List'!ET$11:ET$1010, $K433, 'Drinks List'!ES$11:ES$1010))</f>
        <v/>
      </c>
      <c r="BQ433" s="120" t="str">
        <f t="shared" si="133"/>
        <v/>
      </c>
      <c r="BR433" s="62" t="str">
        <f t="shared" si="134"/>
        <v/>
      </c>
      <c r="BS433" s="76" t="str">
        <f>IF(BQ433="", "", COUNTIF(BQ$11:BQ$1010, "&gt;"&amp;BQ433)+1+COUNTIF(BQ$11:BQ433, BQ433)-1)</f>
        <v/>
      </c>
      <c r="BT433" s="76" t="str">
        <f>IF(BR433="", "", COUNTIF(BR$11:BR$1010, "&lt;"&amp;BR433)+1+COUNTIF(BR$11:BR433, BR433)-1)</f>
        <v/>
      </c>
      <c r="BV433" s="76" t="str">
        <f t="shared" si="135"/>
        <v/>
      </c>
      <c r="BW433" s="124" t="str">
        <f t="shared" si="136"/>
        <v/>
      </c>
      <c r="BX433" s="115" t="str">
        <f t="shared" si="137"/>
        <v/>
      </c>
      <c r="BY433" s="125" t="str">
        <f t="shared" si="138"/>
        <v/>
      </c>
      <c r="CA433" s="106" t="str">
        <f t="shared" si="139"/>
        <v/>
      </c>
      <c r="CB433" s="22" t="str">
        <f t="shared" si="140"/>
        <v/>
      </c>
      <c r="CD433" s="76" t="str">
        <f>IF($J433="", "", IF($BV433=0, "", COUNTIF($J$11:$J$1010, "&lt;"&amp;$J433)+1+COUNTIF($J$11:$J433, $J433)-1))</f>
        <v/>
      </c>
    </row>
    <row r="434" spans="1:82" x14ac:dyDescent="0.25">
      <c r="A434" s="31"/>
      <c r="B434" s="19" t="str">
        <f t="shared" si="121"/>
        <v/>
      </c>
      <c r="C434" s="20" t="str">
        <f t="shared" si="122"/>
        <v/>
      </c>
      <c r="D434" s="29" t="str">
        <f t="shared" si="123"/>
        <v/>
      </c>
      <c r="E434" s="22" t="str">
        <f t="shared" si="124"/>
        <v/>
      </c>
      <c r="F434" s="31"/>
      <c r="G434" s="301"/>
      <c r="H434" s="302"/>
      <c r="I434" s="303"/>
      <c r="J434" s="304"/>
      <c r="K434" s="283"/>
      <c r="L434" s="305"/>
      <c r="M434" s="285"/>
      <c r="N434" s="287"/>
      <c r="O434" s="31"/>
      <c r="P434" s="19" t="str">
        <f t="shared" si="125"/>
        <v/>
      </c>
      <c r="Q434" s="20" t="str">
        <f t="shared" si="126"/>
        <v/>
      </c>
      <c r="R434" s="29" t="str">
        <f t="shared" si="127"/>
        <v/>
      </c>
      <c r="S434" s="22" t="str">
        <f t="shared" si="128"/>
        <v/>
      </c>
      <c r="T434" s="31"/>
      <c r="U434" s="69" t="str">
        <f t="shared" si="129"/>
        <v/>
      </c>
      <c r="V434" s="31"/>
      <c r="X434" s="76" t="str">
        <f t="shared" si="130"/>
        <v/>
      </c>
      <c r="Z434" s="76" t="str">
        <f t="shared" si="131"/>
        <v/>
      </c>
      <c r="AA434" s="76" t="str">
        <f t="shared" si="132"/>
        <v/>
      </c>
      <c r="AC434" s="19" t="str">
        <f>IF($K434="", "", SUMIF('Drinks List'!DH$11:DH$1010, $K434, 'Drinks List'!DG$11:DG$1010))</f>
        <v/>
      </c>
      <c r="AD434" s="21"/>
      <c r="AE434" s="59" t="str">
        <f>IF($K434="", "", SUMIF('Drinks List'!DJ$11:DJ$1010, $K434, 'Drinks List'!DI$11:DI$1010))</f>
        <v/>
      </c>
      <c r="AF434" s="21"/>
      <c r="AG434" s="59" t="str">
        <f>IF($K434="", "", SUMIF('Drinks List'!DL$11:DL$1010, $K434, 'Drinks List'!DK$11:DK$1010))</f>
        <v/>
      </c>
      <c r="AH434" s="21"/>
      <c r="AI434" s="59" t="str">
        <f>IF($K434="", "", SUMIF('Drinks List'!DN$11:DN$1010, $K434, 'Drinks List'!DM$11:DM$1010))</f>
        <v/>
      </c>
      <c r="AJ434" s="21"/>
      <c r="AK434" s="59" t="str">
        <f>IF($K434="", "", SUMIF('Drinks List'!DP$11:DP$1010, $K434, 'Drinks List'!DO$11:DO$1010))</f>
        <v/>
      </c>
      <c r="AL434" s="21"/>
      <c r="AM434" s="59" t="str">
        <f>IF($K434="", "", SUMIF('Drinks List'!DR$11:DR$1010, $K434, 'Drinks List'!DQ$11:DQ$1010))</f>
        <v/>
      </c>
      <c r="AN434" s="21"/>
      <c r="AO434" s="59" t="str">
        <f>IF($K434="", "", SUMIF('Drinks List'!DT$11:DT$1010, $K434, 'Drinks List'!DS$11:DS$1010))</f>
        <v/>
      </c>
      <c r="AP434" s="21"/>
      <c r="AQ434" s="59" t="str">
        <f>IF($K434="", "", SUMIF('Drinks List'!DV$11:DV$1010, $K434, 'Drinks List'!DU$11:DU$1010))</f>
        <v/>
      </c>
      <c r="AR434" s="21"/>
      <c r="AS434" s="59" t="str">
        <f>IF($K434="", "", SUMIF('Drinks List'!DX$11:DX$1010, $K434, 'Drinks List'!DW$11:DW$1010))</f>
        <v/>
      </c>
      <c r="AT434" s="21"/>
      <c r="AU434" s="59" t="str">
        <f>IF($K434="", "", SUMIF('Drinks List'!DZ$11:DZ$1010, $K434, 'Drinks List'!DY$11:DY$1010))</f>
        <v/>
      </c>
      <c r="AV434" s="21"/>
      <c r="AW434" s="59" t="str">
        <f>IF($K434="", "", SUMIF('Drinks List'!EB$11:EB$1010, $K434, 'Drinks List'!EA$11:EA$1010))</f>
        <v/>
      </c>
      <c r="AX434" s="21"/>
      <c r="AY434" s="59" t="str">
        <f>IF($K434="", "", SUMIF('Drinks List'!ED$11:ED$1010, $K434, 'Drinks List'!EC$11:EC$1010))</f>
        <v/>
      </c>
      <c r="AZ434" s="21"/>
      <c r="BA434" s="59" t="str">
        <f>IF($K434="", "", SUMIF('Drinks List'!EF$11:EF$1010, $K434, 'Drinks List'!EE$11:EE$1010))</f>
        <v/>
      </c>
      <c r="BB434" s="21"/>
      <c r="BC434" s="59" t="str">
        <f>IF($K434="", "", SUMIF('Drinks List'!EH$11:EH$1010, $K434, 'Drinks List'!EG$11:EG$1010))</f>
        <v/>
      </c>
      <c r="BD434" s="21"/>
      <c r="BE434" s="59" t="str">
        <f>IF($K434="", "", SUMIF('Drinks List'!EJ$11:EJ$1010, $K434, 'Drinks List'!EI$11:EI$1010))</f>
        <v/>
      </c>
      <c r="BF434" s="21"/>
      <c r="BG434" s="59" t="str">
        <f>IF($K434="", "", SUMIF('Drinks List'!EL$11:EL$1010, $K434, 'Drinks List'!EK$11:EK$1010))</f>
        <v/>
      </c>
      <c r="BH434" s="21"/>
      <c r="BI434" s="59" t="str">
        <f>IF($K434="", "", SUMIF('Drinks List'!EN$11:EN$1010, $K434, 'Drinks List'!EM$11:EM$1010))</f>
        <v/>
      </c>
      <c r="BJ434" s="21"/>
      <c r="BK434" s="59" t="str">
        <f>IF($K434="", "", SUMIF('Drinks List'!EP$11:EP$1010, $K434, 'Drinks List'!EO$11:EO$1010))</f>
        <v/>
      </c>
      <c r="BL434" s="21"/>
      <c r="BM434" s="59" t="str">
        <f>IF($K434="", "", SUMIF('Drinks List'!ER$11:ER$1010, $K434, 'Drinks List'!EQ$11:EQ$1010))</f>
        <v/>
      </c>
      <c r="BN434" s="21"/>
      <c r="BO434" s="65" t="str">
        <f>IF($K434="", "", SUMIF('Drinks List'!ET$11:ET$1010, $K434, 'Drinks List'!ES$11:ES$1010))</f>
        <v/>
      </c>
      <c r="BQ434" s="120" t="str">
        <f t="shared" si="133"/>
        <v/>
      </c>
      <c r="BR434" s="62" t="str">
        <f t="shared" si="134"/>
        <v/>
      </c>
      <c r="BS434" s="76" t="str">
        <f>IF(BQ434="", "", COUNTIF(BQ$11:BQ$1010, "&gt;"&amp;BQ434)+1+COUNTIF(BQ$11:BQ434, BQ434)-1)</f>
        <v/>
      </c>
      <c r="BT434" s="76" t="str">
        <f>IF(BR434="", "", COUNTIF(BR$11:BR$1010, "&lt;"&amp;BR434)+1+COUNTIF(BR$11:BR434, BR434)-1)</f>
        <v/>
      </c>
      <c r="BV434" s="76" t="str">
        <f t="shared" si="135"/>
        <v/>
      </c>
      <c r="BW434" s="124" t="str">
        <f t="shared" si="136"/>
        <v/>
      </c>
      <c r="BX434" s="115" t="str">
        <f t="shared" si="137"/>
        <v/>
      </c>
      <c r="BY434" s="125" t="str">
        <f t="shared" si="138"/>
        <v/>
      </c>
      <c r="CA434" s="106" t="str">
        <f t="shared" si="139"/>
        <v/>
      </c>
      <c r="CB434" s="22" t="str">
        <f t="shared" si="140"/>
        <v/>
      </c>
      <c r="CD434" s="76" t="str">
        <f>IF($J434="", "", IF($BV434=0, "", COUNTIF($J$11:$J$1010, "&lt;"&amp;$J434)+1+COUNTIF($J$11:$J434, $J434)-1))</f>
        <v/>
      </c>
    </row>
    <row r="435" spans="1:82" x14ac:dyDescent="0.25">
      <c r="A435" s="31"/>
      <c r="B435" s="19" t="str">
        <f t="shared" si="121"/>
        <v/>
      </c>
      <c r="C435" s="20" t="str">
        <f t="shared" si="122"/>
        <v/>
      </c>
      <c r="D435" s="29" t="str">
        <f t="shared" si="123"/>
        <v/>
      </c>
      <c r="E435" s="22" t="str">
        <f t="shared" si="124"/>
        <v/>
      </c>
      <c r="F435" s="31"/>
      <c r="G435" s="301"/>
      <c r="H435" s="302"/>
      <c r="I435" s="303"/>
      <c r="J435" s="304"/>
      <c r="K435" s="283"/>
      <c r="L435" s="305"/>
      <c r="M435" s="285"/>
      <c r="N435" s="287"/>
      <c r="O435" s="31"/>
      <c r="P435" s="19" t="str">
        <f t="shared" si="125"/>
        <v/>
      </c>
      <c r="Q435" s="20" t="str">
        <f t="shared" si="126"/>
        <v/>
      </c>
      <c r="R435" s="29" t="str">
        <f t="shared" si="127"/>
        <v/>
      </c>
      <c r="S435" s="22" t="str">
        <f t="shared" si="128"/>
        <v/>
      </c>
      <c r="T435" s="31"/>
      <c r="U435" s="69" t="str">
        <f t="shared" si="129"/>
        <v/>
      </c>
      <c r="V435" s="31"/>
      <c r="X435" s="76" t="str">
        <f t="shared" si="130"/>
        <v/>
      </c>
      <c r="Z435" s="76" t="str">
        <f t="shared" si="131"/>
        <v/>
      </c>
      <c r="AA435" s="76" t="str">
        <f t="shared" si="132"/>
        <v/>
      </c>
      <c r="AC435" s="19" t="str">
        <f>IF($K435="", "", SUMIF('Drinks List'!DH$11:DH$1010, $K435, 'Drinks List'!DG$11:DG$1010))</f>
        <v/>
      </c>
      <c r="AD435" s="21"/>
      <c r="AE435" s="59" t="str">
        <f>IF($K435="", "", SUMIF('Drinks List'!DJ$11:DJ$1010, $K435, 'Drinks List'!DI$11:DI$1010))</f>
        <v/>
      </c>
      <c r="AF435" s="21"/>
      <c r="AG435" s="59" t="str">
        <f>IF($K435="", "", SUMIF('Drinks List'!DL$11:DL$1010, $K435, 'Drinks List'!DK$11:DK$1010))</f>
        <v/>
      </c>
      <c r="AH435" s="21"/>
      <c r="AI435" s="59" t="str">
        <f>IF($K435="", "", SUMIF('Drinks List'!DN$11:DN$1010, $K435, 'Drinks List'!DM$11:DM$1010))</f>
        <v/>
      </c>
      <c r="AJ435" s="21"/>
      <c r="AK435" s="59" t="str">
        <f>IF($K435="", "", SUMIF('Drinks List'!DP$11:DP$1010, $K435, 'Drinks List'!DO$11:DO$1010))</f>
        <v/>
      </c>
      <c r="AL435" s="21"/>
      <c r="AM435" s="59" t="str">
        <f>IF($K435="", "", SUMIF('Drinks List'!DR$11:DR$1010, $K435, 'Drinks List'!DQ$11:DQ$1010))</f>
        <v/>
      </c>
      <c r="AN435" s="21"/>
      <c r="AO435" s="59" t="str">
        <f>IF($K435="", "", SUMIF('Drinks List'!DT$11:DT$1010, $K435, 'Drinks List'!DS$11:DS$1010))</f>
        <v/>
      </c>
      <c r="AP435" s="21"/>
      <c r="AQ435" s="59" t="str">
        <f>IF($K435="", "", SUMIF('Drinks List'!DV$11:DV$1010, $K435, 'Drinks List'!DU$11:DU$1010))</f>
        <v/>
      </c>
      <c r="AR435" s="21"/>
      <c r="AS435" s="59" t="str">
        <f>IF($K435="", "", SUMIF('Drinks List'!DX$11:DX$1010, $K435, 'Drinks List'!DW$11:DW$1010))</f>
        <v/>
      </c>
      <c r="AT435" s="21"/>
      <c r="AU435" s="59" t="str">
        <f>IF($K435="", "", SUMIF('Drinks List'!DZ$11:DZ$1010, $K435, 'Drinks List'!DY$11:DY$1010))</f>
        <v/>
      </c>
      <c r="AV435" s="21"/>
      <c r="AW435" s="59" t="str">
        <f>IF($K435="", "", SUMIF('Drinks List'!EB$11:EB$1010, $K435, 'Drinks List'!EA$11:EA$1010))</f>
        <v/>
      </c>
      <c r="AX435" s="21"/>
      <c r="AY435" s="59" t="str">
        <f>IF($K435="", "", SUMIF('Drinks List'!ED$11:ED$1010, $K435, 'Drinks List'!EC$11:EC$1010))</f>
        <v/>
      </c>
      <c r="AZ435" s="21"/>
      <c r="BA435" s="59" t="str">
        <f>IF($K435="", "", SUMIF('Drinks List'!EF$11:EF$1010, $K435, 'Drinks List'!EE$11:EE$1010))</f>
        <v/>
      </c>
      <c r="BB435" s="21"/>
      <c r="BC435" s="59" t="str">
        <f>IF($K435="", "", SUMIF('Drinks List'!EH$11:EH$1010, $K435, 'Drinks List'!EG$11:EG$1010))</f>
        <v/>
      </c>
      <c r="BD435" s="21"/>
      <c r="BE435" s="59" t="str">
        <f>IF($K435="", "", SUMIF('Drinks List'!EJ$11:EJ$1010, $K435, 'Drinks List'!EI$11:EI$1010))</f>
        <v/>
      </c>
      <c r="BF435" s="21"/>
      <c r="BG435" s="59" t="str">
        <f>IF($K435="", "", SUMIF('Drinks List'!EL$11:EL$1010, $K435, 'Drinks List'!EK$11:EK$1010))</f>
        <v/>
      </c>
      <c r="BH435" s="21"/>
      <c r="BI435" s="59" t="str">
        <f>IF($K435="", "", SUMIF('Drinks List'!EN$11:EN$1010, $K435, 'Drinks List'!EM$11:EM$1010))</f>
        <v/>
      </c>
      <c r="BJ435" s="21"/>
      <c r="BK435" s="59" t="str">
        <f>IF($K435="", "", SUMIF('Drinks List'!EP$11:EP$1010, $K435, 'Drinks List'!EO$11:EO$1010))</f>
        <v/>
      </c>
      <c r="BL435" s="21"/>
      <c r="BM435" s="59" t="str">
        <f>IF($K435="", "", SUMIF('Drinks List'!ER$11:ER$1010, $K435, 'Drinks List'!EQ$11:EQ$1010))</f>
        <v/>
      </c>
      <c r="BN435" s="21"/>
      <c r="BO435" s="65" t="str">
        <f>IF($K435="", "", SUMIF('Drinks List'!ET$11:ET$1010, $K435, 'Drinks List'!ES$11:ES$1010))</f>
        <v/>
      </c>
      <c r="BQ435" s="120" t="str">
        <f t="shared" si="133"/>
        <v/>
      </c>
      <c r="BR435" s="62" t="str">
        <f t="shared" si="134"/>
        <v/>
      </c>
      <c r="BS435" s="76" t="str">
        <f>IF(BQ435="", "", COUNTIF(BQ$11:BQ$1010, "&gt;"&amp;BQ435)+1+COUNTIF(BQ$11:BQ435, BQ435)-1)</f>
        <v/>
      </c>
      <c r="BT435" s="76" t="str">
        <f>IF(BR435="", "", COUNTIF(BR$11:BR$1010, "&lt;"&amp;BR435)+1+COUNTIF(BR$11:BR435, BR435)-1)</f>
        <v/>
      </c>
      <c r="BV435" s="76" t="str">
        <f t="shared" si="135"/>
        <v/>
      </c>
      <c r="BW435" s="124" t="str">
        <f t="shared" si="136"/>
        <v/>
      </c>
      <c r="BX435" s="115" t="str">
        <f t="shared" si="137"/>
        <v/>
      </c>
      <c r="BY435" s="125" t="str">
        <f t="shared" si="138"/>
        <v/>
      </c>
      <c r="CA435" s="106" t="str">
        <f t="shared" si="139"/>
        <v/>
      </c>
      <c r="CB435" s="22" t="str">
        <f t="shared" si="140"/>
        <v/>
      </c>
      <c r="CD435" s="76" t="str">
        <f>IF($J435="", "", IF($BV435=0, "", COUNTIF($J$11:$J$1010, "&lt;"&amp;$J435)+1+COUNTIF($J$11:$J435, $J435)-1))</f>
        <v/>
      </c>
    </row>
    <row r="436" spans="1:82" x14ac:dyDescent="0.25">
      <c r="A436" s="31"/>
      <c r="B436" s="19" t="str">
        <f t="shared" si="121"/>
        <v/>
      </c>
      <c r="C436" s="20" t="str">
        <f t="shared" si="122"/>
        <v/>
      </c>
      <c r="D436" s="29" t="str">
        <f t="shared" si="123"/>
        <v/>
      </c>
      <c r="E436" s="22" t="str">
        <f t="shared" si="124"/>
        <v/>
      </c>
      <c r="F436" s="31"/>
      <c r="G436" s="301"/>
      <c r="H436" s="302"/>
      <c r="I436" s="303"/>
      <c r="J436" s="304"/>
      <c r="K436" s="283"/>
      <c r="L436" s="305"/>
      <c r="M436" s="285"/>
      <c r="N436" s="287"/>
      <c r="O436" s="31"/>
      <c r="P436" s="19" t="str">
        <f t="shared" si="125"/>
        <v/>
      </c>
      <c r="Q436" s="20" t="str">
        <f t="shared" si="126"/>
        <v/>
      </c>
      <c r="R436" s="29" t="str">
        <f t="shared" si="127"/>
        <v/>
      </c>
      <c r="S436" s="22" t="str">
        <f t="shared" si="128"/>
        <v/>
      </c>
      <c r="T436" s="31"/>
      <c r="U436" s="69" t="str">
        <f t="shared" si="129"/>
        <v/>
      </c>
      <c r="V436" s="31"/>
      <c r="X436" s="76" t="str">
        <f t="shared" si="130"/>
        <v/>
      </c>
      <c r="Z436" s="76" t="str">
        <f t="shared" si="131"/>
        <v/>
      </c>
      <c r="AA436" s="76" t="str">
        <f t="shared" si="132"/>
        <v/>
      </c>
      <c r="AC436" s="19" t="str">
        <f>IF($K436="", "", SUMIF('Drinks List'!DH$11:DH$1010, $K436, 'Drinks List'!DG$11:DG$1010))</f>
        <v/>
      </c>
      <c r="AD436" s="21"/>
      <c r="AE436" s="59" t="str">
        <f>IF($K436="", "", SUMIF('Drinks List'!DJ$11:DJ$1010, $K436, 'Drinks List'!DI$11:DI$1010))</f>
        <v/>
      </c>
      <c r="AF436" s="21"/>
      <c r="AG436" s="59" t="str">
        <f>IF($K436="", "", SUMIF('Drinks List'!DL$11:DL$1010, $K436, 'Drinks List'!DK$11:DK$1010))</f>
        <v/>
      </c>
      <c r="AH436" s="21"/>
      <c r="AI436" s="59" t="str">
        <f>IF($K436="", "", SUMIF('Drinks List'!DN$11:DN$1010, $K436, 'Drinks List'!DM$11:DM$1010))</f>
        <v/>
      </c>
      <c r="AJ436" s="21"/>
      <c r="AK436" s="59" t="str">
        <f>IF($K436="", "", SUMIF('Drinks List'!DP$11:DP$1010, $K436, 'Drinks List'!DO$11:DO$1010))</f>
        <v/>
      </c>
      <c r="AL436" s="21"/>
      <c r="AM436" s="59" t="str">
        <f>IF($K436="", "", SUMIF('Drinks List'!DR$11:DR$1010, $K436, 'Drinks List'!DQ$11:DQ$1010))</f>
        <v/>
      </c>
      <c r="AN436" s="21"/>
      <c r="AO436" s="59" t="str">
        <f>IF($K436="", "", SUMIF('Drinks List'!DT$11:DT$1010, $K436, 'Drinks List'!DS$11:DS$1010))</f>
        <v/>
      </c>
      <c r="AP436" s="21"/>
      <c r="AQ436" s="59" t="str">
        <f>IF($K436="", "", SUMIF('Drinks List'!DV$11:DV$1010, $K436, 'Drinks List'!DU$11:DU$1010))</f>
        <v/>
      </c>
      <c r="AR436" s="21"/>
      <c r="AS436" s="59" t="str">
        <f>IF($K436="", "", SUMIF('Drinks List'!DX$11:DX$1010, $K436, 'Drinks List'!DW$11:DW$1010))</f>
        <v/>
      </c>
      <c r="AT436" s="21"/>
      <c r="AU436" s="59" t="str">
        <f>IF($K436="", "", SUMIF('Drinks List'!DZ$11:DZ$1010, $K436, 'Drinks List'!DY$11:DY$1010))</f>
        <v/>
      </c>
      <c r="AV436" s="21"/>
      <c r="AW436" s="59" t="str">
        <f>IF($K436="", "", SUMIF('Drinks List'!EB$11:EB$1010, $K436, 'Drinks List'!EA$11:EA$1010))</f>
        <v/>
      </c>
      <c r="AX436" s="21"/>
      <c r="AY436" s="59" t="str">
        <f>IF($K436="", "", SUMIF('Drinks List'!ED$11:ED$1010, $K436, 'Drinks List'!EC$11:EC$1010))</f>
        <v/>
      </c>
      <c r="AZ436" s="21"/>
      <c r="BA436" s="59" t="str">
        <f>IF($K436="", "", SUMIF('Drinks List'!EF$11:EF$1010, $K436, 'Drinks List'!EE$11:EE$1010))</f>
        <v/>
      </c>
      <c r="BB436" s="21"/>
      <c r="BC436" s="59" t="str">
        <f>IF($K436="", "", SUMIF('Drinks List'!EH$11:EH$1010, $K436, 'Drinks List'!EG$11:EG$1010))</f>
        <v/>
      </c>
      <c r="BD436" s="21"/>
      <c r="BE436" s="59" t="str">
        <f>IF($K436="", "", SUMIF('Drinks List'!EJ$11:EJ$1010, $K436, 'Drinks List'!EI$11:EI$1010))</f>
        <v/>
      </c>
      <c r="BF436" s="21"/>
      <c r="BG436" s="59" t="str">
        <f>IF($K436="", "", SUMIF('Drinks List'!EL$11:EL$1010, $K436, 'Drinks List'!EK$11:EK$1010))</f>
        <v/>
      </c>
      <c r="BH436" s="21"/>
      <c r="BI436" s="59" t="str">
        <f>IF($K436="", "", SUMIF('Drinks List'!EN$11:EN$1010, $K436, 'Drinks List'!EM$11:EM$1010))</f>
        <v/>
      </c>
      <c r="BJ436" s="21"/>
      <c r="BK436" s="59" t="str">
        <f>IF($K436="", "", SUMIF('Drinks List'!EP$11:EP$1010, $K436, 'Drinks List'!EO$11:EO$1010))</f>
        <v/>
      </c>
      <c r="BL436" s="21"/>
      <c r="BM436" s="59" t="str">
        <f>IF($K436="", "", SUMIF('Drinks List'!ER$11:ER$1010, $K436, 'Drinks List'!EQ$11:EQ$1010))</f>
        <v/>
      </c>
      <c r="BN436" s="21"/>
      <c r="BO436" s="65" t="str">
        <f>IF($K436="", "", SUMIF('Drinks List'!ET$11:ET$1010, $K436, 'Drinks List'!ES$11:ES$1010))</f>
        <v/>
      </c>
      <c r="BQ436" s="120" t="str">
        <f t="shared" si="133"/>
        <v/>
      </c>
      <c r="BR436" s="62" t="str">
        <f t="shared" si="134"/>
        <v/>
      </c>
      <c r="BS436" s="76" t="str">
        <f>IF(BQ436="", "", COUNTIF(BQ$11:BQ$1010, "&gt;"&amp;BQ436)+1+COUNTIF(BQ$11:BQ436, BQ436)-1)</f>
        <v/>
      </c>
      <c r="BT436" s="76" t="str">
        <f>IF(BR436="", "", COUNTIF(BR$11:BR$1010, "&lt;"&amp;BR436)+1+COUNTIF(BR$11:BR436, BR436)-1)</f>
        <v/>
      </c>
      <c r="BV436" s="76" t="str">
        <f t="shared" si="135"/>
        <v/>
      </c>
      <c r="BW436" s="124" t="str">
        <f t="shared" si="136"/>
        <v/>
      </c>
      <c r="BX436" s="115" t="str">
        <f t="shared" si="137"/>
        <v/>
      </c>
      <c r="BY436" s="125" t="str">
        <f t="shared" si="138"/>
        <v/>
      </c>
      <c r="CA436" s="106" t="str">
        <f t="shared" si="139"/>
        <v/>
      </c>
      <c r="CB436" s="22" t="str">
        <f t="shared" si="140"/>
        <v/>
      </c>
      <c r="CD436" s="76" t="str">
        <f>IF($J436="", "", IF($BV436=0, "", COUNTIF($J$11:$J$1010, "&lt;"&amp;$J436)+1+COUNTIF($J$11:$J436, $J436)-1))</f>
        <v/>
      </c>
    </row>
    <row r="437" spans="1:82" x14ac:dyDescent="0.25">
      <c r="A437" s="31"/>
      <c r="B437" s="19" t="str">
        <f t="shared" si="121"/>
        <v/>
      </c>
      <c r="C437" s="20" t="str">
        <f t="shared" si="122"/>
        <v/>
      </c>
      <c r="D437" s="29" t="str">
        <f t="shared" si="123"/>
        <v/>
      </c>
      <c r="E437" s="22" t="str">
        <f t="shared" si="124"/>
        <v/>
      </c>
      <c r="F437" s="31"/>
      <c r="G437" s="301"/>
      <c r="H437" s="302"/>
      <c r="I437" s="303"/>
      <c r="J437" s="304"/>
      <c r="K437" s="283"/>
      <c r="L437" s="305"/>
      <c r="M437" s="285"/>
      <c r="N437" s="287"/>
      <c r="O437" s="31"/>
      <c r="P437" s="19" t="str">
        <f t="shared" si="125"/>
        <v/>
      </c>
      <c r="Q437" s="20" t="str">
        <f t="shared" si="126"/>
        <v/>
      </c>
      <c r="R437" s="29" t="str">
        <f t="shared" si="127"/>
        <v/>
      </c>
      <c r="S437" s="22" t="str">
        <f t="shared" si="128"/>
        <v/>
      </c>
      <c r="T437" s="31"/>
      <c r="U437" s="69" t="str">
        <f t="shared" si="129"/>
        <v/>
      </c>
      <c r="V437" s="31"/>
      <c r="X437" s="76" t="str">
        <f t="shared" si="130"/>
        <v/>
      </c>
      <c r="Z437" s="76" t="str">
        <f t="shared" si="131"/>
        <v/>
      </c>
      <c r="AA437" s="76" t="str">
        <f t="shared" si="132"/>
        <v/>
      </c>
      <c r="AC437" s="19" t="str">
        <f>IF($K437="", "", SUMIF('Drinks List'!DH$11:DH$1010, $K437, 'Drinks List'!DG$11:DG$1010))</f>
        <v/>
      </c>
      <c r="AD437" s="21"/>
      <c r="AE437" s="59" t="str">
        <f>IF($K437="", "", SUMIF('Drinks List'!DJ$11:DJ$1010, $K437, 'Drinks List'!DI$11:DI$1010))</f>
        <v/>
      </c>
      <c r="AF437" s="21"/>
      <c r="AG437" s="59" t="str">
        <f>IF($K437="", "", SUMIF('Drinks List'!DL$11:DL$1010, $K437, 'Drinks List'!DK$11:DK$1010))</f>
        <v/>
      </c>
      <c r="AH437" s="21"/>
      <c r="AI437" s="59" t="str">
        <f>IF($K437="", "", SUMIF('Drinks List'!DN$11:DN$1010, $K437, 'Drinks List'!DM$11:DM$1010))</f>
        <v/>
      </c>
      <c r="AJ437" s="21"/>
      <c r="AK437" s="59" t="str">
        <f>IF($K437="", "", SUMIF('Drinks List'!DP$11:DP$1010, $K437, 'Drinks List'!DO$11:DO$1010))</f>
        <v/>
      </c>
      <c r="AL437" s="21"/>
      <c r="AM437" s="59" t="str">
        <f>IF($K437="", "", SUMIF('Drinks List'!DR$11:DR$1010, $K437, 'Drinks List'!DQ$11:DQ$1010))</f>
        <v/>
      </c>
      <c r="AN437" s="21"/>
      <c r="AO437" s="59" t="str">
        <f>IF($K437="", "", SUMIF('Drinks List'!DT$11:DT$1010, $K437, 'Drinks List'!DS$11:DS$1010))</f>
        <v/>
      </c>
      <c r="AP437" s="21"/>
      <c r="AQ437" s="59" t="str">
        <f>IF($K437="", "", SUMIF('Drinks List'!DV$11:DV$1010, $K437, 'Drinks List'!DU$11:DU$1010))</f>
        <v/>
      </c>
      <c r="AR437" s="21"/>
      <c r="AS437" s="59" t="str">
        <f>IF($K437="", "", SUMIF('Drinks List'!DX$11:DX$1010, $K437, 'Drinks List'!DW$11:DW$1010))</f>
        <v/>
      </c>
      <c r="AT437" s="21"/>
      <c r="AU437" s="59" t="str">
        <f>IF($K437="", "", SUMIF('Drinks List'!DZ$11:DZ$1010, $K437, 'Drinks List'!DY$11:DY$1010))</f>
        <v/>
      </c>
      <c r="AV437" s="21"/>
      <c r="AW437" s="59" t="str">
        <f>IF($K437="", "", SUMIF('Drinks List'!EB$11:EB$1010, $K437, 'Drinks List'!EA$11:EA$1010))</f>
        <v/>
      </c>
      <c r="AX437" s="21"/>
      <c r="AY437" s="59" t="str">
        <f>IF($K437="", "", SUMIF('Drinks List'!ED$11:ED$1010, $K437, 'Drinks List'!EC$11:EC$1010))</f>
        <v/>
      </c>
      <c r="AZ437" s="21"/>
      <c r="BA437" s="59" t="str">
        <f>IF($K437="", "", SUMIF('Drinks List'!EF$11:EF$1010, $K437, 'Drinks List'!EE$11:EE$1010))</f>
        <v/>
      </c>
      <c r="BB437" s="21"/>
      <c r="BC437" s="59" t="str">
        <f>IF($K437="", "", SUMIF('Drinks List'!EH$11:EH$1010, $K437, 'Drinks List'!EG$11:EG$1010))</f>
        <v/>
      </c>
      <c r="BD437" s="21"/>
      <c r="BE437" s="59" t="str">
        <f>IF($K437="", "", SUMIF('Drinks List'!EJ$11:EJ$1010, $K437, 'Drinks List'!EI$11:EI$1010))</f>
        <v/>
      </c>
      <c r="BF437" s="21"/>
      <c r="BG437" s="59" t="str">
        <f>IF($K437="", "", SUMIF('Drinks List'!EL$11:EL$1010, $K437, 'Drinks List'!EK$11:EK$1010))</f>
        <v/>
      </c>
      <c r="BH437" s="21"/>
      <c r="BI437" s="59" t="str">
        <f>IF($K437="", "", SUMIF('Drinks List'!EN$11:EN$1010, $K437, 'Drinks List'!EM$11:EM$1010))</f>
        <v/>
      </c>
      <c r="BJ437" s="21"/>
      <c r="BK437" s="59" t="str">
        <f>IF($K437="", "", SUMIF('Drinks List'!EP$11:EP$1010, $K437, 'Drinks List'!EO$11:EO$1010))</f>
        <v/>
      </c>
      <c r="BL437" s="21"/>
      <c r="BM437" s="59" t="str">
        <f>IF($K437="", "", SUMIF('Drinks List'!ER$11:ER$1010, $K437, 'Drinks List'!EQ$11:EQ$1010))</f>
        <v/>
      </c>
      <c r="BN437" s="21"/>
      <c r="BO437" s="65" t="str">
        <f>IF($K437="", "", SUMIF('Drinks List'!ET$11:ET$1010, $K437, 'Drinks List'!ES$11:ES$1010))</f>
        <v/>
      </c>
      <c r="BQ437" s="120" t="str">
        <f t="shared" si="133"/>
        <v/>
      </c>
      <c r="BR437" s="62" t="str">
        <f t="shared" si="134"/>
        <v/>
      </c>
      <c r="BS437" s="76" t="str">
        <f>IF(BQ437="", "", COUNTIF(BQ$11:BQ$1010, "&gt;"&amp;BQ437)+1+COUNTIF(BQ$11:BQ437, BQ437)-1)</f>
        <v/>
      </c>
      <c r="BT437" s="76" t="str">
        <f>IF(BR437="", "", COUNTIF(BR$11:BR$1010, "&lt;"&amp;BR437)+1+COUNTIF(BR$11:BR437, BR437)-1)</f>
        <v/>
      </c>
      <c r="BV437" s="76" t="str">
        <f t="shared" si="135"/>
        <v/>
      </c>
      <c r="BW437" s="124" t="str">
        <f t="shared" si="136"/>
        <v/>
      </c>
      <c r="BX437" s="115" t="str">
        <f t="shared" si="137"/>
        <v/>
      </c>
      <c r="BY437" s="125" t="str">
        <f t="shared" si="138"/>
        <v/>
      </c>
      <c r="CA437" s="106" t="str">
        <f t="shared" si="139"/>
        <v/>
      </c>
      <c r="CB437" s="22" t="str">
        <f t="shared" si="140"/>
        <v/>
      </c>
      <c r="CD437" s="76" t="str">
        <f>IF($J437="", "", IF($BV437=0, "", COUNTIF($J$11:$J$1010, "&lt;"&amp;$J437)+1+COUNTIF($J$11:$J437, $J437)-1))</f>
        <v/>
      </c>
    </row>
    <row r="438" spans="1:82" x14ac:dyDescent="0.25">
      <c r="A438" s="31"/>
      <c r="B438" s="19" t="str">
        <f t="shared" si="121"/>
        <v/>
      </c>
      <c r="C438" s="20" t="str">
        <f t="shared" si="122"/>
        <v/>
      </c>
      <c r="D438" s="29" t="str">
        <f t="shared" si="123"/>
        <v/>
      </c>
      <c r="E438" s="22" t="str">
        <f t="shared" si="124"/>
        <v/>
      </c>
      <c r="F438" s="31"/>
      <c r="G438" s="301"/>
      <c r="H438" s="302"/>
      <c r="I438" s="303"/>
      <c r="J438" s="304"/>
      <c r="K438" s="283"/>
      <c r="L438" s="305"/>
      <c r="M438" s="285"/>
      <c r="N438" s="287"/>
      <c r="O438" s="31"/>
      <c r="P438" s="19" t="str">
        <f t="shared" si="125"/>
        <v/>
      </c>
      <c r="Q438" s="20" t="str">
        <f t="shared" si="126"/>
        <v/>
      </c>
      <c r="R438" s="29" t="str">
        <f t="shared" si="127"/>
        <v/>
      </c>
      <c r="S438" s="22" t="str">
        <f t="shared" si="128"/>
        <v/>
      </c>
      <c r="T438" s="31"/>
      <c r="U438" s="69" t="str">
        <f t="shared" si="129"/>
        <v/>
      </c>
      <c r="V438" s="31"/>
      <c r="X438" s="76" t="str">
        <f t="shared" si="130"/>
        <v/>
      </c>
      <c r="Z438" s="76" t="str">
        <f t="shared" si="131"/>
        <v/>
      </c>
      <c r="AA438" s="76" t="str">
        <f t="shared" si="132"/>
        <v/>
      </c>
      <c r="AC438" s="19" t="str">
        <f>IF($K438="", "", SUMIF('Drinks List'!DH$11:DH$1010, $K438, 'Drinks List'!DG$11:DG$1010))</f>
        <v/>
      </c>
      <c r="AD438" s="21"/>
      <c r="AE438" s="59" t="str">
        <f>IF($K438="", "", SUMIF('Drinks List'!DJ$11:DJ$1010, $K438, 'Drinks List'!DI$11:DI$1010))</f>
        <v/>
      </c>
      <c r="AF438" s="21"/>
      <c r="AG438" s="59" t="str">
        <f>IF($K438="", "", SUMIF('Drinks List'!DL$11:DL$1010, $K438, 'Drinks List'!DK$11:DK$1010))</f>
        <v/>
      </c>
      <c r="AH438" s="21"/>
      <c r="AI438" s="59" t="str">
        <f>IF($K438="", "", SUMIF('Drinks List'!DN$11:DN$1010, $K438, 'Drinks List'!DM$11:DM$1010))</f>
        <v/>
      </c>
      <c r="AJ438" s="21"/>
      <c r="AK438" s="59" t="str">
        <f>IF($K438="", "", SUMIF('Drinks List'!DP$11:DP$1010, $K438, 'Drinks List'!DO$11:DO$1010))</f>
        <v/>
      </c>
      <c r="AL438" s="21"/>
      <c r="AM438" s="59" t="str">
        <f>IF($K438="", "", SUMIF('Drinks List'!DR$11:DR$1010, $K438, 'Drinks List'!DQ$11:DQ$1010))</f>
        <v/>
      </c>
      <c r="AN438" s="21"/>
      <c r="AO438" s="59" t="str">
        <f>IF($K438="", "", SUMIF('Drinks List'!DT$11:DT$1010, $K438, 'Drinks List'!DS$11:DS$1010))</f>
        <v/>
      </c>
      <c r="AP438" s="21"/>
      <c r="AQ438" s="59" t="str">
        <f>IF($K438="", "", SUMIF('Drinks List'!DV$11:DV$1010, $K438, 'Drinks List'!DU$11:DU$1010))</f>
        <v/>
      </c>
      <c r="AR438" s="21"/>
      <c r="AS438" s="59" t="str">
        <f>IF($K438="", "", SUMIF('Drinks List'!DX$11:DX$1010, $K438, 'Drinks List'!DW$11:DW$1010))</f>
        <v/>
      </c>
      <c r="AT438" s="21"/>
      <c r="AU438" s="59" t="str">
        <f>IF($K438="", "", SUMIF('Drinks List'!DZ$11:DZ$1010, $K438, 'Drinks List'!DY$11:DY$1010))</f>
        <v/>
      </c>
      <c r="AV438" s="21"/>
      <c r="AW438" s="59" t="str">
        <f>IF($K438="", "", SUMIF('Drinks List'!EB$11:EB$1010, $K438, 'Drinks List'!EA$11:EA$1010))</f>
        <v/>
      </c>
      <c r="AX438" s="21"/>
      <c r="AY438" s="59" t="str">
        <f>IF($K438="", "", SUMIF('Drinks List'!ED$11:ED$1010, $K438, 'Drinks List'!EC$11:EC$1010))</f>
        <v/>
      </c>
      <c r="AZ438" s="21"/>
      <c r="BA438" s="59" t="str">
        <f>IF($K438="", "", SUMIF('Drinks List'!EF$11:EF$1010, $K438, 'Drinks List'!EE$11:EE$1010))</f>
        <v/>
      </c>
      <c r="BB438" s="21"/>
      <c r="BC438" s="59" t="str">
        <f>IF($K438="", "", SUMIF('Drinks List'!EH$11:EH$1010, $K438, 'Drinks List'!EG$11:EG$1010))</f>
        <v/>
      </c>
      <c r="BD438" s="21"/>
      <c r="BE438" s="59" t="str">
        <f>IF($K438="", "", SUMIF('Drinks List'!EJ$11:EJ$1010, $K438, 'Drinks List'!EI$11:EI$1010))</f>
        <v/>
      </c>
      <c r="BF438" s="21"/>
      <c r="BG438" s="59" t="str">
        <f>IF($K438="", "", SUMIF('Drinks List'!EL$11:EL$1010, $K438, 'Drinks List'!EK$11:EK$1010))</f>
        <v/>
      </c>
      <c r="BH438" s="21"/>
      <c r="BI438" s="59" t="str">
        <f>IF($K438="", "", SUMIF('Drinks List'!EN$11:EN$1010, $K438, 'Drinks List'!EM$11:EM$1010))</f>
        <v/>
      </c>
      <c r="BJ438" s="21"/>
      <c r="BK438" s="59" t="str">
        <f>IF($K438="", "", SUMIF('Drinks List'!EP$11:EP$1010, $K438, 'Drinks List'!EO$11:EO$1010))</f>
        <v/>
      </c>
      <c r="BL438" s="21"/>
      <c r="BM438" s="59" t="str">
        <f>IF($K438="", "", SUMIF('Drinks List'!ER$11:ER$1010, $K438, 'Drinks List'!EQ$11:EQ$1010))</f>
        <v/>
      </c>
      <c r="BN438" s="21"/>
      <c r="BO438" s="65" t="str">
        <f>IF($K438="", "", SUMIF('Drinks List'!ET$11:ET$1010, $K438, 'Drinks List'!ES$11:ES$1010))</f>
        <v/>
      </c>
      <c r="BQ438" s="120" t="str">
        <f t="shared" si="133"/>
        <v/>
      </c>
      <c r="BR438" s="62" t="str">
        <f t="shared" si="134"/>
        <v/>
      </c>
      <c r="BS438" s="76" t="str">
        <f>IF(BQ438="", "", COUNTIF(BQ$11:BQ$1010, "&gt;"&amp;BQ438)+1+COUNTIF(BQ$11:BQ438, BQ438)-1)</f>
        <v/>
      </c>
      <c r="BT438" s="76" t="str">
        <f>IF(BR438="", "", COUNTIF(BR$11:BR$1010, "&lt;"&amp;BR438)+1+COUNTIF(BR$11:BR438, BR438)-1)</f>
        <v/>
      </c>
      <c r="BV438" s="76" t="str">
        <f t="shared" si="135"/>
        <v/>
      </c>
      <c r="BW438" s="124" t="str">
        <f t="shared" si="136"/>
        <v/>
      </c>
      <c r="BX438" s="115" t="str">
        <f t="shared" si="137"/>
        <v/>
      </c>
      <c r="BY438" s="125" t="str">
        <f t="shared" si="138"/>
        <v/>
      </c>
      <c r="CA438" s="106" t="str">
        <f t="shared" si="139"/>
        <v/>
      </c>
      <c r="CB438" s="22" t="str">
        <f t="shared" si="140"/>
        <v/>
      </c>
      <c r="CD438" s="76" t="str">
        <f>IF($J438="", "", IF($BV438=0, "", COUNTIF($J$11:$J$1010, "&lt;"&amp;$J438)+1+COUNTIF($J$11:$J438, $J438)-1))</f>
        <v/>
      </c>
    </row>
    <row r="439" spans="1:82" x14ac:dyDescent="0.25">
      <c r="A439" s="31"/>
      <c r="B439" s="19" t="str">
        <f t="shared" si="121"/>
        <v/>
      </c>
      <c r="C439" s="20" t="str">
        <f t="shared" si="122"/>
        <v/>
      </c>
      <c r="D439" s="29" t="str">
        <f t="shared" si="123"/>
        <v/>
      </c>
      <c r="E439" s="22" t="str">
        <f t="shared" si="124"/>
        <v/>
      </c>
      <c r="F439" s="31"/>
      <c r="G439" s="301"/>
      <c r="H439" s="302"/>
      <c r="I439" s="303"/>
      <c r="J439" s="304"/>
      <c r="K439" s="283"/>
      <c r="L439" s="305"/>
      <c r="M439" s="285"/>
      <c r="N439" s="287"/>
      <c r="O439" s="31"/>
      <c r="P439" s="19" t="str">
        <f t="shared" si="125"/>
        <v/>
      </c>
      <c r="Q439" s="20" t="str">
        <f t="shared" si="126"/>
        <v/>
      </c>
      <c r="R439" s="29" t="str">
        <f t="shared" si="127"/>
        <v/>
      </c>
      <c r="S439" s="22" t="str">
        <f t="shared" si="128"/>
        <v/>
      </c>
      <c r="T439" s="31"/>
      <c r="U439" s="69" t="str">
        <f t="shared" si="129"/>
        <v/>
      </c>
      <c r="V439" s="31"/>
      <c r="X439" s="76" t="str">
        <f t="shared" si="130"/>
        <v/>
      </c>
      <c r="Z439" s="76" t="str">
        <f t="shared" si="131"/>
        <v/>
      </c>
      <c r="AA439" s="76" t="str">
        <f t="shared" si="132"/>
        <v/>
      </c>
      <c r="AC439" s="19" t="str">
        <f>IF($K439="", "", SUMIF('Drinks List'!DH$11:DH$1010, $K439, 'Drinks List'!DG$11:DG$1010))</f>
        <v/>
      </c>
      <c r="AD439" s="21"/>
      <c r="AE439" s="59" t="str">
        <f>IF($K439="", "", SUMIF('Drinks List'!DJ$11:DJ$1010, $K439, 'Drinks List'!DI$11:DI$1010))</f>
        <v/>
      </c>
      <c r="AF439" s="21"/>
      <c r="AG439" s="59" t="str">
        <f>IF($K439="", "", SUMIF('Drinks List'!DL$11:DL$1010, $K439, 'Drinks List'!DK$11:DK$1010))</f>
        <v/>
      </c>
      <c r="AH439" s="21"/>
      <c r="AI439" s="59" t="str">
        <f>IF($K439="", "", SUMIF('Drinks List'!DN$11:DN$1010, $K439, 'Drinks List'!DM$11:DM$1010))</f>
        <v/>
      </c>
      <c r="AJ439" s="21"/>
      <c r="AK439" s="59" t="str">
        <f>IF($K439="", "", SUMIF('Drinks List'!DP$11:DP$1010, $K439, 'Drinks List'!DO$11:DO$1010))</f>
        <v/>
      </c>
      <c r="AL439" s="21"/>
      <c r="AM439" s="59" t="str">
        <f>IF($K439="", "", SUMIF('Drinks List'!DR$11:DR$1010, $K439, 'Drinks List'!DQ$11:DQ$1010))</f>
        <v/>
      </c>
      <c r="AN439" s="21"/>
      <c r="AO439" s="59" t="str">
        <f>IF($K439="", "", SUMIF('Drinks List'!DT$11:DT$1010, $K439, 'Drinks List'!DS$11:DS$1010))</f>
        <v/>
      </c>
      <c r="AP439" s="21"/>
      <c r="AQ439" s="59" t="str">
        <f>IF($K439="", "", SUMIF('Drinks List'!DV$11:DV$1010, $K439, 'Drinks List'!DU$11:DU$1010))</f>
        <v/>
      </c>
      <c r="AR439" s="21"/>
      <c r="AS439" s="59" t="str">
        <f>IF($K439="", "", SUMIF('Drinks List'!DX$11:DX$1010, $K439, 'Drinks List'!DW$11:DW$1010))</f>
        <v/>
      </c>
      <c r="AT439" s="21"/>
      <c r="AU439" s="59" t="str">
        <f>IF($K439="", "", SUMIF('Drinks List'!DZ$11:DZ$1010, $K439, 'Drinks List'!DY$11:DY$1010))</f>
        <v/>
      </c>
      <c r="AV439" s="21"/>
      <c r="AW439" s="59" t="str">
        <f>IF($K439="", "", SUMIF('Drinks List'!EB$11:EB$1010, $K439, 'Drinks List'!EA$11:EA$1010))</f>
        <v/>
      </c>
      <c r="AX439" s="21"/>
      <c r="AY439" s="59" t="str">
        <f>IF($K439="", "", SUMIF('Drinks List'!ED$11:ED$1010, $K439, 'Drinks List'!EC$11:EC$1010))</f>
        <v/>
      </c>
      <c r="AZ439" s="21"/>
      <c r="BA439" s="59" t="str">
        <f>IF($K439="", "", SUMIF('Drinks List'!EF$11:EF$1010, $K439, 'Drinks List'!EE$11:EE$1010))</f>
        <v/>
      </c>
      <c r="BB439" s="21"/>
      <c r="BC439" s="59" t="str">
        <f>IF($K439="", "", SUMIF('Drinks List'!EH$11:EH$1010, $K439, 'Drinks List'!EG$11:EG$1010))</f>
        <v/>
      </c>
      <c r="BD439" s="21"/>
      <c r="BE439" s="59" t="str">
        <f>IF($K439="", "", SUMIF('Drinks List'!EJ$11:EJ$1010, $K439, 'Drinks List'!EI$11:EI$1010))</f>
        <v/>
      </c>
      <c r="BF439" s="21"/>
      <c r="BG439" s="59" t="str">
        <f>IF($K439="", "", SUMIF('Drinks List'!EL$11:EL$1010, $K439, 'Drinks List'!EK$11:EK$1010))</f>
        <v/>
      </c>
      <c r="BH439" s="21"/>
      <c r="BI439" s="59" t="str">
        <f>IF($K439="", "", SUMIF('Drinks List'!EN$11:EN$1010, $K439, 'Drinks List'!EM$11:EM$1010))</f>
        <v/>
      </c>
      <c r="BJ439" s="21"/>
      <c r="BK439" s="59" t="str">
        <f>IF($K439="", "", SUMIF('Drinks List'!EP$11:EP$1010, $K439, 'Drinks List'!EO$11:EO$1010))</f>
        <v/>
      </c>
      <c r="BL439" s="21"/>
      <c r="BM439" s="59" t="str">
        <f>IF($K439="", "", SUMIF('Drinks List'!ER$11:ER$1010, $K439, 'Drinks List'!EQ$11:EQ$1010))</f>
        <v/>
      </c>
      <c r="BN439" s="21"/>
      <c r="BO439" s="65" t="str">
        <f>IF($K439="", "", SUMIF('Drinks List'!ET$11:ET$1010, $K439, 'Drinks List'!ES$11:ES$1010))</f>
        <v/>
      </c>
      <c r="BQ439" s="120" t="str">
        <f t="shared" si="133"/>
        <v/>
      </c>
      <c r="BR439" s="62" t="str">
        <f t="shared" si="134"/>
        <v/>
      </c>
      <c r="BS439" s="76" t="str">
        <f>IF(BQ439="", "", COUNTIF(BQ$11:BQ$1010, "&gt;"&amp;BQ439)+1+COUNTIF(BQ$11:BQ439, BQ439)-1)</f>
        <v/>
      </c>
      <c r="BT439" s="76" t="str">
        <f>IF(BR439="", "", COUNTIF(BR$11:BR$1010, "&lt;"&amp;BR439)+1+COUNTIF(BR$11:BR439, BR439)-1)</f>
        <v/>
      </c>
      <c r="BV439" s="76" t="str">
        <f t="shared" si="135"/>
        <v/>
      </c>
      <c r="BW439" s="124" t="str">
        <f t="shared" si="136"/>
        <v/>
      </c>
      <c r="BX439" s="115" t="str">
        <f t="shared" si="137"/>
        <v/>
      </c>
      <c r="BY439" s="125" t="str">
        <f t="shared" si="138"/>
        <v/>
      </c>
      <c r="CA439" s="106" t="str">
        <f t="shared" si="139"/>
        <v/>
      </c>
      <c r="CB439" s="22" t="str">
        <f t="shared" si="140"/>
        <v/>
      </c>
      <c r="CD439" s="76" t="str">
        <f>IF($J439="", "", IF($BV439=0, "", COUNTIF($J$11:$J$1010, "&lt;"&amp;$J439)+1+COUNTIF($J$11:$J439, $J439)-1))</f>
        <v/>
      </c>
    </row>
    <row r="440" spans="1:82" x14ac:dyDescent="0.25">
      <c r="A440" s="31"/>
      <c r="B440" s="19" t="str">
        <f t="shared" si="121"/>
        <v/>
      </c>
      <c r="C440" s="20" t="str">
        <f t="shared" si="122"/>
        <v/>
      </c>
      <c r="D440" s="29" t="str">
        <f t="shared" si="123"/>
        <v/>
      </c>
      <c r="E440" s="22" t="str">
        <f t="shared" si="124"/>
        <v/>
      </c>
      <c r="F440" s="31"/>
      <c r="G440" s="301"/>
      <c r="H440" s="302"/>
      <c r="I440" s="303"/>
      <c r="J440" s="304"/>
      <c r="K440" s="283"/>
      <c r="L440" s="305"/>
      <c r="M440" s="285"/>
      <c r="N440" s="287"/>
      <c r="O440" s="31"/>
      <c r="P440" s="19" t="str">
        <f t="shared" si="125"/>
        <v/>
      </c>
      <c r="Q440" s="20" t="str">
        <f t="shared" si="126"/>
        <v/>
      </c>
      <c r="R440" s="29" t="str">
        <f t="shared" si="127"/>
        <v/>
      </c>
      <c r="S440" s="22" t="str">
        <f t="shared" si="128"/>
        <v/>
      </c>
      <c r="T440" s="31"/>
      <c r="U440" s="69" t="str">
        <f t="shared" si="129"/>
        <v/>
      </c>
      <c r="V440" s="31"/>
      <c r="X440" s="76" t="str">
        <f t="shared" si="130"/>
        <v/>
      </c>
      <c r="Z440" s="76" t="str">
        <f t="shared" si="131"/>
        <v/>
      </c>
      <c r="AA440" s="76" t="str">
        <f t="shared" si="132"/>
        <v/>
      </c>
      <c r="AC440" s="19" t="str">
        <f>IF($K440="", "", SUMIF('Drinks List'!DH$11:DH$1010, $K440, 'Drinks List'!DG$11:DG$1010))</f>
        <v/>
      </c>
      <c r="AD440" s="21"/>
      <c r="AE440" s="59" t="str">
        <f>IF($K440="", "", SUMIF('Drinks List'!DJ$11:DJ$1010, $K440, 'Drinks List'!DI$11:DI$1010))</f>
        <v/>
      </c>
      <c r="AF440" s="21"/>
      <c r="AG440" s="59" t="str">
        <f>IF($K440="", "", SUMIF('Drinks List'!DL$11:DL$1010, $K440, 'Drinks List'!DK$11:DK$1010))</f>
        <v/>
      </c>
      <c r="AH440" s="21"/>
      <c r="AI440" s="59" t="str">
        <f>IF($K440="", "", SUMIF('Drinks List'!DN$11:DN$1010, $K440, 'Drinks List'!DM$11:DM$1010))</f>
        <v/>
      </c>
      <c r="AJ440" s="21"/>
      <c r="AK440" s="59" t="str">
        <f>IF($K440="", "", SUMIF('Drinks List'!DP$11:DP$1010, $K440, 'Drinks List'!DO$11:DO$1010))</f>
        <v/>
      </c>
      <c r="AL440" s="21"/>
      <c r="AM440" s="59" t="str">
        <f>IF($K440="", "", SUMIF('Drinks List'!DR$11:DR$1010, $K440, 'Drinks List'!DQ$11:DQ$1010))</f>
        <v/>
      </c>
      <c r="AN440" s="21"/>
      <c r="AO440" s="59" t="str">
        <f>IF($K440="", "", SUMIF('Drinks List'!DT$11:DT$1010, $K440, 'Drinks List'!DS$11:DS$1010))</f>
        <v/>
      </c>
      <c r="AP440" s="21"/>
      <c r="AQ440" s="59" t="str">
        <f>IF($K440="", "", SUMIF('Drinks List'!DV$11:DV$1010, $K440, 'Drinks List'!DU$11:DU$1010))</f>
        <v/>
      </c>
      <c r="AR440" s="21"/>
      <c r="AS440" s="59" t="str">
        <f>IF($K440="", "", SUMIF('Drinks List'!DX$11:DX$1010, $K440, 'Drinks List'!DW$11:DW$1010))</f>
        <v/>
      </c>
      <c r="AT440" s="21"/>
      <c r="AU440" s="59" t="str">
        <f>IF($K440="", "", SUMIF('Drinks List'!DZ$11:DZ$1010, $K440, 'Drinks List'!DY$11:DY$1010))</f>
        <v/>
      </c>
      <c r="AV440" s="21"/>
      <c r="AW440" s="59" t="str">
        <f>IF($K440="", "", SUMIF('Drinks List'!EB$11:EB$1010, $K440, 'Drinks List'!EA$11:EA$1010))</f>
        <v/>
      </c>
      <c r="AX440" s="21"/>
      <c r="AY440" s="59" t="str">
        <f>IF($K440="", "", SUMIF('Drinks List'!ED$11:ED$1010, $K440, 'Drinks List'!EC$11:EC$1010))</f>
        <v/>
      </c>
      <c r="AZ440" s="21"/>
      <c r="BA440" s="59" t="str">
        <f>IF($K440="", "", SUMIF('Drinks List'!EF$11:EF$1010, $K440, 'Drinks List'!EE$11:EE$1010))</f>
        <v/>
      </c>
      <c r="BB440" s="21"/>
      <c r="BC440" s="59" t="str">
        <f>IF($K440="", "", SUMIF('Drinks List'!EH$11:EH$1010, $K440, 'Drinks List'!EG$11:EG$1010))</f>
        <v/>
      </c>
      <c r="BD440" s="21"/>
      <c r="BE440" s="59" t="str">
        <f>IF($K440="", "", SUMIF('Drinks List'!EJ$11:EJ$1010, $K440, 'Drinks List'!EI$11:EI$1010))</f>
        <v/>
      </c>
      <c r="BF440" s="21"/>
      <c r="BG440" s="59" t="str">
        <f>IF($K440="", "", SUMIF('Drinks List'!EL$11:EL$1010, $K440, 'Drinks List'!EK$11:EK$1010))</f>
        <v/>
      </c>
      <c r="BH440" s="21"/>
      <c r="BI440" s="59" t="str">
        <f>IF($K440="", "", SUMIF('Drinks List'!EN$11:EN$1010, $K440, 'Drinks List'!EM$11:EM$1010))</f>
        <v/>
      </c>
      <c r="BJ440" s="21"/>
      <c r="BK440" s="59" t="str">
        <f>IF($K440="", "", SUMIF('Drinks List'!EP$11:EP$1010, $K440, 'Drinks List'!EO$11:EO$1010))</f>
        <v/>
      </c>
      <c r="BL440" s="21"/>
      <c r="BM440" s="59" t="str">
        <f>IF($K440="", "", SUMIF('Drinks List'!ER$11:ER$1010, $K440, 'Drinks List'!EQ$11:EQ$1010))</f>
        <v/>
      </c>
      <c r="BN440" s="21"/>
      <c r="BO440" s="65" t="str">
        <f>IF($K440="", "", SUMIF('Drinks List'!ET$11:ET$1010, $K440, 'Drinks List'!ES$11:ES$1010))</f>
        <v/>
      </c>
      <c r="BQ440" s="120" t="str">
        <f t="shared" si="133"/>
        <v/>
      </c>
      <c r="BR440" s="62" t="str">
        <f t="shared" si="134"/>
        <v/>
      </c>
      <c r="BS440" s="76" t="str">
        <f>IF(BQ440="", "", COUNTIF(BQ$11:BQ$1010, "&gt;"&amp;BQ440)+1+COUNTIF(BQ$11:BQ440, BQ440)-1)</f>
        <v/>
      </c>
      <c r="BT440" s="76" t="str">
        <f>IF(BR440="", "", COUNTIF(BR$11:BR$1010, "&lt;"&amp;BR440)+1+COUNTIF(BR$11:BR440, BR440)-1)</f>
        <v/>
      </c>
      <c r="BV440" s="76" t="str">
        <f t="shared" si="135"/>
        <v/>
      </c>
      <c r="BW440" s="124" t="str">
        <f t="shared" si="136"/>
        <v/>
      </c>
      <c r="BX440" s="115" t="str">
        <f t="shared" si="137"/>
        <v/>
      </c>
      <c r="BY440" s="125" t="str">
        <f t="shared" si="138"/>
        <v/>
      </c>
      <c r="CA440" s="106" t="str">
        <f t="shared" si="139"/>
        <v/>
      </c>
      <c r="CB440" s="22" t="str">
        <f t="shared" si="140"/>
        <v/>
      </c>
      <c r="CD440" s="76" t="str">
        <f>IF($J440="", "", IF($BV440=0, "", COUNTIF($J$11:$J$1010, "&lt;"&amp;$J440)+1+COUNTIF($J$11:$J440, $J440)-1))</f>
        <v/>
      </c>
    </row>
    <row r="441" spans="1:82" x14ac:dyDescent="0.25">
      <c r="A441" s="31"/>
      <c r="B441" s="19" t="str">
        <f t="shared" si="121"/>
        <v/>
      </c>
      <c r="C441" s="20" t="str">
        <f t="shared" si="122"/>
        <v/>
      </c>
      <c r="D441" s="29" t="str">
        <f t="shared" si="123"/>
        <v/>
      </c>
      <c r="E441" s="22" t="str">
        <f t="shared" si="124"/>
        <v/>
      </c>
      <c r="F441" s="31"/>
      <c r="G441" s="301"/>
      <c r="H441" s="302"/>
      <c r="I441" s="303"/>
      <c r="J441" s="304"/>
      <c r="K441" s="283"/>
      <c r="L441" s="305"/>
      <c r="M441" s="285"/>
      <c r="N441" s="287"/>
      <c r="O441" s="31"/>
      <c r="P441" s="19" t="str">
        <f t="shared" si="125"/>
        <v/>
      </c>
      <c r="Q441" s="20" t="str">
        <f t="shared" si="126"/>
        <v/>
      </c>
      <c r="R441" s="29" t="str">
        <f t="shared" si="127"/>
        <v/>
      </c>
      <c r="S441" s="22" t="str">
        <f t="shared" si="128"/>
        <v/>
      </c>
      <c r="T441" s="31"/>
      <c r="U441" s="69" t="str">
        <f t="shared" si="129"/>
        <v/>
      </c>
      <c r="V441" s="31"/>
      <c r="X441" s="76" t="str">
        <f t="shared" si="130"/>
        <v/>
      </c>
      <c r="Z441" s="76" t="str">
        <f t="shared" si="131"/>
        <v/>
      </c>
      <c r="AA441" s="76" t="str">
        <f t="shared" si="132"/>
        <v/>
      </c>
      <c r="AC441" s="19" t="str">
        <f>IF($K441="", "", SUMIF('Drinks List'!DH$11:DH$1010, $K441, 'Drinks List'!DG$11:DG$1010))</f>
        <v/>
      </c>
      <c r="AD441" s="21"/>
      <c r="AE441" s="59" t="str">
        <f>IF($K441="", "", SUMIF('Drinks List'!DJ$11:DJ$1010, $K441, 'Drinks List'!DI$11:DI$1010))</f>
        <v/>
      </c>
      <c r="AF441" s="21"/>
      <c r="AG441" s="59" t="str">
        <f>IF($K441="", "", SUMIF('Drinks List'!DL$11:DL$1010, $K441, 'Drinks List'!DK$11:DK$1010))</f>
        <v/>
      </c>
      <c r="AH441" s="21"/>
      <c r="AI441" s="59" t="str">
        <f>IF($K441="", "", SUMIF('Drinks List'!DN$11:DN$1010, $K441, 'Drinks List'!DM$11:DM$1010))</f>
        <v/>
      </c>
      <c r="AJ441" s="21"/>
      <c r="AK441" s="59" t="str">
        <f>IF($K441="", "", SUMIF('Drinks List'!DP$11:DP$1010, $K441, 'Drinks List'!DO$11:DO$1010))</f>
        <v/>
      </c>
      <c r="AL441" s="21"/>
      <c r="AM441" s="59" t="str">
        <f>IF($K441="", "", SUMIF('Drinks List'!DR$11:DR$1010, $K441, 'Drinks List'!DQ$11:DQ$1010))</f>
        <v/>
      </c>
      <c r="AN441" s="21"/>
      <c r="AO441" s="59" t="str">
        <f>IF($K441="", "", SUMIF('Drinks List'!DT$11:DT$1010, $K441, 'Drinks List'!DS$11:DS$1010))</f>
        <v/>
      </c>
      <c r="AP441" s="21"/>
      <c r="AQ441" s="59" t="str">
        <f>IF($K441="", "", SUMIF('Drinks List'!DV$11:DV$1010, $K441, 'Drinks List'!DU$11:DU$1010))</f>
        <v/>
      </c>
      <c r="AR441" s="21"/>
      <c r="AS441" s="59" t="str">
        <f>IF($K441="", "", SUMIF('Drinks List'!DX$11:DX$1010, $K441, 'Drinks List'!DW$11:DW$1010))</f>
        <v/>
      </c>
      <c r="AT441" s="21"/>
      <c r="AU441" s="59" t="str">
        <f>IF($K441="", "", SUMIF('Drinks List'!DZ$11:DZ$1010, $K441, 'Drinks List'!DY$11:DY$1010))</f>
        <v/>
      </c>
      <c r="AV441" s="21"/>
      <c r="AW441" s="59" t="str">
        <f>IF($K441="", "", SUMIF('Drinks List'!EB$11:EB$1010, $K441, 'Drinks List'!EA$11:EA$1010))</f>
        <v/>
      </c>
      <c r="AX441" s="21"/>
      <c r="AY441" s="59" t="str">
        <f>IF($K441="", "", SUMIF('Drinks List'!ED$11:ED$1010, $K441, 'Drinks List'!EC$11:EC$1010))</f>
        <v/>
      </c>
      <c r="AZ441" s="21"/>
      <c r="BA441" s="59" t="str">
        <f>IF($K441="", "", SUMIF('Drinks List'!EF$11:EF$1010, $K441, 'Drinks List'!EE$11:EE$1010))</f>
        <v/>
      </c>
      <c r="BB441" s="21"/>
      <c r="BC441" s="59" t="str">
        <f>IF($K441="", "", SUMIF('Drinks List'!EH$11:EH$1010, $K441, 'Drinks List'!EG$11:EG$1010))</f>
        <v/>
      </c>
      <c r="BD441" s="21"/>
      <c r="BE441" s="59" t="str">
        <f>IF($K441="", "", SUMIF('Drinks List'!EJ$11:EJ$1010, $K441, 'Drinks List'!EI$11:EI$1010))</f>
        <v/>
      </c>
      <c r="BF441" s="21"/>
      <c r="BG441" s="59" t="str">
        <f>IF($K441="", "", SUMIF('Drinks List'!EL$11:EL$1010, $K441, 'Drinks List'!EK$11:EK$1010))</f>
        <v/>
      </c>
      <c r="BH441" s="21"/>
      <c r="BI441" s="59" t="str">
        <f>IF($K441="", "", SUMIF('Drinks List'!EN$11:EN$1010, $K441, 'Drinks List'!EM$11:EM$1010))</f>
        <v/>
      </c>
      <c r="BJ441" s="21"/>
      <c r="BK441" s="59" t="str">
        <f>IF($K441="", "", SUMIF('Drinks List'!EP$11:EP$1010, $K441, 'Drinks List'!EO$11:EO$1010))</f>
        <v/>
      </c>
      <c r="BL441" s="21"/>
      <c r="BM441" s="59" t="str">
        <f>IF($K441="", "", SUMIF('Drinks List'!ER$11:ER$1010, $K441, 'Drinks List'!EQ$11:EQ$1010))</f>
        <v/>
      </c>
      <c r="BN441" s="21"/>
      <c r="BO441" s="65" t="str">
        <f>IF($K441="", "", SUMIF('Drinks List'!ET$11:ET$1010, $K441, 'Drinks List'!ES$11:ES$1010))</f>
        <v/>
      </c>
      <c r="BQ441" s="120" t="str">
        <f t="shared" si="133"/>
        <v/>
      </c>
      <c r="BR441" s="62" t="str">
        <f t="shared" si="134"/>
        <v/>
      </c>
      <c r="BS441" s="76" t="str">
        <f>IF(BQ441="", "", COUNTIF(BQ$11:BQ$1010, "&gt;"&amp;BQ441)+1+COUNTIF(BQ$11:BQ441, BQ441)-1)</f>
        <v/>
      </c>
      <c r="BT441" s="76" t="str">
        <f>IF(BR441="", "", COUNTIF(BR$11:BR$1010, "&lt;"&amp;BR441)+1+COUNTIF(BR$11:BR441, BR441)-1)</f>
        <v/>
      </c>
      <c r="BV441" s="76" t="str">
        <f t="shared" si="135"/>
        <v/>
      </c>
      <c r="BW441" s="124" t="str">
        <f t="shared" si="136"/>
        <v/>
      </c>
      <c r="BX441" s="115" t="str">
        <f t="shared" si="137"/>
        <v/>
      </c>
      <c r="BY441" s="125" t="str">
        <f t="shared" si="138"/>
        <v/>
      </c>
      <c r="CA441" s="106" t="str">
        <f t="shared" si="139"/>
        <v/>
      </c>
      <c r="CB441" s="22" t="str">
        <f t="shared" si="140"/>
        <v/>
      </c>
      <c r="CD441" s="76" t="str">
        <f>IF($J441="", "", IF($BV441=0, "", COUNTIF($J$11:$J$1010, "&lt;"&amp;$J441)+1+COUNTIF($J$11:$J441, $J441)-1))</f>
        <v/>
      </c>
    </row>
    <row r="442" spans="1:82" x14ac:dyDescent="0.25">
      <c r="A442" s="31"/>
      <c r="B442" s="19" t="str">
        <f t="shared" si="121"/>
        <v/>
      </c>
      <c r="C442" s="20" t="str">
        <f t="shared" si="122"/>
        <v/>
      </c>
      <c r="D442" s="29" t="str">
        <f t="shared" si="123"/>
        <v/>
      </c>
      <c r="E442" s="22" t="str">
        <f t="shared" si="124"/>
        <v/>
      </c>
      <c r="F442" s="31"/>
      <c r="G442" s="301"/>
      <c r="H442" s="302"/>
      <c r="I442" s="303"/>
      <c r="J442" s="304"/>
      <c r="K442" s="283"/>
      <c r="L442" s="305"/>
      <c r="M442" s="285"/>
      <c r="N442" s="287"/>
      <c r="O442" s="31"/>
      <c r="P442" s="19" t="str">
        <f t="shared" si="125"/>
        <v/>
      </c>
      <c r="Q442" s="20" t="str">
        <f t="shared" si="126"/>
        <v/>
      </c>
      <c r="R442" s="29" t="str">
        <f t="shared" si="127"/>
        <v/>
      </c>
      <c r="S442" s="22" t="str">
        <f t="shared" si="128"/>
        <v/>
      </c>
      <c r="T442" s="31"/>
      <c r="U442" s="69" t="str">
        <f t="shared" si="129"/>
        <v/>
      </c>
      <c r="V442" s="31"/>
      <c r="X442" s="76" t="str">
        <f t="shared" si="130"/>
        <v/>
      </c>
      <c r="Z442" s="76" t="str">
        <f t="shared" si="131"/>
        <v/>
      </c>
      <c r="AA442" s="76" t="str">
        <f t="shared" si="132"/>
        <v/>
      </c>
      <c r="AC442" s="19" t="str">
        <f>IF($K442="", "", SUMIF('Drinks List'!DH$11:DH$1010, $K442, 'Drinks List'!DG$11:DG$1010))</f>
        <v/>
      </c>
      <c r="AD442" s="21"/>
      <c r="AE442" s="59" t="str">
        <f>IF($K442="", "", SUMIF('Drinks List'!DJ$11:DJ$1010, $K442, 'Drinks List'!DI$11:DI$1010))</f>
        <v/>
      </c>
      <c r="AF442" s="21"/>
      <c r="AG442" s="59" t="str">
        <f>IF($K442="", "", SUMIF('Drinks List'!DL$11:DL$1010, $K442, 'Drinks List'!DK$11:DK$1010))</f>
        <v/>
      </c>
      <c r="AH442" s="21"/>
      <c r="AI442" s="59" t="str">
        <f>IF($K442="", "", SUMIF('Drinks List'!DN$11:DN$1010, $K442, 'Drinks List'!DM$11:DM$1010))</f>
        <v/>
      </c>
      <c r="AJ442" s="21"/>
      <c r="AK442" s="59" t="str">
        <f>IF($K442="", "", SUMIF('Drinks List'!DP$11:DP$1010, $K442, 'Drinks List'!DO$11:DO$1010))</f>
        <v/>
      </c>
      <c r="AL442" s="21"/>
      <c r="AM442" s="59" t="str">
        <f>IF($K442="", "", SUMIF('Drinks List'!DR$11:DR$1010, $K442, 'Drinks List'!DQ$11:DQ$1010))</f>
        <v/>
      </c>
      <c r="AN442" s="21"/>
      <c r="AO442" s="59" t="str">
        <f>IF($K442="", "", SUMIF('Drinks List'!DT$11:DT$1010, $K442, 'Drinks List'!DS$11:DS$1010))</f>
        <v/>
      </c>
      <c r="AP442" s="21"/>
      <c r="AQ442" s="59" t="str">
        <f>IF($K442="", "", SUMIF('Drinks List'!DV$11:DV$1010, $K442, 'Drinks List'!DU$11:DU$1010))</f>
        <v/>
      </c>
      <c r="AR442" s="21"/>
      <c r="AS442" s="59" t="str">
        <f>IF($K442="", "", SUMIF('Drinks List'!DX$11:DX$1010, $K442, 'Drinks List'!DW$11:DW$1010))</f>
        <v/>
      </c>
      <c r="AT442" s="21"/>
      <c r="AU442" s="59" t="str">
        <f>IF($K442="", "", SUMIF('Drinks List'!DZ$11:DZ$1010, $K442, 'Drinks List'!DY$11:DY$1010))</f>
        <v/>
      </c>
      <c r="AV442" s="21"/>
      <c r="AW442" s="59" t="str">
        <f>IF($K442="", "", SUMIF('Drinks List'!EB$11:EB$1010, $K442, 'Drinks List'!EA$11:EA$1010))</f>
        <v/>
      </c>
      <c r="AX442" s="21"/>
      <c r="AY442" s="59" t="str">
        <f>IF($K442="", "", SUMIF('Drinks List'!ED$11:ED$1010, $K442, 'Drinks List'!EC$11:EC$1010))</f>
        <v/>
      </c>
      <c r="AZ442" s="21"/>
      <c r="BA442" s="59" t="str">
        <f>IF($K442="", "", SUMIF('Drinks List'!EF$11:EF$1010, $K442, 'Drinks List'!EE$11:EE$1010))</f>
        <v/>
      </c>
      <c r="BB442" s="21"/>
      <c r="BC442" s="59" t="str">
        <f>IF($K442="", "", SUMIF('Drinks List'!EH$11:EH$1010, $K442, 'Drinks List'!EG$11:EG$1010))</f>
        <v/>
      </c>
      <c r="BD442" s="21"/>
      <c r="BE442" s="59" t="str">
        <f>IF($K442="", "", SUMIF('Drinks List'!EJ$11:EJ$1010, $K442, 'Drinks List'!EI$11:EI$1010))</f>
        <v/>
      </c>
      <c r="BF442" s="21"/>
      <c r="BG442" s="59" t="str">
        <f>IF($K442="", "", SUMIF('Drinks List'!EL$11:EL$1010, $K442, 'Drinks List'!EK$11:EK$1010))</f>
        <v/>
      </c>
      <c r="BH442" s="21"/>
      <c r="BI442" s="59" t="str">
        <f>IF($K442="", "", SUMIF('Drinks List'!EN$11:EN$1010, $K442, 'Drinks List'!EM$11:EM$1010))</f>
        <v/>
      </c>
      <c r="BJ442" s="21"/>
      <c r="BK442" s="59" t="str">
        <f>IF($K442="", "", SUMIF('Drinks List'!EP$11:EP$1010, $K442, 'Drinks List'!EO$11:EO$1010))</f>
        <v/>
      </c>
      <c r="BL442" s="21"/>
      <c r="BM442" s="59" t="str">
        <f>IF($K442="", "", SUMIF('Drinks List'!ER$11:ER$1010, $K442, 'Drinks List'!EQ$11:EQ$1010))</f>
        <v/>
      </c>
      <c r="BN442" s="21"/>
      <c r="BO442" s="65" t="str">
        <f>IF($K442="", "", SUMIF('Drinks List'!ET$11:ET$1010, $K442, 'Drinks List'!ES$11:ES$1010))</f>
        <v/>
      </c>
      <c r="BQ442" s="120" t="str">
        <f t="shared" si="133"/>
        <v/>
      </c>
      <c r="BR442" s="62" t="str">
        <f t="shared" si="134"/>
        <v/>
      </c>
      <c r="BS442" s="76" t="str">
        <f>IF(BQ442="", "", COUNTIF(BQ$11:BQ$1010, "&gt;"&amp;BQ442)+1+COUNTIF(BQ$11:BQ442, BQ442)-1)</f>
        <v/>
      </c>
      <c r="BT442" s="76" t="str">
        <f>IF(BR442="", "", COUNTIF(BR$11:BR$1010, "&lt;"&amp;BR442)+1+COUNTIF(BR$11:BR442, BR442)-1)</f>
        <v/>
      </c>
      <c r="BV442" s="76" t="str">
        <f t="shared" si="135"/>
        <v/>
      </c>
      <c r="BW442" s="124" t="str">
        <f t="shared" si="136"/>
        <v/>
      </c>
      <c r="BX442" s="115" t="str">
        <f t="shared" si="137"/>
        <v/>
      </c>
      <c r="BY442" s="125" t="str">
        <f t="shared" si="138"/>
        <v/>
      </c>
      <c r="CA442" s="106" t="str">
        <f t="shared" si="139"/>
        <v/>
      </c>
      <c r="CB442" s="22" t="str">
        <f t="shared" si="140"/>
        <v/>
      </c>
      <c r="CD442" s="76" t="str">
        <f>IF($J442="", "", IF($BV442=0, "", COUNTIF($J$11:$J$1010, "&lt;"&amp;$J442)+1+COUNTIF($J$11:$J442, $J442)-1))</f>
        <v/>
      </c>
    </row>
    <row r="443" spans="1:82" x14ac:dyDescent="0.25">
      <c r="A443" s="31"/>
      <c r="B443" s="19" t="str">
        <f t="shared" si="121"/>
        <v/>
      </c>
      <c r="C443" s="20" t="str">
        <f t="shared" si="122"/>
        <v/>
      </c>
      <c r="D443" s="29" t="str">
        <f t="shared" si="123"/>
        <v/>
      </c>
      <c r="E443" s="22" t="str">
        <f t="shared" si="124"/>
        <v/>
      </c>
      <c r="F443" s="31"/>
      <c r="G443" s="301"/>
      <c r="H443" s="302"/>
      <c r="I443" s="303"/>
      <c r="J443" s="304"/>
      <c r="K443" s="283"/>
      <c r="L443" s="305"/>
      <c r="M443" s="285"/>
      <c r="N443" s="287"/>
      <c r="O443" s="31"/>
      <c r="P443" s="19" t="str">
        <f t="shared" si="125"/>
        <v/>
      </c>
      <c r="Q443" s="20" t="str">
        <f t="shared" si="126"/>
        <v/>
      </c>
      <c r="R443" s="29" t="str">
        <f t="shared" si="127"/>
        <v/>
      </c>
      <c r="S443" s="22" t="str">
        <f t="shared" si="128"/>
        <v/>
      </c>
      <c r="T443" s="31"/>
      <c r="U443" s="69" t="str">
        <f t="shared" si="129"/>
        <v/>
      </c>
      <c r="V443" s="31"/>
      <c r="X443" s="76" t="str">
        <f t="shared" si="130"/>
        <v/>
      </c>
      <c r="Z443" s="76" t="str">
        <f t="shared" si="131"/>
        <v/>
      </c>
      <c r="AA443" s="76" t="str">
        <f t="shared" si="132"/>
        <v/>
      </c>
      <c r="AC443" s="19" t="str">
        <f>IF($K443="", "", SUMIF('Drinks List'!DH$11:DH$1010, $K443, 'Drinks List'!DG$11:DG$1010))</f>
        <v/>
      </c>
      <c r="AD443" s="21"/>
      <c r="AE443" s="59" t="str">
        <f>IF($K443="", "", SUMIF('Drinks List'!DJ$11:DJ$1010, $K443, 'Drinks List'!DI$11:DI$1010))</f>
        <v/>
      </c>
      <c r="AF443" s="21"/>
      <c r="AG443" s="59" t="str">
        <f>IF($K443="", "", SUMIF('Drinks List'!DL$11:DL$1010, $K443, 'Drinks List'!DK$11:DK$1010))</f>
        <v/>
      </c>
      <c r="AH443" s="21"/>
      <c r="AI443" s="59" t="str">
        <f>IF($K443="", "", SUMIF('Drinks List'!DN$11:DN$1010, $K443, 'Drinks List'!DM$11:DM$1010))</f>
        <v/>
      </c>
      <c r="AJ443" s="21"/>
      <c r="AK443" s="59" t="str">
        <f>IF($K443="", "", SUMIF('Drinks List'!DP$11:DP$1010, $K443, 'Drinks List'!DO$11:DO$1010))</f>
        <v/>
      </c>
      <c r="AL443" s="21"/>
      <c r="AM443" s="59" t="str">
        <f>IF($K443="", "", SUMIF('Drinks List'!DR$11:DR$1010, $K443, 'Drinks List'!DQ$11:DQ$1010))</f>
        <v/>
      </c>
      <c r="AN443" s="21"/>
      <c r="AO443" s="59" t="str">
        <f>IF($K443="", "", SUMIF('Drinks List'!DT$11:DT$1010, $K443, 'Drinks List'!DS$11:DS$1010))</f>
        <v/>
      </c>
      <c r="AP443" s="21"/>
      <c r="AQ443" s="59" t="str">
        <f>IF($K443="", "", SUMIF('Drinks List'!DV$11:DV$1010, $K443, 'Drinks List'!DU$11:DU$1010))</f>
        <v/>
      </c>
      <c r="AR443" s="21"/>
      <c r="AS443" s="59" t="str">
        <f>IF($K443="", "", SUMIF('Drinks List'!DX$11:DX$1010, $K443, 'Drinks List'!DW$11:DW$1010))</f>
        <v/>
      </c>
      <c r="AT443" s="21"/>
      <c r="AU443" s="59" t="str">
        <f>IF($K443="", "", SUMIF('Drinks List'!DZ$11:DZ$1010, $K443, 'Drinks List'!DY$11:DY$1010))</f>
        <v/>
      </c>
      <c r="AV443" s="21"/>
      <c r="AW443" s="59" t="str">
        <f>IF($K443="", "", SUMIF('Drinks List'!EB$11:EB$1010, $K443, 'Drinks List'!EA$11:EA$1010))</f>
        <v/>
      </c>
      <c r="AX443" s="21"/>
      <c r="AY443" s="59" t="str">
        <f>IF($K443="", "", SUMIF('Drinks List'!ED$11:ED$1010, $K443, 'Drinks List'!EC$11:EC$1010))</f>
        <v/>
      </c>
      <c r="AZ443" s="21"/>
      <c r="BA443" s="59" t="str">
        <f>IF($K443="", "", SUMIF('Drinks List'!EF$11:EF$1010, $K443, 'Drinks List'!EE$11:EE$1010))</f>
        <v/>
      </c>
      <c r="BB443" s="21"/>
      <c r="BC443" s="59" t="str">
        <f>IF($K443="", "", SUMIF('Drinks List'!EH$11:EH$1010, $K443, 'Drinks List'!EG$11:EG$1010))</f>
        <v/>
      </c>
      <c r="BD443" s="21"/>
      <c r="BE443" s="59" t="str">
        <f>IF($K443="", "", SUMIF('Drinks List'!EJ$11:EJ$1010, $K443, 'Drinks List'!EI$11:EI$1010))</f>
        <v/>
      </c>
      <c r="BF443" s="21"/>
      <c r="BG443" s="59" t="str">
        <f>IF($K443="", "", SUMIF('Drinks List'!EL$11:EL$1010, $K443, 'Drinks List'!EK$11:EK$1010))</f>
        <v/>
      </c>
      <c r="BH443" s="21"/>
      <c r="BI443" s="59" t="str">
        <f>IF($K443="", "", SUMIF('Drinks List'!EN$11:EN$1010, $K443, 'Drinks List'!EM$11:EM$1010))</f>
        <v/>
      </c>
      <c r="BJ443" s="21"/>
      <c r="BK443" s="59" t="str">
        <f>IF($K443="", "", SUMIF('Drinks List'!EP$11:EP$1010, $K443, 'Drinks List'!EO$11:EO$1010))</f>
        <v/>
      </c>
      <c r="BL443" s="21"/>
      <c r="BM443" s="59" t="str">
        <f>IF($K443="", "", SUMIF('Drinks List'!ER$11:ER$1010, $K443, 'Drinks List'!EQ$11:EQ$1010))</f>
        <v/>
      </c>
      <c r="BN443" s="21"/>
      <c r="BO443" s="65" t="str">
        <f>IF($K443="", "", SUMIF('Drinks List'!ET$11:ET$1010, $K443, 'Drinks List'!ES$11:ES$1010))</f>
        <v/>
      </c>
      <c r="BQ443" s="120" t="str">
        <f t="shared" si="133"/>
        <v/>
      </c>
      <c r="BR443" s="62" t="str">
        <f t="shared" si="134"/>
        <v/>
      </c>
      <c r="BS443" s="76" t="str">
        <f>IF(BQ443="", "", COUNTIF(BQ$11:BQ$1010, "&gt;"&amp;BQ443)+1+COUNTIF(BQ$11:BQ443, BQ443)-1)</f>
        <v/>
      </c>
      <c r="BT443" s="76" t="str">
        <f>IF(BR443="", "", COUNTIF(BR$11:BR$1010, "&lt;"&amp;BR443)+1+COUNTIF(BR$11:BR443, BR443)-1)</f>
        <v/>
      </c>
      <c r="BV443" s="76" t="str">
        <f t="shared" si="135"/>
        <v/>
      </c>
      <c r="BW443" s="124" t="str">
        <f t="shared" si="136"/>
        <v/>
      </c>
      <c r="BX443" s="115" t="str">
        <f t="shared" si="137"/>
        <v/>
      </c>
      <c r="BY443" s="125" t="str">
        <f t="shared" si="138"/>
        <v/>
      </c>
      <c r="CA443" s="106" t="str">
        <f t="shared" si="139"/>
        <v/>
      </c>
      <c r="CB443" s="22" t="str">
        <f t="shared" si="140"/>
        <v/>
      </c>
      <c r="CD443" s="76" t="str">
        <f>IF($J443="", "", IF($BV443=0, "", COUNTIF($J$11:$J$1010, "&lt;"&amp;$J443)+1+COUNTIF($J$11:$J443, $J443)-1))</f>
        <v/>
      </c>
    </row>
    <row r="444" spans="1:82" x14ac:dyDescent="0.25">
      <c r="A444" s="31"/>
      <c r="B444" s="19" t="str">
        <f t="shared" si="121"/>
        <v/>
      </c>
      <c r="C444" s="20" t="str">
        <f t="shared" si="122"/>
        <v/>
      </c>
      <c r="D444" s="29" t="str">
        <f t="shared" si="123"/>
        <v/>
      </c>
      <c r="E444" s="22" t="str">
        <f t="shared" si="124"/>
        <v/>
      </c>
      <c r="F444" s="31"/>
      <c r="G444" s="301"/>
      <c r="H444" s="302"/>
      <c r="I444" s="303"/>
      <c r="J444" s="304"/>
      <c r="K444" s="283"/>
      <c r="L444" s="305"/>
      <c r="M444" s="285"/>
      <c r="N444" s="287"/>
      <c r="O444" s="31"/>
      <c r="P444" s="19" t="str">
        <f t="shared" si="125"/>
        <v/>
      </c>
      <c r="Q444" s="20" t="str">
        <f t="shared" si="126"/>
        <v/>
      </c>
      <c r="R444" s="29" t="str">
        <f t="shared" si="127"/>
        <v/>
      </c>
      <c r="S444" s="22" t="str">
        <f t="shared" si="128"/>
        <v/>
      </c>
      <c r="T444" s="31"/>
      <c r="U444" s="69" t="str">
        <f t="shared" si="129"/>
        <v/>
      </c>
      <c r="V444" s="31"/>
      <c r="X444" s="76" t="str">
        <f t="shared" si="130"/>
        <v/>
      </c>
      <c r="Z444" s="76" t="str">
        <f t="shared" si="131"/>
        <v/>
      </c>
      <c r="AA444" s="76" t="str">
        <f t="shared" si="132"/>
        <v/>
      </c>
      <c r="AC444" s="19" t="str">
        <f>IF($K444="", "", SUMIF('Drinks List'!DH$11:DH$1010, $K444, 'Drinks List'!DG$11:DG$1010))</f>
        <v/>
      </c>
      <c r="AD444" s="21"/>
      <c r="AE444" s="59" t="str">
        <f>IF($K444="", "", SUMIF('Drinks List'!DJ$11:DJ$1010, $K444, 'Drinks List'!DI$11:DI$1010))</f>
        <v/>
      </c>
      <c r="AF444" s="21"/>
      <c r="AG444" s="59" t="str">
        <f>IF($K444="", "", SUMIF('Drinks List'!DL$11:DL$1010, $K444, 'Drinks List'!DK$11:DK$1010))</f>
        <v/>
      </c>
      <c r="AH444" s="21"/>
      <c r="AI444" s="59" t="str">
        <f>IF($K444="", "", SUMIF('Drinks List'!DN$11:DN$1010, $K444, 'Drinks List'!DM$11:DM$1010))</f>
        <v/>
      </c>
      <c r="AJ444" s="21"/>
      <c r="AK444" s="59" t="str">
        <f>IF($K444="", "", SUMIF('Drinks List'!DP$11:DP$1010, $K444, 'Drinks List'!DO$11:DO$1010))</f>
        <v/>
      </c>
      <c r="AL444" s="21"/>
      <c r="AM444" s="59" t="str">
        <f>IF($K444="", "", SUMIF('Drinks List'!DR$11:DR$1010, $K444, 'Drinks List'!DQ$11:DQ$1010))</f>
        <v/>
      </c>
      <c r="AN444" s="21"/>
      <c r="AO444" s="59" t="str">
        <f>IF($K444="", "", SUMIF('Drinks List'!DT$11:DT$1010, $K444, 'Drinks List'!DS$11:DS$1010))</f>
        <v/>
      </c>
      <c r="AP444" s="21"/>
      <c r="AQ444" s="59" t="str">
        <f>IF($K444="", "", SUMIF('Drinks List'!DV$11:DV$1010, $K444, 'Drinks List'!DU$11:DU$1010))</f>
        <v/>
      </c>
      <c r="AR444" s="21"/>
      <c r="AS444" s="59" t="str">
        <f>IF($K444="", "", SUMIF('Drinks List'!DX$11:DX$1010, $K444, 'Drinks List'!DW$11:DW$1010))</f>
        <v/>
      </c>
      <c r="AT444" s="21"/>
      <c r="AU444" s="59" t="str">
        <f>IF($K444="", "", SUMIF('Drinks List'!DZ$11:DZ$1010, $K444, 'Drinks List'!DY$11:DY$1010))</f>
        <v/>
      </c>
      <c r="AV444" s="21"/>
      <c r="AW444" s="59" t="str">
        <f>IF($K444="", "", SUMIF('Drinks List'!EB$11:EB$1010, $K444, 'Drinks List'!EA$11:EA$1010))</f>
        <v/>
      </c>
      <c r="AX444" s="21"/>
      <c r="AY444" s="59" t="str">
        <f>IF($K444="", "", SUMIF('Drinks List'!ED$11:ED$1010, $K444, 'Drinks List'!EC$11:EC$1010))</f>
        <v/>
      </c>
      <c r="AZ444" s="21"/>
      <c r="BA444" s="59" t="str">
        <f>IF($K444="", "", SUMIF('Drinks List'!EF$11:EF$1010, $K444, 'Drinks List'!EE$11:EE$1010))</f>
        <v/>
      </c>
      <c r="BB444" s="21"/>
      <c r="BC444" s="59" t="str">
        <f>IF($K444="", "", SUMIF('Drinks List'!EH$11:EH$1010, $K444, 'Drinks List'!EG$11:EG$1010))</f>
        <v/>
      </c>
      <c r="BD444" s="21"/>
      <c r="BE444" s="59" t="str">
        <f>IF($K444="", "", SUMIF('Drinks List'!EJ$11:EJ$1010, $K444, 'Drinks List'!EI$11:EI$1010))</f>
        <v/>
      </c>
      <c r="BF444" s="21"/>
      <c r="BG444" s="59" t="str">
        <f>IF($K444="", "", SUMIF('Drinks List'!EL$11:EL$1010, $K444, 'Drinks List'!EK$11:EK$1010))</f>
        <v/>
      </c>
      <c r="BH444" s="21"/>
      <c r="BI444" s="59" t="str">
        <f>IF($K444="", "", SUMIF('Drinks List'!EN$11:EN$1010, $K444, 'Drinks List'!EM$11:EM$1010))</f>
        <v/>
      </c>
      <c r="BJ444" s="21"/>
      <c r="BK444" s="59" t="str">
        <f>IF($K444="", "", SUMIF('Drinks List'!EP$11:EP$1010, $K444, 'Drinks List'!EO$11:EO$1010))</f>
        <v/>
      </c>
      <c r="BL444" s="21"/>
      <c r="BM444" s="59" t="str">
        <f>IF($K444="", "", SUMIF('Drinks List'!ER$11:ER$1010, $K444, 'Drinks List'!EQ$11:EQ$1010))</f>
        <v/>
      </c>
      <c r="BN444" s="21"/>
      <c r="BO444" s="65" t="str">
        <f>IF($K444="", "", SUMIF('Drinks List'!ET$11:ET$1010, $K444, 'Drinks List'!ES$11:ES$1010))</f>
        <v/>
      </c>
      <c r="BQ444" s="120" t="str">
        <f t="shared" si="133"/>
        <v/>
      </c>
      <c r="BR444" s="62" t="str">
        <f t="shared" si="134"/>
        <v/>
      </c>
      <c r="BS444" s="76" t="str">
        <f>IF(BQ444="", "", COUNTIF(BQ$11:BQ$1010, "&gt;"&amp;BQ444)+1+COUNTIF(BQ$11:BQ444, BQ444)-1)</f>
        <v/>
      </c>
      <c r="BT444" s="76" t="str">
        <f>IF(BR444="", "", COUNTIF(BR$11:BR$1010, "&lt;"&amp;BR444)+1+COUNTIF(BR$11:BR444, BR444)-1)</f>
        <v/>
      </c>
      <c r="BV444" s="76" t="str">
        <f t="shared" si="135"/>
        <v/>
      </c>
      <c r="BW444" s="124" t="str">
        <f t="shared" si="136"/>
        <v/>
      </c>
      <c r="BX444" s="115" t="str">
        <f t="shared" si="137"/>
        <v/>
      </c>
      <c r="BY444" s="125" t="str">
        <f t="shared" si="138"/>
        <v/>
      </c>
      <c r="CA444" s="106" t="str">
        <f t="shared" si="139"/>
        <v/>
      </c>
      <c r="CB444" s="22" t="str">
        <f t="shared" si="140"/>
        <v/>
      </c>
      <c r="CD444" s="76" t="str">
        <f>IF($J444="", "", IF($BV444=0, "", COUNTIF($J$11:$J$1010, "&lt;"&amp;$J444)+1+COUNTIF($J$11:$J444, $J444)-1))</f>
        <v/>
      </c>
    </row>
    <row r="445" spans="1:82" x14ac:dyDescent="0.25">
      <c r="A445" s="31"/>
      <c r="B445" s="19" t="str">
        <f t="shared" si="121"/>
        <v/>
      </c>
      <c r="C445" s="20" t="str">
        <f t="shared" si="122"/>
        <v/>
      </c>
      <c r="D445" s="29" t="str">
        <f t="shared" si="123"/>
        <v/>
      </c>
      <c r="E445" s="22" t="str">
        <f t="shared" si="124"/>
        <v/>
      </c>
      <c r="F445" s="31"/>
      <c r="G445" s="301"/>
      <c r="H445" s="302"/>
      <c r="I445" s="303"/>
      <c r="J445" s="304"/>
      <c r="K445" s="283"/>
      <c r="L445" s="305"/>
      <c r="M445" s="285"/>
      <c r="N445" s="287"/>
      <c r="O445" s="31"/>
      <c r="P445" s="19" t="str">
        <f t="shared" si="125"/>
        <v/>
      </c>
      <c r="Q445" s="20" t="str">
        <f t="shared" si="126"/>
        <v/>
      </c>
      <c r="R445" s="29" t="str">
        <f t="shared" si="127"/>
        <v/>
      </c>
      <c r="S445" s="22" t="str">
        <f t="shared" si="128"/>
        <v/>
      </c>
      <c r="T445" s="31"/>
      <c r="U445" s="69" t="str">
        <f t="shared" si="129"/>
        <v/>
      </c>
      <c r="V445" s="31"/>
      <c r="X445" s="76" t="str">
        <f t="shared" si="130"/>
        <v/>
      </c>
      <c r="Z445" s="76" t="str">
        <f t="shared" si="131"/>
        <v/>
      </c>
      <c r="AA445" s="76" t="str">
        <f t="shared" si="132"/>
        <v/>
      </c>
      <c r="AC445" s="19" t="str">
        <f>IF($K445="", "", SUMIF('Drinks List'!DH$11:DH$1010, $K445, 'Drinks List'!DG$11:DG$1010))</f>
        <v/>
      </c>
      <c r="AD445" s="21"/>
      <c r="AE445" s="59" t="str">
        <f>IF($K445="", "", SUMIF('Drinks List'!DJ$11:DJ$1010, $K445, 'Drinks List'!DI$11:DI$1010))</f>
        <v/>
      </c>
      <c r="AF445" s="21"/>
      <c r="AG445" s="59" t="str">
        <f>IF($K445="", "", SUMIF('Drinks List'!DL$11:DL$1010, $K445, 'Drinks List'!DK$11:DK$1010))</f>
        <v/>
      </c>
      <c r="AH445" s="21"/>
      <c r="AI445" s="59" t="str">
        <f>IF($K445="", "", SUMIF('Drinks List'!DN$11:DN$1010, $K445, 'Drinks List'!DM$11:DM$1010))</f>
        <v/>
      </c>
      <c r="AJ445" s="21"/>
      <c r="AK445" s="59" t="str">
        <f>IF($K445="", "", SUMIF('Drinks List'!DP$11:DP$1010, $K445, 'Drinks List'!DO$11:DO$1010))</f>
        <v/>
      </c>
      <c r="AL445" s="21"/>
      <c r="AM445" s="59" t="str">
        <f>IF($K445="", "", SUMIF('Drinks List'!DR$11:DR$1010, $K445, 'Drinks List'!DQ$11:DQ$1010))</f>
        <v/>
      </c>
      <c r="AN445" s="21"/>
      <c r="AO445" s="59" t="str">
        <f>IF($K445="", "", SUMIF('Drinks List'!DT$11:DT$1010, $K445, 'Drinks List'!DS$11:DS$1010))</f>
        <v/>
      </c>
      <c r="AP445" s="21"/>
      <c r="AQ445" s="59" t="str">
        <f>IF($K445="", "", SUMIF('Drinks List'!DV$11:DV$1010, $K445, 'Drinks List'!DU$11:DU$1010))</f>
        <v/>
      </c>
      <c r="AR445" s="21"/>
      <c r="AS445" s="59" t="str">
        <f>IF($K445="", "", SUMIF('Drinks List'!DX$11:DX$1010, $K445, 'Drinks List'!DW$11:DW$1010))</f>
        <v/>
      </c>
      <c r="AT445" s="21"/>
      <c r="AU445" s="59" t="str">
        <f>IF($K445="", "", SUMIF('Drinks List'!DZ$11:DZ$1010, $K445, 'Drinks List'!DY$11:DY$1010))</f>
        <v/>
      </c>
      <c r="AV445" s="21"/>
      <c r="AW445" s="59" t="str">
        <f>IF($K445="", "", SUMIF('Drinks List'!EB$11:EB$1010, $K445, 'Drinks List'!EA$11:EA$1010))</f>
        <v/>
      </c>
      <c r="AX445" s="21"/>
      <c r="AY445" s="59" t="str">
        <f>IF($K445="", "", SUMIF('Drinks List'!ED$11:ED$1010, $K445, 'Drinks List'!EC$11:EC$1010))</f>
        <v/>
      </c>
      <c r="AZ445" s="21"/>
      <c r="BA445" s="59" t="str">
        <f>IF($K445="", "", SUMIF('Drinks List'!EF$11:EF$1010, $K445, 'Drinks List'!EE$11:EE$1010))</f>
        <v/>
      </c>
      <c r="BB445" s="21"/>
      <c r="BC445" s="59" t="str">
        <f>IF($K445="", "", SUMIF('Drinks List'!EH$11:EH$1010, $K445, 'Drinks List'!EG$11:EG$1010))</f>
        <v/>
      </c>
      <c r="BD445" s="21"/>
      <c r="BE445" s="59" t="str">
        <f>IF($K445="", "", SUMIF('Drinks List'!EJ$11:EJ$1010, $K445, 'Drinks List'!EI$11:EI$1010))</f>
        <v/>
      </c>
      <c r="BF445" s="21"/>
      <c r="BG445" s="59" t="str">
        <f>IF($K445="", "", SUMIF('Drinks List'!EL$11:EL$1010, $K445, 'Drinks List'!EK$11:EK$1010))</f>
        <v/>
      </c>
      <c r="BH445" s="21"/>
      <c r="BI445" s="59" t="str">
        <f>IF($K445="", "", SUMIF('Drinks List'!EN$11:EN$1010, $K445, 'Drinks List'!EM$11:EM$1010))</f>
        <v/>
      </c>
      <c r="BJ445" s="21"/>
      <c r="BK445" s="59" t="str">
        <f>IF($K445="", "", SUMIF('Drinks List'!EP$11:EP$1010, $K445, 'Drinks List'!EO$11:EO$1010))</f>
        <v/>
      </c>
      <c r="BL445" s="21"/>
      <c r="BM445" s="59" t="str">
        <f>IF($K445="", "", SUMIF('Drinks List'!ER$11:ER$1010, $K445, 'Drinks List'!EQ$11:EQ$1010))</f>
        <v/>
      </c>
      <c r="BN445" s="21"/>
      <c r="BO445" s="65" t="str">
        <f>IF($K445="", "", SUMIF('Drinks List'!ET$11:ET$1010, $K445, 'Drinks List'!ES$11:ES$1010))</f>
        <v/>
      </c>
      <c r="BQ445" s="120" t="str">
        <f t="shared" si="133"/>
        <v/>
      </c>
      <c r="BR445" s="62" t="str">
        <f t="shared" si="134"/>
        <v/>
      </c>
      <c r="BS445" s="76" t="str">
        <f>IF(BQ445="", "", COUNTIF(BQ$11:BQ$1010, "&gt;"&amp;BQ445)+1+COUNTIF(BQ$11:BQ445, BQ445)-1)</f>
        <v/>
      </c>
      <c r="BT445" s="76" t="str">
        <f>IF(BR445="", "", COUNTIF(BR$11:BR$1010, "&lt;"&amp;BR445)+1+COUNTIF(BR$11:BR445, BR445)-1)</f>
        <v/>
      </c>
      <c r="BV445" s="76" t="str">
        <f t="shared" si="135"/>
        <v/>
      </c>
      <c r="BW445" s="124" t="str">
        <f t="shared" si="136"/>
        <v/>
      </c>
      <c r="BX445" s="115" t="str">
        <f t="shared" si="137"/>
        <v/>
      </c>
      <c r="BY445" s="125" t="str">
        <f t="shared" si="138"/>
        <v/>
      </c>
      <c r="CA445" s="106" t="str">
        <f t="shared" si="139"/>
        <v/>
      </c>
      <c r="CB445" s="22" t="str">
        <f t="shared" si="140"/>
        <v/>
      </c>
      <c r="CD445" s="76" t="str">
        <f>IF($J445="", "", IF($BV445=0, "", COUNTIF($J$11:$J$1010, "&lt;"&amp;$J445)+1+COUNTIF($J$11:$J445, $J445)-1))</f>
        <v/>
      </c>
    </row>
    <row r="446" spans="1:82" x14ac:dyDescent="0.25">
      <c r="A446" s="31"/>
      <c r="B446" s="19" t="str">
        <f t="shared" si="121"/>
        <v/>
      </c>
      <c r="C446" s="20" t="str">
        <f t="shared" si="122"/>
        <v/>
      </c>
      <c r="D446" s="29" t="str">
        <f t="shared" si="123"/>
        <v/>
      </c>
      <c r="E446" s="22" t="str">
        <f t="shared" si="124"/>
        <v/>
      </c>
      <c r="F446" s="31"/>
      <c r="G446" s="301"/>
      <c r="H446" s="302"/>
      <c r="I446" s="303"/>
      <c r="J446" s="304"/>
      <c r="K446" s="283"/>
      <c r="L446" s="305"/>
      <c r="M446" s="285"/>
      <c r="N446" s="287"/>
      <c r="O446" s="31"/>
      <c r="P446" s="19" t="str">
        <f t="shared" si="125"/>
        <v/>
      </c>
      <c r="Q446" s="20" t="str">
        <f t="shared" si="126"/>
        <v/>
      </c>
      <c r="R446" s="29" t="str">
        <f t="shared" si="127"/>
        <v/>
      </c>
      <c r="S446" s="22" t="str">
        <f t="shared" si="128"/>
        <v/>
      </c>
      <c r="T446" s="31"/>
      <c r="U446" s="69" t="str">
        <f t="shared" si="129"/>
        <v/>
      </c>
      <c r="V446" s="31"/>
      <c r="X446" s="76" t="str">
        <f t="shared" si="130"/>
        <v/>
      </c>
      <c r="Z446" s="76" t="str">
        <f t="shared" si="131"/>
        <v/>
      </c>
      <c r="AA446" s="76" t="str">
        <f t="shared" si="132"/>
        <v/>
      </c>
      <c r="AC446" s="19" t="str">
        <f>IF($K446="", "", SUMIF('Drinks List'!DH$11:DH$1010, $K446, 'Drinks List'!DG$11:DG$1010))</f>
        <v/>
      </c>
      <c r="AD446" s="21"/>
      <c r="AE446" s="59" t="str">
        <f>IF($K446="", "", SUMIF('Drinks List'!DJ$11:DJ$1010, $K446, 'Drinks List'!DI$11:DI$1010))</f>
        <v/>
      </c>
      <c r="AF446" s="21"/>
      <c r="AG446" s="59" t="str">
        <f>IF($K446="", "", SUMIF('Drinks List'!DL$11:DL$1010, $K446, 'Drinks List'!DK$11:DK$1010))</f>
        <v/>
      </c>
      <c r="AH446" s="21"/>
      <c r="AI446" s="59" t="str">
        <f>IF($K446="", "", SUMIF('Drinks List'!DN$11:DN$1010, $K446, 'Drinks List'!DM$11:DM$1010))</f>
        <v/>
      </c>
      <c r="AJ446" s="21"/>
      <c r="AK446" s="59" t="str">
        <f>IF($K446="", "", SUMIF('Drinks List'!DP$11:DP$1010, $K446, 'Drinks List'!DO$11:DO$1010))</f>
        <v/>
      </c>
      <c r="AL446" s="21"/>
      <c r="AM446" s="59" t="str">
        <f>IF($K446="", "", SUMIF('Drinks List'!DR$11:DR$1010, $K446, 'Drinks List'!DQ$11:DQ$1010))</f>
        <v/>
      </c>
      <c r="AN446" s="21"/>
      <c r="AO446" s="59" t="str">
        <f>IF($K446="", "", SUMIF('Drinks List'!DT$11:DT$1010, $K446, 'Drinks List'!DS$11:DS$1010))</f>
        <v/>
      </c>
      <c r="AP446" s="21"/>
      <c r="AQ446" s="59" t="str">
        <f>IF($K446="", "", SUMIF('Drinks List'!DV$11:DV$1010, $K446, 'Drinks List'!DU$11:DU$1010))</f>
        <v/>
      </c>
      <c r="AR446" s="21"/>
      <c r="AS446" s="59" t="str">
        <f>IF($K446="", "", SUMIF('Drinks List'!DX$11:DX$1010, $K446, 'Drinks List'!DW$11:DW$1010))</f>
        <v/>
      </c>
      <c r="AT446" s="21"/>
      <c r="AU446" s="59" t="str">
        <f>IF($K446="", "", SUMIF('Drinks List'!DZ$11:DZ$1010, $K446, 'Drinks List'!DY$11:DY$1010))</f>
        <v/>
      </c>
      <c r="AV446" s="21"/>
      <c r="AW446" s="59" t="str">
        <f>IF($K446="", "", SUMIF('Drinks List'!EB$11:EB$1010, $K446, 'Drinks List'!EA$11:EA$1010))</f>
        <v/>
      </c>
      <c r="AX446" s="21"/>
      <c r="AY446" s="59" t="str">
        <f>IF($K446="", "", SUMIF('Drinks List'!ED$11:ED$1010, $K446, 'Drinks List'!EC$11:EC$1010))</f>
        <v/>
      </c>
      <c r="AZ446" s="21"/>
      <c r="BA446" s="59" t="str">
        <f>IF($K446="", "", SUMIF('Drinks List'!EF$11:EF$1010, $K446, 'Drinks List'!EE$11:EE$1010))</f>
        <v/>
      </c>
      <c r="BB446" s="21"/>
      <c r="BC446" s="59" t="str">
        <f>IF($K446="", "", SUMIF('Drinks List'!EH$11:EH$1010, $K446, 'Drinks List'!EG$11:EG$1010))</f>
        <v/>
      </c>
      <c r="BD446" s="21"/>
      <c r="BE446" s="59" t="str">
        <f>IF($K446="", "", SUMIF('Drinks List'!EJ$11:EJ$1010, $K446, 'Drinks List'!EI$11:EI$1010))</f>
        <v/>
      </c>
      <c r="BF446" s="21"/>
      <c r="BG446" s="59" t="str">
        <f>IF($K446="", "", SUMIF('Drinks List'!EL$11:EL$1010, $K446, 'Drinks List'!EK$11:EK$1010))</f>
        <v/>
      </c>
      <c r="BH446" s="21"/>
      <c r="BI446" s="59" t="str">
        <f>IF($K446="", "", SUMIF('Drinks List'!EN$11:EN$1010, $K446, 'Drinks List'!EM$11:EM$1010))</f>
        <v/>
      </c>
      <c r="BJ446" s="21"/>
      <c r="BK446" s="59" t="str">
        <f>IF($K446="", "", SUMIF('Drinks List'!EP$11:EP$1010, $K446, 'Drinks List'!EO$11:EO$1010))</f>
        <v/>
      </c>
      <c r="BL446" s="21"/>
      <c r="BM446" s="59" t="str">
        <f>IF($K446="", "", SUMIF('Drinks List'!ER$11:ER$1010, $K446, 'Drinks List'!EQ$11:EQ$1010))</f>
        <v/>
      </c>
      <c r="BN446" s="21"/>
      <c r="BO446" s="65" t="str">
        <f>IF($K446="", "", SUMIF('Drinks List'!ET$11:ET$1010, $K446, 'Drinks List'!ES$11:ES$1010))</f>
        <v/>
      </c>
      <c r="BQ446" s="120" t="str">
        <f t="shared" si="133"/>
        <v/>
      </c>
      <c r="BR446" s="62" t="str">
        <f t="shared" si="134"/>
        <v/>
      </c>
      <c r="BS446" s="76" t="str">
        <f>IF(BQ446="", "", COUNTIF(BQ$11:BQ$1010, "&gt;"&amp;BQ446)+1+COUNTIF(BQ$11:BQ446, BQ446)-1)</f>
        <v/>
      </c>
      <c r="BT446" s="76" t="str">
        <f>IF(BR446="", "", COUNTIF(BR$11:BR$1010, "&lt;"&amp;BR446)+1+COUNTIF(BR$11:BR446, BR446)-1)</f>
        <v/>
      </c>
      <c r="BV446" s="76" t="str">
        <f t="shared" si="135"/>
        <v/>
      </c>
      <c r="BW446" s="124" t="str">
        <f t="shared" si="136"/>
        <v/>
      </c>
      <c r="BX446" s="115" t="str">
        <f t="shared" si="137"/>
        <v/>
      </c>
      <c r="BY446" s="125" t="str">
        <f t="shared" si="138"/>
        <v/>
      </c>
      <c r="CA446" s="106" t="str">
        <f t="shared" si="139"/>
        <v/>
      </c>
      <c r="CB446" s="22" t="str">
        <f t="shared" si="140"/>
        <v/>
      </c>
      <c r="CD446" s="76" t="str">
        <f>IF($J446="", "", IF($BV446=0, "", COUNTIF($J$11:$J$1010, "&lt;"&amp;$J446)+1+COUNTIF($J$11:$J446, $J446)-1))</f>
        <v/>
      </c>
    </row>
    <row r="447" spans="1:82" x14ac:dyDescent="0.25">
      <c r="A447" s="31"/>
      <c r="B447" s="19" t="str">
        <f t="shared" si="121"/>
        <v/>
      </c>
      <c r="C447" s="20" t="str">
        <f t="shared" si="122"/>
        <v/>
      </c>
      <c r="D447" s="29" t="str">
        <f t="shared" si="123"/>
        <v/>
      </c>
      <c r="E447" s="22" t="str">
        <f t="shared" si="124"/>
        <v/>
      </c>
      <c r="F447" s="31"/>
      <c r="G447" s="301"/>
      <c r="H447" s="302"/>
      <c r="I447" s="303"/>
      <c r="J447" s="304"/>
      <c r="K447" s="283"/>
      <c r="L447" s="305"/>
      <c r="M447" s="285"/>
      <c r="N447" s="287"/>
      <c r="O447" s="31"/>
      <c r="P447" s="19" t="str">
        <f t="shared" si="125"/>
        <v/>
      </c>
      <c r="Q447" s="20" t="str">
        <f t="shared" si="126"/>
        <v/>
      </c>
      <c r="R447" s="29" t="str">
        <f t="shared" si="127"/>
        <v/>
      </c>
      <c r="S447" s="22" t="str">
        <f t="shared" si="128"/>
        <v/>
      </c>
      <c r="T447" s="31"/>
      <c r="U447" s="69" t="str">
        <f t="shared" si="129"/>
        <v/>
      </c>
      <c r="V447" s="31"/>
      <c r="X447" s="76" t="str">
        <f t="shared" si="130"/>
        <v/>
      </c>
      <c r="Z447" s="76" t="str">
        <f t="shared" si="131"/>
        <v/>
      </c>
      <c r="AA447" s="76" t="str">
        <f t="shared" si="132"/>
        <v/>
      </c>
      <c r="AC447" s="19" t="str">
        <f>IF($K447="", "", SUMIF('Drinks List'!DH$11:DH$1010, $K447, 'Drinks List'!DG$11:DG$1010))</f>
        <v/>
      </c>
      <c r="AD447" s="21"/>
      <c r="AE447" s="59" t="str">
        <f>IF($K447="", "", SUMIF('Drinks List'!DJ$11:DJ$1010, $K447, 'Drinks List'!DI$11:DI$1010))</f>
        <v/>
      </c>
      <c r="AF447" s="21"/>
      <c r="AG447" s="59" t="str">
        <f>IF($K447="", "", SUMIF('Drinks List'!DL$11:DL$1010, $K447, 'Drinks List'!DK$11:DK$1010))</f>
        <v/>
      </c>
      <c r="AH447" s="21"/>
      <c r="AI447" s="59" t="str">
        <f>IF($K447="", "", SUMIF('Drinks List'!DN$11:DN$1010, $K447, 'Drinks List'!DM$11:DM$1010))</f>
        <v/>
      </c>
      <c r="AJ447" s="21"/>
      <c r="AK447" s="59" t="str">
        <f>IF($K447="", "", SUMIF('Drinks List'!DP$11:DP$1010, $K447, 'Drinks List'!DO$11:DO$1010))</f>
        <v/>
      </c>
      <c r="AL447" s="21"/>
      <c r="AM447" s="59" t="str">
        <f>IF($K447="", "", SUMIF('Drinks List'!DR$11:DR$1010, $K447, 'Drinks List'!DQ$11:DQ$1010))</f>
        <v/>
      </c>
      <c r="AN447" s="21"/>
      <c r="AO447" s="59" t="str">
        <f>IF($K447="", "", SUMIF('Drinks List'!DT$11:DT$1010, $K447, 'Drinks List'!DS$11:DS$1010))</f>
        <v/>
      </c>
      <c r="AP447" s="21"/>
      <c r="AQ447" s="59" t="str">
        <f>IF($K447="", "", SUMIF('Drinks List'!DV$11:DV$1010, $K447, 'Drinks List'!DU$11:DU$1010))</f>
        <v/>
      </c>
      <c r="AR447" s="21"/>
      <c r="AS447" s="59" t="str">
        <f>IF($K447="", "", SUMIF('Drinks List'!DX$11:DX$1010, $K447, 'Drinks List'!DW$11:DW$1010))</f>
        <v/>
      </c>
      <c r="AT447" s="21"/>
      <c r="AU447" s="59" t="str">
        <f>IF($K447="", "", SUMIF('Drinks List'!DZ$11:DZ$1010, $K447, 'Drinks List'!DY$11:DY$1010))</f>
        <v/>
      </c>
      <c r="AV447" s="21"/>
      <c r="AW447" s="59" t="str">
        <f>IF($K447="", "", SUMIF('Drinks List'!EB$11:EB$1010, $K447, 'Drinks List'!EA$11:EA$1010))</f>
        <v/>
      </c>
      <c r="AX447" s="21"/>
      <c r="AY447" s="59" t="str">
        <f>IF($K447="", "", SUMIF('Drinks List'!ED$11:ED$1010, $K447, 'Drinks List'!EC$11:EC$1010))</f>
        <v/>
      </c>
      <c r="AZ447" s="21"/>
      <c r="BA447" s="59" t="str">
        <f>IF($K447="", "", SUMIF('Drinks List'!EF$11:EF$1010, $K447, 'Drinks List'!EE$11:EE$1010))</f>
        <v/>
      </c>
      <c r="BB447" s="21"/>
      <c r="BC447" s="59" t="str">
        <f>IF($K447="", "", SUMIF('Drinks List'!EH$11:EH$1010, $K447, 'Drinks List'!EG$11:EG$1010))</f>
        <v/>
      </c>
      <c r="BD447" s="21"/>
      <c r="BE447" s="59" t="str">
        <f>IF($K447="", "", SUMIF('Drinks List'!EJ$11:EJ$1010, $K447, 'Drinks List'!EI$11:EI$1010))</f>
        <v/>
      </c>
      <c r="BF447" s="21"/>
      <c r="BG447" s="59" t="str">
        <f>IF($K447="", "", SUMIF('Drinks List'!EL$11:EL$1010, $K447, 'Drinks List'!EK$11:EK$1010))</f>
        <v/>
      </c>
      <c r="BH447" s="21"/>
      <c r="BI447" s="59" t="str">
        <f>IF($K447="", "", SUMIF('Drinks List'!EN$11:EN$1010, $K447, 'Drinks List'!EM$11:EM$1010))</f>
        <v/>
      </c>
      <c r="BJ447" s="21"/>
      <c r="BK447" s="59" t="str">
        <f>IF($K447="", "", SUMIF('Drinks List'!EP$11:EP$1010, $K447, 'Drinks List'!EO$11:EO$1010))</f>
        <v/>
      </c>
      <c r="BL447" s="21"/>
      <c r="BM447" s="59" t="str">
        <f>IF($K447="", "", SUMIF('Drinks List'!ER$11:ER$1010, $K447, 'Drinks List'!EQ$11:EQ$1010))</f>
        <v/>
      </c>
      <c r="BN447" s="21"/>
      <c r="BO447" s="65" t="str">
        <f>IF($K447="", "", SUMIF('Drinks List'!ET$11:ET$1010, $K447, 'Drinks List'!ES$11:ES$1010))</f>
        <v/>
      </c>
      <c r="BQ447" s="120" t="str">
        <f t="shared" si="133"/>
        <v/>
      </c>
      <c r="BR447" s="62" t="str">
        <f t="shared" si="134"/>
        <v/>
      </c>
      <c r="BS447" s="76" t="str">
        <f>IF(BQ447="", "", COUNTIF(BQ$11:BQ$1010, "&gt;"&amp;BQ447)+1+COUNTIF(BQ$11:BQ447, BQ447)-1)</f>
        <v/>
      </c>
      <c r="BT447" s="76" t="str">
        <f>IF(BR447="", "", COUNTIF(BR$11:BR$1010, "&lt;"&amp;BR447)+1+COUNTIF(BR$11:BR447, BR447)-1)</f>
        <v/>
      </c>
      <c r="BV447" s="76" t="str">
        <f t="shared" si="135"/>
        <v/>
      </c>
      <c r="BW447" s="124" t="str">
        <f t="shared" si="136"/>
        <v/>
      </c>
      <c r="BX447" s="115" t="str">
        <f t="shared" si="137"/>
        <v/>
      </c>
      <c r="BY447" s="125" t="str">
        <f t="shared" si="138"/>
        <v/>
      </c>
      <c r="CA447" s="106" t="str">
        <f t="shared" si="139"/>
        <v/>
      </c>
      <c r="CB447" s="22" t="str">
        <f t="shared" si="140"/>
        <v/>
      </c>
      <c r="CD447" s="76" t="str">
        <f>IF($J447="", "", IF($BV447=0, "", COUNTIF($J$11:$J$1010, "&lt;"&amp;$J447)+1+COUNTIF($J$11:$J447, $J447)-1))</f>
        <v/>
      </c>
    </row>
    <row r="448" spans="1:82" x14ac:dyDescent="0.25">
      <c r="A448" s="31"/>
      <c r="B448" s="19" t="str">
        <f t="shared" si="121"/>
        <v/>
      </c>
      <c r="C448" s="20" t="str">
        <f t="shared" si="122"/>
        <v/>
      </c>
      <c r="D448" s="29" t="str">
        <f t="shared" si="123"/>
        <v/>
      </c>
      <c r="E448" s="22" t="str">
        <f t="shared" si="124"/>
        <v/>
      </c>
      <c r="F448" s="31"/>
      <c r="G448" s="301"/>
      <c r="H448" s="302"/>
      <c r="I448" s="303"/>
      <c r="J448" s="304"/>
      <c r="K448" s="283"/>
      <c r="L448" s="305"/>
      <c r="M448" s="285"/>
      <c r="N448" s="287"/>
      <c r="O448" s="31"/>
      <c r="P448" s="19" t="str">
        <f t="shared" si="125"/>
        <v/>
      </c>
      <c r="Q448" s="20" t="str">
        <f t="shared" si="126"/>
        <v/>
      </c>
      <c r="R448" s="29" t="str">
        <f t="shared" si="127"/>
        <v/>
      </c>
      <c r="S448" s="22" t="str">
        <f t="shared" si="128"/>
        <v/>
      </c>
      <c r="T448" s="31"/>
      <c r="U448" s="69" t="str">
        <f t="shared" si="129"/>
        <v/>
      </c>
      <c r="V448" s="31"/>
      <c r="X448" s="76" t="str">
        <f t="shared" si="130"/>
        <v/>
      </c>
      <c r="Z448" s="76" t="str">
        <f t="shared" si="131"/>
        <v/>
      </c>
      <c r="AA448" s="76" t="str">
        <f t="shared" si="132"/>
        <v/>
      </c>
      <c r="AC448" s="19" t="str">
        <f>IF($K448="", "", SUMIF('Drinks List'!DH$11:DH$1010, $K448, 'Drinks List'!DG$11:DG$1010))</f>
        <v/>
      </c>
      <c r="AD448" s="21"/>
      <c r="AE448" s="59" t="str">
        <f>IF($K448="", "", SUMIF('Drinks List'!DJ$11:DJ$1010, $K448, 'Drinks List'!DI$11:DI$1010))</f>
        <v/>
      </c>
      <c r="AF448" s="21"/>
      <c r="AG448" s="59" t="str">
        <f>IF($K448="", "", SUMIF('Drinks List'!DL$11:DL$1010, $K448, 'Drinks List'!DK$11:DK$1010))</f>
        <v/>
      </c>
      <c r="AH448" s="21"/>
      <c r="AI448" s="59" t="str">
        <f>IF($K448="", "", SUMIF('Drinks List'!DN$11:DN$1010, $K448, 'Drinks List'!DM$11:DM$1010))</f>
        <v/>
      </c>
      <c r="AJ448" s="21"/>
      <c r="AK448" s="59" t="str">
        <f>IF($K448="", "", SUMIF('Drinks List'!DP$11:DP$1010, $K448, 'Drinks List'!DO$11:DO$1010))</f>
        <v/>
      </c>
      <c r="AL448" s="21"/>
      <c r="AM448" s="59" t="str">
        <f>IF($K448="", "", SUMIF('Drinks List'!DR$11:DR$1010, $K448, 'Drinks List'!DQ$11:DQ$1010))</f>
        <v/>
      </c>
      <c r="AN448" s="21"/>
      <c r="AO448" s="59" t="str">
        <f>IF($K448="", "", SUMIF('Drinks List'!DT$11:DT$1010, $K448, 'Drinks List'!DS$11:DS$1010))</f>
        <v/>
      </c>
      <c r="AP448" s="21"/>
      <c r="AQ448" s="59" t="str">
        <f>IF($K448="", "", SUMIF('Drinks List'!DV$11:DV$1010, $K448, 'Drinks List'!DU$11:DU$1010))</f>
        <v/>
      </c>
      <c r="AR448" s="21"/>
      <c r="AS448" s="59" t="str">
        <f>IF($K448="", "", SUMIF('Drinks List'!DX$11:DX$1010, $K448, 'Drinks List'!DW$11:DW$1010))</f>
        <v/>
      </c>
      <c r="AT448" s="21"/>
      <c r="AU448" s="59" t="str">
        <f>IF($K448="", "", SUMIF('Drinks List'!DZ$11:DZ$1010, $K448, 'Drinks List'!DY$11:DY$1010))</f>
        <v/>
      </c>
      <c r="AV448" s="21"/>
      <c r="AW448" s="59" t="str">
        <f>IF($K448="", "", SUMIF('Drinks List'!EB$11:EB$1010, $K448, 'Drinks List'!EA$11:EA$1010))</f>
        <v/>
      </c>
      <c r="AX448" s="21"/>
      <c r="AY448" s="59" t="str">
        <f>IF($K448="", "", SUMIF('Drinks List'!ED$11:ED$1010, $K448, 'Drinks List'!EC$11:EC$1010))</f>
        <v/>
      </c>
      <c r="AZ448" s="21"/>
      <c r="BA448" s="59" t="str">
        <f>IF($K448="", "", SUMIF('Drinks List'!EF$11:EF$1010, $K448, 'Drinks List'!EE$11:EE$1010))</f>
        <v/>
      </c>
      <c r="BB448" s="21"/>
      <c r="BC448" s="59" t="str">
        <f>IF($K448="", "", SUMIF('Drinks List'!EH$11:EH$1010, $K448, 'Drinks List'!EG$11:EG$1010))</f>
        <v/>
      </c>
      <c r="BD448" s="21"/>
      <c r="BE448" s="59" t="str">
        <f>IF($K448="", "", SUMIF('Drinks List'!EJ$11:EJ$1010, $K448, 'Drinks List'!EI$11:EI$1010))</f>
        <v/>
      </c>
      <c r="BF448" s="21"/>
      <c r="BG448" s="59" t="str">
        <f>IF($K448="", "", SUMIF('Drinks List'!EL$11:EL$1010, $K448, 'Drinks List'!EK$11:EK$1010))</f>
        <v/>
      </c>
      <c r="BH448" s="21"/>
      <c r="BI448" s="59" t="str">
        <f>IF($K448="", "", SUMIF('Drinks List'!EN$11:EN$1010, $K448, 'Drinks List'!EM$11:EM$1010))</f>
        <v/>
      </c>
      <c r="BJ448" s="21"/>
      <c r="BK448" s="59" t="str">
        <f>IF($K448="", "", SUMIF('Drinks List'!EP$11:EP$1010, $K448, 'Drinks List'!EO$11:EO$1010))</f>
        <v/>
      </c>
      <c r="BL448" s="21"/>
      <c r="BM448" s="59" t="str">
        <f>IF($K448="", "", SUMIF('Drinks List'!ER$11:ER$1010, $K448, 'Drinks List'!EQ$11:EQ$1010))</f>
        <v/>
      </c>
      <c r="BN448" s="21"/>
      <c r="BO448" s="65" t="str">
        <f>IF($K448="", "", SUMIF('Drinks List'!ET$11:ET$1010, $K448, 'Drinks List'!ES$11:ES$1010))</f>
        <v/>
      </c>
      <c r="BQ448" s="120" t="str">
        <f t="shared" si="133"/>
        <v/>
      </c>
      <c r="BR448" s="62" t="str">
        <f t="shared" si="134"/>
        <v/>
      </c>
      <c r="BS448" s="76" t="str">
        <f>IF(BQ448="", "", COUNTIF(BQ$11:BQ$1010, "&gt;"&amp;BQ448)+1+COUNTIF(BQ$11:BQ448, BQ448)-1)</f>
        <v/>
      </c>
      <c r="BT448" s="76" t="str">
        <f>IF(BR448="", "", COUNTIF(BR$11:BR$1010, "&lt;"&amp;BR448)+1+COUNTIF(BR$11:BR448, BR448)-1)</f>
        <v/>
      </c>
      <c r="BV448" s="76" t="str">
        <f t="shared" si="135"/>
        <v/>
      </c>
      <c r="BW448" s="124" t="str">
        <f t="shared" si="136"/>
        <v/>
      </c>
      <c r="BX448" s="115" t="str">
        <f t="shared" si="137"/>
        <v/>
      </c>
      <c r="BY448" s="125" t="str">
        <f t="shared" si="138"/>
        <v/>
      </c>
      <c r="CA448" s="106" t="str">
        <f t="shared" si="139"/>
        <v/>
      </c>
      <c r="CB448" s="22" t="str">
        <f t="shared" si="140"/>
        <v/>
      </c>
      <c r="CD448" s="76" t="str">
        <f>IF($J448="", "", IF($BV448=0, "", COUNTIF($J$11:$J$1010, "&lt;"&amp;$J448)+1+COUNTIF($J$11:$J448, $J448)-1))</f>
        <v/>
      </c>
    </row>
    <row r="449" spans="1:82" x14ac:dyDescent="0.25">
      <c r="A449" s="31"/>
      <c r="B449" s="19" t="str">
        <f t="shared" si="121"/>
        <v/>
      </c>
      <c r="C449" s="20" t="str">
        <f t="shared" si="122"/>
        <v/>
      </c>
      <c r="D449" s="29" t="str">
        <f t="shared" si="123"/>
        <v/>
      </c>
      <c r="E449" s="22" t="str">
        <f t="shared" si="124"/>
        <v/>
      </c>
      <c r="F449" s="31"/>
      <c r="G449" s="301"/>
      <c r="H449" s="302"/>
      <c r="I449" s="303"/>
      <c r="J449" s="304"/>
      <c r="K449" s="283"/>
      <c r="L449" s="305"/>
      <c r="M449" s="285"/>
      <c r="N449" s="287"/>
      <c r="O449" s="31"/>
      <c r="P449" s="19" t="str">
        <f t="shared" si="125"/>
        <v/>
      </c>
      <c r="Q449" s="20" t="str">
        <f t="shared" si="126"/>
        <v/>
      </c>
      <c r="R449" s="29" t="str">
        <f t="shared" si="127"/>
        <v/>
      </c>
      <c r="S449" s="22" t="str">
        <f t="shared" si="128"/>
        <v/>
      </c>
      <c r="T449" s="31"/>
      <c r="U449" s="69" t="str">
        <f t="shared" si="129"/>
        <v/>
      </c>
      <c r="V449" s="31"/>
      <c r="X449" s="76" t="str">
        <f t="shared" si="130"/>
        <v/>
      </c>
      <c r="Z449" s="76" t="str">
        <f t="shared" si="131"/>
        <v/>
      </c>
      <c r="AA449" s="76" t="str">
        <f t="shared" si="132"/>
        <v/>
      </c>
      <c r="AC449" s="19" t="str">
        <f>IF($K449="", "", SUMIF('Drinks List'!DH$11:DH$1010, $K449, 'Drinks List'!DG$11:DG$1010))</f>
        <v/>
      </c>
      <c r="AD449" s="21"/>
      <c r="AE449" s="59" t="str">
        <f>IF($K449="", "", SUMIF('Drinks List'!DJ$11:DJ$1010, $K449, 'Drinks List'!DI$11:DI$1010))</f>
        <v/>
      </c>
      <c r="AF449" s="21"/>
      <c r="AG449" s="59" t="str">
        <f>IF($K449="", "", SUMIF('Drinks List'!DL$11:DL$1010, $K449, 'Drinks List'!DK$11:DK$1010))</f>
        <v/>
      </c>
      <c r="AH449" s="21"/>
      <c r="AI449" s="59" t="str">
        <f>IF($K449="", "", SUMIF('Drinks List'!DN$11:DN$1010, $K449, 'Drinks List'!DM$11:DM$1010))</f>
        <v/>
      </c>
      <c r="AJ449" s="21"/>
      <c r="AK449" s="59" t="str">
        <f>IF($K449="", "", SUMIF('Drinks List'!DP$11:DP$1010, $K449, 'Drinks List'!DO$11:DO$1010))</f>
        <v/>
      </c>
      <c r="AL449" s="21"/>
      <c r="AM449" s="59" t="str">
        <f>IF($K449="", "", SUMIF('Drinks List'!DR$11:DR$1010, $K449, 'Drinks List'!DQ$11:DQ$1010))</f>
        <v/>
      </c>
      <c r="AN449" s="21"/>
      <c r="AO449" s="59" t="str">
        <f>IF($K449="", "", SUMIF('Drinks List'!DT$11:DT$1010, $K449, 'Drinks List'!DS$11:DS$1010))</f>
        <v/>
      </c>
      <c r="AP449" s="21"/>
      <c r="AQ449" s="59" t="str">
        <f>IF($K449="", "", SUMIF('Drinks List'!DV$11:DV$1010, $K449, 'Drinks List'!DU$11:DU$1010))</f>
        <v/>
      </c>
      <c r="AR449" s="21"/>
      <c r="AS449" s="59" t="str">
        <f>IF($K449="", "", SUMIF('Drinks List'!DX$11:DX$1010, $K449, 'Drinks List'!DW$11:DW$1010))</f>
        <v/>
      </c>
      <c r="AT449" s="21"/>
      <c r="AU449" s="59" t="str">
        <f>IF($K449="", "", SUMIF('Drinks List'!DZ$11:DZ$1010, $K449, 'Drinks List'!DY$11:DY$1010))</f>
        <v/>
      </c>
      <c r="AV449" s="21"/>
      <c r="AW449" s="59" t="str">
        <f>IF($K449="", "", SUMIF('Drinks List'!EB$11:EB$1010, $K449, 'Drinks List'!EA$11:EA$1010))</f>
        <v/>
      </c>
      <c r="AX449" s="21"/>
      <c r="AY449" s="59" t="str">
        <f>IF($K449="", "", SUMIF('Drinks List'!ED$11:ED$1010, $K449, 'Drinks List'!EC$11:EC$1010))</f>
        <v/>
      </c>
      <c r="AZ449" s="21"/>
      <c r="BA449" s="59" t="str">
        <f>IF($K449="", "", SUMIF('Drinks List'!EF$11:EF$1010, $K449, 'Drinks List'!EE$11:EE$1010))</f>
        <v/>
      </c>
      <c r="BB449" s="21"/>
      <c r="BC449" s="59" t="str">
        <f>IF($K449="", "", SUMIF('Drinks List'!EH$11:EH$1010, $K449, 'Drinks List'!EG$11:EG$1010))</f>
        <v/>
      </c>
      <c r="BD449" s="21"/>
      <c r="BE449" s="59" t="str">
        <f>IF($K449="", "", SUMIF('Drinks List'!EJ$11:EJ$1010, $K449, 'Drinks List'!EI$11:EI$1010))</f>
        <v/>
      </c>
      <c r="BF449" s="21"/>
      <c r="BG449" s="59" t="str">
        <f>IF($K449="", "", SUMIF('Drinks List'!EL$11:EL$1010, $K449, 'Drinks List'!EK$11:EK$1010))</f>
        <v/>
      </c>
      <c r="BH449" s="21"/>
      <c r="BI449" s="59" t="str">
        <f>IF($K449="", "", SUMIF('Drinks List'!EN$11:EN$1010, $K449, 'Drinks List'!EM$11:EM$1010))</f>
        <v/>
      </c>
      <c r="BJ449" s="21"/>
      <c r="BK449" s="59" t="str">
        <f>IF($K449="", "", SUMIF('Drinks List'!EP$11:EP$1010, $K449, 'Drinks List'!EO$11:EO$1010))</f>
        <v/>
      </c>
      <c r="BL449" s="21"/>
      <c r="BM449" s="59" t="str">
        <f>IF($K449="", "", SUMIF('Drinks List'!ER$11:ER$1010, $K449, 'Drinks List'!EQ$11:EQ$1010))</f>
        <v/>
      </c>
      <c r="BN449" s="21"/>
      <c r="BO449" s="65" t="str">
        <f>IF($K449="", "", SUMIF('Drinks List'!ET$11:ET$1010, $K449, 'Drinks List'!ES$11:ES$1010))</f>
        <v/>
      </c>
      <c r="BQ449" s="120" t="str">
        <f t="shared" si="133"/>
        <v/>
      </c>
      <c r="BR449" s="62" t="str">
        <f t="shared" si="134"/>
        <v/>
      </c>
      <c r="BS449" s="76" t="str">
        <f>IF(BQ449="", "", COUNTIF(BQ$11:BQ$1010, "&gt;"&amp;BQ449)+1+COUNTIF(BQ$11:BQ449, BQ449)-1)</f>
        <v/>
      </c>
      <c r="BT449" s="76" t="str">
        <f>IF(BR449="", "", COUNTIF(BR$11:BR$1010, "&lt;"&amp;BR449)+1+COUNTIF(BR$11:BR449, BR449)-1)</f>
        <v/>
      </c>
      <c r="BV449" s="76" t="str">
        <f t="shared" si="135"/>
        <v/>
      </c>
      <c r="BW449" s="124" t="str">
        <f t="shared" si="136"/>
        <v/>
      </c>
      <c r="BX449" s="115" t="str">
        <f t="shared" si="137"/>
        <v/>
      </c>
      <c r="BY449" s="125" t="str">
        <f t="shared" si="138"/>
        <v/>
      </c>
      <c r="CA449" s="106" t="str">
        <f t="shared" si="139"/>
        <v/>
      </c>
      <c r="CB449" s="22" t="str">
        <f t="shared" si="140"/>
        <v/>
      </c>
      <c r="CD449" s="76" t="str">
        <f>IF($J449="", "", IF($BV449=0, "", COUNTIF($J$11:$J$1010, "&lt;"&amp;$J449)+1+COUNTIF($J$11:$J449, $J449)-1))</f>
        <v/>
      </c>
    </row>
    <row r="450" spans="1:82" x14ac:dyDescent="0.25">
      <c r="A450" s="31"/>
      <c r="B450" s="19" t="str">
        <f t="shared" si="121"/>
        <v/>
      </c>
      <c r="C450" s="20" t="str">
        <f t="shared" si="122"/>
        <v/>
      </c>
      <c r="D450" s="29" t="str">
        <f t="shared" si="123"/>
        <v/>
      </c>
      <c r="E450" s="22" t="str">
        <f t="shared" si="124"/>
        <v/>
      </c>
      <c r="F450" s="31"/>
      <c r="G450" s="301"/>
      <c r="H450" s="302"/>
      <c r="I450" s="303"/>
      <c r="J450" s="304"/>
      <c r="K450" s="283"/>
      <c r="L450" s="305"/>
      <c r="M450" s="285"/>
      <c r="N450" s="287"/>
      <c r="O450" s="31"/>
      <c r="P450" s="19" t="str">
        <f t="shared" si="125"/>
        <v/>
      </c>
      <c r="Q450" s="20" t="str">
        <f t="shared" si="126"/>
        <v/>
      </c>
      <c r="R450" s="29" t="str">
        <f t="shared" si="127"/>
        <v/>
      </c>
      <c r="S450" s="22" t="str">
        <f t="shared" si="128"/>
        <v/>
      </c>
      <c r="T450" s="31"/>
      <c r="U450" s="69" t="str">
        <f t="shared" si="129"/>
        <v/>
      </c>
      <c r="V450" s="31"/>
      <c r="X450" s="76" t="str">
        <f t="shared" si="130"/>
        <v/>
      </c>
      <c r="Z450" s="76" t="str">
        <f t="shared" si="131"/>
        <v/>
      </c>
      <c r="AA450" s="76" t="str">
        <f t="shared" si="132"/>
        <v/>
      </c>
      <c r="AC450" s="19" t="str">
        <f>IF($K450="", "", SUMIF('Drinks List'!DH$11:DH$1010, $K450, 'Drinks List'!DG$11:DG$1010))</f>
        <v/>
      </c>
      <c r="AD450" s="21"/>
      <c r="AE450" s="59" t="str">
        <f>IF($K450="", "", SUMIF('Drinks List'!DJ$11:DJ$1010, $K450, 'Drinks List'!DI$11:DI$1010))</f>
        <v/>
      </c>
      <c r="AF450" s="21"/>
      <c r="AG450" s="59" t="str">
        <f>IF($K450="", "", SUMIF('Drinks List'!DL$11:DL$1010, $K450, 'Drinks List'!DK$11:DK$1010))</f>
        <v/>
      </c>
      <c r="AH450" s="21"/>
      <c r="AI450" s="59" t="str">
        <f>IF($K450="", "", SUMIF('Drinks List'!DN$11:DN$1010, $K450, 'Drinks List'!DM$11:DM$1010))</f>
        <v/>
      </c>
      <c r="AJ450" s="21"/>
      <c r="AK450" s="59" t="str">
        <f>IF($K450="", "", SUMIF('Drinks List'!DP$11:DP$1010, $K450, 'Drinks List'!DO$11:DO$1010))</f>
        <v/>
      </c>
      <c r="AL450" s="21"/>
      <c r="AM450" s="59" t="str">
        <f>IF($K450="", "", SUMIF('Drinks List'!DR$11:DR$1010, $K450, 'Drinks List'!DQ$11:DQ$1010))</f>
        <v/>
      </c>
      <c r="AN450" s="21"/>
      <c r="AO450" s="59" t="str">
        <f>IF($K450="", "", SUMIF('Drinks List'!DT$11:DT$1010, $K450, 'Drinks List'!DS$11:DS$1010))</f>
        <v/>
      </c>
      <c r="AP450" s="21"/>
      <c r="AQ450" s="59" t="str">
        <f>IF($K450="", "", SUMIF('Drinks List'!DV$11:DV$1010, $K450, 'Drinks List'!DU$11:DU$1010))</f>
        <v/>
      </c>
      <c r="AR450" s="21"/>
      <c r="AS450" s="59" t="str">
        <f>IF($K450="", "", SUMIF('Drinks List'!DX$11:DX$1010, $K450, 'Drinks List'!DW$11:DW$1010))</f>
        <v/>
      </c>
      <c r="AT450" s="21"/>
      <c r="AU450" s="59" t="str">
        <f>IF($K450="", "", SUMIF('Drinks List'!DZ$11:DZ$1010, $K450, 'Drinks List'!DY$11:DY$1010))</f>
        <v/>
      </c>
      <c r="AV450" s="21"/>
      <c r="AW450" s="59" t="str">
        <f>IF($K450="", "", SUMIF('Drinks List'!EB$11:EB$1010, $K450, 'Drinks List'!EA$11:EA$1010))</f>
        <v/>
      </c>
      <c r="AX450" s="21"/>
      <c r="AY450" s="59" t="str">
        <f>IF($K450="", "", SUMIF('Drinks List'!ED$11:ED$1010, $K450, 'Drinks List'!EC$11:EC$1010))</f>
        <v/>
      </c>
      <c r="AZ450" s="21"/>
      <c r="BA450" s="59" t="str">
        <f>IF($K450="", "", SUMIF('Drinks List'!EF$11:EF$1010, $K450, 'Drinks List'!EE$11:EE$1010))</f>
        <v/>
      </c>
      <c r="BB450" s="21"/>
      <c r="BC450" s="59" t="str">
        <f>IF($K450="", "", SUMIF('Drinks List'!EH$11:EH$1010, $K450, 'Drinks List'!EG$11:EG$1010))</f>
        <v/>
      </c>
      <c r="BD450" s="21"/>
      <c r="BE450" s="59" t="str">
        <f>IF($K450="", "", SUMIF('Drinks List'!EJ$11:EJ$1010, $K450, 'Drinks List'!EI$11:EI$1010))</f>
        <v/>
      </c>
      <c r="BF450" s="21"/>
      <c r="BG450" s="59" t="str">
        <f>IF($K450="", "", SUMIF('Drinks List'!EL$11:EL$1010, $K450, 'Drinks List'!EK$11:EK$1010))</f>
        <v/>
      </c>
      <c r="BH450" s="21"/>
      <c r="BI450" s="59" t="str">
        <f>IF($K450="", "", SUMIF('Drinks List'!EN$11:EN$1010, $K450, 'Drinks List'!EM$11:EM$1010))</f>
        <v/>
      </c>
      <c r="BJ450" s="21"/>
      <c r="BK450" s="59" t="str">
        <f>IF($K450="", "", SUMIF('Drinks List'!EP$11:EP$1010, $K450, 'Drinks List'!EO$11:EO$1010))</f>
        <v/>
      </c>
      <c r="BL450" s="21"/>
      <c r="BM450" s="59" t="str">
        <f>IF($K450="", "", SUMIF('Drinks List'!ER$11:ER$1010, $K450, 'Drinks List'!EQ$11:EQ$1010))</f>
        <v/>
      </c>
      <c r="BN450" s="21"/>
      <c r="BO450" s="65" t="str">
        <f>IF($K450="", "", SUMIF('Drinks List'!ET$11:ET$1010, $K450, 'Drinks List'!ES$11:ES$1010))</f>
        <v/>
      </c>
      <c r="BQ450" s="120" t="str">
        <f t="shared" si="133"/>
        <v/>
      </c>
      <c r="BR450" s="62" t="str">
        <f t="shared" si="134"/>
        <v/>
      </c>
      <c r="BS450" s="76" t="str">
        <f>IF(BQ450="", "", COUNTIF(BQ$11:BQ$1010, "&gt;"&amp;BQ450)+1+COUNTIF(BQ$11:BQ450, BQ450)-1)</f>
        <v/>
      </c>
      <c r="BT450" s="76" t="str">
        <f>IF(BR450="", "", COUNTIF(BR$11:BR$1010, "&lt;"&amp;BR450)+1+COUNTIF(BR$11:BR450, BR450)-1)</f>
        <v/>
      </c>
      <c r="BV450" s="76" t="str">
        <f t="shared" si="135"/>
        <v/>
      </c>
      <c r="BW450" s="124" t="str">
        <f t="shared" si="136"/>
        <v/>
      </c>
      <c r="BX450" s="115" t="str">
        <f t="shared" si="137"/>
        <v/>
      </c>
      <c r="BY450" s="125" t="str">
        <f t="shared" si="138"/>
        <v/>
      </c>
      <c r="CA450" s="106" t="str">
        <f t="shared" si="139"/>
        <v/>
      </c>
      <c r="CB450" s="22" t="str">
        <f t="shared" si="140"/>
        <v/>
      </c>
      <c r="CD450" s="76" t="str">
        <f>IF($J450="", "", IF($BV450=0, "", COUNTIF($J$11:$J$1010, "&lt;"&amp;$J450)+1+COUNTIF($J$11:$J450, $J450)-1))</f>
        <v/>
      </c>
    </row>
    <row r="451" spans="1:82" x14ac:dyDescent="0.25">
      <c r="A451" s="31"/>
      <c r="B451" s="19" t="str">
        <f t="shared" si="121"/>
        <v/>
      </c>
      <c r="C451" s="20" t="str">
        <f t="shared" si="122"/>
        <v/>
      </c>
      <c r="D451" s="29" t="str">
        <f t="shared" si="123"/>
        <v/>
      </c>
      <c r="E451" s="22" t="str">
        <f t="shared" si="124"/>
        <v/>
      </c>
      <c r="F451" s="31"/>
      <c r="G451" s="301"/>
      <c r="H451" s="302"/>
      <c r="I451" s="303"/>
      <c r="J451" s="304"/>
      <c r="K451" s="283"/>
      <c r="L451" s="305"/>
      <c r="M451" s="285"/>
      <c r="N451" s="287"/>
      <c r="O451" s="31"/>
      <c r="P451" s="19" t="str">
        <f t="shared" si="125"/>
        <v/>
      </c>
      <c r="Q451" s="20" t="str">
        <f t="shared" si="126"/>
        <v/>
      </c>
      <c r="R451" s="29" t="str">
        <f t="shared" si="127"/>
        <v/>
      </c>
      <c r="S451" s="22" t="str">
        <f t="shared" si="128"/>
        <v/>
      </c>
      <c r="T451" s="31"/>
      <c r="U451" s="69" t="str">
        <f t="shared" si="129"/>
        <v/>
      </c>
      <c r="V451" s="31"/>
      <c r="X451" s="76" t="str">
        <f t="shared" si="130"/>
        <v/>
      </c>
      <c r="Z451" s="76" t="str">
        <f t="shared" si="131"/>
        <v/>
      </c>
      <c r="AA451" s="76" t="str">
        <f t="shared" si="132"/>
        <v/>
      </c>
      <c r="AC451" s="19" t="str">
        <f>IF($K451="", "", SUMIF('Drinks List'!DH$11:DH$1010, $K451, 'Drinks List'!DG$11:DG$1010))</f>
        <v/>
      </c>
      <c r="AD451" s="21"/>
      <c r="AE451" s="59" t="str">
        <f>IF($K451="", "", SUMIF('Drinks List'!DJ$11:DJ$1010, $K451, 'Drinks List'!DI$11:DI$1010))</f>
        <v/>
      </c>
      <c r="AF451" s="21"/>
      <c r="AG451" s="59" t="str">
        <f>IF($K451="", "", SUMIF('Drinks List'!DL$11:DL$1010, $K451, 'Drinks List'!DK$11:DK$1010))</f>
        <v/>
      </c>
      <c r="AH451" s="21"/>
      <c r="AI451" s="59" t="str">
        <f>IF($K451="", "", SUMIF('Drinks List'!DN$11:DN$1010, $K451, 'Drinks List'!DM$11:DM$1010))</f>
        <v/>
      </c>
      <c r="AJ451" s="21"/>
      <c r="AK451" s="59" t="str">
        <f>IF($K451="", "", SUMIF('Drinks List'!DP$11:DP$1010, $K451, 'Drinks List'!DO$11:DO$1010))</f>
        <v/>
      </c>
      <c r="AL451" s="21"/>
      <c r="AM451" s="59" t="str">
        <f>IF($K451="", "", SUMIF('Drinks List'!DR$11:DR$1010, $K451, 'Drinks List'!DQ$11:DQ$1010))</f>
        <v/>
      </c>
      <c r="AN451" s="21"/>
      <c r="AO451" s="59" t="str">
        <f>IF($K451="", "", SUMIF('Drinks List'!DT$11:DT$1010, $K451, 'Drinks List'!DS$11:DS$1010))</f>
        <v/>
      </c>
      <c r="AP451" s="21"/>
      <c r="AQ451" s="59" t="str">
        <f>IF($K451="", "", SUMIF('Drinks List'!DV$11:DV$1010, $K451, 'Drinks List'!DU$11:DU$1010))</f>
        <v/>
      </c>
      <c r="AR451" s="21"/>
      <c r="AS451" s="59" t="str">
        <f>IF($K451="", "", SUMIF('Drinks List'!DX$11:DX$1010, $K451, 'Drinks List'!DW$11:DW$1010))</f>
        <v/>
      </c>
      <c r="AT451" s="21"/>
      <c r="AU451" s="59" t="str">
        <f>IF($K451="", "", SUMIF('Drinks List'!DZ$11:DZ$1010, $K451, 'Drinks List'!DY$11:DY$1010))</f>
        <v/>
      </c>
      <c r="AV451" s="21"/>
      <c r="AW451" s="59" t="str">
        <f>IF($K451="", "", SUMIF('Drinks List'!EB$11:EB$1010, $K451, 'Drinks List'!EA$11:EA$1010))</f>
        <v/>
      </c>
      <c r="AX451" s="21"/>
      <c r="AY451" s="59" t="str">
        <f>IF($K451="", "", SUMIF('Drinks List'!ED$11:ED$1010, $K451, 'Drinks List'!EC$11:EC$1010))</f>
        <v/>
      </c>
      <c r="AZ451" s="21"/>
      <c r="BA451" s="59" t="str">
        <f>IF($K451="", "", SUMIF('Drinks List'!EF$11:EF$1010, $K451, 'Drinks List'!EE$11:EE$1010))</f>
        <v/>
      </c>
      <c r="BB451" s="21"/>
      <c r="BC451" s="59" t="str">
        <f>IF($K451="", "", SUMIF('Drinks List'!EH$11:EH$1010, $K451, 'Drinks List'!EG$11:EG$1010))</f>
        <v/>
      </c>
      <c r="BD451" s="21"/>
      <c r="BE451" s="59" t="str">
        <f>IF($K451="", "", SUMIF('Drinks List'!EJ$11:EJ$1010, $K451, 'Drinks List'!EI$11:EI$1010))</f>
        <v/>
      </c>
      <c r="BF451" s="21"/>
      <c r="BG451" s="59" t="str">
        <f>IF($K451="", "", SUMIF('Drinks List'!EL$11:EL$1010, $K451, 'Drinks List'!EK$11:EK$1010))</f>
        <v/>
      </c>
      <c r="BH451" s="21"/>
      <c r="BI451" s="59" t="str">
        <f>IF($K451="", "", SUMIF('Drinks List'!EN$11:EN$1010, $K451, 'Drinks List'!EM$11:EM$1010))</f>
        <v/>
      </c>
      <c r="BJ451" s="21"/>
      <c r="BK451" s="59" t="str">
        <f>IF($K451="", "", SUMIF('Drinks List'!EP$11:EP$1010, $K451, 'Drinks List'!EO$11:EO$1010))</f>
        <v/>
      </c>
      <c r="BL451" s="21"/>
      <c r="BM451" s="59" t="str">
        <f>IF($K451="", "", SUMIF('Drinks List'!ER$11:ER$1010, $K451, 'Drinks List'!EQ$11:EQ$1010))</f>
        <v/>
      </c>
      <c r="BN451" s="21"/>
      <c r="BO451" s="65" t="str">
        <f>IF($K451="", "", SUMIF('Drinks List'!ET$11:ET$1010, $K451, 'Drinks List'!ES$11:ES$1010))</f>
        <v/>
      </c>
      <c r="BQ451" s="120" t="str">
        <f t="shared" si="133"/>
        <v/>
      </c>
      <c r="BR451" s="62" t="str">
        <f t="shared" si="134"/>
        <v/>
      </c>
      <c r="BS451" s="76" t="str">
        <f>IF(BQ451="", "", COUNTIF(BQ$11:BQ$1010, "&gt;"&amp;BQ451)+1+COUNTIF(BQ$11:BQ451, BQ451)-1)</f>
        <v/>
      </c>
      <c r="BT451" s="76" t="str">
        <f>IF(BR451="", "", COUNTIF(BR$11:BR$1010, "&lt;"&amp;BR451)+1+COUNTIF(BR$11:BR451, BR451)-1)</f>
        <v/>
      </c>
      <c r="BV451" s="76" t="str">
        <f t="shared" si="135"/>
        <v/>
      </c>
      <c r="BW451" s="124" t="str">
        <f t="shared" si="136"/>
        <v/>
      </c>
      <c r="BX451" s="115" t="str">
        <f t="shared" si="137"/>
        <v/>
      </c>
      <c r="BY451" s="125" t="str">
        <f t="shared" si="138"/>
        <v/>
      </c>
      <c r="CA451" s="106" t="str">
        <f t="shared" si="139"/>
        <v/>
      </c>
      <c r="CB451" s="22" t="str">
        <f t="shared" si="140"/>
        <v/>
      </c>
      <c r="CD451" s="76" t="str">
        <f>IF($J451="", "", IF($BV451=0, "", COUNTIF($J$11:$J$1010, "&lt;"&amp;$J451)+1+COUNTIF($J$11:$J451, $J451)-1))</f>
        <v/>
      </c>
    </row>
    <row r="452" spans="1:82" x14ac:dyDescent="0.25">
      <c r="A452" s="31"/>
      <c r="B452" s="19" t="str">
        <f t="shared" si="121"/>
        <v/>
      </c>
      <c r="C452" s="20" t="str">
        <f t="shared" si="122"/>
        <v/>
      </c>
      <c r="D452" s="29" t="str">
        <f t="shared" si="123"/>
        <v/>
      </c>
      <c r="E452" s="22" t="str">
        <f t="shared" si="124"/>
        <v/>
      </c>
      <c r="F452" s="31"/>
      <c r="G452" s="301"/>
      <c r="H452" s="302"/>
      <c r="I452" s="303"/>
      <c r="J452" s="304"/>
      <c r="K452" s="283"/>
      <c r="L452" s="305"/>
      <c r="M452" s="285"/>
      <c r="N452" s="287"/>
      <c r="O452" s="31"/>
      <c r="P452" s="19" t="str">
        <f t="shared" si="125"/>
        <v/>
      </c>
      <c r="Q452" s="20" t="str">
        <f t="shared" si="126"/>
        <v/>
      </c>
      <c r="R452" s="29" t="str">
        <f t="shared" si="127"/>
        <v/>
      </c>
      <c r="S452" s="22" t="str">
        <f t="shared" si="128"/>
        <v/>
      </c>
      <c r="T452" s="31"/>
      <c r="U452" s="69" t="str">
        <f t="shared" si="129"/>
        <v/>
      </c>
      <c r="V452" s="31"/>
      <c r="X452" s="76" t="str">
        <f t="shared" si="130"/>
        <v/>
      </c>
      <c r="Z452" s="76" t="str">
        <f t="shared" si="131"/>
        <v/>
      </c>
      <c r="AA452" s="76" t="str">
        <f t="shared" si="132"/>
        <v/>
      </c>
      <c r="AC452" s="19" t="str">
        <f>IF($K452="", "", SUMIF('Drinks List'!DH$11:DH$1010, $K452, 'Drinks List'!DG$11:DG$1010))</f>
        <v/>
      </c>
      <c r="AD452" s="21"/>
      <c r="AE452" s="59" t="str">
        <f>IF($K452="", "", SUMIF('Drinks List'!DJ$11:DJ$1010, $K452, 'Drinks List'!DI$11:DI$1010))</f>
        <v/>
      </c>
      <c r="AF452" s="21"/>
      <c r="AG452" s="59" t="str">
        <f>IF($K452="", "", SUMIF('Drinks List'!DL$11:DL$1010, $K452, 'Drinks List'!DK$11:DK$1010))</f>
        <v/>
      </c>
      <c r="AH452" s="21"/>
      <c r="AI452" s="59" t="str">
        <f>IF($K452="", "", SUMIF('Drinks List'!DN$11:DN$1010, $K452, 'Drinks List'!DM$11:DM$1010))</f>
        <v/>
      </c>
      <c r="AJ452" s="21"/>
      <c r="AK452" s="59" t="str">
        <f>IF($K452="", "", SUMIF('Drinks List'!DP$11:DP$1010, $K452, 'Drinks List'!DO$11:DO$1010))</f>
        <v/>
      </c>
      <c r="AL452" s="21"/>
      <c r="AM452" s="59" t="str">
        <f>IF($K452="", "", SUMIF('Drinks List'!DR$11:DR$1010, $K452, 'Drinks List'!DQ$11:DQ$1010))</f>
        <v/>
      </c>
      <c r="AN452" s="21"/>
      <c r="AO452" s="59" t="str">
        <f>IF($K452="", "", SUMIF('Drinks List'!DT$11:DT$1010, $K452, 'Drinks List'!DS$11:DS$1010))</f>
        <v/>
      </c>
      <c r="AP452" s="21"/>
      <c r="AQ452" s="59" t="str">
        <f>IF($K452="", "", SUMIF('Drinks List'!DV$11:DV$1010, $K452, 'Drinks List'!DU$11:DU$1010))</f>
        <v/>
      </c>
      <c r="AR452" s="21"/>
      <c r="AS452" s="59" t="str">
        <f>IF($K452="", "", SUMIF('Drinks List'!DX$11:DX$1010, $K452, 'Drinks List'!DW$11:DW$1010))</f>
        <v/>
      </c>
      <c r="AT452" s="21"/>
      <c r="AU452" s="59" t="str">
        <f>IF($K452="", "", SUMIF('Drinks List'!DZ$11:DZ$1010, $K452, 'Drinks List'!DY$11:DY$1010))</f>
        <v/>
      </c>
      <c r="AV452" s="21"/>
      <c r="AW452" s="59" t="str">
        <f>IF($K452="", "", SUMIF('Drinks List'!EB$11:EB$1010, $K452, 'Drinks List'!EA$11:EA$1010))</f>
        <v/>
      </c>
      <c r="AX452" s="21"/>
      <c r="AY452" s="59" t="str">
        <f>IF($K452="", "", SUMIF('Drinks List'!ED$11:ED$1010, $K452, 'Drinks List'!EC$11:EC$1010))</f>
        <v/>
      </c>
      <c r="AZ452" s="21"/>
      <c r="BA452" s="59" t="str">
        <f>IF($K452="", "", SUMIF('Drinks List'!EF$11:EF$1010, $K452, 'Drinks List'!EE$11:EE$1010))</f>
        <v/>
      </c>
      <c r="BB452" s="21"/>
      <c r="BC452" s="59" t="str">
        <f>IF($K452="", "", SUMIF('Drinks List'!EH$11:EH$1010, $K452, 'Drinks List'!EG$11:EG$1010))</f>
        <v/>
      </c>
      <c r="BD452" s="21"/>
      <c r="BE452" s="59" t="str">
        <f>IF($K452="", "", SUMIF('Drinks List'!EJ$11:EJ$1010, $K452, 'Drinks List'!EI$11:EI$1010))</f>
        <v/>
      </c>
      <c r="BF452" s="21"/>
      <c r="BG452" s="59" t="str">
        <f>IF($K452="", "", SUMIF('Drinks List'!EL$11:EL$1010, $K452, 'Drinks List'!EK$11:EK$1010))</f>
        <v/>
      </c>
      <c r="BH452" s="21"/>
      <c r="BI452" s="59" t="str">
        <f>IF($K452="", "", SUMIF('Drinks List'!EN$11:EN$1010, $K452, 'Drinks List'!EM$11:EM$1010))</f>
        <v/>
      </c>
      <c r="BJ452" s="21"/>
      <c r="BK452" s="59" t="str">
        <f>IF($K452="", "", SUMIF('Drinks List'!EP$11:EP$1010, $K452, 'Drinks List'!EO$11:EO$1010))</f>
        <v/>
      </c>
      <c r="BL452" s="21"/>
      <c r="BM452" s="59" t="str">
        <f>IF($K452="", "", SUMIF('Drinks List'!ER$11:ER$1010, $K452, 'Drinks List'!EQ$11:EQ$1010))</f>
        <v/>
      </c>
      <c r="BN452" s="21"/>
      <c r="BO452" s="65" t="str">
        <f>IF($K452="", "", SUMIF('Drinks List'!ET$11:ET$1010, $K452, 'Drinks List'!ES$11:ES$1010))</f>
        <v/>
      </c>
      <c r="BQ452" s="120" t="str">
        <f t="shared" si="133"/>
        <v/>
      </c>
      <c r="BR452" s="62" t="str">
        <f t="shared" si="134"/>
        <v/>
      </c>
      <c r="BS452" s="76" t="str">
        <f>IF(BQ452="", "", COUNTIF(BQ$11:BQ$1010, "&gt;"&amp;BQ452)+1+COUNTIF(BQ$11:BQ452, BQ452)-1)</f>
        <v/>
      </c>
      <c r="BT452" s="76" t="str">
        <f>IF(BR452="", "", COUNTIF(BR$11:BR$1010, "&lt;"&amp;BR452)+1+COUNTIF(BR$11:BR452, BR452)-1)</f>
        <v/>
      </c>
      <c r="BV452" s="76" t="str">
        <f t="shared" si="135"/>
        <v/>
      </c>
      <c r="BW452" s="124" t="str">
        <f t="shared" si="136"/>
        <v/>
      </c>
      <c r="BX452" s="115" t="str">
        <f t="shared" si="137"/>
        <v/>
      </c>
      <c r="BY452" s="125" t="str">
        <f t="shared" si="138"/>
        <v/>
      </c>
      <c r="CA452" s="106" t="str">
        <f t="shared" si="139"/>
        <v/>
      </c>
      <c r="CB452" s="22" t="str">
        <f t="shared" si="140"/>
        <v/>
      </c>
      <c r="CD452" s="76" t="str">
        <f>IF($J452="", "", IF($BV452=0, "", COUNTIF($J$11:$J$1010, "&lt;"&amp;$J452)+1+COUNTIF($J$11:$J452, $J452)-1))</f>
        <v/>
      </c>
    </row>
    <row r="453" spans="1:82" x14ac:dyDescent="0.25">
      <c r="A453" s="31"/>
      <c r="B453" s="19" t="str">
        <f t="shared" si="121"/>
        <v/>
      </c>
      <c r="C453" s="20" t="str">
        <f t="shared" si="122"/>
        <v/>
      </c>
      <c r="D453" s="29" t="str">
        <f t="shared" si="123"/>
        <v/>
      </c>
      <c r="E453" s="22" t="str">
        <f t="shared" si="124"/>
        <v/>
      </c>
      <c r="F453" s="31"/>
      <c r="G453" s="301"/>
      <c r="H453" s="302"/>
      <c r="I453" s="303"/>
      <c r="J453" s="304"/>
      <c r="K453" s="283"/>
      <c r="L453" s="305"/>
      <c r="M453" s="285"/>
      <c r="N453" s="287"/>
      <c r="O453" s="31"/>
      <c r="P453" s="19" t="str">
        <f t="shared" si="125"/>
        <v/>
      </c>
      <c r="Q453" s="20" t="str">
        <f t="shared" si="126"/>
        <v/>
      </c>
      <c r="R453" s="29" t="str">
        <f t="shared" si="127"/>
        <v/>
      </c>
      <c r="S453" s="22" t="str">
        <f t="shared" si="128"/>
        <v/>
      </c>
      <c r="T453" s="31"/>
      <c r="U453" s="69" t="str">
        <f t="shared" si="129"/>
        <v/>
      </c>
      <c r="V453" s="31"/>
      <c r="X453" s="76" t="str">
        <f t="shared" si="130"/>
        <v/>
      </c>
      <c r="Z453" s="76" t="str">
        <f t="shared" si="131"/>
        <v/>
      </c>
      <c r="AA453" s="76" t="str">
        <f t="shared" si="132"/>
        <v/>
      </c>
      <c r="AC453" s="19" t="str">
        <f>IF($K453="", "", SUMIF('Drinks List'!DH$11:DH$1010, $K453, 'Drinks List'!DG$11:DG$1010))</f>
        <v/>
      </c>
      <c r="AD453" s="21"/>
      <c r="AE453" s="59" t="str">
        <f>IF($K453="", "", SUMIF('Drinks List'!DJ$11:DJ$1010, $K453, 'Drinks List'!DI$11:DI$1010))</f>
        <v/>
      </c>
      <c r="AF453" s="21"/>
      <c r="AG453" s="59" t="str">
        <f>IF($K453="", "", SUMIF('Drinks List'!DL$11:DL$1010, $K453, 'Drinks List'!DK$11:DK$1010))</f>
        <v/>
      </c>
      <c r="AH453" s="21"/>
      <c r="AI453" s="59" t="str">
        <f>IF($K453="", "", SUMIF('Drinks List'!DN$11:DN$1010, $K453, 'Drinks List'!DM$11:DM$1010))</f>
        <v/>
      </c>
      <c r="AJ453" s="21"/>
      <c r="AK453" s="59" t="str">
        <f>IF($K453="", "", SUMIF('Drinks List'!DP$11:DP$1010, $K453, 'Drinks List'!DO$11:DO$1010))</f>
        <v/>
      </c>
      <c r="AL453" s="21"/>
      <c r="AM453" s="59" t="str">
        <f>IF($K453="", "", SUMIF('Drinks List'!DR$11:DR$1010, $K453, 'Drinks List'!DQ$11:DQ$1010))</f>
        <v/>
      </c>
      <c r="AN453" s="21"/>
      <c r="AO453" s="59" t="str">
        <f>IF($K453="", "", SUMIF('Drinks List'!DT$11:DT$1010, $K453, 'Drinks List'!DS$11:DS$1010))</f>
        <v/>
      </c>
      <c r="AP453" s="21"/>
      <c r="AQ453" s="59" t="str">
        <f>IF($K453="", "", SUMIF('Drinks List'!DV$11:DV$1010, $K453, 'Drinks List'!DU$11:DU$1010))</f>
        <v/>
      </c>
      <c r="AR453" s="21"/>
      <c r="AS453" s="59" t="str">
        <f>IF($K453="", "", SUMIF('Drinks List'!DX$11:DX$1010, $K453, 'Drinks List'!DW$11:DW$1010))</f>
        <v/>
      </c>
      <c r="AT453" s="21"/>
      <c r="AU453" s="59" t="str">
        <f>IF($K453="", "", SUMIF('Drinks List'!DZ$11:DZ$1010, $K453, 'Drinks List'!DY$11:DY$1010))</f>
        <v/>
      </c>
      <c r="AV453" s="21"/>
      <c r="AW453" s="59" t="str">
        <f>IF($K453="", "", SUMIF('Drinks List'!EB$11:EB$1010, $K453, 'Drinks List'!EA$11:EA$1010))</f>
        <v/>
      </c>
      <c r="AX453" s="21"/>
      <c r="AY453" s="59" t="str">
        <f>IF($K453="", "", SUMIF('Drinks List'!ED$11:ED$1010, $K453, 'Drinks List'!EC$11:EC$1010))</f>
        <v/>
      </c>
      <c r="AZ453" s="21"/>
      <c r="BA453" s="59" t="str">
        <f>IF($K453="", "", SUMIF('Drinks List'!EF$11:EF$1010, $K453, 'Drinks List'!EE$11:EE$1010))</f>
        <v/>
      </c>
      <c r="BB453" s="21"/>
      <c r="BC453" s="59" t="str">
        <f>IF($K453="", "", SUMIF('Drinks List'!EH$11:EH$1010, $K453, 'Drinks List'!EG$11:EG$1010))</f>
        <v/>
      </c>
      <c r="BD453" s="21"/>
      <c r="BE453" s="59" t="str">
        <f>IF($K453="", "", SUMIF('Drinks List'!EJ$11:EJ$1010, $K453, 'Drinks List'!EI$11:EI$1010))</f>
        <v/>
      </c>
      <c r="BF453" s="21"/>
      <c r="BG453" s="59" t="str">
        <f>IF($K453="", "", SUMIF('Drinks List'!EL$11:EL$1010, $K453, 'Drinks List'!EK$11:EK$1010))</f>
        <v/>
      </c>
      <c r="BH453" s="21"/>
      <c r="BI453" s="59" t="str">
        <f>IF($K453="", "", SUMIF('Drinks List'!EN$11:EN$1010, $K453, 'Drinks List'!EM$11:EM$1010))</f>
        <v/>
      </c>
      <c r="BJ453" s="21"/>
      <c r="BK453" s="59" t="str">
        <f>IF($K453="", "", SUMIF('Drinks List'!EP$11:EP$1010, $K453, 'Drinks List'!EO$11:EO$1010))</f>
        <v/>
      </c>
      <c r="BL453" s="21"/>
      <c r="BM453" s="59" t="str">
        <f>IF($K453="", "", SUMIF('Drinks List'!ER$11:ER$1010, $K453, 'Drinks List'!EQ$11:EQ$1010))</f>
        <v/>
      </c>
      <c r="BN453" s="21"/>
      <c r="BO453" s="65" t="str">
        <f>IF($K453="", "", SUMIF('Drinks List'!ET$11:ET$1010, $K453, 'Drinks List'!ES$11:ES$1010))</f>
        <v/>
      </c>
      <c r="BQ453" s="120" t="str">
        <f t="shared" si="133"/>
        <v/>
      </c>
      <c r="BR453" s="62" t="str">
        <f t="shared" si="134"/>
        <v/>
      </c>
      <c r="BS453" s="76" t="str">
        <f>IF(BQ453="", "", COUNTIF(BQ$11:BQ$1010, "&gt;"&amp;BQ453)+1+COUNTIF(BQ$11:BQ453, BQ453)-1)</f>
        <v/>
      </c>
      <c r="BT453" s="76" t="str">
        <f>IF(BR453="", "", COUNTIF(BR$11:BR$1010, "&lt;"&amp;BR453)+1+COUNTIF(BR$11:BR453, BR453)-1)</f>
        <v/>
      </c>
      <c r="BV453" s="76" t="str">
        <f t="shared" si="135"/>
        <v/>
      </c>
      <c r="BW453" s="124" t="str">
        <f t="shared" si="136"/>
        <v/>
      </c>
      <c r="BX453" s="115" t="str">
        <f t="shared" si="137"/>
        <v/>
      </c>
      <c r="BY453" s="125" t="str">
        <f t="shared" si="138"/>
        <v/>
      </c>
      <c r="CA453" s="106" t="str">
        <f t="shared" si="139"/>
        <v/>
      </c>
      <c r="CB453" s="22" t="str">
        <f t="shared" si="140"/>
        <v/>
      </c>
      <c r="CD453" s="76" t="str">
        <f>IF($J453="", "", IF($BV453=0, "", COUNTIF($J$11:$J$1010, "&lt;"&amp;$J453)+1+COUNTIF($J$11:$J453, $J453)-1))</f>
        <v/>
      </c>
    </row>
    <row r="454" spans="1:82" x14ac:dyDescent="0.25">
      <c r="A454" s="31"/>
      <c r="B454" s="19" t="str">
        <f t="shared" si="121"/>
        <v/>
      </c>
      <c r="C454" s="20" t="str">
        <f t="shared" si="122"/>
        <v/>
      </c>
      <c r="D454" s="29" t="str">
        <f t="shared" si="123"/>
        <v/>
      </c>
      <c r="E454" s="22" t="str">
        <f t="shared" si="124"/>
        <v/>
      </c>
      <c r="F454" s="31"/>
      <c r="G454" s="301"/>
      <c r="H454" s="302"/>
      <c r="I454" s="303"/>
      <c r="J454" s="304"/>
      <c r="K454" s="283"/>
      <c r="L454" s="305"/>
      <c r="M454" s="285"/>
      <c r="N454" s="287"/>
      <c r="O454" s="31"/>
      <c r="P454" s="19" t="str">
        <f t="shared" si="125"/>
        <v/>
      </c>
      <c r="Q454" s="20" t="str">
        <f t="shared" si="126"/>
        <v/>
      </c>
      <c r="R454" s="29" t="str">
        <f t="shared" si="127"/>
        <v/>
      </c>
      <c r="S454" s="22" t="str">
        <f t="shared" si="128"/>
        <v/>
      </c>
      <c r="T454" s="31"/>
      <c r="U454" s="69" t="str">
        <f t="shared" si="129"/>
        <v/>
      </c>
      <c r="V454" s="31"/>
      <c r="X454" s="76" t="str">
        <f t="shared" si="130"/>
        <v/>
      </c>
      <c r="Z454" s="76" t="str">
        <f t="shared" si="131"/>
        <v/>
      </c>
      <c r="AA454" s="76" t="str">
        <f t="shared" si="132"/>
        <v/>
      </c>
      <c r="AC454" s="19" t="str">
        <f>IF($K454="", "", SUMIF('Drinks List'!DH$11:DH$1010, $K454, 'Drinks List'!DG$11:DG$1010))</f>
        <v/>
      </c>
      <c r="AD454" s="21"/>
      <c r="AE454" s="59" t="str">
        <f>IF($K454="", "", SUMIF('Drinks List'!DJ$11:DJ$1010, $K454, 'Drinks List'!DI$11:DI$1010))</f>
        <v/>
      </c>
      <c r="AF454" s="21"/>
      <c r="AG454" s="59" t="str">
        <f>IF($K454="", "", SUMIF('Drinks List'!DL$11:DL$1010, $K454, 'Drinks List'!DK$11:DK$1010))</f>
        <v/>
      </c>
      <c r="AH454" s="21"/>
      <c r="AI454" s="59" t="str">
        <f>IF($K454="", "", SUMIF('Drinks List'!DN$11:DN$1010, $K454, 'Drinks List'!DM$11:DM$1010))</f>
        <v/>
      </c>
      <c r="AJ454" s="21"/>
      <c r="AK454" s="59" t="str">
        <f>IF($K454="", "", SUMIF('Drinks List'!DP$11:DP$1010, $K454, 'Drinks List'!DO$11:DO$1010))</f>
        <v/>
      </c>
      <c r="AL454" s="21"/>
      <c r="AM454" s="59" t="str">
        <f>IF($K454="", "", SUMIF('Drinks List'!DR$11:DR$1010, $K454, 'Drinks List'!DQ$11:DQ$1010))</f>
        <v/>
      </c>
      <c r="AN454" s="21"/>
      <c r="AO454" s="59" t="str">
        <f>IF($K454="", "", SUMIF('Drinks List'!DT$11:DT$1010, $K454, 'Drinks List'!DS$11:DS$1010))</f>
        <v/>
      </c>
      <c r="AP454" s="21"/>
      <c r="AQ454" s="59" t="str">
        <f>IF($K454="", "", SUMIF('Drinks List'!DV$11:DV$1010, $K454, 'Drinks List'!DU$11:DU$1010))</f>
        <v/>
      </c>
      <c r="AR454" s="21"/>
      <c r="AS454" s="59" t="str">
        <f>IF($K454="", "", SUMIF('Drinks List'!DX$11:DX$1010, $K454, 'Drinks List'!DW$11:DW$1010))</f>
        <v/>
      </c>
      <c r="AT454" s="21"/>
      <c r="AU454" s="59" t="str">
        <f>IF($K454="", "", SUMIF('Drinks List'!DZ$11:DZ$1010, $K454, 'Drinks List'!DY$11:DY$1010))</f>
        <v/>
      </c>
      <c r="AV454" s="21"/>
      <c r="AW454" s="59" t="str">
        <f>IF($K454="", "", SUMIF('Drinks List'!EB$11:EB$1010, $K454, 'Drinks List'!EA$11:EA$1010))</f>
        <v/>
      </c>
      <c r="AX454" s="21"/>
      <c r="AY454" s="59" t="str">
        <f>IF($K454="", "", SUMIF('Drinks List'!ED$11:ED$1010, $K454, 'Drinks List'!EC$11:EC$1010))</f>
        <v/>
      </c>
      <c r="AZ454" s="21"/>
      <c r="BA454" s="59" t="str">
        <f>IF($K454="", "", SUMIF('Drinks List'!EF$11:EF$1010, $K454, 'Drinks List'!EE$11:EE$1010))</f>
        <v/>
      </c>
      <c r="BB454" s="21"/>
      <c r="BC454" s="59" t="str">
        <f>IF($K454="", "", SUMIF('Drinks List'!EH$11:EH$1010, $K454, 'Drinks List'!EG$11:EG$1010))</f>
        <v/>
      </c>
      <c r="BD454" s="21"/>
      <c r="BE454" s="59" t="str">
        <f>IF($K454="", "", SUMIF('Drinks List'!EJ$11:EJ$1010, $K454, 'Drinks List'!EI$11:EI$1010))</f>
        <v/>
      </c>
      <c r="BF454" s="21"/>
      <c r="BG454" s="59" t="str">
        <f>IF($K454="", "", SUMIF('Drinks List'!EL$11:EL$1010, $K454, 'Drinks List'!EK$11:EK$1010))</f>
        <v/>
      </c>
      <c r="BH454" s="21"/>
      <c r="BI454" s="59" t="str">
        <f>IF($K454="", "", SUMIF('Drinks List'!EN$11:EN$1010, $K454, 'Drinks List'!EM$11:EM$1010))</f>
        <v/>
      </c>
      <c r="BJ454" s="21"/>
      <c r="BK454" s="59" t="str">
        <f>IF($K454="", "", SUMIF('Drinks List'!EP$11:EP$1010, $K454, 'Drinks List'!EO$11:EO$1010))</f>
        <v/>
      </c>
      <c r="BL454" s="21"/>
      <c r="BM454" s="59" t="str">
        <f>IF($K454="", "", SUMIF('Drinks List'!ER$11:ER$1010, $K454, 'Drinks List'!EQ$11:EQ$1010))</f>
        <v/>
      </c>
      <c r="BN454" s="21"/>
      <c r="BO454" s="65" t="str">
        <f>IF($K454="", "", SUMIF('Drinks List'!ET$11:ET$1010, $K454, 'Drinks List'!ES$11:ES$1010))</f>
        <v/>
      </c>
      <c r="BQ454" s="120" t="str">
        <f t="shared" si="133"/>
        <v/>
      </c>
      <c r="BR454" s="62" t="str">
        <f t="shared" si="134"/>
        <v/>
      </c>
      <c r="BS454" s="76" t="str">
        <f>IF(BQ454="", "", COUNTIF(BQ$11:BQ$1010, "&gt;"&amp;BQ454)+1+COUNTIF(BQ$11:BQ454, BQ454)-1)</f>
        <v/>
      </c>
      <c r="BT454" s="76" t="str">
        <f>IF(BR454="", "", COUNTIF(BR$11:BR$1010, "&lt;"&amp;BR454)+1+COUNTIF(BR$11:BR454, BR454)-1)</f>
        <v/>
      </c>
      <c r="BV454" s="76" t="str">
        <f t="shared" si="135"/>
        <v/>
      </c>
      <c r="BW454" s="124" t="str">
        <f t="shared" si="136"/>
        <v/>
      </c>
      <c r="BX454" s="115" t="str">
        <f t="shared" si="137"/>
        <v/>
      </c>
      <c r="BY454" s="125" t="str">
        <f t="shared" si="138"/>
        <v/>
      </c>
      <c r="CA454" s="106" t="str">
        <f t="shared" si="139"/>
        <v/>
      </c>
      <c r="CB454" s="22" t="str">
        <f t="shared" si="140"/>
        <v/>
      </c>
      <c r="CD454" s="76" t="str">
        <f>IF($J454="", "", IF($BV454=0, "", COUNTIF($J$11:$J$1010, "&lt;"&amp;$J454)+1+COUNTIF($J$11:$J454, $J454)-1))</f>
        <v/>
      </c>
    </row>
    <row r="455" spans="1:82" x14ac:dyDescent="0.25">
      <c r="A455" s="31"/>
      <c r="B455" s="19" t="str">
        <f t="shared" si="121"/>
        <v/>
      </c>
      <c r="C455" s="20" t="str">
        <f t="shared" si="122"/>
        <v/>
      </c>
      <c r="D455" s="29" t="str">
        <f t="shared" si="123"/>
        <v/>
      </c>
      <c r="E455" s="22" t="str">
        <f t="shared" si="124"/>
        <v/>
      </c>
      <c r="F455" s="31"/>
      <c r="G455" s="301"/>
      <c r="H455" s="302"/>
      <c r="I455" s="303"/>
      <c r="J455" s="304"/>
      <c r="K455" s="283"/>
      <c r="L455" s="305"/>
      <c r="M455" s="285"/>
      <c r="N455" s="287"/>
      <c r="O455" s="31"/>
      <c r="P455" s="19" t="str">
        <f t="shared" si="125"/>
        <v/>
      </c>
      <c r="Q455" s="20" t="str">
        <f t="shared" si="126"/>
        <v/>
      </c>
      <c r="R455" s="29" t="str">
        <f t="shared" si="127"/>
        <v/>
      </c>
      <c r="S455" s="22" t="str">
        <f t="shared" si="128"/>
        <v/>
      </c>
      <c r="T455" s="31"/>
      <c r="U455" s="69" t="str">
        <f t="shared" si="129"/>
        <v/>
      </c>
      <c r="V455" s="31"/>
      <c r="X455" s="76" t="str">
        <f t="shared" si="130"/>
        <v/>
      </c>
      <c r="Z455" s="76" t="str">
        <f t="shared" si="131"/>
        <v/>
      </c>
      <c r="AA455" s="76" t="str">
        <f t="shared" si="132"/>
        <v/>
      </c>
      <c r="AC455" s="19" t="str">
        <f>IF($K455="", "", SUMIF('Drinks List'!DH$11:DH$1010, $K455, 'Drinks List'!DG$11:DG$1010))</f>
        <v/>
      </c>
      <c r="AD455" s="21"/>
      <c r="AE455" s="59" t="str">
        <f>IF($K455="", "", SUMIF('Drinks List'!DJ$11:DJ$1010, $K455, 'Drinks List'!DI$11:DI$1010))</f>
        <v/>
      </c>
      <c r="AF455" s="21"/>
      <c r="AG455" s="59" t="str">
        <f>IF($K455="", "", SUMIF('Drinks List'!DL$11:DL$1010, $K455, 'Drinks List'!DK$11:DK$1010))</f>
        <v/>
      </c>
      <c r="AH455" s="21"/>
      <c r="AI455" s="59" t="str">
        <f>IF($K455="", "", SUMIF('Drinks List'!DN$11:DN$1010, $K455, 'Drinks List'!DM$11:DM$1010))</f>
        <v/>
      </c>
      <c r="AJ455" s="21"/>
      <c r="AK455" s="59" t="str">
        <f>IF($K455="", "", SUMIF('Drinks List'!DP$11:DP$1010, $K455, 'Drinks List'!DO$11:DO$1010))</f>
        <v/>
      </c>
      <c r="AL455" s="21"/>
      <c r="AM455" s="59" t="str">
        <f>IF($K455="", "", SUMIF('Drinks List'!DR$11:DR$1010, $K455, 'Drinks List'!DQ$11:DQ$1010))</f>
        <v/>
      </c>
      <c r="AN455" s="21"/>
      <c r="AO455" s="59" t="str">
        <f>IF($K455="", "", SUMIF('Drinks List'!DT$11:DT$1010, $K455, 'Drinks List'!DS$11:DS$1010))</f>
        <v/>
      </c>
      <c r="AP455" s="21"/>
      <c r="AQ455" s="59" t="str">
        <f>IF($K455="", "", SUMIF('Drinks List'!DV$11:DV$1010, $K455, 'Drinks List'!DU$11:DU$1010))</f>
        <v/>
      </c>
      <c r="AR455" s="21"/>
      <c r="AS455" s="59" t="str">
        <f>IF($K455="", "", SUMIF('Drinks List'!DX$11:DX$1010, $K455, 'Drinks List'!DW$11:DW$1010))</f>
        <v/>
      </c>
      <c r="AT455" s="21"/>
      <c r="AU455" s="59" t="str">
        <f>IF($K455="", "", SUMIF('Drinks List'!DZ$11:DZ$1010, $K455, 'Drinks List'!DY$11:DY$1010))</f>
        <v/>
      </c>
      <c r="AV455" s="21"/>
      <c r="AW455" s="59" t="str">
        <f>IF($K455="", "", SUMIF('Drinks List'!EB$11:EB$1010, $K455, 'Drinks List'!EA$11:EA$1010))</f>
        <v/>
      </c>
      <c r="AX455" s="21"/>
      <c r="AY455" s="59" t="str">
        <f>IF($K455="", "", SUMIF('Drinks List'!ED$11:ED$1010, $K455, 'Drinks List'!EC$11:EC$1010))</f>
        <v/>
      </c>
      <c r="AZ455" s="21"/>
      <c r="BA455" s="59" t="str">
        <f>IF($K455="", "", SUMIF('Drinks List'!EF$11:EF$1010, $K455, 'Drinks List'!EE$11:EE$1010))</f>
        <v/>
      </c>
      <c r="BB455" s="21"/>
      <c r="BC455" s="59" t="str">
        <f>IF($K455="", "", SUMIF('Drinks List'!EH$11:EH$1010, $K455, 'Drinks List'!EG$11:EG$1010))</f>
        <v/>
      </c>
      <c r="BD455" s="21"/>
      <c r="BE455" s="59" t="str">
        <f>IF($K455="", "", SUMIF('Drinks List'!EJ$11:EJ$1010, $K455, 'Drinks List'!EI$11:EI$1010))</f>
        <v/>
      </c>
      <c r="BF455" s="21"/>
      <c r="BG455" s="59" t="str">
        <f>IF($K455="", "", SUMIF('Drinks List'!EL$11:EL$1010, $K455, 'Drinks List'!EK$11:EK$1010))</f>
        <v/>
      </c>
      <c r="BH455" s="21"/>
      <c r="BI455" s="59" t="str">
        <f>IF($K455="", "", SUMIF('Drinks List'!EN$11:EN$1010, $K455, 'Drinks List'!EM$11:EM$1010))</f>
        <v/>
      </c>
      <c r="BJ455" s="21"/>
      <c r="BK455" s="59" t="str">
        <f>IF($K455="", "", SUMIF('Drinks List'!EP$11:EP$1010, $K455, 'Drinks List'!EO$11:EO$1010))</f>
        <v/>
      </c>
      <c r="BL455" s="21"/>
      <c r="BM455" s="59" t="str">
        <f>IF($K455="", "", SUMIF('Drinks List'!ER$11:ER$1010, $K455, 'Drinks List'!EQ$11:EQ$1010))</f>
        <v/>
      </c>
      <c r="BN455" s="21"/>
      <c r="BO455" s="65" t="str">
        <f>IF($K455="", "", SUMIF('Drinks List'!ET$11:ET$1010, $K455, 'Drinks List'!ES$11:ES$1010))</f>
        <v/>
      </c>
      <c r="BQ455" s="120" t="str">
        <f t="shared" si="133"/>
        <v/>
      </c>
      <c r="BR455" s="62" t="str">
        <f t="shared" si="134"/>
        <v/>
      </c>
      <c r="BS455" s="76" t="str">
        <f>IF(BQ455="", "", COUNTIF(BQ$11:BQ$1010, "&gt;"&amp;BQ455)+1+COUNTIF(BQ$11:BQ455, BQ455)-1)</f>
        <v/>
      </c>
      <c r="BT455" s="76" t="str">
        <f>IF(BR455="", "", COUNTIF(BR$11:BR$1010, "&lt;"&amp;BR455)+1+COUNTIF(BR$11:BR455, BR455)-1)</f>
        <v/>
      </c>
      <c r="BV455" s="76" t="str">
        <f t="shared" si="135"/>
        <v/>
      </c>
      <c r="BW455" s="124" t="str">
        <f t="shared" si="136"/>
        <v/>
      </c>
      <c r="BX455" s="115" t="str">
        <f t="shared" si="137"/>
        <v/>
      </c>
      <c r="BY455" s="125" t="str">
        <f t="shared" si="138"/>
        <v/>
      </c>
      <c r="CA455" s="106" t="str">
        <f t="shared" si="139"/>
        <v/>
      </c>
      <c r="CB455" s="22" t="str">
        <f t="shared" si="140"/>
        <v/>
      </c>
      <c r="CD455" s="76" t="str">
        <f>IF($J455="", "", IF($BV455=0, "", COUNTIF($J$11:$J$1010, "&lt;"&amp;$J455)+1+COUNTIF($J$11:$J455, $J455)-1))</f>
        <v/>
      </c>
    </row>
    <row r="456" spans="1:82" x14ac:dyDescent="0.25">
      <c r="A456" s="31"/>
      <c r="B456" s="19" t="str">
        <f t="shared" si="121"/>
        <v/>
      </c>
      <c r="C456" s="20" t="str">
        <f t="shared" si="122"/>
        <v/>
      </c>
      <c r="D456" s="29" t="str">
        <f t="shared" si="123"/>
        <v/>
      </c>
      <c r="E456" s="22" t="str">
        <f t="shared" si="124"/>
        <v/>
      </c>
      <c r="F456" s="31"/>
      <c r="G456" s="301"/>
      <c r="H456" s="302"/>
      <c r="I456" s="303"/>
      <c r="J456" s="304"/>
      <c r="K456" s="283"/>
      <c r="L456" s="305"/>
      <c r="M456" s="285"/>
      <c r="N456" s="287"/>
      <c r="O456" s="31"/>
      <c r="P456" s="19" t="str">
        <f t="shared" si="125"/>
        <v/>
      </c>
      <c r="Q456" s="20" t="str">
        <f t="shared" si="126"/>
        <v/>
      </c>
      <c r="R456" s="29" t="str">
        <f t="shared" si="127"/>
        <v/>
      </c>
      <c r="S456" s="22" t="str">
        <f t="shared" si="128"/>
        <v/>
      </c>
      <c r="T456" s="31"/>
      <c r="U456" s="69" t="str">
        <f t="shared" si="129"/>
        <v/>
      </c>
      <c r="V456" s="31"/>
      <c r="X456" s="76" t="str">
        <f t="shared" si="130"/>
        <v/>
      </c>
      <c r="Z456" s="76" t="str">
        <f t="shared" si="131"/>
        <v/>
      </c>
      <c r="AA456" s="76" t="str">
        <f t="shared" si="132"/>
        <v/>
      </c>
      <c r="AC456" s="19" t="str">
        <f>IF($K456="", "", SUMIF('Drinks List'!DH$11:DH$1010, $K456, 'Drinks List'!DG$11:DG$1010))</f>
        <v/>
      </c>
      <c r="AD456" s="21"/>
      <c r="AE456" s="59" t="str">
        <f>IF($K456="", "", SUMIF('Drinks List'!DJ$11:DJ$1010, $K456, 'Drinks List'!DI$11:DI$1010))</f>
        <v/>
      </c>
      <c r="AF456" s="21"/>
      <c r="AG456" s="59" t="str">
        <f>IF($K456="", "", SUMIF('Drinks List'!DL$11:DL$1010, $K456, 'Drinks List'!DK$11:DK$1010))</f>
        <v/>
      </c>
      <c r="AH456" s="21"/>
      <c r="AI456" s="59" t="str">
        <f>IF($K456="", "", SUMIF('Drinks List'!DN$11:DN$1010, $K456, 'Drinks List'!DM$11:DM$1010))</f>
        <v/>
      </c>
      <c r="AJ456" s="21"/>
      <c r="AK456" s="59" t="str">
        <f>IF($K456="", "", SUMIF('Drinks List'!DP$11:DP$1010, $K456, 'Drinks List'!DO$11:DO$1010))</f>
        <v/>
      </c>
      <c r="AL456" s="21"/>
      <c r="AM456" s="59" t="str">
        <f>IF($K456="", "", SUMIF('Drinks List'!DR$11:DR$1010, $K456, 'Drinks List'!DQ$11:DQ$1010))</f>
        <v/>
      </c>
      <c r="AN456" s="21"/>
      <c r="AO456" s="59" t="str">
        <f>IF($K456="", "", SUMIF('Drinks List'!DT$11:DT$1010, $K456, 'Drinks List'!DS$11:DS$1010))</f>
        <v/>
      </c>
      <c r="AP456" s="21"/>
      <c r="AQ456" s="59" t="str">
        <f>IF($K456="", "", SUMIF('Drinks List'!DV$11:DV$1010, $K456, 'Drinks List'!DU$11:DU$1010))</f>
        <v/>
      </c>
      <c r="AR456" s="21"/>
      <c r="AS456" s="59" t="str">
        <f>IF($K456="", "", SUMIF('Drinks List'!DX$11:DX$1010, $K456, 'Drinks List'!DW$11:DW$1010))</f>
        <v/>
      </c>
      <c r="AT456" s="21"/>
      <c r="AU456" s="59" t="str">
        <f>IF($K456="", "", SUMIF('Drinks List'!DZ$11:DZ$1010, $K456, 'Drinks List'!DY$11:DY$1010))</f>
        <v/>
      </c>
      <c r="AV456" s="21"/>
      <c r="AW456" s="59" t="str">
        <f>IF($K456="", "", SUMIF('Drinks List'!EB$11:EB$1010, $K456, 'Drinks List'!EA$11:EA$1010))</f>
        <v/>
      </c>
      <c r="AX456" s="21"/>
      <c r="AY456" s="59" t="str">
        <f>IF($K456="", "", SUMIF('Drinks List'!ED$11:ED$1010, $K456, 'Drinks List'!EC$11:EC$1010))</f>
        <v/>
      </c>
      <c r="AZ456" s="21"/>
      <c r="BA456" s="59" t="str">
        <f>IF($K456="", "", SUMIF('Drinks List'!EF$11:EF$1010, $K456, 'Drinks List'!EE$11:EE$1010))</f>
        <v/>
      </c>
      <c r="BB456" s="21"/>
      <c r="BC456" s="59" t="str">
        <f>IF($K456="", "", SUMIF('Drinks List'!EH$11:EH$1010, $K456, 'Drinks List'!EG$11:EG$1010))</f>
        <v/>
      </c>
      <c r="BD456" s="21"/>
      <c r="BE456" s="59" t="str">
        <f>IF($K456="", "", SUMIF('Drinks List'!EJ$11:EJ$1010, $K456, 'Drinks List'!EI$11:EI$1010))</f>
        <v/>
      </c>
      <c r="BF456" s="21"/>
      <c r="BG456" s="59" t="str">
        <f>IF($K456="", "", SUMIF('Drinks List'!EL$11:EL$1010, $K456, 'Drinks List'!EK$11:EK$1010))</f>
        <v/>
      </c>
      <c r="BH456" s="21"/>
      <c r="BI456" s="59" t="str">
        <f>IF($K456="", "", SUMIF('Drinks List'!EN$11:EN$1010, $K456, 'Drinks List'!EM$11:EM$1010))</f>
        <v/>
      </c>
      <c r="BJ456" s="21"/>
      <c r="BK456" s="59" t="str">
        <f>IF($K456="", "", SUMIF('Drinks List'!EP$11:EP$1010, $K456, 'Drinks List'!EO$11:EO$1010))</f>
        <v/>
      </c>
      <c r="BL456" s="21"/>
      <c r="BM456" s="59" t="str">
        <f>IF($K456="", "", SUMIF('Drinks List'!ER$11:ER$1010, $K456, 'Drinks List'!EQ$11:EQ$1010))</f>
        <v/>
      </c>
      <c r="BN456" s="21"/>
      <c r="BO456" s="65" t="str">
        <f>IF($K456="", "", SUMIF('Drinks List'!ET$11:ET$1010, $K456, 'Drinks List'!ES$11:ES$1010))</f>
        <v/>
      </c>
      <c r="BQ456" s="120" t="str">
        <f t="shared" si="133"/>
        <v/>
      </c>
      <c r="BR456" s="62" t="str">
        <f t="shared" si="134"/>
        <v/>
      </c>
      <c r="BS456" s="76" t="str">
        <f>IF(BQ456="", "", COUNTIF(BQ$11:BQ$1010, "&gt;"&amp;BQ456)+1+COUNTIF(BQ$11:BQ456, BQ456)-1)</f>
        <v/>
      </c>
      <c r="BT456" s="76" t="str">
        <f>IF(BR456="", "", COUNTIF(BR$11:BR$1010, "&lt;"&amp;BR456)+1+COUNTIF(BR$11:BR456, BR456)-1)</f>
        <v/>
      </c>
      <c r="BV456" s="76" t="str">
        <f t="shared" si="135"/>
        <v/>
      </c>
      <c r="BW456" s="124" t="str">
        <f t="shared" si="136"/>
        <v/>
      </c>
      <c r="BX456" s="115" t="str">
        <f t="shared" si="137"/>
        <v/>
      </c>
      <c r="BY456" s="125" t="str">
        <f t="shared" si="138"/>
        <v/>
      </c>
      <c r="CA456" s="106" t="str">
        <f t="shared" si="139"/>
        <v/>
      </c>
      <c r="CB456" s="22" t="str">
        <f t="shared" si="140"/>
        <v/>
      </c>
      <c r="CD456" s="76" t="str">
        <f>IF($J456="", "", IF($BV456=0, "", COUNTIF($J$11:$J$1010, "&lt;"&amp;$J456)+1+COUNTIF($J$11:$J456, $J456)-1))</f>
        <v/>
      </c>
    </row>
    <row r="457" spans="1:82" x14ac:dyDescent="0.25">
      <c r="A457" s="31"/>
      <c r="B457" s="19" t="str">
        <f t="shared" si="121"/>
        <v/>
      </c>
      <c r="C457" s="20" t="str">
        <f t="shared" si="122"/>
        <v/>
      </c>
      <c r="D457" s="29" t="str">
        <f t="shared" si="123"/>
        <v/>
      </c>
      <c r="E457" s="22" t="str">
        <f t="shared" si="124"/>
        <v/>
      </c>
      <c r="F457" s="31"/>
      <c r="G457" s="301"/>
      <c r="H457" s="302"/>
      <c r="I457" s="303"/>
      <c r="J457" s="304"/>
      <c r="K457" s="283"/>
      <c r="L457" s="305"/>
      <c r="M457" s="285"/>
      <c r="N457" s="287"/>
      <c r="O457" s="31"/>
      <c r="P457" s="19" t="str">
        <f t="shared" si="125"/>
        <v/>
      </c>
      <c r="Q457" s="20" t="str">
        <f t="shared" si="126"/>
        <v/>
      </c>
      <c r="R457" s="29" t="str">
        <f t="shared" si="127"/>
        <v/>
      </c>
      <c r="S457" s="22" t="str">
        <f t="shared" si="128"/>
        <v/>
      </c>
      <c r="T457" s="31"/>
      <c r="U457" s="69" t="str">
        <f t="shared" si="129"/>
        <v/>
      </c>
      <c r="V457" s="31"/>
      <c r="X457" s="76" t="str">
        <f t="shared" si="130"/>
        <v/>
      </c>
      <c r="Z457" s="76" t="str">
        <f t="shared" si="131"/>
        <v/>
      </c>
      <c r="AA457" s="76" t="str">
        <f t="shared" si="132"/>
        <v/>
      </c>
      <c r="AC457" s="19" t="str">
        <f>IF($K457="", "", SUMIF('Drinks List'!DH$11:DH$1010, $K457, 'Drinks List'!DG$11:DG$1010))</f>
        <v/>
      </c>
      <c r="AD457" s="21"/>
      <c r="AE457" s="59" t="str">
        <f>IF($K457="", "", SUMIF('Drinks List'!DJ$11:DJ$1010, $K457, 'Drinks List'!DI$11:DI$1010))</f>
        <v/>
      </c>
      <c r="AF457" s="21"/>
      <c r="AG457" s="59" t="str">
        <f>IF($K457="", "", SUMIF('Drinks List'!DL$11:DL$1010, $K457, 'Drinks List'!DK$11:DK$1010))</f>
        <v/>
      </c>
      <c r="AH457" s="21"/>
      <c r="AI457" s="59" t="str">
        <f>IF($K457="", "", SUMIF('Drinks List'!DN$11:DN$1010, $K457, 'Drinks List'!DM$11:DM$1010))</f>
        <v/>
      </c>
      <c r="AJ457" s="21"/>
      <c r="AK457" s="59" t="str">
        <f>IF($K457="", "", SUMIF('Drinks List'!DP$11:DP$1010, $K457, 'Drinks List'!DO$11:DO$1010))</f>
        <v/>
      </c>
      <c r="AL457" s="21"/>
      <c r="AM457" s="59" t="str">
        <f>IF($K457="", "", SUMIF('Drinks List'!DR$11:DR$1010, $K457, 'Drinks List'!DQ$11:DQ$1010))</f>
        <v/>
      </c>
      <c r="AN457" s="21"/>
      <c r="AO457" s="59" t="str">
        <f>IF($K457="", "", SUMIF('Drinks List'!DT$11:DT$1010, $K457, 'Drinks List'!DS$11:DS$1010))</f>
        <v/>
      </c>
      <c r="AP457" s="21"/>
      <c r="AQ457" s="59" t="str">
        <f>IF($K457="", "", SUMIF('Drinks List'!DV$11:DV$1010, $K457, 'Drinks List'!DU$11:DU$1010))</f>
        <v/>
      </c>
      <c r="AR457" s="21"/>
      <c r="AS457" s="59" t="str">
        <f>IF($K457="", "", SUMIF('Drinks List'!DX$11:DX$1010, $K457, 'Drinks List'!DW$11:DW$1010))</f>
        <v/>
      </c>
      <c r="AT457" s="21"/>
      <c r="AU457" s="59" t="str">
        <f>IF($K457="", "", SUMIF('Drinks List'!DZ$11:DZ$1010, $K457, 'Drinks List'!DY$11:DY$1010))</f>
        <v/>
      </c>
      <c r="AV457" s="21"/>
      <c r="AW457" s="59" t="str">
        <f>IF($K457="", "", SUMIF('Drinks List'!EB$11:EB$1010, $K457, 'Drinks List'!EA$11:EA$1010))</f>
        <v/>
      </c>
      <c r="AX457" s="21"/>
      <c r="AY457" s="59" t="str">
        <f>IF($K457="", "", SUMIF('Drinks List'!ED$11:ED$1010, $K457, 'Drinks List'!EC$11:EC$1010))</f>
        <v/>
      </c>
      <c r="AZ457" s="21"/>
      <c r="BA457" s="59" t="str">
        <f>IF($K457="", "", SUMIF('Drinks List'!EF$11:EF$1010, $K457, 'Drinks List'!EE$11:EE$1010))</f>
        <v/>
      </c>
      <c r="BB457" s="21"/>
      <c r="BC457" s="59" t="str">
        <f>IF($K457="", "", SUMIF('Drinks List'!EH$11:EH$1010, $K457, 'Drinks List'!EG$11:EG$1010))</f>
        <v/>
      </c>
      <c r="BD457" s="21"/>
      <c r="BE457" s="59" t="str">
        <f>IF($K457="", "", SUMIF('Drinks List'!EJ$11:EJ$1010, $K457, 'Drinks List'!EI$11:EI$1010))</f>
        <v/>
      </c>
      <c r="BF457" s="21"/>
      <c r="BG457" s="59" t="str">
        <f>IF($K457="", "", SUMIF('Drinks List'!EL$11:EL$1010, $K457, 'Drinks List'!EK$11:EK$1010))</f>
        <v/>
      </c>
      <c r="BH457" s="21"/>
      <c r="BI457" s="59" t="str">
        <f>IF($K457="", "", SUMIF('Drinks List'!EN$11:EN$1010, $K457, 'Drinks List'!EM$11:EM$1010))</f>
        <v/>
      </c>
      <c r="BJ457" s="21"/>
      <c r="BK457" s="59" t="str">
        <f>IF($K457="", "", SUMIF('Drinks List'!EP$11:EP$1010, $K457, 'Drinks List'!EO$11:EO$1010))</f>
        <v/>
      </c>
      <c r="BL457" s="21"/>
      <c r="BM457" s="59" t="str">
        <f>IF($K457="", "", SUMIF('Drinks List'!ER$11:ER$1010, $K457, 'Drinks List'!EQ$11:EQ$1010))</f>
        <v/>
      </c>
      <c r="BN457" s="21"/>
      <c r="BO457" s="65" t="str">
        <f>IF($K457="", "", SUMIF('Drinks List'!ET$11:ET$1010, $K457, 'Drinks List'!ES$11:ES$1010))</f>
        <v/>
      </c>
      <c r="BQ457" s="120" t="str">
        <f t="shared" si="133"/>
        <v/>
      </c>
      <c r="BR457" s="62" t="str">
        <f t="shared" si="134"/>
        <v/>
      </c>
      <c r="BS457" s="76" t="str">
        <f>IF(BQ457="", "", COUNTIF(BQ$11:BQ$1010, "&gt;"&amp;BQ457)+1+COUNTIF(BQ$11:BQ457, BQ457)-1)</f>
        <v/>
      </c>
      <c r="BT457" s="76" t="str">
        <f>IF(BR457="", "", COUNTIF(BR$11:BR$1010, "&lt;"&amp;BR457)+1+COUNTIF(BR$11:BR457, BR457)-1)</f>
        <v/>
      </c>
      <c r="BV457" s="76" t="str">
        <f t="shared" si="135"/>
        <v/>
      </c>
      <c r="BW457" s="124" t="str">
        <f t="shared" si="136"/>
        <v/>
      </c>
      <c r="BX457" s="115" t="str">
        <f t="shared" si="137"/>
        <v/>
      </c>
      <c r="BY457" s="125" t="str">
        <f t="shared" si="138"/>
        <v/>
      </c>
      <c r="CA457" s="106" t="str">
        <f t="shared" si="139"/>
        <v/>
      </c>
      <c r="CB457" s="22" t="str">
        <f t="shared" si="140"/>
        <v/>
      </c>
      <c r="CD457" s="76" t="str">
        <f>IF($J457="", "", IF($BV457=0, "", COUNTIF($J$11:$J$1010, "&lt;"&amp;$J457)+1+COUNTIF($J$11:$J457, $J457)-1))</f>
        <v/>
      </c>
    </row>
    <row r="458" spans="1:82" x14ac:dyDescent="0.25">
      <c r="A458" s="31"/>
      <c r="B458" s="19" t="str">
        <f t="shared" si="121"/>
        <v/>
      </c>
      <c r="C458" s="20" t="str">
        <f t="shared" si="122"/>
        <v/>
      </c>
      <c r="D458" s="29" t="str">
        <f t="shared" si="123"/>
        <v/>
      </c>
      <c r="E458" s="22" t="str">
        <f t="shared" si="124"/>
        <v/>
      </c>
      <c r="F458" s="31"/>
      <c r="G458" s="301"/>
      <c r="H458" s="302"/>
      <c r="I458" s="303"/>
      <c r="J458" s="304"/>
      <c r="K458" s="283"/>
      <c r="L458" s="305"/>
      <c r="M458" s="285"/>
      <c r="N458" s="287"/>
      <c r="O458" s="31"/>
      <c r="P458" s="19" t="str">
        <f t="shared" si="125"/>
        <v/>
      </c>
      <c r="Q458" s="20" t="str">
        <f t="shared" si="126"/>
        <v/>
      </c>
      <c r="R458" s="29" t="str">
        <f t="shared" si="127"/>
        <v/>
      </c>
      <c r="S458" s="22" t="str">
        <f t="shared" si="128"/>
        <v/>
      </c>
      <c r="T458" s="31"/>
      <c r="U458" s="69" t="str">
        <f t="shared" si="129"/>
        <v/>
      </c>
      <c r="V458" s="31"/>
      <c r="X458" s="76" t="str">
        <f t="shared" si="130"/>
        <v/>
      </c>
      <c r="Z458" s="76" t="str">
        <f t="shared" si="131"/>
        <v/>
      </c>
      <c r="AA458" s="76" t="str">
        <f t="shared" si="132"/>
        <v/>
      </c>
      <c r="AC458" s="19" t="str">
        <f>IF($K458="", "", SUMIF('Drinks List'!DH$11:DH$1010, $K458, 'Drinks List'!DG$11:DG$1010))</f>
        <v/>
      </c>
      <c r="AD458" s="21"/>
      <c r="AE458" s="59" t="str">
        <f>IF($K458="", "", SUMIF('Drinks List'!DJ$11:DJ$1010, $K458, 'Drinks List'!DI$11:DI$1010))</f>
        <v/>
      </c>
      <c r="AF458" s="21"/>
      <c r="AG458" s="59" t="str">
        <f>IF($K458="", "", SUMIF('Drinks List'!DL$11:DL$1010, $K458, 'Drinks List'!DK$11:DK$1010))</f>
        <v/>
      </c>
      <c r="AH458" s="21"/>
      <c r="AI458" s="59" t="str">
        <f>IF($K458="", "", SUMIF('Drinks List'!DN$11:DN$1010, $K458, 'Drinks List'!DM$11:DM$1010))</f>
        <v/>
      </c>
      <c r="AJ458" s="21"/>
      <c r="AK458" s="59" t="str">
        <f>IF($K458="", "", SUMIF('Drinks List'!DP$11:DP$1010, $K458, 'Drinks List'!DO$11:DO$1010))</f>
        <v/>
      </c>
      <c r="AL458" s="21"/>
      <c r="AM458" s="59" t="str">
        <f>IF($K458="", "", SUMIF('Drinks List'!DR$11:DR$1010, $K458, 'Drinks List'!DQ$11:DQ$1010))</f>
        <v/>
      </c>
      <c r="AN458" s="21"/>
      <c r="AO458" s="59" t="str">
        <f>IF($K458="", "", SUMIF('Drinks List'!DT$11:DT$1010, $K458, 'Drinks List'!DS$11:DS$1010))</f>
        <v/>
      </c>
      <c r="AP458" s="21"/>
      <c r="AQ458" s="59" t="str">
        <f>IF($K458="", "", SUMIF('Drinks List'!DV$11:DV$1010, $K458, 'Drinks List'!DU$11:DU$1010))</f>
        <v/>
      </c>
      <c r="AR458" s="21"/>
      <c r="AS458" s="59" t="str">
        <f>IF($K458="", "", SUMIF('Drinks List'!DX$11:DX$1010, $K458, 'Drinks List'!DW$11:DW$1010))</f>
        <v/>
      </c>
      <c r="AT458" s="21"/>
      <c r="AU458" s="59" t="str">
        <f>IF($K458="", "", SUMIF('Drinks List'!DZ$11:DZ$1010, $K458, 'Drinks List'!DY$11:DY$1010))</f>
        <v/>
      </c>
      <c r="AV458" s="21"/>
      <c r="AW458" s="59" t="str">
        <f>IF($K458="", "", SUMIF('Drinks List'!EB$11:EB$1010, $K458, 'Drinks List'!EA$11:EA$1010))</f>
        <v/>
      </c>
      <c r="AX458" s="21"/>
      <c r="AY458" s="59" t="str">
        <f>IF($K458="", "", SUMIF('Drinks List'!ED$11:ED$1010, $K458, 'Drinks List'!EC$11:EC$1010))</f>
        <v/>
      </c>
      <c r="AZ458" s="21"/>
      <c r="BA458" s="59" t="str">
        <f>IF($K458="", "", SUMIF('Drinks List'!EF$11:EF$1010, $K458, 'Drinks List'!EE$11:EE$1010))</f>
        <v/>
      </c>
      <c r="BB458" s="21"/>
      <c r="BC458" s="59" t="str">
        <f>IF($K458="", "", SUMIF('Drinks List'!EH$11:EH$1010, $K458, 'Drinks List'!EG$11:EG$1010))</f>
        <v/>
      </c>
      <c r="BD458" s="21"/>
      <c r="BE458" s="59" t="str">
        <f>IF($K458="", "", SUMIF('Drinks List'!EJ$11:EJ$1010, $K458, 'Drinks List'!EI$11:EI$1010))</f>
        <v/>
      </c>
      <c r="BF458" s="21"/>
      <c r="BG458" s="59" t="str">
        <f>IF($K458="", "", SUMIF('Drinks List'!EL$11:EL$1010, $K458, 'Drinks List'!EK$11:EK$1010))</f>
        <v/>
      </c>
      <c r="BH458" s="21"/>
      <c r="BI458" s="59" t="str">
        <f>IF($K458="", "", SUMIF('Drinks List'!EN$11:EN$1010, $K458, 'Drinks List'!EM$11:EM$1010))</f>
        <v/>
      </c>
      <c r="BJ458" s="21"/>
      <c r="BK458" s="59" t="str">
        <f>IF($K458="", "", SUMIF('Drinks List'!EP$11:EP$1010, $K458, 'Drinks List'!EO$11:EO$1010))</f>
        <v/>
      </c>
      <c r="BL458" s="21"/>
      <c r="BM458" s="59" t="str">
        <f>IF($K458="", "", SUMIF('Drinks List'!ER$11:ER$1010, $K458, 'Drinks List'!EQ$11:EQ$1010))</f>
        <v/>
      </c>
      <c r="BN458" s="21"/>
      <c r="BO458" s="65" t="str">
        <f>IF($K458="", "", SUMIF('Drinks List'!ET$11:ET$1010, $K458, 'Drinks List'!ES$11:ES$1010))</f>
        <v/>
      </c>
      <c r="BQ458" s="120" t="str">
        <f t="shared" si="133"/>
        <v/>
      </c>
      <c r="BR458" s="62" t="str">
        <f t="shared" si="134"/>
        <v/>
      </c>
      <c r="BS458" s="76" t="str">
        <f>IF(BQ458="", "", COUNTIF(BQ$11:BQ$1010, "&gt;"&amp;BQ458)+1+COUNTIF(BQ$11:BQ458, BQ458)-1)</f>
        <v/>
      </c>
      <c r="BT458" s="76" t="str">
        <f>IF(BR458="", "", COUNTIF(BR$11:BR$1010, "&lt;"&amp;BR458)+1+COUNTIF(BR$11:BR458, BR458)-1)</f>
        <v/>
      </c>
      <c r="BV458" s="76" t="str">
        <f t="shared" si="135"/>
        <v/>
      </c>
      <c r="BW458" s="124" t="str">
        <f t="shared" si="136"/>
        <v/>
      </c>
      <c r="BX458" s="115" t="str">
        <f t="shared" si="137"/>
        <v/>
      </c>
      <c r="BY458" s="125" t="str">
        <f t="shared" si="138"/>
        <v/>
      </c>
      <c r="CA458" s="106" t="str">
        <f t="shared" si="139"/>
        <v/>
      </c>
      <c r="CB458" s="22" t="str">
        <f t="shared" si="140"/>
        <v/>
      </c>
      <c r="CD458" s="76" t="str">
        <f>IF($J458="", "", IF($BV458=0, "", COUNTIF($J$11:$J$1010, "&lt;"&amp;$J458)+1+COUNTIF($J$11:$J458, $J458)-1))</f>
        <v/>
      </c>
    </row>
    <row r="459" spans="1:82" x14ac:dyDescent="0.25">
      <c r="A459" s="31"/>
      <c r="B459" s="19" t="str">
        <f t="shared" ref="B459:B522" si="141">IF($J459="", "", ($G459-$H459+$I459)*$L459)</f>
        <v/>
      </c>
      <c r="C459" s="20" t="str">
        <f t="shared" ref="C459:C522" si="142">IF($J459="", "", ROUND($B459*$M459, 2))</f>
        <v/>
      </c>
      <c r="D459" s="29" t="str">
        <f t="shared" ref="D459:D522" si="143">IFERROR(IF($J459="", "", ROUNDUP($B459/$L459, 0)), "")</f>
        <v/>
      </c>
      <c r="E459" s="22" t="str">
        <f t="shared" ref="E459:E522" si="144">IFERROR(IF($J459="", "", $D459*$M459), "")</f>
        <v/>
      </c>
      <c r="F459" s="31"/>
      <c r="G459" s="301"/>
      <c r="H459" s="302"/>
      <c r="I459" s="303"/>
      <c r="J459" s="304"/>
      <c r="K459" s="283"/>
      <c r="L459" s="305"/>
      <c r="M459" s="285"/>
      <c r="N459" s="287"/>
      <c r="O459" s="31"/>
      <c r="P459" s="19" t="str">
        <f t="shared" ref="P459:P522" si="145">IF($K459="", "", SUM($AC459:$BO459))</f>
        <v/>
      </c>
      <c r="Q459" s="20" t="str">
        <f t="shared" ref="Q459:Q522" si="146">IF($J459="", "", ROUND($P459*$M459, 2))</f>
        <v/>
      </c>
      <c r="R459" s="29" t="str">
        <f t="shared" ref="R459:R522" si="147">IFERROR(IF($J459="", "", ROUNDUP($P459/$L459, 0)), "")</f>
        <v/>
      </c>
      <c r="S459" s="22" t="str">
        <f t="shared" ref="S459:S522" si="148">IFERROR(IF($J459="", "", $R459*$M459), "")</f>
        <v/>
      </c>
      <c r="T459" s="31"/>
      <c r="U459" s="69" t="str">
        <f t="shared" ref="U459:U522" si="149">IF(OR($B459="", $P459=""), "", IFERROR(ROUND($B459/$P459, 4), ""))</f>
        <v/>
      </c>
      <c r="V459" s="31"/>
      <c r="X459" s="76" t="str">
        <f t="shared" si="130"/>
        <v/>
      </c>
      <c r="Z459" s="76" t="str">
        <f t="shared" si="131"/>
        <v/>
      </c>
      <c r="AA459" s="76" t="str">
        <f t="shared" si="132"/>
        <v/>
      </c>
      <c r="AC459" s="19" t="str">
        <f>IF($K459="", "", SUMIF('Drinks List'!DH$11:DH$1010, $K459, 'Drinks List'!DG$11:DG$1010))</f>
        <v/>
      </c>
      <c r="AD459" s="21"/>
      <c r="AE459" s="59" t="str">
        <f>IF($K459="", "", SUMIF('Drinks List'!DJ$11:DJ$1010, $K459, 'Drinks List'!DI$11:DI$1010))</f>
        <v/>
      </c>
      <c r="AF459" s="21"/>
      <c r="AG459" s="59" t="str">
        <f>IF($K459="", "", SUMIF('Drinks List'!DL$11:DL$1010, $K459, 'Drinks List'!DK$11:DK$1010))</f>
        <v/>
      </c>
      <c r="AH459" s="21"/>
      <c r="AI459" s="59" t="str">
        <f>IF($K459="", "", SUMIF('Drinks List'!DN$11:DN$1010, $K459, 'Drinks List'!DM$11:DM$1010))</f>
        <v/>
      </c>
      <c r="AJ459" s="21"/>
      <c r="AK459" s="59" t="str">
        <f>IF($K459="", "", SUMIF('Drinks List'!DP$11:DP$1010, $K459, 'Drinks List'!DO$11:DO$1010))</f>
        <v/>
      </c>
      <c r="AL459" s="21"/>
      <c r="AM459" s="59" t="str">
        <f>IF($K459="", "", SUMIF('Drinks List'!DR$11:DR$1010, $K459, 'Drinks List'!DQ$11:DQ$1010))</f>
        <v/>
      </c>
      <c r="AN459" s="21"/>
      <c r="AO459" s="59" t="str">
        <f>IF($K459="", "", SUMIF('Drinks List'!DT$11:DT$1010, $K459, 'Drinks List'!DS$11:DS$1010))</f>
        <v/>
      </c>
      <c r="AP459" s="21"/>
      <c r="AQ459" s="59" t="str">
        <f>IF($K459="", "", SUMIF('Drinks List'!DV$11:DV$1010, $K459, 'Drinks List'!DU$11:DU$1010))</f>
        <v/>
      </c>
      <c r="AR459" s="21"/>
      <c r="AS459" s="59" t="str">
        <f>IF($K459="", "", SUMIF('Drinks List'!DX$11:DX$1010, $K459, 'Drinks List'!DW$11:DW$1010))</f>
        <v/>
      </c>
      <c r="AT459" s="21"/>
      <c r="AU459" s="59" t="str">
        <f>IF($K459="", "", SUMIF('Drinks List'!DZ$11:DZ$1010, $K459, 'Drinks List'!DY$11:DY$1010))</f>
        <v/>
      </c>
      <c r="AV459" s="21"/>
      <c r="AW459" s="59" t="str">
        <f>IF($K459="", "", SUMIF('Drinks List'!EB$11:EB$1010, $K459, 'Drinks List'!EA$11:EA$1010))</f>
        <v/>
      </c>
      <c r="AX459" s="21"/>
      <c r="AY459" s="59" t="str">
        <f>IF($K459="", "", SUMIF('Drinks List'!ED$11:ED$1010, $K459, 'Drinks List'!EC$11:EC$1010))</f>
        <v/>
      </c>
      <c r="AZ459" s="21"/>
      <c r="BA459" s="59" t="str">
        <f>IF($K459="", "", SUMIF('Drinks List'!EF$11:EF$1010, $K459, 'Drinks List'!EE$11:EE$1010))</f>
        <v/>
      </c>
      <c r="BB459" s="21"/>
      <c r="BC459" s="59" t="str">
        <f>IF($K459="", "", SUMIF('Drinks List'!EH$11:EH$1010, $K459, 'Drinks List'!EG$11:EG$1010))</f>
        <v/>
      </c>
      <c r="BD459" s="21"/>
      <c r="BE459" s="59" t="str">
        <f>IF($K459="", "", SUMIF('Drinks List'!EJ$11:EJ$1010, $K459, 'Drinks List'!EI$11:EI$1010))</f>
        <v/>
      </c>
      <c r="BF459" s="21"/>
      <c r="BG459" s="59" t="str">
        <f>IF($K459="", "", SUMIF('Drinks List'!EL$11:EL$1010, $K459, 'Drinks List'!EK$11:EK$1010))</f>
        <v/>
      </c>
      <c r="BH459" s="21"/>
      <c r="BI459" s="59" t="str">
        <f>IF($K459="", "", SUMIF('Drinks List'!EN$11:EN$1010, $K459, 'Drinks List'!EM$11:EM$1010))</f>
        <v/>
      </c>
      <c r="BJ459" s="21"/>
      <c r="BK459" s="59" t="str">
        <f>IF($K459="", "", SUMIF('Drinks List'!EP$11:EP$1010, $K459, 'Drinks List'!EO$11:EO$1010))</f>
        <v/>
      </c>
      <c r="BL459" s="21"/>
      <c r="BM459" s="59" t="str">
        <f>IF($K459="", "", SUMIF('Drinks List'!ER$11:ER$1010, $K459, 'Drinks List'!EQ$11:EQ$1010))</f>
        <v/>
      </c>
      <c r="BN459" s="21"/>
      <c r="BO459" s="65" t="str">
        <f>IF($K459="", "", SUMIF('Drinks List'!ET$11:ET$1010, $K459, 'Drinks List'!ES$11:ES$1010))</f>
        <v/>
      </c>
      <c r="BQ459" s="120" t="str">
        <f t="shared" si="133"/>
        <v/>
      </c>
      <c r="BR459" s="62" t="str">
        <f t="shared" si="134"/>
        <v/>
      </c>
      <c r="BS459" s="76" t="str">
        <f>IF(BQ459="", "", COUNTIF(BQ$11:BQ$1010, "&gt;"&amp;BQ459)+1+COUNTIF(BQ$11:BQ459, BQ459)-1)</f>
        <v/>
      </c>
      <c r="BT459" s="76" t="str">
        <f>IF(BR459="", "", COUNTIF(BR$11:BR$1010, "&lt;"&amp;BR459)+1+COUNTIF(BR$11:BR459, BR459)-1)</f>
        <v/>
      </c>
      <c r="BV459" s="76" t="str">
        <f t="shared" si="135"/>
        <v/>
      </c>
      <c r="BW459" s="124" t="str">
        <f t="shared" si="136"/>
        <v/>
      </c>
      <c r="BX459" s="115" t="str">
        <f t="shared" si="137"/>
        <v/>
      </c>
      <c r="BY459" s="125" t="str">
        <f t="shared" si="138"/>
        <v/>
      </c>
      <c r="CA459" s="106" t="str">
        <f t="shared" si="139"/>
        <v/>
      </c>
      <c r="CB459" s="22" t="str">
        <f t="shared" si="140"/>
        <v/>
      </c>
      <c r="CD459" s="76" t="str">
        <f>IF($J459="", "", IF($BV459=0, "", COUNTIF($J$11:$J$1010, "&lt;"&amp;$J459)+1+COUNTIF($J$11:$J459, $J459)-1))</f>
        <v/>
      </c>
    </row>
    <row r="460" spans="1:82" x14ac:dyDescent="0.25">
      <c r="A460" s="31"/>
      <c r="B460" s="19" t="str">
        <f t="shared" si="141"/>
        <v/>
      </c>
      <c r="C460" s="20" t="str">
        <f t="shared" si="142"/>
        <v/>
      </c>
      <c r="D460" s="29" t="str">
        <f t="shared" si="143"/>
        <v/>
      </c>
      <c r="E460" s="22" t="str">
        <f t="shared" si="144"/>
        <v/>
      </c>
      <c r="F460" s="31"/>
      <c r="G460" s="301"/>
      <c r="H460" s="302"/>
      <c r="I460" s="303"/>
      <c r="J460" s="304"/>
      <c r="K460" s="283"/>
      <c r="L460" s="305"/>
      <c r="M460" s="285"/>
      <c r="N460" s="287"/>
      <c r="O460" s="31"/>
      <c r="P460" s="19" t="str">
        <f t="shared" si="145"/>
        <v/>
      </c>
      <c r="Q460" s="20" t="str">
        <f t="shared" si="146"/>
        <v/>
      </c>
      <c r="R460" s="29" t="str">
        <f t="shared" si="147"/>
        <v/>
      </c>
      <c r="S460" s="22" t="str">
        <f t="shared" si="148"/>
        <v/>
      </c>
      <c r="T460" s="31"/>
      <c r="U460" s="69" t="str">
        <f t="shared" si="149"/>
        <v/>
      </c>
      <c r="V460" s="31"/>
      <c r="X460" s="76" t="str">
        <f t="shared" ref="X460:X523" si="150">IF(COUNTIF($J460:$N460, "")=5, "", "X")</f>
        <v/>
      </c>
      <c r="Z460" s="76" t="str">
        <f t="shared" ref="Z460:Z523" si="151">IF($J460="", "", IF(COUNTIF($J$11:$J$1010, $J460)&gt;1, "X", ""))</f>
        <v/>
      </c>
      <c r="AA460" s="76" t="str">
        <f t="shared" ref="AA460:AA523" si="152">IF($K460="", "", IF(COUNTIF($K$11:$K$1010, $K460)&gt;1, "X", ""))</f>
        <v/>
      </c>
      <c r="AC460" s="19" t="str">
        <f>IF($K460="", "", SUMIF('Drinks List'!DH$11:DH$1010, $K460, 'Drinks List'!DG$11:DG$1010))</f>
        <v/>
      </c>
      <c r="AD460" s="21"/>
      <c r="AE460" s="59" t="str">
        <f>IF($K460="", "", SUMIF('Drinks List'!DJ$11:DJ$1010, $K460, 'Drinks List'!DI$11:DI$1010))</f>
        <v/>
      </c>
      <c r="AF460" s="21"/>
      <c r="AG460" s="59" t="str">
        <f>IF($K460="", "", SUMIF('Drinks List'!DL$11:DL$1010, $K460, 'Drinks List'!DK$11:DK$1010))</f>
        <v/>
      </c>
      <c r="AH460" s="21"/>
      <c r="AI460" s="59" t="str">
        <f>IF($K460="", "", SUMIF('Drinks List'!DN$11:DN$1010, $K460, 'Drinks List'!DM$11:DM$1010))</f>
        <v/>
      </c>
      <c r="AJ460" s="21"/>
      <c r="AK460" s="59" t="str">
        <f>IF($K460="", "", SUMIF('Drinks List'!DP$11:DP$1010, $K460, 'Drinks List'!DO$11:DO$1010))</f>
        <v/>
      </c>
      <c r="AL460" s="21"/>
      <c r="AM460" s="59" t="str">
        <f>IF($K460="", "", SUMIF('Drinks List'!DR$11:DR$1010, $K460, 'Drinks List'!DQ$11:DQ$1010))</f>
        <v/>
      </c>
      <c r="AN460" s="21"/>
      <c r="AO460" s="59" t="str">
        <f>IF($K460="", "", SUMIF('Drinks List'!DT$11:DT$1010, $K460, 'Drinks List'!DS$11:DS$1010))</f>
        <v/>
      </c>
      <c r="AP460" s="21"/>
      <c r="AQ460" s="59" t="str">
        <f>IF($K460="", "", SUMIF('Drinks List'!DV$11:DV$1010, $K460, 'Drinks List'!DU$11:DU$1010))</f>
        <v/>
      </c>
      <c r="AR460" s="21"/>
      <c r="AS460" s="59" t="str">
        <f>IF($K460="", "", SUMIF('Drinks List'!DX$11:DX$1010, $K460, 'Drinks List'!DW$11:DW$1010))</f>
        <v/>
      </c>
      <c r="AT460" s="21"/>
      <c r="AU460" s="59" t="str">
        <f>IF($K460="", "", SUMIF('Drinks List'!DZ$11:DZ$1010, $K460, 'Drinks List'!DY$11:DY$1010))</f>
        <v/>
      </c>
      <c r="AV460" s="21"/>
      <c r="AW460" s="59" t="str">
        <f>IF($K460="", "", SUMIF('Drinks List'!EB$11:EB$1010, $K460, 'Drinks List'!EA$11:EA$1010))</f>
        <v/>
      </c>
      <c r="AX460" s="21"/>
      <c r="AY460" s="59" t="str">
        <f>IF($K460="", "", SUMIF('Drinks List'!ED$11:ED$1010, $K460, 'Drinks List'!EC$11:EC$1010))</f>
        <v/>
      </c>
      <c r="AZ460" s="21"/>
      <c r="BA460" s="59" t="str">
        <f>IF($K460="", "", SUMIF('Drinks List'!EF$11:EF$1010, $K460, 'Drinks List'!EE$11:EE$1010))</f>
        <v/>
      </c>
      <c r="BB460" s="21"/>
      <c r="BC460" s="59" t="str">
        <f>IF($K460="", "", SUMIF('Drinks List'!EH$11:EH$1010, $K460, 'Drinks List'!EG$11:EG$1010))</f>
        <v/>
      </c>
      <c r="BD460" s="21"/>
      <c r="BE460" s="59" t="str">
        <f>IF($K460="", "", SUMIF('Drinks List'!EJ$11:EJ$1010, $K460, 'Drinks List'!EI$11:EI$1010))</f>
        <v/>
      </c>
      <c r="BF460" s="21"/>
      <c r="BG460" s="59" t="str">
        <f>IF($K460="", "", SUMIF('Drinks List'!EL$11:EL$1010, $K460, 'Drinks List'!EK$11:EK$1010))</f>
        <v/>
      </c>
      <c r="BH460" s="21"/>
      <c r="BI460" s="59" t="str">
        <f>IF($K460="", "", SUMIF('Drinks List'!EN$11:EN$1010, $K460, 'Drinks List'!EM$11:EM$1010))</f>
        <v/>
      </c>
      <c r="BJ460" s="21"/>
      <c r="BK460" s="59" t="str">
        <f>IF($K460="", "", SUMIF('Drinks List'!EP$11:EP$1010, $K460, 'Drinks List'!EO$11:EO$1010))</f>
        <v/>
      </c>
      <c r="BL460" s="21"/>
      <c r="BM460" s="59" t="str">
        <f>IF($K460="", "", SUMIF('Drinks List'!ER$11:ER$1010, $K460, 'Drinks List'!EQ$11:EQ$1010))</f>
        <v/>
      </c>
      <c r="BN460" s="21"/>
      <c r="BO460" s="65" t="str">
        <f>IF($K460="", "", SUMIF('Drinks List'!ET$11:ET$1010, $K460, 'Drinks List'!ES$11:ES$1010))</f>
        <v/>
      </c>
      <c r="BQ460" s="120" t="str">
        <f t="shared" ref="BQ460:BQ523" si="153">IF($X460="", "", IF($U460&gt;1, $U460, ""))</f>
        <v/>
      </c>
      <c r="BR460" s="62" t="str">
        <f t="shared" ref="BR460:BR523" si="154">IF($X460="", "", IF($U460&lt;1, $U460, ""))</f>
        <v/>
      </c>
      <c r="BS460" s="76" t="str">
        <f>IF(BQ460="", "", COUNTIF(BQ$11:BQ$1010, "&gt;"&amp;BQ460)+1+COUNTIF(BQ$11:BQ460, BQ460)-1)</f>
        <v/>
      </c>
      <c r="BT460" s="76" t="str">
        <f>IF(BR460="", "", COUNTIF(BR$11:BR$1010, "&lt;"&amp;BR460)+1+COUNTIF(BR$11:BR460, BR460)-1)</f>
        <v/>
      </c>
      <c r="BV460" s="76" t="str">
        <f t="shared" ref="BV460:BV523" si="155">IF($BV$9=$BV$3, $BW460, IF($BV$9=$BV$4, $BX460, IF($BV$9=$BV$5, $BY460, "")))</f>
        <v/>
      </c>
      <c r="BW460" s="124" t="str">
        <f t="shared" ref="BW460:BW523" si="156">IF($J460="", "", $D460)</f>
        <v/>
      </c>
      <c r="BX460" s="115" t="str">
        <f t="shared" ref="BX460:BX523" si="157">IF($J460="", "", $R460)</f>
        <v/>
      </c>
      <c r="BY460" s="125" t="str">
        <f t="shared" ref="BY460:BY523" si="158">IF($J460="", "", IF($N460&lt;=H460, 0, $N460-ROUNDDOWN($H460, 0)))</f>
        <v/>
      </c>
      <c r="CA460" s="106" t="str">
        <f t="shared" ref="CA460:CA523" si="159">IF($BV460="", "", $M460)</f>
        <v/>
      </c>
      <c r="CB460" s="22" t="str">
        <f t="shared" ref="CB460:CB523" si="160">IF($BV460="", "", $CA460*$BV460)</f>
        <v/>
      </c>
      <c r="CD460" s="76" t="str">
        <f>IF($J460="", "", IF($BV460=0, "", COUNTIF($J$11:$J$1010, "&lt;"&amp;$J460)+1+COUNTIF($J$11:$J460, $J460)-1))</f>
        <v/>
      </c>
    </row>
    <row r="461" spans="1:82" x14ac:dyDescent="0.25">
      <c r="A461" s="31"/>
      <c r="B461" s="19" t="str">
        <f t="shared" si="141"/>
        <v/>
      </c>
      <c r="C461" s="20" t="str">
        <f t="shared" si="142"/>
        <v/>
      </c>
      <c r="D461" s="29" t="str">
        <f t="shared" si="143"/>
        <v/>
      </c>
      <c r="E461" s="22" t="str">
        <f t="shared" si="144"/>
        <v/>
      </c>
      <c r="F461" s="31"/>
      <c r="G461" s="301"/>
      <c r="H461" s="302"/>
      <c r="I461" s="303"/>
      <c r="J461" s="304"/>
      <c r="K461" s="283"/>
      <c r="L461" s="305"/>
      <c r="M461" s="285"/>
      <c r="N461" s="287"/>
      <c r="O461" s="31"/>
      <c r="P461" s="19" t="str">
        <f t="shared" si="145"/>
        <v/>
      </c>
      <c r="Q461" s="20" t="str">
        <f t="shared" si="146"/>
        <v/>
      </c>
      <c r="R461" s="29" t="str">
        <f t="shared" si="147"/>
        <v/>
      </c>
      <c r="S461" s="22" t="str">
        <f t="shared" si="148"/>
        <v/>
      </c>
      <c r="T461" s="31"/>
      <c r="U461" s="69" t="str">
        <f t="shared" si="149"/>
        <v/>
      </c>
      <c r="V461" s="31"/>
      <c r="X461" s="76" t="str">
        <f t="shared" si="150"/>
        <v/>
      </c>
      <c r="Z461" s="76" t="str">
        <f t="shared" si="151"/>
        <v/>
      </c>
      <c r="AA461" s="76" t="str">
        <f t="shared" si="152"/>
        <v/>
      </c>
      <c r="AC461" s="19" t="str">
        <f>IF($K461="", "", SUMIF('Drinks List'!DH$11:DH$1010, $K461, 'Drinks List'!DG$11:DG$1010))</f>
        <v/>
      </c>
      <c r="AD461" s="21"/>
      <c r="AE461" s="59" t="str">
        <f>IF($K461="", "", SUMIF('Drinks List'!DJ$11:DJ$1010, $K461, 'Drinks List'!DI$11:DI$1010))</f>
        <v/>
      </c>
      <c r="AF461" s="21"/>
      <c r="AG461" s="59" t="str">
        <f>IF($K461="", "", SUMIF('Drinks List'!DL$11:DL$1010, $K461, 'Drinks List'!DK$11:DK$1010))</f>
        <v/>
      </c>
      <c r="AH461" s="21"/>
      <c r="AI461" s="59" t="str">
        <f>IF($K461="", "", SUMIF('Drinks List'!DN$11:DN$1010, $K461, 'Drinks List'!DM$11:DM$1010))</f>
        <v/>
      </c>
      <c r="AJ461" s="21"/>
      <c r="AK461" s="59" t="str">
        <f>IF($K461="", "", SUMIF('Drinks List'!DP$11:DP$1010, $K461, 'Drinks List'!DO$11:DO$1010))</f>
        <v/>
      </c>
      <c r="AL461" s="21"/>
      <c r="AM461" s="59" t="str">
        <f>IF($K461="", "", SUMIF('Drinks List'!DR$11:DR$1010, $K461, 'Drinks List'!DQ$11:DQ$1010))</f>
        <v/>
      </c>
      <c r="AN461" s="21"/>
      <c r="AO461" s="59" t="str">
        <f>IF($K461="", "", SUMIF('Drinks List'!DT$11:DT$1010, $K461, 'Drinks List'!DS$11:DS$1010))</f>
        <v/>
      </c>
      <c r="AP461" s="21"/>
      <c r="AQ461" s="59" t="str">
        <f>IF($K461="", "", SUMIF('Drinks List'!DV$11:DV$1010, $K461, 'Drinks List'!DU$11:DU$1010))</f>
        <v/>
      </c>
      <c r="AR461" s="21"/>
      <c r="AS461" s="59" t="str">
        <f>IF($K461="", "", SUMIF('Drinks List'!DX$11:DX$1010, $K461, 'Drinks List'!DW$11:DW$1010))</f>
        <v/>
      </c>
      <c r="AT461" s="21"/>
      <c r="AU461" s="59" t="str">
        <f>IF($K461="", "", SUMIF('Drinks List'!DZ$11:DZ$1010, $K461, 'Drinks List'!DY$11:DY$1010))</f>
        <v/>
      </c>
      <c r="AV461" s="21"/>
      <c r="AW461" s="59" t="str">
        <f>IF($K461="", "", SUMIF('Drinks List'!EB$11:EB$1010, $K461, 'Drinks List'!EA$11:EA$1010))</f>
        <v/>
      </c>
      <c r="AX461" s="21"/>
      <c r="AY461" s="59" t="str">
        <f>IF($K461="", "", SUMIF('Drinks List'!ED$11:ED$1010, $K461, 'Drinks List'!EC$11:EC$1010))</f>
        <v/>
      </c>
      <c r="AZ461" s="21"/>
      <c r="BA461" s="59" t="str">
        <f>IF($K461="", "", SUMIF('Drinks List'!EF$11:EF$1010, $K461, 'Drinks List'!EE$11:EE$1010))</f>
        <v/>
      </c>
      <c r="BB461" s="21"/>
      <c r="BC461" s="59" t="str">
        <f>IF($K461="", "", SUMIF('Drinks List'!EH$11:EH$1010, $K461, 'Drinks List'!EG$11:EG$1010))</f>
        <v/>
      </c>
      <c r="BD461" s="21"/>
      <c r="BE461" s="59" t="str">
        <f>IF($K461="", "", SUMIF('Drinks List'!EJ$11:EJ$1010, $K461, 'Drinks List'!EI$11:EI$1010))</f>
        <v/>
      </c>
      <c r="BF461" s="21"/>
      <c r="BG461" s="59" t="str">
        <f>IF($K461="", "", SUMIF('Drinks List'!EL$11:EL$1010, $K461, 'Drinks List'!EK$11:EK$1010))</f>
        <v/>
      </c>
      <c r="BH461" s="21"/>
      <c r="BI461" s="59" t="str">
        <f>IF($K461="", "", SUMIF('Drinks List'!EN$11:EN$1010, $K461, 'Drinks List'!EM$11:EM$1010))</f>
        <v/>
      </c>
      <c r="BJ461" s="21"/>
      <c r="BK461" s="59" t="str">
        <f>IF($K461="", "", SUMIF('Drinks List'!EP$11:EP$1010, $K461, 'Drinks List'!EO$11:EO$1010))</f>
        <v/>
      </c>
      <c r="BL461" s="21"/>
      <c r="BM461" s="59" t="str">
        <f>IF($K461="", "", SUMIF('Drinks List'!ER$11:ER$1010, $K461, 'Drinks List'!EQ$11:EQ$1010))</f>
        <v/>
      </c>
      <c r="BN461" s="21"/>
      <c r="BO461" s="65" t="str">
        <f>IF($K461="", "", SUMIF('Drinks List'!ET$11:ET$1010, $K461, 'Drinks List'!ES$11:ES$1010))</f>
        <v/>
      </c>
      <c r="BQ461" s="120" t="str">
        <f t="shared" si="153"/>
        <v/>
      </c>
      <c r="BR461" s="62" t="str">
        <f t="shared" si="154"/>
        <v/>
      </c>
      <c r="BS461" s="76" t="str">
        <f>IF(BQ461="", "", COUNTIF(BQ$11:BQ$1010, "&gt;"&amp;BQ461)+1+COUNTIF(BQ$11:BQ461, BQ461)-1)</f>
        <v/>
      </c>
      <c r="BT461" s="76" t="str">
        <f>IF(BR461="", "", COUNTIF(BR$11:BR$1010, "&lt;"&amp;BR461)+1+COUNTIF(BR$11:BR461, BR461)-1)</f>
        <v/>
      </c>
      <c r="BV461" s="76" t="str">
        <f t="shared" si="155"/>
        <v/>
      </c>
      <c r="BW461" s="124" t="str">
        <f t="shared" si="156"/>
        <v/>
      </c>
      <c r="BX461" s="115" t="str">
        <f t="shared" si="157"/>
        <v/>
      </c>
      <c r="BY461" s="125" t="str">
        <f t="shared" si="158"/>
        <v/>
      </c>
      <c r="CA461" s="106" t="str">
        <f t="shared" si="159"/>
        <v/>
      </c>
      <c r="CB461" s="22" t="str">
        <f t="shared" si="160"/>
        <v/>
      </c>
      <c r="CD461" s="76" t="str">
        <f>IF($J461="", "", IF($BV461=0, "", COUNTIF($J$11:$J$1010, "&lt;"&amp;$J461)+1+COUNTIF($J$11:$J461, $J461)-1))</f>
        <v/>
      </c>
    </row>
    <row r="462" spans="1:82" x14ac:dyDescent="0.25">
      <c r="A462" s="31"/>
      <c r="B462" s="19" t="str">
        <f t="shared" si="141"/>
        <v/>
      </c>
      <c r="C462" s="20" t="str">
        <f t="shared" si="142"/>
        <v/>
      </c>
      <c r="D462" s="29" t="str">
        <f t="shared" si="143"/>
        <v/>
      </c>
      <c r="E462" s="22" t="str">
        <f t="shared" si="144"/>
        <v/>
      </c>
      <c r="F462" s="31"/>
      <c r="G462" s="301"/>
      <c r="H462" s="302"/>
      <c r="I462" s="303"/>
      <c r="J462" s="304"/>
      <c r="K462" s="283"/>
      <c r="L462" s="305"/>
      <c r="M462" s="285"/>
      <c r="N462" s="287"/>
      <c r="O462" s="31"/>
      <c r="P462" s="19" t="str">
        <f t="shared" si="145"/>
        <v/>
      </c>
      <c r="Q462" s="20" t="str">
        <f t="shared" si="146"/>
        <v/>
      </c>
      <c r="R462" s="29" t="str">
        <f t="shared" si="147"/>
        <v/>
      </c>
      <c r="S462" s="22" t="str">
        <f t="shared" si="148"/>
        <v/>
      </c>
      <c r="T462" s="31"/>
      <c r="U462" s="69" t="str">
        <f t="shared" si="149"/>
        <v/>
      </c>
      <c r="V462" s="31"/>
      <c r="X462" s="76" t="str">
        <f t="shared" si="150"/>
        <v/>
      </c>
      <c r="Z462" s="76" t="str">
        <f t="shared" si="151"/>
        <v/>
      </c>
      <c r="AA462" s="76" t="str">
        <f t="shared" si="152"/>
        <v/>
      </c>
      <c r="AC462" s="19" t="str">
        <f>IF($K462="", "", SUMIF('Drinks List'!DH$11:DH$1010, $K462, 'Drinks List'!DG$11:DG$1010))</f>
        <v/>
      </c>
      <c r="AD462" s="21"/>
      <c r="AE462" s="59" t="str">
        <f>IF($K462="", "", SUMIF('Drinks List'!DJ$11:DJ$1010, $K462, 'Drinks List'!DI$11:DI$1010))</f>
        <v/>
      </c>
      <c r="AF462" s="21"/>
      <c r="AG462" s="59" t="str">
        <f>IF($K462="", "", SUMIF('Drinks List'!DL$11:DL$1010, $K462, 'Drinks List'!DK$11:DK$1010))</f>
        <v/>
      </c>
      <c r="AH462" s="21"/>
      <c r="AI462" s="59" t="str">
        <f>IF($K462="", "", SUMIF('Drinks List'!DN$11:DN$1010, $K462, 'Drinks List'!DM$11:DM$1010))</f>
        <v/>
      </c>
      <c r="AJ462" s="21"/>
      <c r="AK462" s="59" t="str">
        <f>IF($K462="", "", SUMIF('Drinks List'!DP$11:DP$1010, $K462, 'Drinks List'!DO$11:DO$1010))</f>
        <v/>
      </c>
      <c r="AL462" s="21"/>
      <c r="AM462" s="59" t="str">
        <f>IF($K462="", "", SUMIF('Drinks List'!DR$11:DR$1010, $K462, 'Drinks List'!DQ$11:DQ$1010))</f>
        <v/>
      </c>
      <c r="AN462" s="21"/>
      <c r="AO462" s="59" t="str">
        <f>IF($K462="", "", SUMIF('Drinks List'!DT$11:DT$1010, $K462, 'Drinks List'!DS$11:DS$1010))</f>
        <v/>
      </c>
      <c r="AP462" s="21"/>
      <c r="AQ462" s="59" t="str">
        <f>IF($K462="", "", SUMIF('Drinks List'!DV$11:DV$1010, $K462, 'Drinks List'!DU$11:DU$1010))</f>
        <v/>
      </c>
      <c r="AR462" s="21"/>
      <c r="AS462" s="59" t="str">
        <f>IF($K462="", "", SUMIF('Drinks List'!DX$11:DX$1010, $K462, 'Drinks List'!DW$11:DW$1010))</f>
        <v/>
      </c>
      <c r="AT462" s="21"/>
      <c r="AU462" s="59" t="str">
        <f>IF($K462="", "", SUMIF('Drinks List'!DZ$11:DZ$1010, $K462, 'Drinks List'!DY$11:DY$1010))</f>
        <v/>
      </c>
      <c r="AV462" s="21"/>
      <c r="AW462" s="59" t="str">
        <f>IF($K462="", "", SUMIF('Drinks List'!EB$11:EB$1010, $K462, 'Drinks List'!EA$11:EA$1010))</f>
        <v/>
      </c>
      <c r="AX462" s="21"/>
      <c r="AY462" s="59" t="str">
        <f>IF($K462="", "", SUMIF('Drinks List'!ED$11:ED$1010, $K462, 'Drinks List'!EC$11:EC$1010))</f>
        <v/>
      </c>
      <c r="AZ462" s="21"/>
      <c r="BA462" s="59" t="str">
        <f>IF($K462="", "", SUMIF('Drinks List'!EF$11:EF$1010, $K462, 'Drinks List'!EE$11:EE$1010))</f>
        <v/>
      </c>
      <c r="BB462" s="21"/>
      <c r="BC462" s="59" t="str">
        <f>IF($K462="", "", SUMIF('Drinks List'!EH$11:EH$1010, $K462, 'Drinks List'!EG$11:EG$1010))</f>
        <v/>
      </c>
      <c r="BD462" s="21"/>
      <c r="BE462" s="59" t="str">
        <f>IF($K462="", "", SUMIF('Drinks List'!EJ$11:EJ$1010, $K462, 'Drinks List'!EI$11:EI$1010))</f>
        <v/>
      </c>
      <c r="BF462" s="21"/>
      <c r="BG462" s="59" t="str">
        <f>IF($K462="", "", SUMIF('Drinks List'!EL$11:EL$1010, $K462, 'Drinks List'!EK$11:EK$1010))</f>
        <v/>
      </c>
      <c r="BH462" s="21"/>
      <c r="BI462" s="59" t="str">
        <f>IF($K462="", "", SUMIF('Drinks List'!EN$11:EN$1010, $K462, 'Drinks List'!EM$11:EM$1010))</f>
        <v/>
      </c>
      <c r="BJ462" s="21"/>
      <c r="BK462" s="59" t="str">
        <f>IF($K462="", "", SUMIF('Drinks List'!EP$11:EP$1010, $K462, 'Drinks List'!EO$11:EO$1010))</f>
        <v/>
      </c>
      <c r="BL462" s="21"/>
      <c r="BM462" s="59" t="str">
        <f>IF($K462="", "", SUMIF('Drinks List'!ER$11:ER$1010, $K462, 'Drinks List'!EQ$11:EQ$1010))</f>
        <v/>
      </c>
      <c r="BN462" s="21"/>
      <c r="BO462" s="65" t="str">
        <f>IF($K462="", "", SUMIF('Drinks List'!ET$11:ET$1010, $K462, 'Drinks List'!ES$11:ES$1010))</f>
        <v/>
      </c>
      <c r="BQ462" s="120" t="str">
        <f t="shared" si="153"/>
        <v/>
      </c>
      <c r="BR462" s="62" t="str">
        <f t="shared" si="154"/>
        <v/>
      </c>
      <c r="BS462" s="76" t="str">
        <f>IF(BQ462="", "", COUNTIF(BQ$11:BQ$1010, "&gt;"&amp;BQ462)+1+COUNTIF(BQ$11:BQ462, BQ462)-1)</f>
        <v/>
      </c>
      <c r="BT462" s="76" t="str">
        <f>IF(BR462="", "", COUNTIF(BR$11:BR$1010, "&lt;"&amp;BR462)+1+COUNTIF(BR$11:BR462, BR462)-1)</f>
        <v/>
      </c>
      <c r="BV462" s="76" t="str">
        <f t="shared" si="155"/>
        <v/>
      </c>
      <c r="BW462" s="124" t="str">
        <f t="shared" si="156"/>
        <v/>
      </c>
      <c r="BX462" s="115" t="str">
        <f t="shared" si="157"/>
        <v/>
      </c>
      <c r="BY462" s="125" t="str">
        <f t="shared" si="158"/>
        <v/>
      </c>
      <c r="CA462" s="106" t="str">
        <f t="shared" si="159"/>
        <v/>
      </c>
      <c r="CB462" s="22" t="str">
        <f t="shared" si="160"/>
        <v/>
      </c>
      <c r="CD462" s="76" t="str">
        <f>IF($J462="", "", IF($BV462=0, "", COUNTIF($J$11:$J$1010, "&lt;"&amp;$J462)+1+COUNTIF($J$11:$J462, $J462)-1))</f>
        <v/>
      </c>
    </row>
    <row r="463" spans="1:82" x14ac:dyDescent="0.25">
      <c r="A463" s="31"/>
      <c r="B463" s="19" t="str">
        <f t="shared" si="141"/>
        <v/>
      </c>
      <c r="C463" s="20" t="str">
        <f t="shared" si="142"/>
        <v/>
      </c>
      <c r="D463" s="29" t="str">
        <f t="shared" si="143"/>
        <v/>
      </c>
      <c r="E463" s="22" t="str">
        <f t="shared" si="144"/>
        <v/>
      </c>
      <c r="F463" s="31"/>
      <c r="G463" s="301"/>
      <c r="H463" s="302"/>
      <c r="I463" s="303"/>
      <c r="J463" s="304"/>
      <c r="K463" s="283"/>
      <c r="L463" s="305"/>
      <c r="M463" s="285"/>
      <c r="N463" s="287"/>
      <c r="O463" s="31"/>
      <c r="P463" s="19" t="str">
        <f t="shared" si="145"/>
        <v/>
      </c>
      <c r="Q463" s="20" t="str">
        <f t="shared" si="146"/>
        <v/>
      </c>
      <c r="R463" s="29" t="str">
        <f t="shared" si="147"/>
        <v/>
      </c>
      <c r="S463" s="22" t="str">
        <f t="shared" si="148"/>
        <v/>
      </c>
      <c r="T463" s="31"/>
      <c r="U463" s="69" t="str">
        <f t="shared" si="149"/>
        <v/>
      </c>
      <c r="V463" s="31"/>
      <c r="X463" s="76" t="str">
        <f t="shared" si="150"/>
        <v/>
      </c>
      <c r="Z463" s="76" t="str">
        <f t="shared" si="151"/>
        <v/>
      </c>
      <c r="AA463" s="76" t="str">
        <f t="shared" si="152"/>
        <v/>
      </c>
      <c r="AC463" s="19" t="str">
        <f>IF($K463="", "", SUMIF('Drinks List'!DH$11:DH$1010, $K463, 'Drinks List'!DG$11:DG$1010))</f>
        <v/>
      </c>
      <c r="AD463" s="21"/>
      <c r="AE463" s="59" t="str">
        <f>IF($K463="", "", SUMIF('Drinks List'!DJ$11:DJ$1010, $K463, 'Drinks List'!DI$11:DI$1010))</f>
        <v/>
      </c>
      <c r="AF463" s="21"/>
      <c r="AG463" s="59" t="str">
        <f>IF($K463="", "", SUMIF('Drinks List'!DL$11:DL$1010, $K463, 'Drinks List'!DK$11:DK$1010))</f>
        <v/>
      </c>
      <c r="AH463" s="21"/>
      <c r="AI463" s="59" t="str">
        <f>IF($K463="", "", SUMIF('Drinks List'!DN$11:DN$1010, $K463, 'Drinks List'!DM$11:DM$1010))</f>
        <v/>
      </c>
      <c r="AJ463" s="21"/>
      <c r="AK463" s="59" t="str">
        <f>IF($K463="", "", SUMIF('Drinks List'!DP$11:DP$1010, $K463, 'Drinks List'!DO$11:DO$1010))</f>
        <v/>
      </c>
      <c r="AL463" s="21"/>
      <c r="AM463" s="59" t="str">
        <f>IF($K463="", "", SUMIF('Drinks List'!DR$11:DR$1010, $K463, 'Drinks List'!DQ$11:DQ$1010))</f>
        <v/>
      </c>
      <c r="AN463" s="21"/>
      <c r="AO463" s="59" t="str">
        <f>IF($K463="", "", SUMIF('Drinks List'!DT$11:DT$1010, $K463, 'Drinks List'!DS$11:DS$1010))</f>
        <v/>
      </c>
      <c r="AP463" s="21"/>
      <c r="AQ463" s="59" t="str">
        <f>IF($K463="", "", SUMIF('Drinks List'!DV$11:DV$1010, $K463, 'Drinks List'!DU$11:DU$1010))</f>
        <v/>
      </c>
      <c r="AR463" s="21"/>
      <c r="AS463" s="59" t="str">
        <f>IF($K463="", "", SUMIF('Drinks List'!DX$11:DX$1010, $K463, 'Drinks List'!DW$11:DW$1010))</f>
        <v/>
      </c>
      <c r="AT463" s="21"/>
      <c r="AU463" s="59" t="str">
        <f>IF($K463="", "", SUMIF('Drinks List'!DZ$11:DZ$1010, $K463, 'Drinks List'!DY$11:DY$1010))</f>
        <v/>
      </c>
      <c r="AV463" s="21"/>
      <c r="AW463" s="59" t="str">
        <f>IF($K463="", "", SUMIF('Drinks List'!EB$11:EB$1010, $K463, 'Drinks List'!EA$11:EA$1010))</f>
        <v/>
      </c>
      <c r="AX463" s="21"/>
      <c r="AY463" s="59" t="str">
        <f>IF($K463="", "", SUMIF('Drinks List'!ED$11:ED$1010, $K463, 'Drinks List'!EC$11:EC$1010))</f>
        <v/>
      </c>
      <c r="AZ463" s="21"/>
      <c r="BA463" s="59" t="str">
        <f>IF($K463="", "", SUMIF('Drinks List'!EF$11:EF$1010, $K463, 'Drinks List'!EE$11:EE$1010))</f>
        <v/>
      </c>
      <c r="BB463" s="21"/>
      <c r="BC463" s="59" t="str">
        <f>IF($K463="", "", SUMIF('Drinks List'!EH$11:EH$1010, $K463, 'Drinks List'!EG$11:EG$1010))</f>
        <v/>
      </c>
      <c r="BD463" s="21"/>
      <c r="BE463" s="59" t="str">
        <f>IF($K463="", "", SUMIF('Drinks List'!EJ$11:EJ$1010, $K463, 'Drinks List'!EI$11:EI$1010))</f>
        <v/>
      </c>
      <c r="BF463" s="21"/>
      <c r="BG463" s="59" t="str">
        <f>IF($K463="", "", SUMIF('Drinks List'!EL$11:EL$1010, $K463, 'Drinks List'!EK$11:EK$1010))</f>
        <v/>
      </c>
      <c r="BH463" s="21"/>
      <c r="BI463" s="59" t="str">
        <f>IF($K463="", "", SUMIF('Drinks List'!EN$11:EN$1010, $K463, 'Drinks List'!EM$11:EM$1010))</f>
        <v/>
      </c>
      <c r="BJ463" s="21"/>
      <c r="BK463" s="59" t="str">
        <f>IF($K463="", "", SUMIF('Drinks List'!EP$11:EP$1010, $K463, 'Drinks List'!EO$11:EO$1010))</f>
        <v/>
      </c>
      <c r="BL463" s="21"/>
      <c r="BM463" s="59" t="str">
        <f>IF($K463="", "", SUMIF('Drinks List'!ER$11:ER$1010, $K463, 'Drinks List'!EQ$11:EQ$1010))</f>
        <v/>
      </c>
      <c r="BN463" s="21"/>
      <c r="BO463" s="65" t="str">
        <f>IF($K463="", "", SUMIF('Drinks List'!ET$11:ET$1010, $K463, 'Drinks List'!ES$11:ES$1010))</f>
        <v/>
      </c>
      <c r="BQ463" s="120" t="str">
        <f t="shared" si="153"/>
        <v/>
      </c>
      <c r="BR463" s="62" t="str">
        <f t="shared" si="154"/>
        <v/>
      </c>
      <c r="BS463" s="76" t="str">
        <f>IF(BQ463="", "", COUNTIF(BQ$11:BQ$1010, "&gt;"&amp;BQ463)+1+COUNTIF(BQ$11:BQ463, BQ463)-1)</f>
        <v/>
      </c>
      <c r="BT463" s="76" t="str">
        <f>IF(BR463="", "", COUNTIF(BR$11:BR$1010, "&lt;"&amp;BR463)+1+COUNTIF(BR$11:BR463, BR463)-1)</f>
        <v/>
      </c>
      <c r="BV463" s="76" t="str">
        <f t="shared" si="155"/>
        <v/>
      </c>
      <c r="BW463" s="124" t="str">
        <f t="shared" si="156"/>
        <v/>
      </c>
      <c r="BX463" s="115" t="str">
        <f t="shared" si="157"/>
        <v/>
      </c>
      <c r="BY463" s="125" t="str">
        <f t="shared" si="158"/>
        <v/>
      </c>
      <c r="CA463" s="106" t="str">
        <f t="shared" si="159"/>
        <v/>
      </c>
      <c r="CB463" s="22" t="str">
        <f t="shared" si="160"/>
        <v/>
      </c>
      <c r="CD463" s="76" t="str">
        <f>IF($J463="", "", IF($BV463=0, "", COUNTIF($J$11:$J$1010, "&lt;"&amp;$J463)+1+COUNTIF($J$11:$J463, $J463)-1))</f>
        <v/>
      </c>
    </row>
    <row r="464" spans="1:82" x14ac:dyDescent="0.25">
      <c r="A464" s="31"/>
      <c r="B464" s="19" t="str">
        <f t="shared" si="141"/>
        <v/>
      </c>
      <c r="C464" s="20" t="str">
        <f t="shared" si="142"/>
        <v/>
      </c>
      <c r="D464" s="29" t="str">
        <f t="shared" si="143"/>
        <v/>
      </c>
      <c r="E464" s="22" t="str">
        <f t="shared" si="144"/>
        <v/>
      </c>
      <c r="F464" s="31"/>
      <c r="G464" s="301"/>
      <c r="H464" s="302"/>
      <c r="I464" s="303"/>
      <c r="J464" s="304"/>
      <c r="K464" s="283"/>
      <c r="L464" s="305"/>
      <c r="M464" s="285"/>
      <c r="N464" s="287"/>
      <c r="O464" s="31"/>
      <c r="P464" s="19" t="str">
        <f t="shared" si="145"/>
        <v/>
      </c>
      <c r="Q464" s="20" t="str">
        <f t="shared" si="146"/>
        <v/>
      </c>
      <c r="R464" s="29" t="str">
        <f t="shared" si="147"/>
        <v/>
      </c>
      <c r="S464" s="22" t="str">
        <f t="shared" si="148"/>
        <v/>
      </c>
      <c r="T464" s="31"/>
      <c r="U464" s="69" t="str">
        <f t="shared" si="149"/>
        <v/>
      </c>
      <c r="V464" s="31"/>
      <c r="X464" s="76" t="str">
        <f t="shared" si="150"/>
        <v/>
      </c>
      <c r="Z464" s="76" t="str">
        <f t="shared" si="151"/>
        <v/>
      </c>
      <c r="AA464" s="76" t="str">
        <f t="shared" si="152"/>
        <v/>
      </c>
      <c r="AC464" s="19" t="str">
        <f>IF($K464="", "", SUMIF('Drinks List'!DH$11:DH$1010, $K464, 'Drinks List'!DG$11:DG$1010))</f>
        <v/>
      </c>
      <c r="AD464" s="21"/>
      <c r="AE464" s="59" t="str">
        <f>IF($K464="", "", SUMIF('Drinks List'!DJ$11:DJ$1010, $K464, 'Drinks List'!DI$11:DI$1010))</f>
        <v/>
      </c>
      <c r="AF464" s="21"/>
      <c r="AG464" s="59" t="str">
        <f>IF($K464="", "", SUMIF('Drinks List'!DL$11:DL$1010, $K464, 'Drinks List'!DK$11:DK$1010))</f>
        <v/>
      </c>
      <c r="AH464" s="21"/>
      <c r="AI464" s="59" t="str">
        <f>IF($K464="", "", SUMIF('Drinks List'!DN$11:DN$1010, $K464, 'Drinks List'!DM$11:DM$1010))</f>
        <v/>
      </c>
      <c r="AJ464" s="21"/>
      <c r="AK464" s="59" t="str">
        <f>IF($K464="", "", SUMIF('Drinks List'!DP$11:DP$1010, $K464, 'Drinks List'!DO$11:DO$1010))</f>
        <v/>
      </c>
      <c r="AL464" s="21"/>
      <c r="AM464" s="59" t="str">
        <f>IF($K464="", "", SUMIF('Drinks List'!DR$11:DR$1010, $K464, 'Drinks List'!DQ$11:DQ$1010))</f>
        <v/>
      </c>
      <c r="AN464" s="21"/>
      <c r="AO464" s="59" t="str">
        <f>IF($K464="", "", SUMIF('Drinks List'!DT$11:DT$1010, $K464, 'Drinks List'!DS$11:DS$1010))</f>
        <v/>
      </c>
      <c r="AP464" s="21"/>
      <c r="AQ464" s="59" t="str">
        <f>IF($K464="", "", SUMIF('Drinks List'!DV$11:DV$1010, $K464, 'Drinks List'!DU$11:DU$1010))</f>
        <v/>
      </c>
      <c r="AR464" s="21"/>
      <c r="AS464" s="59" t="str">
        <f>IF($K464="", "", SUMIF('Drinks List'!DX$11:DX$1010, $K464, 'Drinks List'!DW$11:DW$1010))</f>
        <v/>
      </c>
      <c r="AT464" s="21"/>
      <c r="AU464" s="59" t="str">
        <f>IF($K464="", "", SUMIF('Drinks List'!DZ$11:DZ$1010, $K464, 'Drinks List'!DY$11:DY$1010))</f>
        <v/>
      </c>
      <c r="AV464" s="21"/>
      <c r="AW464" s="59" t="str">
        <f>IF($K464="", "", SUMIF('Drinks List'!EB$11:EB$1010, $K464, 'Drinks List'!EA$11:EA$1010))</f>
        <v/>
      </c>
      <c r="AX464" s="21"/>
      <c r="AY464" s="59" t="str">
        <f>IF($K464="", "", SUMIF('Drinks List'!ED$11:ED$1010, $K464, 'Drinks List'!EC$11:EC$1010))</f>
        <v/>
      </c>
      <c r="AZ464" s="21"/>
      <c r="BA464" s="59" t="str">
        <f>IF($K464="", "", SUMIF('Drinks List'!EF$11:EF$1010, $K464, 'Drinks List'!EE$11:EE$1010))</f>
        <v/>
      </c>
      <c r="BB464" s="21"/>
      <c r="BC464" s="59" t="str">
        <f>IF($K464="", "", SUMIF('Drinks List'!EH$11:EH$1010, $K464, 'Drinks List'!EG$11:EG$1010))</f>
        <v/>
      </c>
      <c r="BD464" s="21"/>
      <c r="BE464" s="59" t="str">
        <f>IF($K464="", "", SUMIF('Drinks List'!EJ$11:EJ$1010, $K464, 'Drinks List'!EI$11:EI$1010))</f>
        <v/>
      </c>
      <c r="BF464" s="21"/>
      <c r="BG464" s="59" t="str">
        <f>IF($K464="", "", SUMIF('Drinks List'!EL$11:EL$1010, $K464, 'Drinks List'!EK$11:EK$1010))</f>
        <v/>
      </c>
      <c r="BH464" s="21"/>
      <c r="BI464" s="59" t="str">
        <f>IF($K464="", "", SUMIF('Drinks List'!EN$11:EN$1010, $K464, 'Drinks List'!EM$11:EM$1010))</f>
        <v/>
      </c>
      <c r="BJ464" s="21"/>
      <c r="BK464" s="59" t="str">
        <f>IF($K464="", "", SUMIF('Drinks List'!EP$11:EP$1010, $K464, 'Drinks List'!EO$11:EO$1010))</f>
        <v/>
      </c>
      <c r="BL464" s="21"/>
      <c r="BM464" s="59" t="str">
        <f>IF($K464="", "", SUMIF('Drinks List'!ER$11:ER$1010, $K464, 'Drinks List'!EQ$11:EQ$1010))</f>
        <v/>
      </c>
      <c r="BN464" s="21"/>
      <c r="BO464" s="65" t="str">
        <f>IF($K464="", "", SUMIF('Drinks List'!ET$11:ET$1010, $K464, 'Drinks List'!ES$11:ES$1010))</f>
        <v/>
      </c>
      <c r="BQ464" s="120" t="str">
        <f t="shared" si="153"/>
        <v/>
      </c>
      <c r="BR464" s="62" t="str">
        <f t="shared" si="154"/>
        <v/>
      </c>
      <c r="BS464" s="76" t="str">
        <f>IF(BQ464="", "", COUNTIF(BQ$11:BQ$1010, "&gt;"&amp;BQ464)+1+COUNTIF(BQ$11:BQ464, BQ464)-1)</f>
        <v/>
      </c>
      <c r="BT464" s="76" t="str">
        <f>IF(BR464="", "", COUNTIF(BR$11:BR$1010, "&lt;"&amp;BR464)+1+COUNTIF(BR$11:BR464, BR464)-1)</f>
        <v/>
      </c>
      <c r="BV464" s="76" t="str">
        <f t="shared" si="155"/>
        <v/>
      </c>
      <c r="BW464" s="124" t="str">
        <f t="shared" si="156"/>
        <v/>
      </c>
      <c r="BX464" s="115" t="str">
        <f t="shared" si="157"/>
        <v/>
      </c>
      <c r="BY464" s="125" t="str">
        <f t="shared" si="158"/>
        <v/>
      </c>
      <c r="CA464" s="106" t="str">
        <f t="shared" si="159"/>
        <v/>
      </c>
      <c r="CB464" s="22" t="str">
        <f t="shared" si="160"/>
        <v/>
      </c>
      <c r="CD464" s="76" t="str">
        <f>IF($J464="", "", IF($BV464=0, "", COUNTIF($J$11:$J$1010, "&lt;"&amp;$J464)+1+COUNTIF($J$11:$J464, $J464)-1))</f>
        <v/>
      </c>
    </row>
    <row r="465" spans="1:82" x14ac:dyDescent="0.25">
      <c r="A465" s="31"/>
      <c r="B465" s="19" t="str">
        <f t="shared" si="141"/>
        <v/>
      </c>
      <c r="C465" s="20" t="str">
        <f t="shared" si="142"/>
        <v/>
      </c>
      <c r="D465" s="29" t="str">
        <f t="shared" si="143"/>
        <v/>
      </c>
      <c r="E465" s="22" t="str">
        <f t="shared" si="144"/>
        <v/>
      </c>
      <c r="F465" s="31"/>
      <c r="G465" s="301"/>
      <c r="H465" s="302"/>
      <c r="I465" s="303"/>
      <c r="J465" s="304"/>
      <c r="K465" s="283"/>
      <c r="L465" s="305"/>
      <c r="M465" s="285"/>
      <c r="N465" s="287"/>
      <c r="O465" s="31"/>
      <c r="P465" s="19" t="str">
        <f t="shared" si="145"/>
        <v/>
      </c>
      <c r="Q465" s="20" t="str">
        <f t="shared" si="146"/>
        <v/>
      </c>
      <c r="R465" s="29" t="str">
        <f t="shared" si="147"/>
        <v/>
      </c>
      <c r="S465" s="22" t="str">
        <f t="shared" si="148"/>
        <v/>
      </c>
      <c r="T465" s="31"/>
      <c r="U465" s="69" t="str">
        <f t="shared" si="149"/>
        <v/>
      </c>
      <c r="V465" s="31"/>
      <c r="X465" s="76" t="str">
        <f t="shared" si="150"/>
        <v/>
      </c>
      <c r="Z465" s="76" t="str">
        <f t="shared" si="151"/>
        <v/>
      </c>
      <c r="AA465" s="76" t="str">
        <f t="shared" si="152"/>
        <v/>
      </c>
      <c r="AC465" s="19" t="str">
        <f>IF($K465="", "", SUMIF('Drinks List'!DH$11:DH$1010, $K465, 'Drinks List'!DG$11:DG$1010))</f>
        <v/>
      </c>
      <c r="AD465" s="21"/>
      <c r="AE465" s="59" t="str">
        <f>IF($K465="", "", SUMIF('Drinks List'!DJ$11:DJ$1010, $K465, 'Drinks List'!DI$11:DI$1010))</f>
        <v/>
      </c>
      <c r="AF465" s="21"/>
      <c r="AG465" s="59" t="str">
        <f>IF($K465="", "", SUMIF('Drinks List'!DL$11:DL$1010, $K465, 'Drinks List'!DK$11:DK$1010))</f>
        <v/>
      </c>
      <c r="AH465" s="21"/>
      <c r="AI465" s="59" t="str">
        <f>IF($K465="", "", SUMIF('Drinks List'!DN$11:DN$1010, $K465, 'Drinks List'!DM$11:DM$1010))</f>
        <v/>
      </c>
      <c r="AJ465" s="21"/>
      <c r="AK465" s="59" t="str">
        <f>IF($K465="", "", SUMIF('Drinks List'!DP$11:DP$1010, $K465, 'Drinks List'!DO$11:DO$1010))</f>
        <v/>
      </c>
      <c r="AL465" s="21"/>
      <c r="AM465" s="59" t="str">
        <f>IF($K465="", "", SUMIF('Drinks List'!DR$11:DR$1010, $K465, 'Drinks List'!DQ$11:DQ$1010))</f>
        <v/>
      </c>
      <c r="AN465" s="21"/>
      <c r="AO465" s="59" t="str">
        <f>IF($K465="", "", SUMIF('Drinks List'!DT$11:DT$1010, $K465, 'Drinks List'!DS$11:DS$1010))</f>
        <v/>
      </c>
      <c r="AP465" s="21"/>
      <c r="AQ465" s="59" t="str">
        <f>IF($K465="", "", SUMIF('Drinks List'!DV$11:DV$1010, $K465, 'Drinks List'!DU$11:DU$1010))</f>
        <v/>
      </c>
      <c r="AR465" s="21"/>
      <c r="AS465" s="59" t="str">
        <f>IF($K465="", "", SUMIF('Drinks List'!DX$11:DX$1010, $K465, 'Drinks List'!DW$11:DW$1010))</f>
        <v/>
      </c>
      <c r="AT465" s="21"/>
      <c r="AU465" s="59" t="str">
        <f>IF($K465="", "", SUMIF('Drinks List'!DZ$11:DZ$1010, $K465, 'Drinks List'!DY$11:DY$1010))</f>
        <v/>
      </c>
      <c r="AV465" s="21"/>
      <c r="AW465" s="59" t="str">
        <f>IF($K465="", "", SUMIF('Drinks List'!EB$11:EB$1010, $K465, 'Drinks List'!EA$11:EA$1010))</f>
        <v/>
      </c>
      <c r="AX465" s="21"/>
      <c r="AY465" s="59" t="str">
        <f>IF($K465="", "", SUMIF('Drinks List'!ED$11:ED$1010, $K465, 'Drinks List'!EC$11:EC$1010))</f>
        <v/>
      </c>
      <c r="AZ465" s="21"/>
      <c r="BA465" s="59" t="str">
        <f>IF($K465="", "", SUMIF('Drinks List'!EF$11:EF$1010, $K465, 'Drinks List'!EE$11:EE$1010))</f>
        <v/>
      </c>
      <c r="BB465" s="21"/>
      <c r="BC465" s="59" t="str">
        <f>IF($K465="", "", SUMIF('Drinks List'!EH$11:EH$1010, $K465, 'Drinks List'!EG$11:EG$1010))</f>
        <v/>
      </c>
      <c r="BD465" s="21"/>
      <c r="BE465" s="59" t="str">
        <f>IF($K465="", "", SUMIF('Drinks List'!EJ$11:EJ$1010, $K465, 'Drinks List'!EI$11:EI$1010))</f>
        <v/>
      </c>
      <c r="BF465" s="21"/>
      <c r="BG465" s="59" t="str">
        <f>IF($K465="", "", SUMIF('Drinks List'!EL$11:EL$1010, $K465, 'Drinks List'!EK$11:EK$1010))</f>
        <v/>
      </c>
      <c r="BH465" s="21"/>
      <c r="BI465" s="59" t="str">
        <f>IF($K465="", "", SUMIF('Drinks List'!EN$11:EN$1010, $K465, 'Drinks List'!EM$11:EM$1010))</f>
        <v/>
      </c>
      <c r="BJ465" s="21"/>
      <c r="BK465" s="59" t="str">
        <f>IF($K465="", "", SUMIF('Drinks List'!EP$11:EP$1010, $K465, 'Drinks List'!EO$11:EO$1010))</f>
        <v/>
      </c>
      <c r="BL465" s="21"/>
      <c r="BM465" s="59" t="str">
        <f>IF($K465="", "", SUMIF('Drinks List'!ER$11:ER$1010, $K465, 'Drinks List'!EQ$11:EQ$1010))</f>
        <v/>
      </c>
      <c r="BN465" s="21"/>
      <c r="BO465" s="65" t="str">
        <f>IF($K465="", "", SUMIF('Drinks List'!ET$11:ET$1010, $K465, 'Drinks List'!ES$11:ES$1010))</f>
        <v/>
      </c>
      <c r="BQ465" s="120" t="str">
        <f t="shared" si="153"/>
        <v/>
      </c>
      <c r="BR465" s="62" t="str">
        <f t="shared" si="154"/>
        <v/>
      </c>
      <c r="BS465" s="76" t="str">
        <f>IF(BQ465="", "", COUNTIF(BQ$11:BQ$1010, "&gt;"&amp;BQ465)+1+COUNTIF(BQ$11:BQ465, BQ465)-1)</f>
        <v/>
      </c>
      <c r="BT465" s="76" t="str">
        <f>IF(BR465="", "", COUNTIF(BR$11:BR$1010, "&lt;"&amp;BR465)+1+COUNTIF(BR$11:BR465, BR465)-1)</f>
        <v/>
      </c>
      <c r="BV465" s="76" t="str">
        <f t="shared" si="155"/>
        <v/>
      </c>
      <c r="BW465" s="124" t="str">
        <f t="shared" si="156"/>
        <v/>
      </c>
      <c r="BX465" s="115" t="str">
        <f t="shared" si="157"/>
        <v/>
      </c>
      <c r="BY465" s="125" t="str">
        <f t="shared" si="158"/>
        <v/>
      </c>
      <c r="CA465" s="106" t="str">
        <f t="shared" si="159"/>
        <v/>
      </c>
      <c r="CB465" s="22" t="str">
        <f t="shared" si="160"/>
        <v/>
      </c>
      <c r="CD465" s="76" t="str">
        <f>IF($J465="", "", IF($BV465=0, "", COUNTIF($J$11:$J$1010, "&lt;"&amp;$J465)+1+COUNTIF($J$11:$J465, $J465)-1))</f>
        <v/>
      </c>
    </row>
    <row r="466" spans="1:82" x14ac:dyDescent="0.25">
      <c r="A466" s="31"/>
      <c r="B466" s="19" t="str">
        <f t="shared" si="141"/>
        <v/>
      </c>
      <c r="C466" s="20" t="str">
        <f t="shared" si="142"/>
        <v/>
      </c>
      <c r="D466" s="29" t="str">
        <f t="shared" si="143"/>
        <v/>
      </c>
      <c r="E466" s="22" t="str">
        <f t="shared" si="144"/>
        <v/>
      </c>
      <c r="F466" s="31"/>
      <c r="G466" s="301"/>
      <c r="H466" s="302"/>
      <c r="I466" s="303"/>
      <c r="J466" s="304"/>
      <c r="K466" s="283"/>
      <c r="L466" s="305"/>
      <c r="M466" s="285"/>
      <c r="N466" s="287"/>
      <c r="O466" s="31"/>
      <c r="P466" s="19" t="str">
        <f t="shared" si="145"/>
        <v/>
      </c>
      <c r="Q466" s="20" t="str">
        <f t="shared" si="146"/>
        <v/>
      </c>
      <c r="R466" s="29" t="str">
        <f t="shared" si="147"/>
        <v/>
      </c>
      <c r="S466" s="22" t="str">
        <f t="shared" si="148"/>
        <v/>
      </c>
      <c r="T466" s="31"/>
      <c r="U466" s="69" t="str">
        <f t="shared" si="149"/>
        <v/>
      </c>
      <c r="V466" s="31"/>
      <c r="X466" s="76" t="str">
        <f t="shared" si="150"/>
        <v/>
      </c>
      <c r="Z466" s="76" t="str">
        <f t="shared" si="151"/>
        <v/>
      </c>
      <c r="AA466" s="76" t="str">
        <f t="shared" si="152"/>
        <v/>
      </c>
      <c r="AC466" s="19" t="str">
        <f>IF($K466="", "", SUMIF('Drinks List'!DH$11:DH$1010, $K466, 'Drinks List'!DG$11:DG$1010))</f>
        <v/>
      </c>
      <c r="AD466" s="21"/>
      <c r="AE466" s="59" t="str">
        <f>IF($K466="", "", SUMIF('Drinks List'!DJ$11:DJ$1010, $K466, 'Drinks List'!DI$11:DI$1010))</f>
        <v/>
      </c>
      <c r="AF466" s="21"/>
      <c r="AG466" s="59" t="str">
        <f>IF($K466="", "", SUMIF('Drinks List'!DL$11:DL$1010, $K466, 'Drinks List'!DK$11:DK$1010))</f>
        <v/>
      </c>
      <c r="AH466" s="21"/>
      <c r="AI466" s="59" t="str">
        <f>IF($K466="", "", SUMIF('Drinks List'!DN$11:DN$1010, $K466, 'Drinks List'!DM$11:DM$1010))</f>
        <v/>
      </c>
      <c r="AJ466" s="21"/>
      <c r="AK466" s="59" t="str">
        <f>IF($K466="", "", SUMIF('Drinks List'!DP$11:DP$1010, $K466, 'Drinks List'!DO$11:DO$1010))</f>
        <v/>
      </c>
      <c r="AL466" s="21"/>
      <c r="AM466" s="59" t="str">
        <f>IF($K466="", "", SUMIF('Drinks List'!DR$11:DR$1010, $K466, 'Drinks List'!DQ$11:DQ$1010))</f>
        <v/>
      </c>
      <c r="AN466" s="21"/>
      <c r="AO466" s="59" t="str">
        <f>IF($K466="", "", SUMIF('Drinks List'!DT$11:DT$1010, $K466, 'Drinks List'!DS$11:DS$1010))</f>
        <v/>
      </c>
      <c r="AP466" s="21"/>
      <c r="AQ466" s="59" t="str">
        <f>IF($K466="", "", SUMIF('Drinks List'!DV$11:DV$1010, $K466, 'Drinks List'!DU$11:DU$1010))</f>
        <v/>
      </c>
      <c r="AR466" s="21"/>
      <c r="AS466" s="59" t="str">
        <f>IF($K466="", "", SUMIF('Drinks List'!DX$11:DX$1010, $K466, 'Drinks List'!DW$11:DW$1010))</f>
        <v/>
      </c>
      <c r="AT466" s="21"/>
      <c r="AU466" s="59" t="str">
        <f>IF($K466="", "", SUMIF('Drinks List'!DZ$11:DZ$1010, $K466, 'Drinks List'!DY$11:DY$1010))</f>
        <v/>
      </c>
      <c r="AV466" s="21"/>
      <c r="AW466" s="59" t="str">
        <f>IF($K466="", "", SUMIF('Drinks List'!EB$11:EB$1010, $K466, 'Drinks List'!EA$11:EA$1010))</f>
        <v/>
      </c>
      <c r="AX466" s="21"/>
      <c r="AY466" s="59" t="str">
        <f>IF($K466="", "", SUMIF('Drinks List'!ED$11:ED$1010, $K466, 'Drinks List'!EC$11:EC$1010))</f>
        <v/>
      </c>
      <c r="AZ466" s="21"/>
      <c r="BA466" s="59" t="str">
        <f>IF($K466="", "", SUMIF('Drinks List'!EF$11:EF$1010, $K466, 'Drinks List'!EE$11:EE$1010))</f>
        <v/>
      </c>
      <c r="BB466" s="21"/>
      <c r="BC466" s="59" t="str">
        <f>IF($K466="", "", SUMIF('Drinks List'!EH$11:EH$1010, $K466, 'Drinks List'!EG$11:EG$1010))</f>
        <v/>
      </c>
      <c r="BD466" s="21"/>
      <c r="BE466" s="59" t="str">
        <f>IF($K466="", "", SUMIF('Drinks List'!EJ$11:EJ$1010, $K466, 'Drinks List'!EI$11:EI$1010))</f>
        <v/>
      </c>
      <c r="BF466" s="21"/>
      <c r="BG466" s="59" t="str">
        <f>IF($K466="", "", SUMIF('Drinks List'!EL$11:EL$1010, $K466, 'Drinks List'!EK$11:EK$1010))</f>
        <v/>
      </c>
      <c r="BH466" s="21"/>
      <c r="BI466" s="59" t="str">
        <f>IF($K466="", "", SUMIF('Drinks List'!EN$11:EN$1010, $K466, 'Drinks List'!EM$11:EM$1010))</f>
        <v/>
      </c>
      <c r="BJ466" s="21"/>
      <c r="BK466" s="59" t="str">
        <f>IF($K466="", "", SUMIF('Drinks List'!EP$11:EP$1010, $K466, 'Drinks List'!EO$11:EO$1010))</f>
        <v/>
      </c>
      <c r="BL466" s="21"/>
      <c r="BM466" s="59" t="str">
        <f>IF($K466="", "", SUMIF('Drinks List'!ER$11:ER$1010, $K466, 'Drinks List'!EQ$11:EQ$1010))</f>
        <v/>
      </c>
      <c r="BN466" s="21"/>
      <c r="BO466" s="65" t="str">
        <f>IF($K466="", "", SUMIF('Drinks List'!ET$11:ET$1010, $K466, 'Drinks List'!ES$11:ES$1010))</f>
        <v/>
      </c>
      <c r="BQ466" s="120" t="str">
        <f t="shared" si="153"/>
        <v/>
      </c>
      <c r="BR466" s="62" t="str">
        <f t="shared" si="154"/>
        <v/>
      </c>
      <c r="BS466" s="76" t="str">
        <f>IF(BQ466="", "", COUNTIF(BQ$11:BQ$1010, "&gt;"&amp;BQ466)+1+COUNTIF(BQ$11:BQ466, BQ466)-1)</f>
        <v/>
      </c>
      <c r="BT466" s="76" t="str">
        <f>IF(BR466="", "", COUNTIF(BR$11:BR$1010, "&lt;"&amp;BR466)+1+COUNTIF(BR$11:BR466, BR466)-1)</f>
        <v/>
      </c>
      <c r="BV466" s="76" t="str">
        <f t="shared" si="155"/>
        <v/>
      </c>
      <c r="BW466" s="124" t="str">
        <f t="shared" si="156"/>
        <v/>
      </c>
      <c r="BX466" s="115" t="str">
        <f t="shared" si="157"/>
        <v/>
      </c>
      <c r="BY466" s="125" t="str">
        <f t="shared" si="158"/>
        <v/>
      </c>
      <c r="CA466" s="106" t="str">
        <f t="shared" si="159"/>
        <v/>
      </c>
      <c r="CB466" s="22" t="str">
        <f t="shared" si="160"/>
        <v/>
      </c>
      <c r="CD466" s="76" t="str">
        <f>IF($J466="", "", IF($BV466=0, "", COUNTIF($J$11:$J$1010, "&lt;"&amp;$J466)+1+COUNTIF($J$11:$J466, $J466)-1))</f>
        <v/>
      </c>
    </row>
    <row r="467" spans="1:82" x14ac:dyDescent="0.25">
      <c r="A467" s="31"/>
      <c r="B467" s="19" t="str">
        <f t="shared" si="141"/>
        <v/>
      </c>
      <c r="C467" s="20" t="str">
        <f t="shared" si="142"/>
        <v/>
      </c>
      <c r="D467" s="29" t="str">
        <f t="shared" si="143"/>
        <v/>
      </c>
      <c r="E467" s="22" t="str">
        <f t="shared" si="144"/>
        <v/>
      </c>
      <c r="F467" s="31"/>
      <c r="G467" s="301"/>
      <c r="H467" s="302"/>
      <c r="I467" s="303"/>
      <c r="J467" s="304"/>
      <c r="K467" s="283"/>
      <c r="L467" s="305"/>
      <c r="M467" s="285"/>
      <c r="N467" s="287"/>
      <c r="O467" s="31"/>
      <c r="P467" s="19" t="str">
        <f t="shared" si="145"/>
        <v/>
      </c>
      <c r="Q467" s="20" t="str">
        <f t="shared" si="146"/>
        <v/>
      </c>
      <c r="R467" s="29" t="str">
        <f t="shared" si="147"/>
        <v/>
      </c>
      <c r="S467" s="22" t="str">
        <f t="shared" si="148"/>
        <v/>
      </c>
      <c r="T467" s="31"/>
      <c r="U467" s="69" t="str">
        <f t="shared" si="149"/>
        <v/>
      </c>
      <c r="V467" s="31"/>
      <c r="X467" s="76" t="str">
        <f t="shared" si="150"/>
        <v/>
      </c>
      <c r="Z467" s="76" t="str">
        <f t="shared" si="151"/>
        <v/>
      </c>
      <c r="AA467" s="76" t="str">
        <f t="shared" si="152"/>
        <v/>
      </c>
      <c r="AC467" s="19" t="str">
        <f>IF($K467="", "", SUMIF('Drinks List'!DH$11:DH$1010, $K467, 'Drinks List'!DG$11:DG$1010))</f>
        <v/>
      </c>
      <c r="AD467" s="21"/>
      <c r="AE467" s="59" t="str">
        <f>IF($K467="", "", SUMIF('Drinks List'!DJ$11:DJ$1010, $K467, 'Drinks List'!DI$11:DI$1010))</f>
        <v/>
      </c>
      <c r="AF467" s="21"/>
      <c r="AG467" s="59" t="str">
        <f>IF($K467="", "", SUMIF('Drinks List'!DL$11:DL$1010, $K467, 'Drinks List'!DK$11:DK$1010))</f>
        <v/>
      </c>
      <c r="AH467" s="21"/>
      <c r="AI467" s="59" t="str">
        <f>IF($K467="", "", SUMIF('Drinks List'!DN$11:DN$1010, $K467, 'Drinks List'!DM$11:DM$1010))</f>
        <v/>
      </c>
      <c r="AJ467" s="21"/>
      <c r="AK467" s="59" t="str">
        <f>IF($K467="", "", SUMIF('Drinks List'!DP$11:DP$1010, $K467, 'Drinks List'!DO$11:DO$1010))</f>
        <v/>
      </c>
      <c r="AL467" s="21"/>
      <c r="AM467" s="59" t="str">
        <f>IF($K467="", "", SUMIF('Drinks List'!DR$11:DR$1010, $K467, 'Drinks List'!DQ$11:DQ$1010))</f>
        <v/>
      </c>
      <c r="AN467" s="21"/>
      <c r="AO467" s="59" t="str">
        <f>IF($K467="", "", SUMIF('Drinks List'!DT$11:DT$1010, $K467, 'Drinks List'!DS$11:DS$1010))</f>
        <v/>
      </c>
      <c r="AP467" s="21"/>
      <c r="AQ467" s="59" t="str">
        <f>IF($K467="", "", SUMIF('Drinks List'!DV$11:DV$1010, $K467, 'Drinks List'!DU$11:DU$1010))</f>
        <v/>
      </c>
      <c r="AR467" s="21"/>
      <c r="AS467" s="59" t="str">
        <f>IF($K467="", "", SUMIF('Drinks List'!DX$11:DX$1010, $K467, 'Drinks List'!DW$11:DW$1010))</f>
        <v/>
      </c>
      <c r="AT467" s="21"/>
      <c r="AU467" s="59" t="str">
        <f>IF($K467="", "", SUMIF('Drinks List'!DZ$11:DZ$1010, $K467, 'Drinks List'!DY$11:DY$1010))</f>
        <v/>
      </c>
      <c r="AV467" s="21"/>
      <c r="AW467" s="59" t="str">
        <f>IF($K467="", "", SUMIF('Drinks List'!EB$11:EB$1010, $K467, 'Drinks List'!EA$11:EA$1010))</f>
        <v/>
      </c>
      <c r="AX467" s="21"/>
      <c r="AY467" s="59" t="str">
        <f>IF($K467="", "", SUMIF('Drinks List'!ED$11:ED$1010, $K467, 'Drinks List'!EC$11:EC$1010))</f>
        <v/>
      </c>
      <c r="AZ467" s="21"/>
      <c r="BA467" s="59" t="str">
        <f>IF($K467="", "", SUMIF('Drinks List'!EF$11:EF$1010, $K467, 'Drinks List'!EE$11:EE$1010))</f>
        <v/>
      </c>
      <c r="BB467" s="21"/>
      <c r="BC467" s="59" t="str">
        <f>IF($K467="", "", SUMIF('Drinks List'!EH$11:EH$1010, $K467, 'Drinks List'!EG$11:EG$1010))</f>
        <v/>
      </c>
      <c r="BD467" s="21"/>
      <c r="BE467" s="59" t="str">
        <f>IF($K467="", "", SUMIF('Drinks List'!EJ$11:EJ$1010, $K467, 'Drinks List'!EI$11:EI$1010))</f>
        <v/>
      </c>
      <c r="BF467" s="21"/>
      <c r="BG467" s="59" t="str">
        <f>IF($K467="", "", SUMIF('Drinks List'!EL$11:EL$1010, $K467, 'Drinks List'!EK$11:EK$1010))</f>
        <v/>
      </c>
      <c r="BH467" s="21"/>
      <c r="BI467" s="59" t="str">
        <f>IF($K467="", "", SUMIF('Drinks List'!EN$11:EN$1010, $K467, 'Drinks List'!EM$11:EM$1010))</f>
        <v/>
      </c>
      <c r="BJ467" s="21"/>
      <c r="BK467" s="59" t="str">
        <f>IF($K467="", "", SUMIF('Drinks List'!EP$11:EP$1010, $K467, 'Drinks List'!EO$11:EO$1010))</f>
        <v/>
      </c>
      <c r="BL467" s="21"/>
      <c r="BM467" s="59" t="str">
        <f>IF($K467="", "", SUMIF('Drinks List'!ER$11:ER$1010, $K467, 'Drinks List'!EQ$11:EQ$1010))</f>
        <v/>
      </c>
      <c r="BN467" s="21"/>
      <c r="BO467" s="65" t="str">
        <f>IF($K467="", "", SUMIF('Drinks List'!ET$11:ET$1010, $K467, 'Drinks List'!ES$11:ES$1010))</f>
        <v/>
      </c>
      <c r="BQ467" s="120" t="str">
        <f t="shared" si="153"/>
        <v/>
      </c>
      <c r="BR467" s="62" t="str">
        <f t="shared" si="154"/>
        <v/>
      </c>
      <c r="BS467" s="76" t="str">
        <f>IF(BQ467="", "", COUNTIF(BQ$11:BQ$1010, "&gt;"&amp;BQ467)+1+COUNTIF(BQ$11:BQ467, BQ467)-1)</f>
        <v/>
      </c>
      <c r="BT467" s="76" t="str">
        <f>IF(BR467="", "", COUNTIF(BR$11:BR$1010, "&lt;"&amp;BR467)+1+COUNTIF(BR$11:BR467, BR467)-1)</f>
        <v/>
      </c>
      <c r="BV467" s="76" t="str">
        <f t="shared" si="155"/>
        <v/>
      </c>
      <c r="BW467" s="124" t="str">
        <f t="shared" si="156"/>
        <v/>
      </c>
      <c r="BX467" s="115" t="str">
        <f t="shared" si="157"/>
        <v/>
      </c>
      <c r="BY467" s="125" t="str">
        <f t="shared" si="158"/>
        <v/>
      </c>
      <c r="CA467" s="106" t="str">
        <f t="shared" si="159"/>
        <v/>
      </c>
      <c r="CB467" s="22" t="str">
        <f t="shared" si="160"/>
        <v/>
      </c>
      <c r="CD467" s="76" t="str">
        <f>IF($J467="", "", IF($BV467=0, "", COUNTIF($J$11:$J$1010, "&lt;"&amp;$J467)+1+COUNTIF($J$11:$J467, $J467)-1))</f>
        <v/>
      </c>
    </row>
    <row r="468" spans="1:82" x14ac:dyDescent="0.25">
      <c r="A468" s="31"/>
      <c r="B468" s="19" t="str">
        <f t="shared" si="141"/>
        <v/>
      </c>
      <c r="C468" s="20" t="str">
        <f t="shared" si="142"/>
        <v/>
      </c>
      <c r="D468" s="29" t="str">
        <f t="shared" si="143"/>
        <v/>
      </c>
      <c r="E468" s="22" t="str">
        <f t="shared" si="144"/>
        <v/>
      </c>
      <c r="F468" s="31"/>
      <c r="G468" s="301"/>
      <c r="H468" s="302"/>
      <c r="I468" s="303"/>
      <c r="J468" s="304"/>
      <c r="K468" s="283"/>
      <c r="L468" s="305"/>
      <c r="M468" s="285"/>
      <c r="N468" s="287"/>
      <c r="O468" s="31"/>
      <c r="P468" s="19" t="str">
        <f t="shared" si="145"/>
        <v/>
      </c>
      <c r="Q468" s="20" t="str">
        <f t="shared" si="146"/>
        <v/>
      </c>
      <c r="R468" s="29" t="str">
        <f t="shared" si="147"/>
        <v/>
      </c>
      <c r="S468" s="22" t="str">
        <f t="shared" si="148"/>
        <v/>
      </c>
      <c r="T468" s="31"/>
      <c r="U468" s="69" t="str">
        <f t="shared" si="149"/>
        <v/>
      </c>
      <c r="V468" s="31"/>
      <c r="X468" s="76" t="str">
        <f t="shared" si="150"/>
        <v/>
      </c>
      <c r="Z468" s="76" t="str">
        <f t="shared" si="151"/>
        <v/>
      </c>
      <c r="AA468" s="76" t="str">
        <f t="shared" si="152"/>
        <v/>
      </c>
      <c r="AC468" s="19" t="str">
        <f>IF($K468="", "", SUMIF('Drinks List'!DH$11:DH$1010, $K468, 'Drinks List'!DG$11:DG$1010))</f>
        <v/>
      </c>
      <c r="AD468" s="21"/>
      <c r="AE468" s="59" t="str">
        <f>IF($K468="", "", SUMIF('Drinks List'!DJ$11:DJ$1010, $K468, 'Drinks List'!DI$11:DI$1010))</f>
        <v/>
      </c>
      <c r="AF468" s="21"/>
      <c r="AG468" s="59" t="str">
        <f>IF($K468="", "", SUMIF('Drinks List'!DL$11:DL$1010, $K468, 'Drinks List'!DK$11:DK$1010))</f>
        <v/>
      </c>
      <c r="AH468" s="21"/>
      <c r="AI468" s="59" t="str">
        <f>IF($K468="", "", SUMIF('Drinks List'!DN$11:DN$1010, $K468, 'Drinks List'!DM$11:DM$1010))</f>
        <v/>
      </c>
      <c r="AJ468" s="21"/>
      <c r="AK468" s="59" t="str">
        <f>IF($K468="", "", SUMIF('Drinks List'!DP$11:DP$1010, $K468, 'Drinks List'!DO$11:DO$1010))</f>
        <v/>
      </c>
      <c r="AL468" s="21"/>
      <c r="AM468" s="59" t="str">
        <f>IF($K468="", "", SUMIF('Drinks List'!DR$11:DR$1010, $K468, 'Drinks List'!DQ$11:DQ$1010))</f>
        <v/>
      </c>
      <c r="AN468" s="21"/>
      <c r="AO468" s="59" t="str">
        <f>IF($K468="", "", SUMIF('Drinks List'!DT$11:DT$1010, $K468, 'Drinks List'!DS$11:DS$1010))</f>
        <v/>
      </c>
      <c r="AP468" s="21"/>
      <c r="AQ468" s="59" t="str">
        <f>IF($K468="", "", SUMIF('Drinks List'!DV$11:DV$1010, $K468, 'Drinks List'!DU$11:DU$1010))</f>
        <v/>
      </c>
      <c r="AR468" s="21"/>
      <c r="AS468" s="59" t="str">
        <f>IF($K468="", "", SUMIF('Drinks List'!DX$11:DX$1010, $K468, 'Drinks List'!DW$11:DW$1010))</f>
        <v/>
      </c>
      <c r="AT468" s="21"/>
      <c r="AU468" s="59" t="str">
        <f>IF($K468="", "", SUMIF('Drinks List'!DZ$11:DZ$1010, $K468, 'Drinks List'!DY$11:DY$1010))</f>
        <v/>
      </c>
      <c r="AV468" s="21"/>
      <c r="AW468" s="59" t="str">
        <f>IF($K468="", "", SUMIF('Drinks List'!EB$11:EB$1010, $K468, 'Drinks List'!EA$11:EA$1010))</f>
        <v/>
      </c>
      <c r="AX468" s="21"/>
      <c r="AY468" s="59" t="str">
        <f>IF($K468="", "", SUMIF('Drinks List'!ED$11:ED$1010, $K468, 'Drinks List'!EC$11:EC$1010))</f>
        <v/>
      </c>
      <c r="AZ468" s="21"/>
      <c r="BA468" s="59" t="str">
        <f>IF($K468="", "", SUMIF('Drinks List'!EF$11:EF$1010, $K468, 'Drinks List'!EE$11:EE$1010))</f>
        <v/>
      </c>
      <c r="BB468" s="21"/>
      <c r="BC468" s="59" t="str">
        <f>IF($K468="", "", SUMIF('Drinks List'!EH$11:EH$1010, $K468, 'Drinks List'!EG$11:EG$1010))</f>
        <v/>
      </c>
      <c r="BD468" s="21"/>
      <c r="BE468" s="59" t="str">
        <f>IF($K468="", "", SUMIF('Drinks List'!EJ$11:EJ$1010, $K468, 'Drinks List'!EI$11:EI$1010))</f>
        <v/>
      </c>
      <c r="BF468" s="21"/>
      <c r="BG468" s="59" t="str">
        <f>IF($K468="", "", SUMIF('Drinks List'!EL$11:EL$1010, $K468, 'Drinks List'!EK$11:EK$1010))</f>
        <v/>
      </c>
      <c r="BH468" s="21"/>
      <c r="BI468" s="59" t="str">
        <f>IF($K468="", "", SUMIF('Drinks List'!EN$11:EN$1010, $K468, 'Drinks List'!EM$11:EM$1010))</f>
        <v/>
      </c>
      <c r="BJ468" s="21"/>
      <c r="BK468" s="59" t="str">
        <f>IF($K468="", "", SUMIF('Drinks List'!EP$11:EP$1010, $K468, 'Drinks List'!EO$11:EO$1010))</f>
        <v/>
      </c>
      <c r="BL468" s="21"/>
      <c r="BM468" s="59" t="str">
        <f>IF($K468="", "", SUMIF('Drinks List'!ER$11:ER$1010, $K468, 'Drinks List'!EQ$11:EQ$1010))</f>
        <v/>
      </c>
      <c r="BN468" s="21"/>
      <c r="BO468" s="65" t="str">
        <f>IF($K468="", "", SUMIF('Drinks List'!ET$11:ET$1010, $K468, 'Drinks List'!ES$11:ES$1010))</f>
        <v/>
      </c>
      <c r="BQ468" s="120" t="str">
        <f t="shared" si="153"/>
        <v/>
      </c>
      <c r="BR468" s="62" t="str">
        <f t="shared" si="154"/>
        <v/>
      </c>
      <c r="BS468" s="76" t="str">
        <f>IF(BQ468="", "", COUNTIF(BQ$11:BQ$1010, "&gt;"&amp;BQ468)+1+COUNTIF(BQ$11:BQ468, BQ468)-1)</f>
        <v/>
      </c>
      <c r="BT468" s="76" t="str">
        <f>IF(BR468="", "", COUNTIF(BR$11:BR$1010, "&lt;"&amp;BR468)+1+COUNTIF(BR$11:BR468, BR468)-1)</f>
        <v/>
      </c>
      <c r="BV468" s="76" t="str">
        <f t="shared" si="155"/>
        <v/>
      </c>
      <c r="BW468" s="124" t="str">
        <f t="shared" si="156"/>
        <v/>
      </c>
      <c r="BX468" s="115" t="str">
        <f t="shared" si="157"/>
        <v/>
      </c>
      <c r="BY468" s="125" t="str">
        <f t="shared" si="158"/>
        <v/>
      </c>
      <c r="CA468" s="106" t="str">
        <f t="shared" si="159"/>
        <v/>
      </c>
      <c r="CB468" s="22" t="str">
        <f t="shared" si="160"/>
        <v/>
      </c>
      <c r="CD468" s="76" t="str">
        <f>IF($J468="", "", IF($BV468=0, "", COUNTIF($J$11:$J$1010, "&lt;"&amp;$J468)+1+COUNTIF($J$11:$J468, $J468)-1))</f>
        <v/>
      </c>
    </row>
    <row r="469" spans="1:82" x14ac:dyDescent="0.25">
      <c r="A469" s="31"/>
      <c r="B469" s="19" t="str">
        <f t="shared" si="141"/>
        <v/>
      </c>
      <c r="C469" s="20" t="str">
        <f t="shared" si="142"/>
        <v/>
      </c>
      <c r="D469" s="29" t="str">
        <f t="shared" si="143"/>
        <v/>
      </c>
      <c r="E469" s="22" t="str">
        <f t="shared" si="144"/>
        <v/>
      </c>
      <c r="F469" s="31"/>
      <c r="G469" s="301"/>
      <c r="H469" s="302"/>
      <c r="I469" s="303"/>
      <c r="J469" s="304"/>
      <c r="K469" s="283"/>
      <c r="L469" s="305"/>
      <c r="M469" s="285"/>
      <c r="N469" s="287"/>
      <c r="O469" s="31"/>
      <c r="P469" s="19" t="str">
        <f t="shared" si="145"/>
        <v/>
      </c>
      <c r="Q469" s="20" t="str">
        <f t="shared" si="146"/>
        <v/>
      </c>
      <c r="R469" s="29" t="str">
        <f t="shared" si="147"/>
        <v/>
      </c>
      <c r="S469" s="22" t="str">
        <f t="shared" si="148"/>
        <v/>
      </c>
      <c r="T469" s="31"/>
      <c r="U469" s="69" t="str">
        <f t="shared" si="149"/>
        <v/>
      </c>
      <c r="V469" s="31"/>
      <c r="X469" s="76" t="str">
        <f t="shared" si="150"/>
        <v/>
      </c>
      <c r="Z469" s="76" t="str">
        <f t="shared" si="151"/>
        <v/>
      </c>
      <c r="AA469" s="76" t="str">
        <f t="shared" si="152"/>
        <v/>
      </c>
      <c r="AC469" s="19" t="str">
        <f>IF($K469="", "", SUMIF('Drinks List'!DH$11:DH$1010, $K469, 'Drinks List'!DG$11:DG$1010))</f>
        <v/>
      </c>
      <c r="AD469" s="21"/>
      <c r="AE469" s="59" t="str">
        <f>IF($K469="", "", SUMIF('Drinks List'!DJ$11:DJ$1010, $K469, 'Drinks List'!DI$11:DI$1010))</f>
        <v/>
      </c>
      <c r="AF469" s="21"/>
      <c r="AG469" s="59" t="str">
        <f>IF($K469="", "", SUMIF('Drinks List'!DL$11:DL$1010, $K469, 'Drinks List'!DK$11:DK$1010))</f>
        <v/>
      </c>
      <c r="AH469" s="21"/>
      <c r="AI469" s="59" t="str">
        <f>IF($K469="", "", SUMIF('Drinks List'!DN$11:DN$1010, $K469, 'Drinks List'!DM$11:DM$1010))</f>
        <v/>
      </c>
      <c r="AJ469" s="21"/>
      <c r="AK469" s="59" t="str">
        <f>IF($K469="", "", SUMIF('Drinks List'!DP$11:DP$1010, $K469, 'Drinks List'!DO$11:DO$1010))</f>
        <v/>
      </c>
      <c r="AL469" s="21"/>
      <c r="AM469" s="59" t="str">
        <f>IF($K469="", "", SUMIF('Drinks List'!DR$11:DR$1010, $K469, 'Drinks List'!DQ$11:DQ$1010))</f>
        <v/>
      </c>
      <c r="AN469" s="21"/>
      <c r="AO469" s="59" t="str">
        <f>IF($K469="", "", SUMIF('Drinks List'!DT$11:DT$1010, $K469, 'Drinks List'!DS$11:DS$1010))</f>
        <v/>
      </c>
      <c r="AP469" s="21"/>
      <c r="AQ469" s="59" t="str">
        <f>IF($K469="", "", SUMIF('Drinks List'!DV$11:DV$1010, $K469, 'Drinks List'!DU$11:DU$1010))</f>
        <v/>
      </c>
      <c r="AR469" s="21"/>
      <c r="AS469" s="59" t="str">
        <f>IF($K469="", "", SUMIF('Drinks List'!DX$11:DX$1010, $K469, 'Drinks List'!DW$11:DW$1010))</f>
        <v/>
      </c>
      <c r="AT469" s="21"/>
      <c r="AU469" s="59" t="str">
        <f>IF($K469="", "", SUMIF('Drinks List'!DZ$11:DZ$1010, $K469, 'Drinks List'!DY$11:DY$1010))</f>
        <v/>
      </c>
      <c r="AV469" s="21"/>
      <c r="AW469" s="59" t="str">
        <f>IF($K469="", "", SUMIF('Drinks List'!EB$11:EB$1010, $K469, 'Drinks List'!EA$11:EA$1010))</f>
        <v/>
      </c>
      <c r="AX469" s="21"/>
      <c r="AY469" s="59" t="str">
        <f>IF($K469="", "", SUMIF('Drinks List'!ED$11:ED$1010, $K469, 'Drinks List'!EC$11:EC$1010))</f>
        <v/>
      </c>
      <c r="AZ469" s="21"/>
      <c r="BA469" s="59" t="str">
        <f>IF($K469="", "", SUMIF('Drinks List'!EF$11:EF$1010, $K469, 'Drinks List'!EE$11:EE$1010))</f>
        <v/>
      </c>
      <c r="BB469" s="21"/>
      <c r="BC469" s="59" t="str">
        <f>IF($K469="", "", SUMIF('Drinks List'!EH$11:EH$1010, $K469, 'Drinks List'!EG$11:EG$1010))</f>
        <v/>
      </c>
      <c r="BD469" s="21"/>
      <c r="BE469" s="59" t="str">
        <f>IF($K469="", "", SUMIF('Drinks List'!EJ$11:EJ$1010, $K469, 'Drinks List'!EI$11:EI$1010))</f>
        <v/>
      </c>
      <c r="BF469" s="21"/>
      <c r="BG469" s="59" t="str">
        <f>IF($K469="", "", SUMIF('Drinks List'!EL$11:EL$1010, $K469, 'Drinks List'!EK$11:EK$1010))</f>
        <v/>
      </c>
      <c r="BH469" s="21"/>
      <c r="BI469" s="59" t="str">
        <f>IF($K469="", "", SUMIF('Drinks List'!EN$11:EN$1010, $K469, 'Drinks List'!EM$11:EM$1010))</f>
        <v/>
      </c>
      <c r="BJ469" s="21"/>
      <c r="BK469" s="59" t="str">
        <f>IF($K469="", "", SUMIF('Drinks List'!EP$11:EP$1010, $K469, 'Drinks List'!EO$11:EO$1010))</f>
        <v/>
      </c>
      <c r="BL469" s="21"/>
      <c r="BM469" s="59" t="str">
        <f>IF($K469="", "", SUMIF('Drinks List'!ER$11:ER$1010, $K469, 'Drinks List'!EQ$11:EQ$1010))</f>
        <v/>
      </c>
      <c r="BN469" s="21"/>
      <c r="BO469" s="65" t="str">
        <f>IF($K469="", "", SUMIF('Drinks List'!ET$11:ET$1010, $K469, 'Drinks List'!ES$11:ES$1010))</f>
        <v/>
      </c>
      <c r="BQ469" s="120" t="str">
        <f t="shared" si="153"/>
        <v/>
      </c>
      <c r="BR469" s="62" t="str">
        <f t="shared" si="154"/>
        <v/>
      </c>
      <c r="BS469" s="76" t="str">
        <f>IF(BQ469="", "", COUNTIF(BQ$11:BQ$1010, "&gt;"&amp;BQ469)+1+COUNTIF(BQ$11:BQ469, BQ469)-1)</f>
        <v/>
      </c>
      <c r="BT469" s="76" t="str">
        <f>IF(BR469="", "", COUNTIF(BR$11:BR$1010, "&lt;"&amp;BR469)+1+COUNTIF(BR$11:BR469, BR469)-1)</f>
        <v/>
      </c>
      <c r="BV469" s="76" t="str">
        <f t="shared" si="155"/>
        <v/>
      </c>
      <c r="BW469" s="124" t="str">
        <f t="shared" si="156"/>
        <v/>
      </c>
      <c r="BX469" s="115" t="str">
        <f t="shared" si="157"/>
        <v/>
      </c>
      <c r="BY469" s="125" t="str">
        <f t="shared" si="158"/>
        <v/>
      </c>
      <c r="CA469" s="106" t="str">
        <f t="shared" si="159"/>
        <v/>
      </c>
      <c r="CB469" s="22" t="str">
        <f t="shared" si="160"/>
        <v/>
      </c>
      <c r="CD469" s="76" t="str">
        <f>IF($J469="", "", IF($BV469=0, "", COUNTIF($J$11:$J$1010, "&lt;"&amp;$J469)+1+COUNTIF($J$11:$J469, $J469)-1))</f>
        <v/>
      </c>
    </row>
    <row r="470" spans="1:82" x14ac:dyDescent="0.25">
      <c r="A470" s="31"/>
      <c r="B470" s="19" t="str">
        <f t="shared" si="141"/>
        <v/>
      </c>
      <c r="C470" s="20" t="str">
        <f t="shared" si="142"/>
        <v/>
      </c>
      <c r="D470" s="29" t="str">
        <f t="shared" si="143"/>
        <v/>
      </c>
      <c r="E470" s="22" t="str">
        <f t="shared" si="144"/>
        <v/>
      </c>
      <c r="F470" s="31"/>
      <c r="G470" s="301"/>
      <c r="H470" s="302"/>
      <c r="I470" s="303"/>
      <c r="J470" s="304"/>
      <c r="K470" s="283"/>
      <c r="L470" s="305"/>
      <c r="M470" s="285"/>
      <c r="N470" s="287"/>
      <c r="O470" s="31"/>
      <c r="P470" s="19" t="str">
        <f t="shared" si="145"/>
        <v/>
      </c>
      <c r="Q470" s="20" t="str">
        <f t="shared" si="146"/>
        <v/>
      </c>
      <c r="R470" s="29" t="str">
        <f t="shared" si="147"/>
        <v/>
      </c>
      <c r="S470" s="22" t="str">
        <f t="shared" si="148"/>
        <v/>
      </c>
      <c r="T470" s="31"/>
      <c r="U470" s="69" t="str">
        <f t="shared" si="149"/>
        <v/>
      </c>
      <c r="V470" s="31"/>
      <c r="X470" s="76" t="str">
        <f t="shared" si="150"/>
        <v/>
      </c>
      <c r="Z470" s="76" t="str">
        <f t="shared" si="151"/>
        <v/>
      </c>
      <c r="AA470" s="76" t="str">
        <f t="shared" si="152"/>
        <v/>
      </c>
      <c r="AC470" s="19" t="str">
        <f>IF($K470="", "", SUMIF('Drinks List'!DH$11:DH$1010, $K470, 'Drinks List'!DG$11:DG$1010))</f>
        <v/>
      </c>
      <c r="AD470" s="21"/>
      <c r="AE470" s="59" t="str">
        <f>IF($K470="", "", SUMIF('Drinks List'!DJ$11:DJ$1010, $K470, 'Drinks List'!DI$11:DI$1010))</f>
        <v/>
      </c>
      <c r="AF470" s="21"/>
      <c r="AG470" s="59" t="str">
        <f>IF($K470="", "", SUMIF('Drinks List'!DL$11:DL$1010, $K470, 'Drinks List'!DK$11:DK$1010))</f>
        <v/>
      </c>
      <c r="AH470" s="21"/>
      <c r="AI470" s="59" t="str">
        <f>IF($K470="", "", SUMIF('Drinks List'!DN$11:DN$1010, $K470, 'Drinks List'!DM$11:DM$1010))</f>
        <v/>
      </c>
      <c r="AJ470" s="21"/>
      <c r="AK470" s="59" t="str">
        <f>IF($K470="", "", SUMIF('Drinks List'!DP$11:DP$1010, $K470, 'Drinks List'!DO$11:DO$1010))</f>
        <v/>
      </c>
      <c r="AL470" s="21"/>
      <c r="AM470" s="59" t="str">
        <f>IF($K470="", "", SUMIF('Drinks List'!DR$11:DR$1010, $K470, 'Drinks List'!DQ$11:DQ$1010))</f>
        <v/>
      </c>
      <c r="AN470" s="21"/>
      <c r="AO470" s="59" t="str">
        <f>IF($K470="", "", SUMIF('Drinks List'!DT$11:DT$1010, $K470, 'Drinks List'!DS$11:DS$1010))</f>
        <v/>
      </c>
      <c r="AP470" s="21"/>
      <c r="AQ470" s="59" t="str">
        <f>IF($K470="", "", SUMIF('Drinks List'!DV$11:DV$1010, $K470, 'Drinks List'!DU$11:DU$1010))</f>
        <v/>
      </c>
      <c r="AR470" s="21"/>
      <c r="AS470" s="59" t="str">
        <f>IF($K470="", "", SUMIF('Drinks List'!DX$11:DX$1010, $K470, 'Drinks List'!DW$11:DW$1010))</f>
        <v/>
      </c>
      <c r="AT470" s="21"/>
      <c r="AU470" s="59" t="str">
        <f>IF($K470="", "", SUMIF('Drinks List'!DZ$11:DZ$1010, $K470, 'Drinks List'!DY$11:DY$1010))</f>
        <v/>
      </c>
      <c r="AV470" s="21"/>
      <c r="AW470" s="59" t="str">
        <f>IF($K470="", "", SUMIF('Drinks List'!EB$11:EB$1010, $K470, 'Drinks List'!EA$11:EA$1010))</f>
        <v/>
      </c>
      <c r="AX470" s="21"/>
      <c r="AY470" s="59" t="str">
        <f>IF($K470="", "", SUMIF('Drinks List'!ED$11:ED$1010, $K470, 'Drinks List'!EC$11:EC$1010))</f>
        <v/>
      </c>
      <c r="AZ470" s="21"/>
      <c r="BA470" s="59" t="str">
        <f>IF($K470="", "", SUMIF('Drinks List'!EF$11:EF$1010, $K470, 'Drinks List'!EE$11:EE$1010))</f>
        <v/>
      </c>
      <c r="BB470" s="21"/>
      <c r="BC470" s="59" t="str">
        <f>IF($K470="", "", SUMIF('Drinks List'!EH$11:EH$1010, $K470, 'Drinks List'!EG$11:EG$1010))</f>
        <v/>
      </c>
      <c r="BD470" s="21"/>
      <c r="BE470" s="59" t="str">
        <f>IF($K470="", "", SUMIF('Drinks List'!EJ$11:EJ$1010, $K470, 'Drinks List'!EI$11:EI$1010))</f>
        <v/>
      </c>
      <c r="BF470" s="21"/>
      <c r="BG470" s="59" t="str">
        <f>IF($K470="", "", SUMIF('Drinks List'!EL$11:EL$1010, $K470, 'Drinks List'!EK$11:EK$1010))</f>
        <v/>
      </c>
      <c r="BH470" s="21"/>
      <c r="BI470" s="59" t="str">
        <f>IF($K470="", "", SUMIF('Drinks List'!EN$11:EN$1010, $K470, 'Drinks List'!EM$11:EM$1010))</f>
        <v/>
      </c>
      <c r="BJ470" s="21"/>
      <c r="BK470" s="59" t="str">
        <f>IF($K470="", "", SUMIF('Drinks List'!EP$11:EP$1010, $K470, 'Drinks List'!EO$11:EO$1010))</f>
        <v/>
      </c>
      <c r="BL470" s="21"/>
      <c r="BM470" s="59" t="str">
        <f>IF($K470="", "", SUMIF('Drinks List'!ER$11:ER$1010, $K470, 'Drinks List'!EQ$11:EQ$1010))</f>
        <v/>
      </c>
      <c r="BN470" s="21"/>
      <c r="BO470" s="65" t="str">
        <f>IF($K470="", "", SUMIF('Drinks List'!ET$11:ET$1010, $K470, 'Drinks List'!ES$11:ES$1010))</f>
        <v/>
      </c>
      <c r="BQ470" s="120" t="str">
        <f t="shared" si="153"/>
        <v/>
      </c>
      <c r="BR470" s="62" t="str">
        <f t="shared" si="154"/>
        <v/>
      </c>
      <c r="BS470" s="76" t="str">
        <f>IF(BQ470="", "", COUNTIF(BQ$11:BQ$1010, "&gt;"&amp;BQ470)+1+COUNTIF(BQ$11:BQ470, BQ470)-1)</f>
        <v/>
      </c>
      <c r="BT470" s="76" t="str">
        <f>IF(BR470="", "", COUNTIF(BR$11:BR$1010, "&lt;"&amp;BR470)+1+COUNTIF(BR$11:BR470, BR470)-1)</f>
        <v/>
      </c>
      <c r="BV470" s="76" t="str">
        <f t="shared" si="155"/>
        <v/>
      </c>
      <c r="BW470" s="124" t="str">
        <f t="shared" si="156"/>
        <v/>
      </c>
      <c r="BX470" s="115" t="str">
        <f t="shared" si="157"/>
        <v/>
      </c>
      <c r="BY470" s="125" t="str">
        <f t="shared" si="158"/>
        <v/>
      </c>
      <c r="CA470" s="106" t="str">
        <f t="shared" si="159"/>
        <v/>
      </c>
      <c r="CB470" s="22" t="str">
        <f t="shared" si="160"/>
        <v/>
      </c>
      <c r="CD470" s="76" t="str">
        <f>IF($J470="", "", IF($BV470=0, "", COUNTIF($J$11:$J$1010, "&lt;"&amp;$J470)+1+COUNTIF($J$11:$J470, $J470)-1))</f>
        <v/>
      </c>
    </row>
    <row r="471" spans="1:82" x14ac:dyDescent="0.25">
      <c r="A471" s="31"/>
      <c r="B471" s="19" t="str">
        <f t="shared" si="141"/>
        <v/>
      </c>
      <c r="C471" s="20" t="str">
        <f t="shared" si="142"/>
        <v/>
      </c>
      <c r="D471" s="29" t="str">
        <f t="shared" si="143"/>
        <v/>
      </c>
      <c r="E471" s="22" t="str">
        <f t="shared" si="144"/>
        <v/>
      </c>
      <c r="F471" s="31"/>
      <c r="G471" s="301"/>
      <c r="H471" s="302"/>
      <c r="I471" s="303"/>
      <c r="J471" s="304"/>
      <c r="K471" s="283"/>
      <c r="L471" s="305"/>
      <c r="M471" s="285"/>
      <c r="N471" s="287"/>
      <c r="O471" s="31"/>
      <c r="P471" s="19" t="str">
        <f t="shared" si="145"/>
        <v/>
      </c>
      <c r="Q471" s="20" t="str">
        <f t="shared" si="146"/>
        <v/>
      </c>
      <c r="R471" s="29" t="str">
        <f t="shared" si="147"/>
        <v/>
      </c>
      <c r="S471" s="22" t="str">
        <f t="shared" si="148"/>
        <v/>
      </c>
      <c r="T471" s="31"/>
      <c r="U471" s="69" t="str">
        <f t="shared" si="149"/>
        <v/>
      </c>
      <c r="V471" s="31"/>
      <c r="X471" s="76" t="str">
        <f t="shared" si="150"/>
        <v/>
      </c>
      <c r="Z471" s="76" t="str">
        <f t="shared" si="151"/>
        <v/>
      </c>
      <c r="AA471" s="76" t="str">
        <f t="shared" si="152"/>
        <v/>
      </c>
      <c r="AC471" s="19" t="str">
        <f>IF($K471="", "", SUMIF('Drinks List'!DH$11:DH$1010, $K471, 'Drinks List'!DG$11:DG$1010))</f>
        <v/>
      </c>
      <c r="AD471" s="21"/>
      <c r="AE471" s="59" t="str">
        <f>IF($K471="", "", SUMIF('Drinks List'!DJ$11:DJ$1010, $K471, 'Drinks List'!DI$11:DI$1010))</f>
        <v/>
      </c>
      <c r="AF471" s="21"/>
      <c r="AG471" s="59" t="str">
        <f>IF($K471="", "", SUMIF('Drinks List'!DL$11:DL$1010, $K471, 'Drinks List'!DK$11:DK$1010))</f>
        <v/>
      </c>
      <c r="AH471" s="21"/>
      <c r="AI471" s="59" t="str">
        <f>IF($K471="", "", SUMIF('Drinks List'!DN$11:DN$1010, $K471, 'Drinks List'!DM$11:DM$1010))</f>
        <v/>
      </c>
      <c r="AJ471" s="21"/>
      <c r="AK471" s="59" t="str">
        <f>IF($K471="", "", SUMIF('Drinks List'!DP$11:DP$1010, $K471, 'Drinks List'!DO$11:DO$1010))</f>
        <v/>
      </c>
      <c r="AL471" s="21"/>
      <c r="AM471" s="59" t="str">
        <f>IF($K471="", "", SUMIF('Drinks List'!DR$11:DR$1010, $K471, 'Drinks List'!DQ$11:DQ$1010))</f>
        <v/>
      </c>
      <c r="AN471" s="21"/>
      <c r="AO471" s="59" t="str">
        <f>IF($K471="", "", SUMIF('Drinks List'!DT$11:DT$1010, $K471, 'Drinks List'!DS$11:DS$1010))</f>
        <v/>
      </c>
      <c r="AP471" s="21"/>
      <c r="AQ471" s="59" t="str">
        <f>IF($K471="", "", SUMIF('Drinks List'!DV$11:DV$1010, $K471, 'Drinks List'!DU$11:DU$1010))</f>
        <v/>
      </c>
      <c r="AR471" s="21"/>
      <c r="AS471" s="59" t="str">
        <f>IF($K471="", "", SUMIF('Drinks List'!DX$11:DX$1010, $K471, 'Drinks List'!DW$11:DW$1010))</f>
        <v/>
      </c>
      <c r="AT471" s="21"/>
      <c r="AU471" s="59" t="str">
        <f>IF($K471="", "", SUMIF('Drinks List'!DZ$11:DZ$1010, $K471, 'Drinks List'!DY$11:DY$1010))</f>
        <v/>
      </c>
      <c r="AV471" s="21"/>
      <c r="AW471" s="59" t="str">
        <f>IF($K471="", "", SUMIF('Drinks List'!EB$11:EB$1010, $K471, 'Drinks List'!EA$11:EA$1010))</f>
        <v/>
      </c>
      <c r="AX471" s="21"/>
      <c r="AY471" s="59" t="str">
        <f>IF($K471="", "", SUMIF('Drinks List'!ED$11:ED$1010, $K471, 'Drinks List'!EC$11:EC$1010))</f>
        <v/>
      </c>
      <c r="AZ471" s="21"/>
      <c r="BA471" s="59" t="str">
        <f>IF($K471="", "", SUMIF('Drinks List'!EF$11:EF$1010, $K471, 'Drinks List'!EE$11:EE$1010))</f>
        <v/>
      </c>
      <c r="BB471" s="21"/>
      <c r="BC471" s="59" t="str">
        <f>IF($K471="", "", SUMIF('Drinks List'!EH$11:EH$1010, $K471, 'Drinks List'!EG$11:EG$1010))</f>
        <v/>
      </c>
      <c r="BD471" s="21"/>
      <c r="BE471" s="59" t="str">
        <f>IF($K471="", "", SUMIF('Drinks List'!EJ$11:EJ$1010, $K471, 'Drinks List'!EI$11:EI$1010))</f>
        <v/>
      </c>
      <c r="BF471" s="21"/>
      <c r="BG471" s="59" t="str">
        <f>IF($K471="", "", SUMIF('Drinks List'!EL$11:EL$1010, $K471, 'Drinks List'!EK$11:EK$1010))</f>
        <v/>
      </c>
      <c r="BH471" s="21"/>
      <c r="BI471" s="59" t="str">
        <f>IF($K471="", "", SUMIF('Drinks List'!EN$11:EN$1010, $K471, 'Drinks List'!EM$11:EM$1010))</f>
        <v/>
      </c>
      <c r="BJ471" s="21"/>
      <c r="BK471" s="59" t="str">
        <f>IF($K471="", "", SUMIF('Drinks List'!EP$11:EP$1010, $K471, 'Drinks List'!EO$11:EO$1010))</f>
        <v/>
      </c>
      <c r="BL471" s="21"/>
      <c r="BM471" s="59" t="str">
        <f>IF($K471="", "", SUMIF('Drinks List'!ER$11:ER$1010, $K471, 'Drinks List'!EQ$11:EQ$1010))</f>
        <v/>
      </c>
      <c r="BN471" s="21"/>
      <c r="BO471" s="65" t="str">
        <f>IF($K471="", "", SUMIF('Drinks List'!ET$11:ET$1010, $K471, 'Drinks List'!ES$11:ES$1010))</f>
        <v/>
      </c>
      <c r="BQ471" s="120" t="str">
        <f t="shared" si="153"/>
        <v/>
      </c>
      <c r="BR471" s="62" t="str">
        <f t="shared" si="154"/>
        <v/>
      </c>
      <c r="BS471" s="76" t="str">
        <f>IF(BQ471="", "", COUNTIF(BQ$11:BQ$1010, "&gt;"&amp;BQ471)+1+COUNTIF(BQ$11:BQ471, BQ471)-1)</f>
        <v/>
      </c>
      <c r="BT471" s="76" t="str">
        <f>IF(BR471="", "", COUNTIF(BR$11:BR$1010, "&lt;"&amp;BR471)+1+COUNTIF(BR$11:BR471, BR471)-1)</f>
        <v/>
      </c>
      <c r="BV471" s="76" t="str">
        <f t="shared" si="155"/>
        <v/>
      </c>
      <c r="BW471" s="124" t="str">
        <f t="shared" si="156"/>
        <v/>
      </c>
      <c r="BX471" s="115" t="str">
        <f t="shared" si="157"/>
        <v/>
      </c>
      <c r="BY471" s="125" t="str">
        <f t="shared" si="158"/>
        <v/>
      </c>
      <c r="CA471" s="106" t="str">
        <f t="shared" si="159"/>
        <v/>
      </c>
      <c r="CB471" s="22" t="str">
        <f t="shared" si="160"/>
        <v/>
      </c>
      <c r="CD471" s="76" t="str">
        <f>IF($J471="", "", IF($BV471=0, "", COUNTIF($J$11:$J$1010, "&lt;"&amp;$J471)+1+COUNTIF($J$11:$J471, $J471)-1))</f>
        <v/>
      </c>
    </row>
    <row r="472" spans="1:82" x14ac:dyDescent="0.25">
      <c r="A472" s="31"/>
      <c r="B472" s="19" t="str">
        <f t="shared" si="141"/>
        <v/>
      </c>
      <c r="C472" s="20" t="str">
        <f t="shared" si="142"/>
        <v/>
      </c>
      <c r="D472" s="29" t="str">
        <f t="shared" si="143"/>
        <v/>
      </c>
      <c r="E472" s="22" t="str">
        <f t="shared" si="144"/>
        <v/>
      </c>
      <c r="F472" s="31"/>
      <c r="G472" s="301"/>
      <c r="H472" s="302"/>
      <c r="I472" s="303"/>
      <c r="J472" s="304"/>
      <c r="K472" s="283"/>
      <c r="L472" s="305"/>
      <c r="M472" s="285"/>
      <c r="N472" s="287"/>
      <c r="O472" s="31"/>
      <c r="P472" s="19" t="str">
        <f t="shared" si="145"/>
        <v/>
      </c>
      <c r="Q472" s="20" t="str">
        <f t="shared" si="146"/>
        <v/>
      </c>
      <c r="R472" s="29" t="str">
        <f t="shared" si="147"/>
        <v/>
      </c>
      <c r="S472" s="22" t="str">
        <f t="shared" si="148"/>
        <v/>
      </c>
      <c r="T472" s="31"/>
      <c r="U472" s="69" t="str">
        <f t="shared" si="149"/>
        <v/>
      </c>
      <c r="V472" s="31"/>
      <c r="X472" s="76" t="str">
        <f t="shared" si="150"/>
        <v/>
      </c>
      <c r="Z472" s="76" t="str">
        <f t="shared" si="151"/>
        <v/>
      </c>
      <c r="AA472" s="76" t="str">
        <f t="shared" si="152"/>
        <v/>
      </c>
      <c r="AC472" s="19" t="str">
        <f>IF($K472="", "", SUMIF('Drinks List'!DH$11:DH$1010, $K472, 'Drinks List'!DG$11:DG$1010))</f>
        <v/>
      </c>
      <c r="AD472" s="21"/>
      <c r="AE472" s="59" t="str">
        <f>IF($K472="", "", SUMIF('Drinks List'!DJ$11:DJ$1010, $K472, 'Drinks List'!DI$11:DI$1010))</f>
        <v/>
      </c>
      <c r="AF472" s="21"/>
      <c r="AG472" s="59" t="str">
        <f>IF($K472="", "", SUMIF('Drinks List'!DL$11:DL$1010, $K472, 'Drinks List'!DK$11:DK$1010))</f>
        <v/>
      </c>
      <c r="AH472" s="21"/>
      <c r="AI472" s="59" t="str">
        <f>IF($K472="", "", SUMIF('Drinks List'!DN$11:DN$1010, $K472, 'Drinks List'!DM$11:DM$1010))</f>
        <v/>
      </c>
      <c r="AJ472" s="21"/>
      <c r="AK472" s="59" t="str">
        <f>IF($K472="", "", SUMIF('Drinks List'!DP$11:DP$1010, $K472, 'Drinks List'!DO$11:DO$1010))</f>
        <v/>
      </c>
      <c r="AL472" s="21"/>
      <c r="AM472" s="59" t="str">
        <f>IF($K472="", "", SUMIF('Drinks List'!DR$11:DR$1010, $K472, 'Drinks List'!DQ$11:DQ$1010))</f>
        <v/>
      </c>
      <c r="AN472" s="21"/>
      <c r="AO472" s="59" t="str">
        <f>IF($K472="", "", SUMIF('Drinks List'!DT$11:DT$1010, $K472, 'Drinks List'!DS$11:DS$1010))</f>
        <v/>
      </c>
      <c r="AP472" s="21"/>
      <c r="AQ472" s="59" t="str">
        <f>IF($K472="", "", SUMIF('Drinks List'!DV$11:DV$1010, $K472, 'Drinks List'!DU$11:DU$1010))</f>
        <v/>
      </c>
      <c r="AR472" s="21"/>
      <c r="AS472" s="59" t="str">
        <f>IF($K472="", "", SUMIF('Drinks List'!DX$11:DX$1010, $K472, 'Drinks List'!DW$11:DW$1010))</f>
        <v/>
      </c>
      <c r="AT472" s="21"/>
      <c r="AU472" s="59" t="str">
        <f>IF($K472="", "", SUMIF('Drinks List'!DZ$11:DZ$1010, $K472, 'Drinks List'!DY$11:DY$1010))</f>
        <v/>
      </c>
      <c r="AV472" s="21"/>
      <c r="AW472" s="59" t="str">
        <f>IF($K472="", "", SUMIF('Drinks List'!EB$11:EB$1010, $K472, 'Drinks List'!EA$11:EA$1010))</f>
        <v/>
      </c>
      <c r="AX472" s="21"/>
      <c r="AY472" s="59" t="str">
        <f>IF($K472="", "", SUMIF('Drinks List'!ED$11:ED$1010, $K472, 'Drinks List'!EC$11:EC$1010))</f>
        <v/>
      </c>
      <c r="AZ472" s="21"/>
      <c r="BA472" s="59" t="str">
        <f>IF($K472="", "", SUMIF('Drinks List'!EF$11:EF$1010, $K472, 'Drinks List'!EE$11:EE$1010))</f>
        <v/>
      </c>
      <c r="BB472" s="21"/>
      <c r="BC472" s="59" t="str">
        <f>IF($K472="", "", SUMIF('Drinks List'!EH$11:EH$1010, $K472, 'Drinks List'!EG$11:EG$1010))</f>
        <v/>
      </c>
      <c r="BD472" s="21"/>
      <c r="BE472" s="59" t="str">
        <f>IF($K472="", "", SUMIF('Drinks List'!EJ$11:EJ$1010, $K472, 'Drinks List'!EI$11:EI$1010))</f>
        <v/>
      </c>
      <c r="BF472" s="21"/>
      <c r="BG472" s="59" t="str">
        <f>IF($K472="", "", SUMIF('Drinks List'!EL$11:EL$1010, $K472, 'Drinks List'!EK$11:EK$1010))</f>
        <v/>
      </c>
      <c r="BH472" s="21"/>
      <c r="BI472" s="59" t="str">
        <f>IF($K472="", "", SUMIF('Drinks List'!EN$11:EN$1010, $K472, 'Drinks List'!EM$11:EM$1010))</f>
        <v/>
      </c>
      <c r="BJ472" s="21"/>
      <c r="BK472" s="59" t="str">
        <f>IF($K472="", "", SUMIF('Drinks List'!EP$11:EP$1010, $K472, 'Drinks List'!EO$11:EO$1010))</f>
        <v/>
      </c>
      <c r="BL472" s="21"/>
      <c r="BM472" s="59" t="str">
        <f>IF($K472="", "", SUMIF('Drinks List'!ER$11:ER$1010, $K472, 'Drinks List'!EQ$11:EQ$1010))</f>
        <v/>
      </c>
      <c r="BN472" s="21"/>
      <c r="BO472" s="65" t="str">
        <f>IF($K472="", "", SUMIF('Drinks List'!ET$11:ET$1010, $K472, 'Drinks List'!ES$11:ES$1010))</f>
        <v/>
      </c>
      <c r="BQ472" s="120" t="str">
        <f t="shared" si="153"/>
        <v/>
      </c>
      <c r="BR472" s="62" t="str">
        <f t="shared" si="154"/>
        <v/>
      </c>
      <c r="BS472" s="76" t="str">
        <f>IF(BQ472="", "", COUNTIF(BQ$11:BQ$1010, "&gt;"&amp;BQ472)+1+COUNTIF(BQ$11:BQ472, BQ472)-1)</f>
        <v/>
      </c>
      <c r="BT472" s="76" t="str">
        <f>IF(BR472="", "", COUNTIF(BR$11:BR$1010, "&lt;"&amp;BR472)+1+COUNTIF(BR$11:BR472, BR472)-1)</f>
        <v/>
      </c>
      <c r="BV472" s="76" t="str">
        <f t="shared" si="155"/>
        <v/>
      </c>
      <c r="BW472" s="124" t="str">
        <f t="shared" si="156"/>
        <v/>
      </c>
      <c r="BX472" s="115" t="str">
        <f t="shared" si="157"/>
        <v/>
      </c>
      <c r="BY472" s="125" t="str">
        <f t="shared" si="158"/>
        <v/>
      </c>
      <c r="CA472" s="106" t="str">
        <f t="shared" si="159"/>
        <v/>
      </c>
      <c r="CB472" s="22" t="str">
        <f t="shared" si="160"/>
        <v/>
      </c>
      <c r="CD472" s="76" t="str">
        <f>IF($J472="", "", IF($BV472=0, "", COUNTIF($J$11:$J$1010, "&lt;"&amp;$J472)+1+COUNTIF($J$11:$J472, $J472)-1))</f>
        <v/>
      </c>
    </row>
    <row r="473" spans="1:82" x14ac:dyDescent="0.25">
      <c r="A473" s="31"/>
      <c r="B473" s="19" t="str">
        <f t="shared" si="141"/>
        <v/>
      </c>
      <c r="C473" s="20" t="str">
        <f t="shared" si="142"/>
        <v/>
      </c>
      <c r="D473" s="29" t="str">
        <f t="shared" si="143"/>
        <v/>
      </c>
      <c r="E473" s="22" t="str">
        <f t="shared" si="144"/>
        <v/>
      </c>
      <c r="F473" s="31"/>
      <c r="G473" s="301"/>
      <c r="H473" s="302"/>
      <c r="I473" s="303"/>
      <c r="J473" s="304"/>
      <c r="K473" s="283"/>
      <c r="L473" s="305"/>
      <c r="M473" s="285"/>
      <c r="N473" s="287"/>
      <c r="O473" s="31"/>
      <c r="P473" s="19" t="str">
        <f t="shared" si="145"/>
        <v/>
      </c>
      <c r="Q473" s="20" t="str">
        <f t="shared" si="146"/>
        <v/>
      </c>
      <c r="R473" s="29" t="str">
        <f t="shared" si="147"/>
        <v/>
      </c>
      <c r="S473" s="22" t="str">
        <f t="shared" si="148"/>
        <v/>
      </c>
      <c r="T473" s="31"/>
      <c r="U473" s="69" t="str">
        <f t="shared" si="149"/>
        <v/>
      </c>
      <c r="V473" s="31"/>
      <c r="X473" s="76" t="str">
        <f t="shared" si="150"/>
        <v/>
      </c>
      <c r="Z473" s="76" t="str">
        <f t="shared" si="151"/>
        <v/>
      </c>
      <c r="AA473" s="76" t="str">
        <f t="shared" si="152"/>
        <v/>
      </c>
      <c r="AC473" s="19" t="str">
        <f>IF($K473="", "", SUMIF('Drinks List'!DH$11:DH$1010, $K473, 'Drinks List'!DG$11:DG$1010))</f>
        <v/>
      </c>
      <c r="AD473" s="21"/>
      <c r="AE473" s="59" t="str">
        <f>IF($K473="", "", SUMIF('Drinks List'!DJ$11:DJ$1010, $K473, 'Drinks List'!DI$11:DI$1010))</f>
        <v/>
      </c>
      <c r="AF473" s="21"/>
      <c r="AG473" s="59" t="str">
        <f>IF($K473="", "", SUMIF('Drinks List'!DL$11:DL$1010, $K473, 'Drinks List'!DK$11:DK$1010))</f>
        <v/>
      </c>
      <c r="AH473" s="21"/>
      <c r="AI473" s="59" t="str">
        <f>IF($K473="", "", SUMIF('Drinks List'!DN$11:DN$1010, $K473, 'Drinks List'!DM$11:DM$1010))</f>
        <v/>
      </c>
      <c r="AJ473" s="21"/>
      <c r="AK473" s="59" t="str">
        <f>IF($K473="", "", SUMIF('Drinks List'!DP$11:DP$1010, $K473, 'Drinks List'!DO$11:DO$1010))</f>
        <v/>
      </c>
      <c r="AL473" s="21"/>
      <c r="AM473" s="59" t="str">
        <f>IF($K473="", "", SUMIF('Drinks List'!DR$11:DR$1010, $K473, 'Drinks List'!DQ$11:DQ$1010))</f>
        <v/>
      </c>
      <c r="AN473" s="21"/>
      <c r="AO473" s="59" t="str">
        <f>IF($K473="", "", SUMIF('Drinks List'!DT$11:DT$1010, $K473, 'Drinks List'!DS$11:DS$1010))</f>
        <v/>
      </c>
      <c r="AP473" s="21"/>
      <c r="AQ473" s="59" t="str">
        <f>IF($K473="", "", SUMIF('Drinks List'!DV$11:DV$1010, $K473, 'Drinks List'!DU$11:DU$1010))</f>
        <v/>
      </c>
      <c r="AR473" s="21"/>
      <c r="AS473" s="59" t="str">
        <f>IF($K473="", "", SUMIF('Drinks List'!DX$11:DX$1010, $K473, 'Drinks List'!DW$11:DW$1010))</f>
        <v/>
      </c>
      <c r="AT473" s="21"/>
      <c r="AU473" s="59" t="str">
        <f>IF($K473="", "", SUMIF('Drinks List'!DZ$11:DZ$1010, $K473, 'Drinks List'!DY$11:DY$1010))</f>
        <v/>
      </c>
      <c r="AV473" s="21"/>
      <c r="AW473" s="59" t="str">
        <f>IF($K473="", "", SUMIF('Drinks List'!EB$11:EB$1010, $K473, 'Drinks List'!EA$11:EA$1010))</f>
        <v/>
      </c>
      <c r="AX473" s="21"/>
      <c r="AY473" s="59" t="str">
        <f>IF($K473="", "", SUMIF('Drinks List'!ED$11:ED$1010, $K473, 'Drinks List'!EC$11:EC$1010))</f>
        <v/>
      </c>
      <c r="AZ473" s="21"/>
      <c r="BA473" s="59" t="str">
        <f>IF($K473="", "", SUMIF('Drinks List'!EF$11:EF$1010, $K473, 'Drinks List'!EE$11:EE$1010))</f>
        <v/>
      </c>
      <c r="BB473" s="21"/>
      <c r="BC473" s="59" t="str">
        <f>IF($K473="", "", SUMIF('Drinks List'!EH$11:EH$1010, $K473, 'Drinks List'!EG$11:EG$1010))</f>
        <v/>
      </c>
      <c r="BD473" s="21"/>
      <c r="BE473" s="59" t="str">
        <f>IF($K473="", "", SUMIF('Drinks List'!EJ$11:EJ$1010, $K473, 'Drinks List'!EI$11:EI$1010))</f>
        <v/>
      </c>
      <c r="BF473" s="21"/>
      <c r="BG473" s="59" t="str">
        <f>IF($K473="", "", SUMIF('Drinks List'!EL$11:EL$1010, $K473, 'Drinks List'!EK$11:EK$1010))</f>
        <v/>
      </c>
      <c r="BH473" s="21"/>
      <c r="BI473" s="59" t="str">
        <f>IF($K473="", "", SUMIF('Drinks List'!EN$11:EN$1010, $K473, 'Drinks List'!EM$11:EM$1010))</f>
        <v/>
      </c>
      <c r="BJ473" s="21"/>
      <c r="BK473" s="59" t="str">
        <f>IF($K473="", "", SUMIF('Drinks List'!EP$11:EP$1010, $K473, 'Drinks List'!EO$11:EO$1010))</f>
        <v/>
      </c>
      <c r="BL473" s="21"/>
      <c r="BM473" s="59" t="str">
        <f>IF($K473="", "", SUMIF('Drinks List'!ER$11:ER$1010, $K473, 'Drinks List'!EQ$11:EQ$1010))</f>
        <v/>
      </c>
      <c r="BN473" s="21"/>
      <c r="BO473" s="65" t="str">
        <f>IF($K473="", "", SUMIF('Drinks List'!ET$11:ET$1010, $K473, 'Drinks List'!ES$11:ES$1010))</f>
        <v/>
      </c>
      <c r="BQ473" s="120" t="str">
        <f t="shared" si="153"/>
        <v/>
      </c>
      <c r="BR473" s="62" t="str">
        <f t="shared" si="154"/>
        <v/>
      </c>
      <c r="BS473" s="76" t="str">
        <f>IF(BQ473="", "", COUNTIF(BQ$11:BQ$1010, "&gt;"&amp;BQ473)+1+COUNTIF(BQ$11:BQ473, BQ473)-1)</f>
        <v/>
      </c>
      <c r="BT473" s="76" t="str">
        <f>IF(BR473="", "", COUNTIF(BR$11:BR$1010, "&lt;"&amp;BR473)+1+COUNTIF(BR$11:BR473, BR473)-1)</f>
        <v/>
      </c>
      <c r="BV473" s="76" t="str">
        <f t="shared" si="155"/>
        <v/>
      </c>
      <c r="BW473" s="124" t="str">
        <f t="shared" si="156"/>
        <v/>
      </c>
      <c r="BX473" s="115" t="str">
        <f t="shared" si="157"/>
        <v/>
      </c>
      <c r="BY473" s="125" t="str">
        <f t="shared" si="158"/>
        <v/>
      </c>
      <c r="CA473" s="106" t="str">
        <f t="shared" si="159"/>
        <v/>
      </c>
      <c r="CB473" s="22" t="str">
        <f t="shared" si="160"/>
        <v/>
      </c>
      <c r="CD473" s="76" t="str">
        <f>IF($J473="", "", IF($BV473=0, "", COUNTIF($J$11:$J$1010, "&lt;"&amp;$J473)+1+COUNTIF($J$11:$J473, $J473)-1))</f>
        <v/>
      </c>
    </row>
    <row r="474" spans="1:82" x14ac:dyDescent="0.25">
      <c r="A474" s="31"/>
      <c r="B474" s="19" t="str">
        <f t="shared" si="141"/>
        <v/>
      </c>
      <c r="C474" s="20" t="str">
        <f t="shared" si="142"/>
        <v/>
      </c>
      <c r="D474" s="29" t="str">
        <f t="shared" si="143"/>
        <v/>
      </c>
      <c r="E474" s="22" t="str">
        <f t="shared" si="144"/>
        <v/>
      </c>
      <c r="F474" s="31"/>
      <c r="G474" s="301"/>
      <c r="H474" s="302"/>
      <c r="I474" s="303"/>
      <c r="J474" s="304"/>
      <c r="K474" s="283"/>
      <c r="L474" s="305"/>
      <c r="M474" s="285"/>
      <c r="N474" s="287"/>
      <c r="O474" s="31"/>
      <c r="P474" s="19" t="str">
        <f t="shared" si="145"/>
        <v/>
      </c>
      <c r="Q474" s="20" t="str">
        <f t="shared" si="146"/>
        <v/>
      </c>
      <c r="R474" s="29" t="str">
        <f t="shared" si="147"/>
        <v/>
      </c>
      <c r="S474" s="22" t="str">
        <f t="shared" si="148"/>
        <v/>
      </c>
      <c r="T474" s="31"/>
      <c r="U474" s="69" t="str">
        <f t="shared" si="149"/>
        <v/>
      </c>
      <c r="V474" s="31"/>
      <c r="X474" s="76" t="str">
        <f t="shared" si="150"/>
        <v/>
      </c>
      <c r="Z474" s="76" t="str">
        <f t="shared" si="151"/>
        <v/>
      </c>
      <c r="AA474" s="76" t="str">
        <f t="shared" si="152"/>
        <v/>
      </c>
      <c r="AC474" s="19" t="str">
        <f>IF($K474="", "", SUMIF('Drinks List'!DH$11:DH$1010, $K474, 'Drinks List'!DG$11:DG$1010))</f>
        <v/>
      </c>
      <c r="AD474" s="21"/>
      <c r="AE474" s="59" t="str">
        <f>IF($K474="", "", SUMIF('Drinks List'!DJ$11:DJ$1010, $K474, 'Drinks List'!DI$11:DI$1010))</f>
        <v/>
      </c>
      <c r="AF474" s="21"/>
      <c r="AG474" s="59" t="str">
        <f>IF($K474="", "", SUMIF('Drinks List'!DL$11:DL$1010, $K474, 'Drinks List'!DK$11:DK$1010))</f>
        <v/>
      </c>
      <c r="AH474" s="21"/>
      <c r="AI474" s="59" t="str">
        <f>IF($K474="", "", SUMIF('Drinks List'!DN$11:DN$1010, $K474, 'Drinks List'!DM$11:DM$1010))</f>
        <v/>
      </c>
      <c r="AJ474" s="21"/>
      <c r="AK474" s="59" t="str">
        <f>IF($K474="", "", SUMIF('Drinks List'!DP$11:DP$1010, $K474, 'Drinks List'!DO$11:DO$1010))</f>
        <v/>
      </c>
      <c r="AL474" s="21"/>
      <c r="AM474" s="59" t="str">
        <f>IF($K474="", "", SUMIF('Drinks List'!DR$11:DR$1010, $K474, 'Drinks List'!DQ$11:DQ$1010))</f>
        <v/>
      </c>
      <c r="AN474" s="21"/>
      <c r="AO474" s="59" t="str">
        <f>IF($K474="", "", SUMIF('Drinks List'!DT$11:DT$1010, $K474, 'Drinks List'!DS$11:DS$1010))</f>
        <v/>
      </c>
      <c r="AP474" s="21"/>
      <c r="AQ474" s="59" t="str">
        <f>IF($K474="", "", SUMIF('Drinks List'!DV$11:DV$1010, $K474, 'Drinks List'!DU$11:DU$1010))</f>
        <v/>
      </c>
      <c r="AR474" s="21"/>
      <c r="AS474" s="59" t="str">
        <f>IF($K474="", "", SUMIF('Drinks List'!DX$11:DX$1010, $K474, 'Drinks List'!DW$11:DW$1010))</f>
        <v/>
      </c>
      <c r="AT474" s="21"/>
      <c r="AU474" s="59" t="str">
        <f>IF($K474="", "", SUMIF('Drinks List'!DZ$11:DZ$1010, $K474, 'Drinks List'!DY$11:DY$1010))</f>
        <v/>
      </c>
      <c r="AV474" s="21"/>
      <c r="AW474" s="59" t="str">
        <f>IF($K474="", "", SUMIF('Drinks List'!EB$11:EB$1010, $K474, 'Drinks List'!EA$11:EA$1010))</f>
        <v/>
      </c>
      <c r="AX474" s="21"/>
      <c r="AY474" s="59" t="str">
        <f>IF($K474="", "", SUMIF('Drinks List'!ED$11:ED$1010, $K474, 'Drinks List'!EC$11:EC$1010))</f>
        <v/>
      </c>
      <c r="AZ474" s="21"/>
      <c r="BA474" s="59" t="str">
        <f>IF($K474="", "", SUMIF('Drinks List'!EF$11:EF$1010, $K474, 'Drinks List'!EE$11:EE$1010))</f>
        <v/>
      </c>
      <c r="BB474" s="21"/>
      <c r="BC474" s="59" t="str">
        <f>IF($K474="", "", SUMIF('Drinks List'!EH$11:EH$1010, $K474, 'Drinks List'!EG$11:EG$1010))</f>
        <v/>
      </c>
      <c r="BD474" s="21"/>
      <c r="BE474" s="59" t="str">
        <f>IF($K474="", "", SUMIF('Drinks List'!EJ$11:EJ$1010, $K474, 'Drinks List'!EI$11:EI$1010))</f>
        <v/>
      </c>
      <c r="BF474" s="21"/>
      <c r="BG474" s="59" t="str">
        <f>IF($K474="", "", SUMIF('Drinks List'!EL$11:EL$1010, $K474, 'Drinks List'!EK$11:EK$1010))</f>
        <v/>
      </c>
      <c r="BH474" s="21"/>
      <c r="BI474" s="59" t="str">
        <f>IF($K474="", "", SUMIF('Drinks List'!EN$11:EN$1010, $K474, 'Drinks List'!EM$11:EM$1010))</f>
        <v/>
      </c>
      <c r="BJ474" s="21"/>
      <c r="BK474" s="59" t="str">
        <f>IF($K474="", "", SUMIF('Drinks List'!EP$11:EP$1010, $K474, 'Drinks List'!EO$11:EO$1010))</f>
        <v/>
      </c>
      <c r="BL474" s="21"/>
      <c r="BM474" s="59" t="str">
        <f>IF($K474="", "", SUMIF('Drinks List'!ER$11:ER$1010, $K474, 'Drinks List'!EQ$11:EQ$1010))</f>
        <v/>
      </c>
      <c r="BN474" s="21"/>
      <c r="BO474" s="65" t="str">
        <f>IF($K474="", "", SUMIF('Drinks List'!ET$11:ET$1010, $K474, 'Drinks List'!ES$11:ES$1010))</f>
        <v/>
      </c>
      <c r="BQ474" s="120" t="str">
        <f t="shared" si="153"/>
        <v/>
      </c>
      <c r="BR474" s="62" t="str">
        <f t="shared" si="154"/>
        <v/>
      </c>
      <c r="BS474" s="76" t="str">
        <f>IF(BQ474="", "", COUNTIF(BQ$11:BQ$1010, "&gt;"&amp;BQ474)+1+COUNTIF(BQ$11:BQ474, BQ474)-1)</f>
        <v/>
      </c>
      <c r="BT474" s="76" t="str">
        <f>IF(BR474="", "", COUNTIF(BR$11:BR$1010, "&lt;"&amp;BR474)+1+COUNTIF(BR$11:BR474, BR474)-1)</f>
        <v/>
      </c>
      <c r="BV474" s="76" t="str">
        <f t="shared" si="155"/>
        <v/>
      </c>
      <c r="BW474" s="124" t="str">
        <f t="shared" si="156"/>
        <v/>
      </c>
      <c r="BX474" s="115" t="str">
        <f t="shared" si="157"/>
        <v/>
      </c>
      <c r="BY474" s="125" t="str">
        <f t="shared" si="158"/>
        <v/>
      </c>
      <c r="CA474" s="106" t="str">
        <f t="shared" si="159"/>
        <v/>
      </c>
      <c r="CB474" s="22" t="str">
        <f t="shared" si="160"/>
        <v/>
      </c>
      <c r="CD474" s="76" t="str">
        <f>IF($J474="", "", IF($BV474=0, "", COUNTIF($J$11:$J$1010, "&lt;"&amp;$J474)+1+COUNTIF($J$11:$J474, $J474)-1))</f>
        <v/>
      </c>
    </row>
    <row r="475" spans="1:82" x14ac:dyDescent="0.25">
      <c r="A475" s="31"/>
      <c r="B475" s="19" t="str">
        <f t="shared" si="141"/>
        <v/>
      </c>
      <c r="C475" s="20" t="str">
        <f t="shared" si="142"/>
        <v/>
      </c>
      <c r="D475" s="29" t="str">
        <f t="shared" si="143"/>
        <v/>
      </c>
      <c r="E475" s="22" t="str">
        <f t="shared" si="144"/>
        <v/>
      </c>
      <c r="F475" s="31"/>
      <c r="G475" s="301"/>
      <c r="H475" s="302"/>
      <c r="I475" s="303"/>
      <c r="J475" s="304"/>
      <c r="K475" s="283"/>
      <c r="L475" s="305"/>
      <c r="M475" s="285"/>
      <c r="N475" s="287"/>
      <c r="O475" s="31"/>
      <c r="P475" s="19" t="str">
        <f t="shared" si="145"/>
        <v/>
      </c>
      <c r="Q475" s="20" t="str">
        <f t="shared" si="146"/>
        <v/>
      </c>
      <c r="R475" s="29" t="str">
        <f t="shared" si="147"/>
        <v/>
      </c>
      <c r="S475" s="22" t="str">
        <f t="shared" si="148"/>
        <v/>
      </c>
      <c r="T475" s="31"/>
      <c r="U475" s="69" t="str">
        <f t="shared" si="149"/>
        <v/>
      </c>
      <c r="V475" s="31"/>
      <c r="X475" s="76" t="str">
        <f t="shared" si="150"/>
        <v/>
      </c>
      <c r="Z475" s="76" t="str">
        <f t="shared" si="151"/>
        <v/>
      </c>
      <c r="AA475" s="76" t="str">
        <f t="shared" si="152"/>
        <v/>
      </c>
      <c r="AC475" s="19" t="str">
        <f>IF($K475="", "", SUMIF('Drinks List'!DH$11:DH$1010, $K475, 'Drinks List'!DG$11:DG$1010))</f>
        <v/>
      </c>
      <c r="AD475" s="21"/>
      <c r="AE475" s="59" t="str">
        <f>IF($K475="", "", SUMIF('Drinks List'!DJ$11:DJ$1010, $K475, 'Drinks List'!DI$11:DI$1010))</f>
        <v/>
      </c>
      <c r="AF475" s="21"/>
      <c r="AG475" s="59" t="str">
        <f>IF($K475="", "", SUMIF('Drinks List'!DL$11:DL$1010, $K475, 'Drinks List'!DK$11:DK$1010))</f>
        <v/>
      </c>
      <c r="AH475" s="21"/>
      <c r="AI475" s="59" t="str">
        <f>IF($K475="", "", SUMIF('Drinks List'!DN$11:DN$1010, $K475, 'Drinks List'!DM$11:DM$1010))</f>
        <v/>
      </c>
      <c r="AJ475" s="21"/>
      <c r="AK475" s="59" t="str">
        <f>IF($K475="", "", SUMIF('Drinks List'!DP$11:DP$1010, $K475, 'Drinks List'!DO$11:DO$1010))</f>
        <v/>
      </c>
      <c r="AL475" s="21"/>
      <c r="AM475" s="59" t="str">
        <f>IF($K475="", "", SUMIF('Drinks List'!DR$11:DR$1010, $K475, 'Drinks List'!DQ$11:DQ$1010))</f>
        <v/>
      </c>
      <c r="AN475" s="21"/>
      <c r="AO475" s="59" t="str">
        <f>IF($K475="", "", SUMIF('Drinks List'!DT$11:DT$1010, $K475, 'Drinks List'!DS$11:DS$1010))</f>
        <v/>
      </c>
      <c r="AP475" s="21"/>
      <c r="AQ475" s="59" t="str">
        <f>IF($K475="", "", SUMIF('Drinks List'!DV$11:DV$1010, $K475, 'Drinks List'!DU$11:DU$1010))</f>
        <v/>
      </c>
      <c r="AR475" s="21"/>
      <c r="AS475" s="59" t="str">
        <f>IF($K475="", "", SUMIF('Drinks List'!DX$11:DX$1010, $K475, 'Drinks List'!DW$11:DW$1010))</f>
        <v/>
      </c>
      <c r="AT475" s="21"/>
      <c r="AU475" s="59" t="str">
        <f>IF($K475="", "", SUMIF('Drinks List'!DZ$11:DZ$1010, $K475, 'Drinks List'!DY$11:DY$1010))</f>
        <v/>
      </c>
      <c r="AV475" s="21"/>
      <c r="AW475" s="59" t="str">
        <f>IF($K475="", "", SUMIF('Drinks List'!EB$11:EB$1010, $K475, 'Drinks List'!EA$11:EA$1010))</f>
        <v/>
      </c>
      <c r="AX475" s="21"/>
      <c r="AY475" s="59" t="str">
        <f>IF($K475="", "", SUMIF('Drinks List'!ED$11:ED$1010, $K475, 'Drinks List'!EC$11:EC$1010))</f>
        <v/>
      </c>
      <c r="AZ475" s="21"/>
      <c r="BA475" s="59" t="str">
        <f>IF($K475="", "", SUMIF('Drinks List'!EF$11:EF$1010, $K475, 'Drinks List'!EE$11:EE$1010))</f>
        <v/>
      </c>
      <c r="BB475" s="21"/>
      <c r="BC475" s="59" t="str">
        <f>IF($K475="", "", SUMIF('Drinks List'!EH$11:EH$1010, $K475, 'Drinks List'!EG$11:EG$1010))</f>
        <v/>
      </c>
      <c r="BD475" s="21"/>
      <c r="BE475" s="59" t="str">
        <f>IF($K475="", "", SUMIF('Drinks List'!EJ$11:EJ$1010, $K475, 'Drinks List'!EI$11:EI$1010))</f>
        <v/>
      </c>
      <c r="BF475" s="21"/>
      <c r="BG475" s="59" t="str">
        <f>IF($K475="", "", SUMIF('Drinks List'!EL$11:EL$1010, $K475, 'Drinks List'!EK$11:EK$1010))</f>
        <v/>
      </c>
      <c r="BH475" s="21"/>
      <c r="BI475" s="59" t="str">
        <f>IF($K475="", "", SUMIF('Drinks List'!EN$11:EN$1010, $K475, 'Drinks List'!EM$11:EM$1010))</f>
        <v/>
      </c>
      <c r="BJ475" s="21"/>
      <c r="BK475" s="59" t="str">
        <f>IF($K475="", "", SUMIF('Drinks List'!EP$11:EP$1010, $K475, 'Drinks List'!EO$11:EO$1010))</f>
        <v/>
      </c>
      <c r="BL475" s="21"/>
      <c r="BM475" s="59" t="str">
        <f>IF($K475="", "", SUMIF('Drinks List'!ER$11:ER$1010, $K475, 'Drinks List'!EQ$11:EQ$1010))</f>
        <v/>
      </c>
      <c r="BN475" s="21"/>
      <c r="BO475" s="65" t="str">
        <f>IF($K475="", "", SUMIF('Drinks List'!ET$11:ET$1010, $K475, 'Drinks List'!ES$11:ES$1010))</f>
        <v/>
      </c>
      <c r="BQ475" s="120" t="str">
        <f t="shared" si="153"/>
        <v/>
      </c>
      <c r="BR475" s="62" t="str">
        <f t="shared" si="154"/>
        <v/>
      </c>
      <c r="BS475" s="76" t="str">
        <f>IF(BQ475="", "", COUNTIF(BQ$11:BQ$1010, "&gt;"&amp;BQ475)+1+COUNTIF(BQ$11:BQ475, BQ475)-1)</f>
        <v/>
      </c>
      <c r="BT475" s="76" t="str">
        <f>IF(BR475="", "", COUNTIF(BR$11:BR$1010, "&lt;"&amp;BR475)+1+COUNTIF(BR$11:BR475, BR475)-1)</f>
        <v/>
      </c>
      <c r="BV475" s="76" t="str">
        <f t="shared" si="155"/>
        <v/>
      </c>
      <c r="BW475" s="124" t="str">
        <f t="shared" si="156"/>
        <v/>
      </c>
      <c r="BX475" s="115" t="str">
        <f t="shared" si="157"/>
        <v/>
      </c>
      <c r="BY475" s="125" t="str">
        <f t="shared" si="158"/>
        <v/>
      </c>
      <c r="CA475" s="106" t="str">
        <f t="shared" si="159"/>
        <v/>
      </c>
      <c r="CB475" s="22" t="str">
        <f t="shared" si="160"/>
        <v/>
      </c>
      <c r="CD475" s="76" t="str">
        <f>IF($J475="", "", IF($BV475=0, "", COUNTIF($J$11:$J$1010, "&lt;"&amp;$J475)+1+COUNTIF($J$11:$J475, $J475)-1))</f>
        <v/>
      </c>
    </row>
    <row r="476" spans="1:82" x14ac:dyDescent="0.25">
      <c r="A476" s="31"/>
      <c r="B476" s="19" t="str">
        <f t="shared" si="141"/>
        <v/>
      </c>
      <c r="C476" s="20" t="str">
        <f t="shared" si="142"/>
        <v/>
      </c>
      <c r="D476" s="29" t="str">
        <f t="shared" si="143"/>
        <v/>
      </c>
      <c r="E476" s="22" t="str">
        <f t="shared" si="144"/>
        <v/>
      </c>
      <c r="F476" s="31"/>
      <c r="G476" s="301"/>
      <c r="H476" s="302"/>
      <c r="I476" s="303"/>
      <c r="J476" s="304"/>
      <c r="K476" s="283"/>
      <c r="L476" s="305"/>
      <c r="M476" s="285"/>
      <c r="N476" s="287"/>
      <c r="O476" s="31"/>
      <c r="P476" s="19" t="str">
        <f t="shared" si="145"/>
        <v/>
      </c>
      <c r="Q476" s="20" t="str">
        <f t="shared" si="146"/>
        <v/>
      </c>
      <c r="R476" s="29" t="str">
        <f t="shared" si="147"/>
        <v/>
      </c>
      <c r="S476" s="22" t="str">
        <f t="shared" si="148"/>
        <v/>
      </c>
      <c r="T476" s="31"/>
      <c r="U476" s="69" t="str">
        <f t="shared" si="149"/>
        <v/>
      </c>
      <c r="V476" s="31"/>
      <c r="X476" s="76" t="str">
        <f t="shared" si="150"/>
        <v/>
      </c>
      <c r="Z476" s="76" t="str">
        <f t="shared" si="151"/>
        <v/>
      </c>
      <c r="AA476" s="76" t="str">
        <f t="shared" si="152"/>
        <v/>
      </c>
      <c r="AC476" s="19" t="str">
        <f>IF($K476="", "", SUMIF('Drinks List'!DH$11:DH$1010, $K476, 'Drinks List'!DG$11:DG$1010))</f>
        <v/>
      </c>
      <c r="AD476" s="21"/>
      <c r="AE476" s="59" t="str">
        <f>IF($K476="", "", SUMIF('Drinks List'!DJ$11:DJ$1010, $K476, 'Drinks List'!DI$11:DI$1010))</f>
        <v/>
      </c>
      <c r="AF476" s="21"/>
      <c r="AG476" s="59" t="str">
        <f>IF($K476="", "", SUMIF('Drinks List'!DL$11:DL$1010, $K476, 'Drinks List'!DK$11:DK$1010))</f>
        <v/>
      </c>
      <c r="AH476" s="21"/>
      <c r="AI476" s="59" t="str">
        <f>IF($K476="", "", SUMIF('Drinks List'!DN$11:DN$1010, $K476, 'Drinks List'!DM$11:DM$1010))</f>
        <v/>
      </c>
      <c r="AJ476" s="21"/>
      <c r="AK476" s="59" t="str">
        <f>IF($K476="", "", SUMIF('Drinks List'!DP$11:DP$1010, $K476, 'Drinks List'!DO$11:DO$1010))</f>
        <v/>
      </c>
      <c r="AL476" s="21"/>
      <c r="AM476" s="59" t="str">
        <f>IF($K476="", "", SUMIF('Drinks List'!DR$11:DR$1010, $K476, 'Drinks List'!DQ$11:DQ$1010))</f>
        <v/>
      </c>
      <c r="AN476" s="21"/>
      <c r="AO476" s="59" t="str">
        <f>IF($K476="", "", SUMIF('Drinks List'!DT$11:DT$1010, $K476, 'Drinks List'!DS$11:DS$1010))</f>
        <v/>
      </c>
      <c r="AP476" s="21"/>
      <c r="AQ476" s="59" t="str">
        <f>IF($K476="", "", SUMIF('Drinks List'!DV$11:DV$1010, $K476, 'Drinks List'!DU$11:DU$1010))</f>
        <v/>
      </c>
      <c r="AR476" s="21"/>
      <c r="AS476" s="59" t="str">
        <f>IF($K476="", "", SUMIF('Drinks List'!DX$11:DX$1010, $K476, 'Drinks List'!DW$11:DW$1010))</f>
        <v/>
      </c>
      <c r="AT476" s="21"/>
      <c r="AU476" s="59" t="str">
        <f>IF($K476="", "", SUMIF('Drinks List'!DZ$11:DZ$1010, $K476, 'Drinks List'!DY$11:DY$1010))</f>
        <v/>
      </c>
      <c r="AV476" s="21"/>
      <c r="AW476" s="59" t="str">
        <f>IF($K476="", "", SUMIF('Drinks List'!EB$11:EB$1010, $K476, 'Drinks List'!EA$11:EA$1010))</f>
        <v/>
      </c>
      <c r="AX476" s="21"/>
      <c r="AY476" s="59" t="str">
        <f>IF($K476="", "", SUMIF('Drinks List'!ED$11:ED$1010, $K476, 'Drinks List'!EC$11:EC$1010))</f>
        <v/>
      </c>
      <c r="AZ476" s="21"/>
      <c r="BA476" s="59" t="str">
        <f>IF($K476="", "", SUMIF('Drinks List'!EF$11:EF$1010, $K476, 'Drinks List'!EE$11:EE$1010))</f>
        <v/>
      </c>
      <c r="BB476" s="21"/>
      <c r="BC476" s="59" t="str">
        <f>IF($K476="", "", SUMIF('Drinks List'!EH$11:EH$1010, $K476, 'Drinks List'!EG$11:EG$1010))</f>
        <v/>
      </c>
      <c r="BD476" s="21"/>
      <c r="BE476" s="59" t="str">
        <f>IF($K476="", "", SUMIF('Drinks List'!EJ$11:EJ$1010, $K476, 'Drinks List'!EI$11:EI$1010))</f>
        <v/>
      </c>
      <c r="BF476" s="21"/>
      <c r="BG476" s="59" t="str">
        <f>IF($K476="", "", SUMIF('Drinks List'!EL$11:EL$1010, $K476, 'Drinks List'!EK$11:EK$1010))</f>
        <v/>
      </c>
      <c r="BH476" s="21"/>
      <c r="BI476" s="59" t="str">
        <f>IF($K476="", "", SUMIF('Drinks List'!EN$11:EN$1010, $K476, 'Drinks List'!EM$11:EM$1010))</f>
        <v/>
      </c>
      <c r="BJ476" s="21"/>
      <c r="BK476" s="59" t="str">
        <f>IF($K476="", "", SUMIF('Drinks List'!EP$11:EP$1010, $K476, 'Drinks List'!EO$11:EO$1010))</f>
        <v/>
      </c>
      <c r="BL476" s="21"/>
      <c r="BM476" s="59" t="str">
        <f>IF($K476="", "", SUMIF('Drinks List'!ER$11:ER$1010, $K476, 'Drinks List'!EQ$11:EQ$1010))</f>
        <v/>
      </c>
      <c r="BN476" s="21"/>
      <c r="BO476" s="65" t="str">
        <f>IF($K476="", "", SUMIF('Drinks List'!ET$11:ET$1010, $K476, 'Drinks List'!ES$11:ES$1010))</f>
        <v/>
      </c>
      <c r="BQ476" s="120" t="str">
        <f t="shared" si="153"/>
        <v/>
      </c>
      <c r="BR476" s="62" t="str">
        <f t="shared" si="154"/>
        <v/>
      </c>
      <c r="BS476" s="76" t="str">
        <f>IF(BQ476="", "", COUNTIF(BQ$11:BQ$1010, "&gt;"&amp;BQ476)+1+COUNTIF(BQ$11:BQ476, BQ476)-1)</f>
        <v/>
      </c>
      <c r="BT476" s="76" t="str">
        <f>IF(BR476="", "", COUNTIF(BR$11:BR$1010, "&lt;"&amp;BR476)+1+COUNTIF(BR$11:BR476, BR476)-1)</f>
        <v/>
      </c>
      <c r="BV476" s="76" t="str">
        <f t="shared" si="155"/>
        <v/>
      </c>
      <c r="BW476" s="124" t="str">
        <f t="shared" si="156"/>
        <v/>
      </c>
      <c r="BX476" s="115" t="str">
        <f t="shared" si="157"/>
        <v/>
      </c>
      <c r="BY476" s="125" t="str">
        <f t="shared" si="158"/>
        <v/>
      </c>
      <c r="CA476" s="106" t="str">
        <f t="shared" si="159"/>
        <v/>
      </c>
      <c r="CB476" s="22" t="str">
        <f t="shared" si="160"/>
        <v/>
      </c>
      <c r="CD476" s="76" t="str">
        <f>IF($J476="", "", IF($BV476=0, "", COUNTIF($J$11:$J$1010, "&lt;"&amp;$J476)+1+COUNTIF($J$11:$J476, $J476)-1))</f>
        <v/>
      </c>
    </row>
    <row r="477" spans="1:82" x14ac:dyDescent="0.25">
      <c r="A477" s="31"/>
      <c r="B477" s="19" t="str">
        <f t="shared" si="141"/>
        <v/>
      </c>
      <c r="C477" s="20" t="str">
        <f t="shared" si="142"/>
        <v/>
      </c>
      <c r="D477" s="29" t="str">
        <f t="shared" si="143"/>
        <v/>
      </c>
      <c r="E477" s="22" t="str">
        <f t="shared" si="144"/>
        <v/>
      </c>
      <c r="F477" s="31"/>
      <c r="G477" s="301"/>
      <c r="H477" s="302"/>
      <c r="I477" s="303"/>
      <c r="J477" s="304"/>
      <c r="K477" s="283"/>
      <c r="L477" s="305"/>
      <c r="M477" s="285"/>
      <c r="N477" s="287"/>
      <c r="O477" s="31"/>
      <c r="P477" s="19" t="str">
        <f t="shared" si="145"/>
        <v/>
      </c>
      <c r="Q477" s="20" t="str">
        <f t="shared" si="146"/>
        <v/>
      </c>
      <c r="R477" s="29" t="str">
        <f t="shared" si="147"/>
        <v/>
      </c>
      <c r="S477" s="22" t="str">
        <f t="shared" si="148"/>
        <v/>
      </c>
      <c r="T477" s="31"/>
      <c r="U477" s="69" t="str">
        <f t="shared" si="149"/>
        <v/>
      </c>
      <c r="V477" s="31"/>
      <c r="X477" s="76" t="str">
        <f t="shared" si="150"/>
        <v/>
      </c>
      <c r="Z477" s="76" t="str">
        <f t="shared" si="151"/>
        <v/>
      </c>
      <c r="AA477" s="76" t="str">
        <f t="shared" si="152"/>
        <v/>
      </c>
      <c r="AC477" s="19" t="str">
        <f>IF($K477="", "", SUMIF('Drinks List'!DH$11:DH$1010, $K477, 'Drinks List'!DG$11:DG$1010))</f>
        <v/>
      </c>
      <c r="AD477" s="21"/>
      <c r="AE477" s="59" t="str">
        <f>IF($K477="", "", SUMIF('Drinks List'!DJ$11:DJ$1010, $K477, 'Drinks List'!DI$11:DI$1010))</f>
        <v/>
      </c>
      <c r="AF477" s="21"/>
      <c r="AG477" s="59" t="str">
        <f>IF($K477="", "", SUMIF('Drinks List'!DL$11:DL$1010, $K477, 'Drinks List'!DK$11:DK$1010))</f>
        <v/>
      </c>
      <c r="AH477" s="21"/>
      <c r="AI477" s="59" t="str">
        <f>IF($K477="", "", SUMIF('Drinks List'!DN$11:DN$1010, $K477, 'Drinks List'!DM$11:DM$1010))</f>
        <v/>
      </c>
      <c r="AJ477" s="21"/>
      <c r="AK477" s="59" t="str">
        <f>IF($K477="", "", SUMIF('Drinks List'!DP$11:DP$1010, $K477, 'Drinks List'!DO$11:DO$1010))</f>
        <v/>
      </c>
      <c r="AL477" s="21"/>
      <c r="AM477" s="59" t="str">
        <f>IF($K477="", "", SUMIF('Drinks List'!DR$11:DR$1010, $K477, 'Drinks List'!DQ$11:DQ$1010))</f>
        <v/>
      </c>
      <c r="AN477" s="21"/>
      <c r="AO477" s="59" t="str">
        <f>IF($K477="", "", SUMIF('Drinks List'!DT$11:DT$1010, $K477, 'Drinks List'!DS$11:DS$1010))</f>
        <v/>
      </c>
      <c r="AP477" s="21"/>
      <c r="AQ477" s="59" t="str">
        <f>IF($K477="", "", SUMIF('Drinks List'!DV$11:DV$1010, $K477, 'Drinks List'!DU$11:DU$1010))</f>
        <v/>
      </c>
      <c r="AR477" s="21"/>
      <c r="AS477" s="59" t="str">
        <f>IF($K477="", "", SUMIF('Drinks List'!DX$11:DX$1010, $K477, 'Drinks List'!DW$11:DW$1010))</f>
        <v/>
      </c>
      <c r="AT477" s="21"/>
      <c r="AU477" s="59" t="str">
        <f>IF($K477="", "", SUMIF('Drinks List'!DZ$11:DZ$1010, $K477, 'Drinks List'!DY$11:DY$1010))</f>
        <v/>
      </c>
      <c r="AV477" s="21"/>
      <c r="AW477" s="59" t="str">
        <f>IF($K477="", "", SUMIF('Drinks List'!EB$11:EB$1010, $K477, 'Drinks List'!EA$11:EA$1010))</f>
        <v/>
      </c>
      <c r="AX477" s="21"/>
      <c r="AY477" s="59" t="str">
        <f>IF($K477="", "", SUMIF('Drinks List'!ED$11:ED$1010, $K477, 'Drinks List'!EC$11:EC$1010))</f>
        <v/>
      </c>
      <c r="AZ477" s="21"/>
      <c r="BA477" s="59" t="str">
        <f>IF($K477="", "", SUMIF('Drinks List'!EF$11:EF$1010, $K477, 'Drinks List'!EE$11:EE$1010))</f>
        <v/>
      </c>
      <c r="BB477" s="21"/>
      <c r="BC477" s="59" t="str">
        <f>IF($K477="", "", SUMIF('Drinks List'!EH$11:EH$1010, $K477, 'Drinks List'!EG$11:EG$1010))</f>
        <v/>
      </c>
      <c r="BD477" s="21"/>
      <c r="BE477" s="59" t="str">
        <f>IF($K477="", "", SUMIF('Drinks List'!EJ$11:EJ$1010, $K477, 'Drinks List'!EI$11:EI$1010))</f>
        <v/>
      </c>
      <c r="BF477" s="21"/>
      <c r="BG477" s="59" t="str">
        <f>IF($K477="", "", SUMIF('Drinks List'!EL$11:EL$1010, $K477, 'Drinks List'!EK$11:EK$1010))</f>
        <v/>
      </c>
      <c r="BH477" s="21"/>
      <c r="BI477" s="59" t="str">
        <f>IF($K477="", "", SUMIF('Drinks List'!EN$11:EN$1010, $K477, 'Drinks List'!EM$11:EM$1010))</f>
        <v/>
      </c>
      <c r="BJ477" s="21"/>
      <c r="BK477" s="59" t="str">
        <f>IF($K477="", "", SUMIF('Drinks List'!EP$11:EP$1010, $K477, 'Drinks List'!EO$11:EO$1010))</f>
        <v/>
      </c>
      <c r="BL477" s="21"/>
      <c r="BM477" s="59" t="str">
        <f>IF($K477="", "", SUMIF('Drinks List'!ER$11:ER$1010, $K477, 'Drinks List'!EQ$11:EQ$1010))</f>
        <v/>
      </c>
      <c r="BN477" s="21"/>
      <c r="BO477" s="65" t="str">
        <f>IF($K477="", "", SUMIF('Drinks List'!ET$11:ET$1010, $K477, 'Drinks List'!ES$11:ES$1010))</f>
        <v/>
      </c>
      <c r="BQ477" s="120" t="str">
        <f t="shared" si="153"/>
        <v/>
      </c>
      <c r="BR477" s="62" t="str">
        <f t="shared" si="154"/>
        <v/>
      </c>
      <c r="BS477" s="76" t="str">
        <f>IF(BQ477="", "", COUNTIF(BQ$11:BQ$1010, "&gt;"&amp;BQ477)+1+COUNTIF(BQ$11:BQ477, BQ477)-1)</f>
        <v/>
      </c>
      <c r="BT477" s="76" t="str">
        <f>IF(BR477="", "", COUNTIF(BR$11:BR$1010, "&lt;"&amp;BR477)+1+COUNTIF(BR$11:BR477, BR477)-1)</f>
        <v/>
      </c>
      <c r="BV477" s="76" t="str">
        <f t="shared" si="155"/>
        <v/>
      </c>
      <c r="BW477" s="124" t="str">
        <f t="shared" si="156"/>
        <v/>
      </c>
      <c r="BX477" s="115" t="str">
        <f t="shared" si="157"/>
        <v/>
      </c>
      <c r="BY477" s="125" t="str">
        <f t="shared" si="158"/>
        <v/>
      </c>
      <c r="CA477" s="106" t="str">
        <f t="shared" si="159"/>
        <v/>
      </c>
      <c r="CB477" s="22" t="str">
        <f t="shared" si="160"/>
        <v/>
      </c>
      <c r="CD477" s="76" t="str">
        <f>IF($J477="", "", IF($BV477=0, "", COUNTIF($J$11:$J$1010, "&lt;"&amp;$J477)+1+COUNTIF($J$11:$J477, $J477)-1))</f>
        <v/>
      </c>
    </row>
    <row r="478" spans="1:82" x14ac:dyDescent="0.25">
      <c r="A478" s="31"/>
      <c r="B478" s="19" t="str">
        <f t="shared" si="141"/>
        <v/>
      </c>
      <c r="C478" s="20" t="str">
        <f t="shared" si="142"/>
        <v/>
      </c>
      <c r="D478" s="29" t="str">
        <f t="shared" si="143"/>
        <v/>
      </c>
      <c r="E478" s="22" t="str">
        <f t="shared" si="144"/>
        <v/>
      </c>
      <c r="F478" s="31"/>
      <c r="G478" s="301"/>
      <c r="H478" s="302"/>
      <c r="I478" s="303"/>
      <c r="J478" s="304"/>
      <c r="K478" s="283"/>
      <c r="L478" s="305"/>
      <c r="M478" s="285"/>
      <c r="N478" s="287"/>
      <c r="O478" s="31"/>
      <c r="P478" s="19" t="str">
        <f t="shared" si="145"/>
        <v/>
      </c>
      <c r="Q478" s="20" t="str">
        <f t="shared" si="146"/>
        <v/>
      </c>
      <c r="R478" s="29" t="str">
        <f t="shared" si="147"/>
        <v/>
      </c>
      <c r="S478" s="22" t="str">
        <f t="shared" si="148"/>
        <v/>
      </c>
      <c r="T478" s="31"/>
      <c r="U478" s="69" t="str">
        <f t="shared" si="149"/>
        <v/>
      </c>
      <c r="V478" s="31"/>
      <c r="X478" s="76" t="str">
        <f t="shared" si="150"/>
        <v/>
      </c>
      <c r="Z478" s="76" t="str">
        <f t="shared" si="151"/>
        <v/>
      </c>
      <c r="AA478" s="76" t="str">
        <f t="shared" si="152"/>
        <v/>
      </c>
      <c r="AC478" s="19" t="str">
        <f>IF($K478="", "", SUMIF('Drinks List'!DH$11:DH$1010, $K478, 'Drinks List'!DG$11:DG$1010))</f>
        <v/>
      </c>
      <c r="AD478" s="21"/>
      <c r="AE478" s="59" t="str">
        <f>IF($K478="", "", SUMIF('Drinks List'!DJ$11:DJ$1010, $K478, 'Drinks List'!DI$11:DI$1010))</f>
        <v/>
      </c>
      <c r="AF478" s="21"/>
      <c r="AG478" s="59" t="str">
        <f>IF($K478="", "", SUMIF('Drinks List'!DL$11:DL$1010, $K478, 'Drinks List'!DK$11:DK$1010))</f>
        <v/>
      </c>
      <c r="AH478" s="21"/>
      <c r="AI478" s="59" t="str">
        <f>IF($K478="", "", SUMIF('Drinks List'!DN$11:DN$1010, $K478, 'Drinks List'!DM$11:DM$1010))</f>
        <v/>
      </c>
      <c r="AJ478" s="21"/>
      <c r="AK478" s="59" t="str">
        <f>IF($K478="", "", SUMIF('Drinks List'!DP$11:DP$1010, $K478, 'Drinks List'!DO$11:DO$1010))</f>
        <v/>
      </c>
      <c r="AL478" s="21"/>
      <c r="AM478" s="59" t="str">
        <f>IF($K478="", "", SUMIF('Drinks List'!DR$11:DR$1010, $K478, 'Drinks List'!DQ$11:DQ$1010))</f>
        <v/>
      </c>
      <c r="AN478" s="21"/>
      <c r="AO478" s="59" t="str">
        <f>IF($K478="", "", SUMIF('Drinks List'!DT$11:DT$1010, $K478, 'Drinks List'!DS$11:DS$1010))</f>
        <v/>
      </c>
      <c r="AP478" s="21"/>
      <c r="AQ478" s="59" t="str">
        <f>IF($K478="", "", SUMIF('Drinks List'!DV$11:DV$1010, $K478, 'Drinks List'!DU$11:DU$1010))</f>
        <v/>
      </c>
      <c r="AR478" s="21"/>
      <c r="AS478" s="59" t="str">
        <f>IF($K478="", "", SUMIF('Drinks List'!DX$11:DX$1010, $K478, 'Drinks List'!DW$11:DW$1010))</f>
        <v/>
      </c>
      <c r="AT478" s="21"/>
      <c r="AU478" s="59" t="str">
        <f>IF($K478="", "", SUMIF('Drinks List'!DZ$11:DZ$1010, $K478, 'Drinks List'!DY$11:DY$1010))</f>
        <v/>
      </c>
      <c r="AV478" s="21"/>
      <c r="AW478" s="59" t="str">
        <f>IF($K478="", "", SUMIF('Drinks List'!EB$11:EB$1010, $K478, 'Drinks List'!EA$11:EA$1010))</f>
        <v/>
      </c>
      <c r="AX478" s="21"/>
      <c r="AY478" s="59" t="str">
        <f>IF($K478="", "", SUMIF('Drinks List'!ED$11:ED$1010, $K478, 'Drinks List'!EC$11:EC$1010))</f>
        <v/>
      </c>
      <c r="AZ478" s="21"/>
      <c r="BA478" s="59" t="str">
        <f>IF($K478="", "", SUMIF('Drinks List'!EF$11:EF$1010, $K478, 'Drinks List'!EE$11:EE$1010))</f>
        <v/>
      </c>
      <c r="BB478" s="21"/>
      <c r="BC478" s="59" t="str">
        <f>IF($K478="", "", SUMIF('Drinks List'!EH$11:EH$1010, $K478, 'Drinks List'!EG$11:EG$1010))</f>
        <v/>
      </c>
      <c r="BD478" s="21"/>
      <c r="BE478" s="59" t="str">
        <f>IF($K478="", "", SUMIF('Drinks List'!EJ$11:EJ$1010, $K478, 'Drinks List'!EI$11:EI$1010))</f>
        <v/>
      </c>
      <c r="BF478" s="21"/>
      <c r="BG478" s="59" t="str">
        <f>IF($K478="", "", SUMIF('Drinks List'!EL$11:EL$1010, $K478, 'Drinks List'!EK$11:EK$1010))</f>
        <v/>
      </c>
      <c r="BH478" s="21"/>
      <c r="BI478" s="59" t="str">
        <f>IF($K478="", "", SUMIF('Drinks List'!EN$11:EN$1010, $K478, 'Drinks List'!EM$11:EM$1010))</f>
        <v/>
      </c>
      <c r="BJ478" s="21"/>
      <c r="BK478" s="59" t="str">
        <f>IF($K478="", "", SUMIF('Drinks List'!EP$11:EP$1010, $K478, 'Drinks List'!EO$11:EO$1010))</f>
        <v/>
      </c>
      <c r="BL478" s="21"/>
      <c r="BM478" s="59" t="str">
        <f>IF($K478="", "", SUMIF('Drinks List'!ER$11:ER$1010, $K478, 'Drinks List'!EQ$11:EQ$1010))</f>
        <v/>
      </c>
      <c r="BN478" s="21"/>
      <c r="BO478" s="65" t="str">
        <f>IF($K478="", "", SUMIF('Drinks List'!ET$11:ET$1010, $K478, 'Drinks List'!ES$11:ES$1010))</f>
        <v/>
      </c>
      <c r="BQ478" s="120" t="str">
        <f t="shared" si="153"/>
        <v/>
      </c>
      <c r="BR478" s="62" t="str">
        <f t="shared" si="154"/>
        <v/>
      </c>
      <c r="BS478" s="76" t="str">
        <f>IF(BQ478="", "", COUNTIF(BQ$11:BQ$1010, "&gt;"&amp;BQ478)+1+COUNTIF(BQ$11:BQ478, BQ478)-1)</f>
        <v/>
      </c>
      <c r="BT478" s="76" t="str">
        <f>IF(BR478="", "", COUNTIF(BR$11:BR$1010, "&lt;"&amp;BR478)+1+COUNTIF(BR$11:BR478, BR478)-1)</f>
        <v/>
      </c>
      <c r="BV478" s="76" t="str">
        <f t="shared" si="155"/>
        <v/>
      </c>
      <c r="BW478" s="124" t="str">
        <f t="shared" si="156"/>
        <v/>
      </c>
      <c r="BX478" s="115" t="str">
        <f t="shared" si="157"/>
        <v/>
      </c>
      <c r="BY478" s="125" t="str">
        <f t="shared" si="158"/>
        <v/>
      </c>
      <c r="CA478" s="106" t="str">
        <f t="shared" si="159"/>
        <v/>
      </c>
      <c r="CB478" s="22" t="str">
        <f t="shared" si="160"/>
        <v/>
      </c>
      <c r="CD478" s="76" t="str">
        <f>IF($J478="", "", IF($BV478=0, "", COUNTIF($J$11:$J$1010, "&lt;"&amp;$J478)+1+COUNTIF($J$11:$J478, $J478)-1))</f>
        <v/>
      </c>
    </row>
    <row r="479" spans="1:82" x14ac:dyDescent="0.25">
      <c r="A479" s="31"/>
      <c r="B479" s="19" t="str">
        <f t="shared" si="141"/>
        <v/>
      </c>
      <c r="C479" s="20" t="str">
        <f t="shared" si="142"/>
        <v/>
      </c>
      <c r="D479" s="29" t="str">
        <f t="shared" si="143"/>
        <v/>
      </c>
      <c r="E479" s="22" t="str">
        <f t="shared" si="144"/>
        <v/>
      </c>
      <c r="F479" s="31"/>
      <c r="G479" s="301"/>
      <c r="H479" s="302"/>
      <c r="I479" s="303"/>
      <c r="J479" s="304"/>
      <c r="K479" s="283"/>
      <c r="L479" s="305"/>
      <c r="M479" s="285"/>
      <c r="N479" s="287"/>
      <c r="O479" s="31"/>
      <c r="P479" s="19" t="str">
        <f t="shared" si="145"/>
        <v/>
      </c>
      <c r="Q479" s="20" t="str">
        <f t="shared" si="146"/>
        <v/>
      </c>
      <c r="R479" s="29" t="str">
        <f t="shared" si="147"/>
        <v/>
      </c>
      <c r="S479" s="22" t="str">
        <f t="shared" si="148"/>
        <v/>
      </c>
      <c r="T479" s="31"/>
      <c r="U479" s="69" t="str">
        <f t="shared" si="149"/>
        <v/>
      </c>
      <c r="V479" s="31"/>
      <c r="X479" s="76" t="str">
        <f t="shared" si="150"/>
        <v/>
      </c>
      <c r="Z479" s="76" t="str">
        <f t="shared" si="151"/>
        <v/>
      </c>
      <c r="AA479" s="76" t="str">
        <f t="shared" si="152"/>
        <v/>
      </c>
      <c r="AC479" s="19" t="str">
        <f>IF($K479="", "", SUMIF('Drinks List'!DH$11:DH$1010, $K479, 'Drinks List'!DG$11:DG$1010))</f>
        <v/>
      </c>
      <c r="AD479" s="21"/>
      <c r="AE479" s="59" t="str">
        <f>IF($K479="", "", SUMIF('Drinks List'!DJ$11:DJ$1010, $K479, 'Drinks List'!DI$11:DI$1010))</f>
        <v/>
      </c>
      <c r="AF479" s="21"/>
      <c r="AG479" s="59" t="str">
        <f>IF($K479="", "", SUMIF('Drinks List'!DL$11:DL$1010, $K479, 'Drinks List'!DK$11:DK$1010))</f>
        <v/>
      </c>
      <c r="AH479" s="21"/>
      <c r="AI479" s="59" t="str">
        <f>IF($K479="", "", SUMIF('Drinks List'!DN$11:DN$1010, $K479, 'Drinks List'!DM$11:DM$1010))</f>
        <v/>
      </c>
      <c r="AJ479" s="21"/>
      <c r="AK479" s="59" t="str">
        <f>IF($K479="", "", SUMIF('Drinks List'!DP$11:DP$1010, $K479, 'Drinks List'!DO$11:DO$1010))</f>
        <v/>
      </c>
      <c r="AL479" s="21"/>
      <c r="AM479" s="59" t="str">
        <f>IF($K479="", "", SUMIF('Drinks List'!DR$11:DR$1010, $K479, 'Drinks List'!DQ$11:DQ$1010))</f>
        <v/>
      </c>
      <c r="AN479" s="21"/>
      <c r="AO479" s="59" t="str">
        <f>IF($K479="", "", SUMIF('Drinks List'!DT$11:DT$1010, $K479, 'Drinks List'!DS$11:DS$1010))</f>
        <v/>
      </c>
      <c r="AP479" s="21"/>
      <c r="AQ479" s="59" t="str">
        <f>IF($K479="", "", SUMIF('Drinks List'!DV$11:DV$1010, $K479, 'Drinks List'!DU$11:DU$1010))</f>
        <v/>
      </c>
      <c r="AR479" s="21"/>
      <c r="AS479" s="59" t="str">
        <f>IF($K479="", "", SUMIF('Drinks List'!DX$11:DX$1010, $K479, 'Drinks List'!DW$11:DW$1010))</f>
        <v/>
      </c>
      <c r="AT479" s="21"/>
      <c r="AU479" s="59" t="str">
        <f>IF($K479="", "", SUMIF('Drinks List'!DZ$11:DZ$1010, $K479, 'Drinks List'!DY$11:DY$1010))</f>
        <v/>
      </c>
      <c r="AV479" s="21"/>
      <c r="AW479" s="59" t="str">
        <f>IF($K479="", "", SUMIF('Drinks List'!EB$11:EB$1010, $K479, 'Drinks List'!EA$11:EA$1010))</f>
        <v/>
      </c>
      <c r="AX479" s="21"/>
      <c r="AY479" s="59" t="str">
        <f>IF($K479="", "", SUMIF('Drinks List'!ED$11:ED$1010, $K479, 'Drinks List'!EC$11:EC$1010))</f>
        <v/>
      </c>
      <c r="AZ479" s="21"/>
      <c r="BA479" s="59" t="str">
        <f>IF($K479="", "", SUMIF('Drinks List'!EF$11:EF$1010, $K479, 'Drinks List'!EE$11:EE$1010))</f>
        <v/>
      </c>
      <c r="BB479" s="21"/>
      <c r="BC479" s="59" t="str">
        <f>IF($K479="", "", SUMIF('Drinks List'!EH$11:EH$1010, $K479, 'Drinks List'!EG$11:EG$1010))</f>
        <v/>
      </c>
      <c r="BD479" s="21"/>
      <c r="BE479" s="59" t="str">
        <f>IF($K479="", "", SUMIF('Drinks List'!EJ$11:EJ$1010, $K479, 'Drinks List'!EI$11:EI$1010))</f>
        <v/>
      </c>
      <c r="BF479" s="21"/>
      <c r="BG479" s="59" t="str">
        <f>IF($K479="", "", SUMIF('Drinks List'!EL$11:EL$1010, $K479, 'Drinks List'!EK$11:EK$1010))</f>
        <v/>
      </c>
      <c r="BH479" s="21"/>
      <c r="BI479" s="59" t="str">
        <f>IF($K479="", "", SUMIF('Drinks List'!EN$11:EN$1010, $K479, 'Drinks List'!EM$11:EM$1010))</f>
        <v/>
      </c>
      <c r="BJ479" s="21"/>
      <c r="BK479" s="59" t="str">
        <f>IF($K479="", "", SUMIF('Drinks List'!EP$11:EP$1010, $K479, 'Drinks List'!EO$11:EO$1010))</f>
        <v/>
      </c>
      <c r="BL479" s="21"/>
      <c r="BM479" s="59" t="str">
        <f>IF($K479="", "", SUMIF('Drinks List'!ER$11:ER$1010, $K479, 'Drinks List'!EQ$11:EQ$1010))</f>
        <v/>
      </c>
      <c r="BN479" s="21"/>
      <c r="BO479" s="65" t="str">
        <f>IF($K479="", "", SUMIF('Drinks List'!ET$11:ET$1010, $K479, 'Drinks List'!ES$11:ES$1010))</f>
        <v/>
      </c>
      <c r="BQ479" s="120" t="str">
        <f t="shared" si="153"/>
        <v/>
      </c>
      <c r="BR479" s="62" t="str">
        <f t="shared" si="154"/>
        <v/>
      </c>
      <c r="BS479" s="76" t="str">
        <f>IF(BQ479="", "", COUNTIF(BQ$11:BQ$1010, "&gt;"&amp;BQ479)+1+COUNTIF(BQ$11:BQ479, BQ479)-1)</f>
        <v/>
      </c>
      <c r="BT479" s="76" t="str">
        <f>IF(BR479="", "", COUNTIF(BR$11:BR$1010, "&lt;"&amp;BR479)+1+COUNTIF(BR$11:BR479, BR479)-1)</f>
        <v/>
      </c>
      <c r="BV479" s="76" t="str">
        <f t="shared" si="155"/>
        <v/>
      </c>
      <c r="BW479" s="124" t="str">
        <f t="shared" si="156"/>
        <v/>
      </c>
      <c r="BX479" s="115" t="str">
        <f t="shared" si="157"/>
        <v/>
      </c>
      <c r="BY479" s="125" t="str">
        <f t="shared" si="158"/>
        <v/>
      </c>
      <c r="CA479" s="106" t="str">
        <f t="shared" si="159"/>
        <v/>
      </c>
      <c r="CB479" s="22" t="str">
        <f t="shared" si="160"/>
        <v/>
      </c>
      <c r="CD479" s="76" t="str">
        <f>IF($J479="", "", IF($BV479=0, "", COUNTIF($J$11:$J$1010, "&lt;"&amp;$J479)+1+COUNTIF($J$11:$J479, $J479)-1))</f>
        <v/>
      </c>
    </row>
    <row r="480" spans="1:82" x14ac:dyDescent="0.25">
      <c r="A480" s="31"/>
      <c r="B480" s="19" t="str">
        <f t="shared" si="141"/>
        <v/>
      </c>
      <c r="C480" s="20" t="str">
        <f t="shared" si="142"/>
        <v/>
      </c>
      <c r="D480" s="29" t="str">
        <f t="shared" si="143"/>
        <v/>
      </c>
      <c r="E480" s="22" t="str">
        <f t="shared" si="144"/>
        <v/>
      </c>
      <c r="F480" s="31"/>
      <c r="G480" s="301"/>
      <c r="H480" s="302"/>
      <c r="I480" s="303"/>
      <c r="J480" s="304"/>
      <c r="K480" s="283"/>
      <c r="L480" s="305"/>
      <c r="M480" s="285"/>
      <c r="N480" s="287"/>
      <c r="O480" s="31"/>
      <c r="P480" s="19" t="str">
        <f t="shared" si="145"/>
        <v/>
      </c>
      <c r="Q480" s="20" t="str">
        <f t="shared" si="146"/>
        <v/>
      </c>
      <c r="R480" s="29" t="str">
        <f t="shared" si="147"/>
        <v/>
      </c>
      <c r="S480" s="22" t="str">
        <f t="shared" si="148"/>
        <v/>
      </c>
      <c r="T480" s="31"/>
      <c r="U480" s="69" t="str">
        <f t="shared" si="149"/>
        <v/>
      </c>
      <c r="V480" s="31"/>
      <c r="X480" s="76" t="str">
        <f t="shared" si="150"/>
        <v/>
      </c>
      <c r="Z480" s="76" t="str">
        <f t="shared" si="151"/>
        <v/>
      </c>
      <c r="AA480" s="76" t="str">
        <f t="shared" si="152"/>
        <v/>
      </c>
      <c r="AC480" s="19" t="str">
        <f>IF($K480="", "", SUMIF('Drinks List'!DH$11:DH$1010, $K480, 'Drinks List'!DG$11:DG$1010))</f>
        <v/>
      </c>
      <c r="AD480" s="21"/>
      <c r="AE480" s="59" t="str">
        <f>IF($K480="", "", SUMIF('Drinks List'!DJ$11:DJ$1010, $K480, 'Drinks List'!DI$11:DI$1010))</f>
        <v/>
      </c>
      <c r="AF480" s="21"/>
      <c r="AG480" s="59" t="str">
        <f>IF($K480="", "", SUMIF('Drinks List'!DL$11:DL$1010, $K480, 'Drinks List'!DK$11:DK$1010))</f>
        <v/>
      </c>
      <c r="AH480" s="21"/>
      <c r="AI480" s="59" t="str">
        <f>IF($K480="", "", SUMIF('Drinks List'!DN$11:DN$1010, $K480, 'Drinks List'!DM$11:DM$1010))</f>
        <v/>
      </c>
      <c r="AJ480" s="21"/>
      <c r="AK480" s="59" t="str">
        <f>IF($K480="", "", SUMIF('Drinks List'!DP$11:DP$1010, $K480, 'Drinks List'!DO$11:DO$1010))</f>
        <v/>
      </c>
      <c r="AL480" s="21"/>
      <c r="AM480" s="59" t="str">
        <f>IF($K480="", "", SUMIF('Drinks List'!DR$11:DR$1010, $K480, 'Drinks List'!DQ$11:DQ$1010))</f>
        <v/>
      </c>
      <c r="AN480" s="21"/>
      <c r="AO480" s="59" t="str">
        <f>IF($K480="", "", SUMIF('Drinks List'!DT$11:DT$1010, $K480, 'Drinks List'!DS$11:DS$1010))</f>
        <v/>
      </c>
      <c r="AP480" s="21"/>
      <c r="AQ480" s="59" t="str">
        <f>IF($K480="", "", SUMIF('Drinks List'!DV$11:DV$1010, $K480, 'Drinks List'!DU$11:DU$1010))</f>
        <v/>
      </c>
      <c r="AR480" s="21"/>
      <c r="AS480" s="59" t="str">
        <f>IF($K480="", "", SUMIF('Drinks List'!DX$11:DX$1010, $K480, 'Drinks List'!DW$11:DW$1010))</f>
        <v/>
      </c>
      <c r="AT480" s="21"/>
      <c r="AU480" s="59" t="str">
        <f>IF($K480="", "", SUMIF('Drinks List'!DZ$11:DZ$1010, $K480, 'Drinks List'!DY$11:DY$1010))</f>
        <v/>
      </c>
      <c r="AV480" s="21"/>
      <c r="AW480" s="59" t="str">
        <f>IF($K480="", "", SUMIF('Drinks List'!EB$11:EB$1010, $K480, 'Drinks List'!EA$11:EA$1010))</f>
        <v/>
      </c>
      <c r="AX480" s="21"/>
      <c r="AY480" s="59" t="str">
        <f>IF($K480="", "", SUMIF('Drinks List'!ED$11:ED$1010, $K480, 'Drinks List'!EC$11:EC$1010))</f>
        <v/>
      </c>
      <c r="AZ480" s="21"/>
      <c r="BA480" s="59" t="str">
        <f>IF($K480="", "", SUMIF('Drinks List'!EF$11:EF$1010, $K480, 'Drinks List'!EE$11:EE$1010))</f>
        <v/>
      </c>
      <c r="BB480" s="21"/>
      <c r="BC480" s="59" t="str">
        <f>IF($K480="", "", SUMIF('Drinks List'!EH$11:EH$1010, $K480, 'Drinks List'!EG$11:EG$1010))</f>
        <v/>
      </c>
      <c r="BD480" s="21"/>
      <c r="BE480" s="59" t="str">
        <f>IF($K480="", "", SUMIF('Drinks List'!EJ$11:EJ$1010, $K480, 'Drinks List'!EI$11:EI$1010))</f>
        <v/>
      </c>
      <c r="BF480" s="21"/>
      <c r="BG480" s="59" t="str">
        <f>IF($K480="", "", SUMIF('Drinks List'!EL$11:EL$1010, $K480, 'Drinks List'!EK$11:EK$1010))</f>
        <v/>
      </c>
      <c r="BH480" s="21"/>
      <c r="BI480" s="59" t="str">
        <f>IF($K480="", "", SUMIF('Drinks List'!EN$11:EN$1010, $K480, 'Drinks List'!EM$11:EM$1010))</f>
        <v/>
      </c>
      <c r="BJ480" s="21"/>
      <c r="BK480" s="59" t="str">
        <f>IF($K480="", "", SUMIF('Drinks List'!EP$11:EP$1010, $K480, 'Drinks List'!EO$11:EO$1010))</f>
        <v/>
      </c>
      <c r="BL480" s="21"/>
      <c r="BM480" s="59" t="str">
        <f>IF($K480="", "", SUMIF('Drinks List'!ER$11:ER$1010, $K480, 'Drinks List'!EQ$11:EQ$1010))</f>
        <v/>
      </c>
      <c r="BN480" s="21"/>
      <c r="BO480" s="65" t="str">
        <f>IF($K480="", "", SUMIF('Drinks List'!ET$11:ET$1010, $K480, 'Drinks List'!ES$11:ES$1010))</f>
        <v/>
      </c>
      <c r="BQ480" s="120" t="str">
        <f t="shared" si="153"/>
        <v/>
      </c>
      <c r="BR480" s="62" t="str">
        <f t="shared" si="154"/>
        <v/>
      </c>
      <c r="BS480" s="76" t="str">
        <f>IF(BQ480="", "", COUNTIF(BQ$11:BQ$1010, "&gt;"&amp;BQ480)+1+COUNTIF(BQ$11:BQ480, BQ480)-1)</f>
        <v/>
      </c>
      <c r="BT480" s="76" t="str">
        <f>IF(BR480="", "", COUNTIF(BR$11:BR$1010, "&lt;"&amp;BR480)+1+COUNTIF(BR$11:BR480, BR480)-1)</f>
        <v/>
      </c>
      <c r="BV480" s="76" t="str">
        <f t="shared" si="155"/>
        <v/>
      </c>
      <c r="BW480" s="124" t="str">
        <f t="shared" si="156"/>
        <v/>
      </c>
      <c r="BX480" s="115" t="str">
        <f t="shared" si="157"/>
        <v/>
      </c>
      <c r="BY480" s="125" t="str">
        <f t="shared" si="158"/>
        <v/>
      </c>
      <c r="CA480" s="106" t="str">
        <f t="shared" si="159"/>
        <v/>
      </c>
      <c r="CB480" s="22" t="str">
        <f t="shared" si="160"/>
        <v/>
      </c>
      <c r="CD480" s="76" t="str">
        <f>IF($J480="", "", IF($BV480=0, "", COUNTIF($J$11:$J$1010, "&lt;"&amp;$J480)+1+COUNTIF($J$11:$J480, $J480)-1))</f>
        <v/>
      </c>
    </row>
    <row r="481" spans="1:82" x14ac:dyDescent="0.25">
      <c r="A481" s="31"/>
      <c r="B481" s="19" t="str">
        <f t="shared" si="141"/>
        <v/>
      </c>
      <c r="C481" s="20" t="str">
        <f t="shared" si="142"/>
        <v/>
      </c>
      <c r="D481" s="29" t="str">
        <f t="shared" si="143"/>
        <v/>
      </c>
      <c r="E481" s="22" t="str">
        <f t="shared" si="144"/>
        <v/>
      </c>
      <c r="F481" s="31"/>
      <c r="G481" s="301"/>
      <c r="H481" s="302"/>
      <c r="I481" s="303"/>
      <c r="J481" s="304"/>
      <c r="K481" s="283"/>
      <c r="L481" s="305"/>
      <c r="M481" s="285"/>
      <c r="N481" s="287"/>
      <c r="O481" s="31"/>
      <c r="P481" s="19" t="str">
        <f t="shared" si="145"/>
        <v/>
      </c>
      <c r="Q481" s="20" t="str">
        <f t="shared" si="146"/>
        <v/>
      </c>
      <c r="R481" s="29" t="str">
        <f t="shared" si="147"/>
        <v/>
      </c>
      <c r="S481" s="22" t="str">
        <f t="shared" si="148"/>
        <v/>
      </c>
      <c r="T481" s="31"/>
      <c r="U481" s="69" t="str">
        <f t="shared" si="149"/>
        <v/>
      </c>
      <c r="V481" s="31"/>
      <c r="X481" s="76" t="str">
        <f t="shared" si="150"/>
        <v/>
      </c>
      <c r="Z481" s="76" t="str">
        <f t="shared" si="151"/>
        <v/>
      </c>
      <c r="AA481" s="76" t="str">
        <f t="shared" si="152"/>
        <v/>
      </c>
      <c r="AC481" s="19" t="str">
        <f>IF($K481="", "", SUMIF('Drinks List'!DH$11:DH$1010, $K481, 'Drinks List'!DG$11:DG$1010))</f>
        <v/>
      </c>
      <c r="AD481" s="21"/>
      <c r="AE481" s="59" t="str">
        <f>IF($K481="", "", SUMIF('Drinks List'!DJ$11:DJ$1010, $K481, 'Drinks List'!DI$11:DI$1010))</f>
        <v/>
      </c>
      <c r="AF481" s="21"/>
      <c r="AG481" s="59" t="str">
        <f>IF($K481="", "", SUMIF('Drinks List'!DL$11:DL$1010, $K481, 'Drinks List'!DK$11:DK$1010))</f>
        <v/>
      </c>
      <c r="AH481" s="21"/>
      <c r="AI481" s="59" t="str">
        <f>IF($K481="", "", SUMIF('Drinks List'!DN$11:DN$1010, $K481, 'Drinks List'!DM$11:DM$1010))</f>
        <v/>
      </c>
      <c r="AJ481" s="21"/>
      <c r="AK481" s="59" t="str">
        <f>IF($K481="", "", SUMIF('Drinks List'!DP$11:DP$1010, $K481, 'Drinks List'!DO$11:DO$1010))</f>
        <v/>
      </c>
      <c r="AL481" s="21"/>
      <c r="AM481" s="59" t="str">
        <f>IF($K481="", "", SUMIF('Drinks List'!DR$11:DR$1010, $K481, 'Drinks List'!DQ$11:DQ$1010))</f>
        <v/>
      </c>
      <c r="AN481" s="21"/>
      <c r="AO481" s="59" t="str">
        <f>IF($K481="", "", SUMIF('Drinks List'!DT$11:DT$1010, $K481, 'Drinks List'!DS$11:DS$1010))</f>
        <v/>
      </c>
      <c r="AP481" s="21"/>
      <c r="AQ481" s="59" t="str">
        <f>IF($K481="", "", SUMIF('Drinks List'!DV$11:DV$1010, $K481, 'Drinks List'!DU$11:DU$1010))</f>
        <v/>
      </c>
      <c r="AR481" s="21"/>
      <c r="AS481" s="59" t="str">
        <f>IF($K481="", "", SUMIF('Drinks List'!DX$11:DX$1010, $K481, 'Drinks List'!DW$11:DW$1010))</f>
        <v/>
      </c>
      <c r="AT481" s="21"/>
      <c r="AU481" s="59" t="str">
        <f>IF($K481="", "", SUMIF('Drinks List'!DZ$11:DZ$1010, $K481, 'Drinks List'!DY$11:DY$1010))</f>
        <v/>
      </c>
      <c r="AV481" s="21"/>
      <c r="AW481" s="59" t="str">
        <f>IF($K481="", "", SUMIF('Drinks List'!EB$11:EB$1010, $K481, 'Drinks List'!EA$11:EA$1010))</f>
        <v/>
      </c>
      <c r="AX481" s="21"/>
      <c r="AY481" s="59" t="str">
        <f>IF($K481="", "", SUMIF('Drinks List'!ED$11:ED$1010, $K481, 'Drinks List'!EC$11:EC$1010))</f>
        <v/>
      </c>
      <c r="AZ481" s="21"/>
      <c r="BA481" s="59" t="str">
        <f>IF($K481="", "", SUMIF('Drinks List'!EF$11:EF$1010, $K481, 'Drinks List'!EE$11:EE$1010))</f>
        <v/>
      </c>
      <c r="BB481" s="21"/>
      <c r="BC481" s="59" t="str">
        <f>IF($K481="", "", SUMIF('Drinks List'!EH$11:EH$1010, $K481, 'Drinks List'!EG$11:EG$1010))</f>
        <v/>
      </c>
      <c r="BD481" s="21"/>
      <c r="BE481" s="59" t="str">
        <f>IF($K481="", "", SUMIF('Drinks List'!EJ$11:EJ$1010, $K481, 'Drinks List'!EI$11:EI$1010))</f>
        <v/>
      </c>
      <c r="BF481" s="21"/>
      <c r="BG481" s="59" t="str">
        <f>IF($K481="", "", SUMIF('Drinks List'!EL$11:EL$1010, $K481, 'Drinks List'!EK$11:EK$1010))</f>
        <v/>
      </c>
      <c r="BH481" s="21"/>
      <c r="BI481" s="59" t="str">
        <f>IF($K481="", "", SUMIF('Drinks List'!EN$11:EN$1010, $K481, 'Drinks List'!EM$11:EM$1010))</f>
        <v/>
      </c>
      <c r="BJ481" s="21"/>
      <c r="BK481" s="59" t="str">
        <f>IF($K481="", "", SUMIF('Drinks List'!EP$11:EP$1010, $K481, 'Drinks List'!EO$11:EO$1010))</f>
        <v/>
      </c>
      <c r="BL481" s="21"/>
      <c r="BM481" s="59" t="str">
        <f>IF($K481="", "", SUMIF('Drinks List'!ER$11:ER$1010, $K481, 'Drinks List'!EQ$11:EQ$1010))</f>
        <v/>
      </c>
      <c r="BN481" s="21"/>
      <c r="BO481" s="65" t="str">
        <f>IF($K481="", "", SUMIF('Drinks List'!ET$11:ET$1010, $K481, 'Drinks List'!ES$11:ES$1010))</f>
        <v/>
      </c>
      <c r="BQ481" s="120" t="str">
        <f t="shared" si="153"/>
        <v/>
      </c>
      <c r="BR481" s="62" t="str">
        <f t="shared" si="154"/>
        <v/>
      </c>
      <c r="BS481" s="76" t="str">
        <f>IF(BQ481="", "", COUNTIF(BQ$11:BQ$1010, "&gt;"&amp;BQ481)+1+COUNTIF(BQ$11:BQ481, BQ481)-1)</f>
        <v/>
      </c>
      <c r="BT481" s="76" t="str">
        <f>IF(BR481="", "", COUNTIF(BR$11:BR$1010, "&lt;"&amp;BR481)+1+COUNTIF(BR$11:BR481, BR481)-1)</f>
        <v/>
      </c>
      <c r="BV481" s="76" t="str">
        <f t="shared" si="155"/>
        <v/>
      </c>
      <c r="BW481" s="124" t="str">
        <f t="shared" si="156"/>
        <v/>
      </c>
      <c r="BX481" s="115" t="str">
        <f t="shared" si="157"/>
        <v/>
      </c>
      <c r="BY481" s="125" t="str">
        <f t="shared" si="158"/>
        <v/>
      </c>
      <c r="CA481" s="106" t="str">
        <f t="shared" si="159"/>
        <v/>
      </c>
      <c r="CB481" s="22" t="str">
        <f t="shared" si="160"/>
        <v/>
      </c>
      <c r="CD481" s="76" t="str">
        <f>IF($J481="", "", IF($BV481=0, "", COUNTIF($J$11:$J$1010, "&lt;"&amp;$J481)+1+COUNTIF($J$11:$J481, $J481)-1))</f>
        <v/>
      </c>
    </row>
    <row r="482" spans="1:82" x14ac:dyDescent="0.25">
      <c r="A482" s="31"/>
      <c r="B482" s="19" t="str">
        <f t="shared" si="141"/>
        <v/>
      </c>
      <c r="C482" s="20" t="str">
        <f t="shared" si="142"/>
        <v/>
      </c>
      <c r="D482" s="29" t="str">
        <f t="shared" si="143"/>
        <v/>
      </c>
      <c r="E482" s="22" t="str">
        <f t="shared" si="144"/>
        <v/>
      </c>
      <c r="F482" s="31"/>
      <c r="G482" s="301"/>
      <c r="H482" s="302"/>
      <c r="I482" s="303"/>
      <c r="J482" s="304"/>
      <c r="K482" s="283"/>
      <c r="L482" s="305"/>
      <c r="M482" s="285"/>
      <c r="N482" s="287"/>
      <c r="O482" s="31"/>
      <c r="P482" s="19" t="str">
        <f t="shared" si="145"/>
        <v/>
      </c>
      <c r="Q482" s="20" t="str">
        <f t="shared" si="146"/>
        <v/>
      </c>
      <c r="R482" s="29" t="str">
        <f t="shared" si="147"/>
        <v/>
      </c>
      <c r="S482" s="22" t="str">
        <f t="shared" si="148"/>
        <v/>
      </c>
      <c r="T482" s="31"/>
      <c r="U482" s="69" t="str">
        <f t="shared" si="149"/>
        <v/>
      </c>
      <c r="V482" s="31"/>
      <c r="X482" s="76" t="str">
        <f t="shared" si="150"/>
        <v/>
      </c>
      <c r="Z482" s="76" t="str">
        <f t="shared" si="151"/>
        <v/>
      </c>
      <c r="AA482" s="76" t="str">
        <f t="shared" si="152"/>
        <v/>
      </c>
      <c r="AC482" s="19" t="str">
        <f>IF($K482="", "", SUMIF('Drinks List'!DH$11:DH$1010, $K482, 'Drinks List'!DG$11:DG$1010))</f>
        <v/>
      </c>
      <c r="AD482" s="21"/>
      <c r="AE482" s="59" t="str">
        <f>IF($K482="", "", SUMIF('Drinks List'!DJ$11:DJ$1010, $K482, 'Drinks List'!DI$11:DI$1010))</f>
        <v/>
      </c>
      <c r="AF482" s="21"/>
      <c r="AG482" s="59" t="str">
        <f>IF($K482="", "", SUMIF('Drinks List'!DL$11:DL$1010, $K482, 'Drinks List'!DK$11:DK$1010))</f>
        <v/>
      </c>
      <c r="AH482" s="21"/>
      <c r="AI482" s="59" t="str">
        <f>IF($K482="", "", SUMIF('Drinks List'!DN$11:DN$1010, $K482, 'Drinks List'!DM$11:DM$1010))</f>
        <v/>
      </c>
      <c r="AJ482" s="21"/>
      <c r="AK482" s="59" t="str">
        <f>IF($K482="", "", SUMIF('Drinks List'!DP$11:DP$1010, $K482, 'Drinks List'!DO$11:DO$1010))</f>
        <v/>
      </c>
      <c r="AL482" s="21"/>
      <c r="AM482" s="59" t="str">
        <f>IF($K482="", "", SUMIF('Drinks List'!DR$11:DR$1010, $K482, 'Drinks List'!DQ$11:DQ$1010))</f>
        <v/>
      </c>
      <c r="AN482" s="21"/>
      <c r="AO482" s="59" t="str">
        <f>IF($K482="", "", SUMIF('Drinks List'!DT$11:DT$1010, $K482, 'Drinks List'!DS$11:DS$1010))</f>
        <v/>
      </c>
      <c r="AP482" s="21"/>
      <c r="AQ482" s="59" t="str">
        <f>IF($K482="", "", SUMIF('Drinks List'!DV$11:DV$1010, $K482, 'Drinks List'!DU$11:DU$1010))</f>
        <v/>
      </c>
      <c r="AR482" s="21"/>
      <c r="AS482" s="59" t="str">
        <f>IF($K482="", "", SUMIF('Drinks List'!DX$11:DX$1010, $K482, 'Drinks List'!DW$11:DW$1010))</f>
        <v/>
      </c>
      <c r="AT482" s="21"/>
      <c r="AU482" s="59" t="str">
        <f>IF($K482="", "", SUMIF('Drinks List'!DZ$11:DZ$1010, $K482, 'Drinks List'!DY$11:DY$1010))</f>
        <v/>
      </c>
      <c r="AV482" s="21"/>
      <c r="AW482" s="59" t="str">
        <f>IF($K482="", "", SUMIF('Drinks List'!EB$11:EB$1010, $K482, 'Drinks List'!EA$11:EA$1010))</f>
        <v/>
      </c>
      <c r="AX482" s="21"/>
      <c r="AY482" s="59" t="str">
        <f>IF($K482="", "", SUMIF('Drinks List'!ED$11:ED$1010, $K482, 'Drinks List'!EC$11:EC$1010))</f>
        <v/>
      </c>
      <c r="AZ482" s="21"/>
      <c r="BA482" s="59" t="str">
        <f>IF($K482="", "", SUMIF('Drinks List'!EF$11:EF$1010, $K482, 'Drinks List'!EE$11:EE$1010))</f>
        <v/>
      </c>
      <c r="BB482" s="21"/>
      <c r="BC482" s="59" t="str">
        <f>IF($K482="", "", SUMIF('Drinks List'!EH$11:EH$1010, $K482, 'Drinks List'!EG$11:EG$1010))</f>
        <v/>
      </c>
      <c r="BD482" s="21"/>
      <c r="BE482" s="59" t="str">
        <f>IF($K482="", "", SUMIF('Drinks List'!EJ$11:EJ$1010, $K482, 'Drinks List'!EI$11:EI$1010))</f>
        <v/>
      </c>
      <c r="BF482" s="21"/>
      <c r="BG482" s="59" t="str">
        <f>IF($K482="", "", SUMIF('Drinks List'!EL$11:EL$1010, $K482, 'Drinks List'!EK$11:EK$1010))</f>
        <v/>
      </c>
      <c r="BH482" s="21"/>
      <c r="BI482" s="59" t="str">
        <f>IF($K482="", "", SUMIF('Drinks List'!EN$11:EN$1010, $K482, 'Drinks List'!EM$11:EM$1010))</f>
        <v/>
      </c>
      <c r="BJ482" s="21"/>
      <c r="BK482" s="59" t="str">
        <f>IF($K482="", "", SUMIF('Drinks List'!EP$11:EP$1010, $K482, 'Drinks List'!EO$11:EO$1010))</f>
        <v/>
      </c>
      <c r="BL482" s="21"/>
      <c r="BM482" s="59" t="str">
        <f>IF($K482="", "", SUMIF('Drinks List'!ER$11:ER$1010, $K482, 'Drinks List'!EQ$11:EQ$1010))</f>
        <v/>
      </c>
      <c r="BN482" s="21"/>
      <c r="BO482" s="65" t="str">
        <f>IF($K482="", "", SUMIF('Drinks List'!ET$11:ET$1010, $K482, 'Drinks List'!ES$11:ES$1010))</f>
        <v/>
      </c>
      <c r="BQ482" s="120" t="str">
        <f t="shared" si="153"/>
        <v/>
      </c>
      <c r="BR482" s="62" t="str">
        <f t="shared" si="154"/>
        <v/>
      </c>
      <c r="BS482" s="76" t="str">
        <f>IF(BQ482="", "", COUNTIF(BQ$11:BQ$1010, "&gt;"&amp;BQ482)+1+COUNTIF(BQ$11:BQ482, BQ482)-1)</f>
        <v/>
      </c>
      <c r="BT482" s="76" t="str">
        <f>IF(BR482="", "", COUNTIF(BR$11:BR$1010, "&lt;"&amp;BR482)+1+COUNTIF(BR$11:BR482, BR482)-1)</f>
        <v/>
      </c>
      <c r="BV482" s="76" t="str">
        <f t="shared" si="155"/>
        <v/>
      </c>
      <c r="BW482" s="124" t="str">
        <f t="shared" si="156"/>
        <v/>
      </c>
      <c r="BX482" s="115" t="str">
        <f t="shared" si="157"/>
        <v/>
      </c>
      <c r="BY482" s="125" t="str">
        <f t="shared" si="158"/>
        <v/>
      </c>
      <c r="CA482" s="106" t="str">
        <f t="shared" si="159"/>
        <v/>
      </c>
      <c r="CB482" s="22" t="str">
        <f t="shared" si="160"/>
        <v/>
      </c>
      <c r="CD482" s="76" t="str">
        <f>IF($J482="", "", IF($BV482=0, "", COUNTIF($J$11:$J$1010, "&lt;"&amp;$J482)+1+COUNTIF($J$11:$J482, $J482)-1))</f>
        <v/>
      </c>
    </row>
    <row r="483" spans="1:82" x14ac:dyDescent="0.25">
      <c r="A483" s="31"/>
      <c r="B483" s="19" t="str">
        <f t="shared" si="141"/>
        <v/>
      </c>
      <c r="C483" s="20" t="str">
        <f t="shared" si="142"/>
        <v/>
      </c>
      <c r="D483" s="29" t="str">
        <f t="shared" si="143"/>
        <v/>
      </c>
      <c r="E483" s="22" t="str">
        <f t="shared" si="144"/>
        <v/>
      </c>
      <c r="F483" s="31"/>
      <c r="G483" s="301"/>
      <c r="H483" s="302"/>
      <c r="I483" s="303"/>
      <c r="J483" s="304"/>
      <c r="K483" s="283"/>
      <c r="L483" s="305"/>
      <c r="M483" s="285"/>
      <c r="N483" s="287"/>
      <c r="O483" s="31"/>
      <c r="P483" s="19" t="str">
        <f t="shared" si="145"/>
        <v/>
      </c>
      <c r="Q483" s="20" t="str">
        <f t="shared" si="146"/>
        <v/>
      </c>
      <c r="R483" s="29" t="str">
        <f t="shared" si="147"/>
        <v/>
      </c>
      <c r="S483" s="22" t="str">
        <f t="shared" si="148"/>
        <v/>
      </c>
      <c r="T483" s="31"/>
      <c r="U483" s="69" t="str">
        <f t="shared" si="149"/>
        <v/>
      </c>
      <c r="V483" s="31"/>
      <c r="X483" s="76" t="str">
        <f t="shared" si="150"/>
        <v/>
      </c>
      <c r="Z483" s="76" t="str">
        <f t="shared" si="151"/>
        <v/>
      </c>
      <c r="AA483" s="76" t="str">
        <f t="shared" si="152"/>
        <v/>
      </c>
      <c r="AC483" s="19" t="str">
        <f>IF($K483="", "", SUMIF('Drinks List'!DH$11:DH$1010, $K483, 'Drinks List'!DG$11:DG$1010))</f>
        <v/>
      </c>
      <c r="AD483" s="21"/>
      <c r="AE483" s="59" t="str">
        <f>IF($K483="", "", SUMIF('Drinks List'!DJ$11:DJ$1010, $K483, 'Drinks List'!DI$11:DI$1010))</f>
        <v/>
      </c>
      <c r="AF483" s="21"/>
      <c r="AG483" s="59" t="str">
        <f>IF($K483="", "", SUMIF('Drinks List'!DL$11:DL$1010, $K483, 'Drinks List'!DK$11:DK$1010))</f>
        <v/>
      </c>
      <c r="AH483" s="21"/>
      <c r="AI483" s="59" t="str">
        <f>IF($K483="", "", SUMIF('Drinks List'!DN$11:DN$1010, $K483, 'Drinks List'!DM$11:DM$1010))</f>
        <v/>
      </c>
      <c r="AJ483" s="21"/>
      <c r="AK483" s="59" t="str">
        <f>IF($K483="", "", SUMIF('Drinks List'!DP$11:DP$1010, $K483, 'Drinks List'!DO$11:DO$1010))</f>
        <v/>
      </c>
      <c r="AL483" s="21"/>
      <c r="AM483" s="59" t="str">
        <f>IF($K483="", "", SUMIF('Drinks List'!DR$11:DR$1010, $K483, 'Drinks List'!DQ$11:DQ$1010))</f>
        <v/>
      </c>
      <c r="AN483" s="21"/>
      <c r="AO483" s="59" t="str">
        <f>IF($K483="", "", SUMIF('Drinks List'!DT$11:DT$1010, $K483, 'Drinks List'!DS$11:DS$1010))</f>
        <v/>
      </c>
      <c r="AP483" s="21"/>
      <c r="AQ483" s="59" t="str">
        <f>IF($K483="", "", SUMIF('Drinks List'!DV$11:DV$1010, $K483, 'Drinks List'!DU$11:DU$1010))</f>
        <v/>
      </c>
      <c r="AR483" s="21"/>
      <c r="AS483" s="59" t="str">
        <f>IF($K483="", "", SUMIF('Drinks List'!DX$11:DX$1010, $K483, 'Drinks List'!DW$11:DW$1010))</f>
        <v/>
      </c>
      <c r="AT483" s="21"/>
      <c r="AU483" s="59" t="str">
        <f>IF($K483="", "", SUMIF('Drinks List'!DZ$11:DZ$1010, $K483, 'Drinks List'!DY$11:DY$1010))</f>
        <v/>
      </c>
      <c r="AV483" s="21"/>
      <c r="AW483" s="59" t="str">
        <f>IF($K483="", "", SUMIF('Drinks List'!EB$11:EB$1010, $K483, 'Drinks List'!EA$11:EA$1010))</f>
        <v/>
      </c>
      <c r="AX483" s="21"/>
      <c r="AY483" s="59" t="str">
        <f>IF($K483="", "", SUMIF('Drinks List'!ED$11:ED$1010, $K483, 'Drinks List'!EC$11:EC$1010))</f>
        <v/>
      </c>
      <c r="AZ483" s="21"/>
      <c r="BA483" s="59" t="str">
        <f>IF($K483="", "", SUMIF('Drinks List'!EF$11:EF$1010, $K483, 'Drinks List'!EE$11:EE$1010))</f>
        <v/>
      </c>
      <c r="BB483" s="21"/>
      <c r="BC483" s="59" t="str">
        <f>IF($K483="", "", SUMIF('Drinks List'!EH$11:EH$1010, $K483, 'Drinks List'!EG$11:EG$1010))</f>
        <v/>
      </c>
      <c r="BD483" s="21"/>
      <c r="BE483" s="59" t="str">
        <f>IF($K483="", "", SUMIF('Drinks List'!EJ$11:EJ$1010, $K483, 'Drinks List'!EI$11:EI$1010))</f>
        <v/>
      </c>
      <c r="BF483" s="21"/>
      <c r="BG483" s="59" t="str">
        <f>IF($K483="", "", SUMIF('Drinks List'!EL$11:EL$1010, $K483, 'Drinks List'!EK$11:EK$1010))</f>
        <v/>
      </c>
      <c r="BH483" s="21"/>
      <c r="BI483" s="59" t="str">
        <f>IF($K483="", "", SUMIF('Drinks List'!EN$11:EN$1010, $K483, 'Drinks List'!EM$11:EM$1010))</f>
        <v/>
      </c>
      <c r="BJ483" s="21"/>
      <c r="BK483" s="59" t="str">
        <f>IF($K483="", "", SUMIF('Drinks List'!EP$11:EP$1010, $K483, 'Drinks List'!EO$11:EO$1010))</f>
        <v/>
      </c>
      <c r="BL483" s="21"/>
      <c r="BM483" s="59" t="str">
        <f>IF($K483="", "", SUMIF('Drinks List'!ER$11:ER$1010, $K483, 'Drinks List'!EQ$11:EQ$1010))</f>
        <v/>
      </c>
      <c r="BN483" s="21"/>
      <c r="BO483" s="65" t="str">
        <f>IF($K483="", "", SUMIF('Drinks List'!ET$11:ET$1010, $K483, 'Drinks List'!ES$11:ES$1010))</f>
        <v/>
      </c>
      <c r="BQ483" s="120" t="str">
        <f t="shared" si="153"/>
        <v/>
      </c>
      <c r="BR483" s="62" t="str">
        <f t="shared" si="154"/>
        <v/>
      </c>
      <c r="BS483" s="76" t="str">
        <f>IF(BQ483="", "", COUNTIF(BQ$11:BQ$1010, "&gt;"&amp;BQ483)+1+COUNTIF(BQ$11:BQ483, BQ483)-1)</f>
        <v/>
      </c>
      <c r="BT483" s="76" t="str">
        <f>IF(BR483="", "", COUNTIF(BR$11:BR$1010, "&lt;"&amp;BR483)+1+COUNTIF(BR$11:BR483, BR483)-1)</f>
        <v/>
      </c>
      <c r="BV483" s="76" t="str">
        <f t="shared" si="155"/>
        <v/>
      </c>
      <c r="BW483" s="124" t="str">
        <f t="shared" si="156"/>
        <v/>
      </c>
      <c r="BX483" s="115" t="str">
        <f t="shared" si="157"/>
        <v/>
      </c>
      <c r="BY483" s="125" t="str">
        <f t="shared" si="158"/>
        <v/>
      </c>
      <c r="CA483" s="106" t="str">
        <f t="shared" si="159"/>
        <v/>
      </c>
      <c r="CB483" s="22" t="str">
        <f t="shared" si="160"/>
        <v/>
      </c>
      <c r="CD483" s="76" t="str">
        <f>IF($J483="", "", IF($BV483=0, "", COUNTIF($J$11:$J$1010, "&lt;"&amp;$J483)+1+COUNTIF($J$11:$J483, $J483)-1))</f>
        <v/>
      </c>
    </row>
    <row r="484" spans="1:82" x14ac:dyDescent="0.25">
      <c r="A484" s="31"/>
      <c r="B484" s="19" t="str">
        <f t="shared" si="141"/>
        <v/>
      </c>
      <c r="C484" s="20" t="str">
        <f t="shared" si="142"/>
        <v/>
      </c>
      <c r="D484" s="29" t="str">
        <f t="shared" si="143"/>
        <v/>
      </c>
      <c r="E484" s="22" t="str">
        <f t="shared" si="144"/>
        <v/>
      </c>
      <c r="F484" s="31"/>
      <c r="G484" s="301"/>
      <c r="H484" s="302"/>
      <c r="I484" s="303"/>
      <c r="J484" s="304"/>
      <c r="K484" s="283"/>
      <c r="L484" s="305"/>
      <c r="M484" s="285"/>
      <c r="N484" s="287"/>
      <c r="O484" s="31"/>
      <c r="P484" s="19" t="str">
        <f t="shared" si="145"/>
        <v/>
      </c>
      <c r="Q484" s="20" t="str">
        <f t="shared" si="146"/>
        <v/>
      </c>
      <c r="R484" s="29" t="str">
        <f t="shared" si="147"/>
        <v/>
      </c>
      <c r="S484" s="22" t="str">
        <f t="shared" si="148"/>
        <v/>
      </c>
      <c r="T484" s="31"/>
      <c r="U484" s="69" t="str">
        <f t="shared" si="149"/>
        <v/>
      </c>
      <c r="V484" s="31"/>
      <c r="X484" s="76" t="str">
        <f t="shared" si="150"/>
        <v/>
      </c>
      <c r="Z484" s="76" t="str">
        <f t="shared" si="151"/>
        <v/>
      </c>
      <c r="AA484" s="76" t="str">
        <f t="shared" si="152"/>
        <v/>
      </c>
      <c r="AC484" s="19" t="str">
        <f>IF($K484="", "", SUMIF('Drinks List'!DH$11:DH$1010, $K484, 'Drinks List'!DG$11:DG$1010))</f>
        <v/>
      </c>
      <c r="AD484" s="21"/>
      <c r="AE484" s="59" t="str">
        <f>IF($K484="", "", SUMIF('Drinks List'!DJ$11:DJ$1010, $K484, 'Drinks List'!DI$11:DI$1010))</f>
        <v/>
      </c>
      <c r="AF484" s="21"/>
      <c r="AG484" s="59" t="str">
        <f>IF($K484="", "", SUMIF('Drinks List'!DL$11:DL$1010, $K484, 'Drinks List'!DK$11:DK$1010))</f>
        <v/>
      </c>
      <c r="AH484" s="21"/>
      <c r="AI484" s="59" t="str">
        <f>IF($K484="", "", SUMIF('Drinks List'!DN$11:DN$1010, $K484, 'Drinks List'!DM$11:DM$1010))</f>
        <v/>
      </c>
      <c r="AJ484" s="21"/>
      <c r="AK484" s="59" t="str">
        <f>IF($K484="", "", SUMIF('Drinks List'!DP$11:DP$1010, $K484, 'Drinks List'!DO$11:DO$1010))</f>
        <v/>
      </c>
      <c r="AL484" s="21"/>
      <c r="AM484" s="59" t="str">
        <f>IF($K484="", "", SUMIF('Drinks List'!DR$11:DR$1010, $K484, 'Drinks List'!DQ$11:DQ$1010))</f>
        <v/>
      </c>
      <c r="AN484" s="21"/>
      <c r="AO484" s="59" t="str">
        <f>IF($K484="", "", SUMIF('Drinks List'!DT$11:DT$1010, $K484, 'Drinks List'!DS$11:DS$1010))</f>
        <v/>
      </c>
      <c r="AP484" s="21"/>
      <c r="AQ484" s="59" t="str">
        <f>IF($K484="", "", SUMIF('Drinks List'!DV$11:DV$1010, $K484, 'Drinks List'!DU$11:DU$1010))</f>
        <v/>
      </c>
      <c r="AR484" s="21"/>
      <c r="AS484" s="59" t="str">
        <f>IF($K484="", "", SUMIF('Drinks List'!DX$11:DX$1010, $K484, 'Drinks List'!DW$11:DW$1010))</f>
        <v/>
      </c>
      <c r="AT484" s="21"/>
      <c r="AU484" s="59" t="str">
        <f>IF($K484="", "", SUMIF('Drinks List'!DZ$11:DZ$1010, $K484, 'Drinks List'!DY$11:DY$1010))</f>
        <v/>
      </c>
      <c r="AV484" s="21"/>
      <c r="AW484" s="59" t="str">
        <f>IF($K484="", "", SUMIF('Drinks List'!EB$11:EB$1010, $K484, 'Drinks List'!EA$11:EA$1010))</f>
        <v/>
      </c>
      <c r="AX484" s="21"/>
      <c r="AY484" s="59" t="str">
        <f>IF($K484="", "", SUMIF('Drinks List'!ED$11:ED$1010, $K484, 'Drinks List'!EC$11:EC$1010))</f>
        <v/>
      </c>
      <c r="AZ484" s="21"/>
      <c r="BA484" s="59" t="str">
        <f>IF($K484="", "", SUMIF('Drinks List'!EF$11:EF$1010, $K484, 'Drinks List'!EE$11:EE$1010))</f>
        <v/>
      </c>
      <c r="BB484" s="21"/>
      <c r="BC484" s="59" t="str">
        <f>IF($K484="", "", SUMIF('Drinks List'!EH$11:EH$1010, $K484, 'Drinks List'!EG$11:EG$1010))</f>
        <v/>
      </c>
      <c r="BD484" s="21"/>
      <c r="BE484" s="59" t="str">
        <f>IF($K484="", "", SUMIF('Drinks List'!EJ$11:EJ$1010, $K484, 'Drinks List'!EI$11:EI$1010))</f>
        <v/>
      </c>
      <c r="BF484" s="21"/>
      <c r="BG484" s="59" t="str">
        <f>IF($K484="", "", SUMIF('Drinks List'!EL$11:EL$1010, $K484, 'Drinks List'!EK$11:EK$1010))</f>
        <v/>
      </c>
      <c r="BH484" s="21"/>
      <c r="BI484" s="59" t="str">
        <f>IF($K484="", "", SUMIF('Drinks List'!EN$11:EN$1010, $K484, 'Drinks List'!EM$11:EM$1010))</f>
        <v/>
      </c>
      <c r="BJ484" s="21"/>
      <c r="BK484" s="59" t="str">
        <f>IF($K484="", "", SUMIF('Drinks List'!EP$11:EP$1010, $K484, 'Drinks List'!EO$11:EO$1010))</f>
        <v/>
      </c>
      <c r="BL484" s="21"/>
      <c r="BM484" s="59" t="str">
        <f>IF($K484="", "", SUMIF('Drinks List'!ER$11:ER$1010, $K484, 'Drinks List'!EQ$11:EQ$1010))</f>
        <v/>
      </c>
      <c r="BN484" s="21"/>
      <c r="BO484" s="65" t="str">
        <f>IF($K484="", "", SUMIF('Drinks List'!ET$11:ET$1010, $K484, 'Drinks List'!ES$11:ES$1010))</f>
        <v/>
      </c>
      <c r="BQ484" s="120" t="str">
        <f t="shared" si="153"/>
        <v/>
      </c>
      <c r="BR484" s="62" t="str">
        <f t="shared" si="154"/>
        <v/>
      </c>
      <c r="BS484" s="76" t="str">
        <f>IF(BQ484="", "", COUNTIF(BQ$11:BQ$1010, "&gt;"&amp;BQ484)+1+COUNTIF(BQ$11:BQ484, BQ484)-1)</f>
        <v/>
      </c>
      <c r="BT484" s="76" t="str">
        <f>IF(BR484="", "", COUNTIF(BR$11:BR$1010, "&lt;"&amp;BR484)+1+COUNTIF(BR$11:BR484, BR484)-1)</f>
        <v/>
      </c>
      <c r="BV484" s="76" t="str">
        <f t="shared" si="155"/>
        <v/>
      </c>
      <c r="BW484" s="124" t="str">
        <f t="shared" si="156"/>
        <v/>
      </c>
      <c r="BX484" s="115" t="str">
        <f t="shared" si="157"/>
        <v/>
      </c>
      <c r="BY484" s="125" t="str">
        <f t="shared" si="158"/>
        <v/>
      </c>
      <c r="CA484" s="106" t="str">
        <f t="shared" si="159"/>
        <v/>
      </c>
      <c r="CB484" s="22" t="str">
        <f t="shared" si="160"/>
        <v/>
      </c>
      <c r="CD484" s="76" t="str">
        <f>IF($J484="", "", IF($BV484=0, "", COUNTIF($J$11:$J$1010, "&lt;"&amp;$J484)+1+COUNTIF($J$11:$J484, $J484)-1))</f>
        <v/>
      </c>
    </row>
    <row r="485" spans="1:82" x14ac:dyDescent="0.25">
      <c r="A485" s="31"/>
      <c r="B485" s="19" t="str">
        <f t="shared" si="141"/>
        <v/>
      </c>
      <c r="C485" s="20" t="str">
        <f t="shared" si="142"/>
        <v/>
      </c>
      <c r="D485" s="29" t="str">
        <f t="shared" si="143"/>
        <v/>
      </c>
      <c r="E485" s="22" t="str">
        <f t="shared" si="144"/>
        <v/>
      </c>
      <c r="F485" s="31"/>
      <c r="G485" s="301"/>
      <c r="H485" s="302"/>
      <c r="I485" s="303"/>
      <c r="J485" s="304"/>
      <c r="K485" s="283"/>
      <c r="L485" s="305"/>
      <c r="M485" s="285"/>
      <c r="N485" s="287"/>
      <c r="O485" s="31"/>
      <c r="P485" s="19" t="str">
        <f t="shared" si="145"/>
        <v/>
      </c>
      <c r="Q485" s="20" t="str">
        <f t="shared" si="146"/>
        <v/>
      </c>
      <c r="R485" s="29" t="str">
        <f t="shared" si="147"/>
        <v/>
      </c>
      <c r="S485" s="22" t="str">
        <f t="shared" si="148"/>
        <v/>
      </c>
      <c r="T485" s="31"/>
      <c r="U485" s="69" t="str">
        <f t="shared" si="149"/>
        <v/>
      </c>
      <c r="V485" s="31"/>
      <c r="X485" s="76" t="str">
        <f t="shared" si="150"/>
        <v/>
      </c>
      <c r="Z485" s="76" t="str">
        <f t="shared" si="151"/>
        <v/>
      </c>
      <c r="AA485" s="76" t="str">
        <f t="shared" si="152"/>
        <v/>
      </c>
      <c r="AC485" s="19" t="str">
        <f>IF($K485="", "", SUMIF('Drinks List'!DH$11:DH$1010, $K485, 'Drinks List'!DG$11:DG$1010))</f>
        <v/>
      </c>
      <c r="AD485" s="21"/>
      <c r="AE485" s="59" t="str">
        <f>IF($K485="", "", SUMIF('Drinks List'!DJ$11:DJ$1010, $K485, 'Drinks List'!DI$11:DI$1010))</f>
        <v/>
      </c>
      <c r="AF485" s="21"/>
      <c r="AG485" s="59" t="str">
        <f>IF($K485="", "", SUMIF('Drinks List'!DL$11:DL$1010, $K485, 'Drinks List'!DK$11:DK$1010))</f>
        <v/>
      </c>
      <c r="AH485" s="21"/>
      <c r="AI485" s="59" t="str">
        <f>IF($K485="", "", SUMIF('Drinks List'!DN$11:DN$1010, $K485, 'Drinks List'!DM$11:DM$1010))</f>
        <v/>
      </c>
      <c r="AJ485" s="21"/>
      <c r="AK485" s="59" t="str">
        <f>IF($K485="", "", SUMIF('Drinks List'!DP$11:DP$1010, $K485, 'Drinks List'!DO$11:DO$1010))</f>
        <v/>
      </c>
      <c r="AL485" s="21"/>
      <c r="AM485" s="59" t="str">
        <f>IF($K485="", "", SUMIF('Drinks List'!DR$11:DR$1010, $K485, 'Drinks List'!DQ$11:DQ$1010))</f>
        <v/>
      </c>
      <c r="AN485" s="21"/>
      <c r="AO485" s="59" t="str">
        <f>IF($K485="", "", SUMIF('Drinks List'!DT$11:DT$1010, $K485, 'Drinks List'!DS$11:DS$1010))</f>
        <v/>
      </c>
      <c r="AP485" s="21"/>
      <c r="AQ485" s="59" t="str">
        <f>IF($K485="", "", SUMIF('Drinks List'!DV$11:DV$1010, $K485, 'Drinks List'!DU$11:DU$1010))</f>
        <v/>
      </c>
      <c r="AR485" s="21"/>
      <c r="AS485" s="59" t="str">
        <f>IF($K485="", "", SUMIF('Drinks List'!DX$11:DX$1010, $K485, 'Drinks List'!DW$11:DW$1010))</f>
        <v/>
      </c>
      <c r="AT485" s="21"/>
      <c r="AU485" s="59" t="str">
        <f>IF($K485="", "", SUMIF('Drinks List'!DZ$11:DZ$1010, $K485, 'Drinks List'!DY$11:DY$1010))</f>
        <v/>
      </c>
      <c r="AV485" s="21"/>
      <c r="AW485" s="59" t="str">
        <f>IF($K485="", "", SUMIF('Drinks List'!EB$11:EB$1010, $K485, 'Drinks List'!EA$11:EA$1010))</f>
        <v/>
      </c>
      <c r="AX485" s="21"/>
      <c r="AY485" s="59" t="str">
        <f>IF($K485="", "", SUMIF('Drinks List'!ED$11:ED$1010, $K485, 'Drinks List'!EC$11:EC$1010))</f>
        <v/>
      </c>
      <c r="AZ485" s="21"/>
      <c r="BA485" s="59" t="str">
        <f>IF($K485="", "", SUMIF('Drinks List'!EF$11:EF$1010, $K485, 'Drinks List'!EE$11:EE$1010))</f>
        <v/>
      </c>
      <c r="BB485" s="21"/>
      <c r="BC485" s="59" t="str">
        <f>IF($K485="", "", SUMIF('Drinks List'!EH$11:EH$1010, $K485, 'Drinks List'!EG$11:EG$1010))</f>
        <v/>
      </c>
      <c r="BD485" s="21"/>
      <c r="BE485" s="59" t="str">
        <f>IF($K485="", "", SUMIF('Drinks List'!EJ$11:EJ$1010, $K485, 'Drinks List'!EI$11:EI$1010))</f>
        <v/>
      </c>
      <c r="BF485" s="21"/>
      <c r="BG485" s="59" t="str">
        <f>IF($K485="", "", SUMIF('Drinks List'!EL$11:EL$1010, $K485, 'Drinks List'!EK$11:EK$1010))</f>
        <v/>
      </c>
      <c r="BH485" s="21"/>
      <c r="BI485" s="59" t="str">
        <f>IF($K485="", "", SUMIF('Drinks List'!EN$11:EN$1010, $K485, 'Drinks List'!EM$11:EM$1010))</f>
        <v/>
      </c>
      <c r="BJ485" s="21"/>
      <c r="BK485" s="59" t="str">
        <f>IF($K485="", "", SUMIF('Drinks List'!EP$11:EP$1010, $K485, 'Drinks List'!EO$11:EO$1010))</f>
        <v/>
      </c>
      <c r="BL485" s="21"/>
      <c r="BM485" s="59" t="str">
        <f>IF($K485="", "", SUMIF('Drinks List'!ER$11:ER$1010, $K485, 'Drinks List'!EQ$11:EQ$1010))</f>
        <v/>
      </c>
      <c r="BN485" s="21"/>
      <c r="BO485" s="65" t="str">
        <f>IF($K485="", "", SUMIF('Drinks List'!ET$11:ET$1010, $K485, 'Drinks List'!ES$11:ES$1010))</f>
        <v/>
      </c>
      <c r="BQ485" s="120" t="str">
        <f t="shared" si="153"/>
        <v/>
      </c>
      <c r="BR485" s="62" t="str">
        <f t="shared" si="154"/>
        <v/>
      </c>
      <c r="BS485" s="76" t="str">
        <f>IF(BQ485="", "", COUNTIF(BQ$11:BQ$1010, "&gt;"&amp;BQ485)+1+COUNTIF(BQ$11:BQ485, BQ485)-1)</f>
        <v/>
      </c>
      <c r="BT485" s="76" t="str">
        <f>IF(BR485="", "", COUNTIF(BR$11:BR$1010, "&lt;"&amp;BR485)+1+COUNTIF(BR$11:BR485, BR485)-1)</f>
        <v/>
      </c>
      <c r="BV485" s="76" t="str">
        <f t="shared" si="155"/>
        <v/>
      </c>
      <c r="BW485" s="124" t="str">
        <f t="shared" si="156"/>
        <v/>
      </c>
      <c r="BX485" s="115" t="str">
        <f t="shared" si="157"/>
        <v/>
      </c>
      <c r="BY485" s="125" t="str">
        <f t="shared" si="158"/>
        <v/>
      </c>
      <c r="CA485" s="106" t="str">
        <f t="shared" si="159"/>
        <v/>
      </c>
      <c r="CB485" s="22" t="str">
        <f t="shared" si="160"/>
        <v/>
      </c>
      <c r="CD485" s="76" t="str">
        <f>IF($J485="", "", IF($BV485=0, "", COUNTIF($J$11:$J$1010, "&lt;"&amp;$J485)+1+COUNTIF($J$11:$J485, $J485)-1))</f>
        <v/>
      </c>
    </row>
    <row r="486" spans="1:82" x14ac:dyDescent="0.25">
      <c r="A486" s="31"/>
      <c r="B486" s="19" t="str">
        <f t="shared" si="141"/>
        <v/>
      </c>
      <c r="C486" s="20" t="str">
        <f t="shared" si="142"/>
        <v/>
      </c>
      <c r="D486" s="29" t="str">
        <f t="shared" si="143"/>
        <v/>
      </c>
      <c r="E486" s="22" t="str">
        <f t="shared" si="144"/>
        <v/>
      </c>
      <c r="F486" s="31"/>
      <c r="G486" s="301"/>
      <c r="H486" s="302"/>
      <c r="I486" s="303"/>
      <c r="J486" s="304"/>
      <c r="K486" s="283"/>
      <c r="L486" s="305"/>
      <c r="M486" s="285"/>
      <c r="N486" s="287"/>
      <c r="O486" s="31"/>
      <c r="P486" s="19" t="str">
        <f t="shared" si="145"/>
        <v/>
      </c>
      <c r="Q486" s="20" t="str">
        <f t="shared" si="146"/>
        <v/>
      </c>
      <c r="R486" s="29" t="str">
        <f t="shared" si="147"/>
        <v/>
      </c>
      <c r="S486" s="22" t="str">
        <f t="shared" si="148"/>
        <v/>
      </c>
      <c r="T486" s="31"/>
      <c r="U486" s="69" t="str">
        <f t="shared" si="149"/>
        <v/>
      </c>
      <c r="V486" s="31"/>
      <c r="X486" s="76" t="str">
        <f t="shared" si="150"/>
        <v/>
      </c>
      <c r="Z486" s="76" t="str">
        <f t="shared" si="151"/>
        <v/>
      </c>
      <c r="AA486" s="76" t="str">
        <f t="shared" si="152"/>
        <v/>
      </c>
      <c r="AC486" s="19" t="str">
        <f>IF($K486="", "", SUMIF('Drinks List'!DH$11:DH$1010, $K486, 'Drinks List'!DG$11:DG$1010))</f>
        <v/>
      </c>
      <c r="AD486" s="21"/>
      <c r="AE486" s="59" t="str">
        <f>IF($K486="", "", SUMIF('Drinks List'!DJ$11:DJ$1010, $K486, 'Drinks List'!DI$11:DI$1010))</f>
        <v/>
      </c>
      <c r="AF486" s="21"/>
      <c r="AG486" s="59" t="str">
        <f>IF($K486="", "", SUMIF('Drinks List'!DL$11:DL$1010, $K486, 'Drinks List'!DK$11:DK$1010))</f>
        <v/>
      </c>
      <c r="AH486" s="21"/>
      <c r="AI486" s="59" t="str">
        <f>IF($K486="", "", SUMIF('Drinks List'!DN$11:DN$1010, $K486, 'Drinks List'!DM$11:DM$1010))</f>
        <v/>
      </c>
      <c r="AJ486" s="21"/>
      <c r="AK486" s="59" t="str">
        <f>IF($K486="", "", SUMIF('Drinks List'!DP$11:DP$1010, $K486, 'Drinks List'!DO$11:DO$1010))</f>
        <v/>
      </c>
      <c r="AL486" s="21"/>
      <c r="AM486" s="59" t="str">
        <f>IF($K486="", "", SUMIF('Drinks List'!DR$11:DR$1010, $K486, 'Drinks List'!DQ$11:DQ$1010))</f>
        <v/>
      </c>
      <c r="AN486" s="21"/>
      <c r="AO486" s="59" t="str">
        <f>IF($K486="", "", SUMIF('Drinks List'!DT$11:DT$1010, $K486, 'Drinks List'!DS$11:DS$1010))</f>
        <v/>
      </c>
      <c r="AP486" s="21"/>
      <c r="AQ486" s="59" t="str">
        <f>IF($K486="", "", SUMIF('Drinks List'!DV$11:DV$1010, $K486, 'Drinks List'!DU$11:DU$1010))</f>
        <v/>
      </c>
      <c r="AR486" s="21"/>
      <c r="AS486" s="59" t="str">
        <f>IF($K486="", "", SUMIF('Drinks List'!DX$11:DX$1010, $K486, 'Drinks List'!DW$11:DW$1010))</f>
        <v/>
      </c>
      <c r="AT486" s="21"/>
      <c r="AU486" s="59" t="str">
        <f>IF($K486="", "", SUMIF('Drinks List'!DZ$11:DZ$1010, $K486, 'Drinks List'!DY$11:DY$1010))</f>
        <v/>
      </c>
      <c r="AV486" s="21"/>
      <c r="AW486" s="59" t="str">
        <f>IF($K486="", "", SUMIF('Drinks List'!EB$11:EB$1010, $K486, 'Drinks List'!EA$11:EA$1010))</f>
        <v/>
      </c>
      <c r="AX486" s="21"/>
      <c r="AY486" s="59" t="str">
        <f>IF($K486="", "", SUMIF('Drinks List'!ED$11:ED$1010, $K486, 'Drinks List'!EC$11:EC$1010))</f>
        <v/>
      </c>
      <c r="AZ486" s="21"/>
      <c r="BA486" s="59" t="str">
        <f>IF($K486="", "", SUMIF('Drinks List'!EF$11:EF$1010, $K486, 'Drinks List'!EE$11:EE$1010))</f>
        <v/>
      </c>
      <c r="BB486" s="21"/>
      <c r="BC486" s="59" t="str">
        <f>IF($K486="", "", SUMIF('Drinks List'!EH$11:EH$1010, $K486, 'Drinks List'!EG$11:EG$1010))</f>
        <v/>
      </c>
      <c r="BD486" s="21"/>
      <c r="BE486" s="59" t="str">
        <f>IF($K486="", "", SUMIF('Drinks List'!EJ$11:EJ$1010, $K486, 'Drinks List'!EI$11:EI$1010))</f>
        <v/>
      </c>
      <c r="BF486" s="21"/>
      <c r="BG486" s="59" t="str">
        <f>IF($K486="", "", SUMIF('Drinks List'!EL$11:EL$1010, $K486, 'Drinks List'!EK$11:EK$1010))</f>
        <v/>
      </c>
      <c r="BH486" s="21"/>
      <c r="BI486" s="59" t="str">
        <f>IF($K486="", "", SUMIF('Drinks List'!EN$11:EN$1010, $K486, 'Drinks List'!EM$11:EM$1010))</f>
        <v/>
      </c>
      <c r="BJ486" s="21"/>
      <c r="BK486" s="59" t="str">
        <f>IF($K486="", "", SUMIF('Drinks List'!EP$11:EP$1010, $K486, 'Drinks List'!EO$11:EO$1010))</f>
        <v/>
      </c>
      <c r="BL486" s="21"/>
      <c r="BM486" s="59" t="str">
        <f>IF($K486="", "", SUMIF('Drinks List'!ER$11:ER$1010, $K486, 'Drinks List'!EQ$11:EQ$1010))</f>
        <v/>
      </c>
      <c r="BN486" s="21"/>
      <c r="BO486" s="65" t="str">
        <f>IF($K486="", "", SUMIF('Drinks List'!ET$11:ET$1010, $K486, 'Drinks List'!ES$11:ES$1010))</f>
        <v/>
      </c>
      <c r="BQ486" s="120" t="str">
        <f t="shared" si="153"/>
        <v/>
      </c>
      <c r="BR486" s="62" t="str">
        <f t="shared" si="154"/>
        <v/>
      </c>
      <c r="BS486" s="76" t="str">
        <f>IF(BQ486="", "", COUNTIF(BQ$11:BQ$1010, "&gt;"&amp;BQ486)+1+COUNTIF(BQ$11:BQ486, BQ486)-1)</f>
        <v/>
      </c>
      <c r="BT486" s="76" t="str">
        <f>IF(BR486="", "", COUNTIF(BR$11:BR$1010, "&lt;"&amp;BR486)+1+COUNTIF(BR$11:BR486, BR486)-1)</f>
        <v/>
      </c>
      <c r="BV486" s="76" t="str">
        <f t="shared" si="155"/>
        <v/>
      </c>
      <c r="BW486" s="124" t="str">
        <f t="shared" si="156"/>
        <v/>
      </c>
      <c r="BX486" s="115" t="str">
        <f t="shared" si="157"/>
        <v/>
      </c>
      <c r="BY486" s="125" t="str">
        <f t="shared" si="158"/>
        <v/>
      </c>
      <c r="CA486" s="106" t="str">
        <f t="shared" si="159"/>
        <v/>
      </c>
      <c r="CB486" s="22" t="str">
        <f t="shared" si="160"/>
        <v/>
      </c>
      <c r="CD486" s="76" t="str">
        <f>IF($J486="", "", IF($BV486=0, "", COUNTIF($J$11:$J$1010, "&lt;"&amp;$J486)+1+COUNTIF($J$11:$J486, $J486)-1))</f>
        <v/>
      </c>
    </row>
    <row r="487" spans="1:82" x14ac:dyDescent="0.25">
      <c r="A487" s="31"/>
      <c r="B487" s="19" t="str">
        <f t="shared" si="141"/>
        <v/>
      </c>
      <c r="C487" s="20" t="str">
        <f t="shared" si="142"/>
        <v/>
      </c>
      <c r="D487" s="29" t="str">
        <f t="shared" si="143"/>
        <v/>
      </c>
      <c r="E487" s="22" t="str">
        <f t="shared" si="144"/>
        <v/>
      </c>
      <c r="F487" s="31"/>
      <c r="G487" s="301"/>
      <c r="H487" s="302"/>
      <c r="I487" s="303"/>
      <c r="J487" s="304"/>
      <c r="K487" s="283"/>
      <c r="L487" s="305"/>
      <c r="M487" s="285"/>
      <c r="N487" s="287"/>
      <c r="O487" s="31"/>
      <c r="P487" s="19" t="str">
        <f t="shared" si="145"/>
        <v/>
      </c>
      <c r="Q487" s="20" t="str">
        <f t="shared" si="146"/>
        <v/>
      </c>
      <c r="R487" s="29" t="str">
        <f t="shared" si="147"/>
        <v/>
      </c>
      <c r="S487" s="22" t="str">
        <f t="shared" si="148"/>
        <v/>
      </c>
      <c r="T487" s="31"/>
      <c r="U487" s="69" t="str">
        <f t="shared" si="149"/>
        <v/>
      </c>
      <c r="V487" s="31"/>
      <c r="X487" s="76" t="str">
        <f t="shared" si="150"/>
        <v/>
      </c>
      <c r="Z487" s="76" t="str">
        <f t="shared" si="151"/>
        <v/>
      </c>
      <c r="AA487" s="76" t="str">
        <f t="shared" si="152"/>
        <v/>
      </c>
      <c r="AC487" s="19" t="str">
        <f>IF($K487="", "", SUMIF('Drinks List'!DH$11:DH$1010, $K487, 'Drinks List'!DG$11:DG$1010))</f>
        <v/>
      </c>
      <c r="AD487" s="21"/>
      <c r="AE487" s="59" t="str">
        <f>IF($K487="", "", SUMIF('Drinks List'!DJ$11:DJ$1010, $K487, 'Drinks List'!DI$11:DI$1010))</f>
        <v/>
      </c>
      <c r="AF487" s="21"/>
      <c r="AG487" s="59" t="str">
        <f>IF($K487="", "", SUMIF('Drinks List'!DL$11:DL$1010, $K487, 'Drinks List'!DK$11:DK$1010))</f>
        <v/>
      </c>
      <c r="AH487" s="21"/>
      <c r="AI487" s="59" t="str">
        <f>IF($K487="", "", SUMIF('Drinks List'!DN$11:DN$1010, $K487, 'Drinks List'!DM$11:DM$1010))</f>
        <v/>
      </c>
      <c r="AJ487" s="21"/>
      <c r="AK487" s="59" t="str">
        <f>IF($K487="", "", SUMIF('Drinks List'!DP$11:DP$1010, $K487, 'Drinks List'!DO$11:DO$1010))</f>
        <v/>
      </c>
      <c r="AL487" s="21"/>
      <c r="AM487" s="59" t="str">
        <f>IF($K487="", "", SUMIF('Drinks List'!DR$11:DR$1010, $K487, 'Drinks List'!DQ$11:DQ$1010))</f>
        <v/>
      </c>
      <c r="AN487" s="21"/>
      <c r="AO487" s="59" t="str">
        <f>IF($K487="", "", SUMIF('Drinks List'!DT$11:DT$1010, $K487, 'Drinks List'!DS$11:DS$1010))</f>
        <v/>
      </c>
      <c r="AP487" s="21"/>
      <c r="AQ487" s="59" t="str">
        <f>IF($K487="", "", SUMIF('Drinks List'!DV$11:DV$1010, $K487, 'Drinks List'!DU$11:DU$1010))</f>
        <v/>
      </c>
      <c r="AR487" s="21"/>
      <c r="AS487" s="59" t="str">
        <f>IF($K487="", "", SUMIF('Drinks List'!DX$11:DX$1010, $K487, 'Drinks List'!DW$11:DW$1010))</f>
        <v/>
      </c>
      <c r="AT487" s="21"/>
      <c r="AU487" s="59" t="str">
        <f>IF($K487="", "", SUMIF('Drinks List'!DZ$11:DZ$1010, $K487, 'Drinks List'!DY$11:DY$1010))</f>
        <v/>
      </c>
      <c r="AV487" s="21"/>
      <c r="AW487" s="59" t="str">
        <f>IF($K487="", "", SUMIF('Drinks List'!EB$11:EB$1010, $K487, 'Drinks List'!EA$11:EA$1010))</f>
        <v/>
      </c>
      <c r="AX487" s="21"/>
      <c r="AY487" s="59" t="str">
        <f>IF($K487="", "", SUMIF('Drinks List'!ED$11:ED$1010, $K487, 'Drinks List'!EC$11:EC$1010))</f>
        <v/>
      </c>
      <c r="AZ487" s="21"/>
      <c r="BA487" s="59" t="str">
        <f>IF($K487="", "", SUMIF('Drinks List'!EF$11:EF$1010, $K487, 'Drinks List'!EE$11:EE$1010))</f>
        <v/>
      </c>
      <c r="BB487" s="21"/>
      <c r="BC487" s="59" t="str">
        <f>IF($K487="", "", SUMIF('Drinks List'!EH$11:EH$1010, $K487, 'Drinks List'!EG$11:EG$1010))</f>
        <v/>
      </c>
      <c r="BD487" s="21"/>
      <c r="BE487" s="59" t="str">
        <f>IF($K487="", "", SUMIF('Drinks List'!EJ$11:EJ$1010, $K487, 'Drinks List'!EI$11:EI$1010))</f>
        <v/>
      </c>
      <c r="BF487" s="21"/>
      <c r="BG487" s="59" t="str">
        <f>IF($K487="", "", SUMIF('Drinks List'!EL$11:EL$1010, $K487, 'Drinks List'!EK$11:EK$1010))</f>
        <v/>
      </c>
      <c r="BH487" s="21"/>
      <c r="BI487" s="59" t="str">
        <f>IF($K487="", "", SUMIF('Drinks List'!EN$11:EN$1010, $K487, 'Drinks List'!EM$11:EM$1010))</f>
        <v/>
      </c>
      <c r="BJ487" s="21"/>
      <c r="BK487" s="59" t="str">
        <f>IF($K487="", "", SUMIF('Drinks List'!EP$11:EP$1010, $K487, 'Drinks List'!EO$11:EO$1010))</f>
        <v/>
      </c>
      <c r="BL487" s="21"/>
      <c r="BM487" s="59" t="str">
        <f>IF($K487="", "", SUMIF('Drinks List'!ER$11:ER$1010, $K487, 'Drinks List'!EQ$11:EQ$1010))</f>
        <v/>
      </c>
      <c r="BN487" s="21"/>
      <c r="BO487" s="65" t="str">
        <f>IF($K487="", "", SUMIF('Drinks List'!ET$11:ET$1010, $K487, 'Drinks List'!ES$11:ES$1010))</f>
        <v/>
      </c>
      <c r="BQ487" s="120" t="str">
        <f t="shared" si="153"/>
        <v/>
      </c>
      <c r="BR487" s="62" t="str">
        <f t="shared" si="154"/>
        <v/>
      </c>
      <c r="BS487" s="76" t="str">
        <f>IF(BQ487="", "", COUNTIF(BQ$11:BQ$1010, "&gt;"&amp;BQ487)+1+COUNTIF(BQ$11:BQ487, BQ487)-1)</f>
        <v/>
      </c>
      <c r="BT487" s="76" t="str">
        <f>IF(BR487="", "", COUNTIF(BR$11:BR$1010, "&lt;"&amp;BR487)+1+COUNTIF(BR$11:BR487, BR487)-1)</f>
        <v/>
      </c>
      <c r="BV487" s="76" t="str">
        <f t="shared" si="155"/>
        <v/>
      </c>
      <c r="BW487" s="124" t="str">
        <f t="shared" si="156"/>
        <v/>
      </c>
      <c r="BX487" s="115" t="str">
        <f t="shared" si="157"/>
        <v/>
      </c>
      <c r="BY487" s="125" t="str">
        <f t="shared" si="158"/>
        <v/>
      </c>
      <c r="CA487" s="106" t="str">
        <f t="shared" si="159"/>
        <v/>
      </c>
      <c r="CB487" s="22" t="str">
        <f t="shared" si="160"/>
        <v/>
      </c>
      <c r="CD487" s="76" t="str">
        <f>IF($J487="", "", IF($BV487=0, "", COUNTIF($J$11:$J$1010, "&lt;"&amp;$J487)+1+COUNTIF($J$11:$J487, $J487)-1))</f>
        <v/>
      </c>
    </row>
    <row r="488" spans="1:82" x14ac:dyDescent="0.25">
      <c r="A488" s="31"/>
      <c r="B488" s="19" t="str">
        <f t="shared" si="141"/>
        <v/>
      </c>
      <c r="C488" s="20" t="str">
        <f t="shared" si="142"/>
        <v/>
      </c>
      <c r="D488" s="29" t="str">
        <f t="shared" si="143"/>
        <v/>
      </c>
      <c r="E488" s="22" t="str">
        <f t="shared" si="144"/>
        <v/>
      </c>
      <c r="F488" s="31"/>
      <c r="G488" s="301"/>
      <c r="H488" s="302"/>
      <c r="I488" s="303"/>
      <c r="J488" s="304"/>
      <c r="K488" s="283"/>
      <c r="L488" s="305"/>
      <c r="M488" s="285"/>
      <c r="N488" s="287"/>
      <c r="O488" s="31"/>
      <c r="P488" s="19" t="str">
        <f t="shared" si="145"/>
        <v/>
      </c>
      <c r="Q488" s="20" t="str">
        <f t="shared" si="146"/>
        <v/>
      </c>
      <c r="R488" s="29" t="str">
        <f t="shared" si="147"/>
        <v/>
      </c>
      <c r="S488" s="22" t="str">
        <f t="shared" si="148"/>
        <v/>
      </c>
      <c r="T488" s="31"/>
      <c r="U488" s="69" t="str">
        <f t="shared" si="149"/>
        <v/>
      </c>
      <c r="V488" s="31"/>
      <c r="X488" s="76" t="str">
        <f t="shared" si="150"/>
        <v/>
      </c>
      <c r="Z488" s="76" t="str">
        <f t="shared" si="151"/>
        <v/>
      </c>
      <c r="AA488" s="76" t="str">
        <f t="shared" si="152"/>
        <v/>
      </c>
      <c r="AC488" s="19" t="str">
        <f>IF($K488="", "", SUMIF('Drinks List'!DH$11:DH$1010, $K488, 'Drinks List'!DG$11:DG$1010))</f>
        <v/>
      </c>
      <c r="AD488" s="21"/>
      <c r="AE488" s="59" t="str">
        <f>IF($K488="", "", SUMIF('Drinks List'!DJ$11:DJ$1010, $K488, 'Drinks List'!DI$11:DI$1010))</f>
        <v/>
      </c>
      <c r="AF488" s="21"/>
      <c r="AG488" s="59" t="str">
        <f>IF($K488="", "", SUMIF('Drinks List'!DL$11:DL$1010, $K488, 'Drinks List'!DK$11:DK$1010))</f>
        <v/>
      </c>
      <c r="AH488" s="21"/>
      <c r="AI488" s="59" t="str">
        <f>IF($K488="", "", SUMIF('Drinks List'!DN$11:DN$1010, $K488, 'Drinks List'!DM$11:DM$1010))</f>
        <v/>
      </c>
      <c r="AJ488" s="21"/>
      <c r="AK488" s="59" t="str">
        <f>IF($K488="", "", SUMIF('Drinks List'!DP$11:DP$1010, $K488, 'Drinks List'!DO$11:DO$1010))</f>
        <v/>
      </c>
      <c r="AL488" s="21"/>
      <c r="AM488" s="59" t="str">
        <f>IF($K488="", "", SUMIF('Drinks List'!DR$11:DR$1010, $K488, 'Drinks List'!DQ$11:DQ$1010))</f>
        <v/>
      </c>
      <c r="AN488" s="21"/>
      <c r="AO488" s="59" t="str">
        <f>IF($K488="", "", SUMIF('Drinks List'!DT$11:DT$1010, $K488, 'Drinks List'!DS$11:DS$1010))</f>
        <v/>
      </c>
      <c r="AP488" s="21"/>
      <c r="AQ488" s="59" t="str">
        <f>IF($K488="", "", SUMIF('Drinks List'!DV$11:DV$1010, $K488, 'Drinks List'!DU$11:DU$1010))</f>
        <v/>
      </c>
      <c r="AR488" s="21"/>
      <c r="AS488" s="59" t="str">
        <f>IF($K488="", "", SUMIF('Drinks List'!DX$11:DX$1010, $K488, 'Drinks List'!DW$11:DW$1010))</f>
        <v/>
      </c>
      <c r="AT488" s="21"/>
      <c r="AU488" s="59" t="str">
        <f>IF($K488="", "", SUMIF('Drinks List'!DZ$11:DZ$1010, $K488, 'Drinks List'!DY$11:DY$1010))</f>
        <v/>
      </c>
      <c r="AV488" s="21"/>
      <c r="AW488" s="59" t="str">
        <f>IF($K488="", "", SUMIF('Drinks List'!EB$11:EB$1010, $K488, 'Drinks List'!EA$11:EA$1010))</f>
        <v/>
      </c>
      <c r="AX488" s="21"/>
      <c r="AY488" s="59" t="str">
        <f>IF($K488="", "", SUMIF('Drinks List'!ED$11:ED$1010, $K488, 'Drinks List'!EC$11:EC$1010))</f>
        <v/>
      </c>
      <c r="AZ488" s="21"/>
      <c r="BA488" s="59" t="str">
        <f>IF($K488="", "", SUMIF('Drinks List'!EF$11:EF$1010, $K488, 'Drinks List'!EE$11:EE$1010))</f>
        <v/>
      </c>
      <c r="BB488" s="21"/>
      <c r="BC488" s="59" t="str">
        <f>IF($K488="", "", SUMIF('Drinks List'!EH$11:EH$1010, $K488, 'Drinks List'!EG$11:EG$1010))</f>
        <v/>
      </c>
      <c r="BD488" s="21"/>
      <c r="BE488" s="59" t="str">
        <f>IF($K488="", "", SUMIF('Drinks List'!EJ$11:EJ$1010, $K488, 'Drinks List'!EI$11:EI$1010))</f>
        <v/>
      </c>
      <c r="BF488" s="21"/>
      <c r="BG488" s="59" t="str">
        <f>IF($K488="", "", SUMIF('Drinks List'!EL$11:EL$1010, $K488, 'Drinks List'!EK$11:EK$1010))</f>
        <v/>
      </c>
      <c r="BH488" s="21"/>
      <c r="BI488" s="59" t="str">
        <f>IF($K488="", "", SUMIF('Drinks List'!EN$11:EN$1010, $K488, 'Drinks List'!EM$11:EM$1010))</f>
        <v/>
      </c>
      <c r="BJ488" s="21"/>
      <c r="BK488" s="59" t="str">
        <f>IF($K488="", "", SUMIF('Drinks List'!EP$11:EP$1010, $K488, 'Drinks List'!EO$11:EO$1010))</f>
        <v/>
      </c>
      <c r="BL488" s="21"/>
      <c r="BM488" s="59" t="str">
        <f>IF($K488="", "", SUMIF('Drinks List'!ER$11:ER$1010, $K488, 'Drinks List'!EQ$11:EQ$1010))</f>
        <v/>
      </c>
      <c r="BN488" s="21"/>
      <c r="BO488" s="65" t="str">
        <f>IF($K488="", "", SUMIF('Drinks List'!ET$11:ET$1010, $K488, 'Drinks List'!ES$11:ES$1010))</f>
        <v/>
      </c>
      <c r="BQ488" s="120" t="str">
        <f t="shared" si="153"/>
        <v/>
      </c>
      <c r="BR488" s="62" t="str">
        <f t="shared" si="154"/>
        <v/>
      </c>
      <c r="BS488" s="76" t="str">
        <f>IF(BQ488="", "", COUNTIF(BQ$11:BQ$1010, "&gt;"&amp;BQ488)+1+COUNTIF(BQ$11:BQ488, BQ488)-1)</f>
        <v/>
      </c>
      <c r="BT488" s="76" t="str">
        <f>IF(BR488="", "", COUNTIF(BR$11:BR$1010, "&lt;"&amp;BR488)+1+COUNTIF(BR$11:BR488, BR488)-1)</f>
        <v/>
      </c>
      <c r="BV488" s="76" t="str">
        <f t="shared" si="155"/>
        <v/>
      </c>
      <c r="BW488" s="124" t="str">
        <f t="shared" si="156"/>
        <v/>
      </c>
      <c r="BX488" s="115" t="str">
        <f t="shared" si="157"/>
        <v/>
      </c>
      <c r="BY488" s="125" t="str">
        <f t="shared" si="158"/>
        <v/>
      </c>
      <c r="CA488" s="106" t="str">
        <f t="shared" si="159"/>
        <v/>
      </c>
      <c r="CB488" s="22" t="str">
        <f t="shared" si="160"/>
        <v/>
      </c>
      <c r="CD488" s="76" t="str">
        <f>IF($J488="", "", IF($BV488=0, "", COUNTIF($J$11:$J$1010, "&lt;"&amp;$J488)+1+COUNTIF($J$11:$J488, $J488)-1))</f>
        <v/>
      </c>
    </row>
    <row r="489" spans="1:82" x14ac:dyDescent="0.25">
      <c r="A489" s="31"/>
      <c r="B489" s="19" t="str">
        <f t="shared" si="141"/>
        <v/>
      </c>
      <c r="C489" s="20" t="str">
        <f t="shared" si="142"/>
        <v/>
      </c>
      <c r="D489" s="29" t="str">
        <f t="shared" si="143"/>
        <v/>
      </c>
      <c r="E489" s="22" t="str">
        <f t="shared" si="144"/>
        <v/>
      </c>
      <c r="F489" s="31"/>
      <c r="G489" s="301"/>
      <c r="H489" s="302"/>
      <c r="I489" s="303"/>
      <c r="J489" s="304"/>
      <c r="K489" s="283"/>
      <c r="L489" s="305"/>
      <c r="M489" s="285"/>
      <c r="N489" s="287"/>
      <c r="O489" s="31"/>
      <c r="P489" s="19" t="str">
        <f t="shared" si="145"/>
        <v/>
      </c>
      <c r="Q489" s="20" t="str">
        <f t="shared" si="146"/>
        <v/>
      </c>
      <c r="R489" s="29" t="str">
        <f t="shared" si="147"/>
        <v/>
      </c>
      <c r="S489" s="22" t="str">
        <f t="shared" si="148"/>
        <v/>
      </c>
      <c r="T489" s="31"/>
      <c r="U489" s="69" t="str">
        <f t="shared" si="149"/>
        <v/>
      </c>
      <c r="V489" s="31"/>
      <c r="X489" s="76" t="str">
        <f t="shared" si="150"/>
        <v/>
      </c>
      <c r="Z489" s="76" t="str">
        <f t="shared" si="151"/>
        <v/>
      </c>
      <c r="AA489" s="76" t="str">
        <f t="shared" si="152"/>
        <v/>
      </c>
      <c r="AC489" s="19" t="str">
        <f>IF($K489="", "", SUMIF('Drinks List'!DH$11:DH$1010, $K489, 'Drinks List'!DG$11:DG$1010))</f>
        <v/>
      </c>
      <c r="AD489" s="21"/>
      <c r="AE489" s="59" t="str">
        <f>IF($K489="", "", SUMIF('Drinks List'!DJ$11:DJ$1010, $K489, 'Drinks List'!DI$11:DI$1010))</f>
        <v/>
      </c>
      <c r="AF489" s="21"/>
      <c r="AG489" s="59" t="str">
        <f>IF($K489="", "", SUMIF('Drinks List'!DL$11:DL$1010, $K489, 'Drinks List'!DK$11:DK$1010))</f>
        <v/>
      </c>
      <c r="AH489" s="21"/>
      <c r="AI489" s="59" t="str">
        <f>IF($K489="", "", SUMIF('Drinks List'!DN$11:DN$1010, $K489, 'Drinks List'!DM$11:DM$1010))</f>
        <v/>
      </c>
      <c r="AJ489" s="21"/>
      <c r="AK489" s="59" t="str">
        <f>IF($K489="", "", SUMIF('Drinks List'!DP$11:DP$1010, $K489, 'Drinks List'!DO$11:DO$1010))</f>
        <v/>
      </c>
      <c r="AL489" s="21"/>
      <c r="AM489" s="59" t="str">
        <f>IF($K489="", "", SUMIF('Drinks List'!DR$11:DR$1010, $K489, 'Drinks List'!DQ$11:DQ$1010))</f>
        <v/>
      </c>
      <c r="AN489" s="21"/>
      <c r="AO489" s="59" t="str">
        <f>IF($K489="", "", SUMIF('Drinks List'!DT$11:DT$1010, $K489, 'Drinks List'!DS$11:DS$1010))</f>
        <v/>
      </c>
      <c r="AP489" s="21"/>
      <c r="AQ489" s="59" t="str">
        <f>IF($K489="", "", SUMIF('Drinks List'!DV$11:DV$1010, $K489, 'Drinks List'!DU$11:DU$1010))</f>
        <v/>
      </c>
      <c r="AR489" s="21"/>
      <c r="AS489" s="59" t="str">
        <f>IF($K489="", "", SUMIF('Drinks List'!DX$11:DX$1010, $K489, 'Drinks List'!DW$11:DW$1010))</f>
        <v/>
      </c>
      <c r="AT489" s="21"/>
      <c r="AU489" s="59" t="str">
        <f>IF($K489="", "", SUMIF('Drinks List'!DZ$11:DZ$1010, $K489, 'Drinks List'!DY$11:DY$1010))</f>
        <v/>
      </c>
      <c r="AV489" s="21"/>
      <c r="AW489" s="59" t="str">
        <f>IF($K489="", "", SUMIF('Drinks List'!EB$11:EB$1010, $K489, 'Drinks List'!EA$11:EA$1010))</f>
        <v/>
      </c>
      <c r="AX489" s="21"/>
      <c r="AY489" s="59" t="str">
        <f>IF($K489="", "", SUMIF('Drinks List'!ED$11:ED$1010, $K489, 'Drinks List'!EC$11:EC$1010))</f>
        <v/>
      </c>
      <c r="AZ489" s="21"/>
      <c r="BA489" s="59" t="str">
        <f>IF($K489="", "", SUMIF('Drinks List'!EF$11:EF$1010, $K489, 'Drinks List'!EE$11:EE$1010))</f>
        <v/>
      </c>
      <c r="BB489" s="21"/>
      <c r="BC489" s="59" t="str">
        <f>IF($K489="", "", SUMIF('Drinks List'!EH$11:EH$1010, $K489, 'Drinks List'!EG$11:EG$1010))</f>
        <v/>
      </c>
      <c r="BD489" s="21"/>
      <c r="BE489" s="59" t="str">
        <f>IF($K489="", "", SUMIF('Drinks List'!EJ$11:EJ$1010, $K489, 'Drinks List'!EI$11:EI$1010))</f>
        <v/>
      </c>
      <c r="BF489" s="21"/>
      <c r="BG489" s="59" t="str">
        <f>IF($K489="", "", SUMIF('Drinks List'!EL$11:EL$1010, $K489, 'Drinks List'!EK$11:EK$1010))</f>
        <v/>
      </c>
      <c r="BH489" s="21"/>
      <c r="BI489" s="59" t="str">
        <f>IF($K489="", "", SUMIF('Drinks List'!EN$11:EN$1010, $K489, 'Drinks List'!EM$11:EM$1010))</f>
        <v/>
      </c>
      <c r="BJ489" s="21"/>
      <c r="BK489" s="59" t="str">
        <f>IF($K489="", "", SUMIF('Drinks List'!EP$11:EP$1010, $K489, 'Drinks List'!EO$11:EO$1010))</f>
        <v/>
      </c>
      <c r="BL489" s="21"/>
      <c r="BM489" s="59" t="str">
        <f>IF($K489="", "", SUMIF('Drinks List'!ER$11:ER$1010, $K489, 'Drinks List'!EQ$11:EQ$1010))</f>
        <v/>
      </c>
      <c r="BN489" s="21"/>
      <c r="BO489" s="65" t="str">
        <f>IF($K489="", "", SUMIF('Drinks List'!ET$11:ET$1010, $K489, 'Drinks List'!ES$11:ES$1010))</f>
        <v/>
      </c>
      <c r="BQ489" s="120" t="str">
        <f t="shared" si="153"/>
        <v/>
      </c>
      <c r="BR489" s="62" t="str">
        <f t="shared" si="154"/>
        <v/>
      </c>
      <c r="BS489" s="76" t="str">
        <f>IF(BQ489="", "", COUNTIF(BQ$11:BQ$1010, "&gt;"&amp;BQ489)+1+COUNTIF(BQ$11:BQ489, BQ489)-1)</f>
        <v/>
      </c>
      <c r="BT489" s="76" t="str">
        <f>IF(BR489="", "", COUNTIF(BR$11:BR$1010, "&lt;"&amp;BR489)+1+COUNTIF(BR$11:BR489, BR489)-1)</f>
        <v/>
      </c>
      <c r="BV489" s="76" t="str">
        <f t="shared" si="155"/>
        <v/>
      </c>
      <c r="BW489" s="124" t="str">
        <f t="shared" si="156"/>
        <v/>
      </c>
      <c r="BX489" s="115" t="str">
        <f t="shared" si="157"/>
        <v/>
      </c>
      <c r="BY489" s="125" t="str">
        <f t="shared" si="158"/>
        <v/>
      </c>
      <c r="CA489" s="106" t="str">
        <f t="shared" si="159"/>
        <v/>
      </c>
      <c r="CB489" s="22" t="str">
        <f t="shared" si="160"/>
        <v/>
      </c>
      <c r="CD489" s="76" t="str">
        <f>IF($J489="", "", IF($BV489=0, "", COUNTIF($J$11:$J$1010, "&lt;"&amp;$J489)+1+COUNTIF($J$11:$J489, $J489)-1))</f>
        <v/>
      </c>
    </row>
    <row r="490" spans="1:82" x14ac:dyDescent="0.25">
      <c r="A490" s="31"/>
      <c r="B490" s="19" t="str">
        <f t="shared" si="141"/>
        <v/>
      </c>
      <c r="C490" s="20" t="str">
        <f t="shared" si="142"/>
        <v/>
      </c>
      <c r="D490" s="29" t="str">
        <f t="shared" si="143"/>
        <v/>
      </c>
      <c r="E490" s="22" t="str">
        <f t="shared" si="144"/>
        <v/>
      </c>
      <c r="F490" s="31"/>
      <c r="G490" s="301"/>
      <c r="H490" s="302"/>
      <c r="I490" s="303"/>
      <c r="J490" s="304"/>
      <c r="K490" s="283"/>
      <c r="L490" s="305"/>
      <c r="M490" s="285"/>
      <c r="N490" s="287"/>
      <c r="O490" s="31"/>
      <c r="P490" s="19" t="str">
        <f t="shared" si="145"/>
        <v/>
      </c>
      <c r="Q490" s="20" t="str">
        <f t="shared" si="146"/>
        <v/>
      </c>
      <c r="R490" s="29" t="str">
        <f t="shared" si="147"/>
        <v/>
      </c>
      <c r="S490" s="22" t="str">
        <f t="shared" si="148"/>
        <v/>
      </c>
      <c r="T490" s="31"/>
      <c r="U490" s="69" t="str">
        <f t="shared" si="149"/>
        <v/>
      </c>
      <c r="V490" s="31"/>
      <c r="X490" s="76" t="str">
        <f t="shared" si="150"/>
        <v/>
      </c>
      <c r="Z490" s="76" t="str">
        <f t="shared" si="151"/>
        <v/>
      </c>
      <c r="AA490" s="76" t="str">
        <f t="shared" si="152"/>
        <v/>
      </c>
      <c r="AC490" s="19" t="str">
        <f>IF($K490="", "", SUMIF('Drinks List'!DH$11:DH$1010, $K490, 'Drinks List'!DG$11:DG$1010))</f>
        <v/>
      </c>
      <c r="AD490" s="21"/>
      <c r="AE490" s="59" t="str">
        <f>IF($K490="", "", SUMIF('Drinks List'!DJ$11:DJ$1010, $K490, 'Drinks List'!DI$11:DI$1010))</f>
        <v/>
      </c>
      <c r="AF490" s="21"/>
      <c r="AG490" s="59" t="str">
        <f>IF($K490="", "", SUMIF('Drinks List'!DL$11:DL$1010, $K490, 'Drinks List'!DK$11:DK$1010))</f>
        <v/>
      </c>
      <c r="AH490" s="21"/>
      <c r="AI490" s="59" t="str">
        <f>IF($K490="", "", SUMIF('Drinks List'!DN$11:DN$1010, $K490, 'Drinks List'!DM$11:DM$1010))</f>
        <v/>
      </c>
      <c r="AJ490" s="21"/>
      <c r="AK490" s="59" t="str">
        <f>IF($K490="", "", SUMIF('Drinks List'!DP$11:DP$1010, $K490, 'Drinks List'!DO$11:DO$1010))</f>
        <v/>
      </c>
      <c r="AL490" s="21"/>
      <c r="AM490" s="59" t="str">
        <f>IF($K490="", "", SUMIF('Drinks List'!DR$11:DR$1010, $K490, 'Drinks List'!DQ$11:DQ$1010))</f>
        <v/>
      </c>
      <c r="AN490" s="21"/>
      <c r="AO490" s="59" t="str">
        <f>IF($K490="", "", SUMIF('Drinks List'!DT$11:DT$1010, $K490, 'Drinks List'!DS$11:DS$1010))</f>
        <v/>
      </c>
      <c r="AP490" s="21"/>
      <c r="AQ490" s="59" t="str">
        <f>IF($K490="", "", SUMIF('Drinks List'!DV$11:DV$1010, $K490, 'Drinks List'!DU$11:DU$1010))</f>
        <v/>
      </c>
      <c r="AR490" s="21"/>
      <c r="AS490" s="59" t="str">
        <f>IF($K490="", "", SUMIF('Drinks List'!DX$11:DX$1010, $K490, 'Drinks List'!DW$11:DW$1010))</f>
        <v/>
      </c>
      <c r="AT490" s="21"/>
      <c r="AU490" s="59" t="str">
        <f>IF($K490="", "", SUMIF('Drinks List'!DZ$11:DZ$1010, $K490, 'Drinks List'!DY$11:DY$1010))</f>
        <v/>
      </c>
      <c r="AV490" s="21"/>
      <c r="AW490" s="59" t="str">
        <f>IF($K490="", "", SUMIF('Drinks List'!EB$11:EB$1010, $K490, 'Drinks List'!EA$11:EA$1010))</f>
        <v/>
      </c>
      <c r="AX490" s="21"/>
      <c r="AY490" s="59" t="str">
        <f>IF($K490="", "", SUMIF('Drinks List'!ED$11:ED$1010, $K490, 'Drinks List'!EC$11:EC$1010))</f>
        <v/>
      </c>
      <c r="AZ490" s="21"/>
      <c r="BA490" s="59" t="str">
        <f>IF($K490="", "", SUMIF('Drinks List'!EF$11:EF$1010, $K490, 'Drinks List'!EE$11:EE$1010))</f>
        <v/>
      </c>
      <c r="BB490" s="21"/>
      <c r="BC490" s="59" t="str">
        <f>IF($K490="", "", SUMIF('Drinks List'!EH$11:EH$1010, $K490, 'Drinks List'!EG$11:EG$1010))</f>
        <v/>
      </c>
      <c r="BD490" s="21"/>
      <c r="BE490" s="59" t="str">
        <f>IF($K490="", "", SUMIF('Drinks List'!EJ$11:EJ$1010, $K490, 'Drinks List'!EI$11:EI$1010))</f>
        <v/>
      </c>
      <c r="BF490" s="21"/>
      <c r="BG490" s="59" t="str">
        <f>IF($K490="", "", SUMIF('Drinks List'!EL$11:EL$1010, $K490, 'Drinks List'!EK$11:EK$1010))</f>
        <v/>
      </c>
      <c r="BH490" s="21"/>
      <c r="BI490" s="59" t="str">
        <f>IF($K490="", "", SUMIF('Drinks List'!EN$11:EN$1010, $K490, 'Drinks List'!EM$11:EM$1010))</f>
        <v/>
      </c>
      <c r="BJ490" s="21"/>
      <c r="BK490" s="59" t="str">
        <f>IF($K490="", "", SUMIF('Drinks List'!EP$11:EP$1010, $K490, 'Drinks List'!EO$11:EO$1010))</f>
        <v/>
      </c>
      <c r="BL490" s="21"/>
      <c r="BM490" s="59" t="str">
        <f>IF($K490="", "", SUMIF('Drinks List'!ER$11:ER$1010, $K490, 'Drinks List'!EQ$11:EQ$1010))</f>
        <v/>
      </c>
      <c r="BN490" s="21"/>
      <c r="BO490" s="65" t="str">
        <f>IF($K490="", "", SUMIF('Drinks List'!ET$11:ET$1010, $K490, 'Drinks List'!ES$11:ES$1010))</f>
        <v/>
      </c>
      <c r="BQ490" s="120" t="str">
        <f t="shared" si="153"/>
        <v/>
      </c>
      <c r="BR490" s="62" t="str">
        <f t="shared" si="154"/>
        <v/>
      </c>
      <c r="BS490" s="76" t="str">
        <f>IF(BQ490="", "", COUNTIF(BQ$11:BQ$1010, "&gt;"&amp;BQ490)+1+COUNTIF(BQ$11:BQ490, BQ490)-1)</f>
        <v/>
      </c>
      <c r="BT490" s="76" t="str">
        <f>IF(BR490="", "", COUNTIF(BR$11:BR$1010, "&lt;"&amp;BR490)+1+COUNTIF(BR$11:BR490, BR490)-1)</f>
        <v/>
      </c>
      <c r="BV490" s="76" t="str">
        <f t="shared" si="155"/>
        <v/>
      </c>
      <c r="BW490" s="124" t="str">
        <f t="shared" si="156"/>
        <v/>
      </c>
      <c r="BX490" s="115" t="str">
        <f t="shared" si="157"/>
        <v/>
      </c>
      <c r="BY490" s="125" t="str">
        <f t="shared" si="158"/>
        <v/>
      </c>
      <c r="CA490" s="106" t="str">
        <f t="shared" si="159"/>
        <v/>
      </c>
      <c r="CB490" s="22" t="str">
        <f t="shared" si="160"/>
        <v/>
      </c>
      <c r="CD490" s="76" t="str">
        <f>IF($J490="", "", IF($BV490=0, "", COUNTIF($J$11:$J$1010, "&lt;"&amp;$J490)+1+COUNTIF($J$11:$J490, $J490)-1))</f>
        <v/>
      </c>
    </row>
    <row r="491" spans="1:82" x14ac:dyDescent="0.25">
      <c r="A491" s="31"/>
      <c r="B491" s="19" t="str">
        <f t="shared" si="141"/>
        <v/>
      </c>
      <c r="C491" s="20" t="str">
        <f t="shared" si="142"/>
        <v/>
      </c>
      <c r="D491" s="29" t="str">
        <f t="shared" si="143"/>
        <v/>
      </c>
      <c r="E491" s="22" t="str">
        <f t="shared" si="144"/>
        <v/>
      </c>
      <c r="F491" s="31"/>
      <c r="G491" s="301"/>
      <c r="H491" s="302"/>
      <c r="I491" s="303"/>
      <c r="J491" s="304"/>
      <c r="K491" s="283"/>
      <c r="L491" s="305"/>
      <c r="M491" s="285"/>
      <c r="N491" s="287"/>
      <c r="O491" s="31"/>
      <c r="P491" s="19" t="str">
        <f t="shared" si="145"/>
        <v/>
      </c>
      <c r="Q491" s="20" t="str">
        <f t="shared" si="146"/>
        <v/>
      </c>
      <c r="R491" s="29" t="str">
        <f t="shared" si="147"/>
        <v/>
      </c>
      <c r="S491" s="22" t="str">
        <f t="shared" si="148"/>
        <v/>
      </c>
      <c r="T491" s="31"/>
      <c r="U491" s="69" t="str">
        <f t="shared" si="149"/>
        <v/>
      </c>
      <c r="V491" s="31"/>
      <c r="X491" s="76" t="str">
        <f t="shared" si="150"/>
        <v/>
      </c>
      <c r="Z491" s="76" t="str">
        <f t="shared" si="151"/>
        <v/>
      </c>
      <c r="AA491" s="76" t="str">
        <f t="shared" si="152"/>
        <v/>
      </c>
      <c r="AC491" s="19" t="str">
        <f>IF($K491="", "", SUMIF('Drinks List'!DH$11:DH$1010, $K491, 'Drinks List'!DG$11:DG$1010))</f>
        <v/>
      </c>
      <c r="AD491" s="21"/>
      <c r="AE491" s="59" t="str">
        <f>IF($K491="", "", SUMIF('Drinks List'!DJ$11:DJ$1010, $K491, 'Drinks List'!DI$11:DI$1010))</f>
        <v/>
      </c>
      <c r="AF491" s="21"/>
      <c r="AG491" s="59" t="str">
        <f>IF($K491="", "", SUMIF('Drinks List'!DL$11:DL$1010, $K491, 'Drinks List'!DK$11:DK$1010))</f>
        <v/>
      </c>
      <c r="AH491" s="21"/>
      <c r="AI491" s="59" t="str">
        <f>IF($K491="", "", SUMIF('Drinks List'!DN$11:DN$1010, $K491, 'Drinks List'!DM$11:DM$1010))</f>
        <v/>
      </c>
      <c r="AJ491" s="21"/>
      <c r="AK491" s="59" t="str">
        <f>IF($K491="", "", SUMIF('Drinks List'!DP$11:DP$1010, $K491, 'Drinks List'!DO$11:DO$1010))</f>
        <v/>
      </c>
      <c r="AL491" s="21"/>
      <c r="AM491" s="59" t="str">
        <f>IF($K491="", "", SUMIF('Drinks List'!DR$11:DR$1010, $K491, 'Drinks List'!DQ$11:DQ$1010))</f>
        <v/>
      </c>
      <c r="AN491" s="21"/>
      <c r="AO491" s="59" t="str">
        <f>IF($K491="", "", SUMIF('Drinks List'!DT$11:DT$1010, $K491, 'Drinks List'!DS$11:DS$1010))</f>
        <v/>
      </c>
      <c r="AP491" s="21"/>
      <c r="AQ491" s="59" t="str">
        <f>IF($K491="", "", SUMIF('Drinks List'!DV$11:DV$1010, $K491, 'Drinks List'!DU$11:DU$1010))</f>
        <v/>
      </c>
      <c r="AR491" s="21"/>
      <c r="AS491" s="59" t="str">
        <f>IF($K491="", "", SUMIF('Drinks List'!DX$11:DX$1010, $K491, 'Drinks List'!DW$11:DW$1010))</f>
        <v/>
      </c>
      <c r="AT491" s="21"/>
      <c r="AU491" s="59" t="str">
        <f>IF($K491="", "", SUMIF('Drinks List'!DZ$11:DZ$1010, $K491, 'Drinks List'!DY$11:DY$1010))</f>
        <v/>
      </c>
      <c r="AV491" s="21"/>
      <c r="AW491" s="59" t="str">
        <f>IF($K491="", "", SUMIF('Drinks List'!EB$11:EB$1010, $K491, 'Drinks List'!EA$11:EA$1010))</f>
        <v/>
      </c>
      <c r="AX491" s="21"/>
      <c r="AY491" s="59" t="str">
        <f>IF($K491="", "", SUMIF('Drinks List'!ED$11:ED$1010, $K491, 'Drinks List'!EC$11:EC$1010))</f>
        <v/>
      </c>
      <c r="AZ491" s="21"/>
      <c r="BA491" s="59" t="str">
        <f>IF($K491="", "", SUMIF('Drinks List'!EF$11:EF$1010, $K491, 'Drinks List'!EE$11:EE$1010))</f>
        <v/>
      </c>
      <c r="BB491" s="21"/>
      <c r="BC491" s="59" t="str">
        <f>IF($K491="", "", SUMIF('Drinks List'!EH$11:EH$1010, $K491, 'Drinks List'!EG$11:EG$1010))</f>
        <v/>
      </c>
      <c r="BD491" s="21"/>
      <c r="BE491" s="59" t="str">
        <f>IF($K491="", "", SUMIF('Drinks List'!EJ$11:EJ$1010, $K491, 'Drinks List'!EI$11:EI$1010))</f>
        <v/>
      </c>
      <c r="BF491" s="21"/>
      <c r="BG491" s="59" t="str">
        <f>IF($K491="", "", SUMIF('Drinks List'!EL$11:EL$1010, $K491, 'Drinks List'!EK$11:EK$1010))</f>
        <v/>
      </c>
      <c r="BH491" s="21"/>
      <c r="BI491" s="59" t="str">
        <f>IF($K491="", "", SUMIF('Drinks List'!EN$11:EN$1010, $K491, 'Drinks List'!EM$11:EM$1010))</f>
        <v/>
      </c>
      <c r="BJ491" s="21"/>
      <c r="BK491" s="59" t="str">
        <f>IF($K491="", "", SUMIF('Drinks List'!EP$11:EP$1010, $K491, 'Drinks List'!EO$11:EO$1010))</f>
        <v/>
      </c>
      <c r="BL491" s="21"/>
      <c r="BM491" s="59" t="str">
        <f>IF($K491="", "", SUMIF('Drinks List'!ER$11:ER$1010, $K491, 'Drinks List'!EQ$11:EQ$1010))</f>
        <v/>
      </c>
      <c r="BN491" s="21"/>
      <c r="BO491" s="65" t="str">
        <f>IF($K491="", "", SUMIF('Drinks List'!ET$11:ET$1010, $K491, 'Drinks List'!ES$11:ES$1010))</f>
        <v/>
      </c>
      <c r="BQ491" s="120" t="str">
        <f t="shared" si="153"/>
        <v/>
      </c>
      <c r="BR491" s="62" t="str">
        <f t="shared" si="154"/>
        <v/>
      </c>
      <c r="BS491" s="76" t="str">
        <f>IF(BQ491="", "", COUNTIF(BQ$11:BQ$1010, "&gt;"&amp;BQ491)+1+COUNTIF(BQ$11:BQ491, BQ491)-1)</f>
        <v/>
      </c>
      <c r="BT491" s="76" t="str">
        <f>IF(BR491="", "", COUNTIF(BR$11:BR$1010, "&lt;"&amp;BR491)+1+COUNTIF(BR$11:BR491, BR491)-1)</f>
        <v/>
      </c>
      <c r="BV491" s="76" t="str">
        <f t="shared" si="155"/>
        <v/>
      </c>
      <c r="BW491" s="124" t="str">
        <f t="shared" si="156"/>
        <v/>
      </c>
      <c r="BX491" s="115" t="str">
        <f t="shared" si="157"/>
        <v/>
      </c>
      <c r="BY491" s="125" t="str">
        <f t="shared" si="158"/>
        <v/>
      </c>
      <c r="CA491" s="106" t="str">
        <f t="shared" si="159"/>
        <v/>
      </c>
      <c r="CB491" s="22" t="str">
        <f t="shared" si="160"/>
        <v/>
      </c>
      <c r="CD491" s="76" t="str">
        <f>IF($J491="", "", IF($BV491=0, "", COUNTIF($J$11:$J$1010, "&lt;"&amp;$J491)+1+COUNTIF($J$11:$J491, $J491)-1))</f>
        <v/>
      </c>
    </row>
    <row r="492" spans="1:82" x14ac:dyDescent="0.25">
      <c r="A492" s="31"/>
      <c r="B492" s="19" t="str">
        <f t="shared" si="141"/>
        <v/>
      </c>
      <c r="C492" s="20" t="str">
        <f t="shared" si="142"/>
        <v/>
      </c>
      <c r="D492" s="29" t="str">
        <f t="shared" si="143"/>
        <v/>
      </c>
      <c r="E492" s="22" t="str">
        <f t="shared" si="144"/>
        <v/>
      </c>
      <c r="F492" s="31"/>
      <c r="G492" s="301"/>
      <c r="H492" s="302"/>
      <c r="I492" s="303"/>
      <c r="J492" s="304"/>
      <c r="K492" s="283"/>
      <c r="L492" s="305"/>
      <c r="M492" s="285"/>
      <c r="N492" s="287"/>
      <c r="O492" s="31"/>
      <c r="P492" s="19" t="str">
        <f t="shared" si="145"/>
        <v/>
      </c>
      <c r="Q492" s="20" t="str">
        <f t="shared" si="146"/>
        <v/>
      </c>
      <c r="R492" s="29" t="str">
        <f t="shared" si="147"/>
        <v/>
      </c>
      <c r="S492" s="22" t="str">
        <f t="shared" si="148"/>
        <v/>
      </c>
      <c r="T492" s="31"/>
      <c r="U492" s="69" t="str">
        <f t="shared" si="149"/>
        <v/>
      </c>
      <c r="V492" s="31"/>
      <c r="X492" s="76" t="str">
        <f t="shared" si="150"/>
        <v/>
      </c>
      <c r="Z492" s="76" t="str">
        <f t="shared" si="151"/>
        <v/>
      </c>
      <c r="AA492" s="76" t="str">
        <f t="shared" si="152"/>
        <v/>
      </c>
      <c r="AC492" s="19" t="str">
        <f>IF($K492="", "", SUMIF('Drinks List'!DH$11:DH$1010, $K492, 'Drinks List'!DG$11:DG$1010))</f>
        <v/>
      </c>
      <c r="AD492" s="21"/>
      <c r="AE492" s="59" t="str">
        <f>IF($K492="", "", SUMIF('Drinks List'!DJ$11:DJ$1010, $K492, 'Drinks List'!DI$11:DI$1010))</f>
        <v/>
      </c>
      <c r="AF492" s="21"/>
      <c r="AG492" s="59" t="str">
        <f>IF($K492="", "", SUMIF('Drinks List'!DL$11:DL$1010, $K492, 'Drinks List'!DK$11:DK$1010))</f>
        <v/>
      </c>
      <c r="AH492" s="21"/>
      <c r="AI492" s="59" t="str">
        <f>IF($K492="", "", SUMIF('Drinks List'!DN$11:DN$1010, $K492, 'Drinks List'!DM$11:DM$1010))</f>
        <v/>
      </c>
      <c r="AJ492" s="21"/>
      <c r="AK492" s="59" t="str">
        <f>IF($K492="", "", SUMIF('Drinks List'!DP$11:DP$1010, $K492, 'Drinks List'!DO$11:DO$1010))</f>
        <v/>
      </c>
      <c r="AL492" s="21"/>
      <c r="AM492" s="59" t="str">
        <f>IF($K492="", "", SUMIF('Drinks List'!DR$11:DR$1010, $K492, 'Drinks List'!DQ$11:DQ$1010))</f>
        <v/>
      </c>
      <c r="AN492" s="21"/>
      <c r="AO492" s="59" t="str">
        <f>IF($K492="", "", SUMIF('Drinks List'!DT$11:DT$1010, $K492, 'Drinks List'!DS$11:DS$1010))</f>
        <v/>
      </c>
      <c r="AP492" s="21"/>
      <c r="AQ492" s="59" t="str">
        <f>IF($K492="", "", SUMIF('Drinks List'!DV$11:DV$1010, $K492, 'Drinks List'!DU$11:DU$1010))</f>
        <v/>
      </c>
      <c r="AR492" s="21"/>
      <c r="AS492" s="59" t="str">
        <f>IF($K492="", "", SUMIF('Drinks List'!DX$11:DX$1010, $K492, 'Drinks List'!DW$11:DW$1010))</f>
        <v/>
      </c>
      <c r="AT492" s="21"/>
      <c r="AU492" s="59" t="str">
        <f>IF($K492="", "", SUMIF('Drinks List'!DZ$11:DZ$1010, $K492, 'Drinks List'!DY$11:DY$1010))</f>
        <v/>
      </c>
      <c r="AV492" s="21"/>
      <c r="AW492" s="59" t="str">
        <f>IF($K492="", "", SUMIF('Drinks List'!EB$11:EB$1010, $K492, 'Drinks List'!EA$11:EA$1010))</f>
        <v/>
      </c>
      <c r="AX492" s="21"/>
      <c r="AY492" s="59" t="str">
        <f>IF($K492="", "", SUMIF('Drinks List'!ED$11:ED$1010, $K492, 'Drinks List'!EC$11:EC$1010))</f>
        <v/>
      </c>
      <c r="AZ492" s="21"/>
      <c r="BA492" s="59" t="str">
        <f>IF($K492="", "", SUMIF('Drinks List'!EF$11:EF$1010, $K492, 'Drinks List'!EE$11:EE$1010))</f>
        <v/>
      </c>
      <c r="BB492" s="21"/>
      <c r="BC492" s="59" t="str">
        <f>IF($K492="", "", SUMIF('Drinks List'!EH$11:EH$1010, $K492, 'Drinks List'!EG$11:EG$1010))</f>
        <v/>
      </c>
      <c r="BD492" s="21"/>
      <c r="BE492" s="59" t="str">
        <f>IF($K492="", "", SUMIF('Drinks List'!EJ$11:EJ$1010, $K492, 'Drinks List'!EI$11:EI$1010))</f>
        <v/>
      </c>
      <c r="BF492" s="21"/>
      <c r="BG492" s="59" t="str">
        <f>IF($K492="", "", SUMIF('Drinks List'!EL$11:EL$1010, $K492, 'Drinks List'!EK$11:EK$1010))</f>
        <v/>
      </c>
      <c r="BH492" s="21"/>
      <c r="BI492" s="59" t="str">
        <f>IF($K492="", "", SUMIF('Drinks List'!EN$11:EN$1010, $K492, 'Drinks List'!EM$11:EM$1010))</f>
        <v/>
      </c>
      <c r="BJ492" s="21"/>
      <c r="BK492" s="59" t="str">
        <f>IF($K492="", "", SUMIF('Drinks List'!EP$11:EP$1010, $K492, 'Drinks List'!EO$11:EO$1010))</f>
        <v/>
      </c>
      <c r="BL492" s="21"/>
      <c r="BM492" s="59" t="str">
        <f>IF($K492="", "", SUMIF('Drinks List'!ER$11:ER$1010, $K492, 'Drinks List'!EQ$11:EQ$1010))</f>
        <v/>
      </c>
      <c r="BN492" s="21"/>
      <c r="BO492" s="65" t="str">
        <f>IF($K492="", "", SUMIF('Drinks List'!ET$11:ET$1010, $K492, 'Drinks List'!ES$11:ES$1010))</f>
        <v/>
      </c>
      <c r="BQ492" s="120" t="str">
        <f t="shared" si="153"/>
        <v/>
      </c>
      <c r="BR492" s="62" t="str">
        <f t="shared" si="154"/>
        <v/>
      </c>
      <c r="BS492" s="76" t="str">
        <f>IF(BQ492="", "", COUNTIF(BQ$11:BQ$1010, "&gt;"&amp;BQ492)+1+COUNTIF(BQ$11:BQ492, BQ492)-1)</f>
        <v/>
      </c>
      <c r="BT492" s="76" t="str">
        <f>IF(BR492="", "", COUNTIF(BR$11:BR$1010, "&lt;"&amp;BR492)+1+COUNTIF(BR$11:BR492, BR492)-1)</f>
        <v/>
      </c>
      <c r="BV492" s="76" t="str">
        <f t="shared" si="155"/>
        <v/>
      </c>
      <c r="BW492" s="124" t="str">
        <f t="shared" si="156"/>
        <v/>
      </c>
      <c r="BX492" s="115" t="str">
        <f t="shared" si="157"/>
        <v/>
      </c>
      <c r="BY492" s="125" t="str">
        <f t="shared" si="158"/>
        <v/>
      </c>
      <c r="CA492" s="106" t="str">
        <f t="shared" si="159"/>
        <v/>
      </c>
      <c r="CB492" s="22" t="str">
        <f t="shared" si="160"/>
        <v/>
      </c>
      <c r="CD492" s="76" t="str">
        <f>IF($J492="", "", IF($BV492=0, "", COUNTIF($J$11:$J$1010, "&lt;"&amp;$J492)+1+COUNTIF($J$11:$J492, $J492)-1))</f>
        <v/>
      </c>
    </row>
    <row r="493" spans="1:82" x14ac:dyDescent="0.25">
      <c r="A493" s="31"/>
      <c r="B493" s="19" t="str">
        <f t="shared" si="141"/>
        <v/>
      </c>
      <c r="C493" s="20" t="str">
        <f t="shared" si="142"/>
        <v/>
      </c>
      <c r="D493" s="29" t="str">
        <f t="shared" si="143"/>
        <v/>
      </c>
      <c r="E493" s="22" t="str">
        <f t="shared" si="144"/>
        <v/>
      </c>
      <c r="F493" s="31"/>
      <c r="G493" s="301"/>
      <c r="H493" s="302"/>
      <c r="I493" s="303"/>
      <c r="J493" s="304"/>
      <c r="K493" s="283"/>
      <c r="L493" s="305"/>
      <c r="M493" s="285"/>
      <c r="N493" s="287"/>
      <c r="O493" s="31"/>
      <c r="P493" s="19" t="str">
        <f t="shared" si="145"/>
        <v/>
      </c>
      <c r="Q493" s="20" t="str">
        <f t="shared" si="146"/>
        <v/>
      </c>
      <c r="R493" s="29" t="str">
        <f t="shared" si="147"/>
        <v/>
      </c>
      <c r="S493" s="22" t="str">
        <f t="shared" si="148"/>
        <v/>
      </c>
      <c r="T493" s="31"/>
      <c r="U493" s="69" t="str">
        <f t="shared" si="149"/>
        <v/>
      </c>
      <c r="V493" s="31"/>
      <c r="X493" s="76" t="str">
        <f t="shared" si="150"/>
        <v/>
      </c>
      <c r="Z493" s="76" t="str">
        <f t="shared" si="151"/>
        <v/>
      </c>
      <c r="AA493" s="76" t="str">
        <f t="shared" si="152"/>
        <v/>
      </c>
      <c r="AC493" s="19" t="str">
        <f>IF($K493="", "", SUMIF('Drinks List'!DH$11:DH$1010, $K493, 'Drinks List'!DG$11:DG$1010))</f>
        <v/>
      </c>
      <c r="AD493" s="21"/>
      <c r="AE493" s="59" t="str">
        <f>IF($K493="", "", SUMIF('Drinks List'!DJ$11:DJ$1010, $K493, 'Drinks List'!DI$11:DI$1010))</f>
        <v/>
      </c>
      <c r="AF493" s="21"/>
      <c r="AG493" s="59" t="str">
        <f>IF($K493="", "", SUMIF('Drinks List'!DL$11:DL$1010, $K493, 'Drinks List'!DK$11:DK$1010))</f>
        <v/>
      </c>
      <c r="AH493" s="21"/>
      <c r="AI493" s="59" t="str">
        <f>IF($K493="", "", SUMIF('Drinks List'!DN$11:DN$1010, $K493, 'Drinks List'!DM$11:DM$1010))</f>
        <v/>
      </c>
      <c r="AJ493" s="21"/>
      <c r="AK493" s="59" t="str">
        <f>IF($K493="", "", SUMIF('Drinks List'!DP$11:DP$1010, $K493, 'Drinks List'!DO$11:DO$1010))</f>
        <v/>
      </c>
      <c r="AL493" s="21"/>
      <c r="AM493" s="59" t="str">
        <f>IF($K493="", "", SUMIF('Drinks List'!DR$11:DR$1010, $K493, 'Drinks List'!DQ$11:DQ$1010))</f>
        <v/>
      </c>
      <c r="AN493" s="21"/>
      <c r="AO493" s="59" t="str">
        <f>IF($K493="", "", SUMIF('Drinks List'!DT$11:DT$1010, $K493, 'Drinks List'!DS$11:DS$1010))</f>
        <v/>
      </c>
      <c r="AP493" s="21"/>
      <c r="AQ493" s="59" t="str">
        <f>IF($K493="", "", SUMIF('Drinks List'!DV$11:DV$1010, $K493, 'Drinks List'!DU$11:DU$1010))</f>
        <v/>
      </c>
      <c r="AR493" s="21"/>
      <c r="AS493" s="59" t="str">
        <f>IF($K493="", "", SUMIF('Drinks List'!DX$11:DX$1010, $K493, 'Drinks List'!DW$11:DW$1010))</f>
        <v/>
      </c>
      <c r="AT493" s="21"/>
      <c r="AU493" s="59" t="str">
        <f>IF($K493="", "", SUMIF('Drinks List'!DZ$11:DZ$1010, $K493, 'Drinks List'!DY$11:DY$1010))</f>
        <v/>
      </c>
      <c r="AV493" s="21"/>
      <c r="AW493" s="59" t="str">
        <f>IF($K493="", "", SUMIF('Drinks List'!EB$11:EB$1010, $K493, 'Drinks List'!EA$11:EA$1010))</f>
        <v/>
      </c>
      <c r="AX493" s="21"/>
      <c r="AY493" s="59" t="str">
        <f>IF($K493="", "", SUMIF('Drinks List'!ED$11:ED$1010, $K493, 'Drinks List'!EC$11:EC$1010))</f>
        <v/>
      </c>
      <c r="AZ493" s="21"/>
      <c r="BA493" s="59" t="str">
        <f>IF($K493="", "", SUMIF('Drinks List'!EF$11:EF$1010, $K493, 'Drinks List'!EE$11:EE$1010))</f>
        <v/>
      </c>
      <c r="BB493" s="21"/>
      <c r="BC493" s="59" t="str">
        <f>IF($K493="", "", SUMIF('Drinks List'!EH$11:EH$1010, $K493, 'Drinks List'!EG$11:EG$1010))</f>
        <v/>
      </c>
      <c r="BD493" s="21"/>
      <c r="BE493" s="59" t="str">
        <f>IF($K493="", "", SUMIF('Drinks List'!EJ$11:EJ$1010, $K493, 'Drinks List'!EI$11:EI$1010))</f>
        <v/>
      </c>
      <c r="BF493" s="21"/>
      <c r="BG493" s="59" t="str">
        <f>IF($K493="", "", SUMIF('Drinks List'!EL$11:EL$1010, $K493, 'Drinks List'!EK$11:EK$1010))</f>
        <v/>
      </c>
      <c r="BH493" s="21"/>
      <c r="BI493" s="59" t="str">
        <f>IF($K493="", "", SUMIF('Drinks List'!EN$11:EN$1010, $K493, 'Drinks List'!EM$11:EM$1010))</f>
        <v/>
      </c>
      <c r="BJ493" s="21"/>
      <c r="BK493" s="59" t="str">
        <f>IF($K493="", "", SUMIF('Drinks List'!EP$11:EP$1010, $K493, 'Drinks List'!EO$11:EO$1010))</f>
        <v/>
      </c>
      <c r="BL493" s="21"/>
      <c r="BM493" s="59" t="str">
        <f>IF($K493="", "", SUMIF('Drinks List'!ER$11:ER$1010, $K493, 'Drinks List'!EQ$11:EQ$1010))</f>
        <v/>
      </c>
      <c r="BN493" s="21"/>
      <c r="BO493" s="65" t="str">
        <f>IF($K493="", "", SUMIF('Drinks List'!ET$11:ET$1010, $K493, 'Drinks List'!ES$11:ES$1010))</f>
        <v/>
      </c>
      <c r="BQ493" s="120" t="str">
        <f t="shared" si="153"/>
        <v/>
      </c>
      <c r="BR493" s="62" t="str">
        <f t="shared" si="154"/>
        <v/>
      </c>
      <c r="BS493" s="76" t="str">
        <f>IF(BQ493="", "", COUNTIF(BQ$11:BQ$1010, "&gt;"&amp;BQ493)+1+COUNTIF(BQ$11:BQ493, BQ493)-1)</f>
        <v/>
      </c>
      <c r="BT493" s="76" t="str">
        <f>IF(BR493="", "", COUNTIF(BR$11:BR$1010, "&lt;"&amp;BR493)+1+COUNTIF(BR$11:BR493, BR493)-1)</f>
        <v/>
      </c>
      <c r="BV493" s="76" t="str">
        <f t="shared" si="155"/>
        <v/>
      </c>
      <c r="BW493" s="124" t="str">
        <f t="shared" si="156"/>
        <v/>
      </c>
      <c r="BX493" s="115" t="str">
        <f t="shared" si="157"/>
        <v/>
      </c>
      <c r="BY493" s="125" t="str">
        <f t="shared" si="158"/>
        <v/>
      </c>
      <c r="CA493" s="106" t="str">
        <f t="shared" si="159"/>
        <v/>
      </c>
      <c r="CB493" s="22" t="str">
        <f t="shared" si="160"/>
        <v/>
      </c>
      <c r="CD493" s="76" t="str">
        <f>IF($J493="", "", IF($BV493=0, "", COUNTIF($J$11:$J$1010, "&lt;"&amp;$J493)+1+COUNTIF($J$11:$J493, $J493)-1))</f>
        <v/>
      </c>
    </row>
    <row r="494" spans="1:82" x14ac:dyDescent="0.25">
      <c r="A494" s="31"/>
      <c r="B494" s="19" t="str">
        <f t="shared" si="141"/>
        <v/>
      </c>
      <c r="C494" s="20" t="str">
        <f t="shared" si="142"/>
        <v/>
      </c>
      <c r="D494" s="29" t="str">
        <f t="shared" si="143"/>
        <v/>
      </c>
      <c r="E494" s="22" t="str">
        <f t="shared" si="144"/>
        <v/>
      </c>
      <c r="F494" s="31"/>
      <c r="G494" s="301"/>
      <c r="H494" s="302"/>
      <c r="I494" s="303"/>
      <c r="J494" s="304"/>
      <c r="K494" s="283"/>
      <c r="L494" s="305"/>
      <c r="M494" s="285"/>
      <c r="N494" s="287"/>
      <c r="O494" s="31"/>
      <c r="P494" s="19" t="str">
        <f t="shared" si="145"/>
        <v/>
      </c>
      <c r="Q494" s="20" t="str">
        <f t="shared" si="146"/>
        <v/>
      </c>
      <c r="R494" s="29" t="str">
        <f t="shared" si="147"/>
        <v/>
      </c>
      <c r="S494" s="22" t="str">
        <f t="shared" si="148"/>
        <v/>
      </c>
      <c r="T494" s="31"/>
      <c r="U494" s="69" t="str">
        <f t="shared" si="149"/>
        <v/>
      </c>
      <c r="V494" s="31"/>
      <c r="X494" s="76" t="str">
        <f t="shared" si="150"/>
        <v/>
      </c>
      <c r="Z494" s="76" t="str">
        <f t="shared" si="151"/>
        <v/>
      </c>
      <c r="AA494" s="76" t="str">
        <f t="shared" si="152"/>
        <v/>
      </c>
      <c r="AC494" s="19" t="str">
        <f>IF($K494="", "", SUMIF('Drinks List'!DH$11:DH$1010, $K494, 'Drinks List'!DG$11:DG$1010))</f>
        <v/>
      </c>
      <c r="AD494" s="21"/>
      <c r="AE494" s="59" t="str">
        <f>IF($K494="", "", SUMIF('Drinks List'!DJ$11:DJ$1010, $K494, 'Drinks List'!DI$11:DI$1010))</f>
        <v/>
      </c>
      <c r="AF494" s="21"/>
      <c r="AG494" s="59" t="str">
        <f>IF($K494="", "", SUMIF('Drinks List'!DL$11:DL$1010, $K494, 'Drinks List'!DK$11:DK$1010))</f>
        <v/>
      </c>
      <c r="AH494" s="21"/>
      <c r="AI494" s="59" t="str">
        <f>IF($K494="", "", SUMIF('Drinks List'!DN$11:DN$1010, $K494, 'Drinks List'!DM$11:DM$1010))</f>
        <v/>
      </c>
      <c r="AJ494" s="21"/>
      <c r="AK494" s="59" t="str">
        <f>IF($K494="", "", SUMIF('Drinks List'!DP$11:DP$1010, $K494, 'Drinks List'!DO$11:DO$1010))</f>
        <v/>
      </c>
      <c r="AL494" s="21"/>
      <c r="AM494" s="59" t="str">
        <f>IF($K494="", "", SUMIF('Drinks List'!DR$11:DR$1010, $K494, 'Drinks List'!DQ$11:DQ$1010))</f>
        <v/>
      </c>
      <c r="AN494" s="21"/>
      <c r="AO494" s="59" t="str">
        <f>IF($K494="", "", SUMIF('Drinks List'!DT$11:DT$1010, $K494, 'Drinks List'!DS$11:DS$1010))</f>
        <v/>
      </c>
      <c r="AP494" s="21"/>
      <c r="AQ494" s="59" t="str">
        <f>IF($K494="", "", SUMIF('Drinks List'!DV$11:DV$1010, $K494, 'Drinks List'!DU$11:DU$1010))</f>
        <v/>
      </c>
      <c r="AR494" s="21"/>
      <c r="AS494" s="59" t="str">
        <f>IF($K494="", "", SUMIF('Drinks List'!DX$11:DX$1010, $K494, 'Drinks List'!DW$11:DW$1010))</f>
        <v/>
      </c>
      <c r="AT494" s="21"/>
      <c r="AU494" s="59" t="str">
        <f>IF($K494="", "", SUMIF('Drinks List'!DZ$11:DZ$1010, $K494, 'Drinks List'!DY$11:DY$1010))</f>
        <v/>
      </c>
      <c r="AV494" s="21"/>
      <c r="AW494" s="59" t="str">
        <f>IF($K494="", "", SUMIF('Drinks List'!EB$11:EB$1010, $K494, 'Drinks List'!EA$11:EA$1010))</f>
        <v/>
      </c>
      <c r="AX494" s="21"/>
      <c r="AY494" s="59" t="str">
        <f>IF($K494="", "", SUMIF('Drinks List'!ED$11:ED$1010, $K494, 'Drinks List'!EC$11:EC$1010))</f>
        <v/>
      </c>
      <c r="AZ494" s="21"/>
      <c r="BA494" s="59" t="str">
        <f>IF($K494="", "", SUMIF('Drinks List'!EF$11:EF$1010, $K494, 'Drinks List'!EE$11:EE$1010))</f>
        <v/>
      </c>
      <c r="BB494" s="21"/>
      <c r="BC494" s="59" t="str">
        <f>IF($K494="", "", SUMIF('Drinks List'!EH$11:EH$1010, $K494, 'Drinks List'!EG$11:EG$1010))</f>
        <v/>
      </c>
      <c r="BD494" s="21"/>
      <c r="BE494" s="59" t="str">
        <f>IF($K494="", "", SUMIF('Drinks List'!EJ$11:EJ$1010, $K494, 'Drinks List'!EI$11:EI$1010))</f>
        <v/>
      </c>
      <c r="BF494" s="21"/>
      <c r="BG494" s="59" t="str">
        <f>IF($K494="", "", SUMIF('Drinks List'!EL$11:EL$1010, $K494, 'Drinks List'!EK$11:EK$1010))</f>
        <v/>
      </c>
      <c r="BH494" s="21"/>
      <c r="BI494" s="59" t="str">
        <f>IF($K494="", "", SUMIF('Drinks List'!EN$11:EN$1010, $K494, 'Drinks List'!EM$11:EM$1010))</f>
        <v/>
      </c>
      <c r="BJ494" s="21"/>
      <c r="BK494" s="59" t="str">
        <f>IF($K494="", "", SUMIF('Drinks List'!EP$11:EP$1010, $K494, 'Drinks List'!EO$11:EO$1010))</f>
        <v/>
      </c>
      <c r="BL494" s="21"/>
      <c r="BM494" s="59" t="str">
        <f>IF($K494="", "", SUMIF('Drinks List'!ER$11:ER$1010, $K494, 'Drinks List'!EQ$11:EQ$1010))</f>
        <v/>
      </c>
      <c r="BN494" s="21"/>
      <c r="BO494" s="65" t="str">
        <f>IF($K494="", "", SUMIF('Drinks List'!ET$11:ET$1010, $K494, 'Drinks List'!ES$11:ES$1010))</f>
        <v/>
      </c>
      <c r="BQ494" s="120" t="str">
        <f t="shared" si="153"/>
        <v/>
      </c>
      <c r="BR494" s="62" t="str">
        <f t="shared" si="154"/>
        <v/>
      </c>
      <c r="BS494" s="76" t="str">
        <f>IF(BQ494="", "", COUNTIF(BQ$11:BQ$1010, "&gt;"&amp;BQ494)+1+COUNTIF(BQ$11:BQ494, BQ494)-1)</f>
        <v/>
      </c>
      <c r="BT494" s="76" t="str">
        <f>IF(BR494="", "", COUNTIF(BR$11:BR$1010, "&lt;"&amp;BR494)+1+COUNTIF(BR$11:BR494, BR494)-1)</f>
        <v/>
      </c>
      <c r="BV494" s="76" t="str">
        <f t="shared" si="155"/>
        <v/>
      </c>
      <c r="BW494" s="124" t="str">
        <f t="shared" si="156"/>
        <v/>
      </c>
      <c r="BX494" s="115" t="str">
        <f t="shared" si="157"/>
        <v/>
      </c>
      <c r="BY494" s="125" t="str">
        <f t="shared" si="158"/>
        <v/>
      </c>
      <c r="CA494" s="106" t="str">
        <f t="shared" si="159"/>
        <v/>
      </c>
      <c r="CB494" s="22" t="str">
        <f t="shared" si="160"/>
        <v/>
      </c>
      <c r="CD494" s="76" t="str">
        <f>IF($J494="", "", IF($BV494=0, "", COUNTIF($J$11:$J$1010, "&lt;"&amp;$J494)+1+COUNTIF($J$11:$J494, $J494)-1))</f>
        <v/>
      </c>
    </row>
    <row r="495" spans="1:82" x14ac:dyDescent="0.25">
      <c r="A495" s="31"/>
      <c r="B495" s="19" t="str">
        <f t="shared" si="141"/>
        <v/>
      </c>
      <c r="C495" s="20" t="str">
        <f t="shared" si="142"/>
        <v/>
      </c>
      <c r="D495" s="29" t="str">
        <f t="shared" si="143"/>
        <v/>
      </c>
      <c r="E495" s="22" t="str">
        <f t="shared" si="144"/>
        <v/>
      </c>
      <c r="F495" s="31"/>
      <c r="G495" s="301"/>
      <c r="H495" s="302"/>
      <c r="I495" s="303"/>
      <c r="J495" s="304"/>
      <c r="K495" s="283"/>
      <c r="L495" s="305"/>
      <c r="M495" s="285"/>
      <c r="N495" s="287"/>
      <c r="O495" s="31"/>
      <c r="P495" s="19" t="str">
        <f t="shared" si="145"/>
        <v/>
      </c>
      <c r="Q495" s="20" t="str">
        <f t="shared" si="146"/>
        <v/>
      </c>
      <c r="R495" s="29" t="str">
        <f t="shared" si="147"/>
        <v/>
      </c>
      <c r="S495" s="22" t="str">
        <f t="shared" si="148"/>
        <v/>
      </c>
      <c r="T495" s="31"/>
      <c r="U495" s="69" t="str">
        <f t="shared" si="149"/>
        <v/>
      </c>
      <c r="V495" s="31"/>
      <c r="X495" s="76" t="str">
        <f t="shared" si="150"/>
        <v/>
      </c>
      <c r="Z495" s="76" t="str">
        <f t="shared" si="151"/>
        <v/>
      </c>
      <c r="AA495" s="76" t="str">
        <f t="shared" si="152"/>
        <v/>
      </c>
      <c r="AC495" s="19" t="str">
        <f>IF($K495="", "", SUMIF('Drinks List'!DH$11:DH$1010, $K495, 'Drinks List'!DG$11:DG$1010))</f>
        <v/>
      </c>
      <c r="AD495" s="21"/>
      <c r="AE495" s="59" t="str">
        <f>IF($K495="", "", SUMIF('Drinks List'!DJ$11:DJ$1010, $K495, 'Drinks List'!DI$11:DI$1010))</f>
        <v/>
      </c>
      <c r="AF495" s="21"/>
      <c r="AG495" s="59" t="str">
        <f>IF($K495="", "", SUMIF('Drinks List'!DL$11:DL$1010, $K495, 'Drinks List'!DK$11:DK$1010))</f>
        <v/>
      </c>
      <c r="AH495" s="21"/>
      <c r="AI495" s="59" t="str">
        <f>IF($K495="", "", SUMIF('Drinks List'!DN$11:DN$1010, $K495, 'Drinks List'!DM$11:DM$1010))</f>
        <v/>
      </c>
      <c r="AJ495" s="21"/>
      <c r="AK495" s="59" t="str">
        <f>IF($K495="", "", SUMIF('Drinks List'!DP$11:DP$1010, $K495, 'Drinks List'!DO$11:DO$1010))</f>
        <v/>
      </c>
      <c r="AL495" s="21"/>
      <c r="AM495" s="59" t="str">
        <f>IF($K495="", "", SUMIF('Drinks List'!DR$11:DR$1010, $K495, 'Drinks List'!DQ$11:DQ$1010))</f>
        <v/>
      </c>
      <c r="AN495" s="21"/>
      <c r="AO495" s="59" t="str">
        <f>IF($K495="", "", SUMIF('Drinks List'!DT$11:DT$1010, $K495, 'Drinks List'!DS$11:DS$1010))</f>
        <v/>
      </c>
      <c r="AP495" s="21"/>
      <c r="AQ495" s="59" t="str">
        <f>IF($K495="", "", SUMIF('Drinks List'!DV$11:DV$1010, $K495, 'Drinks List'!DU$11:DU$1010))</f>
        <v/>
      </c>
      <c r="AR495" s="21"/>
      <c r="AS495" s="59" t="str">
        <f>IF($K495="", "", SUMIF('Drinks List'!DX$11:DX$1010, $K495, 'Drinks List'!DW$11:DW$1010))</f>
        <v/>
      </c>
      <c r="AT495" s="21"/>
      <c r="AU495" s="59" t="str">
        <f>IF($K495="", "", SUMIF('Drinks List'!DZ$11:DZ$1010, $K495, 'Drinks List'!DY$11:DY$1010))</f>
        <v/>
      </c>
      <c r="AV495" s="21"/>
      <c r="AW495" s="59" t="str">
        <f>IF($K495="", "", SUMIF('Drinks List'!EB$11:EB$1010, $K495, 'Drinks List'!EA$11:EA$1010))</f>
        <v/>
      </c>
      <c r="AX495" s="21"/>
      <c r="AY495" s="59" t="str">
        <f>IF($K495="", "", SUMIF('Drinks List'!ED$11:ED$1010, $K495, 'Drinks List'!EC$11:EC$1010))</f>
        <v/>
      </c>
      <c r="AZ495" s="21"/>
      <c r="BA495" s="59" t="str">
        <f>IF($K495="", "", SUMIF('Drinks List'!EF$11:EF$1010, $K495, 'Drinks List'!EE$11:EE$1010))</f>
        <v/>
      </c>
      <c r="BB495" s="21"/>
      <c r="BC495" s="59" t="str">
        <f>IF($K495="", "", SUMIF('Drinks List'!EH$11:EH$1010, $K495, 'Drinks List'!EG$11:EG$1010))</f>
        <v/>
      </c>
      <c r="BD495" s="21"/>
      <c r="BE495" s="59" t="str">
        <f>IF($K495="", "", SUMIF('Drinks List'!EJ$11:EJ$1010, $K495, 'Drinks List'!EI$11:EI$1010))</f>
        <v/>
      </c>
      <c r="BF495" s="21"/>
      <c r="BG495" s="59" t="str">
        <f>IF($K495="", "", SUMIF('Drinks List'!EL$11:EL$1010, $K495, 'Drinks List'!EK$11:EK$1010))</f>
        <v/>
      </c>
      <c r="BH495" s="21"/>
      <c r="BI495" s="59" t="str">
        <f>IF($K495="", "", SUMIF('Drinks List'!EN$11:EN$1010, $K495, 'Drinks List'!EM$11:EM$1010))</f>
        <v/>
      </c>
      <c r="BJ495" s="21"/>
      <c r="BK495" s="59" t="str">
        <f>IF($K495="", "", SUMIF('Drinks List'!EP$11:EP$1010, $K495, 'Drinks List'!EO$11:EO$1010))</f>
        <v/>
      </c>
      <c r="BL495" s="21"/>
      <c r="BM495" s="59" t="str">
        <f>IF($K495="", "", SUMIF('Drinks List'!ER$11:ER$1010, $K495, 'Drinks List'!EQ$11:EQ$1010))</f>
        <v/>
      </c>
      <c r="BN495" s="21"/>
      <c r="BO495" s="65" t="str">
        <f>IF($K495="", "", SUMIF('Drinks List'!ET$11:ET$1010, $K495, 'Drinks List'!ES$11:ES$1010))</f>
        <v/>
      </c>
      <c r="BQ495" s="120" t="str">
        <f t="shared" si="153"/>
        <v/>
      </c>
      <c r="BR495" s="62" t="str">
        <f t="shared" si="154"/>
        <v/>
      </c>
      <c r="BS495" s="76" t="str">
        <f>IF(BQ495="", "", COUNTIF(BQ$11:BQ$1010, "&gt;"&amp;BQ495)+1+COUNTIF(BQ$11:BQ495, BQ495)-1)</f>
        <v/>
      </c>
      <c r="BT495" s="76" t="str">
        <f>IF(BR495="", "", COUNTIF(BR$11:BR$1010, "&lt;"&amp;BR495)+1+COUNTIF(BR$11:BR495, BR495)-1)</f>
        <v/>
      </c>
      <c r="BV495" s="76" t="str">
        <f t="shared" si="155"/>
        <v/>
      </c>
      <c r="BW495" s="124" t="str">
        <f t="shared" si="156"/>
        <v/>
      </c>
      <c r="BX495" s="115" t="str">
        <f t="shared" si="157"/>
        <v/>
      </c>
      <c r="BY495" s="125" t="str">
        <f t="shared" si="158"/>
        <v/>
      </c>
      <c r="CA495" s="106" t="str">
        <f t="shared" si="159"/>
        <v/>
      </c>
      <c r="CB495" s="22" t="str">
        <f t="shared" si="160"/>
        <v/>
      </c>
      <c r="CD495" s="76" t="str">
        <f>IF($J495="", "", IF($BV495=0, "", COUNTIF($J$11:$J$1010, "&lt;"&amp;$J495)+1+COUNTIF($J$11:$J495, $J495)-1))</f>
        <v/>
      </c>
    </row>
    <row r="496" spans="1:82" x14ac:dyDescent="0.25">
      <c r="A496" s="31"/>
      <c r="B496" s="19" t="str">
        <f t="shared" si="141"/>
        <v/>
      </c>
      <c r="C496" s="20" t="str">
        <f t="shared" si="142"/>
        <v/>
      </c>
      <c r="D496" s="29" t="str">
        <f t="shared" si="143"/>
        <v/>
      </c>
      <c r="E496" s="22" t="str">
        <f t="shared" si="144"/>
        <v/>
      </c>
      <c r="F496" s="31"/>
      <c r="G496" s="301"/>
      <c r="H496" s="302"/>
      <c r="I496" s="303"/>
      <c r="J496" s="304"/>
      <c r="K496" s="283"/>
      <c r="L496" s="305"/>
      <c r="M496" s="285"/>
      <c r="N496" s="287"/>
      <c r="O496" s="31"/>
      <c r="P496" s="19" t="str">
        <f t="shared" si="145"/>
        <v/>
      </c>
      <c r="Q496" s="20" t="str">
        <f t="shared" si="146"/>
        <v/>
      </c>
      <c r="R496" s="29" t="str">
        <f t="shared" si="147"/>
        <v/>
      </c>
      <c r="S496" s="22" t="str">
        <f t="shared" si="148"/>
        <v/>
      </c>
      <c r="T496" s="31"/>
      <c r="U496" s="69" t="str">
        <f t="shared" si="149"/>
        <v/>
      </c>
      <c r="V496" s="31"/>
      <c r="X496" s="76" t="str">
        <f t="shared" si="150"/>
        <v/>
      </c>
      <c r="Z496" s="76" t="str">
        <f t="shared" si="151"/>
        <v/>
      </c>
      <c r="AA496" s="76" t="str">
        <f t="shared" si="152"/>
        <v/>
      </c>
      <c r="AC496" s="19" t="str">
        <f>IF($K496="", "", SUMIF('Drinks List'!DH$11:DH$1010, $K496, 'Drinks List'!DG$11:DG$1010))</f>
        <v/>
      </c>
      <c r="AD496" s="21"/>
      <c r="AE496" s="59" t="str">
        <f>IF($K496="", "", SUMIF('Drinks List'!DJ$11:DJ$1010, $K496, 'Drinks List'!DI$11:DI$1010))</f>
        <v/>
      </c>
      <c r="AF496" s="21"/>
      <c r="AG496" s="59" t="str">
        <f>IF($K496="", "", SUMIF('Drinks List'!DL$11:DL$1010, $K496, 'Drinks List'!DK$11:DK$1010))</f>
        <v/>
      </c>
      <c r="AH496" s="21"/>
      <c r="AI496" s="59" t="str">
        <f>IF($K496="", "", SUMIF('Drinks List'!DN$11:DN$1010, $K496, 'Drinks List'!DM$11:DM$1010))</f>
        <v/>
      </c>
      <c r="AJ496" s="21"/>
      <c r="AK496" s="59" t="str">
        <f>IF($K496="", "", SUMIF('Drinks List'!DP$11:DP$1010, $K496, 'Drinks List'!DO$11:DO$1010))</f>
        <v/>
      </c>
      <c r="AL496" s="21"/>
      <c r="AM496" s="59" t="str">
        <f>IF($K496="", "", SUMIF('Drinks List'!DR$11:DR$1010, $K496, 'Drinks List'!DQ$11:DQ$1010))</f>
        <v/>
      </c>
      <c r="AN496" s="21"/>
      <c r="AO496" s="59" t="str">
        <f>IF($K496="", "", SUMIF('Drinks List'!DT$11:DT$1010, $K496, 'Drinks List'!DS$11:DS$1010))</f>
        <v/>
      </c>
      <c r="AP496" s="21"/>
      <c r="AQ496" s="59" t="str">
        <f>IF($K496="", "", SUMIF('Drinks List'!DV$11:DV$1010, $K496, 'Drinks List'!DU$11:DU$1010))</f>
        <v/>
      </c>
      <c r="AR496" s="21"/>
      <c r="AS496" s="59" t="str">
        <f>IF($K496="", "", SUMIF('Drinks List'!DX$11:DX$1010, $K496, 'Drinks List'!DW$11:DW$1010))</f>
        <v/>
      </c>
      <c r="AT496" s="21"/>
      <c r="AU496" s="59" t="str">
        <f>IF($K496="", "", SUMIF('Drinks List'!DZ$11:DZ$1010, $K496, 'Drinks List'!DY$11:DY$1010))</f>
        <v/>
      </c>
      <c r="AV496" s="21"/>
      <c r="AW496" s="59" t="str">
        <f>IF($K496="", "", SUMIF('Drinks List'!EB$11:EB$1010, $K496, 'Drinks List'!EA$11:EA$1010))</f>
        <v/>
      </c>
      <c r="AX496" s="21"/>
      <c r="AY496" s="59" t="str">
        <f>IF($K496="", "", SUMIF('Drinks List'!ED$11:ED$1010, $K496, 'Drinks List'!EC$11:EC$1010))</f>
        <v/>
      </c>
      <c r="AZ496" s="21"/>
      <c r="BA496" s="59" t="str">
        <f>IF($K496="", "", SUMIF('Drinks List'!EF$11:EF$1010, $K496, 'Drinks List'!EE$11:EE$1010))</f>
        <v/>
      </c>
      <c r="BB496" s="21"/>
      <c r="BC496" s="59" t="str">
        <f>IF($K496="", "", SUMIF('Drinks List'!EH$11:EH$1010, $K496, 'Drinks List'!EG$11:EG$1010))</f>
        <v/>
      </c>
      <c r="BD496" s="21"/>
      <c r="BE496" s="59" t="str">
        <f>IF($K496="", "", SUMIF('Drinks List'!EJ$11:EJ$1010, $K496, 'Drinks List'!EI$11:EI$1010))</f>
        <v/>
      </c>
      <c r="BF496" s="21"/>
      <c r="BG496" s="59" t="str">
        <f>IF($K496="", "", SUMIF('Drinks List'!EL$11:EL$1010, $K496, 'Drinks List'!EK$11:EK$1010))</f>
        <v/>
      </c>
      <c r="BH496" s="21"/>
      <c r="BI496" s="59" t="str">
        <f>IF($K496="", "", SUMIF('Drinks List'!EN$11:EN$1010, $K496, 'Drinks List'!EM$11:EM$1010))</f>
        <v/>
      </c>
      <c r="BJ496" s="21"/>
      <c r="BK496" s="59" t="str">
        <f>IF($K496="", "", SUMIF('Drinks List'!EP$11:EP$1010, $K496, 'Drinks List'!EO$11:EO$1010))</f>
        <v/>
      </c>
      <c r="BL496" s="21"/>
      <c r="BM496" s="59" t="str">
        <f>IF($K496="", "", SUMIF('Drinks List'!ER$11:ER$1010, $K496, 'Drinks List'!EQ$11:EQ$1010))</f>
        <v/>
      </c>
      <c r="BN496" s="21"/>
      <c r="BO496" s="65" t="str">
        <f>IF($K496="", "", SUMIF('Drinks List'!ET$11:ET$1010, $K496, 'Drinks List'!ES$11:ES$1010))</f>
        <v/>
      </c>
      <c r="BQ496" s="120" t="str">
        <f t="shared" si="153"/>
        <v/>
      </c>
      <c r="BR496" s="62" t="str">
        <f t="shared" si="154"/>
        <v/>
      </c>
      <c r="BS496" s="76" t="str">
        <f>IF(BQ496="", "", COUNTIF(BQ$11:BQ$1010, "&gt;"&amp;BQ496)+1+COUNTIF(BQ$11:BQ496, BQ496)-1)</f>
        <v/>
      </c>
      <c r="BT496" s="76" t="str">
        <f>IF(BR496="", "", COUNTIF(BR$11:BR$1010, "&lt;"&amp;BR496)+1+COUNTIF(BR$11:BR496, BR496)-1)</f>
        <v/>
      </c>
      <c r="BV496" s="76" t="str">
        <f t="shared" si="155"/>
        <v/>
      </c>
      <c r="BW496" s="124" t="str">
        <f t="shared" si="156"/>
        <v/>
      </c>
      <c r="BX496" s="115" t="str">
        <f t="shared" si="157"/>
        <v/>
      </c>
      <c r="BY496" s="125" t="str">
        <f t="shared" si="158"/>
        <v/>
      </c>
      <c r="CA496" s="106" t="str">
        <f t="shared" si="159"/>
        <v/>
      </c>
      <c r="CB496" s="22" t="str">
        <f t="shared" si="160"/>
        <v/>
      </c>
      <c r="CD496" s="76" t="str">
        <f>IF($J496="", "", IF($BV496=0, "", COUNTIF($J$11:$J$1010, "&lt;"&amp;$J496)+1+COUNTIF($J$11:$J496, $J496)-1))</f>
        <v/>
      </c>
    </row>
    <row r="497" spans="1:82" x14ac:dyDescent="0.25">
      <c r="A497" s="31"/>
      <c r="B497" s="19" t="str">
        <f t="shared" si="141"/>
        <v/>
      </c>
      <c r="C497" s="20" t="str">
        <f t="shared" si="142"/>
        <v/>
      </c>
      <c r="D497" s="29" t="str">
        <f t="shared" si="143"/>
        <v/>
      </c>
      <c r="E497" s="22" t="str">
        <f t="shared" si="144"/>
        <v/>
      </c>
      <c r="F497" s="31"/>
      <c r="G497" s="301"/>
      <c r="H497" s="302"/>
      <c r="I497" s="303"/>
      <c r="J497" s="304"/>
      <c r="K497" s="283"/>
      <c r="L497" s="305"/>
      <c r="M497" s="285"/>
      <c r="N497" s="287"/>
      <c r="O497" s="31"/>
      <c r="P497" s="19" t="str">
        <f t="shared" si="145"/>
        <v/>
      </c>
      <c r="Q497" s="20" t="str">
        <f t="shared" si="146"/>
        <v/>
      </c>
      <c r="R497" s="29" t="str">
        <f t="shared" si="147"/>
        <v/>
      </c>
      <c r="S497" s="22" t="str">
        <f t="shared" si="148"/>
        <v/>
      </c>
      <c r="T497" s="31"/>
      <c r="U497" s="69" t="str">
        <f t="shared" si="149"/>
        <v/>
      </c>
      <c r="V497" s="31"/>
      <c r="X497" s="76" t="str">
        <f t="shared" si="150"/>
        <v/>
      </c>
      <c r="Z497" s="76" t="str">
        <f t="shared" si="151"/>
        <v/>
      </c>
      <c r="AA497" s="76" t="str">
        <f t="shared" si="152"/>
        <v/>
      </c>
      <c r="AC497" s="19" t="str">
        <f>IF($K497="", "", SUMIF('Drinks List'!DH$11:DH$1010, $K497, 'Drinks List'!DG$11:DG$1010))</f>
        <v/>
      </c>
      <c r="AD497" s="21"/>
      <c r="AE497" s="59" t="str">
        <f>IF($K497="", "", SUMIF('Drinks List'!DJ$11:DJ$1010, $K497, 'Drinks List'!DI$11:DI$1010))</f>
        <v/>
      </c>
      <c r="AF497" s="21"/>
      <c r="AG497" s="59" t="str">
        <f>IF($K497="", "", SUMIF('Drinks List'!DL$11:DL$1010, $K497, 'Drinks List'!DK$11:DK$1010))</f>
        <v/>
      </c>
      <c r="AH497" s="21"/>
      <c r="AI497" s="59" t="str">
        <f>IF($K497="", "", SUMIF('Drinks List'!DN$11:DN$1010, $K497, 'Drinks List'!DM$11:DM$1010))</f>
        <v/>
      </c>
      <c r="AJ497" s="21"/>
      <c r="AK497" s="59" t="str">
        <f>IF($K497="", "", SUMIF('Drinks List'!DP$11:DP$1010, $K497, 'Drinks List'!DO$11:DO$1010))</f>
        <v/>
      </c>
      <c r="AL497" s="21"/>
      <c r="AM497" s="59" t="str">
        <f>IF($K497="", "", SUMIF('Drinks List'!DR$11:DR$1010, $K497, 'Drinks List'!DQ$11:DQ$1010))</f>
        <v/>
      </c>
      <c r="AN497" s="21"/>
      <c r="AO497" s="59" t="str">
        <f>IF($K497="", "", SUMIF('Drinks List'!DT$11:DT$1010, $K497, 'Drinks List'!DS$11:DS$1010))</f>
        <v/>
      </c>
      <c r="AP497" s="21"/>
      <c r="AQ497" s="59" t="str">
        <f>IF($K497="", "", SUMIF('Drinks List'!DV$11:DV$1010, $K497, 'Drinks List'!DU$11:DU$1010))</f>
        <v/>
      </c>
      <c r="AR497" s="21"/>
      <c r="AS497" s="59" t="str">
        <f>IF($K497="", "", SUMIF('Drinks List'!DX$11:DX$1010, $K497, 'Drinks List'!DW$11:DW$1010))</f>
        <v/>
      </c>
      <c r="AT497" s="21"/>
      <c r="AU497" s="59" t="str">
        <f>IF($K497="", "", SUMIF('Drinks List'!DZ$11:DZ$1010, $K497, 'Drinks List'!DY$11:DY$1010))</f>
        <v/>
      </c>
      <c r="AV497" s="21"/>
      <c r="AW497" s="59" t="str">
        <f>IF($K497="", "", SUMIF('Drinks List'!EB$11:EB$1010, $K497, 'Drinks List'!EA$11:EA$1010))</f>
        <v/>
      </c>
      <c r="AX497" s="21"/>
      <c r="AY497" s="59" t="str">
        <f>IF($K497="", "", SUMIF('Drinks List'!ED$11:ED$1010, $K497, 'Drinks List'!EC$11:EC$1010))</f>
        <v/>
      </c>
      <c r="AZ497" s="21"/>
      <c r="BA497" s="59" t="str">
        <f>IF($K497="", "", SUMIF('Drinks List'!EF$11:EF$1010, $K497, 'Drinks List'!EE$11:EE$1010))</f>
        <v/>
      </c>
      <c r="BB497" s="21"/>
      <c r="BC497" s="59" t="str">
        <f>IF($K497="", "", SUMIF('Drinks List'!EH$11:EH$1010, $K497, 'Drinks List'!EG$11:EG$1010))</f>
        <v/>
      </c>
      <c r="BD497" s="21"/>
      <c r="BE497" s="59" t="str">
        <f>IF($K497="", "", SUMIF('Drinks List'!EJ$11:EJ$1010, $K497, 'Drinks List'!EI$11:EI$1010))</f>
        <v/>
      </c>
      <c r="BF497" s="21"/>
      <c r="BG497" s="59" t="str">
        <f>IF($K497="", "", SUMIF('Drinks List'!EL$11:EL$1010, $K497, 'Drinks List'!EK$11:EK$1010))</f>
        <v/>
      </c>
      <c r="BH497" s="21"/>
      <c r="BI497" s="59" t="str">
        <f>IF($K497="", "", SUMIF('Drinks List'!EN$11:EN$1010, $K497, 'Drinks List'!EM$11:EM$1010))</f>
        <v/>
      </c>
      <c r="BJ497" s="21"/>
      <c r="BK497" s="59" t="str">
        <f>IF($K497="", "", SUMIF('Drinks List'!EP$11:EP$1010, $K497, 'Drinks List'!EO$11:EO$1010))</f>
        <v/>
      </c>
      <c r="BL497" s="21"/>
      <c r="BM497" s="59" t="str">
        <f>IF($K497="", "", SUMIF('Drinks List'!ER$11:ER$1010, $K497, 'Drinks List'!EQ$11:EQ$1010))</f>
        <v/>
      </c>
      <c r="BN497" s="21"/>
      <c r="BO497" s="65" t="str">
        <f>IF($K497="", "", SUMIF('Drinks List'!ET$11:ET$1010, $K497, 'Drinks List'!ES$11:ES$1010))</f>
        <v/>
      </c>
      <c r="BQ497" s="120" t="str">
        <f t="shared" si="153"/>
        <v/>
      </c>
      <c r="BR497" s="62" t="str">
        <f t="shared" si="154"/>
        <v/>
      </c>
      <c r="BS497" s="76" t="str">
        <f>IF(BQ497="", "", COUNTIF(BQ$11:BQ$1010, "&gt;"&amp;BQ497)+1+COUNTIF(BQ$11:BQ497, BQ497)-1)</f>
        <v/>
      </c>
      <c r="BT497" s="76" t="str">
        <f>IF(BR497="", "", COUNTIF(BR$11:BR$1010, "&lt;"&amp;BR497)+1+COUNTIF(BR$11:BR497, BR497)-1)</f>
        <v/>
      </c>
      <c r="BV497" s="76" t="str">
        <f t="shared" si="155"/>
        <v/>
      </c>
      <c r="BW497" s="124" t="str">
        <f t="shared" si="156"/>
        <v/>
      </c>
      <c r="BX497" s="115" t="str">
        <f t="shared" si="157"/>
        <v/>
      </c>
      <c r="BY497" s="125" t="str">
        <f t="shared" si="158"/>
        <v/>
      </c>
      <c r="CA497" s="106" t="str">
        <f t="shared" si="159"/>
        <v/>
      </c>
      <c r="CB497" s="22" t="str">
        <f t="shared" si="160"/>
        <v/>
      </c>
      <c r="CD497" s="76" t="str">
        <f>IF($J497="", "", IF($BV497=0, "", COUNTIF($J$11:$J$1010, "&lt;"&amp;$J497)+1+COUNTIF($J$11:$J497, $J497)-1))</f>
        <v/>
      </c>
    </row>
    <row r="498" spans="1:82" x14ac:dyDescent="0.25">
      <c r="A498" s="31"/>
      <c r="B498" s="19" t="str">
        <f t="shared" si="141"/>
        <v/>
      </c>
      <c r="C498" s="20" t="str">
        <f t="shared" si="142"/>
        <v/>
      </c>
      <c r="D498" s="29" t="str">
        <f t="shared" si="143"/>
        <v/>
      </c>
      <c r="E498" s="22" t="str">
        <f t="shared" si="144"/>
        <v/>
      </c>
      <c r="F498" s="31"/>
      <c r="G498" s="301"/>
      <c r="H498" s="302"/>
      <c r="I498" s="303"/>
      <c r="J498" s="304"/>
      <c r="K498" s="283"/>
      <c r="L498" s="305"/>
      <c r="M498" s="285"/>
      <c r="N498" s="287"/>
      <c r="O498" s="31"/>
      <c r="P498" s="19" t="str">
        <f t="shared" si="145"/>
        <v/>
      </c>
      <c r="Q498" s="20" t="str">
        <f t="shared" si="146"/>
        <v/>
      </c>
      <c r="R498" s="29" t="str">
        <f t="shared" si="147"/>
        <v/>
      </c>
      <c r="S498" s="22" t="str">
        <f t="shared" si="148"/>
        <v/>
      </c>
      <c r="T498" s="31"/>
      <c r="U498" s="69" t="str">
        <f t="shared" si="149"/>
        <v/>
      </c>
      <c r="V498" s="31"/>
      <c r="X498" s="76" t="str">
        <f t="shared" si="150"/>
        <v/>
      </c>
      <c r="Z498" s="76" t="str">
        <f t="shared" si="151"/>
        <v/>
      </c>
      <c r="AA498" s="76" t="str">
        <f t="shared" si="152"/>
        <v/>
      </c>
      <c r="AC498" s="19" t="str">
        <f>IF($K498="", "", SUMIF('Drinks List'!DH$11:DH$1010, $K498, 'Drinks List'!DG$11:DG$1010))</f>
        <v/>
      </c>
      <c r="AD498" s="21"/>
      <c r="AE498" s="59" t="str">
        <f>IF($K498="", "", SUMIF('Drinks List'!DJ$11:DJ$1010, $K498, 'Drinks List'!DI$11:DI$1010))</f>
        <v/>
      </c>
      <c r="AF498" s="21"/>
      <c r="AG498" s="59" t="str">
        <f>IF($K498="", "", SUMIF('Drinks List'!DL$11:DL$1010, $K498, 'Drinks List'!DK$11:DK$1010))</f>
        <v/>
      </c>
      <c r="AH498" s="21"/>
      <c r="AI498" s="59" t="str">
        <f>IF($K498="", "", SUMIF('Drinks List'!DN$11:DN$1010, $K498, 'Drinks List'!DM$11:DM$1010))</f>
        <v/>
      </c>
      <c r="AJ498" s="21"/>
      <c r="AK498" s="59" t="str">
        <f>IF($K498="", "", SUMIF('Drinks List'!DP$11:DP$1010, $K498, 'Drinks List'!DO$11:DO$1010))</f>
        <v/>
      </c>
      <c r="AL498" s="21"/>
      <c r="AM498" s="59" t="str">
        <f>IF($K498="", "", SUMIF('Drinks List'!DR$11:DR$1010, $K498, 'Drinks List'!DQ$11:DQ$1010))</f>
        <v/>
      </c>
      <c r="AN498" s="21"/>
      <c r="AO498" s="59" t="str">
        <f>IF($K498="", "", SUMIF('Drinks List'!DT$11:DT$1010, $K498, 'Drinks List'!DS$11:DS$1010))</f>
        <v/>
      </c>
      <c r="AP498" s="21"/>
      <c r="AQ498" s="59" t="str">
        <f>IF($K498="", "", SUMIF('Drinks List'!DV$11:DV$1010, $K498, 'Drinks List'!DU$11:DU$1010))</f>
        <v/>
      </c>
      <c r="AR498" s="21"/>
      <c r="AS498" s="59" t="str">
        <f>IF($K498="", "", SUMIF('Drinks List'!DX$11:DX$1010, $K498, 'Drinks List'!DW$11:DW$1010))</f>
        <v/>
      </c>
      <c r="AT498" s="21"/>
      <c r="AU498" s="59" t="str">
        <f>IF($K498="", "", SUMIF('Drinks List'!DZ$11:DZ$1010, $K498, 'Drinks List'!DY$11:DY$1010))</f>
        <v/>
      </c>
      <c r="AV498" s="21"/>
      <c r="AW498" s="59" t="str">
        <f>IF($K498="", "", SUMIF('Drinks List'!EB$11:EB$1010, $K498, 'Drinks List'!EA$11:EA$1010))</f>
        <v/>
      </c>
      <c r="AX498" s="21"/>
      <c r="AY498" s="59" t="str">
        <f>IF($K498="", "", SUMIF('Drinks List'!ED$11:ED$1010, $K498, 'Drinks List'!EC$11:EC$1010))</f>
        <v/>
      </c>
      <c r="AZ498" s="21"/>
      <c r="BA498" s="59" t="str">
        <f>IF($K498="", "", SUMIF('Drinks List'!EF$11:EF$1010, $K498, 'Drinks List'!EE$11:EE$1010))</f>
        <v/>
      </c>
      <c r="BB498" s="21"/>
      <c r="BC498" s="59" t="str">
        <f>IF($K498="", "", SUMIF('Drinks List'!EH$11:EH$1010, $K498, 'Drinks List'!EG$11:EG$1010))</f>
        <v/>
      </c>
      <c r="BD498" s="21"/>
      <c r="BE498" s="59" t="str">
        <f>IF($K498="", "", SUMIF('Drinks List'!EJ$11:EJ$1010, $K498, 'Drinks List'!EI$11:EI$1010))</f>
        <v/>
      </c>
      <c r="BF498" s="21"/>
      <c r="BG498" s="59" t="str">
        <f>IF($K498="", "", SUMIF('Drinks List'!EL$11:EL$1010, $K498, 'Drinks List'!EK$11:EK$1010))</f>
        <v/>
      </c>
      <c r="BH498" s="21"/>
      <c r="BI498" s="59" t="str">
        <f>IF($K498="", "", SUMIF('Drinks List'!EN$11:EN$1010, $K498, 'Drinks List'!EM$11:EM$1010))</f>
        <v/>
      </c>
      <c r="BJ498" s="21"/>
      <c r="BK498" s="59" t="str">
        <f>IF($K498="", "", SUMIF('Drinks List'!EP$11:EP$1010, $K498, 'Drinks List'!EO$11:EO$1010))</f>
        <v/>
      </c>
      <c r="BL498" s="21"/>
      <c r="BM498" s="59" t="str">
        <f>IF($K498="", "", SUMIF('Drinks List'!ER$11:ER$1010, $K498, 'Drinks List'!EQ$11:EQ$1010))</f>
        <v/>
      </c>
      <c r="BN498" s="21"/>
      <c r="BO498" s="65" t="str">
        <f>IF($K498="", "", SUMIF('Drinks List'!ET$11:ET$1010, $K498, 'Drinks List'!ES$11:ES$1010))</f>
        <v/>
      </c>
      <c r="BQ498" s="120" t="str">
        <f t="shared" si="153"/>
        <v/>
      </c>
      <c r="BR498" s="62" t="str">
        <f t="shared" si="154"/>
        <v/>
      </c>
      <c r="BS498" s="76" t="str">
        <f>IF(BQ498="", "", COUNTIF(BQ$11:BQ$1010, "&gt;"&amp;BQ498)+1+COUNTIF(BQ$11:BQ498, BQ498)-1)</f>
        <v/>
      </c>
      <c r="BT498" s="76" t="str">
        <f>IF(BR498="", "", COUNTIF(BR$11:BR$1010, "&lt;"&amp;BR498)+1+COUNTIF(BR$11:BR498, BR498)-1)</f>
        <v/>
      </c>
      <c r="BV498" s="76" t="str">
        <f t="shared" si="155"/>
        <v/>
      </c>
      <c r="BW498" s="124" t="str">
        <f t="shared" si="156"/>
        <v/>
      </c>
      <c r="BX498" s="115" t="str">
        <f t="shared" si="157"/>
        <v/>
      </c>
      <c r="BY498" s="125" t="str">
        <f t="shared" si="158"/>
        <v/>
      </c>
      <c r="CA498" s="106" t="str">
        <f t="shared" si="159"/>
        <v/>
      </c>
      <c r="CB498" s="22" t="str">
        <f t="shared" si="160"/>
        <v/>
      </c>
      <c r="CD498" s="76" t="str">
        <f>IF($J498="", "", IF($BV498=0, "", COUNTIF($J$11:$J$1010, "&lt;"&amp;$J498)+1+COUNTIF($J$11:$J498, $J498)-1))</f>
        <v/>
      </c>
    </row>
    <row r="499" spans="1:82" x14ac:dyDescent="0.25">
      <c r="A499" s="31"/>
      <c r="B499" s="19" t="str">
        <f t="shared" si="141"/>
        <v/>
      </c>
      <c r="C499" s="20" t="str">
        <f t="shared" si="142"/>
        <v/>
      </c>
      <c r="D499" s="29" t="str">
        <f t="shared" si="143"/>
        <v/>
      </c>
      <c r="E499" s="22" t="str">
        <f t="shared" si="144"/>
        <v/>
      </c>
      <c r="F499" s="31"/>
      <c r="G499" s="301"/>
      <c r="H499" s="302"/>
      <c r="I499" s="303"/>
      <c r="J499" s="304"/>
      <c r="K499" s="283"/>
      <c r="L499" s="305"/>
      <c r="M499" s="285"/>
      <c r="N499" s="287"/>
      <c r="O499" s="31"/>
      <c r="P499" s="19" t="str">
        <f t="shared" si="145"/>
        <v/>
      </c>
      <c r="Q499" s="20" t="str">
        <f t="shared" si="146"/>
        <v/>
      </c>
      <c r="R499" s="29" t="str">
        <f t="shared" si="147"/>
        <v/>
      </c>
      <c r="S499" s="22" t="str">
        <f t="shared" si="148"/>
        <v/>
      </c>
      <c r="T499" s="31"/>
      <c r="U499" s="69" t="str">
        <f t="shared" si="149"/>
        <v/>
      </c>
      <c r="V499" s="31"/>
      <c r="X499" s="76" t="str">
        <f t="shared" si="150"/>
        <v/>
      </c>
      <c r="Z499" s="76" t="str">
        <f t="shared" si="151"/>
        <v/>
      </c>
      <c r="AA499" s="76" t="str">
        <f t="shared" si="152"/>
        <v/>
      </c>
      <c r="AC499" s="19" t="str">
        <f>IF($K499="", "", SUMIF('Drinks List'!DH$11:DH$1010, $K499, 'Drinks List'!DG$11:DG$1010))</f>
        <v/>
      </c>
      <c r="AD499" s="21"/>
      <c r="AE499" s="59" t="str">
        <f>IF($K499="", "", SUMIF('Drinks List'!DJ$11:DJ$1010, $K499, 'Drinks List'!DI$11:DI$1010))</f>
        <v/>
      </c>
      <c r="AF499" s="21"/>
      <c r="AG499" s="59" t="str">
        <f>IF($K499="", "", SUMIF('Drinks List'!DL$11:DL$1010, $K499, 'Drinks List'!DK$11:DK$1010))</f>
        <v/>
      </c>
      <c r="AH499" s="21"/>
      <c r="AI499" s="59" t="str">
        <f>IF($K499="", "", SUMIF('Drinks List'!DN$11:DN$1010, $K499, 'Drinks List'!DM$11:DM$1010))</f>
        <v/>
      </c>
      <c r="AJ499" s="21"/>
      <c r="AK499" s="59" t="str">
        <f>IF($K499="", "", SUMIF('Drinks List'!DP$11:DP$1010, $K499, 'Drinks List'!DO$11:DO$1010))</f>
        <v/>
      </c>
      <c r="AL499" s="21"/>
      <c r="AM499" s="59" t="str">
        <f>IF($K499="", "", SUMIF('Drinks List'!DR$11:DR$1010, $K499, 'Drinks List'!DQ$11:DQ$1010))</f>
        <v/>
      </c>
      <c r="AN499" s="21"/>
      <c r="AO499" s="59" t="str">
        <f>IF($K499="", "", SUMIF('Drinks List'!DT$11:DT$1010, $K499, 'Drinks List'!DS$11:DS$1010))</f>
        <v/>
      </c>
      <c r="AP499" s="21"/>
      <c r="AQ499" s="59" t="str">
        <f>IF($K499="", "", SUMIF('Drinks List'!DV$11:DV$1010, $K499, 'Drinks List'!DU$11:DU$1010))</f>
        <v/>
      </c>
      <c r="AR499" s="21"/>
      <c r="AS499" s="59" t="str">
        <f>IF($K499="", "", SUMIF('Drinks List'!DX$11:DX$1010, $K499, 'Drinks List'!DW$11:DW$1010))</f>
        <v/>
      </c>
      <c r="AT499" s="21"/>
      <c r="AU499" s="59" t="str">
        <f>IF($K499="", "", SUMIF('Drinks List'!DZ$11:DZ$1010, $K499, 'Drinks List'!DY$11:DY$1010))</f>
        <v/>
      </c>
      <c r="AV499" s="21"/>
      <c r="AW499" s="59" t="str">
        <f>IF($K499="", "", SUMIF('Drinks List'!EB$11:EB$1010, $K499, 'Drinks List'!EA$11:EA$1010))</f>
        <v/>
      </c>
      <c r="AX499" s="21"/>
      <c r="AY499" s="59" t="str">
        <f>IF($K499="", "", SUMIF('Drinks List'!ED$11:ED$1010, $K499, 'Drinks List'!EC$11:EC$1010))</f>
        <v/>
      </c>
      <c r="AZ499" s="21"/>
      <c r="BA499" s="59" t="str">
        <f>IF($K499="", "", SUMIF('Drinks List'!EF$11:EF$1010, $K499, 'Drinks List'!EE$11:EE$1010))</f>
        <v/>
      </c>
      <c r="BB499" s="21"/>
      <c r="BC499" s="59" t="str">
        <f>IF($K499="", "", SUMIF('Drinks List'!EH$11:EH$1010, $K499, 'Drinks List'!EG$11:EG$1010))</f>
        <v/>
      </c>
      <c r="BD499" s="21"/>
      <c r="BE499" s="59" t="str">
        <f>IF($K499="", "", SUMIF('Drinks List'!EJ$11:EJ$1010, $K499, 'Drinks List'!EI$11:EI$1010))</f>
        <v/>
      </c>
      <c r="BF499" s="21"/>
      <c r="BG499" s="59" t="str">
        <f>IF($K499="", "", SUMIF('Drinks List'!EL$11:EL$1010, $K499, 'Drinks List'!EK$11:EK$1010))</f>
        <v/>
      </c>
      <c r="BH499" s="21"/>
      <c r="BI499" s="59" t="str">
        <f>IF($K499="", "", SUMIF('Drinks List'!EN$11:EN$1010, $K499, 'Drinks List'!EM$11:EM$1010))</f>
        <v/>
      </c>
      <c r="BJ499" s="21"/>
      <c r="BK499" s="59" t="str">
        <f>IF($K499="", "", SUMIF('Drinks List'!EP$11:EP$1010, $K499, 'Drinks List'!EO$11:EO$1010))</f>
        <v/>
      </c>
      <c r="BL499" s="21"/>
      <c r="BM499" s="59" t="str">
        <f>IF($K499="", "", SUMIF('Drinks List'!ER$11:ER$1010, $K499, 'Drinks List'!EQ$11:EQ$1010))</f>
        <v/>
      </c>
      <c r="BN499" s="21"/>
      <c r="BO499" s="65" t="str">
        <f>IF($K499="", "", SUMIF('Drinks List'!ET$11:ET$1010, $K499, 'Drinks List'!ES$11:ES$1010))</f>
        <v/>
      </c>
      <c r="BQ499" s="120" t="str">
        <f t="shared" si="153"/>
        <v/>
      </c>
      <c r="BR499" s="62" t="str">
        <f t="shared" si="154"/>
        <v/>
      </c>
      <c r="BS499" s="76" t="str">
        <f>IF(BQ499="", "", COUNTIF(BQ$11:BQ$1010, "&gt;"&amp;BQ499)+1+COUNTIF(BQ$11:BQ499, BQ499)-1)</f>
        <v/>
      </c>
      <c r="BT499" s="76" t="str">
        <f>IF(BR499="", "", COUNTIF(BR$11:BR$1010, "&lt;"&amp;BR499)+1+COUNTIF(BR$11:BR499, BR499)-1)</f>
        <v/>
      </c>
      <c r="BV499" s="76" t="str">
        <f t="shared" si="155"/>
        <v/>
      </c>
      <c r="BW499" s="124" t="str">
        <f t="shared" si="156"/>
        <v/>
      </c>
      <c r="BX499" s="115" t="str">
        <f t="shared" si="157"/>
        <v/>
      </c>
      <c r="BY499" s="125" t="str">
        <f t="shared" si="158"/>
        <v/>
      </c>
      <c r="CA499" s="106" t="str">
        <f t="shared" si="159"/>
        <v/>
      </c>
      <c r="CB499" s="22" t="str">
        <f t="shared" si="160"/>
        <v/>
      </c>
      <c r="CD499" s="76" t="str">
        <f>IF($J499="", "", IF($BV499=0, "", COUNTIF($J$11:$J$1010, "&lt;"&amp;$J499)+1+COUNTIF($J$11:$J499, $J499)-1))</f>
        <v/>
      </c>
    </row>
    <row r="500" spans="1:82" x14ac:dyDescent="0.25">
      <c r="A500" s="31"/>
      <c r="B500" s="19" t="str">
        <f t="shared" si="141"/>
        <v/>
      </c>
      <c r="C500" s="20" t="str">
        <f t="shared" si="142"/>
        <v/>
      </c>
      <c r="D500" s="29" t="str">
        <f t="shared" si="143"/>
        <v/>
      </c>
      <c r="E500" s="22" t="str">
        <f t="shared" si="144"/>
        <v/>
      </c>
      <c r="F500" s="31"/>
      <c r="G500" s="301"/>
      <c r="H500" s="302"/>
      <c r="I500" s="303"/>
      <c r="J500" s="304"/>
      <c r="K500" s="283"/>
      <c r="L500" s="305"/>
      <c r="M500" s="285"/>
      <c r="N500" s="287"/>
      <c r="O500" s="31"/>
      <c r="P500" s="19" t="str">
        <f t="shared" si="145"/>
        <v/>
      </c>
      <c r="Q500" s="20" t="str">
        <f t="shared" si="146"/>
        <v/>
      </c>
      <c r="R500" s="29" t="str">
        <f t="shared" si="147"/>
        <v/>
      </c>
      <c r="S500" s="22" t="str">
        <f t="shared" si="148"/>
        <v/>
      </c>
      <c r="T500" s="31"/>
      <c r="U500" s="69" t="str">
        <f t="shared" si="149"/>
        <v/>
      </c>
      <c r="V500" s="31"/>
      <c r="X500" s="76" t="str">
        <f t="shared" si="150"/>
        <v/>
      </c>
      <c r="Z500" s="76" t="str">
        <f t="shared" si="151"/>
        <v/>
      </c>
      <c r="AA500" s="76" t="str">
        <f t="shared" si="152"/>
        <v/>
      </c>
      <c r="AC500" s="19" t="str">
        <f>IF($K500="", "", SUMIF('Drinks List'!DH$11:DH$1010, $K500, 'Drinks List'!DG$11:DG$1010))</f>
        <v/>
      </c>
      <c r="AD500" s="21"/>
      <c r="AE500" s="59" t="str">
        <f>IF($K500="", "", SUMIF('Drinks List'!DJ$11:DJ$1010, $K500, 'Drinks List'!DI$11:DI$1010))</f>
        <v/>
      </c>
      <c r="AF500" s="21"/>
      <c r="AG500" s="59" t="str">
        <f>IF($K500="", "", SUMIF('Drinks List'!DL$11:DL$1010, $K500, 'Drinks List'!DK$11:DK$1010))</f>
        <v/>
      </c>
      <c r="AH500" s="21"/>
      <c r="AI500" s="59" t="str">
        <f>IF($K500="", "", SUMIF('Drinks List'!DN$11:DN$1010, $K500, 'Drinks List'!DM$11:DM$1010))</f>
        <v/>
      </c>
      <c r="AJ500" s="21"/>
      <c r="AK500" s="59" t="str">
        <f>IF($K500="", "", SUMIF('Drinks List'!DP$11:DP$1010, $K500, 'Drinks List'!DO$11:DO$1010))</f>
        <v/>
      </c>
      <c r="AL500" s="21"/>
      <c r="AM500" s="59" t="str">
        <f>IF($K500="", "", SUMIF('Drinks List'!DR$11:DR$1010, $K500, 'Drinks List'!DQ$11:DQ$1010))</f>
        <v/>
      </c>
      <c r="AN500" s="21"/>
      <c r="AO500" s="59" t="str">
        <f>IF($K500="", "", SUMIF('Drinks List'!DT$11:DT$1010, $K500, 'Drinks List'!DS$11:DS$1010))</f>
        <v/>
      </c>
      <c r="AP500" s="21"/>
      <c r="AQ500" s="59" t="str">
        <f>IF($K500="", "", SUMIF('Drinks List'!DV$11:DV$1010, $K500, 'Drinks List'!DU$11:DU$1010))</f>
        <v/>
      </c>
      <c r="AR500" s="21"/>
      <c r="AS500" s="59" t="str">
        <f>IF($K500="", "", SUMIF('Drinks List'!DX$11:DX$1010, $K500, 'Drinks List'!DW$11:DW$1010))</f>
        <v/>
      </c>
      <c r="AT500" s="21"/>
      <c r="AU500" s="59" t="str">
        <f>IF($K500="", "", SUMIF('Drinks List'!DZ$11:DZ$1010, $K500, 'Drinks List'!DY$11:DY$1010))</f>
        <v/>
      </c>
      <c r="AV500" s="21"/>
      <c r="AW500" s="59" t="str">
        <f>IF($K500="", "", SUMIF('Drinks List'!EB$11:EB$1010, $K500, 'Drinks List'!EA$11:EA$1010))</f>
        <v/>
      </c>
      <c r="AX500" s="21"/>
      <c r="AY500" s="59" t="str">
        <f>IF($K500="", "", SUMIF('Drinks List'!ED$11:ED$1010, $K500, 'Drinks List'!EC$11:EC$1010))</f>
        <v/>
      </c>
      <c r="AZ500" s="21"/>
      <c r="BA500" s="59" t="str">
        <f>IF($K500="", "", SUMIF('Drinks List'!EF$11:EF$1010, $K500, 'Drinks List'!EE$11:EE$1010))</f>
        <v/>
      </c>
      <c r="BB500" s="21"/>
      <c r="BC500" s="59" t="str">
        <f>IF($K500="", "", SUMIF('Drinks List'!EH$11:EH$1010, $K500, 'Drinks List'!EG$11:EG$1010))</f>
        <v/>
      </c>
      <c r="BD500" s="21"/>
      <c r="BE500" s="59" t="str">
        <f>IF($K500="", "", SUMIF('Drinks List'!EJ$11:EJ$1010, $K500, 'Drinks List'!EI$11:EI$1010))</f>
        <v/>
      </c>
      <c r="BF500" s="21"/>
      <c r="BG500" s="59" t="str">
        <f>IF($K500="", "", SUMIF('Drinks List'!EL$11:EL$1010, $K500, 'Drinks List'!EK$11:EK$1010))</f>
        <v/>
      </c>
      <c r="BH500" s="21"/>
      <c r="BI500" s="59" t="str">
        <f>IF($K500="", "", SUMIF('Drinks List'!EN$11:EN$1010, $K500, 'Drinks List'!EM$11:EM$1010))</f>
        <v/>
      </c>
      <c r="BJ500" s="21"/>
      <c r="BK500" s="59" t="str">
        <f>IF($K500="", "", SUMIF('Drinks List'!EP$11:EP$1010, $K500, 'Drinks List'!EO$11:EO$1010))</f>
        <v/>
      </c>
      <c r="BL500" s="21"/>
      <c r="BM500" s="59" t="str">
        <f>IF($K500="", "", SUMIF('Drinks List'!ER$11:ER$1010, $K500, 'Drinks List'!EQ$11:EQ$1010))</f>
        <v/>
      </c>
      <c r="BN500" s="21"/>
      <c r="BO500" s="65" t="str">
        <f>IF($K500="", "", SUMIF('Drinks List'!ET$11:ET$1010, $K500, 'Drinks List'!ES$11:ES$1010))</f>
        <v/>
      </c>
      <c r="BQ500" s="120" t="str">
        <f t="shared" si="153"/>
        <v/>
      </c>
      <c r="BR500" s="62" t="str">
        <f t="shared" si="154"/>
        <v/>
      </c>
      <c r="BS500" s="76" t="str">
        <f>IF(BQ500="", "", COUNTIF(BQ$11:BQ$1010, "&gt;"&amp;BQ500)+1+COUNTIF(BQ$11:BQ500, BQ500)-1)</f>
        <v/>
      </c>
      <c r="BT500" s="76" t="str">
        <f>IF(BR500="", "", COUNTIF(BR$11:BR$1010, "&lt;"&amp;BR500)+1+COUNTIF(BR$11:BR500, BR500)-1)</f>
        <v/>
      </c>
      <c r="BV500" s="76" t="str">
        <f t="shared" si="155"/>
        <v/>
      </c>
      <c r="BW500" s="124" t="str">
        <f t="shared" si="156"/>
        <v/>
      </c>
      <c r="BX500" s="115" t="str">
        <f t="shared" si="157"/>
        <v/>
      </c>
      <c r="BY500" s="125" t="str">
        <f t="shared" si="158"/>
        <v/>
      </c>
      <c r="CA500" s="106" t="str">
        <f t="shared" si="159"/>
        <v/>
      </c>
      <c r="CB500" s="22" t="str">
        <f t="shared" si="160"/>
        <v/>
      </c>
      <c r="CD500" s="76" t="str">
        <f>IF($J500="", "", IF($BV500=0, "", COUNTIF($J$11:$J$1010, "&lt;"&amp;$J500)+1+COUNTIF($J$11:$J500, $J500)-1))</f>
        <v/>
      </c>
    </row>
    <row r="501" spans="1:82" x14ac:dyDescent="0.25">
      <c r="A501" s="31"/>
      <c r="B501" s="19" t="str">
        <f t="shared" si="141"/>
        <v/>
      </c>
      <c r="C501" s="20" t="str">
        <f t="shared" si="142"/>
        <v/>
      </c>
      <c r="D501" s="29" t="str">
        <f t="shared" si="143"/>
        <v/>
      </c>
      <c r="E501" s="22" t="str">
        <f t="shared" si="144"/>
        <v/>
      </c>
      <c r="F501" s="31"/>
      <c r="G501" s="301"/>
      <c r="H501" s="302"/>
      <c r="I501" s="303"/>
      <c r="J501" s="304"/>
      <c r="K501" s="283"/>
      <c r="L501" s="305"/>
      <c r="M501" s="285"/>
      <c r="N501" s="287"/>
      <c r="O501" s="31"/>
      <c r="P501" s="19" t="str">
        <f t="shared" si="145"/>
        <v/>
      </c>
      <c r="Q501" s="20" t="str">
        <f t="shared" si="146"/>
        <v/>
      </c>
      <c r="R501" s="29" t="str">
        <f t="shared" si="147"/>
        <v/>
      </c>
      <c r="S501" s="22" t="str">
        <f t="shared" si="148"/>
        <v/>
      </c>
      <c r="T501" s="31"/>
      <c r="U501" s="69" t="str">
        <f t="shared" si="149"/>
        <v/>
      </c>
      <c r="V501" s="31"/>
      <c r="X501" s="76" t="str">
        <f t="shared" si="150"/>
        <v/>
      </c>
      <c r="Z501" s="76" t="str">
        <f t="shared" si="151"/>
        <v/>
      </c>
      <c r="AA501" s="76" t="str">
        <f t="shared" si="152"/>
        <v/>
      </c>
      <c r="AC501" s="19" t="str">
        <f>IF($K501="", "", SUMIF('Drinks List'!DH$11:DH$1010, $K501, 'Drinks List'!DG$11:DG$1010))</f>
        <v/>
      </c>
      <c r="AD501" s="21"/>
      <c r="AE501" s="59" t="str">
        <f>IF($K501="", "", SUMIF('Drinks List'!DJ$11:DJ$1010, $K501, 'Drinks List'!DI$11:DI$1010))</f>
        <v/>
      </c>
      <c r="AF501" s="21"/>
      <c r="AG501" s="59" t="str">
        <f>IF($K501="", "", SUMIF('Drinks List'!DL$11:DL$1010, $K501, 'Drinks List'!DK$11:DK$1010))</f>
        <v/>
      </c>
      <c r="AH501" s="21"/>
      <c r="AI501" s="59" t="str">
        <f>IF($K501="", "", SUMIF('Drinks List'!DN$11:DN$1010, $K501, 'Drinks List'!DM$11:DM$1010))</f>
        <v/>
      </c>
      <c r="AJ501" s="21"/>
      <c r="AK501" s="59" t="str">
        <f>IF($K501="", "", SUMIF('Drinks List'!DP$11:DP$1010, $K501, 'Drinks List'!DO$11:DO$1010))</f>
        <v/>
      </c>
      <c r="AL501" s="21"/>
      <c r="AM501" s="59" t="str">
        <f>IF($K501="", "", SUMIF('Drinks List'!DR$11:DR$1010, $K501, 'Drinks List'!DQ$11:DQ$1010))</f>
        <v/>
      </c>
      <c r="AN501" s="21"/>
      <c r="AO501" s="59" t="str">
        <f>IF($K501="", "", SUMIF('Drinks List'!DT$11:DT$1010, $K501, 'Drinks List'!DS$11:DS$1010))</f>
        <v/>
      </c>
      <c r="AP501" s="21"/>
      <c r="AQ501" s="59" t="str">
        <f>IF($K501="", "", SUMIF('Drinks List'!DV$11:DV$1010, $K501, 'Drinks List'!DU$11:DU$1010))</f>
        <v/>
      </c>
      <c r="AR501" s="21"/>
      <c r="AS501" s="59" t="str">
        <f>IF($K501="", "", SUMIF('Drinks List'!DX$11:DX$1010, $K501, 'Drinks List'!DW$11:DW$1010))</f>
        <v/>
      </c>
      <c r="AT501" s="21"/>
      <c r="AU501" s="59" t="str">
        <f>IF($K501="", "", SUMIF('Drinks List'!DZ$11:DZ$1010, $K501, 'Drinks List'!DY$11:DY$1010))</f>
        <v/>
      </c>
      <c r="AV501" s="21"/>
      <c r="AW501" s="59" t="str">
        <f>IF($K501="", "", SUMIF('Drinks List'!EB$11:EB$1010, $K501, 'Drinks List'!EA$11:EA$1010))</f>
        <v/>
      </c>
      <c r="AX501" s="21"/>
      <c r="AY501" s="59" t="str">
        <f>IF($K501="", "", SUMIF('Drinks List'!ED$11:ED$1010, $K501, 'Drinks List'!EC$11:EC$1010))</f>
        <v/>
      </c>
      <c r="AZ501" s="21"/>
      <c r="BA501" s="59" t="str">
        <f>IF($K501="", "", SUMIF('Drinks List'!EF$11:EF$1010, $K501, 'Drinks List'!EE$11:EE$1010))</f>
        <v/>
      </c>
      <c r="BB501" s="21"/>
      <c r="BC501" s="59" t="str">
        <f>IF($K501="", "", SUMIF('Drinks List'!EH$11:EH$1010, $K501, 'Drinks List'!EG$11:EG$1010))</f>
        <v/>
      </c>
      <c r="BD501" s="21"/>
      <c r="BE501" s="59" t="str">
        <f>IF($K501="", "", SUMIF('Drinks List'!EJ$11:EJ$1010, $K501, 'Drinks List'!EI$11:EI$1010))</f>
        <v/>
      </c>
      <c r="BF501" s="21"/>
      <c r="BG501" s="59" t="str">
        <f>IF($K501="", "", SUMIF('Drinks List'!EL$11:EL$1010, $K501, 'Drinks List'!EK$11:EK$1010))</f>
        <v/>
      </c>
      <c r="BH501" s="21"/>
      <c r="BI501" s="59" t="str">
        <f>IF($K501="", "", SUMIF('Drinks List'!EN$11:EN$1010, $K501, 'Drinks List'!EM$11:EM$1010))</f>
        <v/>
      </c>
      <c r="BJ501" s="21"/>
      <c r="BK501" s="59" t="str">
        <f>IF($K501="", "", SUMIF('Drinks List'!EP$11:EP$1010, $K501, 'Drinks List'!EO$11:EO$1010))</f>
        <v/>
      </c>
      <c r="BL501" s="21"/>
      <c r="BM501" s="59" t="str">
        <f>IF($K501="", "", SUMIF('Drinks List'!ER$11:ER$1010, $K501, 'Drinks List'!EQ$11:EQ$1010))</f>
        <v/>
      </c>
      <c r="BN501" s="21"/>
      <c r="BO501" s="65" t="str">
        <f>IF($K501="", "", SUMIF('Drinks List'!ET$11:ET$1010, $K501, 'Drinks List'!ES$11:ES$1010))</f>
        <v/>
      </c>
      <c r="BQ501" s="120" t="str">
        <f t="shared" si="153"/>
        <v/>
      </c>
      <c r="BR501" s="62" t="str">
        <f t="shared" si="154"/>
        <v/>
      </c>
      <c r="BS501" s="76" t="str">
        <f>IF(BQ501="", "", COUNTIF(BQ$11:BQ$1010, "&gt;"&amp;BQ501)+1+COUNTIF(BQ$11:BQ501, BQ501)-1)</f>
        <v/>
      </c>
      <c r="BT501" s="76" t="str">
        <f>IF(BR501="", "", COUNTIF(BR$11:BR$1010, "&lt;"&amp;BR501)+1+COUNTIF(BR$11:BR501, BR501)-1)</f>
        <v/>
      </c>
      <c r="BV501" s="76" t="str">
        <f t="shared" si="155"/>
        <v/>
      </c>
      <c r="BW501" s="124" t="str">
        <f t="shared" si="156"/>
        <v/>
      </c>
      <c r="BX501" s="115" t="str">
        <f t="shared" si="157"/>
        <v/>
      </c>
      <c r="BY501" s="125" t="str">
        <f t="shared" si="158"/>
        <v/>
      </c>
      <c r="CA501" s="106" t="str">
        <f t="shared" si="159"/>
        <v/>
      </c>
      <c r="CB501" s="22" t="str">
        <f t="shared" si="160"/>
        <v/>
      </c>
      <c r="CD501" s="76" t="str">
        <f>IF($J501="", "", IF($BV501=0, "", COUNTIF($J$11:$J$1010, "&lt;"&amp;$J501)+1+COUNTIF($J$11:$J501, $J501)-1))</f>
        <v/>
      </c>
    </row>
    <row r="502" spans="1:82" x14ac:dyDescent="0.25">
      <c r="A502" s="31"/>
      <c r="B502" s="19" t="str">
        <f t="shared" si="141"/>
        <v/>
      </c>
      <c r="C502" s="20" t="str">
        <f t="shared" si="142"/>
        <v/>
      </c>
      <c r="D502" s="29" t="str">
        <f t="shared" si="143"/>
        <v/>
      </c>
      <c r="E502" s="22" t="str">
        <f t="shared" si="144"/>
        <v/>
      </c>
      <c r="F502" s="31"/>
      <c r="G502" s="301"/>
      <c r="H502" s="302"/>
      <c r="I502" s="303"/>
      <c r="J502" s="304"/>
      <c r="K502" s="283"/>
      <c r="L502" s="305"/>
      <c r="M502" s="285"/>
      <c r="N502" s="287"/>
      <c r="O502" s="31"/>
      <c r="P502" s="19" t="str">
        <f t="shared" si="145"/>
        <v/>
      </c>
      <c r="Q502" s="20" t="str">
        <f t="shared" si="146"/>
        <v/>
      </c>
      <c r="R502" s="29" t="str">
        <f t="shared" si="147"/>
        <v/>
      </c>
      <c r="S502" s="22" t="str">
        <f t="shared" si="148"/>
        <v/>
      </c>
      <c r="T502" s="31"/>
      <c r="U502" s="69" t="str">
        <f t="shared" si="149"/>
        <v/>
      </c>
      <c r="V502" s="31"/>
      <c r="X502" s="76" t="str">
        <f t="shared" si="150"/>
        <v/>
      </c>
      <c r="Z502" s="76" t="str">
        <f t="shared" si="151"/>
        <v/>
      </c>
      <c r="AA502" s="76" t="str">
        <f t="shared" si="152"/>
        <v/>
      </c>
      <c r="AC502" s="19" t="str">
        <f>IF($K502="", "", SUMIF('Drinks List'!DH$11:DH$1010, $K502, 'Drinks List'!DG$11:DG$1010))</f>
        <v/>
      </c>
      <c r="AD502" s="21"/>
      <c r="AE502" s="59" t="str">
        <f>IF($K502="", "", SUMIF('Drinks List'!DJ$11:DJ$1010, $K502, 'Drinks List'!DI$11:DI$1010))</f>
        <v/>
      </c>
      <c r="AF502" s="21"/>
      <c r="AG502" s="59" t="str">
        <f>IF($K502="", "", SUMIF('Drinks List'!DL$11:DL$1010, $K502, 'Drinks List'!DK$11:DK$1010))</f>
        <v/>
      </c>
      <c r="AH502" s="21"/>
      <c r="AI502" s="59" t="str">
        <f>IF($K502="", "", SUMIF('Drinks List'!DN$11:DN$1010, $K502, 'Drinks List'!DM$11:DM$1010))</f>
        <v/>
      </c>
      <c r="AJ502" s="21"/>
      <c r="AK502" s="59" t="str">
        <f>IF($K502="", "", SUMIF('Drinks List'!DP$11:DP$1010, $K502, 'Drinks List'!DO$11:DO$1010))</f>
        <v/>
      </c>
      <c r="AL502" s="21"/>
      <c r="AM502" s="59" t="str">
        <f>IF($K502="", "", SUMIF('Drinks List'!DR$11:DR$1010, $K502, 'Drinks List'!DQ$11:DQ$1010))</f>
        <v/>
      </c>
      <c r="AN502" s="21"/>
      <c r="AO502" s="59" t="str">
        <f>IF($K502="", "", SUMIF('Drinks List'!DT$11:DT$1010, $K502, 'Drinks List'!DS$11:DS$1010))</f>
        <v/>
      </c>
      <c r="AP502" s="21"/>
      <c r="AQ502" s="59" t="str">
        <f>IF($K502="", "", SUMIF('Drinks List'!DV$11:DV$1010, $K502, 'Drinks List'!DU$11:DU$1010))</f>
        <v/>
      </c>
      <c r="AR502" s="21"/>
      <c r="AS502" s="59" t="str">
        <f>IF($K502="", "", SUMIF('Drinks List'!DX$11:DX$1010, $K502, 'Drinks List'!DW$11:DW$1010))</f>
        <v/>
      </c>
      <c r="AT502" s="21"/>
      <c r="AU502" s="59" t="str">
        <f>IF($K502="", "", SUMIF('Drinks List'!DZ$11:DZ$1010, $K502, 'Drinks List'!DY$11:DY$1010))</f>
        <v/>
      </c>
      <c r="AV502" s="21"/>
      <c r="AW502" s="59" t="str">
        <f>IF($K502="", "", SUMIF('Drinks List'!EB$11:EB$1010, $K502, 'Drinks List'!EA$11:EA$1010))</f>
        <v/>
      </c>
      <c r="AX502" s="21"/>
      <c r="AY502" s="59" t="str">
        <f>IF($K502="", "", SUMIF('Drinks List'!ED$11:ED$1010, $K502, 'Drinks List'!EC$11:EC$1010))</f>
        <v/>
      </c>
      <c r="AZ502" s="21"/>
      <c r="BA502" s="59" t="str">
        <f>IF($K502="", "", SUMIF('Drinks List'!EF$11:EF$1010, $K502, 'Drinks List'!EE$11:EE$1010))</f>
        <v/>
      </c>
      <c r="BB502" s="21"/>
      <c r="BC502" s="59" t="str">
        <f>IF($K502="", "", SUMIF('Drinks List'!EH$11:EH$1010, $K502, 'Drinks List'!EG$11:EG$1010))</f>
        <v/>
      </c>
      <c r="BD502" s="21"/>
      <c r="BE502" s="59" t="str">
        <f>IF($K502="", "", SUMIF('Drinks List'!EJ$11:EJ$1010, $K502, 'Drinks List'!EI$11:EI$1010))</f>
        <v/>
      </c>
      <c r="BF502" s="21"/>
      <c r="BG502" s="59" t="str">
        <f>IF($K502="", "", SUMIF('Drinks List'!EL$11:EL$1010, $K502, 'Drinks List'!EK$11:EK$1010))</f>
        <v/>
      </c>
      <c r="BH502" s="21"/>
      <c r="BI502" s="59" t="str">
        <f>IF($K502="", "", SUMIF('Drinks List'!EN$11:EN$1010, $K502, 'Drinks List'!EM$11:EM$1010))</f>
        <v/>
      </c>
      <c r="BJ502" s="21"/>
      <c r="BK502" s="59" t="str">
        <f>IF($K502="", "", SUMIF('Drinks List'!EP$11:EP$1010, $K502, 'Drinks List'!EO$11:EO$1010))</f>
        <v/>
      </c>
      <c r="BL502" s="21"/>
      <c r="BM502" s="59" t="str">
        <f>IF($K502="", "", SUMIF('Drinks List'!ER$11:ER$1010, $K502, 'Drinks List'!EQ$11:EQ$1010))</f>
        <v/>
      </c>
      <c r="BN502" s="21"/>
      <c r="BO502" s="65" t="str">
        <f>IF($K502="", "", SUMIF('Drinks List'!ET$11:ET$1010, $K502, 'Drinks List'!ES$11:ES$1010))</f>
        <v/>
      </c>
      <c r="BQ502" s="120" t="str">
        <f t="shared" si="153"/>
        <v/>
      </c>
      <c r="BR502" s="62" t="str">
        <f t="shared" si="154"/>
        <v/>
      </c>
      <c r="BS502" s="76" t="str">
        <f>IF(BQ502="", "", COUNTIF(BQ$11:BQ$1010, "&gt;"&amp;BQ502)+1+COUNTIF(BQ$11:BQ502, BQ502)-1)</f>
        <v/>
      </c>
      <c r="BT502" s="76" t="str">
        <f>IF(BR502="", "", COUNTIF(BR$11:BR$1010, "&lt;"&amp;BR502)+1+COUNTIF(BR$11:BR502, BR502)-1)</f>
        <v/>
      </c>
      <c r="BV502" s="76" t="str">
        <f t="shared" si="155"/>
        <v/>
      </c>
      <c r="BW502" s="124" t="str">
        <f t="shared" si="156"/>
        <v/>
      </c>
      <c r="BX502" s="115" t="str">
        <f t="shared" si="157"/>
        <v/>
      </c>
      <c r="BY502" s="125" t="str">
        <f t="shared" si="158"/>
        <v/>
      </c>
      <c r="CA502" s="106" t="str">
        <f t="shared" si="159"/>
        <v/>
      </c>
      <c r="CB502" s="22" t="str">
        <f t="shared" si="160"/>
        <v/>
      </c>
      <c r="CD502" s="76" t="str">
        <f>IF($J502="", "", IF($BV502=0, "", COUNTIF($J$11:$J$1010, "&lt;"&amp;$J502)+1+COUNTIF($J$11:$J502, $J502)-1))</f>
        <v/>
      </c>
    </row>
    <row r="503" spans="1:82" x14ac:dyDescent="0.25">
      <c r="A503" s="31"/>
      <c r="B503" s="19" t="str">
        <f t="shared" si="141"/>
        <v/>
      </c>
      <c r="C503" s="20" t="str">
        <f t="shared" si="142"/>
        <v/>
      </c>
      <c r="D503" s="29" t="str">
        <f t="shared" si="143"/>
        <v/>
      </c>
      <c r="E503" s="22" t="str">
        <f t="shared" si="144"/>
        <v/>
      </c>
      <c r="F503" s="31"/>
      <c r="G503" s="301"/>
      <c r="H503" s="302"/>
      <c r="I503" s="303"/>
      <c r="J503" s="304"/>
      <c r="K503" s="283"/>
      <c r="L503" s="305"/>
      <c r="M503" s="285"/>
      <c r="N503" s="287"/>
      <c r="O503" s="31"/>
      <c r="P503" s="19" t="str">
        <f t="shared" si="145"/>
        <v/>
      </c>
      <c r="Q503" s="20" t="str">
        <f t="shared" si="146"/>
        <v/>
      </c>
      <c r="R503" s="29" t="str">
        <f t="shared" si="147"/>
        <v/>
      </c>
      <c r="S503" s="22" t="str">
        <f t="shared" si="148"/>
        <v/>
      </c>
      <c r="T503" s="31"/>
      <c r="U503" s="69" t="str">
        <f t="shared" si="149"/>
        <v/>
      </c>
      <c r="V503" s="31"/>
      <c r="X503" s="76" t="str">
        <f t="shared" si="150"/>
        <v/>
      </c>
      <c r="Z503" s="76" t="str">
        <f t="shared" si="151"/>
        <v/>
      </c>
      <c r="AA503" s="76" t="str">
        <f t="shared" si="152"/>
        <v/>
      </c>
      <c r="AC503" s="19" t="str">
        <f>IF($K503="", "", SUMIF('Drinks List'!DH$11:DH$1010, $K503, 'Drinks List'!DG$11:DG$1010))</f>
        <v/>
      </c>
      <c r="AD503" s="21"/>
      <c r="AE503" s="59" t="str">
        <f>IF($K503="", "", SUMIF('Drinks List'!DJ$11:DJ$1010, $K503, 'Drinks List'!DI$11:DI$1010))</f>
        <v/>
      </c>
      <c r="AF503" s="21"/>
      <c r="AG503" s="59" t="str">
        <f>IF($K503="", "", SUMIF('Drinks List'!DL$11:DL$1010, $K503, 'Drinks List'!DK$11:DK$1010))</f>
        <v/>
      </c>
      <c r="AH503" s="21"/>
      <c r="AI503" s="59" t="str">
        <f>IF($K503="", "", SUMIF('Drinks List'!DN$11:DN$1010, $K503, 'Drinks List'!DM$11:DM$1010))</f>
        <v/>
      </c>
      <c r="AJ503" s="21"/>
      <c r="AK503" s="59" t="str">
        <f>IF($K503="", "", SUMIF('Drinks List'!DP$11:DP$1010, $K503, 'Drinks List'!DO$11:DO$1010))</f>
        <v/>
      </c>
      <c r="AL503" s="21"/>
      <c r="AM503" s="59" t="str">
        <f>IF($K503="", "", SUMIF('Drinks List'!DR$11:DR$1010, $K503, 'Drinks List'!DQ$11:DQ$1010))</f>
        <v/>
      </c>
      <c r="AN503" s="21"/>
      <c r="AO503" s="59" t="str">
        <f>IF($K503="", "", SUMIF('Drinks List'!DT$11:DT$1010, $K503, 'Drinks List'!DS$11:DS$1010))</f>
        <v/>
      </c>
      <c r="AP503" s="21"/>
      <c r="AQ503" s="59" t="str">
        <f>IF($K503="", "", SUMIF('Drinks List'!DV$11:DV$1010, $K503, 'Drinks List'!DU$11:DU$1010))</f>
        <v/>
      </c>
      <c r="AR503" s="21"/>
      <c r="AS503" s="59" t="str">
        <f>IF($K503="", "", SUMIF('Drinks List'!DX$11:DX$1010, $K503, 'Drinks List'!DW$11:DW$1010))</f>
        <v/>
      </c>
      <c r="AT503" s="21"/>
      <c r="AU503" s="59" t="str">
        <f>IF($K503="", "", SUMIF('Drinks List'!DZ$11:DZ$1010, $K503, 'Drinks List'!DY$11:DY$1010))</f>
        <v/>
      </c>
      <c r="AV503" s="21"/>
      <c r="AW503" s="59" t="str">
        <f>IF($K503="", "", SUMIF('Drinks List'!EB$11:EB$1010, $K503, 'Drinks List'!EA$11:EA$1010))</f>
        <v/>
      </c>
      <c r="AX503" s="21"/>
      <c r="AY503" s="59" t="str">
        <f>IF($K503="", "", SUMIF('Drinks List'!ED$11:ED$1010, $K503, 'Drinks List'!EC$11:EC$1010))</f>
        <v/>
      </c>
      <c r="AZ503" s="21"/>
      <c r="BA503" s="59" t="str">
        <f>IF($K503="", "", SUMIF('Drinks List'!EF$11:EF$1010, $K503, 'Drinks List'!EE$11:EE$1010))</f>
        <v/>
      </c>
      <c r="BB503" s="21"/>
      <c r="BC503" s="59" t="str">
        <f>IF($K503="", "", SUMIF('Drinks List'!EH$11:EH$1010, $K503, 'Drinks List'!EG$11:EG$1010))</f>
        <v/>
      </c>
      <c r="BD503" s="21"/>
      <c r="BE503" s="59" t="str">
        <f>IF($K503="", "", SUMIF('Drinks List'!EJ$11:EJ$1010, $K503, 'Drinks List'!EI$11:EI$1010))</f>
        <v/>
      </c>
      <c r="BF503" s="21"/>
      <c r="BG503" s="59" t="str">
        <f>IF($K503="", "", SUMIF('Drinks List'!EL$11:EL$1010, $K503, 'Drinks List'!EK$11:EK$1010))</f>
        <v/>
      </c>
      <c r="BH503" s="21"/>
      <c r="BI503" s="59" t="str">
        <f>IF($K503="", "", SUMIF('Drinks List'!EN$11:EN$1010, $K503, 'Drinks List'!EM$11:EM$1010))</f>
        <v/>
      </c>
      <c r="BJ503" s="21"/>
      <c r="BK503" s="59" t="str">
        <f>IF($K503="", "", SUMIF('Drinks List'!EP$11:EP$1010, $K503, 'Drinks List'!EO$11:EO$1010))</f>
        <v/>
      </c>
      <c r="BL503" s="21"/>
      <c r="BM503" s="59" t="str">
        <f>IF($K503="", "", SUMIF('Drinks List'!ER$11:ER$1010, $K503, 'Drinks List'!EQ$11:EQ$1010))</f>
        <v/>
      </c>
      <c r="BN503" s="21"/>
      <c r="BO503" s="65" t="str">
        <f>IF($K503="", "", SUMIF('Drinks List'!ET$11:ET$1010, $K503, 'Drinks List'!ES$11:ES$1010))</f>
        <v/>
      </c>
      <c r="BQ503" s="120" t="str">
        <f t="shared" si="153"/>
        <v/>
      </c>
      <c r="BR503" s="62" t="str">
        <f t="shared" si="154"/>
        <v/>
      </c>
      <c r="BS503" s="76" t="str">
        <f>IF(BQ503="", "", COUNTIF(BQ$11:BQ$1010, "&gt;"&amp;BQ503)+1+COUNTIF(BQ$11:BQ503, BQ503)-1)</f>
        <v/>
      </c>
      <c r="BT503" s="76" t="str">
        <f>IF(BR503="", "", COUNTIF(BR$11:BR$1010, "&lt;"&amp;BR503)+1+COUNTIF(BR$11:BR503, BR503)-1)</f>
        <v/>
      </c>
      <c r="BV503" s="76" t="str">
        <f t="shared" si="155"/>
        <v/>
      </c>
      <c r="BW503" s="124" t="str">
        <f t="shared" si="156"/>
        <v/>
      </c>
      <c r="BX503" s="115" t="str">
        <f t="shared" si="157"/>
        <v/>
      </c>
      <c r="BY503" s="125" t="str">
        <f t="shared" si="158"/>
        <v/>
      </c>
      <c r="CA503" s="106" t="str">
        <f t="shared" si="159"/>
        <v/>
      </c>
      <c r="CB503" s="22" t="str">
        <f t="shared" si="160"/>
        <v/>
      </c>
      <c r="CD503" s="76" t="str">
        <f>IF($J503="", "", IF($BV503=0, "", COUNTIF($J$11:$J$1010, "&lt;"&amp;$J503)+1+COUNTIF($J$11:$J503, $J503)-1))</f>
        <v/>
      </c>
    </row>
    <row r="504" spans="1:82" x14ac:dyDescent="0.25">
      <c r="A504" s="31"/>
      <c r="B504" s="19" t="str">
        <f t="shared" si="141"/>
        <v/>
      </c>
      <c r="C504" s="20" t="str">
        <f t="shared" si="142"/>
        <v/>
      </c>
      <c r="D504" s="29" t="str">
        <f t="shared" si="143"/>
        <v/>
      </c>
      <c r="E504" s="22" t="str">
        <f t="shared" si="144"/>
        <v/>
      </c>
      <c r="F504" s="31"/>
      <c r="G504" s="301"/>
      <c r="H504" s="302"/>
      <c r="I504" s="303"/>
      <c r="J504" s="304"/>
      <c r="K504" s="283"/>
      <c r="L504" s="305"/>
      <c r="M504" s="285"/>
      <c r="N504" s="287"/>
      <c r="O504" s="31"/>
      <c r="P504" s="19" t="str">
        <f t="shared" si="145"/>
        <v/>
      </c>
      <c r="Q504" s="20" t="str">
        <f t="shared" si="146"/>
        <v/>
      </c>
      <c r="R504" s="29" t="str">
        <f t="shared" si="147"/>
        <v/>
      </c>
      <c r="S504" s="22" t="str">
        <f t="shared" si="148"/>
        <v/>
      </c>
      <c r="T504" s="31"/>
      <c r="U504" s="69" t="str">
        <f t="shared" si="149"/>
        <v/>
      </c>
      <c r="V504" s="31"/>
      <c r="X504" s="76" t="str">
        <f t="shared" si="150"/>
        <v/>
      </c>
      <c r="Z504" s="76" t="str">
        <f t="shared" si="151"/>
        <v/>
      </c>
      <c r="AA504" s="76" t="str">
        <f t="shared" si="152"/>
        <v/>
      </c>
      <c r="AC504" s="19" t="str">
        <f>IF($K504="", "", SUMIF('Drinks List'!DH$11:DH$1010, $K504, 'Drinks List'!DG$11:DG$1010))</f>
        <v/>
      </c>
      <c r="AD504" s="21"/>
      <c r="AE504" s="59" t="str">
        <f>IF($K504="", "", SUMIF('Drinks List'!DJ$11:DJ$1010, $K504, 'Drinks List'!DI$11:DI$1010))</f>
        <v/>
      </c>
      <c r="AF504" s="21"/>
      <c r="AG504" s="59" t="str">
        <f>IF($K504="", "", SUMIF('Drinks List'!DL$11:DL$1010, $K504, 'Drinks List'!DK$11:DK$1010))</f>
        <v/>
      </c>
      <c r="AH504" s="21"/>
      <c r="AI504" s="59" t="str">
        <f>IF($K504="", "", SUMIF('Drinks List'!DN$11:DN$1010, $K504, 'Drinks List'!DM$11:DM$1010))</f>
        <v/>
      </c>
      <c r="AJ504" s="21"/>
      <c r="AK504" s="59" t="str">
        <f>IF($K504="", "", SUMIF('Drinks List'!DP$11:DP$1010, $K504, 'Drinks List'!DO$11:DO$1010))</f>
        <v/>
      </c>
      <c r="AL504" s="21"/>
      <c r="AM504" s="59" t="str">
        <f>IF($K504="", "", SUMIF('Drinks List'!DR$11:DR$1010, $K504, 'Drinks List'!DQ$11:DQ$1010))</f>
        <v/>
      </c>
      <c r="AN504" s="21"/>
      <c r="AO504" s="59" t="str">
        <f>IF($K504="", "", SUMIF('Drinks List'!DT$11:DT$1010, $K504, 'Drinks List'!DS$11:DS$1010))</f>
        <v/>
      </c>
      <c r="AP504" s="21"/>
      <c r="AQ504" s="59" t="str">
        <f>IF($K504="", "", SUMIF('Drinks List'!DV$11:DV$1010, $K504, 'Drinks List'!DU$11:DU$1010))</f>
        <v/>
      </c>
      <c r="AR504" s="21"/>
      <c r="AS504" s="59" t="str">
        <f>IF($K504="", "", SUMIF('Drinks List'!DX$11:DX$1010, $K504, 'Drinks List'!DW$11:DW$1010))</f>
        <v/>
      </c>
      <c r="AT504" s="21"/>
      <c r="AU504" s="59" t="str">
        <f>IF($K504="", "", SUMIF('Drinks List'!DZ$11:DZ$1010, $K504, 'Drinks List'!DY$11:DY$1010))</f>
        <v/>
      </c>
      <c r="AV504" s="21"/>
      <c r="AW504" s="59" t="str">
        <f>IF($K504="", "", SUMIF('Drinks List'!EB$11:EB$1010, $K504, 'Drinks List'!EA$11:EA$1010))</f>
        <v/>
      </c>
      <c r="AX504" s="21"/>
      <c r="AY504" s="59" t="str">
        <f>IF($K504="", "", SUMIF('Drinks List'!ED$11:ED$1010, $K504, 'Drinks List'!EC$11:EC$1010))</f>
        <v/>
      </c>
      <c r="AZ504" s="21"/>
      <c r="BA504" s="59" t="str">
        <f>IF($K504="", "", SUMIF('Drinks List'!EF$11:EF$1010, $K504, 'Drinks List'!EE$11:EE$1010))</f>
        <v/>
      </c>
      <c r="BB504" s="21"/>
      <c r="BC504" s="59" t="str">
        <f>IF($K504="", "", SUMIF('Drinks List'!EH$11:EH$1010, $K504, 'Drinks List'!EG$11:EG$1010))</f>
        <v/>
      </c>
      <c r="BD504" s="21"/>
      <c r="BE504" s="59" t="str">
        <f>IF($K504="", "", SUMIF('Drinks List'!EJ$11:EJ$1010, $K504, 'Drinks List'!EI$11:EI$1010))</f>
        <v/>
      </c>
      <c r="BF504" s="21"/>
      <c r="BG504" s="59" t="str">
        <f>IF($K504="", "", SUMIF('Drinks List'!EL$11:EL$1010, $K504, 'Drinks List'!EK$11:EK$1010))</f>
        <v/>
      </c>
      <c r="BH504" s="21"/>
      <c r="BI504" s="59" t="str">
        <f>IF($K504="", "", SUMIF('Drinks List'!EN$11:EN$1010, $K504, 'Drinks List'!EM$11:EM$1010))</f>
        <v/>
      </c>
      <c r="BJ504" s="21"/>
      <c r="BK504" s="59" t="str">
        <f>IF($K504="", "", SUMIF('Drinks List'!EP$11:EP$1010, $K504, 'Drinks List'!EO$11:EO$1010))</f>
        <v/>
      </c>
      <c r="BL504" s="21"/>
      <c r="BM504" s="59" t="str">
        <f>IF($K504="", "", SUMIF('Drinks List'!ER$11:ER$1010, $K504, 'Drinks List'!EQ$11:EQ$1010))</f>
        <v/>
      </c>
      <c r="BN504" s="21"/>
      <c r="BO504" s="65" t="str">
        <f>IF($K504="", "", SUMIF('Drinks List'!ET$11:ET$1010, $K504, 'Drinks List'!ES$11:ES$1010))</f>
        <v/>
      </c>
      <c r="BQ504" s="120" t="str">
        <f t="shared" si="153"/>
        <v/>
      </c>
      <c r="BR504" s="62" t="str">
        <f t="shared" si="154"/>
        <v/>
      </c>
      <c r="BS504" s="76" t="str">
        <f>IF(BQ504="", "", COUNTIF(BQ$11:BQ$1010, "&gt;"&amp;BQ504)+1+COUNTIF(BQ$11:BQ504, BQ504)-1)</f>
        <v/>
      </c>
      <c r="BT504" s="76" t="str">
        <f>IF(BR504="", "", COUNTIF(BR$11:BR$1010, "&lt;"&amp;BR504)+1+COUNTIF(BR$11:BR504, BR504)-1)</f>
        <v/>
      </c>
      <c r="BV504" s="76" t="str">
        <f t="shared" si="155"/>
        <v/>
      </c>
      <c r="BW504" s="124" t="str">
        <f t="shared" si="156"/>
        <v/>
      </c>
      <c r="BX504" s="115" t="str">
        <f t="shared" si="157"/>
        <v/>
      </c>
      <c r="BY504" s="125" t="str">
        <f t="shared" si="158"/>
        <v/>
      </c>
      <c r="CA504" s="106" t="str">
        <f t="shared" si="159"/>
        <v/>
      </c>
      <c r="CB504" s="22" t="str">
        <f t="shared" si="160"/>
        <v/>
      </c>
      <c r="CD504" s="76" t="str">
        <f>IF($J504="", "", IF($BV504=0, "", COUNTIF($J$11:$J$1010, "&lt;"&amp;$J504)+1+COUNTIF($J$11:$J504, $J504)-1))</f>
        <v/>
      </c>
    </row>
    <row r="505" spans="1:82" x14ac:dyDescent="0.25">
      <c r="A505" s="31"/>
      <c r="B505" s="19" t="str">
        <f t="shared" si="141"/>
        <v/>
      </c>
      <c r="C505" s="20" t="str">
        <f t="shared" si="142"/>
        <v/>
      </c>
      <c r="D505" s="29" t="str">
        <f t="shared" si="143"/>
        <v/>
      </c>
      <c r="E505" s="22" t="str">
        <f t="shared" si="144"/>
        <v/>
      </c>
      <c r="F505" s="31"/>
      <c r="G505" s="301"/>
      <c r="H505" s="302"/>
      <c r="I505" s="303"/>
      <c r="J505" s="304"/>
      <c r="K505" s="283"/>
      <c r="L505" s="305"/>
      <c r="M505" s="285"/>
      <c r="N505" s="287"/>
      <c r="O505" s="31"/>
      <c r="P505" s="19" t="str">
        <f t="shared" si="145"/>
        <v/>
      </c>
      <c r="Q505" s="20" t="str">
        <f t="shared" si="146"/>
        <v/>
      </c>
      <c r="R505" s="29" t="str">
        <f t="shared" si="147"/>
        <v/>
      </c>
      <c r="S505" s="22" t="str">
        <f t="shared" si="148"/>
        <v/>
      </c>
      <c r="T505" s="31"/>
      <c r="U505" s="69" t="str">
        <f t="shared" si="149"/>
        <v/>
      </c>
      <c r="V505" s="31"/>
      <c r="X505" s="76" t="str">
        <f t="shared" si="150"/>
        <v/>
      </c>
      <c r="Z505" s="76" t="str">
        <f t="shared" si="151"/>
        <v/>
      </c>
      <c r="AA505" s="76" t="str">
        <f t="shared" si="152"/>
        <v/>
      </c>
      <c r="AC505" s="19" t="str">
        <f>IF($K505="", "", SUMIF('Drinks List'!DH$11:DH$1010, $K505, 'Drinks List'!DG$11:DG$1010))</f>
        <v/>
      </c>
      <c r="AD505" s="21"/>
      <c r="AE505" s="59" t="str">
        <f>IF($K505="", "", SUMIF('Drinks List'!DJ$11:DJ$1010, $K505, 'Drinks List'!DI$11:DI$1010))</f>
        <v/>
      </c>
      <c r="AF505" s="21"/>
      <c r="AG505" s="59" t="str">
        <f>IF($K505="", "", SUMIF('Drinks List'!DL$11:DL$1010, $K505, 'Drinks List'!DK$11:DK$1010))</f>
        <v/>
      </c>
      <c r="AH505" s="21"/>
      <c r="AI505" s="59" t="str">
        <f>IF($K505="", "", SUMIF('Drinks List'!DN$11:DN$1010, $K505, 'Drinks List'!DM$11:DM$1010))</f>
        <v/>
      </c>
      <c r="AJ505" s="21"/>
      <c r="AK505" s="59" t="str">
        <f>IF($K505="", "", SUMIF('Drinks List'!DP$11:DP$1010, $K505, 'Drinks List'!DO$11:DO$1010))</f>
        <v/>
      </c>
      <c r="AL505" s="21"/>
      <c r="AM505" s="59" t="str">
        <f>IF($K505="", "", SUMIF('Drinks List'!DR$11:DR$1010, $K505, 'Drinks List'!DQ$11:DQ$1010))</f>
        <v/>
      </c>
      <c r="AN505" s="21"/>
      <c r="AO505" s="59" t="str">
        <f>IF($K505="", "", SUMIF('Drinks List'!DT$11:DT$1010, $K505, 'Drinks List'!DS$11:DS$1010))</f>
        <v/>
      </c>
      <c r="AP505" s="21"/>
      <c r="AQ505" s="59" t="str">
        <f>IF($K505="", "", SUMIF('Drinks List'!DV$11:DV$1010, $K505, 'Drinks List'!DU$11:DU$1010))</f>
        <v/>
      </c>
      <c r="AR505" s="21"/>
      <c r="AS505" s="59" t="str">
        <f>IF($K505="", "", SUMIF('Drinks List'!DX$11:DX$1010, $K505, 'Drinks List'!DW$11:DW$1010))</f>
        <v/>
      </c>
      <c r="AT505" s="21"/>
      <c r="AU505" s="59" t="str">
        <f>IF($K505="", "", SUMIF('Drinks List'!DZ$11:DZ$1010, $K505, 'Drinks List'!DY$11:DY$1010))</f>
        <v/>
      </c>
      <c r="AV505" s="21"/>
      <c r="AW505" s="59" t="str">
        <f>IF($K505="", "", SUMIF('Drinks List'!EB$11:EB$1010, $K505, 'Drinks List'!EA$11:EA$1010))</f>
        <v/>
      </c>
      <c r="AX505" s="21"/>
      <c r="AY505" s="59" t="str">
        <f>IF($K505="", "", SUMIF('Drinks List'!ED$11:ED$1010, $K505, 'Drinks List'!EC$11:EC$1010))</f>
        <v/>
      </c>
      <c r="AZ505" s="21"/>
      <c r="BA505" s="59" t="str">
        <f>IF($K505="", "", SUMIF('Drinks List'!EF$11:EF$1010, $K505, 'Drinks List'!EE$11:EE$1010))</f>
        <v/>
      </c>
      <c r="BB505" s="21"/>
      <c r="BC505" s="59" t="str">
        <f>IF($K505="", "", SUMIF('Drinks List'!EH$11:EH$1010, $K505, 'Drinks List'!EG$11:EG$1010))</f>
        <v/>
      </c>
      <c r="BD505" s="21"/>
      <c r="BE505" s="59" t="str">
        <f>IF($K505="", "", SUMIF('Drinks List'!EJ$11:EJ$1010, $K505, 'Drinks List'!EI$11:EI$1010))</f>
        <v/>
      </c>
      <c r="BF505" s="21"/>
      <c r="BG505" s="59" t="str">
        <f>IF($K505="", "", SUMIF('Drinks List'!EL$11:EL$1010, $K505, 'Drinks List'!EK$11:EK$1010))</f>
        <v/>
      </c>
      <c r="BH505" s="21"/>
      <c r="BI505" s="59" t="str">
        <f>IF($K505="", "", SUMIF('Drinks List'!EN$11:EN$1010, $K505, 'Drinks List'!EM$11:EM$1010))</f>
        <v/>
      </c>
      <c r="BJ505" s="21"/>
      <c r="BK505" s="59" t="str">
        <f>IF($K505="", "", SUMIF('Drinks List'!EP$11:EP$1010, $K505, 'Drinks List'!EO$11:EO$1010))</f>
        <v/>
      </c>
      <c r="BL505" s="21"/>
      <c r="BM505" s="59" t="str">
        <f>IF($K505="", "", SUMIF('Drinks List'!ER$11:ER$1010, $K505, 'Drinks List'!EQ$11:EQ$1010))</f>
        <v/>
      </c>
      <c r="BN505" s="21"/>
      <c r="BO505" s="65" t="str">
        <f>IF($K505="", "", SUMIF('Drinks List'!ET$11:ET$1010, $K505, 'Drinks List'!ES$11:ES$1010))</f>
        <v/>
      </c>
      <c r="BQ505" s="120" t="str">
        <f t="shared" si="153"/>
        <v/>
      </c>
      <c r="BR505" s="62" t="str">
        <f t="shared" si="154"/>
        <v/>
      </c>
      <c r="BS505" s="76" t="str">
        <f>IF(BQ505="", "", COUNTIF(BQ$11:BQ$1010, "&gt;"&amp;BQ505)+1+COUNTIF(BQ$11:BQ505, BQ505)-1)</f>
        <v/>
      </c>
      <c r="BT505" s="76" t="str">
        <f>IF(BR505="", "", COUNTIF(BR$11:BR$1010, "&lt;"&amp;BR505)+1+COUNTIF(BR$11:BR505, BR505)-1)</f>
        <v/>
      </c>
      <c r="BV505" s="76" t="str">
        <f t="shared" si="155"/>
        <v/>
      </c>
      <c r="BW505" s="124" t="str">
        <f t="shared" si="156"/>
        <v/>
      </c>
      <c r="BX505" s="115" t="str">
        <f t="shared" si="157"/>
        <v/>
      </c>
      <c r="BY505" s="125" t="str">
        <f t="shared" si="158"/>
        <v/>
      </c>
      <c r="CA505" s="106" t="str">
        <f t="shared" si="159"/>
        <v/>
      </c>
      <c r="CB505" s="22" t="str">
        <f t="shared" si="160"/>
        <v/>
      </c>
      <c r="CD505" s="76" t="str">
        <f>IF($J505="", "", IF($BV505=0, "", COUNTIF($J$11:$J$1010, "&lt;"&amp;$J505)+1+COUNTIF($J$11:$J505, $J505)-1))</f>
        <v/>
      </c>
    </row>
    <row r="506" spans="1:82" x14ac:dyDescent="0.25">
      <c r="A506" s="31"/>
      <c r="B506" s="19" t="str">
        <f t="shared" si="141"/>
        <v/>
      </c>
      <c r="C506" s="20" t="str">
        <f t="shared" si="142"/>
        <v/>
      </c>
      <c r="D506" s="29" t="str">
        <f t="shared" si="143"/>
        <v/>
      </c>
      <c r="E506" s="22" t="str">
        <f t="shared" si="144"/>
        <v/>
      </c>
      <c r="F506" s="31"/>
      <c r="G506" s="301"/>
      <c r="H506" s="302"/>
      <c r="I506" s="303"/>
      <c r="J506" s="304"/>
      <c r="K506" s="283"/>
      <c r="L506" s="305"/>
      <c r="M506" s="285"/>
      <c r="N506" s="287"/>
      <c r="O506" s="31"/>
      <c r="P506" s="19" t="str">
        <f t="shared" si="145"/>
        <v/>
      </c>
      <c r="Q506" s="20" t="str">
        <f t="shared" si="146"/>
        <v/>
      </c>
      <c r="R506" s="29" t="str">
        <f t="shared" si="147"/>
        <v/>
      </c>
      <c r="S506" s="22" t="str">
        <f t="shared" si="148"/>
        <v/>
      </c>
      <c r="T506" s="31"/>
      <c r="U506" s="69" t="str">
        <f t="shared" si="149"/>
        <v/>
      </c>
      <c r="V506" s="31"/>
      <c r="X506" s="76" t="str">
        <f t="shared" si="150"/>
        <v/>
      </c>
      <c r="Z506" s="76" t="str">
        <f t="shared" si="151"/>
        <v/>
      </c>
      <c r="AA506" s="76" t="str">
        <f t="shared" si="152"/>
        <v/>
      </c>
      <c r="AC506" s="19" t="str">
        <f>IF($K506="", "", SUMIF('Drinks List'!DH$11:DH$1010, $K506, 'Drinks List'!DG$11:DG$1010))</f>
        <v/>
      </c>
      <c r="AD506" s="21"/>
      <c r="AE506" s="59" t="str">
        <f>IF($K506="", "", SUMIF('Drinks List'!DJ$11:DJ$1010, $K506, 'Drinks List'!DI$11:DI$1010))</f>
        <v/>
      </c>
      <c r="AF506" s="21"/>
      <c r="AG506" s="59" t="str">
        <f>IF($K506="", "", SUMIF('Drinks List'!DL$11:DL$1010, $K506, 'Drinks List'!DK$11:DK$1010))</f>
        <v/>
      </c>
      <c r="AH506" s="21"/>
      <c r="AI506" s="59" t="str">
        <f>IF($K506="", "", SUMIF('Drinks List'!DN$11:DN$1010, $K506, 'Drinks List'!DM$11:DM$1010))</f>
        <v/>
      </c>
      <c r="AJ506" s="21"/>
      <c r="AK506" s="59" t="str">
        <f>IF($K506="", "", SUMIF('Drinks List'!DP$11:DP$1010, $K506, 'Drinks List'!DO$11:DO$1010))</f>
        <v/>
      </c>
      <c r="AL506" s="21"/>
      <c r="AM506" s="59" t="str">
        <f>IF($K506="", "", SUMIF('Drinks List'!DR$11:DR$1010, $K506, 'Drinks List'!DQ$11:DQ$1010))</f>
        <v/>
      </c>
      <c r="AN506" s="21"/>
      <c r="AO506" s="59" t="str">
        <f>IF($K506="", "", SUMIF('Drinks List'!DT$11:DT$1010, $K506, 'Drinks List'!DS$11:DS$1010))</f>
        <v/>
      </c>
      <c r="AP506" s="21"/>
      <c r="AQ506" s="59" t="str">
        <f>IF($K506="", "", SUMIF('Drinks List'!DV$11:DV$1010, $K506, 'Drinks List'!DU$11:DU$1010))</f>
        <v/>
      </c>
      <c r="AR506" s="21"/>
      <c r="AS506" s="59" t="str">
        <f>IF($K506="", "", SUMIF('Drinks List'!DX$11:DX$1010, $K506, 'Drinks List'!DW$11:DW$1010))</f>
        <v/>
      </c>
      <c r="AT506" s="21"/>
      <c r="AU506" s="59" t="str">
        <f>IF($K506="", "", SUMIF('Drinks List'!DZ$11:DZ$1010, $K506, 'Drinks List'!DY$11:DY$1010))</f>
        <v/>
      </c>
      <c r="AV506" s="21"/>
      <c r="AW506" s="59" t="str">
        <f>IF($K506="", "", SUMIF('Drinks List'!EB$11:EB$1010, $K506, 'Drinks List'!EA$11:EA$1010))</f>
        <v/>
      </c>
      <c r="AX506" s="21"/>
      <c r="AY506" s="59" t="str">
        <f>IF($K506="", "", SUMIF('Drinks List'!ED$11:ED$1010, $K506, 'Drinks List'!EC$11:EC$1010))</f>
        <v/>
      </c>
      <c r="AZ506" s="21"/>
      <c r="BA506" s="59" t="str">
        <f>IF($K506="", "", SUMIF('Drinks List'!EF$11:EF$1010, $K506, 'Drinks List'!EE$11:EE$1010))</f>
        <v/>
      </c>
      <c r="BB506" s="21"/>
      <c r="BC506" s="59" t="str">
        <f>IF($K506="", "", SUMIF('Drinks List'!EH$11:EH$1010, $K506, 'Drinks List'!EG$11:EG$1010))</f>
        <v/>
      </c>
      <c r="BD506" s="21"/>
      <c r="BE506" s="59" t="str">
        <f>IF($K506="", "", SUMIF('Drinks List'!EJ$11:EJ$1010, $K506, 'Drinks List'!EI$11:EI$1010))</f>
        <v/>
      </c>
      <c r="BF506" s="21"/>
      <c r="BG506" s="59" t="str">
        <f>IF($K506="", "", SUMIF('Drinks List'!EL$11:EL$1010, $K506, 'Drinks List'!EK$11:EK$1010))</f>
        <v/>
      </c>
      <c r="BH506" s="21"/>
      <c r="BI506" s="59" t="str">
        <f>IF($K506="", "", SUMIF('Drinks List'!EN$11:EN$1010, $K506, 'Drinks List'!EM$11:EM$1010))</f>
        <v/>
      </c>
      <c r="BJ506" s="21"/>
      <c r="BK506" s="59" t="str">
        <f>IF($K506="", "", SUMIF('Drinks List'!EP$11:EP$1010, $K506, 'Drinks List'!EO$11:EO$1010))</f>
        <v/>
      </c>
      <c r="BL506" s="21"/>
      <c r="BM506" s="59" t="str">
        <f>IF($K506="", "", SUMIF('Drinks List'!ER$11:ER$1010, $K506, 'Drinks List'!EQ$11:EQ$1010))</f>
        <v/>
      </c>
      <c r="BN506" s="21"/>
      <c r="BO506" s="65" t="str">
        <f>IF($K506="", "", SUMIF('Drinks List'!ET$11:ET$1010, $K506, 'Drinks List'!ES$11:ES$1010))</f>
        <v/>
      </c>
      <c r="BQ506" s="120" t="str">
        <f t="shared" si="153"/>
        <v/>
      </c>
      <c r="BR506" s="62" t="str">
        <f t="shared" si="154"/>
        <v/>
      </c>
      <c r="BS506" s="76" t="str">
        <f>IF(BQ506="", "", COUNTIF(BQ$11:BQ$1010, "&gt;"&amp;BQ506)+1+COUNTIF(BQ$11:BQ506, BQ506)-1)</f>
        <v/>
      </c>
      <c r="BT506" s="76" t="str">
        <f>IF(BR506="", "", COUNTIF(BR$11:BR$1010, "&lt;"&amp;BR506)+1+COUNTIF(BR$11:BR506, BR506)-1)</f>
        <v/>
      </c>
      <c r="BV506" s="76" t="str">
        <f t="shared" si="155"/>
        <v/>
      </c>
      <c r="BW506" s="124" t="str">
        <f t="shared" si="156"/>
        <v/>
      </c>
      <c r="BX506" s="115" t="str">
        <f t="shared" si="157"/>
        <v/>
      </c>
      <c r="BY506" s="125" t="str">
        <f t="shared" si="158"/>
        <v/>
      </c>
      <c r="CA506" s="106" t="str">
        <f t="shared" si="159"/>
        <v/>
      </c>
      <c r="CB506" s="22" t="str">
        <f t="shared" si="160"/>
        <v/>
      </c>
      <c r="CD506" s="76" t="str">
        <f>IF($J506="", "", IF($BV506=0, "", COUNTIF($J$11:$J$1010, "&lt;"&amp;$J506)+1+COUNTIF($J$11:$J506, $J506)-1))</f>
        <v/>
      </c>
    </row>
    <row r="507" spans="1:82" x14ac:dyDescent="0.25">
      <c r="A507" s="31"/>
      <c r="B507" s="19" t="str">
        <f t="shared" si="141"/>
        <v/>
      </c>
      <c r="C507" s="20" t="str">
        <f t="shared" si="142"/>
        <v/>
      </c>
      <c r="D507" s="29" t="str">
        <f t="shared" si="143"/>
        <v/>
      </c>
      <c r="E507" s="22" t="str">
        <f t="shared" si="144"/>
        <v/>
      </c>
      <c r="F507" s="31"/>
      <c r="G507" s="301"/>
      <c r="H507" s="302"/>
      <c r="I507" s="303"/>
      <c r="J507" s="304"/>
      <c r="K507" s="283"/>
      <c r="L507" s="305"/>
      <c r="M507" s="285"/>
      <c r="N507" s="287"/>
      <c r="O507" s="31"/>
      <c r="P507" s="19" t="str">
        <f t="shared" si="145"/>
        <v/>
      </c>
      <c r="Q507" s="20" t="str">
        <f t="shared" si="146"/>
        <v/>
      </c>
      <c r="R507" s="29" t="str">
        <f t="shared" si="147"/>
        <v/>
      </c>
      <c r="S507" s="22" t="str">
        <f t="shared" si="148"/>
        <v/>
      </c>
      <c r="T507" s="31"/>
      <c r="U507" s="69" t="str">
        <f t="shared" si="149"/>
        <v/>
      </c>
      <c r="V507" s="31"/>
      <c r="X507" s="76" t="str">
        <f t="shared" si="150"/>
        <v/>
      </c>
      <c r="Z507" s="76" t="str">
        <f t="shared" si="151"/>
        <v/>
      </c>
      <c r="AA507" s="76" t="str">
        <f t="shared" si="152"/>
        <v/>
      </c>
      <c r="AC507" s="19" t="str">
        <f>IF($K507="", "", SUMIF('Drinks List'!DH$11:DH$1010, $K507, 'Drinks List'!DG$11:DG$1010))</f>
        <v/>
      </c>
      <c r="AD507" s="21"/>
      <c r="AE507" s="59" t="str">
        <f>IF($K507="", "", SUMIF('Drinks List'!DJ$11:DJ$1010, $K507, 'Drinks List'!DI$11:DI$1010))</f>
        <v/>
      </c>
      <c r="AF507" s="21"/>
      <c r="AG507" s="59" t="str">
        <f>IF($K507="", "", SUMIF('Drinks List'!DL$11:DL$1010, $K507, 'Drinks List'!DK$11:DK$1010))</f>
        <v/>
      </c>
      <c r="AH507" s="21"/>
      <c r="AI507" s="59" t="str">
        <f>IF($K507="", "", SUMIF('Drinks List'!DN$11:DN$1010, $K507, 'Drinks List'!DM$11:DM$1010))</f>
        <v/>
      </c>
      <c r="AJ507" s="21"/>
      <c r="AK507" s="59" t="str">
        <f>IF($K507="", "", SUMIF('Drinks List'!DP$11:DP$1010, $K507, 'Drinks List'!DO$11:DO$1010))</f>
        <v/>
      </c>
      <c r="AL507" s="21"/>
      <c r="AM507" s="59" t="str">
        <f>IF($K507="", "", SUMIF('Drinks List'!DR$11:DR$1010, $K507, 'Drinks List'!DQ$11:DQ$1010))</f>
        <v/>
      </c>
      <c r="AN507" s="21"/>
      <c r="AO507" s="59" t="str">
        <f>IF($K507="", "", SUMIF('Drinks List'!DT$11:DT$1010, $K507, 'Drinks List'!DS$11:DS$1010))</f>
        <v/>
      </c>
      <c r="AP507" s="21"/>
      <c r="AQ507" s="59" t="str">
        <f>IF($K507="", "", SUMIF('Drinks List'!DV$11:DV$1010, $K507, 'Drinks List'!DU$11:DU$1010))</f>
        <v/>
      </c>
      <c r="AR507" s="21"/>
      <c r="AS507" s="59" t="str">
        <f>IF($K507="", "", SUMIF('Drinks List'!DX$11:DX$1010, $K507, 'Drinks List'!DW$11:DW$1010))</f>
        <v/>
      </c>
      <c r="AT507" s="21"/>
      <c r="AU507" s="59" t="str">
        <f>IF($K507="", "", SUMIF('Drinks List'!DZ$11:DZ$1010, $K507, 'Drinks List'!DY$11:DY$1010))</f>
        <v/>
      </c>
      <c r="AV507" s="21"/>
      <c r="AW507" s="59" t="str">
        <f>IF($K507="", "", SUMIF('Drinks List'!EB$11:EB$1010, $K507, 'Drinks List'!EA$11:EA$1010))</f>
        <v/>
      </c>
      <c r="AX507" s="21"/>
      <c r="AY507" s="59" t="str">
        <f>IF($K507="", "", SUMIF('Drinks List'!ED$11:ED$1010, $K507, 'Drinks List'!EC$11:EC$1010))</f>
        <v/>
      </c>
      <c r="AZ507" s="21"/>
      <c r="BA507" s="59" t="str">
        <f>IF($K507="", "", SUMIF('Drinks List'!EF$11:EF$1010, $K507, 'Drinks List'!EE$11:EE$1010))</f>
        <v/>
      </c>
      <c r="BB507" s="21"/>
      <c r="BC507" s="59" t="str">
        <f>IF($K507="", "", SUMIF('Drinks List'!EH$11:EH$1010, $K507, 'Drinks List'!EG$11:EG$1010))</f>
        <v/>
      </c>
      <c r="BD507" s="21"/>
      <c r="BE507" s="59" t="str">
        <f>IF($K507="", "", SUMIF('Drinks List'!EJ$11:EJ$1010, $K507, 'Drinks List'!EI$11:EI$1010))</f>
        <v/>
      </c>
      <c r="BF507" s="21"/>
      <c r="BG507" s="59" t="str">
        <f>IF($K507="", "", SUMIF('Drinks List'!EL$11:EL$1010, $K507, 'Drinks List'!EK$11:EK$1010))</f>
        <v/>
      </c>
      <c r="BH507" s="21"/>
      <c r="BI507" s="59" t="str">
        <f>IF($K507="", "", SUMIF('Drinks List'!EN$11:EN$1010, $K507, 'Drinks List'!EM$11:EM$1010))</f>
        <v/>
      </c>
      <c r="BJ507" s="21"/>
      <c r="BK507" s="59" t="str">
        <f>IF($K507="", "", SUMIF('Drinks List'!EP$11:EP$1010, $K507, 'Drinks List'!EO$11:EO$1010))</f>
        <v/>
      </c>
      <c r="BL507" s="21"/>
      <c r="BM507" s="59" t="str">
        <f>IF($K507="", "", SUMIF('Drinks List'!ER$11:ER$1010, $K507, 'Drinks List'!EQ$11:EQ$1010))</f>
        <v/>
      </c>
      <c r="BN507" s="21"/>
      <c r="BO507" s="65" t="str">
        <f>IF($K507="", "", SUMIF('Drinks List'!ET$11:ET$1010, $K507, 'Drinks List'!ES$11:ES$1010))</f>
        <v/>
      </c>
      <c r="BQ507" s="120" t="str">
        <f t="shared" si="153"/>
        <v/>
      </c>
      <c r="BR507" s="62" t="str">
        <f t="shared" si="154"/>
        <v/>
      </c>
      <c r="BS507" s="76" t="str">
        <f>IF(BQ507="", "", COUNTIF(BQ$11:BQ$1010, "&gt;"&amp;BQ507)+1+COUNTIF(BQ$11:BQ507, BQ507)-1)</f>
        <v/>
      </c>
      <c r="BT507" s="76" t="str">
        <f>IF(BR507="", "", COUNTIF(BR$11:BR$1010, "&lt;"&amp;BR507)+1+COUNTIF(BR$11:BR507, BR507)-1)</f>
        <v/>
      </c>
      <c r="BV507" s="76" t="str">
        <f t="shared" si="155"/>
        <v/>
      </c>
      <c r="BW507" s="124" t="str">
        <f t="shared" si="156"/>
        <v/>
      </c>
      <c r="BX507" s="115" t="str">
        <f t="shared" si="157"/>
        <v/>
      </c>
      <c r="BY507" s="125" t="str">
        <f t="shared" si="158"/>
        <v/>
      </c>
      <c r="CA507" s="106" t="str">
        <f t="shared" si="159"/>
        <v/>
      </c>
      <c r="CB507" s="22" t="str">
        <f t="shared" si="160"/>
        <v/>
      </c>
      <c r="CD507" s="76" t="str">
        <f>IF($J507="", "", IF($BV507=0, "", COUNTIF($J$11:$J$1010, "&lt;"&amp;$J507)+1+COUNTIF($J$11:$J507, $J507)-1))</f>
        <v/>
      </c>
    </row>
    <row r="508" spans="1:82" x14ac:dyDescent="0.25">
      <c r="A508" s="31"/>
      <c r="B508" s="19" t="str">
        <f t="shared" si="141"/>
        <v/>
      </c>
      <c r="C508" s="20" t="str">
        <f t="shared" si="142"/>
        <v/>
      </c>
      <c r="D508" s="29" t="str">
        <f t="shared" si="143"/>
        <v/>
      </c>
      <c r="E508" s="22" t="str">
        <f t="shared" si="144"/>
        <v/>
      </c>
      <c r="F508" s="31"/>
      <c r="G508" s="301"/>
      <c r="H508" s="302"/>
      <c r="I508" s="303"/>
      <c r="J508" s="304"/>
      <c r="K508" s="283"/>
      <c r="L508" s="305"/>
      <c r="M508" s="285"/>
      <c r="N508" s="287"/>
      <c r="O508" s="31"/>
      <c r="P508" s="19" t="str">
        <f t="shared" si="145"/>
        <v/>
      </c>
      <c r="Q508" s="20" t="str">
        <f t="shared" si="146"/>
        <v/>
      </c>
      <c r="R508" s="29" t="str">
        <f t="shared" si="147"/>
        <v/>
      </c>
      <c r="S508" s="22" t="str">
        <f t="shared" si="148"/>
        <v/>
      </c>
      <c r="T508" s="31"/>
      <c r="U508" s="69" t="str">
        <f t="shared" si="149"/>
        <v/>
      </c>
      <c r="V508" s="31"/>
      <c r="X508" s="76" t="str">
        <f t="shared" si="150"/>
        <v/>
      </c>
      <c r="Z508" s="76" t="str">
        <f t="shared" si="151"/>
        <v/>
      </c>
      <c r="AA508" s="76" t="str">
        <f t="shared" si="152"/>
        <v/>
      </c>
      <c r="AC508" s="19" t="str">
        <f>IF($K508="", "", SUMIF('Drinks List'!DH$11:DH$1010, $K508, 'Drinks List'!DG$11:DG$1010))</f>
        <v/>
      </c>
      <c r="AD508" s="21"/>
      <c r="AE508" s="59" t="str">
        <f>IF($K508="", "", SUMIF('Drinks List'!DJ$11:DJ$1010, $K508, 'Drinks List'!DI$11:DI$1010))</f>
        <v/>
      </c>
      <c r="AF508" s="21"/>
      <c r="AG508" s="59" t="str">
        <f>IF($K508="", "", SUMIF('Drinks List'!DL$11:DL$1010, $K508, 'Drinks List'!DK$11:DK$1010))</f>
        <v/>
      </c>
      <c r="AH508" s="21"/>
      <c r="AI508" s="59" t="str">
        <f>IF($K508="", "", SUMIF('Drinks List'!DN$11:DN$1010, $K508, 'Drinks List'!DM$11:DM$1010))</f>
        <v/>
      </c>
      <c r="AJ508" s="21"/>
      <c r="AK508" s="59" t="str">
        <f>IF($K508="", "", SUMIF('Drinks List'!DP$11:DP$1010, $K508, 'Drinks List'!DO$11:DO$1010))</f>
        <v/>
      </c>
      <c r="AL508" s="21"/>
      <c r="AM508" s="59" t="str">
        <f>IF($K508="", "", SUMIF('Drinks List'!DR$11:DR$1010, $K508, 'Drinks List'!DQ$11:DQ$1010))</f>
        <v/>
      </c>
      <c r="AN508" s="21"/>
      <c r="AO508" s="59" t="str">
        <f>IF($K508="", "", SUMIF('Drinks List'!DT$11:DT$1010, $K508, 'Drinks List'!DS$11:DS$1010))</f>
        <v/>
      </c>
      <c r="AP508" s="21"/>
      <c r="AQ508" s="59" t="str">
        <f>IF($K508="", "", SUMIF('Drinks List'!DV$11:DV$1010, $K508, 'Drinks List'!DU$11:DU$1010))</f>
        <v/>
      </c>
      <c r="AR508" s="21"/>
      <c r="AS508" s="59" t="str">
        <f>IF($K508="", "", SUMIF('Drinks List'!DX$11:DX$1010, $K508, 'Drinks List'!DW$11:DW$1010))</f>
        <v/>
      </c>
      <c r="AT508" s="21"/>
      <c r="AU508" s="59" t="str">
        <f>IF($K508="", "", SUMIF('Drinks List'!DZ$11:DZ$1010, $K508, 'Drinks List'!DY$11:DY$1010))</f>
        <v/>
      </c>
      <c r="AV508" s="21"/>
      <c r="AW508" s="59" t="str">
        <f>IF($K508="", "", SUMIF('Drinks List'!EB$11:EB$1010, $K508, 'Drinks List'!EA$11:EA$1010))</f>
        <v/>
      </c>
      <c r="AX508" s="21"/>
      <c r="AY508" s="59" t="str">
        <f>IF($K508="", "", SUMIF('Drinks List'!ED$11:ED$1010, $K508, 'Drinks List'!EC$11:EC$1010))</f>
        <v/>
      </c>
      <c r="AZ508" s="21"/>
      <c r="BA508" s="59" t="str">
        <f>IF($K508="", "", SUMIF('Drinks List'!EF$11:EF$1010, $K508, 'Drinks List'!EE$11:EE$1010))</f>
        <v/>
      </c>
      <c r="BB508" s="21"/>
      <c r="BC508" s="59" t="str">
        <f>IF($K508="", "", SUMIF('Drinks List'!EH$11:EH$1010, $K508, 'Drinks List'!EG$11:EG$1010))</f>
        <v/>
      </c>
      <c r="BD508" s="21"/>
      <c r="BE508" s="59" t="str">
        <f>IF($K508="", "", SUMIF('Drinks List'!EJ$11:EJ$1010, $K508, 'Drinks List'!EI$11:EI$1010))</f>
        <v/>
      </c>
      <c r="BF508" s="21"/>
      <c r="BG508" s="59" t="str">
        <f>IF($K508="", "", SUMIF('Drinks List'!EL$11:EL$1010, $K508, 'Drinks List'!EK$11:EK$1010))</f>
        <v/>
      </c>
      <c r="BH508" s="21"/>
      <c r="BI508" s="59" t="str">
        <f>IF($K508="", "", SUMIF('Drinks List'!EN$11:EN$1010, $K508, 'Drinks List'!EM$11:EM$1010))</f>
        <v/>
      </c>
      <c r="BJ508" s="21"/>
      <c r="BK508" s="59" t="str">
        <f>IF($K508="", "", SUMIF('Drinks List'!EP$11:EP$1010, $K508, 'Drinks List'!EO$11:EO$1010))</f>
        <v/>
      </c>
      <c r="BL508" s="21"/>
      <c r="BM508" s="59" t="str">
        <f>IF($K508="", "", SUMIF('Drinks List'!ER$11:ER$1010, $K508, 'Drinks List'!EQ$11:EQ$1010))</f>
        <v/>
      </c>
      <c r="BN508" s="21"/>
      <c r="BO508" s="65" t="str">
        <f>IF($K508="", "", SUMIF('Drinks List'!ET$11:ET$1010, $K508, 'Drinks List'!ES$11:ES$1010))</f>
        <v/>
      </c>
      <c r="BQ508" s="120" t="str">
        <f t="shared" si="153"/>
        <v/>
      </c>
      <c r="BR508" s="62" t="str">
        <f t="shared" si="154"/>
        <v/>
      </c>
      <c r="BS508" s="76" t="str">
        <f>IF(BQ508="", "", COUNTIF(BQ$11:BQ$1010, "&gt;"&amp;BQ508)+1+COUNTIF(BQ$11:BQ508, BQ508)-1)</f>
        <v/>
      </c>
      <c r="BT508" s="76" t="str">
        <f>IF(BR508="", "", COUNTIF(BR$11:BR$1010, "&lt;"&amp;BR508)+1+COUNTIF(BR$11:BR508, BR508)-1)</f>
        <v/>
      </c>
      <c r="BV508" s="76" t="str">
        <f t="shared" si="155"/>
        <v/>
      </c>
      <c r="BW508" s="124" t="str">
        <f t="shared" si="156"/>
        <v/>
      </c>
      <c r="BX508" s="115" t="str">
        <f t="shared" si="157"/>
        <v/>
      </c>
      <c r="BY508" s="125" t="str">
        <f t="shared" si="158"/>
        <v/>
      </c>
      <c r="CA508" s="106" t="str">
        <f t="shared" si="159"/>
        <v/>
      </c>
      <c r="CB508" s="22" t="str">
        <f t="shared" si="160"/>
        <v/>
      </c>
      <c r="CD508" s="76" t="str">
        <f>IF($J508="", "", IF($BV508=0, "", COUNTIF($J$11:$J$1010, "&lt;"&amp;$J508)+1+COUNTIF($J$11:$J508, $J508)-1))</f>
        <v/>
      </c>
    </row>
    <row r="509" spans="1:82" x14ac:dyDescent="0.25">
      <c r="A509" s="31"/>
      <c r="B509" s="19" t="str">
        <f t="shared" si="141"/>
        <v/>
      </c>
      <c r="C509" s="20" t="str">
        <f t="shared" si="142"/>
        <v/>
      </c>
      <c r="D509" s="29" t="str">
        <f t="shared" si="143"/>
        <v/>
      </c>
      <c r="E509" s="22" t="str">
        <f t="shared" si="144"/>
        <v/>
      </c>
      <c r="F509" s="31"/>
      <c r="G509" s="301"/>
      <c r="H509" s="302"/>
      <c r="I509" s="303"/>
      <c r="J509" s="304"/>
      <c r="K509" s="283"/>
      <c r="L509" s="305"/>
      <c r="M509" s="285"/>
      <c r="N509" s="287"/>
      <c r="O509" s="31"/>
      <c r="P509" s="19" t="str">
        <f t="shared" si="145"/>
        <v/>
      </c>
      <c r="Q509" s="20" t="str">
        <f t="shared" si="146"/>
        <v/>
      </c>
      <c r="R509" s="29" t="str">
        <f t="shared" si="147"/>
        <v/>
      </c>
      <c r="S509" s="22" t="str">
        <f t="shared" si="148"/>
        <v/>
      </c>
      <c r="T509" s="31"/>
      <c r="U509" s="69" t="str">
        <f t="shared" si="149"/>
        <v/>
      </c>
      <c r="V509" s="31"/>
      <c r="X509" s="76" t="str">
        <f t="shared" si="150"/>
        <v/>
      </c>
      <c r="Z509" s="76" t="str">
        <f t="shared" si="151"/>
        <v/>
      </c>
      <c r="AA509" s="76" t="str">
        <f t="shared" si="152"/>
        <v/>
      </c>
      <c r="AC509" s="19" t="str">
        <f>IF($K509="", "", SUMIF('Drinks List'!DH$11:DH$1010, $K509, 'Drinks List'!DG$11:DG$1010))</f>
        <v/>
      </c>
      <c r="AD509" s="21"/>
      <c r="AE509" s="59" t="str">
        <f>IF($K509="", "", SUMIF('Drinks List'!DJ$11:DJ$1010, $K509, 'Drinks List'!DI$11:DI$1010))</f>
        <v/>
      </c>
      <c r="AF509" s="21"/>
      <c r="AG509" s="59" t="str">
        <f>IF($K509="", "", SUMIF('Drinks List'!DL$11:DL$1010, $K509, 'Drinks List'!DK$11:DK$1010))</f>
        <v/>
      </c>
      <c r="AH509" s="21"/>
      <c r="AI509" s="59" t="str">
        <f>IF($K509="", "", SUMIF('Drinks List'!DN$11:DN$1010, $K509, 'Drinks List'!DM$11:DM$1010))</f>
        <v/>
      </c>
      <c r="AJ509" s="21"/>
      <c r="AK509" s="59" t="str">
        <f>IF($K509="", "", SUMIF('Drinks List'!DP$11:DP$1010, $K509, 'Drinks List'!DO$11:DO$1010))</f>
        <v/>
      </c>
      <c r="AL509" s="21"/>
      <c r="AM509" s="59" t="str">
        <f>IF($K509="", "", SUMIF('Drinks List'!DR$11:DR$1010, $K509, 'Drinks List'!DQ$11:DQ$1010))</f>
        <v/>
      </c>
      <c r="AN509" s="21"/>
      <c r="AO509" s="59" t="str">
        <f>IF($K509="", "", SUMIF('Drinks List'!DT$11:DT$1010, $K509, 'Drinks List'!DS$11:DS$1010))</f>
        <v/>
      </c>
      <c r="AP509" s="21"/>
      <c r="AQ509" s="59" t="str">
        <f>IF($K509="", "", SUMIF('Drinks List'!DV$11:DV$1010, $K509, 'Drinks List'!DU$11:DU$1010))</f>
        <v/>
      </c>
      <c r="AR509" s="21"/>
      <c r="AS509" s="59" t="str">
        <f>IF($K509="", "", SUMIF('Drinks List'!DX$11:DX$1010, $K509, 'Drinks List'!DW$11:DW$1010))</f>
        <v/>
      </c>
      <c r="AT509" s="21"/>
      <c r="AU509" s="59" t="str">
        <f>IF($K509="", "", SUMIF('Drinks List'!DZ$11:DZ$1010, $K509, 'Drinks List'!DY$11:DY$1010))</f>
        <v/>
      </c>
      <c r="AV509" s="21"/>
      <c r="AW509" s="59" t="str">
        <f>IF($K509="", "", SUMIF('Drinks List'!EB$11:EB$1010, $K509, 'Drinks List'!EA$11:EA$1010))</f>
        <v/>
      </c>
      <c r="AX509" s="21"/>
      <c r="AY509" s="59" t="str">
        <f>IF($K509="", "", SUMIF('Drinks List'!ED$11:ED$1010, $K509, 'Drinks List'!EC$11:EC$1010))</f>
        <v/>
      </c>
      <c r="AZ509" s="21"/>
      <c r="BA509" s="59" t="str">
        <f>IF($K509="", "", SUMIF('Drinks List'!EF$11:EF$1010, $K509, 'Drinks List'!EE$11:EE$1010))</f>
        <v/>
      </c>
      <c r="BB509" s="21"/>
      <c r="BC509" s="59" t="str">
        <f>IF($K509="", "", SUMIF('Drinks List'!EH$11:EH$1010, $K509, 'Drinks List'!EG$11:EG$1010))</f>
        <v/>
      </c>
      <c r="BD509" s="21"/>
      <c r="BE509" s="59" t="str">
        <f>IF($K509="", "", SUMIF('Drinks List'!EJ$11:EJ$1010, $K509, 'Drinks List'!EI$11:EI$1010))</f>
        <v/>
      </c>
      <c r="BF509" s="21"/>
      <c r="BG509" s="59" t="str">
        <f>IF($K509="", "", SUMIF('Drinks List'!EL$11:EL$1010, $K509, 'Drinks List'!EK$11:EK$1010))</f>
        <v/>
      </c>
      <c r="BH509" s="21"/>
      <c r="BI509" s="59" t="str">
        <f>IF($K509="", "", SUMIF('Drinks List'!EN$11:EN$1010, $K509, 'Drinks List'!EM$11:EM$1010))</f>
        <v/>
      </c>
      <c r="BJ509" s="21"/>
      <c r="BK509" s="59" t="str">
        <f>IF($K509="", "", SUMIF('Drinks List'!EP$11:EP$1010, $K509, 'Drinks List'!EO$11:EO$1010))</f>
        <v/>
      </c>
      <c r="BL509" s="21"/>
      <c r="BM509" s="59" t="str">
        <f>IF($K509="", "", SUMIF('Drinks List'!ER$11:ER$1010, $K509, 'Drinks List'!EQ$11:EQ$1010))</f>
        <v/>
      </c>
      <c r="BN509" s="21"/>
      <c r="BO509" s="65" t="str">
        <f>IF($K509="", "", SUMIF('Drinks List'!ET$11:ET$1010, $K509, 'Drinks List'!ES$11:ES$1010))</f>
        <v/>
      </c>
      <c r="BQ509" s="120" t="str">
        <f t="shared" si="153"/>
        <v/>
      </c>
      <c r="BR509" s="62" t="str">
        <f t="shared" si="154"/>
        <v/>
      </c>
      <c r="BS509" s="76" t="str">
        <f>IF(BQ509="", "", COUNTIF(BQ$11:BQ$1010, "&gt;"&amp;BQ509)+1+COUNTIF(BQ$11:BQ509, BQ509)-1)</f>
        <v/>
      </c>
      <c r="BT509" s="76" t="str">
        <f>IF(BR509="", "", COUNTIF(BR$11:BR$1010, "&lt;"&amp;BR509)+1+COUNTIF(BR$11:BR509, BR509)-1)</f>
        <v/>
      </c>
      <c r="BV509" s="76" t="str">
        <f t="shared" si="155"/>
        <v/>
      </c>
      <c r="BW509" s="124" t="str">
        <f t="shared" si="156"/>
        <v/>
      </c>
      <c r="BX509" s="115" t="str">
        <f t="shared" si="157"/>
        <v/>
      </c>
      <c r="BY509" s="125" t="str">
        <f t="shared" si="158"/>
        <v/>
      </c>
      <c r="CA509" s="106" t="str">
        <f t="shared" si="159"/>
        <v/>
      </c>
      <c r="CB509" s="22" t="str">
        <f t="shared" si="160"/>
        <v/>
      </c>
      <c r="CD509" s="76" t="str">
        <f>IF($J509="", "", IF($BV509=0, "", COUNTIF($J$11:$J$1010, "&lt;"&amp;$J509)+1+COUNTIF($J$11:$J509, $J509)-1))</f>
        <v/>
      </c>
    </row>
    <row r="510" spans="1:82" x14ac:dyDescent="0.25">
      <c r="A510" s="31"/>
      <c r="B510" s="19" t="str">
        <f t="shared" si="141"/>
        <v/>
      </c>
      <c r="C510" s="20" t="str">
        <f t="shared" si="142"/>
        <v/>
      </c>
      <c r="D510" s="29" t="str">
        <f t="shared" si="143"/>
        <v/>
      </c>
      <c r="E510" s="22" t="str">
        <f t="shared" si="144"/>
        <v/>
      </c>
      <c r="F510" s="31"/>
      <c r="G510" s="301"/>
      <c r="H510" s="302"/>
      <c r="I510" s="303"/>
      <c r="J510" s="304"/>
      <c r="K510" s="283"/>
      <c r="L510" s="305"/>
      <c r="M510" s="285"/>
      <c r="N510" s="287"/>
      <c r="O510" s="31"/>
      <c r="P510" s="19" t="str">
        <f t="shared" si="145"/>
        <v/>
      </c>
      <c r="Q510" s="20" t="str">
        <f t="shared" si="146"/>
        <v/>
      </c>
      <c r="R510" s="29" t="str">
        <f t="shared" si="147"/>
        <v/>
      </c>
      <c r="S510" s="22" t="str">
        <f t="shared" si="148"/>
        <v/>
      </c>
      <c r="T510" s="31"/>
      <c r="U510" s="69" t="str">
        <f t="shared" si="149"/>
        <v/>
      </c>
      <c r="V510" s="31"/>
      <c r="X510" s="76" t="str">
        <f t="shared" si="150"/>
        <v/>
      </c>
      <c r="Z510" s="76" t="str">
        <f t="shared" si="151"/>
        <v/>
      </c>
      <c r="AA510" s="76" t="str">
        <f t="shared" si="152"/>
        <v/>
      </c>
      <c r="AC510" s="19" t="str">
        <f>IF($K510="", "", SUMIF('Drinks List'!DH$11:DH$1010, $K510, 'Drinks List'!DG$11:DG$1010))</f>
        <v/>
      </c>
      <c r="AD510" s="21"/>
      <c r="AE510" s="59" t="str">
        <f>IF($K510="", "", SUMIF('Drinks List'!DJ$11:DJ$1010, $K510, 'Drinks List'!DI$11:DI$1010))</f>
        <v/>
      </c>
      <c r="AF510" s="21"/>
      <c r="AG510" s="59" t="str">
        <f>IF($K510="", "", SUMIF('Drinks List'!DL$11:DL$1010, $K510, 'Drinks List'!DK$11:DK$1010))</f>
        <v/>
      </c>
      <c r="AH510" s="21"/>
      <c r="AI510" s="59" t="str">
        <f>IF($K510="", "", SUMIF('Drinks List'!DN$11:DN$1010, $K510, 'Drinks List'!DM$11:DM$1010))</f>
        <v/>
      </c>
      <c r="AJ510" s="21"/>
      <c r="AK510" s="59" t="str">
        <f>IF($K510="", "", SUMIF('Drinks List'!DP$11:DP$1010, $K510, 'Drinks List'!DO$11:DO$1010))</f>
        <v/>
      </c>
      <c r="AL510" s="21"/>
      <c r="AM510" s="59" t="str">
        <f>IF($K510="", "", SUMIF('Drinks List'!DR$11:DR$1010, $K510, 'Drinks List'!DQ$11:DQ$1010))</f>
        <v/>
      </c>
      <c r="AN510" s="21"/>
      <c r="AO510" s="59" t="str">
        <f>IF($K510="", "", SUMIF('Drinks List'!DT$11:DT$1010, $K510, 'Drinks List'!DS$11:DS$1010))</f>
        <v/>
      </c>
      <c r="AP510" s="21"/>
      <c r="AQ510" s="59" t="str">
        <f>IF($K510="", "", SUMIF('Drinks List'!DV$11:DV$1010, $K510, 'Drinks List'!DU$11:DU$1010))</f>
        <v/>
      </c>
      <c r="AR510" s="21"/>
      <c r="AS510" s="59" t="str">
        <f>IF($K510="", "", SUMIF('Drinks List'!DX$11:DX$1010, $K510, 'Drinks List'!DW$11:DW$1010))</f>
        <v/>
      </c>
      <c r="AT510" s="21"/>
      <c r="AU510" s="59" t="str">
        <f>IF($K510="", "", SUMIF('Drinks List'!DZ$11:DZ$1010, $K510, 'Drinks List'!DY$11:DY$1010))</f>
        <v/>
      </c>
      <c r="AV510" s="21"/>
      <c r="AW510" s="59" t="str">
        <f>IF($K510="", "", SUMIF('Drinks List'!EB$11:EB$1010, $K510, 'Drinks List'!EA$11:EA$1010))</f>
        <v/>
      </c>
      <c r="AX510" s="21"/>
      <c r="AY510" s="59" t="str">
        <f>IF($K510="", "", SUMIF('Drinks List'!ED$11:ED$1010, $K510, 'Drinks List'!EC$11:EC$1010))</f>
        <v/>
      </c>
      <c r="AZ510" s="21"/>
      <c r="BA510" s="59" t="str">
        <f>IF($K510="", "", SUMIF('Drinks List'!EF$11:EF$1010, $K510, 'Drinks List'!EE$11:EE$1010))</f>
        <v/>
      </c>
      <c r="BB510" s="21"/>
      <c r="BC510" s="59" t="str">
        <f>IF($K510="", "", SUMIF('Drinks List'!EH$11:EH$1010, $K510, 'Drinks List'!EG$11:EG$1010))</f>
        <v/>
      </c>
      <c r="BD510" s="21"/>
      <c r="BE510" s="59" t="str">
        <f>IF($K510="", "", SUMIF('Drinks List'!EJ$11:EJ$1010, $K510, 'Drinks List'!EI$11:EI$1010))</f>
        <v/>
      </c>
      <c r="BF510" s="21"/>
      <c r="BG510" s="59" t="str">
        <f>IF($K510="", "", SUMIF('Drinks List'!EL$11:EL$1010, $K510, 'Drinks List'!EK$11:EK$1010))</f>
        <v/>
      </c>
      <c r="BH510" s="21"/>
      <c r="BI510" s="59" t="str">
        <f>IF($K510="", "", SUMIF('Drinks List'!EN$11:EN$1010, $K510, 'Drinks List'!EM$11:EM$1010))</f>
        <v/>
      </c>
      <c r="BJ510" s="21"/>
      <c r="BK510" s="59" t="str">
        <f>IF($K510="", "", SUMIF('Drinks List'!EP$11:EP$1010, $K510, 'Drinks List'!EO$11:EO$1010))</f>
        <v/>
      </c>
      <c r="BL510" s="21"/>
      <c r="BM510" s="59" t="str">
        <f>IF($K510="", "", SUMIF('Drinks List'!ER$11:ER$1010, $K510, 'Drinks List'!EQ$11:EQ$1010))</f>
        <v/>
      </c>
      <c r="BN510" s="21"/>
      <c r="BO510" s="65" t="str">
        <f>IF($K510="", "", SUMIF('Drinks List'!ET$11:ET$1010, $K510, 'Drinks List'!ES$11:ES$1010))</f>
        <v/>
      </c>
      <c r="BQ510" s="120" t="str">
        <f t="shared" si="153"/>
        <v/>
      </c>
      <c r="BR510" s="62" t="str">
        <f t="shared" si="154"/>
        <v/>
      </c>
      <c r="BS510" s="76" t="str">
        <f>IF(BQ510="", "", COUNTIF(BQ$11:BQ$1010, "&gt;"&amp;BQ510)+1+COUNTIF(BQ$11:BQ510, BQ510)-1)</f>
        <v/>
      </c>
      <c r="BT510" s="76" t="str">
        <f>IF(BR510="", "", COUNTIF(BR$11:BR$1010, "&lt;"&amp;BR510)+1+COUNTIF(BR$11:BR510, BR510)-1)</f>
        <v/>
      </c>
      <c r="BV510" s="76" t="str">
        <f t="shared" si="155"/>
        <v/>
      </c>
      <c r="BW510" s="124" t="str">
        <f t="shared" si="156"/>
        <v/>
      </c>
      <c r="BX510" s="115" t="str">
        <f t="shared" si="157"/>
        <v/>
      </c>
      <c r="BY510" s="125" t="str">
        <f t="shared" si="158"/>
        <v/>
      </c>
      <c r="CA510" s="106" t="str">
        <f t="shared" si="159"/>
        <v/>
      </c>
      <c r="CB510" s="22" t="str">
        <f t="shared" si="160"/>
        <v/>
      </c>
      <c r="CD510" s="76" t="str">
        <f>IF($J510="", "", IF($BV510=0, "", COUNTIF($J$11:$J$1010, "&lt;"&amp;$J510)+1+COUNTIF($J$11:$J510, $J510)-1))</f>
        <v/>
      </c>
    </row>
    <row r="511" spans="1:82" x14ac:dyDescent="0.25">
      <c r="A511" s="31"/>
      <c r="B511" s="19" t="str">
        <f t="shared" si="141"/>
        <v/>
      </c>
      <c r="C511" s="20" t="str">
        <f t="shared" si="142"/>
        <v/>
      </c>
      <c r="D511" s="29" t="str">
        <f t="shared" si="143"/>
        <v/>
      </c>
      <c r="E511" s="22" t="str">
        <f t="shared" si="144"/>
        <v/>
      </c>
      <c r="F511" s="31"/>
      <c r="G511" s="301"/>
      <c r="H511" s="302"/>
      <c r="I511" s="303"/>
      <c r="J511" s="304"/>
      <c r="K511" s="283"/>
      <c r="L511" s="305"/>
      <c r="M511" s="285"/>
      <c r="N511" s="287"/>
      <c r="O511" s="31"/>
      <c r="P511" s="19" t="str">
        <f t="shared" si="145"/>
        <v/>
      </c>
      <c r="Q511" s="20" t="str">
        <f t="shared" si="146"/>
        <v/>
      </c>
      <c r="R511" s="29" t="str">
        <f t="shared" si="147"/>
        <v/>
      </c>
      <c r="S511" s="22" t="str">
        <f t="shared" si="148"/>
        <v/>
      </c>
      <c r="T511" s="31"/>
      <c r="U511" s="69" t="str">
        <f t="shared" si="149"/>
        <v/>
      </c>
      <c r="V511" s="31"/>
      <c r="X511" s="76" t="str">
        <f t="shared" si="150"/>
        <v/>
      </c>
      <c r="Z511" s="76" t="str">
        <f t="shared" si="151"/>
        <v/>
      </c>
      <c r="AA511" s="76" t="str">
        <f t="shared" si="152"/>
        <v/>
      </c>
      <c r="AC511" s="19" t="str">
        <f>IF($K511="", "", SUMIF('Drinks List'!DH$11:DH$1010, $K511, 'Drinks List'!DG$11:DG$1010))</f>
        <v/>
      </c>
      <c r="AD511" s="21"/>
      <c r="AE511" s="59" t="str">
        <f>IF($K511="", "", SUMIF('Drinks List'!DJ$11:DJ$1010, $K511, 'Drinks List'!DI$11:DI$1010))</f>
        <v/>
      </c>
      <c r="AF511" s="21"/>
      <c r="AG511" s="59" t="str">
        <f>IF($K511="", "", SUMIF('Drinks List'!DL$11:DL$1010, $K511, 'Drinks List'!DK$11:DK$1010))</f>
        <v/>
      </c>
      <c r="AH511" s="21"/>
      <c r="AI511" s="59" t="str">
        <f>IF($K511="", "", SUMIF('Drinks List'!DN$11:DN$1010, $K511, 'Drinks List'!DM$11:DM$1010))</f>
        <v/>
      </c>
      <c r="AJ511" s="21"/>
      <c r="AK511" s="59" t="str">
        <f>IF($K511="", "", SUMIF('Drinks List'!DP$11:DP$1010, $K511, 'Drinks List'!DO$11:DO$1010))</f>
        <v/>
      </c>
      <c r="AL511" s="21"/>
      <c r="AM511" s="59" t="str">
        <f>IF($K511="", "", SUMIF('Drinks List'!DR$11:DR$1010, $K511, 'Drinks List'!DQ$11:DQ$1010))</f>
        <v/>
      </c>
      <c r="AN511" s="21"/>
      <c r="AO511" s="59" t="str">
        <f>IF($K511="", "", SUMIF('Drinks List'!DT$11:DT$1010, $K511, 'Drinks List'!DS$11:DS$1010))</f>
        <v/>
      </c>
      <c r="AP511" s="21"/>
      <c r="AQ511" s="59" t="str">
        <f>IF($K511="", "", SUMIF('Drinks List'!DV$11:DV$1010, $K511, 'Drinks List'!DU$11:DU$1010))</f>
        <v/>
      </c>
      <c r="AR511" s="21"/>
      <c r="AS511" s="59" t="str">
        <f>IF($K511="", "", SUMIF('Drinks List'!DX$11:DX$1010, $K511, 'Drinks List'!DW$11:DW$1010))</f>
        <v/>
      </c>
      <c r="AT511" s="21"/>
      <c r="AU511" s="59" t="str">
        <f>IF($K511="", "", SUMIF('Drinks List'!DZ$11:DZ$1010, $K511, 'Drinks List'!DY$11:DY$1010))</f>
        <v/>
      </c>
      <c r="AV511" s="21"/>
      <c r="AW511" s="59" t="str">
        <f>IF($K511="", "", SUMIF('Drinks List'!EB$11:EB$1010, $K511, 'Drinks List'!EA$11:EA$1010))</f>
        <v/>
      </c>
      <c r="AX511" s="21"/>
      <c r="AY511" s="59" t="str">
        <f>IF($K511="", "", SUMIF('Drinks List'!ED$11:ED$1010, $K511, 'Drinks List'!EC$11:EC$1010))</f>
        <v/>
      </c>
      <c r="AZ511" s="21"/>
      <c r="BA511" s="59" t="str">
        <f>IF($K511="", "", SUMIF('Drinks List'!EF$11:EF$1010, $K511, 'Drinks List'!EE$11:EE$1010))</f>
        <v/>
      </c>
      <c r="BB511" s="21"/>
      <c r="BC511" s="59" t="str">
        <f>IF($K511="", "", SUMIF('Drinks List'!EH$11:EH$1010, $K511, 'Drinks List'!EG$11:EG$1010))</f>
        <v/>
      </c>
      <c r="BD511" s="21"/>
      <c r="BE511" s="59" t="str">
        <f>IF($K511="", "", SUMIF('Drinks List'!EJ$11:EJ$1010, $K511, 'Drinks List'!EI$11:EI$1010))</f>
        <v/>
      </c>
      <c r="BF511" s="21"/>
      <c r="BG511" s="59" t="str">
        <f>IF($K511="", "", SUMIF('Drinks List'!EL$11:EL$1010, $K511, 'Drinks List'!EK$11:EK$1010))</f>
        <v/>
      </c>
      <c r="BH511" s="21"/>
      <c r="BI511" s="59" t="str">
        <f>IF($K511="", "", SUMIF('Drinks List'!EN$11:EN$1010, $K511, 'Drinks List'!EM$11:EM$1010))</f>
        <v/>
      </c>
      <c r="BJ511" s="21"/>
      <c r="BK511" s="59" t="str">
        <f>IF($K511="", "", SUMIF('Drinks List'!EP$11:EP$1010, $K511, 'Drinks List'!EO$11:EO$1010))</f>
        <v/>
      </c>
      <c r="BL511" s="21"/>
      <c r="BM511" s="59" t="str">
        <f>IF($K511="", "", SUMIF('Drinks List'!ER$11:ER$1010, $K511, 'Drinks List'!EQ$11:EQ$1010))</f>
        <v/>
      </c>
      <c r="BN511" s="21"/>
      <c r="BO511" s="65" t="str">
        <f>IF($K511="", "", SUMIF('Drinks List'!ET$11:ET$1010, $K511, 'Drinks List'!ES$11:ES$1010))</f>
        <v/>
      </c>
      <c r="BQ511" s="120" t="str">
        <f t="shared" si="153"/>
        <v/>
      </c>
      <c r="BR511" s="62" t="str">
        <f t="shared" si="154"/>
        <v/>
      </c>
      <c r="BS511" s="76" t="str">
        <f>IF(BQ511="", "", COUNTIF(BQ$11:BQ$1010, "&gt;"&amp;BQ511)+1+COUNTIF(BQ$11:BQ511, BQ511)-1)</f>
        <v/>
      </c>
      <c r="BT511" s="76" t="str">
        <f>IF(BR511="", "", COUNTIF(BR$11:BR$1010, "&lt;"&amp;BR511)+1+COUNTIF(BR$11:BR511, BR511)-1)</f>
        <v/>
      </c>
      <c r="BV511" s="76" t="str">
        <f t="shared" si="155"/>
        <v/>
      </c>
      <c r="BW511" s="124" t="str">
        <f t="shared" si="156"/>
        <v/>
      </c>
      <c r="BX511" s="115" t="str">
        <f t="shared" si="157"/>
        <v/>
      </c>
      <c r="BY511" s="125" t="str">
        <f t="shared" si="158"/>
        <v/>
      </c>
      <c r="CA511" s="106" t="str">
        <f t="shared" si="159"/>
        <v/>
      </c>
      <c r="CB511" s="22" t="str">
        <f t="shared" si="160"/>
        <v/>
      </c>
      <c r="CD511" s="76" t="str">
        <f>IF($J511="", "", IF($BV511=0, "", COUNTIF($J$11:$J$1010, "&lt;"&amp;$J511)+1+COUNTIF($J$11:$J511, $J511)-1))</f>
        <v/>
      </c>
    </row>
    <row r="512" spans="1:82" x14ac:dyDescent="0.25">
      <c r="A512" s="31"/>
      <c r="B512" s="19" t="str">
        <f t="shared" si="141"/>
        <v/>
      </c>
      <c r="C512" s="20" t="str">
        <f t="shared" si="142"/>
        <v/>
      </c>
      <c r="D512" s="29" t="str">
        <f t="shared" si="143"/>
        <v/>
      </c>
      <c r="E512" s="22" t="str">
        <f t="shared" si="144"/>
        <v/>
      </c>
      <c r="F512" s="31"/>
      <c r="G512" s="301"/>
      <c r="H512" s="302"/>
      <c r="I512" s="303"/>
      <c r="J512" s="304"/>
      <c r="K512" s="283"/>
      <c r="L512" s="305"/>
      <c r="M512" s="285"/>
      <c r="N512" s="287"/>
      <c r="O512" s="31"/>
      <c r="P512" s="19" t="str">
        <f t="shared" si="145"/>
        <v/>
      </c>
      <c r="Q512" s="20" t="str">
        <f t="shared" si="146"/>
        <v/>
      </c>
      <c r="R512" s="29" t="str">
        <f t="shared" si="147"/>
        <v/>
      </c>
      <c r="S512" s="22" t="str">
        <f t="shared" si="148"/>
        <v/>
      </c>
      <c r="T512" s="31"/>
      <c r="U512" s="69" t="str">
        <f t="shared" si="149"/>
        <v/>
      </c>
      <c r="V512" s="31"/>
      <c r="X512" s="76" t="str">
        <f t="shared" si="150"/>
        <v/>
      </c>
      <c r="Z512" s="76" t="str">
        <f t="shared" si="151"/>
        <v/>
      </c>
      <c r="AA512" s="76" t="str">
        <f t="shared" si="152"/>
        <v/>
      </c>
      <c r="AC512" s="19" t="str">
        <f>IF($K512="", "", SUMIF('Drinks List'!DH$11:DH$1010, $K512, 'Drinks List'!DG$11:DG$1010))</f>
        <v/>
      </c>
      <c r="AD512" s="21"/>
      <c r="AE512" s="59" t="str">
        <f>IF($K512="", "", SUMIF('Drinks List'!DJ$11:DJ$1010, $K512, 'Drinks List'!DI$11:DI$1010))</f>
        <v/>
      </c>
      <c r="AF512" s="21"/>
      <c r="AG512" s="59" t="str">
        <f>IF($K512="", "", SUMIF('Drinks List'!DL$11:DL$1010, $K512, 'Drinks List'!DK$11:DK$1010))</f>
        <v/>
      </c>
      <c r="AH512" s="21"/>
      <c r="AI512" s="59" t="str">
        <f>IF($K512="", "", SUMIF('Drinks List'!DN$11:DN$1010, $K512, 'Drinks List'!DM$11:DM$1010))</f>
        <v/>
      </c>
      <c r="AJ512" s="21"/>
      <c r="AK512" s="59" t="str">
        <f>IF($K512="", "", SUMIF('Drinks List'!DP$11:DP$1010, $K512, 'Drinks List'!DO$11:DO$1010))</f>
        <v/>
      </c>
      <c r="AL512" s="21"/>
      <c r="AM512" s="59" t="str">
        <f>IF($K512="", "", SUMIF('Drinks List'!DR$11:DR$1010, $K512, 'Drinks List'!DQ$11:DQ$1010))</f>
        <v/>
      </c>
      <c r="AN512" s="21"/>
      <c r="AO512" s="59" t="str">
        <f>IF($K512="", "", SUMIF('Drinks List'!DT$11:DT$1010, $K512, 'Drinks List'!DS$11:DS$1010))</f>
        <v/>
      </c>
      <c r="AP512" s="21"/>
      <c r="AQ512" s="59" t="str">
        <f>IF($K512="", "", SUMIF('Drinks List'!DV$11:DV$1010, $K512, 'Drinks List'!DU$11:DU$1010))</f>
        <v/>
      </c>
      <c r="AR512" s="21"/>
      <c r="AS512" s="59" t="str">
        <f>IF($K512="", "", SUMIF('Drinks List'!DX$11:DX$1010, $K512, 'Drinks List'!DW$11:DW$1010))</f>
        <v/>
      </c>
      <c r="AT512" s="21"/>
      <c r="AU512" s="59" t="str">
        <f>IF($K512="", "", SUMIF('Drinks List'!DZ$11:DZ$1010, $K512, 'Drinks List'!DY$11:DY$1010))</f>
        <v/>
      </c>
      <c r="AV512" s="21"/>
      <c r="AW512" s="59" t="str">
        <f>IF($K512="", "", SUMIF('Drinks List'!EB$11:EB$1010, $K512, 'Drinks List'!EA$11:EA$1010))</f>
        <v/>
      </c>
      <c r="AX512" s="21"/>
      <c r="AY512" s="59" t="str">
        <f>IF($K512="", "", SUMIF('Drinks List'!ED$11:ED$1010, $K512, 'Drinks List'!EC$11:EC$1010))</f>
        <v/>
      </c>
      <c r="AZ512" s="21"/>
      <c r="BA512" s="59" t="str">
        <f>IF($K512="", "", SUMIF('Drinks List'!EF$11:EF$1010, $K512, 'Drinks List'!EE$11:EE$1010))</f>
        <v/>
      </c>
      <c r="BB512" s="21"/>
      <c r="BC512" s="59" t="str">
        <f>IF($K512="", "", SUMIF('Drinks List'!EH$11:EH$1010, $K512, 'Drinks List'!EG$11:EG$1010))</f>
        <v/>
      </c>
      <c r="BD512" s="21"/>
      <c r="BE512" s="59" t="str">
        <f>IF($K512="", "", SUMIF('Drinks List'!EJ$11:EJ$1010, $K512, 'Drinks List'!EI$11:EI$1010))</f>
        <v/>
      </c>
      <c r="BF512" s="21"/>
      <c r="BG512" s="59" t="str">
        <f>IF($K512="", "", SUMIF('Drinks List'!EL$11:EL$1010, $K512, 'Drinks List'!EK$11:EK$1010))</f>
        <v/>
      </c>
      <c r="BH512" s="21"/>
      <c r="BI512" s="59" t="str">
        <f>IF($K512="", "", SUMIF('Drinks List'!EN$11:EN$1010, $K512, 'Drinks List'!EM$11:EM$1010))</f>
        <v/>
      </c>
      <c r="BJ512" s="21"/>
      <c r="BK512" s="59" t="str">
        <f>IF($K512="", "", SUMIF('Drinks List'!EP$11:EP$1010, $K512, 'Drinks List'!EO$11:EO$1010))</f>
        <v/>
      </c>
      <c r="BL512" s="21"/>
      <c r="BM512" s="59" t="str">
        <f>IF($K512="", "", SUMIF('Drinks List'!ER$11:ER$1010, $K512, 'Drinks List'!EQ$11:EQ$1010))</f>
        <v/>
      </c>
      <c r="BN512" s="21"/>
      <c r="BO512" s="65" t="str">
        <f>IF($K512="", "", SUMIF('Drinks List'!ET$11:ET$1010, $K512, 'Drinks List'!ES$11:ES$1010))</f>
        <v/>
      </c>
      <c r="BQ512" s="120" t="str">
        <f t="shared" si="153"/>
        <v/>
      </c>
      <c r="BR512" s="62" t="str">
        <f t="shared" si="154"/>
        <v/>
      </c>
      <c r="BS512" s="76" t="str">
        <f>IF(BQ512="", "", COUNTIF(BQ$11:BQ$1010, "&gt;"&amp;BQ512)+1+COUNTIF(BQ$11:BQ512, BQ512)-1)</f>
        <v/>
      </c>
      <c r="BT512" s="76" t="str">
        <f>IF(BR512="", "", COUNTIF(BR$11:BR$1010, "&lt;"&amp;BR512)+1+COUNTIF(BR$11:BR512, BR512)-1)</f>
        <v/>
      </c>
      <c r="BV512" s="76" t="str">
        <f t="shared" si="155"/>
        <v/>
      </c>
      <c r="BW512" s="124" t="str">
        <f t="shared" si="156"/>
        <v/>
      </c>
      <c r="BX512" s="115" t="str">
        <f t="shared" si="157"/>
        <v/>
      </c>
      <c r="BY512" s="125" t="str">
        <f t="shared" si="158"/>
        <v/>
      </c>
      <c r="CA512" s="106" t="str">
        <f t="shared" si="159"/>
        <v/>
      </c>
      <c r="CB512" s="22" t="str">
        <f t="shared" si="160"/>
        <v/>
      </c>
      <c r="CD512" s="76" t="str">
        <f>IF($J512="", "", IF($BV512=0, "", COUNTIF($J$11:$J$1010, "&lt;"&amp;$J512)+1+COUNTIF($J$11:$J512, $J512)-1))</f>
        <v/>
      </c>
    </row>
    <row r="513" spans="1:82" x14ac:dyDescent="0.25">
      <c r="A513" s="31"/>
      <c r="B513" s="19" t="str">
        <f t="shared" si="141"/>
        <v/>
      </c>
      <c r="C513" s="20" t="str">
        <f t="shared" si="142"/>
        <v/>
      </c>
      <c r="D513" s="29" t="str">
        <f t="shared" si="143"/>
        <v/>
      </c>
      <c r="E513" s="22" t="str">
        <f t="shared" si="144"/>
        <v/>
      </c>
      <c r="F513" s="31"/>
      <c r="G513" s="301"/>
      <c r="H513" s="302"/>
      <c r="I513" s="303"/>
      <c r="J513" s="304"/>
      <c r="K513" s="283"/>
      <c r="L513" s="305"/>
      <c r="M513" s="285"/>
      <c r="N513" s="287"/>
      <c r="O513" s="31"/>
      <c r="P513" s="19" t="str">
        <f t="shared" si="145"/>
        <v/>
      </c>
      <c r="Q513" s="20" t="str">
        <f t="shared" si="146"/>
        <v/>
      </c>
      <c r="R513" s="29" t="str">
        <f t="shared" si="147"/>
        <v/>
      </c>
      <c r="S513" s="22" t="str">
        <f t="shared" si="148"/>
        <v/>
      </c>
      <c r="T513" s="31"/>
      <c r="U513" s="69" t="str">
        <f t="shared" si="149"/>
        <v/>
      </c>
      <c r="V513" s="31"/>
      <c r="X513" s="76" t="str">
        <f t="shared" si="150"/>
        <v/>
      </c>
      <c r="Z513" s="76" t="str">
        <f t="shared" si="151"/>
        <v/>
      </c>
      <c r="AA513" s="76" t="str">
        <f t="shared" si="152"/>
        <v/>
      </c>
      <c r="AC513" s="19" t="str">
        <f>IF($K513="", "", SUMIF('Drinks List'!DH$11:DH$1010, $K513, 'Drinks List'!DG$11:DG$1010))</f>
        <v/>
      </c>
      <c r="AD513" s="21"/>
      <c r="AE513" s="59" t="str">
        <f>IF($K513="", "", SUMIF('Drinks List'!DJ$11:DJ$1010, $K513, 'Drinks List'!DI$11:DI$1010))</f>
        <v/>
      </c>
      <c r="AF513" s="21"/>
      <c r="AG513" s="59" t="str">
        <f>IF($K513="", "", SUMIF('Drinks List'!DL$11:DL$1010, $K513, 'Drinks List'!DK$11:DK$1010))</f>
        <v/>
      </c>
      <c r="AH513" s="21"/>
      <c r="AI513" s="59" t="str">
        <f>IF($K513="", "", SUMIF('Drinks List'!DN$11:DN$1010, $K513, 'Drinks List'!DM$11:DM$1010))</f>
        <v/>
      </c>
      <c r="AJ513" s="21"/>
      <c r="AK513" s="59" t="str">
        <f>IF($K513="", "", SUMIF('Drinks List'!DP$11:DP$1010, $K513, 'Drinks List'!DO$11:DO$1010))</f>
        <v/>
      </c>
      <c r="AL513" s="21"/>
      <c r="AM513" s="59" t="str">
        <f>IF($K513="", "", SUMIF('Drinks List'!DR$11:DR$1010, $K513, 'Drinks List'!DQ$11:DQ$1010))</f>
        <v/>
      </c>
      <c r="AN513" s="21"/>
      <c r="AO513" s="59" t="str">
        <f>IF($K513="", "", SUMIF('Drinks List'!DT$11:DT$1010, $K513, 'Drinks List'!DS$11:DS$1010))</f>
        <v/>
      </c>
      <c r="AP513" s="21"/>
      <c r="AQ513" s="59" t="str">
        <f>IF($K513="", "", SUMIF('Drinks List'!DV$11:DV$1010, $K513, 'Drinks List'!DU$11:DU$1010))</f>
        <v/>
      </c>
      <c r="AR513" s="21"/>
      <c r="AS513" s="59" t="str">
        <f>IF($K513="", "", SUMIF('Drinks List'!DX$11:DX$1010, $K513, 'Drinks List'!DW$11:DW$1010))</f>
        <v/>
      </c>
      <c r="AT513" s="21"/>
      <c r="AU513" s="59" t="str">
        <f>IF($K513="", "", SUMIF('Drinks List'!DZ$11:DZ$1010, $K513, 'Drinks List'!DY$11:DY$1010))</f>
        <v/>
      </c>
      <c r="AV513" s="21"/>
      <c r="AW513" s="59" t="str">
        <f>IF($K513="", "", SUMIF('Drinks List'!EB$11:EB$1010, $K513, 'Drinks List'!EA$11:EA$1010))</f>
        <v/>
      </c>
      <c r="AX513" s="21"/>
      <c r="AY513" s="59" t="str">
        <f>IF($K513="", "", SUMIF('Drinks List'!ED$11:ED$1010, $K513, 'Drinks List'!EC$11:EC$1010))</f>
        <v/>
      </c>
      <c r="AZ513" s="21"/>
      <c r="BA513" s="59" t="str">
        <f>IF($K513="", "", SUMIF('Drinks List'!EF$11:EF$1010, $K513, 'Drinks List'!EE$11:EE$1010))</f>
        <v/>
      </c>
      <c r="BB513" s="21"/>
      <c r="BC513" s="59" t="str">
        <f>IF($K513="", "", SUMIF('Drinks List'!EH$11:EH$1010, $K513, 'Drinks List'!EG$11:EG$1010))</f>
        <v/>
      </c>
      <c r="BD513" s="21"/>
      <c r="BE513" s="59" t="str">
        <f>IF($K513="", "", SUMIF('Drinks List'!EJ$11:EJ$1010, $K513, 'Drinks List'!EI$11:EI$1010))</f>
        <v/>
      </c>
      <c r="BF513" s="21"/>
      <c r="BG513" s="59" t="str">
        <f>IF($K513="", "", SUMIF('Drinks List'!EL$11:EL$1010, $K513, 'Drinks List'!EK$11:EK$1010))</f>
        <v/>
      </c>
      <c r="BH513" s="21"/>
      <c r="BI513" s="59" t="str">
        <f>IF($K513="", "", SUMIF('Drinks List'!EN$11:EN$1010, $K513, 'Drinks List'!EM$11:EM$1010))</f>
        <v/>
      </c>
      <c r="BJ513" s="21"/>
      <c r="BK513" s="59" t="str">
        <f>IF($K513="", "", SUMIF('Drinks List'!EP$11:EP$1010, $K513, 'Drinks List'!EO$11:EO$1010))</f>
        <v/>
      </c>
      <c r="BL513" s="21"/>
      <c r="BM513" s="59" t="str">
        <f>IF($K513="", "", SUMIF('Drinks List'!ER$11:ER$1010, $K513, 'Drinks List'!EQ$11:EQ$1010))</f>
        <v/>
      </c>
      <c r="BN513" s="21"/>
      <c r="BO513" s="65" t="str">
        <f>IF($K513="", "", SUMIF('Drinks List'!ET$11:ET$1010, $K513, 'Drinks List'!ES$11:ES$1010))</f>
        <v/>
      </c>
      <c r="BQ513" s="120" t="str">
        <f t="shared" si="153"/>
        <v/>
      </c>
      <c r="BR513" s="62" t="str">
        <f t="shared" si="154"/>
        <v/>
      </c>
      <c r="BS513" s="76" t="str">
        <f>IF(BQ513="", "", COUNTIF(BQ$11:BQ$1010, "&gt;"&amp;BQ513)+1+COUNTIF(BQ$11:BQ513, BQ513)-1)</f>
        <v/>
      </c>
      <c r="BT513" s="76" t="str">
        <f>IF(BR513="", "", COUNTIF(BR$11:BR$1010, "&lt;"&amp;BR513)+1+COUNTIF(BR$11:BR513, BR513)-1)</f>
        <v/>
      </c>
      <c r="BV513" s="76" t="str">
        <f t="shared" si="155"/>
        <v/>
      </c>
      <c r="BW513" s="124" t="str">
        <f t="shared" si="156"/>
        <v/>
      </c>
      <c r="BX513" s="115" t="str">
        <f t="shared" si="157"/>
        <v/>
      </c>
      <c r="BY513" s="125" t="str">
        <f t="shared" si="158"/>
        <v/>
      </c>
      <c r="CA513" s="106" t="str">
        <f t="shared" si="159"/>
        <v/>
      </c>
      <c r="CB513" s="22" t="str">
        <f t="shared" si="160"/>
        <v/>
      </c>
      <c r="CD513" s="76" t="str">
        <f>IF($J513="", "", IF($BV513=0, "", COUNTIF($J$11:$J$1010, "&lt;"&amp;$J513)+1+COUNTIF($J$11:$J513, $J513)-1))</f>
        <v/>
      </c>
    </row>
    <row r="514" spans="1:82" x14ac:dyDescent="0.25">
      <c r="A514" s="31"/>
      <c r="B514" s="19" t="str">
        <f t="shared" si="141"/>
        <v/>
      </c>
      <c r="C514" s="20" t="str">
        <f t="shared" si="142"/>
        <v/>
      </c>
      <c r="D514" s="29" t="str">
        <f t="shared" si="143"/>
        <v/>
      </c>
      <c r="E514" s="22" t="str">
        <f t="shared" si="144"/>
        <v/>
      </c>
      <c r="F514" s="31"/>
      <c r="G514" s="301"/>
      <c r="H514" s="302"/>
      <c r="I514" s="303"/>
      <c r="J514" s="304"/>
      <c r="K514" s="283"/>
      <c r="L514" s="305"/>
      <c r="M514" s="285"/>
      <c r="N514" s="287"/>
      <c r="O514" s="31"/>
      <c r="P514" s="19" t="str">
        <f t="shared" si="145"/>
        <v/>
      </c>
      <c r="Q514" s="20" t="str">
        <f t="shared" si="146"/>
        <v/>
      </c>
      <c r="R514" s="29" t="str">
        <f t="shared" si="147"/>
        <v/>
      </c>
      <c r="S514" s="22" t="str">
        <f t="shared" si="148"/>
        <v/>
      </c>
      <c r="T514" s="31"/>
      <c r="U514" s="69" t="str">
        <f t="shared" si="149"/>
        <v/>
      </c>
      <c r="V514" s="31"/>
      <c r="X514" s="76" t="str">
        <f t="shared" si="150"/>
        <v/>
      </c>
      <c r="Z514" s="76" t="str">
        <f t="shared" si="151"/>
        <v/>
      </c>
      <c r="AA514" s="76" t="str">
        <f t="shared" si="152"/>
        <v/>
      </c>
      <c r="AC514" s="19" t="str">
        <f>IF($K514="", "", SUMIF('Drinks List'!DH$11:DH$1010, $K514, 'Drinks List'!DG$11:DG$1010))</f>
        <v/>
      </c>
      <c r="AD514" s="21"/>
      <c r="AE514" s="59" t="str">
        <f>IF($K514="", "", SUMIF('Drinks List'!DJ$11:DJ$1010, $K514, 'Drinks List'!DI$11:DI$1010))</f>
        <v/>
      </c>
      <c r="AF514" s="21"/>
      <c r="AG514" s="59" t="str">
        <f>IF($K514="", "", SUMIF('Drinks List'!DL$11:DL$1010, $K514, 'Drinks List'!DK$11:DK$1010))</f>
        <v/>
      </c>
      <c r="AH514" s="21"/>
      <c r="AI514" s="59" t="str">
        <f>IF($K514="", "", SUMIF('Drinks List'!DN$11:DN$1010, $K514, 'Drinks List'!DM$11:DM$1010))</f>
        <v/>
      </c>
      <c r="AJ514" s="21"/>
      <c r="AK514" s="59" t="str">
        <f>IF($K514="", "", SUMIF('Drinks List'!DP$11:DP$1010, $K514, 'Drinks List'!DO$11:DO$1010))</f>
        <v/>
      </c>
      <c r="AL514" s="21"/>
      <c r="AM514" s="59" t="str">
        <f>IF($K514="", "", SUMIF('Drinks List'!DR$11:DR$1010, $K514, 'Drinks List'!DQ$11:DQ$1010))</f>
        <v/>
      </c>
      <c r="AN514" s="21"/>
      <c r="AO514" s="59" t="str">
        <f>IF($K514="", "", SUMIF('Drinks List'!DT$11:DT$1010, $K514, 'Drinks List'!DS$11:DS$1010))</f>
        <v/>
      </c>
      <c r="AP514" s="21"/>
      <c r="AQ514" s="59" t="str">
        <f>IF($K514="", "", SUMIF('Drinks List'!DV$11:DV$1010, $K514, 'Drinks List'!DU$11:DU$1010))</f>
        <v/>
      </c>
      <c r="AR514" s="21"/>
      <c r="AS514" s="59" t="str">
        <f>IF($K514="", "", SUMIF('Drinks List'!DX$11:DX$1010, $K514, 'Drinks List'!DW$11:DW$1010))</f>
        <v/>
      </c>
      <c r="AT514" s="21"/>
      <c r="AU514" s="59" t="str">
        <f>IF($K514="", "", SUMIF('Drinks List'!DZ$11:DZ$1010, $K514, 'Drinks List'!DY$11:DY$1010))</f>
        <v/>
      </c>
      <c r="AV514" s="21"/>
      <c r="AW514" s="59" t="str">
        <f>IF($K514="", "", SUMIF('Drinks List'!EB$11:EB$1010, $K514, 'Drinks List'!EA$11:EA$1010))</f>
        <v/>
      </c>
      <c r="AX514" s="21"/>
      <c r="AY514" s="59" t="str">
        <f>IF($K514="", "", SUMIF('Drinks List'!ED$11:ED$1010, $K514, 'Drinks List'!EC$11:EC$1010))</f>
        <v/>
      </c>
      <c r="AZ514" s="21"/>
      <c r="BA514" s="59" t="str">
        <f>IF($K514="", "", SUMIF('Drinks List'!EF$11:EF$1010, $K514, 'Drinks List'!EE$11:EE$1010))</f>
        <v/>
      </c>
      <c r="BB514" s="21"/>
      <c r="BC514" s="59" t="str">
        <f>IF($K514="", "", SUMIF('Drinks List'!EH$11:EH$1010, $K514, 'Drinks List'!EG$11:EG$1010))</f>
        <v/>
      </c>
      <c r="BD514" s="21"/>
      <c r="BE514" s="59" t="str">
        <f>IF($K514="", "", SUMIF('Drinks List'!EJ$11:EJ$1010, $K514, 'Drinks List'!EI$11:EI$1010))</f>
        <v/>
      </c>
      <c r="BF514" s="21"/>
      <c r="BG514" s="59" t="str">
        <f>IF($K514="", "", SUMIF('Drinks List'!EL$11:EL$1010, $K514, 'Drinks List'!EK$11:EK$1010))</f>
        <v/>
      </c>
      <c r="BH514" s="21"/>
      <c r="BI514" s="59" t="str">
        <f>IF($K514="", "", SUMIF('Drinks List'!EN$11:EN$1010, $K514, 'Drinks List'!EM$11:EM$1010))</f>
        <v/>
      </c>
      <c r="BJ514" s="21"/>
      <c r="BK514" s="59" t="str">
        <f>IF($K514="", "", SUMIF('Drinks List'!EP$11:EP$1010, $K514, 'Drinks List'!EO$11:EO$1010))</f>
        <v/>
      </c>
      <c r="BL514" s="21"/>
      <c r="BM514" s="59" t="str">
        <f>IF($K514="", "", SUMIF('Drinks List'!ER$11:ER$1010, $K514, 'Drinks List'!EQ$11:EQ$1010))</f>
        <v/>
      </c>
      <c r="BN514" s="21"/>
      <c r="BO514" s="65" t="str">
        <f>IF($K514="", "", SUMIF('Drinks List'!ET$11:ET$1010, $K514, 'Drinks List'!ES$11:ES$1010))</f>
        <v/>
      </c>
      <c r="BQ514" s="120" t="str">
        <f t="shared" si="153"/>
        <v/>
      </c>
      <c r="BR514" s="62" t="str">
        <f t="shared" si="154"/>
        <v/>
      </c>
      <c r="BS514" s="76" t="str">
        <f>IF(BQ514="", "", COUNTIF(BQ$11:BQ$1010, "&gt;"&amp;BQ514)+1+COUNTIF(BQ$11:BQ514, BQ514)-1)</f>
        <v/>
      </c>
      <c r="BT514" s="76" t="str">
        <f>IF(BR514="", "", COUNTIF(BR$11:BR$1010, "&lt;"&amp;BR514)+1+COUNTIF(BR$11:BR514, BR514)-1)</f>
        <v/>
      </c>
      <c r="BV514" s="76" t="str">
        <f t="shared" si="155"/>
        <v/>
      </c>
      <c r="BW514" s="124" t="str">
        <f t="shared" si="156"/>
        <v/>
      </c>
      <c r="BX514" s="115" t="str">
        <f t="shared" si="157"/>
        <v/>
      </c>
      <c r="BY514" s="125" t="str">
        <f t="shared" si="158"/>
        <v/>
      </c>
      <c r="CA514" s="106" t="str">
        <f t="shared" si="159"/>
        <v/>
      </c>
      <c r="CB514" s="22" t="str">
        <f t="shared" si="160"/>
        <v/>
      </c>
      <c r="CD514" s="76" t="str">
        <f>IF($J514="", "", IF($BV514=0, "", COUNTIF($J$11:$J$1010, "&lt;"&amp;$J514)+1+COUNTIF($J$11:$J514, $J514)-1))</f>
        <v/>
      </c>
    </row>
    <row r="515" spans="1:82" x14ac:dyDescent="0.25">
      <c r="A515" s="31"/>
      <c r="B515" s="19" t="str">
        <f t="shared" si="141"/>
        <v/>
      </c>
      <c r="C515" s="20" t="str">
        <f t="shared" si="142"/>
        <v/>
      </c>
      <c r="D515" s="29" t="str">
        <f t="shared" si="143"/>
        <v/>
      </c>
      <c r="E515" s="22" t="str">
        <f t="shared" si="144"/>
        <v/>
      </c>
      <c r="F515" s="31"/>
      <c r="G515" s="301"/>
      <c r="H515" s="302"/>
      <c r="I515" s="303"/>
      <c r="J515" s="304"/>
      <c r="K515" s="283"/>
      <c r="L515" s="305"/>
      <c r="M515" s="285"/>
      <c r="N515" s="287"/>
      <c r="O515" s="31"/>
      <c r="P515" s="19" t="str">
        <f t="shared" si="145"/>
        <v/>
      </c>
      <c r="Q515" s="20" t="str">
        <f t="shared" si="146"/>
        <v/>
      </c>
      <c r="R515" s="29" t="str">
        <f t="shared" si="147"/>
        <v/>
      </c>
      <c r="S515" s="22" t="str">
        <f t="shared" si="148"/>
        <v/>
      </c>
      <c r="T515" s="31"/>
      <c r="U515" s="69" t="str">
        <f t="shared" si="149"/>
        <v/>
      </c>
      <c r="V515" s="31"/>
      <c r="X515" s="76" t="str">
        <f t="shared" si="150"/>
        <v/>
      </c>
      <c r="Z515" s="76" t="str">
        <f t="shared" si="151"/>
        <v/>
      </c>
      <c r="AA515" s="76" t="str">
        <f t="shared" si="152"/>
        <v/>
      </c>
      <c r="AC515" s="19" t="str">
        <f>IF($K515="", "", SUMIF('Drinks List'!DH$11:DH$1010, $K515, 'Drinks List'!DG$11:DG$1010))</f>
        <v/>
      </c>
      <c r="AD515" s="21"/>
      <c r="AE515" s="59" t="str">
        <f>IF($K515="", "", SUMIF('Drinks List'!DJ$11:DJ$1010, $K515, 'Drinks List'!DI$11:DI$1010))</f>
        <v/>
      </c>
      <c r="AF515" s="21"/>
      <c r="AG515" s="59" t="str">
        <f>IF($K515="", "", SUMIF('Drinks List'!DL$11:DL$1010, $K515, 'Drinks List'!DK$11:DK$1010))</f>
        <v/>
      </c>
      <c r="AH515" s="21"/>
      <c r="AI515" s="59" t="str">
        <f>IF($K515="", "", SUMIF('Drinks List'!DN$11:DN$1010, $K515, 'Drinks List'!DM$11:DM$1010))</f>
        <v/>
      </c>
      <c r="AJ515" s="21"/>
      <c r="AK515" s="59" t="str">
        <f>IF($K515="", "", SUMIF('Drinks List'!DP$11:DP$1010, $K515, 'Drinks List'!DO$11:DO$1010))</f>
        <v/>
      </c>
      <c r="AL515" s="21"/>
      <c r="AM515" s="59" t="str">
        <f>IF($K515="", "", SUMIF('Drinks List'!DR$11:DR$1010, $K515, 'Drinks List'!DQ$11:DQ$1010))</f>
        <v/>
      </c>
      <c r="AN515" s="21"/>
      <c r="AO515" s="59" t="str">
        <f>IF($K515="", "", SUMIF('Drinks List'!DT$11:DT$1010, $K515, 'Drinks List'!DS$11:DS$1010))</f>
        <v/>
      </c>
      <c r="AP515" s="21"/>
      <c r="AQ515" s="59" t="str">
        <f>IF($K515="", "", SUMIF('Drinks List'!DV$11:DV$1010, $K515, 'Drinks List'!DU$11:DU$1010))</f>
        <v/>
      </c>
      <c r="AR515" s="21"/>
      <c r="AS515" s="59" t="str">
        <f>IF($K515="", "", SUMIF('Drinks List'!DX$11:DX$1010, $K515, 'Drinks List'!DW$11:DW$1010))</f>
        <v/>
      </c>
      <c r="AT515" s="21"/>
      <c r="AU515" s="59" t="str">
        <f>IF($K515="", "", SUMIF('Drinks List'!DZ$11:DZ$1010, $K515, 'Drinks List'!DY$11:DY$1010))</f>
        <v/>
      </c>
      <c r="AV515" s="21"/>
      <c r="AW515" s="59" t="str">
        <f>IF($K515="", "", SUMIF('Drinks List'!EB$11:EB$1010, $K515, 'Drinks List'!EA$11:EA$1010))</f>
        <v/>
      </c>
      <c r="AX515" s="21"/>
      <c r="AY515" s="59" t="str">
        <f>IF($K515="", "", SUMIF('Drinks List'!ED$11:ED$1010, $K515, 'Drinks List'!EC$11:EC$1010))</f>
        <v/>
      </c>
      <c r="AZ515" s="21"/>
      <c r="BA515" s="59" t="str">
        <f>IF($K515="", "", SUMIF('Drinks List'!EF$11:EF$1010, $K515, 'Drinks List'!EE$11:EE$1010))</f>
        <v/>
      </c>
      <c r="BB515" s="21"/>
      <c r="BC515" s="59" t="str">
        <f>IF($K515="", "", SUMIF('Drinks List'!EH$11:EH$1010, $K515, 'Drinks List'!EG$11:EG$1010))</f>
        <v/>
      </c>
      <c r="BD515" s="21"/>
      <c r="BE515" s="59" t="str">
        <f>IF($K515="", "", SUMIF('Drinks List'!EJ$11:EJ$1010, $K515, 'Drinks List'!EI$11:EI$1010))</f>
        <v/>
      </c>
      <c r="BF515" s="21"/>
      <c r="BG515" s="59" t="str">
        <f>IF($K515="", "", SUMIF('Drinks List'!EL$11:EL$1010, $K515, 'Drinks List'!EK$11:EK$1010))</f>
        <v/>
      </c>
      <c r="BH515" s="21"/>
      <c r="BI515" s="59" t="str">
        <f>IF($K515="", "", SUMIF('Drinks List'!EN$11:EN$1010, $K515, 'Drinks List'!EM$11:EM$1010))</f>
        <v/>
      </c>
      <c r="BJ515" s="21"/>
      <c r="BK515" s="59" t="str">
        <f>IF($K515="", "", SUMIF('Drinks List'!EP$11:EP$1010, $K515, 'Drinks List'!EO$11:EO$1010))</f>
        <v/>
      </c>
      <c r="BL515" s="21"/>
      <c r="BM515" s="59" t="str">
        <f>IF($K515="", "", SUMIF('Drinks List'!ER$11:ER$1010, $K515, 'Drinks List'!EQ$11:EQ$1010))</f>
        <v/>
      </c>
      <c r="BN515" s="21"/>
      <c r="BO515" s="65" t="str">
        <f>IF($K515="", "", SUMIF('Drinks List'!ET$11:ET$1010, $K515, 'Drinks List'!ES$11:ES$1010))</f>
        <v/>
      </c>
      <c r="BQ515" s="120" t="str">
        <f t="shared" si="153"/>
        <v/>
      </c>
      <c r="BR515" s="62" t="str">
        <f t="shared" si="154"/>
        <v/>
      </c>
      <c r="BS515" s="76" t="str">
        <f>IF(BQ515="", "", COUNTIF(BQ$11:BQ$1010, "&gt;"&amp;BQ515)+1+COUNTIF(BQ$11:BQ515, BQ515)-1)</f>
        <v/>
      </c>
      <c r="BT515" s="76" t="str">
        <f>IF(BR515="", "", COUNTIF(BR$11:BR$1010, "&lt;"&amp;BR515)+1+COUNTIF(BR$11:BR515, BR515)-1)</f>
        <v/>
      </c>
      <c r="BV515" s="76" t="str">
        <f t="shared" si="155"/>
        <v/>
      </c>
      <c r="BW515" s="124" t="str">
        <f t="shared" si="156"/>
        <v/>
      </c>
      <c r="BX515" s="115" t="str">
        <f t="shared" si="157"/>
        <v/>
      </c>
      <c r="BY515" s="125" t="str">
        <f t="shared" si="158"/>
        <v/>
      </c>
      <c r="CA515" s="106" t="str">
        <f t="shared" si="159"/>
        <v/>
      </c>
      <c r="CB515" s="22" t="str">
        <f t="shared" si="160"/>
        <v/>
      </c>
      <c r="CD515" s="76" t="str">
        <f>IF($J515="", "", IF($BV515=0, "", COUNTIF($J$11:$J$1010, "&lt;"&amp;$J515)+1+COUNTIF($J$11:$J515, $J515)-1))</f>
        <v/>
      </c>
    </row>
    <row r="516" spans="1:82" x14ac:dyDescent="0.25">
      <c r="A516" s="31"/>
      <c r="B516" s="19" t="str">
        <f t="shared" si="141"/>
        <v/>
      </c>
      <c r="C516" s="20" t="str">
        <f t="shared" si="142"/>
        <v/>
      </c>
      <c r="D516" s="29" t="str">
        <f t="shared" si="143"/>
        <v/>
      </c>
      <c r="E516" s="22" t="str">
        <f t="shared" si="144"/>
        <v/>
      </c>
      <c r="F516" s="31"/>
      <c r="G516" s="301"/>
      <c r="H516" s="302"/>
      <c r="I516" s="303"/>
      <c r="J516" s="304"/>
      <c r="K516" s="283"/>
      <c r="L516" s="305"/>
      <c r="M516" s="285"/>
      <c r="N516" s="287"/>
      <c r="O516" s="31"/>
      <c r="P516" s="19" t="str">
        <f t="shared" si="145"/>
        <v/>
      </c>
      <c r="Q516" s="20" t="str">
        <f t="shared" si="146"/>
        <v/>
      </c>
      <c r="R516" s="29" t="str">
        <f t="shared" si="147"/>
        <v/>
      </c>
      <c r="S516" s="22" t="str">
        <f t="shared" si="148"/>
        <v/>
      </c>
      <c r="T516" s="31"/>
      <c r="U516" s="69" t="str">
        <f t="shared" si="149"/>
        <v/>
      </c>
      <c r="V516" s="31"/>
      <c r="X516" s="76" t="str">
        <f t="shared" si="150"/>
        <v/>
      </c>
      <c r="Z516" s="76" t="str">
        <f t="shared" si="151"/>
        <v/>
      </c>
      <c r="AA516" s="76" t="str">
        <f t="shared" si="152"/>
        <v/>
      </c>
      <c r="AC516" s="19" t="str">
        <f>IF($K516="", "", SUMIF('Drinks List'!DH$11:DH$1010, $K516, 'Drinks List'!DG$11:DG$1010))</f>
        <v/>
      </c>
      <c r="AD516" s="21"/>
      <c r="AE516" s="59" t="str">
        <f>IF($K516="", "", SUMIF('Drinks List'!DJ$11:DJ$1010, $K516, 'Drinks List'!DI$11:DI$1010))</f>
        <v/>
      </c>
      <c r="AF516" s="21"/>
      <c r="AG516" s="59" t="str">
        <f>IF($K516="", "", SUMIF('Drinks List'!DL$11:DL$1010, $K516, 'Drinks List'!DK$11:DK$1010))</f>
        <v/>
      </c>
      <c r="AH516" s="21"/>
      <c r="AI516" s="59" t="str">
        <f>IF($K516="", "", SUMIF('Drinks List'!DN$11:DN$1010, $K516, 'Drinks List'!DM$11:DM$1010))</f>
        <v/>
      </c>
      <c r="AJ516" s="21"/>
      <c r="AK516" s="59" t="str">
        <f>IF($K516="", "", SUMIF('Drinks List'!DP$11:DP$1010, $K516, 'Drinks List'!DO$11:DO$1010))</f>
        <v/>
      </c>
      <c r="AL516" s="21"/>
      <c r="AM516" s="59" t="str">
        <f>IF($K516="", "", SUMIF('Drinks List'!DR$11:DR$1010, $K516, 'Drinks List'!DQ$11:DQ$1010))</f>
        <v/>
      </c>
      <c r="AN516" s="21"/>
      <c r="AO516" s="59" t="str">
        <f>IF($K516="", "", SUMIF('Drinks List'!DT$11:DT$1010, $K516, 'Drinks List'!DS$11:DS$1010))</f>
        <v/>
      </c>
      <c r="AP516" s="21"/>
      <c r="AQ516" s="59" t="str">
        <f>IF($K516="", "", SUMIF('Drinks List'!DV$11:DV$1010, $K516, 'Drinks List'!DU$11:DU$1010))</f>
        <v/>
      </c>
      <c r="AR516" s="21"/>
      <c r="AS516" s="59" t="str">
        <f>IF($K516="", "", SUMIF('Drinks List'!DX$11:DX$1010, $K516, 'Drinks List'!DW$11:DW$1010))</f>
        <v/>
      </c>
      <c r="AT516" s="21"/>
      <c r="AU516" s="59" t="str">
        <f>IF($K516="", "", SUMIF('Drinks List'!DZ$11:DZ$1010, $K516, 'Drinks List'!DY$11:DY$1010))</f>
        <v/>
      </c>
      <c r="AV516" s="21"/>
      <c r="AW516" s="59" t="str">
        <f>IF($K516="", "", SUMIF('Drinks List'!EB$11:EB$1010, $K516, 'Drinks List'!EA$11:EA$1010))</f>
        <v/>
      </c>
      <c r="AX516" s="21"/>
      <c r="AY516" s="59" t="str">
        <f>IF($K516="", "", SUMIF('Drinks List'!ED$11:ED$1010, $K516, 'Drinks List'!EC$11:EC$1010))</f>
        <v/>
      </c>
      <c r="AZ516" s="21"/>
      <c r="BA516" s="59" t="str">
        <f>IF($K516="", "", SUMIF('Drinks List'!EF$11:EF$1010, $K516, 'Drinks List'!EE$11:EE$1010))</f>
        <v/>
      </c>
      <c r="BB516" s="21"/>
      <c r="BC516" s="59" t="str">
        <f>IF($K516="", "", SUMIF('Drinks List'!EH$11:EH$1010, $K516, 'Drinks List'!EG$11:EG$1010))</f>
        <v/>
      </c>
      <c r="BD516" s="21"/>
      <c r="BE516" s="59" t="str">
        <f>IF($K516="", "", SUMIF('Drinks List'!EJ$11:EJ$1010, $K516, 'Drinks List'!EI$11:EI$1010))</f>
        <v/>
      </c>
      <c r="BF516" s="21"/>
      <c r="BG516" s="59" t="str">
        <f>IF($K516="", "", SUMIF('Drinks List'!EL$11:EL$1010, $K516, 'Drinks List'!EK$11:EK$1010))</f>
        <v/>
      </c>
      <c r="BH516" s="21"/>
      <c r="BI516" s="59" t="str">
        <f>IF($K516="", "", SUMIF('Drinks List'!EN$11:EN$1010, $K516, 'Drinks List'!EM$11:EM$1010))</f>
        <v/>
      </c>
      <c r="BJ516" s="21"/>
      <c r="BK516" s="59" t="str">
        <f>IF($K516="", "", SUMIF('Drinks List'!EP$11:EP$1010, $K516, 'Drinks List'!EO$11:EO$1010))</f>
        <v/>
      </c>
      <c r="BL516" s="21"/>
      <c r="BM516" s="59" t="str">
        <f>IF($K516="", "", SUMIF('Drinks List'!ER$11:ER$1010, $K516, 'Drinks List'!EQ$11:EQ$1010))</f>
        <v/>
      </c>
      <c r="BN516" s="21"/>
      <c r="BO516" s="65" t="str">
        <f>IF($K516="", "", SUMIF('Drinks List'!ET$11:ET$1010, $K516, 'Drinks List'!ES$11:ES$1010))</f>
        <v/>
      </c>
      <c r="BQ516" s="120" t="str">
        <f t="shared" si="153"/>
        <v/>
      </c>
      <c r="BR516" s="62" t="str">
        <f t="shared" si="154"/>
        <v/>
      </c>
      <c r="BS516" s="76" t="str">
        <f>IF(BQ516="", "", COUNTIF(BQ$11:BQ$1010, "&gt;"&amp;BQ516)+1+COUNTIF(BQ$11:BQ516, BQ516)-1)</f>
        <v/>
      </c>
      <c r="BT516" s="76" t="str">
        <f>IF(BR516="", "", COUNTIF(BR$11:BR$1010, "&lt;"&amp;BR516)+1+COUNTIF(BR$11:BR516, BR516)-1)</f>
        <v/>
      </c>
      <c r="BV516" s="76" t="str">
        <f t="shared" si="155"/>
        <v/>
      </c>
      <c r="BW516" s="124" t="str">
        <f t="shared" si="156"/>
        <v/>
      </c>
      <c r="BX516" s="115" t="str">
        <f t="shared" si="157"/>
        <v/>
      </c>
      <c r="BY516" s="125" t="str">
        <f t="shared" si="158"/>
        <v/>
      </c>
      <c r="CA516" s="106" t="str">
        <f t="shared" si="159"/>
        <v/>
      </c>
      <c r="CB516" s="22" t="str">
        <f t="shared" si="160"/>
        <v/>
      </c>
      <c r="CD516" s="76" t="str">
        <f>IF($J516="", "", IF($BV516=0, "", COUNTIF($J$11:$J$1010, "&lt;"&amp;$J516)+1+COUNTIF($J$11:$J516, $J516)-1))</f>
        <v/>
      </c>
    </row>
    <row r="517" spans="1:82" x14ac:dyDescent="0.25">
      <c r="A517" s="31"/>
      <c r="B517" s="19" t="str">
        <f t="shared" si="141"/>
        <v/>
      </c>
      <c r="C517" s="20" t="str">
        <f t="shared" si="142"/>
        <v/>
      </c>
      <c r="D517" s="29" t="str">
        <f t="shared" si="143"/>
        <v/>
      </c>
      <c r="E517" s="22" t="str">
        <f t="shared" si="144"/>
        <v/>
      </c>
      <c r="F517" s="31"/>
      <c r="G517" s="301"/>
      <c r="H517" s="302"/>
      <c r="I517" s="303"/>
      <c r="J517" s="304"/>
      <c r="K517" s="283"/>
      <c r="L517" s="305"/>
      <c r="M517" s="285"/>
      <c r="N517" s="287"/>
      <c r="O517" s="31"/>
      <c r="P517" s="19" t="str">
        <f t="shared" si="145"/>
        <v/>
      </c>
      <c r="Q517" s="20" t="str">
        <f t="shared" si="146"/>
        <v/>
      </c>
      <c r="R517" s="29" t="str">
        <f t="shared" si="147"/>
        <v/>
      </c>
      <c r="S517" s="22" t="str">
        <f t="shared" si="148"/>
        <v/>
      </c>
      <c r="T517" s="31"/>
      <c r="U517" s="69" t="str">
        <f t="shared" si="149"/>
        <v/>
      </c>
      <c r="V517" s="31"/>
      <c r="X517" s="76" t="str">
        <f t="shared" si="150"/>
        <v/>
      </c>
      <c r="Z517" s="76" t="str">
        <f t="shared" si="151"/>
        <v/>
      </c>
      <c r="AA517" s="76" t="str">
        <f t="shared" si="152"/>
        <v/>
      </c>
      <c r="AC517" s="19" t="str">
        <f>IF($K517="", "", SUMIF('Drinks List'!DH$11:DH$1010, $K517, 'Drinks List'!DG$11:DG$1010))</f>
        <v/>
      </c>
      <c r="AD517" s="21"/>
      <c r="AE517" s="59" t="str">
        <f>IF($K517="", "", SUMIF('Drinks List'!DJ$11:DJ$1010, $K517, 'Drinks List'!DI$11:DI$1010))</f>
        <v/>
      </c>
      <c r="AF517" s="21"/>
      <c r="AG517" s="59" t="str">
        <f>IF($K517="", "", SUMIF('Drinks List'!DL$11:DL$1010, $K517, 'Drinks List'!DK$11:DK$1010))</f>
        <v/>
      </c>
      <c r="AH517" s="21"/>
      <c r="AI517" s="59" t="str">
        <f>IF($K517="", "", SUMIF('Drinks List'!DN$11:DN$1010, $K517, 'Drinks List'!DM$11:DM$1010))</f>
        <v/>
      </c>
      <c r="AJ517" s="21"/>
      <c r="AK517" s="59" t="str">
        <f>IF($K517="", "", SUMIF('Drinks List'!DP$11:DP$1010, $K517, 'Drinks List'!DO$11:DO$1010))</f>
        <v/>
      </c>
      <c r="AL517" s="21"/>
      <c r="AM517" s="59" t="str">
        <f>IF($K517="", "", SUMIF('Drinks List'!DR$11:DR$1010, $K517, 'Drinks List'!DQ$11:DQ$1010))</f>
        <v/>
      </c>
      <c r="AN517" s="21"/>
      <c r="AO517" s="59" t="str">
        <f>IF($K517="", "", SUMIF('Drinks List'!DT$11:DT$1010, $K517, 'Drinks List'!DS$11:DS$1010))</f>
        <v/>
      </c>
      <c r="AP517" s="21"/>
      <c r="AQ517" s="59" t="str">
        <f>IF($K517="", "", SUMIF('Drinks List'!DV$11:DV$1010, $K517, 'Drinks List'!DU$11:DU$1010))</f>
        <v/>
      </c>
      <c r="AR517" s="21"/>
      <c r="AS517" s="59" t="str">
        <f>IF($K517="", "", SUMIF('Drinks List'!DX$11:DX$1010, $K517, 'Drinks List'!DW$11:DW$1010))</f>
        <v/>
      </c>
      <c r="AT517" s="21"/>
      <c r="AU517" s="59" t="str">
        <f>IF($K517="", "", SUMIF('Drinks List'!DZ$11:DZ$1010, $K517, 'Drinks List'!DY$11:DY$1010))</f>
        <v/>
      </c>
      <c r="AV517" s="21"/>
      <c r="AW517" s="59" t="str">
        <f>IF($K517="", "", SUMIF('Drinks List'!EB$11:EB$1010, $K517, 'Drinks List'!EA$11:EA$1010))</f>
        <v/>
      </c>
      <c r="AX517" s="21"/>
      <c r="AY517" s="59" t="str">
        <f>IF($K517="", "", SUMIF('Drinks List'!ED$11:ED$1010, $K517, 'Drinks List'!EC$11:EC$1010))</f>
        <v/>
      </c>
      <c r="AZ517" s="21"/>
      <c r="BA517" s="59" t="str">
        <f>IF($K517="", "", SUMIF('Drinks List'!EF$11:EF$1010, $K517, 'Drinks List'!EE$11:EE$1010))</f>
        <v/>
      </c>
      <c r="BB517" s="21"/>
      <c r="BC517" s="59" t="str">
        <f>IF($K517="", "", SUMIF('Drinks List'!EH$11:EH$1010, $K517, 'Drinks List'!EG$11:EG$1010))</f>
        <v/>
      </c>
      <c r="BD517" s="21"/>
      <c r="BE517" s="59" t="str">
        <f>IF($K517="", "", SUMIF('Drinks List'!EJ$11:EJ$1010, $K517, 'Drinks List'!EI$11:EI$1010))</f>
        <v/>
      </c>
      <c r="BF517" s="21"/>
      <c r="BG517" s="59" t="str">
        <f>IF($K517="", "", SUMIF('Drinks List'!EL$11:EL$1010, $K517, 'Drinks List'!EK$11:EK$1010))</f>
        <v/>
      </c>
      <c r="BH517" s="21"/>
      <c r="BI517" s="59" t="str">
        <f>IF($K517="", "", SUMIF('Drinks List'!EN$11:EN$1010, $K517, 'Drinks List'!EM$11:EM$1010))</f>
        <v/>
      </c>
      <c r="BJ517" s="21"/>
      <c r="BK517" s="59" t="str">
        <f>IF($K517="", "", SUMIF('Drinks List'!EP$11:EP$1010, $K517, 'Drinks List'!EO$11:EO$1010))</f>
        <v/>
      </c>
      <c r="BL517" s="21"/>
      <c r="BM517" s="59" t="str">
        <f>IF($K517="", "", SUMIF('Drinks List'!ER$11:ER$1010, $K517, 'Drinks List'!EQ$11:EQ$1010))</f>
        <v/>
      </c>
      <c r="BN517" s="21"/>
      <c r="BO517" s="65" t="str">
        <f>IF($K517="", "", SUMIF('Drinks List'!ET$11:ET$1010, $K517, 'Drinks List'!ES$11:ES$1010))</f>
        <v/>
      </c>
      <c r="BQ517" s="120" t="str">
        <f t="shared" si="153"/>
        <v/>
      </c>
      <c r="BR517" s="62" t="str">
        <f t="shared" si="154"/>
        <v/>
      </c>
      <c r="BS517" s="76" t="str">
        <f>IF(BQ517="", "", COUNTIF(BQ$11:BQ$1010, "&gt;"&amp;BQ517)+1+COUNTIF(BQ$11:BQ517, BQ517)-1)</f>
        <v/>
      </c>
      <c r="BT517" s="76" t="str">
        <f>IF(BR517="", "", COUNTIF(BR$11:BR$1010, "&lt;"&amp;BR517)+1+COUNTIF(BR$11:BR517, BR517)-1)</f>
        <v/>
      </c>
      <c r="BV517" s="76" t="str">
        <f t="shared" si="155"/>
        <v/>
      </c>
      <c r="BW517" s="124" t="str">
        <f t="shared" si="156"/>
        <v/>
      </c>
      <c r="BX517" s="115" t="str">
        <f t="shared" si="157"/>
        <v/>
      </c>
      <c r="BY517" s="125" t="str">
        <f t="shared" si="158"/>
        <v/>
      </c>
      <c r="CA517" s="106" t="str">
        <f t="shared" si="159"/>
        <v/>
      </c>
      <c r="CB517" s="22" t="str">
        <f t="shared" si="160"/>
        <v/>
      </c>
      <c r="CD517" s="76" t="str">
        <f>IF($J517="", "", IF($BV517=0, "", COUNTIF($J$11:$J$1010, "&lt;"&amp;$J517)+1+COUNTIF($J$11:$J517, $J517)-1))</f>
        <v/>
      </c>
    </row>
    <row r="518" spans="1:82" x14ac:dyDescent="0.25">
      <c r="A518" s="31"/>
      <c r="B518" s="19" t="str">
        <f t="shared" si="141"/>
        <v/>
      </c>
      <c r="C518" s="20" t="str">
        <f t="shared" si="142"/>
        <v/>
      </c>
      <c r="D518" s="29" t="str">
        <f t="shared" si="143"/>
        <v/>
      </c>
      <c r="E518" s="22" t="str">
        <f t="shared" si="144"/>
        <v/>
      </c>
      <c r="F518" s="31"/>
      <c r="G518" s="301"/>
      <c r="H518" s="302"/>
      <c r="I518" s="303"/>
      <c r="J518" s="304"/>
      <c r="K518" s="283"/>
      <c r="L518" s="305"/>
      <c r="M518" s="285"/>
      <c r="N518" s="287"/>
      <c r="O518" s="31"/>
      <c r="P518" s="19" t="str">
        <f t="shared" si="145"/>
        <v/>
      </c>
      <c r="Q518" s="20" t="str">
        <f t="shared" si="146"/>
        <v/>
      </c>
      <c r="R518" s="29" t="str">
        <f t="shared" si="147"/>
        <v/>
      </c>
      <c r="S518" s="22" t="str">
        <f t="shared" si="148"/>
        <v/>
      </c>
      <c r="T518" s="31"/>
      <c r="U518" s="69" t="str">
        <f t="shared" si="149"/>
        <v/>
      </c>
      <c r="V518" s="31"/>
      <c r="X518" s="76" t="str">
        <f t="shared" si="150"/>
        <v/>
      </c>
      <c r="Z518" s="76" t="str">
        <f t="shared" si="151"/>
        <v/>
      </c>
      <c r="AA518" s="76" t="str">
        <f t="shared" si="152"/>
        <v/>
      </c>
      <c r="AC518" s="19" t="str">
        <f>IF($K518="", "", SUMIF('Drinks List'!DH$11:DH$1010, $K518, 'Drinks List'!DG$11:DG$1010))</f>
        <v/>
      </c>
      <c r="AD518" s="21"/>
      <c r="AE518" s="59" t="str">
        <f>IF($K518="", "", SUMIF('Drinks List'!DJ$11:DJ$1010, $K518, 'Drinks List'!DI$11:DI$1010))</f>
        <v/>
      </c>
      <c r="AF518" s="21"/>
      <c r="AG518" s="59" t="str">
        <f>IF($K518="", "", SUMIF('Drinks List'!DL$11:DL$1010, $K518, 'Drinks List'!DK$11:DK$1010))</f>
        <v/>
      </c>
      <c r="AH518" s="21"/>
      <c r="AI518" s="59" t="str">
        <f>IF($K518="", "", SUMIF('Drinks List'!DN$11:DN$1010, $K518, 'Drinks List'!DM$11:DM$1010))</f>
        <v/>
      </c>
      <c r="AJ518" s="21"/>
      <c r="AK518" s="59" t="str">
        <f>IF($K518="", "", SUMIF('Drinks List'!DP$11:DP$1010, $K518, 'Drinks List'!DO$11:DO$1010))</f>
        <v/>
      </c>
      <c r="AL518" s="21"/>
      <c r="AM518" s="59" t="str">
        <f>IF($K518="", "", SUMIF('Drinks List'!DR$11:DR$1010, $K518, 'Drinks List'!DQ$11:DQ$1010))</f>
        <v/>
      </c>
      <c r="AN518" s="21"/>
      <c r="AO518" s="59" t="str">
        <f>IF($K518="", "", SUMIF('Drinks List'!DT$11:DT$1010, $K518, 'Drinks List'!DS$11:DS$1010))</f>
        <v/>
      </c>
      <c r="AP518" s="21"/>
      <c r="AQ518" s="59" t="str">
        <f>IF($K518="", "", SUMIF('Drinks List'!DV$11:DV$1010, $K518, 'Drinks List'!DU$11:DU$1010))</f>
        <v/>
      </c>
      <c r="AR518" s="21"/>
      <c r="AS518" s="59" t="str">
        <f>IF($K518="", "", SUMIF('Drinks List'!DX$11:DX$1010, $K518, 'Drinks List'!DW$11:DW$1010))</f>
        <v/>
      </c>
      <c r="AT518" s="21"/>
      <c r="AU518" s="59" t="str">
        <f>IF($K518="", "", SUMIF('Drinks List'!DZ$11:DZ$1010, $K518, 'Drinks List'!DY$11:DY$1010))</f>
        <v/>
      </c>
      <c r="AV518" s="21"/>
      <c r="AW518" s="59" t="str">
        <f>IF($K518="", "", SUMIF('Drinks List'!EB$11:EB$1010, $K518, 'Drinks List'!EA$11:EA$1010))</f>
        <v/>
      </c>
      <c r="AX518" s="21"/>
      <c r="AY518" s="59" t="str">
        <f>IF($K518="", "", SUMIF('Drinks List'!ED$11:ED$1010, $K518, 'Drinks List'!EC$11:EC$1010))</f>
        <v/>
      </c>
      <c r="AZ518" s="21"/>
      <c r="BA518" s="59" t="str">
        <f>IF($K518="", "", SUMIF('Drinks List'!EF$11:EF$1010, $K518, 'Drinks List'!EE$11:EE$1010))</f>
        <v/>
      </c>
      <c r="BB518" s="21"/>
      <c r="BC518" s="59" t="str">
        <f>IF($K518="", "", SUMIF('Drinks List'!EH$11:EH$1010, $K518, 'Drinks List'!EG$11:EG$1010))</f>
        <v/>
      </c>
      <c r="BD518" s="21"/>
      <c r="BE518" s="59" t="str">
        <f>IF($K518="", "", SUMIF('Drinks List'!EJ$11:EJ$1010, $K518, 'Drinks List'!EI$11:EI$1010))</f>
        <v/>
      </c>
      <c r="BF518" s="21"/>
      <c r="BG518" s="59" t="str">
        <f>IF($K518="", "", SUMIF('Drinks List'!EL$11:EL$1010, $K518, 'Drinks List'!EK$11:EK$1010))</f>
        <v/>
      </c>
      <c r="BH518" s="21"/>
      <c r="BI518" s="59" t="str">
        <f>IF($K518="", "", SUMIF('Drinks List'!EN$11:EN$1010, $K518, 'Drinks List'!EM$11:EM$1010))</f>
        <v/>
      </c>
      <c r="BJ518" s="21"/>
      <c r="BK518" s="59" t="str">
        <f>IF($K518="", "", SUMIF('Drinks List'!EP$11:EP$1010, $K518, 'Drinks List'!EO$11:EO$1010))</f>
        <v/>
      </c>
      <c r="BL518" s="21"/>
      <c r="BM518" s="59" t="str">
        <f>IF($K518="", "", SUMIF('Drinks List'!ER$11:ER$1010, $K518, 'Drinks List'!EQ$11:EQ$1010))</f>
        <v/>
      </c>
      <c r="BN518" s="21"/>
      <c r="BO518" s="65" t="str">
        <f>IF($K518="", "", SUMIF('Drinks List'!ET$11:ET$1010, $K518, 'Drinks List'!ES$11:ES$1010))</f>
        <v/>
      </c>
      <c r="BQ518" s="120" t="str">
        <f t="shared" si="153"/>
        <v/>
      </c>
      <c r="BR518" s="62" t="str">
        <f t="shared" si="154"/>
        <v/>
      </c>
      <c r="BS518" s="76" t="str">
        <f>IF(BQ518="", "", COUNTIF(BQ$11:BQ$1010, "&gt;"&amp;BQ518)+1+COUNTIF(BQ$11:BQ518, BQ518)-1)</f>
        <v/>
      </c>
      <c r="BT518" s="76" t="str">
        <f>IF(BR518="", "", COUNTIF(BR$11:BR$1010, "&lt;"&amp;BR518)+1+COUNTIF(BR$11:BR518, BR518)-1)</f>
        <v/>
      </c>
      <c r="BV518" s="76" t="str">
        <f t="shared" si="155"/>
        <v/>
      </c>
      <c r="BW518" s="124" t="str">
        <f t="shared" si="156"/>
        <v/>
      </c>
      <c r="BX518" s="115" t="str">
        <f t="shared" si="157"/>
        <v/>
      </c>
      <c r="BY518" s="125" t="str">
        <f t="shared" si="158"/>
        <v/>
      </c>
      <c r="CA518" s="106" t="str">
        <f t="shared" si="159"/>
        <v/>
      </c>
      <c r="CB518" s="22" t="str">
        <f t="shared" si="160"/>
        <v/>
      </c>
      <c r="CD518" s="76" t="str">
        <f>IF($J518="", "", IF($BV518=0, "", COUNTIF($J$11:$J$1010, "&lt;"&amp;$J518)+1+COUNTIF($J$11:$J518, $J518)-1))</f>
        <v/>
      </c>
    </row>
    <row r="519" spans="1:82" x14ac:dyDescent="0.25">
      <c r="A519" s="31"/>
      <c r="B519" s="19" t="str">
        <f t="shared" si="141"/>
        <v/>
      </c>
      <c r="C519" s="20" t="str">
        <f t="shared" si="142"/>
        <v/>
      </c>
      <c r="D519" s="29" t="str">
        <f t="shared" si="143"/>
        <v/>
      </c>
      <c r="E519" s="22" t="str">
        <f t="shared" si="144"/>
        <v/>
      </c>
      <c r="F519" s="31"/>
      <c r="G519" s="301"/>
      <c r="H519" s="302"/>
      <c r="I519" s="303"/>
      <c r="J519" s="304"/>
      <c r="K519" s="283"/>
      <c r="L519" s="305"/>
      <c r="M519" s="285"/>
      <c r="N519" s="287"/>
      <c r="O519" s="31"/>
      <c r="P519" s="19" t="str">
        <f t="shared" si="145"/>
        <v/>
      </c>
      <c r="Q519" s="20" t="str">
        <f t="shared" si="146"/>
        <v/>
      </c>
      <c r="R519" s="29" t="str">
        <f t="shared" si="147"/>
        <v/>
      </c>
      <c r="S519" s="22" t="str">
        <f t="shared" si="148"/>
        <v/>
      </c>
      <c r="T519" s="31"/>
      <c r="U519" s="69" t="str">
        <f t="shared" si="149"/>
        <v/>
      </c>
      <c r="V519" s="31"/>
      <c r="X519" s="76" t="str">
        <f t="shared" si="150"/>
        <v/>
      </c>
      <c r="Z519" s="76" t="str">
        <f t="shared" si="151"/>
        <v/>
      </c>
      <c r="AA519" s="76" t="str">
        <f t="shared" si="152"/>
        <v/>
      </c>
      <c r="AC519" s="19" t="str">
        <f>IF($K519="", "", SUMIF('Drinks List'!DH$11:DH$1010, $K519, 'Drinks List'!DG$11:DG$1010))</f>
        <v/>
      </c>
      <c r="AD519" s="21"/>
      <c r="AE519" s="59" t="str">
        <f>IF($K519="", "", SUMIF('Drinks List'!DJ$11:DJ$1010, $K519, 'Drinks List'!DI$11:DI$1010))</f>
        <v/>
      </c>
      <c r="AF519" s="21"/>
      <c r="AG519" s="59" t="str">
        <f>IF($K519="", "", SUMIF('Drinks List'!DL$11:DL$1010, $K519, 'Drinks List'!DK$11:DK$1010))</f>
        <v/>
      </c>
      <c r="AH519" s="21"/>
      <c r="AI519" s="59" t="str">
        <f>IF($K519="", "", SUMIF('Drinks List'!DN$11:DN$1010, $K519, 'Drinks List'!DM$11:DM$1010))</f>
        <v/>
      </c>
      <c r="AJ519" s="21"/>
      <c r="AK519" s="59" t="str">
        <f>IF($K519="", "", SUMIF('Drinks List'!DP$11:DP$1010, $K519, 'Drinks List'!DO$11:DO$1010))</f>
        <v/>
      </c>
      <c r="AL519" s="21"/>
      <c r="AM519" s="59" t="str">
        <f>IF($K519="", "", SUMIF('Drinks List'!DR$11:DR$1010, $K519, 'Drinks List'!DQ$11:DQ$1010))</f>
        <v/>
      </c>
      <c r="AN519" s="21"/>
      <c r="AO519" s="59" t="str">
        <f>IF($K519="", "", SUMIF('Drinks List'!DT$11:DT$1010, $K519, 'Drinks List'!DS$11:DS$1010))</f>
        <v/>
      </c>
      <c r="AP519" s="21"/>
      <c r="AQ519" s="59" t="str">
        <f>IF($K519="", "", SUMIF('Drinks List'!DV$11:DV$1010, $K519, 'Drinks List'!DU$11:DU$1010))</f>
        <v/>
      </c>
      <c r="AR519" s="21"/>
      <c r="AS519" s="59" t="str">
        <f>IF($K519="", "", SUMIF('Drinks List'!DX$11:DX$1010, $K519, 'Drinks List'!DW$11:DW$1010))</f>
        <v/>
      </c>
      <c r="AT519" s="21"/>
      <c r="AU519" s="59" t="str">
        <f>IF($K519="", "", SUMIF('Drinks List'!DZ$11:DZ$1010, $K519, 'Drinks List'!DY$11:DY$1010))</f>
        <v/>
      </c>
      <c r="AV519" s="21"/>
      <c r="AW519" s="59" t="str">
        <f>IF($K519="", "", SUMIF('Drinks List'!EB$11:EB$1010, $K519, 'Drinks List'!EA$11:EA$1010))</f>
        <v/>
      </c>
      <c r="AX519" s="21"/>
      <c r="AY519" s="59" t="str">
        <f>IF($K519="", "", SUMIF('Drinks List'!ED$11:ED$1010, $K519, 'Drinks List'!EC$11:EC$1010))</f>
        <v/>
      </c>
      <c r="AZ519" s="21"/>
      <c r="BA519" s="59" t="str">
        <f>IF($K519="", "", SUMIF('Drinks List'!EF$11:EF$1010, $K519, 'Drinks List'!EE$11:EE$1010))</f>
        <v/>
      </c>
      <c r="BB519" s="21"/>
      <c r="BC519" s="59" t="str">
        <f>IF($K519="", "", SUMIF('Drinks List'!EH$11:EH$1010, $K519, 'Drinks List'!EG$11:EG$1010))</f>
        <v/>
      </c>
      <c r="BD519" s="21"/>
      <c r="BE519" s="59" t="str">
        <f>IF($K519="", "", SUMIF('Drinks List'!EJ$11:EJ$1010, $K519, 'Drinks List'!EI$11:EI$1010))</f>
        <v/>
      </c>
      <c r="BF519" s="21"/>
      <c r="BG519" s="59" t="str">
        <f>IF($K519="", "", SUMIF('Drinks List'!EL$11:EL$1010, $K519, 'Drinks List'!EK$11:EK$1010))</f>
        <v/>
      </c>
      <c r="BH519" s="21"/>
      <c r="BI519" s="59" t="str">
        <f>IF($K519="", "", SUMIF('Drinks List'!EN$11:EN$1010, $K519, 'Drinks List'!EM$11:EM$1010))</f>
        <v/>
      </c>
      <c r="BJ519" s="21"/>
      <c r="BK519" s="59" t="str">
        <f>IF($K519="", "", SUMIF('Drinks List'!EP$11:EP$1010, $K519, 'Drinks List'!EO$11:EO$1010))</f>
        <v/>
      </c>
      <c r="BL519" s="21"/>
      <c r="BM519" s="59" t="str">
        <f>IF($K519="", "", SUMIF('Drinks List'!ER$11:ER$1010, $K519, 'Drinks List'!EQ$11:EQ$1010))</f>
        <v/>
      </c>
      <c r="BN519" s="21"/>
      <c r="BO519" s="65" t="str">
        <f>IF($K519="", "", SUMIF('Drinks List'!ET$11:ET$1010, $K519, 'Drinks List'!ES$11:ES$1010))</f>
        <v/>
      </c>
      <c r="BQ519" s="120" t="str">
        <f t="shared" si="153"/>
        <v/>
      </c>
      <c r="BR519" s="62" t="str">
        <f t="shared" si="154"/>
        <v/>
      </c>
      <c r="BS519" s="76" t="str">
        <f>IF(BQ519="", "", COUNTIF(BQ$11:BQ$1010, "&gt;"&amp;BQ519)+1+COUNTIF(BQ$11:BQ519, BQ519)-1)</f>
        <v/>
      </c>
      <c r="BT519" s="76" t="str">
        <f>IF(BR519="", "", COUNTIF(BR$11:BR$1010, "&lt;"&amp;BR519)+1+COUNTIF(BR$11:BR519, BR519)-1)</f>
        <v/>
      </c>
      <c r="BV519" s="76" t="str">
        <f t="shared" si="155"/>
        <v/>
      </c>
      <c r="BW519" s="124" t="str">
        <f t="shared" si="156"/>
        <v/>
      </c>
      <c r="BX519" s="115" t="str">
        <f t="shared" si="157"/>
        <v/>
      </c>
      <c r="BY519" s="125" t="str">
        <f t="shared" si="158"/>
        <v/>
      </c>
      <c r="CA519" s="106" t="str">
        <f t="shared" si="159"/>
        <v/>
      </c>
      <c r="CB519" s="22" t="str">
        <f t="shared" si="160"/>
        <v/>
      </c>
      <c r="CD519" s="76" t="str">
        <f>IF($J519="", "", IF($BV519=0, "", COUNTIF($J$11:$J$1010, "&lt;"&amp;$J519)+1+COUNTIF($J$11:$J519, $J519)-1))</f>
        <v/>
      </c>
    </row>
    <row r="520" spans="1:82" x14ac:dyDescent="0.25">
      <c r="A520" s="31"/>
      <c r="B520" s="19" t="str">
        <f t="shared" si="141"/>
        <v/>
      </c>
      <c r="C520" s="20" t="str">
        <f t="shared" si="142"/>
        <v/>
      </c>
      <c r="D520" s="29" t="str">
        <f t="shared" si="143"/>
        <v/>
      </c>
      <c r="E520" s="22" t="str">
        <f t="shared" si="144"/>
        <v/>
      </c>
      <c r="F520" s="31"/>
      <c r="G520" s="301"/>
      <c r="H520" s="302"/>
      <c r="I520" s="303"/>
      <c r="J520" s="304"/>
      <c r="K520" s="283"/>
      <c r="L520" s="305"/>
      <c r="M520" s="285"/>
      <c r="N520" s="287"/>
      <c r="O520" s="31"/>
      <c r="P520" s="19" t="str">
        <f t="shared" si="145"/>
        <v/>
      </c>
      <c r="Q520" s="20" t="str">
        <f t="shared" si="146"/>
        <v/>
      </c>
      <c r="R520" s="29" t="str">
        <f t="shared" si="147"/>
        <v/>
      </c>
      <c r="S520" s="22" t="str">
        <f t="shared" si="148"/>
        <v/>
      </c>
      <c r="T520" s="31"/>
      <c r="U520" s="69" t="str">
        <f t="shared" si="149"/>
        <v/>
      </c>
      <c r="V520" s="31"/>
      <c r="X520" s="76" t="str">
        <f t="shared" si="150"/>
        <v/>
      </c>
      <c r="Z520" s="76" t="str">
        <f t="shared" si="151"/>
        <v/>
      </c>
      <c r="AA520" s="76" t="str">
        <f t="shared" si="152"/>
        <v/>
      </c>
      <c r="AC520" s="19" t="str">
        <f>IF($K520="", "", SUMIF('Drinks List'!DH$11:DH$1010, $K520, 'Drinks List'!DG$11:DG$1010))</f>
        <v/>
      </c>
      <c r="AD520" s="21"/>
      <c r="AE520" s="59" t="str">
        <f>IF($K520="", "", SUMIF('Drinks List'!DJ$11:DJ$1010, $K520, 'Drinks List'!DI$11:DI$1010))</f>
        <v/>
      </c>
      <c r="AF520" s="21"/>
      <c r="AG520" s="59" t="str">
        <f>IF($K520="", "", SUMIF('Drinks List'!DL$11:DL$1010, $K520, 'Drinks List'!DK$11:DK$1010))</f>
        <v/>
      </c>
      <c r="AH520" s="21"/>
      <c r="AI520" s="59" t="str">
        <f>IF($K520="", "", SUMIF('Drinks List'!DN$11:DN$1010, $K520, 'Drinks List'!DM$11:DM$1010))</f>
        <v/>
      </c>
      <c r="AJ520" s="21"/>
      <c r="AK520" s="59" t="str">
        <f>IF($K520="", "", SUMIF('Drinks List'!DP$11:DP$1010, $K520, 'Drinks List'!DO$11:DO$1010))</f>
        <v/>
      </c>
      <c r="AL520" s="21"/>
      <c r="AM520" s="59" t="str">
        <f>IF($K520="", "", SUMIF('Drinks List'!DR$11:DR$1010, $K520, 'Drinks List'!DQ$11:DQ$1010))</f>
        <v/>
      </c>
      <c r="AN520" s="21"/>
      <c r="AO520" s="59" t="str">
        <f>IF($K520="", "", SUMIF('Drinks List'!DT$11:DT$1010, $K520, 'Drinks List'!DS$11:DS$1010))</f>
        <v/>
      </c>
      <c r="AP520" s="21"/>
      <c r="AQ520" s="59" t="str">
        <f>IF($K520="", "", SUMIF('Drinks List'!DV$11:DV$1010, $K520, 'Drinks List'!DU$11:DU$1010))</f>
        <v/>
      </c>
      <c r="AR520" s="21"/>
      <c r="AS520" s="59" t="str">
        <f>IF($K520="", "", SUMIF('Drinks List'!DX$11:DX$1010, $K520, 'Drinks List'!DW$11:DW$1010))</f>
        <v/>
      </c>
      <c r="AT520" s="21"/>
      <c r="AU520" s="59" t="str">
        <f>IF($K520="", "", SUMIF('Drinks List'!DZ$11:DZ$1010, $K520, 'Drinks List'!DY$11:DY$1010))</f>
        <v/>
      </c>
      <c r="AV520" s="21"/>
      <c r="AW520" s="59" t="str">
        <f>IF($K520="", "", SUMIF('Drinks List'!EB$11:EB$1010, $K520, 'Drinks List'!EA$11:EA$1010))</f>
        <v/>
      </c>
      <c r="AX520" s="21"/>
      <c r="AY520" s="59" t="str">
        <f>IF($K520="", "", SUMIF('Drinks List'!ED$11:ED$1010, $K520, 'Drinks List'!EC$11:EC$1010))</f>
        <v/>
      </c>
      <c r="AZ520" s="21"/>
      <c r="BA520" s="59" t="str">
        <f>IF($K520="", "", SUMIF('Drinks List'!EF$11:EF$1010, $K520, 'Drinks List'!EE$11:EE$1010))</f>
        <v/>
      </c>
      <c r="BB520" s="21"/>
      <c r="BC520" s="59" t="str">
        <f>IF($K520="", "", SUMIF('Drinks List'!EH$11:EH$1010, $K520, 'Drinks List'!EG$11:EG$1010))</f>
        <v/>
      </c>
      <c r="BD520" s="21"/>
      <c r="BE520" s="59" t="str">
        <f>IF($K520="", "", SUMIF('Drinks List'!EJ$11:EJ$1010, $K520, 'Drinks List'!EI$11:EI$1010))</f>
        <v/>
      </c>
      <c r="BF520" s="21"/>
      <c r="BG520" s="59" t="str">
        <f>IF($K520="", "", SUMIF('Drinks List'!EL$11:EL$1010, $K520, 'Drinks List'!EK$11:EK$1010))</f>
        <v/>
      </c>
      <c r="BH520" s="21"/>
      <c r="BI520" s="59" t="str">
        <f>IF($K520="", "", SUMIF('Drinks List'!EN$11:EN$1010, $K520, 'Drinks List'!EM$11:EM$1010))</f>
        <v/>
      </c>
      <c r="BJ520" s="21"/>
      <c r="BK520" s="59" t="str">
        <f>IF($K520="", "", SUMIF('Drinks List'!EP$11:EP$1010, $K520, 'Drinks List'!EO$11:EO$1010))</f>
        <v/>
      </c>
      <c r="BL520" s="21"/>
      <c r="BM520" s="59" t="str">
        <f>IF($K520="", "", SUMIF('Drinks List'!ER$11:ER$1010, $K520, 'Drinks List'!EQ$11:EQ$1010))</f>
        <v/>
      </c>
      <c r="BN520" s="21"/>
      <c r="BO520" s="65" t="str">
        <f>IF($K520="", "", SUMIF('Drinks List'!ET$11:ET$1010, $K520, 'Drinks List'!ES$11:ES$1010))</f>
        <v/>
      </c>
      <c r="BQ520" s="120" t="str">
        <f t="shared" si="153"/>
        <v/>
      </c>
      <c r="BR520" s="62" t="str">
        <f t="shared" si="154"/>
        <v/>
      </c>
      <c r="BS520" s="76" t="str">
        <f>IF(BQ520="", "", COUNTIF(BQ$11:BQ$1010, "&gt;"&amp;BQ520)+1+COUNTIF(BQ$11:BQ520, BQ520)-1)</f>
        <v/>
      </c>
      <c r="BT520" s="76" t="str">
        <f>IF(BR520="", "", COUNTIF(BR$11:BR$1010, "&lt;"&amp;BR520)+1+COUNTIF(BR$11:BR520, BR520)-1)</f>
        <v/>
      </c>
      <c r="BV520" s="76" t="str">
        <f t="shared" si="155"/>
        <v/>
      </c>
      <c r="BW520" s="124" t="str">
        <f t="shared" si="156"/>
        <v/>
      </c>
      <c r="BX520" s="115" t="str">
        <f t="shared" si="157"/>
        <v/>
      </c>
      <c r="BY520" s="125" t="str">
        <f t="shared" si="158"/>
        <v/>
      </c>
      <c r="CA520" s="106" t="str">
        <f t="shared" si="159"/>
        <v/>
      </c>
      <c r="CB520" s="22" t="str">
        <f t="shared" si="160"/>
        <v/>
      </c>
      <c r="CD520" s="76" t="str">
        <f>IF($J520="", "", IF($BV520=0, "", COUNTIF($J$11:$J$1010, "&lt;"&amp;$J520)+1+COUNTIF($J$11:$J520, $J520)-1))</f>
        <v/>
      </c>
    </row>
    <row r="521" spans="1:82" x14ac:dyDescent="0.25">
      <c r="A521" s="31"/>
      <c r="B521" s="19" t="str">
        <f t="shared" si="141"/>
        <v/>
      </c>
      <c r="C521" s="20" t="str">
        <f t="shared" si="142"/>
        <v/>
      </c>
      <c r="D521" s="29" t="str">
        <f t="shared" si="143"/>
        <v/>
      </c>
      <c r="E521" s="22" t="str">
        <f t="shared" si="144"/>
        <v/>
      </c>
      <c r="F521" s="31"/>
      <c r="G521" s="301"/>
      <c r="H521" s="302"/>
      <c r="I521" s="303"/>
      <c r="J521" s="304"/>
      <c r="K521" s="283"/>
      <c r="L521" s="305"/>
      <c r="M521" s="285"/>
      <c r="N521" s="287"/>
      <c r="O521" s="31"/>
      <c r="P521" s="19" t="str">
        <f t="shared" si="145"/>
        <v/>
      </c>
      <c r="Q521" s="20" t="str">
        <f t="shared" si="146"/>
        <v/>
      </c>
      <c r="R521" s="29" t="str">
        <f t="shared" si="147"/>
        <v/>
      </c>
      <c r="S521" s="22" t="str">
        <f t="shared" si="148"/>
        <v/>
      </c>
      <c r="T521" s="31"/>
      <c r="U521" s="69" t="str">
        <f t="shared" si="149"/>
        <v/>
      </c>
      <c r="V521" s="31"/>
      <c r="X521" s="76" t="str">
        <f t="shared" si="150"/>
        <v/>
      </c>
      <c r="Z521" s="76" t="str">
        <f t="shared" si="151"/>
        <v/>
      </c>
      <c r="AA521" s="76" t="str">
        <f t="shared" si="152"/>
        <v/>
      </c>
      <c r="AC521" s="19" t="str">
        <f>IF($K521="", "", SUMIF('Drinks List'!DH$11:DH$1010, $K521, 'Drinks List'!DG$11:DG$1010))</f>
        <v/>
      </c>
      <c r="AD521" s="21"/>
      <c r="AE521" s="59" t="str">
        <f>IF($K521="", "", SUMIF('Drinks List'!DJ$11:DJ$1010, $K521, 'Drinks List'!DI$11:DI$1010))</f>
        <v/>
      </c>
      <c r="AF521" s="21"/>
      <c r="AG521" s="59" t="str">
        <f>IF($K521="", "", SUMIF('Drinks List'!DL$11:DL$1010, $K521, 'Drinks List'!DK$11:DK$1010))</f>
        <v/>
      </c>
      <c r="AH521" s="21"/>
      <c r="AI521" s="59" t="str">
        <f>IF($K521="", "", SUMIF('Drinks List'!DN$11:DN$1010, $K521, 'Drinks List'!DM$11:DM$1010))</f>
        <v/>
      </c>
      <c r="AJ521" s="21"/>
      <c r="AK521" s="59" t="str">
        <f>IF($K521="", "", SUMIF('Drinks List'!DP$11:DP$1010, $K521, 'Drinks List'!DO$11:DO$1010))</f>
        <v/>
      </c>
      <c r="AL521" s="21"/>
      <c r="AM521" s="59" t="str">
        <f>IF($K521="", "", SUMIF('Drinks List'!DR$11:DR$1010, $K521, 'Drinks List'!DQ$11:DQ$1010))</f>
        <v/>
      </c>
      <c r="AN521" s="21"/>
      <c r="AO521" s="59" t="str">
        <f>IF($K521="", "", SUMIF('Drinks List'!DT$11:DT$1010, $K521, 'Drinks List'!DS$11:DS$1010))</f>
        <v/>
      </c>
      <c r="AP521" s="21"/>
      <c r="AQ521" s="59" t="str">
        <f>IF($K521="", "", SUMIF('Drinks List'!DV$11:DV$1010, $K521, 'Drinks List'!DU$11:DU$1010))</f>
        <v/>
      </c>
      <c r="AR521" s="21"/>
      <c r="AS521" s="59" t="str">
        <f>IF($K521="", "", SUMIF('Drinks List'!DX$11:DX$1010, $K521, 'Drinks List'!DW$11:DW$1010))</f>
        <v/>
      </c>
      <c r="AT521" s="21"/>
      <c r="AU521" s="59" t="str">
        <f>IF($K521="", "", SUMIF('Drinks List'!DZ$11:DZ$1010, $K521, 'Drinks List'!DY$11:DY$1010))</f>
        <v/>
      </c>
      <c r="AV521" s="21"/>
      <c r="AW521" s="59" t="str">
        <f>IF($K521="", "", SUMIF('Drinks List'!EB$11:EB$1010, $K521, 'Drinks List'!EA$11:EA$1010))</f>
        <v/>
      </c>
      <c r="AX521" s="21"/>
      <c r="AY521" s="59" t="str">
        <f>IF($K521="", "", SUMIF('Drinks List'!ED$11:ED$1010, $K521, 'Drinks List'!EC$11:EC$1010))</f>
        <v/>
      </c>
      <c r="AZ521" s="21"/>
      <c r="BA521" s="59" t="str">
        <f>IF($K521="", "", SUMIF('Drinks List'!EF$11:EF$1010, $K521, 'Drinks List'!EE$11:EE$1010))</f>
        <v/>
      </c>
      <c r="BB521" s="21"/>
      <c r="BC521" s="59" t="str">
        <f>IF($K521="", "", SUMIF('Drinks List'!EH$11:EH$1010, $K521, 'Drinks List'!EG$11:EG$1010))</f>
        <v/>
      </c>
      <c r="BD521" s="21"/>
      <c r="BE521" s="59" t="str">
        <f>IF($K521="", "", SUMIF('Drinks List'!EJ$11:EJ$1010, $K521, 'Drinks List'!EI$11:EI$1010))</f>
        <v/>
      </c>
      <c r="BF521" s="21"/>
      <c r="BG521" s="59" t="str">
        <f>IF($K521="", "", SUMIF('Drinks List'!EL$11:EL$1010, $K521, 'Drinks List'!EK$11:EK$1010))</f>
        <v/>
      </c>
      <c r="BH521" s="21"/>
      <c r="BI521" s="59" t="str">
        <f>IF($K521="", "", SUMIF('Drinks List'!EN$11:EN$1010, $K521, 'Drinks List'!EM$11:EM$1010))</f>
        <v/>
      </c>
      <c r="BJ521" s="21"/>
      <c r="BK521" s="59" t="str">
        <f>IF($K521="", "", SUMIF('Drinks List'!EP$11:EP$1010, $K521, 'Drinks List'!EO$11:EO$1010))</f>
        <v/>
      </c>
      <c r="BL521" s="21"/>
      <c r="BM521" s="59" t="str">
        <f>IF($K521="", "", SUMIF('Drinks List'!ER$11:ER$1010, $K521, 'Drinks List'!EQ$11:EQ$1010))</f>
        <v/>
      </c>
      <c r="BN521" s="21"/>
      <c r="BO521" s="65" t="str">
        <f>IF($K521="", "", SUMIF('Drinks List'!ET$11:ET$1010, $K521, 'Drinks List'!ES$11:ES$1010))</f>
        <v/>
      </c>
      <c r="BQ521" s="120" t="str">
        <f t="shared" si="153"/>
        <v/>
      </c>
      <c r="BR521" s="62" t="str">
        <f t="shared" si="154"/>
        <v/>
      </c>
      <c r="BS521" s="76" t="str">
        <f>IF(BQ521="", "", COUNTIF(BQ$11:BQ$1010, "&gt;"&amp;BQ521)+1+COUNTIF(BQ$11:BQ521, BQ521)-1)</f>
        <v/>
      </c>
      <c r="BT521" s="76" t="str">
        <f>IF(BR521="", "", COUNTIF(BR$11:BR$1010, "&lt;"&amp;BR521)+1+COUNTIF(BR$11:BR521, BR521)-1)</f>
        <v/>
      </c>
      <c r="BV521" s="76" t="str">
        <f t="shared" si="155"/>
        <v/>
      </c>
      <c r="BW521" s="124" t="str">
        <f t="shared" si="156"/>
        <v/>
      </c>
      <c r="BX521" s="115" t="str">
        <f t="shared" si="157"/>
        <v/>
      </c>
      <c r="BY521" s="125" t="str">
        <f t="shared" si="158"/>
        <v/>
      </c>
      <c r="CA521" s="106" t="str">
        <f t="shared" si="159"/>
        <v/>
      </c>
      <c r="CB521" s="22" t="str">
        <f t="shared" si="160"/>
        <v/>
      </c>
      <c r="CD521" s="76" t="str">
        <f>IF($J521="", "", IF($BV521=0, "", COUNTIF($J$11:$J$1010, "&lt;"&amp;$J521)+1+COUNTIF($J$11:$J521, $J521)-1))</f>
        <v/>
      </c>
    </row>
    <row r="522" spans="1:82" x14ac:dyDescent="0.25">
      <c r="A522" s="31"/>
      <c r="B522" s="19" t="str">
        <f t="shared" si="141"/>
        <v/>
      </c>
      <c r="C522" s="20" t="str">
        <f t="shared" si="142"/>
        <v/>
      </c>
      <c r="D522" s="29" t="str">
        <f t="shared" si="143"/>
        <v/>
      </c>
      <c r="E522" s="22" t="str">
        <f t="shared" si="144"/>
        <v/>
      </c>
      <c r="F522" s="31"/>
      <c r="G522" s="301"/>
      <c r="H522" s="302"/>
      <c r="I522" s="303"/>
      <c r="J522" s="304"/>
      <c r="K522" s="283"/>
      <c r="L522" s="305"/>
      <c r="M522" s="285"/>
      <c r="N522" s="287"/>
      <c r="O522" s="31"/>
      <c r="P522" s="19" t="str">
        <f t="shared" si="145"/>
        <v/>
      </c>
      <c r="Q522" s="20" t="str">
        <f t="shared" si="146"/>
        <v/>
      </c>
      <c r="R522" s="29" t="str">
        <f t="shared" si="147"/>
        <v/>
      </c>
      <c r="S522" s="22" t="str">
        <f t="shared" si="148"/>
        <v/>
      </c>
      <c r="T522" s="31"/>
      <c r="U522" s="69" t="str">
        <f t="shared" si="149"/>
        <v/>
      </c>
      <c r="V522" s="31"/>
      <c r="X522" s="76" t="str">
        <f t="shared" si="150"/>
        <v/>
      </c>
      <c r="Z522" s="76" t="str">
        <f t="shared" si="151"/>
        <v/>
      </c>
      <c r="AA522" s="76" t="str">
        <f t="shared" si="152"/>
        <v/>
      </c>
      <c r="AC522" s="19" t="str">
        <f>IF($K522="", "", SUMIF('Drinks List'!DH$11:DH$1010, $K522, 'Drinks List'!DG$11:DG$1010))</f>
        <v/>
      </c>
      <c r="AD522" s="21"/>
      <c r="AE522" s="59" t="str">
        <f>IF($K522="", "", SUMIF('Drinks List'!DJ$11:DJ$1010, $K522, 'Drinks List'!DI$11:DI$1010))</f>
        <v/>
      </c>
      <c r="AF522" s="21"/>
      <c r="AG522" s="59" t="str">
        <f>IF($K522="", "", SUMIF('Drinks List'!DL$11:DL$1010, $K522, 'Drinks List'!DK$11:DK$1010))</f>
        <v/>
      </c>
      <c r="AH522" s="21"/>
      <c r="AI522" s="59" t="str">
        <f>IF($K522="", "", SUMIF('Drinks List'!DN$11:DN$1010, $K522, 'Drinks List'!DM$11:DM$1010))</f>
        <v/>
      </c>
      <c r="AJ522" s="21"/>
      <c r="AK522" s="59" t="str">
        <f>IF($K522="", "", SUMIF('Drinks List'!DP$11:DP$1010, $K522, 'Drinks List'!DO$11:DO$1010))</f>
        <v/>
      </c>
      <c r="AL522" s="21"/>
      <c r="AM522" s="59" t="str">
        <f>IF($K522="", "", SUMIF('Drinks List'!DR$11:DR$1010, $K522, 'Drinks List'!DQ$11:DQ$1010))</f>
        <v/>
      </c>
      <c r="AN522" s="21"/>
      <c r="AO522" s="59" t="str">
        <f>IF($K522="", "", SUMIF('Drinks List'!DT$11:DT$1010, $K522, 'Drinks List'!DS$11:DS$1010))</f>
        <v/>
      </c>
      <c r="AP522" s="21"/>
      <c r="AQ522" s="59" t="str">
        <f>IF($K522="", "", SUMIF('Drinks List'!DV$11:DV$1010, $K522, 'Drinks List'!DU$11:DU$1010))</f>
        <v/>
      </c>
      <c r="AR522" s="21"/>
      <c r="AS522" s="59" t="str">
        <f>IF($K522="", "", SUMIF('Drinks List'!DX$11:DX$1010, $K522, 'Drinks List'!DW$11:DW$1010))</f>
        <v/>
      </c>
      <c r="AT522" s="21"/>
      <c r="AU522" s="59" t="str">
        <f>IF($K522="", "", SUMIF('Drinks List'!DZ$11:DZ$1010, $K522, 'Drinks List'!DY$11:DY$1010))</f>
        <v/>
      </c>
      <c r="AV522" s="21"/>
      <c r="AW522" s="59" t="str">
        <f>IF($K522="", "", SUMIF('Drinks List'!EB$11:EB$1010, $K522, 'Drinks List'!EA$11:EA$1010))</f>
        <v/>
      </c>
      <c r="AX522" s="21"/>
      <c r="AY522" s="59" t="str">
        <f>IF($K522="", "", SUMIF('Drinks List'!ED$11:ED$1010, $K522, 'Drinks List'!EC$11:EC$1010))</f>
        <v/>
      </c>
      <c r="AZ522" s="21"/>
      <c r="BA522" s="59" t="str">
        <f>IF($K522="", "", SUMIF('Drinks List'!EF$11:EF$1010, $K522, 'Drinks List'!EE$11:EE$1010))</f>
        <v/>
      </c>
      <c r="BB522" s="21"/>
      <c r="BC522" s="59" t="str">
        <f>IF($K522="", "", SUMIF('Drinks List'!EH$11:EH$1010, $K522, 'Drinks List'!EG$11:EG$1010))</f>
        <v/>
      </c>
      <c r="BD522" s="21"/>
      <c r="BE522" s="59" t="str">
        <f>IF($K522="", "", SUMIF('Drinks List'!EJ$11:EJ$1010, $K522, 'Drinks List'!EI$11:EI$1010))</f>
        <v/>
      </c>
      <c r="BF522" s="21"/>
      <c r="BG522" s="59" t="str">
        <f>IF($K522="", "", SUMIF('Drinks List'!EL$11:EL$1010, $K522, 'Drinks List'!EK$11:EK$1010))</f>
        <v/>
      </c>
      <c r="BH522" s="21"/>
      <c r="BI522" s="59" t="str">
        <f>IF($K522="", "", SUMIF('Drinks List'!EN$11:EN$1010, $K522, 'Drinks List'!EM$11:EM$1010))</f>
        <v/>
      </c>
      <c r="BJ522" s="21"/>
      <c r="BK522" s="59" t="str">
        <f>IF($K522="", "", SUMIF('Drinks List'!EP$11:EP$1010, $K522, 'Drinks List'!EO$11:EO$1010))</f>
        <v/>
      </c>
      <c r="BL522" s="21"/>
      <c r="BM522" s="59" t="str">
        <f>IF($K522="", "", SUMIF('Drinks List'!ER$11:ER$1010, $K522, 'Drinks List'!EQ$11:EQ$1010))</f>
        <v/>
      </c>
      <c r="BN522" s="21"/>
      <c r="BO522" s="65" t="str">
        <f>IF($K522="", "", SUMIF('Drinks List'!ET$11:ET$1010, $K522, 'Drinks List'!ES$11:ES$1010))</f>
        <v/>
      </c>
      <c r="BQ522" s="120" t="str">
        <f t="shared" si="153"/>
        <v/>
      </c>
      <c r="BR522" s="62" t="str">
        <f t="shared" si="154"/>
        <v/>
      </c>
      <c r="BS522" s="76" t="str">
        <f>IF(BQ522="", "", COUNTIF(BQ$11:BQ$1010, "&gt;"&amp;BQ522)+1+COUNTIF(BQ$11:BQ522, BQ522)-1)</f>
        <v/>
      </c>
      <c r="BT522" s="76" t="str">
        <f>IF(BR522="", "", COUNTIF(BR$11:BR$1010, "&lt;"&amp;BR522)+1+COUNTIF(BR$11:BR522, BR522)-1)</f>
        <v/>
      </c>
      <c r="BV522" s="76" t="str">
        <f t="shared" si="155"/>
        <v/>
      </c>
      <c r="BW522" s="124" t="str">
        <f t="shared" si="156"/>
        <v/>
      </c>
      <c r="BX522" s="115" t="str">
        <f t="shared" si="157"/>
        <v/>
      </c>
      <c r="BY522" s="125" t="str">
        <f t="shared" si="158"/>
        <v/>
      </c>
      <c r="CA522" s="106" t="str">
        <f t="shared" si="159"/>
        <v/>
      </c>
      <c r="CB522" s="22" t="str">
        <f t="shared" si="160"/>
        <v/>
      </c>
      <c r="CD522" s="76" t="str">
        <f>IF($J522="", "", IF($BV522=0, "", COUNTIF($J$11:$J$1010, "&lt;"&amp;$J522)+1+COUNTIF($J$11:$J522, $J522)-1))</f>
        <v/>
      </c>
    </row>
    <row r="523" spans="1:82" x14ac:dyDescent="0.25">
      <c r="A523" s="31"/>
      <c r="B523" s="19" t="str">
        <f t="shared" ref="B523:B586" si="161">IF($J523="", "", ($G523-$H523+$I523)*$L523)</f>
        <v/>
      </c>
      <c r="C523" s="20" t="str">
        <f t="shared" ref="C523:C586" si="162">IF($J523="", "", ROUND($B523*$M523, 2))</f>
        <v/>
      </c>
      <c r="D523" s="29" t="str">
        <f t="shared" ref="D523:D586" si="163">IFERROR(IF($J523="", "", ROUNDUP($B523/$L523, 0)), "")</f>
        <v/>
      </c>
      <c r="E523" s="22" t="str">
        <f t="shared" ref="E523:E586" si="164">IFERROR(IF($J523="", "", $D523*$M523), "")</f>
        <v/>
      </c>
      <c r="F523" s="31"/>
      <c r="G523" s="301"/>
      <c r="H523" s="302"/>
      <c r="I523" s="303"/>
      <c r="J523" s="304"/>
      <c r="K523" s="283"/>
      <c r="L523" s="305"/>
      <c r="M523" s="285"/>
      <c r="N523" s="287"/>
      <c r="O523" s="31"/>
      <c r="P523" s="19" t="str">
        <f t="shared" ref="P523:P586" si="165">IF($K523="", "", SUM($AC523:$BO523))</f>
        <v/>
      </c>
      <c r="Q523" s="20" t="str">
        <f t="shared" ref="Q523:Q586" si="166">IF($J523="", "", ROUND($P523*$M523, 2))</f>
        <v/>
      </c>
      <c r="R523" s="29" t="str">
        <f t="shared" ref="R523:R586" si="167">IFERROR(IF($J523="", "", ROUNDUP($P523/$L523, 0)), "")</f>
        <v/>
      </c>
      <c r="S523" s="22" t="str">
        <f t="shared" ref="S523:S586" si="168">IFERROR(IF($J523="", "", $R523*$M523), "")</f>
        <v/>
      </c>
      <c r="T523" s="31"/>
      <c r="U523" s="69" t="str">
        <f t="shared" ref="U523:U586" si="169">IF(OR($B523="", $P523=""), "", IFERROR(ROUND($B523/$P523, 4), ""))</f>
        <v/>
      </c>
      <c r="V523" s="31"/>
      <c r="X523" s="76" t="str">
        <f t="shared" si="150"/>
        <v/>
      </c>
      <c r="Z523" s="76" t="str">
        <f t="shared" si="151"/>
        <v/>
      </c>
      <c r="AA523" s="76" t="str">
        <f t="shared" si="152"/>
        <v/>
      </c>
      <c r="AC523" s="19" t="str">
        <f>IF($K523="", "", SUMIF('Drinks List'!DH$11:DH$1010, $K523, 'Drinks List'!DG$11:DG$1010))</f>
        <v/>
      </c>
      <c r="AD523" s="21"/>
      <c r="AE523" s="59" t="str">
        <f>IF($K523="", "", SUMIF('Drinks List'!DJ$11:DJ$1010, $K523, 'Drinks List'!DI$11:DI$1010))</f>
        <v/>
      </c>
      <c r="AF523" s="21"/>
      <c r="AG523" s="59" t="str">
        <f>IF($K523="", "", SUMIF('Drinks List'!DL$11:DL$1010, $K523, 'Drinks List'!DK$11:DK$1010))</f>
        <v/>
      </c>
      <c r="AH523" s="21"/>
      <c r="AI523" s="59" t="str">
        <f>IF($K523="", "", SUMIF('Drinks List'!DN$11:DN$1010, $K523, 'Drinks List'!DM$11:DM$1010))</f>
        <v/>
      </c>
      <c r="AJ523" s="21"/>
      <c r="AK523" s="59" t="str">
        <f>IF($K523="", "", SUMIF('Drinks List'!DP$11:DP$1010, $K523, 'Drinks List'!DO$11:DO$1010))</f>
        <v/>
      </c>
      <c r="AL523" s="21"/>
      <c r="AM523" s="59" t="str">
        <f>IF($K523="", "", SUMIF('Drinks List'!DR$11:DR$1010, $K523, 'Drinks List'!DQ$11:DQ$1010))</f>
        <v/>
      </c>
      <c r="AN523" s="21"/>
      <c r="AO523" s="59" t="str">
        <f>IF($K523="", "", SUMIF('Drinks List'!DT$11:DT$1010, $K523, 'Drinks List'!DS$11:DS$1010))</f>
        <v/>
      </c>
      <c r="AP523" s="21"/>
      <c r="AQ523" s="59" t="str">
        <f>IF($K523="", "", SUMIF('Drinks List'!DV$11:DV$1010, $K523, 'Drinks List'!DU$11:DU$1010))</f>
        <v/>
      </c>
      <c r="AR523" s="21"/>
      <c r="AS523" s="59" t="str">
        <f>IF($K523="", "", SUMIF('Drinks List'!DX$11:DX$1010, $K523, 'Drinks List'!DW$11:DW$1010))</f>
        <v/>
      </c>
      <c r="AT523" s="21"/>
      <c r="AU523" s="59" t="str">
        <f>IF($K523="", "", SUMIF('Drinks List'!DZ$11:DZ$1010, $K523, 'Drinks List'!DY$11:DY$1010))</f>
        <v/>
      </c>
      <c r="AV523" s="21"/>
      <c r="AW523" s="59" t="str">
        <f>IF($K523="", "", SUMIF('Drinks List'!EB$11:EB$1010, $K523, 'Drinks List'!EA$11:EA$1010))</f>
        <v/>
      </c>
      <c r="AX523" s="21"/>
      <c r="AY523" s="59" t="str">
        <f>IF($K523="", "", SUMIF('Drinks List'!ED$11:ED$1010, $K523, 'Drinks List'!EC$11:EC$1010))</f>
        <v/>
      </c>
      <c r="AZ523" s="21"/>
      <c r="BA523" s="59" t="str">
        <f>IF($K523="", "", SUMIF('Drinks List'!EF$11:EF$1010, $K523, 'Drinks List'!EE$11:EE$1010))</f>
        <v/>
      </c>
      <c r="BB523" s="21"/>
      <c r="BC523" s="59" t="str">
        <f>IF($K523="", "", SUMIF('Drinks List'!EH$11:EH$1010, $K523, 'Drinks List'!EG$11:EG$1010))</f>
        <v/>
      </c>
      <c r="BD523" s="21"/>
      <c r="BE523" s="59" t="str">
        <f>IF($K523="", "", SUMIF('Drinks List'!EJ$11:EJ$1010, $K523, 'Drinks List'!EI$11:EI$1010))</f>
        <v/>
      </c>
      <c r="BF523" s="21"/>
      <c r="BG523" s="59" t="str">
        <f>IF($K523="", "", SUMIF('Drinks List'!EL$11:EL$1010, $K523, 'Drinks List'!EK$11:EK$1010))</f>
        <v/>
      </c>
      <c r="BH523" s="21"/>
      <c r="BI523" s="59" t="str">
        <f>IF($K523="", "", SUMIF('Drinks List'!EN$11:EN$1010, $K523, 'Drinks List'!EM$11:EM$1010))</f>
        <v/>
      </c>
      <c r="BJ523" s="21"/>
      <c r="BK523" s="59" t="str">
        <f>IF($K523="", "", SUMIF('Drinks List'!EP$11:EP$1010, $K523, 'Drinks List'!EO$11:EO$1010))</f>
        <v/>
      </c>
      <c r="BL523" s="21"/>
      <c r="BM523" s="59" t="str">
        <f>IF($K523="", "", SUMIF('Drinks List'!ER$11:ER$1010, $K523, 'Drinks List'!EQ$11:EQ$1010))</f>
        <v/>
      </c>
      <c r="BN523" s="21"/>
      <c r="BO523" s="65" t="str">
        <f>IF($K523="", "", SUMIF('Drinks List'!ET$11:ET$1010, $K523, 'Drinks List'!ES$11:ES$1010))</f>
        <v/>
      </c>
      <c r="BQ523" s="120" t="str">
        <f t="shared" si="153"/>
        <v/>
      </c>
      <c r="BR523" s="62" t="str">
        <f t="shared" si="154"/>
        <v/>
      </c>
      <c r="BS523" s="76" t="str">
        <f>IF(BQ523="", "", COUNTIF(BQ$11:BQ$1010, "&gt;"&amp;BQ523)+1+COUNTIF(BQ$11:BQ523, BQ523)-1)</f>
        <v/>
      </c>
      <c r="BT523" s="76" t="str">
        <f>IF(BR523="", "", COUNTIF(BR$11:BR$1010, "&lt;"&amp;BR523)+1+COUNTIF(BR$11:BR523, BR523)-1)</f>
        <v/>
      </c>
      <c r="BV523" s="76" t="str">
        <f t="shared" si="155"/>
        <v/>
      </c>
      <c r="BW523" s="124" t="str">
        <f t="shared" si="156"/>
        <v/>
      </c>
      <c r="BX523" s="115" t="str">
        <f t="shared" si="157"/>
        <v/>
      </c>
      <c r="BY523" s="125" t="str">
        <f t="shared" si="158"/>
        <v/>
      </c>
      <c r="CA523" s="106" t="str">
        <f t="shared" si="159"/>
        <v/>
      </c>
      <c r="CB523" s="22" t="str">
        <f t="shared" si="160"/>
        <v/>
      </c>
      <c r="CD523" s="76" t="str">
        <f>IF($J523="", "", IF($BV523=0, "", COUNTIF($J$11:$J$1010, "&lt;"&amp;$J523)+1+COUNTIF($J$11:$J523, $J523)-1))</f>
        <v/>
      </c>
    </row>
    <row r="524" spans="1:82" x14ac:dyDescent="0.25">
      <c r="A524" s="31"/>
      <c r="B524" s="19" t="str">
        <f t="shared" si="161"/>
        <v/>
      </c>
      <c r="C524" s="20" t="str">
        <f t="shared" si="162"/>
        <v/>
      </c>
      <c r="D524" s="29" t="str">
        <f t="shared" si="163"/>
        <v/>
      </c>
      <c r="E524" s="22" t="str">
        <f t="shared" si="164"/>
        <v/>
      </c>
      <c r="F524" s="31"/>
      <c r="G524" s="301"/>
      <c r="H524" s="302"/>
      <c r="I524" s="303"/>
      <c r="J524" s="304"/>
      <c r="K524" s="283"/>
      <c r="L524" s="305"/>
      <c r="M524" s="285"/>
      <c r="N524" s="287"/>
      <c r="O524" s="31"/>
      <c r="P524" s="19" t="str">
        <f t="shared" si="165"/>
        <v/>
      </c>
      <c r="Q524" s="20" t="str">
        <f t="shared" si="166"/>
        <v/>
      </c>
      <c r="R524" s="29" t="str">
        <f t="shared" si="167"/>
        <v/>
      </c>
      <c r="S524" s="22" t="str">
        <f t="shared" si="168"/>
        <v/>
      </c>
      <c r="T524" s="31"/>
      <c r="U524" s="69" t="str">
        <f t="shared" si="169"/>
        <v/>
      </c>
      <c r="V524" s="31"/>
      <c r="X524" s="76" t="str">
        <f t="shared" ref="X524:X587" si="170">IF(COUNTIF($J524:$N524, "")=5, "", "X")</f>
        <v/>
      </c>
      <c r="Z524" s="76" t="str">
        <f t="shared" ref="Z524:Z587" si="171">IF($J524="", "", IF(COUNTIF($J$11:$J$1010, $J524)&gt;1, "X", ""))</f>
        <v/>
      </c>
      <c r="AA524" s="76" t="str">
        <f t="shared" ref="AA524:AA587" si="172">IF($K524="", "", IF(COUNTIF($K$11:$K$1010, $K524)&gt;1, "X", ""))</f>
        <v/>
      </c>
      <c r="AC524" s="19" t="str">
        <f>IF($K524="", "", SUMIF('Drinks List'!DH$11:DH$1010, $K524, 'Drinks List'!DG$11:DG$1010))</f>
        <v/>
      </c>
      <c r="AD524" s="21"/>
      <c r="AE524" s="59" t="str">
        <f>IF($K524="", "", SUMIF('Drinks List'!DJ$11:DJ$1010, $K524, 'Drinks List'!DI$11:DI$1010))</f>
        <v/>
      </c>
      <c r="AF524" s="21"/>
      <c r="AG524" s="59" t="str">
        <f>IF($K524="", "", SUMIF('Drinks List'!DL$11:DL$1010, $K524, 'Drinks List'!DK$11:DK$1010))</f>
        <v/>
      </c>
      <c r="AH524" s="21"/>
      <c r="AI524" s="59" t="str">
        <f>IF($K524="", "", SUMIF('Drinks List'!DN$11:DN$1010, $K524, 'Drinks List'!DM$11:DM$1010))</f>
        <v/>
      </c>
      <c r="AJ524" s="21"/>
      <c r="AK524" s="59" t="str">
        <f>IF($K524="", "", SUMIF('Drinks List'!DP$11:DP$1010, $K524, 'Drinks List'!DO$11:DO$1010))</f>
        <v/>
      </c>
      <c r="AL524" s="21"/>
      <c r="AM524" s="59" t="str">
        <f>IF($K524="", "", SUMIF('Drinks List'!DR$11:DR$1010, $K524, 'Drinks List'!DQ$11:DQ$1010))</f>
        <v/>
      </c>
      <c r="AN524" s="21"/>
      <c r="AO524" s="59" t="str">
        <f>IF($K524="", "", SUMIF('Drinks List'!DT$11:DT$1010, $K524, 'Drinks List'!DS$11:DS$1010))</f>
        <v/>
      </c>
      <c r="AP524" s="21"/>
      <c r="AQ524" s="59" t="str">
        <f>IF($K524="", "", SUMIF('Drinks List'!DV$11:DV$1010, $K524, 'Drinks List'!DU$11:DU$1010))</f>
        <v/>
      </c>
      <c r="AR524" s="21"/>
      <c r="AS524" s="59" t="str">
        <f>IF($K524="", "", SUMIF('Drinks List'!DX$11:DX$1010, $K524, 'Drinks List'!DW$11:DW$1010))</f>
        <v/>
      </c>
      <c r="AT524" s="21"/>
      <c r="AU524" s="59" t="str">
        <f>IF($K524="", "", SUMIF('Drinks List'!DZ$11:DZ$1010, $K524, 'Drinks List'!DY$11:DY$1010))</f>
        <v/>
      </c>
      <c r="AV524" s="21"/>
      <c r="AW524" s="59" t="str">
        <f>IF($K524="", "", SUMIF('Drinks List'!EB$11:EB$1010, $K524, 'Drinks List'!EA$11:EA$1010))</f>
        <v/>
      </c>
      <c r="AX524" s="21"/>
      <c r="AY524" s="59" t="str">
        <f>IF($K524="", "", SUMIF('Drinks List'!ED$11:ED$1010, $K524, 'Drinks List'!EC$11:EC$1010))</f>
        <v/>
      </c>
      <c r="AZ524" s="21"/>
      <c r="BA524" s="59" t="str">
        <f>IF($K524="", "", SUMIF('Drinks List'!EF$11:EF$1010, $K524, 'Drinks List'!EE$11:EE$1010))</f>
        <v/>
      </c>
      <c r="BB524" s="21"/>
      <c r="BC524" s="59" t="str">
        <f>IF($K524="", "", SUMIF('Drinks List'!EH$11:EH$1010, $K524, 'Drinks List'!EG$11:EG$1010))</f>
        <v/>
      </c>
      <c r="BD524" s="21"/>
      <c r="BE524" s="59" t="str">
        <f>IF($K524="", "", SUMIF('Drinks List'!EJ$11:EJ$1010, $K524, 'Drinks List'!EI$11:EI$1010))</f>
        <v/>
      </c>
      <c r="BF524" s="21"/>
      <c r="BG524" s="59" t="str">
        <f>IF($K524="", "", SUMIF('Drinks List'!EL$11:EL$1010, $K524, 'Drinks List'!EK$11:EK$1010))</f>
        <v/>
      </c>
      <c r="BH524" s="21"/>
      <c r="BI524" s="59" t="str">
        <f>IF($K524="", "", SUMIF('Drinks List'!EN$11:EN$1010, $K524, 'Drinks List'!EM$11:EM$1010))</f>
        <v/>
      </c>
      <c r="BJ524" s="21"/>
      <c r="BK524" s="59" t="str">
        <f>IF($K524="", "", SUMIF('Drinks List'!EP$11:EP$1010, $K524, 'Drinks List'!EO$11:EO$1010))</f>
        <v/>
      </c>
      <c r="BL524" s="21"/>
      <c r="BM524" s="59" t="str">
        <f>IF($K524="", "", SUMIF('Drinks List'!ER$11:ER$1010, $K524, 'Drinks List'!EQ$11:EQ$1010))</f>
        <v/>
      </c>
      <c r="BN524" s="21"/>
      <c r="BO524" s="65" t="str">
        <f>IF($K524="", "", SUMIF('Drinks List'!ET$11:ET$1010, $K524, 'Drinks List'!ES$11:ES$1010))</f>
        <v/>
      </c>
      <c r="BQ524" s="120" t="str">
        <f t="shared" ref="BQ524:BQ587" si="173">IF($X524="", "", IF($U524&gt;1, $U524, ""))</f>
        <v/>
      </c>
      <c r="BR524" s="62" t="str">
        <f t="shared" ref="BR524:BR587" si="174">IF($X524="", "", IF($U524&lt;1, $U524, ""))</f>
        <v/>
      </c>
      <c r="BS524" s="76" t="str">
        <f>IF(BQ524="", "", COUNTIF(BQ$11:BQ$1010, "&gt;"&amp;BQ524)+1+COUNTIF(BQ$11:BQ524, BQ524)-1)</f>
        <v/>
      </c>
      <c r="BT524" s="76" t="str">
        <f>IF(BR524="", "", COUNTIF(BR$11:BR$1010, "&lt;"&amp;BR524)+1+COUNTIF(BR$11:BR524, BR524)-1)</f>
        <v/>
      </c>
      <c r="BV524" s="76" t="str">
        <f t="shared" ref="BV524:BV587" si="175">IF($BV$9=$BV$3, $BW524, IF($BV$9=$BV$4, $BX524, IF($BV$9=$BV$5, $BY524, "")))</f>
        <v/>
      </c>
      <c r="BW524" s="124" t="str">
        <f t="shared" ref="BW524:BW587" si="176">IF($J524="", "", $D524)</f>
        <v/>
      </c>
      <c r="BX524" s="115" t="str">
        <f t="shared" ref="BX524:BX587" si="177">IF($J524="", "", $R524)</f>
        <v/>
      </c>
      <c r="BY524" s="125" t="str">
        <f t="shared" ref="BY524:BY587" si="178">IF($J524="", "", IF($N524&lt;=H524, 0, $N524-ROUNDDOWN($H524, 0)))</f>
        <v/>
      </c>
      <c r="CA524" s="106" t="str">
        <f t="shared" ref="CA524:CA587" si="179">IF($BV524="", "", $M524)</f>
        <v/>
      </c>
      <c r="CB524" s="22" t="str">
        <f t="shared" ref="CB524:CB587" si="180">IF($BV524="", "", $CA524*$BV524)</f>
        <v/>
      </c>
      <c r="CD524" s="76" t="str">
        <f>IF($J524="", "", IF($BV524=0, "", COUNTIF($J$11:$J$1010, "&lt;"&amp;$J524)+1+COUNTIF($J$11:$J524, $J524)-1))</f>
        <v/>
      </c>
    </row>
    <row r="525" spans="1:82" x14ac:dyDescent="0.25">
      <c r="A525" s="31"/>
      <c r="B525" s="19" t="str">
        <f t="shared" si="161"/>
        <v/>
      </c>
      <c r="C525" s="20" t="str">
        <f t="shared" si="162"/>
        <v/>
      </c>
      <c r="D525" s="29" t="str">
        <f t="shared" si="163"/>
        <v/>
      </c>
      <c r="E525" s="22" t="str">
        <f t="shared" si="164"/>
        <v/>
      </c>
      <c r="F525" s="31"/>
      <c r="G525" s="301"/>
      <c r="H525" s="302"/>
      <c r="I525" s="303"/>
      <c r="J525" s="304"/>
      <c r="K525" s="283"/>
      <c r="L525" s="305"/>
      <c r="M525" s="285"/>
      <c r="N525" s="287"/>
      <c r="O525" s="31"/>
      <c r="P525" s="19" t="str">
        <f t="shared" si="165"/>
        <v/>
      </c>
      <c r="Q525" s="20" t="str">
        <f t="shared" si="166"/>
        <v/>
      </c>
      <c r="R525" s="29" t="str">
        <f t="shared" si="167"/>
        <v/>
      </c>
      <c r="S525" s="22" t="str">
        <f t="shared" si="168"/>
        <v/>
      </c>
      <c r="T525" s="31"/>
      <c r="U525" s="69" t="str">
        <f t="shared" si="169"/>
        <v/>
      </c>
      <c r="V525" s="31"/>
      <c r="X525" s="76" t="str">
        <f t="shared" si="170"/>
        <v/>
      </c>
      <c r="Z525" s="76" t="str">
        <f t="shared" si="171"/>
        <v/>
      </c>
      <c r="AA525" s="76" t="str">
        <f t="shared" si="172"/>
        <v/>
      </c>
      <c r="AC525" s="19" t="str">
        <f>IF($K525="", "", SUMIF('Drinks List'!DH$11:DH$1010, $K525, 'Drinks List'!DG$11:DG$1010))</f>
        <v/>
      </c>
      <c r="AD525" s="21"/>
      <c r="AE525" s="59" t="str">
        <f>IF($K525="", "", SUMIF('Drinks List'!DJ$11:DJ$1010, $K525, 'Drinks List'!DI$11:DI$1010))</f>
        <v/>
      </c>
      <c r="AF525" s="21"/>
      <c r="AG525" s="59" t="str">
        <f>IF($K525="", "", SUMIF('Drinks List'!DL$11:DL$1010, $K525, 'Drinks List'!DK$11:DK$1010))</f>
        <v/>
      </c>
      <c r="AH525" s="21"/>
      <c r="AI525" s="59" t="str">
        <f>IF($K525="", "", SUMIF('Drinks List'!DN$11:DN$1010, $K525, 'Drinks List'!DM$11:DM$1010))</f>
        <v/>
      </c>
      <c r="AJ525" s="21"/>
      <c r="AK525" s="59" t="str">
        <f>IF($K525="", "", SUMIF('Drinks List'!DP$11:DP$1010, $K525, 'Drinks List'!DO$11:DO$1010))</f>
        <v/>
      </c>
      <c r="AL525" s="21"/>
      <c r="AM525" s="59" t="str">
        <f>IF($K525="", "", SUMIF('Drinks List'!DR$11:DR$1010, $K525, 'Drinks List'!DQ$11:DQ$1010))</f>
        <v/>
      </c>
      <c r="AN525" s="21"/>
      <c r="AO525" s="59" t="str">
        <f>IF($K525="", "", SUMIF('Drinks List'!DT$11:DT$1010, $K525, 'Drinks List'!DS$11:DS$1010))</f>
        <v/>
      </c>
      <c r="AP525" s="21"/>
      <c r="AQ525" s="59" t="str">
        <f>IF($K525="", "", SUMIF('Drinks List'!DV$11:DV$1010, $K525, 'Drinks List'!DU$11:DU$1010))</f>
        <v/>
      </c>
      <c r="AR525" s="21"/>
      <c r="AS525" s="59" t="str">
        <f>IF($K525="", "", SUMIF('Drinks List'!DX$11:DX$1010, $K525, 'Drinks List'!DW$11:DW$1010))</f>
        <v/>
      </c>
      <c r="AT525" s="21"/>
      <c r="AU525" s="59" t="str">
        <f>IF($K525="", "", SUMIF('Drinks List'!DZ$11:DZ$1010, $K525, 'Drinks List'!DY$11:DY$1010))</f>
        <v/>
      </c>
      <c r="AV525" s="21"/>
      <c r="AW525" s="59" t="str">
        <f>IF($K525="", "", SUMIF('Drinks List'!EB$11:EB$1010, $K525, 'Drinks List'!EA$11:EA$1010))</f>
        <v/>
      </c>
      <c r="AX525" s="21"/>
      <c r="AY525" s="59" t="str">
        <f>IF($K525="", "", SUMIF('Drinks List'!ED$11:ED$1010, $K525, 'Drinks List'!EC$11:EC$1010))</f>
        <v/>
      </c>
      <c r="AZ525" s="21"/>
      <c r="BA525" s="59" t="str">
        <f>IF($K525="", "", SUMIF('Drinks List'!EF$11:EF$1010, $K525, 'Drinks List'!EE$11:EE$1010))</f>
        <v/>
      </c>
      <c r="BB525" s="21"/>
      <c r="BC525" s="59" t="str">
        <f>IF($K525="", "", SUMIF('Drinks List'!EH$11:EH$1010, $K525, 'Drinks List'!EG$11:EG$1010))</f>
        <v/>
      </c>
      <c r="BD525" s="21"/>
      <c r="BE525" s="59" t="str">
        <f>IF($K525="", "", SUMIF('Drinks List'!EJ$11:EJ$1010, $K525, 'Drinks List'!EI$11:EI$1010))</f>
        <v/>
      </c>
      <c r="BF525" s="21"/>
      <c r="BG525" s="59" t="str">
        <f>IF($K525="", "", SUMIF('Drinks List'!EL$11:EL$1010, $K525, 'Drinks List'!EK$11:EK$1010))</f>
        <v/>
      </c>
      <c r="BH525" s="21"/>
      <c r="BI525" s="59" t="str">
        <f>IF($K525="", "", SUMIF('Drinks List'!EN$11:EN$1010, $K525, 'Drinks List'!EM$11:EM$1010))</f>
        <v/>
      </c>
      <c r="BJ525" s="21"/>
      <c r="BK525" s="59" t="str">
        <f>IF($K525="", "", SUMIF('Drinks List'!EP$11:EP$1010, $K525, 'Drinks List'!EO$11:EO$1010))</f>
        <v/>
      </c>
      <c r="BL525" s="21"/>
      <c r="BM525" s="59" t="str">
        <f>IF($K525="", "", SUMIF('Drinks List'!ER$11:ER$1010, $K525, 'Drinks List'!EQ$11:EQ$1010))</f>
        <v/>
      </c>
      <c r="BN525" s="21"/>
      <c r="BO525" s="65" t="str">
        <f>IF($K525="", "", SUMIF('Drinks List'!ET$11:ET$1010, $K525, 'Drinks List'!ES$11:ES$1010))</f>
        <v/>
      </c>
      <c r="BQ525" s="120" t="str">
        <f t="shared" si="173"/>
        <v/>
      </c>
      <c r="BR525" s="62" t="str">
        <f t="shared" si="174"/>
        <v/>
      </c>
      <c r="BS525" s="76" t="str">
        <f>IF(BQ525="", "", COUNTIF(BQ$11:BQ$1010, "&gt;"&amp;BQ525)+1+COUNTIF(BQ$11:BQ525, BQ525)-1)</f>
        <v/>
      </c>
      <c r="BT525" s="76" t="str">
        <f>IF(BR525="", "", COUNTIF(BR$11:BR$1010, "&lt;"&amp;BR525)+1+COUNTIF(BR$11:BR525, BR525)-1)</f>
        <v/>
      </c>
      <c r="BV525" s="76" t="str">
        <f t="shared" si="175"/>
        <v/>
      </c>
      <c r="BW525" s="124" t="str">
        <f t="shared" si="176"/>
        <v/>
      </c>
      <c r="BX525" s="115" t="str">
        <f t="shared" si="177"/>
        <v/>
      </c>
      <c r="BY525" s="125" t="str">
        <f t="shared" si="178"/>
        <v/>
      </c>
      <c r="CA525" s="106" t="str">
        <f t="shared" si="179"/>
        <v/>
      </c>
      <c r="CB525" s="22" t="str">
        <f t="shared" si="180"/>
        <v/>
      </c>
      <c r="CD525" s="76" t="str">
        <f>IF($J525="", "", IF($BV525=0, "", COUNTIF($J$11:$J$1010, "&lt;"&amp;$J525)+1+COUNTIF($J$11:$J525, $J525)-1))</f>
        <v/>
      </c>
    </row>
    <row r="526" spans="1:82" x14ac:dyDescent="0.25">
      <c r="A526" s="31"/>
      <c r="B526" s="19" t="str">
        <f t="shared" si="161"/>
        <v/>
      </c>
      <c r="C526" s="20" t="str">
        <f t="shared" si="162"/>
        <v/>
      </c>
      <c r="D526" s="29" t="str">
        <f t="shared" si="163"/>
        <v/>
      </c>
      <c r="E526" s="22" t="str">
        <f t="shared" si="164"/>
        <v/>
      </c>
      <c r="F526" s="31"/>
      <c r="G526" s="301"/>
      <c r="H526" s="302"/>
      <c r="I526" s="303"/>
      <c r="J526" s="304"/>
      <c r="K526" s="283"/>
      <c r="L526" s="305"/>
      <c r="M526" s="285"/>
      <c r="N526" s="287"/>
      <c r="O526" s="31"/>
      <c r="P526" s="19" t="str">
        <f t="shared" si="165"/>
        <v/>
      </c>
      <c r="Q526" s="20" t="str">
        <f t="shared" si="166"/>
        <v/>
      </c>
      <c r="R526" s="29" t="str">
        <f t="shared" si="167"/>
        <v/>
      </c>
      <c r="S526" s="22" t="str">
        <f t="shared" si="168"/>
        <v/>
      </c>
      <c r="T526" s="31"/>
      <c r="U526" s="69" t="str">
        <f t="shared" si="169"/>
        <v/>
      </c>
      <c r="V526" s="31"/>
      <c r="X526" s="76" t="str">
        <f t="shared" si="170"/>
        <v/>
      </c>
      <c r="Z526" s="76" t="str">
        <f t="shared" si="171"/>
        <v/>
      </c>
      <c r="AA526" s="76" t="str">
        <f t="shared" si="172"/>
        <v/>
      </c>
      <c r="AC526" s="19" t="str">
        <f>IF($K526="", "", SUMIF('Drinks List'!DH$11:DH$1010, $K526, 'Drinks List'!DG$11:DG$1010))</f>
        <v/>
      </c>
      <c r="AD526" s="21"/>
      <c r="AE526" s="59" t="str">
        <f>IF($K526="", "", SUMIF('Drinks List'!DJ$11:DJ$1010, $K526, 'Drinks List'!DI$11:DI$1010))</f>
        <v/>
      </c>
      <c r="AF526" s="21"/>
      <c r="AG526" s="59" t="str">
        <f>IF($K526="", "", SUMIF('Drinks List'!DL$11:DL$1010, $K526, 'Drinks List'!DK$11:DK$1010))</f>
        <v/>
      </c>
      <c r="AH526" s="21"/>
      <c r="AI526" s="59" t="str">
        <f>IF($K526="", "", SUMIF('Drinks List'!DN$11:DN$1010, $K526, 'Drinks List'!DM$11:DM$1010))</f>
        <v/>
      </c>
      <c r="AJ526" s="21"/>
      <c r="AK526" s="59" t="str">
        <f>IF($K526="", "", SUMIF('Drinks List'!DP$11:DP$1010, $K526, 'Drinks List'!DO$11:DO$1010))</f>
        <v/>
      </c>
      <c r="AL526" s="21"/>
      <c r="AM526" s="59" t="str">
        <f>IF($K526="", "", SUMIF('Drinks List'!DR$11:DR$1010, $K526, 'Drinks List'!DQ$11:DQ$1010))</f>
        <v/>
      </c>
      <c r="AN526" s="21"/>
      <c r="AO526" s="59" t="str">
        <f>IF($K526="", "", SUMIF('Drinks List'!DT$11:DT$1010, $K526, 'Drinks List'!DS$11:DS$1010))</f>
        <v/>
      </c>
      <c r="AP526" s="21"/>
      <c r="AQ526" s="59" t="str">
        <f>IF($K526="", "", SUMIF('Drinks List'!DV$11:DV$1010, $K526, 'Drinks List'!DU$11:DU$1010))</f>
        <v/>
      </c>
      <c r="AR526" s="21"/>
      <c r="AS526" s="59" t="str">
        <f>IF($K526="", "", SUMIF('Drinks List'!DX$11:DX$1010, $K526, 'Drinks List'!DW$11:DW$1010))</f>
        <v/>
      </c>
      <c r="AT526" s="21"/>
      <c r="AU526" s="59" t="str">
        <f>IF($K526="", "", SUMIF('Drinks List'!DZ$11:DZ$1010, $K526, 'Drinks List'!DY$11:DY$1010))</f>
        <v/>
      </c>
      <c r="AV526" s="21"/>
      <c r="AW526" s="59" t="str">
        <f>IF($K526="", "", SUMIF('Drinks List'!EB$11:EB$1010, $K526, 'Drinks List'!EA$11:EA$1010))</f>
        <v/>
      </c>
      <c r="AX526" s="21"/>
      <c r="AY526" s="59" t="str">
        <f>IF($K526="", "", SUMIF('Drinks List'!ED$11:ED$1010, $K526, 'Drinks List'!EC$11:EC$1010))</f>
        <v/>
      </c>
      <c r="AZ526" s="21"/>
      <c r="BA526" s="59" t="str">
        <f>IF($K526="", "", SUMIF('Drinks List'!EF$11:EF$1010, $K526, 'Drinks List'!EE$11:EE$1010))</f>
        <v/>
      </c>
      <c r="BB526" s="21"/>
      <c r="BC526" s="59" t="str">
        <f>IF($K526="", "", SUMIF('Drinks List'!EH$11:EH$1010, $K526, 'Drinks List'!EG$11:EG$1010))</f>
        <v/>
      </c>
      <c r="BD526" s="21"/>
      <c r="BE526" s="59" t="str">
        <f>IF($K526="", "", SUMIF('Drinks List'!EJ$11:EJ$1010, $K526, 'Drinks List'!EI$11:EI$1010))</f>
        <v/>
      </c>
      <c r="BF526" s="21"/>
      <c r="BG526" s="59" t="str">
        <f>IF($K526="", "", SUMIF('Drinks List'!EL$11:EL$1010, $K526, 'Drinks List'!EK$11:EK$1010))</f>
        <v/>
      </c>
      <c r="BH526" s="21"/>
      <c r="BI526" s="59" t="str">
        <f>IF($K526="", "", SUMIF('Drinks List'!EN$11:EN$1010, $K526, 'Drinks List'!EM$11:EM$1010))</f>
        <v/>
      </c>
      <c r="BJ526" s="21"/>
      <c r="BK526" s="59" t="str">
        <f>IF($K526="", "", SUMIF('Drinks List'!EP$11:EP$1010, $K526, 'Drinks List'!EO$11:EO$1010))</f>
        <v/>
      </c>
      <c r="BL526" s="21"/>
      <c r="BM526" s="59" t="str">
        <f>IF($K526="", "", SUMIF('Drinks List'!ER$11:ER$1010, $K526, 'Drinks List'!EQ$11:EQ$1010))</f>
        <v/>
      </c>
      <c r="BN526" s="21"/>
      <c r="BO526" s="65" t="str">
        <f>IF($K526="", "", SUMIF('Drinks List'!ET$11:ET$1010, $K526, 'Drinks List'!ES$11:ES$1010))</f>
        <v/>
      </c>
      <c r="BQ526" s="120" t="str">
        <f t="shared" si="173"/>
        <v/>
      </c>
      <c r="BR526" s="62" t="str">
        <f t="shared" si="174"/>
        <v/>
      </c>
      <c r="BS526" s="76" t="str">
        <f>IF(BQ526="", "", COUNTIF(BQ$11:BQ$1010, "&gt;"&amp;BQ526)+1+COUNTIF(BQ$11:BQ526, BQ526)-1)</f>
        <v/>
      </c>
      <c r="BT526" s="76" t="str">
        <f>IF(BR526="", "", COUNTIF(BR$11:BR$1010, "&lt;"&amp;BR526)+1+COUNTIF(BR$11:BR526, BR526)-1)</f>
        <v/>
      </c>
      <c r="BV526" s="76" t="str">
        <f t="shared" si="175"/>
        <v/>
      </c>
      <c r="BW526" s="124" t="str">
        <f t="shared" si="176"/>
        <v/>
      </c>
      <c r="BX526" s="115" t="str">
        <f t="shared" si="177"/>
        <v/>
      </c>
      <c r="BY526" s="125" t="str">
        <f t="shared" si="178"/>
        <v/>
      </c>
      <c r="CA526" s="106" t="str">
        <f t="shared" si="179"/>
        <v/>
      </c>
      <c r="CB526" s="22" t="str">
        <f t="shared" si="180"/>
        <v/>
      </c>
      <c r="CD526" s="76" t="str">
        <f>IF($J526="", "", IF($BV526=0, "", COUNTIF($J$11:$J$1010, "&lt;"&amp;$J526)+1+COUNTIF($J$11:$J526, $J526)-1))</f>
        <v/>
      </c>
    </row>
    <row r="527" spans="1:82" x14ac:dyDescent="0.25">
      <c r="A527" s="31"/>
      <c r="B527" s="19" t="str">
        <f t="shared" si="161"/>
        <v/>
      </c>
      <c r="C527" s="20" t="str">
        <f t="shared" si="162"/>
        <v/>
      </c>
      <c r="D527" s="29" t="str">
        <f t="shared" si="163"/>
        <v/>
      </c>
      <c r="E527" s="22" t="str">
        <f t="shared" si="164"/>
        <v/>
      </c>
      <c r="F527" s="31"/>
      <c r="G527" s="301"/>
      <c r="H527" s="302"/>
      <c r="I527" s="303"/>
      <c r="J527" s="304"/>
      <c r="K527" s="283"/>
      <c r="L527" s="305"/>
      <c r="M527" s="285"/>
      <c r="N527" s="287"/>
      <c r="O527" s="31"/>
      <c r="P527" s="19" t="str">
        <f t="shared" si="165"/>
        <v/>
      </c>
      <c r="Q527" s="20" t="str">
        <f t="shared" si="166"/>
        <v/>
      </c>
      <c r="R527" s="29" t="str">
        <f t="shared" si="167"/>
        <v/>
      </c>
      <c r="S527" s="22" t="str">
        <f t="shared" si="168"/>
        <v/>
      </c>
      <c r="T527" s="31"/>
      <c r="U527" s="69" t="str">
        <f t="shared" si="169"/>
        <v/>
      </c>
      <c r="V527" s="31"/>
      <c r="X527" s="76" t="str">
        <f t="shared" si="170"/>
        <v/>
      </c>
      <c r="Z527" s="76" t="str">
        <f t="shared" si="171"/>
        <v/>
      </c>
      <c r="AA527" s="76" t="str">
        <f t="shared" si="172"/>
        <v/>
      </c>
      <c r="AC527" s="19" t="str">
        <f>IF($K527="", "", SUMIF('Drinks List'!DH$11:DH$1010, $K527, 'Drinks List'!DG$11:DG$1010))</f>
        <v/>
      </c>
      <c r="AD527" s="21"/>
      <c r="AE527" s="59" t="str">
        <f>IF($K527="", "", SUMIF('Drinks List'!DJ$11:DJ$1010, $K527, 'Drinks List'!DI$11:DI$1010))</f>
        <v/>
      </c>
      <c r="AF527" s="21"/>
      <c r="AG527" s="59" t="str">
        <f>IF($K527="", "", SUMIF('Drinks List'!DL$11:DL$1010, $K527, 'Drinks List'!DK$11:DK$1010))</f>
        <v/>
      </c>
      <c r="AH527" s="21"/>
      <c r="AI527" s="59" t="str">
        <f>IF($K527="", "", SUMIF('Drinks List'!DN$11:DN$1010, $K527, 'Drinks List'!DM$11:DM$1010))</f>
        <v/>
      </c>
      <c r="AJ527" s="21"/>
      <c r="AK527" s="59" t="str">
        <f>IF($K527="", "", SUMIF('Drinks List'!DP$11:DP$1010, $K527, 'Drinks List'!DO$11:DO$1010))</f>
        <v/>
      </c>
      <c r="AL527" s="21"/>
      <c r="AM527" s="59" t="str">
        <f>IF($K527="", "", SUMIF('Drinks List'!DR$11:DR$1010, $K527, 'Drinks List'!DQ$11:DQ$1010))</f>
        <v/>
      </c>
      <c r="AN527" s="21"/>
      <c r="AO527" s="59" t="str">
        <f>IF($K527="", "", SUMIF('Drinks List'!DT$11:DT$1010, $K527, 'Drinks List'!DS$11:DS$1010))</f>
        <v/>
      </c>
      <c r="AP527" s="21"/>
      <c r="AQ527" s="59" t="str">
        <f>IF($K527="", "", SUMIF('Drinks List'!DV$11:DV$1010, $K527, 'Drinks List'!DU$11:DU$1010))</f>
        <v/>
      </c>
      <c r="AR527" s="21"/>
      <c r="AS527" s="59" t="str">
        <f>IF($K527="", "", SUMIF('Drinks List'!DX$11:DX$1010, $K527, 'Drinks List'!DW$11:DW$1010))</f>
        <v/>
      </c>
      <c r="AT527" s="21"/>
      <c r="AU527" s="59" t="str">
        <f>IF($K527="", "", SUMIF('Drinks List'!DZ$11:DZ$1010, $K527, 'Drinks List'!DY$11:DY$1010))</f>
        <v/>
      </c>
      <c r="AV527" s="21"/>
      <c r="AW527" s="59" t="str">
        <f>IF($K527="", "", SUMIF('Drinks List'!EB$11:EB$1010, $K527, 'Drinks List'!EA$11:EA$1010))</f>
        <v/>
      </c>
      <c r="AX527" s="21"/>
      <c r="AY527" s="59" t="str">
        <f>IF($K527="", "", SUMIF('Drinks List'!ED$11:ED$1010, $K527, 'Drinks List'!EC$11:EC$1010))</f>
        <v/>
      </c>
      <c r="AZ527" s="21"/>
      <c r="BA527" s="59" t="str">
        <f>IF($K527="", "", SUMIF('Drinks List'!EF$11:EF$1010, $K527, 'Drinks List'!EE$11:EE$1010))</f>
        <v/>
      </c>
      <c r="BB527" s="21"/>
      <c r="BC527" s="59" t="str">
        <f>IF($K527="", "", SUMIF('Drinks List'!EH$11:EH$1010, $K527, 'Drinks List'!EG$11:EG$1010))</f>
        <v/>
      </c>
      <c r="BD527" s="21"/>
      <c r="BE527" s="59" t="str">
        <f>IF($K527="", "", SUMIF('Drinks List'!EJ$11:EJ$1010, $K527, 'Drinks List'!EI$11:EI$1010))</f>
        <v/>
      </c>
      <c r="BF527" s="21"/>
      <c r="BG527" s="59" t="str">
        <f>IF($K527="", "", SUMIF('Drinks List'!EL$11:EL$1010, $K527, 'Drinks List'!EK$11:EK$1010))</f>
        <v/>
      </c>
      <c r="BH527" s="21"/>
      <c r="BI527" s="59" t="str">
        <f>IF($K527="", "", SUMIF('Drinks List'!EN$11:EN$1010, $K527, 'Drinks List'!EM$11:EM$1010))</f>
        <v/>
      </c>
      <c r="BJ527" s="21"/>
      <c r="BK527" s="59" t="str">
        <f>IF($K527="", "", SUMIF('Drinks List'!EP$11:EP$1010, $K527, 'Drinks List'!EO$11:EO$1010))</f>
        <v/>
      </c>
      <c r="BL527" s="21"/>
      <c r="BM527" s="59" t="str">
        <f>IF($K527="", "", SUMIF('Drinks List'!ER$11:ER$1010, $K527, 'Drinks List'!EQ$11:EQ$1010))</f>
        <v/>
      </c>
      <c r="BN527" s="21"/>
      <c r="BO527" s="65" t="str">
        <f>IF($K527="", "", SUMIF('Drinks List'!ET$11:ET$1010, $K527, 'Drinks List'!ES$11:ES$1010))</f>
        <v/>
      </c>
      <c r="BQ527" s="120" t="str">
        <f t="shared" si="173"/>
        <v/>
      </c>
      <c r="BR527" s="62" t="str">
        <f t="shared" si="174"/>
        <v/>
      </c>
      <c r="BS527" s="76" t="str">
        <f>IF(BQ527="", "", COUNTIF(BQ$11:BQ$1010, "&gt;"&amp;BQ527)+1+COUNTIF(BQ$11:BQ527, BQ527)-1)</f>
        <v/>
      </c>
      <c r="BT527" s="76" t="str">
        <f>IF(BR527="", "", COUNTIF(BR$11:BR$1010, "&lt;"&amp;BR527)+1+COUNTIF(BR$11:BR527, BR527)-1)</f>
        <v/>
      </c>
      <c r="BV527" s="76" t="str">
        <f t="shared" si="175"/>
        <v/>
      </c>
      <c r="BW527" s="124" t="str">
        <f t="shared" si="176"/>
        <v/>
      </c>
      <c r="BX527" s="115" t="str">
        <f t="shared" si="177"/>
        <v/>
      </c>
      <c r="BY527" s="125" t="str">
        <f t="shared" si="178"/>
        <v/>
      </c>
      <c r="CA527" s="106" t="str">
        <f t="shared" si="179"/>
        <v/>
      </c>
      <c r="CB527" s="22" t="str">
        <f t="shared" si="180"/>
        <v/>
      </c>
      <c r="CD527" s="76" t="str">
        <f>IF($J527="", "", IF($BV527=0, "", COUNTIF($J$11:$J$1010, "&lt;"&amp;$J527)+1+COUNTIF($J$11:$J527, $J527)-1))</f>
        <v/>
      </c>
    </row>
    <row r="528" spans="1:82" x14ac:dyDescent="0.25">
      <c r="A528" s="31"/>
      <c r="B528" s="19" t="str">
        <f t="shared" si="161"/>
        <v/>
      </c>
      <c r="C528" s="20" t="str">
        <f t="shared" si="162"/>
        <v/>
      </c>
      <c r="D528" s="29" t="str">
        <f t="shared" si="163"/>
        <v/>
      </c>
      <c r="E528" s="22" t="str">
        <f t="shared" si="164"/>
        <v/>
      </c>
      <c r="F528" s="31"/>
      <c r="G528" s="301"/>
      <c r="H528" s="302"/>
      <c r="I528" s="303"/>
      <c r="J528" s="304"/>
      <c r="K528" s="283"/>
      <c r="L528" s="305"/>
      <c r="M528" s="285"/>
      <c r="N528" s="287"/>
      <c r="O528" s="31"/>
      <c r="P528" s="19" t="str">
        <f t="shared" si="165"/>
        <v/>
      </c>
      <c r="Q528" s="20" t="str">
        <f t="shared" si="166"/>
        <v/>
      </c>
      <c r="R528" s="29" t="str">
        <f t="shared" si="167"/>
        <v/>
      </c>
      <c r="S528" s="22" t="str">
        <f t="shared" si="168"/>
        <v/>
      </c>
      <c r="T528" s="31"/>
      <c r="U528" s="69" t="str">
        <f t="shared" si="169"/>
        <v/>
      </c>
      <c r="V528" s="31"/>
      <c r="X528" s="76" t="str">
        <f t="shared" si="170"/>
        <v/>
      </c>
      <c r="Z528" s="76" t="str">
        <f t="shared" si="171"/>
        <v/>
      </c>
      <c r="AA528" s="76" t="str">
        <f t="shared" si="172"/>
        <v/>
      </c>
      <c r="AC528" s="19" t="str">
        <f>IF($K528="", "", SUMIF('Drinks List'!DH$11:DH$1010, $K528, 'Drinks List'!DG$11:DG$1010))</f>
        <v/>
      </c>
      <c r="AD528" s="21"/>
      <c r="AE528" s="59" t="str">
        <f>IF($K528="", "", SUMIF('Drinks List'!DJ$11:DJ$1010, $K528, 'Drinks List'!DI$11:DI$1010))</f>
        <v/>
      </c>
      <c r="AF528" s="21"/>
      <c r="AG528" s="59" t="str">
        <f>IF($K528="", "", SUMIF('Drinks List'!DL$11:DL$1010, $K528, 'Drinks List'!DK$11:DK$1010))</f>
        <v/>
      </c>
      <c r="AH528" s="21"/>
      <c r="AI528" s="59" t="str">
        <f>IF($K528="", "", SUMIF('Drinks List'!DN$11:DN$1010, $K528, 'Drinks List'!DM$11:DM$1010))</f>
        <v/>
      </c>
      <c r="AJ528" s="21"/>
      <c r="AK528" s="59" t="str">
        <f>IF($K528="", "", SUMIF('Drinks List'!DP$11:DP$1010, $K528, 'Drinks List'!DO$11:DO$1010))</f>
        <v/>
      </c>
      <c r="AL528" s="21"/>
      <c r="AM528" s="59" t="str">
        <f>IF($K528="", "", SUMIF('Drinks List'!DR$11:DR$1010, $K528, 'Drinks List'!DQ$11:DQ$1010))</f>
        <v/>
      </c>
      <c r="AN528" s="21"/>
      <c r="AO528" s="59" t="str">
        <f>IF($K528="", "", SUMIF('Drinks List'!DT$11:DT$1010, $K528, 'Drinks List'!DS$11:DS$1010))</f>
        <v/>
      </c>
      <c r="AP528" s="21"/>
      <c r="AQ528" s="59" t="str">
        <f>IF($K528="", "", SUMIF('Drinks List'!DV$11:DV$1010, $K528, 'Drinks List'!DU$11:DU$1010))</f>
        <v/>
      </c>
      <c r="AR528" s="21"/>
      <c r="AS528" s="59" t="str">
        <f>IF($K528="", "", SUMIF('Drinks List'!DX$11:DX$1010, $K528, 'Drinks List'!DW$11:DW$1010))</f>
        <v/>
      </c>
      <c r="AT528" s="21"/>
      <c r="AU528" s="59" t="str">
        <f>IF($K528="", "", SUMIF('Drinks List'!DZ$11:DZ$1010, $K528, 'Drinks List'!DY$11:DY$1010))</f>
        <v/>
      </c>
      <c r="AV528" s="21"/>
      <c r="AW528" s="59" t="str">
        <f>IF($K528="", "", SUMIF('Drinks List'!EB$11:EB$1010, $K528, 'Drinks List'!EA$11:EA$1010))</f>
        <v/>
      </c>
      <c r="AX528" s="21"/>
      <c r="AY528" s="59" t="str">
        <f>IF($K528="", "", SUMIF('Drinks List'!ED$11:ED$1010, $K528, 'Drinks List'!EC$11:EC$1010))</f>
        <v/>
      </c>
      <c r="AZ528" s="21"/>
      <c r="BA528" s="59" t="str">
        <f>IF($K528="", "", SUMIF('Drinks List'!EF$11:EF$1010, $K528, 'Drinks List'!EE$11:EE$1010))</f>
        <v/>
      </c>
      <c r="BB528" s="21"/>
      <c r="BC528" s="59" t="str">
        <f>IF($K528="", "", SUMIF('Drinks List'!EH$11:EH$1010, $K528, 'Drinks List'!EG$11:EG$1010))</f>
        <v/>
      </c>
      <c r="BD528" s="21"/>
      <c r="BE528" s="59" t="str">
        <f>IF($K528="", "", SUMIF('Drinks List'!EJ$11:EJ$1010, $K528, 'Drinks List'!EI$11:EI$1010))</f>
        <v/>
      </c>
      <c r="BF528" s="21"/>
      <c r="BG528" s="59" t="str">
        <f>IF($K528="", "", SUMIF('Drinks List'!EL$11:EL$1010, $K528, 'Drinks List'!EK$11:EK$1010))</f>
        <v/>
      </c>
      <c r="BH528" s="21"/>
      <c r="BI528" s="59" t="str">
        <f>IF($K528="", "", SUMIF('Drinks List'!EN$11:EN$1010, $K528, 'Drinks List'!EM$11:EM$1010))</f>
        <v/>
      </c>
      <c r="BJ528" s="21"/>
      <c r="BK528" s="59" t="str">
        <f>IF($K528="", "", SUMIF('Drinks List'!EP$11:EP$1010, $K528, 'Drinks List'!EO$11:EO$1010))</f>
        <v/>
      </c>
      <c r="BL528" s="21"/>
      <c r="BM528" s="59" t="str">
        <f>IF($K528="", "", SUMIF('Drinks List'!ER$11:ER$1010, $K528, 'Drinks List'!EQ$11:EQ$1010))</f>
        <v/>
      </c>
      <c r="BN528" s="21"/>
      <c r="BO528" s="65" t="str">
        <f>IF($K528="", "", SUMIF('Drinks List'!ET$11:ET$1010, $K528, 'Drinks List'!ES$11:ES$1010))</f>
        <v/>
      </c>
      <c r="BQ528" s="120" t="str">
        <f t="shared" si="173"/>
        <v/>
      </c>
      <c r="BR528" s="62" t="str">
        <f t="shared" si="174"/>
        <v/>
      </c>
      <c r="BS528" s="76" t="str">
        <f>IF(BQ528="", "", COUNTIF(BQ$11:BQ$1010, "&gt;"&amp;BQ528)+1+COUNTIF(BQ$11:BQ528, BQ528)-1)</f>
        <v/>
      </c>
      <c r="BT528" s="76" t="str">
        <f>IF(BR528="", "", COUNTIF(BR$11:BR$1010, "&lt;"&amp;BR528)+1+COUNTIF(BR$11:BR528, BR528)-1)</f>
        <v/>
      </c>
      <c r="BV528" s="76" t="str">
        <f t="shared" si="175"/>
        <v/>
      </c>
      <c r="BW528" s="124" t="str">
        <f t="shared" si="176"/>
        <v/>
      </c>
      <c r="BX528" s="115" t="str">
        <f t="shared" si="177"/>
        <v/>
      </c>
      <c r="BY528" s="125" t="str">
        <f t="shared" si="178"/>
        <v/>
      </c>
      <c r="CA528" s="106" t="str">
        <f t="shared" si="179"/>
        <v/>
      </c>
      <c r="CB528" s="22" t="str">
        <f t="shared" si="180"/>
        <v/>
      </c>
      <c r="CD528" s="76" t="str">
        <f>IF($J528="", "", IF($BV528=0, "", COUNTIF($J$11:$J$1010, "&lt;"&amp;$J528)+1+COUNTIF($J$11:$J528, $J528)-1))</f>
        <v/>
      </c>
    </row>
    <row r="529" spans="1:82" x14ac:dyDescent="0.25">
      <c r="A529" s="31"/>
      <c r="B529" s="19" t="str">
        <f t="shared" si="161"/>
        <v/>
      </c>
      <c r="C529" s="20" t="str">
        <f t="shared" si="162"/>
        <v/>
      </c>
      <c r="D529" s="29" t="str">
        <f t="shared" si="163"/>
        <v/>
      </c>
      <c r="E529" s="22" t="str">
        <f t="shared" si="164"/>
        <v/>
      </c>
      <c r="F529" s="31"/>
      <c r="G529" s="301"/>
      <c r="H529" s="302"/>
      <c r="I529" s="303"/>
      <c r="J529" s="304"/>
      <c r="K529" s="283"/>
      <c r="L529" s="305"/>
      <c r="M529" s="285"/>
      <c r="N529" s="287"/>
      <c r="O529" s="31"/>
      <c r="P529" s="19" t="str">
        <f t="shared" si="165"/>
        <v/>
      </c>
      <c r="Q529" s="20" t="str">
        <f t="shared" si="166"/>
        <v/>
      </c>
      <c r="R529" s="29" t="str">
        <f t="shared" si="167"/>
        <v/>
      </c>
      <c r="S529" s="22" t="str">
        <f t="shared" si="168"/>
        <v/>
      </c>
      <c r="T529" s="31"/>
      <c r="U529" s="69" t="str">
        <f t="shared" si="169"/>
        <v/>
      </c>
      <c r="V529" s="31"/>
      <c r="X529" s="76" t="str">
        <f t="shared" si="170"/>
        <v/>
      </c>
      <c r="Z529" s="76" t="str">
        <f t="shared" si="171"/>
        <v/>
      </c>
      <c r="AA529" s="76" t="str">
        <f t="shared" si="172"/>
        <v/>
      </c>
      <c r="AC529" s="19" t="str">
        <f>IF($K529="", "", SUMIF('Drinks List'!DH$11:DH$1010, $K529, 'Drinks List'!DG$11:DG$1010))</f>
        <v/>
      </c>
      <c r="AD529" s="21"/>
      <c r="AE529" s="59" t="str">
        <f>IF($K529="", "", SUMIF('Drinks List'!DJ$11:DJ$1010, $K529, 'Drinks List'!DI$11:DI$1010))</f>
        <v/>
      </c>
      <c r="AF529" s="21"/>
      <c r="AG529" s="59" t="str">
        <f>IF($K529="", "", SUMIF('Drinks List'!DL$11:DL$1010, $K529, 'Drinks List'!DK$11:DK$1010))</f>
        <v/>
      </c>
      <c r="AH529" s="21"/>
      <c r="AI529" s="59" t="str">
        <f>IF($K529="", "", SUMIF('Drinks List'!DN$11:DN$1010, $K529, 'Drinks List'!DM$11:DM$1010))</f>
        <v/>
      </c>
      <c r="AJ529" s="21"/>
      <c r="AK529" s="59" t="str">
        <f>IF($K529="", "", SUMIF('Drinks List'!DP$11:DP$1010, $K529, 'Drinks List'!DO$11:DO$1010))</f>
        <v/>
      </c>
      <c r="AL529" s="21"/>
      <c r="AM529" s="59" t="str">
        <f>IF($K529="", "", SUMIF('Drinks List'!DR$11:DR$1010, $K529, 'Drinks List'!DQ$11:DQ$1010))</f>
        <v/>
      </c>
      <c r="AN529" s="21"/>
      <c r="AO529" s="59" t="str">
        <f>IF($K529="", "", SUMIF('Drinks List'!DT$11:DT$1010, $K529, 'Drinks List'!DS$11:DS$1010))</f>
        <v/>
      </c>
      <c r="AP529" s="21"/>
      <c r="AQ529" s="59" t="str">
        <f>IF($K529="", "", SUMIF('Drinks List'!DV$11:DV$1010, $K529, 'Drinks List'!DU$11:DU$1010))</f>
        <v/>
      </c>
      <c r="AR529" s="21"/>
      <c r="AS529" s="59" t="str">
        <f>IF($K529="", "", SUMIF('Drinks List'!DX$11:DX$1010, $K529, 'Drinks List'!DW$11:DW$1010))</f>
        <v/>
      </c>
      <c r="AT529" s="21"/>
      <c r="AU529" s="59" t="str">
        <f>IF($K529="", "", SUMIF('Drinks List'!DZ$11:DZ$1010, $K529, 'Drinks List'!DY$11:DY$1010))</f>
        <v/>
      </c>
      <c r="AV529" s="21"/>
      <c r="AW529" s="59" t="str">
        <f>IF($K529="", "", SUMIF('Drinks List'!EB$11:EB$1010, $K529, 'Drinks List'!EA$11:EA$1010))</f>
        <v/>
      </c>
      <c r="AX529" s="21"/>
      <c r="AY529" s="59" t="str">
        <f>IF($K529="", "", SUMIF('Drinks List'!ED$11:ED$1010, $K529, 'Drinks List'!EC$11:EC$1010))</f>
        <v/>
      </c>
      <c r="AZ529" s="21"/>
      <c r="BA529" s="59" t="str">
        <f>IF($K529="", "", SUMIF('Drinks List'!EF$11:EF$1010, $K529, 'Drinks List'!EE$11:EE$1010))</f>
        <v/>
      </c>
      <c r="BB529" s="21"/>
      <c r="BC529" s="59" t="str">
        <f>IF($K529="", "", SUMIF('Drinks List'!EH$11:EH$1010, $K529, 'Drinks List'!EG$11:EG$1010))</f>
        <v/>
      </c>
      <c r="BD529" s="21"/>
      <c r="BE529" s="59" t="str">
        <f>IF($K529="", "", SUMIF('Drinks List'!EJ$11:EJ$1010, $K529, 'Drinks List'!EI$11:EI$1010))</f>
        <v/>
      </c>
      <c r="BF529" s="21"/>
      <c r="BG529" s="59" t="str">
        <f>IF($K529="", "", SUMIF('Drinks List'!EL$11:EL$1010, $K529, 'Drinks List'!EK$11:EK$1010))</f>
        <v/>
      </c>
      <c r="BH529" s="21"/>
      <c r="BI529" s="59" t="str">
        <f>IF($K529="", "", SUMIF('Drinks List'!EN$11:EN$1010, $K529, 'Drinks List'!EM$11:EM$1010))</f>
        <v/>
      </c>
      <c r="BJ529" s="21"/>
      <c r="BK529" s="59" t="str">
        <f>IF($K529="", "", SUMIF('Drinks List'!EP$11:EP$1010, $K529, 'Drinks List'!EO$11:EO$1010))</f>
        <v/>
      </c>
      <c r="BL529" s="21"/>
      <c r="BM529" s="59" t="str">
        <f>IF($K529="", "", SUMIF('Drinks List'!ER$11:ER$1010, $K529, 'Drinks List'!EQ$11:EQ$1010))</f>
        <v/>
      </c>
      <c r="BN529" s="21"/>
      <c r="BO529" s="65" t="str">
        <f>IF($K529="", "", SUMIF('Drinks List'!ET$11:ET$1010, $K529, 'Drinks List'!ES$11:ES$1010))</f>
        <v/>
      </c>
      <c r="BQ529" s="120" t="str">
        <f t="shared" si="173"/>
        <v/>
      </c>
      <c r="BR529" s="62" t="str">
        <f t="shared" si="174"/>
        <v/>
      </c>
      <c r="BS529" s="76" t="str">
        <f>IF(BQ529="", "", COUNTIF(BQ$11:BQ$1010, "&gt;"&amp;BQ529)+1+COUNTIF(BQ$11:BQ529, BQ529)-1)</f>
        <v/>
      </c>
      <c r="BT529" s="76" t="str">
        <f>IF(BR529="", "", COUNTIF(BR$11:BR$1010, "&lt;"&amp;BR529)+1+COUNTIF(BR$11:BR529, BR529)-1)</f>
        <v/>
      </c>
      <c r="BV529" s="76" t="str">
        <f t="shared" si="175"/>
        <v/>
      </c>
      <c r="BW529" s="124" t="str">
        <f t="shared" si="176"/>
        <v/>
      </c>
      <c r="BX529" s="115" t="str">
        <f t="shared" si="177"/>
        <v/>
      </c>
      <c r="BY529" s="125" t="str">
        <f t="shared" si="178"/>
        <v/>
      </c>
      <c r="CA529" s="106" t="str">
        <f t="shared" si="179"/>
        <v/>
      </c>
      <c r="CB529" s="22" t="str">
        <f t="shared" si="180"/>
        <v/>
      </c>
      <c r="CD529" s="76" t="str">
        <f>IF($J529="", "", IF($BV529=0, "", COUNTIF($J$11:$J$1010, "&lt;"&amp;$J529)+1+COUNTIF($J$11:$J529, $J529)-1))</f>
        <v/>
      </c>
    </row>
    <row r="530" spans="1:82" x14ac:dyDescent="0.25">
      <c r="A530" s="31"/>
      <c r="B530" s="19" t="str">
        <f t="shared" si="161"/>
        <v/>
      </c>
      <c r="C530" s="20" t="str">
        <f t="shared" si="162"/>
        <v/>
      </c>
      <c r="D530" s="29" t="str">
        <f t="shared" si="163"/>
        <v/>
      </c>
      <c r="E530" s="22" t="str">
        <f t="shared" si="164"/>
        <v/>
      </c>
      <c r="F530" s="31"/>
      <c r="G530" s="301"/>
      <c r="H530" s="302"/>
      <c r="I530" s="303"/>
      <c r="J530" s="304"/>
      <c r="K530" s="283"/>
      <c r="L530" s="305"/>
      <c r="M530" s="285"/>
      <c r="N530" s="287"/>
      <c r="O530" s="31"/>
      <c r="P530" s="19" t="str">
        <f t="shared" si="165"/>
        <v/>
      </c>
      <c r="Q530" s="20" t="str">
        <f t="shared" si="166"/>
        <v/>
      </c>
      <c r="R530" s="29" t="str">
        <f t="shared" si="167"/>
        <v/>
      </c>
      <c r="S530" s="22" t="str">
        <f t="shared" si="168"/>
        <v/>
      </c>
      <c r="T530" s="31"/>
      <c r="U530" s="69" t="str">
        <f t="shared" si="169"/>
        <v/>
      </c>
      <c r="V530" s="31"/>
      <c r="X530" s="76" t="str">
        <f t="shared" si="170"/>
        <v/>
      </c>
      <c r="Z530" s="76" t="str">
        <f t="shared" si="171"/>
        <v/>
      </c>
      <c r="AA530" s="76" t="str">
        <f t="shared" si="172"/>
        <v/>
      </c>
      <c r="AC530" s="19" t="str">
        <f>IF($K530="", "", SUMIF('Drinks List'!DH$11:DH$1010, $K530, 'Drinks List'!DG$11:DG$1010))</f>
        <v/>
      </c>
      <c r="AD530" s="21"/>
      <c r="AE530" s="59" t="str">
        <f>IF($K530="", "", SUMIF('Drinks List'!DJ$11:DJ$1010, $K530, 'Drinks List'!DI$11:DI$1010))</f>
        <v/>
      </c>
      <c r="AF530" s="21"/>
      <c r="AG530" s="59" t="str">
        <f>IF($K530="", "", SUMIF('Drinks List'!DL$11:DL$1010, $K530, 'Drinks List'!DK$11:DK$1010))</f>
        <v/>
      </c>
      <c r="AH530" s="21"/>
      <c r="AI530" s="59" t="str">
        <f>IF($K530="", "", SUMIF('Drinks List'!DN$11:DN$1010, $K530, 'Drinks List'!DM$11:DM$1010))</f>
        <v/>
      </c>
      <c r="AJ530" s="21"/>
      <c r="AK530" s="59" t="str">
        <f>IF($K530="", "", SUMIF('Drinks List'!DP$11:DP$1010, $K530, 'Drinks List'!DO$11:DO$1010))</f>
        <v/>
      </c>
      <c r="AL530" s="21"/>
      <c r="AM530" s="59" t="str">
        <f>IF($K530="", "", SUMIF('Drinks List'!DR$11:DR$1010, $K530, 'Drinks List'!DQ$11:DQ$1010))</f>
        <v/>
      </c>
      <c r="AN530" s="21"/>
      <c r="AO530" s="59" t="str">
        <f>IF($K530="", "", SUMIF('Drinks List'!DT$11:DT$1010, $K530, 'Drinks List'!DS$11:DS$1010))</f>
        <v/>
      </c>
      <c r="AP530" s="21"/>
      <c r="AQ530" s="59" t="str">
        <f>IF($K530="", "", SUMIF('Drinks List'!DV$11:DV$1010, $K530, 'Drinks List'!DU$11:DU$1010))</f>
        <v/>
      </c>
      <c r="AR530" s="21"/>
      <c r="AS530" s="59" t="str">
        <f>IF($K530="", "", SUMIF('Drinks List'!DX$11:DX$1010, $K530, 'Drinks List'!DW$11:DW$1010))</f>
        <v/>
      </c>
      <c r="AT530" s="21"/>
      <c r="AU530" s="59" t="str">
        <f>IF($K530="", "", SUMIF('Drinks List'!DZ$11:DZ$1010, $K530, 'Drinks List'!DY$11:DY$1010))</f>
        <v/>
      </c>
      <c r="AV530" s="21"/>
      <c r="AW530" s="59" t="str">
        <f>IF($K530="", "", SUMIF('Drinks List'!EB$11:EB$1010, $K530, 'Drinks List'!EA$11:EA$1010))</f>
        <v/>
      </c>
      <c r="AX530" s="21"/>
      <c r="AY530" s="59" t="str">
        <f>IF($K530="", "", SUMIF('Drinks List'!ED$11:ED$1010, $K530, 'Drinks List'!EC$11:EC$1010))</f>
        <v/>
      </c>
      <c r="AZ530" s="21"/>
      <c r="BA530" s="59" t="str">
        <f>IF($K530="", "", SUMIF('Drinks List'!EF$11:EF$1010, $K530, 'Drinks List'!EE$11:EE$1010))</f>
        <v/>
      </c>
      <c r="BB530" s="21"/>
      <c r="BC530" s="59" t="str">
        <f>IF($K530="", "", SUMIF('Drinks List'!EH$11:EH$1010, $K530, 'Drinks List'!EG$11:EG$1010))</f>
        <v/>
      </c>
      <c r="BD530" s="21"/>
      <c r="BE530" s="59" t="str">
        <f>IF($K530="", "", SUMIF('Drinks List'!EJ$11:EJ$1010, $K530, 'Drinks List'!EI$11:EI$1010))</f>
        <v/>
      </c>
      <c r="BF530" s="21"/>
      <c r="BG530" s="59" t="str">
        <f>IF($K530="", "", SUMIF('Drinks List'!EL$11:EL$1010, $K530, 'Drinks List'!EK$11:EK$1010))</f>
        <v/>
      </c>
      <c r="BH530" s="21"/>
      <c r="BI530" s="59" t="str">
        <f>IF($K530="", "", SUMIF('Drinks List'!EN$11:EN$1010, $K530, 'Drinks List'!EM$11:EM$1010))</f>
        <v/>
      </c>
      <c r="BJ530" s="21"/>
      <c r="BK530" s="59" t="str">
        <f>IF($K530="", "", SUMIF('Drinks List'!EP$11:EP$1010, $K530, 'Drinks List'!EO$11:EO$1010))</f>
        <v/>
      </c>
      <c r="BL530" s="21"/>
      <c r="BM530" s="59" t="str">
        <f>IF($K530="", "", SUMIF('Drinks List'!ER$11:ER$1010, $K530, 'Drinks List'!EQ$11:EQ$1010))</f>
        <v/>
      </c>
      <c r="BN530" s="21"/>
      <c r="BO530" s="65" t="str">
        <f>IF($K530="", "", SUMIF('Drinks List'!ET$11:ET$1010, $K530, 'Drinks List'!ES$11:ES$1010))</f>
        <v/>
      </c>
      <c r="BQ530" s="120" t="str">
        <f t="shared" si="173"/>
        <v/>
      </c>
      <c r="BR530" s="62" t="str">
        <f t="shared" si="174"/>
        <v/>
      </c>
      <c r="BS530" s="76" t="str">
        <f>IF(BQ530="", "", COUNTIF(BQ$11:BQ$1010, "&gt;"&amp;BQ530)+1+COUNTIF(BQ$11:BQ530, BQ530)-1)</f>
        <v/>
      </c>
      <c r="BT530" s="76" t="str">
        <f>IF(BR530="", "", COUNTIF(BR$11:BR$1010, "&lt;"&amp;BR530)+1+COUNTIF(BR$11:BR530, BR530)-1)</f>
        <v/>
      </c>
      <c r="BV530" s="76" t="str">
        <f t="shared" si="175"/>
        <v/>
      </c>
      <c r="BW530" s="124" t="str">
        <f t="shared" si="176"/>
        <v/>
      </c>
      <c r="BX530" s="115" t="str">
        <f t="shared" si="177"/>
        <v/>
      </c>
      <c r="BY530" s="125" t="str">
        <f t="shared" si="178"/>
        <v/>
      </c>
      <c r="CA530" s="106" t="str">
        <f t="shared" si="179"/>
        <v/>
      </c>
      <c r="CB530" s="22" t="str">
        <f t="shared" si="180"/>
        <v/>
      </c>
      <c r="CD530" s="76" t="str">
        <f>IF($J530="", "", IF($BV530=0, "", COUNTIF($J$11:$J$1010, "&lt;"&amp;$J530)+1+COUNTIF($J$11:$J530, $J530)-1))</f>
        <v/>
      </c>
    </row>
    <row r="531" spans="1:82" x14ac:dyDescent="0.25">
      <c r="A531" s="31"/>
      <c r="B531" s="19" t="str">
        <f t="shared" si="161"/>
        <v/>
      </c>
      <c r="C531" s="20" t="str">
        <f t="shared" si="162"/>
        <v/>
      </c>
      <c r="D531" s="29" t="str">
        <f t="shared" si="163"/>
        <v/>
      </c>
      <c r="E531" s="22" t="str">
        <f t="shared" si="164"/>
        <v/>
      </c>
      <c r="F531" s="31"/>
      <c r="G531" s="301"/>
      <c r="H531" s="302"/>
      <c r="I531" s="303"/>
      <c r="J531" s="304"/>
      <c r="K531" s="283"/>
      <c r="L531" s="305"/>
      <c r="M531" s="285"/>
      <c r="N531" s="287"/>
      <c r="O531" s="31"/>
      <c r="P531" s="19" t="str">
        <f t="shared" si="165"/>
        <v/>
      </c>
      <c r="Q531" s="20" t="str">
        <f t="shared" si="166"/>
        <v/>
      </c>
      <c r="R531" s="29" t="str">
        <f t="shared" si="167"/>
        <v/>
      </c>
      <c r="S531" s="22" t="str">
        <f t="shared" si="168"/>
        <v/>
      </c>
      <c r="T531" s="31"/>
      <c r="U531" s="69" t="str">
        <f t="shared" si="169"/>
        <v/>
      </c>
      <c r="V531" s="31"/>
      <c r="X531" s="76" t="str">
        <f t="shared" si="170"/>
        <v/>
      </c>
      <c r="Z531" s="76" t="str">
        <f t="shared" si="171"/>
        <v/>
      </c>
      <c r="AA531" s="76" t="str">
        <f t="shared" si="172"/>
        <v/>
      </c>
      <c r="AC531" s="19" t="str">
        <f>IF($K531="", "", SUMIF('Drinks List'!DH$11:DH$1010, $K531, 'Drinks List'!DG$11:DG$1010))</f>
        <v/>
      </c>
      <c r="AD531" s="21"/>
      <c r="AE531" s="59" t="str">
        <f>IF($K531="", "", SUMIF('Drinks List'!DJ$11:DJ$1010, $K531, 'Drinks List'!DI$11:DI$1010))</f>
        <v/>
      </c>
      <c r="AF531" s="21"/>
      <c r="AG531" s="59" t="str">
        <f>IF($K531="", "", SUMIF('Drinks List'!DL$11:DL$1010, $K531, 'Drinks List'!DK$11:DK$1010))</f>
        <v/>
      </c>
      <c r="AH531" s="21"/>
      <c r="AI531" s="59" t="str">
        <f>IF($K531="", "", SUMIF('Drinks List'!DN$11:DN$1010, $K531, 'Drinks List'!DM$11:DM$1010))</f>
        <v/>
      </c>
      <c r="AJ531" s="21"/>
      <c r="AK531" s="59" t="str">
        <f>IF($K531="", "", SUMIF('Drinks List'!DP$11:DP$1010, $K531, 'Drinks List'!DO$11:DO$1010))</f>
        <v/>
      </c>
      <c r="AL531" s="21"/>
      <c r="AM531" s="59" t="str">
        <f>IF($K531="", "", SUMIF('Drinks List'!DR$11:DR$1010, $K531, 'Drinks List'!DQ$11:DQ$1010))</f>
        <v/>
      </c>
      <c r="AN531" s="21"/>
      <c r="AO531" s="59" t="str">
        <f>IF($K531="", "", SUMIF('Drinks List'!DT$11:DT$1010, $K531, 'Drinks List'!DS$11:DS$1010))</f>
        <v/>
      </c>
      <c r="AP531" s="21"/>
      <c r="AQ531" s="59" t="str">
        <f>IF($K531="", "", SUMIF('Drinks List'!DV$11:DV$1010, $K531, 'Drinks List'!DU$11:DU$1010))</f>
        <v/>
      </c>
      <c r="AR531" s="21"/>
      <c r="AS531" s="59" t="str">
        <f>IF($K531="", "", SUMIF('Drinks List'!DX$11:DX$1010, $K531, 'Drinks List'!DW$11:DW$1010))</f>
        <v/>
      </c>
      <c r="AT531" s="21"/>
      <c r="AU531" s="59" t="str">
        <f>IF($K531="", "", SUMIF('Drinks List'!DZ$11:DZ$1010, $K531, 'Drinks List'!DY$11:DY$1010))</f>
        <v/>
      </c>
      <c r="AV531" s="21"/>
      <c r="AW531" s="59" t="str">
        <f>IF($K531="", "", SUMIF('Drinks List'!EB$11:EB$1010, $K531, 'Drinks List'!EA$11:EA$1010))</f>
        <v/>
      </c>
      <c r="AX531" s="21"/>
      <c r="AY531" s="59" t="str">
        <f>IF($K531="", "", SUMIF('Drinks List'!ED$11:ED$1010, $K531, 'Drinks List'!EC$11:EC$1010))</f>
        <v/>
      </c>
      <c r="AZ531" s="21"/>
      <c r="BA531" s="59" t="str">
        <f>IF($K531="", "", SUMIF('Drinks List'!EF$11:EF$1010, $K531, 'Drinks List'!EE$11:EE$1010))</f>
        <v/>
      </c>
      <c r="BB531" s="21"/>
      <c r="BC531" s="59" t="str">
        <f>IF($K531="", "", SUMIF('Drinks List'!EH$11:EH$1010, $K531, 'Drinks List'!EG$11:EG$1010))</f>
        <v/>
      </c>
      <c r="BD531" s="21"/>
      <c r="BE531" s="59" t="str">
        <f>IF($K531="", "", SUMIF('Drinks List'!EJ$11:EJ$1010, $K531, 'Drinks List'!EI$11:EI$1010))</f>
        <v/>
      </c>
      <c r="BF531" s="21"/>
      <c r="BG531" s="59" t="str">
        <f>IF($K531="", "", SUMIF('Drinks List'!EL$11:EL$1010, $K531, 'Drinks List'!EK$11:EK$1010))</f>
        <v/>
      </c>
      <c r="BH531" s="21"/>
      <c r="BI531" s="59" t="str">
        <f>IF($K531="", "", SUMIF('Drinks List'!EN$11:EN$1010, $K531, 'Drinks List'!EM$11:EM$1010))</f>
        <v/>
      </c>
      <c r="BJ531" s="21"/>
      <c r="BK531" s="59" t="str">
        <f>IF($K531="", "", SUMIF('Drinks List'!EP$11:EP$1010, $K531, 'Drinks List'!EO$11:EO$1010))</f>
        <v/>
      </c>
      <c r="BL531" s="21"/>
      <c r="BM531" s="59" t="str">
        <f>IF($K531="", "", SUMIF('Drinks List'!ER$11:ER$1010, $K531, 'Drinks List'!EQ$11:EQ$1010))</f>
        <v/>
      </c>
      <c r="BN531" s="21"/>
      <c r="BO531" s="65" t="str">
        <f>IF($K531="", "", SUMIF('Drinks List'!ET$11:ET$1010, $K531, 'Drinks List'!ES$11:ES$1010))</f>
        <v/>
      </c>
      <c r="BQ531" s="120" t="str">
        <f t="shared" si="173"/>
        <v/>
      </c>
      <c r="BR531" s="62" t="str">
        <f t="shared" si="174"/>
        <v/>
      </c>
      <c r="BS531" s="76" t="str">
        <f>IF(BQ531="", "", COUNTIF(BQ$11:BQ$1010, "&gt;"&amp;BQ531)+1+COUNTIF(BQ$11:BQ531, BQ531)-1)</f>
        <v/>
      </c>
      <c r="BT531" s="76" t="str">
        <f>IF(BR531="", "", COUNTIF(BR$11:BR$1010, "&lt;"&amp;BR531)+1+COUNTIF(BR$11:BR531, BR531)-1)</f>
        <v/>
      </c>
      <c r="BV531" s="76" t="str">
        <f t="shared" si="175"/>
        <v/>
      </c>
      <c r="BW531" s="124" t="str">
        <f t="shared" si="176"/>
        <v/>
      </c>
      <c r="BX531" s="115" t="str">
        <f t="shared" si="177"/>
        <v/>
      </c>
      <c r="BY531" s="125" t="str">
        <f t="shared" si="178"/>
        <v/>
      </c>
      <c r="CA531" s="106" t="str">
        <f t="shared" si="179"/>
        <v/>
      </c>
      <c r="CB531" s="22" t="str">
        <f t="shared" si="180"/>
        <v/>
      </c>
      <c r="CD531" s="76" t="str">
        <f>IF($J531="", "", IF($BV531=0, "", COUNTIF($J$11:$J$1010, "&lt;"&amp;$J531)+1+COUNTIF($J$11:$J531, $J531)-1))</f>
        <v/>
      </c>
    </row>
    <row r="532" spans="1:82" x14ac:dyDescent="0.25">
      <c r="A532" s="31"/>
      <c r="B532" s="19" t="str">
        <f t="shared" si="161"/>
        <v/>
      </c>
      <c r="C532" s="20" t="str">
        <f t="shared" si="162"/>
        <v/>
      </c>
      <c r="D532" s="29" t="str">
        <f t="shared" si="163"/>
        <v/>
      </c>
      <c r="E532" s="22" t="str">
        <f t="shared" si="164"/>
        <v/>
      </c>
      <c r="F532" s="31"/>
      <c r="G532" s="301"/>
      <c r="H532" s="302"/>
      <c r="I532" s="303"/>
      <c r="J532" s="304"/>
      <c r="K532" s="283"/>
      <c r="L532" s="305"/>
      <c r="M532" s="285"/>
      <c r="N532" s="287"/>
      <c r="O532" s="31"/>
      <c r="P532" s="19" t="str">
        <f t="shared" si="165"/>
        <v/>
      </c>
      <c r="Q532" s="20" t="str">
        <f t="shared" si="166"/>
        <v/>
      </c>
      <c r="R532" s="29" t="str">
        <f t="shared" si="167"/>
        <v/>
      </c>
      <c r="S532" s="22" t="str">
        <f t="shared" si="168"/>
        <v/>
      </c>
      <c r="T532" s="31"/>
      <c r="U532" s="69" t="str">
        <f t="shared" si="169"/>
        <v/>
      </c>
      <c r="V532" s="31"/>
      <c r="X532" s="76" t="str">
        <f t="shared" si="170"/>
        <v/>
      </c>
      <c r="Z532" s="76" t="str">
        <f t="shared" si="171"/>
        <v/>
      </c>
      <c r="AA532" s="76" t="str">
        <f t="shared" si="172"/>
        <v/>
      </c>
      <c r="AC532" s="19" t="str">
        <f>IF($K532="", "", SUMIF('Drinks List'!DH$11:DH$1010, $K532, 'Drinks List'!DG$11:DG$1010))</f>
        <v/>
      </c>
      <c r="AD532" s="21"/>
      <c r="AE532" s="59" t="str">
        <f>IF($K532="", "", SUMIF('Drinks List'!DJ$11:DJ$1010, $K532, 'Drinks List'!DI$11:DI$1010))</f>
        <v/>
      </c>
      <c r="AF532" s="21"/>
      <c r="AG532" s="59" t="str">
        <f>IF($K532="", "", SUMIF('Drinks List'!DL$11:DL$1010, $K532, 'Drinks List'!DK$11:DK$1010))</f>
        <v/>
      </c>
      <c r="AH532" s="21"/>
      <c r="AI532" s="59" t="str">
        <f>IF($K532="", "", SUMIF('Drinks List'!DN$11:DN$1010, $K532, 'Drinks List'!DM$11:DM$1010))</f>
        <v/>
      </c>
      <c r="AJ532" s="21"/>
      <c r="AK532" s="59" t="str">
        <f>IF($K532="", "", SUMIF('Drinks List'!DP$11:DP$1010, $K532, 'Drinks List'!DO$11:DO$1010))</f>
        <v/>
      </c>
      <c r="AL532" s="21"/>
      <c r="AM532" s="59" t="str">
        <f>IF($K532="", "", SUMIF('Drinks List'!DR$11:DR$1010, $K532, 'Drinks List'!DQ$11:DQ$1010))</f>
        <v/>
      </c>
      <c r="AN532" s="21"/>
      <c r="AO532" s="59" t="str">
        <f>IF($K532="", "", SUMIF('Drinks List'!DT$11:DT$1010, $K532, 'Drinks List'!DS$11:DS$1010))</f>
        <v/>
      </c>
      <c r="AP532" s="21"/>
      <c r="AQ532" s="59" t="str">
        <f>IF($K532="", "", SUMIF('Drinks List'!DV$11:DV$1010, $K532, 'Drinks List'!DU$11:DU$1010))</f>
        <v/>
      </c>
      <c r="AR532" s="21"/>
      <c r="AS532" s="59" t="str">
        <f>IF($K532="", "", SUMIF('Drinks List'!DX$11:DX$1010, $K532, 'Drinks List'!DW$11:DW$1010))</f>
        <v/>
      </c>
      <c r="AT532" s="21"/>
      <c r="AU532" s="59" t="str">
        <f>IF($K532="", "", SUMIF('Drinks List'!DZ$11:DZ$1010, $K532, 'Drinks List'!DY$11:DY$1010))</f>
        <v/>
      </c>
      <c r="AV532" s="21"/>
      <c r="AW532" s="59" t="str">
        <f>IF($K532="", "", SUMIF('Drinks List'!EB$11:EB$1010, $K532, 'Drinks List'!EA$11:EA$1010))</f>
        <v/>
      </c>
      <c r="AX532" s="21"/>
      <c r="AY532" s="59" t="str">
        <f>IF($K532="", "", SUMIF('Drinks List'!ED$11:ED$1010, $K532, 'Drinks List'!EC$11:EC$1010))</f>
        <v/>
      </c>
      <c r="AZ532" s="21"/>
      <c r="BA532" s="59" t="str">
        <f>IF($K532="", "", SUMIF('Drinks List'!EF$11:EF$1010, $K532, 'Drinks List'!EE$11:EE$1010))</f>
        <v/>
      </c>
      <c r="BB532" s="21"/>
      <c r="BC532" s="59" t="str">
        <f>IF($K532="", "", SUMIF('Drinks List'!EH$11:EH$1010, $K532, 'Drinks List'!EG$11:EG$1010))</f>
        <v/>
      </c>
      <c r="BD532" s="21"/>
      <c r="BE532" s="59" t="str">
        <f>IF($K532="", "", SUMIF('Drinks List'!EJ$11:EJ$1010, $K532, 'Drinks List'!EI$11:EI$1010))</f>
        <v/>
      </c>
      <c r="BF532" s="21"/>
      <c r="BG532" s="59" t="str">
        <f>IF($K532="", "", SUMIF('Drinks List'!EL$11:EL$1010, $K532, 'Drinks List'!EK$11:EK$1010))</f>
        <v/>
      </c>
      <c r="BH532" s="21"/>
      <c r="BI532" s="59" t="str">
        <f>IF($K532="", "", SUMIF('Drinks List'!EN$11:EN$1010, $K532, 'Drinks List'!EM$11:EM$1010))</f>
        <v/>
      </c>
      <c r="BJ532" s="21"/>
      <c r="BK532" s="59" t="str">
        <f>IF($K532="", "", SUMIF('Drinks List'!EP$11:EP$1010, $K532, 'Drinks List'!EO$11:EO$1010))</f>
        <v/>
      </c>
      <c r="BL532" s="21"/>
      <c r="BM532" s="59" t="str">
        <f>IF($K532="", "", SUMIF('Drinks List'!ER$11:ER$1010, $K532, 'Drinks List'!EQ$11:EQ$1010))</f>
        <v/>
      </c>
      <c r="BN532" s="21"/>
      <c r="BO532" s="65" t="str">
        <f>IF($K532="", "", SUMIF('Drinks List'!ET$11:ET$1010, $K532, 'Drinks List'!ES$11:ES$1010))</f>
        <v/>
      </c>
      <c r="BQ532" s="120" t="str">
        <f t="shared" si="173"/>
        <v/>
      </c>
      <c r="BR532" s="62" t="str">
        <f t="shared" si="174"/>
        <v/>
      </c>
      <c r="BS532" s="76" t="str">
        <f>IF(BQ532="", "", COUNTIF(BQ$11:BQ$1010, "&gt;"&amp;BQ532)+1+COUNTIF(BQ$11:BQ532, BQ532)-1)</f>
        <v/>
      </c>
      <c r="BT532" s="76" t="str">
        <f>IF(BR532="", "", COUNTIF(BR$11:BR$1010, "&lt;"&amp;BR532)+1+COUNTIF(BR$11:BR532, BR532)-1)</f>
        <v/>
      </c>
      <c r="BV532" s="76" t="str">
        <f t="shared" si="175"/>
        <v/>
      </c>
      <c r="BW532" s="124" t="str">
        <f t="shared" si="176"/>
        <v/>
      </c>
      <c r="BX532" s="115" t="str">
        <f t="shared" si="177"/>
        <v/>
      </c>
      <c r="BY532" s="125" t="str">
        <f t="shared" si="178"/>
        <v/>
      </c>
      <c r="CA532" s="106" t="str">
        <f t="shared" si="179"/>
        <v/>
      </c>
      <c r="CB532" s="22" t="str">
        <f t="shared" si="180"/>
        <v/>
      </c>
      <c r="CD532" s="76" t="str">
        <f>IF($J532="", "", IF($BV532=0, "", COUNTIF($J$11:$J$1010, "&lt;"&amp;$J532)+1+COUNTIF($J$11:$J532, $J532)-1))</f>
        <v/>
      </c>
    </row>
    <row r="533" spans="1:82" x14ac:dyDescent="0.25">
      <c r="A533" s="31"/>
      <c r="B533" s="19" t="str">
        <f t="shared" si="161"/>
        <v/>
      </c>
      <c r="C533" s="20" t="str">
        <f t="shared" si="162"/>
        <v/>
      </c>
      <c r="D533" s="29" t="str">
        <f t="shared" si="163"/>
        <v/>
      </c>
      <c r="E533" s="22" t="str">
        <f t="shared" si="164"/>
        <v/>
      </c>
      <c r="F533" s="31"/>
      <c r="G533" s="301"/>
      <c r="H533" s="302"/>
      <c r="I533" s="303"/>
      <c r="J533" s="304"/>
      <c r="K533" s="283"/>
      <c r="L533" s="305"/>
      <c r="M533" s="285"/>
      <c r="N533" s="287"/>
      <c r="O533" s="31"/>
      <c r="P533" s="19" t="str">
        <f t="shared" si="165"/>
        <v/>
      </c>
      <c r="Q533" s="20" t="str">
        <f t="shared" si="166"/>
        <v/>
      </c>
      <c r="R533" s="29" t="str">
        <f t="shared" si="167"/>
        <v/>
      </c>
      <c r="S533" s="22" t="str">
        <f t="shared" si="168"/>
        <v/>
      </c>
      <c r="T533" s="31"/>
      <c r="U533" s="69" t="str">
        <f t="shared" si="169"/>
        <v/>
      </c>
      <c r="V533" s="31"/>
      <c r="X533" s="76" t="str">
        <f t="shared" si="170"/>
        <v/>
      </c>
      <c r="Z533" s="76" t="str">
        <f t="shared" si="171"/>
        <v/>
      </c>
      <c r="AA533" s="76" t="str">
        <f t="shared" si="172"/>
        <v/>
      </c>
      <c r="AC533" s="19" t="str">
        <f>IF($K533="", "", SUMIF('Drinks List'!DH$11:DH$1010, $K533, 'Drinks List'!DG$11:DG$1010))</f>
        <v/>
      </c>
      <c r="AD533" s="21"/>
      <c r="AE533" s="59" t="str">
        <f>IF($K533="", "", SUMIF('Drinks List'!DJ$11:DJ$1010, $K533, 'Drinks List'!DI$11:DI$1010))</f>
        <v/>
      </c>
      <c r="AF533" s="21"/>
      <c r="AG533" s="59" t="str">
        <f>IF($K533="", "", SUMIF('Drinks List'!DL$11:DL$1010, $K533, 'Drinks List'!DK$11:DK$1010))</f>
        <v/>
      </c>
      <c r="AH533" s="21"/>
      <c r="AI533" s="59" t="str">
        <f>IF($K533="", "", SUMIF('Drinks List'!DN$11:DN$1010, $K533, 'Drinks List'!DM$11:DM$1010))</f>
        <v/>
      </c>
      <c r="AJ533" s="21"/>
      <c r="AK533" s="59" t="str">
        <f>IF($K533="", "", SUMIF('Drinks List'!DP$11:DP$1010, $K533, 'Drinks List'!DO$11:DO$1010))</f>
        <v/>
      </c>
      <c r="AL533" s="21"/>
      <c r="AM533" s="59" t="str">
        <f>IF($K533="", "", SUMIF('Drinks List'!DR$11:DR$1010, $K533, 'Drinks List'!DQ$11:DQ$1010))</f>
        <v/>
      </c>
      <c r="AN533" s="21"/>
      <c r="AO533" s="59" t="str">
        <f>IF($K533="", "", SUMIF('Drinks List'!DT$11:DT$1010, $K533, 'Drinks List'!DS$11:DS$1010))</f>
        <v/>
      </c>
      <c r="AP533" s="21"/>
      <c r="AQ533" s="59" t="str">
        <f>IF($K533="", "", SUMIF('Drinks List'!DV$11:DV$1010, $K533, 'Drinks List'!DU$11:DU$1010))</f>
        <v/>
      </c>
      <c r="AR533" s="21"/>
      <c r="AS533" s="59" t="str">
        <f>IF($K533="", "", SUMIF('Drinks List'!DX$11:DX$1010, $K533, 'Drinks List'!DW$11:DW$1010))</f>
        <v/>
      </c>
      <c r="AT533" s="21"/>
      <c r="AU533" s="59" t="str">
        <f>IF($K533="", "", SUMIF('Drinks List'!DZ$11:DZ$1010, $K533, 'Drinks List'!DY$11:DY$1010))</f>
        <v/>
      </c>
      <c r="AV533" s="21"/>
      <c r="AW533" s="59" t="str">
        <f>IF($K533="", "", SUMIF('Drinks List'!EB$11:EB$1010, $K533, 'Drinks List'!EA$11:EA$1010))</f>
        <v/>
      </c>
      <c r="AX533" s="21"/>
      <c r="AY533" s="59" t="str">
        <f>IF($K533="", "", SUMIF('Drinks List'!ED$11:ED$1010, $K533, 'Drinks List'!EC$11:EC$1010))</f>
        <v/>
      </c>
      <c r="AZ533" s="21"/>
      <c r="BA533" s="59" t="str">
        <f>IF($K533="", "", SUMIF('Drinks List'!EF$11:EF$1010, $K533, 'Drinks List'!EE$11:EE$1010))</f>
        <v/>
      </c>
      <c r="BB533" s="21"/>
      <c r="BC533" s="59" t="str">
        <f>IF($K533="", "", SUMIF('Drinks List'!EH$11:EH$1010, $K533, 'Drinks List'!EG$11:EG$1010))</f>
        <v/>
      </c>
      <c r="BD533" s="21"/>
      <c r="BE533" s="59" t="str">
        <f>IF($K533="", "", SUMIF('Drinks List'!EJ$11:EJ$1010, $K533, 'Drinks List'!EI$11:EI$1010))</f>
        <v/>
      </c>
      <c r="BF533" s="21"/>
      <c r="BG533" s="59" t="str">
        <f>IF($K533="", "", SUMIF('Drinks List'!EL$11:EL$1010, $K533, 'Drinks List'!EK$11:EK$1010))</f>
        <v/>
      </c>
      <c r="BH533" s="21"/>
      <c r="BI533" s="59" t="str">
        <f>IF($K533="", "", SUMIF('Drinks List'!EN$11:EN$1010, $K533, 'Drinks List'!EM$11:EM$1010))</f>
        <v/>
      </c>
      <c r="BJ533" s="21"/>
      <c r="BK533" s="59" t="str">
        <f>IF($K533="", "", SUMIF('Drinks List'!EP$11:EP$1010, $K533, 'Drinks List'!EO$11:EO$1010))</f>
        <v/>
      </c>
      <c r="BL533" s="21"/>
      <c r="BM533" s="59" t="str">
        <f>IF($K533="", "", SUMIF('Drinks List'!ER$11:ER$1010, $K533, 'Drinks List'!EQ$11:EQ$1010))</f>
        <v/>
      </c>
      <c r="BN533" s="21"/>
      <c r="BO533" s="65" t="str">
        <f>IF($K533="", "", SUMIF('Drinks List'!ET$11:ET$1010, $K533, 'Drinks List'!ES$11:ES$1010))</f>
        <v/>
      </c>
      <c r="BQ533" s="120" t="str">
        <f t="shared" si="173"/>
        <v/>
      </c>
      <c r="BR533" s="62" t="str">
        <f t="shared" si="174"/>
        <v/>
      </c>
      <c r="BS533" s="76" t="str">
        <f>IF(BQ533="", "", COUNTIF(BQ$11:BQ$1010, "&gt;"&amp;BQ533)+1+COUNTIF(BQ$11:BQ533, BQ533)-1)</f>
        <v/>
      </c>
      <c r="BT533" s="76" t="str">
        <f>IF(BR533="", "", COUNTIF(BR$11:BR$1010, "&lt;"&amp;BR533)+1+COUNTIF(BR$11:BR533, BR533)-1)</f>
        <v/>
      </c>
      <c r="BV533" s="76" t="str">
        <f t="shared" si="175"/>
        <v/>
      </c>
      <c r="BW533" s="124" t="str">
        <f t="shared" si="176"/>
        <v/>
      </c>
      <c r="BX533" s="115" t="str">
        <f t="shared" si="177"/>
        <v/>
      </c>
      <c r="BY533" s="125" t="str">
        <f t="shared" si="178"/>
        <v/>
      </c>
      <c r="CA533" s="106" t="str">
        <f t="shared" si="179"/>
        <v/>
      </c>
      <c r="CB533" s="22" t="str">
        <f t="shared" si="180"/>
        <v/>
      </c>
      <c r="CD533" s="76" t="str">
        <f>IF($J533="", "", IF($BV533=0, "", COUNTIF($J$11:$J$1010, "&lt;"&amp;$J533)+1+COUNTIF($J$11:$J533, $J533)-1))</f>
        <v/>
      </c>
    </row>
    <row r="534" spans="1:82" x14ac:dyDescent="0.25">
      <c r="A534" s="31"/>
      <c r="B534" s="19" t="str">
        <f t="shared" si="161"/>
        <v/>
      </c>
      <c r="C534" s="20" t="str">
        <f t="shared" si="162"/>
        <v/>
      </c>
      <c r="D534" s="29" t="str">
        <f t="shared" si="163"/>
        <v/>
      </c>
      <c r="E534" s="22" t="str">
        <f t="shared" si="164"/>
        <v/>
      </c>
      <c r="F534" s="31"/>
      <c r="G534" s="301"/>
      <c r="H534" s="302"/>
      <c r="I534" s="303"/>
      <c r="J534" s="304"/>
      <c r="K534" s="283"/>
      <c r="L534" s="305"/>
      <c r="M534" s="285"/>
      <c r="N534" s="287"/>
      <c r="O534" s="31"/>
      <c r="P534" s="19" t="str">
        <f t="shared" si="165"/>
        <v/>
      </c>
      <c r="Q534" s="20" t="str">
        <f t="shared" si="166"/>
        <v/>
      </c>
      <c r="R534" s="29" t="str">
        <f t="shared" si="167"/>
        <v/>
      </c>
      <c r="S534" s="22" t="str">
        <f t="shared" si="168"/>
        <v/>
      </c>
      <c r="T534" s="31"/>
      <c r="U534" s="69" t="str">
        <f t="shared" si="169"/>
        <v/>
      </c>
      <c r="V534" s="31"/>
      <c r="X534" s="76" t="str">
        <f t="shared" si="170"/>
        <v/>
      </c>
      <c r="Z534" s="76" t="str">
        <f t="shared" si="171"/>
        <v/>
      </c>
      <c r="AA534" s="76" t="str">
        <f t="shared" si="172"/>
        <v/>
      </c>
      <c r="AC534" s="19" t="str">
        <f>IF($K534="", "", SUMIF('Drinks List'!DH$11:DH$1010, $K534, 'Drinks List'!DG$11:DG$1010))</f>
        <v/>
      </c>
      <c r="AD534" s="21"/>
      <c r="AE534" s="59" t="str">
        <f>IF($K534="", "", SUMIF('Drinks List'!DJ$11:DJ$1010, $K534, 'Drinks List'!DI$11:DI$1010))</f>
        <v/>
      </c>
      <c r="AF534" s="21"/>
      <c r="AG534" s="59" t="str">
        <f>IF($K534="", "", SUMIF('Drinks List'!DL$11:DL$1010, $K534, 'Drinks List'!DK$11:DK$1010))</f>
        <v/>
      </c>
      <c r="AH534" s="21"/>
      <c r="AI534" s="59" t="str">
        <f>IF($K534="", "", SUMIF('Drinks List'!DN$11:DN$1010, $K534, 'Drinks List'!DM$11:DM$1010))</f>
        <v/>
      </c>
      <c r="AJ534" s="21"/>
      <c r="AK534" s="59" t="str">
        <f>IF($K534="", "", SUMIF('Drinks List'!DP$11:DP$1010, $K534, 'Drinks List'!DO$11:DO$1010))</f>
        <v/>
      </c>
      <c r="AL534" s="21"/>
      <c r="AM534" s="59" t="str">
        <f>IF($K534="", "", SUMIF('Drinks List'!DR$11:DR$1010, $K534, 'Drinks List'!DQ$11:DQ$1010))</f>
        <v/>
      </c>
      <c r="AN534" s="21"/>
      <c r="AO534" s="59" t="str">
        <f>IF($K534="", "", SUMIF('Drinks List'!DT$11:DT$1010, $K534, 'Drinks List'!DS$11:DS$1010))</f>
        <v/>
      </c>
      <c r="AP534" s="21"/>
      <c r="AQ534" s="59" t="str">
        <f>IF($K534="", "", SUMIF('Drinks List'!DV$11:DV$1010, $K534, 'Drinks List'!DU$11:DU$1010))</f>
        <v/>
      </c>
      <c r="AR534" s="21"/>
      <c r="AS534" s="59" t="str">
        <f>IF($K534="", "", SUMIF('Drinks List'!DX$11:DX$1010, $K534, 'Drinks List'!DW$11:DW$1010))</f>
        <v/>
      </c>
      <c r="AT534" s="21"/>
      <c r="AU534" s="59" t="str">
        <f>IF($K534="", "", SUMIF('Drinks List'!DZ$11:DZ$1010, $K534, 'Drinks List'!DY$11:DY$1010))</f>
        <v/>
      </c>
      <c r="AV534" s="21"/>
      <c r="AW534" s="59" t="str">
        <f>IF($K534="", "", SUMIF('Drinks List'!EB$11:EB$1010, $K534, 'Drinks List'!EA$11:EA$1010))</f>
        <v/>
      </c>
      <c r="AX534" s="21"/>
      <c r="AY534" s="59" t="str">
        <f>IF($K534="", "", SUMIF('Drinks List'!ED$11:ED$1010, $K534, 'Drinks List'!EC$11:EC$1010))</f>
        <v/>
      </c>
      <c r="AZ534" s="21"/>
      <c r="BA534" s="59" t="str">
        <f>IF($K534="", "", SUMIF('Drinks List'!EF$11:EF$1010, $K534, 'Drinks List'!EE$11:EE$1010))</f>
        <v/>
      </c>
      <c r="BB534" s="21"/>
      <c r="BC534" s="59" t="str">
        <f>IF($K534="", "", SUMIF('Drinks List'!EH$11:EH$1010, $K534, 'Drinks List'!EG$11:EG$1010))</f>
        <v/>
      </c>
      <c r="BD534" s="21"/>
      <c r="BE534" s="59" t="str">
        <f>IF($K534="", "", SUMIF('Drinks List'!EJ$11:EJ$1010, $K534, 'Drinks List'!EI$11:EI$1010))</f>
        <v/>
      </c>
      <c r="BF534" s="21"/>
      <c r="BG534" s="59" t="str">
        <f>IF($K534="", "", SUMIF('Drinks List'!EL$11:EL$1010, $K534, 'Drinks List'!EK$11:EK$1010))</f>
        <v/>
      </c>
      <c r="BH534" s="21"/>
      <c r="BI534" s="59" t="str">
        <f>IF($K534="", "", SUMIF('Drinks List'!EN$11:EN$1010, $K534, 'Drinks List'!EM$11:EM$1010))</f>
        <v/>
      </c>
      <c r="BJ534" s="21"/>
      <c r="BK534" s="59" t="str">
        <f>IF($K534="", "", SUMIF('Drinks List'!EP$11:EP$1010, $K534, 'Drinks List'!EO$11:EO$1010))</f>
        <v/>
      </c>
      <c r="BL534" s="21"/>
      <c r="BM534" s="59" t="str">
        <f>IF($K534="", "", SUMIF('Drinks List'!ER$11:ER$1010, $K534, 'Drinks List'!EQ$11:EQ$1010))</f>
        <v/>
      </c>
      <c r="BN534" s="21"/>
      <c r="BO534" s="65" t="str">
        <f>IF($K534="", "", SUMIF('Drinks List'!ET$11:ET$1010, $K534, 'Drinks List'!ES$11:ES$1010))</f>
        <v/>
      </c>
      <c r="BQ534" s="120" t="str">
        <f t="shared" si="173"/>
        <v/>
      </c>
      <c r="BR534" s="62" t="str">
        <f t="shared" si="174"/>
        <v/>
      </c>
      <c r="BS534" s="76" t="str">
        <f>IF(BQ534="", "", COUNTIF(BQ$11:BQ$1010, "&gt;"&amp;BQ534)+1+COUNTIF(BQ$11:BQ534, BQ534)-1)</f>
        <v/>
      </c>
      <c r="BT534" s="76" t="str">
        <f>IF(BR534="", "", COUNTIF(BR$11:BR$1010, "&lt;"&amp;BR534)+1+COUNTIF(BR$11:BR534, BR534)-1)</f>
        <v/>
      </c>
      <c r="BV534" s="76" t="str">
        <f t="shared" si="175"/>
        <v/>
      </c>
      <c r="BW534" s="124" t="str">
        <f t="shared" si="176"/>
        <v/>
      </c>
      <c r="BX534" s="115" t="str">
        <f t="shared" si="177"/>
        <v/>
      </c>
      <c r="BY534" s="125" t="str">
        <f t="shared" si="178"/>
        <v/>
      </c>
      <c r="CA534" s="106" t="str">
        <f t="shared" si="179"/>
        <v/>
      </c>
      <c r="CB534" s="22" t="str">
        <f t="shared" si="180"/>
        <v/>
      </c>
      <c r="CD534" s="76" t="str">
        <f>IF($J534="", "", IF($BV534=0, "", COUNTIF($J$11:$J$1010, "&lt;"&amp;$J534)+1+COUNTIF($J$11:$J534, $J534)-1))</f>
        <v/>
      </c>
    </row>
    <row r="535" spans="1:82" x14ac:dyDescent="0.25">
      <c r="A535" s="31"/>
      <c r="B535" s="19" t="str">
        <f t="shared" si="161"/>
        <v/>
      </c>
      <c r="C535" s="20" t="str">
        <f t="shared" si="162"/>
        <v/>
      </c>
      <c r="D535" s="29" t="str">
        <f t="shared" si="163"/>
        <v/>
      </c>
      <c r="E535" s="22" t="str">
        <f t="shared" si="164"/>
        <v/>
      </c>
      <c r="F535" s="31"/>
      <c r="G535" s="301"/>
      <c r="H535" s="302"/>
      <c r="I535" s="303"/>
      <c r="J535" s="304"/>
      <c r="K535" s="283"/>
      <c r="L535" s="305"/>
      <c r="M535" s="285"/>
      <c r="N535" s="287"/>
      <c r="O535" s="31"/>
      <c r="P535" s="19" t="str">
        <f t="shared" si="165"/>
        <v/>
      </c>
      <c r="Q535" s="20" t="str">
        <f t="shared" si="166"/>
        <v/>
      </c>
      <c r="R535" s="29" t="str">
        <f t="shared" si="167"/>
        <v/>
      </c>
      <c r="S535" s="22" t="str">
        <f t="shared" si="168"/>
        <v/>
      </c>
      <c r="T535" s="31"/>
      <c r="U535" s="69" t="str">
        <f t="shared" si="169"/>
        <v/>
      </c>
      <c r="V535" s="31"/>
      <c r="X535" s="76" t="str">
        <f t="shared" si="170"/>
        <v/>
      </c>
      <c r="Z535" s="76" t="str">
        <f t="shared" si="171"/>
        <v/>
      </c>
      <c r="AA535" s="76" t="str">
        <f t="shared" si="172"/>
        <v/>
      </c>
      <c r="AC535" s="19" t="str">
        <f>IF($K535="", "", SUMIF('Drinks List'!DH$11:DH$1010, $K535, 'Drinks List'!DG$11:DG$1010))</f>
        <v/>
      </c>
      <c r="AD535" s="21"/>
      <c r="AE535" s="59" t="str">
        <f>IF($K535="", "", SUMIF('Drinks List'!DJ$11:DJ$1010, $K535, 'Drinks List'!DI$11:DI$1010))</f>
        <v/>
      </c>
      <c r="AF535" s="21"/>
      <c r="AG535" s="59" t="str">
        <f>IF($K535="", "", SUMIF('Drinks List'!DL$11:DL$1010, $K535, 'Drinks List'!DK$11:DK$1010))</f>
        <v/>
      </c>
      <c r="AH535" s="21"/>
      <c r="AI535" s="59" t="str">
        <f>IF($K535="", "", SUMIF('Drinks List'!DN$11:DN$1010, $K535, 'Drinks List'!DM$11:DM$1010))</f>
        <v/>
      </c>
      <c r="AJ535" s="21"/>
      <c r="AK535" s="59" t="str">
        <f>IF($K535="", "", SUMIF('Drinks List'!DP$11:DP$1010, $K535, 'Drinks List'!DO$11:DO$1010))</f>
        <v/>
      </c>
      <c r="AL535" s="21"/>
      <c r="AM535" s="59" t="str">
        <f>IF($K535="", "", SUMIF('Drinks List'!DR$11:DR$1010, $K535, 'Drinks List'!DQ$11:DQ$1010))</f>
        <v/>
      </c>
      <c r="AN535" s="21"/>
      <c r="AO535" s="59" t="str">
        <f>IF($K535="", "", SUMIF('Drinks List'!DT$11:DT$1010, $K535, 'Drinks List'!DS$11:DS$1010))</f>
        <v/>
      </c>
      <c r="AP535" s="21"/>
      <c r="AQ535" s="59" t="str">
        <f>IF($K535="", "", SUMIF('Drinks List'!DV$11:DV$1010, $K535, 'Drinks List'!DU$11:DU$1010))</f>
        <v/>
      </c>
      <c r="AR535" s="21"/>
      <c r="AS535" s="59" t="str">
        <f>IF($K535="", "", SUMIF('Drinks List'!DX$11:DX$1010, $K535, 'Drinks List'!DW$11:DW$1010))</f>
        <v/>
      </c>
      <c r="AT535" s="21"/>
      <c r="AU535" s="59" t="str">
        <f>IF($K535="", "", SUMIF('Drinks List'!DZ$11:DZ$1010, $K535, 'Drinks List'!DY$11:DY$1010))</f>
        <v/>
      </c>
      <c r="AV535" s="21"/>
      <c r="AW535" s="59" t="str">
        <f>IF($K535="", "", SUMIF('Drinks List'!EB$11:EB$1010, $K535, 'Drinks List'!EA$11:EA$1010))</f>
        <v/>
      </c>
      <c r="AX535" s="21"/>
      <c r="AY535" s="59" t="str">
        <f>IF($K535="", "", SUMIF('Drinks List'!ED$11:ED$1010, $K535, 'Drinks List'!EC$11:EC$1010))</f>
        <v/>
      </c>
      <c r="AZ535" s="21"/>
      <c r="BA535" s="59" t="str">
        <f>IF($K535="", "", SUMIF('Drinks List'!EF$11:EF$1010, $K535, 'Drinks List'!EE$11:EE$1010))</f>
        <v/>
      </c>
      <c r="BB535" s="21"/>
      <c r="BC535" s="59" t="str">
        <f>IF($K535="", "", SUMIF('Drinks List'!EH$11:EH$1010, $K535, 'Drinks List'!EG$11:EG$1010))</f>
        <v/>
      </c>
      <c r="BD535" s="21"/>
      <c r="BE535" s="59" t="str">
        <f>IF($K535="", "", SUMIF('Drinks List'!EJ$11:EJ$1010, $K535, 'Drinks List'!EI$11:EI$1010))</f>
        <v/>
      </c>
      <c r="BF535" s="21"/>
      <c r="BG535" s="59" t="str">
        <f>IF($K535="", "", SUMIF('Drinks List'!EL$11:EL$1010, $K535, 'Drinks List'!EK$11:EK$1010))</f>
        <v/>
      </c>
      <c r="BH535" s="21"/>
      <c r="BI535" s="59" t="str">
        <f>IF($K535="", "", SUMIF('Drinks List'!EN$11:EN$1010, $K535, 'Drinks List'!EM$11:EM$1010))</f>
        <v/>
      </c>
      <c r="BJ535" s="21"/>
      <c r="BK535" s="59" t="str">
        <f>IF($K535="", "", SUMIF('Drinks List'!EP$11:EP$1010, $K535, 'Drinks List'!EO$11:EO$1010))</f>
        <v/>
      </c>
      <c r="BL535" s="21"/>
      <c r="BM535" s="59" t="str">
        <f>IF($K535="", "", SUMIF('Drinks List'!ER$11:ER$1010, $K535, 'Drinks List'!EQ$11:EQ$1010))</f>
        <v/>
      </c>
      <c r="BN535" s="21"/>
      <c r="BO535" s="65" t="str">
        <f>IF($K535="", "", SUMIF('Drinks List'!ET$11:ET$1010, $K535, 'Drinks List'!ES$11:ES$1010))</f>
        <v/>
      </c>
      <c r="BQ535" s="120" t="str">
        <f t="shared" si="173"/>
        <v/>
      </c>
      <c r="BR535" s="62" t="str">
        <f t="shared" si="174"/>
        <v/>
      </c>
      <c r="BS535" s="76" t="str">
        <f>IF(BQ535="", "", COUNTIF(BQ$11:BQ$1010, "&gt;"&amp;BQ535)+1+COUNTIF(BQ$11:BQ535, BQ535)-1)</f>
        <v/>
      </c>
      <c r="BT535" s="76" t="str">
        <f>IF(BR535="", "", COUNTIF(BR$11:BR$1010, "&lt;"&amp;BR535)+1+COUNTIF(BR$11:BR535, BR535)-1)</f>
        <v/>
      </c>
      <c r="BV535" s="76" t="str">
        <f t="shared" si="175"/>
        <v/>
      </c>
      <c r="BW535" s="124" t="str">
        <f t="shared" si="176"/>
        <v/>
      </c>
      <c r="BX535" s="115" t="str">
        <f t="shared" si="177"/>
        <v/>
      </c>
      <c r="BY535" s="125" t="str">
        <f t="shared" si="178"/>
        <v/>
      </c>
      <c r="CA535" s="106" t="str">
        <f t="shared" si="179"/>
        <v/>
      </c>
      <c r="CB535" s="22" t="str">
        <f t="shared" si="180"/>
        <v/>
      </c>
      <c r="CD535" s="76" t="str">
        <f>IF($J535="", "", IF($BV535=0, "", COUNTIF($J$11:$J$1010, "&lt;"&amp;$J535)+1+COUNTIF($J$11:$J535, $J535)-1))</f>
        <v/>
      </c>
    </row>
    <row r="536" spans="1:82" x14ac:dyDescent="0.25">
      <c r="A536" s="31"/>
      <c r="B536" s="19" t="str">
        <f t="shared" si="161"/>
        <v/>
      </c>
      <c r="C536" s="20" t="str">
        <f t="shared" si="162"/>
        <v/>
      </c>
      <c r="D536" s="29" t="str">
        <f t="shared" si="163"/>
        <v/>
      </c>
      <c r="E536" s="22" t="str">
        <f t="shared" si="164"/>
        <v/>
      </c>
      <c r="F536" s="31"/>
      <c r="G536" s="301"/>
      <c r="H536" s="302"/>
      <c r="I536" s="303"/>
      <c r="J536" s="304"/>
      <c r="K536" s="283"/>
      <c r="L536" s="305"/>
      <c r="M536" s="285"/>
      <c r="N536" s="287"/>
      <c r="O536" s="31"/>
      <c r="P536" s="19" t="str">
        <f t="shared" si="165"/>
        <v/>
      </c>
      <c r="Q536" s="20" t="str">
        <f t="shared" si="166"/>
        <v/>
      </c>
      <c r="R536" s="29" t="str">
        <f t="shared" si="167"/>
        <v/>
      </c>
      <c r="S536" s="22" t="str">
        <f t="shared" si="168"/>
        <v/>
      </c>
      <c r="T536" s="31"/>
      <c r="U536" s="69" t="str">
        <f t="shared" si="169"/>
        <v/>
      </c>
      <c r="V536" s="31"/>
      <c r="X536" s="76" t="str">
        <f t="shared" si="170"/>
        <v/>
      </c>
      <c r="Z536" s="76" t="str">
        <f t="shared" si="171"/>
        <v/>
      </c>
      <c r="AA536" s="76" t="str">
        <f t="shared" si="172"/>
        <v/>
      </c>
      <c r="AC536" s="19" t="str">
        <f>IF($K536="", "", SUMIF('Drinks List'!DH$11:DH$1010, $K536, 'Drinks List'!DG$11:DG$1010))</f>
        <v/>
      </c>
      <c r="AD536" s="21"/>
      <c r="AE536" s="59" t="str">
        <f>IF($K536="", "", SUMIF('Drinks List'!DJ$11:DJ$1010, $K536, 'Drinks List'!DI$11:DI$1010))</f>
        <v/>
      </c>
      <c r="AF536" s="21"/>
      <c r="AG536" s="59" t="str">
        <f>IF($K536="", "", SUMIF('Drinks List'!DL$11:DL$1010, $K536, 'Drinks List'!DK$11:DK$1010))</f>
        <v/>
      </c>
      <c r="AH536" s="21"/>
      <c r="AI536" s="59" t="str">
        <f>IF($K536="", "", SUMIF('Drinks List'!DN$11:DN$1010, $K536, 'Drinks List'!DM$11:DM$1010))</f>
        <v/>
      </c>
      <c r="AJ536" s="21"/>
      <c r="AK536" s="59" t="str">
        <f>IF($K536="", "", SUMIF('Drinks List'!DP$11:DP$1010, $K536, 'Drinks List'!DO$11:DO$1010))</f>
        <v/>
      </c>
      <c r="AL536" s="21"/>
      <c r="AM536" s="59" t="str">
        <f>IF($K536="", "", SUMIF('Drinks List'!DR$11:DR$1010, $K536, 'Drinks List'!DQ$11:DQ$1010))</f>
        <v/>
      </c>
      <c r="AN536" s="21"/>
      <c r="AO536" s="59" t="str">
        <f>IF($K536="", "", SUMIF('Drinks List'!DT$11:DT$1010, $K536, 'Drinks List'!DS$11:DS$1010))</f>
        <v/>
      </c>
      <c r="AP536" s="21"/>
      <c r="AQ536" s="59" t="str">
        <f>IF($K536="", "", SUMIF('Drinks List'!DV$11:DV$1010, $K536, 'Drinks List'!DU$11:DU$1010))</f>
        <v/>
      </c>
      <c r="AR536" s="21"/>
      <c r="AS536" s="59" t="str">
        <f>IF($K536="", "", SUMIF('Drinks List'!DX$11:DX$1010, $K536, 'Drinks List'!DW$11:DW$1010))</f>
        <v/>
      </c>
      <c r="AT536" s="21"/>
      <c r="AU536" s="59" t="str">
        <f>IF($K536="", "", SUMIF('Drinks List'!DZ$11:DZ$1010, $K536, 'Drinks List'!DY$11:DY$1010))</f>
        <v/>
      </c>
      <c r="AV536" s="21"/>
      <c r="AW536" s="59" t="str">
        <f>IF($K536="", "", SUMIF('Drinks List'!EB$11:EB$1010, $K536, 'Drinks List'!EA$11:EA$1010))</f>
        <v/>
      </c>
      <c r="AX536" s="21"/>
      <c r="AY536" s="59" t="str">
        <f>IF($K536="", "", SUMIF('Drinks List'!ED$11:ED$1010, $K536, 'Drinks List'!EC$11:EC$1010))</f>
        <v/>
      </c>
      <c r="AZ536" s="21"/>
      <c r="BA536" s="59" t="str">
        <f>IF($K536="", "", SUMIF('Drinks List'!EF$11:EF$1010, $K536, 'Drinks List'!EE$11:EE$1010))</f>
        <v/>
      </c>
      <c r="BB536" s="21"/>
      <c r="BC536" s="59" t="str">
        <f>IF($K536="", "", SUMIF('Drinks List'!EH$11:EH$1010, $K536, 'Drinks List'!EG$11:EG$1010))</f>
        <v/>
      </c>
      <c r="BD536" s="21"/>
      <c r="BE536" s="59" t="str">
        <f>IF($K536="", "", SUMIF('Drinks List'!EJ$11:EJ$1010, $K536, 'Drinks List'!EI$11:EI$1010))</f>
        <v/>
      </c>
      <c r="BF536" s="21"/>
      <c r="BG536" s="59" t="str">
        <f>IF($K536="", "", SUMIF('Drinks List'!EL$11:EL$1010, $K536, 'Drinks List'!EK$11:EK$1010))</f>
        <v/>
      </c>
      <c r="BH536" s="21"/>
      <c r="BI536" s="59" t="str">
        <f>IF($K536="", "", SUMIF('Drinks List'!EN$11:EN$1010, $K536, 'Drinks List'!EM$11:EM$1010))</f>
        <v/>
      </c>
      <c r="BJ536" s="21"/>
      <c r="BK536" s="59" t="str">
        <f>IF($K536="", "", SUMIF('Drinks List'!EP$11:EP$1010, $K536, 'Drinks List'!EO$11:EO$1010))</f>
        <v/>
      </c>
      <c r="BL536" s="21"/>
      <c r="BM536" s="59" t="str">
        <f>IF($K536="", "", SUMIF('Drinks List'!ER$11:ER$1010, $K536, 'Drinks List'!EQ$11:EQ$1010))</f>
        <v/>
      </c>
      <c r="BN536" s="21"/>
      <c r="BO536" s="65" t="str">
        <f>IF($K536="", "", SUMIF('Drinks List'!ET$11:ET$1010, $K536, 'Drinks List'!ES$11:ES$1010))</f>
        <v/>
      </c>
      <c r="BQ536" s="120" t="str">
        <f t="shared" si="173"/>
        <v/>
      </c>
      <c r="BR536" s="62" t="str">
        <f t="shared" si="174"/>
        <v/>
      </c>
      <c r="BS536" s="76" t="str">
        <f>IF(BQ536="", "", COUNTIF(BQ$11:BQ$1010, "&gt;"&amp;BQ536)+1+COUNTIF(BQ$11:BQ536, BQ536)-1)</f>
        <v/>
      </c>
      <c r="BT536" s="76" t="str">
        <f>IF(BR536="", "", COUNTIF(BR$11:BR$1010, "&lt;"&amp;BR536)+1+COUNTIF(BR$11:BR536, BR536)-1)</f>
        <v/>
      </c>
      <c r="BV536" s="76" t="str">
        <f t="shared" si="175"/>
        <v/>
      </c>
      <c r="BW536" s="124" t="str">
        <f t="shared" si="176"/>
        <v/>
      </c>
      <c r="BX536" s="115" t="str">
        <f t="shared" si="177"/>
        <v/>
      </c>
      <c r="BY536" s="125" t="str">
        <f t="shared" si="178"/>
        <v/>
      </c>
      <c r="CA536" s="106" t="str">
        <f t="shared" si="179"/>
        <v/>
      </c>
      <c r="CB536" s="22" t="str">
        <f t="shared" si="180"/>
        <v/>
      </c>
      <c r="CD536" s="76" t="str">
        <f>IF($J536="", "", IF($BV536=0, "", COUNTIF($J$11:$J$1010, "&lt;"&amp;$J536)+1+COUNTIF($J$11:$J536, $J536)-1))</f>
        <v/>
      </c>
    </row>
    <row r="537" spans="1:82" x14ac:dyDescent="0.25">
      <c r="A537" s="31"/>
      <c r="B537" s="19" t="str">
        <f t="shared" si="161"/>
        <v/>
      </c>
      <c r="C537" s="20" t="str">
        <f t="shared" si="162"/>
        <v/>
      </c>
      <c r="D537" s="29" t="str">
        <f t="shared" si="163"/>
        <v/>
      </c>
      <c r="E537" s="22" t="str">
        <f t="shared" si="164"/>
        <v/>
      </c>
      <c r="F537" s="31"/>
      <c r="G537" s="301"/>
      <c r="H537" s="302"/>
      <c r="I537" s="303"/>
      <c r="J537" s="304"/>
      <c r="K537" s="283"/>
      <c r="L537" s="305"/>
      <c r="M537" s="285"/>
      <c r="N537" s="287"/>
      <c r="O537" s="31"/>
      <c r="P537" s="19" t="str">
        <f t="shared" si="165"/>
        <v/>
      </c>
      <c r="Q537" s="20" t="str">
        <f t="shared" si="166"/>
        <v/>
      </c>
      <c r="R537" s="29" t="str">
        <f t="shared" si="167"/>
        <v/>
      </c>
      <c r="S537" s="22" t="str">
        <f t="shared" si="168"/>
        <v/>
      </c>
      <c r="T537" s="31"/>
      <c r="U537" s="69" t="str">
        <f t="shared" si="169"/>
        <v/>
      </c>
      <c r="V537" s="31"/>
      <c r="X537" s="76" t="str">
        <f t="shared" si="170"/>
        <v/>
      </c>
      <c r="Z537" s="76" t="str">
        <f t="shared" si="171"/>
        <v/>
      </c>
      <c r="AA537" s="76" t="str">
        <f t="shared" si="172"/>
        <v/>
      </c>
      <c r="AC537" s="19" t="str">
        <f>IF($K537="", "", SUMIF('Drinks List'!DH$11:DH$1010, $K537, 'Drinks List'!DG$11:DG$1010))</f>
        <v/>
      </c>
      <c r="AD537" s="21"/>
      <c r="AE537" s="59" t="str">
        <f>IF($K537="", "", SUMIF('Drinks List'!DJ$11:DJ$1010, $K537, 'Drinks List'!DI$11:DI$1010))</f>
        <v/>
      </c>
      <c r="AF537" s="21"/>
      <c r="AG537" s="59" t="str">
        <f>IF($K537="", "", SUMIF('Drinks List'!DL$11:DL$1010, $K537, 'Drinks List'!DK$11:DK$1010))</f>
        <v/>
      </c>
      <c r="AH537" s="21"/>
      <c r="AI537" s="59" t="str">
        <f>IF($K537="", "", SUMIF('Drinks List'!DN$11:DN$1010, $K537, 'Drinks List'!DM$11:DM$1010))</f>
        <v/>
      </c>
      <c r="AJ537" s="21"/>
      <c r="AK537" s="59" t="str">
        <f>IF($K537="", "", SUMIF('Drinks List'!DP$11:DP$1010, $K537, 'Drinks List'!DO$11:DO$1010))</f>
        <v/>
      </c>
      <c r="AL537" s="21"/>
      <c r="AM537" s="59" t="str">
        <f>IF($K537="", "", SUMIF('Drinks List'!DR$11:DR$1010, $K537, 'Drinks List'!DQ$11:DQ$1010))</f>
        <v/>
      </c>
      <c r="AN537" s="21"/>
      <c r="AO537" s="59" t="str">
        <f>IF($K537="", "", SUMIF('Drinks List'!DT$11:DT$1010, $K537, 'Drinks List'!DS$11:DS$1010))</f>
        <v/>
      </c>
      <c r="AP537" s="21"/>
      <c r="AQ537" s="59" t="str">
        <f>IF($K537="", "", SUMIF('Drinks List'!DV$11:DV$1010, $K537, 'Drinks List'!DU$11:DU$1010))</f>
        <v/>
      </c>
      <c r="AR537" s="21"/>
      <c r="AS537" s="59" t="str">
        <f>IF($K537="", "", SUMIF('Drinks List'!DX$11:DX$1010, $K537, 'Drinks List'!DW$11:DW$1010))</f>
        <v/>
      </c>
      <c r="AT537" s="21"/>
      <c r="AU537" s="59" t="str">
        <f>IF($K537="", "", SUMIF('Drinks List'!DZ$11:DZ$1010, $K537, 'Drinks List'!DY$11:DY$1010))</f>
        <v/>
      </c>
      <c r="AV537" s="21"/>
      <c r="AW537" s="59" t="str">
        <f>IF($K537="", "", SUMIF('Drinks List'!EB$11:EB$1010, $K537, 'Drinks List'!EA$11:EA$1010))</f>
        <v/>
      </c>
      <c r="AX537" s="21"/>
      <c r="AY537" s="59" t="str">
        <f>IF($K537="", "", SUMIF('Drinks List'!ED$11:ED$1010, $K537, 'Drinks List'!EC$11:EC$1010))</f>
        <v/>
      </c>
      <c r="AZ537" s="21"/>
      <c r="BA537" s="59" t="str">
        <f>IF($K537="", "", SUMIF('Drinks List'!EF$11:EF$1010, $K537, 'Drinks List'!EE$11:EE$1010))</f>
        <v/>
      </c>
      <c r="BB537" s="21"/>
      <c r="BC537" s="59" t="str">
        <f>IF($K537="", "", SUMIF('Drinks List'!EH$11:EH$1010, $K537, 'Drinks List'!EG$11:EG$1010))</f>
        <v/>
      </c>
      <c r="BD537" s="21"/>
      <c r="BE537" s="59" t="str">
        <f>IF($K537="", "", SUMIF('Drinks List'!EJ$11:EJ$1010, $K537, 'Drinks List'!EI$11:EI$1010))</f>
        <v/>
      </c>
      <c r="BF537" s="21"/>
      <c r="BG537" s="59" t="str">
        <f>IF($K537="", "", SUMIF('Drinks List'!EL$11:EL$1010, $K537, 'Drinks List'!EK$11:EK$1010))</f>
        <v/>
      </c>
      <c r="BH537" s="21"/>
      <c r="BI537" s="59" t="str">
        <f>IF($K537="", "", SUMIF('Drinks List'!EN$11:EN$1010, $K537, 'Drinks List'!EM$11:EM$1010))</f>
        <v/>
      </c>
      <c r="BJ537" s="21"/>
      <c r="BK537" s="59" t="str">
        <f>IF($K537="", "", SUMIF('Drinks List'!EP$11:EP$1010, $K537, 'Drinks List'!EO$11:EO$1010))</f>
        <v/>
      </c>
      <c r="BL537" s="21"/>
      <c r="BM537" s="59" t="str">
        <f>IF($K537="", "", SUMIF('Drinks List'!ER$11:ER$1010, $K537, 'Drinks List'!EQ$11:EQ$1010))</f>
        <v/>
      </c>
      <c r="BN537" s="21"/>
      <c r="BO537" s="65" t="str">
        <f>IF($K537="", "", SUMIF('Drinks List'!ET$11:ET$1010, $K537, 'Drinks List'!ES$11:ES$1010))</f>
        <v/>
      </c>
      <c r="BQ537" s="120" t="str">
        <f t="shared" si="173"/>
        <v/>
      </c>
      <c r="BR537" s="62" t="str">
        <f t="shared" si="174"/>
        <v/>
      </c>
      <c r="BS537" s="76" t="str">
        <f>IF(BQ537="", "", COUNTIF(BQ$11:BQ$1010, "&gt;"&amp;BQ537)+1+COUNTIF(BQ$11:BQ537, BQ537)-1)</f>
        <v/>
      </c>
      <c r="BT537" s="76" t="str">
        <f>IF(BR537="", "", COUNTIF(BR$11:BR$1010, "&lt;"&amp;BR537)+1+COUNTIF(BR$11:BR537, BR537)-1)</f>
        <v/>
      </c>
      <c r="BV537" s="76" t="str">
        <f t="shared" si="175"/>
        <v/>
      </c>
      <c r="BW537" s="124" t="str">
        <f t="shared" si="176"/>
        <v/>
      </c>
      <c r="BX537" s="115" t="str">
        <f t="shared" si="177"/>
        <v/>
      </c>
      <c r="BY537" s="125" t="str">
        <f t="shared" si="178"/>
        <v/>
      </c>
      <c r="CA537" s="106" t="str">
        <f t="shared" si="179"/>
        <v/>
      </c>
      <c r="CB537" s="22" t="str">
        <f t="shared" si="180"/>
        <v/>
      </c>
      <c r="CD537" s="76" t="str">
        <f>IF($J537="", "", IF($BV537=0, "", COUNTIF($J$11:$J$1010, "&lt;"&amp;$J537)+1+COUNTIF($J$11:$J537, $J537)-1))</f>
        <v/>
      </c>
    </row>
    <row r="538" spans="1:82" x14ac:dyDescent="0.25">
      <c r="A538" s="31"/>
      <c r="B538" s="19" t="str">
        <f t="shared" si="161"/>
        <v/>
      </c>
      <c r="C538" s="20" t="str">
        <f t="shared" si="162"/>
        <v/>
      </c>
      <c r="D538" s="29" t="str">
        <f t="shared" si="163"/>
        <v/>
      </c>
      <c r="E538" s="22" t="str">
        <f t="shared" si="164"/>
        <v/>
      </c>
      <c r="F538" s="31"/>
      <c r="G538" s="301"/>
      <c r="H538" s="302"/>
      <c r="I538" s="303"/>
      <c r="J538" s="304"/>
      <c r="K538" s="283"/>
      <c r="L538" s="305"/>
      <c r="M538" s="285"/>
      <c r="N538" s="287"/>
      <c r="O538" s="31"/>
      <c r="P538" s="19" t="str">
        <f t="shared" si="165"/>
        <v/>
      </c>
      <c r="Q538" s="20" t="str">
        <f t="shared" si="166"/>
        <v/>
      </c>
      <c r="R538" s="29" t="str">
        <f t="shared" si="167"/>
        <v/>
      </c>
      <c r="S538" s="22" t="str">
        <f t="shared" si="168"/>
        <v/>
      </c>
      <c r="T538" s="31"/>
      <c r="U538" s="69" t="str">
        <f t="shared" si="169"/>
        <v/>
      </c>
      <c r="V538" s="31"/>
      <c r="X538" s="76" t="str">
        <f t="shared" si="170"/>
        <v/>
      </c>
      <c r="Z538" s="76" t="str">
        <f t="shared" si="171"/>
        <v/>
      </c>
      <c r="AA538" s="76" t="str">
        <f t="shared" si="172"/>
        <v/>
      </c>
      <c r="AC538" s="19" t="str">
        <f>IF($K538="", "", SUMIF('Drinks List'!DH$11:DH$1010, $K538, 'Drinks List'!DG$11:DG$1010))</f>
        <v/>
      </c>
      <c r="AD538" s="21"/>
      <c r="AE538" s="59" t="str">
        <f>IF($K538="", "", SUMIF('Drinks List'!DJ$11:DJ$1010, $K538, 'Drinks List'!DI$11:DI$1010))</f>
        <v/>
      </c>
      <c r="AF538" s="21"/>
      <c r="AG538" s="59" t="str">
        <f>IF($K538="", "", SUMIF('Drinks List'!DL$11:DL$1010, $K538, 'Drinks List'!DK$11:DK$1010))</f>
        <v/>
      </c>
      <c r="AH538" s="21"/>
      <c r="AI538" s="59" t="str">
        <f>IF($K538="", "", SUMIF('Drinks List'!DN$11:DN$1010, $K538, 'Drinks List'!DM$11:DM$1010))</f>
        <v/>
      </c>
      <c r="AJ538" s="21"/>
      <c r="AK538" s="59" t="str">
        <f>IF($K538="", "", SUMIF('Drinks List'!DP$11:DP$1010, $K538, 'Drinks List'!DO$11:DO$1010))</f>
        <v/>
      </c>
      <c r="AL538" s="21"/>
      <c r="AM538" s="59" t="str">
        <f>IF($K538="", "", SUMIF('Drinks List'!DR$11:DR$1010, $K538, 'Drinks List'!DQ$11:DQ$1010))</f>
        <v/>
      </c>
      <c r="AN538" s="21"/>
      <c r="AO538" s="59" t="str">
        <f>IF($K538="", "", SUMIF('Drinks List'!DT$11:DT$1010, $K538, 'Drinks List'!DS$11:DS$1010))</f>
        <v/>
      </c>
      <c r="AP538" s="21"/>
      <c r="AQ538" s="59" t="str">
        <f>IF($K538="", "", SUMIF('Drinks List'!DV$11:DV$1010, $K538, 'Drinks List'!DU$11:DU$1010))</f>
        <v/>
      </c>
      <c r="AR538" s="21"/>
      <c r="AS538" s="59" t="str">
        <f>IF($K538="", "", SUMIF('Drinks List'!DX$11:DX$1010, $K538, 'Drinks List'!DW$11:DW$1010))</f>
        <v/>
      </c>
      <c r="AT538" s="21"/>
      <c r="AU538" s="59" t="str">
        <f>IF($K538="", "", SUMIF('Drinks List'!DZ$11:DZ$1010, $K538, 'Drinks List'!DY$11:DY$1010))</f>
        <v/>
      </c>
      <c r="AV538" s="21"/>
      <c r="AW538" s="59" t="str">
        <f>IF($K538="", "", SUMIF('Drinks List'!EB$11:EB$1010, $K538, 'Drinks List'!EA$11:EA$1010))</f>
        <v/>
      </c>
      <c r="AX538" s="21"/>
      <c r="AY538" s="59" t="str">
        <f>IF($K538="", "", SUMIF('Drinks List'!ED$11:ED$1010, $K538, 'Drinks List'!EC$11:EC$1010))</f>
        <v/>
      </c>
      <c r="AZ538" s="21"/>
      <c r="BA538" s="59" t="str">
        <f>IF($K538="", "", SUMIF('Drinks List'!EF$11:EF$1010, $K538, 'Drinks List'!EE$11:EE$1010))</f>
        <v/>
      </c>
      <c r="BB538" s="21"/>
      <c r="BC538" s="59" t="str">
        <f>IF($K538="", "", SUMIF('Drinks List'!EH$11:EH$1010, $K538, 'Drinks List'!EG$11:EG$1010))</f>
        <v/>
      </c>
      <c r="BD538" s="21"/>
      <c r="BE538" s="59" t="str">
        <f>IF($K538="", "", SUMIF('Drinks List'!EJ$11:EJ$1010, $K538, 'Drinks List'!EI$11:EI$1010))</f>
        <v/>
      </c>
      <c r="BF538" s="21"/>
      <c r="BG538" s="59" t="str">
        <f>IF($K538="", "", SUMIF('Drinks List'!EL$11:EL$1010, $K538, 'Drinks List'!EK$11:EK$1010))</f>
        <v/>
      </c>
      <c r="BH538" s="21"/>
      <c r="BI538" s="59" t="str">
        <f>IF($K538="", "", SUMIF('Drinks List'!EN$11:EN$1010, $K538, 'Drinks List'!EM$11:EM$1010))</f>
        <v/>
      </c>
      <c r="BJ538" s="21"/>
      <c r="BK538" s="59" t="str">
        <f>IF($K538="", "", SUMIF('Drinks List'!EP$11:EP$1010, $K538, 'Drinks List'!EO$11:EO$1010))</f>
        <v/>
      </c>
      <c r="BL538" s="21"/>
      <c r="BM538" s="59" t="str">
        <f>IF($K538="", "", SUMIF('Drinks List'!ER$11:ER$1010, $K538, 'Drinks List'!EQ$11:EQ$1010))</f>
        <v/>
      </c>
      <c r="BN538" s="21"/>
      <c r="BO538" s="65" t="str">
        <f>IF($K538="", "", SUMIF('Drinks List'!ET$11:ET$1010, $K538, 'Drinks List'!ES$11:ES$1010))</f>
        <v/>
      </c>
      <c r="BQ538" s="120" t="str">
        <f t="shared" si="173"/>
        <v/>
      </c>
      <c r="BR538" s="62" t="str">
        <f t="shared" si="174"/>
        <v/>
      </c>
      <c r="BS538" s="76" t="str">
        <f>IF(BQ538="", "", COUNTIF(BQ$11:BQ$1010, "&gt;"&amp;BQ538)+1+COUNTIF(BQ$11:BQ538, BQ538)-1)</f>
        <v/>
      </c>
      <c r="BT538" s="76" t="str">
        <f>IF(BR538="", "", COUNTIF(BR$11:BR$1010, "&lt;"&amp;BR538)+1+COUNTIF(BR$11:BR538, BR538)-1)</f>
        <v/>
      </c>
      <c r="BV538" s="76" t="str">
        <f t="shared" si="175"/>
        <v/>
      </c>
      <c r="BW538" s="124" t="str">
        <f t="shared" si="176"/>
        <v/>
      </c>
      <c r="BX538" s="115" t="str">
        <f t="shared" si="177"/>
        <v/>
      </c>
      <c r="BY538" s="125" t="str">
        <f t="shared" si="178"/>
        <v/>
      </c>
      <c r="CA538" s="106" t="str">
        <f t="shared" si="179"/>
        <v/>
      </c>
      <c r="CB538" s="22" t="str">
        <f t="shared" si="180"/>
        <v/>
      </c>
      <c r="CD538" s="76" t="str">
        <f>IF($J538="", "", IF($BV538=0, "", COUNTIF($J$11:$J$1010, "&lt;"&amp;$J538)+1+COUNTIF($J$11:$J538, $J538)-1))</f>
        <v/>
      </c>
    </row>
    <row r="539" spans="1:82" x14ac:dyDescent="0.25">
      <c r="A539" s="31"/>
      <c r="B539" s="19" t="str">
        <f t="shared" si="161"/>
        <v/>
      </c>
      <c r="C539" s="20" t="str">
        <f t="shared" si="162"/>
        <v/>
      </c>
      <c r="D539" s="29" t="str">
        <f t="shared" si="163"/>
        <v/>
      </c>
      <c r="E539" s="22" t="str">
        <f t="shared" si="164"/>
        <v/>
      </c>
      <c r="F539" s="31"/>
      <c r="G539" s="301"/>
      <c r="H539" s="302"/>
      <c r="I539" s="303"/>
      <c r="J539" s="304"/>
      <c r="K539" s="283"/>
      <c r="L539" s="305"/>
      <c r="M539" s="285"/>
      <c r="N539" s="287"/>
      <c r="O539" s="31"/>
      <c r="P539" s="19" t="str">
        <f t="shared" si="165"/>
        <v/>
      </c>
      <c r="Q539" s="20" t="str">
        <f t="shared" si="166"/>
        <v/>
      </c>
      <c r="R539" s="29" t="str">
        <f t="shared" si="167"/>
        <v/>
      </c>
      <c r="S539" s="22" t="str">
        <f t="shared" si="168"/>
        <v/>
      </c>
      <c r="T539" s="31"/>
      <c r="U539" s="69" t="str">
        <f t="shared" si="169"/>
        <v/>
      </c>
      <c r="V539" s="31"/>
      <c r="X539" s="76" t="str">
        <f t="shared" si="170"/>
        <v/>
      </c>
      <c r="Z539" s="76" t="str">
        <f t="shared" si="171"/>
        <v/>
      </c>
      <c r="AA539" s="76" t="str">
        <f t="shared" si="172"/>
        <v/>
      </c>
      <c r="AC539" s="19" t="str">
        <f>IF($K539="", "", SUMIF('Drinks List'!DH$11:DH$1010, $K539, 'Drinks List'!DG$11:DG$1010))</f>
        <v/>
      </c>
      <c r="AD539" s="21"/>
      <c r="AE539" s="59" t="str">
        <f>IF($K539="", "", SUMIF('Drinks List'!DJ$11:DJ$1010, $K539, 'Drinks List'!DI$11:DI$1010))</f>
        <v/>
      </c>
      <c r="AF539" s="21"/>
      <c r="AG539" s="59" t="str">
        <f>IF($K539="", "", SUMIF('Drinks List'!DL$11:DL$1010, $K539, 'Drinks List'!DK$11:DK$1010))</f>
        <v/>
      </c>
      <c r="AH539" s="21"/>
      <c r="AI539" s="59" t="str">
        <f>IF($K539="", "", SUMIF('Drinks List'!DN$11:DN$1010, $K539, 'Drinks List'!DM$11:DM$1010))</f>
        <v/>
      </c>
      <c r="AJ539" s="21"/>
      <c r="AK539" s="59" t="str">
        <f>IF($K539="", "", SUMIF('Drinks List'!DP$11:DP$1010, $K539, 'Drinks List'!DO$11:DO$1010))</f>
        <v/>
      </c>
      <c r="AL539" s="21"/>
      <c r="AM539" s="59" t="str">
        <f>IF($K539="", "", SUMIF('Drinks List'!DR$11:DR$1010, $K539, 'Drinks List'!DQ$11:DQ$1010))</f>
        <v/>
      </c>
      <c r="AN539" s="21"/>
      <c r="AO539" s="59" t="str">
        <f>IF($K539="", "", SUMIF('Drinks List'!DT$11:DT$1010, $K539, 'Drinks List'!DS$11:DS$1010))</f>
        <v/>
      </c>
      <c r="AP539" s="21"/>
      <c r="AQ539" s="59" t="str">
        <f>IF($K539="", "", SUMIF('Drinks List'!DV$11:DV$1010, $K539, 'Drinks List'!DU$11:DU$1010))</f>
        <v/>
      </c>
      <c r="AR539" s="21"/>
      <c r="AS539" s="59" t="str">
        <f>IF($K539="", "", SUMIF('Drinks List'!DX$11:DX$1010, $K539, 'Drinks List'!DW$11:DW$1010))</f>
        <v/>
      </c>
      <c r="AT539" s="21"/>
      <c r="AU539" s="59" t="str">
        <f>IF($K539="", "", SUMIF('Drinks List'!DZ$11:DZ$1010, $K539, 'Drinks List'!DY$11:DY$1010))</f>
        <v/>
      </c>
      <c r="AV539" s="21"/>
      <c r="AW539" s="59" t="str">
        <f>IF($K539="", "", SUMIF('Drinks List'!EB$11:EB$1010, $K539, 'Drinks List'!EA$11:EA$1010))</f>
        <v/>
      </c>
      <c r="AX539" s="21"/>
      <c r="AY539" s="59" t="str">
        <f>IF($K539="", "", SUMIF('Drinks List'!ED$11:ED$1010, $K539, 'Drinks List'!EC$11:EC$1010))</f>
        <v/>
      </c>
      <c r="AZ539" s="21"/>
      <c r="BA539" s="59" t="str">
        <f>IF($K539="", "", SUMIF('Drinks List'!EF$11:EF$1010, $K539, 'Drinks List'!EE$11:EE$1010))</f>
        <v/>
      </c>
      <c r="BB539" s="21"/>
      <c r="BC539" s="59" t="str">
        <f>IF($K539="", "", SUMIF('Drinks List'!EH$11:EH$1010, $K539, 'Drinks List'!EG$11:EG$1010))</f>
        <v/>
      </c>
      <c r="BD539" s="21"/>
      <c r="BE539" s="59" t="str">
        <f>IF($K539="", "", SUMIF('Drinks List'!EJ$11:EJ$1010, $K539, 'Drinks List'!EI$11:EI$1010))</f>
        <v/>
      </c>
      <c r="BF539" s="21"/>
      <c r="BG539" s="59" t="str">
        <f>IF($K539="", "", SUMIF('Drinks List'!EL$11:EL$1010, $K539, 'Drinks List'!EK$11:EK$1010))</f>
        <v/>
      </c>
      <c r="BH539" s="21"/>
      <c r="BI539" s="59" t="str">
        <f>IF($K539="", "", SUMIF('Drinks List'!EN$11:EN$1010, $K539, 'Drinks List'!EM$11:EM$1010))</f>
        <v/>
      </c>
      <c r="BJ539" s="21"/>
      <c r="BK539" s="59" t="str">
        <f>IF($K539="", "", SUMIF('Drinks List'!EP$11:EP$1010, $K539, 'Drinks List'!EO$11:EO$1010))</f>
        <v/>
      </c>
      <c r="BL539" s="21"/>
      <c r="BM539" s="59" t="str">
        <f>IF($K539="", "", SUMIF('Drinks List'!ER$11:ER$1010, $K539, 'Drinks List'!EQ$11:EQ$1010))</f>
        <v/>
      </c>
      <c r="BN539" s="21"/>
      <c r="BO539" s="65" t="str">
        <f>IF($K539="", "", SUMIF('Drinks List'!ET$11:ET$1010, $K539, 'Drinks List'!ES$11:ES$1010))</f>
        <v/>
      </c>
      <c r="BQ539" s="120" t="str">
        <f t="shared" si="173"/>
        <v/>
      </c>
      <c r="BR539" s="62" t="str">
        <f t="shared" si="174"/>
        <v/>
      </c>
      <c r="BS539" s="76" t="str">
        <f>IF(BQ539="", "", COUNTIF(BQ$11:BQ$1010, "&gt;"&amp;BQ539)+1+COUNTIF(BQ$11:BQ539, BQ539)-1)</f>
        <v/>
      </c>
      <c r="BT539" s="76" t="str">
        <f>IF(BR539="", "", COUNTIF(BR$11:BR$1010, "&lt;"&amp;BR539)+1+COUNTIF(BR$11:BR539, BR539)-1)</f>
        <v/>
      </c>
      <c r="BV539" s="76" t="str">
        <f t="shared" si="175"/>
        <v/>
      </c>
      <c r="BW539" s="124" t="str">
        <f t="shared" si="176"/>
        <v/>
      </c>
      <c r="BX539" s="115" t="str">
        <f t="shared" si="177"/>
        <v/>
      </c>
      <c r="BY539" s="125" t="str">
        <f t="shared" si="178"/>
        <v/>
      </c>
      <c r="CA539" s="106" t="str">
        <f t="shared" si="179"/>
        <v/>
      </c>
      <c r="CB539" s="22" t="str">
        <f t="shared" si="180"/>
        <v/>
      </c>
      <c r="CD539" s="76" t="str">
        <f>IF($J539="", "", IF($BV539=0, "", COUNTIF($J$11:$J$1010, "&lt;"&amp;$J539)+1+COUNTIF($J$11:$J539, $J539)-1))</f>
        <v/>
      </c>
    </row>
    <row r="540" spans="1:82" x14ac:dyDescent="0.25">
      <c r="A540" s="31"/>
      <c r="B540" s="19" t="str">
        <f t="shared" si="161"/>
        <v/>
      </c>
      <c r="C540" s="20" t="str">
        <f t="shared" si="162"/>
        <v/>
      </c>
      <c r="D540" s="29" t="str">
        <f t="shared" si="163"/>
        <v/>
      </c>
      <c r="E540" s="22" t="str">
        <f t="shared" si="164"/>
        <v/>
      </c>
      <c r="F540" s="31"/>
      <c r="G540" s="301"/>
      <c r="H540" s="302"/>
      <c r="I540" s="303"/>
      <c r="J540" s="304"/>
      <c r="K540" s="283"/>
      <c r="L540" s="305"/>
      <c r="M540" s="285"/>
      <c r="N540" s="287"/>
      <c r="O540" s="31"/>
      <c r="P540" s="19" t="str">
        <f t="shared" si="165"/>
        <v/>
      </c>
      <c r="Q540" s="20" t="str">
        <f t="shared" si="166"/>
        <v/>
      </c>
      <c r="R540" s="29" t="str">
        <f t="shared" si="167"/>
        <v/>
      </c>
      <c r="S540" s="22" t="str">
        <f t="shared" si="168"/>
        <v/>
      </c>
      <c r="T540" s="31"/>
      <c r="U540" s="69" t="str">
        <f t="shared" si="169"/>
        <v/>
      </c>
      <c r="V540" s="31"/>
      <c r="X540" s="76" t="str">
        <f t="shared" si="170"/>
        <v/>
      </c>
      <c r="Z540" s="76" t="str">
        <f t="shared" si="171"/>
        <v/>
      </c>
      <c r="AA540" s="76" t="str">
        <f t="shared" si="172"/>
        <v/>
      </c>
      <c r="AC540" s="19" t="str">
        <f>IF($K540="", "", SUMIF('Drinks List'!DH$11:DH$1010, $K540, 'Drinks List'!DG$11:DG$1010))</f>
        <v/>
      </c>
      <c r="AD540" s="21"/>
      <c r="AE540" s="59" t="str">
        <f>IF($K540="", "", SUMIF('Drinks List'!DJ$11:DJ$1010, $K540, 'Drinks List'!DI$11:DI$1010))</f>
        <v/>
      </c>
      <c r="AF540" s="21"/>
      <c r="AG540" s="59" t="str">
        <f>IF($K540="", "", SUMIF('Drinks List'!DL$11:DL$1010, $K540, 'Drinks List'!DK$11:DK$1010))</f>
        <v/>
      </c>
      <c r="AH540" s="21"/>
      <c r="AI540" s="59" t="str">
        <f>IF($K540="", "", SUMIF('Drinks List'!DN$11:DN$1010, $K540, 'Drinks List'!DM$11:DM$1010))</f>
        <v/>
      </c>
      <c r="AJ540" s="21"/>
      <c r="AK540" s="59" t="str">
        <f>IF($K540="", "", SUMIF('Drinks List'!DP$11:DP$1010, $K540, 'Drinks List'!DO$11:DO$1010))</f>
        <v/>
      </c>
      <c r="AL540" s="21"/>
      <c r="AM540" s="59" t="str">
        <f>IF($K540="", "", SUMIF('Drinks List'!DR$11:DR$1010, $K540, 'Drinks List'!DQ$11:DQ$1010))</f>
        <v/>
      </c>
      <c r="AN540" s="21"/>
      <c r="AO540" s="59" t="str">
        <f>IF($K540="", "", SUMIF('Drinks List'!DT$11:DT$1010, $K540, 'Drinks List'!DS$11:DS$1010))</f>
        <v/>
      </c>
      <c r="AP540" s="21"/>
      <c r="AQ540" s="59" t="str">
        <f>IF($K540="", "", SUMIF('Drinks List'!DV$11:DV$1010, $K540, 'Drinks List'!DU$11:DU$1010))</f>
        <v/>
      </c>
      <c r="AR540" s="21"/>
      <c r="AS540" s="59" t="str">
        <f>IF($K540="", "", SUMIF('Drinks List'!DX$11:DX$1010, $K540, 'Drinks List'!DW$11:DW$1010))</f>
        <v/>
      </c>
      <c r="AT540" s="21"/>
      <c r="AU540" s="59" t="str">
        <f>IF($K540="", "", SUMIF('Drinks List'!DZ$11:DZ$1010, $K540, 'Drinks List'!DY$11:DY$1010))</f>
        <v/>
      </c>
      <c r="AV540" s="21"/>
      <c r="AW540" s="59" t="str">
        <f>IF($K540="", "", SUMIF('Drinks List'!EB$11:EB$1010, $K540, 'Drinks List'!EA$11:EA$1010))</f>
        <v/>
      </c>
      <c r="AX540" s="21"/>
      <c r="AY540" s="59" t="str">
        <f>IF($K540="", "", SUMIF('Drinks List'!ED$11:ED$1010, $K540, 'Drinks List'!EC$11:EC$1010))</f>
        <v/>
      </c>
      <c r="AZ540" s="21"/>
      <c r="BA540" s="59" t="str">
        <f>IF($K540="", "", SUMIF('Drinks List'!EF$11:EF$1010, $K540, 'Drinks List'!EE$11:EE$1010))</f>
        <v/>
      </c>
      <c r="BB540" s="21"/>
      <c r="BC540" s="59" t="str">
        <f>IF($K540="", "", SUMIF('Drinks List'!EH$11:EH$1010, $K540, 'Drinks List'!EG$11:EG$1010))</f>
        <v/>
      </c>
      <c r="BD540" s="21"/>
      <c r="BE540" s="59" t="str">
        <f>IF($K540="", "", SUMIF('Drinks List'!EJ$11:EJ$1010, $K540, 'Drinks List'!EI$11:EI$1010))</f>
        <v/>
      </c>
      <c r="BF540" s="21"/>
      <c r="BG540" s="59" t="str">
        <f>IF($K540="", "", SUMIF('Drinks List'!EL$11:EL$1010, $K540, 'Drinks List'!EK$11:EK$1010))</f>
        <v/>
      </c>
      <c r="BH540" s="21"/>
      <c r="BI540" s="59" t="str">
        <f>IF($K540="", "", SUMIF('Drinks List'!EN$11:EN$1010, $K540, 'Drinks List'!EM$11:EM$1010))</f>
        <v/>
      </c>
      <c r="BJ540" s="21"/>
      <c r="BK540" s="59" t="str">
        <f>IF($K540="", "", SUMIF('Drinks List'!EP$11:EP$1010, $K540, 'Drinks List'!EO$11:EO$1010))</f>
        <v/>
      </c>
      <c r="BL540" s="21"/>
      <c r="BM540" s="59" t="str">
        <f>IF($K540="", "", SUMIF('Drinks List'!ER$11:ER$1010, $K540, 'Drinks List'!EQ$11:EQ$1010))</f>
        <v/>
      </c>
      <c r="BN540" s="21"/>
      <c r="BO540" s="65" t="str">
        <f>IF($K540="", "", SUMIF('Drinks List'!ET$11:ET$1010, $K540, 'Drinks List'!ES$11:ES$1010))</f>
        <v/>
      </c>
      <c r="BQ540" s="120" t="str">
        <f t="shared" si="173"/>
        <v/>
      </c>
      <c r="BR540" s="62" t="str">
        <f t="shared" si="174"/>
        <v/>
      </c>
      <c r="BS540" s="76" t="str">
        <f>IF(BQ540="", "", COUNTIF(BQ$11:BQ$1010, "&gt;"&amp;BQ540)+1+COUNTIF(BQ$11:BQ540, BQ540)-1)</f>
        <v/>
      </c>
      <c r="BT540" s="76" t="str">
        <f>IF(BR540="", "", COUNTIF(BR$11:BR$1010, "&lt;"&amp;BR540)+1+COUNTIF(BR$11:BR540, BR540)-1)</f>
        <v/>
      </c>
      <c r="BV540" s="76" t="str">
        <f t="shared" si="175"/>
        <v/>
      </c>
      <c r="BW540" s="124" t="str">
        <f t="shared" si="176"/>
        <v/>
      </c>
      <c r="BX540" s="115" t="str">
        <f t="shared" si="177"/>
        <v/>
      </c>
      <c r="BY540" s="125" t="str">
        <f t="shared" si="178"/>
        <v/>
      </c>
      <c r="CA540" s="106" t="str">
        <f t="shared" si="179"/>
        <v/>
      </c>
      <c r="CB540" s="22" t="str">
        <f t="shared" si="180"/>
        <v/>
      </c>
      <c r="CD540" s="76" t="str">
        <f>IF($J540="", "", IF($BV540=0, "", COUNTIF($J$11:$J$1010, "&lt;"&amp;$J540)+1+COUNTIF($J$11:$J540, $J540)-1))</f>
        <v/>
      </c>
    </row>
    <row r="541" spans="1:82" x14ac:dyDescent="0.25">
      <c r="A541" s="31"/>
      <c r="B541" s="19" t="str">
        <f t="shared" si="161"/>
        <v/>
      </c>
      <c r="C541" s="20" t="str">
        <f t="shared" si="162"/>
        <v/>
      </c>
      <c r="D541" s="29" t="str">
        <f t="shared" si="163"/>
        <v/>
      </c>
      <c r="E541" s="22" t="str">
        <f t="shared" si="164"/>
        <v/>
      </c>
      <c r="F541" s="31"/>
      <c r="G541" s="301"/>
      <c r="H541" s="302"/>
      <c r="I541" s="303"/>
      <c r="J541" s="304"/>
      <c r="K541" s="283"/>
      <c r="L541" s="305"/>
      <c r="M541" s="285"/>
      <c r="N541" s="287"/>
      <c r="O541" s="31"/>
      <c r="P541" s="19" t="str">
        <f t="shared" si="165"/>
        <v/>
      </c>
      <c r="Q541" s="20" t="str">
        <f t="shared" si="166"/>
        <v/>
      </c>
      <c r="R541" s="29" t="str">
        <f t="shared" si="167"/>
        <v/>
      </c>
      <c r="S541" s="22" t="str">
        <f t="shared" si="168"/>
        <v/>
      </c>
      <c r="T541" s="31"/>
      <c r="U541" s="69" t="str">
        <f t="shared" si="169"/>
        <v/>
      </c>
      <c r="V541" s="31"/>
      <c r="X541" s="76" t="str">
        <f t="shared" si="170"/>
        <v/>
      </c>
      <c r="Z541" s="76" t="str">
        <f t="shared" si="171"/>
        <v/>
      </c>
      <c r="AA541" s="76" t="str">
        <f t="shared" si="172"/>
        <v/>
      </c>
      <c r="AC541" s="19" t="str">
        <f>IF($K541="", "", SUMIF('Drinks List'!DH$11:DH$1010, $K541, 'Drinks List'!DG$11:DG$1010))</f>
        <v/>
      </c>
      <c r="AD541" s="21"/>
      <c r="AE541" s="59" t="str">
        <f>IF($K541="", "", SUMIF('Drinks List'!DJ$11:DJ$1010, $K541, 'Drinks List'!DI$11:DI$1010))</f>
        <v/>
      </c>
      <c r="AF541" s="21"/>
      <c r="AG541" s="59" t="str">
        <f>IF($K541="", "", SUMIF('Drinks List'!DL$11:DL$1010, $K541, 'Drinks List'!DK$11:DK$1010))</f>
        <v/>
      </c>
      <c r="AH541" s="21"/>
      <c r="AI541" s="59" t="str">
        <f>IF($K541="", "", SUMIF('Drinks List'!DN$11:DN$1010, $K541, 'Drinks List'!DM$11:DM$1010))</f>
        <v/>
      </c>
      <c r="AJ541" s="21"/>
      <c r="AK541" s="59" t="str">
        <f>IF($K541="", "", SUMIF('Drinks List'!DP$11:DP$1010, $K541, 'Drinks List'!DO$11:DO$1010))</f>
        <v/>
      </c>
      <c r="AL541" s="21"/>
      <c r="AM541" s="59" t="str">
        <f>IF($K541="", "", SUMIF('Drinks List'!DR$11:DR$1010, $K541, 'Drinks List'!DQ$11:DQ$1010))</f>
        <v/>
      </c>
      <c r="AN541" s="21"/>
      <c r="AO541" s="59" t="str">
        <f>IF($K541="", "", SUMIF('Drinks List'!DT$11:DT$1010, $K541, 'Drinks List'!DS$11:DS$1010))</f>
        <v/>
      </c>
      <c r="AP541" s="21"/>
      <c r="AQ541" s="59" t="str">
        <f>IF($K541="", "", SUMIF('Drinks List'!DV$11:DV$1010, $K541, 'Drinks List'!DU$11:DU$1010))</f>
        <v/>
      </c>
      <c r="AR541" s="21"/>
      <c r="AS541" s="59" t="str">
        <f>IF($K541="", "", SUMIF('Drinks List'!DX$11:DX$1010, $K541, 'Drinks List'!DW$11:DW$1010))</f>
        <v/>
      </c>
      <c r="AT541" s="21"/>
      <c r="AU541" s="59" t="str">
        <f>IF($K541="", "", SUMIF('Drinks List'!DZ$11:DZ$1010, $K541, 'Drinks List'!DY$11:DY$1010))</f>
        <v/>
      </c>
      <c r="AV541" s="21"/>
      <c r="AW541" s="59" t="str">
        <f>IF($K541="", "", SUMIF('Drinks List'!EB$11:EB$1010, $K541, 'Drinks List'!EA$11:EA$1010))</f>
        <v/>
      </c>
      <c r="AX541" s="21"/>
      <c r="AY541" s="59" t="str">
        <f>IF($K541="", "", SUMIF('Drinks List'!ED$11:ED$1010, $K541, 'Drinks List'!EC$11:EC$1010))</f>
        <v/>
      </c>
      <c r="AZ541" s="21"/>
      <c r="BA541" s="59" t="str">
        <f>IF($K541="", "", SUMIF('Drinks List'!EF$11:EF$1010, $K541, 'Drinks List'!EE$11:EE$1010))</f>
        <v/>
      </c>
      <c r="BB541" s="21"/>
      <c r="BC541" s="59" t="str">
        <f>IF($K541="", "", SUMIF('Drinks List'!EH$11:EH$1010, $K541, 'Drinks List'!EG$11:EG$1010))</f>
        <v/>
      </c>
      <c r="BD541" s="21"/>
      <c r="BE541" s="59" t="str">
        <f>IF($K541="", "", SUMIF('Drinks List'!EJ$11:EJ$1010, $K541, 'Drinks List'!EI$11:EI$1010))</f>
        <v/>
      </c>
      <c r="BF541" s="21"/>
      <c r="BG541" s="59" t="str">
        <f>IF($K541="", "", SUMIF('Drinks List'!EL$11:EL$1010, $K541, 'Drinks List'!EK$11:EK$1010))</f>
        <v/>
      </c>
      <c r="BH541" s="21"/>
      <c r="BI541" s="59" t="str">
        <f>IF($K541="", "", SUMIF('Drinks List'!EN$11:EN$1010, $K541, 'Drinks List'!EM$11:EM$1010))</f>
        <v/>
      </c>
      <c r="BJ541" s="21"/>
      <c r="BK541" s="59" t="str">
        <f>IF($K541="", "", SUMIF('Drinks List'!EP$11:EP$1010, $K541, 'Drinks List'!EO$11:EO$1010))</f>
        <v/>
      </c>
      <c r="BL541" s="21"/>
      <c r="BM541" s="59" t="str">
        <f>IF($K541="", "", SUMIF('Drinks List'!ER$11:ER$1010, $K541, 'Drinks List'!EQ$11:EQ$1010))</f>
        <v/>
      </c>
      <c r="BN541" s="21"/>
      <c r="BO541" s="65" t="str">
        <f>IF($K541="", "", SUMIF('Drinks List'!ET$11:ET$1010, $K541, 'Drinks List'!ES$11:ES$1010))</f>
        <v/>
      </c>
      <c r="BQ541" s="120" t="str">
        <f t="shared" si="173"/>
        <v/>
      </c>
      <c r="BR541" s="62" t="str">
        <f t="shared" si="174"/>
        <v/>
      </c>
      <c r="BS541" s="76" t="str">
        <f>IF(BQ541="", "", COUNTIF(BQ$11:BQ$1010, "&gt;"&amp;BQ541)+1+COUNTIF(BQ$11:BQ541, BQ541)-1)</f>
        <v/>
      </c>
      <c r="BT541" s="76" t="str">
        <f>IF(BR541="", "", COUNTIF(BR$11:BR$1010, "&lt;"&amp;BR541)+1+COUNTIF(BR$11:BR541, BR541)-1)</f>
        <v/>
      </c>
      <c r="BV541" s="76" t="str">
        <f t="shared" si="175"/>
        <v/>
      </c>
      <c r="BW541" s="124" t="str">
        <f t="shared" si="176"/>
        <v/>
      </c>
      <c r="BX541" s="115" t="str">
        <f t="shared" si="177"/>
        <v/>
      </c>
      <c r="BY541" s="125" t="str">
        <f t="shared" si="178"/>
        <v/>
      </c>
      <c r="CA541" s="106" t="str">
        <f t="shared" si="179"/>
        <v/>
      </c>
      <c r="CB541" s="22" t="str">
        <f t="shared" si="180"/>
        <v/>
      </c>
      <c r="CD541" s="76" t="str">
        <f>IF($J541="", "", IF($BV541=0, "", COUNTIF($J$11:$J$1010, "&lt;"&amp;$J541)+1+COUNTIF($J$11:$J541, $J541)-1))</f>
        <v/>
      </c>
    </row>
    <row r="542" spans="1:82" x14ac:dyDescent="0.25">
      <c r="A542" s="31"/>
      <c r="B542" s="19" t="str">
        <f t="shared" si="161"/>
        <v/>
      </c>
      <c r="C542" s="20" t="str">
        <f t="shared" si="162"/>
        <v/>
      </c>
      <c r="D542" s="29" t="str">
        <f t="shared" si="163"/>
        <v/>
      </c>
      <c r="E542" s="22" t="str">
        <f t="shared" si="164"/>
        <v/>
      </c>
      <c r="F542" s="31"/>
      <c r="G542" s="301"/>
      <c r="H542" s="302"/>
      <c r="I542" s="303"/>
      <c r="J542" s="304"/>
      <c r="K542" s="283"/>
      <c r="L542" s="305"/>
      <c r="M542" s="285"/>
      <c r="N542" s="287"/>
      <c r="O542" s="31"/>
      <c r="P542" s="19" t="str">
        <f t="shared" si="165"/>
        <v/>
      </c>
      <c r="Q542" s="20" t="str">
        <f t="shared" si="166"/>
        <v/>
      </c>
      <c r="R542" s="29" t="str">
        <f t="shared" si="167"/>
        <v/>
      </c>
      <c r="S542" s="22" t="str">
        <f t="shared" si="168"/>
        <v/>
      </c>
      <c r="T542" s="31"/>
      <c r="U542" s="69" t="str">
        <f t="shared" si="169"/>
        <v/>
      </c>
      <c r="V542" s="31"/>
      <c r="X542" s="76" t="str">
        <f t="shared" si="170"/>
        <v/>
      </c>
      <c r="Z542" s="76" t="str">
        <f t="shared" si="171"/>
        <v/>
      </c>
      <c r="AA542" s="76" t="str">
        <f t="shared" si="172"/>
        <v/>
      </c>
      <c r="AC542" s="19" t="str">
        <f>IF($K542="", "", SUMIF('Drinks List'!DH$11:DH$1010, $K542, 'Drinks List'!DG$11:DG$1010))</f>
        <v/>
      </c>
      <c r="AD542" s="21"/>
      <c r="AE542" s="59" t="str">
        <f>IF($K542="", "", SUMIF('Drinks List'!DJ$11:DJ$1010, $K542, 'Drinks List'!DI$11:DI$1010))</f>
        <v/>
      </c>
      <c r="AF542" s="21"/>
      <c r="AG542" s="59" t="str">
        <f>IF($K542="", "", SUMIF('Drinks List'!DL$11:DL$1010, $K542, 'Drinks List'!DK$11:DK$1010))</f>
        <v/>
      </c>
      <c r="AH542" s="21"/>
      <c r="AI542" s="59" t="str">
        <f>IF($K542="", "", SUMIF('Drinks List'!DN$11:DN$1010, $K542, 'Drinks List'!DM$11:DM$1010))</f>
        <v/>
      </c>
      <c r="AJ542" s="21"/>
      <c r="AK542" s="59" t="str">
        <f>IF($K542="", "", SUMIF('Drinks List'!DP$11:DP$1010, $K542, 'Drinks List'!DO$11:DO$1010))</f>
        <v/>
      </c>
      <c r="AL542" s="21"/>
      <c r="AM542" s="59" t="str">
        <f>IF($K542="", "", SUMIF('Drinks List'!DR$11:DR$1010, $K542, 'Drinks List'!DQ$11:DQ$1010))</f>
        <v/>
      </c>
      <c r="AN542" s="21"/>
      <c r="AO542" s="59" t="str">
        <f>IF($K542="", "", SUMIF('Drinks List'!DT$11:DT$1010, $K542, 'Drinks List'!DS$11:DS$1010))</f>
        <v/>
      </c>
      <c r="AP542" s="21"/>
      <c r="AQ542" s="59" t="str">
        <f>IF($K542="", "", SUMIF('Drinks List'!DV$11:DV$1010, $K542, 'Drinks List'!DU$11:DU$1010))</f>
        <v/>
      </c>
      <c r="AR542" s="21"/>
      <c r="AS542" s="59" t="str">
        <f>IF($K542="", "", SUMIF('Drinks List'!DX$11:DX$1010, $K542, 'Drinks List'!DW$11:DW$1010))</f>
        <v/>
      </c>
      <c r="AT542" s="21"/>
      <c r="AU542" s="59" t="str">
        <f>IF($K542="", "", SUMIF('Drinks List'!DZ$11:DZ$1010, $K542, 'Drinks List'!DY$11:DY$1010))</f>
        <v/>
      </c>
      <c r="AV542" s="21"/>
      <c r="AW542" s="59" t="str">
        <f>IF($K542="", "", SUMIF('Drinks List'!EB$11:EB$1010, $K542, 'Drinks List'!EA$11:EA$1010))</f>
        <v/>
      </c>
      <c r="AX542" s="21"/>
      <c r="AY542" s="59" t="str">
        <f>IF($K542="", "", SUMIF('Drinks List'!ED$11:ED$1010, $K542, 'Drinks List'!EC$11:EC$1010))</f>
        <v/>
      </c>
      <c r="AZ542" s="21"/>
      <c r="BA542" s="59" t="str">
        <f>IF($K542="", "", SUMIF('Drinks List'!EF$11:EF$1010, $K542, 'Drinks List'!EE$11:EE$1010))</f>
        <v/>
      </c>
      <c r="BB542" s="21"/>
      <c r="BC542" s="59" t="str">
        <f>IF($K542="", "", SUMIF('Drinks List'!EH$11:EH$1010, $K542, 'Drinks List'!EG$11:EG$1010))</f>
        <v/>
      </c>
      <c r="BD542" s="21"/>
      <c r="BE542" s="59" t="str">
        <f>IF($K542="", "", SUMIF('Drinks List'!EJ$11:EJ$1010, $K542, 'Drinks List'!EI$11:EI$1010))</f>
        <v/>
      </c>
      <c r="BF542" s="21"/>
      <c r="BG542" s="59" t="str">
        <f>IF($K542="", "", SUMIF('Drinks List'!EL$11:EL$1010, $K542, 'Drinks List'!EK$11:EK$1010))</f>
        <v/>
      </c>
      <c r="BH542" s="21"/>
      <c r="BI542" s="59" t="str">
        <f>IF($K542="", "", SUMIF('Drinks List'!EN$11:EN$1010, $K542, 'Drinks List'!EM$11:EM$1010))</f>
        <v/>
      </c>
      <c r="BJ542" s="21"/>
      <c r="BK542" s="59" t="str">
        <f>IF($K542="", "", SUMIF('Drinks List'!EP$11:EP$1010, $K542, 'Drinks List'!EO$11:EO$1010))</f>
        <v/>
      </c>
      <c r="BL542" s="21"/>
      <c r="BM542" s="59" t="str">
        <f>IF($K542="", "", SUMIF('Drinks List'!ER$11:ER$1010, $K542, 'Drinks List'!EQ$11:EQ$1010))</f>
        <v/>
      </c>
      <c r="BN542" s="21"/>
      <c r="BO542" s="65" t="str">
        <f>IF($K542="", "", SUMIF('Drinks List'!ET$11:ET$1010, $K542, 'Drinks List'!ES$11:ES$1010))</f>
        <v/>
      </c>
      <c r="BQ542" s="120" t="str">
        <f t="shared" si="173"/>
        <v/>
      </c>
      <c r="BR542" s="62" t="str">
        <f t="shared" si="174"/>
        <v/>
      </c>
      <c r="BS542" s="76" t="str">
        <f>IF(BQ542="", "", COUNTIF(BQ$11:BQ$1010, "&gt;"&amp;BQ542)+1+COUNTIF(BQ$11:BQ542, BQ542)-1)</f>
        <v/>
      </c>
      <c r="BT542" s="76" t="str">
        <f>IF(BR542="", "", COUNTIF(BR$11:BR$1010, "&lt;"&amp;BR542)+1+COUNTIF(BR$11:BR542, BR542)-1)</f>
        <v/>
      </c>
      <c r="BV542" s="76" t="str">
        <f t="shared" si="175"/>
        <v/>
      </c>
      <c r="BW542" s="124" t="str">
        <f t="shared" si="176"/>
        <v/>
      </c>
      <c r="BX542" s="115" t="str">
        <f t="shared" si="177"/>
        <v/>
      </c>
      <c r="BY542" s="125" t="str">
        <f t="shared" si="178"/>
        <v/>
      </c>
      <c r="CA542" s="106" t="str">
        <f t="shared" si="179"/>
        <v/>
      </c>
      <c r="CB542" s="22" t="str">
        <f t="shared" si="180"/>
        <v/>
      </c>
      <c r="CD542" s="76" t="str">
        <f>IF($J542="", "", IF($BV542=0, "", COUNTIF($J$11:$J$1010, "&lt;"&amp;$J542)+1+COUNTIF($J$11:$J542, $J542)-1))</f>
        <v/>
      </c>
    </row>
    <row r="543" spans="1:82" x14ac:dyDescent="0.25">
      <c r="A543" s="31"/>
      <c r="B543" s="19" t="str">
        <f t="shared" si="161"/>
        <v/>
      </c>
      <c r="C543" s="20" t="str">
        <f t="shared" si="162"/>
        <v/>
      </c>
      <c r="D543" s="29" t="str">
        <f t="shared" si="163"/>
        <v/>
      </c>
      <c r="E543" s="22" t="str">
        <f t="shared" si="164"/>
        <v/>
      </c>
      <c r="F543" s="31"/>
      <c r="G543" s="301"/>
      <c r="H543" s="302"/>
      <c r="I543" s="303"/>
      <c r="J543" s="304"/>
      <c r="K543" s="283"/>
      <c r="L543" s="305"/>
      <c r="M543" s="285"/>
      <c r="N543" s="287"/>
      <c r="O543" s="31"/>
      <c r="P543" s="19" t="str">
        <f t="shared" si="165"/>
        <v/>
      </c>
      <c r="Q543" s="20" t="str">
        <f t="shared" si="166"/>
        <v/>
      </c>
      <c r="R543" s="29" t="str">
        <f t="shared" si="167"/>
        <v/>
      </c>
      <c r="S543" s="22" t="str">
        <f t="shared" si="168"/>
        <v/>
      </c>
      <c r="T543" s="31"/>
      <c r="U543" s="69" t="str">
        <f t="shared" si="169"/>
        <v/>
      </c>
      <c r="V543" s="31"/>
      <c r="X543" s="76" t="str">
        <f t="shared" si="170"/>
        <v/>
      </c>
      <c r="Z543" s="76" t="str">
        <f t="shared" si="171"/>
        <v/>
      </c>
      <c r="AA543" s="76" t="str">
        <f t="shared" si="172"/>
        <v/>
      </c>
      <c r="AC543" s="19" t="str">
        <f>IF($K543="", "", SUMIF('Drinks List'!DH$11:DH$1010, $K543, 'Drinks List'!DG$11:DG$1010))</f>
        <v/>
      </c>
      <c r="AD543" s="21"/>
      <c r="AE543" s="59" t="str">
        <f>IF($K543="", "", SUMIF('Drinks List'!DJ$11:DJ$1010, $K543, 'Drinks List'!DI$11:DI$1010))</f>
        <v/>
      </c>
      <c r="AF543" s="21"/>
      <c r="AG543" s="59" t="str">
        <f>IF($K543="", "", SUMIF('Drinks List'!DL$11:DL$1010, $K543, 'Drinks List'!DK$11:DK$1010))</f>
        <v/>
      </c>
      <c r="AH543" s="21"/>
      <c r="AI543" s="59" t="str">
        <f>IF($K543="", "", SUMIF('Drinks List'!DN$11:DN$1010, $K543, 'Drinks List'!DM$11:DM$1010))</f>
        <v/>
      </c>
      <c r="AJ543" s="21"/>
      <c r="AK543" s="59" t="str">
        <f>IF($K543="", "", SUMIF('Drinks List'!DP$11:DP$1010, $K543, 'Drinks List'!DO$11:DO$1010))</f>
        <v/>
      </c>
      <c r="AL543" s="21"/>
      <c r="AM543" s="59" t="str">
        <f>IF($K543="", "", SUMIF('Drinks List'!DR$11:DR$1010, $K543, 'Drinks List'!DQ$11:DQ$1010))</f>
        <v/>
      </c>
      <c r="AN543" s="21"/>
      <c r="AO543" s="59" t="str">
        <f>IF($K543="", "", SUMIF('Drinks List'!DT$11:DT$1010, $K543, 'Drinks List'!DS$11:DS$1010))</f>
        <v/>
      </c>
      <c r="AP543" s="21"/>
      <c r="AQ543" s="59" t="str">
        <f>IF($K543="", "", SUMIF('Drinks List'!DV$11:DV$1010, $K543, 'Drinks List'!DU$11:DU$1010))</f>
        <v/>
      </c>
      <c r="AR543" s="21"/>
      <c r="AS543" s="59" t="str">
        <f>IF($K543="", "", SUMIF('Drinks List'!DX$11:DX$1010, $K543, 'Drinks List'!DW$11:DW$1010))</f>
        <v/>
      </c>
      <c r="AT543" s="21"/>
      <c r="AU543" s="59" t="str">
        <f>IF($K543="", "", SUMIF('Drinks List'!DZ$11:DZ$1010, $K543, 'Drinks List'!DY$11:DY$1010))</f>
        <v/>
      </c>
      <c r="AV543" s="21"/>
      <c r="AW543" s="59" t="str">
        <f>IF($K543="", "", SUMIF('Drinks List'!EB$11:EB$1010, $K543, 'Drinks List'!EA$11:EA$1010))</f>
        <v/>
      </c>
      <c r="AX543" s="21"/>
      <c r="AY543" s="59" t="str">
        <f>IF($K543="", "", SUMIF('Drinks List'!ED$11:ED$1010, $K543, 'Drinks List'!EC$11:EC$1010))</f>
        <v/>
      </c>
      <c r="AZ543" s="21"/>
      <c r="BA543" s="59" t="str">
        <f>IF($K543="", "", SUMIF('Drinks List'!EF$11:EF$1010, $K543, 'Drinks List'!EE$11:EE$1010))</f>
        <v/>
      </c>
      <c r="BB543" s="21"/>
      <c r="BC543" s="59" t="str">
        <f>IF($K543="", "", SUMIF('Drinks List'!EH$11:EH$1010, $K543, 'Drinks List'!EG$11:EG$1010))</f>
        <v/>
      </c>
      <c r="BD543" s="21"/>
      <c r="BE543" s="59" t="str">
        <f>IF($K543="", "", SUMIF('Drinks List'!EJ$11:EJ$1010, $K543, 'Drinks List'!EI$11:EI$1010))</f>
        <v/>
      </c>
      <c r="BF543" s="21"/>
      <c r="BG543" s="59" t="str">
        <f>IF($K543="", "", SUMIF('Drinks List'!EL$11:EL$1010, $K543, 'Drinks List'!EK$11:EK$1010))</f>
        <v/>
      </c>
      <c r="BH543" s="21"/>
      <c r="BI543" s="59" t="str">
        <f>IF($K543="", "", SUMIF('Drinks List'!EN$11:EN$1010, $K543, 'Drinks List'!EM$11:EM$1010))</f>
        <v/>
      </c>
      <c r="BJ543" s="21"/>
      <c r="BK543" s="59" t="str">
        <f>IF($K543="", "", SUMIF('Drinks List'!EP$11:EP$1010, $K543, 'Drinks List'!EO$11:EO$1010))</f>
        <v/>
      </c>
      <c r="BL543" s="21"/>
      <c r="BM543" s="59" t="str">
        <f>IF($K543="", "", SUMIF('Drinks List'!ER$11:ER$1010, $K543, 'Drinks List'!EQ$11:EQ$1010))</f>
        <v/>
      </c>
      <c r="BN543" s="21"/>
      <c r="BO543" s="65" t="str">
        <f>IF($K543="", "", SUMIF('Drinks List'!ET$11:ET$1010, $K543, 'Drinks List'!ES$11:ES$1010))</f>
        <v/>
      </c>
      <c r="BQ543" s="120" t="str">
        <f t="shared" si="173"/>
        <v/>
      </c>
      <c r="BR543" s="62" t="str">
        <f t="shared" si="174"/>
        <v/>
      </c>
      <c r="BS543" s="76" t="str">
        <f>IF(BQ543="", "", COUNTIF(BQ$11:BQ$1010, "&gt;"&amp;BQ543)+1+COUNTIF(BQ$11:BQ543, BQ543)-1)</f>
        <v/>
      </c>
      <c r="BT543" s="76" t="str">
        <f>IF(BR543="", "", COUNTIF(BR$11:BR$1010, "&lt;"&amp;BR543)+1+COUNTIF(BR$11:BR543, BR543)-1)</f>
        <v/>
      </c>
      <c r="BV543" s="76" t="str">
        <f t="shared" si="175"/>
        <v/>
      </c>
      <c r="BW543" s="124" t="str">
        <f t="shared" si="176"/>
        <v/>
      </c>
      <c r="BX543" s="115" t="str">
        <f t="shared" si="177"/>
        <v/>
      </c>
      <c r="BY543" s="125" t="str">
        <f t="shared" si="178"/>
        <v/>
      </c>
      <c r="CA543" s="106" t="str">
        <f t="shared" si="179"/>
        <v/>
      </c>
      <c r="CB543" s="22" t="str">
        <f t="shared" si="180"/>
        <v/>
      </c>
      <c r="CD543" s="76" t="str">
        <f>IF($J543="", "", IF($BV543=0, "", COUNTIF($J$11:$J$1010, "&lt;"&amp;$J543)+1+COUNTIF($J$11:$J543, $J543)-1))</f>
        <v/>
      </c>
    </row>
    <row r="544" spans="1:82" x14ac:dyDescent="0.25">
      <c r="A544" s="31"/>
      <c r="B544" s="19" t="str">
        <f t="shared" si="161"/>
        <v/>
      </c>
      <c r="C544" s="20" t="str">
        <f t="shared" si="162"/>
        <v/>
      </c>
      <c r="D544" s="29" t="str">
        <f t="shared" si="163"/>
        <v/>
      </c>
      <c r="E544" s="22" t="str">
        <f t="shared" si="164"/>
        <v/>
      </c>
      <c r="F544" s="31"/>
      <c r="G544" s="301"/>
      <c r="H544" s="302"/>
      <c r="I544" s="303"/>
      <c r="J544" s="304"/>
      <c r="K544" s="283"/>
      <c r="L544" s="305"/>
      <c r="M544" s="285"/>
      <c r="N544" s="287"/>
      <c r="O544" s="31"/>
      <c r="P544" s="19" t="str">
        <f t="shared" si="165"/>
        <v/>
      </c>
      <c r="Q544" s="20" t="str">
        <f t="shared" si="166"/>
        <v/>
      </c>
      <c r="R544" s="29" t="str">
        <f t="shared" si="167"/>
        <v/>
      </c>
      <c r="S544" s="22" t="str">
        <f t="shared" si="168"/>
        <v/>
      </c>
      <c r="T544" s="31"/>
      <c r="U544" s="69" t="str">
        <f t="shared" si="169"/>
        <v/>
      </c>
      <c r="V544" s="31"/>
      <c r="X544" s="76" t="str">
        <f t="shared" si="170"/>
        <v/>
      </c>
      <c r="Z544" s="76" t="str">
        <f t="shared" si="171"/>
        <v/>
      </c>
      <c r="AA544" s="76" t="str">
        <f t="shared" si="172"/>
        <v/>
      </c>
      <c r="AC544" s="19" t="str">
        <f>IF($K544="", "", SUMIF('Drinks List'!DH$11:DH$1010, $K544, 'Drinks List'!DG$11:DG$1010))</f>
        <v/>
      </c>
      <c r="AD544" s="21"/>
      <c r="AE544" s="59" t="str">
        <f>IF($K544="", "", SUMIF('Drinks List'!DJ$11:DJ$1010, $K544, 'Drinks List'!DI$11:DI$1010))</f>
        <v/>
      </c>
      <c r="AF544" s="21"/>
      <c r="AG544" s="59" t="str">
        <f>IF($K544="", "", SUMIF('Drinks List'!DL$11:DL$1010, $K544, 'Drinks List'!DK$11:DK$1010))</f>
        <v/>
      </c>
      <c r="AH544" s="21"/>
      <c r="AI544" s="59" t="str">
        <f>IF($K544="", "", SUMIF('Drinks List'!DN$11:DN$1010, $K544, 'Drinks List'!DM$11:DM$1010))</f>
        <v/>
      </c>
      <c r="AJ544" s="21"/>
      <c r="AK544" s="59" t="str">
        <f>IF($K544="", "", SUMIF('Drinks List'!DP$11:DP$1010, $K544, 'Drinks List'!DO$11:DO$1010))</f>
        <v/>
      </c>
      <c r="AL544" s="21"/>
      <c r="AM544" s="59" t="str">
        <f>IF($K544="", "", SUMIF('Drinks List'!DR$11:DR$1010, $K544, 'Drinks List'!DQ$11:DQ$1010))</f>
        <v/>
      </c>
      <c r="AN544" s="21"/>
      <c r="AO544" s="59" t="str">
        <f>IF($K544="", "", SUMIF('Drinks List'!DT$11:DT$1010, $K544, 'Drinks List'!DS$11:DS$1010))</f>
        <v/>
      </c>
      <c r="AP544" s="21"/>
      <c r="AQ544" s="59" t="str">
        <f>IF($K544="", "", SUMIF('Drinks List'!DV$11:DV$1010, $K544, 'Drinks List'!DU$11:DU$1010))</f>
        <v/>
      </c>
      <c r="AR544" s="21"/>
      <c r="AS544" s="59" t="str">
        <f>IF($K544="", "", SUMIF('Drinks List'!DX$11:DX$1010, $K544, 'Drinks List'!DW$11:DW$1010))</f>
        <v/>
      </c>
      <c r="AT544" s="21"/>
      <c r="AU544" s="59" t="str">
        <f>IF($K544="", "", SUMIF('Drinks List'!DZ$11:DZ$1010, $K544, 'Drinks List'!DY$11:DY$1010))</f>
        <v/>
      </c>
      <c r="AV544" s="21"/>
      <c r="AW544" s="59" t="str">
        <f>IF($K544="", "", SUMIF('Drinks List'!EB$11:EB$1010, $K544, 'Drinks List'!EA$11:EA$1010))</f>
        <v/>
      </c>
      <c r="AX544" s="21"/>
      <c r="AY544" s="59" t="str">
        <f>IF($K544="", "", SUMIF('Drinks List'!ED$11:ED$1010, $K544, 'Drinks List'!EC$11:EC$1010))</f>
        <v/>
      </c>
      <c r="AZ544" s="21"/>
      <c r="BA544" s="59" t="str">
        <f>IF($K544="", "", SUMIF('Drinks List'!EF$11:EF$1010, $K544, 'Drinks List'!EE$11:EE$1010))</f>
        <v/>
      </c>
      <c r="BB544" s="21"/>
      <c r="BC544" s="59" t="str">
        <f>IF($K544="", "", SUMIF('Drinks List'!EH$11:EH$1010, $K544, 'Drinks List'!EG$11:EG$1010))</f>
        <v/>
      </c>
      <c r="BD544" s="21"/>
      <c r="BE544" s="59" t="str">
        <f>IF($K544="", "", SUMIF('Drinks List'!EJ$11:EJ$1010, $K544, 'Drinks List'!EI$11:EI$1010))</f>
        <v/>
      </c>
      <c r="BF544" s="21"/>
      <c r="BG544" s="59" t="str">
        <f>IF($K544="", "", SUMIF('Drinks List'!EL$11:EL$1010, $K544, 'Drinks List'!EK$11:EK$1010))</f>
        <v/>
      </c>
      <c r="BH544" s="21"/>
      <c r="BI544" s="59" t="str">
        <f>IF($K544="", "", SUMIF('Drinks List'!EN$11:EN$1010, $K544, 'Drinks List'!EM$11:EM$1010))</f>
        <v/>
      </c>
      <c r="BJ544" s="21"/>
      <c r="BK544" s="59" t="str">
        <f>IF($K544="", "", SUMIF('Drinks List'!EP$11:EP$1010, $K544, 'Drinks List'!EO$11:EO$1010))</f>
        <v/>
      </c>
      <c r="BL544" s="21"/>
      <c r="BM544" s="59" t="str">
        <f>IF($K544="", "", SUMIF('Drinks List'!ER$11:ER$1010, $K544, 'Drinks List'!EQ$11:EQ$1010))</f>
        <v/>
      </c>
      <c r="BN544" s="21"/>
      <c r="BO544" s="65" t="str">
        <f>IF($K544="", "", SUMIF('Drinks List'!ET$11:ET$1010, $K544, 'Drinks List'!ES$11:ES$1010))</f>
        <v/>
      </c>
      <c r="BQ544" s="120" t="str">
        <f t="shared" si="173"/>
        <v/>
      </c>
      <c r="BR544" s="62" t="str">
        <f t="shared" si="174"/>
        <v/>
      </c>
      <c r="BS544" s="76" t="str">
        <f>IF(BQ544="", "", COUNTIF(BQ$11:BQ$1010, "&gt;"&amp;BQ544)+1+COUNTIF(BQ$11:BQ544, BQ544)-1)</f>
        <v/>
      </c>
      <c r="BT544" s="76" t="str">
        <f>IF(BR544="", "", COUNTIF(BR$11:BR$1010, "&lt;"&amp;BR544)+1+COUNTIF(BR$11:BR544, BR544)-1)</f>
        <v/>
      </c>
      <c r="BV544" s="76" t="str">
        <f t="shared" si="175"/>
        <v/>
      </c>
      <c r="BW544" s="124" t="str">
        <f t="shared" si="176"/>
        <v/>
      </c>
      <c r="BX544" s="115" t="str">
        <f t="shared" si="177"/>
        <v/>
      </c>
      <c r="BY544" s="125" t="str">
        <f t="shared" si="178"/>
        <v/>
      </c>
      <c r="CA544" s="106" t="str">
        <f t="shared" si="179"/>
        <v/>
      </c>
      <c r="CB544" s="22" t="str">
        <f t="shared" si="180"/>
        <v/>
      </c>
      <c r="CD544" s="76" t="str">
        <f>IF($J544="", "", IF($BV544=0, "", COUNTIF($J$11:$J$1010, "&lt;"&amp;$J544)+1+COUNTIF($J$11:$J544, $J544)-1))</f>
        <v/>
      </c>
    </row>
    <row r="545" spans="1:82" x14ac:dyDescent="0.25">
      <c r="A545" s="31"/>
      <c r="B545" s="19" t="str">
        <f t="shared" si="161"/>
        <v/>
      </c>
      <c r="C545" s="20" t="str">
        <f t="shared" si="162"/>
        <v/>
      </c>
      <c r="D545" s="29" t="str">
        <f t="shared" si="163"/>
        <v/>
      </c>
      <c r="E545" s="22" t="str">
        <f t="shared" si="164"/>
        <v/>
      </c>
      <c r="F545" s="31"/>
      <c r="G545" s="301"/>
      <c r="H545" s="302"/>
      <c r="I545" s="303"/>
      <c r="J545" s="304"/>
      <c r="K545" s="283"/>
      <c r="L545" s="305"/>
      <c r="M545" s="285"/>
      <c r="N545" s="287"/>
      <c r="O545" s="31"/>
      <c r="P545" s="19" t="str">
        <f t="shared" si="165"/>
        <v/>
      </c>
      <c r="Q545" s="20" t="str">
        <f t="shared" si="166"/>
        <v/>
      </c>
      <c r="R545" s="29" t="str">
        <f t="shared" si="167"/>
        <v/>
      </c>
      <c r="S545" s="22" t="str">
        <f t="shared" si="168"/>
        <v/>
      </c>
      <c r="T545" s="31"/>
      <c r="U545" s="69" t="str">
        <f t="shared" si="169"/>
        <v/>
      </c>
      <c r="V545" s="31"/>
      <c r="X545" s="76" t="str">
        <f t="shared" si="170"/>
        <v/>
      </c>
      <c r="Z545" s="76" t="str">
        <f t="shared" si="171"/>
        <v/>
      </c>
      <c r="AA545" s="76" t="str">
        <f t="shared" si="172"/>
        <v/>
      </c>
      <c r="AC545" s="19" t="str">
        <f>IF($K545="", "", SUMIF('Drinks List'!DH$11:DH$1010, $K545, 'Drinks List'!DG$11:DG$1010))</f>
        <v/>
      </c>
      <c r="AD545" s="21"/>
      <c r="AE545" s="59" t="str">
        <f>IF($K545="", "", SUMIF('Drinks List'!DJ$11:DJ$1010, $K545, 'Drinks List'!DI$11:DI$1010))</f>
        <v/>
      </c>
      <c r="AF545" s="21"/>
      <c r="AG545" s="59" t="str">
        <f>IF($K545="", "", SUMIF('Drinks List'!DL$11:DL$1010, $K545, 'Drinks List'!DK$11:DK$1010))</f>
        <v/>
      </c>
      <c r="AH545" s="21"/>
      <c r="AI545" s="59" t="str">
        <f>IF($K545="", "", SUMIF('Drinks List'!DN$11:DN$1010, $K545, 'Drinks List'!DM$11:DM$1010))</f>
        <v/>
      </c>
      <c r="AJ545" s="21"/>
      <c r="AK545" s="59" t="str">
        <f>IF($K545="", "", SUMIF('Drinks List'!DP$11:DP$1010, $K545, 'Drinks List'!DO$11:DO$1010))</f>
        <v/>
      </c>
      <c r="AL545" s="21"/>
      <c r="AM545" s="59" t="str">
        <f>IF($K545="", "", SUMIF('Drinks List'!DR$11:DR$1010, $K545, 'Drinks List'!DQ$11:DQ$1010))</f>
        <v/>
      </c>
      <c r="AN545" s="21"/>
      <c r="AO545" s="59" t="str">
        <f>IF($K545="", "", SUMIF('Drinks List'!DT$11:DT$1010, $K545, 'Drinks List'!DS$11:DS$1010))</f>
        <v/>
      </c>
      <c r="AP545" s="21"/>
      <c r="AQ545" s="59" t="str">
        <f>IF($K545="", "", SUMIF('Drinks List'!DV$11:DV$1010, $K545, 'Drinks List'!DU$11:DU$1010))</f>
        <v/>
      </c>
      <c r="AR545" s="21"/>
      <c r="AS545" s="59" t="str">
        <f>IF($K545="", "", SUMIF('Drinks List'!DX$11:DX$1010, $K545, 'Drinks List'!DW$11:DW$1010))</f>
        <v/>
      </c>
      <c r="AT545" s="21"/>
      <c r="AU545" s="59" t="str">
        <f>IF($K545="", "", SUMIF('Drinks List'!DZ$11:DZ$1010, $K545, 'Drinks List'!DY$11:DY$1010))</f>
        <v/>
      </c>
      <c r="AV545" s="21"/>
      <c r="AW545" s="59" t="str">
        <f>IF($K545="", "", SUMIF('Drinks List'!EB$11:EB$1010, $K545, 'Drinks List'!EA$11:EA$1010))</f>
        <v/>
      </c>
      <c r="AX545" s="21"/>
      <c r="AY545" s="59" t="str">
        <f>IF($K545="", "", SUMIF('Drinks List'!ED$11:ED$1010, $K545, 'Drinks List'!EC$11:EC$1010))</f>
        <v/>
      </c>
      <c r="AZ545" s="21"/>
      <c r="BA545" s="59" t="str">
        <f>IF($K545="", "", SUMIF('Drinks List'!EF$11:EF$1010, $K545, 'Drinks List'!EE$11:EE$1010))</f>
        <v/>
      </c>
      <c r="BB545" s="21"/>
      <c r="BC545" s="59" t="str">
        <f>IF($K545="", "", SUMIF('Drinks List'!EH$11:EH$1010, $K545, 'Drinks List'!EG$11:EG$1010))</f>
        <v/>
      </c>
      <c r="BD545" s="21"/>
      <c r="BE545" s="59" t="str">
        <f>IF($K545="", "", SUMIF('Drinks List'!EJ$11:EJ$1010, $K545, 'Drinks List'!EI$11:EI$1010))</f>
        <v/>
      </c>
      <c r="BF545" s="21"/>
      <c r="BG545" s="59" t="str">
        <f>IF($K545="", "", SUMIF('Drinks List'!EL$11:EL$1010, $K545, 'Drinks List'!EK$11:EK$1010))</f>
        <v/>
      </c>
      <c r="BH545" s="21"/>
      <c r="BI545" s="59" t="str">
        <f>IF($K545="", "", SUMIF('Drinks List'!EN$11:EN$1010, $K545, 'Drinks List'!EM$11:EM$1010))</f>
        <v/>
      </c>
      <c r="BJ545" s="21"/>
      <c r="BK545" s="59" t="str">
        <f>IF($K545="", "", SUMIF('Drinks List'!EP$11:EP$1010, $K545, 'Drinks List'!EO$11:EO$1010))</f>
        <v/>
      </c>
      <c r="BL545" s="21"/>
      <c r="BM545" s="59" t="str">
        <f>IF($K545="", "", SUMIF('Drinks List'!ER$11:ER$1010, $K545, 'Drinks List'!EQ$11:EQ$1010))</f>
        <v/>
      </c>
      <c r="BN545" s="21"/>
      <c r="BO545" s="65" t="str">
        <f>IF($K545="", "", SUMIF('Drinks List'!ET$11:ET$1010, $K545, 'Drinks List'!ES$11:ES$1010))</f>
        <v/>
      </c>
      <c r="BQ545" s="120" t="str">
        <f t="shared" si="173"/>
        <v/>
      </c>
      <c r="BR545" s="62" t="str">
        <f t="shared" si="174"/>
        <v/>
      </c>
      <c r="BS545" s="76" t="str">
        <f>IF(BQ545="", "", COUNTIF(BQ$11:BQ$1010, "&gt;"&amp;BQ545)+1+COUNTIF(BQ$11:BQ545, BQ545)-1)</f>
        <v/>
      </c>
      <c r="BT545" s="76" t="str">
        <f>IF(BR545="", "", COUNTIF(BR$11:BR$1010, "&lt;"&amp;BR545)+1+COUNTIF(BR$11:BR545, BR545)-1)</f>
        <v/>
      </c>
      <c r="BV545" s="76" t="str">
        <f t="shared" si="175"/>
        <v/>
      </c>
      <c r="BW545" s="124" t="str">
        <f t="shared" si="176"/>
        <v/>
      </c>
      <c r="BX545" s="115" t="str">
        <f t="shared" si="177"/>
        <v/>
      </c>
      <c r="BY545" s="125" t="str">
        <f t="shared" si="178"/>
        <v/>
      </c>
      <c r="CA545" s="106" t="str">
        <f t="shared" si="179"/>
        <v/>
      </c>
      <c r="CB545" s="22" t="str">
        <f t="shared" si="180"/>
        <v/>
      </c>
      <c r="CD545" s="76" t="str">
        <f>IF($J545="", "", IF($BV545=0, "", COUNTIF($J$11:$J$1010, "&lt;"&amp;$J545)+1+COUNTIF($J$11:$J545, $J545)-1))</f>
        <v/>
      </c>
    </row>
    <row r="546" spans="1:82" x14ac:dyDescent="0.25">
      <c r="A546" s="31"/>
      <c r="B546" s="19" t="str">
        <f t="shared" si="161"/>
        <v/>
      </c>
      <c r="C546" s="20" t="str">
        <f t="shared" si="162"/>
        <v/>
      </c>
      <c r="D546" s="29" t="str">
        <f t="shared" si="163"/>
        <v/>
      </c>
      <c r="E546" s="22" t="str">
        <f t="shared" si="164"/>
        <v/>
      </c>
      <c r="F546" s="31"/>
      <c r="G546" s="301"/>
      <c r="H546" s="302"/>
      <c r="I546" s="303"/>
      <c r="J546" s="304"/>
      <c r="K546" s="283"/>
      <c r="L546" s="305"/>
      <c r="M546" s="285"/>
      <c r="N546" s="287"/>
      <c r="O546" s="31"/>
      <c r="P546" s="19" t="str">
        <f t="shared" si="165"/>
        <v/>
      </c>
      <c r="Q546" s="20" t="str">
        <f t="shared" si="166"/>
        <v/>
      </c>
      <c r="R546" s="29" t="str">
        <f t="shared" si="167"/>
        <v/>
      </c>
      <c r="S546" s="22" t="str">
        <f t="shared" si="168"/>
        <v/>
      </c>
      <c r="T546" s="31"/>
      <c r="U546" s="69" t="str">
        <f t="shared" si="169"/>
        <v/>
      </c>
      <c r="V546" s="31"/>
      <c r="X546" s="76" t="str">
        <f t="shared" si="170"/>
        <v/>
      </c>
      <c r="Z546" s="76" t="str">
        <f t="shared" si="171"/>
        <v/>
      </c>
      <c r="AA546" s="76" t="str">
        <f t="shared" si="172"/>
        <v/>
      </c>
      <c r="AC546" s="19" t="str">
        <f>IF($K546="", "", SUMIF('Drinks List'!DH$11:DH$1010, $K546, 'Drinks List'!DG$11:DG$1010))</f>
        <v/>
      </c>
      <c r="AD546" s="21"/>
      <c r="AE546" s="59" t="str">
        <f>IF($K546="", "", SUMIF('Drinks List'!DJ$11:DJ$1010, $K546, 'Drinks List'!DI$11:DI$1010))</f>
        <v/>
      </c>
      <c r="AF546" s="21"/>
      <c r="AG546" s="59" t="str">
        <f>IF($K546="", "", SUMIF('Drinks List'!DL$11:DL$1010, $K546, 'Drinks List'!DK$11:DK$1010))</f>
        <v/>
      </c>
      <c r="AH546" s="21"/>
      <c r="AI546" s="59" t="str">
        <f>IF($K546="", "", SUMIF('Drinks List'!DN$11:DN$1010, $K546, 'Drinks List'!DM$11:DM$1010))</f>
        <v/>
      </c>
      <c r="AJ546" s="21"/>
      <c r="AK546" s="59" t="str">
        <f>IF($K546="", "", SUMIF('Drinks List'!DP$11:DP$1010, $K546, 'Drinks List'!DO$11:DO$1010))</f>
        <v/>
      </c>
      <c r="AL546" s="21"/>
      <c r="AM546" s="59" t="str">
        <f>IF($K546="", "", SUMIF('Drinks List'!DR$11:DR$1010, $K546, 'Drinks List'!DQ$11:DQ$1010))</f>
        <v/>
      </c>
      <c r="AN546" s="21"/>
      <c r="AO546" s="59" t="str">
        <f>IF($K546="", "", SUMIF('Drinks List'!DT$11:DT$1010, $K546, 'Drinks List'!DS$11:DS$1010))</f>
        <v/>
      </c>
      <c r="AP546" s="21"/>
      <c r="AQ546" s="59" t="str">
        <f>IF($K546="", "", SUMIF('Drinks List'!DV$11:DV$1010, $K546, 'Drinks List'!DU$11:DU$1010))</f>
        <v/>
      </c>
      <c r="AR546" s="21"/>
      <c r="AS546" s="59" t="str">
        <f>IF($K546="", "", SUMIF('Drinks List'!DX$11:DX$1010, $K546, 'Drinks List'!DW$11:DW$1010))</f>
        <v/>
      </c>
      <c r="AT546" s="21"/>
      <c r="AU546" s="59" t="str">
        <f>IF($K546="", "", SUMIF('Drinks List'!DZ$11:DZ$1010, $K546, 'Drinks List'!DY$11:DY$1010))</f>
        <v/>
      </c>
      <c r="AV546" s="21"/>
      <c r="AW546" s="59" t="str">
        <f>IF($K546="", "", SUMIF('Drinks List'!EB$11:EB$1010, $K546, 'Drinks List'!EA$11:EA$1010))</f>
        <v/>
      </c>
      <c r="AX546" s="21"/>
      <c r="AY546" s="59" t="str">
        <f>IF($K546="", "", SUMIF('Drinks List'!ED$11:ED$1010, $K546, 'Drinks List'!EC$11:EC$1010))</f>
        <v/>
      </c>
      <c r="AZ546" s="21"/>
      <c r="BA546" s="59" t="str">
        <f>IF($K546="", "", SUMIF('Drinks List'!EF$11:EF$1010, $K546, 'Drinks List'!EE$11:EE$1010))</f>
        <v/>
      </c>
      <c r="BB546" s="21"/>
      <c r="BC546" s="59" t="str">
        <f>IF($K546="", "", SUMIF('Drinks List'!EH$11:EH$1010, $K546, 'Drinks List'!EG$11:EG$1010))</f>
        <v/>
      </c>
      <c r="BD546" s="21"/>
      <c r="BE546" s="59" t="str">
        <f>IF($K546="", "", SUMIF('Drinks List'!EJ$11:EJ$1010, $K546, 'Drinks List'!EI$11:EI$1010))</f>
        <v/>
      </c>
      <c r="BF546" s="21"/>
      <c r="BG546" s="59" t="str">
        <f>IF($K546="", "", SUMIF('Drinks List'!EL$11:EL$1010, $K546, 'Drinks List'!EK$11:EK$1010))</f>
        <v/>
      </c>
      <c r="BH546" s="21"/>
      <c r="BI546" s="59" t="str">
        <f>IF($K546="", "", SUMIF('Drinks List'!EN$11:EN$1010, $K546, 'Drinks List'!EM$11:EM$1010))</f>
        <v/>
      </c>
      <c r="BJ546" s="21"/>
      <c r="BK546" s="59" t="str">
        <f>IF($K546="", "", SUMIF('Drinks List'!EP$11:EP$1010, $K546, 'Drinks List'!EO$11:EO$1010))</f>
        <v/>
      </c>
      <c r="BL546" s="21"/>
      <c r="BM546" s="59" t="str">
        <f>IF($K546="", "", SUMIF('Drinks List'!ER$11:ER$1010, $K546, 'Drinks List'!EQ$11:EQ$1010))</f>
        <v/>
      </c>
      <c r="BN546" s="21"/>
      <c r="BO546" s="65" t="str">
        <f>IF($K546="", "", SUMIF('Drinks List'!ET$11:ET$1010, $K546, 'Drinks List'!ES$11:ES$1010))</f>
        <v/>
      </c>
      <c r="BQ546" s="120" t="str">
        <f t="shared" si="173"/>
        <v/>
      </c>
      <c r="BR546" s="62" t="str">
        <f t="shared" si="174"/>
        <v/>
      </c>
      <c r="BS546" s="76" t="str">
        <f>IF(BQ546="", "", COUNTIF(BQ$11:BQ$1010, "&gt;"&amp;BQ546)+1+COUNTIF(BQ$11:BQ546, BQ546)-1)</f>
        <v/>
      </c>
      <c r="BT546" s="76" t="str">
        <f>IF(BR546="", "", COUNTIF(BR$11:BR$1010, "&lt;"&amp;BR546)+1+COUNTIF(BR$11:BR546, BR546)-1)</f>
        <v/>
      </c>
      <c r="BV546" s="76" t="str">
        <f t="shared" si="175"/>
        <v/>
      </c>
      <c r="BW546" s="124" t="str">
        <f t="shared" si="176"/>
        <v/>
      </c>
      <c r="BX546" s="115" t="str">
        <f t="shared" si="177"/>
        <v/>
      </c>
      <c r="BY546" s="125" t="str">
        <f t="shared" si="178"/>
        <v/>
      </c>
      <c r="CA546" s="106" t="str">
        <f t="shared" si="179"/>
        <v/>
      </c>
      <c r="CB546" s="22" t="str">
        <f t="shared" si="180"/>
        <v/>
      </c>
      <c r="CD546" s="76" t="str">
        <f>IF($J546="", "", IF($BV546=0, "", COUNTIF($J$11:$J$1010, "&lt;"&amp;$J546)+1+COUNTIF($J$11:$J546, $J546)-1))</f>
        <v/>
      </c>
    </row>
    <row r="547" spans="1:82" x14ac:dyDescent="0.25">
      <c r="A547" s="31"/>
      <c r="B547" s="19" t="str">
        <f t="shared" si="161"/>
        <v/>
      </c>
      <c r="C547" s="20" t="str">
        <f t="shared" si="162"/>
        <v/>
      </c>
      <c r="D547" s="29" t="str">
        <f t="shared" si="163"/>
        <v/>
      </c>
      <c r="E547" s="22" t="str">
        <f t="shared" si="164"/>
        <v/>
      </c>
      <c r="F547" s="31"/>
      <c r="G547" s="301"/>
      <c r="H547" s="302"/>
      <c r="I547" s="303"/>
      <c r="J547" s="304"/>
      <c r="K547" s="283"/>
      <c r="L547" s="305"/>
      <c r="M547" s="285"/>
      <c r="N547" s="287"/>
      <c r="O547" s="31"/>
      <c r="P547" s="19" t="str">
        <f t="shared" si="165"/>
        <v/>
      </c>
      <c r="Q547" s="20" t="str">
        <f t="shared" si="166"/>
        <v/>
      </c>
      <c r="R547" s="29" t="str">
        <f t="shared" si="167"/>
        <v/>
      </c>
      <c r="S547" s="22" t="str">
        <f t="shared" si="168"/>
        <v/>
      </c>
      <c r="T547" s="31"/>
      <c r="U547" s="69" t="str">
        <f t="shared" si="169"/>
        <v/>
      </c>
      <c r="V547" s="31"/>
      <c r="X547" s="76" t="str">
        <f t="shared" si="170"/>
        <v/>
      </c>
      <c r="Z547" s="76" t="str">
        <f t="shared" si="171"/>
        <v/>
      </c>
      <c r="AA547" s="76" t="str">
        <f t="shared" si="172"/>
        <v/>
      </c>
      <c r="AC547" s="19" t="str">
        <f>IF($K547="", "", SUMIF('Drinks List'!DH$11:DH$1010, $K547, 'Drinks List'!DG$11:DG$1010))</f>
        <v/>
      </c>
      <c r="AD547" s="21"/>
      <c r="AE547" s="59" t="str">
        <f>IF($K547="", "", SUMIF('Drinks List'!DJ$11:DJ$1010, $K547, 'Drinks List'!DI$11:DI$1010))</f>
        <v/>
      </c>
      <c r="AF547" s="21"/>
      <c r="AG547" s="59" t="str">
        <f>IF($K547="", "", SUMIF('Drinks List'!DL$11:DL$1010, $K547, 'Drinks List'!DK$11:DK$1010))</f>
        <v/>
      </c>
      <c r="AH547" s="21"/>
      <c r="AI547" s="59" t="str">
        <f>IF($K547="", "", SUMIF('Drinks List'!DN$11:DN$1010, $K547, 'Drinks List'!DM$11:DM$1010))</f>
        <v/>
      </c>
      <c r="AJ547" s="21"/>
      <c r="AK547" s="59" t="str">
        <f>IF($K547="", "", SUMIF('Drinks List'!DP$11:DP$1010, $K547, 'Drinks List'!DO$11:DO$1010))</f>
        <v/>
      </c>
      <c r="AL547" s="21"/>
      <c r="AM547" s="59" t="str">
        <f>IF($K547="", "", SUMIF('Drinks List'!DR$11:DR$1010, $K547, 'Drinks List'!DQ$11:DQ$1010))</f>
        <v/>
      </c>
      <c r="AN547" s="21"/>
      <c r="AO547" s="59" t="str">
        <f>IF($K547="", "", SUMIF('Drinks List'!DT$11:DT$1010, $K547, 'Drinks List'!DS$11:DS$1010))</f>
        <v/>
      </c>
      <c r="AP547" s="21"/>
      <c r="AQ547" s="59" t="str">
        <f>IF($K547="", "", SUMIF('Drinks List'!DV$11:DV$1010, $K547, 'Drinks List'!DU$11:DU$1010))</f>
        <v/>
      </c>
      <c r="AR547" s="21"/>
      <c r="AS547" s="59" t="str">
        <f>IF($K547="", "", SUMIF('Drinks List'!DX$11:DX$1010, $K547, 'Drinks List'!DW$11:DW$1010))</f>
        <v/>
      </c>
      <c r="AT547" s="21"/>
      <c r="AU547" s="59" t="str">
        <f>IF($K547="", "", SUMIF('Drinks List'!DZ$11:DZ$1010, $K547, 'Drinks List'!DY$11:DY$1010))</f>
        <v/>
      </c>
      <c r="AV547" s="21"/>
      <c r="AW547" s="59" t="str">
        <f>IF($K547="", "", SUMIF('Drinks List'!EB$11:EB$1010, $K547, 'Drinks List'!EA$11:EA$1010))</f>
        <v/>
      </c>
      <c r="AX547" s="21"/>
      <c r="AY547" s="59" t="str">
        <f>IF($K547="", "", SUMIF('Drinks List'!ED$11:ED$1010, $K547, 'Drinks List'!EC$11:EC$1010))</f>
        <v/>
      </c>
      <c r="AZ547" s="21"/>
      <c r="BA547" s="59" t="str">
        <f>IF($K547="", "", SUMIF('Drinks List'!EF$11:EF$1010, $K547, 'Drinks List'!EE$11:EE$1010))</f>
        <v/>
      </c>
      <c r="BB547" s="21"/>
      <c r="BC547" s="59" t="str">
        <f>IF($K547="", "", SUMIF('Drinks List'!EH$11:EH$1010, $K547, 'Drinks List'!EG$11:EG$1010))</f>
        <v/>
      </c>
      <c r="BD547" s="21"/>
      <c r="BE547" s="59" t="str">
        <f>IF($K547="", "", SUMIF('Drinks List'!EJ$11:EJ$1010, $K547, 'Drinks List'!EI$11:EI$1010))</f>
        <v/>
      </c>
      <c r="BF547" s="21"/>
      <c r="BG547" s="59" t="str">
        <f>IF($K547="", "", SUMIF('Drinks List'!EL$11:EL$1010, $K547, 'Drinks List'!EK$11:EK$1010))</f>
        <v/>
      </c>
      <c r="BH547" s="21"/>
      <c r="BI547" s="59" t="str">
        <f>IF($K547="", "", SUMIF('Drinks List'!EN$11:EN$1010, $K547, 'Drinks List'!EM$11:EM$1010))</f>
        <v/>
      </c>
      <c r="BJ547" s="21"/>
      <c r="BK547" s="59" t="str">
        <f>IF($K547="", "", SUMIF('Drinks List'!EP$11:EP$1010, $K547, 'Drinks List'!EO$11:EO$1010))</f>
        <v/>
      </c>
      <c r="BL547" s="21"/>
      <c r="BM547" s="59" t="str">
        <f>IF($K547="", "", SUMIF('Drinks List'!ER$11:ER$1010, $K547, 'Drinks List'!EQ$11:EQ$1010))</f>
        <v/>
      </c>
      <c r="BN547" s="21"/>
      <c r="BO547" s="65" t="str">
        <f>IF($K547="", "", SUMIF('Drinks List'!ET$11:ET$1010, $K547, 'Drinks List'!ES$11:ES$1010))</f>
        <v/>
      </c>
      <c r="BQ547" s="120" t="str">
        <f t="shared" si="173"/>
        <v/>
      </c>
      <c r="BR547" s="62" t="str">
        <f t="shared" si="174"/>
        <v/>
      </c>
      <c r="BS547" s="76" t="str">
        <f>IF(BQ547="", "", COUNTIF(BQ$11:BQ$1010, "&gt;"&amp;BQ547)+1+COUNTIF(BQ$11:BQ547, BQ547)-1)</f>
        <v/>
      </c>
      <c r="BT547" s="76" t="str">
        <f>IF(BR547="", "", COUNTIF(BR$11:BR$1010, "&lt;"&amp;BR547)+1+COUNTIF(BR$11:BR547, BR547)-1)</f>
        <v/>
      </c>
      <c r="BV547" s="76" t="str">
        <f t="shared" si="175"/>
        <v/>
      </c>
      <c r="BW547" s="124" t="str">
        <f t="shared" si="176"/>
        <v/>
      </c>
      <c r="BX547" s="115" t="str">
        <f t="shared" si="177"/>
        <v/>
      </c>
      <c r="BY547" s="125" t="str">
        <f t="shared" si="178"/>
        <v/>
      </c>
      <c r="CA547" s="106" t="str">
        <f t="shared" si="179"/>
        <v/>
      </c>
      <c r="CB547" s="22" t="str">
        <f t="shared" si="180"/>
        <v/>
      </c>
      <c r="CD547" s="76" t="str">
        <f>IF($J547="", "", IF($BV547=0, "", COUNTIF($J$11:$J$1010, "&lt;"&amp;$J547)+1+COUNTIF($J$11:$J547, $J547)-1))</f>
        <v/>
      </c>
    </row>
    <row r="548" spans="1:82" x14ac:dyDescent="0.25">
      <c r="A548" s="31"/>
      <c r="B548" s="19" t="str">
        <f t="shared" si="161"/>
        <v/>
      </c>
      <c r="C548" s="20" t="str">
        <f t="shared" si="162"/>
        <v/>
      </c>
      <c r="D548" s="29" t="str">
        <f t="shared" si="163"/>
        <v/>
      </c>
      <c r="E548" s="22" t="str">
        <f t="shared" si="164"/>
        <v/>
      </c>
      <c r="F548" s="31"/>
      <c r="G548" s="301"/>
      <c r="H548" s="302"/>
      <c r="I548" s="303"/>
      <c r="J548" s="304"/>
      <c r="K548" s="283"/>
      <c r="L548" s="305"/>
      <c r="M548" s="285"/>
      <c r="N548" s="287"/>
      <c r="O548" s="31"/>
      <c r="P548" s="19" t="str">
        <f t="shared" si="165"/>
        <v/>
      </c>
      <c r="Q548" s="20" t="str">
        <f t="shared" si="166"/>
        <v/>
      </c>
      <c r="R548" s="29" t="str">
        <f t="shared" si="167"/>
        <v/>
      </c>
      <c r="S548" s="22" t="str">
        <f t="shared" si="168"/>
        <v/>
      </c>
      <c r="T548" s="31"/>
      <c r="U548" s="69" t="str">
        <f t="shared" si="169"/>
        <v/>
      </c>
      <c r="V548" s="31"/>
      <c r="X548" s="76" t="str">
        <f t="shared" si="170"/>
        <v/>
      </c>
      <c r="Z548" s="76" t="str">
        <f t="shared" si="171"/>
        <v/>
      </c>
      <c r="AA548" s="76" t="str">
        <f t="shared" si="172"/>
        <v/>
      </c>
      <c r="AC548" s="19" t="str">
        <f>IF($K548="", "", SUMIF('Drinks List'!DH$11:DH$1010, $K548, 'Drinks List'!DG$11:DG$1010))</f>
        <v/>
      </c>
      <c r="AD548" s="21"/>
      <c r="AE548" s="59" t="str">
        <f>IF($K548="", "", SUMIF('Drinks List'!DJ$11:DJ$1010, $K548, 'Drinks List'!DI$11:DI$1010))</f>
        <v/>
      </c>
      <c r="AF548" s="21"/>
      <c r="AG548" s="59" t="str">
        <f>IF($K548="", "", SUMIF('Drinks List'!DL$11:DL$1010, $K548, 'Drinks List'!DK$11:DK$1010))</f>
        <v/>
      </c>
      <c r="AH548" s="21"/>
      <c r="AI548" s="59" t="str">
        <f>IF($K548="", "", SUMIF('Drinks List'!DN$11:DN$1010, $K548, 'Drinks List'!DM$11:DM$1010))</f>
        <v/>
      </c>
      <c r="AJ548" s="21"/>
      <c r="AK548" s="59" t="str">
        <f>IF($K548="", "", SUMIF('Drinks List'!DP$11:DP$1010, $K548, 'Drinks List'!DO$11:DO$1010))</f>
        <v/>
      </c>
      <c r="AL548" s="21"/>
      <c r="AM548" s="59" t="str">
        <f>IF($K548="", "", SUMIF('Drinks List'!DR$11:DR$1010, $K548, 'Drinks List'!DQ$11:DQ$1010))</f>
        <v/>
      </c>
      <c r="AN548" s="21"/>
      <c r="AO548" s="59" t="str">
        <f>IF($K548="", "", SUMIF('Drinks List'!DT$11:DT$1010, $K548, 'Drinks List'!DS$11:DS$1010))</f>
        <v/>
      </c>
      <c r="AP548" s="21"/>
      <c r="AQ548" s="59" t="str">
        <f>IF($K548="", "", SUMIF('Drinks List'!DV$11:DV$1010, $K548, 'Drinks List'!DU$11:DU$1010))</f>
        <v/>
      </c>
      <c r="AR548" s="21"/>
      <c r="AS548" s="59" t="str">
        <f>IF($K548="", "", SUMIF('Drinks List'!DX$11:DX$1010, $K548, 'Drinks List'!DW$11:DW$1010))</f>
        <v/>
      </c>
      <c r="AT548" s="21"/>
      <c r="AU548" s="59" t="str">
        <f>IF($K548="", "", SUMIF('Drinks List'!DZ$11:DZ$1010, $K548, 'Drinks List'!DY$11:DY$1010))</f>
        <v/>
      </c>
      <c r="AV548" s="21"/>
      <c r="AW548" s="59" t="str">
        <f>IF($K548="", "", SUMIF('Drinks List'!EB$11:EB$1010, $K548, 'Drinks List'!EA$11:EA$1010))</f>
        <v/>
      </c>
      <c r="AX548" s="21"/>
      <c r="AY548" s="59" t="str">
        <f>IF($K548="", "", SUMIF('Drinks List'!ED$11:ED$1010, $K548, 'Drinks List'!EC$11:EC$1010))</f>
        <v/>
      </c>
      <c r="AZ548" s="21"/>
      <c r="BA548" s="59" t="str">
        <f>IF($K548="", "", SUMIF('Drinks List'!EF$11:EF$1010, $K548, 'Drinks List'!EE$11:EE$1010))</f>
        <v/>
      </c>
      <c r="BB548" s="21"/>
      <c r="BC548" s="59" t="str">
        <f>IF($K548="", "", SUMIF('Drinks List'!EH$11:EH$1010, $K548, 'Drinks List'!EG$11:EG$1010))</f>
        <v/>
      </c>
      <c r="BD548" s="21"/>
      <c r="BE548" s="59" t="str">
        <f>IF($K548="", "", SUMIF('Drinks List'!EJ$11:EJ$1010, $K548, 'Drinks List'!EI$11:EI$1010))</f>
        <v/>
      </c>
      <c r="BF548" s="21"/>
      <c r="BG548" s="59" t="str">
        <f>IF($K548="", "", SUMIF('Drinks List'!EL$11:EL$1010, $K548, 'Drinks List'!EK$11:EK$1010))</f>
        <v/>
      </c>
      <c r="BH548" s="21"/>
      <c r="BI548" s="59" t="str">
        <f>IF($K548="", "", SUMIF('Drinks List'!EN$11:EN$1010, $K548, 'Drinks List'!EM$11:EM$1010))</f>
        <v/>
      </c>
      <c r="BJ548" s="21"/>
      <c r="BK548" s="59" t="str">
        <f>IF($K548="", "", SUMIF('Drinks List'!EP$11:EP$1010, $K548, 'Drinks List'!EO$11:EO$1010))</f>
        <v/>
      </c>
      <c r="BL548" s="21"/>
      <c r="BM548" s="59" t="str">
        <f>IF($K548="", "", SUMIF('Drinks List'!ER$11:ER$1010, $K548, 'Drinks List'!EQ$11:EQ$1010))</f>
        <v/>
      </c>
      <c r="BN548" s="21"/>
      <c r="BO548" s="65" t="str">
        <f>IF($K548="", "", SUMIF('Drinks List'!ET$11:ET$1010, $K548, 'Drinks List'!ES$11:ES$1010))</f>
        <v/>
      </c>
      <c r="BQ548" s="120" t="str">
        <f t="shared" si="173"/>
        <v/>
      </c>
      <c r="BR548" s="62" t="str">
        <f t="shared" si="174"/>
        <v/>
      </c>
      <c r="BS548" s="76" t="str">
        <f>IF(BQ548="", "", COUNTIF(BQ$11:BQ$1010, "&gt;"&amp;BQ548)+1+COUNTIF(BQ$11:BQ548, BQ548)-1)</f>
        <v/>
      </c>
      <c r="BT548" s="76" t="str">
        <f>IF(BR548="", "", COUNTIF(BR$11:BR$1010, "&lt;"&amp;BR548)+1+COUNTIF(BR$11:BR548, BR548)-1)</f>
        <v/>
      </c>
      <c r="BV548" s="76" t="str">
        <f t="shared" si="175"/>
        <v/>
      </c>
      <c r="BW548" s="124" t="str">
        <f t="shared" si="176"/>
        <v/>
      </c>
      <c r="BX548" s="115" t="str">
        <f t="shared" si="177"/>
        <v/>
      </c>
      <c r="BY548" s="125" t="str">
        <f t="shared" si="178"/>
        <v/>
      </c>
      <c r="CA548" s="106" t="str">
        <f t="shared" si="179"/>
        <v/>
      </c>
      <c r="CB548" s="22" t="str">
        <f t="shared" si="180"/>
        <v/>
      </c>
      <c r="CD548" s="76" t="str">
        <f>IF($J548="", "", IF($BV548=0, "", COUNTIF($J$11:$J$1010, "&lt;"&amp;$J548)+1+COUNTIF($J$11:$J548, $J548)-1))</f>
        <v/>
      </c>
    </row>
    <row r="549" spans="1:82" x14ac:dyDescent="0.25">
      <c r="A549" s="31"/>
      <c r="B549" s="19" t="str">
        <f t="shared" si="161"/>
        <v/>
      </c>
      <c r="C549" s="20" t="str">
        <f t="shared" si="162"/>
        <v/>
      </c>
      <c r="D549" s="29" t="str">
        <f t="shared" si="163"/>
        <v/>
      </c>
      <c r="E549" s="22" t="str">
        <f t="shared" si="164"/>
        <v/>
      </c>
      <c r="F549" s="31"/>
      <c r="G549" s="301"/>
      <c r="H549" s="302"/>
      <c r="I549" s="303"/>
      <c r="J549" s="304"/>
      <c r="K549" s="283"/>
      <c r="L549" s="305"/>
      <c r="M549" s="285"/>
      <c r="N549" s="287"/>
      <c r="O549" s="31"/>
      <c r="P549" s="19" t="str">
        <f t="shared" si="165"/>
        <v/>
      </c>
      <c r="Q549" s="20" t="str">
        <f t="shared" si="166"/>
        <v/>
      </c>
      <c r="R549" s="29" t="str">
        <f t="shared" si="167"/>
        <v/>
      </c>
      <c r="S549" s="22" t="str">
        <f t="shared" si="168"/>
        <v/>
      </c>
      <c r="T549" s="31"/>
      <c r="U549" s="69" t="str">
        <f t="shared" si="169"/>
        <v/>
      </c>
      <c r="V549" s="31"/>
      <c r="X549" s="76" t="str">
        <f t="shared" si="170"/>
        <v/>
      </c>
      <c r="Z549" s="76" t="str">
        <f t="shared" si="171"/>
        <v/>
      </c>
      <c r="AA549" s="76" t="str">
        <f t="shared" si="172"/>
        <v/>
      </c>
      <c r="AC549" s="19" t="str">
        <f>IF($K549="", "", SUMIF('Drinks List'!DH$11:DH$1010, $K549, 'Drinks List'!DG$11:DG$1010))</f>
        <v/>
      </c>
      <c r="AD549" s="21"/>
      <c r="AE549" s="59" t="str">
        <f>IF($K549="", "", SUMIF('Drinks List'!DJ$11:DJ$1010, $K549, 'Drinks List'!DI$11:DI$1010))</f>
        <v/>
      </c>
      <c r="AF549" s="21"/>
      <c r="AG549" s="59" t="str">
        <f>IF($K549="", "", SUMIF('Drinks List'!DL$11:DL$1010, $K549, 'Drinks List'!DK$11:DK$1010))</f>
        <v/>
      </c>
      <c r="AH549" s="21"/>
      <c r="AI549" s="59" t="str">
        <f>IF($K549="", "", SUMIF('Drinks List'!DN$11:DN$1010, $K549, 'Drinks List'!DM$11:DM$1010))</f>
        <v/>
      </c>
      <c r="AJ549" s="21"/>
      <c r="AK549" s="59" t="str">
        <f>IF($K549="", "", SUMIF('Drinks List'!DP$11:DP$1010, $K549, 'Drinks List'!DO$11:DO$1010))</f>
        <v/>
      </c>
      <c r="AL549" s="21"/>
      <c r="AM549" s="59" t="str">
        <f>IF($K549="", "", SUMIF('Drinks List'!DR$11:DR$1010, $K549, 'Drinks List'!DQ$11:DQ$1010))</f>
        <v/>
      </c>
      <c r="AN549" s="21"/>
      <c r="AO549" s="59" t="str">
        <f>IF($K549="", "", SUMIF('Drinks List'!DT$11:DT$1010, $K549, 'Drinks List'!DS$11:DS$1010))</f>
        <v/>
      </c>
      <c r="AP549" s="21"/>
      <c r="AQ549" s="59" t="str">
        <f>IF($K549="", "", SUMIF('Drinks List'!DV$11:DV$1010, $K549, 'Drinks List'!DU$11:DU$1010))</f>
        <v/>
      </c>
      <c r="AR549" s="21"/>
      <c r="AS549" s="59" t="str">
        <f>IF($K549="", "", SUMIF('Drinks List'!DX$11:DX$1010, $K549, 'Drinks List'!DW$11:DW$1010))</f>
        <v/>
      </c>
      <c r="AT549" s="21"/>
      <c r="AU549" s="59" t="str">
        <f>IF($K549="", "", SUMIF('Drinks List'!DZ$11:DZ$1010, $K549, 'Drinks List'!DY$11:DY$1010))</f>
        <v/>
      </c>
      <c r="AV549" s="21"/>
      <c r="AW549" s="59" t="str">
        <f>IF($K549="", "", SUMIF('Drinks List'!EB$11:EB$1010, $K549, 'Drinks List'!EA$11:EA$1010))</f>
        <v/>
      </c>
      <c r="AX549" s="21"/>
      <c r="AY549" s="59" t="str">
        <f>IF($K549="", "", SUMIF('Drinks List'!ED$11:ED$1010, $K549, 'Drinks List'!EC$11:EC$1010))</f>
        <v/>
      </c>
      <c r="AZ549" s="21"/>
      <c r="BA549" s="59" t="str">
        <f>IF($K549="", "", SUMIF('Drinks List'!EF$11:EF$1010, $K549, 'Drinks List'!EE$11:EE$1010))</f>
        <v/>
      </c>
      <c r="BB549" s="21"/>
      <c r="BC549" s="59" t="str">
        <f>IF($K549="", "", SUMIF('Drinks List'!EH$11:EH$1010, $K549, 'Drinks List'!EG$11:EG$1010))</f>
        <v/>
      </c>
      <c r="BD549" s="21"/>
      <c r="BE549" s="59" t="str">
        <f>IF($K549="", "", SUMIF('Drinks List'!EJ$11:EJ$1010, $K549, 'Drinks List'!EI$11:EI$1010))</f>
        <v/>
      </c>
      <c r="BF549" s="21"/>
      <c r="BG549" s="59" t="str">
        <f>IF($K549="", "", SUMIF('Drinks List'!EL$11:EL$1010, $K549, 'Drinks List'!EK$11:EK$1010))</f>
        <v/>
      </c>
      <c r="BH549" s="21"/>
      <c r="BI549" s="59" t="str">
        <f>IF($K549="", "", SUMIF('Drinks List'!EN$11:EN$1010, $K549, 'Drinks List'!EM$11:EM$1010))</f>
        <v/>
      </c>
      <c r="BJ549" s="21"/>
      <c r="BK549" s="59" t="str">
        <f>IF($K549="", "", SUMIF('Drinks List'!EP$11:EP$1010, $K549, 'Drinks List'!EO$11:EO$1010))</f>
        <v/>
      </c>
      <c r="BL549" s="21"/>
      <c r="BM549" s="59" t="str">
        <f>IF($K549="", "", SUMIF('Drinks List'!ER$11:ER$1010, $K549, 'Drinks List'!EQ$11:EQ$1010))</f>
        <v/>
      </c>
      <c r="BN549" s="21"/>
      <c r="BO549" s="65" t="str">
        <f>IF($K549="", "", SUMIF('Drinks List'!ET$11:ET$1010, $K549, 'Drinks List'!ES$11:ES$1010))</f>
        <v/>
      </c>
      <c r="BQ549" s="120" t="str">
        <f t="shared" si="173"/>
        <v/>
      </c>
      <c r="BR549" s="62" t="str">
        <f t="shared" si="174"/>
        <v/>
      </c>
      <c r="BS549" s="76" t="str">
        <f>IF(BQ549="", "", COUNTIF(BQ$11:BQ$1010, "&gt;"&amp;BQ549)+1+COUNTIF(BQ$11:BQ549, BQ549)-1)</f>
        <v/>
      </c>
      <c r="BT549" s="76" t="str">
        <f>IF(BR549="", "", COUNTIF(BR$11:BR$1010, "&lt;"&amp;BR549)+1+COUNTIF(BR$11:BR549, BR549)-1)</f>
        <v/>
      </c>
      <c r="BV549" s="76" t="str">
        <f t="shared" si="175"/>
        <v/>
      </c>
      <c r="BW549" s="124" t="str">
        <f t="shared" si="176"/>
        <v/>
      </c>
      <c r="BX549" s="115" t="str">
        <f t="shared" si="177"/>
        <v/>
      </c>
      <c r="BY549" s="125" t="str">
        <f t="shared" si="178"/>
        <v/>
      </c>
      <c r="CA549" s="106" t="str">
        <f t="shared" si="179"/>
        <v/>
      </c>
      <c r="CB549" s="22" t="str">
        <f t="shared" si="180"/>
        <v/>
      </c>
      <c r="CD549" s="76" t="str">
        <f>IF($J549="", "", IF($BV549=0, "", COUNTIF($J$11:$J$1010, "&lt;"&amp;$J549)+1+COUNTIF($J$11:$J549, $J549)-1))</f>
        <v/>
      </c>
    </row>
    <row r="550" spans="1:82" x14ac:dyDescent="0.25">
      <c r="A550" s="31"/>
      <c r="B550" s="19" t="str">
        <f t="shared" si="161"/>
        <v/>
      </c>
      <c r="C550" s="20" t="str">
        <f t="shared" si="162"/>
        <v/>
      </c>
      <c r="D550" s="29" t="str">
        <f t="shared" si="163"/>
        <v/>
      </c>
      <c r="E550" s="22" t="str">
        <f t="shared" si="164"/>
        <v/>
      </c>
      <c r="F550" s="31"/>
      <c r="G550" s="301"/>
      <c r="H550" s="302"/>
      <c r="I550" s="303"/>
      <c r="J550" s="304"/>
      <c r="K550" s="283"/>
      <c r="L550" s="305"/>
      <c r="M550" s="285"/>
      <c r="N550" s="287"/>
      <c r="O550" s="31"/>
      <c r="P550" s="19" t="str">
        <f t="shared" si="165"/>
        <v/>
      </c>
      <c r="Q550" s="20" t="str">
        <f t="shared" si="166"/>
        <v/>
      </c>
      <c r="R550" s="29" t="str">
        <f t="shared" si="167"/>
        <v/>
      </c>
      <c r="S550" s="22" t="str">
        <f t="shared" si="168"/>
        <v/>
      </c>
      <c r="T550" s="31"/>
      <c r="U550" s="69" t="str">
        <f t="shared" si="169"/>
        <v/>
      </c>
      <c r="V550" s="31"/>
      <c r="X550" s="76" t="str">
        <f t="shared" si="170"/>
        <v/>
      </c>
      <c r="Z550" s="76" t="str">
        <f t="shared" si="171"/>
        <v/>
      </c>
      <c r="AA550" s="76" t="str">
        <f t="shared" si="172"/>
        <v/>
      </c>
      <c r="AC550" s="19" t="str">
        <f>IF($K550="", "", SUMIF('Drinks List'!DH$11:DH$1010, $K550, 'Drinks List'!DG$11:DG$1010))</f>
        <v/>
      </c>
      <c r="AD550" s="21"/>
      <c r="AE550" s="59" t="str">
        <f>IF($K550="", "", SUMIF('Drinks List'!DJ$11:DJ$1010, $K550, 'Drinks List'!DI$11:DI$1010))</f>
        <v/>
      </c>
      <c r="AF550" s="21"/>
      <c r="AG550" s="59" t="str">
        <f>IF($K550="", "", SUMIF('Drinks List'!DL$11:DL$1010, $K550, 'Drinks List'!DK$11:DK$1010))</f>
        <v/>
      </c>
      <c r="AH550" s="21"/>
      <c r="AI550" s="59" t="str">
        <f>IF($K550="", "", SUMIF('Drinks List'!DN$11:DN$1010, $K550, 'Drinks List'!DM$11:DM$1010))</f>
        <v/>
      </c>
      <c r="AJ550" s="21"/>
      <c r="AK550" s="59" t="str">
        <f>IF($K550="", "", SUMIF('Drinks List'!DP$11:DP$1010, $K550, 'Drinks List'!DO$11:DO$1010))</f>
        <v/>
      </c>
      <c r="AL550" s="21"/>
      <c r="AM550" s="59" t="str">
        <f>IF($K550="", "", SUMIF('Drinks List'!DR$11:DR$1010, $K550, 'Drinks List'!DQ$11:DQ$1010))</f>
        <v/>
      </c>
      <c r="AN550" s="21"/>
      <c r="AO550" s="59" t="str">
        <f>IF($K550="", "", SUMIF('Drinks List'!DT$11:DT$1010, $K550, 'Drinks List'!DS$11:DS$1010))</f>
        <v/>
      </c>
      <c r="AP550" s="21"/>
      <c r="AQ550" s="59" t="str">
        <f>IF($K550="", "", SUMIF('Drinks List'!DV$11:DV$1010, $K550, 'Drinks List'!DU$11:DU$1010))</f>
        <v/>
      </c>
      <c r="AR550" s="21"/>
      <c r="AS550" s="59" t="str">
        <f>IF($K550="", "", SUMIF('Drinks List'!DX$11:DX$1010, $K550, 'Drinks List'!DW$11:DW$1010))</f>
        <v/>
      </c>
      <c r="AT550" s="21"/>
      <c r="AU550" s="59" t="str">
        <f>IF($K550="", "", SUMIF('Drinks List'!DZ$11:DZ$1010, $K550, 'Drinks List'!DY$11:DY$1010))</f>
        <v/>
      </c>
      <c r="AV550" s="21"/>
      <c r="AW550" s="59" t="str">
        <f>IF($K550="", "", SUMIF('Drinks List'!EB$11:EB$1010, $K550, 'Drinks List'!EA$11:EA$1010))</f>
        <v/>
      </c>
      <c r="AX550" s="21"/>
      <c r="AY550" s="59" t="str">
        <f>IF($K550="", "", SUMIF('Drinks List'!ED$11:ED$1010, $K550, 'Drinks List'!EC$11:EC$1010))</f>
        <v/>
      </c>
      <c r="AZ550" s="21"/>
      <c r="BA550" s="59" t="str">
        <f>IF($K550="", "", SUMIF('Drinks List'!EF$11:EF$1010, $K550, 'Drinks List'!EE$11:EE$1010))</f>
        <v/>
      </c>
      <c r="BB550" s="21"/>
      <c r="BC550" s="59" t="str">
        <f>IF($K550="", "", SUMIF('Drinks List'!EH$11:EH$1010, $K550, 'Drinks List'!EG$11:EG$1010))</f>
        <v/>
      </c>
      <c r="BD550" s="21"/>
      <c r="BE550" s="59" t="str">
        <f>IF($K550="", "", SUMIF('Drinks List'!EJ$11:EJ$1010, $K550, 'Drinks List'!EI$11:EI$1010))</f>
        <v/>
      </c>
      <c r="BF550" s="21"/>
      <c r="BG550" s="59" t="str">
        <f>IF($K550="", "", SUMIF('Drinks List'!EL$11:EL$1010, $K550, 'Drinks List'!EK$11:EK$1010))</f>
        <v/>
      </c>
      <c r="BH550" s="21"/>
      <c r="BI550" s="59" t="str">
        <f>IF($K550="", "", SUMIF('Drinks List'!EN$11:EN$1010, $K550, 'Drinks List'!EM$11:EM$1010))</f>
        <v/>
      </c>
      <c r="BJ550" s="21"/>
      <c r="BK550" s="59" t="str">
        <f>IF($K550="", "", SUMIF('Drinks List'!EP$11:EP$1010, $K550, 'Drinks List'!EO$11:EO$1010))</f>
        <v/>
      </c>
      <c r="BL550" s="21"/>
      <c r="BM550" s="59" t="str">
        <f>IF($K550="", "", SUMIF('Drinks List'!ER$11:ER$1010, $K550, 'Drinks List'!EQ$11:EQ$1010))</f>
        <v/>
      </c>
      <c r="BN550" s="21"/>
      <c r="BO550" s="65" t="str">
        <f>IF($K550="", "", SUMIF('Drinks List'!ET$11:ET$1010, $K550, 'Drinks List'!ES$11:ES$1010))</f>
        <v/>
      </c>
      <c r="BQ550" s="120" t="str">
        <f t="shared" si="173"/>
        <v/>
      </c>
      <c r="BR550" s="62" t="str">
        <f t="shared" si="174"/>
        <v/>
      </c>
      <c r="BS550" s="76" t="str">
        <f>IF(BQ550="", "", COUNTIF(BQ$11:BQ$1010, "&gt;"&amp;BQ550)+1+COUNTIF(BQ$11:BQ550, BQ550)-1)</f>
        <v/>
      </c>
      <c r="BT550" s="76" t="str">
        <f>IF(BR550="", "", COUNTIF(BR$11:BR$1010, "&lt;"&amp;BR550)+1+COUNTIF(BR$11:BR550, BR550)-1)</f>
        <v/>
      </c>
      <c r="BV550" s="76" t="str">
        <f t="shared" si="175"/>
        <v/>
      </c>
      <c r="BW550" s="124" t="str">
        <f t="shared" si="176"/>
        <v/>
      </c>
      <c r="BX550" s="115" t="str">
        <f t="shared" si="177"/>
        <v/>
      </c>
      <c r="BY550" s="125" t="str">
        <f t="shared" si="178"/>
        <v/>
      </c>
      <c r="CA550" s="106" t="str">
        <f t="shared" si="179"/>
        <v/>
      </c>
      <c r="CB550" s="22" t="str">
        <f t="shared" si="180"/>
        <v/>
      </c>
      <c r="CD550" s="76" t="str">
        <f>IF($J550="", "", IF($BV550=0, "", COUNTIF($J$11:$J$1010, "&lt;"&amp;$J550)+1+COUNTIF($J$11:$J550, $J550)-1))</f>
        <v/>
      </c>
    </row>
    <row r="551" spans="1:82" x14ac:dyDescent="0.25">
      <c r="A551" s="31"/>
      <c r="B551" s="19" t="str">
        <f t="shared" si="161"/>
        <v/>
      </c>
      <c r="C551" s="20" t="str">
        <f t="shared" si="162"/>
        <v/>
      </c>
      <c r="D551" s="29" t="str">
        <f t="shared" si="163"/>
        <v/>
      </c>
      <c r="E551" s="22" t="str">
        <f t="shared" si="164"/>
        <v/>
      </c>
      <c r="F551" s="31"/>
      <c r="G551" s="301"/>
      <c r="H551" s="302"/>
      <c r="I551" s="303"/>
      <c r="J551" s="304"/>
      <c r="K551" s="283"/>
      <c r="L551" s="305"/>
      <c r="M551" s="285"/>
      <c r="N551" s="287"/>
      <c r="O551" s="31"/>
      <c r="P551" s="19" t="str">
        <f t="shared" si="165"/>
        <v/>
      </c>
      <c r="Q551" s="20" t="str">
        <f t="shared" si="166"/>
        <v/>
      </c>
      <c r="R551" s="29" t="str">
        <f t="shared" si="167"/>
        <v/>
      </c>
      <c r="S551" s="22" t="str">
        <f t="shared" si="168"/>
        <v/>
      </c>
      <c r="T551" s="31"/>
      <c r="U551" s="69" t="str">
        <f t="shared" si="169"/>
        <v/>
      </c>
      <c r="V551" s="31"/>
      <c r="X551" s="76" t="str">
        <f t="shared" si="170"/>
        <v/>
      </c>
      <c r="Z551" s="76" t="str">
        <f t="shared" si="171"/>
        <v/>
      </c>
      <c r="AA551" s="76" t="str">
        <f t="shared" si="172"/>
        <v/>
      </c>
      <c r="AC551" s="19" t="str">
        <f>IF($K551="", "", SUMIF('Drinks List'!DH$11:DH$1010, $K551, 'Drinks List'!DG$11:DG$1010))</f>
        <v/>
      </c>
      <c r="AD551" s="21"/>
      <c r="AE551" s="59" t="str">
        <f>IF($K551="", "", SUMIF('Drinks List'!DJ$11:DJ$1010, $K551, 'Drinks List'!DI$11:DI$1010))</f>
        <v/>
      </c>
      <c r="AF551" s="21"/>
      <c r="AG551" s="59" t="str">
        <f>IF($K551="", "", SUMIF('Drinks List'!DL$11:DL$1010, $K551, 'Drinks List'!DK$11:DK$1010))</f>
        <v/>
      </c>
      <c r="AH551" s="21"/>
      <c r="AI551" s="59" t="str">
        <f>IF($K551="", "", SUMIF('Drinks List'!DN$11:DN$1010, $K551, 'Drinks List'!DM$11:DM$1010))</f>
        <v/>
      </c>
      <c r="AJ551" s="21"/>
      <c r="AK551" s="59" t="str">
        <f>IF($K551="", "", SUMIF('Drinks List'!DP$11:DP$1010, $K551, 'Drinks List'!DO$11:DO$1010))</f>
        <v/>
      </c>
      <c r="AL551" s="21"/>
      <c r="AM551" s="59" t="str">
        <f>IF($K551="", "", SUMIF('Drinks List'!DR$11:DR$1010, $K551, 'Drinks List'!DQ$11:DQ$1010))</f>
        <v/>
      </c>
      <c r="AN551" s="21"/>
      <c r="AO551" s="59" t="str">
        <f>IF($K551="", "", SUMIF('Drinks List'!DT$11:DT$1010, $K551, 'Drinks List'!DS$11:DS$1010))</f>
        <v/>
      </c>
      <c r="AP551" s="21"/>
      <c r="AQ551" s="59" t="str">
        <f>IF($K551="", "", SUMIF('Drinks List'!DV$11:DV$1010, $K551, 'Drinks List'!DU$11:DU$1010))</f>
        <v/>
      </c>
      <c r="AR551" s="21"/>
      <c r="AS551" s="59" t="str">
        <f>IF($K551="", "", SUMIF('Drinks List'!DX$11:DX$1010, $K551, 'Drinks List'!DW$11:DW$1010))</f>
        <v/>
      </c>
      <c r="AT551" s="21"/>
      <c r="AU551" s="59" t="str">
        <f>IF($K551="", "", SUMIF('Drinks List'!DZ$11:DZ$1010, $K551, 'Drinks List'!DY$11:DY$1010))</f>
        <v/>
      </c>
      <c r="AV551" s="21"/>
      <c r="AW551" s="59" t="str">
        <f>IF($K551="", "", SUMIF('Drinks List'!EB$11:EB$1010, $K551, 'Drinks List'!EA$11:EA$1010))</f>
        <v/>
      </c>
      <c r="AX551" s="21"/>
      <c r="AY551" s="59" t="str">
        <f>IF($K551="", "", SUMIF('Drinks List'!ED$11:ED$1010, $K551, 'Drinks List'!EC$11:EC$1010))</f>
        <v/>
      </c>
      <c r="AZ551" s="21"/>
      <c r="BA551" s="59" t="str">
        <f>IF($K551="", "", SUMIF('Drinks List'!EF$11:EF$1010, $K551, 'Drinks List'!EE$11:EE$1010))</f>
        <v/>
      </c>
      <c r="BB551" s="21"/>
      <c r="BC551" s="59" t="str">
        <f>IF($K551="", "", SUMIF('Drinks List'!EH$11:EH$1010, $K551, 'Drinks List'!EG$11:EG$1010))</f>
        <v/>
      </c>
      <c r="BD551" s="21"/>
      <c r="BE551" s="59" t="str">
        <f>IF($K551="", "", SUMIF('Drinks List'!EJ$11:EJ$1010, $K551, 'Drinks List'!EI$11:EI$1010))</f>
        <v/>
      </c>
      <c r="BF551" s="21"/>
      <c r="BG551" s="59" t="str">
        <f>IF($K551="", "", SUMIF('Drinks List'!EL$11:EL$1010, $K551, 'Drinks List'!EK$11:EK$1010))</f>
        <v/>
      </c>
      <c r="BH551" s="21"/>
      <c r="BI551" s="59" t="str">
        <f>IF($K551="", "", SUMIF('Drinks List'!EN$11:EN$1010, $K551, 'Drinks List'!EM$11:EM$1010))</f>
        <v/>
      </c>
      <c r="BJ551" s="21"/>
      <c r="BK551" s="59" t="str">
        <f>IF($K551="", "", SUMIF('Drinks List'!EP$11:EP$1010, $K551, 'Drinks List'!EO$11:EO$1010))</f>
        <v/>
      </c>
      <c r="BL551" s="21"/>
      <c r="BM551" s="59" t="str">
        <f>IF($K551="", "", SUMIF('Drinks List'!ER$11:ER$1010, $K551, 'Drinks List'!EQ$11:EQ$1010))</f>
        <v/>
      </c>
      <c r="BN551" s="21"/>
      <c r="BO551" s="65" t="str">
        <f>IF($K551="", "", SUMIF('Drinks List'!ET$11:ET$1010, $K551, 'Drinks List'!ES$11:ES$1010))</f>
        <v/>
      </c>
      <c r="BQ551" s="120" t="str">
        <f t="shared" si="173"/>
        <v/>
      </c>
      <c r="BR551" s="62" t="str">
        <f t="shared" si="174"/>
        <v/>
      </c>
      <c r="BS551" s="76" t="str">
        <f>IF(BQ551="", "", COUNTIF(BQ$11:BQ$1010, "&gt;"&amp;BQ551)+1+COUNTIF(BQ$11:BQ551, BQ551)-1)</f>
        <v/>
      </c>
      <c r="BT551" s="76" t="str">
        <f>IF(BR551="", "", COUNTIF(BR$11:BR$1010, "&lt;"&amp;BR551)+1+COUNTIF(BR$11:BR551, BR551)-1)</f>
        <v/>
      </c>
      <c r="BV551" s="76" t="str">
        <f t="shared" si="175"/>
        <v/>
      </c>
      <c r="BW551" s="124" t="str">
        <f t="shared" si="176"/>
        <v/>
      </c>
      <c r="BX551" s="115" t="str">
        <f t="shared" si="177"/>
        <v/>
      </c>
      <c r="BY551" s="125" t="str">
        <f t="shared" si="178"/>
        <v/>
      </c>
      <c r="CA551" s="106" t="str">
        <f t="shared" si="179"/>
        <v/>
      </c>
      <c r="CB551" s="22" t="str">
        <f t="shared" si="180"/>
        <v/>
      </c>
      <c r="CD551" s="76" t="str">
        <f>IF($J551="", "", IF($BV551=0, "", COUNTIF($J$11:$J$1010, "&lt;"&amp;$J551)+1+COUNTIF($J$11:$J551, $J551)-1))</f>
        <v/>
      </c>
    </row>
    <row r="552" spans="1:82" x14ac:dyDescent="0.25">
      <c r="A552" s="31"/>
      <c r="B552" s="19" t="str">
        <f t="shared" si="161"/>
        <v/>
      </c>
      <c r="C552" s="20" t="str">
        <f t="shared" si="162"/>
        <v/>
      </c>
      <c r="D552" s="29" t="str">
        <f t="shared" si="163"/>
        <v/>
      </c>
      <c r="E552" s="22" t="str">
        <f t="shared" si="164"/>
        <v/>
      </c>
      <c r="F552" s="31"/>
      <c r="G552" s="301"/>
      <c r="H552" s="302"/>
      <c r="I552" s="303"/>
      <c r="J552" s="304"/>
      <c r="K552" s="283"/>
      <c r="L552" s="305"/>
      <c r="M552" s="285"/>
      <c r="N552" s="287"/>
      <c r="O552" s="31"/>
      <c r="P552" s="19" t="str">
        <f t="shared" si="165"/>
        <v/>
      </c>
      <c r="Q552" s="20" t="str">
        <f t="shared" si="166"/>
        <v/>
      </c>
      <c r="R552" s="29" t="str">
        <f t="shared" si="167"/>
        <v/>
      </c>
      <c r="S552" s="22" t="str">
        <f t="shared" si="168"/>
        <v/>
      </c>
      <c r="T552" s="31"/>
      <c r="U552" s="69" t="str">
        <f t="shared" si="169"/>
        <v/>
      </c>
      <c r="V552" s="31"/>
      <c r="X552" s="76" t="str">
        <f t="shared" si="170"/>
        <v/>
      </c>
      <c r="Z552" s="76" t="str">
        <f t="shared" si="171"/>
        <v/>
      </c>
      <c r="AA552" s="76" t="str">
        <f t="shared" si="172"/>
        <v/>
      </c>
      <c r="AC552" s="19" t="str">
        <f>IF($K552="", "", SUMIF('Drinks List'!DH$11:DH$1010, $K552, 'Drinks List'!DG$11:DG$1010))</f>
        <v/>
      </c>
      <c r="AD552" s="21"/>
      <c r="AE552" s="59" t="str">
        <f>IF($K552="", "", SUMIF('Drinks List'!DJ$11:DJ$1010, $K552, 'Drinks List'!DI$11:DI$1010))</f>
        <v/>
      </c>
      <c r="AF552" s="21"/>
      <c r="AG552" s="59" t="str">
        <f>IF($K552="", "", SUMIF('Drinks List'!DL$11:DL$1010, $K552, 'Drinks List'!DK$11:DK$1010))</f>
        <v/>
      </c>
      <c r="AH552" s="21"/>
      <c r="AI552" s="59" t="str">
        <f>IF($K552="", "", SUMIF('Drinks List'!DN$11:DN$1010, $K552, 'Drinks List'!DM$11:DM$1010))</f>
        <v/>
      </c>
      <c r="AJ552" s="21"/>
      <c r="AK552" s="59" t="str">
        <f>IF($K552="", "", SUMIF('Drinks List'!DP$11:DP$1010, $K552, 'Drinks List'!DO$11:DO$1010))</f>
        <v/>
      </c>
      <c r="AL552" s="21"/>
      <c r="AM552" s="59" t="str">
        <f>IF($K552="", "", SUMIF('Drinks List'!DR$11:DR$1010, $K552, 'Drinks List'!DQ$11:DQ$1010))</f>
        <v/>
      </c>
      <c r="AN552" s="21"/>
      <c r="AO552" s="59" t="str">
        <f>IF($K552="", "", SUMIF('Drinks List'!DT$11:DT$1010, $K552, 'Drinks List'!DS$11:DS$1010))</f>
        <v/>
      </c>
      <c r="AP552" s="21"/>
      <c r="AQ552" s="59" t="str">
        <f>IF($K552="", "", SUMIF('Drinks List'!DV$11:DV$1010, $K552, 'Drinks List'!DU$11:DU$1010))</f>
        <v/>
      </c>
      <c r="AR552" s="21"/>
      <c r="AS552" s="59" t="str">
        <f>IF($K552="", "", SUMIF('Drinks List'!DX$11:DX$1010, $K552, 'Drinks List'!DW$11:DW$1010))</f>
        <v/>
      </c>
      <c r="AT552" s="21"/>
      <c r="AU552" s="59" t="str">
        <f>IF($K552="", "", SUMIF('Drinks List'!DZ$11:DZ$1010, $K552, 'Drinks List'!DY$11:DY$1010))</f>
        <v/>
      </c>
      <c r="AV552" s="21"/>
      <c r="AW552" s="59" t="str">
        <f>IF($K552="", "", SUMIF('Drinks List'!EB$11:EB$1010, $K552, 'Drinks List'!EA$11:EA$1010))</f>
        <v/>
      </c>
      <c r="AX552" s="21"/>
      <c r="AY552" s="59" t="str">
        <f>IF($K552="", "", SUMIF('Drinks List'!ED$11:ED$1010, $K552, 'Drinks List'!EC$11:EC$1010))</f>
        <v/>
      </c>
      <c r="AZ552" s="21"/>
      <c r="BA552" s="59" t="str">
        <f>IF($K552="", "", SUMIF('Drinks List'!EF$11:EF$1010, $K552, 'Drinks List'!EE$11:EE$1010))</f>
        <v/>
      </c>
      <c r="BB552" s="21"/>
      <c r="BC552" s="59" t="str">
        <f>IF($K552="", "", SUMIF('Drinks List'!EH$11:EH$1010, $K552, 'Drinks List'!EG$11:EG$1010))</f>
        <v/>
      </c>
      <c r="BD552" s="21"/>
      <c r="BE552" s="59" t="str">
        <f>IF($K552="", "", SUMIF('Drinks List'!EJ$11:EJ$1010, $K552, 'Drinks List'!EI$11:EI$1010))</f>
        <v/>
      </c>
      <c r="BF552" s="21"/>
      <c r="BG552" s="59" t="str">
        <f>IF($K552="", "", SUMIF('Drinks List'!EL$11:EL$1010, $K552, 'Drinks List'!EK$11:EK$1010))</f>
        <v/>
      </c>
      <c r="BH552" s="21"/>
      <c r="BI552" s="59" t="str">
        <f>IF($K552="", "", SUMIF('Drinks List'!EN$11:EN$1010, $K552, 'Drinks List'!EM$11:EM$1010))</f>
        <v/>
      </c>
      <c r="BJ552" s="21"/>
      <c r="BK552" s="59" t="str">
        <f>IF($K552="", "", SUMIF('Drinks List'!EP$11:EP$1010, $K552, 'Drinks List'!EO$11:EO$1010))</f>
        <v/>
      </c>
      <c r="BL552" s="21"/>
      <c r="BM552" s="59" t="str">
        <f>IF($K552="", "", SUMIF('Drinks List'!ER$11:ER$1010, $K552, 'Drinks List'!EQ$11:EQ$1010))</f>
        <v/>
      </c>
      <c r="BN552" s="21"/>
      <c r="BO552" s="65" t="str">
        <f>IF($K552="", "", SUMIF('Drinks List'!ET$11:ET$1010, $K552, 'Drinks List'!ES$11:ES$1010))</f>
        <v/>
      </c>
      <c r="BQ552" s="120" t="str">
        <f t="shared" si="173"/>
        <v/>
      </c>
      <c r="BR552" s="62" t="str">
        <f t="shared" si="174"/>
        <v/>
      </c>
      <c r="BS552" s="76" t="str">
        <f>IF(BQ552="", "", COUNTIF(BQ$11:BQ$1010, "&gt;"&amp;BQ552)+1+COUNTIF(BQ$11:BQ552, BQ552)-1)</f>
        <v/>
      </c>
      <c r="BT552" s="76" t="str">
        <f>IF(BR552="", "", COUNTIF(BR$11:BR$1010, "&lt;"&amp;BR552)+1+COUNTIF(BR$11:BR552, BR552)-1)</f>
        <v/>
      </c>
      <c r="BV552" s="76" t="str">
        <f t="shared" si="175"/>
        <v/>
      </c>
      <c r="BW552" s="124" t="str">
        <f t="shared" si="176"/>
        <v/>
      </c>
      <c r="BX552" s="115" t="str">
        <f t="shared" si="177"/>
        <v/>
      </c>
      <c r="BY552" s="125" t="str">
        <f t="shared" si="178"/>
        <v/>
      </c>
      <c r="CA552" s="106" t="str">
        <f t="shared" si="179"/>
        <v/>
      </c>
      <c r="CB552" s="22" t="str">
        <f t="shared" si="180"/>
        <v/>
      </c>
      <c r="CD552" s="76" t="str">
        <f>IF($J552="", "", IF($BV552=0, "", COUNTIF($J$11:$J$1010, "&lt;"&amp;$J552)+1+COUNTIF($J$11:$J552, $J552)-1))</f>
        <v/>
      </c>
    </row>
    <row r="553" spans="1:82" x14ac:dyDescent="0.25">
      <c r="A553" s="31"/>
      <c r="B553" s="19" t="str">
        <f t="shared" si="161"/>
        <v/>
      </c>
      <c r="C553" s="20" t="str">
        <f t="shared" si="162"/>
        <v/>
      </c>
      <c r="D553" s="29" t="str">
        <f t="shared" si="163"/>
        <v/>
      </c>
      <c r="E553" s="22" t="str">
        <f t="shared" si="164"/>
        <v/>
      </c>
      <c r="F553" s="31"/>
      <c r="G553" s="301"/>
      <c r="H553" s="302"/>
      <c r="I553" s="303"/>
      <c r="J553" s="304"/>
      <c r="K553" s="283"/>
      <c r="L553" s="305"/>
      <c r="M553" s="285"/>
      <c r="N553" s="287"/>
      <c r="O553" s="31"/>
      <c r="P553" s="19" t="str">
        <f t="shared" si="165"/>
        <v/>
      </c>
      <c r="Q553" s="20" t="str">
        <f t="shared" si="166"/>
        <v/>
      </c>
      <c r="R553" s="29" t="str">
        <f t="shared" si="167"/>
        <v/>
      </c>
      <c r="S553" s="22" t="str">
        <f t="shared" si="168"/>
        <v/>
      </c>
      <c r="T553" s="31"/>
      <c r="U553" s="69" t="str">
        <f t="shared" si="169"/>
        <v/>
      </c>
      <c r="V553" s="31"/>
      <c r="X553" s="76" t="str">
        <f t="shared" si="170"/>
        <v/>
      </c>
      <c r="Z553" s="76" t="str">
        <f t="shared" si="171"/>
        <v/>
      </c>
      <c r="AA553" s="76" t="str">
        <f t="shared" si="172"/>
        <v/>
      </c>
      <c r="AC553" s="19" t="str">
        <f>IF($K553="", "", SUMIF('Drinks List'!DH$11:DH$1010, $K553, 'Drinks List'!DG$11:DG$1010))</f>
        <v/>
      </c>
      <c r="AD553" s="21"/>
      <c r="AE553" s="59" t="str">
        <f>IF($K553="", "", SUMIF('Drinks List'!DJ$11:DJ$1010, $K553, 'Drinks List'!DI$11:DI$1010))</f>
        <v/>
      </c>
      <c r="AF553" s="21"/>
      <c r="AG553" s="59" t="str">
        <f>IF($K553="", "", SUMIF('Drinks List'!DL$11:DL$1010, $K553, 'Drinks List'!DK$11:DK$1010))</f>
        <v/>
      </c>
      <c r="AH553" s="21"/>
      <c r="AI553" s="59" t="str">
        <f>IF($K553="", "", SUMIF('Drinks List'!DN$11:DN$1010, $K553, 'Drinks List'!DM$11:DM$1010))</f>
        <v/>
      </c>
      <c r="AJ553" s="21"/>
      <c r="AK553" s="59" t="str">
        <f>IF($K553="", "", SUMIF('Drinks List'!DP$11:DP$1010, $K553, 'Drinks List'!DO$11:DO$1010))</f>
        <v/>
      </c>
      <c r="AL553" s="21"/>
      <c r="AM553" s="59" t="str">
        <f>IF($K553="", "", SUMIF('Drinks List'!DR$11:DR$1010, $K553, 'Drinks List'!DQ$11:DQ$1010))</f>
        <v/>
      </c>
      <c r="AN553" s="21"/>
      <c r="AO553" s="59" t="str">
        <f>IF($K553="", "", SUMIF('Drinks List'!DT$11:DT$1010, $K553, 'Drinks List'!DS$11:DS$1010))</f>
        <v/>
      </c>
      <c r="AP553" s="21"/>
      <c r="AQ553" s="59" t="str">
        <f>IF($K553="", "", SUMIF('Drinks List'!DV$11:DV$1010, $K553, 'Drinks List'!DU$11:DU$1010))</f>
        <v/>
      </c>
      <c r="AR553" s="21"/>
      <c r="AS553" s="59" t="str">
        <f>IF($K553="", "", SUMIF('Drinks List'!DX$11:DX$1010, $K553, 'Drinks List'!DW$11:DW$1010))</f>
        <v/>
      </c>
      <c r="AT553" s="21"/>
      <c r="AU553" s="59" t="str">
        <f>IF($K553="", "", SUMIF('Drinks List'!DZ$11:DZ$1010, $K553, 'Drinks List'!DY$11:DY$1010))</f>
        <v/>
      </c>
      <c r="AV553" s="21"/>
      <c r="AW553" s="59" t="str">
        <f>IF($K553="", "", SUMIF('Drinks List'!EB$11:EB$1010, $K553, 'Drinks List'!EA$11:EA$1010))</f>
        <v/>
      </c>
      <c r="AX553" s="21"/>
      <c r="AY553" s="59" t="str">
        <f>IF($K553="", "", SUMIF('Drinks List'!ED$11:ED$1010, $K553, 'Drinks List'!EC$11:EC$1010))</f>
        <v/>
      </c>
      <c r="AZ553" s="21"/>
      <c r="BA553" s="59" t="str">
        <f>IF($K553="", "", SUMIF('Drinks List'!EF$11:EF$1010, $K553, 'Drinks List'!EE$11:EE$1010))</f>
        <v/>
      </c>
      <c r="BB553" s="21"/>
      <c r="BC553" s="59" t="str">
        <f>IF($K553="", "", SUMIF('Drinks List'!EH$11:EH$1010, $K553, 'Drinks List'!EG$11:EG$1010))</f>
        <v/>
      </c>
      <c r="BD553" s="21"/>
      <c r="BE553" s="59" t="str">
        <f>IF($K553="", "", SUMIF('Drinks List'!EJ$11:EJ$1010, $K553, 'Drinks List'!EI$11:EI$1010))</f>
        <v/>
      </c>
      <c r="BF553" s="21"/>
      <c r="BG553" s="59" t="str">
        <f>IF($K553="", "", SUMIF('Drinks List'!EL$11:EL$1010, $K553, 'Drinks List'!EK$11:EK$1010))</f>
        <v/>
      </c>
      <c r="BH553" s="21"/>
      <c r="BI553" s="59" t="str">
        <f>IF($K553="", "", SUMIF('Drinks List'!EN$11:EN$1010, $K553, 'Drinks List'!EM$11:EM$1010))</f>
        <v/>
      </c>
      <c r="BJ553" s="21"/>
      <c r="BK553" s="59" t="str">
        <f>IF($K553="", "", SUMIF('Drinks List'!EP$11:EP$1010, $K553, 'Drinks List'!EO$11:EO$1010))</f>
        <v/>
      </c>
      <c r="BL553" s="21"/>
      <c r="BM553" s="59" t="str">
        <f>IF($K553="", "", SUMIF('Drinks List'!ER$11:ER$1010, $K553, 'Drinks List'!EQ$11:EQ$1010))</f>
        <v/>
      </c>
      <c r="BN553" s="21"/>
      <c r="BO553" s="65" t="str">
        <f>IF($K553="", "", SUMIF('Drinks List'!ET$11:ET$1010, $K553, 'Drinks List'!ES$11:ES$1010))</f>
        <v/>
      </c>
      <c r="BQ553" s="120" t="str">
        <f t="shared" si="173"/>
        <v/>
      </c>
      <c r="BR553" s="62" t="str">
        <f t="shared" si="174"/>
        <v/>
      </c>
      <c r="BS553" s="76" t="str">
        <f>IF(BQ553="", "", COUNTIF(BQ$11:BQ$1010, "&gt;"&amp;BQ553)+1+COUNTIF(BQ$11:BQ553, BQ553)-1)</f>
        <v/>
      </c>
      <c r="BT553" s="76" t="str">
        <f>IF(BR553="", "", COUNTIF(BR$11:BR$1010, "&lt;"&amp;BR553)+1+COUNTIF(BR$11:BR553, BR553)-1)</f>
        <v/>
      </c>
      <c r="BV553" s="76" t="str">
        <f t="shared" si="175"/>
        <v/>
      </c>
      <c r="BW553" s="124" t="str">
        <f t="shared" si="176"/>
        <v/>
      </c>
      <c r="BX553" s="115" t="str">
        <f t="shared" si="177"/>
        <v/>
      </c>
      <c r="BY553" s="125" t="str">
        <f t="shared" si="178"/>
        <v/>
      </c>
      <c r="CA553" s="106" t="str">
        <f t="shared" si="179"/>
        <v/>
      </c>
      <c r="CB553" s="22" t="str">
        <f t="shared" si="180"/>
        <v/>
      </c>
      <c r="CD553" s="76" t="str">
        <f>IF($J553="", "", IF($BV553=0, "", COUNTIF($J$11:$J$1010, "&lt;"&amp;$J553)+1+COUNTIF($J$11:$J553, $J553)-1))</f>
        <v/>
      </c>
    </row>
    <row r="554" spans="1:82" x14ac:dyDescent="0.25">
      <c r="A554" s="31"/>
      <c r="B554" s="19" t="str">
        <f t="shared" si="161"/>
        <v/>
      </c>
      <c r="C554" s="20" t="str">
        <f t="shared" si="162"/>
        <v/>
      </c>
      <c r="D554" s="29" t="str">
        <f t="shared" si="163"/>
        <v/>
      </c>
      <c r="E554" s="22" t="str">
        <f t="shared" si="164"/>
        <v/>
      </c>
      <c r="F554" s="31"/>
      <c r="G554" s="301"/>
      <c r="H554" s="302"/>
      <c r="I554" s="303"/>
      <c r="J554" s="304"/>
      <c r="K554" s="283"/>
      <c r="L554" s="305"/>
      <c r="M554" s="285"/>
      <c r="N554" s="287"/>
      <c r="O554" s="31"/>
      <c r="P554" s="19" t="str">
        <f t="shared" si="165"/>
        <v/>
      </c>
      <c r="Q554" s="20" t="str">
        <f t="shared" si="166"/>
        <v/>
      </c>
      <c r="R554" s="29" t="str">
        <f t="shared" si="167"/>
        <v/>
      </c>
      <c r="S554" s="22" t="str">
        <f t="shared" si="168"/>
        <v/>
      </c>
      <c r="T554" s="31"/>
      <c r="U554" s="69" t="str">
        <f t="shared" si="169"/>
        <v/>
      </c>
      <c r="V554" s="31"/>
      <c r="X554" s="76" t="str">
        <f t="shared" si="170"/>
        <v/>
      </c>
      <c r="Z554" s="76" t="str">
        <f t="shared" si="171"/>
        <v/>
      </c>
      <c r="AA554" s="76" t="str">
        <f t="shared" si="172"/>
        <v/>
      </c>
      <c r="AC554" s="19" t="str">
        <f>IF($K554="", "", SUMIF('Drinks List'!DH$11:DH$1010, $K554, 'Drinks List'!DG$11:DG$1010))</f>
        <v/>
      </c>
      <c r="AD554" s="21"/>
      <c r="AE554" s="59" t="str">
        <f>IF($K554="", "", SUMIF('Drinks List'!DJ$11:DJ$1010, $K554, 'Drinks List'!DI$11:DI$1010))</f>
        <v/>
      </c>
      <c r="AF554" s="21"/>
      <c r="AG554" s="59" t="str">
        <f>IF($K554="", "", SUMIF('Drinks List'!DL$11:DL$1010, $K554, 'Drinks List'!DK$11:DK$1010))</f>
        <v/>
      </c>
      <c r="AH554" s="21"/>
      <c r="AI554" s="59" t="str">
        <f>IF($K554="", "", SUMIF('Drinks List'!DN$11:DN$1010, $K554, 'Drinks List'!DM$11:DM$1010))</f>
        <v/>
      </c>
      <c r="AJ554" s="21"/>
      <c r="AK554" s="59" t="str">
        <f>IF($K554="", "", SUMIF('Drinks List'!DP$11:DP$1010, $K554, 'Drinks List'!DO$11:DO$1010))</f>
        <v/>
      </c>
      <c r="AL554" s="21"/>
      <c r="AM554" s="59" t="str">
        <f>IF($K554="", "", SUMIF('Drinks List'!DR$11:DR$1010, $K554, 'Drinks List'!DQ$11:DQ$1010))</f>
        <v/>
      </c>
      <c r="AN554" s="21"/>
      <c r="AO554" s="59" t="str">
        <f>IF($K554="", "", SUMIF('Drinks List'!DT$11:DT$1010, $K554, 'Drinks List'!DS$11:DS$1010))</f>
        <v/>
      </c>
      <c r="AP554" s="21"/>
      <c r="AQ554" s="59" t="str">
        <f>IF($K554="", "", SUMIF('Drinks List'!DV$11:DV$1010, $K554, 'Drinks List'!DU$11:DU$1010))</f>
        <v/>
      </c>
      <c r="AR554" s="21"/>
      <c r="AS554" s="59" t="str">
        <f>IF($K554="", "", SUMIF('Drinks List'!DX$11:DX$1010, $K554, 'Drinks List'!DW$11:DW$1010))</f>
        <v/>
      </c>
      <c r="AT554" s="21"/>
      <c r="AU554" s="59" t="str">
        <f>IF($K554="", "", SUMIF('Drinks List'!DZ$11:DZ$1010, $K554, 'Drinks List'!DY$11:DY$1010))</f>
        <v/>
      </c>
      <c r="AV554" s="21"/>
      <c r="AW554" s="59" t="str">
        <f>IF($K554="", "", SUMIF('Drinks List'!EB$11:EB$1010, $K554, 'Drinks List'!EA$11:EA$1010))</f>
        <v/>
      </c>
      <c r="AX554" s="21"/>
      <c r="AY554" s="59" t="str">
        <f>IF($K554="", "", SUMIF('Drinks List'!ED$11:ED$1010, $K554, 'Drinks List'!EC$11:EC$1010))</f>
        <v/>
      </c>
      <c r="AZ554" s="21"/>
      <c r="BA554" s="59" t="str">
        <f>IF($K554="", "", SUMIF('Drinks List'!EF$11:EF$1010, $K554, 'Drinks List'!EE$11:EE$1010))</f>
        <v/>
      </c>
      <c r="BB554" s="21"/>
      <c r="BC554" s="59" t="str">
        <f>IF($K554="", "", SUMIF('Drinks List'!EH$11:EH$1010, $K554, 'Drinks List'!EG$11:EG$1010))</f>
        <v/>
      </c>
      <c r="BD554" s="21"/>
      <c r="BE554" s="59" t="str">
        <f>IF($K554="", "", SUMIF('Drinks List'!EJ$11:EJ$1010, $K554, 'Drinks List'!EI$11:EI$1010))</f>
        <v/>
      </c>
      <c r="BF554" s="21"/>
      <c r="BG554" s="59" t="str">
        <f>IF($K554="", "", SUMIF('Drinks List'!EL$11:EL$1010, $K554, 'Drinks List'!EK$11:EK$1010))</f>
        <v/>
      </c>
      <c r="BH554" s="21"/>
      <c r="BI554" s="59" t="str">
        <f>IF($K554="", "", SUMIF('Drinks List'!EN$11:EN$1010, $K554, 'Drinks List'!EM$11:EM$1010))</f>
        <v/>
      </c>
      <c r="BJ554" s="21"/>
      <c r="BK554" s="59" t="str">
        <f>IF($K554="", "", SUMIF('Drinks List'!EP$11:EP$1010, $K554, 'Drinks List'!EO$11:EO$1010))</f>
        <v/>
      </c>
      <c r="BL554" s="21"/>
      <c r="BM554" s="59" t="str">
        <f>IF($K554="", "", SUMIF('Drinks List'!ER$11:ER$1010, $K554, 'Drinks List'!EQ$11:EQ$1010))</f>
        <v/>
      </c>
      <c r="BN554" s="21"/>
      <c r="BO554" s="65" t="str">
        <f>IF($K554="", "", SUMIF('Drinks List'!ET$11:ET$1010, $K554, 'Drinks List'!ES$11:ES$1010))</f>
        <v/>
      </c>
      <c r="BQ554" s="120" t="str">
        <f t="shared" si="173"/>
        <v/>
      </c>
      <c r="BR554" s="62" t="str">
        <f t="shared" si="174"/>
        <v/>
      </c>
      <c r="BS554" s="76" t="str">
        <f>IF(BQ554="", "", COUNTIF(BQ$11:BQ$1010, "&gt;"&amp;BQ554)+1+COUNTIF(BQ$11:BQ554, BQ554)-1)</f>
        <v/>
      </c>
      <c r="BT554" s="76" t="str">
        <f>IF(BR554="", "", COUNTIF(BR$11:BR$1010, "&lt;"&amp;BR554)+1+COUNTIF(BR$11:BR554, BR554)-1)</f>
        <v/>
      </c>
      <c r="BV554" s="76" t="str">
        <f t="shared" si="175"/>
        <v/>
      </c>
      <c r="BW554" s="124" t="str">
        <f t="shared" si="176"/>
        <v/>
      </c>
      <c r="BX554" s="115" t="str">
        <f t="shared" si="177"/>
        <v/>
      </c>
      <c r="BY554" s="125" t="str">
        <f t="shared" si="178"/>
        <v/>
      </c>
      <c r="CA554" s="106" t="str">
        <f t="shared" si="179"/>
        <v/>
      </c>
      <c r="CB554" s="22" t="str">
        <f t="shared" si="180"/>
        <v/>
      </c>
      <c r="CD554" s="76" t="str">
        <f>IF($J554="", "", IF($BV554=0, "", COUNTIF($J$11:$J$1010, "&lt;"&amp;$J554)+1+COUNTIF($J$11:$J554, $J554)-1))</f>
        <v/>
      </c>
    </row>
    <row r="555" spans="1:82" x14ac:dyDescent="0.25">
      <c r="A555" s="31"/>
      <c r="B555" s="19" t="str">
        <f t="shared" si="161"/>
        <v/>
      </c>
      <c r="C555" s="20" t="str">
        <f t="shared" si="162"/>
        <v/>
      </c>
      <c r="D555" s="29" t="str">
        <f t="shared" si="163"/>
        <v/>
      </c>
      <c r="E555" s="22" t="str">
        <f t="shared" si="164"/>
        <v/>
      </c>
      <c r="F555" s="31"/>
      <c r="G555" s="301"/>
      <c r="H555" s="302"/>
      <c r="I555" s="303"/>
      <c r="J555" s="304"/>
      <c r="K555" s="283"/>
      <c r="L555" s="305"/>
      <c r="M555" s="285"/>
      <c r="N555" s="287"/>
      <c r="O555" s="31"/>
      <c r="P555" s="19" t="str">
        <f t="shared" si="165"/>
        <v/>
      </c>
      <c r="Q555" s="20" t="str">
        <f t="shared" si="166"/>
        <v/>
      </c>
      <c r="R555" s="29" t="str">
        <f t="shared" si="167"/>
        <v/>
      </c>
      <c r="S555" s="22" t="str">
        <f t="shared" si="168"/>
        <v/>
      </c>
      <c r="T555" s="31"/>
      <c r="U555" s="69" t="str">
        <f t="shared" si="169"/>
        <v/>
      </c>
      <c r="V555" s="31"/>
      <c r="X555" s="76" t="str">
        <f t="shared" si="170"/>
        <v/>
      </c>
      <c r="Z555" s="76" t="str">
        <f t="shared" si="171"/>
        <v/>
      </c>
      <c r="AA555" s="76" t="str">
        <f t="shared" si="172"/>
        <v/>
      </c>
      <c r="AC555" s="19" t="str">
        <f>IF($K555="", "", SUMIF('Drinks List'!DH$11:DH$1010, $K555, 'Drinks List'!DG$11:DG$1010))</f>
        <v/>
      </c>
      <c r="AD555" s="21"/>
      <c r="AE555" s="59" t="str">
        <f>IF($K555="", "", SUMIF('Drinks List'!DJ$11:DJ$1010, $K555, 'Drinks List'!DI$11:DI$1010))</f>
        <v/>
      </c>
      <c r="AF555" s="21"/>
      <c r="AG555" s="59" t="str">
        <f>IF($K555="", "", SUMIF('Drinks List'!DL$11:DL$1010, $K555, 'Drinks List'!DK$11:DK$1010))</f>
        <v/>
      </c>
      <c r="AH555" s="21"/>
      <c r="AI555" s="59" t="str">
        <f>IF($K555="", "", SUMIF('Drinks List'!DN$11:DN$1010, $K555, 'Drinks List'!DM$11:DM$1010))</f>
        <v/>
      </c>
      <c r="AJ555" s="21"/>
      <c r="AK555" s="59" t="str">
        <f>IF($K555="", "", SUMIF('Drinks List'!DP$11:DP$1010, $K555, 'Drinks List'!DO$11:DO$1010))</f>
        <v/>
      </c>
      <c r="AL555" s="21"/>
      <c r="AM555" s="59" t="str">
        <f>IF($K555="", "", SUMIF('Drinks List'!DR$11:DR$1010, $K555, 'Drinks List'!DQ$11:DQ$1010))</f>
        <v/>
      </c>
      <c r="AN555" s="21"/>
      <c r="AO555" s="59" t="str">
        <f>IF($K555="", "", SUMIF('Drinks List'!DT$11:DT$1010, $K555, 'Drinks List'!DS$11:DS$1010))</f>
        <v/>
      </c>
      <c r="AP555" s="21"/>
      <c r="AQ555" s="59" t="str">
        <f>IF($K555="", "", SUMIF('Drinks List'!DV$11:DV$1010, $K555, 'Drinks List'!DU$11:DU$1010))</f>
        <v/>
      </c>
      <c r="AR555" s="21"/>
      <c r="AS555" s="59" t="str">
        <f>IF($K555="", "", SUMIF('Drinks List'!DX$11:DX$1010, $K555, 'Drinks List'!DW$11:DW$1010))</f>
        <v/>
      </c>
      <c r="AT555" s="21"/>
      <c r="AU555" s="59" t="str">
        <f>IF($K555="", "", SUMIF('Drinks List'!DZ$11:DZ$1010, $K555, 'Drinks List'!DY$11:DY$1010))</f>
        <v/>
      </c>
      <c r="AV555" s="21"/>
      <c r="AW555" s="59" t="str">
        <f>IF($K555="", "", SUMIF('Drinks List'!EB$11:EB$1010, $K555, 'Drinks List'!EA$11:EA$1010))</f>
        <v/>
      </c>
      <c r="AX555" s="21"/>
      <c r="AY555" s="59" t="str">
        <f>IF($K555="", "", SUMIF('Drinks List'!ED$11:ED$1010, $K555, 'Drinks List'!EC$11:EC$1010))</f>
        <v/>
      </c>
      <c r="AZ555" s="21"/>
      <c r="BA555" s="59" t="str">
        <f>IF($K555="", "", SUMIF('Drinks List'!EF$11:EF$1010, $K555, 'Drinks List'!EE$11:EE$1010))</f>
        <v/>
      </c>
      <c r="BB555" s="21"/>
      <c r="BC555" s="59" t="str">
        <f>IF($K555="", "", SUMIF('Drinks List'!EH$11:EH$1010, $K555, 'Drinks List'!EG$11:EG$1010))</f>
        <v/>
      </c>
      <c r="BD555" s="21"/>
      <c r="BE555" s="59" t="str">
        <f>IF($K555="", "", SUMIF('Drinks List'!EJ$11:EJ$1010, $K555, 'Drinks List'!EI$11:EI$1010))</f>
        <v/>
      </c>
      <c r="BF555" s="21"/>
      <c r="BG555" s="59" t="str">
        <f>IF($K555="", "", SUMIF('Drinks List'!EL$11:EL$1010, $K555, 'Drinks List'!EK$11:EK$1010))</f>
        <v/>
      </c>
      <c r="BH555" s="21"/>
      <c r="BI555" s="59" t="str">
        <f>IF($K555="", "", SUMIF('Drinks List'!EN$11:EN$1010, $K555, 'Drinks List'!EM$11:EM$1010))</f>
        <v/>
      </c>
      <c r="BJ555" s="21"/>
      <c r="BK555" s="59" t="str">
        <f>IF($K555="", "", SUMIF('Drinks List'!EP$11:EP$1010, $K555, 'Drinks List'!EO$11:EO$1010))</f>
        <v/>
      </c>
      <c r="BL555" s="21"/>
      <c r="BM555" s="59" t="str">
        <f>IF($K555="", "", SUMIF('Drinks List'!ER$11:ER$1010, $K555, 'Drinks List'!EQ$11:EQ$1010))</f>
        <v/>
      </c>
      <c r="BN555" s="21"/>
      <c r="BO555" s="65" t="str">
        <f>IF($K555="", "", SUMIF('Drinks List'!ET$11:ET$1010, $K555, 'Drinks List'!ES$11:ES$1010))</f>
        <v/>
      </c>
      <c r="BQ555" s="120" t="str">
        <f t="shared" si="173"/>
        <v/>
      </c>
      <c r="BR555" s="62" t="str">
        <f t="shared" si="174"/>
        <v/>
      </c>
      <c r="BS555" s="76" t="str">
        <f>IF(BQ555="", "", COUNTIF(BQ$11:BQ$1010, "&gt;"&amp;BQ555)+1+COUNTIF(BQ$11:BQ555, BQ555)-1)</f>
        <v/>
      </c>
      <c r="BT555" s="76" t="str">
        <f>IF(BR555="", "", COUNTIF(BR$11:BR$1010, "&lt;"&amp;BR555)+1+COUNTIF(BR$11:BR555, BR555)-1)</f>
        <v/>
      </c>
      <c r="BV555" s="76" t="str">
        <f t="shared" si="175"/>
        <v/>
      </c>
      <c r="BW555" s="124" t="str">
        <f t="shared" si="176"/>
        <v/>
      </c>
      <c r="BX555" s="115" t="str">
        <f t="shared" si="177"/>
        <v/>
      </c>
      <c r="BY555" s="125" t="str">
        <f t="shared" si="178"/>
        <v/>
      </c>
      <c r="CA555" s="106" t="str">
        <f t="shared" si="179"/>
        <v/>
      </c>
      <c r="CB555" s="22" t="str">
        <f t="shared" si="180"/>
        <v/>
      </c>
      <c r="CD555" s="76" t="str">
        <f>IF($J555="", "", IF($BV555=0, "", COUNTIF($J$11:$J$1010, "&lt;"&amp;$J555)+1+COUNTIF($J$11:$J555, $J555)-1))</f>
        <v/>
      </c>
    </row>
    <row r="556" spans="1:82" x14ac:dyDescent="0.25">
      <c r="A556" s="31"/>
      <c r="B556" s="19" t="str">
        <f t="shared" si="161"/>
        <v/>
      </c>
      <c r="C556" s="20" t="str">
        <f t="shared" si="162"/>
        <v/>
      </c>
      <c r="D556" s="29" t="str">
        <f t="shared" si="163"/>
        <v/>
      </c>
      <c r="E556" s="22" t="str">
        <f t="shared" si="164"/>
        <v/>
      </c>
      <c r="F556" s="31"/>
      <c r="G556" s="301"/>
      <c r="H556" s="302"/>
      <c r="I556" s="303"/>
      <c r="J556" s="304"/>
      <c r="K556" s="283"/>
      <c r="L556" s="305"/>
      <c r="M556" s="285"/>
      <c r="N556" s="287"/>
      <c r="O556" s="31"/>
      <c r="P556" s="19" t="str">
        <f t="shared" si="165"/>
        <v/>
      </c>
      <c r="Q556" s="20" t="str">
        <f t="shared" si="166"/>
        <v/>
      </c>
      <c r="R556" s="29" t="str">
        <f t="shared" si="167"/>
        <v/>
      </c>
      <c r="S556" s="22" t="str">
        <f t="shared" si="168"/>
        <v/>
      </c>
      <c r="T556" s="31"/>
      <c r="U556" s="69" t="str">
        <f t="shared" si="169"/>
        <v/>
      </c>
      <c r="V556" s="31"/>
      <c r="X556" s="76" t="str">
        <f t="shared" si="170"/>
        <v/>
      </c>
      <c r="Z556" s="76" t="str">
        <f t="shared" si="171"/>
        <v/>
      </c>
      <c r="AA556" s="76" t="str">
        <f t="shared" si="172"/>
        <v/>
      </c>
      <c r="AC556" s="19" t="str">
        <f>IF($K556="", "", SUMIF('Drinks List'!DH$11:DH$1010, $K556, 'Drinks List'!DG$11:DG$1010))</f>
        <v/>
      </c>
      <c r="AD556" s="21"/>
      <c r="AE556" s="59" t="str">
        <f>IF($K556="", "", SUMIF('Drinks List'!DJ$11:DJ$1010, $K556, 'Drinks List'!DI$11:DI$1010))</f>
        <v/>
      </c>
      <c r="AF556" s="21"/>
      <c r="AG556" s="59" t="str">
        <f>IF($K556="", "", SUMIF('Drinks List'!DL$11:DL$1010, $K556, 'Drinks List'!DK$11:DK$1010))</f>
        <v/>
      </c>
      <c r="AH556" s="21"/>
      <c r="AI556" s="59" t="str">
        <f>IF($K556="", "", SUMIF('Drinks List'!DN$11:DN$1010, $K556, 'Drinks List'!DM$11:DM$1010))</f>
        <v/>
      </c>
      <c r="AJ556" s="21"/>
      <c r="AK556" s="59" t="str">
        <f>IF($K556="", "", SUMIF('Drinks List'!DP$11:DP$1010, $K556, 'Drinks List'!DO$11:DO$1010))</f>
        <v/>
      </c>
      <c r="AL556" s="21"/>
      <c r="AM556" s="59" t="str">
        <f>IF($K556="", "", SUMIF('Drinks List'!DR$11:DR$1010, $K556, 'Drinks List'!DQ$11:DQ$1010))</f>
        <v/>
      </c>
      <c r="AN556" s="21"/>
      <c r="AO556" s="59" t="str">
        <f>IF($K556="", "", SUMIF('Drinks List'!DT$11:DT$1010, $K556, 'Drinks List'!DS$11:DS$1010))</f>
        <v/>
      </c>
      <c r="AP556" s="21"/>
      <c r="AQ556" s="59" t="str">
        <f>IF($K556="", "", SUMIF('Drinks List'!DV$11:DV$1010, $K556, 'Drinks List'!DU$11:DU$1010))</f>
        <v/>
      </c>
      <c r="AR556" s="21"/>
      <c r="AS556" s="59" t="str">
        <f>IF($K556="", "", SUMIF('Drinks List'!DX$11:DX$1010, $K556, 'Drinks List'!DW$11:DW$1010))</f>
        <v/>
      </c>
      <c r="AT556" s="21"/>
      <c r="AU556" s="59" t="str">
        <f>IF($K556="", "", SUMIF('Drinks List'!DZ$11:DZ$1010, $K556, 'Drinks List'!DY$11:DY$1010))</f>
        <v/>
      </c>
      <c r="AV556" s="21"/>
      <c r="AW556" s="59" t="str">
        <f>IF($K556="", "", SUMIF('Drinks List'!EB$11:EB$1010, $K556, 'Drinks List'!EA$11:EA$1010))</f>
        <v/>
      </c>
      <c r="AX556" s="21"/>
      <c r="AY556" s="59" t="str">
        <f>IF($K556="", "", SUMIF('Drinks List'!ED$11:ED$1010, $K556, 'Drinks List'!EC$11:EC$1010))</f>
        <v/>
      </c>
      <c r="AZ556" s="21"/>
      <c r="BA556" s="59" t="str">
        <f>IF($K556="", "", SUMIF('Drinks List'!EF$11:EF$1010, $K556, 'Drinks List'!EE$11:EE$1010))</f>
        <v/>
      </c>
      <c r="BB556" s="21"/>
      <c r="BC556" s="59" t="str">
        <f>IF($K556="", "", SUMIF('Drinks List'!EH$11:EH$1010, $K556, 'Drinks List'!EG$11:EG$1010))</f>
        <v/>
      </c>
      <c r="BD556" s="21"/>
      <c r="BE556" s="59" t="str">
        <f>IF($K556="", "", SUMIF('Drinks List'!EJ$11:EJ$1010, $K556, 'Drinks List'!EI$11:EI$1010))</f>
        <v/>
      </c>
      <c r="BF556" s="21"/>
      <c r="BG556" s="59" t="str">
        <f>IF($K556="", "", SUMIF('Drinks List'!EL$11:EL$1010, $K556, 'Drinks List'!EK$11:EK$1010))</f>
        <v/>
      </c>
      <c r="BH556" s="21"/>
      <c r="BI556" s="59" t="str">
        <f>IF($K556="", "", SUMIF('Drinks List'!EN$11:EN$1010, $K556, 'Drinks List'!EM$11:EM$1010))</f>
        <v/>
      </c>
      <c r="BJ556" s="21"/>
      <c r="BK556" s="59" t="str">
        <f>IF($K556="", "", SUMIF('Drinks List'!EP$11:EP$1010, $K556, 'Drinks List'!EO$11:EO$1010))</f>
        <v/>
      </c>
      <c r="BL556" s="21"/>
      <c r="BM556" s="59" t="str">
        <f>IF($K556="", "", SUMIF('Drinks List'!ER$11:ER$1010, $K556, 'Drinks List'!EQ$11:EQ$1010))</f>
        <v/>
      </c>
      <c r="BN556" s="21"/>
      <c r="BO556" s="65" t="str">
        <f>IF($K556="", "", SUMIF('Drinks List'!ET$11:ET$1010, $K556, 'Drinks List'!ES$11:ES$1010))</f>
        <v/>
      </c>
      <c r="BQ556" s="120" t="str">
        <f t="shared" si="173"/>
        <v/>
      </c>
      <c r="BR556" s="62" t="str">
        <f t="shared" si="174"/>
        <v/>
      </c>
      <c r="BS556" s="76" t="str">
        <f>IF(BQ556="", "", COUNTIF(BQ$11:BQ$1010, "&gt;"&amp;BQ556)+1+COUNTIF(BQ$11:BQ556, BQ556)-1)</f>
        <v/>
      </c>
      <c r="BT556" s="76" t="str">
        <f>IF(BR556="", "", COUNTIF(BR$11:BR$1010, "&lt;"&amp;BR556)+1+COUNTIF(BR$11:BR556, BR556)-1)</f>
        <v/>
      </c>
      <c r="BV556" s="76" t="str">
        <f t="shared" si="175"/>
        <v/>
      </c>
      <c r="BW556" s="124" t="str">
        <f t="shared" si="176"/>
        <v/>
      </c>
      <c r="BX556" s="115" t="str">
        <f t="shared" si="177"/>
        <v/>
      </c>
      <c r="BY556" s="125" t="str">
        <f t="shared" si="178"/>
        <v/>
      </c>
      <c r="CA556" s="106" t="str">
        <f t="shared" si="179"/>
        <v/>
      </c>
      <c r="CB556" s="22" t="str">
        <f t="shared" si="180"/>
        <v/>
      </c>
      <c r="CD556" s="76" t="str">
        <f>IF($J556="", "", IF($BV556=0, "", COUNTIF($J$11:$J$1010, "&lt;"&amp;$J556)+1+COUNTIF($J$11:$J556, $J556)-1))</f>
        <v/>
      </c>
    </row>
    <row r="557" spans="1:82" x14ac:dyDescent="0.25">
      <c r="A557" s="31"/>
      <c r="B557" s="19" t="str">
        <f t="shared" si="161"/>
        <v/>
      </c>
      <c r="C557" s="20" t="str">
        <f t="shared" si="162"/>
        <v/>
      </c>
      <c r="D557" s="29" t="str">
        <f t="shared" si="163"/>
        <v/>
      </c>
      <c r="E557" s="22" t="str">
        <f t="shared" si="164"/>
        <v/>
      </c>
      <c r="F557" s="31"/>
      <c r="G557" s="301"/>
      <c r="H557" s="302"/>
      <c r="I557" s="303"/>
      <c r="J557" s="304"/>
      <c r="K557" s="283"/>
      <c r="L557" s="305"/>
      <c r="M557" s="285"/>
      <c r="N557" s="287"/>
      <c r="O557" s="31"/>
      <c r="P557" s="19" t="str">
        <f t="shared" si="165"/>
        <v/>
      </c>
      <c r="Q557" s="20" t="str">
        <f t="shared" si="166"/>
        <v/>
      </c>
      <c r="R557" s="29" t="str">
        <f t="shared" si="167"/>
        <v/>
      </c>
      <c r="S557" s="22" t="str">
        <f t="shared" si="168"/>
        <v/>
      </c>
      <c r="T557" s="31"/>
      <c r="U557" s="69" t="str">
        <f t="shared" si="169"/>
        <v/>
      </c>
      <c r="V557" s="31"/>
      <c r="X557" s="76" t="str">
        <f t="shared" si="170"/>
        <v/>
      </c>
      <c r="Z557" s="76" t="str">
        <f t="shared" si="171"/>
        <v/>
      </c>
      <c r="AA557" s="76" t="str">
        <f t="shared" si="172"/>
        <v/>
      </c>
      <c r="AC557" s="19" t="str">
        <f>IF($K557="", "", SUMIF('Drinks List'!DH$11:DH$1010, $K557, 'Drinks List'!DG$11:DG$1010))</f>
        <v/>
      </c>
      <c r="AD557" s="21"/>
      <c r="AE557" s="59" t="str">
        <f>IF($K557="", "", SUMIF('Drinks List'!DJ$11:DJ$1010, $K557, 'Drinks List'!DI$11:DI$1010))</f>
        <v/>
      </c>
      <c r="AF557" s="21"/>
      <c r="AG557" s="59" t="str">
        <f>IF($K557="", "", SUMIF('Drinks List'!DL$11:DL$1010, $K557, 'Drinks List'!DK$11:DK$1010))</f>
        <v/>
      </c>
      <c r="AH557" s="21"/>
      <c r="AI557" s="59" t="str">
        <f>IF($K557="", "", SUMIF('Drinks List'!DN$11:DN$1010, $K557, 'Drinks List'!DM$11:DM$1010))</f>
        <v/>
      </c>
      <c r="AJ557" s="21"/>
      <c r="AK557" s="59" t="str">
        <f>IF($K557="", "", SUMIF('Drinks List'!DP$11:DP$1010, $K557, 'Drinks List'!DO$11:DO$1010))</f>
        <v/>
      </c>
      <c r="AL557" s="21"/>
      <c r="AM557" s="59" t="str">
        <f>IF($K557="", "", SUMIF('Drinks List'!DR$11:DR$1010, $K557, 'Drinks List'!DQ$11:DQ$1010))</f>
        <v/>
      </c>
      <c r="AN557" s="21"/>
      <c r="AO557" s="59" t="str">
        <f>IF($K557="", "", SUMIF('Drinks List'!DT$11:DT$1010, $K557, 'Drinks List'!DS$11:DS$1010))</f>
        <v/>
      </c>
      <c r="AP557" s="21"/>
      <c r="AQ557" s="59" t="str">
        <f>IF($K557="", "", SUMIF('Drinks List'!DV$11:DV$1010, $K557, 'Drinks List'!DU$11:DU$1010))</f>
        <v/>
      </c>
      <c r="AR557" s="21"/>
      <c r="AS557" s="59" t="str">
        <f>IF($K557="", "", SUMIF('Drinks List'!DX$11:DX$1010, $K557, 'Drinks List'!DW$11:DW$1010))</f>
        <v/>
      </c>
      <c r="AT557" s="21"/>
      <c r="AU557" s="59" t="str">
        <f>IF($K557="", "", SUMIF('Drinks List'!DZ$11:DZ$1010, $K557, 'Drinks List'!DY$11:DY$1010))</f>
        <v/>
      </c>
      <c r="AV557" s="21"/>
      <c r="AW557" s="59" t="str">
        <f>IF($K557="", "", SUMIF('Drinks List'!EB$11:EB$1010, $K557, 'Drinks List'!EA$11:EA$1010))</f>
        <v/>
      </c>
      <c r="AX557" s="21"/>
      <c r="AY557" s="59" t="str">
        <f>IF($K557="", "", SUMIF('Drinks List'!ED$11:ED$1010, $K557, 'Drinks List'!EC$11:EC$1010))</f>
        <v/>
      </c>
      <c r="AZ557" s="21"/>
      <c r="BA557" s="59" t="str">
        <f>IF($K557="", "", SUMIF('Drinks List'!EF$11:EF$1010, $K557, 'Drinks List'!EE$11:EE$1010))</f>
        <v/>
      </c>
      <c r="BB557" s="21"/>
      <c r="BC557" s="59" t="str">
        <f>IF($K557="", "", SUMIF('Drinks List'!EH$11:EH$1010, $K557, 'Drinks List'!EG$11:EG$1010))</f>
        <v/>
      </c>
      <c r="BD557" s="21"/>
      <c r="BE557" s="59" t="str">
        <f>IF($K557="", "", SUMIF('Drinks List'!EJ$11:EJ$1010, $K557, 'Drinks List'!EI$11:EI$1010))</f>
        <v/>
      </c>
      <c r="BF557" s="21"/>
      <c r="BG557" s="59" t="str">
        <f>IF($K557="", "", SUMIF('Drinks List'!EL$11:EL$1010, $K557, 'Drinks List'!EK$11:EK$1010))</f>
        <v/>
      </c>
      <c r="BH557" s="21"/>
      <c r="BI557" s="59" t="str">
        <f>IF($K557="", "", SUMIF('Drinks List'!EN$11:EN$1010, $K557, 'Drinks List'!EM$11:EM$1010))</f>
        <v/>
      </c>
      <c r="BJ557" s="21"/>
      <c r="BK557" s="59" t="str">
        <f>IF($K557="", "", SUMIF('Drinks List'!EP$11:EP$1010, $K557, 'Drinks List'!EO$11:EO$1010))</f>
        <v/>
      </c>
      <c r="BL557" s="21"/>
      <c r="BM557" s="59" t="str">
        <f>IF($K557="", "", SUMIF('Drinks List'!ER$11:ER$1010, $K557, 'Drinks List'!EQ$11:EQ$1010))</f>
        <v/>
      </c>
      <c r="BN557" s="21"/>
      <c r="BO557" s="65" t="str">
        <f>IF($K557="", "", SUMIF('Drinks List'!ET$11:ET$1010, $K557, 'Drinks List'!ES$11:ES$1010))</f>
        <v/>
      </c>
      <c r="BQ557" s="120" t="str">
        <f t="shared" si="173"/>
        <v/>
      </c>
      <c r="BR557" s="62" t="str">
        <f t="shared" si="174"/>
        <v/>
      </c>
      <c r="BS557" s="76" t="str">
        <f>IF(BQ557="", "", COUNTIF(BQ$11:BQ$1010, "&gt;"&amp;BQ557)+1+COUNTIF(BQ$11:BQ557, BQ557)-1)</f>
        <v/>
      </c>
      <c r="BT557" s="76" t="str">
        <f>IF(BR557="", "", COUNTIF(BR$11:BR$1010, "&lt;"&amp;BR557)+1+COUNTIF(BR$11:BR557, BR557)-1)</f>
        <v/>
      </c>
      <c r="BV557" s="76" t="str">
        <f t="shared" si="175"/>
        <v/>
      </c>
      <c r="BW557" s="124" t="str">
        <f t="shared" si="176"/>
        <v/>
      </c>
      <c r="BX557" s="115" t="str">
        <f t="shared" si="177"/>
        <v/>
      </c>
      <c r="BY557" s="125" t="str">
        <f t="shared" si="178"/>
        <v/>
      </c>
      <c r="CA557" s="106" t="str">
        <f t="shared" si="179"/>
        <v/>
      </c>
      <c r="CB557" s="22" t="str">
        <f t="shared" si="180"/>
        <v/>
      </c>
      <c r="CD557" s="76" t="str">
        <f>IF($J557="", "", IF($BV557=0, "", COUNTIF($J$11:$J$1010, "&lt;"&amp;$J557)+1+COUNTIF($J$11:$J557, $J557)-1))</f>
        <v/>
      </c>
    </row>
    <row r="558" spans="1:82" x14ac:dyDescent="0.25">
      <c r="A558" s="31"/>
      <c r="B558" s="19" t="str">
        <f t="shared" si="161"/>
        <v/>
      </c>
      <c r="C558" s="20" t="str">
        <f t="shared" si="162"/>
        <v/>
      </c>
      <c r="D558" s="29" t="str">
        <f t="shared" si="163"/>
        <v/>
      </c>
      <c r="E558" s="22" t="str">
        <f t="shared" si="164"/>
        <v/>
      </c>
      <c r="F558" s="31"/>
      <c r="G558" s="301"/>
      <c r="H558" s="302"/>
      <c r="I558" s="303"/>
      <c r="J558" s="304"/>
      <c r="K558" s="283"/>
      <c r="L558" s="305"/>
      <c r="M558" s="285"/>
      <c r="N558" s="287"/>
      <c r="O558" s="31"/>
      <c r="P558" s="19" t="str">
        <f t="shared" si="165"/>
        <v/>
      </c>
      <c r="Q558" s="20" t="str">
        <f t="shared" si="166"/>
        <v/>
      </c>
      <c r="R558" s="29" t="str">
        <f t="shared" si="167"/>
        <v/>
      </c>
      <c r="S558" s="22" t="str">
        <f t="shared" si="168"/>
        <v/>
      </c>
      <c r="T558" s="31"/>
      <c r="U558" s="69" t="str">
        <f t="shared" si="169"/>
        <v/>
      </c>
      <c r="V558" s="31"/>
      <c r="X558" s="76" t="str">
        <f t="shared" si="170"/>
        <v/>
      </c>
      <c r="Z558" s="76" t="str">
        <f t="shared" si="171"/>
        <v/>
      </c>
      <c r="AA558" s="76" t="str">
        <f t="shared" si="172"/>
        <v/>
      </c>
      <c r="AC558" s="19" t="str">
        <f>IF($K558="", "", SUMIF('Drinks List'!DH$11:DH$1010, $K558, 'Drinks List'!DG$11:DG$1010))</f>
        <v/>
      </c>
      <c r="AD558" s="21"/>
      <c r="AE558" s="59" t="str">
        <f>IF($K558="", "", SUMIF('Drinks List'!DJ$11:DJ$1010, $K558, 'Drinks List'!DI$11:DI$1010))</f>
        <v/>
      </c>
      <c r="AF558" s="21"/>
      <c r="AG558" s="59" t="str">
        <f>IF($K558="", "", SUMIF('Drinks List'!DL$11:DL$1010, $K558, 'Drinks List'!DK$11:DK$1010))</f>
        <v/>
      </c>
      <c r="AH558" s="21"/>
      <c r="AI558" s="59" t="str">
        <f>IF($K558="", "", SUMIF('Drinks List'!DN$11:DN$1010, $K558, 'Drinks List'!DM$11:DM$1010))</f>
        <v/>
      </c>
      <c r="AJ558" s="21"/>
      <c r="AK558" s="59" t="str">
        <f>IF($K558="", "", SUMIF('Drinks List'!DP$11:DP$1010, $K558, 'Drinks List'!DO$11:DO$1010))</f>
        <v/>
      </c>
      <c r="AL558" s="21"/>
      <c r="AM558" s="59" t="str">
        <f>IF($K558="", "", SUMIF('Drinks List'!DR$11:DR$1010, $K558, 'Drinks List'!DQ$11:DQ$1010))</f>
        <v/>
      </c>
      <c r="AN558" s="21"/>
      <c r="AO558" s="59" t="str">
        <f>IF($K558="", "", SUMIF('Drinks List'!DT$11:DT$1010, $K558, 'Drinks List'!DS$11:DS$1010))</f>
        <v/>
      </c>
      <c r="AP558" s="21"/>
      <c r="AQ558" s="59" t="str">
        <f>IF($K558="", "", SUMIF('Drinks List'!DV$11:DV$1010, $K558, 'Drinks List'!DU$11:DU$1010))</f>
        <v/>
      </c>
      <c r="AR558" s="21"/>
      <c r="AS558" s="59" t="str">
        <f>IF($K558="", "", SUMIF('Drinks List'!DX$11:DX$1010, $K558, 'Drinks List'!DW$11:DW$1010))</f>
        <v/>
      </c>
      <c r="AT558" s="21"/>
      <c r="AU558" s="59" t="str">
        <f>IF($K558="", "", SUMIF('Drinks List'!DZ$11:DZ$1010, $K558, 'Drinks List'!DY$11:DY$1010))</f>
        <v/>
      </c>
      <c r="AV558" s="21"/>
      <c r="AW558" s="59" t="str">
        <f>IF($K558="", "", SUMIF('Drinks List'!EB$11:EB$1010, $K558, 'Drinks List'!EA$11:EA$1010))</f>
        <v/>
      </c>
      <c r="AX558" s="21"/>
      <c r="AY558" s="59" t="str">
        <f>IF($K558="", "", SUMIF('Drinks List'!ED$11:ED$1010, $K558, 'Drinks List'!EC$11:EC$1010))</f>
        <v/>
      </c>
      <c r="AZ558" s="21"/>
      <c r="BA558" s="59" t="str">
        <f>IF($K558="", "", SUMIF('Drinks List'!EF$11:EF$1010, $K558, 'Drinks List'!EE$11:EE$1010))</f>
        <v/>
      </c>
      <c r="BB558" s="21"/>
      <c r="BC558" s="59" t="str">
        <f>IF($K558="", "", SUMIF('Drinks List'!EH$11:EH$1010, $K558, 'Drinks List'!EG$11:EG$1010))</f>
        <v/>
      </c>
      <c r="BD558" s="21"/>
      <c r="BE558" s="59" t="str">
        <f>IF($K558="", "", SUMIF('Drinks List'!EJ$11:EJ$1010, $K558, 'Drinks List'!EI$11:EI$1010))</f>
        <v/>
      </c>
      <c r="BF558" s="21"/>
      <c r="BG558" s="59" t="str">
        <f>IF($K558="", "", SUMIF('Drinks List'!EL$11:EL$1010, $K558, 'Drinks List'!EK$11:EK$1010))</f>
        <v/>
      </c>
      <c r="BH558" s="21"/>
      <c r="BI558" s="59" t="str">
        <f>IF($K558="", "", SUMIF('Drinks List'!EN$11:EN$1010, $K558, 'Drinks List'!EM$11:EM$1010))</f>
        <v/>
      </c>
      <c r="BJ558" s="21"/>
      <c r="BK558" s="59" t="str">
        <f>IF($K558="", "", SUMIF('Drinks List'!EP$11:EP$1010, $K558, 'Drinks List'!EO$11:EO$1010))</f>
        <v/>
      </c>
      <c r="BL558" s="21"/>
      <c r="BM558" s="59" t="str">
        <f>IF($K558="", "", SUMIF('Drinks List'!ER$11:ER$1010, $K558, 'Drinks List'!EQ$11:EQ$1010))</f>
        <v/>
      </c>
      <c r="BN558" s="21"/>
      <c r="BO558" s="65" t="str">
        <f>IF($K558="", "", SUMIF('Drinks List'!ET$11:ET$1010, $K558, 'Drinks List'!ES$11:ES$1010))</f>
        <v/>
      </c>
      <c r="BQ558" s="120" t="str">
        <f t="shared" si="173"/>
        <v/>
      </c>
      <c r="BR558" s="62" t="str">
        <f t="shared" si="174"/>
        <v/>
      </c>
      <c r="BS558" s="76" t="str">
        <f>IF(BQ558="", "", COUNTIF(BQ$11:BQ$1010, "&gt;"&amp;BQ558)+1+COUNTIF(BQ$11:BQ558, BQ558)-1)</f>
        <v/>
      </c>
      <c r="BT558" s="76" t="str">
        <f>IF(BR558="", "", COUNTIF(BR$11:BR$1010, "&lt;"&amp;BR558)+1+COUNTIF(BR$11:BR558, BR558)-1)</f>
        <v/>
      </c>
      <c r="BV558" s="76" t="str">
        <f t="shared" si="175"/>
        <v/>
      </c>
      <c r="BW558" s="124" t="str">
        <f t="shared" si="176"/>
        <v/>
      </c>
      <c r="BX558" s="115" t="str">
        <f t="shared" si="177"/>
        <v/>
      </c>
      <c r="BY558" s="125" t="str">
        <f t="shared" si="178"/>
        <v/>
      </c>
      <c r="CA558" s="106" t="str">
        <f t="shared" si="179"/>
        <v/>
      </c>
      <c r="CB558" s="22" t="str">
        <f t="shared" si="180"/>
        <v/>
      </c>
      <c r="CD558" s="76" t="str">
        <f>IF($J558="", "", IF($BV558=0, "", COUNTIF($J$11:$J$1010, "&lt;"&amp;$J558)+1+COUNTIF($J$11:$J558, $J558)-1))</f>
        <v/>
      </c>
    </row>
    <row r="559" spans="1:82" x14ac:dyDescent="0.25">
      <c r="A559" s="31"/>
      <c r="B559" s="19" t="str">
        <f t="shared" si="161"/>
        <v/>
      </c>
      <c r="C559" s="20" t="str">
        <f t="shared" si="162"/>
        <v/>
      </c>
      <c r="D559" s="29" t="str">
        <f t="shared" si="163"/>
        <v/>
      </c>
      <c r="E559" s="22" t="str">
        <f t="shared" si="164"/>
        <v/>
      </c>
      <c r="F559" s="31"/>
      <c r="G559" s="301"/>
      <c r="H559" s="302"/>
      <c r="I559" s="303"/>
      <c r="J559" s="304"/>
      <c r="K559" s="283"/>
      <c r="L559" s="305"/>
      <c r="M559" s="285"/>
      <c r="N559" s="287"/>
      <c r="O559" s="31"/>
      <c r="P559" s="19" t="str">
        <f t="shared" si="165"/>
        <v/>
      </c>
      <c r="Q559" s="20" t="str">
        <f t="shared" si="166"/>
        <v/>
      </c>
      <c r="R559" s="29" t="str">
        <f t="shared" si="167"/>
        <v/>
      </c>
      <c r="S559" s="22" t="str">
        <f t="shared" si="168"/>
        <v/>
      </c>
      <c r="T559" s="31"/>
      <c r="U559" s="69" t="str">
        <f t="shared" si="169"/>
        <v/>
      </c>
      <c r="V559" s="31"/>
      <c r="X559" s="76" t="str">
        <f t="shared" si="170"/>
        <v/>
      </c>
      <c r="Z559" s="76" t="str">
        <f t="shared" si="171"/>
        <v/>
      </c>
      <c r="AA559" s="76" t="str">
        <f t="shared" si="172"/>
        <v/>
      </c>
      <c r="AC559" s="19" t="str">
        <f>IF($K559="", "", SUMIF('Drinks List'!DH$11:DH$1010, $K559, 'Drinks List'!DG$11:DG$1010))</f>
        <v/>
      </c>
      <c r="AD559" s="21"/>
      <c r="AE559" s="59" t="str">
        <f>IF($K559="", "", SUMIF('Drinks List'!DJ$11:DJ$1010, $K559, 'Drinks List'!DI$11:DI$1010))</f>
        <v/>
      </c>
      <c r="AF559" s="21"/>
      <c r="AG559" s="59" t="str">
        <f>IF($K559="", "", SUMIF('Drinks List'!DL$11:DL$1010, $K559, 'Drinks List'!DK$11:DK$1010))</f>
        <v/>
      </c>
      <c r="AH559" s="21"/>
      <c r="AI559" s="59" t="str">
        <f>IF($K559="", "", SUMIF('Drinks List'!DN$11:DN$1010, $K559, 'Drinks List'!DM$11:DM$1010))</f>
        <v/>
      </c>
      <c r="AJ559" s="21"/>
      <c r="AK559" s="59" t="str">
        <f>IF($K559="", "", SUMIF('Drinks List'!DP$11:DP$1010, $K559, 'Drinks List'!DO$11:DO$1010))</f>
        <v/>
      </c>
      <c r="AL559" s="21"/>
      <c r="AM559" s="59" t="str">
        <f>IF($K559="", "", SUMIF('Drinks List'!DR$11:DR$1010, $K559, 'Drinks List'!DQ$11:DQ$1010))</f>
        <v/>
      </c>
      <c r="AN559" s="21"/>
      <c r="AO559" s="59" t="str">
        <f>IF($K559="", "", SUMIF('Drinks List'!DT$11:DT$1010, $K559, 'Drinks List'!DS$11:DS$1010))</f>
        <v/>
      </c>
      <c r="AP559" s="21"/>
      <c r="AQ559" s="59" t="str">
        <f>IF($K559="", "", SUMIF('Drinks List'!DV$11:DV$1010, $K559, 'Drinks List'!DU$11:DU$1010))</f>
        <v/>
      </c>
      <c r="AR559" s="21"/>
      <c r="AS559" s="59" t="str">
        <f>IF($K559="", "", SUMIF('Drinks List'!DX$11:DX$1010, $K559, 'Drinks List'!DW$11:DW$1010))</f>
        <v/>
      </c>
      <c r="AT559" s="21"/>
      <c r="AU559" s="59" t="str">
        <f>IF($K559="", "", SUMIF('Drinks List'!DZ$11:DZ$1010, $K559, 'Drinks List'!DY$11:DY$1010))</f>
        <v/>
      </c>
      <c r="AV559" s="21"/>
      <c r="AW559" s="59" t="str">
        <f>IF($K559="", "", SUMIF('Drinks List'!EB$11:EB$1010, $K559, 'Drinks List'!EA$11:EA$1010))</f>
        <v/>
      </c>
      <c r="AX559" s="21"/>
      <c r="AY559" s="59" t="str">
        <f>IF($K559="", "", SUMIF('Drinks List'!ED$11:ED$1010, $K559, 'Drinks List'!EC$11:EC$1010))</f>
        <v/>
      </c>
      <c r="AZ559" s="21"/>
      <c r="BA559" s="59" t="str">
        <f>IF($K559="", "", SUMIF('Drinks List'!EF$11:EF$1010, $K559, 'Drinks List'!EE$11:EE$1010))</f>
        <v/>
      </c>
      <c r="BB559" s="21"/>
      <c r="BC559" s="59" t="str">
        <f>IF($K559="", "", SUMIF('Drinks List'!EH$11:EH$1010, $K559, 'Drinks List'!EG$11:EG$1010))</f>
        <v/>
      </c>
      <c r="BD559" s="21"/>
      <c r="BE559" s="59" t="str">
        <f>IF($K559="", "", SUMIF('Drinks List'!EJ$11:EJ$1010, $K559, 'Drinks List'!EI$11:EI$1010))</f>
        <v/>
      </c>
      <c r="BF559" s="21"/>
      <c r="BG559" s="59" t="str">
        <f>IF($K559="", "", SUMIF('Drinks List'!EL$11:EL$1010, $K559, 'Drinks List'!EK$11:EK$1010))</f>
        <v/>
      </c>
      <c r="BH559" s="21"/>
      <c r="BI559" s="59" t="str">
        <f>IF($K559="", "", SUMIF('Drinks List'!EN$11:EN$1010, $K559, 'Drinks List'!EM$11:EM$1010))</f>
        <v/>
      </c>
      <c r="BJ559" s="21"/>
      <c r="BK559" s="59" t="str">
        <f>IF($K559="", "", SUMIF('Drinks List'!EP$11:EP$1010, $K559, 'Drinks List'!EO$11:EO$1010))</f>
        <v/>
      </c>
      <c r="BL559" s="21"/>
      <c r="BM559" s="59" t="str">
        <f>IF($K559="", "", SUMIF('Drinks List'!ER$11:ER$1010, $K559, 'Drinks List'!EQ$11:EQ$1010))</f>
        <v/>
      </c>
      <c r="BN559" s="21"/>
      <c r="BO559" s="65" t="str">
        <f>IF($K559="", "", SUMIF('Drinks List'!ET$11:ET$1010, $K559, 'Drinks List'!ES$11:ES$1010))</f>
        <v/>
      </c>
      <c r="BQ559" s="120" t="str">
        <f t="shared" si="173"/>
        <v/>
      </c>
      <c r="BR559" s="62" t="str">
        <f t="shared" si="174"/>
        <v/>
      </c>
      <c r="BS559" s="76" t="str">
        <f>IF(BQ559="", "", COUNTIF(BQ$11:BQ$1010, "&gt;"&amp;BQ559)+1+COUNTIF(BQ$11:BQ559, BQ559)-1)</f>
        <v/>
      </c>
      <c r="BT559" s="76" t="str">
        <f>IF(BR559="", "", COUNTIF(BR$11:BR$1010, "&lt;"&amp;BR559)+1+COUNTIF(BR$11:BR559, BR559)-1)</f>
        <v/>
      </c>
      <c r="BV559" s="76" t="str">
        <f t="shared" si="175"/>
        <v/>
      </c>
      <c r="BW559" s="124" t="str">
        <f t="shared" si="176"/>
        <v/>
      </c>
      <c r="BX559" s="115" t="str">
        <f t="shared" si="177"/>
        <v/>
      </c>
      <c r="BY559" s="125" t="str">
        <f t="shared" si="178"/>
        <v/>
      </c>
      <c r="CA559" s="106" t="str">
        <f t="shared" si="179"/>
        <v/>
      </c>
      <c r="CB559" s="22" t="str">
        <f t="shared" si="180"/>
        <v/>
      </c>
      <c r="CD559" s="76" t="str">
        <f>IF($J559="", "", IF($BV559=0, "", COUNTIF($J$11:$J$1010, "&lt;"&amp;$J559)+1+COUNTIF($J$11:$J559, $J559)-1))</f>
        <v/>
      </c>
    </row>
    <row r="560" spans="1:82" x14ac:dyDescent="0.25">
      <c r="A560" s="31"/>
      <c r="B560" s="19" t="str">
        <f t="shared" si="161"/>
        <v/>
      </c>
      <c r="C560" s="20" t="str">
        <f t="shared" si="162"/>
        <v/>
      </c>
      <c r="D560" s="29" t="str">
        <f t="shared" si="163"/>
        <v/>
      </c>
      <c r="E560" s="22" t="str">
        <f t="shared" si="164"/>
        <v/>
      </c>
      <c r="F560" s="31"/>
      <c r="G560" s="301"/>
      <c r="H560" s="302"/>
      <c r="I560" s="303"/>
      <c r="J560" s="304"/>
      <c r="K560" s="283"/>
      <c r="L560" s="305"/>
      <c r="M560" s="285"/>
      <c r="N560" s="287"/>
      <c r="O560" s="31"/>
      <c r="P560" s="19" t="str">
        <f t="shared" si="165"/>
        <v/>
      </c>
      <c r="Q560" s="20" t="str">
        <f t="shared" si="166"/>
        <v/>
      </c>
      <c r="R560" s="29" t="str">
        <f t="shared" si="167"/>
        <v/>
      </c>
      <c r="S560" s="22" t="str">
        <f t="shared" si="168"/>
        <v/>
      </c>
      <c r="T560" s="31"/>
      <c r="U560" s="69" t="str">
        <f t="shared" si="169"/>
        <v/>
      </c>
      <c r="V560" s="31"/>
      <c r="X560" s="76" t="str">
        <f t="shared" si="170"/>
        <v/>
      </c>
      <c r="Z560" s="76" t="str">
        <f t="shared" si="171"/>
        <v/>
      </c>
      <c r="AA560" s="76" t="str">
        <f t="shared" si="172"/>
        <v/>
      </c>
      <c r="AC560" s="19" t="str">
        <f>IF($K560="", "", SUMIF('Drinks List'!DH$11:DH$1010, $K560, 'Drinks List'!DG$11:DG$1010))</f>
        <v/>
      </c>
      <c r="AD560" s="21"/>
      <c r="AE560" s="59" t="str">
        <f>IF($K560="", "", SUMIF('Drinks List'!DJ$11:DJ$1010, $K560, 'Drinks List'!DI$11:DI$1010))</f>
        <v/>
      </c>
      <c r="AF560" s="21"/>
      <c r="AG560" s="59" t="str">
        <f>IF($K560="", "", SUMIF('Drinks List'!DL$11:DL$1010, $K560, 'Drinks List'!DK$11:DK$1010))</f>
        <v/>
      </c>
      <c r="AH560" s="21"/>
      <c r="AI560" s="59" t="str">
        <f>IF($K560="", "", SUMIF('Drinks List'!DN$11:DN$1010, $K560, 'Drinks List'!DM$11:DM$1010))</f>
        <v/>
      </c>
      <c r="AJ560" s="21"/>
      <c r="AK560" s="59" t="str">
        <f>IF($K560="", "", SUMIF('Drinks List'!DP$11:DP$1010, $K560, 'Drinks List'!DO$11:DO$1010))</f>
        <v/>
      </c>
      <c r="AL560" s="21"/>
      <c r="AM560" s="59" t="str">
        <f>IF($K560="", "", SUMIF('Drinks List'!DR$11:DR$1010, $K560, 'Drinks List'!DQ$11:DQ$1010))</f>
        <v/>
      </c>
      <c r="AN560" s="21"/>
      <c r="AO560" s="59" t="str">
        <f>IF($K560="", "", SUMIF('Drinks List'!DT$11:DT$1010, $K560, 'Drinks List'!DS$11:DS$1010))</f>
        <v/>
      </c>
      <c r="AP560" s="21"/>
      <c r="AQ560" s="59" t="str">
        <f>IF($K560="", "", SUMIF('Drinks List'!DV$11:DV$1010, $K560, 'Drinks List'!DU$11:DU$1010))</f>
        <v/>
      </c>
      <c r="AR560" s="21"/>
      <c r="AS560" s="59" t="str">
        <f>IF($K560="", "", SUMIF('Drinks List'!DX$11:DX$1010, $K560, 'Drinks List'!DW$11:DW$1010))</f>
        <v/>
      </c>
      <c r="AT560" s="21"/>
      <c r="AU560" s="59" t="str">
        <f>IF($K560="", "", SUMIF('Drinks List'!DZ$11:DZ$1010, $K560, 'Drinks List'!DY$11:DY$1010))</f>
        <v/>
      </c>
      <c r="AV560" s="21"/>
      <c r="AW560" s="59" t="str">
        <f>IF($K560="", "", SUMIF('Drinks List'!EB$11:EB$1010, $K560, 'Drinks List'!EA$11:EA$1010))</f>
        <v/>
      </c>
      <c r="AX560" s="21"/>
      <c r="AY560" s="59" t="str">
        <f>IF($K560="", "", SUMIF('Drinks List'!ED$11:ED$1010, $K560, 'Drinks List'!EC$11:EC$1010))</f>
        <v/>
      </c>
      <c r="AZ560" s="21"/>
      <c r="BA560" s="59" t="str">
        <f>IF($K560="", "", SUMIF('Drinks List'!EF$11:EF$1010, $K560, 'Drinks List'!EE$11:EE$1010))</f>
        <v/>
      </c>
      <c r="BB560" s="21"/>
      <c r="BC560" s="59" t="str">
        <f>IF($K560="", "", SUMIF('Drinks List'!EH$11:EH$1010, $K560, 'Drinks List'!EG$11:EG$1010))</f>
        <v/>
      </c>
      <c r="BD560" s="21"/>
      <c r="BE560" s="59" t="str">
        <f>IF($K560="", "", SUMIF('Drinks List'!EJ$11:EJ$1010, $K560, 'Drinks List'!EI$11:EI$1010))</f>
        <v/>
      </c>
      <c r="BF560" s="21"/>
      <c r="BG560" s="59" t="str">
        <f>IF($K560="", "", SUMIF('Drinks List'!EL$11:EL$1010, $K560, 'Drinks List'!EK$11:EK$1010))</f>
        <v/>
      </c>
      <c r="BH560" s="21"/>
      <c r="BI560" s="59" t="str">
        <f>IF($K560="", "", SUMIF('Drinks List'!EN$11:EN$1010, $K560, 'Drinks List'!EM$11:EM$1010))</f>
        <v/>
      </c>
      <c r="BJ560" s="21"/>
      <c r="BK560" s="59" t="str">
        <f>IF($K560="", "", SUMIF('Drinks List'!EP$11:EP$1010, $K560, 'Drinks List'!EO$11:EO$1010))</f>
        <v/>
      </c>
      <c r="BL560" s="21"/>
      <c r="BM560" s="59" t="str">
        <f>IF($K560="", "", SUMIF('Drinks List'!ER$11:ER$1010, $K560, 'Drinks List'!EQ$11:EQ$1010))</f>
        <v/>
      </c>
      <c r="BN560" s="21"/>
      <c r="BO560" s="65" t="str">
        <f>IF($K560="", "", SUMIF('Drinks List'!ET$11:ET$1010, $K560, 'Drinks List'!ES$11:ES$1010))</f>
        <v/>
      </c>
      <c r="BQ560" s="120" t="str">
        <f t="shared" si="173"/>
        <v/>
      </c>
      <c r="BR560" s="62" t="str">
        <f t="shared" si="174"/>
        <v/>
      </c>
      <c r="BS560" s="76" t="str">
        <f>IF(BQ560="", "", COUNTIF(BQ$11:BQ$1010, "&gt;"&amp;BQ560)+1+COUNTIF(BQ$11:BQ560, BQ560)-1)</f>
        <v/>
      </c>
      <c r="BT560" s="76" t="str">
        <f>IF(BR560="", "", COUNTIF(BR$11:BR$1010, "&lt;"&amp;BR560)+1+COUNTIF(BR$11:BR560, BR560)-1)</f>
        <v/>
      </c>
      <c r="BV560" s="76" t="str">
        <f t="shared" si="175"/>
        <v/>
      </c>
      <c r="BW560" s="124" t="str">
        <f t="shared" si="176"/>
        <v/>
      </c>
      <c r="BX560" s="115" t="str">
        <f t="shared" si="177"/>
        <v/>
      </c>
      <c r="BY560" s="125" t="str">
        <f t="shared" si="178"/>
        <v/>
      </c>
      <c r="CA560" s="106" t="str">
        <f t="shared" si="179"/>
        <v/>
      </c>
      <c r="CB560" s="22" t="str">
        <f t="shared" si="180"/>
        <v/>
      </c>
      <c r="CD560" s="76" t="str">
        <f>IF($J560="", "", IF($BV560=0, "", COUNTIF($J$11:$J$1010, "&lt;"&amp;$J560)+1+COUNTIF($J$11:$J560, $J560)-1))</f>
        <v/>
      </c>
    </row>
    <row r="561" spans="1:82" x14ac:dyDescent="0.25">
      <c r="A561" s="31"/>
      <c r="B561" s="19" t="str">
        <f t="shared" si="161"/>
        <v/>
      </c>
      <c r="C561" s="20" t="str">
        <f t="shared" si="162"/>
        <v/>
      </c>
      <c r="D561" s="29" t="str">
        <f t="shared" si="163"/>
        <v/>
      </c>
      <c r="E561" s="22" t="str">
        <f t="shared" si="164"/>
        <v/>
      </c>
      <c r="F561" s="31"/>
      <c r="G561" s="301"/>
      <c r="H561" s="302"/>
      <c r="I561" s="303"/>
      <c r="J561" s="304"/>
      <c r="K561" s="283"/>
      <c r="L561" s="305"/>
      <c r="M561" s="285"/>
      <c r="N561" s="287"/>
      <c r="O561" s="31"/>
      <c r="P561" s="19" t="str">
        <f t="shared" si="165"/>
        <v/>
      </c>
      <c r="Q561" s="20" t="str">
        <f t="shared" si="166"/>
        <v/>
      </c>
      <c r="R561" s="29" t="str">
        <f t="shared" si="167"/>
        <v/>
      </c>
      <c r="S561" s="22" t="str">
        <f t="shared" si="168"/>
        <v/>
      </c>
      <c r="T561" s="31"/>
      <c r="U561" s="69" t="str">
        <f t="shared" si="169"/>
        <v/>
      </c>
      <c r="V561" s="31"/>
      <c r="X561" s="76" t="str">
        <f t="shared" si="170"/>
        <v/>
      </c>
      <c r="Z561" s="76" t="str">
        <f t="shared" si="171"/>
        <v/>
      </c>
      <c r="AA561" s="76" t="str">
        <f t="shared" si="172"/>
        <v/>
      </c>
      <c r="AC561" s="19" t="str">
        <f>IF($K561="", "", SUMIF('Drinks List'!DH$11:DH$1010, $K561, 'Drinks List'!DG$11:DG$1010))</f>
        <v/>
      </c>
      <c r="AD561" s="21"/>
      <c r="AE561" s="59" t="str">
        <f>IF($K561="", "", SUMIF('Drinks List'!DJ$11:DJ$1010, $K561, 'Drinks List'!DI$11:DI$1010))</f>
        <v/>
      </c>
      <c r="AF561" s="21"/>
      <c r="AG561" s="59" t="str">
        <f>IF($K561="", "", SUMIF('Drinks List'!DL$11:DL$1010, $K561, 'Drinks List'!DK$11:DK$1010))</f>
        <v/>
      </c>
      <c r="AH561" s="21"/>
      <c r="AI561" s="59" t="str">
        <f>IF($K561="", "", SUMIF('Drinks List'!DN$11:DN$1010, $K561, 'Drinks List'!DM$11:DM$1010))</f>
        <v/>
      </c>
      <c r="AJ561" s="21"/>
      <c r="AK561" s="59" t="str">
        <f>IF($K561="", "", SUMIF('Drinks List'!DP$11:DP$1010, $K561, 'Drinks List'!DO$11:DO$1010))</f>
        <v/>
      </c>
      <c r="AL561" s="21"/>
      <c r="AM561" s="59" t="str">
        <f>IF($K561="", "", SUMIF('Drinks List'!DR$11:DR$1010, $K561, 'Drinks List'!DQ$11:DQ$1010))</f>
        <v/>
      </c>
      <c r="AN561" s="21"/>
      <c r="AO561" s="59" t="str">
        <f>IF($K561="", "", SUMIF('Drinks List'!DT$11:DT$1010, $K561, 'Drinks List'!DS$11:DS$1010))</f>
        <v/>
      </c>
      <c r="AP561" s="21"/>
      <c r="AQ561" s="59" t="str">
        <f>IF($K561="", "", SUMIF('Drinks List'!DV$11:DV$1010, $K561, 'Drinks List'!DU$11:DU$1010))</f>
        <v/>
      </c>
      <c r="AR561" s="21"/>
      <c r="AS561" s="59" t="str">
        <f>IF($K561="", "", SUMIF('Drinks List'!DX$11:DX$1010, $K561, 'Drinks List'!DW$11:DW$1010))</f>
        <v/>
      </c>
      <c r="AT561" s="21"/>
      <c r="AU561" s="59" t="str">
        <f>IF($K561="", "", SUMIF('Drinks List'!DZ$11:DZ$1010, $K561, 'Drinks List'!DY$11:DY$1010))</f>
        <v/>
      </c>
      <c r="AV561" s="21"/>
      <c r="AW561" s="59" t="str">
        <f>IF($K561="", "", SUMIF('Drinks List'!EB$11:EB$1010, $K561, 'Drinks List'!EA$11:EA$1010))</f>
        <v/>
      </c>
      <c r="AX561" s="21"/>
      <c r="AY561" s="59" t="str">
        <f>IF($K561="", "", SUMIF('Drinks List'!ED$11:ED$1010, $K561, 'Drinks List'!EC$11:EC$1010))</f>
        <v/>
      </c>
      <c r="AZ561" s="21"/>
      <c r="BA561" s="59" t="str">
        <f>IF($K561="", "", SUMIF('Drinks List'!EF$11:EF$1010, $K561, 'Drinks List'!EE$11:EE$1010))</f>
        <v/>
      </c>
      <c r="BB561" s="21"/>
      <c r="BC561" s="59" t="str">
        <f>IF($K561="", "", SUMIF('Drinks List'!EH$11:EH$1010, $K561, 'Drinks List'!EG$11:EG$1010))</f>
        <v/>
      </c>
      <c r="BD561" s="21"/>
      <c r="BE561" s="59" t="str">
        <f>IF($K561="", "", SUMIF('Drinks List'!EJ$11:EJ$1010, $K561, 'Drinks List'!EI$11:EI$1010))</f>
        <v/>
      </c>
      <c r="BF561" s="21"/>
      <c r="BG561" s="59" t="str">
        <f>IF($K561="", "", SUMIF('Drinks List'!EL$11:EL$1010, $K561, 'Drinks List'!EK$11:EK$1010))</f>
        <v/>
      </c>
      <c r="BH561" s="21"/>
      <c r="BI561" s="59" t="str">
        <f>IF($K561="", "", SUMIF('Drinks List'!EN$11:EN$1010, $K561, 'Drinks List'!EM$11:EM$1010))</f>
        <v/>
      </c>
      <c r="BJ561" s="21"/>
      <c r="BK561" s="59" t="str">
        <f>IF($K561="", "", SUMIF('Drinks List'!EP$11:EP$1010, $K561, 'Drinks List'!EO$11:EO$1010))</f>
        <v/>
      </c>
      <c r="BL561" s="21"/>
      <c r="BM561" s="59" t="str">
        <f>IF($K561="", "", SUMIF('Drinks List'!ER$11:ER$1010, $K561, 'Drinks List'!EQ$11:EQ$1010))</f>
        <v/>
      </c>
      <c r="BN561" s="21"/>
      <c r="BO561" s="65" t="str">
        <f>IF($K561="", "", SUMIF('Drinks List'!ET$11:ET$1010, $K561, 'Drinks List'!ES$11:ES$1010))</f>
        <v/>
      </c>
      <c r="BQ561" s="120" t="str">
        <f t="shared" si="173"/>
        <v/>
      </c>
      <c r="BR561" s="62" t="str">
        <f t="shared" si="174"/>
        <v/>
      </c>
      <c r="BS561" s="76" t="str">
        <f>IF(BQ561="", "", COUNTIF(BQ$11:BQ$1010, "&gt;"&amp;BQ561)+1+COUNTIF(BQ$11:BQ561, BQ561)-1)</f>
        <v/>
      </c>
      <c r="BT561" s="76" t="str">
        <f>IF(BR561="", "", COUNTIF(BR$11:BR$1010, "&lt;"&amp;BR561)+1+COUNTIF(BR$11:BR561, BR561)-1)</f>
        <v/>
      </c>
      <c r="BV561" s="76" t="str">
        <f t="shared" si="175"/>
        <v/>
      </c>
      <c r="BW561" s="124" t="str">
        <f t="shared" si="176"/>
        <v/>
      </c>
      <c r="BX561" s="115" t="str">
        <f t="shared" si="177"/>
        <v/>
      </c>
      <c r="BY561" s="125" t="str">
        <f t="shared" si="178"/>
        <v/>
      </c>
      <c r="CA561" s="106" t="str">
        <f t="shared" si="179"/>
        <v/>
      </c>
      <c r="CB561" s="22" t="str">
        <f t="shared" si="180"/>
        <v/>
      </c>
      <c r="CD561" s="76" t="str">
        <f>IF($J561="", "", IF($BV561=0, "", COUNTIF($J$11:$J$1010, "&lt;"&amp;$J561)+1+COUNTIF($J$11:$J561, $J561)-1))</f>
        <v/>
      </c>
    </row>
    <row r="562" spans="1:82" x14ac:dyDescent="0.25">
      <c r="A562" s="31"/>
      <c r="B562" s="19" t="str">
        <f t="shared" si="161"/>
        <v/>
      </c>
      <c r="C562" s="20" t="str">
        <f t="shared" si="162"/>
        <v/>
      </c>
      <c r="D562" s="29" t="str">
        <f t="shared" si="163"/>
        <v/>
      </c>
      <c r="E562" s="22" t="str">
        <f t="shared" si="164"/>
        <v/>
      </c>
      <c r="F562" s="31"/>
      <c r="G562" s="301"/>
      <c r="H562" s="302"/>
      <c r="I562" s="303"/>
      <c r="J562" s="304"/>
      <c r="K562" s="283"/>
      <c r="L562" s="305"/>
      <c r="M562" s="285"/>
      <c r="N562" s="287"/>
      <c r="O562" s="31"/>
      <c r="P562" s="19" t="str">
        <f t="shared" si="165"/>
        <v/>
      </c>
      <c r="Q562" s="20" t="str">
        <f t="shared" si="166"/>
        <v/>
      </c>
      <c r="R562" s="29" t="str">
        <f t="shared" si="167"/>
        <v/>
      </c>
      <c r="S562" s="22" t="str">
        <f t="shared" si="168"/>
        <v/>
      </c>
      <c r="T562" s="31"/>
      <c r="U562" s="69" t="str">
        <f t="shared" si="169"/>
        <v/>
      </c>
      <c r="V562" s="31"/>
      <c r="X562" s="76" t="str">
        <f t="shared" si="170"/>
        <v/>
      </c>
      <c r="Z562" s="76" t="str">
        <f t="shared" si="171"/>
        <v/>
      </c>
      <c r="AA562" s="76" t="str">
        <f t="shared" si="172"/>
        <v/>
      </c>
      <c r="AC562" s="19" t="str">
        <f>IF($K562="", "", SUMIF('Drinks List'!DH$11:DH$1010, $K562, 'Drinks List'!DG$11:DG$1010))</f>
        <v/>
      </c>
      <c r="AD562" s="21"/>
      <c r="AE562" s="59" t="str">
        <f>IF($K562="", "", SUMIF('Drinks List'!DJ$11:DJ$1010, $K562, 'Drinks List'!DI$11:DI$1010))</f>
        <v/>
      </c>
      <c r="AF562" s="21"/>
      <c r="AG562" s="59" t="str">
        <f>IF($K562="", "", SUMIF('Drinks List'!DL$11:DL$1010, $K562, 'Drinks List'!DK$11:DK$1010))</f>
        <v/>
      </c>
      <c r="AH562" s="21"/>
      <c r="AI562" s="59" t="str">
        <f>IF($K562="", "", SUMIF('Drinks List'!DN$11:DN$1010, $K562, 'Drinks List'!DM$11:DM$1010))</f>
        <v/>
      </c>
      <c r="AJ562" s="21"/>
      <c r="AK562" s="59" t="str">
        <f>IF($K562="", "", SUMIF('Drinks List'!DP$11:DP$1010, $K562, 'Drinks List'!DO$11:DO$1010))</f>
        <v/>
      </c>
      <c r="AL562" s="21"/>
      <c r="AM562" s="59" t="str">
        <f>IF($K562="", "", SUMIF('Drinks List'!DR$11:DR$1010, $K562, 'Drinks List'!DQ$11:DQ$1010))</f>
        <v/>
      </c>
      <c r="AN562" s="21"/>
      <c r="AO562" s="59" t="str">
        <f>IF($K562="", "", SUMIF('Drinks List'!DT$11:DT$1010, $K562, 'Drinks List'!DS$11:DS$1010))</f>
        <v/>
      </c>
      <c r="AP562" s="21"/>
      <c r="AQ562" s="59" t="str">
        <f>IF($K562="", "", SUMIF('Drinks List'!DV$11:DV$1010, $K562, 'Drinks List'!DU$11:DU$1010))</f>
        <v/>
      </c>
      <c r="AR562" s="21"/>
      <c r="AS562" s="59" t="str">
        <f>IF($K562="", "", SUMIF('Drinks List'!DX$11:DX$1010, $K562, 'Drinks List'!DW$11:DW$1010))</f>
        <v/>
      </c>
      <c r="AT562" s="21"/>
      <c r="AU562" s="59" t="str">
        <f>IF($K562="", "", SUMIF('Drinks List'!DZ$11:DZ$1010, $K562, 'Drinks List'!DY$11:DY$1010))</f>
        <v/>
      </c>
      <c r="AV562" s="21"/>
      <c r="AW562" s="59" t="str">
        <f>IF($K562="", "", SUMIF('Drinks List'!EB$11:EB$1010, $K562, 'Drinks List'!EA$11:EA$1010))</f>
        <v/>
      </c>
      <c r="AX562" s="21"/>
      <c r="AY562" s="59" t="str">
        <f>IF($K562="", "", SUMIF('Drinks List'!ED$11:ED$1010, $K562, 'Drinks List'!EC$11:EC$1010))</f>
        <v/>
      </c>
      <c r="AZ562" s="21"/>
      <c r="BA562" s="59" t="str">
        <f>IF($K562="", "", SUMIF('Drinks List'!EF$11:EF$1010, $K562, 'Drinks List'!EE$11:EE$1010))</f>
        <v/>
      </c>
      <c r="BB562" s="21"/>
      <c r="BC562" s="59" t="str">
        <f>IF($K562="", "", SUMIF('Drinks List'!EH$11:EH$1010, $K562, 'Drinks List'!EG$11:EG$1010))</f>
        <v/>
      </c>
      <c r="BD562" s="21"/>
      <c r="BE562" s="59" t="str">
        <f>IF($K562="", "", SUMIF('Drinks List'!EJ$11:EJ$1010, $K562, 'Drinks List'!EI$11:EI$1010))</f>
        <v/>
      </c>
      <c r="BF562" s="21"/>
      <c r="BG562" s="59" t="str">
        <f>IF($K562="", "", SUMIF('Drinks List'!EL$11:EL$1010, $K562, 'Drinks List'!EK$11:EK$1010))</f>
        <v/>
      </c>
      <c r="BH562" s="21"/>
      <c r="BI562" s="59" t="str">
        <f>IF($K562="", "", SUMIF('Drinks List'!EN$11:EN$1010, $K562, 'Drinks List'!EM$11:EM$1010))</f>
        <v/>
      </c>
      <c r="BJ562" s="21"/>
      <c r="BK562" s="59" t="str">
        <f>IF($K562="", "", SUMIF('Drinks List'!EP$11:EP$1010, $K562, 'Drinks List'!EO$11:EO$1010))</f>
        <v/>
      </c>
      <c r="BL562" s="21"/>
      <c r="BM562" s="59" t="str">
        <f>IF($K562="", "", SUMIF('Drinks List'!ER$11:ER$1010, $K562, 'Drinks List'!EQ$11:EQ$1010))</f>
        <v/>
      </c>
      <c r="BN562" s="21"/>
      <c r="BO562" s="65" t="str">
        <f>IF($K562="", "", SUMIF('Drinks List'!ET$11:ET$1010, $K562, 'Drinks List'!ES$11:ES$1010))</f>
        <v/>
      </c>
      <c r="BQ562" s="120" t="str">
        <f t="shared" si="173"/>
        <v/>
      </c>
      <c r="BR562" s="62" t="str">
        <f t="shared" si="174"/>
        <v/>
      </c>
      <c r="BS562" s="76" t="str">
        <f>IF(BQ562="", "", COUNTIF(BQ$11:BQ$1010, "&gt;"&amp;BQ562)+1+COUNTIF(BQ$11:BQ562, BQ562)-1)</f>
        <v/>
      </c>
      <c r="BT562" s="76" t="str">
        <f>IF(BR562="", "", COUNTIF(BR$11:BR$1010, "&lt;"&amp;BR562)+1+COUNTIF(BR$11:BR562, BR562)-1)</f>
        <v/>
      </c>
      <c r="BV562" s="76" t="str">
        <f t="shared" si="175"/>
        <v/>
      </c>
      <c r="BW562" s="124" t="str">
        <f t="shared" si="176"/>
        <v/>
      </c>
      <c r="BX562" s="115" t="str">
        <f t="shared" si="177"/>
        <v/>
      </c>
      <c r="BY562" s="125" t="str">
        <f t="shared" si="178"/>
        <v/>
      </c>
      <c r="CA562" s="106" t="str">
        <f t="shared" si="179"/>
        <v/>
      </c>
      <c r="CB562" s="22" t="str">
        <f t="shared" si="180"/>
        <v/>
      </c>
      <c r="CD562" s="76" t="str">
        <f>IF($J562="", "", IF($BV562=0, "", COUNTIF($J$11:$J$1010, "&lt;"&amp;$J562)+1+COUNTIF($J$11:$J562, $J562)-1))</f>
        <v/>
      </c>
    </row>
    <row r="563" spans="1:82" x14ac:dyDescent="0.25">
      <c r="A563" s="31"/>
      <c r="B563" s="19" t="str">
        <f t="shared" si="161"/>
        <v/>
      </c>
      <c r="C563" s="20" t="str">
        <f t="shared" si="162"/>
        <v/>
      </c>
      <c r="D563" s="29" t="str">
        <f t="shared" si="163"/>
        <v/>
      </c>
      <c r="E563" s="22" t="str">
        <f t="shared" si="164"/>
        <v/>
      </c>
      <c r="F563" s="31"/>
      <c r="G563" s="301"/>
      <c r="H563" s="302"/>
      <c r="I563" s="303"/>
      <c r="J563" s="304"/>
      <c r="K563" s="283"/>
      <c r="L563" s="305"/>
      <c r="M563" s="285"/>
      <c r="N563" s="287"/>
      <c r="O563" s="31"/>
      <c r="P563" s="19" t="str">
        <f t="shared" si="165"/>
        <v/>
      </c>
      <c r="Q563" s="20" t="str">
        <f t="shared" si="166"/>
        <v/>
      </c>
      <c r="R563" s="29" t="str">
        <f t="shared" si="167"/>
        <v/>
      </c>
      <c r="S563" s="22" t="str">
        <f t="shared" si="168"/>
        <v/>
      </c>
      <c r="T563" s="31"/>
      <c r="U563" s="69" t="str">
        <f t="shared" si="169"/>
        <v/>
      </c>
      <c r="V563" s="31"/>
      <c r="X563" s="76" t="str">
        <f t="shared" si="170"/>
        <v/>
      </c>
      <c r="Z563" s="76" t="str">
        <f t="shared" si="171"/>
        <v/>
      </c>
      <c r="AA563" s="76" t="str">
        <f t="shared" si="172"/>
        <v/>
      </c>
      <c r="AC563" s="19" t="str">
        <f>IF($K563="", "", SUMIF('Drinks List'!DH$11:DH$1010, $K563, 'Drinks List'!DG$11:DG$1010))</f>
        <v/>
      </c>
      <c r="AD563" s="21"/>
      <c r="AE563" s="59" t="str">
        <f>IF($K563="", "", SUMIF('Drinks List'!DJ$11:DJ$1010, $K563, 'Drinks List'!DI$11:DI$1010))</f>
        <v/>
      </c>
      <c r="AF563" s="21"/>
      <c r="AG563" s="59" t="str">
        <f>IF($K563="", "", SUMIF('Drinks List'!DL$11:DL$1010, $K563, 'Drinks List'!DK$11:DK$1010))</f>
        <v/>
      </c>
      <c r="AH563" s="21"/>
      <c r="AI563" s="59" t="str">
        <f>IF($K563="", "", SUMIF('Drinks List'!DN$11:DN$1010, $K563, 'Drinks List'!DM$11:DM$1010))</f>
        <v/>
      </c>
      <c r="AJ563" s="21"/>
      <c r="AK563" s="59" t="str">
        <f>IF($K563="", "", SUMIF('Drinks List'!DP$11:DP$1010, $K563, 'Drinks List'!DO$11:DO$1010))</f>
        <v/>
      </c>
      <c r="AL563" s="21"/>
      <c r="AM563" s="59" t="str">
        <f>IF($K563="", "", SUMIF('Drinks List'!DR$11:DR$1010, $K563, 'Drinks List'!DQ$11:DQ$1010))</f>
        <v/>
      </c>
      <c r="AN563" s="21"/>
      <c r="AO563" s="59" t="str">
        <f>IF($K563="", "", SUMIF('Drinks List'!DT$11:DT$1010, $K563, 'Drinks List'!DS$11:DS$1010))</f>
        <v/>
      </c>
      <c r="AP563" s="21"/>
      <c r="AQ563" s="59" t="str">
        <f>IF($K563="", "", SUMIF('Drinks List'!DV$11:DV$1010, $K563, 'Drinks List'!DU$11:DU$1010))</f>
        <v/>
      </c>
      <c r="AR563" s="21"/>
      <c r="AS563" s="59" t="str">
        <f>IF($K563="", "", SUMIF('Drinks List'!DX$11:DX$1010, $K563, 'Drinks List'!DW$11:DW$1010))</f>
        <v/>
      </c>
      <c r="AT563" s="21"/>
      <c r="AU563" s="59" t="str">
        <f>IF($K563="", "", SUMIF('Drinks List'!DZ$11:DZ$1010, $K563, 'Drinks List'!DY$11:DY$1010))</f>
        <v/>
      </c>
      <c r="AV563" s="21"/>
      <c r="AW563" s="59" t="str">
        <f>IF($K563="", "", SUMIF('Drinks List'!EB$11:EB$1010, $K563, 'Drinks List'!EA$11:EA$1010))</f>
        <v/>
      </c>
      <c r="AX563" s="21"/>
      <c r="AY563" s="59" t="str">
        <f>IF($K563="", "", SUMIF('Drinks List'!ED$11:ED$1010, $K563, 'Drinks List'!EC$11:EC$1010))</f>
        <v/>
      </c>
      <c r="AZ563" s="21"/>
      <c r="BA563" s="59" t="str">
        <f>IF($K563="", "", SUMIF('Drinks List'!EF$11:EF$1010, $K563, 'Drinks List'!EE$11:EE$1010))</f>
        <v/>
      </c>
      <c r="BB563" s="21"/>
      <c r="BC563" s="59" t="str">
        <f>IF($K563="", "", SUMIF('Drinks List'!EH$11:EH$1010, $K563, 'Drinks List'!EG$11:EG$1010))</f>
        <v/>
      </c>
      <c r="BD563" s="21"/>
      <c r="BE563" s="59" t="str">
        <f>IF($K563="", "", SUMIF('Drinks List'!EJ$11:EJ$1010, $K563, 'Drinks List'!EI$11:EI$1010))</f>
        <v/>
      </c>
      <c r="BF563" s="21"/>
      <c r="BG563" s="59" t="str">
        <f>IF($K563="", "", SUMIF('Drinks List'!EL$11:EL$1010, $K563, 'Drinks List'!EK$11:EK$1010))</f>
        <v/>
      </c>
      <c r="BH563" s="21"/>
      <c r="BI563" s="59" t="str">
        <f>IF($K563="", "", SUMIF('Drinks List'!EN$11:EN$1010, $K563, 'Drinks List'!EM$11:EM$1010))</f>
        <v/>
      </c>
      <c r="BJ563" s="21"/>
      <c r="BK563" s="59" t="str">
        <f>IF($K563="", "", SUMIF('Drinks List'!EP$11:EP$1010, $K563, 'Drinks List'!EO$11:EO$1010))</f>
        <v/>
      </c>
      <c r="BL563" s="21"/>
      <c r="BM563" s="59" t="str">
        <f>IF($K563="", "", SUMIF('Drinks List'!ER$11:ER$1010, $K563, 'Drinks List'!EQ$11:EQ$1010))</f>
        <v/>
      </c>
      <c r="BN563" s="21"/>
      <c r="BO563" s="65" t="str">
        <f>IF($K563="", "", SUMIF('Drinks List'!ET$11:ET$1010, $K563, 'Drinks List'!ES$11:ES$1010))</f>
        <v/>
      </c>
      <c r="BQ563" s="120" t="str">
        <f t="shared" si="173"/>
        <v/>
      </c>
      <c r="BR563" s="62" t="str">
        <f t="shared" si="174"/>
        <v/>
      </c>
      <c r="BS563" s="76" t="str">
        <f>IF(BQ563="", "", COUNTIF(BQ$11:BQ$1010, "&gt;"&amp;BQ563)+1+COUNTIF(BQ$11:BQ563, BQ563)-1)</f>
        <v/>
      </c>
      <c r="BT563" s="76" t="str">
        <f>IF(BR563="", "", COUNTIF(BR$11:BR$1010, "&lt;"&amp;BR563)+1+COUNTIF(BR$11:BR563, BR563)-1)</f>
        <v/>
      </c>
      <c r="BV563" s="76" t="str">
        <f t="shared" si="175"/>
        <v/>
      </c>
      <c r="BW563" s="124" t="str">
        <f t="shared" si="176"/>
        <v/>
      </c>
      <c r="BX563" s="115" t="str">
        <f t="shared" si="177"/>
        <v/>
      </c>
      <c r="BY563" s="125" t="str">
        <f t="shared" si="178"/>
        <v/>
      </c>
      <c r="CA563" s="106" t="str">
        <f t="shared" si="179"/>
        <v/>
      </c>
      <c r="CB563" s="22" t="str">
        <f t="shared" si="180"/>
        <v/>
      </c>
      <c r="CD563" s="76" t="str">
        <f>IF($J563="", "", IF($BV563=0, "", COUNTIF($J$11:$J$1010, "&lt;"&amp;$J563)+1+COUNTIF($J$11:$J563, $J563)-1))</f>
        <v/>
      </c>
    </row>
    <row r="564" spans="1:82" x14ac:dyDescent="0.25">
      <c r="A564" s="31"/>
      <c r="B564" s="19" t="str">
        <f t="shared" si="161"/>
        <v/>
      </c>
      <c r="C564" s="20" t="str">
        <f t="shared" si="162"/>
        <v/>
      </c>
      <c r="D564" s="29" t="str">
        <f t="shared" si="163"/>
        <v/>
      </c>
      <c r="E564" s="22" t="str">
        <f t="shared" si="164"/>
        <v/>
      </c>
      <c r="F564" s="31"/>
      <c r="G564" s="301"/>
      <c r="H564" s="302"/>
      <c r="I564" s="303"/>
      <c r="J564" s="304"/>
      <c r="K564" s="283"/>
      <c r="L564" s="305"/>
      <c r="M564" s="285"/>
      <c r="N564" s="287"/>
      <c r="O564" s="31"/>
      <c r="P564" s="19" t="str">
        <f t="shared" si="165"/>
        <v/>
      </c>
      <c r="Q564" s="20" t="str">
        <f t="shared" si="166"/>
        <v/>
      </c>
      <c r="R564" s="29" t="str">
        <f t="shared" si="167"/>
        <v/>
      </c>
      <c r="S564" s="22" t="str">
        <f t="shared" si="168"/>
        <v/>
      </c>
      <c r="T564" s="31"/>
      <c r="U564" s="69" t="str">
        <f t="shared" si="169"/>
        <v/>
      </c>
      <c r="V564" s="31"/>
      <c r="X564" s="76" t="str">
        <f t="shared" si="170"/>
        <v/>
      </c>
      <c r="Z564" s="76" t="str">
        <f t="shared" si="171"/>
        <v/>
      </c>
      <c r="AA564" s="76" t="str">
        <f t="shared" si="172"/>
        <v/>
      </c>
      <c r="AC564" s="19" t="str">
        <f>IF($K564="", "", SUMIF('Drinks List'!DH$11:DH$1010, $K564, 'Drinks List'!DG$11:DG$1010))</f>
        <v/>
      </c>
      <c r="AD564" s="21"/>
      <c r="AE564" s="59" t="str">
        <f>IF($K564="", "", SUMIF('Drinks List'!DJ$11:DJ$1010, $K564, 'Drinks List'!DI$11:DI$1010))</f>
        <v/>
      </c>
      <c r="AF564" s="21"/>
      <c r="AG564" s="59" t="str">
        <f>IF($K564="", "", SUMIF('Drinks List'!DL$11:DL$1010, $K564, 'Drinks List'!DK$11:DK$1010))</f>
        <v/>
      </c>
      <c r="AH564" s="21"/>
      <c r="AI564" s="59" t="str">
        <f>IF($K564="", "", SUMIF('Drinks List'!DN$11:DN$1010, $K564, 'Drinks List'!DM$11:DM$1010))</f>
        <v/>
      </c>
      <c r="AJ564" s="21"/>
      <c r="AK564" s="59" t="str">
        <f>IF($K564="", "", SUMIF('Drinks List'!DP$11:DP$1010, $K564, 'Drinks List'!DO$11:DO$1010))</f>
        <v/>
      </c>
      <c r="AL564" s="21"/>
      <c r="AM564" s="59" t="str">
        <f>IF($K564="", "", SUMIF('Drinks List'!DR$11:DR$1010, $K564, 'Drinks List'!DQ$11:DQ$1010))</f>
        <v/>
      </c>
      <c r="AN564" s="21"/>
      <c r="AO564" s="59" t="str">
        <f>IF($K564="", "", SUMIF('Drinks List'!DT$11:DT$1010, $K564, 'Drinks List'!DS$11:DS$1010))</f>
        <v/>
      </c>
      <c r="AP564" s="21"/>
      <c r="AQ564" s="59" t="str">
        <f>IF($K564="", "", SUMIF('Drinks List'!DV$11:DV$1010, $K564, 'Drinks List'!DU$11:DU$1010))</f>
        <v/>
      </c>
      <c r="AR564" s="21"/>
      <c r="AS564" s="59" t="str">
        <f>IF($K564="", "", SUMIF('Drinks List'!DX$11:DX$1010, $K564, 'Drinks List'!DW$11:DW$1010))</f>
        <v/>
      </c>
      <c r="AT564" s="21"/>
      <c r="AU564" s="59" t="str">
        <f>IF($K564="", "", SUMIF('Drinks List'!DZ$11:DZ$1010, $K564, 'Drinks List'!DY$11:DY$1010))</f>
        <v/>
      </c>
      <c r="AV564" s="21"/>
      <c r="AW564" s="59" t="str">
        <f>IF($K564="", "", SUMIF('Drinks List'!EB$11:EB$1010, $K564, 'Drinks List'!EA$11:EA$1010))</f>
        <v/>
      </c>
      <c r="AX564" s="21"/>
      <c r="AY564" s="59" t="str">
        <f>IF($K564="", "", SUMIF('Drinks List'!ED$11:ED$1010, $K564, 'Drinks List'!EC$11:EC$1010))</f>
        <v/>
      </c>
      <c r="AZ564" s="21"/>
      <c r="BA564" s="59" t="str">
        <f>IF($K564="", "", SUMIF('Drinks List'!EF$11:EF$1010, $K564, 'Drinks List'!EE$11:EE$1010))</f>
        <v/>
      </c>
      <c r="BB564" s="21"/>
      <c r="BC564" s="59" t="str">
        <f>IF($K564="", "", SUMIF('Drinks List'!EH$11:EH$1010, $K564, 'Drinks List'!EG$11:EG$1010))</f>
        <v/>
      </c>
      <c r="BD564" s="21"/>
      <c r="BE564" s="59" t="str">
        <f>IF($K564="", "", SUMIF('Drinks List'!EJ$11:EJ$1010, $K564, 'Drinks List'!EI$11:EI$1010))</f>
        <v/>
      </c>
      <c r="BF564" s="21"/>
      <c r="BG564" s="59" t="str">
        <f>IF($K564="", "", SUMIF('Drinks List'!EL$11:EL$1010, $K564, 'Drinks List'!EK$11:EK$1010))</f>
        <v/>
      </c>
      <c r="BH564" s="21"/>
      <c r="BI564" s="59" t="str">
        <f>IF($K564="", "", SUMIF('Drinks List'!EN$11:EN$1010, $K564, 'Drinks List'!EM$11:EM$1010))</f>
        <v/>
      </c>
      <c r="BJ564" s="21"/>
      <c r="BK564" s="59" t="str">
        <f>IF($K564="", "", SUMIF('Drinks List'!EP$11:EP$1010, $K564, 'Drinks List'!EO$11:EO$1010))</f>
        <v/>
      </c>
      <c r="BL564" s="21"/>
      <c r="BM564" s="59" t="str">
        <f>IF($K564="", "", SUMIF('Drinks List'!ER$11:ER$1010, $K564, 'Drinks List'!EQ$11:EQ$1010))</f>
        <v/>
      </c>
      <c r="BN564" s="21"/>
      <c r="BO564" s="65" t="str">
        <f>IF($K564="", "", SUMIF('Drinks List'!ET$11:ET$1010, $K564, 'Drinks List'!ES$11:ES$1010))</f>
        <v/>
      </c>
      <c r="BQ564" s="120" t="str">
        <f t="shared" si="173"/>
        <v/>
      </c>
      <c r="BR564" s="62" t="str">
        <f t="shared" si="174"/>
        <v/>
      </c>
      <c r="BS564" s="76" t="str">
        <f>IF(BQ564="", "", COUNTIF(BQ$11:BQ$1010, "&gt;"&amp;BQ564)+1+COUNTIF(BQ$11:BQ564, BQ564)-1)</f>
        <v/>
      </c>
      <c r="BT564" s="76" t="str">
        <f>IF(BR564="", "", COUNTIF(BR$11:BR$1010, "&lt;"&amp;BR564)+1+COUNTIF(BR$11:BR564, BR564)-1)</f>
        <v/>
      </c>
      <c r="BV564" s="76" t="str">
        <f t="shared" si="175"/>
        <v/>
      </c>
      <c r="BW564" s="124" t="str">
        <f t="shared" si="176"/>
        <v/>
      </c>
      <c r="BX564" s="115" t="str">
        <f t="shared" si="177"/>
        <v/>
      </c>
      <c r="BY564" s="125" t="str">
        <f t="shared" si="178"/>
        <v/>
      </c>
      <c r="CA564" s="106" t="str">
        <f t="shared" si="179"/>
        <v/>
      </c>
      <c r="CB564" s="22" t="str">
        <f t="shared" si="180"/>
        <v/>
      </c>
      <c r="CD564" s="76" t="str">
        <f>IF($J564="", "", IF($BV564=0, "", COUNTIF($J$11:$J$1010, "&lt;"&amp;$J564)+1+COUNTIF($J$11:$J564, $J564)-1))</f>
        <v/>
      </c>
    </row>
    <row r="565" spans="1:82" x14ac:dyDescent="0.25">
      <c r="A565" s="31"/>
      <c r="B565" s="19" t="str">
        <f t="shared" si="161"/>
        <v/>
      </c>
      <c r="C565" s="20" t="str">
        <f t="shared" si="162"/>
        <v/>
      </c>
      <c r="D565" s="29" t="str">
        <f t="shared" si="163"/>
        <v/>
      </c>
      <c r="E565" s="22" t="str">
        <f t="shared" si="164"/>
        <v/>
      </c>
      <c r="F565" s="31"/>
      <c r="G565" s="301"/>
      <c r="H565" s="302"/>
      <c r="I565" s="303"/>
      <c r="J565" s="304"/>
      <c r="K565" s="283"/>
      <c r="L565" s="305"/>
      <c r="M565" s="285"/>
      <c r="N565" s="287"/>
      <c r="O565" s="31"/>
      <c r="P565" s="19" t="str">
        <f t="shared" si="165"/>
        <v/>
      </c>
      <c r="Q565" s="20" t="str">
        <f t="shared" si="166"/>
        <v/>
      </c>
      <c r="R565" s="29" t="str">
        <f t="shared" si="167"/>
        <v/>
      </c>
      <c r="S565" s="22" t="str">
        <f t="shared" si="168"/>
        <v/>
      </c>
      <c r="T565" s="31"/>
      <c r="U565" s="69" t="str">
        <f t="shared" si="169"/>
        <v/>
      </c>
      <c r="V565" s="31"/>
      <c r="X565" s="76" t="str">
        <f t="shared" si="170"/>
        <v/>
      </c>
      <c r="Z565" s="76" t="str">
        <f t="shared" si="171"/>
        <v/>
      </c>
      <c r="AA565" s="76" t="str">
        <f t="shared" si="172"/>
        <v/>
      </c>
      <c r="AC565" s="19" t="str">
        <f>IF($K565="", "", SUMIF('Drinks List'!DH$11:DH$1010, $K565, 'Drinks List'!DG$11:DG$1010))</f>
        <v/>
      </c>
      <c r="AD565" s="21"/>
      <c r="AE565" s="59" t="str">
        <f>IF($K565="", "", SUMIF('Drinks List'!DJ$11:DJ$1010, $K565, 'Drinks List'!DI$11:DI$1010))</f>
        <v/>
      </c>
      <c r="AF565" s="21"/>
      <c r="AG565" s="59" t="str">
        <f>IF($K565="", "", SUMIF('Drinks List'!DL$11:DL$1010, $K565, 'Drinks List'!DK$11:DK$1010))</f>
        <v/>
      </c>
      <c r="AH565" s="21"/>
      <c r="AI565" s="59" t="str">
        <f>IF($K565="", "", SUMIF('Drinks List'!DN$11:DN$1010, $K565, 'Drinks List'!DM$11:DM$1010))</f>
        <v/>
      </c>
      <c r="AJ565" s="21"/>
      <c r="AK565" s="59" t="str">
        <f>IF($K565="", "", SUMIF('Drinks List'!DP$11:DP$1010, $K565, 'Drinks List'!DO$11:DO$1010))</f>
        <v/>
      </c>
      <c r="AL565" s="21"/>
      <c r="AM565" s="59" t="str">
        <f>IF($K565="", "", SUMIF('Drinks List'!DR$11:DR$1010, $K565, 'Drinks List'!DQ$11:DQ$1010))</f>
        <v/>
      </c>
      <c r="AN565" s="21"/>
      <c r="AO565" s="59" t="str">
        <f>IF($K565="", "", SUMIF('Drinks List'!DT$11:DT$1010, $K565, 'Drinks List'!DS$11:DS$1010))</f>
        <v/>
      </c>
      <c r="AP565" s="21"/>
      <c r="AQ565" s="59" t="str">
        <f>IF($K565="", "", SUMIF('Drinks List'!DV$11:DV$1010, $K565, 'Drinks List'!DU$11:DU$1010))</f>
        <v/>
      </c>
      <c r="AR565" s="21"/>
      <c r="AS565" s="59" t="str">
        <f>IF($K565="", "", SUMIF('Drinks List'!DX$11:DX$1010, $K565, 'Drinks List'!DW$11:DW$1010))</f>
        <v/>
      </c>
      <c r="AT565" s="21"/>
      <c r="AU565" s="59" t="str">
        <f>IF($K565="", "", SUMIF('Drinks List'!DZ$11:DZ$1010, $K565, 'Drinks List'!DY$11:DY$1010))</f>
        <v/>
      </c>
      <c r="AV565" s="21"/>
      <c r="AW565" s="59" t="str">
        <f>IF($K565="", "", SUMIF('Drinks List'!EB$11:EB$1010, $K565, 'Drinks List'!EA$11:EA$1010))</f>
        <v/>
      </c>
      <c r="AX565" s="21"/>
      <c r="AY565" s="59" t="str">
        <f>IF($K565="", "", SUMIF('Drinks List'!ED$11:ED$1010, $K565, 'Drinks List'!EC$11:EC$1010))</f>
        <v/>
      </c>
      <c r="AZ565" s="21"/>
      <c r="BA565" s="59" t="str">
        <f>IF($K565="", "", SUMIF('Drinks List'!EF$11:EF$1010, $K565, 'Drinks List'!EE$11:EE$1010))</f>
        <v/>
      </c>
      <c r="BB565" s="21"/>
      <c r="BC565" s="59" t="str">
        <f>IF($K565="", "", SUMIF('Drinks List'!EH$11:EH$1010, $K565, 'Drinks List'!EG$11:EG$1010))</f>
        <v/>
      </c>
      <c r="BD565" s="21"/>
      <c r="BE565" s="59" t="str">
        <f>IF($K565="", "", SUMIF('Drinks List'!EJ$11:EJ$1010, $K565, 'Drinks List'!EI$11:EI$1010))</f>
        <v/>
      </c>
      <c r="BF565" s="21"/>
      <c r="BG565" s="59" t="str">
        <f>IF($K565="", "", SUMIF('Drinks List'!EL$11:EL$1010, $K565, 'Drinks List'!EK$11:EK$1010))</f>
        <v/>
      </c>
      <c r="BH565" s="21"/>
      <c r="BI565" s="59" t="str">
        <f>IF($K565="", "", SUMIF('Drinks List'!EN$11:EN$1010, $K565, 'Drinks List'!EM$11:EM$1010))</f>
        <v/>
      </c>
      <c r="BJ565" s="21"/>
      <c r="BK565" s="59" t="str">
        <f>IF($K565="", "", SUMIF('Drinks List'!EP$11:EP$1010, $K565, 'Drinks List'!EO$11:EO$1010))</f>
        <v/>
      </c>
      <c r="BL565" s="21"/>
      <c r="BM565" s="59" t="str">
        <f>IF($K565="", "", SUMIF('Drinks List'!ER$11:ER$1010, $K565, 'Drinks List'!EQ$11:EQ$1010))</f>
        <v/>
      </c>
      <c r="BN565" s="21"/>
      <c r="BO565" s="65" t="str">
        <f>IF($K565="", "", SUMIF('Drinks List'!ET$11:ET$1010, $K565, 'Drinks List'!ES$11:ES$1010))</f>
        <v/>
      </c>
      <c r="BQ565" s="120" t="str">
        <f t="shared" si="173"/>
        <v/>
      </c>
      <c r="BR565" s="62" t="str">
        <f t="shared" si="174"/>
        <v/>
      </c>
      <c r="BS565" s="76" t="str">
        <f>IF(BQ565="", "", COUNTIF(BQ$11:BQ$1010, "&gt;"&amp;BQ565)+1+COUNTIF(BQ$11:BQ565, BQ565)-1)</f>
        <v/>
      </c>
      <c r="BT565" s="76" t="str">
        <f>IF(BR565="", "", COUNTIF(BR$11:BR$1010, "&lt;"&amp;BR565)+1+COUNTIF(BR$11:BR565, BR565)-1)</f>
        <v/>
      </c>
      <c r="BV565" s="76" t="str">
        <f t="shared" si="175"/>
        <v/>
      </c>
      <c r="BW565" s="124" t="str">
        <f t="shared" si="176"/>
        <v/>
      </c>
      <c r="BX565" s="115" t="str">
        <f t="shared" si="177"/>
        <v/>
      </c>
      <c r="BY565" s="125" t="str">
        <f t="shared" si="178"/>
        <v/>
      </c>
      <c r="CA565" s="106" t="str">
        <f t="shared" si="179"/>
        <v/>
      </c>
      <c r="CB565" s="22" t="str">
        <f t="shared" si="180"/>
        <v/>
      </c>
      <c r="CD565" s="76" t="str">
        <f>IF($J565="", "", IF($BV565=0, "", COUNTIF($J$11:$J$1010, "&lt;"&amp;$J565)+1+COUNTIF($J$11:$J565, $J565)-1))</f>
        <v/>
      </c>
    </row>
    <row r="566" spans="1:82" x14ac:dyDescent="0.25">
      <c r="A566" s="31"/>
      <c r="B566" s="19" t="str">
        <f t="shared" si="161"/>
        <v/>
      </c>
      <c r="C566" s="20" t="str">
        <f t="shared" si="162"/>
        <v/>
      </c>
      <c r="D566" s="29" t="str">
        <f t="shared" si="163"/>
        <v/>
      </c>
      <c r="E566" s="22" t="str">
        <f t="shared" si="164"/>
        <v/>
      </c>
      <c r="F566" s="31"/>
      <c r="G566" s="301"/>
      <c r="H566" s="302"/>
      <c r="I566" s="303"/>
      <c r="J566" s="304"/>
      <c r="K566" s="283"/>
      <c r="L566" s="305"/>
      <c r="M566" s="285"/>
      <c r="N566" s="287"/>
      <c r="O566" s="31"/>
      <c r="P566" s="19" t="str">
        <f t="shared" si="165"/>
        <v/>
      </c>
      <c r="Q566" s="20" t="str">
        <f t="shared" si="166"/>
        <v/>
      </c>
      <c r="R566" s="29" t="str">
        <f t="shared" si="167"/>
        <v/>
      </c>
      <c r="S566" s="22" t="str">
        <f t="shared" si="168"/>
        <v/>
      </c>
      <c r="T566" s="31"/>
      <c r="U566" s="69" t="str">
        <f t="shared" si="169"/>
        <v/>
      </c>
      <c r="V566" s="31"/>
      <c r="X566" s="76" t="str">
        <f t="shared" si="170"/>
        <v/>
      </c>
      <c r="Z566" s="76" t="str">
        <f t="shared" si="171"/>
        <v/>
      </c>
      <c r="AA566" s="76" t="str">
        <f t="shared" si="172"/>
        <v/>
      </c>
      <c r="AC566" s="19" t="str">
        <f>IF($K566="", "", SUMIF('Drinks List'!DH$11:DH$1010, $K566, 'Drinks List'!DG$11:DG$1010))</f>
        <v/>
      </c>
      <c r="AD566" s="21"/>
      <c r="AE566" s="59" t="str">
        <f>IF($K566="", "", SUMIF('Drinks List'!DJ$11:DJ$1010, $K566, 'Drinks List'!DI$11:DI$1010))</f>
        <v/>
      </c>
      <c r="AF566" s="21"/>
      <c r="AG566" s="59" t="str">
        <f>IF($K566="", "", SUMIF('Drinks List'!DL$11:DL$1010, $K566, 'Drinks List'!DK$11:DK$1010))</f>
        <v/>
      </c>
      <c r="AH566" s="21"/>
      <c r="AI566" s="59" t="str">
        <f>IF($K566="", "", SUMIF('Drinks List'!DN$11:DN$1010, $K566, 'Drinks List'!DM$11:DM$1010))</f>
        <v/>
      </c>
      <c r="AJ566" s="21"/>
      <c r="AK566" s="59" t="str">
        <f>IF($K566="", "", SUMIF('Drinks List'!DP$11:DP$1010, $K566, 'Drinks List'!DO$11:DO$1010))</f>
        <v/>
      </c>
      <c r="AL566" s="21"/>
      <c r="AM566" s="59" t="str">
        <f>IF($K566="", "", SUMIF('Drinks List'!DR$11:DR$1010, $K566, 'Drinks List'!DQ$11:DQ$1010))</f>
        <v/>
      </c>
      <c r="AN566" s="21"/>
      <c r="AO566" s="59" t="str">
        <f>IF($K566="", "", SUMIF('Drinks List'!DT$11:DT$1010, $K566, 'Drinks List'!DS$11:DS$1010))</f>
        <v/>
      </c>
      <c r="AP566" s="21"/>
      <c r="AQ566" s="59" t="str">
        <f>IF($K566="", "", SUMIF('Drinks List'!DV$11:DV$1010, $K566, 'Drinks List'!DU$11:DU$1010))</f>
        <v/>
      </c>
      <c r="AR566" s="21"/>
      <c r="AS566" s="59" t="str">
        <f>IF($K566="", "", SUMIF('Drinks List'!DX$11:DX$1010, $K566, 'Drinks List'!DW$11:DW$1010))</f>
        <v/>
      </c>
      <c r="AT566" s="21"/>
      <c r="AU566" s="59" t="str">
        <f>IF($K566="", "", SUMIF('Drinks List'!DZ$11:DZ$1010, $K566, 'Drinks List'!DY$11:DY$1010))</f>
        <v/>
      </c>
      <c r="AV566" s="21"/>
      <c r="AW566" s="59" t="str">
        <f>IF($K566="", "", SUMIF('Drinks List'!EB$11:EB$1010, $K566, 'Drinks List'!EA$11:EA$1010))</f>
        <v/>
      </c>
      <c r="AX566" s="21"/>
      <c r="AY566" s="59" t="str">
        <f>IF($K566="", "", SUMIF('Drinks List'!ED$11:ED$1010, $K566, 'Drinks List'!EC$11:EC$1010))</f>
        <v/>
      </c>
      <c r="AZ566" s="21"/>
      <c r="BA566" s="59" t="str">
        <f>IF($K566="", "", SUMIF('Drinks List'!EF$11:EF$1010, $K566, 'Drinks List'!EE$11:EE$1010))</f>
        <v/>
      </c>
      <c r="BB566" s="21"/>
      <c r="BC566" s="59" t="str">
        <f>IF($K566="", "", SUMIF('Drinks List'!EH$11:EH$1010, $K566, 'Drinks List'!EG$11:EG$1010))</f>
        <v/>
      </c>
      <c r="BD566" s="21"/>
      <c r="BE566" s="59" t="str">
        <f>IF($K566="", "", SUMIF('Drinks List'!EJ$11:EJ$1010, $K566, 'Drinks List'!EI$11:EI$1010))</f>
        <v/>
      </c>
      <c r="BF566" s="21"/>
      <c r="BG566" s="59" t="str">
        <f>IF($K566="", "", SUMIF('Drinks List'!EL$11:EL$1010, $K566, 'Drinks List'!EK$11:EK$1010))</f>
        <v/>
      </c>
      <c r="BH566" s="21"/>
      <c r="BI566" s="59" t="str">
        <f>IF($K566="", "", SUMIF('Drinks List'!EN$11:EN$1010, $K566, 'Drinks List'!EM$11:EM$1010))</f>
        <v/>
      </c>
      <c r="BJ566" s="21"/>
      <c r="BK566" s="59" t="str">
        <f>IF($K566="", "", SUMIF('Drinks List'!EP$11:EP$1010, $K566, 'Drinks List'!EO$11:EO$1010))</f>
        <v/>
      </c>
      <c r="BL566" s="21"/>
      <c r="BM566" s="59" t="str">
        <f>IF($K566="", "", SUMIF('Drinks List'!ER$11:ER$1010, $K566, 'Drinks List'!EQ$11:EQ$1010))</f>
        <v/>
      </c>
      <c r="BN566" s="21"/>
      <c r="BO566" s="65" t="str">
        <f>IF($K566="", "", SUMIF('Drinks List'!ET$11:ET$1010, $K566, 'Drinks List'!ES$11:ES$1010))</f>
        <v/>
      </c>
      <c r="BQ566" s="120" t="str">
        <f t="shared" si="173"/>
        <v/>
      </c>
      <c r="BR566" s="62" t="str">
        <f t="shared" si="174"/>
        <v/>
      </c>
      <c r="BS566" s="76" t="str">
        <f>IF(BQ566="", "", COUNTIF(BQ$11:BQ$1010, "&gt;"&amp;BQ566)+1+COUNTIF(BQ$11:BQ566, BQ566)-1)</f>
        <v/>
      </c>
      <c r="BT566" s="76" t="str">
        <f>IF(BR566="", "", COUNTIF(BR$11:BR$1010, "&lt;"&amp;BR566)+1+COUNTIF(BR$11:BR566, BR566)-1)</f>
        <v/>
      </c>
      <c r="BV566" s="76" t="str">
        <f t="shared" si="175"/>
        <v/>
      </c>
      <c r="BW566" s="124" t="str">
        <f t="shared" si="176"/>
        <v/>
      </c>
      <c r="BX566" s="115" t="str">
        <f t="shared" si="177"/>
        <v/>
      </c>
      <c r="BY566" s="125" t="str">
        <f t="shared" si="178"/>
        <v/>
      </c>
      <c r="CA566" s="106" t="str">
        <f t="shared" si="179"/>
        <v/>
      </c>
      <c r="CB566" s="22" t="str">
        <f t="shared" si="180"/>
        <v/>
      </c>
      <c r="CD566" s="76" t="str">
        <f>IF($J566="", "", IF($BV566=0, "", COUNTIF($J$11:$J$1010, "&lt;"&amp;$J566)+1+COUNTIF($J$11:$J566, $J566)-1))</f>
        <v/>
      </c>
    </row>
    <row r="567" spans="1:82" x14ac:dyDescent="0.25">
      <c r="A567" s="31"/>
      <c r="B567" s="19" t="str">
        <f t="shared" si="161"/>
        <v/>
      </c>
      <c r="C567" s="20" t="str">
        <f t="shared" si="162"/>
        <v/>
      </c>
      <c r="D567" s="29" t="str">
        <f t="shared" si="163"/>
        <v/>
      </c>
      <c r="E567" s="22" t="str">
        <f t="shared" si="164"/>
        <v/>
      </c>
      <c r="F567" s="31"/>
      <c r="G567" s="301"/>
      <c r="H567" s="302"/>
      <c r="I567" s="303"/>
      <c r="J567" s="304"/>
      <c r="K567" s="283"/>
      <c r="L567" s="305"/>
      <c r="M567" s="285"/>
      <c r="N567" s="287"/>
      <c r="O567" s="31"/>
      <c r="P567" s="19" t="str">
        <f t="shared" si="165"/>
        <v/>
      </c>
      <c r="Q567" s="20" t="str">
        <f t="shared" si="166"/>
        <v/>
      </c>
      <c r="R567" s="29" t="str">
        <f t="shared" si="167"/>
        <v/>
      </c>
      <c r="S567" s="22" t="str">
        <f t="shared" si="168"/>
        <v/>
      </c>
      <c r="T567" s="31"/>
      <c r="U567" s="69" t="str">
        <f t="shared" si="169"/>
        <v/>
      </c>
      <c r="V567" s="31"/>
      <c r="X567" s="76" t="str">
        <f t="shared" si="170"/>
        <v/>
      </c>
      <c r="Z567" s="76" t="str">
        <f t="shared" si="171"/>
        <v/>
      </c>
      <c r="AA567" s="76" t="str">
        <f t="shared" si="172"/>
        <v/>
      </c>
      <c r="AC567" s="19" t="str">
        <f>IF($K567="", "", SUMIF('Drinks List'!DH$11:DH$1010, $K567, 'Drinks List'!DG$11:DG$1010))</f>
        <v/>
      </c>
      <c r="AD567" s="21"/>
      <c r="AE567" s="59" t="str">
        <f>IF($K567="", "", SUMIF('Drinks List'!DJ$11:DJ$1010, $K567, 'Drinks List'!DI$11:DI$1010))</f>
        <v/>
      </c>
      <c r="AF567" s="21"/>
      <c r="AG567" s="59" t="str">
        <f>IF($K567="", "", SUMIF('Drinks List'!DL$11:DL$1010, $K567, 'Drinks List'!DK$11:DK$1010))</f>
        <v/>
      </c>
      <c r="AH567" s="21"/>
      <c r="AI567" s="59" t="str">
        <f>IF($K567="", "", SUMIF('Drinks List'!DN$11:DN$1010, $K567, 'Drinks List'!DM$11:DM$1010))</f>
        <v/>
      </c>
      <c r="AJ567" s="21"/>
      <c r="AK567" s="59" t="str">
        <f>IF($K567="", "", SUMIF('Drinks List'!DP$11:DP$1010, $K567, 'Drinks List'!DO$11:DO$1010))</f>
        <v/>
      </c>
      <c r="AL567" s="21"/>
      <c r="AM567" s="59" t="str">
        <f>IF($K567="", "", SUMIF('Drinks List'!DR$11:DR$1010, $K567, 'Drinks List'!DQ$11:DQ$1010))</f>
        <v/>
      </c>
      <c r="AN567" s="21"/>
      <c r="AO567" s="59" t="str">
        <f>IF($K567="", "", SUMIF('Drinks List'!DT$11:DT$1010, $K567, 'Drinks List'!DS$11:DS$1010))</f>
        <v/>
      </c>
      <c r="AP567" s="21"/>
      <c r="AQ567" s="59" t="str">
        <f>IF($K567="", "", SUMIF('Drinks List'!DV$11:DV$1010, $K567, 'Drinks List'!DU$11:DU$1010))</f>
        <v/>
      </c>
      <c r="AR567" s="21"/>
      <c r="AS567" s="59" t="str">
        <f>IF($K567="", "", SUMIF('Drinks List'!DX$11:DX$1010, $K567, 'Drinks List'!DW$11:DW$1010))</f>
        <v/>
      </c>
      <c r="AT567" s="21"/>
      <c r="AU567" s="59" t="str">
        <f>IF($K567="", "", SUMIF('Drinks List'!DZ$11:DZ$1010, $K567, 'Drinks List'!DY$11:DY$1010))</f>
        <v/>
      </c>
      <c r="AV567" s="21"/>
      <c r="AW567" s="59" t="str">
        <f>IF($K567="", "", SUMIF('Drinks List'!EB$11:EB$1010, $K567, 'Drinks List'!EA$11:EA$1010))</f>
        <v/>
      </c>
      <c r="AX567" s="21"/>
      <c r="AY567" s="59" t="str">
        <f>IF($K567="", "", SUMIF('Drinks List'!ED$11:ED$1010, $K567, 'Drinks List'!EC$11:EC$1010))</f>
        <v/>
      </c>
      <c r="AZ567" s="21"/>
      <c r="BA567" s="59" t="str">
        <f>IF($K567="", "", SUMIF('Drinks List'!EF$11:EF$1010, $K567, 'Drinks List'!EE$11:EE$1010))</f>
        <v/>
      </c>
      <c r="BB567" s="21"/>
      <c r="BC567" s="59" t="str">
        <f>IF($K567="", "", SUMIF('Drinks List'!EH$11:EH$1010, $K567, 'Drinks List'!EG$11:EG$1010))</f>
        <v/>
      </c>
      <c r="BD567" s="21"/>
      <c r="BE567" s="59" t="str">
        <f>IF($K567="", "", SUMIF('Drinks List'!EJ$11:EJ$1010, $K567, 'Drinks List'!EI$11:EI$1010))</f>
        <v/>
      </c>
      <c r="BF567" s="21"/>
      <c r="BG567" s="59" t="str">
        <f>IF($K567="", "", SUMIF('Drinks List'!EL$11:EL$1010, $K567, 'Drinks List'!EK$11:EK$1010))</f>
        <v/>
      </c>
      <c r="BH567" s="21"/>
      <c r="BI567" s="59" t="str">
        <f>IF($K567="", "", SUMIF('Drinks List'!EN$11:EN$1010, $K567, 'Drinks List'!EM$11:EM$1010))</f>
        <v/>
      </c>
      <c r="BJ567" s="21"/>
      <c r="BK567" s="59" t="str">
        <f>IF($K567="", "", SUMIF('Drinks List'!EP$11:EP$1010, $K567, 'Drinks List'!EO$11:EO$1010))</f>
        <v/>
      </c>
      <c r="BL567" s="21"/>
      <c r="BM567" s="59" t="str">
        <f>IF($K567="", "", SUMIF('Drinks List'!ER$11:ER$1010, $K567, 'Drinks List'!EQ$11:EQ$1010))</f>
        <v/>
      </c>
      <c r="BN567" s="21"/>
      <c r="BO567" s="65" t="str">
        <f>IF($K567="", "", SUMIF('Drinks List'!ET$11:ET$1010, $K567, 'Drinks List'!ES$11:ES$1010))</f>
        <v/>
      </c>
      <c r="BQ567" s="120" t="str">
        <f t="shared" si="173"/>
        <v/>
      </c>
      <c r="BR567" s="62" t="str">
        <f t="shared" si="174"/>
        <v/>
      </c>
      <c r="BS567" s="76" t="str">
        <f>IF(BQ567="", "", COUNTIF(BQ$11:BQ$1010, "&gt;"&amp;BQ567)+1+COUNTIF(BQ$11:BQ567, BQ567)-1)</f>
        <v/>
      </c>
      <c r="BT567" s="76" t="str">
        <f>IF(BR567="", "", COUNTIF(BR$11:BR$1010, "&lt;"&amp;BR567)+1+COUNTIF(BR$11:BR567, BR567)-1)</f>
        <v/>
      </c>
      <c r="BV567" s="76" t="str">
        <f t="shared" si="175"/>
        <v/>
      </c>
      <c r="BW567" s="124" t="str">
        <f t="shared" si="176"/>
        <v/>
      </c>
      <c r="BX567" s="115" t="str">
        <f t="shared" si="177"/>
        <v/>
      </c>
      <c r="BY567" s="125" t="str">
        <f t="shared" si="178"/>
        <v/>
      </c>
      <c r="CA567" s="106" t="str">
        <f t="shared" si="179"/>
        <v/>
      </c>
      <c r="CB567" s="22" t="str">
        <f t="shared" si="180"/>
        <v/>
      </c>
      <c r="CD567" s="76" t="str">
        <f>IF($J567="", "", IF($BV567=0, "", COUNTIF($J$11:$J$1010, "&lt;"&amp;$J567)+1+COUNTIF($J$11:$J567, $J567)-1))</f>
        <v/>
      </c>
    </row>
    <row r="568" spans="1:82" x14ac:dyDescent="0.25">
      <c r="A568" s="31"/>
      <c r="B568" s="19" t="str">
        <f t="shared" si="161"/>
        <v/>
      </c>
      <c r="C568" s="20" t="str">
        <f t="shared" si="162"/>
        <v/>
      </c>
      <c r="D568" s="29" t="str">
        <f t="shared" si="163"/>
        <v/>
      </c>
      <c r="E568" s="22" t="str">
        <f t="shared" si="164"/>
        <v/>
      </c>
      <c r="F568" s="31"/>
      <c r="G568" s="301"/>
      <c r="H568" s="302"/>
      <c r="I568" s="303"/>
      <c r="J568" s="304"/>
      <c r="K568" s="283"/>
      <c r="L568" s="305"/>
      <c r="M568" s="285"/>
      <c r="N568" s="287"/>
      <c r="O568" s="31"/>
      <c r="P568" s="19" t="str">
        <f t="shared" si="165"/>
        <v/>
      </c>
      <c r="Q568" s="20" t="str">
        <f t="shared" si="166"/>
        <v/>
      </c>
      <c r="R568" s="29" t="str">
        <f t="shared" si="167"/>
        <v/>
      </c>
      <c r="S568" s="22" t="str">
        <f t="shared" si="168"/>
        <v/>
      </c>
      <c r="T568" s="31"/>
      <c r="U568" s="69" t="str">
        <f t="shared" si="169"/>
        <v/>
      </c>
      <c r="V568" s="31"/>
      <c r="X568" s="76" t="str">
        <f t="shared" si="170"/>
        <v/>
      </c>
      <c r="Z568" s="76" t="str">
        <f t="shared" si="171"/>
        <v/>
      </c>
      <c r="AA568" s="76" t="str">
        <f t="shared" si="172"/>
        <v/>
      </c>
      <c r="AC568" s="19" t="str">
        <f>IF($K568="", "", SUMIF('Drinks List'!DH$11:DH$1010, $K568, 'Drinks List'!DG$11:DG$1010))</f>
        <v/>
      </c>
      <c r="AD568" s="21"/>
      <c r="AE568" s="59" t="str">
        <f>IF($K568="", "", SUMIF('Drinks List'!DJ$11:DJ$1010, $K568, 'Drinks List'!DI$11:DI$1010))</f>
        <v/>
      </c>
      <c r="AF568" s="21"/>
      <c r="AG568" s="59" t="str">
        <f>IF($K568="", "", SUMIF('Drinks List'!DL$11:DL$1010, $K568, 'Drinks List'!DK$11:DK$1010))</f>
        <v/>
      </c>
      <c r="AH568" s="21"/>
      <c r="AI568" s="59" t="str">
        <f>IF($K568="", "", SUMIF('Drinks List'!DN$11:DN$1010, $K568, 'Drinks List'!DM$11:DM$1010))</f>
        <v/>
      </c>
      <c r="AJ568" s="21"/>
      <c r="AK568" s="59" t="str">
        <f>IF($K568="", "", SUMIF('Drinks List'!DP$11:DP$1010, $K568, 'Drinks List'!DO$11:DO$1010))</f>
        <v/>
      </c>
      <c r="AL568" s="21"/>
      <c r="AM568" s="59" t="str">
        <f>IF($K568="", "", SUMIF('Drinks List'!DR$11:DR$1010, $K568, 'Drinks List'!DQ$11:DQ$1010))</f>
        <v/>
      </c>
      <c r="AN568" s="21"/>
      <c r="AO568" s="59" t="str">
        <f>IF($K568="", "", SUMIF('Drinks List'!DT$11:DT$1010, $K568, 'Drinks List'!DS$11:DS$1010))</f>
        <v/>
      </c>
      <c r="AP568" s="21"/>
      <c r="AQ568" s="59" t="str">
        <f>IF($K568="", "", SUMIF('Drinks List'!DV$11:DV$1010, $K568, 'Drinks List'!DU$11:DU$1010))</f>
        <v/>
      </c>
      <c r="AR568" s="21"/>
      <c r="AS568" s="59" t="str">
        <f>IF($K568="", "", SUMIF('Drinks List'!DX$11:DX$1010, $K568, 'Drinks List'!DW$11:DW$1010))</f>
        <v/>
      </c>
      <c r="AT568" s="21"/>
      <c r="AU568" s="59" t="str">
        <f>IF($K568="", "", SUMIF('Drinks List'!DZ$11:DZ$1010, $K568, 'Drinks List'!DY$11:DY$1010))</f>
        <v/>
      </c>
      <c r="AV568" s="21"/>
      <c r="AW568" s="59" t="str">
        <f>IF($K568="", "", SUMIF('Drinks List'!EB$11:EB$1010, $K568, 'Drinks List'!EA$11:EA$1010))</f>
        <v/>
      </c>
      <c r="AX568" s="21"/>
      <c r="AY568" s="59" t="str">
        <f>IF($K568="", "", SUMIF('Drinks List'!ED$11:ED$1010, $K568, 'Drinks List'!EC$11:EC$1010))</f>
        <v/>
      </c>
      <c r="AZ568" s="21"/>
      <c r="BA568" s="59" t="str">
        <f>IF($K568="", "", SUMIF('Drinks List'!EF$11:EF$1010, $K568, 'Drinks List'!EE$11:EE$1010))</f>
        <v/>
      </c>
      <c r="BB568" s="21"/>
      <c r="BC568" s="59" t="str">
        <f>IF($K568="", "", SUMIF('Drinks List'!EH$11:EH$1010, $K568, 'Drinks List'!EG$11:EG$1010))</f>
        <v/>
      </c>
      <c r="BD568" s="21"/>
      <c r="BE568" s="59" t="str">
        <f>IF($K568="", "", SUMIF('Drinks List'!EJ$11:EJ$1010, $K568, 'Drinks List'!EI$11:EI$1010))</f>
        <v/>
      </c>
      <c r="BF568" s="21"/>
      <c r="BG568" s="59" t="str">
        <f>IF($K568="", "", SUMIF('Drinks List'!EL$11:EL$1010, $K568, 'Drinks List'!EK$11:EK$1010))</f>
        <v/>
      </c>
      <c r="BH568" s="21"/>
      <c r="BI568" s="59" t="str">
        <f>IF($K568="", "", SUMIF('Drinks List'!EN$11:EN$1010, $K568, 'Drinks List'!EM$11:EM$1010))</f>
        <v/>
      </c>
      <c r="BJ568" s="21"/>
      <c r="BK568" s="59" t="str">
        <f>IF($K568="", "", SUMIF('Drinks List'!EP$11:EP$1010, $K568, 'Drinks List'!EO$11:EO$1010))</f>
        <v/>
      </c>
      <c r="BL568" s="21"/>
      <c r="BM568" s="59" t="str">
        <f>IF($K568="", "", SUMIF('Drinks List'!ER$11:ER$1010, $K568, 'Drinks List'!EQ$11:EQ$1010))</f>
        <v/>
      </c>
      <c r="BN568" s="21"/>
      <c r="BO568" s="65" t="str">
        <f>IF($K568="", "", SUMIF('Drinks List'!ET$11:ET$1010, $K568, 'Drinks List'!ES$11:ES$1010))</f>
        <v/>
      </c>
      <c r="BQ568" s="120" t="str">
        <f t="shared" si="173"/>
        <v/>
      </c>
      <c r="BR568" s="62" t="str">
        <f t="shared" si="174"/>
        <v/>
      </c>
      <c r="BS568" s="76" t="str">
        <f>IF(BQ568="", "", COUNTIF(BQ$11:BQ$1010, "&gt;"&amp;BQ568)+1+COUNTIF(BQ$11:BQ568, BQ568)-1)</f>
        <v/>
      </c>
      <c r="BT568" s="76" t="str">
        <f>IF(BR568="", "", COUNTIF(BR$11:BR$1010, "&lt;"&amp;BR568)+1+COUNTIF(BR$11:BR568, BR568)-1)</f>
        <v/>
      </c>
      <c r="BV568" s="76" t="str">
        <f t="shared" si="175"/>
        <v/>
      </c>
      <c r="BW568" s="124" t="str">
        <f t="shared" si="176"/>
        <v/>
      </c>
      <c r="BX568" s="115" t="str">
        <f t="shared" si="177"/>
        <v/>
      </c>
      <c r="BY568" s="125" t="str">
        <f t="shared" si="178"/>
        <v/>
      </c>
      <c r="CA568" s="106" t="str">
        <f t="shared" si="179"/>
        <v/>
      </c>
      <c r="CB568" s="22" t="str">
        <f t="shared" si="180"/>
        <v/>
      </c>
      <c r="CD568" s="76" t="str">
        <f>IF($J568="", "", IF($BV568=0, "", COUNTIF($J$11:$J$1010, "&lt;"&amp;$J568)+1+COUNTIF($J$11:$J568, $J568)-1))</f>
        <v/>
      </c>
    </row>
    <row r="569" spans="1:82" x14ac:dyDescent="0.25">
      <c r="A569" s="31"/>
      <c r="B569" s="19" t="str">
        <f t="shared" si="161"/>
        <v/>
      </c>
      <c r="C569" s="20" t="str">
        <f t="shared" si="162"/>
        <v/>
      </c>
      <c r="D569" s="29" t="str">
        <f t="shared" si="163"/>
        <v/>
      </c>
      <c r="E569" s="22" t="str">
        <f t="shared" si="164"/>
        <v/>
      </c>
      <c r="F569" s="31"/>
      <c r="G569" s="301"/>
      <c r="H569" s="302"/>
      <c r="I569" s="303"/>
      <c r="J569" s="304"/>
      <c r="K569" s="283"/>
      <c r="L569" s="305"/>
      <c r="M569" s="285"/>
      <c r="N569" s="287"/>
      <c r="O569" s="31"/>
      <c r="P569" s="19" t="str">
        <f t="shared" si="165"/>
        <v/>
      </c>
      <c r="Q569" s="20" t="str">
        <f t="shared" si="166"/>
        <v/>
      </c>
      <c r="R569" s="29" t="str">
        <f t="shared" si="167"/>
        <v/>
      </c>
      <c r="S569" s="22" t="str">
        <f t="shared" si="168"/>
        <v/>
      </c>
      <c r="T569" s="31"/>
      <c r="U569" s="69" t="str">
        <f t="shared" si="169"/>
        <v/>
      </c>
      <c r="V569" s="31"/>
      <c r="X569" s="76" t="str">
        <f t="shared" si="170"/>
        <v/>
      </c>
      <c r="Z569" s="76" t="str">
        <f t="shared" si="171"/>
        <v/>
      </c>
      <c r="AA569" s="76" t="str">
        <f t="shared" si="172"/>
        <v/>
      </c>
      <c r="AC569" s="19" t="str">
        <f>IF($K569="", "", SUMIF('Drinks List'!DH$11:DH$1010, $K569, 'Drinks List'!DG$11:DG$1010))</f>
        <v/>
      </c>
      <c r="AD569" s="21"/>
      <c r="AE569" s="59" t="str">
        <f>IF($K569="", "", SUMIF('Drinks List'!DJ$11:DJ$1010, $K569, 'Drinks List'!DI$11:DI$1010))</f>
        <v/>
      </c>
      <c r="AF569" s="21"/>
      <c r="AG569" s="59" t="str">
        <f>IF($K569="", "", SUMIF('Drinks List'!DL$11:DL$1010, $K569, 'Drinks List'!DK$11:DK$1010))</f>
        <v/>
      </c>
      <c r="AH569" s="21"/>
      <c r="AI569" s="59" t="str">
        <f>IF($K569="", "", SUMIF('Drinks List'!DN$11:DN$1010, $K569, 'Drinks List'!DM$11:DM$1010))</f>
        <v/>
      </c>
      <c r="AJ569" s="21"/>
      <c r="AK569" s="59" t="str">
        <f>IF($K569="", "", SUMIF('Drinks List'!DP$11:DP$1010, $K569, 'Drinks List'!DO$11:DO$1010))</f>
        <v/>
      </c>
      <c r="AL569" s="21"/>
      <c r="AM569" s="59" t="str">
        <f>IF($K569="", "", SUMIF('Drinks List'!DR$11:DR$1010, $K569, 'Drinks List'!DQ$11:DQ$1010))</f>
        <v/>
      </c>
      <c r="AN569" s="21"/>
      <c r="AO569" s="59" t="str">
        <f>IF($K569="", "", SUMIF('Drinks List'!DT$11:DT$1010, $K569, 'Drinks List'!DS$11:DS$1010))</f>
        <v/>
      </c>
      <c r="AP569" s="21"/>
      <c r="AQ569" s="59" t="str">
        <f>IF($K569="", "", SUMIF('Drinks List'!DV$11:DV$1010, $K569, 'Drinks List'!DU$11:DU$1010))</f>
        <v/>
      </c>
      <c r="AR569" s="21"/>
      <c r="AS569" s="59" t="str">
        <f>IF($K569="", "", SUMIF('Drinks List'!DX$11:DX$1010, $K569, 'Drinks List'!DW$11:DW$1010))</f>
        <v/>
      </c>
      <c r="AT569" s="21"/>
      <c r="AU569" s="59" t="str">
        <f>IF($K569="", "", SUMIF('Drinks List'!DZ$11:DZ$1010, $K569, 'Drinks List'!DY$11:DY$1010))</f>
        <v/>
      </c>
      <c r="AV569" s="21"/>
      <c r="AW569" s="59" t="str">
        <f>IF($K569="", "", SUMIF('Drinks List'!EB$11:EB$1010, $K569, 'Drinks List'!EA$11:EA$1010))</f>
        <v/>
      </c>
      <c r="AX569" s="21"/>
      <c r="AY569" s="59" t="str">
        <f>IF($K569="", "", SUMIF('Drinks List'!ED$11:ED$1010, $K569, 'Drinks List'!EC$11:EC$1010))</f>
        <v/>
      </c>
      <c r="AZ569" s="21"/>
      <c r="BA569" s="59" t="str">
        <f>IF($K569="", "", SUMIF('Drinks List'!EF$11:EF$1010, $K569, 'Drinks List'!EE$11:EE$1010))</f>
        <v/>
      </c>
      <c r="BB569" s="21"/>
      <c r="BC569" s="59" t="str">
        <f>IF($K569="", "", SUMIF('Drinks List'!EH$11:EH$1010, $K569, 'Drinks List'!EG$11:EG$1010))</f>
        <v/>
      </c>
      <c r="BD569" s="21"/>
      <c r="BE569" s="59" t="str">
        <f>IF($K569="", "", SUMIF('Drinks List'!EJ$11:EJ$1010, $K569, 'Drinks List'!EI$11:EI$1010))</f>
        <v/>
      </c>
      <c r="BF569" s="21"/>
      <c r="BG569" s="59" t="str">
        <f>IF($K569="", "", SUMIF('Drinks List'!EL$11:EL$1010, $K569, 'Drinks List'!EK$11:EK$1010))</f>
        <v/>
      </c>
      <c r="BH569" s="21"/>
      <c r="BI569" s="59" t="str">
        <f>IF($K569="", "", SUMIF('Drinks List'!EN$11:EN$1010, $K569, 'Drinks List'!EM$11:EM$1010))</f>
        <v/>
      </c>
      <c r="BJ569" s="21"/>
      <c r="BK569" s="59" t="str">
        <f>IF($K569="", "", SUMIF('Drinks List'!EP$11:EP$1010, $K569, 'Drinks List'!EO$11:EO$1010))</f>
        <v/>
      </c>
      <c r="BL569" s="21"/>
      <c r="BM569" s="59" t="str">
        <f>IF($K569="", "", SUMIF('Drinks List'!ER$11:ER$1010, $K569, 'Drinks List'!EQ$11:EQ$1010))</f>
        <v/>
      </c>
      <c r="BN569" s="21"/>
      <c r="BO569" s="65" t="str">
        <f>IF($K569="", "", SUMIF('Drinks List'!ET$11:ET$1010, $K569, 'Drinks List'!ES$11:ES$1010))</f>
        <v/>
      </c>
      <c r="BQ569" s="120" t="str">
        <f t="shared" si="173"/>
        <v/>
      </c>
      <c r="BR569" s="62" t="str">
        <f t="shared" si="174"/>
        <v/>
      </c>
      <c r="BS569" s="76" t="str">
        <f>IF(BQ569="", "", COUNTIF(BQ$11:BQ$1010, "&gt;"&amp;BQ569)+1+COUNTIF(BQ$11:BQ569, BQ569)-1)</f>
        <v/>
      </c>
      <c r="BT569" s="76" t="str">
        <f>IF(BR569="", "", COUNTIF(BR$11:BR$1010, "&lt;"&amp;BR569)+1+COUNTIF(BR$11:BR569, BR569)-1)</f>
        <v/>
      </c>
      <c r="BV569" s="76" t="str">
        <f t="shared" si="175"/>
        <v/>
      </c>
      <c r="BW569" s="124" t="str">
        <f t="shared" si="176"/>
        <v/>
      </c>
      <c r="BX569" s="115" t="str">
        <f t="shared" si="177"/>
        <v/>
      </c>
      <c r="BY569" s="125" t="str">
        <f t="shared" si="178"/>
        <v/>
      </c>
      <c r="CA569" s="106" t="str">
        <f t="shared" si="179"/>
        <v/>
      </c>
      <c r="CB569" s="22" t="str">
        <f t="shared" si="180"/>
        <v/>
      </c>
      <c r="CD569" s="76" t="str">
        <f>IF($J569="", "", IF($BV569=0, "", COUNTIF($J$11:$J$1010, "&lt;"&amp;$J569)+1+COUNTIF($J$11:$J569, $J569)-1))</f>
        <v/>
      </c>
    </row>
    <row r="570" spans="1:82" x14ac:dyDescent="0.25">
      <c r="A570" s="31"/>
      <c r="B570" s="19" t="str">
        <f t="shared" si="161"/>
        <v/>
      </c>
      <c r="C570" s="20" t="str">
        <f t="shared" si="162"/>
        <v/>
      </c>
      <c r="D570" s="29" t="str">
        <f t="shared" si="163"/>
        <v/>
      </c>
      <c r="E570" s="22" t="str">
        <f t="shared" si="164"/>
        <v/>
      </c>
      <c r="F570" s="31"/>
      <c r="G570" s="301"/>
      <c r="H570" s="302"/>
      <c r="I570" s="303"/>
      <c r="J570" s="304"/>
      <c r="K570" s="283"/>
      <c r="L570" s="305"/>
      <c r="M570" s="285"/>
      <c r="N570" s="287"/>
      <c r="O570" s="31"/>
      <c r="P570" s="19" t="str">
        <f t="shared" si="165"/>
        <v/>
      </c>
      <c r="Q570" s="20" t="str">
        <f t="shared" si="166"/>
        <v/>
      </c>
      <c r="R570" s="29" t="str">
        <f t="shared" si="167"/>
        <v/>
      </c>
      <c r="S570" s="22" t="str">
        <f t="shared" si="168"/>
        <v/>
      </c>
      <c r="T570" s="31"/>
      <c r="U570" s="69" t="str">
        <f t="shared" si="169"/>
        <v/>
      </c>
      <c r="V570" s="31"/>
      <c r="X570" s="76" t="str">
        <f t="shared" si="170"/>
        <v/>
      </c>
      <c r="Z570" s="76" t="str">
        <f t="shared" si="171"/>
        <v/>
      </c>
      <c r="AA570" s="76" t="str">
        <f t="shared" si="172"/>
        <v/>
      </c>
      <c r="AC570" s="19" t="str">
        <f>IF($K570="", "", SUMIF('Drinks List'!DH$11:DH$1010, $K570, 'Drinks List'!DG$11:DG$1010))</f>
        <v/>
      </c>
      <c r="AD570" s="21"/>
      <c r="AE570" s="59" t="str">
        <f>IF($K570="", "", SUMIF('Drinks List'!DJ$11:DJ$1010, $K570, 'Drinks List'!DI$11:DI$1010))</f>
        <v/>
      </c>
      <c r="AF570" s="21"/>
      <c r="AG570" s="59" t="str">
        <f>IF($K570="", "", SUMIF('Drinks List'!DL$11:DL$1010, $K570, 'Drinks List'!DK$11:DK$1010))</f>
        <v/>
      </c>
      <c r="AH570" s="21"/>
      <c r="AI570" s="59" t="str">
        <f>IF($K570="", "", SUMIF('Drinks List'!DN$11:DN$1010, $K570, 'Drinks List'!DM$11:DM$1010))</f>
        <v/>
      </c>
      <c r="AJ570" s="21"/>
      <c r="AK570" s="59" t="str">
        <f>IF($K570="", "", SUMIF('Drinks List'!DP$11:DP$1010, $K570, 'Drinks List'!DO$11:DO$1010))</f>
        <v/>
      </c>
      <c r="AL570" s="21"/>
      <c r="AM570" s="59" t="str">
        <f>IF($K570="", "", SUMIF('Drinks List'!DR$11:DR$1010, $K570, 'Drinks List'!DQ$11:DQ$1010))</f>
        <v/>
      </c>
      <c r="AN570" s="21"/>
      <c r="AO570" s="59" t="str">
        <f>IF($K570="", "", SUMIF('Drinks List'!DT$11:DT$1010, $K570, 'Drinks List'!DS$11:DS$1010))</f>
        <v/>
      </c>
      <c r="AP570" s="21"/>
      <c r="AQ570" s="59" t="str">
        <f>IF($K570="", "", SUMIF('Drinks List'!DV$11:DV$1010, $K570, 'Drinks List'!DU$11:DU$1010))</f>
        <v/>
      </c>
      <c r="AR570" s="21"/>
      <c r="AS570" s="59" t="str">
        <f>IF($K570="", "", SUMIF('Drinks List'!DX$11:DX$1010, $K570, 'Drinks List'!DW$11:DW$1010))</f>
        <v/>
      </c>
      <c r="AT570" s="21"/>
      <c r="AU570" s="59" t="str">
        <f>IF($K570="", "", SUMIF('Drinks List'!DZ$11:DZ$1010, $K570, 'Drinks List'!DY$11:DY$1010))</f>
        <v/>
      </c>
      <c r="AV570" s="21"/>
      <c r="AW570" s="59" t="str">
        <f>IF($K570="", "", SUMIF('Drinks List'!EB$11:EB$1010, $K570, 'Drinks List'!EA$11:EA$1010))</f>
        <v/>
      </c>
      <c r="AX570" s="21"/>
      <c r="AY570" s="59" t="str">
        <f>IF($K570="", "", SUMIF('Drinks List'!ED$11:ED$1010, $K570, 'Drinks List'!EC$11:EC$1010))</f>
        <v/>
      </c>
      <c r="AZ570" s="21"/>
      <c r="BA570" s="59" t="str">
        <f>IF($K570="", "", SUMIF('Drinks List'!EF$11:EF$1010, $K570, 'Drinks List'!EE$11:EE$1010))</f>
        <v/>
      </c>
      <c r="BB570" s="21"/>
      <c r="BC570" s="59" t="str">
        <f>IF($K570="", "", SUMIF('Drinks List'!EH$11:EH$1010, $K570, 'Drinks List'!EG$11:EG$1010))</f>
        <v/>
      </c>
      <c r="BD570" s="21"/>
      <c r="BE570" s="59" t="str">
        <f>IF($K570="", "", SUMIF('Drinks List'!EJ$11:EJ$1010, $K570, 'Drinks List'!EI$11:EI$1010))</f>
        <v/>
      </c>
      <c r="BF570" s="21"/>
      <c r="BG570" s="59" t="str">
        <f>IF($K570="", "", SUMIF('Drinks List'!EL$11:EL$1010, $K570, 'Drinks List'!EK$11:EK$1010))</f>
        <v/>
      </c>
      <c r="BH570" s="21"/>
      <c r="BI570" s="59" t="str">
        <f>IF($K570="", "", SUMIF('Drinks List'!EN$11:EN$1010, $K570, 'Drinks List'!EM$11:EM$1010))</f>
        <v/>
      </c>
      <c r="BJ570" s="21"/>
      <c r="BK570" s="59" t="str">
        <f>IF($K570="", "", SUMIF('Drinks List'!EP$11:EP$1010, $K570, 'Drinks List'!EO$11:EO$1010))</f>
        <v/>
      </c>
      <c r="BL570" s="21"/>
      <c r="BM570" s="59" t="str">
        <f>IF($K570="", "", SUMIF('Drinks List'!ER$11:ER$1010, $K570, 'Drinks List'!EQ$11:EQ$1010))</f>
        <v/>
      </c>
      <c r="BN570" s="21"/>
      <c r="BO570" s="65" t="str">
        <f>IF($K570="", "", SUMIF('Drinks List'!ET$11:ET$1010, $K570, 'Drinks List'!ES$11:ES$1010))</f>
        <v/>
      </c>
      <c r="BQ570" s="120" t="str">
        <f t="shared" si="173"/>
        <v/>
      </c>
      <c r="BR570" s="62" t="str">
        <f t="shared" si="174"/>
        <v/>
      </c>
      <c r="BS570" s="76" t="str">
        <f>IF(BQ570="", "", COUNTIF(BQ$11:BQ$1010, "&gt;"&amp;BQ570)+1+COUNTIF(BQ$11:BQ570, BQ570)-1)</f>
        <v/>
      </c>
      <c r="BT570" s="76" t="str">
        <f>IF(BR570="", "", COUNTIF(BR$11:BR$1010, "&lt;"&amp;BR570)+1+COUNTIF(BR$11:BR570, BR570)-1)</f>
        <v/>
      </c>
      <c r="BV570" s="76" t="str">
        <f t="shared" si="175"/>
        <v/>
      </c>
      <c r="BW570" s="124" t="str">
        <f t="shared" si="176"/>
        <v/>
      </c>
      <c r="BX570" s="115" t="str">
        <f t="shared" si="177"/>
        <v/>
      </c>
      <c r="BY570" s="125" t="str">
        <f t="shared" si="178"/>
        <v/>
      </c>
      <c r="CA570" s="106" t="str">
        <f t="shared" si="179"/>
        <v/>
      </c>
      <c r="CB570" s="22" t="str">
        <f t="shared" si="180"/>
        <v/>
      </c>
      <c r="CD570" s="76" t="str">
        <f>IF($J570="", "", IF($BV570=0, "", COUNTIF($J$11:$J$1010, "&lt;"&amp;$J570)+1+COUNTIF($J$11:$J570, $J570)-1))</f>
        <v/>
      </c>
    </row>
    <row r="571" spans="1:82" x14ac:dyDescent="0.25">
      <c r="A571" s="31"/>
      <c r="B571" s="19" t="str">
        <f t="shared" si="161"/>
        <v/>
      </c>
      <c r="C571" s="20" t="str">
        <f t="shared" si="162"/>
        <v/>
      </c>
      <c r="D571" s="29" t="str">
        <f t="shared" si="163"/>
        <v/>
      </c>
      <c r="E571" s="22" t="str">
        <f t="shared" si="164"/>
        <v/>
      </c>
      <c r="F571" s="31"/>
      <c r="G571" s="301"/>
      <c r="H571" s="302"/>
      <c r="I571" s="303"/>
      <c r="J571" s="304"/>
      <c r="K571" s="283"/>
      <c r="L571" s="305"/>
      <c r="M571" s="285"/>
      <c r="N571" s="287"/>
      <c r="O571" s="31"/>
      <c r="P571" s="19" t="str">
        <f t="shared" si="165"/>
        <v/>
      </c>
      <c r="Q571" s="20" t="str">
        <f t="shared" si="166"/>
        <v/>
      </c>
      <c r="R571" s="29" t="str">
        <f t="shared" si="167"/>
        <v/>
      </c>
      <c r="S571" s="22" t="str">
        <f t="shared" si="168"/>
        <v/>
      </c>
      <c r="T571" s="31"/>
      <c r="U571" s="69" t="str">
        <f t="shared" si="169"/>
        <v/>
      </c>
      <c r="V571" s="31"/>
      <c r="X571" s="76" t="str">
        <f t="shared" si="170"/>
        <v/>
      </c>
      <c r="Z571" s="76" t="str">
        <f t="shared" si="171"/>
        <v/>
      </c>
      <c r="AA571" s="76" t="str">
        <f t="shared" si="172"/>
        <v/>
      </c>
      <c r="AC571" s="19" t="str">
        <f>IF($K571="", "", SUMIF('Drinks List'!DH$11:DH$1010, $K571, 'Drinks List'!DG$11:DG$1010))</f>
        <v/>
      </c>
      <c r="AD571" s="21"/>
      <c r="AE571" s="59" t="str">
        <f>IF($K571="", "", SUMIF('Drinks List'!DJ$11:DJ$1010, $K571, 'Drinks List'!DI$11:DI$1010))</f>
        <v/>
      </c>
      <c r="AF571" s="21"/>
      <c r="AG571" s="59" t="str">
        <f>IF($K571="", "", SUMIF('Drinks List'!DL$11:DL$1010, $K571, 'Drinks List'!DK$11:DK$1010))</f>
        <v/>
      </c>
      <c r="AH571" s="21"/>
      <c r="AI571" s="59" t="str">
        <f>IF($K571="", "", SUMIF('Drinks List'!DN$11:DN$1010, $K571, 'Drinks List'!DM$11:DM$1010))</f>
        <v/>
      </c>
      <c r="AJ571" s="21"/>
      <c r="AK571" s="59" t="str">
        <f>IF($K571="", "", SUMIF('Drinks List'!DP$11:DP$1010, $K571, 'Drinks List'!DO$11:DO$1010))</f>
        <v/>
      </c>
      <c r="AL571" s="21"/>
      <c r="AM571" s="59" t="str">
        <f>IF($K571="", "", SUMIF('Drinks List'!DR$11:DR$1010, $K571, 'Drinks List'!DQ$11:DQ$1010))</f>
        <v/>
      </c>
      <c r="AN571" s="21"/>
      <c r="AO571" s="59" t="str">
        <f>IF($K571="", "", SUMIF('Drinks List'!DT$11:DT$1010, $K571, 'Drinks List'!DS$11:DS$1010))</f>
        <v/>
      </c>
      <c r="AP571" s="21"/>
      <c r="AQ571" s="59" t="str">
        <f>IF($K571="", "", SUMIF('Drinks List'!DV$11:DV$1010, $K571, 'Drinks List'!DU$11:DU$1010))</f>
        <v/>
      </c>
      <c r="AR571" s="21"/>
      <c r="AS571" s="59" t="str">
        <f>IF($K571="", "", SUMIF('Drinks List'!DX$11:DX$1010, $K571, 'Drinks List'!DW$11:DW$1010))</f>
        <v/>
      </c>
      <c r="AT571" s="21"/>
      <c r="AU571" s="59" t="str">
        <f>IF($K571="", "", SUMIF('Drinks List'!DZ$11:DZ$1010, $K571, 'Drinks List'!DY$11:DY$1010))</f>
        <v/>
      </c>
      <c r="AV571" s="21"/>
      <c r="AW571" s="59" t="str">
        <f>IF($K571="", "", SUMIF('Drinks List'!EB$11:EB$1010, $K571, 'Drinks List'!EA$11:EA$1010))</f>
        <v/>
      </c>
      <c r="AX571" s="21"/>
      <c r="AY571" s="59" t="str">
        <f>IF($K571="", "", SUMIF('Drinks List'!ED$11:ED$1010, $K571, 'Drinks List'!EC$11:EC$1010))</f>
        <v/>
      </c>
      <c r="AZ571" s="21"/>
      <c r="BA571" s="59" t="str">
        <f>IF($K571="", "", SUMIF('Drinks List'!EF$11:EF$1010, $K571, 'Drinks List'!EE$11:EE$1010))</f>
        <v/>
      </c>
      <c r="BB571" s="21"/>
      <c r="BC571" s="59" t="str">
        <f>IF($K571="", "", SUMIF('Drinks List'!EH$11:EH$1010, $K571, 'Drinks List'!EG$11:EG$1010))</f>
        <v/>
      </c>
      <c r="BD571" s="21"/>
      <c r="BE571" s="59" t="str">
        <f>IF($K571="", "", SUMIF('Drinks List'!EJ$11:EJ$1010, $K571, 'Drinks List'!EI$11:EI$1010))</f>
        <v/>
      </c>
      <c r="BF571" s="21"/>
      <c r="BG571" s="59" t="str">
        <f>IF($K571="", "", SUMIF('Drinks List'!EL$11:EL$1010, $K571, 'Drinks List'!EK$11:EK$1010))</f>
        <v/>
      </c>
      <c r="BH571" s="21"/>
      <c r="BI571" s="59" t="str">
        <f>IF($K571="", "", SUMIF('Drinks List'!EN$11:EN$1010, $K571, 'Drinks List'!EM$11:EM$1010))</f>
        <v/>
      </c>
      <c r="BJ571" s="21"/>
      <c r="BK571" s="59" t="str">
        <f>IF($K571="", "", SUMIF('Drinks List'!EP$11:EP$1010, $K571, 'Drinks List'!EO$11:EO$1010))</f>
        <v/>
      </c>
      <c r="BL571" s="21"/>
      <c r="BM571" s="59" t="str">
        <f>IF($K571="", "", SUMIF('Drinks List'!ER$11:ER$1010, $K571, 'Drinks List'!EQ$11:EQ$1010))</f>
        <v/>
      </c>
      <c r="BN571" s="21"/>
      <c r="BO571" s="65" t="str">
        <f>IF($K571="", "", SUMIF('Drinks List'!ET$11:ET$1010, $K571, 'Drinks List'!ES$11:ES$1010))</f>
        <v/>
      </c>
      <c r="BQ571" s="120" t="str">
        <f t="shared" si="173"/>
        <v/>
      </c>
      <c r="BR571" s="62" t="str">
        <f t="shared" si="174"/>
        <v/>
      </c>
      <c r="BS571" s="76" t="str">
        <f>IF(BQ571="", "", COUNTIF(BQ$11:BQ$1010, "&gt;"&amp;BQ571)+1+COUNTIF(BQ$11:BQ571, BQ571)-1)</f>
        <v/>
      </c>
      <c r="BT571" s="76" t="str">
        <f>IF(BR571="", "", COUNTIF(BR$11:BR$1010, "&lt;"&amp;BR571)+1+COUNTIF(BR$11:BR571, BR571)-1)</f>
        <v/>
      </c>
      <c r="BV571" s="76" t="str">
        <f t="shared" si="175"/>
        <v/>
      </c>
      <c r="BW571" s="124" t="str">
        <f t="shared" si="176"/>
        <v/>
      </c>
      <c r="BX571" s="115" t="str">
        <f t="shared" si="177"/>
        <v/>
      </c>
      <c r="BY571" s="125" t="str">
        <f t="shared" si="178"/>
        <v/>
      </c>
      <c r="CA571" s="106" t="str">
        <f t="shared" si="179"/>
        <v/>
      </c>
      <c r="CB571" s="22" t="str">
        <f t="shared" si="180"/>
        <v/>
      </c>
      <c r="CD571" s="76" t="str">
        <f>IF($J571="", "", IF($BV571=0, "", COUNTIF($J$11:$J$1010, "&lt;"&amp;$J571)+1+COUNTIF($J$11:$J571, $J571)-1))</f>
        <v/>
      </c>
    </row>
    <row r="572" spans="1:82" x14ac:dyDescent="0.25">
      <c r="A572" s="31"/>
      <c r="B572" s="19" t="str">
        <f t="shared" si="161"/>
        <v/>
      </c>
      <c r="C572" s="20" t="str">
        <f t="shared" si="162"/>
        <v/>
      </c>
      <c r="D572" s="29" t="str">
        <f t="shared" si="163"/>
        <v/>
      </c>
      <c r="E572" s="22" t="str">
        <f t="shared" si="164"/>
        <v/>
      </c>
      <c r="F572" s="31"/>
      <c r="G572" s="301"/>
      <c r="H572" s="302"/>
      <c r="I572" s="303"/>
      <c r="J572" s="304"/>
      <c r="K572" s="283"/>
      <c r="L572" s="305"/>
      <c r="M572" s="285"/>
      <c r="N572" s="287"/>
      <c r="O572" s="31"/>
      <c r="P572" s="19" t="str">
        <f t="shared" si="165"/>
        <v/>
      </c>
      <c r="Q572" s="20" t="str">
        <f t="shared" si="166"/>
        <v/>
      </c>
      <c r="R572" s="29" t="str">
        <f t="shared" si="167"/>
        <v/>
      </c>
      <c r="S572" s="22" t="str">
        <f t="shared" si="168"/>
        <v/>
      </c>
      <c r="T572" s="31"/>
      <c r="U572" s="69" t="str">
        <f t="shared" si="169"/>
        <v/>
      </c>
      <c r="V572" s="31"/>
      <c r="X572" s="76" t="str">
        <f t="shared" si="170"/>
        <v/>
      </c>
      <c r="Z572" s="76" t="str">
        <f t="shared" si="171"/>
        <v/>
      </c>
      <c r="AA572" s="76" t="str">
        <f t="shared" si="172"/>
        <v/>
      </c>
      <c r="AC572" s="19" t="str">
        <f>IF($K572="", "", SUMIF('Drinks List'!DH$11:DH$1010, $K572, 'Drinks List'!DG$11:DG$1010))</f>
        <v/>
      </c>
      <c r="AD572" s="21"/>
      <c r="AE572" s="59" t="str">
        <f>IF($K572="", "", SUMIF('Drinks List'!DJ$11:DJ$1010, $K572, 'Drinks List'!DI$11:DI$1010))</f>
        <v/>
      </c>
      <c r="AF572" s="21"/>
      <c r="AG572" s="59" t="str">
        <f>IF($K572="", "", SUMIF('Drinks List'!DL$11:DL$1010, $K572, 'Drinks List'!DK$11:DK$1010))</f>
        <v/>
      </c>
      <c r="AH572" s="21"/>
      <c r="AI572" s="59" t="str">
        <f>IF($K572="", "", SUMIF('Drinks List'!DN$11:DN$1010, $K572, 'Drinks List'!DM$11:DM$1010))</f>
        <v/>
      </c>
      <c r="AJ572" s="21"/>
      <c r="AK572" s="59" t="str">
        <f>IF($K572="", "", SUMIF('Drinks List'!DP$11:DP$1010, $K572, 'Drinks List'!DO$11:DO$1010))</f>
        <v/>
      </c>
      <c r="AL572" s="21"/>
      <c r="AM572" s="59" t="str">
        <f>IF($K572="", "", SUMIF('Drinks List'!DR$11:DR$1010, $K572, 'Drinks List'!DQ$11:DQ$1010))</f>
        <v/>
      </c>
      <c r="AN572" s="21"/>
      <c r="AO572" s="59" t="str">
        <f>IF($K572="", "", SUMIF('Drinks List'!DT$11:DT$1010, $K572, 'Drinks List'!DS$11:DS$1010))</f>
        <v/>
      </c>
      <c r="AP572" s="21"/>
      <c r="AQ572" s="59" t="str">
        <f>IF($K572="", "", SUMIF('Drinks List'!DV$11:DV$1010, $K572, 'Drinks List'!DU$11:DU$1010))</f>
        <v/>
      </c>
      <c r="AR572" s="21"/>
      <c r="AS572" s="59" t="str">
        <f>IF($K572="", "", SUMIF('Drinks List'!DX$11:DX$1010, $K572, 'Drinks List'!DW$11:DW$1010))</f>
        <v/>
      </c>
      <c r="AT572" s="21"/>
      <c r="AU572" s="59" t="str">
        <f>IF($K572="", "", SUMIF('Drinks List'!DZ$11:DZ$1010, $K572, 'Drinks List'!DY$11:DY$1010))</f>
        <v/>
      </c>
      <c r="AV572" s="21"/>
      <c r="AW572" s="59" t="str">
        <f>IF($K572="", "", SUMIF('Drinks List'!EB$11:EB$1010, $K572, 'Drinks List'!EA$11:EA$1010))</f>
        <v/>
      </c>
      <c r="AX572" s="21"/>
      <c r="AY572" s="59" t="str">
        <f>IF($K572="", "", SUMIF('Drinks List'!ED$11:ED$1010, $K572, 'Drinks List'!EC$11:EC$1010))</f>
        <v/>
      </c>
      <c r="AZ572" s="21"/>
      <c r="BA572" s="59" t="str">
        <f>IF($K572="", "", SUMIF('Drinks List'!EF$11:EF$1010, $K572, 'Drinks List'!EE$11:EE$1010))</f>
        <v/>
      </c>
      <c r="BB572" s="21"/>
      <c r="BC572" s="59" t="str">
        <f>IF($K572="", "", SUMIF('Drinks List'!EH$11:EH$1010, $K572, 'Drinks List'!EG$11:EG$1010))</f>
        <v/>
      </c>
      <c r="BD572" s="21"/>
      <c r="BE572" s="59" t="str">
        <f>IF($K572="", "", SUMIF('Drinks List'!EJ$11:EJ$1010, $K572, 'Drinks List'!EI$11:EI$1010))</f>
        <v/>
      </c>
      <c r="BF572" s="21"/>
      <c r="BG572" s="59" t="str">
        <f>IF($K572="", "", SUMIF('Drinks List'!EL$11:EL$1010, $K572, 'Drinks List'!EK$11:EK$1010))</f>
        <v/>
      </c>
      <c r="BH572" s="21"/>
      <c r="BI572" s="59" t="str">
        <f>IF($K572="", "", SUMIF('Drinks List'!EN$11:EN$1010, $K572, 'Drinks List'!EM$11:EM$1010))</f>
        <v/>
      </c>
      <c r="BJ572" s="21"/>
      <c r="BK572" s="59" t="str">
        <f>IF($K572="", "", SUMIF('Drinks List'!EP$11:EP$1010, $K572, 'Drinks List'!EO$11:EO$1010))</f>
        <v/>
      </c>
      <c r="BL572" s="21"/>
      <c r="BM572" s="59" t="str">
        <f>IF($K572="", "", SUMIF('Drinks List'!ER$11:ER$1010, $K572, 'Drinks List'!EQ$11:EQ$1010))</f>
        <v/>
      </c>
      <c r="BN572" s="21"/>
      <c r="BO572" s="65" t="str">
        <f>IF($K572="", "", SUMIF('Drinks List'!ET$11:ET$1010, $K572, 'Drinks List'!ES$11:ES$1010))</f>
        <v/>
      </c>
      <c r="BQ572" s="120" t="str">
        <f t="shared" si="173"/>
        <v/>
      </c>
      <c r="BR572" s="62" t="str">
        <f t="shared" si="174"/>
        <v/>
      </c>
      <c r="BS572" s="76" t="str">
        <f>IF(BQ572="", "", COUNTIF(BQ$11:BQ$1010, "&gt;"&amp;BQ572)+1+COUNTIF(BQ$11:BQ572, BQ572)-1)</f>
        <v/>
      </c>
      <c r="BT572" s="76" t="str">
        <f>IF(BR572="", "", COUNTIF(BR$11:BR$1010, "&lt;"&amp;BR572)+1+COUNTIF(BR$11:BR572, BR572)-1)</f>
        <v/>
      </c>
      <c r="BV572" s="76" t="str">
        <f t="shared" si="175"/>
        <v/>
      </c>
      <c r="BW572" s="124" t="str">
        <f t="shared" si="176"/>
        <v/>
      </c>
      <c r="BX572" s="115" t="str">
        <f t="shared" si="177"/>
        <v/>
      </c>
      <c r="BY572" s="125" t="str">
        <f t="shared" si="178"/>
        <v/>
      </c>
      <c r="CA572" s="106" t="str">
        <f t="shared" si="179"/>
        <v/>
      </c>
      <c r="CB572" s="22" t="str">
        <f t="shared" si="180"/>
        <v/>
      </c>
      <c r="CD572" s="76" t="str">
        <f>IF($J572="", "", IF($BV572=0, "", COUNTIF($J$11:$J$1010, "&lt;"&amp;$J572)+1+COUNTIF($J$11:$J572, $J572)-1))</f>
        <v/>
      </c>
    </row>
    <row r="573" spans="1:82" x14ac:dyDescent="0.25">
      <c r="A573" s="31"/>
      <c r="B573" s="19" t="str">
        <f t="shared" si="161"/>
        <v/>
      </c>
      <c r="C573" s="20" t="str">
        <f t="shared" si="162"/>
        <v/>
      </c>
      <c r="D573" s="29" t="str">
        <f t="shared" si="163"/>
        <v/>
      </c>
      <c r="E573" s="22" t="str">
        <f t="shared" si="164"/>
        <v/>
      </c>
      <c r="F573" s="31"/>
      <c r="G573" s="301"/>
      <c r="H573" s="302"/>
      <c r="I573" s="303"/>
      <c r="J573" s="304"/>
      <c r="K573" s="283"/>
      <c r="L573" s="305"/>
      <c r="M573" s="285"/>
      <c r="N573" s="287"/>
      <c r="O573" s="31"/>
      <c r="P573" s="19" t="str">
        <f t="shared" si="165"/>
        <v/>
      </c>
      <c r="Q573" s="20" t="str">
        <f t="shared" si="166"/>
        <v/>
      </c>
      <c r="R573" s="29" t="str">
        <f t="shared" si="167"/>
        <v/>
      </c>
      <c r="S573" s="22" t="str">
        <f t="shared" si="168"/>
        <v/>
      </c>
      <c r="T573" s="31"/>
      <c r="U573" s="69" t="str">
        <f t="shared" si="169"/>
        <v/>
      </c>
      <c r="V573" s="31"/>
      <c r="X573" s="76" t="str">
        <f t="shared" si="170"/>
        <v/>
      </c>
      <c r="Z573" s="76" t="str">
        <f t="shared" si="171"/>
        <v/>
      </c>
      <c r="AA573" s="76" t="str">
        <f t="shared" si="172"/>
        <v/>
      </c>
      <c r="AC573" s="19" t="str">
        <f>IF($K573="", "", SUMIF('Drinks List'!DH$11:DH$1010, $K573, 'Drinks List'!DG$11:DG$1010))</f>
        <v/>
      </c>
      <c r="AD573" s="21"/>
      <c r="AE573" s="59" t="str">
        <f>IF($K573="", "", SUMIF('Drinks List'!DJ$11:DJ$1010, $K573, 'Drinks List'!DI$11:DI$1010))</f>
        <v/>
      </c>
      <c r="AF573" s="21"/>
      <c r="AG573" s="59" t="str">
        <f>IF($K573="", "", SUMIF('Drinks List'!DL$11:DL$1010, $K573, 'Drinks List'!DK$11:DK$1010))</f>
        <v/>
      </c>
      <c r="AH573" s="21"/>
      <c r="AI573" s="59" t="str">
        <f>IF($K573="", "", SUMIF('Drinks List'!DN$11:DN$1010, $K573, 'Drinks List'!DM$11:DM$1010))</f>
        <v/>
      </c>
      <c r="AJ573" s="21"/>
      <c r="AK573" s="59" t="str">
        <f>IF($K573="", "", SUMIF('Drinks List'!DP$11:DP$1010, $K573, 'Drinks List'!DO$11:DO$1010))</f>
        <v/>
      </c>
      <c r="AL573" s="21"/>
      <c r="AM573" s="59" t="str">
        <f>IF($K573="", "", SUMIF('Drinks List'!DR$11:DR$1010, $K573, 'Drinks List'!DQ$11:DQ$1010))</f>
        <v/>
      </c>
      <c r="AN573" s="21"/>
      <c r="AO573" s="59" t="str">
        <f>IF($K573="", "", SUMIF('Drinks List'!DT$11:DT$1010, $K573, 'Drinks List'!DS$11:DS$1010))</f>
        <v/>
      </c>
      <c r="AP573" s="21"/>
      <c r="AQ573" s="59" t="str">
        <f>IF($K573="", "", SUMIF('Drinks List'!DV$11:DV$1010, $K573, 'Drinks List'!DU$11:DU$1010))</f>
        <v/>
      </c>
      <c r="AR573" s="21"/>
      <c r="AS573" s="59" t="str">
        <f>IF($K573="", "", SUMIF('Drinks List'!DX$11:DX$1010, $K573, 'Drinks List'!DW$11:DW$1010))</f>
        <v/>
      </c>
      <c r="AT573" s="21"/>
      <c r="AU573" s="59" t="str">
        <f>IF($K573="", "", SUMIF('Drinks List'!DZ$11:DZ$1010, $K573, 'Drinks List'!DY$11:DY$1010))</f>
        <v/>
      </c>
      <c r="AV573" s="21"/>
      <c r="AW573" s="59" t="str">
        <f>IF($K573="", "", SUMIF('Drinks List'!EB$11:EB$1010, $K573, 'Drinks List'!EA$11:EA$1010))</f>
        <v/>
      </c>
      <c r="AX573" s="21"/>
      <c r="AY573" s="59" t="str">
        <f>IF($K573="", "", SUMIF('Drinks List'!ED$11:ED$1010, $K573, 'Drinks List'!EC$11:EC$1010))</f>
        <v/>
      </c>
      <c r="AZ573" s="21"/>
      <c r="BA573" s="59" t="str">
        <f>IF($K573="", "", SUMIF('Drinks List'!EF$11:EF$1010, $K573, 'Drinks List'!EE$11:EE$1010))</f>
        <v/>
      </c>
      <c r="BB573" s="21"/>
      <c r="BC573" s="59" t="str">
        <f>IF($K573="", "", SUMIF('Drinks List'!EH$11:EH$1010, $K573, 'Drinks List'!EG$11:EG$1010))</f>
        <v/>
      </c>
      <c r="BD573" s="21"/>
      <c r="BE573" s="59" t="str">
        <f>IF($K573="", "", SUMIF('Drinks List'!EJ$11:EJ$1010, $K573, 'Drinks List'!EI$11:EI$1010))</f>
        <v/>
      </c>
      <c r="BF573" s="21"/>
      <c r="BG573" s="59" t="str">
        <f>IF($K573="", "", SUMIF('Drinks List'!EL$11:EL$1010, $K573, 'Drinks List'!EK$11:EK$1010))</f>
        <v/>
      </c>
      <c r="BH573" s="21"/>
      <c r="BI573" s="59" t="str">
        <f>IF($K573="", "", SUMIF('Drinks List'!EN$11:EN$1010, $K573, 'Drinks List'!EM$11:EM$1010))</f>
        <v/>
      </c>
      <c r="BJ573" s="21"/>
      <c r="BK573" s="59" t="str">
        <f>IF($K573="", "", SUMIF('Drinks List'!EP$11:EP$1010, $K573, 'Drinks List'!EO$11:EO$1010))</f>
        <v/>
      </c>
      <c r="BL573" s="21"/>
      <c r="BM573" s="59" t="str">
        <f>IF($K573="", "", SUMIF('Drinks List'!ER$11:ER$1010, $K573, 'Drinks List'!EQ$11:EQ$1010))</f>
        <v/>
      </c>
      <c r="BN573" s="21"/>
      <c r="BO573" s="65" t="str">
        <f>IF($K573="", "", SUMIF('Drinks List'!ET$11:ET$1010, $K573, 'Drinks List'!ES$11:ES$1010))</f>
        <v/>
      </c>
      <c r="BQ573" s="120" t="str">
        <f t="shared" si="173"/>
        <v/>
      </c>
      <c r="BR573" s="62" t="str">
        <f t="shared" si="174"/>
        <v/>
      </c>
      <c r="BS573" s="76" t="str">
        <f>IF(BQ573="", "", COUNTIF(BQ$11:BQ$1010, "&gt;"&amp;BQ573)+1+COUNTIF(BQ$11:BQ573, BQ573)-1)</f>
        <v/>
      </c>
      <c r="BT573" s="76" t="str">
        <f>IF(BR573="", "", COUNTIF(BR$11:BR$1010, "&lt;"&amp;BR573)+1+COUNTIF(BR$11:BR573, BR573)-1)</f>
        <v/>
      </c>
      <c r="BV573" s="76" t="str">
        <f t="shared" si="175"/>
        <v/>
      </c>
      <c r="BW573" s="124" t="str">
        <f t="shared" si="176"/>
        <v/>
      </c>
      <c r="BX573" s="115" t="str">
        <f t="shared" si="177"/>
        <v/>
      </c>
      <c r="BY573" s="125" t="str">
        <f t="shared" si="178"/>
        <v/>
      </c>
      <c r="CA573" s="106" t="str">
        <f t="shared" si="179"/>
        <v/>
      </c>
      <c r="CB573" s="22" t="str">
        <f t="shared" si="180"/>
        <v/>
      </c>
      <c r="CD573" s="76" t="str">
        <f>IF($J573="", "", IF($BV573=0, "", COUNTIF($J$11:$J$1010, "&lt;"&amp;$J573)+1+COUNTIF($J$11:$J573, $J573)-1))</f>
        <v/>
      </c>
    </row>
    <row r="574" spans="1:82" x14ac:dyDescent="0.25">
      <c r="A574" s="31"/>
      <c r="B574" s="19" t="str">
        <f t="shared" si="161"/>
        <v/>
      </c>
      <c r="C574" s="20" t="str">
        <f t="shared" si="162"/>
        <v/>
      </c>
      <c r="D574" s="29" t="str">
        <f t="shared" si="163"/>
        <v/>
      </c>
      <c r="E574" s="22" t="str">
        <f t="shared" si="164"/>
        <v/>
      </c>
      <c r="F574" s="31"/>
      <c r="G574" s="301"/>
      <c r="H574" s="302"/>
      <c r="I574" s="303"/>
      <c r="J574" s="304"/>
      <c r="K574" s="283"/>
      <c r="L574" s="305"/>
      <c r="M574" s="285"/>
      <c r="N574" s="287"/>
      <c r="O574" s="31"/>
      <c r="P574" s="19" t="str">
        <f t="shared" si="165"/>
        <v/>
      </c>
      <c r="Q574" s="20" t="str">
        <f t="shared" si="166"/>
        <v/>
      </c>
      <c r="R574" s="29" t="str">
        <f t="shared" si="167"/>
        <v/>
      </c>
      <c r="S574" s="22" t="str">
        <f t="shared" si="168"/>
        <v/>
      </c>
      <c r="T574" s="31"/>
      <c r="U574" s="69" t="str">
        <f t="shared" si="169"/>
        <v/>
      </c>
      <c r="V574" s="31"/>
      <c r="X574" s="76" t="str">
        <f t="shared" si="170"/>
        <v/>
      </c>
      <c r="Z574" s="76" t="str">
        <f t="shared" si="171"/>
        <v/>
      </c>
      <c r="AA574" s="76" t="str">
        <f t="shared" si="172"/>
        <v/>
      </c>
      <c r="AC574" s="19" t="str">
        <f>IF($K574="", "", SUMIF('Drinks List'!DH$11:DH$1010, $K574, 'Drinks List'!DG$11:DG$1010))</f>
        <v/>
      </c>
      <c r="AD574" s="21"/>
      <c r="AE574" s="59" t="str">
        <f>IF($K574="", "", SUMIF('Drinks List'!DJ$11:DJ$1010, $K574, 'Drinks List'!DI$11:DI$1010))</f>
        <v/>
      </c>
      <c r="AF574" s="21"/>
      <c r="AG574" s="59" t="str">
        <f>IF($K574="", "", SUMIF('Drinks List'!DL$11:DL$1010, $K574, 'Drinks List'!DK$11:DK$1010))</f>
        <v/>
      </c>
      <c r="AH574" s="21"/>
      <c r="AI574" s="59" t="str">
        <f>IF($K574="", "", SUMIF('Drinks List'!DN$11:DN$1010, $K574, 'Drinks List'!DM$11:DM$1010))</f>
        <v/>
      </c>
      <c r="AJ574" s="21"/>
      <c r="AK574" s="59" t="str">
        <f>IF($K574="", "", SUMIF('Drinks List'!DP$11:DP$1010, $K574, 'Drinks List'!DO$11:DO$1010))</f>
        <v/>
      </c>
      <c r="AL574" s="21"/>
      <c r="AM574" s="59" t="str">
        <f>IF($K574="", "", SUMIF('Drinks List'!DR$11:DR$1010, $K574, 'Drinks List'!DQ$11:DQ$1010))</f>
        <v/>
      </c>
      <c r="AN574" s="21"/>
      <c r="AO574" s="59" t="str">
        <f>IF($K574="", "", SUMIF('Drinks List'!DT$11:DT$1010, $K574, 'Drinks List'!DS$11:DS$1010))</f>
        <v/>
      </c>
      <c r="AP574" s="21"/>
      <c r="AQ574" s="59" t="str">
        <f>IF($K574="", "", SUMIF('Drinks List'!DV$11:DV$1010, $K574, 'Drinks List'!DU$11:DU$1010))</f>
        <v/>
      </c>
      <c r="AR574" s="21"/>
      <c r="AS574" s="59" t="str">
        <f>IF($K574="", "", SUMIF('Drinks List'!DX$11:DX$1010, $K574, 'Drinks List'!DW$11:DW$1010))</f>
        <v/>
      </c>
      <c r="AT574" s="21"/>
      <c r="AU574" s="59" t="str">
        <f>IF($K574="", "", SUMIF('Drinks List'!DZ$11:DZ$1010, $K574, 'Drinks List'!DY$11:DY$1010))</f>
        <v/>
      </c>
      <c r="AV574" s="21"/>
      <c r="AW574" s="59" t="str">
        <f>IF($K574="", "", SUMIF('Drinks List'!EB$11:EB$1010, $K574, 'Drinks List'!EA$11:EA$1010))</f>
        <v/>
      </c>
      <c r="AX574" s="21"/>
      <c r="AY574" s="59" t="str">
        <f>IF($K574="", "", SUMIF('Drinks List'!ED$11:ED$1010, $K574, 'Drinks List'!EC$11:EC$1010))</f>
        <v/>
      </c>
      <c r="AZ574" s="21"/>
      <c r="BA574" s="59" t="str">
        <f>IF($K574="", "", SUMIF('Drinks List'!EF$11:EF$1010, $K574, 'Drinks List'!EE$11:EE$1010))</f>
        <v/>
      </c>
      <c r="BB574" s="21"/>
      <c r="BC574" s="59" t="str">
        <f>IF($K574="", "", SUMIF('Drinks List'!EH$11:EH$1010, $K574, 'Drinks List'!EG$11:EG$1010))</f>
        <v/>
      </c>
      <c r="BD574" s="21"/>
      <c r="BE574" s="59" t="str">
        <f>IF($K574="", "", SUMIF('Drinks List'!EJ$11:EJ$1010, $K574, 'Drinks List'!EI$11:EI$1010))</f>
        <v/>
      </c>
      <c r="BF574" s="21"/>
      <c r="BG574" s="59" t="str">
        <f>IF($K574="", "", SUMIF('Drinks List'!EL$11:EL$1010, $K574, 'Drinks List'!EK$11:EK$1010))</f>
        <v/>
      </c>
      <c r="BH574" s="21"/>
      <c r="BI574" s="59" t="str">
        <f>IF($K574="", "", SUMIF('Drinks List'!EN$11:EN$1010, $K574, 'Drinks List'!EM$11:EM$1010))</f>
        <v/>
      </c>
      <c r="BJ574" s="21"/>
      <c r="BK574" s="59" t="str">
        <f>IF($K574="", "", SUMIF('Drinks List'!EP$11:EP$1010, $K574, 'Drinks List'!EO$11:EO$1010))</f>
        <v/>
      </c>
      <c r="BL574" s="21"/>
      <c r="BM574" s="59" t="str">
        <f>IF($K574="", "", SUMIF('Drinks List'!ER$11:ER$1010, $K574, 'Drinks List'!EQ$11:EQ$1010))</f>
        <v/>
      </c>
      <c r="BN574" s="21"/>
      <c r="BO574" s="65" t="str">
        <f>IF($K574="", "", SUMIF('Drinks List'!ET$11:ET$1010, $K574, 'Drinks List'!ES$11:ES$1010))</f>
        <v/>
      </c>
      <c r="BQ574" s="120" t="str">
        <f t="shared" si="173"/>
        <v/>
      </c>
      <c r="BR574" s="62" t="str">
        <f t="shared" si="174"/>
        <v/>
      </c>
      <c r="BS574" s="76" t="str">
        <f>IF(BQ574="", "", COUNTIF(BQ$11:BQ$1010, "&gt;"&amp;BQ574)+1+COUNTIF(BQ$11:BQ574, BQ574)-1)</f>
        <v/>
      </c>
      <c r="BT574" s="76" t="str">
        <f>IF(BR574="", "", COUNTIF(BR$11:BR$1010, "&lt;"&amp;BR574)+1+COUNTIF(BR$11:BR574, BR574)-1)</f>
        <v/>
      </c>
      <c r="BV574" s="76" t="str">
        <f t="shared" si="175"/>
        <v/>
      </c>
      <c r="BW574" s="124" t="str">
        <f t="shared" si="176"/>
        <v/>
      </c>
      <c r="BX574" s="115" t="str">
        <f t="shared" si="177"/>
        <v/>
      </c>
      <c r="BY574" s="125" t="str">
        <f t="shared" si="178"/>
        <v/>
      </c>
      <c r="CA574" s="106" t="str">
        <f t="shared" si="179"/>
        <v/>
      </c>
      <c r="CB574" s="22" t="str">
        <f t="shared" si="180"/>
        <v/>
      </c>
      <c r="CD574" s="76" t="str">
        <f>IF($J574="", "", IF($BV574=0, "", COUNTIF($J$11:$J$1010, "&lt;"&amp;$J574)+1+COUNTIF($J$11:$J574, $J574)-1))</f>
        <v/>
      </c>
    </row>
    <row r="575" spans="1:82" x14ac:dyDescent="0.25">
      <c r="A575" s="31"/>
      <c r="B575" s="19" t="str">
        <f t="shared" si="161"/>
        <v/>
      </c>
      <c r="C575" s="20" t="str">
        <f t="shared" si="162"/>
        <v/>
      </c>
      <c r="D575" s="29" t="str">
        <f t="shared" si="163"/>
        <v/>
      </c>
      <c r="E575" s="22" t="str">
        <f t="shared" si="164"/>
        <v/>
      </c>
      <c r="F575" s="31"/>
      <c r="G575" s="301"/>
      <c r="H575" s="302"/>
      <c r="I575" s="303"/>
      <c r="J575" s="304"/>
      <c r="K575" s="283"/>
      <c r="L575" s="305"/>
      <c r="M575" s="285"/>
      <c r="N575" s="287"/>
      <c r="O575" s="31"/>
      <c r="P575" s="19" t="str">
        <f t="shared" si="165"/>
        <v/>
      </c>
      <c r="Q575" s="20" t="str">
        <f t="shared" si="166"/>
        <v/>
      </c>
      <c r="R575" s="29" t="str">
        <f t="shared" si="167"/>
        <v/>
      </c>
      <c r="S575" s="22" t="str">
        <f t="shared" si="168"/>
        <v/>
      </c>
      <c r="T575" s="31"/>
      <c r="U575" s="69" t="str">
        <f t="shared" si="169"/>
        <v/>
      </c>
      <c r="V575" s="31"/>
      <c r="X575" s="76" t="str">
        <f t="shared" si="170"/>
        <v/>
      </c>
      <c r="Z575" s="76" t="str">
        <f t="shared" si="171"/>
        <v/>
      </c>
      <c r="AA575" s="76" t="str">
        <f t="shared" si="172"/>
        <v/>
      </c>
      <c r="AC575" s="19" t="str">
        <f>IF($K575="", "", SUMIF('Drinks List'!DH$11:DH$1010, $K575, 'Drinks List'!DG$11:DG$1010))</f>
        <v/>
      </c>
      <c r="AD575" s="21"/>
      <c r="AE575" s="59" t="str">
        <f>IF($K575="", "", SUMIF('Drinks List'!DJ$11:DJ$1010, $K575, 'Drinks List'!DI$11:DI$1010))</f>
        <v/>
      </c>
      <c r="AF575" s="21"/>
      <c r="AG575" s="59" t="str">
        <f>IF($K575="", "", SUMIF('Drinks List'!DL$11:DL$1010, $K575, 'Drinks List'!DK$11:DK$1010))</f>
        <v/>
      </c>
      <c r="AH575" s="21"/>
      <c r="AI575" s="59" t="str">
        <f>IF($K575="", "", SUMIF('Drinks List'!DN$11:DN$1010, $K575, 'Drinks List'!DM$11:DM$1010))</f>
        <v/>
      </c>
      <c r="AJ575" s="21"/>
      <c r="AK575" s="59" t="str">
        <f>IF($K575="", "", SUMIF('Drinks List'!DP$11:DP$1010, $K575, 'Drinks List'!DO$11:DO$1010))</f>
        <v/>
      </c>
      <c r="AL575" s="21"/>
      <c r="AM575" s="59" t="str">
        <f>IF($K575="", "", SUMIF('Drinks List'!DR$11:DR$1010, $K575, 'Drinks List'!DQ$11:DQ$1010))</f>
        <v/>
      </c>
      <c r="AN575" s="21"/>
      <c r="AO575" s="59" t="str">
        <f>IF($K575="", "", SUMIF('Drinks List'!DT$11:DT$1010, $K575, 'Drinks List'!DS$11:DS$1010))</f>
        <v/>
      </c>
      <c r="AP575" s="21"/>
      <c r="AQ575" s="59" t="str">
        <f>IF($K575="", "", SUMIF('Drinks List'!DV$11:DV$1010, $K575, 'Drinks List'!DU$11:DU$1010))</f>
        <v/>
      </c>
      <c r="AR575" s="21"/>
      <c r="AS575" s="59" t="str">
        <f>IF($K575="", "", SUMIF('Drinks List'!DX$11:DX$1010, $K575, 'Drinks List'!DW$11:DW$1010))</f>
        <v/>
      </c>
      <c r="AT575" s="21"/>
      <c r="AU575" s="59" t="str">
        <f>IF($K575="", "", SUMIF('Drinks List'!DZ$11:DZ$1010, $K575, 'Drinks List'!DY$11:DY$1010))</f>
        <v/>
      </c>
      <c r="AV575" s="21"/>
      <c r="AW575" s="59" t="str">
        <f>IF($K575="", "", SUMIF('Drinks List'!EB$11:EB$1010, $K575, 'Drinks List'!EA$11:EA$1010))</f>
        <v/>
      </c>
      <c r="AX575" s="21"/>
      <c r="AY575" s="59" t="str">
        <f>IF($K575="", "", SUMIF('Drinks List'!ED$11:ED$1010, $K575, 'Drinks List'!EC$11:EC$1010))</f>
        <v/>
      </c>
      <c r="AZ575" s="21"/>
      <c r="BA575" s="59" t="str">
        <f>IF($K575="", "", SUMIF('Drinks List'!EF$11:EF$1010, $K575, 'Drinks List'!EE$11:EE$1010))</f>
        <v/>
      </c>
      <c r="BB575" s="21"/>
      <c r="BC575" s="59" t="str">
        <f>IF($K575="", "", SUMIF('Drinks List'!EH$11:EH$1010, $K575, 'Drinks List'!EG$11:EG$1010))</f>
        <v/>
      </c>
      <c r="BD575" s="21"/>
      <c r="BE575" s="59" t="str">
        <f>IF($K575="", "", SUMIF('Drinks List'!EJ$11:EJ$1010, $K575, 'Drinks List'!EI$11:EI$1010))</f>
        <v/>
      </c>
      <c r="BF575" s="21"/>
      <c r="BG575" s="59" t="str">
        <f>IF($K575="", "", SUMIF('Drinks List'!EL$11:EL$1010, $K575, 'Drinks List'!EK$11:EK$1010))</f>
        <v/>
      </c>
      <c r="BH575" s="21"/>
      <c r="BI575" s="59" t="str">
        <f>IF($K575="", "", SUMIF('Drinks List'!EN$11:EN$1010, $K575, 'Drinks List'!EM$11:EM$1010))</f>
        <v/>
      </c>
      <c r="BJ575" s="21"/>
      <c r="BK575" s="59" t="str">
        <f>IF($K575="", "", SUMIF('Drinks List'!EP$11:EP$1010, $K575, 'Drinks List'!EO$11:EO$1010))</f>
        <v/>
      </c>
      <c r="BL575" s="21"/>
      <c r="BM575" s="59" t="str">
        <f>IF($K575="", "", SUMIF('Drinks List'!ER$11:ER$1010, $K575, 'Drinks List'!EQ$11:EQ$1010))</f>
        <v/>
      </c>
      <c r="BN575" s="21"/>
      <c r="BO575" s="65" t="str">
        <f>IF($K575="", "", SUMIF('Drinks List'!ET$11:ET$1010, $K575, 'Drinks List'!ES$11:ES$1010))</f>
        <v/>
      </c>
      <c r="BQ575" s="120" t="str">
        <f t="shared" si="173"/>
        <v/>
      </c>
      <c r="BR575" s="62" t="str">
        <f t="shared" si="174"/>
        <v/>
      </c>
      <c r="BS575" s="76" t="str">
        <f>IF(BQ575="", "", COUNTIF(BQ$11:BQ$1010, "&gt;"&amp;BQ575)+1+COUNTIF(BQ$11:BQ575, BQ575)-1)</f>
        <v/>
      </c>
      <c r="BT575" s="76" t="str">
        <f>IF(BR575="", "", COUNTIF(BR$11:BR$1010, "&lt;"&amp;BR575)+1+COUNTIF(BR$11:BR575, BR575)-1)</f>
        <v/>
      </c>
      <c r="BV575" s="76" t="str">
        <f t="shared" si="175"/>
        <v/>
      </c>
      <c r="BW575" s="124" t="str">
        <f t="shared" si="176"/>
        <v/>
      </c>
      <c r="BX575" s="115" t="str">
        <f t="shared" si="177"/>
        <v/>
      </c>
      <c r="BY575" s="125" t="str">
        <f t="shared" si="178"/>
        <v/>
      </c>
      <c r="CA575" s="106" t="str">
        <f t="shared" si="179"/>
        <v/>
      </c>
      <c r="CB575" s="22" t="str">
        <f t="shared" si="180"/>
        <v/>
      </c>
      <c r="CD575" s="76" t="str">
        <f>IF($J575="", "", IF($BV575=0, "", COUNTIF($J$11:$J$1010, "&lt;"&amp;$J575)+1+COUNTIF($J$11:$J575, $J575)-1))</f>
        <v/>
      </c>
    </row>
    <row r="576" spans="1:82" x14ac:dyDescent="0.25">
      <c r="A576" s="31"/>
      <c r="B576" s="19" t="str">
        <f t="shared" si="161"/>
        <v/>
      </c>
      <c r="C576" s="20" t="str">
        <f t="shared" si="162"/>
        <v/>
      </c>
      <c r="D576" s="29" t="str">
        <f t="shared" si="163"/>
        <v/>
      </c>
      <c r="E576" s="22" t="str">
        <f t="shared" si="164"/>
        <v/>
      </c>
      <c r="F576" s="31"/>
      <c r="G576" s="301"/>
      <c r="H576" s="302"/>
      <c r="I576" s="303"/>
      <c r="J576" s="304"/>
      <c r="K576" s="283"/>
      <c r="L576" s="305"/>
      <c r="M576" s="285"/>
      <c r="N576" s="287"/>
      <c r="O576" s="31"/>
      <c r="P576" s="19" t="str">
        <f t="shared" si="165"/>
        <v/>
      </c>
      <c r="Q576" s="20" t="str">
        <f t="shared" si="166"/>
        <v/>
      </c>
      <c r="R576" s="29" t="str">
        <f t="shared" si="167"/>
        <v/>
      </c>
      <c r="S576" s="22" t="str">
        <f t="shared" si="168"/>
        <v/>
      </c>
      <c r="T576" s="31"/>
      <c r="U576" s="69" t="str">
        <f t="shared" si="169"/>
        <v/>
      </c>
      <c r="V576" s="31"/>
      <c r="X576" s="76" t="str">
        <f t="shared" si="170"/>
        <v/>
      </c>
      <c r="Z576" s="76" t="str">
        <f t="shared" si="171"/>
        <v/>
      </c>
      <c r="AA576" s="76" t="str">
        <f t="shared" si="172"/>
        <v/>
      </c>
      <c r="AC576" s="19" t="str">
        <f>IF($K576="", "", SUMIF('Drinks List'!DH$11:DH$1010, $K576, 'Drinks List'!DG$11:DG$1010))</f>
        <v/>
      </c>
      <c r="AD576" s="21"/>
      <c r="AE576" s="59" t="str">
        <f>IF($K576="", "", SUMIF('Drinks List'!DJ$11:DJ$1010, $K576, 'Drinks List'!DI$11:DI$1010))</f>
        <v/>
      </c>
      <c r="AF576" s="21"/>
      <c r="AG576" s="59" t="str">
        <f>IF($K576="", "", SUMIF('Drinks List'!DL$11:DL$1010, $K576, 'Drinks List'!DK$11:DK$1010))</f>
        <v/>
      </c>
      <c r="AH576" s="21"/>
      <c r="AI576" s="59" t="str">
        <f>IF($K576="", "", SUMIF('Drinks List'!DN$11:DN$1010, $K576, 'Drinks List'!DM$11:DM$1010))</f>
        <v/>
      </c>
      <c r="AJ576" s="21"/>
      <c r="AK576" s="59" t="str">
        <f>IF($K576="", "", SUMIF('Drinks List'!DP$11:DP$1010, $K576, 'Drinks List'!DO$11:DO$1010))</f>
        <v/>
      </c>
      <c r="AL576" s="21"/>
      <c r="AM576" s="59" t="str">
        <f>IF($K576="", "", SUMIF('Drinks List'!DR$11:DR$1010, $K576, 'Drinks List'!DQ$11:DQ$1010))</f>
        <v/>
      </c>
      <c r="AN576" s="21"/>
      <c r="AO576" s="59" t="str">
        <f>IF($K576="", "", SUMIF('Drinks List'!DT$11:DT$1010, $K576, 'Drinks List'!DS$11:DS$1010))</f>
        <v/>
      </c>
      <c r="AP576" s="21"/>
      <c r="AQ576" s="59" t="str">
        <f>IF($K576="", "", SUMIF('Drinks List'!DV$11:DV$1010, $K576, 'Drinks List'!DU$11:DU$1010))</f>
        <v/>
      </c>
      <c r="AR576" s="21"/>
      <c r="AS576" s="59" t="str">
        <f>IF($K576="", "", SUMIF('Drinks List'!DX$11:DX$1010, $K576, 'Drinks List'!DW$11:DW$1010))</f>
        <v/>
      </c>
      <c r="AT576" s="21"/>
      <c r="AU576" s="59" t="str">
        <f>IF($K576="", "", SUMIF('Drinks List'!DZ$11:DZ$1010, $K576, 'Drinks List'!DY$11:DY$1010))</f>
        <v/>
      </c>
      <c r="AV576" s="21"/>
      <c r="AW576" s="59" t="str">
        <f>IF($K576="", "", SUMIF('Drinks List'!EB$11:EB$1010, $K576, 'Drinks List'!EA$11:EA$1010))</f>
        <v/>
      </c>
      <c r="AX576" s="21"/>
      <c r="AY576" s="59" t="str">
        <f>IF($K576="", "", SUMIF('Drinks List'!ED$11:ED$1010, $K576, 'Drinks List'!EC$11:EC$1010))</f>
        <v/>
      </c>
      <c r="AZ576" s="21"/>
      <c r="BA576" s="59" t="str">
        <f>IF($K576="", "", SUMIF('Drinks List'!EF$11:EF$1010, $K576, 'Drinks List'!EE$11:EE$1010))</f>
        <v/>
      </c>
      <c r="BB576" s="21"/>
      <c r="BC576" s="59" t="str">
        <f>IF($K576="", "", SUMIF('Drinks List'!EH$11:EH$1010, $K576, 'Drinks List'!EG$11:EG$1010))</f>
        <v/>
      </c>
      <c r="BD576" s="21"/>
      <c r="BE576" s="59" t="str">
        <f>IF($K576="", "", SUMIF('Drinks List'!EJ$11:EJ$1010, $K576, 'Drinks List'!EI$11:EI$1010))</f>
        <v/>
      </c>
      <c r="BF576" s="21"/>
      <c r="BG576" s="59" t="str">
        <f>IF($K576="", "", SUMIF('Drinks List'!EL$11:EL$1010, $K576, 'Drinks List'!EK$11:EK$1010))</f>
        <v/>
      </c>
      <c r="BH576" s="21"/>
      <c r="BI576" s="59" t="str">
        <f>IF($K576="", "", SUMIF('Drinks List'!EN$11:EN$1010, $K576, 'Drinks List'!EM$11:EM$1010))</f>
        <v/>
      </c>
      <c r="BJ576" s="21"/>
      <c r="BK576" s="59" t="str">
        <f>IF($K576="", "", SUMIF('Drinks List'!EP$11:EP$1010, $K576, 'Drinks List'!EO$11:EO$1010))</f>
        <v/>
      </c>
      <c r="BL576" s="21"/>
      <c r="BM576" s="59" t="str">
        <f>IF($K576="", "", SUMIF('Drinks List'!ER$11:ER$1010, $K576, 'Drinks List'!EQ$11:EQ$1010))</f>
        <v/>
      </c>
      <c r="BN576" s="21"/>
      <c r="BO576" s="65" t="str">
        <f>IF($K576="", "", SUMIF('Drinks List'!ET$11:ET$1010, $K576, 'Drinks List'!ES$11:ES$1010))</f>
        <v/>
      </c>
      <c r="BQ576" s="120" t="str">
        <f t="shared" si="173"/>
        <v/>
      </c>
      <c r="BR576" s="62" t="str">
        <f t="shared" si="174"/>
        <v/>
      </c>
      <c r="BS576" s="76" t="str">
        <f>IF(BQ576="", "", COUNTIF(BQ$11:BQ$1010, "&gt;"&amp;BQ576)+1+COUNTIF(BQ$11:BQ576, BQ576)-1)</f>
        <v/>
      </c>
      <c r="BT576" s="76" t="str">
        <f>IF(BR576="", "", COUNTIF(BR$11:BR$1010, "&lt;"&amp;BR576)+1+COUNTIF(BR$11:BR576, BR576)-1)</f>
        <v/>
      </c>
      <c r="BV576" s="76" t="str">
        <f t="shared" si="175"/>
        <v/>
      </c>
      <c r="BW576" s="124" t="str">
        <f t="shared" si="176"/>
        <v/>
      </c>
      <c r="BX576" s="115" t="str">
        <f t="shared" si="177"/>
        <v/>
      </c>
      <c r="BY576" s="125" t="str">
        <f t="shared" si="178"/>
        <v/>
      </c>
      <c r="CA576" s="106" t="str">
        <f t="shared" si="179"/>
        <v/>
      </c>
      <c r="CB576" s="22" t="str">
        <f t="shared" si="180"/>
        <v/>
      </c>
      <c r="CD576" s="76" t="str">
        <f>IF($J576="", "", IF($BV576=0, "", COUNTIF($J$11:$J$1010, "&lt;"&amp;$J576)+1+COUNTIF($J$11:$J576, $J576)-1))</f>
        <v/>
      </c>
    </row>
    <row r="577" spans="1:82" x14ac:dyDescent="0.25">
      <c r="A577" s="31"/>
      <c r="B577" s="19" t="str">
        <f t="shared" si="161"/>
        <v/>
      </c>
      <c r="C577" s="20" t="str">
        <f t="shared" si="162"/>
        <v/>
      </c>
      <c r="D577" s="29" t="str">
        <f t="shared" si="163"/>
        <v/>
      </c>
      <c r="E577" s="22" t="str">
        <f t="shared" si="164"/>
        <v/>
      </c>
      <c r="F577" s="31"/>
      <c r="G577" s="301"/>
      <c r="H577" s="302"/>
      <c r="I577" s="303"/>
      <c r="J577" s="304"/>
      <c r="K577" s="283"/>
      <c r="L577" s="305"/>
      <c r="M577" s="285"/>
      <c r="N577" s="287"/>
      <c r="O577" s="31"/>
      <c r="P577" s="19" t="str">
        <f t="shared" si="165"/>
        <v/>
      </c>
      <c r="Q577" s="20" t="str">
        <f t="shared" si="166"/>
        <v/>
      </c>
      <c r="R577" s="29" t="str">
        <f t="shared" si="167"/>
        <v/>
      </c>
      <c r="S577" s="22" t="str">
        <f t="shared" si="168"/>
        <v/>
      </c>
      <c r="T577" s="31"/>
      <c r="U577" s="69" t="str">
        <f t="shared" si="169"/>
        <v/>
      </c>
      <c r="V577" s="31"/>
      <c r="X577" s="76" t="str">
        <f t="shared" si="170"/>
        <v/>
      </c>
      <c r="Z577" s="76" t="str">
        <f t="shared" si="171"/>
        <v/>
      </c>
      <c r="AA577" s="76" t="str">
        <f t="shared" si="172"/>
        <v/>
      </c>
      <c r="AC577" s="19" t="str">
        <f>IF($K577="", "", SUMIF('Drinks List'!DH$11:DH$1010, $K577, 'Drinks List'!DG$11:DG$1010))</f>
        <v/>
      </c>
      <c r="AD577" s="21"/>
      <c r="AE577" s="59" t="str">
        <f>IF($K577="", "", SUMIF('Drinks List'!DJ$11:DJ$1010, $K577, 'Drinks List'!DI$11:DI$1010))</f>
        <v/>
      </c>
      <c r="AF577" s="21"/>
      <c r="AG577" s="59" t="str">
        <f>IF($K577="", "", SUMIF('Drinks List'!DL$11:DL$1010, $K577, 'Drinks List'!DK$11:DK$1010))</f>
        <v/>
      </c>
      <c r="AH577" s="21"/>
      <c r="AI577" s="59" t="str">
        <f>IF($K577="", "", SUMIF('Drinks List'!DN$11:DN$1010, $K577, 'Drinks List'!DM$11:DM$1010))</f>
        <v/>
      </c>
      <c r="AJ577" s="21"/>
      <c r="AK577" s="59" t="str">
        <f>IF($K577="", "", SUMIF('Drinks List'!DP$11:DP$1010, $K577, 'Drinks List'!DO$11:DO$1010))</f>
        <v/>
      </c>
      <c r="AL577" s="21"/>
      <c r="AM577" s="59" t="str">
        <f>IF($K577="", "", SUMIF('Drinks List'!DR$11:DR$1010, $K577, 'Drinks List'!DQ$11:DQ$1010))</f>
        <v/>
      </c>
      <c r="AN577" s="21"/>
      <c r="AO577" s="59" t="str">
        <f>IF($K577="", "", SUMIF('Drinks List'!DT$11:DT$1010, $K577, 'Drinks List'!DS$11:DS$1010))</f>
        <v/>
      </c>
      <c r="AP577" s="21"/>
      <c r="AQ577" s="59" t="str">
        <f>IF($K577="", "", SUMIF('Drinks List'!DV$11:DV$1010, $K577, 'Drinks List'!DU$11:DU$1010))</f>
        <v/>
      </c>
      <c r="AR577" s="21"/>
      <c r="AS577" s="59" t="str">
        <f>IF($K577="", "", SUMIF('Drinks List'!DX$11:DX$1010, $K577, 'Drinks List'!DW$11:DW$1010))</f>
        <v/>
      </c>
      <c r="AT577" s="21"/>
      <c r="AU577" s="59" t="str">
        <f>IF($K577="", "", SUMIF('Drinks List'!DZ$11:DZ$1010, $K577, 'Drinks List'!DY$11:DY$1010))</f>
        <v/>
      </c>
      <c r="AV577" s="21"/>
      <c r="AW577" s="59" t="str">
        <f>IF($K577="", "", SUMIF('Drinks List'!EB$11:EB$1010, $K577, 'Drinks List'!EA$11:EA$1010))</f>
        <v/>
      </c>
      <c r="AX577" s="21"/>
      <c r="AY577" s="59" t="str">
        <f>IF($K577="", "", SUMIF('Drinks List'!ED$11:ED$1010, $K577, 'Drinks List'!EC$11:EC$1010))</f>
        <v/>
      </c>
      <c r="AZ577" s="21"/>
      <c r="BA577" s="59" t="str">
        <f>IF($K577="", "", SUMIF('Drinks List'!EF$11:EF$1010, $K577, 'Drinks List'!EE$11:EE$1010))</f>
        <v/>
      </c>
      <c r="BB577" s="21"/>
      <c r="BC577" s="59" t="str">
        <f>IF($K577="", "", SUMIF('Drinks List'!EH$11:EH$1010, $K577, 'Drinks List'!EG$11:EG$1010))</f>
        <v/>
      </c>
      <c r="BD577" s="21"/>
      <c r="BE577" s="59" t="str">
        <f>IF($K577="", "", SUMIF('Drinks List'!EJ$11:EJ$1010, $K577, 'Drinks List'!EI$11:EI$1010))</f>
        <v/>
      </c>
      <c r="BF577" s="21"/>
      <c r="BG577" s="59" t="str">
        <f>IF($K577="", "", SUMIF('Drinks List'!EL$11:EL$1010, $K577, 'Drinks List'!EK$11:EK$1010))</f>
        <v/>
      </c>
      <c r="BH577" s="21"/>
      <c r="BI577" s="59" t="str">
        <f>IF($K577="", "", SUMIF('Drinks List'!EN$11:EN$1010, $K577, 'Drinks List'!EM$11:EM$1010))</f>
        <v/>
      </c>
      <c r="BJ577" s="21"/>
      <c r="BK577" s="59" t="str">
        <f>IF($K577="", "", SUMIF('Drinks List'!EP$11:EP$1010, $K577, 'Drinks List'!EO$11:EO$1010))</f>
        <v/>
      </c>
      <c r="BL577" s="21"/>
      <c r="BM577" s="59" t="str">
        <f>IF($K577="", "", SUMIF('Drinks List'!ER$11:ER$1010, $K577, 'Drinks List'!EQ$11:EQ$1010))</f>
        <v/>
      </c>
      <c r="BN577" s="21"/>
      <c r="BO577" s="65" t="str">
        <f>IF($K577="", "", SUMIF('Drinks List'!ET$11:ET$1010, $K577, 'Drinks List'!ES$11:ES$1010))</f>
        <v/>
      </c>
      <c r="BQ577" s="120" t="str">
        <f t="shared" si="173"/>
        <v/>
      </c>
      <c r="BR577" s="62" t="str">
        <f t="shared" si="174"/>
        <v/>
      </c>
      <c r="BS577" s="76" t="str">
        <f>IF(BQ577="", "", COUNTIF(BQ$11:BQ$1010, "&gt;"&amp;BQ577)+1+COUNTIF(BQ$11:BQ577, BQ577)-1)</f>
        <v/>
      </c>
      <c r="BT577" s="76" t="str">
        <f>IF(BR577="", "", COUNTIF(BR$11:BR$1010, "&lt;"&amp;BR577)+1+COUNTIF(BR$11:BR577, BR577)-1)</f>
        <v/>
      </c>
      <c r="BV577" s="76" t="str">
        <f t="shared" si="175"/>
        <v/>
      </c>
      <c r="BW577" s="124" t="str">
        <f t="shared" si="176"/>
        <v/>
      </c>
      <c r="BX577" s="115" t="str">
        <f t="shared" si="177"/>
        <v/>
      </c>
      <c r="BY577" s="125" t="str">
        <f t="shared" si="178"/>
        <v/>
      </c>
      <c r="CA577" s="106" t="str">
        <f t="shared" si="179"/>
        <v/>
      </c>
      <c r="CB577" s="22" t="str">
        <f t="shared" si="180"/>
        <v/>
      </c>
      <c r="CD577" s="76" t="str">
        <f>IF($J577="", "", IF($BV577=0, "", COUNTIF($J$11:$J$1010, "&lt;"&amp;$J577)+1+COUNTIF($J$11:$J577, $J577)-1))</f>
        <v/>
      </c>
    </row>
    <row r="578" spans="1:82" x14ac:dyDescent="0.25">
      <c r="A578" s="31"/>
      <c r="B578" s="19" t="str">
        <f t="shared" si="161"/>
        <v/>
      </c>
      <c r="C578" s="20" t="str">
        <f t="shared" si="162"/>
        <v/>
      </c>
      <c r="D578" s="29" t="str">
        <f t="shared" si="163"/>
        <v/>
      </c>
      <c r="E578" s="22" t="str">
        <f t="shared" si="164"/>
        <v/>
      </c>
      <c r="F578" s="31"/>
      <c r="G578" s="301"/>
      <c r="H578" s="302"/>
      <c r="I578" s="303"/>
      <c r="J578" s="304"/>
      <c r="K578" s="283"/>
      <c r="L578" s="305"/>
      <c r="M578" s="285"/>
      <c r="N578" s="287"/>
      <c r="O578" s="31"/>
      <c r="P578" s="19" t="str">
        <f t="shared" si="165"/>
        <v/>
      </c>
      <c r="Q578" s="20" t="str">
        <f t="shared" si="166"/>
        <v/>
      </c>
      <c r="R578" s="29" t="str">
        <f t="shared" si="167"/>
        <v/>
      </c>
      <c r="S578" s="22" t="str">
        <f t="shared" si="168"/>
        <v/>
      </c>
      <c r="T578" s="31"/>
      <c r="U578" s="69" t="str">
        <f t="shared" si="169"/>
        <v/>
      </c>
      <c r="V578" s="31"/>
      <c r="X578" s="76" t="str">
        <f t="shared" si="170"/>
        <v/>
      </c>
      <c r="Z578" s="76" t="str">
        <f t="shared" si="171"/>
        <v/>
      </c>
      <c r="AA578" s="76" t="str">
        <f t="shared" si="172"/>
        <v/>
      </c>
      <c r="AC578" s="19" t="str">
        <f>IF($K578="", "", SUMIF('Drinks List'!DH$11:DH$1010, $K578, 'Drinks List'!DG$11:DG$1010))</f>
        <v/>
      </c>
      <c r="AD578" s="21"/>
      <c r="AE578" s="59" t="str">
        <f>IF($K578="", "", SUMIF('Drinks List'!DJ$11:DJ$1010, $K578, 'Drinks List'!DI$11:DI$1010))</f>
        <v/>
      </c>
      <c r="AF578" s="21"/>
      <c r="AG578" s="59" t="str">
        <f>IF($K578="", "", SUMIF('Drinks List'!DL$11:DL$1010, $K578, 'Drinks List'!DK$11:DK$1010))</f>
        <v/>
      </c>
      <c r="AH578" s="21"/>
      <c r="AI578" s="59" t="str">
        <f>IF($K578="", "", SUMIF('Drinks List'!DN$11:DN$1010, $K578, 'Drinks List'!DM$11:DM$1010))</f>
        <v/>
      </c>
      <c r="AJ578" s="21"/>
      <c r="AK578" s="59" t="str">
        <f>IF($K578="", "", SUMIF('Drinks List'!DP$11:DP$1010, $K578, 'Drinks List'!DO$11:DO$1010))</f>
        <v/>
      </c>
      <c r="AL578" s="21"/>
      <c r="AM578" s="59" t="str">
        <f>IF($K578="", "", SUMIF('Drinks List'!DR$11:DR$1010, $K578, 'Drinks List'!DQ$11:DQ$1010))</f>
        <v/>
      </c>
      <c r="AN578" s="21"/>
      <c r="AO578" s="59" t="str">
        <f>IF($K578="", "", SUMIF('Drinks List'!DT$11:DT$1010, $K578, 'Drinks List'!DS$11:DS$1010))</f>
        <v/>
      </c>
      <c r="AP578" s="21"/>
      <c r="AQ578" s="59" t="str">
        <f>IF($K578="", "", SUMIF('Drinks List'!DV$11:DV$1010, $K578, 'Drinks List'!DU$11:DU$1010))</f>
        <v/>
      </c>
      <c r="AR578" s="21"/>
      <c r="AS578" s="59" t="str">
        <f>IF($K578="", "", SUMIF('Drinks List'!DX$11:DX$1010, $K578, 'Drinks List'!DW$11:DW$1010))</f>
        <v/>
      </c>
      <c r="AT578" s="21"/>
      <c r="AU578" s="59" t="str">
        <f>IF($K578="", "", SUMIF('Drinks List'!DZ$11:DZ$1010, $K578, 'Drinks List'!DY$11:DY$1010))</f>
        <v/>
      </c>
      <c r="AV578" s="21"/>
      <c r="AW578" s="59" t="str">
        <f>IF($K578="", "", SUMIF('Drinks List'!EB$11:EB$1010, $K578, 'Drinks List'!EA$11:EA$1010))</f>
        <v/>
      </c>
      <c r="AX578" s="21"/>
      <c r="AY578" s="59" t="str">
        <f>IF($K578="", "", SUMIF('Drinks List'!ED$11:ED$1010, $K578, 'Drinks List'!EC$11:EC$1010))</f>
        <v/>
      </c>
      <c r="AZ578" s="21"/>
      <c r="BA578" s="59" t="str">
        <f>IF($K578="", "", SUMIF('Drinks List'!EF$11:EF$1010, $K578, 'Drinks List'!EE$11:EE$1010))</f>
        <v/>
      </c>
      <c r="BB578" s="21"/>
      <c r="BC578" s="59" t="str">
        <f>IF($K578="", "", SUMIF('Drinks List'!EH$11:EH$1010, $K578, 'Drinks List'!EG$11:EG$1010))</f>
        <v/>
      </c>
      <c r="BD578" s="21"/>
      <c r="BE578" s="59" t="str">
        <f>IF($K578="", "", SUMIF('Drinks List'!EJ$11:EJ$1010, $K578, 'Drinks List'!EI$11:EI$1010))</f>
        <v/>
      </c>
      <c r="BF578" s="21"/>
      <c r="BG578" s="59" t="str">
        <f>IF($K578="", "", SUMIF('Drinks List'!EL$11:EL$1010, $K578, 'Drinks List'!EK$11:EK$1010))</f>
        <v/>
      </c>
      <c r="BH578" s="21"/>
      <c r="BI578" s="59" t="str">
        <f>IF($K578="", "", SUMIF('Drinks List'!EN$11:EN$1010, $K578, 'Drinks List'!EM$11:EM$1010))</f>
        <v/>
      </c>
      <c r="BJ578" s="21"/>
      <c r="BK578" s="59" t="str">
        <f>IF($K578="", "", SUMIF('Drinks List'!EP$11:EP$1010, $K578, 'Drinks List'!EO$11:EO$1010))</f>
        <v/>
      </c>
      <c r="BL578" s="21"/>
      <c r="BM578" s="59" t="str">
        <f>IF($K578="", "", SUMIF('Drinks List'!ER$11:ER$1010, $K578, 'Drinks List'!EQ$11:EQ$1010))</f>
        <v/>
      </c>
      <c r="BN578" s="21"/>
      <c r="BO578" s="65" t="str">
        <f>IF($K578="", "", SUMIF('Drinks List'!ET$11:ET$1010, $K578, 'Drinks List'!ES$11:ES$1010))</f>
        <v/>
      </c>
      <c r="BQ578" s="120" t="str">
        <f t="shared" si="173"/>
        <v/>
      </c>
      <c r="BR578" s="62" t="str">
        <f t="shared" si="174"/>
        <v/>
      </c>
      <c r="BS578" s="76" t="str">
        <f>IF(BQ578="", "", COUNTIF(BQ$11:BQ$1010, "&gt;"&amp;BQ578)+1+COUNTIF(BQ$11:BQ578, BQ578)-1)</f>
        <v/>
      </c>
      <c r="BT578" s="76" t="str">
        <f>IF(BR578="", "", COUNTIF(BR$11:BR$1010, "&lt;"&amp;BR578)+1+COUNTIF(BR$11:BR578, BR578)-1)</f>
        <v/>
      </c>
      <c r="BV578" s="76" t="str">
        <f t="shared" si="175"/>
        <v/>
      </c>
      <c r="BW578" s="124" t="str">
        <f t="shared" si="176"/>
        <v/>
      </c>
      <c r="BX578" s="115" t="str">
        <f t="shared" si="177"/>
        <v/>
      </c>
      <c r="BY578" s="125" t="str">
        <f t="shared" si="178"/>
        <v/>
      </c>
      <c r="CA578" s="106" t="str">
        <f t="shared" si="179"/>
        <v/>
      </c>
      <c r="CB578" s="22" t="str">
        <f t="shared" si="180"/>
        <v/>
      </c>
      <c r="CD578" s="76" t="str">
        <f>IF($J578="", "", IF($BV578=0, "", COUNTIF($J$11:$J$1010, "&lt;"&amp;$J578)+1+COUNTIF($J$11:$J578, $J578)-1))</f>
        <v/>
      </c>
    </row>
    <row r="579" spans="1:82" x14ac:dyDescent="0.25">
      <c r="A579" s="31"/>
      <c r="B579" s="19" t="str">
        <f t="shared" si="161"/>
        <v/>
      </c>
      <c r="C579" s="20" t="str">
        <f t="shared" si="162"/>
        <v/>
      </c>
      <c r="D579" s="29" t="str">
        <f t="shared" si="163"/>
        <v/>
      </c>
      <c r="E579" s="22" t="str">
        <f t="shared" si="164"/>
        <v/>
      </c>
      <c r="F579" s="31"/>
      <c r="G579" s="301"/>
      <c r="H579" s="302"/>
      <c r="I579" s="303"/>
      <c r="J579" s="304"/>
      <c r="K579" s="283"/>
      <c r="L579" s="305"/>
      <c r="M579" s="285"/>
      <c r="N579" s="287"/>
      <c r="O579" s="31"/>
      <c r="P579" s="19" t="str">
        <f t="shared" si="165"/>
        <v/>
      </c>
      <c r="Q579" s="20" t="str">
        <f t="shared" si="166"/>
        <v/>
      </c>
      <c r="R579" s="29" t="str">
        <f t="shared" si="167"/>
        <v/>
      </c>
      <c r="S579" s="22" t="str">
        <f t="shared" si="168"/>
        <v/>
      </c>
      <c r="T579" s="31"/>
      <c r="U579" s="69" t="str">
        <f t="shared" si="169"/>
        <v/>
      </c>
      <c r="V579" s="31"/>
      <c r="X579" s="76" t="str">
        <f t="shared" si="170"/>
        <v/>
      </c>
      <c r="Z579" s="76" t="str">
        <f t="shared" si="171"/>
        <v/>
      </c>
      <c r="AA579" s="76" t="str">
        <f t="shared" si="172"/>
        <v/>
      </c>
      <c r="AC579" s="19" t="str">
        <f>IF($K579="", "", SUMIF('Drinks List'!DH$11:DH$1010, $K579, 'Drinks List'!DG$11:DG$1010))</f>
        <v/>
      </c>
      <c r="AD579" s="21"/>
      <c r="AE579" s="59" t="str">
        <f>IF($K579="", "", SUMIF('Drinks List'!DJ$11:DJ$1010, $K579, 'Drinks List'!DI$11:DI$1010))</f>
        <v/>
      </c>
      <c r="AF579" s="21"/>
      <c r="AG579" s="59" t="str">
        <f>IF($K579="", "", SUMIF('Drinks List'!DL$11:DL$1010, $K579, 'Drinks List'!DK$11:DK$1010))</f>
        <v/>
      </c>
      <c r="AH579" s="21"/>
      <c r="AI579" s="59" t="str">
        <f>IF($K579="", "", SUMIF('Drinks List'!DN$11:DN$1010, $K579, 'Drinks List'!DM$11:DM$1010))</f>
        <v/>
      </c>
      <c r="AJ579" s="21"/>
      <c r="AK579" s="59" t="str">
        <f>IF($K579="", "", SUMIF('Drinks List'!DP$11:DP$1010, $K579, 'Drinks List'!DO$11:DO$1010))</f>
        <v/>
      </c>
      <c r="AL579" s="21"/>
      <c r="AM579" s="59" t="str">
        <f>IF($K579="", "", SUMIF('Drinks List'!DR$11:DR$1010, $K579, 'Drinks List'!DQ$11:DQ$1010))</f>
        <v/>
      </c>
      <c r="AN579" s="21"/>
      <c r="AO579" s="59" t="str">
        <f>IF($K579="", "", SUMIF('Drinks List'!DT$11:DT$1010, $K579, 'Drinks List'!DS$11:DS$1010))</f>
        <v/>
      </c>
      <c r="AP579" s="21"/>
      <c r="AQ579" s="59" t="str">
        <f>IF($K579="", "", SUMIF('Drinks List'!DV$11:DV$1010, $K579, 'Drinks List'!DU$11:DU$1010))</f>
        <v/>
      </c>
      <c r="AR579" s="21"/>
      <c r="AS579" s="59" t="str">
        <f>IF($K579="", "", SUMIF('Drinks List'!DX$11:DX$1010, $K579, 'Drinks List'!DW$11:DW$1010))</f>
        <v/>
      </c>
      <c r="AT579" s="21"/>
      <c r="AU579" s="59" t="str">
        <f>IF($K579="", "", SUMIF('Drinks List'!DZ$11:DZ$1010, $K579, 'Drinks List'!DY$11:DY$1010))</f>
        <v/>
      </c>
      <c r="AV579" s="21"/>
      <c r="AW579" s="59" t="str">
        <f>IF($K579="", "", SUMIF('Drinks List'!EB$11:EB$1010, $K579, 'Drinks List'!EA$11:EA$1010))</f>
        <v/>
      </c>
      <c r="AX579" s="21"/>
      <c r="AY579" s="59" t="str">
        <f>IF($K579="", "", SUMIF('Drinks List'!ED$11:ED$1010, $K579, 'Drinks List'!EC$11:EC$1010))</f>
        <v/>
      </c>
      <c r="AZ579" s="21"/>
      <c r="BA579" s="59" t="str">
        <f>IF($K579="", "", SUMIF('Drinks List'!EF$11:EF$1010, $K579, 'Drinks List'!EE$11:EE$1010))</f>
        <v/>
      </c>
      <c r="BB579" s="21"/>
      <c r="BC579" s="59" t="str">
        <f>IF($K579="", "", SUMIF('Drinks List'!EH$11:EH$1010, $K579, 'Drinks List'!EG$11:EG$1010))</f>
        <v/>
      </c>
      <c r="BD579" s="21"/>
      <c r="BE579" s="59" t="str">
        <f>IF($K579="", "", SUMIF('Drinks List'!EJ$11:EJ$1010, $K579, 'Drinks List'!EI$11:EI$1010))</f>
        <v/>
      </c>
      <c r="BF579" s="21"/>
      <c r="BG579" s="59" t="str">
        <f>IF($K579="", "", SUMIF('Drinks List'!EL$11:EL$1010, $K579, 'Drinks List'!EK$11:EK$1010))</f>
        <v/>
      </c>
      <c r="BH579" s="21"/>
      <c r="BI579" s="59" t="str">
        <f>IF($K579="", "", SUMIF('Drinks List'!EN$11:EN$1010, $K579, 'Drinks List'!EM$11:EM$1010))</f>
        <v/>
      </c>
      <c r="BJ579" s="21"/>
      <c r="BK579" s="59" t="str">
        <f>IF($K579="", "", SUMIF('Drinks List'!EP$11:EP$1010, $K579, 'Drinks List'!EO$11:EO$1010))</f>
        <v/>
      </c>
      <c r="BL579" s="21"/>
      <c r="BM579" s="59" t="str">
        <f>IF($K579="", "", SUMIF('Drinks List'!ER$11:ER$1010, $K579, 'Drinks List'!EQ$11:EQ$1010))</f>
        <v/>
      </c>
      <c r="BN579" s="21"/>
      <c r="BO579" s="65" t="str">
        <f>IF($K579="", "", SUMIF('Drinks List'!ET$11:ET$1010, $K579, 'Drinks List'!ES$11:ES$1010))</f>
        <v/>
      </c>
      <c r="BQ579" s="120" t="str">
        <f t="shared" si="173"/>
        <v/>
      </c>
      <c r="BR579" s="62" t="str">
        <f t="shared" si="174"/>
        <v/>
      </c>
      <c r="BS579" s="76" t="str">
        <f>IF(BQ579="", "", COUNTIF(BQ$11:BQ$1010, "&gt;"&amp;BQ579)+1+COUNTIF(BQ$11:BQ579, BQ579)-1)</f>
        <v/>
      </c>
      <c r="BT579" s="76" t="str">
        <f>IF(BR579="", "", COUNTIF(BR$11:BR$1010, "&lt;"&amp;BR579)+1+COUNTIF(BR$11:BR579, BR579)-1)</f>
        <v/>
      </c>
      <c r="BV579" s="76" t="str">
        <f t="shared" si="175"/>
        <v/>
      </c>
      <c r="BW579" s="124" t="str">
        <f t="shared" si="176"/>
        <v/>
      </c>
      <c r="BX579" s="115" t="str">
        <f t="shared" si="177"/>
        <v/>
      </c>
      <c r="BY579" s="125" t="str">
        <f t="shared" si="178"/>
        <v/>
      </c>
      <c r="CA579" s="106" t="str">
        <f t="shared" si="179"/>
        <v/>
      </c>
      <c r="CB579" s="22" t="str">
        <f t="shared" si="180"/>
        <v/>
      </c>
      <c r="CD579" s="76" t="str">
        <f>IF($J579="", "", IF($BV579=0, "", COUNTIF($J$11:$J$1010, "&lt;"&amp;$J579)+1+COUNTIF($J$11:$J579, $J579)-1))</f>
        <v/>
      </c>
    </row>
    <row r="580" spans="1:82" x14ac:dyDescent="0.25">
      <c r="A580" s="31"/>
      <c r="B580" s="19" t="str">
        <f t="shared" si="161"/>
        <v/>
      </c>
      <c r="C580" s="20" t="str">
        <f t="shared" si="162"/>
        <v/>
      </c>
      <c r="D580" s="29" t="str">
        <f t="shared" si="163"/>
        <v/>
      </c>
      <c r="E580" s="22" t="str">
        <f t="shared" si="164"/>
        <v/>
      </c>
      <c r="F580" s="31"/>
      <c r="G580" s="301"/>
      <c r="H580" s="302"/>
      <c r="I580" s="303"/>
      <c r="J580" s="304"/>
      <c r="K580" s="283"/>
      <c r="L580" s="305"/>
      <c r="M580" s="285"/>
      <c r="N580" s="287"/>
      <c r="O580" s="31"/>
      <c r="P580" s="19" t="str">
        <f t="shared" si="165"/>
        <v/>
      </c>
      <c r="Q580" s="20" t="str">
        <f t="shared" si="166"/>
        <v/>
      </c>
      <c r="R580" s="29" t="str">
        <f t="shared" si="167"/>
        <v/>
      </c>
      <c r="S580" s="22" t="str">
        <f t="shared" si="168"/>
        <v/>
      </c>
      <c r="T580" s="31"/>
      <c r="U580" s="69" t="str">
        <f t="shared" si="169"/>
        <v/>
      </c>
      <c r="V580" s="31"/>
      <c r="X580" s="76" t="str">
        <f t="shared" si="170"/>
        <v/>
      </c>
      <c r="Z580" s="76" t="str">
        <f t="shared" si="171"/>
        <v/>
      </c>
      <c r="AA580" s="76" t="str">
        <f t="shared" si="172"/>
        <v/>
      </c>
      <c r="AC580" s="19" t="str">
        <f>IF($K580="", "", SUMIF('Drinks List'!DH$11:DH$1010, $K580, 'Drinks List'!DG$11:DG$1010))</f>
        <v/>
      </c>
      <c r="AD580" s="21"/>
      <c r="AE580" s="59" t="str">
        <f>IF($K580="", "", SUMIF('Drinks List'!DJ$11:DJ$1010, $K580, 'Drinks List'!DI$11:DI$1010))</f>
        <v/>
      </c>
      <c r="AF580" s="21"/>
      <c r="AG580" s="59" t="str">
        <f>IF($K580="", "", SUMIF('Drinks List'!DL$11:DL$1010, $K580, 'Drinks List'!DK$11:DK$1010))</f>
        <v/>
      </c>
      <c r="AH580" s="21"/>
      <c r="AI580" s="59" t="str">
        <f>IF($K580="", "", SUMIF('Drinks List'!DN$11:DN$1010, $K580, 'Drinks List'!DM$11:DM$1010))</f>
        <v/>
      </c>
      <c r="AJ580" s="21"/>
      <c r="AK580" s="59" t="str">
        <f>IF($K580="", "", SUMIF('Drinks List'!DP$11:DP$1010, $K580, 'Drinks List'!DO$11:DO$1010))</f>
        <v/>
      </c>
      <c r="AL580" s="21"/>
      <c r="AM580" s="59" t="str">
        <f>IF($K580="", "", SUMIF('Drinks List'!DR$11:DR$1010, $K580, 'Drinks List'!DQ$11:DQ$1010))</f>
        <v/>
      </c>
      <c r="AN580" s="21"/>
      <c r="AO580" s="59" t="str">
        <f>IF($K580="", "", SUMIF('Drinks List'!DT$11:DT$1010, $K580, 'Drinks List'!DS$11:DS$1010))</f>
        <v/>
      </c>
      <c r="AP580" s="21"/>
      <c r="AQ580" s="59" t="str">
        <f>IF($K580="", "", SUMIF('Drinks List'!DV$11:DV$1010, $K580, 'Drinks List'!DU$11:DU$1010))</f>
        <v/>
      </c>
      <c r="AR580" s="21"/>
      <c r="AS580" s="59" t="str">
        <f>IF($K580="", "", SUMIF('Drinks List'!DX$11:DX$1010, $K580, 'Drinks List'!DW$11:DW$1010))</f>
        <v/>
      </c>
      <c r="AT580" s="21"/>
      <c r="AU580" s="59" t="str">
        <f>IF($K580="", "", SUMIF('Drinks List'!DZ$11:DZ$1010, $K580, 'Drinks List'!DY$11:DY$1010))</f>
        <v/>
      </c>
      <c r="AV580" s="21"/>
      <c r="AW580" s="59" t="str">
        <f>IF($K580="", "", SUMIF('Drinks List'!EB$11:EB$1010, $K580, 'Drinks List'!EA$11:EA$1010))</f>
        <v/>
      </c>
      <c r="AX580" s="21"/>
      <c r="AY580" s="59" t="str">
        <f>IF($K580="", "", SUMIF('Drinks List'!ED$11:ED$1010, $K580, 'Drinks List'!EC$11:EC$1010))</f>
        <v/>
      </c>
      <c r="AZ580" s="21"/>
      <c r="BA580" s="59" t="str">
        <f>IF($K580="", "", SUMIF('Drinks List'!EF$11:EF$1010, $K580, 'Drinks List'!EE$11:EE$1010))</f>
        <v/>
      </c>
      <c r="BB580" s="21"/>
      <c r="BC580" s="59" t="str">
        <f>IF($K580="", "", SUMIF('Drinks List'!EH$11:EH$1010, $K580, 'Drinks List'!EG$11:EG$1010))</f>
        <v/>
      </c>
      <c r="BD580" s="21"/>
      <c r="BE580" s="59" t="str">
        <f>IF($K580="", "", SUMIF('Drinks List'!EJ$11:EJ$1010, $K580, 'Drinks List'!EI$11:EI$1010))</f>
        <v/>
      </c>
      <c r="BF580" s="21"/>
      <c r="BG580" s="59" t="str">
        <f>IF($K580="", "", SUMIF('Drinks List'!EL$11:EL$1010, $K580, 'Drinks List'!EK$11:EK$1010))</f>
        <v/>
      </c>
      <c r="BH580" s="21"/>
      <c r="BI580" s="59" t="str">
        <f>IF($K580="", "", SUMIF('Drinks List'!EN$11:EN$1010, $K580, 'Drinks List'!EM$11:EM$1010))</f>
        <v/>
      </c>
      <c r="BJ580" s="21"/>
      <c r="BK580" s="59" t="str">
        <f>IF($K580="", "", SUMIF('Drinks List'!EP$11:EP$1010, $K580, 'Drinks List'!EO$11:EO$1010))</f>
        <v/>
      </c>
      <c r="BL580" s="21"/>
      <c r="BM580" s="59" t="str">
        <f>IF($K580="", "", SUMIF('Drinks List'!ER$11:ER$1010, $K580, 'Drinks List'!EQ$11:EQ$1010))</f>
        <v/>
      </c>
      <c r="BN580" s="21"/>
      <c r="BO580" s="65" t="str">
        <f>IF($K580="", "", SUMIF('Drinks List'!ET$11:ET$1010, $K580, 'Drinks List'!ES$11:ES$1010))</f>
        <v/>
      </c>
      <c r="BQ580" s="120" t="str">
        <f t="shared" si="173"/>
        <v/>
      </c>
      <c r="BR580" s="62" t="str">
        <f t="shared" si="174"/>
        <v/>
      </c>
      <c r="BS580" s="76" t="str">
        <f>IF(BQ580="", "", COUNTIF(BQ$11:BQ$1010, "&gt;"&amp;BQ580)+1+COUNTIF(BQ$11:BQ580, BQ580)-1)</f>
        <v/>
      </c>
      <c r="BT580" s="76" t="str">
        <f>IF(BR580="", "", COUNTIF(BR$11:BR$1010, "&lt;"&amp;BR580)+1+COUNTIF(BR$11:BR580, BR580)-1)</f>
        <v/>
      </c>
      <c r="BV580" s="76" t="str">
        <f t="shared" si="175"/>
        <v/>
      </c>
      <c r="BW580" s="124" t="str">
        <f t="shared" si="176"/>
        <v/>
      </c>
      <c r="BX580" s="115" t="str">
        <f t="shared" si="177"/>
        <v/>
      </c>
      <c r="BY580" s="125" t="str">
        <f t="shared" si="178"/>
        <v/>
      </c>
      <c r="CA580" s="106" t="str">
        <f t="shared" si="179"/>
        <v/>
      </c>
      <c r="CB580" s="22" t="str">
        <f t="shared" si="180"/>
        <v/>
      </c>
      <c r="CD580" s="76" t="str">
        <f>IF($J580="", "", IF($BV580=0, "", COUNTIF($J$11:$J$1010, "&lt;"&amp;$J580)+1+COUNTIF($J$11:$J580, $J580)-1))</f>
        <v/>
      </c>
    </row>
    <row r="581" spans="1:82" x14ac:dyDescent="0.25">
      <c r="A581" s="31"/>
      <c r="B581" s="19" t="str">
        <f t="shared" si="161"/>
        <v/>
      </c>
      <c r="C581" s="20" t="str">
        <f t="shared" si="162"/>
        <v/>
      </c>
      <c r="D581" s="29" t="str">
        <f t="shared" si="163"/>
        <v/>
      </c>
      <c r="E581" s="22" t="str">
        <f t="shared" si="164"/>
        <v/>
      </c>
      <c r="F581" s="31"/>
      <c r="G581" s="301"/>
      <c r="H581" s="302"/>
      <c r="I581" s="303"/>
      <c r="J581" s="304"/>
      <c r="K581" s="283"/>
      <c r="L581" s="305"/>
      <c r="M581" s="285"/>
      <c r="N581" s="287"/>
      <c r="O581" s="31"/>
      <c r="P581" s="19" t="str">
        <f t="shared" si="165"/>
        <v/>
      </c>
      <c r="Q581" s="20" t="str">
        <f t="shared" si="166"/>
        <v/>
      </c>
      <c r="R581" s="29" t="str">
        <f t="shared" si="167"/>
        <v/>
      </c>
      <c r="S581" s="22" t="str">
        <f t="shared" si="168"/>
        <v/>
      </c>
      <c r="T581" s="31"/>
      <c r="U581" s="69" t="str">
        <f t="shared" si="169"/>
        <v/>
      </c>
      <c r="V581" s="31"/>
      <c r="X581" s="76" t="str">
        <f t="shared" si="170"/>
        <v/>
      </c>
      <c r="Z581" s="76" t="str">
        <f t="shared" si="171"/>
        <v/>
      </c>
      <c r="AA581" s="76" t="str">
        <f t="shared" si="172"/>
        <v/>
      </c>
      <c r="AC581" s="19" t="str">
        <f>IF($K581="", "", SUMIF('Drinks List'!DH$11:DH$1010, $K581, 'Drinks List'!DG$11:DG$1010))</f>
        <v/>
      </c>
      <c r="AD581" s="21"/>
      <c r="AE581" s="59" t="str">
        <f>IF($K581="", "", SUMIF('Drinks List'!DJ$11:DJ$1010, $K581, 'Drinks List'!DI$11:DI$1010))</f>
        <v/>
      </c>
      <c r="AF581" s="21"/>
      <c r="AG581" s="59" t="str">
        <f>IF($K581="", "", SUMIF('Drinks List'!DL$11:DL$1010, $K581, 'Drinks List'!DK$11:DK$1010))</f>
        <v/>
      </c>
      <c r="AH581" s="21"/>
      <c r="AI581" s="59" t="str">
        <f>IF($K581="", "", SUMIF('Drinks List'!DN$11:DN$1010, $K581, 'Drinks List'!DM$11:DM$1010))</f>
        <v/>
      </c>
      <c r="AJ581" s="21"/>
      <c r="AK581" s="59" t="str">
        <f>IF($K581="", "", SUMIF('Drinks List'!DP$11:DP$1010, $K581, 'Drinks List'!DO$11:DO$1010))</f>
        <v/>
      </c>
      <c r="AL581" s="21"/>
      <c r="AM581" s="59" t="str">
        <f>IF($K581="", "", SUMIF('Drinks List'!DR$11:DR$1010, $K581, 'Drinks List'!DQ$11:DQ$1010))</f>
        <v/>
      </c>
      <c r="AN581" s="21"/>
      <c r="AO581" s="59" t="str">
        <f>IF($K581="", "", SUMIF('Drinks List'!DT$11:DT$1010, $K581, 'Drinks List'!DS$11:DS$1010))</f>
        <v/>
      </c>
      <c r="AP581" s="21"/>
      <c r="AQ581" s="59" t="str">
        <f>IF($K581="", "", SUMIF('Drinks List'!DV$11:DV$1010, $K581, 'Drinks List'!DU$11:DU$1010))</f>
        <v/>
      </c>
      <c r="AR581" s="21"/>
      <c r="AS581" s="59" t="str">
        <f>IF($K581="", "", SUMIF('Drinks List'!DX$11:DX$1010, $K581, 'Drinks List'!DW$11:DW$1010))</f>
        <v/>
      </c>
      <c r="AT581" s="21"/>
      <c r="AU581" s="59" t="str">
        <f>IF($K581="", "", SUMIF('Drinks List'!DZ$11:DZ$1010, $K581, 'Drinks List'!DY$11:DY$1010))</f>
        <v/>
      </c>
      <c r="AV581" s="21"/>
      <c r="AW581" s="59" t="str">
        <f>IF($K581="", "", SUMIF('Drinks List'!EB$11:EB$1010, $K581, 'Drinks List'!EA$11:EA$1010))</f>
        <v/>
      </c>
      <c r="AX581" s="21"/>
      <c r="AY581" s="59" t="str">
        <f>IF($K581="", "", SUMIF('Drinks List'!ED$11:ED$1010, $K581, 'Drinks List'!EC$11:EC$1010))</f>
        <v/>
      </c>
      <c r="AZ581" s="21"/>
      <c r="BA581" s="59" t="str">
        <f>IF($K581="", "", SUMIF('Drinks List'!EF$11:EF$1010, $K581, 'Drinks List'!EE$11:EE$1010))</f>
        <v/>
      </c>
      <c r="BB581" s="21"/>
      <c r="BC581" s="59" t="str">
        <f>IF($K581="", "", SUMIF('Drinks List'!EH$11:EH$1010, $K581, 'Drinks List'!EG$11:EG$1010))</f>
        <v/>
      </c>
      <c r="BD581" s="21"/>
      <c r="BE581" s="59" t="str">
        <f>IF($K581="", "", SUMIF('Drinks List'!EJ$11:EJ$1010, $K581, 'Drinks List'!EI$11:EI$1010))</f>
        <v/>
      </c>
      <c r="BF581" s="21"/>
      <c r="BG581" s="59" t="str">
        <f>IF($K581="", "", SUMIF('Drinks List'!EL$11:EL$1010, $K581, 'Drinks List'!EK$11:EK$1010))</f>
        <v/>
      </c>
      <c r="BH581" s="21"/>
      <c r="BI581" s="59" t="str">
        <f>IF($K581="", "", SUMIF('Drinks List'!EN$11:EN$1010, $K581, 'Drinks List'!EM$11:EM$1010))</f>
        <v/>
      </c>
      <c r="BJ581" s="21"/>
      <c r="BK581" s="59" t="str">
        <f>IF($K581="", "", SUMIF('Drinks List'!EP$11:EP$1010, $K581, 'Drinks List'!EO$11:EO$1010))</f>
        <v/>
      </c>
      <c r="BL581" s="21"/>
      <c r="BM581" s="59" t="str">
        <f>IF($K581="", "", SUMIF('Drinks List'!ER$11:ER$1010, $K581, 'Drinks List'!EQ$11:EQ$1010))</f>
        <v/>
      </c>
      <c r="BN581" s="21"/>
      <c r="BO581" s="65" t="str">
        <f>IF($K581="", "", SUMIF('Drinks List'!ET$11:ET$1010, $K581, 'Drinks List'!ES$11:ES$1010))</f>
        <v/>
      </c>
      <c r="BQ581" s="120" t="str">
        <f t="shared" si="173"/>
        <v/>
      </c>
      <c r="BR581" s="62" t="str">
        <f t="shared" si="174"/>
        <v/>
      </c>
      <c r="BS581" s="76" t="str">
        <f>IF(BQ581="", "", COUNTIF(BQ$11:BQ$1010, "&gt;"&amp;BQ581)+1+COUNTIF(BQ$11:BQ581, BQ581)-1)</f>
        <v/>
      </c>
      <c r="BT581" s="76" t="str">
        <f>IF(BR581="", "", COUNTIF(BR$11:BR$1010, "&lt;"&amp;BR581)+1+COUNTIF(BR$11:BR581, BR581)-1)</f>
        <v/>
      </c>
      <c r="BV581" s="76" t="str">
        <f t="shared" si="175"/>
        <v/>
      </c>
      <c r="BW581" s="124" t="str">
        <f t="shared" si="176"/>
        <v/>
      </c>
      <c r="BX581" s="115" t="str">
        <f t="shared" si="177"/>
        <v/>
      </c>
      <c r="BY581" s="125" t="str">
        <f t="shared" si="178"/>
        <v/>
      </c>
      <c r="CA581" s="106" t="str">
        <f t="shared" si="179"/>
        <v/>
      </c>
      <c r="CB581" s="22" t="str">
        <f t="shared" si="180"/>
        <v/>
      </c>
      <c r="CD581" s="76" t="str">
        <f>IF($J581="", "", IF($BV581=0, "", COUNTIF($J$11:$J$1010, "&lt;"&amp;$J581)+1+COUNTIF($J$11:$J581, $J581)-1))</f>
        <v/>
      </c>
    </row>
    <row r="582" spans="1:82" x14ac:dyDescent="0.25">
      <c r="A582" s="31"/>
      <c r="B582" s="19" t="str">
        <f t="shared" si="161"/>
        <v/>
      </c>
      <c r="C582" s="20" t="str">
        <f t="shared" si="162"/>
        <v/>
      </c>
      <c r="D582" s="29" t="str">
        <f t="shared" si="163"/>
        <v/>
      </c>
      <c r="E582" s="22" t="str">
        <f t="shared" si="164"/>
        <v/>
      </c>
      <c r="F582" s="31"/>
      <c r="G582" s="301"/>
      <c r="H582" s="302"/>
      <c r="I582" s="303"/>
      <c r="J582" s="304"/>
      <c r="K582" s="283"/>
      <c r="L582" s="305"/>
      <c r="M582" s="285"/>
      <c r="N582" s="287"/>
      <c r="O582" s="31"/>
      <c r="P582" s="19" t="str">
        <f t="shared" si="165"/>
        <v/>
      </c>
      <c r="Q582" s="20" t="str">
        <f t="shared" si="166"/>
        <v/>
      </c>
      <c r="R582" s="29" t="str">
        <f t="shared" si="167"/>
        <v/>
      </c>
      <c r="S582" s="22" t="str">
        <f t="shared" si="168"/>
        <v/>
      </c>
      <c r="T582" s="31"/>
      <c r="U582" s="69" t="str">
        <f t="shared" si="169"/>
        <v/>
      </c>
      <c r="V582" s="31"/>
      <c r="X582" s="76" t="str">
        <f t="shared" si="170"/>
        <v/>
      </c>
      <c r="Z582" s="76" t="str">
        <f t="shared" si="171"/>
        <v/>
      </c>
      <c r="AA582" s="76" t="str">
        <f t="shared" si="172"/>
        <v/>
      </c>
      <c r="AC582" s="19" t="str">
        <f>IF($K582="", "", SUMIF('Drinks List'!DH$11:DH$1010, $K582, 'Drinks List'!DG$11:DG$1010))</f>
        <v/>
      </c>
      <c r="AD582" s="21"/>
      <c r="AE582" s="59" t="str">
        <f>IF($K582="", "", SUMIF('Drinks List'!DJ$11:DJ$1010, $K582, 'Drinks List'!DI$11:DI$1010))</f>
        <v/>
      </c>
      <c r="AF582" s="21"/>
      <c r="AG582" s="59" t="str">
        <f>IF($K582="", "", SUMIF('Drinks List'!DL$11:DL$1010, $K582, 'Drinks List'!DK$11:DK$1010))</f>
        <v/>
      </c>
      <c r="AH582" s="21"/>
      <c r="AI582" s="59" t="str">
        <f>IF($K582="", "", SUMIF('Drinks List'!DN$11:DN$1010, $K582, 'Drinks List'!DM$11:DM$1010))</f>
        <v/>
      </c>
      <c r="AJ582" s="21"/>
      <c r="AK582" s="59" t="str">
        <f>IF($K582="", "", SUMIF('Drinks List'!DP$11:DP$1010, $K582, 'Drinks List'!DO$11:DO$1010))</f>
        <v/>
      </c>
      <c r="AL582" s="21"/>
      <c r="AM582" s="59" t="str">
        <f>IF($K582="", "", SUMIF('Drinks List'!DR$11:DR$1010, $K582, 'Drinks List'!DQ$11:DQ$1010))</f>
        <v/>
      </c>
      <c r="AN582" s="21"/>
      <c r="AO582" s="59" t="str">
        <f>IF($K582="", "", SUMIF('Drinks List'!DT$11:DT$1010, $K582, 'Drinks List'!DS$11:DS$1010))</f>
        <v/>
      </c>
      <c r="AP582" s="21"/>
      <c r="AQ582" s="59" t="str">
        <f>IF($K582="", "", SUMIF('Drinks List'!DV$11:DV$1010, $K582, 'Drinks List'!DU$11:DU$1010))</f>
        <v/>
      </c>
      <c r="AR582" s="21"/>
      <c r="AS582" s="59" t="str">
        <f>IF($K582="", "", SUMIF('Drinks List'!DX$11:DX$1010, $K582, 'Drinks List'!DW$11:DW$1010))</f>
        <v/>
      </c>
      <c r="AT582" s="21"/>
      <c r="AU582" s="59" t="str">
        <f>IF($K582="", "", SUMIF('Drinks List'!DZ$11:DZ$1010, $K582, 'Drinks List'!DY$11:DY$1010))</f>
        <v/>
      </c>
      <c r="AV582" s="21"/>
      <c r="AW582" s="59" t="str">
        <f>IF($K582="", "", SUMIF('Drinks List'!EB$11:EB$1010, $K582, 'Drinks List'!EA$11:EA$1010))</f>
        <v/>
      </c>
      <c r="AX582" s="21"/>
      <c r="AY582" s="59" t="str">
        <f>IF($K582="", "", SUMIF('Drinks List'!ED$11:ED$1010, $K582, 'Drinks List'!EC$11:EC$1010))</f>
        <v/>
      </c>
      <c r="AZ582" s="21"/>
      <c r="BA582" s="59" t="str">
        <f>IF($K582="", "", SUMIF('Drinks List'!EF$11:EF$1010, $K582, 'Drinks List'!EE$11:EE$1010))</f>
        <v/>
      </c>
      <c r="BB582" s="21"/>
      <c r="BC582" s="59" t="str">
        <f>IF($K582="", "", SUMIF('Drinks List'!EH$11:EH$1010, $K582, 'Drinks List'!EG$11:EG$1010))</f>
        <v/>
      </c>
      <c r="BD582" s="21"/>
      <c r="BE582" s="59" t="str">
        <f>IF($K582="", "", SUMIF('Drinks List'!EJ$11:EJ$1010, $K582, 'Drinks List'!EI$11:EI$1010))</f>
        <v/>
      </c>
      <c r="BF582" s="21"/>
      <c r="BG582" s="59" t="str">
        <f>IF($K582="", "", SUMIF('Drinks List'!EL$11:EL$1010, $K582, 'Drinks List'!EK$11:EK$1010))</f>
        <v/>
      </c>
      <c r="BH582" s="21"/>
      <c r="BI582" s="59" t="str">
        <f>IF($K582="", "", SUMIF('Drinks List'!EN$11:EN$1010, $K582, 'Drinks List'!EM$11:EM$1010))</f>
        <v/>
      </c>
      <c r="BJ582" s="21"/>
      <c r="BK582" s="59" t="str">
        <f>IF($K582="", "", SUMIF('Drinks List'!EP$11:EP$1010, $K582, 'Drinks List'!EO$11:EO$1010))</f>
        <v/>
      </c>
      <c r="BL582" s="21"/>
      <c r="BM582" s="59" t="str">
        <f>IF($K582="", "", SUMIF('Drinks List'!ER$11:ER$1010, $K582, 'Drinks List'!EQ$11:EQ$1010))</f>
        <v/>
      </c>
      <c r="BN582" s="21"/>
      <c r="BO582" s="65" t="str">
        <f>IF($K582="", "", SUMIF('Drinks List'!ET$11:ET$1010, $K582, 'Drinks List'!ES$11:ES$1010))</f>
        <v/>
      </c>
      <c r="BQ582" s="120" t="str">
        <f t="shared" si="173"/>
        <v/>
      </c>
      <c r="BR582" s="62" t="str">
        <f t="shared" si="174"/>
        <v/>
      </c>
      <c r="BS582" s="76" t="str">
        <f>IF(BQ582="", "", COUNTIF(BQ$11:BQ$1010, "&gt;"&amp;BQ582)+1+COUNTIF(BQ$11:BQ582, BQ582)-1)</f>
        <v/>
      </c>
      <c r="BT582" s="76" t="str">
        <f>IF(BR582="", "", COUNTIF(BR$11:BR$1010, "&lt;"&amp;BR582)+1+COUNTIF(BR$11:BR582, BR582)-1)</f>
        <v/>
      </c>
      <c r="BV582" s="76" t="str">
        <f t="shared" si="175"/>
        <v/>
      </c>
      <c r="BW582" s="124" t="str">
        <f t="shared" si="176"/>
        <v/>
      </c>
      <c r="BX582" s="115" t="str">
        <f t="shared" si="177"/>
        <v/>
      </c>
      <c r="BY582" s="125" t="str">
        <f t="shared" si="178"/>
        <v/>
      </c>
      <c r="CA582" s="106" t="str">
        <f t="shared" si="179"/>
        <v/>
      </c>
      <c r="CB582" s="22" t="str">
        <f t="shared" si="180"/>
        <v/>
      </c>
      <c r="CD582" s="76" t="str">
        <f>IF($J582="", "", IF($BV582=0, "", COUNTIF($J$11:$J$1010, "&lt;"&amp;$J582)+1+COUNTIF($J$11:$J582, $J582)-1))</f>
        <v/>
      </c>
    </row>
    <row r="583" spans="1:82" x14ac:dyDescent="0.25">
      <c r="A583" s="31"/>
      <c r="B583" s="19" t="str">
        <f t="shared" si="161"/>
        <v/>
      </c>
      <c r="C583" s="20" t="str">
        <f t="shared" si="162"/>
        <v/>
      </c>
      <c r="D583" s="29" t="str">
        <f t="shared" si="163"/>
        <v/>
      </c>
      <c r="E583" s="22" t="str">
        <f t="shared" si="164"/>
        <v/>
      </c>
      <c r="F583" s="31"/>
      <c r="G583" s="301"/>
      <c r="H583" s="302"/>
      <c r="I583" s="303"/>
      <c r="J583" s="304"/>
      <c r="K583" s="283"/>
      <c r="L583" s="305"/>
      <c r="M583" s="285"/>
      <c r="N583" s="287"/>
      <c r="O583" s="31"/>
      <c r="P583" s="19" t="str">
        <f t="shared" si="165"/>
        <v/>
      </c>
      <c r="Q583" s="20" t="str">
        <f t="shared" si="166"/>
        <v/>
      </c>
      <c r="R583" s="29" t="str">
        <f t="shared" si="167"/>
        <v/>
      </c>
      <c r="S583" s="22" t="str">
        <f t="shared" si="168"/>
        <v/>
      </c>
      <c r="T583" s="31"/>
      <c r="U583" s="69" t="str">
        <f t="shared" si="169"/>
        <v/>
      </c>
      <c r="V583" s="31"/>
      <c r="X583" s="76" t="str">
        <f t="shared" si="170"/>
        <v/>
      </c>
      <c r="Z583" s="76" t="str">
        <f t="shared" si="171"/>
        <v/>
      </c>
      <c r="AA583" s="76" t="str">
        <f t="shared" si="172"/>
        <v/>
      </c>
      <c r="AC583" s="19" t="str">
        <f>IF($K583="", "", SUMIF('Drinks List'!DH$11:DH$1010, $K583, 'Drinks List'!DG$11:DG$1010))</f>
        <v/>
      </c>
      <c r="AD583" s="21"/>
      <c r="AE583" s="59" t="str">
        <f>IF($K583="", "", SUMIF('Drinks List'!DJ$11:DJ$1010, $K583, 'Drinks List'!DI$11:DI$1010))</f>
        <v/>
      </c>
      <c r="AF583" s="21"/>
      <c r="AG583" s="59" t="str">
        <f>IF($K583="", "", SUMIF('Drinks List'!DL$11:DL$1010, $K583, 'Drinks List'!DK$11:DK$1010))</f>
        <v/>
      </c>
      <c r="AH583" s="21"/>
      <c r="AI583" s="59" t="str">
        <f>IF($K583="", "", SUMIF('Drinks List'!DN$11:DN$1010, $K583, 'Drinks List'!DM$11:DM$1010))</f>
        <v/>
      </c>
      <c r="AJ583" s="21"/>
      <c r="AK583" s="59" t="str">
        <f>IF($K583="", "", SUMIF('Drinks List'!DP$11:DP$1010, $K583, 'Drinks List'!DO$11:DO$1010))</f>
        <v/>
      </c>
      <c r="AL583" s="21"/>
      <c r="AM583" s="59" t="str">
        <f>IF($K583="", "", SUMIF('Drinks List'!DR$11:DR$1010, $K583, 'Drinks List'!DQ$11:DQ$1010))</f>
        <v/>
      </c>
      <c r="AN583" s="21"/>
      <c r="AO583" s="59" t="str">
        <f>IF($K583="", "", SUMIF('Drinks List'!DT$11:DT$1010, $K583, 'Drinks List'!DS$11:DS$1010))</f>
        <v/>
      </c>
      <c r="AP583" s="21"/>
      <c r="AQ583" s="59" t="str">
        <f>IF($K583="", "", SUMIF('Drinks List'!DV$11:DV$1010, $K583, 'Drinks List'!DU$11:DU$1010))</f>
        <v/>
      </c>
      <c r="AR583" s="21"/>
      <c r="AS583" s="59" t="str">
        <f>IF($K583="", "", SUMIF('Drinks List'!DX$11:DX$1010, $K583, 'Drinks List'!DW$11:DW$1010))</f>
        <v/>
      </c>
      <c r="AT583" s="21"/>
      <c r="AU583" s="59" t="str">
        <f>IF($K583="", "", SUMIF('Drinks List'!DZ$11:DZ$1010, $K583, 'Drinks List'!DY$11:DY$1010))</f>
        <v/>
      </c>
      <c r="AV583" s="21"/>
      <c r="AW583" s="59" t="str">
        <f>IF($K583="", "", SUMIF('Drinks List'!EB$11:EB$1010, $K583, 'Drinks List'!EA$11:EA$1010))</f>
        <v/>
      </c>
      <c r="AX583" s="21"/>
      <c r="AY583" s="59" t="str">
        <f>IF($K583="", "", SUMIF('Drinks List'!ED$11:ED$1010, $K583, 'Drinks List'!EC$11:EC$1010))</f>
        <v/>
      </c>
      <c r="AZ583" s="21"/>
      <c r="BA583" s="59" t="str">
        <f>IF($K583="", "", SUMIF('Drinks List'!EF$11:EF$1010, $K583, 'Drinks List'!EE$11:EE$1010))</f>
        <v/>
      </c>
      <c r="BB583" s="21"/>
      <c r="BC583" s="59" t="str">
        <f>IF($K583="", "", SUMIF('Drinks List'!EH$11:EH$1010, $K583, 'Drinks List'!EG$11:EG$1010))</f>
        <v/>
      </c>
      <c r="BD583" s="21"/>
      <c r="BE583" s="59" t="str">
        <f>IF($K583="", "", SUMIF('Drinks List'!EJ$11:EJ$1010, $K583, 'Drinks List'!EI$11:EI$1010))</f>
        <v/>
      </c>
      <c r="BF583" s="21"/>
      <c r="BG583" s="59" t="str">
        <f>IF($K583="", "", SUMIF('Drinks List'!EL$11:EL$1010, $K583, 'Drinks List'!EK$11:EK$1010))</f>
        <v/>
      </c>
      <c r="BH583" s="21"/>
      <c r="BI583" s="59" t="str">
        <f>IF($K583="", "", SUMIF('Drinks List'!EN$11:EN$1010, $K583, 'Drinks List'!EM$11:EM$1010))</f>
        <v/>
      </c>
      <c r="BJ583" s="21"/>
      <c r="BK583" s="59" t="str">
        <f>IF($K583="", "", SUMIF('Drinks List'!EP$11:EP$1010, $K583, 'Drinks List'!EO$11:EO$1010))</f>
        <v/>
      </c>
      <c r="BL583" s="21"/>
      <c r="BM583" s="59" t="str">
        <f>IF($K583="", "", SUMIF('Drinks List'!ER$11:ER$1010, $K583, 'Drinks List'!EQ$11:EQ$1010))</f>
        <v/>
      </c>
      <c r="BN583" s="21"/>
      <c r="BO583" s="65" t="str">
        <f>IF($K583="", "", SUMIF('Drinks List'!ET$11:ET$1010, $K583, 'Drinks List'!ES$11:ES$1010))</f>
        <v/>
      </c>
      <c r="BQ583" s="120" t="str">
        <f t="shared" si="173"/>
        <v/>
      </c>
      <c r="BR583" s="62" t="str">
        <f t="shared" si="174"/>
        <v/>
      </c>
      <c r="BS583" s="76" t="str">
        <f>IF(BQ583="", "", COUNTIF(BQ$11:BQ$1010, "&gt;"&amp;BQ583)+1+COUNTIF(BQ$11:BQ583, BQ583)-1)</f>
        <v/>
      </c>
      <c r="BT583" s="76" t="str">
        <f>IF(BR583="", "", COUNTIF(BR$11:BR$1010, "&lt;"&amp;BR583)+1+COUNTIF(BR$11:BR583, BR583)-1)</f>
        <v/>
      </c>
      <c r="BV583" s="76" t="str">
        <f t="shared" si="175"/>
        <v/>
      </c>
      <c r="BW583" s="124" t="str">
        <f t="shared" si="176"/>
        <v/>
      </c>
      <c r="BX583" s="115" t="str">
        <f t="shared" si="177"/>
        <v/>
      </c>
      <c r="BY583" s="125" t="str">
        <f t="shared" si="178"/>
        <v/>
      </c>
      <c r="CA583" s="106" t="str">
        <f t="shared" si="179"/>
        <v/>
      </c>
      <c r="CB583" s="22" t="str">
        <f t="shared" si="180"/>
        <v/>
      </c>
      <c r="CD583" s="76" t="str">
        <f>IF($J583="", "", IF($BV583=0, "", COUNTIF($J$11:$J$1010, "&lt;"&amp;$J583)+1+COUNTIF($J$11:$J583, $J583)-1))</f>
        <v/>
      </c>
    </row>
    <row r="584" spans="1:82" x14ac:dyDescent="0.25">
      <c r="A584" s="31"/>
      <c r="B584" s="19" t="str">
        <f t="shared" si="161"/>
        <v/>
      </c>
      <c r="C584" s="20" t="str">
        <f t="shared" si="162"/>
        <v/>
      </c>
      <c r="D584" s="29" t="str">
        <f t="shared" si="163"/>
        <v/>
      </c>
      <c r="E584" s="22" t="str">
        <f t="shared" si="164"/>
        <v/>
      </c>
      <c r="F584" s="31"/>
      <c r="G584" s="301"/>
      <c r="H584" s="302"/>
      <c r="I584" s="303"/>
      <c r="J584" s="304"/>
      <c r="K584" s="283"/>
      <c r="L584" s="305"/>
      <c r="M584" s="285"/>
      <c r="N584" s="287"/>
      <c r="O584" s="31"/>
      <c r="P584" s="19" t="str">
        <f t="shared" si="165"/>
        <v/>
      </c>
      <c r="Q584" s="20" t="str">
        <f t="shared" si="166"/>
        <v/>
      </c>
      <c r="R584" s="29" t="str">
        <f t="shared" si="167"/>
        <v/>
      </c>
      <c r="S584" s="22" t="str">
        <f t="shared" si="168"/>
        <v/>
      </c>
      <c r="T584" s="31"/>
      <c r="U584" s="69" t="str">
        <f t="shared" si="169"/>
        <v/>
      </c>
      <c r="V584" s="31"/>
      <c r="X584" s="76" t="str">
        <f t="shared" si="170"/>
        <v/>
      </c>
      <c r="Z584" s="76" t="str">
        <f t="shared" si="171"/>
        <v/>
      </c>
      <c r="AA584" s="76" t="str">
        <f t="shared" si="172"/>
        <v/>
      </c>
      <c r="AC584" s="19" t="str">
        <f>IF($K584="", "", SUMIF('Drinks List'!DH$11:DH$1010, $K584, 'Drinks List'!DG$11:DG$1010))</f>
        <v/>
      </c>
      <c r="AD584" s="21"/>
      <c r="AE584" s="59" t="str">
        <f>IF($K584="", "", SUMIF('Drinks List'!DJ$11:DJ$1010, $K584, 'Drinks List'!DI$11:DI$1010))</f>
        <v/>
      </c>
      <c r="AF584" s="21"/>
      <c r="AG584" s="59" t="str">
        <f>IF($K584="", "", SUMIF('Drinks List'!DL$11:DL$1010, $K584, 'Drinks List'!DK$11:DK$1010))</f>
        <v/>
      </c>
      <c r="AH584" s="21"/>
      <c r="AI584" s="59" t="str">
        <f>IF($K584="", "", SUMIF('Drinks List'!DN$11:DN$1010, $K584, 'Drinks List'!DM$11:DM$1010))</f>
        <v/>
      </c>
      <c r="AJ584" s="21"/>
      <c r="AK584" s="59" t="str">
        <f>IF($K584="", "", SUMIF('Drinks List'!DP$11:DP$1010, $K584, 'Drinks List'!DO$11:DO$1010))</f>
        <v/>
      </c>
      <c r="AL584" s="21"/>
      <c r="AM584" s="59" t="str">
        <f>IF($K584="", "", SUMIF('Drinks List'!DR$11:DR$1010, $K584, 'Drinks List'!DQ$11:DQ$1010))</f>
        <v/>
      </c>
      <c r="AN584" s="21"/>
      <c r="AO584" s="59" t="str">
        <f>IF($K584="", "", SUMIF('Drinks List'!DT$11:DT$1010, $K584, 'Drinks List'!DS$11:DS$1010))</f>
        <v/>
      </c>
      <c r="AP584" s="21"/>
      <c r="AQ584" s="59" t="str">
        <f>IF($K584="", "", SUMIF('Drinks List'!DV$11:DV$1010, $K584, 'Drinks List'!DU$11:DU$1010))</f>
        <v/>
      </c>
      <c r="AR584" s="21"/>
      <c r="AS584" s="59" t="str">
        <f>IF($K584="", "", SUMIF('Drinks List'!DX$11:DX$1010, $K584, 'Drinks List'!DW$11:DW$1010))</f>
        <v/>
      </c>
      <c r="AT584" s="21"/>
      <c r="AU584" s="59" t="str">
        <f>IF($K584="", "", SUMIF('Drinks List'!DZ$11:DZ$1010, $K584, 'Drinks List'!DY$11:DY$1010))</f>
        <v/>
      </c>
      <c r="AV584" s="21"/>
      <c r="AW584" s="59" t="str">
        <f>IF($K584="", "", SUMIF('Drinks List'!EB$11:EB$1010, $K584, 'Drinks List'!EA$11:EA$1010))</f>
        <v/>
      </c>
      <c r="AX584" s="21"/>
      <c r="AY584" s="59" t="str">
        <f>IF($K584="", "", SUMIF('Drinks List'!ED$11:ED$1010, $K584, 'Drinks List'!EC$11:EC$1010))</f>
        <v/>
      </c>
      <c r="AZ584" s="21"/>
      <c r="BA584" s="59" t="str">
        <f>IF($K584="", "", SUMIF('Drinks List'!EF$11:EF$1010, $K584, 'Drinks List'!EE$11:EE$1010))</f>
        <v/>
      </c>
      <c r="BB584" s="21"/>
      <c r="BC584" s="59" t="str">
        <f>IF($K584="", "", SUMIF('Drinks List'!EH$11:EH$1010, $K584, 'Drinks List'!EG$11:EG$1010))</f>
        <v/>
      </c>
      <c r="BD584" s="21"/>
      <c r="BE584" s="59" t="str">
        <f>IF($K584="", "", SUMIF('Drinks List'!EJ$11:EJ$1010, $K584, 'Drinks List'!EI$11:EI$1010))</f>
        <v/>
      </c>
      <c r="BF584" s="21"/>
      <c r="BG584" s="59" t="str">
        <f>IF($K584="", "", SUMIF('Drinks List'!EL$11:EL$1010, $K584, 'Drinks List'!EK$11:EK$1010))</f>
        <v/>
      </c>
      <c r="BH584" s="21"/>
      <c r="BI584" s="59" t="str">
        <f>IF($K584="", "", SUMIF('Drinks List'!EN$11:EN$1010, $K584, 'Drinks List'!EM$11:EM$1010))</f>
        <v/>
      </c>
      <c r="BJ584" s="21"/>
      <c r="BK584" s="59" t="str">
        <f>IF($K584="", "", SUMIF('Drinks List'!EP$11:EP$1010, $K584, 'Drinks List'!EO$11:EO$1010))</f>
        <v/>
      </c>
      <c r="BL584" s="21"/>
      <c r="BM584" s="59" t="str">
        <f>IF($K584="", "", SUMIF('Drinks List'!ER$11:ER$1010, $K584, 'Drinks List'!EQ$11:EQ$1010))</f>
        <v/>
      </c>
      <c r="BN584" s="21"/>
      <c r="BO584" s="65" t="str">
        <f>IF($K584="", "", SUMIF('Drinks List'!ET$11:ET$1010, $K584, 'Drinks List'!ES$11:ES$1010))</f>
        <v/>
      </c>
      <c r="BQ584" s="120" t="str">
        <f t="shared" si="173"/>
        <v/>
      </c>
      <c r="BR584" s="62" t="str">
        <f t="shared" si="174"/>
        <v/>
      </c>
      <c r="BS584" s="76" t="str">
        <f>IF(BQ584="", "", COUNTIF(BQ$11:BQ$1010, "&gt;"&amp;BQ584)+1+COUNTIF(BQ$11:BQ584, BQ584)-1)</f>
        <v/>
      </c>
      <c r="BT584" s="76" t="str">
        <f>IF(BR584="", "", COUNTIF(BR$11:BR$1010, "&lt;"&amp;BR584)+1+COUNTIF(BR$11:BR584, BR584)-1)</f>
        <v/>
      </c>
      <c r="BV584" s="76" t="str">
        <f t="shared" si="175"/>
        <v/>
      </c>
      <c r="BW584" s="124" t="str">
        <f t="shared" si="176"/>
        <v/>
      </c>
      <c r="BX584" s="115" t="str">
        <f t="shared" si="177"/>
        <v/>
      </c>
      <c r="BY584" s="125" t="str">
        <f t="shared" si="178"/>
        <v/>
      </c>
      <c r="CA584" s="106" t="str">
        <f t="shared" si="179"/>
        <v/>
      </c>
      <c r="CB584" s="22" t="str">
        <f t="shared" si="180"/>
        <v/>
      </c>
      <c r="CD584" s="76" t="str">
        <f>IF($J584="", "", IF($BV584=0, "", COUNTIF($J$11:$J$1010, "&lt;"&amp;$J584)+1+COUNTIF($J$11:$J584, $J584)-1))</f>
        <v/>
      </c>
    </row>
    <row r="585" spans="1:82" x14ac:dyDescent="0.25">
      <c r="A585" s="31"/>
      <c r="B585" s="19" t="str">
        <f t="shared" si="161"/>
        <v/>
      </c>
      <c r="C585" s="20" t="str">
        <f t="shared" si="162"/>
        <v/>
      </c>
      <c r="D585" s="29" t="str">
        <f t="shared" si="163"/>
        <v/>
      </c>
      <c r="E585" s="22" t="str">
        <f t="shared" si="164"/>
        <v/>
      </c>
      <c r="F585" s="31"/>
      <c r="G585" s="301"/>
      <c r="H585" s="302"/>
      <c r="I585" s="303"/>
      <c r="J585" s="304"/>
      <c r="K585" s="283"/>
      <c r="L585" s="305"/>
      <c r="M585" s="285"/>
      <c r="N585" s="287"/>
      <c r="O585" s="31"/>
      <c r="P585" s="19" t="str">
        <f t="shared" si="165"/>
        <v/>
      </c>
      <c r="Q585" s="20" t="str">
        <f t="shared" si="166"/>
        <v/>
      </c>
      <c r="R585" s="29" t="str">
        <f t="shared" si="167"/>
        <v/>
      </c>
      <c r="S585" s="22" t="str">
        <f t="shared" si="168"/>
        <v/>
      </c>
      <c r="T585" s="31"/>
      <c r="U585" s="69" t="str">
        <f t="shared" si="169"/>
        <v/>
      </c>
      <c r="V585" s="31"/>
      <c r="X585" s="76" t="str">
        <f t="shared" si="170"/>
        <v/>
      </c>
      <c r="Z585" s="76" t="str">
        <f t="shared" si="171"/>
        <v/>
      </c>
      <c r="AA585" s="76" t="str">
        <f t="shared" si="172"/>
        <v/>
      </c>
      <c r="AC585" s="19" t="str">
        <f>IF($K585="", "", SUMIF('Drinks List'!DH$11:DH$1010, $K585, 'Drinks List'!DG$11:DG$1010))</f>
        <v/>
      </c>
      <c r="AD585" s="21"/>
      <c r="AE585" s="59" t="str">
        <f>IF($K585="", "", SUMIF('Drinks List'!DJ$11:DJ$1010, $K585, 'Drinks List'!DI$11:DI$1010))</f>
        <v/>
      </c>
      <c r="AF585" s="21"/>
      <c r="AG585" s="59" t="str">
        <f>IF($K585="", "", SUMIF('Drinks List'!DL$11:DL$1010, $K585, 'Drinks List'!DK$11:DK$1010))</f>
        <v/>
      </c>
      <c r="AH585" s="21"/>
      <c r="AI585" s="59" t="str">
        <f>IF($K585="", "", SUMIF('Drinks List'!DN$11:DN$1010, $K585, 'Drinks List'!DM$11:DM$1010))</f>
        <v/>
      </c>
      <c r="AJ585" s="21"/>
      <c r="AK585" s="59" t="str">
        <f>IF($K585="", "", SUMIF('Drinks List'!DP$11:DP$1010, $K585, 'Drinks List'!DO$11:DO$1010))</f>
        <v/>
      </c>
      <c r="AL585" s="21"/>
      <c r="AM585" s="59" t="str">
        <f>IF($K585="", "", SUMIF('Drinks List'!DR$11:DR$1010, $K585, 'Drinks List'!DQ$11:DQ$1010))</f>
        <v/>
      </c>
      <c r="AN585" s="21"/>
      <c r="AO585" s="59" t="str">
        <f>IF($K585="", "", SUMIF('Drinks List'!DT$11:DT$1010, $K585, 'Drinks List'!DS$11:DS$1010))</f>
        <v/>
      </c>
      <c r="AP585" s="21"/>
      <c r="AQ585" s="59" t="str">
        <f>IF($K585="", "", SUMIF('Drinks List'!DV$11:DV$1010, $K585, 'Drinks List'!DU$11:DU$1010))</f>
        <v/>
      </c>
      <c r="AR585" s="21"/>
      <c r="AS585" s="59" t="str">
        <f>IF($K585="", "", SUMIF('Drinks List'!DX$11:DX$1010, $K585, 'Drinks List'!DW$11:DW$1010))</f>
        <v/>
      </c>
      <c r="AT585" s="21"/>
      <c r="AU585" s="59" t="str">
        <f>IF($K585="", "", SUMIF('Drinks List'!DZ$11:DZ$1010, $K585, 'Drinks List'!DY$11:DY$1010))</f>
        <v/>
      </c>
      <c r="AV585" s="21"/>
      <c r="AW585" s="59" t="str">
        <f>IF($K585="", "", SUMIF('Drinks List'!EB$11:EB$1010, $K585, 'Drinks List'!EA$11:EA$1010))</f>
        <v/>
      </c>
      <c r="AX585" s="21"/>
      <c r="AY585" s="59" t="str">
        <f>IF($K585="", "", SUMIF('Drinks List'!ED$11:ED$1010, $K585, 'Drinks List'!EC$11:EC$1010))</f>
        <v/>
      </c>
      <c r="AZ585" s="21"/>
      <c r="BA585" s="59" t="str">
        <f>IF($K585="", "", SUMIF('Drinks List'!EF$11:EF$1010, $K585, 'Drinks List'!EE$11:EE$1010))</f>
        <v/>
      </c>
      <c r="BB585" s="21"/>
      <c r="BC585" s="59" t="str">
        <f>IF($K585="", "", SUMIF('Drinks List'!EH$11:EH$1010, $K585, 'Drinks List'!EG$11:EG$1010))</f>
        <v/>
      </c>
      <c r="BD585" s="21"/>
      <c r="BE585" s="59" t="str">
        <f>IF($K585="", "", SUMIF('Drinks List'!EJ$11:EJ$1010, $K585, 'Drinks List'!EI$11:EI$1010))</f>
        <v/>
      </c>
      <c r="BF585" s="21"/>
      <c r="BG585" s="59" t="str">
        <f>IF($K585="", "", SUMIF('Drinks List'!EL$11:EL$1010, $K585, 'Drinks List'!EK$11:EK$1010))</f>
        <v/>
      </c>
      <c r="BH585" s="21"/>
      <c r="BI585" s="59" t="str">
        <f>IF($K585="", "", SUMIF('Drinks List'!EN$11:EN$1010, $K585, 'Drinks List'!EM$11:EM$1010))</f>
        <v/>
      </c>
      <c r="BJ585" s="21"/>
      <c r="BK585" s="59" t="str">
        <f>IF($K585="", "", SUMIF('Drinks List'!EP$11:EP$1010, $K585, 'Drinks List'!EO$11:EO$1010))</f>
        <v/>
      </c>
      <c r="BL585" s="21"/>
      <c r="BM585" s="59" t="str">
        <f>IF($K585="", "", SUMIF('Drinks List'!ER$11:ER$1010, $K585, 'Drinks List'!EQ$11:EQ$1010))</f>
        <v/>
      </c>
      <c r="BN585" s="21"/>
      <c r="BO585" s="65" t="str">
        <f>IF($K585="", "", SUMIF('Drinks List'!ET$11:ET$1010, $K585, 'Drinks List'!ES$11:ES$1010))</f>
        <v/>
      </c>
      <c r="BQ585" s="120" t="str">
        <f t="shared" si="173"/>
        <v/>
      </c>
      <c r="BR585" s="62" t="str">
        <f t="shared" si="174"/>
        <v/>
      </c>
      <c r="BS585" s="76" t="str">
        <f>IF(BQ585="", "", COUNTIF(BQ$11:BQ$1010, "&gt;"&amp;BQ585)+1+COUNTIF(BQ$11:BQ585, BQ585)-1)</f>
        <v/>
      </c>
      <c r="BT585" s="76" t="str">
        <f>IF(BR585="", "", COUNTIF(BR$11:BR$1010, "&lt;"&amp;BR585)+1+COUNTIF(BR$11:BR585, BR585)-1)</f>
        <v/>
      </c>
      <c r="BV585" s="76" t="str">
        <f t="shared" si="175"/>
        <v/>
      </c>
      <c r="BW585" s="124" t="str">
        <f t="shared" si="176"/>
        <v/>
      </c>
      <c r="BX585" s="115" t="str">
        <f t="shared" si="177"/>
        <v/>
      </c>
      <c r="BY585" s="125" t="str">
        <f t="shared" si="178"/>
        <v/>
      </c>
      <c r="CA585" s="106" t="str">
        <f t="shared" si="179"/>
        <v/>
      </c>
      <c r="CB585" s="22" t="str">
        <f t="shared" si="180"/>
        <v/>
      </c>
      <c r="CD585" s="76" t="str">
        <f>IF($J585="", "", IF($BV585=0, "", COUNTIF($J$11:$J$1010, "&lt;"&amp;$J585)+1+COUNTIF($J$11:$J585, $J585)-1))</f>
        <v/>
      </c>
    </row>
    <row r="586" spans="1:82" x14ac:dyDescent="0.25">
      <c r="A586" s="31"/>
      <c r="B586" s="19" t="str">
        <f t="shared" si="161"/>
        <v/>
      </c>
      <c r="C586" s="20" t="str">
        <f t="shared" si="162"/>
        <v/>
      </c>
      <c r="D586" s="29" t="str">
        <f t="shared" si="163"/>
        <v/>
      </c>
      <c r="E586" s="22" t="str">
        <f t="shared" si="164"/>
        <v/>
      </c>
      <c r="F586" s="31"/>
      <c r="G586" s="301"/>
      <c r="H586" s="302"/>
      <c r="I586" s="303"/>
      <c r="J586" s="304"/>
      <c r="K586" s="283"/>
      <c r="L586" s="305"/>
      <c r="M586" s="285"/>
      <c r="N586" s="287"/>
      <c r="O586" s="31"/>
      <c r="P586" s="19" t="str">
        <f t="shared" si="165"/>
        <v/>
      </c>
      <c r="Q586" s="20" t="str">
        <f t="shared" si="166"/>
        <v/>
      </c>
      <c r="R586" s="29" t="str">
        <f t="shared" si="167"/>
        <v/>
      </c>
      <c r="S586" s="22" t="str">
        <f t="shared" si="168"/>
        <v/>
      </c>
      <c r="T586" s="31"/>
      <c r="U586" s="69" t="str">
        <f t="shared" si="169"/>
        <v/>
      </c>
      <c r="V586" s="31"/>
      <c r="X586" s="76" t="str">
        <f t="shared" si="170"/>
        <v/>
      </c>
      <c r="Z586" s="76" t="str">
        <f t="shared" si="171"/>
        <v/>
      </c>
      <c r="AA586" s="76" t="str">
        <f t="shared" si="172"/>
        <v/>
      </c>
      <c r="AC586" s="19" t="str">
        <f>IF($K586="", "", SUMIF('Drinks List'!DH$11:DH$1010, $K586, 'Drinks List'!DG$11:DG$1010))</f>
        <v/>
      </c>
      <c r="AD586" s="21"/>
      <c r="AE586" s="59" t="str">
        <f>IF($K586="", "", SUMIF('Drinks List'!DJ$11:DJ$1010, $K586, 'Drinks List'!DI$11:DI$1010))</f>
        <v/>
      </c>
      <c r="AF586" s="21"/>
      <c r="AG586" s="59" t="str">
        <f>IF($K586="", "", SUMIF('Drinks List'!DL$11:DL$1010, $K586, 'Drinks List'!DK$11:DK$1010))</f>
        <v/>
      </c>
      <c r="AH586" s="21"/>
      <c r="AI586" s="59" t="str">
        <f>IF($K586="", "", SUMIF('Drinks List'!DN$11:DN$1010, $K586, 'Drinks List'!DM$11:DM$1010))</f>
        <v/>
      </c>
      <c r="AJ586" s="21"/>
      <c r="AK586" s="59" t="str">
        <f>IF($K586="", "", SUMIF('Drinks List'!DP$11:DP$1010, $K586, 'Drinks List'!DO$11:DO$1010))</f>
        <v/>
      </c>
      <c r="AL586" s="21"/>
      <c r="AM586" s="59" t="str">
        <f>IF($K586="", "", SUMIF('Drinks List'!DR$11:DR$1010, $K586, 'Drinks List'!DQ$11:DQ$1010))</f>
        <v/>
      </c>
      <c r="AN586" s="21"/>
      <c r="AO586" s="59" t="str">
        <f>IF($K586="", "", SUMIF('Drinks List'!DT$11:DT$1010, $K586, 'Drinks List'!DS$11:DS$1010))</f>
        <v/>
      </c>
      <c r="AP586" s="21"/>
      <c r="AQ586" s="59" t="str">
        <f>IF($K586="", "", SUMIF('Drinks List'!DV$11:DV$1010, $K586, 'Drinks List'!DU$11:DU$1010))</f>
        <v/>
      </c>
      <c r="AR586" s="21"/>
      <c r="AS586" s="59" t="str">
        <f>IF($K586="", "", SUMIF('Drinks List'!DX$11:DX$1010, $K586, 'Drinks List'!DW$11:DW$1010))</f>
        <v/>
      </c>
      <c r="AT586" s="21"/>
      <c r="AU586" s="59" t="str">
        <f>IF($K586="", "", SUMIF('Drinks List'!DZ$11:DZ$1010, $K586, 'Drinks List'!DY$11:DY$1010))</f>
        <v/>
      </c>
      <c r="AV586" s="21"/>
      <c r="AW586" s="59" t="str">
        <f>IF($K586="", "", SUMIF('Drinks List'!EB$11:EB$1010, $K586, 'Drinks List'!EA$11:EA$1010))</f>
        <v/>
      </c>
      <c r="AX586" s="21"/>
      <c r="AY586" s="59" t="str">
        <f>IF($K586="", "", SUMIF('Drinks List'!ED$11:ED$1010, $K586, 'Drinks List'!EC$11:EC$1010))</f>
        <v/>
      </c>
      <c r="AZ586" s="21"/>
      <c r="BA586" s="59" t="str">
        <f>IF($K586="", "", SUMIF('Drinks List'!EF$11:EF$1010, $K586, 'Drinks List'!EE$11:EE$1010))</f>
        <v/>
      </c>
      <c r="BB586" s="21"/>
      <c r="BC586" s="59" t="str">
        <f>IF($K586="", "", SUMIF('Drinks List'!EH$11:EH$1010, $K586, 'Drinks List'!EG$11:EG$1010))</f>
        <v/>
      </c>
      <c r="BD586" s="21"/>
      <c r="BE586" s="59" t="str">
        <f>IF($K586="", "", SUMIF('Drinks List'!EJ$11:EJ$1010, $K586, 'Drinks List'!EI$11:EI$1010))</f>
        <v/>
      </c>
      <c r="BF586" s="21"/>
      <c r="BG586" s="59" t="str">
        <f>IF($K586="", "", SUMIF('Drinks List'!EL$11:EL$1010, $K586, 'Drinks List'!EK$11:EK$1010))</f>
        <v/>
      </c>
      <c r="BH586" s="21"/>
      <c r="BI586" s="59" t="str">
        <f>IF($K586="", "", SUMIF('Drinks List'!EN$11:EN$1010, $K586, 'Drinks List'!EM$11:EM$1010))</f>
        <v/>
      </c>
      <c r="BJ586" s="21"/>
      <c r="BK586" s="59" t="str">
        <f>IF($K586="", "", SUMIF('Drinks List'!EP$11:EP$1010, $K586, 'Drinks List'!EO$11:EO$1010))</f>
        <v/>
      </c>
      <c r="BL586" s="21"/>
      <c r="BM586" s="59" t="str">
        <f>IF($K586="", "", SUMIF('Drinks List'!ER$11:ER$1010, $K586, 'Drinks List'!EQ$11:EQ$1010))</f>
        <v/>
      </c>
      <c r="BN586" s="21"/>
      <c r="BO586" s="65" t="str">
        <f>IF($K586="", "", SUMIF('Drinks List'!ET$11:ET$1010, $K586, 'Drinks List'!ES$11:ES$1010))</f>
        <v/>
      </c>
      <c r="BQ586" s="120" t="str">
        <f t="shared" si="173"/>
        <v/>
      </c>
      <c r="BR586" s="62" t="str">
        <f t="shared" si="174"/>
        <v/>
      </c>
      <c r="BS586" s="76" t="str">
        <f>IF(BQ586="", "", COUNTIF(BQ$11:BQ$1010, "&gt;"&amp;BQ586)+1+COUNTIF(BQ$11:BQ586, BQ586)-1)</f>
        <v/>
      </c>
      <c r="BT586" s="76" t="str">
        <f>IF(BR586="", "", COUNTIF(BR$11:BR$1010, "&lt;"&amp;BR586)+1+COUNTIF(BR$11:BR586, BR586)-1)</f>
        <v/>
      </c>
      <c r="BV586" s="76" t="str">
        <f t="shared" si="175"/>
        <v/>
      </c>
      <c r="BW586" s="124" t="str">
        <f t="shared" si="176"/>
        <v/>
      </c>
      <c r="BX586" s="115" t="str">
        <f t="shared" si="177"/>
        <v/>
      </c>
      <c r="BY586" s="125" t="str">
        <f t="shared" si="178"/>
        <v/>
      </c>
      <c r="CA586" s="106" t="str">
        <f t="shared" si="179"/>
        <v/>
      </c>
      <c r="CB586" s="22" t="str">
        <f t="shared" si="180"/>
        <v/>
      </c>
      <c r="CD586" s="76" t="str">
        <f>IF($J586="", "", IF($BV586=0, "", COUNTIF($J$11:$J$1010, "&lt;"&amp;$J586)+1+COUNTIF($J$11:$J586, $J586)-1))</f>
        <v/>
      </c>
    </row>
    <row r="587" spans="1:82" x14ac:dyDescent="0.25">
      <c r="A587" s="31"/>
      <c r="B587" s="19" t="str">
        <f t="shared" ref="B587:B650" si="181">IF($J587="", "", ($G587-$H587+$I587)*$L587)</f>
        <v/>
      </c>
      <c r="C587" s="20" t="str">
        <f t="shared" ref="C587:C650" si="182">IF($J587="", "", ROUND($B587*$M587, 2))</f>
        <v/>
      </c>
      <c r="D587" s="29" t="str">
        <f t="shared" ref="D587:D650" si="183">IFERROR(IF($J587="", "", ROUNDUP($B587/$L587, 0)), "")</f>
        <v/>
      </c>
      <c r="E587" s="22" t="str">
        <f t="shared" ref="E587:E650" si="184">IFERROR(IF($J587="", "", $D587*$M587), "")</f>
        <v/>
      </c>
      <c r="F587" s="31"/>
      <c r="G587" s="301"/>
      <c r="H587" s="302"/>
      <c r="I587" s="303"/>
      <c r="J587" s="304"/>
      <c r="K587" s="283"/>
      <c r="L587" s="305"/>
      <c r="M587" s="285"/>
      <c r="N587" s="287"/>
      <c r="O587" s="31"/>
      <c r="P587" s="19" t="str">
        <f t="shared" ref="P587:P650" si="185">IF($K587="", "", SUM($AC587:$BO587))</f>
        <v/>
      </c>
      <c r="Q587" s="20" t="str">
        <f t="shared" ref="Q587:Q650" si="186">IF($J587="", "", ROUND($P587*$M587, 2))</f>
        <v/>
      </c>
      <c r="R587" s="29" t="str">
        <f t="shared" ref="R587:R650" si="187">IFERROR(IF($J587="", "", ROUNDUP($P587/$L587, 0)), "")</f>
        <v/>
      </c>
      <c r="S587" s="22" t="str">
        <f t="shared" ref="S587:S650" si="188">IFERROR(IF($J587="", "", $R587*$M587), "")</f>
        <v/>
      </c>
      <c r="T587" s="31"/>
      <c r="U587" s="69" t="str">
        <f t="shared" ref="U587:U650" si="189">IF(OR($B587="", $P587=""), "", IFERROR(ROUND($B587/$P587, 4), ""))</f>
        <v/>
      </c>
      <c r="V587" s="31"/>
      <c r="X587" s="76" t="str">
        <f t="shared" si="170"/>
        <v/>
      </c>
      <c r="Z587" s="76" t="str">
        <f t="shared" si="171"/>
        <v/>
      </c>
      <c r="AA587" s="76" t="str">
        <f t="shared" si="172"/>
        <v/>
      </c>
      <c r="AC587" s="19" t="str">
        <f>IF($K587="", "", SUMIF('Drinks List'!DH$11:DH$1010, $K587, 'Drinks List'!DG$11:DG$1010))</f>
        <v/>
      </c>
      <c r="AD587" s="21"/>
      <c r="AE587" s="59" t="str">
        <f>IF($K587="", "", SUMIF('Drinks List'!DJ$11:DJ$1010, $K587, 'Drinks List'!DI$11:DI$1010))</f>
        <v/>
      </c>
      <c r="AF587" s="21"/>
      <c r="AG587" s="59" t="str">
        <f>IF($K587="", "", SUMIF('Drinks List'!DL$11:DL$1010, $K587, 'Drinks List'!DK$11:DK$1010))</f>
        <v/>
      </c>
      <c r="AH587" s="21"/>
      <c r="AI587" s="59" t="str">
        <f>IF($K587="", "", SUMIF('Drinks List'!DN$11:DN$1010, $K587, 'Drinks List'!DM$11:DM$1010))</f>
        <v/>
      </c>
      <c r="AJ587" s="21"/>
      <c r="AK587" s="59" t="str">
        <f>IF($K587="", "", SUMIF('Drinks List'!DP$11:DP$1010, $K587, 'Drinks List'!DO$11:DO$1010))</f>
        <v/>
      </c>
      <c r="AL587" s="21"/>
      <c r="AM587" s="59" t="str">
        <f>IF($K587="", "", SUMIF('Drinks List'!DR$11:DR$1010, $K587, 'Drinks List'!DQ$11:DQ$1010))</f>
        <v/>
      </c>
      <c r="AN587" s="21"/>
      <c r="AO587" s="59" t="str">
        <f>IF($K587="", "", SUMIF('Drinks List'!DT$11:DT$1010, $K587, 'Drinks List'!DS$11:DS$1010))</f>
        <v/>
      </c>
      <c r="AP587" s="21"/>
      <c r="AQ587" s="59" t="str">
        <f>IF($K587="", "", SUMIF('Drinks List'!DV$11:DV$1010, $K587, 'Drinks List'!DU$11:DU$1010))</f>
        <v/>
      </c>
      <c r="AR587" s="21"/>
      <c r="AS587" s="59" t="str">
        <f>IF($K587="", "", SUMIF('Drinks List'!DX$11:DX$1010, $K587, 'Drinks List'!DW$11:DW$1010))</f>
        <v/>
      </c>
      <c r="AT587" s="21"/>
      <c r="AU587" s="59" t="str">
        <f>IF($K587="", "", SUMIF('Drinks List'!DZ$11:DZ$1010, $K587, 'Drinks List'!DY$11:DY$1010))</f>
        <v/>
      </c>
      <c r="AV587" s="21"/>
      <c r="AW587" s="59" t="str">
        <f>IF($K587="", "", SUMIF('Drinks List'!EB$11:EB$1010, $K587, 'Drinks List'!EA$11:EA$1010))</f>
        <v/>
      </c>
      <c r="AX587" s="21"/>
      <c r="AY587" s="59" t="str">
        <f>IF($K587="", "", SUMIF('Drinks List'!ED$11:ED$1010, $K587, 'Drinks List'!EC$11:EC$1010))</f>
        <v/>
      </c>
      <c r="AZ587" s="21"/>
      <c r="BA587" s="59" t="str">
        <f>IF($K587="", "", SUMIF('Drinks List'!EF$11:EF$1010, $K587, 'Drinks List'!EE$11:EE$1010))</f>
        <v/>
      </c>
      <c r="BB587" s="21"/>
      <c r="BC587" s="59" t="str">
        <f>IF($K587="", "", SUMIF('Drinks List'!EH$11:EH$1010, $K587, 'Drinks List'!EG$11:EG$1010))</f>
        <v/>
      </c>
      <c r="BD587" s="21"/>
      <c r="BE587" s="59" t="str">
        <f>IF($K587="", "", SUMIF('Drinks List'!EJ$11:EJ$1010, $K587, 'Drinks List'!EI$11:EI$1010))</f>
        <v/>
      </c>
      <c r="BF587" s="21"/>
      <c r="BG587" s="59" t="str">
        <f>IF($K587="", "", SUMIF('Drinks List'!EL$11:EL$1010, $K587, 'Drinks List'!EK$11:EK$1010))</f>
        <v/>
      </c>
      <c r="BH587" s="21"/>
      <c r="BI587" s="59" t="str">
        <f>IF($K587="", "", SUMIF('Drinks List'!EN$11:EN$1010, $K587, 'Drinks List'!EM$11:EM$1010))</f>
        <v/>
      </c>
      <c r="BJ587" s="21"/>
      <c r="BK587" s="59" t="str">
        <f>IF($K587="", "", SUMIF('Drinks List'!EP$11:EP$1010, $K587, 'Drinks List'!EO$11:EO$1010))</f>
        <v/>
      </c>
      <c r="BL587" s="21"/>
      <c r="BM587" s="59" t="str">
        <f>IF($K587="", "", SUMIF('Drinks List'!ER$11:ER$1010, $K587, 'Drinks List'!EQ$11:EQ$1010))</f>
        <v/>
      </c>
      <c r="BN587" s="21"/>
      <c r="BO587" s="65" t="str">
        <f>IF($K587="", "", SUMIF('Drinks List'!ET$11:ET$1010, $K587, 'Drinks List'!ES$11:ES$1010))</f>
        <v/>
      </c>
      <c r="BQ587" s="120" t="str">
        <f t="shared" si="173"/>
        <v/>
      </c>
      <c r="BR587" s="62" t="str">
        <f t="shared" si="174"/>
        <v/>
      </c>
      <c r="BS587" s="76" t="str">
        <f>IF(BQ587="", "", COUNTIF(BQ$11:BQ$1010, "&gt;"&amp;BQ587)+1+COUNTIF(BQ$11:BQ587, BQ587)-1)</f>
        <v/>
      </c>
      <c r="BT587" s="76" t="str">
        <f>IF(BR587="", "", COUNTIF(BR$11:BR$1010, "&lt;"&amp;BR587)+1+COUNTIF(BR$11:BR587, BR587)-1)</f>
        <v/>
      </c>
      <c r="BV587" s="76" t="str">
        <f t="shared" si="175"/>
        <v/>
      </c>
      <c r="BW587" s="124" t="str">
        <f t="shared" si="176"/>
        <v/>
      </c>
      <c r="BX587" s="115" t="str">
        <f t="shared" si="177"/>
        <v/>
      </c>
      <c r="BY587" s="125" t="str">
        <f t="shared" si="178"/>
        <v/>
      </c>
      <c r="CA587" s="106" t="str">
        <f t="shared" si="179"/>
        <v/>
      </c>
      <c r="CB587" s="22" t="str">
        <f t="shared" si="180"/>
        <v/>
      </c>
      <c r="CD587" s="76" t="str">
        <f>IF($J587="", "", IF($BV587=0, "", COUNTIF($J$11:$J$1010, "&lt;"&amp;$J587)+1+COUNTIF($J$11:$J587, $J587)-1))</f>
        <v/>
      </c>
    </row>
    <row r="588" spans="1:82" x14ac:dyDescent="0.25">
      <c r="A588" s="31"/>
      <c r="B588" s="19" t="str">
        <f t="shared" si="181"/>
        <v/>
      </c>
      <c r="C588" s="20" t="str">
        <f t="shared" si="182"/>
        <v/>
      </c>
      <c r="D588" s="29" t="str">
        <f t="shared" si="183"/>
        <v/>
      </c>
      <c r="E588" s="22" t="str">
        <f t="shared" si="184"/>
        <v/>
      </c>
      <c r="F588" s="31"/>
      <c r="G588" s="301"/>
      <c r="H588" s="302"/>
      <c r="I588" s="303"/>
      <c r="J588" s="304"/>
      <c r="K588" s="283"/>
      <c r="L588" s="305"/>
      <c r="M588" s="285"/>
      <c r="N588" s="287"/>
      <c r="O588" s="31"/>
      <c r="P588" s="19" t="str">
        <f t="shared" si="185"/>
        <v/>
      </c>
      <c r="Q588" s="20" t="str">
        <f t="shared" si="186"/>
        <v/>
      </c>
      <c r="R588" s="29" t="str">
        <f t="shared" si="187"/>
        <v/>
      </c>
      <c r="S588" s="22" t="str">
        <f t="shared" si="188"/>
        <v/>
      </c>
      <c r="T588" s="31"/>
      <c r="U588" s="69" t="str">
        <f t="shared" si="189"/>
        <v/>
      </c>
      <c r="V588" s="31"/>
      <c r="X588" s="76" t="str">
        <f t="shared" ref="X588:X651" si="190">IF(COUNTIF($J588:$N588, "")=5, "", "X")</f>
        <v/>
      </c>
      <c r="Z588" s="76" t="str">
        <f t="shared" ref="Z588:Z651" si="191">IF($J588="", "", IF(COUNTIF($J$11:$J$1010, $J588)&gt;1, "X", ""))</f>
        <v/>
      </c>
      <c r="AA588" s="76" t="str">
        <f t="shared" ref="AA588:AA651" si="192">IF($K588="", "", IF(COUNTIF($K$11:$K$1010, $K588)&gt;1, "X", ""))</f>
        <v/>
      </c>
      <c r="AC588" s="19" t="str">
        <f>IF($K588="", "", SUMIF('Drinks List'!DH$11:DH$1010, $K588, 'Drinks List'!DG$11:DG$1010))</f>
        <v/>
      </c>
      <c r="AD588" s="21"/>
      <c r="AE588" s="59" t="str">
        <f>IF($K588="", "", SUMIF('Drinks List'!DJ$11:DJ$1010, $K588, 'Drinks List'!DI$11:DI$1010))</f>
        <v/>
      </c>
      <c r="AF588" s="21"/>
      <c r="AG588" s="59" t="str">
        <f>IF($K588="", "", SUMIF('Drinks List'!DL$11:DL$1010, $K588, 'Drinks List'!DK$11:DK$1010))</f>
        <v/>
      </c>
      <c r="AH588" s="21"/>
      <c r="AI588" s="59" t="str">
        <f>IF($K588="", "", SUMIF('Drinks List'!DN$11:DN$1010, $K588, 'Drinks List'!DM$11:DM$1010))</f>
        <v/>
      </c>
      <c r="AJ588" s="21"/>
      <c r="AK588" s="59" t="str">
        <f>IF($K588="", "", SUMIF('Drinks List'!DP$11:DP$1010, $K588, 'Drinks List'!DO$11:DO$1010))</f>
        <v/>
      </c>
      <c r="AL588" s="21"/>
      <c r="AM588" s="59" t="str">
        <f>IF($K588="", "", SUMIF('Drinks List'!DR$11:DR$1010, $K588, 'Drinks List'!DQ$11:DQ$1010))</f>
        <v/>
      </c>
      <c r="AN588" s="21"/>
      <c r="AO588" s="59" t="str">
        <f>IF($K588="", "", SUMIF('Drinks List'!DT$11:DT$1010, $K588, 'Drinks List'!DS$11:DS$1010))</f>
        <v/>
      </c>
      <c r="AP588" s="21"/>
      <c r="AQ588" s="59" t="str">
        <f>IF($K588="", "", SUMIF('Drinks List'!DV$11:DV$1010, $K588, 'Drinks List'!DU$11:DU$1010))</f>
        <v/>
      </c>
      <c r="AR588" s="21"/>
      <c r="AS588" s="59" t="str">
        <f>IF($K588="", "", SUMIF('Drinks List'!DX$11:DX$1010, $K588, 'Drinks List'!DW$11:DW$1010))</f>
        <v/>
      </c>
      <c r="AT588" s="21"/>
      <c r="AU588" s="59" t="str">
        <f>IF($K588="", "", SUMIF('Drinks List'!DZ$11:DZ$1010, $K588, 'Drinks List'!DY$11:DY$1010))</f>
        <v/>
      </c>
      <c r="AV588" s="21"/>
      <c r="AW588" s="59" t="str">
        <f>IF($K588="", "", SUMIF('Drinks List'!EB$11:EB$1010, $K588, 'Drinks List'!EA$11:EA$1010))</f>
        <v/>
      </c>
      <c r="AX588" s="21"/>
      <c r="AY588" s="59" t="str">
        <f>IF($K588="", "", SUMIF('Drinks List'!ED$11:ED$1010, $K588, 'Drinks List'!EC$11:EC$1010))</f>
        <v/>
      </c>
      <c r="AZ588" s="21"/>
      <c r="BA588" s="59" t="str">
        <f>IF($K588="", "", SUMIF('Drinks List'!EF$11:EF$1010, $K588, 'Drinks List'!EE$11:EE$1010))</f>
        <v/>
      </c>
      <c r="BB588" s="21"/>
      <c r="BC588" s="59" t="str">
        <f>IF($K588="", "", SUMIF('Drinks List'!EH$11:EH$1010, $K588, 'Drinks List'!EG$11:EG$1010))</f>
        <v/>
      </c>
      <c r="BD588" s="21"/>
      <c r="BE588" s="59" t="str">
        <f>IF($K588="", "", SUMIF('Drinks List'!EJ$11:EJ$1010, $K588, 'Drinks List'!EI$11:EI$1010))</f>
        <v/>
      </c>
      <c r="BF588" s="21"/>
      <c r="BG588" s="59" t="str">
        <f>IF($K588="", "", SUMIF('Drinks List'!EL$11:EL$1010, $K588, 'Drinks List'!EK$11:EK$1010))</f>
        <v/>
      </c>
      <c r="BH588" s="21"/>
      <c r="BI588" s="59" t="str">
        <f>IF($K588="", "", SUMIF('Drinks List'!EN$11:EN$1010, $K588, 'Drinks List'!EM$11:EM$1010))</f>
        <v/>
      </c>
      <c r="BJ588" s="21"/>
      <c r="BK588" s="59" t="str">
        <f>IF($K588="", "", SUMIF('Drinks List'!EP$11:EP$1010, $K588, 'Drinks List'!EO$11:EO$1010))</f>
        <v/>
      </c>
      <c r="BL588" s="21"/>
      <c r="BM588" s="59" t="str">
        <f>IF($K588="", "", SUMIF('Drinks List'!ER$11:ER$1010, $K588, 'Drinks List'!EQ$11:EQ$1010))</f>
        <v/>
      </c>
      <c r="BN588" s="21"/>
      <c r="BO588" s="65" t="str">
        <f>IF($K588="", "", SUMIF('Drinks List'!ET$11:ET$1010, $K588, 'Drinks List'!ES$11:ES$1010))</f>
        <v/>
      </c>
      <c r="BQ588" s="120" t="str">
        <f t="shared" ref="BQ588:BQ651" si="193">IF($X588="", "", IF($U588&gt;1, $U588, ""))</f>
        <v/>
      </c>
      <c r="BR588" s="62" t="str">
        <f t="shared" ref="BR588:BR651" si="194">IF($X588="", "", IF($U588&lt;1, $U588, ""))</f>
        <v/>
      </c>
      <c r="BS588" s="76" t="str">
        <f>IF(BQ588="", "", COUNTIF(BQ$11:BQ$1010, "&gt;"&amp;BQ588)+1+COUNTIF(BQ$11:BQ588, BQ588)-1)</f>
        <v/>
      </c>
      <c r="BT588" s="76" t="str">
        <f>IF(BR588="", "", COUNTIF(BR$11:BR$1010, "&lt;"&amp;BR588)+1+COUNTIF(BR$11:BR588, BR588)-1)</f>
        <v/>
      </c>
      <c r="BV588" s="76" t="str">
        <f t="shared" ref="BV588:BV651" si="195">IF($BV$9=$BV$3, $BW588, IF($BV$9=$BV$4, $BX588, IF($BV$9=$BV$5, $BY588, "")))</f>
        <v/>
      </c>
      <c r="BW588" s="124" t="str">
        <f t="shared" ref="BW588:BW651" si="196">IF($J588="", "", $D588)</f>
        <v/>
      </c>
      <c r="BX588" s="115" t="str">
        <f t="shared" ref="BX588:BX651" si="197">IF($J588="", "", $R588)</f>
        <v/>
      </c>
      <c r="BY588" s="125" t="str">
        <f t="shared" ref="BY588:BY651" si="198">IF($J588="", "", IF($N588&lt;=H588, 0, $N588-ROUNDDOWN($H588, 0)))</f>
        <v/>
      </c>
      <c r="CA588" s="106" t="str">
        <f t="shared" ref="CA588:CA651" si="199">IF($BV588="", "", $M588)</f>
        <v/>
      </c>
      <c r="CB588" s="22" t="str">
        <f t="shared" ref="CB588:CB651" si="200">IF($BV588="", "", $CA588*$BV588)</f>
        <v/>
      </c>
      <c r="CD588" s="76" t="str">
        <f>IF($J588="", "", IF($BV588=0, "", COUNTIF($J$11:$J$1010, "&lt;"&amp;$J588)+1+COUNTIF($J$11:$J588, $J588)-1))</f>
        <v/>
      </c>
    </row>
    <row r="589" spans="1:82" x14ac:dyDescent="0.25">
      <c r="A589" s="31"/>
      <c r="B589" s="19" t="str">
        <f t="shared" si="181"/>
        <v/>
      </c>
      <c r="C589" s="20" t="str">
        <f t="shared" si="182"/>
        <v/>
      </c>
      <c r="D589" s="29" t="str">
        <f t="shared" si="183"/>
        <v/>
      </c>
      <c r="E589" s="22" t="str">
        <f t="shared" si="184"/>
        <v/>
      </c>
      <c r="F589" s="31"/>
      <c r="G589" s="301"/>
      <c r="H589" s="302"/>
      <c r="I589" s="303"/>
      <c r="J589" s="304"/>
      <c r="K589" s="283"/>
      <c r="L589" s="305"/>
      <c r="M589" s="285"/>
      <c r="N589" s="287"/>
      <c r="O589" s="31"/>
      <c r="P589" s="19" t="str">
        <f t="shared" si="185"/>
        <v/>
      </c>
      <c r="Q589" s="20" t="str">
        <f t="shared" si="186"/>
        <v/>
      </c>
      <c r="R589" s="29" t="str">
        <f t="shared" si="187"/>
        <v/>
      </c>
      <c r="S589" s="22" t="str">
        <f t="shared" si="188"/>
        <v/>
      </c>
      <c r="T589" s="31"/>
      <c r="U589" s="69" t="str">
        <f t="shared" si="189"/>
        <v/>
      </c>
      <c r="V589" s="31"/>
      <c r="X589" s="76" t="str">
        <f t="shared" si="190"/>
        <v/>
      </c>
      <c r="Z589" s="76" t="str">
        <f t="shared" si="191"/>
        <v/>
      </c>
      <c r="AA589" s="76" t="str">
        <f t="shared" si="192"/>
        <v/>
      </c>
      <c r="AC589" s="19" t="str">
        <f>IF($K589="", "", SUMIF('Drinks List'!DH$11:DH$1010, $K589, 'Drinks List'!DG$11:DG$1010))</f>
        <v/>
      </c>
      <c r="AD589" s="21"/>
      <c r="AE589" s="59" t="str">
        <f>IF($K589="", "", SUMIF('Drinks List'!DJ$11:DJ$1010, $K589, 'Drinks List'!DI$11:DI$1010))</f>
        <v/>
      </c>
      <c r="AF589" s="21"/>
      <c r="AG589" s="59" t="str">
        <f>IF($K589="", "", SUMIF('Drinks List'!DL$11:DL$1010, $K589, 'Drinks List'!DK$11:DK$1010))</f>
        <v/>
      </c>
      <c r="AH589" s="21"/>
      <c r="AI589" s="59" t="str">
        <f>IF($K589="", "", SUMIF('Drinks List'!DN$11:DN$1010, $K589, 'Drinks List'!DM$11:DM$1010))</f>
        <v/>
      </c>
      <c r="AJ589" s="21"/>
      <c r="AK589" s="59" t="str">
        <f>IF($K589="", "", SUMIF('Drinks List'!DP$11:DP$1010, $K589, 'Drinks List'!DO$11:DO$1010))</f>
        <v/>
      </c>
      <c r="AL589" s="21"/>
      <c r="AM589" s="59" t="str">
        <f>IF($K589="", "", SUMIF('Drinks List'!DR$11:DR$1010, $K589, 'Drinks List'!DQ$11:DQ$1010))</f>
        <v/>
      </c>
      <c r="AN589" s="21"/>
      <c r="AO589" s="59" t="str">
        <f>IF($K589="", "", SUMIF('Drinks List'!DT$11:DT$1010, $K589, 'Drinks List'!DS$11:DS$1010))</f>
        <v/>
      </c>
      <c r="AP589" s="21"/>
      <c r="AQ589" s="59" t="str">
        <f>IF($K589="", "", SUMIF('Drinks List'!DV$11:DV$1010, $K589, 'Drinks List'!DU$11:DU$1010))</f>
        <v/>
      </c>
      <c r="AR589" s="21"/>
      <c r="AS589" s="59" t="str">
        <f>IF($K589="", "", SUMIF('Drinks List'!DX$11:DX$1010, $K589, 'Drinks List'!DW$11:DW$1010))</f>
        <v/>
      </c>
      <c r="AT589" s="21"/>
      <c r="AU589" s="59" t="str">
        <f>IF($K589="", "", SUMIF('Drinks List'!DZ$11:DZ$1010, $K589, 'Drinks List'!DY$11:DY$1010))</f>
        <v/>
      </c>
      <c r="AV589" s="21"/>
      <c r="AW589" s="59" t="str">
        <f>IF($K589="", "", SUMIF('Drinks List'!EB$11:EB$1010, $K589, 'Drinks List'!EA$11:EA$1010))</f>
        <v/>
      </c>
      <c r="AX589" s="21"/>
      <c r="AY589" s="59" t="str">
        <f>IF($K589="", "", SUMIF('Drinks List'!ED$11:ED$1010, $K589, 'Drinks List'!EC$11:EC$1010))</f>
        <v/>
      </c>
      <c r="AZ589" s="21"/>
      <c r="BA589" s="59" t="str">
        <f>IF($K589="", "", SUMIF('Drinks List'!EF$11:EF$1010, $K589, 'Drinks List'!EE$11:EE$1010))</f>
        <v/>
      </c>
      <c r="BB589" s="21"/>
      <c r="BC589" s="59" t="str">
        <f>IF($K589="", "", SUMIF('Drinks List'!EH$11:EH$1010, $K589, 'Drinks List'!EG$11:EG$1010))</f>
        <v/>
      </c>
      <c r="BD589" s="21"/>
      <c r="BE589" s="59" t="str">
        <f>IF($K589="", "", SUMIF('Drinks List'!EJ$11:EJ$1010, $K589, 'Drinks List'!EI$11:EI$1010))</f>
        <v/>
      </c>
      <c r="BF589" s="21"/>
      <c r="BG589" s="59" t="str">
        <f>IF($K589="", "", SUMIF('Drinks List'!EL$11:EL$1010, $K589, 'Drinks List'!EK$11:EK$1010))</f>
        <v/>
      </c>
      <c r="BH589" s="21"/>
      <c r="BI589" s="59" t="str">
        <f>IF($K589="", "", SUMIF('Drinks List'!EN$11:EN$1010, $K589, 'Drinks List'!EM$11:EM$1010))</f>
        <v/>
      </c>
      <c r="BJ589" s="21"/>
      <c r="BK589" s="59" t="str">
        <f>IF($K589="", "", SUMIF('Drinks List'!EP$11:EP$1010, $K589, 'Drinks List'!EO$11:EO$1010))</f>
        <v/>
      </c>
      <c r="BL589" s="21"/>
      <c r="BM589" s="59" t="str">
        <f>IF($K589="", "", SUMIF('Drinks List'!ER$11:ER$1010, $K589, 'Drinks List'!EQ$11:EQ$1010))</f>
        <v/>
      </c>
      <c r="BN589" s="21"/>
      <c r="BO589" s="65" t="str">
        <f>IF($K589="", "", SUMIF('Drinks List'!ET$11:ET$1010, $K589, 'Drinks List'!ES$11:ES$1010))</f>
        <v/>
      </c>
      <c r="BQ589" s="120" t="str">
        <f t="shared" si="193"/>
        <v/>
      </c>
      <c r="BR589" s="62" t="str">
        <f t="shared" si="194"/>
        <v/>
      </c>
      <c r="BS589" s="76" t="str">
        <f>IF(BQ589="", "", COUNTIF(BQ$11:BQ$1010, "&gt;"&amp;BQ589)+1+COUNTIF(BQ$11:BQ589, BQ589)-1)</f>
        <v/>
      </c>
      <c r="BT589" s="76" t="str">
        <f>IF(BR589="", "", COUNTIF(BR$11:BR$1010, "&lt;"&amp;BR589)+1+COUNTIF(BR$11:BR589, BR589)-1)</f>
        <v/>
      </c>
      <c r="BV589" s="76" t="str">
        <f t="shared" si="195"/>
        <v/>
      </c>
      <c r="BW589" s="124" t="str">
        <f t="shared" si="196"/>
        <v/>
      </c>
      <c r="BX589" s="115" t="str">
        <f t="shared" si="197"/>
        <v/>
      </c>
      <c r="BY589" s="125" t="str">
        <f t="shared" si="198"/>
        <v/>
      </c>
      <c r="CA589" s="106" t="str">
        <f t="shared" si="199"/>
        <v/>
      </c>
      <c r="CB589" s="22" t="str">
        <f t="shared" si="200"/>
        <v/>
      </c>
      <c r="CD589" s="76" t="str">
        <f>IF($J589="", "", IF($BV589=0, "", COUNTIF($J$11:$J$1010, "&lt;"&amp;$J589)+1+COUNTIF($J$11:$J589, $J589)-1))</f>
        <v/>
      </c>
    </row>
    <row r="590" spans="1:82" x14ac:dyDescent="0.25">
      <c r="A590" s="31"/>
      <c r="B590" s="19" t="str">
        <f t="shared" si="181"/>
        <v/>
      </c>
      <c r="C590" s="20" t="str">
        <f t="shared" si="182"/>
        <v/>
      </c>
      <c r="D590" s="29" t="str">
        <f t="shared" si="183"/>
        <v/>
      </c>
      <c r="E590" s="22" t="str">
        <f t="shared" si="184"/>
        <v/>
      </c>
      <c r="F590" s="31"/>
      <c r="G590" s="301"/>
      <c r="H590" s="302"/>
      <c r="I590" s="303"/>
      <c r="J590" s="304"/>
      <c r="K590" s="283"/>
      <c r="L590" s="305"/>
      <c r="M590" s="285"/>
      <c r="N590" s="287"/>
      <c r="O590" s="31"/>
      <c r="P590" s="19" t="str">
        <f t="shared" si="185"/>
        <v/>
      </c>
      <c r="Q590" s="20" t="str">
        <f t="shared" si="186"/>
        <v/>
      </c>
      <c r="R590" s="29" t="str">
        <f t="shared" si="187"/>
        <v/>
      </c>
      <c r="S590" s="22" t="str">
        <f t="shared" si="188"/>
        <v/>
      </c>
      <c r="T590" s="31"/>
      <c r="U590" s="69" t="str">
        <f t="shared" si="189"/>
        <v/>
      </c>
      <c r="V590" s="31"/>
      <c r="X590" s="76" t="str">
        <f t="shared" si="190"/>
        <v/>
      </c>
      <c r="Z590" s="76" t="str">
        <f t="shared" si="191"/>
        <v/>
      </c>
      <c r="AA590" s="76" t="str">
        <f t="shared" si="192"/>
        <v/>
      </c>
      <c r="AC590" s="19" t="str">
        <f>IF($K590="", "", SUMIF('Drinks List'!DH$11:DH$1010, $K590, 'Drinks List'!DG$11:DG$1010))</f>
        <v/>
      </c>
      <c r="AD590" s="21"/>
      <c r="AE590" s="59" t="str">
        <f>IF($K590="", "", SUMIF('Drinks List'!DJ$11:DJ$1010, $K590, 'Drinks List'!DI$11:DI$1010))</f>
        <v/>
      </c>
      <c r="AF590" s="21"/>
      <c r="AG590" s="59" t="str">
        <f>IF($K590="", "", SUMIF('Drinks List'!DL$11:DL$1010, $K590, 'Drinks List'!DK$11:DK$1010))</f>
        <v/>
      </c>
      <c r="AH590" s="21"/>
      <c r="AI590" s="59" t="str">
        <f>IF($K590="", "", SUMIF('Drinks List'!DN$11:DN$1010, $K590, 'Drinks List'!DM$11:DM$1010))</f>
        <v/>
      </c>
      <c r="AJ590" s="21"/>
      <c r="AK590" s="59" t="str">
        <f>IF($K590="", "", SUMIF('Drinks List'!DP$11:DP$1010, $K590, 'Drinks List'!DO$11:DO$1010))</f>
        <v/>
      </c>
      <c r="AL590" s="21"/>
      <c r="AM590" s="59" t="str">
        <f>IF($K590="", "", SUMIF('Drinks List'!DR$11:DR$1010, $K590, 'Drinks List'!DQ$11:DQ$1010))</f>
        <v/>
      </c>
      <c r="AN590" s="21"/>
      <c r="AO590" s="59" t="str">
        <f>IF($K590="", "", SUMIF('Drinks List'!DT$11:DT$1010, $K590, 'Drinks List'!DS$11:DS$1010))</f>
        <v/>
      </c>
      <c r="AP590" s="21"/>
      <c r="AQ590" s="59" t="str">
        <f>IF($K590="", "", SUMIF('Drinks List'!DV$11:DV$1010, $K590, 'Drinks List'!DU$11:DU$1010))</f>
        <v/>
      </c>
      <c r="AR590" s="21"/>
      <c r="AS590" s="59" t="str">
        <f>IF($K590="", "", SUMIF('Drinks List'!DX$11:DX$1010, $K590, 'Drinks List'!DW$11:DW$1010))</f>
        <v/>
      </c>
      <c r="AT590" s="21"/>
      <c r="AU590" s="59" t="str">
        <f>IF($K590="", "", SUMIF('Drinks List'!DZ$11:DZ$1010, $K590, 'Drinks List'!DY$11:DY$1010))</f>
        <v/>
      </c>
      <c r="AV590" s="21"/>
      <c r="AW590" s="59" t="str">
        <f>IF($K590="", "", SUMIF('Drinks List'!EB$11:EB$1010, $K590, 'Drinks List'!EA$11:EA$1010))</f>
        <v/>
      </c>
      <c r="AX590" s="21"/>
      <c r="AY590" s="59" t="str">
        <f>IF($K590="", "", SUMIF('Drinks List'!ED$11:ED$1010, $K590, 'Drinks List'!EC$11:EC$1010))</f>
        <v/>
      </c>
      <c r="AZ590" s="21"/>
      <c r="BA590" s="59" t="str">
        <f>IF($K590="", "", SUMIF('Drinks List'!EF$11:EF$1010, $K590, 'Drinks List'!EE$11:EE$1010))</f>
        <v/>
      </c>
      <c r="BB590" s="21"/>
      <c r="BC590" s="59" t="str">
        <f>IF($K590="", "", SUMIF('Drinks List'!EH$11:EH$1010, $K590, 'Drinks List'!EG$11:EG$1010))</f>
        <v/>
      </c>
      <c r="BD590" s="21"/>
      <c r="BE590" s="59" t="str">
        <f>IF($K590="", "", SUMIF('Drinks List'!EJ$11:EJ$1010, $K590, 'Drinks List'!EI$11:EI$1010))</f>
        <v/>
      </c>
      <c r="BF590" s="21"/>
      <c r="BG590" s="59" t="str">
        <f>IF($K590="", "", SUMIF('Drinks List'!EL$11:EL$1010, $K590, 'Drinks List'!EK$11:EK$1010))</f>
        <v/>
      </c>
      <c r="BH590" s="21"/>
      <c r="BI590" s="59" t="str">
        <f>IF($K590="", "", SUMIF('Drinks List'!EN$11:EN$1010, $K590, 'Drinks List'!EM$11:EM$1010))</f>
        <v/>
      </c>
      <c r="BJ590" s="21"/>
      <c r="BK590" s="59" t="str">
        <f>IF($K590="", "", SUMIF('Drinks List'!EP$11:EP$1010, $K590, 'Drinks List'!EO$11:EO$1010))</f>
        <v/>
      </c>
      <c r="BL590" s="21"/>
      <c r="BM590" s="59" t="str">
        <f>IF($K590="", "", SUMIF('Drinks List'!ER$11:ER$1010, $K590, 'Drinks List'!EQ$11:EQ$1010))</f>
        <v/>
      </c>
      <c r="BN590" s="21"/>
      <c r="BO590" s="65" t="str">
        <f>IF($K590="", "", SUMIF('Drinks List'!ET$11:ET$1010, $K590, 'Drinks List'!ES$11:ES$1010))</f>
        <v/>
      </c>
      <c r="BQ590" s="120" t="str">
        <f t="shared" si="193"/>
        <v/>
      </c>
      <c r="BR590" s="62" t="str">
        <f t="shared" si="194"/>
        <v/>
      </c>
      <c r="BS590" s="76" t="str">
        <f>IF(BQ590="", "", COUNTIF(BQ$11:BQ$1010, "&gt;"&amp;BQ590)+1+COUNTIF(BQ$11:BQ590, BQ590)-1)</f>
        <v/>
      </c>
      <c r="BT590" s="76" t="str">
        <f>IF(BR590="", "", COUNTIF(BR$11:BR$1010, "&lt;"&amp;BR590)+1+COUNTIF(BR$11:BR590, BR590)-1)</f>
        <v/>
      </c>
      <c r="BV590" s="76" t="str">
        <f t="shared" si="195"/>
        <v/>
      </c>
      <c r="BW590" s="124" t="str">
        <f t="shared" si="196"/>
        <v/>
      </c>
      <c r="BX590" s="115" t="str">
        <f t="shared" si="197"/>
        <v/>
      </c>
      <c r="BY590" s="125" t="str">
        <f t="shared" si="198"/>
        <v/>
      </c>
      <c r="CA590" s="106" t="str">
        <f t="shared" si="199"/>
        <v/>
      </c>
      <c r="CB590" s="22" t="str">
        <f t="shared" si="200"/>
        <v/>
      </c>
      <c r="CD590" s="76" t="str">
        <f>IF($J590="", "", IF($BV590=0, "", COUNTIF($J$11:$J$1010, "&lt;"&amp;$J590)+1+COUNTIF($J$11:$J590, $J590)-1))</f>
        <v/>
      </c>
    </row>
    <row r="591" spans="1:82" x14ac:dyDescent="0.25">
      <c r="A591" s="31"/>
      <c r="B591" s="19" t="str">
        <f t="shared" si="181"/>
        <v/>
      </c>
      <c r="C591" s="20" t="str">
        <f t="shared" si="182"/>
        <v/>
      </c>
      <c r="D591" s="29" t="str">
        <f t="shared" si="183"/>
        <v/>
      </c>
      <c r="E591" s="22" t="str">
        <f t="shared" si="184"/>
        <v/>
      </c>
      <c r="F591" s="31"/>
      <c r="G591" s="301"/>
      <c r="H591" s="302"/>
      <c r="I591" s="303"/>
      <c r="J591" s="304"/>
      <c r="K591" s="283"/>
      <c r="L591" s="305"/>
      <c r="M591" s="285"/>
      <c r="N591" s="287"/>
      <c r="O591" s="31"/>
      <c r="P591" s="19" t="str">
        <f t="shared" si="185"/>
        <v/>
      </c>
      <c r="Q591" s="20" t="str">
        <f t="shared" si="186"/>
        <v/>
      </c>
      <c r="R591" s="29" t="str">
        <f t="shared" si="187"/>
        <v/>
      </c>
      <c r="S591" s="22" t="str">
        <f t="shared" si="188"/>
        <v/>
      </c>
      <c r="T591" s="31"/>
      <c r="U591" s="69" t="str">
        <f t="shared" si="189"/>
        <v/>
      </c>
      <c r="V591" s="31"/>
      <c r="X591" s="76" t="str">
        <f t="shared" si="190"/>
        <v/>
      </c>
      <c r="Z591" s="76" t="str">
        <f t="shared" si="191"/>
        <v/>
      </c>
      <c r="AA591" s="76" t="str">
        <f t="shared" si="192"/>
        <v/>
      </c>
      <c r="AC591" s="19" t="str">
        <f>IF($K591="", "", SUMIF('Drinks List'!DH$11:DH$1010, $K591, 'Drinks List'!DG$11:DG$1010))</f>
        <v/>
      </c>
      <c r="AD591" s="21"/>
      <c r="AE591" s="59" t="str">
        <f>IF($K591="", "", SUMIF('Drinks List'!DJ$11:DJ$1010, $K591, 'Drinks List'!DI$11:DI$1010))</f>
        <v/>
      </c>
      <c r="AF591" s="21"/>
      <c r="AG591" s="59" t="str">
        <f>IF($K591="", "", SUMIF('Drinks List'!DL$11:DL$1010, $K591, 'Drinks List'!DK$11:DK$1010))</f>
        <v/>
      </c>
      <c r="AH591" s="21"/>
      <c r="AI591" s="59" t="str">
        <f>IF($K591="", "", SUMIF('Drinks List'!DN$11:DN$1010, $K591, 'Drinks List'!DM$11:DM$1010))</f>
        <v/>
      </c>
      <c r="AJ591" s="21"/>
      <c r="AK591" s="59" t="str">
        <f>IF($K591="", "", SUMIF('Drinks List'!DP$11:DP$1010, $K591, 'Drinks List'!DO$11:DO$1010))</f>
        <v/>
      </c>
      <c r="AL591" s="21"/>
      <c r="AM591" s="59" t="str">
        <f>IF($K591="", "", SUMIF('Drinks List'!DR$11:DR$1010, $K591, 'Drinks List'!DQ$11:DQ$1010))</f>
        <v/>
      </c>
      <c r="AN591" s="21"/>
      <c r="AO591" s="59" t="str">
        <f>IF($K591="", "", SUMIF('Drinks List'!DT$11:DT$1010, $K591, 'Drinks List'!DS$11:DS$1010))</f>
        <v/>
      </c>
      <c r="AP591" s="21"/>
      <c r="AQ591" s="59" t="str">
        <f>IF($K591="", "", SUMIF('Drinks List'!DV$11:DV$1010, $K591, 'Drinks List'!DU$11:DU$1010))</f>
        <v/>
      </c>
      <c r="AR591" s="21"/>
      <c r="AS591" s="59" t="str">
        <f>IF($K591="", "", SUMIF('Drinks List'!DX$11:DX$1010, $K591, 'Drinks List'!DW$11:DW$1010))</f>
        <v/>
      </c>
      <c r="AT591" s="21"/>
      <c r="AU591" s="59" t="str">
        <f>IF($K591="", "", SUMIF('Drinks List'!DZ$11:DZ$1010, $K591, 'Drinks List'!DY$11:DY$1010))</f>
        <v/>
      </c>
      <c r="AV591" s="21"/>
      <c r="AW591" s="59" t="str">
        <f>IF($K591="", "", SUMIF('Drinks List'!EB$11:EB$1010, $K591, 'Drinks List'!EA$11:EA$1010))</f>
        <v/>
      </c>
      <c r="AX591" s="21"/>
      <c r="AY591" s="59" t="str">
        <f>IF($K591="", "", SUMIF('Drinks List'!ED$11:ED$1010, $K591, 'Drinks List'!EC$11:EC$1010))</f>
        <v/>
      </c>
      <c r="AZ591" s="21"/>
      <c r="BA591" s="59" t="str">
        <f>IF($K591="", "", SUMIF('Drinks List'!EF$11:EF$1010, $K591, 'Drinks List'!EE$11:EE$1010))</f>
        <v/>
      </c>
      <c r="BB591" s="21"/>
      <c r="BC591" s="59" t="str">
        <f>IF($K591="", "", SUMIF('Drinks List'!EH$11:EH$1010, $K591, 'Drinks List'!EG$11:EG$1010))</f>
        <v/>
      </c>
      <c r="BD591" s="21"/>
      <c r="BE591" s="59" t="str">
        <f>IF($K591="", "", SUMIF('Drinks List'!EJ$11:EJ$1010, $K591, 'Drinks List'!EI$11:EI$1010))</f>
        <v/>
      </c>
      <c r="BF591" s="21"/>
      <c r="BG591" s="59" t="str">
        <f>IF($K591="", "", SUMIF('Drinks List'!EL$11:EL$1010, $K591, 'Drinks List'!EK$11:EK$1010))</f>
        <v/>
      </c>
      <c r="BH591" s="21"/>
      <c r="BI591" s="59" t="str">
        <f>IF($K591="", "", SUMIF('Drinks List'!EN$11:EN$1010, $K591, 'Drinks List'!EM$11:EM$1010))</f>
        <v/>
      </c>
      <c r="BJ591" s="21"/>
      <c r="BK591" s="59" t="str">
        <f>IF($K591="", "", SUMIF('Drinks List'!EP$11:EP$1010, $K591, 'Drinks List'!EO$11:EO$1010))</f>
        <v/>
      </c>
      <c r="BL591" s="21"/>
      <c r="BM591" s="59" t="str">
        <f>IF($K591="", "", SUMIF('Drinks List'!ER$11:ER$1010, $K591, 'Drinks List'!EQ$11:EQ$1010))</f>
        <v/>
      </c>
      <c r="BN591" s="21"/>
      <c r="BO591" s="65" t="str">
        <f>IF($K591="", "", SUMIF('Drinks List'!ET$11:ET$1010, $K591, 'Drinks List'!ES$11:ES$1010))</f>
        <v/>
      </c>
      <c r="BQ591" s="120" t="str">
        <f t="shared" si="193"/>
        <v/>
      </c>
      <c r="BR591" s="62" t="str">
        <f t="shared" si="194"/>
        <v/>
      </c>
      <c r="BS591" s="76" t="str">
        <f>IF(BQ591="", "", COUNTIF(BQ$11:BQ$1010, "&gt;"&amp;BQ591)+1+COUNTIF(BQ$11:BQ591, BQ591)-1)</f>
        <v/>
      </c>
      <c r="BT591" s="76" t="str">
        <f>IF(BR591="", "", COUNTIF(BR$11:BR$1010, "&lt;"&amp;BR591)+1+COUNTIF(BR$11:BR591, BR591)-1)</f>
        <v/>
      </c>
      <c r="BV591" s="76" t="str">
        <f t="shared" si="195"/>
        <v/>
      </c>
      <c r="BW591" s="124" t="str">
        <f t="shared" si="196"/>
        <v/>
      </c>
      <c r="BX591" s="115" t="str">
        <f t="shared" si="197"/>
        <v/>
      </c>
      <c r="BY591" s="125" t="str">
        <f t="shared" si="198"/>
        <v/>
      </c>
      <c r="CA591" s="106" t="str">
        <f t="shared" si="199"/>
        <v/>
      </c>
      <c r="CB591" s="22" t="str">
        <f t="shared" si="200"/>
        <v/>
      </c>
      <c r="CD591" s="76" t="str">
        <f>IF($J591="", "", IF($BV591=0, "", COUNTIF($J$11:$J$1010, "&lt;"&amp;$J591)+1+COUNTIF($J$11:$J591, $J591)-1))</f>
        <v/>
      </c>
    </row>
    <row r="592" spans="1:82" x14ac:dyDescent="0.25">
      <c r="A592" s="31"/>
      <c r="B592" s="19" t="str">
        <f t="shared" si="181"/>
        <v/>
      </c>
      <c r="C592" s="20" t="str">
        <f t="shared" si="182"/>
        <v/>
      </c>
      <c r="D592" s="29" t="str">
        <f t="shared" si="183"/>
        <v/>
      </c>
      <c r="E592" s="22" t="str">
        <f t="shared" si="184"/>
        <v/>
      </c>
      <c r="F592" s="31"/>
      <c r="G592" s="301"/>
      <c r="H592" s="302"/>
      <c r="I592" s="303"/>
      <c r="J592" s="304"/>
      <c r="K592" s="283"/>
      <c r="L592" s="305"/>
      <c r="M592" s="285"/>
      <c r="N592" s="287"/>
      <c r="O592" s="31"/>
      <c r="P592" s="19" t="str">
        <f t="shared" si="185"/>
        <v/>
      </c>
      <c r="Q592" s="20" t="str">
        <f t="shared" si="186"/>
        <v/>
      </c>
      <c r="R592" s="29" t="str">
        <f t="shared" si="187"/>
        <v/>
      </c>
      <c r="S592" s="22" t="str">
        <f t="shared" si="188"/>
        <v/>
      </c>
      <c r="T592" s="31"/>
      <c r="U592" s="69" t="str">
        <f t="shared" si="189"/>
        <v/>
      </c>
      <c r="V592" s="31"/>
      <c r="X592" s="76" t="str">
        <f t="shared" si="190"/>
        <v/>
      </c>
      <c r="Z592" s="76" t="str">
        <f t="shared" si="191"/>
        <v/>
      </c>
      <c r="AA592" s="76" t="str">
        <f t="shared" si="192"/>
        <v/>
      </c>
      <c r="AC592" s="19" t="str">
        <f>IF($K592="", "", SUMIF('Drinks List'!DH$11:DH$1010, $K592, 'Drinks List'!DG$11:DG$1010))</f>
        <v/>
      </c>
      <c r="AD592" s="21"/>
      <c r="AE592" s="59" t="str">
        <f>IF($K592="", "", SUMIF('Drinks List'!DJ$11:DJ$1010, $K592, 'Drinks List'!DI$11:DI$1010))</f>
        <v/>
      </c>
      <c r="AF592" s="21"/>
      <c r="AG592" s="59" t="str">
        <f>IF($K592="", "", SUMIF('Drinks List'!DL$11:DL$1010, $K592, 'Drinks List'!DK$11:DK$1010))</f>
        <v/>
      </c>
      <c r="AH592" s="21"/>
      <c r="AI592" s="59" t="str">
        <f>IF($K592="", "", SUMIF('Drinks List'!DN$11:DN$1010, $K592, 'Drinks List'!DM$11:DM$1010))</f>
        <v/>
      </c>
      <c r="AJ592" s="21"/>
      <c r="AK592" s="59" t="str">
        <f>IF($K592="", "", SUMIF('Drinks List'!DP$11:DP$1010, $K592, 'Drinks List'!DO$11:DO$1010))</f>
        <v/>
      </c>
      <c r="AL592" s="21"/>
      <c r="AM592" s="59" t="str">
        <f>IF($K592="", "", SUMIF('Drinks List'!DR$11:DR$1010, $K592, 'Drinks List'!DQ$11:DQ$1010))</f>
        <v/>
      </c>
      <c r="AN592" s="21"/>
      <c r="AO592" s="59" t="str">
        <f>IF($K592="", "", SUMIF('Drinks List'!DT$11:DT$1010, $K592, 'Drinks List'!DS$11:DS$1010))</f>
        <v/>
      </c>
      <c r="AP592" s="21"/>
      <c r="AQ592" s="59" t="str">
        <f>IF($K592="", "", SUMIF('Drinks List'!DV$11:DV$1010, $K592, 'Drinks List'!DU$11:DU$1010))</f>
        <v/>
      </c>
      <c r="AR592" s="21"/>
      <c r="AS592" s="59" t="str">
        <f>IF($K592="", "", SUMIF('Drinks List'!DX$11:DX$1010, $K592, 'Drinks List'!DW$11:DW$1010))</f>
        <v/>
      </c>
      <c r="AT592" s="21"/>
      <c r="AU592" s="59" t="str">
        <f>IF($K592="", "", SUMIF('Drinks List'!DZ$11:DZ$1010, $K592, 'Drinks List'!DY$11:DY$1010))</f>
        <v/>
      </c>
      <c r="AV592" s="21"/>
      <c r="AW592" s="59" t="str">
        <f>IF($K592="", "", SUMIF('Drinks List'!EB$11:EB$1010, $K592, 'Drinks List'!EA$11:EA$1010))</f>
        <v/>
      </c>
      <c r="AX592" s="21"/>
      <c r="AY592" s="59" t="str">
        <f>IF($K592="", "", SUMIF('Drinks List'!ED$11:ED$1010, $K592, 'Drinks List'!EC$11:EC$1010))</f>
        <v/>
      </c>
      <c r="AZ592" s="21"/>
      <c r="BA592" s="59" t="str">
        <f>IF($K592="", "", SUMIF('Drinks List'!EF$11:EF$1010, $K592, 'Drinks List'!EE$11:EE$1010))</f>
        <v/>
      </c>
      <c r="BB592" s="21"/>
      <c r="BC592" s="59" t="str">
        <f>IF($K592="", "", SUMIF('Drinks List'!EH$11:EH$1010, $K592, 'Drinks List'!EG$11:EG$1010))</f>
        <v/>
      </c>
      <c r="BD592" s="21"/>
      <c r="BE592" s="59" t="str">
        <f>IF($K592="", "", SUMIF('Drinks List'!EJ$11:EJ$1010, $K592, 'Drinks List'!EI$11:EI$1010))</f>
        <v/>
      </c>
      <c r="BF592" s="21"/>
      <c r="BG592" s="59" t="str">
        <f>IF($K592="", "", SUMIF('Drinks List'!EL$11:EL$1010, $K592, 'Drinks List'!EK$11:EK$1010))</f>
        <v/>
      </c>
      <c r="BH592" s="21"/>
      <c r="BI592" s="59" t="str">
        <f>IF($K592="", "", SUMIF('Drinks List'!EN$11:EN$1010, $K592, 'Drinks List'!EM$11:EM$1010))</f>
        <v/>
      </c>
      <c r="BJ592" s="21"/>
      <c r="BK592" s="59" t="str">
        <f>IF($K592="", "", SUMIF('Drinks List'!EP$11:EP$1010, $K592, 'Drinks List'!EO$11:EO$1010))</f>
        <v/>
      </c>
      <c r="BL592" s="21"/>
      <c r="BM592" s="59" t="str">
        <f>IF($K592="", "", SUMIF('Drinks List'!ER$11:ER$1010, $K592, 'Drinks List'!EQ$11:EQ$1010))</f>
        <v/>
      </c>
      <c r="BN592" s="21"/>
      <c r="BO592" s="65" t="str">
        <f>IF($K592="", "", SUMIF('Drinks List'!ET$11:ET$1010, $K592, 'Drinks List'!ES$11:ES$1010))</f>
        <v/>
      </c>
      <c r="BQ592" s="120" t="str">
        <f t="shared" si="193"/>
        <v/>
      </c>
      <c r="BR592" s="62" t="str">
        <f t="shared" si="194"/>
        <v/>
      </c>
      <c r="BS592" s="76" t="str">
        <f>IF(BQ592="", "", COUNTIF(BQ$11:BQ$1010, "&gt;"&amp;BQ592)+1+COUNTIF(BQ$11:BQ592, BQ592)-1)</f>
        <v/>
      </c>
      <c r="BT592" s="76" t="str">
        <f>IF(BR592="", "", COUNTIF(BR$11:BR$1010, "&lt;"&amp;BR592)+1+COUNTIF(BR$11:BR592, BR592)-1)</f>
        <v/>
      </c>
      <c r="BV592" s="76" t="str">
        <f t="shared" si="195"/>
        <v/>
      </c>
      <c r="BW592" s="124" t="str">
        <f t="shared" si="196"/>
        <v/>
      </c>
      <c r="BX592" s="115" t="str">
        <f t="shared" si="197"/>
        <v/>
      </c>
      <c r="BY592" s="125" t="str">
        <f t="shared" si="198"/>
        <v/>
      </c>
      <c r="CA592" s="106" t="str">
        <f t="shared" si="199"/>
        <v/>
      </c>
      <c r="CB592" s="22" t="str">
        <f t="shared" si="200"/>
        <v/>
      </c>
      <c r="CD592" s="76" t="str">
        <f>IF($J592="", "", IF($BV592=0, "", COUNTIF($J$11:$J$1010, "&lt;"&amp;$J592)+1+COUNTIF($J$11:$J592, $J592)-1))</f>
        <v/>
      </c>
    </row>
    <row r="593" spans="1:82" x14ac:dyDescent="0.25">
      <c r="A593" s="31"/>
      <c r="B593" s="19" t="str">
        <f t="shared" si="181"/>
        <v/>
      </c>
      <c r="C593" s="20" t="str">
        <f t="shared" si="182"/>
        <v/>
      </c>
      <c r="D593" s="29" t="str">
        <f t="shared" si="183"/>
        <v/>
      </c>
      <c r="E593" s="22" t="str">
        <f t="shared" si="184"/>
        <v/>
      </c>
      <c r="F593" s="31"/>
      <c r="G593" s="301"/>
      <c r="H593" s="302"/>
      <c r="I593" s="303"/>
      <c r="J593" s="304"/>
      <c r="K593" s="283"/>
      <c r="L593" s="305"/>
      <c r="M593" s="285"/>
      <c r="N593" s="287"/>
      <c r="O593" s="31"/>
      <c r="P593" s="19" t="str">
        <f t="shared" si="185"/>
        <v/>
      </c>
      <c r="Q593" s="20" t="str">
        <f t="shared" si="186"/>
        <v/>
      </c>
      <c r="R593" s="29" t="str">
        <f t="shared" si="187"/>
        <v/>
      </c>
      <c r="S593" s="22" t="str">
        <f t="shared" si="188"/>
        <v/>
      </c>
      <c r="T593" s="31"/>
      <c r="U593" s="69" t="str">
        <f t="shared" si="189"/>
        <v/>
      </c>
      <c r="V593" s="31"/>
      <c r="X593" s="76" t="str">
        <f t="shared" si="190"/>
        <v/>
      </c>
      <c r="Z593" s="76" t="str">
        <f t="shared" si="191"/>
        <v/>
      </c>
      <c r="AA593" s="76" t="str">
        <f t="shared" si="192"/>
        <v/>
      </c>
      <c r="AC593" s="19" t="str">
        <f>IF($K593="", "", SUMIF('Drinks List'!DH$11:DH$1010, $K593, 'Drinks List'!DG$11:DG$1010))</f>
        <v/>
      </c>
      <c r="AD593" s="21"/>
      <c r="AE593" s="59" t="str">
        <f>IF($K593="", "", SUMIF('Drinks List'!DJ$11:DJ$1010, $K593, 'Drinks List'!DI$11:DI$1010))</f>
        <v/>
      </c>
      <c r="AF593" s="21"/>
      <c r="AG593" s="59" t="str">
        <f>IF($K593="", "", SUMIF('Drinks List'!DL$11:DL$1010, $K593, 'Drinks List'!DK$11:DK$1010))</f>
        <v/>
      </c>
      <c r="AH593" s="21"/>
      <c r="AI593" s="59" t="str">
        <f>IF($K593="", "", SUMIF('Drinks List'!DN$11:DN$1010, $K593, 'Drinks List'!DM$11:DM$1010))</f>
        <v/>
      </c>
      <c r="AJ593" s="21"/>
      <c r="AK593" s="59" t="str">
        <f>IF($K593="", "", SUMIF('Drinks List'!DP$11:DP$1010, $K593, 'Drinks List'!DO$11:DO$1010))</f>
        <v/>
      </c>
      <c r="AL593" s="21"/>
      <c r="AM593" s="59" t="str">
        <f>IF($K593="", "", SUMIF('Drinks List'!DR$11:DR$1010, $K593, 'Drinks List'!DQ$11:DQ$1010))</f>
        <v/>
      </c>
      <c r="AN593" s="21"/>
      <c r="AO593" s="59" t="str">
        <f>IF($K593="", "", SUMIF('Drinks List'!DT$11:DT$1010, $K593, 'Drinks List'!DS$11:DS$1010))</f>
        <v/>
      </c>
      <c r="AP593" s="21"/>
      <c r="AQ593" s="59" t="str">
        <f>IF($K593="", "", SUMIF('Drinks List'!DV$11:DV$1010, $K593, 'Drinks List'!DU$11:DU$1010))</f>
        <v/>
      </c>
      <c r="AR593" s="21"/>
      <c r="AS593" s="59" t="str">
        <f>IF($K593="", "", SUMIF('Drinks List'!DX$11:DX$1010, $K593, 'Drinks List'!DW$11:DW$1010))</f>
        <v/>
      </c>
      <c r="AT593" s="21"/>
      <c r="AU593" s="59" t="str">
        <f>IF($K593="", "", SUMIF('Drinks List'!DZ$11:DZ$1010, $K593, 'Drinks List'!DY$11:DY$1010))</f>
        <v/>
      </c>
      <c r="AV593" s="21"/>
      <c r="AW593" s="59" t="str">
        <f>IF($K593="", "", SUMIF('Drinks List'!EB$11:EB$1010, $K593, 'Drinks List'!EA$11:EA$1010))</f>
        <v/>
      </c>
      <c r="AX593" s="21"/>
      <c r="AY593" s="59" t="str">
        <f>IF($K593="", "", SUMIF('Drinks List'!ED$11:ED$1010, $K593, 'Drinks List'!EC$11:EC$1010))</f>
        <v/>
      </c>
      <c r="AZ593" s="21"/>
      <c r="BA593" s="59" t="str">
        <f>IF($K593="", "", SUMIF('Drinks List'!EF$11:EF$1010, $K593, 'Drinks List'!EE$11:EE$1010))</f>
        <v/>
      </c>
      <c r="BB593" s="21"/>
      <c r="BC593" s="59" t="str">
        <f>IF($K593="", "", SUMIF('Drinks List'!EH$11:EH$1010, $K593, 'Drinks List'!EG$11:EG$1010))</f>
        <v/>
      </c>
      <c r="BD593" s="21"/>
      <c r="BE593" s="59" t="str">
        <f>IF($K593="", "", SUMIF('Drinks List'!EJ$11:EJ$1010, $K593, 'Drinks List'!EI$11:EI$1010))</f>
        <v/>
      </c>
      <c r="BF593" s="21"/>
      <c r="BG593" s="59" t="str">
        <f>IF($K593="", "", SUMIF('Drinks List'!EL$11:EL$1010, $K593, 'Drinks List'!EK$11:EK$1010))</f>
        <v/>
      </c>
      <c r="BH593" s="21"/>
      <c r="BI593" s="59" t="str">
        <f>IF($K593="", "", SUMIF('Drinks List'!EN$11:EN$1010, $K593, 'Drinks List'!EM$11:EM$1010))</f>
        <v/>
      </c>
      <c r="BJ593" s="21"/>
      <c r="BK593" s="59" t="str">
        <f>IF($K593="", "", SUMIF('Drinks List'!EP$11:EP$1010, $K593, 'Drinks List'!EO$11:EO$1010))</f>
        <v/>
      </c>
      <c r="BL593" s="21"/>
      <c r="BM593" s="59" t="str">
        <f>IF($K593="", "", SUMIF('Drinks List'!ER$11:ER$1010, $K593, 'Drinks List'!EQ$11:EQ$1010))</f>
        <v/>
      </c>
      <c r="BN593" s="21"/>
      <c r="BO593" s="65" t="str">
        <f>IF($K593="", "", SUMIF('Drinks List'!ET$11:ET$1010, $K593, 'Drinks List'!ES$11:ES$1010))</f>
        <v/>
      </c>
      <c r="BQ593" s="120" t="str">
        <f t="shared" si="193"/>
        <v/>
      </c>
      <c r="BR593" s="62" t="str">
        <f t="shared" si="194"/>
        <v/>
      </c>
      <c r="BS593" s="76" t="str">
        <f>IF(BQ593="", "", COUNTIF(BQ$11:BQ$1010, "&gt;"&amp;BQ593)+1+COUNTIF(BQ$11:BQ593, BQ593)-1)</f>
        <v/>
      </c>
      <c r="BT593" s="76" t="str">
        <f>IF(BR593="", "", COUNTIF(BR$11:BR$1010, "&lt;"&amp;BR593)+1+COUNTIF(BR$11:BR593, BR593)-1)</f>
        <v/>
      </c>
      <c r="BV593" s="76" t="str">
        <f t="shared" si="195"/>
        <v/>
      </c>
      <c r="BW593" s="124" t="str">
        <f t="shared" si="196"/>
        <v/>
      </c>
      <c r="BX593" s="115" t="str">
        <f t="shared" si="197"/>
        <v/>
      </c>
      <c r="BY593" s="125" t="str">
        <f t="shared" si="198"/>
        <v/>
      </c>
      <c r="CA593" s="106" t="str">
        <f t="shared" si="199"/>
        <v/>
      </c>
      <c r="CB593" s="22" t="str">
        <f t="shared" si="200"/>
        <v/>
      </c>
      <c r="CD593" s="76" t="str">
        <f>IF($J593="", "", IF($BV593=0, "", COUNTIF($J$11:$J$1010, "&lt;"&amp;$J593)+1+COUNTIF($J$11:$J593, $J593)-1))</f>
        <v/>
      </c>
    </row>
    <row r="594" spans="1:82" x14ac:dyDescent="0.25">
      <c r="A594" s="31"/>
      <c r="B594" s="19" t="str">
        <f t="shared" si="181"/>
        <v/>
      </c>
      <c r="C594" s="20" t="str">
        <f t="shared" si="182"/>
        <v/>
      </c>
      <c r="D594" s="29" t="str">
        <f t="shared" si="183"/>
        <v/>
      </c>
      <c r="E594" s="22" t="str">
        <f t="shared" si="184"/>
        <v/>
      </c>
      <c r="F594" s="31"/>
      <c r="G594" s="301"/>
      <c r="H594" s="302"/>
      <c r="I594" s="303"/>
      <c r="J594" s="304"/>
      <c r="K594" s="283"/>
      <c r="L594" s="305"/>
      <c r="M594" s="285"/>
      <c r="N594" s="287"/>
      <c r="O594" s="31"/>
      <c r="P594" s="19" t="str">
        <f t="shared" si="185"/>
        <v/>
      </c>
      <c r="Q594" s="20" t="str">
        <f t="shared" si="186"/>
        <v/>
      </c>
      <c r="R594" s="29" t="str">
        <f t="shared" si="187"/>
        <v/>
      </c>
      <c r="S594" s="22" t="str">
        <f t="shared" si="188"/>
        <v/>
      </c>
      <c r="T594" s="31"/>
      <c r="U594" s="69" t="str">
        <f t="shared" si="189"/>
        <v/>
      </c>
      <c r="V594" s="31"/>
      <c r="X594" s="76" t="str">
        <f t="shared" si="190"/>
        <v/>
      </c>
      <c r="Z594" s="76" t="str">
        <f t="shared" si="191"/>
        <v/>
      </c>
      <c r="AA594" s="76" t="str">
        <f t="shared" si="192"/>
        <v/>
      </c>
      <c r="AC594" s="19" t="str">
        <f>IF($K594="", "", SUMIF('Drinks List'!DH$11:DH$1010, $K594, 'Drinks List'!DG$11:DG$1010))</f>
        <v/>
      </c>
      <c r="AD594" s="21"/>
      <c r="AE594" s="59" t="str">
        <f>IF($K594="", "", SUMIF('Drinks List'!DJ$11:DJ$1010, $K594, 'Drinks List'!DI$11:DI$1010))</f>
        <v/>
      </c>
      <c r="AF594" s="21"/>
      <c r="AG594" s="59" t="str">
        <f>IF($K594="", "", SUMIF('Drinks List'!DL$11:DL$1010, $K594, 'Drinks List'!DK$11:DK$1010))</f>
        <v/>
      </c>
      <c r="AH594" s="21"/>
      <c r="AI594" s="59" t="str">
        <f>IF($K594="", "", SUMIF('Drinks List'!DN$11:DN$1010, $K594, 'Drinks List'!DM$11:DM$1010))</f>
        <v/>
      </c>
      <c r="AJ594" s="21"/>
      <c r="AK594" s="59" t="str">
        <f>IF($K594="", "", SUMIF('Drinks List'!DP$11:DP$1010, $K594, 'Drinks List'!DO$11:DO$1010))</f>
        <v/>
      </c>
      <c r="AL594" s="21"/>
      <c r="AM594" s="59" t="str">
        <f>IF($K594="", "", SUMIF('Drinks List'!DR$11:DR$1010, $K594, 'Drinks List'!DQ$11:DQ$1010))</f>
        <v/>
      </c>
      <c r="AN594" s="21"/>
      <c r="AO594" s="59" t="str">
        <f>IF($K594="", "", SUMIF('Drinks List'!DT$11:DT$1010, $K594, 'Drinks List'!DS$11:DS$1010))</f>
        <v/>
      </c>
      <c r="AP594" s="21"/>
      <c r="AQ594" s="59" t="str">
        <f>IF($K594="", "", SUMIF('Drinks List'!DV$11:DV$1010, $K594, 'Drinks List'!DU$11:DU$1010))</f>
        <v/>
      </c>
      <c r="AR594" s="21"/>
      <c r="AS594" s="59" t="str">
        <f>IF($K594="", "", SUMIF('Drinks List'!DX$11:DX$1010, $K594, 'Drinks List'!DW$11:DW$1010))</f>
        <v/>
      </c>
      <c r="AT594" s="21"/>
      <c r="AU594" s="59" t="str">
        <f>IF($K594="", "", SUMIF('Drinks List'!DZ$11:DZ$1010, $K594, 'Drinks List'!DY$11:DY$1010))</f>
        <v/>
      </c>
      <c r="AV594" s="21"/>
      <c r="AW594" s="59" t="str">
        <f>IF($K594="", "", SUMIF('Drinks List'!EB$11:EB$1010, $K594, 'Drinks List'!EA$11:EA$1010))</f>
        <v/>
      </c>
      <c r="AX594" s="21"/>
      <c r="AY594" s="59" t="str">
        <f>IF($K594="", "", SUMIF('Drinks List'!ED$11:ED$1010, $K594, 'Drinks List'!EC$11:EC$1010))</f>
        <v/>
      </c>
      <c r="AZ594" s="21"/>
      <c r="BA594" s="59" t="str">
        <f>IF($K594="", "", SUMIF('Drinks List'!EF$11:EF$1010, $K594, 'Drinks List'!EE$11:EE$1010))</f>
        <v/>
      </c>
      <c r="BB594" s="21"/>
      <c r="BC594" s="59" t="str">
        <f>IF($K594="", "", SUMIF('Drinks List'!EH$11:EH$1010, $K594, 'Drinks List'!EG$11:EG$1010))</f>
        <v/>
      </c>
      <c r="BD594" s="21"/>
      <c r="BE594" s="59" t="str">
        <f>IF($K594="", "", SUMIF('Drinks List'!EJ$11:EJ$1010, $K594, 'Drinks List'!EI$11:EI$1010))</f>
        <v/>
      </c>
      <c r="BF594" s="21"/>
      <c r="BG594" s="59" t="str">
        <f>IF($K594="", "", SUMIF('Drinks List'!EL$11:EL$1010, $K594, 'Drinks List'!EK$11:EK$1010))</f>
        <v/>
      </c>
      <c r="BH594" s="21"/>
      <c r="BI594" s="59" t="str">
        <f>IF($K594="", "", SUMIF('Drinks List'!EN$11:EN$1010, $K594, 'Drinks List'!EM$11:EM$1010))</f>
        <v/>
      </c>
      <c r="BJ594" s="21"/>
      <c r="BK594" s="59" t="str">
        <f>IF($K594="", "", SUMIF('Drinks List'!EP$11:EP$1010, $K594, 'Drinks List'!EO$11:EO$1010))</f>
        <v/>
      </c>
      <c r="BL594" s="21"/>
      <c r="BM594" s="59" t="str">
        <f>IF($K594="", "", SUMIF('Drinks List'!ER$11:ER$1010, $K594, 'Drinks List'!EQ$11:EQ$1010))</f>
        <v/>
      </c>
      <c r="BN594" s="21"/>
      <c r="BO594" s="65" t="str">
        <f>IF($K594="", "", SUMIF('Drinks List'!ET$11:ET$1010, $K594, 'Drinks List'!ES$11:ES$1010))</f>
        <v/>
      </c>
      <c r="BQ594" s="120" t="str">
        <f t="shared" si="193"/>
        <v/>
      </c>
      <c r="BR594" s="62" t="str">
        <f t="shared" si="194"/>
        <v/>
      </c>
      <c r="BS594" s="76" t="str">
        <f>IF(BQ594="", "", COUNTIF(BQ$11:BQ$1010, "&gt;"&amp;BQ594)+1+COUNTIF(BQ$11:BQ594, BQ594)-1)</f>
        <v/>
      </c>
      <c r="BT594" s="76" t="str">
        <f>IF(BR594="", "", COUNTIF(BR$11:BR$1010, "&lt;"&amp;BR594)+1+COUNTIF(BR$11:BR594, BR594)-1)</f>
        <v/>
      </c>
      <c r="BV594" s="76" t="str">
        <f t="shared" si="195"/>
        <v/>
      </c>
      <c r="BW594" s="124" t="str">
        <f t="shared" si="196"/>
        <v/>
      </c>
      <c r="BX594" s="115" t="str">
        <f t="shared" si="197"/>
        <v/>
      </c>
      <c r="BY594" s="125" t="str">
        <f t="shared" si="198"/>
        <v/>
      </c>
      <c r="CA594" s="106" t="str">
        <f t="shared" si="199"/>
        <v/>
      </c>
      <c r="CB594" s="22" t="str">
        <f t="shared" si="200"/>
        <v/>
      </c>
      <c r="CD594" s="76" t="str">
        <f>IF($J594="", "", IF($BV594=0, "", COUNTIF($J$11:$J$1010, "&lt;"&amp;$J594)+1+COUNTIF($J$11:$J594, $J594)-1))</f>
        <v/>
      </c>
    </row>
    <row r="595" spans="1:82" x14ac:dyDescent="0.25">
      <c r="A595" s="31"/>
      <c r="B595" s="19" t="str">
        <f t="shared" si="181"/>
        <v/>
      </c>
      <c r="C595" s="20" t="str">
        <f t="shared" si="182"/>
        <v/>
      </c>
      <c r="D595" s="29" t="str">
        <f t="shared" si="183"/>
        <v/>
      </c>
      <c r="E595" s="22" t="str">
        <f t="shared" si="184"/>
        <v/>
      </c>
      <c r="F595" s="31"/>
      <c r="G595" s="301"/>
      <c r="H595" s="302"/>
      <c r="I595" s="303"/>
      <c r="J595" s="304"/>
      <c r="K595" s="283"/>
      <c r="L595" s="305"/>
      <c r="M595" s="285"/>
      <c r="N595" s="287"/>
      <c r="O595" s="31"/>
      <c r="P595" s="19" t="str">
        <f t="shared" si="185"/>
        <v/>
      </c>
      <c r="Q595" s="20" t="str">
        <f t="shared" si="186"/>
        <v/>
      </c>
      <c r="R595" s="29" t="str">
        <f t="shared" si="187"/>
        <v/>
      </c>
      <c r="S595" s="22" t="str">
        <f t="shared" si="188"/>
        <v/>
      </c>
      <c r="T595" s="31"/>
      <c r="U595" s="69" t="str">
        <f t="shared" si="189"/>
        <v/>
      </c>
      <c r="V595" s="31"/>
      <c r="X595" s="76" t="str">
        <f t="shared" si="190"/>
        <v/>
      </c>
      <c r="Z595" s="76" t="str">
        <f t="shared" si="191"/>
        <v/>
      </c>
      <c r="AA595" s="76" t="str">
        <f t="shared" si="192"/>
        <v/>
      </c>
      <c r="AC595" s="19" t="str">
        <f>IF($K595="", "", SUMIF('Drinks List'!DH$11:DH$1010, $K595, 'Drinks List'!DG$11:DG$1010))</f>
        <v/>
      </c>
      <c r="AD595" s="21"/>
      <c r="AE595" s="59" t="str">
        <f>IF($K595="", "", SUMIF('Drinks List'!DJ$11:DJ$1010, $K595, 'Drinks List'!DI$11:DI$1010))</f>
        <v/>
      </c>
      <c r="AF595" s="21"/>
      <c r="AG595" s="59" t="str">
        <f>IF($K595="", "", SUMIF('Drinks List'!DL$11:DL$1010, $K595, 'Drinks List'!DK$11:DK$1010))</f>
        <v/>
      </c>
      <c r="AH595" s="21"/>
      <c r="AI595" s="59" t="str">
        <f>IF($K595="", "", SUMIF('Drinks List'!DN$11:DN$1010, $K595, 'Drinks List'!DM$11:DM$1010))</f>
        <v/>
      </c>
      <c r="AJ595" s="21"/>
      <c r="AK595" s="59" t="str">
        <f>IF($K595="", "", SUMIF('Drinks List'!DP$11:DP$1010, $K595, 'Drinks List'!DO$11:DO$1010))</f>
        <v/>
      </c>
      <c r="AL595" s="21"/>
      <c r="AM595" s="59" t="str">
        <f>IF($K595="", "", SUMIF('Drinks List'!DR$11:DR$1010, $K595, 'Drinks List'!DQ$11:DQ$1010))</f>
        <v/>
      </c>
      <c r="AN595" s="21"/>
      <c r="AO595" s="59" t="str">
        <f>IF($K595="", "", SUMIF('Drinks List'!DT$11:DT$1010, $K595, 'Drinks List'!DS$11:DS$1010))</f>
        <v/>
      </c>
      <c r="AP595" s="21"/>
      <c r="AQ595" s="59" t="str">
        <f>IF($K595="", "", SUMIF('Drinks List'!DV$11:DV$1010, $K595, 'Drinks List'!DU$11:DU$1010))</f>
        <v/>
      </c>
      <c r="AR595" s="21"/>
      <c r="AS595" s="59" t="str">
        <f>IF($K595="", "", SUMIF('Drinks List'!DX$11:DX$1010, $K595, 'Drinks List'!DW$11:DW$1010))</f>
        <v/>
      </c>
      <c r="AT595" s="21"/>
      <c r="AU595" s="59" t="str">
        <f>IF($K595="", "", SUMIF('Drinks List'!DZ$11:DZ$1010, $K595, 'Drinks List'!DY$11:DY$1010))</f>
        <v/>
      </c>
      <c r="AV595" s="21"/>
      <c r="AW595" s="59" t="str">
        <f>IF($K595="", "", SUMIF('Drinks List'!EB$11:EB$1010, $K595, 'Drinks List'!EA$11:EA$1010))</f>
        <v/>
      </c>
      <c r="AX595" s="21"/>
      <c r="AY595" s="59" t="str">
        <f>IF($K595="", "", SUMIF('Drinks List'!ED$11:ED$1010, $K595, 'Drinks List'!EC$11:EC$1010))</f>
        <v/>
      </c>
      <c r="AZ595" s="21"/>
      <c r="BA595" s="59" t="str">
        <f>IF($K595="", "", SUMIF('Drinks List'!EF$11:EF$1010, $K595, 'Drinks List'!EE$11:EE$1010))</f>
        <v/>
      </c>
      <c r="BB595" s="21"/>
      <c r="BC595" s="59" t="str">
        <f>IF($K595="", "", SUMIF('Drinks List'!EH$11:EH$1010, $K595, 'Drinks List'!EG$11:EG$1010))</f>
        <v/>
      </c>
      <c r="BD595" s="21"/>
      <c r="BE595" s="59" t="str">
        <f>IF($K595="", "", SUMIF('Drinks List'!EJ$11:EJ$1010, $K595, 'Drinks List'!EI$11:EI$1010))</f>
        <v/>
      </c>
      <c r="BF595" s="21"/>
      <c r="BG595" s="59" t="str">
        <f>IF($K595="", "", SUMIF('Drinks List'!EL$11:EL$1010, $K595, 'Drinks List'!EK$11:EK$1010))</f>
        <v/>
      </c>
      <c r="BH595" s="21"/>
      <c r="BI595" s="59" t="str">
        <f>IF($K595="", "", SUMIF('Drinks List'!EN$11:EN$1010, $K595, 'Drinks List'!EM$11:EM$1010))</f>
        <v/>
      </c>
      <c r="BJ595" s="21"/>
      <c r="BK595" s="59" t="str">
        <f>IF($K595="", "", SUMIF('Drinks List'!EP$11:EP$1010, $K595, 'Drinks List'!EO$11:EO$1010))</f>
        <v/>
      </c>
      <c r="BL595" s="21"/>
      <c r="BM595" s="59" t="str">
        <f>IF($K595="", "", SUMIF('Drinks List'!ER$11:ER$1010, $K595, 'Drinks List'!EQ$11:EQ$1010))</f>
        <v/>
      </c>
      <c r="BN595" s="21"/>
      <c r="BO595" s="65" t="str">
        <f>IF($K595="", "", SUMIF('Drinks List'!ET$11:ET$1010, $K595, 'Drinks List'!ES$11:ES$1010))</f>
        <v/>
      </c>
      <c r="BQ595" s="120" t="str">
        <f t="shared" si="193"/>
        <v/>
      </c>
      <c r="BR595" s="62" t="str">
        <f t="shared" si="194"/>
        <v/>
      </c>
      <c r="BS595" s="76" t="str">
        <f>IF(BQ595="", "", COUNTIF(BQ$11:BQ$1010, "&gt;"&amp;BQ595)+1+COUNTIF(BQ$11:BQ595, BQ595)-1)</f>
        <v/>
      </c>
      <c r="BT595" s="76" t="str">
        <f>IF(BR595="", "", COUNTIF(BR$11:BR$1010, "&lt;"&amp;BR595)+1+COUNTIF(BR$11:BR595, BR595)-1)</f>
        <v/>
      </c>
      <c r="BV595" s="76" t="str">
        <f t="shared" si="195"/>
        <v/>
      </c>
      <c r="BW595" s="124" t="str">
        <f t="shared" si="196"/>
        <v/>
      </c>
      <c r="BX595" s="115" t="str">
        <f t="shared" si="197"/>
        <v/>
      </c>
      <c r="BY595" s="125" t="str">
        <f t="shared" si="198"/>
        <v/>
      </c>
      <c r="CA595" s="106" t="str">
        <f t="shared" si="199"/>
        <v/>
      </c>
      <c r="CB595" s="22" t="str">
        <f t="shared" si="200"/>
        <v/>
      </c>
      <c r="CD595" s="76" t="str">
        <f>IF($J595="", "", IF($BV595=0, "", COUNTIF($J$11:$J$1010, "&lt;"&amp;$J595)+1+COUNTIF($J$11:$J595, $J595)-1))</f>
        <v/>
      </c>
    </row>
    <row r="596" spans="1:82" x14ac:dyDescent="0.25">
      <c r="A596" s="31"/>
      <c r="B596" s="19" t="str">
        <f t="shared" si="181"/>
        <v/>
      </c>
      <c r="C596" s="20" t="str">
        <f t="shared" si="182"/>
        <v/>
      </c>
      <c r="D596" s="29" t="str">
        <f t="shared" si="183"/>
        <v/>
      </c>
      <c r="E596" s="22" t="str">
        <f t="shared" si="184"/>
        <v/>
      </c>
      <c r="F596" s="31"/>
      <c r="G596" s="301"/>
      <c r="H596" s="302"/>
      <c r="I596" s="303"/>
      <c r="J596" s="304"/>
      <c r="K596" s="283"/>
      <c r="L596" s="305"/>
      <c r="M596" s="285"/>
      <c r="N596" s="287"/>
      <c r="O596" s="31"/>
      <c r="P596" s="19" t="str">
        <f t="shared" si="185"/>
        <v/>
      </c>
      <c r="Q596" s="20" t="str">
        <f t="shared" si="186"/>
        <v/>
      </c>
      <c r="R596" s="29" t="str">
        <f t="shared" si="187"/>
        <v/>
      </c>
      <c r="S596" s="22" t="str">
        <f t="shared" si="188"/>
        <v/>
      </c>
      <c r="T596" s="31"/>
      <c r="U596" s="69" t="str">
        <f t="shared" si="189"/>
        <v/>
      </c>
      <c r="V596" s="31"/>
      <c r="X596" s="76" t="str">
        <f t="shared" si="190"/>
        <v/>
      </c>
      <c r="Z596" s="76" t="str">
        <f t="shared" si="191"/>
        <v/>
      </c>
      <c r="AA596" s="76" t="str">
        <f t="shared" si="192"/>
        <v/>
      </c>
      <c r="AC596" s="19" t="str">
        <f>IF($K596="", "", SUMIF('Drinks List'!DH$11:DH$1010, $K596, 'Drinks List'!DG$11:DG$1010))</f>
        <v/>
      </c>
      <c r="AD596" s="21"/>
      <c r="AE596" s="59" t="str">
        <f>IF($K596="", "", SUMIF('Drinks List'!DJ$11:DJ$1010, $K596, 'Drinks List'!DI$11:DI$1010))</f>
        <v/>
      </c>
      <c r="AF596" s="21"/>
      <c r="AG596" s="59" t="str">
        <f>IF($K596="", "", SUMIF('Drinks List'!DL$11:DL$1010, $K596, 'Drinks List'!DK$11:DK$1010))</f>
        <v/>
      </c>
      <c r="AH596" s="21"/>
      <c r="AI596" s="59" t="str">
        <f>IF($K596="", "", SUMIF('Drinks List'!DN$11:DN$1010, $K596, 'Drinks List'!DM$11:DM$1010))</f>
        <v/>
      </c>
      <c r="AJ596" s="21"/>
      <c r="AK596" s="59" t="str">
        <f>IF($K596="", "", SUMIF('Drinks List'!DP$11:DP$1010, $K596, 'Drinks List'!DO$11:DO$1010))</f>
        <v/>
      </c>
      <c r="AL596" s="21"/>
      <c r="AM596" s="59" t="str">
        <f>IF($K596="", "", SUMIF('Drinks List'!DR$11:DR$1010, $K596, 'Drinks List'!DQ$11:DQ$1010))</f>
        <v/>
      </c>
      <c r="AN596" s="21"/>
      <c r="AO596" s="59" t="str">
        <f>IF($K596="", "", SUMIF('Drinks List'!DT$11:DT$1010, $K596, 'Drinks List'!DS$11:DS$1010))</f>
        <v/>
      </c>
      <c r="AP596" s="21"/>
      <c r="AQ596" s="59" t="str">
        <f>IF($K596="", "", SUMIF('Drinks List'!DV$11:DV$1010, $K596, 'Drinks List'!DU$11:DU$1010))</f>
        <v/>
      </c>
      <c r="AR596" s="21"/>
      <c r="AS596" s="59" t="str">
        <f>IF($K596="", "", SUMIF('Drinks List'!DX$11:DX$1010, $K596, 'Drinks List'!DW$11:DW$1010))</f>
        <v/>
      </c>
      <c r="AT596" s="21"/>
      <c r="AU596" s="59" t="str">
        <f>IF($K596="", "", SUMIF('Drinks List'!DZ$11:DZ$1010, $K596, 'Drinks List'!DY$11:DY$1010))</f>
        <v/>
      </c>
      <c r="AV596" s="21"/>
      <c r="AW596" s="59" t="str">
        <f>IF($K596="", "", SUMIF('Drinks List'!EB$11:EB$1010, $K596, 'Drinks List'!EA$11:EA$1010))</f>
        <v/>
      </c>
      <c r="AX596" s="21"/>
      <c r="AY596" s="59" t="str">
        <f>IF($K596="", "", SUMIF('Drinks List'!ED$11:ED$1010, $K596, 'Drinks List'!EC$11:EC$1010))</f>
        <v/>
      </c>
      <c r="AZ596" s="21"/>
      <c r="BA596" s="59" t="str">
        <f>IF($K596="", "", SUMIF('Drinks List'!EF$11:EF$1010, $K596, 'Drinks List'!EE$11:EE$1010))</f>
        <v/>
      </c>
      <c r="BB596" s="21"/>
      <c r="BC596" s="59" t="str">
        <f>IF($K596="", "", SUMIF('Drinks List'!EH$11:EH$1010, $K596, 'Drinks List'!EG$11:EG$1010))</f>
        <v/>
      </c>
      <c r="BD596" s="21"/>
      <c r="BE596" s="59" t="str">
        <f>IF($K596="", "", SUMIF('Drinks List'!EJ$11:EJ$1010, $K596, 'Drinks List'!EI$11:EI$1010))</f>
        <v/>
      </c>
      <c r="BF596" s="21"/>
      <c r="BG596" s="59" t="str">
        <f>IF($K596="", "", SUMIF('Drinks List'!EL$11:EL$1010, $K596, 'Drinks List'!EK$11:EK$1010))</f>
        <v/>
      </c>
      <c r="BH596" s="21"/>
      <c r="BI596" s="59" t="str">
        <f>IF($K596="", "", SUMIF('Drinks List'!EN$11:EN$1010, $K596, 'Drinks List'!EM$11:EM$1010))</f>
        <v/>
      </c>
      <c r="BJ596" s="21"/>
      <c r="BK596" s="59" t="str">
        <f>IF($K596="", "", SUMIF('Drinks List'!EP$11:EP$1010, $K596, 'Drinks List'!EO$11:EO$1010))</f>
        <v/>
      </c>
      <c r="BL596" s="21"/>
      <c r="BM596" s="59" t="str">
        <f>IF($K596="", "", SUMIF('Drinks List'!ER$11:ER$1010, $K596, 'Drinks List'!EQ$11:EQ$1010))</f>
        <v/>
      </c>
      <c r="BN596" s="21"/>
      <c r="BO596" s="65" t="str">
        <f>IF($K596="", "", SUMIF('Drinks List'!ET$11:ET$1010, $K596, 'Drinks List'!ES$11:ES$1010))</f>
        <v/>
      </c>
      <c r="BQ596" s="120" t="str">
        <f t="shared" si="193"/>
        <v/>
      </c>
      <c r="BR596" s="62" t="str">
        <f t="shared" si="194"/>
        <v/>
      </c>
      <c r="BS596" s="76" t="str">
        <f>IF(BQ596="", "", COUNTIF(BQ$11:BQ$1010, "&gt;"&amp;BQ596)+1+COUNTIF(BQ$11:BQ596, BQ596)-1)</f>
        <v/>
      </c>
      <c r="BT596" s="76" t="str">
        <f>IF(BR596="", "", COUNTIF(BR$11:BR$1010, "&lt;"&amp;BR596)+1+COUNTIF(BR$11:BR596, BR596)-1)</f>
        <v/>
      </c>
      <c r="BV596" s="76" t="str">
        <f t="shared" si="195"/>
        <v/>
      </c>
      <c r="BW596" s="124" t="str">
        <f t="shared" si="196"/>
        <v/>
      </c>
      <c r="BX596" s="115" t="str">
        <f t="shared" si="197"/>
        <v/>
      </c>
      <c r="BY596" s="125" t="str">
        <f t="shared" si="198"/>
        <v/>
      </c>
      <c r="CA596" s="106" t="str">
        <f t="shared" si="199"/>
        <v/>
      </c>
      <c r="CB596" s="22" t="str">
        <f t="shared" si="200"/>
        <v/>
      </c>
      <c r="CD596" s="76" t="str">
        <f>IF($J596="", "", IF($BV596=0, "", COUNTIF($J$11:$J$1010, "&lt;"&amp;$J596)+1+COUNTIF($J$11:$J596, $J596)-1))</f>
        <v/>
      </c>
    </row>
    <row r="597" spans="1:82" x14ac:dyDescent="0.25">
      <c r="A597" s="31"/>
      <c r="B597" s="19" t="str">
        <f t="shared" si="181"/>
        <v/>
      </c>
      <c r="C597" s="20" t="str">
        <f t="shared" si="182"/>
        <v/>
      </c>
      <c r="D597" s="29" t="str">
        <f t="shared" si="183"/>
        <v/>
      </c>
      <c r="E597" s="22" t="str">
        <f t="shared" si="184"/>
        <v/>
      </c>
      <c r="F597" s="31"/>
      <c r="G597" s="301"/>
      <c r="H597" s="302"/>
      <c r="I597" s="303"/>
      <c r="J597" s="304"/>
      <c r="K597" s="283"/>
      <c r="L597" s="305"/>
      <c r="M597" s="285"/>
      <c r="N597" s="287"/>
      <c r="O597" s="31"/>
      <c r="P597" s="19" t="str">
        <f t="shared" si="185"/>
        <v/>
      </c>
      <c r="Q597" s="20" t="str">
        <f t="shared" si="186"/>
        <v/>
      </c>
      <c r="R597" s="29" t="str">
        <f t="shared" si="187"/>
        <v/>
      </c>
      <c r="S597" s="22" t="str">
        <f t="shared" si="188"/>
        <v/>
      </c>
      <c r="T597" s="31"/>
      <c r="U597" s="69" t="str">
        <f t="shared" si="189"/>
        <v/>
      </c>
      <c r="V597" s="31"/>
      <c r="X597" s="76" t="str">
        <f t="shared" si="190"/>
        <v/>
      </c>
      <c r="Z597" s="76" t="str">
        <f t="shared" si="191"/>
        <v/>
      </c>
      <c r="AA597" s="76" t="str">
        <f t="shared" si="192"/>
        <v/>
      </c>
      <c r="AC597" s="19" t="str">
        <f>IF($K597="", "", SUMIF('Drinks List'!DH$11:DH$1010, $K597, 'Drinks List'!DG$11:DG$1010))</f>
        <v/>
      </c>
      <c r="AD597" s="21"/>
      <c r="AE597" s="59" t="str">
        <f>IF($K597="", "", SUMIF('Drinks List'!DJ$11:DJ$1010, $K597, 'Drinks List'!DI$11:DI$1010))</f>
        <v/>
      </c>
      <c r="AF597" s="21"/>
      <c r="AG597" s="59" t="str">
        <f>IF($K597="", "", SUMIF('Drinks List'!DL$11:DL$1010, $K597, 'Drinks List'!DK$11:DK$1010))</f>
        <v/>
      </c>
      <c r="AH597" s="21"/>
      <c r="AI597" s="59" t="str">
        <f>IF($K597="", "", SUMIF('Drinks List'!DN$11:DN$1010, $K597, 'Drinks List'!DM$11:DM$1010))</f>
        <v/>
      </c>
      <c r="AJ597" s="21"/>
      <c r="AK597" s="59" t="str">
        <f>IF($K597="", "", SUMIF('Drinks List'!DP$11:DP$1010, $K597, 'Drinks List'!DO$11:DO$1010))</f>
        <v/>
      </c>
      <c r="AL597" s="21"/>
      <c r="AM597" s="59" t="str">
        <f>IF($K597="", "", SUMIF('Drinks List'!DR$11:DR$1010, $K597, 'Drinks List'!DQ$11:DQ$1010))</f>
        <v/>
      </c>
      <c r="AN597" s="21"/>
      <c r="AO597" s="59" t="str">
        <f>IF($K597="", "", SUMIF('Drinks List'!DT$11:DT$1010, $K597, 'Drinks List'!DS$11:DS$1010))</f>
        <v/>
      </c>
      <c r="AP597" s="21"/>
      <c r="AQ597" s="59" t="str">
        <f>IF($K597="", "", SUMIF('Drinks List'!DV$11:DV$1010, $K597, 'Drinks List'!DU$11:DU$1010))</f>
        <v/>
      </c>
      <c r="AR597" s="21"/>
      <c r="AS597" s="59" t="str">
        <f>IF($K597="", "", SUMIF('Drinks List'!DX$11:DX$1010, $K597, 'Drinks List'!DW$11:DW$1010))</f>
        <v/>
      </c>
      <c r="AT597" s="21"/>
      <c r="AU597" s="59" t="str">
        <f>IF($K597="", "", SUMIF('Drinks List'!DZ$11:DZ$1010, $K597, 'Drinks List'!DY$11:DY$1010))</f>
        <v/>
      </c>
      <c r="AV597" s="21"/>
      <c r="AW597" s="59" t="str">
        <f>IF($K597="", "", SUMIF('Drinks List'!EB$11:EB$1010, $K597, 'Drinks List'!EA$11:EA$1010))</f>
        <v/>
      </c>
      <c r="AX597" s="21"/>
      <c r="AY597" s="59" t="str">
        <f>IF($K597="", "", SUMIF('Drinks List'!ED$11:ED$1010, $K597, 'Drinks List'!EC$11:EC$1010))</f>
        <v/>
      </c>
      <c r="AZ597" s="21"/>
      <c r="BA597" s="59" t="str">
        <f>IF($K597="", "", SUMIF('Drinks List'!EF$11:EF$1010, $K597, 'Drinks List'!EE$11:EE$1010))</f>
        <v/>
      </c>
      <c r="BB597" s="21"/>
      <c r="BC597" s="59" t="str">
        <f>IF($K597="", "", SUMIF('Drinks List'!EH$11:EH$1010, $K597, 'Drinks List'!EG$11:EG$1010))</f>
        <v/>
      </c>
      <c r="BD597" s="21"/>
      <c r="BE597" s="59" t="str">
        <f>IF($K597="", "", SUMIF('Drinks List'!EJ$11:EJ$1010, $K597, 'Drinks List'!EI$11:EI$1010))</f>
        <v/>
      </c>
      <c r="BF597" s="21"/>
      <c r="BG597" s="59" t="str">
        <f>IF($K597="", "", SUMIF('Drinks List'!EL$11:EL$1010, $K597, 'Drinks List'!EK$11:EK$1010))</f>
        <v/>
      </c>
      <c r="BH597" s="21"/>
      <c r="BI597" s="59" t="str">
        <f>IF($K597="", "", SUMIF('Drinks List'!EN$11:EN$1010, $K597, 'Drinks List'!EM$11:EM$1010))</f>
        <v/>
      </c>
      <c r="BJ597" s="21"/>
      <c r="BK597" s="59" t="str">
        <f>IF($K597="", "", SUMIF('Drinks List'!EP$11:EP$1010, $K597, 'Drinks List'!EO$11:EO$1010))</f>
        <v/>
      </c>
      <c r="BL597" s="21"/>
      <c r="BM597" s="59" t="str">
        <f>IF($K597="", "", SUMIF('Drinks List'!ER$11:ER$1010, $K597, 'Drinks List'!EQ$11:EQ$1010))</f>
        <v/>
      </c>
      <c r="BN597" s="21"/>
      <c r="BO597" s="65" t="str">
        <f>IF($K597="", "", SUMIF('Drinks List'!ET$11:ET$1010, $K597, 'Drinks List'!ES$11:ES$1010))</f>
        <v/>
      </c>
      <c r="BQ597" s="120" t="str">
        <f t="shared" si="193"/>
        <v/>
      </c>
      <c r="BR597" s="62" t="str">
        <f t="shared" si="194"/>
        <v/>
      </c>
      <c r="BS597" s="76" t="str">
        <f>IF(BQ597="", "", COUNTIF(BQ$11:BQ$1010, "&gt;"&amp;BQ597)+1+COUNTIF(BQ$11:BQ597, BQ597)-1)</f>
        <v/>
      </c>
      <c r="BT597" s="76" t="str">
        <f>IF(BR597="", "", COUNTIF(BR$11:BR$1010, "&lt;"&amp;BR597)+1+COUNTIF(BR$11:BR597, BR597)-1)</f>
        <v/>
      </c>
      <c r="BV597" s="76" t="str">
        <f t="shared" si="195"/>
        <v/>
      </c>
      <c r="BW597" s="124" t="str">
        <f t="shared" si="196"/>
        <v/>
      </c>
      <c r="BX597" s="115" t="str">
        <f t="shared" si="197"/>
        <v/>
      </c>
      <c r="BY597" s="125" t="str">
        <f t="shared" si="198"/>
        <v/>
      </c>
      <c r="CA597" s="106" t="str">
        <f t="shared" si="199"/>
        <v/>
      </c>
      <c r="CB597" s="22" t="str">
        <f t="shared" si="200"/>
        <v/>
      </c>
      <c r="CD597" s="76" t="str">
        <f>IF($J597="", "", IF($BV597=0, "", COUNTIF($J$11:$J$1010, "&lt;"&amp;$J597)+1+COUNTIF($J$11:$J597, $J597)-1))</f>
        <v/>
      </c>
    </row>
    <row r="598" spans="1:82" x14ac:dyDescent="0.25">
      <c r="A598" s="31"/>
      <c r="B598" s="19" t="str">
        <f t="shared" si="181"/>
        <v/>
      </c>
      <c r="C598" s="20" t="str">
        <f t="shared" si="182"/>
        <v/>
      </c>
      <c r="D598" s="29" t="str">
        <f t="shared" si="183"/>
        <v/>
      </c>
      <c r="E598" s="22" t="str">
        <f t="shared" si="184"/>
        <v/>
      </c>
      <c r="F598" s="31"/>
      <c r="G598" s="301"/>
      <c r="H598" s="302"/>
      <c r="I598" s="303"/>
      <c r="J598" s="304"/>
      <c r="K598" s="283"/>
      <c r="L598" s="305"/>
      <c r="M598" s="285"/>
      <c r="N598" s="287"/>
      <c r="O598" s="31"/>
      <c r="P598" s="19" t="str">
        <f t="shared" si="185"/>
        <v/>
      </c>
      <c r="Q598" s="20" t="str">
        <f t="shared" si="186"/>
        <v/>
      </c>
      <c r="R598" s="29" t="str">
        <f t="shared" si="187"/>
        <v/>
      </c>
      <c r="S598" s="22" t="str">
        <f t="shared" si="188"/>
        <v/>
      </c>
      <c r="T598" s="31"/>
      <c r="U598" s="69" t="str">
        <f t="shared" si="189"/>
        <v/>
      </c>
      <c r="V598" s="31"/>
      <c r="X598" s="76" t="str">
        <f t="shared" si="190"/>
        <v/>
      </c>
      <c r="Z598" s="76" t="str">
        <f t="shared" si="191"/>
        <v/>
      </c>
      <c r="AA598" s="76" t="str">
        <f t="shared" si="192"/>
        <v/>
      </c>
      <c r="AC598" s="19" t="str">
        <f>IF($K598="", "", SUMIF('Drinks List'!DH$11:DH$1010, $K598, 'Drinks List'!DG$11:DG$1010))</f>
        <v/>
      </c>
      <c r="AD598" s="21"/>
      <c r="AE598" s="59" t="str">
        <f>IF($K598="", "", SUMIF('Drinks List'!DJ$11:DJ$1010, $K598, 'Drinks List'!DI$11:DI$1010))</f>
        <v/>
      </c>
      <c r="AF598" s="21"/>
      <c r="AG598" s="59" t="str">
        <f>IF($K598="", "", SUMIF('Drinks List'!DL$11:DL$1010, $K598, 'Drinks List'!DK$11:DK$1010))</f>
        <v/>
      </c>
      <c r="AH598" s="21"/>
      <c r="AI598" s="59" t="str">
        <f>IF($K598="", "", SUMIF('Drinks List'!DN$11:DN$1010, $K598, 'Drinks List'!DM$11:DM$1010))</f>
        <v/>
      </c>
      <c r="AJ598" s="21"/>
      <c r="AK598" s="59" t="str">
        <f>IF($K598="", "", SUMIF('Drinks List'!DP$11:DP$1010, $K598, 'Drinks List'!DO$11:DO$1010))</f>
        <v/>
      </c>
      <c r="AL598" s="21"/>
      <c r="AM598" s="59" t="str">
        <f>IF($K598="", "", SUMIF('Drinks List'!DR$11:DR$1010, $K598, 'Drinks List'!DQ$11:DQ$1010))</f>
        <v/>
      </c>
      <c r="AN598" s="21"/>
      <c r="AO598" s="59" t="str">
        <f>IF($K598="", "", SUMIF('Drinks List'!DT$11:DT$1010, $K598, 'Drinks List'!DS$11:DS$1010))</f>
        <v/>
      </c>
      <c r="AP598" s="21"/>
      <c r="AQ598" s="59" t="str">
        <f>IF($K598="", "", SUMIF('Drinks List'!DV$11:DV$1010, $K598, 'Drinks List'!DU$11:DU$1010))</f>
        <v/>
      </c>
      <c r="AR598" s="21"/>
      <c r="AS598" s="59" t="str">
        <f>IF($K598="", "", SUMIF('Drinks List'!DX$11:DX$1010, $K598, 'Drinks List'!DW$11:DW$1010))</f>
        <v/>
      </c>
      <c r="AT598" s="21"/>
      <c r="AU598" s="59" t="str">
        <f>IF($K598="", "", SUMIF('Drinks List'!DZ$11:DZ$1010, $K598, 'Drinks List'!DY$11:DY$1010))</f>
        <v/>
      </c>
      <c r="AV598" s="21"/>
      <c r="AW598" s="59" t="str">
        <f>IF($K598="", "", SUMIF('Drinks List'!EB$11:EB$1010, $K598, 'Drinks List'!EA$11:EA$1010))</f>
        <v/>
      </c>
      <c r="AX598" s="21"/>
      <c r="AY598" s="59" t="str">
        <f>IF($K598="", "", SUMIF('Drinks List'!ED$11:ED$1010, $K598, 'Drinks List'!EC$11:EC$1010))</f>
        <v/>
      </c>
      <c r="AZ598" s="21"/>
      <c r="BA598" s="59" t="str">
        <f>IF($K598="", "", SUMIF('Drinks List'!EF$11:EF$1010, $K598, 'Drinks List'!EE$11:EE$1010))</f>
        <v/>
      </c>
      <c r="BB598" s="21"/>
      <c r="BC598" s="59" t="str">
        <f>IF($K598="", "", SUMIF('Drinks List'!EH$11:EH$1010, $K598, 'Drinks List'!EG$11:EG$1010))</f>
        <v/>
      </c>
      <c r="BD598" s="21"/>
      <c r="BE598" s="59" t="str">
        <f>IF($K598="", "", SUMIF('Drinks List'!EJ$11:EJ$1010, $K598, 'Drinks List'!EI$11:EI$1010))</f>
        <v/>
      </c>
      <c r="BF598" s="21"/>
      <c r="BG598" s="59" t="str">
        <f>IF($K598="", "", SUMIF('Drinks List'!EL$11:EL$1010, $K598, 'Drinks List'!EK$11:EK$1010))</f>
        <v/>
      </c>
      <c r="BH598" s="21"/>
      <c r="BI598" s="59" t="str">
        <f>IF($K598="", "", SUMIF('Drinks List'!EN$11:EN$1010, $K598, 'Drinks List'!EM$11:EM$1010))</f>
        <v/>
      </c>
      <c r="BJ598" s="21"/>
      <c r="BK598" s="59" t="str">
        <f>IF($K598="", "", SUMIF('Drinks List'!EP$11:EP$1010, $K598, 'Drinks List'!EO$11:EO$1010))</f>
        <v/>
      </c>
      <c r="BL598" s="21"/>
      <c r="BM598" s="59" t="str">
        <f>IF($K598="", "", SUMIF('Drinks List'!ER$11:ER$1010, $K598, 'Drinks List'!EQ$11:EQ$1010))</f>
        <v/>
      </c>
      <c r="BN598" s="21"/>
      <c r="BO598" s="65" t="str">
        <f>IF($K598="", "", SUMIF('Drinks List'!ET$11:ET$1010, $K598, 'Drinks List'!ES$11:ES$1010))</f>
        <v/>
      </c>
      <c r="BQ598" s="120" t="str">
        <f t="shared" si="193"/>
        <v/>
      </c>
      <c r="BR598" s="62" t="str">
        <f t="shared" si="194"/>
        <v/>
      </c>
      <c r="BS598" s="76" t="str">
        <f>IF(BQ598="", "", COUNTIF(BQ$11:BQ$1010, "&gt;"&amp;BQ598)+1+COUNTIF(BQ$11:BQ598, BQ598)-1)</f>
        <v/>
      </c>
      <c r="BT598" s="76" t="str">
        <f>IF(BR598="", "", COUNTIF(BR$11:BR$1010, "&lt;"&amp;BR598)+1+COUNTIF(BR$11:BR598, BR598)-1)</f>
        <v/>
      </c>
      <c r="BV598" s="76" t="str">
        <f t="shared" si="195"/>
        <v/>
      </c>
      <c r="BW598" s="124" t="str">
        <f t="shared" si="196"/>
        <v/>
      </c>
      <c r="BX598" s="115" t="str">
        <f t="shared" si="197"/>
        <v/>
      </c>
      <c r="BY598" s="125" t="str">
        <f t="shared" si="198"/>
        <v/>
      </c>
      <c r="CA598" s="106" t="str">
        <f t="shared" si="199"/>
        <v/>
      </c>
      <c r="CB598" s="22" t="str">
        <f t="shared" si="200"/>
        <v/>
      </c>
      <c r="CD598" s="76" t="str">
        <f>IF($J598="", "", IF($BV598=0, "", COUNTIF($J$11:$J$1010, "&lt;"&amp;$J598)+1+COUNTIF($J$11:$J598, $J598)-1))</f>
        <v/>
      </c>
    </row>
    <row r="599" spans="1:82" x14ac:dyDescent="0.25">
      <c r="A599" s="31"/>
      <c r="B599" s="19" t="str">
        <f t="shared" si="181"/>
        <v/>
      </c>
      <c r="C599" s="20" t="str">
        <f t="shared" si="182"/>
        <v/>
      </c>
      <c r="D599" s="29" t="str">
        <f t="shared" si="183"/>
        <v/>
      </c>
      <c r="E599" s="22" t="str">
        <f t="shared" si="184"/>
        <v/>
      </c>
      <c r="F599" s="31"/>
      <c r="G599" s="301"/>
      <c r="H599" s="302"/>
      <c r="I599" s="303"/>
      <c r="J599" s="304"/>
      <c r="K599" s="283"/>
      <c r="L599" s="305"/>
      <c r="M599" s="285"/>
      <c r="N599" s="287"/>
      <c r="O599" s="31"/>
      <c r="P599" s="19" t="str">
        <f t="shared" si="185"/>
        <v/>
      </c>
      <c r="Q599" s="20" t="str">
        <f t="shared" si="186"/>
        <v/>
      </c>
      <c r="R599" s="29" t="str">
        <f t="shared" si="187"/>
        <v/>
      </c>
      <c r="S599" s="22" t="str">
        <f t="shared" si="188"/>
        <v/>
      </c>
      <c r="T599" s="31"/>
      <c r="U599" s="69" t="str">
        <f t="shared" si="189"/>
        <v/>
      </c>
      <c r="V599" s="31"/>
      <c r="X599" s="76" t="str">
        <f t="shared" si="190"/>
        <v/>
      </c>
      <c r="Z599" s="76" t="str">
        <f t="shared" si="191"/>
        <v/>
      </c>
      <c r="AA599" s="76" t="str">
        <f t="shared" si="192"/>
        <v/>
      </c>
      <c r="AC599" s="19" t="str">
        <f>IF($K599="", "", SUMIF('Drinks List'!DH$11:DH$1010, $K599, 'Drinks List'!DG$11:DG$1010))</f>
        <v/>
      </c>
      <c r="AD599" s="21"/>
      <c r="AE599" s="59" t="str">
        <f>IF($K599="", "", SUMIF('Drinks List'!DJ$11:DJ$1010, $K599, 'Drinks List'!DI$11:DI$1010))</f>
        <v/>
      </c>
      <c r="AF599" s="21"/>
      <c r="AG599" s="59" t="str">
        <f>IF($K599="", "", SUMIF('Drinks List'!DL$11:DL$1010, $K599, 'Drinks List'!DK$11:DK$1010))</f>
        <v/>
      </c>
      <c r="AH599" s="21"/>
      <c r="AI599" s="59" t="str">
        <f>IF($K599="", "", SUMIF('Drinks List'!DN$11:DN$1010, $K599, 'Drinks List'!DM$11:DM$1010))</f>
        <v/>
      </c>
      <c r="AJ599" s="21"/>
      <c r="AK599" s="59" t="str">
        <f>IF($K599="", "", SUMIF('Drinks List'!DP$11:DP$1010, $K599, 'Drinks List'!DO$11:DO$1010))</f>
        <v/>
      </c>
      <c r="AL599" s="21"/>
      <c r="AM599" s="59" t="str">
        <f>IF($K599="", "", SUMIF('Drinks List'!DR$11:DR$1010, $K599, 'Drinks List'!DQ$11:DQ$1010))</f>
        <v/>
      </c>
      <c r="AN599" s="21"/>
      <c r="AO599" s="59" t="str">
        <f>IF($K599="", "", SUMIF('Drinks List'!DT$11:DT$1010, $K599, 'Drinks List'!DS$11:DS$1010))</f>
        <v/>
      </c>
      <c r="AP599" s="21"/>
      <c r="AQ599" s="59" t="str">
        <f>IF($K599="", "", SUMIF('Drinks List'!DV$11:DV$1010, $K599, 'Drinks List'!DU$11:DU$1010))</f>
        <v/>
      </c>
      <c r="AR599" s="21"/>
      <c r="AS599" s="59" t="str">
        <f>IF($K599="", "", SUMIF('Drinks List'!DX$11:DX$1010, $K599, 'Drinks List'!DW$11:DW$1010))</f>
        <v/>
      </c>
      <c r="AT599" s="21"/>
      <c r="AU599" s="59" t="str">
        <f>IF($K599="", "", SUMIF('Drinks List'!DZ$11:DZ$1010, $K599, 'Drinks List'!DY$11:DY$1010))</f>
        <v/>
      </c>
      <c r="AV599" s="21"/>
      <c r="AW599" s="59" t="str">
        <f>IF($K599="", "", SUMIF('Drinks List'!EB$11:EB$1010, $K599, 'Drinks List'!EA$11:EA$1010))</f>
        <v/>
      </c>
      <c r="AX599" s="21"/>
      <c r="AY599" s="59" t="str">
        <f>IF($K599="", "", SUMIF('Drinks List'!ED$11:ED$1010, $K599, 'Drinks List'!EC$11:EC$1010))</f>
        <v/>
      </c>
      <c r="AZ599" s="21"/>
      <c r="BA599" s="59" t="str">
        <f>IF($K599="", "", SUMIF('Drinks List'!EF$11:EF$1010, $K599, 'Drinks List'!EE$11:EE$1010))</f>
        <v/>
      </c>
      <c r="BB599" s="21"/>
      <c r="BC599" s="59" t="str">
        <f>IF($K599="", "", SUMIF('Drinks List'!EH$11:EH$1010, $K599, 'Drinks List'!EG$11:EG$1010))</f>
        <v/>
      </c>
      <c r="BD599" s="21"/>
      <c r="BE599" s="59" t="str">
        <f>IF($K599="", "", SUMIF('Drinks List'!EJ$11:EJ$1010, $K599, 'Drinks List'!EI$11:EI$1010))</f>
        <v/>
      </c>
      <c r="BF599" s="21"/>
      <c r="BG599" s="59" t="str">
        <f>IF($K599="", "", SUMIF('Drinks List'!EL$11:EL$1010, $K599, 'Drinks List'!EK$11:EK$1010))</f>
        <v/>
      </c>
      <c r="BH599" s="21"/>
      <c r="BI599" s="59" t="str">
        <f>IF($K599="", "", SUMIF('Drinks List'!EN$11:EN$1010, $K599, 'Drinks List'!EM$11:EM$1010))</f>
        <v/>
      </c>
      <c r="BJ599" s="21"/>
      <c r="BK599" s="59" t="str">
        <f>IF($K599="", "", SUMIF('Drinks List'!EP$11:EP$1010, $K599, 'Drinks List'!EO$11:EO$1010))</f>
        <v/>
      </c>
      <c r="BL599" s="21"/>
      <c r="BM599" s="59" t="str">
        <f>IF($K599="", "", SUMIF('Drinks List'!ER$11:ER$1010, $K599, 'Drinks List'!EQ$11:EQ$1010))</f>
        <v/>
      </c>
      <c r="BN599" s="21"/>
      <c r="BO599" s="65" t="str">
        <f>IF($K599="", "", SUMIF('Drinks List'!ET$11:ET$1010, $K599, 'Drinks List'!ES$11:ES$1010))</f>
        <v/>
      </c>
      <c r="BQ599" s="120" t="str">
        <f t="shared" si="193"/>
        <v/>
      </c>
      <c r="BR599" s="62" t="str">
        <f t="shared" si="194"/>
        <v/>
      </c>
      <c r="BS599" s="76" t="str">
        <f>IF(BQ599="", "", COUNTIF(BQ$11:BQ$1010, "&gt;"&amp;BQ599)+1+COUNTIF(BQ$11:BQ599, BQ599)-1)</f>
        <v/>
      </c>
      <c r="BT599" s="76" t="str">
        <f>IF(BR599="", "", COUNTIF(BR$11:BR$1010, "&lt;"&amp;BR599)+1+COUNTIF(BR$11:BR599, BR599)-1)</f>
        <v/>
      </c>
      <c r="BV599" s="76" t="str">
        <f t="shared" si="195"/>
        <v/>
      </c>
      <c r="BW599" s="124" t="str">
        <f t="shared" si="196"/>
        <v/>
      </c>
      <c r="BX599" s="115" t="str">
        <f t="shared" si="197"/>
        <v/>
      </c>
      <c r="BY599" s="125" t="str">
        <f t="shared" si="198"/>
        <v/>
      </c>
      <c r="CA599" s="106" t="str">
        <f t="shared" si="199"/>
        <v/>
      </c>
      <c r="CB599" s="22" t="str">
        <f t="shared" si="200"/>
        <v/>
      </c>
      <c r="CD599" s="76" t="str">
        <f>IF($J599="", "", IF($BV599=0, "", COUNTIF($J$11:$J$1010, "&lt;"&amp;$J599)+1+COUNTIF($J$11:$J599, $J599)-1))</f>
        <v/>
      </c>
    </row>
    <row r="600" spans="1:82" x14ac:dyDescent="0.25">
      <c r="A600" s="31"/>
      <c r="B600" s="19" t="str">
        <f t="shared" si="181"/>
        <v/>
      </c>
      <c r="C600" s="20" t="str">
        <f t="shared" si="182"/>
        <v/>
      </c>
      <c r="D600" s="29" t="str">
        <f t="shared" si="183"/>
        <v/>
      </c>
      <c r="E600" s="22" t="str">
        <f t="shared" si="184"/>
        <v/>
      </c>
      <c r="F600" s="31"/>
      <c r="G600" s="301"/>
      <c r="H600" s="302"/>
      <c r="I600" s="303"/>
      <c r="J600" s="304"/>
      <c r="K600" s="283"/>
      <c r="L600" s="305"/>
      <c r="M600" s="285"/>
      <c r="N600" s="287"/>
      <c r="O600" s="31"/>
      <c r="P600" s="19" t="str">
        <f t="shared" si="185"/>
        <v/>
      </c>
      <c r="Q600" s="20" t="str">
        <f t="shared" si="186"/>
        <v/>
      </c>
      <c r="R600" s="29" t="str">
        <f t="shared" si="187"/>
        <v/>
      </c>
      <c r="S600" s="22" t="str">
        <f t="shared" si="188"/>
        <v/>
      </c>
      <c r="T600" s="31"/>
      <c r="U600" s="69" t="str">
        <f t="shared" si="189"/>
        <v/>
      </c>
      <c r="V600" s="31"/>
      <c r="X600" s="76" t="str">
        <f t="shared" si="190"/>
        <v/>
      </c>
      <c r="Z600" s="76" t="str">
        <f t="shared" si="191"/>
        <v/>
      </c>
      <c r="AA600" s="76" t="str">
        <f t="shared" si="192"/>
        <v/>
      </c>
      <c r="AC600" s="19" t="str">
        <f>IF($K600="", "", SUMIF('Drinks List'!DH$11:DH$1010, $K600, 'Drinks List'!DG$11:DG$1010))</f>
        <v/>
      </c>
      <c r="AD600" s="21"/>
      <c r="AE600" s="59" t="str">
        <f>IF($K600="", "", SUMIF('Drinks List'!DJ$11:DJ$1010, $K600, 'Drinks List'!DI$11:DI$1010))</f>
        <v/>
      </c>
      <c r="AF600" s="21"/>
      <c r="AG600" s="59" t="str">
        <f>IF($K600="", "", SUMIF('Drinks List'!DL$11:DL$1010, $K600, 'Drinks List'!DK$11:DK$1010))</f>
        <v/>
      </c>
      <c r="AH600" s="21"/>
      <c r="AI600" s="59" t="str">
        <f>IF($K600="", "", SUMIF('Drinks List'!DN$11:DN$1010, $K600, 'Drinks List'!DM$11:DM$1010))</f>
        <v/>
      </c>
      <c r="AJ600" s="21"/>
      <c r="AK600" s="59" t="str">
        <f>IF($K600="", "", SUMIF('Drinks List'!DP$11:DP$1010, $K600, 'Drinks List'!DO$11:DO$1010))</f>
        <v/>
      </c>
      <c r="AL600" s="21"/>
      <c r="AM600" s="59" t="str">
        <f>IF($K600="", "", SUMIF('Drinks List'!DR$11:DR$1010, $K600, 'Drinks List'!DQ$11:DQ$1010))</f>
        <v/>
      </c>
      <c r="AN600" s="21"/>
      <c r="AO600" s="59" t="str">
        <f>IF($K600="", "", SUMIF('Drinks List'!DT$11:DT$1010, $K600, 'Drinks List'!DS$11:DS$1010))</f>
        <v/>
      </c>
      <c r="AP600" s="21"/>
      <c r="AQ600" s="59" t="str">
        <f>IF($K600="", "", SUMIF('Drinks List'!DV$11:DV$1010, $K600, 'Drinks List'!DU$11:DU$1010))</f>
        <v/>
      </c>
      <c r="AR600" s="21"/>
      <c r="AS600" s="59" t="str">
        <f>IF($K600="", "", SUMIF('Drinks List'!DX$11:DX$1010, $K600, 'Drinks List'!DW$11:DW$1010))</f>
        <v/>
      </c>
      <c r="AT600" s="21"/>
      <c r="AU600" s="59" t="str">
        <f>IF($K600="", "", SUMIF('Drinks List'!DZ$11:DZ$1010, $K600, 'Drinks List'!DY$11:DY$1010))</f>
        <v/>
      </c>
      <c r="AV600" s="21"/>
      <c r="AW600" s="59" t="str">
        <f>IF($K600="", "", SUMIF('Drinks List'!EB$11:EB$1010, $K600, 'Drinks List'!EA$11:EA$1010))</f>
        <v/>
      </c>
      <c r="AX600" s="21"/>
      <c r="AY600" s="59" t="str">
        <f>IF($K600="", "", SUMIF('Drinks List'!ED$11:ED$1010, $K600, 'Drinks List'!EC$11:EC$1010))</f>
        <v/>
      </c>
      <c r="AZ600" s="21"/>
      <c r="BA600" s="59" t="str">
        <f>IF($K600="", "", SUMIF('Drinks List'!EF$11:EF$1010, $K600, 'Drinks List'!EE$11:EE$1010))</f>
        <v/>
      </c>
      <c r="BB600" s="21"/>
      <c r="BC600" s="59" t="str">
        <f>IF($K600="", "", SUMIF('Drinks List'!EH$11:EH$1010, $K600, 'Drinks List'!EG$11:EG$1010))</f>
        <v/>
      </c>
      <c r="BD600" s="21"/>
      <c r="BE600" s="59" t="str">
        <f>IF($K600="", "", SUMIF('Drinks List'!EJ$11:EJ$1010, $K600, 'Drinks List'!EI$11:EI$1010))</f>
        <v/>
      </c>
      <c r="BF600" s="21"/>
      <c r="BG600" s="59" t="str">
        <f>IF($K600="", "", SUMIF('Drinks List'!EL$11:EL$1010, $K600, 'Drinks List'!EK$11:EK$1010))</f>
        <v/>
      </c>
      <c r="BH600" s="21"/>
      <c r="BI600" s="59" t="str">
        <f>IF($K600="", "", SUMIF('Drinks List'!EN$11:EN$1010, $K600, 'Drinks List'!EM$11:EM$1010))</f>
        <v/>
      </c>
      <c r="BJ600" s="21"/>
      <c r="BK600" s="59" t="str">
        <f>IF($K600="", "", SUMIF('Drinks List'!EP$11:EP$1010, $K600, 'Drinks List'!EO$11:EO$1010))</f>
        <v/>
      </c>
      <c r="BL600" s="21"/>
      <c r="BM600" s="59" t="str">
        <f>IF($K600="", "", SUMIF('Drinks List'!ER$11:ER$1010, $K600, 'Drinks List'!EQ$11:EQ$1010))</f>
        <v/>
      </c>
      <c r="BN600" s="21"/>
      <c r="BO600" s="65" t="str">
        <f>IF($K600="", "", SUMIF('Drinks List'!ET$11:ET$1010, $K600, 'Drinks List'!ES$11:ES$1010))</f>
        <v/>
      </c>
      <c r="BQ600" s="120" t="str">
        <f t="shared" si="193"/>
        <v/>
      </c>
      <c r="BR600" s="62" t="str">
        <f t="shared" si="194"/>
        <v/>
      </c>
      <c r="BS600" s="76" t="str">
        <f>IF(BQ600="", "", COUNTIF(BQ$11:BQ$1010, "&gt;"&amp;BQ600)+1+COUNTIF(BQ$11:BQ600, BQ600)-1)</f>
        <v/>
      </c>
      <c r="BT600" s="76" t="str">
        <f>IF(BR600="", "", COUNTIF(BR$11:BR$1010, "&lt;"&amp;BR600)+1+COUNTIF(BR$11:BR600, BR600)-1)</f>
        <v/>
      </c>
      <c r="BV600" s="76" t="str">
        <f t="shared" si="195"/>
        <v/>
      </c>
      <c r="BW600" s="124" t="str">
        <f t="shared" si="196"/>
        <v/>
      </c>
      <c r="BX600" s="115" t="str">
        <f t="shared" si="197"/>
        <v/>
      </c>
      <c r="BY600" s="125" t="str">
        <f t="shared" si="198"/>
        <v/>
      </c>
      <c r="CA600" s="106" t="str">
        <f t="shared" si="199"/>
        <v/>
      </c>
      <c r="CB600" s="22" t="str">
        <f t="shared" si="200"/>
        <v/>
      </c>
      <c r="CD600" s="76" t="str">
        <f>IF($J600="", "", IF($BV600=0, "", COUNTIF($J$11:$J$1010, "&lt;"&amp;$J600)+1+COUNTIF($J$11:$J600, $J600)-1))</f>
        <v/>
      </c>
    </row>
    <row r="601" spans="1:82" x14ac:dyDescent="0.25">
      <c r="A601" s="31"/>
      <c r="B601" s="19" t="str">
        <f t="shared" si="181"/>
        <v/>
      </c>
      <c r="C601" s="20" t="str">
        <f t="shared" si="182"/>
        <v/>
      </c>
      <c r="D601" s="29" t="str">
        <f t="shared" si="183"/>
        <v/>
      </c>
      <c r="E601" s="22" t="str">
        <f t="shared" si="184"/>
        <v/>
      </c>
      <c r="F601" s="31"/>
      <c r="G601" s="301"/>
      <c r="H601" s="302"/>
      <c r="I601" s="303"/>
      <c r="J601" s="304"/>
      <c r="K601" s="283"/>
      <c r="L601" s="305"/>
      <c r="M601" s="285"/>
      <c r="N601" s="287"/>
      <c r="O601" s="31"/>
      <c r="P601" s="19" t="str">
        <f t="shared" si="185"/>
        <v/>
      </c>
      <c r="Q601" s="20" t="str">
        <f t="shared" si="186"/>
        <v/>
      </c>
      <c r="R601" s="29" t="str">
        <f t="shared" si="187"/>
        <v/>
      </c>
      <c r="S601" s="22" t="str">
        <f t="shared" si="188"/>
        <v/>
      </c>
      <c r="T601" s="31"/>
      <c r="U601" s="69" t="str">
        <f t="shared" si="189"/>
        <v/>
      </c>
      <c r="V601" s="31"/>
      <c r="X601" s="76" t="str">
        <f t="shared" si="190"/>
        <v/>
      </c>
      <c r="Z601" s="76" t="str">
        <f t="shared" si="191"/>
        <v/>
      </c>
      <c r="AA601" s="76" t="str">
        <f t="shared" si="192"/>
        <v/>
      </c>
      <c r="AC601" s="19" t="str">
        <f>IF($K601="", "", SUMIF('Drinks List'!DH$11:DH$1010, $K601, 'Drinks List'!DG$11:DG$1010))</f>
        <v/>
      </c>
      <c r="AD601" s="21"/>
      <c r="AE601" s="59" t="str">
        <f>IF($K601="", "", SUMIF('Drinks List'!DJ$11:DJ$1010, $K601, 'Drinks List'!DI$11:DI$1010))</f>
        <v/>
      </c>
      <c r="AF601" s="21"/>
      <c r="AG601" s="59" t="str">
        <f>IF($K601="", "", SUMIF('Drinks List'!DL$11:DL$1010, $K601, 'Drinks List'!DK$11:DK$1010))</f>
        <v/>
      </c>
      <c r="AH601" s="21"/>
      <c r="AI601" s="59" t="str">
        <f>IF($K601="", "", SUMIF('Drinks List'!DN$11:DN$1010, $K601, 'Drinks List'!DM$11:DM$1010))</f>
        <v/>
      </c>
      <c r="AJ601" s="21"/>
      <c r="AK601" s="59" t="str">
        <f>IF($K601="", "", SUMIF('Drinks List'!DP$11:DP$1010, $K601, 'Drinks List'!DO$11:DO$1010))</f>
        <v/>
      </c>
      <c r="AL601" s="21"/>
      <c r="AM601" s="59" t="str">
        <f>IF($K601="", "", SUMIF('Drinks List'!DR$11:DR$1010, $K601, 'Drinks List'!DQ$11:DQ$1010))</f>
        <v/>
      </c>
      <c r="AN601" s="21"/>
      <c r="AO601" s="59" t="str">
        <f>IF($K601="", "", SUMIF('Drinks List'!DT$11:DT$1010, $K601, 'Drinks List'!DS$11:DS$1010))</f>
        <v/>
      </c>
      <c r="AP601" s="21"/>
      <c r="AQ601" s="59" t="str">
        <f>IF($K601="", "", SUMIF('Drinks List'!DV$11:DV$1010, $K601, 'Drinks List'!DU$11:DU$1010))</f>
        <v/>
      </c>
      <c r="AR601" s="21"/>
      <c r="AS601" s="59" t="str">
        <f>IF($K601="", "", SUMIF('Drinks List'!DX$11:DX$1010, $K601, 'Drinks List'!DW$11:DW$1010))</f>
        <v/>
      </c>
      <c r="AT601" s="21"/>
      <c r="AU601" s="59" t="str">
        <f>IF($K601="", "", SUMIF('Drinks List'!DZ$11:DZ$1010, $K601, 'Drinks List'!DY$11:DY$1010))</f>
        <v/>
      </c>
      <c r="AV601" s="21"/>
      <c r="AW601" s="59" t="str">
        <f>IF($K601="", "", SUMIF('Drinks List'!EB$11:EB$1010, $K601, 'Drinks List'!EA$11:EA$1010))</f>
        <v/>
      </c>
      <c r="AX601" s="21"/>
      <c r="AY601" s="59" t="str">
        <f>IF($K601="", "", SUMIF('Drinks List'!ED$11:ED$1010, $K601, 'Drinks List'!EC$11:EC$1010))</f>
        <v/>
      </c>
      <c r="AZ601" s="21"/>
      <c r="BA601" s="59" t="str">
        <f>IF($K601="", "", SUMIF('Drinks List'!EF$11:EF$1010, $K601, 'Drinks List'!EE$11:EE$1010))</f>
        <v/>
      </c>
      <c r="BB601" s="21"/>
      <c r="BC601" s="59" t="str">
        <f>IF($K601="", "", SUMIF('Drinks List'!EH$11:EH$1010, $K601, 'Drinks List'!EG$11:EG$1010))</f>
        <v/>
      </c>
      <c r="BD601" s="21"/>
      <c r="BE601" s="59" t="str">
        <f>IF($K601="", "", SUMIF('Drinks List'!EJ$11:EJ$1010, $K601, 'Drinks List'!EI$11:EI$1010))</f>
        <v/>
      </c>
      <c r="BF601" s="21"/>
      <c r="BG601" s="59" t="str">
        <f>IF($K601="", "", SUMIF('Drinks List'!EL$11:EL$1010, $K601, 'Drinks List'!EK$11:EK$1010))</f>
        <v/>
      </c>
      <c r="BH601" s="21"/>
      <c r="BI601" s="59" t="str">
        <f>IF($K601="", "", SUMIF('Drinks List'!EN$11:EN$1010, $K601, 'Drinks List'!EM$11:EM$1010))</f>
        <v/>
      </c>
      <c r="BJ601" s="21"/>
      <c r="BK601" s="59" t="str">
        <f>IF($K601="", "", SUMIF('Drinks List'!EP$11:EP$1010, $K601, 'Drinks List'!EO$11:EO$1010))</f>
        <v/>
      </c>
      <c r="BL601" s="21"/>
      <c r="BM601" s="59" t="str">
        <f>IF($K601="", "", SUMIF('Drinks List'!ER$11:ER$1010, $K601, 'Drinks List'!EQ$11:EQ$1010))</f>
        <v/>
      </c>
      <c r="BN601" s="21"/>
      <c r="BO601" s="65" t="str">
        <f>IF($K601="", "", SUMIF('Drinks List'!ET$11:ET$1010, $K601, 'Drinks List'!ES$11:ES$1010))</f>
        <v/>
      </c>
      <c r="BQ601" s="120" t="str">
        <f t="shared" si="193"/>
        <v/>
      </c>
      <c r="BR601" s="62" t="str">
        <f t="shared" si="194"/>
        <v/>
      </c>
      <c r="BS601" s="76" t="str">
        <f>IF(BQ601="", "", COUNTIF(BQ$11:BQ$1010, "&gt;"&amp;BQ601)+1+COUNTIF(BQ$11:BQ601, BQ601)-1)</f>
        <v/>
      </c>
      <c r="BT601" s="76" t="str">
        <f>IF(BR601="", "", COUNTIF(BR$11:BR$1010, "&lt;"&amp;BR601)+1+COUNTIF(BR$11:BR601, BR601)-1)</f>
        <v/>
      </c>
      <c r="BV601" s="76" t="str">
        <f t="shared" si="195"/>
        <v/>
      </c>
      <c r="BW601" s="124" t="str">
        <f t="shared" si="196"/>
        <v/>
      </c>
      <c r="BX601" s="115" t="str">
        <f t="shared" si="197"/>
        <v/>
      </c>
      <c r="BY601" s="125" t="str">
        <f t="shared" si="198"/>
        <v/>
      </c>
      <c r="CA601" s="106" t="str">
        <f t="shared" si="199"/>
        <v/>
      </c>
      <c r="CB601" s="22" t="str">
        <f t="shared" si="200"/>
        <v/>
      </c>
      <c r="CD601" s="76" t="str">
        <f>IF($J601="", "", IF($BV601=0, "", COUNTIF($J$11:$J$1010, "&lt;"&amp;$J601)+1+COUNTIF($J$11:$J601, $J601)-1))</f>
        <v/>
      </c>
    </row>
    <row r="602" spans="1:82" x14ac:dyDescent="0.25">
      <c r="A602" s="31"/>
      <c r="B602" s="19" t="str">
        <f t="shared" si="181"/>
        <v/>
      </c>
      <c r="C602" s="20" t="str">
        <f t="shared" si="182"/>
        <v/>
      </c>
      <c r="D602" s="29" t="str">
        <f t="shared" si="183"/>
        <v/>
      </c>
      <c r="E602" s="22" t="str">
        <f t="shared" si="184"/>
        <v/>
      </c>
      <c r="F602" s="31"/>
      <c r="G602" s="301"/>
      <c r="H602" s="302"/>
      <c r="I602" s="303"/>
      <c r="J602" s="304"/>
      <c r="K602" s="283"/>
      <c r="L602" s="305"/>
      <c r="M602" s="285"/>
      <c r="N602" s="287"/>
      <c r="O602" s="31"/>
      <c r="P602" s="19" t="str">
        <f t="shared" si="185"/>
        <v/>
      </c>
      <c r="Q602" s="20" t="str">
        <f t="shared" si="186"/>
        <v/>
      </c>
      <c r="R602" s="29" t="str">
        <f t="shared" si="187"/>
        <v/>
      </c>
      <c r="S602" s="22" t="str">
        <f t="shared" si="188"/>
        <v/>
      </c>
      <c r="T602" s="31"/>
      <c r="U602" s="69" t="str">
        <f t="shared" si="189"/>
        <v/>
      </c>
      <c r="V602" s="31"/>
      <c r="X602" s="76" t="str">
        <f t="shared" si="190"/>
        <v/>
      </c>
      <c r="Z602" s="76" t="str">
        <f t="shared" si="191"/>
        <v/>
      </c>
      <c r="AA602" s="76" t="str">
        <f t="shared" si="192"/>
        <v/>
      </c>
      <c r="AC602" s="19" t="str">
        <f>IF($K602="", "", SUMIF('Drinks List'!DH$11:DH$1010, $K602, 'Drinks List'!DG$11:DG$1010))</f>
        <v/>
      </c>
      <c r="AD602" s="21"/>
      <c r="AE602" s="59" t="str">
        <f>IF($K602="", "", SUMIF('Drinks List'!DJ$11:DJ$1010, $K602, 'Drinks List'!DI$11:DI$1010))</f>
        <v/>
      </c>
      <c r="AF602" s="21"/>
      <c r="AG602" s="59" t="str">
        <f>IF($K602="", "", SUMIF('Drinks List'!DL$11:DL$1010, $K602, 'Drinks List'!DK$11:DK$1010))</f>
        <v/>
      </c>
      <c r="AH602" s="21"/>
      <c r="AI602" s="59" t="str">
        <f>IF($K602="", "", SUMIF('Drinks List'!DN$11:DN$1010, $K602, 'Drinks List'!DM$11:DM$1010))</f>
        <v/>
      </c>
      <c r="AJ602" s="21"/>
      <c r="AK602" s="59" t="str">
        <f>IF($K602="", "", SUMIF('Drinks List'!DP$11:DP$1010, $K602, 'Drinks List'!DO$11:DO$1010))</f>
        <v/>
      </c>
      <c r="AL602" s="21"/>
      <c r="AM602" s="59" t="str">
        <f>IF($K602="", "", SUMIF('Drinks List'!DR$11:DR$1010, $K602, 'Drinks List'!DQ$11:DQ$1010))</f>
        <v/>
      </c>
      <c r="AN602" s="21"/>
      <c r="AO602" s="59" t="str">
        <f>IF($K602="", "", SUMIF('Drinks List'!DT$11:DT$1010, $K602, 'Drinks List'!DS$11:DS$1010))</f>
        <v/>
      </c>
      <c r="AP602" s="21"/>
      <c r="AQ602" s="59" t="str">
        <f>IF($K602="", "", SUMIF('Drinks List'!DV$11:DV$1010, $K602, 'Drinks List'!DU$11:DU$1010))</f>
        <v/>
      </c>
      <c r="AR602" s="21"/>
      <c r="AS602" s="59" t="str">
        <f>IF($K602="", "", SUMIF('Drinks List'!DX$11:DX$1010, $K602, 'Drinks List'!DW$11:DW$1010))</f>
        <v/>
      </c>
      <c r="AT602" s="21"/>
      <c r="AU602" s="59" t="str">
        <f>IF($K602="", "", SUMIF('Drinks List'!DZ$11:DZ$1010, $K602, 'Drinks List'!DY$11:DY$1010))</f>
        <v/>
      </c>
      <c r="AV602" s="21"/>
      <c r="AW602" s="59" t="str">
        <f>IF($K602="", "", SUMIF('Drinks List'!EB$11:EB$1010, $K602, 'Drinks List'!EA$11:EA$1010))</f>
        <v/>
      </c>
      <c r="AX602" s="21"/>
      <c r="AY602" s="59" t="str">
        <f>IF($K602="", "", SUMIF('Drinks List'!ED$11:ED$1010, $K602, 'Drinks List'!EC$11:EC$1010))</f>
        <v/>
      </c>
      <c r="AZ602" s="21"/>
      <c r="BA602" s="59" t="str">
        <f>IF($K602="", "", SUMIF('Drinks List'!EF$11:EF$1010, $K602, 'Drinks List'!EE$11:EE$1010))</f>
        <v/>
      </c>
      <c r="BB602" s="21"/>
      <c r="BC602" s="59" t="str">
        <f>IF($K602="", "", SUMIF('Drinks List'!EH$11:EH$1010, $K602, 'Drinks List'!EG$11:EG$1010))</f>
        <v/>
      </c>
      <c r="BD602" s="21"/>
      <c r="BE602" s="59" t="str">
        <f>IF($K602="", "", SUMIF('Drinks List'!EJ$11:EJ$1010, $K602, 'Drinks List'!EI$11:EI$1010))</f>
        <v/>
      </c>
      <c r="BF602" s="21"/>
      <c r="BG602" s="59" t="str">
        <f>IF($K602="", "", SUMIF('Drinks List'!EL$11:EL$1010, $K602, 'Drinks List'!EK$11:EK$1010))</f>
        <v/>
      </c>
      <c r="BH602" s="21"/>
      <c r="BI602" s="59" t="str">
        <f>IF($K602="", "", SUMIF('Drinks List'!EN$11:EN$1010, $K602, 'Drinks List'!EM$11:EM$1010))</f>
        <v/>
      </c>
      <c r="BJ602" s="21"/>
      <c r="BK602" s="59" t="str">
        <f>IF($K602="", "", SUMIF('Drinks List'!EP$11:EP$1010, $K602, 'Drinks List'!EO$11:EO$1010))</f>
        <v/>
      </c>
      <c r="BL602" s="21"/>
      <c r="BM602" s="59" t="str">
        <f>IF($K602="", "", SUMIF('Drinks List'!ER$11:ER$1010, $K602, 'Drinks List'!EQ$11:EQ$1010))</f>
        <v/>
      </c>
      <c r="BN602" s="21"/>
      <c r="BO602" s="65" t="str">
        <f>IF($K602="", "", SUMIF('Drinks List'!ET$11:ET$1010, $K602, 'Drinks List'!ES$11:ES$1010))</f>
        <v/>
      </c>
      <c r="BQ602" s="120" t="str">
        <f t="shared" si="193"/>
        <v/>
      </c>
      <c r="BR602" s="62" t="str">
        <f t="shared" si="194"/>
        <v/>
      </c>
      <c r="BS602" s="76" t="str">
        <f>IF(BQ602="", "", COUNTIF(BQ$11:BQ$1010, "&gt;"&amp;BQ602)+1+COUNTIF(BQ$11:BQ602, BQ602)-1)</f>
        <v/>
      </c>
      <c r="BT602" s="76" t="str">
        <f>IF(BR602="", "", COUNTIF(BR$11:BR$1010, "&lt;"&amp;BR602)+1+COUNTIF(BR$11:BR602, BR602)-1)</f>
        <v/>
      </c>
      <c r="BV602" s="76" t="str">
        <f t="shared" si="195"/>
        <v/>
      </c>
      <c r="BW602" s="124" t="str">
        <f t="shared" si="196"/>
        <v/>
      </c>
      <c r="BX602" s="115" t="str">
        <f t="shared" si="197"/>
        <v/>
      </c>
      <c r="BY602" s="125" t="str">
        <f t="shared" si="198"/>
        <v/>
      </c>
      <c r="CA602" s="106" t="str">
        <f t="shared" si="199"/>
        <v/>
      </c>
      <c r="CB602" s="22" t="str">
        <f t="shared" si="200"/>
        <v/>
      </c>
      <c r="CD602" s="76" t="str">
        <f>IF($J602="", "", IF($BV602=0, "", COUNTIF($J$11:$J$1010, "&lt;"&amp;$J602)+1+COUNTIF($J$11:$J602, $J602)-1))</f>
        <v/>
      </c>
    </row>
    <row r="603" spans="1:82" x14ac:dyDescent="0.25">
      <c r="A603" s="31"/>
      <c r="B603" s="19" t="str">
        <f t="shared" si="181"/>
        <v/>
      </c>
      <c r="C603" s="20" t="str">
        <f t="shared" si="182"/>
        <v/>
      </c>
      <c r="D603" s="29" t="str">
        <f t="shared" si="183"/>
        <v/>
      </c>
      <c r="E603" s="22" t="str">
        <f t="shared" si="184"/>
        <v/>
      </c>
      <c r="F603" s="31"/>
      <c r="G603" s="301"/>
      <c r="H603" s="302"/>
      <c r="I603" s="303"/>
      <c r="J603" s="304"/>
      <c r="K603" s="283"/>
      <c r="L603" s="305"/>
      <c r="M603" s="285"/>
      <c r="N603" s="287"/>
      <c r="O603" s="31"/>
      <c r="P603" s="19" t="str">
        <f t="shared" si="185"/>
        <v/>
      </c>
      <c r="Q603" s="20" t="str">
        <f t="shared" si="186"/>
        <v/>
      </c>
      <c r="R603" s="29" t="str">
        <f t="shared" si="187"/>
        <v/>
      </c>
      <c r="S603" s="22" t="str">
        <f t="shared" si="188"/>
        <v/>
      </c>
      <c r="T603" s="31"/>
      <c r="U603" s="69" t="str">
        <f t="shared" si="189"/>
        <v/>
      </c>
      <c r="V603" s="31"/>
      <c r="X603" s="76" t="str">
        <f t="shared" si="190"/>
        <v/>
      </c>
      <c r="Z603" s="76" t="str">
        <f t="shared" si="191"/>
        <v/>
      </c>
      <c r="AA603" s="76" t="str">
        <f t="shared" si="192"/>
        <v/>
      </c>
      <c r="AC603" s="19" t="str">
        <f>IF($K603="", "", SUMIF('Drinks List'!DH$11:DH$1010, $K603, 'Drinks List'!DG$11:DG$1010))</f>
        <v/>
      </c>
      <c r="AD603" s="21"/>
      <c r="AE603" s="59" t="str">
        <f>IF($K603="", "", SUMIF('Drinks List'!DJ$11:DJ$1010, $K603, 'Drinks List'!DI$11:DI$1010))</f>
        <v/>
      </c>
      <c r="AF603" s="21"/>
      <c r="AG603" s="59" t="str">
        <f>IF($K603="", "", SUMIF('Drinks List'!DL$11:DL$1010, $K603, 'Drinks List'!DK$11:DK$1010))</f>
        <v/>
      </c>
      <c r="AH603" s="21"/>
      <c r="AI603" s="59" t="str">
        <f>IF($K603="", "", SUMIF('Drinks List'!DN$11:DN$1010, $K603, 'Drinks List'!DM$11:DM$1010))</f>
        <v/>
      </c>
      <c r="AJ603" s="21"/>
      <c r="AK603" s="59" t="str">
        <f>IF($K603="", "", SUMIF('Drinks List'!DP$11:DP$1010, $K603, 'Drinks List'!DO$11:DO$1010))</f>
        <v/>
      </c>
      <c r="AL603" s="21"/>
      <c r="AM603" s="59" t="str">
        <f>IF($K603="", "", SUMIF('Drinks List'!DR$11:DR$1010, $K603, 'Drinks List'!DQ$11:DQ$1010))</f>
        <v/>
      </c>
      <c r="AN603" s="21"/>
      <c r="AO603" s="59" t="str">
        <f>IF($K603="", "", SUMIF('Drinks List'!DT$11:DT$1010, $K603, 'Drinks List'!DS$11:DS$1010))</f>
        <v/>
      </c>
      <c r="AP603" s="21"/>
      <c r="AQ603" s="59" t="str">
        <f>IF($K603="", "", SUMIF('Drinks List'!DV$11:DV$1010, $K603, 'Drinks List'!DU$11:DU$1010))</f>
        <v/>
      </c>
      <c r="AR603" s="21"/>
      <c r="AS603" s="59" t="str">
        <f>IF($K603="", "", SUMIF('Drinks List'!DX$11:DX$1010, $K603, 'Drinks List'!DW$11:DW$1010))</f>
        <v/>
      </c>
      <c r="AT603" s="21"/>
      <c r="AU603" s="59" t="str">
        <f>IF($K603="", "", SUMIF('Drinks List'!DZ$11:DZ$1010, $K603, 'Drinks List'!DY$11:DY$1010))</f>
        <v/>
      </c>
      <c r="AV603" s="21"/>
      <c r="AW603" s="59" t="str">
        <f>IF($K603="", "", SUMIF('Drinks List'!EB$11:EB$1010, $K603, 'Drinks List'!EA$11:EA$1010))</f>
        <v/>
      </c>
      <c r="AX603" s="21"/>
      <c r="AY603" s="59" t="str">
        <f>IF($K603="", "", SUMIF('Drinks List'!ED$11:ED$1010, $K603, 'Drinks List'!EC$11:EC$1010))</f>
        <v/>
      </c>
      <c r="AZ603" s="21"/>
      <c r="BA603" s="59" t="str">
        <f>IF($K603="", "", SUMIF('Drinks List'!EF$11:EF$1010, $K603, 'Drinks List'!EE$11:EE$1010))</f>
        <v/>
      </c>
      <c r="BB603" s="21"/>
      <c r="BC603" s="59" t="str">
        <f>IF($K603="", "", SUMIF('Drinks List'!EH$11:EH$1010, $K603, 'Drinks List'!EG$11:EG$1010))</f>
        <v/>
      </c>
      <c r="BD603" s="21"/>
      <c r="BE603" s="59" t="str">
        <f>IF($K603="", "", SUMIF('Drinks List'!EJ$11:EJ$1010, $K603, 'Drinks List'!EI$11:EI$1010))</f>
        <v/>
      </c>
      <c r="BF603" s="21"/>
      <c r="BG603" s="59" t="str">
        <f>IF($K603="", "", SUMIF('Drinks List'!EL$11:EL$1010, $K603, 'Drinks List'!EK$11:EK$1010))</f>
        <v/>
      </c>
      <c r="BH603" s="21"/>
      <c r="BI603" s="59" t="str">
        <f>IF($K603="", "", SUMIF('Drinks List'!EN$11:EN$1010, $K603, 'Drinks List'!EM$11:EM$1010))</f>
        <v/>
      </c>
      <c r="BJ603" s="21"/>
      <c r="BK603" s="59" t="str">
        <f>IF($K603="", "", SUMIF('Drinks List'!EP$11:EP$1010, $K603, 'Drinks List'!EO$11:EO$1010))</f>
        <v/>
      </c>
      <c r="BL603" s="21"/>
      <c r="BM603" s="59" t="str">
        <f>IF($K603="", "", SUMIF('Drinks List'!ER$11:ER$1010, $K603, 'Drinks List'!EQ$11:EQ$1010))</f>
        <v/>
      </c>
      <c r="BN603" s="21"/>
      <c r="BO603" s="65" t="str">
        <f>IF($K603="", "", SUMIF('Drinks List'!ET$11:ET$1010, $K603, 'Drinks List'!ES$11:ES$1010))</f>
        <v/>
      </c>
      <c r="BQ603" s="120" t="str">
        <f t="shared" si="193"/>
        <v/>
      </c>
      <c r="BR603" s="62" t="str">
        <f t="shared" si="194"/>
        <v/>
      </c>
      <c r="BS603" s="76" t="str">
        <f>IF(BQ603="", "", COUNTIF(BQ$11:BQ$1010, "&gt;"&amp;BQ603)+1+COUNTIF(BQ$11:BQ603, BQ603)-1)</f>
        <v/>
      </c>
      <c r="BT603" s="76" t="str">
        <f>IF(BR603="", "", COUNTIF(BR$11:BR$1010, "&lt;"&amp;BR603)+1+COUNTIF(BR$11:BR603, BR603)-1)</f>
        <v/>
      </c>
      <c r="BV603" s="76" t="str">
        <f t="shared" si="195"/>
        <v/>
      </c>
      <c r="BW603" s="124" t="str">
        <f t="shared" si="196"/>
        <v/>
      </c>
      <c r="BX603" s="115" t="str">
        <f t="shared" si="197"/>
        <v/>
      </c>
      <c r="BY603" s="125" t="str">
        <f t="shared" si="198"/>
        <v/>
      </c>
      <c r="CA603" s="106" t="str">
        <f t="shared" si="199"/>
        <v/>
      </c>
      <c r="CB603" s="22" t="str">
        <f t="shared" si="200"/>
        <v/>
      </c>
      <c r="CD603" s="76" t="str">
        <f>IF($J603="", "", IF($BV603=0, "", COUNTIF($J$11:$J$1010, "&lt;"&amp;$J603)+1+COUNTIF($J$11:$J603, $J603)-1))</f>
        <v/>
      </c>
    </row>
    <row r="604" spans="1:82" x14ac:dyDescent="0.25">
      <c r="A604" s="31"/>
      <c r="B604" s="19" t="str">
        <f t="shared" si="181"/>
        <v/>
      </c>
      <c r="C604" s="20" t="str">
        <f t="shared" si="182"/>
        <v/>
      </c>
      <c r="D604" s="29" t="str">
        <f t="shared" si="183"/>
        <v/>
      </c>
      <c r="E604" s="22" t="str">
        <f t="shared" si="184"/>
        <v/>
      </c>
      <c r="F604" s="31"/>
      <c r="G604" s="301"/>
      <c r="H604" s="302"/>
      <c r="I604" s="303"/>
      <c r="J604" s="304"/>
      <c r="K604" s="283"/>
      <c r="L604" s="305"/>
      <c r="M604" s="285"/>
      <c r="N604" s="287"/>
      <c r="O604" s="31"/>
      <c r="P604" s="19" t="str">
        <f t="shared" si="185"/>
        <v/>
      </c>
      <c r="Q604" s="20" t="str">
        <f t="shared" si="186"/>
        <v/>
      </c>
      <c r="R604" s="29" t="str">
        <f t="shared" si="187"/>
        <v/>
      </c>
      <c r="S604" s="22" t="str">
        <f t="shared" si="188"/>
        <v/>
      </c>
      <c r="T604" s="31"/>
      <c r="U604" s="69" t="str">
        <f t="shared" si="189"/>
        <v/>
      </c>
      <c r="V604" s="31"/>
      <c r="X604" s="76" t="str">
        <f t="shared" si="190"/>
        <v/>
      </c>
      <c r="Z604" s="76" t="str">
        <f t="shared" si="191"/>
        <v/>
      </c>
      <c r="AA604" s="76" t="str">
        <f t="shared" si="192"/>
        <v/>
      </c>
      <c r="AC604" s="19" t="str">
        <f>IF($K604="", "", SUMIF('Drinks List'!DH$11:DH$1010, $K604, 'Drinks List'!DG$11:DG$1010))</f>
        <v/>
      </c>
      <c r="AD604" s="21"/>
      <c r="AE604" s="59" t="str">
        <f>IF($K604="", "", SUMIF('Drinks List'!DJ$11:DJ$1010, $K604, 'Drinks List'!DI$11:DI$1010))</f>
        <v/>
      </c>
      <c r="AF604" s="21"/>
      <c r="AG604" s="59" t="str">
        <f>IF($K604="", "", SUMIF('Drinks List'!DL$11:DL$1010, $K604, 'Drinks List'!DK$11:DK$1010))</f>
        <v/>
      </c>
      <c r="AH604" s="21"/>
      <c r="AI604" s="59" t="str">
        <f>IF($K604="", "", SUMIF('Drinks List'!DN$11:DN$1010, $K604, 'Drinks List'!DM$11:DM$1010))</f>
        <v/>
      </c>
      <c r="AJ604" s="21"/>
      <c r="AK604" s="59" t="str">
        <f>IF($K604="", "", SUMIF('Drinks List'!DP$11:DP$1010, $K604, 'Drinks List'!DO$11:DO$1010))</f>
        <v/>
      </c>
      <c r="AL604" s="21"/>
      <c r="AM604" s="59" t="str">
        <f>IF($K604="", "", SUMIF('Drinks List'!DR$11:DR$1010, $K604, 'Drinks List'!DQ$11:DQ$1010))</f>
        <v/>
      </c>
      <c r="AN604" s="21"/>
      <c r="AO604" s="59" t="str">
        <f>IF($K604="", "", SUMIF('Drinks List'!DT$11:DT$1010, $K604, 'Drinks List'!DS$11:DS$1010))</f>
        <v/>
      </c>
      <c r="AP604" s="21"/>
      <c r="AQ604" s="59" t="str">
        <f>IF($K604="", "", SUMIF('Drinks List'!DV$11:DV$1010, $K604, 'Drinks List'!DU$11:DU$1010))</f>
        <v/>
      </c>
      <c r="AR604" s="21"/>
      <c r="AS604" s="59" t="str">
        <f>IF($K604="", "", SUMIF('Drinks List'!DX$11:DX$1010, $K604, 'Drinks List'!DW$11:DW$1010))</f>
        <v/>
      </c>
      <c r="AT604" s="21"/>
      <c r="AU604" s="59" t="str">
        <f>IF($K604="", "", SUMIF('Drinks List'!DZ$11:DZ$1010, $K604, 'Drinks List'!DY$11:DY$1010))</f>
        <v/>
      </c>
      <c r="AV604" s="21"/>
      <c r="AW604" s="59" t="str">
        <f>IF($K604="", "", SUMIF('Drinks List'!EB$11:EB$1010, $K604, 'Drinks List'!EA$11:EA$1010))</f>
        <v/>
      </c>
      <c r="AX604" s="21"/>
      <c r="AY604" s="59" t="str">
        <f>IF($K604="", "", SUMIF('Drinks List'!ED$11:ED$1010, $K604, 'Drinks List'!EC$11:EC$1010))</f>
        <v/>
      </c>
      <c r="AZ604" s="21"/>
      <c r="BA604" s="59" t="str">
        <f>IF($K604="", "", SUMIF('Drinks List'!EF$11:EF$1010, $K604, 'Drinks List'!EE$11:EE$1010))</f>
        <v/>
      </c>
      <c r="BB604" s="21"/>
      <c r="BC604" s="59" t="str">
        <f>IF($K604="", "", SUMIF('Drinks List'!EH$11:EH$1010, $K604, 'Drinks List'!EG$11:EG$1010))</f>
        <v/>
      </c>
      <c r="BD604" s="21"/>
      <c r="BE604" s="59" t="str">
        <f>IF($K604="", "", SUMIF('Drinks List'!EJ$11:EJ$1010, $K604, 'Drinks List'!EI$11:EI$1010))</f>
        <v/>
      </c>
      <c r="BF604" s="21"/>
      <c r="BG604" s="59" t="str">
        <f>IF($K604="", "", SUMIF('Drinks List'!EL$11:EL$1010, $K604, 'Drinks List'!EK$11:EK$1010))</f>
        <v/>
      </c>
      <c r="BH604" s="21"/>
      <c r="BI604" s="59" t="str">
        <f>IF($K604="", "", SUMIF('Drinks List'!EN$11:EN$1010, $K604, 'Drinks List'!EM$11:EM$1010))</f>
        <v/>
      </c>
      <c r="BJ604" s="21"/>
      <c r="BK604" s="59" t="str">
        <f>IF($K604="", "", SUMIF('Drinks List'!EP$11:EP$1010, $K604, 'Drinks List'!EO$11:EO$1010))</f>
        <v/>
      </c>
      <c r="BL604" s="21"/>
      <c r="BM604" s="59" t="str">
        <f>IF($K604="", "", SUMIF('Drinks List'!ER$11:ER$1010, $K604, 'Drinks List'!EQ$11:EQ$1010))</f>
        <v/>
      </c>
      <c r="BN604" s="21"/>
      <c r="BO604" s="65" t="str">
        <f>IF($K604="", "", SUMIF('Drinks List'!ET$11:ET$1010, $K604, 'Drinks List'!ES$11:ES$1010))</f>
        <v/>
      </c>
      <c r="BQ604" s="120" t="str">
        <f t="shared" si="193"/>
        <v/>
      </c>
      <c r="BR604" s="62" t="str">
        <f t="shared" si="194"/>
        <v/>
      </c>
      <c r="BS604" s="76" t="str">
        <f>IF(BQ604="", "", COUNTIF(BQ$11:BQ$1010, "&gt;"&amp;BQ604)+1+COUNTIF(BQ$11:BQ604, BQ604)-1)</f>
        <v/>
      </c>
      <c r="BT604" s="76" t="str">
        <f>IF(BR604="", "", COUNTIF(BR$11:BR$1010, "&lt;"&amp;BR604)+1+COUNTIF(BR$11:BR604, BR604)-1)</f>
        <v/>
      </c>
      <c r="BV604" s="76" t="str">
        <f t="shared" si="195"/>
        <v/>
      </c>
      <c r="BW604" s="124" t="str">
        <f t="shared" si="196"/>
        <v/>
      </c>
      <c r="BX604" s="115" t="str">
        <f t="shared" si="197"/>
        <v/>
      </c>
      <c r="BY604" s="125" t="str">
        <f t="shared" si="198"/>
        <v/>
      </c>
      <c r="CA604" s="106" t="str">
        <f t="shared" si="199"/>
        <v/>
      </c>
      <c r="CB604" s="22" t="str">
        <f t="shared" si="200"/>
        <v/>
      </c>
      <c r="CD604" s="76" t="str">
        <f>IF($J604="", "", IF($BV604=0, "", COUNTIF($J$11:$J$1010, "&lt;"&amp;$J604)+1+COUNTIF($J$11:$J604, $J604)-1))</f>
        <v/>
      </c>
    </row>
    <row r="605" spans="1:82" x14ac:dyDescent="0.25">
      <c r="A605" s="31"/>
      <c r="B605" s="19" t="str">
        <f t="shared" si="181"/>
        <v/>
      </c>
      <c r="C605" s="20" t="str">
        <f t="shared" si="182"/>
        <v/>
      </c>
      <c r="D605" s="29" t="str">
        <f t="shared" si="183"/>
        <v/>
      </c>
      <c r="E605" s="22" t="str">
        <f t="shared" si="184"/>
        <v/>
      </c>
      <c r="F605" s="31"/>
      <c r="G605" s="301"/>
      <c r="H605" s="302"/>
      <c r="I605" s="303"/>
      <c r="J605" s="304"/>
      <c r="K605" s="283"/>
      <c r="L605" s="305"/>
      <c r="M605" s="285"/>
      <c r="N605" s="287"/>
      <c r="O605" s="31"/>
      <c r="P605" s="19" t="str">
        <f t="shared" si="185"/>
        <v/>
      </c>
      <c r="Q605" s="20" t="str">
        <f t="shared" si="186"/>
        <v/>
      </c>
      <c r="R605" s="29" t="str">
        <f t="shared" si="187"/>
        <v/>
      </c>
      <c r="S605" s="22" t="str">
        <f t="shared" si="188"/>
        <v/>
      </c>
      <c r="T605" s="31"/>
      <c r="U605" s="69" t="str">
        <f t="shared" si="189"/>
        <v/>
      </c>
      <c r="V605" s="31"/>
      <c r="X605" s="76" t="str">
        <f t="shared" si="190"/>
        <v/>
      </c>
      <c r="Z605" s="76" t="str">
        <f t="shared" si="191"/>
        <v/>
      </c>
      <c r="AA605" s="76" t="str">
        <f t="shared" si="192"/>
        <v/>
      </c>
      <c r="AC605" s="19" t="str">
        <f>IF($K605="", "", SUMIF('Drinks List'!DH$11:DH$1010, $K605, 'Drinks List'!DG$11:DG$1010))</f>
        <v/>
      </c>
      <c r="AD605" s="21"/>
      <c r="AE605" s="59" t="str">
        <f>IF($K605="", "", SUMIF('Drinks List'!DJ$11:DJ$1010, $K605, 'Drinks List'!DI$11:DI$1010))</f>
        <v/>
      </c>
      <c r="AF605" s="21"/>
      <c r="AG605" s="59" t="str">
        <f>IF($K605="", "", SUMIF('Drinks List'!DL$11:DL$1010, $K605, 'Drinks List'!DK$11:DK$1010))</f>
        <v/>
      </c>
      <c r="AH605" s="21"/>
      <c r="AI605" s="59" t="str">
        <f>IF($K605="", "", SUMIF('Drinks List'!DN$11:DN$1010, $K605, 'Drinks List'!DM$11:DM$1010))</f>
        <v/>
      </c>
      <c r="AJ605" s="21"/>
      <c r="AK605" s="59" t="str">
        <f>IF($K605="", "", SUMIF('Drinks List'!DP$11:DP$1010, $K605, 'Drinks List'!DO$11:DO$1010))</f>
        <v/>
      </c>
      <c r="AL605" s="21"/>
      <c r="AM605" s="59" t="str">
        <f>IF($K605="", "", SUMIF('Drinks List'!DR$11:DR$1010, $K605, 'Drinks List'!DQ$11:DQ$1010))</f>
        <v/>
      </c>
      <c r="AN605" s="21"/>
      <c r="AO605" s="59" t="str">
        <f>IF($K605="", "", SUMIF('Drinks List'!DT$11:DT$1010, $K605, 'Drinks List'!DS$11:DS$1010))</f>
        <v/>
      </c>
      <c r="AP605" s="21"/>
      <c r="AQ605" s="59" t="str">
        <f>IF($K605="", "", SUMIF('Drinks List'!DV$11:DV$1010, $K605, 'Drinks List'!DU$11:DU$1010))</f>
        <v/>
      </c>
      <c r="AR605" s="21"/>
      <c r="AS605" s="59" t="str">
        <f>IF($K605="", "", SUMIF('Drinks List'!DX$11:DX$1010, $K605, 'Drinks List'!DW$11:DW$1010))</f>
        <v/>
      </c>
      <c r="AT605" s="21"/>
      <c r="AU605" s="59" t="str">
        <f>IF($K605="", "", SUMIF('Drinks List'!DZ$11:DZ$1010, $K605, 'Drinks List'!DY$11:DY$1010))</f>
        <v/>
      </c>
      <c r="AV605" s="21"/>
      <c r="AW605" s="59" t="str">
        <f>IF($K605="", "", SUMIF('Drinks List'!EB$11:EB$1010, $K605, 'Drinks List'!EA$11:EA$1010))</f>
        <v/>
      </c>
      <c r="AX605" s="21"/>
      <c r="AY605" s="59" t="str">
        <f>IF($K605="", "", SUMIF('Drinks List'!ED$11:ED$1010, $K605, 'Drinks List'!EC$11:EC$1010))</f>
        <v/>
      </c>
      <c r="AZ605" s="21"/>
      <c r="BA605" s="59" t="str">
        <f>IF($K605="", "", SUMIF('Drinks List'!EF$11:EF$1010, $K605, 'Drinks List'!EE$11:EE$1010))</f>
        <v/>
      </c>
      <c r="BB605" s="21"/>
      <c r="BC605" s="59" t="str">
        <f>IF($K605="", "", SUMIF('Drinks List'!EH$11:EH$1010, $K605, 'Drinks List'!EG$11:EG$1010))</f>
        <v/>
      </c>
      <c r="BD605" s="21"/>
      <c r="BE605" s="59" t="str">
        <f>IF($K605="", "", SUMIF('Drinks List'!EJ$11:EJ$1010, $K605, 'Drinks List'!EI$11:EI$1010))</f>
        <v/>
      </c>
      <c r="BF605" s="21"/>
      <c r="BG605" s="59" t="str">
        <f>IF($K605="", "", SUMIF('Drinks List'!EL$11:EL$1010, $K605, 'Drinks List'!EK$11:EK$1010))</f>
        <v/>
      </c>
      <c r="BH605" s="21"/>
      <c r="BI605" s="59" t="str">
        <f>IF($K605="", "", SUMIF('Drinks List'!EN$11:EN$1010, $K605, 'Drinks List'!EM$11:EM$1010))</f>
        <v/>
      </c>
      <c r="BJ605" s="21"/>
      <c r="BK605" s="59" t="str">
        <f>IF($K605="", "", SUMIF('Drinks List'!EP$11:EP$1010, $K605, 'Drinks List'!EO$11:EO$1010))</f>
        <v/>
      </c>
      <c r="BL605" s="21"/>
      <c r="BM605" s="59" t="str">
        <f>IF($K605="", "", SUMIF('Drinks List'!ER$11:ER$1010, $K605, 'Drinks List'!EQ$11:EQ$1010))</f>
        <v/>
      </c>
      <c r="BN605" s="21"/>
      <c r="BO605" s="65" t="str">
        <f>IF($K605="", "", SUMIF('Drinks List'!ET$11:ET$1010, $K605, 'Drinks List'!ES$11:ES$1010))</f>
        <v/>
      </c>
      <c r="BQ605" s="120" t="str">
        <f t="shared" si="193"/>
        <v/>
      </c>
      <c r="BR605" s="62" t="str">
        <f t="shared" si="194"/>
        <v/>
      </c>
      <c r="BS605" s="76" t="str">
        <f>IF(BQ605="", "", COUNTIF(BQ$11:BQ$1010, "&gt;"&amp;BQ605)+1+COUNTIF(BQ$11:BQ605, BQ605)-1)</f>
        <v/>
      </c>
      <c r="BT605" s="76" t="str">
        <f>IF(BR605="", "", COUNTIF(BR$11:BR$1010, "&lt;"&amp;BR605)+1+COUNTIF(BR$11:BR605, BR605)-1)</f>
        <v/>
      </c>
      <c r="BV605" s="76" t="str">
        <f t="shared" si="195"/>
        <v/>
      </c>
      <c r="BW605" s="124" t="str">
        <f t="shared" si="196"/>
        <v/>
      </c>
      <c r="BX605" s="115" t="str">
        <f t="shared" si="197"/>
        <v/>
      </c>
      <c r="BY605" s="125" t="str">
        <f t="shared" si="198"/>
        <v/>
      </c>
      <c r="CA605" s="106" t="str">
        <f t="shared" si="199"/>
        <v/>
      </c>
      <c r="CB605" s="22" t="str">
        <f t="shared" si="200"/>
        <v/>
      </c>
      <c r="CD605" s="76" t="str">
        <f>IF($J605="", "", IF($BV605=0, "", COUNTIF($J$11:$J$1010, "&lt;"&amp;$J605)+1+COUNTIF($J$11:$J605, $J605)-1))</f>
        <v/>
      </c>
    </row>
    <row r="606" spans="1:82" x14ac:dyDescent="0.25">
      <c r="A606" s="31"/>
      <c r="B606" s="19" t="str">
        <f t="shared" si="181"/>
        <v/>
      </c>
      <c r="C606" s="20" t="str">
        <f t="shared" si="182"/>
        <v/>
      </c>
      <c r="D606" s="29" t="str">
        <f t="shared" si="183"/>
        <v/>
      </c>
      <c r="E606" s="22" t="str">
        <f t="shared" si="184"/>
        <v/>
      </c>
      <c r="F606" s="31"/>
      <c r="G606" s="301"/>
      <c r="H606" s="302"/>
      <c r="I606" s="303"/>
      <c r="J606" s="304"/>
      <c r="K606" s="283"/>
      <c r="L606" s="305"/>
      <c r="M606" s="285"/>
      <c r="N606" s="287"/>
      <c r="O606" s="31"/>
      <c r="P606" s="19" t="str">
        <f t="shared" si="185"/>
        <v/>
      </c>
      <c r="Q606" s="20" t="str">
        <f t="shared" si="186"/>
        <v/>
      </c>
      <c r="R606" s="29" t="str">
        <f t="shared" si="187"/>
        <v/>
      </c>
      <c r="S606" s="22" t="str">
        <f t="shared" si="188"/>
        <v/>
      </c>
      <c r="T606" s="31"/>
      <c r="U606" s="69" t="str">
        <f t="shared" si="189"/>
        <v/>
      </c>
      <c r="V606" s="31"/>
      <c r="X606" s="76" t="str">
        <f t="shared" si="190"/>
        <v/>
      </c>
      <c r="Z606" s="76" t="str">
        <f t="shared" si="191"/>
        <v/>
      </c>
      <c r="AA606" s="76" t="str">
        <f t="shared" si="192"/>
        <v/>
      </c>
      <c r="AC606" s="19" t="str">
        <f>IF($K606="", "", SUMIF('Drinks List'!DH$11:DH$1010, $K606, 'Drinks List'!DG$11:DG$1010))</f>
        <v/>
      </c>
      <c r="AD606" s="21"/>
      <c r="AE606" s="59" t="str">
        <f>IF($K606="", "", SUMIF('Drinks List'!DJ$11:DJ$1010, $K606, 'Drinks List'!DI$11:DI$1010))</f>
        <v/>
      </c>
      <c r="AF606" s="21"/>
      <c r="AG606" s="59" t="str">
        <f>IF($K606="", "", SUMIF('Drinks List'!DL$11:DL$1010, $K606, 'Drinks List'!DK$11:DK$1010))</f>
        <v/>
      </c>
      <c r="AH606" s="21"/>
      <c r="AI606" s="59" t="str">
        <f>IF($K606="", "", SUMIF('Drinks List'!DN$11:DN$1010, $K606, 'Drinks List'!DM$11:DM$1010))</f>
        <v/>
      </c>
      <c r="AJ606" s="21"/>
      <c r="AK606" s="59" t="str">
        <f>IF($K606="", "", SUMIF('Drinks List'!DP$11:DP$1010, $K606, 'Drinks List'!DO$11:DO$1010))</f>
        <v/>
      </c>
      <c r="AL606" s="21"/>
      <c r="AM606" s="59" t="str">
        <f>IF($K606="", "", SUMIF('Drinks List'!DR$11:DR$1010, $K606, 'Drinks List'!DQ$11:DQ$1010))</f>
        <v/>
      </c>
      <c r="AN606" s="21"/>
      <c r="AO606" s="59" t="str">
        <f>IF($K606="", "", SUMIF('Drinks List'!DT$11:DT$1010, $K606, 'Drinks List'!DS$11:DS$1010))</f>
        <v/>
      </c>
      <c r="AP606" s="21"/>
      <c r="AQ606" s="59" t="str">
        <f>IF($K606="", "", SUMIF('Drinks List'!DV$11:DV$1010, $K606, 'Drinks List'!DU$11:DU$1010))</f>
        <v/>
      </c>
      <c r="AR606" s="21"/>
      <c r="AS606" s="59" t="str">
        <f>IF($K606="", "", SUMIF('Drinks List'!DX$11:DX$1010, $K606, 'Drinks List'!DW$11:DW$1010))</f>
        <v/>
      </c>
      <c r="AT606" s="21"/>
      <c r="AU606" s="59" t="str">
        <f>IF($K606="", "", SUMIF('Drinks List'!DZ$11:DZ$1010, $K606, 'Drinks List'!DY$11:DY$1010))</f>
        <v/>
      </c>
      <c r="AV606" s="21"/>
      <c r="AW606" s="59" t="str">
        <f>IF($K606="", "", SUMIF('Drinks List'!EB$11:EB$1010, $K606, 'Drinks List'!EA$11:EA$1010))</f>
        <v/>
      </c>
      <c r="AX606" s="21"/>
      <c r="AY606" s="59" t="str">
        <f>IF($K606="", "", SUMIF('Drinks List'!ED$11:ED$1010, $K606, 'Drinks List'!EC$11:EC$1010))</f>
        <v/>
      </c>
      <c r="AZ606" s="21"/>
      <c r="BA606" s="59" t="str">
        <f>IF($K606="", "", SUMIF('Drinks List'!EF$11:EF$1010, $K606, 'Drinks List'!EE$11:EE$1010))</f>
        <v/>
      </c>
      <c r="BB606" s="21"/>
      <c r="BC606" s="59" t="str">
        <f>IF($K606="", "", SUMIF('Drinks List'!EH$11:EH$1010, $K606, 'Drinks List'!EG$11:EG$1010))</f>
        <v/>
      </c>
      <c r="BD606" s="21"/>
      <c r="BE606" s="59" t="str">
        <f>IF($K606="", "", SUMIF('Drinks List'!EJ$11:EJ$1010, $K606, 'Drinks List'!EI$11:EI$1010))</f>
        <v/>
      </c>
      <c r="BF606" s="21"/>
      <c r="BG606" s="59" t="str">
        <f>IF($K606="", "", SUMIF('Drinks List'!EL$11:EL$1010, $K606, 'Drinks List'!EK$11:EK$1010))</f>
        <v/>
      </c>
      <c r="BH606" s="21"/>
      <c r="BI606" s="59" t="str">
        <f>IF($K606="", "", SUMIF('Drinks List'!EN$11:EN$1010, $K606, 'Drinks List'!EM$11:EM$1010))</f>
        <v/>
      </c>
      <c r="BJ606" s="21"/>
      <c r="BK606" s="59" t="str">
        <f>IF($K606="", "", SUMIF('Drinks List'!EP$11:EP$1010, $K606, 'Drinks List'!EO$11:EO$1010))</f>
        <v/>
      </c>
      <c r="BL606" s="21"/>
      <c r="BM606" s="59" t="str">
        <f>IF($K606="", "", SUMIF('Drinks List'!ER$11:ER$1010, $K606, 'Drinks List'!EQ$11:EQ$1010))</f>
        <v/>
      </c>
      <c r="BN606" s="21"/>
      <c r="BO606" s="65" t="str">
        <f>IF($K606="", "", SUMIF('Drinks List'!ET$11:ET$1010, $K606, 'Drinks List'!ES$11:ES$1010))</f>
        <v/>
      </c>
      <c r="BQ606" s="120" t="str">
        <f t="shared" si="193"/>
        <v/>
      </c>
      <c r="BR606" s="62" t="str">
        <f t="shared" si="194"/>
        <v/>
      </c>
      <c r="BS606" s="76" t="str">
        <f>IF(BQ606="", "", COUNTIF(BQ$11:BQ$1010, "&gt;"&amp;BQ606)+1+COUNTIF(BQ$11:BQ606, BQ606)-1)</f>
        <v/>
      </c>
      <c r="BT606" s="76" t="str">
        <f>IF(BR606="", "", COUNTIF(BR$11:BR$1010, "&lt;"&amp;BR606)+1+COUNTIF(BR$11:BR606, BR606)-1)</f>
        <v/>
      </c>
      <c r="BV606" s="76" t="str">
        <f t="shared" si="195"/>
        <v/>
      </c>
      <c r="BW606" s="124" t="str">
        <f t="shared" si="196"/>
        <v/>
      </c>
      <c r="BX606" s="115" t="str">
        <f t="shared" si="197"/>
        <v/>
      </c>
      <c r="BY606" s="125" t="str">
        <f t="shared" si="198"/>
        <v/>
      </c>
      <c r="CA606" s="106" t="str">
        <f t="shared" si="199"/>
        <v/>
      </c>
      <c r="CB606" s="22" t="str">
        <f t="shared" si="200"/>
        <v/>
      </c>
      <c r="CD606" s="76" t="str">
        <f>IF($J606="", "", IF($BV606=0, "", COUNTIF($J$11:$J$1010, "&lt;"&amp;$J606)+1+COUNTIF($J$11:$J606, $J606)-1))</f>
        <v/>
      </c>
    </row>
    <row r="607" spans="1:82" x14ac:dyDescent="0.25">
      <c r="A607" s="31"/>
      <c r="B607" s="19" t="str">
        <f t="shared" si="181"/>
        <v/>
      </c>
      <c r="C607" s="20" t="str">
        <f t="shared" si="182"/>
        <v/>
      </c>
      <c r="D607" s="29" t="str">
        <f t="shared" si="183"/>
        <v/>
      </c>
      <c r="E607" s="22" t="str">
        <f t="shared" si="184"/>
        <v/>
      </c>
      <c r="F607" s="31"/>
      <c r="G607" s="301"/>
      <c r="H607" s="302"/>
      <c r="I607" s="303"/>
      <c r="J607" s="304"/>
      <c r="K607" s="283"/>
      <c r="L607" s="305"/>
      <c r="M607" s="285"/>
      <c r="N607" s="287"/>
      <c r="O607" s="31"/>
      <c r="P607" s="19" t="str">
        <f t="shared" si="185"/>
        <v/>
      </c>
      <c r="Q607" s="20" t="str">
        <f t="shared" si="186"/>
        <v/>
      </c>
      <c r="R607" s="29" t="str">
        <f t="shared" si="187"/>
        <v/>
      </c>
      <c r="S607" s="22" t="str">
        <f t="shared" si="188"/>
        <v/>
      </c>
      <c r="T607" s="31"/>
      <c r="U607" s="69" t="str">
        <f t="shared" si="189"/>
        <v/>
      </c>
      <c r="V607" s="31"/>
      <c r="X607" s="76" t="str">
        <f t="shared" si="190"/>
        <v/>
      </c>
      <c r="Z607" s="76" t="str">
        <f t="shared" si="191"/>
        <v/>
      </c>
      <c r="AA607" s="76" t="str">
        <f t="shared" si="192"/>
        <v/>
      </c>
      <c r="AC607" s="19" t="str">
        <f>IF($K607="", "", SUMIF('Drinks List'!DH$11:DH$1010, $K607, 'Drinks List'!DG$11:DG$1010))</f>
        <v/>
      </c>
      <c r="AD607" s="21"/>
      <c r="AE607" s="59" t="str">
        <f>IF($K607="", "", SUMIF('Drinks List'!DJ$11:DJ$1010, $K607, 'Drinks List'!DI$11:DI$1010))</f>
        <v/>
      </c>
      <c r="AF607" s="21"/>
      <c r="AG607" s="59" t="str">
        <f>IF($K607="", "", SUMIF('Drinks List'!DL$11:DL$1010, $K607, 'Drinks List'!DK$11:DK$1010))</f>
        <v/>
      </c>
      <c r="AH607" s="21"/>
      <c r="AI607" s="59" t="str">
        <f>IF($K607="", "", SUMIF('Drinks List'!DN$11:DN$1010, $K607, 'Drinks List'!DM$11:DM$1010))</f>
        <v/>
      </c>
      <c r="AJ607" s="21"/>
      <c r="AK607" s="59" t="str">
        <f>IF($K607="", "", SUMIF('Drinks List'!DP$11:DP$1010, $K607, 'Drinks List'!DO$11:DO$1010))</f>
        <v/>
      </c>
      <c r="AL607" s="21"/>
      <c r="AM607" s="59" t="str">
        <f>IF($K607="", "", SUMIF('Drinks List'!DR$11:DR$1010, $K607, 'Drinks List'!DQ$11:DQ$1010))</f>
        <v/>
      </c>
      <c r="AN607" s="21"/>
      <c r="AO607" s="59" t="str">
        <f>IF($K607="", "", SUMIF('Drinks List'!DT$11:DT$1010, $K607, 'Drinks List'!DS$11:DS$1010))</f>
        <v/>
      </c>
      <c r="AP607" s="21"/>
      <c r="AQ607" s="59" t="str">
        <f>IF($K607="", "", SUMIF('Drinks List'!DV$11:DV$1010, $K607, 'Drinks List'!DU$11:DU$1010))</f>
        <v/>
      </c>
      <c r="AR607" s="21"/>
      <c r="AS607" s="59" t="str">
        <f>IF($K607="", "", SUMIF('Drinks List'!DX$11:DX$1010, $K607, 'Drinks List'!DW$11:DW$1010))</f>
        <v/>
      </c>
      <c r="AT607" s="21"/>
      <c r="AU607" s="59" t="str">
        <f>IF($K607="", "", SUMIF('Drinks List'!DZ$11:DZ$1010, $K607, 'Drinks List'!DY$11:DY$1010))</f>
        <v/>
      </c>
      <c r="AV607" s="21"/>
      <c r="AW607" s="59" t="str">
        <f>IF($K607="", "", SUMIF('Drinks List'!EB$11:EB$1010, $K607, 'Drinks List'!EA$11:EA$1010))</f>
        <v/>
      </c>
      <c r="AX607" s="21"/>
      <c r="AY607" s="59" t="str">
        <f>IF($K607="", "", SUMIF('Drinks List'!ED$11:ED$1010, $K607, 'Drinks List'!EC$11:EC$1010))</f>
        <v/>
      </c>
      <c r="AZ607" s="21"/>
      <c r="BA607" s="59" t="str">
        <f>IF($K607="", "", SUMIF('Drinks List'!EF$11:EF$1010, $K607, 'Drinks List'!EE$11:EE$1010))</f>
        <v/>
      </c>
      <c r="BB607" s="21"/>
      <c r="BC607" s="59" t="str">
        <f>IF($K607="", "", SUMIF('Drinks List'!EH$11:EH$1010, $K607, 'Drinks List'!EG$11:EG$1010))</f>
        <v/>
      </c>
      <c r="BD607" s="21"/>
      <c r="BE607" s="59" t="str">
        <f>IF($K607="", "", SUMIF('Drinks List'!EJ$11:EJ$1010, $K607, 'Drinks List'!EI$11:EI$1010))</f>
        <v/>
      </c>
      <c r="BF607" s="21"/>
      <c r="BG607" s="59" t="str">
        <f>IF($K607="", "", SUMIF('Drinks List'!EL$11:EL$1010, $K607, 'Drinks List'!EK$11:EK$1010))</f>
        <v/>
      </c>
      <c r="BH607" s="21"/>
      <c r="BI607" s="59" t="str">
        <f>IF($K607="", "", SUMIF('Drinks List'!EN$11:EN$1010, $K607, 'Drinks List'!EM$11:EM$1010))</f>
        <v/>
      </c>
      <c r="BJ607" s="21"/>
      <c r="BK607" s="59" t="str">
        <f>IF($K607="", "", SUMIF('Drinks List'!EP$11:EP$1010, $K607, 'Drinks List'!EO$11:EO$1010))</f>
        <v/>
      </c>
      <c r="BL607" s="21"/>
      <c r="BM607" s="59" t="str">
        <f>IF($K607="", "", SUMIF('Drinks List'!ER$11:ER$1010, $K607, 'Drinks List'!EQ$11:EQ$1010))</f>
        <v/>
      </c>
      <c r="BN607" s="21"/>
      <c r="BO607" s="65" t="str">
        <f>IF($K607="", "", SUMIF('Drinks List'!ET$11:ET$1010, $K607, 'Drinks List'!ES$11:ES$1010))</f>
        <v/>
      </c>
      <c r="BQ607" s="120" t="str">
        <f t="shared" si="193"/>
        <v/>
      </c>
      <c r="BR607" s="62" t="str">
        <f t="shared" si="194"/>
        <v/>
      </c>
      <c r="BS607" s="76" t="str">
        <f>IF(BQ607="", "", COUNTIF(BQ$11:BQ$1010, "&gt;"&amp;BQ607)+1+COUNTIF(BQ$11:BQ607, BQ607)-1)</f>
        <v/>
      </c>
      <c r="BT607" s="76" t="str">
        <f>IF(BR607="", "", COUNTIF(BR$11:BR$1010, "&lt;"&amp;BR607)+1+COUNTIF(BR$11:BR607, BR607)-1)</f>
        <v/>
      </c>
      <c r="BV607" s="76" t="str">
        <f t="shared" si="195"/>
        <v/>
      </c>
      <c r="BW607" s="124" t="str">
        <f t="shared" si="196"/>
        <v/>
      </c>
      <c r="BX607" s="115" t="str">
        <f t="shared" si="197"/>
        <v/>
      </c>
      <c r="BY607" s="125" t="str">
        <f t="shared" si="198"/>
        <v/>
      </c>
      <c r="CA607" s="106" t="str">
        <f t="shared" si="199"/>
        <v/>
      </c>
      <c r="CB607" s="22" t="str">
        <f t="shared" si="200"/>
        <v/>
      </c>
      <c r="CD607" s="76" t="str">
        <f>IF($J607="", "", IF($BV607=0, "", COUNTIF($J$11:$J$1010, "&lt;"&amp;$J607)+1+COUNTIF($J$11:$J607, $J607)-1))</f>
        <v/>
      </c>
    </row>
    <row r="608" spans="1:82" x14ac:dyDescent="0.25">
      <c r="A608" s="31"/>
      <c r="B608" s="19" t="str">
        <f t="shared" si="181"/>
        <v/>
      </c>
      <c r="C608" s="20" t="str">
        <f t="shared" si="182"/>
        <v/>
      </c>
      <c r="D608" s="29" t="str">
        <f t="shared" si="183"/>
        <v/>
      </c>
      <c r="E608" s="22" t="str">
        <f t="shared" si="184"/>
        <v/>
      </c>
      <c r="F608" s="31"/>
      <c r="G608" s="301"/>
      <c r="H608" s="302"/>
      <c r="I608" s="303"/>
      <c r="J608" s="304"/>
      <c r="K608" s="283"/>
      <c r="L608" s="305"/>
      <c r="M608" s="285"/>
      <c r="N608" s="287"/>
      <c r="O608" s="31"/>
      <c r="P608" s="19" t="str">
        <f t="shared" si="185"/>
        <v/>
      </c>
      <c r="Q608" s="20" t="str">
        <f t="shared" si="186"/>
        <v/>
      </c>
      <c r="R608" s="29" t="str">
        <f t="shared" si="187"/>
        <v/>
      </c>
      <c r="S608" s="22" t="str">
        <f t="shared" si="188"/>
        <v/>
      </c>
      <c r="T608" s="31"/>
      <c r="U608" s="69" t="str">
        <f t="shared" si="189"/>
        <v/>
      </c>
      <c r="V608" s="31"/>
      <c r="X608" s="76" t="str">
        <f t="shared" si="190"/>
        <v/>
      </c>
      <c r="Z608" s="76" t="str">
        <f t="shared" si="191"/>
        <v/>
      </c>
      <c r="AA608" s="76" t="str">
        <f t="shared" si="192"/>
        <v/>
      </c>
      <c r="AC608" s="19" t="str">
        <f>IF($K608="", "", SUMIF('Drinks List'!DH$11:DH$1010, $K608, 'Drinks List'!DG$11:DG$1010))</f>
        <v/>
      </c>
      <c r="AD608" s="21"/>
      <c r="AE608" s="59" t="str">
        <f>IF($K608="", "", SUMIF('Drinks List'!DJ$11:DJ$1010, $K608, 'Drinks List'!DI$11:DI$1010))</f>
        <v/>
      </c>
      <c r="AF608" s="21"/>
      <c r="AG608" s="59" t="str">
        <f>IF($K608="", "", SUMIF('Drinks List'!DL$11:DL$1010, $K608, 'Drinks List'!DK$11:DK$1010))</f>
        <v/>
      </c>
      <c r="AH608" s="21"/>
      <c r="AI608" s="59" t="str">
        <f>IF($K608="", "", SUMIF('Drinks List'!DN$11:DN$1010, $K608, 'Drinks List'!DM$11:DM$1010))</f>
        <v/>
      </c>
      <c r="AJ608" s="21"/>
      <c r="AK608" s="59" t="str">
        <f>IF($K608="", "", SUMIF('Drinks List'!DP$11:DP$1010, $K608, 'Drinks List'!DO$11:DO$1010))</f>
        <v/>
      </c>
      <c r="AL608" s="21"/>
      <c r="AM608" s="59" t="str">
        <f>IF($K608="", "", SUMIF('Drinks List'!DR$11:DR$1010, $K608, 'Drinks List'!DQ$11:DQ$1010))</f>
        <v/>
      </c>
      <c r="AN608" s="21"/>
      <c r="AO608" s="59" t="str">
        <f>IF($K608="", "", SUMIF('Drinks List'!DT$11:DT$1010, $K608, 'Drinks List'!DS$11:DS$1010))</f>
        <v/>
      </c>
      <c r="AP608" s="21"/>
      <c r="AQ608" s="59" t="str">
        <f>IF($K608="", "", SUMIF('Drinks List'!DV$11:DV$1010, $K608, 'Drinks List'!DU$11:DU$1010))</f>
        <v/>
      </c>
      <c r="AR608" s="21"/>
      <c r="AS608" s="59" t="str">
        <f>IF($K608="", "", SUMIF('Drinks List'!DX$11:DX$1010, $K608, 'Drinks List'!DW$11:DW$1010))</f>
        <v/>
      </c>
      <c r="AT608" s="21"/>
      <c r="AU608" s="59" t="str">
        <f>IF($K608="", "", SUMIF('Drinks List'!DZ$11:DZ$1010, $K608, 'Drinks List'!DY$11:DY$1010))</f>
        <v/>
      </c>
      <c r="AV608" s="21"/>
      <c r="AW608" s="59" t="str">
        <f>IF($K608="", "", SUMIF('Drinks List'!EB$11:EB$1010, $K608, 'Drinks List'!EA$11:EA$1010))</f>
        <v/>
      </c>
      <c r="AX608" s="21"/>
      <c r="AY608" s="59" t="str">
        <f>IF($K608="", "", SUMIF('Drinks List'!ED$11:ED$1010, $K608, 'Drinks List'!EC$11:EC$1010))</f>
        <v/>
      </c>
      <c r="AZ608" s="21"/>
      <c r="BA608" s="59" t="str">
        <f>IF($K608="", "", SUMIF('Drinks List'!EF$11:EF$1010, $K608, 'Drinks List'!EE$11:EE$1010))</f>
        <v/>
      </c>
      <c r="BB608" s="21"/>
      <c r="BC608" s="59" t="str">
        <f>IF($K608="", "", SUMIF('Drinks List'!EH$11:EH$1010, $K608, 'Drinks List'!EG$11:EG$1010))</f>
        <v/>
      </c>
      <c r="BD608" s="21"/>
      <c r="BE608" s="59" t="str">
        <f>IF($K608="", "", SUMIF('Drinks List'!EJ$11:EJ$1010, $K608, 'Drinks List'!EI$11:EI$1010))</f>
        <v/>
      </c>
      <c r="BF608" s="21"/>
      <c r="BG608" s="59" t="str">
        <f>IF($K608="", "", SUMIF('Drinks List'!EL$11:EL$1010, $K608, 'Drinks List'!EK$11:EK$1010))</f>
        <v/>
      </c>
      <c r="BH608" s="21"/>
      <c r="BI608" s="59" t="str">
        <f>IF($K608="", "", SUMIF('Drinks List'!EN$11:EN$1010, $K608, 'Drinks List'!EM$11:EM$1010))</f>
        <v/>
      </c>
      <c r="BJ608" s="21"/>
      <c r="BK608" s="59" t="str">
        <f>IF($K608="", "", SUMIF('Drinks List'!EP$11:EP$1010, $K608, 'Drinks List'!EO$11:EO$1010))</f>
        <v/>
      </c>
      <c r="BL608" s="21"/>
      <c r="BM608" s="59" t="str">
        <f>IF($K608="", "", SUMIF('Drinks List'!ER$11:ER$1010, $K608, 'Drinks List'!EQ$11:EQ$1010))</f>
        <v/>
      </c>
      <c r="BN608" s="21"/>
      <c r="BO608" s="65" t="str">
        <f>IF($K608="", "", SUMIF('Drinks List'!ET$11:ET$1010, $K608, 'Drinks List'!ES$11:ES$1010))</f>
        <v/>
      </c>
      <c r="BQ608" s="120" t="str">
        <f t="shared" si="193"/>
        <v/>
      </c>
      <c r="BR608" s="62" t="str">
        <f t="shared" si="194"/>
        <v/>
      </c>
      <c r="BS608" s="76" t="str">
        <f>IF(BQ608="", "", COUNTIF(BQ$11:BQ$1010, "&gt;"&amp;BQ608)+1+COUNTIF(BQ$11:BQ608, BQ608)-1)</f>
        <v/>
      </c>
      <c r="BT608" s="76" t="str">
        <f>IF(BR608="", "", COUNTIF(BR$11:BR$1010, "&lt;"&amp;BR608)+1+COUNTIF(BR$11:BR608, BR608)-1)</f>
        <v/>
      </c>
      <c r="BV608" s="76" t="str">
        <f t="shared" si="195"/>
        <v/>
      </c>
      <c r="BW608" s="124" t="str">
        <f t="shared" si="196"/>
        <v/>
      </c>
      <c r="BX608" s="115" t="str">
        <f t="shared" si="197"/>
        <v/>
      </c>
      <c r="BY608" s="125" t="str">
        <f t="shared" si="198"/>
        <v/>
      </c>
      <c r="CA608" s="106" t="str">
        <f t="shared" si="199"/>
        <v/>
      </c>
      <c r="CB608" s="22" t="str">
        <f t="shared" si="200"/>
        <v/>
      </c>
      <c r="CD608" s="76" t="str">
        <f>IF($J608="", "", IF($BV608=0, "", COUNTIF($J$11:$J$1010, "&lt;"&amp;$J608)+1+COUNTIF($J$11:$J608, $J608)-1))</f>
        <v/>
      </c>
    </row>
    <row r="609" spans="1:82" x14ac:dyDescent="0.25">
      <c r="A609" s="31"/>
      <c r="B609" s="19" t="str">
        <f t="shared" si="181"/>
        <v/>
      </c>
      <c r="C609" s="20" t="str">
        <f t="shared" si="182"/>
        <v/>
      </c>
      <c r="D609" s="29" t="str">
        <f t="shared" si="183"/>
        <v/>
      </c>
      <c r="E609" s="22" t="str">
        <f t="shared" si="184"/>
        <v/>
      </c>
      <c r="F609" s="31"/>
      <c r="G609" s="301"/>
      <c r="H609" s="302"/>
      <c r="I609" s="303"/>
      <c r="J609" s="304"/>
      <c r="K609" s="283"/>
      <c r="L609" s="305"/>
      <c r="M609" s="285"/>
      <c r="N609" s="287"/>
      <c r="O609" s="31"/>
      <c r="P609" s="19" t="str">
        <f t="shared" si="185"/>
        <v/>
      </c>
      <c r="Q609" s="20" t="str">
        <f t="shared" si="186"/>
        <v/>
      </c>
      <c r="R609" s="29" t="str">
        <f t="shared" si="187"/>
        <v/>
      </c>
      <c r="S609" s="22" t="str">
        <f t="shared" si="188"/>
        <v/>
      </c>
      <c r="T609" s="31"/>
      <c r="U609" s="69" t="str">
        <f t="shared" si="189"/>
        <v/>
      </c>
      <c r="V609" s="31"/>
      <c r="X609" s="76" t="str">
        <f t="shared" si="190"/>
        <v/>
      </c>
      <c r="Z609" s="76" t="str">
        <f t="shared" si="191"/>
        <v/>
      </c>
      <c r="AA609" s="76" t="str">
        <f t="shared" si="192"/>
        <v/>
      </c>
      <c r="AC609" s="19" t="str">
        <f>IF($K609="", "", SUMIF('Drinks List'!DH$11:DH$1010, $K609, 'Drinks List'!DG$11:DG$1010))</f>
        <v/>
      </c>
      <c r="AD609" s="21"/>
      <c r="AE609" s="59" t="str">
        <f>IF($K609="", "", SUMIF('Drinks List'!DJ$11:DJ$1010, $K609, 'Drinks List'!DI$11:DI$1010))</f>
        <v/>
      </c>
      <c r="AF609" s="21"/>
      <c r="AG609" s="59" t="str">
        <f>IF($K609="", "", SUMIF('Drinks List'!DL$11:DL$1010, $K609, 'Drinks List'!DK$11:DK$1010))</f>
        <v/>
      </c>
      <c r="AH609" s="21"/>
      <c r="AI609" s="59" t="str">
        <f>IF($K609="", "", SUMIF('Drinks List'!DN$11:DN$1010, $K609, 'Drinks List'!DM$11:DM$1010))</f>
        <v/>
      </c>
      <c r="AJ609" s="21"/>
      <c r="AK609" s="59" t="str">
        <f>IF($K609="", "", SUMIF('Drinks List'!DP$11:DP$1010, $K609, 'Drinks List'!DO$11:DO$1010))</f>
        <v/>
      </c>
      <c r="AL609" s="21"/>
      <c r="AM609" s="59" t="str">
        <f>IF($K609="", "", SUMIF('Drinks List'!DR$11:DR$1010, $K609, 'Drinks List'!DQ$11:DQ$1010))</f>
        <v/>
      </c>
      <c r="AN609" s="21"/>
      <c r="AO609" s="59" t="str">
        <f>IF($K609="", "", SUMIF('Drinks List'!DT$11:DT$1010, $K609, 'Drinks List'!DS$11:DS$1010))</f>
        <v/>
      </c>
      <c r="AP609" s="21"/>
      <c r="AQ609" s="59" t="str">
        <f>IF($K609="", "", SUMIF('Drinks List'!DV$11:DV$1010, $K609, 'Drinks List'!DU$11:DU$1010))</f>
        <v/>
      </c>
      <c r="AR609" s="21"/>
      <c r="AS609" s="59" t="str">
        <f>IF($K609="", "", SUMIF('Drinks List'!DX$11:DX$1010, $K609, 'Drinks List'!DW$11:DW$1010))</f>
        <v/>
      </c>
      <c r="AT609" s="21"/>
      <c r="AU609" s="59" t="str">
        <f>IF($K609="", "", SUMIF('Drinks List'!DZ$11:DZ$1010, $K609, 'Drinks List'!DY$11:DY$1010))</f>
        <v/>
      </c>
      <c r="AV609" s="21"/>
      <c r="AW609" s="59" t="str">
        <f>IF($K609="", "", SUMIF('Drinks List'!EB$11:EB$1010, $K609, 'Drinks List'!EA$11:EA$1010))</f>
        <v/>
      </c>
      <c r="AX609" s="21"/>
      <c r="AY609" s="59" t="str">
        <f>IF($K609="", "", SUMIF('Drinks List'!ED$11:ED$1010, $K609, 'Drinks List'!EC$11:EC$1010))</f>
        <v/>
      </c>
      <c r="AZ609" s="21"/>
      <c r="BA609" s="59" t="str">
        <f>IF($K609="", "", SUMIF('Drinks List'!EF$11:EF$1010, $K609, 'Drinks List'!EE$11:EE$1010))</f>
        <v/>
      </c>
      <c r="BB609" s="21"/>
      <c r="BC609" s="59" t="str">
        <f>IF($K609="", "", SUMIF('Drinks List'!EH$11:EH$1010, $K609, 'Drinks List'!EG$11:EG$1010))</f>
        <v/>
      </c>
      <c r="BD609" s="21"/>
      <c r="BE609" s="59" t="str">
        <f>IF($K609="", "", SUMIF('Drinks List'!EJ$11:EJ$1010, $K609, 'Drinks List'!EI$11:EI$1010))</f>
        <v/>
      </c>
      <c r="BF609" s="21"/>
      <c r="BG609" s="59" t="str">
        <f>IF($K609="", "", SUMIF('Drinks List'!EL$11:EL$1010, $K609, 'Drinks List'!EK$11:EK$1010))</f>
        <v/>
      </c>
      <c r="BH609" s="21"/>
      <c r="BI609" s="59" t="str">
        <f>IF($K609="", "", SUMIF('Drinks List'!EN$11:EN$1010, $K609, 'Drinks List'!EM$11:EM$1010))</f>
        <v/>
      </c>
      <c r="BJ609" s="21"/>
      <c r="BK609" s="59" t="str">
        <f>IF($K609="", "", SUMIF('Drinks List'!EP$11:EP$1010, $K609, 'Drinks List'!EO$11:EO$1010))</f>
        <v/>
      </c>
      <c r="BL609" s="21"/>
      <c r="BM609" s="59" t="str">
        <f>IF($K609="", "", SUMIF('Drinks List'!ER$11:ER$1010, $K609, 'Drinks List'!EQ$11:EQ$1010))</f>
        <v/>
      </c>
      <c r="BN609" s="21"/>
      <c r="BO609" s="65" t="str">
        <f>IF($K609="", "", SUMIF('Drinks List'!ET$11:ET$1010, $K609, 'Drinks List'!ES$11:ES$1010))</f>
        <v/>
      </c>
      <c r="BQ609" s="120" t="str">
        <f t="shared" si="193"/>
        <v/>
      </c>
      <c r="BR609" s="62" t="str">
        <f t="shared" si="194"/>
        <v/>
      </c>
      <c r="BS609" s="76" t="str">
        <f>IF(BQ609="", "", COUNTIF(BQ$11:BQ$1010, "&gt;"&amp;BQ609)+1+COUNTIF(BQ$11:BQ609, BQ609)-1)</f>
        <v/>
      </c>
      <c r="BT609" s="76" t="str">
        <f>IF(BR609="", "", COUNTIF(BR$11:BR$1010, "&lt;"&amp;BR609)+1+COUNTIF(BR$11:BR609, BR609)-1)</f>
        <v/>
      </c>
      <c r="BV609" s="76" t="str">
        <f t="shared" si="195"/>
        <v/>
      </c>
      <c r="BW609" s="124" t="str">
        <f t="shared" si="196"/>
        <v/>
      </c>
      <c r="BX609" s="115" t="str">
        <f t="shared" si="197"/>
        <v/>
      </c>
      <c r="BY609" s="125" t="str">
        <f t="shared" si="198"/>
        <v/>
      </c>
      <c r="CA609" s="106" t="str">
        <f t="shared" si="199"/>
        <v/>
      </c>
      <c r="CB609" s="22" t="str">
        <f t="shared" si="200"/>
        <v/>
      </c>
      <c r="CD609" s="76" t="str">
        <f>IF($J609="", "", IF($BV609=0, "", COUNTIF($J$11:$J$1010, "&lt;"&amp;$J609)+1+COUNTIF($J$11:$J609, $J609)-1))</f>
        <v/>
      </c>
    </row>
    <row r="610" spans="1:82" x14ac:dyDescent="0.25">
      <c r="A610" s="31"/>
      <c r="B610" s="19" t="str">
        <f t="shared" si="181"/>
        <v/>
      </c>
      <c r="C610" s="20" t="str">
        <f t="shared" si="182"/>
        <v/>
      </c>
      <c r="D610" s="29" t="str">
        <f t="shared" si="183"/>
        <v/>
      </c>
      <c r="E610" s="22" t="str">
        <f t="shared" si="184"/>
        <v/>
      </c>
      <c r="F610" s="31"/>
      <c r="G610" s="301"/>
      <c r="H610" s="302"/>
      <c r="I610" s="303"/>
      <c r="J610" s="304"/>
      <c r="K610" s="283"/>
      <c r="L610" s="305"/>
      <c r="M610" s="285"/>
      <c r="N610" s="287"/>
      <c r="O610" s="31"/>
      <c r="P610" s="19" t="str">
        <f t="shared" si="185"/>
        <v/>
      </c>
      <c r="Q610" s="20" t="str">
        <f t="shared" si="186"/>
        <v/>
      </c>
      <c r="R610" s="29" t="str">
        <f t="shared" si="187"/>
        <v/>
      </c>
      <c r="S610" s="22" t="str">
        <f t="shared" si="188"/>
        <v/>
      </c>
      <c r="T610" s="31"/>
      <c r="U610" s="69" t="str">
        <f t="shared" si="189"/>
        <v/>
      </c>
      <c r="V610" s="31"/>
      <c r="X610" s="76" t="str">
        <f t="shared" si="190"/>
        <v/>
      </c>
      <c r="Z610" s="76" t="str">
        <f t="shared" si="191"/>
        <v/>
      </c>
      <c r="AA610" s="76" t="str">
        <f t="shared" si="192"/>
        <v/>
      </c>
      <c r="AC610" s="19" t="str">
        <f>IF($K610="", "", SUMIF('Drinks List'!DH$11:DH$1010, $K610, 'Drinks List'!DG$11:DG$1010))</f>
        <v/>
      </c>
      <c r="AD610" s="21"/>
      <c r="AE610" s="59" t="str">
        <f>IF($K610="", "", SUMIF('Drinks List'!DJ$11:DJ$1010, $K610, 'Drinks List'!DI$11:DI$1010))</f>
        <v/>
      </c>
      <c r="AF610" s="21"/>
      <c r="AG610" s="59" t="str">
        <f>IF($K610="", "", SUMIF('Drinks List'!DL$11:DL$1010, $K610, 'Drinks List'!DK$11:DK$1010))</f>
        <v/>
      </c>
      <c r="AH610" s="21"/>
      <c r="AI610" s="59" t="str">
        <f>IF($K610="", "", SUMIF('Drinks List'!DN$11:DN$1010, $K610, 'Drinks List'!DM$11:DM$1010))</f>
        <v/>
      </c>
      <c r="AJ610" s="21"/>
      <c r="AK610" s="59" t="str">
        <f>IF($K610="", "", SUMIF('Drinks List'!DP$11:DP$1010, $K610, 'Drinks List'!DO$11:DO$1010))</f>
        <v/>
      </c>
      <c r="AL610" s="21"/>
      <c r="AM610" s="59" t="str">
        <f>IF($K610="", "", SUMIF('Drinks List'!DR$11:DR$1010, $K610, 'Drinks List'!DQ$11:DQ$1010))</f>
        <v/>
      </c>
      <c r="AN610" s="21"/>
      <c r="AO610" s="59" t="str">
        <f>IF($K610="", "", SUMIF('Drinks List'!DT$11:DT$1010, $K610, 'Drinks List'!DS$11:DS$1010))</f>
        <v/>
      </c>
      <c r="AP610" s="21"/>
      <c r="AQ610" s="59" t="str">
        <f>IF($K610="", "", SUMIF('Drinks List'!DV$11:DV$1010, $K610, 'Drinks List'!DU$11:DU$1010))</f>
        <v/>
      </c>
      <c r="AR610" s="21"/>
      <c r="AS610" s="59" t="str">
        <f>IF($K610="", "", SUMIF('Drinks List'!DX$11:DX$1010, $K610, 'Drinks List'!DW$11:DW$1010))</f>
        <v/>
      </c>
      <c r="AT610" s="21"/>
      <c r="AU610" s="59" t="str">
        <f>IF($K610="", "", SUMIF('Drinks List'!DZ$11:DZ$1010, $K610, 'Drinks List'!DY$11:DY$1010))</f>
        <v/>
      </c>
      <c r="AV610" s="21"/>
      <c r="AW610" s="59" t="str">
        <f>IF($K610="", "", SUMIF('Drinks List'!EB$11:EB$1010, $K610, 'Drinks List'!EA$11:EA$1010))</f>
        <v/>
      </c>
      <c r="AX610" s="21"/>
      <c r="AY610" s="59" t="str">
        <f>IF($K610="", "", SUMIF('Drinks List'!ED$11:ED$1010, $K610, 'Drinks List'!EC$11:EC$1010))</f>
        <v/>
      </c>
      <c r="AZ610" s="21"/>
      <c r="BA610" s="59" t="str">
        <f>IF($K610="", "", SUMIF('Drinks List'!EF$11:EF$1010, $K610, 'Drinks List'!EE$11:EE$1010))</f>
        <v/>
      </c>
      <c r="BB610" s="21"/>
      <c r="BC610" s="59" t="str">
        <f>IF($K610="", "", SUMIF('Drinks List'!EH$11:EH$1010, $K610, 'Drinks List'!EG$11:EG$1010))</f>
        <v/>
      </c>
      <c r="BD610" s="21"/>
      <c r="BE610" s="59" t="str">
        <f>IF($K610="", "", SUMIF('Drinks List'!EJ$11:EJ$1010, $K610, 'Drinks List'!EI$11:EI$1010))</f>
        <v/>
      </c>
      <c r="BF610" s="21"/>
      <c r="BG610" s="59" t="str">
        <f>IF($K610="", "", SUMIF('Drinks List'!EL$11:EL$1010, $K610, 'Drinks List'!EK$11:EK$1010))</f>
        <v/>
      </c>
      <c r="BH610" s="21"/>
      <c r="BI610" s="59" t="str">
        <f>IF($K610="", "", SUMIF('Drinks List'!EN$11:EN$1010, $K610, 'Drinks List'!EM$11:EM$1010))</f>
        <v/>
      </c>
      <c r="BJ610" s="21"/>
      <c r="BK610" s="59" t="str">
        <f>IF($K610="", "", SUMIF('Drinks List'!EP$11:EP$1010, $K610, 'Drinks List'!EO$11:EO$1010))</f>
        <v/>
      </c>
      <c r="BL610" s="21"/>
      <c r="BM610" s="59" t="str">
        <f>IF($K610="", "", SUMIF('Drinks List'!ER$11:ER$1010, $K610, 'Drinks List'!EQ$11:EQ$1010))</f>
        <v/>
      </c>
      <c r="BN610" s="21"/>
      <c r="BO610" s="65" t="str">
        <f>IF($K610="", "", SUMIF('Drinks List'!ET$11:ET$1010, $K610, 'Drinks List'!ES$11:ES$1010))</f>
        <v/>
      </c>
      <c r="BQ610" s="120" t="str">
        <f t="shared" si="193"/>
        <v/>
      </c>
      <c r="BR610" s="62" t="str">
        <f t="shared" si="194"/>
        <v/>
      </c>
      <c r="BS610" s="76" t="str">
        <f>IF(BQ610="", "", COUNTIF(BQ$11:BQ$1010, "&gt;"&amp;BQ610)+1+COUNTIF(BQ$11:BQ610, BQ610)-1)</f>
        <v/>
      </c>
      <c r="BT610" s="76" t="str">
        <f>IF(BR610="", "", COUNTIF(BR$11:BR$1010, "&lt;"&amp;BR610)+1+COUNTIF(BR$11:BR610, BR610)-1)</f>
        <v/>
      </c>
      <c r="BV610" s="76" t="str">
        <f t="shared" si="195"/>
        <v/>
      </c>
      <c r="BW610" s="124" t="str">
        <f t="shared" si="196"/>
        <v/>
      </c>
      <c r="BX610" s="115" t="str">
        <f t="shared" si="197"/>
        <v/>
      </c>
      <c r="BY610" s="125" t="str">
        <f t="shared" si="198"/>
        <v/>
      </c>
      <c r="CA610" s="106" t="str">
        <f t="shared" si="199"/>
        <v/>
      </c>
      <c r="CB610" s="22" t="str">
        <f t="shared" si="200"/>
        <v/>
      </c>
      <c r="CD610" s="76" t="str">
        <f>IF($J610="", "", IF($BV610=0, "", COUNTIF($J$11:$J$1010, "&lt;"&amp;$J610)+1+COUNTIF($J$11:$J610, $J610)-1))</f>
        <v/>
      </c>
    </row>
    <row r="611" spans="1:82" x14ac:dyDescent="0.25">
      <c r="A611" s="31"/>
      <c r="B611" s="19" t="str">
        <f t="shared" si="181"/>
        <v/>
      </c>
      <c r="C611" s="20" t="str">
        <f t="shared" si="182"/>
        <v/>
      </c>
      <c r="D611" s="29" t="str">
        <f t="shared" si="183"/>
        <v/>
      </c>
      <c r="E611" s="22" t="str">
        <f t="shared" si="184"/>
        <v/>
      </c>
      <c r="F611" s="31"/>
      <c r="G611" s="301"/>
      <c r="H611" s="302"/>
      <c r="I611" s="303"/>
      <c r="J611" s="304"/>
      <c r="K611" s="283"/>
      <c r="L611" s="305"/>
      <c r="M611" s="285"/>
      <c r="N611" s="287"/>
      <c r="O611" s="31"/>
      <c r="P611" s="19" t="str">
        <f t="shared" si="185"/>
        <v/>
      </c>
      <c r="Q611" s="20" t="str">
        <f t="shared" si="186"/>
        <v/>
      </c>
      <c r="R611" s="29" t="str">
        <f t="shared" si="187"/>
        <v/>
      </c>
      <c r="S611" s="22" t="str">
        <f t="shared" si="188"/>
        <v/>
      </c>
      <c r="T611" s="31"/>
      <c r="U611" s="69" t="str">
        <f t="shared" si="189"/>
        <v/>
      </c>
      <c r="V611" s="31"/>
      <c r="X611" s="76" t="str">
        <f t="shared" si="190"/>
        <v/>
      </c>
      <c r="Z611" s="76" t="str">
        <f t="shared" si="191"/>
        <v/>
      </c>
      <c r="AA611" s="76" t="str">
        <f t="shared" si="192"/>
        <v/>
      </c>
      <c r="AC611" s="19" t="str">
        <f>IF($K611="", "", SUMIF('Drinks List'!DH$11:DH$1010, $K611, 'Drinks List'!DG$11:DG$1010))</f>
        <v/>
      </c>
      <c r="AD611" s="21"/>
      <c r="AE611" s="59" t="str">
        <f>IF($K611="", "", SUMIF('Drinks List'!DJ$11:DJ$1010, $K611, 'Drinks List'!DI$11:DI$1010))</f>
        <v/>
      </c>
      <c r="AF611" s="21"/>
      <c r="AG611" s="59" t="str">
        <f>IF($K611="", "", SUMIF('Drinks List'!DL$11:DL$1010, $K611, 'Drinks List'!DK$11:DK$1010))</f>
        <v/>
      </c>
      <c r="AH611" s="21"/>
      <c r="AI611" s="59" t="str">
        <f>IF($K611="", "", SUMIF('Drinks List'!DN$11:DN$1010, $K611, 'Drinks List'!DM$11:DM$1010))</f>
        <v/>
      </c>
      <c r="AJ611" s="21"/>
      <c r="AK611" s="59" t="str">
        <f>IF($K611="", "", SUMIF('Drinks List'!DP$11:DP$1010, $K611, 'Drinks List'!DO$11:DO$1010))</f>
        <v/>
      </c>
      <c r="AL611" s="21"/>
      <c r="AM611" s="59" t="str">
        <f>IF($K611="", "", SUMIF('Drinks List'!DR$11:DR$1010, $K611, 'Drinks List'!DQ$11:DQ$1010))</f>
        <v/>
      </c>
      <c r="AN611" s="21"/>
      <c r="AO611" s="59" t="str">
        <f>IF($K611="", "", SUMIF('Drinks List'!DT$11:DT$1010, $K611, 'Drinks List'!DS$11:DS$1010))</f>
        <v/>
      </c>
      <c r="AP611" s="21"/>
      <c r="AQ611" s="59" t="str">
        <f>IF($K611="", "", SUMIF('Drinks List'!DV$11:DV$1010, $K611, 'Drinks List'!DU$11:DU$1010))</f>
        <v/>
      </c>
      <c r="AR611" s="21"/>
      <c r="AS611" s="59" t="str">
        <f>IF($K611="", "", SUMIF('Drinks List'!DX$11:DX$1010, $K611, 'Drinks List'!DW$11:DW$1010))</f>
        <v/>
      </c>
      <c r="AT611" s="21"/>
      <c r="AU611" s="59" t="str">
        <f>IF($K611="", "", SUMIF('Drinks List'!DZ$11:DZ$1010, $K611, 'Drinks List'!DY$11:DY$1010))</f>
        <v/>
      </c>
      <c r="AV611" s="21"/>
      <c r="AW611" s="59" t="str">
        <f>IF($K611="", "", SUMIF('Drinks List'!EB$11:EB$1010, $K611, 'Drinks List'!EA$11:EA$1010))</f>
        <v/>
      </c>
      <c r="AX611" s="21"/>
      <c r="AY611" s="59" t="str">
        <f>IF($K611="", "", SUMIF('Drinks List'!ED$11:ED$1010, $K611, 'Drinks List'!EC$11:EC$1010))</f>
        <v/>
      </c>
      <c r="AZ611" s="21"/>
      <c r="BA611" s="59" t="str">
        <f>IF($K611="", "", SUMIF('Drinks List'!EF$11:EF$1010, $K611, 'Drinks List'!EE$11:EE$1010))</f>
        <v/>
      </c>
      <c r="BB611" s="21"/>
      <c r="BC611" s="59" t="str">
        <f>IF($K611="", "", SUMIF('Drinks List'!EH$11:EH$1010, $K611, 'Drinks List'!EG$11:EG$1010))</f>
        <v/>
      </c>
      <c r="BD611" s="21"/>
      <c r="BE611" s="59" t="str">
        <f>IF($K611="", "", SUMIF('Drinks List'!EJ$11:EJ$1010, $K611, 'Drinks List'!EI$11:EI$1010))</f>
        <v/>
      </c>
      <c r="BF611" s="21"/>
      <c r="BG611" s="59" t="str">
        <f>IF($K611="", "", SUMIF('Drinks List'!EL$11:EL$1010, $K611, 'Drinks List'!EK$11:EK$1010))</f>
        <v/>
      </c>
      <c r="BH611" s="21"/>
      <c r="BI611" s="59" t="str">
        <f>IF($K611="", "", SUMIF('Drinks List'!EN$11:EN$1010, $K611, 'Drinks List'!EM$11:EM$1010))</f>
        <v/>
      </c>
      <c r="BJ611" s="21"/>
      <c r="BK611" s="59" t="str">
        <f>IF($K611="", "", SUMIF('Drinks List'!EP$11:EP$1010, $K611, 'Drinks List'!EO$11:EO$1010))</f>
        <v/>
      </c>
      <c r="BL611" s="21"/>
      <c r="BM611" s="59" t="str">
        <f>IF($K611="", "", SUMIF('Drinks List'!ER$11:ER$1010, $K611, 'Drinks List'!EQ$11:EQ$1010))</f>
        <v/>
      </c>
      <c r="BN611" s="21"/>
      <c r="BO611" s="65" t="str">
        <f>IF($K611="", "", SUMIF('Drinks List'!ET$11:ET$1010, $K611, 'Drinks List'!ES$11:ES$1010))</f>
        <v/>
      </c>
      <c r="BQ611" s="120" t="str">
        <f t="shared" si="193"/>
        <v/>
      </c>
      <c r="BR611" s="62" t="str">
        <f t="shared" si="194"/>
        <v/>
      </c>
      <c r="BS611" s="76" t="str">
        <f>IF(BQ611="", "", COUNTIF(BQ$11:BQ$1010, "&gt;"&amp;BQ611)+1+COUNTIF(BQ$11:BQ611, BQ611)-1)</f>
        <v/>
      </c>
      <c r="BT611" s="76" t="str">
        <f>IF(BR611="", "", COUNTIF(BR$11:BR$1010, "&lt;"&amp;BR611)+1+COUNTIF(BR$11:BR611, BR611)-1)</f>
        <v/>
      </c>
      <c r="BV611" s="76" t="str">
        <f t="shared" si="195"/>
        <v/>
      </c>
      <c r="BW611" s="124" t="str">
        <f t="shared" si="196"/>
        <v/>
      </c>
      <c r="BX611" s="115" t="str">
        <f t="shared" si="197"/>
        <v/>
      </c>
      <c r="BY611" s="125" t="str">
        <f t="shared" si="198"/>
        <v/>
      </c>
      <c r="CA611" s="106" t="str">
        <f t="shared" si="199"/>
        <v/>
      </c>
      <c r="CB611" s="22" t="str">
        <f t="shared" si="200"/>
        <v/>
      </c>
      <c r="CD611" s="76" t="str">
        <f>IF($J611="", "", IF($BV611=0, "", COUNTIF($J$11:$J$1010, "&lt;"&amp;$J611)+1+COUNTIF($J$11:$J611, $J611)-1))</f>
        <v/>
      </c>
    </row>
    <row r="612" spans="1:82" x14ac:dyDescent="0.25">
      <c r="A612" s="31"/>
      <c r="B612" s="19" t="str">
        <f t="shared" si="181"/>
        <v/>
      </c>
      <c r="C612" s="20" t="str">
        <f t="shared" si="182"/>
        <v/>
      </c>
      <c r="D612" s="29" t="str">
        <f t="shared" si="183"/>
        <v/>
      </c>
      <c r="E612" s="22" t="str">
        <f t="shared" si="184"/>
        <v/>
      </c>
      <c r="F612" s="31"/>
      <c r="G612" s="301"/>
      <c r="H612" s="302"/>
      <c r="I612" s="303"/>
      <c r="J612" s="304"/>
      <c r="K612" s="283"/>
      <c r="L612" s="305"/>
      <c r="M612" s="285"/>
      <c r="N612" s="287"/>
      <c r="O612" s="31"/>
      <c r="P612" s="19" t="str">
        <f t="shared" si="185"/>
        <v/>
      </c>
      <c r="Q612" s="20" t="str">
        <f t="shared" si="186"/>
        <v/>
      </c>
      <c r="R612" s="29" t="str">
        <f t="shared" si="187"/>
        <v/>
      </c>
      <c r="S612" s="22" t="str">
        <f t="shared" si="188"/>
        <v/>
      </c>
      <c r="T612" s="31"/>
      <c r="U612" s="69" t="str">
        <f t="shared" si="189"/>
        <v/>
      </c>
      <c r="V612" s="31"/>
      <c r="X612" s="76" t="str">
        <f t="shared" si="190"/>
        <v/>
      </c>
      <c r="Z612" s="76" t="str">
        <f t="shared" si="191"/>
        <v/>
      </c>
      <c r="AA612" s="76" t="str">
        <f t="shared" si="192"/>
        <v/>
      </c>
      <c r="AC612" s="19" t="str">
        <f>IF($K612="", "", SUMIF('Drinks List'!DH$11:DH$1010, $K612, 'Drinks List'!DG$11:DG$1010))</f>
        <v/>
      </c>
      <c r="AD612" s="21"/>
      <c r="AE612" s="59" t="str">
        <f>IF($K612="", "", SUMIF('Drinks List'!DJ$11:DJ$1010, $K612, 'Drinks List'!DI$11:DI$1010))</f>
        <v/>
      </c>
      <c r="AF612" s="21"/>
      <c r="AG612" s="59" t="str">
        <f>IF($K612="", "", SUMIF('Drinks List'!DL$11:DL$1010, $K612, 'Drinks List'!DK$11:DK$1010))</f>
        <v/>
      </c>
      <c r="AH612" s="21"/>
      <c r="AI612" s="59" t="str">
        <f>IF($K612="", "", SUMIF('Drinks List'!DN$11:DN$1010, $K612, 'Drinks List'!DM$11:DM$1010))</f>
        <v/>
      </c>
      <c r="AJ612" s="21"/>
      <c r="AK612" s="59" t="str">
        <f>IF($K612="", "", SUMIF('Drinks List'!DP$11:DP$1010, $K612, 'Drinks List'!DO$11:DO$1010))</f>
        <v/>
      </c>
      <c r="AL612" s="21"/>
      <c r="AM612" s="59" t="str">
        <f>IF($K612="", "", SUMIF('Drinks List'!DR$11:DR$1010, $K612, 'Drinks List'!DQ$11:DQ$1010))</f>
        <v/>
      </c>
      <c r="AN612" s="21"/>
      <c r="AO612" s="59" t="str">
        <f>IF($K612="", "", SUMIF('Drinks List'!DT$11:DT$1010, $K612, 'Drinks List'!DS$11:DS$1010))</f>
        <v/>
      </c>
      <c r="AP612" s="21"/>
      <c r="AQ612" s="59" t="str">
        <f>IF($K612="", "", SUMIF('Drinks List'!DV$11:DV$1010, $K612, 'Drinks List'!DU$11:DU$1010))</f>
        <v/>
      </c>
      <c r="AR612" s="21"/>
      <c r="AS612" s="59" t="str">
        <f>IF($K612="", "", SUMIF('Drinks List'!DX$11:DX$1010, $K612, 'Drinks List'!DW$11:DW$1010))</f>
        <v/>
      </c>
      <c r="AT612" s="21"/>
      <c r="AU612" s="59" t="str">
        <f>IF($K612="", "", SUMIF('Drinks List'!DZ$11:DZ$1010, $K612, 'Drinks List'!DY$11:DY$1010))</f>
        <v/>
      </c>
      <c r="AV612" s="21"/>
      <c r="AW612" s="59" t="str">
        <f>IF($K612="", "", SUMIF('Drinks List'!EB$11:EB$1010, $K612, 'Drinks List'!EA$11:EA$1010))</f>
        <v/>
      </c>
      <c r="AX612" s="21"/>
      <c r="AY612" s="59" t="str">
        <f>IF($K612="", "", SUMIF('Drinks List'!ED$11:ED$1010, $K612, 'Drinks List'!EC$11:EC$1010))</f>
        <v/>
      </c>
      <c r="AZ612" s="21"/>
      <c r="BA612" s="59" t="str">
        <f>IF($K612="", "", SUMIF('Drinks List'!EF$11:EF$1010, $K612, 'Drinks List'!EE$11:EE$1010))</f>
        <v/>
      </c>
      <c r="BB612" s="21"/>
      <c r="BC612" s="59" t="str">
        <f>IF($K612="", "", SUMIF('Drinks List'!EH$11:EH$1010, $K612, 'Drinks List'!EG$11:EG$1010))</f>
        <v/>
      </c>
      <c r="BD612" s="21"/>
      <c r="BE612" s="59" t="str">
        <f>IF($K612="", "", SUMIF('Drinks List'!EJ$11:EJ$1010, $K612, 'Drinks List'!EI$11:EI$1010))</f>
        <v/>
      </c>
      <c r="BF612" s="21"/>
      <c r="BG612" s="59" t="str">
        <f>IF($K612="", "", SUMIF('Drinks List'!EL$11:EL$1010, $K612, 'Drinks List'!EK$11:EK$1010))</f>
        <v/>
      </c>
      <c r="BH612" s="21"/>
      <c r="BI612" s="59" t="str">
        <f>IF($K612="", "", SUMIF('Drinks List'!EN$11:EN$1010, $K612, 'Drinks List'!EM$11:EM$1010))</f>
        <v/>
      </c>
      <c r="BJ612" s="21"/>
      <c r="BK612" s="59" t="str">
        <f>IF($K612="", "", SUMIF('Drinks List'!EP$11:EP$1010, $K612, 'Drinks List'!EO$11:EO$1010))</f>
        <v/>
      </c>
      <c r="BL612" s="21"/>
      <c r="BM612" s="59" t="str">
        <f>IF($K612="", "", SUMIF('Drinks List'!ER$11:ER$1010, $K612, 'Drinks List'!EQ$11:EQ$1010))</f>
        <v/>
      </c>
      <c r="BN612" s="21"/>
      <c r="BO612" s="65" t="str">
        <f>IF($K612="", "", SUMIF('Drinks List'!ET$11:ET$1010, $K612, 'Drinks List'!ES$11:ES$1010))</f>
        <v/>
      </c>
      <c r="BQ612" s="120" t="str">
        <f t="shared" si="193"/>
        <v/>
      </c>
      <c r="BR612" s="62" t="str">
        <f t="shared" si="194"/>
        <v/>
      </c>
      <c r="BS612" s="76" t="str">
        <f>IF(BQ612="", "", COUNTIF(BQ$11:BQ$1010, "&gt;"&amp;BQ612)+1+COUNTIF(BQ$11:BQ612, BQ612)-1)</f>
        <v/>
      </c>
      <c r="BT612" s="76" t="str">
        <f>IF(BR612="", "", COUNTIF(BR$11:BR$1010, "&lt;"&amp;BR612)+1+COUNTIF(BR$11:BR612, BR612)-1)</f>
        <v/>
      </c>
      <c r="BV612" s="76" t="str">
        <f t="shared" si="195"/>
        <v/>
      </c>
      <c r="BW612" s="124" t="str">
        <f t="shared" si="196"/>
        <v/>
      </c>
      <c r="BX612" s="115" t="str">
        <f t="shared" si="197"/>
        <v/>
      </c>
      <c r="BY612" s="125" t="str">
        <f t="shared" si="198"/>
        <v/>
      </c>
      <c r="CA612" s="106" t="str">
        <f t="shared" si="199"/>
        <v/>
      </c>
      <c r="CB612" s="22" t="str">
        <f t="shared" si="200"/>
        <v/>
      </c>
      <c r="CD612" s="76" t="str">
        <f>IF($J612="", "", IF($BV612=0, "", COUNTIF($J$11:$J$1010, "&lt;"&amp;$J612)+1+COUNTIF($J$11:$J612, $J612)-1))</f>
        <v/>
      </c>
    </row>
    <row r="613" spans="1:82" x14ac:dyDescent="0.25">
      <c r="A613" s="31"/>
      <c r="B613" s="19" t="str">
        <f t="shared" si="181"/>
        <v/>
      </c>
      <c r="C613" s="20" t="str">
        <f t="shared" si="182"/>
        <v/>
      </c>
      <c r="D613" s="29" t="str">
        <f t="shared" si="183"/>
        <v/>
      </c>
      <c r="E613" s="22" t="str">
        <f t="shared" si="184"/>
        <v/>
      </c>
      <c r="F613" s="31"/>
      <c r="G613" s="301"/>
      <c r="H613" s="302"/>
      <c r="I613" s="303"/>
      <c r="J613" s="304"/>
      <c r="K613" s="283"/>
      <c r="L613" s="305"/>
      <c r="M613" s="285"/>
      <c r="N613" s="287"/>
      <c r="O613" s="31"/>
      <c r="P613" s="19" t="str">
        <f t="shared" si="185"/>
        <v/>
      </c>
      <c r="Q613" s="20" t="str">
        <f t="shared" si="186"/>
        <v/>
      </c>
      <c r="R613" s="29" t="str">
        <f t="shared" si="187"/>
        <v/>
      </c>
      <c r="S613" s="22" t="str">
        <f t="shared" si="188"/>
        <v/>
      </c>
      <c r="T613" s="31"/>
      <c r="U613" s="69" t="str">
        <f t="shared" si="189"/>
        <v/>
      </c>
      <c r="V613" s="31"/>
      <c r="X613" s="76" t="str">
        <f t="shared" si="190"/>
        <v/>
      </c>
      <c r="Z613" s="76" t="str">
        <f t="shared" si="191"/>
        <v/>
      </c>
      <c r="AA613" s="76" t="str">
        <f t="shared" si="192"/>
        <v/>
      </c>
      <c r="AC613" s="19" t="str">
        <f>IF($K613="", "", SUMIF('Drinks List'!DH$11:DH$1010, $K613, 'Drinks List'!DG$11:DG$1010))</f>
        <v/>
      </c>
      <c r="AD613" s="21"/>
      <c r="AE613" s="59" t="str">
        <f>IF($K613="", "", SUMIF('Drinks List'!DJ$11:DJ$1010, $K613, 'Drinks List'!DI$11:DI$1010))</f>
        <v/>
      </c>
      <c r="AF613" s="21"/>
      <c r="AG613" s="59" t="str">
        <f>IF($K613="", "", SUMIF('Drinks List'!DL$11:DL$1010, $K613, 'Drinks List'!DK$11:DK$1010))</f>
        <v/>
      </c>
      <c r="AH613" s="21"/>
      <c r="AI613" s="59" t="str">
        <f>IF($K613="", "", SUMIF('Drinks List'!DN$11:DN$1010, $K613, 'Drinks List'!DM$11:DM$1010))</f>
        <v/>
      </c>
      <c r="AJ613" s="21"/>
      <c r="AK613" s="59" t="str">
        <f>IF($K613="", "", SUMIF('Drinks List'!DP$11:DP$1010, $K613, 'Drinks List'!DO$11:DO$1010))</f>
        <v/>
      </c>
      <c r="AL613" s="21"/>
      <c r="AM613" s="59" t="str">
        <f>IF($K613="", "", SUMIF('Drinks List'!DR$11:DR$1010, $K613, 'Drinks List'!DQ$11:DQ$1010))</f>
        <v/>
      </c>
      <c r="AN613" s="21"/>
      <c r="AO613" s="59" t="str">
        <f>IF($K613="", "", SUMIF('Drinks List'!DT$11:DT$1010, $K613, 'Drinks List'!DS$11:DS$1010))</f>
        <v/>
      </c>
      <c r="AP613" s="21"/>
      <c r="AQ613" s="59" t="str">
        <f>IF($K613="", "", SUMIF('Drinks List'!DV$11:DV$1010, $K613, 'Drinks List'!DU$11:DU$1010))</f>
        <v/>
      </c>
      <c r="AR613" s="21"/>
      <c r="AS613" s="59" t="str">
        <f>IF($K613="", "", SUMIF('Drinks List'!DX$11:DX$1010, $K613, 'Drinks List'!DW$11:DW$1010))</f>
        <v/>
      </c>
      <c r="AT613" s="21"/>
      <c r="AU613" s="59" t="str">
        <f>IF($K613="", "", SUMIF('Drinks List'!DZ$11:DZ$1010, $K613, 'Drinks List'!DY$11:DY$1010))</f>
        <v/>
      </c>
      <c r="AV613" s="21"/>
      <c r="AW613" s="59" t="str">
        <f>IF($K613="", "", SUMIF('Drinks List'!EB$11:EB$1010, $K613, 'Drinks List'!EA$11:EA$1010))</f>
        <v/>
      </c>
      <c r="AX613" s="21"/>
      <c r="AY613" s="59" t="str">
        <f>IF($K613="", "", SUMIF('Drinks List'!ED$11:ED$1010, $K613, 'Drinks List'!EC$11:EC$1010))</f>
        <v/>
      </c>
      <c r="AZ613" s="21"/>
      <c r="BA613" s="59" t="str">
        <f>IF($K613="", "", SUMIF('Drinks List'!EF$11:EF$1010, $K613, 'Drinks List'!EE$11:EE$1010))</f>
        <v/>
      </c>
      <c r="BB613" s="21"/>
      <c r="BC613" s="59" t="str">
        <f>IF($K613="", "", SUMIF('Drinks List'!EH$11:EH$1010, $K613, 'Drinks List'!EG$11:EG$1010))</f>
        <v/>
      </c>
      <c r="BD613" s="21"/>
      <c r="BE613" s="59" t="str">
        <f>IF($K613="", "", SUMIF('Drinks List'!EJ$11:EJ$1010, $K613, 'Drinks List'!EI$11:EI$1010))</f>
        <v/>
      </c>
      <c r="BF613" s="21"/>
      <c r="BG613" s="59" t="str">
        <f>IF($K613="", "", SUMIF('Drinks List'!EL$11:EL$1010, $K613, 'Drinks List'!EK$11:EK$1010))</f>
        <v/>
      </c>
      <c r="BH613" s="21"/>
      <c r="BI613" s="59" t="str">
        <f>IF($K613="", "", SUMIF('Drinks List'!EN$11:EN$1010, $K613, 'Drinks List'!EM$11:EM$1010))</f>
        <v/>
      </c>
      <c r="BJ613" s="21"/>
      <c r="BK613" s="59" t="str">
        <f>IF($K613="", "", SUMIF('Drinks List'!EP$11:EP$1010, $K613, 'Drinks List'!EO$11:EO$1010))</f>
        <v/>
      </c>
      <c r="BL613" s="21"/>
      <c r="BM613" s="59" t="str">
        <f>IF($K613="", "", SUMIF('Drinks List'!ER$11:ER$1010, $K613, 'Drinks List'!EQ$11:EQ$1010))</f>
        <v/>
      </c>
      <c r="BN613" s="21"/>
      <c r="BO613" s="65" t="str">
        <f>IF($K613="", "", SUMIF('Drinks List'!ET$11:ET$1010, $K613, 'Drinks List'!ES$11:ES$1010))</f>
        <v/>
      </c>
      <c r="BQ613" s="120" t="str">
        <f t="shared" si="193"/>
        <v/>
      </c>
      <c r="BR613" s="62" t="str">
        <f t="shared" si="194"/>
        <v/>
      </c>
      <c r="BS613" s="76" t="str">
        <f>IF(BQ613="", "", COUNTIF(BQ$11:BQ$1010, "&gt;"&amp;BQ613)+1+COUNTIF(BQ$11:BQ613, BQ613)-1)</f>
        <v/>
      </c>
      <c r="BT613" s="76" t="str">
        <f>IF(BR613="", "", COUNTIF(BR$11:BR$1010, "&lt;"&amp;BR613)+1+COUNTIF(BR$11:BR613, BR613)-1)</f>
        <v/>
      </c>
      <c r="BV613" s="76" t="str">
        <f t="shared" si="195"/>
        <v/>
      </c>
      <c r="BW613" s="124" t="str">
        <f t="shared" si="196"/>
        <v/>
      </c>
      <c r="BX613" s="115" t="str">
        <f t="shared" si="197"/>
        <v/>
      </c>
      <c r="BY613" s="125" t="str">
        <f t="shared" si="198"/>
        <v/>
      </c>
      <c r="CA613" s="106" t="str">
        <f t="shared" si="199"/>
        <v/>
      </c>
      <c r="CB613" s="22" t="str">
        <f t="shared" si="200"/>
        <v/>
      </c>
      <c r="CD613" s="76" t="str">
        <f>IF($J613="", "", IF($BV613=0, "", COUNTIF($J$11:$J$1010, "&lt;"&amp;$J613)+1+COUNTIF($J$11:$J613, $J613)-1))</f>
        <v/>
      </c>
    </row>
    <row r="614" spans="1:82" x14ac:dyDescent="0.25">
      <c r="A614" s="31"/>
      <c r="B614" s="19" t="str">
        <f t="shared" si="181"/>
        <v/>
      </c>
      <c r="C614" s="20" t="str">
        <f t="shared" si="182"/>
        <v/>
      </c>
      <c r="D614" s="29" t="str">
        <f t="shared" si="183"/>
        <v/>
      </c>
      <c r="E614" s="22" t="str">
        <f t="shared" si="184"/>
        <v/>
      </c>
      <c r="F614" s="31"/>
      <c r="G614" s="301"/>
      <c r="H614" s="302"/>
      <c r="I614" s="303"/>
      <c r="J614" s="304"/>
      <c r="K614" s="283"/>
      <c r="L614" s="305"/>
      <c r="M614" s="285"/>
      <c r="N614" s="287"/>
      <c r="O614" s="31"/>
      <c r="P614" s="19" t="str">
        <f t="shared" si="185"/>
        <v/>
      </c>
      <c r="Q614" s="20" t="str">
        <f t="shared" si="186"/>
        <v/>
      </c>
      <c r="R614" s="29" t="str">
        <f t="shared" si="187"/>
        <v/>
      </c>
      <c r="S614" s="22" t="str">
        <f t="shared" si="188"/>
        <v/>
      </c>
      <c r="T614" s="31"/>
      <c r="U614" s="69" t="str">
        <f t="shared" si="189"/>
        <v/>
      </c>
      <c r="V614" s="31"/>
      <c r="X614" s="76" t="str">
        <f t="shared" si="190"/>
        <v/>
      </c>
      <c r="Z614" s="76" t="str">
        <f t="shared" si="191"/>
        <v/>
      </c>
      <c r="AA614" s="76" t="str">
        <f t="shared" si="192"/>
        <v/>
      </c>
      <c r="AC614" s="19" t="str">
        <f>IF($K614="", "", SUMIF('Drinks List'!DH$11:DH$1010, $K614, 'Drinks List'!DG$11:DG$1010))</f>
        <v/>
      </c>
      <c r="AD614" s="21"/>
      <c r="AE614" s="59" t="str">
        <f>IF($K614="", "", SUMIF('Drinks List'!DJ$11:DJ$1010, $K614, 'Drinks List'!DI$11:DI$1010))</f>
        <v/>
      </c>
      <c r="AF614" s="21"/>
      <c r="AG614" s="59" t="str">
        <f>IF($K614="", "", SUMIF('Drinks List'!DL$11:DL$1010, $K614, 'Drinks List'!DK$11:DK$1010))</f>
        <v/>
      </c>
      <c r="AH614" s="21"/>
      <c r="AI614" s="59" t="str">
        <f>IF($K614="", "", SUMIF('Drinks List'!DN$11:DN$1010, $K614, 'Drinks List'!DM$11:DM$1010))</f>
        <v/>
      </c>
      <c r="AJ614" s="21"/>
      <c r="AK614" s="59" t="str">
        <f>IF($K614="", "", SUMIF('Drinks List'!DP$11:DP$1010, $K614, 'Drinks List'!DO$11:DO$1010))</f>
        <v/>
      </c>
      <c r="AL614" s="21"/>
      <c r="AM614" s="59" t="str">
        <f>IF($K614="", "", SUMIF('Drinks List'!DR$11:DR$1010, $K614, 'Drinks List'!DQ$11:DQ$1010))</f>
        <v/>
      </c>
      <c r="AN614" s="21"/>
      <c r="AO614" s="59" t="str">
        <f>IF($K614="", "", SUMIF('Drinks List'!DT$11:DT$1010, $K614, 'Drinks List'!DS$11:DS$1010))</f>
        <v/>
      </c>
      <c r="AP614" s="21"/>
      <c r="AQ614" s="59" t="str">
        <f>IF($K614="", "", SUMIF('Drinks List'!DV$11:DV$1010, $K614, 'Drinks List'!DU$11:DU$1010))</f>
        <v/>
      </c>
      <c r="AR614" s="21"/>
      <c r="AS614" s="59" t="str">
        <f>IF($K614="", "", SUMIF('Drinks List'!DX$11:DX$1010, $K614, 'Drinks List'!DW$11:DW$1010))</f>
        <v/>
      </c>
      <c r="AT614" s="21"/>
      <c r="AU614" s="59" t="str">
        <f>IF($K614="", "", SUMIF('Drinks List'!DZ$11:DZ$1010, $K614, 'Drinks List'!DY$11:DY$1010))</f>
        <v/>
      </c>
      <c r="AV614" s="21"/>
      <c r="AW614" s="59" t="str">
        <f>IF($K614="", "", SUMIF('Drinks List'!EB$11:EB$1010, $K614, 'Drinks List'!EA$11:EA$1010))</f>
        <v/>
      </c>
      <c r="AX614" s="21"/>
      <c r="AY614" s="59" t="str">
        <f>IF($K614="", "", SUMIF('Drinks List'!ED$11:ED$1010, $K614, 'Drinks List'!EC$11:EC$1010))</f>
        <v/>
      </c>
      <c r="AZ614" s="21"/>
      <c r="BA614" s="59" t="str">
        <f>IF($K614="", "", SUMIF('Drinks List'!EF$11:EF$1010, $K614, 'Drinks List'!EE$11:EE$1010))</f>
        <v/>
      </c>
      <c r="BB614" s="21"/>
      <c r="BC614" s="59" t="str">
        <f>IF($K614="", "", SUMIF('Drinks List'!EH$11:EH$1010, $K614, 'Drinks List'!EG$11:EG$1010))</f>
        <v/>
      </c>
      <c r="BD614" s="21"/>
      <c r="BE614" s="59" t="str">
        <f>IF($K614="", "", SUMIF('Drinks List'!EJ$11:EJ$1010, $K614, 'Drinks List'!EI$11:EI$1010))</f>
        <v/>
      </c>
      <c r="BF614" s="21"/>
      <c r="BG614" s="59" t="str">
        <f>IF($K614="", "", SUMIF('Drinks List'!EL$11:EL$1010, $K614, 'Drinks List'!EK$11:EK$1010))</f>
        <v/>
      </c>
      <c r="BH614" s="21"/>
      <c r="BI614" s="59" t="str">
        <f>IF($K614="", "", SUMIF('Drinks List'!EN$11:EN$1010, $K614, 'Drinks List'!EM$11:EM$1010))</f>
        <v/>
      </c>
      <c r="BJ614" s="21"/>
      <c r="BK614" s="59" t="str">
        <f>IF($K614="", "", SUMIF('Drinks List'!EP$11:EP$1010, $K614, 'Drinks List'!EO$11:EO$1010))</f>
        <v/>
      </c>
      <c r="BL614" s="21"/>
      <c r="BM614" s="59" t="str">
        <f>IF($K614="", "", SUMIF('Drinks List'!ER$11:ER$1010, $K614, 'Drinks List'!EQ$11:EQ$1010))</f>
        <v/>
      </c>
      <c r="BN614" s="21"/>
      <c r="BO614" s="65" t="str">
        <f>IF($K614="", "", SUMIF('Drinks List'!ET$11:ET$1010, $K614, 'Drinks List'!ES$11:ES$1010))</f>
        <v/>
      </c>
      <c r="BQ614" s="120" t="str">
        <f t="shared" si="193"/>
        <v/>
      </c>
      <c r="BR614" s="62" t="str">
        <f t="shared" si="194"/>
        <v/>
      </c>
      <c r="BS614" s="76" t="str">
        <f>IF(BQ614="", "", COUNTIF(BQ$11:BQ$1010, "&gt;"&amp;BQ614)+1+COUNTIF(BQ$11:BQ614, BQ614)-1)</f>
        <v/>
      </c>
      <c r="BT614" s="76" t="str">
        <f>IF(BR614="", "", COUNTIF(BR$11:BR$1010, "&lt;"&amp;BR614)+1+COUNTIF(BR$11:BR614, BR614)-1)</f>
        <v/>
      </c>
      <c r="BV614" s="76" t="str">
        <f t="shared" si="195"/>
        <v/>
      </c>
      <c r="BW614" s="124" t="str">
        <f t="shared" si="196"/>
        <v/>
      </c>
      <c r="BX614" s="115" t="str">
        <f t="shared" si="197"/>
        <v/>
      </c>
      <c r="BY614" s="125" t="str">
        <f t="shared" si="198"/>
        <v/>
      </c>
      <c r="CA614" s="106" t="str">
        <f t="shared" si="199"/>
        <v/>
      </c>
      <c r="CB614" s="22" t="str">
        <f t="shared" si="200"/>
        <v/>
      </c>
      <c r="CD614" s="76" t="str">
        <f>IF($J614="", "", IF($BV614=0, "", COUNTIF($J$11:$J$1010, "&lt;"&amp;$J614)+1+COUNTIF($J$11:$J614, $J614)-1))</f>
        <v/>
      </c>
    </row>
    <row r="615" spans="1:82" x14ac:dyDescent="0.25">
      <c r="A615" s="31"/>
      <c r="B615" s="19" t="str">
        <f t="shared" si="181"/>
        <v/>
      </c>
      <c r="C615" s="20" t="str">
        <f t="shared" si="182"/>
        <v/>
      </c>
      <c r="D615" s="29" t="str">
        <f t="shared" si="183"/>
        <v/>
      </c>
      <c r="E615" s="22" t="str">
        <f t="shared" si="184"/>
        <v/>
      </c>
      <c r="F615" s="31"/>
      <c r="G615" s="301"/>
      <c r="H615" s="302"/>
      <c r="I615" s="303"/>
      <c r="J615" s="304"/>
      <c r="K615" s="283"/>
      <c r="L615" s="305"/>
      <c r="M615" s="285"/>
      <c r="N615" s="287"/>
      <c r="O615" s="31"/>
      <c r="P615" s="19" t="str">
        <f t="shared" si="185"/>
        <v/>
      </c>
      <c r="Q615" s="20" t="str">
        <f t="shared" si="186"/>
        <v/>
      </c>
      <c r="R615" s="29" t="str">
        <f t="shared" si="187"/>
        <v/>
      </c>
      <c r="S615" s="22" t="str">
        <f t="shared" si="188"/>
        <v/>
      </c>
      <c r="T615" s="31"/>
      <c r="U615" s="69" t="str">
        <f t="shared" si="189"/>
        <v/>
      </c>
      <c r="V615" s="31"/>
      <c r="X615" s="76" t="str">
        <f t="shared" si="190"/>
        <v/>
      </c>
      <c r="Z615" s="76" t="str">
        <f t="shared" si="191"/>
        <v/>
      </c>
      <c r="AA615" s="76" t="str">
        <f t="shared" si="192"/>
        <v/>
      </c>
      <c r="AC615" s="19" t="str">
        <f>IF($K615="", "", SUMIF('Drinks List'!DH$11:DH$1010, $K615, 'Drinks List'!DG$11:DG$1010))</f>
        <v/>
      </c>
      <c r="AD615" s="21"/>
      <c r="AE615" s="59" t="str">
        <f>IF($K615="", "", SUMIF('Drinks List'!DJ$11:DJ$1010, $K615, 'Drinks List'!DI$11:DI$1010))</f>
        <v/>
      </c>
      <c r="AF615" s="21"/>
      <c r="AG615" s="59" t="str">
        <f>IF($K615="", "", SUMIF('Drinks List'!DL$11:DL$1010, $K615, 'Drinks List'!DK$11:DK$1010))</f>
        <v/>
      </c>
      <c r="AH615" s="21"/>
      <c r="AI615" s="59" t="str">
        <f>IF($K615="", "", SUMIF('Drinks List'!DN$11:DN$1010, $K615, 'Drinks List'!DM$11:DM$1010))</f>
        <v/>
      </c>
      <c r="AJ615" s="21"/>
      <c r="AK615" s="59" t="str">
        <f>IF($K615="", "", SUMIF('Drinks List'!DP$11:DP$1010, $K615, 'Drinks List'!DO$11:DO$1010))</f>
        <v/>
      </c>
      <c r="AL615" s="21"/>
      <c r="AM615" s="59" t="str">
        <f>IF($K615="", "", SUMIF('Drinks List'!DR$11:DR$1010, $K615, 'Drinks List'!DQ$11:DQ$1010))</f>
        <v/>
      </c>
      <c r="AN615" s="21"/>
      <c r="AO615" s="59" t="str">
        <f>IF($K615="", "", SUMIF('Drinks List'!DT$11:DT$1010, $K615, 'Drinks List'!DS$11:DS$1010))</f>
        <v/>
      </c>
      <c r="AP615" s="21"/>
      <c r="AQ615" s="59" t="str">
        <f>IF($K615="", "", SUMIF('Drinks List'!DV$11:DV$1010, $K615, 'Drinks List'!DU$11:DU$1010))</f>
        <v/>
      </c>
      <c r="AR615" s="21"/>
      <c r="AS615" s="59" t="str">
        <f>IF($K615="", "", SUMIF('Drinks List'!DX$11:DX$1010, $K615, 'Drinks List'!DW$11:DW$1010))</f>
        <v/>
      </c>
      <c r="AT615" s="21"/>
      <c r="AU615" s="59" t="str">
        <f>IF($K615="", "", SUMIF('Drinks List'!DZ$11:DZ$1010, $K615, 'Drinks List'!DY$11:DY$1010))</f>
        <v/>
      </c>
      <c r="AV615" s="21"/>
      <c r="AW615" s="59" t="str">
        <f>IF($K615="", "", SUMIF('Drinks List'!EB$11:EB$1010, $K615, 'Drinks List'!EA$11:EA$1010))</f>
        <v/>
      </c>
      <c r="AX615" s="21"/>
      <c r="AY615" s="59" t="str">
        <f>IF($K615="", "", SUMIF('Drinks List'!ED$11:ED$1010, $K615, 'Drinks List'!EC$11:EC$1010))</f>
        <v/>
      </c>
      <c r="AZ615" s="21"/>
      <c r="BA615" s="59" t="str">
        <f>IF($K615="", "", SUMIF('Drinks List'!EF$11:EF$1010, $K615, 'Drinks List'!EE$11:EE$1010))</f>
        <v/>
      </c>
      <c r="BB615" s="21"/>
      <c r="BC615" s="59" t="str">
        <f>IF($K615="", "", SUMIF('Drinks List'!EH$11:EH$1010, $K615, 'Drinks List'!EG$11:EG$1010))</f>
        <v/>
      </c>
      <c r="BD615" s="21"/>
      <c r="BE615" s="59" t="str">
        <f>IF($K615="", "", SUMIF('Drinks List'!EJ$11:EJ$1010, $K615, 'Drinks List'!EI$11:EI$1010))</f>
        <v/>
      </c>
      <c r="BF615" s="21"/>
      <c r="BG615" s="59" t="str">
        <f>IF($K615="", "", SUMIF('Drinks List'!EL$11:EL$1010, $K615, 'Drinks List'!EK$11:EK$1010))</f>
        <v/>
      </c>
      <c r="BH615" s="21"/>
      <c r="BI615" s="59" t="str">
        <f>IF($K615="", "", SUMIF('Drinks List'!EN$11:EN$1010, $K615, 'Drinks List'!EM$11:EM$1010))</f>
        <v/>
      </c>
      <c r="BJ615" s="21"/>
      <c r="BK615" s="59" t="str">
        <f>IF($K615="", "", SUMIF('Drinks List'!EP$11:EP$1010, $K615, 'Drinks List'!EO$11:EO$1010))</f>
        <v/>
      </c>
      <c r="BL615" s="21"/>
      <c r="BM615" s="59" t="str">
        <f>IF($K615="", "", SUMIF('Drinks List'!ER$11:ER$1010, $K615, 'Drinks List'!EQ$11:EQ$1010))</f>
        <v/>
      </c>
      <c r="BN615" s="21"/>
      <c r="BO615" s="65" t="str">
        <f>IF($K615="", "", SUMIF('Drinks List'!ET$11:ET$1010, $K615, 'Drinks List'!ES$11:ES$1010))</f>
        <v/>
      </c>
      <c r="BQ615" s="120" t="str">
        <f t="shared" si="193"/>
        <v/>
      </c>
      <c r="BR615" s="62" t="str">
        <f t="shared" si="194"/>
        <v/>
      </c>
      <c r="BS615" s="76" t="str">
        <f>IF(BQ615="", "", COUNTIF(BQ$11:BQ$1010, "&gt;"&amp;BQ615)+1+COUNTIF(BQ$11:BQ615, BQ615)-1)</f>
        <v/>
      </c>
      <c r="BT615" s="76" t="str">
        <f>IF(BR615="", "", COUNTIF(BR$11:BR$1010, "&lt;"&amp;BR615)+1+COUNTIF(BR$11:BR615, BR615)-1)</f>
        <v/>
      </c>
      <c r="BV615" s="76" t="str">
        <f t="shared" si="195"/>
        <v/>
      </c>
      <c r="BW615" s="124" t="str">
        <f t="shared" si="196"/>
        <v/>
      </c>
      <c r="BX615" s="115" t="str">
        <f t="shared" si="197"/>
        <v/>
      </c>
      <c r="BY615" s="125" t="str">
        <f t="shared" si="198"/>
        <v/>
      </c>
      <c r="CA615" s="106" t="str">
        <f t="shared" si="199"/>
        <v/>
      </c>
      <c r="CB615" s="22" t="str">
        <f t="shared" si="200"/>
        <v/>
      </c>
      <c r="CD615" s="76" t="str">
        <f>IF($J615="", "", IF($BV615=0, "", COUNTIF($J$11:$J$1010, "&lt;"&amp;$J615)+1+COUNTIF($J$11:$J615, $J615)-1))</f>
        <v/>
      </c>
    </row>
    <row r="616" spans="1:82" x14ac:dyDescent="0.25">
      <c r="A616" s="31"/>
      <c r="B616" s="19" t="str">
        <f t="shared" si="181"/>
        <v/>
      </c>
      <c r="C616" s="20" t="str">
        <f t="shared" si="182"/>
        <v/>
      </c>
      <c r="D616" s="29" t="str">
        <f t="shared" si="183"/>
        <v/>
      </c>
      <c r="E616" s="22" t="str">
        <f t="shared" si="184"/>
        <v/>
      </c>
      <c r="F616" s="31"/>
      <c r="G616" s="301"/>
      <c r="H616" s="302"/>
      <c r="I616" s="303"/>
      <c r="J616" s="304"/>
      <c r="K616" s="283"/>
      <c r="L616" s="305"/>
      <c r="M616" s="285"/>
      <c r="N616" s="287"/>
      <c r="O616" s="31"/>
      <c r="P616" s="19" t="str">
        <f t="shared" si="185"/>
        <v/>
      </c>
      <c r="Q616" s="20" t="str">
        <f t="shared" si="186"/>
        <v/>
      </c>
      <c r="R616" s="29" t="str">
        <f t="shared" si="187"/>
        <v/>
      </c>
      <c r="S616" s="22" t="str">
        <f t="shared" si="188"/>
        <v/>
      </c>
      <c r="T616" s="31"/>
      <c r="U616" s="69" t="str">
        <f t="shared" si="189"/>
        <v/>
      </c>
      <c r="V616" s="31"/>
      <c r="X616" s="76" t="str">
        <f t="shared" si="190"/>
        <v/>
      </c>
      <c r="Z616" s="76" t="str">
        <f t="shared" si="191"/>
        <v/>
      </c>
      <c r="AA616" s="76" t="str">
        <f t="shared" si="192"/>
        <v/>
      </c>
      <c r="AC616" s="19" t="str">
        <f>IF($K616="", "", SUMIF('Drinks List'!DH$11:DH$1010, $K616, 'Drinks List'!DG$11:DG$1010))</f>
        <v/>
      </c>
      <c r="AD616" s="21"/>
      <c r="AE616" s="59" t="str">
        <f>IF($K616="", "", SUMIF('Drinks List'!DJ$11:DJ$1010, $K616, 'Drinks List'!DI$11:DI$1010))</f>
        <v/>
      </c>
      <c r="AF616" s="21"/>
      <c r="AG616" s="59" t="str">
        <f>IF($K616="", "", SUMIF('Drinks List'!DL$11:DL$1010, $K616, 'Drinks List'!DK$11:DK$1010))</f>
        <v/>
      </c>
      <c r="AH616" s="21"/>
      <c r="AI616" s="59" t="str">
        <f>IF($K616="", "", SUMIF('Drinks List'!DN$11:DN$1010, $K616, 'Drinks List'!DM$11:DM$1010))</f>
        <v/>
      </c>
      <c r="AJ616" s="21"/>
      <c r="AK616" s="59" t="str">
        <f>IF($K616="", "", SUMIF('Drinks List'!DP$11:DP$1010, $K616, 'Drinks List'!DO$11:DO$1010))</f>
        <v/>
      </c>
      <c r="AL616" s="21"/>
      <c r="AM616" s="59" t="str">
        <f>IF($K616="", "", SUMIF('Drinks List'!DR$11:DR$1010, $K616, 'Drinks List'!DQ$11:DQ$1010))</f>
        <v/>
      </c>
      <c r="AN616" s="21"/>
      <c r="AO616" s="59" t="str">
        <f>IF($K616="", "", SUMIF('Drinks List'!DT$11:DT$1010, $K616, 'Drinks List'!DS$11:DS$1010))</f>
        <v/>
      </c>
      <c r="AP616" s="21"/>
      <c r="AQ616" s="59" t="str">
        <f>IF($K616="", "", SUMIF('Drinks List'!DV$11:DV$1010, $K616, 'Drinks List'!DU$11:DU$1010))</f>
        <v/>
      </c>
      <c r="AR616" s="21"/>
      <c r="AS616" s="59" t="str">
        <f>IF($K616="", "", SUMIF('Drinks List'!DX$11:DX$1010, $K616, 'Drinks List'!DW$11:DW$1010))</f>
        <v/>
      </c>
      <c r="AT616" s="21"/>
      <c r="AU616" s="59" t="str">
        <f>IF($K616="", "", SUMIF('Drinks List'!DZ$11:DZ$1010, $K616, 'Drinks List'!DY$11:DY$1010))</f>
        <v/>
      </c>
      <c r="AV616" s="21"/>
      <c r="AW616" s="59" t="str">
        <f>IF($K616="", "", SUMIF('Drinks List'!EB$11:EB$1010, $K616, 'Drinks List'!EA$11:EA$1010))</f>
        <v/>
      </c>
      <c r="AX616" s="21"/>
      <c r="AY616" s="59" t="str">
        <f>IF($K616="", "", SUMIF('Drinks List'!ED$11:ED$1010, $K616, 'Drinks List'!EC$11:EC$1010))</f>
        <v/>
      </c>
      <c r="AZ616" s="21"/>
      <c r="BA616" s="59" t="str">
        <f>IF($K616="", "", SUMIF('Drinks List'!EF$11:EF$1010, $K616, 'Drinks List'!EE$11:EE$1010))</f>
        <v/>
      </c>
      <c r="BB616" s="21"/>
      <c r="BC616" s="59" t="str">
        <f>IF($K616="", "", SUMIF('Drinks List'!EH$11:EH$1010, $K616, 'Drinks List'!EG$11:EG$1010))</f>
        <v/>
      </c>
      <c r="BD616" s="21"/>
      <c r="BE616" s="59" t="str">
        <f>IF($K616="", "", SUMIF('Drinks List'!EJ$11:EJ$1010, $K616, 'Drinks List'!EI$11:EI$1010))</f>
        <v/>
      </c>
      <c r="BF616" s="21"/>
      <c r="BG616" s="59" t="str">
        <f>IF($K616="", "", SUMIF('Drinks List'!EL$11:EL$1010, $K616, 'Drinks List'!EK$11:EK$1010))</f>
        <v/>
      </c>
      <c r="BH616" s="21"/>
      <c r="BI616" s="59" t="str">
        <f>IF($K616="", "", SUMIF('Drinks List'!EN$11:EN$1010, $K616, 'Drinks List'!EM$11:EM$1010))</f>
        <v/>
      </c>
      <c r="BJ616" s="21"/>
      <c r="BK616" s="59" t="str">
        <f>IF($K616="", "", SUMIF('Drinks List'!EP$11:EP$1010, $K616, 'Drinks List'!EO$11:EO$1010))</f>
        <v/>
      </c>
      <c r="BL616" s="21"/>
      <c r="BM616" s="59" t="str">
        <f>IF($K616="", "", SUMIF('Drinks List'!ER$11:ER$1010, $K616, 'Drinks List'!EQ$11:EQ$1010))</f>
        <v/>
      </c>
      <c r="BN616" s="21"/>
      <c r="BO616" s="65" t="str">
        <f>IF($K616="", "", SUMIF('Drinks List'!ET$11:ET$1010, $K616, 'Drinks List'!ES$11:ES$1010))</f>
        <v/>
      </c>
      <c r="BQ616" s="120" t="str">
        <f t="shared" si="193"/>
        <v/>
      </c>
      <c r="BR616" s="62" t="str">
        <f t="shared" si="194"/>
        <v/>
      </c>
      <c r="BS616" s="76" t="str">
        <f>IF(BQ616="", "", COUNTIF(BQ$11:BQ$1010, "&gt;"&amp;BQ616)+1+COUNTIF(BQ$11:BQ616, BQ616)-1)</f>
        <v/>
      </c>
      <c r="BT616" s="76" t="str">
        <f>IF(BR616="", "", COUNTIF(BR$11:BR$1010, "&lt;"&amp;BR616)+1+COUNTIF(BR$11:BR616, BR616)-1)</f>
        <v/>
      </c>
      <c r="BV616" s="76" t="str">
        <f t="shared" si="195"/>
        <v/>
      </c>
      <c r="BW616" s="124" t="str">
        <f t="shared" si="196"/>
        <v/>
      </c>
      <c r="BX616" s="115" t="str">
        <f t="shared" si="197"/>
        <v/>
      </c>
      <c r="BY616" s="125" t="str">
        <f t="shared" si="198"/>
        <v/>
      </c>
      <c r="CA616" s="106" t="str">
        <f t="shared" si="199"/>
        <v/>
      </c>
      <c r="CB616" s="22" t="str">
        <f t="shared" si="200"/>
        <v/>
      </c>
      <c r="CD616" s="76" t="str">
        <f>IF($J616="", "", IF($BV616=0, "", COUNTIF($J$11:$J$1010, "&lt;"&amp;$J616)+1+COUNTIF($J$11:$J616, $J616)-1))</f>
        <v/>
      </c>
    </row>
    <row r="617" spans="1:82" x14ac:dyDescent="0.25">
      <c r="A617" s="31"/>
      <c r="B617" s="19" t="str">
        <f t="shared" si="181"/>
        <v/>
      </c>
      <c r="C617" s="20" t="str">
        <f t="shared" si="182"/>
        <v/>
      </c>
      <c r="D617" s="29" t="str">
        <f t="shared" si="183"/>
        <v/>
      </c>
      <c r="E617" s="22" t="str">
        <f t="shared" si="184"/>
        <v/>
      </c>
      <c r="F617" s="31"/>
      <c r="G617" s="301"/>
      <c r="H617" s="302"/>
      <c r="I617" s="303"/>
      <c r="J617" s="304"/>
      <c r="K617" s="283"/>
      <c r="L617" s="305"/>
      <c r="M617" s="285"/>
      <c r="N617" s="287"/>
      <c r="O617" s="31"/>
      <c r="P617" s="19" t="str">
        <f t="shared" si="185"/>
        <v/>
      </c>
      <c r="Q617" s="20" t="str">
        <f t="shared" si="186"/>
        <v/>
      </c>
      <c r="R617" s="29" t="str">
        <f t="shared" si="187"/>
        <v/>
      </c>
      <c r="S617" s="22" t="str">
        <f t="shared" si="188"/>
        <v/>
      </c>
      <c r="T617" s="31"/>
      <c r="U617" s="69" t="str">
        <f t="shared" si="189"/>
        <v/>
      </c>
      <c r="V617" s="31"/>
      <c r="X617" s="76" t="str">
        <f t="shared" si="190"/>
        <v/>
      </c>
      <c r="Z617" s="76" t="str">
        <f t="shared" si="191"/>
        <v/>
      </c>
      <c r="AA617" s="76" t="str">
        <f t="shared" si="192"/>
        <v/>
      </c>
      <c r="AC617" s="19" t="str">
        <f>IF($K617="", "", SUMIF('Drinks List'!DH$11:DH$1010, $K617, 'Drinks List'!DG$11:DG$1010))</f>
        <v/>
      </c>
      <c r="AD617" s="21"/>
      <c r="AE617" s="59" t="str">
        <f>IF($K617="", "", SUMIF('Drinks List'!DJ$11:DJ$1010, $K617, 'Drinks List'!DI$11:DI$1010))</f>
        <v/>
      </c>
      <c r="AF617" s="21"/>
      <c r="AG617" s="59" t="str">
        <f>IF($K617="", "", SUMIF('Drinks List'!DL$11:DL$1010, $K617, 'Drinks List'!DK$11:DK$1010))</f>
        <v/>
      </c>
      <c r="AH617" s="21"/>
      <c r="AI617" s="59" t="str">
        <f>IF($K617="", "", SUMIF('Drinks List'!DN$11:DN$1010, $K617, 'Drinks List'!DM$11:DM$1010))</f>
        <v/>
      </c>
      <c r="AJ617" s="21"/>
      <c r="AK617" s="59" t="str">
        <f>IF($K617="", "", SUMIF('Drinks List'!DP$11:DP$1010, $K617, 'Drinks List'!DO$11:DO$1010))</f>
        <v/>
      </c>
      <c r="AL617" s="21"/>
      <c r="AM617" s="59" t="str">
        <f>IF($K617="", "", SUMIF('Drinks List'!DR$11:DR$1010, $K617, 'Drinks List'!DQ$11:DQ$1010))</f>
        <v/>
      </c>
      <c r="AN617" s="21"/>
      <c r="AO617" s="59" t="str">
        <f>IF($K617="", "", SUMIF('Drinks List'!DT$11:DT$1010, $K617, 'Drinks List'!DS$11:DS$1010))</f>
        <v/>
      </c>
      <c r="AP617" s="21"/>
      <c r="AQ617" s="59" t="str">
        <f>IF($K617="", "", SUMIF('Drinks List'!DV$11:DV$1010, $K617, 'Drinks List'!DU$11:DU$1010))</f>
        <v/>
      </c>
      <c r="AR617" s="21"/>
      <c r="AS617" s="59" t="str">
        <f>IF($K617="", "", SUMIF('Drinks List'!DX$11:DX$1010, $K617, 'Drinks List'!DW$11:DW$1010))</f>
        <v/>
      </c>
      <c r="AT617" s="21"/>
      <c r="AU617" s="59" t="str">
        <f>IF($K617="", "", SUMIF('Drinks List'!DZ$11:DZ$1010, $K617, 'Drinks List'!DY$11:DY$1010))</f>
        <v/>
      </c>
      <c r="AV617" s="21"/>
      <c r="AW617" s="59" t="str">
        <f>IF($K617="", "", SUMIF('Drinks List'!EB$11:EB$1010, $K617, 'Drinks List'!EA$11:EA$1010))</f>
        <v/>
      </c>
      <c r="AX617" s="21"/>
      <c r="AY617" s="59" t="str">
        <f>IF($K617="", "", SUMIF('Drinks List'!ED$11:ED$1010, $K617, 'Drinks List'!EC$11:EC$1010))</f>
        <v/>
      </c>
      <c r="AZ617" s="21"/>
      <c r="BA617" s="59" t="str">
        <f>IF($K617="", "", SUMIF('Drinks List'!EF$11:EF$1010, $K617, 'Drinks List'!EE$11:EE$1010))</f>
        <v/>
      </c>
      <c r="BB617" s="21"/>
      <c r="BC617" s="59" t="str">
        <f>IF($K617="", "", SUMIF('Drinks List'!EH$11:EH$1010, $K617, 'Drinks List'!EG$11:EG$1010))</f>
        <v/>
      </c>
      <c r="BD617" s="21"/>
      <c r="BE617" s="59" t="str">
        <f>IF($K617="", "", SUMIF('Drinks List'!EJ$11:EJ$1010, $K617, 'Drinks List'!EI$11:EI$1010))</f>
        <v/>
      </c>
      <c r="BF617" s="21"/>
      <c r="BG617" s="59" t="str">
        <f>IF($K617="", "", SUMIF('Drinks List'!EL$11:EL$1010, $K617, 'Drinks List'!EK$11:EK$1010))</f>
        <v/>
      </c>
      <c r="BH617" s="21"/>
      <c r="BI617" s="59" t="str">
        <f>IF($K617="", "", SUMIF('Drinks List'!EN$11:EN$1010, $K617, 'Drinks List'!EM$11:EM$1010))</f>
        <v/>
      </c>
      <c r="BJ617" s="21"/>
      <c r="BK617" s="59" t="str">
        <f>IF($K617="", "", SUMIF('Drinks List'!EP$11:EP$1010, $K617, 'Drinks List'!EO$11:EO$1010))</f>
        <v/>
      </c>
      <c r="BL617" s="21"/>
      <c r="BM617" s="59" t="str">
        <f>IF($K617="", "", SUMIF('Drinks List'!ER$11:ER$1010, $K617, 'Drinks List'!EQ$11:EQ$1010))</f>
        <v/>
      </c>
      <c r="BN617" s="21"/>
      <c r="BO617" s="65" t="str">
        <f>IF($K617="", "", SUMIF('Drinks List'!ET$11:ET$1010, $K617, 'Drinks List'!ES$11:ES$1010))</f>
        <v/>
      </c>
      <c r="BQ617" s="120" t="str">
        <f t="shared" si="193"/>
        <v/>
      </c>
      <c r="BR617" s="62" t="str">
        <f t="shared" si="194"/>
        <v/>
      </c>
      <c r="BS617" s="76" t="str">
        <f>IF(BQ617="", "", COUNTIF(BQ$11:BQ$1010, "&gt;"&amp;BQ617)+1+COUNTIF(BQ$11:BQ617, BQ617)-1)</f>
        <v/>
      </c>
      <c r="BT617" s="76" t="str">
        <f>IF(BR617="", "", COUNTIF(BR$11:BR$1010, "&lt;"&amp;BR617)+1+COUNTIF(BR$11:BR617, BR617)-1)</f>
        <v/>
      </c>
      <c r="BV617" s="76" t="str">
        <f t="shared" si="195"/>
        <v/>
      </c>
      <c r="BW617" s="124" t="str">
        <f t="shared" si="196"/>
        <v/>
      </c>
      <c r="BX617" s="115" t="str">
        <f t="shared" si="197"/>
        <v/>
      </c>
      <c r="BY617" s="125" t="str">
        <f t="shared" si="198"/>
        <v/>
      </c>
      <c r="CA617" s="106" t="str">
        <f t="shared" si="199"/>
        <v/>
      </c>
      <c r="CB617" s="22" t="str">
        <f t="shared" si="200"/>
        <v/>
      </c>
      <c r="CD617" s="76" t="str">
        <f>IF($J617="", "", IF($BV617=0, "", COUNTIF($J$11:$J$1010, "&lt;"&amp;$J617)+1+COUNTIF($J$11:$J617, $J617)-1))</f>
        <v/>
      </c>
    </row>
    <row r="618" spans="1:82" x14ac:dyDescent="0.25">
      <c r="A618" s="31"/>
      <c r="B618" s="19" t="str">
        <f t="shared" si="181"/>
        <v/>
      </c>
      <c r="C618" s="20" t="str">
        <f t="shared" si="182"/>
        <v/>
      </c>
      <c r="D618" s="29" t="str">
        <f t="shared" si="183"/>
        <v/>
      </c>
      <c r="E618" s="22" t="str">
        <f t="shared" si="184"/>
        <v/>
      </c>
      <c r="F618" s="31"/>
      <c r="G618" s="301"/>
      <c r="H618" s="302"/>
      <c r="I618" s="303"/>
      <c r="J618" s="304"/>
      <c r="K618" s="283"/>
      <c r="L618" s="305"/>
      <c r="M618" s="285"/>
      <c r="N618" s="287"/>
      <c r="O618" s="31"/>
      <c r="P618" s="19" t="str">
        <f t="shared" si="185"/>
        <v/>
      </c>
      <c r="Q618" s="20" t="str">
        <f t="shared" si="186"/>
        <v/>
      </c>
      <c r="R618" s="29" t="str">
        <f t="shared" si="187"/>
        <v/>
      </c>
      <c r="S618" s="22" t="str">
        <f t="shared" si="188"/>
        <v/>
      </c>
      <c r="T618" s="31"/>
      <c r="U618" s="69" t="str">
        <f t="shared" si="189"/>
        <v/>
      </c>
      <c r="V618" s="31"/>
      <c r="X618" s="76" t="str">
        <f t="shared" si="190"/>
        <v/>
      </c>
      <c r="Z618" s="76" t="str">
        <f t="shared" si="191"/>
        <v/>
      </c>
      <c r="AA618" s="76" t="str">
        <f t="shared" si="192"/>
        <v/>
      </c>
      <c r="AC618" s="19" t="str">
        <f>IF($K618="", "", SUMIF('Drinks List'!DH$11:DH$1010, $K618, 'Drinks List'!DG$11:DG$1010))</f>
        <v/>
      </c>
      <c r="AD618" s="21"/>
      <c r="AE618" s="59" t="str">
        <f>IF($K618="", "", SUMIF('Drinks List'!DJ$11:DJ$1010, $K618, 'Drinks List'!DI$11:DI$1010))</f>
        <v/>
      </c>
      <c r="AF618" s="21"/>
      <c r="AG618" s="59" t="str">
        <f>IF($K618="", "", SUMIF('Drinks List'!DL$11:DL$1010, $K618, 'Drinks List'!DK$11:DK$1010))</f>
        <v/>
      </c>
      <c r="AH618" s="21"/>
      <c r="AI618" s="59" t="str">
        <f>IF($K618="", "", SUMIF('Drinks List'!DN$11:DN$1010, $K618, 'Drinks List'!DM$11:DM$1010))</f>
        <v/>
      </c>
      <c r="AJ618" s="21"/>
      <c r="AK618" s="59" t="str">
        <f>IF($K618="", "", SUMIF('Drinks List'!DP$11:DP$1010, $K618, 'Drinks List'!DO$11:DO$1010))</f>
        <v/>
      </c>
      <c r="AL618" s="21"/>
      <c r="AM618" s="59" t="str">
        <f>IF($K618="", "", SUMIF('Drinks List'!DR$11:DR$1010, $K618, 'Drinks List'!DQ$11:DQ$1010))</f>
        <v/>
      </c>
      <c r="AN618" s="21"/>
      <c r="AO618" s="59" t="str">
        <f>IF($K618="", "", SUMIF('Drinks List'!DT$11:DT$1010, $K618, 'Drinks List'!DS$11:DS$1010))</f>
        <v/>
      </c>
      <c r="AP618" s="21"/>
      <c r="AQ618" s="59" t="str">
        <f>IF($K618="", "", SUMIF('Drinks List'!DV$11:DV$1010, $K618, 'Drinks List'!DU$11:DU$1010))</f>
        <v/>
      </c>
      <c r="AR618" s="21"/>
      <c r="AS618" s="59" t="str">
        <f>IF($K618="", "", SUMIF('Drinks List'!DX$11:DX$1010, $K618, 'Drinks List'!DW$11:DW$1010))</f>
        <v/>
      </c>
      <c r="AT618" s="21"/>
      <c r="AU618" s="59" t="str">
        <f>IF($K618="", "", SUMIF('Drinks List'!DZ$11:DZ$1010, $K618, 'Drinks List'!DY$11:DY$1010))</f>
        <v/>
      </c>
      <c r="AV618" s="21"/>
      <c r="AW618" s="59" t="str">
        <f>IF($K618="", "", SUMIF('Drinks List'!EB$11:EB$1010, $K618, 'Drinks List'!EA$11:EA$1010))</f>
        <v/>
      </c>
      <c r="AX618" s="21"/>
      <c r="AY618" s="59" t="str">
        <f>IF($K618="", "", SUMIF('Drinks List'!ED$11:ED$1010, $K618, 'Drinks List'!EC$11:EC$1010))</f>
        <v/>
      </c>
      <c r="AZ618" s="21"/>
      <c r="BA618" s="59" t="str">
        <f>IF($K618="", "", SUMIF('Drinks List'!EF$11:EF$1010, $K618, 'Drinks List'!EE$11:EE$1010))</f>
        <v/>
      </c>
      <c r="BB618" s="21"/>
      <c r="BC618" s="59" t="str">
        <f>IF($K618="", "", SUMIF('Drinks List'!EH$11:EH$1010, $K618, 'Drinks List'!EG$11:EG$1010))</f>
        <v/>
      </c>
      <c r="BD618" s="21"/>
      <c r="BE618" s="59" t="str">
        <f>IF($K618="", "", SUMIF('Drinks List'!EJ$11:EJ$1010, $K618, 'Drinks List'!EI$11:EI$1010))</f>
        <v/>
      </c>
      <c r="BF618" s="21"/>
      <c r="BG618" s="59" t="str">
        <f>IF($K618="", "", SUMIF('Drinks List'!EL$11:EL$1010, $K618, 'Drinks List'!EK$11:EK$1010))</f>
        <v/>
      </c>
      <c r="BH618" s="21"/>
      <c r="BI618" s="59" t="str">
        <f>IF($K618="", "", SUMIF('Drinks List'!EN$11:EN$1010, $K618, 'Drinks List'!EM$11:EM$1010))</f>
        <v/>
      </c>
      <c r="BJ618" s="21"/>
      <c r="BK618" s="59" t="str">
        <f>IF($K618="", "", SUMIF('Drinks List'!EP$11:EP$1010, $K618, 'Drinks List'!EO$11:EO$1010))</f>
        <v/>
      </c>
      <c r="BL618" s="21"/>
      <c r="BM618" s="59" t="str">
        <f>IF($K618="", "", SUMIF('Drinks List'!ER$11:ER$1010, $K618, 'Drinks List'!EQ$11:EQ$1010))</f>
        <v/>
      </c>
      <c r="BN618" s="21"/>
      <c r="BO618" s="65" t="str">
        <f>IF($K618="", "", SUMIF('Drinks List'!ET$11:ET$1010, $K618, 'Drinks List'!ES$11:ES$1010))</f>
        <v/>
      </c>
      <c r="BQ618" s="120" t="str">
        <f t="shared" si="193"/>
        <v/>
      </c>
      <c r="BR618" s="62" t="str">
        <f t="shared" si="194"/>
        <v/>
      </c>
      <c r="BS618" s="76" t="str">
        <f>IF(BQ618="", "", COUNTIF(BQ$11:BQ$1010, "&gt;"&amp;BQ618)+1+COUNTIF(BQ$11:BQ618, BQ618)-1)</f>
        <v/>
      </c>
      <c r="BT618" s="76" t="str">
        <f>IF(BR618="", "", COUNTIF(BR$11:BR$1010, "&lt;"&amp;BR618)+1+COUNTIF(BR$11:BR618, BR618)-1)</f>
        <v/>
      </c>
      <c r="BV618" s="76" t="str">
        <f t="shared" si="195"/>
        <v/>
      </c>
      <c r="BW618" s="124" t="str">
        <f t="shared" si="196"/>
        <v/>
      </c>
      <c r="BX618" s="115" t="str">
        <f t="shared" si="197"/>
        <v/>
      </c>
      <c r="BY618" s="125" t="str">
        <f t="shared" si="198"/>
        <v/>
      </c>
      <c r="CA618" s="106" t="str">
        <f t="shared" si="199"/>
        <v/>
      </c>
      <c r="CB618" s="22" t="str">
        <f t="shared" si="200"/>
        <v/>
      </c>
      <c r="CD618" s="76" t="str">
        <f>IF($J618="", "", IF($BV618=0, "", COUNTIF($J$11:$J$1010, "&lt;"&amp;$J618)+1+COUNTIF($J$11:$J618, $J618)-1))</f>
        <v/>
      </c>
    </row>
    <row r="619" spans="1:82" x14ac:dyDescent="0.25">
      <c r="A619" s="31"/>
      <c r="B619" s="19" t="str">
        <f t="shared" si="181"/>
        <v/>
      </c>
      <c r="C619" s="20" t="str">
        <f t="shared" si="182"/>
        <v/>
      </c>
      <c r="D619" s="29" t="str">
        <f t="shared" si="183"/>
        <v/>
      </c>
      <c r="E619" s="22" t="str">
        <f t="shared" si="184"/>
        <v/>
      </c>
      <c r="F619" s="31"/>
      <c r="G619" s="301"/>
      <c r="H619" s="302"/>
      <c r="I619" s="303"/>
      <c r="J619" s="304"/>
      <c r="K619" s="283"/>
      <c r="L619" s="305"/>
      <c r="M619" s="285"/>
      <c r="N619" s="287"/>
      <c r="O619" s="31"/>
      <c r="P619" s="19" t="str">
        <f t="shared" si="185"/>
        <v/>
      </c>
      <c r="Q619" s="20" t="str">
        <f t="shared" si="186"/>
        <v/>
      </c>
      <c r="R619" s="29" t="str">
        <f t="shared" si="187"/>
        <v/>
      </c>
      <c r="S619" s="22" t="str">
        <f t="shared" si="188"/>
        <v/>
      </c>
      <c r="T619" s="31"/>
      <c r="U619" s="69" t="str">
        <f t="shared" si="189"/>
        <v/>
      </c>
      <c r="V619" s="31"/>
      <c r="X619" s="76" t="str">
        <f t="shared" si="190"/>
        <v/>
      </c>
      <c r="Z619" s="76" t="str">
        <f t="shared" si="191"/>
        <v/>
      </c>
      <c r="AA619" s="76" t="str">
        <f t="shared" si="192"/>
        <v/>
      </c>
      <c r="AC619" s="19" t="str">
        <f>IF($K619="", "", SUMIF('Drinks List'!DH$11:DH$1010, $K619, 'Drinks List'!DG$11:DG$1010))</f>
        <v/>
      </c>
      <c r="AD619" s="21"/>
      <c r="AE619" s="59" t="str">
        <f>IF($K619="", "", SUMIF('Drinks List'!DJ$11:DJ$1010, $K619, 'Drinks List'!DI$11:DI$1010))</f>
        <v/>
      </c>
      <c r="AF619" s="21"/>
      <c r="AG619" s="59" t="str">
        <f>IF($K619="", "", SUMIF('Drinks List'!DL$11:DL$1010, $K619, 'Drinks List'!DK$11:DK$1010))</f>
        <v/>
      </c>
      <c r="AH619" s="21"/>
      <c r="AI619" s="59" t="str">
        <f>IF($K619="", "", SUMIF('Drinks List'!DN$11:DN$1010, $K619, 'Drinks List'!DM$11:DM$1010))</f>
        <v/>
      </c>
      <c r="AJ619" s="21"/>
      <c r="AK619" s="59" t="str">
        <f>IF($K619="", "", SUMIF('Drinks List'!DP$11:DP$1010, $K619, 'Drinks List'!DO$11:DO$1010))</f>
        <v/>
      </c>
      <c r="AL619" s="21"/>
      <c r="AM619" s="59" t="str">
        <f>IF($K619="", "", SUMIF('Drinks List'!DR$11:DR$1010, $K619, 'Drinks List'!DQ$11:DQ$1010))</f>
        <v/>
      </c>
      <c r="AN619" s="21"/>
      <c r="AO619" s="59" t="str">
        <f>IF($K619="", "", SUMIF('Drinks List'!DT$11:DT$1010, $K619, 'Drinks List'!DS$11:DS$1010))</f>
        <v/>
      </c>
      <c r="AP619" s="21"/>
      <c r="AQ619" s="59" t="str">
        <f>IF($K619="", "", SUMIF('Drinks List'!DV$11:DV$1010, $K619, 'Drinks List'!DU$11:DU$1010))</f>
        <v/>
      </c>
      <c r="AR619" s="21"/>
      <c r="AS619" s="59" t="str">
        <f>IF($K619="", "", SUMIF('Drinks List'!DX$11:DX$1010, $K619, 'Drinks List'!DW$11:DW$1010))</f>
        <v/>
      </c>
      <c r="AT619" s="21"/>
      <c r="AU619" s="59" t="str">
        <f>IF($K619="", "", SUMIF('Drinks List'!DZ$11:DZ$1010, $K619, 'Drinks List'!DY$11:DY$1010))</f>
        <v/>
      </c>
      <c r="AV619" s="21"/>
      <c r="AW619" s="59" t="str">
        <f>IF($K619="", "", SUMIF('Drinks List'!EB$11:EB$1010, $K619, 'Drinks List'!EA$11:EA$1010))</f>
        <v/>
      </c>
      <c r="AX619" s="21"/>
      <c r="AY619" s="59" t="str">
        <f>IF($K619="", "", SUMIF('Drinks List'!ED$11:ED$1010, $K619, 'Drinks List'!EC$11:EC$1010))</f>
        <v/>
      </c>
      <c r="AZ619" s="21"/>
      <c r="BA619" s="59" t="str">
        <f>IF($K619="", "", SUMIF('Drinks List'!EF$11:EF$1010, $K619, 'Drinks List'!EE$11:EE$1010))</f>
        <v/>
      </c>
      <c r="BB619" s="21"/>
      <c r="BC619" s="59" t="str">
        <f>IF($K619="", "", SUMIF('Drinks List'!EH$11:EH$1010, $K619, 'Drinks List'!EG$11:EG$1010))</f>
        <v/>
      </c>
      <c r="BD619" s="21"/>
      <c r="BE619" s="59" t="str">
        <f>IF($K619="", "", SUMIF('Drinks List'!EJ$11:EJ$1010, $K619, 'Drinks List'!EI$11:EI$1010))</f>
        <v/>
      </c>
      <c r="BF619" s="21"/>
      <c r="BG619" s="59" t="str">
        <f>IF($K619="", "", SUMIF('Drinks List'!EL$11:EL$1010, $K619, 'Drinks List'!EK$11:EK$1010))</f>
        <v/>
      </c>
      <c r="BH619" s="21"/>
      <c r="BI619" s="59" t="str">
        <f>IF($K619="", "", SUMIF('Drinks List'!EN$11:EN$1010, $K619, 'Drinks List'!EM$11:EM$1010))</f>
        <v/>
      </c>
      <c r="BJ619" s="21"/>
      <c r="BK619" s="59" t="str">
        <f>IF($K619="", "", SUMIF('Drinks List'!EP$11:EP$1010, $K619, 'Drinks List'!EO$11:EO$1010))</f>
        <v/>
      </c>
      <c r="BL619" s="21"/>
      <c r="BM619" s="59" t="str">
        <f>IF($K619="", "", SUMIF('Drinks List'!ER$11:ER$1010, $K619, 'Drinks List'!EQ$11:EQ$1010))</f>
        <v/>
      </c>
      <c r="BN619" s="21"/>
      <c r="BO619" s="65" t="str">
        <f>IF($K619="", "", SUMIF('Drinks List'!ET$11:ET$1010, $K619, 'Drinks List'!ES$11:ES$1010))</f>
        <v/>
      </c>
      <c r="BQ619" s="120" t="str">
        <f t="shared" si="193"/>
        <v/>
      </c>
      <c r="BR619" s="62" t="str">
        <f t="shared" si="194"/>
        <v/>
      </c>
      <c r="BS619" s="76" t="str">
        <f>IF(BQ619="", "", COUNTIF(BQ$11:BQ$1010, "&gt;"&amp;BQ619)+1+COUNTIF(BQ$11:BQ619, BQ619)-1)</f>
        <v/>
      </c>
      <c r="BT619" s="76" t="str">
        <f>IF(BR619="", "", COUNTIF(BR$11:BR$1010, "&lt;"&amp;BR619)+1+COUNTIF(BR$11:BR619, BR619)-1)</f>
        <v/>
      </c>
      <c r="BV619" s="76" t="str">
        <f t="shared" si="195"/>
        <v/>
      </c>
      <c r="BW619" s="124" t="str">
        <f t="shared" si="196"/>
        <v/>
      </c>
      <c r="BX619" s="115" t="str">
        <f t="shared" si="197"/>
        <v/>
      </c>
      <c r="BY619" s="125" t="str">
        <f t="shared" si="198"/>
        <v/>
      </c>
      <c r="CA619" s="106" t="str">
        <f t="shared" si="199"/>
        <v/>
      </c>
      <c r="CB619" s="22" t="str">
        <f t="shared" si="200"/>
        <v/>
      </c>
      <c r="CD619" s="76" t="str">
        <f>IF($J619="", "", IF($BV619=0, "", COUNTIF($J$11:$J$1010, "&lt;"&amp;$J619)+1+COUNTIF($J$11:$J619, $J619)-1))</f>
        <v/>
      </c>
    </row>
    <row r="620" spans="1:82" x14ac:dyDescent="0.25">
      <c r="A620" s="31"/>
      <c r="B620" s="19" t="str">
        <f t="shared" si="181"/>
        <v/>
      </c>
      <c r="C620" s="20" t="str">
        <f t="shared" si="182"/>
        <v/>
      </c>
      <c r="D620" s="29" t="str">
        <f t="shared" si="183"/>
        <v/>
      </c>
      <c r="E620" s="22" t="str">
        <f t="shared" si="184"/>
        <v/>
      </c>
      <c r="F620" s="31"/>
      <c r="G620" s="301"/>
      <c r="H620" s="302"/>
      <c r="I620" s="303"/>
      <c r="J620" s="304"/>
      <c r="K620" s="283"/>
      <c r="L620" s="305"/>
      <c r="M620" s="285"/>
      <c r="N620" s="287"/>
      <c r="O620" s="31"/>
      <c r="P620" s="19" t="str">
        <f t="shared" si="185"/>
        <v/>
      </c>
      <c r="Q620" s="20" t="str">
        <f t="shared" si="186"/>
        <v/>
      </c>
      <c r="R620" s="29" t="str">
        <f t="shared" si="187"/>
        <v/>
      </c>
      <c r="S620" s="22" t="str">
        <f t="shared" si="188"/>
        <v/>
      </c>
      <c r="T620" s="31"/>
      <c r="U620" s="69" t="str">
        <f t="shared" si="189"/>
        <v/>
      </c>
      <c r="V620" s="31"/>
      <c r="X620" s="76" t="str">
        <f t="shared" si="190"/>
        <v/>
      </c>
      <c r="Z620" s="76" t="str">
        <f t="shared" si="191"/>
        <v/>
      </c>
      <c r="AA620" s="76" t="str">
        <f t="shared" si="192"/>
        <v/>
      </c>
      <c r="AC620" s="19" t="str">
        <f>IF($K620="", "", SUMIF('Drinks List'!DH$11:DH$1010, $K620, 'Drinks List'!DG$11:DG$1010))</f>
        <v/>
      </c>
      <c r="AD620" s="21"/>
      <c r="AE620" s="59" t="str">
        <f>IF($K620="", "", SUMIF('Drinks List'!DJ$11:DJ$1010, $K620, 'Drinks List'!DI$11:DI$1010))</f>
        <v/>
      </c>
      <c r="AF620" s="21"/>
      <c r="AG620" s="59" t="str">
        <f>IF($K620="", "", SUMIF('Drinks List'!DL$11:DL$1010, $K620, 'Drinks List'!DK$11:DK$1010))</f>
        <v/>
      </c>
      <c r="AH620" s="21"/>
      <c r="AI620" s="59" t="str">
        <f>IF($K620="", "", SUMIF('Drinks List'!DN$11:DN$1010, $K620, 'Drinks List'!DM$11:DM$1010))</f>
        <v/>
      </c>
      <c r="AJ620" s="21"/>
      <c r="AK620" s="59" t="str">
        <f>IF($K620="", "", SUMIF('Drinks List'!DP$11:DP$1010, $K620, 'Drinks List'!DO$11:DO$1010))</f>
        <v/>
      </c>
      <c r="AL620" s="21"/>
      <c r="AM620" s="59" t="str">
        <f>IF($K620="", "", SUMIF('Drinks List'!DR$11:DR$1010, $K620, 'Drinks List'!DQ$11:DQ$1010))</f>
        <v/>
      </c>
      <c r="AN620" s="21"/>
      <c r="AO620" s="59" t="str">
        <f>IF($K620="", "", SUMIF('Drinks List'!DT$11:DT$1010, $K620, 'Drinks List'!DS$11:DS$1010))</f>
        <v/>
      </c>
      <c r="AP620" s="21"/>
      <c r="AQ620" s="59" t="str">
        <f>IF($K620="", "", SUMIF('Drinks List'!DV$11:DV$1010, $K620, 'Drinks List'!DU$11:DU$1010))</f>
        <v/>
      </c>
      <c r="AR620" s="21"/>
      <c r="AS620" s="59" t="str">
        <f>IF($K620="", "", SUMIF('Drinks List'!DX$11:DX$1010, $K620, 'Drinks List'!DW$11:DW$1010))</f>
        <v/>
      </c>
      <c r="AT620" s="21"/>
      <c r="AU620" s="59" t="str">
        <f>IF($K620="", "", SUMIF('Drinks List'!DZ$11:DZ$1010, $K620, 'Drinks List'!DY$11:DY$1010))</f>
        <v/>
      </c>
      <c r="AV620" s="21"/>
      <c r="AW620" s="59" t="str">
        <f>IF($K620="", "", SUMIF('Drinks List'!EB$11:EB$1010, $K620, 'Drinks List'!EA$11:EA$1010))</f>
        <v/>
      </c>
      <c r="AX620" s="21"/>
      <c r="AY620" s="59" t="str">
        <f>IF($K620="", "", SUMIF('Drinks List'!ED$11:ED$1010, $K620, 'Drinks List'!EC$11:EC$1010))</f>
        <v/>
      </c>
      <c r="AZ620" s="21"/>
      <c r="BA620" s="59" t="str">
        <f>IF($K620="", "", SUMIF('Drinks List'!EF$11:EF$1010, $K620, 'Drinks List'!EE$11:EE$1010))</f>
        <v/>
      </c>
      <c r="BB620" s="21"/>
      <c r="BC620" s="59" t="str">
        <f>IF($K620="", "", SUMIF('Drinks List'!EH$11:EH$1010, $K620, 'Drinks List'!EG$11:EG$1010))</f>
        <v/>
      </c>
      <c r="BD620" s="21"/>
      <c r="BE620" s="59" t="str">
        <f>IF($K620="", "", SUMIF('Drinks List'!EJ$11:EJ$1010, $K620, 'Drinks List'!EI$11:EI$1010))</f>
        <v/>
      </c>
      <c r="BF620" s="21"/>
      <c r="BG620" s="59" t="str">
        <f>IF($K620="", "", SUMIF('Drinks List'!EL$11:EL$1010, $K620, 'Drinks List'!EK$11:EK$1010))</f>
        <v/>
      </c>
      <c r="BH620" s="21"/>
      <c r="BI620" s="59" t="str">
        <f>IF($K620="", "", SUMIF('Drinks List'!EN$11:EN$1010, $K620, 'Drinks List'!EM$11:EM$1010))</f>
        <v/>
      </c>
      <c r="BJ620" s="21"/>
      <c r="BK620" s="59" t="str">
        <f>IF($K620="", "", SUMIF('Drinks List'!EP$11:EP$1010, $K620, 'Drinks List'!EO$11:EO$1010))</f>
        <v/>
      </c>
      <c r="BL620" s="21"/>
      <c r="BM620" s="59" t="str">
        <f>IF($K620="", "", SUMIF('Drinks List'!ER$11:ER$1010, $K620, 'Drinks List'!EQ$11:EQ$1010))</f>
        <v/>
      </c>
      <c r="BN620" s="21"/>
      <c r="BO620" s="65" t="str">
        <f>IF($K620="", "", SUMIF('Drinks List'!ET$11:ET$1010, $K620, 'Drinks List'!ES$11:ES$1010))</f>
        <v/>
      </c>
      <c r="BQ620" s="120" t="str">
        <f t="shared" si="193"/>
        <v/>
      </c>
      <c r="BR620" s="62" t="str">
        <f t="shared" si="194"/>
        <v/>
      </c>
      <c r="BS620" s="76" t="str">
        <f>IF(BQ620="", "", COUNTIF(BQ$11:BQ$1010, "&gt;"&amp;BQ620)+1+COUNTIF(BQ$11:BQ620, BQ620)-1)</f>
        <v/>
      </c>
      <c r="BT620" s="76" t="str">
        <f>IF(BR620="", "", COUNTIF(BR$11:BR$1010, "&lt;"&amp;BR620)+1+COUNTIF(BR$11:BR620, BR620)-1)</f>
        <v/>
      </c>
      <c r="BV620" s="76" t="str">
        <f t="shared" si="195"/>
        <v/>
      </c>
      <c r="BW620" s="124" t="str">
        <f t="shared" si="196"/>
        <v/>
      </c>
      <c r="BX620" s="115" t="str">
        <f t="shared" si="197"/>
        <v/>
      </c>
      <c r="BY620" s="125" t="str">
        <f t="shared" si="198"/>
        <v/>
      </c>
      <c r="CA620" s="106" t="str">
        <f t="shared" si="199"/>
        <v/>
      </c>
      <c r="CB620" s="22" t="str">
        <f t="shared" si="200"/>
        <v/>
      </c>
      <c r="CD620" s="76" t="str">
        <f>IF($J620="", "", IF($BV620=0, "", COUNTIF($J$11:$J$1010, "&lt;"&amp;$J620)+1+COUNTIF($J$11:$J620, $J620)-1))</f>
        <v/>
      </c>
    </row>
    <row r="621" spans="1:82" x14ac:dyDescent="0.25">
      <c r="A621" s="31"/>
      <c r="B621" s="19" t="str">
        <f t="shared" si="181"/>
        <v/>
      </c>
      <c r="C621" s="20" t="str">
        <f t="shared" si="182"/>
        <v/>
      </c>
      <c r="D621" s="29" t="str">
        <f t="shared" si="183"/>
        <v/>
      </c>
      <c r="E621" s="22" t="str">
        <f t="shared" si="184"/>
        <v/>
      </c>
      <c r="F621" s="31"/>
      <c r="G621" s="301"/>
      <c r="H621" s="302"/>
      <c r="I621" s="303"/>
      <c r="J621" s="304"/>
      <c r="K621" s="283"/>
      <c r="L621" s="305"/>
      <c r="M621" s="285"/>
      <c r="N621" s="287"/>
      <c r="O621" s="31"/>
      <c r="P621" s="19" t="str">
        <f t="shared" si="185"/>
        <v/>
      </c>
      <c r="Q621" s="20" t="str">
        <f t="shared" si="186"/>
        <v/>
      </c>
      <c r="R621" s="29" t="str">
        <f t="shared" si="187"/>
        <v/>
      </c>
      <c r="S621" s="22" t="str">
        <f t="shared" si="188"/>
        <v/>
      </c>
      <c r="T621" s="31"/>
      <c r="U621" s="69" t="str">
        <f t="shared" si="189"/>
        <v/>
      </c>
      <c r="V621" s="31"/>
      <c r="X621" s="76" t="str">
        <f t="shared" si="190"/>
        <v/>
      </c>
      <c r="Z621" s="76" t="str">
        <f t="shared" si="191"/>
        <v/>
      </c>
      <c r="AA621" s="76" t="str">
        <f t="shared" si="192"/>
        <v/>
      </c>
      <c r="AC621" s="19" t="str">
        <f>IF($K621="", "", SUMIF('Drinks List'!DH$11:DH$1010, $K621, 'Drinks List'!DG$11:DG$1010))</f>
        <v/>
      </c>
      <c r="AD621" s="21"/>
      <c r="AE621" s="59" t="str">
        <f>IF($K621="", "", SUMIF('Drinks List'!DJ$11:DJ$1010, $K621, 'Drinks List'!DI$11:DI$1010))</f>
        <v/>
      </c>
      <c r="AF621" s="21"/>
      <c r="AG621" s="59" t="str">
        <f>IF($K621="", "", SUMIF('Drinks List'!DL$11:DL$1010, $K621, 'Drinks List'!DK$11:DK$1010))</f>
        <v/>
      </c>
      <c r="AH621" s="21"/>
      <c r="AI621" s="59" t="str">
        <f>IF($K621="", "", SUMIF('Drinks List'!DN$11:DN$1010, $K621, 'Drinks List'!DM$11:DM$1010))</f>
        <v/>
      </c>
      <c r="AJ621" s="21"/>
      <c r="AK621" s="59" t="str">
        <f>IF($K621="", "", SUMIF('Drinks List'!DP$11:DP$1010, $K621, 'Drinks List'!DO$11:DO$1010))</f>
        <v/>
      </c>
      <c r="AL621" s="21"/>
      <c r="AM621" s="59" t="str">
        <f>IF($K621="", "", SUMIF('Drinks List'!DR$11:DR$1010, $K621, 'Drinks List'!DQ$11:DQ$1010))</f>
        <v/>
      </c>
      <c r="AN621" s="21"/>
      <c r="AO621" s="59" t="str">
        <f>IF($K621="", "", SUMIF('Drinks List'!DT$11:DT$1010, $K621, 'Drinks List'!DS$11:DS$1010))</f>
        <v/>
      </c>
      <c r="AP621" s="21"/>
      <c r="AQ621" s="59" t="str">
        <f>IF($K621="", "", SUMIF('Drinks List'!DV$11:DV$1010, $K621, 'Drinks List'!DU$11:DU$1010))</f>
        <v/>
      </c>
      <c r="AR621" s="21"/>
      <c r="AS621" s="59" t="str">
        <f>IF($K621="", "", SUMIF('Drinks List'!DX$11:DX$1010, $K621, 'Drinks List'!DW$11:DW$1010))</f>
        <v/>
      </c>
      <c r="AT621" s="21"/>
      <c r="AU621" s="59" t="str">
        <f>IF($K621="", "", SUMIF('Drinks List'!DZ$11:DZ$1010, $K621, 'Drinks List'!DY$11:DY$1010))</f>
        <v/>
      </c>
      <c r="AV621" s="21"/>
      <c r="AW621" s="59" t="str">
        <f>IF($K621="", "", SUMIF('Drinks List'!EB$11:EB$1010, $K621, 'Drinks List'!EA$11:EA$1010))</f>
        <v/>
      </c>
      <c r="AX621" s="21"/>
      <c r="AY621" s="59" t="str">
        <f>IF($K621="", "", SUMIF('Drinks List'!ED$11:ED$1010, $K621, 'Drinks List'!EC$11:EC$1010))</f>
        <v/>
      </c>
      <c r="AZ621" s="21"/>
      <c r="BA621" s="59" t="str">
        <f>IF($K621="", "", SUMIF('Drinks List'!EF$11:EF$1010, $K621, 'Drinks List'!EE$11:EE$1010))</f>
        <v/>
      </c>
      <c r="BB621" s="21"/>
      <c r="BC621" s="59" t="str">
        <f>IF($K621="", "", SUMIF('Drinks List'!EH$11:EH$1010, $K621, 'Drinks List'!EG$11:EG$1010))</f>
        <v/>
      </c>
      <c r="BD621" s="21"/>
      <c r="BE621" s="59" t="str">
        <f>IF($K621="", "", SUMIF('Drinks List'!EJ$11:EJ$1010, $K621, 'Drinks List'!EI$11:EI$1010))</f>
        <v/>
      </c>
      <c r="BF621" s="21"/>
      <c r="BG621" s="59" t="str">
        <f>IF($K621="", "", SUMIF('Drinks List'!EL$11:EL$1010, $K621, 'Drinks List'!EK$11:EK$1010))</f>
        <v/>
      </c>
      <c r="BH621" s="21"/>
      <c r="BI621" s="59" t="str">
        <f>IF($K621="", "", SUMIF('Drinks List'!EN$11:EN$1010, $K621, 'Drinks List'!EM$11:EM$1010))</f>
        <v/>
      </c>
      <c r="BJ621" s="21"/>
      <c r="BK621" s="59" t="str">
        <f>IF($K621="", "", SUMIF('Drinks List'!EP$11:EP$1010, $K621, 'Drinks List'!EO$11:EO$1010))</f>
        <v/>
      </c>
      <c r="BL621" s="21"/>
      <c r="BM621" s="59" t="str">
        <f>IF($K621="", "", SUMIF('Drinks List'!ER$11:ER$1010, $K621, 'Drinks List'!EQ$11:EQ$1010))</f>
        <v/>
      </c>
      <c r="BN621" s="21"/>
      <c r="BO621" s="65" t="str">
        <f>IF($K621="", "", SUMIF('Drinks List'!ET$11:ET$1010, $K621, 'Drinks List'!ES$11:ES$1010))</f>
        <v/>
      </c>
      <c r="BQ621" s="120" t="str">
        <f t="shared" si="193"/>
        <v/>
      </c>
      <c r="BR621" s="62" t="str">
        <f t="shared" si="194"/>
        <v/>
      </c>
      <c r="BS621" s="76" t="str">
        <f>IF(BQ621="", "", COUNTIF(BQ$11:BQ$1010, "&gt;"&amp;BQ621)+1+COUNTIF(BQ$11:BQ621, BQ621)-1)</f>
        <v/>
      </c>
      <c r="BT621" s="76" t="str">
        <f>IF(BR621="", "", COUNTIF(BR$11:BR$1010, "&lt;"&amp;BR621)+1+COUNTIF(BR$11:BR621, BR621)-1)</f>
        <v/>
      </c>
      <c r="BV621" s="76" t="str">
        <f t="shared" si="195"/>
        <v/>
      </c>
      <c r="BW621" s="124" t="str">
        <f t="shared" si="196"/>
        <v/>
      </c>
      <c r="BX621" s="115" t="str">
        <f t="shared" si="197"/>
        <v/>
      </c>
      <c r="BY621" s="125" t="str">
        <f t="shared" si="198"/>
        <v/>
      </c>
      <c r="CA621" s="106" t="str">
        <f t="shared" si="199"/>
        <v/>
      </c>
      <c r="CB621" s="22" t="str">
        <f t="shared" si="200"/>
        <v/>
      </c>
      <c r="CD621" s="76" t="str">
        <f>IF($J621="", "", IF($BV621=0, "", COUNTIF($J$11:$J$1010, "&lt;"&amp;$J621)+1+COUNTIF($J$11:$J621, $J621)-1))</f>
        <v/>
      </c>
    </row>
    <row r="622" spans="1:82" x14ac:dyDescent="0.25">
      <c r="A622" s="31"/>
      <c r="B622" s="19" t="str">
        <f t="shared" si="181"/>
        <v/>
      </c>
      <c r="C622" s="20" t="str">
        <f t="shared" si="182"/>
        <v/>
      </c>
      <c r="D622" s="29" t="str">
        <f t="shared" si="183"/>
        <v/>
      </c>
      <c r="E622" s="22" t="str">
        <f t="shared" si="184"/>
        <v/>
      </c>
      <c r="F622" s="31"/>
      <c r="G622" s="301"/>
      <c r="H622" s="302"/>
      <c r="I622" s="303"/>
      <c r="J622" s="304"/>
      <c r="K622" s="283"/>
      <c r="L622" s="305"/>
      <c r="M622" s="285"/>
      <c r="N622" s="287"/>
      <c r="O622" s="31"/>
      <c r="P622" s="19" t="str">
        <f t="shared" si="185"/>
        <v/>
      </c>
      <c r="Q622" s="20" t="str">
        <f t="shared" si="186"/>
        <v/>
      </c>
      <c r="R622" s="29" t="str">
        <f t="shared" si="187"/>
        <v/>
      </c>
      <c r="S622" s="22" t="str">
        <f t="shared" si="188"/>
        <v/>
      </c>
      <c r="T622" s="31"/>
      <c r="U622" s="69" t="str">
        <f t="shared" si="189"/>
        <v/>
      </c>
      <c r="V622" s="31"/>
      <c r="X622" s="76" t="str">
        <f t="shared" si="190"/>
        <v/>
      </c>
      <c r="Z622" s="76" t="str">
        <f t="shared" si="191"/>
        <v/>
      </c>
      <c r="AA622" s="76" t="str">
        <f t="shared" si="192"/>
        <v/>
      </c>
      <c r="AC622" s="19" t="str">
        <f>IF($K622="", "", SUMIF('Drinks List'!DH$11:DH$1010, $K622, 'Drinks List'!DG$11:DG$1010))</f>
        <v/>
      </c>
      <c r="AD622" s="21"/>
      <c r="AE622" s="59" t="str">
        <f>IF($K622="", "", SUMIF('Drinks List'!DJ$11:DJ$1010, $K622, 'Drinks List'!DI$11:DI$1010))</f>
        <v/>
      </c>
      <c r="AF622" s="21"/>
      <c r="AG622" s="59" t="str">
        <f>IF($K622="", "", SUMIF('Drinks List'!DL$11:DL$1010, $K622, 'Drinks List'!DK$11:DK$1010))</f>
        <v/>
      </c>
      <c r="AH622" s="21"/>
      <c r="AI622" s="59" t="str">
        <f>IF($K622="", "", SUMIF('Drinks List'!DN$11:DN$1010, $K622, 'Drinks List'!DM$11:DM$1010))</f>
        <v/>
      </c>
      <c r="AJ622" s="21"/>
      <c r="AK622" s="59" t="str">
        <f>IF($K622="", "", SUMIF('Drinks List'!DP$11:DP$1010, $K622, 'Drinks List'!DO$11:DO$1010))</f>
        <v/>
      </c>
      <c r="AL622" s="21"/>
      <c r="AM622" s="59" t="str">
        <f>IF($K622="", "", SUMIF('Drinks List'!DR$11:DR$1010, $K622, 'Drinks List'!DQ$11:DQ$1010))</f>
        <v/>
      </c>
      <c r="AN622" s="21"/>
      <c r="AO622" s="59" t="str">
        <f>IF($K622="", "", SUMIF('Drinks List'!DT$11:DT$1010, $K622, 'Drinks List'!DS$11:DS$1010))</f>
        <v/>
      </c>
      <c r="AP622" s="21"/>
      <c r="AQ622" s="59" t="str">
        <f>IF($K622="", "", SUMIF('Drinks List'!DV$11:DV$1010, $K622, 'Drinks List'!DU$11:DU$1010))</f>
        <v/>
      </c>
      <c r="AR622" s="21"/>
      <c r="AS622" s="59" t="str">
        <f>IF($K622="", "", SUMIF('Drinks List'!DX$11:DX$1010, $K622, 'Drinks List'!DW$11:DW$1010))</f>
        <v/>
      </c>
      <c r="AT622" s="21"/>
      <c r="AU622" s="59" t="str">
        <f>IF($K622="", "", SUMIF('Drinks List'!DZ$11:DZ$1010, $K622, 'Drinks List'!DY$11:DY$1010))</f>
        <v/>
      </c>
      <c r="AV622" s="21"/>
      <c r="AW622" s="59" t="str">
        <f>IF($K622="", "", SUMIF('Drinks List'!EB$11:EB$1010, $K622, 'Drinks List'!EA$11:EA$1010))</f>
        <v/>
      </c>
      <c r="AX622" s="21"/>
      <c r="AY622" s="59" t="str">
        <f>IF($K622="", "", SUMIF('Drinks List'!ED$11:ED$1010, $K622, 'Drinks List'!EC$11:EC$1010))</f>
        <v/>
      </c>
      <c r="AZ622" s="21"/>
      <c r="BA622" s="59" t="str">
        <f>IF($K622="", "", SUMIF('Drinks List'!EF$11:EF$1010, $K622, 'Drinks List'!EE$11:EE$1010))</f>
        <v/>
      </c>
      <c r="BB622" s="21"/>
      <c r="BC622" s="59" t="str">
        <f>IF($K622="", "", SUMIF('Drinks List'!EH$11:EH$1010, $K622, 'Drinks List'!EG$11:EG$1010))</f>
        <v/>
      </c>
      <c r="BD622" s="21"/>
      <c r="BE622" s="59" t="str">
        <f>IF($K622="", "", SUMIF('Drinks List'!EJ$11:EJ$1010, $K622, 'Drinks List'!EI$11:EI$1010))</f>
        <v/>
      </c>
      <c r="BF622" s="21"/>
      <c r="BG622" s="59" t="str">
        <f>IF($K622="", "", SUMIF('Drinks List'!EL$11:EL$1010, $K622, 'Drinks List'!EK$11:EK$1010))</f>
        <v/>
      </c>
      <c r="BH622" s="21"/>
      <c r="BI622" s="59" t="str">
        <f>IF($K622="", "", SUMIF('Drinks List'!EN$11:EN$1010, $K622, 'Drinks List'!EM$11:EM$1010))</f>
        <v/>
      </c>
      <c r="BJ622" s="21"/>
      <c r="BK622" s="59" t="str">
        <f>IF($K622="", "", SUMIF('Drinks List'!EP$11:EP$1010, $K622, 'Drinks List'!EO$11:EO$1010))</f>
        <v/>
      </c>
      <c r="BL622" s="21"/>
      <c r="BM622" s="59" t="str">
        <f>IF($K622="", "", SUMIF('Drinks List'!ER$11:ER$1010, $K622, 'Drinks List'!EQ$11:EQ$1010))</f>
        <v/>
      </c>
      <c r="BN622" s="21"/>
      <c r="BO622" s="65" t="str">
        <f>IF($K622="", "", SUMIF('Drinks List'!ET$11:ET$1010, $K622, 'Drinks List'!ES$11:ES$1010))</f>
        <v/>
      </c>
      <c r="BQ622" s="120" t="str">
        <f t="shared" si="193"/>
        <v/>
      </c>
      <c r="BR622" s="62" t="str">
        <f t="shared" si="194"/>
        <v/>
      </c>
      <c r="BS622" s="76" t="str">
        <f>IF(BQ622="", "", COUNTIF(BQ$11:BQ$1010, "&gt;"&amp;BQ622)+1+COUNTIF(BQ$11:BQ622, BQ622)-1)</f>
        <v/>
      </c>
      <c r="BT622" s="76" t="str">
        <f>IF(BR622="", "", COUNTIF(BR$11:BR$1010, "&lt;"&amp;BR622)+1+COUNTIF(BR$11:BR622, BR622)-1)</f>
        <v/>
      </c>
      <c r="BV622" s="76" t="str">
        <f t="shared" si="195"/>
        <v/>
      </c>
      <c r="BW622" s="124" t="str">
        <f t="shared" si="196"/>
        <v/>
      </c>
      <c r="BX622" s="115" t="str">
        <f t="shared" si="197"/>
        <v/>
      </c>
      <c r="BY622" s="125" t="str">
        <f t="shared" si="198"/>
        <v/>
      </c>
      <c r="CA622" s="106" t="str">
        <f t="shared" si="199"/>
        <v/>
      </c>
      <c r="CB622" s="22" t="str">
        <f t="shared" si="200"/>
        <v/>
      </c>
      <c r="CD622" s="76" t="str">
        <f>IF($J622="", "", IF($BV622=0, "", COUNTIF($J$11:$J$1010, "&lt;"&amp;$J622)+1+COUNTIF($J$11:$J622, $J622)-1))</f>
        <v/>
      </c>
    </row>
    <row r="623" spans="1:82" x14ac:dyDescent="0.25">
      <c r="A623" s="31"/>
      <c r="B623" s="19" t="str">
        <f t="shared" si="181"/>
        <v/>
      </c>
      <c r="C623" s="20" t="str">
        <f t="shared" si="182"/>
        <v/>
      </c>
      <c r="D623" s="29" t="str">
        <f t="shared" si="183"/>
        <v/>
      </c>
      <c r="E623" s="22" t="str">
        <f t="shared" si="184"/>
        <v/>
      </c>
      <c r="F623" s="31"/>
      <c r="G623" s="301"/>
      <c r="H623" s="302"/>
      <c r="I623" s="303"/>
      <c r="J623" s="304"/>
      <c r="K623" s="283"/>
      <c r="L623" s="305"/>
      <c r="M623" s="285"/>
      <c r="N623" s="287"/>
      <c r="O623" s="31"/>
      <c r="P623" s="19" t="str">
        <f t="shared" si="185"/>
        <v/>
      </c>
      <c r="Q623" s="20" t="str">
        <f t="shared" si="186"/>
        <v/>
      </c>
      <c r="R623" s="29" t="str">
        <f t="shared" si="187"/>
        <v/>
      </c>
      <c r="S623" s="22" t="str">
        <f t="shared" si="188"/>
        <v/>
      </c>
      <c r="T623" s="31"/>
      <c r="U623" s="69" t="str">
        <f t="shared" si="189"/>
        <v/>
      </c>
      <c r="V623" s="31"/>
      <c r="X623" s="76" t="str">
        <f t="shared" si="190"/>
        <v/>
      </c>
      <c r="Z623" s="76" t="str">
        <f t="shared" si="191"/>
        <v/>
      </c>
      <c r="AA623" s="76" t="str">
        <f t="shared" si="192"/>
        <v/>
      </c>
      <c r="AC623" s="19" t="str">
        <f>IF($K623="", "", SUMIF('Drinks List'!DH$11:DH$1010, $K623, 'Drinks List'!DG$11:DG$1010))</f>
        <v/>
      </c>
      <c r="AD623" s="21"/>
      <c r="AE623" s="59" t="str">
        <f>IF($K623="", "", SUMIF('Drinks List'!DJ$11:DJ$1010, $K623, 'Drinks List'!DI$11:DI$1010))</f>
        <v/>
      </c>
      <c r="AF623" s="21"/>
      <c r="AG623" s="59" t="str">
        <f>IF($K623="", "", SUMIF('Drinks List'!DL$11:DL$1010, $K623, 'Drinks List'!DK$11:DK$1010))</f>
        <v/>
      </c>
      <c r="AH623" s="21"/>
      <c r="AI623" s="59" t="str">
        <f>IF($K623="", "", SUMIF('Drinks List'!DN$11:DN$1010, $K623, 'Drinks List'!DM$11:DM$1010))</f>
        <v/>
      </c>
      <c r="AJ623" s="21"/>
      <c r="AK623" s="59" t="str">
        <f>IF($K623="", "", SUMIF('Drinks List'!DP$11:DP$1010, $K623, 'Drinks List'!DO$11:DO$1010))</f>
        <v/>
      </c>
      <c r="AL623" s="21"/>
      <c r="AM623" s="59" t="str">
        <f>IF($K623="", "", SUMIF('Drinks List'!DR$11:DR$1010, $K623, 'Drinks List'!DQ$11:DQ$1010))</f>
        <v/>
      </c>
      <c r="AN623" s="21"/>
      <c r="AO623" s="59" t="str">
        <f>IF($K623="", "", SUMIF('Drinks List'!DT$11:DT$1010, $K623, 'Drinks List'!DS$11:DS$1010))</f>
        <v/>
      </c>
      <c r="AP623" s="21"/>
      <c r="AQ623" s="59" t="str">
        <f>IF($K623="", "", SUMIF('Drinks List'!DV$11:DV$1010, $K623, 'Drinks List'!DU$11:DU$1010))</f>
        <v/>
      </c>
      <c r="AR623" s="21"/>
      <c r="AS623" s="59" t="str">
        <f>IF($K623="", "", SUMIF('Drinks List'!DX$11:DX$1010, $K623, 'Drinks List'!DW$11:DW$1010))</f>
        <v/>
      </c>
      <c r="AT623" s="21"/>
      <c r="AU623" s="59" t="str">
        <f>IF($K623="", "", SUMIF('Drinks List'!DZ$11:DZ$1010, $K623, 'Drinks List'!DY$11:DY$1010))</f>
        <v/>
      </c>
      <c r="AV623" s="21"/>
      <c r="AW623" s="59" t="str">
        <f>IF($K623="", "", SUMIF('Drinks List'!EB$11:EB$1010, $K623, 'Drinks List'!EA$11:EA$1010))</f>
        <v/>
      </c>
      <c r="AX623" s="21"/>
      <c r="AY623" s="59" t="str">
        <f>IF($K623="", "", SUMIF('Drinks List'!ED$11:ED$1010, $K623, 'Drinks List'!EC$11:EC$1010))</f>
        <v/>
      </c>
      <c r="AZ623" s="21"/>
      <c r="BA623" s="59" t="str">
        <f>IF($K623="", "", SUMIF('Drinks List'!EF$11:EF$1010, $K623, 'Drinks List'!EE$11:EE$1010))</f>
        <v/>
      </c>
      <c r="BB623" s="21"/>
      <c r="BC623" s="59" t="str">
        <f>IF($K623="", "", SUMIF('Drinks List'!EH$11:EH$1010, $K623, 'Drinks List'!EG$11:EG$1010))</f>
        <v/>
      </c>
      <c r="BD623" s="21"/>
      <c r="BE623" s="59" t="str">
        <f>IF($K623="", "", SUMIF('Drinks List'!EJ$11:EJ$1010, $K623, 'Drinks List'!EI$11:EI$1010))</f>
        <v/>
      </c>
      <c r="BF623" s="21"/>
      <c r="BG623" s="59" t="str">
        <f>IF($K623="", "", SUMIF('Drinks List'!EL$11:EL$1010, $K623, 'Drinks List'!EK$11:EK$1010))</f>
        <v/>
      </c>
      <c r="BH623" s="21"/>
      <c r="BI623" s="59" t="str">
        <f>IF($K623="", "", SUMIF('Drinks List'!EN$11:EN$1010, $K623, 'Drinks List'!EM$11:EM$1010))</f>
        <v/>
      </c>
      <c r="BJ623" s="21"/>
      <c r="BK623" s="59" t="str">
        <f>IF($K623="", "", SUMIF('Drinks List'!EP$11:EP$1010, $K623, 'Drinks List'!EO$11:EO$1010))</f>
        <v/>
      </c>
      <c r="BL623" s="21"/>
      <c r="BM623" s="59" t="str">
        <f>IF($K623="", "", SUMIF('Drinks List'!ER$11:ER$1010, $K623, 'Drinks List'!EQ$11:EQ$1010))</f>
        <v/>
      </c>
      <c r="BN623" s="21"/>
      <c r="BO623" s="65" t="str">
        <f>IF($K623="", "", SUMIF('Drinks List'!ET$11:ET$1010, $K623, 'Drinks List'!ES$11:ES$1010))</f>
        <v/>
      </c>
      <c r="BQ623" s="120" t="str">
        <f t="shared" si="193"/>
        <v/>
      </c>
      <c r="BR623" s="62" t="str">
        <f t="shared" si="194"/>
        <v/>
      </c>
      <c r="BS623" s="76" t="str">
        <f>IF(BQ623="", "", COUNTIF(BQ$11:BQ$1010, "&gt;"&amp;BQ623)+1+COUNTIF(BQ$11:BQ623, BQ623)-1)</f>
        <v/>
      </c>
      <c r="BT623" s="76" t="str">
        <f>IF(BR623="", "", COUNTIF(BR$11:BR$1010, "&lt;"&amp;BR623)+1+COUNTIF(BR$11:BR623, BR623)-1)</f>
        <v/>
      </c>
      <c r="BV623" s="76" t="str">
        <f t="shared" si="195"/>
        <v/>
      </c>
      <c r="BW623" s="124" t="str">
        <f t="shared" si="196"/>
        <v/>
      </c>
      <c r="BX623" s="115" t="str">
        <f t="shared" si="197"/>
        <v/>
      </c>
      <c r="BY623" s="125" t="str">
        <f t="shared" si="198"/>
        <v/>
      </c>
      <c r="CA623" s="106" t="str">
        <f t="shared" si="199"/>
        <v/>
      </c>
      <c r="CB623" s="22" t="str">
        <f t="shared" si="200"/>
        <v/>
      </c>
      <c r="CD623" s="76" t="str">
        <f>IF($J623="", "", IF($BV623=0, "", COUNTIF($J$11:$J$1010, "&lt;"&amp;$J623)+1+COUNTIF($J$11:$J623, $J623)-1))</f>
        <v/>
      </c>
    </row>
    <row r="624" spans="1:82" x14ac:dyDescent="0.25">
      <c r="A624" s="31"/>
      <c r="B624" s="19" t="str">
        <f t="shared" si="181"/>
        <v/>
      </c>
      <c r="C624" s="20" t="str">
        <f t="shared" si="182"/>
        <v/>
      </c>
      <c r="D624" s="29" t="str">
        <f t="shared" si="183"/>
        <v/>
      </c>
      <c r="E624" s="22" t="str">
        <f t="shared" si="184"/>
        <v/>
      </c>
      <c r="F624" s="31"/>
      <c r="G624" s="301"/>
      <c r="H624" s="302"/>
      <c r="I624" s="303"/>
      <c r="J624" s="304"/>
      <c r="K624" s="283"/>
      <c r="L624" s="305"/>
      <c r="M624" s="285"/>
      <c r="N624" s="287"/>
      <c r="O624" s="31"/>
      <c r="P624" s="19" t="str">
        <f t="shared" si="185"/>
        <v/>
      </c>
      <c r="Q624" s="20" t="str">
        <f t="shared" si="186"/>
        <v/>
      </c>
      <c r="R624" s="29" t="str">
        <f t="shared" si="187"/>
        <v/>
      </c>
      <c r="S624" s="22" t="str">
        <f t="shared" si="188"/>
        <v/>
      </c>
      <c r="T624" s="31"/>
      <c r="U624" s="69" t="str">
        <f t="shared" si="189"/>
        <v/>
      </c>
      <c r="V624" s="31"/>
      <c r="X624" s="76" t="str">
        <f t="shared" si="190"/>
        <v/>
      </c>
      <c r="Z624" s="76" t="str">
        <f t="shared" si="191"/>
        <v/>
      </c>
      <c r="AA624" s="76" t="str">
        <f t="shared" si="192"/>
        <v/>
      </c>
      <c r="AC624" s="19" t="str">
        <f>IF($K624="", "", SUMIF('Drinks List'!DH$11:DH$1010, $K624, 'Drinks List'!DG$11:DG$1010))</f>
        <v/>
      </c>
      <c r="AD624" s="21"/>
      <c r="AE624" s="59" t="str">
        <f>IF($K624="", "", SUMIF('Drinks List'!DJ$11:DJ$1010, $K624, 'Drinks List'!DI$11:DI$1010))</f>
        <v/>
      </c>
      <c r="AF624" s="21"/>
      <c r="AG624" s="59" t="str">
        <f>IF($K624="", "", SUMIF('Drinks List'!DL$11:DL$1010, $K624, 'Drinks List'!DK$11:DK$1010))</f>
        <v/>
      </c>
      <c r="AH624" s="21"/>
      <c r="AI624" s="59" t="str">
        <f>IF($K624="", "", SUMIF('Drinks List'!DN$11:DN$1010, $K624, 'Drinks List'!DM$11:DM$1010))</f>
        <v/>
      </c>
      <c r="AJ624" s="21"/>
      <c r="AK624" s="59" t="str">
        <f>IF($K624="", "", SUMIF('Drinks List'!DP$11:DP$1010, $K624, 'Drinks List'!DO$11:DO$1010))</f>
        <v/>
      </c>
      <c r="AL624" s="21"/>
      <c r="AM624" s="59" t="str">
        <f>IF($K624="", "", SUMIF('Drinks List'!DR$11:DR$1010, $K624, 'Drinks List'!DQ$11:DQ$1010))</f>
        <v/>
      </c>
      <c r="AN624" s="21"/>
      <c r="AO624" s="59" t="str">
        <f>IF($K624="", "", SUMIF('Drinks List'!DT$11:DT$1010, $K624, 'Drinks List'!DS$11:DS$1010))</f>
        <v/>
      </c>
      <c r="AP624" s="21"/>
      <c r="AQ624" s="59" t="str">
        <f>IF($K624="", "", SUMIF('Drinks List'!DV$11:DV$1010, $K624, 'Drinks List'!DU$11:DU$1010))</f>
        <v/>
      </c>
      <c r="AR624" s="21"/>
      <c r="AS624" s="59" t="str">
        <f>IF($K624="", "", SUMIF('Drinks List'!DX$11:DX$1010, $K624, 'Drinks List'!DW$11:DW$1010))</f>
        <v/>
      </c>
      <c r="AT624" s="21"/>
      <c r="AU624" s="59" t="str">
        <f>IF($K624="", "", SUMIF('Drinks List'!DZ$11:DZ$1010, $K624, 'Drinks List'!DY$11:DY$1010))</f>
        <v/>
      </c>
      <c r="AV624" s="21"/>
      <c r="AW624" s="59" t="str">
        <f>IF($K624="", "", SUMIF('Drinks List'!EB$11:EB$1010, $K624, 'Drinks List'!EA$11:EA$1010))</f>
        <v/>
      </c>
      <c r="AX624" s="21"/>
      <c r="AY624" s="59" t="str">
        <f>IF($K624="", "", SUMIF('Drinks List'!ED$11:ED$1010, $K624, 'Drinks List'!EC$11:EC$1010))</f>
        <v/>
      </c>
      <c r="AZ624" s="21"/>
      <c r="BA624" s="59" t="str">
        <f>IF($K624="", "", SUMIF('Drinks List'!EF$11:EF$1010, $K624, 'Drinks List'!EE$11:EE$1010))</f>
        <v/>
      </c>
      <c r="BB624" s="21"/>
      <c r="BC624" s="59" t="str">
        <f>IF($K624="", "", SUMIF('Drinks List'!EH$11:EH$1010, $K624, 'Drinks List'!EG$11:EG$1010))</f>
        <v/>
      </c>
      <c r="BD624" s="21"/>
      <c r="BE624" s="59" t="str">
        <f>IF($K624="", "", SUMIF('Drinks List'!EJ$11:EJ$1010, $K624, 'Drinks List'!EI$11:EI$1010))</f>
        <v/>
      </c>
      <c r="BF624" s="21"/>
      <c r="BG624" s="59" t="str">
        <f>IF($K624="", "", SUMIF('Drinks List'!EL$11:EL$1010, $K624, 'Drinks List'!EK$11:EK$1010))</f>
        <v/>
      </c>
      <c r="BH624" s="21"/>
      <c r="BI624" s="59" t="str">
        <f>IF($K624="", "", SUMIF('Drinks List'!EN$11:EN$1010, $K624, 'Drinks List'!EM$11:EM$1010))</f>
        <v/>
      </c>
      <c r="BJ624" s="21"/>
      <c r="BK624" s="59" t="str">
        <f>IF($K624="", "", SUMIF('Drinks List'!EP$11:EP$1010, $K624, 'Drinks List'!EO$11:EO$1010))</f>
        <v/>
      </c>
      <c r="BL624" s="21"/>
      <c r="BM624" s="59" t="str">
        <f>IF($K624="", "", SUMIF('Drinks List'!ER$11:ER$1010, $K624, 'Drinks List'!EQ$11:EQ$1010))</f>
        <v/>
      </c>
      <c r="BN624" s="21"/>
      <c r="BO624" s="65" t="str">
        <f>IF($K624="", "", SUMIF('Drinks List'!ET$11:ET$1010, $K624, 'Drinks List'!ES$11:ES$1010))</f>
        <v/>
      </c>
      <c r="BQ624" s="120" t="str">
        <f t="shared" si="193"/>
        <v/>
      </c>
      <c r="BR624" s="62" t="str">
        <f t="shared" si="194"/>
        <v/>
      </c>
      <c r="BS624" s="76" t="str">
        <f>IF(BQ624="", "", COUNTIF(BQ$11:BQ$1010, "&gt;"&amp;BQ624)+1+COUNTIF(BQ$11:BQ624, BQ624)-1)</f>
        <v/>
      </c>
      <c r="BT624" s="76" t="str">
        <f>IF(BR624="", "", COUNTIF(BR$11:BR$1010, "&lt;"&amp;BR624)+1+COUNTIF(BR$11:BR624, BR624)-1)</f>
        <v/>
      </c>
      <c r="BV624" s="76" t="str">
        <f t="shared" si="195"/>
        <v/>
      </c>
      <c r="BW624" s="124" t="str">
        <f t="shared" si="196"/>
        <v/>
      </c>
      <c r="BX624" s="115" t="str">
        <f t="shared" si="197"/>
        <v/>
      </c>
      <c r="BY624" s="125" t="str">
        <f t="shared" si="198"/>
        <v/>
      </c>
      <c r="CA624" s="106" t="str">
        <f t="shared" si="199"/>
        <v/>
      </c>
      <c r="CB624" s="22" t="str">
        <f t="shared" si="200"/>
        <v/>
      </c>
      <c r="CD624" s="76" t="str">
        <f>IF($J624="", "", IF($BV624=0, "", COUNTIF($J$11:$J$1010, "&lt;"&amp;$J624)+1+COUNTIF($J$11:$J624, $J624)-1))</f>
        <v/>
      </c>
    </row>
    <row r="625" spans="1:82" x14ac:dyDescent="0.25">
      <c r="A625" s="31"/>
      <c r="B625" s="19" t="str">
        <f t="shared" si="181"/>
        <v/>
      </c>
      <c r="C625" s="20" t="str">
        <f t="shared" si="182"/>
        <v/>
      </c>
      <c r="D625" s="29" t="str">
        <f t="shared" si="183"/>
        <v/>
      </c>
      <c r="E625" s="22" t="str">
        <f t="shared" si="184"/>
        <v/>
      </c>
      <c r="F625" s="31"/>
      <c r="G625" s="301"/>
      <c r="H625" s="302"/>
      <c r="I625" s="303"/>
      <c r="J625" s="304"/>
      <c r="K625" s="283"/>
      <c r="L625" s="305"/>
      <c r="M625" s="285"/>
      <c r="N625" s="287"/>
      <c r="O625" s="31"/>
      <c r="P625" s="19" t="str">
        <f t="shared" si="185"/>
        <v/>
      </c>
      <c r="Q625" s="20" t="str">
        <f t="shared" si="186"/>
        <v/>
      </c>
      <c r="R625" s="29" t="str">
        <f t="shared" si="187"/>
        <v/>
      </c>
      <c r="S625" s="22" t="str">
        <f t="shared" si="188"/>
        <v/>
      </c>
      <c r="T625" s="31"/>
      <c r="U625" s="69" t="str">
        <f t="shared" si="189"/>
        <v/>
      </c>
      <c r="V625" s="31"/>
      <c r="X625" s="76" t="str">
        <f t="shared" si="190"/>
        <v/>
      </c>
      <c r="Z625" s="76" t="str">
        <f t="shared" si="191"/>
        <v/>
      </c>
      <c r="AA625" s="76" t="str">
        <f t="shared" si="192"/>
        <v/>
      </c>
      <c r="AC625" s="19" t="str">
        <f>IF($K625="", "", SUMIF('Drinks List'!DH$11:DH$1010, $K625, 'Drinks List'!DG$11:DG$1010))</f>
        <v/>
      </c>
      <c r="AD625" s="21"/>
      <c r="AE625" s="59" t="str">
        <f>IF($K625="", "", SUMIF('Drinks List'!DJ$11:DJ$1010, $K625, 'Drinks List'!DI$11:DI$1010))</f>
        <v/>
      </c>
      <c r="AF625" s="21"/>
      <c r="AG625" s="59" t="str">
        <f>IF($K625="", "", SUMIF('Drinks List'!DL$11:DL$1010, $K625, 'Drinks List'!DK$11:DK$1010))</f>
        <v/>
      </c>
      <c r="AH625" s="21"/>
      <c r="AI625" s="59" t="str">
        <f>IF($K625="", "", SUMIF('Drinks List'!DN$11:DN$1010, $K625, 'Drinks List'!DM$11:DM$1010))</f>
        <v/>
      </c>
      <c r="AJ625" s="21"/>
      <c r="AK625" s="59" t="str">
        <f>IF($K625="", "", SUMIF('Drinks List'!DP$11:DP$1010, $K625, 'Drinks List'!DO$11:DO$1010))</f>
        <v/>
      </c>
      <c r="AL625" s="21"/>
      <c r="AM625" s="59" t="str">
        <f>IF($K625="", "", SUMIF('Drinks List'!DR$11:DR$1010, $K625, 'Drinks List'!DQ$11:DQ$1010))</f>
        <v/>
      </c>
      <c r="AN625" s="21"/>
      <c r="AO625" s="59" t="str">
        <f>IF($K625="", "", SUMIF('Drinks List'!DT$11:DT$1010, $K625, 'Drinks List'!DS$11:DS$1010))</f>
        <v/>
      </c>
      <c r="AP625" s="21"/>
      <c r="AQ625" s="59" t="str">
        <f>IF($K625="", "", SUMIF('Drinks List'!DV$11:DV$1010, $K625, 'Drinks List'!DU$11:DU$1010))</f>
        <v/>
      </c>
      <c r="AR625" s="21"/>
      <c r="AS625" s="59" t="str">
        <f>IF($K625="", "", SUMIF('Drinks List'!DX$11:DX$1010, $K625, 'Drinks List'!DW$11:DW$1010))</f>
        <v/>
      </c>
      <c r="AT625" s="21"/>
      <c r="AU625" s="59" t="str">
        <f>IF($K625="", "", SUMIF('Drinks List'!DZ$11:DZ$1010, $K625, 'Drinks List'!DY$11:DY$1010))</f>
        <v/>
      </c>
      <c r="AV625" s="21"/>
      <c r="AW625" s="59" t="str">
        <f>IF($K625="", "", SUMIF('Drinks List'!EB$11:EB$1010, $K625, 'Drinks List'!EA$11:EA$1010))</f>
        <v/>
      </c>
      <c r="AX625" s="21"/>
      <c r="AY625" s="59" t="str">
        <f>IF($K625="", "", SUMIF('Drinks List'!ED$11:ED$1010, $K625, 'Drinks List'!EC$11:EC$1010))</f>
        <v/>
      </c>
      <c r="AZ625" s="21"/>
      <c r="BA625" s="59" t="str">
        <f>IF($K625="", "", SUMIF('Drinks List'!EF$11:EF$1010, $K625, 'Drinks List'!EE$11:EE$1010))</f>
        <v/>
      </c>
      <c r="BB625" s="21"/>
      <c r="BC625" s="59" t="str">
        <f>IF($K625="", "", SUMIF('Drinks List'!EH$11:EH$1010, $K625, 'Drinks List'!EG$11:EG$1010))</f>
        <v/>
      </c>
      <c r="BD625" s="21"/>
      <c r="BE625" s="59" t="str">
        <f>IF($K625="", "", SUMIF('Drinks List'!EJ$11:EJ$1010, $K625, 'Drinks List'!EI$11:EI$1010))</f>
        <v/>
      </c>
      <c r="BF625" s="21"/>
      <c r="BG625" s="59" t="str">
        <f>IF($K625="", "", SUMIF('Drinks List'!EL$11:EL$1010, $K625, 'Drinks List'!EK$11:EK$1010))</f>
        <v/>
      </c>
      <c r="BH625" s="21"/>
      <c r="BI625" s="59" t="str">
        <f>IF($K625="", "", SUMIF('Drinks List'!EN$11:EN$1010, $K625, 'Drinks List'!EM$11:EM$1010))</f>
        <v/>
      </c>
      <c r="BJ625" s="21"/>
      <c r="BK625" s="59" t="str">
        <f>IF($K625="", "", SUMIF('Drinks List'!EP$11:EP$1010, $K625, 'Drinks List'!EO$11:EO$1010))</f>
        <v/>
      </c>
      <c r="BL625" s="21"/>
      <c r="BM625" s="59" t="str">
        <f>IF($K625="", "", SUMIF('Drinks List'!ER$11:ER$1010, $K625, 'Drinks List'!EQ$11:EQ$1010))</f>
        <v/>
      </c>
      <c r="BN625" s="21"/>
      <c r="BO625" s="65" t="str">
        <f>IF($K625="", "", SUMIF('Drinks List'!ET$11:ET$1010, $K625, 'Drinks List'!ES$11:ES$1010))</f>
        <v/>
      </c>
      <c r="BQ625" s="120" t="str">
        <f t="shared" si="193"/>
        <v/>
      </c>
      <c r="BR625" s="62" t="str">
        <f t="shared" si="194"/>
        <v/>
      </c>
      <c r="BS625" s="76" t="str">
        <f>IF(BQ625="", "", COUNTIF(BQ$11:BQ$1010, "&gt;"&amp;BQ625)+1+COUNTIF(BQ$11:BQ625, BQ625)-1)</f>
        <v/>
      </c>
      <c r="BT625" s="76" t="str">
        <f>IF(BR625="", "", COUNTIF(BR$11:BR$1010, "&lt;"&amp;BR625)+1+COUNTIF(BR$11:BR625, BR625)-1)</f>
        <v/>
      </c>
      <c r="BV625" s="76" t="str">
        <f t="shared" si="195"/>
        <v/>
      </c>
      <c r="BW625" s="124" t="str">
        <f t="shared" si="196"/>
        <v/>
      </c>
      <c r="BX625" s="115" t="str">
        <f t="shared" si="197"/>
        <v/>
      </c>
      <c r="BY625" s="125" t="str">
        <f t="shared" si="198"/>
        <v/>
      </c>
      <c r="CA625" s="106" t="str">
        <f t="shared" si="199"/>
        <v/>
      </c>
      <c r="CB625" s="22" t="str">
        <f t="shared" si="200"/>
        <v/>
      </c>
      <c r="CD625" s="76" t="str">
        <f>IF($J625="", "", IF($BV625=0, "", COUNTIF($J$11:$J$1010, "&lt;"&amp;$J625)+1+COUNTIF($J$11:$J625, $J625)-1))</f>
        <v/>
      </c>
    </row>
    <row r="626" spans="1:82" x14ac:dyDescent="0.25">
      <c r="A626" s="31"/>
      <c r="B626" s="19" t="str">
        <f t="shared" si="181"/>
        <v/>
      </c>
      <c r="C626" s="20" t="str">
        <f t="shared" si="182"/>
        <v/>
      </c>
      <c r="D626" s="29" t="str">
        <f t="shared" si="183"/>
        <v/>
      </c>
      <c r="E626" s="22" t="str">
        <f t="shared" si="184"/>
        <v/>
      </c>
      <c r="F626" s="31"/>
      <c r="G626" s="301"/>
      <c r="H626" s="302"/>
      <c r="I626" s="303"/>
      <c r="J626" s="304"/>
      <c r="K626" s="283"/>
      <c r="L626" s="305"/>
      <c r="M626" s="285"/>
      <c r="N626" s="287"/>
      <c r="O626" s="31"/>
      <c r="P626" s="19" t="str">
        <f t="shared" si="185"/>
        <v/>
      </c>
      <c r="Q626" s="20" t="str">
        <f t="shared" si="186"/>
        <v/>
      </c>
      <c r="R626" s="29" t="str">
        <f t="shared" si="187"/>
        <v/>
      </c>
      <c r="S626" s="22" t="str">
        <f t="shared" si="188"/>
        <v/>
      </c>
      <c r="T626" s="31"/>
      <c r="U626" s="69" t="str">
        <f t="shared" si="189"/>
        <v/>
      </c>
      <c r="V626" s="31"/>
      <c r="X626" s="76" t="str">
        <f t="shared" si="190"/>
        <v/>
      </c>
      <c r="Z626" s="76" t="str">
        <f t="shared" si="191"/>
        <v/>
      </c>
      <c r="AA626" s="76" t="str">
        <f t="shared" si="192"/>
        <v/>
      </c>
      <c r="AC626" s="19" t="str">
        <f>IF($K626="", "", SUMIF('Drinks List'!DH$11:DH$1010, $K626, 'Drinks List'!DG$11:DG$1010))</f>
        <v/>
      </c>
      <c r="AD626" s="21"/>
      <c r="AE626" s="59" t="str">
        <f>IF($K626="", "", SUMIF('Drinks List'!DJ$11:DJ$1010, $K626, 'Drinks List'!DI$11:DI$1010))</f>
        <v/>
      </c>
      <c r="AF626" s="21"/>
      <c r="AG626" s="59" t="str">
        <f>IF($K626="", "", SUMIF('Drinks List'!DL$11:DL$1010, $K626, 'Drinks List'!DK$11:DK$1010))</f>
        <v/>
      </c>
      <c r="AH626" s="21"/>
      <c r="AI626" s="59" t="str">
        <f>IF($K626="", "", SUMIF('Drinks List'!DN$11:DN$1010, $K626, 'Drinks List'!DM$11:DM$1010))</f>
        <v/>
      </c>
      <c r="AJ626" s="21"/>
      <c r="AK626" s="59" t="str">
        <f>IF($K626="", "", SUMIF('Drinks List'!DP$11:DP$1010, $K626, 'Drinks List'!DO$11:DO$1010))</f>
        <v/>
      </c>
      <c r="AL626" s="21"/>
      <c r="AM626" s="59" t="str">
        <f>IF($K626="", "", SUMIF('Drinks List'!DR$11:DR$1010, $K626, 'Drinks List'!DQ$11:DQ$1010))</f>
        <v/>
      </c>
      <c r="AN626" s="21"/>
      <c r="AO626" s="59" t="str">
        <f>IF($K626="", "", SUMIF('Drinks List'!DT$11:DT$1010, $K626, 'Drinks List'!DS$11:DS$1010))</f>
        <v/>
      </c>
      <c r="AP626" s="21"/>
      <c r="AQ626" s="59" t="str">
        <f>IF($K626="", "", SUMIF('Drinks List'!DV$11:DV$1010, $K626, 'Drinks List'!DU$11:DU$1010))</f>
        <v/>
      </c>
      <c r="AR626" s="21"/>
      <c r="AS626" s="59" t="str">
        <f>IF($K626="", "", SUMIF('Drinks List'!DX$11:DX$1010, $K626, 'Drinks List'!DW$11:DW$1010))</f>
        <v/>
      </c>
      <c r="AT626" s="21"/>
      <c r="AU626" s="59" t="str">
        <f>IF($K626="", "", SUMIF('Drinks List'!DZ$11:DZ$1010, $K626, 'Drinks List'!DY$11:DY$1010))</f>
        <v/>
      </c>
      <c r="AV626" s="21"/>
      <c r="AW626" s="59" t="str">
        <f>IF($K626="", "", SUMIF('Drinks List'!EB$11:EB$1010, $K626, 'Drinks List'!EA$11:EA$1010))</f>
        <v/>
      </c>
      <c r="AX626" s="21"/>
      <c r="AY626" s="59" t="str">
        <f>IF($K626="", "", SUMIF('Drinks List'!ED$11:ED$1010, $K626, 'Drinks List'!EC$11:EC$1010))</f>
        <v/>
      </c>
      <c r="AZ626" s="21"/>
      <c r="BA626" s="59" t="str">
        <f>IF($K626="", "", SUMIF('Drinks List'!EF$11:EF$1010, $K626, 'Drinks List'!EE$11:EE$1010))</f>
        <v/>
      </c>
      <c r="BB626" s="21"/>
      <c r="BC626" s="59" t="str">
        <f>IF($K626="", "", SUMIF('Drinks List'!EH$11:EH$1010, $K626, 'Drinks List'!EG$11:EG$1010))</f>
        <v/>
      </c>
      <c r="BD626" s="21"/>
      <c r="BE626" s="59" t="str">
        <f>IF($K626="", "", SUMIF('Drinks List'!EJ$11:EJ$1010, $K626, 'Drinks List'!EI$11:EI$1010))</f>
        <v/>
      </c>
      <c r="BF626" s="21"/>
      <c r="BG626" s="59" t="str">
        <f>IF($K626="", "", SUMIF('Drinks List'!EL$11:EL$1010, $K626, 'Drinks List'!EK$11:EK$1010))</f>
        <v/>
      </c>
      <c r="BH626" s="21"/>
      <c r="BI626" s="59" t="str">
        <f>IF($K626="", "", SUMIF('Drinks List'!EN$11:EN$1010, $K626, 'Drinks List'!EM$11:EM$1010))</f>
        <v/>
      </c>
      <c r="BJ626" s="21"/>
      <c r="BK626" s="59" t="str">
        <f>IF($K626="", "", SUMIF('Drinks List'!EP$11:EP$1010, $K626, 'Drinks List'!EO$11:EO$1010))</f>
        <v/>
      </c>
      <c r="BL626" s="21"/>
      <c r="BM626" s="59" t="str">
        <f>IF($K626="", "", SUMIF('Drinks List'!ER$11:ER$1010, $K626, 'Drinks List'!EQ$11:EQ$1010))</f>
        <v/>
      </c>
      <c r="BN626" s="21"/>
      <c r="BO626" s="65" t="str">
        <f>IF($K626="", "", SUMIF('Drinks List'!ET$11:ET$1010, $K626, 'Drinks List'!ES$11:ES$1010))</f>
        <v/>
      </c>
      <c r="BQ626" s="120" t="str">
        <f t="shared" si="193"/>
        <v/>
      </c>
      <c r="BR626" s="62" t="str">
        <f t="shared" si="194"/>
        <v/>
      </c>
      <c r="BS626" s="76" t="str">
        <f>IF(BQ626="", "", COUNTIF(BQ$11:BQ$1010, "&gt;"&amp;BQ626)+1+COUNTIF(BQ$11:BQ626, BQ626)-1)</f>
        <v/>
      </c>
      <c r="BT626" s="76" t="str">
        <f>IF(BR626="", "", COUNTIF(BR$11:BR$1010, "&lt;"&amp;BR626)+1+COUNTIF(BR$11:BR626, BR626)-1)</f>
        <v/>
      </c>
      <c r="BV626" s="76" t="str">
        <f t="shared" si="195"/>
        <v/>
      </c>
      <c r="BW626" s="124" t="str">
        <f t="shared" si="196"/>
        <v/>
      </c>
      <c r="BX626" s="115" t="str">
        <f t="shared" si="197"/>
        <v/>
      </c>
      <c r="BY626" s="125" t="str">
        <f t="shared" si="198"/>
        <v/>
      </c>
      <c r="CA626" s="106" t="str">
        <f t="shared" si="199"/>
        <v/>
      </c>
      <c r="CB626" s="22" t="str">
        <f t="shared" si="200"/>
        <v/>
      </c>
      <c r="CD626" s="76" t="str">
        <f>IF($J626="", "", IF($BV626=0, "", COUNTIF($J$11:$J$1010, "&lt;"&amp;$J626)+1+COUNTIF($J$11:$J626, $J626)-1))</f>
        <v/>
      </c>
    </row>
    <row r="627" spans="1:82" x14ac:dyDescent="0.25">
      <c r="A627" s="31"/>
      <c r="B627" s="19" t="str">
        <f t="shared" si="181"/>
        <v/>
      </c>
      <c r="C627" s="20" t="str">
        <f t="shared" si="182"/>
        <v/>
      </c>
      <c r="D627" s="29" t="str">
        <f t="shared" si="183"/>
        <v/>
      </c>
      <c r="E627" s="22" t="str">
        <f t="shared" si="184"/>
        <v/>
      </c>
      <c r="F627" s="31"/>
      <c r="G627" s="301"/>
      <c r="H627" s="302"/>
      <c r="I627" s="303"/>
      <c r="J627" s="304"/>
      <c r="K627" s="283"/>
      <c r="L627" s="305"/>
      <c r="M627" s="285"/>
      <c r="N627" s="287"/>
      <c r="O627" s="31"/>
      <c r="P627" s="19" t="str">
        <f t="shared" si="185"/>
        <v/>
      </c>
      <c r="Q627" s="20" t="str">
        <f t="shared" si="186"/>
        <v/>
      </c>
      <c r="R627" s="29" t="str">
        <f t="shared" si="187"/>
        <v/>
      </c>
      <c r="S627" s="22" t="str">
        <f t="shared" si="188"/>
        <v/>
      </c>
      <c r="T627" s="31"/>
      <c r="U627" s="69" t="str">
        <f t="shared" si="189"/>
        <v/>
      </c>
      <c r="V627" s="31"/>
      <c r="X627" s="76" t="str">
        <f t="shared" si="190"/>
        <v/>
      </c>
      <c r="Z627" s="76" t="str">
        <f t="shared" si="191"/>
        <v/>
      </c>
      <c r="AA627" s="76" t="str">
        <f t="shared" si="192"/>
        <v/>
      </c>
      <c r="AC627" s="19" t="str">
        <f>IF($K627="", "", SUMIF('Drinks List'!DH$11:DH$1010, $K627, 'Drinks List'!DG$11:DG$1010))</f>
        <v/>
      </c>
      <c r="AD627" s="21"/>
      <c r="AE627" s="59" t="str">
        <f>IF($K627="", "", SUMIF('Drinks List'!DJ$11:DJ$1010, $K627, 'Drinks List'!DI$11:DI$1010))</f>
        <v/>
      </c>
      <c r="AF627" s="21"/>
      <c r="AG627" s="59" t="str">
        <f>IF($K627="", "", SUMIF('Drinks List'!DL$11:DL$1010, $K627, 'Drinks List'!DK$11:DK$1010))</f>
        <v/>
      </c>
      <c r="AH627" s="21"/>
      <c r="AI627" s="59" t="str">
        <f>IF($K627="", "", SUMIF('Drinks List'!DN$11:DN$1010, $K627, 'Drinks List'!DM$11:DM$1010))</f>
        <v/>
      </c>
      <c r="AJ627" s="21"/>
      <c r="AK627" s="59" t="str">
        <f>IF($K627="", "", SUMIF('Drinks List'!DP$11:DP$1010, $K627, 'Drinks List'!DO$11:DO$1010))</f>
        <v/>
      </c>
      <c r="AL627" s="21"/>
      <c r="AM627" s="59" t="str">
        <f>IF($K627="", "", SUMIF('Drinks List'!DR$11:DR$1010, $K627, 'Drinks List'!DQ$11:DQ$1010))</f>
        <v/>
      </c>
      <c r="AN627" s="21"/>
      <c r="AO627" s="59" t="str">
        <f>IF($K627="", "", SUMIF('Drinks List'!DT$11:DT$1010, $K627, 'Drinks List'!DS$11:DS$1010))</f>
        <v/>
      </c>
      <c r="AP627" s="21"/>
      <c r="AQ627" s="59" t="str">
        <f>IF($K627="", "", SUMIF('Drinks List'!DV$11:DV$1010, $K627, 'Drinks List'!DU$11:DU$1010))</f>
        <v/>
      </c>
      <c r="AR627" s="21"/>
      <c r="AS627" s="59" t="str">
        <f>IF($K627="", "", SUMIF('Drinks List'!DX$11:DX$1010, $K627, 'Drinks List'!DW$11:DW$1010))</f>
        <v/>
      </c>
      <c r="AT627" s="21"/>
      <c r="AU627" s="59" t="str">
        <f>IF($K627="", "", SUMIF('Drinks List'!DZ$11:DZ$1010, $K627, 'Drinks List'!DY$11:DY$1010))</f>
        <v/>
      </c>
      <c r="AV627" s="21"/>
      <c r="AW627" s="59" t="str">
        <f>IF($K627="", "", SUMIF('Drinks List'!EB$11:EB$1010, $K627, 'Drinks List'!EA$11:EA$1010))</f>
        <v/>
      </c>
      <c r="AX627" s="21"/>
      <c r="AY627" s="59" t="str">
        <f>IF($K627="", "", SUMIF('Drinks List'!ED$11:ED$1010, $K627, 'Drinks List'!EC$11:EC$1010))</f>
        <v/>
      </c>
      <c r="AZ627" s="21"/>
      <c r="BA627" s="59" t="str">
        <f>IF($K627="", "", SUMIF('Drinks List'!EF$11:EF$1010, $K627, 'Drinks List'!EE$11:EE$1010))</f>
        <v/>
      </c>
      <c r="BB627" s="21"/>
      <c r="BC627" s="59" t="str">
        <f>IF($K627="", "", SUMIF('Drinks List'!EH$11:EH$1010, $K627, 'Drinks List'!EG$11:EG$1010))</f>
        <v/>
      </c>
      <c r="BD627" s="21"/>
      <c r="BE627" s="59" t="str">
        <f>IF($K627="", "", SUMIF('Drinks List'!EJ$11:EJ$1010, $K627, 'Drinks List'!EI$11:EI$1010))</f>
        <v/>
      </c>
      <c r="BF627" s="21"/>
      <c r="BG627" s="59" t="str">
        <f>IF($K627="", "", SUMIF('Drinks List'!EL$11:EL$1010, $K627, 'Drinks List'!EK$11:EK$1010))</f>
        <v/>
      </c>
      <c r="BH627" s="21"/>
      <c r="BI627" s="59" t="str">
        <f>IF($K627="", "", SUMIF('Drinks List'!EN$11:EN$1010, $K627, 'Drinks List'!EM$11:EM$1010))</f>
        <v/>
      </c>
      <c r="BJ627" s="21"/>
      <c r="BK627" s="59" t="str">
        <f>IF($K627="", "", SUMIF('Drinks List'!EP$11:EP$1010, $K627, 'Drinks List'!EO$11:EO$1010))</f>
        <v/>
      </c>
      <c r="BL627" s="21"/>
      <c r="BM627" s="59" t="str">
        <f>IF($K627="", "", SUMIF('Drinks List'!ER$11:ER$1010, $K627, 'Drinks List'!EQ$11:EQ$1010))</f>
        <v/>
      </c>
      <c r="BN627" s="21"/>
      <c r="BO627" s="65" t="str">
        <f>IF($K627="", "", SUMIF('Drinks List'!ET$11:ET$1010, $K627, 'Drinks List'!ES$11:ES$1010))</f>
        <v/>
      </c>
      <c r="BQ627" s="120" t="str">
        <f t="shared" si="193"/>
        <v/>
      </c>
      <c r="BR627" s="62" t="str">
        <f t="shared" si="194"/>
        <v/>
      </c>
      <c r="BS627" s="76" t="str">
        <f>IF(BQ627="", "", COUNTIF(BQ$11:BQ$1010, "&gt;"&amp;BQ627)+1+COUNTIF(BQ$11:BQ627, BQ627)-1)</f>
        <v/>
      </c>
      <c r="BT627" s="76" t="str">
        <f>IF(BR627="", "", COUNTIF(BR$11:BR$1010, "&lt;"&amp;BR627)+1+COUNTIF(BR$11:BR627, BR627)-1)</f>
        <v/>
      </c>
      <c r="BV627" s="76" t="str">
        <f t="shared" si="195"/>
        <v/>
      </c>
      <c r="BW627" s="124" t="str">
        <f t="shared" si="196"/>
        <v/>
      </c>
      <c r="BX627" s="115" t="str">
        <f t="shared" si="197"/>
        <v/>
      </c>
      <c r="BY627" s="125" t="str">
        <f t="shared" si="198"/>
        <v/>
      </c>
      <c r="CA627" s="106" t="str">
        <f t="shared" si="199"/>
        <v/>
      </c>
      <c r="CB627" s="22" t="str">
        <f t="shared" si="200"/>
        <v/>
      </c>
      <c r="CD627" s="76" t="str">
        <f>IF($J627="", "", IF($BV627=0, "", COUNTIF($J$11:$J$1010, "&lt;"&amp;$J627)+1+COUNTIF($J$11:$J627, $J627)-1))</f>
        <v/>
      </c>
    </row>
    <row r="628" spans="1:82" x14ac:dyDescent="0.25">
      <c r="A628" s="31"/>
      <c r="B628" s="19" t="str">
        <f t="shared" si="181"/>
        <v/>
      </c>
      <c r="C628" s="20" t="str">
        <f t="shared" si="182"/>
        <v/>
      </c>
      <c r="D628" s="29" t="str">
        <f t="shared" si="183"/>
        <v/>
      </c>
      <c r="E628" s="22" t="str">
        <f t="shared" si="184"/>
        <v/>
      </c>
      <c r="F628" s="31"/>
      <c r="G628" s="301"/>
      <c r="H628" s="302"/>
      <c r="I628" s="303"/>
      <c r="J628" s="304"/>
      <c r="K628" s="283"/>
      <c r="L628" s="305"/>
      <c r="M628" s="285"/>
      <c r="N628" s="287"/>
      <c r="O628" s="31"/>
      <c r="P628" s="19" t="str">
        <f t="shared" si="185"/>
        <v/>
      </c>
      <c r="Q628" s="20" t="str">
        <f t="shared" si="186"/>
        <v/>
      </c>
      <c r="R628" s="29" t="str">
        <f t="shared" si="187"/>
        <v/>
      </c>
      <c r="S628" s="22" t="str">
        <f t="shared" si="188"/>
        <v/>
      </c>
      <c r="T628" s="31"/>
      <c r="U628" s="69" t="str">
        <f t="shared" si="189"/>
        <v/>
      </c>
      <c r="V628" s="31"/>
      <c r="X628" s="76" t="str">
        <f t="shared" si="190"/>
        <v/>
      </c>
      <c r="Z628" s="76" t="str">
        <f t="shared" si="191"/>
        <v/>
      </c>
      <c r="AA628" s="76" t="str">
        <f t="shared" si="192"/>
        <v/>
      </c>
      <c r="AC628" s="19" t="str">
        <f>IF($K628="", "", SUMIF('Drinks List'!DH$11:DH$1010, $K628, 'Drinks List'!DG$11:DG$1010))</f>
        <v/>
      </c>
      <c r="AD628" s="21"/>
      <c r="AE628" s="59" t="str">
        <f>IF($K628="", "", SUMIF('Drinks List'!DJ$11:DJ$1010, $K628, 'Drinks List'!DI$11:DI$1010))</f>
        <v/>
      </c>
      <c r="AF628" s="21"/>
      <c r="AG628" s="59" t="str">
        <f>IF($K628="", "", SUMIF('Drinks List'!DL$11:DL$1010, $K628, 'Drinks List'!DK$11:DK$1010))</f>
        <v/>
      </c>
      <c r="AH628" s="21"/>
      <c r="AI628" s="59" t="str">
        <f>IF($K628="", "", SUMIF('Drinks List'!DN$11:DN$1010, $K628, 'Drinks List'!DM$11:DM$1010))</f>
        <v/>
      </c>
      <c r="AJ628" s="21"/>
      <c r="AK628" s="59" t="str">
        <f>IF($K628="", "", SUMIF('Drinks List'!DP$11:DP$1010, $K628, 'Drinks List'!DO$11:DO$1010))</f>
        <v/>
      </c>
      <c r="AL628" s="21"/>
      <c r="AM628" s="59" t="str">
        <f>IF($K628="", "", SUMIF('Drinks List'!DR$11:DR$1010, $K628, 'Drinks List'!DQ$11:DQ$1010))</f>
        <v/>
      </c>
      <c r="AN628" s="21"/>
      <c r="AO628" s="59" t="str">
        <f>IF($K628="", "", SUMIF('Drinks List'!DT$11:DT$1010, $K628, 'Drinks List'!DS$11:DS$1010))</f>
        <v/>
      </c>
      <c r="AP628" s="21"/>
      <c r="AQ628" s="59" t="str">
        <f>IF($K628="", "", SUMIF('Drinks List'!DV$11:DV$1010, $K628, 'Drinks List'!DU$11:DU$1010))</f>
        <v/>
      </c>
      <c r="AR628" s="21"/>
      <c r="AS628" s="59" t="str">
        <f>IF($K628="", "", SUMIF('Drinks List'!DX$11:DX$1010, $K628, 'Drinks List'!DW$11:DW$1010))</f>
        <v/>
      </c>
      <c r="AT628" s="21"/>
      <c r="AU628" s="59" t="str">
        <f>IF($K628="", "", SUMIF('Drinks List'!DZ$11:DZ$1010, $K628, 'Drinks List'!DY$11:DY$1010))</f>
        <v/>
      </c>
      <c r="AV628" s="21"/>
      <c r="AW628" s="59" t="str">
        <f>IF($K628="", "", SUMIF('Drinks List'!EB$11:EB$1010, $K628, 'Drinks List'!EA$11:EA$1010))</f>
        <v/>
      </c>
      <c r="AX628" s="21"/>
      <c r="AY628" s="59" t="str">
        <f>IF($K628="", "", SUMIF('Drinks List'!ED$11:ED$1010, $K628, 'Drinks List'!EC$11:EC$1010))</f>
        <v/>
      </c>
      <c r="AZ628" s="21"/>
      <c r="BA628" s="59" t="str">
        <f>IF($K628="", "", SUMIF('Drinks List'!EF$11:EF$1010, $K628, 'Drinks List'!EE$11:EE$1010))</f>
        <v/>
      </c>
      <c r="BB628" s="21"/>
      <c r="BC628" s="59" t="str">
        <f>IF($K628="", "", SUMIF('Drinks List'!EH$11:EH$1010, $K628, 'Drinks List'!EG$11:EG$1010))</f>
        <v/>
      </c>
      <c r="BD628" s="21"/>
      <c r="BE628" s="59" t="str">
        <f>IF($K628="", "", SUMIF('Drinks List'!EJ$11:EJ$1010, $K628, 'Drinks List'!EI$11:EI$1010))</f>
        <v/>
      </c>
      <c r="BF628" s="21"/>
      <c r="BG628" s="59" t="str">
        <f>IF($K628="", "", SUMIF('Drinks List'!EL$11:EL$1010, $K628, 'Drinks List'!EK$11:EK$1010))</f>
        <v/>
      </c>
      <c r="BH628" s="21"/>
      <c r="BI628" s="59" t="str">
        <f>IF($K628="", "", SUMIF('Drinks List'!EN$11:EN$1010, $K628, 'Drinks List'!EM$11:EM$1010))</f>
        <v/>
      </c>
      <c r="BJ628" s="21"/>
      <c r="BK628" s="59" t="str">
        <f>IF($K628="", "", SUMIF('Drinks List'!EP$11:EP$1010, $K628, 'Drinks List'!EO$11:EO$1010))</f>
        <v/>
      </c>
      <c r="BL628" s="21"/>
      <c r="BM628" s="59" t="str">
        <f>IF($K628="", "", SUMIF('Drinks List'!ER$11:ER$1010, $K628, 'Drinks List'!EQ$11:EQ$1010))</f>
        <v/>
      </c>
      <c r="BN628" s="21"/>
      <c r="BO628" s="65" t="str">
        <f>IF($K628="", "", SUMIF('Drinks List'!ET$11:ET$1010, $K628, 'Drinks List'!ES$11:ES$1010))</f>
        <v/>
      </c>
      <c r="BQ628" s="120" t="str">
        <f t="shared" si="193"/>
        <v/>
      </c>
      <c r="BR628" s="62" t="str">
        <f t="shared" si="194"/>
        <v/>
      </c>
      <c r="BS628" s="76" t="str">
        <f>IF(BQ628="", "", COUNTIF(BQ$11:BQ$1010, "&gt;"&amp;BQ628)+1+COUNTIF(BQ$11:BQ628, BQ628)-1)</f>
        <v/>
      </c>
      <c r="BT628" s="76" t="str">
        <f>IF(BR628="", "", COUNTIF(BR$11:BR$1010, "&lt;"&amp;BR628)+1+COUNTIF(BR$11:BR628, BR628)-1)</f>
        <v/>
      </c>
      <c r="BV628" s="76" t="str">
        <f t="shared" si="195"/>
        <v/>
      </c>
      <c r="BW628" s="124" t="str">
        <f t="shared" si="196"/>
        <v/>
      </c>
      <c r="BX628" s="115" t="str">
        <f t="shared" si="197"/>
        <v/>
      </c>
      <c r="BY628" s="125" t="str">
        <f t="shared" si="198"/>
        <v/>
      </c>
      <c r="CA628" s="106" t="str">
        <f t="shared" si="199"/>
        <v/>
      </c>
      <c r="CB628" s="22" t="str">
        <f t="shared" si="200"/>
        <v/>
      </c>
      <c r="CD628" s="76" t="str">
        <f>IF($J628="", "", IF($BV628=0, "", COUNTIF($J$11:$J$1010, "&lt;"&amp;$J628)+1+COUNTIF($J$11:$J628, $J628)-1))</f>
        <v/>
      </c>
    </row>
    <row r="629" spans="1:82" x14ac:dyDescent="0.25">
      <c r="A629" s="31"/>
      <c r="B629" s="19" t="str">
        <f t="shared" si="181"/>
        <v/>
      </c>
      <c r="C629" s="20" t="str">
        <f t="shared" si="182"/>
        <v/>
      </c>
      <c r="D629" s="29" t="str">
        <f t="shared" si="183"/>
        <v/>
      </c>
      <c r="E629" s="22" t="str">
        <f t="shared" si="184"/>
        <v/>
      </c>
      <c r="F629" s="31"/>
      <c r="G629" s="301"/>
      <c r="H629" s="302"/>
      <c r="I629" s="303"/>
      <c r="J629" s="304"/>
      <c r="K629" s="283"/>
      <c r="L629" s="305"/>
      <c r="M629" s="285"/>
      <c r="N629" s="287"/>
      <c r="O629" s="31"/>
      <c r="P629" s="19" t="str">
        <f t="shared" si="185"/>
        <v/>
      </c>
      <c r="Q629" s="20" t="str">
        <f t="shared" si="186"/>
        <v/>
      </c>
      <c r="R629" s="29" t="str">
        <f t="shared" si="187"/>
        <v/>
      </c>
      <c r="S629" s="22" t="str">
        <f t="shared" si="188"/>
        <v/>
      </c>
      <c r="T629" s="31"/>
      <c r="U629" s="69" t="str">
        <f t="shared" si="189"/>
        <v/>
      </c>
      <c r="V629" s="31"/>
      <c r="X629" s="76" t="str">
        <f t="shared" si="190"/>
        <v/>
      </c>
      <c r="Z629" s="76" t="str">
        <f t="shared" si="191"/>
        <v/>
      </c>
      <c r="AA629" s="76" t="str">
        <f t="shared" si="192"/>
        <v/>
      </c>
      <c r="AC629" s="19" t="str">
        <f>IF($K629="", "", SUMIF('Drinks List'!DH$11:DH$1010, $K629, 'Drinks List'!DG$11:DG$1010))</f>
        <v/>
      </c>
      <c r="AD629" s="21"/>
      <c r="AE629" s="59" t="str">
        <f>IF($K629="", "", SUMIF('Drinks List'!DJ$11:DJ$1010, $K629, 'Drinks List'!DI$11:DI$1010))</f>
        <v/>
      </c>
      <c r="AF629" s="21"/>
      <c r="AG629" s="59" t="str">
        <f>IF($K629="", "", SUMIF('Drinks List'!DL$11:DL$1010, $K629, 'Drinks List'!DK$11:DK$1010))</f>
        <v/>
      </c>
      <c r="AH629" s="21"/>
      <c r="AI629" s="59" t="str">
        <f>IF($K629="", "", SUMIF('Drinks List'!DN$11:DN$1010, $K629, 'Drinks List'!DM$11:DM$1010))</f>
        <v/>
      </c>
      <c r="AJ629" s="21"/>
      <c r="AK629" s="59" t="str">
        <f>IF($K629="", "", SUMIF('Drinks List'!DP$11:DP$1010, $K629, 'Drinks List'!DO$11:DO$1010))</f>
        <v/>
      </c>
      <c r="AL629" s="21"/>
      <c r="AM629" s="59" t="str">
        <f>IF($K629="", "", SUMIF('Drinks List'!DR$11:DR$1010, $K629, 'Drinks List'!DQ$11:DQ$1010))</f>
        <v/>
      </c>
      <c r="AN629" s="21"/>
      <c r="AO629" s="59" t="str">
        <f>IF($K629="", "", SUMIF('Drinks List'!DT$11:DT$1010, $K629, 'Drinks List'!DS$11:DS$1010))</f>
        <v/>
      </c>
      <c r="AP629" s="21"/>
      <c r="AQ629" s="59" t="str">
        <f>IF($K629="", "", SUMIF('Drinks List'!DV$11:DV$1010, $K629, 'Drinks List'!DU$11:DU$1010))</f>
        <v/>
      </c>
      <c r="AR629" s="21"/>
      <c r="AS629" s="59" t="str">
        <f>IF($K629="", "", SUMIF('Drinks List'!DX$11:DX$1010, $K629, 'Drinks List'!DW$11:DW$1010))</f>
        <v/>
      </c>
      <c r="AT629" s="21"/>
      <c r="AU629" s="59" t="str">
        <f>IF($K629="", "", SUMIF('Drinks List'!DZ$11:DZ$1010, $K629, 'Drinks List'!DY$11:DY$1010))</f>
        <v/>
      </c>
      <c r="AV629" s="21"/>
      <c r="AW629" s="59" t="str">
        <f>IF($K629="", "", SUMIF('Drinks List'!EB$11:EB$1010, $K629, 'Drinks List'!EA$11:EA$1010))</f>
        <v/>
      </c>
      <c r="AX629" s="21"/>
      <c r="AY629" s="59" t="str">
        <f>IF($K629="", "", SUMIF('Drinks List'!ED$11:ED$1010, $K629, 'Drinks List'!EC$11:EC$1010))</f>
        <v/>
      </c>
      <c r="AZ629" s="21"/>
      <c r="BA629" s="59" t="str">
        <f>IF($K629="", "", SUMIF('Drinks List'!EF$11:EF$1010, $K629, 'Drinks List'!EE$11:EE$1010))</f>
        <v/>
      </c>
      <c r="BB629" s="21"/>
      <c r="BC629" s="59" t="str">
        <f>IF($K629="", "", SUMIF('Drinks List'!EH$11:EH$1010, $K629, 'Drinks List'!EG$11:EG$1010))</f>
        <v/>
      </c>
      <c r="BD629" s="21"/>
      <c r="BE629" s="59" t="str">
        <f>IF($K629="", "", SUMIF('Drinks List'!EJ$11:EJ$1010, $K629, 'Drinks List'!EI$11:EI$1010))</f>
        <v/>
      </c>
      <c r="BF629" s="21"/>
      <c r="BG629" s="59" t="str">
        <f>IF($K629="", "", SUMIF('Drinks List'!EL$11:EL$1010, $K629, 'Drinks List'!EK$11:EK$1010))</f>
        <v/>
      </c>
      <c r="BH629" s="21"/>
      <c r="BI629" s="59" t="str">
        <f>IF($K629="", "", SUMIF('Drinks List'!EN$11:EN$1010, $K629, 'Drinks List'!EM$11:EM$1010))</f>
        <v/>
      </c>
      <c r="BJ629" s="21"/>
      <c r="BK629" s="59" t="str">
        <f>IF($K629="", "", SUMIF('Drinks List'!EP$11:EP$1010, $K629, 'Drinks List'!EO$11:EO$1010))</f>
        <v/>
      </c>
      <c r="BL629" s="21"/>
      <c r="BM629" s="59" t="str">
        <f>IF($K629="", "", SUMIF('Drinks List'!ER$11:ER$1010, $K629, 'Drinks List'!EQ$11:EQ$1010))</f>
        <v/>
      </c>
      <c r="BN629" s="21"/>
      <c r="BO629" s="65" t="str">
        <f>IF($K629="", "", SUMIF('Drinks List'!ET$11:ET$1010, $K629, 'Drinks List'!ES$11:ES$1010))</f>
        <v/>
      </c>
      <c r="BQ629" s="120" t="str">
        <f t="shared" si="193"/>
        <v/>
      </c>
      <c r="BR629" s="62" t="str">
        <f t="shared" si="194"/>
        <v/>
      </c>
      <c r="BS629" s="76" t="str">
        <f>IF(BQ629="", "", COUNTIF(BQ$11:BQ$1010, "&gt;"&amp;BQ629)+1+COUNTIF(BQ$11:BQ629, BQ629)-1)</f>
        <v/>
      </c>
      <c r="BT629" s="76" t="str">
        <f>IF(BR629="", "", COUNTIF(BR$11:BR$1010, "&lt;"&amp;BR629)+1+COUNTIF(BR$11:BR629, BR629)-1)</f>
        <v/>
      </c>
      <c r="BV629" s="76" t="str">
        <f t="shared" si="195"/>
        <v/>
      </c>
      <c r="BW629" s="124" t="str">
        <f t="shared" si="196"/>
        <v/>
      </c>
      <c r="BX629" s="115" t="str">
        <f t="shared" si="197"/>
        <v/>
      </c>
      <c r="BY629" s="125" t="str">
        <f t="shared" si="198"/>
        <v/>
      </c>
      <c r="CA629" s="106" t="str">
        <f t="shared" si="199"/>
        <v/>
      </c>
      <c r="CB629" s="22" t="str">
        <f t="shared" si="200"/>
        <v/>
      </c>
      <c r="CD629" s="76" t="str">
        <f>IF($J629="", "", IF($BV629=0, "", COUNTIF($J$11:$J$1010, "&lt;"&amp;$J629)+1+COUNTIF($J$11:$J629, $J629)-1))</f>
        <v/>
      </c>
    </row>
    <row r="630" spans="1:82" x14ac:dyDescent="0.25">
      <c r="A630" s="31"/>
      <c r="B630" s="19" t="str">
        <f t="shared" si="181"/>
        <v/>
      </c>
      <c r="C630" s="20" t="str">
        <f t="shared" si="182"/>
        <v/>
      </c>
      <c r="D630" s="29" t="str">
        <f t="shared" si="183"/>
        <v/>
      </c>
      <c r="E630" s="22" t="str">
        <f t="shared" si="184"/>
        <v/>
      </c>
      <c r="F630" s="31"/>
      <c r="G630" s="301"/>
      <c r="H630" s="302"/>
      <c r="I630" s="303"/>
      <c r="J630" s="304"/>
      <c r="K630" s="283"/>
      <c r="L630" s="305"/>
      <c r="M630" s="285"/>
      <c r="N630" s="287"/>
      <c r="O630" s="31"/>
      <c r="P630" s="19" t="str">
        <f t="shared" si="185"/>
        <v/>
      </c>
      <c r="Q630" s="20" t="str">
        <f t="shared" si="186"/>
        <v/>
      </c>
      <c r="R630" s="29" t="str">
        <f t="shared" si="187"/>
        <v/>
      </c>
      <c r="S630" s="22" t="str">
        <f t="shared" si="188"/>
        <v/>
      </c>
      <c r="T630" s="31"/>
      <c r="U630" s="69" t="str">
        <f t="shared" si="189"/>
        <v/>
      </c>
      <c r="V630" s="31"/>
      <c r="X630" s="76" t="str">
        <f t="shared" si="190"/>
        <v/>
      </c>
      <c r="Z630" s="76" t="str">
        <f t="shared" si="191"/>
        <v/>
      </c>
      <c r="AA630" s="76" t="str">
        <f t="shared" si="192"/>
        <v/>
      </c>
      <c r="AC630" s="19" t="str">
        <f>IF($K630="", "", SUMIF('Drinks List'!DH$11:DH$1010, $K630, 'Drinks List'!DG$11:DG$1010))</f>
        <v/>
      </c>
      <c r="AD630" s="21"/>
      <c r="AE630" s="59" t="str">
        <f>IF($K630="", "", SUMIF('Drinks List'!DJ$11:DJ$1010, $K630, 'Drinks List'!DI$11:DI$1010))</f>
        <v/>
      </c>
      <c r="AF630" s="21"/>
      <c r="AG630" s="59" t="str">
        <f>IF($K630="", "", SUMIF('Drinks List'!DL$11:DL$1010, $K630, 'Drinks List'!DK$11:DK$1010))</f>
        <v/>
      </c>
      <c r="AH630" s="21"/>
      <c r="AI630" s="59" t="str">
        <f>IF($K630="", "", SUMIF('Drinks List'!DN$11:DN$1010, $K630, 'Drinks List'!DM$11:DM$1010))</f>
        <v/>
      </c>
      <c r="AJ630" s="21"/>
      <c r="AK630" s="59" t="str">
        <f>IF($K630="", "", SUMIF('Drinks List'!DP$11:DP$1010, $K630, 'Drinks List'!DO$11:DO$1010))</f>
        <v/>
      </c>
      <c r="AL630" s="21"/>
      <c r="AM630" s="59" t="str">
        <f>IF($K630="", "", SUMIF('Drinks List'!DR$11:DR$1010, $K630, 'Drinks List'!DQ$11:DQ$1010))</f>
        <v/>
      </c>
      <c r="AN630" s="21"/>
      <c r="AO630" s="59" t="str">
        <f>IF($K630="", "", SUMIF('Drinks List'!DT$11:DT$1010, $K630, 'Drinks List'!DS$11:DS$1010))</f>
        <v/>
      </c>
      <c r="AP630" s="21"/>
      <c r="AQ630" s="59" t="str">
        <f>IF($K630="", "", SUMIF('Drinks List'!DV$11:DV$1010, $K630, 'Drinks List'!DU$11:DU$1010))</f>
        <v/>
      </c>
      <c r="AR630" s="21"/>
      <c r="AS630" s="59" t="str">
        <f>IF($K630="", "", SUMIF('Drinks List'!DX$11:DX$1010, $K630, 'Drinks List'!DW$11:DW$1010))</f>
        <v/>
      </c>
      <c r="AT630" s="21"/>
      <c r="AU630" s="59" t="str">
        <f>IF($K630="", "", SUMIF('Drinks List'!DZ$11:DZ$1010, $K630, 'Drinks List'!DY$11:DY$1010))</f>
        <v/>
      </c>
      <c r="AV630" s="21"/>
      <c r="AW630" s="59" t="str">
        <f>IF($K630="", "", SUMIF('Drinks List'!EB$11:EB$1010, $K630, 'Drinks List'!EA$11:EA$1010))</f>
        <v/>
      </c>
      <c r="AX630" s="21"/>
      <c r="AY630" s="59" t="str">
        <f>IF($K630="", "", SUMIF('Drinks List'!ED$11:ED$1010, $K630, 'Drinks List'!EC$11:EC$1010))</f>
        <v/>
      </c>
      <c r="AZ630" s="21"/>
      <c r="BA630" s="59" t="str">
        <f>IF($K630="", "", SUMIF('Drinks List'!EF$11:EF$1010, $K630, 'Drinks List'!EE$11:EE$1010))</f>
        <v/>
      </c>
      <c r="BB630" s="21"/>
      <c r="BC630" s="59" t="str">
        <f>IF($K630="", "", SUMIF('Drinks List'!EH$11:EH$1010, $K630, 'Drinks List'!EG$11:EG$1010))</f>
        <v/>
      </c>
      <c r="BD630" s="21"/>
      <c r="BE630" s="59" t="str">
        <f>IF($K630="", "", SUMIF('Drinks List'!EJ$11:EJ$1010, $K630, 'Drinks List'!EI$11:EI$1010))</f>
        <v/>
      </c>
      <c r="BF630" s="21"/>
      <c r="BG630" s="59" t="str">
        <f>IF($K630="", "", SUMIF('Drinks List'!EL$11:EL$1010, $K630, 'Drinks List'!EK$11:EK$1010))</f>
        <v/>
      </c>
      <c r="BH630" s="21"/>
      <c r="BI630" s="59" t="str">
        <f>IF($K630="", "", SUMIF('Drinks List'!EN$11:EN$1010, $K630, 'Drinks List'!EM$11:EM$1010))</f>
        <v/>
      </c>
      <c r="BJ630" s="21"/>
      <c r="BK630" s="59" t="str">
        <f>IF($K630="", "", SUMIF('Drinks List'!EP$11:EP$1010, $K630, 'Drinks List'!EO$11:EO$1010))</f>
        <v/>
      </c>
      <c r="BL630" s="21"/>
      <c r="BM630" s="59" t="str">
        <f>IF($K630="", "", SUMIF('Drinks List'!ER$11:ER$1010, $K630, 'Drinks List'!EQ$11:EQ$1010))</f>
        <v/>
      </c>
      <c r="BN630" s="21"/>
      <c r="BO630" s="65" t="str">
        <f>IF($K630="", "", SUMIF('Drinks List'!ET$11:ET$1010, $K630, 'Drinks List'!ES$11:ES$1010))</f>
        <v/>
      </c>
      <c r="BQ630" s="120" t="str">
        <f t="shared" si="193"/>
        <v/>
      </c>
      <c r="BR630" s="62" t="str">
        <f t="shared" si="194"/>
        <v/>
      </c>
      <c r="BS630" s="76" t="str">
        <f>IF(BQ630="", "", COUNTIF(BQ$11:BQ$1010, "&gt;"&amp;BQ630)+1+COUNTIF(BQ$11:BQ630, BQ630)-1)</f>
        <v/>
      </c>
      <c r="BT630" s="76" t="str">
        <f>IF(BR630="", "", COUNTIF(BR$11:BR$1010, "&lt;"&amp;BR630)+1+COUNTIF(BR$11:BR630, BR630)-1)</f>
        <v/>
      </c>
      <c r="BV630" s="76" t="str">
        <f t="shared" si="195"/>
        <v/>
      </c>
      <c r="BW630" s="124" t="str">
        <f t="shared" si="196"/>
        <v/>
      </c>
      <c r="BX630" s="115" t="str">
        <f t="shared" si="197"/>
        <v/>
      </c>
      <c r="BY630" s="125" t="str">
        <f t="shared" si="198"/>
        <v/>
      </c>
      <c r="CA630" s="106" t="str">
        <f t="shared" si="199"/>
        <v/>
      </c>
      <c r="CB630" s="22" t="str">
        <f t="shared" si="200"/>
        <v/>
      </c>
      <c r="CD630" s="76" t="str">
        <f>IF($J630="", "", IF($BV630=0, "", COUNTIF($J$11:$J$1010, "&lt;"&amp;$J630)+1+COUNTIF($J$11:$J630, $J630)-1))</f>
        <v/>
      </c>
    </row>
    <row r="631" spans="1:82" x14ac:dyDescent="0.25">
      <c r="A631" s="31"/>
      <c r="B631" s="19" t="str">
        <f t="shared" si="181"/>
        <v/>
      </c>
      <c r="C631" s="20" t="str">
        <f t="shared" si="182"/>
        <v/>
      </c>
      <c r="D631" s="29" t="str">
        <f t="shared" si="183"/>
        <v/>
      </c>
      <c r="E631" s="22" t="str">
        <f t="shared" si="184"/>
        <v/>
      </c>
      <c r="F631" s="31"/>
      <c r="G631" s="301"/>
      <c r="H631" s="302"/>
      <c r="I631" s="303"/>
      <c r="J631" s="304"/>
      <c r="K631" s="283"/>
      <c r="L631" s="305"/>
      <c r="M631" s="285"/>
      <c r="N631" s="287"/>
      <c r="O631" s="31"/>
      <c r="P631" s="19" t="str">
        <f t="shared" si="185"/>
        <v/>
      </c>
      <c r="Q631" s="20" t="str">
        <f t="shared" si="186"/>
        <v/>
      </c>
      <c r="R631" s="29" t="str">
        <f t="shared" si="187"/>
        <v/>
      </c>
      <c r="S631" s="22" t="str">
        <f t="shared" si="188"/>
        <v/>
      </c>
      <c r="T631" s="31"/>
      <c r="U631" s="69" t="str">
        <f t="shared" si="189"/>
        <v/>
      </c>
      <c r="V631" s="31"/>
      <c r="X631" s="76" t="str">
        <f t="shared" si="190"/>
        <v/>
      </c>
      <c r="Z631" s="76" t="str">
        <f t="shared" si="191"/>
        <v/>
      </c>
      <c r="AA631" s="76" t="str">
        <f t="shared" si="192"/>
        <v/>
      </c>
      <c r="AC631" s="19" t="str">
        <f>IF($K631="", "", SUMIF('Drinks List'!DH$11:DH$1010, $K631, 'Drinks List'!DG$11:DG$1010))</f>
        <v/>
      </c>
      <c r="AD631" s="21"/>
      <c r="AE631" s="59" t="str">
        <f>IF($K631="", "", SUMIF('Drinks List'!DJ$11:DJ$1010, $K631, 'Drinks List'!DI$11:DI$1010))</f>
        <v/>
      </c>
      <c r="AF631" s="21"/>
      <c r="AG631" s="59" t="str">
        <f>IF($K631="", "", SUMIF('Drinks List'!DL$11:DL$1010, $K631, 'Drinks List'!DK$11:DK$1010))</f>
        <v/>
      </c>
      <c r="AH631" s="21"/>
      <c r="AI631" s="59" t="str">
        <f>IF($K631="", "", SUMIF('Drinks List'!DN$11:DN$1010, $K631, 'Drinks List'!DM$11:DM$1010))</f>
        <v/>
      </c>
      <c r="AJ631" s="21"/>
      <c r="AK631" s="59" t="str">
        <f>IF($K631="", "", SUMIF('Drinks List'!DP$11:DP$1010, $K631, 'Drinks List'!DO$11:DO$1010))</f>
        <v/>
      </c>
      <c r="AL631" s="21"/>
      <c r="AM631" s="59" t="str">
        <f>IF($K631="", "", SUMIF('Drinks List'!DR$11:DR$1010, $K631, 'Drinks List'!DQ$11:DQ$1010))</f>
        <v/>
      </c>
      <c r="AN631" s="21"/>
      <c r="AO631" s="59" t="str">
        <f>IF($K631="", "", SUMIF('Drinks List'!DT$11:DT$1010, $K631, 'Drinks List'!DS$11:DS$1010))</f>
        <v/>
      </c>
      <c r="AP631" s="21"/>
      <c r="AQ631" s="59" t="str">
        <f>IF($K631="", "", SUMIF('Drinks List'!DV$11:DV$1010, $K631, 'Drinks List'!DU$11:DU$1010))</f>
        <v/>
      </c>
      <c r="AR631" s="21"/>
      <c r="AS631" s="59" t="str">
        <f>IF($K631="", "", SUMIF('Drinks List'!DX$11:DX$1010, $K631, 'Drinks List'!DW$11:DW$1010))</f>
        <v/>
      </c>
      <c r="AT631" s="21"/>
      <c r="AU631" s="59" t="str">
        <f>IF($K631="", "", SUMIF('Drinks List'!DZ$11:DZ$1010, $K631, 'Drinks List'!DY$11:DY$1010))</f>
        <v/>
      </c>
      <c r="AV631" s="21"/>
      <c r="AW631" s="59" t="str">
        <f>IF($K631="", "", SUMIF('Drinks List'!EB$11:EB$1010, $K631, 'Drinks List'!EA$11:EA$1010))</f>
        <v/>
      </c>
      <c r="AX631" s="21"/>
      <c r="AY631" s="59" t="str">
        <f>IF($K631="", "", SUMIF('Drinks List'!ED$11:ED$1010, $K631, 'Drinks List'!EC$11:EC$1010))</f>
        <v/>
      </c>
      <c r="AZ631" s="21"/>
      <c r="BA631" s="59" t="str">
        <f>IF($K631="", "", SUMIF('Drinks List'!EF$11:EF$1010, $K631, 'Drinks List'!EE$11:EE$1010))</f>
        <v/>
      </c>
      <c r="BB631" s="21"/>
      <c r="BC631" s="59" t="str">
        <f>IF($K631="", "", SUMIF('Drinks List'!EH$11:EH$1010, $K631, 'Drinks List'!EG$11:EG$1010))</f>
        <v/>
      </c>
      <c r="BD631" s="21"/>
      <c r="BE631" s="59" t="str">
        <f>IF($K631="", "", SUMIF('Drinks List'!EJ$11:EJ$1010, $K631, 'Drinks List'!EI$11:EI$1010))</f>
        <v/>
      </c>
      <c r="BF631" s="21"/>
      <c r="BG631" s="59" t="str">
        <f>IF($K631="", "", SUMIF('Drinks List'!EL$11:EL$1010, $K631, 'Drinks List'!EK$11:EK$1010))</f>
        <v/>
      </c>
      <c r="BH631" s="21"/>
      <c r="BI631" s="59" t="str">
        <f>IF($K631="", "", SUMIF('Drinks List'!EN$11:EN$1010, $K631, 'Drinks List'!EM$11:EM$1010))</f>
        <v/>
      </c>
      <c r="BJ631" s="21"/>
      <c r="BK631" s="59" t="str">
        <f>IF($K631="", "", SUMIF('Drinks List'!EP$11:EP$1010, $K631, 'Drinks List'!EO$11:EO$1010))</f>
        <v/>
      </c>
      <c r="BL631" s="21"/>
      <c r="BM631" s="59" t="str">
        <f>IF($K631="", "", SUMIF('Drinks List'!ER$11:ER$1010, $K631, 'Drinks List'!EQ$11:EQ$1010))</f>
        <v/>
      </c>
      <c r="BN631" s="21"/>
      <c r="BO631" s="65" t="str">
        <f>IF($K631="", "", SUMIF('Drinks List'!ET$11:ET$1010, $K631, 'Drinks List'!ES$11:ES$1010))</f>
        <v/>
      </c>
      <c r="BQ631" s="120" t="str">
        <f t="shared" si="193"/>
        <v/>
      </c>
      <c r="BR631" s="62" t="str">
        <f t="shared" si="194"/>
        <v/>
      </c>
      <c r="BS631" s="76" t="str">
        <f>IF(BQ631="", "", COUNTIF(BQ$11:BQ$1010, "&gt;"&amp;BQ631)+1+COUNTIF(BQ$11:BQ631, BQ631)-1)</f>
        <v/>
      </c>
      <c r="BT631" s="76" t="str">
        <f>IF(BR631="", "", COUNTIF(BR$11:BR$1010, "&lt;"&amp;BR631)+1+COUNTIF(BR$11:BR631, BR631)-1)</f>
        <v/>
      </c>
      <c r="BV631" s="76" t="str">
        <f t="shared" si="195"/>
        <v/>
      </c>
      <c r="BW631" s="124" t="str">
        <f t="shared" si="196"/>
        <v/>
      </c>
      <c r="BX631" s="115" t="str">
        <f t="shared" si="197"/>
        <v/>
      </c>
      <c r="BY631" s="125" t="str">
        <f t="shared" si="198"/>
        <v/>
      </c>
      <c r="CA631" s="106" t="str">
        <f t="shared" si="199"/>
        <v/>
      </c>
      <c r="CB631" s="22" t="str">
        <f t="shared" si="200"/>
        <v/>
      </c>
      <c r="CD631" s="76" t="str">
        <f>IF($J631="", "", IF($BV631=0, "", COUNTIF($J$11:$J$1010, "&lt;"&amp;$J631)+1+COUNTIF($J$11:$J631, $J631)-1))</f>
        <v/>
      </c>
    </row>
    <row r="632" spans="1:82" x14ac:dyDescent="0.25">
      <c r="A632" s="31"/>
      <c r="B632" s="19" t="str">
        <f t="shared" si="181"/>
        <v/>
      </c>
      <c r="C632" s="20" t="str">
        <f t="shared" si="182"/>
        <v/>
      </c>
      <c r="D632" s="29" t="str">
        <f t="shared" si="183"/>
        <v/>
      </c>
      <c r="E632" s="22" t="str">
        <f t="shared" si="184"/>
        <v/>
      </c>
      <c r="F632" s="31"/>
      <c r="G632" s="301"/>
      <c r="H632" s="302"/>
      <c r="I632" s="303"/>
      <c r="J632" s="304"/>
      <c r="K632" s="283"/>
      <c r="L632" s="305"/>
      <c r="M632" s="285"/>
      <c r="N632" s="287"/>
      <c r="O632" s="31"/>
      <c r="P632" s="19" t="str">
        <f t="shared" si="185"/>
        <v/>
      </c>
      <c r="Q632" s="20" t="str">
        <f t="shared" si="186"/>
        <v/>
      </c>
      <c r="R632" s="29" t="str">
        <f t="shared" si="187"/>
        <v/>
      </c>
      <c r="S632" s="22" t="str">
        <f t="shared" si="188"/>
        <v/>
      </c>
      <c r="T632" s="31"/>
      <c r="U632" s="69" t="str">
        <f t="shared" si="189"/>
        <v/>
      </c>
      <c r="V632" s="31"/>
      <c r="X632" s="76" t="str">
        <f t="shared" si="190"/>
        <v/>
      </c>
      <c r="Z632" s="76" t="str">
        <f t="shared" si="191"/>
        <v/>
      </c>
      <c r="AA632" s="76" t="str">
        <f t="shared" si="192"/>
        <v/>
      </c>
      <c r="AC632" s="19" t="str">
        <f>IF($K632="", "", SUMIF('Drinks List'!DH$11:DH$1010, $K632, 'Drinks List'!DG$11:DG$1010))</f>
        <v/>
      </c>
      <c r="AD632" s="21"/>
      <c r="AE632" s="59" t="str">
        <f>IF($K632="", "", SUMIF('Drinks List'!DJ$11:DJ$1010, $K632, 'Drinks List'!DI$11:DI$1010))</f>
        <v/>
      </c>
      <c r="AF632" s="21"/>
      <c r="AG632" s="59" t="str">
        <f>IF($K632="", "", SUMIF('Drinks List'!DL$11:DL$1010, $K632, 'Drinks List'!DK$11:DK$1010))</f>
        <v/>
      </c>
      <c r="AH632" s="21"/>
      <c r="AI632" s="59" t="str">
        <f>IF($K632="", "", SUMIF('Drinks List'!DN$11:DN$1010, $K632, 'Drinks List'!DM$11:DM$1010))</f>
        <v/>
      </c>
      <c r="AJ632" s="21"/>
      <c r="AK632" s="59" t="str">
        <f>IF($K632="", "", SUMIF('Drinks List'!DP$11:DP$1010, $K632, 'Drinks List'!DO$11:DO$1010))</f>
        <v/>
      </c>
      <c r="AL632" s="21"/>
      <c r="AM632" s="59" t="str">
        <f>IF($K632="", "", SUMIF('Drinks List'!DR$11:DR$1010, $K632, 'Drinks List'!DQ$11:DQ$1010))</f>
        <v/>
      </c>
      <c r="AN632" s="21"/>
      <c r="AO632" s="59" t="str">
        <f>IF($K632="", "", SUMIF('Drinks List'!DT$11:DT$1010, $K632, 'Drinks List'!DS$11:DS$1010))</f>
        <v/>
      </c>
      <c r="AP632" s="21"/>
      <c r="AQ632" s="59" t="str">
        <f>IF($K632="", "", SUMIF('Drinks List'!DV$11:DV$1010, $K632, 'Drinks List'!DU$11:DU$1010))</f>
        <v/>
      </c>
      <c r="AR632" s="21"/>
      <c r="AS632" s="59" t="str">
        <f>IF($K632="", "", SUMIF('Drinks List'!DX$11:DX$1010, $K632, 'Drinks List'!DW$11:DW$1010))</f>
        <v/>
      </c>
      <c r="AT632" s="21"/>
      <c r="AU632" s="59" t="str">
        <f>IF($K632="", "", SUMIF('Drinks List'!DZ$11:DZ$1010, $K632, 'Drinks List'!DY$11:DY$1010))</f>
        <v/>
      </c>
      <c r="AV632" s="21"/>
      <c r="AW632" s="59" t="str">
        <f>IF($K632="", "", SUMIF('Drinks List'!EB$11:EB$1010, $K632, 'Drinks List'!EA$11:EA$1010))</f>
        <v/>
      </c>
      <c r="AX632" s="21"/>
      <c r="AY632" s="59" t="str">
        <f>IF($K632="", "", SUMIF('Drinks List'!ED$11:ED$1010, $K632, 'Drinks List'!EC$11:EC$1010))</f>
        <v/>
      </c>
      <c r="AZ632" s="21"/>
      <c r="BA632" s="59" t="str">
        <f>IF($K632="", "", SUMIF('Drinks List'!EF$11:EF$1010, $K632, 'Drinks List'!EE$11:EE$1010))</f>
        <v/>
      </c>
      <c r="BB632" s="21"/>
      <c r="BC632" s="59" t="str">
        <f>IF($K632="", "", SUMIF('Drinks List'!EH$11:EH$1010, $K632, 'Drinks List'!EG$11:EG$1010))</f>
        <v/>
      </c>
      <c r="BD632" s="21"/>
      <c r="BE632" s="59" t="str">
        <f>IF($K632="", "", SUMIF('Drinks List'!EJ$11:EJ$1010, $K632, 'Drinks List'!EI$11:EI$1010))</f>
        <v/>
      </c>
      <c r="BF632" s="21"/>
      <c r="BG632" s="59" t="str">
        <f>IF($K632="", "", SUMIF('Drinks List'!EL$11:EL$1010, $K632, 'Drinks List'!EK$11:EK$1010))</f>
        <v/>
      </c>
      <c r="BH632" s="21"/>
      <c r="BI632" s="59" t="str">
        <f>IF($K632="", "", SUMIF('Drinks List'!EN$11:EN$1010, $K632, 'Drinks List'!EM$11:EM$1010))</f>
        <v/>
      </c>
      <c r="BJ632" s="21"/>
      <c r="BK632" s="59" t="str">
        <f>IF($K632="", "", SUMIF('Drinks List'!EP$11:EP$1010, $K632, 'Drinks List'!EO$11:EO$1010))</f>
        <v/>
      </c>
      <c r="BL632" s="21"/>
      <c r="BM632" s="59" t="str">
        <f>IF($K632="", "", SUMIF('Drinks List'!ER$11:ER$1010, $K632, 'Drinks List'!EQ$11:EQ$1010))</f>
        <v/>
      </c>
      <c r="BN632" s="21"/>
      <c r="BO632" s="65" t="str">
        <f>IF($K632="", "", SUMIF('Drinks List'!ET$11:ET$1010, $K632, 'Drinks List'!ES$11:ES$1010))</f>
        <v/>
      </c>
      <c r="BQ632" s="120" t="str">
        <f t="shared" si="193"/>
        <v/>
      </c>
      <c r="BR632" s="62" t="str">
        <f t="shared" si="194"/>
        <v/>
      </c>
      <c r="BS632" s="76" t="str">
        <f>IF(BQ632="", "", COUNTIF(BQ$11:BQ$1010, "&gt;"&amp;BQ632)+1+COUNTIF(BQ$11:BQ632, BQ632)-1)</f>
        <v/>
      </c>
      <c r="BT632" s="76" t="str">
        <f>IF(BR632="", "", COUNTIF(BR$11:BR$1010, "&lt;"&amp;BR632)+1+COUNTIF(BR$11:BR632, BR632)-1)</f>
        <v/>
      </c>
      <c r="BV632" s="76" t="str">
        <f t="shared" si="195"/>
        <v/>
      </c>
      <c r="BW632" s="124" t="str">
        <f t="shared" si="196"/>
        <v/>
      </c>
      <c r="BX632" s="115" t="str">
        <f t="shared" si="197"/>
        <v/>
      </c>
      <c r="BY632" s="125" t="str">
        <f t="shared" si="198"/>
        <v/>
      </c>
      <c r="CA632" s="106" t="str">
        <f t="shared" si="199"/>
        <v/>
      </c>
      <c r="CB632" s="22" t="str">
        <f t="shared" si="200"/>
        <v/>
      </c>
      <c r="CD632" s="76" t="str">
        <f>IF($J632="", "", IF($BV632=0, "", COUNTIF($J$11:$J$1010, "&lt;"&amp;$J632)+1+COUNTIF($J$11:$J632, $J632)-1))</f>
        <v/>
      </c>
    </row>
    <row r="633" spans="1:82" x14ac:dyDescent="0.25">
      <c r="A633" s="31"/>
      <c r="B633" s="19" t="str">
        <f t="shared" si="181"/>
        <v/>
      </c>
      <c r="C633" s="20" t="str">
        <f t="shared" si="182"/>
        <v/>
      </c>
      <c r="D633" s="29" t="str">
        <f t="shared" si="183"/>
        <v/>
      </c>
      <c r="E633" s="22" t="str">
        <f t="shared" si="184"/>
        <v/>
      </c>
      <c r="F633" s="31"/>
      <c r="G633" s="301"/>
      <c r="H633" s="302"/>
      <c r="I633" s="303"/>
      <c r="J633" s="304"/>
      <c r="K633" s="283"/>
      <c r="L633" s="305"/>
      <c r="M633" s="285"/>
      <c r="N633" s="287"/>
      <c r="O633" s="31"/>
      <c r="P633" s="19" t="str">
        <f t="shared" si="185"/>
        <v/>
      </c>
      <c r="Q633" s="20" t="str">
        <f t="shared" si="186"/>
        <v/>
      </c>
      <c r="R633" s="29" t="str">
        <f t="shared" si="187"/>
        <v/>
      </c>
      <c r="S633" s="22" t="str">
        <f t="shared" si="188"/>
        <v/>
      </c>
      <c r="T633" s="31"/>
      <c r="U633" s="69" t="str">
        <f t="shared" si="189"/>
        <v/>
      </c>
      <c r="V633" s="31"/>
      <c r="X633" s="76" t="str">
        <f t="shared" si="190"/>
        <v/>
      </c>
      <c r="Z633" s="76" t="str">
        <f t="shared" si="191"/>
        <v/>
      </c>
      <c r="AA633" s="76" t="str">
        <f t="shared" si="192"/>
        <v/>
      </c>
      <c r="AC633" s="19" t="str">
        <f>IF($K633="", "", SUMIF('Drinks List'!DH$11:DH$1010, $K633, 'Drinks List'!DG$11:DG$1010))</f>
        <v/>
      </c>
      <c r="AD633" s="21"/>
      <c r="AE633" s="59" t="str">
        <f>IF($K633="", "", SUMIF('Drinks List'!DJ$11:DJ$1010, $K633, 'Drinks List'!DI$11:DI$1010))</f>
        <v/>
      </c>
      <c r="AF633" s="21"/>
      <c r="AG633" s="59" t="str">
        <f>IF($K633="", "", SUMIF('Drinks List'!DL$11:DL$1010, $K633, 'Drinks List'!DK$11:DK$1010))</f>
        <v/>
      </c>
      <c r="AH633" s="21"/>
      <c r="AI633" s="59" t="str">
        <f>IF($K633="", "", SUMIF('Drinks List'!DN$11:DN$1010, $K633, 'Drinks List'!DM$11:DM$1010))</f>
        <v/>
      </c>
      <c r="AJ633" s="21"/>
      <c r="AK633" s="59" t="str">
        <f>IF($K633="", "", SUMIF('Drinks List'!DP$11:DP$1010, $K633, 'Drinks List'!DO$11:DO$1010))</f>
        <v/>
      </c>
      <c r="AL633" s="21"/>
      <c r="AM633" s="59" t="str">
        <f>IF($K633="", "", SUMIF('Drinks List'!DR$11:DR$1010, $K633, 'Drinks List'!DQ$11:DQ$1010))</f>
        <v/>
      </c>
      <c r="AN633" s="21"/>
      <c r="AO633" s="59" t="str">
        <f>IF($K633="", "", SUMIF('Drinks List'!DT$11:DT$1010, $K633, 'Drinks List'!DS$11:DS$1010))</f>
        <v/>
      </c>
      <c r="AP633" s="21"/>
      <c r="AQ633" s="59" t="str">
        <f>IF($K633="", "", SUMIF('Drinks List'!DV$11:DV$1010, $K633, 'Drinks List'!DU$11:DU$1010))</f>
        <v/>
      </c>
      <c r="AR633" s="21"/>
      <c r="AS633" s="59" t="str">
        <f>IF($K633="", "", SUMIF('Drinks List'!DX$11:DX$1010, $K633, 'Drinks List'!DW$11:DW$1010))</f>
        <v/>
      </c>
      <c r="AT633" s="21"/>
      <c r="AU633" s="59" t="str">
        <f>IF($K633="", "", SUMIF('Drinks List'!DZ$11:DZ$1010, $K633, 'Drinks List'!DY$11:DY$1010))</f>
        <v/>
      </c>
      <c r="AV633" s="21"/>
      <c r="AW633" s="59" t="str">
        <f>IF($K633="", "", SUMIF('Drinks List'!EB$11:EB$1010, $K633, 'Drinks List'!EA$11:EA$1010))</f>
        <v/>
      </c>
      <c r="AX633" s="21"/>
      <c r="AY633" s="59" t="str">
        <f>IF($K633="", "", SUMIF('Drinks List'!ED$11:ED$1010, $K633, 'Drinks List'!EC$11:EC$1010))</f>
        <v/>
      </c>
      <c r="AZ633" s="21"/>
      <c r="BA633" s="59" t="str">
        <f>IF($K633="", "", SUMIF('Drinks List'!EF$11:EF$1010, $K633, 'Drinks List'!EE$11:EE$1010))</f>
        <v/>
      </c>
      <c r="BB633" s="21"/>
      <c r="BC633" s="59" t="str">
        <f>IF($K633="", "", SUMIF('Drinks List'!EH$11:EH$1010, $K633, 'Drinks List'!EG$11:EG$1010))</f>
        <v/>
      </c>
      <c r="BD633" s="21"/>
      <c r="BE633" s="59" t="str">
        <f>IF($K633="", "", SUMIF('Drinks List'!EJ$11:EJ$1010, $K633, 'Drinks List'!EI$11:EI$1010))</f>
        <v/>
      </c>
      <c r="BF633" s="21"/>
      <c r="BG633" s="59" t="str">
        <f>IF($K633="", "", SUMIF('Drinks List'!EL$11:EL$1010, $K633, 'Drinks List'!EK$11:EK$1010))</f>
        <v/>
      </c>
      <c r="BH633" s="21"/>
      <c r="BI633" s="59" t="str">
        <f>IF($K633="", "", SUMIF('Drinks List'!EN$11:EN$1010, $K633, 'Drinks List'!EM$11:EM$1010))</f>
        <v/>
      </c>
      <c r="BJ633" s="21"/>
      <c r="BK633" s="59" t="str">
        <f>IF($K633="", "", SUMIF('Drinks List'!EP$11:EP$1010, $K633, 'Drinks List'!EO$11:EO$1010))</f>
        <v/>
      </c>
      <c r="BL633" s="21"/>
      <c r="BM633" s="59" t="str">
        <f>IF($K633="", "", SUMIF('Drinks List'!ER$11:ER$1010, $K633, 'Drinks List'!EQ$11:EQ$1010))</f>
        <v/>
      </c>
      <c r="BN633" s="21"/>
      <c r="BO633" s="65" t="str">
        <f>IF($K633="", "", SUMIF('Drinks List'!ET$11:ET$1010, $K633, 'Drinks List'!ES$11:ES$1010))</f>
        <v/>
      </c>
      <c r="BQ633" s="120" t="str">
        <f t="shared" si="193"/>
        <v/>
      </c>
      <c r="BR633" s="62" t="str">
        <f t="shared" si="194"/>
        <v/>
      </c>
      <c r="BS633" s="76" t="str">
        <f>IF(BQ633="", "", COUNTIF(BQ$11:BQ$1010, "&gt;"&amp;BQ633)+1+COUNTIF(BQ$11:BQ633, BQ633)-1)</f>
        <v/>
      </c>
      <c r="BT633" s="76" t="str">
        <f>IF(BR633="", "", COUNTIF(BR$11:BR$1010, "&lt;"&amp;BR633)+1+COUNTIF(BR$11:BR633, BR633)-1)</f>
        <v/>
      </c>
      <c r="BV633" s="76" t="str">
        <f t="shared" si="195"/>
        <v/>
      </c>
      <c r="BW633" s="124" t="str">
        <f t="shared" si="196"/>
        <v/>
      </c>
      <c r="BX633" s="115" t="str">
        <f t="shared" si="197"/>
        <v/>
      </c>
      <c r="BY633" s="125" t="str">
        <f t="shared" si="198"/>
        <v/>
      </c>
      <c r="CA633" s="106" t="str">
        <f t="shared" si="199"/>
        <v/>
      </c>
      <c r="CB633" s="22" t="str">
        <f t="shared" si="200"/>
        <v/>
      </c>
      <c r="CD633" s="76" t="str">
        <f>IF($J633="", "", IF($BV633=0, "", COUNTIF($J$11:$J$1010, "&lt;"&amp;$J633)+1+COUNTIF($J$11:$J633, $J633)-1))</f>
        <v/>
      </c>
    </row>
    <row r="634" spans="1:82" x14ac:dyDescent="0.25">
      <c r="A634" s="31"/>
      <c r="B634" s="19" t="str">
        <f t="shared" si="181"/>
        <v/>
      </c>
      <c r="C634" s="20" t="str">
        <f t="shared" si="182"/>
        <v/>
      </c>
      <c r="D634" s="29" t="str">
        <f t="shared" si="183"/>
        <v/>
      </c>
      <c r="E634" s="22" t="str">
        <f t="shared" si="184"/>
        <v/>
      </c>
      <c r="F634" s="31"/>
      <c r="G634" s="301"/>
      <c r="H634" s="302"/>
      <c r="I634" s="303"/>
      <c r="J634" s="304"/>
      <c r="K634" s="283"/>
      <c r="L634" s="305"/>
      <c r="M634" s="285"/>
      <c r="N634" s="287"/>
      <c r="O634" s="31"/>
      <c r="P634" s="19" t="str">
        <f t="shared" si="185"/>
        <v/>
      </c>
      <c r="Q634" s="20" t="str">
        <f t="shared" si="186"/>
        <v/>
      </c>
      <c r="R634" s="29" t="str">
        <f t="shared" si="187"/>
        <v/>
      </c>
      <c r="S634" s="22" t="str">
        <f t="shared" si="188"/>
        <v/>
      </c>
      <c r="T634" s="31"/>
      <c r="U634" s="69" t="str">
        <f t="shared" si="189"/>
        <v/>
      </c>
      <c r="V634" s="31"/>
      <c r="X634" s="76" t="str">
        <f t="shared" si="190"/>
        <v/>
      </c>
      <c r="Z634" s="76" t="str">
        <f t="shared" si="191"/>
        <v/>
      </c>
      <c r="AA634" s="76" t="str">
        <f t="shared" si="192"/>
        <v/>
      </c>
      <c r="AC634" s="19" t="str">
        <f>IF($K634="", "", SUMIF('Drinks List'!DH$11:DH$1010, $K634, 'Drinks List'!DG$11:DG$1010))</f>
        <v/>
      </c>
      <c r="AD634" s="21"/>
      <c r="AE634" s="59" t="str">
        <f>IF($K634="", "", SUMIF('Drinks List'!DJ$11:DJ$1010, $K634, 'Drinks List'!DI$11:DI$1010))</f>
        <v/>
      </c>
      <c r="AF634" s="21"/>
      <c r="AG634" s="59" t="str">
        <f>IF($K634="", "", SUMIF('Drinks List'!DL$11:DL$1010, $K634, 'Drinks List'!DK$11:DK$1010))</f>
        <v/>
      </c>
      <c r="AH634" s="21"/>
      <c r="AI634" s="59" t="str">
        <f>IF($K634="", "", SUMIF('Drinks List'!DN$11:DN$1010, $K634, 'Drinks List'!DM$11:DM$1010))</f>
        <v/>
      </c>
      <c r="AJ634" s="21"/>
      <c r="AK634" s="59" t="str">
        <f>IF($K634="", "", SUMIF('Drinks List'!DP$11:DP$1010, $K634, 'Drinks List'!DO$11:DO$1010))</f>
        <v/>
      </c>
      <c r="AL634" s="21"/>
      <c r="AM634" s="59" t="str">
        <f>IF($K634="", "", SUMIF('Drinks List'!DR$11:DR$1010, $K634, 'Drinks List'!DQ$11:DQ$1010))</f>
        <v/>
      </c>
      <c r="AN634" s="21"/>
      <c r="AO634" s="59" t="str">
        <f>IF($K634="", "", SUMIF('Drinks List'!DT$11:DT$1010, $K634, 'Drinks List'!DS$11:DS$1010))</f>
        <v/>
      </c>
      <c r="AP634" s="21"/>
      <c r="AQ634" s="59" t="str">
        <f>IF($K634="", "", SUMIF('Drinks List'!DV$11:DV$1010, $K634, 'Drinks List'!DU$11:DU$1010))</f>
        <v/>
      </c>
      <c r="AR634" s="21"/>
      <c r="AS634" s="59" t="str">
        <f>IF($K634="", "", SUMIF('Drinks List'!DX$11:DX$1010, $K634, 'Drinks List'!DW$11:DW$1010))</f>
        <v/>
      </c>
      <c r="AT634" s="21"/>
      <c r="AU634" s="59" t="str">
        <f>IF($K634="", "", SUMIF('Drinks List'!DZ$11:DZ$1010, $K634, 'Drinks List'!DY$11:DY$1010))</f>
        <v/>
      </c>
      <c r="AV634" s="21"/>
      <c r="AW634" s="59" t="str">
        <f>IF($K634="", "", SUMIF('Drinks List'!EB$11:EB$1010, $K634, 'Drinks List'!EA$11:EA$1010))</f>
        <v/>
      </c>
      <c r="AX634" s="21"/>
      <c r="AY634" s="59" t="str">
        <f>IF($K634="", "", SUMIF('Drinks List'!ED$11:ED$1010, $K634, 'Drinks List'!EC$11:EC$1010))</f>
        <v/>
      </c>
      <c r="AZ634" s="21"/>
      <c r="BA634" s="59" t="str">
        <f>IF($K634="", "", SUMIF('Drinks List'!EF$11:EF$1010, $K634, 'Drinks List'!EE$11:EE$1010))</f>
        <v/>
      </c>
      <c r="BB634" s="21"/>
      <c r="BC634" s="59" t="str">
        <f>IF($K634="", "", SUMIF('Drinks List'!EH$11:EH$1010, $K634, 'Drinks List'!EG$11:EG$1010))</f>
        <v/>
      </c>
      <c r="BD634" s="21"/>
      <c r="BE634" s="59" t="str">
        <f>IF($K634="", "", SUMIF('Drinks List'!EJ$11:EJ$1010, $K634, 'Drinks List'!EI$11:EI$1010))</f>
        <v/>
      </c>
      <c r="BF634" s="21"/>
      <c r="BG634" s="59" t="str">
        <f>IF($K634="", "", SUMIF('Drinks List'!EL$11:EL$1010, $K634, 'Drinks List'!EK$11:EK$1010))</f>
        <v/>
      </c>
      <c r="BH634" s="21"/>
      <c r="BI634" s="59" t="str">
        <f>IF($K634="", "", SUMIF('Drinks List'!EN$11:EN$1010, $K634, 'Drinks List'!EM$11:EM$1010))</f>
        <v/>
      </c>
      <c r="BJ634" s="21"/>
      <c r="BK634" s="59" t="str">
        <f>IF($K634="", "", SUMIF('Drinks List'!EP$11:EP$1010, $K634, 'Drinks List'!EO$11:EO$1010))</f>
        <v/>
      </c>
      <c r="BL634" s="21"/>
      <c r="BM634" s="59" t="str">
        <f>IF($K634="", "", SUMIF('Drinks List'!ER$11:ER$1010, $K634, 'Drinks List'!EQ$11:EQ$1010))</f>
        <v/>
      </c>
      <c r="BN634" s="21"/>
      <c r="BO634" s="65" t="str">
        <f>IF($K634="", "", SUMIF('Drinks List'!ET$11:ET$1010, $K634, 'Drinks List'!ES$11:ES$1010))</f>
        <v/>
      </c>
      <c r="BQ634" s="120" t="str">
        <f t="shared" si="193"/>
        <v/>
      </c>
      <c r="BR634" s="62" t="str">
        <f t="shared" si="194"/>
        <v/>
      </c>
      <c r="BS634" s="76" t="str">
        <f>IF(BQ634="", "", COUNTIF(BQ$11:BQ$1010, "&gt;"&amp;BQ634)+1+COUNTIF(BQ$11:BQ634, BQ634)-1)</f>
        <v/>
      </c>
      <c r="BT634" s="76" t="str">
        <f>IF(BR634="", "", COUNTIF(BR$11:BR$1010, "&lt;"&amp;BR634)+1+COUNTIF(BR$11:BR634, BR634)-1)</f>
        <v/>
      </c>
      <c r="BV634" s="76" t="str">
        <f t="shared" si="195"/>
        <v/>
      </c>
      <c r="BW634" s="124" t="str">
        <f t="shared" si="196"/>
        <v/>
      </c>
      <c r="BX634" s="115" t="str">
        <f t="shared" si="197"/>
        <v/>
      </c>
      <c r="BY634" s="125" t="str">
        <f t="shared" si="198"/>
        <v/>
      </c>
      <c r="CA634" s="106" t="str">
        <f t="shared" si="199"/>
        <v/>
      </c>
      <c r="CB634" s="22" t="str">
        <f t="shared" si="200"/>
        <v/>
      </c>
      <c r="CD634" s="76" t="str">
        <f>IF($J634="", "", IF($BV634=0, "", COUNTIF($J$11:$J$1010, "&lt;"&amp;$J634)+1+COUNTIF($J$11:$J634, $J634)-1))</f>
        <v/>
      </c>
    </row>
    <row r="635" spans="1:82" x14ac:dyDescent="0.25">
      <c r="A635" s="31"/>
      <c r="B635" s="19" t="str">
        <f t="shared" si="181"/>
        <v/>
      </c>
      <c r="C635" s="20" t="str">
        <f t="shared" si="182"/>
        <v/>
      </c>
      <c r="D635" s="29" t="str">
        <f t="shared" si="183"/>
        <v/>
      </c>
      <c r="E635" s="22" t="str">
        <f t="shared" si="184"/>
        <v/>
      </c>
      <c r="F635" s="31"/>
      <c r="G635" s="301"/>
      <c r="H635" s="302"/>
      <c r="I635" s="303"/>
      <c r="J635" s="304"/>
      <c r="K635" s="283"/>
      <c r="L635" s="305"/>
      <c r="M635" s="285"/>
      <c r="N635" s="287"/>
      <c r="O635" s="31"/>
      <c r="P635" s="19" t="str">
        <f t="shared" si="185"/>
        <v/>
      </c>
      <c r="Q635" s="20" t="str">
        <f t="shared" si="186"/>
        <v/>
      </c>
      <c r="R635" s="29" t="str">
        <f t="shared" si="187"/>
        <v/>
      </c>
      <c r="S635" s="22" t="str">
        <f t="shared" si="188"/>
        <v/>
      </c>
      <c r="T635" s="31"/>
      <c r="U635" s="69" t="str">
        <f t="shared" si="189"/>
        <v/>
      </c>
      <c r="V635" s="31"/>
      <c r="X635" s="76" t="str">
        <f t="shared" si="190"/>
        <v/>
      </c>
      <c r="Z635" s="76" t="str">
        <f t="shared" si="191"/>
        <v/>
      </c>
      <c r="AA635" s="76" t="str">
        <f t="shared" si="192"/>
        <v/>
      </c>
      <c r="AC635" s="19" t="str">
        <f>IF($K635="", "", SUMIF('Drinks List'!DH$11:DH$1010, $K635, 'Drinks List'!DG$11:DG$1010))</f>
        <v/>
      </c>
      <c r="AD635" s="21"/>
      <c r="AE635" s="59" t="str">
        <f>IF($K635="", "", SUMIF('Drinks List'!DJ$11:DJ$1010, $K635, 'Drinks List'!DI$11:DI$1010))</f>
        <v/>
      </c>
      <c r="AF635" s="21"/>
      <c r="AG635" s="59" t="str">
        <f>IF($K635="", "", SUMIF('Drinks List'!DL$11:DL$1010, $K635, 'Drinks List'!DK$11:DK$1010))</f>
        <v/>
      </c>
      <c r="AH635" s="21"/>
      <c r="AI635" s="59" t="str">
        <f>IF($K635="", "", SUMIF('Drinks List'!DN$11:DN$1010, $K635, 'Drinks List'!DM$11:DM$1010))</f>
        <v/>
      </c>
      <c r="AJ635" s="21"/>
      <c r="AK635" s="59" t="str">
        <f>IF($K635="", "", SUMIF('Drinks List'!DP$11:DP$1010, $K635, 'Drinks List'!DO$11:DO$1010))</f>
        <v/>
      </c>
      <c r="AL635" s="21"/>
      <c r="AM635" s="59" t="str">
        <f>IF($K635="", "", SUMIF('Drinks List'!DR$11:DR$1010, $K635, 'Drinks List'!DQ$11:DQ$1010))</f>
        <v/>
      </c>
      <c r="AN635" s="21"/>
      <c r="AO635" s="59" t="str">
        <f>IF($K635="", "", SUMIF('Drinks List'!DT$11:DT$1010, $K635, 'Drinks List'!DS$11:DS$1010))</f>
        <v/>
      </c>
      <c r="AP635" s="21"/>
      <c r="AQ635" s="59" t="str">
        <f>IF($K635="", "", SUMIF('Drinks List'!DV$11:DV$1010, $K635, 'Drinks List'!DU$11:DU$1010))</f>
        <v/>
      </c>
      <c r="AR635" s="21"/>
      <c r="AS635" s="59" t="str">
        <f>IF($K635="", "", SUMIF('Drinks List'!DX$11:DX$1010, $K635, 'Drinks List'!DW$11:DW$1010))</f>
        <v/>
      </c>
      <c r="AT635" s="21"/>
      <c r="AU635" s="59" t="str">
        <f>IF($K635="", "", SUMIF('Drinks List'!DZ$11:DZ$1010, $K635, 'Drinks List'!DY$11:DY$1010))</f>
        <v/>
      </c>
      <c r="AV635" s="21"/>
      <c r="AW635" s="59" t="str">
        <f>IF($K635="", "", SUMIF('Drinks List'!EB$11:EB$1010, $K635, 'Drinks List'!EA$11:EA$1010))</f>
        <v/>
      </c>
      <c r="AX635" s="21"/>
      <c r="AY635" s="59" t="str">
        <f>IF($K635="", "", SUMIF('Drinks List'!ED$11:ED$1010, $K635, 'Drinks List'!EC$11:EC$1010))</f>
        <v/>
      </c>
      <c r="AZ635" s="21"/>
      <c r="BA635" s="59" t="str">
        <f>IF($K635="", "", SUMIF('Drinks List'!EF$11:EF$1010, $K635, 'Drinks List'!EE$11:EE$1010))</f>
        <v/>
      </c>
      <c r="BB635" s="21"/>
      <c r="BC635" s="59" t="str">
        <f>IF($K635="", "", SUMIF('Drinks List'!EH$11:EH$1010, $K635, 'Drinks List'!EG$11:EG$1010))</f>
        <v/>
      </c>
      <c r="BD635" s="21"/>
      <c r="BE635" s="59" t="str">
        <f>IF($K635="", "", SUMIF('Drinks List'!EJ$11:EJ$1010, $K635, 'Drinks List'!EI$11:EI$1010))</f>
        <v/>
      </c>
      <c r="BF635" s="21"/>
      <c r="BG635" s="59" t="str">
        <f>IF($K635="", "", SUMIF('Drinks List'!EL$11:EL$1010, $K635, 'Drinks List'!EK$11:EK$1010))</f>
        <v/>
      </c>
      <c r="BH635" s="21"/>
      <c r="BI635" s="59" t="str">
        <f>IF($K635="", "", SUMIF('Drinks List'!EN$11:EN$1010, $K635, 'Drinks List'!EM$11:EM$1010))</f>
        <v/>
      </c>
      <c r="BJ635" s="21"/>
      <c r="BK635" s="59" t="str">
        <f>IF($K635="", "", SUMIF('Drinks List'!EP$11:EP$1010, $K635, 'Drinks List'!EO$11:EO$1010))</f>
        <v/>
      </c>
      <c r="BL635" s="21"/>
      <c r="BM635" s="59" t="str">
        <f>IF($K635="", "", SUMIF('Drinks List'!ER$11:ER$1010, $K635, 'Drinks List'!EQ$11:EQ$1010))</f>
        <v/>
      </c>
      <c r="BN635" s="21"/>
      <c r="BO635" s="65" t="str">
        <f>IF($K635="", "", SUMIF('Drinks List'!ET$11:ET$1010, $K635, 'Drinks List'!ES$11:ES$1010))</f>
        <v/>
      </c>
      <c r="BQ635" s="120" t="str">
        <f t="shared" si="193"/>
        <v/>
      </c>
      <c r="BR635" s="62" t="str">
        <f t="shared" si="194"/>
        <v/>
      </c>
      <c r="BS635" s="76" t="str">
        <f>IF(BQ635="", "", COUNTIF(BQ$11:BQ$1010, "&gt;"&amp;BQ635)+1+COUNTIF(BQ$11:BQ635, BQ635)-1)</f>
        <v/>
      </c>
      <c r="BT635" s="76" t="str">
        <f>IF(BR635="", "", COUNTIF(BR$11:BR$1010, "&lt;"&amp;BR635)+1+COUNTIF(BR$11:BR635, BR635)-1)</f>
        <v/>
      </c>
      <c r="BV635" s="76" t="str">
        <f t="shared" si="195"/>
        <v/>
      </c>
      <c r="BW635" s="124" t="str">
        <f t="shared" si="196"/>
        <v/>
      </c>
      <c r="BX635" s="115" t="str">
        <f t="shared" si="197"/>
        <v/>
      </c>
      <c r="BY635" s="125" t="str">
        <f t="shared" si="198"/>
        <v/>
      </c>
      <c r="CA635" s="106" t="str">
        <f t="shared" si="199"/>
        <v/>
      </c>
      <c r="CB635" s="22" t="str">
        <f t="shared" si="200"/>
        <v/>
      </c>
      <c r="CD635" s="76" t="str">
        <f>IF($J635="", "", IF($BV635=0, "", COUNTIF($J$11:$J$1010, "&lt;"&amp;$J635)+1+COUNTIF($J$11:$J635, $J635)-1))</f>
        <v/>
      </c>
    </row>
    <row r="636" spans="1:82" x14ac:dyDescent="0.25">
      <c r="A636" s="31"/>
      <c r="B636" s="19" t="str">
        <f t="shared" si="181"/>
        <v/>
      </c>
      <c r="C636" s="20" t="str">
        <f t="shared" si="182"/>
        <v/>
      </c>
      <c r="D636" s="29" t="str">
        <f t="shared" si="183"/>
        <v/>
      </c>
      <c r="E636" s="22" t="str">
        <f t="shared" si="184"/>
        <v/>
      </c>
      <c r="F636" s="31"/>
      <c r="G636" s="301"/>
      <c r="H636" s="302"/>
      <c r="I636" s="303"/>
      <c r="J636" s="304"/>
      <c r="K636" s="283"/>
      <c r="L636" s="305"/>
      <c r="M636" s="285"/>
      <c r="N636" s="287"/>
      <c r="O636" s="31"/>
      <c r="P636" s="19" t="str">
        <f t="shared" si="185"/>
        <v/>
      </c>
      <c r="Q636" s="20" t="str">
        <f t="shared" si="186"/>
        <v/>
      </c>
      <c r="R636" s="29" t="str">
        <f t="shared" si="187"/>
        <v/>
      </c>
      <c r="S636" s="22" t="str">
        <f t="shared" si="188"/>
        <v/>
      </c>
      <c r="T636" s="31"/>
      <c r="U636" s="69" t="str">
        <f t="shared" si="189"/>
        <v/>
      </c>
      <c r="V636" s="31"/>
      <c r="X636" s="76" t="str">
        <f t="shared" si="190"/>
        <v/>
      </c>
      <c r="Z636" s="76" t="str">
        <f t="shared" si="191"/>
        <v/>
      </c>
      <c r="AA636" s="76" t="str">
        <f t="shared" si="192"/>
        <v/>
      </c>
      <c r="AC636" s="19" t="str">
        <f>IF($K636="", "", SUMIF('Drinks List'!DH$11:DH$1010, $K636, 'Drinks List'!DG$11:DG$1010))</f>
        <v/>
      </c>
      <c r="AD636" s="21"/>
      <c r="AE636" s="59" t="str">
        <f>IF($K636="", "", SUMIF('Drinks List'!DJ$11:DJ$1010, $K636, 'Drinks List'!DI$11:DI$1010))</f>
        <v/>
      </c>
      <c r="AF636" s="21"/>
      <c r="AG636" s="59" t="str">
        <f>IF($K636="", "", SUMIF('Drinks List'!DL$11:DL$1010, $K636, 'Drinks List'!DK$11:DK$1010))</f>
        <v/>
      </c>
      <c r="AH636" s="21"/>
      <c r="AI636" s="59" t="str">
        <f>IF($K636="", "", SUMIF('Drinks List'!DN$11:DN$1010, $K636, 'Drinks List'!DM$11:DM$1010))</f>
        <v/>
      </c>
      <c r="AJ636" s="21"/>
      <c r="AK636" s="59" t="str">
        <f>IF($K636="", "", SUMIF('Drinks List'!DP$11:DP$1010, $K636, 'Drinks List'!DO$11:DO$1010))</f>
        <v/>
      </c>
      <c r="AL636" s="21"/>
      <c r="AM636" s="59" t="str">
        <f>IF($K636="", "", SUMIF('Drinks List'!DR$11:DR$1010, $K636, 'Drinks List'!DQ$11:DQ$1010))</f>
        <v/>
      </c>
      <c r="AN636" s="21"/>
      <c r="AO636" s="59" t="str">
        <f>IF($K636="", "", SUMIF('Drinks List'!DT$11:DT$1010, $K636, 'Drinks List'!DS$11:DS$1010))</f>
        <v/>
      </c>
      <c r="AP636" s="21"/>
      <c r="AQ636" s="59" t="str">
        <f>IF($K636="", "", SUMIF('Drinks List'!DV$11:DV$1010, $K636, 'Drinks List'!DU$11:DU$1010))</f>
        <v/>
      </c>
      <c r="AR636" s="21"/>
      <c r="AS636" s="59" t="str">
        <f>IF($K636="", "", SUMIF('Drinks List'!DX$11:DX$1010, $K636, 'Drinks List'!DW$11:DW$1010))</f>
        <v/>
      </c>
      <c r="AT636" s="21"/>
      <c r="AU636" s="59" t="str">
        <f>IF($K636="", "", SUMIF('Drinks List'!DZ$11:DZ$1010, $K636, 'Drinks List'!DY$11:DY$1010))</f>
        <v/>
      </c>
      <c r="AV636" s="21"/>
      <c r="AW636" s="59" t="str">
        <f>IF($K636="", "", SUMIF('Drinks List'!EB$11:EB$1010, $K636, 'Drinks List'!EA$11:EA$1010))</f>
        <v/>
      </c>
      <c r="AX636" s="21"/>
      <c r="AY636" s="59" t="str">
        <f>IF($K636="", "", SUMIF('Drinks List'!ED$11:ED$1010, $K636, 'Drinks List'!EC$11:EC$1010))</f>
        <v/>
      </c>
      <c r="AZ636" s="21"/>
      <c r="BA636" s="59" t="str">
        <f>IF($K636="", "", SUMIF('Drinks List'!EF$11:EF$1010, $K636, 'Drinks List'!EE$11:EE$1010))</f>
        <v/>
      </c>
      <c r="BB636" s="21"/>
      <c r="BC636" s="59" t="str">
        <f>IF($K636="", "", SUMIF('Drinks List'!EH$11:EH$1010, $K636, 'Drinks List'!EG$11:EG$1010))</f>
        <v/>
      </c>
      <c r="BD636" s="21"/>
      <c r="BE636" s="59" t="str">
        <f>IF($K636="", "", SUMIF('Drinks List'!EJ$11:EJ$1010, $K636, 'Drinks List'!EI$11:EI$1010))</f>
        <v/>
      </c>
      <c r="BF636" s="21"/>
      <c r="BG636" s="59" t="str">
        <f>IF($K636="", "", SUMIF('Drinks List'!EL$11:EL$1010, $K636, 'Drinks List'!EK$11:EK$1010))</f>
        <v/>
      </c>
      <c r="BH636" s="21"/>
      <c r="BI636" s="59" t="str">
        <f>IF($K636="", "", SUMIF('Drinks List'!EN$11:EN$1010, $K636, 'Drinks List'!EM$11:EM$1010))</f>
        <v/>
      </c>
      <c r="BJ636" s="21"/>
      <c r="BK636" s="59" t="str">
        <f>IF($K636="", "", SUMIF('Drinks List'!EP$11:EP$1010, $K636, 'Drinks List'!EO$11:EO$1010))</f>
        <v/>
      </c>
      <c r="BL636" s="21"/>
      <c r="BM636" s="59" t="str">
        <f>IF($K636="", "", SUMIF('Drinks List'!ER$11:ER$1010, $K636, 'Drinks List'!EQ$11:EQ$1010))</f>
        <v/>
      </c>
      <c r="BN636" s="21"/>
      <c r="BO636" s="65" t="str">
        <f>IF($K636="", "", SUMIF('Drinks List'!ET$11:ET$1010, $K636, 'Drinks List'!ES$11:ES$1010))</f>
        <v/>
      </c>
      <c r="BQ636" s="120" t="str">
        <f t="shared" si="193"/>
        <v/>
      </c>
      <c r="BR636" s="62" t="str">
        <f t="shared" si="194"/>
        <v/>
      </c>
      <c r="BS636" s="76" t="str">
        <f>IF(BQ636="", "", COUNTIF(BQ$11:BQ$1010, "&gt;"&amp;BQ636)+1+COUNTIF(BQ$11:BQ636, BQ636)-1)</f>
        <v/>
      </c>
      <c r="BT636" s="76" t="str">
        <f>IF(BR636="", "", COUNTIF(BR$11:BR$1010, "&lt;"&amp;BR636)+1+COUNTIF(BR$11:BR636, BR636)-1)</f>
        <v/>
      </c>
      <c r="BV636" s="76" t="str">
        <f t="shared" si="195"/>
        <v/>
      </c>
      <c r="BW636" s="124" t="str">
        <f t="shared" si="196"/>
        <v/>
      </c>
      <c r="BX636" s="115" t="str">
        <f t="shared" si="197"/>
        <v/>
      </c>
      <c r="BY636" s="125" t="str">
        <f t="shared" si="198"/>
        <v/>
      </c>
      <c r="CA636" s="106" t="str">
        <f t="shared" si="199"/>
        <v/>
      </c>
      <c r="CB636" s="22" t="str">
        <f t="shared" si="200"/>
        <v/>
      </c>
      <c r="CD636" s="76" t="str">
        <f>IF($J636="", "", IF($BV636=0, "", COUNTIF($J$11:$J$1010, "&lt;"&amp;$J636)+1+COUNTIF($J$11:$J636, $J636)-1))</f>
        <v/>
      </c>
    </row>
    <row r="637" spans="1:82" x14ac:dyDescent="0.25">
      <c r="A637" s="31"/>
      <c r="B637" s="19" t="str">
        <f t="shared" si="181"/>
        <v/>
      </c>
      <c r="C637" s="20" t="str">
        <f t="shared" si="182"/>
        <v/>
      </c>
      <c r="D637" s="29" t="str">
        <f t="shared" si="183"/>
        <v/>
      </c>
      <c r="E637" s="22" t="str">
        <f t="shared" si="184"/>
        <v/>
      </c>
      <c r="F637" s="31"/>
      <c r="G637" s="301"/>
      <c r="H637" s="302"/>
      <c r="I637" s="303"/>
      <c r="J637" s="304"/>
      <c r="K637" s="283"/>
      <c r="L637" s="305"/>
      <c r="M637" s="285"/>
      <c r="N637" s="287"/>
      <c r="O637" s="31"/>
      <c r="P637" s="19" t="str">
        <f t="shared" si="185"/>
        <v/>
      </c>
      <c r="Q637" s="20" t="str">
        <f t="shared" si="186"/>
        <v/>
      </c>
      <c r="R637" s="29" t="str">
        <f t="shared" si="187"/>
        <v/>
      </c>
      <c r="S637" s="22" t="str">
        <f t="shared" si="188"/>
        <v/>
      </c>
      <c r="T637" s="31"/>
      <c r="U637" s="69" t="str">
        <f t="shared" si="189"/>
        <v/>
      </c>
      <c r="V637" s="31"/>
      <c r="X637" s="76" t="str">
        <f t="shared" si="190"/>
        <v/>
      </c>
      <c r="Z637" s="76" t="str">
        <f t="shared" si="191"/>
        <v/>
      </c>
      <c r="AA637" s="76" t="str">
        <f t="shared" si="192"/>
        <v/>
      </c>
      <c r="AC637" s="19" t="str">
        <f>IF($K637="", "", SUMIF('Drinks List'!DH$11:DH$1010, $K637, 'Drinks List'!DG$11:DG$1010))</f>
        <v/>
      </c>
      <c r="AD637" s="21"/>
      <c r="AE637" s="59" t="str">
        <f>IF($K637="", "", SUMIF('Drinks List'!DJ$11:DJ$1010, $K637, 'Drinks List'!DI$11:DI$1010))</f>
        <v/>
      </c>
      <c r="AF637" s="21"/>
      <c r="AG637" s="59" t="str">
        <f>IF($K637="", "", SUMIF('Drinks List'!DL$11:DL$1010, $K637, 'Drinks List'!DK$11:DK$1010))</f>
        <v/>
      </c>
      <c r="AH637" s="21"/>
      <c r="AI637" s="59" t="str">
        <f>IF($K637="", "", SUMIF('Drinks List'!DN$11:DN$1010, $K637, 'Drinks List'!DM$11:DM$1010))</f>
        <v/>
      </c>
      <c r="AJ637" s="21"/>
      <c r="AK637" s="59" t="str">
        <f>IF($K637="", "", SUMIF('Drinks List'!DP$11:DP$1010, $K637, 'Drinks List'!DO$11:DO$1010))</f>
        <v/>
      </c>
      <c r="AL637" s="21"/>
      <c r="AM637" s="59" t="str">
        <f>IF($K637="", "", SUMIF('Drinks List'!DR$11:DR$1010, $K637, 'Drinks List'!DQ$11:DQ$1010))</f>
        <v/>
      </c>
      <c r="AN637" s="21"/>
      <c r="AO637" s="59" t="str">
        <f>IF($K637="", "", SUMIF('Drinks List'!DT$11:DT$1010, $K637, 'Drinks List'!DS$11:DS$1010))</f>
        <v/>
      </c>
      <c r="AP637" s="21"/>
      <c r="AQ637" s="59" t="str">
        <f>IF($K637="", "", SUMIF('Drinks List'!DV$11:DV$1010, $K637, 'Drinks List'!DU$11:DU$1010))</f>
        <v/>
      </c>
      <c r="AR637" s="21"/>
      <c r="AS637" s="59" t="str">
        <f>IF($K637="", "", SUMIF('Drinks List'!DX$11:DX$1010, $K637, 'Drinks List'!DW$11:DW$1010))</f>
        <v/>
      </c>
      <c r="AT637" s="21"/>
      <c r="AU637" s="59" t="str">
        <f>IF($K637="", "", SUMIF('Drinks List'!DZ$11:DZ$1010, $K637, 'Drinks List'!DY$11:DY$1010))</f>
        <v/>
      </c>
      <c r="AV637" s="21"/>
      <c r="AW637" s="59" t="str">
        <f>IF($K637="", "", SUMIF('Drinks List'!EB$11:EB$1010, $K637, 'Drinks List'!EA$11:EA$1010))</f>
        <v/>
      </c>
      <c r="AX637" s="21"/>
      <c r="AY637" s="59" t="str">
        <f>IF($K637="", "", SUMIF('Drinks List'!ED$11:ED$1010, $K637, 'Drinks List'!EC$11:EC$1010))</f>
        <v/>
      </c>
      <c r="AZ637" s="21"/>
      <c r="BA637" s="59" t="str">
        <f>IF($K637="", "", SUMIF('Drinks List'!EF$11:EF$1010, $K637, 'Drinks List'!EE$11:EE$1010))</f>
        <v/>
      </c>
      <c r="BB637" s="21"/>
      <c r="BC637" s="59" t="str">
        <f>IF($K637="", "", SUMIF('Drinks List'!EH$11:EH$1010, $K637, 'Drinks List'!EG$11:EG$1010))</f>
        <v/>
      </c>
      <c r="BD637" s="21"/>
      <c r="BE637" s="59" t="str">
        <f>IF($K637="", "", SUMIF('Drinks List'!EJ$11:EJ$1010, $K637, 'Drinks List'!EI$11:EI$1010))</f>
        <v/>
      </c>
      <c r="BF637" s="21"/>
      <c r="BG637" s="59" t="str">
        <f>IF($K637="", "", SUMIF('Drinks List'!EL$11:EL$1010, $K637, 'Drinks List'!EK$11:EK$1010))</f>
        <v/>
      </c>
      <c r="BH637" s="21"/>
      <c r="BI637" s="59" t="str">
        <f>IF($K637="", "", SUMIF('Drinks List'!EN$11:EN$1010, $K637, 'Drinks List'!EM$11:EM$1010))</f>
        <v/>
      </c>
      <c r="BJ637" s="21"/>
      <c r="BK637" s="59" t="str">
        <f>IF($K637="", "", SUMIF('Drinks List'!EP$11:EP$1010, $K637, 'Drinks List'!EO$11:EO$1010))</f>
        <v/>
      </c>
      <c r="BL637" s="21"/>
      <c r="BM637" s="59" t="str">
        <f>IF($K637="", "", SUMIF('Drinks List'!ER$11:ER$1010, $K637, 'Drinks List'!EQ$11:EQ$1010))</f>
        <v/>
      </c>
      <c r="BN637" s="21"/>
      <c r="BO637" s="65" t="str">
        <f>IF($K637="", "", SUMIF('Drinks List'!ET$11:ET$1010, $K637, 'Drinks List'!ES$11:ES$1010))</f>
        <v/>
      </c>
      <c r="BQ637" s="120" t="str">
        <f t="shared" si="193"/>
        <v/>
      </c>
      <c r="BR637" s="62" t="str">
        <f t="shared" si="194"/>
        <v/>
      </c>
      <c r="BS637" s="76" t="str">
        <f>IF(BQ637="", "", COUNTIF(BQ$11:BQ$1010, "&gt;"&amp;BQ637)+1+COUNTIF(BQ$11:BQ637, BQ637)-1)</f>
        <v/>
      </c>
      <c r="BT637" s="76" t="str">
        <f>IF(BR637="", "", COUNTIF(BR$11:BR$1010, "&lt;"&amp;BR637)+1+COUNTIF(BR$11:BR637, BR637)-1)</f>
        <v/>
      </c>
      <c r="BV637" s="76" t="str">
        <f t="shared" si="195"/>
        <v/>
      </c>
      <c r="BW637" s="124" t="str">
        <f t="shared" si="196"/>
        <v/>
      </c>
      <c r="BX637" s="115" t="str">
        <f t="shared" si="197"/>
        <v/>
      </c>
      <c r="BY637" s="125" t="str">
        <f t="shared" si="198"/>
        <v/>
      </c>
      <c r="CA637" s="106" t="str">
        <f t="shared" si="199"/>
        <v/>
      </c>
      <c r="CB637" s="22" t="str">
        <f t="shared" si="200"/>
        <v/>
      </c>
      <c r="CD637" s="76" t="str">
        <f>IF($J637="", "", IF($BV637=0, "", COUNTIF($J$11:$J$1010, "&lt;"&amp;$J637)+1+COUNTIF($J$11:$J637, $J637)-1))</f>
        <v/>
      </c>
    </row>
    <row r="638" spans="1:82" x14ac:dyDescent="0.25">
      <c r="A638" s="31"/>
      <c r="B638" s="19" t="str">
        <f t="shared" si="181"/>
        <v/>
      </c>
      <c r="C638" s="20" t="str">
        <f t="shared" si="182"/>
        <v/>
      </c>
      <c r="D638" s="29" t="str">
        <f t="shared" si="183"/>
        <v/>
      </c>
      <c r="E638" s="22" t="str">
        <f t="shared" si="184"/>
        <v/>
      </c>
      <c r="F638" s="31"/>
      <c r="G638" s="301"/>
      <c r="H638" s="302"/>
      <c r="I638" s="303"/>
      <c r="J638" s="304"/>
      <c r="K638" s="283"/>
      <c r="L638" s="305"/>
      <c r="M638" s="285"/>
      <c r="N638" s="287"/>
      <c r="O638" s="31"/>
      <c r="P638" s="19" t="str">
        <f t="shared" si="185"/>
        <v/>
      </c>
      <c r="Q638" s="20" t="str">
        <f t="shared" si="186"/>
        <v/>
      </c>
      <c r="R638" s="29" t="str">
        <f t="shared" si="187"/>
        <v/>
      </c>
      <c r="S638" s="22" t="str">
        <f t="shared" si="188"/>
        <v/>
      </c>
      <c r="T638" s="31"/>
      <c r="U638" s="69" t="str">
        <f t="shared" si="189"/>
        <v/>
      </c>
      <c r="V638" s="31"/>
      <c r="X638" s="76" t="str">
        <f t="shared" si="190"/>
        <v/>
      </c>
      <c r="Z638" s="76" t="str">
        <f t="shared" si="191"/>
        <v/>
      </c>
      <c r="AA638" s="76" t="str">
        <f t="shared" si="192"/>
        <v/>
      </c>
      <c r="AC638" s="19" t="str">
        <f>IF($K638="", "", SUMIF('Drinks List'!DH$11:DH$1010, $K638, 'Drinks List'!DG$11:DG$1010))</f>
        <v/>
      </c>
      <c r="AD638" s="21"/>
      <c r="AE638" s="59" t="str">
        <f>IF($K638="", "", SUMIF('Drinks List'!DJ$11:DJ$1010, $K638, 'Drinks List'!DI$11:DI$1010))</f>
        <v/>
      </c>
      <c r="AF638" s="21"/>
      <c r="AG638" s="59" t="str">
        <f>IF($K638="", "", SUMIF('Drinks List'!DL$11:DL$1010, $K638, 'Drinks List'!DK$11:DK$1010))</f>
        <v/>
      </c>
      <c r="AH638" s="21"/>
      <c r="AI638" s="59" t="str">
        <f>IF($K638="", "", SUMIF('Drinks List'!DN$11:DN$1010, $K638, 'Drinks List'!DM$11:DM$1010))</f>
        <v/>
      </c>
      <c r="AJ638" s="21"/>
      <c r="AK638" s="59" t="str">
        <f>IF($K638="", "", SUMIF('Drinks List'!DP$11:DP$1010, $K638, 'Drinks List'!DO$11:DO$1010))</f>
        <v/>
      </c>
      <c r="AL638" s="21"/>
      <c r="AM638" s="59" t="str">
        <f>IF($K638="", "", SUMIF('Drinks List'!DR$11:DR$1010, $K638, 'Drinks List'!DQ$11:DQ$1010))</f>
        <v/>
      </c>
      <c r="AN638" s="21"/>
      <c r="AO638" s="59" t="str">
        <f>IF($K638="", "", SUMIF('Drinks List'!DT$11:DT$1010, $K638, 'Drinks List'!DS$11:DS$1010))</f>
        <v/>
      </c>
      <c r="AP638" s="21"/>
      <c r="AQ638" s="59" t="str">
        <f>IF($K638="", "", SUMIF('Drinks List'!DV$11:DV$1010, $K638, 'Drinks List'!DU$11:DU$1010))</f>
        <v/>
      </c>
      <c r="AR638" s="21"/>
      <c r="AS638" s="59" t="str">
        <f>IF($K638="", "", SUMIF('Drinks List'!DX$11:DX$1010, $K638, 'Drinks List'!DW$11:DW$1010))</f>
        <v/>
      </c>
      <c r="AT638" s="21"/>
      <c r="AU638" s="59" t="str">
        <f>IF($K638="", "", SUMIF('Drinks List'!DZ$11:DZ$1010, $K638, 'Drinks List'!DY$11:DY$1010))</f>
        <v/>
      </c>
      <c r="AV638" s="21"/>
      <c r="AW638" s="59" t="str">
        <f>IF($K638="", "", SUMIF('Drinks List'!EB$11:EB$1010, $K638, 'Drinks List'!EA$11:EA$1010))</f>
        <v/>
      </c>
      <c r="AX638" s="21"/>
      <c r="AY638" s="59" t="str">
        <f>IF($K638="", "", SUMIF('Drinks List'!ED$11:ED$1010, $K638, 'Drinks List'!EC$11:EC$1010))</f>
        <v/>
      </c>
      <c r="AZ638" s="21"/>
      <c r="BA638" s="59" t="str">
        <f>IF($K638="", "", SUMIF('Drinks List'!EF$11:EF$1010, $K638, 'Drinks List'!EE$11:EE$1010))</f>
        <v/>
      </c>
      <c r="BB638" s="21"/>
      <c r="BC638" s="59" t="str">
        <f>IF($K638="", "", SUMIF('Drinks List'!EH$11:EH$1010, $K638, 'Drinks List'!EG$11:EG$1010))</f>
        <v/>
      </c>
      <c r="BD638" s="21"/>
      <c r="BE638" s="59" t="str">
        <f>IF($K638="", "", SUMIF('Drinks List'!EJ$11:EJ$1010, $K638, 'Drinks List'!EI$11:EI$1010))</f>
        <v/>
      </c>
      <c r="BF638" s="21"/>
      <c r="BG638" s="59" t="str">
        <f>IF($K638="", "", SUMIF('Drinks List'!EL$11:EL$1010, $K638, 'Drinks List'!EK$11:EK$1010))</f>
        <v/>
      </c>
      <c r="BH638" s="21"/>
      <c r="BI638" s="59" t="str">
        <f>IF($K638="", "", SUMIF('Drinks List'!EN$11:EN$1010, $K638, 'Drinks List'!EM$11:EM$1010))</f>
        <v/>
      </c>
      <c r="BJ638" s="21"/>
      <c r="BK638" s="59" t="str">
        <f>IF($K638="", "", SUMIF('Drinks List'!EP$11:EP$1010, $K638, 'Drinks List'!EO$11:EO$1010))</f>
        <v/>
      </c>
      <c r="BL638" s="21"/>
      <c r="BM638" s="59" t="str">
        <f>IF($K638="", "", SUMIF('Drinks List'!ER$11:ER$1010, $K638, 'Drinks List'!EQ$11:EQ$1010))</f>
        <v/>
      </c>
      <c r="BN638" s="21"/>
      <c r="BO638" s="65" t="str">
        <f>IF($K638="", "", SUMIF('Drinks List'!ET$11:ET$1010, $K638, 'Drinks List'!ES$11:ES$1010))</f>
        <v/>
      </c>
      <c r="BQ638" s="120" t="str">
        <f t="shared" si="193"/>
        <v/>
      </c>
      <c r="BR638" s="62" t="str">
        <f t="shared" si="194"/>
        <v/>
      </c>
      <c r="BS638" s="76" t="str">
        <f>IF(BQ638="", "", COUNTIF(BQ$11:BQ$1010, "&gt;"&amp;BQ638)+1+COUNTIF(BQ$11:BQ638, BQ638)-1)</f>
        <v/>
      </c>
      <c r="BT638" s="76" t="str">
        <f>IF(BR638="", "", COUNTIF(BR$11:BR$1010, "&lt;"&amp;BR638)+1+COUNTIF(BR$11:BR638, BR638)-1)</f>
        <v/>
      </c>
      <c r="BV638" s="76" t="str">
        <f t="shared" si="195"/>
        <v/>
      </c>
      <c r="BW638" s="124" t="str">
        <f t="shared" si="196"/>
        <v/>
      </c>
      <c r="BX638" s="115" t="str">
        <f t="shared" si="197"/>
        <v/>
      </c>
      <c r="BY638" s="125" t="str">
        <f t="shared" si="198"/>
        <v/>
      </c>
      <c r="CA638" s="106" t="str">
        <f t="shared" si="199"/>
        <v/>
      </c>
      <c r="CB638" s="22" t="str">
        <f t="shared" si="200"/>
        <v/>
      </c>
      <c r="CD638" s="76" t="str">
        <f>IF($J638="", "", IF($BV638=0, "", COUNTIF($J$11:$J$1010, "&lt;"&amp;$J638)+1+COUNTIF($J$11:$J638, $J638)-1))</f>
        <v/>
      </c>
    </row>
    <row r="639" spans="1:82" x14ac:dyDescent="0.25">
      <c r="A639" s="31"/>
      <c r="B639" s="19" t="str">
        <f t="shared" si="181"/>
        <v/>
      </c>
      <c r="C639" s="20" t="str">
        <f t="shared" si="182"/>
        <v/>
      </c>
      <c r="D639" s="29" t="str">
        <f t="shared" si="183"/>
        <v/>
      </c>
      <c r="E639" s="22" t="str">
        <f t="shared" si="184"/>
        <v/>
      </c>
      <c r="F639" s="31"/>
      <c r="G639" s="301"/>
      <c r="H639" s="302"/>
      <c r="I639" s="303"/>
      <c r="J639" s="304"/>
      <c r="K639" s="283"/>
      <c r="L639" s="305"/>
      <c r="M639" s="285"/>
      <c r="N639" s="287"/>
      <c r="O639" s="31"/>
      <c r="P639" s="19" t="str">
        <f t="shared" si="185"/>
        <v/>
      </c>
      <c r="Q639" s="20" t="str">
        <f t="shared" si="186"/>
        <v/>
      </c>
      <c r="R639" s="29" t="str">
        <f t="shared" si="187"/>
        <v/>
      </c>
      <c r="S639" s="22" t="str">
        <f t="shared" si="188"/>
        <v/>
      </c>
      <c r="T639" s="31"/>
      <c r="U639" s="69" t="str">
        <f t="shared" si="189"/>
        <v/>
      </c>
      <c r="V639" s="31"/>
      <c r="X639" s="76" t="str">
        <f t="shared" si="190"/>
        <v/>
      </c>
      <c r="Z639" s="76" t="str">
        <f t="shared" si="191"/>
        <v/>
      </c>
      <c r="AA639" s="76" t="str">
        <f t="shared" si="192"/>
        <v/>
      </c>
      <c r="AC639" s="19" t="str">
        <f>IF($K639="", "", SUMIF('Drinks List'!DH$11:DH$1010, $K639, 'Drinks List'!DG$11:DG$1010))</f>
        <v/>
      </c>
      <c r="AD639" s="21"/>
      <c r="AE639" s="59" t="str">
        <f>IF($K639="", "", SUMIF('Drinks List'!DJ$11:DJ$1010, $K639, 'Drinks List'!DI$11:DI$1010))</f>
        <v/>
      </c>
      <c r="AF639" s="21"/>
      <c r="AG639" s="59" t="str">
        <f>IF($K639="", "", SUMIF('Drinks List'!DL$11:DL$1010, $K639, 'Drinks List'!DK$11:DK$1010))</f>
        <v/>
      </c>
      <c r="AH639" s="21"/>
      <c r="AI639" s="59" t="str">
        <f>IF($K639="", "", SUMIF('Drinks List'!DN$11:DN$1010, $K639, 'Drinks List'!DM$11:DM$1010))</f>
        <v/>
      </c>
      <c r="AJ639" s="21"/>
      <c r="AK639" s="59" t="str">
        <f>IF($K639="", "", SUMIF('Drinks List'!DP$11:DP$1010, $K639, 'Drinks List'!DO$11:DO$1010))</f>
        <v/>
      </c>
      <c r="AL639" s="21"/>
      <c r="AM639" s="59" t="str">
        <f>IF($K639="", "", SUMIF('Drinks List'!DR$11:DR$1010, $K639, 'Drinks List'!DQ$11:DQ$1010))</f>
        <v/>
      </c>
      <c r="AN639" s="21"/>
      <c r="AO639" s="59" t="str">
        <f>IF($K639="", "", SUMIF('Drinks List'!DT$11:DT$1010, $K639, 'Drinks List'!DS$11:DS$1010))</f>
        <v/>
      </c>
      <c r="AP639" s="21"/>
      <c r="AQ639" s="59" t="str">
        <f>IF($K639="", "", SUMIF('Drinks List'!DV$11:DV$1010, $K639, 'Drinks List'!DU$11:DU$1010))</f>
        <v/>
      </c>
      <c r="AR639" s="21"/>
      <c r="AS639" s="59" t="str">
        <f>IF($K639="", "", SUMIF('Drinks List'!DX$11:DX$1010, $K639, 'Drinks List'!DW$11:DW$1010))</f>
        <v/>
      </c>
      <c r="AT639" s="21"/>
      <c r="AU639" s="59" t="str">
        <f>IF($K639="", "", SUMIF('Drinks List'!DZ$11:DZ$1010, $K639, 'Drinks List'!DY$11:DY$1010))</f>
        <v/>
      </c>
      <c r="AV639" s="21"/>
      <c r="AW639" s="59" t="str">
        <f>IF($K639="", "", SUMIF('Drinks List'!EB$11:EB$1010, $K639, 'Drinks List'!EA$11:EA$1010))</f>
        <v/>
      </c>
      <c r="AX639" s="21"/>
      <c r="AY639" s="59" t="str">
        <f>IF($K639="", "", SUMIF('Drinks List'!ED$11:ED$1010, $K639, 'Drinks List'!EC$11:EC$1010))</f>
        <v/>
      </c>
      <c r="AZ639" s="21"/>
      <c r="BA639" s="59" t="str">
        <f>IF($K639="", "", SUMIF('Drinks List'!EF$11:EF$1010, $K639, 'Drinks List'!EE$11:EE$1010))</f>
        <v/>
      </c>
      <c r="BB639" s="21"/>
      <c r="BC639" s="59" t="str">
        <f>IF($K639="", "", SUMIF('Drinks List'!EH$11:EH$1010, $K639, 'Drinks List'!EG$11:EG$1010))</f>
        <v/>
      </c>
      <c r="BD639" s="21"/>
      <c r="BE639" s="59" t="str">
        <f>IF($K639="", "", SUMIF('Drinks List'!EJ$11:EJ$1010, $K639, 'Drinks List'!EI$11:EI$1010))</f>
        <v/>
      </c>
      <c r="BF639" s="21"/>
      <c r="BG639" s="59" t="str">
        <f>IF($K639="", "", SUMIF('Drinks List'!EL$11:EL$1010, $K639, 'Drinks List'!EK$11:EK$1010))</f>
        <v/>
      </c>
      <c r="BH639" s="21"/>
      <c r="BI639" s="59" t="str">
        <f>IF($K639="", "", SUMIF('Drinks List'!EN$11:EN$1010, $K639, 'Drinks List'!EM$11:EM$1010))</f>
        <v/>
      </c>
      <c r="BJ639" s="21"/>
      <c r="BK639" s="59" t="str">
        <f>IF($K639="", "", SUMIF('Drinks List'!EP$11:EP$1010, $K639, 'Drinks List'!EO$11:EO$1010))</f>
        <v/>
      </c>
      <c r="BL639" s="21"/>
      <c r="BM639" s="59" t="str">
        <f>IF($K639="", "", SUMIF('Drinks List'!ER$11:ER$1010, $K639, 'Drinks List'!EQ$11:EQ$1010))</f>
        <v/>
      </c>
      <c r="BN639" s="21"/>
      <c r="BO639" s="65" t="str">
        <f>IF($K639="", "", SUMIF('Drinks List'!ET$11:ET$1010, $K639, 'Drinks List'!ES$11:ES$1010))</f>
        <v/>
      </c>
      <c r="BQ639" s="120" t="str">
        <f t="shared" si="193"/>
        <v/>
      </c>
      <c r="BR639" s="62" t="str">
        <f t="shared" si="194"/>
        <v/>
      </c>
      <c r="BS639" s="76" t="str">
        <f>IF(BQ639="", "", COUNTIF(BQ$11:BQ$1010, "&gt;"&amp;BQ639)+1+COUNTIF(BQ$11:BQ639, BQ639)-1)</f>
        <v/>
      </c>
      <c r="BT639" s="76" t="str">
        <f>IF(BR639="", "", COUNTIF(BR$11:BR$1010, "&lt;"&amp;BR639)+1+COUNTIF(BR$11:BR639, BR639)-1)</f>
        <v/>
      </c>
      <c r="BV639" s="76" t="str">
        <f t="shared" si="195"/>
        <v/>
      </c>
      <c r="BW639" s="124" t="str">
        <f t="shared" si="196"/>
        <v/>
      </c>
      <c r="BX639" s="115" t="str">
        <f t="shared" si="197"/>
        <v/>
      </c>
      <c r="BY639" s="125" t="str">
        <f t="shared" si="198"/>
        <v/>
      </c>
      <c r="CA639" s="106" t="str">
        <f t="shared" si="199"/>
        <v/>
      </c>
      <c r="CB639" s="22" t="str">
        <f t="shared" si="200"/>
        <v/>
      </c>
      <c r="CD639" s="76" t="str">
        <f>IF($J639="", "", IF($BV639=0, "", COUNTIF($J$11:$J$1010, "&lt;"&amp;$J639)+1+COUNTIF($J$11:$J639, $J639)-1))</f>
        <v/>
      </c>
    </row>
    <row r="640" spans="1:82" x14ac:dyDescent="0.25">
      <c r="A640" s="31"/>
      <c r="B640" s="19" t="str">
        <f t="shared" si="181"/>
        <v/>
      </c>
      <c r="C640" s="20" t="str">
        <f t="shared" si="182"/>
        <v/>
      </c>
      <c r="D640" s="29" t="str">
        <f t="shared" si="183"/>
        <v/>
      </c>
      <c r="E640" s="22" t="str">
        <f t="shared" si="184"/>
        <v/>
      </c>
      <c r="F640" s="31"/>
      <c r="G640" s="301"/>
      <c r="H640" s="302"/>
      <c r="I640" s="303"/>
      <c r="J640" s="304"/>
      <c r="K640" s="283"/>
      <c r="L640" s="305"/>
      <c r="M640" s="285"/>
      <c r="N640" s="287"/>
      <c r="O640" s="31"/>
      <c r="P640" s="19" t="str">
        <f t="shared" si="185"/>
        <v/>
      </c>
      <c r="Q640" s="20" t="str">
        <f t="shared" si="186"/>
        <v/>
      </c>
      <c r="R640" s="29" t="str">
        <f t="shared" si="187"/>
        <v/>
      </c>
      <c r="S640" s="22" t="str">
        <f t="shared" si="188"/>
        <v/>
      </c>
      <c r="T640" s="31"/>
      <c r="U640" s="69" t="str">
        <f t="shared" si="189"/>
        <v/>
      </c>
      <c r="V640" s="31"/>
      <c r="X640" s="76" t="str">
        <f t="shared" si="190"/>
        <v/>
      </c>
      <c r="Z640" s="76" t="str">
        <f t="shared" si="191"/>
        <v/>
      </c>
      <c r="AA640" s="76" t="str">
        <f t="shared" si="192"/>
        <v/>
      </c>
      <c r="AC640" s="19" t="str">
        <f>IF($K640="", "", SUMIF('Drinks List'!DH$11:DH$1010, $K640, 'Drinks List'!DG$11:DG$1010))</f>
        <v/>
      </c>
      <c r="AD640" s="21"/>
      <c r="AE640" s="59" t="str">
        <f>IF($K640="", "", SUMIF('Drinks List'!DJ$11:DJ$1010, $K640, 'Drinks List'!DI$11:DI$1010))</f>
        <v/>
      </c>
      <c r="AF640" s="21"/>
      <c r="AG640" s="59" t="str">
        <f>IF($K640="", "", SUMIF('Drinks List'!DL$11:DL$1010, $K640, 'Drinks List'!DK$11:DK$1010))</f>
        <v/>
      </c>
      <c r="AH640" s="21"/>
      <c r="AI640" s="59" t="str">
        <f>IF($K640="", "", SUMIF('Drinks List'!DN$11:DN$1010, $K640, 'Drinks List'!DM$11:DM$1010))</f>
        <v/>
      </c>
      <c r="AJ640" s="21"/>
      <c r="AK640" s="59" t="str">
        <f>IF($K640="", "", SUMIF('Drinks List'!DP$11:DP$1010, $K640, 'Drinks List'!DO$11:DO$1010))</f>
        <v/>
      </c>
      <c r="AL640" s="21"/>
      <c r="AM640" s="59" t="str">
        <f>IF($K640="", "", SUMIF('Drinks List'!DR$11:DR$1010, $K640, 'Drinks List'!DQ$11:DQ$1010))</f>
        <v/>
      </c>
      <c r="AN640" s="21"/>
      <c r="AO640" s="59" t="str">
        <f>IF($K640="", "", SUMIF('Drinks List'!DT$11:DT$1010, $K640, 'Drinks List'!DS$11:DS$1010))</f>
        <v/>
      </c>
      <c r="AP640" s="21"/>
      <c r="AQ640" s="59" t="str">
        <f>IF($K640="", "", SUMIF('Drinks List'!DV$11:DV$1010, $K640, 'Drinks List'!DU$11:DU$1010))</f>
        <v/>
      </c>
      <c r="AR640" s="21"/>
      <c r="AS640" s="59" t="str">
        <f>IF($K640="", "", SUMIF('Drinks List'!DX$11:DX$1010, $K640, 'Drinks List'!DW$11:DW$1010))</f>
        <v/>
      </c>
      <c r="AT640" s="21"/>
      <c r="AU640" s="59" t="str">
        <f>IF($K640="", "", SUMIF('Drinks List'!DZ$11:DZ$1010, $K640, 'Drinks List'!DY$11:DY$1010))</f>
        <v/>
      </c>
      <c r="AV640" s="21"/>
      <c r="AW640" s="59" t="str">
        <f>IF($K640="", "", SUMIF('Drinks List'!EB$11:EB$1010, $K640, 'Drinks List'!EA$11:EA$1010))</f>
        <v/>
      </c>
      <c r="AX640" s="21"/>
      <c r="AY640" s="59" t="str">
        <f>IF($K640="", "", SUMIF('Drinks List'!ED$11:ED$1010, $K640, 'Drinks List'!EC$11:EC$1010))</f>
        <v/>
      </c>
      <c r="AZ640" s="21"/>
      <c r="BA640" s="59" t="str">
        <f>IF($K640="", "", SUMIF('Drinks List'!EF$11:EF$1010, $K640, 'Drinks List'!EE$11:EE$1010))</f>
        <v/>
      </c>
      <c r="BB640" s="21"/>
      <c r="BC640" s="59" t="str">
        <f>IF($K640="", "", SUMIF('Drinks List'!EH$11:EH$1010, $K640, 'Drinks List'!EG$11:EG$1010))</f>
        <v/>
      </c>
      <c r="BD640" s="21"/>
      <c r="BE640" s="59" t="str">
        <f>IF($K640="", "", SUMIF('Drinks List'!EJ$11:EJ$1010, $K640, 'Drinks List'!EI$11:EI$1010))</f>
        <v/>
      </c>
      <c r="BF640" s="21"/>
      <c r="BG640" s="59" t="str">
        <f>IF($K640="", "", SUMIF('Drinks List'!EL$11:EL$1010, $K640, 'Drinks List'!EK$11:EK$1010))</f>
        <v/>
      </c>
      <c r="BH640" s="21"/>
      <c r="BI640" s="59" t="str">
        <f>IF($K640="", "", SUMIF('Drinks List'!EN$11:EN$1010, $K640, 'Drinks List'!EM$11:EM$1010))</f>
        <v/>
      </c>
      <c r="BJ640" s="21"/>
      <c r="BK640" s="59" t="str">
        <f>IF($K640="", "", SUMIF('Drinks List'!EP$11:EP$1010, $K640, 'Drinks List'!EO$11:EO$1010))</f>
        <v/>
      </c>
      <c r="BL640" s="21"/>
      <c r="BM640" s="59" t="str">
        <f>IF($K640="", "", SUMIF('Drinks List'!ER$11:ER$1010, $K640, 'Drinks List'!EQ$11:EQ$1010))</f>
        <v/>
      </c>
      <c r="BN640" s="21"/>
      <c r="BO640" s="65" t="str">
        <f>IF($K640="", "", SUMIF('Drinks List'!ET$11:ET$1010, $K640, 'Drinks List'!ES$11:ES$1010))</f>
        <v/>
      </c>
      <c r="BQ640" s="120" t="str">
        <f t="shared" si="193"/>
        <v/>
      </c>
      <c r="BR640" s="62" t="str">
        <f t="shared" si="194"/>
        <v/>
      </c>
      <c r="BS640" s="76" t="str">
        <f>IF(BQ640="", "", COUNTIF(BQ$11:BQ$1010, "&gt;"&amp;BQ640)+1+COUNTIF(BQ$11:BQ640, BQ640)-1)</f>
        <v/>
      </c>
      <c r="BT640" s="76" t="str">
        <f>IF(BR640="", "", COUNTIF(BR$11:BR$1010, "&lt;"&amp;BR640)+1+COUNTIF(BR$11:BR640, BR640)-1)</f>
        <v/>
      </c>
      <c r="BV640" s="76" t="str">
        <f t="shared" si="195"/>
        <v/>
      </c>
      <c r="BW640" s="124" t="str">
        <f t="shared" si="196"/>
        <v/>
      </c>
      <c r="BX640" s="115" t="str">
        <f t="shared" si="197"/>
        <v/>
      </c>
      <c r="BY640" s="125" t="str">
        <f t="shared" si="198"/>
        <v/>
      </c>
      <c r="CA640" s="106" t="str">
        <f t="shared" si="199"/>
        <v/>
      </c>
      <c r="CB640" s="22" t="str">
        <f t="shared" si="200"/>
        <v/>
      </c>
      <c r="CD640" s="76" t="str">
        <f>IF($J640="", "", IF($BV640=0, "", COUNTIF($J$11:$J$1010, "&lt;"&amp;$J640)+1+COUNTIF($J$11:$J640, $J640)-1))</f>
        <v/>
      </c>
    </row>
    <row r="641" spans="1:82" x14ac:dyDescent="0.25">
      <c r="A641" s="31"/>
      <c r="B641" s="19" t="str">
        <f t="shared" si="181"/>
        <v/>
      </c>
      <c r="C641" s="20" t="str">
        <f t="shared" si="182"/>
        <v/>
      </c>
      <c r="D641" s="29" t="str">
        <f t="shared" si="183"/>
        <v/>
      </c>
      <c r="E641" s="22" t="str">
        <f t="shared" si="184"/>
        <v/>
      </c>
      <c r="F641" s="31"/>
      <c r="G641" s="301"/>
      <c r="H641" s="302"/>
      <c r="I641" s="303"/>
      <c r="J641" s="304"/>
      <c r="K641" s="283"/>
      <c r="L641" s="305"/>
      <c r="M641" s="285"/>
      <c r="N641" s="287"/>
      <c r="O641" s="31"/>
      <c r="P641" s="19" t="str">
        <f t="shared" si="185"/>
        <v/>
      </c>
      <c r="Q641" s="20" t="str">
        <f t="shared" si="186"/>
        <v/>
      </c>
      <c r="R641" s="29" t="str">
        <f t="shared" si="187"/>
        <v/>
      </c>
      <c r="S641" s="22" t="str">
        <f t="shared" si="188"/>
        <v/>
      </c>
      <c r="T641" s="31"/>
      <c r="U641" s="69" t="str">
        <f t="shared" si="189"/>
        <v/>
      </c>
      <c r="V641" s="31"/>
      <c r="X641" s="76" t="str">
        <f t="shared" si="190"/>
        <v/>
      </c>
      <c r="Z641" s="76" t="str">
        <f t="shared" si="191"/>
        <v/>
      </c>
      <c r="AA641" s="76" t="str">
        <f t="shared" si="192"/>
        <v/>
      </c>
      <c r="AC641" s="19" t="str">
        <f>IF($K641="", "", SUMIF('Drinks List'!DH$11:DH$1010, $K641, 'Drinks List'!DG$11:DG$1010))</f>
        <v/>
      </c>
      <c r="AD641" s="21"/>
      <c r="AE641" s="59" t="str">
        <f>IF($K641="", "", SUMIF('Drinks List'!DJ$11:DJ$1010, $K641, 'Drinks List'!DI$11:DI$1010))</f>
        <v/>
      </c>
      <c r="AF641" s="21"/>
      <c r="AG641" s="59" t="str">
        <f>IF($K641="", "", SUMIF('Drinks List'!DL$11:DL$1010, $K641, 'Drinks List'!DK$11:DK$1010))</f>
        <v/>
      </c>
      <c r="AH641" s="21"/>
      <c r="AI641" s="59" t="str">
        <f>IF($K641="", "", SUMIF('Drinks List'!DN$11:DN$1010, $K641, 'Drinks List'!DM$11:DM$1010))</f>
        <v/>
      </c>
      <c r="AJ641" s="21"/>
      <c r="AK641" s="59" t="str">
        <f>IF($K641="", "", SUMIF('Drinks List'!DP$11:DP$1010, $K641, 'Drinks List'!DO$11:DO$1010))</f>
        <v/>
      </c>
      <c r="AL641" s="21"/>
      <c r="AM641" s="59" t="str">
        <f>IF($K641="", "", SUMIF('Drinks List'!DR$11:DR$1010, $K641, 'Drinks List'!DQ$11:DQ$1010))</f>
        <v/>
      </c>
      <c r="AN641" s="21"/>
      <c r="AO641" s="59" t="str">
        <f>IF($K641="", "", SUMIF('Drinks List'!DT$11:DT$1010, $K641, 'Drinks List'!DS$11:DS$1010))</f>
        <v/>
      </c>
      <c r="AP641" s="21"/>
      <c r="AQ641" s="59" t="str">
        <f>IF($K641="", "", SUMIF('Drinks List'!DV$11:DV$1010, $K641, 'Drinks List'!DU$11:DU$1010))</f>
        <v/>
      </c>
      <c r="AR641" s="21"/>
      <c r="AS641" s="59" t="str">
        <f>IF($K641="", "", SUMIF('Drinks List'!DX$11:DX$1010, $K641, 'Drinks List'!DW$11:DW$1010))</f>
        <v/>
      </c>
      <c r="AT641" s="21"/>
      <c r="AU641" s="59" t="str">
        <f>IF($K641="", "", SUMIF('Drinks List'!DZ$11:DZ$1010, $K641, 'Drinks List'!DY$11:DY$1010))</f>
        <v/>
      </c>
      <c r="AV641" s="21"/>
      <c r="AW641" s="59" t="str">
        <f>IF($K641="", "", SUMIF('Drinks List'!EB$11:EB$1010, $K641, 'Drinks List'!EA$11:EA$1010))</f>
        <v/>
      </c>
      <c r="AX641" s="21"/>
      <c r="AY641" s="59" t="str">
        <f>IF($K641="", "", SUMIF('Drinks List'!ED$11:ED$1010, $K641, 'Drinks List'!EC$11:EC$1010))</f>
        <v/>
      </c>
      <c r="AZ641" s="21"/>
      <c r="BA641" s="59" t="str">
        <f>IF($K641="", "", SUMIF('Drinks List'!EF$11:EF$1010, $K641, 'Drinks List'!EE$11:EE$1010))</f>
        <v/>
      </c>
      <c r="BB641" s="21"/>
      <c r="BC641" s="59" t="str">
        <f>IF($K641="", "", SUMIF('Drinks List'!EH$11:EH$1010, $K641, 'Drinks List'!EG$11:EG$1010))</f>
        <v/>
      </c>
      <c r="BD641" s="21"/>
      <c r="BE641" s="59" t="str">
        <f>IF($K641="", "", SUMIF('Drinks List'!EJ$11:EJ$1010, $K641, 'Drinks List'!EI$11:EI$1010))</f>
        <v/>
      </c>
      <c r="BF641" s="21"/>
      <c r="BG641" s="59" t="str">
        <f>IF($K641="", "", SUMIF('Drinks List'!EL$11:EL$1010, $K641, 'Drinks List'!EK$11:EK$1010))</f>
        <v/>
      </c>
      <c r="BH641" s="21"/>
      <c r="BI641" s="59" t="str">
        <f>IF($K641="", "", SUMIF('Drinks List'!EN$11:EN$1010, $K641, 'Drinks List'!EM$11:EM$1010))</f>
        <v/>
      </c>
      <c r="BJ641" s="21"/>
      <c r="BK641" s="59" t="str">
        <f>IF($K641="", "", SUMIF('Drinks List'!EP$11:EP$1010, $K641, 'Drinks List'!EO$11:EO$1010))</f>
        <v/>
      </c>
      <c r="BL641" s="21"/>
      <c r="BM641" s="59" t="str">
        <f>IF($K641="", "", SUMIF('Drinks List'!ER$11:ER$1010, $K641, 'Drinks List'!EQ$11:EQ$1010))</f>
        <v/>
      </c>
      <c r="BN641" s="21"/>
      <c r="BO641" s="65" t="str">
        <f>IF($K641="", "", SUMIF('Drinks List'!ET$11:ET$1010, $K641, 'Drinks List'!ES$11:ES$1010))</f>
        <v/>
      </c>
      <c r="BQ641" s="120" t="str">
        <f t="shared" si="193"/>
        <v/>
      </c>
      <c r="BR641" s="62" t="str">
        <f t="shared" si="194"/>
        <v/>
      </c>
      <c r="BS641" s="76" t="str">
        <f>IF(BQ641="", "", COUNTIF(BQ$11:BQ$1010, "&gt;"&amp;BQ641)+1+COUNTIF(BQ$11:BQ641, BQ641)-1)</f>
        <v/>
      </c>
      <c r="BT641" s="76" t="str">
        <f>IF(BR641="", "", COUNTIF(BR$11:BR$1010, "&lt;"&amp;BR641)+1+COUNTIF(BR$11:BR641, BR641)-1)</f>
        <v/>
      </c>
      <c r="BV641" s="76" t="str">
        <f t="shared" si="195"/>
        <v/>
      </c>
      <c r="BW641" s="124" t="str">
        <f t="shared" si="196"/>
        <v/>
      </c>
      <c r="BX641" s="115" t="str">
        <f t="shared" si="197"/>
        <v/>
      </c>
      <c r="BY641" s="125" t="str">
        <f t="shared" si="198"/>
        <v/>
      </c>
      <c r="CA641" s="106" t="str">
        <f t="shared" si="199"/>
        <v/>
      </c>
      <c r="CB641" s="22" t="str">
        <f t="shared" si="200"/>
        <v/>
      </c>
      <c r="CD641" s="76" t="str">
        <f>IF($J641="", "", IF($BV641=0, "", COUNTIF($J$11:$J$1010, "&lt;"&amp;$J641)+1+COUNTIF($J$11:$J641, $J641)-1))</f>
        <v/>
      </c>
    </row>
    <row r="642" spans="1:82" x14ac:dyDescent="0.25">
      <c r="A642" s="31"/>
      <c r="B642" s="19" t="str">
        <f t="shared" si="181"/>
        <v/>
      </c>
      <c r="C642" s="20" t="str">
        <f t="shared" si="182"/>
        <v/>
      </c>
      <c r="D642" s="29" t="str">
        <f t="shared" si="183"/>
        <v/>
      </c>
      <c r="E642" s="22" t="str">
        <f t="shared" si="184"/>
        <v/>
      </c>
      <c r="F642" s="31"/>
      <c r="G642" s="301"/>
      <c r="H642" s="302"/>
      <c r="I642" s="303"/>
      <c r="J642" s="304"/>
      <c r="K642" s="283"/>
      <c r="L642" s="305"/>
      <c r="M642" s="285"/>
      <c r="N642" s="287"/>
      <c r="O642" s="31"/>
      <c r="P642" s="19" t="str">
        <f t="shared" si="185"/>
        <v/>
      </c>
      <c r="Q642" s="20" t="str">
        <f t="shared" si="186"/>
        <v/>
      </c>
      <c r="R642" s="29" t="str">
        <f t="shared" si="187"/>
        <v/>
      </c>
      <c r="S642" s="22" t="str">
        <f t="shared" si="188"/>
        <v/>
      </c>
      <c r="T642" s="31"/>
      <c r="U642" s="69" t="str">
        <f t="shared" si="189"/>
        <v/>
      </c>
      <c r="V642" s="31"/>
      <c r="X642" s="76" t="str">
        <f t="shared" si="190"/>
        <v/>
      </c>
      <c r="Z642" s="76" t="str">
        <f t="shared" si="191"/>
        <v/>
      </c>
      <c r="AA642" s="76" t="str">
        <f t="shared" si="192"/>
        <v/>
      </c>
      <c r="AC642" s="19" t="str">
        <f>IF($K642="", "", SUMIF('Drinks List'!DH$11:DH$1010, $K642, 'Drinks List'!DG$11:DG$1010))</f>
        <v/>
      </c>
      <c r="AD642" s="21"/>
      <c r="AE642" s="59" t="str">
        <f>IF($K642="", "", SUMIF('Drinks List'!DJ$11:DJ$1010, $K642, 'Drinks List'!DI$11:DI$1010))</f>
        <v/>
      </c>
      <c r="AF642" s="21"/>
      <c r="AG642" s="59" t="str">
        <f>IF($K642="", "", SUMIF('Drinks List'!DL$11:DL$1010, $K642, 'Drinks List'!DK$11:DK$1010))</f>
        <v/>
      </c>
      <c r="AH642" s="21"/>
      <c r="AI642" s="59" t="str">
        <f>IF($K642="", "", SUMIF('Drinks List'!DN$11:DN$1010, $K642, 'Drinks List'!DM$11:DM$1010))</f>
        <v/>
      </c>
      <c r="AJ642" s="21"/>
      <c r="AK642" s="59" t="str">
        <f>IF($K642="", "", SUMIF('Drinks List'!DP$11:DP$1010, $K642, 'Drinks List'!DO$11:DO$1010))</f>
        <v/>
      </c>
      <c r="AL642" s="21"/>
      <c r="AM642" s="59" t="str">
        <f>IF($K642="", "", SUMIF('Drinks List'!DR$11:DR$1010, $K642, 'Drinks List'!DQ$11:DQ$1010))</f>
        <v/>
      </c>
      <c r="AN642" s="21"/>
      <c r="AO642" s="59" t="str">
        <f>IF($K642="", "", SUMIF('Drinks List'!DT$11:DT$1010, $K642, 'Drinks List'!DS$11:DS$1010))</f>
        <v/>
      </c>
      <c r="AP642" s="21"/>
      <c r="AQ642" s="59" t="str">
        <f>IF($K642="", "", SUMIF('Drinks List'!DV$11:DV$1010, $K642, 'Drinks List'!DU$11:DU$1010))</f>
        <v/>
      </c>
      <c r="AR642" s="21"/>
      <c r="AS642" s="59" t="str">
        <f>IF($K642="", "", SUMIF('Drinks List'!DX$11:DX$1010, $K642, 'Drinks List'!DW$11:DW$1010))</f>
        <v/>
      </c>
      <c r="AT642" s="21"/>
      <c r="AU642" s="59" t="str">
        <f>IF($K642="", "", SUMIF('Drinks List'!DZ$11:DZ$1010, $K642, 'Drinks List'!DY$11:DY$1010))</f>
        <v/>
      </c>
      <c r="AV642" s="21"/>
      <c r="AW642" s="59" t="str">
        <f>IF($K642="", "", SUMIF('Drinks List'!EB$11:EB$1010, $K642, 'Drinks List'!EA$11:EA$1010))</f>
        <v/>
      </c>
      <c r="AX642" s="21"/>
      <c r="AY642" s="59" t="str">
        <f>IF($K642="", "", SUMIF('Drinks List'!ED$11:ED$1010, $K642, 'Drinks List'!EC$11:EC$1010))</f>
        <v/>
      </c>
      <c r="AZ642" s="21"/>
      <c r="BA642" s="59" t="str">
        <f>IF($K642="", "", SUMIF('Drinks List'!EF$11:EF$1010, $K642, 'Drinks List'!EE$11:EE$1010))</f>
        <v/>
      </c>
      <c r="BB642" s="21"/>
      <c r="BC642" s="59" t="str">
        <f>IF($K642="", "", SUMIF('Drinks List'!EH$11:EH$1010, $K642, 'Drinks List'!EG$11:EG$1010))</f>
        <v/>
      </c>
      <c r="BD642" s="21"/>
      <c r="BE642" s="59" t="str">
        <f>IF($K642="", "", SUMIF('Drinks List'!EJ$11:EJ$1010, $K642, 'Drinks List'!EI$11:EI$1010))</f>
        <v/>
      </c>
      <c r="BF642" s="21"/>
      <c r="BG642" s="59" t="str">
        <f>IF($K642="", "", SUMIF('Drinks List'!EL$11:EL$1010, $K642, 'Drinks List'!EK$11:EK$1010))</f>
        <v/>
      </c>
      <c r="BH642" s="21"/>
      <c r="BI642" s="59" t="str">
        <f>IF($K642="", "", SUMIF('Drinks List'!EN$11:EN$1010, $K642, 'Drinks List'!EM$11:EM$1010))</f>
        <v/>
      </c>
      <c r="BJ642" s="21"/>
      <c r="BK642" s="59" t="str">
        <f>IF($K642="", "", SUMIF('Drinks List'!EP$11:EP$1010, $K642, 'Drinks List'!EO$11:EO$1010))</f>
        <v/>
      </c>
      <c r="BL642" s="21"/>
      <c r="BM642" s="59" t="str">
        <f>IF($K642="", "", SUMIF('Drinks List'!ER$11:ER$1010, $K642, 'Drinks List'!EQ$11:EQ$1010))</f>
        <v/>
      </c>
      <c r="BN642" s="21"/>
      <c r="BO642" s="65" t="str">
        <f>IF($K642="", "", SUMIF('Drinks List'!ET$11:ET$1010, $K642, 'Drinks List'!ES$11:ES$1010))</f>
        <v/>
      </c>
      <c r="BQ642" s="120" t="str">
        <f t="shared" si="193"/>
        <v/>
      </c>
      <c r="BR642" s="62" t="str">
        <f t="shared" si="194"/>
        <v/>
      </c>
      <c r="BS642" s="76" t="str">
        <f>IF(BQ642="", "", COUNTIF(BQ$11:BQ$1010, "&gt;"&amp;BQ642)+1+COUNTIF(BQ$11:BQ642, BQ642)-1)</f>
        <v/>
      </c>
      <c r="BT642" s="76" t="str">
        <f>IF(BR642="", "", COUNTIF(BR$11:BR$1010, "&lt;"&amp;BR642)+1+COUNTIF(BR$11:BR642, BR642)-1)</f>
        <v/>
      </c>
      <c r="BV642" s="76" t="str">
        <f t="shared" si="195"/>
        <v/>
      </c>
      <c r="BW642" s="124" t="str">
        <f t="shared" si="196"/>
        <v/>
      </c>
      <c r="BX642" s="115" t="str">
        <f t="shared" si="197"/>
        <v/>
      </c>
      <c r="BY642" s="125" t="str">
        <f t="shared" si="198"/>
        <v/>
      </c>
      <c r="CA642" s="106" t="str">
        <f t="shared" si="199"/>
        <v/>
      </c>
      <c r="CB642" s="22" t="str">
        <f t="shared" si="200"/>
        <v/>
      </c>
      <c r="CD642" s="76" t="str">
        <f>IF($J642="", "", IF($BV642=0, "", COUNTIF($J$11:$J$1010, "&lt;"&amp;$J642)+1+COUNTIF($J$11:$J642, $J642)-1))</f>
        <v/>
      </c>
    </row>
    <row r="643" spans="1:82" x14ac:dyDescent="0.25">
      <c r="A643" s="31"/>
      <c r="B643" s="19" t="str">
        <f t="shared" si="181"/>
        <v/>
      </c>
      <c r="C643" s="20" t="str">
        <f t="shared" si="182"/>
        <v/>
      </c>
      <c r="D643" s="29" t="str">
        <f t="shared" si="183"/>
        <v/>
      </c>
      <c r="E643" s="22" t="str">
        <f t="shared" si="184"/>
        <v/>
      </c>
      <c r="F643" s="31"/>
      <c r="G643" s="301"/>
      <c r="H643" s="302"/>
      <c r="I643" s="303"/>
      <c r="J643" s="304"/>
      <c r="K643" s="283"/>
      <c r="L643" s="305"/>
      <c r="M643" s="285"/>
      <c r="N643" s="287"/>
      <c r="O643" s="31"/>
      <c r="P643" s="19" t="str">
        <f t="shared" si="185"/>
        <v/>
      </c>
      <c r="Q643" s="20" t="str">
        <f t="shared" si="186"/>
        <v/>
      </c>
      <c r="R643" s="29" t="str">
        <f t="shared" si="187"/>
        <v/>
      </c>
      <c r="S643" s="22" t="str">
        <f t="shared" si="188"/>
        <v/>
      </c>
      <c r="T643" s="31"/>
      <c r="U643" s="69" t="str">
        <f t="shared" si="189"/>
        <v/>
      </c>
      <c r="V643" s="31"/>
      <c r="X643" s="76" t="str">
        <f t="shared" si="190"/>
        <v/>
      </c>
      <c r="Z643" s="76" t="str">
        <f t="shared" si="191"/>
        <v/>
      </c>
      <c r="AA643" s="76" t="str">
        <f t="shared" si="192"/>
        <v/>
      </c>
      <c r="AC643" s="19" t="str">
        <f>IF($K643="", "", SUMIF('Drinks List'!DH$11:DH$1010, $K643, 'Drinks List'!DG$11:DG$1010))</f>
        <v/>
      </c>
      <c r="AD643" s="21"/>
      <c r="AE643" s="59" t="str">
        <f>IF($K643="", "", SUMIF('Drinks List'!DJ$11:DJ$1010, $K643, 'Drinks List'!DI$11:DI$1010))</f>
        <v/>
      </c>
      <c r="AF643" s="21"/>
      <c r="AG643" s="59" t="str">
        <f>IF($K643="", "", SUMIF('Drinks List'!DL$11:DL$1010, $K643, 'Drinks List'!DK$11:DK$1010))</f>
        <v/>
      </c>
      <c r="AH643" s="21"/>
      <c r="AI643" s="59" t="str">
        <f>IF($K643="", "", SUMIF('Drinks List'!DN$11:DN$1010, $K643, 'Drinks List'!DM$11:DM$1010))</f>
        <v/>
      </c>
      <c r="AJ643" s="21"/>
      <c r="AK643" s="59" t="str">
        <f>IF($K643="", "", SUMIF('Drinks List'!DP$11:DP$1010, $K643, 'Drinks List'!DO$11:DO$1010))</f>
        <v/>
      </c>
      <c r="AL643" s="21"/>
      <c r="AM643" s="59" t="str">
        <f>IF($K643="", "", SUMIF('Drinks List'!DR$11:DR$1010, $K643, 'Drinks List'!DQ$11:DQ$1010))</f>
        <v/>
      </c>
      <c r="AN643" s="21"/>
      <c r="AO643" s="59" t="str">
        <f>IF($K643="", "", SUMIF('Drinks List'!DT$11:DT$1010, $K643, 'Drinks List'!DS$11:DS$1010))</f>
        <v/>
      </c>
      <c r="AP643" s="21"/>
      <c r="AQ643" s="59" t="str">
        <f>IF($K643="", "", SUMIF('Drinks List'!DV$11:DV$1010, $K643, 'Drinks List'!DU$11:DU$1010))</f>
        <v/>
      </c>
      <c r="AR643" s="21"/>
      <c r="AS643" s="59" t="str">
        <f>IF($K643="", "", SUMIF('Drinks List'!DX$11:DX$1010, $K643, 'Drinks List'!DW$11:DW$1010))</f>
        <v/>
      </c>
      <c r="AT643" s="21"/>
      <c r="AU643" s="59" t="str">
        <f>IF($K643="", "", SUMIF('Drinks List'!DZ$11:DZ$1010, $K643, 'Drinks List'!DY$11:DY$1010))</f>
        <v/>
      </c>
      <c r="AV643" s="21"/>
      <c r="AW643" s="59" t="str">
        <f>IF($K643="", "", SUMIF('Drinks List'!EB$11:EB$1010, $K643, 'Drinks List'!EA$11:EA$1010))</f>
        <v/>
      </c>
      <c r="AX643" s="21"/>
      <c r="AY643" s="59" t="str">
        <f>IF($K643="", "", SUMIF('Drinks List'!ED$11:ED$1010, $K643, 'Drinks List'!EC$11:EC$1010))</f>
        <v/>
      </c>
      <c r="AZ643" s="21"/>
      <c r="BA643" s="59" t="str">
        <f>IF($K643="", "", SUMIF('Drinks List'!EF$11:EF$1010, $K643, 'Drinks List'!EE$11:EE$1010))</f>
        <v/>
      </c>
      <c r="BB643" s="21"/>
      <c r="BC643" s="59" t="str">
        <f>IF($K643="", "", SUMIF('Drinks List'!EH$11:EH$1010, $K643, 'Drinks List'!EG$11:EG$1010))</f>
        <v/>
      </c>
      <c r="BD643" s="21"/>
      <c r="BE643" s="59" t="str">
        <f>IF($K643="", "", SUMIF('Drinks List'!EJ$11:EJ$1010, $K643, 'Drinks List'!EI$11:EI$1010))</f>
        <v/>
      </c>
      <c r="BF643" s="21"/>
      <c r="BG643" s="59" t="str">
        <f>IF($K643="", "", SUMIF('Drinks List'!EL$11:EL$1010, $K643, 'Drinks List'!EK$11:EK$1010))</f>
        <v/>
      </c>
      <c r="BH643" s="21"/>
      <c r="BI643" s="59" t="str">
        <f>IF($K643="", "", SUMIF('Drinks List'!EN$11:EN$1010, $K643, 'Drinks List'!EM$11:EM$1010))</f>
        <v/>
      </c>
      <c r="BJ643" s="21"/>
      <c r="BK643" s="59" t="str">
        <f>IF($K643="", "", SUMIF('Drinks List'!EP$11:EP$1010, $K643, 'Drinks List'!EO$11:EO$1010))</f>
        <v/>
      </c>
      <c r="BL643" s="21"/>
      <c r="BM643" s="59" t="str">
        <f>IF($K643="", "", SUMIF('Drinks List'!ER$11:ER$1010, $K643, 'Drinks List'!EQ$11:EQ$1010))</f>
        <v/>
      </c>
      <c r="BN643" s="21"/>
      <c r="BO643" s="65" t="str">
        <f>IF($K643="", "", SUMIF('Drinks List'!ET$11:ET$1010, $K643, 'Drinks List'!ES$11:ES$1010))</f>
        <v/>
      </c>
      <c r="BQ643" s="120" t="str">
        <f t="shared" si="193"/>
        <v/>
      </c>
      <c r="BR643" s="62" t="str">
        <f t="shared" si="194"/>
        <v/>
      </c>
      <c r="BS643" s="76" t="str">
        <f>IF(BQ643="", "", COUNTIF(BQ$11:BQ$1010, "&gt;"&amp;BQ643)+1+COUNTIF(BQ$11:BQ643, BQ643)-1)</f>
        <v/>
      </c>
      <c r="BT643" s="76" t="str">
        <f>IF(BR643="", "", COUNTIF(BR$11:BR$1010, "&lt;"&amp;BR643)+1+COUNTIF(BR$11:BR643, BR643)-1)</f>
        <v/>
      </c>
      <c r="BV643" s="76" t="str">
        <f t="shared" si="195"/>
        <v/>
      </c>
      <c r="BW643" s="124" t="str">
        <f t="shared" si="196"/>
        <v/>
      </c>
      <c r="BX643" s="115" t="str">
        <f t="shared" si="197"/>
        <v/>
      </c>
      <c r="BY643" s="125" t="str">
        <f t="shared" si="198"/>
        <v/>
      </c>
      <c r="CA643" s="106" t="str">
        <f t="shared" si="199"/>
        <v/>
      </c>
      <c r="CB643" s="22" t="str">
        <f t="shared" si="200"/>
        <v/>
      </c>
      <c r="CD643" s="76" t="str">
        <f>IF($J643="", "", IF($BV643=0, "", COUNTIF($J$11:$J$1010, "&lt;"&amp;$J643)+1+COUNTIF($J$11:$J643, $J643)-1))</f>
        <v/>
      </c>
    </row>
    <row r="644" spans="1:82" x14ac:dyDescent="0.25">
      <c r="A644" s="31"/>
      <c r="B644" s="19" t="str">
        <f t="shared" si="181"/>
        <v/>
      </c>
      <c r="C644" s="20" t="str">
        <f t="shared" si="182"/>
        <v/>
      </c>
      <c r="D644" s="29" t="str">
        <f t="shared" si="183"/>
        <v/>
      </c>
      <c r="E644" s="22" t="str">
        <f t="shared" si="184"/>
        <v/>
      </c>
      <c r="F644" s="31"/>
      <c r="G644" s="301"/>
      <c r="H644" s="302"/>
      <c r="I644" s="303"/>
      <c r="J644" s="304"/>
      <c r="K644" s="283"/>
      <c r="L644" s="305"/>
      <c r="M644" s="285"/>
      <c r="N644" s="287"/>
      <c r="O644" s="31"/>
      <c r="P644" s="19" t="str">
        <f t="shared" si="185"/>
        <v/>
      </c>
      <c r="Q644" s="20" t="str">
        <f t="shared" si="186"/>
        <v/>
      </c>
      <c r="R644" s="29" t="str">
        <f t="shared" si="187"/>
        <v/>
      </c>
      <c r="S644" s="22" t="str">
        <f t="shared" si="188"/>
        <v/>
      </c>
      <c r="T644" s="31"/>
      <c r="U644" s="69" t="str">
        <f t="shared" si="189"/>
        <v/>
      </c>
      <c r="V644" s="31"/>
      <c r="X644" s="76" t="str">
        <f t="shared" si="190"/>
        <v/>
      </c>
      <c r="Z644" s="76" t="str">
        <f t="shared" si="191"/>
        <v/>
      </c>
      <c r="AA644" s="76" t="str">
        <f t="shared" si="192"/>
        <v/>
      </c>
      <c r="AC644" s="19" t="str">
        <f>IF($K644="", "", SUMIF('Drinks List'!DH$11:DH$1010, $K644, 'Drinks List'!DG$11:DG$1010))</f>
        <v/>
      </c>
      <c r="AD644" s="21"/>
      <c r="AE644" s="59" t="str">
        <f>IF($K644="", "", SUMIF('Drinks List'!DJ$11:DJ$1010, $K644, 'Drinks List'!DI$11:DI$1010))</f>
        <v/>
      </c>
      <c r="AF644" s="21"/>
      <c r="AG644" s="59" t="str">
        <f>IF($K644="", "", SUMIF('Drinks List'!DL$11:DL$1010, $K644, 'Drinks List'!DK$11:DK$1010))</f>
        <v/>
      </c>
      <c r="AH644" s="21"/>
      <c r="AI644" s="59" t="str">
        <f>IF($K644="", "", SUMIF('Drinks List'!DN$11:DN$1010, $K644, 'Drinks List'!DM$11:DM$1010))</f>
        <v/>
      </c>
      <c r="AJ644" s="21"/>
      <c r="AK644" s="59" t="str">
        <f>IF($K644="", "", SUMIF('Drinks List'!DP$11:DP$1010, $K644, 'Drinks List'!DO$11:DO$1010))</f>
        <v/>
      </c>
      <c r="AL644" s="21"/>
      <c r="AM644" s="59" t="str">
        <f>IF($K644="", "", SUMIF('Drinks List'!DR$11:DR$1010, $K644, 'Drinks List'!DQ$11:DQ$1010))</f>
        <v/>
      </c>
      <c r="AN644" s="21"/>
      <c r="AO644" s="59" t="str">
        <f>IF($K644="", "", SUMIF('Drinks List'!DT$11:DT$1010, $K644, 'Drinks List'!DS$11:DS$1010))</f>
        <v/>
      </c>
      <c r="AP644" s="21"/>
      <c r="AQ644" s="59" t="str">
        <f>IF($K644="", "", SUMIF('Drinks List'!DV$11:DV$1010, $K644, 'Drinks List'!DU$11:DU$1010))</f>
        <v/>
      </c>
      <c r="AR644" s="21"/>
      <c r="AS644" s="59" t="str">
        <f>IF($K644="", "", SUMIF('Drinks List'!DX$11:DX$1010, $K644, 'Drinks List'!DW$11:DW$1010))</f>
        <v/>
      </c>
      <c r="AT644" s="21"/>
      <c r="AU644" s="59" t="str">
        <f>IF($K644="", "", SUMIF('Drinks List'!DZ$11:DZ$1010, $K644, 'Drinks List'!DY$11:DY$1010))</f>
        <v/>
      </c>
      <c r="AV644" s="21"/>
      <c r="AW644" s="59" t="str">
        <f>IF($K644="", "", SUMIF('Drinks List'!EB$11:EB$1010, $K644, 'Drinks List'!EA$11:EA$1010))</f>
        <v/>
      </c>
      <c r="AX644" s="21"/>
      <c r="AY644" s="59" t="str">
        <f>IF($K644="", "", SUMIF('Drinks List'!ED$11:ED$1010, $K644, 'Drinks List'!EC$11:EC$1010))</f>
        <v/>
      </c>
      <c r="AZ644" s="21"/>
      <c r="BA644" s="59" t="str">
        <f>IF($K644="", "", SUMIF('Drinks List'!EF$11:EF$1010, $K644, 'Drinks List'!EE$11:EE$1010))</f>
        <v/>
      </c>
      <c r="BB644" s="21"/>
      <c r="BC644" s="59" t="str">
        <f>IF($K644="", "", SUMIF('Drinks List'!EH$11:EH$1010, $K644, 'Drinks List'!EG$11:EG$1010))</f>
        <v/>
      </c>
      <c r="BD644" s="21"/>
      <c r="BE644" s="59" t="str">
        <f>IF($K644="", "", SUMIF('Drinks List'!EJ$11:EJ$1010, $K644, 'Drinks List'!EI$11:EI$1010))</f>
        <v/>
      </c>
      <c r="BF644" s="21"/>
      <c r="BG644" s="59" t="str">
        <f>IF($K644="", "", SUMIF('Drinks List'!EL$11:EL$1010, $K644, 'Drinks List'!EK$11:EK$1010))</f>
        <v/>
      </c>
      <c r="BH644" s="21"/>
      <c r="BI644" s="59" t="str">
        <f>IF($K644="", "", SUMIF('Drinks List'!EN$11:EN$1010, $K644, 'Drinks List'!EM$11:EM$1010))</f>
        <v/>
      </c>
      <c r="BJ644" s="21"/>
      <c r="BK644" s="59" t="str">
        <f>IF($K644="", "", SUMIF('Drinks List'!EP$11:EP$1010, $K644, 'Drinks List'!EO$11:EO$1010))</f>
        <v/>
      </c>
      <c r="BL644" s="21"/>
      <c r="BM644" s="59" t="str">
        <f>IF($K644="", "", SUMIF('Drinks List'!ER$11:ER$1010, $K644, 'Drinks List'!EQ$11:EQ$1010))</f>
        <v/>
      </c>
      <c r="BN644" s="21"/>
      <c r="BO644" s="65" t="str">
        <f>IF($K644="", "", SUMIF('Drinks List'!ET$11:ET$1010, $K644, 'Drinks List'!ES$11:ES$1010))</f>
        <v/>
      </c>
      <c r="BQ644" s="120" t="str">
        <f t="shared" si="193"/>
        <v/>
      </c>
      <c r="BR644" s="62" t="str">
        <f t="shared" si="194"/>
        <v/>
      </c>
      <c r="BS644" s="76" t="str">
        <f>IF(BQ644="", "", COUNTIF(BQ$11:BQ$1010, "&gt;"&amp;BQ644)+1+COUNTIF(BQ$11:BQ644, BQ644)-1)</f>
        <v/>
      </c>
      <c r="BT644" s="76" t="str">
        <f>IF(BR644="", "", COUNTIF(BR$11:BR$1010, "&lt;"&amp;BR644)+1+COUNTIF(BR$11:BR644, BR644)-1)</f>
        <v/>
      </c>
      <c r="BV644" s="76" t="str">
        <f t="shared" si="195"/>
        <v/>
      </c>
      <c r="BW644" s="124" t="str">
        <f t="shared" si="196"/>
        <v/>
      </c>
      <c r="BX644" s="115" t="str">
        <f t="shared" si="197"/>
        <v/>
      </c>
      <c r="BY644" s="125" t="str">
        <f t="shared" si="198"/>
        <v/>
      </c>
      <c r="CA644" s="106" t="str">
        <f t="shared" si="199"/>
        <v/>
      </c>
      <c r="CB644" s="22" t="str">
        <f t="shared" si="200"/>
        <v/>
      </c>
      <c r="CD644" s="76" t="str">
        <f>IF($J644="", "", IF($BV644=0, "", COUNTIF($J$11:$J$1010, "&lt;"&amp;$J644)+1+COUNTIF($J$11:$J644, $J644)-1))</f>
        <v/>
      </c>
    </row>
    <row r="645" spans="1:82" x14ac:dyDescent="0.25">
      <c r="A645" s="31"/>
      <c r="B645" s="19" t="str">
        <f t="shared" si="181"/>
        <v/>
      </c>
      <c r="C645" s="20" t="str">
        <f t="shared" si="182"/>
        <v/>
      </c>
      <c r="D645" s="29" t="str">
        <f t="shared" si="183"/>
        <v/>
      </c>
      <c r="E645" s="22" t="str">
        <f t="shared" si="184"/>
        <v/>
      </c>
      <c r="F645" s="31"/>
      <c r="G645" s="301"/>
      <c r="H645" s="302"/>
      <c r="I645" s="303"/>
      <c r="J645" s="304"/>
      <c r="K645" s="283"/>
      <c r="L645" s="305"/>
      <c r="M645" s="285"/>
      <c r="N645" s="287"/>
      <c r="O645" s="31"/>
      <c r="P645" s="19" t="str">
        <f t="shared" si="185"/>
        <v/>
      </c>
      <c r="Q645" s="20" t="str">
        <f t="shared" si="186"/>
        <v/>
      </c>
      <c r="R645" s="29" t="str">
        <f t="shared" si="187"/>
        <v/>
      </c>
      <c r="S645" s="22" t="str">
        <f t="shared" si="188"/>
        <v/>
      </c>
      <c r="T645" s="31"/>
      <c r="U645" s="69" t="str">
        <f t="shared" si="189"/>
        <v/>
      </c>
      <c r="V645" s="31"/>
      <c r="X645" s="76" t="str">
        <f t="shared" si="190"/>
        <v/>
      </c>
      <c r="Z645" s="76" t="str">
        <f t="shared" si="191"/>
        <v/>
      </c>
      <c r="AA645" s="76" t="str">
        <f t="shared" si="192"/>
        <v/>
      </c>
      <c r="AC645" s="19" t="str">
        <f>IF($K645="", "", SUMIF('Drinks List'!DH$11:DH$1010, $K645, 'Drinks List'!DG$11:DG$1010))</f>
        <v/>
      </c>
      <c r="AD645" s="21"/>
      <c r="AE645" s="59" t="str">
        <f>IF($K645="", "", SUMIF('Drinks List'!DJ$11:DJ$1010, $K645, 'Drinks List'!DI$11:DI$1010))</f>
        <v/>
      </c>
      <c r="AF645" s="21"/>
      <c r="AG645" s="59" t="str">
        <f>IF($K645="", "", SUMIF('Drinks List'!DL$11:DL$1010, $K645, 'Drinks List'!DK$11:DK$1010))</f>
        <v/>
      </c>
      <c r="AH645" s="21"/>
      <c r="AI645" s="59" t="str">
        <f>IF($K645="", "", SUMIF('Drinks List'!DN$11:DN$1010, $K645, 'Drinks List'!DM$11:DM$1010))</f>
        <v/>
      </c>
      <c r="AJ645" s="21"/>
      <c r="AK645" s="59" t="str">
        <f>IF($K645="", "", SUMIF('Drinks List'!DP$11:DP$1010, $K645, 'Drinks List'!DO$11:DO$1010))</f>
        <v/>
      </c>
      <c r="AL645" s="21"/>
      <c r="AM645" s="59" t="str">
        <f>IF($K645="", "", SUMIF('Drinks List'!DR$11:DR$1010, $K645, 'Drinks List'!DQ$11:DQ$1010))</f>
        <v/>
      </c>
      <c r="AN645" s="21"/>
      <c r="AO645" s="59" t="str">
        <f>IF($K645="", "", SUMIF('Drinks List'!DT$11:DT$1010, $K645, 'Drinks List'!DS$11:DS$1010))</f>
        <v/>
      </c>
      <c r="AP645" s="21"/>
      <c r="AQ645" s="59" t="str">
        <f>IF($K645="", "", SUMIF('Drinks List'!DV$11:DV$1010, $K645, 'Drinks List'!DU$11:DU$1010))</f>
        <v/>
      </c>
      <c r="AR645" s="21"/>
      <c r="AS645" s="59" t="str">
        <f>IF($K645="", "", SUMIF('Drinks List'!DX$11:DX$1010, $K645, 'Drinks List'!DW$11:DW$1010))</f>
        <v/>
      </c>
      <c r="AT645" s="21"/>
      <c r="AU645" s="59" t="str">
        <f>IF($K645="", "", SUMIF('Drinks List'!DZ$11:DZ$1010, $K645, 'Drinks List'!DY$11:DY$1010))</f>
        <v/>
      </c>
      <c r="AV645" s="21"/>
      <c r="AW645" s="59" t="str">
        <f>IF($K645="", "", SUMIF('Drinks List'!EB$11:EB$1010, $K645, 'Drinks List'!EA$11:EA$1010))</f>
        <v/>
      </c>
      <c r="AX645" s="21"/>
      <c r="AY645" s="59" t="str">
        <f>IF($K645="", "", SUMIF('Drinks List'!ED$11:ED$1010, $K645, 'Drinks List'!EC$11:EC$1010))</f>
        <v/>
      </c>
      <c r="AZ645" s="21"/>
      <c r="BA645" s="59" t="str">
        <f>IF($K645="", "", SUMIF('Drinks List'!EF$11:EF$1010, $K645, 'Drinks List'!EE$11:EE$1010))</f>
        <v/>
      </c>
      <c r="BB645" s="21"/>
      <c r="BC645" s="59" t="str">
        <f>IF($K645="", "", SUMIF('Drinks List'!EH$11:EH$1010, $K645, 'Drinks List'!EG$11:EG$1010))</f>
        <v/>
      </c>
      <c r="BD645" s="21"/>
      <c r="BE645" s="59" t="str">
        <f>IF($K645="", "", SUMIF('Drinks List'!EJ$11:EJ$1010, $K645, 'Drinks List'!EI$11:EI$1010))</f>
        <v/>
      </c>
      <c r="BF645" s="21"/>
      <c r="BG645" s="59" t="str">
        <f>IF($K645="", "", SUMIF('Drinks List'!EL$11:EL$1010, $K645, 'Drinks List'!EK$11:EK$1010))</f>
        <v/>
      </c>
      <c r="BH645" s="21"/>
      <c r="BI645" s="59" t="str">
        <f>IF($K645="", "", SUMIF('Drinks List'!EN$11:EN$1010, $K645, 'Drinks List'!EM$11:EM$1010))</f>
        <v/>
      </c>
      <c r="BJ645" s="21"/>
      <c r="BK645" s="59" t="str">
        <f>IF($K645="", "", SUMIF('Drinks List'!EP$11:EP$1010, $K645, 'Drinks List'!EO$11:EO$1010))</f>
        <v/>
      </c>
      <c r="BL645" s="21"/>
      <c r="BM645" s="59" t="str">
        <f>IF($K645="", "", SUMIF('Drinks List'!ER$11:ER$1010, $K645, 'Drinks List'!EQ$11:EQ$1010))</f>
        <v/>
      </c>
      <c r="BN645" s="21"/>
      <c r="BO645" s="65" t="str">
        <f>IF($K645="", "", SUMIF('Drinks List'!ET$11:ET$1010, $K645, 'Drinks List'!ES$11:ES$1010))</f>
        <v/>
      </c>
      <c r="BQ645" s="120" t="str">
        <f t="shared" si="193"/>
        <v/>
      </c>
      <c r="BR645" s="62" t="str">
        <f t="shared" si="194"/>
        <v/>
      </c>
      <c r="BS645" s="76" t="str">
        <f>IF(BQ645="", "", COUNTIF(BQ$11:BQ$1010, "&gt;"&amp;BQ645)+1+COUNTIF(BQ$11:BQ645, BQ645)-1)</f>
        <v/>
      </c>
      <c r="BT645" s="76" t="str">
        <f>IF(BR645="", "", COUNTIF(BR$11:BR$1010, "&lt;"&amp;BR645)+1+COUNTIF(BR$11:BR645, BR645)-1)</f>
        <v/>
      </c>
      <c r="BV645" s="76" t="str">
        <f t="shared" si="195"/>
        <v/>
      </c>
      <c r="BW645" s="124" t="str">
        <f t="shared" si="196"/>
        <v/>
      </c>
      <c r="BX645" s="115" t="str">
        <f t="shared" si="197"/>
        <v/>
      </c>
      <c r="BY645" s="125" t="str">
        <f t="shared" si="198"/>
        <v/>
      </c>
      <c r="CA645" s="106" t="str">
        <f t="shared" si="199"/>
        <v/>
      </c>
      <c r="CB645" s="22" t="str">
        <f t="shared" si="200"/>
        <v/>
      </c>
      <c r="CD645" s="76" t="str">
        <f>IF($J645="", "", IF($BV645=0, "", COUNTIF($J$11:$J$1010, "&lt;"&amp;$J645)+1+COUNTIF($J$11:$J645, $J645)-1))</f>
        <v/>
      </c>
    </row>
    <row r="646" spans="1:82" x14ac:dyDescent="0.25">
      <c r="A646" s="31"/>
      <c r="B646" s="19" t="str">
        <f t="shared" si="181"/>
        <v/>
      </c>
      <c r="C646" s="20" t="str">
        <f t="shared" si="182"/>
        <v/>
      </c>
      <c r="D646" s="29" t="str">
        <f t="shared" si="183"/>
        <v/>
      </c>
      <c r="E646" s="22" t="str">
        <f t="shared" si="184"/>
        <v/>
      </c>
      <c r="F646" s="31"/>
      <c r="G646" s="301"/>
      <c r="H646" s="302"/>
      <c r="I646" s="303"/>
      <c r="J646" s="304"/>
      <c r="K646" s="283"/>
      <c r="L646" s="305"/>
      <c r="M646" s="285"/>
      <c r="N646" s="287"/>
      <c r="O646" s="31"/>
      <c r="P646" s="19" t="str">
        <f t="shared" si="185"/>
        <v/>
      </c>
      <c r="Q646" s="20" t="str">
        <f t="shared" si="186"/>
        <v/>
      </c>
      <c r="R646" s="29" t="str">
        <f t="shared" si="187"/>
        <v/>
      </c>
      <c r="S646" s="22" t="str">
        <f t="shared" si="188"/>
        <v/>
      </c>
      <c r="T646" s="31"/>
      <c r="U646" s="69" t="str">
        <f t="shared" si="189"/>
        <v/>
      </c>
      <c r="V646" s="31"/>
      <c r="X646" s="76" t="str">
        <f t="shared" si="190"/>
        <v/>
      </c>
      <c r="Z646" s="76" t="str">
        <f t="shared" si="191"/>
        <v/>
      </c>
      <c r="AA646" s="76" t="str">
        <f t="shared" si="192"/>
        <v/>
      </c>
      <c r="AC646" s="19" t="str">
        <f>IF($K646="", "", SUMIF('Drinks List'!DH$11:DH$1010, $K646, 'Drinks List'!DG$11:DG$1010))</f>
        <v/>
      </c>
      <c r="AD646" s="21"/>
      <c r="AE646" s="59" t="str">
        <f>IF($K646="", "", SUMIF('Drinks List'!DJ$11:DJ$1010, $K646, 'Drinks List'!DI$11:DI$1010))</f>
        <v/>
      </c>
      <c r="AF646" s="21"/>
      <c r="AG646" s="59" t="str">
        <f>IF($K646="", "", SUMIF('Drinks List'!DL$11:DL$1010, $K646, 'Drinks List'!DK$11:DK$1010))</f>
        <v/>
      </c>
      <c r="AH646" s="21"/>
      <c r="AI646" s="59" t="str">
        <f>IF($K646="", "", SUMIF('Drinks List'!DN$11:DN$1010, $K646, 'Drinks List'!DM$11:DM$1010))</f>
        <v/>
      </c>
      <c r="AJ646" s="21"/>
      <c r="AK646" s="59" t="str">
        <f>IF($K646="", "", SUMIF('Drinks List'!DP$11:DP$1010, $K646, 'Drinks List'!DO$11:DO$1010))</f>
        <v/>
      </c>
      <c r="AL646" s="21"/>
      <c r="AM646" s="59" t="str">
        <f>IF($K646="", "", SUMIF('Drinks List'!DR$11:DR$1010, $K646, 'Drinks List'!DQ$11:DQ$1010))</f>
        <v/>
      </c>
      <c r="AN646" s="21"/>
      <c r="AO646" s="59" t="str">
        <f>IF($K646="", "", SUMIF('Drinks List'!DT$11:DT$1010, $K646, 'Drinks List'!DS$11:DS$1010))</f>
        <v/>
      </c>
      <c r="AP646" s="21"/>
      <c r="AQ646" s="59" t="str">
        <f>IF($K646="", "", SUMIF('Drinks List'!DV$11:DV$1010, $K646, 'Drinks List'!DU$11:DU$1010))</f>
        <v/>
      </c>
      <c r="AR646" s="21"/>
      <c r="AS646" s="59" t="str">
        <f>IF($K646="", "", SUMIF('Drinks List'!DX$11:DX$1010, $K646, 'Drinks List'!DW$11:DW$1010))</f>
        <v/>
      </c>
      <c r="AT646" s="21"/>
      <c r="AU646" s="59" t="str">
        <f>IF($K646="", "", SUMIF('Drinks List'!DZ$11:DZ$1010, $K646, 'Drinks List'!DY$11:DY$1010))</f>
        <v/>
      </c>
      <c r="AV646" s="21"/>
      <c r="AW646" s="59" t="str">
        <f>IF($K646="", "", SUMIF('Drinks List'!EB$11:EB$1010, $K646, 'Drinks List'!EA$11:EA$1010))</f>
        <v/>
      </c>
      <c r="AX646" s="21"/>
      <c r="AY646" s="59" t="str">
        <f>IF($K646="", "", SUMIF('Drinks List'!ED$11:ED$1010, $K646, 'Drinks List'!EC$11:EC$1010))</f>
        <v/>
      </c>
      <c r="AZ646" s="21"/>
      <c r="BA646" s="59" t="str">
        <f>IF($K646="", "", SUMIF('Drinks List'!EF$11:EF$1010, $K646, 'Drinks List'!EE$11:EE$1010))</f>
        <v/>
      </c>
      <c r="BB646" s="21"/>
      <c r="BC646" s="59" t="str">
        <f>IF($K646="", "", SUMIF('Drinks List'!EH$11:EH$1010, $K646, 'Drinks List'!EG$11:EG$1010))</f>
        <v/>
      </c>
      <c r="BD646" s="21"/>
      <c r="BE646" s="59" t="str">
        <f>IF($K646="", "", SUMIF('Drinks List'!EJ$11:EJ$1010, $K646, 'Drinks List'!EI$11:EI$1010))</f>
        <v/>
      </c>
      <c r="BF646" s="21"/>
      <c r="BG646" s="59" t="str">
        <f>IF($K646="", "", SUMIF('Drinks List'!EL$11:EL$1010, $K646, 'Drinks List'!EK$11:EK$1010))</f>
        <v/>
      </c>
      <c r="BH646" s="21"/>
      <c r="BI646" s="59" t="str">
        <f>IF($K646="", "", SUMIF('Drinks List'!EN$11:EN$1010, $K646, 'Drinks List'!EM$11:EM$1010))</f>
        <v/>
      </c>
      <c r="BJ646" s="21"/>
      <c r="BK646" s="59" t="str">
        <f>IF($K646="", "", SUMIF('Drinks List'!EP$11:EP$1010, $K646, 'Drinks List'!EO$11:EO$1010))</f>
        <v/>
      </c>
      <c r="BL646" s="21"/>
      <c r="BM646" s="59" t="str">
        <f>IF($K646="", "", SUMIF('Drinks List'!ER$11:ER$1010, $K646, 'Drinks List'!EQ$11:EQ$1010))</f>
        <v/>
      </c>
      <c r="BN646" s="21"/>
      <c r="BO646" s="65" t="str">
        <f>IF($K646="", "", SUMIF('Drinks List'!ET$11:ET$1010, $K646, 'Drinks List'!ES$11:ES$1010))</f>
        <v/>
      </c>
      <c r="BQ646" s="120" t="str">
        <f t="shared" si="193"/>
        <v/>
      </c>
      <c r="BR646" s="62" t="str">
        <f t="shared" si="194"/>
        <v/>
      </c>
      <c r="BS646" s="76" t="str">
        <f>IF(BQ646="", "", COUNTIF(BQ$11:BQ$1010, "&gt;"&amp;BQ646)+1+COUNTIF(BQ$11:BQ646, BQ646)-1)</f>
        <v/>
      </c>
      <c r="BT646" s="76" t="str">
        <f>IF(BR646="", "", COUNTIF(BR$11:BR$1010, "&lt;"&amp;BR646)+1+COUNTIF(BR$11:BR646, BR646)-1)</f>
        <v/>
      </c>
      <c r="BV646" s="76" t="str">
        <f t="shared" si="195"/>
        <v/>
      </c>
      <c r="BW646" s="124" t="str">
        <f t="shared" si="196"/>
        <v/>
      </c>
      <c r="BX646" s="115" t="str">
        <f t="shared" si="197"/>
        <v/>
      </c>
      <c r="BY646" s="125" t="str">
        <f t="shared" si="198"/>
        <v/>
      </c>
      <c r="CA646" s="106" t="str">
        <f t="shared" si="199"/>
        <v/>
      </c>
      <c r="CB646" s="22" t="str">
        <f t="shared" si="200"/>
        <v/>
      </c>
      <c r="CD646" s="76" t="str">
        <f>IF($J646="", "", IF($BV646=0, "", COUNTIF($J$11:$J$1010, "&lt;"&amp;$J646)+1+COUNTIF($J$11:$J646, $J646)-1))</f>
        <v/>
      </c>
    </row>
    <row r="647" spans="1:82" x14ac:dyDescent="0.25">
      <c r="A647" s="31"/>
      <c r="B647" s="19" t="str">
        <f t="shared" si="181"/>
        <v/>
      </c>
      <c r="C647" s="20" t="str">
        <f t="shared" si="182"/>
        <v/>
      </c>
      <c r="D647" s="29" t="str">
        <f t="shared" si="183"/>
        <v/>
      </c>
      <c r="E647" s="22" t="str">
        <f t="shared" si="184"/>
        <v/>
      </c>
      <c r="F647" s="31"/>
      <c r="G647" s="301"/>
      <c r="H647" s="302"/>
      <c r="I647" s="303"/>
      <c r="J647" s="304"/>
      <c r="K647" s="283"/>
      <c r="L647" s="305"/>
      <c r="M647" s="285"/>
      <c r="N647" s="287"/>
      <c r="O647" s="31"/>
      <c r="P647" s="19" t="str">
        <f t="shared" si="185"/>
        <v/>
      </c>
      <c r="Q647" s="20" t="str">
        <f t="shared" si="186"/>
        <v/>
      </c>
      <c r="R647" s="29" t="str">
        <f t="shared" si="187"/>
        <v/>
      </c>
      <c r="S647" s="22" t="str">
        <f t="shared" si="188"/>
        <v/>
      </c>
      <c r="T647" s="31"/>
      <c r="U647" s="69" t="str">
        <f t="shared" si="189"/>
        <v/>
      </c>
      <c r="V647" s="31"/>
      <c r="X647" s="76" t="str">
        <f t="shared" si="190"/>
        <v/>
      </c>
      <c r="Z647" s="76" t="str">
        <f t="shared" si="191"/>
        <v/>
      </c>
      <c r="AA647" s="76" t="str">
        <f t="shared" si="192"/>
        <v/>
      </c>
      <c r="AC647" s="19" t="str">
        <f>IF($K647="", "", SUMIF('Drinks List'!DH$11:DH$1010, $K647, 'Drinks List'!DG$11:DG$1010))</f>
        <v/>
      </c>
      <c r="AD647" s="21"/>
      <c r="AE647" s="59" t="str">
        <f>IF($K647="", "", SUMIF('Drinks List'!DJ$11:DJ$1010, $K647, 'Drinks List'!DI$11:DI$1010))</f>
        <v/>
      </c>
      <c r="AF647" s="21"/>
      <c r="AG647" s="59" t="str">
        <f>IF($K647="", "", SUMIF('Drinks List'!DL$11:DL$1010, $K647, 'Drinks List'!DK$11:DK$1010))</f>
        <v/>
      </c>
      <c r="AH647" s="21"/>
      <c r="AI647" s="59" t="str">
        <f>IF($K647="", "", SUMIF('Drinks List'!DN$11:DN$1010, $K647, 'Drinks List'!DM$11:DM$1010))</f>
        <v/>
      </c>
      <c r="AJ647" s="21"/>
      <c r="AK647" s="59" t="str">
        <f>IF($K647="", "", SUMIF('Drinks List'!DP$11:DP$1010, $K647, 'Drinks List'!DO$11:DO$1010))</f>
        <v/>
      </c>
      <c r="AL647" s="21"/>
      <c r="AM647" s="59" t="str">
        <f>IF($K647="", "", SUMIF('Drinks List'!DR$11:DR$1010, $K647, 'Drinks List'!DQ$11:DQ$1010))</f>
        <v/>
      </c>
      <c r="AN647" s="21"/>
      <c r="AO647" s="59" t="str">
        <f>IF($K647="", "", SUMIF('Drinks List'!DT$11:DT$1010, $K647, 'Drinks List'!DS$11:DS$1010))</f>
        <v/>
      </c>
      <c r="AP647" s="21"/>
      <c r="AQ647" s="59" t="str">
        <f>IF($K647="", "", SUMIF('Drinks List'!DV$11:DV$1010, $K647, 'Drinks List'!DU$11:DU$1010))</f>
        <v/>
      </c>
      <c r="AR647" s="21"/>
      <c r="AS647" s="59" t="str">
        <f>IF($K647="", "", SUMIF('Drinks List'!DX$11:DX$1010, $K647, 'Drinks List'!DW$11:DW$1010))</f>
        <v/>
      </c>
      <c r="AT647" s="21"/>
      <c r="AU647" s="59" t="str">
        <f>IF($K647="", "", SUMIF('Drinks List'!DZ$11:DZ$1010, $K647, 'Drinks List'!DY$11:DY$1010))</f>
        <v/>
      </c>
      <c r="AV647" s="21"/>
      <c r="AW647" s="59" t="str">
        <f>IF($K647="", "", SUMIF('Drinks List'!EB$11:EB$1010, $K647, 'Drinks List'!EA$11:EA$1010))</f>
        <v/>
      </c>
      <c r="AX647" s="21"/>
      <c r="AY647" s="59" t="str">
        <f>IF($K647="", "", SUMIF('Drinks List'!ED$11:ED$1010, $K647, 'Drinks List'!EC$11:EC$1010))</f>
        <v/>
      </c>
      <c r="AZ647" s="21"/>
      <c r="BA647" s="59" t="str">
        <f>IF($K647="", "", SUMIF('Drinks List'!EF$11:EF$1010, $K647, 'Drinks List'!EE$11:EE$1010))</f>
        <v/>
      </c>
      <c r="BB647" s="21"/>
      <c r="BC647" s="59" t="str">
        <f>IF($K647="", "", SUMIF('Drinks List'!EH$11:EH$1010, $K647, 'Drinks List'!EG$11:EG$1010))</f>
        <v/>
      </c>
      <c r="BD647" s="21"/>
      <c r="BE647" s="59" t="str">
        <f>IF($K647="", "", SUMIF('Drinks List'!EJ$11:EJ$1010, $K647, 'Drinks List'!EI$11:EI$1010))</f>
        <v/>
      </c>
      <c r="BF647" s="21"/>
      <c r="BG647" s="59" t="str">
        <f>IF($K647="", "", SUMIF('Drinks List'!EL$11:EL$1010, $K647, 'Drinks List'!EK$11:EK$1010))</f>
        <v/>
      </c>
      <c r="BH647" s="21"/>
      <c r="BI647" s="59" t="str">
        <f>IF($K647="", "", SUMIF('Drinks List'!EN$11:EN$1010, $K647, 'Drinks List'!EM$11:EM$1010))</f>
        <v/>
      </c>
      <c r="BJ647" s="21"/>
      <c r="BK647" s="59" t="str">
        <f>IF($K647="", "", SUMIF('Drinks List'!EP$11:EP$1010, $K647, 'Drinks List'!EO$11:EO$1010))</f>
        <v/>
      </c>
      <c r="BL647" s="21"/>
      <c r="BM647" s="59" t="str">
        <f>IF($K647="", "", SUMIF('Drinks List'!ER$11:ER$1010, $K647, 'Drinks List'!EQ$11:EQ$1010))</f>
        <v/>
      </c>
      <c r="BN647" s="21"/>
      <c r="BO647" s="65" t="str">
        <f>IF($K647="", "", SUMIF('Drinks List'!ET$11:ET$1010, $K647, 'Drinks List'!ES$11:ES$1010))</f>
        <v/>
      </c>
      <c r="BQ647" s="120" t="str">
        <f t="shared" si="193"/>
        <v/>
      </c>
      <c r="BR647" s="62" t="str">
        <f t="shared" si="194"/>
        <v/>
      </c>
      <c r="BS647" s="76" t="str">
        <f>IF(BQ647="", "", COUNTIF(BQ$11:BQ$1010, "&gt;"&amp;BQ647)+1+COUNTIF(BQ$11:BQ647, BQ647)-1)</f>
        <v/>
      </c>
      <c r="BT647" s="76" t="str">
        <f>IF(BR647="", "", COUNTIF(BR$11:BR$1010, "&lt;"&amp;BR647)+1+COUNTIF(BR$11:BR647, BR647)-1)</f>
        <v/>
      </c>
      <c r="BV647" s="76" t="str">
        <f t="shared" si="195"/>
        <v/>
      </c>
      <c r="BW647" s="124" t="str">
        <f t="shared" si="196"/>
        <v/>
      </c>
      <c r="BX647" s="115" t="str">
        <f t="shared" si="197"/>
        <v/>
      </c>
      <c r="BY647" s="125" t="str">
        <f t="shared" si="198"/>
        <v/>
      </c>
      <c r="CA647" s="106" t="str">
        <f t="shared" si="199"/>
        <v/>
      </c>
      <c r="CB647" s="22" t="str">
        <f t="shared" si="200"/>
        <v/>
      </c>
      <c r="CD647" s="76" t="str">
        <f>IF($J647="", "", IF($BV647=0, "", COUNTIF($J$11:$J$1010, "&lt;"&amp;$J647)+1+COUNTIF($J$11:$J647, $J647)-1))</f>
        <v/>
      </c>
    </row>
    <row r="648" spans="1:82" x14ac:dyDescent="0.25">
      <c r="A648" s="31"/>
      <c r="B648" s="19" t="str">
        <f t="shared" si="181"/>
        <v/>
      </c>
      <c r="C648" s="20" t="str">
        <f t="shared" si="182"/>
        <v/>
      </c>
      <c r="D648" s="29" t="str">
        <f t="shared" si="183"/>
        <v/>
      </c>
      <c r="E648" s="22" t="str">
        <f t="shared" si="184"/>
        <v/>
      </c>
      <c r="F648" s="31"/>
      <c r="G648" s="301"/>
      <c r="H648" s="302"/>
      <c r="I648" s="303"/>
      <c r="J648" s="304"/>
      <c r="K648" s="283"/>
      <c r="L648" s="305"/>
      <c r="M648" s="285"/>
      <c r="N648" s="287"/>
      <c r="O648" s="31"/>
      <c r="P648" s="19" t="str">
        <f t="shared" si="185"/>
        <v/>
      </c>
      <c r="Q648" s="20" t="str">
        <f t="shared" si="186"/>
        <v/>
      </c>
      <c r="R648" s="29" t="str">
        <f t="shared" si="187"/>
        <v/>
      </c>
      <c r="S648" s="22" t="str">
        <f t="shared" si="188"/>
        <v/>
      </c>
      <c r="T648" s="31"/>
      <c r="U648" s="69" t="str">
        <f t="shared" si="189"/>
        <v/>
      </c>
      <c r="V648" s="31"/>
      <c r="X648" s="76" t="str">
        <f t="shared" si="190"/>
        <v/>
      </c>
      <c r="Z648" s="76" t="str">
        <f t="shared" si="191"/>
        <v/>
      </c>
      <c r="AA648" s="76" t="str">
        <f t="shared" si="192"/>
        <v/>
      </c>
      <c r="AC648" s="19" t="str">
        <f>IF($K648="", "", SUMIF('Drinks List'!DH$11:DH$1010, $K648, 'Drinks List'!DG$11:DG$1010))</f>
        <v/>
      </c>
      <c r="AD648" s="21"/>
      <c r="AE648" s="59" t="str">
        <f>IF($K648="", "", SUMIF('Drinks List'!DJ$11:DJ$1010, $K648, 'Drinks List'!DI$11:DI$1010))</f>
        <v/>
      </c>
      <c r="AF648" s="21"/>
      <c r="AG648" s="59" t="str">
        <f>IF($K648="", "", SUMIF('Drinks List'!DL$11:DL$1010, $K648, 'Drinks List'!DK$11:DK$1010))</f>
        <v/>
      </c>
      <c r="AH648" s="21"/>
      <c r="AI648" s="59" t="str">
        <f>IF($K648="", "", SUMIF('Drinks List'!DN$11:DN$1010, $K648, 'Drinks List'!DM$11:DM$1010))</f>
        <v/>
      </c>
      <c r="AJ648" s="21"/>
      <c r="AK648" s="59" t="str">
        <f>IF($K648="", "", SUMIF('Drinks List'!DP$11:DP$1010, $K648, 'Drinks List'!DO$11:DO$1010))</f>
        <v/>
      </c>
      <c r="AL648" s="21"/>
      <c r="AM648" s="59" t="str">
        <f>IF($K648="", "", SUMIF('Drinks List'!DR$11:DR$1010, $K648, 'Drinks List'!DQ$11:DQ$1010))</f>
        <v/>
      </c>
      <c r="AN648" s="21"/>
      <c r="AO648" s="59" t="str">
        <f>IF($K648="", "", SUMIF('Drinks List'!DT$11:DT$1010, $K648, 'Drinks List'!DS$11:DS$1010))</f>
        <v/>
      </c>
      <c r="AP648" s="21"/>
      <c r="AQ648" s="59" t="str">
        <f>IF($K648="", "", SUMIF('Drinks List'!DV$11:DV$1010, $K648, 'Drinks List'!DU$11:DU$1010))</f>
        <v/>
      </c>
      <c r="AR648" s="21"/>
      <c r="AS648" s="59" t="str">
        <f>IF($K648="", "", SUMIF('Drinks List'!DX$11:DX$1010, $K648, 'Drinks List'!DW$11:DW$1010))</f>
        <v/>
      </c>
      <c r="AT648" s="21"/>
      <c r="AU648" s="59" t="str">
        <f>IF($K648="", "", SUMIF('Drinks List'!DZ$11:DZ$1010, $K648, 'Drinks List'!DY$11:DY$1010))</f>
        <v/>
      </c>
      <c r="AV648" s="21"/>
      <c r="AW648" s="59" t="str">
        <f>IF($K648="", "", SUMIF('Drinks List'!EB$11:EB$1010, $K648, 'Drinks List'!EA$11:EA$1010))</f>
        <v/>
      </c>
      <c r="AX648" s="21"/>
      <c r="AY648" s="59" t="str">
        <f>IF($K648="", "", SUMIF('Drinks List'!ED$11:ED$1010, $K648, 'Drinks List'!EC$11:EC$1010))</f>
        <v/>
      </c>
      <c r="AZ648" s="21"/>
      <c r="BA648" s="59" t="str">
        <f>IF($K648="", "", SUMIF('Drinks List'!EF$11:EF$1010, $K648, 'Drinks List'!EE$11:EE$1010))</f>
        <v/>
      </c>
      <c r="BB648" s="21"/>
      <c r="BC648" s="59" t="str">
        <f>IF($K648="", "", SUMIF('Drinks List'!EH$11:EH$1010, $K648, 'Drinks List'!EG$11:EG$1010))</f>
        <v/>
      </c>
      <c r="BD648" s="21"/>
      <c r="BE648" s="59" t="str">
        <f>IF($K648="", "", SUMIF('Drinks List'!EJ$11:EJ$1010, $K648, 'Drinks List'!EI$11:EI$1010))</f>
        <v/>
      </c>
      <c r="BF648" s="21"/>
      <c r="BG648" s="59" t="str">
        <f>IF($K648="", "", SUMIF('Drinks List'!EL$11:EL$1010, $K648, 'Drinks List'!EK$11:EK$1010))</f>
        <v/>
      </c>
      <c r="BH648" s="21"/>
      <c r="BI648" s="59" t="str">
        <f>IF($K648="", "", SUMIF('Drinks List'!EN$11:EN$1010, $K648, 'Drinks List'!EM$11:EM$1010))</f>
        <v/>
      </c>
      <c r="BJ648" s="21"/>
      <c r="BK648" s="59" t="str">
        <f>IF($K648="", "", SUMIF('Drinks List'!EP$11:EP$1010, $K648, 'Drinks List'!EO$11:EO$1010))</f>
        <v/>
      </c>
      <c r="BL648" s="21"/>
      <c r="BM648" s="59" t="str">
        <f>IF($K648="", "", SUMIF('Drinks List'!ER$11:ER$1010, $K648, 'Drinks List'!EQ$11:EQ$1010))</f>
        <v/>
      </c>
      <c r="BN648" s="21"/>
      <c r="BO648" s="65" t="str">
        <f>IF($K648="", "", SUMIF('Drinks List'!ET$11:ET$1010, $K648, 'Drinks List'!ES$11:ES$1010))</f>
        <v/>
      </c>
      <c r="BQ648" s="120" t="str">
        <f t="shared" si="193"/>
        <v/>
      </c>
      <c r="BR648" s="62" t="str">
        <f t="shared" si="194"/>
        <v/>
      </c>
      <c r="BS648" s="76" t="str">
        <f>IF(BQ648="", "", COUNTIF(BQ$11:BQ$1010, "&gt;"&amp;BQ648)+1+COUNTIF(BQ$11:BQ648, BQ648)-1)</f>
        <v/>
      </c>
      <c r="BT648" s="76" t="str">
        <f>IF(BR648="", "", COUNTIF(BR$11:BR$1010, "&lt;"&amp;BR648)+1+COUNTIF(BR$11:BR648, BR648)-1)</f>
        <v/>
      </c>
      <c r="BV648" s="76" t="str">
        <f t="shared" si="195"/>
        <v/>
      </c>
      <c r="BW648" s="124" t="str">
        <f t="shared" si="196"/>
        <v/>
      </c>
      <c r="BX648" s="115" t="str">
        <f t="shared" si="197"/>
        <v/>
      </c>
      <c r="BY648" s="125" t="str">
        <f t="shared" si="198"/>
        <v/>
      </c>
      <c r="CA648" s="106" t="str">
        <f t="shared" si="199"/>
        <v/>
      </c>
      <c r="CB648" s="22" t="str">
        <f t="shared" si="200"/>
        <v/>
      </c>
      <c r="CD648" s="76" t="str">
        <f>IF($J648="", "", IF($BV648=0, "", COUNTIF($J$11:$J$1010, "&lt;"&amp;$J648)+1+COUNTIF($J$11:$J648, $J648)-1))</f>
        <v/>
      </c>
    </row>
    <row r="649" spans="1:82" x14ac:dyDescent="0.25">
      <c r="A649" s="31"/>
      <c r="B649" s="19" t="str">
        <f t="shared" si="181"/>
        <v/>
      </c>
      <c r="C649" s="20" t="str">
        <f t="shared" si="182"/>
        <v/>
      </c>
      <c r="D649" s="29" t="str">
        <f t="shared" si="183"/>
        <v/>
      </c>
      <c r="E649" s="22" t="str">
        <f t="shared" si="184"/>
        <v/>
      </c>
      <c r="F649" s="31"/>
      <c r="G649" s="301"/>
      <c r="H649" s="302"/>
      <c r="I649" s="303"/>
      <c r="J649" s="304"/>
      <c r="K649" s="283"/>
      <c r="L649" s="305"/>
      <c r="M649" s="285"/>
      <c r="N649" s="287"/>
      <c r="O649" s="31"/>
      <c r="P649" s="19" t="str">
        <f t="shared" si="185"/>
        <v/>
      </c>
      <c r="Q649" s="20" t="str">
        <f t="shared" si="186"/>
        <v/>
      </c>
      <c r="R649" s="29" t="str">
        <f t="shared" si="187"/>
        <v/>
      </c>
      <c r="S649" s="22" t="str">
        <f t="shared" si="188"/>
        <v/>
      </c>
      <c r="T649" s="31"/>
      <c r="U649" s="69" t="str">
        <f t="shared" si="189"/>
        <v/>
      </c>
      <c r="V649" s="31"/>
      <c r="X649" s="76" t="str">
        <f t="shared" si="190"/>
        <v/>
      </c>
      <c r="Z649" s="76" t="str">
        <f t="shared" si="191"/>
        <v/>
      </c>
      <c r="AA649" s="76" t="str">
        <f t="shared" si="192"/>
        <v/>
      </c>
      <c r="AC649" s="19" t="str">
        <f>IF($K649="", "", SUMIF('Drinks List'!DH$11:DH$1010, $K649, 'Drinks List'!DG$11:DG$1010))</f>
        <v/>
      </c>
      <c r="AD649" s="21"/>
      <c r="AE649" s="59" t="str">
        <f>IF($K649="", "", SUMIF('Drinks List'!DJ$11:DJ$1010, $K649, 'Drinks List'!DI$11:DI$1010))</f>
        <v/>
      </c>
      <c r="AF649" s="21"/>
      <c r="AG649" s="59" t="str">
        <f>IF($K649="", "", SUMIF('Drinks List'!DL$11:DL$1010, $K649, 'Drinks List'!DK$11:DK$1010))</f>
        <v/>
      </c>
      <c r="AH649" s="21"/>
      <c r="AI649" s="59" t="str">
        <f>IF($K649="", "", SUMIF('Drinks List'!DN$11:DN$1010, $K649, 'Drinks List'!DM$11:DM$1010))</f>
        <v/>
      </c>
      <c r="AJ649" s="21"/>
      <c r="AK649" s="59" t="str">
        <f>IF($K649="", "", SUMIF('Drinks List'!DP$11:DP$1010, $K649, 'Drinks List'!DO$11:DO$1010))</f>
        <v/>
      </c>
      <c r="AL649" s="21"/>
      <c r="AM649" s="59" t="str">
        <f>IF($K649="", "", SUMIF('Drinks List'!DR$11:DR$1010, $K649, 'Drinks List'!DQ$11:DQ$1010))</f>
        <v/>
      </c>
      <c r="AN649" s="21"/>
      <c r="AO649" s="59" t="str">
        <f>IF($K649="", "", SUMIF('Drinks List'!DT$11:DT$1010, $K649, 'Drinks List'!DS$11:DS$1010))</f>
        <v/>
      </c>
      <c r="AP649" s="21"/>
      <c r="AQ649" s="59" t="str">
        <f>IF($K649="", "", SUMIF('Drinks List'!DV$11:DV$1010, $K649, 'Drinks List'!DU$11:DU$1010))</f>
        <v/>
      </c>
      <c r="AR649" s="21"/>
      <c r="AS649" s="59" t="str">
        <f>IF($K649="", "", SUMIF('Drinks List'!DX$11:DX$1010, $K649, 'Drinks List'!DW$11:DW$1010))</f>
        <v/>
      </c>
      <c r="AT649" s="21"/>
      <c r="AU649" s="59" t="str">
        <f>IF($K649="", "", SUMIF('Drinks List'!DZ$11:DZ$1010, $K649, 'Drinks List'!DY$11:DY$1010))</f>
        <v/>
      </c>
      <c r="AV649" s="21"/>
      <c r="AW649" s="59" t="str">
        <f>IF($K649="", "", SUMIF('Drinks List'!EB$11:EB$1010, $K649, 'Drinks List'!EA$11:EA$1010))</f>
        <v/>
      </c>
      <c r="AX649" s="21"/>
      <c r="AY649" s="59" t="str">
        <f>IF($K649="", "", SUMIF('Drinks List'!ED$11:ED$1010, $K649, 'Drinks List'!EC$11:EC$1010))</f>
        <v/>
      </c>
      <c r="AZ649" s="21"/>
      <c r="BA649" s="59" t="str">
        <f>IF($K649="", "", SUMIF('Drinks List'!EF$11:EF$1010, $K649, 'Drinks List'!EE$11:EE$1010))</f>
        <v/>
      </c>
      <c r="BB649" s="21"/>
      <c r="BC649" s="59" t="str">
        <f>IF($K649="", "", SUMIF('Drinks List'!EH$11:EH$1010, $K649, 'Drinks List'!EG$11:EG$1010))</f>
        <v/>
      </c>
      <c r="BD649" s="21"/>
      <c r="BE649" s="59" t="str">
        <f>IF($K649="", "", SUMIF('Drinks List'!EJ$11:EJ$1010, $K649, 'Drinks List'!EI$11:EI$1010))</f>
        <v/>
      </c>
      <c r="BF649" s="21"/>
      <c r="BG649" s="59" t="str">
        <f>IF($K649="", "", SUMIF('Drinks List'!EL$11:EL$1010, $K649, 'Drinks List'!EK$11:EK$1010))</f>
        <v/>
      </c>
      <c r="BH649" s="21"/>
      <c r="BI649" s="59" t="str">
        <f>IF($K649="", "", SUMIF('Drinks List'!EN$11:EN$1010, $K649, 'Drinks List'!EM$11:EM$1010))</f>
        <v/>
      </c>
      <c r="BJ649" s="21"/>
      <c r="BK649" s="59" t="str">
        <f>IF($K649="", "", SUMIF('Drinks List'!EP$11:EP$1010, $K649, 'Drinks List'!EO$11:EO$1010))</f>
        <v/>
      </c>
      <c r="BL649" s="21"/>
      <c r="BM649" s="59" t="str">
        <f>IF($K649="", "", SUMIF('Drinks List'!ER$11:ER$1010, $K649, 'Drinks List'!EQ$11:EQ$1010))</f>
        <v/>
      </c>
      <c r="BN649" s="21"/>
      <c r="BO649" s="65" t="str">
        <f>IF($K649="", "", SUMIF('Drinks List'!ET$11:ET$1010, $K649, 'Drinks List'!ES$11:ES$1010))</f>
        <v/>
      </c>
      <c r="BQ649" s="120" t="str">
        <f t="shared" si="193"/>
        <v/>
      </c>
      <c r="BR649" s="62" t="str">
        <f t="shared" si="194"/>
        <v/>
      </c>
      <c r="BS649" s="76" t="str">
        <f>IF(BQ649="", "", COUNTIF(BQ$11:BQ$1010, "&gt;"&amp;BQ649)+1+COUNTIF(BQ$11:BQ649, BQ649)-1)</f>
        <v/>
      </c>
      <c r="BT649" s="76" t="str">
        <f>IF(BR649="", "", COUNTIF(BR$11:BR$1010, "&lt;"&amp;BR649)+1+COUNTIF(BR$11:BR649, BR649)-1)</f>
        <v/>
      </c>
      <c r="BV649" s="76" t="str">
        <f t="shared" si="195"/>
        <v/>
      </c>
      <c r="BW649" s="124" t="str">
        <f t="shared" si="196"/>
        <v/>
      </c>
      <c r="BX649" s="115" t="str">
        <f t="shared" si="197"/>
        <v/>
      </c>
      <c r="BY649" s="125" t="str">
        <f t="shared" si="198"/>
        <v/>
      </c>
      <c r="CA649" s="106" t="str">
        <f t="shared" si="199"/>
        <v/>
      </c>
      <c r="CB649" s="22" t="str">
        <f t="shared" si="200"/>
        <v/>
      </c>
      <c r="CD649" s="76" t="str">
        <f>IF($J649="", "", IF($BV649=0, "", COUNTIF($J$11:$J$1010, "&lt;"&amp;$J649)+1+COUNTIF($J$11:$J649, $J649)-1))</f>
        <v/>
      </c>
    </row>
    <row r="650" spans="1:82" x14ac:dyDescent="0.25">
      <c r="A650" s="31"/>
      <c r="B650" s="19" t="str">
        <f t="shared" si="181"/>
        <v/>
      </c>
      <c r="C650" s="20" t="str">
        <f t="shared" si="182"/>
        <v/>
      </c>
      <c r="D650" s="29" t="str">
        <f t="shared" si="183"/>
        <v/>
      </c>
      <c r="E650" s="22" t="str">
        <f t="shared" si="184"/>
        <v/>
      </c>
      <c r="F650" s="31"/>
      <c r="G650" s="301"/>
      <c r="H650" s="302"/>
      <c r="I650" s="303"/>
      <c r="J650" s="304"/>
      <c r="K650" s="283"/>
      <c r="L650" s="305"/>
      <c r="M650" s="285"/>
      <c r="N650" s="287"/>
      <c r="O650" s="31"/>
      <c r="P650" s="19" t="str">
        <f t="shared" si="185"/>
        <v/>
      </c>
      <c r="Q650" s="20" t="str">
        <f t="shared" si="186"/>
        <v/>
      </c>
      <c r="R650" s="29" t="str">
        <f t="shared" si="187"/>
        <v/>
      </c>
      <c r="S650" s="22" t="str">
        <f t="shared" si="188"/>
        <v/>
      </c>
      <c r="T650" s="31"/>
      <c r="U650" s="69" t="str">
        <f t="shared" si="189"/>
        <v/>
      </c>
      <c r="V650" s="31"/>
      <c r="X650" s="76" t="str">
        <f t="shared" si="190"/>
        <v/>
      </c>
      <c r="Z650" s="76" t="str">
        <f t="shared" si="191"/>
        <v/>
      </c>
      <c r="AA650" s="76" t="str">
        <f t="shared" si="192"/>
        <v/>
      </c>
      <c r="AC650" s="19" t="str">
        <f>IF($K650="", "", SUMIF('Drinks List'!DH$11:DH$1010, $K650, 'Drinks List'!DG$11:DG$1010))</f>
        <v/>
      </c>
      <c r="AD650" s="21"/>
      <c r="AE650" s="59" t="str">
        <f>IF($K650="", "", SUMIF('Drinks List'!DJ$11:DJ$1010, $K650, 'Drinks List'!DI$11:DI$1010))</f>
        <v/>
      </c>
      <c r="AF650" s="21"/>
      <c r="AG650" s="59" t="str">
        <f>IF($K650="", "", SUMIF('Drinks List'!DL$11:DL$1010, $K650, 'Drinks List'!DK$11:DK$1010))</f>
        <v/>
      </c>
      <c r="AH650" s="21"/>
      <c r="AI650" s="59" t="str">
        <f>IF($K650="", "", SUMIF('Drinks List'!DN$11:DN$1010, $K650, 'Drinks List'!DM$11:DM$1010))</f>
        <v/>
      </c>
      <c r="AJ650" s="21"/>
      <c r="AK650" s="59" t="str">
        <f>IF($K650="", "", SUMIF('Drinks List'!DP$11:DP$1010, $K650, 'Drinks List'!DO$11:DO$1010))</f>
        <v/>
      </c>
      <c r="AL650" s="21"/>
      <c r="AM650" s="59" t="str">
        <f>IF($K650="", "", SUMIF('Drinks List'!DR$11:DR$1010, $K650, 'Drinks List'!DQ$11:DQ$1010))</f>
        <v/>
      </c>
      <c r="AN650" s="21"/>
      <c r="AO650" s="59" t="str">
        <f>IF($K650="", "", SUMIF('Drinks List'!DT$11:DT$1010, $K650, 'Drinks List'!DS$11:DS$1010))</f>
        <v/>
      </c>
      <c r="AP650" s="21"/>
      <c r="AQ650" s="59" t="str">
        <f>IF($K650="", "", SUMIF('Drinks List'!DV$11:DV$1010, $K650, 'Drinks List'!DU$11:DU$1010))</f>
        <v/>
      </c>
      <c r="AR650" s="21"/>
      <c r="AS650" s="59" t="str">
        <f>IF($K650="", "", SUMIF('Drinks List'!DX$11:DX$1010, $K650, 'Drinks List'!DW$11:DW$1010))</f>
        <v/>
      </c>
      <c r="AT650" s="21"/>
      <c r="AU650" s="59" t="str">
        <f>IF($K650="", "", SUMIF('Drinks List'!DZ$11:DZ$1010, $K650, 'Drinks List'!DY$11:DY$1010))</f>
        <v/>
      </c>
      <c r="AV650" s="21"/>
      <c r="AW650" s="59" t="str">
        <f>IF($K650="", "", SUMIF('Drinks List'!EB$11:EB$1010, $K650, 'Drinks List'!EA$11:EA$1010))</f>
        <v/>
      </c>
      <c r="AX650" s="21"/>
      <c r="AY650" s="59" t="str">
        <f>IF($K650="", "", SUMIF('Drinks List'!ED$11:ED$1010, $K650, 'Drinks List'!EC$11:EC$1010))</f>
        <v/>
      </c>
      <c r="AZ650" s="21"/>
      <c r="BA650" s="59" t="str">
        <f>IF($K650="", "", SUMIF('Drinks List'!EF$11:EF$1010, $K650, 'Drinks List'!EE$11:EE$1010))</f>
        <v/>
      </c>
      <c r="BB650" s="21"/>
      <c r="BC650" s="59" t="str">
        <f>IF($K650="", "", SUMIF('Drinks List'!EH$11:EH$1010, $K650, 'Drinks List'!EG$11:EG$1010))</f>
        <v/>
      </c>
      <c r="BD650" s="21"/>
      <c r="BE650" s="59" t="str">
        <f>IF($K650="", "", SUMIF('Drinks List'!EJ$11:EJ$1010, $K650, 'Drinks List'!EI$11:EI$1010))</f>
        <v/>
      </c>
      <c r="BF650" s="21"/>
      <c r="BG650" s="59" t="str">
        <f>IF($K650="", "", SUMIF('Drinks List'!EL$11:EL$1010, $K650, 'Drinks List'!EK$11:EK$1010))</f>
        <v/>
      </c>
      <c r="BH650" s="21"/>
      <c r="BI650" s="59" t="str">
        <f>IF($K650="", "", SUMIF('Drinks List'!EN$11:EN$1010, $K650, 'Drinks List'!EM$11:EM$1010))</f>
        <v/>
      </c>
      <c r="BJ650" s="21"/>
      <c r="BK650" s="59" t="str">
        <f>IF($K650="", "", SUMIF('Drinks List'!EP$11:EP$1010, $K650, 'Drinks List'!EO$11:EO$1010))</f>
        <v/>
      </c>
      <c r="BL650" s="21"/>
      <c r="BM650" s="59" t="str">
        <f>IF($K650="", "", SUMIF('Drinks List'!ER$11:ER$1010, $K650, 'Drinks List'!EQ$11:EQ$1010))</f>
        <v/>
      </c>
      <c r="BN650" s="21"/>
      <c r="BO650" s="65" t="str">
        <f>IF($K650="", "", SUMIF('Drinks List'!ET$11:ET$1010, $K650, 'Drinks List'!ES$11:ES$1010))</f>
        <v/>
      </c>
      <c r="BQ650" s="120" t="str">
        <f t="shared" si="193"/>
        <v/>
      </c>
      <c r="BR650" s="62" t="str">
        <f t="shared" si="194"/>
        <v/>
      </c>
      <c r="BS650" s="76" t="str">
        <f>IF(BQ650="", "", COUNTIF(BQ$11:BQ$1010, "&gt;"&amp;BQ650)+1+COUNTIF(BQ$11:BQ650, BQ650)-1)</f>
        <v/>
      </c>
      <c r="BT650" s="76" t="str">
        <f>IF(BR650="", "", COUNTIF(BR$11:BR$1010, "&lt;"&amp;BR650)+1+COUNTIF(BR$11:BR650, BR650)-1)</f>
        <v/>
      </c>
      <c r="BV650" s="76" t="str">
        <f t="shared" si="195"/>
        <v/>
      </c>
      <c r="BW650" s="124" t="str">
        <f t="shared" si="196"/>
        <v/>
      </c>
      <c r="BX650" s="115" t="str">
        <f t="shared" si="197"/>
        <v/>
      </c>
      <c r="BY650" s="125" t="str">
        <f t="shared" si="198"/>
        <v/>
      </c>
      <c r="CA650" s="106" t="str">
        <f t="shared" si="199"/>
        <v/>
      </c>
      <c r="CB650" s="22" t="str">
        <f t="shared" si="200"/>
        <v/>
      </c>
      <c r="CD650" s="76" t="str">
        <f>IF($J650="", "", IF($BV650=0, "", COUNTIF($J$11:$J$1010, "&lt;"&amp;$J650)+1+COUNTIF($J$11:$J650, $J650)-1))</f>
        <v/>
      </c>
    </row>
    <row r="651" spans="1:82" x14ac:dyDescent="0.25">
      <c r="A651" s="31"/>
      <c r="B651" s="19" t="str">
        <f t="shared" ref="B651:B714" si="201">IF($J651="", "", ($G651-$H651+$I651)*$L651)</f>
        <v/>
      </c>
      <c r="C651" s="20" t="str">
        <f t="shared" ref="C651:C714" si="202">IF($J651="", "", ROUND($B651*$M651, 2))</f>
        <v/>
      </c>
      <c r="D651" s="29" t="str">
        <f t="shared" ref="D651:D714" si="203">IFERROR(IF($J651="", "", ROUNDUP($B651/$L651, 0)), "")</f>
        <v/>
      </c>
      <c r="E651" s="22" t="str">
        <f t="shared" ref="E651:E714" si="204">IFERROR(IF($J651="", "", $D651*$M651), "")</f>
        <v/>
      </c>
      <c r="F651" s="31"/>
      <c r="G651" s="301"/>
      <c r="H651" s="302"/>
      <c r="I651" s="303"/>
      <c r="J651" s="304"/>
      <c r="K651" s="283"/>
      <c r="L651" s="305"/>
      <c r="M651" s="285"/>
      <c r="N651" s="287"/>
      <c r="O651" s="31"/>
      <c r="P651" s="19" t="str">
        <f t="shared" ref="P651:P714" si="205">IF($K651="", "", SUM($AC651:$BO651))</f>
        <v/>
      </c>
      <c r="Q651" s="20" t="str">
        <f t="shared" ref="Q651:Q714" si="206">IF($J651="", "", ROUND($P651*$M651, 2))</f>
        <v/>
      </c>
      <c r="R651" s="29" t="str">
        <f t="shared" ref="R651:R714" si="207">IFERROR(IF($J651="", "", ROUNDUP($P651/$L651, 0)), "")</f>
        <v/>
      </c>
      <c r="S651" s="22" t="str">
        <f t="shared" ref="S651:S714" si="208">IFERROR(IF($J651="", "", $R651*$M651), "")</f>
        <v/>
      </c>
      <c r="T651" s="31"/>
      <c r="U651" s="69" t="str">
        <f t="shared" ref="U651:U714" si="209">IF(OR($B651="", $P651=""), "", IFERROR(ROUND($B651/$P651, 4), ""))</f>
        <v/>
      </c>
      <c r="V651" s="31"/>
      <c r="X651" s="76" t="str">
        <f t="shared" si="190"/>
        <v/>
      </c>
      <c r="Z651" s="76" t="str">
        <f t="shared" si="191"/>
        <v/>
      </c>
      <c r="AA651" s="76" t="str">
        <f t="shared" si="192"/>
        <v/>
      </c>
      <c r="AC651" s="19" t="str">
        <f>IF($K651="", "", SUMIF('Drinks List'!DH$11:DH$1010, $K651, 'Drinks List'!DG$11:DG$1010))</f>
        <v/>
      </c>
      <c r="AD651" s="21"/>
      <c r="AE651" s="59" t="str">
        <f>IF($K651="", "", SUMIF('Drinks List'!DJ$11:DJ$1010, $K651, 'Drinks List'!DI$11:DI$1010))</f>
        <v/>
      </c>
      <c r="AF651" s="21"/>
      <c r="AG651" s="59" t="str">
        <f>IF($K651="", "", SUMIF('Drinks List'!DL$11:DL$1010, $K651, 'Drinks List'!DK$11:DK$1010))</f>
        <v/>
      </c>
      <c r="AH651" s="21"/>
      <c r="AI651" s="59" t="str">
        <f>IF($K651="", "", SUMIF('Drinks List'!DN$11:DN$1010, $K651, 'Drinks List'!DM$11:DM$1010))</f>
        <v/>
      </c>
      <c r="AJ651" s="21"/>
      <c r="AK651" s="59" t="str">
        <f>IF($K651="", "", SUMIF('Drinks List'!DP$11:DP$1010, $K651, 'Drinks List'!DO$11:DO$1010))</f>
        <v/>
      </c>
      <c r="AL651" s="21"/>
      <c r="AM651" s="59" t="str">
        <f>IF($K651="", "", SUMIF('Drinks List'!DR$11:DR$1010, $K651, 'Drinks List'!DQ$11:DQ$1010))</f>
        <v/>
      </c>
      <c r="AN651" s="21"/>
      <c r="AO651" s="59" t="str">
        <f>IF($K651="", "", SUMIF('Drinks List'!DT$11:DT$1010, $K651, 'Drinks List'!DS$11:DS$1010))</f>
        <v/>
      </c>
      <c r="AP651" s="21"/>
      <c r="AQ651" s="59" t="str">
        <f>IF($K651="", "", SUMIF('Drinks List'!DV$11:DV$1010, $K651, 'Drinks List'!DU$11:DU$1010))</f>
        <v/>
      </c>
      <c r="AR651" s="21"/>
      <c r="AS651" s="59" t="str">
        <f>IF($K651="", "", SUMIF('Drinks List'!DX$11:DX$1010, $K651, 'Drinks List'!DW$11:DW$1010))</f>
        <v/>
      </c>
      <c r="AT651" s="21"/>
      <c r="AU651" s="59" t="str">
        <f>IF($K651="", "", SUMIF('Drinks List'!DZ$11:DZ$1010, $K651, 'Drinks List'!DY$11:DY$1010))</f>
        <v/>
      </c>
      <c r="AV651" s="21"/>
      <c r="AW651" s="59" t="str">
        <f>IF($K651="", "", SUMIF('Drinks List'!EB$11:EB$1010, $K651, 'Drinks List'!EA$11:EA$1010))</f>
        <v/>
      </c>
      <c r="AX651" s="21"/>
      <c r="AY651" s="59" t="str">
        <f>IF($K651="", "", SUMIF('Drinks List'!ED$11:ED$1010, $K651, 'Drinks List'!EC$11:EC$1010))</f>
        <v/>
      </c>
      <c r="AZ651" s="21"/>
      <c r="BA651" s="59" t="str">
        <f>IF($K651="", "", SUMIF('Drinks List'!EF$11:EF$1010, $K651, 'Drinks List'!EE$11:EE$1010))</f>
        <v/>
      </c>
      <c r="BB651" s="21"/>
      <c r="BC651" s="59" t="str">
        <f>IF($K651="", "", SUMIF('Drinks List'!EH$11:EH$1010, $K651, 'Drinks List'!EG$11:EG$1010))</f>
        <v/>
      </c>
      <c r="BD651" s="21"/>
      <c r="BE651" s="59" t="str">
        <f>IF($K651="", "", SUMIF('Drinks List'!EJ$11:EJ$1010, $K651, 'Drinks List'!EI$11:EI$1010))</f>
        <v/>
      </c>
      <c r="BF651" s="21"/>
      <c r="BG651" s="59" t="str">
        <f>IF($K651="", "", SUMIF('Drinks List'!EL$11:EL$1010, $K651, 'Drinks List'!EK$11:EK$1010))</f>
        <v/>
      </c>
      <c r="BH651" s="21"/>
      <c r="BI651" s="59" t="str">
        <f>IF($K651="", "", SUMIF('Drinks List'!EN$11:EN$1010, $K651, 'Drinks List'!EM$11:EM$1010))</f>
        <v/>
      </c>
      <c r="BJ651" s="21"/>
      <c r="BK651" s="59" t="str">
        <f>IF($K651="", "", SUMIF('Drinks List'!EP$11:EP$1010, $K651, 'Drinks List'!EO$11:EO$1010))</f>
        <v/>
      </c>
      <c r="BL651" s="21"/>
      <c r="BM651" s="59" t="str">
        <f>IF($K651="", "", SUMIF('Drinks List'!ER$11:ER$1010, $K651, 'Drinks List'!EQ$11:EQ$1010))</f>
        <v/>
      </c>
      <c r="BN651" s="21"/>
      <c r="BO651" s="65" t="str">
        <f>IF($K651="", "", SUMIF('Drinks List'!ET$11:ET$1010, $K651, 'Drinks List'!ES$11:ES$1010))</f>
        <v/>
      </c>
      <c r="BQ651" s="120" t="str">
        <f t="shared" si="193"/>
        <v/>
      </c>
      <c r="BR651" s="62" t="str">
        <f t="shared" si="194"/>
        <v/>
      </c>
      <c r="BS651" s="76" t="str">
        <f>IF(BQ651="", "", COUNTIF(BQ$11:BQ$1010, "&gt;"&amp;BQ651)+1+COUNTIF(BQ$11:BQ651, BQ651)-1)</f>
        <v/>
      </c>
      <c r="BT651" s="76" t="str">
        <f>IF(BR651="", "", COUNTIF(BR$11:BR$1010, "&lt;"&amp;BR651)+1+COUNTIF(BR$11:BR651, BR651)-1)</f>
        <v/>
      </c>
      <c r="BV651" s="76" t="str">
        <f t="shared" si="195"/>
        <v/>
      </c>
      <c r="BW651" s="124" t="str">
        <f t="shared" si="196"/>
        <v/>
      </c>
      <c r="BX651" s="115" t="str">
        <f t="shared" si="197"/>
        <v/>
      </c>
      <c r="BY651" s="125" t="str">
        <f t="shared" si="198"/>
        <v/>
      </c>
      <c r="CA651" s="106" t="str">
        <f t="shared" si="199"/>
        <v/>
      </c>
      <c r="CB651" s="22" t="str">
        <f t="shared" si="200"/>
        <v/>
      </c>
      <c r="CD651" s="76" t="str">
        <f>IF($J651="", "", IF($BV651=0, "", COUNTIF($J$11:$J$1010, "&lt;"&amp;$J651)+1+COUNTIF($J$11:$J651, $J651)-1))</f>
        <v/>
      </c>
    </row>
    <row r="652" spans="1:82" x14ac:dyDescent="0.25">
      <c r="A652" s="31"/>
      <c r="B652" s="19" t="str">
        <f t="shared" si="201"/>
        <v/>
      </c>
      <c r="C652" s="20" t="str">
        <f t="shared" si="202"/>
        <v/>
      </c>
      <c r="D652" s="29" t="str">
        <f t="shared" si="203"/>
        <v/>
      </c>
      <c r="E652" s="22" t="str">
        <f t="shared" si="204"/>
        <v/>
      </c>
      <c r="F652" s="31"/>
      <c r="G652" s="301"/>
      <c r="H652" s="302"/>
      <c r="I652" s="303"/>
      <c r="J652" s="304"/>
      <c r="K652" s="283"/>
      <c r="L652" s="305"/>
      <c r="M652" s="285"/>
      <c r="N652" s="287"/>
      <c r="O652" s="31"/>
      <c r="P652" s="19" t="str">
        <f t="shared" si="205"/>
        <v/>
      </c>
      <c r="Q652" s="20" t="str">
        <f t="shared" si="206"/>
        <v/>
      </c>
      <c r="R652" s="29" t="str">
        <f t="shared" si="207"/>
        <v/>
      </c>
      <c r="S652" s="22" t="str">
        <f t="shared" si="208"/>
        <v/>
      </c>
      <c r="T652" s="31"/>
      <c r="U652" s="69" t="str">
        <f t="shared" si="209"/>
        <v/>
      </c>
      <c r="V652" s="31"/>
      <c r="X652" s="76" t="str">
        <f t="shared" ref="X652:X715" si="210">IF(COUNTIF($J652:$N652, "")=5, "", "X")</f>
        <v/>
      </c>
      <c r="Z652" s="76" t="str">
        <f t="shared" ref="Z652:Z715" si="211">IF($J652="", "", IF(COUNTIF($J$11:$J$1010, $J652)&gt;1, "X", ""))</f>
        <v/>
      </c>
      <c r="AA652" s="76" t="str">
        <f t="shared" ref="AA652:AA715" si="212">IF($K652="", "", IF(COUNTIF($K$11:$K$1010, $K652)&gt;1, "X", ""))</f>
        <v/>
      </c>
      <c r="AC652" s="19" t="str">
        <f>IF($K652="", "", SUMIF('Drinks List'!DH$11:DH$1010, $K652, 'Drinks List'!DG$11:DG$1010))</f>
        <v/>
      </c>
      <c r="AD652" s="21"/>
      <c r="AE652" s="59" t="str">
        <f>IF($K652="", "", SUMIF('Drinks List'!DJ$11:DJ$1010, $K652, 'Drinks List'!DI$11:DI$1010))</f>
        <v/>
      </c>
      <c r="AF652" s="21"/>
      <c r="AG652" s="59" t="str">
        <f>IF($K652="", "", SUMIF('Drinks List'!DL$11:DL$1010, $K652, 'Drinks List'!DK$11:DK$1010))</f>
        <v/>
      </c>
      <c r="AH652" s="21"/>
      <c r="AI652" s="59" t="str">
        <f>IF($K652="", "", SUMIF('Drinks List'!DN$11:DN$1010, $K652, 'Drinks List'!DM$11:DM$1010))</f>
        <v/>
      </c>
      <c r="AJ652" s="21"/>
      <c r="AK652" s="59" t="str">
        <f>IF($K652="", "", SUMIF('Drinks List'!DP$11:DP$1010, $K652, 'Drinks List'!DO$11:DO$1010))</f>
        <v/>
      </c>
      <c r="AL652" s="21"/>
      <c r="AM652" s="59" t="str">
        <f>IF($K652="", "", SUMIF('Drinks List'!DR$11:DR$1010, $K652, 'Drinks List'!DQ$11:DQ$1010))</f>
        <v/>
      </c>
      <c r="AN652" s="21"/>
      <c r="AO652" s="59" t="str">
        <f>IF($K652="", "", SUMIF('Drinks List'!DT$11:DT$1010, $K652, 'Drinks List'!DS$11:DS$1010))</f>
        <v/>
      </c>
      <c r="AP652" s="21"/>
      <c r="AQ652" s="59" t="str">
        <f>IF($K652="", "", SUMIF('Drinks List'!DV$11:DV$1010, $K652, 'Drinks List'!DU$11:DU$1010))</f>
        <v/>
      </c>
      <c r="AR652" s="21"/>
      <c r="AS652" s="59" t="str">
        <f>IF($K652="", "", SUMIF('Drinks List'!DX$11:DX$1010, $K652, 'Drinks List'!DW$11:DW$1010))</f>
        <v/>
      </c>
      <c r="AT652" s="21"/>
      <c r="AU652" s="59" t="str">
        <f>IF($K652="", "", SUMIF('Drinks List'!DZ$11:DZ$1010, $K652, 'Drinks List'!DY$11:DY$1010))</f>
        <v/>
      </c>
      <c r="AV652" s="21"/>
      <c r="AW652" s="59" t="str">
        <f>IF($K652="", "", SUMIF('Drinks List'!EB$11:EB$1010, $K652, 'Drinks List'!EA$11:EA$1010))</f>
        <v/>
      </c>
      <c r="AX652" s="21"/>
      <c r="AY652" s="59" t="str">
        <f>IF($K652="", "", SUMIF('Drinks List'!ED$11:ED$1010, $K652, 'Drinks List'!EC$11:EC$1010))</f>
        <v/>
      </c>
      <c r="AZ652" s="21"/>
      <c r="BA652" s="59" t="str">
        <f>IF($K652="", "", SUMIF('Drinks List'!EF$11:EF$1010, $K652, 'Drinks List'!EE$11:EE$1010))</f>
        <v/>
      </c>
      <c r="BB652" s="21"/>
      <c r="BC652" s="59" t="str">
        <f>IF($K652="", "", SUMIF('Drinks List'!EH$11:EH$1010, $K652, 'Drinks List'!EG$11:EG$1010))</f>
        <v/>
      </c>
      <c r="BD652" s="21"/>
      <c r="BE652" s="59" t="str">
        <f>IF($K652="", "", SUMIF('Drinks List'!EJ$11:EJ$1010, $K652, 'Drinks List'!EI$11:EI$1010))</f>
        <v/>
      </c>
      <c r="BF652" s="21"/>
      <c r="BG652" s="59" t="str">
        <f>IF($K652="", "", SUMIF('Drinks List'!EL$11:EL$1010, $K652, 'Drinks List'!EK$11:EK$1010))</f>
        <v/>
      </c>
      <c r="BH652" s="21"/>
      <c r="BI652" s="59" t="str">
        <f>IF($K652="", "", SUMIF('Drinks List'!EN$11:EN$1010, $K652, 'Drinks List'!EM$11:EM$1010))</f>
        <v/>
      </c>
      <c r="BJ652" s="21"/>
      <c r="BK652" s="59" t="str">
        <f>IF($K652="", "", SUMIF('Drinks List'!EP$11:EP$1010, $K652, 'Drinks List'!EO$11:EO$1010))</f>
        <v/>
      </c>
      <c r="BL652" s="21"/>
      <c r="BM652" s="59" t="str">
        <f>IF($K652="", "", SUMIF('Drinks List'!ER$11:ER$1010, $K652, 'Drinks List'!EQ$11:EQ$1010))</f>
        <v/>
      </c>
      <c r="BN652" s="21"/>
      <c r="BO652" s="65" t="str">
        <f>IF($K652="", "", SUMIF('Drinks List'!ET$11:ET$1010, $K652, 'Drinks List'!ES$11:ES$1010))</f>
        <v/>
      </c>
      <c r="BQ652" s="120" t="str">
        <f t="shared" ref="BQ652:BQ715" si="213">IF($X652="", "", IF($U652&gt;1, $U652, ""))</f>
        <v/>
      </c>
      <c r="BR652" s="62" t="str">
        <f t="shared" ref="BR652:BR715" si="214">IF($X652="", "", IF($U652&lt;1, $U652, ""))</f>
        <v/>
      </c>
      <c r="BS652" s="76" t="str">
        <f>IF(BQ652="", "", COUNTIF(BQ$11:BQ$1010, "&gt;"&amp;BQ652)+1+COUNTIF(BQ$11:BQ652, BQ652)-1)</f>
        <v/>
      </c>
      <c r="BT652" s="76" t="str">
        <f>IF(BR652="", "", COUNTIF(BR$11:BR$1010, "&lt;"&amp;BR652)+1+COUNTIF(BR$11:BR652, BR652)-1)</f>
        <v/>
      </c>
      <c r="BV652" s="76" t="str">
        <f t="shared" ref="BV652:BV715" si="215">IF($BV$9=$BV$3, $BW652, IF($BV$9=$BV$4, $BX652, IF($BV$9=$BV$5, $BY652, "")))</f>
        <v/>
      </c>
      <c r="BW652" s="124" t="str">
        <f t="shared" ref="BW652:BW715" si="216">IF($J652="", "", $D652)</f>
        <v/>
      </c>
      <c r="BX652" s="115" t="str">
        <f t="shared" ref="BX652:BX715" si="217">IF($J652="", "", $R652)</f>
        <v/>
      </c>
      <c r="BY652" s="125" t="str">
        <f t="shared" ref="BY652:BY715" si="218">IF($J652="", "", IF($N652&lt;=H652, 0, $N652-ROUNDDOWN($H652, 0)))</f>
        <v/>
      </c>
      <c r="CA652" s="106" t="str">
        <f t="shared" ref="CA652:CA715" si="219">IF($BV652="", "", $M652)</f>
        <v/>
      </c>
      <c r="CB652" s="22" t="str">
        <f t="shared" ref="CB652:CB715" si="220">IF($BV652="", "", $CA652*$BV652)</f>
        <v/>
      </c>
      <c r="CD652" s="76" t="str">
        <f>IF($J652="", "", IF($BV652=0, "", COUNTIF($J$11:$J$1010, "&lt;"&amp;$J652)+1+COUNTIF($J$11:$J652, $J652)-1))</f>
        <v/>
      </c>
    </row>
    <row r="653" spans="1:82" x14ac:dyDescent="0.25">
      <c r="A653" s="31"/>
      <c r="B653" s="19" t="str">
        <f t="shared" si="201"/>
        <v/>
      </c>
      <c r="C653" s="20" t="str">
        <f t="shared" si="202"/>
        <v/>
      </c>
      <c r="D653" s="29" t="str">
        <f t="shared" si="203"/>
        <v/>
      </c>
      <c r="E653" s="22" t="str">
        <f t="shared" si="204"/>
        <v/>
      </c>
      <c r="F653" s="31"/>
      <c r="G653" s="301"/>
      <c r="H653" s="302"/>
      <c r="I653" s="303"/>
      <c r="J653" s="304"/>
      <c r="K653" s="283"/>
      <c r="L653" s="305"/>
      <c r="M653" s="285"/>
      <c r="N653" s="287"/>
      <c r="O653" s="31"/>
      <c r="P653" s="19" t="str">
        <f t="shared" si="205"/>
        <v/>
      </c>
      <c r="Q653" s="20" t="str">
        <f t="shared" si="206"/>
        <v/>
      </c>
      <c r="R653" s="29" t="str">
        <f t="shared" si="207"/>
        <v/>
      </c>
      <c r="S653" s="22" t="str">
        <f t="shared" si="208"/>
        <v/>
      </c>
      <c r="T653" s="31"/>
      <c r="U653" s="69" t="str">
        <f t="shared" si="209"/>
        <v/>
      </c>
      <c r="V653" s="31"/>
      <c r="X653" s="76" t="str">
        <f t="shared" si="210"/>
        <v/>
      </c>
      <c r="Z653" s="76" t="str">
        <f t="shared" si="211"/>
        <v/>
      </c>
      <c r="AA653" s="76" t="str">
        <f t="shared" si="212"/>
        <v/>
      </c>
      <c r="AC653" s="19" t="str">
        <f>IF($K653="", "", SUMIF('Drinks List'!DH$11:DH$1010, $K653, 'Drinks List'!DG$11:DG$1010))</f>
        <v/>
      </c>
      <c r="AD653" s="21"/>
      <c r="AE653" s="59" t="str">
        <f>IF($K653="", "", SUMIF('Drinks List'!DJ$11:DJ$1010, $K653, 'Drinks List'!DI$11:DI$1010))</f>
        <v/>
      </c>
      <c r="AF653" s="21"/>
      <c r="AG653" s="59" t="str">
        <f>IF($K653="", "", SUMIF('Drinks List'!DL$11:DL$1010, $K653, 'Drinks List'!DK$11:DK$1010))</f>
        <v/>
      </c>
      <c r="AH653" s="21"/>
      <c r="AI653" s="59" t="str">
        <f>IF($K653="", "", SUMIF('Drinks List'!DN$11:DN$1010, $K653, 'Drinks List'!DM$11:DM$1010))</f>
        <v/>
      </c>
      <c r="AJ653" s="21"/>
      <c r="AK653" s="59" t="str">
        <f>IF($K653="", "", SUMIF('Drinks List'!DP$11:DP$1010, $K653, 'Drinks List'!DO$11:DO$1010))</f>
        <v/>
      </c>
      <c r="AL653" s="21"/>
      <c r="AM653" s="59" t="str">
        <f>IF($K653="", "", SUMIF('Drinks List'!DR$11:DR$1010, $K653, 'Drinks List'!DQ$11:DQ$1010))</f>
        <v/>
      </c>
      <c r="AN653" s="21"/>
      <c r="AO653" s="59" t="str">
        <f>IF($K653="", "", SUMIF('Drinks List'!DT$11:DT$1010, $K653, 'Drinks List'!DS$11:DS$1010))</f>
        <v/>
      </c>
      <c r="AP653" s="21"/>
      <c r="AQ653" s="59" t="str">
        <f>IF($K653="", "", SUMIF('Drinks List'!DV$11:DV$1010, $K653, 'Drinks List'!DU$11:DU$1010))</f>
        <v/>
      </c>
      <c r="AR653" s="21"/>
      <c r="AS653" s="59" t="str">
        <f>IF($K653="", "", SUMIF('Drinks List'!DX$11:DX$1010, $K653, 'Drinks List'!DW$11:DW$1010))</f>
        <v/>
      </c>
      <c r="AT653" s="21"/>
      <c r="AU653" s="59" t="str">
        <f>IF($K653="", "", SUMIF('Drinks List'!DZ$11:DZ$1010, $K653, 'Drinks List'!DY$11:DY$1010))</f>
        <v/>
      </c>
      <c r="AV653" s="21"/>
      <c r="AW653" s="59" t="str">
        <f>IF($K653="", "", SUMIF('Drinks List'!EB$11:EB$1010, $K653, 'Drinks List'!EA$11:EA$1010))</f>
        <v/>
      </c>
      <c r="AX653" s="21"/>
      <c r="AY653" s="59" t="str">
        <f>IF($K653="", "", SUMIF('Drinks List'!ED$11:ED$1010, $K653, 'Drinks List'!EC$11:EC$1010))</f>
        <v/>
      </c>
      <c r="AZ653" s="21"/>
      <c r="BA653" s="59" t="str">
        <f>IF($K653="", "", SUMIF('Drinks List'!EF$11:EF$1010, $K653, 'Drinks List'!EE$11:EE$1010))</f>
        <v/>
      </c>
      <c r="BB653" s="21"/>
      <c r="BC653" s="59" t="str">
        <f>IF($K653="", "", SUMIF('Drinks List'!EH$11:EH$1010, $K653, 'Drinks List'!EG$11:EG$1010))</f>
        <v/>
      </c>
      <c r="BD653" s="21"/>
      <c r="BE653" s="59" t="str">
        <f>IF($K653="", "", SUMIF('Drinks List'!EJ$11:EJ$1010, $K653, 'Drinks List'!EI$11:EI$1010))</f>
        <v/>
      </c>
      <c r="BF653" s="21"/>
      <c r="BG653" s="59" t="str">
        <f>IF($K653="", "", SUMIF('Drinks List'!EL$11:EL$1010, $K653, 'Drinks List'!EK$11:EK$1010))</f>
        <v/>
      </c>
      <c r="BH653" s="21"/>
      <c r="BI653" s="59" t="str">
        <f>IF($K653="", "", SUMIF('Drinks List'!EN$11:EN$1010, $K653, 'Drinks List'!EM$11:EM$1010))</f>
        <v/>
      </c>
      <c r="BJ653" s="21"/>
      <c r="BK653" s="59" t="str">
        <f>IF($K653="", "", SUMIF('Drinks List'!EP$11:EP$1010, $K653, 'Drinks List'!EO$11:EO$1010))</f>
        <v/>
      </c>
      <c r="BL653" s="21"/>
      <c r="BM653" s="59" t="str">
        <f>IF($K653="", "", SUMIF('Drinks List'!ER$11:ER$1010, $K653, 'Drinks List'!EQ$11:EQ$1010))</f>
        <v/>
      </c>
      <c r="BN653" s="21"/>
      <c r="BO653" s="65" t="str">
        <f>IF($K653="", "", SUMIF('Drinks List'!ET$11:ET$1010, $K653, 'Drinks List'!ES$11:ES$1010))</f>
        <v/>
      </c>
      <c r="BQ653" s="120" t="str">
        <f t="shared" si="213"/>
        <v/>
      </c>
      <c r="BR653" s="62" t="str">
        <f t="shared" si="214"/>
        <v/>
      </c>
      <c r="BS653" s="76" t="str">
        <f>IF(BQ653="", "", COUNTIF(BQ$11:BQ$1010, "&gt;"&amp;BQ653)+1+COUNTIF(BQ$11:BQ653, BQ653)-1)</f>
        <v/>
      </c>
      <c r="BT653" s="76" t="str">
        <f>IF(BR653="", "", COUNTIF(BR$11:BR$1010, "&lt;"&amp;BR653)+1+COUNTIF(BR$11:BR653, BR653)-1)</f>
        <v/>
      </c>
      <c r="BV653" s="76" t="str">
        <f t="shared" si="215"/>
        <v/>
      </c>
      <c r="BW653" s="124" t="str">
        <f t="shared" si="216"/>
        <v/>
      </c>
      <c r="BX653" s="115" t="str">
        <f t="shared" si="217"/>
        <v/>
      </c>
      <c r="BY653" s="125" t="str">
        <f t="shared" si="218"/>
        <v/>
      </c>
      <c r="CA653" s="106" t="str">
        <f t="shared" si="219"/>
        <v/>
      </c>
      <c r="CB653" s="22" t="str">
        <f t="shared" si="220"/>
        <v/>
      </c>
      <c r="CD653" s="76" t="str">
        <f>IF($J653="", "", IF($BV653=0, "", COUNTIF($J$11:$J$1010, "&lt;"&amp;$J653)+1+COUNTIF($J$11:$J653, $J653)-1))</f>
        <v/>
      </c>
    </row>
    <row r="654" spans="1:82" x14ac:dyDescent="0.25">
      <c r="A654" s="31"/>
      <c r="B654" s="19" t="str">
        <f t="shared" si="201"/>
        <v/>
      </c>
      <c r="C654" s="20" t="str">
        <f t="shared" si="202"/>
        <v/>
      </c>
      <c r="D654" s="29" t="str">
        <f t="shared" si="203"/>
        <v/>
      </c>
      <c r="E654" s="22" t="str">
        <f t="shared" si="204"/>
        <v/>
      </c>
      <c r="F654" s="31"/>
      <c r="G654" s="301"/>
      <c r="H654" s="302"/>
      <c r="I654" s="303"/>
      <c r="J654" s="304"/>
      <c r="K654" s="283"/>
      <c r="L654" s="305"/>
      <c r="M654" s="285"/>
      <c r="N654" s="287"/>
      <c r="O654" s="31"/>
      <c r="P654" s="19" t="str">
        <f t="shared" si="205"/>
        <v/>
      </c>
      <c r="Q654" s="20" t="str">
        <f t="shared" si="206"/>
        <v/>
      </c>
      <c r="R654" s="29" t="str">
        <f t="shared" si="207"/>
        <v/>
      </c>
      <c r="S654" s="22" t="str">
        <f t="shared" si="208"/>
        <v/>
      </c>
      <c r="T654" s="31"/>
      <c r="U654" s="69" t="str">
        <f t="shared" si="209"/>
        <v/>
      </c>
      <c r="V654" s="31"/>
      <c r="X654" s="76" t="str">
        <f t="shared" si="210"/>
        <v/>
      </c>
      <c r="Z654" s="76" t="str">
        <f t="shared" si="211"/>
        <v/>
      </c>
      <c r="AA654" s="76" t="str">
        <f t="shared" si="212"/>
        <v/>
      </c>
      <c r="AC654" s="19" t="str">
        <f>IF($K654="", "", SUMIF('Drinks List'!DH$11:DH$1010, $K654, 'Drinks List'!DG$11:DG$1010))</f>
        <v/>
      </c>
      <c r="AD654" s="21"/>
      <c r="AE654" s="59" t="str">
        <f>IF($K654="", "", SUMIF('Drinks List'!DJ$11:DJ$1010, $K654, 'Drinks List'!DI$11:DI$1010))</f>
        <v/>
      </c>
      <c r="AF654" s="21"/>
      <c r="AG654" s="59" t="str">
        <f>IF($K654="", "", SUMIF('Drinks List'!DL$11:DL$1010, $K654, 'Drinks List'!DK$11:DK$1010))</f>
        <v/>
      </c>
      <c r="AH654" s="21"/>
      <c r="AI654" s="59" t="str">
        <f>IF($K654="", "", SUMIF('Drinks List'!DN$11:DN$1010, $K654, 'Drinks List'!DM$11:DM$1010))</f>
        <v/>
      </c>
      <c r="AJ654" s="21"/>
      <c r="AK654" s="59" t="str">
        <f>IF($K654="", "", SUMIF('Drinks List'!DP$11:DP$1010, $K654, 'Drinks List'!DO$11:DO$1010))</f>
        <v/>
      </c>
      <c r="AL654" s="21"/>
      <c r="AM654" s="59" t="str">
        <f>IF($K654="", "", SUMIF('Drinks List'!DR$11:DR$1010, $K654, 'Drinks List'!DQ$11:DQ$1010))</f>
        <v/>
      </c>
      <c r="AN654" s="21"/>
      <c r="AO654" s="59" t="str">
        <f>IF($K654="", "", SUMIF('Drinks List'!DT$11:DT$1010, $K654, 'Drinks List'!DS$11:DS$1010))</f>
        <v/>
      </c>
      <c r="AP654" s="21"/>
      <c r="AQ654" s="59" t="str">
        <f>IF($K654="", "", SUMIF('Drinks List'!DV$11:DV$1010, $K654, 'Drinks List'!DU$11:DU$1010))</f>
        <v/>
      </c>
      <c r="AR654" s="21"/>
      <c r="AS654" s="59" t="str">
        <f>IF($K654="", "", SUMIF('Drinks List'!DX$11:DX$1010, $K654, 'Drinks List'!DW$11:DW$1010))</f>
        <v/>
      </c>
      <c r="AT654" s="21"/>
      <c r="AU654" s="59" t="str">
        <f>IF($K654="", "", SUMIF('Drinks List'!DZ$11:DZ$1010, $K654, 'Drinks List'!DY$11:DY$1010))</f>
        <v/>
      </c>
      <c r="AV654" s="21"/>
      <c r="AW654" s="59" t="str">
        <f>IF($K654="", "", SUMIF('Drinks List'!EB$11:EB$1010, $K654, 'Drinks List'!EA$11:EA$1010))</f>
        <v/>
      </c>
      <c r="AX654" s="21"/>
      <c r="AY654" s="59" t="str">
        <f>IF($K654="", "", SUMIF('Drinks List'!ED$11:ED$1010, $K654, 'Drinks List'!EC$11:EC$1010))</f>
        <v/>
      </c>
      <c r="AZ654" s="21"/>
      <c r="BA654" s="59" t="str">
        <f>IF($K654="", "", SUMIF('Drinks List'!EF$11:EF$1010, $K654, 'Drinks List'!EE$11:EE$1010))</f>
        <v/>
      </c>
      <c r="BB654" s="21"/>
      <c r="BC654" s="59" t="str">
        <f>IF($K654="", "", SUMIF('Drinks List'!EH$11:EH$1010, $K654, 'Drinks List'!EG$11:EG$1010))</f>
        <v/>
      </c>
      <c r="BD654" s="21"/>
      <c r="BE654" s="59" t="str">
        <f>IF($K654="", "", SUMIF('Drinks List'!EJ$11:EJ$1010, $K654, 'Drinks List'!EI$11:EI$1010))</f>
        <v/>
      </c>
      <c r="BF654" s="21"/>
      <c r="BG654" s="59" t="str">
        <f>IF($K654="", "", SUMIF('Drinks List'!EL$11:EL$1010, $K654, 'Drinks List'!EK$11:EK$1010))</f>
        <v/>
      </c>
      <c r="BH654" s="21"/>
      <c r="BI654" s="59" t="str">
        <f>IF($K654="", "", SUMIF('Drinks List'!EN$11:EN$1010, $K654, 'Drinks List'!EM$11:EM$1010))</f>
        <v/>
      </c>
      <c r="BJ654" s="21"/>
      <c r="BK654" s="59" t="str">
        <f>IF($K654="", "", SUMIF('Drinks List'!EP$11:EP$1010, $K654, 'Drinks List'!EO$11:EO$1010))</f>
        <v/>
      </c>
      <c r="BL654" s="21"/>
      <c r="BM654" s="59" t="str">
        <f>IF($K654="", "", SUMIF('Drinks List'!ER$11:ER$1010, $K654, 'Drinks List'!EQ$11:EQ$1010))</f>
        <v/>
      </c>
      <c r="BN654" s="21"/>
      <c r="BO654" s="65" t="str">
        <f>IF($K654="", "", SUMIF('Drinks List'!ET$11:ET$1010, $K654, 'Drinks List'!ES$11:ES$1010))</f>
        <v/>
      </c>
      <c r="BQ654" s="120" t="str">
        <f t="shared" si="213"/>
        <v/>
      </c>
      <c r="BR654" s="62" t="str">
        <f t="shared" si="214"/>
        <v/>
      </c>
      <c r="BS654" s="76" t="str">
        <f>IF(BQ654="", "", COUNTIF(BQ$11:BQ$1010, "&gt;"&amp;BQ654)+1+COUNTIF(BQ$11:BQ654, BQ654)-1)</f>
        <v/>
      </c>
      <c r="BT654" s="76" t="str">
        <f>IF(BR654="", "", COUNTIF(BR$11:BR$1010, "&lt;"&amp;BR654)+1+COUNTIF(BR$11:BR654, BR654)-1)</f>
        <v/>
      </c>
      <c r="BV654" s="76" t="str">
        <f t="shared" si="215"/>
        <v/>
      </c>
      <c r="BW654" s="124" t="str">
        <f t="shared" si="216"/>
        <v/>
      </c>
      <c r="BX654" s="115" t="str">
        <f t="shared" si="217"/>
        <v/>
      </c>
      <c r="BY654" s="125" t="str">
        <f t="shared" si="218"/>
        <v/>
      </c>
      <c r="CA654" s="106" t="str">
        <f t="shared" si="219"/>
        <v/>
      </c>
      <c r="CB654" s="22" t="str">
        <f t="shared" si="220"/>
        <v/>
      </c>
      <c r="CD654" s="76" t="str">
        <f>IF($J654="", "", IF($BV654=0, "", COUNTIF($J$11:$J$1010, "&lt;"&amp;$J654)+1+COUNTIF($J$11:$J654, $J654)-1))</f>
        <v/>
      </c>
    </row>
    <row r="655" spans="1:82" x14ac:dyDescent="0.25">
      <c r="A655" s="31"/>
      <c r="B655" s="19" t="str">
        <f t="shared" si="201"/>
        <v/>
      </c>
      <c r="C655" s="20" t="str">
        <f t="shared" si="202"/>
        <v/>
      </c>
      <c r="D655" s="29" t="str">
        <f t="shared" si="203"/>
        <v/>
      </c>
      <c r="E655" s="22" t="str">
        <f t="shared" si="204"/>
        <v/>
      </c>
      <c r="F655" s="31"/>
      <c r="G655" s="301"/>
      <c r="H655" s="302"/>
      <c r="I655" s="303"/>
      <c r="J655" s="304"/>
      <c r="K655" s="283"/>
      <c r="L655" s="305"/>
      <c r="M655" s="285"/>
      <c r="N655" s="287"/>
      <c r="O655" s="31"/>
      <c r="P655" s="19" t="str">
        <f t="shared" si="205"/>
        <v/>
      </c>
      <c r="Q655" s="20" t="str">
        <f t="shared" si="206"/>
        <v/>
      </c>
      <c r="R655" s="29" t="str">
        <f t="shared" si="207"/>
        <v/>
      </c>
      <c r="S655" s="22" t="str">
        <f t="shared" si="208"/>
        <v/>
      </c>
      <c r="T655" s="31"/>
      <c r="U655" s="69" t="str">
        <f t="shared" si="209"/>
        <v/>
      </c>
      <c r="V655" s="31"/>
      <c r="X655" s="76" t="str">
        <f t="shared" si="210"/>
        <v/>
      </c>
      <c r="Z655" s="76" t="str">
        <f t="shared" si="211"/>
        <v/>
      </c>
      <c r="AA655" s="76" t="str">
        <f t="shared" si="212"/>
        <v/>
      </c>
      <c r="AC655" s="19" t="str">
        <f>IF($K655="", "", SUMIF('Drinks List'!DH$11:DH$1010, $K655, 'Drinks List'!DG$11:DG$1010))</f>
        <v/>
      </c>
      <c r="AD655" s="21"/>
      <c r="AE655" s="59" t="str">
        <f>IF($K655="", "", SUMIF('Drinks List'!DJ$11:DJ$1010, $K655, 'Drinks List'!DI$11:DI$1010))</f>
        <v/>
      </c>
      <c r="AF655" s="21"/>
      <c r="AG655" s="59" t="str">
        <f>IF($K655="", "", SUMIF('Drinks List'!DL$11:DL$1010, $K655, 'Drinks List'!DK$11:DK$1010))</f>
        <v/>
      </c>
      <c r="AH655" s="21"/>
      <c r="AI655" s="59" t="str">
        <f>IF($K655="", "", SUMIF('Drinks List'!DN$11:DN$1010, $K655, 'Drinks List'!DM$11:DM$1010))</f>
        <v/>
      </c>
      <c r="AJ655" s="21"/>
      <c r="AK655" s="59" t="str">
        <f>IF($K655="", "", SUMIF('Drinks List'!DP$11:DP$1010, $K655, 'Drinks List'!DO$11:DO$1010))</f>
        <v/>
      </c>
      <c r="AL655" s="21"/>
      <c r="AM655" s="59" t="str">
        <f>IF($K655="", "", SUMIF('Drinks List'!DR$11:DR$1010, $K655, 'Drinks List'!DQ$11:DQ$1010))</f>
        <v/>
      </c>
      <c r="AN655" s="21"/>
      <c r="AO655" s="59" t="str">
        <f>IF($K655="", "", SUMIF('Drinks List'!DT$11:DT$1010, $K655, 'Drinks List'!DS$11:DS$1010))</f>
        <v/>
      </c>
      <c r="AP655" s="21"/>
      <c r="AQ655" s="59" t="str">
        <f>IF($K655="", "", SUMIF('Drinks List'!DV$11:DV$1010, $K655, 'Drinks List'!DU$11:DU$1010))</f>
        <v/>
      </c>
      <c r="AR655" s="21"/>
      <c r="AS655" s="59" t="str">
        <f>IF($K655="", "", SUMIF('Drinks List'!DX$11:DX$1010, $K655, 'Drinks List'!DW$11:DW$1010))</f>
        <v/>
      </c>
      <c r="AT655" s="21"/>
      <c r="AU655" s="59" t="str">
        <f>IF($K655="", "", SUMIF('Drinks List'!DZ$11:DZ$1010, $K655, 'Drinks List'!DY$11:DY$1010))</f>
        <v/>
      </c>
      <c r="AV655" s="21"/>
      <c r="AW655" s="59" t="str">
        <f>IF($K655="", "", SUMIF('Drinks List'!EB$11:EB$1010, $K655, 'Drinks List'!EA$11:EA$1010))</f>
        <v/>
      </c>
      <c r="AX655" s="21"/>
      <c r="AY655" s="59" t="str">
        <f>IF($K655="", "", SUMIF('Drinks List'!ED$11:ED$1010, $K655, 'Drinks List'!EC$11:EC$1010))</f>
        <v/>
      </c>
      <c r="AZ655" s="21"/>
      <c r="BA655" s="59" t="str">
        <f>IF($K655="", "", SUMIF('Drinks List'!EF$11:EF$1010, $K655, 'Drinks List'!EE$11:EE$1010))</f>
        <v/>
      </c>
      <c r="BB655" s="21"/>
      <c r="BC655" s="59" t="str">
        <f>IF($K655="", "", SUMIF('Drinks List'!EH$11:EH$1010, $K655, 'Drinks List'!EG$11:EG$1010))</f>
        <v/>
      </c>
      <c r="BD655" s="21"/>
      <c r="BE655" s="59" t="str">
        <f>IF($K655="", "", SUMIF('Drinks List'!EJ$11:EJ$1010, $K655, 'Drinks List'!EI$11:EI$1010))</f>
        <v/>
      </c>
      <c r="BF655" s="21"/>
      <c r="BG655" s="59" t="str">
        <f>IF($K655="", "", SUMIF('Drinks List'!EL$11:EL$1010, $K655, 'Drinks List'!EK$11:EK$1010))</f>
        <v/>
      </c>
      <c r="BH655" s="21"/>
      <c r="BI655" s="59" t="str">
        <f>IF($K655="", "", SUMIF('Drinks List'!EN$11:EN$1010, $K655, 'Drinks List'!EM$11:EM$1010))</f>
        <v/>
      </c>
      <c r="BJ655" s="21"/>
      <c r="BK655" s="59" t="str">
        <f>IF($K655="", "", SUMIF('Drinks List'!EP$11:EP$1010, $K655, 'Drinks List'!EO$11:EO$1010))</f>
        <v/>
      </c>
      <c r="BL655" s="21"/>
      <c r="BM655" s="59" t="str">
        <f>IF($K655="", "", SUMIF('Drinks List'!ER$11:ER$1010, $K655, 'Drinks List'!EQ$11:EQ$1010))</f>
        <v/>
      </c>
      <c r="BN655" s="21"/>
      <c r="BO655" s="65" t="str">
        <f>IF($K655="", "", SUMIF('Drinks List'!ET$11:ET$1010, $K655, 'Drinks List'!ES$11:ES$1010))</f>
        <v/>
      </c>
      <c r="BQ655" s="120" t="str">
        <f t="shared" si="213"/>
        <v/>
      </c>
      <c r="BR655" s="62" t="str">
        <f t="shared" si="214"/>
        <v/>
      </c>
      <c r="BS655" s="76" t="str">
        <f>IF(BQ655="", "", COUNTIF(BQ$11:BQ$1010, "&gt;"&amp;BQ655)+1+COUNTIF(BQ$11:BQ655, BQ655)-1)</f>
        <v/>
      </c>
      <c r="BT655" s="76" t="str">
        <f>IF(BR655="", "", COUNTIF(BR$11:BR$1010, "&lt;"&amp;BR655)+1+COUNTIF(BR$11:BR655, BR655)-1)</f>
        <v/>
      </c>
      <c r="BV655" s="76" t="str">
        <f t="shared" si="215"/>
        <v/>
      </c>
      <c r="BW655" s="124" t="str">
        <f t="shared" si="216"/>
        <v/>
      </c>
      <c r="BX655" s="115" t="str">
        <f t="shared" si="217"/>
        <v/>
      </c>
      <c r="BY655" s="125" t="str">
        <f t="shared" si="218"/>
        <v/>
      </c>
      <c r="CA655" s="106" t="str">
        <f t="shared" si="219"/>
        <v/>
      </c>
      <c r="CB655" s="22" t="str">
        <f t="shared" si="220"/>
        <v/>
      </c>
      <c r="CD655" s="76" t="str">
        <f>IF($J655="", "", IF($BV655=0, "", COUNTIF($J$11:$J$1010, "&lt;"&amp;$J655)+1+COUNTIF($J$11:$J655, $J655)-1))</f>
        <v/>
      </c>
    </row>
    <row r="656" spans="1:82" x14ac:dyDescent="0.25">
      <c r="A656" s="31"/>
      <c r="B656" s="19" t="str">
        <f t="shared" si="201"/>
        <v/>
      </c>
      <c r="C656" s="20" t="str">
        <f t="shared" si="202"/>
        <v/>
      </c>
      <c r="D656" s="29" t="str">
        <f t="shared" si="203"/>
        <v/>
      </c>
      <c r="E656" s="22" t="str">
        <f t="shared" si="204"/>
        <v/>
      </c>
      <c r="F656" s="31"/>
      <c r="G656" s="301"/>
      <c r="H656" s="302"/>
      <c r="I656" s="303"/>
      <c r="J656" s="304"/>
      <c r="K656" s="283"/>
      <c r="L656" s="305"/>
      <c r="M656" s="285"/>
      <c r="N656" s="287"/>
      <c r="O656" s="31"/>
      <c r="P656" s="19" t="str">
        <f t="shared" si="205"/>
        <v/>
      </c>
      <c r="Q656" s="20" t="str">
        <f t="shared" si="206"/>
        <v/>
      </c>
      <c r="R656" s="29" t="str">
        <f t="shared" si="207"/>
        <v/>
      </c>
      <c r="S656" s="22" t="str">
        <f t="shared" si="208"/>
        <v/>
      </c>
      <c r="T656" s="31"/>
      <c r="U656" s="69" t="str">
        <f t="shared" si="209"/>
        <v/>
      </c>
      <c r="V656" s="31"/>
      <c r="X656" s="76" t="str">
        <f t="shared" si="210"/>
        <v/>
      </c>
      <c r="Z656" s="76" t="str">
        <f t="shared" si="211"/>
        <v/>
      </c>
      <c r="AA656" s="76" t="str">
        <f t="shared" si="212"/>
        <v/>
      </c>
      <c r="AC656" s="19" t="str">
        <f>IF($K656="", "", SUMIF('Drinks List'!DH$11:DH$1010, $K656, 'Drinks List'!DG$11:DG$1010))</f>
        <v/>
      </c>
      <c r="AD656" s="21"/>
      <c r="AE656" s="59" t="str">
        <f>IF($K656="", "", SUMIF('Drinks List'!DJ$11:DJ$1010, $K656, 'Drinks List'!DI$11:DI$1010))</f>
        <v/>
      </c>
      <c r="AF656" s="21"/>
      <c r="AG656" s="59" t="str">
        <f>IF($K656="", "", SUMIF('Drinks List'!DL$11:DL$1010, $K656, 'Drinks List'!DK$11:DK$1010))</f>
        <v/>
      </c>
      <c r="AH656" s="21"/>
      <c r="AI656" s="59" t="str">
        <f>IF($K656="", "", SUMIF('Drinks List'!DN$11:DN$1010, $K656, 'Drinks List'!DM$11:DM$1010))</f>
        <v/>
      </c>
      <c r="AJ656" s="21"/>
      <c r="AK656" s="59" t="str">
        <f>IF($K656="", "", SUMIF('Drinks List'!DP$11:DP$1010, $K656, 'Drinks List'!DO$11:DO$1010))</f>
        <v/>
      </c>
      <c r="AL656" s="21"/>
      <c r="AM656" s="59" t="str">
        <f>IF($K656="", "", SUMIF('Drinks List'!DR$11:DR$1010, $K656, 'Drinks List'!DQ$11:DQ$1010))</f>
        <v/>
      </c>
      <c r="AN656" s="21"/>
      <c r="AO656" s="59" t="str">
        <f>IF($K656="", "", SUMIF('Drinks List'!DT$11:DT$1010, $K656, 'Drinks List'!DS$11:DS$1010))</f>
        <v/>
      </c>
      <c r="AP656" s="21"/>
      <c r="AQ656" s="59" t="str">
        <f>IF($K656="", "", SUMIF('Drinks List'!DV$11:DV$1010, $K656, 'Drinks List'!DU$11:DU$1010))</f>
        <v/>
      </c>
      <c r="AR656" s="21"/>
      <c r="AS656" s="59" t="str">
        <f>IF($K656="", "", SUMIF('Drinks List'!DX$11:DX$1010, $K656, 'Drinks List'!DW$11:DW$1010))</f>
        <v/>
      </c>
      <c r="AT656" s="21"/>
      <c r="AU656" s="59" t="str">
        <f>IF($K656="", "", SUMIF('Drinks List'!DZ$11:DZ$1010, $K656, 'Drinks List'!DY$11:DY$1010))</f>
        <v/>
      </c>
      <c r="AV656" s="21"/>
      <c r="AW656" s="59" t="str">
        <f>IF($K656="", "", SUMIF('Drinks List'!EB$11:EB$1010, $K656, 'Drinks List'!EA$11:EA$1010))</f>
        <v/>
      </c>
      <c r="AX656" s="21"/>
      <c r="AY656" s="59" t="str">
        <f>IF($K656="", "", SUMIF('Drinks List'!ED$11:ED$1010, $K656, 'Drinks List'!EC$11:EC$1010))</f>
        <v/>
      </c>
      <c r="AZ656" s="21"/>
      <c r="BA656" s="59" t="str">
        <f>IF($K656="", "", SUMIF('Drinks List'!EF$11:EF$1010, $K656, 'Drinks List'!EE$11:EE$1010))</f>
        <v/>
      </c>
      <c r="BB656" s="21"/>
      <c r="BC656" s="59" t="str">
        <f>IF($K656="", "", SUMIF('Drinks List'!EH$11:EH$1010, $K656, 'Drinks List'!EG$11:EG$1010))</f>
        <v/>
      </c>
      <c r="BD656" s="21"/>
      <c r="BE656" s="59" t="str">
        <f>IF($K656="", "", SUMIF('Drinks List'!EJ$11:EJ$1010, $K656, 'Drinks List'!EI$11:EI$1010))</f>
        <v/>
      </c>
      <c r="BF656" s="21"/>
      <c r="BG656" s="59" t="str">
        <f>IF($K656="", "", SUMIF('Drinks List'!EL$11:EL$1010, $K656, 'Drinks List'!EK$11:EK$1010))</f>
        <v/>
      </c>
      <c r="BH656" s="21"/>
      <c r="BI656" s="59" t="str">
        <f>IF($K656="", "", SUMIF('Drinks List'!EN$11:EN$1010, $K656, 'Drinks List'!EM$11:EM$1010))</f>
        <v/>
      </c>
      <c r="BJ656" s="21"/>
      <c r="BK656" s="59" t="str">
        <f>IF($K656="", "", SUMIF('Drinks List'!EP$11:EP$1010, $K656, 'Drinks List'!EO$11:EO$1010))</f>
        <v/>
      </c>
      <c r="BL656" s="21"/>
      <c r="BM656" s="59" t="str">
        <f>IF($K656="", "", SUMIF('Drinks List'!ER$11:ER$1010, $K656, 'Drinks List'!EQ$11:EQ$1010))</f>
        <v/>
      </c>
      <c r="BN656" s="21"/>
      <c r="BO656" s="65" t="str">
        <f>IF($K656="", "", SUMIF('Drinks List'!ET$11:ET$1010, $K656, 'Drinks List'!ES$11:ES$1010))</f>
        <v/>
      </c>
      <c r="BQ656" s="120" t="str">
        <f t="shared" si="213"/>
        <v/>
      </c>
      <c r="BR656" s="62" t="str">
        <f t="shared" si="214"/>
        <v/>
      </c>
      <c r="BS656" s="76" t="str">
        <f>IF(BQ656="", "", COUNTIF(BQ$11:BQ$1010, "&gt;"&amp;BQ656)+1+COUNTIF(BQ$11:BQ656, BQ656)-1)</f>
        <v/>
      </c>
      <c r="BT656" s="76" t="str">
        <f>IF(BR656="", "", COUNTIF(BR$11:BR$1010, "&lt;"&amp;BR656)+1+COUNTIF(BR$11:BR656, BR656)-1)</f>
        <v/>
      </c>
      <c r="BV656" s="76" t="str">
        <f t="shared" si="215"/>
        <v/>
      </c>
      <c r="BW656" s="124" t="str">
        <f t="shared" si="216"/>
        <v/>
      </c>
      <c r="BX656" s="115" t="str">
        <f t="shared" si="217"/>
        <v/>
      </c>
      <c r="BY656" s="125" t="str">
        <f t="shared" si="218"/>
        <v/>
      </c>
      <c r="CA656" s="106" t="str">
        <f t="shared" si="219"/>
        <v/>
      </c>
      <c r="CB656" s="22" t="str">
        <f t="shared" si="220"/>
        <v/>
      </c>
      <c r="CD656" s="76" t="str">
        <f>IF($J656="", "", IF($BV656=0, "", COUNTIF($J$11:$J$1010, "&lt;"&amp;$J656)+1+COUNTIF($J$11:$J656, $J656)-1))</f>
        <v/>
      </c>
    </row>
    <row r="657" spans="1:82" x14ac:dyDescent="0.25">
      <c r="A657" s="31"/>
      <c r="B657" s="19" t="str">
        <f t="shared" si="201"/>
        <v/>
      </c>
      <c r="C657" s="20" t="str">
        <f t="shared" si="202"/>
        <v/>
      </c>
      <c r="D657" s="29" t="str">
        <f t="shared" si="203"/>
        <v/>
      </c>
      <c r="E657" s="22" t="str">
        <f t="shared" si="204"/>
        <v/>
      </c>
      <c r="F657" s="31"/>
      <c r="G657" s="301"/>
      <c r="H657" s="302"/>
      <c r="I657" s="303"/>
      <c r="J657" s="304"/>
      <c r="K657" s="283"/>
      <c r="L657" s="305"/>
      <c r="M657" s="285"/>
      <c r="N657" s="287"/>
      <c r="O657" s="31"/>
      <c r="P657" s="19" t="str">
        <f t="shared" si="205"/>
        <v/>
      </c>
      <c r="Q657" s="20" t="str">
        <f t="shared" si="206"/>
        <v/>
      </c>
      <c r="R657" s="29" t="str">
        <f t="shared" si="207"/>
        <v/>
      </c>
      <c r="S657" s="22" t="str">
        <f t="shared" si="208"/>
        <v/>
      </c>
      <c r="T657" s="31"/>
      <c r="U657" s="69" t="str">
        <f t="shared" si="209"/>
        <v/>
      </c>
      <c r="V657" s="31"/>
      <c r="X657" s="76" t="str">
        <f t="shared" si="210"/>
        <v/>
      </c>
      <c r="Z657" s="76" t="str">
        <f t="shared" si="211"/>
        <v/>
      </c>
      <c r="AA657" s="76" t="str">
        <f t="shared" si="212"/>
        <v/>
      </c>
      <c r="AC657" s="19" t="str">
        <f>IF($K657="", "", SUMIF('Drinks List'!DH$11:DH$1010, $K657, 'Drinks List'!DG$11:DG$1010))</f>
        <v/>
      </c>
      <c r="AD657" s="21"/>
      <c r="AE657" s="59" t="str">
        <f>IF($K657="", "", SUMIF('Drinks List'!DJ$11:DJ$1010, $K657, 'Drinks List'!DI$11:DI$1010))</f>
        <v/>
      </c>
      <c r="AF657" s="21"/>
      <c r="AG657" s="59" t="str">
        <f>IF($K657="", "", SUMIF('Drinks List'!DL$11:DL$1010, $K657, 'Drinks List'!DK$11:DK$1010))</f>
        <v/>
      </c>
      <c r="AH657" s="21"/>
      <c r="AI657" s="59" t="str">
        <f>IF($K657="", "", SUMIF('Drinks List'!DN$11:DN$1010, $K657, 'Drinks List'!DM$11:DM$1010))</f>
        <v/>
      </c>
      <c r="AJ657" s="21"/>
      <c r="AK657" s="59" t="str">
        <f>IF($K657="", "", SUMIF('Drinks List'!DP$11:DP$1010, $K657, 'Drinks List'!DO$11:DO$1010))</f>
        <v/>
      </c>
      <c r="AL657" s="21"/>
      <c r="AM657" s="59" t="str">
        <f>IF($K657="", "", SUMIF('Drinks List'!DR$11:DR$1010, $K657, 'Drinks List'!DQ$11:DQ$1010))</f>
        <v/>
      </c>
      <c r="AN657" s="21"/>
      <c r="AO657" s="59" t="str">
        <f>IF($K657="", "", SUMIF('Drinks List'!DT$11:DT$1010, $K657, 'Drinks List'!DS$11:DS$1010))</f>
        <v/>
      </c>
      <c r="AP657" s="21"/>
      <c r="AQ657" s="59" t="str">
        <f>IF($K657="", "", SUMIF('Drinks List'!DV$11:DV$1010, $K657, 'Drinks List'!DU$11:DU$1010))</f>
        <v/>
      </c>
      <c r="AR657" s="21"/>
      <c r="AS657" s="59" t="str">
        <f>IF($K657="", "", SUMIF('Drinks List'!DX$11:DX$1010, $K657, 'Drinks List'!DW$11:DW$1010))</f>
        <v/>
      </c>
      <c r="AT657" s="21"/>
      <c r="AU657" s="59" t="str">
        <f>IF($K657="", "", SUMIF('Drinks List'!DZ$11:DZ$1010, $K657, 'Drinks List'!DY$11:DY$1010))</f>
        <v/>
      </c>
      <c r="AV657" s="21"/>
      <c r="AW657" s="59" t="str">
        <f>IF($K657="", "", SUMIF('Drinks List'!EB$11:EB$1010, $K657, 'Drinks List'!EA$11:EA$1010))</f>
        <v/>
      </c>
      <c r="AX657" s="21"/>
      <c r="AY657" s="59" t="str">
        <f>IF($K657="", "", SUMIF('Drinks List'!ED$11:ED$1010, $K657, 'Drinks List'!EC$11:EC$1010))</f>
        <v/>
      </c>
      <c r="AZ657" s="21"/>
      <c r="BA657" s="59" t="str">
        <f>IF($K657="", "", SUMIF('Drinks List'!EF$11:EF$1010, $K657, 'Drinks List'!EE$11:EE$1010))</f>
        <v/>
      </c>
      <c r="BB657" s="21"/>
      <c r="BC657" s="59" t="str">
        <f>IF($K657="", "", SUMIF('Drinks List'!EH$11:EH$1010, $K657, 'Drinks List'!EG$11:EG$1010))</f>
        <v/>
      </c>
      <c r="BD657" s="21"/>
      <c r="BE657" s="59" t="str">
        <f>IF($K657="", "", SUMIF('Drinks List'!EJ$11:EJ$1010, $K657, 'Drinks List'!EI$11:EI$1010))</f>
        <v/>
      </c>
      <c r="BF657" s="21"/>
      <c r="BG657" s="59" t="str">
        <f>IF($K657="", "", SUMIF('Drinks List'!EL$11:EL$1010, $K657, 'Drinks List'!EK$11:EK$1010))</f>
        <v/>
      </c>
      <c r="BH657" s="21"/>
      <c r="BI657" s="59" t="str">
        <f>IF($K657="", "", SUMIF('Drinks List'!EN$11:EN$1010, $K657, 'Drinks List'!EM$11:EM$1010))</f>
        <v/>
      </c>
      <c r="BJ657" s="21"/>
      <c r="BK657" s="59" t="str">
        <f>IF($K657="", "", SUMIF('Drinks List'!EP$11:EP$1010, $K657, 'Drinks List'!EO$11:EO$1010))</f>
        <v/>
      </c>
      <c r="BL657" s="21"/>
      <c r="BM657" s="59" t="str">
        <f>IF($K657="", "", SUMIF('Drinks List'!ER$11:ER$1010, $K657, 'Drinks List'!EQ$11:EQ$1010))</f>
        <v/>
      </c>
      <c r="BN657" s="21"/>
      <c r="BO657" s="65" t="str">
        <f>IF($K657="", "", SUMIF('Drinks List'!ET$11:ET$1010, $K657, 'Drinks List'!ES$11:ES$1010))</f>
        <v/>
      </c>
      <c r="BQ657" s="120" t="str">
        <f t="shared" si="213"/>
        <v/>
      </c>
      <c r="BR657" s="62" t="str">
        <f t="shared" si="214"/>
        <v/>
      </c>
      <c r="BS657" s="76" t="str">
        <f>IF(BQ657="", "", COUNTIF(BQ$11:BQ$1010, "&gt;"&amp;BQ657)+1+COUNTIF(BQ$11:BQ657, BQ657)-1)</f>
        <v/>
      </c>
      <c r="BT657" s="76" t="str">
        <f>IF(BR657="", "", COUNTIF(BR$11:BR$1010, "&lt;"&amp;BR657)+1+COUNTIF(BR$11:BR657, BR657)-1)</f>
        <v/>
      </c>
      <c r="BV657" s="76" t="str">
        <f t="shared" si="215"/>
        <v/>
      </c>
      <c r="BW657" s="124" t="str">
        <f t="shared" si="216"/>
        <v/>
      </c>
      <c r="BX657" s="115" t="str">
        <f t="shared" si="217"/>
        <v/>
      </c>
      <c r="BY657" s="125" t="str">
        <f t="shared" si="218"/>
        <v/>
      </c>
      <c r="CA657" s="106" t="str">
        <f t="shared" si="219"/>
        <v/>
      </c>
      <c r="CB657" s="22" t="str">
        <f t="shared" si="220"/>
        <v/>
      </c>
      <c r="CD657" s="76" t="str">
        <f>IF($J657="", "", IF($BV657=0, "", COUNTIF($J$11:$J$1010, "&lt;"&amp;$J657)+1+COUNTIF($J$11:$J657, $J657)-1))</f>
        <v/>
      </c>
    </row>
    <row r="658" spans="1:82" x14ac:dyDescent="0.25">
      <c r="A658" s="31"/>
      <c r="B658" s="19" t="str">
        <f t="shared" si="201"/>
        <v/>
      </c>
      <c r="C658" s="20" t="str">
        <f t="shared" si="202"/>
        <v/>
      </c>
      <c r="D658" s="29" t="str">
        <f t="shared" si="203"/>
        <v/>
      </c>
      <c r="E658" s="22" t="str">
        <f t="shared" si="204"/>
        <v/>
      </c>
      <c r="F658" s="31"/>
      <c r="G658" s="301"/>
      <c r="H658" s="302"/>
      <c r="I658" s="303"/>
      <c r="J658" s="304"/>
      <c r="K658" s="283"/>
      <c r="L658" s="305"/>
      <c r="M658" s="285"/>
      <c r="N658" s="287"/>
      <c r="O658" s="31"/>
      <c r="P658" s="19" t="str">
        <f t="shared" si="205"/>
        <v/>
      </c>
      <c r="Q658" s="20" t="str">
        <f t="shared" si="206"/>
        <v/>
      </c>
      <c r="R658" s="29" t="str">
        <f t="shared" si="207"/>
        <v/>
      </c>
      <c r="S658" s="22" t="str">
        <f t="shared" si="208"/>
        <v/>
      </c>
      <c r="T658" s="31"/>
      <c r="U658" s="69" t="str">
        <f t="shared" si="209"/>
        <v/>
      </c>
      <c r="V658" s="31"/>
      <c r="X658" s="76" t="str">
        <f t="shared" si="210"/>
        <v/>
      </c>
      <c r="Z658" s="76" t="str">
        <f t="shared" si="211"/>
        <v/>
      </c>
      <c r="AA658" s="76" t="str">
        <f t="shared" si="212"/>
        <v/>
      </c>
      <c r="AC658" s="19" t="str">
        <f>IF($K658="", "", SUMIF('Drinks List'!DH$11:DH$1010, $K658, 'Drinks List'!DG$11:DG$1010))</f>
        <v/>
      </c>
      <c r="AD658" s="21"/>
      <c r="AE658" s="59" t="str">
        <f>IF($K658="", "", SUMIF('Drinks List'!DJ$11:DJ$1010, $K658, 'Drinks List'!DI$11:DI$1010))</f>
        <v/>
      </c>
      <c r="AF658" s="21"/>
      <c r="AG658" s="59" t="str">
        <f>IF($K658="", "", SUMIF('Drinks List'!DL$11:DL$1010, $K658, 'Drinks List'!DK$11:DK$1010))</f>
        <v/>
      </c>
      <c r="AH658" s="21"/>
      <c r="AI658" s="59" t="str">
        <f>IF($K658="", "", SUMIF('Drinks List'!DN$11:DN$1010, $K658, 'Drinks List'!DM$11:DM$1010))</f>
        <v/>
      </c>
      <c r="AJ658" s="21"/>
      <c r="AK658" s="59" t="str">
        <f>IF($K658="", "", SUMIF('Drinks List'!DP$11:DP$1010, $K658, 'Drinks List'!DO$11:DO$1010))</f>
        <v/>
      </c>
      <c r="AL658" s="21"/>
      <c r="AM658" s="59" t="str">
        <f>IF($K658="", "", SUMIF('Drinks List'!DR$11:DR$1010, $K658, 'Drinks List'!DQ$11:DQ$1010))</f>
        <v/>
      </c>
      <c r="AN658" s="21"/>
      <c r="AO658" s="59" t="str">
        <f>IF($K658="", "", SUMIF('Drinks List'!DT$11:DT$1010, $K658, 'Drinks List'!DS$11:DS$1010))</f>
        <v/>
      </c>
      <c r="AP658" s="21"/>
      <c r="AQ658" s="59" t="str">
        <f>IF($K658="", "", SUMIF('Drinks List'!DV$11:DV$1010, $K658, 'Drinks List'!DU$11:DU$1010))</f>
        <v/>
      </c>
      <c r="AR658" s="21"/>
      <c r="AS658" s="59" t="str">
        <f>IF($K658="", "", SUMIF('Drinks List'!DX$11:DX$1010, $K658, 'Drinks List'!DW$11:DW$1010))</f>
        <v/>
      </c>
      <c r="AT658" s="21"/>
      <c r="AU658" s="59" t="str">
        <f>IF($K658="", "", SUMIF('Drinks List'!DZ$11:DZ$1010, $K658, 'Drinks List'!DY$11:DY$1010))</f>
        <v/>
      </c>
      <c r="AV658" s="21"/>
      <c r="AW658" s="59" t="str">
        <f>IF($K658="", "", SUMIF('Drinks List'!EB$11:EB$1010, $K658, 'Drinks List'!EA$11:EA$1010))</f>
        <v/>
      </c>
      <c r="AX658" s="21"/>
      <c r="AY658" s="59" t="str">
        <f>IF($K658="", "", SUMIF('Drinks List'!ED$11:ED$1010, $K658, 'Drinks List'!EC$11:EC$1010))</f>
        <v/>
      </c>
      <c r="AZ658" s="21"/>
      <c r="BA658" s="59" t="str">
        <f>IF($K658="", "", SUMIF('Drinks List'!EF$11:EF$1010, $K658, 'Drinks List'!EE$11:EE$1010))</f>
        <v/>
      </c>
      <c r="BB658" s="21"/>
      <c r="BC658" s="59" t="str">
        <f>IF($K658="", "", SUMIF('Drinks List'!EH$11:EH$1010, $K658, 'Drinks List'!EG$11:EG$1010))</f>
        <v/>
      </c>
      <c r="BD658" s="21"/>
      <c r="BE658" s="59" t="str">
        <f>IF($K658="", "", SUMIF('Drinks List'!EJ$11:EJ$1010, $K658, 'Drinks List'!EI$11:EI$1010))</f>
        <v/>
      </c>
      <c r="BF658" s="21"/>
      <c r="BG658" s="59" t="str">
        <f>IF($K658="", "", SUMIF('Drinks List'!EL$11:EL$1010, $K658, 'Drinks List'!EK$11:EK$1010))</f>
        <v/>
      </c>
      <c r="BH658" s="21"/>
      <c r="BI658" s="59" t="str">
        <f>IF($K658="", "", SUMIF('Drinks List'!EN$11:EN$1010, $K658, 'Drinks List'!EM$11:EM$1010))</f>
        <v/>
      </c>
      <c r="BJ658" s="21"/>
      <c r="BK658" s="59" t="str">
        <f>IF($K658="", "", SUMIF('Drinks List'!EP$11:EP$1010, $K658, 'Drinks List'!EO$11:EO$1010))</f>
        <v/>
      </c>
      <c r="BL658" s="21"/>
      <c r="BM658" s="59" t="str">
        <f>IF($K658="", "", SUMIF('Drinks List'!ER$11:ER$1010, $K658, 'Drinks List'!EQ$11:EQ$1010))</f>
        <v/>
      </c>
      <c r="BN658" s="21"/>
      <c r="BO658" s="65" t="str">
        <f>IF($K658="", "", SUMIF('Drinks List'!ET$11:ET$1010, $K658, 'Drinks List'!ES$11:ES$1010))</f>
        <v/>
      </c>
      <c r="BQ658" s="120" t="str">
        <f t="shared" si="213"/>
        <v/>
      </c>
      <c r="BR658" s="62" t="str">
        <f t="shared" si="214"/>
        <v/>
      </c>
      <c r="BS658" s="76" t="str">
        <f>IF(BQ658="", "", COUNTIF(BQ$11:BQ$1010, "&gt;"&amp;BQ658)+1+COUNTIF(BQ$11:BQ658, BQ658)-1)</f>
        <v/>
      </c>
      <c r="BT658" s="76" t="str">
        <f>IF(BR658="", "", COUNTIF(BR$11:BR$1010, "&lt;"&amp;BR658)+1+COUNTIF(BR$11:BR658, BR658)-1)</f>
        <v/>
      </c>
      <c r="BV658" s="76" t="str">
        <f t="shared" si="215"/>
        <v/>
      </c>
      <c r="BW658" s="124" t="str">
        <f t="shared" si="216"/>
        <v/>
      </c>
      <c r="BX658" s="115" t="str">
        <f t="shared" si="217"/>
        <v/>
      </c>
      <c r="BY658" s="125" t="str">
        <f t="shared" si="218"/>
        <v/>
      </c>
      <c r="CA658" s="106" t="str">
        <f t="shared" si="219"/>
        <v/>
      </c>
      <c r="CB658" s="22" t="str">
        <f t="shared" si="220"/>
        <v/>
      </c>
      <c r="CD658" s="76" t="str">
        <f>IF($J658="", "", IF($BV658=0, "", COUNTIF($J$11:$J$1010, "&lt;"&amp;$J658)+1+COUNTIF($J$11:$J658, $J658)-1))</f>
        <v/>
      </c>
    </row>
    <row r="659" spans="1:82" x14ac:dyDescent="0.25">
      <c r="A659" s="31"/>
      <c r="B659" s="19" t="str">
        <f t="shared" si="201"/>
        <v/>
      </c>
      <c r="C659" s="20" t="str">
        <f t="shared" si="202"/>
        <v/>
      </c>
      <c r="D659" s="29" t="str">
        <f t="shared" si="203"/>
        <v/>
      </c>
      <c r="E659" s="22" t="str">
        <f t="shared" si="204"/>
        <v/>
      </c>
      <c r="F659" s="31"/>
      <c r="G659" s="301"/>
      <c r="H659" s="302"/>
      <c r="I659" s="303"/>
      <c r="J659" s="304"/>
      <c r="K659" s="283"/>
      <c r="L659" s="305"/>
      <c r="M659" s="285"/>
      <c r="N659" s="287"/>
      <c r="O659" s="31"/>
      <c r="P659" s="19" t="str">
        <f t="shared" si="205"/>
        <v/>
      </c>
      <c r="Q659" s="20" t="str">
        <f t="shared" si="206"/>
        <v/>
      </c>
      <c r="R659" s="29" t="str">
        <f t="shared" si="207"/>
        <v/>
      </c>
      <c r="S659" s="22" t="str">
        <f t="shared" si="208"/>
        <v/>
      </c>
      <c r="T659" s="31"/>
      <c r="U659" s="69" t="str">
        <f t="shared" si="209"/>
        <v/>
      </c>
      <c r="V659" s="31"/>
      <c r="X659" s="76" t="str">
        <f t="shared" si="210"/>
        <v/>
      </c>
      <c r="Z659" s="76" t="str">
        <f t="shared" si="211"/>
        <v/>
      </c>
      <c r="AA659" s="76" t="str">
        <f t="shared" si="212"/>
        <v/>
      </c>
      <c r="AC659" s="19" t="str">
        <f>IF($K659="", "", SUMIF('Drinks List'!DH$11:DH$1010, $K659, 'Drinks List'!DG$11:DG$1010))</f>
        <v/>
      </c>
      <c r="AD659" s="21"/>
      <c r="AE659" s="59" t="str">
        <f>IF($K659="", "", SUMIF('Drinks List'!DJ$11:DJ$1010, $K659, 'Drinks List'!DI$11:DI$1010))</f>
        <v/>
      </c>
      <c r="AF659" s="21"/>
      <c r="AG659" s="59" t="str">
        <f>IF($K659="", "", SUMIF('Drinks List'!DL$11:DL$1010, $K659, 'Drinks List'!DK$11:DK$1010))</f>
        <v/>
      </c>
      <c r="AH659" s="21"/>
      <c r="AI659" s="59" t="str">
        <f>IF($K659="", "", SUMIF('Drinks List'!DN$11:DN$1010, $K659, 'Drinks List'!DM$11:DM$1010))</f>
        <v/>
      </c>
      <c r="AJ659" s="21"/>
      <c r="AK659" s="59" t="str">
        <f>IF($K659="", "", SUMIF('Drinks List'!DP$11:DP$1010, $K659, 'Drinks List'!DO$11:DO$1010))</f>
        <v/>
      </c>
      <c r="AL659" s="21"/>
      <c r="AM659" s="59" t="str">
        <f>IF($K659="", "", SUMIF('Drinks List'!DR$11:DR$1010, $K659, 'Drinks List'!DQ$11:DQ$1010))</f>
        <v/>
      </c>
      <c r="AN659" s="21"/>
      <c r="AO659" s="59" t="str">
        <f>IF($K659="", "", SUMIF('Drinks List'!DT$11:DT$1010, $K659, 'Drinks List'!DS$11:DS$1010))</f>
        <v/>
      </c>
      <c r="AP659" s="21"/>
      <c r="AQ659" s="59" t="str">
        <f>IF($K659="", "", SUMIF('Drinks List'!DV$11:DV$1010, $K659, 'Drinks List'!DU$11:DU$1010))</f>
        <v/>
      </c>
      <c r="AR659" s="21"/>
      <c r="AS659" s="59" t="str">
        <f>IF($K659="", "", SUMIF('Drinks List'!DX$11:DX$1010, $K659, 'Drinks List'!DW$11:DW$1010))</f>
        <v/>
      </c>
      <c r="AT659" s="21"/>
      <c r="AU659" s="59" t="str">
        <f>IF($K659="", "", SUMIF('Drinks List'!DZ$11:DZ$1010, $K659, 'Drinks List'!DY$11:DY$1010))</f>
        <v/>
      </c>
      <c r="AV659" s="21"/>
      <c r="AW659" s="59" t="str">
        <f>IF($K659="", "", SUMIF('Drinks List'!EB$11:EB$1010, $K659, 'Drinks List'!EA$11:EA$1010))</f>
        <v/>
      </c>
      <c r="AX659" s="21"/>
      <c r="AY659" s="59" t="str">
        <f>IF($K659="", "", SUMIF('Drinks List'!ED$11:ED$1010, $K659, 'Drinks List'!EC$11:EC$1010))</f>
        <v/>
      </c>
      <c r="AZ659" s="21"/>
      <c r="BA659" s="59" t="str">
        <f>IF($K659="", "", SUMIF('Drinks List'!EF$11:EF$1010, $K659, 'Drinks List'!EE$11:EE$1010))</f>
        <v/>
      </c>
      <c r="BB659" s="21"/>
      <c r="BC659" s="59" t="str">
        <f>IF($K659="", "", SUMIF('Drinks List'!EH$11:EH$1010, $K659, 'Drinks List'!EG$11:EG$1010))</f>
        <v/>
      </c>
      <c r="BD659" s="21"/>
      <c r="BE659" s="59" t="str">
        <f>IF($K659="", "", SUMIF('Drinks List'!EJ$11:EJ$1010, $K659, 'Drinks List'!EI$11:EI$1010))</f>
        <v/>
      </c>
      <c r="BF659" s="21"/>
      <c r="BG659" s="59" t="str">
        <f>IF($K659="", "", SUMIF('Drinks List'!EL$11:EL$1010, $K659, 'Drinks List'!EK$11:EK$1010))</f>
        <v/>
      </c>
      <c r="BH659" s="21"/>
      <c r="BI659" s="59" t="str">
        <f>IF($K659="", "", SUMIF('Drinks List'!EN$11:EN$1010, $K659, 'Drinks List'!EM$11:EM$1010))</f>
        <v/>
      </c>
      <c r="BJ659" s="21"/>
      <c r="BK659" s="59" t="str">
        <f>IF($K659="", "", SUMIF('Drinks List'!EP$11:EP$1010, $K659, 'Drinks List'!EO$11:EO$1010))</f>
        <v/>
      </c>
      <c r="BL659" s="21"/>
      <c r="BM659" s="59" t="str">
        <f>IF($K659="", "", SUMIF('Drinks List'!ER$11:ER$1010, $K659, 'Drinks List'!EQ$11:EQ$1010))</f>
        <v/>
      </c>
      <c r="BN659" s="21"/>
      <c r="BO659" s="65" t="str">
        <f>IF($K659="", "", SUMIF('Drinks List'!ET$11:ET$1010, $K659, 'Drinks List'!ES$11:ES$1010))</f>
        <v/>
      </c>
      <c r="BQ659" s="120" t="str">
        <f t="shared" si="213"/>
        <v/>
      </c>
      <c r="BR659" s="62" t="str">
        <f t="shared" si="214"/>
        <v/>
      </c>
      <c r="BS659" s="76" t="str">
        <f>IF(BQ659="", "", COUNTIF(BQ$11:BQ$1010, "&gt;"&amp;BQ659)+1+COUNTIF(BQ$11:BQ659, BQ659)-1)</f>
        <v/>
      </c>
      <c r="BT659" s="76" t="str">
        <f>IF(BR659="", "", COUNTIF(BR$11:BR$1010, "&lt;"&amp;BR659)+1+COUNTIF(BR$11:BR659, BR659)-1)</f>
        <v/>
      </c>
      <c r="BV659" s="76" t="str">
        <f t="shared" si="215"/>
        <v/>
      </c>
      <c r="BW659" s="124" t="str">
        <f t="shared" si="216"/>
        <v/>
      </c>
      <c r="BX659" s="115" t="str">
        <f t="shared" si="217"/>
        <v/>
      </c>
      <c r="BY659" s="125" t="str">
        <f t="shared" si="218"/>
        <v/>
      </c>
      <c r="CA659" s="106" t="str">
        <f t="shared" si="219"/>
        <v/>
      </c>
      <c r="CB659" s="22" t="str">
        <f t="shared" si="220"/>
        <v/>
      </c>
      <c r="CD659" s="76" t="str">
        <f>IF($J659="", "", IF($BV659=0, "", COUNTIF($J$11:$J$1010, "&lt;"&amp;$J659)+1+COUNTIF($J$11:$J659, $J659)-1))</f>
        <v/>
      </c>
    </row>
    <row r="660" spans="1:82" x14ac:dyDescent="0.25">
      <c r="A660" s="31"/>
      <c r="B660" s="19" t="str">
        <f t="shared" si="201"/>
        <v/>
      </c>
      <c r="C660" s="20" t="str">
        <f t="shared" si="202"/>
        <v/>
      </c>
      <c r="D660" s="29" t="str">
        <f t="shared" si="203"/>
        <v/>
      </c>
      <c r="E660" s="22" t="str">
        <f t="shared" si="204"/>
        <v/>
      </c>
      <c r="F660" s="31"/>
      <c r="G660" s="301"/>
      <c r="H660" s="302"/>
      <c r="I660" s="303"/>
      <c r="J660" s="304"/>
      <c r="K660" s="283"/>
      <c r="L660" s="305"/>
      <c r="M660" s="285"/>
      <c r="N660" s="287"/>
      <c r="O660" s="31"/>
      <c r="P660" s="19" t="str">
        <f t="shared" si="205"/>
        <v/>
      </c>
      <c r="Q660" s="20" t="str">
        <f t="shared" si="206"/>
        <v/>
      </c>
      <c r="R660" s="29" t="str">
        <f t="shared" si="207"/>
        <v/>
      </c>
      <c r="S660" s="22" t="str">
        <f t="shared" si="208"/>
        <v/>
      </c>
      <c r="T660" s="31"/>
      <c r="U660" s="69" t="str">
        <f t="shared" si="209"/>
        <v/>
      </c>
      <c r="V660" s="31"/>
      <c r="X660" s="76" t="str">
        <f t="shared" si="210"/>
        <v/>
      </c>
      <c r="Z660" s="76" t="str">
        <f t="shared" si="211"/>
        <v/>
      </c>
      <c r="AA660" s="76" t="str">
        <f t="shared" si="212"/>
        <v/>
      </c>
      <c r="AC660" s="19" t="str">
        <f>IF($K660="", "", SUMIF('Drinks List'!DH$11:DH$1010, $K660, 'Drinks List'!DG$11:DG$1010))</f>
        <v/>
      </c>
      <c r="AD660" s="21"/>
      <c r="AE660" s="59" t="str">
        <f>IF($K660="", "", SUMIF('Drinks List'!DJ$11:DJ$1010, $K660, 'Drinks List'!DI$11:DI$1010))</f>
        <v/>
      </c>
      <c r="AF660" s="21"/>
      <c r="AG660" s="59" t="str">
        <f>IF($K660="", "", SUMIF('Drinks List'!DL$11:DL$1010, $K660, 'Drinks List'!DK$11:DK$1010))</f>
        <v/>
      </c>
      <c r="AH660" s="21"/>
      <c r="AI660" s="59" t="str">
        <f>IF($K660="", "", SUMIF('Drinks List'!DN$11:DN$1010, $K660, 'Drinks List'!DM$11:DM$1010))</f>
        <v/>
      </c>
      <c r="AJ660" s="21"/>
      <c r="AK660" s="59" t="str">
        <f>IF($K660="", "", SUMIF('Drinks List'!DP$11:DP$1010, $K660, 'Drinks List'!DO$11:DO$1010))</f>
        <v/>
      </c>
      <c r="AL660" s="21"/>
      <c r="AM660" s="59" t="str">
        <f>IF($K660="", "", SUMIF('Drinks List'!DR$11:DR$1010, $K660, 'Drinks List'!DQ$11:DQ$1010))</f>
        <v/>
      </c>
      <c r="AN660" s="21"/>
      <c r="AO660" s="59" t="str">
        <f>IF($K660="", "", SUMIF('Drinks List'!DT$11:DT$1010, $K660, 'Drinks List'!DS$11:DS$1010))</f>
        <v/>
      </c>
      <c r="AP660" s="21"/>
      <c r="AQ660" s="59" t="str">
        <f>IF($K660="", "", SUMIF('Drinks List'!DV$11:DV$1010, $K660, 'Drinks List'!DU$11:DU$1010))</f>
        <v/>
      </c>
      <c r="AR660" s="21"/>
      <c r="AS660" s="59" t="str">
        <f>IF($K660="", "", SUMIF('Drinks List'!DX$11:DX$1010, $K660, 'Drinks List'!DW$11:DW$1010))</f>
        <v/>
      </c>
      <c r="AT660" s="21"/>
      <c r="AU660" s="59" t="str">
        <f>IF($K660="", "", SUMIF('Drinks List'!DZ$11:DZ$1010, $K660, 'Drinks List'!DY$11:DY$1010))</f>
        <v/>
      </c>
      <c r="AV660" s="21"/>
      <c r="AW660" s="59" t="str">
        <f>IF($K660="", "", SUMIF('Drinks List'!EB$11:EB$1010, $K660, 'Drinks List'!EA$11:EA$1010))</f>
        <v/>
      </c>
      <c r="AX660" s="21"/>
      <c r="AY660" s="59" t="str">
        <f>IF($K660="", "", SUMIF('Drinks List'!ED$11:ED$1010, $K660, 'Drinks List'!EC$11:EC$1010))</f>
        <v/>
      </c>
      <c r="AZ660" s="21"/>
      <c r="BA660" s="59" t="str">
        <f>IF($K660="", "", SUMIF('Drinks List'!EF$11:EF$1010, $K660, 'Drinks List'!EE$11:EE$1010))</f>
        <v/>
      </c>
      <c r="BB660" s="21"/>
      <c r="BC660" s="59" t="str">
        <f>IF($K660="", "", SUMIF('Drinks List'!EH$11:EH$1010, $K660, 'Drinks List'!EG$11:EG$1010))</f>
        <v/>
      </c>
      <c r="BD660" s="21"/>
      <c r="BE660" s="59" t="str">
        <f>IF($K660="", "", SUMIF('Drinks List'!EJ$11:EJ$1010, $K660, 'Drinks List'!EI$11:EI$1010))</f>
        <v/>
      </c>
      <c r="BF660" s="21"/>
      <c r="BG660" s="59" t="str">
        <f>IF($K660="", "", SUMIF('Drinks List'!EL$11:EL$1010, $K660, 'Drinks List'!EK$11:EK$1010))</f>
        <v/>
      </c>
      <c r="BH660" s="21"/>
      <c r="BI660" s="59" t="str">
        <f>IF($K660="", "", SUMIF('Drinks List'!EN$11:EN$1010, $K660, 'Drinks List'!EM$11:EM$1010))</f>
        <v/>
      </c>
      <c r="BJ660" s="21"/>
      <c r="BK660" s="59" t="str">
        <f>IF($K660="", "", SUMIF('Drinks List'!EP$11:EP$1010, $K660, 'Drinks List'!EO$11:EO$1010))</f>
        <v/>
      </c>
      <c r="BL660" s="21"/>
      <c r="BM660" s="59" t="str">
        <f>IF($K660="", "", SUMIF('Drinks List'!ER$11:ER$1010, $K660, 'Drinks List'!EQ$11:EQ$1010))</f>
        <v/>
      </c>
      <c r="BN660" s="21"/>
      <c r="BO660" s="65" t="str">
        <f>IF($K660="", "", SUMIF('Drinks List'!ET$11:ET$1010, $K660, 'Drinks List'!ES$11:ES$1010))</f>
        <v/>
      </c>
      <c r="BQ660" s="120" t="str">
        <f t="shared" si="213"/>
        <v/>
      </c>
      <c r="BR660" s="62" t="str">
        <f t="shared" si="214"/>
        <v/>
      </c>
      <c r="BS660" s="76" t="str">
        <f>IF(BQ660="", "", COUNTIF(BQ$11:BQ$1010, "&gt;"&amp;BQ660)+1+COUNTIF(BQ$11:BQ660, BQ660)-1)</f>
        <v/>
      </c>
      <c r="BT660" s="76" t="str">
        <f>IF(BR660="", "", COUNTIF(BR$11:BR$1010, "&lt;"&amp;BR660)+1+COUNTIF(BR$11:BR660, BR660)-1)</f>
        <v/>
      </c>
      <c r="BV660" s="76" t="str">
        <f t="shared" si="215"/>
        <v/>
      </c>
      <c r="BW660" s="124" t="str">
        <f t="shared" si="216"/>
        <v/>
      </c>
      <c r="BX660" s="115" t="str">
        <f t="shared" si="217"/>
        <v/>
      </c>
      <c r="BY660" s="125" t="str">
        <f t="shared" si="218"/>
        <v/>
      </c>
      <c r="CA660" s="106" t="str">
        <f t="shared" si="219"/>
        <v/>
      </c>
      <c r="CB660" s="22" t="str">
        <f t="shared" si="220"/>
        <v/>
      </c>
      <c r="CD660" s="76" t="str">
        <f>IF($J660="", "", IF($BV660=0, "", COUNTIF($J$11:$J$1010, "&lt;"&amp;$J660)+1+COUNTIF($J$11:$J660, $J660)-1))</f>
        <v/>
      </c>
    </row>
    <row r="661" spans="1:82" x14ac:dyDescent="0.25">
      <c r="A661" s="31"/>
      <c r="B661" s="19" t="str">
        <f t="shared" si="201"/>
        <v/>
      </c>
      <c r="C661" s="20" t="str">
        <f t="shared" si="202"/>
        <v/>
      </c>
      <c r="D661" s="29" t="str">
        <f t="shared" si="203"/>
        <v/>
      </c>
      <c r="E661" s="22" t="str">
        <f t="shared" si="204"/>
        <v/>
      </c>
      <c r="F661" s="31"/>
      <c r="G661" s="301"/>
      <c r="H661" s="302"/>
      <c r="I661" s="303"/>
      <c r="J661" s="304"/>
      <c r="K661" s="283"/>
      <c r="L661" s="305"/>
      <c r="M661" s="285"/>
      <c r="N661" s="287"/>
      <c r="O661" s="31"/>
      <c r="P661" s="19" t="str">
        <f t="shared" si="205"/>
        <v/>
      </c>
      <c r="Q661" s="20" t="str">
        <f t="shared" si="206"/>
        <v/>
      </c>
      <c r="R661" s="29" t="str">
        <f t="shared" si="207"/>
        <v/>
      </c>
      <c r="S661" s="22" t="str">
        <f t="shared" si="208"/>
        <v/>
      </c>
      <c r="T661" s="31"/>
      <c r="U661" s="69" t="str">
        <f t="shared" si="209"/>
        <v/>
      </c>
      <c r="V661" s="31"/>
      <c r="X661" s="76" t="str">
        <f t="shared" si="210"/>
        <v/>
      </c>
      <c r="Z661" s="76" t="str">
        <f t="shared" si="211"/>
        <v/>
      </c>
      <c r="AA661" s="76" t="str">
        <f t="shared" si="212"/>
        <v/>
      </c>
      <c r="AC661" s="19" t="str">
        <f>IF($K661="", "", SUMIF('Drinks List'!DH$11:DH$1010, $K661, 'Drinks List'!DG$11:DG$1010))</f>
        <v/>
      </c>
      <c r="AD661" s="21"/>
      <c r="AE661" s="59" t="str">
        <f>IF($K661="", "", SUMIF('Drinks List'!DJ$11:DJ$1010, $K661, 'Drinks List'!DI$11:DI$1010))</f>
        <v/>
      </c>
      <c r="AF661" s="21"/>
      <c r="AG661" s="59" t="str">
        <f>IF($K661="", "", SUMIF('Drinks List'!DL$11:DL$1010, $K661, 'Drinks List'!DK$11:DK$1010))</f>
        <v/>
      </c>
      <c r="AH661" s="21"/>
      <c r="AI661" s="59" t="str">
        <f>IF($K661="", "", SUMIF('Drinks List'!DN$11:DN$1010, $K661, 'Drinks List'!DM$11:DM$1010))</f>
        <v/>
      </c>
      <c r="AJ661" s="21"/>
      <c r="AK661" s="59" t="str">
        <f>IF($K661="", "", SUMIF('Drinks List'!DP$11:DP$1010, $K661, 'Drinks List'!DO$11:DO$1010))</f>
        <v/>
      </c>
      <c r="AL661" s="21"/>
      <c r="AM661" s="59" t="str">
        <f>IF($K661="", "", SUMIF('Drinks List'!DR$11:DR$1010, $K661, 'Drinks List'!DQ$11:DQ$1010))</f>
        <v/>
      </c>
      <c r="AN661" s="21"/>
      <c r="AO661" s="59" t="str">
        <f>IF($K661="", "", SUMIF('Drinks List'!DT$11:DT$1010, $K661, 'Drinks List'!DS$11:DS$1010))</f>
        <v/>
      </c>
      <c r="AP661" s="21"/>
      <c r="AQ661" s="59" t="str">
        <f>IF($K661="", "", SUMIF('Drinks List'!DV$11:DV$1010, $K661, 'Drinks List'!DU$11:DU$1010))</f>
        <v/>
      </c>
      <c r="AR661" s="21"/>
      <c r="AS661" s="59" t="str">
        <f>IF($K661="", "", SUMIF('Drinks List'!DX$11:DX$1010, $K661, 'Drinks List'!DW$11:DW$1010))</f>
        <v/>
      </c>
      <c r="AT661" s="21"/>
      <c r="AU661" s="59" t="str">
        <f>IF($K661="", "", SUMIF('Drinks List'!DZ$11:DZ$1010, $K661, 'Drinks List'!DY$11:DY$1010))</f>
        <v/>
      </c>
      <c r="AV661" s="21"/>
      <c r="AW661" s="59" t="str">
        <f>IF($K661="", "", SUMIF('Drinks List'!EB$11:EB$1010, $K661, 'Drinks List'!EA$11:EA$1010))</f>
        <v/>
      </c>
      <c r="AX661" s="21"/>
      <c r="AY661" s="59" t="str">
        <f>IF($K661="", "", SUMIF('Drinks List'!ED$11:ED$1010, $K661, 'Drinks List'!EC$11:EC$1010))</f>
        <v/>
      </c>
      <c r="AZ661" s="21"/>
      <c r="BA661" s="59" t="str">
        <f>IF($K661="", "", SUMIF('Drinks List'!EF$11:EF$1010, $K661, 'Drinks List'!EE$11:EE$1010))</f>
        <v/>
      </c>
      <c r="BB661" s="21"/>
      <c r="BC661" s="59" t="str">
        <f>IF($K661="", "", SUMIF('Drinks List'!EH$11:EH$1010, $K661, 'Drinks List'!EG$11:EG$1010))</f>
        <v/>
      </c>
      <c r="BD661" s="21"/>
      <c r="BE661" s="59" t="str">
        <f>IF($K661="", "", SUMIF('Drinks List'!EJ$11:EJ$1010, $K661, 'Drinks List'!EI$11:EI$1010))</f>
        <v/>
      </c>
      <c r="BF661" s="21"/>
      <c r="BG661" s="59" t="str">
        <f>IF($K661="", "", SUMIF('Drinks List'!EL$11:EL$1010, $K661, 'Drinks List'!EK$11:EK$1010))</f>
        <v/>
      </c>
      <c r="BH661" s="21"/>
      <c r="BI661" s="59" t="str">
        <f>IF($K661="", "", SUMIF('Drinks List'!EN$11:EN$1010, $K661, 'Drinks List'!EM$11:EM$1010))</f>
        <v/>
      </c>
      <c r="BJ661" s="21"/>
      <c r="BK661" s="59" t="str">
        <f>IF($K661="", "", SUMIF('Drinks List'!EP$11:EP$1010, $K661, 'Drinks List'!EO$11:EO$1010))</f>
        <v/>
      </c>
      <c r="BL661" s="21"/>
      <c r="BM661" s="59" t="str">
        <f>IF($K661="", "", SUMIF('Drinks List'!ER$11:ER$1010, $K661, 'Drinks List'!EQ$11:EQ$1010))</f>
        <v/>
      </c>
      <c r="BN661" s="21"/>
      <c r="BO661" s="65" t="str">
        <f>IF($K661="", "", SUMIF('Drinks List'!ET$11:ET$1010, $K661, 'Drinks List'!ES$11:ES$1010))</f>
        <v/>
      </c>
      <c r="BQ661" s="120" t="str">
        <f t="shared" si="213"/>
        <v/>
      </c>
      <c r="BR661" s="62" t="str">
        <f t="shared" si="214"/>
        <v/>
      </c>
      <c r="BS661" s="76" t="str">
        <f>IF(BQ661="", "", COUNTIF(BQ$11:BQ$1010, "&gt;"&amp;BQ661)+1+COUNTIF(BQ$11:BQ661, BQ661)-1)</f>
        <v/>
      </c>
      <c r="BT661" s="76" t="str">
        <f>IF(BR661="", "", COUNTIF(BR$11:BR$1010, "&lt;"&amp;BR661)+1+COUNTIF(BR$11:BR661, BR661)-1)</f>
        <v/>
      </c>
      <c r="BV661" s="76" t="str">
        <f t="shared" si="215"/>
        <v/>
      </c>
      <c r="BW661" s="124" t="str">
        <f t="shared" si="216"/>
        <v/>
      </c>
      <c r="BX661" s="115" t="str">
        <f t="shared" si="217"/>
        <v/>
      </c>
      <c r="BY661" s="125" t="str">
        <f t="shared" si="218"/>
        <v/>
      </c>
      <c r="CA661" s="106" t="str">
        <f t="shared" si="219"/>
        <v/>
      </c>
      <c r="CB661" s="22" t="str">
        <f t="shared" si="220"/>
        <v/>
      </c>
      <c r="CD661" s="76" t="str">
        <f>IF($J661="", "", IF($BV661=0, "", COUNTIF($J$11:$J$1010, "&lt;"&amp;$J661)+1+COUNTIF($J$11:$J661, $J661)-1))</f>
        <v/>
      </c>
    </row>
    <row r="662" spans="1:82" x14ac:dyDescent="0.25">
      <c r="A662" s="31"/>
      <c r="B662" s="19" t="str">
        <f t="shared" si="201"/>
        <v/>
      </c>
      <c r="C662" s="20" t="str">
        <f t="shared" si="202"/>
        <v/>
      </c>
      <c r="D662" s="29" t="str">
        <f t="shared" si="203"/>
        <v/>
      </c>
      <c r="E662" s="22" t="str">
        <f t="shared" si="204"/>
        <v/>
      </c>
      <c r="F662" s="31"/>
      <c r="G662" s="301"/>
      <c r="H662" s="302"/>
      <c r="I662" s="303"/>
      <c r="J662" s="304"/>
      <c r="K662" s="283"/>
      <c r="L662" s="305"/>
      <c r="M662" s="285"/>
      <c r="N662" s="287"/>
      <c r="O662" s="31"/>
      <c r="P662" s="19" t="str">
        <f t="shared" si="205"/>
        <v/>
      </c>
      <c r="Q662" s="20" t="str">
        <f t="shared" si="206"/>
        <v/>
      </c>
      <c r="R662" s="29" t="str">
        <f t="shared" si="207"/>
        <v/>
      </c>
      <c r="S662" s="22" t="str">
        <f t="shared" si="208"/>
        <v/>
      </c>
      <c r="T662" s="31"/>
      <c r="U662" s="69" t="str">
        <f t="shared" si="209"/>
        <v/>
      </c>
      <c r="V662" s="31"/>
      <c r="X662" s="76" t="str">
        <f t="shared" si="210"/>
        <v/>
      </c>
      <c r="Z662" s="76" t="str">
        <f t="shared" si="211"/>
        <v/>
      </c>
      <c r="AA662" s="76" t="str">
        <f t="shared" si="212"/>
        <v/>
      </c>
      <c r="AC662" s="19" t="str">
        <f>IF($K662="", "", SUMIF('Drinks List'!DH$11:DH$1010, $K662, 'Drinks List'!DG$11:DG$1010))</f>
        <v/>
      </c>
      <c r="AD662" s="21"/>
      <c r="AE662" s="59" t="str">
        <f>IF($K662="", "", SUMIF('Drinks List'!DJ$11:DJ$1010, $K662, 'Drinks List'!DI$11:DI$1010))</f>
        <v/>
      </c>
      <c r="AF662" s="21"/>
      <c r="AG662" s="59" t="str">
        <f>IF($K662="", "", SUMIF('Drinks List'!DL$11:DL$1010, $K662, 'Drinks List'!DK$11:DK$1010))</f>
        <v/>
      </c>
      <c r="AH662" s="21"/>
      <c r="AI662" s="59" t="str">
        <f>IF($K662="", "", SUMIF('Drinks List'!DN$11:DN$1010, $K662, 'Drinks List'!DM$11:DM$1010))</f>
        <v/>
      </c>
      <c r="AJ662" s="21"/>
      <c r="AK662" s="59" t="str">
        <f>IF($K662="", "", SUMIF('Drinks List'!DP$11:DP$1010, $K662, 'Drinks List'!DO$11:DO$1010))</f>
        <v/>
      </c>
      <c r="AL662" s="21"/>
      <c r="AM662" s="59" t="str">
        <f>IF($K662="", "", SUMIF('Drinks List'!DR$11:DR$1010, $K662, 'Drinks List'!DQ$11:DQ$1010))</f>
        <v/>
      </c>
      <c r="AN662" s="21"/>
      <c r="AO662" s="59" t="str">
        <f>IF($K662="", "", SUMIF('Drinks List'!DT$11:DT$1010, $K662, 'Drinks List'!DS$11:DS$1010))</f>
        <v/>
      </c>
      <c r="AP662" s="21"/>
      <c r="AQ662" s="59" t="str">
        <f>IF($K662="", "", SUMIF('Drinks List'!DV$11:DV$1010, $K662, 'Drinks List'!DU$11:DU$1010))</f>
        <v/>
      </c>
      <c r="AR662" s="21"/>
      <c r="AS662" s="59" t="str">
        <f>IF($K662="", "", SUMIF('Drinks List'!DX$11:DX$1010, $K662, 'Drinks List'!DW$11:DW$1010))</f>
        <v/>
      </c>
      <c r="AT662" s="21"/>
      <c r="AU662" s="59" t="str">
        <f>IF($K662="", "", SUMIF('Drinks List'!DZ$11:DZ$1010, $K662, 'Drinks List'!DY$11:DY$1010))</f>
        <v/>
      </c>
      <c r="AV662" s="21"/>
      <c r="AW662" s="59" t="str">
        <f>IF($K662="", "", SUMIF('Drinks List'!EB$11:EB$1010, $K662, 'Drinks List'!EA$11:EA$1010))</f>
        <v/>
      </c>
      <c r="AX662" s="21"/>
      <c r="AY662" s="59" t="str">
        <f>IF($K662="", "", SUMIF('Drinks List'!ED$11:ED$1010, $K662, 'Drinks List'!EC$11:EC$1010))</f>
        <v/>
      </c>
      <c r="AZ662" s="21"/>
      <c r="BA662" s="59" t="str">
        <f>IF($K662="", "", SUMIF('Drinks List'!EF$11:EF$1010, $K662, 'Drinks List'!EE$11:EE$1010))</f>
        <v/>
      </c>
      <c r="BB662" s="21"/>
      <c r="BC662" s="59" t="str">
        <f>IF($K662="", "", SUMIF('Drinks List'!EH$11:EH$1010, $K662, 'Drinks List'!EG$11:EG$1010))</f>
        <v/>
      </c>
      <c r="BD662" s="21"/>
      <c r="BE662" s="59" t="str">
        <f>IF($K662="", "", SUMIF('Drinks List'!EJ$11:EJ$1010, $K662, 'Drinks List'!EI$11:EI$1010))</f>
        <v/>
      </c>
      <c r="BF662" s="21"/>
      <c r="BG662" s="59" t="str">
        <f>IF($K662="", "", SUMIF('Drinks List'!EL$11:EL$1010, $K662, 'Drinks List'!EK$11:EK$1010))</f>
        <v/>
      </c>
      <c r="BH662" s="21"/>
      <c r="BI662" s="59" t="str">
        <f>IF($K662="", "", SUMIF('Drinks List'!EN$11:EN$1010, $K662, 'Drinks List'!EM$11:EM$1010))</f>
        <v/>
      </c>
      <c r="BJ662" s="21"/>
      <c r="BK662" s="59" t="str">
        <f>IF($K662="", "", SUMIF('Drinks List'!EP$11:EP$1010, $K662, 'Drinks List'!EO$11:EO$1010))</f>
        <v/>
      </c>
      <c r="BL662" s="21"/>
      <c r="BM662" s="59" t="str">
        <f>IF($K662="", "", SUMIF('Drinks List'!ER$11:ER$1010, $K662, 'Drinks List'!EQ$11:EQ$1010))</f>
        <v/>
      </c>
      <c r="BN662" s="21"/>
      <c r="BO662" s="65" t="str">
        <f>IF($K662="", "", SUMIF('Drinks List'!ET$11:ET$1010, $K662, 'Drinks List'!ES$11:ES$1010))</f>
        <v/>
      </c>
      <c r="BQ662" s="120" t="str">
        <f t="shared" si="213"/>
        <v/>
      </c>
      <c r="BR662" s="62" t="str">
        <f t="shared" si="214"/>
        <v/>
      </c>
      <c r="BS662" s="76" t="str">
        <f>IF(BQ662="", "", COUNTIF(BQ$11:BQ$1010, "&gt;"&amp;BQ662)+1+COUNTIF(BQ$11:BQ662, BQ662)-1)</f>
        <v/>
      </c>
      <c r="BT662" s="76" t="str">
        <f>IF(BR662="", "", COUNTIF(BR$11:BR$1010, "&lt;"&amp;BR662)+1+COUNTIF(BR$11:BR662, BR662)-1)</f>
        <v/>
      </c>
      <c r="BV662" s="76" t="str">
        <f t="shared" si="215"/>
        <v/>
      </c>
      <c r="BW662" s="124" t="str">
        <f t="shared" si="216"/>
        <v/>
      </c>
      <c r="BX662" s="115" t="str">
        <f t="shared" si="217"/>
        <v/>
      </c>
      <c r="BY662" s="125" t="str">
        <f t="shared" si="218"/>
        <v/>
      </c>
      <c r="CA662" s="106" t="str">
        <f t="shared" si="219"/>
        <v/>
      </c>
      <c r="CB662" s="22" t="str">
        <f t="shared" si="220"/>
        <v/>
      </c>
      <c r="CD662" s="76" t="str">
        <f>IF($J662="", "", IF($BV662=0, "", COUNTIF($J$11:$J$1010, "&lt;"&amp;$J662)+1+COUNTIF($J$11:$J662, $J662)-1))</f>
        <v/>
      </c>
    </row>
    <row r="663" spans="1:82" x14ac:dyDescent="0.25">
      <c r="A663" s="31"/>
      <c r="B663" s="19" t="str">
        <f t="shared" si="201"/>
        <v/>
      </c>
      <c r="C663" s="20" t="str">
        <f t="shared" si="202"/>
        <v/>
      </c>
      <c r="D663" s="29" t="str">
        <f t="shared" si="203"/>
        <v/>
      </c>
      <c r="E663" s="22" t="str">
        <f t="shared" si="204"/>
        <v/>
      </c>
      <c r="F663" s="31"/>
      <c r="G663" s="301"/>
      <c r="H663" s="302"/>
      <c r="I663" s="303"/>
      <c r="J663" s="304"/>
      <c r="K663" s="283"/>
      <c r="L663" s="305"/>
      <c r="M663" s="285"/>
      <c r="N663" s="287"/>
      <c r="O663" s="31"/>
      <c r="P663" s="19" t="str">
        <f t="shared" si="205"/>
        <v/>
      </c>
      <c r="Q663" s="20" t="str">
        <f t="shared" si="206"/>
        <v/>
      </c>
      <c r="R663" s="29" t="str">
        <f t="shared" si="207"/>
        <v/>
      </c>
      <c r="S663" s="22" t="str">
        <f t="shared" si="208"/>
        <v/>
      </c>
      <c r="T663" s="31"/>
      <c r="U663" s="69" t="str">
        <f t="shared" si="209"/>
        <v/>
      </c>
      <c r="V663" s="31"/>
      <c r="X663" s="76" t="str">
        <f t="shared" si="210"/>
        <v/>
      </c>
      <c r="Z663" s="76" t="str">
        <f t="shared" si="211"/>
        <v/>
      </c>
      <c r="AA663" s="76" t="str">
        <f t="shared" si="212"/>
        <v/>
      </c>
      <c r="AC663" s="19" t="str">
        <f>IF($K663="", "", SUMIF('Drinks List'!DH$11:DH$1010, $K663, 'Drinks List'!DG$11:DG$1010))</f>
        <v/>
      </c>
      <c r="AD663" s="21"/>
      <c r="AE663" s="59" t="str">
        <f>IF($K663="", "", SUMIF('Drinks List'!DJ$11:DJ$1010, $K663, 'Drinks List'!DI$11:DI$1010))</f>
        <v/>
      </c>
      <c r="AF663" s="21"/>
      <c r="AG663" s="59" t="str">
        <f>IF($K663="", "", SUMIF('Drinks List'!DL$11:DL$1010, $K663, 'Drinks List'!DK$11:DK$1010))</f>
        <v/>
      </c>
      <c r="AH663" s="21"/>
      <c r="AI663" s="59" t="str">
        <f>IF($K663="", "", SUMIF('Drinks List'!DN$11:DN$1010, $K663, 'Drinks List'!DM$11:DM$1010))</f>
        <v/>
      </c>
      <c r="AJ663" s="21"/>
      <c r="AK663" s="59" t="str">
        <f>IF($K663="", "", SUMIF('Drinks List'!DP$11:DP$1010, $K663, 'Drinks List'!DO$11:DO$1010))</f>
        <v/>
      </c>
      <c r="AL663" s="21"/>
      <c r="AM663" s="59" t="str">
        <f>IF($K663="", "", SUMIF('Drinks List'!DR$11:DR$1010, $K663, 'Drinks List'!DQ$11:DQ$1010))</f>
        <v/>
      </c>
      <c r="AN663" s="21"/>
      <c r="AO663" s="59" t="str">
        <f>IF($K663="", "", SUMIF('Drinks List'!DT$11:DT$1010, $K663, 'Drinks List'!DS$11:DS$1010))</f>
        <v/>
      </c>
      <c r="AP663" s="21"/>
      <c r="AQ663" s="59" t="str">
        <f>IF($K663="", "", SUMIF('Drinks List'!DV$11:DV$1010, $K663, 'Drinks List'!DU$11:DU$1010))</f>
        <v/>
      </c>
      <c r="AR663" s="21"/>
      <c r="AS663" s="59" t="str">
        <f>IF($K663="", "", SUMIF('Drinks List'!DX$11:DX$1010, $K663, 'Drinks List'!DW$11:DW$1010))</f>
        <v/>
      </c>
      <c r="AT663" s="21"/>
      <c r="AU663" s="59" t="str">
        <f>IF($K663="", "", SUMIF('Drinks List'!DZ$11:DZ$1010, $K663, 'Drinks List'!DY$11:DY$1010))</f>
        <v/>
      </c>
      <c r="AV663" s="21"/>
      <c r="AW663" s="59" t="str">
        <f>IF($K663="", "", SUMIF('Drinks List'!EB$11:EB$1010, $K663, 'Drinks List'!EA$11:EA$1010))</f>
        <v/>
      </c>
      <c r="AX663" s="21"/>
      <c r="AY663" s="59" t="str">
        <f>IF($K663="", "", SUMIF('Drinks List'!ED$11:ED$1010, $K663, 'Drinks List'!EC$11:EC$1010))</f>
        <v/>
      </c>
      <c r="AZ663" s="21"/>
      <c r="BA663" s="59" t="str">
        <f>IF($K663="", "", SUMIF('Drinks List'!EF$11:EF$1010, $K663, 'Drinks List'!EE$11:EE$1010))</f>
        <v/>
      </c>
      <c r="BB663" s="21"/>
      <c r="BC663" s="59" t="str">
        <f>IF($K663="", "", SUMIF('Drinks List'!EH$11:EH$1010, $K663, 'Drinks List'!EG$11:EG$1010))</f>
        <v/>
      </c>
      <c r="BD663" s="21"/>
      <c r="BE663" s="59" t="str">
        <f>IF($K663="", "", SUMIF('Drinks List'!EJ$11:EJ$1010, $K663, 'Drinks List'!EI$11:EI$1010))</f>
        <v/>
      </c>
      <c r="BF663" s="21"/>
      <c r="BG663" s="59" t="str">
        <f>IF($K663="", "", SUMIF('Drinks List'!EL$11:EL$1010, $K663, 'Drinks List'!EK$11:EK$1010))</f>
        <v/>
      </c>
      <c r="BH663" s="21"/>
      <c r="BI663" s="59" t="str">
        <f>IF($K663="", "", SUMIF('Drinks List'!EN$11:EN$1010, $K663, 'Drinks List'!EM$11:EM$1010))</f>
        <v/>
      </c>
      <c r="BJ663" s="21"/>
      <c r="BK663" s="59" t="str">
        <f>IF($K663="", "", SUMIF('Drinks List'!EP$11:EP$1010, $K663, 'Drinks List'!EO$11:EO$1010))</f>
        <v/>
      </c>
      <c r="BL663" s="21"/>
      <c r="BM663" s="59" t="str">
        <f>IF($K663="", "", SUMIF('Drinks List'!ER$11:ER$1010, $K663, 'Drinks List'!EQ$11:EQ$1010))</f>
        <v/>
      </c>
      <c r="BN663" s="21"/>
      <c r="BO663" s="65" t="str">
        <f>IF($K663="", "", SUMIF('Drinks List'!ET$11:ET$1010, $K663, 'Drinks List'!ES$11:ES$1010))</f>
        <v/>
      </c>
      <c r="BQ663" s="120" t="str">
        <f t="shared" si="213"/>
        <v/>
      </c>
      <c r="BR663" s="62" t="str">
        <f t="shared" si="214"/>
        <v/>
      </c>
      <c r="BS663" s="76" t="str">
        <f>IF(BQ663="", "", COUNTIF(BQ$11:BQ$1010, "&gt;"&amp;BQ663)+1+COUNTIF(BQ$11:BQ663, BQ663)-1)</f>
        <v/>
      </c>
      <c r="BT663" s="76" t="str">
        <f>IF(BR663="", "", COUNTIF(BR$11:BR$1010, "&lt;"&amp;BR663)+1+COUNTIF(BR$11:BR663, BR663)-1)</f>
        <v/>
      </c>
      <c r="BV663" s="76" t="str">
        <f t="shared" si="215"/>
        <v/>
      </c>
      <c r="BW663" s="124" t="str">
        <f t="shared" si="216"/>
        <v/>
      </c>
      <c r="BX663" s="115" t="str">
        <f t="shared" si="217"/>
        <v/>
      </c>
      <c r="BY663" s="125" t="str">
        <f t="shared" si="218"/>
        <v/>
      </c>
      <c r="CA663" s="106" t="str">
        <f t="shared" si="219"/>
        <v/>
      </c>
      <c r="CB663" s="22" t="str">
        <f t="shared" si="220"/>
        <v/>
      </c>
      <c r="CD663" s="76" t="str">
        <f>IF($J663="", "", IF($BV663=0, "", COUNTIF($J$11:$J$1010, "&lt;"&amp;$J663)+1+COUNTIF($J$11:$J663, $J663)-1))</f>
        <v/>
      </c>
    </row>
    <row r="664" spans="1:82" x14ac:dyDescent="0.25">
      <c r="A664" s="31"/>
      <c r="B664" s="19" t="str">
        <f t="shared" si="201"/>
        <v/>
      </c>
      <c r="C664" s="20" t="str">
        <f t="shared" si="202"/>
        <v/>
      </c>
      <c r="D664" s="29" t="str">
        <f t="shared" si="203"/>
        <v/>
      </c>
      <c r="E664" s="22" t="str">
        <f t="shared" si="204"/>
        <v/>
      </c>
      <c r="F664" s="31"/>
      <c r="G664" s="301"/>
      <c r="H664" s="302"/>
      <c r="I664" s="303"/>
      <c r="J664" s="304"/>
      <c r="K664" s="283"/>
      <c r="L664" s="305"/>
      <c r="M664" s="285"/>
      <c r="N664" s="287"/>
      <c r="O664" s="31"/>
      <c r="P664" s="19" t="str">
        <f t="shared" si="205"/>
        <v/>
      </c>
      <c r="Q664" s="20" t="str">
        <f t="shared" si="206"/>
        <v/>
      </c>
      <c r="R664" s="29" t="str">
        <f t="shared" si="207"/>
        <v/>
      </c>
      <c r="S664" s="22" t="str">
        <f t="shared" si="208"/>
        <v/>
      </c>
      <c r="T664" s="31"/>
      <c r="U664" s="69" t="str">
        <f t="shared" si="209"/>
        <v/>
      </c>
      <c r="V664" s="31"/>
      <c r="X664" s="76" t="str">
        <f t="shared" si="210"/>
        <v/>
      </c>
      <c r="Z664" s="76" t="str">
        <f t="shared" si="211"/>
        <v/>
      </c>
      <c r="AA664" s="76" t="str">
        <f t="shared" si="212"/>
        <v/>
      </c>
      <c r="AC664" s="19" t="str">
        <f>IF($K664="", "", SUMIF('Drinks List'!DH$11:DH$1010, $K664, 'Drinks List'!DG$11:DG$1010))</f>
        <v/>
      </c>
      <c r="AD664" s="21"/>
      <c r="AE664" s="59" t="str">
        <f>IF($K664="", "", SUMIF('Drinks List'!DJ$11:DJ$1010, $K664, 'Drinks List'!DI$11:DI$1010))</f>
        <v/>
      </c>
      <c r="AF664" s="21"/>
      <c r="AG664" s="59" t="str">
        <f>IF($K664="", "", SUMIF('Drinks List'!DL$11:DL$1010, $K664, 'Drinks List'!DK$11:DK$1010))</f>
        <v/>
      </c>
      <c r="AH664" s="21"/>
      <c r="AI664" s="59" t="str">
        <f>IF($K664="", "", SUMIF('Drinks List'!DN$11:DN$1010, $K664, 'Drinks List'!DM$11:DM$1010))</f>
        <v/>
      </c>
      <c r="AJ664" s="21"/>
      <c r="AK664" s="59" t="str">
        <f>IF($K664="", "", SUMIF('Drinks List'!DP$11:DP$1010, $K664, 'Drinks List'!DO$11:DO$1010))</f>
        <v/>
      </c>
      <c r="AL664" s="21"/>
      <c r="AM664" s="59" t="str">
        <f>IF($K664="", "", SUMIF('Drinks List'!DR$11:DR$1010, $K664, 'Drinks List'!DQ$11:DQ$1010))</f>
        <v/>
      </c>
      <c r="AN664" s="21"/>
      <c r="AO664" s="59" t="str">
        <f>IF($K664="", "", SUMIF('Drinks List'!DT$11:DT$1010, $K664, 'Drinks List'!DS$11:DS$1010))</f>
        <v/>
      </c>
      <c r="AP664" s="21"/>
      <c r="AQ664" s="59" t="str">
        <f>IF($K664="", "", SUMIF('Drinks List'!DV$11:DV$1010, $K664, 'Drinks List'!DU$11:DU$1010))</f>
        <v/>
      </c>
      <c r="AR664" s="21"/>
      <c r="AS664" s="59" t="str">
        <f>IF($K664="", "", SUMIF('Drinks List'!DX$11:DX$1010, $K664, 'Drinks List'!DW$11:DW$1010))</f>
        <v/>
      </c>
      <c r="AT664" s="21"/>
      <c r="AU664" s="59" t="str">
        <f>IF($K664="", "", SUMIF('Drinks List'!DZ$11:DZ$1010, $K664, 'Drinks List'!DY$11:DY$1010))</f>
        <v/>
      </c>
      <c r="AV664" s="21"/>
      <c r="AW664" s="59" t="str">
        <f>IF($K664="", "", SUMIF('Drinks List'!EB$11:EB$1010, $K664, 'Drinks List'!EA$11:EA$1010))</f>
        <v/>
      </c>
      <c r="AX664" s="21"/>
      <c r="AY664" s="59" t="str">
        <f>IF($K664="", "", SUMIF('Drinks List'!ED$11:ED$1010, $K664, 'Drinks List'!EC$11:EC$1010))</f>
        <v/>
      </c>
      <c r="AZ664" s="21"/>
      <c r="BA664" s="59" t="str">
        <f>IF($K664="", "", SUMIF('Drinks List'!EF$11:EF$1010, $K664, 'Drinks List'!EE$11:EE$1010))</f>
        <v/>
      </c>
      <c r="BB664" s="21"/>
      <c r="BC664" s="59" t="str">
        <f>IF($K664="", "", SUMIF('Drinks List'!EH$11:EH$1010, $K664, 'Drinks List'!EG$11:EG$1010))</f>
        <v/>
      </c>
      <c r="BD664" s="21"/>
      <c r="BE664" s="59" t="str">
        <f>IF($K664="", "", SUMIF('Drinks List'!EJ$11:EJ$1010, $K664, 'Drinks List'!EI$11:EI$1010))</f>
        <v/>
      </c>
      <c r="BF664" s="21"/>
      <c r="BG664" s="59" t="str">
        <f>IF($K664="", "", SUMIF('Drinks List'!EL$11:EL$1010, $K664, 'Drinks List'!EK$11:EK$1010))</f>
        <v/>
      </c>
      <c r="BH664" s="21"/>
      <c r="BI664" s="59" t="str">
        <f>IF($K664="", "", SUMIF('Drinks List'!EN$11:EN$1010, $K664, 'Drinks List'!EM$11:EM$1010))</f>
        <v/>
      </c>
      <c r="BJ664" s="21"/>
      <c r="BK664" s="59" t="str">
        <f>IF($K664="", "", SUMIF('Drinks List'!EP$11:EP$1010, $K664, 'Drinks List'!EO$11:EO$1010))</f>
        <v/>
      </c>
      <c r="BL664" s="21"/>
      <c r="BM664" s="59" t="str">
        <f>IF($K664="", "", SUMIF('Drinks List'!ER$11:ER$1010, $K664, 'Drinks List'!EQ$11:EQ$1010))</f>
        <v/>
      </c>
      <c r="BN664" s="21"/>
      <c r="BO664" s="65" t="str">
        <f>IF($K664="", "", SUMIF('Drinks List'!ET$11:ET$1010, $K664, 'Drinks List'!ES$11:ES$1010))</f>
        <v/>
      </c>
      <c r="BQ664" s="120" t="str">
        <f t="shared" si="213"/>
        <v/>
      </c>
      <c r="BR664" s="62" t="str">
        <f t="shared" si="214"/>
        <v/>
      </c>
      <c r="BS664" s="76" t="str">
        <f>IF(BQ664="", "", COUNTIF(BQ$11:BQ$1010, "&gt;"&amp;BQ664)+1+COUNTIF(BQ$11:BQ664, BQ664)-1)</f>
        <v/>
      </c>
      <c r="BT664" s="76" t="str">
        <f>IF(BR664="", "", COUNTIF(BR$11:BR$1010, "&lt;"&amp;BR664)+1+COUNTIF(BR$11:BR664, BR664)-1)</f>
        <v/>
      </c>
      <c r="BV664" s="76" t="str">
        <f t="shared" si="215"/>
        <v/>
      </c>
      <c r="BW664" s="124" t="str">
        <f t="shared" si="216"/>
        <v/>
      </c>
      <c r="BX664" s="115" t="str">
        <f t="shared" si="217"/>
        <v/>
      </c>
      <c r="BY664" s="125" t="str">
        <f t="shared" si="218"/>
        <v/>
      </c>
      <c r="CA664" s="106" t="str">
        <f t="shared" si="219"/>
        <v/>
      </c>
      <c r="CB664" s="22" t="str">
        <f t="shared" si="220"/>
        <v/>
      </c>
      <c r="CD664" s="76" t="str">
        <f>IF($J664="", "", IF($BV664=0, "", COUNTIF($J$11:$J$1010, "&lt;"&amp;$J664)+1+COUNTIF($J$11:$J664, $J664)-1))</f>
        <v/>
      </c>
    </row>
    <row r="665" spans="1:82" x14ac:dyDescent="0.25">
      <c r="A665" s="31"/>
      <c r="B665" s="19" t="str">
        <f t="shared" si="201"/>
        <v/>
      </c>
      <c r="C665" s="20" t="str">
        <f t="shared" si="202"/>
        <v/>
      </c>
      <c r="D665" s="29" t="str">
        <f t="shared" si="203"/>
        <v/>
      </c>
      <c r="E665" s="22" t="str">
        <f t="shared" si="204"/>
        <v/>
      </c>
      <c r="F665" s="31"/>
      <c r="G665" s="301"/>
      <c r="H665" s="302"/>
      <c r="I665" s="303"/>
      <c r="J665" s="304"/>
      <c r="K665" s="283"/>
      <c r="L665" s="305"/>
      <c r="M665" s="285"/>
      <c r="N665" s="287"/>
      <c r="O665" s="31"/>
      <c r="P665" s="19" t="str">
        <f t="shared" si="205"/>
        <v/>
      </c>
      <c r="Q665" s="20" t="str">
        <f t="shared" si="206"/>
        <v/>
      </c>
      <c r="R665" s="29" t="str">
        <f t="shared" si="207"/>
        <v/>
      </c>
      <c r="S665" s="22" t="str">
        <f t="shared" si="208"/>
        <v/>
      </c>
      <c r="T665" s="31"/>
      <c r="U665" s="69" t="str">
        <f t="shared" si="209"/>
        <v/>
      </c>
      <c r="V665" s="31"/>
      <c r="X665" s="76" t="str">
        <f t="shared" si="210"/>
        <v/>
      </c>
      <c r="Z665" s="76" t="str">
        <f t="shared" si="211"/>
        <v/>
      </c>
      <c r="AA665" s="76" t="str">
        <f t="shared" si="212"/>
        <v/>
      </c>
      <c r="AC665" s="19" t="str">
        <f>IF($K665="", "", SUMIF('Drinks List'!DH$11:DH$1010, $K665, 'Drinks List'!DG$11:DG$1010))</f>
        <v/>
      </c>
      <c r="AD665" s="21"/>
      <c r="AE665" s="59" t="str">
        <f>IF($K665="", "", SUMIF('Drinks List'!DJ$11:DJ$1010, $K665, 'Drinks List'!DI$11:DI$1010))</f>
        <v/>
      </c>
      <c r="AF665" s="21"/>
      <c r="AG665" s="59" t="str">
        <f>IF($K665="", "", SUMIF('Drinks List'!DL$11:DL$1010, $K665, 'Drinks List'!DK$11:DK$1010))</f>
        <v/>
      </c>
      <c r="AH665" s="21"/>
      <c r="AI665" s="59" t="str">
        <f>IF($K665="", "", SUMIF('Drinks List'!DN$11:DN$1010, $K665, 'Drinks List'!DM$11:DM$1010))</f>
        <v/>
      </c>
      <c r="AJ665" s="21"/>
      <c r="AK665" s="59" t="str">
        <f>IF($K665="", "", SUMIF('Drinks List'!DP$11:DP$1010, $K665, 'Drinks List'!DO$11:DO$1010))</f>
        <v/>
      </c>
      <c r="AL665" s="21"/>
      <c r="AM665" s="59" t="str">
        <f>IF($K665="", "", SUMIF('Drinks List'!DR$11:DR$1010, $K665, 'Drinks List'!DQ$11:DQ$1010))</f>
        <v/>
      </c>
      <c r="AN665" s="21"/>
      <c r="AO665" s="59" t="str">
        <f>IF($K665="", "", SUMIF('Drinks List'!DT$11:DT$1010, $K665, 'Drinks List'!DS$11:DS$1010))</f>
        <v/>
      </c>
      <c r="AP665" s="21"/>
      <c r="AQ665" s="59" t="str">
        <f>IF($K665="", "", SUMIF('Drinks List'!DV$11:DV$1010, $K665, 'Drinks List'!DU$11:DU$1010))</f>
        <v/>
      </c>
      <c r="AR665" s="21"/>
      <c r="AS665" s="59" t="str">
        <f>IF($K665="", "", SUMIF('Drinks List'!DX$11:DX$1010, $K665, 'Drinks List'!DW$11:DW$1010))</f>
        <v/>
      </c>
      <c r="AT665" s="21"/>
      <c r="AU665" s="59" t="str">
        <f>IF($K665="", "", SUMIF('Drinks List'!DZ$11:DZ$1010, $K665, 'Drinks List'!DY$11:DY$1010))</f>
        <v/>
      </c>
      <c r="AV665" s="21"/>
      <c r="AW665" s="59" t="str">
        <f>IF($K665="", "", SUMIF('Drinks List'!EB$11:EB$1010, $K665, 'Drinks List'!EA$11:EA$1010))</f>
        <v/>
      </c>
      <c r="AX665" s="21"/>
      <c r="AY665" s="59" t="str">
        <f>IF($K665="", "", SUMIF('Drinks List'!ED$11:ED$1010, $K665, 'Drinks List'!EC$11:EC$1010))</f>
        <v/>
      </c>
      <c r="AZ665" s="21"/>
      <c r="BA665" s="59" t="str">
        <f>IF($K665="", "", SUMIF('Drinks List'!EF$11:EF$1010, $K665, 'Drinks List'!EE$11:EE$1010))</f>
        <v/>
      </c>
      <c r="BB665" s="21"/>
      <c r="BC665" s="59" t="str">
        <f>IF($K665="", "", SUMIF('Drinks List'!EH$11:EH$1010, $K665, 'Drinks List'!EG$11:EG$1010))</f>
        <v/>
      </c>
      <c r="BD665" s="21"/>
      <c r="BE665" s="59" t="str">
        <f>IF($K665="", "", SUMIF('Drinks List'!EJ$11:EJ$1010, $K665, 'Drinks List'!EI$11:EI$1010))</f>
        <v/>
      </c>
      <c r="BF665" s="21"/>
      <c r="BG665" s="59" t="str">
        <f>IF($K665="", "", SUMIF('Drinks List'!EL$11:EL$1010, $K665, 'Drinks List'!EK$11:EK$1010))</f>
        <v/>
      </c>
      <c r="BH665" s="21"/>
      <c r="BI665" s="59" t="str">
        <f>IF($K665="", "", SUMIF('Drinks List'!EN$11:EN$1010, $K665, 'Drinks List'!EM$11:EM$1010))</f>
        <v/>
      </c>
      <c r="BJ665" s="21"/>
      <c r="BK665" s="59" t="str">
        <f>IF($K665="", "", SUMIF('Drinks List'!EP$11:EP$1010, $K665, 'Drinks List'!EO$11:EO$1010))</f>
        <v/>
      </c>
      <c r="BL665" s="21"/>
      <c r="BM665" s="59" t="str">
        <f>IF($K665="", "", SUMIF('Drinks List'!ER$11:ER$1010, $K665, 'Drinks List'!EQ$11:EQ$1010))</f>
        <v/>
      </c>
      <c r="BN665" s="21"/>
      <c r="BO665" s="65" t="str">
        <f>IF($K665="", "", SUMIF('Drinks List'!ET$11:ET$1010, $K665, 'Drinks List'!ES$11:ES$1010))</f>
        <v/>
      </c>
      <c r="BQ665" s="120" t="str">
        <f t="shared" si="213"/>
        <v/>
      </c>
      <c r="BR665" s="62" t="str">
        <f t="shared" si="214"/>
        <v/>
      </c>
      <c r="BS665" s="76" t="str">
        <f>IF(BQ665="", "", COUNTIF(BQ$11:BQ$1010, "&gt;"&amp;BQ665)+1+COUNTIF(BQ$11:BQ665, BQ665)-1)</f>
        <v/>
      </c>
      <c r="BT665" s="76" t="str">
        <f>IF(BR665="", "", COUNTIF(BR$11:BR$1010, "&lt;"&amp;BR665)+1+COUNTIF(BR$11:BR665, BR665)-1)</f>
        <v/>
      </c>
      <c r="BV665" s="76" t="str">
        <f t="shared" si="215"/>
        <v/>
      </c>
      <c r="BW665" s="124" t="str">
        <f t="shared" si="216"/>
        <v/>
      </c>
      <c r="BX665" s="115" t="str">
        <f t="shared" si="217"/>
        <v/>
      </c>
      <c r="BY665" s="125" t="str">
        <f t="shared" si="218"/>
        <v/>
      </c>
      <c r="CA665" s="106" t="str">
        <f t="shared" si="219"/>
        <v/>
      </c>
      <c r="CB665" s="22" t="str">
        <f t="shared" si="220"/>
        <v/>
      </c>
      <c r="CD665" s="76" t="str">
        <f>IF($J665="", "", IF($BV665=0, "", COUNTIF($J$11:$J$1010, "&lt;"&amp;$J665)+1+COUNTIF($J$11:$J665, $J665)-1))</f>
        <v/>
      </c>
    </row>
    <row r="666" spans="1:82" x14ac:dyDescent="0.25">
      <c r="A666" s="31"/>
      <c r="B666" s="19" t="str">
        <f t="shared" si="201"/>
        <v/>
      </c>
      <c r="C666" s="20" t="str">
        <f t="shared" si="202"/>
        <v/>
      </c>
      <c r="D666" s="29" t="str">
        <f t="shared" si="203"/>
        <v/>
      </c>
      <c r="E666" s="22" t="str">
        <f t="shared" si="204"/>
        <v/>
      </c>
      <c r="F666" s="31"/>
      <c r="G666" s="301"/>
      <c r="H666" s="302"/>
      <c r="I666" s="303"/>
      <c r="J666" s="304"/>
      <c r="K666" s="283"/>
      <c r="L666" s="305"/>
      <c r="M666" s="285"/>
      <c r="N666" s="287"/>
      <c r="O666" s="31"/>
      <c r="P666" s="19" t="str">
        <f t="shared" si="205"/>
        <v/>
      </c>
      <c r="Q666" s="20" t="str">
        <f t="shared" si="206"/>
        <v/>
      </c>
      <c r="R666" s="29" t="str">
        <f t="shared" si="207"/>
        <v/>
      </c>
      <c r="S666" s="22" t="str">
        <f t="shared" si="208"/>
        <v/>
      </c>
      <c r="T666" s="31"/>
      <c r="U666" s="69" t="str">
        <f t="shared" si="209"/>
        <v/>
      </c>
      <c r="V666" s="31"/>
      <c r="X666" s="76" t="str">
        <f t="shared" si="210"/>
        <v/>
      </c>
      <c r="Z666" s="76" t="str">
        <f t="shared" si="211"/>
        <v/>
      </c>
      <c r="AA666" s="76" t="str">
        <f t="shared" si="212"/>
        <v/>
      </c>
      <c r="AC666" s="19" t="str">
        <f>IF($K666="", "", SUMIF('Drinks List'!DH$11:DH$1010, $K666, 'Drinks List'!DG$11:DG$1010))</f>
        <v/>
      </c>
      <c r="AD666" s="21"/>
      <c r="AE666" s="59" t="str">
        <f>IF($K666="", "", SUMIF('Drinks List'!DJ$11:DJ$1010, $K666, 'Drinks List'!DI$11:DI$1010))</f>
        <v/>
      </c>
      <c r="AF666" s="21"/>
      <c r="AG666" s="59" t="str">
        <f>IF($K666="", "", SUMIF('Drinks List'!DL$11:DL$1010, $K666, 'Drinks List'!DK$11:DK$1010))</f>
        <v/>
      </c>
      <c r="AH666" s="21"/>
      <c r="AI666" s="59" t="str">
        <f>IF($K666="", "", SUMIF('Drinks List'!DN$11:DN$1010, $K666, 'Drinks List'!DM$11:DM$1010))</f>
        <v/>
      </c>
      <c r="AJ666" s="21"/>
      <c r="AK666" s="59" t="str">
        <f>IF($K666="", "", SUMIF('Drinks List'!DP$11:DP$1010, $K666, 'Drinks List'!DO$11:DO$1010))</f>
        <v/>
      </c>
      <c r="AL666" s="21"/>
      <c r="AM666" s="59" t="str">
        <f>IF($K666="", "", SUMIF('Drinks List'!DR$11:DR$1010, $K666, 'Drinks List'!DQ$11:DQ$1010))</f>
        <v/>
      </c>
      <c r="AN666" s="21"/>
      <c r="AO666" s="59" t="str">
        <f>IF($K666="", "", SUMIF('Drinks List'!DT$11:DT$1010, $K666, 'Drinks List'!DS$11:DS$1010))</f>
        <v/>
      </c>
      <c r="AP666" s="21"/>
      <c r="AQ666" s="59" t="str">
        <f>IF($K666="", "", SUMIF('Drinks List'!DV$11:DV$1010, $K666, 'Drinks List'!DU$11:DU$1010))</f>
        <v/>
      </c>
      <c r="AR666" s="21"/>
      <c r="AS666" s="59" t="str">
        <f>IF($K666="", "", SUMIF('Drinks List'!DX$11:DX$1010, $K666, 'Drinks List'!DW$11:DW$1010))</f>
        <v/>
      </c>
      <c r="AT666" s="21"/>
      <c r="AU666" s="59" t="str">
        <f>IF($K666="", "", SUMIF('Drinks List'!DZ$11:DZ$1010, $K666, 'Drinks List'!DY$11:DY$1010))</f>
        <v/>
      </c>
      <c r="AV666" s="21"/>
      <c r="AW666" s="59" t="str">
        <f>IF($K666="", "", SUMIF('Drinks List'!EB$11:EB$1010, $K666, 'Drinks List'!EA$11:EA$1010))</f>
        <v/>
      </c>
      <c r="AX666" s="21"/>
      <c r="AY666" s="59" t="str">
        <f>IF($K666="", "", SUMIF('Drinks List'!ED$11:ED$1010, $K666, 'Drinks List'!EC$11:EC$1010))</f>
        <v/>
      </c>
      <c r="AZ666" s="21"/>
      <c r="BA666" s="59" t="str">
        <f>IF($K666="", "", SUMIF('Drinks List'!EF$11:EF$1010, $K666, 'Drinks List'!EE$11:EE$1010))</f>
        <v/>
      </c>
      <c r="BB666" s="21"/>
      <c r="BC666" s="59" t="str">
        <f>IF($K666="", "", SUMIF('Drinks List'!EH$11:EH$1010, $K666, 'Drinks List'!EG$11:EG$1010))</f>
        <v/>
      </c>
      <c r="BD666" s="21"/>
      <c r="BE666" s="59" t="str">
        <f>IF($K666="", "", SUMIF('Drinks List'!EJ$11:EJ$1010, $K666, 'Drinks List'!EI$11:EI$1010))</f>
        <v/>
      </c>
      <c r="BF666" s="21"/>
      <c r="BG666" s="59" t="str">
        <f>IF($K666="", "", SUMIF('Drinks List'!EL$11:EL$1010, $K666, 'Drinks List'!EK$11:EK$1010))</f>
        <v/>
      </c>
      <c r="BH666" s="21"/>
      <c r="BI666" s="59" t="str">
        <f>IF($K666="", "", SUMIF('Drinks List'!EN$11:EN$1010, $K666, 'Drinks List'!EM$11:EM$1010))</f>
        <v/>
      </c>
      <c r="BJ666" s="21"/>
      <c r="BK666" s="59" t="str">
        <f>IF($K666="", "", SUMIF('Drinks List'!EP$11:EP$1010, $K666, 'Drinks List'!EO$11:EO$1010))</f>
        <v/>
      </c>
      <c r="BL666" s="21"/>
      <c r="BM666" s="59" t="str">
        <f>IF($K666="", "", SUMIF('Drinks List'!ER$11:ER$1010, $K666, 'Drinks List'!EQ$11:EQ$1010))</f>
        <v/>
      </c>
      <c r="BN666" s="21"/>
      <c r="BO666" s="65" t="str">
        <f>IF($K666="", "", SUMIF('Drinks List'!ET$11:ET$1010, $K666, 'Drinks List'!ES$11:ES$1010))</f>
        <v/>
      </c>
      <c r="BQ666" s="120" t="str">
        <f t="shared" si="213"/>
        <v/>
      </c>
      <c r="BR666" s="62" t="str">
        <f t="shared" si="214"/>
        <v/>
      </c>
      <c r="BS666" s="76" t="str">
        <f>IF(BQ666="", "", COUNTIF(BQ$11:BQ$1010, "&gt;"&amp;BQ666)+1+COUNTIF(BQ$11:BQ666, BQ666)-1)</f>
        <v/>
      </c>
      <c r="BT666" s="76" t="str">
        <f>IF(BR666="", "", COUNTIF(BR$11:BR$1010, "&lt;"&amp;BR666)+1+COUNTIF(BR$11:BR666, BR666)-1)</f>
        <v/>
      </c>
      <c r="BV666" s="76" t="str">
        <f t="shared" si="215"/>
        <v/>
      </c>
      <c r="BW666" s="124" t="str">
        <f t="shared" si="216"/>
        <v/>
      </c>
      <c r="BX666" s="115" t="str">
        <f t="shared" si="217"/>
        <v/>
      </c>
      <c r="BY666" s="125" t="str">
        <f t="shared" si="218"/>
        <v/>
      </c>
      <c r="CA666" s="106" t="str">
        <f t="shared" si="219"/>
        <v/>
      </c>
      <c r="CB666" s="22" t="str">
        <f t="shared" si="220"/>
        <v/>
      </c>
      <c r="CD666" s="76" t="str">
        <f>IF($J666="", "", IF($BV666=0, "", COUNTIF($J$11:$J$1010, "&lt;"&amp;$J666)+1+COUNTIF($J$11:$J666, $J666)-1))</f>
        <v/>
      </c>
    </row>
    <row r="667" spans="1:82" x14ac:dyDescent="0.25">
      <c r="A667" s="31"/>
      <c r="B667" s="19" t="str">
        <f t="shared" si="201"/>
        <v/>
      </c>
      <c r="C667" s="20" t="str">
        <f t="shared" si="202"/>
        <v/>
      </c>
      <c r="D667" s="29" t="str">
        <f t="shared" si="203"/>
        <v/>
      </c>
      <c r="E667" s="22" t="str">
        <f t="shared" si="204"/>
        <v/>
      </c>
      <c r="F667" s="31"/>
      <c r="G667" s="301"/>
      <c r="H667" s="302"/>
      <c r="I667" s="303"/>
      <c r="J667" s="304"/>
      <c r="K667" s="283"/>
      <c r="L667" s="305"/>
      <c r="M667" s="285"/>
      <c r="N667" s="287"/>
      <c r="O667" s="31"/>
      <c r="P667" s="19" t="str">
        <f t="shared" si="205"/>
        <v/>
      </c>
      <c r="Q667" s="20" t="str">
        <f t="shared" si="206"/>
        <v/>
      </c>
      <c r="R667" s="29" t="str">
        <f t="shared" si="207"/>
        <v/>
      </c>
      <c r="S667" s="22" t="str">
        <f t="shared" si="208"/>
        <v/>
      </c>
      <c r="T667" s="31"/>
      <c r="U667" s="69" t="str">
        <f t="shared" si="209"/>
        <v/>
      </c>
      <c r="V667" s="31"/>
      <c r="X667" s="76" t="str">
        <f t="shared" si="210"/>
        <v/>
      </c>
      <c r="Z667" s="76" t="str">
        <f t="shared" si="211"/>
        <v/>
      </c>
      <c r="AA667" s="76" t="str">
        <f t="shared" si="212"/>
        <v/>
      </c>
      <c r="AC667" s="19" t="str">
        <f>IF($K667="", "", SUMIF('Drinks List'!DH$11:DH$1010, $K667, 'Drinks List'!DG$11:DG$1010))</f>
        <v/>
      </c>
      <c r="AD667" s="21"/>
      <c r="AE667" s="59" t="str">
        <f>IF($K667="", "", SUMIF('Drinks List'!DJ$11:DJ$1010, $K667, 'Drinks List'!DI$11:DI$1010))</f>
        <v/>
      </c>
      <c r="AF667" s="21"/>
      <c r="AG667" s="59" t="str">
        <f>IF($K667="", "", SUMIF('Drinks List'!DL$11:DL$1010, $K667, 'Drinks List'!DK$11:DK$1010))</f>
        <v/>
      </c>
      <c r="AH667" s="21"/>
      <c r="AI667" s="59" t="str">
        <f>IF($K667="", "", SUMIF('Drinks List'!DN$11:DN$1010, $K667, 'Drinks List'!DM$11:DM$1010))</f>
        <v/>
      </c>
      <c r="AJ667" s="21"/>
      <c r="AK667" s="59" t="str">
        <f>IF($K667="", "", SUMIF('Drinks List'!DP$11:DP$1010, $K667, 'Drinks List'!DO$11:DO$1010))</f>
        <v/>
      </c>
      <c r="AL667" s="21"/>
      <c r="AM667" s="59" t="str">
        <f>IF($K667="", "", SUMIF('Drinks List'!DR$11:DR$1010, $K667, 'Drinks List'!DQ$11:DQ$1010))</f>
        <v/>
      </c>
      <c r="AN667" s="21"/>
      <c r="AO667" s="59" t="str">
        <f>IF($K667="", "", SUMIF('Drinks List'!DT$11:DT$1010, $K667, 'Drinks List'!DS$11:DS$1010))</f>
        <v/>
      </c>
      <c r="AP667" s="21"/>
      <c r="AQ667" s="59" t="str">
        <f>IF($K667="", "", SUMIF('Drinks List'!DV$11:DV$1010, $K667, 'Drinks List'!DU$11:DU$1010))</f>
        <v/>
      </c>
      <c r="AR667" s="21"/>
      <c r="AS667" s="59" t="str">
        <f>IF($K667="", "", SUMIF('Drinks List'!DX$11:DX$1010, $K667, 'Drinks List'!DW$11:DW$1010))</f>
        <v/>
      </c>
      <c r="AT667" s="21"/>
      <c r="AU667" s="59" t="str">
        <f>IF($K667="", "", SUMIF('Drinks List'!DZ$11:DZ$1010, $K667, 'Drinks List'!DY$11:DY$1010))</f>
        <v/>
      </c>
      <c r="AV667" s="21"/>
      <c r="AW667" s="59" t="str">
        <f>IF($K667="", "", SUMIF('Drinks List'!EB$11:EB$1010, $K667, 'Drinks List'!EA$11:EA$1010))</f>
        <v/>
      </c>
      <c r="AX667" s="21"/>
      <c r="AY667" s="59" t="str">
        <f>IF($K667="", "", SUMIF('Drinks List'!ED$11:ED$1010, $K667, 'Drinks List'!EC$11:EC$1010))</f>
        <v/>
      </c>
      <c r="AZ667" s="21"/>
      <c r="BA667" s="59" t="str">
        <f>IF($K667="", "", SUMIF('Drinks List'!EF$11:EF$1010, $K667, 'Drinks List'!EE$11:EE$1010))</f>
        <v/>
      </c>
      <c r="BB667" s="21"/>
      <c r="BC667" s="59" t="str">
        <f>IF($K667="", "", SUMIF('Drinks List'!EH$11:EH$1010, $K667, 'Drinks List'!EG$11:EG$1010))</f>
        <v/>
      </c>
      <c r="BD667" s="21"/>
      <c r="BE667" s="59" t="str">
        <f>IF($K667="", "", SUMIF('Drinks List'!EJ$11:EJ$1010, $K667, 'Drinks List'!EI$11:EI$1010))</f>
        <v/>
      </c>
      <c r="BF667" s="21"/>
      <c r="BG667" s="59" t="str">
        <f>IF($K667="", "", SUMIF('Drinks List'!EL$11:EL$1010, $K667, 'Drinks List'!EK$11:EK$1010))</f>
        <v/>
      </c>
      <c r="BH667" s="21"/>
      <c r="BI667" s="59" t="str">
        <f>IF($K667="", "", SUMIF('Drinks List'!EN$11:EN$1010, $K667, 'Drinks List'!EM$11:EM$1010))</f>
        <v/>
      </c>
      <c r="BJ667" s="21"/>
      <c r="BK667" s="59" t="str">
        <f>IF($K667="", "", SUMIF('Drinks List'!EP$11:EP$1010, $K667, 'Drinks List'!EO$11:EO$1010))</f>
        <v/>
      </c>
      <c r="BL667" s="21"/>
      <c r="BM667" s="59" t="str">
        <f>IF($K667="", "", SUMIF('Drinks List'!ER$11:ER$1010, $K667, 'Drinks List'!EQ$11:EQ$1010))</f>
        <v/>
      </c>
      <c r="BN667" s="21"/>
      <c r="BO667" s="65" t="str">
        <f>IF($K667="", "", SUMIF('Drinks List'!ET$11:ET$1010, $K667, 'Drinks List'!ES$11:ES$1010))</f>
        <v/>
      </c>
      <c r="BQ667" s="120" t="str">
        <f t="shared" si="213"/>
        <v/>
      </c>
      <c r="BR667" s="62" t="str">
        <f t="shared" si="214"/>
        <v/>
      </c>
      <c r="BS667" s="76" t="str">
        <f>IF(BQ667="", "", COUNTIF(BQ$11:BQ$1010, "&gt;"&amp;BQ667)+1+COUNTIF(BQ$11:BQ667, BQ667)-1)</f>
        <v/>
      </c>
      <c r="BT667" s="76" t="str">
        <f>IF(BR667="", "", COUNTIF(BR$11:BR$1010, "&lt;"&amp;BR667)+1+COUNTIF(BR$11:BR667, BR667)-1)</f>
        <v/>
      </c>
      <c r="BV667" s="76" t="str">
        <f t="shared" si="215"/>
        <v/>
      </c>
      <c r="BW667" s="124" t="str">
        <f t="shared" si="216"/>
        <v/>
      </c>
      <c r="BX667" s="115" t="str">
        <f t="shared" si="217"/>
        <v/>
      </c>
      <c r="BY667" s="125" t="str">
        <f t="shared" si="218"/>
        <v/>
      </c>
      <c r="CA667" s="106" t="str">
        <f t="shared" si="219"/>
        <v/>
      </c>
      <c r="CB667" s="22" t="str">
        <f t="shared" si="220"/>
        <v/>
      </c>
      <c r="CD667" s="76" t="str">
        <f>IF($J667="", "", IF($BV667=0, "", COUNTIF($J$11:$J$1010, "&lt;"&amp;$J667)+1+COUNTIF($J$11:$J667, $J667)-1))</f>
        <v/>
      </c>
    </row>
    <row r="668" spans="1:82" x14ac:dyDescent="0.25">
      <c r="A668" s="31"/>
      <c r="B668" s="19" t="str">
        <f t="shared" si="201"/>
        <v/>
      </c>
      <c r="C668" s="20" t="str">
        <f t="shared" si="202"/>
        <v/>
      </c>
      <c r="D668" s="29" t="str">
        <f t="shared" si="203"/>
        <v/>
      </c>
      <c r="E668" s="22" t="str">
        <f t="shared" si="204"/>
        <v/>
      </c>
      <c r="F668" s="31"/>
      <c r="G668" s="301"/>
      <c r="H668" s="302"/>
      <c r="I668" s="303"/>
      <c r="J668" s="304"/>
      <c r="K668" s="283"/>
      <c r="L668" s="305"/>
      <c r="M668" s="285"/>
      <c r="N668" s="287"/>
      <c r="O668" s="31"/>
      <c r="P668" s="19" t="str">
        <f t="shared" si="205"/>
        <v/>
      </c>
      <c r="Q668" s="20" t="str">
        <f t="shared" si="206"/>
        <v/>
      </c>
      <c r="R668" s="29" t="str">
        <f t="shared" si="207"/>
        <v/>
      </c>
      <c r="S668" s="22" t="str">
        <f t="shared" si="208"/>
        <v/>
      </c>
      <c r="T668" s="31"/>
      <c r="U668" s="69" t="str">
        <f t="shared" si="209"/>
        <v/>
      </c>
      <c r="V668" s="31"/>
      <c r="X668" s="76" t="str">
        <f t="shared" si="210"/>
        <v/>
      </c>
      <c r="Z668" s="76" t="str">
        <f t="shared" si="211"/>
        <v/>
      </c>
      <c r="AA668" s="76" t="str">
        <f t="shared" si="212"/>
        <v/>
      </c>
      <c r="AC668" s="19" t="str">
        <f>IF($K668="", "", SUMIF('Drinks List'!DH$11:DH$1010, $K668, 'Drinks List'!DG$11:DG$1010))</f>
        <v/>
      </c>
      <c r="AD668" s="21"/>
      <c r="AE668" s="59" t="str">
        <f>IF($K668="", "", SUMIF('Drinks List'!DJ$11:DJ$1010, $K668, 'Drinks List'!DI$11:DI$1010))</f>
        <v/>
      </c>
      <c r="AF668" s="21"/>
      <c r="AG668" s="59" t="str">
        <f>IF($K668="", "", SUMIF('Drinks List'!DL$11:DL$1010, $K668, 'Drinks List'!DK$11:DK$1010))</f>
        <v/>
      </c>
      <c r="AH668" s="21"/>
      <c r="AI668" s="59" t="str">
        <f>IF($K668="", "", SUMIF('Drinks List'!DN$11:DN$1010, $K668, 'Drinks List'!DM$11:DM$1010))</f>
        <v/>
      </c>
      <c r="AJ668" s="21"/>
      <c r="AK668" s="59" t="str">
        <f>IF($K668="", "", SUMIF('Drinks List'!DP$11:DP$1010, $K668, 'Drinks List'!DO$11:DO$1010))</f>
        <v/>
      </c>
      <c r="AL668" s="21"/>
      <c r="AM668" s="59" t="str">
        <f>IF($K668="", "", SUMIF('Drinks List'!DR$11:DR$1010, $K668, 'Drinks List'!DQ$11:DQ$1010))</f>
        <v/>
      </c>
      <c r="AN668" s="21"/>
      <c r="AO668" s="59" t="str">
        <f>IF($K668="", "", SUMIF('Drinks List'!DT$11:DT$1010, $K668, 'Drinks List'!DS$11:DS$1010))</f>
        <v/>
      </c>
      <c r="AP668" s="21"/>
      <c r="AQ668" s="59" t="str">
        <f>IF($K668="", "", SUMIF('Drinks List'!DV$11:DV$1010, $K668, 'Drinks List'!DU$11:DU$1010))</f>
        <v/>
      </c>
      <c r="AR668" s="21"/>
      <c r="AS668" s="59" t="str">
        <f>IF($K668="", "", SUMIF('Drinks List'!DX$11:DX$1010, $K668, 'Drinks List'!DW$11:DW$1010))</f>
        <v/>
      </c>
      <c r="AT668" s="21"/>
      <c r="AU668" s="59" t="str">
        <f>IF($K668="", "", SUMIF('Drinks List'!DZ$11:DZ$1010, $K668, 'Drinks List'!DY$11:DY$1010))</f>
        <v/>
      </c>
      <c r="AV668" s="21"/>
      <c r="AW668" s="59" t="str">
        <f>IF($K668="", "", SUMIF('Drinks List'!EB$11:EB$1010, $K668, 'Drinks List'!EA$11:EA$1010))</f>
        <v/>
      </c>
      <c r="AX668" s="21"/>
      <c r="AY668" s="59" t="str">
        <f>IF($K668="", "", SUMIF('Drinks List'!ED$11:ED$1010, $K668, 'Drinks List'!EC$11:EC$1010))</f>
        <v/>
      </c>
      <c r="AZ668" s="21"/>
      <c r="BA668" s="59" t="str">
        <f>IF($K668="", "", SUMIF('Drinks List'!EF$11:EF$1010, $K668, 'Drinks List'!EE$11:EE$1010))</f>
        <v/>
      </c>
      <c r="BB668" s="21"/>
      <c r="BC668" s="59" t="str">
        <f>IF($K668="", "", SUMIF('Drinks List'!EH$11:EH$1010, $K668, 'Drinks List'!EG$11:EG$1010))</f>
        <v/>
      </c>
      <c r="BD668" s="21"/>
      <c r="BE668" s="59" t="str">
        <f>IF($K668="", "", SUMIF('Drinks List'!EJ$11:EJ$1010, $K668, 'Drinks List'!EI$11:EI$1010))</f>
        <v/>
      </c>
      <c r="BF668" s="21"/>
      <c r="BG668" s="59" t="str">
        <f>IF($K668="", "", SUMIF('Drinks List'!EL$11:EL$1010, $K668, 'Drinks List'!EK$11:EK$1010))</f>
        <v/>
      </c>
      <c r="BH668" s="21"/>
      <c r="BI668" s="59" t="str">
        <f>IF($K668="", "", SUMIF('Drinks List'!EN$11:EN$1010, $K668, 'Drinks List'!EM$11:EM$1010))</f>
        <v/>
      </c>
      <c r="BJ668" s="21"/>
      <c r="BK668" s="59" t="str">
        <f>IF($K668="", "", SUMIF('Drinks List'!EP$11:EP$1010, $K668, 'Drinks List'!EO$11:EO$1010))</f>
        <v/>
      </c>
      <c r="BL668" s="21"/>
      <c r="BM668" s="59" t="str">
        <f>IF($K668="", "", SUMIF('Drinks List'!ER$11:ER$1010, $K668, 'Drinks List'!EQ$11:EQ$1010))</f>
        <v/>
      </c>
      <c r="BN668" s="21"/>
      <c r="BO668" s="65" t="str">
        <f>IF($K668="", "", SUMIF('Drinks List'!ET$11:ET$1010, $K668, 'Drinks List'!ES$11:ES$1010))</f>
        <v/>
      </c>
      <c r="BQ668" s="120" t="str">
        <f t="shared" si="213"/>
        <v/>
      </c>
      <c r="BR668" s="62" t="str">
        <f t="shared" si="214"/>
        <v/>
      </c>
      <c r="BS668" s="76" t="str">
        <f>IF(BQ668="", "", COUNTIF(BQ$11:BQ$1010, "&gt;"&amp;BQ668)+1+COUNTIF(BQ$11:BQ668, BQ668)-1)</f>
        <v/>
      </c>
      <c r="BT668" s="76" t="str">
        <f>IF(BR668="", "", COUNTIF(BR$11:BR$1010, "&lt;"&amp;BR668)+1+COUNTIF(BR$11:BR668, BR668)-1)</f>
        <v/>
      </c>
      <c r="BV668" s="76" t="str">
        <f t="shared" si="215"/>
        <v/>
      </c>
      <c r="BW668" s="124" t="str">
        <f t="shared" si="216"/>
        <v/>
      </c>
      <c r="BX668" s="115" t="str">
        <f t="shared" si="217"/>
        <v/>
      </c>
      <c r="BY668" s="125" t="str">
        <f t="shared" si="218"/>
        <v/>
      </c>
      <c r="CA668" s="106" t="str">
        <f t="shared" si="219"/>
        <v/>
      </c>
      <c r="CB668" s="22" t="str">
        <f t="shared" si="220"/>
        <v/>
      </c>
      <c r="CD668" s="76" t="str">
        <f>IF($J668="", "", IF($BV668=0, "", COUNTIF($J$11:$J$1010, "&lt;"&amp;$J668)+1+COUNTIF($J$11:$J668, $J668)-1))</f>
        <v/>
      </c>
    </row>
    <row r="669" spans="1:82" x14ac:dyDescent="0.25">
      <c r="A669" s="31"/>
      <c r="B669" s="19" t="str">
        <f t="shared" si="201"/>
        <v/>
      </c>
      <c r="C669" s="20" t="str">
        <f t="shared" si="202"/>
        <v/>
      </c>
      <c r="D669" s="29" t="str">
        <f t="shared" si="203"/>
        <v/>
      </c>
      <c r="E669" s="22" t="str">
        <f t="shared" si="204"/>
        <v/>
      </c>
      <c r="F669" s="31"/>
      <c r="G669" s="301"/>
      <c r="H669" s="302"/>
      <c r="I669" s="303"/>
      <c r="J669" s="304"/>
      <c r="K669" s="283"/>
      <c r="L669" s="305"/>
      <c r="M669" s="285"/>
      <c r="N669" s="287"/>
      <c r="O669" s="31"/>
      <c r="P669" s="19" t="str">
        <f t="shared" si="205"/>
        <v/>
      </c>
      <c r="Q669" s="20" t="str">
        <f t="shared" si="206"/>
        <v/>
      </c>
      <c r="R669" s="29" t="str">
        <f t="shared" si="207"/>
        <v/>
      </c>
      <c r="S669" s="22" t="str">
        <f t="shared" si="208"/>
        <v/>
      </c>
      <c r="T669" s="31"/>
      <c r="U669" s="69" t="str">
        <f t="shared" si="209"/>
        <v/>
      </c>
      <c r="V669" s="31"/>
      <c r="X669" s="76" t="str">
        <f t="shared" si="210"/>
        <v/>
      </c>
      <c r="Z669" s="76" t="str">
        <f t="shared" si="211"/>
        <v/>
      </c>
      <c r="AA669" s="76" t="str">
        <f t="shared" si="212"/>
        <v/>
      </c>
      <c r="AC669" s="19" t="str">
        <f>IF($K669="", "", SUMIF('Drinks List'!DH$11:DH$1010, $K669, 'Drinks List'!DG$11:DG$1010))</f>
        <v/>
      </c>
      <c r="AD669" s="21"/>
      <c r="AE669" s="59" t="str">
        <f>IF($K669="", "", SUMIF('Drinks List'!DJ$11:DJ$1010, $K669, 'Drinks List'!DI$11:DI$1010))</f>
        <v/>
      </c>
      <c r="AF669" s="21"/>
      <c r="AG669" s="59" t="str">
        <f>IF($K669="", "", SUMIF('Drinks List'!DL$11:DL$1010, $K669, 'Drinks List'!DK$11:DK$1010))</f>
        <v/>
      </c>
      <c r="AH669" s="21"/>
      <c r="AI669" s="59" t="str">
        <f>IF($K669="", "", SUMIF('Drinks List'!DN$11:DN$1010, $K669, 'Drinks List'!DM$11:DM$1010))</f>
        <v/>
      </c>
      <c r="AJ669" s="21"/>
      <c r="AK669" s="59" t="str">
        <f>IF($K669="", "", SUMIF('Drinks List'!DP$11:DP$1010, $K669, 'Drinks List'!DO$11:DO$1010))</f>
        <v/>
      </c>
      <c r="AL669" s="21"/>
      <c r="AM669" s="59" t="str">
        <f>IF($K669="", "", SUMIF('Drinks List'!DR$11:DR$1010, $K669, 'Drinks List'!DQ$11:DQ$1010))</f>
        <v/>
      </c>
      <c r="AN669" s="21"/>
      <c r="AO669" s="59" t="str">
        <f>IF($K669="", "", SUMIF('Drinks List'!DT$11:DT$1010, $K669, 'Drinks List'!DS$11:DS$1010))</f>
        <v/>
      </c>
      <c r="AP669" s="21"/>
      <c r="AQ669" s="59" t="str">
        <f>IF($K669="", "", SUMIF('Drinks List'!DV$11:DV$1010, $K669, 'Drinks List'!DU$11:DU$1010))</f>
        <v/>
      </c>
      <c r="AR669" s="21"/>
      <c r="AS669" s="59" t="str">
        <f>IF($K669="", "", SUMIF('Drinks List'!DX$11:DX$1010, $K669, 'Drinks List'!DW$11:DW$1010))</f>
        <v/>
      </c>
      <c r="AT669" s="21"/>
      <c r="AU669" s="59" t="str">
        <f>IF($K669="", "", SUMIF('Drinks List'!DZ$11:DZ$1010, $K669, 'Drinks List'!DY$11:DY$1010))</f>
        <v/>
      </c>
      <c r="AV669" s="21"/>
      <c r="AW669" s="59" t="str">
        <f>IF($K669="", "", SUMIF('Drinks List'!EB$11:EB$1010, $K669, 'Drinks List'!EA$11:EA$1010))</f>
        <v/>
      </c>
      <c r="AX669" s="21"/>
      <c r="AY669" s="59" t="str">
        <f>IF($K669="", "", SUMIF('Drinks List'!ED$11:ED$1010, $K669, 'Drinks List'!EC$11:EC$1010))</f>
        <v/>
      </c>
      <c r="AZ669" s="21"/>
      <c r="BA669" s="59" t="str">
        <f>IF($K669="", "", SUMIF('Drinks List'!EF$11:EF$1010, $K669, 'Drinks List'!EE$11:EE$1010))</f>
        <v/>
      </c>
      <c r="BB669" s="21"/>
      <c r="BC669" s="59" t="str">
        <f>IF($K669="", "", SUMIF('Drinks List'!EH$11:EH$1010, $K669, 'Drinks List'!EG$11:EG$1010))</f>
        <v/>
      </c>
      <c r="BD669" s="21"/>
      <c r="BE669" s="59" t="str">
        <f>IF($K669="", "", SUMIF('Drinks List'!EJ$11:EJ$1010, $K669, 'Drinks List'!EI$11:EI$1010))</f>
        <v/>
      </c>
      <c r="BF669" s="21"/>
      <c r="BG669" s="59" t="str">
        <f>IF($K669="", "", SUMIF('Drinks List'!EL$11:EL$1010, $K669, 'Drinks List'!EK$11:EK$1010))</f>
        <v/>
      </c>
      <c r="BH669" s="21"/>
      <c r="BI669" s="59" t="str">
        <f>IF($K669="", "", SUMIF('Drinks List'!EN$11:EN$1010, $K669, 'Drinks List'!EM$11:EM$1010))</f>
        <v/>
      </c>
      <c r="BJ669" s="21"/>
      <c r="BK669" s="59" t="str">
        <f>IF($K669="", "", SUMIF('Drinks List'!EP$11:EP$1010, $K669, 'Drinks List'!EO$11:EO$1010))</f>
        <v/>
      </c>
      <c r="BL669" s="21"/>
      <c r="BM669" s="59" t="str">
        <f>IF($K669="", "", SUMIF('Drinks List'!ER$11:ER$1010, $K669, 'Drinks List'!EQ$11:EQ$1010))</f>
        <v/>
      </c>
      <c r="BN669" s="21"/>
      <c r="BO669" s="65" t="str">
        <f>IF($K669="", "", SUMIF('Drinks List'!ET$11:ET$1010, $K669, 'Drinks List'!ES$11:ES$1010))</f>
        <v/>
      </c>
      <c r="BQ669" s="120" t="str">
        <f t="shared" si="213"/>
        <v/>
      </c>
      <c r="BR669" s="62" t="str">
        <f t="shared" si="214"/>
        <v/>
      </c>
      <c r="BS669" s="76" t="str">
        <f>IF(BQ669="", "", COUNTIF(BQ$11:BQ$1010, "&gt;"&amp;BQ669)+1+COUNTIF(BQ$11:BQ669, BQ669)-1)</f>
        <v/>
      </c>
      <c r="BT669" s="76" t="str">
        <f>IF(BR669="", "", COUNTIF(BR$11:BR$1010, "&lt;"&amp;BR669)+1+COUNTIF(BR$11:BR669, BR669)-1)</f>
        <v/>
      </c>
      <c r="BV669" s="76" t="str">
        <f t="shared" si="215"/>
        <v/>
      </c>
      <c r="BW669" s="124" t="str">
        <f t="shared" si="216"/>
        <v/>
      </c>
      <c r="BX669" s="115" t="str">
        <f t="shared" si="217"/>
        <v/>
      </c>
      <c r="BY669" s="125" t="str">
        <f t="shared" si="218"/>
        <v/>
      </c>
      <c r="CA669" s="106" t="str">
        <f t="shared" si="219"/>
        <v/>
      </c>
      <c r="CB669" s="22" t="str">
        <f t="shared" si="220"/>
        <v/>
      </c>
      <c r="CD669" s="76" t="str">
        <f>IF($J669="", "", IF($BV669=0, "", COUNTIF($J$11:$J$1010, "&lt;"&amp;$J669)+1+COUNTIF($J$11:$J669, $J669)-1))</f>
        <v/>
      </c>
    </row>
    <row r="670" spans="1:82" x14ac:dyDescent="0.25">
      <c r="A670" s="31"/>
      <c r="B670" s="19" t="str">
        <f t="shared" si="201"/>
        <v/>
      </c>
      <c r="C670" s="20" t="str">
        <f t="shared" si="202"/>
        <v/>
      </c>
      <c r="D670" s="29" t="str">
        <f t="shared" si="203"/>
        <v/>
      </c>
      <c r="E670" s="22" t="str">
        <f t="shared" si="204"/>
        <v/>
      </c>
      <c r="F670" s="31"/>
      <c r="G670" s="301"/>
      <c r="H670" s="302"/>
      <c r="I670" s="303"/>
      <c r="J670" s="304"/>
      <c r="K670" s="283"/>
      <c r="L670" s="305"/>
      <c r="M670" s="285"/>
      <c r="N670" s="287"/>
      <c r="O670" s="31"/>
      <c r="P670" s="19" t="str">
        <f t="shared" si="205"/>
        <v/>
      </c>
      <c r="Q670" s="20" t="str">
        <f t="shared" si="206"/>
        <v/>
      </c>
      <c r="R670" s="29" t="str">
        <f t="shared" si="207"/>
        <v/>
      </c>
      <c r="S670" s="22" t="str">
        <f t="shared" si="208"/>
        <v/>
      </c>
      <c r="T670" s="31"/>
      <c r="U670" s="69" t="str">
        <f t="shared" si="209"/>
        <v/>
      </c>
      <c r="V670" s="31"/>
      <c r="X670" s="76" t="str">
        <f t="shared" si="210"/>
        <v/>
      </c>
      <c r="Z670" s="76" t="str">
        <f t="shared" si="211"/>
        <v/>
      </c>
      <c r="AA670" s="76" t="str">
        <f t="shared" si="212"/>
        <v/>
      </c>
      <c r="AC670" s="19" t="str">
        <f>IF($K670="", "", SUMIF('Drinks List'!DH$11:DH$1010, $K670, 'Drinks List'!DG$11:DG$1010))</f>
        <v/>
      </c>
      <c r="AD670" s="21"/>
      <c r="AE670" s="59" t="str">
        <f>IF($K670="", "", SUMIF('Drinks List'!DJ$11:DJ$1010, $K670, 'Drinks List'!DI$11:DI$1010))</f>
        <v/>
      </c>
      <c r="AF670" s="21"/>
      <c r="AG670" s="59" t="str">
        <f>IF($K670="", "", SUMIF('Drinks List'!DL$11:DL$1010, $K670, 'Drinks List'!DK$11:DK$1010))</f>
        <v/>
      </c>
      <c r="AH670" s="21"/>
      <c r="AI670" s="59" t="str">
        <f>IF($K670="", "", SUMIF('Drinks List'!DN$11:DN$1010, $K670, 'Drinks List'!DM$11:DM$1010))</f>
        <v/>
      </c>
      <c r="AJ670" s="21"/>
      <c r="AK670" s="59" t="str">
        <f>IF($K670="", "", SUMIF('Drinks List'!DP$11:DP$1010, $K670, 'Drinks List'!DO$11:DO$1010))</f>
        <v/>
      </c>
      <c r="AL670" s="21"/>
      <c r="AM670" s="59" t="str">
        <f>IF($K670="", "", SUMIF('Drinks List'!DR$11:DR$1010, $K670, 'Drinks List'!DQ$11:DQ$1010))</f>
        <v/>
      </c>
      <c r="AN670" s="21"/>
      <c r="AO670" s="59" t="str">
        <f>IF($K670="", "", SUMIF('Drinks List'!DT$11:DT$1010, $K670, 'Drinks List'!DS$11:DS$1010))</f>
        <v/>
      </c>
      <c r="AP670" s="21"/>
      <c r="AQ670" s="59" t="str">
        <f>IF($K670="", "", SUMIF('Drinks List'!DV$11:DV$1010, $K670, 'Drinks List'!DU$11:DU$1010))</f>
        <v/>
      </c>
      <c r="AR670" s="21"/>
      <c r="AS670" s="59" t="str">
        <f>IF($K670="", "", SUMIF('Drinks List'!DX$11:DX$1010, $K670, 'Drinks List'!DW$11:DW$1010))</f>
        <v/>
      </c>
      <c r="AT670" s="21"/>
      <c r="AU670" s="59" t="str">
        <f>IF($K670="", "", SUMIF('Drinks List'!DZ$11:DZ$1010, $K670, 'Drinks List'!DY$11:DY$1010))</f>
        <v/>
      </c>
      <c r="AV670" s="21"/>
      <c r="AW670" s="59" t="str">
        <f>IF($K670="", "", SUMIF('Drinks List'!EB$11:EB$1010, $K670, 'Drinks List'!EA$11:EA$1010))</f>
        <v/>
      </c>
      <c r="AX670" s="21"/>
      <c r="AY670" s="59" t="str">
        <f>IF($K670="", "", SUMIF('Drinks List'!ED$11:ED$1010, $K670, 'Drinks List'!EC$11:EC$1010))</f>
        <v/>
      </c>
      <c r="AZ670" s="21"/>
      <c r="BA670" s="59" t="str">
        <f>IF($K670="", "", SUMIF('Drinks List'!EF$11:EF$1010, $K670, 'Drinks List'!EE$11:EE$1010))</f>
        <v/>
      </c>
      <c r="BB670" s="21"/>
      <c r="BC670" s="59" t="str">
        <f>IF($K670="", "", SUMIF('Drinks List'!EH$11:EH$1010, $K670, 'Drinks List'!EG$11:EG$1010))</f>
        <v/>
      </c>
      <c r="BD670" s="21"/>
      <c r="BE670" s="59" t="str">
        <f>IF($K670="", "", SUMIF('Drinks List'!EJ$11:EJ$1010, $K670, 'Drinks List'!EI$11:EI$1010))</f>
        <v/>
      </c>
      <c r="BF670" s="21"/>
      <c r="BG670" s="59" t="str">
        <f>IF($K670="", "", SUMIF('Drinks List'!EL$11:EL$1010, $K670, 'Drinks List'!EK$11:EK$1010))</f>
        <v/>
      </c>
      <c r="BH670" s="21"/>
      <c r="BI670" s="59" t="str">
        <f>IF($K670="", "", SUMIF('Drinks List'!EN$11:EN$1010, $K670, 'Drinks List'!EM$11:EM$1010))</f>
        <v/>
      </c>
      <c r="BJ670" s="21"/>
      <c r="BK670" s="59" t="str">
        <f>IF($K670="", "", SUMIF('Drinks List'!EP$11:EP$1010, $K670, 'Drinks List'!EO$11:EO$1010))</f>
        <v/>
      </c>
      <c r="BL670" s="21"/>
      <c r="BM670" s="59" t="str">
        <f>IF($K670="", "", SUMIF('Drinks List'!ER$11:ER$1010, $K670, 'Drinks List'!EQ$11:EQ$1010))</f>
        <v/>
      </c>
      <c r="BN670" s="21"/>
      <c r="BO670" s="65" t="str">
        <f>IF($K670="", "", SUMIF('Drinks List'!ET$11:ET$1010, $K670, 'Drinks List'!ES$11:ES$1010))</f>
        <v/>
      </c>
      <c r="BQ670" s="120" t="str">
        <f t="shared" si="213"/>
        <v/>
      </c>
      <c r="BR670" s="62" t="str">
        <f t="shared" si="214"/>
        <v/>
      </c>
      <c r="BS670" s="76" t="str">
        <f>IF(BQ670="", "", COUNTIF(BQ$11:BQ$1010, "&gt;"&amp;BQ670)+1+COUNTIF(BQ$11:BQ670, BQ670)-1)</f>
        <v/>
      </c>
      <c r="BT670" s="76" t="str">
        <f>IF(BR670="", "", COUNTIF(BR$11:BR$1010, "&lt;"&amp;BR670)+1+COUNTIF(BR$11:BR670, BR670)-1)</f>
        <v/>
      </c>
      <c r="BV670" s="76" t="str">
        <f t="shared" si="215"/>
        <v/>
      </c>
      <c r="BW670" s="124" t="str">
        <f t="shared" si="216"/>
        <v/>
      </c>
      <c r="BX670" s="115" t="str">
        <f t="shared" si="217"/>
        <v/>
      </c>
      <c r="BY670" s="125" t="str">
        <f t="shared" si="218"/>
        <v/>
      </c>
      <c r="CA670" s="106" t="str">
        <f t="shared" si="219"/>
        <v/>
      </c>
      <c r="CB670" s="22" t="str">
        <f t="shared" si="220"/>
        <v/>
      </c>
      <c r="CD670" s="76" t="str">
        <f>IF($J670="", "", IF($BV670=0, "", COUNTIF($J$11:$J$1010, "&lt;"&amp;$J670)+1+COUNTIF($J$11:$J670, $J670)-1))</f>
        <v/>
      </c>
    </row>
    <row r="671" spans="1:82" x14ac:dyDescent="0.25">
      <c r="A671" s="31"/>
      <c r="B671" s="19" t="str">
        <f t="shared" si="201"/>
        <v/>
      </c>
      <c r="C671" s="20" t="str">
        <f t="shared" si="202"/>
        <v/>
      </c>
      <c r="D671" s="29" t="str">
        <f t="shared" si="203"/>
        <v/>
      </c>
      <c r="E671" s="22" t="str">
        <f t="shared" si="204"/>
        <v/>
      </c>
      <c r="F671" s="31"/>
      <c r="G671" s="301"/>
      <c r="H671" s="302"/>
      <c r="I671" s="303"/>
      <c r="J671" s="304"/>
      <c r="K671" s="283"/>
      <c r="L671" s="305"/>
      <c r="M671" s="285"/>
      <c r="N671" s="287"/>
      <c r="O671" s="31"/>
      <c r="P671" s="19" t="str">
        <f t="shared" si="205"/>
        <v/>
      </c>
      <c r="Q671" s="20" t="str">
        <f t="shared" si="206"/>
        <v/>
      </c>
      <c r="R671" s="29" t="str">
        <f t="shared" si="207"/>
        <v/>
      </c>
      <c r="S671" s="22" t="str">
        <f t="shared" si="208"/>
        <v/>
      </c>
      <c r="T671" s="31"/>
      <c r="U671" s="69" t="str">
        <f t="shared" si="209"/>
        <v/>
      </c>
      <c r="V671" s="31"/>
      <c r="X671" s="76" t="str">
        <f t="shared" si="210"/>
        <v/>
      </c>
      <c r="Z671" s="76" t="str">
        <f t="shared" si="211"/>
        <v/>
      </c>
      <c r="AA671" s="76" t="str">
        <f t="shared" si="212"/>
        <v/>
      </c>
      <c r="AC671" s="19" t="str">
        <f>IF($K671="", "", SUMIF('Drinks List'!DH$11:DH$1010, $K671, 'Drinks List'!DG$11:DG$1010))</f>
        <v/>
      </c>
      <c r="AD671" s="21"/>
      <c r="AE671" s="59" t="str">
        <f>IF($K671="", "", SUMIF('Drinks List'!DJ$11:DJ$1010, $K671, 'Drinks List'!DI$11:DI$1010))</f>
        <v/>
      </c>
      <c r="AF671" s="21"/>
      <c r="AG671" s="59" t="str">
        <f>IF($K671="", "", SUMIF('Drinks List'!DL$11:DL$1010, $K671, 'Drinks List'!DK$11:DK$1010))</f>
        <v/>
      </c>
      <c r="AH671" s="21"/>
      <c r="AI671" s="59" t="str">
        <f>IF($K671="", "", SUMIF('Drinks List'!DN$11:DN$1010, $K671, 'Drinks List'!DM$11:DM$1010))</f>
        <v/>
      </c>
      <c r="AJ671" s="21"/>
      <c r="AK671" s="59" t="str">
        <f>IF($K671="", "", SUMIF('Drinks List'!DP$11:DP$1010, $K671, 'Drinks List'!DO$11:DO$1010))</f>
        <v/>
      </c>
      <c r="AL671" s="21"/>
      <c r="AM671" s="59" t="str">
        <f>IF($K671="", "", SUMIF('Drinks List'!DR$11:DR$1010, $K671, 'Drinks List'!DQ$11:DQ$1010))</f>
        <v/>
      </c>
      <c r="AN671" s="21"/>
      <c r="AO671" s="59" t="str">
        <f>IF($K671="", "", SUMIF('Drinks List'!DT$11:DT$1010, $K671, 'Drinks List'!DS$11:DS$1010))</f>
        <v/>
      </c>
      <c r="AP671" s="21"/>
      <c r="AQ671" s="59" t="str">
        <f>IF($K671="", "", SUMIF('Drinks List'!DV$11:DV$1010, $K671, 'Drinks List'!DU$11:DU$1010))</f>
        <v/>
      </c>
      <c r="AR671" s="21"/>
      <c r="AS671" s="59" t="str">
        <f>IF($K671="", "", SUMIF('Drinks List'!DX$11:DX$1010, $K671, 'Drinks List'!DW$11:DW$1010))</f>
        <v/>
      </c>
      <c r="AT671" s="21"/>
      <c r="AU671" s="59" t="str">
        <f>IF($K671="", "", SUMIF('Drinks List'!DZ$11:DZ$1010, $K671, 'Drinks List'!DY$11:DY$1010))</f>
        <v/>
      </c>
      <c r="AV671" s="21"/>
      <c r="AW671" s="59" t="str">
        <f>IF($K671="", "", SUMIF('Drinks List'!EB$11:EB$1010, $K671, 'Drinks List'!EA$11:EA$1010))</f>
        <v/>
      </c>
      <c r="AX671" s="21"/>
      <c r="AY671" s="59" t="str">
        <f>IF($K671="", "", SUMIF('Drinks List'!ED$11:ED$1010, $K671, 'Drinks List'!EC$11:EC$1010))</f>
        <v/>
      </c>
      <c r="AZ671" s="21"/>
      <c r="BA671" s="59" t="str">
        <f>IF($K671="", "", SUMIF('Drinks List'!EF$11:EF$1010, $K671, 'Drinks List'!EE$11:EE$1010))</f>
        <v/>
      </c>
      <c r="BB671" s="21"/>
      <c r="BC671" s="59" t="str">
        <f>IF($K671="", "", SUMIF('Drinks List'!EH$11:EH$1010, $K671, 'Drinks List'!EG$11:EG$1010))</f>
        <v/>
      </c>
      <c r="BD671" s="21"/>
      <c r="BE671" s="59" t="str">
        <f>IF($K671="", "", SUMIF('Drinks List'!EJ$11:EJ$1010, $K671, 'Drinks List'!EI$11:EI$1010))</f>
        <v/>
      </c>
      <c r="BF671" s="21"/>
      <c r="BG671" s="59" t="str">
        <f>IF($K671="", "", SUMIF('Drinks List'!EL$11:EL$1010, $K671, 'Drinks List'!EK$11:EK$1010))</f>
        <v/>
      </c>
      <c r="BH671" s="21"/>
      <c r="BI671" s="59" t="str">
        <f>IF($K671="", "", SUMIF('Drinks List'!EN$11:EN$1010, $K671, 'Drinks List'!EM$11:EM$1010))</f>
        <v/>
      </c>
      <c r="BJ671" s="21"/>
      <c r="BK671" s="59" t="str">
        <f>IF($K671="", "", SUMIF('Drinks List'!EP$11:EP$1010, $K671, 'Drinks List'!EO$11:EO$1010))</f>
        <v/>
      </c>
      <c r="BL671" s="21"/>
      <c r="BM671" s="59" t="str">
        <f>IF($K671="", "", SUMIF('Drinks List'!ER$11:ER$1010, $K671, 'Drinks List'!EQ$11:EQ$1010))</f>
        <v/>
      </c>
      <c r="BN671" s="21"/>
      <c r="BO671" s="65" t="str">
        <f>IF($K671="", "", SUMIF('Drinks List'!ET$11:ET$1010, $K671, 'Drinks List'!ES$11:ES$1010))</f>
        <v/>
      </c>
      <c r="BQ671" s="120" t="str">
        <f t="shared" si="213"/>
        <v/>
      </c>
      <c r="BR671" s="62" t="str">
        <f t="shared" si="214"/>
        <v/>
      </c>
      <c r="BS671" s="76" t="str">
        <f>IF(BQ671="", "", COUNTIF(BQ$11:BQ$1010, "&gt;"&amp;BQ671)+1+COUNTIF(BQ$11:BQ671, BQ671)-1)</f>
        <v/>
      </c>
      <c r="BT671" s="76" t="str">
        <f>IF(BR671="", "", COUNTIF(BR$11:BR$1010, "&lt;"&amp;BR671)+1+COUNTIF(BR$11:BR671, BR671)-1)</f>
        <v/>
      </c>
      <c r="BV671" s="76" t="str">
        <f t="shared" si="215"/>
        <v/>
      </c>
      <c r="BW671" s="124" t="str">
        <f t="shared" si="216"/>
        <v/>
      </c>
      <c r="BX671" s="115" t="str">
        <f t="shared" si="217"/>
        <v/>
      </c>
      <c r="BY671" s="125" t="str">
        <f t="shared" si="218"/>
        <v/>
      </c>
      <c r="CA671" s="106" t="str">
        <f t="shared" si="219"/>
        <v/>
      </c>
      <c r="CB671" s="22" t="str">
        <f t="shared" si="220"/>
        <v/>
      </c>
      <c r="CD671" s="76" t="str">
        <f>IF($J671="", "", IF($BV671=0, "", COUNTIF($J$11:$J$1010, "&lt;"&amp;$J671)+1+COUNTIF($J$11:$J671, $J671)-1))</f>
        <v/>
      </c>
    </row>
    <row r="672" spans="1:82" x14ac:dyDescent="0.25">
      <c r="A672" s="31"/>
      <c r="B672" s="19" t="str">
        <f t="shared" si="201"/>
        <v/>
      </c>
      <c r="C672" s="20" t="str">
        <f t="shared" si="202"/>
        <v/>
      </c>
      <c r="D672" s="29" t="str">
        <f t="shared" si="203"/>
        <v/>
      </c>
      <c r="E672" s="22" t="str">
        <f t="shared" si="204"/>
        <v/>
      </c>
      <c r="F672" s="31"/>
      <c r="G672" s="301"/>
      <c r="H672" s="302"/>
      <c r="I672" s="303"/>
      <c r="J672" s="304"/>
      <c r="K672" s="283"/>
      <c r="L672" s="305"/>
      <c r="M672" s="285"/>
      <c r="N672" s="287"/>
      <c r="O672" s="31"/>
      <c r="P672" s="19" t="str">
        <f t="shared" si="205"/>
        <v/>
      </c>
      <c r="Q672" s="20" t="str">
        <f t="shared" si="206"/>
        <v/>
      </c>
      <c r="R672" s="29" t="str">
        <f t="shared" si="207"/>
        <v/>
      </c>
      <c r="S672" s="22" t="str">
        <f t="shared" si="208"/>
        <v/>
      </c>
      <c r="T672" s="31"/>
      <c r="U672" s="69" t="str">
        <f t="shared" si="209"/>
        <v/>
      </c>
      <c r="V672" s="31"/>
      <c r="X672" s="76" t="str">
        <f t="shared" si="210"/>
        <v/>
      </c>
      <c r="Z672" s="76" t="str">
        <f t="shared" si="211"/>
        <v/>
      </c>
      <c r="AA672" s="76" t="str">
        <f t="shared" si="212"/>
        <v/>
      </c>
      <c r="AC672" s="19" t="str">
        <f>IF($K672="", "", SUMIF('Drinks List'!DH$11:DH$1010, $K672, 'Drinks List'!DG$11:DG$1010))</f>
        <v/>
      </c>
      <c r="AD672" s="21"/>
      <c r="AE672" s="59" t="str">
        <f>IF($K672="", "", SUMIF('Drinks List'!DJ$11:DJ$1010, $K672, 'Drinks List'!DI$11:DI$1010))</f>
        <v/>
      </c>
      <c r="AF672" s="21"/>
      <c r="AG672" s="59" t="str">
        <f>IF($K672="", "", SUMIF('Drinks List'!DL$11:DL$1010, $K672, 'Drinks List'!DK$11:DK$1010))</f>
        <v/>
      </c>
      <c r="AH672" s="21"/>
      <c r="AI672" s="59" t="str">
        <f>IF($K672="", "", SUMIF('Drinks List'!DN$11:DN$1010, $K672, 'Drinks List'!DM$11:DM$1010))</f>
        <v/>
      </c>
      <c r="AJ672" s="21"/>
      <c r="AK672" s="59" t="str">
        <f>IF($K672="", "", SUMIF('Drinks List'!DP$11:DP$1010, $K672, 'Drinks List'!DO$11:DO$1010))</f>
        <v/>
      </c>
      <c r="AL672" s="21"/>
      <c r="AM672" s="59" t="str">
        <f>IF($K672="", "", SUMIF('Drinks List'!DR$11:DR$1010, $K672, 'Drinks List'!DQ$11:DQ$1010))</f>
        <v/>
      </c>
      <c r="AN672" s="21"/>
      <c r="AO672" s="59" t="str">
        <f>IF($K672="", "", SUMIF('Drinks List'!DT$11:DT$1010, $K672, 'Drinks List'!DS$11:DS$1010))</f>
        <v/>
      </c>
      <c r="AP672" s="21"/>
      <c r="AQ672" s="59" t="str">
        <f>IF($K672="", "", SUMIF('Drinks List'!DV$11:DV$1010, $K672, 'Drinks List'!DU$11:DU$1010))</f>
        <v/>
      </c>
      <c r="AR672" s="21"/>
      <c r="AS672" s="59" t="str">
        <f>IF($K672="", "", SUMIF('Drinks List'!DX$11:DX$1010, $K672, 'Drinks List'!DW$11:DW$1010))</f>
        <v/>
      </c>
      <c r="AT672" s="21"/>
      <c r="AU672" s="59" t="str">
        <f>IF($K672="", "", SUMIF('Drinks List'!DZ$11:DZ$1010, $K672, 'Drinks List'!DY$11:DY$1010))</f>
        <v/>
      </c>
      <c r="AV672" s="21"/>
      <c r="AW672" s="59" t="str">
        <f>IF($K672="", "", SUMIF('Drinks List'!EB$11:EB$1010, $K672, 'Drinks List'!EA$11:EA$1010))</f>
        <v/>
      </c>
      <c r="AX672" s="21"/>
      <c r="AY672" s="59" t="str">
        <f>IF($K672="", "", SUMIF('Drinks List'!ED$11:ED$1010, $K672, 'Drinks List'!EC$11:EC$1010))</f>
        <v/>
      </c>
      <c r="AZ672" s="21"/>
      <c r="BA672" s="59" t="str">
        <f>IF($K672="", "", SUMIF('Drinks List'!EF$11:EF$1010, $K672, 'Drinks List'!EE$11:EE$1010))</f>
        <v/>
      </c>
      <c r="BB672" s="21"/>
      <c r="BC672" s="59" t="str">
        <f>IF($K672="", "", SUMIF('Drinks List'!EH$11:EH$1010, $K672, 'Drinks List'!EG$11:EG$1010))</f>
        <v/>
      </c>
      <c r="BD672" s="21"/>
      <c r="BE672" s="59" t="str">
        <f>IF($K672="", "", SUMIF('Drinks List'!EJ$11:EJ$1010, $K672, 'Drinks List'!EI$11:EI$1010))</f>
        <v/>
      </c>
      <c r="BF672" s="21"/>
      <c r="BG672" s="59" t="str">
        <f>IF($K672="", "", SUMIF('Drinks List'!EL$11:EL$1010, $K672, 'Drinks List'!EK$11:EK$1010))</f>
        <v/>
      </c>
      <c r="BH672" s="21"/>
      <c r="BI672" s="59" t="str">
        <f>IF($K672="", "", SUMIF('Drinks List'!EN$11:EN$1010, $K672, 'Drinks List'!EM$11:EM$1010))</f>
        <v/>
      </c>
      <c r="BJ672" s="21"/>
      <c r="BK672" s="59" t="str">
        <f>IF($K672="", "", SUMIF('Drinks List'!EP$11:EP$1010, $K672, 'Drinks List'!EO$11:EO$1010))</f>
        <v/>
      </c>
      <c r="BL672" s="21"/>
      <c r="BM672" s="59" t="str">
        <f>IF($K672="", "", SUMIF('Drinks List'!ER$11:ER$1010, $K672, 'Drinks List'!EQ$11:EQ$1010))</f>
        <v/>
      </c>
      <c r="BN672" s="21"/>
      <c r="BO672" s="65" t="str">
        <f>IF($K672="", "", SUMIF('Drinks List'!ET$11:ET$1010, $K672, 'Drinks List'!ES$11:ES$1010))</f>
        <v/>
      </c>
      <c r="BQ672" s="120" t="str">
        <f t="shared" si="213"/>
        <v/>
      </c>
      <c r="BR672" s="62" t="str">
        <f t="shared" si="214"/>
        <v/>
      </c>
      <c r="BS672" s="76" t="str">
        <f>IF(BQ672="", "", COUNTIF(BQ$11:BQ$1010, "&gt;"&amp;BQ672)+1+COUNTIF(BQ$11:BQ672, BQ672)-1)</f>
        <v/>
      </c>
      <c r="BT672" s="76" t="str">
        <f>IF(BR672="", "", COUNTIF(BR$11:BR$1010, "&lt;"&amp;BR672)+1+COUNTIF(BR$11:BR672, BR672)-1)</f>
        <v/>
      </c>
      <c r="BV672" s="76" t="str">
        <f t="shared" si="215"/>
        <v/>
      </c>
      <c r="BW672" s="124" t="str">
        <f t="shared" si="216"/>
        <v/>
      </c>
      <c r="BX672" s="115" t="str">
        <f t="shared" si="217"/>
        <v/>
      </c>
      <c r="BY672" s="125" t="str">
        <f t="shared" si="218"/>
        <v/>
      </c>
      <c r="CA672" s="106" t="str">
        <f t="shared" si="219"/>
        <v/>
      </c>
      <c r="CB672" s="22" t="str">
        <f t="shared" si="220"/>
        <v/>
      </c>
      <c r="CD672" s="76" t="str">
        <f>IF($J672="", "", IF($BV672=0, "", COUNTIF($J$11:$J$1010, "&lt;"&amp;$J672)+1+COUNTIF($J$11:$J672, $J672)-1))</f>
        <v/>
      </c>
    </row>
    <row r="673" spans="1:82" x14ac:dyDescent="0.25">
      <c r="A673" s="31"/>
      <c r="B673" s="19" t="str">
        <f t="shared" si="201"/>
        <v/>
      </c>
      <c r="C673" s="20" t="str">
        <f t="shared" si="202"/>
        <v/>
      </c>
      <c r="D673" s="29" t="str">
        <f t="shared" si="203"/>
        <v/>
      </c>
      <c r="E673" s="22" t="str">
        <f t="shared" si="204"/>
        <v/>
      </c>
      <c r="F673" s="31"/>
      <c r="G673" s="301"/>
      <c r="H673" s="302"/>
      <c r="I673" s="303"/>
      <c r="J673" s="304"/>
      <c r="K673" s="283"/>
      <c r="L673" s="305"/>
      <c r="M673" s="285"/>
      <c r="N673" s="287"/>
      <c r="O673" s="31"/>
      <c r="P673" s="19" t="str">
        <f t="shared" si="205"/>
        <v/>
      </c>
      <c r="Q673" s="20" t="str">
        <f t="shared" si="206"/>
        <v/>
      </c>
      <c r="R673" s="29" t="str">
        <f t="shared" si="207"/>
        <v/>
      </c>
      <c r="S673" s="22" t="str">
        <f t="shared" si="208"/>
        <v/>
      </c>
      <c r="T673" s="31"/>
      <c r="U673" s="69" t="str">
        <f t="shared" si="209"/>
        <v/>
      </c>
      <c r="V673" s="31"/>
      <c r="X673" s="76" t="str">
        <f t="shared" si="210"/>
        <v/>
      </c>
      <c r="Z673" s="76" t="str">
        <f t="shared" si="211"/>
        <v/>
      </c>
      <c r="AA673" s="76" t="str">
        <f t="shared" si="212"/>
        <v/>
      </c>
      <c r="AC673" s="19" t="str">
        <f>IF($K673="", "", SUMIF('Drinks List'!DH$11:DH$1010, $K673, 'Drinks List'!DG$11:DG$1010))</f>
        <v/>
      </c>
      <c r="AD673" s="21"/>
      <c r="AE673" s="59" t="str">
        <f>IF($K673="", "", SUMIF('Drinks List'!DJ$11:DJ$1010, $K673, 'Drinks List'!DI$11:DI$1010))</f>
        <v/>
      </c>
      <c r="AF673" s="21"/>
      <c r="AG673" s="59" t="str">
        <f>IF($K673="", "", SUMIF('Drinks List'!DL$11:DL$1010, $K673, 'Drinks List'!DK$11:DK$1010))</f>
        <v/>
      </c>
      <c r="AH673" s="21"/>
      <c r="AI673" s="59" t="str">
        <f>IF($K673="", "", SUMIF('Drinks List'!DN$11:DN$1010, $K673, 'Drinks List'!DM$11:DM$1010))</f>
        <v/>
      </c>
      <c r="AJ673" s="21"/>
      <c r="AK673" s="59" t="str">
        <f>IF($K673="", "", SUMIF('Drinks List'!DP$11:DP$1010, $K673, 'Drinks List'!DO$11:DO$1010))</f>
        <v/>
      </c>
      <c r="AL673" s="21"/>
      <c r="AM673" s="59" t="str">
        <f>IF($K673="", "", SUMIF('Drinks List'!DR$11:DR$1010, $K673, 'Drinks List'!DQ$11:DQ$1010))</f>
        <v/>
      </c>
      <c r="AN673" s="21"/>
      <c r="AO673" s="59" t="str">
        <f>IF($K673="", "", SUMIF('Drinks List'!DT$11:DT$1010, $K673, 'Drinks List'!DS$11:DS$1010))</f>
        <v/>
      </c>
      <c r="AP673" s="21"/>
      <c r="AQ673" s="59" t="str">
        <f>IF($K673="", "", SUMIF('Drinks List'!DV$11:DV$1010, $K673, 'Drinks List'!DU$11:DU$1010))</f>
        <v/>
      </c>
      <c r="AR673" s="21"/>
      <c r="AS673" s="59" t="str">
        <f>IF($K673="", "", SUMIF('Drinks List'!DX$11:DX$1010, $K673, 'Drinks List'!DW$11:DW$1010))</f>
        <v/>
      </c>
      <c r="AT673" s="21"/>
      <c r="AU673" s="59" t="str">
        <f>IF($K673="", "", SUMIF('Drinks List'!DZ$11:DZ$1010, $K673, 'Drinks List'!DY$11:DY$1010))</f>
        <v/>
      </c>
      <c r="AV673" s="21"/>
      <c r="AW673" s="59" t="str">
        <f>IF($K673="", "", SUMIF('Drinks List'!EB$11:EB$1010, $K673, 'Drinks List'!EA$11:EA$1010))</f>
        <v/>
      </c>
      <c r="AX673" s="21"/>
      <c r="AY673" s="59" t="str">
        <f>IF($K673="", "", SUMIF('Drinks List'!ED$11:ED$1010, $K673, 'Drinks List'!EC$11:EC$1010))</f>
        <v/>
      </c>
      <c r="AZ673" s="21"/>
      <c r="BA673" s="59" t="str">
        <f>IF($K673="", "", SUMIF('Drinks List'!EF$11:EF$1010, $K673, 'Drinks List'!EE$11:EE$1010))</f>
        <v/>
      </c>
      <c r="BB673" s="21"/>
      <c r="BC673" s="59" t="str">
        <f>IF($K673="", "", SUMIF('Drinks List'!EH$11:EH$1010, $K673, 'Drinks List'!EG$11:EG$1010))</f>
        <v/>
      </c>
      <c r="BD673" s="21"/>
      <c r="BE673" s="59" t="str">
        <f>IF($K673="", "", SUMIF('Drinks List'!EJ$11:EJ$1010, $K673, 'Drinks List'!EI$11:EI$1010))</f>
        <v/>
      </c>
      <c r="BF673" s="21"/>
      <c r="BG673" s="59" t="str">
        <f>IF($K673="", "", SUMIF('Drinks List'!EL$11:EL$1010, $K673, 'Drinks List'!EK$11:EK$1010))</f>
        <v/>
      </c>
      <c r="BH673" s="21"/>
      <c r="BI673" s="59" t="str">
        <f>IF($K673="", "", SUMIF('Drinks List'!EN$11:EN$1010, $K673, 'Drinks List'!EM$11:EM$1010))</f>
        <v/>
      </c>
      <c r="BJ673" s="21"/>
      <c r="BK673" s="59" t="str">
        <f>IF($K673="", "", SUMIF('Drinks List'!EP$11:EP$1010, $K673, 'Drinks List'!EO$11:EO$1010))</f>
        <v/>
      </c>
      <c r="BL673" s="21"/>
      <c r="BM673" s="59" t="str">
        <f>IF($K673="", "", SUMIF('Drinks List'!ER$11:ER$1010, $K673, 'Drinks List'!EQ$11:EQ$1010))</f>
        <v/>
      </c>
      <c r="BN673" s="21"/>
      <c r="BO673" s="65" t="str">
        <f>IF($K673="", "", SUMIF('Drinks List'!ET$11:ET$1010, $K673, 'Drinks List'!ES$11:ES$1010))</f>
        <v/>
      </c>
      <c r="BQ673" s="120" t="str">
        <f t="shared" si="213"/>
        <v/>
      </c>
      <c r="BR673" s="62" t="str">
        <f t="shared" si="214"/>
        <v/>
      </c>
      <c r="BS673" s="76" t="str">
        <f>IF(BQ673="", "", COUNTIF(BQ$11:BQ$1010, "&gt;"&amp;BQ673)+1+COUNTIF(BQ$11:BQ673, BQ673)-1)</f>
        <v/>
      </c>
      <c r="BT673" s="76" t="str">
        <f>IF(BR673="", "", COUNTIF(BR$11:BR$1010, "&lt;"&amp;BR673)+1+COUNTIF(BR$11:BR673, BR673)-1)</f>
        <v/>
      </c>
      <c r="BV673" s="76" t="str">
        <f t="shared" si="215"/>
        <v/>
      </c>
      <c r="BW673" s="124" t="str">
        <f t="shared" si="216"/>
        <v/>
      </c>
      <c r="BX673" s="115" t="str">
        <f t="shared" si="217"/>
        <v/>
      </c>
      <c r="BY673" s="125" t="str">
        <f t="shared" si="218"/>
        <v/>
      </c>
      <c r="CA673" s="106" t="str">
        <f t="shared" si="219"/>
        <v/>
      </c>
      <c r="CB673" s="22" t="str">
        <f t="shared" si="220"/>
        <v/>
      </c>
      <c r="CD673" s="76" t="str">
        <f>IF($J673="", "", IF($BV673=0, "", COUNTIF($J$11:$J$1010, "&lt;"&amp;$J673)+1+COUNTIF($J$11:$J673, $J673)-1))</f>
        <v/>
      </c>
    </row>
    <row r="674" spans="1:82" x14ac:dyDescent="0.25">
      <c r="A674" s="31"/>
      <c r="B674" s="19" t="str">
        <f t="shared" si="201"/>
        <v/>
      </c>
      <c r="C674" s="20" t="str">
        <f t="shared" si="202"/>
        <v/>
      </c>
      <c r="D674" s="29" t="str">
        <f t="shared" si="203"/>
        <v/>
      </c>
      <c r="E674" s="22" t="str">
        <f t="shared" si="204"/>
        <v/>
      </c>
      <c r="F674" s="31"/>
      <c r="G674" s="301"/>
      <c r="H674" s="302"/>
      <c r="I674" s="303"/>
      <c r="J674" s="304"/>
      <c r="K674" s="283"/>
      <c r="L674" s="305"/>
      <c r="M674" s="285"/>
      <c r="N674" s="287"/>
      <c r="O674" s="31"/>
      <c r="P674" s="19" t="str">
        <f t="shared" si="205"/>
        <v/>
      </c>
      <c r="Q674" s="20" t="str">
        <f t="shared" si="206"/>
        <v/>
      </c>
      <c r="R674" s="29" t="str">
        <f t="shared" si="207"/>
        <v/>
      </c>
      <c r="S674" s="22" t="str">
        <f t="shared" si="208"/>
        <v/>
      </c>
      <c r="T674" s="31"/>
      <c r="U674" s="69" t="str">
        <f t="shared" si="209"/>
        <v/>
      </c>
      <c r="V674" s="31"/>
      <c r="X674" s="76" t="str">
        <f t="shared" si="210"/>
        <v/>
      </c>
      <c r="Z674" s="76" t="str">
        <f t="shared" si="211"/>
        <v/>
      </c>
      <c r="AA674" s="76" t="str">
        <f t="shared" si="212"/>
        <v/>
      </c>
      <c r="AC674" s="19" t="str">
        <f>IF($K674="", "", SUMIF('Drinks List'!DH$11:DH$1010, $K674, 'Drinks List'!DG$11:DG$1010))</f>
        <v/>
      </c>
      <c r="AD674" s="21"/>
      <c r="AE674" s="59" t="str">
        <f>IF($K674="", "", SUMIF('Drinks List'!DJ$11:DJ$1010, $K674, 'Drinks List'!DI$11:DI$1010))</f>
        <v/>
      </c>
      <c r="AF674" s="21"/>
      <c r="AG674" s="59" t="str">
        <f>IF($K674="", "", SUMIF('Drinks List'!DL$11:DL$1010, $K674, 'Drinks List'!DK$11:DK$1010))</f>
        <v/>
      </c>
      <c r="AH674" s="21"/>
      <c r="AI674" s="59" t="str">
        <f>IF($K674="", "", SUMIF('Drinks List'!DN$11:DN$1010, $K674, 'Drinks List'!DM$11:DM$1010))</f>
        <v/>
      </c>
      <c r="AJ674" s="21"/>
      <c r="AK674" s="59" t="str">
        <f>IF($K674="", "", SUMIF('Drinks List'!DP$11:DP$1010, $K674, 'Drinks List'!DO$11:DO$1010))</f>
        <v/>
      </c>
      <c r="AL674" s="21"/>
      <c r="AM674" s="59" t="str">
        <f>IF($K674="", "", SUMIF('Drinks List'!DR$11:DR$1010, $K674, 'Drinks List'!DQ$11:DQ$1010))</f>
        <v/>
      </c>
      <c r="AN674" s="21"/>
      <c r="AO674" s="59" t="str">
        <f>IF($K674="", "", SUMIF('Drinks List'!DT$11:DT$1010, $K674, 'Drinks List'!DS$11:DS$1010))</f>
        <v/>
      </c>
      <c r="AP674" s="21"/>
      <c r="AQ674" s="59" t="str">
        <f>IF($K674="", "", SUMIF('Drinks List'!DV$11:DV$1010, $K674, 'Drinks List'!DU$11:DU$1010))</f>
        <v/>
      </c>
      <c r="AR674" s="21"/>
      <c r="AS674" s="59" t="str">
        <f>IF($K674="", "", SUMIF('Drinks List'!DX$11:DX$1010, $K674, 'Drinks List'!DW$11:DW$1010))</f>
        <v/>
      </c>
      <c r="AT674" s="21"/>
      <c r="AU674" s="59" t="str">
        <f>IF($K674="", "", SUMIF('Drinks List'!DZ$11:DZ$1010, $K674, 'Drinks List'!DY$11:DY$1010))</f>
        <v/>
      </c>
      <c r="AV674" s="21"/>
      <c r="AW674" s="59" t="str">
        <f>IF($K674="", "", SUMIF('Drinks List'!EB$11:EB$1010, $K674, 'Drinks List'!EA$11:EA$1010))</f>
        <v/>
      </c>
      <c r="AX674" s="21"/>
      <c r="AY674" s="59" t="str">
        <f>IF($K674="", "", SUMIF('Drinks List'!ED$11:ED$1010, $K674, 'Drinks List'!EC$11:EC$1010))</f>
        <v/>
      </c>
      <c r="AZ674" s="21"/>
      <c r="BA674" s="59" t="str">
        <f>IF($K674="", "", SUMIF('Drinks List'!EF$11:EF$1010, $K674, 'Drinks List'!EE$11:EE$1010))</f>
        <v/>
      </c>
      <c r="BB674" s="21"/>
      <c r="BC674" s="59" t="str">
        <f>IF($K674="", "", SUMIF('Drinks List'!EH$11:EH$1010, $K674, 'Drinks List'!EG$11:EG$1010))</f>
        <v/>
      </c>
      <c r="BD674" s="21"/>
      <c r="BE674" s="59" t="str">
        <f>IF($K674="", "", SUMIF('Drinks List'!EJ$11:EJ$1010, $K674, 'Drinks List'!EI$11:EI$1010))</f>
        <v/>
      </c>
      <c r="BF674" s="21"/>
      <c r="BG674" s="59" t="str">
        <f>IF($K674="", "", SUMIF('Drinks List'!EL$11:EL$1010, $K674, 'Drinks List'!EK$11:EK$1010))</f>
        <v/>
      </c>
      <c r="BH674" s="21"/>
      <c r="BI674" s="59" t="str">
        <f>IF($K674="", "", SUMIF('Drinks List'!EN$11:EN$1010, $K674, 'Drinks List'!EM$11:EM$1010))</f>
        <v/>
      </c>
      <c r="BJ674" s="21"/>
      <c r="BK674" s="59" t="str">
        <f>IF($K674="", "", SUMIF('Drinks List'!EP$11:EP$1010, $K674, 'Drinks List'!EO$11:EO$1010))</f>
        <v/>
      </c>
      <c r="BL674" s="21"/>
      <c r="BM674" s="59" t="str">
        <f>IF($K674="", "", SUMIF('Drinks List'!ER$11:ER$1010, $K674, 'Drinks List'!EQ$11:EQ$1010))</f>
        <v/>
      </c>
      <c r="BN674" s="21"/>
      <c r="BO674" s="65" t="str">
        <f>IF($K674="", "", SUMIF('Drinks List'!ET$11:ET$1010, $K674, 'Drinks List'!ES$11:ES$1010))</f>
        <v/>
      </c>
      <c r="BQ674" s="120" t="str">
        <f t="shared" si="213"/>
        <v/>
      </c>
      <c r="BR674" s="62" t="str">
        <f t="shared" si="214"/>
        <v/>
      </c>
      <c r="BS674" s="76" t="str">
        <f>IF(BQ674="", "", COUNTIF(BQ$11:BQ$1010, "&gt;"&amp;BQ674)+1+COUNTIF(BQ$11:BQ674, BQ674)-1)</f>
        <v/>
      </c>
      <c r="BT674" s="76" t="str">
        <f>IF(BR674="", "", COUNTIF(BR$11:BR$1010, "&lt;"&amp;BR674)+1+COUNTIF(BR$11:BR674, BR674)-1)</f>
        <v/>
      </c>
      <c r="BV674" s="76" t="str">
        <f t="shared" si="215"/>
        <v/>
      </c>
      <c r="BW674" s="124" t="str">
        <f t="shared" si="216"/>
        <v/>
      </c>
      <c r="BX674" s="115" t="str">
        <f t="shared" si="217"/>
        <v/>
      </c>
      <c r="BY674" s="125" t="str">
        <f t="shared" si="218"/>
        <v/>
      </c>
      <c r="CA674" s="106" t="str">
        <f t="shared" si="219"/>
        <v/>
      </c>
      <c r="CB674" s="22" t="str">
        <f t="shared" si="220"/>
        <v/>
      </c>
      <c r="CD674" s="76" t="str">
        <f>IF($J674="", "", IF($BV674=0, "", COUNTIF($J$11:$J$1010, "&lt;"&amp;$J674)+1+COUNTIF($J$11:$J674, $J674)-1))</f>
        <v/>
      </c>
    </row>
    <row r="675" spans="1:82" x14ac:dyDescent="0.25">
      <c r="A675" s="31"/>
      <c r="B675" s="19" t="str">
        <f t="shared" si="201"/>
        <v/>
      </c>
      <c r="C675" s="20" t="str">
        <f t="shared" si="202"/>
        <v/>
      </c>
      <c r="D675" s="29" t="str">
        <f t="shared" si="203"/>
        <v/>
      </c>
      <c r="E675" s="22" t="str">
        <f t="shared" si="204"/>
        <v/>
      </c>
      <c r="F675" s="31"/>
      <c r="G675" s="301"/>
      <c r="H675" s="302"/>
      <c r="I675" s="303"/>
      <c r="J675" s="304"/>
      <c r="K675" s="283"/>
      <c r="L675" s="305"/>
      <c r="M675" s="285"/>
      <c r="N675" s="287"/>
      <c r="O675" s="31"/>
      <c r="P675" s="19" t="str">
        <f t="shared" si="205"/>
        <v/>
      </c>
      <c r="Q675" s="20" t="str">
        <f t="shared" si="206"/>
        <v/>
      </c>
      <c r="R675" s="29" t="str">
        <f t="shared" si="207"/>
        <v/>
      </c>
      <c r="S675" s="22" t="str">
        <f t="shared" si="208"/>
        <v/>
      </c>
      <c r="T675" s="31"/>
      <c r="U675" s="69" t="str">
        <f t="shared" si="209"/>
        <v/>
      </c>
      <c r="V675" s="31"/>
      <c r="X675" s="76" t="str">
        <f t="shared" si="210"/>
        <v/>
      </c>
      <c r="Z675" s="76" t="str">
        <f t="shared" si="211"/>
        <v/>
      </c>
      <c r="AA675" s="76" t="str">
        <f t="shared" si="212"/>
        <v/>
      </c>
      <c r="AC675" s="19" t="str">
        <f>IF($K675="", "", SUMIF('Drinks List'!DH$11:DH$1010, $K675, 'Drinks List'!DG$11:DG$1010))</f>
        <v/>
      </c>
      <c r="AD675" s="21"/>
      <c r="AE675" s="59" t="str">
        <f>IF($K675="", "", SUMIF('Drinks List'!DJ$11:DJ$1010, $K675, 'Drinks List'!DI$11:DI$1010))</f>
        <v/>
      </c>
      <c r="AF675" s="21"/>
      <c r="AG675" s="59" t="str">
        <f>IF($K675="", "", SUMIF('Drinks List'!DL$11:DL$1010, $K675, 'Drinks List'!DK$11:DK$1010))</f>
        <v/>
      </c>
      <c r="AH675" s="21"/>
      <c r="AI675" s="59" t="str">
        <f>IF($K675="", "", SUMIF('Drinks List'!DN$11:DN$1010, $K675, 'Drinks List'!DM$11:DM$1010))</f>
        <v/>
      </c>
      <c r="AJ675" s="21"/>
      <c r="AK675" s="59" t="str">
        <f>IF($K675="", "", SUMIF('Drinks List'!DP$11:DP$1010, $K675, 'Drinks List'!DO$11:DO$1010))</f>
        <v/>
      </c>
      <c r="AL675" s="21"/>
      <c r="AM675" s="59" t="str">
        <f>IF($K675="", "", SUMIF('Drinks List'!DR$11:DR$1010, $K675, 'Drinks List'!DQ$11:DQ$1010))</f>
        <v/>
      </c>
      <c r="AN675" s="21"/>
      <c r="AO675" s="59" t="str">
        <f>IF($K675="", "", SUMIF('Drinks List'!DT$11:DT$1010, $K675, 'Drinks List'!DS$11:DS$1010))</f>
        <v/>
      </c>
      <c r="AP675" s="21"/>
      <c r="AQ675" s="59" t="str">
        <f>IF($K675="", "", SUMIF('Drinks List'!DV$11:DV$1010, $K675, 'Drinks List'!DU$11:DU$1010))</f>
        <v/>
      </c>
      <c r="AR675" s="21"/>
      <c r="AS675" s="59" t="str">
        <f>IF($K675="", "", SUMIF('Drinks List'!DX$11:DX$1010, $K675, 'Drinks List'!DW$11:DW$1010))</f>
        <v/>
      </c>
      <c r="AT675" s="21"/>
      <c r="AU675" s="59" t="str">
        <f>IF($K675="", "", SUMIF('Drinks List'!DZ$11:DZ$1010, $K675, 'Drinks List'!DY$11:DY$1010))</f>
        <v/>
      </c>
      <c r="AV675" s="21"/>
      <c r="AW675" s="59" t="str">
        <f>IF($K675="", "", SUMIF('Drinks List'!EB$11:EB$1010, $K675, 'Drinks List'!EA$11:EA$1010))</f>
        <v/>
      </c>
      <c r="AX675" s="21"/>
      <c r="AY675" s="59" t="str">
        <f>IF($K675="", "", SUMIF('Drinks List'!ED$11:ED$1010, $K675, 'Drinks List'!EC$11:EC$1010))</f>
        <v/>
      </c>
      <c r="AZ675" s="21"/>
      <c r="BA675" s="59" t="str">
        <f>IF($K675="", "", SUMIF('Drinks List'!EF$11:EF$1010, $K675, 'Drinks List'!EE$11:EE$1010))</f>
        <v/>
      </c>
      <c r="BB675" s="21"/>
      <c r="BC675" s="59" t="str">
        <f>IF($K675="", "", SUMIF('Drinks List'!EH$11:EH$1010, $K675, 'Drinks List'!EG$11:EG$1010))</f>
        <v/>
      </c>
      <c r="BD675" s="21"/>
      <c r="BE675" s="59" t="str">
        <f>IF($K675="", "", SUMIF('Drinks List'!EJ$11:EJ$1010, $K675, 'Drinks List'!EI$11:EI$1010))</f>
        <v/>
      </c>
      <c r="BF675" s="21"/>
      <c r="BG675" s="59" t="str">
        <f>IF($K675="", "", SUMIF('Drinks List'!EL$11:EL$1010, $K675, 'Drinks List'!EK$11:EK$1010))</f>
        <v/>
      </c>
      <c r="BH675" s="21"/>
      <c r="BI675" s="59" t="str">
        <f>IF($K675="", "", SUMIF('Drinks List'!EN$11:EN$1010, $K675, 'Drinks List'!EM$11:EM$1010))</f>
        <v/>
      </c>
      <c r="BJ675" s="21"/>
      <c r="BK675" s="59" t="str">
        <f>IF($K675="", "", SUMIF('Drinks List'!EP$11:EP$1010, $K675, 'Drinks List'!EO$11:EO$1010))</f>
        <v/>
      </c>
      <c r="BL675" s="21"/>
      <c r="BM675" s="59" t="str">
        <f>IF($K675="", "", SUMIF('Drinks List'!ER$11:ER$1010, $K675, 'Drinks List'!EQ$11:EQ$1010))</f>
        <v/>
      </c>
      <c r="BN675" s="21"/>
      <c r="BO675" s="65" t="str">
        <f>IF($K675="", "", SUMIF('Drinks List'!ET$11:ET$1010, $K675, 'Drinks List'!ES$11:ES$1010))</f>
        <v/>
      </c>
      <c r="BQ675" s="120" t="str">
        <f t="shared" si="213"/>
        <v/>
      </c>
      <c r="BR675" s="62" t="str">
        <f t="shared" si="214"/>
        <v/>
      </c>
      <c r="BS675" s="76" t="str">
        <f>IF(BQ675="", "", COUNTIF(BQ$11:BQ$1010, "&gt;"&amp;BQ675)+1+COUNTIF(BQ$11:BQ675, BQ675)-1)</f>
        <v/>
      </c>
      <c r="BT675" s="76" t="str">
        <f>IF(BR675="", "", COUNTIF(BR$11:BR$1010, "&lt;"&amp;BR675)+1+COUNTIF(BR$11:BR675, BR675)-1)</f>
        <v/>
      </c>
      <c r="BV675" s="76" t="str">
        <f t="shared" si="215"/>
        <v/>
      </c>
      <c r="BW675" s="124" t="str">
        <f t="shared" si="216"/>
        <v/>
      </c>
      <c r="BX675" s="115" t="str">
        <f t="shared" si="217"/>
        <v/>
      </c>
      <c r="BY675" s="125" t="str">
        <f t="shared" si="218"/>
        <v/>
      </c>
      <c r="CA675" s="106" t="str">
        <f t="shared" si="219"/>
        <v/>
      </c>
      <c r="CB675" s="22" t="str">
        <f t="shared" si="220"/>
        <v/>
      </c>
      <c r="CD675" s="76" t="str">
        <f>IF($J675="", "", IF($BV675=0, "", COUNTIF($J$11:$J$1010, "&lt;"&amp;$J675)+1+COUNTIF($J$11:$J675, $J675)-1))</f>
        <v/>
      </c>
    </row>
    <row r="676" spans="1:82" x14ac:dyDescent="0.25">
      <c r="A676" s="31"/>
      <c r="B676" s="19" t="str">
        <f t="shared" si="201"/>
        <v/>
      </c>
      <c r="C676" s="20" t="str">
        <f t="shared" si="202"/>
        <v/>
      </c>
      <c r="D676" s="29" t="str">
        <f t="shared" si="203"/>
        <v/>
      </c>
      <c r="E676" s="22" t="str">
        <f t="shared" si="204"/>
        <v/>
      </c>
      <c r="F676" s="31"/>
      <c r="G676" s="301"/>
      <c r="H676" s="302"/>
      <c r="I676" s="303"/>
      <c r="J676" s="304"/>
      <c r="K676" s="283"/>
      <c r="L676" s="305"/>
      <c r="M676" s="285"/>
      <c r="N676" s="287"/>
      <c r="O676" s="31"/>
      <c r="P676" s="19" t="str">
        <f t="shared" si="205"/>
        <v/>
      </c>
      <c r="Q676" s="20" t="str">
        <f t="shared" si="206"/>
        <v/>
      </c>
      <c r="R676" s="29" t="str">
        <f t="shared" si="207"/>
        <v/>
      </c>
      <c r="S676" s="22" t="str">
        <f t="shared" si="208"/>
        <v/>
      </c>
      <c r="T676" s="31"/>
      <c r="U676" s="69" t="str">
        <f t="shared" si="209"/>
        <v/>
      </c>
      <c r="V676" s="31"/>
      <c r="X676" s="76" t="str">
        <f t="shared" si="210"/>
        <v/>
      </c>
      <c r="Z676" s="76" t="str">
        <f t="shared" si="211"/>
        <v/>
      </c>
      <c r="AA676" s="76" t="str">
        <f t="shared" si="212"/>
        <v/>
      </c>
      <c r="AC676" s="19" t="str">
        <f>IF($K676="", "", SUMIF('Drinks List'!DH$11:DH$1010, $K676, 'Drinks List'!DG$11:DG$1010))</f>
        <v/>
      </c>
      <c r="AD676" s="21"/>
      <c r="AE676" s="59" t="str">
        <f>IF($K676="", "", SUMIF('Drinks List'!DJ$11:DJ$1010, $K676, 'Drinks List'!DI$11:DI$1010))</f>
        <v/>
      </c>
      <c r="AF676" s="21"/>
      <c r="AG676" s="59" t="str">
        <f>IF($K676="", "", SUMIF('Drinks List'!DL$11:DL$1010, $K676, 'Drinks List'!DK$11:DK$1010))</f>
        <v/>
      </c>
      <c r="AH676" s="21"/>
      <c r="AI676" s="59" t="str">
        <f>IF($K676="", "", SUMIF('Drinks List'!DN$11:DN$1010, $K676, 'Drinks List'!DM$11:DM$1010))</f>
        <v/>
      </c>
      <c r="AJ676" s="21"/>
      <c r="AK676" s="59" t="str">
        <f>IF($K676="", "", SUMIF('Drinks List'!DP$11:DP$1010, $K676, 'Drinks List'!DO$11:DO$1010))</f>
        <v/>
      </c>
      <c r="AL676" s="21"/>
      <c r="AM676" s="59" t="str">
        <f>IF($K676="", "", SUMIF('Drinks List'!DR$11:DR$1010, $K676, 'Drinks List'!DQ$11:DQ$1010))</f>
        <v/>
      </c>
      <c r="AN676" s="21"/>
      <c r="AO676" s="59" t="str">
        <f>IF($K676="", "", SUMIF('Drinks List'!DT$11:DT$1010, $K676, 'Drinks List'!DS$11:DS$1010))</f>
        <v/>
      </c>
      <c r="AP676" s="21"/>
      <c r="AQ676" s="59" t="str">
        <f>IF($K676="", "", SUMIF('Drinks List'!DV$11:DV$1010, $K676, 'Drinks List'!DU$11:DU$1010))</f>
        <v/>
      </c>
      <c r="AR676" s="21"/>
      <c r="AS676" s="59" t="str">
        <f>IF($K676="", "", SUMIF('Drinks List'!DX$11:DX$1010, $K676, 'Drinks List'!DW$11:DW$1010))</f>
        <v/>
      </c>
      <c r="AT676" s="21"/>
      <c r="AU676" s="59" t="str">
        <f>IF($K676="", "", SUMIF('Drinks List'!DZ$11:DZ$1010, $K676, 'Drinks List'!DY$11:DY$1010))</f>
        <v/>
      </c>
      <c r="AV676" s="21"/>
      <c r="AW676" s="59" t="str">
        <f>IF($K676="", "", SUMIF('Drinks List'!EB$11:EB$1010, $K676, 'Drinks List'!EA$11:EA$1010))</f>
        <v/>
      </c>
      <c r="AX676" s="21"/>
      <c r="AY676" s="59" t="str">
        <f>IF($K676="", "", SUMIF('Drinks List'!ED$11:ED$1010, $K676, 'Drinks List'!EC$11:EC$1010))</f>
        <v/>
      </c>
      <c r="AZ676" s="21"/>
      <c r="BA676" s="59" t="str">
        <f>IF($K676="", "", SUMIF('Drinks List'!EF$11:EF$1010, $K676, 'Drinks List'!EE$11:EE$1010))</f>
        <v/>
      </c>
      <c r="BB676" s="21"/>
      <c r="BC676" s="59" t="str">
        <f>IF($K676="", "", SUMIF('Drinks List'!EH$11:EH$1010, $K676, 'Drinks List'!EG$11:EG$1010))</f>
        <v/>
      </c>
      <c r="BD676" s="21"/>
      <c r="BE676" s="59" t="str">
        <f>IF($K676="", "", SUMIF('Drinks List'!EJ$11:EJ$1010, $K676, 'Drinks List'!EI$11:EI$1010))</f>
        <v/>
      </c>
      <c r="BF676" s="21"/>
      <c r="BG676" s="59" t="str">
        <f>IF($K676="", "", SUMIF('Drinks List'!EL$11:EL$1010, $K676, 'Drinks List'!EK$11:EK$1010))</f>
        <v/>
      </c>
      <c r="BH676" s="21"/>
      <c r="BI676" s="59" t="str">
        <f>IF($K676="", "", SUMIF('Drinks List'!EN$11:EN$1010, $K676, 'Drinks List'!EM$11:EM$1010))</f>
        <v/>
      </c>
      <c r="BJ676" s="21"/>
      <c r="BK676" s="59" t="str">
        <f>IF($K676="", "", SUMIF('Drinks List'!EP$11:EP$1010, $K676, 'Drinks List'!EO$11:EO$1010))</f>
        <v/>
      </c>
      <c r="BL676" s="21"/>
      <c r="BM676" s="59" t="str">
        <f>IF($K676="", "", SUMIF('Drinks List'!ER$11:ER$1010, $K676, 'Drinks List'!EQ$11:EQ$1010))</f>
        <v/>
      </c>
      <c r="BN676" s="21"/>
      <c r="BO676" s="65" t="str">
        <f>IF($K676="", "", SUMIF('Drinks List'!ET$11:ET$1010, $K676, 'Drinks List'!ES$11:ES$1010))</f>
        <v/>
      </c>
      <c r="BQ676" s="120" t="str">
        <f t="shared" si="213"/>
        <v/>
      </c>
      <c r="BR676" s="62" t="str">
        <f t="shared" si="214"/>
        <v/>
      </c>
      <c r="BS676" s="76" t="str">
        <f>IF(BQ676="", "", COUNTIF(BQ$11:BQ$1010, "&gt;"&amp;BQ676)+1+COUNTIF(BQ$11:BQ676, BQ676)-1)</f>
        <v/>
      </c>
      <c r="BT676" s="76" t="str">
        <f>IF(BR676="", "", COUNTIF(BR$11:BR$1010, "&lt;"&amp;BR676)+1+COUNTIF(BR$11:BR676, BR676)-1)</f>
        <v/>
      </c>
      <c r="BV676" s="76" t="str">
        <f t="shared" si="215"/>
        <v/>
      </c>
      <c r="BW676" s="124" t="str">
        <f t="shared" si="216"/>
        <v/>
      </c>
      <c r="BX676" s="115" t="str">
        <f t="shared" si="217"/>
        <v/>
      </c>
      <c r="BY676" s="125" t="str">
        <f t="shared" si="218"/>
        <v/>
      </c>
      <c r="CA676" s="106" t="str">
        <f t="shared" si="219"/>
        <v/>
      </c>
      <c r="CB676" s="22" t="str">
        <f t="shared" si="220"/>
        <v/>
      </c>
      <c r="CD676" s="76" t="str">
        <f>IF($J676="", "", IF($BV676=0, "", COUNTIF($J$11:$J$1010, "&lt;"&amp;$J676)+1+COUNTIF($J$11:$J676, $J676)-1))</f>
        <v/>
      </c>
    </row>
    <row r="677" spans="1:82" x14ac:dyDescent="0.25">
      <c r="A677" s="31"/>
      <c r="B677" s="19" t="str">
        <f t="shared" si="201"/>
        <v/>
      </c>
      <c r="C677" s="20" t="str">
        <f t="shared" si="202"/>
        <v/>
      </c>
      <c r="D677" s="29" t="str">
        <f t="shared" si="203"/>
        <v/>
      </c>
      <c r="E677" s="22" t="str">
        <f t="shared" si="204"/>
        <v/>
      </c>
      <c r="F677" s="31"/>
      <c r="G677" s="301"/>
      <c r="H677" s="302"/>
      <c r="I677" s="303"/>
      <c r="J677" s="304"/>
      <c r="K677" s="283"/>
      <c r="L677" s="305"/>
      <c r="M677" s="285"/>
      <c r="N677" s="287"/>
      <c r="O677" s="31"/>
      <c r="P677" s="19" t="str">
        <f t="shared" si="205"/>
        <v/>
      </c>
      <c r="Q677" s="20" t="str">
        <f t="shared" si="206"/>
        <v/>
      </c>
      <c r="R677" s="29" t="str">
        <f t="shared" si="207"/>
        <v/>
      </c>
      <c r="S677" s="22" t="str">
        <f t="shared" si="208"/>
        <v/>
      </c>
      <c r="T677" s="31"/>
      <c r="U677" s="69" t="str">
        <f t="shared" si="209"/>
        <v/>
      </c>
      <c r="V677" s="31"/>
      <c r="X677" s="76" t="str">
        <f t="shared" si="210"/>
        <v/>
      </c>
      <c r="Z677" s="76" t="str">
        <f t="shared" si="211"/>
        <v/>
      </c>
      <c r="AA677" s="76" t="str">
        <f t="shared" si="212"/>
        <v/>
      </c>
      <c r="AC677" s="19" t="str">
        <f>IF($K677="", "", SUMIF('Drinks List'!DH$11:DH$1010, $K677, 'Drinks List'!DG$11:DG$1010))</f>
        <v/>
      </c>
      <c r="AD677" s="21"/>
      <c r="AE677" s="59" t="str">
        <f>IF($K677="", "", SUMIF('Drinks List'!DJ$11:DJ$1010, $K677, 'Drinks List'!DI$11:DI$1010))</f>
        <v/>
      </c>
      <c r="AF677" s="21"/>
      <c r="AG677" s="59" t="str">
        <f>IF($K677="", "", SUMIF('Drinks List'!DL$11:DL$1010, $K677, 'Drinks List'!DK$11:DK$1010))</f>
        <v/>
      </c>
      <c r="AH677" s="21"/>
      <c r="AI677" s="59" t="str">
        <f>IF($K677="", "", SUMIF('Drinks List'!DN$11:DN$1010, $K677, 'Drinks List'!DM$11:DM$1010))</f>
        <v/>
      </c>
      <c r="AJ677" s="21"/>
      <c r="AK677" s="59" t="str">
        <f>IF($K677="", "", SUMIF('Drinks List'!DP$11:DP$1010, $K677, 'Drinks List'!DO$11:DO$1010))</f>
        <v/>
      </c>
      <c r="AL677" s="21"/>
      <c r="AM677" s="59" t="str">
        <f>IF($K677="", "", SUMIF('Drinks List'!DR$11:DR$1010, $K677, 'Drinks List'!DQ$11:DQ$1010))</f>
        <v/>
      </c>
      <c r="AN677" s="21"/>
      <c r="AO677" s="59" t="str">
        <f>IF($K677="", "", SUMIF('Drinks List'!DT$11:DT$1010, $K677, 'Drinks List'!DS$11:DS$1010))</f>
        <v/>
      </c>
      <c r="AP677" s="21"/>
      <c r="AQ677" s="59" t="str">
        <f>IF($K677="", "", SUMIF('Drinks List'!DV$11:DV$1010, $K677, 'Drinks List'!DU$11:DU$1010))</f>
        <v/>
      </c>
      <c r="AR677" s="21"/>
      <c r="AS677" s="59" t="str">
        <f>IF($K677="", "", SUMIF('Drinks List'!DX$11:DX$1010, $K677, 'Drinks List'!DW$11:DW$1010))</f>
        <v/>
      </c>
      <c r="AT677" s="21"/>
      <c r="AU677" s="59" t="str">
        <f>IF($K677="", "", SUMIF('Drinks List'!DZ$11:DZ$1010, $K677, 'Drinks List'!DY$11:DY$1010))</f>
        <v/>
      </c>
      <c r="AV677" s="21"/>
      <c r="AW677" s="59" t="str">
        <f>IF($K677="", "", SUMIF('Drinks List'!EB$11:EB$1010, $K677, 'Drinks List'!EA$11:EA$1010))</f>
        <v/>
      </c>
      <c r="AX677" s="21"/>
      <c r="AY677" s="59" t="str">
        <f>IF($K677="", "", SUMIF('Drinks List'!ED$11:ED$1010, $K677, 'Drinks List'!EC$11:EC$1010))</f>
        <v/>
      </c>
      <c r="AZ677" s="21"/>
      <c r="BA677" s="59" t="str">
        <f>IF($K677="", "", SUMIF('Drinks List'!EF$11:EF$1010, $K677, 'Drinks List'!EE$11:EE$1010))</f>
        <v/>
      </c>
      <c r="BB677" s="21"/>
      <c r="BC677" s="59" t="str">
        <f>IF($K677="", "", SUMIF('Drinks List'!EH$11:EH$1010, $K677, 'Drinks List'!EG$11:EG$1010))</f>
        <v/>
      </c>
      <c r="BD677" s="21"/>
      <c r="BE677" s="59" t="str">
        <f>IF($K677="", "", SUMIF('Drinks List'!EJ$11:EJ$1010, $K677, 'Drinks List'!EI$11:EI$1010))</f>
        <v/>
      </c>
      <c r="BF677" s="21"/>
      <c r="BG677" s="59" t="str">
        <f>IF($K677="", "", SUMIF('Drinks List'!EL$11:EL$1010, $K677, 'Drinks List'!EK$11:EK$1010))</f>
        <v/>
      </c>
      <c r="BH677" s="21"/>
      <c r="BI677" s="59" t="str">
        <f>IF($K677="", "", SUMIF('Drinks List'!EN$11:EN$1010, $K677, 'Drinks List'!EM$11:EM$1010))</f>
        <v/>
      </c>
      <c r="BJ677" s="21"/>
      <c r="BK677" s="59" t="str">
        <f>IF($K677="", "", SUMIF('Drinks List'!EP$11:EP$1010, $K677, 'Drinks List'!EO$11:EO$1010))</f>
        <v/>
      </c>
      <c r="BL677" s="21"/>
      <c r="BM677" s="59" t="str">
        <f>IF($K677="", "", SUMIF('Drinks List'!ER$11:ER$1010, $K677, 'Drinks List'!EQ$11:EQ$1010))</f>
        <v/>
      </c>
      <c r="BN677" s="21"/>
      <c r="BO677" s="65" t="str">
        <f>IF($K677="", "", SUMIF('Drinks List'!ET$11:ET$1010, $K677, 'Drinks List'!ES$11:ES$1010))</f>
        <v/>
      </c>
      <c r="BQ677" s="120" t="str">
        <f t="shared" si="213"/>
        <v/>
      </c>
      <c r="BR677" s="62" t="str">
        <f t="shared" si="214"/>
        <v/>
      </c>
      <c r="BS677" s="76" t="str">
        <f>IF(BQ677="", "", COUNTIF(BQ$11:BQ$1010, "&gt;"&amp;BQ677)+1+COUNTIF(BQ$11:BQ677, BQ677)-1)</f>
        <v/>
      </c>
      <c r="BT677" s="76" t="str">
        <f>IF(BR677="", "", COUNTIF(BR$11:BR$1010, "&lt;"&amp;BR677)+1+COUNTIF(BR$11:BR677, BR677)-1)</f>
        <v/>
      </c>
      <c r="BV677" s="76" t="str">
        <f t="shared" si="215"/>
        <v/>
      </c>
      <c r="BW677" s="124" t="str">
        <f t="shared" si="216"/>
        <v/>
      </c>
      <c r="BX677" s="115" t="str">
        <f t="shared" si="217"/>
        <v/>
      </c>
      <c r="BY677" s="125" t="str">
        <f t="shared" si="218"/>
        <v/>
      </c>
      <c r="CA677" s="106" t="str">
        <f t="shared" si="219"/>
        <v/>
      </c>
      <c r="CB677" s="22" t="str">
        <f t="shared" si="220"/>
        <v/>
      </c>
      <c r="CD677" s="76" t="str">
        <f>IF($J677="", "", IF($BV677=0, "", COUNTIF($J$11:$J$1010, "&lt;"&amp;$J677)+1+COUNTIF($J$11:$J677, $J677)-1))</f>
        <v/>
      </c>
    </row>
    <row r="678" spans="1:82" x14ac:dyDescent="0.25">
      <c r="A678" s="31"/>
      <c r="B678" s="19" t="str">
        <f t="shared" si="201"/>
        <v/>
      </c>
      <c r="C678" s="20" t="str">
        <f t="shared" si="202"/>
        <v/>
      </c>
      <c r="D678" s="29" t="str">
        <f t="shared" si="203"/>
        <v/>
      </c>
      <c r="E678" s="22" t="str">
        <f t="shared" si="204"/>
        <v/>
      </c>
      <c r="F678" s="31"/>
      <c r="G678" s="301"/>
      <c r="H678" s="302"/>
      <c r="I678" s="303"/>
      <c r="J678" s="304"/>
      <c r="K678" s="283"/>
      <c r="L678" s="305"/>
      <c r="M678" s="285"/>
      <c r="N678" s="287"/>
      <c r="O678" s="31"/>
      <c r="P678" s="19" t="str">
        <f t="shared" si="205"/>
        <v/>
      </c>
      <c r="Q678" s="20" t="str">
        <f t="shared" si="206"/>
        <v/>
      </c>
      <c r="R678" s="29" t="str">
        <f t="shared" si="207"/>
        <v/>
      </c>
      <c r="S678" s="22" t="str">
        <f t="shared" si="208"/>
        <v/>
      </c>
      <c r="T678" s="31"/>
      <c r="U678" s="69" t="str">
        <f t="shared" si="209"/>
        <v/>
      </c>
      <c r="V678" s="31"/>
      <c r="X678" s="76" t="str">
        <f t="shared" si="210"/>
        <v/>
      </c>
      <c r="Z678" s="76" t="str">
        <f t="shared" si="211"/>
        <v/>
      </c>
      <c r="AA678" s="76" t="str">
        <f t="shared" si="212"/>
        <v/>
      </c>
      <c r="AC678" s="19" t="str">
        <f>IF($K678="", "", SUMIF('Drinks List'!DH$11:DH$1010, $K678, 'Drinks List'!DG$11:DG$1010))</f>
        <v/>
      </c>
      <c r="AD678" s="21"/>
      <c r="AE678" s="59" t="str">
        <f>IF($K678="", "", SUMIF('Drinks List'!DJ$11:DJ$1010, $K678, 'Drinks List'!DI$11:DI$1010))</f>
        <v/>
      </c>
      <c r="AF678" s="21"/>
      <c r="AG678" s="59" t="str">
        <f>IF($K678="", "", SUMIF('Drinks List'!DL$11:DL$1010, $K678, 'Drinks List'!DK$11:DK$1010))</f>
        <v/>
      </c>
      <c r="AH678" s="21"/>
      <c r="AI678" s="59" t="str">
        <f>IF($K678="", "", SUMIF('Drinks List'!DN$11:DN$1010, $K678, 'Drinks List'!DM$11:DM$1010))</f>
        <v/>
      </c>
      <c r="AJ678" s="21"/>
      <c r="AK678" s="59" t="str">
        <f>IF($K678="", "", SUMIF('Drinks List'!DP$11:DP$1010, $K678, 'Drinks List'!DO$11:DO$1010))</f>
        <v/>
      </c>
      <c r="AL678" s="21"/>
      <c r="AM678" s="59" t="str">
        <f>IF($K678="", "", SUMIF('Drinks List'!DR$11:DR$1010, $K678, 'Drinks List'!DQ$11:DQ$1010))</f>
        <v/>
      </c>
      <c r="AN678" s="21"/>
      <c r="AO678" s="59" t="str">
        <f>IF($K678="", "", SUMIF('Drinks List'!DT$11:DT$1010, $K678, 'Drinks List'!DS$11:DS$1010))</f>
        <v/>
      </c>
      <c r="AP678" s="21"/>
      <c r="AQ678" s="59" t="str">
        <f>IF($K678="", "", SUMIF('Drinks List'!DV$11:DV$1010, $K678, 'Drinks List'!DU$11:DU$1010))</f>
        <v/>
      </c>
      <c r="AR678" s="21"/>
      <c r="AS678" s="59" t="str">
        <f>IF($K678="", "", SUMIF('Drinks List'!DX$11:DX$1010, $K678, 'Drinks List'!DW$11:DW$1010))</f>
        <v/>
      </c>
      <c r="AT678" s="21"/>
      <c r="AU678" s="59" t="str">
        <f>IF($K678="", "", SUMIF('Drinks List'!DZ$11:DZ$1010, $K678, 'Drinks List'!DY$11:DY$1010))</f>
        <v/>
      </c>
      <c r="AV678" s="21"/>
      <c r="AW678" s="59" t="str">
        <f>IF($K678="", "", SUMIF('Drinks List'!EB$11:EB$1010, $K678, 'Drinks List'!EA$11:EA$1010))</f>
        <v/>
      </c>
      <c r="AX678" s="21"/>
      <c r="AY678" s="59" t="str">
        <f>IF($K678="", "", SUMIF('Drinks List'!ED$11:ED$1010, $K678, 'Drinks List'!EC$11:EC$1010))</f>
        <v/>
      </c>
      <c r="AZ678" s="21"/>
      <c r="BA678" s="59" t="str">
        <f>IF($K678="", "", SUMIF('Drinks List'!EF$11:EF$1010, $K678, 'Drinks List'!EE$11:EE$1010))</f>
        <v/>
      </c>
      <c r="BB678" s="21"/>
      <c r="BC678" s="59" t="str">
        <f>IF($K678="", "", SUMIF('Drinks List'!EH$11:EH$1010, $K678, 'Drinks List'!EG$11:EG$1010))</f>
        <v/>
      </c>
      <c r="BD678" s="21"/>
      <c r="BE678" s="59" t="str">
        <f>IF($K678="", "", SUMIF('Drinks List'!EJ$11:EJ$1010, $K678, 'Drinks List'!EI$11:EI$1010))</f>
        <v/>
      </c>
      <c r="BF678" s="21"/>
      <c r="BG678" s="59" t="str">
        <f>IF($K678="", "", SUMIF('Drinks List'!EL$11:EL$1010, $K678, 'Drinks List'!EK$11:EK$1010))</f>
        <v/>
      </c>
      <c r="BH678" s="21"/>
      <c r="BI678" s="59" t="str">
        <f>IF($K678="", "", SUMIF('Drinks List'!EN$11:EN$1010, $K678, 'Drinks List'!EM$11:EM$1010))</f>
        <v/>
      </c>
      <c r="BJ678" s="21"/>
      <c r="BK678" s="59" t="str">
        <f>IF($K678="", "", SUMIF('Drinks List'!EP$11:EP$1010, $K678, 'Drinks List'!EO$11:EO$1010))</f>
        <v/>
      </c>
      <c r="BL678" s="21"/>
      <c r="BM678" s="59" t="str">
        <f>IF($K678="", "", SUMIF('Drinks List'!ER$11:ER$1010, $K678, 'Drinks List'!EQ$11:EQ$1010))</f>
        <v/>
      </c>
      <c r="BN678" s="21"/>
      <c r="BO678" s="65" t="str">
        <f>IF($K678="", "", SUMIF('Drinks List'!ET$11:ET$1010, $K678, 'Drinks List'!ES$11:ES$1010))</f>
        <v/>
      </c>
      <c r="BQ678" s="120" t="str">
        <f t="shared" si="213"/>
        <v/>
      </c>
      <c r="BR678" s="62" t="str">
        <f t="shared" si="214"/>
        <v/>
      </c>
      <c r="BS678" s="76" t="str">
        <f>IF(BQ678="", "", COUNTIF(BQ$11:BQ$1010, "&gt;"&amp;BQ678)+1+COUNTIF(BQ$11:BQ678, BQ678)-1)</f>
        <v/>
      </c>
      <c r="BT678" s="76" t="str">
        <f>IF(BR678="", "", COUNTIF(BR$11:BR$1010, "&lt;"&amp;BR678)+1+COUNTIF(BR$11:BR678, BR678)-1)</f>
        <v/>
      </c>
      <c r="BV678" s="76" t="str">
        <f t="shared" si="215"/>
        <v/>
      </c>
      <c r="BW678" s="124" t="str">
        <f t="shared" si="216"/>
        <v/>
      </c>
      <c r="BX678" s="115" t="str">
        <f t="shared" si="217"/>
        <v/>
      </c>
      <c r="BY678" s="125" t="str">
        <f t="shared" si="218"/>
        <v/>
      </c>
      <c r="CA678" s="106" t="str">
        <f t="shared" si="219"/>
        <v/>
      </c>
      <c r="CB678" s="22" t="str">
        <f t="shared" si="220"/>
        <v/>
      </c>
      <c r="CD678" s="76" t="str">
        <f>IF($J678="", "", IF($BV678=0, "", COUNTIF($J$11:$J$1010, "&lt;"&amp;$J678)+1+COUNTIF($J$11:$J678, $J678)-1))</f>
        <v/>
      </c>
    </row>
    <row r="679" spans="1:82" x14ac:dyDescent="0.25">
      <c r="A679" s="31"/>
      <c r="B679" s="19" t="str">
        <f t="shared" si="201"/>
        <v/>
      </c>
      <c r="C679" s="20" t="str">
        <f t="shared" si="202"/>
        <v/>
      </c>
      <c r="D679" s="29" t="str">
        <f t="shared" si="203"/>
        <v/>
      </c>
      <c r="E679" s="22" t="str">
        <f t="shared" si="204"/>
        <v/>
      </c>
      <c r="F679" s="31"/>
      <c r="G679" s="301"/>
      <c r="H679" s="302"/>
      <c r="I679" s="303"/>
      <c r="J679" s="304"/>
      <c r="K679" s="283"/>
      <c r="L679" s="305"/>
      <c r="M679" s="285"/>
      <c r="N679" s="287"/>
      <c r="O679" s="31"/>
      <c r="P679" s="19" t="str">
        <f t="shared" si="205"/>
        <v/>
      </c>
      <c r="Q679" s="20" t="str">
        <f t="shared" si="206"/>
        <v/>
      </c>
      <c r="R679" s="29" t="str">
        <f t="shared" si="207"/>
        <v/>
      </c>
      <c r="S679" s="22" t="str">
        <f t="shared" si="208"/>
        <v/>
      </c>
      <c r="T679" s="31"/>
      <c r="U679" s="69" t="str">
        <f t="shared" si="209"/>
        <v/>
      </c>
      <c r="V679" s="31"/>
      <c r="X679" s="76" t="str">
        <f t="shared" si="210"/>
        <v/>
      </c>
      <c r="Z679" s="76" t="str">
        <f t="shared" si="211"/>
        <v/>
      </c>
      <c r="AA679" s="76" t="str">
        <f t="shared" si="212"/>
        <v/>
      </c>
      <c r="AC679" s="19" t="str">
        <f>IF($K679="", "", SUMIF('Drinks List'!DH$11:DH$1010, $K679, 'Drinks List'!DG$11:DG$1010))</f>
        <v/>
      </c>
      <c r="AD679" s="21"/>
      <c r="AE679" s="59" t="str">
        <f>IF($K679="", "", SUMIF('Drinks List'!DJ$11:DJ$1010, $K679, 'Drinks List'!DI$11:DI$1010))</f>
        <v/>
      </c>
      <c r="AF679" s="21"/>
      <c r="AG679" s="59" t="str">
        <f>IF($K679="", "", SUMIF('Drinks List'!DL$11:DL$1010, $K679, 'Drinks List'!DK$11:DK$1010))</f>
        <v/>
      </c>
      <c r="AH679" s="21"/>
      <c r="AI679" s="59" t="str">
        <f>IF($K679="", "", SUMIF('Drinks List'!DN$11:DN$1010, $K679, 'Drinks List'!DM$11:DM$1010))</f>
        <v/>
      </c>
      <c r="AJ679" s="21"/>
      <c r="AK679" s="59" t="str">
        <f>IF($K679="", "", SUMIF('Drinks List'!DP$11:DP$1010, $K679, 'Drinks List'!DO$11:DO$1010))</f>
        <v/>
      </c>
      <c r="AL679" s="21"/>
      <c r="AM679" s="59" t="str">
        <f>IF($K679="", "", SUMIF('Drinks List'!DR$11:DR$1010, $K679, 'Drinks List'!DQ$11:DQ$1010))</f>
        <v/>
      </c>
      <c r="AN679" s="21"/>
      <c r="AO679" s="59" t="str">
        <f>IF($K679="", "", SUMIF('Drinks List'!DT$11:DT$1010, $K679, 'Drinks List'!DS$11:DS$1010))</f>
        <v/>
      </c>
      <c r="AP679" s="21"/>
      <c r="AQ679" s="59" t="str">
        <f>IF($K679="", "", SUMIF('Drinks List'!DV$11:DV$1010, $K679, 'Drinks List'!DU$11:DU$1010))</f>
        <v/>
      </c>
      <c r="AR679" s="21"/>
      <c r="AS679" s="59" t="str">
        <f>IF($K679="", "", SUMIF('Drinks List'!DX$11:DX$1010, $K679, 'Drinks List'!DW$11:DW$1010))</f>
        <v/>
      </c>
      <c r="AT679" s="21"/>
      <c r="AU679" s="59" t="str">
        <f>IF($K679="", "", SUMIF('Drinks List'!DZ$11:DZ$1010, $K679, 'Drinks List'!DY$11:DY$1010))</f>
        <v/>
      </c>
      <c r="AV679" s="21"/>
      <c r="AW679" s="59" t="str">
        <f>IF($K679="", "", SUMIF('Drinks List'!EB$11:EB$1010, $K679, 'Drinks List'!EA$11:EA$1010))</f>
        <v/>
      </c>
      <c r="AX679" s="21"/>
      <c r="AY679" s="59" t="str">
        <f>IF($K679="", "", SUMIF('Drinks List'!ED$11:ED$1010, $K679, 'Drinks List'!EC$11:EC$1010))</f>
        <v/>
      </c>
      <c r="AZ679" s="21"/>
      <c r="BA679" s="59" t="str">
        <f>IF($K679="", "", SUMIF('Drinks List'!EF$11:EF$1010, $K679, 'Drinks List'!EE$11:EE$1010))</f>
        <v/>
      </c>
      <c r="BB679" s="21"/>
      <c r="BC679" s="59" t="str">
        <f>IF($K679="", "", SUMIF('Drinks List'!EH$11:EH$1010, $K679, 'Drinks List'!EG$11:EG$1010))</f>
        <v/>
      </c>
      <c r="BD679" s="21"/>
      <c r="BE679" s="59" t="str">
        <f>IF($K679="", "", SUMIF('Drinks List'!EJ$11:EJ$1010, $K679, 'Drinks List'!EI$11:EI$1010))</f>
        <v/>
      </c>
      <c r="BF679" s="21"/>
      <c r="BG679" s="59" t="str">
        <f>IF($K679="", "", SUMIF('Drinks List'!EL$11:EL$1010, $K679, 'Drinks List'!EK$11:EK$1010))</f>
        <v/>
      </c>
      <c r="BH679" s="21"/>
      <c r="BI679" s="59" t="str">
        <f>IF($K679="", "", SUMIF('Drinks List'!EN$11:EN$1010, $K679, 'Drinks List'!EM$11:EM$1010))</f>
        <v/>
      </c>
      <c r="BJ679" s="21"/>
      <c r="BK679" s="59" t="str">
        <f>IF($K679="", "", SUMIF('Drinks List'!EP$11:EP$1010, $K679, 'Drinks List'!EO$11:EO$1010))</f>
        <v/>
      </c>
      <c r="BL679" s="21"/>
      <c r="BM679" s="59" t="str">
        <f>IF($K679="", "", SUMIF('Drinks List'!ER$11:ER$1010, $K679, 'Drinks List'!EQ$11:EQ$1010))</f>
        <v/>
      </c>
      <c r="BN679" s="21"/>
      <c r="BO679" s="65" t="str">
        <f>IF($K679="", "", SUMIF('Drinks List'!ET$11:ET$1010, $K679, 'Drinks List'!ES$11:ES$1010))</f>
        <v/>
      </c>
      <c r="BQ679" s="120" t="str">
        <f t="shared" si="213"/>
        <v/>
      </c>
      <c r="BR679" s="62" t="str">
        <f t="shared" si="214"/>
        <v/>
      </c>
      <c r="BS679" s="76" t="str">
        <f>IF(BQ679="", "", COUNTIF(BQ$11:BQ$1010, "&gt;"&amp;BQ679)+1+COUNTIF(BQ$11:BQ679, BQ679)-1)</f>
        <v/>
      </c>
      <c r="BT679" s="76" t="str">
        <f>IF(BR679="", "", COUNTIF(BR$11:BR$1010, "&lt;"&amp;BR679)+1+COUNTIF(BR$11:BR679, BR679)-1)</f>
        <v/>
      </c>
      <c r="BV679" s="76" t="str">
        <f t="shared" si="215"/>
        <v/>
      </c>
      <c r="BW679" s="124" t="str">
        <f t="shared" si="216"/>
        <v/>
      </c>
      <c r="BX679" s="115" t="str">
        <f t="shared" si="217"/>
        <v/>
      </c>
      <c r="BY679" s="125" t="str">
        <f t="shared" si="218"/>
        <v/>
      </c>
      <c r="CA679" s="106" t="str">
        <f t="shared" si="219"/>
        <v/>
      </c>
      <c r="CB679" s="22" t="str">
        <f t="shared" si="220"/>
        <v/>
      </c>
      <c r="CD679" s="76" t="str">
        <f>IF($J679="", "", IF($BV679=0, "", COUNTIF($J$11:$J$1010, "&lt;"&amp;$J679)+1+COUNTIF($J$11:$J679, $J679)-1))</f>
        <v/>
      </c>
    </row>
    <row r="680" spans="1:82" x14ac:dyDescent="0.25">
      <c r="A680" s="31"/>
      <c r="B680" s="19" t="str">
        <f t="shared" si="201"/>
        <v/>
      </c>
      <c r="C680" s="20" t="str">
        <f t="shared" si="202"/>
        <v/>
      </c>
      <c r="D680" s="29" t="str">
        <f t="shared" si="203"/>
        <v/>
      </c>
      <c r="E680" s="22" t="str">
        <f t="shared" si="204"/>
        <v/>
      </c>
      <c r="F680" s="31"/>
      <c r="G680" s="301"/>
      <c r="H680" s="302"/>
      <c r="I680" s="303"/>
      <c r="J680" s="304"/>
      <c r="K680" s="283"/>
      <c r="L680" s="305"/>
      <c r="M680" s="285"/>
      <c r="N680" s="287"/>
      <c r="O680" s="31"/>
      <c r="P680" s="19" t="str">
        <f t="shared" si="205"/>
        <v/>
      </c>
      <c r="Q680" s="20" t="str">
        <f t="shared" si="206"/>
        <v/>
      </c>
      <c r="R680" s="29" t="str">
        <f t="shared" si="207"/>
        <v/>
      </c>
      <c r="S680" s="22" t="str">
        <f t="shared" si="208"/>
        <v/>
      </c>
      <c r="T680" s="31"/>
      <c r="U680" s="69" t="str">
        <f t="shared" si="209"/>
        <v/>
      </c>
      <c r="V680" s="31"/>
      <c r="X680" s="76" t="str">
        <f t="shared" si="210"/>
        <v/>
      </c>
      <c r="Z680" s="76" t="str">
        <f t="shared" si="211"/>
        <v/>
      </c>
      <c r="AA680" s="76" t="str">
        <f t="shared" si="212"/>
        <v/>
      </c>
      <c r="AC680" s="19" t="str">
        <f>IF($K680="", "", SUMIF('Drinks List'!DH$11:DH$1010, $K680, 'Drinks List'!DG$11:DG$1010))</f>
        <v/>
      </c>
      <c r="AD680" s="21"/>
      <c r="AE680" s="59" t="str">
        <f>IF($K680="", "", SUMIF('Drinks List'!DJ$11:DJ$1010, $K680, 'Drinks List'!DI$11:DI$1010))</f>
        <v/>
      </c>
      <c r="AF680" s="21"/>
      <c r="AG680" s="59" t="str">
        <f>IF($K680="", "", SUMIF('Drinks List'!DL$11:DL$1010, $K680, 'Drinks List'!DK$11:DK$1010))</f>
        <v/>
      </c>
      <c r="AH680" s="21"/>
      <c r="AI680" s="59" t="str">
        <f>IF($K680="", "", SUMIF('Drinks List'!DN$11:DN$1010, $K680, 'Drinks List'!DM$11:DM$1010))</f>
        <v/>
      </c>
      <c r="AJ680" s="21"/>
      <c r="AK680" s="59" t="str">
        <f>IF($K680="", "", SUMIF('Drinks List'!DP$11:DP$1010, $K680, 'Drinks List'!DO$11:DO$1010))</f>
        <v/>
      </c>
      <c r="AL680" s="21"/>
      <c r="AM680" s="59" t="str">
        <f>IF($K680="", "", SUMIF('Drinks List'!DR$11:DR$1010, $K680, 'Drinks List'!DQ$11:DQ$1010))</f>
        <v/>
      </c>
      <c r="AN680" s="21"/>
      <c r="AO680" s="59" t="str">
        <f>IF($K680="", "", SUMIF('Drinks List'!DT$11:DT$1010, $K680, 'Drinks List'!DS$11:DS$1010))</f>
        <v/>
      </c>
      <c r="AP680" s="21"/>
      <c r="AQ680" s="59" t="str">
        <f>IF($K680="", "", SUMIF('Drinks List'!DV$11:DV$1010, $K680, 'Drinks List'!DU$11:DU$1010))</f>
        <v/>
      </c>
      <c r="AR680" s="21"/>
      <c r="AS680" s="59" t="str">
        <f>IF($K680="", "", SUMIF('Drinks List'!DX$11:DX$1010, $K680, 'Drinks List'!DW$11:DW$1010))</f>
        <v/>
      </c>
      <c r="AT680" s="21"/>
      <c r="AU680" s="59" t="str">
        <f>IF($K680="", "", SUMIF('Drinks List'!DZ$11:DZ$1010, $K680, 'Drinks List'!DY$11:DY$1010))</f>
        <v/>
      </c>
      <c r="AV680" s="21"/>
      <c r="AW680" s="59" t="str">
        <f>IF($K680="", "", SUMIF('Drinks List'!EB$11:EB$1010, $K680, 'Drinks List'!EA$11:EA$1010))</f>
        <v/>
      </c>
      <c r="AX680" s="21"/>
      <c r="AY680" s="59" t="str">
        <f>IF($K680="", "", SUMIF('Drinks List'!ED$11:ED$1010, $K680, 'Drinks List'!EC$11:EC$1010))</f>
        <v/>
      </c>
      <c r="AZ680" s="21"/>
      <c r="BA680" s="59" t="str">
        <f>IF($K680="", "", SUMIF('Drinks List'!EF$11:EF$1010, $K680, 'Drinks List'!EE$11:EE$1010))</f>
        <v/>
      </c>
      <c r="BB680" s="21"/>
      <c r="BC680" s="59" t="str">
        <f>IF($K680="", "", SUMIF('Drinks List'!EH$11:EH$1010, $K680, 'Drinks List'!EG$11:EG$1010))</f>
        <v/>
      </c>
      <c r="BD680" s="21"/>
      <c r="BE680" s="59" t="str">
        <f>IF($K680="", "", SUMIF('Drinks List'!EJ$11:EJ$1010, $K680, 'Drinks List'!EI$11:EI$1010))</f>
        <v/>
      </c>
      <c r="BF680" s="21"/>
      <c r="BG680" s="59" t="str">
        <f>IF($K680="", "", SUMIF('Drinks List'!EL$11:EL$1010, $K680, 'Drinks List'!EK$11:EK$1010))</f>
        <v/>
      </c>
      <c r="BH680" s="21"/>
      <c r="BI680" s="59" t="str">
        <f>IF($K680="", "", SUMIF('Drinks List'!EN$11:EN$1010, $K680, 'Drinks List'!EM$11:EM$1010))</f>
        <v/>
      </c>
      <c r="BJ680" s="21"/>
      <c r="BK680" s="59" t="str">
        <f>IF($K680="", "", SUMIF('Drinks List'!EP$11:EP$1010, $K680, 'Drinks List'!EO$11:EO$1010))</f>
        <v/>
      </c>
      <c r="BL680" s="21"/>
      <c r="BM680" s="59" t="str">
        <f>IF($K680="", "", SUMIF('Drinks List'!ER$11:ER$1010, $K680, 'Drinks List'!EQ$11:EQ$1010))</f>
        <v/>
      </c>
      <c r="BN680" s="21"/>
      <c r="BO680" s="65" t="str">
        <f>IF($K680="", "", SUMIF('Drinks List'!ET$11:ET$1010, $K680, 'Drinks List'!ES$11:ES$1010))</f>
        <v/>
      </c>
      <c r="BQ680" s="120" t="str">
        <f t="shared" si="213"/>
        <v/>
      </c>
      <c r="BR680" s="62" t="str">
        <f t="shared" si="214"/>
        <v/>
      </c>
      <c r="BS680" s="76" t="str">
        <f>IF(BQ680="", "", COUNTIF(BQ$11:BQ$1010, "&gt;"&amp;BQ680)+1+COUNTIF(BQ$11:BQ680, BQ680)-1)</f>
        <v/>
      </c>
      <c r="BT680" s="76" t="str">
        <f>IF(BR680="", "", COUNTIF(BR$11:BR$1010, "&lt;"&amp;BR680)+1+COUNTIF(BR$11:BR680, BR680)-1)</f>
        <v/>
      </c>
      <c r="BV680" s="76" t="str">
        <f t="shared" si="215"/>
        <v/>
      </c>
      <c r="BW680" s="124" t="str">
        <f t="shared" si="216"/>
        <v/>
      </c>
      <c r="BX680" s="115" t="str">
        <f t="shared" si="217"/>
        <v/>
      </c>
      <c r="BY680" s="125" t="str">
        <f t="shared" si="218"/>
        <v/>
      </c>
      <c r="CA680" s="106" t="str">
        <f t="shared" si="219"/>
        <v/>
      </c>
      <c r="CB680" s="22" t="str">
        <f t="shared" si="220"/>
        <v/>
      </c>
      <c r="CD680" s="76" t="str">
        <f>IF($J680="", "", IF($BV680=0, "", COUNTIF($J$11:$J$1010, "&lt;"&amp;$J680)+1+COUNTIF($J$11:$J680, $J680)-1))</f>
        <v/>
      </c>
    </row>
    <row r="681" spans="1:82" x14ac:dyDescent="0.25">
      <c r="A681" s="31"/>
      <c r="B681" s="19" t="str">
        <f t="shared" si="201"/>
        <v/>
      </c>
      <c r="C681" s="20" t="str">
        <f t="shared" si="202"/>
        <v/>
      </c>
      <c r="D681" s="29" t="str">
        <f t="shared" si="203"/>
        <v/>
      </c>
      <c r="E681" s="22" t="str">
        <f t="shared" si="204"/>
        <v/>
      </c>
      <c r="F681" s="31"/>
      <c r="G681" s="301"/>
      <c r="H681" s="302"/>
      <c r="I681" s="303"/>
      <c r="J681" s="304"/>
      <c r="K681" s="283"/>
      <c r="L681" s="305"/>
      <c r="M681" s="285"/>
      <c r="N681" s="287"/>
      <c r="O681" s="31"/>
      <c r="P681" s="19" t="str">
        <f t="shared" si="205"/>
        <v/>
      </c>
      <c r="Q681" s="20" t="str">
        <f t="shared" si="206"/>
        <v/>
      </c>
      <c r="R681" s="29" t="str">
        <f t="shared" si="207"/>
        <v/>
      </c>
      <c r="S681" s="22" t="str">
        <f t="shared" si="208"/>
        <v/>
      </c>
      <c r="T681" s="31"/>
      <c r="U681" s="69" t="str">
        <f t="shared" si="209"/>
        <v/>
      </c>
      <c r="V681" s="31"/>
      <c r="X681" s="76" t="str">
        <f t="shared" si="210"/>
        <v/>
      </c>
      <c r="Z681" s="76" t="str">
        <f t="shared" si="211"/>
        <v/>
      </c>
      <c r="AA681" s="76" t="str">
        <f t="shared" si="212"/>
        <v/>
      </c>
      <c r="AC681" s="19" t="str">
        <f>IF($K681="", "", SUMIF('Drinks List'!DH$11:DH$1010, $K681, 'Drinks List'!DG$11:DG$1010))</f>
        <v/>
      </c>
      <c r="AD681" s="21"/>
      <c r="AE681" s="59" t="str">
        <f>IF($K681="", "", SUMIF('Drinks List'!DJ$11:DJ$1010, $K681, 'Drinks List'!DI$11:DI$1010))</f>
        <v/>
      </c>
      <c r="AF681" s="21"/>
      <c r="AG681" s="59" t="str">
        <f>IF($K681="", "", SUMIF('Drinks List'!DL$11:DL$1010, $K681, 'Drinks List'!DK$11:DK$1010))</f>
        <v/>
      </c>
      <c r="AH681" s="21"/>
      <c r="AI681" s="59" t="str">
        <f>IF($K681="", "", SUMIF('Drinks List'!DN$11:DN$1010, $K681, 'Drinks List'!DM$11:DM$1010))</f>
        <v/>
      </c>
      <c r="AJ681" s="21"/>
      <c r="AK681" s="59" t="str">
        <f>IF($K681="", "", SUMIF('Drinks List'!DP$11:DP$1010, $K681, 'Drinks List'!DO$11:DO$1010))</f>
        <v/>
      </c>
      <c r="AL681" s="21"/>
      <c r="AM681" s="59" t="str">
        <f>IF($K681="", "", SUMIF('Drinks List'!DR$11:DR$1010, $K681, 'Drinks List'!DQ$11:DQ$1010))</f>
        <v/>
      </c>
      <c r="AN681" s="21"/>
      <c r="AO681" s="59" t="str">
        <f>IF($K681="", "", SUMIF('Drinks List'!DT$11:DT$1010, $K681, 'Drinks List'!DS$11:DS$1010))</f>
        <v/>
      </c>
      <c r="AP681" s="21"/>
      <c r="AQ681" s="59" t="str">
        <f>IF($K681="", "", SUMIF('Drinks List'!DV$11:DV$1010, $K681, 'Drinks List'!DU$11:DU$1010))</f>
        <v/>
      </c>
      <c r="AR681" s="21"/>
      <c r="AS681" s="59" t="str">
        <f>IF($K681="", "", SUMIF('Drinks List'!DX$11:DX$1010, $K681, 'Drinks List'!DW$11:DW$1010))</f>
        <v/>
      </c>
      <c r="AT681" s="21"/>
      <c r="AU681" s="59" t="str">
        <f>IF($K681="", "", SUMIF('Drinks List'!DZ$11:DZ$1010, $K681, 'Drinks List'!DY$11:DY$1010))</f>
        <v/>
      </c>
      <c r="AV681" s="21"/>
      <c r="AW681" s="59" t="str">
        <f>IF($K681="", "", SUMIF('Drinks List'!EB$11:EB$1010, $K681, 'Drinks List'!EA$11:EA$1010))</f>
        <v/>
      </c>
      <c r="AX681" s="21"/>
      <c r="AY681" s="59" t="str">
        <f>IF($K681="", "", SUMIF('Drinks List'!ED$11:ED$1010, $K681, 'Drinks List'!EC$11:EC$1010))</f>
        <v/>
      </c>
      <c r="AZ681" s="21"/>
      <c r="BA681" s="59" t="str">
        <f>IF($K681="", "", SUMIF('Drinks List'!EF$11:EF$1010, $K681, 'Drinks List'!EE$11:EE$1010))</f>
        <v/>
      </c>
      <c r="BB681" s="21"/>
      <c r="BC681" s="59" t="str">
        <f>IF($K681="", "", SUMIF('Drinks List'!EH$11:EH$1010, $K681, 'Drinks List'!EG$11:EG$1010))</f>
        <v/>
      </c>
      <c r="BD681" s="21"/>
      <c r="BE681" s="59" t="str">
        <f>IF($K681="", "", SUMIF('Drinks List'!EJ$11:EJ$1010, $K681, 'Drinks List'!EI$11:EI$1010))</f>
        <v/>
      </c>
      <c r="BF681" s="21"/>
      <c r="BG681" s="59" t="str">
        <f>IF($K681="", "", SUMIF('Drinks List'!EL$11:EL$1010, $K681, 'Drinks List'!EK$11:EK$1010))</f>
        <v/>
      </c>
      <c r="BH681" s="21"/>
      <c r="BI681" s="59" t="str">
        <f>IF($K681="", "", SUMIF('Drinks List'!EN$11:EN$1010, $K681, 'Drinks List'!EM$11:EM$1010))</f>
        <v/>
      </c>
      <c r="BJ681" s="21"/>
      <c r="BK681" s="59" t="str">
        <f>IF($K681="", "", SUMIF('Drinks List'!EP$11:EP$1010, $K681, 'Drinks List'!EO$11:EO$1010))</f>
        <v/>
      </c>
      <c r="BL681" s="21"/>
      <c r="BM681" s="59" t="str">
        <f>IF($K681="", "", SUMIF('Drinks List'!ER$11:ER$1010, $K681, 'Drinks List'!EQ$11:EQ$1010))</f>
        <v/>
      </c>
      <c r="BN681" s="21"/>
      <c r="BO681" s="65" t="str">
        <f>IF($K681="", "", SUMIF('Drinks List'!ET$11:ET$1010, $K681, 'Drinks List'!ES$11:ES$1010))</f>
        <v/>
      </c>
      <c r="BQ681" s="120" t="str">
        <f t="shared" si="213"/>
        <v/>
      </c>
      <c r="BR681" s="62" t="str">
        <f t="shared" si="214"/>
        <v/>
      </c>
      <c r="BS681" s="76" t="str">
        <f>IF(BQ681="", "", COUNTIF(BQ$11:BQ$1010, "&gt;"&amp;BQ681)+1+COUNTIF(BQ$11:BQ681, BQ681)-1)</f>
        <v/>
      </c>
      <c r="BT681" s="76" t="str">
        <f>IF(BR681="", "", COUNTIF(BR$11:BR$1010, "&lt;"&amp;BR681)+1+COUNTIF(BR$11:BR681, BR681)-1)</f>
        <v/>
      </c>
      <c r="BV681" s="76" t="str">
        <f t="shared" si="215"/>
        <v/>
      </c>
      <c r="BW681" s="124" t="str">
        <f t="shared" si="216"/>
        <v/>
      </c>
      <c r="BX681" s="115" t="str">
        <f t="shared" si="217"/>
        <v/>
      </c>
      <c r="BY681" s="125" t="str">
        <f t="shared" si="218"/>
        <v/>
      </c>
      <c r="CA681" s="106" t="str">
        <f t="shared" si="219"/>
        <v/>
      </c>
      <c r="CB681" s="22" t="str">
        <f t="shared" si="220"/>
        <v/>
      </c>
      <c r="CD681" s="76" t="str">
        <f>IF($J681="", "", IF($BV681=0, "", COUNTIF($J$11:$J$1010, "&lt;"&amp;$J681)+1+COUNTIF($J$11:$J681, $J681)-1))</f>
        <v/>
      </c>
    </row>
    <row r="682" spans="1:82" x14ac:dyDescent="0.25">
      <c r="A682" s="31"/>
      <c r="B682" s="19" t="str">
        <f t="shared" si="201"/>
        <v/>
      </c>
      <c r="C682" s="20" t="str">
        <f t="shared" si="202"/>
        <v/>
      </c>
      <c r="D682" s="29" t="str">
        <f t="shared" si="203"/>
        <v/>
      </c>
      <c r="E682" s="22" t="str">
        <f t="shared" si="204"/>
        <v/>
      </c>
      <c r="F682" s="31"/>
      <c r="G682" s="301"/>
      <c r="H682" s="302"/>
      <c r="I682" s="303"/>
      <c r="J682" s="304"/>
      <c r="K682" s="283"/>
      <c r="L682" s="305"/>
      <c r="M682" s="285"/>
      <c r="N682" s="287"/>
      <c r="O682" s="31"/>
      <c r="P682" s="19" t="str">
        <f t="shared" si="205"/>
        <v/>
      </c>
      <c r="Q682" s="20" t="str">
        <f t="shared" si="206"/>
        <v/>
      </c>
      <c r="R682" s="29" t="str">
        <f t="shared" si="207"/>
        <v/>
      </c>
      <c r="S682" s="22" t="str">
        <f t="shared" si="208"/>
        <v/>
      </c>
      <c r="T682" s="31"/>
      <c r="U682" s="69" t="str">
        <f t="shared" si="209"/>
        <v/>
      </c>
      <c r="V682" s="31"/>
      <c r="X682" s="76" t="str">
        <f t="shared" si="210"/>
        <v/>
      </c>
      <c r="Z682" s="76" t="str">
        <f t="shared" si="211"/>
        <v/>
      </c>
      <c r="AA682" s="76" t="str">
        <f t="shared" si="212"/>
        <v/>
      </c>
      <c r="AC682" s="19" t="str">
        <f>IF($K682="", "", SUMIF('Drinks List'!DH$11:DH$1010, $K682, 'Drinks List'!DG$11:DG$1010))</f>
        <v/>
      </c>
      <c r="AD682" s="21"/>
      <c r="AE682" s="59" t="str">
        <f>IF($K682="", "", SUMIF('Drinks List'!DJ$11:DJ$1010, $K682, 'Drinks List'!DI$11:DI$1010))</f>
        <v/>
      </c>
      <c r="AF682" s="21"/>
      <c r="AG682" s="59" t="str">
        <f>IF($K682="", "", SUMIF('Drinks List'!DL$11:DL$1010, $K682, 'Drinks List'!DK$11:DK$1010))</f>
        <v/>
      </c>
      <c r="AH682" s="21"/>
      <c r="AI682" s="59" t="str">
        <f>IF($K682="", "", SUMIF('Drinks List'!DN$11:DN$1010, $K682, 'Drinks List'!DM$11:DM$1010))</f>
        <v/>
      </c>
      <c r="AJ682" s="21"/>
      <c r="AK682" s="59" t="str">
        <f>IF($K682="", "", SUMIF('Drinks List'!DP$11:DP$1010, $K682, 'Drinks List'!DO$11:DO$1010))</f>
        <v/>
      </c>
      <c r="AL682" s="21"/>
      <c r="AM682" s="59" t="str">
        <f>IF($K682="", "", SUMIF('Drinks List'!DR$11:DR$1010, $K682, 'Drinks List'!DQ$11:DQ$1010))</f>
        <v/>
      </c>
      <c r="AN682" s="21"/>
      <c r="AO682" s="59" t="str">
        <f>IF($K682="", "", SUMIF('Drinks List'!DT$11:DT$1010, $K682, 'Drinks List'!DS$11:DS$1010))</f>
        <v/>
      </c>
      <c r="AP682" s="21"/>
      <c r="AQ682" s="59" t="str">
        <f>IF($K682="", "", SUMIF('Drinks List'!DV$11:DV$1010, $K682, 'Drinks List'!DU$11:DU$1010))</f>
        <v/>
      </c>
      <c r="AR682" s="21"/>
      <c r="AS682" s="59" t="str">
        <f>IF($K682="", "", SUMIF('Drinks List'!DX$11:DX$1010, $K682, 'Drinks List'!DW$11:DW$1010))</f>
        <v/>
      </c>
      <c r="AT682" s="21"/>
      <c r="AU682" s="59" t="str">
        <f>IF($K682="", "", SUMIF('Drinks List'!DZ$11:DZ$1010, $K682, 'Drinks List'!DY$11:DY$1010))</f>
        <v/>
      </c>
      <c r="AV682" s="21"/>
      <c r="AW682" s="59" t="str">
        <f>IF($K682="", "", SUMIF('Drinks List'!EB$11:EB$1010, $K682, 'Drinks List'!EA$11:EA$1010))</f>
        <v/>
      </c>
      <c r="AX682" s="21"/>
      <c r="AY682" s="59" t="str">
        <f>IF($K682="", "", SUMIF('Drinks List'!ED$11:ED$1010, $K682, 'Drinks List'!EC$11:EC$1010))</f>
        <v/>
      </c>
      <c r="AZ682" s="21"/>
      <c r="BA682" s="59" t="str">
        <f>IF($K682="", "", SUMIF('Drinks List'!EF$11:EF$1010, $K682, 'Drinks List'!EE$11:EE$1010))</f>
        <v/>
      </c>
      <c r="BB682" s="21"/>
      <c r="BC682" s="59" t="str">
        <f>IF($K682="", "", SUMIF('Drinks List'!EH$11:EH$1010, $K682, 'Drinks List'!EG$11:EG$1010))</f>
        <v/>
      </c>
      <c r="BD682" s="21"/>
      <c r="BE682" s="59" t="str">
        <f>IF($K682="", "", SUMIF('Drinks List'!EJ$11:EJ$1010, $K682, 'Drinks List'!EI$11:EI$1010))</f>
        <v/>
      </c>
      <c r="BF682" s="21"/>
      <c r="BG682" s="59" t="str">
        <f>IF($K682="", "", SUMIF('Drinks List'!EL$11:EL$1010, $K682, 'Drinks List'!EK$11:EK$1010))</f>
        <v/>
      </c>
      <c r="BH682" s="21"/>
      <c r="BI682" s="59" t="str">
        <f>IF($K682="", "", SUMIF('Drinks List'!EN$11:EN$1010, $K682, 'Drinks List'!EM$11:EM$1010))</f>
        <v/>
      </c>
      <c r="BJ682" s="21"/>
      <c r="BK682" s="59" t="str">
        <f>IF($K682="", "", SUMIF('Drinks List'!EP$11:EP$1010, $K682, 'Drinks List'!EO$11:EO$1010))</f>
        <v/>
      </c>
      <c r="BL682" s="21"/>
      <c r="BM682" s="59" t="str">
        <f>IF($K682="", "", SUMIF('Drinks List'!ER$11:ER$1010, $K682, 'Drinks List'!EQ$11:EQ$1010))</f>
        <v/>
      </c>
      <c r="BN682" s="21"/>
      <c r="BO682" s="65" t="str">
        <f>IF($K682="", "", SUMIF('Drinks List'!ET$11:ET$1010, $K682, 'Drinks List'!ES$11:ES$1010))</f>
        <v/>
      </c>
      <c r="BQ682" s="120" t="str">
        <f t="shared" si="213"/>
        <v/>
      </c>
      <c r="BR682" s="62" t="str">
        <f t="shared" si="214"/>
        <v/>
      </c>
      <c r="BS682" s="76" t="str">
        <f>IF(BQ682="", "", COUNTIF(BQ$11:BQ$1010, "&gt;"&amp;BQ682)+1+COUNTIF(BQ$11:BQ682, BQ682)-1)</f>
        <v/>
      </c>
      <c r="BT682" s="76" t="str">
        <f>IF(BR682="", "", COUNTIF(BR$11:BR$1010, "&lt;"&amp;BR682)+1+COUNTIF(BR$11:BR682, BR682)-1)</f>
        <v/>
      </c>
      <c r="BV682" s="76" t="str">
        <f t="shared" si="215"/>
        <v/>
      </c>
      <c r="BW682" s="124" t="str">
        <f t="shared" si="216"/>
        <v/>
      </c>
      <c r="BX682" s="115" t="str">
        <f t="shared" si="217"/>
        <v/>
      </c>
      <c r="BY682" s="125" t="str">
        <f t="shared" si="218"/>
        <v/>
      </c>
      <c r="CA682" s="106" t="str">
        <f t="shared" si="219"/>
        <v/>
      </c>
      <c r="CB682" s="22" t="str">
        <f t="shared" si="220"/>
        <v/>
      </c>
      <c r="CD682" s="76" t="str">
        <f>IF($J682="", "", IF($BV682=0, "", COUNTIF($J$11:$J$1010, "&lt;"&amp;$J682)+1+COUNTIF($J$11:$J682, $J682)-1))</f>
        <v/>
      </c>
    </row>
    <row r="683" spans="1:82" x14ac:dyDescent="0.25">
      <c r="A683" s="31"/>
      <c r="B683" s="19" t="str">
        <f t="shared" si="201"/>
        <v/>
      </c>
      <c r="C683" s="20" t="str">
        <f t="shared" si="202"/>
        <v/>
      </c>
      <c r="D683" s="29" t="str">
        <f t="shared" si="203"/>
        <v/>
      </c>
      <c r="E683" s="22" t="str">
        <f t="shared" si="204"/>
        <v/>
      </c>
      <c r="F683" s="31"/>
      <c r="G683" s="301"/>
      <c r="H683" s="302"/>
      <c r="I683" s="303"/>
      <c r="J683" s="304"/>
      <c r="K683" s="283"/>
      <c r="L683" s="305"/>
      <c r="M683" s="285"/>
      <c r="N683" s="287"/>
      <c r="O683" s="31"/>
      <c r="P683" s="19" t="str">
        <f t="shared" si="205"/>
        <v/>
      </c>
      <c r="Q683" s="20" t="str">
        <f t="shared" si="206"/>
        <v/>
      </c>
      <c r="R683" s="29" t="str">
        <f t="shared" si="207"/>
        <v/>
      </c>
      <c r="S683" s="22" t="str">
        <f t="shared" si="208"/>
        <v/>
      </c>
      <c r="T683" s="31"/>
      <c r="U683" s="69" t="str">
        <f t="shared" si="209"/>
        <v/>
      </c>
      <c r="V683" s="31"/>
      <c r="X683" s="76" t="str">
        <f t="shared" si="210"/>
        <v/>
      </c>
      <c r="Z683" s="76" t="str">
        <f t="shared" si="211"/>
        <v/>
      </c>
      <c r="AA683" s="76" t="str">
        <f t="shared" si="212"/>
        <v/>
      </c>
      <c r="AC683" s="19" t="str">
        <f>IF($K683="", "", SUMIF('Drinks List'!DH$11:DH$1010, $K683, 'Drinks List'!DG$11:DG$1010))</f>
        <v/>
      </c>
      <c r="AD683" s="21"/>
      <c r="AE683" s="59" t="str">
        <f>IF($K683="", "", SUMIF('Drinks List'!DJ$11:DJ$1010, $K683, 'Drinks List'!DI$11:DI$1010))</f>
        <v/>
      </c>
      <c r="AF683" s="21"/>
      <c r="AG683" s="59" t="str">
        <f>IF($K683="", "", SUMIF('Drinks List'!DL$11:DL$1010, $K683, 'Drinks List'!DK$11:DK$1010))</f>
        <v/>
      </c>
      <c r="AH683" s="21"/>
      <c r="AI683" s="59" t="str">
        <f>IF($K683="", "", SUMIF('Drinks List'!DN$11:DN$1010, $K683, 'Drinks List'!DM$11:DM$1010))</f>
        <v/>
      </c>
      <c r="AJ683" s="21"/>
      <c r="AK683" s="59" t="str">
        <f>IF($K683="", "", SUMIF('Drinks List'!DP$11:DP$1010, $K683, 'Drinks List'!DO$11:DO$1010))</f>
        <v/>
      </c>
      <c r="AL683" s="21"/>
      <c r="AM683" s="59" t="str">
        <f>IF($K683="", "", SUMIF('Drinks List'!DR$11:DR$1010, $K683, 'Drinks List'!DQ$11:DQ$1010))</f>
        <v/>
      </c>
      <c r="AN683" s="21"/>
      <c r="AO683" s="59" t="str">
        <f>IF($K683="", "", SUMIF('Drinks List'!DT$11:DT$1010, $K683, 'Drinks List'!DS$11:DS$1010))</f>
        <v/>
      </c>
      <c r="AP683" s="21"/>
      <c r="AQ683" s="59" t="str">
        <f>IF($K683="", "", SUMIF('Drinks List'!DV$11:DV$1010, $K683, 'Drinks List'!DU$11:DU$1010))</f>
        <v/>
      </c>
      <c r="AR683" s="21"/>
      <c r="AS683" s="59" t="str">
        <f>IF($K683="", "", SUMIF('Drinks List'!DX$11:DX$1010, $K683, 'Drinks List'!DW$11:DW$1010))</f>
        <v/>
      </c>
      <c r="AT683" s="21"/>
      <c r="AU683" s="59" t="str">
        <f>IF($K683="", "", SUMIF('Drinks List'!DZ$11:DZ$1010, $K683, 'Drinks List'!DY$11:DY$1010))</f>
        <v/>
      </c>
      <c r="AV683" s="21"/>
      <c r="AW683" s="59" t="str">
        <f>IF($K683="", "", SUMIF('Drinks List'!EB$11:EB$1010, $K683, 'Drinks List'!EA$11:EA$1010))</f>
        <v/>
      </c>
      <c r="AX683" s="21"/>
      <c r="AY683" s="59" t="str">
        <f>IF($K683="", "", SUMIF('Drinks List'!ED$11:ED$1010, $K683, 'Drinks List'!EC$11:EC$1010))</f>
        <v/>
      </c>
      <c r="AZ683" s="21"/>
      <c r="BA683" s="59" t="str">
        <f>IF($K683="", "", SUMIF('Drinks List'!EF$11:EF$1010, $K683, 'Drinks List'!EE$11:EE$1010))</f>
        <v/>
      </c>
      <c r="BB683" s="21"/>
      <c r="BC683" s="59" t="str">
        <f>IF($K683="", "", SUMIF('Drinks List'!EH$11:EH$1010, $K683, 'Drinks List'!EG$11:EG$1010))</f>
        <v/>
      </c>
      <c r="BD683" s="21"/>
      <c r="BE683" s="59" t="str">
        <f>IF($K683="", "", SUMIF('Drinks List'!EJ$11:EJ$1010, $K683, 'Drinks List'!EI$11:EI$1010))</f>
        <v/>
      </c>
      <c r="BF683" s="21"/>
      <c r="BG683" s="59" t="str">
        <f>IF($K683="", "", SUMIF('Drinks List'!EL$11:EL$1010, $K683, 'Drinks List'!EK$11:EK$1010))</f>
        <v/>
      </c>
      <c r="BH683" s="21"/>
      <c r="BI683" s="59" t="str">
        <f>IF($K683="", "", SUMIF('Drinks List'!EN$11:EN$1010, $K683, 'Drinks List'!EM$11:EM$1010))</f>
        <v/>
      </c>
      <c r="BJ683" s="21"/>
      <c r="BK683" s="59" t="str">
        <f>IF($K683="", "", SUMIF('Drinks List'!EP$11:EP$1010, $K683, 'Drinks List'!EO$11:EO$1010))</f>
        <v/>
      </c>
      <c r="BL683" s="21"/>
      <c r="BM683" s="59" t="str">
        <f>IF($K683="", "", SUMIF('Drinks List'!ER$11:ER$1010, $K683, 'Drinks List'!EQ$11:EQ$1010))</f>
        <v/>
      </c>
      <c r="BN683" s="21"/>
      <c r="BO683" s="65" t="str">
        <f>IF($K683="", "", SUMIF('Drinks List'!ET$11:ET$1010, $K683, 'Drinks List'!ES$11:ES$1010))</f>
        <v/>
      </c>
      <c r="BQ683" s="120" t="str">
        <f t="shared" si="213"/>
        <v/>
      </c>
      <c r="BR683" s="62" t="str">
        <f t="shared" si="214"/>
        <v/>
      </c>
      <c r="BS683" s="76" t="str">
        <f>IF(BQ683="", "", COUNTIF(BQ$11:BQ$1010, "&gt;"&amp;BQ683)+1+COUNTIF(BQ$11:BQ683, BQ683)-1)</f>
        <v/>
      </c>
      <c r="BT683" s="76" t="str">
        <f>IF(BR683="", "", COUNTIF(BR$11:BR$1010, "&lt;"&amp;BR683)+1+COUNTIF(BR$11:BR683, BR683)-1)</f>
        <v/>
      </c>
      <c r="BV683" s="76" t="str">
        <f t="shared" si="215"/>
        <v/>
      </c>
      <c r="BW683" s="124" t="str">
        <f t="shared" si="216"/>
        <v/>
      </c>
      <c r="BX683" s="115" t="str">
        <f t="shared" si="217"/>
        <v/>
      </c>
      <c r="BY683" s="125" t="str">
        <f t="shared" si="218"/>
        <v/>
      </c>
      <c r="CA683" s="106" t="str">
        <f t="shared" si="219"/>
        <v/>
      </c>
      <c r="CB683" s="22" t="str">
        <f t="shared" si="220"/>
        <v/>
      </c>
      <c r="CD683" s="76" t="str">
        <f>IF($J683="", "", IF($BV683=0, "", COUNTIF($J$11:$J$1010, "&lt;"&amp;$J683)+1+COUNTIF($J$11:$J683, $J683)-1))</f>
        <v/>
      </c>
    </row>
    <row r="684" spans="1:82" x14ac:dyDescent="0.25">
      <c r="A684" s="31"/>
      <c r="B684" s="19" t="str">
        <f t="shared" si="201"/>
        <v/>
      </c>
      <c r="C684" s="20" t="str">
        <f t="shared" si="202"/>
        <v/>
      </c>
      <c r="D684" s="29" t="str">
        <f t="shared" si="203"/>
        <v/>
      </c>
      <c r="E684" s="22" t="str">
        <f t="shared" si="204"/>
        <v/>
      </c>
      <c r="F684" s="31"/>
      <c r="G684" s="301"/>
      <c r="H684" s="302"/>
      <c r="I684" s="303"/>
      <c r="J684" s="304"/>
      <c r="K684" s="283"/>
      <c r="L684" s="305"/>
      <c r="M684" s="285"/>
      <c r="N684" s="287"/>
      <c r="O684" s="31"/>
      <c r="P684" s="19" t="str">
        <f t="shared" si="205"/>
        <v/>
      </c>
      <c r="Q684" s="20" t="str">
        <f t="shared" si="206"/>
        <v/>
      </c>
      <c r="R684" s="29" t="str">
        <f t="shared" si="207"/>
        <v/>
      </c>
      <c r="S684" s="22" t="str">
        <f t="shared" si="208"/>
        <v/>
      </c>
      <c r="T684" s="31"/>
      <c r="U684" s="69" t="str">
        <f t="shared" si="209"/>
        <v/>
      </c>
      <c r="V684" s="31"/>
      <c r="X684" s="76" t="str">
        <f t="shared" si="210"/>
        <v/>
      </c>
      <c r="Z684" s="76" t="str">
        <f t="shared" si="211"/>
        <v/>
      </c>
      <c r="AA684" s="76" t="str">
        <f t="shared" si="212"/>
        <v/>
      </c>
      <c r="AC684" s="19" t="str">
        <f>IF($K684="", "", SUMIF('Drinks List'!DH$11:DH$1010, $K684, 'Drinks List'!DG$11:DG$1010))</f>
        <v/>
      </c>
      <c r="AD684" s="21"/>
      <c r="AE684" s="59" t="str">
        <f>IF($K684="", "", SUMIF('Drinks List'!DJ$11:DJ$1010, $K684, 'Drinks List'!DI$11:DI$1010))</f>
        <v/>
      </c>
      <c r="AF684" s="21"/>
      <c r="AG684" s="59" t="str">
        <f>IF($K684="", "", SUMIF('Drinks List'!DL$11:DL$1010, $K684, 'Drinks List'!DK$11:DK$1010))</f>
        <v/>
      </c>
      <c r="AH684" s="21"/>
      <c r="AI684" s="59" t="str">
        <f>IF($K684="", "", SUMIF('Drinks List'!DN$11:DN$1010, $K684, 'Drinks List'!DM$11:DM$1010))</f>
        <v/>
      </c>
      <c r="AJ684" s="21"/>
      <c r="AK684" s="59" t="str">
        <f>IF($K684="", "", SUMIF('Drinks List'!DP$11:DP$1010, $K684, 'Drinks List'!DO$11:DO$1010))</f>
        <v/>
      </c>
      <c r="AL684" s="21"/>
      <c r="AM684" s="59" t="str">
        <f>IF($K684="", "", SUMIF('Drinks List'!DR$11:DR$1010, $K684, 'Drinks List'!DQ$11:DQ$1010))</f>
        <v/>
      </c>
      <c r="AN684" s="21"/>
      <c r="AO684" s="59" t="str">
        <f>IF($K684="", "", SUMIF('Drinks List'!DT$11:DT$1010, $K684, 'Drinks List'!DS$11:DS$1010))</f>
        <v/>
      </c>
      <c r="AP684" s="21"/>
      <c r="AQ684" s="59" t="str">
        <f>IF($K684="", "", SUMIF('Drinks List'!DV$11:DV$1010, $K684, 'Drinks List'!DU$11:DU$1010))</f>
        <v/>
      </c>
      <c r="AR684" s="21"/>
      <c r="AS684" s="59" t="str">
        <f>IF($K684="", "", SUMIF('Drinks List'!DX$11:DX$1010, $K684, 'Drinks List'!DW$11:DW$1010))</f>
        <v/>
      </c>
      <c r="AT684" s="21"/>
      <c r="AU684" s="59" t="str">
        <f>IF($K684="", "", SUMIF('Drinks List'!DZ$11:DZ$1010, $K684, 'Drinks List'!DY$11:DY$1010))</f>
        <v/>
      </c>
      <c r="AV684" s="21"/>
      <c r="AW684" s="59" t="str">
        <f>IF($K684="", "", SUMIF('Drinks List'!EB$11:EB$1010, $K684, 'Drinks List'!EA$11:EA$1010))</f>
        <v/>
      </c>
      <c r="AX684" s="21"/>
      <c r="AY684" s="59" t="str">
        <f>IF($K684="", "", SUMIF('Drinks List'!ED$11:ED$1010, $K684, 'Drinks List'!EC$11:EC$1010))</f>
        <v/>
      </c>
      <c r="AZ684" s="21"/>
      <c r="BA684" s="59" t="str">
        <f>IF($K684="", "", SUMIF('Drinks List'!EF$11:EF$1010, $K684, 'Drinks List'!EE$11:EE$1010))</f>
        <v/>
      </c>
      <c r="BB684" s="21"/>
      <c r="BC684" s="59" t="str">
        <f>IF($K684="", "", SUMIF('Drinks List'!EH$11:EH$1010, $K684, 'Drinks List'!EG$11:EG$1010))</f>
        <v/>
      </c>
      <c r="BD684" s="21"/>
      <c r="BE684" s="59" t="str">
        <f>IF($K684="", "", SUMIF('Drinks List'!EJ$11:EJ$1010, $K684, 'Drinks List'!EI$11:EI$1010))</f>
        <v/>
      </c>
      <c r="BF684" s="21"/>
      <c r="BG684" s="59" t="str">
        <f>IF($K684="", "", SUMIF('Drinks List'!EL$11:EL$1010, $K684, 'Drinks List'!EK$11:EK$1010))</f>
        <v/>
      </c>
      <c r="BH684" s="21"/>
      <c r="BI684" s="59" t="str">
        <f>IF($K684="", "", SUMIF('Drinks List'!EN$11:EN$1010, $K684, 'Drinks List'!EM$11:EM$1010))</f>
        <v/>
      </c>
      <c r="BJ684" s="21"/>
      <c r="BK684" s="59" t="str">
        <f>IF($K684="", "", SUMIF('Drinks List'!EP$11:EP$1010, $K684, 'Drinks List'!EO$11:EO$1010))</f>
        <v/>
      </c>
      <c r="BL684" s="21"/>
      <c r="BM684" s="59" t="str">
        <f>IF($K684="", "", SUMIF('Drinks List'!ER$11:ER$1010, $K684, 'Drinks List'!EQ$11:EQ$1010))</f>
        <v/>
      </c>
      <c r="BN684" s="21"/>
      <c r="BO684" s="65" t="str">
        <f>IF($K684="", "", SUMIF('Drinks List'!ET$11:ET$1010, $K684, 'Drinks List'!ES$11:ES$1010))</f>
        <v/>
      </c>
      <c r="BQ684" s="120" t="str">
        <f t="shared" si="213"/>
        <v/>
      </c>
      <c r="BR684" s="62" t="str">
        <f t="shared" si="214"/>
        <v/>
      </c>
      <c r="BS684" s="76" t="str">
        <f>IF(BQ684="", "", COUNTIF(BQ$11:BQ$1010, "&gt;"&amp;BQ684)+1+COUNTIF(BQ$11:BQ684, BQ684)-1)</f>
        <v/>
      </c>
      <c r="BT684" s="76" t="str">
        <f>IF(BR684="", "", COUNTIF(BR$11:BR$1010, "&lt;"&amp;BR684)+1+COUNTIF(BR$11:BR684, BR684)-1)</f>
        <v/>
      </c>
      <c r="BV684" s="76" t="str">
        <f t="shared" si="215"/>
        <v/>
      </c>
      <c r="BW684" s="124" t="str">
        <f t="shared" si="216"/>
        <v/>
      </c>
      <c r="BX684" s="115" t="str">
        <f t="shared" si="217"/>
        <v/>
      </c>
      <c r="BY684" s="125" t="str">
        <f t="shared" si="218"/>
        <v/>
      </c>
      <c r="CA684" s="106" t="str">
        <f t="shared" si="219"/>
        <v/>
      </c>
      <c r="CB684" s="22" t="str">
        <f t="shared" si="220"/>
        <v/>
      </c>
      <c r="CD684" s="76" t="str">
        <f>IF($J684="", "", IF($BV684=0, "", COUNTIF($J$11:$J$1010, "&lt;"&amp;$J684)+1+COUNTIF($J$11:$J684, $J684)-1))</f>
        <v/>
      </c>
    </row>
    <row r="685" spans="1:82" x14ac:dyDescent="0.25">
      <c r="A685" s="31"/>
      <c r="B685" s="19" t="str">
        <f t="shared" si="201"/>
        <v/>
      </c>
      <c r="C685" s="20" t="str">
        <f t="shared" si="202"/>
        <v/>
      </c>
      <c r="D685" s="29" t="str">
        <f t="shared" si="203"/>
        <v/>
      </c>
      <c r="E685" s="22" t="str">
        <f t="shared" si="204"/>
        <v/>
      </c>
      <c r="F685" s="31"/>
      <c r="G685" s="301"/>
      <c r="H685" s="302"/>
      <c r="I685" s="303"/>
      <c r="J685" s="304"/>
      <c r="K685" s="283"/>
      <c r="L685" s="305"/>
      <c r="M685" s="285"/>
      <c r="N685" s="287"/>
      <c r="O685" s="31"/>
      <c r="P685" s="19" t="str">
        <f t="shared" si="205"/>
        <v/>
      </c>
      <c r="Q685" s="20" t="str">
        <f t="shared" si="206"/>
        <v/>
      </c>
      <c r="R685" s="29" t="str">
        <f t="shared" si="207"/>
        <v/>
      </c>
      <c r="S685" s="22" t="str">
        <f t="shared" si="208"/>
        <v/>
      </c>
      <c r="T685" s="31"/>
      <c r="U685" s="69" t="str">
        <f t="shared" si="209"/>
        <v/>
      </c>
      <c r="V685" s="31"/>
      <c r="X685" s="76" t="str">
        <f t="shared" si="210"/>
        <v/>
      </c>
      <c r="Z685" s="76" t="str">
        <f t="shared" si="211"/>
        <v/>
      </c>
      <c r="AA685" s="76" t="str">
        <f t="shared" si="212"/>
        <v/>
      </c>
      <c r="AC685" s="19" t="str">
        <f>IF($K685="", "", SUMIF('Drinks List'!DH$11:DH$1010, $K685, 'Drinks List'!DG$11:DG$1010))</f>
        <v/>
      </c>
      <c r="AD685" s="21"/>
      <c r="AE685" s="59" t="str">
        <f>IF($K685="", "", SUMIF('Drinks List'!DJ$11:DJ$1010, $K685, 'Drinks List'!DI$11:DI$1010))</f>
        <v/>
      </c>
      <c r="AF685" s="21"/>
      <c r="AG685" s="59" t="str">
        <f>IF($K685="", "", SUMIF('Drinks List'!DL$11:DL$1010, $K685, 'Drinks List'!DK$11:DK$1010))</f>
        <v/>
      </c>
      <c r="AH685" s="21"/>
      <c r="AI685" s="59" t="str">
        <f>IF($K685="", "", SUMIF('Drinks List'!DN$11:DN$1010, $K685, 'Drinks List'!DM$11:DM$1010))</f>
        <v/>
      </c>
      <c r="AJ685" s="21"/>
      <c r="AK685" s="59" t="str">
        <f>IF($K685="", "", SUMIF('Drinks List'!DP$11:DP$1010, $K685, 'Drinks List'!DO$11:DO$1010))</f>
        <v/>
      </c>
      <c r="AL685" s="21"/>
      <c r="AM685" s="59" t="str">
        <f>IF($K685="", "", SUMIF('Drinks List'!DR$11:DR$1010, $K685, 'Drinks List'!DQ$11:DQ$1010))</f>
        <v/>
      </c>
      <c r="AN685" s="21"/>
      <c r="AO685" s="59" t="str">
        <f>IF($K685="", "", SUMIF('Drinks List'!DT$11:DT$1010, $K685, 'Drinks List'!DS$11:DS$1010))</f>
        <v/>
      </c>
      <c r="AP685" s="21"/>
      <c r="AQ685" s="59" t="str">
        <f>IF($K685="", "", SUMIF('Drinks List'!DV$11:DV$1010, $K685, 'Drinks List'!DU$11:DU$1010))</f>
        <v/>
      </c>
      <c r="AR685" s="21"/>
      <c r="AS685" s="59" t="str">
        <f>IF($K685="", "", SUMIF('Drinks List'!DX$11:DX$1010, $K685, 'Drinks List'!DW$11:DW$1010))</f>
        <v/>
      </c>
      <c r="AT685" s="21"/>
      <c r="AU685" s="59" t="str">
        <f>IF($K685="", "", SUMIF('Drinks List'!DZ$11:DZ$1010, $K685, 'Drinks List'!DY$11:DY$1010))</f>
        <v/>
      </c>
      <c r="AV685" s="21"/>
      <c r="AW685" s="59" t="str">
        <f>IF($K685="", "", SUMIF('Drinks List'!EB$11:EB$1010, $K685, 'Drinks List'!EA$11:EA$1010))</f>
        <v/>
      </c>
      <c r="AX685" s="21"/>
      <c r="AY685" s="59" t="str">
        <f>IF($K685="", "", SUMIF('Drinks List'!ED$11:ED$1010, $K685, 'Drinks List'!EC$11:EC$1010))</f>
        <v/>
      </c>
      <c r="AZ685" s="21"/>
      <c r="BA685" s="59" t="str">
        <f>IF($K685="", "", SUMIF('Drinks List'!EF$11:EF$1010, $K685, 'Drinks List'!EE$11:EE$1010))</f>
        <v/>
      </c>
      <c r="BB685" s="21"/>
      <c r="BC685" s="59" t="str">
        <f>IF($K685="", "", SUMIF('Drinks List'!EH$11:EH$1010, $K685, 'Drinks List'!EG$11:EG$1010))</f>
        <v/>
      </c>
      <c r="BD685" s="21"/>
      <c r="BE685" s="59" t="str">
        <f>IF($K685="", "", SUMIF('Drinks List'!EJ$11:EJ$1010, $K685, 'Drinks List'!EI$11:EI$1010))</f>
        <v/>
      </c>
      <c r="BF685" s="21"/>
      <c r="BG685" s="59" t="str">
        <f>IF($K685="", "", SUMIF('Drinks List'!EL$11:EL$1010, $K685, 'Drinks List'!EK$11:EK$1010))</f>
        <v/>
      </c>
      <c r="BH685" s="21"/>
      <c r="BI685" s="59" t="str">
        <f>IF($K685="", "", SUMIF('Drinks List'!EN$11:EN$1010, $K685, 'Drinks List'!EM$11:EM$1010))</f>
        <v/>
      </c>
      <c r="BJ685" s="21"/>
      <c r="BK685" s="59" t="str">
        <f>IF($K685="", "", SUMIF('Drinks List'!EP$11:EP$1010, $K685, 'Drinks List'!EO$11:EO$1010))</f>
        <v/>
      </c>
      <c r="BL685" s="21"/>
      <c r="BM685" s="59" t="str">
        <f>IF($K685="", "", SUMIF('Drinks List'!ER$11:ER$1010, $K685, 'Drinks List'!EQ$11:EQ$1010))</f>
        <v/>
      </c>
      <c r="BN685" s="21"/>
      <c r="BO685" s="65" t="str">
        <f>IF($K685="", "", SUMIF('Drinks List'!ET$11:ET$1010, $K685, 'Drinks List'!ES$11:ES$1010))</f>
        <v/>
      </c>
      <c r="BQ685" s="120" t="str">
        <f t="shared" si="213"/>
        <v/>
      </c>
      <c r="BR685" s="62" t="str">
        <f t="shared" si="214"/>
        <v/>
      </c>
      <c r="BS685" s="76" t="str">
        <f>IF(BQ685="", "", COUNTIF(BQ$11:BQ$1010, "&gt;"&amp;BQ685)+1+COUNTIF(BQ$11:BQ685, BQ685)-1)</f>
        <v/>
      </c>
      <c r="BT685" s="76" t="str">
        <f>IF(BR685="", "", COUNTIF(BR$11:BR$1010, "&lt;"&amp;BR685)+1+COUNTIF(BR$11:BR685, BR685)-1)</f>
        <v/>
      </c>
      <c r="BV685" s="76" t="str">
        <f t="shared" si="215"/>
        <v/>
      </c>
      <c r="BW685" s="124" t="str">
        <f t="shared" si="216"/>
        <v/>
      </c>
      <c r="BX685" s="115" t="str">
        <f t="shared" si="217"/>
        <v/>
      </c>
      <c r="BY685" s="125" t="str">
        <f t="shared" si="218"/>
        <v/>
      </c>
      <c r="CA685" s="106" t="str">
        <f t="shared" si="219"/>
        <v/>
      </c>
      <c r="CB685" s="22" t="str">
        <f t="shared" si="220"/>
        <v/>
      </c>
      <c r="CD685" s="76" t="str">
        <f>IF($J685="", "", IF($BV685=0, "", COUNTIF($J$11:$J$1010, "&lt;"&amp;$J685)+1+COUNTIF($J$11:$J685, $J685)-1))</f>
        <v/>
      </c>
    </row>
    <row r="686" spans="1:82" x14ac:dyDescent="0.25">
      <c r="A686" s="31"/>
      <c r="B686" s="19" t="str">
        <f t="shared" si="201"/>
        <v/>
      </c>
      <c r="C686" s="20" t="str">
        <f t="shared" si="202"/>
        <v/>
      </c>
      <c r="D686" s="29" t="str">
        <f t="shared" si="203"/>
        <v/>
      </c>
      <c r="E686" s="22" t="str">
        <f t="shared" si="204"/>
        <v/>
      </c>
      <c r="F686" s="31"/>
      <c r="G686" s="301"/>
      <c r="H686" s="302"/>
      <c r="I686" s="303"/>
      <c r="J686" s="304"/>
      <c r="K686" s="283"/>
      <c r="L686" s="305"/>
      <c r="M686" s="285"/>
      <c r="N686" s="287"/>
      <c r="O686" s="31"/>
      <c r="P686" s="19" t="str">
        <f t="shared" si="205"/>
        <v/>
      </c>
      <c r="Q686" s="20" t="str">
        <f t="shared" si="206"/>
        <v/>
      </c>
      <c r="R686" s="29" t="str">
        <f t="shared" si="207"/>
        <v/>
      </c>
      <c r="S686" s="22" t="str">
        <f t="shared" si="208"/>
        <v/>
      </c>
      <c r="T686" s="31"/>
      <c r="U686" s="69" t="str">
        <f t="shared" si="209"/>
        <v/>
      </c>
      <c r="V686" s="31"/>
      <c r="X686" s="76" t="str">
        <f t="shared" si="210"/>
        <v/>
      </c>
      <c r="Z686" s="76" t="str">
        <f t="shared" si="211"/>
        <v/>
      </c>
      <c r="AA686" s="76" t="str">
        <f t="shared" si="212"/>
        <v/>
      </c>
      <c r="AC686" s="19" t="str">
        <f>IF($K686="", "", SUMIF('Drinks List'!DH$11:DH$1010, $K686, 'Drinks List'!DG$11:DG$1010))</f>
        <v/>
      </c>
      <c r="AD686" s="21"/>
      <c r="AE686" s="59" t="str">
        <f>IF($K686="", "", SUMIF('Drinks List'!DJ$11:DJ$1010, $K686, 'Drinks List'!DI$11:DI$1010))</f>
        <v/>
      </c>
      <c r="AF686" s="21"/>
      <c r="AG686" s="59" t="str">
        <f>IF($K686="", "", SUMIF('Drinks List'!DL$11:DL$1010, $K686, 'Drinks List'!DK$11:DK$1010))</f>
        <v/>
      </c>
      <c r="AH686" s="21"/>
      <c r="AI686" s="59" t="str">
        <f>IF($K686="", "", SUMIF('Drinks List'!DN$11:DN$1010, $K686, 'Drinks List'!DM$11:DM$1010))</f>
        <v/>
      </c>
      <c r="AJ686" s="21"/>
      <c r="AK686" s="59" t="str">
        <f>IF($K686="", "", SUMIF('Drinks List'!DP$11:DP$1010, $K686, 'Drinks List'!DO$11:DO$1010))</f>
        <v/>
      </c>
      <c r="AL686" s="21"/>
      <c r="AM686" s="59" t="str">
        <f>IF($K686="", "", SUMIF('Drinks List'!DR$11:DR$1010, $K686, 'Drinks List'!DQ$11:DQ$1010))</f>
        <v/>
      </c>
      <c r="AN686" s="21"/>
      <c r="AO686" s="59" t="str">
        <f>IF($K686="", "", SUMIF('Drinks List'!DT$11:DT$1010, $K686, 'Drinks List'!DS$11:DS$1010))</f>
        <v/>
      </c>
      <c r="AP686" s="21"/>
      <c r="AQ686" s="59" t="str">
        <f>IF($K686="", "", SUMIF('Drinks List'!DV$11:DV$1010, $K686, 'Drinks List'!DU$11:DU$1010))</f>
        <v/>
      </c>
      <c r="AR686" s="21"/>
      <c r="AS686" s="59" t="str">
        <f>IF($K686="", "", SUMIF('Drinks List'!DX$11:DX$1010, $K686, 'Drinks List'!DW$11:DW$1010))</f>
        <v/>
      </c>
      <c r="AT686" s="21"/>
      <c r="AU686" s="59" t="str">
        <f>IF($K686="", "", SUMIF('Drinks List'!DZ$11:DZ$1010, $K686, 'Drinks List'!DY$11:DY$1010))</f>
        <v/>
      </c>
      <c r="AV686" s="21"/>
      <c r="AW686" s="59" t="str">
        <f>IF($K686="", "", SUMIF('Drinks List'!EB$11:EB$1010, $K686, 'Drinks List'!EA$11:EA$1010))</f>
        <v/>
      </c>
      <c r="AX686" s="21"/>
      <c r="AY686" s="59" t="str">
        <f>IF($K686="", "", SUMIF('Drinks List'!ED$11:ED$1010, $K686, 'Drinks List'!EC$11:EC$1010))</f>
        <v/>
      </c>
      <c r="AZ686" s="21"/>
      <c r="BA686" s="59" t="str">
        <f>IF($K686="", "", SUMIF('Drinks List'!EF$11:EF$1010, $K686, 'Drinks List'!EE$11:EE$1010))</f>
        <v/>
      </c>
      <c r="BB686" s="21"/>
      <c r="BC686" s="59" t="str">
        <f>IF($K686="", "", SUMIF('Drinks List'!EH$11:EH$1010, $K686, 'Drinks List'!EG$11:EG$1010))</f>
        <v/>
      </c>
      <c r="BD686" s="21"/>
      <c r="BE686" s="59" t="str">
        <f>IF($K686="", "", SUMIF('Drinks List'!EJ$11:EJ$1010, $K686, 'Drinks List'!EI$11:EI$1010))</f>
        <v/>
      </c>
      <c r="BF686" s="21"/>
      <c r="BG686" s="59" t="str">
        <f>IF($K686="", "", SUMIF('Drinks List'!EL$11:EL$1010, $K686, 'Drinks List'!EK$11:EK$1010))</f>
        <v/>
      </c>
      <c r="BH686" s="21"/>
      <c r="BI686" s="59" t="str">
        <f>IF($K686="", "", SUMIF('Drinks List'!EN$11:EN$1010, $K686, 'Drinks List'!EM$11:EM$1010))</f>
        <v/>
      </c>
      <c r="BJ686" s="21"/>
      <c r="BK686" s="59" t="str">
        <f>IF($K686="", "", SUMIF('Drinks List'!EP$11:EP$1010, $K686, 'Drinks List'!EO$11:EO$1010))</f>
        <v/>
      </c>
      <c r="BL686" s="21"/>
      <c r="BM686" s="59" t="str">
        <f>IF($K686="", "", SUMIF('Drinks List'!ER$11:ER$1010, $K686, 'Drinks List'!EQ$11:EQ$1010))</f>
        <v/>
      </c>
      <c r="BN686" s="21"/>
      <c r="BO686" s="65" t="str">
        <f>IF($K686="", "", SUMIF('Drinks List'!ET$11:ET$1010, $K686, 'Drinks List'!ES$11:ES$1010))</f>
        <v/>
      </c>
      <c r="BQ686" s="120" t="str">
        <f t="shared" si="213"/>
        <v/>
      </c>
      <c r="BR686" s="62" t="str">
        <f t="shared" si="214"/>
        <v/>
      </c>
      <c r="BS686" s="76" t="str">
        <f>IF(BQ686="", "", COUNTIF(BQ$11:BQ$1010, "&gt;"&amp;BQ686)+1+COUNTIF(BQ$11:BQ686, BQ686)-1)</f>
        <v/>
      </c>
      <c r="BT686" s="76" t="str">
        <f>IF(BR686="", "", COUNTIF(BR$11:BR$1010, "&lt;"&amp;BR686)+1+COUNTIF(BR$11:BR686, BR686)-1)</f>
        <v/>
      </c>
      <c r="BV686" s="76" t="str">
        <f t="shared" si="215"/>
        <v/>
      </c>
      <c r="BW686" s="124" t="str">
        <f t="shared" si="216"/>
        <v/>
      </c>
      <c r="BX686" s="115" t="str">
        <f t="shared" si="217"/>
        <v/>
      </c>
      <c r="BY686" s="125" t="str">
        <f t="shared" si="218"/>
        <v/>
      </c>
      <c r="CA686" s="106" t="str">
        <f t="shared" si="219"/>
        <v/>
      </c>
      <c r="CB686" s="22" t="str">
        <f t="shared" si="220"/>
        <v/>
      </c>
      <c r="CD686" s="76" t="str">
        <f>IF($J686="", "", IF($BV686=0, "", COUNTIF($J$11:$J$1010, "&lt;"&amp;$J686)+1+COUNTIF($J$11:$J686, $J686)-1))</f>
        <v/>
      </c>
    </row>
    <row r="687" spans="1:82" x14ac:dyDescent="0.25">
      <c r="A687" s="31"/>
      <c r="B687" s="19" t="str">
        <f t="shared" si="201"/>
        <v/>
      </c>
      <c r="C687" s="20" t="str">
        <f t="shared" si="202"/>
        <v/>
      </c>
      <c r="D687" s="29" t="str">
        <f t="shared" si="203"/>
        <v/>
      </c>
      <c r="E687" s="22" t="str">
        <f t="shared" si="204"/>
        <v/>
      </c>
      <c r="F687" s="31"/>
      <c r="G687" s="301"/>
      <c r="H687" s="302"/>
      <c r="I687" s="303"/>
      <c r="J687" s="304"/>
      <c r="K687" s="283"/>
      <c r="L687" s="305"/>
      <c r="M687" s="285"/>
      <c r="N687" s="287"/>
      <c r="O687" s="31"/>
      <c r="P687" s="19" t="str">
        <f t="shared" si="205"/>
        <v/>
      </c>
      <c r="Q687" s="20" t="str">
        <f t="shared" si="206"/>
        <v/>
      </c>
      <c r="R687" s="29" t="str">
        <f t="shared" si="207"/>
        <v/>
      </c>
      <c r="S687" s="22" t="str">
        <f t="shared" si="208"/>
        <v/>
      </c>
      <c r="T687" s="31"/>
      <c r="U687" s="69" t="str">
        <f t="shared" si="209"/>
        <v/>
      </c>
      <c r="V687" s="31"/>
      <c r="X687" s="76" t="str">
        <f t="shared" si="210"/>
        <v/>
      </c>
      <c r="Z687" s="76" t="str">
        <f t="shared" si="211"/>
        <v/>
      </c>
      <c r="AA687" s="76" t="str">
        <f t="shared" si="212"/>
        <v/>
      </c>
      <c r="AC687" s="19" t="str">
        <f>IF($K687="", "", SUMIF('Drinks List'!DH$11:DH$1010, $K687, 'Drinks List'!DG$11:DG$1010))</f>
        <v/>
      </c>
      <c r="AD687" s="21"/>
      <c r="AE687" s="59" t="str">
        <f>IF($K687="", "", SUMIF('Drinks List'!DJ$11:DJ$1010, $K687, 'Drinks List'!DI$11:DI$1010))</f>
        <v/>
      </c>
      <c r="AF687" s="21"/>
      <c r="AG687" s="59" t="str">
        <f>IF($K687="", "", SUMIF('Drinks List'!DL$11:DL$1010, $K687, 'Drinks List'!DK$11:DK$1010))</f>
        <v/>
      </c>
      <c r="AH687" s="21"/>
      <c r="AI687" s="59" t="str">
        <f>IF($K687="", "", SUMIF('Drinks List'!DN$11:DN$1010, $K687, 'Drinks List'!DM$11:DM$1010))</f>
        <v/>
      </c>
      <c r="AJ687" s="21"/>
      <c r="AK687" s="59" t="str">
        <f>IF($K687="", "", SUMIF('Drinks List'!DP$11:DP$1010, $K687, 'Drinks List'!DO$11:DO$1010))</f>
        <v/>
      </c>
      <c r="AL687" s="21"/>
      <c r="AM687" s="59" t="str">
        <f>IF($K687="", "", SUMIF('Drinks List'!DR$11:DR$1010, $K687, 'Drinks List'!DQ$11:DQ$1010))</f>
        <v/>
      </c>
      <c r="AN687" s="21"/>
      <c r="AO687" s="59" t="str">
        <f>IF($K687="", "", SUMIF('Drinks List'!DT$11:DT$1010, $K687, 'Drinks List'!DS$11:DS$1010))</f>
        <v/>
      </c>
      <c r="AP687" s="21"/>
      <c r="AQ687" s="59" t="str">
        <f>IF($K687="", "", SUMIF('Drinks List'!DV$11:DV$1010, $K687, 'Drinks List'!DU$11:DU$1010))</f>
        <v/>
      </c>
      <c r="AR687" s="21"/>
      <c r="AS687" s="59" t="str">
        <f>IF($K687="", "", SUMIF('Drinks List'!DX$11:DX$1010, $K687, 'Drinks List'!DW$11:DW$1010))</f>
        <v/>
      </c>
      <c r="AT687" s="21"/>
      <c r="AU687" s="59" t="str">
        <f>IF($K687="", "", SUMIF('Drinks List'!DZ$11:DZ$1010, $K687, 'Drinks List'!DY$11:DY$1010))</f>
        <v/>
      </c>
      <c r="AV687" s="21"/>
      <c r="AW687" s="59" t="str">
        <f>IF($K687="", "", SUMIF('Drinks List'!EB$11:EB$1010, $K687, 'Drinks List'!EA$11:EA$1010))</f>
        <v/>
      </c>
      <c r="AX687" s="21"/>
      <c r="AY687" s="59" t="str">
        <f>IF($K687="", "", SUMIF('Drinks List'!ED$11:ED$1010, $K687, 'Drinks List'!EC$11:EC$1010))</f>
        <v/>
      </c>
      <c r="AZ687" s="21"/>
      <c r="BA687" s="59" t="str">
        <f>IF($K687="", "", SUMIF('Drinks List'!EF$11:EF$1010, $K687, 'Drinks List'!EE$11:EE$1010))</f>
        <v/>
      </c>
      <c r="BB687" s="21"/>
      <c r="BC687" s="59" t="str">
        <f>IF($K687="", "", SUMIF('Drinks List'!EH$11:EH$1010, $K687, 'Drinks List'!EG$11:EG$1010))</f>
        <v/>
      </c>
      <c r="BD687" s="21"/>
      <c r="BE687" s="59" t="str">
        <f>IF($K687="", "", SUMIF('Drinks List'!EJ$11:EJ$1010, $K687, 'Drinks List'!EI$11:EI$1010))</f>
        <v/>
      </c>
      <c r="BF687" s="21"/>
      <c r="BG687" s="59" t="str">
        <f>IF($K687="", "", SUMIF('Drinks List'!EL$11:EL$1010, $K687, 'Drinks List'!EK$11:EK$1010))</f>
        <v/>
      </c>
      <c r="BH687" s="21"/>
      <c r="BI687" s="59" t="str">
        <f>IF($K687="", "", SUMIF('Drinks List'!EN$11:EN$1010, $K687, 'Drinks List'!EM$11:EM$1010))</f>
        <v/>
      </c>
      <c r="BJ687" s="21"/>
      <c r="BK687" s="59" t="str">
        <f>IF($K687="", "", SUMIF('Drinks List'!EP$11:EP$1010, $K687, 'Drinks List'!EO$11:EO$1010))</f>
        <v/>
      </c>
      <c r="BL687" s="21"/>
      <c r="BM687" s="59" t="str">
        <f>IF($K687="", "", SUMIF('Drinks List'!ER$11:ER$1010, $K687, 'Drinks List'!EQ$11:EQ$1010))</f>
        <v/>
      </c>
      <c r="BN687" s="21"/>
      <c r="BO687" s="65" t="str">
        <f>IF($K687="", "", SUMIF('Drinks List'!ET$11:ET$1010, $K687, 'Drinks List'!ES$11:ES$1010))</f>
        <v/>
      </c>
      <c r="BQ687" s="120" t="str">
        <f t="shared" si="213"/>
        <v/>
      </c>
      <c r="BR687" s="62" t="str">
        <f t="shared" si="214"/>
        <v/>
      </c>
      <c r="BS687" s="76" t="str">
        <f>IF(BQ687="", "", COUNTIF(BQ$11:BQ$1010, "&gt;"&amp;BQ687)+1+COUNTIF(BQ$11:BQ687, BQ687)-1)</f>
        <v/>
      </c>
      <c r="BT687" s="76" t="str">
        <f>IF(BR687="", "", COUNTIF(BR$11:BR$1010, "&lt;"&amp;BR687)+1+COUNTIF(BR$11:BR687, BR687)-1)</f>
        <v/>
      </c>
      <c r="BV687" s="76" t="str">
        <f t="shared" si="215"/>
        <v/>
      </c>
      <c r="BW687" s="124" t="str">
        <f t="shared" si="216"/>
        <v/>
      </c>
      <c r="BX687" s="115" t="str">
        <f t="shared" si="217"/>
        <v/>
      </c>
      <c r="BY687" s="125" t="str">
        <f t="shared" si="218"/>
        <v/>
      </c>
      <c r="CA687" s="106" t="str">
        <f t="shared" si="219"/>
        <v/>
      </c>
      <c r="CB687" s="22" t="str">
        <f t="shared" si="220"/>
        <v/>
      </c>
      <c r="CD687" s="76" t="str">
        <f>IF($J687="", "", IF($BV687=0, "", COUNTIF($J$11:$J$1010, "&lt;"&amp;$J687)+1+COUNTIF($J$11:$J687, $J687)-1))</f>
        <v/>
      </c>
    </row>
    <row r="688" spans="1:82" x14ac:dyDescent="0.25">
      <c r="A688" s="31"/>
      <c r="B688" s="19" t="str">
        <f t="shared" si="201"/>
        <v/>
      </c>
      <c r="C688" s="20" t="str">
        <f t="shared" si="202"/>
        <v/>
      </c>
      <c r="D688" s="29" t="str">
        <f t="shared" si="203"/>
        <v/>
      </c>
      <c r="E688" s="22" t="str">
        <f t="shared" si="204"/>
        <v/>
      </c>
      <c r="F688" s="31"/>
      <c r="G688" s="301"/>
      <c r="H688" s="302"/>
      <c r="I688" s="303"/>
      <c r="J688" s="304"/>
      <c r="K688" s="283"/>
      <c r="L688" s="305"/>
      <c r="M688" s="285"/>
      <c r="N688" s="287"/>
      <c r="O688" s="31"/>
      <c r="P688" s="19" t="str">
        <f t="shared" si="205"/>
        <v/>
      </c>
      <c r="Q688" s="20" t="str">
        <f t="shared" si="206"/>
        <v/>
      </c>
      <c r="R688" s="29" t="str">
        <f t="shared" si="207"/>
        <v/>
      </c>
      <c r="S688" s="22" t="str">
        <f t="shared" si="208"/>
        <v/>
      </c>
      <c r="T688" s="31"/>
      <c r="U688" s="69" t="str">
        <f t="shared" si="209"/>
        <v/>
      </c>
      <c r="V688" s="31"/>
      <c r="X688" s="76" t="str">
        <f t="shared" si="210"/>
        <v/>
      </c>
      <c r="Z688" s="76" t="str">
        <f t="shared" si="211"/>
        <v/>
      </c>
      <c r="AA688" s="76" t="str">
        <f t="shared" si="212"/>
        <v/>
      </c>
      <c r="AC688" s="19" t="str">
        <f>IF($K688="", "", SUMIF('Drinks List'!DH$11:DH$1010, $K688, 'Drinks List'!DG$11:DG$1010))</f>
        <v/>
      </c>
      <c r="AD688" s="21"/>
      <c r="AE688" s="59" t="str">
        <f>IF($K688="", "", SUMIF('Drinks List'!DJ$11:DJ$1010, $K688, 'Drinks List'!DI$11:DI$1010))</f>
        <v/>
      </c>
      <c r="AF688" s="21"/>
      <c r="AG688" s="59" t="str">
        <f>IF($K688="", "", SUMIF('Drinks List'!DL$11:DL$1010, $K688, 'Drinks List'!DK$11:DK$1010))</f>
        <v/>
      </c>
      <c r="AH688" s="21"/>
      <c r="AI688" s="59" t="str">
        <f>IF($K688="", "", SUMIF('Drinks List'!DN$11:DN$1010, $K688, 'Drinks List'!DM$11:DM$1010))</f>
        <v/>
      </c>
      <c r="AJ688" s="21"/>
      <c r="AK688" s="59" t="str">
        <f>IF($K688="", "", SUMIF('Drinks List'!DP$11:DP$1010, $K688, 'Drinks List'!DO$11:DO$1010))</f>
        <v/>
      </c>
      <c r="AL688" s="21"/>
      <c r="AM688" s="59" t="str">
        <f>IF($K688="", "", SUMIF('Drinks List'!DR$11:DR$1010, $K688, 'Drinks List'!DQ$11:DQ$1010))</f>
        <v/>
      </c>
      <c r="AN688" s="21"/>
      <c r="AO688" s="59" t="str">
        <f>IF($K688="", "", SUMIF('Drinks List'!DT$11:DT$1010, $K688, 'Drinks List'!DS$11:DS$1010))</f>
        <v/>
      </c>
      <c r="AP688" s="21"/>
      <c r="AQ688" s="59" t="str">
        <f>IF($K688="", "", SUMIF('Drinks List'!DV$11:DV$1010, $K688, 'Drinks List'!DU$11:DU$1010))</f>
        <v/>
      </c>
      <c r="AR688" s="21"/>
      <c r="AS688" s="59" t="str">
        <f>IF($K688="", "", SUMIF('Drinks List'!DX$11:DX$1010, $K688, 'Drinks List'!DW$11:DW$1010))</f>
        <v/>
      </c>
      <c r="AT688" s="21"/>
      <c r="AU688" s="59" t="str">
        <f>IF($K688="", "", SUMIF('Drinks List'!DZ$11:DZ$1010, $K688, 'Drinks List'!DY$11:DY$1010))</f>
        <v/>
      </c>
      <c r="AV688" s="21"/>
      <c r="AW688" s="59" t="str">
        <f>IF($K688="", "", SUMIF('Drinks List'!EB$11:EB$1010, $K688, 'Drinks List'!EA$11:EA$1010))</f>
        <v/>
      </c>
      <c r="AX688" s="21"/>
      <c r="AY688" s="59" t="str">
        <f>IF($K688="", "", SUMIF('Drinks List'!ED$11:ED$1010, $K688, 'Drinks List'!EC$11:EC$1010))</f>
        <v/>
      </c>
      <c r="AZ688" s="21"/>
      <c r="BA688" s="59" t="str">
        <f>IF($K688="", "", SUMIF('Drinks List'!EF$11:EF$1010, $K688, 'Drinks List'!EE$11:EE$1010))</f>
        <v/>
      </c>
      <c r="BB688" s="21"/>
      <c r="BC688" s="59" t="str">
        <f>IF($K688="", "", SUMIF('Drinks List'!EH$11:EH$1010, $K688, 'Drinks List'!EG$11:EG$1010))</f>
        <v/>
      </c>
      <c r="BD688" s="21"/>
      <c r="BE688" s="59" t="str">
        <f>IF($K688="", "", SUMIF('Drinks List'!EJ$11:EJ$1010, $K688, 'Drinks List'!EI$11:EI$1010))</f>
        <v/>
      </c>
      <c r="BF688" s="21"/>
      <c r="BG688" s="59" t="str">
        <f>IF($K688="", "", SUMIF('Drinks List'!EL$11:EL$1010, $K688, 'Drinks List'!EK$11:EK$1010))</f>
        <v/>
      </c>
      <c r="BH688" s="21"/>
      <c r="BI688" s="59" t="str">
        <f>IF($K688="", "", SUMIF('Drinks List'!EN$11:EN$1010, $K688, 'Drinks List'!EM$11:EM$1010))</f>
        <v/>
      </c>
      <c r="BJ688" s="21"/>
      <c r="BK688" s="59" t="str">
        <f>IF($K688="", "", SUMIF('Drinks List'!EP$11:EP$1010, $K688, 'Drinks List'!EO$11:EO$1010))</f>
        <v/>
      </c>
      <c r="BL688" s="21"/>
      <c r="BM688" s="59" t="str">
        <f>IF($K688="", "", SUMIF('Drinks List'!ER$11:ER$1010, $K688, 'Drinks List'!EQ$11:EQ$1010))</f>
        <v/>
      </c>
      <c r="BN688" s="21"/>
      <c r="BO688" s="65" t="str">
        <f>IF($K688="", "", SUMIF('Drinks List'!ET$11:ET$1010, $K688, 'Drinks List'!ES$11:ES$1010))</f>
        <v/>
      </c>
      <c r="BQ688" s="120" t="str">
        <f t="shared" si="213"/>
        <v/>
      </c>
      <c r="BR688" s="62" t="str">
        <f t="shared" si="214"/>
        <v/>
      </c>
      <c r="BS688" s="76" t="str">
        <f>IF(BQ688="", "", COUNTIF(BQ$11:BQ$1010, "&gt;"&amp;BQ688)+1+COUNTIF(BQ$11:BQ688, BQ688)-1)</f>
        <v/>
      </c>
      <c r="BT688" s="76" t="str">
        <f>IF(BR688="", "", COUNTIF(BR$11:BR$1010, "&lt;"&amp;BR688)+1+COUNTIF(BR$11:BR688, BR688)-1)</f>
        <v/>
      </c>
      <c r="BV688" s="76" t="str">
        <f t="shared" si="215"/>
        <v/>
      </c>
      <c r="BW688" s="124" t="str">
        <f t="shared" si="216"/>
        <v/>
      </c>
      <c r="BX688" s="115" t="str">
        <f t="shared" si="217"/>
        <v/>
      </c>
      <c r="BY688" s="125" t="str">
        <f t="shared" si="218"/>
        <v/>
      </c>
      <c r="CA688" s="106" t="str">
        <f t="shared" si="219"/>
        <v/>
      </c>
      <c r="CB688" s="22" t="str">
        <f t="shared" si="220"/>
        <v/>
      </c>
      <c r="CD688" s="76" t="str">
        <f>IF($J688="", "", IF($BV688=0, "", COUNTIF($J$11:$J$1010, "&lt;"&amp;$J688)+1+COUNTIF($J$11:$J688, $J688)-1))</f>
        <v/>
      </c>
    </row>
    <row r="689" spans="1:82" x14ac:dyDescent="0.25">
      <c r="A689" s="31"/>
      <c r="B689" s="19" t="str">
        <f t="shared" si="201"/>
        <v/>
      </c>
      <c r="C689" s="20" t="str">
        <f t="shared" si="202"/>
        <v/>
      </c>
      <c r="D689" s="29" t="str">
        <f t="shared" si="203"/>
        <v/>
      </c>
      <c r="E689" s="22" t="str">
        <f t="shared" si="204"/>
        <v/>
      </c>
      <c r="F689" s="31"/>
      <c r="G689" s="301"/>
      <c r="H689" s="302"/>
      <c r="I689" s="303"/>
      <c r="J689" s="304"/>
      <c r="K689" s="283"/>
      <c r="L689" s="305"/>
      <c r="M689" s="285"/>
      <c r="N689" s="287"/>
      <c r="O689" s="31"/>
      <c r="P689" s="19" t="str">
        <f t="shared" si="205"/>
        <v/>
      </c>
      <c r="Q689" s="20" t="str">
        <f t="shared" si="206"/>
        <v/>
      </c>
      <c r="R689" s="29" t="str">
        <f t="shared" si="207"/>
        <v/>
      </c>
      <c r="S689" s="22" t="str">
        <f t="shared" si="208"/>
        <v/>
      </c>
      <c r="T689" s="31"/>
      <c r="U689" s="69" t="str">
        <f t="shared" si="209"/>
        <v/>
      </c>
      <c r="V689" s="31"/>
      <c r="X689" s="76" t="str">
        <f t="shared" si="210"/>
        <v/>
      </c>
      <c r="Z689" s="76" t="str">
        <f t="shared" si="211"/>
        <v/>
      </c>
      <c r="AA689" s="76" t="str">
        <f t="shared" si="212"/>
        <v/>
      </c>
      <c r="AC689" s="19" t="str">
        <f>IF($K689="", "", SUMIF('Drinks List'!DH$11:DH$1010, $K689, 'Drinks List'!DG$11:DG$1010))</f>
        <v/>
      </c>
      <c r="AD689" s="21"/>
      <c r="AE689" s="59" t="str">
        <f>IF($K689="", "", SUMIF('Drinks List'!DJ$11:DJ$1010, $K689, 'Drinks List'!DI$11:DI$1010))</f>
        <v/>
      </c>
      <c r="AF689" s="21"/>
      <c r="AG689" s="59" t="str">
        <f>IF($K689="", "", SUMIF('Drinks List'!DL$11:DL$1010, $K689, 'Drinks List'!DK$11:DK$1010))</f>
        <v/>
      </c>
      <c r="AH689" s="21"/>
      <c r="AI689" s="59" t="str">
        <f>IF($K689="", "", SUMIF('Drinks List'!DN$11:DN$1010, $K689, 'Drinks List'!DM$11:DM$1010))</f>
        <v/>
      </c>
      <c r="AJ689" s="21"/>
      <c r="AK689" s="59" t="str">
        <f>IF($K689="", "", SUMIF('Drinks List'!DP$11:DP$1010, $K689, 'Drinks List'!DO$11:DO$1010))</f>
        <v/>
      </c>
      <c r="AL689" s="21"/>
      <c r="AM689" s="59" t="str">
        <f>IF($K689="", "", SUMIF('Drinks List'!DR$11:DR$1010, $K689, 'Drinks List'!DQ$11:DQ$1010))</f>
        <v/>
      </c>
      <c r="AN689" s="21"/>
      <c r="AO689" s="59" t="str">
        <f>IF($K689="", "", SUMIF('Drinks List'!DT$11:DT$1010, $K689, 'Drinks List'!DS$11:DS$1010))</f>
        <v/>
      </c>
      <c r="AP689" s="21"/>
      <c r="AQ689" s="59" t="str">
        <f>IF($K689="", "", SUMIF('Drinks List'!DV$11:DV$1010, $K689, 'Drinks List'!DU$11:DU$1010))</f>
        <v/>
      </c>
      <c r="AR689" s="21"/>
      <c r="AS689" s="59" t="str">
        <f>IF($K689="", "", SUMIF('Drinks List'!DX$11:DX$1010, $K689, 'Drinks List'!DW$11:DW$1010))</f>
        <v/>
      </c>
      <c r="AT689" s="21"/>
      <c r="AU689" s="59" t="str">
        <f>IF($K689="", "", SUMIF('Drinks List'!DZ$11:DZ$1010, $K689, 'Drinks List'!DY$11:DY$1010))</f>
        <v/>
      </c>
      <c r="AV689" s="21"/>
      <c r="AW689" s="59" t="str">
        <f>IF($K689="", "", SUMIF('Drinks List'!EB$11:EB$1010, $K689, 'Drinks List'!EA$11:EA$1010))</f>
        <v/>
      </c>
      <c r="AX689" s="21"/>
      <c r="AY689" s="59" t="str">
        <f>IF($K689="", "", SUMIF('Drinks List'!ED$11:ED$1010, $K689, 'Drinks List'!EC$11:EC$1010))</f>
        <v/>
      </c>
      <c r="AZ689" s="21"/>
      <c r="BA689" s="59" t="str">
        <f>IF($K689="", "", SUMIF('Drinks List'!EF$11:EF$1010, $K689, 'Drinks List'!EE$11:EE$1010))</f>
        <v/>
      </c>
      <c r="BB689" s="21"/>
      <c r="BC689" s="59" t="str">
        <f>IF($K689="", "", SUMIF('Drinks List'!EH$11:EH$1010, $K689, 'Drinks List'!EG$11:EG$1010))</f>
        <v/>
      </c>
      <c r="BD689" s="21"/>
      <c r="BE689" s="59" t="str">
        <f>IF($K689="", "", SUMIF('Drinks List'!EJ$11:EJ$1010, $K689, 'Drinks List'!EI$11:EI$1010))</f>
        <v/>
      </c>
      <c r="BF689" s="21"/>
      <c r="BG689" s="59" t="str">
        <f>IF($K689="", "", SUMIF('Drinks List'!EL$11:EL$1010, $K689, 'Drinks List'!EK$11:EK$1010))</f>
        <v/>
      </c>
      <c r="BH689" s="21"/>
      <c r="BI689" s="59" t="str">
        <f>IF($K689="", "", SUMIF('Drinks List'!EN$11:EN$1010, $K689, 'Drinks List'!EM$11:EM$1010))</f>
        <v/>
      </c>
      <c r="BJ689" s="21"/>
      <c r="BK689" s="59" t="str">
        <f>IF($K689="", "", SUMIF('Drinks List'!EP$11:EP$1010, $K689, 'Drinks List'!EO$11:EO$1010))</f>
        <v/>
      </c>
      <c r="BL689" s="21"/>
      <c r="BM689" s="59" t="str">
        <f>IF($K689="", "", SUMIF('Drinks List'!ER$11:ER$1010, $K689, 'Drinks List'!EQ$11:EQ$1010))</f>
        <v/>
      </c>
      <c r="BN689" s="21"/>
      <c r="BO689" s="65" t="str">
        <f>IF($K689="", "", SUMIF('Drinks List'!ET$11:ET$1010, $K689, 'Drinks List'!ES$11:ES$1010))</f>
        <v/>
      </c>
      <c r="BQ689" s="120" t="str">
        <f t="shared" si="213"/>
        <v/>
      </c>
      <c r="BR689" s="62" t="str">
        <f t="shared" si="214"/>
        <v/>
      </c>
      <c r="BS689" s="76" t="str">
        <f>IF(BQ689="", "", COUNTIF(BQ$11:BQ$1010, "&gt;"&amp;BQ689)+1+COUNTIF(BQ$11:BQ689, BQ689)-1)</f>
        <v/>
      </c>
      <c r="BT689" s="76" t="str">
        <f>IF(BR689="", "", COUNTIF(BR$11:BR$1010, "&lt;"&amp;BR689)+1+COUNTIF(BR$11:BR689, BR689)-1)</f>
        <v/>
      </c>
      <c r="BV689" s="76" t="str">
        <f t="shared" si="215"/>
        <v/>
      </c>
      <c r="BW689" s="124" t="str">
        <f t="shared" si="216"/>
        <v/>
      </c>
      <c r="BX689" s="115" t="str">
        <f t="shared" si="217"/>
        <v/>
      </c>
      <c r="BY689" s="125" t="str">
        <f t="shared" si="218"/>
        <v/>
      </c>
      <c r="CA689" s="106" t="str">
        <f t="shared" si="219"/>
        <v/>
      </c>
      <c r="CB689" s="22" t="str">
        <f t="shared" si="220"/>
        <v/>
      </c>
      <c r="CD689" s="76" t="str">
        <f>IF($J689="", "", IF($BV689=0, "", COUNTIF($J$11:$J$1010, "&lt;"&amp;$J689)+1+COUNTIF($J$11:$J689, $J689)-1))</f>
        <v/>
      </c>
    </row>
    <row r="690" spans="1:82" x14ac:dyDescent="0.25">
      <c r="A690" s="31"/>
      <c r="B690" s="19" t="str">
        <f t="shared" si="201"/>
        <v/>
      </c>
      <c r="C690" s="20" t="str">
        <f t="shared" si="202"/>
        <v/>
      </c>
      <c r="D690" s="29" t="str">
        <f t="shared" si="203"/>
        <v/>
      </c>
      <c r="E690" s="22" t="str">
        <f t="shared" si="204"/>
        <v/>
      </c>
      <c r="F690" s="31"/>
      <c r="G690" s="301"/>
      <c r="H690" s="302"/>
      <c r="I690" s="303"/>
      <c r="J690" s="304"/>
      <c r="K690" s="283"/>
      <c r="L690" s="305"/>
      <c r="M690" s="285"/>
      <c r="N690" s="287"/>
      <c r="O690" s="31"/>
      <c r="P690" s="19" t="str">
        <f t="shared" si="205"/>
        <v/>
      </c>
      <c r="Q690" s="20" t="str">
        <f t="shared" si="206"/>
        <v/>
      </c>
      <c r="R690" s="29" t="str">
        <f t="shared" si="207"/>
        <v/>
      </c>
      <c r="S690" s="22" t="str">
        <f t="shared" si="208"/>
        <v/>
      </c>
      <c r="T690" s="31"/>
      <c r="U690" s="69" t="str">
        <f t="shared" si="209"/>
        <v/>
      </c>
      <c r="V690" s="31"/>
      <c r="X690" s="76" t="str">
        <f t="shared" si="210"/>
        <v/>
      </c>
      <c r="Z690" s="76" t="str">
        <f t="shared" si="211"/>
        <v/>
      </c>
      <c r="AA690" s="76" t="str">
        <f t="shared" si="212"/>
        <v/>
      </c>
      <c r="AC690" s="19" t="str">
        <f>IF($K690="", "", SUMIF('Drinks List'!DH$11:DH$1010, $K690, 'Drinks List'!DG$11:DG$1010))</f>
        <v/>
      </c>
      <c r="AD690" s="21"/>
      <c r="AE690" s="59" t="str">
        <f>IF($K690="", "", SUMIF('Drinks List'!DJ$11:DJ$1010, $K690, 'Drinks List'!DI$11:DI$1010))</f>
        <v/>
      </c>
      <c r="AF690" s="21"/>
      <c r="AG690" s="59" t="str">
        <f>IF($K690="", "", SUMIF('Drinks List'!DL$11:DL$1010, $K690, 'Drinks List'!DK$11:DK$1010))</f>
        <v/>
      </c>
      <c r="AH690" s="21"/>
      <c r="AI690" s="59" t="str">
        <f>IF($K690="", "", SUMIF('Drinks List'!DN$11:DN$1010, $K690, 'Drinks List'!DM$11:DM$1010))</f>
        <v/>
      </c>
      <c r="AJ690" s="21"/>
      <c r="AK690" s="59" t="str">
        <f>IF($K690="", "", SUMIF('Drinks List'!DP$11:DP$1010, $K690, 'Drinks List'!DO$11:DO$1010))</f>
        <v/>
      </c>
      <c r="AL690" s="21"/>
      <c r="AM690" s="59" t="str">
        <f>IF($K690="", "", SUMIF('Drinks List'!DR$11:DR$1010, $K690, 'Drinks List'!DQ$11:DQ$1010))</f>
        <v/>
      </c>
      <c r="AN690" s="21"/>
      <c r="AO690" s="59" t="str">
        <f>IF($K690="", "", SUMIF('Drinks List'!DT$11:DT$1010, $K690, 'Drinks List'!DS$11:DS$1010))</f>
        <v/>
      </c>
      <c r="AP690" s="21"/>
      <c r="AQ690" s="59" t="str">
        <f>IF($K690="", "", SUMIF('Drinks List'!DV$11:DV$1010, $K690, 'Drinks List'!DU$11:DU$1010))</f>
        <v/>
      </c>
      <c r="AR690" s="21"/>
      <c r="AS690" s="59" t="str">
        <f>IF($K690="", "", SUMIF('Drinks List'!DX$11:DX$1010, $K690, 'Drinks List'!DW$11:DW$1010))</f>
        <v/>
      </c>
      <c r="AT690" s="21"/>
      <c r="AU690" s="59" t="str">
        <f>IF($K690="", "", SUMIF('Drinks List'!DZ$11:DZ$1010, $K690, 'Drinks List'!DY$11:DY$1010))</f>
        <v/>
      </c>
      <c r="AV690" s="21"/>
      <c r="AW690" s="59" t="str">
        <f>IF($K690="", "", SUMIF('Drinks List'!EB$11:EB$1010, $K690, 'Drinks List'!EA$11:EA$1010))</f>
        <v/>
      </c>
      <c r="AX690" s="21"/>
      <c r="AY690" s="59" t="str">
        <f>IF($K690="", "", SUMIF('Drinks List'!ED$11:ED$1010, $K690, 'Drinks List'!EC$11:EC$1010))</f>
        <v/>
      </c>
      <c r="AZ690" s="21"/>
      <c r="BA690" s="59" t="str">
        <f>IF($K690="", "", SUMIF('Drinks List'!EF$11:EF$1010, $K690, 'Drinks List'!EE$11:EE$1010))</f>
        <v/>
      </c>
      <c r="BB690" s="21"/>
      <c r="BC690" s="59" t="str">
        <f>IF($K690="", "", SUMIF('Drinks List'!EH$11:EH$1010, $K690, 'Drinks List'!EG$11:EG$1010))</f>
        <v/>
      </c>
      <c r="BD690" s="21"/>
      <c r="BE690" s="59" t="str">
        <f>IF($K690="", "", SUMIF('Drinks List'!EJ$11:EJ$1010, $K690, 'Drinks List'!EI$11:EI$1010))</f>
        <v/>
      </c>
      <c r="BF690" s="21"/>
      <c r="BG690" s="59" t="str">
        <f>IF($K690="", "", SUMIF('Drinks List'!EL$11:EL$1010, $K690, 'Drinks List'!EK$11:EK$1010))</f>
        <v/>
      </c>
      <c r="BH690" s="21"/>
      <c r="BI690" s="59" t="str">
        <f>IF($K690="", "", SUMIF('Drinks List'!EN$11:EN$1010, $K690, 'Drinks List'!EM$11:EM$1010))</f>
        <v/>
      </c>
      <c r="BJ690" s="21"/>
      <c r="BK690" s="59" t="str">
        <f>IF($K690="", "", SUMIF('Drinks List'!EP$11:EP$1010, $K690, 'Drinks List'!EO$11:EO$1010))</f>
        <v/>
      </c>
      <c r="BL690" s="21"/>
      <c r="BM690" s="59" t="str">
        <f>IF($K690="", "", SUMIF('Drinks List'!ER$11:ER$1010, $K690, 'Drinks List'!EQ$11:EQ$1010))</f>
        <v/>
      </c>
      <c r="BN690" s="21"/>
      <c r="BO690" s="65" t="str">
        <f>IF($K690="", "", SUMIF('Drinks List'!ET$11:ET$1010, $K690, 'Drinks List'!ES$11:ES$1010))</f>
        <v/>
      </c>
      <c r="BQ690" s="120" t="str">
        <f t="shared" si="213"/>
        <v/>
      </c>
      <c r="BR690" s="62" t="str">
        <f t="shared" si="214"/>
        <v/>
      </c>
      <c r="BS690" s="76" t="str">
        <f>IF(BQ690="", "", COUNTIF(BQ$11:BQ$1010, "&gt;"&amp;BQ690)+1+COUNTIF(BQ$11:BQ690, BQ690)-1)</f>
        <v/>
      </c>
      <c r="BT690" s="76" t="str">
        <f>IF(BR690="", "", COUNTIF(BR$11:BR$1010, "&lt;"&amp;BR690)+1+COUNTIF(BR$11:BR690, BR690)-1)</f>
        <v/>
      </c>
      <c r="BV690" s="76" t="str">
        <f t="shared" si="215"/>
        <v/>
      </c>
      <c r="BW690" s="124" t="str">
        <f t="shared" si="216"/>
        <v/>
      </c>
      <c r="BX690" s="115" t="str">
        <f t="shared" si="217"/>
        <v/>
      </c>
      <c r="BY690" s="125" t="str">
        <f t="shared" si="218"/>
        <v/>
      </c>
      <c r="CA690" s="106" t="str">
        <f t="shared" si="219"/>
        <v/>
      </c>
      <c r="CB690" s="22" t="str">
        <f t="shared" si="220"/>
        <v/>
      </c>
      <c r="CD690" s="76" t="str">
        <f>IF($J690="", "", IF($BV690=0, "", COUNTIF($J$11:$J$1010, "&lt;"&amp;$J690)+1+COUNTIF($J$11:$J690, $J690)-1))</f>
        <v/>
      </c>
    </row>
    <row r="691" spans="1:82" x14ac:dyDescent="0.25">
      <c r="A691" s="31"/>
      <c r="B691" s="19" t="str">
        <f t="shared" si="201"/>
        <v/>
      </c>
      <c r="C691" s="20" t="str">
        <f t="shared" si="202"/>
        <v/>
      </c>
      <c r="D691" s="29" t="str">
        <f t="shared" si="203"/>
        <v/>
      </c>
      <c r="E691" s="22" t="str">
        <f t="shared" si="204"/>
        <v/>
      </c>
      <c r="F691" s="31"/>
      <c r="G691" s="301"/>
      <c r="H691" s="302"/>
      <c r="I691" s="303"/>
      <c r="J691" s="304"/>
      <c r="K691" s="283"/>
      <c r="L691" s="305"/>
      <c r="M691" s="285"/>
      <c r="N691" s="287"/>
      <c r="O691" s="31"/>
      <c r="P691" s="19" t="str">
        <f t="shared" si="205"/>
        <v/>
      </c>
      <c r="Q691" s="20" t="str">
        <f t="shared" si="206"/>
        <v/>
      </c>
      <c r="R691" s="29" t="str">
        <f t="shared" si="207"/>
        <v/>
      </c>
      <c r="S691" s="22" t="str">
        <f t="shared" si="208"/>
        <v/>
      </c>
      <c r="T691" s="31"/>
      <c r="U691" s="69" t="str">
        <f t="shared" si="209"/>
        <v/>
      </c>
      <c r="V691" s="31"/>
      <c r="X691" s="76" t="str">
        <f t="shared" si="210"/>
        <v/>
      </c>
      <c r="Z691" s="76" t="str">
        <f t="shared" si="211"/>
        <v/>
      </c>
      <c r="AA691" s="76" t="str">
        <f t="shared" si="212"/>
        <v/>
      </c>
      <c r="AC691" s="19" t="str">
        <f>IF($K691="", "", SUMIF('Drinks List'!DH$11:DH$1010, $K691, 'Drinks List'!DG$11:DG$1010))</f>
        <v/>
      </c>
      <c r="AD691" s="21"/>
      <c r="AE691" s="59" t="str">
        <f>IF($K691="", "", SUMIF('Drinks List'!DJ$11:DJ$1010, $K691, 'Drinks List'!DI$11:DI$1010))</f>
        <v/>
      </c>
      <c r="AF691" s="21"/>
      <c r="AG691" s="59" t="str">
        <f>IF($K691="", "", SUMIF('Drinks List'!DL$11:DL$1010, $K691, 'Drinks List'!DK$11:DK$1010))</f>
        <v/>
      </c>
      <c r="AH691" s="21"/>
      <c r="AI691" s="59" t="str">
        <f>IF($K691="", "", SUMIF('Drinks List'!DN$11:DN$1010, $K691, 'Drinks List'!DM$11:DM$1010))</f>
        <v/>
      </c>
      <c r="AJ691" s="21"/>
      <c r="AK691" s="59" t="str">
        <f>IF($K691="", "", SUMIF('Drinks List'!DP$11:DP$1010, $K691, 'Drinks List'!DO$11:DO$1010))</f>
        <v/>
      </c>
      <c r="AL691" s="21"/>
      <c r="AM691" s="59" t="str">
        <f>IF($K691="", "", SUMIF('Drinks List'!DR$11:DR$1010, $K691, 'Drinks List'!DQ$11:DQ$1010))</f>
        <v/>
      </c>
      <c r="AN691" s="21"/>
      <c r="AO691" s="59" t="str">
        <f>IF($K691="", "", SUMIF('Drinks List'!DT$11:DT$1010, $K691, 'Drinks List'!DS$11:DS$1010))</f>
        <v/>
      </c>
      <c r="AP691" s="21"/>
      <c r="AQ691" s="59" t="str">
        <f>IF($K691="", "", SUMIF('Drinks List'!DV$11:DV$1010, $K691, 'Drinks List'!DU$11:DU$1010))</f>
        <v/>
      </c>
      <c r="AR691" s="21"/>
      <c r="AS691" s="59" t="str">
        <f>IF($K691="", "", SUMIF('Drinks List'!DX$11:DX$1010, $K691, 'Drinks List'!DW$11:DW$1010))</f>
        <v/>
      </c>
      <c r="AT691" s="21"/>
      <c r="AU691" s="59" t="str">
        <f>IF($K691="", "", SUMIF('Drinks List'!DZ$11:DZ$1010, $K691, 'Drinks List'!DY$11:DY$1010))</f>
        <v/>
      </c>
      <c r="AV691" s="21"/>
      <c r="AW691" s="59" t="str">
        <f>IF($K691="", "", SUMIF('Drinks List'!EB$11:EB$1010, $K691, 'Drinks List'!EA$11:EA$1010))</f>
        <v/>
      </c>
      <c r="AX691" s="21"/>
      <c r="AY691" s="59" t="str">
        <f>IF($K691="", "", SUMIF('Drinks List'!ED$11:ED$1010, $K691, 'Drinks List'!EC$11:EC$1010))</f>
        <v/>
      </c>
      <c r="AZ691" s="21"/>
      <c r="BA691" s="59" t="str">
        <f>IF($K691="", "", SUMIF('Drinks List'!EF$11:EF$1010, $K691, 'Drinks List'!EE$11:EE$1010))</f>
        <v/>
      </c>
      <c r="BB691" s="21"/>
      <c r="BC691" s="59" t="str">
        <f>IF($K691="", "", SUMIF('Drinks List'!EH$11:EH$1010, $K691, 'Drinks List'!EG$11:EG$1010))</f>
        <v/>
      </c>
      <c r="BD691" s="21"/>
      <c r="BE691" s="59" t="str">
        <f>IF($K691="", "", SUMIF('Drinks List'!EJ$11:EJ$1010, $K691, 'Drinks List'!EI$11:EI$1010))</f>
        <v/>
      </c>
      <c r="BF691" s="21"/>
      <c r="BG691" s="59" t="str">
        <f>IF($K691="", "", SUMIF('Drinks List'!EL$11:EL$1010, $K691, 'Drinks List'!EK$11:EK$1010))</f>
        <v/>
      </c>
      <c r="BH691" s="21"/>
      <c r="BI691" s="59" t="str">
        <f>IF($K691="", "", SUMIF('Drinks List'!EN$11:EN$1010, $K691, 'Drinks List'!EM$11:EM$1010))</f>
        <v/>
      </c>
      <c r="BJ691" s="21"/>
      <c r="BK691" s="59" t="str">
        <f>IF($K691="", "", SUMIF('Drinks List'!EP$11:EP$1010, $K691, 'Drinks List'!EO$11:EO$1010))</f>
        <v/>
      </c>
      <c r="BL691" s="21"/>
      <c r="BM691" s="59" t="str">
        <f>IF($K691="", "", SUMIF('Drinks List'!ER$11:ER$1010, $K691, 'Drinks List'!EQ$11:EQ$1010))</f>
        <v/>
      </c>
      <c r="BN691" s="21"/>
      <c r="BO691" s="65" t="str">
        <f>IF($K691="", "", SUMIF('Drinks List'!ET$11:ET$1010, $K691, 'Drinks List'!ES$11:ES$1010))</f>
        <v/>
      </c>
      <c r="BQ691" s="120" t="str">
        <f t="shared" si="213"/>
        <v/>
      </c>
      <c r="BR691" s="62" t="str">
        <f t="shared" si="214"/>
        <v/>
      </c>
      <c r="BS691" s="76" t="str">
        <f>IF(BQ691="", "", COUNTIF(BQ$11:BQ$1010, "&gt;"&amp;BQ691)+1+COUNTIF(BQ$11:BQ691, BQ691)-1)</f>
        <v/>
      </c>
      <c r="BT691" s="76" t="str">
        <f>IF(BR691="", "", COUNTIF(BR$11:BR$1010, "&lt;"&amp;BR691)+1+COUNTIF(BR$11:BR691, BR691)-1)</f>
        <v/>
      </c>
      <c r="BV691" s="76" t="str">
        <f t="shared" si="215"/>
        <v/>
      </c>
      <c r="BW691" s="124" t="str">
        <f t="shared" si="216"/>
        <v/>
      </c>
      <c r="BX691" s="115" t="str">
        <f t="shared" si="217"/>
        <v/>
      </c>
      <c r="BY691" s="125" t="str">
        <f t="shared" si="218"/>
        <v/>
      </c>
      <c r="CA691" s="106" t="str">
        <f t="shared" si="219"/>
        <v/>
      </c>
      <c r="CB691" s="22" t="str">
        <f t="shared" si="220"/>
        <v/>
      </c>
      <c r="CD691" s="76" t="str">
        <f>IF($J691="", "", IF($BV691=0, "", COUNTIF($J$11:$J$1010, "&lt;"&amp;$J691)+1+COUNTIF($J$11:$J691, $J691)-1))</f>
        <v/>
      </c>
    </row>
    <row r="692" spans="1:82" x14ac:dyDescent="0.25">
      <c r="A692" s="31"/>
      <c r="B692" s="19" t="str">
        <f t="shared" si="201"/>
        <v/>
      </c>
      <c r="C692" s="20" t="str">
        <f t="shared" si="202"/>
        <v/>
      </c>
      <c r="D692" s="29" t="str">
        <f t="shared" si="203"/>
        <v/>
      </c>
      <c r="E692" s="22" t="str">
        <f t="shared" si="204"/>
        <v/>
      </c>
      <c r="F692" s="31"/>
      <c r="G692" s="301"/>
      <c r="H692" s="302"/>
      <c r="I692" s="303"/>
      <c r="J692" s="304"/>
      <c r="K692" s="283"/>
      <c r="L692" s="305"/>
      <c r="M692" s="285"/>
      <c r="N692" s="287"/>
      <c r="O692" s="31"/>
      <c r="P692" s="19" t="str">
        <f t="shared" si="205"/>
        <v/>
      </c>
      <c r="Q692" s="20" t="str">
        <f t="shared" si="206"/>
        <v/>
      </c>
      <c r="R692" s="29" t="str">
        <f t="shared" si="207"/>
        <v/>
      </c>
      <c r="S692" s="22" t="str">
        <f t="shared" si="208"/>
        <v/>
      </c>
      <c r="T692" s="31"/>
      <c r="U692" s="69" t="str">
        <f t="shared" si="209"/>
        <v/>
      </c>
      <c r="V692" s="31"/>
      <c r="X692" s="76" t="str">
        <f t="shared" si="210"/>
        <v/>
      </c>
      <c r="Z692" s="76" t="str">
        <f t="shared" si="211"/>
        <v/>
      </c>
      <c r="AA692" s="76" t="str">
        <f t="shared" si="212"/>
        <v/>
      </c>
      <c r="AC692" s="19" t="str">
        <f>IF($K692="", "", SUMIF('Drinks List'!DH$11:DH$1010, $K692, 'Drinks List'!DG$11:DG$1010))</f>
        <v/>
      </c>
      <c r="AD692" s="21"/>
      <c r="AE692" s="59" t="str">
        <f>IF($K692="", "", SUMIF('Drinks List'!DJ$11:DJ$1010, $K692, 'Drinks List'!DI$11:DI$1010))</f>
        <v/>
      </c>
      <c r="AF692" s="21"/>
      <c r="AG692" s="59" t="str">
        <f>IF($K692="", "", SUMIF('Drinks List'!DL$11:DL$1010, $K692, 'Drinks List'!DK$11:DK$1010))</f>
        <v/>
      </c>
      <c r="AH692" s="21"/>
      <c r="AI692" s="59" t="str">
        <f>IF($K692="", "", SUMIF('Drinks List'!DN$11:DN$1010, $K692, 'Drinks List'!DM$11:DM$1010))</f>
        <v/>
      </c>
      <c r="AJ692" s="21"/>
      <c r="AK692" s="59" t="str">
        <f>IF($K692="", "", SUMIF('Drinks List'!DP$11:DP$1010, $K692, 'Drinks List'!DO$11:DO$1010))</f>
        <v/>
      </c>
      <c r="AL692" s="21"/>
      <c r="AM692" s="59" t="str">
        <f>IF($K692="", "", SUMIF('Drinks List'!DR$11:DR$1010, $K692, 'Drinks List'!DQ$11:DQ$1010))</f>
        <v/>
      </c>
      <c r="AN692" s="21"/>
      <c r="AO692" s="59" t="str">
        <f>IF($K692="", "", SUMIF('Drinks List'!DT$11:DT$1010, $K692, 'Drinks List'!DS$11:DS$1010))</f>
        <v/>
      </c>
      <c r="AP692" s="21"/>
      <c r="AQ692" s="59" t="str">
        <f>IF($K692="", "", SUMIF('Drinks List'!DV$11:DV$1010, $K692, 'Drinks List'!DU$11:DU$1010))</f>
        <v/>
      </c>
      <c r="AR692" s="21"/>
      <c r="AS692" s="59" t="str">
        <f>IF($K692="", "", SUMIF('Drinks List'!DX$11:DX$1010, $K692, 'Drinks List'!DW$11:DW$1010))</f>
        <v/>
      </c>
      <c r="AT692" s="21"/>
      <c r="AU692" s="59" t="str">
        <f>IF($K692="", "", SUMIF('Drinks List'!DZ$11:DZ$1010, $K692, 'Drinks List'!DY$11:DY$1010))</f>
        <v/>
      </c>
      <c r="AV692" s="21"/>
      <c r="AW692" s="59" t="str">
        <f>IF($K692="", "", SUMIF('Drinks List'!EB$11:EB$1010, $K692, 'Drinks List'!EA$11:EA$1010))</f>
        <v/>
      </c>
      <c r="AX692" s="21"/>
      <c r="AY692" s="59" t="str">
        <f>IF($K692="", "", SUMIF('Drinks List'!ED$11:ED$1010, $K692, 'Drinks List'!EC$11:EC$1010))</f>
        <v/>
      </c>
      <c r="AZ692" s="21"/>
      <c r="BA692" s="59" t="str">
        <f>IF($K692="", "", SUMIF('Drinks List'!EF$11:EF$1010, $K692, 'Drinks List'!EE$11:EE$1010))</f>
        <v/>
      </c>
      <c r="BB692" s="21"/>
      <c r="BC692" s="59" t="str">
        <f>IF($K692="", "", SUMIF('Drinks List'!EH$11:EH$1010, $K692, 'Drinks List'!EG$11:EG$1010))</f>
        <v/>
      </c>
      <c r="BD692" s="21"/>
      <c r="BE692" s="59" t="str">
        <f>IF($K692="", "", SUMIF('Drinks List'!EJ$11:EJ$1010, $K692, 'Drinks List'!EI$11:EI$1010))</f>
        <v/>
      </c>
      <c r="BF692" s="21"/>
      <c r="BG692" s="59" t="str">
        <f>IF($K692="", "", SUMIF('Drinks List'!EL$11:EL$1010, $K692, 'Drinks List'!EK$11:EK$1010))</f>
        <v/>
      </c>
      <c r="BH692" s="21"/>
      <c r="BI692" s="59" t="str">
        <f>IF($K692="", "", SUMIF('Drinks List'!EN$11:EN$1010, $K692, 'Drinks List'!EM$11:EM$1010))</f>
        <v/>
      </c>
      <c r="BJ692" s="21"/>
      <c r="BK692" s="59" t="str">
        <f>IF($K692="", "", SUMIF('Drinks List'!EP$11:EP$1010, $K692, 'Drinks List'!EO$11:EO$1010))</f>
        <v/>
      </c>
      <c r="BL692" s="21"/>
      <c r="BM692" s="59" t="str">
        <f>IF($K692="", "", SUMIF('Drinks List'!ER$11:ER$1010, $K692, 'Drinks List'!EQ$11:EQ$1010))</f>
        <v/>
      </c>
      <c r="BN692" s="21"/>
      <c r="BO692" s="65" t="str">
        <f>IF($K692="", "", SUMIF('Drinks List'!ET$11:ET$1010, $K692, 'Drinks List'!ES$11:ES$1010))</f>
        <v/>
      </c>
      <c r="BQ692" s="120" t="str">
        <f t="shared" si="213"/>
        <v/>
      </c>
      <c r="BR692" s="62" t="str">
        <f t="shared" si="214"/>
        <v/>
      </c>
      <c r="BS692" s="76" t="str">
        <f>IF(BQ692="", "", COUNTIF(BQ$11:BQ$1010, "&gt;"&amp;BQ692)+1+COUNTIF(BQ$11:BQ692, BQ692)-1)</f>
        <v/>
      </c>
      <c r="BT692" s="76" t="str">
        <f>IF(BR692="", "", COUNTIF(BR$11:BR$1010, "&lt;"&amp;BR692)+1+COUNTIF(BR$11:BR692, BR692)-1)</f>
        <v/>
      </c>
      <c r="BV692" s="76" t="str">
        <f t="shared" si="215"/>
        <v/>
      </c>
      <c r="BW692" s="124" t="str">
        <f t="shared" si="216"/>
        <v/>
      </c>
      <c r="BX692" s="115" t="str">
        <f t="shared" si="217"/>
        <v/>
      </c>
      <c r="BY692" s="125" t="str">
        <f t="shared" si="218"/>
        <v/>
      </c>
      <c r="CA692" s="106" t="str">
        <f t="shared" si="219"/>
        <v/>
      </c>
      <c r="CB692" s="22" t="str">
        <f t="shared" si="220"/>
        <v/>
      </c>
      <c r="CD692" s="76" t="str">
        <f>IF($J692="", "", IF($BV692=0, "", COUNTIF($J$11:$J$1010, "&lt;"&amp;$J692)+1+COUNTIF($J$11:$J692, $J692)-1))</f>
        <v/>
      </c>
    </row>
    <row r="693" spans="1:82" x14ac:dyDescent="0.25">
      <c r="A693" s="31"/>
      <c r="B693" s="19" t="str">
        <f t="shared" si="201"/>
        <v/>
      </c>
      <c r="C693" s="20" t="str">
        <f t="shared" si="202"/>
        <v/>
      </c>
      <c r="D693" s="29" t="str">
        <f t="shared" si="203"/>
        <v/>
      </c>
      <c r="E693" s="22" t="str">
        <f t="shared" si="204"/>
        <v/>
      </c>
      <c r="F693" s="31"/>
      <c r="G693" s="301"/>
      <c r="H693" s="302"/>
      <c r="I693" s="303"/>
      <c r="J693" s="304"/>
      <c r="K693" s="283"/>
      <c r="L693" s="305"/>
      <c r="M693" s="285"/>
      <c r="N693" s="287"/>
      <c r="O693" s="31"/>
      <c r="P693" s="19" t="str">
        <f t="shared" si="205"/>
        <v/>
      </c>
      <c r="Q693" s="20" t="str">
        <f t="shared" si="206"/>
        <v/>
      </c>
      <c r="R693" s="29" t="str">
        <f t="shared" si="207"/>
        <v/>
      </c>
      <c r="S693" s="22" t="str">
        <f t="shared" si="208"/>
        <v/>
      </c>
      <c r="T693" s="31"/>
      <c r="U693" s="69" t="str">
        <f t="shared" si="209"/>
        <v/>
      </c>
      <c r="V693" s="31"/>
      <c r="X693" s="76" t="str">
        <f t="shared" si="210"/>
        <v/>
      </c>
      <c r="Z693" s="76" t="str">
        <f t="shared" si="211"/>
        <v/>
      </c>
      <c r="AA693" s="76" t="str">
        <f t="shared" si="212"/>
        <v/>
      </c>
      <c r="AC693" s="19" t="str">
        <f>IF($K693="", "", SUMIF('Drinks List'!DH$11:DH$1010, $K693, 'Drinks List'!DG$11:DG$1010))</f>
        <v/>
      </c>
      <c r="AD693" s="21"/>
      <c r="AE693" s="59" t="str">
        <f>IF($K693="", "", SUMIF('Drinks List'!DJ$11:DJ$1010, $K693, 'Drinks List'!DI$11:DI$1010))</f>
        <v/>
      </c>
      <c r="AF693" s="21"/>
      <c r="AG693" s="59" t="str">
        <f>IF($K693="", "", SUMIF('Drinks List'!DL$11:DL$1010, $K693, 'Drinks List'!DK$11:DK$1010))</f>
        <v/>
      </c>
      <c r="AH693" s="21"/>
      <c r="AI693" s="59" t="str">
        <f>IF($K693="", "", SUMIF('Drinks List'!DN$11:DN$1010, $K693, 'Drinks List'!DM$11:DM$1010))</f>
        <v/>
      </c>
      <c r="AJ693" s="21"/>
      <c r="AK693" s="59" t="str">
        <f>IF($K693="", "", SUMIF('Drinks List'!DP$11:DP$1010, $K693, 'Drinks List'!DO$11:DO$1010))</f>
        <v/>
      </c>
      <c r="AL693" s="21"/>
      <c r="AM693" s="59" t="str">
        <f>IF($K693="", "", SUMIF('Drinks List'!DR$11:DR$1010, $K693, 'Drinks List'!DQ$11:DQ$1010))</f>
        <v/>
      </c>
      <c r="AN693" s="21"/>
      <c r="AO693" s="59" t="str">
        <f>IF($K693="", "", SUMIF('Drinks List'!DT$11:DT$1010, $K693, 'Drinks List'!DS$11:DS$1010))</f>
        <v/>
      </c>
      <c r="AP693" s="21"/>
      <c r="AQ693" s="59" t="str">
        <f>IF($K693="", "", SUMIF('Drinks List'!DV$11:DV$1010, $K693, 'Drinks List'!DU$11:DU$1010))</f>
        <v/>
      </c>
      <c r="AR693" s="21"/>
      <c r="AS693" s="59" t="str">
        <f>IF($K693="", "", SUMIF('Drinks List'!DX$11:DX$1010, $K693, 'Drinks List'!DW$11:DW$1010))</f>
        <v/>
      </c>
      <c r="AT693" s="21"/>
      <c r="AU693" s="59" t="str">
        <f>IF($K693="", "", SUMIF('Drinks List'!DZ$11:DZ$1010, $K693, 'Drinks List'!DY$11:DY$1010))</f>
        <v/>
      </c>
      <c r="AV693" s="21"/>
      <c r="AW693" s="59" t="str">
        <f>IF($K693="", "", SUMIF('Drinks List'!EB$11:EB$1010, $K693, 'Drinks List'!EA$11:EA$1010))</f>
        <v/>
      </c>
      <c r="AX693" s="21"/>
      <c r="AY693" s="59" t="str">
        <f>IF($K693="", "", SUMIF('Drinks List'!ED$11:ED$1010, $K693, 'Drinks List'!EC$11:EC$1010))</f>
        <v/>
      </c>
      <c r="AZ693" s="21"/>
      <c r="BA693" s="59" t="str">
        <f>IF($K693="", "", SUMIF('Drinks List'!EF$11:EF$1010, $K693, 'Drinks List'!EE$11:EE$1010))</f>
        <v/>
      </c>
      <c r="BB693" s="21"/>
      <c r="BC693" s="59" t="str">
        <f>IF($K693="", "", SUMIF('Drinks List'!EH$11:EH$1010, $K693, 'Drinks List'!EG$11:EG$1010))</f>
        <v/>
      </c>
      <c r="BD693" s="21"/>
      <c r="BE693" s="59" t="str">
        <f>IF($K693="", "", SUMIF('Drinks List'!EJ$11:EJ$1010, $K693, 'Drinks List'!EI$11:EI$1010))</f>
        <v/>
      </c>
      <c r="BF693" s="21"/>
      <c r="BG693" s="59" t="str">
        <f>IF($K693="", "", SUMIF('Drinks List'!EL$11:EL$1010, $K693, 'Drinks List'!EK$11:EK$1010))</f>
        <v/>
      </c>
      <c r="BH693" s="21"/>
      <c r="BI693" s="59" t="str">
        <f>IF($K693="", "", SUMIF('Drinks List'!EN$11:EN$1010, $K693, 'Drinks List'!EM$11:EM$1010))</f>
        <v/>
      </c>
      <c r="BJ693" s="21"/>
      <c r="BK693" s="59" t="str">
        <f>IF($K693="", "", SUMIF('Drinks List'!EP$11:EP$1010, $K693, 'Drinks List'!EO$11:EO$1010))</f>
        <v/>
      </c>
      <c r="BL693" s="21"/>
      <c r="BM693" s="59" t="str">
        <f>IF($K693="", "", SUMIF('Drinks List'!ER$11:ER$1010, $K693, 'Drinks List'!EQ$11:EQ$1010))</f>
        <v/>
      </c>
      <c r="BN693" s="21"/>
      <c r="BO693" s="65" t="str">
        <f>IF($K693="", "", SUMIF('Drinks List'!ET$11:ET$1010, $K693, 'Drinks List'!ES$11:ES$1010))</f>
        <v/>
      </c>
      <c r="BQ693" s="120" t="str">
        <f t="shared" si="213"/>
        <v/>
      </c>
      <c r="BR693" s="62" t="str">
        <f t="shared" si="214"/>
        <v/>
      </c>
      <c r="BS693" s="76" t="str">
        <f>IF(BQ693="", "", COUNTIF(BQ$11:BQ$1010, "&gt;"&amp;BQ693)+1+COUNTIF(BQ$11:BQ693, BQ693)-1)</f>
        <v/>
      </c>
      <c r="BT693" s="76" t="str">
        <f>IF(BR693="", "", COUNTIF(BR$11:BR$1010, "&lt;"&amp;BR693)+1+COUNTIF(BR$11:BR693, BR693)-1)</f>
        <v/>
      </c>
      <c r="BV693" s="76" t="str">
        <f t="shared" si="215"/>
        <v/>
      </c>
      <c r="BW693" s="124" t="str">
        <f t="shared" si="216"/>
        <v/>
      </c>
      <c r="BX693" s="115" t="str">
        <f t="shared" si="217"/>
        <v/>
      </c>
      <c r="BY693" s="125" t="str">
        <f t="shared" si="218"/>
        <v/>
      </c>
      <c r="CA693" s="106" t="str">
        <f t="shared" si="219"/>
        <v/>
      </c>
      <c r="CB693" s="22" t="str">
        <f t="shared" si="220"/>
        <v/>
      </c>
      <c r="CD693" s="76" t="str">
        <f>IF($J693="", "", IF($BV693=0, "", COUNTIF($J$11:$J$1010, "&lt;"&amp;$J693)+1+COUNTIF($J$11:$J693, $J693)-1))</f>
        <v/>
      </c>
    </row>
    <row r="694" spans="1:82" x14ac:dyDescent="0.25">
      <c r="A694" s="31"/>
      <c r="B694" s="19" t="str">
        <f t="shared" si="201"/>
        <v/>
      </c>
      <c r="C694" s="20" t="str">
        <f t="shared" si="202"/>
        <v/>
      </c>
      <c r="D694" s="29" t="str">
        <f t="shared" si="203"/>
        <v/>
      </c>
      <c r="E694" s="22" t="str">
        <f t="shared" si="204"/>
        <v/>
      </c>
      <c r="F694" s="31"/>
      <c r="G694" s="301"/>
      <c r="H694" s="302"/>
      <c r="I694" s="303"/>
      <c r="J694" s="304"/>
      <c r="K694" s="283"/>
      <c r="L694" s="305"/>
      <c r="M694" s="285"/>
      <c r="N694" s="287"/>
      <c r="O694" s="31"/>
      <c r="P694" s="19" t="str">
        <f t="shared" si="205"/>
        <v/>
      </c>
      <c r="Q694" s="20" t="str">
        <f t="shared" si="206"/>
        <v/>
      </c>
      <c r="R694" s="29" t="str">
        <f t="shared" si="207"/>
        <v/>
      </c>
      <c r="S694" s="22" t="str">
        <f t="shared" si="208"/>
        <v/>
      </c>
      <c r="T694" s="31"/>
      <c r="U694" s="69" t="str">
        <f t="shared" si="209"/>
        <v/>
      </c>
      <c r="V694" s="31"/>
      <c r="X694" s="76" t="str">
        <f t="shared" si="210"/>
        <v/>
      </c>
      <c r="Z694" s="76" t="str">
        <f t="shared" si="211"/>
        <v/>
      </c>
      <c r="AA694" s="76" t="str">
        <f t="shared" si="212"/>
        <v/>
      </c>
      <c r="AC694" s="19" t="str">
        <f>IF($K694="", "", SUMIF('Drinks List'!DH$11:DH$1010, $K694, 'Drinks List'!DG$11:DG$1010))</f>
        <v/>
      </c>
      <c r="AD694" s="21"/>
      <c r="AE694" s="59" t="str">
        <f>IF($K694="", "", SUMIF('Drinks List'!DJ$11:DJ$1010, $K694, 'Drinks List'!DI$11:DI$1010))</f>
        <v/>
      </c>
      <c r="AF694" s="21"/>
      <c r="AG694" s="59" t="str">
        <f>IF($K694="", "", SUMIF('Drinks List'!DL$11:DL$1010, $K694, 'Drinks List'!DK$11:DK$1010))</f>
        <v/>
      </c>
      <c r="AH694" s="21"/>
      <c r="AI694" s="59" t="str">
        <f>IF($K694="", "", SUMIF('Drinks List'!DN$11:DN$1010, $K694, 'Drinks List'!DM$11:DM$1010))</f>
        <v/>
      </c>
      <c r="AJ694" s="21"/>
      <c r="AK694" s="59" t="str">
        <f>IF($K694="", "", SUMIF('Drinks List'!DP$11:DP$1010, $K694, 'Drinks List'!DO$11:DO$1010))</f>
        <v/>
      </c>
      <c r="AL694" s="21"/>
      <c r="AM694" s="59" t="str">
        <f>IF($K694="", "", SUMIF('Drinks List'!DR$11:DR$1010, $K694, 'Drinks List'!DQ$11:DQ$1010))</f>
        <v/>
      </c>
      <c r="AN694" s="21"/>
      <c r="AO694" s="59" t="str">
        <f>IF($K694="", "", SUMIF('Drinks List'!DT$11:DT$1010, $K694, 'Drinks List'!DS$11:DS$1010))</f>
        <v/>
      </c>
      <c r="AP694" s="21"/>
      <c r="AQ694" s="59" t="str">
        <f>IF($K694="", "", SUMIF('Drinks List'!DV$11:DV$1010, $K694, 'Drinks List'!DU$11:DU$1010))</f>
        <v/>
      </c>
      <c r="AR694" s="21"/>
      <c r="AS694" s="59" t="str">
        <f>IF($K694="", "", SUMIF('Drinks List'!DX$11:DX$1010, $K694, 'Drinks List'!DW$11:DW$1010))</f>
        <v/>
      </c>
      <c r="AT694" s="21"/>
      <c r="AU694" s="59" t="str">
        <f>IF($K694="", "", SUMIF('Drinks List'!DZ$11:DZ$1010, $K694, 'Drinks List'!DY$11:DY$1010))</f>
        <v/>
      </c>
      <c r="AV694" s="21"/>
      <c r="AW694" s="59" t="str">
        <f>IF($K694="", "", SUMIF('Drinks List'!EB$11:EB$1010, $K694, 'Drinks List'!EA$11:EA$1010))</f>
        <v/>
      </c>
      <c r="AX694" s="21"/>
      <c r="AY694" s="59" t="str">
        <f>IF($K694="", "", SUMIF('Drinks List'!ED$11:ED$1010, $K694, 'Drinks List'!EC$11:EC$1010))</f>
        <v/>
      </c>
      <c r="AZ694" s="21"/>
      <c r="BA694" s="59" t="str">
        <f>IF($K694="", "", SUMIF('Drinks List'!EF$11:EF$1010, $K694, 'Drinks List'!EE$11:EE$1010))</f>
        <v/>
      </c>
      <c r="BB694" s="21"/>
      <c r="BC694" s="59" t="str">
        <f>IF($K694="", "", SUMIF('Drinks List'!EH$11:EH$1010, $K694, 'Drinks List'!EG$11:EG$1010))</f>
        <v/>
      </c>
      <c r="BD694" s="21"/>
      <c r="BE694" s="59" t="str">
        <f>IF($K694="", "", SUMIF('Drinks List'!EJ$11:EJ$1010, $K694, 'Drinks List'!EI$11:EI$1010))</f>
        <v/>
      </c>
      <c r="BF694" s="21"/>
      <c r="BG694" s="59" t="str">
        <f>IF($K694="", "", SUMIF('Drinks List'!EL$11:EL$1010, $K694, 'Drinks List'!EK$11:EK$1010))</f>
        <v/>
      </c>
      <c r="BH694" s="21"/>
      <c r="BI694" s="59" t="str">
        <f>IF($K694="", "", SUMIF('Drinks List'!EN$11:EN$1010, $K694, 'Drinks List'!EM$11:EM$1010))</f>
        <v/>
      </c>
      <c r="BJ694" s="21"/>
      <c r="BK694" s="59" t="str">
        <f>IF($K694="", "", SUMIF('Drinks List'!EP$11:EP$1010, $K694, 'Drinks List'!EO$11:EO$1010))</f>
        <v/>
      </c>
      <c r="BL694" s="21"/>
      <c r="BM694" s="59" t="str">
        <f>IF($K694="", "", SUMIF('Drinks List'!ER$11:ER$1010, $K694, 'Drinks List'!EQ$11:EQ$1010))</f>
        <v/>
      </c>
      <c r="BN694" s="21"/>
      <c r="BO694" s="65" t="str">
        <f>IF($K694="", "", SUMIF('Drinks List'!ET$11:ET$1010, $K694, 'Drinks List'!ES$11:ES$1010))</f>
        <v/>
      </c>
      <c r="BQ694" s="120" t="str">
        <f t="shared" si="213"/>
        <v/>
      </c>
      <c r="BR694" s="62" t="str">
        <f t="shared" si="214"/>
        <v/>
      </c>
      <c r="BS694" s="76" t="str">
        <f>IF(BQ694="", "", COUNTIF(BQ$11:BQ$1010, "&gt;"&amp;BQ694)+1+COUNTIF(BQ$11:BQ694, BQ694)-1)</f>
        <v/>
      </c>
      <c r="BT694" s="76" t="str">
        <f>IF(BR694="", "", COUNTIF(BR$11:BR$1010, "&lt;"&amp;BR694)+1+COUNTIF(BR$11:BR694, BR694)-1)</f>
        <v/>
      </c>
      <c r="BV694" s="76" t="str">
        <f t="shared" si="215"/>
        <v/>
      </c>
      <c r="BW694" s="124" t="str">
        <f t="shared" si="216"/>
        <v/>
      </c>
      <c r="BX694" s="115" t="str">
        <f t="shared" si="217"/>
        <v/>
      </c>
      <c r="BY694" s="125" t="str">
        <f t="shared" si="218"/>
        <v/>
      </c>
      <c r="CA694" s="106" t="str">
        <f t="shared" si="219"/>
        <v/>
      </c>
      <c r="CB694" s="22" t="str">
        <f t="shared" si="220"/>
        <v/>
      </c>
      <c r="CD694" s="76" t="str">
        <f>IF($J694="", "", IF($BV694=0, "", COUNTIF($J$11:$J$1010, "&lt;"&amp;$J694)+1+COUNTIF($J$11:$J694, $J694)-1))</f>
        <v/>
      </c>
    </row>
    <row r="695" spans="1:82" x14ac:dyDescent="0.25">
      <c r="A695" s="31"/>
      <c r="B695" s="19" t="str">
        <f t="shared" si="201"/>
        <v/>
      </c>
      <c r="C695" s="20" t="str">
        <f t="shared" si="202"/>
        <v/>
      </c>
      <c r="D695" s="29" t="str">
        <f t="shared" si="203"/>
        <v/>
      </c>
      <c r="E695" s="22" t="str">
        <f t="shared" si="204"/>
        <v/>
      </c>
      <c r="F695" s="31"/>
      <c r="G695" s="301"/>
      <c r="H695" s="302"/>
      <c r="I695" s="303"/>
      <c r="J695" s="304"/>
      <c r="K695" s="283"/>
      <c r="L695" s="305"/>
      <c r="M695" s="285"/>
      <c r="N695" s="287"/>
      <c r="O695" s="31"/>
      <c r="P695" s="19" t="str">
        <f t="shared" si="205"/>
        <v/>
      </c>
      <c r="Q695" s="20" t="str">
        <f t="shared" si="206"/>
        <v/>
      </c>
      <c r="R695" s="29" t="str">
        <f t="shared" si="207"/>
        <v/>
      </c>
      <c r="S695" s="22" t="str">
        <f t="shared" si="208"/>
        <v/>
      </c>
      <c r="T695" s="31"/>
      <c r="U695" s="69" t="str">
        <f t="shared" si="209"/>
        <v/>
      </c>
      <c r="V695" s="31"/>
      <c r="X695" s="76" t="str">
        <f t="shared" si="210"/>
        <v/>
      </c>
      <c r="Z695" s="76" t="str">
        <f t="shared" si="211"/>
        <v/>
      </c>
      <c r="AA695" s="76" t="str">
        <f t="shared" si="212"/>
        <v/>
      </c>
      <c r="AC695" s="19" t="str">
        <f>IF($K695="", "", SUMIF('Drinks List'!DH$11:DH$1010, $K695, 'Drinks List'!DG$11:DG$1010))</f>
        <v/>
      </c>
      <c r="AD695" s="21"/>
      <c r="AE695" s="59" t="str">
        <f>IF($K695="", "", SUMIF('Drinks List'!DJ$11:DJ$1010, $K695, 'Drinks List'!DI$11:DI$1010))</f>
        <v/>
      </c>
      <c r="AF695" s="21"/>
      <c r="AG695" s="59" t="str">
        <f>IF($K695="", "", SUMIF('Drinks List'!DL$11:DL$1010, $K695, 'Drinks List'!DK$11:DK$1010))</f>
        <v/>
      </c>
      <c r="AH695" s="21"/>
      <c r="AI695" s="59" t="str">
        <f>IF($K695="", "", SUMIF('Drinks List'!DN$11:DN$1010, $K695, 'Drinks List'!DM$11:DM$1010))</f>
        <v/>
      </c>
      <c r="AJ695" s="21"/>
      <c r="AK695" s="59" t="str">
        <f>IF($K695="", "", SUMIF('Drinks List'!DP$11:DP$1010, $K695, 'Drinks List'!DO$11:DO$1010))</f>
        <v/>
      </c>
      <c r="AL695" s="21"/>
      <c r="AM695" s="59" t="str">
        <f>IF($K695="", "", SUMIF('Drinks List'!DR$11:DR$1010, $K695, 'Drinks List'!DQ$11:DQ$1010))</f>
        <v/>
      </c>
      <c r="AN695" s="21"/>
      <c r="AO695" s="59" t="str">
        <f>IF($K695="", "", SUMIF('Drinks List'!DT$11:DT$1010, $K695, 'Drinks List'!DS$11:DS$1010))</f>
        <v/>
      </c>
      <c r="AP695" s="21"/>
      <c r="AQ695" s="59" t="str">
        <f>IF($K695="", "", SUMIF('Drinks List'!DV$11:DV$1010, $K695, 'Drinks List'!DU$11:DU$1010))</f>
        <v/>
      </c>
      <c r="AR695" s="21"/>
      <c r="AS695" s="59" t="str">
        <f>IF($K695="", "", SUMIF('Drinks List'!DX$11:DX$1010, $K695, 'Drinks List'!DW$11:DW$1010))</f>
        <v/>
      </c>
      <c r="AT695" s="21"/>
      <c r="AU695" s="59" t="str">
        <f>IF($K695="", "", SUMIF('Drinks List'!DZ$11:DZ$1010, $K695, 'Drinks List'!DY$11:DY$1010))</f>
        <v/>
      </c>
      <c r="AV695" s="21"/>
      <c r="AW695" s="59" t="str">
        <f>IF($K695="", "", SUMIF('Drinks List'!EB$11:EB$1010, $K695, 'Drinks List'!EA$11:EA$1010))</f>
        <v/>
      </c>
      <c r="AX695" s="21"/>
      <c r="AY695" s="59" t="str">
        <f>IF($K695="", "", SUMIF('Drinks List'!ED$11:ED$1010, $K695, 'Drinks List'!EC$11:EC$1010))</f>
        <v/>
      </c>
      <c r="AZ695" s="21"/>
      <c r="BA695" s="59" t="str">
        <f>IF($K695="", "", SUMIF('Drinks List'!EF$11:EF$1010, $K695, 'Drinks List'!EE$11:EE$1010))</f>
        <v/>
      </c>
      <c r="BB695" s="21"/>
      <c r="BC695" s="59" t="str">
        <f>IF($K695="", "", SUMIF('Drinks List'!EH$11:EH$1010, $K695, 'Drinks List'!EG$11:EG$1010))</f>
        <v/>
      </c>
      <c r="BD695" s="21"/>
      <c r="BE695" s="59" t="str">
        <f>IF($K695="", "", SUMIF('Drinks List'!EJ$11:EJ$1010, $K695, 'Drinks List'!EI$11:EI$1010))</f>
        <v/>
      </c>
      <c r="BF695" s="21"/>
      <c r="BG695" s="59" t="str">
        <f>IF($K695="", "", SUMIF('Drinks List'!EL$11:EL$1010, $K695, 'Drinks List'!EK$11:EK$1010))</f>
        <v/>
      </c>
      <c r="BH695" s="21"/>
      <c r="BI695" s="59" t="str">
        <f>IF($K695="", "", SUMIF('Drinks List'!EN$11:EN$1010, $K695, 'Drinks List'!EM$11:EM$1010))</f>
        <v/>
      </c>
      <c r="BJ695" s="21"/>
      <c r="BK695" s="59" t="str">
        <f>IF($K695="", "", SUMIF('Drinks List'!EP$11:EP$1010, $K695, 'Drinks List'!EO$11:EO$1010))</f>
        <v/>
      </c>
      <c r="BL695" s="21"/>
      <c r="BM695" s="59" t="str">
        <f>IF($K695="", "", SUMIF('Drinks List'!ER$11:ER$1010, $K695, 'Drinks List'!EQ$11:EQ$1010))</f>
        <v/>
      </c>
      <c r="BN695" s="21"/>
      <c r="BO695" s="65" t="str">
        <f>IF($K695="", "", SUMIF('Drinks List'!ET$11:ET$1010, $K695, 'Drinks List'!ES$11:ES$1010))</f>
        <v/>
      </c>
      <c r="BQ695" s="120" t="str">
        <f t="shared" si="213"/>
        <v/>
      </c>
      <c r="BR695" s="62" t="str">
        <f t="shared" si="214"/>
        <v/>
      </c>
      <c r="BS695" s="76" t="str">
        <f>IF(BQ695="", "", COUNTIF(BQ$11:BQ$1010, "&gt;"&amp;BQ695)+1+COUNTIF(BQ$11:BQ695, BQ695)-1)</f>
        <v/>
      </c>
      <c r="BT695" s="76" t="str">
        <f>IF(BR695="", "", COUNTIF(BR$11:BR$1010, "&lt;"&amp;BR695)+1+COUNTIF(BR$11:BR695, BR695)-1)</f>
        <v/>
      </c>
      <c r="BV695" s="76" t="str">
        <f t="shared" si="215"/>
        <v/>
      </c>
      <c r="BW695" s="124" t="str">
        <f t="shared" si="216"/>
        <v/>
      </c>
      <c r="BX695" s="115" t="str">
        <f t="shared" si="217"/>
        <v/>
      </c>
      <c r="BY695" s="125" t="str">
        <f t="shared" si="218"/>
        <v/>
      </c>
      <c r="CA695" s="106" t="str">
        <f t="shared" si="219"/>
        <v/>
      </c>
      <c r="CB695" s="22" t="str">
        <f t="shared" si="220"/>
        <v/>
      </c>
      <c r="CD695" s="76" t="str">
        <f>IF($J695="", "", IF($BV695=0, "", COUNTIF($J$11:$J$1010, "&lt;"&amp;$J695)+1+COUNTIF($J$11:$J695, $J695)-1))</f>
        <v/>
      </c>
    </row>
    <row r="696" spans="1:82" x14ac:dyDescent="0.25">
      <c r="A696" s="31"/>
      <c r="B696" s="19" t="str">
        <f t="shared" si="201"/>
        <v/>
      </c>
      <c r="C696" s="20" t="str">
        <f t="shared" si="202"/>
        <v/>
      </c>
      <c r="D696" s="29" t="str">
        <f t="shared" si="203"/>
        <v/>
      </c>
      <c r="E696" s="22" t="str">
        <f t="shared" si="204"/>
        <v/>
      </c>
      <c r="F696" s="31"/>
      <c r="G696" s="301"/>
      <c r="H696" s="302"/>
      <c r="I696" s="303"/>
      <c r="J696" s="304"/>
      <c r="K696" s="283"/>
      <c r="L696" s="305"/>
      <c r="M696" s="285"/>
      <c r="N696" s="287"/>
      <c r="O696" s="31"/>
      <c r="P696" s="19" t="str">
        <f t="shared" si="205"/>
        <v/>
      </c>
      <c r="Q696" s="20" t="str">
        <f t="shared" si="206"/>
        <v/>
      </c>
      <c r="R696" s="29" t="str">
        <f t="shared" si="207"/>
        <v/>
      </c>
      <c r="S696" s="22" t="str">
        <f t="shared" si="208"/>
        <v/>
      </c>
      <c r="T696" s="31"/>
      <c r="U696" s="69" t="str">
        <f t="shared" si="209"/>
        <v/>
      </c>
      <c r="V696" s="31"/>
      <c r="X696" s="76" t="str">
        <f t="shared" si="210"/>
        <v/>
      </c>
      <c r="Z696" s="76" t="str">
        <f t="shared" si="211"/>
        <v/>
      </c>
      <c r="AA696" s="76" t="str">
        <f t="shared" si="212"/>
        <v/>
      </c>
      <c r="AC696" s="19" t="str">
        <f>IF($K696="", "", SUMIF('Drinks List'!DH$11:DH$1010, $K696, 'Drinks List'!DG$11:DG$1010))</f>
        <v/>
      </c>
      <c r="AD696" s="21"/>
      <c r="AE696" s="59" t="str">
        <f>IF($K696="", "", SUMIF('Drinks List'!DJ$11:DJ$1010, $K696, 'Drinks List'!DI$11:DI$1010))</f>
        <v/>
      </c>
      <c r="AF696" s="21"/>
      <c r="AG696" s="59" t="str">
        <f>IF($K696="", "", SUMIF('Drinks List'!DL$11:DL$1010, $K696, 'Drinks List'!DK$11:DK$1010))</f>
        <v/>
      </c>
      <c r="AH696" s="21"/>
      <c r="AI696" s="59" t="str">
        <f>IF($K696="", "", SUMIF('Drinks List'!DN$11:DN$1010, $K696, 'Drinks List'!DM$11:DM$1010))</f>
        <v/>
      </c>
      <c r="AJ696" s="21"/>
      <c r="AK696" s="59" t="str">
        <f>IF($K696="", "", SUMIF('Drinks List'!DP$11:DP$1010, $K696, 'Drinks List'!DO$11:DO$1010))</f>
        <v/>
      </c>
      <c r="AL696" s="21"/>
      <c r="AM696" s="59" t="str">
        <f>IF($K696="", "", SUMIF('Drinks List'!DR$11:DR$1010, $K696, 'Drinks List'!DQ$11:DQ$1010))</f>
        <v/>
      </c>
      <c r="AN696" s="21"/>
      <c r="AO696" s="59" t="str">
        <f>IF($K696="", "", SUMIF('Drinks List'!DT$11:DT$1010, $K696, 'Drinks List'!DS$11:DS$1010))</f>
        <v/>
      </c>
      <c r="AP696" s="21"/>
      <c r="AQ696" s="59" t="str">
        <f>IF($K696="", "", SUMIF('Drinks List'!DV$11:DV$1010, $K696, 'Drinks List'!DU$11:DU$1010))</f>
        <v/>
      </c>
      <c r="AR696" s="21"/>
      <c r="AS696" s="59" t="str">
        <f>IF($K696="", "", SUMIF('Drinks List'!DX$11:DX$1010, $K696, 'Drinks List'!DW$11:DW$1010))</f>
        <v/>
      </c>
      <c r="AT696" s="21"/>
      <c r="AU696" s="59" t="str">
        <f>IF($K696="", "", SUMIF('Drinks List'!DZ$11:DZ$1010, $K696, 'Drinks List'!DY$11:DY$1010))</f>
        <v/>
      </c>
      <c r="AV696" s="21"/>
      <c r="AW696" s="59" t="str">
        <f>IF($K696="", "", SUMIF('Drinks List'!EB$11:EB$1010, $K696, 'Drinks List'!EA$11:EA$1010))</f>
        <v/>
      </c>
      <c r="AX696" s="21"/>
      <c r="AY696" s="59" t="str">
        <f>IF($K696="", "", SUMIF('Drinks List'!ED$11:ED$1010, $K696, 'Drinks List'!EC$11:EC$1010))</f>
        <v/>
      </c>
      <c r="AZ696" s="21"/>
      <c r="BA696" s="59" t="str">
        <f>IF($K696="", "", SUMIF('Drinks List'!EF$11:EF$1010, $K696, 'Drinks List'!EE$11:EE$1010))</f>
        <v/>
      </c>
      <c r="BB696" s="21"/>
      <c r="BC696" s="59" t="str">
        <f>IF($K696="", "", SUMIF('Drinks List'!EH$11:EH$1010, $K696, 'Drinks List'!EG$11:EG$1010))</f>
        <v/>
      </c>
      <c r="BD696" s="21"/>
      <c r="BE696" s="59" t="str">
        <f>IF($K696="", "", SUMIF('Drinks List'!EJ$11:EJ$1010, $K696, 'Drinks List'!EI$11:EI$1010))</f>
        <v/>
      </c>
      <c r="BF696" s="21"/>
      <c r="BG696" s="59" t="str">
        <f>IF($K696="", "", SUMIF('Drinks List'!EL$11:EL$1010, $K696, 'Drinks List'!EK$11:EK$1010))</f>
        <v/>
      </c>
      <c r="BH696" s="21"/>
      <c r="BI696" s="59" t="str">
        <f>IF($K696="", "", SUMIF('Drinks List'!EN$11:EN$1010, $K696, 'Drinks List'!EM$11:EM$1010))</f>
        <v/>
      </c>
      <c r="BJ696" s="21"/>
      <c r="BK696" s="59" t="str">
        <f>IF($K696="", "", SUMIF('Drinks List'!EP$11:EP$1010, $K696, 'Drinks List'!EO$11:EO$1010))</f>
        <v/>
      </c>
      <c r="BL696" s="21"/>
      <c r="BM696" s="59" t="str">
        <f>IF($K696="", "", SUMIF('Drinks List'!ER$11:ER$1010, $K696, 'Drinks List'!EQ$11:EQ$1010))</f>
        <v/>
      </c>
      <c r="BN696" s="21"/>
      <c r="BO696" s="65" t="str">
        <f>IF($K696="", "", SUMIF('Drinks List'!ET$11:ET$1010, $K696, 'Drinks List'!ES$11:ES$1010))</f>
        <v/>
      </c>
      <c r="BQ696" s="120" t="str">
        <f t="shared" si="213"/>
        <v/>
      </c>
      <c r="BR696" s="62" t="str">
        <f t="shared" si="214"/>
        <v/>
      </c>
      <c r="BS696" s="76" t="str">
        <f>IF(BQ696="", "", COUNTIF(BQ$11:BQ$1010, "&gt;"&amp;BQ696)+1+COUNTIF(BQ$11:BQ696, BQ696)-1)</f>
        <v/>
      </c>
      <c r="BT696" s="76" t="str">
        <f>IF(BR696="", "", COUNTIF(BR$11:BR$1010, "&lt;"&amp;BR696)+1+COUNTIF(BR$11:BR696, BR696)-1)</f>
        <v/>
      </c>
      <c r="BV696" s="76" t="str">
        <f t="shared" si="215"/>
        <v/>
      </c>
      <c r="BW696" s="124" t="str">
        <f t="shared" si="216"/>
        <v/>
      </c>
      <c r="BX696" s="115" t="str">
        <f t="shared" si="217"/>
        <v/>
      </c>
      <c r="BY696" s="125" t="str">
        <f t="shared" si="218"/>
        <v/>
      </c>
      <c r="CA696" s="106" t="str">
        <f t="shared" si="219"/>
        <v/>
      </c>
      <c r="CB696" s="22" t="str">
        <f t="shared" si="220"/>
        <v/>
      </c>
      <c r="CD696" s="76" t="str">
        <f>IF($J696="", "", IF($BV696=0, "", COUNTIF($J$11:$J$1010, "&lt;"&amp;$J696)+1+COUNTIF($J$11:$J696, $J696)-1))</f>
        <v/>
      </c>
    </row>
    <row r="697" spans="1:82" x14ac:dyDescent="0.25">
      <c r="A697" s="31"/>
      <c r="B697" s="19" t="str">
        <f t="shared" si="201"/>
        <v/>
      </c>
      <c r="C697" s="20" t="str">
        <f t="shared" si="202"/>
        <v/>
      </c>
      <c r="D697" s="29" t="str">
        <f t="shared" si="203"/>
        <v/>
      </c>
      <c r="E697" s="22" t="str">
        <f t="shared" si="204"/>
        <v/>
      </c>
      <c r="F697" s="31"/>
      <c r="G697" s="301"/>
      <c r="H697" s="302"/>
      <c r="I697" s="303"/>
      <c r="J697" s="304"/>
      <c r="K697" s="283"/>
      <c r="L697" s="305"/>
      <c r="M697" s="285"/>
      <c r="N697" s="287"/>
      <c r="O697" s="31"/>
      <c r="P697" s="19" t="str">
        <f t="shared" si="205"/>
        <v/>
      </c>
      <c r="Q697" s="20" t="str">
        <f t="shared" si="206"/>
        <v/>
      </c>
      <c r="R697" s="29" t="str">
        <f t="shared" si="207"/>
        <v/>
      </c>
      <c r="S697" s="22" t="str">
        <f t="shared" si="208"/>
        <v/>
      </c>
      <c r="T697" s="31"/>
      <c r="U697" s="69" t="str">
        <f t="shared" si="209"/>
        <v/>
      </c>
      <c r="V697" s="31"/>
      <c r="X697" s="76" t="str">
        <f t="shared" si="210"/>
        <v/>
      </c>
      <c r="Z697" s="76" t="str">
        <f t="shared" si="211"/>
        <v/>
      </c>
      <c r="AA697" s="76" t="str">
        <f t="shared" si="212"/>
        <v/>
      </c>
      <c r="AC697" s="19" t="str">
        <f>IF($K697="", "", SUMIF('Drinks List'!DH$11:DH$1010, $K697, 'Drinks List'!DG$11:DG$1010))</f>
        <v/>
      </c>
      <c r="AD697" s="21"/>
      <c r="AE697" s="59" t="str">
        <f>IF($K697="", "", SUMIF('Drinks List'!DJ$11:DJ$1010, $K697, 'Drinks List'!DI$11:DI$1010))</f>
        <v/>
      </c>
      <c r="AF697" s="21"/>
      <c r="AG697" s="59" t="str">
        <f>IF($K697="", "", SUMIF('Drinks List'!DL$11:DL$1010, $K697, 'Drinks List'!DK$11:DK$1010))</f>
        <v/>
      </c>
      <c r="AH697" s="21"/>
      <c r="AI697" s="59" t="str">
        <f>IF($K697="", "", SUMIF('Drinks List'!DN$11:DN$1010, $K697, 'Drinks List'!DM$11:DM$1010))</f>
        <v/>
      </c>
      <c r="AJ697" s="21"/>
      <c r="AK697" s="59" t="str">
        <f>IF($K697="", "", SUMIF('Drinks List'!DP$11:DP$1010, $K697, 'Drinks List'!DO$11:DO$1010))</f>
        <v/>
      </c>
      <c r="AL697" s="21"/>
      <c r="AM697" s="59" t="str">
        <f>IF($K697="", "", SUMIF('Drinks List'!DR$11:DR$1010, $K697, 'Drinks List'!DQ$11:DQ$1010))</f>
        <v/>
      </c>
      <c r="AN697" s="21"/>
      <c r="AO697" s="59" t="str">
        <f>IF($K697="", "", SUMIF('Drinks List'!DT$11:DT$1010, $K697, 'Drinks List'!DS$11:DS$1010))</f>
        <v/>
      </c>
      <c r="AP697" s="21"/>
      <c r="AQ697" s="59" t="str">
        <f>IF($K697="", "", SUMIF('Drinks List'!DV$11:DV$1010, $K697, 'Drinks List'!DU$11:DU$1010))</f>
        <v/>
      </c>
      <c r="AR697" s="21"/>
      <c r="AS697" s="59" t="str">
        <f>IF($K697="", "", SUMIF('Drinks List'!DX$11:DX$1010, $K697, 'Drinks List'!DW$11:DW$1010))</f>
        <v/>
      </c>
      <c r="AT697" s="21"/>
      <c r="AU697" s="59" t="str">
        <f>IF($K697="", "", SUMIF('Drinks List'!DZ$11:DZ$1010, $K697, 'Drinks List'!DY$11:DY$1010))</f>
        <v/>
      </c>
      <c r="AV697" s="21"/>
      <c r="AW697" s="59" t="str">
        <f>IF($K697="", "", SUMIF('Drinks List'!EB$11:EB$1010, $K697, 'Drinks List'!EA$11:EA$1010))</f>
        <v/>
      </c>
      <c r="AX697" s="21"/>
      <c r="AY697" s="59" t="str">
        <f>IF($K697="", "", SUMIF('Drinks List'!ED$11:ED$1010, $K697, 'Drinks List'!EC$11:EC$1010))</f>
        <v/>
      </c>
      <c r="AZ697" s="21"/>
      <c r="BA697" s="59" t="str">
        <f>IF($K697="", "", SUMIF('Drinks List'!EF$11:EF$1010, $K697, 'Drinks List'!EE$11:EE$1010))</f>
        <v/>
      </c>
      <c r="BB697" s="21"/>
      <c r="BC697" s="59" t="str">
        <f>IF($K697="", "", SUMIF('Drinks List'!EH$11:EH$1010, $K697, 'Drinks List'!EG$11:EG$1010))</f>
        <v/>
      </c>
      <c r="BD697" s="21"/>
      <c r="BE697" s="59" t="str">
        <f>IF($K697="", "", SUMIF('Drinks List'!EJ$11:EJ$1010, $K697, 'Drinks List'!EI$11:EI$1010))</f>
        <v/>
      </c>
      <c r="BF697" s="21"/>
      <c r="BG697" s="59" t="str">
        <f>IF($K697="", "", SUMIF('Drinks List'!EL$11:EL$1010, $K697, 'Drinks List'!EK$11:EK$1010))</f>
        <v/>
      </c>
      <c r="BH697" s="21"/>
      <c r="BI697" s="59" t="str">
        <f>IF($K697="", "", SUMIF('Drinks List'!EN$11:EN$1010, $K697, 'Drinks List'!EM$11:EM$1010))</f>
        <v/>
      </c>
      <c r="BJ697" s="21"/>
      <c r="BK697" s="59" t="str">
        <f>IF($K697="", "", SUMIF('Drinks List'!EP$11:EP$1010, $K697, 'Drinks List'!EO$11:EO$1010))</f>
        <v/>
      </c>
      <c r="BL697" s="21"/>
      <c r="BM697" s="59" t="str">
        <f>IF($K697="", "", SUMIF('Drinks List'!ER$11:ER$1010, $K697, 'Drinks List'!EQ$11:EQ$1010))</f>
        <v/>
      </c>
      <c r="BN697" s="21"/>
      <c r="BO697" s="65" t="str">
        <f>IF($K697="", "", SUMIF('Drinks List'!ET$11:ET$1010, $K697, 'Drinks List'!ES$11:ES$1010))</f>
        <v/>
      </c>
      <c r="BQ697" s="120" t="str">
        <f t="shared" si="213"/>
        <v/>
      </c>
      <c r="BR697" s="62" t="str">
        <f t="shared" si="214"/>
        <v/>
      </c>
      <c r="BS697" s="76" t="str">
        <f>IF(BQ697="", "", COUNTIF(BQ$11:BQ$1010, "&gt;"&amp;BQ697)+1+COUNTIF(BQ$11:BQ697, BQ697)-1)</f>
        <v/>
      </c>
      <c r="BT697" s="76" t="str">
        <f>IF(BR697="", "", COUNTIF(BR$11:BR$1010, "&lt;"&amp;BR697)+1+COUNTIF(BR$11:BR697, BR697)-1)</f>
        <v/>
      </c>
      <c r="BV697" s="76" t="str">
        <f t="shared" si="215"/>
        <v/>
      </c>
      <c r="BW697" s="124" t="str">
        <f t="shared" si="216"/>
        <v/>
      </c>
      <c r="BX697" s="115" t="str">
        <f t="shared" si="217"/>
        <v/>
      </c>
      <c r="BY697" s="125" t="str">
        <f t="shared" si="218"/>
        <v/>
      </c>
      <c r="CA697" s="106" t="str">
        <f t="shared" si="219"/>
        <v/>
      </c>
      <c r="CB697" s="22" t="str">
        <f t="shared" si="220"/>
        <v/>
      </c>
      <c r="CD697" s="76" t="str">
        <f>IF($J697="", "", IF($BV697=0, "", COUNTIF($J$11:$J$1010, "&lt;"&amp;$J697)+1+COUNTIF($J$11:$J697, $J697)-1))</f>
        <v/>
      </c>
    </row>
    <row r="698" spans="1:82" x14ac:dyDescent="0.25">
      <c r="A698" s="31"/>
      <c r="B698" s="19" t="str">
        <f t="shared" si="201"/>
        <v/>
      </c>
      <c r="C698" s="20" t="str">
        <f t="shared" si="202"/>
        <v/>
      </c>
      <c r="D698" s="29" t="str">
        <f t="shared" si="203"/>
        <v/>
      </c>
      <c r="E698" s="22" t="str">
        <f t="shared" si="204"/>
        <v/>
      </c>
      <c r="F698" s="31"/>
      <c r="G698" s="301"/>
      <c r="H698" s="302"/>
      <c r="I698" s="303"/>
      <c r="J698" s="304"/>
      <c r="K698" s="283"/>
      <c r="L698" s="305"/>
      <c r="M698" s="285"/>
      <c r="N698" s="287"/>
      <c r="O698" s="31"/>
      <c r="P698" s="19" t="str">
        <f t="shared" si="205"/>
        <v/>
      </c>
      <c r="Q698" s="20" t="str">
        <f t="shared" si="206"/>
        <v/>
      </c>
      <c r="R698" s="29" t="str">
        <f t="shared" si="207"/>
        <v/>
      </c>
      <c r="S698" s="22" t="str">
        <f t="shared" si="208"/>
        <v/>
      </c>
      <c r="T698" s="31"/>
      <c r="U698" s="69" t="str">
        <f t="shared" si="209"/>
        <v/>
      </c>
      <c r="V698" s="31"/>
      <c r="X698" s="76" t="str">
        <f t="shared" si="210"/>
        <v/>
      </c>
      <c r="Z698" s="76" t="str">
        <f t="shared" si="211"/>
        <v/>
      </c>
      <c r="AA698" s="76" t="str">
        <f t="shared" si="212"/>
        <v/>
      </c>
      <c r="AC698" s="19" t="str">
        <f>IF($K698="", "", SUMIF('Drinks List'!DH$11:DH$1010, $K698, 'Drinks List'!DG$11:DG$1010))</f>
        <v/>
      </c>
      <c r="AD698" s="21"/>
      <c r="AE698" s="59" t="str">
        <f>IF($K698="", "", SUMIF('Drinks List'!DJ$11:DJ$1010, $K698, 'Drinks List'!DI$11:DI$1010))</f>
        <v/>
      </c>
      <c r="AF698" s="21"/>
      <c r="AG698" s="59" t="str">
        <f>IF($K698="", "", SUMIF('Drinks List'!DL$11:DL$1010, $K698, 'Drinks List'!DK$11:DK$1010))</f>
        <v/>
      </c>
      <c r="AH698" s="21"/>
      <c r="AI698" s="59" t="str">
        <f>IF($K698="", "", SUMIF('Drinks List'!DN$11:DN$1010, $K698, 'Drinks List'!DM$11:DM$1010))</f>
        <v/>
      </c>
      <c r="AJ698" s="21"/>
      <c r="AK698" s="59" t="str">
        <f>IF($K698="", "", SUMIF('Drinks List'!DP$11:DP$1010, $K698, 'Drinks List'!DO$11:DO$1010))</f>
        <v/>
      </c>
      <c r="AL698" s="21"/>
      <c r="AM698" s="59" t="str">
        <f>IF($K698="", "", SUMIF('Drinks List'!DR$11:DR$1010, $K698, 'Drinks List'!DQ$11:DQ$1010))</f>
        <v/>
      </c>
      <c r="AN698" s="21"/>
      <c r="AO698" s="59" t="str">
        <f>IF($K698="", "", SUMIF('Drinks List'!DT$11:DT$1010, $K698, 'Drinks List'!DS$11:DS$1010))</f>
        <v/>
      </c>
      <c r="AP698" s="21"/>
      <c r="AQ698" s="59" t="str">
        <f>IF($K698="", "", SUMIF('Drinks List'!DV$11:DV$1010, $K698, 'Drinks List'!DU$11:DU$1010))</f>
        <v/>
      </c>
      <c r="AR698" s="21"/>
      <c r="AS698" s="59" t="str">
        <f>IF($K698="", "", SUMIF('Drinks List'!DX$11:DX$1010, $K698, 'Drinks List'!DW$11:DW$1010))</f>
        <v/>
      </c>
      <c r="AT698" s="21"/>
      <c r="AU698" s="59" t="str">
        <f>IF($K698="", "", SUMIF('Drinks List'!DZ$11:DZ$1010, $K698, 'Drinks List'!DY$11:DY$1010))</f>
        <v/>
      </c>
      <c r="AV698" s="21"/>
      <c r="AW698" s="59" t="str">
        <f>IF($K698="", "", SUMIF('Drinks List'!EB$11:EB$1010, $K698, 'Drinks List'!EA$11:EA$1010))</f>
        <v/>
      </c>
      <c r="AX698" s="21"/>
      <c r="AY698" s="59" t="str">
        <f>IF($K698="", "", SUMIF('Drinks List'!ED$11:ED$1010, $K698, 'Drinks List'!EC$11:EC$1010))</f>
        <v/>
      </c>
      <c r="AZ698" s="21"/>
      <c r="BA698" s="59" t="str">
        <f>IF($K698="", "", SUMIF('Drinks List'!EF$11:EF$1010, $K698, 'Drinks List'!EE$11:EE$1010))</f>
        <v/>
      </c>
      <c r="BB698" s="21"/>
      <c r="BC698" s="59" t="str">
        <f>IF($K698="", "", SUMIF('Drinks List'!EH$11:EH$1010, $K698, 'Drinks List'!EG$11:EG$1010))</f>
        <v/>
      </c>
      <c r="BD698" s="21"/>
      <c r="BE698" s="59" t="str">
        <f>IF($K698="", "", SUMIF('Drinks List'!EJ$11:EJ$1010, $K698, 'Drinks List'!EI$11:EI$1010))</f>
        <v/>
      </c>
      <c r="BF698" s="21"/>
      <c r="BG698" s="59" t="str">
        <f>IF($K698="", "", SUMIF('Drinks List'!EL$11:EL$1010, $K698, 'Drinks List'!EK$11:EK$1010))</f>
        <v/>
      </c>
      <c r="BH698" s="21"/>
      <c r="BI698" s="59" t="str">
        <f>IF($K698="", "", SUMIF('Drinks List'!EN$11:EN$1010, $K698, 'Drinks List'!EM$11:EM$1010))</f>
        <v/>
      </c>
      <c r="BJ698" s="21"/>
      <c r="BK698" s="59" t="str">
        <f>IF($K698="", "", SUMIF('Drinks List'!EP$11:EP$1010, $K698, 'Drinks List'!EO$11:EO$1010))</f>
        <v/>
      </c>
      <c r="BL698" s="21"/>
      <c r="BM698" s="59" t="str">
        <f>IF($K698="", "", SUMIF('Drinks List'!ER$11:ER$1010, $K698, 'Drinks List'!EQ$11:EQ$1010))</f>
        <v/>
      </c>
      <c r="BN698" s="21"/>
      <c r="BO698" s="65" t="str">
        <f>IF($K698="", "", SUMIF('Drinks List'!ET$11:ET$1010, $K698, 'Drinks List'!ES$11:ES$1010))</f>
        <v/>
      </c>
      <c r="BQ698" s="120" t="str">
        <f t="shared" si="213"/>
        <v/>
      </c>
      <c r="BR698" s="62" t="str">
        <f t="shared" si="214"/>
        <v/>
      </c>
      <c r="BS698" s="76" t="str">
        <f>IF(BQ698="", "", COUNTIF(BQ$11:BQ$1010, "&gt;"&amp;BQ698)+1+COUNTIF(BQ$11:BQ698, BQ698)-1)</f>
        <v/>
      </c>
      <c r="BT698" s="76" t="str">
        <f>IF(BR698="", "", COUNTIF(BR$11:BR$1010, "&lt;"&amp;BR698)+1+COUNTIF(BR$11:BR698, BR698)-1)</f>
        <v/>
      </c>
      <c r="BV698" s="76" t="str">
        <f t="shared" si="215"/>
        <v/>
      </c>
      <c r="BW698" s="124" t="str">
        <f t="shared" si="216"/>
        <v/>
      </c>
      <c r="BX698" s="115" t="str">
        <f t="shared" si="217"/>
        <v/>
      </c>
      <c r="BY698" s="125" t="str">
        <f t="shared" si="218"/>
        <v/>
      </c>
      <c r="CA698" s="106" t="str">
        <f t="shared" si="219"/>
        <v/>
      </c>
      <c r="CB698" s="22" t="str">
        <f t="shared" si="220"/>
        <v/>
      </c>
      <c r="CD698" s="76" t="str">
        <f>IF($J698="", "", IF($BV698=0, "", COUNTIF($J$11:$J$1010, "&lt;"&amp;$J698)+1+COUNTIF($J$11:$J698, $J698)-1))</f>
        <v/>
      </c>
    </row>
    <row r="699" spans="1:82" x14ac:dyDescent="0.25">
      <c r="A699" s="31"/>
      <c r="B699" s="19" t="str">
        <f t="shared" si="201"/>
        <v/>
      </c>
      <c r="C699" s="20" t="str">
        <f t="shared" si="202"/>
        <v/>
      </c>
      <c r="D699" s="29" t="str">
        <f t="shared" si="203"/>
        <v/>
      </c>
      <c r="E699" s="22" t="str">
        <f t="shared" si="204"/>
        <v/>
      </c>
      <c r="F699" s="31"/>
      <c r="G699" s="301"/>
      <c r="H699" s="302"/>
      <c r="I699" s="303"/>
      <c r="J699" s="304"/>
      <c r="K699" s="283"/>
      <c r="L699" s="305"/>
      <c r="M699" s="285"/>
      <c r="N699" s="287"/>
      <c r="O699" s="31"/>
      <c r="P699" s="19" t="str">
        <f t="shared" si="205"/>
        <v/>
      </c>
      <c r="Q699" s="20" t="str">
        <f t="shared" si="206"/>
        <v/>
      </c>
      <c r="R699" s="29" t="str">
        <f t="shared" si="207"/>
        <v/>
      </c>
      <c r="S699" s="22" t="str">
        <f t="shared" si="208"/>
        <v/>
      </c>
      <c r="T699" s="31"/>
      <c r="U699" s="69" t="str">
        <f t="shared" si="209"/>
        <v/>
      </c>
      <c r="V699" s="31"/>
      <c r="X699" s="76" t="str">
        <f t="shared" si="210"/>
        <v/>
      </c>
      <c r="Z699" s="76" t="str">
        <f t="shared" si="211"/>
        <v/>
      </c>
      <c r="AA699" s="76" t="str">
        <f t="shared" si="212"/>
        <v/>
      </c>
      <c r="AC699" s="19" t="str">
        <f>IF($K699="", "", SUMIF('Drinks List'!DH$11:DH$1010, $K699, 'Drinks List'!DG$11:DG$1010))</f>
        <v/>
      </c>
      <c r="AD699" s="21"/>
      <c r="AE699" s="59" t="str">
        <f>IF($K699="", "", SUMIF('Drinks List'!DJ$11:DJ$1010, $K699, 'Drinks List'!DI$11:DI$1010))</f>
        <v/>
      </c>
      <c r="AF699" s="21"/>
      <c r="AG699" s="59" t="str">
        <f>IF($K699="", "", SUMIF('Drinks List'!DL$11:DL$1010, $K699, 'Drinks List'!DK$11:DK$1010))</f>
        <v/>
      </c>
      <c r="AH699" s="21"/>
      <c r="AI699" s="59" t="str">
        <f>IF($K699="", "", SUMIF('Drinks List'!DN$11:DN$1010, $K699, 'Drinks List'!DM$11:DM$1010))</f>
        <v/>
      </c>
      <c r="AJ699" s="21"/>
      <c r="AK699" s="59" t="str">
        <f>IF($K699="", "", SUMIF('Drinks List'!DP$11:DP$1010, $K699, 'Drinks List'!DO$11:DO$1010))</f>
        <v/>
      </c>
      <c r="AL699" s="21"/>
      <c r="AM699" s="59" t="str">
        <f>IF($K699="", "", SUMIF('Drinks List'!DR$11:DR$1010, $K699, 'Drinks List'!DQ$11:DQ$1010))</f>
        <v/>
      </c>
      <c r="AN699" s="21"/>
      <c r="AO699" s="59" t="str">
        <f>IF($K699="", "", SUMIF('Drinks List'!DT$11:DT$1010, $K699, 'Drinks List'!DS$11:DS$1010))</f>
        <v/>
      </c>
      <c r="AP699" s="21"/>
      <c r="AQ699" s="59" t="str">
        <f>IF($K699="", "", SUMIF('Drinks List'!DV$11:DV$1010, $K699, 'Drinks List'!DU$11:DU$1010))</f>
        <v/>
      </c>
      <c r="AR699" s="21"/>
      <c r="AS699" s="59" t="str">
        <f>IF($K699="", "", SUMIF('Drinks List'!DX$11:DX$1010, $K699, 'Drinks List'!DW$11:DW$1010))</f>
        <v/>
      </c>
      <c r="AT699" s="21"/>
      <c r="AU699" s="59" t="str">
        <f>IF($K699="", "", SUMIF('Drinks List'!DZ$11:DZ$1010, $K699, 'Drinks List'!DY$11:DY$1010))</f>
        <v/>
      </c>
      <c r="AV699" s="21"/>
      <c r="AW699" s="59" t="str">
        <f>IF($K699="", "", SUMIF('Drinks List'!EB$11:EB$1010, $K699, 'Drinks List'!EA$11:EA$1010))</f>
        <v/>
      </c>
      <c r="AX699" s="21"/>
      <c r="AY699" s="59" t="str">
        <f>IF($K699="", "", SUMIF('Drinks List'!ED$11:ED$1010, $K699, 'Drinks List'!EC$11:EC$1010))</f>
        <v/>
      </c>
      <c r="AZ699" s="21"/>
      <c r="BA699" s="59" t="str">
        <f>IF($K699="", "", SUMIF('Drinks List'!EF$11:EF$1010, $K699, 'Drinks List'!EE$11:EE$1010))</f>
        <v/>
      </c>
      <c r="BB699" s="21"/>
      <c r="BC699" s="59" t="str">
        <f>IF($K699="", "", SUMIF('Drinks List'!EH$11:EH$1010, $K699, 'Drinks List'!EG$11:EG$1010))</f>
        <v/>
      </c>
      <c r="BD699" s="21"/>
      <c r="BE699" s="59" t="str">
        <f>IF($K699="", "", SUMIF('Drinks List'!EJ$11:EJ$1010, $K699, 'Drinks List'!EI$11:EI$1010))</f>
        <v/>
      </c>
      <c r="BF699" s="21"/>
      <c r="BG699" s="59" t="str">
        <f>IF($K699="", "", SUMIF('Drinks List'!EL$11:EL$1010, $K699, 'Drinks List'!EK$11:EK$1010))</f>
        <v/>
      </c>
      <c r="BH699" s="21"/>
      <c r="BI699" s="59" t="str">
        <f>IF($K699="", "", SUMIF('Drinks List'!EN$11:EN$1010, $K699, 'Drinks List'!EM$11:EM$1010))</f>
        <v/>
      </c>
      <c r="BJ699" s="21"/>
      <c r="BK699" s="59" t="str">
        <f>IF($K699="", "", SUMIF('Drinks List'!EP$11:EP$1010, $K699, 'Drinks List'!EO$11:EO$1010))</f>
        <v/>
      </c>
      <c r="BL699" s="21"/>
      <c r="BM699" s="59" t="str">
        <f>IF($K699="", "", SUMIF('Drinks List'!ER$11:ER$1010, $K699, 'Drinks List'!EQ$11:EQ$1010))</f>
        <v/>
      </c>
      <c r="BN699" s="21"/>
      <c r="BO699" s="65" t="str">
        <f>IF($K699="", "", SUMIF('Drinks List'!ET$11:ET$1010, $K699, 'Drinks List'!ES$11:ES$1010))</f>
        <v/>
      </c>
      <c r="BQ699" s="120" t="str">
        <f t="shared" si="213"/>
        <v/>
      </c>
      <c r="BR699" s="62" t="str">
        <f t="shared" si="214"/>
        <v/>
      </c>
      <c r="BS699" s="76" t="str">
        <f>IF(BQ699="", "", COUNTIF(BQ$11:BQ$1010, "&gt;"&amp;BQ699)+1+COUNTIF(BQ$11:BQ699, BQ699)-1)</f>
        <v/>
      </c>
      <c r="BT699" s="76" t="str">
        <f>IF(BR699="", "", COUNTIF(BR$11:BR$1010, "&lt;"&amp;BR699)+1+COUNTIF(BR$11:BR699, BR699)-1)</f>
        <v/>
      </c>
      <c r="BV699" s="76" t="str">
        <f t="shared" si="215"/>
        <v/>
      </c>
      <c r="BW699" s="124" t="str">
        <f t="shared" si="216"/>
        <v/>
      </c>
      <c r="BX699" s="115" t="str">
        <f t="shared" si="217"/>
        <v/>
      </c>
      <c r="BY699" s="125" t="str">
        <f t="shared" si="218"/>
        <v/>
      </c>
      <c r="CA699" s="106" t="str">
        <f t="shared" si="219"/>
        <v/>
      </c>
      <c r="CB699" s="22" t="str">
        <f t="shared" si="220"/>
        <v/>
      </c>
      <c r="CD699" s="76" t="str">
        <f>IF($J699="", "", IF($BV699=0, "", COUNTIF($J$11:$J$1010, "&lt;"&amp;$J699)+1+COUNTIF($J$11:$J699, $J699)-1))</f>
        <v/>
      </c>
    </row>
    <row r="700" spans="1:82" x14ac:dyDescent="0.25">
      <c r="A700" s="31"/>
      <c r="B700" s="19" t="str">
        <f t="shared" si="201"/>
        <v/>
      </c>
      <c r="C700" s="20" t="str">
        <f t="shared" si="202"/>
        <v/>
      </c>
      <c r="D700" s="29" t="str">
        <f t="shared" si="203"/>
        <v/>
      </c>
      <c r="E700" s="22" t="str">
        <f t="shared" si="204"/>
        <v/>
      </c>
      <c r="F700" s="31"/>
      <c r="G700" s="301"/>
      <c r="H700" s="302"/>
      <c r="I700" s="303"/>
      <c r="J700" s="304"/>
      <c r="K700" s="283"/>
      <c r="L700" s="305"/>
      <c r="M700" s="285"/>
      <c r="N700" s="287"/>
      <c r="O700" s="31"/>
      <c r="P700" s="19" t="str">
        <f t="shared" si="205"/>
        <v/>
      </c>
      <c r="Q700" s="20" t="str">
        <f t="shared" si="206"/>
        <v/>
      </c>
      <c r="R700" s="29" t="str">
        <f t="shared" si="207"/>
        <v/>
      </c>
      <c r="S700" s="22" t="str">
        <f t="shared" si="208"/>
        <v/>
      </c>
      <c r="T700" s="31"/>
      <c r="U700" s="69" t="str">
        <f t="shared" si="209"/>
        <v/>
      </c>
      <c r="V700" s="31"/>
      <c r="X700" s="76" t="str">
        <f t="shared" si="210"/>
        <v/>
      </c>
      <c r="Z700" s="76" t="str">
        <f t="shared" si="211"/>
        <v/>
      </c>
      <c r="AA700" s="76" t="str">
        <f t="shared" si="212"/>
        <v/>
      </c>
      <c r="AC700" s="19" t="str">
        <f>IF($K700="", "", SUMIF('Drinks List'!DH$11:DH$1010, $K700, 'Drinks List'!DG$11:DG$1010))</f>
        <v/>
      </c>
      <c r="AD700" s="21"/>
      <c r="AE700" s="59" t="str">
        <f>IF($K700="", "", SUMIF('Drinks List'!DJ$11:DJ$1010, $K700, 'Drinks List'!DI$11:DI$1010))</f>
        <v/>
      </c>
      <c r="AF700" s="21"/>
      <c r="AG700" s="59" t="str">
        <f>IF($K700="", "", SUMIF('Drinks List'!DL$11:DL$1010, $K700, 'Drinks List'!DK$11:DK$1010))</f>
        <v/>
      </c>
      <c r="AH700" s="21"/>
      <c r="AI700" s="59" t="str">
        <f>IF($K700="", "", SUMIF('Drinks List'!DN$11:DN$1010, $K700, 'Drinks List'!DM$11:DM$1010))</f>
        <v/>
      </c>
      <c r="AJ700" s="21"/>
      <c r="AK700" s="59" t="str">
        <f>IF($K700="", "", SUMIF('Drinks List'!DP$11:DP$1010, $K700, 'Drinks List'!DO$11:DO$1010))</f>
        <v/>
      </c>
      <c r="AL700" s="21"/>
      <c r="AM700" s="59" t="str">
        <f>IF($K700="", "", SUMIF('Drinks List'!DR$11:DR$1010, $K700, 'Drinks List'!DQ$11:DQ$1010))</f>
        <v/>
      </c>
      <c r="AN700" s="21"/>
      <c r="AO700" s="59" t="str">
        <f>IF($K700="", "", SUMIF('Drinks List'!DT$11:DT$1010, $K700, 'Drinks List'!DS$11:DS$1010))</f>
        <v/>
      </c>
      <c r="AP700" s="21"/>
      <c r="AQ700" s="59" t="str">
        <f>IF($K700="", "", SUMIF('Drinks List'!DV$11:DV$1010, $K700, 'Drinks List'!DU$11:DU$1010))</f>
        <v/>
      </c>
      <c r="AR700" s="21"/>
      <c r="AS700" s="59" t="str">
        <f>IF($K700="", "", SUMIF('Drinks List'!DX$11:DX$1010, $K700, 'Drinks List'!DW$11:DW$1010))</f>
        <v/>
      </c>
      <c r="AT700" s="21"/>
      <c r="AU700" s="59" t="str">
        <f>IF($K700="", "", SUMIF('Drinks List'!DZ$11:DZ$1010, $K700, 'Drinks List'!DY$11:DY$1010))</f>
        <v/>
      </c>
      <c r="AV700" s="21"/>
      <c r="AW700" s="59" t="str">
        <f>IF($K700="", "", SUMIF('Drinks List'!EB$11:EB$1010, $K700, 'Drinks List'!EA$11:EA$1010))</f>
        <v/>
      </c>
      <c r="AX700" s="21"/>
      <c r="AY700" s="59" t="str">
        <f>IF($K700="", "", SUMIF('Drinks List'!ED$11:ED$1010, $K700, 'Drinks List'!EC$11:EC$1010))</f>
        <v/>
      </c>
      <c r="AZ700" s="21"/>
      <c r="BA700" s="59" t="str">
        <f>IF($K700="", "", SUMIF('Drinks List'!EF$11:EF$1010, $K700, 'Drinks List'!EE$11:EE$1010))</f>
        <v/>
      </c>
      <c r="BB700" s="21"/>
      <c r="BC700" s="59" t="str">
        <f>IF($K700="", "", SUMIF('Drinks List'!EH$11:EH$1010, $K700, 'Drinks List'!EG$11:EG$1010))</f>
        <v/>
      </c>
      <c r="BD700" s="21"/>
      <c r="BE700" s="59" t="str">
        <f>IF($K700="", "", SUMIF('Drinks List'!EJ$11:EJ$1010, $K700, 'Drinks List'!EI$11:EI$1010))</f>
        <v/>
      </c>
      <c r="BF700" s="21"/>
      <c r="BG700" s="59" t="str">
        <f>IF($K700="", "", SUMIF('Drinks List'!EL$11:EL$1010, $K700, 'Drinks List'!EK$11:EK$1010))</f>
        <v/>
      </c>
      <c r="BH700" s="21"/>
      <c r="BI700" s="59" t="str">
        <f>IF($K700="", "", SUMIF('Drinks List'!EN$11:EN$1010, $K700, 'Drinks List'!EM$11:EM$1010))</f>
        <v/>
      </c>
      <c r="BJ700" s="21"/>
      <c r="BK700" s="59" t="str">
        <f>IF($K700="", "", SUMIF('Drinks List'!EP$11:EP$1010, $K700, 'Drinks List'!EO$11:EO$1010))</f>
        <v/>
      </c>
      <c r="BL700" s="21"/>
      <c r="BM700" s="59" t="str">
        <f>IF($K700="", "", SUMIF('Drinks List'!ER$11:ER$1010, $K700, 'Drinks List'!EQ$11:EQ$1010))</f>
        <v/>
      </c>
      <c r="BN700" s="21"/>
      <c r="BO700" s="65" t="str">
        <f>IF($K700="", "", SUMIF('Drinks List'!ET$11:ET$1010, $K700, 'Drinks List'!ES$11:ES$1010))</f>
        <v/>
      </c>
      <c r="BQ700" s="120" t="str">
        <f t="shared" si="213"/>
        <v/>
      </c>
      <c r="BR700" s="62" t="str">
        <f t="shared" si="214"/>
        <v/>
      </c>
      <c r="BS700" s="76" t="str">
        <f>IF(BQ700="", "", COUNTIF(BQ$11:BQ$1010, "&gt;"&amp;BQ700)+1+COUNTIF(BQ$11:BQ700, BQ700)-1)</f>
        <v/>
      </c>
      <c r="BT700" s="76" t="str">
        <f>IF(BR700="", "", COUNTIF(BR$11:BR$1010, "&lt;"&amp;BR700)+1+COUNTIF(BR$11:BR700, BR700)-1)</f>
        <v/>
      </c>
      <c r="BV700" s="76" t="str">
        <f t="shared" si="215"/>
        <v/>
      </c>
      <c r="BW700" s="124" t="str">
        <f t="shared" si="216"/>
        <v/>
      </c>
      <c r="BX700" s="115" t="str">
        <f t="shared" si="217"/>
        <v/>
      </c>
      <c r="BY700" s="125" t="str">
        <f t="shared" si="218"/>
        <v/>
      </c>
      <c r="CA700" s="106" t="str">
        <f t="shared" si="219"/>
        <v/>
      </c>
      <c r="CB700" s="22" t="str">
        <f t="shared" si="220"/>
        <v/>
      </c>
      <c r="CD700" s="76" t="str">
        <f>IF($J700="", "", IF($BV700=0, "", COUNTIF($J$11:$J$1010, "&lt;"&amp;$J700)+1+COUNTIF($J$11:$J700, $J700)-1))</f>
        <v/>
      </c>
    </row>
    <row r="701" spans="1:82" x14ac:dyDescent="0.25">
      <c r="A701" s="31"/>
      <c r="B701" s="19" t="str">
        <f t="shared" si="201"/>
        <v/>
      </c>
      <c r="C701" s="20" t="str">
        <f t="shared" si="202"/>
        <v/>
      </c>
      <c r="D701" s="29" t="str">
        <f t="shared" si="203"/>
        <v/>
      </c>
      <c r="E701" s="22" t="str">
        <f t="shared" si="204"/>
        <v/>
      </c>
      <c r="F701" s="31"/>
      <c r="G701" s="301"/>
      <c r="H701" s="302"/>
      <c r="I701" s="303"/>
      <c r="J701" s="304"/>
      <c r="K701" s="283"/>
      <c r="L701" s="305"/>
      <c r="M701" s="285"/>
      <c r="N701" s="287"/>
      <c r="O701" s="31"/>
      <c r="P701" s="19" t="str">
        <f t="shared" si="205"/>
        <v/>
      </c>
      <c r="Q701" s="20" t="str">
        <f t="shared" si="206"/>
        <v/>
      </c>
      <c r="R701" s="29" t="str">
        <f t="shared" si="207"/>
        <v/>
      </c>
      <c r="S701" s="22" t="str">
        <f t="shared" si="208"/>
        <v/>
      </c>
      <c r="T701" s="31"/>
      <c r="U701" s="69" t="str">
        <f t="shared" si="209"/>
        <v/>
      </c>
      <c r="V701" s="31"/>
      <c r="X701" s="76" t="str">
        <f t="shared" si="210"/>
        <v/>
      </c>
      <c r="Z701" s="76" t="str">
        <f t="shared" si="211"/>
        <v/>
      </c>
      <c r="AA701" s="76" t="str">
        <f t="shared" si="212"/>
        <v/>
      </c>
      <c r="AC701" s="19" t="str">
        <f>IF($K701="", "", SUMIF('Drinks List'!DH$11:DH$1010, $K701, 'Drinks List'!DG$11:DG$1010))</f>
        <v/>
      </c>
      <c r="AD701" s="21"/>
      <c r="AE701" s="59" t="str">
        <f>IF($K701="", "", SUMIF('Drinks List'!DJ$11:DJ$1010, $K701, 'Drinks List'!DI$11:DI$1010))</f>
        <v/>
      </c>
      <c r="AF701" s="21"/>
      <c r="AG701" s="59" t="str">
        <f>IF($K701="", "", SUMIF('Drinks List'!DL$11:DL$1010, $K701, 'Drinks List'!DK$11:DK$1010))</f>
        <v/>
      </c>
      <c r="AH701" s="21"/>
      <c r="AI701" s="59" t="str">
        <f>IF($K701="", "", SUMIF('Drinks List'!DN$11:DN$1010, $K701, 'Drinks List'!DM$11:DM$1010))</f>
        <v/>
      </c>
      <c r="AJ701" s="21"/>
      <c r="AK701" s="59" t="str">
        <f>IF($K701="", "", SUMIF('Drinks List'!DP$11:DP$1010, $K701, 'Drinks List'!DO$11:DO$1010))</f>
        <v/>
      </c>
      <c r="AL701" s="21"/>
      <c r="AM701" s="59" t="str">
        <f>IF($K701="", "", SUMIF('Drinks List'!DR$11:DR$1010, $K701, 'Drinks List'!DQ$11:DQ$1010))</f>
        <v/>
      </c>
      <c r="AN701" s="21"/>
      <c r="AO701" s="59" t="str">
        <f>IF($K701="", "", SUMIF('Drinks List'!DT$11:DT$1010, $K701, 'Drinks List'!DS$11:DS$1010))</f>
        <v/>
      </c>
      <c r="AP701" s="21"/>
      <c r="AQ701" s="59" t="str">
        <f>IF($K701="", "", SUMIF('Drinks List'!DV$11:DV$1010, $K701, 'Drinks List'!DU$11:DU$1010))</f>
        <v/>
      </c>
      <c r="AR701" s="21"/>
      <c r="AS701" s="59" t="str">
        <f>IF($K701="", "", SUMIF('Drinks List'!DX$11:DX$1010, $K701, 'Drinks List'!DW$11:DW$1010))</f>
        <v/>
      </c>
      <c r="AT701" s="21"/>
      <c r="AU701" s="59" t="str">
        <f>IF($K701="", "", SUMIF('Drinks List'!DZ$11:DZ$1010, $K701, 'Drinks List'!DY$11:DY$1010))</f>
        <v/>
      </c>
      <c r="AV701" s="21"/>
      <c r="AW701" s="59" t="str">
        <f>IF($K701="", "", SUMIF('Drinks List'!EB$11:EB$1010, $K701, 'Drinks List'!EA$11:EA$1010))</f>
        <v/>
      </c>
      <c r="AX701" s="21"/>
      <c r="AY701" s="59" t="str">
        <f>IF($K701="", "", SUMIF('Drinks List'!ED$11:ED$1010, $K701, 'Drinks List'!EC$11:EC$1010))</f>
        <v/>
      </c>
      <c r="AZ701" s="21"/>
      <c r="BA701" s="59" t="str">
        <f>IF($K701="", "", SUMIF('Drinks List'!EF$11:EF$1010, $K701, 'Drinks List'!EE$11:EE$1010))</f>
        <v/>
      </c>
      <c r="BB701" s="21"/>
      <c r="BC701" s="59" t="str">
        <f>IF($K701="", "", SUMIF('Drinks List'!EH$11:EH$1010, $K701, 'Drinks List'!EG$11:EG$1010))</f>
        <v/>
      </c>
      <c r="BD701" s="21"/>
      <c r="BE701" s="59" t="str">
        <f>IF($K701="", "", SUMIF('Drinks List'!EJ$11:EJ$1010, $K701, 'Drinks List'!EI$11:EI$1010))</f>
        <v/>
      </c>
      <c r="BF701" s="21"/>
      <c r="BG701" s="59" t="str">
        <f>IF($K701="", "", SUMIF('Drinks List'!EL$11:EL$1010, $K701, 'Drinks List'!EK$11:EK$1010))</f>
        <v/>
      </c>
      <c r="BH701" s="21"/>
      <c r="BI701" s="59" t="str">
        <f>IF($K701="", "", SUMIF('Drinks List'!EN$11:EN$1010, $K701, 'Drinks List'!EM$11:EM$1010))</f>
        <v/>
      </c>
      <c r="BJ701" s="21"/>
      <c r="BK701" s="59" t="str">
        <f>IF($K701="", "", SUMIF('Drinks List'!EP$11:EP$1010, $K701, 'Drinks List'!EO$11:EO$1010))</f>
        <v/>
      </c>
      <c r="BL701" s="21"/>
      <c r="BM701" s="59" t="str">
        <f>IF($K701="", "", SUMIF('Drinks List'!ER$11:ER$1010, $K701, 'Drinks List'!EQ$11:EQ$1010))</f>
        <v/>
      </c>
      <c r="BN701" s="21"/>
      <c r="BO701" s="65" t="str">
        <f>IF($K701="", "", SUMIF('Drinks List'!ET$11:ET$1010, $K701, 'Drinks List'!ES$11:ES$1010))</f>
        <v/>
      </c>
      <c r="BQ701" s="120" t="str">
        <f t="shared" si="213"/>
        <v/>
      </c>
      <c r="BR701" s="62" t="str">
        <f t="shared" si="214"/>
        <v/>
      </c>
      <c r="BS701" s="76" t="str">
        <f>IF(BQ701="", "", COUNTIF(BQ$11:BQ$1010, "&gt;"&amp;BQ701)+1+COUNTIF(BQ$11:BQ701, BQ701)-1)</f>
        <v/>
      </c>
      <c r="BT701" s="76" t="str">
        <f>IF(BR701="", "", COUNTIF(BR$11:BR$1010, "&lt;"&amp;BR701)+1+COUNTIF(BR$11:BR701, BR701)-1)</f>
        <v/>
      </c>
      <c r="BV701" s="76" t="str">
        <f t="shared" si="215"/>
        <v/>
      </c>
      <c r="BW701" s="124" t="str">
        <f t="shared" si="216"/>
        <v/>
      </c>
      <c r="BX701" s="115" t="str">
        <f t="shared" si="217"/>
        <v/>
      </c>
      <c r="BY701" s="125" t="str">
        <f t="shared" si="218"/>
        <v/>
      </c>
      <c r="CA701" s="106" t="str">
        <f t="shared" si="219"/>
        <v/>
      </c>
      <c r="CB701" s="22" t="str">
        <f t="shared" si="220"/>
        <v/>
      </c>
      <c r="CD701" s="76" t="str">
        <f>IF($J701="", "", IF($BV701=0, "", COUNTIF($J$11:$J$1010, "&lt;"&amp;$J701)+1+COUNTIF($J$11:$J701, $J701)-1))</f>
        <v/>
      </c>
    </row>
    <row r="702" spans="1:82" x14ac:dyDescent="0.25">
      <c r="A702" s="31"/>
      <c r="B702" s="19" t="str">
        <f t="shared" si="201"/>
        <v/>
      </c>
      <c r="C702" s="20" t="str">
        <f t="shared" si="202"/>
        <v/>
      </c>
      <c r="D702" s="29" t="str">
        <f t="shared" si="203"/>
        <v/>
      </c>
      <c r="E702" s="22" t="str">
        <f t="shared" si="204"/>
        <v/>
      </c>
      <c r="F702" s="31"/>
      <c r="G702" s="301"/>
      <c r="H702" s="302"/>
      <c r="I702" s="303"/>
      <c r="J702" s="304"/>
      <c r="K702" s="283"/>
      <c r="L702" s="305"/>
      <c r="M702" s="285"/>
      <c r="N702" s="287"/>
      <c r="O702" s="31"/>
      <c r="P702" s="19" t="str">
        <f t="shared" si="205"/>
        <v/>
      </c>
      <c r="Q702" s="20" t="str">
        <f t="shared" si="206"/>
        <v/>
      </c>
      <c r="R702" s="29" t="str">
        <f t="shared" si="207"/>
        <v/>
      </c>
      <c r="S702" s="22" t="str">
        <f t="shared" si="208"/>
        <v/>
      </c>
      <c r="T702" s="31"/>
      <c r="U702" s="69" t="str">
        <f t="shared" si="209"/>
        <v/>
      </c>
      <c r="V702" s="31"/>
      <c r="X702" s="76" t="str">
        <f t="shared" si="210"/>
        <v/>
      </c>
      <c r="Z702" s="76" t="str">
        <f t="shared" si="211"/>
        <v/>
      </c>
      <c r="AA702" s="76" t="str">
        <f t="shared" si="212"/>
        <v/>
      </c>
      <c r="AC702" s="19" t="str">
        <f>IF($K702="", "", SUMIF('Drinks List'!DH$11:DH$1010, $K702, 'Drinks List'!DG$11:DG$1010))</f>
        <v/>
      </c>
      <c r="AD702" s="21"/>
      <c r="AE702" s="59" t="str">
        <f>IF($K702="", "", SUMIF('Drinks List'!DJ$11:DJ$1010, $K702, 'Drinks List'!DI$11:DI$1010))</f>
        <v/>
      </c>
      <c r="AF702" s="21"/>
      <c r="AG702" s="59" t="str">
        <f>IF($K702="", "", SUMIF('Drinks List'!DL$11:DL$1010, $K702, 'Drinks List'!DK$11:DK$1010))</f>
        <v/>
      </c>
      <c r="AH702" s="21"/>
      <c r="AI702" s="59" t="str">
        <f>IF($K702="", "", SUMIF('Drinks List'!DN$11:DN$1010, $K702, 'Drinks List'!DM$11:DM$1010))</f>
        <v/>
      </c>
      <c r="AJ702" s="21"/>
      <c r="AK702" s="59" t="str">
        <f>IF($K702="", "", SUMIF('Drinks List'!DP$11:DP$1010, $K702, 'Drinks List'!DO$11:DO$1010))</f>
        <v/>
      </c>
      <c r="AL702" s="21"/>
      <c r="AM702" s="59" t="str">
        <f>IF($K702="", "", SUMIF('Drinks List'!DR$11:DR$1010, $K702, 'Drinks List'!DQ$11:DQ$1010))</f>
        <v/>
      </c>
      <c r="AN702" s="21"/>
      <c r="AO702" s="59" t="str">
        <f>IF($K702="", "", SUMIF('Drinks List'!DT$11:DT$1010, $K702, 'Drinks List'!DS$11:DS$1010))</f>
        <v/>
      </c>
      <c r="AP702" s="21"/>
      <c r="AQ702" s="59" t="str">
        <f>IF($K702="", "", SUMIF('Drinks List'!DV$11:DV$1010, $K702, 'Drinks List'!DU$11:DU$1010))</f>
        <v/>
      </c>
      <c r="AR702" s="21"/>
      <c r="AS702" s="59" t="str">
        <f>IF($K702="", "", SUMIF('Drinks List'!DX$11:DX$1010, $K702, 'Drinks List'!DW$11:DW$1010))</f>
        <v/>
      </c>
      <c r="AT702" s="21"/>
      <c r="AU702" s="59" t="str">
        <f>IF($K702="", "", SUMIF('Drinks List'!DZ$11:DZ$1010, $K702, 'Drinks List'!DY$11:DY$1010))</f>
        <v/>
      </c>
      <c r="AV702" s="21"/>
      <c r="AW702" s="59" t="str">
        <f>IF($K702="", "", SUMIF('Drinks List'!EB$11:EB$1010, $K702, 'Drinks List'!EA$11:EA$1010))</f>
        <v/>
      </c>
      <c r="AX702" s="21"/>
      <c r="AY702" s="59" t="str">
        <f>IF($K702="", "", SUMIF('Drinks List'!ED$11:ED$1010, $K702, 'Drinks List'!EC$11:EC$1010))</f>
        <v/>
      </c>
      <c r="AZ702" s="21"/>
      <c r="BA702" s="59" t="str">
        <f>IF($K702="", "", SUMIF('Drinks List'!EF$11:EF$1010, $K702, 'Drinks List'!EE$11:EE$1010))</f>
        <v/>
      </c>
      <c r="BB702" s="21"/>
      <c r="BC702" s="59" t="str">
        <f>IF($K702="", "", SUMIF('Drinks List'!EH$11:EH$1010, $K702, 'Drinks List'!EG$11:EG$1010))</f>
        <v/>
      </c>
      <c r="BD702" s="21"/>
      <c r="BE702" s="59" t="str">
        <f>IF($K702="", "", SUMIF('Drinks List'!EJ$11:EJ$1010, $K702, 'Drinks List'!EI$11:EI$1010))</f>
        <v/>
      </c>
      <c r="BF702" s="21"/>
      <c r="BG702" s="59" t="str">
        <f>IF($K702="", "", SUMIF('Drinks List'!EL$11:EL$1010, $K702, 'Drinks List'!EK$11:EK$1010))</f>
        <v/>
      </c>
      <c r="BH702" s="21"/>
      <c r="BI702" s="59" t="str">
        <f>IF($K702="", "", SUMIF('Drinks List'!EN$11:EN$1010, $K702, 'Drinks List'!EM$11:EM$1010))</f>
        <v/>
      </c>
      <c r="BJ702" s="21"/>
      <c r="BK702" s="59" t="str">
        <f>IF($K702="", "", SUMIF('Drinks List'!EP$11:EP$1010, $K702, 'Drinks List'!EO$11:EO$1010))</f>
        <v/>
      </c>
      <c r="BL702" s="21"/>
      <c r="BM702" s="59" t="str">
        <f>IF($K702="", "", SUMIF('Drinks List'!ER$11:ER$1010, $K702, 'Drinks List'!EQ$11:EQ$1010))</f>
        <v/>
      </c>
      <c r="BN702" s="21"/>
      <c r="BO702" s="65" t="str">
        <f>IF($K702="", "", SUMIF('Drinks List'!ET$11:ET$1010, $K702, 'Drinks List'!ES$11:ES$1010))</f>
        <v/>
      </c>
      <c r="BQ702" s="120" t="str">
        <f t="shared" si="213"/>
        <v/>
      </c>
      <c r="BR702" s="62" t="str">
        <f t="shared" si="214"/>
        <v/>
      </c>
      <c r="BS702" s="76" t="str">
        <f>IF(BQ702="", "", COUNTIF(BQ$11:BQ$1010, "&gt;"&amp;BQ702)+1+COUNTIF(BQ$11:BQ702, BQ702)-1)</f>
        <v/>
      </c>
      <c r="BT702" s="76" t="str">
        <f>IF(BR702="", "", COUNTIF(BR$11:BR$1010, "&lt;"&amp;BR702)+1+COUNTIF(BR$11:BR702, BR702)-1)</f>
        <v/>
      </c>
      <c r="BV702" s="76" t="str">
        <f t="shared" si="215"/>
        <v/>
      </c>
      <c r="BW702" s="124" t="str">
        <f t="shared" si="216"/>
        <v/>
      </c>
      <c r="BX702" s="115" t="str">
        <f t="shared" si="217"/>
        <v/>
      </c>
      <c r="BY702" s="125" t="str">
        <f t="shared" si="218"/>
        <v/>
      </c>
      <c r="CA702" s="106" t="str">
        <f t="shared" si="219"/>
        <v/>
      </c>
      <c r="CB702" s="22" t="str">
        <f t="shared" si="220"/>
        <v/>
      </c>
      <c r="CD702" s="76" t="str">
        <f>IF($J702="", "", IF($BV702=0, "", COUNTIF($J$11:$J$1010, "&lt;"&amp;$J702)+1+COUNTIF($J$11:$J702, $J702)-1))</f>
        <v/>
      </c>
    </row>
    <row r="703" spans="1:82" x14ac:dyDescent="0.25">
      <c r="A703" s="31"/>
      <c r="B703" s="19" t="str">
        <f t="shared" si="201"/>
        <v/>
      </c>
      <c r="C703" s="20" t="str">
        <f t="shared" si="202"/>
        <v/>
      </c>
      <c r="D703" s="29" t="str">
        <f t="shared" si="203"/>
        <v/>
      </c>
      <c r="E703" s="22" t="str">
        <f t="shared" si="204"/>
        <v/>
      </c>
      <c r="F703" s="31"/>
      <c r="G703" s="301"/>
      <c r="H703" s="302"/>
      <c r="I703" s="303"/>
      <c r="J703" s="304"/>
      <c r="K703" s="283"/>
      <c r="L703" s="305"/>
      <c r="M703" s="285"/>
      <c r="N703" s="287"/>
      <c r="O703" s="31"/>
      <c r="P703" s="19" t="str">
        <f t="shared" si="205"/>
        <v/>
      </c>
      <c r="Q703" s="20" t="str">
        <f t="shared" si="206"/>
        <v/>
      </c>
      <c r="R703" s="29" t="str">
        <f t="shared" si="207"/>
        <v/>
      </c>
      <c r="S703" s="22" t="str">
        <f t="shared" si="208"/>
        <v/>
      </c>
      <c r="T703" s="31"/>
      <c r="U703" s="69" t="str">
        <f t="shared" si="209"/>
        <v/>
      </c>
      <c r="V703" s="31"/>
      <c r="X703" s="76" t="str">
        <f t="shared" si="210"/>
        <v/>
      </c>
      <c r="Z703" s="76" t="str">
        <f t="shared" si="211"/>
        <v/>
      </c>
      <c r="AA703" s="76" t="str">
        <f t="shared" si="212"/>
        <v/>
      </c>
      <c r="AC703" s="19" t="str">
        <f>IF($K703="", "", SUMIF('Drinks List'!DH$11:DH$1010, $K703, 'Drinks List'!DG$11:DG$1010))</f>
        <v/>
      </c>
      <c r="AD703" s="21"/>
      <c r="AE703" s="59" t="str">
        <f>IF($K703="", "", SUMIF('Drinks List'!DJ$11:DJ$1010, $K703, 'Drinks List'!DI$11:DI$1010))</f>
        <v/>
      </c>
      <c r="AF703" s="21"/>
      <c r="AG703" s="59" t="str">
        <f>IF($K703="", "", SUMIF('Drinks List'!DL$11:DL$1010, $K703, 'Drinks List'!DK$11:DK$1010))</f>
        <v/>
      </c>
      <c r="AH703" s="21"/>
      <c r="AI703" s="59" t="str">
        <f>IF($K703="", "", SUMIF('Drinks List'!DN$11:DN$1010, $K703, 'Drinks List'!DM$11:DM$1010))</f>
        <v/>
      </c>
      <c r="AJ703" s="21"/>
      <c r="AK703" s="59" t="str">
        <f>IF($K703="", "", SUMIF('Drinks List'!DP$11:DP$1010, $K703, 'Drinks List'!DO$11:DO$1010))</f>
        <v/>
      </c>
      <c r="AL703" s="21"/>
      <c r="AM703" s="59" t="str">
        <f>IF($K703="", "", SUMIF('Drinks List'!DR$11:DR$1010, $K703, 'Drinks List'!DQ$11:DQ$1010))</f>
        <v/>
      </c>
      <c r="AN703" s="21"/>
      <c r="AO703" s="59" t="str">
        <f>IF($K703="", "", SUMIF('Drinks List'!DT$11:DT$1010, $K703, 'Drinks List'!DS$11:DS$1010))</f>
        <v/>
      </c>
      <c r="AP703" s="21"/>
      <c r="AQ703" s="59" t="str">
        <f>IF($K703="", "", SUMIF('Drinks List'!DV$11:DV$1010, $K703, 'Drinks List'!DU$11:DU$1010))</f>
        <v/>
      </c>
      <c r="AR703" s="21"/>
      <c r="AS703" s="59" t="str">
        <f>IF($K703="", "", SUMIF('Drinks List'!DX$11:DX$1010, $K703, 'Drinks List'!DW$11:DW$1010))</f>
        <v/>
      </c>
      <c r="AT703" s="21"/>
      <c r="AU703" s="59" t="str">
        <f>IF($K703="", "", SUMIF('Drinks List'!DZ$11:DZ$1010, $K703, 'Drinks List'!DY$11:DY$1010))</f>
        <v/>
      </c>
      <c r="AV703" s="21"/>
      <c r="AW703" s="59" t="str">
        <f>IF($K703="", "", SUMIF('Drinks List'!EB$11:EB$1010, $K703, 'Drinks List'!EA$11:EA$1010))</f>
        <v/>
      </c>
      <c r="AX703" s="21"/>
      <c r="AY703" s="59" t="str">
        <f>IF($K703="", "", SUMIF('Drinks List'!ED$11:ED$1010, $K703, 'Drinks List'!EC$11:EC$1010))</f>
        <v/>
      </c>
      <c r="AZ703" s="21"/>
      <c r="BA703" s="59" t="str">
        <f>IF($K703="", "", SUMIF('Drinks List'!EF$11:EF$1010, $K703, 'Drinks List'!EE$11:EE$1010))</f>
        <v/>
      </c>
      <c r="BB703" s="21"/>
      <c r="BC703" s="59" t="str">
        <f>IF($K703="", "", SUMIF('Drinks List'!EH$11:EH$1010, $K703, 'Drinks List'!EG$11:EG$1010))</f>
        <v/>
      </c>
      <c r="BD703" s="21"/>
      <c r="BE703" s="59" t="str">
        <f>IF($K703="", "", SUMIF('Drinks List'!EJ$11:EJ$1010, $K703, 'Drinks List'!EI$11:EI$1010))</f>
        <v/>
      </c>
      <c r="BF703" s="21"/>
      <c r="BG703" s="59" t="str">
        <f>IF($K703="", "", SUMIF('Drinks List'!EL$11:EL$1010, $K703, 'Drinks List'!EK$11:EK$1010))</f>
        <v/>
      </c>
      <c r="BH703" s="21"/>
      <c r="BI703" s="59" t="str">
        <f>IF($K703="", "", SUMIF('Drinks List'!EN$11:EN$1010, $K703, 'Drinks List'!EM$11:EM$1010))</f>
        <v/>
      </c>
      <c r="BJ703" s="21"/>
      <c r="BK703" s="59" t="str">
        <f>IF($K703="", "", SUMIF('Drinks List'!EP$11:EP$1010, $K703, 'Drinks List'!EO$11:EO$1010))</f>
        <v/>
      </c>
      <c r="BL703" s="21"/>
      <c r="BM703" s="59" t="str">
        <f>IF($K703="", "", SUMIF('Drinks List'!ER$11:ER$1010, $K703, 'Drinks List'!EQ$11:EQ$1010))</f>
        <v/>
      </c>
      <c r="BN703" s="21"/>
      <c r="BO703" s="65" t="str">
        <f>IF($K703="", "", SUMIF('Drinks List'!ET$11:ET$1010, $K703, 'Drinks List'!ES$11:ES$1010))</f>
        <v/>
      </c>
      <c r="BQ703" s="120" t="str">
        <f t="shared" si="213"/>
        <v/>
      </c>
      <c r="BR703" s="62" t="str">
        <f t="shared" si="214"/>
        <v/>
      </c>
      <c r="BS703" s="76" t="str">
        <f>IF(BQ703="", "", COUNTIF(BQ$11:BQ$1010, "&gt;"&amp;BQ703)+1+COUNTIF(BQ$11:BQ703, BQ703)-1)</f>
        <v/>
      </c>
      <c r="BT703" s="76" t="str">
        <f>IF(BR703="", "", COUNTIF(BR$11:BR$1010, "&lt;"&amp;BR703)+1+COUNTIF(BR$11:BR703, BR703)-1)</f>
        <v/>
      </c>
      <c r="BV703" s="76" t="str">
        <f t="shared" si="215"/>
        <v/>
      </c>
      <c r="BW703" s="124" t="str">
        <f t="shared" si="216"/>
        <v/>
      </c>
      <c r="BX703" s="115" t="str">
        <f t="shared" si="217"/>
        <v/>
      </c>
      <c r="BY703" s="125" t="str">
        <f t="shared" si="218"/>
        <v/>
      </c>
      <c r="CA703" s="106" t="str">
        <f t="shared" si="219"/>
        <v/>
      </c>
      <c r="CB703" s="22" t="str">
        <f t="shared" si="220"/>
        <v/>
      </c>
      <c r="CD703" s="76" t="str">
        <f>IF($J703="", "", IF($BV703=0, "", COUNTIF($J$11:$J$1010, "&lt;"&amp;$J703)+1+COUNTIF($J$11:$J703, $J703)-1))</f>
        <v/>
      </c>
    </row>
    <row r="704" spans="1:82" x14ac:dyDescent="0.25">
      <c r="A704" s="31"/>
      <c r="B704" s="19" t="str">
        <f t="shared" si="201"/>
        <v/>
      </c>
      <c r="C704" s="20" t="str">
        <f t="shared" si="202"/>
        <v/>
      </c>
      <c r="D704" s="29" t="str">
        <f t="shared" si="203"/>
        <v/>
      </c>
      <c r="E704" s="22" t="str">
        <f t="shared" si="204"/>
        <v/>
      </c>
      <c r="F704" s="31"/>
      <c r="G704" s="301"/>
      <c r="H704" s="302"/>
      <c r="I704" s="303"/>
      <c r="J704" s="304"/>
      <c r="K704" s="283"/>
      <c r="L704" s="305"/>
      <c r="M704" s="285"/>
      <c r="N704" s="287"/>
      <c r="O704" s="31"/>
      <c r="P704" s="19" t="str">
        <f t="shared" si="205"/>
        <v/>
      </c>
      <c r="Q704" s="20" t="str">
        <f t="shared" si="206"/>
        <v/>
      </c>
      <c r="R704" s="29" t="str">
        <f t="shared" si="207"/>
        <v/>
      </c>
      <c r="S704" s="22" t="str">
        <f t="shared" si="208"/>
        <v/>
      </c>
      <c r="T704" s="31"/>
      <c r="U704" s="69" t="str">
        <f t="shared" si="209"/>
        <v/>
      </c>
      <c r="V704" s="31"/>
      <c r="X704" s="76" t="str">
        <f t="shared" si="210"/>
        <v/>
      </c>
      <c r="Z704" s="76" t="str">
        <f t="shared" si="211"/>
        <v/>
      </c>
      <c r="AA704" s="76" t="str">
        <f t="shared" si="212"/>
        <v/>
      </c>
      <c r="AC704" s="19" t="str">
        <f>IF($K704="", "", SUMIF('Drinks List'!DH$11:DH$1010, $K704, 'Drinks List'!DG$11:DG$1010))</f>
        <v/>
      </c>
      <c r="AD704" s="21"/>
      <c r="AE704" s="59" t="str">
        <f>IF($K704="", "", SUMIF('Drinks List'!DJ$11:DJ$1010, $K704, 'Drinks List'!DI$11:DI$1010))</f>
        <v/>
      </c>
      <c r="AF704" s="21"/>
      <c r="AG704" s="59" t="str">
        <f>IF($K704="", "", SUMIF('Drinks List'!DL$11:DL$1010, $K704, 'Drinks List'!DK$11:DK$1010))</f>
        <v/>
      </c>
      <c r="AH704" s="21"/>
      <c r="AI704" s="59" t="str">
        <f>IF($K704="", "", SUMIF('Drinks List'!DN$11:DN$1010, $K704, 'Drinks List'!DM$11:DM$1010))</f>
        <v/>
      </c>
      <c r="AJ704" s="21"/>
      <c r="AK704" s="59" t="str">
        <f>IF($K704="", "", SUMIF('Drinks List'!DP$11:DP$1010, $K704, 'Drinks List'!DO$11:DO$1010))</f>
        <v/>
      </c>
      <c r="AL704" s="21"/>
      <c r="AM704" s="59" t="str">
        <f>IF($K704="", "", SUMIF('Drinks List'!DR$11:DR$1010, $K704, 'Drinks List'!DQ$11:DQ$1010))</f>
        <v/>
      </c>
      <c r="AN704" s="21"/>
      <c r="AO704" s="59" t="str">
        <f>IF($K704="", "", SUMIF('Drinks List'!DT$11:DT$1010, $K704, 'Drinks List'!DS$11:DS$1010))</f>
        <v/>
      </c>
      <c r="AP704" s="21"/>
      <c r="AQ704" s="59" t="str">
        <f>IF($K704="", "", SUMIF('Drinks List'!DV$11:DV$1010, $K704, 'Drinks List'!DU$11:DU$1010))</f>
        <v/>
      </c>
      <c r="AR704" s="21"/>
      <c r="AS704" s="59" t="str">
        <f>IF($K704="", "", SUMIF('Drinks List'!DX$11:DX$1010, $K704, 'Drinks List'!DW$11:DW$1010))</f>
        <v/>
      </c>
      <c r="AT704" s="21"/>
      <c r="AU704" s="59" t="str">
        <f>IF($K704="", "", SUMIF('Drinks List'!DZ$11:DZ$1010, $K704, 'Drinks List'!DY$11:DY$1010))</f>
        <v/>
      </c>
      <c r="AV704" s="21"/>
      <c r="AW704" s="59" t="str">
        <f>IF($K704="", "", SUMIF('Drinks List'!EB$11:EB$1010, $K704, 'Drinks List'!EA$11:EA$1010))</f>
        <v/>
      </c>
      <c r="AX704" s="21"/>
      <c r="AY704" s="59" t="str">
        <f>IF($K704="", "", SUMIF('Drinks List'!ED$11:ED$1010, $K704, 'Drinks List'!EC$11:EC$1010))</f>
        <v/>
      </c>
      <c r="AZ704" s="21"/>
      <c r="BA704" s="59" t="str">
        <f>IF($K704="", "", SUMIF('Drinks List'!EF$11:EF$1010, $K704, 'Drinks List'!EE$11:EE$1010))</f>
        <v/>
      </c>
      <c r="BB704" s="21"/>
      <c r="BC704" s="59" t="str">
        <f>IF($K704="", "", SUMIF('Drinks List'!EH$11:EH$1010, $K704, 'Drinks List'!EG$11:EG$1010))</f>
        <v/>
      </c>
      <c r="BD704" s="21"/>
      <c r="BE704" s="59" t="str">
        <f>IF($K704="", "", SUMIF('Drinks List'!EJ$11:EJ$1010, $K704, 'Drinks List'!EI$11:EI$1010))</f>
        <v/>
      </c>
      <c r="BF704" s="21"/>
      <c r="BG704" s="59" t="str">
        <f>IF($K704="", "", SUMIF('Drinks List'!EL$11:EL$1010, $K704, 'Drinks List'!EK$11:EK$1010))</f>
        <v/>
      </c>
      <c r="BH704" s="21"/>
      <c r="BI704" s="59" t="str">
        <f>IF($K704="", "", SUMIF('Drinks List'!EN$11:EN$1010, $K704, 'Drinks List'!EM$11:EM$1010))</f>
        <v/>
      </c>
      <c r="BJ704" s="21"/>
      <c r="BK704" s="59" t="str">
        <f>IF($K704="", "", SUMIF('Drinks List'!EP$11:EP$1010, $K704, 'Drinks List'!EO$11:EO$1010))</f>
        <v/>
      </c>
      <c r="BL704" s="21"/>
      <c r="BM704" s="59" t="str">
        <f>IF($K704="", "", SUMIF('Drinks List'!ER$11:ER$1010, $K704, 'Drinks List'!EQ$11:EQ$1010))</f>
        <v/>
      </c>
      <c r="BN704" s="21"/>
      <c r="BO704" s="65" t="str">
        <f>IF($K704="", "", SUMIF('Drinks List'!ET$11:ET$1010, $K704, 'Drinks List'!ES$11:ES$1010))</f>
        <v/>
      </c>
      <c r="BQ704" s="120" t="str">
        <f t="shared" si="213"/>
        <v/>
      </c>
      <c r="BR704" s="62" t="str">
        <f t="shared" si="214"/>
        <v/>
      </c>
      <c r="BS704" s="76" t="str">
        <f>IF(BQ704="", "", COUNTIF(BQ$11:BQ$1010, "&gt;"&amp;BQ704)+1+COUNTIF(BQ$11:BQ704, BQ704)-1)</f>
        <v/>
      </c>
      <c r="BT704" s="76" t="str">
        <f>IF(BR704="", "", COUNTIF(BR$11:BR$1010, "&lt;"&amp;BR704)+1+COUNTIF(BR$11:BR704, BR704)-1)</f>
        <v/>
      </c>
      <c r="BV704" s="76" t="str">
        <f t="shared" si="215"/>
        <v/>
      </c>
      <c r="BW704" s="124" t="str">
        <f t="shared" si="216"/>
        <v/>
      </c>
      <c r="BX704" s="115" t="str">
        <f t="shared" si="217"/>
        <v/>
      </c>
      <c r="BY704" s="125" t="str">
        <f t="shared" si="218"/>
        <v/>
      </c>
      <c r="CA704" s="106" t="str">
        <f t="shared" si="219"/>
        <v/>
      </c>
      <c r="CB704" s="22" t="str">
        <f t="shared" si="220"/>
        <v/>
      </c>
      <c r="CD704" s="76" t="str">
        <f>IF($J704="", "", IF($BV704=0, "", COUNTIF($J$11:$J$1010, "&lt;"&amp;$J704)+1+COUNTIF($J$11:$J704, $J704)-1))</f>
        <v/>
      </c>
    </row>
    <row r="705" spans="1:82" x14ac:dyDescent="0.25">
      <c r="A705" s="31"/>
      <c r="B705" s="19" t="str">
        <f t="shared" si="201"/>
        <v/>
      </c>
      <c r="C705" s="20" t="str">
        <f t="shared" si="202"/>
        <v/>
      </c>
      <c r="D705" s="29" t="str">
        <f t="shared" si="203"/>
        <v/>
      </c>
      <c r="E705" s="22" t="str">
        <f t="shared" si="204"/>
        <v/>
      </c>
      <c r="F705" s="31"/>
      <c r="G705" s="301"/>
      <c r="H705" s="302"/>
      <c r="I705" s="303"/>
      <c r="J705" s="304"/>
      <c r="K705" s="283"/>
      <c r="L705" s="305"/>
      <c r="M705" s="285"/>
      <c r="N705" s="287"/>
      <c r="O705" s="31"/>
      <c r="P705" s="19" t="str">
        <f t="shared" si="205"/>
        <v/>
      </c>
      <c r="Q705" s="20" t="str">
        <f t="shared" si="206"/>
        <v/>
      </c>
      <c r="R705" s="29" t="str">
        <f t="shared" si="207"/>
        <v/>
      </c>
      <c r="S705" s="22" t="str">
        <f t="shared" si="208"/>
        <v/>
      </c>
      <c r="T705" s="31"/>
      <c r="U705" s="69" t="str">
        <f t="shared" si="209"/>
        <v/>
      </c>
      <c r="V705" s="31"/>
      <c r="X705" s="76" t="str">
        <f t="shared" si="210"/>
        <v/>
      </c>
      <c r="Z705" s="76" t="str">
        <f t="shared" si="211"/>
        <v/>
      </c>
      <c r="AA705" s="76" t="str">
        <f t="shared" si="212"/>
        <v/>
      </c>
      <c r="AC705" s="19" t="str">
        <f>IF($K705="", "", SUMIF('Drinks List'!DH$11:DH$1010, $K705, 'Drinks List'!DG$11:DG$1010))</f>
        <v/>
      </c>
      <c r="AD705" s="21"/>
      <c r="AE705" s="59" t="str">
        <f>IF($K705="", "", SUMIF('Drinks List'!DJ$11:DJ$1010, $K705, 'Drinks List'!DI$11:DI$1010))</f>
        <v/>
      </c>
      <c r="AF705" s="21"/>
      <c r="AG705" s="59" t="str">
        <f>IF($K705="", "", SUMIF('Drinks List'!DL$11:DL$1010, $K705, 'Drinks List'!DK$11:DK$1010))</f>
        <v/>
      </c>
      <c r="AH705" s="21"/>
      <c r="AI705" s="59" t="str">
        <f>IF($K705="", "", SUMIF('Drinks List'!DN$11:DN$1010, $K705, 'Drinks List'!DM$11:DM$1010))</f>
        <v/>
      </c>
      <c r="AJ705" s="21"/>
      <c r="AK705" s="59" t="str">
        <f>IF($K705="", "", SUMIF('Drinks List'!DP$11:DP$1010, $K705, 'Drinks List'!DO$11:DO$1010))</f>
        <v/>
      </c>
      <c r="AL705" s="21"/>
      <c r="AM705" s="59" t="str">
        <f>IF($K705="", "", SUMIF('Drinks List'!DR$11:DR$1010, $K705, 'Drinks List'!DQ$11:DQ$1010))</f>
        <v/>
      </c>
      <c r="AN705" s="21"/>
      <c r="AO705" s="59" t="str">
        <f>IF($K705="", "", SUMIF('Drinks List'!DT$11:DT$1010, $K705, 'Drinks List'!DS$11:DS$1010))</f>
        <v/>
      </c>
      <c r="AP705" s="21"/>
      <c r="AQ705" s="59" t="str">
        <f>IF($K705="", "", SUMIF('Drinks List'!DV$11:DV$1010, $K705, 'Drinks List'!DU$11:DU$1010))</f>
        <v/>
      </c>
      <c r="AR705" s="21"/>
      <c r="AS705" s="59" t="str">
        <f>IF($K705="", "", SUMIF('Drinks List'!DX$11:DX$1010, $K705, 'Drinks List'!DW$11:DW$1010))</f>
        <v/>
      </c>
      <c r="AT705" s="21"/>
      <c r="AU705" s="59" t="str">
        <f>IF($K705="", "", SUMIF('Drinks List'!DZ$11:DZ$1010, $K705, 'Drinks List'!DY$11:DY$1010))</f>
        <v/>
      </c>
      <c r="AV705" s="21"/>
      <c r="AW705" s="59" t="str">
        <f>IF($K705="", "", SUMIF('Drinks List'!EB$11:EB$1010, $K705, 'Drinks List'!EA$11:EA$1010))</f>
        <v/>
      </c>
      <c r="AX705" s="21"/>
      <c r="AY705" s="59" t="str">
        <f>IF($K705="", "", SUMIF('Drinks List'!ED$11:ED$1010, $K705, 'Drinks List'!EC$11:EC$1010))</f>
        <v/>
      </c>
      <c r="AZ705" s="21"/>
      <c r="BA705" s="59" t="str">
        <f>IF($K705="", "", SUMIF('Drinks List'!EF$11:EF$1010, $K705, 'Drinks List'!EE$11:EE$1010))</f>
        <v/>
      </c>
      <c r="BB705" s="21"/>
      <c r="BC705" s="59" t="str">
        <f>IF($K705="", "", SUMIF('Drinks List'!EH$11:EH$1010, $K705, 'Drinks List'!EG$11:EG$1010))</f>
        <v/>
      </c>
      <c r="BD705" s="21"/>
      <c r="BE705" s="59" t="str">
        <f>IF($K705="", "", SUMIF('Drinks List'!EJ$11:EJ$1010, $K705, 'Drinks List'!EI$11:EI$1010))</f>
        <v/>
      </c>
      <c r="BF705" s="21"/>
      <c r="BG705" s="59" t="str">
        <f>IF($K705="", "", SUMIF('Drinks List'!EL$11:EL$1010, $K705, 'Drinks List'!EK$11:EK$1010))</f>
        <v/>
      </c>
      <c r="BH705" s="21"/>
      <c r="BI705" s="59" t="str">
        <f>IF($K705="", "", SUMIF('Drinks List'!EN$11:EN$1010, $K705, 'Drinks List'!EM$11:EM$1010))</f>
        <v/>
      </c>
      <c r="BJ705" s="21"/>
      <c r="BK705" s="59" t="str">
        <f>IF($K705="", "", SUMIF('Drinks List'!EP$11:EP$1010, $K705, 'Drinks List'!EO$11:EO$1010))</f>
        <v/>
      </c>
      <c r="BL705" s="21"/>
      <c r="BM705" s="59" t="str">
        <f>IF($K705="", "", SUMIF('Drinks List'!ER$11:ER$1010, $K705, 'Drinks List'!EQ$11:EQ$1010))</f>
        <v/>
      </c>
      <c r="BN705" s="21"/>
      <c r="BO705" s="65" t="str">
        <f>IF($K705="", "", SUMIF('Drinks List'!ET$11:ET$1010, $K705, 'Drinks List'!ES$11:ES$1010))</f>
        <v/>
      </c>
      <c r="BQ705" s="120" t="str">
        <f t="shared" si="213"/>
        <v/>
      </c>
      <c r="BR705" s="62" t="str">
        <f t="shared" si="214"/>
        <v/>
      </c>
      <c r="BS705" s="76" t="str">
        <f>IF(BQ705="", "", COUNTIF(BQ$11:BQ$1010, "&gt;"&amp;BQ705)+1+COUNTIF(BQ$11:BQ705, BQ705)-1)</f>
        <v/>
      </c>
      <c r="BT705" s="76" t="str">
        <f>IF(BR705="", "", COUNTIF(BR$11:BR$1010, "&lt;"&amp;BR705)+1+COUNTIF(BR$11:BR705, BR705)-1)</f>
        <v/>
      </c>
      <c r="BV705" s="76" t="str">
        <f t="shared" si="215"/>
        <v/>
      </c>
      <c r="BW705" s="124" t="str">
        <f t="shared" si="216"/>
        <v/>
      </c>
      <c r="BX705" s="115" t="str">
        <f t="shared" si="217"/>
        <v/>
      </c>
      <c r="BY705" s="125" t="str">
        <f t="shared" si="218"/>
        <v/>
      </c>
      <c r="CA705" s="106" t="str">
        <f t="shared" si="219"/>
        <v/>
      </c>
      <c r="CB705" s="22" t="str">
        <f t="shared" si="220"/>
        <v/>
      </c>
      <c r="CD705" s="76" t="str">
        <f>IF($J705="", "", IF($BV705=0, "", COUNTIF($J$11:$J$1010, "&lt;"&amp;$J705)+1+COUNTIF($J$11:$J705, $J705)-1))</f>
        <v/>
      </c>
    </row>
    <row r="706" spans="1:82" x14ac:dyDescent="0.25">
      <c r="A706" s="31"/>
      <c r="B706" s="19" t="str">
        <f t="shared" si="201"/>
        <v/>
      </c>
      <c r="C706" s="20" t="str">
        <f t="shared" si="202"/>
        <v/>
      </c>
      <c r="D706" s="29" t="str">
        <f t="shared" si="203"/>
        <v/>
      </c>
      <c r="E706" s="22" t="str">
        <f t="shared" si="204"/>
        <v/>
      </c>
      <c r="F706" s="31"/>
      <c r="G706" s="301"/>
      <c r="H706" s="302"/>
      <c r="I706" s="303"/>
      <c r="J706" s="304"/>
      <c r="K706" s="283"/>
      <c r="L706" s="305"/>
      <c r="M706" s="285"/>
      <c r="N706" s="287"/>
      <c r="O706" s="31"/>
      <c r="P706" s="19" t="str">
        <f t="shared" si="205"/>
        <v/>
      </c>
      <c r="Q706" s="20" t="str">
        <f t="shared" si="206"/>
        <v/>
      </c>
      <c r="R706" s="29" t="str">
        <f t="shared" si="207"/>
        <v/>
      </c>
      <c r="S706" s="22" t="str">
        <f t="shared" si="208"/>
        <v/>
      </c>
      <c r="T706" s="31"/>
      <c r="U706" s="69" t="str">
        <f t="shared" si="209"/>
        <v/>
      </c>
      <c r="V706" s="31"/>
      <c r="X706" s="76" t="str">
        <f t="shared" si="210"/>
        <v/>
      </c>
      <c r="Z706" s="76" t="str">
        <f t="shared" si="211"/>
        <v/>
      </c>
      <c r="AA706" s="76" t="str">
        <f t="shared" si="212"/>
        <v/>
      </c>
      <c r="AC706" s="19" t="str">
        <f>IF($K706="", "", SUMIF('Drinks List'!DH$11:DH$1010, $K706, 'Drinks List'!DG$11:DG$1010))</f>
        <v/>
      </c>
      <c r="AD706" s="21"/>
      <c r="AE706" s="59" t="str">
        <f>IF($K706="", "", SUMIF('Drinks List'!DJ$11:DJ$1010, $K706, 'Drinks List'!DI$11:DI$1010))</f>
        <v/>
      </c>
      <c r="AF706" s="21"/>
      <c r="AG706" s="59" t="str">
        <f>IF($K706="", "", SUMIF('Drinks List'!DL$11:DL$1010, $K706, 'Drinks List'!DK$11:DK$1010))</f>
        <v/>
      </c>
      <c r="AH706" s="21"/>
      <c r="AI706" s="59" t="str">
        <f>IF($K706="", "", SUMIF('Drinks List'!DN$11:DN$1010, $K706, 'Drinks List'!DM$11:DM$1010))</f>
        <v/>
      </c>
      <c r="AJ706" s="21"/>
      <c r="AK706" s="59" t="str">
        <f>IF($K706="", "", SUMIF('Drinks List'!DP$11:DP$1010, $K706, 'Drinks List'!DO$11:DO$1010))</f>
        <v/>
      </c>
      <c r="AL706" s="21"/>
      <c r="AM706" s="59" t="str">
        <f>IF($K706="", "", SUMIF('Drinks List'!DR$11:DR$1010, $K706, 'Drinks List'!DQ$11:DQ$1010))</f>
        <v/>
      </c>
      <c r="AN706" s="21"/>
      <c r="AO706" s="59" t="str">
        <f>IF($K706="", "", SUMIF('Drinks List'!DT$11:DT$1010, $K706, 'Drinks List'!DS$11:DS$1010))</f>
        <v/>
      </c>
      <c r="AP706" s="21"/>
      <c r="AQ706" s="59" t="str">
        <f>IF($K706="", "", SUMIF('Drinks List'!DV$11:DV$1010, $K706, 'Drinks List'!DU$11:DU$1010))</f>
        <v/>
      </c>
      <c r="AR706" s="21"/>
      <c r="AS706" s="59" t="str">
        <f>IF($K706="", "", SUMIF('Drinks List'!DX$11:DX$1010, $K706, 'Drinks List'!DW$11:DW$1010))</f>
        <v/>
      </c>
      <c r="AT706" s="21"/>
      <c r="AU706" s="59" t="str">
        <f>IF($K706="", "", SUMIF('Drinks List'!DZ$11:DZ$1010, $K706, 'Drinks List'!DY$11:DY$1010))</f>
        <v/>
      </c>
      <c r="AV706" s="21"/>
      <c r="AW706" s="59" t="str">
        <f>IF($K706="", "", SUMIF('Drinks List'!EB$11:EB$1010, $K706, 'Drinks List'!EA$11:EA$1010))</f>
        <v/>
      </c>
      <c r="AX706" s="21"/>
      <c r="AY706" s="59" t="str">
        <f>IF($K706="", "", SUMIF('Drinks List'!ED$11:ED$1010, $K706, 'Drinks List'!EC$11:EC$1010))</f>
        <v/>
      </c>
      <c r="AZ706" s="21"/>
      <c r="BA706" s="59" t="str">
        <f>IF($K706="", "", SUMIF('Drinks List'!EF$11:EF$1010, $K706, 'Drinks List'!EE$11:EE$1010))</f>
        <v/>
      </c>
      <c r="BB706" s="21"/>
      <c r="BC706" s="59" t="str">
        <f>IF($K706="", "", SUMIF('Drinks List'!EH$11:EH$1010, $K706, 'Drinks List'!EG$11:EG$1010))</f>
        <v/>
      </c>
      <c r="BD706" s="21"/>
      <c r="BE706" s="59" t="str">
        <f>IF($K706="", "", SUMIF('Drinks List'!EJ$11:EJ$1010, $K706, 'Drinks List'!EI$11:EI$1010))</f>
        <v/>
      </c>
      <c r="BF706" s="21"/>
      <c r="BG706" s="59" t="str">
        <f>IF($K706="", "", SUMIF('Drinks List'!EL$11:EL$1010, $K706, 'Drinks List'!EK$11:EK$1010))</f>
        <v/>
      </c>
      <c r="BH706" s="21"/>
      <c r="BI706" s="59" t="str">
        <f>IF($K706="", "", SUMIF('Drinks List'!EN$11:EN$1010, $K706, 'Drinks List'!EM$11:EM$1010))</f>
        <v/>
      </c>
      <c r="BJ706" s="21"/>
      <c r="BK706" s="59" t="str">
        <f>IF($K706="", "", SUMIF('Drinks List'!EP$11:EP$1010, $K706, 'Drinks List'!EO$11:EO$1010))</f>
        <v/>
      </c>
      <c r="BL706" s="21"/>
      <c r="BM706" s="59" t="str">
        <f>IF($K706="", "", SUMIF('Drinks List'!ER$11:ER$1010, $K706, 'Drinks List'!EQ$11:EQ$1010))</f>
        <v/>
      </c>
      <c r="BN706" s="21"/>
      <c r="BO706" s="65" t="str">
        <f>IF($K706="", "", SUMIF('Drinks List'!ET$11:ET$1010, $K706, 'Drinks List'!ES$11:ES$1010))</f>
        <v/>
      </c>
      <c r="BQ706" s="120" t="str">
        <f t="shared" si="213"/>
        <v/>
      </c>
      <c r="BR706" s="62" t="str">
        <f t="shared" si="214"/>
        <v/>
      </c>
      <c r="BS706" s="76" t="str">
        <f>IF(BQ706="", "", COUNTIF(BQ$11:BQ$1010, "&gt;"&amp;BQ706)+1+COUNTIF(BQ$11:BQ706, BQ706)-1)</f>
        <v/>
      </c>
      <c r="BT706" s="76" t="str">
        <f>IF(BR706="", "", COUNTIF(BR$11:BR$1010, "&lt;"&amp;BR706)+1+COUNTIF(BR$11:BR706, BR706)-1)</f>
        <v/>
      </c>
      <c r="BV706" s="76" t="str">
        <f t="shared" si="215"/>
        <v/>
      </c>
      <c r="BW706" s="124" t="str">
        <f t="shared" si="216"/>
        <v/>
      </c>
      <c r="BX706" s="115" t="str">
        <f t="shared" si="217"/>
        <v/>
      </c>
      <c r="BY706" s="125" t="str">
        <f t="shared" si="218"/>
        <v/>
      </c>
      <c r="CA706" s="106" t="str">
        <f t="shared" si="219"/>
        <v/>
      </c>
      <c r="CB706" s="22" t="str">
        <f t="shared" si="220"/>
        <v/>
      </c>
      <c r="CD706" s="76" t="str">
        <f>IF($J706="", "", IF($BV706=0, "", COUNTIF($J$11:$J$1010, "&lt;"&amp;$J706)+1+COUNTIF($J$11:$J706, $J706)-1))</f>
        <v/>
      </c>
    </row>
    <row r="707" spans="1:82" x14ac:dyDescent="0.25">
      <c r="A707" s="31"/>
      <c r="B707" s="19" t="str">
        <f t="shared" si="201"/>
        <v/>
      </c>
      <c r="C707" s="20" t="str">
        <f t="shared" si="202"/>
        <v/>
      </c>
      <c r="D707" s="29" t="str">
        <f t="shared" si="203"/>
        <v/>
      </c>
      <c r="E707" s="22" t="str">
        <f t="shared" si="204"/>
        <v/>
      </c>
      <c r="F707" s="31"/>
      <c r="G707" s="301"/>
      <c r="H707" s="302"/>
      <c r="I707" s="303"/>
      <c r="J707" s="304"/>
      <c r="K707" s="283"/>
      <c r="L707" s="305"/>
      <c r="M707" s="285"/>
      <c r="N707" s="287"/>
      <c r="O707" s="31"/>
      <c r="P707" s="19" t="str">
        <f t="shared" si="205"/>
        <v/>
      </c>
      <c r="Q707" s="20" t="str">
        <f t="shared" si="206"/>
        <v/>
      </c>
      <c r="R707" s="29" t="str">
        <f t="shared" si="207"/>
        <v/>
      </c>
      <c r="S707" s="22" t="str">
        <f t="shared" si="208"/>
        <v/>
      </c>
      <c r="T707" s="31"/>
      <c r="U707" s="69" t="str">
        <f t="shared" si="209"/>
        <v/>
      </c>
      <c r="V707" s="31"/>
      <c r="X707" s="76" t="str">
        <f t="shared" si="210"/>
        <v/>
      </c>
      <c r="Z707" s="76" t="str">
        <f t="shared" si="211"/>
        <v/>
      </c>
      <c r="AA707" s="76" t="str">
        <f t="shared" si="212"/>
        <v/>
      </c>
      <c r="AC707" s="19" t="str">
        <f>IF($K707="", "", SUMIF('Drinks List'!DH$11:DH$1010, $K707, 'Drinks List'!DG$11:DG$1010))</f>
        <v/>
      </c>
      <c r="AD707" s="21"/>
      <c r="AE707" s="59" t="str">
        <f>IF($K707="", "", SUMIF('Drinks List'!DJ$11:DJ$1010, $K707, 'Drinks List'!DI$11:DI$1010))</f>
        <v/>
      </c>
      <c r="AF707" s="21"/>
      <c r="AG707" s="59" t="str">
        <f>IF($K707="", "", SUMIF('Drinks List'!DL$11:DL$1010, $K707, 'Drinks List'!DK$11:DK$1010))</f>
        <v/>
      </c>
      <c r="AH707" s="21"/>
      <c r="AI707" s="59" t="str">
        <f>IF($K707="", "", SUMIF('Drinks List'!DN$11:DN$1010, $K707, 'Drinks List'!DM$11:DM$1010))</f>
        <v/>
      </c>
      <c r="AJ707" s="21"/>
      <c r="AK707" s="59" t="str">
        <f>IF($K707="", "", SUMIF('Drinks List'!DP$11:DP$1010, $K707, 'Drinks List'!DO$11:DO$1010))</f>
        <v/>
      </c>
      <c r="AL707" s="21"/>
      <c r="AM707" s="59" t="str">
        <f>IF($K707="", "", SUMIF('Drinks List'!DR$11:DR$1010, $K707, 'Drinks List'!DQ$11:DQ$1010))</f>
        <v/>
      </c>
      <c r="AN707" s="21"/>
      <c r="AO707" s="59" t="str">
        <f>IF($K707="", "", SUMIF('Drinks List'!DT$11:DT$1010, $K707, 'Drinks List'!DS$11:DS$1010))</f>
        <v/>
      </c>
      <c r="AP707" s="21"/>
      <c r="AQ707" s="59" t="str">
        <f>IF($K707="", "", SUMIF('Drinks List'!DV$11:DV$1010, $K707, 'Drinks List'!DU$11:DU$1010))</f>
        <v/>
      </c>
      <c r="AR707" s="21"/>
      <c r="AS707" s="59" t="str">
        <f>IF($K707="", "", SUMIF('Drinks List'!DX$11:DX$1010, $K707, 'Drinks List'!DW$11:DW$1010))</f>
        <v/>
      </c>
      <c r="AT707" s="21"/>
      <c r="AU707" s="59" t="str">
        <f>IF($K707="", "", SUMIF('Drinks List'!DZ$11:DZ$1010, $K707, 'Drinks List'!DY$11:DY$1010))</f>
        <v/>
      </c>
      <c r="AV707" s="21"/>
      <c r="AW707" s="59" t="str">
        <f>IF($K707="", "", SUMIF('Drinks List'!EB$11:EB$1010, $K707, 'Drinks List'!EA$11:EA$1010))</f>
        <v/>
      </c>
      <c r="AX707" s="21"/>
      <c r="AY707" s="59" t="str">
        <f>IF($K707="", "", SUMIF('Drinks List'!ED$11:ED$1010, $K707, 'Drinks List'!EC$11:EC$1010))</f>
        <v/>
      </c>
      <c r="AZ707" s="21"/>
      <c r="BA707" s="59" t="str">
        <f>IF($K707="", "", SUMIF('Drinks List'!EF$11:EF$1010, $K707, 'Drinks List'!EE$11:EE$1010))</f>
        <v/>
      </c>
      <c r="BB707" s="21"/>
      <c r="BC707" s="59" t="str">
        <f>IF($K707="", "", SUMIF('Drinks List'!EH$11:EH$1010, $K707, 'Drinks List'!EG$11:EG$1010))</f>
        <v/>
      </c>
      <c r="BD707" s="21"/>
      <c r="BE707" s="59" t="str">
        <f>IF($K707="", "", SUMIF('Drinks List'!EJ$11:EJ$1010, $K707, 'Drinks List'!EI$11:EI$1010))</f>
        <v/>
      </c>
      <c r="BF707" s="21"/>
      <c r="BG707" s="59" t="str">
        <f>IF($K707="", "", SUMIF('Drinks List'!EL$11:EL$1010, $K707, 'Drinks List'!EK$11:EK$1010))</f>
        <v/>
      </c>
      <c r="BH707" s="21"/>
      <c r="BI707" s="59" t="str">
        <f>IF($K707="", "", SUMIF('Drinks List'!EN$11:EN$1010, $K707, 'Drinks List'!EM$11:EM$1010))</f>
        <v/>
      </c>
      <c r="BJ707" s="21"/>
      <c r="BK707" s="59" t="str">
        <f>IF($K707="", "", SUMIF('Drinks List'!EP$11:EP$1010, $K707, 'Drinks List'!EO$11:EO$1010))</f>
        <v/>
      </c>
      <c r="BL707" s="21"/>
      <c r="BM707" s="59" t="str">
        <f>IF($K707="", "", SUMIF('Drinks List'!ER$11:ER$1010, $K707, 'Drinks List'!EQ$11:EQ$1010))</f>
        <v/>
      </c>
      <c r="BN707" s="21"/>
      <c r="BO707" s="65" t="str">
        <f>IF($K707="", "", SUMIF('Drinks List'!ET$11:ET$1010, $K707, 'Drinks List'!ES$11:ES$1010))</f>
        <v/>
      </c>
      <c r="BQ707" s="120" t="str">
        <f t="shared" si="213"/>
        <v/>
      </c>
      <c r="BR707" s="62" t="str">
        <f t="shared" si="214"/>
        <v/>
      </c>
      <c r="BS707" s="76" t="str">
        <f>IF(BQ707="", "", COUNTIF(BQ$11:BQ$1010, "&gt;"&amp;BQ707)+1+COUNTIF(BQ$11:BQ707, BQ707)-1)</f>
        <v/>
      </c>
      <c r="BT707" s="76" t="str">
        <f>IF(BR707="", "", COUNTIF(BR$11:BR$1010, "&lt;"&amp;BR707)+1+COUNTIF(BR$11:BR707, BR707)-1)</f>
        <v/>
      </c>
      <c r="BV707" s="76" t="str">
        <f t="shared" si="215"/>
        <v/>
      </c>
      <c r="BW707" s="124" t="str">
        <f t="shared" si="216"/>
        <v/>
      </c>
      <c r="BX707" s="115" t="str">
        <f t="shared" si="217"/>
        <v/>
      </c>
      <c r="BY707" s="125" t="str">
        <f t="shared" si="218"/>
        <v/>
      </c>
      <c r="CA707" s="106" t="str">
        <f t="shared" si="219"/>
        <v/>
      </c>
      <c r="CB707" s="22" t="str">
        <f t="shared" si="220"/>
        <v/>
      </c>
      <c r="CD707" s="76" t="str">
        <f>IF($J707="", "", IF($BV707=0, "", COUNTIF($J$11:$J$1010, "&lt;"&amp;$J707)+1+COUNTIF($J$11:$J707, $J707)-1))</f>
        <v/>
      </c>
    </row>
    <row r="708" spans="1:82" x14ac:dyDescent="0.25">
      <c r="A708" s="31"/>
      <c r="B708" s="19" t="str">
        <f t="shared" si="201"/>
        <v/>
      </c>
      <c r="C708" s="20" t="str">
        <f t="shared" si="202"/>
        <v/>
      </c>
      <c r="D708" s="29" t="str">
        <f t="shared" si="203"/>
        <v/>
      </c>
      <c r="E708" s="22" t="str">
        <f t="shared" si="204"/>
        <v/>
      </c>
      <c r="F708" s="31"/>
      <c r="G708" s="301"/>
      <c r="H708" s="302"/>
      <c r="I708" s="303"/>
      <c r="J708" s="304"/>
      <c r="K708" s="283"/>
      <c r="L708" s="305"/>
      <c r="M708" s="285"/>
      <c r="N708" s="287"/>
      <c r="O708" s="31"/>
      <c r="P708" s="19" t="str">
        <f t="shared" si="205"/>
        <v/>
      </c>
      <c r="Q708" s="20" t="str">
        <f t="shared" si="206"/>
        <v/>
      </c>
      <c r="R708" s="29" t="str">
        <f t="shared" si="207"/>
        <v/>
      </c>
      <c r="S708" s="22" t="str">
        <f t="shared" si="208"/>
        <v/>
      </c>
      <c r="T708" s="31"/>
      <c r="U708" s="69" t="str">
        <f t="shared" si="209"/>
        <v/>
      </c>
      <c r="V708" s="31"/>
      <c r="X708" s="76" t="str">
        <f t="shared" si="210"/>
        <v/>
      </c>
      <c r="Z708" s="76" t="str">
        <f t="shared" si="211"/>
        <v/>
      </c>
      <c r="AA708" s="76" t="str">
        <f t="shared" si="212"/>
        <v/>
      </c>
      <c r="AC708" s="19" t="str">
        <f>IF($K708="", "", SUMIF('Drinks List'!DH$11:DH$1010, $K708, 'Drinks List'!DG$11:DG$1010))</f>
        <v/>
      </c>
      <c r="AD708" s="21"/>
      <c r="AE708" s="59" t="str">
        <f>IF($K708="", "", SUMIF('Drinks List'!DJ$11:DJ$1010, $K708, 'Drinks List'!DI$11:DI$1010))</f>
        <v/>
      </c>
      <c r="AF708" s="21"/>
      <c r="AG708" s="59" t="str">
        <f>IF($K708="", "", SUMIF('Drinks List'!DL$11:DL$1010, $K708, 'Drinks List'!DK$11:DK$1010))</f>
        <v/>
      </c>
      <c r="AH708" s="21"/>
      <c r="AI708" s="59" t="str">
        <f>IF($K708="", "", SUMIF('Drinks List'!DN$11:DN$1010, $K708, 'Drinks List'!DM$11:DM$1010))</f>
        <v/>
      </c>
      <c r="AJ708" s="21"/>
      <c r="AK708" s="59" t="str">
        <f>IF($K708="", "", SUMIF('Drinks List'!DP$11:DP$1010, $K708, 'Drinks List'!DO$11:DO$1010))</f>
        <v/>
      </c>
      <c r="AL708" s="21"/>
      <c r="AM708" s="59" t="str">
        <f>IF($K708="", "", SUMIF('Drinks List'!DR$11:DR$1010, $K708, 'Drinks List'!DQ$11:DQ$1010))</f>
        <v/>
      </c>
      <c r="AN708" s="21"/>
      <c r="AO708" s="59" t="str">
        <f>IF($K708="", "", SUMIF('Drinks List'!DT$11:DT$1010, $K708, 'Drinks List'!DS$11:DS$1010))</f>
        <v/>
      </c>
      <c r="AP708" s="21"/>
      <c r="AQ708" s="59" t="str">
        <f>IF($K708="", "", SUMIF('Drinks List'!DV$11:DV$1010, $K708, 'Drinks List'!DU$11:DU$1010))</f>
        <v/>
      </c>
      <c r="AR708" s="21"/>
      <c r="AS708" s="59" t="str">
        <f>IF($K708="", "", SUMIF('Drinks List'!DX$11:DX$1010, $K708, 'Drinks List'!DW$11:DW$1010))</f>
        <v/>
      </c>
      <c r="AT708" s="21"/>
      <c r="AU708" s="59" t="str">
        <f>IF($K708="", "", SUMIF('Drinks List'!DZ$11:DZ$1010, $K708, 'Drinks List'!DY$11:DY$1010))</f>
        <v/>
      </c>
      <c r="AV708" s="21"/>
      <c r="AW708" s="59" t="str">
        <f>IF($K708="", "", SUMIF('Drinks List'!EB$11:EB$1010, $K708, 'Drinks List'!EA$11:EA$1010))</f>
        <v/>
      </c>
      <c r="AX708" s="21"/>
      <c r="AY708" s="59" t="str">
        <f>IF($K708="", "", SUMIF('Drinks List'!ED$11:ED$1010, $K708, 'Drinks List'!EC$11:EC$1010))</f>
        <v/>
      </c>
      <c r="AZ708" s="21"/>
      <c r="BA708" s="59" t="str">
        <f>IF($K708="", "", SUMIF('Drinks List'!EF$11:EF$1010, $K708, 'Drinks List'!EE$11:EE$1010))</f>
        <v/>
      </c>
      <c r="BB708" s="21"/>
      <c r="BC708" s="59" t="str">
        <f>IF($K708="", "", SUMIF('Drinks List'!EH$11:EH$1010, $K708, 'Drinks List'!EG$11:EG$1010))</f>
        <v/>
      </c>
      <c r="BD708" s="21"/>
      <c r="BE708" s="59" t="str">
        <f>IF($K708="", "", SUMIF('Drinks List'!EJ$11:EJ$1010, $K708, 'Drinks List'!EI$11:EI$1010))</f>
        <v/>
      </c>
      <c r="BF708" s="21"/>
      <c r="BG708" s="59" t="str">
        <f>IF($K708="", "", SUMIF('Drinks List'!EL$11:EL$1010, $K708, 'Drinks List'!EK$11:EK$1010))</f>
        <v/>
      </c>
      <c r="BH708" s="21"/>
      <c r="BI708" s="59" t="str">
        <f>IF($K708="", "", SUMIF('Drinks List'!EN$11:EN$1010, $K708, 'Drinks List'!EM$11:EM$1010))</f>
        <v/>
      </c>
      <c r="BJ708" s="21"/>
      <c r="BK708" s="59" t="str">
        <f>IF($K708="", "", SUMIF('Drinks List'!EP$11:EP$1010, $K708, 'Drinks List'!EO$11:EO$1010))</f>
        <v/>
      </c>
      <c r="BL708" s="21"/>
      <c r="BM708" s="59" t="str">
        <f>IF($K708="", "", SUMIF('Drinks List'!ER$11:ER$1010, $K708, 'Drinks List'!EQ$11:EQ$1010))</f>
        <v/>
      </c>
      <c r="BN708" s="21"/>
      <c r="BO708" s="65" t="str">
        <f>IF($K708="", "", SUMIF('Drinks List'!ET$11:ET$1010, $K708, 'Drinks List'!ES$11:ES$1010))</f>
        <v/>
      </c>
      <c r="BQ708" s="120" t="str">
        <f t="shared" si="213"/>
        <v/>
      </c>
      <c r="BR708" s="62" t="str">
        <f t="shared" si="214"/>
        <v/>
      </c>
      <c r="BS708" s="76" t="str">
        <f>IF(BQ708="", "", COUNTIF(BQ$11:BQ$1010, "&gt;"&amp;BQ708)+1+COUNTIF(BQ$11:BQ708, BQ708)-1)</f>
        <v/>
      </c>
      <c r="BT708" s="76" t="str">
        <f>IF(BR708="", "", COUNTIF(BR$11:BR$1010, "&lt;"&amp;BR708)+1+COUNTIF(BR$11:BR708, BR708)-1)</f>
        <v/>
      </c>
      <c r="BV708" s="76" t="str">
        <f t="shared" si="215"/>
        <v/>
      </c>
      <c r="BW708" s="124" t="str">
        <f t="shared" si="216"/>
        <v/>
      </c>
      <c r="BX708" s="115" t="str">
        <f t="shared" si="217"/>
        <v/>
      </c>
      <c r="BY708" s="125" t="str">
        <f t="shared" si="218"/>
        <v/>
      </c>
      <c r="CA708" s="106" t="str">
        <f t="shared" si="219"/>
        <v/>
      </c>
      <c r="CB708" s="22" t="str">
        <f t="shared" si="220"/>
        <v/>
      </c>
      <c r="CD708" s="76" t="str">
        <f>IF($J708="", "", IF($BV708=0, "", COUNTIF($J$11:$J$1010, "&lt;"&amp;$J708)+1+COUNTIF($J$11:$J708, $J708)-1))</f>
        <v/>
      </c>
    </row>
    <row r="709" spans="1:82" x14ac:dyDescent="0.25">
      <c r="A709" s="31"/>
      <c r="B709" s="19" t="str">
        <f t="shared" si="201"/>
        <v/>
      </c>
      <c r="C709" s="20" t="str">
        <f t="shared" si="202"/>
        <v/>
      </c>
      <c r="D709" s="29" t="str">
        <f t="shared" si="203"/>
        <v/>
      </c>
      <c r="E709" s="22" t="str">
        <f t="shared" si="204"/>
        <v/>
      </c>
      <c r="F709" s="31"/>
      <c r="G709" s="301"/>
      <c r="H709" s="302"/>
      <c r="I709" s="303"/>
      <c r="J709" s="304"/>
      <c r="K709" s="283"/>
      <c r="L709" s="305"/>
      <c r="M709" s="285"/>
      <c r="N709" s="287"/>
      <c r="O709" s="31"/>
      <c r="P709" s="19" t="str">
        <f t="shared" si="205"/>
        <v/>
      </c>
      <c r="Q709" s="20" t="str">
        <f t="shared" si="206"/>
        <v/>
      </c>
      <c r="R709" s="29" t="str">
        <f t="shared" si="207"/>
        <v/>
      </c>
      <c r="S709" s="22" t="str">
        <f t="shared" si="208"/>
        <v/>
      </c>
      <c r="T709" s="31"/>
      <c r="U709" s="69" t="str">
        <f t="shared" si="209"/>
        <v/>
      </c>
      <c r="V709" s="31"/>
      <c r="X709" s="76" t="str">
        <f t="shared" si="210"/>
        <v/>
      </c>
      <c r="Z709" s="76" t="str">
        <f t="shared" si="211"/>
        <v/>
      </c>
      <c r="AA709" s="76" t="str">
        <f t="shared" si="212"/>
        <v/>
      </c>
      <c r="AC709" s="19" t="str">
        <f>IF($K709="", "", SUMIF('Drinks List'!DH$11:DH$1010, $K709, 'Drinks List'!DG$11:DG$1010))</f>
        <v/>
      </c>
      <c r="AD709" s="21"/>
      <c r="AE709" s="59" t="str">
        <f>IF($K709="", "", SUMIF('Drinks List'!DJ$11:DJ$1010, $K709, 'Drinks List'!DI$11:DI$1010))</f>
        <v/>
      </c>
      <c r="AF709" s="21"/>
      <c r="AG709" s="59" t="str">
        <f>IF($K709="", "", SUMIF('Drinks List'!DL$11:DL$1010, $K709, 'Drinks List'!DK$11:DK$1010))</f>
        <v/>
      </c>
      <c r="AH709" s="21"/>
      <c r="AI709" s="59" t="str">
        <f>IF($K709="", "", SUMIF('Drinks List'!DN$11:DN$1010, $K709, 'Drinks List'!DM$11:DM$1010))</f>
        <v/>
      </c>
      <c r="AJ709" s="21"/>
      <c r="AK709" s="59" t="str">
        <f>IF($K709="", "", SUMIF('Drinks List'!DP$11:DP$1010, $K709, 'Drinks List'!DO$11:DO$1010))</f>
        <v/>
      </c>
      <c r="AL709" s="21"/>
      <c r="AM709" s="59" t="str">
        <f>IF($K709="", "", SUMIF('Drinks List'!DR$11:DR$1010, $K709, 'Drinks List'!DQ$11:DQ$1010))</f>
        <v/>
      </c>
      <c r="AN709" s="21"/>
      <c r="AO709" s="59" t="str">
        <f>IF($K709="", "", SUMIF('Drinks List'!DT$11:DT$1010, $K709, 'Drinks List'!DS$11:DS$1010))</f>
        <v/>
      </c>
      <c r="AP709" s="21"/>
      <c r="AQ709" s="59" t="str">
        <f>IF($K709="", "", SUMIF('Drinks List'!DV$11:DV$1010, $K709, 'Drinks List'!DU$11:DU$1010))</f>
        <v/>
      </c>
      <c r="AR709" s="21"/>
      <c r="AS709" s="59" t="str">
        <f>IF($K709="", "", SUMIF('Drinks List'!DX$11:DX$1010, $K709, 'Drinks List'!DW$11:DW$1010))</f>
        <v/>
      </c>
      <c r="AT709" s="21"/>
      <c r="AU709" s="59" t="str">
        <f>IF($K709="", "", SUMIF('Drinks List'!DZ$11:DZ$1010, $K709, 'Drinks List'!DY$11:DY$1010))</f>
        <v/>
      </c>
      <c r="AV709" s="21"/>
      <c r="AW709" s="59" t="str">
        <f>IF($K709="", "", SUMIF('Drinks List'!EB$11:EB$1010, $K709, 'Drinks List'!EA$11:EA$1010))</f>
        <v/>
      </c>
      <c r="AX709" s="21"/>
      <c r="AY709" s="59" t="str">
        <f>IF($K709="", "", SUMIF('Drinks List'!ED$11:ED$1010, $K709, 'Drinks List'!EC$11:EC$1010))</f>
        <v/>
      </c>
      <c r="AZ709" s="21"/>
      <c r="BA709" s="59" t="str">
        <f>IF($K709="", "", SUMIF('Drinks List'!EF$11:EF$1010, $K709, 'Drinks List'!EE$11:EE$1010))</f>
        <v/>
      </c>
      <c r="BB709" s="21"/>
      <c r="BC709" s="59" t="str">
        <f>IF($K709="", "", SUMIF('Drinks List'!EH$11:EH$1010, $K709, 'Drinks List'!EG$11:EG$1010))</f>
        <v/>
      </c>
      <c r="BD709" s="21"/>
      <c r="BE709" s="59" t="str">
        <f>IF($K709="", "", SUMIF('Drinks List'!EJ$11:EJ$1010, $K709, 'Drinks List'!EI$11:EI$1010))</f>
        <v/>
      </c>
      <c r="BF709" s="21"/>
      <c r="BG709" s="59" t="str">
        <f>IF($K709="", "", SUMIF('Drinks List'!EL$11:EL$1010, $K709, 'Drinks List'!EK$11:EK$1010))</f>
        <v/>
      </c>
      <c r="BH709" s="21"/>
      <c r="BI709" s="59" t="str">
        <f>IF($K709="", "", SUMIF('Drinks List'!EN$11:EN$1010, $K709, 'Drinks List'!EM$11:EM$1010))</f>
        <v/>
      </c>
      <c r="BJ709" s="21"/>
      <c r="BK709" s="59" t="str">
        <f>IF($K709="", "", SUMIF('Drinks List'!EP$11:EP$1010, $K709, 'Drinks List'!EO$11:EO$1010))</f>
        <v/>
      </c>
      <c r="BL709" s="21"/>
      <c r="BM709" s="59" t="str">
        <f>IF($K709="", "", SUMIF('Drinks List'!ER$11:ER$1010, $K709, 'Drinks List'!EQ$11:EQ$1010))</f>
        <v/>
      </c>
      <c r="BN709" s="21"/>
      <c r="BO709" s="65" t="str">
        <f>IF($K709="", "", SUMIF('Drinks List'!ET$11:ET$1010, $K709, 'Drinks List'!ES$11:ES$1010))</f>
        <v/>
      </c>
      <c r="BQ709" s="120" t="str">
        <f t="shared" si="213"/>
        <v/>
      </c>
      <c r="BR709" s="62" t="str">
        <f t="shared" si="214"/>
        <v/>
      </c>
      <c r="BS709" s="76" t="str">
        <f>IF(BQ709="", "", COUNTIF(BQ$11:BQ$1010, "&gt;"&amp;BQ709)+1+COUNTIF(BQ$11:BQ709, BQ709)-1)</f>
        <v/>
      </c>
      <c r="BT709" s="76" t="str">
        <f>IF(BR709="", "", COUNTIF(BR$11:BR$1010, "&lt;"&amp;BR709)+1+COUNTIF(BR$11:BR709, BR709)-1)</f>
        <v/>
      </c>
      <c r="BV709" s="76" t="str">
        <f t="shared" si="215"/>
        <v/>
      </c>
      <c r="BW709" s="124" t="str">
        <f t="shared" si="216"/>
        <v/>
      </c>
      <c r="BX709" s="115" t="str">
        <f t="shared" si="217"/>
        <v/>
      </c>
      <c r="BY709" s="125" t="str">
        <f t="shared" si="218"/>
        <v/>
      </c>
      <c r="CA709" s="106" t="str">
        <f t="shared" si="219"/>
        <v/>
      </c>
      <c r="CB709" s="22" t="str">
        <f t="shared" si="220"/>
        <v/>
      </c>
      <c r="CD709" s="76" t="str">
        <f>IF($J709="", "", IF($BV709=0, "", COUNTIF($J$11:$J$1010, "&lt;"&amp;$J709)+1+COUNTIF($J$11:$J709, $J709)-1))</f>
        <v/>
      </c>
    </row>
    <row r="710" spans="1:82" x14ac:dyDescent="0.25">
      <c r="A710" s="31"/>
      <c r="B710" s="19" t="str">
        <f t="shared" si="201"/>
        <v/>
      </c>
      <c r="C710" s="20" t="str">
        <f t="shared" si="202"/>
        <v/>
      </c>
      <c r="D710" s="29" t="str">
        <f t="shared" si="203"/>
        <v/>
      </c>
      <c r="E710" s="22" t="str">
        <f t="shared" si="204"/>
        <v/>
      </c>
      <c r="F710" s="31"/>
      <c r="G710" s="301"/>
      <c r="H710" s="302"/>
      <c r="I710" s="303"/>
      <c r="J710" s="304"/>
      <c r="K710" s="283"/>
      <c r="L710" s="305"/>
      <c r="M710" s="285"/>
      <c r="N710" s="287"/>
      <c r="O710" s="31"/>
      <c r="P710" s="19" t="str">
        <f t="shared" si="205"/>
        <v/>
      </c>
      <c r="Q710" s="20" t="str">
        <f t="shared" si="206"/>
        <v/>
      </c>
      <c r="R710" s="29" t="str">
        <f t="shared" si="207"/>
        <v/>
      </c>
      <c r="S710" s="22" t="str">
        <f t="shared" si="208"/>
        <v/>
      </c>
      <c r="T710" s="31"/>
      <c r="U710" s="69" t="str">
        <f t="shared" si="209"/>
        <v/>
      </c>
      <c r="V710" s="31"/>
      <c r="X710" s="76" t="str">
        <f t="shared" si="210"/>
        <v/>
      </c>
      <c r="Z710" s="76" t="str">
        <f t="shared" si="211"/>
        <v/>
      </c>
      <c r="AA710" s="76" t="str">
        <f t="shared" si="212"/>
        <v/>
      </c>
      <c r="AC710" s="19" t="str">
        <f>IF($K710="", "", SUMIF('Drinks List'!DH$11:DH$1010, $K710, 'Drinks List'!DG$11:DG$1010))</f>
        <v/>
      </c>
      <c r="AD710" s="21"/>
      <c r="AE710" s="59" t="str">
        <f>IF($K710="", "", SUMIF('Drinks List'!DJ$11:DJ$1010, $K710, 'Drinks List'!DI$11:DI$1010))</f>
        <v/>
      </c>
      <c r="AF710" s="21"/>
      <c r="AG710" s="59" t="str">
        <f>IF($K710="", "", SUMIF('Drinks List'!DL$11:DL$1010, $K710, 'Drinks List'!DK$11:DK$1010))</f>
        <v/>
      </c>
      <c r="AH710" s="21"/>
      <c r="AI710" s="59" t="str">
        <f>IF($K710="", "", SUMIF('Drinks List'!DN$11:DN$1010, $K710, 'Drinks List'!DM$11:DM$1010))</f>
        <v/>
      </c>
      <c r="AJ710" s="21"/>
      <c r="AK710" s="59" t="str">
        <f>IF($K710="", "", SUMIF('Drinks List'!DP$11:DP$1010, $K710, 'Drinks List'!DO$11:DO$1010))</f>
        <v/>
      </c>
      <c r="AL710" s="21"/>
      <c r="AM710" s="59" t="str">
        <f>IF($K710="", "", SUMIF('Drinks List'!DR$11:DR$1010, $K710, 'Drinks List'!DQ$11:DQ$1010))</f>
        <v/>
      </c>
      <c r="AN710" s="21"/>
      <c r="AO710" s="59" t="str">
        <f>IF($K710="", "", SUMIF('Drinks List'!DT$11:DT$1010, $K710, 'Drinks List'!DS$11:DS$1010))</f>
        <v/>
      </c>
      <c r="AP710" s="21"/>
      <c r="AQ710" s="59" t="str">
        <f>IF($K710="", "", SUMIF('Drinks List'!DV$11:DV$1010, $K710, 'Drinks List'!DU$11:DU$1010))</f>
        <v/>
      </c>
      <c r="AR710" s="21"/>
      <c r="AS710" s="59" t="str">
        <f>IF($K710="", "", SUMIF('Drinks List'!DX$11:DX$1010, $K710, 'Drinks List'!DW$11:DW$1010))</f>
        <v/>
      </c>
      <c r="AT710" s="21"/>
      <c r="AU710" s="59" t="str">
        <f>IF($K710="", "", SUMIF('Drinks List'!DZ$11:DZ$1010, $K710, 'Drinks List'!DY$11:DY$1010))</f>
        <v/>
      </c>
      <c r="AV710" s="21"/>
      <c r="AW710" s="59" t="str">
        <f>IF($K710="", "", SUMIF('Drinks List'!EB$11:EB$1010, $K710, 'Drinks List'!EA$11:EA$1010))</f>
        <v/>
      </c>
      <c r="AX710" s="21"/>
      <c r="AY710" s="59" t="str">
        <f>IF($K710="", "", SUMIF('Drinks List'!ED$11:ED$1010, $K710, 'Drinks List'!EC$11:EC$1010))</f>
        <v/>
      </c>
      <c r="AZ710" s="21"/>
      <c r="BA710" s="59" t="str">
        <f>IF($K710="", "", SUMIF('Drinks List'!EF$11:EF$1010, $K710, 'Drinks List'!EE$11:EE$1010))</f>
        <v/>
      </c>
      <c r="BB710" s="21"/>
      <c r="BC710" s="59" t="str">
        <f>IF($K710="", "", SUMIF('Drinks List'!EH$11:EH$1010, $K710, 'Drinks List'!EG$11:EG$1010))</f>
        <v/>
      </c>
      <c r="BD710" s="21"/>
      <c r="BE710" s="59" t="str">
        <f>IF($K710="", "", SUMIF('Drinks List'!EJ$11:EJ$1010, $K710, 'Drinks List'!EI$11:EI$1010))</f>
        <v/>
      </c>
      <c r="BF710" s="21"/>
      <c r="BG710" s="59" t="str">
        <f>IF($K710="", "", SUMIF('Drinks List'!EL$11:EL$1010, $K710, 'Drinks List'!EK$11:EK$1010))</f>
        <v/>
      </c>
      <c r="BH710" s="21"/>
      <c r="BI710" s="59" t="str">
        <f>IF($K710="", "", SUMIF('Drinks List'!EN$11:EN$1010, $K710, 'Drinks List'!EM$11:EM$1010))</f>
        <v/>
      </c>
      <c r="BJ710" s="21"/>
      <c r="BK710" s="59" t="str">
        <f>IF($K710="", "", SUMIF('Drinks List'!EP$11:EP$1010, $K710, 'Drinks List'!EO$11:EO$1010))</f>
        <v/>
      </c>
      <c r="BL710" s="21"/>
      <c r="BM710" s="59" t="str">
        <f>IF($K710="", "", SUMIF('Drinks List'!ER$11:ER$1010, $K710, 'Drinks List'!EQ$11:EQ$1010))</f>
        <v/>
      </c>
      <c r="BN710" s="21"/>
      <c r="BO710" s="65" t="str">
        <f>IF($K710="", "", SUMIF('Drinks List'!ET$11:ET$1010, $K710, 'Drinks List'!ES$11:ES$1010))</f>
        <v/>
      </c>
      <c r="BQ710" s="120" t="str">
        <f t="shared" si="213"/>
        <v/>
      </c>
      <c r="BR710" s="62" t="str">
        <f t="shared" si="214"/>
        <v/>
      </c>
      <c r="BS710" s="76" t="str">
        <f>IF(BQ710="", "", COUNTIF(BQ$11:BQ$1010, "&gt;"&amp;BQ710)+1+COUNTIF(BQ$11:BQ710, BQ710)-1)</f>
        <v/>
      </c>
      <c r="BT710" s="76" t="str">
        <f>IF(BR710="", "", COUNTIF(BR$11:BR$1010, "&lt;"&amp;BR710)+1+COUNTIF(BR$11:BR710, BR710)-1)</f>
        <v/>
      </c>
      <c r="BV710" s="76" t="str">
        <f t="shared" si="215"/>
        <v/>
      </c>
      <c r="BW710" s="124" t="str">
        <f t="shared" si="216"/>
        <v/>
      </c>
      <c r="BX710" s="115" t="str">
        <f t="shared" si="217"/>
        <v/>
      </c>
      <c r="BY710" s="125" t="str">
        <f t="shared" si="218"/>
        <v/>
      </c>
      <c r="CA710" s="106" t="str">
        <f t="shared" si="219"/>
        <v/>
      </c>
      <c r="CB710" s="22" t="str">
        <f t="shared" si="220"/>
        <v/>
      </c>
      <c r="CD710" s="76" t="str">
        <f>IF($J710="", "", IF($BV710=0, "", COUNTIF($J$11:$J$1010, "&lt;"&amp;$J710)+1+COUNTIF($J$11:$J710, $J710)-1))</f>
        <v/>
      </c>
    </row>
    <row r="711" spans="1:82" x14ac:dyDescent="0.25">
      <c r="A711" s="31"/>
      <c r="B711" s="19" t="str">
        <f t="shared" si="201"/>
        <v/>
      </c>
      <c r="C711" s="20" t="str">
        <f t="shared" si="202"/>
        <v/>
      </c>
      <c r="D711" s="29" t="str">
        <f t="shared" si="203"/>
        <v/>
      </c>
      <c r="E711" s="22" t="str">
        <f t="shared" si="204"/>
        <v/>
      </c>
      <c r="F711" s="31"/>
      <c r="G711" s="301"/>
      <c r="H711" s="302"/>
      <c r="I711" s="303"/>
      <c r="J711" s="304"/>
      <c r="K711" s="283"/>
      <c r="L711" s="305"/>
      <c r="M711" s="285"/>
      <c r="N711" s="287"/>
      <c r="O711" s="31"/>
      <c r="P711" s="19" t="str">
        <f t="shared" si="205"/>
        <v/>
      </c>
      <c r="Q711" s="20" t="str">
        <f t="shared" si="206"/>
        <v/>
      </c>
      <c r="R711" s="29" t="str">
        <f t="shared" si="207"/>
        <v/>
      </c>
      <c r="S711" s="22" t="str">
        <f t="shared" si="208"/>
        <v/>
      </c>
      <c r="T711" s="31"/>
      <c r="U711" s="69" t="str">
        <f t="shared" si="209"/>
        <v/>
      </c>
      <c r="V711" s="31"/>
      <c r="X711" s="76" t="str">
        <f t="shared" si="210"/>
        <v/>
      </c>
      <c r="Z711" s="76" t="str">
        <f t="shared" si="211"/>
        <v/>
      </c>
      <c r="AA711" s="76" t="str">
        <f t="shared" si="212"/>
        <v/>
      </c>
      <c r="AC711" s="19" t="str">
        <f>IF($K711="", "", SUMIF('Drinks List'!DH$11:DH$1010, $K711, 'Drinks List'!DG$11:DG$1010))</f>
        <v/>
      </c>
      <c r="AD711" s="21"/>
      <c r="AE711" s="59" t="str">
        <f>IF($K711="", "", SUMIF('Drinks List'!DJ$11:DJ$1010, $K711, 'Drinks List'!DI$11:DI$1010))</f>
        <v/>
      </c>
      <c r="AF711" s="21"/>
      <c r="AG711" s="59" t="str">
        <f>IF($K711="", "", SUMIF('Drinks List'!DL$11:DL$1010, $K711, 'Drinks List'!DK$11:DK$1010))</f>
        <v/>
      </c>
      <c r="AH711" s="21"/>
      <c r="AI711" s="59" t="str">
        <f>IF($K711="", "", SUMIF('Drinks List'!DN$11:DN$1010, $K711, 'Drinks List'!DM$11:DM$1010))</f>
        <v/>
      </c>
      <c r="AJ711" s="21"/>
      <c r="AK711" s="59" t="str">
        <f>IF($K711="", "", SUMIF('Drinks List'!DP$11:DP$1010, $K711, 'Drinks List'!DO$11:DO$1010))</f>
        <v/>
      </c>
      <c r="AL711" s="21"/>
      <c r="AM711" s="59" t="str">
        <f>IF($K711="", "", SUMIF('Drinks List'!DR$11:DR$1010, $K711, 'Drinks List'!DQ$11:DQ$1010))</f>
        <v/>
      </c>
      <c r="AN711" s="21"/>
      <c r="AO711" s="59" t="str">
        <f>IF($K711="", "", SUMIF('Drinks List'!DT$11:DT$1010, $K711, 'Drinks List'!DS$11:DS$1010))</f>
        <v/>
      </c>
      <c r="AP711" s="21"/>
      <c r="AQ711" s="59" t="str">
        <f>IF($K711="", "", SUMIF('Drinks List'!DV$11:DV$1010, $K711, 'Drinks List'!DU$11:DU$1010))</f>
        <v/>
      </c>
      <c r="AR711" s="21"/>
      <c r="AS711" s="59" t="str">
        <f>IF($K711="", "", SUMIF('Drinks List'!DX$11:DX$1010, $K711, 'Drinks List'!DW$11:DW$1010))</f>
        <v/>
      </c>
      <c r="AT711" s="21"/>
      <c r="AU711" s="59" t="str">
        <f>IF($K711="", "", SUMIF('Drinks List'!DZ$11:DZ$1010, $K711, 'Drinks List'!DY$11:DY$1010))</f>
        <v/>
      </c>
      <c r="AV711" s="21"/>
      <c r="AW711" s="59" t="str">
        <f>IF($K711="", "", SUMIF('Drinks List'!EB$11:EB$1010, $K711, 'Drinks List'!EA$11:EA$1010))</f>
        <v/>
      </c>
      <c r="AX711" s="21"/>
      <c r="AY711" s="59" t="str">
        <f>IF($K711="", "", SUMIF('Drinks List'!ED$11:ED$1010, $K711, 'Drinks List'!EC$11:EC$1010))</f>
        <v/>
      </c>
      <c r="AZ711" s="21"/>
      <c r="BA711" s="59" t="str">
        <f>IF($K711="", "", SUMIF('Drinks List'!EF$11:EF$1010, $K711, 'Drinks List'!EE$11:EE$1010))</f>
        <v/>
      </c>
      <c r="BB711" s="21"/>
      <c r="BC711" s="59" t="str">
        <f>IF($K711="", "", SUMIF('Drinks List'!EH$11:EH$1010, $K711, 'Drinks List'!EG$11:EG$1010))</f>
        <v/>
      </c>
      <c r="BD711" s="21"/>
      <c r="BE711" s="59" t="str">
        <f>IF($K711="", "", SUMIF('Drinks List'!EJ$11:EJ$1010, $K711, 'Drinks List'!EI$11:EI$1010))</f>
        <v/>
      </c>
      <c r="BF711" s="21"/>
      <c r="BG711" s="59" t="str">
        <f>IF($K711="", "", SUMIF('Drinks List'!EL$11:EL$1010, $K711, 'Drinks List'!EK$11:EK$1010))</f>
        <v/>
      </c>
      <c r="BH711" s="21"/>
      <c r="BI711" s="59" t="str">
        <f>IF($K711="", "", SUMIF('Drinks List'!EN$11:EN$1010, $K711, 'Drinks List'!EM$11:EM$1010))</f>
        <v/>
      </c>
      <c r="BJ711" s="21"/>
      <c r="BK711" s="59" t="str">
        <f>IF($K711="", "", SUMIF('Drinks List'!EP$11:EP$1010, $K711, 'Drinks List'!EO$11:EO$1010))</f>
        <v/>
      </c>
      <c r="BL711" s="21"/>
      <c r="BM711" s="59" t="str">
        <f>IF($K711="", "", SUMIF('Drinks List'!ER$11:ER$1010, $K711, 'Drinks List'!EQ$11:EQ$1010))</f>
        <v/>
      </c>
      <c r="BN711" s="21"/>
      <c r="BO711" s="65" t="str">
        <f>IF($K711="", "", SUMIF('Drinks List'!ET$11:ET$1010, $K711, 'Drinks List'!ES$11:ES$1010))</f>
        <v/>
      </c>
      <c r="BQ711" s="120" t="str">
        <f t="shared" si="213"/>
        <v/>
      </c>
      <c r="BR711" s="62" t="str">
        <f t="shared" si="214"/>
        <v/>
      </c>
      <c r="BS711" s="76" t="str">
        <f>IF(BQ711="", "", COUNTIF(BQ$11:BQ$1010, "&gt;"&amp;BQ711)+1+COUNTIF(BQ$11:BQ711, BQ711)-1)</f>
        <v/>
      </c>
      <c r="BT711" s="76" t="str">
        <f>IF(BR711="", "", COUNTIF(BR$11:BR$1010, "&lt;"&amp;BR711)+1+COUNTIF(BR$11:BR711, BR711)-1)</f>
        <v/>
      </c>
      <c r="BV711" s="76" t="str">
        <f t="shared" si="215"/>
        <v/>
      </c>
      <c r="BW711" s="124" t="str">
        <f t="shared" si="216"/>
        <v/>
      </c>
      <c r="BX711" s="115" t="str">
        <f t="shared" si="217"/>
        <v/>
      </c>
      <c r="BY711" s="125" t="str">
        <f t="shared" si="218"/>
        <v/>
      </c>
      <c r="CA711" s="106" t="str">
        <f t="shared" si="219"/>
        <v/>
      </c>
      <c r="CB711" s="22" t="str">
        <f t="shared" si="220"/>
        <v/>
      </c>
      <c r="CD711" s="76" t="str">
        <f>IF($J711="", "", IF($BV711=0, "", COUNTIF($J$11:$J$1010, "&lt;"&amp;$J711)+1+COUNTIF($J$11:$J711, $J711)-1))</f>
        <v/>
      </c>
    </row>
    <row r="712" spans="1:82" x14ac:dyDescent="0.25">
      <c r="A712" s="31"/>
      <c r="B712" s="19" t="str">
        <f t="shared" si="201"/>
        <v/>
      </c>
      <c r="C712" s="20" t="str">
        <f t="shared" si="202"/>
        <v/>
      </c>
      <c r="D712" s="29" t="str">
        <f t="shared" si="203"/>
        <v/>
      </c>
      <c r="E712" s="22" t="str">
        <f t="shared" si="204"/>
        <v/>
      </c>
      <c r="F712" s="31"/>
      <c r="G712" s="301"/>
      <c r="H712" s="302"/>
      <c r="I712" s="303"/>
      <c r="J712" s="304"/>
      <c r="K712" s="283"/>
      <c r="L712" s="305"/>
      <c r="M712" s="285"/>
      <c r="N712" s="287"/>
      <c r="O712" s="31"/>
      <c r="P712" s="19" t="str">
        <f t="shared" si="205"/>
        <v/>
      </c>
      <c r="Q712" s="20" t="str">
        <f t="shared" si="206"/>
        <v/>
      </c>
      <c r="R712" s="29" t="str">
        <f t="shared" si="207"/>
        <v/>
      </c>
      <c r="S712" s="22" t="str">
        <f t="shared" si="208"/>
        <v/>
      </c>
      <c r="T712" s="31"/>
      <c r="U712" s="69" t="str">
        <f t="shared" si="209"/>
        <v/>
      </c>
      <c r="V712" s="31"/>
      <c r="X712" s="76" t="str">
        <f t="shared" si="210"/>
        <v/>
      </c>
      <c r="Z712" s="76" t="str">
        <f t="shared" si="211"/>
        <v/>
      </c>
      <c r="AA712" s="76" t="str">
        <f t="shared" si="212"/>
        <v/>
      </c>
      <c r="AC712" s="19" t="str">
        <f>IF($K712="", "", SUMIF('Drinks List'!DH$11:DH$1010, $K712, 'Drinks List'!DG$11:DG$1010))</f>
        <v/>
      </c>
      <c r="AD712" s="21"/>
      <c r="AE712" s="59" t="str">
        <f>IF($K712="", "", SUMIF('Drinks List'!DJ$11:DJ$1010, $K712, 'Drinks List'!DI$11:DI$1010))</f>
        <v/>
      </c>
      <c r="AF712" s="21"/>
      <c r="AG712" s="59" t="str">
        <f>IF($K712="", "", SUMIF('Drinks List'!DL$11:DL$1010, $K712, 'Drinks List'!DK$11:DK$1010))</f>
        <v/>
      </c>
      <c r="AH712" s="21"/>
      <c r="AI712" s="59" t="str">
        <f>IF($K712="", "", SUMIF('Drinks List'!DN$11:DN$1010, $K712, 'Drinks List'!DM$11:DM$1010))</f>
        <v/>
      </c>
      <c r="AJ712" s="21"/>
      <c r="AK712" s="59" t="str">
        <f>IF($K712="", "", SUMIF('Drinks List'!DP$11:DP$1010, $K712, 'Drinks List'!DO$11:DO$1010))</f>
        <v/>
      </c>
      <c r="AL712" s="21"/>
      <c r="AM712" s="59" t="str">
        <f>IF($K712="", "", SUMIF('Drinks List'!DR$11:DR$1010, $K712, 'Drinks List'!DQ$11:DQ$1010))</f>
        <v/>
      </c>
      <c r="AN712" s="21"/>
      <c r="AO712" s="59" t="str">
        <f>IF($K712="", "", SUMIF('Drinks List'!DT$11:DT$1010, $K712, 'Drinks List'!DS$11:DS$1010))</f>
        <v/>
      </c>
      <c r="AP712" s="21"/>
      <c r="AQ712" s="59" t="str">
        <f>IF($K712="", "", SUMIF('Drinks List'!DV$11:DV$1010, $K712, 'Drinks List'!DU$11:DU$1010))</f>
        <v/>
      </c>
      <c r="AR712" s="21"/>
      <c r="AS712" s="59" t="str">
        <f>IF($K712="", "", SUMIF('Drinks List'!DX$11:DX$1010, $K712, 'Drinks List'!DW$11:DW$1010))</f>
        <v/>
      </c>
      <c r="AT712" s="21"/>
      <c r="AU712" s="59" t="str">
        <f>IF($K712="", "", SUMIF('Drinks List'!DZ$11:DZ$1010, $K712, 'Drinks List'!DY$11:DY$1010))</f>
        <v/>
      </c>
      <c r="AV712" s="21"/>
      <c r="AW712" s="59" t="str">
        <f>IF($K712="", "", SUMIF('Drinks List'!EB$11:EB$1010, $K712, 'Drinks List'!EA$11:EA$1010))</f>
        <v/>
      </c>
      <c r="AX712" s="21"/>
      <c r="AY712" s="59" t="str">
        <f>IF($K712="", "", SUMIF('Drinks List'!ED$11:ED$1010, $K712, 'Drinks List'!EC$11:EC$1010))</f>
        <v/>
      </c>
      <c r="AZ712" s="21"/>
      <c r="BA712" s="59" t="str">
        <f>IF($K712="", "", SUMIF('Drinks List'!EF$11:EF$1010, $K712, 'Drinks List'!EE$11:EE$1010))</f>
        <v/>
      </c>
      <c r="BB712" s="21"/>
      <c r="BC712" s="59" t="str">
        <f>IF($K712="", "", SUMIF('Drinks List'!EH$11:EH$1010, $K712, 'Drinks List'!EG$11:EG$1010))</f>
        <v/>
      </c>
      <c r="BD712" s="21"/>
      <c r="BE712" s="59" t="str">
        <f>IF($K712="", "", SUMIF('Drinks List'!EJ$11:EJ$1010, $K712, 'Drinks List'!EI$11:EI$1010))</f>
        <v/>
      </c>
      <c r="BF712" s="21"/>
      <c r="BG712" s="59" t="str">
        <f>IF($K712="", "", SUMIF('Drinks List'!EL$11:EL$1010, $K712, 'Drinks List'!EK$11:EK$1010))</f>
        <v/>
      </c>
      <c r="BH712" s="21"/>
      <c r="BI712" s="59" t="str">
        <f>IF($K712="", "", SUMIF('Drinks List'!EN$11:EN$1010, $K712, 'Drinks List'!EM$11:EM$1010))</f>
        <v/>
      </c>
      <c r="BJ712" s="21"/>
      <c r="BK712" s="59" t="str">
        <f>IF($K712="", "", SUMIF('Drinks List'!EP$11:EP$1010, $K712, 'Drinks List'!EO$11:EO$1010))</f>
        <v/>
      </c>
      <c r="BL712" s="21"/>
      <c r="BM712" s="59" t="str">
        <f>IF($K712="", "", SUMIF('Drinks List'!ER$11:ER$1010, $K712, 'Drinks List'!EQ$11:EQ$1010))</f>
        <v/>
      </c>
      <c r="BN712" s="21"/>
      <c r="BO712" s="65" t="str">
        <f>IF($K712="", "", SUMIF('Drinks List'!ET$11:ET$1010, $K712, 'Drinks List'!ES$11:ES$1010))</f>
        <v/>
      </c>
      <c r="BQ712" s="120" t="str">
        <f t="shared" si="213"/>
        <v/>
      </c>
      <c r="BR712" s="62" t="str">
        <f t="shared" si="214"/>
        <v/>
      </c>
      <c r="BS712" s="76" t="str">
        <f>IF(BQ712="", "", COUNTIF(BQ$11:BQ$1010, "&gt;"&amp;BQ712)+1+COUNTIF(BQ$11:BQ712, BQ712)-1)</f>
        <v/>
      </c>
      <c r="BT712" s="76" t="str">
        <f>IF(BR712="", "", COUNTIF(BR$11:BR$1010, "&lt;"&amp;BR712)+1+COUNTIF(BR$11:BR712, BR712)-1)</f>
        <v/>
      </c>
      <c r="BV712" s="76" t="str">
        <f t="shared" si="215"/>
        <v/>
      </c>
      <c r="BW712" s="124" t="str">
        <f t="shared" si="216"/>
        <v/>
      </c>
      <c r="BX712" s="115" t="str">
        <f t="shared" si="217"/>
        <v/>
      </c>
      <c r="BY712" s="125" t="str">
        <f t="shared" si="218"/>
        <v/>
      </c>
      <c r="CA712" s="106" t="str">
        <f t="shared" si="219"/>
        <v/>
      </c>
      <c r="CB712" s="22" t="str">
        <f t="shared" si="220"/>
        <v/>
      </c>
      <c r="CD712" s="76" t="str">
        <f>IF($J712="", "", IF($BV712=0, "", COUNTIF($J$11:$J$1010, "&lt;"&amp;$J712)+1+COUNTIF($J$11:$J712, $J712)-1))</f>
        <v/>
      </c>
    </row>
    <row r="713" spans="1:82" x14ac:dyDescent="0.25">
      <c r="A713" s="31"/>
      <c r="B713" s="19" t="str">
        <f t="shared" si="201"/>
        <v/>
      </c>
      <c r="C713" s="20" t="str">
        <f t="shared" si="202"/>
        <v/>
      </c>
      <c r="D713" s="29" t="str">
        <f t="shared" si="203"/>
        <v/>
      </c>
      <c r="E713" s="22" t="str">
        <f t="shared" si="204"/>
        <v/>
      </c>
      <c r="F713" s="31"/>
      <c r="G713" s="301"/>
      <c r="H713" s="302"/>
      <c r="I713" s="303"/>
      <c r="J713" s="304"/>
      <c r="K713" s="283"/>
      <c r="L713" s="305"/>
      <c r="M713" s="285"/>
      <c r="N713" s="287"/>
      <c r="O713" s="31"/>
      <c r="P713" s="19" t="str">
        <f t="shared" si="205"/>
        <v/>
      </c>
      <c r="Q713" s="20" t="str">
        <f t="shared" si="206"/>
        <v/>
      </c>
      <c r="R713" s="29" t="str">
        <f t="shared" si="207"/>
        <v/>
      </c>
      <c r="S713" s="22" t="str">
        <f t="shared" si="208"/>
        <v/>
      </c>
      <c r="T713" s="31"/>
      <c r="U713" s="69" t="str">
        <f t="shared" si="209"/>
        <v/>
      </c>
      <c r="V713" s="31"/>
      <c r="X713" s="76" t="str">
        <f t="shared" si="210"/>
        <v/>
      </c>
      <c r="Z713" s="76" t="str">
        <f t="shared" si="211"/>
        <v/>
      </c>
      <c r="AA713" s="76" t="str">
        <f t="shared" si="212"/>
        <v/>
      </c>
      <c r="AC713" s="19" t="str">
        <f>IF($K713="", "", SUMIF('Drinks List'!DH$11:DH$1010, $K713, 'Drinks List'!DG$11:DG$1010))</f>
        <v/>
      </c>
      <c r="AD713" s="21"/>
      <c r="AE713" s="59" t="str">
        <f>IF($K713="", "", SUMIF('Drinks List'!DJ$11:DJ$1010, $K713, 'Drinks List'!DI$11:DI$1010))</f>
        <v/>
      </c>
      <c r="AF713" s="21"/>
      <c r="AG713" s="59" t="str">
        <f>IF($K713="", "", SUMIF('Drinks List'!DL$11:DL$1010, $K713, 'Drinks List'!DK$11:DK$1010))</f>
        <v/>
      </c>
      <c r="AH713" s="21"/>
      <c r="AI713" s="59" t="str">
        <f>IF($K713="", "", SUMIF('Drinks List'!DN$11:DN$1010, $K713, 'Drinks List'!DM$11:DM$1010))</f>
        <v/>
      </c>
      <c r="AJ713" s="21"/>
      <c r="AK713" s="59" t="str">
        <f>IF($K713="", "", SUMIF('Drinks List'!DP$11:DP$1010, $K713, 'Drinks List'!DO$11:DO$1010))</f>
        <v/>
      </c>
      <c r="AL713" s="21"/>
      <c r="AM713" s="59" t="str">
        <f>IF($K713="", "", SUMIF('Drinks List'!DR$11:DR$1010, $K713, 'Drinks List'!DQ$11:DQ$1010))</f>
        <v/>
      </c>
      <c r="AN713" s="21"/>
      <c r="AO713" s="59" t="str">
        <f>IF($K713="", "", SUMIF('Drinks List'!DT$11:DT$1010, $K713, 'Drinks List'!DS$11:DS$1010))</f>
        <v/>
      </c>
      <c r="AP713" s="21"/>
      <c r="AQ713" s="59" t="str">
        <f>IF($K713="", "", SUMIF('Drinks List'!DV$11:DV$1010, $K713, 'Drinks List'!DU$11:DU$1010))</f>
        <v/>
      </c>
      <c r="AR713" s="21"/>
      <c r="AS713" s="59" t="str">
        <f>IF($K713="", "", SUMIF('Drinks List'!DX$11:DX$1010, $K713, 'Drinks List'!DW$11:DW$1010))</f>
        <v/>
      </c>
      <c r="AT713" s="21"/>
      <c r="AU713" s="59" t="str">
        <f>IF($K713="", "", SUMIF('Drinks List'!DZ$11:DZ$1010, $K713, 'Drinks List'!DY$11:DY$1010))</f>
        <v/>
      </c>
      <c r="AV713" s="21"/>
      <c r="AW713" s="59" t="str">
        <f>IF($K713="", "", SUMIF('Drinks List'!EB$11:EB$1010, $K713, 'Drinks List'!EA$11:EA$1010))</f>
        <v/>
      </c>
      <c r="AX713" s="21"/>
      <c r="AY713" s="59" t="str">
        <f>IF($K713="", "", SUMIF('Drinks List'!ED$11:ED$1010, $K713, 'Drinks List'!EC$11:EC$1010))</f>
        <v/>
      </c>
      <c r="AZ713" s="21"/>
      <c r="BA713" s="59" t="str">
        <f>IF($K713="", "", SUMIF('Drinks List'!EF$11:EF$1010, $K713, 'Drinks List'!EE$11:EE$1010))</f>
        <v/>
      </c>
      <c r="BB713" s="21"/>
      <c r="BC713" s="59" t="str">
        <f>IF($K713="", "", SUMIF('Drinks List'!EH$11:EH$1010, $K713, 'Drinks List'!EG$11:EG$1010))</f>
        <v/>
      </c>
      <c r="BD713" s="21"/>
      <c r="BE713" s="59" t="str">
        <f>IF($K713="", "", SUMIF('Drinks List'!EJ$11:EJ$1010, $K713, 'Drinks List'!EI$11:EI$1010))</f>
        <v/>
      </c>
      <c r="BF713" s="21"/>
      <c r="BG713" s="59" t="str">
        <f>IF($K713="", "", SUMIF('Drinks List'!EL$11:EL$1010, $K713, 'Drinks List'!EK$11:EK$1010))</f>
        <v/>
      </c>
      <c r="BH713" s="21"/>
      <c r="BI713" s="59" t="str">
        <f>IF($K713="", "", SUMIF('Drinks List'!EN$11:EN$1010, $K713, 'Drinks List'!EM$11:EM$1010))</f>
        <v/>
      </c>
      <c r="BJ713" s="21"/>
      <c r="BK713" s="59" t="str">
        <f>IF($K713="", "", SUMIF('Drinks List'!EP$11:EP$1010, $K713, 'Drinks List'!EO$11:EO$1010))</f>
        <v/>
      </c>
      <c r="BL713" s="21"/>
      <c r="BM713" s="59" t="str">
        <f>IF($K713="", "", SUMIF('Drinks List'!ER$11:ER$1010, $K713, 'Drinks List'!EQ$11:EQ$1010))</f>
        <v/>
      </c>
      <c r="BN713" s="21"/>
      <c r="BO713" s="65" t="str">
        <f>IF($K713="", "", SUMIF('Drinks List'!ET$11:ET$1010, $K713, 'Drinks List'!ES$11:ES$1010))</f>
        <v/>
      </c>
      <c r="BQ713" s="120" t="str">
        <f t="shared" si="213"/>
        <v/>
      </c>
      <c r="BR713" s="62" t="str">
        <f t="shared" si="214"/>
        <v/>
      </c>
      <c r="BS713" s="76" t="str">
        <f>IF(BQ713="", "", COUNTIF(BQ$11:BQ$1010, "&gt;"&amp;BQ713)+1+COUNTIF(BQ$11:BQ713, BQ713)-1)</f>
        <v/>
      </c>
      <c r="BT713" s="76" t="str">
        <f>IF(BR713="", "", COUNTIF(BR$11:BR$1010, "&lt;"&amp;BR713)+1+COUNTIF(BR$11:BR713, BR713)-1)</f>
        <v/>
      </c>
      <c r="BV713" s="76" t="str">
        <f t="shared" si="215"/>
        <v/>
      </c>
      <c r="BW713" s="124" t="str">
        <f t="shared" si="216"/>
        <v/>
      </c>
      <c r="BX713" s="115" t="str">
        <f t="shared" si="217"/>
        <v/>
      </c>
      <c r="BY713" s="125" t="str">
        <f t="shared" si="218"/>
        <v/>
      </c>
      <c r="CA713" s="106" t="str">
        <f t="shared" si="219"/>
        <v/>
      </c>
      <c r="CB713" s="22" t="str">
        <f t="shared" si="220"/>
        <v/>
      </c>
      <c r="CD713" s="76" t="str">
        <f>IF($J713="", "", IF($BV713=0, "", COUNTIF($J$11:$J$1010, "&lt;"&amp;$J713)+1+COUNTIF($J$11:$J713, $J713)-1))</f>
        <v/>
      </c>
    </row>
    <row r="714" spans="1:82" x14ac:dyDescent="0.25">
      <c r="A714" s="31"/>
      <c r="B714" s="19" t="str">
        <f t="shared" si="201"/>
        <v/>
      </c>
      <c r="C714" s="20" t="str">
        <f t="shared" si="202"/>
        <v/>
      </c>
      <c r="D714" s="29" t="str">
        <f t="shared" si="203"/>
        <v/>
      </c>
      <c r="E714" s="22" t="str">
        <f t="shared" si="204"/>
        <v/>
      </c>
      <c r="F714" s="31"/>
      <c r="G714" s="301"/>
      <c r="H714" s="302"/>
      <c r="I714" s="303"/>
      <c r="J714" s="304"/>
      <c r="K714" s="283"/>
      <c r="L714" s="305"/>
      <c r="M714" s="285"/>
      <c r="N714" s="287"/>
      <c r="O714" s="31"/>
      <c r="P714" s="19" t="str">
        <f t="shared" si="205"/>
        <v/>
      </c>
      <c r="Q714" s="20" t="str">
        <f t="shared" si="206"/>
        <v/>
      </c>
      <c r="R714" s="29" t="str">
        <f t="shared" si="207"/>
        <v/>
      </c>
      <c r="S714" s="22" t="str">
        <f t="shared" si="208"/>
        <v/>
      </c>
      <c r="T714" s="31"/>
      <c r="U714" s="69" t="str">
        <f t="shared" si="209"/>
        <v/>
      </c>
      <c r="V714" s="31"/>
      <c r="X714" s="76" t="str">
        <f t="shared" si="210"/>
        <v/>
      </c>
      <c r="Z714" s="76" t="str">
        <f t="shared" si="211"/>
        <v/>
      </c>
      <c r="AA714" s="76" t="str">
        <f t="shared" si="212"/>
        <v/>
      </c>
      <c r="AC714" s="19" t="str">
        <f>IF($K714="", "", SUMIF('Drinks List'!DH$11:DH$1010, $K714, 'Drinks List'!DG$11:DG$1010))</f>
        <v/>
      </c>
      <c r="AD714" s="21"/>
      <c r="AE714" s="59" t="str">
        <f>IF($K714="", "", SUMIF('Drinks List'!DJ$11:DJ$1010, $K714, 'Drinks List'!DI$11:DI$1010))</f>
        <v/>
      </c>
      <c r="AF714" s="21"/>
      <c r="AG714" s="59" t="str">
        <f>IF($K714="", "", SUMIF('Drinks List'!DL$11:DL$1010, $K714, 'Drinks List'!DK$11:DK$1010))</f>
        <v/>
      </c>
      <c r="AH714" s="21"/>
      <c r="AI714" s="59" t="str">
        <f>IF($K714="", "", SUMIF('Drinks List'!DN$11:DN$1010, $K714, 'Drinks List'!DM$11:DM$1010))</f>
        <v/>
      </c>
      <c r="AJ714" s="21"/>
      <c r="AK714" s="59" t="str">
        <f>IF($K714="", "", SUMIF('Drinks List'!DP$11:DP$1010, $K714, 'Drinks List'!DO$11:DO$1010))</f>
        <v/>
      </c>
      <c r="AL714" s="21"/>
      <c r="AM714" s="59" t="str">
        <f>IF($K714="", "", SUMIF('Drinks List'!DR$11:DR$1010, $K714, 'Drinks List'!DQ$11:DQ$1010))</f>
        <v/>
      </c>
      <c r="AN714" s="21"/>
      <c r="AO714" s="59" t="str">
        <f>IF($K714="", "", SUMIF('Drinks List'!DT$11:DT$1010, $K714, 'Drinks List'!DS$11:DS$1010))</f>
        <v/>
      </c>
      <c r="AP714" s="21"/>
      <c r="AQ714" s="59" t="str">
        <f>IF($K714="", "", SUMIF('Drinks List'!DV$11:DV$1010, $K714, 'Drinks List'!DU$11:DU$1010))</f>
        <v/>
      </c>
      <c r="AR714" s="21"/>
      <c r="AS714" s="59" t="str">
        <f>IF($K714="", "", SUMIF('Drinks List'!DX$11:DX$1010, $K714, 'Drinks List'!DW$11:DW$1010))</f>
        <v/>
      </c>
      <c r="AT714" s="21"/>
      <c r="AU714" s="59" t="str">
        <f>IF($K714="", "", SUMIF('Drinks List'!DZ$11:DZ$1010, $K714, 'Drinks List'!DY$11:DY$1010))</f>
        <v/>
      </c>
      <c r="AV714" s="21"/>
      <c r="AW714" s="59" t="str">
        <f>IF($K714="", "", SUMIF('Drinks List'!EB$11:EB$1010, $K714, 'Drinks List'!EA$11:EA$1010))</f>
        <v/>
      </c>
      <c r="AX714" s="21"/>
      <c r="AY714" s="59" t="str">
        <f>IF($K714="", "", SUMIF('Drinks List'!ED$11:ED$1010, $K714, 'Drinks List'!EC$11:EC$1010))</f>
        <v/>
      </c>
      <c r="AZ714" s="21"/>
      <c r="BA714" s="59" t="str">
        <f>IF($K714="", "", SUMIF('Drinks List'!EF$11:EF$1010, $K714, 'Drinks List'!EE$11:EE$1010))</f>
        <v/>
      </c>
      <c r="BB714" s="21"/>
      <c r="BC714" s="59" t="str">
        <f>IF($K714="", "", SUMIF('Drinks List'!EH$11:EH$1010, $K714, 'Drinks List'!EG$11:EG$1010))</f>
        <v/>
      </c>
      <c r="BD714" s="21"/>
      <c r="BE714" s="59" t="str">
        <f>IF($K714="", "", SUMIF('Drinks List'!EJ$11:EJ$1010, $K714, 'Drinks List'!EI$11:EI$1010))</f>
        <v/>
      </c>
      <c r="BF714" s="21"/>
      <c r="BG714" s="59" t="str">
        <f>IF($K714="", "", SUMIF('Drinks List'!EL$11:EL$1010, $K714, 'Drinks List'!EK$11:EK$1010))</f>
        <v/>
      </c>
      <c r="BH714" s="21"/>
      <c r="BI714" s="59" t="str">
        <f>IF($K714="", "", SUMIF('Drinks List'!EN$11:EN$1010, $K714, 'Drinks List'!EM$11:EM$1010))</f>
        <v/>
      </c>
      <c r="BJ714" s="21"/>
      <c r="BK714" s="59" t="str">
        <f>IF($K714="", "", SUMIF('Drinks List'!EP$11:EP$1010, $K714, 'Drinks List'!EO$11:EO$1010))</f>
        <v/>
      </c>
      <c r="BL714" s="21"/>
      <c r="BM714" s="59" t="str">
        <f>IF($K714="", "", SUMIF('Drinks List'!ER$11:ER$1010, $K714, 'Drinks List'!EQ$11:EQ$1010))</f>
        <v/>
      </c>
      <c r="BN714" s="21"/>
      <c r="BO714" s="65" t="str">
        <f>IF($K714="", "", SUMIF('Drinks List'!ET$11:ET$1010, $K714, 'Drinks List'!ES$11:ES$1010))</f>
        <v/>
      </c>
      <c r="BQ714" s="120" t="str">
        <f t="shared" si="213"/>
        <v/>
      </c>
      <c r="BR714" s="62" t="str">
        <f t="shared" si="214"/>
        <v/>
      </c>
      <c r="BS714" s="76" t="str">
        <f>IF(BQ714="", "", COUNTIF(BQ$11:BQ$1010, "&gt;"&amp;BQ714)+1+COUNTIF(BQ$11:BQ714, BQ714)-1)</f>
        <v/>
      </c>
      <c r="BT714" s="76" t="str">
        <f>IF(BR714="", "", COUNTIF(BR$11:BR$1010, "&lt;"&amp;BR714)+1+COUNTIF(BR$11:BR714, BR714)-1)</f>
        <v/>
      </c>
      <c r="BV714" s="76" t="str">
        <f t="shared" si="215"/>
        <v/>
      </c>
      <c r="BW714" s="124" t="str">
        <f t="shared" si="216"/>
        <v/>
      </c>
      <c r="BX714" s="115" t="str">
        <f t="shared" si="217"/>
        <v/>
      </c>
      <c r="BY714" s="125" t="str">
        <f t="shared" si="218"/>
        <v/>
      </c>
      <c r="CA714" s="106" t="str">
        <f t="shared" si="219"/>
        <v/>
      </c>
      <c r="CB714" s="22" t="str">
        <f t="shared" si="220"/>
        <v/>
      </c>
      <c r="CD714" s="76" t="str">
        <f>IF($J714="", "", IF($BV714=0, "", COUNTIF($J$11:$J$1010, "&lt;"&amp;$J714)+1+COUNTIF($J$11:$J714, $J714)-1))</f>
        <v/>
      </c>
    </row>
    <row r="715" spans="1:82" x14ac:dyDescent="0.25">
      <c r="A715" s="31"/>
      <c r="B715" s="19" t="str">
        <f t="shared" ref="B715:B778" si="221">IF($J715="", "", ($G715-$H715+$I715)*$L715)</f>
        <v/>
      </c>
      <c r="C715" s="20" t="str">
        <f t="shared" ref="C715:C778" si="222">IF($J715="", "", ROUND($B715*$M715, 2))</f>
        <v/>
      </c>
      <c r="D715" s="29" t="str">
        <f t="shared" ref="D715:D778" si="223">IFERROR(IF($J715="", "", ROUNDUP($B715/$L715, 0)), "")</f>
        <v/>
      </c>
      <c r="E715" s="22" t="str">
        <f t="shared" ref="E715:E778" si="224">IFERROR(IF($J715="", "", $D715*$M715), "")</f>
        <v/>
      </c>
      <c r="F715" s="31"/>
      <c r="G715" s="301"/>
      <c r="H715" s="302"/>
      <c r="I715" s="303"/>
      <c r="J715" s="304"/>
      <c r="K715" s="283"/>
      <c r="L715" s="305"/>
      <c r="M715" s="285"/>
      <c r="N715" s="287"/>
      <c r="O715" s="31"/>
      <c r="P715" s="19" t="str">
        <f t="shared" ref="P715:P778" si="225">IF($K715="", "", SUM($AC715:$BO715))</f>
        <v/>
      </c>
      <c r="Q715" s="20" t="str">
        <f t="shared" ref="Q715:Q778" si="226">IF($J715="", "", ROUND($P715*$M715, 2))</f>
        <v/>
      </c>
      <c r="R715" s="29" t="str">
        <f t="shared" ref="R715:R778" si="227">IFERROR(IF($J715="", "", ROUNDUP($P715/$L715, 0)), "")</f>
        <v/>
      </c>
      <c r="S715" s="22" t="str">
        <f t="shared" ref="S715:S778" si="228">IFERROR(IF($J715="", "", $R715*$M715), "")</f>
        <v/>
      </c>
      <c r="T715" s="31"/>
      <c r="U715" s="69" t="str">
        <f t="shared" ref="U715:U778" si="229">IF(OR($B715="", $P715=""), "", IFERROR(ROUND($B715/$P715, 4), ""))</f>
        <v/>
      </c>
      <c r="V715" s="31"/>
      <c r="X715" s="76" t="str">
        <f t="shared" si="210"/>
        <v/>
      </c>
      <c r="Z715" s="76" t="str">
        <f t="shared" si="211"/>
        <v/>
      </c>
      <c r="AA715" s="76" t="str">
        <f t="shared" si="212"/>
        <v/>
      </c>
      <c r="AC715" s="19" t="str">
        <f>IF($K715="", "", SUMIF('Drinks List'!DH$11:DH$1010, $K715, 'Drinks List'!DG$11:DG$1010))</f>
        <v/>
      </c>
      <c r="AD715" s="21"/>
      <c r="AE715" s="59" t="str">
        <f>IF($K715="", "", SUMIF('Drinks List'!DJ$11:DJ$1010, $K715, 'Drinks List'!DI$11:DI$1010))</f>
        <v/>
      </c>
      <c r="AF715" s="21"/>
      <c r="AG715" s="59" t="str">
        <f>IF($K715="", "", SUMIF('Drinks List'!DL$11:DL$1010, $K715, 'Drinks List'!DK$11:DK$1010))</f>
        <v/>
      </c>
      <c r="AH715" s="21"/>
      <c r="AI715" s="59" t="str">
        <f>IF($K715="", "", SUMIF('Drinks List'!DN$11:DN$1010, $K715, 'Drinks List'!DM$11:DM$1010))</f>
        <v/>
      </c>
      <c r="AJ715" s="21"/>
      <c r="AK715" s="59" t="str">
        <f>IF($K715="", "", SUMIF('Drinks List'!DP$11:DP$1010, $K715, 'Drinks List'!DO$11:DO$1010))</f>
        <v/>
      </c>
      <c r="AL715" s="21"/>
      <c r="AM715" s="59" t="str">
        <f>IF($K715="", "", SUMIF('Drinks List'!DR$11:DR$1010, $K715, 'Drinks List'!DQ$11:DQ$1010))</f>
        <v/>
      </c>
      <c r="AN715" s="21"/>
      <c r="AO715" s="59" t="str">
        <f>IF($K715="", "", SUMIF('Drinks List'!DT$11:DT$1010, $K715, 'Drinks List'!DS$11:DS$1010))</f>
        <v/>
      </c>
      <c r="AP715" s="21"/>
      <c r="AQ715" s="59" t="str">
        <f>IF($K715="", "", SUMIF('Drinks List'!DV$11:DV$1010, $K715, 'Drinks List'!DU$11:DU$1010))</f>
        <v/>
      </c>
      <c r="AR715" s="21"/>
      <c r="AS715" s="59" t="str">
        <f>IF($K715="", "", SUMIF('Drinks List'!DX$11:DX$1010, $K715, 'Drinks List'!DW$11:DW$1010))</f>
        <v/>
      </c>
      <c r="AT715" s="21"/>
      <c r="AU715" s="59" t="str">
        <f>IF($K715="", "", SUMIF('Drinks List'!DZ$11:DZ$1010, $K715, 'Drinks List'!DY$11:DY$1010))</f>
        <v/>
      </c>
      <c r="AV715" s="21"/>
      <c r="AW715" s="59" t="str">
        <f>IF($K715="", "", SUMIF('Drinks List'!EB$11:EB$1010, $K715, 'Drinks List'!EA$11:EA$1010))</f>
        <v/>
      </c>
      <c r="AX715" s="21"/>
      <c r="AY715" s="59" t="str">
        <f>IF($K715="", "", SUMIF('Drinks List'!ED$11:ED$1010, $K715, 'Drinks List'!EC$11:EC$1010))</f>
        <v/>
      </c>
      <c r="AZ715" s="21"/>
      <c r="BA715" s="59" t="str">
        <f>IF($K715="", "", SUMIF('Drinks List'!EF$11:EF$1010, $K715, 'Drinks List'!EE$11:EE$1010))</f>
        <v/>
      </c>
      <c r="BB715" s="21"/>
      <c r="BC715" s="59" t="str">
        <f>IF($K715="", "", SUMIF('Drinks List'!EH$11:EH$1010, $K715, 'Drinks List'!EG$11:EG$1010))</f>
        <v/>
      </c>
      <c r="BD715" s="21"/>
      <c r="BE715" s="59" t="str">
        <f>IF($K715="", "", SUMIF('Drinks List'!EJ$11:EJ$1010, $K715, 'Drinks List'!EI$11:EI$1010))</f>
        <v/>
      </c>
      <c r="BF715" s="21"/>
      <c r="BG715" s="59" t="str">
        <f>IF($K715="", "", SUMIF('Drinks List'!EL$11:EL$1010, $K715, 'Drinks List'!EK$11:EK$1010))</f>
        <v/>
      </c>
      <c r="BH715" s="21"/>
      <c r="BI715" s="59" t="str">
        <f>IF($K715="", "", SUMIF('Drinks List'!EN$11:EN$1010, $K715, 'Drinks List'!EM$11:EM$1010))</f>
        <v/>
      </c>
      <c r="BJ715" s="21"/>
      <c r="BK715" s="59" t="str">
        <f>IF($K715="", "", SUMIF('Drinks List'!EP$11:EP$1010, $K715, 'Drinks List'!EO$11:EO$1010))</f>
        <v/>
      </c>
      <c r="BL715" s="21"/>
      <c r="BM715" s="59" t="str">
        <f>IF($K715="", "", SUMIF('Drinks List'!ER$11:ER$1010, $K715, 'Drinks List'!EQ$11:EQ$1010))</f>
        <v/>
      </c>
      <c r="BN715" s="21"/>
      <c r="BO715" s="65" t="str">
        <f>IF($K715="", "", SUMIF('Drinks List'!ET$11:ET$1010, $K715, 'Drinks List'!ES$11:ES$1010))</f>
        <v/>
      </c>
      <c r="BQ715" s="120" t="str">
        <f t="shared" si="213"/>
        <v/>
      </c>
      <c r="BR715" s="62" t="str">
        <f t="shared" si="214"/>
        <v/>
      </c>
      <c r="BS715" s="76" t="str">
        <f>IF(BQ715="", "", COUNTIF(BQ$11:BQ$1010, "&gt;"&amp;BQ715)+1+COUNTIF(BQ$11:BQ715, BQ715)-1)</f>
        <v/>
      </c>
      <c r="BT715" s="76" t="str">
        <f>IF(BR715="", "", COUNTIF(BR$11:BR$1010, "&lt;"&amp;BR715)+1+COUNTIF(BR$11:BR715, BR715)-1)</f>
        <v/>
      </c>
      <c r="BV715" s="76" t="str">
        <f t="shared" si="215"/>
        <v/>
      </c>
      <c r="BW715" s="124" t="str">
        <f t="shared" si="216"/>
        <v/>
      </c>
      <c r="BX715" s="115" t="str">
        <f t="shared" si="217"/>
        <v/>
      </c>
      <c r="BY715" s="125" t="str">
        <f t="shared" si="218"/>
        <v/>
      </c>
      <c r="CA715" s="106" t="str">
        <f t="shared" si="219"/>
        <v/>
      </c>
      <c r="CB715" s="22" t="str">
        <f t="shared" si="220"/>
        <v/>
      </c>
      <c r="CD715" s="76" t="str">
        <f>IF($J715="", "", IF($BV715=0, "", COUNTIF($J$11:$J$1010, "&lt;"&amp;$J715)+1+COUNTIF($J$11:$J715, $J715)-1))</f>
        <v/>
      </c>
    </row>
    <row r="716" spans="1:82" x14ac:dyDescent="0.25">
      <c r="A716" s="31"/>
      <c r="B716" s="19" t="str">
        <f t="shared" si="221"/>
        <v/>
      </c>
      <c r="C716" s="20" t="str">
        <f t="shared" si="222"/>
        <v/>
      </c>
      <c r="D716" s="29" t="str">
        <f t="shared" si="223"/>
        <v/>
      </c>
      <c r="E716" s="22" t="str">
        <f t="shared" si="224"/>
        <v/>
      </c>
      <c r="F716" s="31"/>
      <c r="G716" s="301"/>
      <c r="H716" s="302"/>
      <c r="I716" s="303"/>
      <c r="J716" s="304"/>
      <c r="K716" s="283"/>
      <c r="L716" s="305"/>
      <c r="M716" s="285"/>
      <c r="N716" s="287"/>
      <c r="O716" s="31"/>
      <c r="P716" s="19" t="str">
        <f t="shared" si="225"/>
        <v/>
      </c>
      <c r="Q716" s="20" t="str">
        <f t="shared" si="226"/>
        <v/>
      </c>
      <c r="R716" s="29" t="str">
        <f t="shared" si="227"/>
        <v/>
      </c>
      <c r="S716" s="22" t="str">
        <f t="shared" si="228"/>
        <v/>
      </c>
      <c r="T716" s="31"/>
      <c r="U716" s="69" t="str">
        <f t="shared" si="229"/>
        <v/>
      </c>
      <c r="V716" s="31"/>
      <c r="X716" s="76" t="str">
        <f t="shared" ref="X716:X779" si="230">IF(COUNTIF($J716:$N716, "")=5, "", "X")</f>
        <v/>
      </c>
      <c r="Z716" s="76" t="str">
        <f t="shared" ref="Z716:Z779" si="231">IF($J716="", "", IF(COUNTIF($J$11:$J$1010, $J716)&gt;1, "X", ""))</f>
        <v/>
      </c>
      <c r="AA716" s="76" t="str">
        <f t="shared" ref="AA716:AA779" si="232">IF($K716="", "", IF(COUNTIF($K$11:$K$1010, $K716)&gt;1, "X", ""))</f>
        <v/>
      </c>
      <c r="AC716" s="19" t="str">
        <f>IF($K716="", "", SUMIF('Drinks List'!DH$11:DH$1010, $K716, 'Drinks List'!DG$11:DG$1010))</f>
        <v/>
      </c>
      <c r="AD716" s="21"/>
      <c r="AE716" s="59" t="str">
        <f>IF($K716="", "", SUMIF('Drinks List'!DJ$11:DJ$1010, $K716, 'Drinks List'!DI$11:DI$1010))</f>
        <v/>
      </c>
      <c r="AF716" s="21"/>
      <c r="AG716" s="59" t="str">
        <f>IF($K716="", "", SUMIF('Drinks List'!DL$11:DL$1010, $K716, 'Drinks List'!DK$11:DK$1010))</f>
        <v/>
      </c>
      <c r="AH716" s="21"/>
      <c r="AI716" s="59" t="str">
        <f>IF($K716="", "", SUMIF('Drinks List'!DN$11:DN$1010, $K716, 'Drinks List'!DM$11:DM$1010))</f>
        <v/>
      </c>
      <c r="AJ716" s="21"/>
      <c r="AK716" s="59" t="str">
        <f>IF($K716="", "", SUMIF('Drinks List'!DP$11:DP$1010, $K716, 'Drinks List'!DO$11:DO$1010))</f>
        <v/>
      </c>
      <c r="AL716" s="21"/>
      <c r="AM716" s="59" t="str">
        <f>IF($K716="", "", SUMIF('Drinks List'!DR$11:DR$1010, $K716, 'Drinks List'!DQ$11:DQ$1010))</f>
        <v/>
      </c>
      <c r="AN716" s="21"/>
      <c r="AO716" s="59" t="str">
        <f>IF($K716="", "", SUMIF('Drinks List'!DT$11:DT$1010, $K716, 'Drinks List'!DS$11:DS$1010))</f>
        <v/>
      </c>
      <c r="AP716" s="21"/>
      <c r="AQ716" s="59" t="str">
        <f>IF($K716="", "", SUMIF('Drinks List'!DV$11:DV$1010, $K716, 'Drinks List'!DU$11:DU$1010))</f>
        <v/>
      </c>
      <c r="AR716" s="21"/>
      <c r="AS716" s="59" t="str">
        <f>IF($K716="", "", SUMIF('Drinks List'!DX$11:DX$1010, $K716, 'Drinks List'!DW$11:DW$1010))</f>
        <v/>
      </c>
      <c r="AT716" s="21"/>
      <c r="AU716" s="59" t="str">
        <f>IF($K716="", "", SUMIF('Drinks List'!DZ$11:DZ$1010, $K716, 'Drinks List'!DY$11:DY$1010))</f>
        <v/>
      </c>
      <c r="AV716" s="21"/>
      <c r="AW716" s="59" t="str">
        <f>IF($K716="", "", SUMIF('Drinks List'!EB$11:EB$1010, $K716, 'Drinks List'!EA$11:EA$1010))</f>
        <v/>
      </c>
      <c r="AX716" s="21"/>
      <c r="AY716" s="59" t="str">
        <f>IF($K716="", "", SUMIF('Drinks List'!ED$11:ED$1010, $K716, 'Drinks List'!EC$11:EC$1010))</f>
        <v/>
      </c>
      <c r="AZ716" s="21"/>
      <c r="BA716" s="59" t="str">
        <f>IF($K716="", "", SUMIF('Drinks List'!EF$11:EF$1010, $K716, 'Drinks List'!EE$11:EE$1010))</f>
        <v/>
      </c>
      <c r="BB716" s="21"/>
      <c r="BC716" s="59" t="str">
        <f>IF($K716="", "", SUMIF('Drinks List'!EH$11:EH$1010, $K716, 'Drinks List'!EG$11:EG$1010))</f>
        <v/>
      </c>
      <c r="BD716" s="21"/>
      <c r="BE716" s="59" t="str">
        <f>IF($K716="", "", SUMIF('Drinks List'!EJ$11:EJ$1010, $K716, 'Drinks List'!EI$11:EI$1010))</f>
        <v/>
      </c>
      <c r="BF716" s="21"/>
      <c r="BG716" s="59" t="str">
        <f>IF($K716="", "", SUMIF('Drinks List'!EL$11:EL$1010, $K716, 'Drinks List'!EK$11:EK$1010))</f>
        <v/>
      </c>
      <c r="BH716" s="21"/>
      <c r="BI716" s="59" t="str">
        <f>IF($K716="", "", SUMIF('Drinks List'!EN$11:EN$1010, $K716, 'Drinks List'!EM$11:EM$1010))</f>
        <v/>
      </c>
      <c r="BJ716" s="21"/>
      <c r="BK716" s="59" t="str">
        <f>IF($K716="", "", SUMIF('Drinks List'!EP$11:EP$1010, $K716, 'Drinks List'!EO$11:EO$1010))</f>
        <v/>
      </c>
      <c r="BL716" s="21"/>
      <c r="BM716" s="59" t="str">
        <f>IF($K716="", "", SUMIF('Drinks List'!ER$11:ER$1010, $K716, 'Drinks List'!EQ$11:EQ$1010))</f>
        <v/>
      </c>
      <c r="BN716" s="21"/>
      <c r="BO716" s="65" t="str">
        <f>IF($K716="", "", SUMIF('Drinks List'!ET$11:ET$1010, $K716, 'Drinks List'!ES$11:ES$1010))</f>
        <v/>
      </c>
      <c r="BQ716" s="120" t="str">
        <f t="shared" ref="BQ716:BQ779" si="233">IF($X716="", "", IF($U716&gt;1, $U716, ""))</f>
        <v/>
      </c>
      <c r="BR716" s="62" t="str">
        <f t="shared" ref="BR716:BR779" si="234">IF($X716="", "", IF($U716&lt;1, $U716, ""))</f>
        <v/>
      </c>
      <c r="BS716" s="76" t="str">
        <f>IF(BQ716="", "", COUNTIF(BQ$11:BQ$1010, "&gt;"&amp;BQ716)+1+COUNTIF(BQ$11:BQ716, BQ716)-1)</f>
        <v/>
      </c>
      <c r="BT716" s="76" t="str">
        <f>IF(BR716="", "", COUNTIF(BR$11:BR$1010, "&lt;"&amp;BR716)+1+COUNTIF(BR$11:BR716, BR716)-1)</f>
        <v/>
      </c>
      <c r="BV716" s="76" t="str">
        <f t="shared" ref="BV716:BV779" si="235">IF($BV$9=$BV$3, $BW716, IF($BV$9=$BV$4, $BX716, IF($BV$9=$BV$5, $BY716, "")))</f>
        <v/>
      </c>
      <c r="BW716" s="124" t="str">
        <f t="shared" ref="BW716:BW779" si="236">IF($J716="", "", $D716)</f>
        <v/>
      </c>
      <c r="BX716" s="115" t="str">
        <f t="shared" ref="BX716:BX779" si="237">IF($J716="", "", $R716)</f>
        <v/>
      </c>
      <c r="BY716" s="125" t="str">
        <f t="shared" ref="BY716:BY779" si="238">IF($J716="", "", IF($N716&lt;=H716, 0, $N716-ROUNDDOWN($H716, 0)))</f>
        <v/>
      </c>
      <c r="CA716" s="106" t="str">
        <f t="shared" ref="CA716:CA779" si="239">IF($BV716="", "", $M716)</f>
        <v/>
      </c>
      <c r="CB716" s="22" t="str">
        <f t="shared" ref="CB716:CB779" si="240">IF($BV716="", "", $CA716*$BV716)</f>
        <v/>
      </c>
      <c r="CD716" s="76" t="str">
        <f>IF($J716="", "", IF($BV716=0, "", COUNTIF($J$11:$J$1010, "&lt;"&amp;$J716)+1+COUNTIF($J$11:$J716, $J716)-1))</f>
        <v/>
      </c>
    </row>
    <row r="717" spans="1:82" x14ac:dyDescent="0.25">
      <c r="A717" s="31"/>
      <c r="B717" s="19" t="str">
        <f t="shared" si="221"/>
        <v/>
      </c>
      <c r="C717" s="20" t="str">
        <f t="shared" si="222"/>
        <v/>
      </c>
      <c r="D717" s="29" t="str">
        <f t="shared" si="223"/>
        <v/>
      </c>
      <c r="E717" s="22" t="str">
        <f t="shared" si="224"/>
        <v/>
      </c>
      <c r="F717" s="31"/>
      <c r="G717" s="301"/>
      <c r="H717" s="302"/>
      <c r="I717" s="303"/>
      <c r="J717" s="304"/>
      <c r="K717" s="283"/>
      <c r="L717" s="305"/>
      <c r="M717" s="285"/>
      <c r="N717" s="287"/>
      <c r="O717" s="31"/>
      <c r="P717" s="19" t="str">
        <f t="shared" si="225"/>
        <v/>
      </c>
      <c r="Q717" s="20" t="str">
        <f t="shared" si="226"/>
        <v/>
      </c>
      <c r="R717" s="29" t="str">
        <f t="shared" si="227"/>
        <v/>
      </c>
      <c r="S717" s="22" t="str">
        <f t="shared" si="228"/>
        <v/>
      </c>
      <c r="T717" s="31"/>
      <c r="U717" s="69" t="str">
        <f t="shared" si="229"/>
        <v/>
      </c>
      <c r="V717" s="31"/>
      <c r="X717" s="76" t="str">
        <f t="shared" si="230"/>
        <v/>
      </c>
      <c r="Z717" s="76" t="str">
        <f t="shared" si="231"/>
        <v/>
      </c>
      <c r="AA717" s="76" t="str">
        <f t="shared" si="232"/>
        <v/>
      </c>
      <c r="AC717" s="19" t="str">
        <f>IF($K717="", "", SUMIF('Drinks List'!DH$11:DH$1010, $K717, 'Drinks List'!DG$11:DG$1010))</f>
        <v/>
      </c>
      <c r="AD717" s="21"/>
      <c r="AE717" s="59" t="str">
        <f>IF($K717="", "", SUMIF('Drinks List'!DJ$11:DJ$1010, $K717, 'Drinks List'!DI$11:DI$1010))</f>
        <v/>
      </c>
      <c r="AF717" s="21"/>
      <c r="AG717" s="59" t="str">
        <f>IF($K717="", "", SUMIF('Drinks List'!DL$11:DL$1010, $K717, 'Drinks List'!DK$11:DK$1010))</f>
        <v/>
      </c>
      <c r="AH717" s="21"/>
      <c r="AI717" s="59" t="str">
        <f>IF($K717="", "", SUMIF('Drinks List'!DN$11:DN$1010, $K717, 'Drinks List'!DM$11:DM$1010))</f>
        <v/>
      </c>
      <c r="AJ717" s="21"/>
      <c r="AK717" s="59" t="str">
        <f>IF($K717="", "", SUMIF('Drinks List'!DP$11:DP$1010, $K717, 'Drinks List'!DO$11:DO$1010))</f>
        <v/>
      </c>
      <c r="AL717" s="21"/>
      <c r="AM717" s="59" t="str">
        <f>IF($K717="", "", SUMIF('Drinks List'!DR$11:DR$1010, $K717, 'Drinks List'!DQ$11:DQ$1010))</f>
        <v/>
      </c>
      <c r="AN717" s="21"/>
      <c r="AO717" s="59" t="str">
        <f>IF($K717="", "", SUMIF('Drinks List'!DT$11:DT$1010, $K717, 'Drinks List'!DS$11:DS$1010))</f>
        <v/>
      </c>
      <c r="AP717" s="21"/>
      <c r="AQ717" s="59" t="str">
        <f>IF($K717="", "", SUMIF('Drinks List'!DV$11:DV$1010, $K717, 'Drinks List'!DU$11:DU$1010))</f>
        <v/>
      </c>
      <c r="AR717" s="21"/>
      <c r="AS717" s="59" t="str">
        <f>IF($K717="", "", SUMIF('Drinks List'!DX$11:DX$1010, $K717, 'Drinks List'!DW$11:DW$1010))</f>
        <v/>
      </c>
      <c r="AT717" s="21"/>
      <c r="AU717" s="59" t="str">
        <f>IF($K717="", "", SUMIF('Drinks List'!DZ$11:DZ$1010, $K717, 'Drinks List'!DY$11:DY$1010))</f>
        <v/>
      </c>
      <c r="AV717" s="21"/>
      <c r="AW717" s="59" t="str">
        <f>IF($K717="", "", SUMIF('Drinks List'!EB$11:EB$1010, $K717, 'Drinks List'!EA$11:EA$1010))</f>
        <v/>
      </c>
      <c r="AX717" s="21"/>
      <c r="AY717" s="59" t="str">
        <f>IF($K717="", "", SUMIF('Drinks List'!ED$11:ED$1010, $K717, 'Drinks List'!EC$11:EC$1010))</f>
        <v/>
      </c>
      <c r="AZ717" s="21"/>
      <c r="BA717" s="59" t="str">
        <f>IF($K717="", "", SUMIF('Drinks List'!EF$11:EF$1010, $K717, 'Drinks List'!EE$11:EE$1010))</f>
        <v/>
      </c>
      <c r="BB717" s="21"/>
      <c r="BC717" s="59" t="str">
        <f>IF($K717="", "", SUMIF('Drinks List'!EH$11:EH$1010, $K717, 'Drinks List'!EG$11:EG$1010))</f>
        <v/>
      </c>
      <c r="BD717" s="21"/>
      <c r="BE717" s="59" t="str">
        <f>IF($K717="", "", SUMIF('Drinks List'!EJ$11:EJ$1010, $K717, 'Drinks List'!EI$11:EI$1010))</f>
        <v/>
      </c>
      <c r="BF717" s="21"/>
      <c r="BG717" s="59" t="str">
        <f>IF($K717="", "", SUMIF('Drinks List'!EL$11:EL$1010, $K717, 'Drinks List'!EK$11:EK$1010))</f>
        <v/>
      </c>
      <c r="BH717" s="21"/>
      <c r="BI717" s="59" t="str">
        <f>IF($K717="", "", SUMIF('Drinks List'!EN$11:EN$1010, $K717, 'Drinks List'!EM$11:EM$1010))</f>
        <v/>
      </c>
      <c r="BJ717" s="21"/>
      <c r="BK717" s="59" t="str">
        <f>IF($K717="", "", SUMIF('Drinks List'!EP$11:EP$1010, $K717, 'Drinks List'!EO$11:EO$1010))</f>
        <v/>
      </c>
      <c r="BL717" s="21"/>
      <c r="BM717" s="59" t="str">
        <f>IF($K717="", "", SUMIF('Drinks List'!ER$11:ER$1010, $K717, 'Drinks List'!EQ$11:EQ$1010))</f>
        <v/>
      </c>
      <c r="BN717" s="21"/>
      <c r="BO717" s="65" t="str">
        <f>IF($K717="", "", SUMIF('Drinks List'!ET$11:ET$1010, $K717, 'Drinks List'!ES$11:ES$1010))</f>
        <v/>
      </c>
      <c r="BQ717" s="120" t="str">
        <f t="shared" si="233"/>
        <v/>
      </c>
      <c r="BR717" s="62" t="str">
        <f t="shared" si="234"/>
        <v/>
      </c>
      <c r="BS717" s="76" t="str">
        <f>IF(BQ717="", "", COUNTIF(BQ$11:BQ$1010, "&gt;"&amp;BQ717)+1+COUNTIF(BQ$11:BQ717, BQ717)-1)</f>
        <v/>
      </c>
      <c r="BT717" s="76" t="str">
        <f>IF(BR717="", "", COUNTIF(BR$11:BR$1010, "&lt;"&amp;BR717)+1+COUNTIF(BR$11:BR717, BR717)-1)</f>
        <v/>
      </c>
      <c r="BV717" s="76" t="str">
        <f t="shared" si="235"/>
        <v/>
      </c>
      <c r="BW717" s="124" t="str">
        <f t="shared" si="236"/>
        <v/>
      </c>
      <c r="BX717" s="115" t="str">
        <f t="shared" si="237"/>
        <v/>
      </c>
      <c r="BY717" s="125" t="str">
        <f t="shared" si="238"/>
        <v/>
      </c>
      <c r="CA717" s="106" t="str">
        <f t="shared" si="239"/>
        <v/>
      </c>
      <c r="CB717" s="22" t="str">
        <f t="shared" si="240"/>
        <v/>
      </c>
      <c r="CD717" s="76" t="str">
        <f>IF($J717="", "", IF($BV717=0, "", COUNTIF($J$11:$J$1010, "&lt;"&amp;$J717)+1+COUNTIF($J$11:$J717, $J717)-1))</f>
        <v/>
      </c>
    </row>
    <row r="718" spans="1:82" x14ac:dyDescent="0.25">
      <c r="A718" s="31"/>
      <c r="B718" s="19" t="str">
        <f t="shared" si="221"/>
        <v/>
      </c>
      <c r="C718" s="20" t="str">
        <f t="shared" si="222"/>
        <v/>
      </c>
      <c r="D718" s="29" t="str">
        <f t="shared" si="223"/>
        <v/>
      </c>
      <c r="E718" s="22" t="str">
        <f t="shared" si="224"/>
        <v/>
      </c>
      <c r="F718" s="31"/>
      <c r="G718" s="301"/>
      <c r="H718" s="302"/>
      <c r="I718" s="303"/>
      <c r="J718" s="304"/>
      <c r="K718" s="283"/>
      <c r="L718" s="305"/>
      <c r="M718" s="285"/>
      <c r="N718" s="287"/>
      <c r="O718" s="31"/>
      <c r="P718" s="19" t="str">
        <f t="shared" si="225"/>
        <v/>
      </c>
      <c r="Q718" s="20" t="str">
        <f t="shared" si="226"/>
        <v/>
      </c>
      <c r="R718" s="29" t="str">
        <f t="shared" si="227"/>
        <v/>
      </c>
      <c r="S718" s="22" t="str">
        <f t="shared" si="228"/>
        <v/>
      </c>
      <c r="T718" s="31"/>
      <c r="U718" s="69" t="str">
        <f t="shared" si="229"/>
        <v/>
      </c>
      <c r="V718" s="31"/>
      <c r="X718" s="76" t="str">
        <f t="shared" si="230"/>
        <v/>
      </c>
      <c r="Z718" s="76" t="str">
        <f t="shared" si="231"/>
        <v/>
      </c>
      <c r="AA718" s="76" t="str">
        <f t="shared" si="232"/>
        <v/>
      </c>
      <c r="AC718" s="19" t="str">
        <f>IF($K718="", "", SUMIF('Drinks List'!DH$11:DH$1010, $K718, 'Drinks List'!DG$11:DG$1010))</f>
        <v/>
      </c>
      <c r="AD718" s="21"/>
      <c r="AE718" s="59" t="str">
        <f>IF($K718="", "", SUMIF('Drinks List'!DJ$11:DJ$1010, $K718, 'Drinks List'!DI$11:DI$1010))</f>
        <v/>
      </c>
      <c r="AF718" s="21"/>
      <c r="AG718" s="59" t="str">
        <f>IF($K718="", "", SUMIF('Drinks List'!DL$11:DL$1010, $K718, 'Drinks List'!DK$11:DK$1010))</f>
        <v/>
      </c>
      <c r="AH718" s="21"/>
      <c r="AI718" s="59" t="str">
        <f>IF($K718="", "", SUMIF('Drinks List'!DN$11:DN$1010, $K718, 'Drinks List'!DM$11:DM$1010))</f>
        <v/>
      </c>
      <c r="AJ718" s="21"/>
      <c r="AK718" s="59" t="str">
        <f>IF($K718="", "", SUMIF('Drinks List'!DP$11:DP$1010, $K718, 'Drinks List'!DO$11:DO$1010))</f>
        <v/>
      </c>
      <c r="AL718" s="21"/>
      <c r="AM718" s="59" t="str">
        <f>IF($K718="", "", SUMIF('Drinks List'!DR$11:DR$1010, $K718, 'Drinks List'!DQ$11:DQ$1010))</f>
        <v/>
      </c>
      <c r="AN718" s="21"/>
      <c r="AO718" s="59" t="str">
        <f>IF($K718="", "", SUMIF('Drinks List'!DT$11:DT$1010, $K718, 'Drinks List'!DS$11:DS$1010))</f>
        <v/>
      </c>
      <c r="AP718" s="21"/>
      <c r="AQ718" s="59" t="str">
        <f>IF($K718="", "", SUMIF('Drinks List'!DV$11:DV$1010, $K718, 'Drinks List'!DU$11:DU$1010))</f>
        <v/>
      </c>
      <c r="AR718" s="21"/>
      <c r="AS718" s="59" t="str">
        <f>IF($K718="", "", SUMIF('Drinks List'!DX$11:DX$1010, $K718, 'Drinks List'!DW$11:DW$1010))</f>
        <v/>
      </c>
      <c r="AT718" s="21"/>
      <c r="AU718" s="59" t="str">
        <f>IF($K718="", "", SUMIF('Drinks List'!DZ$11:DZ$1010, $K718, 'Drinks List'!DY$11:DY$1010))</f>
        <v/>
      </c>
      <c r="AV718" s="21"/>
      <c r="AW718" s="59" t="str">
        <f>IF($K718="", "", SUMIF('Drinks List'!EB$11:EB$1010, $K718, 'Drinks List'!EA$11:EA$1010))</f>
        <v/>
      </c>
      <c r="AX718" s="21"/>
      <c r="AY718" s="59" t="str">
        <f>IF($K718="", "", SUMIF('Drinks List'!ED$11:ED$1010, $K718, 'Drinks List'!EC$11:EC$1010))</f>
        <v/>
      </c>
      <c r="AZ718" s="21"/>
      <c r="BA718" s="59" t="str">
        <f>IF($K718="", "", SUMIF('Drinks List'!EF$11:EF$1010, $K718, 'Drinks List'!EE$11:EE$1010))</f>
        <v/>
      </c>
      <c r="BB718" s="21"/>
      <c r="BC718" s="59" t="str">
        <f>IF($K718="", "", SUMIF('Drinks List'!EH$11:EH$1010, $K718, 'Drinks List'!EG$11:EG$1010))</f>
        <v/>
      </c>
      <c r="BD718" s="21"/>
      <c r="BE718" s="59" t="str">
        <f>IF($K718="", "", SUMIF('Drinks List'!EJ$11:EJ$1010, $K718, 'Drinks List'!EI$11:EI$1010))</f>
        <v/>
      </c>
      <c r="BF718" s="21"/>
      <c r="BG718" s="59" t="str">
        <f>IF($K718="", "", SUMIF('Drinks List'!EL$11:EL$1010, $K718, 'Drinks List'!EK$11:EK$1010))</f>
        <v/>
      </c>
      <c r="BH718" s="21"/>
      <c r="BI718" s="59" t="str">
        <f>IF($K718="", "", SUMIF('Drinks List'!EN$11:EN$1010, $K718, 'Drinks List'!EM$11:EM$1010))</f>
        <v/>
      </c>
      <c r="BJ718" s="21"/>
      <c r="BK718" s="59" t="str">
        <f>IF($K718="", "", SUMIF('Drinks List'!EP$11:EP$1010, $K718, 'Drinks List'!EO$11:EO$1010))</f>
        <v/>
      </c>
      <c r="BL718" s="21"/>
      <c r="BM718" s="59" t="str">
        <f>IF($K718="", "", SUMIF('Drinks List'!ER$11:ER$1010, $K718, 'Drinks List'!EQ$11:EQ$1010))</f>
        <v/>
      </c>
      <c r="BN718" s="21"/>
      <c r="BO718" s="65" t="str">
        <f>IF($K718="", "", SUMIF('Drinks List'!ET$11:ET$1010, $K718, 'Drinks List'!ES$11:ES$1010))</f>
        <v/>
      </c>
      <c r="BQ718" s="120" t="str">
        <f t="shared" si="233"/>
        <v/>
      </c>
      <c r="BR718" s="62" t="str">
        <f t="shared" si="234"/>
        <v/>
      </c>
      <c r="BS718" s="76" t="str">
        <f>IF(BQ718="", "", COUNTIF(BQ$11:BQ$1010, "&gt;"&amp;BQ718)+1+COUNTIF(BQ$11:BQ718, BQ718)-1)</f>
        <v/>
      </c>
      <c r="BT718" s="76" t="str">
        <f>IF(BR718="", "", COUNTIF(BR$11:BR$1010, "&lt;"&amp;BR718)+1+COUNTIF(BR$11:BR718, BR718)-1)</f>
        <v/>
      </c>
      <c r="BV718" s="76" t="str">
        <f t="shared" si="235"/>
        <v/>
      </c>
      <c r="BW718" s="124" t="str">
        <f t="shared" si="236"/>
        <v/>
      </c>
      <c r="BX718" s="115" t="str">
        <f t="shared" si="237"/>
        <v/>
      </c>
      <c r="BY718" s="125" t="str">
        <f t="shared" si="238"/>
        <v/>
      </c>
      <c r="CA718" s="106" t="str">
        <f t="shared" si="239"/>
        <v/>
      </c>
      <c r="CB718" s="22" t="str">
        <f t="shared" si="240"/>
        <v/>
      </c>
      <c r="CD718" s="76" t="str">
        <f>IF($J718="", "", IF($BV718=0, "", COUNTIF($J$11:$J$1010, "&lt;"&amp;$J718)+1+COUNTIF($J$11:$J718, $J718)-1))</f>
        <v/>
      </c>
    </row>
    <row r="719" spans="1:82" x14ac:dyDescent="0.25">
      <c r="A719" s="31"/>
      <c r="B719" s="19" t="str">
        <f t="shared" si="221"/>
        <v/>
      </c>
      <c r="C719" s="20" t="str">
        <f t="shared" si="222"/>
        <v/>
      </c>
      <c r="D719" s="29" t="str">
        <f t="shared" si="223"/>
        <v/>
      </c>
      <c r="E719" s="22" t="str">
        <f t="shared" si="224"/>
        <v/>
      </c>
      <c r="F719" s="31"/>
      <c r="G719" s="301"/>
      <c r="H719" s="302"/>
      <c r="I719" s="303"/>
      <c r="J719" s="304"/>
      <c r="K719" s="283"/>
      <c r="L719" s="305"/>
      <c r="M719" s="285"/>
      <c r="N719" s="287"/>
      <c r="O719" s="31"/>
      <c r="P719" s="19" t="str">
        <f t="shared" si="225"/>
        <v/>
      </c>
      <c r="Q719" s="20" t="str">
        <f t="shared" si="226"/>
        <v/>
      </c>
      <c r="R719" s="29" t="str">
        <f t="shared" si="227"/>
        <v/>
      </c>
      <c r="S719" s="22" t="str">
        <f t="shared" si="228"/>
        <v/>
      </c>
      <c r="T719" s="31"/>
      <c r="U719" s="69" t="str">
        <f t="shared" si="229"/>
        <v/>
      </c>
      <c r="V719" s="31"/>
      <c r="X719" s="76" t="str">
        <f t="shared" si="230"/>
        <v/>
      </c>
      <c r="Z719" s="76" t="str">
        <f t="shared" si="231"/>
        <v/>
      </c>
      <c r="AA719" s="76" t="str">
        <f t="shared" si="232"/>
        <v/>
      </c>
      <c r="AC719" s="19" t="str">
        <f>IF($K719="", "", SUMIF('Drinks List'!DH$11:DH$1010, $K719, 'Drinks List'!DG$11:DG$1010))</f>
        <v/>
      </c>
      <c r="AD719" s="21"/>
      <c r="AE719" s="59" t="str">
        <f>IF($K719="", "", SUMIF('Drinks List'!DJ$11:DJ$1010, $K719, 'Drinks List'!DI$11:DI$1010))</f>
        <v/>
      </c>
      <c r="AF719" s="21"/>
      <c r="AG719" s="59" t="str">
        <f>IF($K719="", "", SUMIF('Drinks List'!DL$11:DL$1010, $K719, 'Drinks List'!DK$11:DK$1010))</f>
        <v/>
      </c>
      <c r="AH719" s="21"/>
      <c r="AI719" s="59" t="str">
        <f>IF($K719="", "", SUMIF('Drinks List'!DN$11:DN$1010, $K719, 'Drinks List'!DM$11:DM$1010))</f>
        <v/>
      </c>
      <c r="AJ719" s="21"/>
      <c r="AK719" s="59" t="str">
        <f>IF($K719="", "", SUMIF('Drinks List'!DP$11:DP$1010, $K719, 'Drinks List'!DO$11:DO$1010))</f>
        <v/>
      </c>
      <c r="AL719" s="21"/>
      <c r="AM719" s="59" t="str">
        <f>IF($K719="", "", SUMIF('Drinks List'!DR$11:DR$1010, $K719, 'Drinks List'!DQ$11:DQ$1010))</f>
        <v/>
      </c>
      <c r="AN719" s="21"/>
      <c r="AO719" s="59" t="str">
        <f>IF($K719="", "", SUMIF('Drinks List'!DT$11:DT$1010, $K719, 'Drinks List'!DS$11:DS$1010))</f>
        <v/>
      </c>
      <c r="AP719" s="21"/>
      <c r="AQ719" s="59" t="str">
        <f>IF($K719="", "", SUMIF('Drinks List'!DV$11:DV$1010, $K719, 'Drinks List'!DU$11:DU$1010))</f>
        <v/>
      </c>
      <c r="AR719" s="21"/>
      <c r="AS719" s="59" t="str">
        <f>IF($K719="", "", SUMIF('Drinks List'!DX$11:DX$1010, $K719, 'Drinks List'!DW$11:DW$1010))</f>
        <v/>
      </c>
      <c r="AT719" s="21"/>
      <c r="AU719" s="59" t="str">
        <f>IF($K719="", "", SUMIF('Drinks List'!DZ$11:DZ$1010, $K719, 'Drinks List'!DY$11:DY$1010))</f>
        <v/>
      </c>
      <c r="AV719" s="21"/>
      <c r="AW719" s="59" t="str">
        <f>IF($K719="", "", SUMIF('Drinks List'!EB$11:EB$1010, $K719, 'Drinks List'!EA$11:EA$1010))</f>
        <v/>
      </c>
      <c r="AX719" s="21"/>
      <c r="AY719" s="59" t="str">
        <f>IF($K719="", "", SUMIF('Drinks List'!ED$11:ED$1010, $K719, 'Drinks List'!EC$11:EC$1010))</f>
        <v/>
      </c>
      <c r="AZ719" s="21"/>
      <c r="BA719" s="59" t="str">
        <f>IF($K719="", "", SUMIF('Drinks List'!EF$11:EF$1010, $K719, 'Drinks List'!EE$11:EE$1010))</f>
        <v/>
      </c>
      <c r="BB719" s="21"/>
      <c r="BC719" s="59" t="str">
        <f>IF($K719="", "", SUMIF('Drinks List'!EH$11:EH$1010, $K719, 'Drinks List'!EG$11:EG$1010))</f>
        <v/>
      </c>
      <c r="BD719" s="21"/>
      <c r="BE719" s="59" t="str">
        <f>IF($K719="", "", SUMIF('Drinks List'!EJ$11:EJ$1010, $K719, 'Drinks List'!EI$11:EI$1010))</f>
        <v/>
      </c>
      <c r="BF719" s="21"/>
      <c r="BG719" s="59" t="str">
        <f>IF($K719="", "", SUMIF('Drinks List'!EL$11:EL$1010, $K719, 'Drinks List'!EK$11:EK$1010))</f>
        <v/>
      </c>
      <c r="BH719" s="21"/>
      <c r="BI719" s="59" t="str">
        <f>IF($K719="", "", SUMIF('Drinks List'!EN$11:EN$1010, $K719, 'Drinks List'!EM$11:EM$1010))</f>
        <v/>
      </c>
      <c r="BJ719" s="21"/>
      <c r="BK719" s="59" t="str">
        <f>IF($K719="", "", SUMIF('Drinks List'!EP$11:EP$1010, $K719, 'Drinks List'!EO$11:EO$1010))</f>
        <v/>
      </c>
      <c r="BL719" s="21"/>
      <c r="BM719" s="59" t="str">
        <f>IF($K719="", "", SUMIF('Drinks List'!ER$11:ER$1010, $K719, 'Drinks List'!EQ$11:EQ$1010))</f>
        <v/>
      </c>
      <c r="BN719" s="21"/>
      <c r="BO719" s="65" t="str">
        <f>IF($K719="", "", SUMIF('Drinks List'!ET$11:ET$1010, $K719, 'Drinks List'!ES$11:ES$1010))</f>
        <v/>
      </c>
      <c r="BQ719" s="120" t="str">
        <f t="shared" si="233"/>
        <v/>
      </c>
      <c r="BR719" s="62" t="str">
        <f t="shared" si="234"/>
        <v/>
      </c>
      <c r="BS719" s="76" t="str">
        <f>IF(BQ719="", "", COUNTIF(BQ$11:BQ$1010, "&gt;"&amp;BQ719)+1+COUNTIF(BQ$11:BQ719, BQ719)-1)</f>
        <v/>
      </c>
      <c r="BT719" s="76" t="str">
        <f>IF(BR719="", "", COUNTIF(BR$11:BR$1010, "&lt;"&amp;BR719)+1+COUNTIF(BR$11:BR719, BR719)-1)</f>
        <v/>
      </c>
      <c r="BV719" s="76" t="str">
        <f t="shared" si="235"/>
        <v/>
      </c>
      <c r="BW719" s="124" t="str">
        <f t="shared" si="236"/>
        <v/>
      </c>
      <c r="BX719" s="115" t="str">
        <f t="shared" si="237"/>
        <v/>
      </c>
      <c r="BY719" s="125" t="str">
        <f t="shared" si="238"/>
        <v/>
      </c>
      <c r="CA719" s="106" t="str">
        <f t="shared" si="239"/>
        <v/>
      </c>
      <c r="CB719" s="22" t="str">
        <f t="shared" si="240"/>
        <v/>
      </c>
      <c r="CD719" s="76" t="str">
        <f>IF($J719="", "", IF($BV719=0, "", COUNTIF($J$11:$J$1010, "&lt;"&amp;$J719)+1+COUNTIF($J$11:$J719, $J719)-1))</f>
        <v/>
      </c>
    </row>
    <row r="720" spans="1:82" x14ac:dyDescent="0.25">
      <c r="A720" s="31"/>
      <c r="B720" s="19" t="str">
        <f t="shared" si="221"/>
        <v/>
      </c>
      <c r="C720" s="20" t="str">
        <f t="shared" si="222"/>
        <v/>
      </c>
      <c r="D720" s="29" t="str">
        <f t="shared" si="223"/>
        <v/>
      </c>
      <c r="E720" s="22" t="str">
        <f t="shared" si="224"/>
        <v/>
      </c>
      <c r="F720" s="31"/>
      <c r="G720" s="301"/>
      <c r="H720" s="302"/>
      <c r="I720" s="303"/>
      <c r="J720" s="304"/>
      <c r="K720" s="283"/>
      <c r="L720" s="305"/>
      <c r="M720" s="285"/>
      <c r="N720" s="287"/>
      <c r="O720" s="31"/>
      <c r="P720" s="19" t="str">
        <f t="shared" si="225"/>
        <v/>
      </c>
      <c r="Q720" s="20" t="str">
        <f t="shared" si="226"/>
        <v/>
      </c>
      <c r="R720" s="29" t="str">
        <f t="shared" si="227"/>
        <v/>
      </c>
      <c r="S720" s="22" t="str">
        <f t="shared" si="228"/>
        <v/>
      </c>
      <c r="T720" s="31"/>
      <c r="U720" s="69" t="str">
        <f t="shared" si="229"/>
        <v/>
      </c>
      <c r="V720" s="31"/>
      <c r="X720" s="76" t="str">
        <f t="shared" si="230"/>
        <v/>
      </c>
      <c r="Z720" s="76" t="str">
        <f t="shared" si="231"/>
        <v/>
      </c>
      <c r="AA720" s="76" t="str">
        <f t="shared" si="232"/>
        <v/>
      </c>
      <c r="AC720" s="19" t="str">
        <f>IF($K720="", "", SUMIF('Drinks List'!DH$11:DH$1010, $K720, 'Drinks List'!DG$11:DG$1010))</f>
        <v/>
      </c>
      <c r="AD720" s="21"/>
      <c r="AE720" s="59" t="str">
        <f>IF($K720="", "", SUMIF('Drinks List'!DJ$11:DJ$1010, $K720, 'Drinks List'!DI$11:DI$1010))</f>
        <v/>
      </c>
      <c r="AF720" s="21"/>
      <c r="AG720" s="59" t="str">
        <f>IF($K720="", "", SUMIF('Drinks List'!DL$11:DL$1010, $K720, 'Drinks List'!DK$11:DK$1010))</f>
        <v/>
      </c>
      <c r="AH720" s="21"/>
      <c r="AI720" s="59" t="str">
        <f>IF($K720="", "", SUMIF('Drinks List'!DN$11:DN$1010, $K720, 'Drinks List'!DM$11:DM$1010))</f>
        <v/>
      </c>
      <c r="AJ720" s="21"/>
      <c r="AK720" s="59" t="str">
        <f>IF($K720="", "", SUMIF('Drinks List'!DP$11:DP$1010, $K720, 'Drinks List'!DO$11:DO$1010))</f>
        <v/>
      </c>
      <c r="AL720" s="21"/>
      <c r="AM720" s="59" t="str">
        <f>IF($K720="", "", SUMIF('Drinks List'!DR$11:DR$1010, $K720, 'Drinks List'!DQ$11:DQ$1010))</f>
        <v/>
      </c>
      <c r="AN720" s="21"/>
      <c r="AO720" s="59" t="str">
        <f>IF($K720="", "", SUMIF('Drinks List'!DT$11:DT$1010, $K720, 'Drinks List'!DS$11:DS$1010))</f>
        <v/>
      </c>
      <c r="AP720" s="21"/>
      <c r="AQ720" s="59" t="str">
        <f>IF($K720="", "", SUMIF('Drinks List'!DV$11:DV$1010, $K720, 'Drinks List'!DU$11:DU$1010))</f>
        <v/>
      </c>
      <c r="AR720" s="21"/>
      <c r="AS720" s="59" t="str">
        <f>IF($K720="", "", SUMIF('Drinks List'!DX$11:DX$1010, $K720, 'Drinks List'!DW$11:DW$1010))</f>
        <v/>
      </c>
      <c r="AT720" s="21"/>
      <c r="AU720" s="59" t="str">
        <f>IF($K720="", "", SUMIF('Drinks List'!DZ$11:DZ$1010, $K720, 'Drinks List'!DY$11:DY$1010))</f>
        <v/>
      </c>
      <c r="AV720" s="21"/>
      <c r="AW720" s="59" t="str">
        <f>IF($K720="", "", SUMIF('Drinks List'!EB$11:EB$1010, $K720, 'Drinks List'!EA$11:EA$1010))</f>
        <v/>
      </c>
      <c r="AX720" s="21"/>
      <c r="AY720" s="59" t="str">
        <f>IF($K720="", "", SUMIF('Drinks List'!ED$11:ED$1010, $K720, 'Drinks List'!EC$11:EC$1010))</f>
        <v/>
      </c>
      <c r="AZ720" s="21"/>
      <c r="BA720" s="59" t="str">
        <f>IF($K720="", "", SUMIF('Drinks List'!EF$11:EF$1010, $K720, 'Drinks List'!EE$11:EE$1010))</f>
        <v/>
      </c>
      <c r="BB720" s="21"/>
      <c r="BC720" s="59" t="str">
        <f>IF($K720="", "", SUMIF('Drinks List'!EH$11:EH$1010, $K720, 'Drinks List'!EG$11:EG$1010))</f>
        <v/>
      </c>
      <c r="BD720" s="21"/>
      <c r="BE720" s="59" t="str">
        <f>IF($K720="", "", SUMIF('Drinks List'!EJ$11:EJ$1010, $K720, 'Drinks List'!EI$11:EI$1010))</f>
        <v/>
      </c>
      <c r="BF720" s="21"/>
      <c r="BG720" s="59" t="str">
        <f>IF($K720="", "", SUMIF('Drinks List'!EL$11:EL$1010, $K720, 'Drinks List'!EK$11:EK$1010))</f>
        <v/>
      </c>
      <c r="BH720" s="21"/>
      <c r="BI720" s="59" t="str">
        <f>IF($K720="", "", SUMIF('Drinks List'!EN$11:EN$1010, $K720, 'Drinks List'!EM$11:EM$1010))</f>
        <v/>
      </c>
      <c r="BJ720" s="21"/>
      <c r="BK720" s="59" t="str">
        <f>IF($K720="", "", SUMIF('Drinks List'!EP$11:EP$1010, $K720, 'Drinks List'!EO$11:EO$1010))</f>
        <v/>
      </c>
      <c r="BL720" s="21"/>
      <c r="BM720" s="59" t="str">
        <f>IF($K720="", "", SUMIF('Drinks List'!ER$11:ER$1010, $K720, 'Drinks List'!EQ$11:EQ$1010))</f>
        <v/>
      </c>
      <c r="BN720" s="21"/>
      <c r="BO720" s="65" t="str">
        <f>IF($K720="", "", SUMIF('Drinks List'!ET$11:ET$1010, $K720, 'Drinks List'!ES$11:ES$1010))</f>
        <v/>
      </c>
      <c r="BQ720" s="120" t="str">
        <f t="shared" si="233"/>
        <v/>
      </c>
      <c r="BR720" s="62" t="str">
        <f t="shared" si="234"/>
        <v/>
      </c>
      <c r="BS720" s="76" t="str">
        <f>IF(BQ720="", "", COUNTIF(BQ$11:BQ$1010, "&gt;"&amp;BQ720)+1+COUNTIF(BQ$11:BQ720, BQ720)-1)</f>
        <v/>
      </c>
      <c r="BT720" s="76" t="str">
        <f>IF(BR720="", "", COUNTIF(BR$11:BR$1010, "&lt;"&amp;BR720)+1+COUNTIF(BR$11:BR720, BR720)-1)</f>
        <v/>
      </c>
      <c r="BV720" s="76" t="str">
        <f t="shared" si="235"/>
        <v/>
      </c>
      <c r="BW720" s="124" t="str">
        <f t="shared" si="236"/>
        <v/>
      </c>
      <c r="BX720" s="115" t="str">
        <f t="shared" si="237"/>
        <v/>
      </c>
      <c r="BY720" s="125" t="str">
        <f t="shared" si="238"/>
        <v/>
      </c>
      <c r="CA720" s="106" t="str">
        <f t="shared" si="239"/>
        <v/>
      </c>
      <c r="CB720" s="22" t="str">
        <f t="shared" si="240"/>
        <v/>
      </c>
      <c r="CD720" s="76" t="str">
        <f>IF($J720="", "", IF($BV720=0, "", COUNTIF($J$11:$J$1010, "&lt;"&amp;$J720)+1+COUNTIF($J$11:$J720, $J720)-1))</f>
        <v/>
      </c>
    </row>
    <row r="721" spans="1:82" x14ac:dyDescent="0.25">
      <c r="A721" s="31"/>
      <c r="B721" s="19" t="str">
        <f t="shared" si="221"/>
        <v/>
      </c>
      <c r="C721" s="20" t="str">
        <f t="shared" si="222"/>
        <v/>
      </c>
      <c r="D721" s="29" t="str">
        <f t="shared" si="223"/>
        <v/>
      </c>
      <c r="E721" s="22" t="str">
        <f t="shared" si="224"/>
        <v/>
      </c>
      <c r="F721" s="31"/>
      <c r="G721" s="301"/>
      <c r="H721" s="302"/>
      <c r="I721" s="303"/>
      <c r="J721" s="304"/>
      <c r="K721" s="283"/>
      <c r="L721" s="305"/>
      <c r="M721" s="285"/>
      <c r="N721" s="287"/>
      <c r="O721" s="31"/>
      <c r="P721" s="19" t="str">
        <f t="shared" si="225"/>
        <v/>
      </c>
      <c r="Q721" s="20" t="str">
        <f t="shared" si="226"/>
        <v/>
      </c>
      <c r="R721" s="29" t="str">
        <f t="shared" si="227"/>
        <v/>
      </c>
      <c r="S721" s="22" t="str">
        <f t="shared" si="228"/>
        <v/>
      </c>
      <c r="T721" s="31"/>
      <c r="U721" s="69" t="str">
        <f t="shared" si="229"/>
        <v/>
      </c>
      <c r="V721" s="31"/>
      <c r="X721" s="76" t="str">
        <f t="shared" si="230"/>
        <v/>
      </c>
      <c r="Z721" s="76" t="str">
        <f t="shared" si="231"/>
        <v/>
      </c>
      <c r="AA721" s="76" t="str">
        <f t="shared" si="232"/>
        <v/>
      </c>
      <c r="AC721" s="19" t="str">
        <f>IF($K721="", "", SUMIF('Drinks List'!DH$11:DH$1010, $K721, 'Drinks List'!DG$11:DG$1010))</f>
        <v/>
      </c>
      <c r="AD721" s="21"/>
      <c r="AE721" s="59" t="str">
        <f>IF($K721="", "", SUMIF('Drinks List'!DJ$11:DJ$1010, $K721, 'Drinks List'!DI$11:DI$1010))</f>
        <v/>
      </c>
      <c r="AF721" s="21"/>
      <c r="AG721" s="59" t="str">
        <f>IF($K721="", "", SUMIF('Drinks List'!DL$11:DL$1010, $K721, 'Drinks List'!DK$11:DK$1010))</f>
        <v/>
      </c>
      <c r="AH721" s="21"/>
      <c r="AI721" s="59" t="str">
        <f>IF($K721="", "", SUMIF('Drinks List'!DN$11:DN$1010, $K721, 'Drinks List'!DM$11:DM$1010))</f>
        <v/>
      </c>
      <c r="AJ721" s="21"/>
      <c r="AK721" s="59" t="str">
        <f>IF($K721="", "", SUMIF('Drinks List'!DP$11:DP$1010, $K721, 'Drinks List'!DO$11:DO$1010))</f>
        <v/>
      </c>
      <c r="AL721" s="21"/>
      <c r="AM721" s="59" t="str">
        <f>IF($K721="", "", SUMIF('Drinks List'!DR$11:DR$1010, $K721, 'Drinks List'!DQ$11:DQ$1010))</f>
        <v/>
      </c>
      <c r="AN721" s="21"/>
      <c r="AO721" s="59" t="str">
        <f>IF($K721="", "", SUMIF('Drinks List'!DT$11:DT$1010, $K721, 'Drinks List'!DS$11:DS$1010))</f>
        <v/>
      </c>
      <c r="AP721" s="21"/>
      <c r="AQ721" s="59" t="str">
        <f>IF($K721="", "", SUMIF('Drinks List'!DV$11:DV$1010, $K721, 'Drinks List'!DU$11:DU$1010))</f>
        <v/>
      </c>
      <c r="AR721" s="21"/>
      <c r="AS721" s="59" t="str">
        <f>IF($K721="", "", SUMIF('Drinks List'!DX$11:DX$1010, $K721, 'Drinks List'!DW$11:DW$1010))</f>
        <v/>
      </c>
      <c r="AT721" s="21"/>
      <c r="AU721" s="59" t="str">
        <f>IF($K721="", "", SUMIF('Drinks List'!DZ$11:DZ$1010, $K721, 'Drinks List'!DY$11:DY$1010))</f>
        <v/>
      </c>
      <c r="AV721" s="21"/>
      <c r="AW721" s="59" t="str">
        <f>IF($K721="", "", SUMIF('Drinks List'!EB$11:EB$1010, $K721, 'Drinks List'!EA$11:EA$1010))</f>
        <v/>
      </c>
      <c r="AX721" s="21"/>
      <c r="AY721" s="59" t="str">
        <f>IF($K721="", "", SUMIF('Drinks List'!ED$11:ED$1010, $K721, 'Drinks List'!EC$11:EC$1010))</f>
        <v/>
      </c>
      <c r="AZ721" s="21"/>
      <c r="BA721" s="59" t="str">
        <f>IF($K721="", "", SUMIF('Drinks List'!EF$11:EF$1010, $K721, 'Drinks List'!EE$11:EE$1010))</f>
        <v/>
      </c>
      <c r="BB721" s="21"/>
      <c r="BC721" s="59" t="str">
        <f>IF($K721="", "", SUMIF('Drinks List'!EH$11:EH$1010, $K721, 'Drinks List'!EG$11:EG$1010))</f>
        <v/>
      </c>
      <c r="BD721" s="21"/>
      <c r="BE721" s="59" t="str">
        <f>IF($K721="", "", SUMIF('Drinks List'!EJ$11:EJ$1010, $K721, 'Drinks List'!EI$11:EI$1010))</f>
        <v/>
      </c>
      <c r="BF721" s="21"/>
      <c r="BG721" s="59" t="str">
        <f>IF($K721="", "", SUMIF('Drinks List'!EL$11:EL$1010, $K721, 'Drinks List'!EK$11:EK$1010))</f>
        <v/>
      </c>
      <c r="BH721" s="21"/>
      <c r="BI721" s="59" t="str">
        <f>IF($K721="", "", SUMIF('Drinks List'!EN$11:EN$1010, $K721, 'Drinks List'!EM$11:EM$1010))</f>
        <v/>
      </c>
      <c r="BJ721" s="21"/>
      <c r="BK721" s="59" t="str">
        <f>IF($K721="", "", SUMIF('Drinks List'!EP$11:EP$1010, $K721, 'Drinks List'!EO$11:EO$1010))</f>
        <v/>
      </c>
      <c r="BL721" s="21"/>
      <c r="BM721" s="59" t="str">
        <f>IF($K721="", "", SUMIF('Drinks List'!ER$11:ER$1010, $K721, 'Drinks List'!EQ$11:EQ$1010))</f>
        <v/>
      </c>
      <c r="BN721" s="21"/>
      <c r="BO721" s="65" t="str">
        <f>IF($K721="", "", SUMIF('Drinks List'!ET$11:ET$1010, $K721, 'Drinks List'!ES$11:ES$1010))</f>
        <v/>
      </c>
      <c r="BQ721" s="120" t="str">
        <f t="shared" si="233"/>
        <v/>
      </c>
      <c r="BR721" s="62" t="str">
        <f t="shared" si="234"/>
        <v/>
      </c>
      <c r="BS721" s="76" t="str">
        <f>IF(BQ721="", "", COUNTIF(BQ$11:BQ$1010, "&gt;"&amp;BQ721)+1+COUNTIF(BQ$11:BQ721, BQ721)-1)</f>
        <v/>
      </c>
      <c r="BT721" s="76" t="str">
        <f>IF(BR721="", "", COUNTIF(BR$11:BR$1010, "&lt;"&amp;BR721)+1+COUNTIF(BR$11:BR721, BR721)-1)</f>
        <v/>
      </c>
      <c r="BV721" s="76" t="str">
        <f t="shared" si="235"/>
        <v/>
      </c>
      <c r="BW721" s="124" t="str">
        <f t="shared" si="236"/>
        <v/>
      </c>
      <c r="BX721" s="115" t="str">
        <f t="shared" si="237"/>
        <v/>
      </c>
      <c r="BY721" s="125" t="str">
        <f t="shared" si="238"/>
        <v/>
      </c>
      <c r="CA721" s="106" t="str">
        <f t="shared" si="239"/>
        <v/>
      </c>
      <c r="CB721" s="22" t="str">
        <f t="shared" si="240"/>
        <v/>
      </c>
      <c r="CD721" s="76" t="str">
        <f>IF($J721="", "", IF($BV721=0, "", COUNTIF($J$11:$J$1010, "&lt;"&amp;$J721)+1+COUNTIF($J$11:$J721, $J721)-1))</f>
        <v/>
      </c>
    </row>
    <row r="722" spans="1:82" x14ac:dyDescent="0.25">
      <c r="A722" s="31"/>
      <c r="B722" s="19" t="str">
        <f t="shared" si="221"/>
        <v/>
      </c>
      <c r="C722" s="20" t="str">
        <f t="shared" si="222"/>
        <v/>
      </c>
      <c r="D722" s="29" t="str">
        <f t="shared" si="223"/>
        <v/>
      </c>
      <c r="E722" s="22" t="str">
        <f t="shared" si="224"/>
        <v/>
      </c>
      <c r="F722" s="31"/>
      <c r="G722" s="301"/>
      <c r="H722" s="302"/>
      <c r="I722" s="303"/>
      <c r="J722" s="304"/>
      <c r="K722" s="283"/>
      <c r="L722" s="305"/>
      <c r="M722" s="285"/>
      <c r="N722" s="287"/>
      <c r="O722" s="31"/>
      <c r="P722" s="19" t="str">
        <f t="shared" si="225"/>
        <v/>
      </c>
      <c r="Q722" s="20" t="str">
        <f t="shared" si="226"/>
        <v/>
      </c>
      <c r="R722" s="29" t="str">
        <f t="shared" si="227"/>
        <v/>
      </c>
      <c r="S722" s="22" t="str">
        <f t="shared" si="228"/>
        <v/>
      </c>
      <c r="T722" s="31"/>
      <c r="U722" s="69" t="str">
        <f t="shared" si="229"/>
        <v/>
      </c>
      <c r="V722" s="31"/>
      <c r="X722" s="76" t="str">
        <f t="shared" si="230"/>
        <v/>
      </c>
      <c r="Z722" s="76" t="str">
        <f t="shared" si="231"/>
        <v/>
      </c>
      <c r="AA722" s="76" t="str">
        <f t="shared" si="232"/>
        <v/>
      </c>
      <c r="AC722" s="19" t="str">
        <f>IF($K722="", "", SUMIF('Drinks List'!DH$11:DH$1010, $K722, 'Drinks List'!DG$11:DG$1010))</f>
        <v/>
      </c>
      <c r="AD722" s="21"/>
      <c r="AE722" s="59" t="str">
        <f>IF($K722="", "", SUMIF('Drinks List'!DJ$11:DJ$1010, $K722, 'Drinks List'!DI$11:DI$1010))</f>
        <v/>
      </c>
      <c r="AF722" s="21"/>
      <c r="AG722" s="59" t="str">
        <f>IF($K722="", "", SUMIF('Drinks List'!DL$11:DL$1010, $K722, 'Drinks List'!DK$11:DK$1010))</f>
        <v/>
      </c>
      <c r="AH722" s="21"/>
      <c r="AI722" s="59" t="str">
        <f>IF($K722="", "", SUMIF('Drinks List'!DN$11:DN$1010, $K722, 'Drinks List'!DM$11:DM$1010))</f>
        <v/>
      </c>
      <c r="AJ722" s="21"/>
      <c r="AK722" s="59" t="str">
        <f>IF($K722="", "", SUMIF('Drinks List'!DP$11:DP$1010, $K722, 'Drinks List'!DO$11:DO$1010))</f>
        <v/>
      </c>
      <c r="AL722" s="21"/>
      <c r="AM722" s="59" t="str">
        <f>IF($K722="", "", SUMIF('Drinks List'!DR$11:DR$1010, $K722, 'Drinks List'!DQ$11:DQ$1010))</f>
        <v/>
      </c>
      <c r="AN722" s="21"/>
      <c r="AO722" s="59" t="str">
        <f>IF($K722="", "", SUMIF('Drinks List'!DT$11:DT$1010, $K722, 'Drinks List'!DS$11:DS$1010))</f>
        <v/>
      </c>
      <c r="AP722" s="21"/>
      <c r="AQ722" s="59" t="str">
        <f>IF($K722="", "", SUMIF('Drinks List'!DV$11:DV$1010, $K722, 'Drinks List'!DU$11:DU$1010))</f>
        <v/>
      </c>
      <c r="AR722" s="21"/>
      <c r="AS722" s="59" t="str">
        <f>IF($K722="", "", SUMIF('Drinks List'!DX$11:DX$1010, $K722, 'Drinks List'!DW$11:DW$1010))</f>
        <v/>
      </c>
      <c r="AT722" s="21"/>
      <c r="AU722" s="59" t="str">
        <f>IF($K722="", "", SUMIF('Drinks List'!DZ$11:DZ$1010, $K722, 'Drinks List'!DY$11:DY$1010))</f>
        <v/>
      </c>
      <c r="AV722" s="21"/>
      <c r="AW722" s="59" t="str">
        <f>IF($K722="", "", SUMIF('Drinks List'!EB$11:EB$1010, $K722, 'Drinks List'!EA$11:EA$1010))</f>
        <v/>
      </c>
      <c r="AX722" s="21"/>
      <c r="AY722" s="59" t="str">
        <f>IF($K722="", "", SUMIF('Drinks List'!ED$11:ED$1010, $K722, 'Drinks List'!EC$11:EC$1010))</f>
        <v/>
      </c>
      <c r="AZ722" s="21"/>
      <c r="BA722" s="59" t="str">
        <f>IF($K722="", "", SUMIF('Drinks List'!EF$11:EF$1010, $K722, 'Drinks List'!EE$11:EE$1010))</f>
        <v/>
      </c>
      <c r="BB722" s="21"/>
      <c r="BC722" s="59" t="str">
        <f>IF($K722="", "", SUMIF('Drinks List'!EH$11:EH$1010, $K722, 'Drinks List'!EG$11:EG$1010))</f>
        <v/>
      </c>
      <c r="BD722" s="21"/>
      <c r="BE722" s="59" t="str">
        <f>IF($K722="", "", SUMIF('Drinks List'!EJ$11:EJ$1010, $K722, 'Drinks List'!EI$11:EI$1010))</f>
        <v/>
      </c>
      <c r="BF722" s="21"/>
      <c r="BG722" s="59" t="str">
        <f>IF($K722="", "", SUMIF('Drinks List'!EL$11:EL$1010, $K722, 'Drinks List'!EK$11:EK$1010))</f>
        <v/>
      </c>
      <c r="BH722" s="21"/>
      <c r="BI722" s="59" t="str">
        <f>IF($K722="", "", SUMIF('Drinks List'!EN$11:EN$1010, $K722, 'Drinks List'!EM$11:EM$1010))</f>
        <v/>
      </c>
      <c r="BJ722" s="21"/>
      <c r="BK722" s="59" t="str">
        <f>IF($K722="", "", SUMIF('Drinks List'!EP$11:EP$1010, $K722, 'Drinks List'!EO$11:EO$1010))</f>
        <v/>
      </c>
      <c r="BL722" s="21"/>
      <c r="BM722" s="59" t="str">
        <f>IF($K722="", "", SUMIF('Drinks List'!ER$11:ER$1010, $K722, 'Drinks List'!EQ$11:EQ$1010))</f>
        <v/>
      </c>
      <c r="BN722" s="21"/>
      <c r="BO722" s="65" t="str">
        <f>IF($K722="", "", SUMIF('Drinks List'!ET$11:ET$1010, $K722, 'Drinks List'!ES$11:ES$1010))</f>
        <v/>
      </c>
      <c r="BQ722" s="120" t="str">
        <f t="shared" si="233"/>
        <v/>
      </c>
      <c r="BR722" s="62" t="str">
        <f t="shared" si="234"/>
        <v/>
      </c>
      <c r="BS722" s="76" t="str">
        <f>IF(BQ722="", "", COUNTIF(BQ$11:BQ$1010, "&gt;"&amp;BQ722)+1+COUNTIF(BQ$11:BQ722, BQ722)-1)</f>
        <v/>
      </c>
      <c r="BT722" s="76" t="str">
        <f>IF(BR722="", "", COUNTIF(BR$11:BR$1010, "&lt;"&amp;BR722)+1+COUNTIF(BR$11:BR722, BR722)-1)</f>
        <v/>
      </c>
      <c r="BV722" s="76" t="str">
        <f t="shared" si="235"/>
        <v/>
      </c>
      <c r="BW722" s="124" t="str">
        <f t="shared" si="236"/>
        <v/>
      </c>
      <c r="BX722" s="115" t="str">
        <f t="shared" si="237"/>
        <v/>
      </c>
      <c r="BY722" s="125" t="str">
        <f t="shared" si="238"/>
        <v/>
      </c>
      <c r="CA722" s="106" t="str">
        <f t="shared" si="239"/>
        <v/>
      </c>
      <c r="CB722" s="22" t="str">
        <f t="shared" si="240"/>
        <v/>
      </c>
      <c r="CD722" s="76" t="str">
        <f>IF($J722="", "", IF($BV722=0, "", COUNTIF($J$11:$J$1010, "&lt;"&amp;$J722)+1+COUNTIF($J$11:$J722, $J722)-1))</f>
        <v/>
      </c>
    </row>
    <row r="723" spans="1:82" x14ac:dyDescent="0.25">
      <c r="A723" s="31"/>
      <c r="B723" s="19" t="str">
        <f t="shared" si="221"/>
        <v/>
      </c>
      <c r="C723" s="20" t="str">
        <f t="shared" si="222"/>
        <v/>
      </c>
      <c r="D723" s="29" t="str">
        <f t="shared" si="223"/>
        <v/>
      </c>
      <c r="E723" s="22" t="str">
        <f t="shared" si="224"/>
        <v/>
      </c>
      <c r="F723" s="31"/>
      <c r="G723" s="301"/>
      <c r="H723" s="302"/>
      <c r="I723" s="303"/>
      <c r="J723" s="304"/>
      <c r="K723" s="283"/>
      <c r="L723" s="305"/>
      <c r="M723" s="285"/>
      <c r="N723" s="287"/>
      <c r="O723" s="31"/>
      <c r="P723" s="19" t="str">
        <f t="shared" si="225"/>
        <v/>
      </c>
      <c r="Q723" s="20" t="str">
        <f t="shared" si="226"/>
        <v/>
      </c>
      <c r="R723" s="29" t="str">
        <f t="shared" si="227"/>
        <v/>
      </c>
      <c r="S723" s="22" t="str">
        <f t="shared" si="228"/>
        <v/>
      </c>
      <c r="T723" s="31"/>
      <c r="U723" s="69" t="str">
        <f t="shared" si="229"/>
        <v/>
      </c>
      <c r="V723" s="31"/>
      <c r="X723" s="76" t="str">
        <f t="shared" si="230"/>
        <v/>
      </c>
      <c r="Z723" s="76" t="str">
        <f t="shared" si="231"/>
        <v/>
      </c>
      <c r="AA723" s="76" t="str">
        <f t="shared" si="232"/>
        <v/>
      </c>
      <c r="AC723" s="19" t="str">
        <f>IF($K723="", "", SUMIF('Drinks List'!DH$11:DH$1010, $K723, 'Drinks List'!DG$11:DG$1010))</f>
        <v/>
      </c>
      <c r="AD723" s="21"/>
      <c r="AE723" s="59" t="str">
        <f>IF($K723="", "", SUMIF('Drinks List'!DJ$11:DJ$1010, $K723, 'Drinks List'!DI$11:DI$1010))</f>
        <v/>
      </c>
      <c r="AF723" s="21"/>
      <c r="AG723" s="59" t="str">
        <f>IF($K723="", "", SUMIF('Drinks List'!DL$11:DL$1010, $K723, 'Drinks List'!DK$11:DK$1010))</f>
        <v/>
      </c>
      <c r="AH723" s="21"/>
      <c r="AI723" s="59" t="str">
        <f>IF($K723="", "", SUMIF('Drinks List'!DN$11:DN$1010, $K723, 'Drinks List'!DM$11:DM$1010))</f>
        <v/>
      </c>
      <c r="AJ723" s="21"/>
      <c r="AK723" s="59" t="str">
        <f>IF($K723="", "", SUMIF('Drinks List'!DP$11:DP$1010, $K723, 'Drinks List'!DO$11:DO$1010))</f>
        <v/>
      </c>
      <c r="AL723" s="21"/>
      <c r="AM723" s="59" t="str">
        <f>IF($K723="", "", SUMIF('Drinks List'!DR$11:DR$1010, $K723, 'Drinks List'!DQ$11:DQ$1010))</f>
        <v/>
      </c>
      <c r="AN723" s="21"/>
      <c r="AO723" s="59" t="str">
        <f>IF($K723="", "", SUMIF('Drinks List'!DT$11:DT$1010, $K723, 'Drinks List'!DS$11:DS$1010))</f>
        <v/>
      </c>
      <c r="AP723" s="21"/>
      <c r="AQ723" s="59" t="str">
        <f>IF($K723="", "", SUMIF('Drinks List'!DV$11:DV$1010, $K723, 'Drinks List'!DU$11:DU$1010))</f>
        <v/>
      </c>
      <c r="AR723" s="21"/>
      <c r="AS723" s="59" t="str">
        <f>IF($K723="", "", SUMIF('Drinks List'!DX$11:DX$1010, $K723, 'Drinks List'!DW$11:DW$1010))</f>
        <v/>
      </c>
      <c r="AT723" s="21"/>
      <c r="AU723" s="59" t="str">
        <f>IF($K723="", "", SUMIF('Drinks List'!DZ$11:DZ$1010, $K723, 'Drinks List'!DY$11:DY$1010))</f>
        <v/>
      </c>
      <c r="AV723" s="21"/>
      <c r="AW723" s="59" t="str">
        <f>IF($K723="", "", SUMIF('Drinks List'!EB$11:EB$1010, $K723, 'Drinks List'!EA$11:EA$1010))</f>
        <v/>
      </c>
      <c r="AX723" s="21"/>
      <c r="AY723" s="59" t="str">
        <f>IF($K723="", "", SUMIF('Drinks List'!ED$11:ED$1010, $K723, 'Drinks List'!EC$11:EC$1010))</f>
        <v/>
      </c>
      <c r="AZ723" s="21"/>
      <c r="BA723" s="59" t="str">
        <f>IF($K723="", "", SUMIF('Drinks List'!EF$11:EF$1010, $K723, 'Drinks List'!EE$11:EE$1010))</f>
        <v/>
      </c>
      <c r="BB723" s="21"/>
      <c r="BC723" s="59" t="str">
        <f>IF($K723="", "", SUMIF('Drinks List'!EH$11:EH$1010, $K723, 'Drinks List'!EG$11:EG$1010))</f>
        <v/>
      </c>
      <c r="BD723" s="21"/>
      <c r="BE723" s="59" t="str">
        <f>IF($K723="", "", SUMIF('Drinks List'!EJ$11:EJ$1010, $K723, 'Drinks List'!EI$11:EI$1010))</f>
        <v/>
      </c>
      <c r="BF723" s="21"/>
      <c r="BG723" s="59" t="str">
        <f>IF($K723="", "", SUMIF('Drinks List'!EL$11:EL$1010, $K723, 'Drinks List'!EK$11:EK$1010))</f>
        <v/>
      </c>
      <c r="BH723" s="21"/>
      <c r="BI723" s="59" t="str">
        <f>IF($K723="", "", SUMIF('Drinks List'!EN$11:EN$1010, $K723, 'Drinks List'!EM$11:EM$1010))</f>
        <v/>
      </c>
      <c r="BJ723" s="21"/>
      <c r="BK723" s="59" t="str">
        <f>IF($K723="", "", SUMIF('Drinks List'!EP$11:EP$1010, $K723, 'Drinks List'!EO$11:EO$1010))</f>
        <v/>
      </c>
      <c r="BL723" s="21"/>
      <c r="BM723" s="59" t="str">
        <f>IF($K723="", "", SUMIF('Drinks List'!ER$11:ER$1010, $K723, 'Drinks List'!EQ$11:EQ$1010))</f>
        <v/>
      </c>
      <c r="BN723" s="21"/>
      <c r="BO723" s="65" t="str">
        <f>IF($K723="", "", SUMIF('Drinks List'!ET$11:ET$1010, $K723, 'Drinks List'!ES$11:ES$1010))</f>
        <v/>
      </c>
      <c r="BQ723" s="120" t="str">
        <f t="shared" si="233"/>
        <v/>
      </c>
      <c r="BR723" s="62" t="str">
        <f t="shared" si="234"/>
        <v/>
      </c>
      <c r="BS723" s="76" t="str">
        <f>IF(BQ723="", "", COUNTIF(BQ$11:BQ$1010, "&gt;"&amp;BQ723)+1+COUNTIF(BQ$11:BQ723, BQ723)-1)</f>
        <v/>
      </c>
      <c r="BT723" s="76" t="str">
        <f>IF(BR723="", "", COUNTIF(BR$11:BR$1010, "&lt;"&amp;BR723)+1+COUNTIF(BR$11:BR723, BR723)-1)</f>
        <v/>
      </c>
      <c r="BV723" s="76" t="str">
        <f t="shared" si="235"/>
        <v/>
      </c>
      <c r="BW723" s="124" t="str">
        <f t="shared" si="236"/>
        <v/>
      </c>
      <c r="BX723" s="115" t="str">
        <f t="shared" si="237"/>
        <v/>
      </c>
      <c r="BY723" s="125" t="str">
        <f t="shared" si="238"/>
        <v/>
      </c>
      <c r="CA723" s="106" t="str">
        <f t="shared" si="239"/>
        <v/>
      </c>
      <c r="CB723" s="22" t="str">
        <f t="shared" si="240"/>
        <v/>
      </c>
      <c r="CD723" s="76" t="str">
        <f>IF($J723="", "", IF($BV723=0, "", COUNTIF($J$11:$J$1010, "&lt;"&amp;$J723)+1+COUNTIF($J$11:$J723, $J723)-1))</f>
        <v/>
      </c>
    </row>
    <row r="724" spans="1:82" x14ac:dyDescent="0.25">
      <c r="A724" s="31"/>
      <c r="B724" s="19" t="str">
        <f t="shared" si="221"/>
        <v/>
      </c>
      <c r="C724" s="20" t="str">
        <f t="shared" si="222"/>
        <v/>
      </c>
      <c r="D724" s="29" t="str">
        <f t="shared" si="223"/>
        <v/>
      </c>
      <c r="E724" s="22" t="str">
        <f t="shared" si="224"/>
        <v/>
      </c>
      <c r="F724" s="31"/>
      <c r="G724" s="301"/>
      <c r="H724" s="302"/>
      <c r="I724" s="303"/>
      <c r="J724" s="304"/>
      <c r="K724" s="283"/>
      <c r="L724" s="305"/>
      <c r="M724" s="285"/>
      <c r="N724" s="287"/>
      <c r="O724" s="31"/>
      <c r="P724" s="19" t="str">
        <f t="shared" si="225"/>
        <v/>
      </c>
      <c r="Q724" s="20" t="str">
        <f t="shared" si="226"/>
        <v/>
      </c>
      <c r="R724" s="29" t="str">
        <f t="shared" si="227"/>
        <v/>
      </c>
      <c r="S724" s="22" t="str">
        <f t="shared" si="228"/>
        <v/>
      </c>
      <c r="T724" s="31"/>
      <c r="U724" s="69" t="str">
        <f t="shared" si="229"/>
        <v/>
      </c>
      <c r="V724" s="31"/>
      <c r="X724" s="76" t="str">
        <f t="shared" si="230"/>
        <v/>
      </c>
      <c r="Z724" s="76" t="str">
        <f t="shared" si="231"/>
        <v/>
      </c>
      <c r="AA724" s="76" t="str">
        <f t="shared" si="232"/>
        <v/>
      </c>
      <c r="AC724" s="19" t="str">
        <f>IF($K724="", "", SUMIF('Drinks List'!DH$11:DH$1010, $K724, 'Drinks List'!DG$11:DG$1010))</f>
        <v/>
      </c>
      <c r="AD724" s="21"/>
      <c r="AE724" s="59" t="str">
        <f>IF($K724="", "", SUMIF('Drinks List'!DJ$11:DJ$1010, $K724, 'Drinks List'!DI$11:DI$1010))</f>
        <v/>
      </c>
      <c r="AF724" s="21"/>
      <c r="AG724" s="59" t="str">
        <f>IF($K724="", "", SUMIF('Drinks List'!DL$11:DL$1010, $K724, 'Drinks List'!DK$11:DK$1010))</f>
        <v/>
      </c>
      <c r="AH724" s="21"/>
      <c r="AI724" s="59" t="str">
        <f>IF($K724="", "", SUMIF('Drinks List'!DN$11:DN$1010, $K724, 'Drinks List'!DM$11:DM$1010))</f>
        <v/>
      </c>
      <c r="AJ724" s="21"/>
      <c r="AK724" s="59" t="str">
        <f>IF($K724="", "", SUMIF('Drinks List'!DP$11:DP$1010, $K724, 'Drinks List'!DO$11:DO$1010))</f>
        <v/>
      </c>
      <c r="AL724" s="21"/>
      <c r="AM724" s="59" t="str">
        <f>IF($K724="", "", SUMIF('Drinks List'!DR$11:DR$1010, $K724, 'Drinks List'!DQ$11:DQ$1010))</f>
        <v/>
      </c>
      <c r="AN724" s="21"/>
      <c r="AO724" s="59" t="str">
        <f>IF($K724="", "", SUMIF('Drinks List'!DT$11:DT$1010, $K724, 'Drinks List'!DS$11:DS$1010))</f>
        <v/>
      </c>
      <c r="AP724" s="21"/>
      <c r="AQ724" s="59" t="str">
        <f>IF($K724="", "", SUMIF('Drinks List'!DV$11:DV$1010, $K724, 'Drinks List'!DU$11:DU$1010))</f>
        <v/>
      </c>
      <c r="AR724" s="21"/>
      <c r="AS724" s="59" t="str">
        <f>IF($K724="", "", SUMIF('Drinks List'!DX$11:DX$1010, $K724, 'Drinks List'!DW$11:DW$1010))</f>
        <v/>
      </c>
      <c r="AT724" s="21"/>
      <c r="AU724" s="59" t="str">
        <f>IF($K724="", "", SUMIF('Drinks List'!DZ$11:DZ$1010, $K724, 'Drinks List'!DY$11:DY$1010))</f>
        <v/>
      </c>
      <c r="AV724" s="21"/>
      <c r="AW724" s="59" t="str">
        <f>IF($K724="", "", SUMIF('Drinks List'!EB$11:EB$1010, $K724, 'Drinks List'!EA$11:EA$1010))</f>
        <v/>
      </c>
      <c r="AX724" s="21"/>
      <c r="AY724" s="59" t="str">
        <f>IF($K724="", "", SUMIF('Drinks List'!ED$11:ED$1010, $K724, 'Drinks List'!EC$11:EC$1010))</f>
        <v/>
      </c>
      <c r="AZ724" s="21"/>
      <c r="BA724" s="59" t="str">
        <f>IF($K724="", "", SUMIF('Drinks List'!EF$11:EF$1010, $K724, 'Drinks List'!EE$11:EE$1010))</f>
        <v/>
      </c>
      <c r="BB724" s="21"/>
      <c r="BC724" s="59" t="str">
        <f>IF($K724="", "", SUMIF('Drinks List'!EH$11:EH$1010, $K724, 'Drinks List'!EG$11:EG$1010))</f>
        <v/>
      </c>
      <c r="BD724" s="21"/>
      <c r="BE724" s="59" t="str">
        <f>IF($K724="", "", SUMIF('Drinks List'!EJ$11:EJ$1010, $K724, 'Drinks List'!EI$11:EI$1010))</f>
        <v/>
      </c>
      <c r="BF724" s="21"/>
      <c r="BG724" s="59" t="str">
        <f>IF($K724="", "", SUMIF('Drinks List'!EL$11:EL$1010, $K724, 'Drinks List'!EK$11:EK$1010))</f>
        <v/>
      </c>
      <c r="BH724" s="21"/>
      <c r="BI724" s="59" t="str">
        <f>IF($K724="", "", SUMIF('Drinks List'!EN$11:EN$1010, $K724, 'Drinks List'!EM$11:EM$1010))</f>
        <v/>
      </c>
      <c r="BJ724" s="21"/>
      <c r="BK724" s="59" t="str">
        <f>IF($K724="", "", SUMIF('Drinks List'!EP$11:EP$1010, $K724, 'Drinks List'!EO$11:EO$1010))</f>
        <v/>
      </c>
      <c r="BL724" s="21"/>
      <c r="BM724" s="59" t="str">
        <f>IF($K724="", "", SUMIF('Drinks List'!ER$11:ER$1010, $K724, 'Drinks List'!EQ$11:EQ$1010))</f>
        <v/>
      </c>
      <c r="BN724" s="21"/>
      <c r="BO724" s="65" t="str">
        <f>IF($K724="", "", SUMIF('Drinks List'!ET$11:ET$1010, $K724, 'Drinks List'!ES$11:ES$1010))</f>
        <v/>
      </c>
      <c r="BQ724" s="120" t="str">
        <f t="shared" si="233"/>
        <v/>
      </c>
      <c r="BR724" s="62" t="str">
        <f t="shared" si="234"/>
        <v/>
      </c>
      <c r="BS724" s="76" t="str">
        <f>IF(BQ724="", "", COUNTIF(BQ$11:BQ$1010, "&gt;"&amp;BQ724)+1+COUNTIF(BQ$11:BQ724, BQ724)-1)</f>
        <v/>
      </c>
      <c r="BT724" s="76" t="str">
        <f>IF(BR724="", "", COUNTIF(BR$11:BR$1010, "&lt;"&amp;BR724)+1+COUNTIF(BR$11:BR724, BR724)-1)</f>
        <v/>
      </c>
      <c r="BV724" s="76" t="str">
        <f t="shared" si="235"/>
        <v/>
      </c>
      <c r="BW724" s="124" t="str">
        <f t="shared" si="236"/>
        <v/>
      </c>
      <c r="BX724" s="115" t="str">
        <f t="shared" si="237"/>
        <v/>
      </c>
      <c r="BY724" s="125" t="str">
        <f t="shared" si="238"/>
        <v/>
      </c>
      <c r="CA724" s="106" t="str">
        <f t="shared" si="239"/>
        <v/>
      </c>
      <c r="CB724" s="22" t="str">
        <f t="shared" si="240"/>
        <v/>
      </c>
      <c r="CD724" s="76" t="str">
        <f>IF($J724="", "", IF($BV724=0, "", COUNTIF($J$11:$J$1010, "&lt;"&amp;$J724)+1+COUNTIF($J$11:$J724, $J724)-1))</f>
        <v/>
      </c>
    </row>
    <row r="725" spans="1:82" x14ac:dyDescent="0.25">
      <c r="A725" s="31"/>
      <c r="B725" s="19" t="str">
        <f t="shared" si="221"/>
        <v/>
      </c>
      <c r="C725" s="20" t="str">
        <f t="shared" si="222"/>
        <v/>
      </c>
      <c r="D725" s="29" t="str">
        <f t="shared" si="223"/>
        <v/>
      </c>
      <c r="E725" s="22" t="str">
        <f t="shared" si="224"/>
        <v/>
      </c>
      <c r="F725" s="31"/>
      <c r="G725" s="301"/>
      <c r="H725" s="302"/>
      <c r="I725" s="303"/>
      <c r="J725" s="304"/>
      <c r="K725" s="283"/>
      <c r="L725" s="305"/>
      <c r="M725" s="285"/>
      <c r="N725" s="287"/>
      <c r="O725" s="31"/>
      <c r="P725" s="19" t="str">
        <f t="shared" si="225"/>
        <v/>
      </c>
      <c r="Q725" s="20" t="str">
        <f t="shared" si="226"/>
        <v/>
      </c>
      <c r="R725" s="29" t="str">
        <f t="shared" si="227"/>
        <v/>
      </c>
      <c r="S725" s="22" t="str">
        <f t="shared" si="228"/>
        <v/>
      </c>
      <c r="T725" s="31"/>
      <c r="U725" s="69" t="str">
        <f t="shared" si="229"/>
        <v/>
      </c>
      <c r="V725" s="31"/>
      <c r="X725" s="76" t="str">
        <f t="shared" si="230"/>
        <v/>
      </c>
      <c r="Z725" s="76" t="str">
        <f t="shared" si="231"/>
        <v/>
      </c>
      <c r="AA725" s="76" t="str">
        <f t="shared" si="232"/>
        <v/>
      </c>
      <c r="AC725" s="19" t="str">
        <f>IF($K725="", "", SUMIF('Drinks List'!DH$11:DH$1010, $K725, 'Drinks List'!DG$11:DG$1010))</f>
        <v/>
      </c>
      <c r="AD725" s="21"/>
      <c r="AE725" s="59" t="str">
        <f>IF($K725="", "", SUMIF('Drinks List'!DJ$11:DJ$1010, $K725, 'Drinks List'!DI$11:DI$1010))</f>
        <v/>
      </c>
      <c r="AF725" s="21"/>
      <c r="AG725" s="59" t="str">
        <f>IF($K725="", "", SUMIF('Drinks List'!DL$11:DL$1010, $K725, 'Drinks List'!DK$11:DK$1010))</f>
        <v/>
      </c>
      <c r="AH725" s="21"/>
      <c r="AI725" s="59" t="str">
        <f>IF($K725="", "", SUMIF('Drinks List'!DN$11:DN$1010, $K725, 'Drinks List'!DM$11:DM$1010))</f>
        <v/>
      </c>
      <c r="AJ725" s="21"/>
      <c r="AK725" s="59" t="str">
        <f>IF($K725="", "", SUMIF('Drinks List'!DP$11:DP$1010, $K725, 'Drinks List'!DO$11:DO$1010))</f>
        <v/>
      </c>
      <c r="AL725" s="21"/>
      <c r="AM725" s="59" t="str">
        <f>IF($K725="", "", SUMIF('Drinks List'!DR$11:DR$1010, $K725, 'Drinks List'!DQ$11:DQ$1010))</f>
        <v/>
      </c>
      <c r="AN725" s="21"/>
      <c r="AO725" s="59" t="str">
        <f>IF($K725="", "", SUMIF('Drinks List'!DT$11:DT$1010, $K725, 'Drinks List'!DS$11:DS$1010))</f>
        <v/>
      </c>
      <c r="AP725" s="21"/>
      <c r="AQ725" s="59" t="str">
        <f>IF($K725="", "", SUMIF('Drinks List'!DV$11:DV$1010, $K725, 'Drinks List'!DU$11:DU$1010))</f>
        <v/>
      </c>
      <c r="AR725" s="21"/>
      <c r="AS725" s="59" t="str">
        <f>IF($K725="", "", SUMIF('Drinks List'!DX$11:DX$1010, $K725, 'Drinks List'!DW$11:DW$1010))</f>
        <v/>
      </c>
      <c r="AT725" s="21"/>
      <c r="AU725" s="59" t="str">
        <f>IF($K725="", "", SUMIF('Drinks List'!DZ$11:DZ$1010, $K725, 'Drinks List'!DY$11:DY$1010))</f>
        <v/>
      </c>
      <c r="AV725" s="21"/>
      <c r="AW725" s="59" t="str">
        <f>IF($K725="", "", SUMIF('Drinks List'!EB$11:EB$1010, $K725, 'Drinks List'!EA$11:EA$1010))</f>
        <v/>
      </c>
      <c r="AX725" s="21"/>
      <c r="AY725" s="59" t="str">
        <f>IF($K725="", "", SUMIF('Drinks List'!ED$11:ED$1010, $K725, 'Drinks List'!EC$11:EC$1010))</f>
        <v/>
      </c>
      <c r="AZ725" s="21"/>
      <c r="BA725" s="59" t="str">
        <f>IF($K725="", "", SUMIF('Drinks List'!EF$11:EF$1010, $K725, 'Drinks List'!EE$11:EE$1010))</f>
        <v/>
      </c>
      <c r="BB725" s="21"/>
      <c r="BC725" s="59" t="str">
        <f>IF($K725="", "", SUMIF('Drinks List'!EH$11:EH$1010, $K725, 'Drinks List'!EG$11:EG$1010))</f>
        <v/>
      </c>
      <c r="BD725" s="21"/>
      <c r="BE725" s="59" t="str">
        <f>IF($K725="", "", SUMIF('Drinks List'!EJ$11:EJ$1010, $K725, 'Drinks List'!EI$11:EI$1010))</f>
        <v/>
      </c>
      <c r="BF725" s="21"/>
      <c r="BG725" s="59" t="str">
        <f>IF($K725="", "", SUMIF('Drinks List'!EL$11:EL$1010, $K725, 'Drinks List'!EK$11:EK$1010))</f>
        <v/>
      </c>
      <c r="BH725" s="21"/>
      <c r="BI725" s="59" t="str">
        <f>IF($K725="", "", SUMIF('Drinks List'!EN$11:EN$1010, $K725, 'Drinks List'!EM$11:EM$1010))</f>
        <v/>
      </c>
      <c r="BJ725" s="21"/>
      <c r="BK725" s="59" t="str">
        <f>IF($K725="", "", SUMIF('Drinks List'!EP$11:EP$1010, $K725, 'Drinks List'!EO$11:EO$1010))</f>
        <v/>
      </c>
      <c r="BL725" s="21"/>
      <c r="BM725" s="59" t="str">
        <f>IF($K725="", "", SUMIF('Drinks List'!ER$11:ER$1010, $K725, 'Drinks List'!EQ$11:EQ$1010))</f>
        <v/>
      </c>
      <c r="BN725" s="21"/>
      <c r="BO725" s="65" t="str">
        <f>IF($K725="", "", SUMIF('Drinks List'!ET$11:ET$1010, $K725, 'Drinks List'!ES$11:ES$1010))</f>
        <v/>
      </c>
      <c r="BQ725" s="120" t="str">
        <f t="shared" si="233"/>
        <v/>
      </c>
      <c r="BR725" s="62" t="str">
        <f t="shared" si="234"/>
        <v/>
      </c>
      <c r="BS725" s="76" t="str">
        <f>IF(BQ725="", "", COUNTIF(BQ$11:BQ$1010, "&gt;"&amp;BQ725)+1+COUNTIF(BQ$11:BQ725, BQ725)-1)</f>
        <v/>
      </c>
      <c r="BT725" s="76" t="str">
        <f>IF(BR725="", "", COUNTIF(BR$11:BR$1010, "&lt;"&amp;BR725)+1+COUNTIF(BR$11:BR725, BR725)-1)</f>
        <v/>
      </c>
      <c r="BV725" s="76" t="str">
        <f t="shared" si="235"/>
        <v/>
      </c>
      <c r="BW725" s="124" t="str">
        <f t="shared" si="236"/>
        <v/>
      </c>
      <c r="BX725" s="115" t="str">
        <f t="shared" si="237"/>
        <v/>
      </c>
      <c r="BY725" s="125" t="str">
        <f t="shared" si="238"/>
        <v/>
      </c>
      <c r="CA725" s="106" t="str">
        <f t="shared" si="239"/>
        <v/>
      </c>
      <c r="CB725" s="22" t="str">
        <f t="shared" si="240"/>
        <v/>
      </c>
      <c r="CD725" s="76" t="str">
        <f>IF($J725="", "", IF($BV725=0, "", COUNTIF($J$11:$J$1010, "&lt;"&amp;$J725)+1+COUNTIF($J$11:$J725, $J725)-1))</f>
        <v/>
      </c>
    </row>
    <row r="726" spans="1:82" x14ac:dyDescent="0.25">
      <c r="A726" s="31"/>
      <c r="B726" s="19" t="str">
        <f t="shared" si="221"/>
        <v/>
      </c>
      <c r="C726" s="20" t="str">
        <f t="shared" si="222"/>
        <v/>
      </c>
      <c r="D726" s="29" t="str">
        <f t="shared" si="223"/>
        <v/>
      </c>
      <c r="E726" s="22" t="str">
        <f t="shared" si="224"/>
        <v/>
      </c>
      <c r="F726" s="31"/>
      <c r="G726" s="301"/>
      <c r="H726" s="302"/>
      <c r="I726" s="303"/>
      <c r="J726" s="304"/>
      <c r="K726" s="283"/>
      <c r="L726" s="305"/>
      <c r="M726" s="285"/>
      <c r="N726" s="287"/>
      <c r="O726" s="31"/>
      <c r="P726" s="19" t="str">
        <f t="shared" si="225"/>
        <v/>
      </c>
      <c r="Q726" s="20" t="str">
        <f t="shared" si="226"/>
        <v/>
      </c>
      <c r="R726" s="29" t="str">
        <f t="shared" si="227"/>
        <v/>
      </c>
      <c r="S726" s="22" t="str">
        <f t="shared" si="228"/>
        <v/>
      </c>
      <c r="T726" s="31"/>
      <c r="U726" s="69" t="str">
        <f t="shared" si="229"/>
        <v/>
      </c>
      <c r="V726" s="31"/>
      <c r="X726" s="76" t="str">
        <f t="shared" si="230"/>
        <v/>
      </c>
      <c r="Z726" s="76" t="str">
        <f t="shared" si="231"/>
        <v/>
      </c>
      <c r="AA726" s="76" t="str">
        <f t="shared" si="232"/>
        <v/>
      </c>
      <c r="AC726" s="19" t="str">
        <f>IF($K726="", "", SUMIF('Drinks List'!DH$11:DH$1010, $K726, 'Drinks List'!DG$11:DG$1010))</f>
        <v/>
      </c>
      <c r="AD726" s="21"/>
      <c r="AE726" s="59" t="str">
        <f>IF($K726="", "", SUMIF('Drinks List'!DJ$11:DJ$1010, $K726, 'Drinks List'!DI$11:DI$1010))</f>
        <v/>
      </c>
      <c r="AF726" s="21"/>
      <c r="AG726" s="59" t="str">
        <f>IF($K726="", "", SUMIF('Drinks List'!DL$11:DL$1010, $K726, 'Drinks List'!DK$11:DK$1010))</f>
        <v/>
      </c>
      <c r="AH726" s="21"/>
      <c r="AI726" s="59" t="str">
        <f>IF($K726="", "", SUMIF('Drinks List'!DN$11:DN$1010, $K726, 'Drinks List'!DM$11:DM$1010))</f>
        <v/>
      </c>
      <c r="AJ726" s="21"/>
      <c r="AK726" s="59" t="str">
        <f>IF($K726="", "", SUMIF('Drinks List'!DP$11:DP$1010, $K726, 'Drinks List'!DO$11:DO$1010))</f>
        <v/>
      </c>
      <c r="AL726" s="21"/>
      <c r="AM726" s="59" t="str">
        <f>IF($K726="", "", SUMIF('Drinks List'!DR$11:DR$1010, $K726, 'Drinks List'!DQ$11:DQ$1010))</f>
        <v/>
      </c>
      <c r="AN726" s="21"/>
      <c r="AO726" s="59" t="str">
        <f>IF($K726="", "", SUMIF('Drinks List'!DT$11:DT$1010, $K726, 'Drinks List'!DS$11:DS$1010))</f>
        <v/>
      </c>
      <c r="AP726" s="21"/>
      <c r="AQ726" s="59" t="str">
        <f>IF($K726="", "", SUMIF('Drinks List'!DV$11:DV$1010, $K726, 'Drinks List'!DU$11:DU$1010))</f>
        <v/>
      </c>
      <c r="AR726" s="21"/>
      <c r="AS726" s="59" t="str">
        <f>IF($K726="", "", SUMIF('Drinks List'!DX$11:DX$1010, $K726, 'Drinks List'!DW$11:DW$1010))</f>
        <v/>
      </c>
      <c r="AT726" s="21"/>
      <c r="AU726" s="59" t="str">
        <f>IF($K726="", "", SUMIF('Drinks List'!DZ$11:DZ$1010, $K726, 'Drinks List'!DY$11:DY$1010))</f>
        <v/>
      </c>
      <c r="AV726" s="21"/>
      <c r="AW726" s="59" t="str">
        <f>IF($K726="", "", SUMIF('Drinks List'!EB$11:EB$1010, $K726, 'Drinks List'!EA$11:EA$1010))</f>
        <v/>
      </c>
      <c r="AX726" s="21"/>
      <c r="AY726" s="59" t="str">
        <f>IF($K726="", "", SUMIF('Drinks List'!ED$11:ED$1010, $K726, 'Drinks List'!EC$11:EC$1010))</f>
        <v/>
      </c>
      <c r="AZ726" s="21"/>
      <c r="BA726" s="59" t="str">
        <f>IF($K726="", "", SUMIF('Drinks List'!EF$11:EF$1010, $K726, 'Drinks List'!EE$11:EE$1010))</f>
        <v/>
      </c>
      <c r="BB726" s="21"/>
      <c r="BC726" s="59" t="str">
        <f>IF($K726="", "", SUMIF('Drinks List'!EH$11:EH$1010, $K726, 'Drinks List'!EG$11:EG$1010))</f>
        <v/>
      </c>
      <c r="BD726" s="21"/>
      <c r="BE726" s="59" t="str">
        <f>IF($K726="", "", SUMIF('Drinks List'!EJ$11:EJ$1010, $K726, 'Drinks List'!EI$11:EI$1010))</f>
        <v/>
      </c>
      <c r="BF726" s="21"/>
      <c r="BG726" s="59" t="str">
        <f>IF($K726="", "", SUMIF('Drinks List'!EL$11:EL$1010, $K726, 'Drinks List'!EK$11:EK$1010))</f>
        <v/>
      </c>
      <c r="BH726" s="21"/>
      <c r="BI726" s="59" t="str">
        <f>IF($K726="", "", SUMIF('Drinks List'!EN$11:EN$1010, $K726, 'Drinks List'!EM$11:EM$1010))</f>
        <v/>
      </c>
      <c r="BJ726" s="21"/>
      <c r="BK726" s="59" t="str">
        <f>IF($K726="", "", SUMIF('Drinks List'!EP$11:EP$1010, $K726, 'Drinks List'!EO$11:EO$1010))</f>
        <v/>
      </c>
      <c r="BL726" s="21"/>
      <c r="BM726" s="59" t="str">
        <f>IF($K726="", "", SUMIF('Drinks List'!ER$11:ER$1010, $K726, 'Drinks List'!EQ$11:EQ$1010))</f>
        <v/>
      </c>
      <c r="BN726" s="21"/>
      <c r="BO726" s="65" t="str">
        <f>IF($K726="", "", SUMIF('Drinks List'!ET$11:ET$1010, $K726, 'Drinks List'!ES$11:ES$1010))</f>
        <v/>
      </c>
      <c r="BQ726" s="120" t="str">
        <f t="shared" si="233"/>
        <v/>
      </c>
      <c r="BR726" s="62" t="str">
        <f t="shared" si="234"/>
        <v/>
      </c>
      <c r="BS726" s="76" t="str">
        <f>IF(BQ726="", "", COUNTIF(BQ$11:BQ$1010, "&gt;"&amp;BQ726)+1+COUNTIF(BQ$11:BQ726, BQ726)-1)</f>
        <v/>
      </c>
      <c r="BT726" s="76" t="str">
        <f>IF(BR726="", "", COUNTIF(BR$11:BR$1010, "&lt;"&amp;BR726)+1+COUNTIF(BR$11:BR726, BR726)-1)</f>
        <v/>
      </c>
      <c r="BV726" s="76" t="str">
        <f t="shared" si="235"/>
        <v/>
      </c>
      <c r="BW726" s="124" t="str">
        <f t="shared" si="236"/>
        <v/>
      </c>
      <c r="BX726" s="115" t="str">
        <f t="shared" si="237"/>
        <v/>
      </c>
      <c r="BY726" s="125" t="str">
        <f t="shared" si="238"/>
        <v/>
      </c>
      <c r="CA726" s="106" t="str">
        <f t="shared" si="239"/>
        <v/>
      </c>
      <c r="CB726" s="22" t="str">
        <f t="shared" si="240"/>
        <v/>
      </c>
      <c r="CD726" s="76" t="str">
        <f>IF($J726="", "", IF($BV726=0, "", COUNTIF($J$11:$J$1010, "&lt;"&amp;$J726)+1+COUNTIF($J$11:$J726, $J726)-1))</f>
        <v/>
      </c>
    </row>
    <row r="727" spans="1:82" x14ac:dyDescent="0.25">
      <c r="A727" s="31"/>
      <c r="B727" s="19" t="str">
        <f t="shared" si="221"/>
        <v/>
      </c>
      <c r="C727" s="20" t="str">
        <f t="shared" si="222"/>
        <v/>
      </c>
      <c r="D727" s="29" t="str">
        <f t="shared" si="223"/>
        <v/>
      </c>
      <c r="E727" s="22" t="str">
        <f t="shared" si="224"/>
        <v/>
      </c>
      <c r="F727" s="31"/>
      <c r="G727" s="301"/>
      <c r="H727" s="302"/>
      <c r="I727" s="303"/>
      <c r="J727" s="304"/>
      <c r="K727" s="283"/>
      <c r="L727" s="305"/>
      <c r="M727" s="285"/>
      <c r="N727" s="287"/>
      <c r="O727" s="31"/>
      <c r="P727" s="19" t="str">
        <f t="shared" si="225"/>
        <v/>
      </c>
      <c r="Q727" s="20" t="str">
        <f t="shared" si="226"/>
        <v/>
      </c>
      <c r="R727" s="29" t="str">
        <f t="shared" si="227"/>
        <v/>
      </c>
      <c r="S727" s="22" t="str">
        <f t="shared" si="228"/>
        <v/>
      </c>
      <c r="T727" s="31"/>
      <c r="U727" s="69" t="str">
        <f t="shared" si="229"/>
        <v/>
      </c>
      <c r="V727" s="31"/>
      <c r="X727" s="76" t="str">
        <f t="shared" si="230"/>
        <v/>
      </c>
      <c r="Z727" s="76" t="str">
        <f t="shared" si="231"/>
        <v/>
      </c>
      <c r="AA727" s="76" t="str">
        <f t="shared" si="232"/>
        <v/>
      </c>
      <c r="AC727" s="19" t="str">
        <f>IF($K727="", "", SUMIF('Drinks List'!DH$11:DH$1010, $K727, 'Drinks List'!DG$11:DG$1010))</f>
        <v/>
      </c>
      <c r="AD727" s="21"/>
      <c r="AE727" s="59" t="str">
        <f>IF($K727="", "", SUMIF('Drinks List'!DJ$11:DJ$1010, $K727, 'Drinks List'!DI$11:DI$1010))</f>
        <v/>
      </c>
      <c r="AF727" s="21"/>
      <c r="AG727" s="59" t="str">
        <f>IF($K727="", "", SUMIF('Drinks List'!DL$11:DL$1010, $K727, 'Drinks List'!DK$11:DK$1010))</f>
        <v/>
      </c>
      <c r="AH727" s="21"/>
      <c r="AI727" s="59" t="str">
        <f>IF($K727="", "", SUMIF('Drinks List'!DN$11:DN$1010, $K727, 'Drinks List'!DM$11:DM$1010))</f>
        <v/>
      </c>
      <c r="AJ727" s="21"/>
      <c r="AK727" s="59" t="str">
        <f>IF($K727="", "", SUMIF('Drinks List'!DP$11:DP$1010, $K727, 'Drinks List'!DO$11:DO$1010))</f>
        <v/>
      </c>
      <c r="AL727" s="21"/>
      <c r="AM727" s="59" t="str">
        <f>IF($K727="", "", SUMIF('Drinks List'!DR$11:DR$1010, $K727, 'Drinks List'!DQ$11:DQ$1010))</f>
        <v/>
      </c>
      <c r="AN727" s="21"/>
      <c r="AO727" s="59" t="str">
        <f>IF($K727="", "", SUMIF('Drinks List'!DT$11:DT$1010, $K727, 'Drinks List'!DS$11:DS$1010))</f>
        <v/>
      </c>
      <c r="AP727" s="21"/>
      <c r="AQ727" s="59" t="str">
        <f>IF($K727="", "", SUMIF('Drinks List'!DV$11:DV$1010, $K727, 'Drinks List'!DU$11:DU$1010))</f>
        <v/>
      </c>
      <c r="AR727" s="21"/>
      <c r="AS727" s="59" t="str">
        <f>IF($K727="", "", SUMIF('Drinks List'!DX$11:DX$1010, $K727, 'Drinks List'!DW$11:DW$1010))</f>
        <v/>
      </c>
      <c r="AT727" s="21"/>
      <c r="AU727" s="59" t="str">
        <f>IF($K727="", "", SUMIF('Drinks List'!DZ$11:DZ$1010, $K727, 'Drinks List'!DY$11:DY$1010))</f>
        <v/>
      </c>
      <c r="AV727" s="21"/>
      <c r="AW727" s="59" t="str">
        <f>IF($K727="", "", SUMIF('Drinks List'!EB$11:EB$1010, $K727, 'Drinks List'!EA$11:EA$1010))</f>
        <v/>
      </c>
      <c r="AX727" s="21"/>
      <c r="AY727" s="59" t="str">
        <f>IF($K727="", "", SUMIF('Drinks List'!ED$11:ED$1010, $K727, 'Drinks List'!EC$11:EC$1010))</f>
        <v/>
      </c>
      <c r="AZ727" s="21"/>
      <c r="BA727" s="59" t="str">
        <f>IF($K727="", "", SUMIF('Drinks List'!EF$11:EF$1010, $K727, 'Drinks List'!EE$11:EE$1010))</f>
        <v/>
      </c>
      <c r="BB727" s="21"/>
      <c r="BC727" s="59" t="str">
        <f>IF($K727="", "", SUMIF('Drinks List'!EH$11:EH$1010, $K727, 'Drinks List'!EG$11:EG$1010))</f>
        <v/>
      </c>
      <c r="BD727" s="21"/>
      <c r="BE727" s="59" t="str">
        <f>IF($K727="", "", SUMIF('Drinks List'!EJ$11:EJ$1010, $K727, 'Drinks List'!EI$11:EI$1010))</f>
        <v/>
      </c>
      <c r="BF727" s="21"/>
      <c r="BG727" s="59" t="str">
        <f>IF($K727="", "", SUMIF('Drinks List'!EL$11:EL$1010, $K727, 'Drinks List'!EK$11:EK$1010))</f>
        <v/>
      </c>
      <c r="BH727" s="21"/>
      <c r="BI727" s="59" t="str">
        <f>IF($K727="", "", SUMIF('Drinks List'!EN$11:EN$1010, $K727, 'Drinks List'!EM$11:EM$1010))</f>
        <v/>
      </c>
      <c r="BJ727" s="21"/>
      <c r="BK727" s="59" t="str">
        <f>IF($K727="", "", SUMIF('Drinks List'!EP$11:EP$1010, $K727, 'Drinks List'!EO$11:EO$1010))</f>
        <v/>
      </c>
      <c r="BL727" s="21"/>
      <c r="BM727" s="59" t="str">
        <f>IF($K727="", "", SUMIF('Drinks List'!ER$11:ER$1010, $K727, 'Drinks List'!EQ$11:EQ$1010))</f>
        <v/>
      </c>
      <c r="BN727" s="21"/>
      <c r="BO727" s="65" t="str">
        <f>IF($K727="", "", SUMIF('Drinks List'!ET$11:ET$1010, $K727, 'Drinks List'!ES$11:ES$1010))</f>
        <v/>
      </c>
      <c r="BQ727" s="120" t="str">
        <f t="shared" si="233"/>
        <v/>
      </c>
      <c r="BR727" s="62" t="str">
        <f t="shared" si="234"/>
        <v/>
      </c>
      <c r="BS727" s="76" t="str">
        <f>IF(BQ727="", "", COUNTIF(BQ$11:BQ$1010, "&gt;"&amp;BQ727)+1+COUNTIF(BQ$11:BQ727, BQ727)-1)</f>
        <v/>
      </c>
      <c r="BT727" s="76" t="str">
        <f>IF(BR727="", "", COUNTIF(BR$11:BR$1010, "&lt;"&amp;BR727)+1+COUNTIF(BR$11:BR727, BR727)-1)</f>
        <v/>
      </c>
      <c r="BV727" s="76" t="str">
        <f t="shared" si="235"/>
        <v/>
      </c>
      <c r="BW727" s="124" t="str">
        <f t="shared" si="236"/>
        <v/>
      </c>
      <c r="BX727" s="115" t="str">
        <f t="shared" si="237"/>
        <v/>
      </c>
      <c r="BY727" s="125" t="str">
        <f t="shared" si="238"/>
        <v/>
      </c>
      <c r="CA727" s="106" t="str">
        <f t="shared" si="239"/>
        <v/>
      </c>
      <c r="CB727" s="22" t="str">
        <f t="shared" si="240"/>
        <v/>
      </c>
      <c r="CD727" s="76" t="str">
        <f>IF($J727="", "", IF($BV727=0, "", COUNTIF($J$11:$J$1010, "&lt;"&amp;$J727)+1+COUNTIF($J$11:$J727, $J727)-1))</f>
        <v/>
      </c>
    </row>
    <row r="728" spans="1:82" x14ac:dyDescent="0.25">
      <c r="A728" s="31"/>
      <c r="B728" s="19" t="str">
        <f t="shared" si="221"/>
        <v/>
      </c>
      <c r="C728" s="20" t="str">
        <f t="shared" si="222"/>
        <v/>
      </c>
      <c r="D728" s="29" t="str">
        <f t="shared" si="223"/>
        <v/>
      </c>
      <c r="E728" s="22" t="str">
        <f t="shared" si="224"/>
        <v/>
      </c>
      <c r="F728" s="31"/>
      <c r="G728" s="301"/>
      <c r="H728" s="302"/>
      <c r="I728" s="303"/>
      <c r="J728" s="304"/>
      <c r="K728" s="283"/>
      <c r="L728" s="305"/>
      <c r="M728" s="285"/>
      <c r="N728" s="287"/>
      <c r="O728" s="31"/>
      <c r="P728" s="19" t="str">
        <f t="shared" si="225"/>
        <v/>
      </c>
      <c r="Q728" s="20" t="str">
        <f t="shared" si="226"/>
        <v/>
      </c>
      <c r="R728" s="29" t="str">
        <f t="shared" si="227"/>
        <v/>
      </c>
      <c r="S728" s="22" t="str">
        <f t="shared" si="228"/>
        <v/>
      </c>
      <c r="T728" s="31"/>
      <c r="U728" s="69" t="str">
        <f t="shared" si="229"/>
        <v/>
      </c>
      <c r="V728" s="31"/>
      <c r="X728" s="76" t="str">
        <f t="shared" si="230"/>
        <v/>
      </c>
      <c r="Z728" s="76" t="str">
        <f t="shared" si="231"/>
        <v/>
      </c>
      <c r="AA728" s="76" t="str">
        <f t="shared" si="232"/>
        <v/>
      </c>
      <c r="AC728" s="19" t="str">
        <f>IF($K728="", "", SUMIF('Drinks List'!DH$11:DH$1010, $K728, 'Drinks List'!DG$11:DG$1010))</f>
        <v/>
      </c>
      <c r="AD728" s="21"/>
      <c r="AE728" s="59" t="str">
        <f>IF($K728="", "", SUMIF('Drinks List'!DJ$11:DJ$1010, $K728, 'Drinks List'!DI$11:DI$1010))</f>
        <v/>
      </c>
      <c r="AF728" s="21"/>
      <c r="AG728" s="59" t="str">
        <f>IF($K728="", "", SUMIF('Drinks List'!DL$11:DL$1010, $K728, 'Drinks List'!DK$11:DK$1010))</f>
        <v/>
      </c>
      <c r="AH728" s="21"/>
      <c r="AI728" s="59" t="str">
        <f>IF($K728="", "", SUMIF('Drinks List'!DN$11:DN$1010, $K728, 'Drinks List'!DM$11:DM$1010))</f>
        <v/>
      </c>
      <c r="AJ728" s="21"/>
      <c r="AK728" s="59" t="str">
        <f>IF($K728="", "", SUMIF('Drinks List'!DP$11:DP$1010, $K728, 'Drinks List'!DO$11:DO$1010))</f>
        <v/>
      </c>
      <c r="AL728" s="21"/>
      <c r="AM728" s="59" t="str">
        <f>IF($K728="", "", SUMIF('Drinks List'!DR$11:DR$1010, $K728, 'Drinks List'!DQ$11:DQ$1010))</f>
        <v/>
      </c>
      <c r="AN728" s="21"/>
      <c r="AO728" s="59" t="str">
        <f>IF($K728="", "", SUMIF('Drinks List'!DT$11:DT$1010, $K728, 'Drinks List'!DS$11:DS$1010))</f>
        <v/>
      </c>
      <c r="AP728" s="21"/>
      <c r="AQ728" s="59" t="str">
        <f>IF($K728="", "", SUMIF('Drinks List'!DV$11:DV$1010, $K728, 'Drinks List'!DU$11:DU$1010))</f>
        <v/>
      </c>
      <c r="AR728" s="21"/>
      <c r="AS728" s="59" t="str">
        <f>IF($K728="", "", SUMIF('Drinks List'!DX$11:DX$1010, $K728, 'Drinks List'!DW$11:DW$1010))</f>
        <v/>
      </c>
      <c r="AT728" s="21"/>
      <c r="AU728" s="59" t="str">
        <f>IF($K728="", "", SUMIF('Drinks List'!DZ$11:DZ$1010, $K728, 'Drinks List'!DY$11:DY$1010))</f>
        <v/>
      </c>
      <c r="AV728" s="21"/>
      <c r="AW728" s="59" t="str">
        <f>IF($K728="", "", SUMIF('Drinks List'!EB$11:EB$1010, $K728, 'Drinks List'!EA$11:EA$1010))</f>
        <v/>
      </c>
      <c r="AX728" s="21"/>
      <c r="AY728" s="59" t="str">
        <f>IF($K728="", "", SUMIF('Drinks List'!ED$11:ED$1010, $K728, 'Drinks List'!EC$11:EC$1010))</f>
        <v/>
      </c>
      <c r="AZ728" s="21"/>
      <c r="BA728" s="59" t="str">
        <f>IF($K728="", "", SUMIF('Drinks List'!EF$11:EF$1010, $K728, 'Drinks List'!EE$11:EE$1010))</f>
        <v/>
      </c>
      <c r="BB728" s="21"/>
      <c r="BC728" s="59" t="str">
        <f>IF($K728="", "", SUMIF('Drinks List'!EH$11:EH$1010, $K728, 'Drinks List'!EG$11:EG$1010))</f>
        <v/>
      </c>
      <c r="BD728" s="21"/>
      <c r="BE728" s="59" t="str">
        <f>IF($K728="", "", SUMIF('Drinks List'!EJ$11:EJ$1010, $K728, 'Drinks List'!EI$11:EI$1010))</f>
        <v/>
      </c>
      <c r="BF728" s="21"/>
      <c r="BG728" s="59" t="str">
        <f>IF($K728="", "", SUMIF('Drinks List'!EL$11:EL$1010, $K728, 'Drinks List'!EK$11:EK$1010))</f>
        <v/>
      </c>
      <c r="BH728" s="21"/>
      <c r="BI728" s="59" t="str">
        <f>IF($K728="", "", SUMIF('Drinks List'!EN$11:EN$1010, $K728, 'Drinks List'!EM$11:EM$1010))</f>
        <v/>
      </c>
      <c r="BJ728" s="21"/>
      <c r="BK728" s="59" t="str">
        <f>IF($K728="", "", SUMIF('Drinks List'!EP$11:EP$1010, $K728, 'Drinks List'!EO$11:EO$1010))</f>
        <v/>
      </c>
      <c r="BL728" s="21"/>
      <c r="BM728" s="59" t="str">
        <f>IF($K728="", "", SUMIF('Drinks List'!ER$11:ER$1010, $K728, 'Drinks List'!EQ$11:EQ$1010))</f>
        <v/>
      </c>
      <c r="BN728" s="21"/>
      <c r="BO728" s="65" t="str">
        <f>IF($K728="", "", SUMIF('Drinks List'!ET$11:ET$1010, $K728, 'Drinks List'!ES$11:ES$1010))</f>
        <v/>
      </c>
      <c r="BQ728" s="120" t="str">
        <f t="shared" si="233"/>
        <v/>
      </c>
      <c r="BR728" s="62" t="str">
        <f t="shared" si="234"/>
        <v/>
      </c>
      <c r="BS728" s="76" t="str">
        <f>IF(BQ728="", "", COUNTIF(BQ$11:BQ$1010, "&gt;"&amp;BQ728)+1+COUNTIF(BQ$11:BQ728, BQ728)-1)</f>
        <v/>
      </c>
      <c r="BT728" s="76" t="str">
        <f>IF(BR728="", "", COUNTIF(BR$11:BR$1010, "&lt;"&amp;BR728)+1+COUNTIF(BR$11:BR728, BR728)-1)</f>
        <v/>
      </c>
      <c r="BV728" s="76" t="str">
        <f t="shared" si="235"/>
        <v/>
      </c>
      <c r="BW728" s="124" t="str">
        <f t="shared" si="236"/>
        <v/>
      </c>
      <c r="BX728" s="115" t="str">
        <f t="shared" si="237"/>
        <v/>
      </c>
      <c r="BY728" s="125" t="str">
        <f t="shared" si="238"/>
        <v/>
      </c>
      <c r="CA728" s="106" t="str">
        <f t="shared" si="239"/>
        <v/>
      </c>
      <c r="CB728" s="22" t="str">
        <f t="shared" si="240"/>
        <v/>
      </c>
      <c r="CD728" s="76" t="str">
        <f>IF($J728="", "", IF($BV728=0, "", COUNTIF($J$11:$J$1010, "&lt;"&amp;$J728)+1+COUNTIF($J$11:$J728, $J728)-1))</f>
        <v/>
      </c>
    </row>
    <row r="729" spans="1:82" x14ac:dyDescent="0.25">
      <c r="A729" s="31"/>
      <c r="B729" s="19" t="str">
        <f t="shared" si="221"/>
        <v/>
      </c>
      <c r="C729" s="20" t="str">
        <f t="shared" si="222"/>
        <v/>
      </c>
      <c r="D729" s="29" t="str">
        <f t="shared" si="223"/>
        <v/>
      </c>
      <c r="E729" s="22" t="str">
        <f t="shared" si="224"/>
        <v/>
      </c>
      <c r="F729" s="31"/>
      <c r="G729" s="301"/>
      <c r="H729" s="302"/>
      <c r="I729" s="303"/>
      <c r="J729" s="304"/>
      <c r="K729" s="283"/>
      <c r="L729" s="305"/>
      <c r="M729" s="285"/>
      <c r="N729" s="287"/>
      <c r="O729" s="31"/>
      <c r="P729" s="19" t="str">
        <f t="shared" si="225"/>
        <v/>
      </c>
      <c r="Q729" s="20" t="str">
        <f t="shared" si="226"/>
        <v/>
      </c>
      <c r="R729" s="29" t="str">
        <f t="shared" si="227"/>
        <v/>
      </c>
      <c r="S729" s="22" t="str">
        <f t="shared" si="228"/>
        <v/>
      </c>
      <c r="T729" s="31"/>
      <c r="U729" s="69" t="str">
        <f t="shared" si="229"/>
        <v/>
      </c>
      <c r="V729" s="31"/>
      <c r="X729" s="76" t="str">
        <f t="shared" si="230"/>
        <v/>
      </c>
      <c r="Z729" s="76" t="str">
        <f t="shared" si="231"/>
        <v/>
      </c>
      <c r="AA729" s="76" t="str">
        <f t="shared" si="232"/>
        <v/>
      </c>
      <c r="AC729" s="19" t="str">
        <f>IF($K729="", "", SUMIF('Drinks List'!DH$11:DH$1010, $K729, 'Drinks List'!DG$11:DG$1010))</f>
        <v/>
      </c>
      <c r="AD729" s="21"/>
      <c r="AE729" s="59" t="str">
        <f>IF($K729="", "", SUMIF('Drinks List'!DJ$11:DJ$1010, $K729, 'Drinks List'!DI$11:DI$1010))</f>
        <v/>
      </c>
      <c r="AF729" s="21"/>
      <c r="AG729" s="59" t="str">
        <f>IF($K729="", "", SUMIF('Drinks List'!DL$11:DL$1010, $K729, 'Drinks List'!DK$11:DK$1010))</f>
        <v/>
      </c>
      <c r="AH729" s="21"/>
      <c r="AI729" s="59" t="str">
        <f>IF($K729="", "", SUMIF('Drinks List'!DN$11:DN$1010, $K729, 'Drinks List'!DM$11:DM$1010))</f>
        <v/>
      </c>
      <c r="AJ729" s="21"/>
      <c r="AK729" s="59" t="str">
        <f>IF($K729="", "", SUMIF('Drinks List'!DP$11:DP$1010, $K729, 'Drinks List'!DO$11:DO$1010))</f>
        <v/>
      </c>
      <c r="AL729" s="21"/>
      <c r="AM729" s="59" t="str">
        <f>IF($K729="", "", SUMIF('Drinks List'!DR$11:DR$1010, $K729, 'Drinks List'!DQ$11:DQ$1010))</f>
        <v/>
      </c>
      <c r="AN729" s="21"/>
      <c r="AO729" s="59" t="str">
        <f>IF($K729="", "", SUMIF('Drinks List'!DT$11:DT$1010, $K729, 'Drinks List'!DS$11:DS$1010))</f>
        <v/>
      </c>
      <c r="AP729" s="21"/>
      <c r="AQ729" s="59" t="str">
        <f>IF($K729="", "", SUMIF('Drinks List'!DV$11:DV$1010, $K729, 'Drinks List'!DU$11:DU$1010))</f>
        <v/>
      </c>
      <c r="AR729" s="21"/>
      <c r="AS729" s="59" t="str">
        <f>IF($K729="", "", SUMIF('Drinks List'!DX$11:DX$1010, $K729, 'Drinks List'!DW$11:DW$1010))</f>
        <v/>
      </c>
      <c r="AT729" s="21"/>
      <c r="AU729" s="59" t="str">
        <f>IF($K729="", "", SUMIF('Drinks List'!DZ$11:DZ$1010, $K729, 'Drinks List'!DY$11:DY$1010))</f>
        <v/>
      </c>
      <c r="AV729" s="21"/>
      <c r="AW729" s="59" t="str">
        <f>IF($K729="", "", SUMIF('Drinks List'!EB$11:EB$1010, $K729, 'Drinks List'!EA$11:EA$1010))</f>
        <v/>
      </c>
      <c r="AX729" s="21"/>
      <c r="AY729" s="59" t="str">
        <f>IF($K729="", "", SUMIF('Drinks List'!ED$11:ED$1010, $K729, 'Drinks List'!EC$11:EC$1010))</f>
        <v/>
      </c>
      <c r="AZ729" s="21"/>
      <c r="BA729" s="59" t="str">
        <f>IF($K729="", "", SUMIF('Drinks List'!EF$11:EF$1010, $K729, 'Drinks List'!EE$11:EE$1010))</f>
        <v/>
      </c>
      <c r="BB729" s="21"/>
      <c r="BC729" s="59" t="str">
        <f>IF($K729="", "", SUMIF('Drinks List'!EH$11:EH$1010, $K729, 'Drinks List'!EG$11:EG$1010))</f>
        <v/>
      </c>
      <c r="BD729" s="21"/>
      <c r="BE729" s="59" t="str">
        <f>IF($K729="", "", SUMIF('Drinks List'!EJ$11:EJ$1010, $K729, 'Drinks List'!EI$11:EI$1010))</f>
        <v/>
      </c>
      <c r="BF729" s="21"/>
      <c r="BG729" s="59" t="str">
        <f>IF($K729="", "", SUMIF('Drinks List'!EL$11:EL$1010, $K729, 'Drinks List'!EK$11:EK$1010))</f>
        <v/>
      </c>
      <c r="BH729" s="21"/>
      <c r="BI729" s="59" t="str">
        <f>IF($K729="", "", SUMIF('Drinks List'!EN$11:EN$1010, $K729, 'Drinks List'!EM$11:EM$1010))</f>
        <v/>
      </c>
      <c r="BJ729" s="21"/>
      <c r="BK729" s="59" t="str">
        <f>IF($K729="", "", SUMIF('Drinks List'!EP$11:EP$1010, $K729, 'Drinks List'!EO$11:EO$1010))</f>
        <v/>
      </c>
      <c r="BL729" s="21"/>
      <c r="BM729" s="59" t="str">
        <f>IF($K729="", "", SUMIF('Drinks List'!ER$11:ER$1010, $K729, 'Drinks List'!EQ$11:EQ$1010))</f>
        <v/>
      </c>
      <c r="BN729" s="21"/>
      <c r="BO729" s="65" t="str">
        <f>IF($K729="", "", SUMIF('Drinks List'!ET$11:ET$1010, $K729, 'Drinks List'!ES$11:ES$1010))</f>
        <v/>
      </c>
      <c r="BQ729" s="120" t="str">
        <f t="shared" si="233"/>
        <v/>
      </c>
      <c r="BR729" s="62" t="str">
        <f t="shared" si="234"/>
        <v/>
      </c>
      <c r="BS729" s="76" t="str">
        <f>IF(BQ729="", "", COUNTIF(BQ$11:BQ$1010, "&gt;"&amp;BQ729)+1+COUNTIF(BQ$11:BQ729, BQ729)-1)</f>
        <v/>
      </c>
      <c r="BT729" s="76" t="str">
        <f>IF(BR729="", "", COUNTIF(BR$11:BR$1010, "&lt;"&amp;BR729)+1+COUNTIF(BR$11:BR729, BR729)-1)</f>
        <v/>
      </c>
      <c r="BV729" s="76" t="str">
        <f t="shared" si="235"/>
        <v/>
      </c>
      <c r="BW729" s="124" t="str">
        <f t="shared" si="236"/>
        <v/>
      </c>
      <c r="BX729" s="115" t="str">
        <f t="shared" si="237"/>
        <v/>
      </c>
      <c r="BY729" s="125" t="str">
        <f t="shared" si="238"/>
        <v/>
      </c>
      <c r="CA729" s="106" t="str">
        <f t="shared" si="239"/>
        <v/>
      </c>
      <c r="CB729" s="22" t="str">
        <f t="shared" si="240"/>
        <v/>
      </c>
      <c r="CD729" s="76" t="str">
        <f>IF($J729="", "", IF($BV729=0, "", COUNTIF($J$11:$J$1010, "&lt;"&amp;$J729)+1+COUNTIF($J$11:$J729, $J729)-1))</f>
        <v/>
      </c>
    </row>
    <row r="730" spans="1:82" x14ac:dyDescent="0.25">
      <c r="A730" s="31"/>
      <c r="B730" s="19" t="str">
        <f t="shared" si="221"/>
        <v/>
      </c>
      <c r="C730" s="20" t="str">
        <f t="shared" si="222"/>
        <v/>
      </c>
      <c r="D730" s="29" t="str">
        <f t="shared" si="223"/>
        <v/>
      </c>
      <c r="E730" s="22" t="str">
        <f t="shared" si="224"/>
        <v/>
      </c>
      <c r="F730" s="31"/>
      <c r="G730" s="301"/>
      <c r="H730" s="302"/>
      <c r="I730" s="303"/>
      <c r="J730" s="304"/>
      <c r="K730" s="283"/>
      <c r="L730" s="305"/>
      <c r="M730" s="285"/>
      <c r="N730" s="287"/>
      <c r="O730" s="31"/>
      <c r="P730" s="19" t="str">
        <f t="shared" si="225"/>
        <v/>
      </c>
      <c r="Q730" s="20" t="str">
        <f t="shared" si="226"/>
        <v/>
      </c>
      <c r="R730" s="29" t="str">
        <f t="shared" si="227"/>
        <v/>
      </c>
      <c r="S730" s="22" t="str">
        <f t="shared" si="228"/>
        <v/>
      </c>
      <c r="T730" s="31"/>
      <c r="U730" s="69" t="str">
        <f t="shared" si="229"/>
        <v/>
      </c>
      <c r="V730" s="31"/>
      <c r="X730" s="76" t="str">
        <f t="shared" si="230"/>
        <v/>
      </c>
      <c r="Z730" s="76" t="str">
        <f t="shared" si="231"/>
        <v/>
      </c>
      <c r="AA730" s="76" t="str">
        <f t="shared" si="232"/>
        <v/>
      </c>
      <c r="AC730" s="19" t="str">
        <f>IF($K730="", "", SUMIF('Drinks List'!DH$11:DH$1010, $K730, 'Drinks List'!DG$11:DG$1010))</f>
        <v/>
      </c>
      <c r="AD730" s="21"/>
      <c r="AE730" s="59" t="str">
        <f>IF($K730="", "", SUMIF('Drinks List'!DJ$11:DJ$1010, $K730, 'Drinks List'!DI$11:DI$1010))</f>
        <v/>
      </c>
      <c r="AF730" s="21"/>
      <c r="AG730" s="59" t="str">
        <f>IF($K730="", "", SUMIF('Drinks List'!DL$11:DL$1010, $K730, 'Drinks List'!DK$11:DK$1010))</f>
        <v/>
      </c>
      <c r="AH730" s="21"/>
      <c r="AI730" s="59" t="str">
        <f>IF($K730="", "", SUMIF('Drinks List'!DN$11:DN$1010, $K730, 'Drinks List'!DM$11:DM$1010))</f>
        <v/>
      </c>
      <c r="AJ730" s="21"/>
      <c r="AK730" s="59" t="str">
        <f>IF($K730="", "", SUMIF('Drinks List'!DP$11:DP$1010, $K730, 'Drinks List'!DO$11:DO$1010))</f>
        <v/>
      </c>
      <c r="AL730" s="21"/>
      <c r="AM730" s="59" t="str">
        <f>IF($K730="", "", SUMIF('Drinks List'!DR$11:DR$1010, $K730, 'Drinks List'!DQ$11:DQ$1010))</f>
        <v/>
      </c>
      <c r="AN730" s="21"/>
      <c r="AO730" s="59" t="str">
        <f>IF($K730="", "", SUMIF('Drinks List'!DT$11:DT$1010, $K730, 'Drinks List'!DS$11:DS$1010))</f>
        <v/>
      </c>
      <c r="AP730" s="21"/>
      <c r="AQ730" s="59" t="str">
        <f>IF($K730="", "", SUMIF('Drinks List'!DV$11:DV$1010, $K730, 'Drinks List'!DU$11:DU$1010))</f>
        <v/>
      </c>
      <c r="AR730" s="21"/>
      <c r="AS730" s="59" t="str">
        <f>IF($K730="", "", SUMIF('Drinks List'!DX$11:DX$1010, $K730, 'Drinks List'!DW$11:DW$1010))</f>
        <v/>
      </c>
      <c r="AT730" s="21"/>
      <c r="AU730" s="59" t="str">
        <f>IF($K730="", "", SUMIF('Drinks List'!DZ$11:DZ$1010, $K730, 'Drinks List'!DY$11:DY$1010))</f>
        <v/>
      </c>
      <c r="AV730" s="21"/>
      <c r="AW730" s="59" t="str">
        <f>IF($K730="", "", SUMIF('Drinks List'!EB$11:EB$1010, $K730, 'Drinks List'!EA$11:EA$1010))</f>
        <v/>
      </c>
      <c r="AX730" s="21"/>
      <c r="AY730" s="59" t="str">
        <f>IF($K730="", "", SUMIF('Drinks List'!ED$11:ED$1010, $K730, 'Drinks List'!EC$11:EC$1010))</f>
        <v/>
      </c>
      <c r="AZ730" s="21"/>
      <c r="BA730" s="59" t="str">
        <f>IF($K730="", "", SUMIF('Drinks List'!EF$11:EF$1010, $K730, 'Drinks List'!EE$11:EE$1010))</f>
        <v/>
      </c>
      <c r="BB730" s="21"/>
      <c r="BC730" s="59" t="str">
        <f>IF($K730="", "", SUMIF('Drinks List'!EH$11:EH$1010, $K730, 'Drinks List'!EG$11:EG$1010))</f>
        <v/>
      </c>
      <c r="BD730" s="21"/>
      <c r="BE730" s="59" t="str">
        <f>IF($K730="", "", SUMIF('Drinks List'!EJ$11:EJ$1010, $K730, 'Drinks List'!EI$11:EI$1010))</f>
        <v/>
      </c>
      <c r="BF730" s="21"/>
      <c r="BG730" s="59" t="str">
        <f>IF($K730="", "", SUMIF('Drinks List'!EL$11:EL$1010, $K730, 'Drinks List'!EK$11:EK$1010))</f>
        <v/>
      </c>
      <c r="BH730" s="21"/>
      <c r="BI730" s="59" t="str">
        <f>IF($K730="", "", SUMIF('Drinks List'!EN$11:EN$1010, $K730, 'Drinks List'!EM$11:EM$1010))</f>
        <v/>
      </c>
      <c r="BJ730" s="21"/>
      <c r="BK730" s="59" t="str">
        <f>IF($K730="", "", SUMIF('Drinks List'!EP$11:EP$1010, $K730, 'Drinks List'!EO$11:EO$1010))</f>
        <v/>
      </c>
      <c r="BL730" s="21"/>
      <c r="BM730" s="59" t="str">
        <f>IF($K730="", "", SUMIF('Drinks List'!ER$11:ER$1010, $K730, 'Drinks List'!EQ$11:EQ$1010))</f>
        <v/>
      </c>
      <c r="BN730" s="21"/>
      <c r="BO730" s="65" t="str">
        <f>IF($K730="", "", SUMIF('Drinks List'!ET$11:ET$1010, $K730, 'Drinks List'!ES$11:ES$1010))</f>
        <v/>
      </c>
      <c r="BQ730" s="120" t="str">
        <f t="shared" si="233"/>
        <v/>
      </c>
      <c r="BR730" s="62" t="str">
        <f t="shared" si="234"/>
        <v/>
      </c>
      <c r="BS730" s="76" t="str">
        <f>IF(BQ730="", "", COUNTIF(BQ$11:BQ$1010, "&gt;"&amp;BQ730)+1+COUNTIF(BQ$11:BQ730, BQ730)-1)</f>
        <v/>
      </c>
      <c r="BT730" s="76" t="str">
        <f>IF(BR730="", "", COUNTIF(BR$11:BR$1010, "&lt;"&amp;BR730)+1+COUNTIF(BR$11:BR730, BR730)-1)</f>
        <v/>
      </c>
      <c r="BV730" s="76" t="str">
        <f t="shared" si="235"/>
        <v/>
      </c>
      <c r="BW730" s="124" t="str">
        <f t="shared" si="236"/>
        <v/>
      </c>
      <c r="BX730" s="115" t="str">
        <f t="shared" si="237"/>
        <v/>
      </c>
      <c r="BY730" s="125" t="str">
        <f t="shared" si="238"/>
        <v/>
      </c>
      <c r="CA730" s="106" t="str">
        <f t="shared" si="239"/>
        <v/>
      </c>
      <c r="CB730" s="22" t="str">
        <f t="shared" si="240"/>
        <v/>
      </c>
      <c r="CD730" s="76" t="str">
        <f>IF($J730="", "", IF($BV730=0, "", COUNTIF($J$11:$J$1010, "&lt;"&amp;$J730)+1+COUNTIF($J$11:$J730, $J730)-1))</f>
        <v/>
      </c>
    </row>
    <row r="731" spans="1:82" x14ac:dyDescent="0.25">
      <c r="A731" s="31"/>
      <c r="B731" s="19" t="str">
        <f t="shared" si="221"/>
        <v/>
      </c>
      <c r="C731" s="20" t="str">
        <f t="shared" si="222"/>
        <v/>
      </c>
      <c r="D731" s="29" t="str">
        <f t="shared" si="223"/>
        <v/>
      </c>
      <c r="E731" s="22" t="str">
        <f t="shared" si="224"/>
        <v/>
      </c>
      <c r="F731" s="31"/>
      <c r="G731" s="301"/>
      <c r="H731" s="302"/>
      <c r="I731" s="303"/>
      <c r="J731" s="304"/>
      <c r="K731" s="283"/>
      <c r="L731" s="305"/>
      <c r="M731" s="285"/>
      <c r="N731" s="287"/>
      <c r="O731" s="31"/>
      <c r="P731" s="19" t="str">
        <f t="shared" si="225"/>
        <v/>
      </c>
      <c r="Q731" s="20" t="str">
        <f t="shared" si="226"/>
        <v/>
      </c>
      <c r="R731" s="29" t="str">
        <f t="shared" si="227"/>
        <v/>
      </c>
      <c r="S731" s="22" t="str">
        <f t="shared" si="228"/>
        <v/>
      </c>
      <c r="T731" s="31"/>
      <c r="U731" s="69" t="str">
        <f t="shared" si="229"/>
        <v/>
      </c>
      <c r="V731" s="31"/>
      <c r="X731" s="76" t="str">
        <f t="shared" si="230"/>
        <v/>
      </c>
      <c r="Z731" s="76" t="str">
        <f t="shared" si="231"/>
        <v/>
      </c>
      <c r="AA731" s="76" t="str">
        <f t="shared" si="232"/>
        <v/>
      </c>
      <c r="AC731" s="19" t="str">
        <f>IF($K731="", "", SUMIF('Drinks List'!DH$11:DH$1010, $K731, 'Drinks List'!DG$11:DG$1010))</f>
        <v/>
      </c>
      <c r="AD731" s="21"/>
      <c r="AE731" s="59" t="str">
        <f>IF($K731="", "", SUMIF('Drinks List'!DJ$11:DJ$1010, $K731, 'Drinks List'!DI$11:DI$1010))</f>
        <v/>
      </c>
      <c r="AF731" s="21"/>
      <c r="AG731" s="59" t="str">
        <f>IF($K731="", "", SUMIF('Drinks List'!DL$11:DL$1010, $K731, 'Drinks List'!DK$11:DK$1010))</f>
        <v/>
      </c>
      <c r="AH731" s="21"/>
      <c r="AI731" s="59" t="str">
        <f>IF($K731="", "", SUMIF('Drinks List'!DN$11:DN$1010, $K731, 'Drinks List'!DM$11:DM$1010))</f>
        <v/>
      </c>
      <c r="AJ731" s="21"/>
      <c r="AK731" s="59" t="str">
        <f>IF($K731="", "", SUMIF('Drinks List'!DP$11:DP$1010, $K731, 'Drinks List'!DO$11:DO$1010))</f>
        <v/>
      </c>
      <c r="AL731" s="21"/>
      <c r="AM731" s="59" t="str">
        <f>IF($K731="", "", SUMIF('Drinks List'!DR$11:DR$1010, $K731, 'Drinks List'!DQ$11:DQ$1010))</f>
        <v/>
      </c>
      <c r="AN731" s="21"/>
      <c r="AO731" s="59" t="str">
        <f>IF($K731="", "", SUMIF('Drinks List'!DT$11:DT$1010, $K731, 'Drinks List'!DS$11:DS$1010))</f>
        <v/>
      </c>
      <c r="AP731" s="21"/>
      <c r="AQ731" s="59" t="str">
        <f>IF($K731="", "", SUMIF('Drinks List'!DV$11:DV$1010, $K731, 'Drinks List'!DU$11:DU$1010))</f>
        <v/>
      </c>
      <c r="AR731" s="21"/>
      <c r="AS731" s="59" t="str">
        <f>IF($K731="", "", SUMIF('Drinks List'!DX$11:DX$1010, $K731, 'Drinks List'!DW$11:DW$1010))</f>
        <v/>
      </c>
      <c r="AT731" s="21"/>
      <c r="AU731" s="59" t="str">
        <f>IF($K731="", "", SUMIF('Drinks List'!DZ$11:DZ$1010, $K731, 'Drinks List'!DY$11:DY$1010))</f>
        <v/>
      </c>
      <c r="AV731" s="21"/>
      <c r="AW731" s="59" t="str">
        <f>IF($K731="", "", SUMIF('Drinks List'!EB$11:EB$1010, $K731, 'Drinks List'!EA$11:EA$1010))</f>
        <v/>
      </c>
      <c r="AX731" s="21"/>
      <c r="AY731" s="59" t="str">
        <f>IF($K731="", "", SUMIF('Drinks List'!ED$11:ED$1010, $K731, 'Drinks List'!EC$11:EC$1010))</f>
        <v/>
      </c>
      <c r="AZ731" s="21"/>
      <c r="BA731" s="59" t="str">
        <f>IF($K731="", "", SUMIF('Drinks List'!EF$11:EF$1010, $K731, 'Drinks List'!EE$11:EE$1010))</f>
        <v/>
      </c>
      <c r="BB731" s="21"/>
      <c r="BC731" s="59" t="str">
        <f>IF($K731="", "", SUMIF('Drinks List'!EH$11:EH$1010, $K731, 'Drinks List'!EG$11:EG$1010))</f>
        <v/>
      </c>
      <c r="BD731" s="21"/>
      <c r="BE731" s="59" t="str">
        <f>IF($K731="", "", SUMIF('Drinks List'!EJ$11:EJ$1010, $K731, 'Drinks List'!EI$11:EI$1010))</f>
        <v/>
      </c>
      <c r="BF731" s="21"/>
      <c r="BG731" s="59" t="str">
        <f>IF($K731="", "", SUMIF('Drinks List'!EL$11:EL$1010, $K731, 'Drinks List'!EK$11:EK$1010))</f>
        <v/>
      </c>
      <c r="BH731" s="21"/>
      <c r="BI731" s="59" t="str">
        <f>IF($K731="", "", SUMIF('Drinks List'!EN$11:EN$1010, $K731, 'Drinks List'!EM$11:EM$1010))</f>
        <v/>
      </c>
      <c r="BJ731" s="21"/>
      <c r="BK731" s="59" t="str">
        <f>IF($K731="", "", SUMIF('Drinks List'!EP$11:EP$1010, $K731, 'Drinks List'!EO$11:EO$1010))</f>
        <v/>
      </c>
      <c r="BL731" s="21"/>
      <c r="BM731" s="59" t="str">
        <f>IF($K731="", "", SUMIF('Drinks List'!ER$11:ER$1010, $K731, 'Drinks List'!EQ$11:EQ$1010))</f>
        <v/>
      </c>
      <c r="BN731" s="21"/>
      <c r="BO731" s="65" t="str">
        <f>IF($K731="", "", SUMIF('Drinks List'!ET$11:ET$1010, $K731, 'Drinks List'!ES$11:ES$1010))</f>
        <v/>
      </c>
      <c r="BQ731" s="120" t="str">
        <f t="shared" si="233"/>
        <v/>
      </c>
      <c r="BR731" s="62" t="str">
        <f t="shared" si="234"/>
        <v/>
      </c>
      <c r="BS731" s="76" t="str">
        <f>IF(BQ731="", "", COUNTIF(BQ$11:BQ$1010, "&gt;"&amp;BQ731)+1+COUNTIF(BQ$11:BQ731, BQ731)-1)</f>
        <v/>
      </c>
      <c r="BT731" s="76" t="str">
        <f>IF(BR731="", "", COUNTIF(BR$11:BR$1010, "&lt;"&amp;BR731)+1+COUNTIF(BR$11:BR731, BR731)-1)</f>
        <v/>
      </c>
      <c r="BV731" s="76" t="str">
        <f t="shared" si="235"/>
        <v/>
      </c>
      <c r="BW731" s="124" t="str">
        <f t="shared" si="236"/>
        <v/>
      </c>
      <c r="BX731" s="115" t="str">
        <f t="shared" si="237"/>
        <v/>
      </c>
      <c r="BY731" s="125" t="str">
        <f t="shared" si="238"/>
        <v/>
      </c>
      <c r="CA731" s="106" t="str">
        <f t="shared" si="239"/>
        <v/>
      </c>
      <c r="CB731" s="22" t="str">
        <f t="shared" si="240"/>
        <v/>
      </c>
      <c r="CD731" s="76" t="str">
        <f>IF($J731="", "", IF($BV731=0, "", COUNTIF($J$11:$J$1010, "&lt;"&amp;$J731)+1+COUNTIF($J$11:$J731, $J731)-1))</f>
        <v/>
      </c>
    </row>
    <row r="732" spans="1:82" x14ac:dyDescent="0.25">
      <c r="A732" s="31"/>
      <c r="B732" s="19" t="str">
        <f t="shared" si="221"/>
        <v/>
      </c>
      <c r="C732" s="20" t="str">
        <f t="shared" si="222"/>
        <v/>
      </c>
      <c r="D732" s="29" t="str">
        <f t="shared" si="223"/>
        <v/>
      </c>
      <c r="E732" s="22" t="str">
        <f t="shared" si="224"/>
        <v/>
      </c>
      <c r="F732" s="31"/>
      <c r="G732" s="301"/>
      <c r="H732" s="302"/>
      <c r="I732" s="303"/>
      <c r="J732" s="304"/>
      <c r="K732" s="283"/>
      <c r="L732" s="305"/>
      <c r="M732" s="285"/>
      <c r="N732" s="287"/>
      <c r="O732" s="31"/>
      <c r="P732" s="19" t="str">
        <f t="shared" si="225"/>
        <v/>
      </c>
      <c r="Q732" s="20" t="str">
        <f t="shared" si="226"/>
        <v/>
      </c>
      <c r="R732" s="29" t="str">
        <f t="shared" si="227"/>
        <v/>
      </c>
      <c r="S732" s="22" t="str">
        <f t="shared" si="228"/>
        <v/>
      </c>
      <c r="T732" s="31"/>
      <c r="U732" s="69" t="str">
        <f t="shared" si="229"/>
        <v/>
      </c>
      <c r="V732" s="31"/>
      <c r="X732" s="76" t="str">
        <f t="shared" si="230"/>
        <v/>
      </c>
      <c r="Z732" s="76" t="str">
        <f t="shared" si="231"/>
        <v/>
      </c>
      <c r="AA732" s="76" t="str">
        <f t="shared" si="232"/>
        <v/>
      </c>
      <c r="AC732" s="19" t="str">
        <f>IF($K732="", "", SUMIF('Drinks List'!DH$11:DH$1010, $K732, 'Drinks List'!DG$11:DG$1010))</f>
        <v/>
      </c>
      <c r="AD732" s="21"/>
      <c r="AE732" s="59" t="str">
        <f>IF($K732="", "", SUMIF('Drinks List'!DJ$11:DJ$1010, $K732, 'Drinks List'!DI$11:DI$1010))</f>
        <v/>
      </c>
      <c r="AF732" s="21"/>
      <c r="AG732" s="59" t="str">
        <f>IF($K732="", "", SUMIF('Drinks List'!DL$11:DL$1010, $K732, 'Drinks List'!DK$11:DK$1010))</f>
        <v/>
      </c>
      <c r="AH732" s="21"/>
      <c r="AI732" s="59" t="str">
        <f>IF($K732="", "", SUMIF('Drinks List'!DN$11:DN$1010, $K732, 'Drinks List'!DM$11:DM$1010))</f>
        <v/>
      </c>
      <c r="AJ732" s="21"/>
      <c r="AK732" s="59" t="str">
        <f>IF($K732="", "", SUMIF('Drinks List'!DP$11:DP$1010, $K732, 'Drinks List'!DO$11:DO$1010))</f>
        <v/>
      </c>
      <c r="AL732" s="21"/>
      <c r="AM732" s="59" t="str">
        <f>IF($K732="", "", SUMIF('Drinks List'!DR$11:DR$1010, $K732, 'Drinks List'!DQ$11:DQ$1010))</f>
        <v/>
      </c>
      <c r="AN732" s="21"/>
      <c r="AO732" s="59" t="str">
        <f>IF($K732="", "", SUMIF('Drinks List'!DT$11:DT$1010, $K732, 'Drinks List'!DS$11:DS$1010))</f>
        <v/>
      </c>
      <c r="AP732" s="21"/>
      <c r="AQ732" s="59" t="str">
        <f>IF($K732="", "", SUMIF('Drinks List'!DV$11:DV$1010, $K732, 'Drinks List'!DU$11:DU$1010))</f>
        <v/>
      </c>
      <c r="AR732" s="21"/>
      <c r="AS732" s="59" t="str">
        <f>IF($K732="", "", SUMIF('Drinks List'!DX$11:DX$1010, $K732, 'Drinks List'!DW$11:DW$1010))</f>
        <v/>
      </c>
      <c r="AT732" s="21"/>
      <c r="AU732" s="59" t="str">
        <f>IF($K732="", "", SUMIF('Drinks List'!DZ$11:DZ$1010, $K732, 'Drinks List'!DY$11:DY$1010))</f>
        <v/>
      </c>
      <c r="AV732" s="21"/>
      <c r="AW732" s="59" t="str">
        <f>IF($K732="", "", SUMIF('Drinks List'!EB$11:EB$1010, $K732, 'Drinks List'!EA$11:EA$1010))</f>
        <v/>
      </c>
      <c r="AX732" s="21"/>
      <c r="AY732" s="59" t="str">
        <f>IF($K732="", "", SUMIF('Drinks List'!ED$11:ED$1010, $K732, 'Drinks List'!EC$11:EC$1010))</f>
        <v/>
      </c>
      <c r="AZ732" s="21"/>
      <c r="BA732" s="59" t="str">
        <f>IF($K732="", "", SUMIF('Drinks List'!EF$11:EF$1010, $K732, 'Drinks List'!EE$11:EE$1010))</f>
        <v/>
      </c>
      <c r="BB732" s="21"/>
      <c r="BC732" s="59" t="str">
        <f>IF($K732="", "", SUMIF('Drinks List'!EH$11:EH$1010, $K732, 'Drinks List'!EG$11:EG$1010))</f>
        <v/>
      </c>
      <c r="BD732" s="21"/>
      <c r="BE732" s="59" t="str">
        <f>IF($K732="", "", SUMIF('Drinks List'!EJ$11:EJ$1010, $K732, 'Drinks List'!EI$11:EI$1010))</f>
        <v/>
      </c>
      <c r="BF732" s="21"/>
      <c r="BG732" s="59" t="str">
        <f>IF($K732="", "", SUMIF('Drinks List'!EL$11:EL$1010, $K732, 'Drinks List'!EK$11:EK$1010))</f>
        <v/>
      </c>
      <c r="BH732" s="21"/>
      <c r="BI732" s="59" t="str">
        <f>IF($K732="", "", SUMIF('Drinks List'!EN$11:EN$1010, $K732, 'Drinks List'!EM$11:EM$1010))</f>
        <v/>
      </c>
      <c r="BJ732" s="21"/>
      <c r="BK732" s="59" t="str">
        <f>IF($K732="", "", SUMIF('Drinks List'!EP$11:EP$1010, $K732, 'Drinks List'!EO$11:EO$1010))</f>
        <v/>
      </c>
      <c r="BL732" s="21"/>
      <c r="BM732" s="59" t="str">
        <f>IF($K732="", "", SUMIF('Drinks List'!ER$11:ER$1010, $K732, 'Drinks List'!EQ$11:EQ$1010))</f>
        <v/>
      </c>
      <c r="BN732" s="21"/>
      <c r="BO732" s="65" t="str">
        <f>IF($K732="", "", SUMIF('Drinks List'!ET$11:ET$1010, $K732, 'Drinks List'!ES$11:ES$1010))</f>
        <v/>
      </c>
      <c r="BQ732" s="120" t="str">
        <f t="shared" si="233"/>
        <v/>
      </c>
      <c r="BR732" s="62" t="str">
        <f t="shared" si="234"/>
        <v/>
      </c>
      <c r="BS732" s="76" t="str">
        <f>IF(BQ732="", "", COUNTIF(BQ$11:BQ$1010, "&gt;"&amp;BQ732)+1+COUNTIF(BQ$11:BQ732, BQ732)-1)</f>
        <v/>
      </c>
      <c r="BT732" s="76" t="str">
        <f>IF(BR732="", "", COUNTIF(BR$11:BR$1010, "&lt;"&amp;BR732)+1+COUNTIF(BR$11:BR732, BR732)-1)</f>
        <v/>
      </c>
      <c r="BV732" s="76" t="str">
        <f t="shared" si="235"/>
        <v/>
      </c>
      <c r="BW732" s="124" t="str">
        <f t="shared" si="236"/>
        <v/>
      </c>
      <c r="BX732" s="115" t="str">
        <f t="shared" si="237"/>
        <v/>
      </c>
      <c r="BY732" s="125" t="str">
        <f t="shared" si="238"/>
        <v/>
      </c>
      <c r="CA732" s="106" t="str">
        <f t="shared" si="239"/>
        <v/>
      </c>
      <c r="CB732" s="22" t="str">
        <f t="shared" si="240"/>
        <v/>
      </c>
      <c r="CD732" s="76" t="str">
        <f>IF($J732="", "", IF($BV732=0, "", COUNTIF($J$11:$J$1010, "&lt;"&amp;$J732)+1+COUNTIF($J$11:$J732, $J732)-1))</f>
        <v/>
      </c>
    </row>
    <row r="733" spans="1:82" x14ac:dyDescent="0.25">
      <c r="A733" s="31"/>
      <c r="B733" s="19" t="str">
        <f t="shared" si="221"/>
        <v/>
      </c>
      <c r="C733" s="20" t="str">
        <f t="shared" si="222"/>
        <v/>
      </c>
      <c r="D733" s="29" t="str">
        <f t="shared" si="223"/>
        <v/>
      </c>
      <c r="E733" s="22" t="str">
        <f t="shared" si="224"/>
        <v/>
      </c>
      <c r="F733" s="31"/>
      <c r="G733" s="301"/>
      <c r="H733" s="302"/>
      <c r="I733" s="303"/>
      <c r="J733" s="304"/>
      <c r="K733" s="283"/>
      <c r="L733" s="305"/>
      <c r="M733" s="285"/>
      <c r="N733" s="287"/>
      <c r="O733" s="31"/>
      <c r="P733" s="19" t="str">
        <f t="shared" si="225"/>
        <v/>
      </c>
      <c r="Q733" s="20" t="str">
        <f t="shared" si="226"/>
        <v/>
      </c>
      <c r="R733" s="29" t="str">
        <f t="shared" si="227"/>
        <v/>
      </c>
      <c r="S733" s="22" t="str">
        <f t="shared" si="228"/>
        <v/>
      </c>
      <c r="T733" s="31"/>
      <c r="U733" s="69" t="str">
        <f t="shared" si="229"/>
        <v/>
      </c>
      <c r="V733" s="31"/>
      <c r="X733" s="76" t="str">
        <f t="shared" si="230"/>
        <v/>
      </c>
      <c r="Z733" s="76" t="str">
        <f t="shared" si="231"/>
        <v/>
      </c>
      <c r="AA733" s="76" t="str">
        <f t="shared" si="232"/>
        <v/>
      </c>
      <c r="AC733" s="19" t="str">
        <f>IF($K733="", "", SUMIF('Drinks List'!DH$11:DH$1010, $K733, 'Drinks List'!DG$11:DG$1010))</f>
        <v/>
      </c>
      <c r="AD733" s="21"/>
      <c r="AE733" s="59" t="str">
        <f>IF($K733="", "", SUMIF('Drinks List'!DJ$11:DJ$1010, $K733, 'Drinks List'!DI$11:DI$1010))</f>
        <v/>
      </c>
      <c r="AF733" s="21"/>
      <c r="AG733" s="59" t="str">
        <f>IF($K733="", "", SUMIF('Drinks List'!DL$11:DL$1010, $K733, 'Drinks List'!DK$11:DK$1010))</f>
        <v/>
      </c>
      <c r="AH733" s="21"/>
      <c r="AI733" s="59" t="str">
        <f>IF($K733="", "", SUMIF('Drinks List'!DN$11:DN$1010, $K733, 'Drinks List'!DM$11:DM$1010))</f>
        <v/>
      </c>
      <c r="AJ733" s="21"/>
      <c r="AK733" s="59" t="str">
        <f>IF($K733="", "", SUMIF('Drinks List'!DP$11:DP$1010, $K733, 'Drinks List'!DO$11:DO$1010))</f>
        <v/>
      </c>
      <c r="AL733" s="21"/>
      <c r="AM733" s="59" t="str">
        <f>IF($K733="", "", SUMIF('Drinks List'!DR$11:DR$1010, $K733, 'Drinks List'!DQ$11:DQ$1010))</f>
        <v/>
      </c>
      <c r="AN733" s="21"/>
      <c r="AO733" s="59" t="str">
        <f>IF($K733="", "", SUMIF('Drinks List'!DT$11:DT$1010, $K733, 'Drinks List'!DS$11:DS$1010))</f>
        <v/>
      </c>
      <c r="AP733" s="21"/>
      <c r="AQ733" s="59" t="str">
        <f>IF($K733="", "", SUMIF('Drinks List'!DV$11:DV$1010, $K733, 'Drinks List'!DU$11:DU$1010))</f>
        <v/>
      </c>
      <c r="AR733" s="21"/>
      <c r="AS733" s="59" t="str">
        <f>IF($K733="", "", SUMIF('Drinks List'!DX$11:DX$1010, $K733, 'Drinks List'!DW$11:DW$1010))</f>
        <v/>
      </c>
      <c r="AT733" s="21"/>
      <c r="AU733" s="59" t="str">
        <f>IF($K733="", "", SUMIF('Drinks List'!DZ$11:DZ$1010, $K733, 'Drinks List'!DY$11:DY$1010))</f>
        <v/>
      </c>
      <c r="AV733" s="21"/>
      <c r="AW733" s="59" t="str">
        <f>IF($K733="", "", SUMIF('Drinks List'!EB$11:EB$1010, $K733, 'Drinks List'!EA$11:EA$1010))</f>
        <v/>
      </c>
      <c r="AX733" s="21"/>
      <c r="AY733" s="59" t="str">
        <f>IF($K733="", "", SUMIF('Drinks List'!ED$11:ED$1010, $K733, 'Drinks List'!EC$11:EC$1010))</f>
        <v/>
      </c>
      <c r="AZ733" s="21"/>
      <c r="BA733" s="59" t="str">
        <f>IF($K733="", "", SUMIF('Drinks List'!EF$11:EF$1010, $K733, 'Drinks List'!EE$11:EE$1010))</f>
        <v/>
      </c>
      <c r="BB733" s="21"/>
      <c r="BC733" s="59" t="str">
        <f>IF($K733="", "", SUMIF('Drinks List'!EH$11:EH$1010, $K733, 'Drinks List'!EG$11:EG$1010))</f>
        <v/>
      </c>
      <c r="BD733" s="21"/>
      <c r="BE733" s="59" t="str">
        <f>IF($K733="", "", SUMIF('Drinks List'!EJ$11:EJ$1010, $K733, 'Drinks List'!EI$11:EI$1010))</f>
        <v/>
      </c>
      <c r="BF733" s="21"/>
      <c r="BG733" s="59" t="str">
        <f>IF($K733="", "", SUMIF('Drinks List'!EL$11:EL$1010, $K733, 'Drinks List'!EK$11:EK$1010))</f>
        <v/>
      </c>
      <c r="BH733" s="21"/>
      <c r="BI733" s="59" t="str">
        <f>IF($K733="", "", SUMIF('Drinks List'!EN$11:EN$1010, $K733, 'Drinks List'!EM$11:EM$1010))</f>
        <v/>
      </c>
      <c r="BJ733" s="21"/>
      <c r="BK733" s="59" t="str">
        <f>IF($K733="", "", SUMIF('Drinks List'!EP$11:EP$1010, $K733, 'Drinks List'!EO$11:EO$1010))</f>
        <v/>
      </c>
      <c r="BL733" s="21"/>
      <c r="BM733" s="59" t="str">
        <f>IF($K733="", "", SUMIF('Drinks List'!ER$11:ER$1010, $K733, 'Drinks List'!EQ$11:EQ$1010))</f>
        <v/>
      </c>
      <c r="BN733" s="21"/>
      <c r="BO733" s="65" t="str">
        <f>IF($K733="", "", SUMIF('Drinks List'!ET$11:ET$1010, $K733, 'Drinks List'!ES$11:ES$1010))</f>
        <v/>
      </c>
      <c r="BQ733" s="120" t="str">
        <f t="shared" si="233"/>
        <v/>
      </c>
      <c r="BR733" s="62" t="str">
        <f t="shared" si="234"/>
        <v/>
      </c>
      <c r="BS733" s="76" t="str">
        <f>IF(BQ733="", "", COUNTIF(BQ$11:BQ$1010, "&gt;"&amp;BQ733)+1+COUNTIF(BQ$11:BQ733, BQ733)-1)</f>
        <v/>
      </c>
      <c r="BT733" s="76" t="str">
        <f>IF(BR733="", "", COUNTIF(BR$11:BR$1010, "&lt;"&amp;BR733)+1+COUNTIF(BR$11:BR733, BR733)-1)</f>
        <v/>
      </c>
      <c r="BV733" s="76" t="str">
        <f t="shared" si="235"/>
        <v/>
      </c>
      <c r="BW733" s="124" t="str">
        <f t="shared" si="236"/>
        <v/>
      </c>
      <c r="BX733" s="115" t="str">
        <f t="shared" si="237"/>
        <v/>
      </c>
      <c r="BY733" s="125" t="str">
        <f t="shared" si="238"/>
        <v/>
      </c>
      <c r="CA733" s="106" t="str">
        <f t="shared" si="239"/>
        <v/>
      </c>
      <c r="CB733" s="22" t="str">
        <f t="shared" si="240"/>
        <v/>
      </c>
      <c r="CD733" s="76" t="str">
        <f>IF($J733="", "", IF($BV733=0, "", COUNTIF($J$11:$J$1010, "&lt;"&amp;$J733)+1+COUNTIF($J$11:$J733, $J733)-1))</f>
        <v/>
      </c>
    </row>
    <row r="734" spans="1:82" x14ac:dyDescent="0.25">
      <c r="A734" s="31"/>
      <c r="B734" s="19" t="str">
        <f t="shared" si="221"/>
        <v/>
      </c>
      <c r="C734" s="20" t="str">
        <f t="shared" si="222"/>
        <v/>
      </c>
      <c r="D734" s="29" t="str">
        <f t="shared" si="223"/>
        <v/>
      </c>
      <c r="E734" s="22" t="str">
        <f t="shared" si="224"/>
        <v/>
      </c>
      <c r="F734" s="31"/>
      <c r="G734" s="301"/>
      <c r="H734" s="302"/>
      <c r="I734" s="303"/>
      <c r="J734" s="304"/>
      <c r="K734" s="283"/>
      <c r="L734" s="305"/>
      <c r="M734" s="285"/>
      <c r="N734" s="287"/>
      <c r="O734" s="31"/>
      <c r="P734" s="19" t="str">
        <f t="shared" si="225"/>
        <v/>
      </c>
      <c r="Q734" s="20" t="str">
        <f t="shared" si="226"/>
        <v/>
      </c>
      <c r="R734" s="29" t="str">
        <f t="shared" si="227"/>
        <v/>
      </c>
      <c r="S734" s="22" t="str">
        <f t="shared" si="228"/>
        <v/>
      </c>
      <c r="T734" s="31"/>
      <c r="U734" s="69" t="str">
        <f t="shared" si="229"/>
        <v/>
      </c>
      <c r="V734" s="31"/>
      <c r="X734" s="76" t="str">
        <f t="shared" si="230"/>
        <v/>
      </c>
      <c r="Z734" s="76" t="str">
        <f t="shared" si="231"/>
        <v/>
      </c>
      <c r="AA734" s="76" t="str">
        <f t="shared" si="232"/>
        <v/>
      </c>
      <c r="AC734" s="19" t="str">
        <f>IF($K734="", "", SUMIF('Drinks List'!DH$11:DH$1010, $K734, 'Drinks List'!DG$11:DG$1010))</f>
        <v/>
      </c>
      <c r="AD734" s="21"/>
      <c r="AE734" s="59" t="str">
        <f>IF($K734="", "", SUMIF('Drinks List'!DJ$11:DJ$1010, $K734, 'Drinks List'!DI$11:DI$1010))</f>
        <v/>
      </c>
      <c r="AF734" s="21"/>
      <c r="AG734" s="59" t="str">
        <f>IF($K734="", "", SUMIF('Drinks List'!DL$11:DL$1010, $K734, 'Drinks List'!DK$11:DK$1010))</f>
        <v/>
      </c>
      <c r="AH734" s="21"/>
      <c r="AI734" s="59" t="str">
        <f>IF($K734="", "", SUMIF('Drinks List'!DN$11:DN$1010, $K734, 'Drinks List'!DM$11:DM$1010))</f>
        <v/>
      </c>
      <c r="AJ734" s="21"/>
      <c r="AK734" s="59" t="str">
        <f>IF($K734="", "", SUMIF('Drinks List'!DP$11:DP$1010, $K734, 'Drinks List'!DO$11:DO$1010))</f>
        <v/>
      </c>
      <c r="AL734" s="21"/>
      <c r="AM734" s="59" t="str">
        <f>IF($K734="", "", SUMIF('Drinks List'!DR$11:DR$1010, $K734, 'Drinks List'!DQ$11:DQ$1010))</f>
        <v/>
      </c>
      <c r="AN734" s="21"/>
      <c r="AO734" s="59" t="str">
        <f>IF($K734="", "", SUMIF('Drinks List'!DT$11:DT$1010, $K734, 'Drinks List'!DS$11:DS$1010))</f>
        <v/>
      </c>
      <c r="AP734" s="21"/>
      <c r="AQ734" s="59" t="str">
        <f>IF($K734="", "", SUMIF('Drinks List'!DV$11:DV$1010, $K734, 'Drinks List'!DU$11:DU$1010))</f>
        <v/>
      </c>
      <c r="AR734" s="21"/>
      <c r="AS734" s="59" t="str">
        <f>IF($K734="", "", SUMIF('Drinks List'!DX$11:DX$1010, $K734, 'Drinks List'!DW$11:DW$1010))</f>
        <v/>
      </c>
      <c r="AT734" s="21"/>
      <c r="AU734" s="59" t="str">
        <f>IF($K734="", "", SUMIF('Drinks List'!DZ$11:DZ$1010, $K734, 'Drinks List'!DY$11:DY$1010))</f>
        <v/>
      </c>
      <c r="AV734" s="21"/>
      <c r="AW734" s="59" t="str">
        <f>IF($K734="", "", SUMIF('Drinks List'!EB$11:EB$1010, $K734, 'Drinks List'!EA$11:EA$1010))</f>
        <v/>
      </c>
      <c r="AX734" s="21"/>
      <c r="AY734" s="59" t="str">
        <f>IF($K734="", "", SUMIF('Drinks List'!ED$11:ED$1010, $K734, 'Drinks List'!EC$11:EC$1010))</f>
        <v/>
      </c>
      <c r="AZ734" s="21"/>
      <c r="BA734" s="59" t="str">
        <f>IF($K734="", "", SUMIF('Drinks List'!EF$11:EF$1010, $K734, 'Drinks List'!EE$11:EE$1010))</f>
        <v/>
      </c>
      <c r="BB734" s="21"/>
      <c r="BC734" s="59" t="str">
        <f>IF($K734="", "", SUMIF('Drinks List'!EH$11:EH$1010, $K734, 'Drinks List'!EG$11:EG$1010))</f>
        <v/>
      </c>
      <c r="BD734" s="21"/>
      <c r="BE734" s="59" t="str">
        <f>IF($K734="", "", SUMIF('Drinks List'!EJ$11:EJ$1010, $K734, 'Drinks List'!EI$11:EI$1010))</f>
        <v/>
      </c>
      <c r="BF734" s="21"/>
      <c r="BG734" s="59" t="str">
        <f>IF($K734="", "", SUMIF('Drinks List'!EL$11:EL$1010, $K734, 'Drinks List'!EK$11:EK$1010))</f>
        <v/>
      </c>
      <c r="BH734" s="21"/>
      <c r="BI734" s="59" t="str">
        <f>IF($K734="", "", SUMIF('Drinks List'!EN$11:EN$1010, $K734, 'Drinks List'!EM$11:EM$1010))</f>
        <v/>
      </c>
      <c r="BJ734" s="21"/>
      <c r="BK734" s="59" t="str">
        <f>IF($K734="", "", SUMIF('Drinks List'!EP$11:EP$1010, $K734, 'Drinks List'!EO$11:EO$1010))</f>
        <v/>
      </c>
      <c r="BL734" s="21"/>
      <c r="BM734" s="59" t="str">
        <f>IF($K734="", "", SUMIF('Drinks List'!ER$11:ER$1010, $K734, 'Drinks List'!EQ$11:EQ$1010))</f>
        <v/>
      </c>
      <c r="BN734" s="21"/>
      <c r="BO734" s="65" t="str">
        <f>IF($K734="", "", SUMIF('Drinks List'!ET$11:ET$1010, $K734, 'Drinks List'!ES$11:ES$1010))</f>
        <v/>
      </c>
      <c r="BQ734" s="120" t="str">
        <f t="shared" si="233"/>
        <v/>
      </c>
      <c r="BR734" s="62" t="str">
        <f t="shared" si="234"/>
        <v/>
      </c>
      <c r="BS734" s="76" t="str">
        <f>IF(BQ734="", "", COUNTIF(BQ$11:BQ$1010, "&gt;"&amp;BQ734)+1+COUNTIF(BQ$11:BQ734, BQ734)-1)</f>
        <v/>
      </c>
      <c r="BT734" s="76" t="str">
        <f>IF(BR734="", "", COUNTIF(BR$11:BR$1010, "&lt;"&amp;BR734)+1+COUNTIF(BR$11:BR734, BR734)-1)</f>
        <v/>
      </c>
      <c r="BV734" s="76" t="str">
        <f t="shared" si="235"/>
        <v/>
      </c>
      <c r="BW734" s="124" t="str">
        <f t="shared" si="236"/>
        <v/>
      </c>
      <c r="BX734" s="115" t="str">
        <f t="shared" si="237"/>
        <v/>
      </c>
      <c r="BY734" s="125" t="str">
        <f t="shared" si="238"/>
        <v/>
      </c>
      <c r="CA734" s="106" t="str">
        <f t="shared" si="239"/>
        <v/>
      </c>
      <c r="CB734" s="22" t="str">
        <f t="shared" si="240"/>
        <v/>
      </c>
      <c r="CD734" s="76" t="str">
        <f>IF($J734="", "", IF($BV734=0, "", COUNTIF($J$11:$J$1010, "&lt;"&amp;$J734)+1+COUNTIF($J$11:$J734, $J734)-1))</f>
        <v/>
      </c>
    </row>
    <row r="735" spans="1:82" x14ac:dyDescent="0.25">
      <c r="A735" s="31"/>
      <c r="B735" s="19" t="str">
        <f t="shared" si="221"/>
        <v/>
      </c>
      <c r="C735" s="20" t="str">
        <f t="shared" si="222"/>
        <v/>
      </c>
      <c r="D735" s="29" t="str">
        <f t="shared" si="223"/>
        <v/>
      </c>
      <c r="E735" s="22" t="str">
        <f t="shared" si="224"/>
        <v/>
      </c>
      <c r="F735" s="31"/>
      <c r="G735" s="301"/>
      <c r="H735" s="302"/>
      <c r="I735" s="303"/>
      <c r="J735" s="304"/>
      <c r="K735" s="283"/>
      <c r="L735" s="305"/>
      <c r="M735" s="285"/>
      <c r="N735" s="287"/>
      <c r="O735" s="31"/>
      <c r="P735" s="19" t="str">
        <f t="shared" si="225"/>
        <v/>
      </c>
      <c r="Q735" s="20" t="str">
        <f t="shared" si="226"/>
        <v/>
      </c>
      <c r="R735" s="29" t="str">
        <f t="shared" si="227"/>
        <v/>
      </c>
      <c r="S735" s="22" t="str">
        <f t="shared" si="228"/>
        <v/>
      </c>
      <c r="T735" s="31"/>
      <c r="U735" s="69" t="str">
        <f t="shared" si="229"/>
        <v/>
      </c>
      <c r="V735" s="31"/>
      <c r="X735" s="76" t="str">
        <f t="shared" si="230"/>
        <v/>
      </c>
      <c r="Z735" s="76" t="str">
        <f t="shared" si="231"/>
        <v/>
      </c>
      <c r="AA735" s="76" t="str">
        <f t="shared" si="232"/>
        <v/>
      </c>
      <c r="AC735" s="19" t="str">
        <f>IF($K735="", "", SUMIF('Drinks List'!DH$11:DH$1010, $K735, 'Drinks List'!DG$11:DG$1010))</f>
        <v/>
      </c>
      <c r="AD735" s="21"/>
      <c r="AE735" s="59" t="str">
        <f>IF($K735="", "", SUMIF('Drinks List'!DJ$11:DJ$1010, $K735, 'Drinks List'!DI$11:DI$1010))</f>
        <v/>
      </c>
      <c r="AF735" s="21"/>
      <c r="AG735" s="59" t="str">
        <f>IF($K735="", "", SUMIF('Drinks List'!DL$11:DL$1010, $K735, 'Drinks List'!DK$11:DK$1010))</f>
        <v/>
      </c>
      <c r="AH735" s="21"/>
      <c r="AI735" s="59" t="str">
        <f>IF($K735="", "", SUMIF('Drinks List'!DN$11:DN$1010, $K735, 'Drinks List'!DM$11:DM$1010))</f>
        <v/>
      </c>
      <c r="AJ735" s="21"/>
      <c r="AK735" s="59" t="str">
        <f>IF($K735="", "", SUMIF('Drinks List'!DP$11:DP$1010, $K735, 'Drinks List'!DO$11:DO$1010))</f>
        <v/>
      </c>
      <c r="AL735" s="21"/>
      <c r="AM735" s="59" t="str">
        <f>IF($K735="", "", SUMIF('Drinks List'!DR$11:DR$1010, $K735, 'Drinks List'!DQ$11:DQ$1010))</f>
        <v/>
      </c>
      <c r="AN735" s="21"/>
      <c r="AO735" s="59" t="str">
        <f>IF($K735="", "", SUMIF('Drinks List'!DT$11:DT$1010, $K735, 'Drinks List'!DS$11:DS$1010))</f>
        <v/>
      </c>
      <c r="AP735" s="21"/>
      <c r="AQ735" s="59" t="str">
        <f>IF($K735="", "", SUMIF('Drinks List'!DV$11:DV$1010, $K735, 'Drinks List'!DU$11:DU$1010))</f>
        <v/>
      </c>
      <c r="AR735" s="21"/>
      <c r="AS735" s="59" t="str">
        <f>IF($K735="", "", SUMIF('Drinks List'!DX$11:DX$1010, $K735, 'Drinks List'!DW$11:DW$1010))</f>
        <v/>
      </c>
      <c r="AT735" s="21"/>
      <c r="AU735" s="59" t="str">
        <f>IF($K735="", "", SUMIF('Drinks List'!DZ$11:DZ$1010, $K735, 'Drinks List'!DY$11:DY$1010))</f>
        <v/>
      </c>
      <c r="AV735" s="21"/>
      <c r="AW735" s="59" t="str">
        <f>IF($K735="", "", SUMIF('Drinks List'!EB$11:EB$1010, $K735, 'Drinks List'!EA$11:EA$1010))</f>
        <v/>
      </c>
      <c r="AX735" s="21"/>
      <c r="AY735" s="59" t="str">
        <f>IF($K735="", "", SUMIF('Drinks List'!ED$11:ED$1010, $K735, 'Drinks List'!EC$11:EC$1010))</f>
        <v/>
      </c>
      <c r="AZ735" s="21"/>
      <c r="BA735" s="59" t="str">
        <f>IF($K735="", "", SUMIF('Drinks List'!EF$11:EF$1010, $K735, 'Drinks List'!EE$11:EE$1010))</f>
        <v/>
      </c>
      <c r="BB735" s="21"/>
      <c r="BC735" s="59" t="str">
        <f>IF($K735="", "", SUMIF('Drinks List'!EH$11:EH$1010, $K735, 'Drinks List'!EG$11:EG$1010))</f>
        <v/>
      </c>
      <c r="BD735" s="21"/>
      <c r="BE735" s="59" t="str">
        <f>IF($K735="", "", SUMIF('Drinks List'!EJ$11:EJ$1010, $K735, 'Drinks List'!EI$11:EI$1010))</f>
        <v/>
      </c>
      <c r="BF735" s="21"/>
      <c r="BG735" s="59" t="str">
        <f>IF($K735="", "", SUMIF('Drinks List'!EL$11:EL$1010, $K735, 'Drinks List'!EK$11:EK$1010))</f>
        <v/>
      </c>
      <c r="BH735" s="21"/>
      <c r="BI735" s="59" t="str">
        <f>IF($K735="", "", SUMIF('Drinks List'!EN$11:EN$1010, $K735, 'Drinks List'!EM$11:EM$1010))</f>
        <v/>
      </c>
      <c r="BJ735" s="21"/>
      <c r="BK735" s="59" t="str">
        <f>IF($K735="", "", SUMIF('Drinks List'!EP$11:EP$1010, $K735, 'Drinks List'!EO$11:EO$1010))</f>
        <v/>
      </c>
      <c r="BL735" s="21"/>
      <c r="BM735" s="59" t="str">
        <f>IF($K735="", "", SUMIF('Drinks List'!ER$11:ER$1010, $K735, 'Drinks List'!EQ$11:EQ$1010))</f>
        <v/>
      </c>
      <c r="BN735" s="21"/>
      <c r="BO735" s="65" t="str">
        <f>IF($K735="", "", SUMIF('Drinks List'!ET$11:ET$1010, $K735, 'Drinks List'!ES$11:ES$1010))</f>
        <v/>
      </c>
      <c r="BQ735" s="120" t="str">
        <f t="shared" si="233"/>
        <v/>
      </c>
      <c r="BR735" s="62" t="str">
        <f t="shared" si="234"/>
        <v/>
      </c>
      <c r="BS735" s="76" t="str">
        <f>IF(BQ735="", "", COUNTIF(BQ$11:BQ$1010, "&gt;"&amp;BQ735)+1+COUNTIF(BQ$11:BQ735, BQ735)-1)</f>
        <v/>
      </c>
      <c r="BT735" s="76" t="str">
        <f>IF(BR735="", "", COUNTIF(BR$11:BR$1010, "&lt;"&amp;BR735)+1+COUNTIF(BR$11:BR735, BR735)-1)</f>
        <v/>
      </c>
      <c r="BV735" s="76" t="str">
        <f t="shared" si="235"/>
        <v/>
      </c>
      <c r="BW735" s="124" t="str">
        <f t="shared" si="236"/>
        <v/>
      </c>
      <c r="BX735" s="115" t="str">
        <f t="shared" si="237"/>
        <v/>
      </c>
      <c r="BY735" s="125" t="str">
        <f t="shared" si="238"/>
        <v/>
      </c>
      <c r="CA735" s="106" t="str">
        <f t="shared" si="239"/>
        <v/>
      </c>
      <c r="CB735" s="22" t="str">
        <f t="shared" si="240"/>
        <v/>
      </c>
      <c r="CD735" s="76" t="str">
        <f>IF($J735="", "", IF($BV735=0, "", COUNTIF($J$11:$J$1010, "&lt;"&amp;$J735)+1+COUNTIF($J$11:$J735, $J735)-1))</f>
        <v/>
      </c>
    </row>
    <row r="736" spans="1:82" x14ac:dyDescent="0.25">
      <c r="A736" s="31"/>
      <c r="B736" s="19" t="str">
        <f t="shared" si="221"/>
        <v/>
      </c>
      <c r="C736" s="20" t="str">
        <f t="shared" si="222"/>
        <v/>
      </c>
      <c r="D736" s="29" t="str">
        <f t="shared" si="223"/>
        <v/>
      </c>
      <c r="E736" s="22" t="str">
        <f t="shared" si="224"/>
        <v/>
      </c>
      <c r="F736" s="31"/>
      <c r="G736" s="301"/>
      <c r="H736" s="302"/>
      <c r="I736" s="303"/>
      <c r="J736" s="304"/>
      <c r="K736" s="283"/>
      <c r="L736" s="305"/>
      <c r="M736" s="285"/>
      <c r="N736" s="287"/>
      <c r="O736" s="31"/>
      <c r="P736" s="19" t="str">
        <f t="shared" si="225"/>
        <v/>
      </c>
      <c r="Q736" s="20" t="str">
        <f t="shared" si="226"/>
        <v/>
      </c>
      <c r="R736" s="29" t="str">
        <f t="shared" si="227"/>
        <v/>
      </c>
      <c r="S736" s="22" t="str">
        <f t="shared" si="228"/>
        <v/>
      </c>
      <c r="T736" s="31"/>
      <c r="U736" s="69" t="str">
        <f t="shared" si="229"/>
        <v/>
      </c>
      <c r="V736" s="31"/>
      <c r="X736" s="76" t="str">
        <f t="shared" si="230"/>
        <v/>
      </c>
      <c r="Z736" s="76" t="str">
        <f t="shared" si="231"/>
        <v/>
      </c>
      <c r="AA736" s="76" t="str">
        <f t="shared" si="232"/>
        <v/>
      </c>
      <c r="AC736" s="19" t="str">
        <f>IF($K736="", "", SUMIF('Drinks List'!DH$11:DH$1010, $K736, 'Drinks List'!DG$11:DG$1010))</f>
        <v/>
      </c>
      <c r="AD736" s="21"/>
      <c r="AE736" s="59" t="str">
        <f>IF($K736="", "", SUMIF('Drinks List'!DJ$11:DJ$1010, $K736, 'Drinks List'!DI$11:DI$1010))</f>
        <v/>
      </c>
      <c r="AF736" s="21"/>
      <c r="AG736" s="59" t="str">
        <f>IF($K736="", "", SUMIF('Drinks List'!DL$11:DL$1010, $K736, 'Drinks List'!DK$11:DK$1010))</f>
        <v/>
      </c>
      <c r="AH736" s="21"/>
      <c r="AI736" s="59" t="str">
        <f>IF($K736="", "", SUMIF('Drinks List'!DN$11:DN$1010, $K736, 'Drinks List'!DM$11:DM$1010))</f>
        <v/>
      </c>
      <c r="AJ736" s="21"/>
      <c r="AK736" s="59" t="str">
        <f>IF($K736="", "", SUMIF('Drinks List'!DP$11:DP$1010, $K736, 'Drinks List'!DO$11:DO$1010))</f>
        <v/>
      </c>
      <c r="AL736" s="21"/>
      <c r="AM736" s="59" t="str">
        <f>IF($K736="", "", SUMIF('Drinks List'!DR$11:DR$1010, $K736, 'Drinks List'!DQ$11:DQ$1010))</f>
        <v/>
      </c>
      <c r="AN736" s="21"/>
      <c r="AO736" s="59" t="str">
        <f>IF($K736="", "", SUMIF('Drinks List'!DT$11:DT$1010, $K736, 'Drinks List'!DS$11:DS$1010))</f>
        <v/>
      </c>
      <c r="AP736" s="21"/>
      <c r="AQ736" s="59" t="str">
        <f>IF($K736="", "", SUMIF('Drinks List'!DV$11:DV$1010, $K736, 'Drinks List'!DU$11:DU$1010))</f>
        <v/>
      </c>
      <c r="AR736" s="21"/>
      <c r="AS736" s="59" t="str">
        <f>IF($K736="", "", SUMIF('Drinks List'!DX$11:DX$1010, $K736, 'Drinks List'!DW$11:DW$1010))</f>
        <v/>
      </c>
      <c r="AT736" s="21"/>
      <c r="AU736" s="59" t="str">
        <f>IF($K736="", "", SUMIF('Drinks List'!DZ$11:DZ$1010, $K736, 'Drinks List'!DY$11:DY$1010))</f>
        <v/>
      </c>
      <c r="AV736" s="21"/>
      <c r="AW736" s="59" t="str">
        <f>IF($K736="", "", SUMIF('Drinks List'!EB$11:EB$1010, $K736, 'Drinks List'!EA$11:EA$1010))</f>
        <v/>
      </c>
      <c r="AX736" s="21"/>
      <c r="AY736" s="59" t="str">
        <f>IF($K736="", "", SUMIF('Drinks List'!ED$11:ED$1010, $K736, 'Drinks List'!EC$11:EC$1010))</f>
        <v/>
      </c>
      <c r="AZ736" s="21"/>
      <c r="BA736" s="59" t="str">
        <f>IF($K736="", "", SUMIF('Drinks List'!EF$11:EF$1010, $K736, 'Drinks List'!EE$11:EE$1010))</f>
        <v/>
      </c>
      <c r="BB736" s="21"/>
      <c r="BC736" s="59" t="str">
        <f>IF($K736="", "", SUMIF('Drinks List'!EH$11:EH$1010, $K736, 'Drinks List'!EG$11:EG$1010))</f>
        <v/>
      </c>
      <c r="BD736" s="21"/>
      <c r="BE736" s="59" t="str">
        <f>IF($K736="", "", SUMIF('Drinks List'!EJ$11:EJ$1010, $K736, 'Drinks List'!EI$11:EI$1010))</f>
        <v/>
      </c>
      <c r="BF736" s="21"/>
      <c r="BG736" s="59" t="str">
        <f>IF($K736="", "", SUMIF('Drinks List'!EL$11:EL$1010, $K736, 'Drinks List'!EK$11:EK$1010))</f>
        <v/>
      </c>
      <c r="BH736" s="21"/>
      <c r="BI736" s="59" t="str">
        <f>IF($K736="", "", SUMIF('Drinks List'!EN$11:EN$1010, $K736, 'Drinks List'!EM$11:EM$1010))</f>
        <v/>
      </c>
      <c r="BJ736" s="21"/>
      <c r="BK736" s="59" t="str">
        <f>IF($K736="", "", SUMIF('Drinks List'!EP$11:EP$1010, $K736, 'Drinks List'!EO$11:EO$1010))</f>
        <v/>
      </c>
      <c r="BL736" s="21"/>
      <c r="BM736" s="59" t="str">
        <f>IF($K736="", "", SUMIF('Drinks List'!ER$11:ER$1010, $K736, 'Drinks List'!EQ$11:EQ$1010))</f>
        <v/>
      </c>
      <c r="BN736" s="21"/>
      <c r="BO736" s="65" t="str">
        <f>IF($K736="", "", SUMIF('Drinks List'!ET$11:ET$1010, $K736, 'Drinks List'!ES$11:ES$1010))</f>
        <v/>
      </c>
      <c r="BQ736" s="120" t="str">
        <f t="shared" si="233"/>
        <v/>
      </c>
      <c r="BR736" s="62" t="str">
        <f t="shared" si="234"/>
        <v/>
      </c>
      <c r="BS736" s="76" t="str">
        <f>IF(BQ736="", "", COUNTIF(BQ$11:BQ$1010, "&gt;"&amp;BQ736)+1+COUNTIF(BQ$11:BQ736, BQ736)-1)</f>
        <v/>
      </c>
      <c r="BT736" s="76" t="str">
        <f>IF(BR736="", "", COUNTIF(BR$11:BR$1010, "&lt;"&amp;BR736)+1+COUNTIF(BR$11:BR736, BR736)-1)</f>
        <v/>
      </c>
      <c r="BV736" s="76" t="str">
        <f t="shared" si="235"/>
        <v/>
      </c>
      <c r="BW736" s="124" t="str">
        <f t="shared" si="236"/>
        <v/>
      </c>
      <c r="BX736" s="115" t="str">
        <f t="shared" si="237"/>
        <v/>
      </c>
      <c r="BY736" s="125" t="str">
        <f t="shared" si="238"/>
        <v/>
      </c>
      <c r="CA736" s="106" t="str">
        <f t="shared" si="239"/>
        <v/>
      </c>
      <c r="CB736" s="22" t="str">
        <f t="shared" si="240"/>
        <v/>
      </c>
      <c r="CD736" s="76" t="str">
        <f>IF($J736="", "", IF($BV736=0, "", COUNTIF($J$11:$J$1010, "&lt;"&amp;$J736)+1+COUNTIF($J$11:$J736, $J736)-1))</f>
        <v/>
      </c>
    </row>
    <row r="737" spans="1:82" x14ac:dyDescent="0.25">
      <c r="A737" s="31"/>
      <c r="B737" s="19" t="str">
        <f t="shared" si="221"/>
        <v/>
      </c>
      <c r="C737" s="20" t="str">
        <f t="shared" si="222"/>
        <v/>
      </c>
      <c r="D737" s="29" t="str">
        <f t="shared" si="223"/>
        <v/>
      </c>
      <c r="E737" s="22" t="str">
        <f t="shared" si="224"/>
        <v/>
      </c>
      <c r="F737" s="31"/>
      <c r="G737" s="301"/>
      <c r="H737" s="302"/>
      <c r="I737" s="303"/>
      <c r="J737" s="304"/>
      <c r="K737" s="283"/>
      <c r="L737" s="305"/>
      <c r="M737" s="285"/>
      <c r="N737" s="287"/>
      <c r="O737" s="31"/>
      <c r="P737" s="19" t="str">
        <f t="shared" si="225"/>
        <v/>
      </c>
      <c r="Q737" s="20" t="str">
        <f t="shared" si="226"/>
        <v/>
      </c>
      <c r="R737" s="29" t="str">
        <f t="shared" si="227"/>
        <v/>
      </c>
      <c r="S737" s="22" t="str">
        <f t="shared" si="228"/>
        <v/>
      </c>
      <c r="T737" s="31"/>
      <c r="U737" s="69" t="str">
        <f t="shared" si="229"/>
        <v/>
      </c>
      <c r="V737" s="31"/>
      <c r="X737" s="76" t="str">
        <f t="shared" si="230"/>
        <v/>
      </c>
      <c r="Z737" s="76" t="str">
        <f t="shared" si="231"/>
        <v/>
      </c>
      <c r="AA737" s="76" t="str">
        <f t="shared" si="232"/>
        <v/>
      </c>
      <c r="AC737" s="19" t="str">
        <f>IF($K737="", "", SUMIF('Drinks List'!DH$11:DH$1010, $K737, 'Drinks List'!DG$11:DG$1010))</f>
        <v/>
      </c>
      <c r="AD737" s="21"/>
      <c r="AE737" s="59" t="str">
        <f>IF($K737="", "", SUMIF('Drinks List'!DJ$11:DJ$1010, $K737, 'Drinks List'!DI$11:DI$1010))</f>
        <v/>
      </c>
      <c r="AF737" s="21"/>
      <c r="AG737" s="59" t="str">
        <f>IF($K737="", "", SUMIF('Drinks List'!DL$11:DL$1010, $K737, 'Drinks List'!DK$11:DK$1010))</f>
        <v/>
      </c>
      <c r="AH737" s="21"/>
      <c r="AI737" s="59" t="str">
        <f>IF($K737="", "", SUMIF('Drinks List'!DN$11:DN$1010, $K737, 'Drinks List'!DM$11:DM$1010))</f>
        <v/>
      </c>
      <c r="AJ737" s="21"/>
      <c r="AK737" s="59" t="str">
        <f>IF($K737="", "", SUMIF('Drinks List'!DP$11:DP$1010, $K737, 'Drinks List'!DO$11:DO$1010))</f>
        <v/>
      </c>
      <c r="AL737" s="21"/>
      <c r="AM737" s="59" t="str">
        <f>IF($K737="", "", SUMIF('Drinks List'!DR$11:DR$1010, $K737, 'Drinks List'!DQ$11:DQ$1010))</f>
        <v/>
      </c>
      <c r="AN737" s="21"/>
      <c r="AO737" s="59" t="str">
        <f>IF($K737="", "", SUMIF('Drinks List'!DT$11:DT$1010, $K737, 'Drinks List'!DS$11:DS$1010))</f>
        <v/>
      </c>
      <c r="AP737" s="21"/>
      <c r="AQ737" s="59" t="str">
        <f>IF($K737="", "", SUMIF('Drinks List'!DV$11:DV$1010, $K737, 'Drinks List'!DU$11:DU$1010))</f>
        <v/>
      </c>
      <c r="AR737" s="21"/>
      <c r="AS737" s="59" t="str">
        <f>IF($K737="", "", SUMIF('Drinks List'!DX$11:DX$1010, $K737, 'Drinks List'!DW$11:DW$1010))</f>
        <v/>
      </c>
      <c r="AT737" s="21"/>
      <c r="AU737" s="59" t="str">
        <f>IF($K737="", "", SUMIF('Drinks List'!DZ$11:DZ$1010, $K737, 'Drinks List'!DY$11:DY$1010))</f>
        <v/>
      </c>
      <c r="AV737" s="21"/>
      <c r="AW737" s="59" t="str">
        <f>IF($K737="", "", SUMIF('Drinks List'!EB$11:EB$1010, $K737, 'Drinks List'!EA$11:EA$1010))</f>
        <v/>
      </c>
      <c r="AX737" s="21"/>
      <c r="AY737" s="59" t="str">
        <f>IF($K737="", "", SUMIF('Drinks List'!ED$11:ED$1010, $K737, 'Drinks List'!EC$11:EC$1010))</f>
        <v/>
      </c>
      <c r="AZ737" s="21"/>
      <c r="BA737" s="59" t="str">
        <f>IF($K737="", "", SUMIF('Drinks List'!EF$11:EF$1010, $K737, 'Drinks List'!EE$11:EE$1010))</f>
        <v/>
      </c>
      <c r="BB737" s="21"/>
      <c r="BC737" s="59" t="str">
        <f>IF($K737="", "", SUMIF('Drinks List'!EH$11:EH$1010, $K737, 'Drinks List'!EG$11:EG$1010))</f>
        <v/>
      </c>
      <c r="BD737" s="21"/>
      <c r="BE737" s="59" t="str">
        <f>IF($K737="", "", SUMIF('Drinks List'!EJ$11:EJ$1010, $K737, 'Drinks List'!EI$11:EI$1010))</f>
        <v/>
      </c>
      <c r="BF737" s="21"/>
      <c r="BG737" s="59" t="str">
        <f>IF($K737="", "", SUMIF('Drinks List'!EL$11:EL$1010, $K737, 'Drinks List'!EK$11:EK$1010))</f>
        <v/>
      </c>
      <c r="BH737" s="21"/>
      <c r="BI737" s="59" t="str">
        <f>IF($K737="", "", SUMIF('Drinks List'!EN$11:EN$1010, $K737, 'Drinks List'!EM$11:EM$1010))</f>
        <v/>
      </c>
      <c r="BJ737" s="21"/>
      <c r="BK737" s="59" t="str">
        <f>IF($K737="", "", SUMIF('Drinks List'!EP$11:EP$1010, $K737, 'Drinks List'!EO$11:EO$1010))</f>
        <v/>
      </c>
      <c r="BL737" s="21"/>
      <c r="BM737" s="59" t="str">
        <f>IF($K737="", "", SUMIF('Drinks List'!ER$11:ER$1010, $K737, 'Drinks List'!EQ$11:EQ$1010))</f>
        <v/>
      </c>
      <c r="BN737" s="21"/>
      <c r="BO737" s="65" t="str">
        <f>IF($K737="", "", SUMIF('Drinks List'!ET$11:ET$1010, $K737, 'Drinks List'!ES$11:ES$1010))</f>
        <v/>
      </c>
      <c r="BQ737" s="120" t="str">
        <f t="shared" si="233"/>
        <v/>
      </c>
      <c r="BR737" s="62" t="str">
        <f t="shared" si="234"/>
        <v/>
      </c>
      <c r="BS737" s="76" t="str">
        <f>IF(BQ737="", "", COUNTIF(BQ$11:BQ$1010, "&gt;"&amp;BQ737)+1+COUNTIF(BQ$11:BQ737, BQ737)-1)</f>
        <v/>
      </c>
      <c r="BT737" s="76" t="str">
        <f>IF(BR737="", "", COUNTIF(BR$11:BR$1010, "&lt;"&amp;BR737)+1+COUNTIF(BR$11:BR737, BR737)-1)</f>
        <v/>
      </c>
      <c r="BV737" s="76" t="str">
        <f t="shared" si="235"/>
        <v/>
      </c>
      <c r="BW737" s="124" t="str">
        <f t="shared" si="236"/>
        <v/>
      </c>
      <c r="BX737" s="115" t="str">
        <f t="shared" si="237"/>
        <v/>
      </c>
      <c r="BY737" s="125" t="str">
        <f t="shared" si="238"/>
        <v/>
      </c>
      <c r="CA737" s="106" t="str">
        <f t="shared" si="239"/>
        <v/>
      </c>
      <c r="CB737" s="22" t="str">
        <f t="shared" si="240"/>
        <v/>
      </c>
      <c r="CD737" s="76" t="str">
        <f>IF($J737="", "", IF($BV737=0, "", COUNTIF($J$11:$J$1010, "&lt;"&amp;$J737)+1+COUNTIF($J$11:$J737, $J737)-1))</f>
        <v/>
      </c>
    </row>
    <row r="738" spans="1:82" x14ac:dyDescent="0.25">
      <c r="A738" s="31"/>
      <c r="B738" s="19" t="str">
        <f t="shared" si="221"/>
        <v/>
      </c>
      <c r="C738" s="20" t="str">
        <f t="shared" si="222"/>
        <v/>
      </c>
      <c r="D738" s="29" t="str">
        <f t="shared" si="223"/>
        <v/>
      </c>
      <c r="E738" s="22" t="str">
        <f t="shared" si="224"/>
        <v/>
      </c>
      <c r="F738" s="31"/>
      <c r="G738" s="301"/>
      <c r="H738" s="302"/>
      <c r="I738" s="303"/>
      <c r="J738" s="304"/>
      <c r="K738" s="283"/>
      <c r="L738" s="305"/>
      <c r="M738" s="285"/>
      <c r="N738" s="287"/>
      <c r="O738" s="31"/>
      <c r="P738" s="19" t="str">
        <f t="shared" si="225"/>
        <v/>
      </c>
      <c r="Q738" s="20" t="str">
        <f t="shared" si="226"/>
        <v/>
      </c>
      <c r="R738" s="29" t="str">
        <f t="shared" si="227"/>
        <v/>
      </c>
      <c r="S738" s="22" t="str">
        <f t="shared" si="228"/>
        <v/>
      </c>
      <c r="T738" s="31"/>
      <c r="U738" s="69" t="str">
        <f t="shared" si="229"/>
        <v/>
      </c>
      <c r="V738" s="31"/>
      <c r="X738" s="76" t="str">
        <f t="shared" si="230"/>
        <v/>
      </c>
      <c r="Z738" s="76" t="str">
        <f t="shared" si="231"/>
        <v/>
      </c>
      <c r="AA738" s="76" t="str">
        <f t="shared" si="232"/>
        <v/>
      </c>
      <c r="AC738" s="19" t="str">
        <f>IF($K738="", "", SUMIF('Drinks List'!DH$11:DH$1010, $K738, 'Drinks List'!DG$11:DG$1010))</f>
        <v/>
      </c>
      <c r="AD738" s="21"/>
      <c r="AE738" s="59" t="str">
        <f>IF($K738="", "", SUMIF('Drinks List'!DJ$11:DJ$1010, $K738, 'Drinks List'!DI$11:DI$1010))</f>
        <v/>
      </c>
      <c r="AF738" s="21"/>
      <c r="AG738" s="59" t="str">
        <f>IF($K738="", "", SUMIF('Drinks List'!DL$11:DL$1010, $K738, 'Drinks List'!DK$11:DK$1010))</f>
        <v/>
      </c>
      <c r="AH738" s="21"/>
      <c r="AI738" s="59" t="str">
        <f>IF($K738="", "", SUMIF('Drinks List'!DN$11:DN$1010, $K738, 'Drinks List'!DM$11:DM$1010))</f>
        <v/>
      </c>
      <c r="AJ738" s="21"/>
      <c r="AK738" s="59" t="str">
        <f>IF($K738="", "", SUMIF('Drinks List'!DP$11:DP$1010, $K738, 'Drinks List'!DO$11:DO$1010))</f>
        <v/>
      </c>
      <c r="AL738" s="21"/>
      <c r="AM738" s="59" t="str">
        <f>IF($K738="", "", SUMIF('Drinks List'!DR$11:DR$1010, $K738, 'Drinks List'!DQ$11:DQ$1010))</f>
        <v/>
      </c>
      <c r="AN738" s="21"/>
      <c r="AO738" s="59" t="str">
        <f>IF($K738="", "", SUMIF('Drinks List'!DT$11:DT$1010, $K738, 'Drinks List'!DS$11:DS$1010))</f>
        <v/>
      </c>
      <c r="AP738" s="21"/>
      <c r="AQ738" s="59" t="str">
        <f>IF($K738="", "", SUMIF('Drinks List'!DV$11:DV$1010, $K738, 'Drinks List'!DU$11:DU$1010))</f>
        <v/>
      </c>
      <c r="AR738" s="21"/>
      <c r="AS738" s="59" t="str">
        <f>IF($K738="", "", SUMIF('Drinks List'!DX$11:DX$1010, $K738, 'Drinks List'!DW$11:DW$1010))</f>
        <v/>
      </c>
      <c r="AT738" s="21"/>
      <c r="AU738" s="59" t="str">
        <f>IF($K738="", "", SUMIF('Drinks List'!DZ$11:DZ$1010, $K738, 'Drinks List'!DY$11:DY$1010))</f>
        <v/>
      </c>
      <c r="AV738" s="21"/>
      <c r="AW738" s="59" t="str">
        <f>IF($K738="", "", SUMIF('Drinks List'!EB$11:EB$1010, $K738, 'Drinks List'!EA$11:EA$1010))</f>
        <v/>
      </c>
      <c r="AX738" s="21"/>
      <c r="AY738" s="59" t="str">
        <f>IF($K738="", "", SUMIF('Drinks List'!ED$11:ED$1010, $K738, 'Drinks List'!EC$11:EC$1010))</f>
        <v/>
      </c>
      <c r="AZ738" s="21"/>
      <c r="BA738" s="59" t="str">
        <f>IF($K738="", "", SUMIF('Drinks List'!EF$11:EF$1010, $K738, 'Drinks List'!EE$11:EE$1010))</f>
        <v/>
      </c>
      <c r="BB738" s="21"/>
      <c r="BC738" s="59" t="str">
        <f>IF($K738="", "", SUMIF('Drinks List'!EH$11:EH$1010, $K738, 'Drinks List'!EG$11:EG$1010))</f>
        <v/>
      </c>
      <c r="BD738" s="21"/>
      <c r="BE738" s="59" t="str">
        <f>IF($K738="", "", SUMIF('Drinks List'!EJ$11:EJ$1010, $K738, 'Drinks List'!EI$11:EI$1010))</f>
        <v/>
      </c>
      <c r="BF738" s="21"/>
      <c r="BG738" s="59" t="str">
        <f>IF($K738="", "", SUMIF('Drinks List'!EL$11:EL$1010, $K738, 'Drinks List'!EK$11:EK$1010))</f>
        <v/>
      </c>
      <c r="BH738" s="21"/>
      <c r="BI738" s="59" t="str">
        <f>IF($K738="", "", SUMIF('Drinks List'!EN$11:EN$1010, $K738, 'Drinks List'!EM$11:EM$1010))</f>
        <v/>
      </c>
      <c r="BJ738" s="21"/>
      <c r="BK738" s="59" t="str">
        <f>IF($K738="", "", SUMIF('Drinks List'!EP$11:EP$1010, $K738, 'Drinks List'!EO$11:EO$1010))</f>
        <v/>
      </c>
      <c r="BL738" s="21"/>
      <c r="BM738" s="59" t="str">
        <f>IF($K738="", "", SUMIF('Drinks List'!ER$11:ER$1010, $K738, 'Drinks List'!EQ$11:EQ$1010))</f>
        <v/>
      </c>
      <c r="BN738" s="21"/>
      <c r="BO738" s="65" t="str">
        <f>IF($K738="", "", SUMIF('Drinks List'!ET$11:ET$1010, $K738, 'Drinks List'!ES$11:ES$1010))</f>
        <v/>
      </c>
      <c r="BQ738" s="120" t="str">
        <f t="shared" si="233"/>
        <v/>
      </c>
      <c r="BR738" s="62" t="str">
        <f t="shared" si="234"/>
        <v/>
      </c>
      <c r="BS738" s="76" t="str">
        <f>IF(BQ738="", "", COUNTIF(BQ$11:BQ$1010, "&gt;"&amp;BQ738)+1+COUNTIF(BQ$11:BQ738, BQ738)-1)</f>
        <v/>
      </c>
      <c r="BT738" s="76" t="str">
        <f>IF(BR738="", "", COUNTIF(BR$11:BR$1010, "&lt;"&amp;BR738)+1+COUNTIF(BR$11:BR738, BR738)-1)</f>
        <v/>
      </c>
      <c r="BV738" s="76" t="str">
        <f t="shared" si="235"/>
        <v/>
      </c>
      <c r="BW738" s="124" t="str">
        <f t="shared" si="236"/>
        <v/>
      </c>
      <c r="BX738" s="115" t="str">
        <f t="shared" si="237"/>
        <v/>
      </c>
      <c r="BY738" s="125" t="str">
        <f t="shared" si="238"/>
        <v/>
      </c>
      <c r="CA738" s="106" t="str">
        <f t="shared" si="239"/>
        <v/>
      </c>
      <c r="CB738" s="22" t="str">
        <f t="shared" si="240"/>
        <v/>
      </c>
      <c r="CD738" s="76" t="str">
        <f>IF($J738="", "", IF($BV738=0, "", COUNTIF($J$11:$J$1010, "&lt;"&amp;$J738)+1+COUNTIF($J$11:$J738, $J738)-1))</f>
        <v/>
      </c>
    </row>
    <row r="739" spans="1:82" x14ac:dyDescent="0.25">
      <c r="A739" s="31"/>
      <c r="B739" s="19" t="str">
        <f t="shared" si="221"/>
        <v/>
      </c>
      <c r="C739" s="20" t="str">
        <f t="shared" si="222"/>
        <v/>
      </c>
      <c r="D739" s="29" t="str">
        <f t="shared" si="223"/>
        <v/>
      </c>
      <c r="E739" s="22" t="str">
        <f t="shared" si="224"/>
        <v/>
      </c>
      <c r="F739" s="31"/>
      <c r="G739" s="301"/>
      <c r="H739" s="302"/>
      <c r="I739" s="303"/>
      <c r="J739" s="304"/>
      <c r="K739" s="283"/>
      <c r="L739" s="305"/>
      <c r="M739" s="285"/>
      <c r="N739" s="287"/>
      <c r="O739" s="31"/>
      <c r="P739" s="19" t="str">
        <f t="shared" si="225"/>
        <v/>
      </c>
      <c r="Q739" s="20" t="str">
        <f t="shared" si="226"/>
        <v/>
      </c>
      <c r="R739" s="29" t="str">
        <f t="shared" si="227"/>
        <v/>
      </c>
      <c r="S739" s="22" t="str">
        <f t="shared" si="228"/>
        <v/>
      </c>
      <c r="T739" s="31"/>
      <c r="U739" s="69" t="str">
        <f t="shared" si="229"/>
        <v/>
      </c>
      <c r="V739" s="31"/>
      <c r="X739" s="76" t="str">
        <f t="shared" si="230"/>
        <v/>
      </c>
      <c r="Z739" s="76" t="str">
        <f t="shared" si="231"/>
        <v/>
      </c>
      <c r="AA739" s="76" t="str">
        <f t="shared" si="232"/>
        <v/>
      </c>
      <c r="AC739" s="19" t="str">
        <f>IF($K739="", "", SUMIF('Drinks List'!DH$11:DH$1010, $K739, 'Drinks List'!DG$11:DG$1010))</f>
        <v/>
      </c>
      <c r="AD739" s="21"/>
      <c r="AE739" s="59" t="str">
        <f>IF($K739="", "", SUMIF('Drinks List'!DJ$11:DJ$1010, $K739, 'Drinks List'!DI$11:DI$1010))</f>
        <v/>
      </c>
      <c r="AF739" s="21"/>
      <c r="AG739" s="59" t="str">
        <f>IF($K739="", "", SUMIF('Drinks List'!DL$11:DL$1010, $K739, 'Drinks List'!DK$11:DK$1010))</f>
        <v/>
      </c>
      <c r="AH739" s="21"/>
      <c r="AI739" s="59" t="str">
        <f>IF($K739="", "", SUMIF('Drinks List'!DN$11:DN$1010, $K739, 'Drinks List'!DM$11:DM$1010))</f>
        <v/>
      </c>
      <c r="AJ739" s="21"/>
      <c r="AK739" s="59" t="str">
        <f>IF($K739="", "", SUMIF('Drinks List'!DP$11:DP$1010, $K739, 'Drinks List'!DO$11:DO$1010))</f>
        <v/>
      </c>
      <c r="AL739" s="21"/>
      <c r="AM739" s="59" t="str">
        <f>IF($K739="", "", SUMIF('Drinks List'!DR$11:DR$1010, $K739, 'Drinks List'!DQ$11:DQ$1010))</f>
        <v/>
      </c>
      <c r="AN739" s="21"/>
      <c r="AO739" s="59" t="str">
        <f>IF($K739="", "", SUMIF('Drinks List'!DT$11:DT$1010, $K739, 'Drinks List'!DS$11:DS$1010))</f>
        <v/>
      </c>
      <c r="AP739" s="21"/>
      <c r="AQ739" s="59" t="str">
        <f>IF($K739="", "", SUMIF('Drinks List'!DV$11:DV$1010, $K739, 'Drinks List'!DU$11:DU$1010))</f>
        <v/>
      </c>
      <c r="AR739" s="21"/>
      <c r="AS739" s="59" t="str">
        <f>IF($K739="", "", SUMIF('Drinks List'!DX$11:DX$1010, $K739, 'Drinks List'!DW$11:DW$1010))</f>
        <v/>
      </c>
      <c r="AT739" s="21"/>
      <c r="AU739" s="59" t="str">
        <f>IF($K739="", "", SUMIF('Drinks List'!DZ$11:DZ$1010, $K739, 'Drinks List'!DY$11:DY$1010))</f>
        <v/>
      </c>
      <c r="AV739" s="21"/>
      <c r="AW739" s="59" t="str">
        <f>IF($K739="", "", SUMIF('Drinks List'!EB$11:EB$1010, $K739, 'Drinks List'!EA$11:EA$1010))</f>
        <v/>
      </c>
      <c r="AX739" s="21"/>
      <c r="AY739" s="59" t="str">
        <f>IF($K739="", "", SUMIF('Drinks List'!ED$11:ED$1010, $K739, 'Drinks List'!EC$11:EC$1010))</f>
        <v/>
      </c>
      <c r="AZ739" s="21"/>
      <c r="BA739" s="59" t="str">
        <f>IF($K739="", "", SUMIF('Drinks List'!EF$11:EF$1010, $K739, 'Drinks List'!EE$11:EE$1010))</f>
        <v/>
      </c>
      <c r="BB739" s="21"/>
      <c r="BC739" s="59" t="str">
        <f>IF($K739="", "", SUMIF('Drinks List'!EH$11:EH$1010, $K739, 'Drinks List'!EG$11:EG$1010))</f>
        <v/>
      </c>
      <c r="BD739" s="21"/>
      <c r="BE739" s="59" t="str">
        <f>IF($K739="", "", SUMIF('Drinks List'!EJ$11:EJ$1010, $K739, 'Drinks List'!EI$11:EI$1010))</f>
        <v/>
      </c>
      <c r="BF739" s="21"/>
      <c r="BG739" s="59" t="str">
        <f>IF($K739="", "", SUMIF('Drinks List'!EL$11:EL$1010, $K739, 'Drinks List'!EK$11:EK$1010))</f>
        <v/>
      </c>
      <c r="BH739" s="21"/>
      <c r="BI739" s="59" t="str">
        <f>IF($K739="", "", SUMIF('Drinks List'!EN$11:EN$1010, $K739, 'Drinks List'!EM$11:EM$1010))</f>
        <v/>
      </c>
      <c r="BJ739" s="21"/>
      <c r="BK739" s="59" t="str">
        <f>IF($K739="", "", SUMIF('Drinks List'!EP$11:EP$1010, $K739, 'Drinks List'!EO$11:EO$1010))</f>
        <v/>
      </c>
      <c r="BL739" s="21"/>
      <c r="BM739" s="59" t="str">
        <f>IF($K739="", "", SUMIF('Drinks List'!ER$11:ER$1010, $K739, 'Drinks List'!EQ$11:EQ$1010))</f>
        <v/>
      </c>
      <c r="BN739" s="21"/>
      <c r="BO739" s="65" t="str">
        <f>IF($K739="", "", SUMIF('Drinks List'!ET$11:ET$1010, $K739, 'Drinks List'!ES$11:ES$1010))</f>
        <v/>
      </c>
      <c r="BQ739" s="120" t="str">
        <f t="shared" si="233"/>
        <v/>
      </c>
      <c r="BR739" s="62" t="str">
        <f t="shared" si="234"/>
        <v/>
      </c>
      <c r="BS739" s="76" t="str">
        <f>IF(BQ739="", "", COUNTIF(BQ$11:BQ$1010, "&gt;"&amp;BQ739)+1+COUNTIF(BQ$11:BQ739, BQ739)-1)</f>
        <v/>
      </c>
      <c r="BT739" s="76" t="str">
        <f>IF(BR739="", "", COUNTIF(BR$11:BR$1010, "&lt;"&amp;BR739)+1+COUNTIF(BR$11:BR739, BR739)-1)</f>
        <v/>
      </c>
      <c r="BV739" s="76" t="str">
        <f t="shared" si="235"/>
        <v/>
      </c>
      <c r="BW739" s="124" t="str">
        <f t="shared" si="236"/>
        <v/>
      </c>
      <c r="BX739" s="115" t="str">
        <f t="shared" si="237"/>
        <v/>
      </c>
      <c r="BY739" s="125" t="str">
        <f t="shared" si="238"/>
        <v/>
      </c>
      <c r="CA739" s="106" t="str">
        <f t="shared" si="239"/>
        <v/>
      </c>
      <c r="CB739" s="22" t="str">
        <f t="shared" si="240"/>
        <v/>
      </c>
      <c r="CD739" s="76" t="str">
        <f>IF($J739="", "", IF($BV739=0, "", COUNTIF($J$11:$J$1010, "&lt;"&amp;$J739)+1+COUNTIF($J$11:$J739, $J739)-1))</f>
        <v/>
      </c>
    </row>
    <row r="740" spans="1:82" x14ac:dyDescent="0.25">
      <c r="A740" s="31"/>
      <c r="B740" s="19" t="str">
        <f t="shared" si="221"/>
        <v/>
      </c>
      <c r="C740" s="20" t="str">
        <f t="shared" si="222"/>
        <v/>
      </c>
      <c r="D740" s="29" t="str">
        <f t="shared" si="223"/>
        <v/>
      </c>
      <c r="E740" s="22" t="str">
        <f t="shared" si="224"/>
        <v/>
      </c>
      <c r="F740" s="31"/>
      <c r="G740" s="301"/>
      <c r="H740" s="302"/>
      <c r="I740" s="303"/>
      <c r="J740" s="304"/>
      <c r="K740" s="283"/>
      <c r="L740" s="305"/>
      <c r="M740" s="285"/>
      <c r="N740" s="287"/>
      <c r="O740" s="31"/>
      <c r="P740" s="19" t="str">
        <f t="shared" si="225"/>
        <v/>
      </c>
      <c r="Q740" s="20" t="str">
        <f t="shared" si="226"/>
        <v/>
      </c>
      <c r="R740" s="29" t="str">
        <f t="shared" si="227"/>
        <v/>
      </c>
      <c r="S740" s="22" t="str">
        <f t="shared" si="228"/>
        <v/>
      </c>
      <c r="T740" s="31"/>
      <c r="U740" s="69" t="str">
        <f t="shared" si="229"/>
        <v/>
      </c>
      <c r="V740" s="31"/>
      <c r="X740" s="76" t="str">
        <f t="shared" si="230"/>
        <v/>
      </c>
      <c r="Z740" s="76" t="str">
        <f t="shared" si="231"/>
        <v/>
      </c>
      <c r="AA740" s="76" t="str">
        <f t="shared" si="232"/>
        <v/>
      </c>
      <c r="AC740" s="19" t="str">
        <f>IF($K740="", "", SUMIF('Drinks List'!DH$11:DH$1010, $K740, 'Drinks List'!DG$11:DG$1010))</f>
        <v/>
      </c>
      <c r="AD740" s="21"/>
      <c r="AE740" s="59" t="str">
        <f>IF($K740="", "", SUMIF('Drinks List'!DJ$11:DJ$1010, $K740, 'Drinks List'!DI$11:DI$1010))</f>
        <v/>
      </c>
      <c r="AF740" s="21"/>
      <c r="AG740" s="59" t="str">
        <f>IF($K740="", "", SUMIF('Drinks List'!DL$11:DL$1010, $K740, 'Drinks List'!DK$11:DK$1010))</f>
        <v/>
      </c>
      <c r="AH740" s="21"/>
      <c r="AI740" s="59" t="str">
        <f>IF($K740="", "", SUMIF('Drinks List'!DN$11:DN$1010, $K740, 'Drinks List'!DM$11:DM$1010))</f>
        <v/>
      </c>
      <c r="AJ740" s="21"/>
      <c r="AK740" s="59" t="str">
        <f>IF($K740="", "", SUMIF('Drinks List'!DP$11:DP$1010, $K740, 'Drinks List'!DO$11:DO$1010))</f>
        <v/>
      </c>
      <c r="AL740" s="21"/>
      <c r="AM740" s="59" t="str">
        <f>IF($K740="", "", SUMIF('Drinks List'!DR$11:DR$1010, $K740, 'Drinks List'!DQ$11:DQ$1010))</f>
        <v/>
      </c>
      <c r="AN740" s="21"/>
      <c r="AO740" s="59" t="str">
        <f>IF($K740="", "", SUMIF('Drinks List'!DT$11:DT$1010, $K740, 'Drinks List'!DS$11:DS$1010))</f>
        <v/>
      </c>
      <c r="AP740" s="21"/>
      <c r="AQ740" s="59" t="str">
        <f>IF($K740="", "", SUMIF('Drinks List'!DV$11:DV$1010, $K740, 'Drinks List'!DU$11:DU$1010))</f>
        <v/>
      </c>
      <c r="AR740" s="21"/>
      <c r="AS740" s="59" t="str">
        <f>IF($K740="", "", SUMIF('Drinks List'!DX$11:DX$1010, $K740, 'Drinks List'!DW$11:DW$1010))</f>
        <v/>
      </c>
      <c r="AT740" s="21"/>
      <c r="AU740" s="59" t="str">
        <f>IF($K740="", "", SUMIF('Drinks List'!DZ$11:DZ$1010, $K740, 'Drinks List'!DY$11:DY$1010))</f>
        <v/>
      </c>
      <c r="AV740" s="21"/>
      <c r="AW740" s="59" t="str">
        <f>IF($K740="", "", SUMIF('Drinks List'!EB$11:EB$1010, $K740, 'Drinks List'!EA$11:EA$1010))</f>
        <v/>
      </c>
      <c r="AX740" s="21"/>
      <c r="AY740" s="59" t="str">
        <f>IF($K740="", "", SUMIF('Drinks List'!ED$11:ED$1010, $K740, 'Drinks List'!EC$11:EC$1010))</f>
        <v/>
      </c>
      <c r="AZ740" s="21"/>
      <c r="BA740" s="59" t="str">
        <f>IF($K740="", "", SUMIF('Drinks List'!EF$11:EF$1010, $K740, 'Drinks List'!EE$11:EE$1010))</f>
        <v/>
      </c>
      <c r="BB740" s="21"/>
      <c r="BC740" s="59" t="str">
        <f>IF($K740="", "", SUMIF('Drinks List'!EH$11:EH$1010, $K740, 'Drinks List'!EG$11:EG$1010))</f>
        <v/>
      </c>
      <c r="BD740" s="21"/>
      <c r="BE740" s="59" t="str">
        <f>IF($K740="", "", SUMIF('Drinks List'!EJ$11:EJ$1010, $K740, 'Drinks List'!EI$11:EI$1010))</f>
        <v/>
      </c>
      <c r="BF740" s="21"/>
      <c r="BG740" s="59" t="str">
        <f>IF($K740="", "", SUMIF('Drinks List'!EL$11:EL$1010, $K740, 'Drinks List'!EK$11:EK$1010))</f>
        <v/>
      </c>
      <c r="BH740" s="21"/>
      <c r="BI740" s="59" t="str">
        <f>IF($K740="", "", SUMIF('Drinks List'!EN$11:EN$1010, $K740, 'Drinks List'!EM$11:EM$1010))</f>
        <v/>
      </c>
      <c r="BJ740" s="21"/>
      <c r="BK740" s="59" t="str">
        <f>IF($K740="", "", SUMIF('Drinks List'!EP$11:EP$1010, $K740, 'Drinks List'!EO$11:EO$1010))</f>
        <v/>
      </c>
      <c r="BL740" s="21"/>
      <c r="BM740" s="59" t="str">
        <f>IF($K740="", "", SUMIF('Drinks List'!ER$11:ER$1010, $K740, 'Drinks List'!EQ$11:EQ$1010))</f>
        <v/>
      </c>
      <c r="BN740" s="21"/>
      <c r="BO740" s="65" t="str">
        <f>IF($K740="", "", SUMIF('Drinks List'!ET$11:ET$1010, $K740, 'Drinks List'!ES$11:ES$1010))</f>
        <v/>
      </c>
      <c r="BQ740" s="120" t="str">
        <f t="shared" si="233"/>
        <v/>
      </c>
      <c r="BR740" s="62" t="str">
        <f t="shared" si="234"/>
        <v/>
      </c>
      <c r="BS740" s="76" t="str">
        <f>IF(BQ740="", "", COUNTIF(BQ$11:BQ$1010, "&gt;"&amp;BQ740)+1+COUNTIF(BQ$11:BQ740, BQ740)-1)</f>
        <v/>
      </c>
      <c r="BT740" s="76" t="str">
        <f>IF(BR740="", "", COUNTIF(BR$11:BR$1010, "&lt;"&amp;BR740)+1+COUNTIF(BR$11:BR740, BR740)-1)</f>
        <v/>
      </c>
      <c r="BV740" s="76" t="str">
        <f t="shared" si="235"/>
        <v/>
      </c>
      <c r="BW740" s="124" t="str">
        <f t="shared" si="236"/>
        <v/>
      </c>
      <c r="BX740" s="115" t="str">
        <f t="shared" si="237"/>
        <v/>
      </c>
      <c r="BY740" s="125" t="str">
        <f t="shared" si="238"/>
        <v/>
      </c>
      <c r="CA740" s="106" t="str">
        <f t="shared" si="239"/>
        <v/>
      </c>
      <c r="CB740" s="22" t="str">
        <f t="shared" si="240"/>
        <v/>
      </c>
      <c r="CD740" s="76" t="str">
        <f>IF($J740="", "", IF($BV740=0, "", COUNTIF($J$11:$J$1010, "&lt;"&amp;$J740)+1+COUNTIF($J$11:$J740, $J740)-1))</f>
        <v/>
      </c>
    </row>
    <row r="741" spans="1:82" x14ac:dyDescent="0.25">
      <c r="A741" s="31"/>
      <c r="B741" s="19" t="str">
        <f t="shared" si="221"/>
        <v/>
      </c>
      <c r="C741" s="20" t="str">
        <f t="shared" si="222"/>
        <v/>
      </c>
      <c r="D741" s="29" t="str">
        <f t="shared" si="223"/>
        <v/>
      </c>
      <c r="E741" s="22" t="str">
        <f t="shared" si="224"/>
        <v/>
      </c>
      <c r="F741" s="31"/>
      <c r="G741" s="301"/>
      <c r="H741" s="302"/>
      <c r="I741" s="303"/>
      <c r="J741" s="304"/>
      <c r="K741" s="283"/>
      <c r="L741" s="305"/>
      <c r="M741" s="285"/>
      <c r="N741" s="287"/>
      <c r="O741" s="31"/>
      <c r="P741" s="19" t="str">
        <f t="shared" si="225"/>
        <v/>
      </c>
      <c r="Q741" s="20" t="str">
        <f t="shared" si="226"/>
        <v/>
      </c>
      <c r="R741" s="29" t="str">
        <f t="shared" si="227"/>
        <v/>
      </c>
      <c r="S741" s="22" t="str">
        <f t="shared" si="228"/>
        <v/>
      </c>
      <c r="T741" s="31"/>
      <c r="U741" s="69" t="str">
        <f t="shared" si="229"/>
        <v/>
      </c>
      <c r="V741" s="31"/>
      <c r="X741" s="76" t="str">
        <f t="shared" si="230"/>
        <v/>
      </c>
      <c r="Z741" s="76" t="str">
        <f t="shared" si="231"/>
        <v/>
      </c>
      <c r="AA741" s="76" t="str">
        <f t="shared" si="232"/>
        <v/>
      </c>
      <c r="AC741" s="19" t="str">
        <f>IF($K741="", "", SUMIF('Drinks List'!DH$11:DH$1010, $K741, 'Drinks List'!DG$11:DG$1010))</f>
        <v/>
      </c>
      <c r="AD741" s="21"/>
      <c r="AE741" s="59" t="str">
        <f>IF($K741="", "", SUMIF('Drinks List'!DJ$11:DJ$1010, $K741, 'Drinks List'!DI$11:DI$1010))</f>
        <v/>
      </c>
      <c r="AF741" s="21"/>
      <c r="AG741" s="59" t="str">
        <f>IF($K741="", "", SUMIF('Drinks List'!DL$11:DL$1010, $K741, 'Drinks List'!DK$11:DK$1010))</f>
        <v/>
      </c>
      <c r="AH741" s="21"/>
      <c r="AI741" s="59" t="str">
        <f>IF($K741="", "", SUMIF('Drinks List'!DN$11:DN$1010, $K741, 'Drinks List'!DM$11:DM$1010))</f>
        <v/>
      </c>
      <c r="AJ741" s="21"/>
      <c r="AK741" s="59" t="str">
        <f>IF($K741="", "", SUMIF('Drinks List'!DP$11:DP$1010, $K741, 'Drinks List'!DO$11:DO$1010))</f>
        <v/>
      </c>
      <c r="AL741" s="21"/>
      <c r="AM741" s="59" t="str">
        <f>IF($K741="", "", SUMIF('Drinks List'!DR$11:DR$1010, $K741, 'Drinks List'!DQ$11:DQ$1010))</f>
        <v/>
      </c>
      <c r="AN741" s="21"/>
      <c r="AO741" s="59" t="str">
        <f>IF($K741="", "", SUMIF('Drinks List'!DT$11:DT$1010, $K741, 'Drinks List'!DS$11:DS$1010))</f>
        <v/>
      </c>
      <c r="AP741" s="21"/>
      <c r="AQ741" s="59" t="str">
        <f>IF($K741="", "", SUMIF('Drinks List'!DV$11:DV$1010, $K741, 'Drinks List'!DU$11:DU$1010))</f>
        <v/>
      </c>
      <c r="AR741" s="21"/>
      <c r="AS741" s="59" t="str">
        <f>IF($K741="", "", SUMIF('Drinks List'!DX$11:DX$1010, $K741, 'Drinks List'!DW$11:DW$1010))</f>
        <v/>
      </c>
      <c r="AT741" s="21"/>
      <c r="AU741" s="59" t="str">
        <f>IF($K741="", "", SUMIF('Drinks List'!DZ$11:DZ$1010, $K741, 'Drinks List'!DY$11:DY$1010))</f>
        <v/>
      </c>
      <c r="AV741" s="21"/>
      <c r="AW741" s="59" t="str">
        <f>IF($K741="", "", SUMIF('Drinks List'!EB$11:EB$1010, $K741, 'Drinks List'!EA$11:EA$1010))</f>
        <v/>
      </c>
      <c r="AX741" s="21"/>
      <c r="AY741" s="59" t="str">
        <f>IF($K741="", "", SUMIF('Drinks List'!ED$11:ED$1010, $K741, 'Drinks List'!EC$11:EC$1010))</f>
        <v/>
      </c>
      <c r="AZ741" s="21"/>
      <c r="BA741" s="59" t="str">
        <f>IF($K741="", "", SUMIF('Drinks List'!EF$11:EF$1010, $K741, 'Drinks List'!EE$11:EE$1010))</f>
        <v/>
      </c>
      <c r="BB741" s="21"/>
      <c r="BC741" s="59" t="str">
        <f>IF($K741="", "", SUMIF('Drinks List'!EH$11:EH$1010, $K741, 'Drinks List'!EG$11:EG$1010))</f>
        <v/>
      </c>
      <c r="BD741" s="21"/>
      <c r="BE741" s="59" t="str">
        <f>IF($K741="", "", SUMIF('Drinks List'!EJ$11:EJ$1010, $K741, 'Drinks List'!EI$11:EI$1010))</f>
        <v/>
      </c>
      <c r="BF741" s="21"/>
      <c r="BG741" s="59" t="str">
        <f>IF($K741="", "", SUMIF('Drinks List'!EL$11:EL$1010, $K741, 'Drinks List'!EK$11:EK$1010))</f>
        <v/>
      </c>
      <c r="BH741" s="21"/>
      <c r="BI741" s="59" t="str">
        <f>IF($K741="", "", SUMIF('Drinks List'!EN$11:EN$1010, $K741, 'Drinks List'!EM$11:EM$1010))</f>
        <v/>
      </c>
      <c r="BJ741" s="21"/>
      <c r="BK741" s="59" t="str">
        <f>IF($K741="", "", SUMIF('Drinks List'!EP$11:EP$1010, $K741, 'Drinks List'!EO$11:EO$1010))</f>
        <v/>
      </c>
      <c r="BL741" s="21"/>
      <c r="BM741" s="59" t="str">
        <f>IF($K741="", "", SUMIF('Drinks List'!ER$11:ER$1010, $K741, 'Drinks List'!EQ$11:EQ$1010))</f>
        <v/>
      </c>
      <c r="BN741" s="21"/>
      <c r="BO741" s="65" t="str">
        <f>IF($K741="", "", SUMIF('Drinks List'!ET$11:ET$1010, $K741, 'Drinks List'!ES$11:ES$1010))</f>
        <v/>
      </c>
      <c r="BQ741" s="120" t="str">
        <f t="shared" si="233"/>
        <v/>
      </c>
      <c r="BR741" s="62" t="str">
        <f t="shared" si="234"/>
        <v/>
      </c>
      <c r="BS741" s="76" t="str">
        <f>IF(BQ741="", "", COUNTIF(BQ$11:BQ$1010, "&gt;"&amp;BQ741)+1+COUNTIF(BQ$11:BQ741, BQ741)-1)</f>
        <v/>
      </c>
      <c r="BT741" s="76" t="str">
        <f>IF(BR741="", "", COUNTIF(BR$11:BR$1010, "&lt;"&amp;BR741)+1+COUNTIF(BR$11:BR741, BR741)-1)</f>
        <v/>
      </c>
      <c r="BV741" s="76" t="str">
        <f t="shared" si="235"/>
        <v/>
      </c>
      <c r="BW741" s="124" t="str">
        <f t="shared" si="236"/>
        <v/>
      </c>
      <c r="BX741" s="115" t="str">
        <f t="shared" si="237"/>
        <v/>
      </c>
      <c r="BY741" s="125" t="str">
        <f t="shared" si="238"/>
        <v/>
      </c>
      <c r="CA741" s="106" t="str">
        <f t="shared" si="239"/>
        <v/>
      </c>
      <c r="CB741" s="22" t="str">
        <f t="shared" si="240"/>
        <v/>
      </c>
      <c r="CD741" s="76" t="str">
        <f>IF($J741="", "", IF($BV741=0, "", COUNTIF($J$11:$J$1010, "&lt;"&amp;$J741)+1+COUNTIF($J$11:$J741, $J741)-1))</f>
        <v/>
      </c>
    </row>
    <row r="742" spans="1:82" x14ac:dyDescent="0.25">
      <c r="A742" s="31"/>
      <c r="B742" s="19" t="str">
        <f t="shared" si="221"/>
        <v/>
      </c>
      <c r="C742" s="20" t="str">
        <f t="shared" si="222"/>
        <v/>
      </c>
      <c r="D742" s="29" t="str">
        <f t="shared" si="223"/>
        <v/>
      </c>
      <c r="E742" s="22" t="str">
        <f t="shared" si="224"/>
        <v/>
      </c>
      <c r="F742" s="31"/>
      <c r="G742" s="301"/>
      <c r="H742" s="302"/>
      <c r="I742" s="303"/>
      <c r="J742" s="304"/>
      <c r="K742" s="283"/>
      <c r="L742" s="305"/>
      <c r="M742" s="285"/>
      <c r="N742" s="287"/>
      <c r="O742" s="31"/>
      <c r="P742" s="19" t="str">
        <f t="shared" si="225"/>
        <v/>
      </c>
      <c r="Q742" s="20" t="str">
        <f t="shared" si="226"/>
        <v/>
      </c>
      <c r="R742" s="29" t="str">
        <f t="shared" si="227"/>
        <v/>
      </c>
      <c r="S742" s="22" t="str">
        <f t="shared" si="228"/>
        <v/>
      </c>
      <c r="T742" s="31"/>
      <c r="U742" s="69" t="str">
        <f t="shared" si="229"/>
        <v/>
      </c>
      <c r="V742" s="31"/>
      <c r="X742" s="76" t="str">
        <f t="shared" si="230"/>
        <v/>
      </c>
      <c r="Z742" s="76" t="str">
        <f t="shared" si="231"/>
        <v/>
      </c>
      <c r="AA742" s="76" t="str">
        <f t="shared" si="232"/>
        <v/>
      </c>
      <c r="AC742" s="19" t="str">
        <f>IF($K742="", "", SUMIF('Drinks List'!DH$11:DH$1010, $K742, 'Drinks List'!DG$11:DG$1010))</f>
        <v/>
      </c>
      <c r="AD742" s="21"/>
      <c r="AE742" s="59" t="str">
        <f>IF($K742="", "", SUMIF('Drinks List'!DJ$11:DJ$1010, $K742, 'Drinks List'!DI$11:DI$1010))</f>
        <v/>
      </c>
      <c r="AF742" s="21"/>
      <c r="AG742" s="59" t="str">
        <f>IF($K742="", "", SUMIF('Drinks List'!DL$11:DL$1010, $K742, 'Drinks List'!DK$11:DK$1010))</f>
        <v/>
      </c>
      <c r="AH742" s="21"/>
      <c r="AI742" s="59" t="str">
        <f>IF($K742="", "", SUMIF('Drinks List'!DN$11:DN$1010, $K742, 'Drinks List'!DM$11:DM$1010))</f>
        <v/>
      </c>
      <c r="AJ742" s="21"/>
      <c r="AK742" s="59" t="str">
        <f>IF($K742="", "", SUMIF('Drinks List'!DP$11:DP$1010, $K742, 'Drinks List'!DO$11:DO$1010))</f>
        <v/>
      </c>
      <c r="AL742" s="21"/>
      <c r="AM742" s="59" t="str">
        <f>IF($K742="", "", SUMIF('Drinks List'!DR$11:DR$1010, $K742, 'Drinks List'!DQ$11:DQ$1010))</f>
        <v/>
      </c>
      <c r="AN742" s="21"/>
      <c r="AO742" s="59" t="str">
        <f>IF($K742="", "", SUMIF('Drinks List'!DT$11:DT$1010, $K742, 'Drinks List'!DS$11:DS$1010))</f>
        <v/>
      </c>
      <c r="AP742" s="21"/>
      <c r="AQ742" s="59" t="str">
        <f>IF($K742="", "", SUMIF('Drinks List'!DV$11:DV$1010, $K742, 'Drinks List'!DU$11:DU$1010))</f>
        <v/>
      </c>
      <c r="AR742" s="21"/>
      <c r="AS742" s="59" t="str">
        <f>IF($K742="", "", SUMIF('Drinks List'!DX$11:DX$1010, $K742, 'Drinks List'!DW$11:DW$1010))</f>
        <v/>
      </c>
      <c r="AT742" s="21"/>
      <c r="AU742" s="59" t="str">
        <f>IF($K742="", "", SUMIF('Drinks List'!DZ$11:DZ$1010, $K742, 'Drinks List'!DY$11:DY$1010))</f>
        <v/>
      </c>
      <c r="AV742" s="21"/>
      <c r="AW742" s="59" t="str">
        <f>IF($K742="", "", SUMIF('Drinks List'!EB$11:EB$1010, $K742, 'Drinks List'!EA$11:EA$1010))</f>
        <v/>
      </c>
      <c r="AX742" s="21"/>
      <c r="AY742" s="59" t="str">
        <f>IF($K742="", "", SUMIF('Drinks List'!ED$11:ED$1010, $K742, 'Drinks List'!EC$11:EC$1010))</f>
        <v/>
      </c>
      <c r="AZ742" s="21"/>
      <c r="BA742" s="59" t="str">
        <f>IF($K742="", "", SUMIF('Drinks List'!EF$11:EF$1010, $K742, 'Drinks List'!EE$11:EE$1010))</f>
        <v/>
      </c>
      <c r="BB742" s="21"/>
      <c r="BC742" s="59" t="str">
        <f>IF($K742="", "", SUMIF('Drinks List'!EH$11:EH$1010, $K742, 'Drinks List'!EG$11:EG$1010))</f>
        <v/>
      </c>
      <c r="BD742" s="21"/>
      <c r="BE742" s="59" t="str">
        <f>IF($K742="", "", SUMIF('Drinks List'!EJ$11:EJ$1010, $K742, 'Drinks List'!EI$11:EI$1010))</f>
        <v/>
      </c>
      <c r="BF742" s="21"/>
      <c r="BG742" s="59" t="str">
        <f>IF($K742="", "", SUMIF('Drinks List'!EL$11:EL$1010, $K742, 'Drinks List'!EK$11:EK$1010))</f>
        <v/>
      </c>
      <c r="BH742" s="21"/>
      <c r="BI742" s="59" t="str">
        <f>IF($K742="", "", SUMIF('Drinks List'!EN$11:EN$1010, $K742, 'Drinks List'!EM$11:EM$1010))</f>
        <v/>
      </c>
      <c r="BJ742" s="21"/>
      <c r="BK742" s="59" t="str">
        <f>IF($K742="", "", SUMIF('Drinks List'!EP$11:EP$1010, $K742, 'Drinks List'!EO$11:EO$1010))</f>
        <v/>
      </c>
      <c r="BL742" s="21"/>
      <c r="BM742" s="59" t="str">
        <f>IF($K742="", "", SUMIF('Drinks List'!ER$11:ER$1010, $K742, 'Drinks List'!EQ$11:EQ$1010))</f>
        <v/>
      </c>
      <c r="BN742" s="21"/>
      <c r="BO742" s="65" t="str">
        <f>IF($K742="", "", SUMIF('Drinks List'!ET$11:ET$1010, $K742, 'Drinks List'!ES$11:ES$1010))</f>
        <v/>
      </c>
      <c r="BQ742" s="120" t="str">
        <f t="shared" si="233"/>
        <v/>
      </c>
      <c r="BR742" s="62" t="str">
        <f t="shared" si="234"/>
        <v/>
      </c>
      <c r="BS742" s="76" t="str">
        <f>IF(BQ742="", "", COUNTIF(BQ$11:BQ$1010, "&gt;"&amp;BQ742)+1+COUNTIF(BQ$11:BQ742, BQ742)-1)</f>
        <v/>
      </c>
      <c r="BT742" s="76" t="str">
        <f>IF(BR742="", "", COUNTIF(BR$11:BR$1010, "&lt;"&amp;BR742)+1+COUNTIF(BR$11:BR742, BR742)-1)</f>
        <v/>
      </c>
      <c r="BV742" s="76" t="str">
        <f t="shared" si="235"/>
        <v/>
      </c>
      <c r="BW742" s="124" t="str">
        <f t="shared" si="236"/>
        <v/>
      </c>
      <c r="BX742" s="115" t="str">
        <f t="shared" si="237"/>
        <v/>
      </c>
      <c r="BY742" s="125" t="str">
        <f t="shared" si="238"/>
        <v/>
      </c>
      <c r="CA742" s="106" t="str">
        <f t="shared" si="239"/>
        <v/>
      </c>
      <c r="CB742" s="22" t="str">
        <f t="shared" si="240"/>
        <v/>
      </c>
      <c r="CD742" s="76" t="str">
        <f>IF($J742="", "", IF($BV742=0, "", COUNTIF($J$11:$J$1010, "&lt;"&amp;$J742)+1+COUNTIF($J$11:$J742, $J742)-1))</f>
        <v/>
      </c>
    </row>
    <row r="743" spans="1:82" x14ac:dyDescent="0.25">
      <c r="A743" s="31"/>
      <c r="B743" s="19" t="str">
        <f t="shared" si="221"/>
        <v/>
      </c>
      <c r="C743" s="20" t="str">
        <f t="shared" si="222"/>
        <v/>
      </c>
      <c r="D743" s="29" t="str">
        <f t="shared" si="223"/>
        <v/>
      </c>
      <c r="E743" s="22" t="str">
        <f t="shared" si="224"/>
        <v/>
      </c>
      <c r="F743" s="31"/>
      <c r="G743" s="301"/>
      <c r="H743" s="302"/>
      <c r="I743" s="303"/>
      <c r="J743" s="304"/>
      <c r="K743" s="283"/>
      <c r="L743" s="305"/>
      <c r="M743" s="285"/>
      <c r="N743" s="287"/>
      <c r="O743" s="31"/>
      <c r="P743" s="19" t="str">
        <f t="shared" si="225"/>
        <v/>
      </c>
      <c r="Q743" s="20" t="str">
        <f t="shared" si="226"/>
        <v/>
      </c>
      <c r="R743" s="29" t="str">
        <f t="shared" si="227"/>
        <v/>
      </c>
      <c r="S743" s="22" t="str">
        <f t="shared" si="228"/>
        <v/>
      </c>
      <c r="T743" s="31"/>
      <c r="U743" s="69" t="str">
        <f t="shared" si="229"/>
        <v/>
      </c>
      <c r="V743" s="31"/>
      <c r="X743" s="76" t="str">
        <f t="shared" si="230"/>
        <v/>
      </c>
      <c r="Z743" s="76" t="str">
        <f t="shared" si="231"/>
        <v/>
      </c>
      <c r="AA743" s="76" t="str">
        <f t="shared" si="232"/>
        <v/>
      </c>
      <c r="AC743" s="19" t="str">
        <f>IF($K743="", "", SUMIF('Drinks List'!DH$11:DH$1010, $K743, 'Drinks List'!DG$11:DG$1010))</f>
        <v/>
      </c>
      <c r="AD743" s="21"/>
      <c r="AE743" s="59" t="str">
        <f>IF($K743="", "", SUMIF('Drinks List'!DJ$11:DJ$1010, $K743, 'Drinks List'!DI$11:DI$1010))</f>
        <v/>
      </c>
      <c r="AF743" s="21"/>
      <c r="AG743" s="59" t="str">
        <f>IF($K743="", "", SUMIF('Drinks List'!DL$11:DL$1010, $K743, 'Drinks List'!DK$11:DK$1010))</f>
        <v/>
      </c>
      <c r="AH743" s="21"/>
      <c r="AI743" s="59" t="str">
        <f>IF($K743="", "", SUMIF('Drinks List'!DN$11:DN$1010, $K743, 'Drinks List'!DM$11:DM$1010))</f>
        <v/>
      </c>
      <c r="AJ743" s="21"/>
      <c r="AK743" s="59" t="str">
        <f>IF($K743="", "", SUMIF('Drinks List'!DP$11:DP$1010, $K743, 'Drinks List'!DO$11:DO$1010))</f>
        <v/>
      </c>
      <c r="AL743" s="21"/>
      <c r="AM743" s="59" t="str">
        <f>IF($K743="", "", SUMIF('Drinks List'!DR$11:DR$1010, $K743, 'Drinks List'!DQ$11:DQ$1010))</f>
        <v/>
      </c>
      <c r="AN743" s="21"/>
      <c r="AO743" s="59" t="str">
        <f>IF($K743="", "", SUMIF('Drinks List'!DT$11:DT$1010, $K743, 'Drinks List'!DS$11:DS$1010))</f>
        <v/>
      </c>
      <c r="AP743" s="21"/>
      <c r="AQ743" s="59" t="str">
        <f>IF($K743="", "", SUMIF('Drinks List'!DV$11:DV$1010, $K743, 'Drinks List'!DU$11:DU$1010))</f>
        <v/>
      </c>
      <c r="AR743" s="21"/>
      <c r="AS743" s="59" t="str">
        <f>IF($K743="", "", SUMIF('Drinks List'!DX$11:DX$1010, $K743, 'Drinks List'!DW$11:DW$1010))</f>
        <v/>
      </c>
      <c r="AT743" s="21"/>
      <c r="AU743" s="59" t="str">
        <f>IF($K743="", "", SUMIF('Drinks List'!DZ$11:DZ$1010, $K743, 'Drinks List'!DY$11:DY$1010))</f>
        <v/>
      </c>
      <c r="AV743" s="21"/>
      <c r="AW743" s="59" t="str">
        <f>IF($K743="", "", SUMIF('Drinks List'!EB$11:EB$1010, $K743, 'Drinks List'!EA$11:EA$1010))</f>
        <v/>
      </c>
      <c r="AX743" s="21"/>
      <c r="AY743" s="59" t="str">
        <f>IF($K743="", "", SUMIF('Drinks List'!ED$11:ED$1010, $K743, 'Drinks List'!EC$11:EC$1010))</f>
        <v/>
      </c>
      <c r="AZ743" s="21"/>
      <c r="BA743" s="59" t="str">
        <f>IF($K743="", "", SUMIF('Drinks List'!EF$11:EF$1010, $K743, 'Drinks List'!EE$11:EE$1010))</f>
        <v/>
      </c>
      <c r="BB743" s="21"/>
      <c r="BC743" s="59" t="str">
        <f>IF($K743="", "", SUMIF('Drinks List'!EH$11:EH$1010, $K743, 'Drinks List'!EG$11:EG$1010))</f>
        <v/>
      </c>
      <c r="BD743" s="21"/>
      <c r="BE743" s="59" t="str">
        <f>IF($K743="", "", SUMIF('Drinks List'!EJ$11:EJ$1010, $K743, 'Drinks List'!EI$11:EI$1010))</f>
        <v/>
      </c>
      <c r="BF743" s="21"/>
      <c r="BG743" s="59" t="str">
        <f>IF($K743="", "", SUMIF('Drinks List'!EL$11:EL$1010, $K743, 'Drinks List'!EK$11:EK$1010))</f>
        <v/>
      </c>
      <c r="BH743" s="21"/>
      <c r="BI743" s="59" t="str">
        <f>IF($K743="", "", SUMIF('Drinks List'!EN$11:EN$1010, $K743, 'Drinks List'!EM$11:EM$1010))</f>
        <v/>
      </c>
      <c r="BJ743" s="21"/>
      <c r="BK743" s="59" t="str">
        <f>IF($K743="", "", SUMIF('Drinks List'!EP$11:EP$1010, $K743, 'Drinks List'!EO$11:EO$1010))</f>
        <v/>
      </c>
      <c r="BL743" s="21"/>
      <c r="BM743" s="59" t="str">
        <f>IF($K743="", "", SUMIF('Drinks List'!ER$11:ER$1010, $K743, 'Drinks List'!EQ$11:EQ$1010))</f>
        <v/>
      </c>
      <c r="BN743" s="21"/>
      <c r="BO743" s="65" t="str">
        <f>IF($K743="", "", SUMIF('Drinks List'!ET$11:ET$1010, $K743, 'Drinks List'!ES$11:ES$1010))</f>
        <v/>
      </c>
      <c r="BQ743" s="120" t="str">
        <f t="shared" si="233"/>
        <v/>
      </c>
      <c r="BR743" s="62" t="str">
        <f t="shared" si="234"/>
        <v/>
      </c>
      <c r="BS743" s="76" t="str">
        <f>IF(BQ743="", "", COUNTIF(BQ$11:BQ$1010, "&gt;"&amp;BQ743)+1+COUNTIF(BQ$11:BQ743, BQ743)-1)</f>
        <v/>
      </c>
      <c r="BT743" s="76" t="str">
        <f>IF(BR743="", "", COUNTIF(BR$11:BR$1010, "&lt;"&amp;BR743)+1+COUNTIF(BR$11:BR743, BR743)-1)</f>
        <v/>
      </c>
      <c r="BV743" s="76" t="str">
        <f t="shared" si="235"/>
        <v/>
      </c>
      <c r="BW743" s="124" t="str">
        <f t="shared" si="236"/>
        <v/>
      </c>
      <c r="BX743" s="115" t="str">
        <f t="shared" si="237"/>
        <v/>
      </c>
      <c r="BY743" s="125" t="str">
        <f t="shared" si="238"/>
        <v/>
      </c>
      <c r="CA743" s="106" t="str">
        <f t="shared" si="239"/>
        <v/>
      </c>
      <c r="CB743" s="22" t="str">
        <f t="shared" si="240"/>
        <v/>
      </c>
      <c r="CD743" s="76" t="str">
        <f>IF($J743="", "", IF($BV743=0, "", COUNTIF($J$11:$J$1010, "&lt;"&amp;$J743)+1+COUNTIF($J$11:$J743, $J743)-1))</f>
        <v/>
      </c>
    </row>
    <row r="744" spans="1:82" x14ac:dyDescent="0.25">
      <c r="A744" s="31"/>
      <c r="B744" s="19" t="str">
        <f t="shared" si="221"/>
        <v/>
      </c>
      <c r="C744" s="20" t="str">
        <f t="shared" si="222"/>
        <v/>
      </c>
      <c r="D744" s="29" t="str">
        <f t="shared" si="223"/>
        <v/>
      </c>
      <c r="E744" s="22" t="str">
        <f t="shared" si="224"/>
        <v/>
      </c>
      <c r="F744" s="31"/>
      <c r="G744" s="301"/>
      <c r="H744" s="302"/>
      <c r="I744" s="303"/>
      <c r="J744" s="304"/>
      <c r="K744" s="283"/>
      <c r="L744" s="305"/>
      <c r="M744" s="285"/>
      <c r="N744" s="287"/>
      <c r="O744" s="31"/>
      <c r="P744" s="19" t="str">
        <f t="shared" si="225"/>
        <v/>
      </c>
      <c r="Q744" s="20" t="str">
        <f t="shared" si="226"/>
        <v/>
      </c>
      <c r="R744" s="29" t="str">
        <f t="shared" si="227"/>
        <v/>
      </c>
      <c r="S744" s="22" t="str">
        <f t="shared" si="228"/>
        <v/>
      </c>
      <c r="T744" s="31"/>
      <c r="U744" s="69" t="str">
        <f t="shared" si="229"/>
        <v/>
      </c>
      <c r="V744" s="31"/>
      <c r="X744" s="76" t="str">
        <f t="shared" si="230"/>
        <v/>
      </c>
      <c r="Z744" s="76" t="str">
        <f t="shared" si="231"/>
        <v/>
      </c>
      <c r="AA744" s="76" t="str">
        <f t="shared" si="232"/>
        <v/>
      </c>
      <c r="AC744" s="19" t="str">
        <f>IF($K744="", "", SUMIF('Drinks List'!DH$11:DH$1010, $K744, 'Drinks List'!DG$11:DG$1010))</f>
        <v/>
      </c>
      <c r="AD744" s="21"/>
      <c r="AE744" s="59" t="str">
        <f>IF($K744="", "", SUMIF('Drinks List'!DJ$11:DJ$1010, $K744, 'Drinks List'!DI$11:DI$1010))</f>
        <v/>
      </c>
      <c r="AF744" s="21"/>
      <c r="AG744" s="59" t="str">
        <f>IF($K744="", "", SUMIF('Drinks List'!DL$11:DL$1010, $K744, 'Drinks List'!DK$11:DK$1010))</f>
        <v/>
      </c>
      <c r="AH744" s="21"/>
      <c r="AI744" s="59" t="str">
        <f>IF($K744="", "", SUMIF('Drinks List'!DN$11:DN$1010, $K744, 'Drinks List'!DM$11:DM$1010))</f>
        <v/>
      </c>
      <c r="AJ744" s="21"/>
      <c r="AK744" s="59" t="str">
        <f>IF($K744="", "", SUMIF('Drinks List'!DP$11:DP$1010, $K744, 'Drinks List'!DO$11:DO$1010))</f>
        <v/>
      </c>
      <c r="AL744" s="21"/>
      <c r="AM744" s="59" t="str">
        <f>IF($K744="", "", SUMIF('Drinks List'!DR$11:DR$1010, $K744, 'Drinks List'!DQ$11:DQ$1010))</f>
        <v/>
      </c>
      <c r="AN744" s="21"/>
      <c r="AO744" s="59" t="str">
        <f>IF($K744="", "", SUMIF('Drinks List'!DT$11:DT$1010, $K744, 'Drinks List'!DS$11:DS$1010))</f>
        <v/>
      </c>
      <c r="AP744" s="21"/>
      <c r="AQ744" s="59" t="str">
        <f>IF($K744="", "", SUMIF('Drinks List'!DV$11:DV$1010, $K744, 'Drinks List'!DU$11:DU$1010))</f>
        <v/>
      </c>
      <c r="AR744" s="21"/>
      <c r="AS744" s="59" t="str">
        <f>IF($K744="", "", SUMIF('Drinks List'!DX$11:DX$1010, $K744, 'Drinks List'!DW$11:DW$1010))</f>
        <v/>
      </c>
      <c r="AT744" s="21"/>
      <c r="AU744" s="59" t="str">
        <f>IF($K744="", "", SUMIF('Drinks List'!DZ$11:DZ$1010, $K744, 'Drinks List'!DY$11:DY$1010))</f>
        <v/>
      </c>
      <c r="AV744" s="21"/>
      <c r="AW744" s="59" t="str">
        <f>IF($K744="", "", SUMIF('Drinks List'!EB$11:EB$1010, $K744, 'Drinks List'!EA$11:EA$1010))</f>
        <v/>
      </c>
      <c r="AX744" s="21"/>
      <c r="AY744" s="59" t="str">
        <f>IF($K744="", "", SUMIF('Drinks List'!ED$11:ED$1010, $K744, 'Drinks List'!EC$11:EC$1010))</f>
        <v/>
      </c>
      <c r="AZ744" s="21"/>
      <c r="BA744" s="59" t="str">
        <f>IF($K744="", "", SUMIF('Drinks List'!EF$11:EF$1010, $K744, 'Drinks List'!EE$11:EE$1010))</f>
        <v/>
      </c>
      <c r="BB744" s="21"/>
      <c r="BC744" s="59" t="str">
        <f>IF($K744="", "", SUMIF('Drinks List'!EH$11:EH$1010, $K744, 'Drinks List'!EG$11:EG$1010))</f>
        <v/>
      </c>
      <c r="BD744" s="21"/>
      <c r="BE744" s="59" t="str">
        <f>IF($K744="", "", SUMIF('Drinks List'!EJ$11:EJ$1010, $K744, 'Drinks List'!EI$11:EI$1010))</f>
        <v/>
      </c>
      <c r="BF744" s="21"/>
      <c r="BG744" s="59" t="str">
        <f>IF($K744="", "", SUMIF('Drinks List'!EL$11:EL$1010, $K744, 'Drinks List'!EK$11:EK$1010))</f>
        <v/>
      </c>
      <c r="BH744" s="21"/>
      <c r="BI744" s="59" t="str">
        <f>IF($K744="", "", SUMIF('Drinks List'!EN$11:EN$1010, $K744, 'Drinks List'!EM$11:EM$1010))</f>
        <v/>
      </c>
      <c r="BJ744" s="21"/>
      <c r="BK744" s="59" t="str">
        <f>IF($K744="", "", SUMIF('Drinks List'!EP$11:EP$1010, $K744, 'Drinks List'!EO$11:EO$1010))</f>
        <v/>
      </c>
      <c r="BL744" s="21"/>
      <c r="BM744" s="59" t="str">
        <f>IF($K744="", "", SUMIF('Drinks List'!ER$11:ER$1010, $K744, 'Drinks List'!EQ$11:EQ$1010))</f>
        <v/>
      </c>
      <c r="BN744" s="21"/>
      <c r="BO744" s="65" t="str">
        <f>IF($K744="", "", SUMIF('Drinks List'!ET$11:ET$1010, $K744, 'Drinks List'!ES$11:ES$1010))</f>
        <v/>
      </c>
      <c r="BQ744" s="120" t="str">
        <f t="shared" si="233"/>
        <v/>
      </c>
      <c r="BR744" s="62" t="str">
        <f t="shared" si="234"/>
        <v/>
      </c>
      <c r="BS744" s="76" t="str">
        <f>IF(BQ744="", "", COUNTIF(BQ$11:BQ$1010, "&gt;"&amp;BQ744)+1+COUNTIF(BQ$11:BQ744, BQ744)-1)</f>
        <v/>
      </c>
      <c r="BT744" s="76" t="str">
        <f>IF(BR744="", "", COUNTIF(BR$11:BR$1010, "&lt;"&amp;BR744)+1+COUNTIF(BR$11:BR744, BR744)-1)</f>
        <v/>
      </c>
      <c r="BV744" s="76" t="str">
        <f t="shared" si="235"/>
        <v/>
      </c>
      <c r="BW744" s="124" t="str">
        <f t="shared" si="236"/>
        <v/>
      </c>
      <c r="BX744" s="115" t="str">
        <f t="shared" si="237"/>
        <v/>
      </c>
      <c r="BY744" s="125" t="str">
        <f t="shared" si="238"/>
        <v/>
      </c>
      <c r="CA744" s="106" t="str">
        <f t="shared" si="239"/>
        <v/>
      </c>
      <c r="CB744" s="22" t="str">
        <f t="shared" si="240"/>
        <v/>
      </c>
      <c r="CD744" s="76" t="str">
        <f>IF($J744="", "", IF($BV744=0, "", COUNTIF($J$11:$J$1010, "&lt;"&amp;$J744)+1+COUNTIF($J$11:$J744, $J744)-1))</f>
        <v/>
      </c>
    </row>
    <row r="745" spans="1:82" x14ac:dyDescent="0.25">
      <c r="A745" s="31"/>
      <c r="B745" s="19" t="str">
        <f t="shared" si="221"/>
        <v/>
      </c>
      <c r="C745" s="20" t="str">
        <f t="shared" si="222"/>
        <v/>
      </c>
      <c r="D745" s="29" t="str">
        <f t="shared" si="223"/>
        <v/>
      </c>
      <c r="E745" s="22" t="str">
        <f t="shared" si="224"/>
        <v/>
      </c>
      <c r="F745" s="31"/>
      <c r="G745" s="301"/>
      <c r="H745" s="302"/>
      <c r="I745" s="303"/>
      <c r="J745" s="304"/>
      <c r="K745" s="283"/>
      <c r="L745" s="305"/>
      <c r="M745" s="285"/>
      <c r="N745" s="287"/>
      <c r="O745" s="31"/>
      <c r="P745" s="19" t="str">
        <f t="shared" si="225"/>
        <v/>
      </c>
      <c r="Q745" s="20" t="str">
        <f t="shared" si="226"/>
        <v/>
      </c>
      <c r="R745" s="29" t="str">
        <f t="shared" si="227"/>
        <v/>
      </c>
      <c r="S745" s="22" t="str">
        <f t="shared" si="228"/>
        <v/>
      </c>
      <c r="T745" s="31"/>
      <c r="U745" s="69" t="str">
        <f t="shared" si="229"/>
        <v/>
      </c>
      <c r="V745" s="31"/>
      <c r="X745" s="76" t="str">
        <f t="shared" si="230"/>
        <v/>
      </c>
      <c r="Z745" s="76" t="str">
        <f t="shared" si="231"/>
        <v/>
      </c>
      <c r="AA745" s="76" t="str">
        <f t="shared" si="232"/>
        <v/>
      </c>
      <c r="AC745" s="19" t="str">
        <f>IF($K745="", "", SUMIF('Drinks List'!DH$11:DH$1010, $K745, 'Drinks List'!DG$11:DG$1010))</f>
        <v/>
      </c>
      <c r="AD745" s="21"/>
      <c r="AE745" s="59" t="str">
        <f>IF($K745="", "", SUMIF('Drinks List'!DJ$11:DJ$1010, $K745, 'Drinks List'!DI$11:DI$1010))</f>
        <v/>
      </c>
      <c r="AF745" s="21"/>
      <c r="AG745" s="59" t="str">
        <f>IF($K745="", "", SUMIF('Drinks List'!DL$11:DL$1010, $K745, 'Drinks List'!DK$11:DK$1010))</f>
        <v/>
      </c>
      <c r="AH745" s="21"/>
      <c r="AI745" s="59" t="str">
        <f>IF($K745="", "", SUMIF('Drinks List'!DN$11:DN$1010, $K745, 'Drinks List'!DM$11:DM$1010))</f>
        <v/>
      </c>
      <c r="AJ745" s="21"/>
      <c r="AK745" s="59" t="str">
        <f>IF($K745="", "", SUMIF('Drinks List'!DP$11:DP$1010, $K745, 'Drinks List'!DO$11:DO$1010))</f>
        <v/>
      </c>
      <c r="AL745" s="21"/>
      <c r="AM745" s="59" t="str">
        <f>IF($K745="", "", SUMIF('Drinks List'!DR$11:DR$1010, $K745, 'Drinks List'!DQ$11:DQ$1010))</f>
        <v/>
      </c>
      <c r="AN745" s="21"/>
      <c r="AO745" s="59" t="str">
        <f>IF($K745="", "", SUMIF('Drinks List'!DT$11:DT$1010, $K745, 'Drinks List'!DS$11:DS$1010))</f>
        <v/>
      </c>
      <c r="AP745" s="21"/>
      <c r="AQ745" s="59" t="str">
        <f>IF($K745="", "", SUMIF('Drinks List'!DV$11:DV$1010, $K745, 'Drinks List'!DU$11:DU$1010))</f>
        <v/>
      </c>
      <c r="AR745" s="21"/>
      <c r="AS745" s="59" t="str">
        <f>IF($K745="", "", SUMIF('Drinks List'!DX$11:DX$1010, $K745, 'Drinks List'!DW$11:DW$1010))</f>
        <v/>
      </c>
      <c r="AT745" s="21"/>
      <c r="AU745" s="59" t="str">
        <f>IF($K745="", "", SUMIF('Drinks List'!DZ$11:DZ$1010, $K745, 'Drinks List'!DY$11:DY$1010))</f>
        <v/>
      </c>
      <c r="AV745" s="21"/>
      <c r="AW745" s="59" t="str">
        <f>IF($K745="", "", SUMIF('Drinks List'!EB$11:EB$1010, $K745, 'Drinks List'!EA$11:EA$1010))</f>
        <v/>
      </c>
      <c r="AX745" s="21"/>
      <c r="AY745" s="59" t="str">
        <f>IF($K745="", "", SUMIF('Drinks List'!ED$11:ED$1010, $K745, 'Drinks List'!EC$11:EC$1010))</f>
        <v/>
      </c>
      <c r="AZ745" s="21"/>
      <c r="BA745" s="59" t="str">
        <f>IF($K745="", "", SUMIF('Drinks List'!EF$11:EF$1010, $K745, 'Drinks List'!EE$11:EE$1010))</f>
        <v/>
      </c>
      <c r="BB745" s="21"/>
      <c r="BC745" s="59" t="str">
        <f>IF($K745="", "", SUMIF('Drinks List'!EH$11:EH$1010, $K745, 'Drinks List'!EG$11:EG$1010))</f>
        <v/>
      </c>
      <c r="BD745" s="21"/>
      <c r="BE745" s="59" t="str">
        <f>IF($K745="", "", SUMIF('Drinks List'!EJ$11:EJ$1010, $K745, 'Drinks List'!EI$11:EI$1010))</f>
        <v/>
      </c>
      <c r="BF745" s="21"/>
      <c r="BG745" s="59" t="str">
        <f>IF($K745="", "", SUMIF('Drinks List'!EL$11:EL$1010, $K745, 'Drinks List'!EK$11:EK$1010))</f>
        <v/>
      </c>
      <c r="BH745" s="21"/>
      <c r="BI745" s="59" t="str">
        <f>IF($K745="", "", SUMIF('Drinks List'!EN$11:EN$1010, $K745, 'Drinks List'!EM$11:EM$1010))</f>
        <v/>
      </c>
      <c r="BJ745" s="21"/>
      <c r="BK745" s="59" t="str">
        <f>IF($K745="", "", SUMIF('Drinks List'!EP$11:EP$1010, $K745, 'Drinks List'!EO$11:EO$1010))</f>
        <v/>
      </c>
      <c r="BL745" s="21"/>
      <c r="BM745" s="59" t="str">
        <f>IF($K745="", "", SUMIF('Drinks List'!ER$11:ER$1010, $K745, 'Drinks List'!EQ$11:EQ$1010))</f>
        <v/>
      </c>
      <c r="BN745" s="21"/>
      <c r="BO745" s="65" t="str">
        <f>IF($K745="", "", SUMIF('Drinks List'!ET$11:ET$1010, $K745, 'Drinks List'!ES$11:ES$1010))</f>
        <v/>
      </c>
      <c r="BQ745" s="120" t="str">
        <f t="shared" si="233"/>
        <v/>
      </c>
      <c r="BR745" s="62" t="str">
        <f t="shared" si="234"/>
        <v/>
      </c>
      <c r="BS745" s="76" t="str">
        <f>IF(BQ745="", "", COUNTIF(BQ$11:BQ$1010, "&gt;"&amp;BQ745)+1+COUNTIF(BQ$11:BQ745, BQ745)-1)</f>
        <v/>
      </c>
      <c r="BT745" s="76" t="str">
        <f>IF(BR745="", "", COUNTIF(BR$11:BR$1010, "&lt;"&amp;BR745)+1+COUNTIF(BR$11:BR745, BR745)-1)</f>
        <v/>
      </c>
      <c r="BV745" s="76" t="str">
        <f t="shared" si="235"/>
        <v/>
      </c>
      <c r="BW745" s="124" t="str">
        <f t="shared" si="236"/>
        <v/>
      </c>
      <c r="BX745" s="115" t="str">
        <f t="shared" si="237"/>
        <v/>
      </c>
      <c r="BY745" s="125" t="str">
        <f t="shared" si="238"/>
        <v/>
      </c>
      <c r="CA745" s="106" t="str">
        <f t="shared" si="239"/>
        <v/>
      </c>
      <c r="CB745" s="22" t="str">
        <f t="shared" si="240"/>
        <v/>
      </c>
      <c r="CD745" s="76" t="str">
        <f>IF($J745="", "", IF($BV745=0, "", COUNTIF($J$11:$J$1010, "&lt;"&amp;$J745)+1+COUNTIF($J$11:$J745, $J745)-1))</f>
        <v/>
      </c>
    </row>
    <row r="746" spans="1:82" x14ac:dyDescent="0.25">
      <c r="A746" s="31"/>
      <c r="B746" s="19" t="str">
        <f t="shared" si="221"/>
        <v/>
      </c>
      <c r="C746" s="20" t="str">
        <f t="shared" si="222"/>
        <v/>
      </c>
      <c r="D746" s="29" t="str">
        <f t="shared" si="223"/>
        <v/>
      </c>
      <c r="E746" s="22" t="str">
        <f t="shared" si="224"/>
        <v/>
      </c>
      <c r="F746" s="31"/>
      <c r="G746" s="301"/>
      <c r="H746" s="302"/>
      <c r="I746" s="303"/>
      <c r="J746" s="304"/>
      <c r="K746" s="283"/>
      <c r="L746" s="305"/>
      <c r="M746" s="285"/>
      <c r="N746" s="287"/>
      <c r="O746" s="31"/>
      <c r="P746" s="19" t="str">
        <f t="shared" si="225"/>
        <v/>
      </c>
      <c r="Q746" s="20" t="str">
        <f t="shared" si="226"/>
        <v/>
      </c>
      <c r="R746" s="29" t="str">
        <f t="shared" si="227"/>
        <v/>
      </c>
      <c r="S746" s="22" t="str">
        <f t="shared" si="228"/>
        <v/>
      </c>
      <c r="T746" s="31"/>
      <c r="U746" s="69" t="str">
        <f t="shared" si="229"/>
        <v/>
      </c>
      <c r="V746" s="31"/>
      <c r="X746" s="76" t="str">
        <f t="shared" si="230"/>
        <v/>
      </c>
      <c r="Z746" s="76" t="str">
        <f t="shared" si="231"/>
        <v/>
      </c>
      <c r="AA746" s="76" t="str">
        <f t="shared" si="232"/>
        <v/>
      </c>
      <c r="AC746" s="19" t="str">
        <f>IF($K746="", "", SUMIF('Drinks List'!DH$11:DH$1010, $K746, 'Drinks List'!DG$11:DG$1010))</f>
        <v/>
      </c>
      <c r="AD746" s="21"/>
      <c r="AE746" s="59" t="str">
        <f>IF($K746="", "", SUMIF('Drinks List'!DJ$11:DJ$1010, $K746, 'Drinks List'!DI$11:DI$1010))</f>
        <v/>
      </c>
      <c r="AF746" s="21"/>
      <c r="AG746" s="59" t="str">
        <f>IF($K746="", "", SUMIF('Drinks List'!DL$11:DL$1010, $K746, 'Drinks List'!DK$11:DK$1010))</f>
        <v/>
      </c>
      <c r="AH746" s="21"/>
      <c r="AI746" s="59" t="str">
        <f>IF($K746="", "", SUMIF('Drinks List'!DN$11:DN$1010, $K746, 'Drinks List'!DM$11:DM$1010))</f>
        <v/>
      </c>
      <c r="AJ746" s="21"/>
      <c r="AK746" s="59" t="str">
        <f>IF($K746="", "", SUMIF('Drinks List'!DP$11:DP$1010, $K746, 'Drinks List'!DO$11:DO$1010))</f>
        <v/>
      </c>
      <c r="AL746" s="21"/>
      <c r="AM746" s="59" t="str">
        <f>IF($K746="", "", SUMIF('Drinks List'!DR$11:DR$1010, $K746, 'Drinks List'!DQ$11:DQ$1010))</f>
        <v/>
      </c>
      <c r="AN746" s="21"/>
      <c r="AO746" s="59" t="str">
        <f>IF($K746="", "", SUMIF('Drinks List'!DT$11:DT$1010, $K746, 'Drinks List'!DS$11:DS$1010))</f>
        <v/>
      </c>
      <c r="AP746" s="21"/>
      <c r="AQ746" s="59" t="str">
        <f>IF($K746="", "", SUMIF('Drinks List'!DV$11:DV$1010, $K746, 'Drinks List'!DU$11:DU$1010))</f>
        <v/>
      </c>
      <c r="AR746" s="21"/>
      <c r="AS746" s="59" t="str">
        <f>IF($K746="", "", SUMIF('Drinks List'!DX$11:DX$1010, $K746, 'Drinks List'!DW$11:DW$1010))</f>
        <v/>
      </c>
      <c r="AT746" s="21"/>
      <c r="AU746" s="59" t="str">
        <f>IF($K746="", "", SUMIF('Drinks List'!DZ$11:DZ$1010, $K746, 'Drinks List'!DY$11:DY$1010))</f>
        <v/>
      </c>
      <c r="AV746" s="21"/>
      <c r="AW746" s="59" t="str">
        <f>IF($K746="", "", SUMIF('Drinks List'!EB$11:EB$1010, $K746, 'Drinks List'!EA$11:EA$1010))</f>
        <v/>
      </c>
      <c r="AX746" s="21"/>
      <c r="AY746" s="59" t="str">
        <f>IF($K746="", "", SUMIF('Drinks List'!ED$11:ED$1010, $K746, 'Drinks List'!EC$11:EC$1010))</f>
        <v/>
      </c>
      <c r="AZ746" s="21"/>
      <c r="BA746" s="59" t="str">
        <f>IF($K746="", "", SUMIF('Drinks List'!EF$11:EF$1010, $K746, 'Drinks List'!EE$11:EE$1010))</f>
        <v/>
      </c>
      <c r="BB746" s="21"/>
      <c r="BC746" s="59" t="str">
        <f>IF($K746="", "", SUMIF('Drinks List'!EH$11:EH$1010, $K746, 'Drinks List'!EG$11:EG$1010))</f>
        <v/>
      </c>
      <c r="BD746" s="21"/>
      <c r="BE746" s="59" t="str">
        <f>IF($K746="", "", SUMIF('Drinks List'!EJ$11:EJ$1010, $K746, 'Drinks List'!EI$11:EI$1010))</f>
        <v/>
      </c>
      <c r="BF746" s="21"/>
      <c r="BG746" s="59" t="str">
        <f>IF($K746="", "", SUMIF('Drinks List'!EL$11:EL$1010, $K746, 'Drinks List'!EK$11:EK$1010))</f>
        <v/>
      </c>
      <c r="BH746" s="21"/>
      <c r="BI746" s="59" t="str">
        <f>IF($K746="", "", SUMIF('Drinks List'!EN$11:EN$1010, $K746, 'Drinks List'!EM$11:EM$1010))</f>
        <v/>
      </c>
      <c r="BJ746" s="21"/>
      <c r="BK746" s="59" t="str">
        <f>IF($K746="", "", SUMIF('Drinks List'!EP$11:EP$1010, $K746, 'Drinks List'!EO$11:EO$1010))</f>
        <v/>
      </c>
      <c r="BL746" s="21"/>
      <c r="BM746" s="59" t="str">
        <f>IF($K746="", "", SUMIF('Drinks List'!ER$11:ER$1010, $K746, 'Drinks List'!EQ$11:EQ$1010))</f>
        <v/>
      </c>
      <c r="BN746" s="21"/>
      <c r="BO746" s="65" t="str">
        <f>IF($K746="", "", SUMIF('Drinks List'!ET$11:ET$1010, $K746, 'Drinks List'!ES$11:ES$1010))</f>
        <v/>
      </c>
      <c r="BQ746" s="120" t="str">
        <f t="shared" si="233"/>
        <v/>
      </c>
      <c r="BR746" s="62" t="str">
        <f t="shared" si="234"/>
        <v/>
      </c>
      <c r="BS746" s="76" t="str">
        <f>IF(BQ746="", "", COUNTIF(BQ$11:BQ$1010, "&gt;"&amp;BQ746)+1+COUNTIF(BQ$11:BQ746, BQ746)-1)</f>
        <v/>
      </c>
      <c r="BT746" s="76" t="str">
        <f>IF(BR746="", "", COUNTIF(BR$11:BR$1010, "&lt;"&amp;BR746)+1+COUNTIF(BR$11:BR746, BR746)-1)</f>
        <v/>
      </c>
      <c r="BV746" s="76" t="str">
        <f t="shared" si="235"/>
        <v/>
      </c>
      <c r="BW746" s="124" t="str">
        <f t="shared" si="236"/>
        <v/>
      </c>
      <c r="BX746" s="115" t="str">
        <f t="shared" si="237"/>
        <v/>
      </c>
      <c r="BY746" s="125" t="str">
        <f t="shared" si="238"/>
        <v/>
      </c>
      <c r="CA746" s="106" t="str">
        <f t="shared" si="239"/>
        <v/>
      </c>
      <c r="CB746" s="22" t="str">
        <f t="shared" si="240"/>
        <v/>
      </c>
      <c r="CD746" s="76" t="str">
        <f>IF($J746="", "", IF($BV746=0, "", COUNTIF($J$11:$J$1010, "&lt;"&amp;$J746)+1+COUNTIF($J$11:$J746, $J746)-1))</f>
        <v/>
      </c>
    </row>
    <row r="747" spans="1:82" x14ac:dyDescent="0.25">
      <c r="A747" s="31"/>
      <c r="B747" s="19" t="str">
        <f t="shared" si="221"/>
        <v/>
      </c>
      <c r="C747" s="20" t="str">
        <f t="shared" si="222"/>
        <v/>
      </c>
      <c r="D747" s="29" t="str">
        <f t="shared" si="223"/>
        <v/>
      </c>
      <c r="E747" s="22" t="str">
        <f t="shared" si="224"/>
        <v/>
      </c>
      <c r="F747" s="31"/>
      <c r="G747" s="301"/>
      <c r="H747" s="302"/>
      <c r="I747" s="303"/>
      <c r="J747" s="304"/>
      <c r="K747" s="283"/>
      <c r="L747" s="305"/>
      <c r="M747" s="285"/>
      <c r="N747" s="287"/>
      <c r="O747" s="31"/>
      <c r="P747" s="19" t="str">
        <f t="shared" si="225"/>
        <v/>
      </c>
      <c r="Q747" s="20" t="str">
        <f t="shared" si="226"/>
        <v/>
      </c>
      <c r="R747" s="29" t="str">
        <f t="shared" si="227"/>
        <v/>
      </c>
      <c r="S747" s="22" t="str">
        <f t="shared" si="228"/>
        <v/>
      </c>
      <c r="T747" s="31"/>
      <c r="U747" s="69" t="str">
        <f t="shared" si="229"/>
        <v/>
      </c>
      <c r="V747" s="31"/>
      <c r="X747" s="76" t="str">
        <f t="shared" si="230"/>
        <v/>
      </c>
      <c r="Z747" s="76" t="str">
        <f t="shared" si="231"/>
        <v/>
      </c>
      <c r="AA747" s="76" t="str">
        <f t="shared" si="232"/>
        <v/>
      </c>
      <c r="AC747" s="19" t="str">
        <f>IF($K747="", "", SUMIF('Drinks List'!DH$11:DH$1010, $K747, 'Drinks List'!DG$11:DG$1010))</f>
        <v/>
      </c>
      <c r="AD747" s="21"/>
      <c r="AE747" s="59" t="str">
        <f>IF($K747="", "", SUMIF('Drinks List'!DJ$11:DJ$1010, $K747, 'Drinks List'!DI$11:DI$1010))</f>
        <v/>
      </c>
      <c r="AF747" s="21"/>
      <c r="AG747" s="59" t="str">
        <f>IF($K747="", "", SUMIF('Drinks List'!DL$11:DL$1010, $K747, 'Drinks List'!DK$11:DK$1010))</f>
        <v/>
      </c>
      <c r="AH747" s="21"/>
      <c r="AI747" s="59" t="str">
        <f>IF($K747="", "", SUMIF('Drinks List'!DN$11:DN$1010, $K747, 'Drinks List'!DM$11:DM$1010))</f>
        <v/>
      </c>
      <c r="AJ747" s="21"/>
      <c r="AK747" s="59" t="str">
        <f>IF($K747="", "", SUMIF('Drinks List'!DP$11:DP$1010, $K747, 'Drinks List'!DO$11:DO$1010))</f>
        <v/>
      </c>
      <c r="AL747" s="21"/>
      <c r="AM747" s="59" t="str">
        <f>IF($K747="", "", SUMIF('Drinks List'!DR$11:DR$1010, $K747, 'Drinks List'!DQ$11:DQ$1010))</f>
        <v/>
      </c>
      <c r="AN747" s="21"/>
      <c r="AO747" s="59" t="str">
        <f>IF($K747="", "", SUMIF('Drinks List'!DT$11:DT$1010, $K747, 'Drinks List'!DS$11:DS$1010))</f>
        <v/>
      </c>
      <c r="AP747" s="21"/>
      <c r="AQ747" s="59" t="str">
        <f>IF($K747="", "", SUMIF('Drinks List'!DV$11:DV$1010, $K747, 'Drinks List'!DU$11:DU$1010))</f>
        <v/>
      </c>
      <c r="AR747" s="21"/>
      <c r="AS747" s="59" t="str">
        <f>IF($K747="", "", SUMIF('Drinks List'!DX$11:DX$1010, $K747, 'Drinks List'!DW$11:DW$1010))</f>
        <v/>
      </c>
      <c r="AT747" s="21"/>
      <c r="AU747" s="59" t="str">
        <f>IF($K747="", "", SUMIF('Drinks List'!DZ$11:DZ$1010, $K747, 'Drinks List'!DY$11:DY$1010))</f>
        <v/>
      </c>
      <c r="AV747" s="21"/>
      <c r="AW747" s="59" t="str">
        <f>IF($K747="", "", SUMIF('Drinks List'!EB$11:EB$1010, $K747, 'Drinks List'!EA$11:EA$1010))</f>
        <v/>
      </c>
      <c r="AX747" s="21"/>
      <c r="AY747" s="59" t="str">
        <f>IF($K747="", "", SUMIF('Drinks List'!ED$11:ED$1010, $K747, 'Drinks List'!EC$11:EC$1010))</f>
        <v/>
      </c>
      <c r="AZ747" s="21"/>
      <c r="BA747" s="59" t="str">
        <f>IF($K747="", "", SUMIF('Drinks List'!EF$11:EF$1010, $K747, 'Drinks List'!EE$11:EE$1010))</f>
        <v/>
      </c>
      <c r="BB747" s="21"/>
      <c r="BC747" s="59" t="str">
        <f>IF($K747="", "", SUMIF('Drinks List'!EH$11:EH$1010, $K747, 'Drinks List'!EG$11:EG$1010))</f>
        <v/>
      </c>
      <c r="BD747" s="21"/>
      <c r="BE747" s="59" t="str">
        <f>IF($K747="", "", SUMIF('Drinks List'!EJ$11:EJ$1010, $K747, 'Drinks List'!EI$11:EI$1010))</f>
        <v/>
      </c>
      <c r="BF747" s="21"/>
      <c r="BG747" s="59" t="str">
        <f>IF($K747="", "", SUMIF('Drinks List'!EL$11:EL$1010, $K747, 'Drinks List'!EK$11:EK$1010))</f>
        <v/>
      </c>
      <c r="BH747" s="21"/>
      <c r="BI747" s="59" t="str">
        <f>IF($K747="", "", SUMIF('Drinks List'!EN$11:EN$1010, $K747, 'Drinks List'!EM$11:EM$1010))</f>
        <v/>
      </c>
      <c r="BJ747" s="21"/>
      <c r="BK747" s="59" t="str">
        <f>IF($K747="", "", SUMIF('Drinks List'!EP$11:EP$1010, $K747, 'Drinks List'!EO$11:EO$1010))</f>
        <v/>
      </c>
      <c r="BL747" s="21"/>
      <c r="BM747" s="59" t="str">
        <f>IF($K747="", "", SUMIF('Drinks List'!ER$11:ER$1010, $K747, 'Drinks List'!EQ$11:EQ$1010))</f>
        <v/>
      </c>
      <c r="BN747" s="21"/>
      <c r="BO747" s="65" t="str">
        <f>IF($K747="", "", SUMIF('Drinks List'!ET$11:ET$1010, $K747, 'Drinks List'!ES$11:ES$1010))</f>
        <v/>
      </c>
      <c r="BQ747" s="120" t="str">
        <f t="shared" si="233"/>
        <v/>
      </c>
      <c r="BR747" s="62" t="str">
        <f t="shared" si="234"/>
        <v/>
      </c>
      <c r="BS747" s="76" t="str">
        <f>IF(BQ747="", "", COUNTIF(BQ$11:BQ$1010, "&gt;"&amp;BQ747)+1+COUNTIF(BQ$11:BQ747, BQ747)-1)</f>
        <v/>
      </c>
      <c r="BT747" s="76" t="str">
        <f>IF(BR747="", "", COUNTIF(BR$11:BR$1010, "&lt;"&amp;BR747)+1+COUNTIF(BR$11:BR747, BR747)-1)</f>
        <v/>
      </c>
      <c r="BV747" s="76" t="str">
        <f t="shared" si="235"/>
        <v/>
      </c>
      <c r="BW747" s="124" t="str">
        <f t="shared" si="236"/>
        <v/>
      </c>
      <c r="BX747" s="115" t="str">
        <f t="shared" si="237"/>
        <v/>
      </c>
      <c r="BY747" s="125" t="str">
        <f t="shared" si="238"/>
        <v/>
      </c>
      <c r="CA747" s="106" t="str">
        <f t="shared" si="239"/>
        <v/>
      </c>
      <c r="CB747" s="22" t="str">
        <f t="shared" si="240"/>
        <v/>
      </c>
      <c r="CD747" s="76" t="str">
        <f>IF($J747="", "", IF($BV747=0, "", COUNTIF($J$11:$J$1010, "&lt;"&amp;$J747)+1+COUNTIF($J$11:$J747, $J747)-1))</f>
        <v/>
      </c>
    </row>
    <row r="748" spans="1:82" x14ac:dyDescent="0.25">
      <c r="A748" s="31"/>
      <c r="B748" s="19" t="str">
        <f t="shared" si="221"/>
        <v/>
      </c>
      <c r="C748" s="20" t="str">
        <f t="shared" si="222"/>
        <v/>
      </c>
      <c r="D748" s="29" t="str">
        <f t="shared" si="223"/>
        <v/>
      </c>
      <c r="E748" s="22" t="str">
        <f t="shared" si="224"/>
        <v/>
      </c>
      <c r="F748" s="31"/>
      <c r="G748" s="301"/>
      <c r="H748" s="302"/>
      <c r="I748" s="303"/>
      <c r="J748" s="304"/>
      <c r="K748" s="283"/>
      <c r="L748" s="305"/>
      <c r="M748" s="285"/>
      <c r="N748" s="287"/>
      <c r="O748" s="31"/>
      <c r="P748" s="19" t="str">
        <f t="shared" si="225"/>
        <v/>
      </c>
      <c r="Q748" s="20" t="str">
        <f t="shared" si="226"/>
        <v/>
      </c>
      <c r="R748" s="29" t="str">
        <f t="shared" si="227"/>
        <v/>
      </c>
      <c r="S748" s="22" t="str">
        <f t="shared" si="228"/>
        <v/>
      </c>
      <c r="T748" s="31"/>
      <c r="U748" s="69" t="str">
        <f t="shared" si="229"/>
        <v/>
      </c>
      <c r="V748" s="31"/>
      <c r="X748" s="76" t="str">
        <f t="shared" si="230"/>
        <v/>
      </c>
      <c r="Z748" s="76" t="str">
        <f t="shared" si="231"/>
        <v/>
      </c>
      <c r="AA748" s="76" t="str">
        <f t="shared" si="232"/>
        <v/>
      </c>
      <c r="AC748" s="19" t="str">
        <f>IF($K748="", "", SUMIF('Drinks List'!DH$11:DH$1010, $K748, 'Drinks List'!DG$11:DG$1010))</f>
        <v/>
      </c>
      <c r="AD748" s="21"/>
      <c r="AE748" s="59" t="str">
        <f>IF($K748="", "", SUMIF('Drinks List'!DJ$11:DJ$1010, $K748, 'Drinks List'!DI$11:DI$1010))</f>
        <v/>
      </c>
      <c r="AF748" s="21"/>
      <c r="AG748" s="59" t="str">
        <f>IF($K748="", "", SUMIF('Drinks List'!DL$11:DL$1010, $K748, 'Drinks List'!DK$11:DK$1010))</f>
        <v/>
      </c>
      <c r="AH748" s="21"/>
      <c r="AI748" s="59" t="str">
        <f>IF($K748="", "", SUMIF('Drinks List'!DN$11:DN$1010, $K748, 'Drinks List'!DM$11:DM$1010))</f>
        <v/>
      </c>
      <c r="AJ748" s="21"/>
      <c r="AK748" s="59" t="str">
        <f>IF($K748="", "", SUMIF('Drinks List'!DP$11:DP$1010, $K748, 'Drinks List'!DO$11:DO$1010))</f>
        <v/>
      </c>
      <c r="AL748" s="21"/>
      <c r="AM748" s="59" t="str">
        <f>IF($K748="", "", SUMIF('Drinks List'!DR$11:DR$1010, $K748, 'Drinks List'!DQ$11:DQ$1010))</f>
        <v/>
      </c>
      <c r="AN748" s="21"/>
      <c r="AO748" s="59" t="str">
        <f>IF($K748="", "", SUMIF('Drinks List'!DT$11:DT$1010, $K748, 'Drinks List'!DS$11:DS$1010))</f>
        <v/>
      </c>
      <c r="AP748" s="21"/>
      <c r="AQ748" s="59" t="str">
        <f>IF($K748="", "", SUMIF('Drinks List'!DV$11:DV$1010, $K748, 'Drinks List'!DU$11:DU$1010))</f>
        <v/>
      </c>
      <c r="AR748" s="21"/>
      <c r="AS748" s="59" t="str">
        <f>IF($K748="", "", SUMIF('Drinks List'!DX$11:DX$1010, $K748, 'Drinks List'!DW$11:DW$1010))</f>
        <v/>
      </c>
      <c r="AT748" s="21"/>
      <c r="AU748" s="59" t="str">
        <f>IF($K748="", "", SUMIF('Drinks List'!DZ$11:DZ$1010, $K748, 'Drinks List'!DY$11:DY$1010))</f>
        <v/>
      </c>
      <c r="AV748" s="21"/>
      <c r="AW748" s="59" t="str">
        <f>IF($K748="", "", SUMIF('Drinks List'!EB$11:EB$1010, $K748, 'Drinks List'!EA$11:EA$1010))</f>
        <v/>
      </c>
      <c r="AX748" s="21"/>
      <c r="AY748" s="59" t="str">
        <f>IF($K748="", "", SUMIF('Drinks List'!ED$11:ED$1010, $K748, 'Drinks List'!EC$11:EC$1010))</f>
        <v/>
      </c>
      <c r="AZ748" s="21"/>
      <c r="BA748" s="59" t="str">
        <f>IF($K748="", "", SUMIF('Drinks List'!EF$11:EF$1010, $K748, 'Drinks List'!EE$11:EE$1010))</f>
        <v/>
      </c>
      <c r="BB748" s="21"/>
      <c r="BC748" s="59" t="str">
        <f>IF($K748="", "", SUMIF('Drinks List'!EH$11:EH$1010, $K748, 'Drinks List'!EG$11:EG$1010))</f>
        <v/>
      </c>
      <c r="BD748" s="21"/>
      <c r="BE748" s="59" t="str">
        <f>IF($K748="", "", SUMIF('Drinks List'!EJ$11:EJ$1010, $K748, 'Drinks List'!EI$11:EI$1010))</f>
        <v/>
      </c>
      <c r="BF748" s="21"/>
      <c r="BG748" s="59" t="str">
        <f>IF($K748="", "", SUMIF('Drinks List'!EL$11:EL$1010, $K748, 'Drinks List'!EK$11:EK$1010))</f>
        <v/>
      </c>
      <c r="BH748" s="21"/>
      <c r="BI748" s="59" t="str">
        <f>IF($K748="", "", SUMIF('Drinks List'!EN$11:EN$1010, $K748, 'Drinks List'!EM$11:EM$1010))</f>
        <v/>
      </c>
      <c r="BJ748" s="21"/>
      <c r="BK748" s="59" t="str">
        <f>IF($K748="", "", SUMIF('Drinks List'!EP$11:EP$1010, $K748, 'Drinks List'!EO$11:EO$1010))</f>
        <v/>
      </c>
      <c r="BL748" s="21"/>
      <c r="BM748" s="59" t="str">
        <f>IF($K748="", "", SUMIF('Drinks List'!ER$11:ER$1010, $K748, 'Drinks List'!EQ$11:EQ$1010))</f>
        <v/>
      </c>
      <c r="BN748" s="21"/>
      <c r="BO748" s="65" t="str">
        <f>IF($K748="", "", SUMIF('Drinks List'!ET$11:ET$1010, $K748, 'Drinks List'!ES$11:ES$1010))</f>
        <v/>
      </c>
      <c r="BQ748" s="120" t="str">
        <f t="shared" si="233"/>
        <v/>
      </c>
      <c r="BR748" s="62" t="str">
        <f t="shared" si="234"/>
        <v/>
      </c>
      <c r="BS748" s="76" t="str">
        <f>IF(BQ748="", "", COUNTIF(BQ$11:BQ$1010, "&gt;"&amp;BQ748)+1+COUNTIF(BQ$11:BQ748, BQ748)-1)</f>
        <v/>
      </c>
      <c r="BT748" s="76" t="str">
        <f>IF(BR748="", "", COUNTIF(BR$11:BR$1010, "&lt;"&amp;BR748)+1+COUNTIF(BR$11:BR748, BR748)-1)</f>
        <v/>
      </c>
      <c r="BV748" s="76" t="str">
        <f t="shared" si="235"/>
        <v/>
      </c>
      <c r="BW748" s="124" t="str">
        <f t="shared" si="236"/>
        <v/>
      </c>
      <c r="BX748" s="115" t="str">
        <f t="shared" si="237"/>
        <v/>
      </c>
      <c r="BY748" s="125" t="str">
        <f t="shared" si="238"/>
        <v/>
      </c>
      <c r="CA748" s="106" t="str">
        <f t="shared" si="239"/>
        <v/>
      </c>
      <c r="CB748" s="22" t="str">
        <f t="shared" si="240"/>
        <v/>
      </c>
      <c r="CD748" s="76" t="str">
        <f>IF($J748="", "", IF($BV748=0, "", COUNTIF($J$11:$J$1010, "&lt;"&amp;$J748)+1+COUNTIF($J$11:$J748, $J748)-1))</f>
        <v/>
      </c>
    </row>
    <row r="749" spans="1:82" x14ac:dyDescent="0.25">
      <c r="A749" s="31"/>
      <c r="B749" s="19" t="str">
        <f t="shared" si="221"/>
        <v/>
      </c>
      <c r="C749" s="20" t="str">
        <f t="shared" si="222"/>
        <v/>
      </c>
      <c r="D749" s="29" t="str">
        <f t="shared" si="223"/>
        <v/>
      </c>
      <c r="E749" s="22" t="str">
        <f t="shared" si="224"/>
        <v/>
      </c>
      <c r="F749" s="31"/>
      <c r="G749" s="301"/>
      <c r="H749" s="302"/>
      <c r="I749" s="303"/>
      <c r="J749" s="304"/>
      <c r="K749" s="283"/>
      <c r="L749" s="305"/>
      <c r="M749" s="285"/>
      <c r="N749" s="287"/>
      <c r="O749" s="31"/>
      <c r="P749" s="19" t="str">
        <f t="shared" si="225"/>
        <v/>
      </c>
      <c r="Q749" s="20" t="str">
        <f t="shared" si="226"/>
        <v/>
      </c>
      <c r="R749" s="29" t="str">
        <f t="shared" si="227"/>
        <v/>
      </c>
      <c r="S749" s="22" t="str">
        <f t="shared" si="228"/>
        <v/>
      </c>
      <c r="T749" s="31"/>
      <c r="U749" s="69" t="str">
        <f t="shared" si="229"/>
        <v/>
      </c>
      <c r="V749" s="31"/>
      <c r="X749" s="76" t="str">
        <f t="shared" si="230"/>
        <v/>
      </c>
      <c r="Z749" s="76" t="str">
        <f t="shared" si="231"/>
        <v/>
      </c>
      <c r="AA749" s="76" t="str">
        <f t="shared" si="232"/>
        <v/>
      </c>
      <c r="AC749" s="19" t="str">
        <f>IF($K749="", "", SUMIF('Drinks List'!DH$11:DH$1010, $K749, 'Drinks List'!DG$11:DG$1010))</f>
        <v/>
      </c>
      <c r="AD749" s="21"/>
      <c r="AE749" s="59" t="str">
        <f>IF($K749="", "", SUMIF('Drinks List'!DJ$11:DJ$1010, $K749, 'Drinks List'!DI$11:DI$1010))</f>
        <v/>
      </c>
      <c r="AF749" s="21"/>
      <c r="AG749" s="59" t="str">
        <f>IF($K749="", "", SUMIF('Drinks List'!DL$11:DL$1010, $K749, 'Drinks List'!DK$11:DK$1010))</f>
        <v/>
      </c>
      <c r="AH749" s="21"/>
      <c r="AI749" s="59" t="str">
        <f>IF($K749="", "", SUMIF('Drinks List'!DN$11:DN$1010, $K749, 'Drinks List'!DM$11:DM$1010))</f>
        <v/>
      </c>
      <c r="AJ749" s="21"/>
      <c r="AK749" s="59" t="str">
        <f>IF($K749="", "", SUMIF('Drinks List'!DP$11:DP$1010, $K749, 'Drinks List'!DO$11:DO$1010))</f>
        <v/>
      </c>
      <c r="AL749" s="21"/>
      <c r="AM749" s="59" t="str">
        <f>IF($K749="", "", SUMIF('Drinks List'!DR$11:DR$1010, $K749, 'Drinks List'!DQ$11:DQ$1010))</f>
        <v/>
      </c>
      <c r="AN749" s="21"/>
      <c r="AO749" s="59" t="str">
        <f>IF($K749="", "", SUMIF('Drinks List'!DT$11:DT$1010, $K749, 'Drinks List'!DS$11:DS$1010))</f>
        <v/>
      </c>
      <c r="AP749" s="21"/>
      <c r="AQ749" s="59" t="str">
        <f>IF($K749="", "", SUMIF('Drinks List'!DV$11:DV$1010, $K749, 'Drinks List'!DU$11:DU$1010))</f>
        <v/>
      </c>
      <c r="AR749" s="21"/>
      <c r="AS749" s="59" t="str">
        <f>IF($K749="", "", SUMIF('Drinks List'!DX$11:DX$1010, $K749, 'Drinks List'!DW$11:DW$1010))</f>
        <v/>
      </c>
      <c r="AT749" s="21"/>
      <c r="AU749" s="59" t="str">
        <f>IF($K749="", "", SUMIF('Drinks List'!DZ$11:DZ$1010, $K749, 'Drinks List'!DY$11:DY$1010))</f>
        <v/>
      </c>
      <c r="AV749" s="21"/>
      <c r="AW749" s="59" t="str">
        <f>IF($K749="", "", SUMIF('Drinks List'!EB$11:EB$1010, $K749, 'Drinks List'!EA$11:EA$1010))</f>
        <v/>
      </c>
      <c r="AX749" s="21"/>
      <c r="AY749" s="59" t="str">
        <f>IF($K749="", "", SUMIF('Drinks List'!ED$11:ED$1010, $K749, 'Drinks List'!EC$11:EC$1010))</f>
        <v/>
      </c>
      <c r="AZ749" s="21"/>
      <c r="BA749" s="59" t="str">
        <f>IF($K749="", "", SUMIF('Drinks List'!EF$11:EF$1010, $K749, 'Drinks List'!EE$11:EE$1010))</f>
        <v/>
      </c>
      <c r="BB749" s="21"/>
      <c r="BC749" s="59" t="str">
        <f>IF($K749="", "", SUMIF('Drinks List'!EH$11:EH$1010, $K749, 'Drinks List'!EG$11:EG$1010))</f>
        <v/>
      </c>
      <c r="BD749" s="21"/>
      <c r="BE749" s="59" t="str">
        <f>IF($K749="", "", SUMIF('Drinks List'!EJ$11:EJ$1010, $K749, 'Drinks List'!EI$11:EI$1010))</f>
        <v/>
      </c>
      <c r="BF749" s="21"/>
      <c r="BG749" s="59" t="str">
        <f>IF($K749="", "", SUMIF('Drinks List'!EL$11:EL$1010, $K749, 'Drinks List'!EK$11:EK$1010))</f>
        <v/>
      </c>
      <c r="BH749" s="21"/>
      <c r="BI749" s="59" t="str">
        <f>IF($K749="", "", SUMIF('Drinks List'!EN$11:EN$1010, $K749, 'Drinks List'!EM$11:EM$1010))</f>
        <v/>
      </c>
      <c r="BJ749" s="21"/>
      <c r="BK749" s="59" t="str">
        <f>IF($K749="", "", SUMIF('Drinks List'!EP$11:EP$1010, $K749, 'Drinks List'!EO$11:EO$1010))</f>
        <v/>
      </c>
      <c r="BL749" s="21"/>
      <c r="BM749" s="59" t="str">
        <f>IF($K749="", "", SUMIF('Drinks List'!ER$11:ER$1010, $K749, 'Drinks List'!EQ$11:EQ$1010))</f>
        <v/>
      </c>
      <c r="BN749" s="21"/>
      <c r="BO749" s="65" t="str">
        <f>IF($K749="", "", SUMIF('Drinks List'!ET$11:ET$1010, $K749, 'Drinks List'!ES$11:ES$1010))</f>
        <v/>
      </c>
      <c r="BQ749" s="120" t="str">
        <f t="shared" si="233"/>
        <v/>
      </c>
      <c r="BR749" s="62" t="str">
        <f t="shared" si="234"/>
        <v/>
      </c>
      <c r="BS749" s="76" t="str">
        <f>IF(BQ749="", "", COUNTIF(BQ$11:BQ$1010, "&gt;"&amp;BQ749)+1+COUNTIF(BQ$11:BQ749, BQ749)-1)</f>
        <v/>
      </c>
      <c r="BT749" s="76" t="str">
        <f>IF(BR749="", "", COUNTIF(BR$11:BR$1010, "&lt;"&amp;BR749)+1+COUNTIF(BR$11:BR749, BR749)-1)</f>
        <v/>
      </c>
      <c r="BV749" s="76" t="str">
        <f t="shared" si="235"/>
        <v/>
      </c>
      <c r="BW749" s="124" t="str">
        <f t="shared" si="236"/>
        <v/>
      </c>
      <c r="BX749" s="115" t="str">
        <f t="shared" si="237"/>
        <v/>
      </c>
      <c r="BY749" s="125" t="str">
        <f t="shared" si="238"/>
        <v/>
      </c>
      <c r="CA749" s="106" t="str">
        <f t="shared" si="239"/>
        <v/>
      </c>
      <c r="CB749" s="22" t="str">
        <f t="shared" si="240"/>
        <v/>
      </c>
      <c r="CD749" s="76" t="str">
        <f>IF($J749="", "", IF($BV749=0, "", COUNTIF($J$11:$J$1010, "&lt;"&amp;$J749)+1+COUNTIF($J$11:$J749, $J749)-1))</f>
        <v/>
      </c>
    </row>
    <row r="750" spans="1:82" x14ac:dyDescent="0.25">
      <c r="A750" s="31"/>
      <c r="B750" s="19" t="str">
        <f t="shared" si="221"/>
        <v/>
      </c>
      <c r="C750" s="20" t="str">
        <f t="shared" si="222"/>
        <v/>
      </c>
      <c r="D750" s="29" t="str">
        <f t="shared" si="223"/>
        <v/>
      </c>
      <c r="E750" s="22" t="str">
        <f t="shared" si="224"/>
        <v/>
      </c>
      <c r="F750" s="31"/>
      <c r="G750" s="301"/>
      <c r="H750" s="302"/>
      <c r="I750" s="303"/>
      <c r="J750" s="304"/>
      <c r="K750" s="283"/>
      <c r="L750" s="305"/>
      <c r="M750" s="285"/>
      <c r="N750" s="287"/>
      <c r="O750" s="31"/>
      <c r="P750" s="19" t="str">
        <f t="shared" si="225"/>
        <v/>
      </c>
      <c r="Q750" s="20" t="str">
        <f t="shared" si="226"/>
        <v/>
      </c>
      <c r="R750" s="29" t="str">
        <f t="shared" si="227"/>
        <v/>
      </c>
      <c r="S750" s="22" t="str">
        <f t="shared" si="228"/>
        <v/>
      </c>
      <c r="T750" s="31"/>
      <c r="U750" s="69" t="str">
        <f t="shared" si="229"/>
        <v/>
      </c>
      <c r="V750" s="31"/>
      <c r="X750" s="76" t="str">
        <f t="shared" si="230"/>
        <v/>
      </c>
      <c r="Z750" s="76" t="str">
        <f t="shared" si="231"/>
        <v/>
      </c>
      <c r="AA750" s="76" t="str">
        <f t="shared" si="232"/>
        <v/>
      </c>
      <c r="AC750" s="19" t="str">
        <f>IF($K750="", "", SUMIF('Drinks List'!DH$11:DH$1010, $K750, 'Drinks List'!DG$11:DG$1010))</f>
        <v/>
      </c>
      <c r="AD750" s="21"/>
      <c r="AE750" s="59" t="str">
        <f>IF($K750="", "", SUMIF('Drinks List'!DJ$11:DJ$1010, $K750, 'Drinks List'!DI$11:DI$1010))</f>
        <v/>
      </c>
      <c r="AF750" s="21"/>
      <c r="AG750" s="59" t="str">
        <f>IF($K750="", "", SUMIF('Drinks List'!DL$11:DL$1010, $K750, 'Drinks List'!DK$11:DK$1010))</f>
        <v/>
      </c>
      <c r="AH750" s="21"/>
      <c r="AI750" s="59" t="str">
        <f>IF($K750="", "", SUMIF('Drinks List'!DN$11:DN$1010, $K750, 'Drinks List'!DM$11:DM$1010))</f>
        <v/>
      </c>
      <c r="AJ750" s="21"/>
      <c r="AK750" s="59" t="str">
        <f>IF($K750="", "", SUMIF('Drinks List'!DP$11:DP$1010, $K750, 'Drinks List'!DO$11:DO$1010))</f>
        <v/>
      </c>
      <c r="AL750" s="21"/>
      <c r="AM750" s="59" t="str">
        <f>IF($K750="", "", SUMIF('Drinks List'!DR$11:DR$1010, $K750, 'Drinks List'!DQ$11:DQ$1010))</f>
        <v/>
      </c>
      <c r="AN750" s="21"/>
      <c r="AO750" s="59" t="str">
        <f>IF($K750="", "", SUMIF('Drinks List'!DT$11:DT$1010, $K750, 'Drinks List'!DS$11:DS$1010))</f>
        <v/>
      </c>
      <c r="AP750" s="21"/>
      <c r="AQ750" s="59" t="str">
        <f>IF($K750="", "", SUMIF('Drinks List'!DV$11:DV$1010, $K750, 'Drinks List'!DU$11:DU$1010))</f>
        <v/>
      </c>
      <c r="AR750" s="21"/>
      <c r="AS750" s="59" t="str">
        <f>IF($K750="", "", SUMIF('Drinks List'!DX$11:DX$1010, $K750, 'Drinks List'!DW$11:DW$1010))</f>
        <v/>
      </c>
      <c r="AT750" s="21"/>
      <c r="AU750" s="59" t="str">
        <f>IF($K750="", "", SUMIF('Drinks List'!DZ$11:DZ$1010, $K750, 'Drinks List'!DY$11:DY$1010))</f>
        <v/>
      </c>
      <c r="AV750" s="21"/>
      <c r="AW750" s="59" t="str">
        <f>IF($K750="", "", SUMIF('Drinks List'!EB$11:EB$1010, $K750, 'Drinks List'!EA$11:EA$1010))</f>
        <v/>
      </c>
      <c r="AX750" s="21"/>
      <c r="AY750" s="59" t="str">
        <f>IF($K750="", "", SUMIF('Drinks List'!ED$11:ED$1010, $K750, 'Drinks List'!EC$11:EC$1010))</f>
        <v/>
      </c>
      <c r="AZ750" s="21"/>
      <c r="BA750" s="59" t="str">
        <f>IF($K750="", "", SUMIF('Drinks List'!EF$11:EF$1010, $K750, 'Drinks List'!EE$11:EE$1010))</f>
        <v/>
      </c>
      <c r="BB750" s="21"/>
      <c r="BC750" s="59" t="str">
        <f>IF($K750="", "", SUMIF('Drinks List'!EH$11:EH$1010, $K750, 'Drinks List'!EG$11:EG$1010))</f>
        <v/>
      </c>
      <c r="BD750" s="21"/>
      <c r="BE750" s="59" t="str">
        <f>IF($K750="", "", SUMIF('Drinks List'!EJ$11:EJ$1010, $K750, 'Drinks List'!EI$11:EI$1010))</f>
        <v/>
      </c>
      <c r="BF750" s="21"/>
      <c r="BG750" s="59" t="str">
        <f>IF($K750="", "", SUMIF('Drinks List'!EL$11:EL$1010, $K750, 'Drinks List'!EK$11:EK$1010))</f>
        <v/>
      </c>
      <c r="BH750" s="21"/>
      <c r="BI750" s="59" t="str">
        <f>IF($K750="", "", SUMIF('Drinks List'!EN$11:EN$1010, $K750, 'Drinks List'!EM$11:EM$1010))</f>
        <v/>
      </c>
      <c r="BJ750" s="21"/>
      <c r="BK750" s="59" t="str">
        <f>IF($K750="", "", SUMIF('Drinks List'!EP$11:EP$1010, $K750, 'Drinks List'!EO$11:EO$1010))</f>
        <v/>
      </c>
      <c r="BL750" s="21"/>
      <c r="BM750" s="59" t="str">
        <f>IF($K750="", "", SUMIF('Drinks List'!ER$11:ER$1010, $K750, 'Drinks List'!EQ$11:EQ$1010))</f>
        <v/>
      </c>
      <c r="BN750" s="21"/>
      <c r="BO750" s="65" t="str">
        <f>IF($K750="", "", SUMIF('Drinks List'!ET$11:ET$1010, $K750, 'Drinks List'!ES$11:ES$1010))</f>
        <v/>
      </c>
      <c r="BQ750" s="120" t="str">
        <f t="shared" si="233"/>
        <v/>
      </c>
      <c r="BR750" s="62" t="str">
        <f t="shared" si="234"/>
        <v/>
      </c>
      <c r="BS750" s="76" t="str">
        <f>IF(BQ750="", "", COUNTIF(BQ$11:BQ$1010, "&gt;"&amp;BQ750)+1+COUNTIF(BQ$11:BQ750, BQ750)-1)</f>
        <v/>
      </c>
      <c r="BT750" s="76" t="str">
        <f>IF(BR750="", "", COUNTIF(BR$11:BR$1010, "&lt;"&amp;BR750)+1+COUNTIF(BR$11:BR750, BR750)-1)</f>
        <v/>
      </c>
      <c r="BV750" s="76" t="str">
        <f t="shared" si="235"/>
        <v/>
      </c>
      <c r="BW750" s="124" t="str">
        <f t="shared" si="236"/>
        <v/>
      </c>
      <c r="BX750" s="115" t="str">
        <f t="shared" si="237"/>
        <v/>
      </c>
      <c r="BY750" s="125" t="str">
        <f t="shared" si="238"/>
        <v/>
      </c>
      <c r="CA750" s="106" t="str">
        <f t="shared" si="239"/>
        <v/>
      </c>
      <c r="CB750" s="22" t="str">
        <f t="shared" si="240"/>
        <v/>
      </c>
      <c r="CD750" s="76" t="str">
        <f>IF($J750="", "", IF($BV750=0, "", COUNTIF($J$11:$J$1010, "&lt;"&amp;$J750)+1+COUNTIF($J$11:$J750, $J750)-1))</f>
        <v/>
      </c>
    </row>
    <row r="751" spans="1:82" x14ac:dyDescent="0.25">
      <c r="A751" s="31"/>
      <c r="B751" s="19" t="str">
        <f t="shared" si="221"/>
        <v/>
      </c>
      <c r="C751" s="20" t="str">
        <f t="shared" si="222"/>
        <v/>
      </c>
      <c r="D751" s="29" t="str">
        <f t="shared" si="223"/>
        <v/>
      </c>
      <c r="E751" s="22" t="str">
        <f t="shared" si="224"/>
        <v/>
      </c>
      <c r="F751" s="31"/>
      <c r="G751" s="301"/>
      <c r="H751" s="302"/>
      <c r="I751" s="303"/>
      <c r="J751" s="304"/>
      <c r="K751" s="283"/>
      <c r="L751" s="305"/>
      <c r="M751" s="285"/>
      <c r="N751" s="287"/>
      <c r="O751" s="31"/>
      <c r="P751" s="19" t="str">
        <f t="shared" si="225"/>
        <v/>
      </c>
      <c r="Q751" s="20" t="str">
        <f t="shared" si="226"/>
        <v/>
      </c>
      <c r="R751" s="29" t="str">
        <f t="shared" si="227"/>
        <v/>
      </c>
      <c r="S751" s="22" t="str">
        <f t="shared" si="228"/>
        <v/>
      </c>
      <c r="T751" s="31"/>
      <c r="U751" s="69" t="str">
        <f t="shared" si="229"/>
        <v/>
      </c>
      <c r="V751" s="31"/>
      <c r="X751" s="76" t="str">
        <f t="shared" si="230"/>
        <v/>
      </c>
      <c r="Z751" s="76" t="str">
        <f t="shared" si="231"/>
        <v/>
      </c>
      <c r="AA751" s="76" t="str">
        <f t="shared" si="232"/>
        <v/>
      </c>
      <c r="AC751" s="19" t="str">
        <f>IF($K751="", "", SUMIF('Drinks List'!DH$11:DH$1010, $K751, 'Drinks List'!DG$11:DG$1010))</f>
        <v/>
      </c>
      <c r="AD751" s="21"/>
      <c r="AE751" s="59" t="str">
        <f>IF($K751="", "", SUMIF('Drinks List'!DJ$11:DJ$1010, $K751, 'Drinks List'!DI$11:DI$1010))</f>
        <v/>
      </c>
      <c r="AF751" s="21"/>
      <c r="AG751" s="59" t="str">
        <f>IF($K751="", "", SUMIF('Drinks List'!DL$11:DL$1010, $K751, 'Drinks List'!DK$11:DK$1010))</f>
        <v/>
      </c>
      <c r="AH751" s="21"/>
      <c r="AI751" s="59" t="str">
        <f>IF($K751="", "", SUMIF('Drinks List'!DN$11:DN$1010, $K751, 'Drinks List'!DM$11:DM$1010))</f>
        <v/>
      </c>
      <c r="AJ751" s="21"/>
      <c r="AK751" s="59" t="str">
        <f>IF($K751="", "", SUMIF('Drinks List'!DP$11:DP$1010, $K751, 'Drinks List'!DO$11:DO$1010))</f>
        <v/>
      </c>
      <c r="AL751" s="21"/>
      <c r="AM751" s="59" t="str">
        <f>IF($K751="", "", SUMIF('Drinks List'!DR$11:DR$1010, $K751, 'Drinks List'!DQ$11:DQ$1010))</f>
        <v/>
      </c>
      <c r="AN751" s="21"/>
      <c r="AO751" s="59" t="str">
        <f>IF($K751="", "", SUMIF('Drinks List'!DT$11:DT$1010, $K751, 'Drinks List'!DS$11:DS$1010))</f>
        <v/>
      </c>
      <c r="AP751" s="21"/>
      <c r="AQ751" s="59" t="str">
        <f>IF($K751="", "", SUMIF('Drinks List'!DV$11:DV$1010, $K751, 'Drinks List'!DU$11:DU$1010))</f>
        <v/>
      </c>
      <c r="AR751" s="21"/>
      <c r="AS751" s="59" t="str">
        <f>IF($K751="", "", SUMIF('Drinks List'!DX$11:DX$1010, $K751, 'Drinks List'!DW$11:DW$1010))</f>
        <v/>
      </c>
      <c r="AT751" s="21"/>
      <c r="AU751" s="59" t="str">
        <f>IF($K751="", "", SUMIF('Drinks List'!DZ$11:DZ$1010, $K751, 'Drinks List'!DY$11:DY$1010))</f>
        <v/>
      </c>
      <c r="AV751" s="21"/>
      <c r="AW751" s="59" t="str">
        <f>IF($K751="", "", SUMIF('Drinks List'!EB$11:EB$1010, $K751, 'Drinks List'!EA$11:EA$1010))</f>
        <v/>
      </c>
      <c r="AX751" s="21"/>
      <c r="AY751" s="59" t="str">
        <f>IF($K751="", "", SUMIF('Drinks List'!ED$11:ED$1010, $K751, 'Drinks List'!EC$11:EC$1010))</f>
        <v/>
      </c>
      <c r="AZ751" s="21"/>
      <c r="BA751" s="59" t="str">
        <f>IF($K751="", "", SUMIF('Drinks List'!EF$11:EF$1010, $K751, 'Drinks List'!EE$11:EE$1010))</f>
        <v/>
      </c>
      <c r="BB751" s="21"/>
      <c r="BC751" s="59" t="str">
        <f>IF($K751="", "", SUMIF('Drinks List'!EH$11:EH$1010, $K751, 'Drinks List'!EG$11:EG$1010))</f>
        <v/>
      </c>
      <c r="BD751" s="21"/>
      <c r="BE751" s="59" t="str">
        <f>IF($K751="", "", SUMIF('Drinks List'!EJ$11:EJ$1010, $K751, 'Drinks List'!EI$11:EI$1010))</f>
        <v/>
      </c>
      <c r="BF751" s="21"/>
      <c r="BG751" s="59" t="str">
        <f>IF($K751="", "", SUMIF('Drinks List'!EL$11:EL$1010, $K751, 'Drinks List'!EK$11:EK$1010))</f>
        <v/>
      </c>
      <c r="BH751" s="21"/>
      <c r="BI751" s="59" t="str">
        <f>IF($K751="", "", SUMIF('Drinks List'!EN$11:EN$1010, $K751, 'Drinks List'!EM$11:EM$1010))</f>
        <v/>
      </c>
      <c r="BJ751" s="21"/>
      <c r="BK751" s="59" t="str">
        <f>IF($K751="", "", SUMIF('Drinks List'!EP$11:EP$1010, $K751, 'Drinks List'!EO$11:EO$1010))</f>
        <v/>
      </c>
      <c r="BL751" s="21"/>
      <c r="BM751" s="59" t="str">
        <f>IF($K751="", "", SUMIF('Drinks List'!ER$11:ER$1010, $K751, 'Drinks List'!EQ$11:EQ$1010))</f>
        <v/>
      </c>
      <c r="BN751" s="21"/>
      <c r="BO751" s="65" t="str">
        <f>IF($K751="", "", SUMIF('Drinks List'!ET$11:ET$1010, $K751, 'Drinks List'!ES$11:ES$1010))</f>
        <v/>
      </c>
      <c r="BQ751" s="120" t="str">
        <f t="shared" si="233"/>
        <v/>
      </c>
      <c r="BR751" s="62" t="str">
        <f t="shared" si="234"/>
        <v/>
      </c>
      <c r="BS751" s="76" t="str">
        <f>IF(BQ751="", "", COUNTIF(BQ$11:BQ$1010, "&gt;"&amp;BQ751)+1+COUNTIF(BQ$11:BQ751, BQ751)-1)</f>
        <v/>
      </c>
      <c r="BT751" s="76" t="str">
        <f>IF(BR751="", "", COUNTIF(BR$11:BR$1010, "&lt;"&amp;BR751)+1+COUNTIF(BR$11:BR751, BR751)-1)</f>
        <v/>
      </c>
      <c r="BV751" s="76" t="str">
        <f t="shared" si="235"/>
        <v/>
      </c>
      <c r="BW751" s="124" t="str">
        <f t="shared" si="236"/>
        <v/>
      </c>
      <c r="BX751" s="115" t="str">
        <f t="shared" si="237"/>
        <v/>
      </c>
      <c r="BY751" s="125" t="str">
        <f t="shared" si="238"/>
        <v/>
      </c>
      <c r="CA751" s="106" t="str">
        <f t="shared" si="239"/>
        <v/>
      </c>
      <c r="CB751" s="22" t="str">
        <f t="shared" si="240"/>
        <v/>
      </c>
      <c r="CD751" s="76" t="str">
        <f>IF($J751="", "", IF($BV751=0, "", COUNTIF($J$11:$J$1010, "&lt;"&amp;$J751)+1+COUNTIF($J$11:$J751, $J751)-1))</f>
        <v/>
      </c>
    </row>
    <row r="752" spans="1:82" x14ac:dyDescent="0.25">
      <c r="A752" s="31"/>
      <c r="B752" s="19" t="str">
        <f t="shared" si="221"/>
        <v/>
      </c>
      <c r="C752" s="20" t="str">
        <f t="shared" si="222"/>
        <v/>
      </c>
      <c r="D752" s="29" t="str">
        <f t="shared" si="223"/>
        <v/>
      </c>
      <c r="E752" s="22" t="str">
        <f t="shared" si="224"/>
        <v/>
      </c>
      <c r="F752" s="31"/>
      <c r="G752" s="301"/>
      <c r="H752" s="302"/>
      <c r="I752" s="303"/>
      <c r="J752" s="304"/>
      <c r="K752" s="283"/>
      <c r="L752" s="305"/>
      <c r="M752" s="285"/>
      <c r="N752" s="287"/>
      <c r="O752" s="31"/>
      <c r="P752" s="19" t="str">
        <f t="shared" si="225"/>
        <v/>
      </c>
      <c r="Q752" s="20" t="str">
        <f t="shared" si="226"/>
        <v/>
      </c>
      <c r="R752" s="29" t="str">
        <f t="shared" si="227"/>
        <v/>
      </c>
      <c r="S752" s="22" t="str">
        <f t="shared" si="228"/>
        <v/>
      </c>
      <c r="T752" s="31"/>
      <c r="U752" s="69" t="str">
        <f t="shared" si="229"/>
        <v/>
      </c>
      <c r="V752" s="31"/>
      <c r="X752" s="76" t="str">
        <f t="shared" si="230"/>
        <v/>
      </c>
      <c r="Z752" s="76" t="str">
        <f t="shared" si="231"/>
        <v/>
      </c>
      <c r="AA752" s="76" t="str">
        <f t="shared" si="232"/>
        <v/>
      </c>
      <c r="AC752" s="19" t="str">
        <f>IF($K752="", "", SUMIF('Drinks List'!DH$11:DH$1010, $K752, 'Drinks List'!DG$11:DG$1010))</f>
        <v/>
      </c>
      <c r="AD752" s="21"/>
      <c r="AE752" s="59" t="str">
        <f>IF($K752="", "", SUMIF('Drinks List'!DJ$11:DJ$1010, $K752, 'Drinks List'!DI$11:DI$1010))</f>
        <v/>
      </c>
      <c r="AF752" s="21"/>
      <c r="AG752" s="59" t="str">
        <f>IF($K752="", "", SUMIF('Drinks List'!DL$11:DL$1010, $K752, 'Drinks List'!DK$11:DK$1010))</f>
        <v/>
      </c>
      <c r="AH752" s="21"/>
      <c r="AI752" s="59" t="str">
        <f>IF($K752="", "", SUMIF('Drinks List'!DN$11:DN$1010, $K752, 'Drinks List'!DM$11:DM$1010))</f>
        <v/>
      </c>
      <c r="AJ752" s="21"/>
      <c r="AK752" s="59" t="str">
        <f>IF($K752="", "", SUMIF('Drinks List'!DP$11:DP$1010, $K752, 'Drinks List'!DO$11:DO$1010))</f>
        <v/>
      </c>
      <c r="AL752" s="21"/>
      <c r="AM752" s="59" t="str">
        <f>IF($K752="", "", SUMIF('Drinks List'!DR$11:DR$1010, $K752, 'Drinks List'!DQ$11:DQ$1010))</f>
        <v/>
      </c>
      <c r="AN752" s="21"/>
      <c r="AO752" s="59" t="str">
        <f>IF($K752="", "", SUMIF('Drinks List'!DT$11:DT$1010, $K752, 'Drinks List'!DS$11:DS$1010))</f>
        <v/>
      </c>
      <c r="AP752" s="21"/>
      <c r="AQ752" s="59" t="str">
        <f>IF($K752="", "", SUMIF('Drinks List'!DV$11:DV$1010, $K752, 'Drinks List'!DU$11:DU$1010))</f>
        <v/>
      </c>
      <c r="AR752" s="21"/>
      <c r="AS752" s="59" t="str">
        <f>IF($K752="", "", SUMIF('Drinks List'!DX$11:DX$1010, $K752, 'Drinks List'!DW$11:DW$1010))</f>
        <v/>
      </c>
      <c r="AT752" s="21"/>
      <c r="AU752" s="59" t="str">
        <f>IF($K752="", "", SUMIF('Drinks List'!DZ$11:DZ$1010, $K752, 'Drinks List'!DY$11:DY$1010))</f>
        <v/>
      </c>
      <c r="AV752" s="21"/>
      <c r="AW752" s="59" t="str">
        <f>IF($K752="", "", SUMIF('Drinks List'!EB$11:EB$1010, $K752, 'Drinks List'!EA$11:EA$1010))</f>
        <v/>
      </c>
      <c r="AX752" s="21"/>
      <c r="AY752" s="59" t="str">
        <f>IF($K752="", "", SUMIF('Drinks List'!ED$11:ED$1010, $K752, 'Drinks List'!EC$11:EC$1010))</f>
        <v/>
      </c>
      <c r="AZ752" s="21"/>
      <c r="BA752" s="59" t="str">
        <f>IF($K752="", "", SUMIF('Drinks List'!EF$11:EF$1010, $K752, 'Drinks List'!EE$11:EE$1010))</f>
        <v/>
      </c>
      <c r="BB752" s="21"/>
      <c r="BC752" s="59" t="str">
        <f>IF($K752="", "", SUMIF('Drinks List'!EH$11:EH$1010, $K752, 'Drinks List'!EG$11:EG$1010))</f>
        <v/>
      </c>
      <c r="BD752" s="21"/>
      <c r="BE752" s="59" t="str">
        <f>IF($K752="", "", SUMIF('Drinks List'!EJ$11:EJ$1010, $K752, 'Drinks List'!EI$11:EI$1010))</f>
        <v/>
      </c>
      <c r="BF752" s="21"/>
      <c r="BG752" s="59" t="str">
        <f>IF($K752="", "", SUMIF('Drinks List'!EL$11:EL$1010, $K752, 'Drinks List'!EK$11:EK$1010))</f>
        <v/>
      </c>
      <c r="BH752" s="21"/>
      <c r="BI752" s="59" t="str">
        <f>IF($K752="", "", SUMIF('Drinks List'!EN$11:EN$1010, $K752, 'Drinks List'!EM$11:EM$1010))</f>
        <v/>
      </c>
      <c r="BJ752" s="21"/>
      <c r="BK752" s="59" t="str">
        <f>IF($K752="", "", SUMIF('Drinks List'!EP$11:EP$1010, $K752, 'Drinks List'!EO$11:EO$1010))</f>
        <v/>
      </c>
      <c r="BL752" s="21"/>
      <c r="BM752" s="59" t="str">
        <f>IF($K752="", "", SUMIF('Drinks List'!ER$11:ER$1010, $K752, 'Drinks List'!EQ$11:EQ$1010))</f>
        <v/>
      </c>
      <c r="BN752" s="21"/>
      <c r="BO752" s="65" t="str">
        <f>IF($K752="", "", SUMIF('Drinks List'!ET$11:ET$1010, $K752, 'Drinks List'!ES$11:ES$1010))</f>
        <v/>
      </c>
      <c r="BQ752" s="120" t="str">
        <f t="shared" si="233"/>
        <v/>
      </c>
      <c r="BR752" s="62" t="str">
        <f t="shared" si="234"/>
        <v/>
      </c>
      <c r="BS752" s="76" t="str">
        <f>IF(BQ752="", "", COUNTIF(BQ$11:BQ$1010, "&gt;"&amp;BQ752)+1+COUNTIF(BQ$11:BQ752, BQ752)-1)</f>
        <v/>
      </c>
      <c r="BT752" s="76" t="str">
        <f>IF(BR752="", "", COUNTIF(BR$11:BR$1010, "&lt;"&amp;BR752)+1+COUNTIF(BR$11:BR752, BR752)-1)</f>
        <v/>
      </c>
      <c r="BV752" s="76" t="str">
        <f t="shared" si="235"/>
        <v/>
      </c>
      <c r="BW752" s="124" t="str">
        <f t="shared" si="236"/>
        <v/>
      </c>
      <c r="BX752" s="115" t="str">
        <f t="shared" si="237"/>
        <v/>
      </c>
      <c r="BY752" s="125" t="str">
        <f t="shared" si="238"/>
        <v/>
      </c>
      <c r="CA752" s="106" t="str">
        <f t="shared" si="239"/>
        <v/>
      </c>
      <c r="CB752" s="22" t="str">
        <f t="shared" si="240"/>
        <v/>
      </c>
      <c r="CD752" s="76" t="str">
        <f>IF($J752="", "", IF($BV752=0, "", COUNTIF($J$11:$J$1010, "&lt;"&amp;$J752)+1+COUNTIF($J$11:$J752, $J752)-1))</f>
        <v/>
      </c>
    </row>
    <row r="753" spans="1:82" x14ac:dyDescent="0.25">
      <c r="A753" s="31"/>
      <c r="B753" s="19" t="str">
        <f t="shared" si="221"/>
        <v/>
      </c>
      <c r="C753" s="20" t="str">
        <f t="shared" si="222"/>
        <v/>
      </c>
      <c r="D753" s="29" t="str">
        <f t="shared" si="223"/>
        <v/>
      </c>
      <c r="E753" s="22" t="str">
        <f t="shared" si="224"/>
        <v/>
      </c>
      <c r="F753" s="31"/>
      <c r="G753" s="301"/>
      <c r="H753" s="302"/>
      <c r="I753" s="303"/>
      <c r="J753" s="304"/>
      <c r="K753" s="283"/>
      <c r="L753" s="305"/>
      <c r="M753" s="285"/>
      <c r="N753" s="287"/>
      <c r="O753" s="31"/>
      <c r="P753" s="19" t="str">
        <f t="shared" si="225"/>
        <v/>
      </c>
      <c r="Q753" s="20" t="str">
        <f t="shared" si="226"/>
        <v/>
      </c>
      <c r="R753" s="29" t="str">
        <f t="shared" si="227"/>
        <v/>
      </c>
      <c r="S753" s="22" t="str">
        <f t="shared" si="228"/>
        <v/>
      </c>
      <c r="T753" s="31"/>
      <c r="U753" s="69" t="str">
        <f t="shared" si="229"/>
        <v/>
      </c>
      <c r="V753" s="31"/>
      <c r="X753" s="76" t="str">
        <f t="shared" si="230"/>
        <v/>
      </c>
      <c r="Z753" s="76" t="str">
        <f t="shared" si="231"/>
        <v/>
      </c>
      <c r="AA753" s="76" t="str">
        <f t="shared" si="232"/>
        <v/>
      </c>
      <c r="AC753" s="19" t="str">
        <f>IF($K753="", "", SUMIF('Drinks List'!DH$11:DH$1010, $K753, 'Drinks List'!DG$11:DG$1010))</f>
        <v/>
      </c>
      <c r="AD753" s="21"/>
      <c r="AE753" s="59" t="str">
        <f>IF($K753="", "", SUMIF('Drinks List'!DJ$11:DJ$1010, $K753, 'Drinks List'!DI$11:DI$1010))</f>
        <v/>
      </c>
      <c r="AF753" s="21"/>
      <c r="AG753" s="59" t="str">
        <f>IF($K753="", "", SUMIF('Drinks List'!DL$11:DL$1010, $K753, 'Drinks List'!DK$11:DK$1010))</f>
        <v/>
      </c>
      <c r="AH753" s="21"/>
      <c r="AI753" s="59" t="str">
        <f>IF($K753="", "", SUMIF('Drinks List'!DN$11:DN$1010, $K753, 'Drinks List'!DM$11:DM$1010))</f>
        <v/>
      </c>
      <c r="AJ753" s="21"/>
      <c r="AK753" s="59" t="str">
        <f>IF($K753="", "", SUMIF('Drinks List'!DP$11:DP$1010, $K753, 'Drinks List'!DO$11:DO$1010))</f>
        <v/>
      </c>
      <c r="AL753" s="21"/>
      <c r="AM753" s="59" t="str">
        <f>IF($K753="", "", SUMIF('Drinks List'!DR$11:DR$1010, $K753, 'Drinks List'!DQ$11:DQ$1010))</f>
        <v/>
      </c>
      <c r="AN753" s="21"/>
      <c r="AO753" s="59" t="str">
        <f>IF($K753="", "", SUMIF('Drinks List'!DT$11:DT$1010, $K753, 'Drinks List'!DS$11:DS$1010))</f>
        <v/>
      </c>
      <c r="AP753" s="21"/>
      <c r="AQ753" s="59" t="str">
        <f>IF($K753="", "", SUMIF('Drinks List'!DV$11:DV$1010, $K753, 'Drinks List'!DU$11:DU$1010))</f>
        <v/>
      </c>
      <c r="AR753" s="21"/>
      <c r="AS753" s="59" t="str">
        <f>IF($K753="", "", SUMIF('Drinks List'!DX$11:DX$1010, $K753, 'Drinks List'!DW$11:DW$1010))</f>
        <v/>
      </c>
      <c r="AT753" s="21"/>
      <c r="AU753" s="59" t="str">
        <f>IF($K753="", "", SUMIF('Drinks List'!DZ$11:DZ$1010, $K753, 'Drinks List'!DY$11:DY$1010))</f>
        <v/>
      </c>
      <c r="AV753" s="21"/>
      <c r="AW753" s="59" t="str">
        <f>IF($K753="", "", SUMIF('Drinks List'!EB$11:EB$1010, $K753, 'Drinks List'!EA$11:EA$1010))</f>
        <v/>
      </c>
      <c r="AX753" s="21"/>
      <c r="AY753" s="59" t="str">
        <f>IF($K753="", "", SUMIF('Drinks List'!ED$11:ED$1010, $K753, 'Drinks List'!EC$11:EC$1010))</f>
        <v/>
      </c>
      <c r="AZ753" s="21"/>
      <c r="BA753" s="59" t="str">
        <f>IF($K753="", "", SUMIF('Drinks List'!EF$11:EF$1010, $K753, 'Drinks List'!EE$11:EE$1010))</f>
        <v/>
      </c>
      <c r="BB753" s="21"/>
      <c r="BC753" s="59" t="str">
        <f>IF($K753="", "", SUMIF('Drinks List'!EH$11:EH$1010, $K753, 'Drinks List'!EG$11:EG$1010))</f>
        <v/>
      </c>
      <c r="BD753" s="21"/>
      <c r="BE753" s="59" t="str">
        <f>IF($K753="", "", SUMIF('Drinks List'!EJ$11:EJ$1010, $K753, 'Drinks List'!EI$11:EI$1010))</f>
        <v/>
      </c>
      <c r="BF753" s="21"/>
      <c r="BG753" s="59" t="str">
        <f>IF($K753="", "", SUMIF('Drinks List'!EL$11:EL$1010, $K753, 'Drinks List'!EK$11:EK$1010))</f>
        <v/>
      </c>
      <c r="BH753" s="21"/>
      <c r="BI753" s="59" t="str">
        <f>IF($K753="", "", SUMIF('Drinks List'!EN$11:EN$1010, $K753, 'Drinks List'!EM$11:EM$1010))</f>
        <v/>
      </c>
      <c r="BJ753" s="21"/>
      <c r="BK753" s="59" t="str">
        <f>IF($K753="", "", SUMIF('Drinks List'!EP$11:EP$1010, $K753, 'Drinks List'!EO$11:EO$1010))</f>
        <v/>
      </c>
      <c r="BL753" s="21"/>
      <c r="BM753" s="59" t="str">
        <f>IF($K753="", "", SUMIF('Drinks List'!ER$11:ER$1010, $K753, 'Drinks List'!EQ$11:EQ$1010))</f>
        <v/>
      </c>
      <c r="BN753" s="21"/>
      <c r="BO753" s="65" t="str">
        <f>IF($K753="", "", SUMIF('Drinks List'!ET$11:ET$1010, $K753, 'Drinks List'!ES$11:ES$1010))</f>
        <v/>
      </c>
      <c r="BQ753" s="120" t="str">
        <f t="shared" si="233"/>
        <v/>
      </c>
      <c r="BR753" s="62" t="str">
        <f t="shared" si="234"/>
        <v/>
      </c>
      <c r="BS753" s="76" t="str">
        <f>IF(BQ753="", "", COUNTIF(BQ$11:BQ$1010, "&gt;"&amp;BQ753)+1+COUNTIF(BQ$11:BQ753, BQ753)-1)</f>
        <v/>
      </c>
      <c r="BT753" s="76" t="str">
        <f>IF(BR753="", "", COUNTIF(BR$11:BR$1010, "&lt;"&amp;BR753)+1+COUNTIF(BR$11:BR753, BR753)-1)</f>
        <v/>
      </c>
      <c r="BV753" s="76" t="str">
        <f t="shared" si="235"/>
        <v/>
      </c>
      <c r="BW753" s="124" t="str">
        <f t="shared" si="236"/>
        <v/>
      </c>
      <c r="BX753" s="115" t="str">
        <f t="shared" si="237"/>
        <v/>
      </c>
      <c r="BY753" s="125" t="str">
        <f t="shared" si="238"/>
        <v/>
      </c>
      <c r="CA753" s="106" t="str">
        <f t="shared" si="239"/>
        <v/>
      </c>
      <c r="CB753" s="22" t="str">
        <f t="shared" si="240"/>
        <v/>
      </c>
      <c r="CD753" s="76" t="str">
        <f>IF($J753="", "", IF($BV753=0, "", COUNTIF($J$11:$J$1010, "&lt;"&amp;$J753)+1+COUNTIF($J$11:$J753, $J753)-1))</f>
        <v/>
      </c>
    </row>
    <row r="754" spans="1:82" x14ac:dyDescent="0.25">
      <c r="A754" s="31"/>
      <c r="B754" s="19" t="str">
        <f t="shared" si="221"/>
        <v/>
      </c>
      <c r="C754" s="20" t="str">
        <f t="shared" si="222"/>
        <v/>
      </c>
      <c r="D754" s="29" t="str">
        <f t="shared" si="223"/>
        <v/>
      </c>
      <c r="E754" s="22" t="str">
        <f t="shared" si="224"/>
        <v/>
      </c>
      <c r="F754" s="31"/>
      <c r="G754" s="301"/>
      <c r="H754" s="302"/>
      <c r="I754" s="303"/>
      <c r="J754" s="304"/>
      <c r="K754" s="283"/>
      <c r="L754" s="305"/>
      <c r="M754" s="285"/>
      <c r="N754" s="287"/>
      <c r="O754" s="31"/>
      <c r="P754" s="19" t="str">
        <f t="shared" si="225"/>
        <v/>
      </c>
      <c r="Q754" s="20" t="str">
        <f t="shared" si="226"/>
        <v/>
      </c>
      <c r="R754" s="29" t="str">
        <f t="shared" si="227"/>
        <v/>
      </c>
      <c r="S754" s="22" t="str">
        <f t="shared" si="228"/>
        <v/>
      </c>
      <c r="T754" s="31"/>
      <c r="U754" s="69" t="str">
        <f t="shared" si="229"/>
        <v/>
      </c>
      <c r="V754" s="31"/>
      <c r="X754" s="76" t="str">
        <f t="shared" si="230"/>
        <v/>
      </c>
      <c r="Z754" s="76" t="str">
        <f t="shared" si="231"/>
        <v/>
      </c>
      <c r="AA754" s="76" t="str">
        <f t="shared" si="232"/>
        <v/>
      </c>
      <c r="AC754" s="19" t="str">
        <f>IF($K754="", "", SUMIF('Drinks List'!DH$11:DH$1010, $K754, 'Drinks List'!DG$11:DG$1010))</f>
        <v/>
      </c>
      <c r="AD754" s="21"/>
      <c r="AE754" s="59" t="str">
        <f>IF($K754="", "", SUMIF('Drinks List'!DJ$11:DJ$1010, $K754, 'Drinks List'!DI$11:DI$1010))</f>
        <v/>
      </c>
      <c r="AF754" s="21"/>
      <c r="AG754" s="59" t="str">
        <f>IF($K754="", "", SUMIF('Drinks List'!DL$11:DL$1010, $K754, 'Drinks List'!DK$11:DK$1010))</f>
        <v/>
      </c>
      <c r="AH754" s="21"/>
      <c r="AI754" s="59" t="str">
        <f>IF($K754="", "", SUMIF('Drinks List'!DN$11:DN$1010, $K754, 'Drinks List'!DM$11:DM$1010))</f>
        <v/>
      </c>
      <c r="AJ754" s="21"/>
      <c r="AK754" s="59" t="str">
        <f>IF($K754="", "", SUMIF('Drinks List'!DP$11:DP$1010, $K754, 'Drinks List'!DO$11:DO$1010))</f>
        <v/>
      </c>
      <c r="AL754" s="21"/>
      <c r="AM754" s="59" t="str">
        <f>IF($K754="", "", SUMIF('Drinks List'!DR$11:DR$1010, $K754, 'Drinks List'!DQ$11:DQ$1010))</f>
        <v/>
      </c>
      <c r="AN754" s="21"/>
      <c r="AO754" s="59" t="str">
        <f>IF($K754="", "", SUMIF('Drinks List'!DT$11:DT$1010, $K754, 'Drinks List'!DS$11:DS$1010))</f>
        <v/>
      </c>
      <c r="AP754" s="21"/>
      <c r="AQ754" s="59" t="str">
        <f>IF($K754="", "", SUMIF('Drinks List'!DV$11:DV$1010, $K754, 'Drinks List'!DU$11:DU$1010))</f>
        <v/>
      </c>
      <c r="AR754" s="21"/>
      <c r="AS754" s="59" t="str">
        <f>IF($K754="", "", SUMIF('Drinks List'!DX$11:DX$1010, $K754, 'Drinks List'!DW$11:DW$1010))</f>
        <v/>
      </c>
      <c r="AT754" s="21"/>
      <c r="AU754" s="59" t="str">
        <f>IF($K754="", "", SUMIF('Drinks List'!DZ$11:DZ$1010, $K754, 'Drinks List'!DY$11:DY$1010))</f>
        <v/>
      </c>
      <c r="AV754" s="21"/>
      <c r="AW754" s="59" t="str">
        <f>IF($K754="", "", SUMIF('Drinks List'!EB$11:EB$1010, $K754, 'Drinks List'!EA$11:EA$1010))</f>
        <v/>
      </c>
      <c r="AX754" s="21"/>
      <c r="AY754" s="59" t="str">
        <f>IF($K754="", "", SUMIF('Drinks List'!ED$11:ED$1010, $K754, 'Drinks List'!EC$11:EC$1010))</f>
        <v/>
      </c>
      <c r="AZ754" s="21"/>
      <c r="BA754" s="59" t="str">
        <f>IF($K754="", "", SUMIF('Drinks List'!EF$11:EF$1010, $K754, 'Drinks List'!EE$11:EE$1010))</f>
        <v/>
      </c>
      <c r="BB754" s="21"/>
      <c r="BC754" s="59" t="str">
        <f>IF($K754="", "", SUMIF('Drinks List'!EH$11:EH$1010, $K754, 'Drinks List'!EG$11:EG$1010))</f>
        <v/>
      </c>
      <c r="BD754" s="21"/>
      <c r="BE754" s="59" t="str">
        <f>IF($K754="", "", SUMIF('Drinks List'!EJ$11:EJ$1010, $K754, 'Drinks List'!EI$11:EI$1010))</f>
        <v/>
      </c>
      <c r="BF754" s="21"/>
      <c r="BG754" s="59" t="str">
        <f>IF($K754="", "", SUMIF('Drinks List'!EL$11:EL$1010, $K754, 'Drinks List'!EK$11:EK$1010))</f>
        <v/>
      </c>
      <c r="BH754" s="21"/>
      <c r="BI754" s="59" t="str">
        <f>IF($K754="", "", SUMIF('Drinks List'!EN$11:EN$1010, $K754, 'Drinks List'!EM$11:EM$1010))</f>
        <v/>
      </c>
      <c r="BJ754" s="21"/>
      <c r="BK754" s="59" t="str">
        <f>IF($K754="", "", SUMIF('Drinks List'!EP$11:EP$1010, $K754, 'Drinks List'!EO$11:EO$1010))</f>
        <v/>
      </c>
      <c r="BL754" s="21"/>
      <c r="BM754" s="59" t="str">
        <f>IF($K754="", "", SUMIF('Drinks List'!ER$11:ER$1010, $K754, 'Drinks List'!EQ$11:EQ$1010))</f>
        <v/>
      </c>
      <c r="BN754" s="21"/>
      <c r="BO754" s="65" t="str">
        <f>IF($K754="", "", SUMIF('Drinks List'!ET$11:ET$1010, $K754, 'Drinks List'!ES$11:ES$1010))</f>
        <v/>
      </c>
      <c r="BQ754" s="120" t="str">
        <f t="shared" si="233"/>
        <v/>
      </c>
      <c r="BR754" s="62" t="str">
        <f t="shared" si="234"/>
        <v/>
      </c>
      <c r="BS754" s="76" t="str">
        <f>IF(BQ754="", "", COUNTIF(BQ$11:BQ$1010, "&gt;"&amp;BQ754)+1+COUNTIF(BQ$11:BQ754, BQ754)-1)</f>
        <v/>
      </c>
      <c r="BT754" s="76" t="str">
        <f>IF(BR754="", "", COUNTIF(BR$11:BR$1010, "&lt;"&amp;BR754)+1+COUNTIF(BR$11:BR754, BR754)-1)</f>
        <v/>
      </c>
      <c r="BV754" s="76" t="str">
        <f t="shared" si="235"/>
        <v/>
      </c>
      <c r="BW754" s="124" t="str">
        <f t="shared" si="236"/>
        <v/>
      </c>
      <c r="BX754" s="115" t="str">
        <f t="shared" si="237"/>
        <v/>
      </c>
      <c r="BY754" s="125" t="str">
        <f t="shared" si="238"/>
        <v/>
      </c>
      <c r="CA754" s="106" t="str">
        <f t="shared" si="239"/>
        <v/>
      </c>
      <c r="CB754" s="22" t="str">
        <f t="shared" si="240"/>
        <v/>
      </c>
      <c r="CD754" s="76" t="str">
        <f>IF($J754="", "", IF($BV754=0, "", COUNTIF($J$11:$J$1010, "&lt;"&amp;$J754)+1+COUNTIF($J$11:$J754, $J754)-1))</f>
        <v/>
      </c>
    </row>
    <row r="755" spans="1:82" x14ac:dyDescent="0.25">
      <c r="A755" s="31"/>
      <c r="B755" s="19" t="str">
        <f t="shared" si="221"/>
        <v/>
      </c>
      <c r="C755" s="20" t="str">
        <f t="shared" si="222"/>
        <v/>
      </c>
      <c r="D755" s="29" t="str">
        <f t="shared" si="223"/>
        <v/>
      </c>
      <c r="E755" s="22" t="str">
        <f t="shared" si="224"/>
        <v/>
      </c>
      <c r="F755" s="31"/>
      <c r="G755" s="301"/>
      <c r="H755" s="302"/>
      <c r="I755" s="303"/>
      <c r="J755" s="304"/>
      <c r="K755" s="283"/>
      <c r="L755" s="305"/>
      <c r="M755" s="285"/>
      <c r="N755" s="287"/>
      <c r="O755" s="31"/>
      <c r="P755" s="19" t="str">
        <f t="shared" si="225"/>
        <v/>
      </c>
      <c r="Q755" s="20" t="str">
        <f t="shared" si="226"/>
        <v/>
      </c>
      <c r="R755" s="29" t="str">
        <f t="shared" si="227"/>
        <v/>
      </c>
      <c r="S755" s="22" t="str">
        <f t="shared" si="228"/>
        <v/>
      </c>
      <c r="T755" s="31"/>
      <c r="U755" s="69" t="str">
        <f t="shared" si="229"/>
        <v/>
      </c>
      <c r="V755" s="31"/>
      <c r="X755" s="76" t="str">
        <f t="shared" si="230"/>
        <v/>
      </c>
      <c r="Z755" s="76" t="str">
        <f t="shared" si="231"/>
        <v/>
      </c>
      <c r="AA755" s="76" t="str">
        <f t="shared" si="232"/>
        <v/>
      </c>
      <c r="AC755" s="19" t="str">
        <f>IF($K755="", "", SUMIF('Drinks List'!DH$11:DH$1010, $K755, 'Drinks List'!DG$11:DG$1010))</f>
        <v/>
      </c>
      <c r="AD755" s="21"/>
      <c r="AE755" s="59" t="str">
        <f>IF($K755="", "", SUMIF('Drinks List'!DJ$11:DJ$1010, $K755, 'Drinks List'!DI$11:DI$1010))</f>
        <v/>
      </c>
      <c r="AF755" s="21"/>
      <c r="AG755" s="59" t="str">
        <f>IF($K755="", "", SUMIF('Drinks List'!DL$11:DL$1010, $K755, 'Drinks List'!DK$11:DK$1010))</f>
        <v/>
      </c>
      <c r="AH755" s="21"/>
      <c r="AI755" s="59" t="str">
        <f>IF($K755="", "", SUMIF('Drinks List'!DN$11:DN$1010, $K755, 'Drinks List'!DM$11:DM$1010))</f>
        <v/>
      </c>
      <c r="AJ755" s="21"/>
      <c r="AK755" s="59" t="str">
        <f>IF($K755="", "", SUMIF('Drinks List'!DP$11:DP$1010, $K755, 'Drinks List'!DO$11:DO$1010))</f>
        <v/>
      </c>
      <c r="AL755" s="21"/>
      <c r="AM755" s="59" t="str">
        <f>IF($K755="", "", SUMIF('Drinks List'!DR$11:DR$1010, $K755, 'Drinks List'!DQ$11:DQ$1010))</f>
        <v/>
      </c>
      <c r="AN755" s="21"/>
      <c r="AO755" s="59" t="str">
        <f>IF($K755="", "", SUMIF('Drinks List'!DT$11:DT$1010, $K755, 'Drinks List'!DS$11:DS$1010))</f>
        <v/>
      </c>
      <c r="AP755" s="21"/>
      <c r="AQ755" s="59" t="str">
        <f>IF($K755="", "", SUMIF('Drinks List'!DV$11:DV$1010, $K755, 'Drinks List'!DU$11:DU$1010))</f>
        <v/>
      </c>
      <c r="AR755" s="21"/>
      <c r="AS755" s="59" t="str">
        <f>IF($K755="", "", SUMIF('Drinks List'!DX$11:DX$1010, $K755, 'Drinks List'!DW$11:DW$1010))</f>
        <v/>
      </c>
      <c r="AT755" s="21"/>
      <c r="AU755" s="59" t="str">
        <f>IF($K755="", "", SUMIF('Drinks List'!DZ$11:DZ$1010, $K755, 'Drinks List'!DY$11:DY$1010))</f>
        <v/>
      </c>
      <c r="AV755" s="21"/>
      <c r="AW755" s="59" t="str">
        <f>IF($K755="", "", SUMIF('Drinks List'!EB$11:EB$1010, $K755, 'Drinks List'!EA$11:EA$1010))</f>
        <v/>
      </c>
      <c r="AX755" s="21"/>
      <c r="AY755" s="59" t="str">
        <f>IF($K755="", "", SUMIF('Drinks List'!ED$11:ED$1010, $K755, 'Drinks List'!EC$11:EC$1010))</f>
        <v/>
      </c>
      <c r="AZ755" s="21"/>
      <c r="BA755" s="59" t="str">
        <f>IF($K755="", "", SUMIF('Drinks List'!EF$11:EF$1010, $K755, 'Drinks List'!EE$11:EE$1010))</f>
        <v/>
      </c>
      <c r="BB755" s="21"/>
      <c r="BC755" s="59" t="str">
        <f>IF($K755="", "", SUMIF('Drinks List'!EH$11:EH$1010, $K755, 'Drinks List'!EG$11:EG$1010))</f>
        <v/>
      </c>
      <c r="BD755" s="21"/>
      <c r="BE755" s="59" t="str">
        <f>IF($K755="", "", SUMIF('Drinks List'!EJ$11:EJ$1010, $K755, 'Drinks List'!EI$11:EI$1010))</f>
        <v/>
      </c>
      <c r="BF755" s="21"/>
      <c r="BG755" s="59" t="str">
        <f>IF($K755="", "", SUMIF('Drinks List'!EL$11:EL$1010, $K755, 'Drinks List'!EK$11:EK$1010))</f>
        <v/>
      </c>
      <c r="BH755" s="21"/>
      <c r="BI755" s="59" t="str">
        <f>IF($K755="", "", SUMIF('Drinks List'!EN$11:EN$1010, $K755, 'Drinks List'!EM$11:EM$1010))</f>
        <v/>
      </c>
      <c r="BJ755" s="21"/>
      <c r="BK755" s="59" t="str">
        <f>IF($K755="", "", SUMIF('Drinks List'!EP$11:EP$1010, $K755, 'Drinks List'!EO$11:EO$1010))</f>
        <v/>
      </c>
      <c r="BL755" s="21"/>
      <c r="BM755" s="59" t="str">
        <f>IF($K755="", "", SUMIF('Drinks List'!ER$11:ER$1010, $K755, 'Drinks List'!EQ$11:EQ$1010))</f>
        <v/>
      </c>
      <c r="BN755" s="21"/>
      <c r="BO755" s="65" t="str">
        <f>IF($K755="", "", SUMIF('Drinks List'!ET$11:ET$1010, $K755, 'Drinks List'!ES$11:ES$1010))</f>
        <v/>
      </c>
      <c r="BQ755" s="120" t="str">
        <f t="shared" si="233"/>
        <v/>
      </c>
      <c r="BR755" s="62" t="str">
        <f t="shared" si="234"/>
        <v/>
      </c>
      <c r="BS755" s="76" t="str">
        <f>IF(BQ755="", "", COUNTIF(BQ$11:BQ$1010, "&gt;"&amp;BQ755)+1+COUNTIF(BQ$11:BQ755, BQ755)-1)</f>
        <v/>
      </c>
      <c r="BT755" s="76" t="str">
        <f>IF(BR755="", "", COUNTIF(BR$11:BR$1010, "&lt;"&amp;BR755)+1+COUNTIF(BR$11:BR755, BR755)-1)</f>
        <v/>
      </c>
      <c r="BV755" s="76" t="str">
        <f t="shared" si="235"/>
        <v/>
      </c>
      <c r="BW755" s="124" t="str">
        <f t="shared" si="236"/>
        <v/>
      </c>
      <c r="BX755" s="115" t="str">
        <f t="shared" si="237"/>
        <v/>
      </c>
      <c r="BY755" s="125" t="str">
        <f t="shared" si="238"/>
        <v/>
      </c>
      <c r="CA755" s="106" t="str">
        <f t="shared" si="239"/>
        <v/>
      </c>
      <c r="CB755" s="22" t="str">
        <f t="shared" si="240"/>
        <v/>
      </c>
      <c r="CD755" s="76" t="str">
        <f>IF($J755="", "", IF($BV755=0, "", COUNTIF($J$11:$J$1010, "&lt;"&amp;$J755)+1+COUNTIF($J$11:$J755, $J755)-1))</f>
        <v/>
      </c>
    </row>
    <row r="756" spans="1:82" x14ac:dyDescent="0.25">
      <c r="A756" s="31"/>
      <c r="B756" s="19" t="str">
        <f t="shared" si="221"/>
        <v/>
      </c>
      <c r="C756" s="20" t="str">
        <f t="shared" si="222"/>
        <v/>
      </c>
      <c r="D756" s="29" t="str">
        <f t="shared" si="223"/>
        <v/>
      </c>
      <c r="E756" s="22" t="str">
        <f t="shared" si="224"/>
        <v/>
      </c>
      <c r="F756" s="31"/>
      <c r="G756" s="301"/>
      <c r="H756" s="302"/>
      <c r="I756" s="303"/>
      <c r="J756" s="304"/>
      <c r="K756" s="283"/>
      <c r="L756" s="305"/>
      <c r="M756" s="285"/>
      <c r="N756" s="287"/>
      <c r="O756" s="31"/>
      <c r="P756" s="19" t="str">
        <f t="shared" si="225"/>
        <v/>
      </c>
      <c r="Q756" s="20" t="str">
        <f t="shared" si="226"/>
        <v/>
      </c>
      <c r="R756" s="29" t="str">
        <f t="shared" si="227"/>
        <v/>
      </c>
      <c r="S756" s="22" t="str">
        <f t="shared" si="228"/>
        <v/>
      </c>
      <c r="T756" s="31"/>
      <c r="U756" s="69" t="str">
        <f t="shared" si="229"/>
        <v/>
      </c>
      <c r="V756" s="31"/>
      <c r="X756" s="76" t="str">
        <f t="shared" si="230"/>
        <v/>
      </c>
      <c r="Z756" s="76" t="str">
        <f t="shared" si="231"/>
        <v/>
      </c>
      <c r="AA756" s="76" t="str">
        <f t="shared" si="232"/>
        <v/>
      </c>
      <c r="AC756" s="19" t="str">
        <f>IF($K756="", "", SUMIF('Drinks List'!DH$11:DH$1010, $K756, 'Drinks List'!DG$11:DG$1010))</f>
        <v/>
      </c>
      <c r="AD756" s="21"/>
      <c r="AE756" s="59" t="str">
        <f>IF($K756="", "", SUMIF('Drinks List'!DJ$11:DJ$1010, $K756, 'Drinks List'!DI$11:DI$1010))</f>
        <v/>
      </c>
      <c r="AF756" s="21"/>
      <c r="AG756" s="59" t="str">
        <f>IF($K756="", "", SUMIF('Drinks List'!DL$11:DL$1010, $K756, 'Drinks List'!DK$11:DK$1010))</f>
        <v/>
      </c>
      <c r="AH756" s="21"/>
      <c r="AI756" s="59" t="str">
        <f>IF($K756="", "", SUMIF('Drinks List'!DN$11:DN$1010, $K756, 'Drinks List'!DM$11:DM$1010))</f>
        <v/>
      </c>
      <c r="AJ756" s="21"/>
      <c r="AK756" s="59" t="str">
        <f>IF($K756="", "", SUMIF('Drinks List'!DP$11:DP$1010, $K756, 'Drinks List'!DO$11:DO$1010))</f>
        <v/>
      </c>
      <c r="AL756" s="21"/>
      <c r="AM756" s="59" t="str">
        <f>IF($K756="", "", SUMIF('Drinks List'!DR$11:DR$1010, $K756, 'Drinks List'!DQ$11:DQ$1010))</f>
        <v/>
      </c>
      <c r="AN756" s="21"/>
      <c r="AO756" s="59" t="str">
        <f>IF($K756="", "", SUMIF('Drinks List'!DT$11:DT$1010, $K756, 'Drinks List'!DS$11:DS$1010))</f>
        <v/>
      </c>
      <c r="AP756" s="21"/>
      <c r="AQ756" s="59" t="str">
        <f>IF($K756="", "", SUMIF('Drinks List'!DV$11:DV$1010, $K756, 'Drinks List'!DU$11:DU$1010))</f>
        <v/>
      </c>
      <c r="AR756" s="21"/>
      <c r="AS756" s="59" t="str">
        <f>IF($K756="", "", SUMIF('Drinks List'!DX$11:DX$1010, $K756, 'Drinks List'!DW$11:DW$1010))</f>
        <v/>
      </c>
      <c r="AT756" s="21"/>
      <c r="AU756" s="59" t="str">
        <f>IF($K756="", "", SUMIF('Drinks List'!DZ$11:DZ$1010, $K756, 'Drinks List'!DY$11:DY$1010))</f>
        <v/>
      </c>
      <c r="AV756" s="21"/>
      <c r="AW756" s="59" t="str">
        <f>IF($K756="", "", SUMIF('Drinks List'!EB$11:EB$1010, $K756, 'Drinks List'!EA$11:EA$1010))</f>
        <v/>
      </c>
      <c r="AX756" s="21"/>
      <c r="AY756" s="59" t="str">
        <f>IF($K756="", "", SUMIF('Drinks List'!ED$11:ED$1010, $K756, 'Drinks List'!EC$11:EC$1010))</f>
        <v/>
      </c>
      <c r="AZ756" s="21"/>
      <c r="BA756" s="59" t="str">
        <f>IF($K756="", "", SUMIF('Drinks List'!EF$11:EF$1010, $K756, 'Drinks List'!EE$11:EE$1010))</f>
        <v/>
      </c>
      <c r="BB756" s="21"/>
      <c r="BC756" s="59" t="str">
        <f>IF($K756="", "", SUMIF('Drinks List'!EH$11:EH$1010, $K756, 'Drinks List'!EG$11:EG$1010))</f>
        <v/>
      </c>
      <c r="BD756" s="21"/>
      <c r="BE756" s="59" t="str">
        <f>IF($K756="", "", SUMIF('Drinks List'!EJ$11:EJ$1010, $K756, 'Drinks List'!EI$11:EI$1010))</f>
        <v/>
      </c>
      <c r="BF756" s="21"/>
      <c r="BG756" s="59" t="str">
        <f>IF($K756="", "", SUMIF('Drinks List'!EL$11:EL$1010, $K756, 'Drinks List'!EK$11:EK$1010))</f>
        <v/>
      </c>
      <c r="BH756" s="21"/>
      <c r="BI756" s="59" t="str">
        <f>IF($K756="", "", SUMIF('Drinks List'!EN$11:EN$1010, $K756, 'Drinks List'!EM$11:EM$1010))</f>
        <v/>
      </c>
      <c r="BJ756" s="21"/>
      <c r="BK756" s="59" t="str">
        <f>IF($K756="", "", SUMIF('Drinks List'!EP$11:EP$1010, $K756, 'Drinks List'!EO$11:EO$1010))</f>
        <v/>
      </c>
      <c r="BL756" s="21"/>
      <c r="BM756" s="59" t="str">
        <f>IF($K756="", "", SUMIF('Drinks List'!ER$11:ER$1010, $K756, 'Drinks List'!EQ$11:EQ$1010))</f>
        <v/>
      </c>
      <c r="BN756" s="21"/>
      <c r="BO756" s="65" t="str">
        <f>IF($K756="", "", SUMIF('Drinks List'!ET$11:ET$1010, $K756, 'Drinks List'!ES$11:ES$1010))</f>
        <v/>
      </c>
      <c r="BQ756" s="120" t="str">
        <f t="shared" si="233"/>
        <v/>
      </c>
      <c r="BR756" s="62" t="str">
        <f t="shared" si="234"/>
        <v/>
      </c>
      <c r="BS756" s="76" t="str">
        <f>IF(BQ756="", "", COUNTIF(BQ$11:BQ$1010, "&gt;"&amp;BQ756)+1+COUNTIF(BQ$11:BQ756, BQ756)-1)</f>
        <v/>
      </c>
      <c r="BT756" s="76" t="str">
        <f>IF(BR756="", "", COUNTIF(BR$11:BR$1010, "&lt;"&amp;BR756)+1+COUNTIF(BR$11:BR756, BR756)-1)</f>
        <v/>
      </c>
      <c r="BV756" s="76" t="str">
        <f t="shared" si="235"/>
        <v/>
      </c>
      <c r="BW756" s="124" t="str">
        <f t="shared" si="236"/>
        <v/>
      </c>
      <c r="BX756" s="115" t="str">
        <f t="shared" si="237"/>
        <v/>
      </c>
      <c r="BY756" s="125" t="str">
        <f t="shared" si="238"/>
        <v/>
      </c>
      <c r="CA756" s="106" t="str">
        <f t="shared" si="239"/>
        <v/>
      </c>
      <c r="CB756" s="22" t="str">
        <f t="shared" si="240"/>
        <v/>
      </c>
      <c r="CD756" s="76" t="str">
        <f>IF($J756="", "", IF($BV756=0, "", COUNTIF($J$11:$J$1010, "&lt;"&amp;$J756)+1+COUNTIF($J$11:$J756, $J756)-1))</f>
        <v/>
      </c>
    </row>
    <row r="757" spans="1:82" x14ac:dyDescent="0.25">
      <c r="A757" s="31"/>
      <c r="B757" s="19" t="str">
        <f t="shared" si="221"/>
        <v/>
      </c>
      <c r="C757" s="20" t="str">
        <f t="shared" si="222"/>
        <v/>
      </c>
      <c r="D757" s="29" t="str">
        <f t="shared" si="223"/>
        <v/>
      </c>
      <c r="E757" s="22" t="str">
        <f t="shared" si="224"/>
        <v/>
      </c>
      <c r="F757" s="31"/>
      <c r="G757" s="301"/>
      <c r="H757" s="302"/>
      <c r="I757" s="303"/>
      <c r="J757" s="304"/>
      <c r="K757" s="283"/>
      <c r="L757" s="305"/>
      <c r="M757" s="285"/>
      <c r="N757" s="287"/>
      <c r="O757" s="31"/>
      <c r="P757" s="19" t="str">
        <f t="shared" si="225"/>
        <v/>
      </c>
      <c r="Q757" s="20" t="str">
        <f t="shared" si="226"/>
        <v/>
      </c>
      <c r="R757" s="29" t="str">
        <f t="shared" si="227"/>
        <v/>
      </c>
      <c r="S757" s="22" t="str">
        <f t="shared" si="228"/>
        <v/>
      </c>
      <c r="T757" s="31"/>
      <c r="U757" s="69" t="str">
        <f t="shared" si="229"/>
        <v/>
      </c>
      <c r="V757" s="31"/>
      <c r="X757" s="76" t="str">
        <f t="shared" si="230"/>
        <v/>
      </c>
      <c r="Z757" s="76" t="str">
        <f t="shared" si="231"/>
        <v/>
      </c>
      <c r="AA757" s="76" t="str">
        <f t="shared" si="232"/>
        <v/>
      </c>
      <c r="AC757" s="19" t="str">
        <f>IF($K757="", "", SUMIF('Drinks List'!DH$11:DH$1010, $K757, 'Drinks List'!DG$11:DG$1010))</f>
        <v/>
      </c>
      <c r="AD757" s="21"/>
      <c r="AE757" s="59" t="str">
        <f>IF($K757="", "", SUMIF('Drinks List'!DJ$11:DJ$1010, $K757, 'Drinks List'!DI$11:DI$1010))</f>
        <v/>
      </c>
      <c r="AF757" s="21"/>
      <c r="AG757" s="59" t="str">
        <f>IF($K757="", "", SUMIF('Drinks List'!DL$11:DL$1010, $K757, 'Drinks List'!DK$11:DK$1010))</f>
        <v/>
      </c>
      <c r="AH757" s="21"/>
      <c r="AI757" s="59" t="str">
        <f>IF($K757="", "", SUMIF('Drinks List'!DN$11:DN$1010, $K757, 'Drinks List'!DM$11:DM$1010))</f>
        <v/>
      </c>
      <c r="AJ757" s="21"/>
      <c r="AK757" s="59" t="str">
        <f>IF($K757="", "", SUMIF('Drinks List'!DP$11:DP$1010, $K757, 'Drinks List'!DO$11:DO$1010))</f>
        <v/>
      </c>
      <c r="AL757" s="21"/>
      <c r="AM757" s="59" t="str">
        <f>IF($K757="", "", SUMIF('Drinks List'!DR$11:DR$1010, $K757, 'Drinks List'!DQ$11:DQ$1010))</f>
        <v/>
      </c>
      <c r="AN757" s="21"/>
      <c r="AO757" s="59" t="str">
        <f>IF($K757="", "", SUMIF('Drinks List'!DT$11:DT$1010, $K757, 'Drinks List'!DS$11:DS$1010))</f>
        <v/>
      </c>
      <c r="AP757" s="21"/>
      <c r="AQ757" s="59" t="str">
        <f>IF($K757="", "", SUMIF('Drinks List'!DV$11:DV$1010, $K757, 'Drinks List'!DU$11:DU$1010))</f>
        <v/>
      </c>
      <c r="AR757" s="21"/>
      <c r="AS757" s="59" t="str">
        <f>IF($K757="", "", SUMIF('Drinks List'!DX$11:DX$1010, $K757, 'Drinks List'!DW$11:DW$1010))</f>
        <v/>
      </c>
      <c r="AT757" s="21"/>
      <c r="AU757" s="59" t="str">
        <f>IF($K757="", "", SUMIF('Drinks List'!DZ$11:DZ$1010, $K757, 'Drinks List'!DY$11:DY$1010))</f>
        <v/>
      </c>
      <c r="AV757" s="21"/>
      <c r="AW757" s="59" t="str">
        <f>IF($K757="", "", SUMIF('Drinks List'!EB$11:EB$1010, $K757, 'Drinks List'!EA$11:EA$1010))</f>
        <v/>
      </c>
      <c r="AX757" s="21"/>
      <c r="AY757" s="59" t="str">
        <f>IF($K757="", "", SUMIF('Drinks List'!ED$11:ED$1010, $K757, 'Drinks List'!EC$11:EC$1010))</f>
        <v/>
      </c>
      <c r="AZ757" s="21"/>
      <c r="BA757" s="59" t="str">
        <f>IF($K757="", "", SUMIF('Drinks List'!EF$11:EF$1010, $K757, 'Drinks List'!EE$11:EE$1010))</f>
        <v/>
      </c>
      <c r="BB757" s="21"/>
      <c r="BC757" s="59" t="str">
        <f>IF($K757="", "", SUMIF('Drinks List'!EH$11:EH$1010, $K757, 'Drinks List'!EG$11:EG$1010))</f>
        <v/>
      </c>
      <c r="BD757" s="21"/>
      <c r="BE757" s="59" t="str">
        <f>IF($K757="", "", SUMIF('Drinks List'!EJ$11:EJ$1010, $K757, 'Drinks List'!EI$11:EI$1010))</f>
        <v/>
      </c>
      <c r="BF757" s="21"/>
      <c r="BG757" s="59" t="str">
        <f>IF($K757="", "", SUMIF('Drinks List'!EL$11:EL$1010, $K757, 'Drinks List'!EK$11:EK$1010))</f>
        <v/>
      </c>
      <c r="BH757" s="21"/>
      <c r="BI757" s="59" t="str">
        <f>IF($K757="", "", SUMIF('Drinks List'!EN$11:EN$1010, $K757, 'Drinks List'!EM$11:EM$1010))</f>
        <v/>
      </c>
      <c r="BJ757" s="21"/>
      <c r="BK757" s="59" t="str">
        <f>IF($K757="", "", SUMIF('Drinks List'!EP$11:EP$1010, $K757, 'Drinks List'!EO$11:EO$1010))</f>
        <v/>
      </c>
      <c r="BL757" s="21"/>
      <c r="BM757" s="59" t="str">
        <f>IF($K757="", "", SUMIF('Drinks List'!ER$11:ER$1010, $K757, 'Drinks List'!EQ$11:EQ$1010))</f>
        <v/>
      </c>
      <c r="BN757" s="21"/>
      <c r="BO757" s="65" t="str">
        <f>IF($K757="", "", SUMIF('Drinks List'!ET$11:ET$1010, $K757, 'Drinks List'!ES$11:ES$1010))</f>
        <v/>
      </c>
      <c r="BQ757" s="120" t="str">
        <f t="shared" si="233"/>
        <v/>
      </c>
      <c r="BR757" s="62" t="str">
        <f t="shared" si="234"/>
        <v/>
      </c>
      <c r="BS757" s="76" t="str">
        <f>IF(BQ757="", "", COUNTIF(BQ$11:BQ$1010, "&gt;"&amp;BQ757)+1+COUNTIF(BQ$11:BQ757, BQ757)-1)</f>
        <v/>
      </c>
      <c r="BT757" s="76" t="str">
        <f>IF(BR757="", "", COUNTIF(BR$11:BR$1010, "&lt;"&amp;BR757)+1+COUNTIF(BR$11:BR757, BR757)-1)</f>
        <v/>
      </c>
      <c r="BV757" s="76" t="str">
        <f t="shared" si="235"/>
        <v/>
      </c>
      <c r="BW757" s="124" t="str">
        <f t="shared" si="236"/>
        <v/>
      </c>
      <c r="BX757" s="115" t="str">
        <f t="shared" si="237"/>
        <v/>
      </c>
      <c r="BY757" s="125" t="str">
        <f t="shared" si="238"/>
        <v/>
      </c>
      <c r="CA757" s="106" t="str">
        <f t="shared" si="239"/>
        <v/>
      </c>
      <c r="CB757" s="22" t="str">
        <f t="shared" si="240"/>
        <v/>
      </c>
      <c r="CD757" s="76" t="str">
        <f>IF($J757="", "", IF($BV757=0, "", COUNTIF($J$11:$J$1010, "&lt;"&amp;$J757)+1+COUNTIF($J$11:$J757, $J757)-1))</f>
        <v/>
      </c>
    </row>
    <row r="758" spans="1:82" x14ac:dyDescent="0.25">
      <c r="A758" s="31"/>
      <c r="B758" s="19" t="str">
        <f t="shared" si="221"/>
        <v/>
      </c>
      <c r="C758" s="20" t="str">
        <f t="shared" si="222"/>
        <v/>
      </c>
      <c r="D758" s="29" t="str">
        <f t="shared" si="223"/>
        <v/>
      </c>
      <c r="E758" s="22" t="str">
        <f t="shared" si="224"/>
        <v/>
      </c>
      <c r="F758" s="31"/>
      <c r="G758" s="301"/>
      <c r="H758" s="302"/>
      <c r="I758" s="303"/>
      <c r="J758" s="304"/>
      <c r="K758" s="283"/>
      <c r="L758" s="305"/>
      <c r="M758" s="285"/>
      <c r="N758" s="287"/>
      <c r="O758" s="31"/>
      <c r="P758" s="19" t="str">
        <f t="shared" si="225"/>
        <v/>
      </c>
      <c r="Q758" s="20" t="str">
        <f t="shared" si="226"/>
        <v/>
      </c>
      <c r="R758" s="29" t="str">
        <f t="shared" si="227"/>
        <v/>
      </c>
      <c r="S758" s="22" t="str">
        <f t="shared" si="228"/>
        <v/>
      </c>
      <c r="T758" s="31"/>
      <c r="U758" s="69" t="str">
        <f t="shared" si="229"/>
        <v/>
      </c>
      <c r="V758" s="31"/>
      <c r="X758" s="76" t="str">
        <f t="shared" si="230"/>
        <v/>
      </c>
      <c r="Z758" s="76" t="str">
        <f t="shared" si="231"/>
        <v/>
      </c>
      <c r="AA758" s="76" t="str">
        <f t="shared" si="232"/>
        <v/>
      </c>
      <c r="AC758" s="19" t="str">
        <f>IF($K758="", "", SUMIF('Drinks List'!DH$11:DH$1010, $K758, 'Drinks List'!DG$11:DG$1010))</f>
        <v/>
      </c>
      <c r="AD758" s="21"/>
      <c r="AE758" s="59" t="str">
        <f>IF($K758="", "", SUMIF('Drinks List'!DJ$11:DJ$1010, $K758, 'Drinks List'!DI$11:DI$1010))</f>
        <v/>
      </c>
      <c r="AF758" s="21"/>
      <c r="AG758" s="59" t="str">
        <f>IF($K758="", "", SUMIF('Drinks List'!DL$11:DL$1010, $K758, 'Drinks List'!DK$11:DK$1010))</f>
        <v/>
      </c>
      <c r="AH758" s="21"/>
      <c r="AI758" s="59" t="str">
        <f>IF($K758="", "", SUMIF('Drinks List'!DN$11:DN$1010, $K758, 'Drinks List'!DM$11:DM$1010))</f>
        <v/>
      </c>
      <c r="AJ758" s="21"/>
      <c r="AK758" s="59" t="str">
        <f>IF($K758="", "", SUMIF('Drinks List'!DP$11:DP$1010, $K758, 'Drinks List'!DO$11:DO$1010))</f>
        <v/>
      </c>
      <c r="AL758" s="21"/>
      <c r="AM758" s="59" t="str">
        <f>IF($K758="", "", SUMIF('Drinks List'!DR$11:DR$1010, $K758, 'Drinks List'!DQ$11:DQ$1010))</f>
        <v/>
      </c>
      <c r="AN758" s="21"/>
      <c r="AO758" s="59" t="str">
        <f>IF($K758="", "", SUMIF('Drinks List'!DT$11:DT$1010, $K758, 'Drinks List'!DS$11:DS$1010))</f>
        <v/>
      </c>
      <c r="AP758" s="21"/>
      <c r="AQ758" s="59" t="str">
        <f>IF($K758="", "", SUMIF('Drinks List'!DV$11:DV$1010, $K758, 'Drinks List'!DU$11:DU$1010))</f>
        <v/>
      </c>
      <c r="AR758" s="21"/>
      <c r="AS758" s="59" t="str">
        <f>IF($K758="", "", SUMIF('Drinks List'!DX$11:DX$1010, $K758, 'Drinks List'!DW$11:DW$1010))</f>
        <v/>
      </c>
      <c r="AT758" s="21"/>
      <c r="AU758" s="59" t="str">
        <f>IF($K758="", "", SUMIF('Drinks List'!DZ$11:DZ$1010, $K758, 'Drinks List'!DY$11:DY$1010))</f>
        <v/>
      </c>
      <c r="AV758" s="21"/>
      <c r="AW758" s="59" t="str">
        <f>IF($K758="", "", SUMIF('Drinks List'!EB$11:EB$1010, $K758, 'Drinks List'!EA$11:EA$1010))</f>
        <v/>
      </c>
      <c r="AX758" s="21"/>
      <c r="AY758" s="59" t="str">
        <f>IF($K758="", "", SUMIF('Drinks List'!ED$11:ED$1010, $K758, 'Drinks List'!EC$11:EC$1010))</f>
        <v/>
      </c>
      <c r="AZ758" s="21"/>
      <c r="BA758" s="59" t="str">
        <f>IF($K758="", "", SUMIF('Drinks List'!EF$11:EF$1010, $K758, 'Drinks List'!EE$11:EE$1010))</f>
        <v/>
      </c>
      <c r="BB758" s="21"/>
      <c r="BC758" s="59" t="str">
        <f>IF($K758="", "", SUMIF('Drinks List'!EH$11:EH$1010, $K758, 'Drinks List'!EG$11:EG$1010))</f>
        <v/>
      </c>
      <c r="BD758" s="21"/>
      <c r="BE758" s="59" t="str">
        <f>IF($K758="", "", SUMIF('Drinks List'!EJ$11:EJ$1010, $K758, 'Drinks List'!EI$11:EI$1010))</f>
        <v/>
      </c>
      <c r="BF758" s="21"/>
      <c r="BG758" s="59" t="str">
        <f>IF($K758="", "", SUMIF('Drinks List'!EL$11:EL$1010, $K758, 'Drinks List'!EK$11:EK$1010))</f>
        <v/>
      </c>
      <c r="BH758" s="21"/>
      <c r="BI758" s="59" t="str">
        <f>IF($K758="", "", SUMIF('Drinks List'!EN$11:EN$1010, $K758, 'Drinks List'!EM$11:EM$1010))</f>
        <v/>
      </c>
      <c r="BJ758" s="21"/>
      <c r="BK758" s="59" t="str">
        <f>IF($K758="", "", SUMIF('Drinks List'!EP$11:EP$1010, $K758, 'Drinks List'!EO$11:EO$1010))</f>
        <v/>
      </c>
      <c r="BL758" s="21"/>
      <c r="BM758" s="59" t="str">
        <f>IF($K758="", "", SUMIF('Drinks List'!ER$11:ER$1010, $K758, 'Drinks List'!EQ$11:EQ$1010))</f>
        <v/>
      </c>
      <c r="BN758" s="21"/>
      <c r="BO758" s="65" t="str">
        <f>IF($K758="", "", SUMIF('Drinks List'!ET$11:ET$1010, $K758, 'Drinks List'!ES$11:ES$1010))</f>
        <v/>
      </c>
      <c r="BQ758" s="120" t="str">
        <f t="shared" si="233"/>
        <v/>
      </c>
      <c r="BR758" s="62" t="str">
        <f t="shared" si="234"/>
        <v/>
      </c>
      <c r="BS758" s="76" t="str">
        <f>IF(BQ758="", "", COUNTIF(BQ$11:BQ$1010, "&gt;"&amp;BQ758)+1+COUNTIF(BQ$11:BQ758, BQ758)-1)</f>
        <v/>
      </c>
      <c r="BT758" s="76" t="str">
        <f>IF(BR758="", "", COUNTIF(BR$11:BR$1010, "&lt;"&amp;BR758)+1+COUNTIF(BR$11:BR758, BR758)-1)</f>
        <v/>
      </c>
      <c r="BV758" s="76" t="str">
        <f t="shared" si="235"/>
        <v/>
      </c>
      <c r="BW758" s="124" t="str">
        <f t="shared" si="236"/>
        <v/>
      </c>
      <c r="BX758" s="115" t="str">
        <f t="shared" si="237"/>
        <v/>
      </c>
      <c r="BY758" s="125" t="str">
        <f t="shared" si="238"/>
        <v/>
      </c>
      <c r="CA758" s="106" t="str">
        <f t="shared" si="239"/>
        <v/>
      </c>
      <c r="CB758" s="22" t="str">
        <f t="shared" si="240"/>
        <v/>
      </c>
      <c r="CD758" s="76" t="str">
        <f>IF($J758="", "", IF($BV758=0, "", COUNTIF($J$11:$J$1010, "&lt;"&amp;$J758)+1+COUNTIF($J$11:$J758, $J758)-1))</f>
        <v/>
      </c>
    </row>
    <row r="759" spans="1:82" x14ac:dyDescent="0.25">
      <c r="A759" s="31"/>
      <c r="B759" s="19" t="str">
        <f t="shared" si="221"/>
        <v/>
      </c>
      <c r="C759" s="20" t="str">
        <f t="shared" si="222"/>
        <v/>
      </c>
      <c r="D759" s="29" t="str">
        <f t="shared" si="223"/>
        <v/>
      </c>
      <c r="E759" s="22" t="str">
        <f t="shared" si="224"/>
        <v/>
      </c>
      <c r="F759" s="31"/>
      <c r="G759" s="301"/>
      <c r="H759" s="302"/>
      <c r="I759" s="303"/>
      <c r="J759" s="304"/>
      <c r="K759" s="283"/>
      <c r="L759" s="305"/>
      <c r="M759" s="285"/>
      <c r="N759" s="287"/>
      <c r="O759" s="31"/>
      <c r="P759" s="19" t="str">
        <f t="shared" si="225"/>
        <v/>
      </c>
      <c r="Q759" s="20" t="str">
        <f t="shared" si="226"/>
        <v/>
      </c>
      <c r="R759" s="29" t="str">
        <f t="shared" si="227"/>
        <v/>
      </c>
      <c r="S759" s="22" t="str">
        <f t="shared" si="228"/>
        <v/>
      </c>
      <c r="T759" s="31"/>
      <c r="U759" s="69" t="str">
        <f t="shared" si="229"/>
        <v/>
      </c>
      <c r="V759" s="31"/>
      <c r="X759" s="76" t="str">
        <f t="shared" si="230"/>
        <v/>
      </c>
      <c r="Z759" s="76" t="str">
        <f t="shared" si="231"/>
        <v/>
      </c>
      <c r="AA759" s="76" t="str">
        <f t="shared" si="232"/>
        <v/>
      </c>
      <c r="AC759" s="19" t="str">
        <f>IF($K759="", "", SUMIF('Drinks List'!DH$11:DH$1010, $K759, 'Drinks List'!DG$11:DG$1010))</f>
        <v/>
      </c>
      <c r="AD759" s="21"/>
      <c r="AE759" s="59" t="str">
        <f>IF($K759="", "", SUMIF('Drinks List'!DJ$11:DJ$1010, $K759, 'Drinks List'!DI$11:DI$1010))</f>
        <v/>
      </c>
      <c r="AF759" s="21"/>
      <c r="AG759" s="59" t="str">
        <f>IF($K759="", "", SUMIF('Drinks List'!DL$11:DL$1010, $K759, 'Drinks List'!DK$11:DK$1010))</f>
        <v/>
      </c>
      <c r="AH759" s="21"/>
      <c r="AI759" s="59" t="str">
        <f>IF($K759="", "", SUMIF('Drinks List'!DN$11:DN$1010, $K759, 'Drinks List'!DM$11:DM$1010))</f>
        <v/>
      </c>
      <c r="AJ759" s="21"/>
      <c r="AK759" s="59" t="str">
        <f>IF($K759="", "", SUMIF('Drinks List'!DP$11:DP$1010, $K759, 'Drinks List'!DO$11:DO$1010))</f>
        <v/>
      </c>
      <c r="AL759" s="21"/>
      <c r="AM759" s="59" t="str">
        <f>IF($K759="", "", SUMIF('Drinks List'!DR$11:DR$1010, $K759, 'Drinks List'!DQ$11:DQ$1010))</f>
        <v/>
      </c>
      <c r="AN759" s="21"/>
      <c r="AO759" s="59" t="str">
        <f>IF($K759="", "", SUMIF('Drinks List'!DT$11:DT$1010, $K759, 'Drinks List'!DS$11:DS$1010))</f>
        <v/>
      </c>
      <c r="AP759" s="21"/>
      <c r="AQ759" s="59" t="str">
        <f>IF($K759="", "", SUMIF('Drinks List'!DV$11:DV$1010, $K759, 'Drinks List'!DU$11:DU$1010))</f>
        <v/>
      </c>
      <c r="AR759" s="21"/>
      <c r="AS759" s="59" t="str">
        <f>IF($K759="", "", SUMIF('Drinks List'!DX$11:DX$1010, $K759, 'Drinks List'!DW$11:DW$1010))</f>
        <v/>
      </c>
      <c r="AT759" s="21"/>
      <c r="AU759" s="59" t="str">
        <f>IF($K759="", "", SUMIF('Drinks List'!DZ$11:DZ$1010, $K759, 'Drinks List'!DY$11:DY$1010))</f>
        <v/>
      </c>
      <c r="AV759" s="21"/>
      <c r="AW759" s="59" t="str">
        <f>IF($K759="", "", SUMIF('Drinks List'!EB$11:EB$1010, $K759, 'Drinks List'!EA$11:EA$1010))</f>
        <v/>
      </c>
      <c r="AX759" s="21"/>
      <c r="AY759" s="59" t="str">
        <f>IF($K759="", "", SUMIF('Drinks List'!ED$11:ED$1010, $K759, 'Drinks List'!EC$11:EC$1010))</f>
        <v/>
      </c>
      <c r="AZ759" s="21"/>
      <c r="BA759" s="59" t="str">
        <f>IF($K759="", "", SUMIF('Drinks List'!EF$11:EF$1010, $K759, 'Drinks List'!EE$11:EE$1010))</f>
        <v/>
      </c>
      <c r="BB759" s="21"/>
      <c r="BC759" s="59" t="str">
        <f>IF($K759="", "", SUMIF('Drinks List'!EH$11:EH$1010, $K759, 'Drinks List'!EG$11:EG$1010))</f>
        <v/>
      </c>
      <c r="BD759" s="21"/>
      <c r="BE759" s="59" t="str">
        <f>IF($K759="", "", SUMIF('Drinks List'!EJ$11:EJ$1010, $K759, 'Drinks List'!EI$11:EI$1010))</f>
        <v/>
      </c>
      <c r="BF759" s="21"/>
      <c r="BG759" s="59" t="str">
        <f>IF($K759="", "", SUMIF('Drinks List'!EL$11:EL$1010, $K759, 'Drinks List'!EK$11:EK$1010))</f>
        <v/>
      </c>
      <c r="BH759" s="21"/>
      <c r="BI759" s="59" t="str">
        <f>IF($K759="", "", SUMIF('Drinks List'!EN$11:EN$1010, $K759, 'Drinks List'!EM$11:EM$1010))</f>
        <v/>
      </c>
      <c r="BJ759" s="21"/>
      <c r="BK759" s="59" t="str">
        <f>IF($K759="", "", SUMIF('Drinks List'!EP$11:EP$1010, $K759, 'Drinks List'!EO$11:EO$1010))</f>
        <v/>
      </c>
      <c r="BL759" s="21"/>
      <c r="BM759" s="59" t="str">
        <f>IF($K759="", "", SUMIF('Drinks List'!ER$11:ER$1010, $K759, 'Drinks List'!EQ$11:EQ$1010))</f>
        <v/>
      </c>
      <c r="BN759" s="21"/>
      <c r="BO759" s="65" t="str">
        <f>IF($K759="", "", SUMIF('Drinks List'!ET$11:ET$1010, $K759, 'Drinks List'!ES$11:ES$1010))</f>
        <v/>
      </c>
      <c r="BQ759" s="120" t="str">
        <f t="shared" si="233"/>
        <v/>
      </c>
      <c r="BR759" s="62" t="str">
        <f t="shared" si="234"/>
        <v/>
      </c>
      <c r="BS759" s="76" t="str">
        <f>IF(BQ759="", "", COUNTIF(BQ$11:BQ$1010, "&gt;"&amp;BQ759)+1+COUNTIF(BQ$11:BQ759, BQ759)-1)</f>
        <v/>
      </c>
      <c r="BT759" s="76" t="str">
        <f>IF(BR759="", "", COUNTIF(BR$11:BR$1010, "&lt;"&amp;BR759)+1+COUNTIF(BR$11:BR759, BR759)-1)</f>
        <v/>
      </c>
      <c r="BV759" s="76" t="str">
        <f t="shared" si="235"/>
        <v/>
      </c>
      <c r="BW759" s="124" t="str">
        <f t="shared" si="236"/>
        <v/>
      </c>
      <c r="BX759" s="115" t="str">
        <f t="shared" si="237"/>
        <v/>
      </c>
      <c r="BY759" s="125" t="str">
        <f t="shared" si="238"/>
        <v/>
      </c>
      <c r="CA759" s="106" t="str">
        <f t="shared" si="239"/>
        <v/>
      </c>
      <c r="CB759" s="22" t="str">
        <f t="shared" si="240"/>
        <v/>
      </c>
      <c r="CD759" s="76" t="str">
        <f>IF($J759="", "", IF($BV759=0, "", COUNTIF($J$11:$J$1010, "&lt;"&amp;$J759)+1+COUNTIF($J$11:$J759, $J759)-1))</f>
        <v/>
      </c>
    </row>
    <row r="760" spans="1:82" x14ac:dyDescent="0.25">
      <c r="A760" s="31"/>
      <c r="B760" s="19" t="str">
        <f t="shared" si="221"/>
        <v/>
      </c>
      <c r="C760" s="20" t="str">
        <f t="shared" si="222"/>
        <v/>
      </c>
      <c r="D760" s="29" t="str">
        <f t="shared" si="223"/>
        <v/>
      </c>
      <c r="E760" s="22" t="str">
        <f t="shared" si="224"/>
        <v/>
      </c>
      <c r="F760" s="31"/>
      <c r="G760" s="301"/>
      <c r="H760" s="302"/>
      <c r="I760" s="303"/>
      <c r="J760" s="304"/>
      <c r="K760" s="283"/>
      <c r="L760" s="305"/>
      <c r="M760" s="285"/>
      <c r="N760" s="287"/>
      <c r="O760" s="31"/>
      <c r="P760" s="19" t="str">
        <f t="shared" si="225"/>
        <v/>
      </c>
      <c r="Q760" s="20" t="str">
        <f t="shared" si="226"/>
        <v/>
      </c>
      <c r="R760" s="29" t="str">
        <f t="shared" si="227"/>
        <v/>
      </c>
      <c r="S760" s="22" t="str">
        <f t="shared" si="228"/>
        <v/>
      </c>
      <c r="T760" s="31"/>
      <c r="U760" s="69" t="str">
        <f t="shared" si="229"/>
        <v/>
      </c>
      <c r="V760" s="31"/>
      <c r="X760" s="76" t="str">
        <f t="shared" si="230"/>
        <v/>
      </c>
      <c r="Z760" s="76" t="str">
        <f t="shared" si="231"/>
        <v/>
      </c>
      <c r="AA760" s="76" t="str">
        <f t="shared" si="232"/>
        <v/>
      </c>
      <c r="AC760" s="19" t="str">
        <f>IF($K760="", "", SUMIF('Drinks List'!DH$11:DH$1010, $K760, 'Drinks List'!DG$11:DG$1010))</f>
        <v/>
      </c>
      <c r="AD760" s="21"/>
      <c r="AE760" s="59" t="str">
        <f>IF($K760="", "", SUMIF('Drinks List'!DJ$11:DJ$1010, $K760, 'Drinks List'!DI$11:DI$1010))</f>
        <v/>
      </c>
      <c r="AF760" s="21"/>
      <c r="AG760" s="59" t="str">
        <f>IF($K760="", "", SUMIF('Drinks List'!DL$11:DL$1010, $K760, 'Drinks List'!DK$11:DK$1010))</f>
        <v/>
      </c>
      <c r="AH760" s="21"/>
      <c r="AI760" s="59" t="str">
        <f>IF($K760="", "", SUMIF('Drinks List'!DN$11:DN$1010, $K760, 'Drinks List'!DM$11:DM$1010))</f>
        <v/>
      </c>
      <c r="AJ760" s="21"/>
      <c r="AK760" s="59" t="str">
        <f>IF($K760="", "", SUMIF('Drinks List'!DP$11:DP$1010, $K760, 'Drinks List'!DO$11:DO$1010))</f>
        <v/>
      </c>
      <c r="AL760" s="21"/>
      <c r="AM760" s="59" t="str">
        <f>IF($K760="", "", SUMIF('Drinks List'!DR$11:DR$1010, $K760, 'Drinks List'!DQ$11:DQ$1010))</f>
        <v/>
      </c>
      <c r="AN760" s="21"/>
      <c r="AO760" s="59" t="str">
        <f>IF($K760="", "", SUMIF('Drinks List'!DT$11:DT$1010, $K760, 'Drinks List'!DS$11:DS$1010))</f>
        <v/>
      </c>
      <c r="AP760" s="21"/>
      <c r="AQ760" s="59" t="str">
        <f>IF($K760="", "", SUMIF('Drinks List'!DV$11:DV$1010, $K760, 'Drinks List'!DU$11:DU$1010))</f>
        <v/>
      </c>
      <c r="AR760" s="21"/>
      <c r="AS760" s="59" t="str">
        <f>IF($K760="", "", SUMIF('Drinks List'!DX$11:DX$1010, $K760, 'Drinks List'!DW$11:DW$1010))</f>
        <v/>
      </c>
      <c r="AT760" s="21"/>
      <c r="AU760" s="59" t="str">
        <f>IF($K760="", "", SUMIF('Drinks List'!DZ$11:DZ$1010, $K760, 'Drinks List'!DY$11:DY$1010))</f>
        <v/>
      </c>
      <c r="AV760" s="21"/>
      <c r="AW760" s="59" t="str">
        <f>IF($K760="", "", SUMIF('Drinks List'!EB$11:EB$1010, $K760, 'Drinks List'!EA$11:EA$1010))</f>
        <v/>
      </c>
      <c r="AX760" s="21"/>
      <c r="AY760" s="59" t="str">
        <f>IF($K760="", "", SUMIF('Drinks List'!ED$11:ED$1010, $K760, 'Drinks List'!EC$11:EC$1010))</f>
        <v/>
      </c>
      <c r="AZ760" s="21"/>
      <c r="BA760" s="59" t="str">
        <f>IF($K760="", "", SUMIF('Drinks List'!EF$11:EF$1010, $K760, 'Drinks List'!EE$11:EE$1010))</f>
        <v/>
      </c>
      <c r="BB760" s="21"/>
      <c r="BC760" s="59" t="str">
        <f>IF($K760="", "", SUMIF('Drinks List'!EH$11:EH$1010, $K760, 'Drinks List'!EG$11:EG$1010))</f>
        <v/>
      </c>
      <c r="BD760" s="21"/>
      <c r="BE760" s="59" t="str">
        <f>IF($K760="", "", SUMIF('Drinks List'!EJ$11:EJ$1010, $K760, 'Drinks List'!EI$11:EI$1010))</f>
        <v/>
      </c>
      <c r="BF760" s="21"/>
      <c r="BG760" s="59" t="str">
        <f>IF($K760="", "", SUMIF('Drinks List'!EL$11:EL$1010, $K760, 'Drinks List'!EK$11:EK$1010))</f>
        <v/>
      </c>
      <c r="BH760" s="21"/>
      <c r="BI760" s="59" t="str">
        <f>IF($K760="", "", SUMIF('Drinks List'!EN$11:EN$1010, $K760, 'Drinks List'!EM$11:EM$1010))</f>
        <v/>
      </c>
      <c r="BJ760" s="21"/>
      <c r="BK760" s="59" t="str">
        <f>IF($K760="", "", SUMIF('Drinks List'!EP$11:EP$1010, $K760, 'Drinks List'!EO$11:EO$1010))</f>
        <v/>
      </c>
      <c r="BL760" s="21"/>
      <c r="BM760" s="59" t="str">
        <f>IF($K760="", "", SUMIF('Drinks List'!ER$11:ER$1010, $K760, 'Drinks List'!EQ$11:EQ$1010))</f>
        <v/>
      </c>
      <c r="BN760" s="21"/>
      <c r="BO760" s="65" t="str">
        <f>IF($K760="", "", SUMIF('Drinks List'!ET$11:ET$1010, $K760, 'Drinks List'!ES$11:ES$1010))</f>
        <v/>
      </c>
      <c r="BQ760" s="120" t="str">
        <f t="shared" si="233"/>
        <v/>
      </c>
      <c r="BR760" s="62" t="str">
        <f t="shared" si="234"/>
        <v/>
      </c>
      <c r="BS760" s="76" t="str">
        <f>IF(BQ760="", "", COUNTIF(BQ$11:BQ$1010, "&gt;"&amp;BQ760)+1+COUNTIF(BQ$11:BQ760, BQ760)-1)</f>
        <v/>
      </c>
      <c r="BT760" s="76" t="str">
        <f>IF(BR760="", "", COUNTIF(BR$11:BR$1010, "&lt;"&amp;BR760)+1+COUNTIF(BR$11:BR760, BR760)-1)</f>
        <v/>
      </c>
      <c r="BV760" s="76" t="str">
        <f t="shared" si="235"/>
        <v/>
      </c>
      <c r="BW760" s="124" t="str">
        <f t="shared" si="236"/>
        <v/>
      </c>
      <c r="BX760" s="115" t="str">
        <f t="shared" si="237"/>
        <v/>
      </c>
      <c r="BY760" s="125" t="str">
        <f t="shared" si="238"/>
        <v/>
      </c>
      <c r="CA760" s="106" t="str">
        <f t="shared" si="239"/>
        <v/>
      </c>
      <c r="CB760" s="22" t="str">
        <f t="shared" si="240"/>
        <v/>
      </c>
      <c r="CD760" s="76" t="str">
        <f>IF($J760="", "", IF($BV760=0, "", COUNTIF($J$11:$J$1010, "&lt;"&amp;$J760)+1+COUNTIF($J$11:$J760, $J760)-1))</f>
        <v/>
      </c>
    </row>
    <row r="761" spans="1:82" x14ac:dyDescent="0.25">
      <c r="A761" s="31"/>
      <c r="B761" s="19" t="str">
        <f t="shared" si="221"/>
        <v/>
      </c>
      <c r="C761" s="20" t="str">
        <f t="shared" si="222"/>
        <v/>
      </c>
      <c r="D761" s="29" t="str">
        <f t="shared" si="223"/>
        <v/>
      </c>
      <c r="E761" s="22" t="str">
        <f t="shared" si="224"/>
        <v/>
      </c>
      <c r="F761" s="31"/>
      <c r="G761" s="301"/>
      <c r="H761" s="302"/>
      <c r="I761" s="303"/>
      <c r="J761" s="304"/>
      <c r="K761" s="283"/>
      <c r="L761" s="305"/>
      <c r="M761" s="285"/>
      <c r="N761" s="287"/>
      <c r="O761" s="31"/>
      <c r="P761" s="19" t="str">
        <f t="shared" si="225"/>
        <v/>
      </c>
      <c r="Q761" s="20" t="str">
        <f t="shared" si="226"/>
        <v/>
      </c>
      <c r="R761" s="29" t="str">
        <f t="shared" si="227"/>
        <v/>
      </c>
      <c r="S761" s="22" t="str">
        <f t="shared" si="228"/>
        <v/>
      </c>
      <c r="T761" s="31"/>
      <c r="U761" s="69" t="str">
        <f t="shared" si="229"/>
        <v/>
      </c>
      <c r="V761" s="31"/>
      <c r="X761" s="76" t="str">
        <f t="shared" si="230"/>
        <v/>
      </c>
      <c r="Z761" s="76" t="str">
        <f t="shared" si="231"/>
        <v/>
      </c>
      <c r="AA761" s="76" t="str">
        <f t="shared" si="232"/>
        <v/>
      </c>
      <c r="AC761" s="19" t="str">
        <f>IF($K761="", "", SUMIF('Drinks List'!DH$11:DH$1010, $K761, 'Drinks List'!DG$11:DG$1010))</f>
        <v/>
      </c>
      <c r="AD761" s="21"/>
      <c r="AE761" s="59" t="str">
        <f>IF($K761="", "", SUMIF('Drinks List'!DJ$11:DJ$1010, $K761, 'Drinks List'!DI$11:DI$1010))</f>
        <v/>
      </c>
      <c r="AF761" s="21"/>
      <c r="AG761" s="59" t="str">
        <f>IF($K761="", "", SUMIF('Drinks List'!DL$11:DL$1010, $K761, 'Drinks List'!DK$11:DK$1010))</f>
        <v/>
      </c>
      <c r="AH761" s="21"/>
      <c r="AI761" s="59" t="str">
        <f>IF($K761="", "", SUMIF('Drinks List'!DN$11:DN$1010, $K761, 'Drinks List'!DM$11:DM$1010))</f>
        <v/>
      </c>
      <c r="AJ761" s="21"/>
      <c r="AK761" s="59" t="str">
        <f>IF($K761="", "", SUMIF('Drinks List'!DP$11:DP$1010, $K761, 'Drinks List'!DO$11:DO$1010))</f>
        <v/>
      </c>
      <c r="AL761" s="21"/>
      <c r="AM761" s="59" t="str">
        <f>IF($K761="", "", SUMIF('Drinks List'!DR$11:DR$1010, $K761, 'Drinks List'!DQ$11:DQ$1010))</f>
        <v/>
      </c>
      <c r="AN761" s="21"/>
      <c r="AO761" s="59" t="str">
        <f>IF($K761="", "", SUMIF('Drinks List'!DT$11:DT$1010, $K761, 'Drinks List'!DS$11:DS$1010))</f>
        <v/>
      </c>
      <c r="AP761" s="21"/>
      <c r="AQ761" s="59" t="str">
        <f>IF($K761="", "", SUMIF('Drinks List'!DV$11:DV$1010, $K761, 'Drinks List'!DU$11:DU$1010))</f>
        <v/>
      </c>
      <c r="AR761" s="21"/>
      <c r="AS761" s="59" t="str">
        <f>IF($K761="", "", SUMIF('Drinks List'!DX$11:DX$1010, $K761, 'Drinks List'!DW$11:DW$1010))</f>
        <v/>
      </c>
      <c r="AT761" s="21"/>
      <c r="AU761" s="59" t="str">
        <f>IF($K761="", "", SUMIF('Drinks List'!DZ$11:DZ$1010, $K761, 'Drinks List'!DY$11:DY$1010))</f>
        <v/>
      </c>
      <c r="AV761" s="21"/>
      <c r="AW761" s="59" t="str">
        <f>IF($K761="", "", SUMIF('Drinks List'!EB$11:EB$1010, $K761, 'Drinks List'!EA$11:EA$1010))</f>
        <v/>
      </c>
      <c r="AX761" s="21"/>
      <c r="AY761" s="59" t="str">
        <f>IF($K761="", "", SUMIF('Drinks List'!ED$11:ED$1010, $K761, 'Drinks List'!EC$11:EC$1010))</f>
        <v/>
      </c>
      <c r="AZ761" s="21"/>
      <c r="BA761" s="59" t="str">
        <f>IF($K761="", "", SUMIF('Drinks List'!EF$11:EF$1010, $K761, 'Drinks List'!EE$11:EE$1010))</f>
        <v/>
      </c>
      <c r="BB761" s="21"/>
      <c r="BC761" s="59" t="str">
        <f>IF($K761="", "", SUMIF('Drinks List'!EH$11:EH$1010, $K761, 'Drinks List'!EG$11:EG$1010))</f>
        <v/>
      </c>
      <c r="BD761" s="21"/>
      <c r="BE761" s="59" t="str">
        <f>IF($K761="", "", SUMIF('Drinks List'!EJ$11:EJ$1010, $K761, 'Drinks List'!EI$11:EI$1010))</f>
        <v/>
      </c>
      <c r="BF761" s="21"/>
      <c r="BG761" s="59" t="str">
        <f>IF($K761="", "", SUMIF('Drinks List'!EL$11:EL$1010, $K761, 'Drinks List'!EK$11:EK$1010))</f>
        <v/>
      </c>
      <c r="BH761" s="21"/>
      <c r="BI761" s="59" t="str">
        <f>IF($K761="", "", SUMIF('Drinks List'!EN$11:EN$1010, $K761, 'Drinks List'!EM$11:EM$1010))</f>
        <v/>
      </c>
      <c r="BJ761" s="21"/>
      <c r="BK761" s="59" t="str">
        <f>IF($K761="", "", SUMIF('Drinks List'!EP$11:EP$1010, $K761, 'Drinks List'!EO$11:EO$1010))</f>
        <v/>
      </c>
      <c r="BL761" s="21"/>
      <c r="BM761" s="59" t="str">
        <f>IF($K761="", "", SUMIF('Drinks List'!ER$11:ER$1010, $K761, 'Drinks List'!EQ$11:EQ$1010))</f>
        <v/>
      </c>
      <c r="BN761" s="21"/>
      <c r="BO761" s="65" t="str">
        <f>IF($K761="", "", SUMIF('Drinks List'!ET$11:ET$1010, $K761, 'Drinks List'!ES$11:ES$1010))</f>
        <v/>
      </c>
      <c r="BQ761" s="120" t="str">
        <f t="shared" si="233"/>
        <v/>
      </c>
      <c r="BR761" s="62" t="str">
        <f t="shared" si="234"/>
        <v/>
      </c>
      <c r="BS761" s="76" t="str">
        <f>IF(BQ761="", "", COUNTIF(BQ$11:BQ$1010, "&gt;"&amp;BQ761)+1+COUNTIF(BQ$11:BQ761, BQ761)-1)</f>
        <v/>
      </c>
      <c r="BT761" s="76" t="str">
        <f>IF(BR761="", "", COUNTIF(BR$11:BR$1010, "&lt;"&amp;BR761)+1+COUNTIF(BR$11:BR761, BR761)-1)</f>
        <v/>
      </c>
      <c r="BV761" s="76" t="str">
        <f t="shared" si="235"/>
        <v/>
      </c>
      <c r="BW761" s="124" t="str">
        <f t="shared" si="236"/>
        <v/>
      </c>
      <c r="BX761" s="115" t="str">
        <f t="shared" si="237"/>
        <v/>
      </c>
      <c r="BY761" s="125" t="str">
        <f t="shared" si="238"/>
        <v/>
      </c>
      <c r="CA761" s="106" t="str">
        <f t="shared" si="239"/>
        <v/>
      </c>
      <c r="CB761" s="22" t="str">
        <f t="shared" si="240"/>
        <v/>
      </c>
      <c r="CD761" s="76" t="str">
        <f>IF($J761="", "", IF($BV761=0, "", COUNTIF($J$11:$J$1010, "&lt;"&amp;$J761)+1+COUNTIF($J$11:$J761, $J761)-1))</f>
        <v/>
      </c>
    </row>
    <row r="762" spans="1:82" x14ac:dyDescent="0.25">
      <c r="A762" s="31"/>
      <c r="B762" s="19" t="str">
        <f t="shared" si="221"/>
        <v/>
      </c>
      <c r="C762" s="20" t="str">
        <f t="shared" si="222"/>
        <v/>
      </c>
      <c r="D762" s="29" t="str">
        <f t="shared" si="223"/>
        <v/>
      </c>
      <c r="E762" s="22" t="str">
        <f t="shared" si="224"/>
        <v/>
      </c>
      <c r="F762" s="31"/>
      <c r="G762" s="301"/>
      <c r="H762" s="302"/>
      <c r="I762" s="303"/>
      <c r="J762" s="304"/>
      <c r="K762" s="283"/>
      <c r="L762" s="305"/>
      <c r="M762" s="285"/>
      <c r="N762" s="287"/>
      <c r="O762" s="31"/>
      <c r="P762" s="19" t="str">
        <f t="shared" si="225"/>
        <v/>
      </c>
      <c r="Q762" s="20" t="str">
        <f t="shared" si="226"/>
        <v/>
      </c>
      <c r="R762" s="29" t="str">
        <f t="shared" si="227"/>
        <v/>
      </c>
      <c r="S762" s="22" t="str">
        <f t="shared" si="228"/>
        <v/>
      </c>
      <c r="T762" s="31"/>
      <c r="U762" s="69" t="str">
        <f t="shared" si="229"/>
        <v/>
      </c>
      <c r="V762" s="31"/>
      <c r="X762" s="76" t="str">
        <f t="shared" si="230"/>
        <v/>
      </c>
      <c r="Z762" s="76" t="str">
        <f t="shared" si="231"/>
        <v/>
      </c>
      <c r="AA762" s="76" t="str">
        <f t="shared" si="232"/>
        <v/>
      </c>
      <c r="AC762" s="19" t="str">
        <f>IF($K762="", "", SUMIF('Drinks List'!DH$11:DH$1010, $K762, 'Drinks List'!DG$11:DG$1010))</f>
        <v/>
      </c>
      <c r="AD762" s="21"/>
      <c r="AE762" s="59" t="str">
        <f>IF($K762="", "", SUMIF('Drinks List'!DJ$11:DJ$1010, $K762, 'Drinks List'!DI$11:DI$1010))</f>
        <v/>
      </c>
      <c r="AF762" s="21"/>
      <c r="AG762" s="59" t="str">
        <f>IF($K762="", "", SUMIF('Drinks List'!DL$11:DL$1010, $K762, 'Drinks List'!DK$11:DK$1010))</f>
        <v/>
      </c>
      <c r="AH762" s="21"/>
      <c r="AI762" s="59" t="str">
        <f>IF($K762="", "", SUMIF('Drinks List'!DN$11:DN$1010, $K762, 'Drinks List'!DM$11:DM$1010))</f>
        <v/>
      </c>
      <c r="AJ762" s="21"/>
      <c r="AK762" s="59" t="str">
        <f>IF($K762="", "", SUMIF('Drinks List'!DP$11:DP$1010, $K762, 'Drinks List'!DO$11:DO$1010))</f>
        <v/>
      </c>
      <c r="AL762" s="21"/>
      <c r="AM762" s="59" t="str">
        <f>IF($K762="", "", SUMIF('Drinks List'!DR$11:DR$1010, $K762, 'Drinks List'!DQ$11:DQ$1010))</f>
        <v/>
      </c>
      <c r="AN762" s="21"/>
      <c r="AO762" s="59" t="str">
        <f>IF($K762="", "", SUMIF('Drinks List'!DT$11:DT$1010, $K762, 'Drinks List'!DS$11:DS$1010))</f>
        <v/>
      </c>
      <c r="AP762" s="21"/>
      <c r="AQ762" s="59" t="str">
        <f>IF($K762="", "", SUMIF('Drinks List'!DV$11:DV$1010, $K762, 'Drinks List'!DU$11:DU$1010))</f>
        <v/>
      </c>
      <c r="AR762" s="21"/>
      <c r="AS762" s="59" t="str">
        <f>IF($K762="", "", SUMIF('Drinks List'!DX$11:DX$1010, $K762, 'Drinks List'!DW$11:DW$1010))</f>
        <v/>
      </c>
      <c r="AT762" s="21"/>
      <c r="AU762" s="59" t="str">
        <f>IF($K762="", "", SUMIF('Drinks List'!DZ$11:DZ$1010, $K762, 'Drinks List'!DY$11:DY$1010))</f>
        <v/>
      </c>
      <c r="AV762" s="21"/>
      <c r="AW762" s="59" t="str">
        <f>IF($K762="", "", SUMIF('Drinks List'!EB$11:EB$1010, $K762, 'Drinks List'!EA$11:EA$1010))</f>
        <v/>
      </c>
      <c r="AX762" s="21"/>
      <c r="AY762" s="59" t="str">
        <f>IF($K762="", "", SUMIF('Drinks List'!ED$11:ED$1010, $K762, 'Drinks List'!EC$11:EC$1010))</f>
        <v/>
      </c>
      <c r="AZ762" s="21"/>
      <c r="BA762" s="59" t="str">
        <f>IF($K762="", "", SUMIF('Drinks List'!EF$11:EF$1010, $K762, 'Drinks List'!EE$11:EE$1010))</f>
        <v/>
      </c>
      <c r="BB762" s="21"/>
      <c r="BC762" s="59" t="str">
        <f>IF($K762="", "", SUMIF('Drinks List'!EH$11:EH$1010, $K762, 'Drinks List'!EG$11:EG$1010))</f>
        <v/>
      </c>
      <c r="BD762" s="21"/>
      <c r="BE762" s="59" t="str">
        <f>IF($K762="", "", SUMIF('Drinks List'!EJ$11:EJ$1010, $K762, 'Drinks List'!EI$11:EI$1010))</f>
        <v/>
      </c>
      <c r="BF762" s="21"/>
      <c r="BG762" s="59" t="str">
        <f>IF($K762="", "", SUMIF('Drinks List'!EL$11:EL$1010, $K762, 'Drinks List'!EK$11:EK$1010))</f>
        <v/>
      </c>
      <c r="BH762" s="21"/>
      <c r="BI762" s="59" t="str">
        <f>IF($K762="", "", SUMIF('Drinks List'!EN$11:EN$1010, $K762, 'Drinks List'!EM$11:EM$1010))</f>
        <v/>
      </c>
      <c r="BJ762" s="21"/>
      <c r="BK762" s="59" t="str">
        <f>IF($K762="", "", SUMIF('Drinks List'!EP$11:EP$1010, $K762, 'Drinks List'!EO$11:EO$1010))</f>
        <v/>
      </c>
      <c r="BL762" s="21"/>
      <c r="BM762" s="59" t="str">
        <f>IF($K762="", "", SUMIF('Drinks List'!ER$11:ER$1010, $K762, 'Drinks List'!EQ$11:EQ$1010))</f>
        <v/>
      </c>
      <c r="BN762" s="21"/>
      <c r="BO762" s="65" t="str">
        <f>IF($K762="", "", SUMIF('Drinks List'!ET$11:ET$1010, $K762, 'Drinks List'!ES$11:ES$1010))</f>
        <v/>
      </c>
      <c r="BQ762" s="120" t="str">
        <f t="shared" si="233"/>
        <v/>
      </c>
      <c r="BR762" s="62" t="str">
        <f t="shared" si="234"/>
        <v/>
      </c>
      <c r="BS762" s="76" t="str">
        <f>IF(BQ762="", "", COUNTIF(BQ$11:BQ$1010, "&gt;"&amp;BQ762)+1+COUNTIF(BQ$11:BQ762, BQ762)-1)</f>
        <v/>
      </c>
      <c r="BT762" s="76" t="str">
        <f>IF(BR762="", "", COUNTIF(BR$11:BR$1010, "&lt;"&amp;BR762)+1+COUNTIF(BR$11:BR762, BR762)-1)</f>
        <v/>
      </c>
      <c r="BV762" s="76" t="str">
        <f t="shared" si="235"/>
        <v/>
      </c>
      <c r="BW762" s="124" t="str">
        <f t="shared" si="236"/>
        <v/>
      </c>
      <c r="BX762" s="115" t="str">
        <f t="shared" si="237"/>
        <v/>
      </c>
      <c r="BY762" s="125" t="str">
        <f t="shared" si="238"/>
        <v/>
      </c>
      <c r="CA762" s="106" t="str">
        <f t="shared" si="239"/>
        <v/>
      </c>
      <c r="CB762" s="22" t="str">
        <f t="shared" si="240"/>
        <v/>
      </c>
      <c r="CD762" s="76" t="str">
        <f>IF($J762="", "", IF($BV762=0, "", COUNTIF($J$11:$J$1010, "&lt;"&amp;$J762)+1+COUNTIF($J$11:$J762, $J762)-1))</f>
        <v/>
      </c>
    </row>
    <row r="763" spans="1:82" x14ac:dyDescent="0.25">
      <c r="A763" s="31"/>
      <c r="B763" s="19" t="str">
        <f t="shared" si="221"/>
        <v/>
      </c>
      <c r="C763" s="20" t="str">
        <f t="shared" si="222"/>
        <v/>
      </c>
      <c r="D763" s="29" t="str">
        <f t="shared" si="223"/>
        <v/>
      </c>
      <c r="E763" s="22" t="str">
        <f t="shared" si="224"/>
        <v/>
      </c>
      <c r="F763" s="31"/>
      <c r="G763" s="301"/>
      <c r="H763" s="302"/>
      <c r="I763" s="303"/>
      <c r="J763" s="304"/>
      <c r="K763" s="283"/>
      <c r="L763" s="305"/>
      <c r="M763" s="285"/>
      <c r="N763" s="287"/>
      <c r="O763" s="31"/>
      <c r="P763" s="19" t="str">
        <f t="shared" si="225"/>
        <v/>
      </c>
      <c r="Q763" s="20" t="str">
        <f t="shared" si="226"/>
        <v/>
      </c>
      <c r="R763" s="29" t="str">
        <f t="shared" si="227"/>
        <v/>
      </c>
      <c r="S763" s="22" t="str">
        <f t="shared" si="228"/>
        <v/>
      </c>
      <c r="T763" s="31"/>
      <c r="U763" s="69" t="str">
        <f t="shared" si="229"/>
        <v/>
      </c>
      <c r="V763" s="31"/>
      <c r="X763" s="76" t="str">
        <f t="shared" si="230"/>
        <v/>
      </c>
      <c r="Z763" s="76" t="str">
        <f t="shared" si="231"/>
        <v/>
      </c>
      <c r="AA763" s="76" t="str">
        <f t="shared" si="232"/>
        <v/>
      </c>
      <c r="AC763" s="19" t="str">
        <f>IF($K763="", "", SUMIF('Drinks List'!DH$11:DH$1010, $K763, 'Drinks List'!DG$11:DG$1010))</f>
        <v/>
      </c>
      <c r="AD763" s="21"/>
      <c r="AE763" s="59" t="str">
        <f>IF($K763="", "", SUMIF('Drinks List'!DJ$11:DJ$1010, $K763, 'Drinks List'!DI$11:DI$1010))</f>
        <v/>
      </c>
      <c r="AF763" s="21"/>
      <c r="AG763" s="59" t="str">
        <f>IF($K763="", "", SUMIF('Drinks List'!DL$11:DL$1010, $K763, 'Drinks List'!DK$11:DK$1010))</f>
        <v/>
      </c>
      <c r="AH763" s="21"/>
      <c r="AI763" s="59" t="str">
        <f>IF($K763="", "", SUMIF('Drinks List'!DN$11:DN$1010, $K763, 'Drinks List'!DM$11:DM$1010))</f>
        <v/>
      </c>
      <c r="AJ763" s="21"/>
      <c r="AK763" s="59" t="str">
        <f>IF($K763="", "", SUMIF('Drinks List'!DP$11:DP$1010, $K763, 'Drinks List'!DO$11:DO$1010))</f>
        <v/>
      </c>
      <c r="AL763" s="21"/>
      <c r="AM763" s="59" t="str">
        <f>IF($K763="", "", SUMIF('Drinks List'!DR$11:DR$1010, $K763, 'Drinks List'!DQ$11:DQ$1010))</f>
        <v/>
      </c>
      <c r="AN763" s="21"/>
      <c r="AO763" s="59" t="str">
        <f>IF($K763="", "", SUMIF('Drinks List'!DT$11:DT$1010, $K763, 'Drinks List'!DS$11:DS$1010))</f>
        <v/>
      </c>
      <c r="AP763" s="21"/>
      <c r="AQ763" s="59" t="str">
        <f>IF($K763="", "", SUMIF('Drinks List'!DV$11:DV$1010, $K763, 'Drinks List'!DU$11:DU$1010))</f>
        <v/>
      </c>
      <c r="AR763" s="21"/>
      <c r="AS763" s="59" t="str">
        <f>IF($K763="", "", SUMIF('Drinks List'!DX$11:DX$1010, $K763, 'Drinks List'!DW$11:DW$1010))</f>
        <v/>
      </c>
      <c r="AT763" s="21"/>
      <c r="AU763" s="59" t="str">
        <f>IF($K763="", "", SUMIF('Drinks List'!DZ$11:DZ$1010, $K763, 'Drinks List'!DY$11:DY$1010))</f>
        <v/>
      </c>
      <c r="AV763" s="21"/>
      <c r="AW763" s="59" t="str">
        <f>IF($K763="", "", SUMIF('Drinks List'!EB$11:EB$1010, $K763, 'Drinks List'!EA$11:EA$1010))</f>
        <v/>
      </c>
      <c r="AX763" s="21"/>
      <c r="AY763" s="59" t="str">
        <f>IF($K763="", "", SUMIF('Drinks List'!ED$11:ED$1010, $K763, 'Drinks List'!EC$11:EC$1010))</f>
        <v/>
      </c>
      <c r="AZ763" s="21"/>
      <c r="BA763" s="59" t="str">
        <f>IF($K763="", "", SUMIF('Drinks List'!EF$11:EF$1010, $K763, 'Drinks List'!EE$11:EE$1010))</f>
        <v/>
      </c>
      <c r="BB763" s="21"/>
      <c r="BC763" s="59" t="str">
        <f>IF($K763="", "", SUMIF('Drinks List'!EH$11:EH$1010, $K763, 'Drinks List'!EG$11:EG$1010))</f>
        <v/>
      </c>
      <c r="BD763" s="21"/>
      <c r="BE763" s="59" t="str">
        <f>IF($K763="", "", SUMIF('Drinks List'!EJ$11:EJ$1010, $K763, 'Drinks List'!EI$11:EI$1010))</f>
        <v/>
      </c>
      <c r="BF763" s="21"/>
      <c r="BG763" s="59" t="str">
        <f>IF($K763="", "", SUMIF('Drinks List'!EL$11:EL$1010, $K763, 'Drinks List'!EK$11:EK$1010))</f>
        <v/>
      </c>
      <c r="BH763" s="21"/>
      <c r="BI763" s="59" t="str">
        <f>IF($K763="", "", SUMIF('Drinks List'!EN$11:EN$1010, $K763, 'Drinks List'!EM$11:EM$1010))</f>
        <v/>
      </c>
      <c r="BJ763" s="21"/>
      <c r="BK763" s="59" t="str">
        <f>IF($K763="", "", SUMIF('Drinks List'!EP$11:EP$1010, $K763, 'Drinks List'!EO$11:EO$1010))</f>
        <v/>
      </c>
      <c r="BL763" s="21"/>
      <c r="BM763" s="59" t="str">
        <f>IF($K763="", "", SUMIF('Drinks List'!ER$11:ER$1010, $K763, 'Drinks List'!EQ$11:EQ$1010))</f>
        <v/>
      </c>
      <c r="BN763" s="21"/>
      <c r="BO763" s="65" t="str">
        <f>IF($K763="", "", SUMIF('Drinks List'!ET$11:ET$1010, $K763, 'Drinks List'!ES$11:ES$1010))</f>
        <v/>
      </c>
      <c r="BQ763" s="120" t="str">
        <f t="shared" si="233"/>
        <v/>
      </c>
      <c r="BR763" s="62" t="str">
        <f t="shared" si="234"/>
        <v/>
      </c>
      <c r="BS763" s="76" t="str">
        <f>IF(BQ763="", "", COUNTIF(BQ$11:BQ$1010, "&gt;"&amp;BQ763)+1+COUNTIF(BQ$11:BQ763, BQ763)-1)</f>
        <v/>
      </c>
      <c r="BT763" s="76" t="str">
        <f>IF(BR763="", "", COUNTIF(BR$11:BR$1010, "&lt;"&amp;BR763)+1+COUNTIF(BR$11:BR763, BR763)-1)</f>
        <v/>
      </c>
      <c r="BV763" s="76" t="str">
        <f t="shared" si="235"/>
        <v/>
      </c>
      <c r="BW763" s="124" t="str">
        <f t="shared" si="236"/>
        <v/>
      </c>
      <c r="BX763" s="115" t="str">
        <f t="shared" si="237"/>
        <v/>
      </c>
      <c r="BY763" s="125" t="str">
        <f t="shared" si="238"/>
        <v/>
      </c>
      <c r="CA763" s="106" t="str">
        <f t="shared" si="239"/>
        <v/>
      </c>
      <c r="CB763" s="22" t="str">
        <f t="shared" si="240"/>
        <v/>
      </c>
      <c r="CD763" s="76" t="str">
        <f>IF($J763="", "", IF($BV763=0, "", COUNTIF($J$11:$J$1010, "&lt;"&amp;$J763)+1+COUNTIF($J$11:$J763, $J763)-1))</f>
        <v/>
      </c>
    </row>
    <row r="764" spans="1:82" x14ac:dyDescent="0.25">
      <c r="A764" s="31"/>
      <c r="B764" s="19" t="str">
        <f t="shared" si="221"/>
        <v/>
      </c>
      <c r="C764" s="20" t="str">
        <f t="shared" si="222"/>
        <v/>
      </c>
      <c r="D764" s="29" t="str">
        <f t="shared" si="223"/>
        <v/>
      </c>
      <c r="E764" s="22" t="str">
        <f t="shared" si="224"/>
        <v/>
      </c>
      <c r="F764" s="31"/>
      <c r="G764" s="301"/>
      <c r="H764" s="302"/>
      <c r="I764" s="303"/>
      <c r="J764" s="304"/>
      <c r="K764" s="283"/>
      <c r="L764" s="305"/>
      <c r="M764" s="285"/>
      <c r="N764" s="287"/>
      <c r="O764" s="31"/>
      <c r="P764" s="19" t="str">
        <f t="shared" si="225"/>
        <v/>
      </c>
      <c r="Q764" s="20" t="str">
        <f t="shared" si="226"/>
        <v/>
      </c>
      <c r="R764" s="29" t="str">
        <f t="shared" si="227"/>
        <v/>
      </c>
      <c r="S764" s="22" t="str">
        <f t="shared" si="228"/>
        <v/>
      </c>
      <c r="T764" s="31"/>
      <c r="U764" s="69" t="str">
        <f t="shared" si="229"/>
        <v/>
      </c>
      <c r="V764" s="31"/>
      <c r="X764" s="76" t="str">
        <f t="shared" si="230"/>
        <v/>
      </c>
      <c r="Z764" s="76" t="str">
        <f t="shared" si="231"/>
        <v/>
      </c>
      <c r="AA764" s="76" t="str">
        <f t="shared" si="232"/>
        <v/>
      </c>
      <c r="AC764" s="19" t="str">
        <f>IF($K764="", "", SUMIF('Drinks List'!DH$11:DH$1010, $K764, 'Drinks List'!DG$11:DG$1010))</f>
        <v/>
      </c>
      <c r="AD764" s="21"/>
      <c r="AE764" s="59" t="str">
        <f>IF($K764="", "", SUMIF('Drinks List'!DJ$11:DJ$1010, $K764, 'Drinks List'!DI$11:DI$1010))</f>
        <v/>
      </c>
      <c r="AF764" s="21"/>
      <c r="AG764" s="59" t="str">
        <f>IF($K764="", "", SUMIF('Drinks List'!DL$11:DL$1010, $K764, 'Drinks List'!DK$11:DK$1010))</f>
        <v/>
      </c>
      <c r="AH764" s="21"/>
      <c r="AI764" s="59" t="str">
        <f>IF($K764="", "", SUMIF('Drinks List'!DN$11:DN$1010, $K764, 'Drinks List'!DM$11:DM$1010))</f>
        <v/>
      </c>
      <c r="AJ764" s="21"/>
      <c r="AK764" s="59" t="str">
        <f>IF($K764="", "", SUMIF('Drinks List'!DP$11:DP$1010, $K764, 'Drinks List'!DO$11:DO$1010))</f>
        <v/>
      </c>
      <c r="AL764" s="21"/>
      <c r="AM764" s="59" t="str">
        <f>IF($K764="", "", SUMIF('Drinks List'!DR$11:DR$1010, $K764, 'Drinks List'!DQ$11:DQ$1010))</f>
        <v/>
      </c>
      <c r="AN764" s="21"/>
      <c r="AO764" s="59" t="str">
        <f>IF($K764="", "", SUMIF('Drinks List'!DT$11:DT$1010, $K764, 'Drinks List'!DS$11:DS$1010))</f>
        <v/>
      </c>
      <c r="AP764" s="21"/>
      <c r="AQ764" s="59" t="str">
        <f>IF($K764="", "", SUMIF('Drinks List'!DV$11:DV$1010, $K764, 'Drinks List'!DU$11:DU$1010))</f>
        <v/>
      </c>
      <c r="AR764" s="21"/>
      <c r="AS764" s="59" t="str">
        <f>IF($K764="", "", SUMIF('Drinks List'!DX$11:DX$1010, $K764, 'Drinks List'!DW$11:DW$1010))</f>
        <v/>
      </c>
      <c r="AT764" s="21"/>
      <c r="AU764" s="59" t="str">
        <f>IF($K764="", "", SUMIF('Drinks List'!DZ$11:DZ$1010, $K764, 'Drinks List'!DY$11:DY$1010))</f>
        <v/>
      </c>
      <c r="AV764" s="21"/>
      <c r="AW764" s="59" t="str">
        <f>IF($K764="", "", SUMIF('Drinks List'!EB$11:EB$1010, $K764, 'Drinks List'!EA$11:EA$1010))</f>
        <v/>
      </c>
      <c r="AX764" s="21"/>
      <c r="AY764" s="59" t="str">
        <f>IF($K764="", "", SUMIF('Drinks List'!ED$11:ED$1010, $K764, 'Drinks List'!EC$11:EC$1010))</f>
        <v/>
      </c>
      <c r="AZ764" s="21"/>
      <c r="BA764" s="59" t="str">
        <f>IF($K764="", "", SUMIF('Drinks List'!EF$11:EF$1010, $K764, 'Drinks List'!EE$11:EE$1010))</f>
        <v/>
      </c>
      <c r="BB764" s="21"/>
      <c r="BC764" s="59" t="str">
        <f>IF($K764="", "", SUMIF('Drinks List'!EH$11:EH$1010, $K764, 'Drinks List'!EG$11:EG$1010))</f>
        <v/>
      </c>
      <c r="BD764" s="21"/>
      <c r="BE764" s="59" t="str">
        <f>IF($K764="", "", SUMIF('Drinks List'!EJ$11:EJ$1010, $K764, 'Drinks List'!EI$11:EI$1010))</f>
        <v/>
      </c>
      <c r="BF764" s="21"/>
      <c r="BG764" s="59" t="str">
        <f>IF($K764="", "", SUMIF('Drinks List'!EL$11:EL$1010, $K764, 'Drinks List'!EK$11:EK$1010))</f>
        <v/>
      </c>
      <c r="BH764" s="21"/>
      <c r="BI764" s="59" t="str">
        <f>IF($K764="", "", SUMIF('Drinks List'!EN$11:EN$1010, $K764, 'Drinks List'!EM$11:EM$1010))</f>
        <v/>
      </c>
      <c r="BJ764" s="21"/>
      <c r="BK764" s="59" t="str">
        <f>IF($K764="", "", SUMIF('Drinks List'!EP$11:EP$1010, $K764, 'Drinks List'!EO$11:EO$1010))</f>
        <v/>
      </c>
      <c r="BL764" s="21"/>
      <c r="BM764" s="59" t="str">
        <f>IF($K764="", "", SUMIF('Drinks List'!ER$11:ER$1010, $K764, 'Drinks List'!EQ$11:EQ$1010))</f>
        <v/>
      </c>
      <c r="BN764" s="21"/>
      <c r="BO764" s="65" t="str">
        <f>IF($K764="", "", SUMIF('Drinks List'!ET$11:ET$1010, $K764, 'Drinks List'!ES$11:ES$1010))</f>
        <v/>
      </c>
      <c r="BQ764" s="120" t="str">
        <f t="shared" si="233"/>
        <v/>
      </c>
      <c r="BR764" s="62" t="str">
        <f t="shared" si="234"/>
        <v/>
      </c>
      <c r="BS764" s="76" t="str">
        <f>IF(BQ764="", "", COUNTIF(BQ$11:BQ$1010, "&gt;"&amp;BQ764)+1+COUNTIF(BQ$11:BQ764, BQ764)-1)</f>
        <v/>
      </c>
      <c r="BT764" s="76" t="str">
        <f>IF(BR764="", "", COUNTIF(BR$11:BR$1010, "&lt;"&amp;BR764)+1+COUNTIF(BR$11:BR764, BR764)-1)</f>
        <v/>
      </c>
      <c r="BV764" s="76" t="str">
        <f t="shared" si="235"/>
        <v/>
      </c>
      <c r="BW764" s="124" t="str">
        <f t="shared" si="236"/>
        <v/>
      </c>
      <c r="BX764" s="115" t="str">
        <f t="shared" si="237"/>
        <v/>
      </c>
      <c r="BY764" s="125" t="str">
        <f t="shared" si="238"/>
        <v/>
      </c>
      <c r="CA764" s="106" t="str">
        <f t="shared" si="239"/>
        <v/>
      </c>
      <c r="CB764" s="22" t="str">
        <f t="shared" si="240"/>
        <v/>
      </c>
      <c r="CD764" s="76" t="str">
        <f>IF($J764="", "", IF($BV764=0, "", COUNTIF($J$11:$J$1010, "&lt;"&amp;$J764)+1+COUNTIF($J$11:$J764, $J764)-1))</f>
        <v/>
      </c>
    </row>
    <row r="765" spans="1:82" x14ac:dyDescent="0.25">
      <c r="A765" s="31"/>
      <c r="B765" s="19" t="str">
        <f t="shared" si="221"/>
        <v/>
      </c>
      <c r="C765" s="20" t="str">
        <f t="shared" si="222"/>
        <v/>
      </c>
      <c r="D765" s="29" t="str">
        <f t="shared" si="223"/>
        <v/>
      </c>
      <c r="E765" s="22" t="str">
        <f t="shared" si="224"/>
        <v/>
      </c>
      <c r="F765" s="31"/>
      <c r="G765" s="301"/>
      <c r="H765" s="302"/>
      <c r="I765" s="303"/>
      <c r="J765" s="304"/>
      <c r="K765" s="283"/>
      <c r="L765" s="305"/>
      <c r="M765" s="285"/>
      <c r="N765" s="287"/>
      <c r="O765" s="31"/>
      <c r="P765" s="19" t="str">
        <f t="shared" si="225"/>
        <v/>
      </c>
      <c r="Q765" s="20" t="str">
        <f t="shared" si="226"/>
        <v/>
      </c>
      <c r="R765" s="29" t="str">
        <f t="shared" si="227"/>
        <v/>
      </c>
      <c r="S765" s="22" t="str">
        <f t="shared" si="228"/>
        <v/>
      </c>
      <c r="T765" s="31"/>
      <c r="U765" s="69" t="str">
        <f t="shared" si="229"/>
        <v/>
      </c>
      <c r="V765" s="31"/>
      <c r="X765" s="76" t="str">
        <f t="shared" si="230"/>
        <v/>
      </c>
      <c r="Z765" s="76" t="str">
        <f t="shared" si="231"/>
        <v/>
      </c>
      <c r="AA765" s="76" t="str">
        <f t="shared" si="232"/>
        <v/>
      </c>
      <c r="AC765" s="19" t="str">
        <f>IF($K765="", "", SUMIF('Drinks List'!DH$11:DH$1010, $K765, 'Drinks List'!DG$11:DG$1010))</f>
        <v/>
      </c>
      <c r="AD765" s="21"/>
      <c r="AE765" s="59" t="str">
        <f>IF($K765="", "", SUMIF('Drinks List'!DJ$11:DJ$1010, $K765, 'Drinks List'!DI$11:DI$1010))</f>
        <v/>
      </c>
      <c r="AF765" s="21"/>
      <c r="AG765" s="59" t="str">
        <f>IF($K765="", "", SUMIF('Drinks List'!DL$11:DL$1010, $K765, 'Drinks List'!DK$11:DK$1010))</f>
        <v/>
      </c>
      <c r="AH765" s="21"/>
      <c r="AI765" s="59" t="str">
        <f>IF($K765="", "", SUMIF('Drinks List'!DN$11:DN$1010, $K765, 'Drinks List'!DM$11:DM$1010))</f>
        <v/>
      </c>
      <c r="AJ765" s="21"/>
      <c r="AK765" s="59" t="str">
        <f>IF($K765="", "", SUMIF('Drinks List'!DP$11:DP$1010, $K765, 'Drinks List'!DO$11:DO$1010))</f>
        <v/>
      </c>
      <c r="AL765" s="21"/>
      <c r="AM765" s="59" t="str">
        <f>IF($K765="", "", SUMIF('Drinks List'!DR$11:DR$1010, $K765, 'Drinks List'!DQ$11:DQ$1010))</f>
        <v/>
      </c>
      <c r="AN765" s="21"/>
      <c r="AO765" s="59" t="str">
        <f>IF($K765="", "", SUMIF('Drinks List'!DT$11:DT$1010, $K765, 'Drinks List'!DS$11:DS$1010))</f>
        <v/>
      </c>
      <c r="AP765" s="21"/>
      <c r="AQ765" s="59" t="str">
        <f>IF($K765="", "", SUMIF('Drinks List'!DV$11:DV$1010, $K765, 'Drinks List'!DU$11:DU$1010))</f>
        <v/>
      </c>
      <c r="AR765" s="21"/>
      <c r="AS765" s="59" t="str">
        <f>IF($K765="", "", SUMIF('Drinks List'!DX$11:DX$1010, $K765, 'Drinks List'!DW$11:DW$1010))</f>
        <v/>
      </c>
      <c r="AT765" s="21"/>
      <c r="AU765" s="59" t="str">
        <f>IF($K765="", "", SUMIF('Drinks List'!DZ$11:DZ$1010, $K765, 'Drinks List'!DY$11:DY$1010))</f>
        <v/>
      </c>
      <c r="AV765" s="21"/>
      <c r="AW765" s="59" t="str">
        <f>IF($K765="", "", SUMIF('Drinks List'!EB$11:EB$1010, $K765, 'Drinks List'!EA$11:EA$1010))</f>
        <v/>
      </c>
      <c r="AX765" s="21"/>
      <c r="AY765" s="59" t="str">
        <f>IF($K765="", "", SUMIF('Drinks List'!ED$11:ED$1010, $K765, 'Drinks List'!EC$11:EC$1010))</f>
        <v/>
      </c>
      <c r="AZ765" s="21"/>
      <c r="BA765" s="59" t="str">
        <f>IF($K765="", "", SUMIF('Drinks List'!EF$11:EF$1010, $K765, 'Drinks List'!EE$11:EE$1010))</f>
        <v/>
      </c>
      <c r="BB765" s="21"/>
      <c r="BC765" s="59" t="str">
        <f>IF($K765="", "", SUMIF('Drinks List'!EH$11:EH$1010, $K765, 'Drinks List'!EG$11:EG$1010))</f>
        <v/>
      </c>
      <c r="BD765" s="21"/>
      <c r="BE765" s="59" t="str">
        <f>IF($K765="", "", SUMIF('Drinks List'!EJ$11:EJ$1010, $K765, 'Drinks List'!EI$11:EI$1010))</f>
        <v/>
      </c>
      <c r="BF765" s="21"/>
      <c r="BG765" s="59" t="str">
        <f>IF($K765="", "", SUMIF('Drinks List'!EL$11:EL$1010, $K765, 'Drinks List'!EK$11:EK$1010))</f>
        <v/>
      </c>
      <c r="BH765" s="21"/>
      <c r="BI765" s="59" t="str">
        <f>IF($K765="", "", SUMIF('Drinks List'!EN$11:EN$1010, $K765, 'Drinks List'!EM$11:EM$1010))</f>
        <v/>
      </c>
      <c r="BJ765" s="21"/>
      <c r="BK765" s="59" t="str">
        <f>IF($K765="", "", SUMIF('Drinks List'!EP$11:EP$1010, $K765, 'Drinks List'!EO$11:EO$1010))</f>
        <v/>
      </c>
      <c r="BL765" s="21"/>
      <c r="BM765" s="59" t="str">
        <f>IF($K765="", "", SUMIF('Drinks List'!ER$11:ER$1010, $K765, 'Drinks List'!EQ$11:EQ$1010))</f>
        <v/>
      </c>
      <c r="BN765" s="21"/>
      <c r="BO765" s="65" t="str">
        <f>IF($K765="", "", SUMIF('Drinks List'!ET$11:ET$1010, $K765, 'Drinks List'!ES$11:ES$1010))</f>
        <v/>
      </c>
      <c r="BQ765" s="120" t="str">
        <f t="shared" si="233"/>
        <v/>
      </c>
      <c r="BR765" s="62" t="str">
        <f t="shared" si="234"/>
        <v/>
      </c>
      <c r="BS765" s="76" t="str">
        <f>IF(BQ765="", "", COUNTIF(BQ$11:BQ$1010, "&gt;"&amp;BQ765)+1+COUNTIF(BQ$11:BQ765, BQ765)-1)</f>
        <v/>
      </c>
      <c r="BT765" s="76" t="str">
        <f>IF(BR765="", "", COUNTIF(BR$11:BR$1010, "&lt;"&amp;BR765)+1+COUNTIF(BR$11:BR765, BR765)-1)</f>
        <v/>
      </c>
      <c r="BV765" s="76" t="str">
        <f t="shared" si="235"/>
        <v/>
      </c>
      <c r="BW765" s="124" t="str">
        <f t="shared" si="236"/>
        <v/>
      </c>
      <c r="BX765" s="115" t="str">
        <f t="shared" si="237"/>
        <v/>
      </c>
      <c r="BY765" s="125" t="str">
        <f t="shared" si="238"/>
        <v/>
      </c>
      <c r="CA765" s="106" t="str">
        <f t="shared" si="239"/>
        <v/>
      </c>
      <c r="CB765" s="22" t="str">
        <f t="shared" si="240"/>
        <v/>
      </c>
      <c r="CD765" s="76" t="str">
        <f>IF($J765="", "", IF($BV765=0, "", COUNTIF($J$11:$J$1010, "&lt;"&amp;$J765)+1+COUNTIF($J$11:$J765, $J765)-1))</f>
        <v/>
      </c>
    </row>
    <row r="766" spans="1:82" x14ac:dyDescent="0.25">
      <c r="A766" s="31"/>
      <c r="B766" s="19" t="str">
        <f t="shared" si="221"/>
        <v/>
      </c>
      <c r="C766" s="20" t="str">
        <f t="shared" si="222"/>
        <v/>
      </c>
      <c r="D766" s="29" t="str">
        <f t="shared" si="223"/>
        <v/>
      </c>
      <c r="E766" s="22" t="str">
        <f t="shared" si="224"/>
        <v/>
      </c>
      <c r="F766" s="31"/>
      <c r="G766" s="301"/>
      <c r="H766" s="302"/>
      <c r="I766" s="303"/>
      <c r="J766" s="304"/>
      <c r="K766" s="283"/>
      <c r="L766" s="305"/>
      <c r="M766" s="285"/>
      <c r="N766" s="287"/>
      <c r="O766" s="31"/>
      <c r="P766" s="19" t="str">
        <f t="shared" si="225"/>
        <v/>
      </c>
      <c r="Q766" s="20" t="str">
        <f t="shared" si="226"/>
        <v/>
      </c>
      <c r="R766" s="29" t="str">
        <f t="shared" si="227"/>
        <v/>
      </c>
      <c r="S766" s="22" t="str">
        <f t="shared" si="228"/>
        <v/>
      </c>
      <c r="T766" s="31"/>
      <c r="U766" s="69" t="str">
        <f t="shared" si="229"/>
        <v/>
      </c>
      <c r="V766" s="31"/>
      <c r="X766" s="76" t="str">
        <f t="shared" si="230"/>
        <v/>
      </c>
      <c r="Z766" s="76" t="str">
        <f t="shared" si="231"/>
        <v/>
      </c>
      <c r="AA766" s="76" t="str">
        <f t="shared" si="232"/>
        <v/>
      </c>
      <c r="AC766" s="19" t="str">
        <f>IF($K766="", "", SUMIF('Drinks List'!DH$11:DH$1010, $K766, 'Drinks List'!DG$11:DG$1010))</f>
        <v/>
      </c>
      <c r="AD766" s="21"/>
      <c r="AE766" s="59" t="str">
        <f>IF($K766="", "", SUMIF('Drinks List'!DJ$11:DJ$1010, $K766, 'Drinks List'!DI$11:DI$1010))</f>
        <v/>
      </c>
      <c r="AF766" s="21"/>
      <c r="AG766" s="59" t="str">
        <f>IF($K766="", "", SUMIF('Drinks List'!DL$11:DL$1010, $K766, 'Drinks List'!DK$11:DK$1010))</f>
        <v/>
      </c>
      <c r="AH766" s="21"/>
      <c r="AI766" s="59" t="str">
        <f>IF($K766="", "", SUMIF('Drinks List'!DN$11:DN$1010, $K766, 'Drinks List'!DM$11:DM$1010))</f>
        <v/>
      </c>
      <c r="AJ766" s="21"/>
      <c r="AK766" s="59" t="str">
        <f>IF($K766="", "", SUMIF('Drinks List'!DP$11:DP$1010, $K766, 'Drinks List'!DO$11:DO$1010))</f>
        <v/>
      </c>
      <c r="AL766" s="21"/>
      <c r="AM766" s="59" t="str">
        <f>IF($K766="", "", SUMIF('Drinks List'!DR$11:DR$1010, $K766, 'Drinks List'!DQ$11:DQ$1010))</f>
        <v/>
      </c>
      <c r="AN766" s="21"/>
      <c r="AO766" s="59" t="str">
        <f>IF($K766="", "", SUMIF('Drinks List'!DT$11:DT$1010, $K766, 'Drinks List'!DS$11:DS$1010))</f>
        <v/>
      </c>
      <c r="AP766" s="21"/>
      <c r="AQ766" s="59" t="str">
        <f>IF($K766="", "", SUMIF('Drinks List'!DV$11:DV$1010, $K766, 'Drinks List'!DU$11:DU$1010))</f>
        <v/>
      </c>
      <c r="AR766" s="21"/>
      <c r="AS766" s="59" t="str">
        <f>IF($K766="", "", SUMIF('Drinks List'!DX$11:DX$1010, $K766, 'Drinks List'!DW$11:DW$1010))</f>
        <v/>
      </c>
      <c r="AT766" s="21"/>
      <c r="AU766" s="59" t="str">
        <f>IF($K766="", "", SUMIF('Drinks List'!DZ$11:DZ$1010, $K766, 'Drinks List'!DY$11:DY$1010))</f>
        <v/>
      </c>
      <c r="AV766" s="21"/>
      <c r="AW766" s="59" t="str">
        <f>IF($K766="", "", SUMIF('Drinks List'!EB$11:EB$1010, $K766, 'Drinks List'!EA$11:EA$1010))</f>
        <v/>
      </c>
      <c r="AX766" s="21"/>
      <c r="AY766" s="59" t="str">
        <f>IF($K766="", "", SUMIF('Drinks List'!ED$11:ED$1010, $K766, 'Drinks List'!EC$11:EC$1010))</f>
        <v/>
      </c>
      <c r="AZ766" s="21"/>
      <c r="BA766" s="59" t="str">
        <f>IF($K766="", "", SUMIF('Drinks List'!EF$11:EF$1010, $K766, 'Drinks List'!EE$11:EE$1010))</f>
        <v/>
      </c>
      <c r="BB766" s="21"/>
      <c r="BC766" s="59" t="str">
        <f>IF($K766="", "", SUMIF('Drinks List'!EH$11:EH$1010, $K766, 'Drinks List'!EG$11:EG$1010))</f>
        <v/>
      </c>
      <c r="BD766" s="21"/>
      <c r="BE766" s="59" t="str">
        <f>IF($K766="", "", SUMIF('Drinks List'!EJ$11:EJ$1010, $K766, 'Drinks List'!EI$11:EI$1010))</f>
        <v/>
      </c>
      <c r="BF766" s="21"/>
      <c r="BG766" s="59" t="str">
        <f>IF($K766="", "", SUMIF('Drinks List'!EL$11:EL$1010, $K766, 'Drinks List'!EK$11:EK$1010))</f>
        <v/>
      </c>
      <c r="BH766" s="21"/>
      <c r="BI766" s="59" t="str">
        <f>IF($K766="", "", SUMIF('Drinks List'!EN$11:EN$1010, $K766, 'Drinks List'!EM$11:EM$1010))</f>
        <v/>
      </c>
      <c r="BJ766" s="21"/>
      <c r="BK766" s="59" t="str">
        <f>IF($K766="", "", SUMIF('Drinks List'!EP$11:EP$1010, $K766, 'Drinks List'!EO$11:EO$1010))</f>
        <v/>
      </c>
      <c r="BL766" s="21"/>
      <c r="BM766" s="59" t="str">
        <f>IF($K766="", "", SUMIF('Drinks List'!ER$11:ER$1010, $K766, 'Drinks List'!EQ$11:EQ$1010))</f>
        <v/>
      </c>
      <c r="BN766" s="21"/>
      <c r="BO766" s="65" t="str">
        <f>IF($K766="", "", SUMIF('Drinks List'!ET$11:ET$1010, $K766, 'Drinks List'!ES$11:ES$1010))</f>
        <v/>
      </c>
      <c r="BQ766" s="120" t="str">
        <f t="shared" si="233"/>
        <v/>
      </c>
      <c r="BR766" s="62" t="str">
        <f t="shared" si="234"/>
        <v/>
      </c>
      <c r="BS766" s="76" t="str">
        <f>IF(BQ766="", "", COUNTIF(BQ$11:BQ$1010, "&gt;"&amp;BQ766)+1+COUNTIF(BQ$11:BQ766, BQ766)-1)</f>
        <v/>
      </c>
      <c r="BT766" s="76" t="str">
        <f>IF(BR766="", "", COUNTIF(BR$11:BR$1010, "&lt;"&amp;BR766)+1+COUNTIF(BR$11:BR766, BR766)-1)</f>
        <v/>
      </c>
      <c r="BV766" s="76" t="str">
        <f t="shared" si="235"/>
        <v/>
      </c>
      <c r="BW766" s="124" t="str">
        <f t="shared" si="236"/>
        <v/>
      </c>
      <c r="BX766" s="115" t="str">
        <f t="shared" si="237"/>
        <v/>
      </c>
      <c r="BY766" s="125" t="str">
        <f t="shared" si="238"/>
        <v/>
      </c>
      <c r="CA766" s="106" t="str">
        <f t="shared" si="239"/>
        <v/>
      </c>
      <c r="CB766" s="22" t="str">
        <f t="shared" si="240"/>
        <v/>
      </c>
      <c r="CD766" s="76" t="str">
        <f>IF($J766="", "", IF($BV766=0, "", COUNTIF($J$11:$J$1010, "&lt;"&amp;$J766)+1+COUNTIF($J$11:$J766, $J766)-1))</f>
        <v/>
      </c>
    </row>
    <row r="767" spans="1:82" x14ac:dyDescent="0.25">
      <c r="A767" s="31"/>
      <c r="B767" s="19" t="str">
        <f t="shared" si="221"/>
        <v/>
      </c>
      <c r="C767" s="20" t="str">
        <f t="shared" si="222"/>
        <v/>
      </c>
      <c r="D767" s="29" t="str">
        <f t="shared" si="223"/>
        <v/>
      </c>
      <c r="E767" s="22" t="str">
        <f t="shared" si="224"/>
        <v/>
      </c>
      <c r="F767" s="31"/>
      <c r="G767" s="301"/>
      <c r="H767" s="302"/>
      <c r="I767" s="303"/>
      <c r="J767" s="304"/>
      <c r="K767" s="283"/>
      <c r="L767" s="305"/>
      <c r="M767" s="285"/>
      <c r="N767" s="287"/>
      <c r="O767" s="31"/>
      <c r="P767" s="19" t="str">
        <f t="shared" si="225"/>
        <v/>
      </c>
      <c r="Q767" s="20" t="str">
        <f t="shared" si="226"/>
        <v/>
      </c>
      <c r="R767" s="29" t="str">
        <f t="shared" si="227"/>
        <v/>
      </c>
      <c r="S767" s="22" t="str">
        <f t="shared" si="228"/>
        <v/>
      </c>
      <c r="T767" s="31"/>
      <c r="U767" s="69" t="str">
        <f t="shared" si="229"/>
        <v/>
      </c>
      <c r="V767" s="31"/>
      <c r="X767" s="76" t="str">
        <f t="shared" si="230"/>
        <v/>
      </c>
      <c r="Z767" s="76" t="str">
        <f t="shared" si="231"/>
        <v/>
      </c>
      <c r="AA767" s="76" t="str">
        <f t="shared" si="232"/>
        <v/>
      </c>
      <c r="AC767" s="19" t="str">
        <f>IF($K767="", "", SUMIF('Drinks List'!DH$11:DH$1010, $K767, 'Drinks List'!DG$11:DG$1010))</f>
        <v/>
      </c>
      <c r="AD767" s="21"/>
      <c r="AE767" s="59" t="str">
        <f>IF($K767="", "", SUMIF('Drinks List'!DJ$11:DJ$1010, $K767, 'Drinks List'!DI$11:DI$1010))</f>
        <v/>
      </c>
      <c r="AF767" s="21"/>
      <c r="AG767" s="59" t="str">
        <f>IF($K767="", "", SUMIF('Drinks List'!DL$11:DL$1010, $K767, 'Drinks List'!DK$11:DK$1010))</f>
        <v/>
      </c>
      <c r="AH767" s="21"/>
      <c r="AI767" s="59" t="str">
        <f>IF($K767="", "", SUMIF('Drinks List'!DN$11:DN$1010, $K767, 'Drinks List'!DM$11:DM$1010))</f>
        <v/>
      </c>
      <c r="AJ767" s="21"/>
      <c r="AK767" s="59" t="str">
        <f>IF($K767="", "", SUMIF('Drinks List'!DP$11:DP$1010, $K767, 'Drinks List'!DO$11:DO$1010))</f>
        <v/>
      </c>
      <c r="AL767" s="21"/>
      <c r="AM767" s="59" t="str">
        <f>IF($K767="", "", SUMIF('Drinks List'!DR$11:DR$1010, $K767, 'Drinks List'!DQ$11:DQ$1010))</f>
        <v/>
      </c>
      <c r="AN767" s="21"/>
      <c r="AO767" s="59" t="str">
        <f>IF($K767="", "", SUMIF('Drinks List'!DT$11:DT$1010, $K767, 'Drinks List'!DS$11:DS$1010))</f>
        <v/>
      </c>
      <c r="AP767" s="21"/>
      <c r="AQ767" s="59" t="str">
        <f>IF($K767="", "", SUMIF('Drinks List'!DV$11:DV$1010, $K767, 'Drinks List'!DU$11:DU$1010))</f>
        <v/>
      </c>
      <c r="AR767" s="21"/>
      <c r="AS767" s="59" t="str">
        <f>IF($K767="", "", SUMIF('Drinks List'!DX$11:DX$1010, $K767, 'Drinks List'!DW$11:DW$1010))</f>
        <v/>
      </c>
      <c r="AT767" s="21"/>
      <c r="AU767" s="59" t="str">
        <f>IF($K767="", "", SUMIF('Drinks List'!DZ$11:DZ$1010, $K767, 'Drinks List'!DY$11:DY$1010))</f>
        <v/>
      </c>
      <c r="AV767" s="21"/>
      <c r="AW767" s="59" t="str">
        <f>IF($K767="", "", SUMIF('Drinks List'!EB$11:EB$1010, $K767, 'Drinks List'!EA$11:EA$1010))</f>
        <v/>
      </c>
      <c r="AX767" s="21"/>
      <c r="AY767" s="59" t="str">
        <f>IF($K767="", "", SUMIF('Drinks List'!ED$11:ED$1010, $K767, 'Drinks List'!EC$11:EC$1010))</f>
        <v/>
      </c>
      <c r="AZ767" s="21"/>
      <c r="BA767" s="59" t="str">
        <f>IF($K767="", "", SUMIF('Drinks List'!EF$11:EF$1010, $K767, 'Drinks List'!EE$11:EE$1010))</f>
        <v/>
      </c>
      <c r="BB767" s="21"/>
      <c r="BC767" s="59" t="str">
        <f>IF($K767="", "", SUMIF('Drinks List'!EH$11:EH$1010, $K767, 'Drinks List'!EG$11:EG$1010))</f>
        <v/>
      </c>
      <c r="BD767" s="21"/>
      <c r="BE767" s="59" t="str">
        <f>IF($K767="", "", SUMIF('Drinks List'!EJ$11:EJ$1010, $K767, 'Drinks List'!EI$11:EI$1010))</f>
        <v/>
      </c>
      <c r="BF767" s="21"/>
      <c r="BG767" s="59" t="str">
        <f>IF($K767="", "", SUMIF('Drinks List'!EL$11:EL$1010, $K767, 'Drinks List'!EK$11:EK$1010))</f>
        <v/>
      </c>
      <c r="BH767" s="21"/>
      <c r="BI767" s="59" t="str">
        <f>IF($K767="", "", SUMIF('Drinks List'!EN$11:EN$1010, $K767, 'Drinks List'!EM$11:EM$1010))</f>
        <v/>
      </c>
      <c r="BJ767" s="21"/>
      <c r="BK767" s="59" t="str">
        <f>IF($K767="", "", SUMIF('Drinks List'!EP$11:EP$1010, $K767, 'Drinks List'!EO$11:EO$1010))</f>
        <v/>
      </c>
      <c r="BL767" s="21"/>
      <c r="BM767" s="59" t="str">
        <f>IF($K767="", "", SUMIF('Drinks List'!ER$11:ER$1010, $K767, 'Drinks List'!EQ$11:EQ$1010))</f>
        <v/>
      </c>
      <c r="BN767" s="21"/>
      <c r="BO767" s="65" t="str">
        <f>IF($K767="", "", SUMIF('Drinks List'!ET$11:ET$1010, $K767, 'Drinks List'!ES$11:ES$1010))</f>
        <v/>
      </c>
      <c r="BQ767" s="120" t="str">
        <f t="shared" si="233"/>
        <v/>
      </c>
      <c r="BR767" s="62" t="str">
        <f t="shared" si="234"/>
        <v/>
      </c>
      <c r="BS767" s="76" t="str">
        <f>IF(BQ767="", "", COUNTIF(BQ$11:BQ$1010, "&gt;"&amp;BQ767)+1+COUNTIF(BQ$11:BQ767, BQ767)-1)</f>
        <v/>
      </c>
      <c r="BT767" s="76" t="str">
        <f>IF(BR767="", "", COUNTIF(BR$11:BR$1010, "&lt;"&amp;BR767)+1+COUNTIF(BR$11:BR767, BR767)-1)</f>
        <v/>
      </c>
      <c r="BV767" s="76" t="str">
        <f t="shared" si="235"/>
        <v/>
      </c>
      <c r="BW767" s="124" t="str">
        <f t="shared" si="236"/>
        <v/>
      </c>
      <c r="BX767" s="115" t="str">
        <f t="shared" si="237"/>
        <v/>
      </c>
      <c r="BY767" s="125" t="str">
        <f t="shared" si="238"/>
        <v/>
      </c>
      <c r="CA767" s="106" t="str">
        <f t="shared" si="239"/>
        <v/>
      </c>
      <c r="CB767" s="22" t="str">
        <f t="shared" si="240"/>
        <v/>
      </c>
      <c r="CD767" s="76" t="str">
        <f>IF($J767="", "", IF($BV767=0, "", COUNTIF($J$11:$J$1010, "&lt;"&amp;$J767)+1+COUNTIF($J$11:$J767, $J767)-1))</f>
        <v/>
      </c>
    </row>
    <row r="768" spans="1:82" x14ac:dyDescent="0.25">
      <c r="A768" s="31"/>
      <c r="B768" s="19" t="str">
        <f t="shared" si="221"/>
        <v/>
      </c>
      <c r="C768" s="20" t="str">
        <f t="shared" si="222"/>
        <v/>
      </c>
      <c r="D768" s="29" t="str">
        <f t="shared" si="223"/>
        <v/>
      </c>
      <c r="E768" s="22" t="str">
        <f t="shared" si="224"/>
        <v/>
      </c>
      <c r="F768" s="31"/>
      <c r="G768" s="301"/>
      <c r="H768" s="302"/>
      <c r="I768" s="303"/>
      <c r="J768" s="304"/>
      <c r="K768" s="283"/>
      <c r="L768" s="305"/>
      <c r="M768" s="285"/>
      <c r="N768" s="287"/>
      <c r="O768" s="31"/>
      <c r="P768" s="19" t="str">
        <f t="shared" si="225"/>
        <v/>
      </c>
      <c r="Q768" s="20" t="str">
        <f t="shared" si="226"/>
        <v/>
      </c>
      <c r="R768" s="29" t="str">
        <f t="shared" si="227"/>
        <v/>
      </c>
      <c r="S768" s="22" t="str">
        <f t="shared" si="228"/>
        <v/>
      </c>
      <c r="T768" s="31"/>
      <c r="U768" s="69" t="str">
        <f t="shared" si="229"/>
        <v/>
      </c>
      <c r="V768" s="31"/>
      <c r="X768" s="76" t="str">
        <f t="shared" si="230"/>
        <v/>
      </c>
      <c r="Z768" s="76" t="str">
        <f t="shared" si="231"/>
        <v/>
      </c>
      <c r="AA768" s="76" t="str">
        <f t="shared" si="232"/>
        <v/>
      </c>
      <c r="AC768" s="19" t="str">
        <f>IF($K768="", "", SUMIF('Drinks List'!DH$11:DH$1010, $K768, 'Drinks List'!DG$11:DG$1010))</f>
        <v/>
      </c>
      <c r="AD768" s="21"/>
      <c r="AE768" s="59" t="str">
        <f>IF($K768="", "", SUMIF('Drinks List'!DJ$11:DJ$1010, $K768, 'Drinks List'!DI$11:DI$1010))</f>
        <v/>
      </c>
      <c r="AF768" s="21"/>
      <c r="AG768" s="59" t="str">
        <f>IF($K768="", "", SUMIF('Drinks List'!DL$11:DL$1010, $K768, 'Drinks List'!DK$11:DK$1010))</f>
        <v/>
      </c>
      <c r="AH768" s="21"/>
      <c r="AI768" s="59" t="str">
        <f>IF($K768="", "", SUMIF('Drinks List'!DN$11:DN$1010, $K768, 'Drinks List'!DM$11:DM$1010))</f>
        <v/>
      </c>
      <c r="AJ768" s="21"/>
      <c r="AK768" s="59" t="str">
        <f>IF($K768="", "", SUMIF('Drinks List'!DP$11:DP$1010, $K768, 'Drinks List'!DO$11:DO$1010))</f>
        <v/>
      </c>
      <c r="AL768" s="21"/>
      <c r="AM768" s="59" t="str">
        <f>IF($K768="", "", SUMIF('Drinks List'!DR$11:DR$1010, $K768, 'Drinks List'!DQ$11:DQ$1010))</f>
        <v/>
      </c>
      <c r="AN768" s="21"/>
      <c r="AO768" s="59" t="str">
        <f>IF($K768="", "", SUMIF('Drinks List'!DT$11:DT$1010, $K768, 'Drinks List'!DS$11:DS$1010))</f>
        <v/>
      </c>
      <c r="AP768" s="21"/>
      <c r="AQ768" s="59" t="str">
        <f>IF($K768="", "", SUMIF('Drinks List'!DV$11:DV$1010, $K768, 'Drinks List'!DU$11:DU$1010))</f>
        <v/>
      </c>
      <c r="AR768" s="21"/>
      <c r="AS768" s="59" t="str">
        <f>IF($K768="", "", SUMIF('Drinks List'!DX$11:DX$1010, $K768, 'Drinks List'!DW$11:DW$1010))</f>
        <v/>
      </c>
      <c r="AT768" s="21"/>
      <c r="AU768" s="59" t="str">
        <f>IF($K768="", "", SUMIF('Drinks List'!DZ$11:DZ$1010, $K768, 'Drinks List'!DY$11:DY$1010))</f>
        <v/>
      </c>
      <c r="AV768" s="21"/>
      <c r="AW768" s="59" t="str">
        <f>IF($K768="", "", SUMIF('Drinks List'!EB$11:EB$1010, $K768, 'Drinks List'!EA$11:EA$1010))</f>
        <v/>
      </c>
      <c r="AX768" s="21"/>
      <c r="AY768" s="59" t="str">
        <f>IF($K768="", "", SUMIF('Drinks List'!ED$11:ED$1010, $K768, 'Drinks List'!EC$11:EC$1010))</f>
        <v/>
      </c>
      <c r="AZ768" s="21"/>
      <c r="BA768" s="59" t="str">
        <f>IF($K768="", "", SUMIF('Drinks List'!EF$11:EF$1010, $K768, 'Drinks List'!EE$11:EE$1010))</f>
        <v/>
      </c>
      <c r="BB768" s="21"/>
      <c r="BC768" s="59" t="str">
        <f>IF($K768="", "", SUMIF('Drinks List'!EH$11:EH$1010, $K768, 'Drinks List'!EG$11:EG$1010))</f>
        <v/>
      </c>
      <c r="BD768" s="21"/>
      <c r="BE768" s="59" t="str">
        <f>IF($K768="", "", SUMIF('Drinks List'!EJ$11:EJ$1010, $K768, 'Drinks List'!EI$11:EI$1010))</f>
        <v/>
      </c>
      <c r="BF768" s="21"/>
      <c r="BG768" s="59" t="str">
        <f>IF($K768="", "", SUMIF('Drinks List'!EL$11:EL$1010, $K768, 'Drinks List'!EK$11:EK$1010))</f>
        <v/>
      </c>
      <c r="BH768" s="21"/>
      <c r="BI768" s="59" t="str">
        <f>IF($K768="", "", SUMIF('Drinks List'!EN$11:EN$1010, $K768, 'Drinks List'!EM$11:EM$1010))</f>
        <v/>
      </c>
      <c r="BJ768" s="21"/>
      <c r="BK768" s="59" t="str">
        <f>IF($K768="", "", SUMIF('Drinks List'!EP$11:EP$1010, $K768, 'Drinks List'!EO$11:EO$1010))</f>
        <v/>
      </c>
      <c r="BL768" s="21"/>
      <c r="BM768" s="59" t="str">
        <f>IF($K768="", "", SUMIF('Drinks List'!ER$11:ER$1010, $K768, 'Drinks List'!EQ$11:EQ$1010))</f>
        <v/>
      </c>
      <c r="BN768" s="21"/>
      <c r="BO768" s="65" t="str">
        <f>IF($K768="", "", SUMIF('Drinks List'!ET$11:ET$1010, $K768, 'Drinks List'!ES$11:ES$1010))</f>
        <v/>
      </c>
      <c r="BQ768" s="120" t="str">
        <f t="shared" si="233"/>
        <v/>
      </c>
      <c r="BR768" s="62" t="str">
        <f t="shared" si="234"/>
        <v/>
      </c>
      <c r="BS768" s="76" t="str">
        <f>IF(BQ768="", "", COUNTIF(BQ$11:BQ$1010, "&gt;"&amp;BQ768)+1+COUNTIF(BQ$11:BQ768, BQ768)-1)</f>
        <v/>
      </c>
      <c r="BT768" s="76" t="str">
        <f>IF(BR768="", "", COUNTIF(BR$11:BR$1010, "&lt;"&amp;BR768)+1+COUNTIF(BR$11:BR768, BR768)-1)</f>
        <v/>
      </c>
      <c r="BV768" s="76" t="str">
        <f t="shared" si="235"/>
        <v/>
      </c>
      <c r="BW768" s="124" t="str">
        <f t="shared" si="236"/>
        <v/>
      </c>
      <c r="BX768" s="115" t="str">
        <f t="shared" si="237"/>
        <v/>
      </c>
      <c r="BY768" s="125" t="str">
        <f t="shared" si="238"/>
        <v/>
      </c>
      <c r="CA768" s="106" t="str">
        <f t="shared" si="239"/>
        <v/>
      </c>
      <c r="CB768" s="22" t="str">
        <f t="shared" si="240"/>
        <v/>
      </c>
      <c r="CD768" s="76" t="str">
        <f>IF($J768="", "", IF($BV768=0, "", COUNTIF($J$11:$J$1010, "&lt;"&amp;$J768)+1+COUNTIF($J$11:$J768, $J768)-1))</f>
        <v/>
      </c>
    </row>
    <row r="769" spans="1:82" x14ac:dyDescent="0.25">
      <c r="A769" s="31"/>
      <c r="B769" s="19" t="str">
        <f t="shared" si="221"/>
        <v/>
      </c>
      <c r="C769" s="20" t="str">
        <f t="shared" si="222"/>
        <v/>
      </c>
      <c r="D769" s="29" t="str">
        <f t="shared" si="223"/>
        <v/>
      </c>
      <c r="E769" s="22" t="str">
        <f t="shared" si="224"/>
        <v/>
      </c>
      <c r="F769" s="31"/>
      <c r="G769" s="301"/>
      <c r="H769" s="302"/>
      <c r="I769" s="303"/>
      <c r="J769" s="304"/>
      <c r="K769" s="283"/>
      <c r="L769" s="305"/>
      <c r="M769" s="285"/>
      <c r="N769" s="287"/>
      <c r="O769" s="31"/>
      <c r="P769" s="19" t="str">
        <f t="shared" si="225"/>
        <v/>
      </c>
      <c r="Q769" s="20" t="str">
        <f t="shared" si="226"/>
        <v/>
      </c>
      <c r="R769" s="29" t="str">
        <f t="shared" si="227"/>
        <v/>
      </c>
      <c r="S769" s="22" t="str">
        <f t="shared" si="228"/>
        <v/>
      </c>
      <c r="T769" s="31"/>
      <c r="U769" s="69" t="str">
        <f t="shared" si="229"/>
        <v/>
      </c>
      <c r="V769" s="31"/>
      <c r="X769" s="76" t="str">
        <f t="shared" si="230"/>
        <v/>
      </c>
      <c r="Z769" s="76" t="str">
        <f t="shared" si="231"/>
        <v/>
      </c>
      <c r="AA769" s="76" t="str">
        <f t="shared" si="232"/>
        <v/>
      </c>
      <c r="AC769" s="19" t="str">
        <f>IF($K769="", "", SUMIF('Drinks List'!DH$11:DH$1010, $K769, 'Drinks List'!DG$11:DG$1010))</f>
        <v/>
      </c>
      <c r="AD769" s="21"/>
      <c r="AE769" s="59" t="str">
        <f>IF($K769="", "", SUMIF('Drinks List'!DJ$11:DJ$1010, $K769, 'Drinks List'!DI$11:DI$1010))</f>
        <v/>
      </c>
      <c r="AF769" s="21"/>
      <c r="AG769" s="59" t="str">
        <f>IF($K769="", "", SUMIF('Drinks List'!DL$11:DL$1010, $K769, 'Drinks List'!DK$11:DK$1010))</f>
        <v/>
      </c>
      <c r="AH769" s="21"/>
      <c r="AI769" s="59" t="str">
        <f>IF($K769="", "", SUMIF('Drinks List'!DN$11:DN$1010, $K769, 'Drinks List'!DM$11:DM$1010))</f>
        <v/>
      </c>
      <c r="AJ769" s="21"/>
      <c r="AK769" s="59" t="str">
        <f>IF($K769="", "", SUMIF('Drinks List'!DP$11:DP$1010, $K769, 'Drinks List'!DO$11:DO$1010))</f>
        <v/>
      </c>
      <c r="AL769" s="21"/>
      <c r="AM769" s="59" t="str">
        <f>IF($K769="", "", SUMIF('Drinks List'!DR$11:DR$1010, $K769, 'Drinks List'!DQ$11:DQ$1010))</f>
        <v/>
      </c>
      <c r="AN769" s="21"/>
      <c r="AO769" s="59" t="str">
        <f>IF($K769="", "", SUMIF('Drinks List'!DT$11:DT$1010, $K769, 'Drinks List'!DS$11:DS$1010))</f>
        <v/>
      </c>
      <c r="AP769" s="21"/>
      <c r="AQ769" s="59" t="str">
        <f>IF($K769="", "", SUMIF('Drinks List'!DV$11:DV$1010, $K769, 'Drinks List'!DU$11:DU$1010))</f>
        <v/>
      </c>
      <c r="AR769" s="21"/>
      <c r="AS769" s="59" t="str">
        <f>IF($K769="", "", SUMIF('Drinks List'!DX$11:DX$1010, $K769, 'Drinks List'!DW$11:DW$1010))</f>
        <v/>
      </c>
      <c r="AT769" s="21"/>
      <c r="AU769" s="59" t="str">
        <f>IF($K769="", "", SUMIF('Drinks List'!DZ$11:DZ$1010, $K769, 'Drinks List'!DY$11:DY$1010))</f>
        <v/>
      </c>
      <c r="AV769" s="21"/>
      <c r="AW769" s="59" t="str">
        <f>IF($K769="", "", SUMIF('Drinks List'!EB$11:EB$1010, $K769, 'Drinks List'!EA$11:EA$1010))</f>
        <v/>
      </c>
      <c r="AX769" s="21"/>
      <c r="AY769" s="59" t="str">
        <f>IF($K769="", "", SUMIF('Drinks List'!ED$11:ED$1010, $K769, 'Drinks List'!EC$11:EC$1010))</f>
        <v/>
      </c>
      <c r="AZ769" s="21"/>
      <c r="BA769" s="59" t="str">
        <f>IF($K769="", "", SUMIF('Drinks List'!EF$11:EF$1010, $K769, 'Drinks List'!EE$11:EE$1010))</f>
        <v/>
      </c>
      <c r="BB769" s="21"/>
      <c r="BC769" s="59" t="str">
        <f>IF($K769="", "", SUMIF('Drinks List'!EH$11:EH$1010, $K769, 'Drinks List'!EG$11:EG$1010))</f>
        <v/>
      </c>
      <c r="BD769" s="21"/>
      <c r="BE769" s="59" t="str">
        <f>IF($K769="", "", SUMIF('Drinks List'!EJ$11:EJ$1010, $K769, 'Drinks List'!EI$11:EI$1010))</f>
        <v/>
      </c>
      <c r="BF769" s="21"/>
      <c r="BG769" s="59" t="str">
        <f>IF($K769="", "", SUMIF('Drinks List'!EL$11:EL$1010, $K769, 'Drinks List'!EK$11:EK$1010))</f>
        <v/>
      </c>
      <c r="BH769" s="21"/>
      <c r="BI769" s="59" t="str">
        <f>IF($K769="", "", SUMIF('Drinks List'!EN$11:EN$1010, $K769, 'Drinks List'!EM$11:EM$1010))</f>
        <v/>
      </c>
      <c r="BJ769" s="21"/>
      <c r="BK769" s="59" t="str">
        <f>IF($K769="", "", SUMIF('Drinks List'!EP$11:EP$1010, $K769, 'Drinks List'!EO$11:EO$1010))</f>
        <v/>
      </c>
      <c r="BL769" s="21"/>
      <c r="BM769" s="59" t="str">
        <f>IF($K769="", "", SUMIF('Drinks List'!ER$11:ER$1010, $K769, 'Drinks List'!EQ$11:EQ$1010))</f>
        <v/>
      </c>
      <c r="BN769" s="21"/>
      <c r="BO769" s="65" t="str">
        <f>IF($K769="", "", SUMIF('Drinks List'!ET$11:ET$1010, $K769, 'Drinks List'!ES$11:ES$1010))</f>
        <v/>
      </c>
      <c r="BQ769" s="120" t="str">
        <f t="shared" si="233"/>
        <v/>
      </c>
      <c r="BR769" s="62" t="str">
        <f t="shared" si="234"/>
        <v/>
      </c>
      <c r="BS769" s="76" t="str">
        <f>IF(BQ769="", "", COUNTIF(BQ$11:BQ$1010, "&gt;"&amp;BQ769)+1+COUNTIF(BQ$11:BQ769, BQ769)-1)</f>
        <v/>
      </c>
      <c r="BT769" s="76" t="str">
        <f>IF(BR769="", "", COUNTIF(BR$11:BR$1010, "&lt;"&amp;BR769)+1+COUNTIF(BR$11:BR769, BR769)-1)</f>
        <v/>
      </c>
      <c r="BV769" s="76" t="str">
        <f t="shared" si="235"/>
        <v/>
      </c>
      <c r="BW769" s="124" t="str">
        <f t="shared" si="236"/>
        <v/>
      </c>
      <c r="BX769" s="115" t="str">
        <f t="shared" si="237"/>
        <v/>
      </c>
      <c r="BY769" s="125" t="str">
        <f t="shared" si="238"/>
        <v/>
      </c>
      <c r="CA769" s="106" t="str">
        <f t="shared" si="239"/>
        <v/>
      </c>
      <c r="CB769" s="22" t="str">
        <f t="shared" si="240"/>
        <v/>
      </c>
      <c r="CD769" s="76" t="str">
        <f>IF($J769="", "", IF($BV769=0, "", COUNTIF($J$11:$J$1010, "&lt;"&amp;$J769)+1+COUNTIF($J$11:$J769, $J769)-1))</f>
        <v/>
      </c>
    </row>
    <row r="770" spans="1:82" x14ac:dyDescent="0.25">
      <c r="A770" s="31"/>
      <c r="B770" s="19" t="str">
        <f t="shared" si="221"/>
        <v/>
      </c>
      <c r="C770" s="20" t="str">
        <f t="shared" si="222"/>
        <v/>
      </c>
      <c r="D770" s="29" t="str">
        <f t="shared" si="223"/>
        <v/>
      </c>
      <c r="E770" s="22" t="str">
        <f t="shared" si="224"/>
        <v/>
      </c>
      <c r="F770" s="31"/>
      <c r="G770" s="301"/>
      <c r="H770" s="302"/>
      <c r="I770" s="303"/>
      <c r="J770" s="304"/>
      <c r="K770" s="283"/>
      <c r="L770" s="305"/>
      <c r="M770" s="285"/>
      <c r="N770" s="287"/>
      <c r="O770" s="31"/>
      <c r="P770" s="19" t="str">
        <f t="shared" si="225"/>
        <v/>
      </c>
      <c r="Q770" s="20" t="str">
        <f t="shared" si="226"/>
        <v/>
      </c>
      <c r="R770" s="29" t="str">
        <f t="shared" si="227"/>
        <v/>
      </c>
      <c r="S770" s="22" t="str">
        <f t="shared" si="228"/>
        <v/>
      </c>
      <c r="T770" s="31"/>
      <c r="U770" s="69" t="str">
        <f t="shared" si="229"/>
        <v/>
      </c>
      <c r="V770" s="31"/>
      <c r="X770" s="76" t="str">
        <f t="shared" si="230"/>
        <v/>
      </c>
      <c r="Z770" s="76" t="str">
        <f t="shared" si="231"/>
        <v/>
      </c>
      <c r="AA770" s="76" t="str">
        <f t="shared" si="232"/>
        <v/>
      </c>
      <c r="AC770" s="19" t="str">
        <f>IF($K770="", "", SUMIF('Drinks List'!DH$11:DH$1010, $K770, 'Drinks List'!DG$11:DG$1010))</f>
        <v/>
      </c>
      <c r="AD770" s="21"/>
      <c r="AE770" s="59" t="str">
        <f>IF($K770="", "", SUMIF('Drinks List'!DJ$11:DJ$1010, $K770, 'Drinks List'!DI$11:DI$1010))</f>
        <v/>
      </c>
      <c r="AF770" s="21"/>
      <c r="AG770" s="59" t="str">
        <f>IF($K770="", "", SUMIF('Drinks List'!DL$11:DL$1010, $K770, 'Drinks List'!DK$11:DK$1010))</f>
        <v/>
      </c>
      <c r="AH770" s="21"/>
      <c r="AI770" s="59" t="str">
        <f>IF($K770="", "", SUMIF('Drinks List'!DN$11:DN$1010, $K770, 'Drinks List'!DM$11:DM$1010))</f>
        <v/>
      </c>
      <c r="AJ770" s="21"/>
      <c r="AK770" s="59" t="str">
        <f>IF($K770="", "", SUMIF('Drinks List'!DP$11:DP$1010, $K770, 'Drinks List'!DO$11:DO$1010))</f>
        <v/>
      </c>
      <c r="AL770" s="21"/>
      <c r="AM770" s="59" t="str">
        <f>IF($K770="", "", SUMIF('Drinks List'!DR$11:DR$1010, $K770, 'Drinks List'!DQ$11:DQ$1010))</f>
        <v/>
      </c>
      <c r="AN770" s="21"/>
      <c r="AO770" s="59" t="str">
        <f>IF($K770="", "", SUMIF('Drinks List'!DT$11:DT$1010, $K770, 'Drinks List'!DS$11:DS$1010))</f>
        <v/>
      </c>
      <c r="AP770" s="21"/>
      <c r="AQ770" s="59" t="str">
        <f>IF($K770="", "", SUMIF('Drinks List'!DV$11:DV$1010, $K770, 'Drinks List'!DU$11:DU$1010))</f>
        <v/>
      </c>
      <c r="AR770" s="21"/>
      <c r="AS770" s="59" t="str">
        <f>IF($K770="", "", SUMIF('Drinks List'!DX$11:DX$1010, $K770, 'Drinks List'!DW$11:DW$1010))</f>
        <v/>
      </c>
      <c r="AT770" s="21"/>
      <c r="AU770" s="59" t="str">
        <f>IF($K770="", "", SUMIF('Drinks List'!DZ$11:DZ$1010, $K770, 'Drinks List'!DY$11:DY$1010))</f>
        <v/>
      </c>
      <c r="AV770" s="21"/>
      <c r="AW770" s="59" t="str">
        <f>IF($K770="", "", SUMIF('Drinks List'!EB$11:EB$1010, $K770, 'Drinks List'!EA$11:EA$1010))</f>
        <v/>
      </c>
      <c r="AX770" s="21"/>
      <c r="AY770" s="59" t="str">
        <f>IF($K770="", "", SUMIF('Drinks List'!ED$11:ED$1010, $K770, 'Drinks List'!EC$11:EC$1010))</f>
        <v/>
      </c>
      <c r="AZ770" s="21"/>
      <c r="BA770" s="59" t="str">
        <f>IF($K770="", "", SUMIF('Drinks List'!EF$11:EF$1010, $K770, 'Drinks List'!EE$11:EE$1010))</f>
        <v/>
      </c>
      <c r="BB770" s="21"/>
      <c r="BC770" s="59" t="str">
        <f>IF($K770="", "", SUMIF('Drinks List'!EH$11:EH$1010, $K770, 'Drinks List'!EG$11:EG$1010))</f>
        <v/>
      </c>
      <c r="BD770" s="21"/>
      <c r="BE770" s="59" t="str">
        <f>IF($K770="", "", SUMIF('Drinks List'!EJ$11:EJ$1010, $K770, 'Drinks List'!EI$11:EI$1010))</f>
        <v/>
      </c>
      <c r="BF770" s="21"/>
      <c r="BG770" s="59" t="str">
        <f>IF($K770="", "", SUMIF('Drinks List'!EL$11:EL$1010, $K770, 'Drinks List'!EK$11:EK$1010))</f>
        <v/>
      </c>
      <c r="BH770" s="21"/>
      <c r="BI770" s="59" t="str">
        <f>IF($K770="", "", SUMIF('Drinks List'!EN$11:EN$1010, $K770, 'Drinks List'!EM$11:EM$1010))</f>
        <v/>
      </c>
      <c r="BJ770" s="21"/>
      <c r="BK770" s="59" t="str">
        <f>IF($K770="", "", SUMIF('Drinks List'!EP$11:EP$1010, $K770, 'Drinks List'!EO$11:EO$1010))</f>
        <v/>
      </c>
      <c r="BL770" s="21"/>
      <c r="BM770" s="59" t="str">
        <f>IF($K770="", "", SUMIF('Drinks List'!ER$11:ER$1010, $K770, 'Drinks List'!EQ$11:EQ$1010))</f>
        <v/>
      </c>
      <c r="BN770" s="21"/>
      <c r="BO770" s="65" t="str">
        <f>IF($K770="", "", SUMIF('Drinks List'!ET$11:ET$1010, $K770, 'Drinks List'!ES$11:ES$1010))</f>
        <v/>
      </c>
      <c r="BQ770" s="120" t="str">
        <f t="shared" si="233"/>
        <v/>
      </c>
      <c r="BR770" s="62" t="str">
        <f t="shared" si="234"/>
        <v/>
      </c>
      <c r="BS770" s="76" t="str">
        <f>IF(BQ770="", "", COUNTIF(BQ$11:BQ$1010, "&gt;"&amp;BQ770)+1+COUNTIF(BQ$11:BQ770, BQ770)-1)</f>
        <v/>
      </c>
      <c r="BT770" s="76" t="str">
        <f>IF(BR770="", "", COUNTIF(BR$11:BR$1010, "&lt;"&amp;BR770)+1+COUNTIF(BR$11:BR770, BR770)-1)</f>
        <v/>
      </c>
      <c r="BV770" s="76" t="str">
        <f t="shared" si="235"/>
        <v/>
      </c>
      <c r="BW770" s="124" t="str">
        <f t="shared" si="236"/>
        <v/>
      </c>
      <c r="BX770" s="115" t="str">
        <f t="shared" si="237"/>
        <v/>
      </c>
      <c r="BY770" s="125" t="str">
        <f t="shared" si="238"/>
        <v/>
      </c>
      <c r="CA770" s="106" t="str">
        <f t="shared" si="239"/>
        <v/>
      </c>
      <c r="CB770" s="22" t="str">
        <f t="shared" si="240"/>
        <v/>
      </c>
      <c r="CD770" s="76" t="str">
        <f>IF($J770="", "", IF($BV770=0, "", COUNTIF($J$11:$J$1010, "&lt;"&amp;$J770)+1+COUNTIF($J$11:$J770, $J770)-1))</f>
        <v/>
      </c>
    </row>
    <row r="771" spans="1:82" x14ac:dyDescent="0.25">
      <c r="A771" s="31"/>
      <c r="B771" s="19" t="str">
        <f t="shared" si="221"/>
        <v/>
      </c>
      <c r="C771" s="20" t="str">
        <f t="shared" si="222"/>
        <v/>
      </c>
      <c r="D771" s="29" t="str">
        <f t="shared" si="223"/>
        <v/>
      </c>
      <c r="E771" s="22" t="str">
        <f t="shared" si="224"/>
        <v/>
      </c>
      <c r="F771" s="31"/>
      <c r="G771" s="301"/>
      <c r="H771" s="302"/>
      <c r="I771" s="303"/>
      <c r="J771" s="304"/>
      <c r="K771" s="283"/>
      <c r="L771" s="305"/>
      <c r="M771" s="285"/>
      <c r="N771" s="287"/>
      <c r="O771" s="31"/>
      <c r="P771" s="19" t="str">
        <f t="shared" si="225"/>
        <v/>
      </c>
      <c r="Q771" s="20" t="str">
        <f t="shared" si="226"/>
        <v/>
      </c>
      <c r="R771" s="29" t="str">
        <f t="shared" si="227"/>
        <v/>
      </c>
      <c r="S771" s="22" t="str">
        <f t="shared" si="228"/>
        <v/>
      </c>
      <c r="T771" s="31"/>
      <c r="U771" s="69" t="str">
        <f t="shared" si="229"/>
        <v/>
      </c>
      <c r="V771" s="31"/>
      <c r="X771" s="76" t="str">
        <f t="shared" si="230"/>
        <v/>
      </c>
      <c r="Z771" s="76" t="str">
        <f t="shared" si="231"/>
        <v/>
      </c>
      <c r="AA771" s="76" t="str">
        <f t="shared" si="232"/>
        <v/>
      </c>
      <c r="AC771" s="19" t="str">
        <f>IF($K771="", "", SUMIF('Drinks List'!DH$11:DH$1010, $K771, 'Drinks List'!DG$11:DG$1010))</f>
        <v/>
      </c>
      <c r="AD771" s="21"/>
      <c r="AE771" s="59" t="str">
        <f>IF($K771="", "", SUMIF('Drinks List'!DJ$11:DJ$1010, $K771, 'Drinks List'!DI$11:DI$1010))</f>
        <v/>
      </c>
      <c r="AF771" s="21"/>
      <c r="AG771" s="59" t="str">
        <f>IF($K771="", "", SUMIF('Drinks List'!DL$11:DL$1010, $K771, 'Drinks List'!DK$11:DK$1010))</f>
        <v/>
      </c>
      <c r="AH771" s="21"/>
      <c r="AI771" s="59" t="str">
        <f>IF($K771="", "", SUMIF('Drinks List'!DN$11:DN$1010, $K771, 'Drinks List'!DM$11:DM$1010))</f>
        <v/>
      </c>
      <c r="AJ771" s="21"/>
      <c r="AK771" s="59" t="str">
        <f>IF($K771="", "", SUMIF('Drinks List'!DP$11:DP$1010, $K771, 'Drinks List'!DO$11:DO$1010))</f>
        <v/>
      </c>
      <c r="AL771" s="21"/>
      <c r="AM771" s="59" t="str">
        <f>IF($K771="", "", SUMIF('Drinks List'!DR$11:DR$1010, $K771, 'Drinks List'!DQ$11:DQ$1010))</f>
        <v/>
      </c>
      <c r="AN771" s="21"/>
      <c r="AO771" s="59" t="str">
        <f>IF($K771="", "", SUMIF('Drinks List'!DT$11:DT$1010, $K771, 'Drinks List'!DS$11:DS$1010))</f>
        <v/>
      </c>
      <c r="AP771" s="21"/>
      <c r="AQ771" s="59" t="str">
        <f>IF($K771="", "", SUMIF('Drinks List'!DV$11:DV$1010, $K771, 'Drinks List'!DU$11:DU$1010))</f>
        <v/>
      </c>
      <c r="AR771" s="21"/>
      <c r="AS771" s="59" t="str">
        <f>IF($K771="", "", SUMIF('Drinks List'!DX$11:DX$1010, $K771, 'Drinks List'!DW$11:DW$1010))</f>
        <v/>
      </c>
      <c r="AT771" s="21"/>
      <c r="AU771" s="59" t="str">
        <f>IF($K771="", "", SUMIF('Drinks List'!DZ$11:DZ$1010, $K771, 'Drinks List'!DY$11:DY$1010))</f>
        <v/>
      </c>
      <c r="AV771" s="21"/>
      <c r="AW771" s="59" t="str">
        <f>IF($K771="", "", SUMIF('Drinks List'!EB$11:EB$1010, $K771, 'Drinks List'!EA$11:EA$1010))</f>
        <v/>
      </c>
      <c r="AX771" s="21"/>
      <c r="AY771" s="59" t="str">
        <f>IF($K771="", "", SUMIF('Drinks List'!ED$11:ED$1010, $K771, 'Drinks List'!EC$11:EC$1010))</f>
        <v/>
      </c>
      <c r="AZ771" s="21"/>
      <c r="BA771" s="59" t="str">
        <f>IF($K771="", "", SUMIF('Drinks List'!EF$11:EF$1010, $K771, 'Drinks List'!EE$11:EE$1010))</f>
        <v/>
      </c>
      <c r="BB771" s="21"/>
      <c r="BC771" s="59" t="str">
        <f>IF($K771="", "", SUMIF('Drinks List'!EH$11:EH$1010, $K771, 'Drinks List'!EG$11:EG$1010))</f>
        <v/>
      </c>
      <c r="BD771" s="21"/>
      <c r="BE771" s="59" t="str">
        <f>IF($K771="", "", SUMIF('Drinks List'!EJ$11:EJ$1010, $K771, 'Drinks List'!EI$11:EI$1010))</f>
        <v/>
      </c>
      <c r="BF771" s="21"/>
      <c r="BG771" s="59" t="str">
        <f>IF($K771="", "", SUMIF('Drinks List'!EL$11:EL$1010, $K771, 'Drinks List'!EK$11:EK$1010))</f>
        <v/>
      </c>
      <c r="BH771" s="21"/>
      <c r="BI771" s="59" t="str">
        <f>IF($K771="", "", SUMIF('Drinks List'!EN$11:EN$1010, $K771, 'Drinks List'!EM$11:EM$1010))</f>
        <v/>
      </c>
      <c r="BJ771" s="21"/>
      <c r="BK771" s="59" t="str">
        <f>IF($K771="", "", SUMIF('Drinks List'!EP$11:EP$1010, $K771, 'Drinks List'!EO$11:EO$1010))</f>
        <v/>
      </c>
      <c r="BL771" s="21"/>
      <c r="BM771" s="59" t="str">
        <f>IF($K771="", "", SUMIF('Drinks List'!ER$11:ER$1010, $K771, 'Drinks List'!EQ$11:EQ$1010))</f>
        <v/>
      </c>
      <c r="BN771" s="21"/>
      <c r="BO771" s="65" t="str">
        <f>IF($K771="", "", SUMIF('Drinks List'!ET$11:ET$1010, $K771, 'Drinks List'!ES$11:ES$1010))</f>
        <v/>
      </c>
      <c r="BQ771" s="120" t="str">
        <f t="shared" si="233"/>
        <v/>
      </c>
      <c r="BR771" s="62" t="str">
        <f t="shared" si="234"/>
        <v/>
      </c>
      <c r="BS771" s="76" t="str">
        <f>IF(BQ771="", "", COUNTIF(BQ$11:BQ$1010, "&gt;"&amp;BQ771)+1+COUNTIF(BQ$11:BQ771, BQ771)-1)</f>
        <v/>
      </c>
      <c r="BT771" s="76" t="str">
        <f>IF(BR771="", "", COUNTIF(BR$11:BR$1010, "&lt;"&amp;BR771)+1+COUNTIF(BR$11:BR771, BR771)-1)</f>
        <v/>
      </c>
      <c r="BV771" s="76" t="str">
        <f t="shared" si="235"/>
        <v/>
      </c>
      <c r="BW771" s="124" t="str">
        <f t="shared" si="236"/>
        <v/>
      </c>
      <c r="BX771" s="115" t="str">
        <f t="shared" si="237"/>
        <v/>
      </c>
      <c r="BY771" s="125" t="str">
        <f t="shared" si="238"/>
        <v/>
      </c>
      <c r="CA771" s="106" t="str">
        <f t="shared" si="239"/>
        <v/>
      </c>
      <c r="CB771" s="22" t="str">
        <f t="shared" si="240"/>
        <v/>
      </c>
      <c r="CD771" s="76" t="str">
        <f>IF($J771="", "", IF($BV771=0, "", COUNTIF($J$11:$J$1010, "&lt;"&amp;$J771)+1+COUNTIF($J$11:$J771, $J771)-1))</f>
        <v/>
      </c>
    </row>
    <row r="772" spans="1:82" x14ac:dyDescent="0.25">
      <c r="A772" s="31"/>
      <c r="B772" s="19" t="str">
        <f t="shared" si="221"/>
        <v/>
      </c>
      <c r="C772" s="20" t="str">
        <f t="shared" si="222"/>
        <v/>
      </c>
      <c r="D772" s="29" t="str">
        <f t="shared" si="223"/>
        <v/>
      </c>
      <c r="E772" s="22" t="str">
        <f t="shared" si="224"/>
        <v/>
      </c>
      <c r="F772" s="31"/>
      <c r="G772" s="301"/>
      <c r="H772" s="302"/>
      <c r="I772" s="303"/>
      <c r="J772" s="304"/>
      <c r="K772" s="283"/>
      <c r="L772" s="305"/>
      <c r="M772" s="285"/>
      <c r="N772" s="287"/>
      <c r="O772" s="31"/>
      <c r="P772" s="19" t="str">
        <f t="shared" si="225"/>
        <v/>
      </c>
      <c r="Q772" s="20" t="str">
        <f t="shared" si="226"/>
        <v/>
      </c>
      <c r="R772" s="29" t="str">
        <f t="shared" si="227"/>
        <v/>
      </c>
      <c r="S772" s="22" t="str">
        <f t="shared" si="228"/>
        <v/>
      </c>
      <c r="T772" s="31"/>
      <c r="U772" s="69" t="str">
        <f t="shared" si="229"/>
        <v/>
      </c>
      <c r="V772" s="31"/>
      <c r="X772" s="76" t="str">
        <f t="shared" si="230"/>
        <v/>
      </c>
      <c r="Z772" s="76" t="str">
        <f t="shared" si="231"/>
        <v/>
      </c>
      <c r="AA772" s="76" t="str">
        <f t="shared" si="232"/>
        <v/>
      </c>
      <c r="AC772" s="19" t="str">
        <f>IF($K772="", "", SUMIF('Drinks List'!DH$11:DH$1010, $K772, 'Drinks List'!DG$11:DG$1010))</f>
        <v/>
      </c>
      <c r="AD772" s="21"/>
      <c r="AE772" s="59" t="str">
        <f>IF($K772="", "", SUMIF('Drinks List'!DJ$11:DJ$1010, $K772, 'Drinks List'!DI$11:DI$1010))</f>
        <v/>
      </c>
      <c r="AF772" s="21"/>
      <c r="AG772" s="59" t="str">
        <f>IF($K772="", "", SUMIF('Drinks List'!DL$11:DL$1010, $K772, 'Drinks List'!DK$11:DK$1010))</f>
        <v/>
      </c>
      <c r="AH772" s="21"/>
      <c r="AI772" s="59" t="str">
        <f>IF($K772="", "", SUMIF('Drinks List'!DN$11:DN$1010, $K772, 'Drinks List'!DM$11:DM$1010))</f>
        <v/>
      </c>
      <c r="AJ772" s="21"/>
      <c r="AK772" s="59" t="str">
        <f>IF($K772="", "", SUMIF('Drinks List'!DP$11:DP$1010, $K772, 'Drinks List'!DO$11:DO$1010))</f>
        <v/>
      </c>
      <c r="AL772" s="21"/>
      <c r="AM772" s="59" t="str">
        <f>IF($K772="", "", SUMIF('Drinks List'!DR$11:DR$1010, $K772, 'Drinks List'!DQ$11:DQ$1010))</f>
        <v/>
      </c>
      <c r="AN772" s="21"/>
      <c r="AO772" s="59" t="str">
        <f>IF($K772="", "", SUMIF('Drinks List'!DT$11:DT$1010, $K772, 'Drinks List'!DS$11:DS$1010))</f>
        <v/>
      </c>
      <c r="AP772" s="21"/>
      <c r="AQ772" s="59" t="str">
        <f>IF($K772="", "", SUMIF('Drinks List'!DV$11:DV$1010, $K772, 'Drinks List'!DU$11:DU$1010))</f>
        <v/>
      </c>
      <c r="AR772" s="21"/>
      <c r="AS772" s="59" t="str">
        <f>IF($K772="", "", SUMIF('Drinks List'!DX$11:DX$1010, $K772, 'Drinks List'!DW$11:DW$1010))</f>
        <v/>
      </c>
      <c r="AT772" s="21"/>
      <c r="AU772" s="59" t="str">
        <f>IF($K772="", "", SUMIF('Drinks List'!DZ$11:DZ$1010, $K772, 'Drinks List'!DY$11:DY$1010))</f>
        <v/>
      </c>
      <c r="AV772" s="21"/>
      <c r="AW772" s="59" t="str">
        <f>IF($K772="", "", SUMIF('Drinks List'!EB$11:EB$1010, $K772, 'Drinks List'!EA$11:EA$1010))</f>
        <v/>
      </c>
      <c r="AX772" s="21"/>
      <c r="AY772" s="59" t="str">
        <f>IF($K772="", "", SUMIF('Drinks List'!ED$11:ED$1010, $K772, 'Drinks List'!EC$11:EC$1010))</f>
        <v/>
      </c>
      <c r="AZ772" s="21"/>
      <c r="BA772" s="59" t="str">
        <f>IF($K772="", "", SUMIF('Drinks List'!EF$11:EF$1010, $K772, 'Drinks List'!EE$11:EE$1010))</f>
        <v/>
      </c>
      <c r="BB772" s="21"/>
      <c r="BC772" s="59" t="str">
        <f>IF($K772="", "", SUMIF('Drinks List'!EH$11:EH$1010, $K772, 'Drinks List'!EG$11:EG$1010))</f>
        <v/>
      </c>
      <c r="BD772" s="21"/>
      <c r="BE772" s="59" t="str">
        <f>IF($K772="", "", SUMIF('Drinks List'!EJ$11:EJ$1010, $K772, 'Drinks List'!EI$11:EI$1010))</f>
        <v/>
      </c>
      <c r="BF772" s="21"/>
      <c r="BG772" s="59" t="str">
        <f>IF($K772="", "", SUMIF('Drinks List'!EL$11:EL$1010, $K772, 'Drinks List'!EK$11:EK$1010))</f>
        <v/>
      </c>
      <c r="BH772" s="21"/>
      <c r="BI772" s="59" t="str">
        <f>IF($K772="", "", SUMIF('Drinks List'!EN$11:EN$1010, $K772, 'Drinks List'!EM$11:EM$1010))</f>
        <v/>
      </c>
      <c r="BJ772" s="21"/>
      <c r="BK772" s="59" t="str">
        <f>IF($K772="", "", SUMIF('Drinks List'!EP$11:EP$1010, $K772, 'Drinks List'!EO$11:EO$1010))</f>
        <v/>
      </c>
      <c r="BL772" s="21"/>
      <c r="BM772" s="59" t="str">
        <f>IF($K772="", "", SUMIF('Drinks List'!ER$11:ER$1010, $K772, 'Drinks List'!EQ$11:EQ$1010))</f>
        <v/>
      </c>
      <c r="BN772" s="21"/>
      <c r="BO772" s="65" t="str">
        <f>IF($K772="", "", SUMIF('Drinks List'!ET$11:ET$1010, $K772, 'Drinks List'!ES$11:ES$1010))</f>
        <v/>
      </c>
      <c r="BQ772" s="120" t="str">
        <f t="shared" si="233"/>
        <v/>
      </c>
      <c r="BR772" s="62" t="str">
        <f t="shared" si="234"/>
        <v/>
      </c>
      <c r="BS772" s="76" t="str">
        <f>IF(BQ772="", "", COUNTIF(BQ$11:BQ$1010, "&gt;"&amp;BQ772)+1+COUNTIF(BQ$11:BQ772, BQ772)-1)</f>
        <v/>
      </c>
      <c r="BT772" s="76" t="str">
        <f>IF(BR772="", "", COUNTIF(BR$11:BR$1010, "&lt;"&amp;BR772)+1+COUNTIF(BR$11:BR772, BR772)-1)</f>
        <v/>
      </c>
      <c r="BV772" s="76" t="str">
        <f t="shared" si="235"/>
        <v/>
      </c>
      <c r="BW772" s="124" t="str">
        <f t="shared" si="236"/>
        <v/>
      </c>
      <c r="BX772" s="115" t="str">
        <f t="shared" si="237"/>
        <v/>
      </c>
      <c r="BY772" s="125" t="str">
        <f t="shared" si="238"/>
        <v/>
      </c>
      <c r="CA772" s="106" t="str">
        <f t="shared" si="239"/>
        <v/>
      </c>
      <c r="CB772" s="22" t="str">
        <f t="shared" si="240"/>
        <v/>
      </c>
      <c r="CD772" s="76" t="str">
        <f>IF($J772="", "", IF($BV772=0, "", COUNTIF($J$11:$J$1010, "&lt;"&amp;$J772)+1+COUNTIF($J$11:$J772, $J772)-1))</f>
        <v/>
      </c>
    </row>
    <row r="773" spans="1:82" x14ac:dyDescent="0.25">
      <c r="A773" s="31"/>
      <c r="B773" s="19" t="str">
        <f t="shared" si="221"/>
        <v/>
      </c>
      <c r="C773" s="20" t="str">
        <f t="shared" si="222"/>
        <v/>
      </c>
      <c r="D773" s="29" t="str">
        <f t="shared" si="223"/>
        <v/>
      </c>
      <c r="E773" s="22" t="str">
        <f t="shared" si="224"/>
        <v/>
      </c>
      <c r="F773" s="31"/>
      <c r="G773" s="301"/>
      <c r="H773" s="302"/>
      <c r="I773" s="303"/>
      <c r="J773" s="304"/>
      <c r="K773" s="283"/>
      <c r="L773" s="305"/>
      <c r="M773" s="285"/>
      <c r="N773" s="287"/>
      <c r="O773" s="31"/>
      <c r="P773" s="19" t="str">
        <f t="shared" si="225"/>
        <v/>
      </c>
      <c r="Q773" s="20" t="str">
        <f t="shared" si="226"/>
        <v/>
      </c>
      <c r="R773" s="29" t="str">
        <f t="shared" si="227"/>
        <v/>
      </c>
      <c r="S773" s="22" t="str">
        <f t="shared" si="228"/>
        <v/>
      </c>
      <c r="T773" s="31"/>
      <c r="U773" s="69" t="str">
        <f t="shared" si="229"/>
        <v/>
      </c>
      <c r="V773" s="31"/>
      <c r="X773" s="76" t="str">
        <f t="shared" si="230"/>
        <v/>
      </c>
      <c r="Z773" s="76" t="str">
        <f t="shared" si="231"/>
        <v/>
      </c>
      <c r="AA773" s="76" t="str">
        <f t="shared" si="232"/>
        <v/>
      </c>
      <c r="AC773" s="19" t="str">
        <f>IF($K773="", "", SUMIF('Drinks List'!DH$11:DH$1010, $K773, 'Drinks List'!DG$11:DG$1010))</f>
        <v/>
      </c>
      <c r="AD773" s="21"/>
      <c r="AE773" s="59" t="str">
        <f>IF($K773="", "", SUMIF('Drinks List'!DJ$11:DJ$1010, $K773, 'Drinks List'!DI$11:DI$1010))</f>
        <v/>
      </c>
      <c r="AF773" s="21"/>
      <c r="AG773" s="59" t="str">
        <f>IF($K773="", "", SUMIF('Drinks List'!DL$11:DL$1010, $K773, 'Drinks List'!DK$11:DK$1010))</f>
        <v/>
      </c>
      <c r="AH773" s="21"/>
      <c r="AI773" s="59" t="str">
        <f>IF($K773="", "", SUMIF('Drinks List'!DN$11:DN$1010, $K773, 'Drinks List'!DM$11:DM$1010))</f>
        <v/>
      </c>
      <c r="AJ773" s="21"/>
      <c r="AK773" s="59" t="str">
        <f>IF($K773="", "", SUMIF('Drinks List'!DP$11:DP$1010, $K773, 'Drinks List'!DO$11:DO$1010))</f>
        <v/>
      </c>
      <c r="AL773" s="21"/>
      <c r="AM773" s="59" t="str">
        <f>IF($K773="", "", SUMIF('Drinks List'!DR$11:DR$1010, $K773, 'Drinks List'!DQ$11:DQ$1010))</f>
        <v/>
      </c>
      <c r="AN773" s="21"/>
      <c r="AO773" s="59" t="str">
        <f>IF($K773="", "", SUMIF('Drinks List'!DT$11:DT$1010, $K773, 'Drinks List'!DS$11:DS$1010))</f>
        <v/>
      </c>
      <c r="AP773" s="21"/>
      <c r="AQ773" s="59" t="str">
        <f>IF($K773="", "", SUMIF('Drinks List'!DV$11:DV$1010, $K773, 'Drinks List'!DU$11:DU$1010))</f>
        <v/>
      </c>
      <c r="AR773" s="21"/>
      <c r="AS773" s="59" t="str">
        <f>IF($K773="", "", SUMIF('Drinks List'!DX$11:DX$1010, $K773, 'Drinks List'!DW$11:DW$1010))</f>
        <v/>
      </c>
      <c r="AT773" s="21"/>
      <c r="AU773" s="59" t="str">
        <f>IF($K773="", "", SUMIF('Drinks List'!DZ$11:DZ$1010, $K773, 'Drinks List'!DY$11:DY$1010))</f>
        <v/>
      </c>
      <c r="AV773" s="21"/>
      <c r="AW773" s="59" t="str">
        <f>IF($K773="", "", SUMIF('Drinks List'!EB$11:EB$1010, $K773, 'Drinks List'!EA$11:EA$1010))</f>
        <v/>
      </c>
      <c r="AX773" s="21"/>
      <c r="AY773" s="59" t="str">
        <f>IF($K773="", "", SUMIF('Drinks List'!ED$11:ED$1010, $K773, 'Drinks List'!EC$11:EC$1010))</f>
        <v/>
      </c>
      <c r="AZ773" s="21"/>
      <c r="BA773" s="59" t="str">
        <f>IF($K773="", "", SUMIF('Drinks List'!EF$11:EF$1010, $K773, 'Drinks List'!EE$11:EE$1010))</f>
        <v/>
      </c>
      <c r="BB773" s="21"/>
      <c r="BC773" s="59" t="str">
        <f>IF($K773="", "", SUMIF('Drinks List'!EH$11:EH$1010, $K773, 'Drinks List'!EG$11:EG$1010))</f>
        <v/>
      </c>
      <c r="BD773" s="21"/>
      <c r="BE773" s="59" t="str">
        <f>IF($K773="", "", SUMIF('Drinks List'!EJ$11:EJ$1010, $K773, 'Drinks List'!EI$11:EI$1010))</f>
        <v/>
      </c>
      <c r="BF773" s="21"/>
      <c r="BG773" s="59" t="str">
        <f>IF($K773="", "", SUMIF('Drinks List'!EL$11:EL$1010, $K773, 'Drinks List'!EK$11:EK$1010))</f>
        <v/>
      </c>
      <c r="BH773" s="21"/>
      <c r="BI773" s="59" t="str">
        <f>IF($K773="", "", SUMIF('Drinks List'!EN$11:EN$1010, $K773, 'Drinks List'!EM$11:EM$1010))</f>
        <v/>
      </c>
      <c r="BJ773" s="21"/>
      <c r="BK773" s="59" t="str">
        <f>IF($K773="", "", SUMIF('Drinks List'!EP$11:EP$1010, $K773, 'Drinks List'!EO$11:EO$1010))</f>
        <v/>
      </c>
      <c r="BL773" s="21"/>
      <c r="BM773" s="59" t="str">
        <f>IF($K773="", "", SUMIF('Drinks List'!ER$11:ER$1010, $K773, 'Drinks List'!EQ$11:EQ$1010))</f>
        <v/>
      </c>
      <c r="BN773" s="21"/>
      <c r="BO773" s="65" t="str">
        <f>IF($K773="", "", SUMIF('Drinks List'!ET$11:ET$1010, $K773, 'Drinks List'!ES$11:ES$1010))</f>
        <v/>
      </c>
      <c r="BQ773" s="120" t="str">
        <f t="shared" si="233"/>
        <v/>
      </c>
      <c r="BR773" s="62" t="str">
        <f t="shared" si="234"/>
        <v/>
      </c>
      <c r="BS773" s="76" t="str">
        <f>IF(BQ773="", "", COUNTIF(BQ$11:BQ$1010, "&gt;"&amp;BQ773)+1+COUNTIF(BQ$11:BQ773, BQ773)-1)</f>
        <v/>
      </c>
      <c r="BT773" s="76" t="str">
        <f>IF(BR773="", "", COUNTIF(BR$11:BR$1010, "&lt;"&amp;BR773)+1+COUNTIF(BR$11:BR773, BR773)-1)</f>
        <v/>
      </c>
      <c r="BV773" s="76" t="str">
        <f t="shared" si="235"/>
        <v/>
      </c>
      <c r="BW773" s="124" t="str">
        <f t="shared" si="236"/>
        <v/>
      </c>
      <c r="BX773" s="115" t="str">
        <f t="shared" si="237"/>
        <v/>
      </c>
      <c r="BY773" s="125" t="str">
        <f t="shared" si="238"/>
        <v/>
      </c>
      <c r="CA773" s="106" t="str">
        <f t="shared" si="239"/>
        <v/>
      </c>
      <c r="CB773" s="22" t="str">
        <f t="shared" si="240"/>
        <v/>
      </c>
      <c r="CD773" s="76" t="str">
        <f>IF($J773="", "", IF($BV773=0, "", COUNTIF($J$11:$J$1010, "&lt;"&amp;$J773)+1+COUNTIF($J$11:$J773, $J773)-1))</f>
        <v/>
      </c>
    </row>
    <row r="774" spans="1:82" x14ac:dyDescent="0.25">
      <c r="A774" s="31"/>
      <c r="B774" s="19" t="str">
        <f t="shared" si="221"/>
        <v/>
      </c>
      <c r="C774" s="20" t="str">
        <f t="shared" si="222"/>
        <v/>
      </c>
      <c r="D774" s="29" t="str">
        <f t="shared" si="223"/>
        <v/>
      </c>
      <c r="E774" s="22" t="str">
        <f t="shared" si="224"/>
        <v/>
      </c>
      <c r="F774" s="31"/>
      <c r="G774" s="301"/>
      <c r="H774" s="302"/>
      <c r="I774" s="303"/>
      <c r="J774" s="304"/>
      <c r="K774" s="283"/>
      <c r="L774" s="305"/>
      <c r="M774" s="285"/>
      <c r="N774" s="287"/>
      <c r="O774" s="31"/>
      <c r="P774" s="19" t="str">
        <f t="shared" si="225"/>
        <v/>
      </c>
      <c r="Q774" s="20" t="str">
        <f t="shared" si="226"/>
        <v/>
      </c>
      <c r="R774" s="29" t="str">
        <f t="shared" si="227"/>
        <v/>
      </c>
      <c r="S774" s="22" t="str">
        <f t="shared" si="228"/>
        <v/>
      </c>
      <c r="T774" s="31"/>
      <c r="U774" s="69" t="str">
        <f t="shared" si="229"/>
        <v/>
      </c>
      <c r="V774" s="31"/>
      <c r="X774" s="76" t="str">
        <f t="shared" si="230"/>
        <v/>
      </c>
      <c r="Z774" s="76" t="str">
        <f t="shared" si="231"/>
        <v/>
      </c>
      <c r="AA774" s="76" t="str">
        <f t="shared" si="232"/>
        <v/>
      </c>
      <c r="AC774" s="19" t="str">
        <f>IF($K774="", "", SUMIF('Drinks List'!DH$11:DH$1010, $K774, 'Drinks List'!DG$11:DG$1010))</f>
        <v/>
      </c>
      <c r="AD774" s="21"/>
      <c r="AE774" s="59" t="str">
        <f>IF($K774="", "", SUMIF('Drinks List'!DJ$11:DJ$1010, $K774, 'Drinks List'!DI$11:DI$1010))</f>
        <v/>
      </c>
      <c r="AF774" s="21"/>
      <c r="AG774" s="59" t="str">
        <f>IF($K774="", "", SUMIF('Drinks List'!DL$11:DL$1010, $K774, 'Drinks List'!DK$11:DK$1010))</f>
        <v/>
      </c>
      <c r="AH774" s="21"/>
      <c r="AI774" s="59" t="str">
        <f>IF($K774="", "", SUMIF('Drinks List'!DN$11:DN$1010, $K774, 'Drinks List'!DM$11:DM$1010))</f>
        <v/>
      </c>
      <c r="AJ774" s="21"/>
      <c r="AK774" s="59" t="str">
        <f>IF($K774="", "", SUMIF('Drinks List'!DP$11:DP$1010, $K774, 'Drinks List'!DO$11:DO$1010))</f>
        <v/>
      </c>
      <c r="AL774" s="21"/>
      <c r="AM774" s="59" t="str">
        <f>IF($K774="", "", SUMIF('Drinks List'!DR$11:DR$1010, $K774, 'Drinks List'!DQ$11:DQ$1010))</f>
        <v/>
      </c>
      <c r="AN774" s="21"/>
      <c r="AO774" s="59" t="str">
        <f>IF($K774="", "", SUMIF('Drinks List'!DT$11:DT$1010, $K774, 'Drinks List'!DS$11:DS$1010))</f>
        <v/>
      </c>
      <c r="AP774" s="21"/>
      <c r="AQ774" s="59" t="str">
        <f>IF($K774="", "", SUMIF('Drinks List'!DV$11:DV$1010, $K774, 'Drinks List'!DU$11:DU$1010))</f>
        <v/>
      </c>
      <c r="AR774" s="21"/>
      <c r="AS774" s="59" t="str">
        <f>IF($K774="", "", SUMIF('Drinks List'!DX$11:DX$1010, $K774, 'Drinks List'!DW$11:DW$1010))</f>
        <v/>
      </c>
      <c r="AT774" s="21"/>
      <c r="AU774" s="59" t="str">
        <f>IF($K774="", "", SUMIF('Drinks List'!DZ$11:DZ$1010, $K774, 'Drinks List'!DY$11:DY$1010))</f>
        <v/>
      </c>
      <c r="AV774" s="21"/>
      <c r="AW774" s="59" t="str">
        <f>IF($K774="", "", SUMIF('Drinks List'!EB$11:EB$1010, $K774, 'Drinks List'!EA$11:EA$1010))</f>
        <v/>
      </c>
      <c r="AX774" s="21"/>
      <c r="AY774" s="59" t="str">
        <f>IF($K774="", "", SUMIF('Drinks List'!ED$11:ED$1010, $K774, 'Drinks List'!EC$11:EC$1010))</f>
        <v/>
      </c>
      <c r="AZ774" s="21"/>
      <c r="BA774" s="59" t="str">
        <f>IF($K774="", "", SUMIF('Drinks List'!EF$11:EF$1010, $K774, 'Drinks List'!EE$11:EE$1010))</f>
        <v/>
      </c>
      <c r="BB774" s="21"/>
      <c r="BC774" s="59" t="str">
        <f>IF($K774="", "", SUMIF('Drinks List'!EH$11:EH$1010, $K774, 'Drinks List'!EG$11:EG$1010))</f>
        <v/>
      </c>
      <c r="BD774" s="21"/>
      <c r="BE774" s="59" t="str">
        <f>IF($K774="", "", SUMIF('Drinks List'!EJ$11:EJ$1010, $K774, 'Drinks List'!EI$11:EI$1010))</f>
        <v/>
      </c>
      <c r="BF774" s="21"/>
      <c r="BG774" s="59" t="str">
        <f>IF($K774="", "", SUMIF('Drinks List'!EL$11:EL$1010, $K774, 'Drinks List'!EK$11:EK$1010))</f>
        <v/>
      </c>
      <c r="BH774" s="21"/>
      <c r="BI774" s="59" t="str">
        <f>IF($K774="", "", SUMIF('Drinks List'!EN$11:EN$1010, $K774, 'Drinks List'!EM$11:EM$1010))</f>
        <v/>
      </c>
      <c r="BJ774" s="21"/>
      <c r="BK774" s="59" t="str">
        <f>IF($K774="", "", SUMIF('Drinks List'!EP$11:EP$1010, $K774, 'Drinks List'!EO$11:EO$1010))</f>
        <v/>
      </c>
      <c r="BL774" s="21"/>
      <c r="BM774" s="59" t="str">
        <f>IF($K774="", "", SUMIF('Drinks List'!ER$11:ER$1010, $K774, 'Drinks List'!EQ$11:EQ$1010))</f>
        <v/>
      </c>
      <c r="BN774" s="21"/>
      <c r="BO774" s="65" t="str">
        <f>IF($K774="", "", SUMIF('Drinks List'!ET$11:ET$1010, $K774, 'Drinks List'!ES$11:ES$1010))</f>
        <v/>
      </c>
      <c r="BQ774" s="120" t="str">
        <f t="shared" si="233"/>
        <v/>
      </c>
      <c r="BR774" s="62" t="str">
        <f t="shared" si="234"/>
        <v/>
      </c>
      <c r="BS774" s="76" t="str">
        <f>IF(BQ774="", "", COUNTIF(BQ$11:BQ$1010, "&gt;"&amp;BQ774)+1+COUNTIF(BQ$11:BQ774, BQ774)-1)</f>
        <v/>
      </c>
      <c r="BT774" s="76" t="str">
        <f>IF(BR774="", "", COUNTIF(BR$11:BR$1010, "&lt;"&amp;BR774)+1+COUNTIF(BR$11:BR774, BR774)-1)</f>
        <v/>
      </c>
      <c r="BV774" s="76" t="str">
        <f t="shared" si="235"/>
        <v/>
      </c>
      <c r="BW774" s="124" t="str">
        <f t="shared" si="236"/>
        <v/>
      </c>
      <c r="BX774" s="115" t="str">
        <f t="shared" si="237"/>
        <v/>
      </c>
      <c r="BY774" s="125" t="str">
        <f t="shared" si="238"/>
        <v/>
      </c>
      <c r="CA774" s="106" t="str">
        <f t="shared" si="239"/>
        <v/>
      </c>
      <c r="CB774" s="22" t="str">
        <f t="shared" si="240"/>
        <v/>
      </c>
      <c r="CD774" s="76" t="str">
        <f>IF($J774="", "", IF($BV774=0, "", COUNTIF($J$11:$J$1010, "&lt;"&amp;$J774)+1+COUNTIF($J$11:$J774, $J774)-1))</f>
        <v/>
      </c>
    </row>
    <row r="775" spans="1:82" x14ac:dyDescent="0.25">
      <c r="A775" s="31"/>
      <c r="B775" s="19" t="str">
        <f t="shared" si="221"/>
        <v/>
      </c>
      <c r="C775" s="20" t="str">
        <f t="shared" si="222"/>
        <v/>
      </c>
      <c r="D775" s="29" t="str">
        <f t="shared" si="223"/>
        <v/>
      </c>
      <c r="E775" s="22" t="str">
        <f t="shared" si="224"/>
        <v/>
      </c>
      <c r="F775" s="31"/>
      <c r="G775" s="301"/>
      <c r="H775" s="302"/>
      <c r="I775" s="303"/>
      <c r="J775" s="304"/>
      <c r="K775" s="283"/>
      <c r="L775" s="305"/>
      <c r="M775" s="285"/>
      <c r="N775" s="287"/>
      <c r="O775" s="31"/>
      <c r="P775" s="19" t="str">
        <f t="shared" si="225"/>
        <v/>
      </c>
      <c r="Q775" s="20" t="str">
        <f t="shared" si="226"/>
        <v/>
      </c>
      <c r="R775" s="29" t="str">
        <f t="shared" si="227"/>
        <v/>
      </c>
      <c r="S775" s="22" t="str">
        <f t="shared" si="228"/>
        <v/>
      </c>
      <c r="T775" s="31"/>
      <c r="U775" s="69" t="str">
        <f t="shared" si="229"/>
        <v/>
      </c>
      <c r="V775" s="31"/>
      <c r="X775" s="76" t="str">
        <f t="shared" si="230"/>
        <v/>
      </c>
      <c r="Z775" s="76" t="str">
        <f t="shared" si="231"/>
        <v/>
      </c>
      <c r="AA775" s="76" t="str">
        <f t="shared" si="232"/>
        <v/>
      </c>
      <c r="AC775" s="19" t="str">
        <f>IF($K775="", "", SUMIF('Drinks List'!DH$11:DH$1010, $K775, 'Drinks List'!DG$11:DG$1010))</f>
        <v/>
      </c>
      <c r="AD775" s="21"/>
      <c r="AE775" s="59" t="str">
        <f>IF($K775="", "", SUMIF('Drinks List'!DJ$11:DJ$1010, $K775, 'Drinks List'!DI$11:DI$1010))</f>
        <v/>
      </c>
      <c r="AF775" s="21"/>
      <c r="AG775" s="59" t="str">
        <f>IF($K775="", "", SUMIF('Drinks List'!DL$11:DL$1010, $K775, 'Drinks List'!DK$11:DK$1010))</f>
        <v/>
      </c>
      <c r="AH775" s="21"/>
      <c r="AI775" s="59" t="str">
        <f>IF($K775="", "", SUMIF('Drinks List'!DN$11:DN$1010, $K775, 'Drinks List'!DM$11:DM$1010))</f>
        <v/>
      </c>
      <c r="AJ775" s="21"/>
      <c r="AK775" s="59" t="str">
        <f>IF($K775="", "", SUMIF('Drinks List'!DP$11:DP$1010, $K775, 'Drinks List'!DO$11:DO$1010))</f>
        <v/>
      </c>
      <c r="AL775" s="21"/>
      <c r="AM775" s="59" t="str">
        <f>IF($K775="", "", SUMIF('Drinks List'!DR$11:DR$1010, $K775, 'Drinks List'!DQ$11:DQ$1010))</f>
        <v/>
      </c>
      <c r="AN775" s="21"/>
      <c r="AO775" s="59" t="str">
        <f>IF($K775="", "", SUMIF('Drinks List'!DT$11:DT$1010, $K775, 'Drinks List'!DS$11:DS$1010))</f>
        <v/>
      </c>
      <c r="AP775" s="21"/>
      <c r="AQ775" s="59" t="str">
        <f>IF($K775="", "", SUMIF('Drinks List'!DV$11:DV$1010, $K775, 'Drinks List'!DU$11:DU$1010))</f>
        <v/>
      </c>
      <c r="AR775" s="21"/>
      <c r="AS775" s="59" t="str">
        <f>IF($K775="", "", SUMIF('Drinks List'!DX$11:DX$1010, $K775, 'Drinks List'!DW$11:DW$1010))</f>
        <v/>
      </c>
      <c r="AT775" s="21"/>
      <c r="AU775" s="59" t="str">
        <f>IF($K775="", "", SUMIF('Drinks List'!DZ$11:DZ$1010, $K775, 'Drinks List'!DY$11:DY$1010))</f>
        <v/>
      </c>
      <c r="AV775" s="21"/>
      <c r="AW775" s="59" t="str">
        <f>IF($K775="", "", SUMIF('Drinks List'!EB$11:EB$1010, $K775, 'Drinks List'!EA$11:EA$1010))</f>
        <v/>
      </c>
      <c r="AX775" s="21"/>
      <c r="AY775" s="59" t="str">
        <f>IF($K775="", "", SUMIF('Drinks List'!ED$11:ED$1010, $K775, 'Drinks List'!EC$11:EC$1010))</f>
        <v/>
      </c>
      <c r="AZ775" s="21"/>
      <c r="BA775" s="59" t="str">
        <f>IF($K775="", "", SUMIF('Drinks List'!EF$11:EF$1010, $K775, 'Drinks List'!EE$11:EE$1010))</f>
        <v/>
      </c>
      <c r="BB775" s="21"/>
      <c r="BC775" s="59" t="str">
        <f>IF($K775="", "", SUMIF('Drinks List'!EH$11:EH$1010, $K775, 'Drinks List'!EG$11:EG$1010))</f>
        <v/>
      </c>
      <c r="BD775" s="21"/>
      <c r="BE775" s="59" t="str">
        <f>IF($K775="", "", SUMIF('Drinks List'!EJ$11:EJ$1010, $K775, 'Drinks List'!EI$11:EI$1010))</f>
        <v/>
      </c>
      <c r="BF775" s="21"/>
      <c r="BG775" s="59" t="str">
        <f>IF($K775="", "", SUMIF('Drinks List'!EL$11:EL$1010, $K775, 'Drinks List'!EK$11:EK$1010))</f>
        <v/>
      </c>
      <c r="BH775" s="21"/>
      <c r="BI775" s="59" t="str">
        <f>IF($K775="", "", SUMIF('Drinks List'!EN$11:EN$1010, $K775, 'Drinks List'!EM$11:EM$1010))</f>
        <v/>
      </c>
      <c r="BJ775" s="21"/>
      <c r="BK775" s="59" t="str">
        <f>IF($K775="", "", SUMIF('Drinks List'!EP$11:EP$1010, $K775, 'Drinks List'!EO$11:EO$1010))</f>
        <v/>
      </c>
      <c r="BL775" s="21"/>
      <c r="BM775" s="59" t="str">
        <f>IF($K775="", "", SUMIF('Drinks List'!ER$11:ER$1010, $K775, 'Drinks List'!EQ$11:EQ$1010))</f>
        <v/>
      </c>
      <c r="BN775" s="21"/>
      <c r="BO775" s="65" t="str">
        <f>IF($K775="", "", SUMIF('Drinks List'!ET$11:ET$1010, $K775, 'Drinks List'!ES$11:ES$1010))</f>
        <v/>
      </c>
      <c r="BQ775" s="120" t="str">
        <f t="shared" si="233"/>
        <v/>
      </c>
      <c r="BR775" s="62" t="str">
        <f t="shared" si="234"/>
        <v/>
      </c>
      <c r="BS775" s="76" t="str">
        <f>IF(BQ775="", "", COUNTIF(BQ$11:BQ$1010, "&gt;"&amp;BQ775)+1+COUNTIF(BQ$11:BQ775, BQ775)-1)</f>
        <v/>
      </c>
      <c r="BT775" s="76" t="str">
        <f>IF(BR775="", "", COUNTIF(BR$11:BR$1010, "&lt;"&amp;BR775)+1+COUNTIF(BR$11:BR775, BR775)-1)</f>
        <v/>
      </c>
      <c r="BV775" s="76" t="str">
        <f t="shared" si="235"/>
        <v/>
      </c>
      <c r="BW775" s="124" t="str">
        <f t="shared" si="236"/>
        <v/>
      </c>
      <c r="BX775" s="115" t="str">
        <f t="shared" si="237"/>
        <v/>
      </c>
      <c r="BY775" s="125" t="str">
        <f t="shared" si="238"/>
        <v/>
      </c>
      <c r="CA775" s="106" t="str">
        <f t="shared" si="239"/>
        <v/>
      </c>
      <c r="CB775" s="22" t="str">
        <f t="shared" si="240"/>
        <v/>
      </c>
      <c r="CD775" s="76" t="str">
        <f>IF($J775="", "", IF($BV775=0, "", COUNTIF($J$11:$J$1010, "&lt;"&amp;$J775)+1+COUNTIF($J$11:$J775, $J775)-1))</f>
        <v/>
      </c>
    </row>
    <row r="776" spans="1:82" x14ac:dyDescent="0.25">
      <c r="A776" s="31"/>
      <c r="B776" s="19" t="str">
        <f t="shared" si="221"/>
        <v/>
      </c>
      <c r="C776" s="20" t="str">
        <f t="shared" si="222"/>
        <v/>
      </c>
      <c r="D776" s="29" t="str">
        <f t="shared" si="223"/>
        <v/>
      </c>
      <c r="E776" s="22" t="str">
        <f t="shared" si="224"/>
        <v/>
      </c>
      <c r="F776" s="31"/>
      <c r="G776" s="301"/>
      <c r="H776" s="302"/>
      <c r="I776" s="303"/>
      <c r="J776" s="304"/>
      <c r="K776" s="283"/>
      <c r="L776" s="305"/>
      <c r="M776" s="285"/>
      <c r="N776" s="287"/>
      <c r="O776" s="31"/>
      <c r="P776" s="19" t="str">
        <f t="shared" si="225"/>
        <v/>
      </c>
      <c r="Q776" s="20" t="str">
        <f t="shared" si="226"/>
        <v/>
      </c>
      <c r="R776" s="29" t="str">
        <f t="shared" si="227"/>
        <v/>
      </c>
      <c r="S776" s="22" t="str">
        <f t="shared" si="228"/>
        <v/>
      </c>
      <c r="T776" s="31"/>
      <c r="U776" s="69" t="str">
        <f t="shared" si="229"/>
        <v/>
      </c>
      <c r="V776" s="31"/>
      <c r="X776" s="76" t="str">
        <f t="shared" si="230"/>
        <v/>
      </c>
      <c r="Z776" s="76" t="str">
        <f t="shared" si="231"/>
        <v/>
      </c>
      <c r="AA776" s="76" t="str">
        <f t="shared" si="232"/>
        <v/>
      </c>
      <c r="AC776" s="19" t="str">
        <f>IF($K776="", "", SUMIF('Drinks List'!DH$11:DH$1010, $K776, 'Drinks List'!DG$11:DG$1010))</f>
        <v/>
      </c>
      <c r="AD776" s="21"/>
      <c r="AE776" s="59" t="str">
        <f>IF($K776="", "", SUMIF('Drinks List'!DJ$11:DJ$1010, $K776, 'Drinks List'!DI$11:DI$1010))</f>
        <v/>
      </c>
      <c r="AF776" s="21"/>
      <c r="AG776" s="59" t="str">
        <f>IF($K776="", "", SUMIF('Drinks List'!DL$11:DL$1010, $K776, 'Drinks List'!DK$11:DK$1010))</f>
        <v/>
      </c>
      <c r="AH776" s="21"/>
      <c r="AI776" s="59" t="str">
        <f>IF($K776="", "", SUMIF('Drinks List'!DN$11:DN$1010, $K776, 'Drinks List'!DM$11:DM$1010))</f>
        <v/>
      </c>
      <c r="AJ776" s="21"/>
      <c r="AK776" s="59" t="str">
        <f>IF($K776="", "", SUMIF('Drinks List'!DP$11:DP$1010, $K776, 'Drinks List'!DO$11:DO$1010))</f>
        <v/>
      </c>
      <c r="AL776" s="21"/>
      <c r="AM776" s="59" t="str">
        <f>IF($K776="", "", SUMIF('Drinks List'!DR$11:DR$1010, $K776, 'Drinks List'!DQ$11:DQ$1010))</f>
        <v/>
      </c>
      <c r="AN776" s="21"/>
      <c r="AO776" s="59" t="str">
        <f>IF($K776="", "", SUMIF('Drinks List'!DT$11:DT$1010, $K776, 'Drinks List'!DS$11:DS$1010))</f>
        <v/>
      </c>
      <c r="AP776" s="21"/>
      <c r="AQ776" s="59" t="str">
        <f>IF($K776="", "", SUMIF('Drinks List'!DV$11:DV$1010, $K776, 'Drinks List'!DU$11:DU$1010))</f>
        <v/>
      </c>
      <c r="AR776" s="21"/>
      <c r="AS776" s="59" t="str">
        <f>IF($K776="", "", SUMIF('Drinks List'!DX$11:DX$1010, $K776, 'Drinks List'!DW$11:DW$1010))</f>
        <v/>
      </c>
      <c r="AT776" s="21"/>
      <c r="AU776" s="59" t="str">
        <f>IF($K776="", "", SUMIF('Drinks List'!DZ$11:DZ$1010, $K776, 'Drinks List'!DY$11:DY$1010))</f>
        <v/>
      </c>
      <c r="AV776" s="21"/>
      <c r="AW776" s="59" t="str">
        <f>IF($K776="", "", SUMIF('Drinks List'!EB$11:EB$1010, $K776, 'Drinks List'!EA$11:EA$1010))</f>
        <v/>
      </c>
      <c r="AX776" s="21"/>
      <c r="AY776" s="59" t="str">
        <f>IF($K776="", "", SUMIF('Drinks List'!ED$11:ED$1010, $K776, 'Drinks List'!EC$11:EC$1010))</f>
        <v/>
      </c>
      <c r="AZ776" s="21"/>
      <c r="BA776" s="59" t="str">
        <f>IF($K776="", "", SUMIF('Drinks List'!EF$11:EF$1010, $K776, 'Drinks List'!EE$11:EE$1010))</f>
        <v/>
      </c>
      <c r="BB776" s="21"/>
      <c r="BC776" s="59" t="str">
        <f>IF($K776="", "", SUMIF('Drinks List'!EH$11:EH$1010, $K776, 'Drinks List'!EG$11:EG$1010))</f>
        <v/>
      </c>
      <c r="BD776" s="21"/>
      <c r="BE776" s="59" t="str">
        <f>IF($K776="", "", SUMIF('Drinks List'!EJ$11:EJ$1010, $K776, 'Drinks List'!EI$11:EI$1010))</f>
        <v/>
      </c>
      <c r="BF776" s="21"/>
      <c r="BG776" s="59" t="str">
        <f>IF($K776="", "", SUMIF('Drinks List'!EL$11:EL$1010, $K776, 'Drinks List'!EK$11:EK$1010))</f>
        <v/>
      </c>
      <c r="BH776" s="21"/>
      <c r="BI776" s="59" t="str">
        <f>IF($K776="", "", SUMIF('Drinks List'!EN$11:EN$1010, $K776, 'Drinks List'!EM$11:EM$1010))</f>
        <v/>
      </c>
      <c r="BJ776" s="21"/>
      <c r="BK776" s="59" t="str">
        <f>IF($K776="", "", SUMIF('Drinks List'!EP$11:EP$1010, $K776, 'Drinks List'!EO$11:EO$1010))</f>
        <v/>
      </c>
      <c r="BL776" s="21"/>
      <c r="BM776" s="59" t="str">
        <f>IF($K776="", "", SUMIF('Drinks List'!ER$11:ER$1010, $K776, 'Drinks List'!EQ$11:EQ$1010))</f>
        <v/>
      </c>
      <c r="BN776" s="21"/>
      <c r="BO776" s="65" t="str">
        <f>IF($K776="", "", SUMIF('Drinks List'!ET$11:ET$1010, $K776, 'Drinks List'!ES$11:ES$1010))</f>
        <v/>
      </c>
      <c r="BQ776" s="120" t="str">
        <f t="shared" si="233"/>
        <v/>
      </c>
      <c r="BR776" s="62" t="str">
        <f t="shared" si="234"/>
        <v/>
      </c>
      <c r="BS776" s="76" t="str">
        <f>IF(BQ776="", "", COUNTIF(BQ$11:BQ$1010, "&gt;"&amp;BQ776)+1+COUNTIF(BQ$11:BQ776, BQ776)-1)</f>
        <v/>
      </c>
      <c r="BT776" s="76" t="str">
        <f>IF(BR776="", "", COUNTIF(BR$11:BR$1010, "&lt;"&amp;BR776)+1+COUNTIF(BR$11:BR776, BR776)-1)</f>
        <v/>
      </c>
      <c r="BV776" s="76" t="str">
        <f t="shared" si="235"/>
        <v/>
      </c>
      <c r="BW776" s="124" t="str">
        <f t="shared" si="236"/>
        <v/>
      </c>
      <c r="BX776" s="115" t="str">
        <f t="shared" si="237"/>
        <v/>
      </c>
      <c r="BY776" s="125" t="str">
        <f t="shared" si="238"/>
        <v/>
      </c>
      <c r="CA776" s="106" t="str">
        <f t="shared" si="239"/>
        <v/>
      </c>
      <c r="CB776" s="22" t="str">
        <f t="shared" si="240"/>
        <v/>
      </c>
      <c r="CD776" s="76" t="str">
        <f>IF($J776="", "", IF($BV776=0, "", COUNTIF($J$11:$J$1010, "&lt;"&amp;$J776)+1+COUNTIF($J$11:$J776, $J776)-1))</f>
        <v/>
      </c>
    </row>
    <row r="777" spans="1:82" x14ac:dyDescent="0.25">
      <c r="A777" s="31"/>
      <c r="B777" s="19" t="str">
        <f t="shared" si="221"/>
        <v/>
      </c>
      <c r="C777" s="20" t="str">
        <f t="shared" si="222"/>
        <v/>
      </c>
      <c r="D777" s="29" t="str">
        <f t="shared" si="223"/>
        <v/>
      </c>
      <c r="E777" s="22" t="str">
        <f t="shared" si="224"/>
        <v/>
      </c>
      <c r="F777" s="31"/>
      <c r="G777" s="301"/>
      <c r="H777" s="302"/>
      <c r="I777" s="303"/>
      <c r="J777" s="304"/>
      <c r="K777" s="283"/>
      <c r="L777" s="305"/>
      <c r="M777" s="285"/>
      <c r="N777" s="287"/>
      <c r="O777" s="31"/>
      <c r="P777" s="19" t="str">
        <f t="shared" si="225"/>
        <v/>
      </c>
      <c r="Q777" s="20" t="str">
        <f t="shared" si="226"/>
        <v/>
      </c>
      <c r="R777" s="29" t="str">
        <f t="shared" si="227"/>
        <v/>
      </c>
      <c r="S777" s="22" t="str">
        <f t="shared" si="228"/>
        <v/>
      </c>
      <c r="T777" s="31"/>
      <c r="U777" s="69" t="str">
        <f t="shared" si="229"/>
        <v/>
      </c>
      <c r="V777" s="31"/>
      <c r="X777" s="76" t="str">
        <f t="shared" si="230"/>
        <v/>
      </c>
      <c r="Z777" s="76" t="str">
        <f t="shared" si="231"/>
        <v/>
      </c>
      <c r="AA777" s="76" t="str">
        <f t="shared" si="232"/>
        <v/>
      </c>
      <c r="AC777" s="19" t="str">
        <f>IF($K777="", "", SUMIF('Drinks List'!DH$11:DH$1010, $K777, 'Drinks List'!DG$11:DG$1010))</f>
        <v/>
      </c>
      <c r="AD777" s="21"/>
      <c r="AE777" s="59" t="str">
        <f>IF($K777="", "", SUMIF('Drinks List'!DJ$11:DJ$1010, $K777, 'Drinks List'!DI$11:DI$1010))</f>
        <v/>
      </c>
      <c r="AF777" s="21"/>
      <c r="AG777" s="59" t="str">
        <f>IF($K777="", "", SUMIF('Drinks List'!DL$11:DL$1010, $K777, 'Drinks List'!DK$11:DK$1010))</f>
        <v/>
      </c>
      <c r="AH777" s="21"/>
      <c r="AI777" s="59" t="str">
        <f>IF($K777="", "", SUMIF('Drinks List'!DN$11:DN$1010, $K777, 'Drinks List'!DM$11:DM$1010))</f>
        <v/>
      </c>
      <c r="AJ777" s="21"/>
      <c r="AK777" s="59" t="str">
        <f>IF($K777="", "", SUMIF('Drinks List'!DP$11:DP$1010, $K777, 'Drinks List'!DO$11:DO$1010))</f>
        <v/>
      </c>
      <c r="AL777" s="21"/>
      <c r="AM777" s="59" t="str">
        <f>IF($K777="", "", SUMIF('Drinks List'!DR$11:DR$1010, $K777, 'Drinks List'!DQ$11:DQ$1010))</f>
        <v/>
      </c>
      <c r="AN777" s="21"/>
      <c r="AO777" s="59" t="str">
        <f>IF($K777="", "", SUMIF('Drinks List'!DT$11:DT$1010, $K777, 'Drinks List'!DS$11:DS$1010))</f>
        <v/>
      </c>
      <c r="AP777" s="21"/>
      <c r="AQ777" s="59" t="str">
        <f>IF($K777="", "", SUMIF('Drinks List'!DV$11:DV$1010, $K777, 'Drinks List'!DU$11:DU$1010))</f>
        <v/>
      </c>
      <c r="AR777" s="21"/>
      <c r="AS777" s="59" t="str">
        <f>IF($K777="", "", SUMIF('Drinks List'!DX$11:DX$1010, $K777, 'Drinks List'!DW$11:DW$1010))</f>
        <v/>
      </c>
      <c r="AT777" s="21"/>
      <c r="AU777" s="59" t="str">
        <f>IF($K777="", "", SUMIF('Drinks List'!DZ$11:DZ$1010, $K777, 'Drinks List'!DY$11:DY$1010))</f>
        <v/>
      </c>
      <c r="AV777" s="21"/>
      <c r="AW777" s="59" t="str">
        <f>IF($K777="", "", SUMIF('Drinks List'!EB$11:EB$1010, $K777, 'Drinks List'!EA$11:EA$1010))</f>
        <v/>
      </c>
      <c r="AX777" s="21"/>
      <c r="AY777" s="59" t="str">
        <f>IF($K777="", "", SUMIF('Drinks List'!ED$11:ED$1010, $K777, 'Drinks List'!EC$11:EC$1010))</f>
        <v/>
      </c>
      <c r="AZ777" s="21"/>
      <c r="BA777" s="59" t="str">
        <f>IF($K777="", "", SUMIF('Drinks List'!EF$11:EF$1010, $K777, 'Drinks List'!EE$11:EE$1010))</f>
        <v/>
      </c>
      <c r="BB777" s="21"/>
      <c r="BC777" s="59" t="str">
        <f>IF($K777="", "", SUMIF('Drinks List'!EH$11:EH$1010, $K777, 'Drinks List'!EG$11:EG$1010))</f>
        <v/>
      </c>
      <c r="BD777" s="21"/>
      <c r="BE777" s="59" t="str">
        <f>IF($K777="", "", SUMIF('Drinks List'!EJ$11:EJ$1010, $K777, 'Drinks List'!EI$11:EI$1010))</f>
        <v/>
      </c>
      <c r="BF777" s="21"/>
      <c r="BG777" s="59" t="str">
        <f>IF($K777="", "", SUMIF('Drinks List'!EL$11:EL$1010, $K777, 'Drinks List'!EK$11:EK$1010))</f>
        <v/>
      </c>
      <c r="BH777" s="21"/>
      <c r="BI777" s="59" t="str">
        <f>IF($K777="", "", SUMIF('Drinks List'!EN$11:EN$1010, $K777, 'Drinks List'!EM$11:EM$1010))</f>
        <v/>
      </c>
      <c r="BJ777" s="21"/>
      <c r="BK777" s="59" t="str">
        <f>IF($K777="", "", SUMIF('Drinks List'!EP$11:EP$1010, $K777, 'Drinks List'!EO$11:EO$1010))</f>
        <v/>
      </c>
      <c r="BL777" s="21"/>
      <c r="BM777" s="59" t="str">
        <f>IF($K777="", "", SUMIF('Drinks List'!ER$11:ER$1010, $K777, 'Drinks List'!EQ$11:EQ$1010))</f>
        <v/>
      </c>
      <c r="BN777" s="21"/>
      <c r="BO777" s="65" t="str">
        <f>IF($K777="", "", SUMIF('Drinks List'!ET$11:ET$1010, $K777, 'Drinks List'!ES$11:ES$1010))</f>
        <v/>
      </c>
      <c r="BQ777" s="120" t="str">
        <f t="shared" si="233"/>
        <v/>
      </c>
      <c r="BR777" s="62" t="str">
        <f t="shared" si="234"/>
        <v/>
      </c>
      <c r="BS777" s="76" t="str">
        <f>IF(BQ777="", "", COUNTIF(BQ$11:BQ$1010, "&gt;"&amp;BQ777)+1+COUNTIF(BQ$11:BQ777, BQ777)-1)</f>
        <v/>
      </c>
      <c r="BT777" s="76" t="str">
        <f>IF(BR777="", "", COUNTIF(BR$11:BR$1010, "&lt;"&amp;BR777)+1+COUNTIF(BR$11:BR777, BR777)-1)</f>
        <v/>
      </c>
      <c r="BV777" s="76" t="str">
        <f t="shared" si="235"/>
        <v/>
      </c>
      <c r="BW777" s="124" t="str">
        <f t="shared" si="236"/>
        <v/>
      </c>
      <c r="BX777" s="115" t="str">
        <f t="shared" si="237"/>
        <v/>
      </c>
      <c r="BY777" s="125" t="str">
        <f t="shared" si="238"/>
        <v/>
      </c>
      <c r="CA777" s="106" t="str">
        <f t="shared" si="239"/>
        <v/>
      </c>
      <c r="CB777" s="22" t="str">
        <f t="shared" si="240"/>
        <v/>
      </c>
      <c r="CD777" s="76" t="str">
        <f>IF($J777="", "", IF($BV777=0, "", COUNTIF($J$11:$J$1010, "&lt;"&amp;$J777)+1+COUNTIF($J$11:$J777, $J777)-1))</f>
        <v/>
      </c>
    </row>
    <row r="778" spans="1:82" x14ac:dyDescent="0.25">
      <c r="A778" s="31"/>
      <c r="B778" s="19" t="str">
        <f t="shared" si="221"/>
        <v/>
      </c>
      <c r="C778" s="20" t="str">
        <f t="shared" si="222"/>
        <v/>
      </c>
      <c r="D778" s="29" t="str">
        <f t="shared" si="223"/>
        <v/>
      </c>
      <c r="E778" s="22" t="str">
        <f t="shared" si="224"/>
        <v/>
      </c>
      <c r="F778" s="31"/>
      <c r="G778" s="301"/>
      <c r="H778" s="302"/>
      <c r="I778" s="303"/>
      <c r="J778" s="304"/>
      <c r="K778" s="283"/>
      <c r="L778" s="305"/>
      <c r="M778" s="285"/>
      <c r="N778" s="287"/>
      <c r="O778" s="31"/>
      <c r="P778" s="19" t="str">
        <f t="shared" si="225"/>
        <v/>
      </c>
      <c r="Q778" s="20" t="str">
        <f t="shared" si="226"/>
        <v/>
      </c>
      <c r="R778" s="29" t="str">
        <f t="shared" si="227"/>
        <v/>
      </c>
      <c r="S778" s="22" t="str">
        <f t="shared" si="228"/>
        <v/>
      </c>
      <c r="T778" s="31"/>
      <c r="U778" s="69" t="str">
        <f t="shared" si="229"/>
        <v/>
      </c>
      <c r="V778" s="31"/>
      <c r="X778" s="76" t="str">
        <f t="shared" si="230"/>
        <v/>
      </c>
      <c r="Z778" s="76" t="str">
        <f t="shared" si="231"/>
        <v/>
      </c>
      <c r="AA778" s="76" t="str">
        <f t="shared" si="232"/>
        <v/>
      </c>
      <c r="AC778" s="19" t="str">
        <f>IF($K778="", "", SUMIF('Drinks List'!DH$11:DH$1010, $K778, 'Drinks List'!DG$11:DG$1010))</f>
        <v/>
      </c>
      <c r="AD778" s="21"/>
      <c r="AE778" s="59" t="str">
        <f>IF($K778="", "", SUMIF('Drinks List'!DJ$11:DJ$1010, $K778, 'Drinks List'!DI$11:DI$1010))</f>
        <v/>
      </c>
      <c r="AF778" s="21"/>
      <c r="AG778" s="59" t="str">
        <f>IF($K778="", "", SUMIF('Drinks List'!DL$11:DL$1010, $K778, 'Drinks List'!DK$11:DK$1010))</f>
        <v/>
      </c>
      <c r="AH778" s="21"/>
      <c r="AI778" s="59" t="str">
        <f>IF($K778="", "", SUMIF('Drinks List'!DN$11:DN$1010, $K778, 'Drinks List'!DM$11:DM$1010))</f>
        <v/>
      </c>
      <c r="AJ778" s="21"/>
      <c r="AK778" s="59" t="str">
        <f>IF($K778="", "", SUMIF('Drinks List'!DP$11:DP$1010, $K778, 'Drinks List'!DO$11:DO$1010))</f>
        <v/>
      </c>
      <c r="AL778" s="21"/>
      <c r="AM778" s="59" t="str">
        <f>IF($K778="", "", SUMIF('Drinks List'!DR$11:DR$1010, $K778, 'Drinks List'!DQ$11:DQ$1010))</f>
        <v/>
      </c>
      <c r="AN778" s="21"/>
      <c r="AO778" s="59" t="str">
        <f>IF($K778="", "", SUMIF('Drinks List'!DT$11:DT$1010, $K778, 'Drinks List'!DS$11:DS$1010))</f>
        <v/>
      </c>
      <c r="AP778" s="21"/>
      <c r="AQ778" s="59" t="str">
        <f>IF($K778="", "", SUMIF('Drinks List'!DV$11:DV$1010, $K778, 'Drinks List'!DU$11:DU$1010))</f>
        <v/>
      </c>
      <c r="AR778" s="21"/>
      <c r="AS778" s="59" t="str">
        <f>IF($K778="", "", SUMIF('Drinks List'!DX$11:DX$1010, $K778, 'Drinks List'!DW$11:DW$1010))</f>
        <v/>
      </c>
      <c r="AT778" s="21"/>
      <c r="AU778" s="59" t="str">
        <f>IF($K778="", "", SUMIF('Drinks List'!DZ$11:DZ$1010, $K778, 'Drinks List'!DY$11:DY$1010))</f>
        <v/>
      </c>
      <c r="AV778" s="21"/>
      <c r="AW778" s="59" t="str">
        <f>IF($K778="", "", SUMIF('Drinks List'!EB$11:EB$1010, $K778, 'Drinks List'!EA$11:EA$1010))</f>
        <v/>
      </c>
      <c r="AX778" s="21"/>
      <c r="AY778" s="59" t="str">
        <f>IF($K778="", "", SUMIF('Drinks List'!ED$11:ED$1010, $K778, 'Drinks List'!EC$11:EC$1010))</f>
        <v/>
      </c>
      <c r="AZ778" s="21"/>
      <c r="BA778" s="59" t="str">
        <f>IF($K778="", "", SUMIF('Drinks List'!EF$11:EF$1010, $K778, 'Drinks List'!EE$11:EE$1010))</f>
        <v/>
      </c>
      <c r="BB778" s="21"/>
      <c r="BC778" s="59" t="str">
        <f>IF($K778="", "", SUMIF('Drinks List'!EH$11:EH$1010, $K778, 'Drinks List'!EG$11:EG$1010))</f>
        <v/>
      </c>
      <c r="BD778" s="21"/>
      <c r="BE778" s="59" t="str">
        <f>IF($K778="", "", SUMIF('Drinks List'!EJ$11:EJ$1010, $K778, 'Drinks List'!EI$11:EI$1010))</f>
        <v/>
      </c>
      <c r="BF778" s="21"/>
      <c r="BG778" s="59" t="str">
        <f>IF($K778="", "", SUMIF('Drinks List'!EL$11:EL$1010, $K778, 'Drinks List'!EK$11:EK$1010))</f>
        <v/>
      </c>
      <c r="BH778" s="21"/>
      <c r="BI778" s="59" t="str">
        <f>IF($K778="", "", SUMIF('Drinks List'!EN$11:EN$1010, $K778, 'Drinks List'!EM$11:EM$1010))</f>
        <v/>
      </c>
      <c r="BJ778" s="21"/>
      <c r="BK778" s="59" t="str">
        <f>IF($K778="", "", SUMIF('Drinks List'!EP$11:EP$1010, $K778, 'Drinks List'!EO$11:EO$1010))</f>
        <v/>
      </c>
      <c r="BL778" s="21"/>
      <c r="BM778" s="59" t="str">
        <f>IF($K778="", "", SUMIF('Drinks List'!ER$11:ER$1010, $K778, 'Drinks List'!EQ$11:EQ$1010))</f>
        <v/>
      </c>
      <c r="BN778" s="21"/>
      <c r="BO778" s="65" t="str">
        <f>IF($K778="", "", SUMIF('Drinks List'!ET$11:ET$1010, $K778, 'Drinks List'!ES$11:ES$1010))</f>
        <v/>
      </c>
      <c r="BQ778" s="120" t="str">
        <f t="shared" si="233"/>
        <v/>
      </c>
      <c r="BR778" s="62" t="str">
        <f t="shared" si="234"/>
        <v/>
      </c>
      <c r="BS778" s="76" t="str">
        <f>IF(BQ778="", "", COUNTIF(BQ$11:BQ$1010, "&gt;"&amp;BQ778)+1+COUNTIF(BQ$11:BQ778, BQ778)-1)</f>
        <v/>
      </c>
      <c r="BT778" s="76" t="str">
        <f>IF(BR778="", "", COUNTIF(BR$11:BR$1010, "&lt;"&amp;BR778)+1+COUNTIF(BR$11:BR778, BR778)-1)</f>
        <v/>
      </c>
      <c r="BV778" s="76" t="str">
        <f t="shared" si="235"/>
        <v/>
      </c>
      <c r="BW778" s="124" t="str">
        <f t="shared" si="236"/>
        <v/>
      </c>
      <c r="BX778" s="115" t="str">
        <f t="shared" si="237"/>
        <v/>
      </c>
      <c r="BY778" s="125" t="str">
        <f t="shared" si="238"/>
        <v/>
      </c>
      <c r="CA778" s="106" t="str">
        <f t="shared" si="239"/>
        <v/>
      </c>
      <c r="CB778" s="22" t="str">
        <f t="shared" si="240"/>
        <v/>
      </c>
      <c r="CD778" s="76" t="str">
        <f>IF($J778="", "", IF($BV778=0, "", COUNTIF($J$11:$J$1010, "&lt;"&amp;$J778)+1+COUNTIF($J$11:$J778, $J778)-1))</f>
        <v/>
      </c>
    </row>
    <row r="779" spans="1:82" x14ac:dyDescent="0.25">
      <c r="A779" s="31"/>
      <c r="B779" s="19" t="str">
        <f t="shared" ref="B779:B842" si="241">IF($J779="", "", ($G779-$H779+$I779)*$L779)</f>
        <v/>
      </c>
      <c r="C779" s="20" t="str">
        <f t="shared" ref="C779:C842" si="242">IF($J779="", "", ROUND($B779*$M779, 2))</f>
        <v/>
      </c>
      <c r="D779" s="29" t="str">
        <f t="shared" ref="D779:D842" si="243">IFERROR(IF($J779="", "", ROUNDUP($B779/$L779, 0)), "")</f>
        <v/>
      </c>
      <c r="E779" s="22" t="str">
        <f t="shared" ref="E779:E842" si="244">IFERROR(IF($J779="", "", $D779*$M779), "")</f>
        <v/>
      </c>
      <c r="F779" s="31"/>
      <c r="G779" s="301"/>
      <c r="H779" s="302"/>
      <c r="I779" s="303"/>
      <c r="J779" s="304"/>
      <c r="K779" s="283"/>
      <c r="L779" s="305"/>
      <c r="M779" s="285"/>
      <c r="N779" s="287"/>
      <c r="O779" s="31"/>
      <c r="P779" s="19" t="str">
        <f t="shared" ref="P779:P842" si="245">IF($K779="", "", SUM($AC779:$BO779))</f>
        <v/>
      </c>
      <c r="Q779" s="20" t="str">
        <f t="shared" ref="Q779:Q842" si="246">IF($J779="", "", ROUND($P779*$M779, 2))</f>
        <v/>
      </c>
      <c r="R779" s="29" t="str">
        <f t="shared" ref="R779:R842" si="247">IFERROR(IF($J779="", "", ROUNDUP($P779/$L779, 0)), "")</f>
        <v/>
      </c>
      <c r="S779" s="22" t="str">
        <f t="shared" ref="S779:S842" si="248">IFERROR(IF($J779="", "", $R779*$M779), "")</f>
        <v/>
      </c>
      <c r="T779" s="31"/>
      <c r="U779" s="69" t="str">
        <f t="shared" ref="U779:U842" si="249">IF(OR($B779="", $P779=""), "", IFERROR(ROUND($B779/$P779, 4), ""))</f>
        <v/>
      </c>
      <c r="V779" s="31"/>
      <c r="X779" s="76" t="str">
        <f t="shared" si="230"/>
        <v/>
      </c>
      <c r="Z779" s="76" t="str">
        <f t="shared" si="231"/>
        <v/>
      </c>
      <c r="AA779" s="76" t="str">
        <f t="shared" si="232"/>
        <v/>
      </c>
      <c r="AC779" s="19" t="str">
        <f>IF($K779="", "", SUMIF('Drinks List'!DH$11:DH$1010, $K779, 'Drinks List'!DG$11:DG$1010))</f>
        <v/>
      </c>
      <c r="AD779" s="21"/>
      <c r="AE779" s="59" t="str">
        <f>IF($K779="", "", SUMIF('Drinks List'!DJ$11:DJ$1010, $K779, 'Drinks List'!DI$11:DI$1010))</f>
        <v/>
      </c>
      <c r="AF779" s="21"/>
      <c r="AG779" s="59" t="str">
        <f>IF($K779="", "", SUMIF('Drinks List'!DL$11:DL$1010, $K779, 'Drinks List'!DK$11:DK$1010))</f>
        <v/>
      </c>
      <c r="AH779" s="21"/>
      <c r="AI779" s="59" t="str">
        <f>IF($K779="", "", SUMIF('Drinks List'!DN$11:DN$1010, $K779, 'Drinks List'!DM$11:DM$1010))</f>
        <v/>
      </c>
      <c r="AJ779" s="21"/>
      <c r="AK779" s="59" t="str">
        <f>IF($K779="", "", SUMIF('Drinks List'!DP$11:DP$1010, $K779, 'Drinks List'!DO$11:DO$1010))</f>
        <v/>
      </c>
      <c r="AL779" s="21"/>
      <c r="AM779" s="59" t="str">
        <f>IF($K779="", "", SUMIF('Drinks List'!DR$11:DR$1010, $K779, 'Drinks List'!DQ$11:DQ$1010))</f>
        <v/>
      </c>
      <c r="AN779" s="21"/>
      <c r="AO779" s="59" t="str">
        <f>IF($K779="", "", SUMIF('Drinks List'!DT$11:DT$1010, $K779, 'Drinks List'!DS$11:DS$1010))</f>
        <v/>
      </c>
      <c r="AP779" s="21"/>
      <c r="AQ779" s="59" t="str">
        <f>IF($K779="", "", SUMIF('Drinks List'!DV$11:DV$1010, $K779, 'Drinks List'!DU$11:DU$1010))</f>
        <v/>
      </c>
      <c r="AR779" s="21"/>
      <c r="AS779" s="59" t="str">
        <f>IF($K779="", "", SUMIF('Drinks List'!DX$11:DX$1010, $K779, 'Drinks List'!DW$11:DW$1010))</f>
        <v/>
      </c>
      <c r="AT779" s="21"/>
      <c r="AU779" s="59" t="str">
        <f>IF($K779="", "", SUMIF('Drinks List'!DZ$11:DZ$1010, $K779, 'Drinks List'!DY$11:DY$1010))</f>
        <v/>
      </c>
      <c r="AV779" s="21"/>
      <c r="AW779" s="59" t="str">
        <f>IF($K779="", "", SUMIF('Drinks List'!EB$11:EB$1010, $K779, 'Drinks List'!EA$11:EA$1010))</f>
        <v/>
      </c>
      <c r="AX779" s="21"/>
      <c r="AY779" s="59" t="str">
        <f>IF($K779="", "", SUMIF('Drinks List'!ED$11:ED$1010, $K779, 'Drinks List'!EC$11:EC$1010))</f>
        <v/>
      </c>
      <c r="AZ779" s="21"/>
      <c r="BA779" s="59" t="str">
        <f>IF($K779="", "", SUMIF('Drinks List'!EF$11:EF$1010, $K779, 'Drinks List'!EE$11:EE$1010))</f>
        <v/>
      </c>
      <c r="BB779" s="21"/>
      <c r="BC779" s="59" t="str">
        <f>IF($K779="", "", SUMIF('Drinks List'!EH$11:EH$1010, $K779, 'Drinks List'!EG$11:EG$1010))</f>
        <v/>
      </c>
      <c r="BD779" s="21"/>
      <c r="BE779" s="59" t="str">
        <f>IF($K779="", "", SUMIF('Drinks List'!EJ$11:EJ$1010, $K779, 'Drinks List'!EI$11:EI$1010))</f>
        <v/>
      </c>
      <c r="BF779" s="21"/>
      <c r="BG779" s="59" t="str">
        <f>IF($K779="", "", SUMIF('Drinks List'!EL$11:EL$1010, $K779, 'Drinks List'!EK$11:EK$1010))</f>
        <v/>
      </c>
      <c r="BH779" s="21"/>
      <c r="BI779" s="59" t="str">
        <f>IF($K779="", "", SUMIF('Drinks List'!EN$11:EN$1010, $K779, 'Drinks List'!EM$11:EM$1010))</f>
        <v/>
      </c>
      <c r="BJ779" s="21"/>
      <c r="BK779" s="59" t="str">
        <f>IF($K779="", "", SUMIF('Drinks List'!EP$11:EP$1010, $K779, 'Drinks List'!EO$11:EO$1010))</f>
        <v/>
      </c>
      <c r="BL779" s="21"/>
      <c r="BM779" s="59" t="str">
        <f>IF($K779="", "", SUMIF('Drinks List'!ER$11:ER$1010, $K779, 'Drinks List'!EQ$11:EQ$1010))</f>
        <v/>
      </c>
      <c r="BN779" s="21"/>
      <c r="BO779" s="65" t="str">
        <f>IF($K779="", "", SUMIF('Drinks List'!ET$11:ET$1010, $K779, 'Drinks List'!ES$11:ES$1010))</f>
        <v/>
      </c>
      <c r="BQ779" s="120" t="str">
        <f t="shared" si="233"/>
        <v/>
      </c>
      <c r="BR779" s="62" t="str">
        <f t="shared" si="234"/>
        <v/>
      </c>
      <c r="BS779" s="76" t="str">
        <f>IF(BQ779="", "", COUNTIF(BQ$11:BQ$1010, "&gt;"&amp;BQ779)+1+COUNTIF(BQ$11:BQ779, BQ779)-1)</f>
        <v/>
      </c>
      <c r="BT779" s="76" t="str">
        <f>IF(BR779="", "", COUNTIF(BR$11:BR$1010, "&lt;"&amp;BR779)+1+COUNTIF(BR$11:BR779, BR779)-1)</f>
        <v/>
      </c>
      <c r="BV779" s="76" t="str">
        <f t="shared" si="235"/>
        <v/>
      </c>
      <c r="BW779" s="124" t="str">
        <f t="shared" si="236"/>
        <v/>
      </c>
      <c r="BX779" s="115" t="str">
        <f t="shared" si="237"/>
        <v/>
      </c>
      <c r="BY779" s="125" t="str">
        <f t="shared" si="238"/>
        <v/>
      </c>
      <c r="CA779" s="106" t="str">
        <f t="shared" si="239"/>
        <v/>
      </c>
      <c r="CB779" s="22" t="str">
        <f t="shared" si="240"/>
        <v/>
      </c>
      <c r="CD779" s="76" t="str">
        <f>IF($J779="", "", IF($BV779=0, "", COUNTIF($J$11:$J$1010, "&lt;"&amp;$J779)+1+COUNTIF($J$11:$J779, $J779)-1))</f>
        <v/>
      </c>
    </row>
    <row r="780" spans="1:82" x14ac:dyDescent="0.25">
      <c r="A780" s="31"/>
      <c r="B780" s="19" t="str">
        <f t="shared" si="241"/>
        <v/>
      </c>
      <c r="C780" s="20" t="str">
        <f t="shared" si="242"/>
        <v/>
      </c>
      <c r="D780" s="29" t="str">
        <f t="shared" si="243"/>
        <v/>
      </c>
      <c r="E780" s="22" t="str">
        <f t="shared" si="244"/>
        <v/>
      </c>
      <c r="F780" s="31"/>
      <c r="G780" s="301"/>
      <c r="H780" s="302"/>
      <c r="I780" s="303"/>
      <c r="J780" s="304"/>
      <c r="K780" s="283"/>
      <c r="L780" s="305"/>
      <c r="M780" s="285"/>
      <c r="N780" s="287"/>
      <c r="O780" s="31"/>
      <c r="P780" s="19" t="str">
        <f t="shared" si="245"/>
        <v/>
      </c>
      <c r="Q780" s="20" t="str">
        <f t="shared" si="246"/>
        <v/>
      </c>
      <c r="R780" s="29" t="str">
        <f t="shared" si="247"/>
        <v/>
      </c>
      <c r="S780" s="22" t="str">
        <f t="shared" si="248"/>
        <v/>
      </c>
      <c r="T780" s="31"/>
      <c r="U780" s="69" t="str">
        <f t="shared" si="249"/>
        <v/>
      </c>
      <c r="V780" s="31"/>
      <c r="X780" s="76" t="str">
        <f t="shared" ref="X780:X843" si="250">IF(COUNTIF($J780:$N780, "")=5, "", "X")</f>
        <v/>
      </c>
      <c r="Z780" s="76" t="str">
        <f t="shared" ref="Z780:Z843" si="251">IF($J780="", "", IF(COUNTIF($J$11:$J$1010, $J780)&gt;1, "X", ""))</f>
        <v/>
      </c>
      <c r="AA780" s="76" t="str">
        <f t="shared" ref="AA780:AA843" si="252">IF($K780="", "", IF(COUNTIF($K$11:$K$1010, $K780)&gt;1, "X", ""))</f>
        <v/>
      </c>
      <c r="AC780" s="19" t="str">
        <f>IF($K780="", "", SUMIF('Drinks List'!DH$11:DH$1010, $K780, 'Drinks List'!DG$11:DG$1010))</f>
        <v/>
      </c>
      <c r="AD780" s="21"/>
      <c r="AE780" s="59" t="str">
        <f>IF($K780="", "", SUMIF('Drinks List'!DJ$11:DJ$1010, $K780, 'Drinks List'!DI$11:DI$1010))</f>
        <v/>
      </c>
      <c r="AF780" s="21"/>
      <c r="AG780" s="59" t="str">
        <f>IF($K780="", "", SUMIF('Drinks List'!DL$11:DL$1010, $K780, 'Drinks List'!DK$11:DK$1010))</f>
        <v/>
      </c>
      <c r="AH780" s="21"/>
      <c r="AI780" s="59" t="str">
        <f>IF($K780="", "", SUMIF('Drinks List'!DN$11:DN$1010, $K780, 'Drinks List'!DM$11:DM$1010))</f>
        <v/>
      </c>
      <c r="AJ780" s="21"/>
      <c r="AK780" s="59" t="str">
        <f>IF($K780="", "", SUMIF('Drinks List'!DP$11:DP$1010, $K780, 'Drinks List'!DO$11:DO$1010))</f>
        <v/>
      </c>
      <c r="AL780" s="21"/>
      <c r="AM780" s="59" t="str">
        <f>IF($K780="", "", SUMIF('Drinks List'!DR$11:DR$1010, $K780, 'Drinks List'!DQ$11:DQ$1010))</f>
        <v/>
      </c>
      <c r="AN780" s="21"/>
      <c r="AO780" s="59" t="str">
        <f>IF($K780="", "", SUMIF('Drinks List'!DT$11:DT$1010, $K780, 'Drinks List'!DS$11:DS$1010))</f>
        <v/>
      </c>
      <c r="AP780" s="21"/>
      <c r="AQ780" s="59" t="str">
        <f>IF($K780="", "", SUMIF('Drinks List'!DV$11:DV$1010, $K780, 'Drinks List'!DU$11:DU$1010))</f>
        <v/>
      </c>
      <c r="AR780" s="21"/>
      <c r="AS780" s="59" t="str">
        <f>IF($K780="", "", SUMIF('Drinks List'!DX$11:DX$1010, $K780, 'Drinks List'!DW$11:DW$1010))</f>
        <v/>
      </c>
      <c r="AT780" s="21"/>
      <c r="AU780" s="59" t="str">
        <f>IF($K780="", "", SUMIF('Drinks List'!DZ$11:DZ$1010, $K780, 'Drinks List'!DY$11:DY$1010))</f>
        <v/>
      </c>
      <c r="AV780" s="21"/>
      <c r="AW780" s="59" t="str">
        <f>IF($K780="", "", SUMIF('Drinks List'!EB$11:EB$1010, $K780, 'Drinks List'!EA$11:EA$1010))</f>
        <v/>
      </c>
      <c r="AX780" s="21"/>
      <c r="AY780" s="59" t="str">
        <f>IF($K780="", "", SUMIF('Drinks List'!ED$11:ED$1010, $K780, 'Drinks List'!EC$11:EC$1010))</f>
        <v/>
      </c>
      <c r="AZ780" s="21"/>
      <c r="BA780" s="59" t="str">
        <f>IF($K780="", "", SUMIF('Drinks List'!EF$11:EF$1010, $K780, 'Drinks List'!EE$11:EE$1010))</f>
        <v/>
      </c>
      <c r="BB780" s="21"/>
      <c r="BC780" s="59" t="str">
        <f>IF($K780="", "", SUMIF('Drinks List'!EH$11:EH$1010, $K780, 'Drinks List'!EG$11:EG$1010))</f>
        <v/>
      </c>
      <c r="BD780" s="21"/>
      <c r="BE780" s="59" t="str">
        <f>IF($K780="", "", SUMIF('Drinks List'!EJ$11:EJ$1010, $K780, 'Drinks List'!EI$11:EI$1010))</f>
        <v/>
      </c>
      <c r="BF780" s="21"/>
      <c r="BG780" s="59" t="str">
        <f>IF($K780="", "", SUMIF('Drinks List'!EL$11:EL$1010, $K780, 'Drinks List'!EK$11:EK$1010))</f>
        <v/>
      </c>
      <c r="BH780" s="21"/>
      <c r="BI780" s="59" t="str">
        <f>IF($K780="", "", SUMIF('Drinks List'!EN$11:EN$1010, $K780, 'Drinks List'!EM$11:EM$1010))</f>
        <v/>
      </c>
      <c r="BJ780" s="21"/>
      <c r="BK780" s="59" t="str">
        <f>IF($K780="", "", SUMIF('Drinks List'!EP$11:EP$1010, $K780, 'Drinks List'!EO$11:EO$1010))</f>
        <v/>
      </c>
      <c r="BL780" s="21"/>
      <c r="BM780" s="59" t="str">
        <f>IF($K780="", "", SUMIF('Drinks List'!ER$11:ER$1010, $K780, 'Drinks List'!EQ$11:EQ$1010))</f>
        <v/>
      </c>
      <c r="BN780" s="21"/>
      <c r="BO780" s="65" t="str">
        <f>IF($K780="", "", SUMIF('Drinks List'!ET$11:ET$1010, $K780, 'Drinks List'!ES$11:ES$1010))</f>
        <v/>
      </c>
      <c r="BQ780" s="120" t="str">
        <f t="shared" ref="BQ780:BQ843" si="253">IF($X780="", "", IF($U780&gt;1, $U780, ""))</f>
        <v/>
      </c>
      <c r="BR780" s="62" t="str">
        <f t="shared" ref="BR780:BR843" si="254">IF($X780="", "", IF($U780&lt;1, $U780, ""))</f>
        <v/>
      </c>
      <c r="BS780" s="76" t="str">
        <f>IF(BQ780="", "", COUNTIF(BQ$11:BQ$1010, "&gt;"&amp;BQ780)+1+COUNTIF(BQ$11:BQ780, BQ780)-1)</f>
        <v/>
      </c>
      <c r="BT780" s="76" t="str">
        <f>IF(BR780="", "", COUNTIF(BR$11:BR$1010, "&lt;"&amp;BR780)+1+COUNTIF(BR$11:BR780, BR780)-1)</f>
        <v/>
      </c>
      <c r="BV780" s="76" t="str">
        <f t="shared" ref="BV780:BV843" si="255">IF($BV$9=$BV$3, $BW780, IF($BV$9=$BV$4, $BX780, IF($BV$9=$BV$5, $BY780, "")))</f>
        <v/>
      </c>
      <c r="BW780" s="124" t="str">
        <f t="shared" ref="BW780:BW843" si="256">IF($J780="", "", $D780)</f>
        <v/>
      </c>
      <c r="BX780" s="115" t="str">
        <f t="shared" ref="BX780:BX843" si="257">IF($J780="", "", $R780)</f>
        <v/>
      </c>
      <c r="BY780" s="125" t="str">
        <f t="shared" ref="BY780:BY843" si="258">IF($J780="", "", IF($N780&lt;=H780, 0, $N780-ROUNDDOWN($H780, 0)))</f>
        <v/>
      </c>
      <c r="CA780" s="106" t="str">
        <f t="shared" ref="CA780:CA843" si="259">IF($BV780="", "", $M780)</f>
        <v/>
      </c>
      <c r="CB780" s="22" t="str">
        <f t="shared" ref="CB780:CB843" si="260">IF($BV780="", "", $CA780*$BV780)</f>
        <v/>
      </c>
      <c r="CD780" s="76" t="str">
        <f>IF($J780="", "", IF($BV780=0, "", COUNTIF($J$11:$J$1010, "&lt;"&amp;$J780)+1+COUNTIF($J$11:$J780, $J780)-1))</f>
        <v/>
      </c>
    </row>
    <row r="781" spans="1:82" x14ac:dyDescent="0.25">
      <c r="A781" s="31"/>
      <c r="B781" s="19" t="str">
        <f t="shared" si="241"/>
        <v/>
      </c>
      <c r="C781" s="20" t="str">
        <f t="shared" si="242"/>
        <v/>
      </c>
      <c r="D781" s="29" t="str">
        <f t="shared" si="243"/>
        <v/>
      </c>
      <c r="E781" s="22" t="str">
        <f t="shared" si="244"/>
        <v/>
      </c>
      <c r="F781" s="31"/>
      <c r="G781" s="301"/>
      <c r="H781" s="302"/>
      <c r="I781" s="303"/>
      <c r="J781" s="304"/>
      <c r="K781" s="283"/>
      <c r="L781" s="305"/>
      <c r="M781" s="285"/>
      <c r="N781" s="287"/>
      <c r="O781" s="31"/>
      <c r="P781" s="19" t="str">
        <f t="shared" si="245"/>
        <v/>
      </c>
      <c r="Q781" s="20" t="str">
        <f t="shared" si="246"/>
        <v/>
      </c>
      <c r="R781" s="29" t="str">
        <f t="shared" si="247"/>
        <v/>
      </c>
      <c r="S781" s="22" t="str">
        <f t="shared" si="248"/>
        <v/>
      </c>
      <c r="T781" s="31"/>
      <c r="U781" s="69" t="str">
        <f t="shared" si="249"/>
        <v/>
      </c>
      <c r="V781" s="31"/>
      <c r="X781" s="76" t="str">
        <f t="shared" si="250"/>
        <v/>
      </c>
      <c r="Z781" s="76" t="str">
        <f t="shared" si="251"/>
        <v/>
      </c>
      <c r="AA781" s="76" t="str">
        <f t="shared" si="252"/>
        <v/>
      </c>
      <c r="AC781" s="19" t="str">
        <f>IF($K781="", "", SUMIF('Drinks List'!DH$11:DH$1010, $K781, 'Drinks List'!DG$11:DG$1010))</f>
        <v/>
      </c>
      <c r="AD781" s="21"/>
      <c r="AE781" s="59" t="str">
        <f>IF($K781="", "", SUMIF('Drinks List'!DJ$11:DJ$1010, $K781, 'Drinks List'!DI$11:DI$1010))</f>
        <v/>
      </c>
      <c r="AF781" s="21"/>
      <c r="AG781" s="59" t="str">
        <f>IF($K781="", "", SUMIF('Drinks List'!DL$11:DL$1010, $K781, 'Drinks List'!DK$11:DK$1010))</f>
        <v/>
      </c>
      <c r="AH781" s="21"/>
      <c r="AI781" s="59" t="str">
        <f>IF($K781="", "", SUMIF('Drinks List'!DN$11:DN$1010, $K781, 'Drinks List'!DM$11:DM$1010))</f>
        <v/>
      </c>
      <c r="AJ781" s="21"/>
      <c r="AK781" s="59" t="str">
        <f>IF($K781="", "", SUMIF('Drinks List'!DP$11:DP$1010, $K781, 'Drinks List'!DO$11:DO$1010))</f>
        <v/>
      </c>
      <c r="AL781" s="21"/>
      <c r="AM781" s="59" t="str">
        <f>IF($K781="", "", SUMIF('Drinks List'!DR$11:DR$1010, $K781, 'Drinks List'!DQ$11:DQ$1010))</f>
        <v/>
      </c>
      <c r="AN781" s="21"/>
      <c r="AO781" s="59" t="str">
        <f>IF($K781="", "", SUMIF('Drinks List'!DT$11:DT$1010, $K781, 'Drinks List'!DS$11:DS$1010))</f>
        <v/>
      </c>
      <c r="AP781" s="21"/>
      <c r="AQ781" s="59" t="str">
        <f>IF($K781="", "", SUMIF('Drinks List'!DV$11:DV$1010, $K781, 'Drinks List'!DU$11:DU$1010))</f>
        <v/>
      </c>
      <c r="AR781" s="21"/>
      <c r="AS781" s="59" t="str">
        <f>IF($K781="", "", SUMIF('Drinks List'!DX$11:DX$1010, $K781, 'Drinks List'!DW$11:DW$1010))</f>
        <v/>
      </c>
      <c r="AT781" s="21"/>
      <c r="AU781" s="59" t="str">
        <f>IF($K781="", "", SUMIF('Drinks List'!DZ$11:DZ$1010, $K781, 'Drinks List'!DY$11:DY$1010))</f>
        <v/>
      </c>
      <c r="AV781" s="21"/>
      <c r="AW781" s="59" t="str">
        <f>IF($K781="", "", SUMIF('Drinks List'!EB$11:EB$1010, $K781, 'Drinks List'!EA$11:EA$1010))</f>
        <v/>
      </c>
      <c r="AX781" s="21"/>
      <c r="AY781" s="59" t="str">
        <f>IF($K781="", "", SUMIF('Drinks List'!ED$11:ED$1010, $K781, 'Drinks List'!EC$11:EC$1010))</f>
        <v/>
      </c>
      <c r="AZ781" s="21"/>
      <c r="BA781" s="59" t="str">
        <f>IF($K781="", "", SUMIF('Drinks List'!EF$11:EF$1010, $K781, 'Drinks List'!EE$11:EE$1010))</f>
        <v/>
      </c>
      <c r="BB781" s="21"/>
      <c r="BC781" s="59" t="str">
        <f>IF($K781="", "", SUMIF('Drinks List'!EH$11:EH$1010, $K781, 'Drinks List'!EG$11:EG$1010))</f>
        <v/>
      </c>
      <c r="BD781" s="21"/>
      <c r="BE781" s="59" t="str">
        <f>IF($K781="", "", SUMIF('Drinks List'!EJ$11:EJ$1010, $K781, 'Drinks List'!EI$11:EI$1010))</f>
        <v/>
      </c>
      <c r="BF781" s="21"/>
      <c r="BG781" s="59" t="str">
        <f>IF($K781="", "", SUMIF('Drinks List'!EL$11:EL$1010, $K781, 'Drinks List'!EK$11:EK$1010))</f>
        <v/>
      </c>
      <c r="BH781" s="21"/>
      <c r="BI781" s="59" t="str">
        <f>IF($K781="", "", SUMIF('Drinks List'!EN$11:EN$1010, $K781, 'Drinks List'!EM$11:EM$1010))</f>
        <v/>
      </c>
      <c r="BJ781" s="21"/>
      <c r="BK781" s="59" t="str">
        <f>IF($K781="", "", SUMIF('Drinks List'!EP$11:EP$1010, $K781, 'Drinks List'!EO$11:EO$1010))</f>
        <v/>
      </c>
      <c r="BL781" s="21"/>
      <c r="BM781" s="59" t="str">
        <f>IF($K781="", "", SUMIF('Drinks List'!ER$11:ER$1010, $K781, 'Drinks List'!EQ$11:EQ$1010))</f>
        <v/>
      </c>
      <c r="BN781" s="21"/>
      <c r="BO781" s="65" t="str">
        <f>IF($K781="", "", SUMIF('Drinks List'!ET$11:ET$1010, $K781, 'Drinks List'!ES$11:ES$1010))</f>
        <v/>
      </c>
      <c r="BQ781" s="120" t="str">
        <f t="shared" si="253"/>
        <v/>
      </c>
      <c r="BR781" s="62" t="str">
        <f t="shared" si="254"/>
        <v/>
      </c>
      <c r="BS781" s="76" t="str">
        <f>IF(BQ781="", "", COUNTIF(BQ$11:BQ$1010, "&gt;"&amp;BQ781)+1+COUNTIF(BQ$11:BQ781, BQ781)-1)</f>
        <v/>
      </c>
      <c r="BT781" s="76" t="str">
        <f>IF(BR781="", "", COUNTIF(BR$11:BR$1010, "&lt;"&amp;BR781)+1+COUNTIF(BR$11:BR781, BR781)-1)</f>
        <v/>
      </c>
      <c r="BV781" s="76" t="str">
        <f t="shared" si="255"/>
        <v/>
      </c>
      <c r="BW781" s="124" t="str">
        <f t="shared" si="256"/>
        <v/>
      </c>
      <c r="BX781" s="115" t="str">
        <f t="shared" si="257"/>
        <v/>
      </c>
      <c r="BY781" s="125" t="str">
        <f t="shared" si="258"/>
        <v/>
      </c>
      <c r="CA781" s="106" t="str">
        <f t="shared" si="259"/>
        <v/>
      </c>
      <c r="CB781" s="22" t="str">
        <f t="shared" si="260"/>
        <v/>
      </c>
      <c r="CD781" s="76" t="str">
        <f>IF($J781="", "", IF($BV781=0, "", COUNTIF($J$11:$J$1010, "&lt;"&amp;$J781)+1+COUNTIF($J$11:$J781, $J781)-1))</f>
        <v/>
      </c>
    </row>
    <row r="782" spans="1:82" x14ac:dyDescent="0.25">
      <c r="A782" s="31"/>
      <c r="B782" s="19" t="str">
        <f t="shared" si="241"/>
        <v/>
      </c>
      <c r="C782" s="20" t="str">
        <f t="shared" si="242"/>
        <v/>
      </c>
      <c r="D782" s="29" t="str">
        <f t="shared" si="243"/>
        <v/>
      </c>
      <c r="E782" s="22" t="str">
        <f t="shared" si="244"/>
        <v/>
      </c>
      <c r="F782" s="31"/>
      <c r="G782" s="301"/>
      <c r="H782" s="302"/>
      <c r="I782" s="303"/>
      <c r="J782" s="304"/>
      <c r="K782" s="283"/>
      <c r="L782" s="305"/>
      <c r="M782" s="285"/>
      <c r="N782" s="287"/>
      <c r="O782" s="31"/>
      <c r="P782" s="19" t="str">
        <f t="shared" si="245"/>
        <v/>
      </c>
      <c r="Q782" s="20" t="str">
        <f t="shared" si="246"/>
        <v/>
      </c>
      <c r="R782" s="29" t="str">
        <f t="shared" si="247"/>
        <v/>
      </c>
      <c r="S782" s="22" t="str">
        <f t="shared" si="248"/>
        <v/>
      </c>
      <c r="T782" s="31"/>
      <c r="U782" s="69" t="str">
        <f t="shared" si="249"/>
        <v/>
      </c>
      <c r="V782" s="31"/>
      <c r="X782" s="76" t="str">
        <f t="shared" si="250"/>
        <v/>
      </c>
      <c r="Z782" s="76" t="str">
        <f t="shared" si="251"/>
        <v/>
      </c>
      <c r="AA782" s="76" t="str">
        <f t="shared" si="252"/>
        <v/>
      </c>
      <c r="AC782" s="19" t="str">
        <f>IF($K782="", "", SUMIF('Drinks List'!DH$11:DH$1010, $K782, 'Drinks List'!DG$11:DG$1010))</f>
        <v/>
      </c>
      <c r="AD782" s="21"/>
      <c r="AE782" s="59" t="str">
        <f>IF($K782="", "", SUMIF('Drinks List'!DJ$11:DJ$1010, $K782, 'Drinks List'!DI$11:DI$1010))</f>
        <v/>
      </c>
      <c r="AF782" s="21"/>
      <c r="AG782" s="59" t="str">
        <f>IF($K782="", "", SUMIF('Drinks List'!DL$11:DL$1010, $K782, 'Drinks List'!DK$11:DK$1010))</f>
        <v/>
      </c>
      <c r="AH782" s="21"/>
      <c r="AI782" s="59" t="str">
        <f>IF($K782="", "", SUMIF('Drinks List'!DN$11:DN$1010, $K782, 'Drinks List'!DM$11:DM$1010))</f>
        <v/>
      </c>
      <c r="AJ782" s="21"/>
      <c r="AK782" s="59" t="str">
        <f>IF($K782="", "", SUMIF('Drinks List'!DP$11:DP$1010, $K782, 'Drinks List'!DO$11:DO$1010))</f>
        <v/>
      </c>
      <c r="AL782" s="21"/>
      <c r="AM782" s="59" t="str">
        <f>IF($K782="", "", SUMIF('Drinks List'!DR$11:DR$1010, $K782, 'Drinks List'!DQ$11:DQ$1010))</f>
        <v/>
      </c>
      <c r="AN782" s="21"/>
      <c r="AO782" s="59" t="str">
        <f>IF($K782="", "", SUMIF('Drinks List'!DT$11:DT$1010, $K782, 'Drinks List'!DS$11:DS$1010))</f>
        <v/>
      </c>
      <c r="AP782" s="21"/>
      <c r="AQ782" s="59" t="str">
        <f>IF($K782="", "", SUMIF('Drinks List'!DV$11:DV$1010, $K782, 'Drinks List'!DU$11:DU$1010))</f>
        <v/>
      </c>
      <c r="AR782" s="21"/>
      <c r="AS782" s="59" t="str">
        <f>IF($K782="", "", SUMIF('Drinks List'!DX$11:DX$1010, $K782, 'Drinks List'!DW$11:DW$1010))</f>
        <v/>
      </c>
      <c r="AT782" s="21"/>
      <c r="AU782" s="59" t="str">
        <f>IF($K782="", "", SUMIF('Drinks List'!DZ$11:DZ$1010, $K782, 'Drinks List'!DY$11:DY$1010))</f>
        <v/>
      </c>
      <c r="AV782" s="21"/>
      <c r="AW782" s="59" t="str">
        <f>IF($K782="", "", SUMIF('Drinks List'!EB$11:EB$1010, $K782, 'Drinks List'!EA$11:EA$1010))</f>
        <v/>
      </c>
      <c r="AX782" s="21"/>
      <c r="AY782" s="59" t="str">
        <f>IF($K782="", "", SUMIF('Drinks List'!ED$11:ED$1010, $K782, 'Drinks List'!EC$11:EC$1010))</f>
        <v/>
      </c>
      <c r="AZ782" s="21"/>
      <c r="BA782" s="59" t="str">
        <f>IF($K782="", "", SUMIF('Drinks List'!EF$11:EF$1010, $K782, 'Drinks List'!EE$11:EE$1010))</f>
        <v/>
      </c>
      <c r="BB782" s="21"/>
      <c r="BC782" s="59" t="str">
        <f>IF($K782="", "", SUMIF('Drinks List'!EH$11:EH$1010, $K782, 'Drinks List'!EG$11:EG$1010))</f>
        <v/>
      </c>
      <c r="BD782" s="21"/>
      <c r="BE782" s="59" t="str">
        <f>IF($K782="", "", SUMIF('Drinks List'!EJ$11:EJ$1010, $K782, 'Drinks List'!EI$11:EI$1010))</f>
        <v/>
      </c>
      <c r="BF782" s="21"/>
      <c r="BG782" s="59" t="str">
        <f>IF($K782="", "", SUMIF('Drinks List'!EL$11:EL$1010, $K782, 'Drinks List'!EK$11:EK$1010))</f>
        <v/>
      </c>
      <c r="BH782" s="21"/>
      <c r="BI782" s="59" t="str">
        <f>IF($K782="", "", SUMIF('Drinks List'!EN$11:EN$1010, $K782, 'Drinks List'!EM$11:EM$1010))</f>
        <v/>
      </c>
      <c r="BJ782" s="21"/>
      <c r="BK782" s="59" t="str">
        <f>IF($K782="", "", SUMIF('Drinks List'!EP$11:EP$1010, $K782, 'Drinks List'!EO$11:EO$1010))</f>
        <v/>
      </c>
      <c r="BL782" s="21"/>
      <c r="BM782" s="59" t="str">
        <f>IF($K782="", "", SUMIF('Drinks List'!ER$11:ER$1010, $K782, 'Drinks List'!EQ$11:EQ$1010))</f>
        <v/>
      </c>
      <c r="BN782" s="21"/>
      <c r="BO782" s="65" t="str">
        <f>IF($K782="", "", SUMIF('Drinks List'!ET$11:ET$1010, $K782, 'Drinks List'!ES$11:ES$1010))</f>
        <v/>
      </c>
      <c r="BQ782" s="120" t="str">
        <f t="shared" si="253"/>
        <v/>
      </c>
      <c r="BR782" s="62" t="str">
        <f t="shared" si="254"/>
        <v/>
      </c>
      <c r="BS782" s="76" t="str">
        <f>IF(BQ782="", "", COUNTIF(BQ$11:BQ$1010, "&gt;"&amp;BQ782)+1+COUNTIF(BQ$11:BQ782, BQ782)-1)</f>
        <v/>
      </c>
      <c r="BT782" s="76" t="str">
        <f>IF(BR782="", "", COUNTIF(BR$11:BR$1010, "&lt;"&amp;BR782)+1+COUNTIF(BR$11:BR782, BR782)-1)</f>
        <v/>
      </c>
      <c r="BV782" s="76" t="str">
        <f t="shared" si="255"/>
        <v/>
      </c>
      <c r="BW782" s="124" t="str">
        <f t="shared" si="256"/>
        <v/>
      </c>
      <c r="BX782" s="115" t="str">
        <f t="shared" si="257"/>
        <v/>
      </c>
      <c r="BY782" s="125" t="str">
        <f t="shared" si="258"/>
        <v/>
      </c>
      <c r="CA782" s="106" t="str">
        <f t="shared" si="259"/>
        <v/>
      </c>
      <c r="CB782" s="22" t="str">
        <f t="shared" si="260"/>
        <v/>
      </c>
      <c r="CD782" s="76" t="str">
        <f>IF($J782="", "", IF($BV782=0, "", COUNTIF($J$11:$J$1010, "&lt;"&amp;$J782)+1+COUNTIF($J$11:$J782, $J782)-1))</f>
        <v/>
      </c>
    </row>
    <row r="783" spans="1:82" x14ac:dyDescent="0.25">
      <c r="A783" s="31"/>
      <c r="B783" s="19" t="str">
        <f t="shared" si="241"/>
        <v/>
      </c>
      <c r="C783" s="20" t="str">
        <f t="shared" si="242"/>
        <v/>
      </c>
      <c r="D783" s="29" t="str">
        <f t="shared" si="243"/>
        <v/>
      </c>
      <c r="E783" s="22" t="str">
        <f t="shared" si="244"/>
        <v/>
      </c>
      <c r="F783" s="31"/>
      <c r="G783" s="301"/>
      <c r="H783" s="302"/>
      <c r="I783" s="303"/>
      <c r="J783" s="304"/>
      <c r="K783" s="283"/>
      <c r="L783" s="305"/>
      <c r="M783" s="285"/>
      <c r="N783" s="287"/>
      <c r="O783" s="31"/>
      <c r="P783" s="19" t="str">
        <f t="shared" si="245"/>
        <v/>
      </c>
      <c r="Q783" s="20" t="str">
        <f t="shared" si="246"/>
        <v/>
      </c>
      <c r="R783" s="29" t="str">
        <f t="shared" si="247"/>
        <v/>
      </c>
      <c r="S783" s="22" t="str">
        <f t="shared" si="248"/>
        <v/>
      </c>
      <c r="T783" s="31"/>
      <c r="U783" s="69" t="str">
        <f t="shared" si="249"/>
        <v/>
      </c>
      <c r="V783" s="31"/>
      <c r="X783" s="76" t="str">
        <f t="shared" si="250"/>
        <v/>
      </c>
      <c r="Z783" s="76" t="str">
        <f t="shared" si="251"/>
        <v/>
      </c>
      <c r="AA783" s="76" t="str">
        <f t="shared" si="252"/>
        <v/>
      </c>
      <c r="AC783" s="19" t="str">
        <f>IF($K783="", "", SUMIF('Drinks List'!DH$11:DH$1010, $K783, 'Drinks List'!DG$11:DG$1010))</f>
        <v/>
      </c>
      <c r="AD783" s="21"/>
      <c r="AE783" s="59" t="str">
        <f>IF($K783="", "", SUMIF('Drinks List'!DJ$11:DJ$1010, $K783, 'Drinks List'!DI$11:DI$1010))</f>
        <v/>
      </c>
      <c r="AF783" s="21"/>
      <c r="AG783" s="59" t="str">
        <f>IF($K783="", "", SUMIF('Drinks List'!DL$11:DL$1010, $K783, 'Drinks List'!DK$11:DK$1010))</f>
        <v/>
      </c>
      <c r="AH783" s="21"/>
      <c r="AI783" s="59" t="str">
        <f>IF($K783="", "", SUMIF('Drinks List'!DN$11:DN$1010, $K783, 'Drinks List'!DM$11:DM$1010))</f>
        <v/>
      </c>
      <c r="AJ783" s="21"/>
      <c r="AK783" s="59" t="str">
        <f>IF($K783="", "", SUMIF('Drinks List'!DP$11:DP$1010, $K783, 'Drinks List'!DO$11:DO$1010))</f>
        <v/>
      </c>
      <c r="AL783" s="21"/>
      <c r="AM783" s="59" t="str">
        <f>IF($K783="", "", SUMIF('Drinks List'!DR$11:DR$1010, $K783, 'Drinks List'!DQ$11:DQ$1010))</f>
        <v/>
      </c>
      <c r="AN783" s="21"/>
      <c r="AO783" s="59" t="str">
        <f>IF($K783="", "", SUMIF('Drinks List'!DT$11:DT$1010, $K783, 'Drinks List'!DS$11:DS$1010))</f>
        <v/>
      </c>
      <c r="AP783" s="21"/>
      <c r="AQ783" s="59" t="str">
        <f>IF($K783="", "", SUMIF('Drinks List'!DV$11:DV$1010, $K783, 'Drinks List'!DU$11:DU$1010))</f>
        <v/>
      </c>
      <c r="AR783" s="21"/>
      <c r="AS783" s="59" t="str">
        <f>IF($K783="", "", SUMIF('Drinks List'!DX$11:DX$1010, $K783, 'Drinks List'!DW$11:DW$1010))</f>
        <v/>
      </c>
      <c r="AT783" s="21"/>
      <c r="AU783" s="59" t="str">
        <f>IF($K783="", "", SUMIF('Drinks List'!DZ$11:DZ$1010, $K783, 'Drinks List'!DY$11:DY$1010))</f>
        <v/>
      </c>
      <c r="AV783" s="21"/>
      <c r="AW783" s="59" t="str">
        <f>IF($K783="", "", SUMIF('Drinks List'!EB$11:EB$1010, $K783, 'Drinks List'!EA$11:EA$1010))</f>
        <v/>
      </c>
      <c r="AX783" s="21"/>
      <c r="AY783" s="59" t="str">
        <f>IF($K783="", "", SUMIF('Drinks List'!ED$11:ED$1010, $K783, 'Drinks List'!EC$11:EC$1010))</f>
        <v/>
      </c>
      <c r="AZ783" s="21"/>
      <c r="BA783" s="59" t="str">
        <f>IF($K783="", "", SUMIF('Drinks List'!EF$11:EF$1010, $K783, 'Drinks List'!EE$11:EE$1010))</f>
        <v/>
      </c>
      <c r="BB783" s="21"/>
      <c r="BC783" s="59" t="str">
        <f>IF($K783="", "", SUMIF('Drinks List'!EH$11:EH$1010, $K783, 'Drinks List'!EG$11:EG$1010))</f>
        <v/>
      </c>
      <c r="BD783" s="21"/>
      <c r="BE783" s="59" t="str">
        <f>IF($K783="", "", SUMIF('Drinks List'!EJ$11:EJ$1010, $K783, 'Drinks List'!EI$11:EI$1010))</f>
        <v/>
      </c>
      <c r="BF783" s="21"/>
      <c r="BG783" s="59" t="str">
        <f>IF($K783="", "", SUMIF('Drinks List'!EL$11:EL$1010, $K783, 'Drinks List'!EK$11:EK$1010))</f>
        <v/>
      </c>
      <c r="BH783" s="21"/>
      <c r="BI783" s="59" t="str">
        <f>IF($K783="", "", SUMIF('Drinks List'!EN$11:EN$1010, $K783, 'Drinks List'!EM$11:EM$1010))</f>
        <v/>
      </c>
      <c r="BJ783" s="21"/>
      <c r="BK783" s="59" t="str">
        <f>IF($K783="", "", SUMIF('Drinks List'!EP$11:EP$1010, $K783, 'Drinks List'!EO$11:EO$1010))</f>
        <v/>
      </c>
      <c r="BL783" s="21"/>
      <c r="BM783" s="59" t="str">
        <f>IF($K783="", "", SUMIF('Drinks List'!ER$11:ER$1010, $K783, 'Drinks List'!EQ$11:EQ$1010))</f>
        <v/>
      </c>
      <c r="BN783" s="21"/>
      <c r="BO783" s="65" t="str">
        <f>IF($K783="", "", SUMIF('Drinks List'!ET$11:ET$1010, $K783, 'Drinks List'!ES$11:ES$1010))</f>
        <v/>
      </c>
      <c r="BQ783" s="120" t="str">
        <f t="shared" si="253"/>
        <v/>
      </c>
      <c r="BR783" s="62" t="str">
        <f t="shared" si="254"/>
        <v/>
      </c>
      <c r="BS783" s="76" t="str">
        <f>IF(BQ783="", "", COUNTIF(BQ$11:BQ$1010, "&gt;"&amp;BQ783)+1+COUNTIF(BQ$11:BQ783, BQ783)-1)</f>
        <v/>
      </c>
      <c r="BT783" s="76" t="str">
        <f>IF(BR783="", "", COUNTIF(BR$11:BR$1010, "&lt;"&amp;BR783)+1+COUNTIF(BR$11:BR783, BR783)-1)</f>
        <v/>
      </c>
      <c r="BV783" s="76" t="str">
        <f t="shared" si="255"/>
        <v/>
      </c>
      <c r="BW783" s="124" t="str">
        <f t="shared" si="256"/>
        <v/>
      </c>
      <c r="BX783" s="115" t="str">
        <f t="shared" si="257"/>
        <v/>
      </c>
      <c r="BY783" s="125" t="str">
        <f t="shared" si="258"/>
        <v/>
      </c>
      <c r="CA783" s="106" t="str">
        <f t="shared" si="259"/>
        <v/>
      </c>
      <c r="CB783" s="22" t="str">
        <f t="shared" si="260"/>
        <v/>
      </c>
      <c r="CD783" s="76" t="str">
        <f>IF($J783="", "", IF($BV783=0, "", COUNTIF($J$11:$J$1010, "&lt;"&amp;$J783)+1+COUNTIF($J$11:$J783, $J783)-1))</f>
        <v/>
      </c>
    </row>
    <row r="784" spans="1:82" x14ac:dyDescent="0.25">
      <c r="A784" s="31"/>
      <c r="B784" s="19" t="str">
        <f t="shared" si="241"/>
        <v/>
      </c>
      <c r="C784" s="20" t="str">
        <f t="shared" si="242"/>
        <v/>
      </c>
      <c r="D784" s="29" t="str">
        <f t="shared" si="243"/>
        <v/>
      </c>
      <c r="E784" s="22" t="str">
        <f t="shared" si="244"/>
        <v/>
      </c>
      <c r="F784" s="31"/>
      <c r="G784" s="301"/>
      <c r="H784" s="302"/>
      <c r="I784" s="303"/>
      <c r="J784" s="304"/>
      <c r="K784" s="283"/>
      <c r="L784" s="305"/>
      <c r="M784" s="285"/>
      <c r="N784" s="287"/>
      <c r="O784" s="31"/>
      <c r="P784" s="19" t="str">
        <f t="shared" si="245"/>
        <v/>
      </c>
      <c r="Q784" s="20" t="str">
        <f t="shared" si="246"/>
        <v/>
      </c>
      <c r="R784" s="29" t="str">
        <f t="shared" si="247"/>
        <v/>
      </c>
      <c r="S784" s="22" t="str">
        <f t="shared" si="248"/>
        <v/>
      </c>
      <c r="T784" s="31"/>
      <c r="U784" s="69" t="str">
        <f t="shared" si="249"/>
        <v/>
      </c>
      <c r="V784" s="31"/>
      <c r="X784" s="76" t="str">
        <f t="shared" si="250"/>
        <v/>
      </c>
      <c r="Z784" s="76" t="str">
        <f t="shared" si="251"/>
        <v/>
      </c>
      <c r="AA784" s="76" t="str">
        <f t="shared" si="252"/>
        <v/>
      </c>
      <c r="AC784" s="19" t="str">
        <f>IF($K784="", "", SUMIF('Drinks List'!DH$11:DH$1010, $K784, 'Drinks List'!DG$11:DG$1010))</f>
        <v/>
      </c>
      <c r="AD784" s="21"/>
      <c r="AE784" s="59" t="str">
        <f>IF($K784="", "", SUMIF('Drinks List'!DJ$11:DJ$1010, $K784, 'Drinks List'!DI$11:DI$1010))</f>
        <v/>
      </c>
      <c r="AF784" s="21"/>
      <c r="AG784" s="59" t="str">
        <f>IF($K784="", "", SUMIF('Drinks List'!DL$11:DL$1010, $K784, 'Drinks List'!DK$11:DK$1010))</f>
        <v/>
      </c>
      <c r="AH784" s="21"/>
      <c r="AI784" s="59" t="str">
        <f>IF($K784="", "", SUMIF('Drinks List'!DN$11:DN$1010, $K784, 'Drinks List'!DM$11:DM$1010))</f>
        <v/>
      </c>
      <c r="AJ784" s="21"/>
      <c r="AK784" s="59" t="str">
        <f>IF($K784="", "", SUMIF('Drinks List'!DP$11:DP$1010, $K784, 'Drinks List'!DO$11:DO$1010))</f>
        <v/>
      </c>
      <c r="AL784" s="21"/>
      <c r="AM784" s="59" t="str">
        <f>IF($K784="", "", SUMIF('Drinks List'!DR$11:DR$1010, $K784, 'Drinks List'!DQ$11:DQ$1010))</f>
        <v/>
      </c>
      <c r="AN784" s="21"/>
      <c r="AO784" s="59" t="str">
        <f>IF($K784="", "", SUMIF('Drinks List'!DT$11:DT$1010, $K784, 'Drinks List'!DS$11:DS$1010))</f>
        <v/>
      </c>
      <c r="AP784" s="21"/>
      <c r="AQ784" s="59" t="str">
        <f>IF($K784="", "", SUMIF('Drinks List'!DV$11:DV$1010, $K784, 'Drinks List'!DU$11:DU$1010))</f>
        <v/>
      </c>
      <c r="AR784" s="21"/>
      <c r="AS784" s="59" t="str">
        <f>IF($K784="", "", SUMIF('Drinks List'!DX$11:DX$1010, $K784, 'Drinks List'!DW$11:DW$1010))</f>
        <v/>
      </c>
      <c r="AT784" s="21"/>
      <c r="AU784" s="59" t="str">
        <f>IF($K784="", "", SUMIF('Drinks List'!DZ$11:DZ$1010, $K784, 'Drinks List'!DY$11:DY$1010))</f>
        <v/>
      </c>
      <c r="AV784" s="21"/>
      <c r="AW784" s="59" t="str">
        <f>IF($K784="", "", SUMIF('Drinks List'!EB$11:EB$1010, $K784, 'Drinks List'!EA$11:EA$1010))</f>
        <v/>
      </c>
      <c r="AX784" s="21"/>
      <c r="AY784" s="59" t="str">
        <f>IF($K784="", "", SUMIF('Drinks List'!ED$11:ED$1010, $K784, 'Drinks List'!EC$11:EC$1010))</f>
        <v/>
      </c>
      <c r="AZ784" s="21"/>
      <c r="BA784" s="59" t="str">
        <f>IF($K784="", "", SUMIF('Drinks List'!EF$11:EF$1010, $K784, 'Drinks List'!EE$11:EE$1010))</f>
        <v/>
      </c>
      <c r="BB784" s="21"/>
      <c r="BC784" s="59" t="str">
        <f>IF($K784="", "", SUMIF('Drinks List'!EH$11:EH$1010, $K784, 'Drinks List'!EG$11:EG$1010))</f>
        <v/>
      </c>
      <c r="BD784" s="21"/>
      <c r="BE784" s="59" t="str">
        <f>IF($K784="", "", SUMIF('Drinks List'!EJ$11:EJ$1010, $K784, 'Drinks List'!EI$11:EI$1010))</f>
        <v/>
      </c>
      <c r="BF784" s="21"/>
      <c r="BG784" s="59" t="str">
        <f>IF($K784="", "", SUMIF('Drinks List'!EL$11:EL$1010, $K784, 'Drinks List'!EK$11:EK$1010))</f>
        <v/>
      </c>
      <c r="BH784" s="21"/>
      <c r="BI784" s="59" t="str">
        <f>IF($K784="", "", SUMIF('Drinks List'!EN$11:EN$1010, $K784, 'Drinks List'!EM$11:EM$1010))</f>
        <v/>
      </c>
      <c r="BJ784" s="21"/>
      <c r="BK784" s="59" t="str">
        <f>IF($K784="", "", SUMIF('Drinks List'!EP$11:EP$1010, $K784, 'Drinks List'!EO$11:EO$1010))</f>
        <v/>
      </c>
      <c r="BL784" s="21"/>
      <c r="BM784" s="59" t="str">
        <f>IF($K784="", "", SUMIF('Drinks List'!ER$11:ER$1010, $K784, 'Drinks List'!EQ$11:EQ$1010))</f>
        <v/>
      </c>
      <c r="BN784" s="21"/>
      <c r="BO784" s="65" t="str">
        <f>IF($K784="", "", SUMIF('Drinks List'!ET$11:ET$1010, $K784, 'Drinks List'!ES$11:ES$1010))</f>
        <v/>
      </c>
      <c r="BQ784" s="120" t="str">
        <f t="shared" si="253"/>
        <v/>
      </c>
      <c r="BR784" s="62" t="str">
        <f t="shared" si="254"/>
        <v/>
      </c>
      <c r="BS784" s="76" t="str">
        <f>IF(BQ784="", "", COUNTIF(BQ$11:BQ$1010, "&gt;"&amp;BQ784)+1+COUNTIF(BQ$11:BQ784, BQ784)-1)</f>
        <v/>
      </c>
      <c r="BT784" s="76" t="str">
        <f>IF(BR784="", "", COUNTIF(BR$11:BR$1010, "&lt;"&amp;BR784)+1+COUNTIF(BR$11:BR784, BR784)-1)</f>
        <v/>
      </c>
      <c r="BV784" s="76" t="str">
        <f t="shared" si="255"/>
        <v/>
      </c>
      <c r="BW784" s="124" t="str">
        <f t="shared" si="256"/>
        <v/>
      </c>
      <c r="BX784" s="115" t="str">
        <f t="shared" si="257"/>
        <v/>
      </c>
      <c r="BY784" s="125" t="str">
        <f t="shared" si="258"/>
        <v/>
      </c>
      <c r="CA784" s="106" t="str">
        <f t="shared" si="259"/>
        <v/>
      </c>
      <c r="CB784" s="22" t="str">
        <f t="shared" si="260"/>
        <v/>
      </c>
      <c r="CD784" s="76" t="str">
        <f>IF($J784="", "", IF($BV784=0, "", COUNTIF($J$11:$J$1010, "&lt;"&amp;$J784)+1+COUNTIF($J$11:$J784, $J784)-1))</f>
        <v/>
      </c>
    </row>
    <row r="785" spans="1:82" x14ac:dyDescent="0.25">
      <c r="A785" s="31"/>
      <c r="B785" s="19" t="str">
        <f t="shared" si="241"/>
        <v/>
      </c>
      <c r="C785" s="20" t="str">
        <f t="shared" si="242"/>
        <v/>
      </c>
      <c r="D785" s="29" t="str">
        <f t="shared" si="243"/>
        <v/>
      </c>
      <c r="E785" s="22" t="str">
        <f t="shared" si="244"/>
        <v/>
      </c>
      <c r="F785" s="31"/>
      <c r="G785" s="301"/>
      <c r="H785" s="302"/>
      <c r="I785" s="303"/>
      <c r="J785" s="304"/>
      <c r="K785" s="283"/>
      <c r="L785" s="305"/>
      <c r="M785" s="285"/>
      <c r="N785" s="287"/>
      <c r="O785" s="31"/>
      <c r="P785" s="19" t="str">
        <f t="shared" si="245"/>
        <v/>
      </c>
      <c r="Q785" s="20" t="str">
        <f t="shared" si="246"/>
        <v/>
      </c>
      <c r="R785" s="29" t="str">
        <f t="shared" si="247"/>
        <v/>
      </c>
      <c r="S785" s="22" t="str">
        <f t="shared" si="248"/>
        <v/>
      </c>
      <c r="T785" s="31"/>
      <c r="U785" s="69" t="str">
        <f t="shared" si="249"/>
        <v/>
      </c>
      <c r="V785" s="31"/>
      <c r="X785" s="76" t="str">
        <f t="shared" si="250"/>
        <v/>
      </c>
      <c r="Z785" s="76" t="str">
        <f t="shared" si="251"/>
        <v/>
      </c>
      <c r="AA785" s="76" t="str">
        <f t="shared" si="252"/>
        <v/>
      </c>
      <c r="AC785" s="19" t="str">
        <f>IF($K785="", "", SUMIF('Drinks List'!DH$11:DH$1010, $K785, 'Drinks List'!DG$11:DG$1010))</f>
        <v/>
      </c>
      <c r="AD785" s="21"/>
      <c r="AE785" s="59" t="str">
        <f>IF($K785="", "", SUMIF('Drinks List'!DJ$11:DJ$1010, $K785, 'Drinks List'!DI$11:DI$1010))</f>
        <v/>
      </c>
      <c r="AF785" s="21"/>
      <c r="AG785" s="59" t="str">
        <f>IF($K785="", "", SUMIF('Drinks List'!DL$11:DL$1010, $K785, 'Drinks List'!DK$11:DK$1010))</f>
        <v/>
      </c>
      <c r="AH785" s="21"/>
      <c r="AI785" s="59" t="str">
        <f>IF($K785="", "", SUMIF('Drinks List'!DN$11:DN$1010, $K785, 'Drinks List'!DM$11:DM$1010))</f>
        <v/>
      </c>
      <c r="AJ785" s="21"/>
      <c r="AK785" s="59" t="str">
        <f>IF($K785="", "", SUMIF('Drinks List'!DP$11:DP$1010, $K785, 'Drinks List'!DO$11:DO$1010))</f>
        <v/>
      </c>
      <c r="AL785" s="21"/>
      <c r="AM785" s="59" t="str">
        <f>IF($K785="", "", SUMIF('Drinks List'!DR$11:DR$1010, $K785, 'Drinks List'!DQ$11:DQ$1010))</f>
        <v/>
      </c>
      <c r="AN785" s="21"/>
      <c r="AO785" s="59" t="str">
        <f>IF($K785="", "", SUMIF('Drinks List'!DT$11:DT$1010, $K785, 'Drinks List'!DS$11:DS$1010))</f>
        <v/>
      </c>
      <c r="AP785" s="21"/>
      <c r="AQ785" s="59" t="str">
        <f>IF($K785="", "", SUMIF('Drinks List'!DV$11:DV$1010, $K785, 'Drinks List'!DU$11:DU$1010))</f>
        <v/>
      </c>
      <c r="AR785" s="21"/>
      <c r="AS785" s="59" t="str">
        <f>IF($K785="", "", SUMIF('Drinks List'!DX$11:DX$1010, $K785, 'Drinks List'!DW$11:DW$1010))</f>
        <v/>
      </c>
      <c r="AT785" s="21"/>
      <c r="AU785" s="59" t="str">
        <f>IF($K785="", "", SUMIF('Drinks List'!DZ$11:DZ$1010, $K785, 'Drinks List'!DY$11:DY$1010))</f>
        <v/>
      </c>
      <c r="AV785" s="21"/>
      <c r="AW785" s="59" t="str">
        <f>IF($K785="", "", SUMIF('Drinks List'!EB$11:EB$1010, $K785, 'Drinks List'!EA$11:EA$1010))</f>
        <v/>
      </c>
      <c r="AX785" s="21"/>
      <c r="AY785" s="59" t="str">
        <f>IF($K785="", "", SUMIF('Drinks List'!ED$11:ED$1010, $K785, 'Drinks List'!EC$11:EC$1010))</f>
        <v/>
      </c>
      <c r="AZ785" s="21"/>
      <c r="BA785" s="59" t="str">
        <f>IF($K785="", "", SUMIF('Drinks List'!EF$11:EF$1010, $K785, 'Drinks List'!EE$11:EE$1010))</f>
        <v/>
      </c>
      <c r="BB785" s="21"/>
      <c r="BC785" s="59" t="str">
        <f>IF($K785="", "", SUMIF('Drinks List'!EH$11:EH$1010, $K785, 'Drinks List'!EG$11:EG$1010))</f>
        <v/>
      </c>
      <c r="BD785" s="21"/>
      <c r="BE785" s="59" t="str">
        <f>IF($K785="", "", SUMIF('Drinks List'!EJ$11:EJ$1010, $K785, 'Drinks List'!EI$11:EI$1010))</f>
        <v/>
      </c>
      <c r="BF785" s="21"/>
      <c r="BG785" s="59" t="str">
        <f>IF($K785="", "", SUMIF('Drinks List'!EL$11:EL$1010, $K785, 'Drinks List'!EK$11:EK$1010))</f>
        <v/>
      </c>
      <c r="BH785" s="21"/>
      <c r="BI785" s="59" t="str">
        <f>IF($K785="", "", SUMIF('Drinks List'!EN$11:EN$1010, $K785, 'Drinks List'!EM$11:EM$1010))</f>
        <v/>
      </c>
      <c r="BJ785" s="21"/>
      <c r="BK785" s="59" t="str">
        <f>IF($K785="", "", SUMIF('Drinks List'!EP$11:EP$1010, $K785, 'Drinks List'!EO$11:EO$1010))</f>
        <v/>
      </c>
      <c r="BL785" s="21"/>
      <c r="BM785" s="59" t="str">
        <f>IF($K785="", "", SUMIF('Drinks List'!ER$11:ER$1010, $K785, 'Drinks List'!EQ$11:EQ$1010))</f>
        <v/>
      </c>
      <c r="BN785" s="21"/>
      <c r="BO785" s="65" t="str">
        <f>IF($K785="", "", SUMIF('Drinks List'!ET$11:ET$1010, $K785, 'Drinks List'!ES$11:ES$1010))</f>
        <v/>
      </c>
      <c r="BQ785" s="120" t="str">
        <f t="shared" si="253"/>
        <v/>
      </c>
      <c r="BR785" s="62" t="str">
        <f t="shared" si="254"/>
        <v/>
      </c>
      <c r="BS785" s="76" t="str">
        <f>IF(BQ785="", "", COUNTIF(BQ$11:BQ$1010, "&gt;"&amp;BQ785)+1+COUNTIF(BQ$11:BQ785, BQ785)-1)</f>
        <v/>
      </c>
      <c r="BT785" s="76" t="str">
        <f>IF(BR785="", "", COUNTIF(BR$11:BR$1010, "&lt;"&amp;BR785)+1+COUNTIF(BR$11:BR785, BR785)-1)</f>
        <v/>
      </c>
      <c r="BV785" s="76" t="str">
        <f t="shared" si="255"/>
        <v/>
      </c>
      <c r="BW785" s="124" t="str">
        <f t="shared" si="256"/>
        <v/>
      </c>
      <c r="BX785" s="115" t="str">
        <f t="shared" si="257"/>
        <v/>
      </c>
      <c r="BY785" s="125" t="str">
        <f t="shared" si="258"/>
        <v/>
      </c>
      <c r="CA785" s="106" t="str">
        <f t="shared" si="259"/>
        <v/>
      </c>
      <c r="CB785" s="22" t="str">
        <f t="shared" si="260"/>
        <v/>
      </c>
      <c r="CD785" s="76" t="str">
        <f>IF($J785="", "", IF($BV785=0, "", COUNTIF($J$11:$J$1010, "&lt;"&amp;$J785)+1+COUNTIF($J$11:$J785, $J785)-1))</f>
        <v/>
      </c>
    </row>
    <row r="786" spans="1:82" x14ac:dyDescent="0.25">
      <c r="A786" s="31"/>
      <c r="B786" s="19" t="str">
        <f t="shared" si="241"/>
        <v/>
      </c>
      <c r="C786" s="20" t="str">
        <f t="shared" si="242"/>
        <v/>
      </c>
      <c r="D786" s="29" t="str">
        <f t="shared" si="243"/>
        <v/>
      </c>
      <c r="E786" s="22" t="str">
        <f t="shared" si="244"/>
        <v/>
      </c>
      <c r="F786" s="31"/>
      <c r="G786" s="301"/>
      <c r="H786" s="302"/>
      <c r="I786" s="303"/>
      <c r="J786" s="304"/>
      <c r="K786" s="283"/>
      <c r="L786" s="305"/>
      <c r="M786" s="285"/>
      <c r="N786" s="287"/>
      <c r="O786" s="31"/>
      <c r="P786" s="19" t="str">
        <f t="shared" si="245"/>
        <v/>
      </c>
      <c r="Q786" s="20" t="str">
        <f t="shared" si="246"/>
        <v/>
      </c>
      <c r="R786" s="29" t="str">
        <f t="shared" si="247"/>
        <v/>
      </c>
      <c r="S786" s="22" t="str">
        <f t="shared" si="248"/>
        <v/>
      </c>
      <c r="T786" s="31"/>
      <c r="U786" s="69" t="str">
        <f t="shared" si="249"/>
        <v/>
      </c>
      <c r="V786" s="31"/>
      <c r="X786" s="76" t="str">
        <f t="shared" si="250"/>
        <v/>
      </c>
      <c r="Z786" s="76" t="str">
        <f t="shared" si="251"/>
        <v/>
      </c>
      <c r="AA786" s="76" t="str">
        <f t="shared" si="252"/>
        <v/>
      </c>
      <c r="AC786" s="19" t="str">
        <f>IF($K786="", "", SUMIF('Drinks List'!DH$11:DH$1010, $K786, 'Drinks List'!DG$11:DG$1010))</f>
        <v/>
      </c>
      <c r="AD786" s="21"/>
      <c r="AE786" s="59" t="str">
        <f>IF($K786="", "", SUMIF('Drinks List'!DJ$11:DJ$1010, $K786, 'Drinks List'!DI$11:DI$1010))</f>
        <v/>
      </c>
      <c r="AF786" s="21"/>
      <c r="AG786" s="59" t="str">
        <f>IF($K786="", "", SUMIF('Drinks List'!DL$11:DL$1010, $K786, 'Drinks List'!DK$11:DK$1010))</f>
        <v/>
      </c>
      <c r="AH786" s="21"/>
      <c r="AI786" s="59" t="str">
        <f>IF($K786="", "", SUMIF('Drinks List'!DN$11:DN$1010, $K786, 'Drinks List'!DM$11:DM$1010))</f>
        <v/>
      </c>
      <c r="AJ786" s="21"/>
      <c r="AK786" s="59" t="str">
        <f>IF($K786="", "", SUMIF('Drinks List'!DP$11:DP$1010, $K786, 'Drinks List'!DO$11:DO$1010))</f>
        <v/>
      </c>
      <c r="AL786" s="21"/>
      <c r="AM786" s="59" t="str">
        <f>IF($K786="", "", SUMIF('Drinks List'!DR$11:DR$1010, $K786, 'Drinks List'!DQ$11:DQ$1010))</f>
        <v/>
      </c>
      <c r="AN786" s="21"/>
      <c r="AO786" s="59" t="str">
        <f>IF($K786="", "", SUMIF('Drinks List'!DT$11:DT$1010, $K786, 'Drinks List'!DS$11:DS$1010))</f>
        <v/>
      </c>
      <c r="AP786" s="21"/>
      <c r="AQ786" s="59" t="str">
        <f>IF($K786="", "", SUMIF('Drinks List'!DV$11:DV$1010, $K786, 'Drinks List'!DU$11:DU$1010))</f>
        <v/>
      </c>
      <c r="AR786" s="21"/>
      <c r="AS786" s="59" t="str">
        <f>IF($K786="", "", SUMIF('Drinks List'!DX$11:DX$1010, $K786, 'Drinks List'!DW$11:DW$1010))</f>
        <v/>
      </c>
      <c r="AT786" s="21"/>
      <c r="AU786" s="59" t="str">
        <f>IF($K786="", "", SUMIF('Drinks List'!DZ$11:DZ$1010, $K786, 'Drinks List'!DY$11:DY$1010))</f>
        <v/>
      </c>
      <c r="AV786" s="21"/>
      <c r="AW786" s="59" t="str">
        <f>IF($K786="", "", SUMIF('Drinks List'!EB$11:EB$1010, $K786, 'Drinks List'!EA$11:EA$1010))</f>
        <v/>
      </c>
      <c r="AX786" s="21"/>
      <c r="AY786" s="59" t="str">
        <f>IF($K786="", "", SUMIF('Drinks List'!ED$11:ED$1010, $K786, 'Drinks List'!EC$11:EC$1010))</f>
        <v/>
      </c>
      <c r="AZ786" s="21"/>
      <c r="BA786" s="59" t="str">
        <f>IF($K786="", "", SUMIF('Drinks List'!EF$11:EF$1010, $K786, 'Drinks List'!EE$11:EE$1010))</f>
        <v/>
      </c>
      <c r="BB786" s="21"/>
      <c r="BC786" s="59" t="str">
        <f>IF($K786="", "", SUMIF('Drinks List'!EH$11:EH$1010, $K786, 'Drinks List'!EG$11:EG$1010))</f>
        <v/>
      </c>
      <c r="BD786" s="21"/>
      <c r="BE786" s="59" t="str">
        <f>IF($K786="", "", SUMIF('Drinks List'!EJ$11:EJ$1010, $K786, 'Drinks List'!EI$11:EI$1010))</f>
        <v/>
      </c>
      <c r="BF786" s="21"/>
      <c r="BG786" s="59" t="str">
        <f>IF($K786="", "", SUMIF('Drinks List'!EL$11:EL$1010, $K786, 'Drinks List'!EK$11:EK$1010))</f>
        <v/>
      </c>
      <c r="BH786" s="21"/>
      <c r="BI786" s="59" t="str">
        <f>IF($K786="", "", SUMIF('Drinks List'!EN$11:EN$1010, $K786, 'Drinks List'!EM$11:EM$1010))</f>
        <v/>
      </c>
      <c r="BJ786" s="21"/>
      <c r="BK786" s="59" t="str">
        <f>IF($K786="", "", SUMIF('Drinks List'!EP$11:EP$1010, $K786, 'Drinks List'!EO$11:EO$1010))</f>
        <v/>
      </c>
      <c r="BL786" s="21"/>
      <c r="BM786" s="59" t="str">
        <f>IF($K786="", "", SUMIF('Drinks List'!ER$11:ER$1010, $K786, 'Drinks List'!EQ$11:EQ$1010))</f>
        <v/>
      </c>
      <c r="BN786" s="21"/>
      <c r="BO786" s="65" t="str">
        <f>IF($K786="", "", SUMIF('Drinks List'!ET$11:ET$1010, $K786, 'Drinks List'!ES$11:ES$1010))</f>
        <v/>
      </c>
      <c r="BQ786" s="120" t="str">
        <f t="shared" si="253"/>
        <v/>
      </c>
      <c r="BR786" s="62" t="str">
        <f t="shared" si="254"/>
        <v/>
      </c>
      <c r="BS786" s="76" t="str">
        <f>IF(BQ786="", "", COUNTIF(BQ$11:BQ$1010, "&gt;"&amp;BQ786)+1+COUNTIF(BQ$11:BQ786, BQ786)-1)</f>
        <v/>
      </c>
      <c r="BT786" s="76" t="str">
        <f>IF(BR786="", "", COUNTIF(BR$11:BR$1010, "&lt;"&amp;BR786)+1+COUNTIF(BR$11:BR786, BR786)-1)</f>
        <v/>
      </c>
      <c r="BV786" s="76" t="str">
        <f t="shared" si="255"/>
        <v/>
      </c>
      <c r="BW786" s="124" t="str">
        <f t="shared" si="256"/>
        <v/>
      </c>
      <c r="BX786" s="115" t="str">
        <f t="shared" si="257"/>
        <v/>
      </c>
      <c r="BY786" s="125" t="str">
        <f t="shared" si="258"/>
        <v/>
      </c>
      <c r="CA786" s="106" t="str">
        <f t="shared" si="259"/>
        <v/>
      </c>
      <c r="CB786" s="22" t="str">
        <f t="shared" si="260"/>
        <v/>
      </c>
      <c r="CD786" s="76" t="str">
        <f>IF($J786="", "", IF($BV786=0, "", COUNTIF($J$11:$J$1010, "&lt;"&amp;$J786)+1+COUNTIF($J$11:$J786, $J786)-1))</f>
        <v/>
      </c>
    </row>
    <row r="787" spans="1:82" x14ac:dyDescent="0.25">
      <c r="A787" s="31"/>
      <c r="B787" s="19" t="str">
        <f t="shared" si="241"/>
        <v/>
      </c>
      <c r="C787" s="20" t="str">
        <f t="shared" si="242"/>
        <v/>
      </c>
      <c r="D787" s="29" t="str">
        <f t="shared" si="243"/>
        <v/>
      </c>
      <c r="E787" s="22" t="str">
        <f t="shared" si="244"/>
        <v/>
      </c>
      <c r="F787" s="31"/>
      <c r="G787" s="301"/>
      <c r="H787" s="302"/>
      <c r="I787" s="303"/>
      <c r="J787" s="304"/>
      <c r="K787" s="283"/>
      <c r="L787" s="305"/>
      <c r="M787" s="285"/>
      <c r="N787" s="287"/>
      <c r="O787" s="31"/>
      <c r="P787" s="19" t="str">
        <f t="shared" si="245"/>
        <v/>
      </c>
      <c r="Q787" s="20" t="str">
        <f t="shared" si="246"/>
        <v/>
      </c>
      <c r="R787" s="29" t="str">
        <f t="shared" si="247"/>
        <v/>
      </c>
      <c r="S787" s="22" t="str">
        <f t="shared" si="248"/>
        <v/>
      </c>
      <c r="T787" s="31"/>
      <c r="U787" s="69" t="str">
        <f t="shared" si="249"/>
        <v/>
      </c>
      <c r="V787" s="31"/>
      <c r="X787" s="76" t="str">
        <f t="shared" si="250"/>
        <v/>
      </c>
      <c r="Z787" s="76" t="str">
        <f t="shared" si="251"/>
        <v/>
      </c>
      <c r="AA787" s="76" t="str">
        <f t="shared" si="252"/>
        <v/>
      </c>
      <c r="AC787" s="19" t="str">
        <f>IF($K787="", "", SUMIF('Drinks List'!DH$11:DH$1010, $K787, 'Drinks List'!DG$11:DG$1010))</f>
        <v/>
      </c>
      <c r="AD787" s="21"/>
      <c r="AE787" s="59" t="str">
        <f>IF($K787="", "", SUMIF('Drinks List'!DJ$11:DJ$1010, $K787, 'Drinks List'!DI$11:DI$1010))</f>
        <v/>
      </c>
      <c r="AF787" s="21"/>
      <c r="AG787" s="59" t="str">
        <f>IF($K787="", "", SUMIF('Drinks List'!DL$11:DL$1010, $K787, 'Drinks List'!DK$11:DK$1010))</f>
        <v/>
      </c>
      <c r="AH787" s="21"/>
      <c r="AI787" s="59" t="str">
        <f>IF($K787="", "", SUMIF('Drinks List'!DN$11:DN$1010, $K787, 'Drinks List'!DM$11:DM$1010))</f>
        <v/>
      </c>
      <c r="AJ787" s="21"/>
      <c r="AK787" s="59" t="str">
        <f>IF($K787="", "", SUMIF('Drinks List'!DP$11:DP$1010, $K787, 'Drinks List'!DO$11:DO$1010))</f>
        <v/>
      </c>
      <c r="AL787" s="21"/>
      <c r="AM787" s="59" t="str">
        <f>IF($K787="", "", SUMIF('Drinks List'!DR$11:DR$1010, $K787, 'Drinks List'!DQ$11:DQ$1010))</f>
        <v/>
      </c>
      <c r="AN787" s="21"/>
      <c r="AO787" s="59" t="str">
        <f>IF($K787="", "", SUMIF('Drinks List'!DT$11:DT$1010, $K787, 'Drinks List'!DS$11:DS$1010))</f>
        <v/>
      </c>
      <c r="AP787" s="21"/>
      <c r="AQ787" s="59" t="str">
        <f>IF($K787="", "", SUMIF('Drinks List'!DV$11:DV$1010, $K787, 'Drinks List'!DU$11:DU$1010))</f>
        <v/>
      </c>
      <c r="AR787" s="21"/>
      <c r="AS787" s="59" t="str">
        <f>IF($K787="", "", SUMIF('Drinks List'!DX$11:DX$1010, $K787, 'Drinks List'!DW$11:DW$1010))</f>
        <v/>
      </c>
      <c r="AT787" s="21"/>
      <c r="AU787" s="59" t="str">
        <f>IF($K787="", "", SUMIF('Drinks List'!DZ$11:DZ$1010, $K787, 'Drinks List'!DY$11:DY$1010))</f>
        <v/>
      </c>
      <c r="AV787" s="21"/>
      <c r="AW787" s="59" t="str">
        <f>IF($K787="", "", SUMIF('Drinks List'!EB$11:EB$1010, $K787, 'Drinks List'!EA$11:EA$1010))</f>
        <v/>
      </c>
      <c r="AX787" s="21"/>
      <c r="AY787" s="59" t="str">
        <f>IF($K787="", "", SUMIF('Drinks List'!ED$11:ED$1010, $K787, 'Drinks List'!EC$11:EC$1010))</f>
        <v/>
      </c>
      <c r="AZ787" s="21"/>
      <c r="BA787" s="59" t="str">
        <f>IF($K787="", "", SUMIF('Drinks List'!EF$11:EF$1010, $K787, 'Drinks List'!EE$11:EE$1010))</f>
        <v/>
      </c>
      <c r="BB787" s="21"/>
      <c r="BC787" s="59" t="str">
        <f>IF($K787="", "", SUMIF('Drinks List'!EH$11:EH$1010, $K787, 'Drinks List'!EG$11:EG$1010))</f>
        <v/>
      </c>
      <c r="BD787" s="21"/>
      <c r="BE787" s="59" t="str">
        <f>IF($K787="", "", SUMIF('Drinks List'!EJ$11:EJ$1010, $K787, 'Drinks List'!EI$11:EI$1010))</f>
        <v/>
      </c>
      <c r="BF787" s="21"/>
      <c r="BG787" s="59" t="str">
        <f>IF($K787="", "", SUMIF('Drinks List'!EL$11:EL$1010, $K787, 'Drinks List'!EK$11:EK$1010))</f>
        <v/>
      </c>
      <c r="BH787" s="21"/>
      <c r="BI787" s="59" t="str">
        <f>IF($K787="", "", SUMIF('Drinks List'!EN$11:EN$1010, $K787, 'Drinks List'!EM$11:EM$1010))</f>
        <v/>
      </c>
      <c r="BJ787" s="21"/>
      <c r="BK787" s="59" t="str">
        <f>IF($K787="", "", SUMIF('Drinks List'!EP$11:EP$1010, $K787, 'Drinks List'!EO$11:EO$1010))</f>
        <v/>
      </c>
      <c r="BL787" s="21"/>
      <c r="BM787" s="59" t="str">
        <f>IF($K787="", "", SUMIF('Drinks List'!ER$11:ER$1010, $K787, 'Drinks List'!EQ$11:EQ$1010))</f>
        <v/>
      </c>
      <c r="BN787" s="21"/>
      <c r="BO787" s="65" t="str">
        <f>IF($K787="", "", SUMIF('Drinks List'!ET$11:ET$1010, $K787, 'Drinks List'!ES$11:ES$1010))</f>
        <v/>
      </c>
      <c r="BQ787" s="120" t="str">
        <f t="shared" si="253"/>
        <v/>
      </c>
      <c r="BR787" s="62" t="str">
        <f t="shared" si="254"/>
        <v/>
      </c>
      <c r="BS787" s="76" t="str">
        <f>IF(BQ787="", "", COUNTIF(BQ$11:BQ$1010, "&gt;"&amp;BQ787)+1+COUNTIF(BQ$11:BQ787, BQ787)-1)</f>
        <v/>
      </c>
      <c r="BT787" s="76" t="str">
        <f>IF(BR787="", "", COUNTIF(BR$11:BR$1010, "&lt;"&amp;BR787)+1+COUNTIF(BR$11:BR787, BR787)-1)</f>
        <v/>
      </c>
      <c r="BV787" s="76" t="str">
        <f t="shared" si="255"/>
        <v/>
      </c>
      <c r="BW787" s="124" t="str">
        <f t="shared" si="256"/>
        <v/>
      </c>
      <c r="BX787" s="115" t="str">
        <f t="shared" si="257"/>
        <v/>
      </c>
      <c r="BY787" s="125" t="str">
        <f t="shared" si="258"/>
        <v/>
      </c>
      <c r="CA787" s="106" t="str">
        <f t="shared" si="259"/>
        <v/>
      </c>
      <c r="CB787" s="22" t="str">
        <f t="shared" si="260"/>
        <v/>
      </c>
      <c r="CD787" s="76" t="str">
        <f>IF($J787="", "", IF($BV787=0, "", COUNTIF($J$11:$J$1010, "&lt;"&amp;$J787)+1+COUNTIF($J$11:$J787, $J787)-1))</f>
        <v/>
      </c>
    </row>
    <row r="788" spans="1:82" x14ac:dyDescent="0.25">
      <c r="A788" s="31"/>
      <c r="B788" s="19" t="str">
        <f t="shared" si="241"/>
        <v/>
      </c>
      <c r="C788" s="20" t="str">
        <f t="shared" si="242"/>
        <v/>
      </c>
      <c r="D788" s="29" t="str">
        <f t="shared" si="243"/>
        <v/>
      </c>
      <c r="E788" s="22" t="str">
        <f t="shared" si="244"/>
        <v/>
      </c>
      <c r="F788" s="31"/>
      <c r="G788" s="301"/>
      <c r="H788" s="302"/>
      <c r="I788" s="303"/>
      <c r="J788" s="304"/>
      <c r="K788" s="283"/>
      <c r="L788" s="305"/>
      <c r="M788" s="285"/>
      <c r="N788" s="287"/>
      <c r="O788" s="31"/>
      <c r="P788" s="19" t="str">
        <f t="shared" si="245"/>
        <v/>
      </c>
      <c r="Q788" s="20" t="str">
        <f t="shared" si="246"/>
        <v/>
      </c>
      <c r="R788" s="29" t="str">
        <f t="shared" si="247"/>
        <v/>
      </c>
      <c r="S788" s="22" t="str">
        <f t="shared" si="248"/>
        <v/>
      </c>
      <c r="T788" s="31"/>
      <c r="U788" s="69" t="str">
        <f t="shared" si="249"/>
        <v/>
      </c>
      <c r="V788" s="31"/>
      <c r="X788" s="76" t="str">
        <f t="shared" si="250"/>
        <v/>
      </c>
      <c r="Z788" s="76" t="str">
        <f t="shared" si="251"/>
        <v/>
      </c>
      <c r="AA788" s="76" t="str">
        <f t="shared" si="252"/>
        <v/>
      </c>
      <c r="AC788" s="19" t="str">
        <f>IF($K788="", "", SUMIF('Drinks List'!DH$11:DH$1010, $K788, 'Drinks List'!DG$11:DG$1010))</f>
        <v/>
      </c>
      <c r="AD788" s="21"/>
      <c r="AE788" s="59" t="str">
        <f>IF($K788="", "", SUMIF('Drinks List'!DJ$11:DJ$1010, $K788, 'Drinks List'!DI$11:DI$1010))</f>
        <v/>
      </c>
      <c r="AF788" s="21"/>
      <c r="AG788" s="59" t="str">
        <f>IF($K788="", "", SUMIF('Drinks List'!DL$11:DL$1010, $K788, 'Drinks List'!DK$11:DK$1010))</f>
        <v/>
      </c>
      <c r="AH788" s="21"/>
      <c r="AI788" s="59" t="str">
        <f>IF($K788="", "", SUMIF('Drinks List'!DN$11:DN$1010, $K788, 'Drinks List'!DM$11:DM$1010))</f>
        <v/>
      </c>
      <c r="AJ788" s="21"/>
      <c r="AK788" s="59" t="str">
        <f>IF($K788="", "", SUMIF('Drinks List'!DP$11:DP$1010, $K788, 'Drinks List'!DO$11:DO$1010))</f>
        <v/>
      </c>
      <c r="AL788" s="21"/>
      <c r="AM788" s="59" t="str">
        <f>IF($K788="", "", SUMIF('Drinks List'!DR$11:DR$1010, $K788, 'Drinks List'!DQ$11:DQ$1010))</f>
        <v/>
      </c>
      <c r="AN788" s="21"/>
      <c r="AO788" s="59" t="str">
        <f>IF($K788="", "", SUMIF('Drinks List'!DT$11:DT$1010, $K788, 'Drinks List'!DS$11:DS$1010))</f>
        <v/>
      </c>
      <c r="AP788" s="21"/>
      <c r="AQ788" s="59" t="str">
        <f>IF($K788="", "", SUMIF('Drinks List'!DV$11:DV$1010, $K788, 'Drinks List'!DU$11:DU$1010))</f>
        <v/>
      </c>
      <c r="AR788" s="21"/>
      <c r="AS788" s="59" t="str">
        <f>IF($K788="", "", SUMIF('Drinks List'!DX$11:DX$1010, $K788, 'Drinks List'!DW$11:DW$1010))</f>
        <v/>
      </c>
      <c r="AT788" s="21"/>
      <c r="AU788" s="59" t="str">
        <f>IF($K788="", "", SUMIF('Drinks List'!DZ$11:DZ$1010, $K788, 'Drinks List'!DY$11:DY$1010))</f>
        <v/>
      </c>
      <c r="AV788" s="21"/>
      <c r="AW788" s="59" t="str">
        <f>IF($K788="", "", SUMIF('Drinks List'!EB$11:EB$1010, $K788, 'Drinks List'!EA$11:EA$1010))</f>
        <v/>
      </c>
      <c r="AX788" s="21"/>
      <c r="AY788" s="59" t="str">
        <f>IF($K788="", "", SUMIF('Drinks List'!ED$11:ED$1010, $K788, 'Drinks List'!EC$11:EC$1010))</f>
        <v/>
      </c>
      <c r="AZ788" s="21"/>
      <c r="BA788" s="59" t="str">
        <f>IF($K788="", "", SUMIF('Drinks List'!EF$11:EF$1010, $K788, 'Drinks List'!EE$11:EE$1010))</f>
        <v/>
      </c>
      <c r="BB788" s="21"/>
      <c r="BC788" s="59" t="str">
        <f>IF($K788="", "", SUMIF('Drinks List'!EH$11:EH$1010, $K788, 'Drinks List'!EG$11:EG$1010))</f>
        <v/>
      </c>
      <c r="BD788" s="21"/>
      <c r="BE788" s="59" t="str">
        <f>IF($K788="", "", SUMIF('Drinks List'!EJ$11:EJ$1010, $K788, 'Drinks List'!EI$11:EI$1010))</f>
        <v/>
      </c>
      <c r="BF788" s="21"/>
      <c r="BG788" s="59" t="str">
        <f>IF($K788="", "", SUMIF('Drinks List'!EL$11:EL$1010, $K788, 'Drinks List'!EK$11:EK$1010))</f>
        <v/>
      </c>
      <c r="BH788" s="21"/>
      <c r="BI788" s="59" t="str">
        <f>IF($K788="", "", SUMIF('Drinks List'!EN$11:EN$1010, $K788, 'Drinks List'!EM$11:EM$1010))</f>
        <v/>
      </c>
      <c r="BJ788" s="21"/>
      <c r="BK788" s="59" t="str">
        <f>IF($K788="", "", SUMIF('Drinks List'!EP$11:EP$1010, $K788, 'Drinks List'!EO$11:EO$1010))</f>
        <v/>
      </c>
      <c r="BL788" s="21"/>
      <c r="BM788" s="59" t="str">
        <f>IF($K788="", "", SUMIF('Drinks List'!ER$11:ER$1010, $K788, 'Drinks List'!EQ$11:EQ$1010))</f>
        <v/>
      </c>
      <c r="BN788" s="21"/>
      <c r="BO788" s="65" t="str">
        <f>IF($K788="", "", SUMIF('Drinks List'!ET$11:ET$1010, $K788, 'Drinks List'!ES$11:ES$1010))</f>
        <v/>
      </c>
      <c r="BQ788" s="120" t="str">
        <f t="shared" si="253"/>
        <v/>
      </c>
      <c r="BR788" s="62" t="str">
        <f t="shared" si="254"/>
        <v/>
      </c>
      <c r="BS788" s="76" t="str">
        <f>IF(BQ788="", "", COUNTIF(BQ$11:BQ$1010, "&gt;"&amp;BQ788)+1+COUNTIF(BQ$11:BQ788, BQ788)-1)</f>
        <v/>
      </c>
      <c r="BT788" s="76" t="str">
        <f>IF(BR788="", "", COUNTIF(BR$11:BR$1010, "&lt;"&amp;BR788)+1+COUNTIF(BR$11:BR788, BR788)-1)</f>
        <v/>
      </c>
      <c r="BV788" s="76" t="str">
        <f t="shared" si="255"/>
        <v/>
      </c>
      <c r="BW788" s="124" t="str">
        <f t="shared" si="256"/>
        <v/>
      </c>
      <c r="BX788" s="115" t="str">
        <f t="shared" si="257"/>
        <v/>
      </c>
      <c r="BY788" s="125" t="str">
        <f t="shared" si="258"/>
        <v/>
      </c>
      <c r="CA788" s="106" t="str">
        <f t="shared" si="259"/>
        <v/>
      </c>
      <c r="CB788" s="22" t="str">
        <f t="shared" si="260"/>
        <v/>
      </c>
      <c r="CD788" s="76" t="str">
        <f>IF($J788="", "", IF($BV788=0, "", COUNTIF($J$11:$J$1010, "&lt;"&amp;$J788)+1+COUNTIF($J$11:$J788, $J788)-1))</f>
        <v/>
      </c>
    </row>
    <row r="789" spans="1:82" x14ac:dyDescent="0.25">
      <c r="A789" s="31"/>
      <c r="B789" s="19" t="str">
        <f t="shared" si="241"/>
        <v/>
      </c>
      <c r="C789" s="20" t="str">
        <f t="shared" si="242"/>
        <v/>
      </c>
      <c r="D789" s="29" t="str">
        <f t="shared" si="243"/>
        <v/>
      </c>
      <c r="E789" s="22" t="str">
        <f t="shared" si="244"/>
        <v/>
      </c>
      <c r="F789" s="31"/>
      <c r="G789" s="301"/>
      <c r="H789" s="302"/>
      <c r="I789" s="303"/>
      <c r="J789" s="304"/>
      <c r="K789" s="283"/>
      <c r="L789" s="305"/>
      <c r="M789" s="285"/>
      <c r="N789" s="287"/>
      <c r="O789" s="31"/>
      <c r="P789" s="19" t="str">
        <f t="shared" si="245"/>
        <v/>
      </c>
      <c r="Q789" s="20" t="str">
        <f t="shared" si="246"/>
        <v/>
      </c>
      <c r="R789" s="29" t="str">
        <f t="shared" si="247"/>
        <v/>
      </c>
      <c r="S789" s="22" t="str">
        <f t="shared" si="248"/>
        <v/>
      </c>
      <c r="T789" s="31"/>
      <c r="U789" s="69" t="str">
        <f t="shared" si="249"/>
        <v/>
      </c>
      <c r="V789" s="31"/>
      <c r="X789" s="76" t="str">
        <f t="shared" si="250"/>
        <v/>
      </c>
      <c r="Z789" s="76" t="str">
        <f t="shared" si="251"/>
        <v/>
      </c>
      <c r="AA789" s="76" t="str">
        <f t="shared" si="252"/>
        <v/>
      </c>
      <c r="AC789" s="19" t="str">
        <f>IF($K789="", "", SUMIF('Drinks List'!DH$11:DH$1010, $K789, 'Drinks List'!DG$11:DG$1010))</f>
        <v/>
      </c>
      <c r="AD789" s="21"/>
      <c r="AE789" s="59" t="str">
        <f>IF($K789="", "", SUMIF('Drinks List'!DJ$11:DJ$1010, $K789, 'Drinks List'!DI$11:DI$1010))</f>
        <v/>
      </c>
      <c r="AF789" s="21"/>
      <c r="AG789" s="59" t="str">
        <f>IF($K789="", "", SUMIF('Drinks List'!DL$11:DL$1010, $K789, 'Drinks List'!DK$11:DK$1010))</f>
        <v/>
      </c>
      <c r="AH789" s="21"/>
      <c r="AI789" s="59" t="str">
        <f>IF($K789="", "", SUMIF('Drinks List'!DN$11:DN$1010, $K789, 'Drinks List'!DM$11:DM$1010))</f>
        <v/>
      </c>
      <c r="AJ789" s="21"/>
      <c r="AK789" s="59" t="str">
        <f>IF($K789="", "", SUMIF('Drinks List'!DP$11:DP$1010, $K789, 'Drinks List'!DO$11:DO$1010))</f>
        <v/>
      </c>
      <c r="AL789" s="21"/>
      <c r="AM789" s="59" t="str">
        <f>IF($K789="", "", SUMIF('Drinks List'!DR$11:DR$1010, $K789, 'Drinks List'!DQ$11:DQ$1010))</f>
        <v/>
      </c>
      <c r="AN789" s="21"/>
      <c r="AO789" s="59" t="str">
        <f>IF($K789="", "", SUMIF('Drinks List'!DT$11:DT$1010, $K789, 'Drinks List'!DS$11:DS$1010))</f>
        <v/>
      </c>
      <c r="AP789" s="21"/>
      <c r="AQ789" s="59" t="str">
        <f>IF($K789="", "", SUMIF('Drinks List'!DV$11:DV$1010, $K789, 'Drinks List'!DU$11:DU$1010))</f>
        <v/>
      </c>
      <c r="AR789" s="21"/>
      <c r="AS789" s="59" t="str">
        <f>IF($K789="", "", SUMIF('Drinks List'!DX$11:DX$1010, $K789, 'Drinks List'!DW$11:DW$1010))</f>
        <v/>
      </c>
      <c r="AT789" s="21"/>
      <c r="AU789" s="59" t="str">
        <f>IF($K789="", "", SUMIF('Drinks List'!DZ$11:DZ$1010, $K789, 'Drinks List'!DY$11:DY$1010))</f>
        <v/>
      </c>
      <c r="AV789" s="21"/>
      <c r="AW789" s="59" t="str">
        <f>IF($K789="", "", SUMIF('Drinks List'!EB$11:EB$1010, $K789, 'Drinks List'!EA$11:EA$1010))</f>
        <v/>
      </c>
      <c r="AX789" s="21"/>
      <c r="AY789" s="59" t="str">
        <f>IF($K789="", "", SUMIF('Drinks List'!ED$11:ED$1010, $K789, 'Drinks List'!EC$11:EC$1010))</f>
        <v/>
      </c>
      <c r="AZ789" s="21"/>
      <c r="BA789" s="59" t="str">
        <f>IF($K789="", "", SUMIF('Drinks List'!EF$11:EF$1010, $K789, 'Drinks List'!EE$11:EE$1010))</f>
        <v/>
      </c>
      <c r="BB789" s="21"/>
      <c r="BC789" s="59" t="str">
        <f>IF($K789="", "", SUMIF('Drinks List'!EH$11:EH$1010, $K789, 'Drinks List'!EG$11:EG$1010))</f>
        <v/>
      </c>
      <c r="BD789" s="21"/>
      <c r="BE789" s="59" t="str">
        <f>IF($K789="", "", SUMIF('Drinks List'!EJ$11:EJ$1010, $K789, 'Drinks List'!EI$11:EI$1010))</f>
        <v/>
      </c>
      <c r="BF789" s="21"/>
      <c r="BG789" s="59" t="str">
        <f>IF($K789="", "", SUMIF('Drinks List'!EL$11:EL$1010, $K789, 'Drinks List'!EK$11:EK$1010))</f>
        <v/>
      </c>
      <c r="BH789" s="21"/>
      <c r="BI789" s="59" t="str">
        <f>IF($K789="", "", SUMIF('Drinks List'!EN$11:EN$1010, $K789, 'Drinks List'!EM$11:EM$1010))</f>
        <v/>
      </c>
      <c r="BJ789" s="21"/>
      <c r="BK789" s="59" t="str">
        <f>IF($K789="", "", SUMIF('Drinks List'!EP$11:EP$1010, $K789, 'Drinks List'!EO$11:EO$1010))</f>
        <v/>
      </c>
      <c r="BL789" s="21"/>
      <c r="BM789" s="59" t="str">
        <f>IF($K789="", "", SUMIF('Drinks List'!ER$11:ER$1010, $K789, 'Drinks List'!EQ$11:EQ$1010))</f>
        <v/>
      </c>
      <c r="BN789" s="21"/>
      <c r="BO789" s="65" t="str">
        <f>IF($K789="", "", SUMIF('Drinks List'!ET$11:ET$1010, $K789, 'Drinks List'!ES$11:ES$1010))</f>
        <v/>
      </c>
      <c r="BQ789" s="120" t="str">
        <f t="shared" si="253"/>
        <v/>
      </c>
      <c r="BR789" s="62" t="str">
        <f t="shared" si="254"/>
        <v/>
      </c>
      <c r="BS789" s="76" t="str">
        <f>IF(BQ789="", "", COUNTIF(BQ$11:BQ$1010, "&gt;"&amp;BQ789)+1+COUNTIF(BQ$11:BQ789, BQ789)-1)</f>
        <v/>
      </c>
      <c r="BT789" s="76" t="str">
        <f>IF(BR789="", "", COUNTIF(BR$11:BR$1010, "&lt;"&amp;BR789)+1+COUNTIF(BR$11:BR789, BR789)-1)</f>
        <v/>
      </c>
      <c r="BV789" s="76" t="str">
        <f t="shared" si="255"/>
        <v/>
      </c>
      <c r="BW789" s="124" t="str">
        <f t="shared" si="256"/>
        <v/>
      </c>
      <c r="BX789" s="115" t="str">
        <f t="shared" si="257"/>
        <v/>
      </c>
      <c r="BY789" s="125" t="str">
        <f t="shared" si="258"/>
        <v/>
      </c>
      <c r="CA789" s="106" t="str">
        <f t="shared" si="259"/>
        <v/>
      </c>
      <c r="CB789" s="22" t="str">
        <f t="shared" si="260"/>
        <v/>
      </c>
      <c r="CD789" s="76" t="str">
        <f>IF($J789="", "", IF($BV789=0, "", COUNTIF($J$11:$J$1010, "&lt;"&amp;$J789)+1+COUNTIF($J$11:$J789, $J789)-1))</f>
        <v/>
      </c>
    </row>
    <row r="790" spans="1:82" x14ac:dyDescent="0.25">
      <c r="A790" s="31"/>
      <c r="B790" s="19" t="str">
        <f t="shared" si="241"/>
        <v/>
      </c>
      <c r="C790" s="20" t="str">
        <f t="shared" si="242"/>
        <v/>
      </c>
      <c r="D790" s="29" t="str">
        <f t="shared" si="243"/>
        <v/>
      </c>
      <c r="E790" s="22" t="str">
        <f t="shared" si="244"/>
        <v/>
      </c>
      <c r="F790" s="31"/>
      <c r="G790" s="301"/>
      <c r="H790" s="302"/>
      <c r="I790" s="303"/>
      <c r="J790" s="304"/>
      <c r="K790" s="283"/>
      <c r="L790" s="305"/>
      <c r="M790" s="285"/>
      <c r="N790" s="287"/>
      <c r="O790" s="31"/>
      <c r="P790" s="19" t="str">
        <f t="shared" si="245"/>
        <v/>
      </c>
      <c r="Q790" s="20" t="str">
        <f t="shared" si="246"/>
        <v/>
      </c>
      <c r="R790" s="29" t="str">
        <f t="shared" si="247"/>
        <v/>
      </c>
      <c r="S790" s="22" t="str">
        <f t="shared" si="248"/>
        <v/>
      </c>
      <c r="T790" s="31"/>
      <c r="U790" s="69" t="str">
        <f t="shared" si="249"/>
        <v/>
      </c>
      <c r="V790" s="31"/>
      <c r="X790" s="76" t="str">
        <f t="shared" si="250"/>
        <v/>
      </c>
      <c r="Z790" s="76" t="str">
        <f t="shared" si="251"/>
        <v/>
      </c>
      <c r="AA790" s="76" t="str">
        <f t="shared" si="252"/>
        <v/>
      </c>
      <c r="AC790" s="19" t="str">
        <f>IF($K790="", "", SUMIF('Drinks List'!DH$11:DH$1010, $K790, 'Drinks List'!DG$11:DG$1010))</f>
        <v/>
      </c>
      <c r="AD790" s="21"/>
      <c r="AE790" s="59" t="str">
        <f>IF($K790="", "", SUMIF('Drinks List'!DJ$11:DJ$1010, $K790, 'Drinks List'!DI$11:DI$1010))</f>
        <v/>
      </c>
      <c r="AF790" s="21"/>
      <c r="AG790" s="59" t="str">
        <f>IF($K790="", "", SUMIF('Drinks List'!DL$11:DL$1010, $K790, 'Drinks List'!DK$11:DK$1010))</f>
        <v/>
      </c>
      <c r="AH790" s="21"/>
      <c r="AI790" s="59" t="str">
        <f>IF($K790="", "", SUMIF('Drinks List'!DN$11:DN$1010, $K790, 'Drinks List'!DM$11:DM$1010))</f>
        <v/>
      </c>
      <c r="AJ790" s="21"/>
      <c r="AK790" s="59" t="str">
        <f>IF($K790="", "", SUMIF('Drinks List'!DP$11:DP$1010, $K790, 'Drinks List'!DO$11:DO$1010))</f>
        <v/>
      </c>
      <c r="AL790" s="21"/>
      <c r="AM790" s="59" t="str">
        <f>IF($K790="", "", SUMIF('Drinks List'!DR$11:DR$1010, $K790, 'Drinks List'!DQ$11:DQ$1010))</f>
        <v/>
      </c>
      <c r="AN790" s="21"/>
      <c r="AO790" s="59" t="str">
        <f>IF($K790="", "", SUMIF('Drinks List'!DT$11:DT$1010, $K790, 'Drinks List'!DS$11:DS$1010))</f>
        <v/>
      </c>
      <c r="AP790" s="21"/>
      <c r="AQ790" s="59" t="str">
        <f>IF($K790="", "", SUMIF('Drinks List'!DV$11:DV$1010, $K790, 'Drinks List'!DU$11:DU$1010))</f>
        <v/>
      </c>
      <c r="AR790" s="21"/>
      <c r="AS790" s="59" t="str">
        <f>IF($K790="", "", SUMIF('Drinks List'!DX$11:DX$1010, $K790, 'Drinks List'!DW$11:DW$1010))</f>
        <v/>
      </c>
      <c r="AT790" s="21"/>
      <c r="AU790" s="59" t="str">
        <f>IF($K790="", "", SUMIF('Drinks List'!DZ$11:DZ$1010, $K790, 'Drinks List'!DY$11:DY$1010))</f>
        <v/>
      </c>
      <c r="AV790" s="21"/>
      <c r="AW790" s="59" t="str">
        <f>IF($K790="", "", SUMIF('Drinks List'!EB$11:EB$1010, $K790, 'Drinks List'!EA$11:EA$1010))</f>
        <v/>
      </c>
      <c r="AX790" s="21"/>
      <c r="AY790" s="59" t="str">
        <f>IF($K790="", "", SUMIF('Drinks List'!ED$11:ED$1010, $K790, 'Drinks List'!EC$11:EC$1010))</f>
        <v/>
      </c>
      <c r="AZ790" s="21"/>
      <c r="BA790" s="59" t="str">
        <f>IF($K790="", "", SUMIF('Drinks List'!EF$11:EF$1010, $K790, 'Drinks List'!EE$11:EE$1010))</f>
        <v/>
      </c>
      <c r="BB790" s="21"/>
      <c r="BC790" s="59" t="str">
        <f>IF($K790="", "", SUMIF('Drinks List'!EH$11:EH$1010, $K790, 'Drinks List'!EG$11:EG$1010))</f>
        <v/>
      </c>
      <c r="BD790" s="21"/>
      <c r="BE790" s="59" t="str">
        <f>IF($K790="", "", SUMIF('Drinks List'!EJ$11:EJ$1010, $K790, 'Drinks List'!EI$11:EI$1010))</f>
        <v/>
      </c>
      <c r="BF790" s="21"/>
      <c r="BG790" s="59" t="str">
        <f>IF($K790="", "", SUMIF('Drinks List'!EL$11:EL$1010, $K790, 'Drinks List'!EK$11:EK$1010))</f>
        <v/>
      </c>
      <c r="BH790" s="21"/>
      <c r="BI790" s="59" t="str">
        <f>IF($K790="", "", SUMIF('Drinks List'!EN$11:EN$1010, $K790, 'Drinks List'!EM$11:EM$1010))</f>
        <v/>
      </c>
      <c r="BJ790" s="21"/>
      <c r="BK790" s="59" t="str">
        <f>IF($K790="", "", SUMIF('Drinks List'!EP$11:EP$1010, $K790, 'Drinks List'!EO$11:EO$1010))</f>
        <v/>
      </c>
      <c r="BL790" s="21"/>
      <c r="BM790" s="59" t="str">
        <f>IF($K790="", "", SUMIF('Drinks List'!ER$11:ER$1010, $K790, 'Drinks List'!EQ$11:EQ$1010))</f>
        <v/>
      </c>
      <c r="BN790" s="21"/>
      <c r="BO790" s="65" t="str">
        <f>IF($K790="", "", SUMIF('Drinks List'!ET$11:ET$1010, $K790, 'Drinks List'!ES$11:ES$1010))</f>
        <v/>
      </c>
      <c r="BQ790" s="120" t="str">
        <f t="shared" si="253"/>
        <v/>
      </c>
      <c r="BR790" s="62" t="str">
        <f t="shared" si="254"/>
        <v/>
      </c>
      <c r="BS790" s="76" t="str">
        <f>IF(BQ790="", "", COUNTIF(BQ$11:BQ$1010, "&gt;"&amp;BQ790)+1+COUNTIF(BQ$11:BQ790, BQ790)-1)</f>
        <v/>
      </c>
      <c r="BT790" s="76" t="str">
        <f>IF(BR790="", "", COUNTIF(BR$11:BR$1010, "&lt;"&amp;BR790)+1+COUNTIF(BR$11:BR790, BR790)-1)</f>
        <v/>
      </c>
      <c r="BV790" s="76" t="str">
        <f t="shared" si="255"/>
        <v/>
      </c>
      <c r="BW790" s="124" t="str">
        <f t="shared" si="256"/>
        <v/>
      </c>
      <c r="BX790" s="115" t="str">
        <f t="shared" si="257"/>
        <v/>
      </c>
      <c r="BY790" s="125" t="str">
        <f t="shared" si="258"/>
        <v/>
      </c>
      <c r="CA790" s="106" t="str">
        <f t="shared" si="259"/>
        <v/>
      </c>
      <c r="CB790" s="22" t="str">
        <f t="shared" si="260"/>
        <v/>
      </c>
      <c r="CD790" s="76" t="str">
        <f>IF($J790="", "", IF($BV790=0, "", COUNTIF($J$11:$J$1010, "&lt;"&amp;$J790)+1+COUNTIF($J$11:$J790, $J790)-1))</f>
        <v/>
      </c>
    </row>
    <row r="791" spans="1:82" x14ac:dyDescent="0.25">
      <c r="A791" s="31"/>
      <c r="B791" s="19" t="str">
        <f t="shared" si="241"/>
        <v/>
      </c>
      <c r="C791" s="20" t="str">
        <f t="shared" si="242"/>
        <v/>
      </c>
      <c r="D791" s="29" t="str">
        <f t="shared" si="243"/>
        <v/>
      </c>
      <c r="E791" s="22" t="str">
        <f t="shared" si="244"/>
        <v/>
      </c>
      <c r="F791" s="31"/>
      <c r="G791" s="301"/>
      <c r="H791" s="302"/>
      <c r="I791" s="303"/>
      <c r="J791" s="304"/>
      <c r="K791" s="283"/>
      <c r="L791" s="305"/>
      <c r="M791" s="285"/>
      <c r="N791" s="287"/>
      <c r="O791" s="31"/>
      <c r="P791" s="19" t="str">
        <f t="shared" si="245"/>
        <v/>
      </c>
      <c r="Q791" s="20" t="str">
        <f t="shared" si="246"/>
        <v/>
      </c>
      <c r="R791" s="29" t="str">
        <f t="shared" si="247"/>
        <v/>
      </c>
      <c r="S791" s="22" t="str">
        <f t="shared" si="248"/>
        <v/>
      </c>
      <c r="T791" s="31"/>
      <c r="U791" s="69" t="str">
        <f t="shared" si="249"/>
        <v/>
      </c>
      <c r="V791" s="31"/>
      <c r="X791" s="76" t="str">
        <f t="shared" si="250"/>
        <v/>
      </c>
      <c r="Z791" s="76" t="str">
        <f t="shared" si="251"/>
        <v/>
      </c>
      <c r="AA791" s="76" t="str">
        <f t="shared" si="252"/>
        <v/>
      </c>
      <c r="AC791" s="19" t="str">
        <f>IF($K791="", "", SUMIF('Drinks List'!DH$11:DH$1010, $K791, 'Drinks List'!DG$11:DG$1010))</f>
        <v/>
      </c>
      <c r="AD791" s="21"/>
      <c r="AE791" s="59" t="str">
        <f>IF($K791="", "", SUMIF('Drinks List'!DJ$11:DJ$1010, $K791, 'Drinks List'!DI$11:DI$1010))</f>
        <v/>
      </c>
      <c r="AF791" s="21"/>
      <c r="AG791" s="59" t="str">
        <f>IF($K791="", "", SUMIF('Drinks List'!DL$11:DL$1010, $K791, 'Drinks List'!DK$11:DK$1010))</f>
        <v/>
      </c>
      <c r="AH791" s="21"/>
      <c r="AI791" s="59" t="str">
        <f>IF($K791="", "", SUMIF('Drinks List'!DN$11:DN$1010, $K791, 'Drinks List'!DM$11:DM$1010))</f>
        <v/>
      </c>
      <c r="AJ791" s="21"/>
      <c r="AK791" s="59" t="str">
        <f>IF($K791="", "", SUMIF('Drinks List'!DP$11:DP$1010, $K791, 'Drinks List'!DO$11:DO$1010))</f>
        <v/>
      </c>
      <c r="AL791" s="21"/>
      <c r="AM791" s="59" t="str">
        <f>IF($K791="", "", SUMIF('Drinks List'!DR$11:DR$1010, $K791, 'Drinks List'!DQ$11:DQ$1010))</f>
        <v/>
      </c>
      <c r="AN791" s="21"/>
      <c r="AO791" s="59" t="str">
        <f>IF($K791="", "", SUMIF('Drinks List'!DT$11:DT$1010, $K791, 'Drinks List'!DS$11:DS$1010))</f>
        <v/>
      </c>
      <c r="AP791" s="21"/>
      <c r="AQ791" s="59" t="str">
        <f>IF($K791="", "", SUMIF('Drinks List'!DV$11:DV$1010, $K791, 'Drinks List'!DU$11:DU$1010))</f>
        <v/>
      </c>
      <c r="AR791" s="21"/>
      <c r="AS791" s="59" t="str">
        <f>IF($K791="", "", SUMIF('Drinks List'!DX$11:DX$1010, $K791, 'Drinks List'!DW$11:DW$1010))</f>
        <v/>
      </c>
      <c r="AT791" s="21"/>
      <c r="AU791" s="59" t="str">
        <f>IF($K791="", "", SUMIF('Drinks List'!DZ$11:DZ$1010, $K791, 'Drinks List'!DY$11:DY$1010))</f>
        <v/>
      </c>
      <c r="AV791" s="21"/>
      <c r="AW791" s="59" t="str">
        <f>IF($K791="", "", SUMIF('Drinks List'!EB$11:EB$1010, $K791, 'Drinks List'!EA$11:EA$1010))</f>
        <v/>
      </c>
      <c r="AX791" s="21"/>
      <c r="AY791" s="59" t="str">
        <f>IF($K791="", "", SUMIF('Drinks List'!ED$11:ED$1010, $K791, 'Drinks List'!EC$11:EC$1010))</f>
        <v/>
      </c>
      <c r="AZ791" s="21"/>
      <c r="BA791" s="59" t="str">
        <f>IF($K791="", "", SUMIF('Drinks List'!EF$11:EF$1010, $K791, 'Drinks List'!EE$11:EE$1010))</f>
        <v/>
      </c>
      <c r="BB791" s="21"/>
      <c r="BC791" s="59" t="str">
        <f>IF($K791="", "", SUMIF('Drinks List'!EH$11:EH$1010, $K791, 'Drinks List'!EG$11:EG$1010))</f>
        <v/>
      </c>
      <c r="BD791" s="21"/>
      <c r="BE791" s="59" t="str">
        <f>IF($K791="", "", SUMIF('Drinks List'!EJ$11:EJ$1010, $K791, 'Drinks List'!EI$11:EI$1010))</f>
        <v/>
      </c>
      <c r="BF791" s="21"/>
      <c r="BG791" s="59" t="str">
        <f>IF($K791="", "", SUMIF('Drinks List'!EL$11:EL$1010, $K791, 'Drinks List'!EK$11:EK$1010))</f>
        <v/>
      </c>
      <c r="BH791" s="21"/>
      <c r="BI791" s="59" t="str">
        <f>IF($K791="", "", SUMIF('Drinks List'!EN$11:EN$1010, $K791, 'Drinks List'!EM$11:EM$1010))</f>
        <v/>
      </c>
      <c r="BJ791" s="21"/>
      <c r="BK791" s="59" t="str">
        <f>IF($K791="", "", SUMIF('Drinks List'!EP$11:EP$1010, $K791, 'Drinks List'!EO$11:EO$1010))</f>
        <v/>
      </c>
      <c r="BL791" s="21"/>
      <c r="BM791" s="59" t="str">
        <f>IF($K791="", "", SUMIF('Drinks List'!ER$11:ER$1010, $K791, 'Drinks List'!EQ$11:EQ$1010))</f>
        <v/>
      </c>
      <c r="BN791" s="21"/>
      <c r="BO791" s="65" t="str">
        <f>IF($K791="", "", SUMIF('Drinks List'!ET$11:ET$1010, $K791, 'Drinks List'!ES$11:ES$1010))</f>
        <v/>
      </c>
      <c r="BQ791" s="120" t="str">
        <f t="shared" si="253"/>
        <v/>
      </c>
      <c r="BR791" s="62" t="str">
        <f t="shared" si="254"/>
        <v/>
      </c>
      <c r="BS791" s="76" t="str">
        <f>IF(BQ791="", "", COUNTIF(BQ$11:BQ$1010, "&gt;"&amp;BQ791)+1+COUNTIF(BQ$11:BQ791, BQ791)-1)</f>
        <v/>
      </c>
      <c r="BT791" s="76" t="str">
        <f>IF(BR791="", "", COUNTIF(BR$11:BR$1010, "&lt;"&amp;BR791)+1+COUNTIF(BR$11:BR791, BR791)-1)</f>
        <v/>
      </c>
      <c r="BV791" s="76" t="str">
        <f t="shared" si="255"/>
        <v/>
      </c>
      <c r="BW791" s="124" t="str">
        <f t="shared" si="256"/>
        <v/>
      </c>
      <c r="BX791" s="115" t="str">
        <f t="shared" si="257"/>
        <v/>
      </c>
      <c r="BY791" s="125" t="str">
        <f t="shared" si="258"/>
        <v/>
      </c>
      <c r="CA791" s="106" t="str">
        <f t="shared" si="259"/>
        <v/>
      </c>
      <c r="CB791" s="22" t="str">
        <f t="shared" si="260"/>
        <v/>
      </c>
      <c r="CD791" s="76" t="str">
        <f>IF($J791="", "", IF($BV791=0, "", COUNTIF($J$11:$J$1010, "&lt;"&amp;$J791)+1+COUNTIF($J$11:$J791, $J791)-1))</f>
        <v/>
      </c>
    </row>
    <row r="792" spans="1:82" x14ac:dyDescent="0.25">
      <c r="A792" s="31"/>
      <c r="B792" s="19" t="str">
        <f t="shared" si="241"/>
        <v/>
      </c>
      <c r="C792" s="20" t="str">
        <f t="shared" si="242"/>
        <v/>
      </c>
      <c r="D792" s="29" t="str">
        <f t="shared" si="243"/>
        <v/>
      </c>
      <c r="E792" s="22" t="str">
        <f t="shared" si="244"/>
        <v/>
      </c>
      <c r="F792" s="31"/>
      <c r="G792" s="301"/>
      <c r="H792" s="302"/>
      <c r="I792" s="303"/>
      <c r="J792" s="304"/>
      <c r="K792" s="283"/>
      <c r="L792" s="305"/>
      <c r="M792" s="285"/>
      <c r="N792" s="287"/>
      <c r="O792" s="31"/>
      <c r="P792" s="19" t="str">
        <f t="shared" si="245"/>
        <v/>
      </c>
      <c r="Q792" s="20" t="str">
        <f t="shared" si="246"/>
        <v/>
      </c>
      <c r="R792" s="29" t="str">
        <f t="shared" si="247"/>
        <v/>
      </c>
      <c r="S792" s="22" t="str">
        <f t="shared" si="248"/>
        <v/>
      </c>
      <c r="T792" s="31"/>
      <c r="U792" s="69" t="str">
        <f t="shared" si="249"/>
        <v/>
      </c>
      <c r="V792" s="31"/>
      <c r="X792" s="76" t="str">
        <f t="shared" si="250"/>
        <v/>
      </c>
      <c r="Z792" s="76" t="str">
        <f t="shared" si="251"/>
        <v/>
      </c>
      <c r="AA792" s="76" t="str">
        <f t="shared" si="252"/>
        <v/>
      </c>
      <c r="AC792" s="19" t="str">
        <f>IF($K792="", "", SUMIF('Drinks List'!DH$11:DH$1010, $K792, 'Drinks List'!DG$11:DG$1010))</f>
        <v/>
      </c>
      <c r="AD792" s="21"/>
      <c r="AE792" s="59" t="str">
        <f>IF($K792="", "", SUMIF('Drinks List'!DJ$11:DJ$1010, $K792, 'Drinks List'!DI$11:DI$1010))</f>
        <v/>
      </c>
      <c r="AF792" s="21"/>
      <c r="AG792" s="59" t="str">
        <f>IF($K792="", "", SUMIF('Drinks List'!DL$11:DL$1010, $K792, 'Drinks List'!DK$11:DK$1010))</f>
        <v/>
      </c>
      <c r="AH792" s="21"/>
      <c r="AI792" s="59" t="str">
        <f>IF($K792="", "", SUMIF('Drinks List'!DN$11:DN$1010, $K792, 'Drinks List'!DM$11:DM$1010))</f>
        <v/>
      </c>
      <c r="AJ792" s="21"/>
      <c r="AK792" s="59" t="str">
        <f>IF($K792="", "", SUMIF('Drinks List'!DP$11:DP$1010, $K792, 'Drinks List'!DO$11:DO$1010))</f>
        <v/>
      </c>
      <c r="AL792" s="21"/>
      <c r="AM792" s="59" t="str">
        <f>IF($K792="", "", SUMIF('Drinks List'!DR$11:DR$1010, $K792, 'Drinks List'!DQ$11:DQ$1010))</f>
        <v/>
      </c>
      <c r="AN792" s="21"/>
      <c r="AO792" s="59" t="str">
        <f>IF($K792="", "", SUMIF('Drinks List'!DT$11:DT$1010, $K792, 'Drinks List'!DS$11:DS$1010))</f>
        <v/>
      </c>
      <c r="AP792" s="21"/>
      <c r="AQ792" s="59" t="str">
        <f>IF($K792="", "", SUMIF('Drinks List'!DV$11:DV$1010, $K792, 'Drinks List'!DU$11:DU$1010))</f>
        <v/>
      </c>
      <c r="AR792" s="21"/>
      <c r="AS792" s="59" t="str">
        <f>IF($K792="", "", SUMIF('Drinks List'!DX$11:DX$1010, $K792, 'Drinks List'!DW$11:DW$1010))</f>
        <v/>
      </c>
      <c r="AT792" s="21"/>
      <c r="AU792" s="59" t="str">
        <f>IF($K792="", "", SUMIF('Drinks List'!DZ$11:DZ$1010, $K792, 'Drinks List'!DY$11:DY$1010))</f>
        <v/>
      </c>
      <c r="AV792" s="21"/>
      <c r="AW792" s="59" t="str">
        <f>IF($K792="", "", SUMIF('Drinks List'!EB$11:EB$1010, $K792, 'Drinks List'!EA$11:EA$1010))</f>
        <v/>
      </c>
      <c r="AX792" s="21"/>
      <c r="AY792" s="59" t="str">
        <f>IF($K792="", "", SUMIF('Drinks List'!ED$11:ED$1010, $K792, 'Drinks List'!EC$11:EC$1010))</f>
        <v/>
      </c>
      <c r="AZ792" s="21"/>
      <c r="BA792" s="59" t="str">
        <f>IF($K792="", "", SUMIF('Drinks List'!EF$11:EF$1010, $K792, 'Drinks List'!EE$11:EE$1010))</f>
        <v/>
      </c>
      <c r="BB792" s="21"/>
      <c r="BC792" s="59" t="str">
        <f>IF($K792="", "", SUMIF('Drinks List'!EH$11:EH$1010, $K792, 'Drinks List'!EG$11:EG$1010))</f>
        <v/>
      </c>
      <c r="BD792" s="21"/>
      <c r="BE792" s="59" t="str">
        <f>IF($K792="", "", SUMIF('Drinks List'!EJ$11:EJ$1010, $K792, 'Drinks List'!EI$11:EI$1010))</f>
        <v/>
      </c>
      <c r="BF792" s="21"/>
      <c r="BG792" s="59" t="str">
        <f>IF($K792="", "", SUMIF('Drinks List'!EL$11:EL$1010, $K792, 'Drinks List'!EK$11:EK$1010))</f>
        <v/>
      </c>
      <c r="BH792" s="21"/>
      <c r="BI792" s="59" t="str">
        <f>IF($K792="", "", SUMIF('Drinks List'!EN$11:EN$1010, $K792, 'Drinks List'!EM$11:EM$1010))</f>
        <v/>
      </c>
      <c r="BJ792" s="21"/>
      <c r="BK792" s="59" t="str">
        <f>IF($K792="", "", SUMIF('Drinks List'!EP$11:EP$1010, $K792, 'Drinks List'!EO$11:EO$1010))</f>
        <v/>
      </c>
      <c r="BL792" s="21"/>
      <c r="BM792" s="59" t="str">
        <f>IF($K792="", "", SUMIF('Drinks List'!ER$11:ER$1010, $K792, 'Drinks List'!EQ$11:EQ$1010))</f>
        <v/>
      </c>
      <c r="BN792" s="21"/>
      <c r="BO792" s="65" t="str">
        <f>IF($K792="", "", SUMIF('Drinks List'!ET$11:ET$1010, $K792, 'Drinks List'!ES$11:ES$1010))</f>
        <v/>
      </c>
      <c r="BQ792" s="120" t="str">
        <f t="shared" si="253"/>
        <v/>
      </c>
      <c r="BR792" s="62" t="str">
        <f t="shared" si="254"/>
        <v/>
      </c>
      <c r="BS792" s="76" t="str">
        <f>IF(BQ792="", "", COUNTIF(BQ$11:BQ$1010, "&gt;"&amp;BQ792)+1+COUNTIF(BQ$11:BQ792, BQ792)-1)</f>
        <v/>
      </c>
      <c r="BT792" s="76" t="str">
        <f>IF(BR792="", "", COUNTIF(BR$11:BR$1010, "&lt;"&amp;BR792)+1+COUNTIF(BR$11:BR792, BR792)-1)</f>
        <v/>
      </c>
      <c r="BV792" s="76" t="str">
        <f t="shared" si="255"/>
        <v/>
      </c>
      <c r="BW792" s="124" t="str">
        <f t="shared" si="256"/>
        <v/>
      </c>
      <c r="BX792" s="115" t="str">
        <f t="shared" si="257"/>
        <v/>
      </c>
      <c r="BY792" s="125" t="str">
        <f t="shared" si="258"/>
        <v/>
      </c>
      <c r="CA792" s="106" t="str">
        <f t="shared" si="259"/>
        <v/>
      </c>
      <c r="CB792" s="22" t="str">
        <f t="shared" si="260"/>
        <v/>
      </c>
      <c r="CD792" s="76" t="str">
        <f>IF($J792="", "", IF($BV792=0, "", COUNTIF($J$11:$J$1010, "&lt;"&amp;$J792)+1+COUNTIF($J$11:$J792, $J792)-1))</f>
        <v/>
      </c>
    </row>
    <row r="793" spans="1:82" x14ac:dyDescent="0.25">
      <c r="A793" s="31"/>
      <c r="B793" s="19" t="str">
        <f t="shared" si="241"/>
        <v/>
      </c>
      <c r="C793" s="20" t="str">
        <f t="shared" si="242"/>
        <v/>
      </c>
      <c r="D793" s="29" t="str">
        <f t="shared" si="243"/>
        <v/>
      </c>
      <c r="E793" s="22" t="str">
        <f t="shared" si="244"/>
        <v/>
      </c>
      <c r="F793" s="31"/>
      <c r="G793" s="301"/>
      <c r="H793" s="302"/>
      <c r="I793" s="303"/>
      <c r="J793" s="304"/>
      <c r="K793" s="283"/>
      <c r="L793" s="305"/>
      <c r="M793" s="285"/>
      <c r="N793" s="287"/>
      <c r="O793" s="31"/>
      <c r="P793" s="19" t="str">
        <f t="shared" si="245"/>
        <v/>
      </c>
      <c r="Q793" s="20" t="str">
        <f t="shared" si="246"/>
        <v/>
      </c>
      <c r="R793" s="29" t="str">
        <f t="shared" si="247"/>
        <v/>
      </c>
      <c r="S793" s="22" t="str">
        <f t="shared" si="248"/>
        <v/>
      </c>
      <c r="T793" s="31"/>
      <c r="U793" s="69" t="str">
        <f t="shared" si="249"/>
        <v/>
      </c>
      <c r="V793" s="31"/>
      <c r="X793" s="76" t="str">
        <f t="shared" si="250"/>
        <v/>
      </c>
      <c r="Z793" s="76" t="str">
        <f t="shared" si="251"/>
        <v/>
      </c>
      <c r="AA793" s="76" t="str">
        <f t="shared" si="252"/>
        <v/>
      </c>
      <c r="AC793" s="19" t="str">
        <f>IF($K793="", "", SUMIF('Drinks List'!DH$11:DH$1010, $K793, 'Drinks List'!DG$11:DG$1010))</f>
        <v/>
      </c>
      <c r="AD793" s="21"/>
      <c r="AE793" s="59" t="str">
        <f>IF($K793="", "", SUMIF('Drinks List'!DJ$11:DJ$1010, $K793, 'Drinks List'!DI$11:DI$1010))</f>
        <v/>
      </c>
      <c r="AF793" s="21"/>
      <c r="AG793" s="59" t="str">
        <f>IF($K793="", "", SUMIF('Drinks List'!DL$11:DL$1010, $K793, 'Drinks List'!DK$11:DK$1010))</f>
        <v/>
      </c>
      <c r="AH793" s="21"/>
      <c r="AI793" s="59" t="str">
        <f>IF($K793="", "", SUMIF('Drinks List'!DN$11:DN$1010, $K793, 'Drinks List'!DM$11:DM$1010))</f>
        <v/>
      </c>
      <c r="AJ793" s="21"/>
      <c r="AK793" s="59" t="str">
        <f>IF($K793="", "", SUMIF('Drinks List'!DP$11:DP$1010, $K793, 'Drinks List'!DO$11:DO$1010))</f>
        <v/>
      </c>
      <c r="AL793" s="21"/>
      <c r="AM793" s="59" t="str">
        <f>IF($K793="", "", SUMIF('Drinks List'!DR$11:DR$1010, $K793, 'Drinks List'!DQ$11:DQ$1010))</f>
        <v/>
      </c>
      <c r="AN793" s="21"/>
      <c r="AO793" s="59" t="str">
        <f>IF($K793="", "", SUMIF('Drinks List'!DT$11:DT$1010, $K793, 'Drinks List'!DS$11:DS$1010))</f>
        <v/>
      </c>
      <c r="AP793" s="21"/>
      <c r="AQ793" s="59" t="str">
        <f>IF($K793="", "", SUMIF('Drinks List'!DV$11:DV$1010, $K793, 'Drinks List'!DU$11:DU$1010))</f>
        <v/>
      </c>
      <c r="AR793" s="21"/>
      <c r="AS793" s="59" t="str">
        <f>IF($K793="", "", SUMIF('Drinks List'!DX$11:DX$1010, $K793, 'Drinks List'!DW$11:DW$1010))</f>
        <v/>
      </c>
      <c r="AT793" s="21"/>
      <c r="AU793" s="59" t="str">
        <f>IF($K793="", "", SUMIF('Drinks List'!DZ$11:DZ$1010, $K793, 'Drinks List'!DY$11:DY$1010))</f>
        <v/>
      </c>
      <c r="AV793" s="21"/>
      <c r="AW793" s="59" t="str">
        <f>IF($K793="", "", SUMIF('Drinks List'!EB$11:EB$1010, $K793, 'Drinks List'!EA$11:EA$1010))</f>
        <v/>
      </c>
      <c r="AX793" s="21"/>
      <c r="AY793" s="59" t="str">
        <f>IF($K793="", "", SUMIF('Drinks List'!ED$11:ED$1010, $K793, 'Drinks List'!EC$11:EC$1010))</f>
        <v/>
      </c>
      <c r="AZ793" s="21"/>
      <c r="BA793" s="59" t="str">
        <f>IF($K793="", "", SUMIF('Drinks List'!EF$11:EF$1010, $K793, 'Drinks List'!EE$11:EE$1010))</f>
        <v/>
      </c>
      <c r="BB793" s="21"/>
      <c r="BC793" s="59" t="str">
        <f>IF($K793="", "", SUMIF('Drinks List'!EH$11:EH$1010, $K793, 'Drinks List'!EG$11:EG$1010))</f>
        <v/>
      </c>
      <c r="BD793" s="21"/>
      <c r="BE793" s="59" t="str">
        <f>IF($K793="", "", SUMIF('Drinks List'!EJ$11:EJ$1010, $K793, 'Drinks List'!EI$11:EI$1010))</f>
        <v/>
      </c>
      <c r="BF793" s="21"/>
      <c r="BG793" s="59" t="str">
        <f>IF($K793="", "", SUMIF('Drinks List'!EL$11:EL$1010, $K793, 'Drinks List'!EK$11:EK$1010))</f>
        <v/>
      </c>
      <c r="BH793" s="21"/>
      <c r="BI793" s="59" t="str">
        <f>IF($K793="", "", SUMIF('Drinks List'!EN$11:EN$1010, $K793, 'Drinks List'!EM$11:EM$1010))</f>
        <v/>
      </c>
      <c r="BJ793" s="21"/>
      <c r="BK793" s="59" t="str">
        <f>IF($K793="", "", SUMIF('Drinks List'!EP$11:EP$1010, $K793, 'Drinks List'!EO$11:EO$1010))</f>
        <v/>
      </c>
      <c r="BL793" s="21"/>
      <c r="BM793" s="59" t="str">
        <f>IF($K793="", "", SUMIF('Drinks List'!ER$11:ER$1010, $K793, 'Drinks List'!EQ$11:EQ$1010))</f>
        <v/>
      </c>
      <c r="BN793" s="21"/>
      <c r="BO793" s="65" t="str">
        <f>IF($K793="", "", SUMIF('Drinks List'!ET$11:ET$1010, $K793, 'Drinks List'!ES$11:ES$1010))</f>
        <v/>
      </c>
      <c r="BQ793" s="120" t="str">
        <f t="shared" si="253"/>
        <v/>
      </c>
      <c r="BR793" s="62" t="str">
        <f t="shared" si="254"/>
        <v/>
      </c>
      <c r="BS793" s="76" t="str">
        <f>IF(BQ793="", "", COUNTIF(BQ$11:BQ$1010, "&gt;"&amp;BQ793)+1+COUNTIF(BQ$11:BQ793, BQ793)-1)</f>
        <v/>
      </c>
      <c r="BT793" s="76" t="str">
        <f>IF(BR793="", "", COUNTIF(BR$11:BR$1010, "&lt;"&amp;BR793)+1+COUNTIF(BR$11:BR793, BR793)-1)</f>
        <v/>
      </c>
      <c r="BV793" s="76" t="str">
        <f t="shared" si="255"/>
        <v/>
      </c>
      <c r="BW793" s="124" t="str">
        <f t="shared" si="256"/>
        <v/>
      </c>
      <c r="BX793" s="115" t="str">
        <f t="shared" si="257"/>
        <v/>
      </c>
      <c r="BY793" s="125" t="str">
        <f t="shared" si="258"/>
        <v/>
      </c>
      <c r="CA793" s="106" t="str">
        <f t="shared" si="259"/>
        <v/>
      </c>
      <c r="CB793" s="22" t="str">
        <f t="shared" si="260"/>
        <v/>
      </c>
      <c r="CD793" s="76" t="str">
        <f>IF($J793="", "", IF($BV793=0, "", COUNTIF($J$11:$J$1010, "&lt;"&amp;$J793)+1+COUNTIF($J$11:$J793, $J793)-1))</f>
        <v/>
      </c>
    </row>
    <row r="794" spans="1:82" x14ac:dyDescent="0.25">
      <c r="A794" s="31"/>
      <c r="B794" s="19" t="str">
        <f t="shared" si="241"/>
        <v/>
      </c>
      <c r="C794" s="20" t="str">
        <f t="shared" si="242"/>
        <v/>
      </c>
      <c r="D794" s="29" t="str">
        <f t="shared" si="243"/>
        <v/>
      </c>
      <c r="E794" s="22" t="str">
        <f t="shared" si="244"/>
        <v/>
      </c>
      <c r="F794" s="31"/>
      <c r="G794" s="301"/>
      <c r="H794" s="302"/>
      <c r="I794" s="303"/>
      <c r="J794" s="304"/>
      <c r="K794" s="283"/>
      <c r="L794" s="305"/>
      <c r="M794" s="285"/>
      <c r="N794" s="287"/>
      <c r="O794" s="31"/>
      <c r="P794" s="19" t="str">
        <f t="shared" si="245"/>
        <v/>
      </c>
      <c r="Q794" s="20" t="str">
        <f t="shared" si="246"/>
        <v/>
      </c>
      <c r="R794" s="29" t="str">
        <f t="shared" si="247"/>
        <v/>
      </c>
      <c r="S794" s="22" t="str">
        <f t="shared" si="248"/>
        <v/>
      </c>
      <c r="T794" s="31"/>
      <c r="U794" s="69" t="str">
        <f t="shared" si="249"/>
        <v/>
      </c>
      <c r="V794" s="31"/>
      <c r="X794" s="76" t="str">
        <f t="shared" si="250"/>
        <v/>
      </c>
      <c r="Z794" s="76" t="str">
        <f t="shared" si="251"/>
        <v/>
      </c>
      <c r="AA794" s="76" t="str">
        <f t="shared" si="252"/>
        <v/>
      </c>
      <c r="AC794" s="19" t="str">
        <f>IF($K794="", "", SUMIF('Drinks List'!DH$11:DH$1010, $K794, 'Drinks List'!DG$11:DG$1010))</f>
        <v/>
      </c>
      <c r="AD794" s="21"/>
      <c r="AE794" s="59" t="str">
        <f>IF($K794="", "", SUMIF('Drinks List'!DJ$11:DJ$1010, $K794, 'Drinks List'!DI$11:DI$1010))</f>
        <v/>
      </c>
      <c r="AF794" s="21"/>
      <c r="AG794" s="59" t="str">
        <f>IF($K794="", "", SUMIF('Drinks List'!DL$11:DL$1010, $K794, 'Drinks List'!DK$11:DK$1010))</f>
        <v/>
      </c>
      <c r="AH794" s="21"/>
      <c r="AI794" s="59" t="str">
        <f>IF($K794="", "", SUMIF('Drinks List'!DN$11:DN$1010, $K794, 'Drinks List'!DM$11:DM$1010))</f>
        <v/>
      </c>
      <c r="AJ794" s="21"/>
      <c r="AK794" s="59" t="str">
        <f>IF($K794="", "", SUMIF('Drinks List'!DP$11:DP$1010, $K794, 'Drinks List'!DO$11:DO$1010))</f>
        <v/>
      </c>
      <c r="AL794" s="21"/>
      <c r="AM794" s="59" t="str">
        <f>IF($K794="", "", SUMIF('Drinks List'!DR$11:DR$1010, $K794, 'Drinks List'!DQ$11:DQ$1010))</f>
        <v/>
      </c>
      <c r="AN794" s="21"/>
      <c r="AO794" s="59" t="str">
        <f>IF($K794="", "", SUMIF('Drinks List'!DT$11:DT$1010, $K794, 'Drinks List'!DS$11:DS$1010))</f>
        <v/>
      </c>
      <c r="AP794" s="21"/>
      <c r="AQ794" s="59" t="str">
        <f>IF($K794="", "", SUMIF('Drinks List'!DV$11:DV$1010, $K794, 'Drinks List'!DU$11:DU$1010))</f>
        <v/>
      </c>
      <c r="AR794" s="21"/>
      <c r="AS794" s="59" t="str">
        <f>IF($K794="", "", SUMIF('Drinks List'!DX$11:DX$1010, $K794, 'Drinks List'!DW$11:DW$1010))</f>
        <v/>
      </c>
      <c r="AT794" s="21"/>
      <c r="AU794" s="59" t="str">
        <f>IF($K794="", "", SUMIF('Drinks List'!DZ$11:DZ$1010, $K794, 'Drinks List'!DY$11:DY$1010))</f>
        <v/>
      </c>
      <c r="AV794" s="21"/>
      <c r="AW794" s="59" t="str">
        <f>IF($K794="", "", SUMIF('Drinks List'!EB$11:EB$1010, $K794, 'Drinks List'!EA$11:EA$1010))</f>
        <v/>
      </c>
      <c r="AX794" s="21"/>
      <c r="AY794" s="59" t="str">
        <f>IF($K794="", "", SUMIF('Drinks List'!ED$11:ED$1010, $K794, 'Drinks List'!EC$11:EC$1010))</f>
        <v/>
      </c>
      <c r="AZ794" s="21"/>
      <c r="BA794" s="59" t="str">
        <f>IF($K794="", "", SUMIF('Drinks List'!EF$11:EF$1010, $K794, 'Drinks List'!EE$11:EE$1010))</f>
        <v/>
      </c>
      <c r="BB794" s="21"/>
      <c r="BC794" s="59" t="str">
        <f>IF($K794="", "", SUMIF('Drinks List'!EH$11:EH$1010, $K794, 'Drinks List'!EG$11:EG$1010))</f>
        <v/>
      </c>
      <c r="BD794" s="21"/>
      <c r="BE794" s="59" t="str">
        <f>IF($K794="", "", SUMIF('Drinks List'!EJ$11:EJ$1010, $K794, 'Drinks List'!EI$11:EI$1010))</f>
        <v/>
      </c>
      <c r="BF794" s="21"/>
      <c r="BG794" s="59" t="str">
        <f>IF($K794="", "", SUMIF('Drinks List'!EL$11:EL$1010, $K794, 'Drinks List'!EK$11:EK$1010))</f>
        <v/>
      </c>
      <c r="BH794" s="21"/>
      <c r="BI794" s="59" t="str">
        <f>IF($K794="", "", SUMIF('Drinks List'!EN$11:EN$1010, $K794, 'Drinks List'!EM$11:EM$1010))</f>
        <v/>
      </c>
      <c r="BJ794" s="21"/>
      <c r="BK794" s="59" t="str">
        <f>IF($K794="", "", SUMIF('Drinks List'!EP$11:EP$1010, $K794, 'Drinks List'!EO$11:EO$1010))</f>
        <v/>
      </c>
      <c r="BL794" s="21"/>
      <c r="BM794" s="59" t="str">
        <f>IF($K794="", "", SUMIF('Drinks List'!ER$11:ER$1010, $K794, 'Drinks List'!EQ$11:EQ$1010))</f>
        <v/>
      </c>
      <c r="BN794" s="21"/>
      <c r="BO794" s="65" t="str">
        <f>IF($K794="", "", SUMIF('Drinks List'!ET$11:ET$1010, $K794, 'Drinks List'!ES$11:ES$1010))</f>
        <v/>
      </c>
      <c r="BQ794" s="120" t="str">
        <f t="shared" si="253"/>
        <v/>
      </c>
      <c r="BR794" s="62" t="str">
        <f t="shared" si="254"/>
        <v/>
      </c>
      <c r="BS794" s="76" t="str">
        <f>IF(BQ794="", "", COUNTIF(BQ$11:BQ$1010, "&gt;"&amp;BQ794)+1+COUNTIF(BQ$11:BQ794, BQ794)-1)</f>
        <v/>
      </c>
      <c r="BT794" s="76" t="str">
        <f>IF(BR794="", "", COUNTIF(BR$11:BR$1010, "&lt;"&amp;BR794)+1+COUNTIF(BR$11:BR794, BR794)-1)</f>
        <v/>
      </c>
      <c r="BV794" s="76" t="str">
        <f t="shared" si="255"/>
        <v/>
      </c>
      <c r="BW794" s="124" t="str">
        <f t="shared" si="256"/>
        <v/>
      </c>
      <c r="BX794" s="115" t="str">
        <f t="shared" si="257"/>
        <v/>
      </c>
      <c r="BY794" s="125" t="str">
        <f t="shared" si="258"/>
        <v/>
      </c>
      <c r="CA794" s="106" t="str">
        <f t="shared" si="259"/>
        <v/>
      </c>
      <c r="CB794" s="22" t="str">
        <f t="shared" si="260"/>
        <v/>
      </c>
      <c r="CD794" s="76" t="str">
        <f>IF($J794="", "", IF($BV794=0, "", COUNTIF($J$11:$J$1010, "&lt;"&amp;$J794)+1+COUNTIF($J$11:$J794, $J794)-1))</f>
        <v/>
      </c>
    </row>
    <row r="795" spans="1:82" x14ac:dyDescent="0.25">
      <c r="A795" s="31"/>
      <c r="B795" s="19" t="str">
        <f t="shared" si="241"/>
        <v/>
      </c>
      <c r="C795" s="20" t="str">
        <f t="shared" si="242"/>
        <v/>
      </c>
      <c r="D795" s="29" t="str">
        <f t="shared" si="243"/>
        <v/>
      </c>
      <c r="E795" s="22" t="str">
        <f t="shared" si="244"/>
        <v/>
      </c>
      <c r="F795" s="31"/>
      <c r="G795" s="301"/>
      <c r="H795" s="302"/>
      <c r="I795" s="303"/>
      <c r="J795" s="304"/>
      <c r="K795" s="283"/>
      <c r="L795" s="305"/>
      <c r="M795" s="285"/>
      <c r="N795" s="287"/>
      <c r="O795" s="31"/>
      <c r="P795" s="19" t="str">
        <f t="shared" si="245"/>
        <v/>
      </c>
      <c r="Q795" s="20" t="str">
        <f t="shared" si="246"/>
        <v/>
      </c>
      <c r="R795" s="29" t="str">
        <f t="shared" si="247"/>
        <v/>
      </c>
      <c r="S795" s="22" t="str">
        <f t="shared" si="248"/>
        <v/>
      </c>
      <c r="T795" s="31"/>
      <c r="U795" s="69" t="str">
        <f t="shared" si="249"/>
        <v/>
      </c>
      <c r="V795" s="31"/>
      <c r="X795" s="76" t="str">
        <f t="shared" si="250"/>
        <v/>
      </c>
      <c r="Z795" s="76" t="str">
        <f t="shared" si="251"/>
        <v/>
      </c>
      <c r="AA795" s="76" t="str">
        <f t="shared" si="252"/>
        <v/>
      </c>
      <c r="AC795" s="19" t="str">
        <f>IF($K795="", "", SUMIF('Drinks List'!DH$11:DH$1010, $K795, 'Drinks List'!DG$11:DG$1010))</f>
        <v/>
      </c>
      <c r="AD795" s="21"/>
      <c r="AE795" s="59" t="str">
        <f>IF($K795="", "", SUMIF('Drinks List'!DJ$11:DJ$1010, $K795, 'Drinks List'!DI$11:DI$1010))</f>
        <v/>
      </c>
      <c r="AF795" s="21"/>
      <c r="AG795" s="59" t="str">
        <f>IF($K795="", "", SUMIF('Drinks List'!DL$11:DL$1010, $K795, 'Drinks List'!DK$11:DK$1010))</f>
        <v/>
      </c>
      <c r="AH795" s="21"/>
      <c r="AI795" s="59" t="str">
        <f>IF($K795="", "", SUMIF('Drinks List'!DN$11:DN$1010, $K795, 'Drinks List'!DM$11:DM$1010))</f>
        <v/>
      </c>
      <c r="AJ795" s="21"/>
      <c r="AK795" s="59" t="str">
        <f>IF($K795="", "", SUMIF('Drinks List'!DP$11:DP$1010, $K795, 'Drinks List'!DO$11:DO$1010))</f>
        <v/>
      </c>
      <c r="AL795" s="21"/>
      <c r="AM795" s="59" t="str">
        <f>IF($K795="", "", SUMIF('Drinks List'!DR$11:DR$1010, $K795, 'Drinks List'!DQ$11:DQ$1010))</f>
        <v/>
      </c>
      <c r="AN795" s="21"/>
      <c r="AO795" s="59" t="str">
        <f>IF($K795="", "", SUMIF('Drinks List'!DT$11:DT$1010, $K795, 'Drinks List'!DS$11:DS$1010))</f>
        <v/>
      </c>
      <c r="AP795" s="21"/>
      <c r="AQ795" s="59" t="str">
        <f>IF($K795="", "", SUMIF('Drinks List'!DV$11:DV$1010, $K795, 'Drinks List'!DU$11:DU$1010))</f>
        <v/>
      </c>
      <c r="AR795" s="21"/>
      <c r="AS795" s="59" t="str">
        <f>IF($K795="", "", SUMIF('Drinks List'!DX$11:DX$1010, $K795, 'Drinks List'!DW$11:DW$1010))</f>
        <v/>
      </c>
      <c r="AT795" s="21"/>
      <c r="AU795" s="59" t="str">
        <f>IF($K795="", "", SUMIF('Drinks List'!DZ$11:DZ$1010, $K795, 'Drinks List'!DY$11:DY$1010))</f>
        <v/>
      </c>
      <c r="AV795" s="21"/>
      <c r="AW795" s="59" t="str">
        <f>IF($K795="", "", SUMIF('Drinks List'!EB$11:EB$1010, $K795, 'Drinks List'!EA$11:EA$1010))</f>
        <v/>
      </c>
      <c r="AX795" s="21"/>
      <c r="AY795" s="59" t="str">
        <f>IF($K795="", "", SUMIF('Drinks List'!ED$11:ED$1010, $K795, 'Drinks List'!EC$11:EC$1010))</f>
        <v/>
      </c>
      <c r="AZ795" s="21"/>
      <c r="BA795" s="59" t="str">
        <f>IF($K795="", "", SUMIF('Drinks List'!EF$11:EF$1010, $K795, 'Drinks List'!EE$11:EE$1010))</f>
        <v/>
      </c>
      <c r="BB795" s="21"/>
      <c r="BC795" s="59" t="str">
        <f>IF($K795="", "", SUMIF('Drinks List'!EH$11:EH$1010, $K795, 'Drinks List'!EG$11:EG$1010))</f>
        <v/>
      </c>
      <c r="BD795" s="21"/>
      <c r="BE795" s="59" t="str">
        <f>IF($K795="", "", SUMIF('Drinks List'!EJ$11:EJ$1010, $K795, 'Drinks List'!EI$11:EI$1010))</f>
        <v/>
      </c>
      <c r="BF795" s="21"/>
      <c r="BG795" s="59" t="str">
        <f>IF($K795="", "", SUMIF('Drinks List'!EL$11:EL$1010, $K795, 'Drinks List'!EK$11:EK$1010))</f>
        <v/>
      </c>
      <c r="BH795" s="21"/>
      <c r="BI795" s="59" t="str">
        <f>IF($K795="", "", SUMIF('Drinks List'!EN$11:EN$1010, $K795, 'Drinks List'!EM$11:EM$1010))</f>
        <v/>
      </c>
      <c r="BJ795" s="21"/>
      <c r="BK795" s="59" t="str">
        <f>IF($K795="", "", SUMIF('Drinks List'!EP$11:EP$1010, $K795, 'Drinks List'!EO$11:EO$1010))</f>
        <v/>
      </c>
      <c r="BL795" s="21"/>
      <c r="BM795" s="59" t="str">
        <f>IF($K795="", "", SUMIF('Drinks List'!ER$11:ER$1010, $K795, 'Drinks List'!EQ$11:EQ$1010))</f>
        <v/>
      </c>
      <c r="BN795" s="21"/>
      <c r="BO795" s="65" t="str">
        <f>IF($K795="", "", SUMIF('Drinks List'!ET$11:ET$1010, $K795, 'Drinks List'!ES$11:ES$1010))</f>
        <v/>
      </c>
      <c r="BQ795" s="120" t="str">
        <f t="shared" si="253"/>
        <v/>
      </c>
      <c r="BR795" s="62" t="str">
        <f t="shared" si="254"/>
        <v/>
      </c>
      <c r="BS795" s="76" t="str">
        <f>IF(BQ795="", "", COUNTIF(BQ$11:BQ$1010, "&gt;"&amp;BQ795)+1+COUNTIF(BQ$11:BQ795, BQ795)-1)</f>
        <v/>
      </c>
      <c r="BT795" s="76" t="str">
        <f>IF(BR795="", "", COUNTIF(BR$11:BR$1010, "&lt;"&amp;BR795)+1+COUNTIF(BR$11:BR795, BR795)-1)</f>
        <v/>
      </c>
      <c r="BV795" s="76" t="str">
        <f t="shared" si="255"/>
        <v/>
      </c>
      <c r="BW795" s="124" t="str">
        <f t="shared" si="256"/>
        <v/>
      </c>
      <c r="BX795" s="115" t="str">
        <f t="shared" si="257"/>
        <v/>
      </c>
      <c r="BY795" s="125" t="str">
        <f t="shared" si="258"/>
        <v/>
      </c>
      <c r="CA795" s="106" t="str">
        <f t="shared" si="259"/>
        <v/>
      </c>
      <c r="CB795" s="22" t="str">
        <f t="shared" si="260"/>
        <v/>
      </c>
      <c r="CD795" s="76" t="str">
        <f>IF($J795="", "", IF($BV795=0, "", COUNTIF($J$11:$J$1010, "&lt;"&amp;$J795)+1+COUNTIF($J$11:$J795, $J795)-1))</f>
        <v/>
      </c>
    </row>
    <row r="796" spans="1:82" x14ac:dyDescent="0.25">
      <c r="A796" s="31"/>
      <c r="B796" s="19" t="str">
        <f t="shared" si="241"/>
        <v/>
      </c>
      <c r="C796" s="20" t="str">
        <f t="shared" si="242"/>
        <v/>
      </c>
      <c r="D796" s="29" t="str">
        <f t="shared" si="243"/>
        <v/>
      </c>
      <c r="E796" s="22" t="str">
        <f t="shared" si="244"/>
        <v/>
      </c>
      <c r="F796" s="31"/>
      <c r="G796" s="301"/>
      <c r="H796" s="302"/>
      <c r="I796" s="303"/>
      <c r="J796" s="304"/>
      <c r="K796" s="283"/>
      <c r="L796" s="305"/>
      <c r="M796" s="285"/>
      <c r="N796" s="287"/>
      <c r="O796" s="31"/>
      <c r="P796" s="19" t="str">
        <f t="shared" si="245"/>
        <v/>
      </c>
      <c r="Q796" s="20" t="str">
        <f t="shared" si="246"/>
        <v/>
      </c>
      <c r="R796" s="29" t="str">
        <f t="shared" si="247"/>
        <v/>
      </c>
      <c r="S796" s="22" t="str">
        <f t="shared" si="248"/>
        <v/>
      </c>
      <c r="T796" s="31"/>
      <c r="U796" s="69" t="str">
        <f t="shared" si="249"/>
        <v/>
      </c>
      <c r="V796" s="31"/>
      <c r="X796" s="76" t="str">
        <f t="shared" si="250"/>
        <v/>
      </c>
      <c r="Z796" s="76" t="str">
        <f t="shared" si="251"/>
        <v/>
      </c>
      <c r="AA796" s="76" t="str">
        <f t="shared" si="252"/>
        <v/>
      </c>
      <c r="AC796" s="19" t="str">
        <f>IF($K796="", "", SUMIF('Drinks List'!DH$11:DH$1010, $K796, 'Drinks List'!DG$11:DG$1010))</f>
        <v/>
      </c>
      <c r="AD796" s="21"/>
      <c r="AE796" s="59" t="str">
        <f>IF($K796="", "", SUMIF('Drinks List'!DJ$11:DJ$1010, $K796, 'Drinks List'!DI$11:DI$1010))</f>
        <v/>
      </c>
      <c r="AF796" s="21"/>
      <c r="AG796" s="59" t="str">
        <f>IF($K796="", "", SUMIF('Drinks List'!DL$11:DL$1010, $K796, 'Drinks List'!DK$11:DK$1010))</f>
        <v/>
      </c>
      <c r="AH796" s="21"/>
      <c r="AI796" s="59" t="str">
        <f>IF($K796="", "", SUMIF('Drinks List'!DN$11:DN$1010, $K796, 'Drinks List'!DM$11:DM$1010))</f>
        <v/>
      </c>
      <c r="AJ796" s="21"/>
      <c r="AK796" s="59" t="str">
        <f>IF($K796="", "", SUMIF('Drinks List'!DP$11:DP$1010, $K796, 'Drinks List'!DO$11:DO$1010))</f>
        <v/>
      </c>
      <c r="AL796" s="21"/>
      <c r="AM796" s="59" t="str">
        <f>IF($K796="", "", SUMIF('Drinks List'!DR$11:DR$1010, $K796, 'Drinks List'!DQ$11:DQ$1010))</f>
        <v/>
      </c>
      <c r="AN796" s="21"/>
      <c r="AO796" s="59" t="str">
        <f>IF($K796="", "", SUMIF('Drinks List'!DT$11:DT$1010, $K796, 'Drinks List'!DS$11:DS$1010))</f>
        <v/>
      </c>
      <c r="AP796" s="21"/>
      <c r="AQ796" s="59" t="str">
        <f>IF($K796="", "", SUMIF('Drinks List'!DV$11:DV$1010, $K796, 'Drinks List'!DU$11:DU$1010))</f>
        <v/>
      </c>
      <c r="AR796" s="21"/>
      <c r="AS796" s="59" t="str">
        <f>IF($K796="", "", SUMIF('Drinks List'!DX$11:DX$1010, $K796, 'Drinks List'!DW$11:DW$1010))</f>
        <v/>
      </c>
      <c r="AT796" s="21"/>
      <c r="AU796" s="59" t="str">
        <f>IF($K796="", "", SUMIF('Drinks List'!DZ$11:DZ$1010, $K796, 'Drinks List'!DY$11:DY$1010))</f>
        <v/>
      </c>
      <c r="AV796" s="21"/>
      <c r="AW796" s="59" t="str">
        <f>IF($K796="", "", SUMIF('Drinks List'!EB$11:EB$1010, $K796, 'Drinks List'!EA$11:EA$1010))</f>
        <v/>
      </c>
      <c r="AX796" s="21"/>
      <c r="AY796" s="59" t="str">
        <f>IF($K796="", "", SUMIF('Drinks List'!ED$11:ED$1010, $K796, 'Drinks List'!EC$11:EC$1010))</f>
        <v/>
      </c>
      <c r="AZ796" s="21"/>
      <c r="BA796" s="59" t="str">
        <f>IF($K796="", "", SUMIF('Drinks List'!EF$11:EF$1010, $K796, 'Drinks List'!EE$11:EE$1010))</f>
        <v/>
      </c>
      <c r="BB796" s="21"/>
      <c r="BC796" s="59" t="str">
        <f>IF($K796="", "", SUMIF('Drinks List'!EH$11:EH$1010, $K796, 'Drinks List'!EG$11:EG$1010))</f>
        <v/>
      </c>
      <c r="BD796" s="21"/>
      <c r="BE796" s="59" t="str">
        <f>IF($K796="", "", SUMIF('Drinks List'!EJ$11:EJ$1010, $K796, 'Drinks List'!EI$11:EI$1010))</f>
        <v/>
      </c>
      <c r="BF796" s="21"/>
      <c r="BG796" s="59" t="str">
        <f>IF($K796="", "", SUMIF('Drinks List'!EL$11:EL$1010, $K796, 'Drinks List'!EK$11:EK$1010))</f>
        <v/>
      </c>
      <c r="BH796" s="21"/>
      <c r="BI796" s="59" t="str">
        <f>IF($K796="", "", SUMIF('Drinks List'!EN$11:EN$1010, $K796, 'Drinks List'!EM$11:EM$1010))</f>
        <v/>
      </c>
      <c r="BJ796" s="21"/>
      <c r="BK796" s="59" t="str">
        <f>IF($K796="", "", SUMIF('Drinks List'!EP$11:EP$1010, $K796, 'Drinks List'!EO$11:EO$1010))</f>
        <v/>
      </c>
      <c r="BL796" s="21"/>
      <c r="BM796" s="59" t="str">
        <f>IF($K796="", "", SUMIF('Drinks List'!ER$11:ER$1010, $K796, 'Drinks List'!EQ$11:EQ$1010))</f>
        <v/>
      </c>
      <c r="BN796" s="21"/>
      <c r="BO796" s="65" t="str">
        <f>IF($K796="", "", SUMIF('Drinks List'!ET$11:ET$1010, $K796, 'Drinks List'!ES$11:ES$1010))</f>
        <v/>
      </c>
      <c r="BQ796" s="120" t="str">
        <f t="shared" si="253"/>
        <v/>
      </c>
      <c r="BR796" s="62" t="str">
        <f t="shared" si="254"/>
        <v/>
      </c>
      <c r="BS796" s="76" t="str">
        <f>IF(BQ796="", "", COUNTIF(BQ$11:BQ$1010, "&gt;"&amp;BQ796)+1+COUNTIF(BQ$11:BQ796, BQ796)-1)</f>
        <v/>
      </c>
      <c r="BT796" s="76" t="str">
        <f>IF(BR796="", "", COUNTIF(BR$11:BR$1010, "&lt;"&amp;BR796)+1+COUNTIF(BR$11:BR796, BR796)-1)</f>
        <v/>
      </c>
      <c r="BV796" s="76" t="str">
        <f t="shared" si="255"/>
        <v/>
      </c>
      <c r="BW796" s="124" t="str">
        <f t="shared" si="256"/>
        <v/>
      </c>
      <c r="BX796" s="115" t="str">
        <f t="shared" si="257"/>
        <v/>
      </c>
      <c r="BY796" s="125" t="str">
        <f t="shared" si="258"/>
        <v/>
      </c>
      <c r="CA796" s="106" t="str">
        <f t="shared" si="259"/>
        <v/>
      </c>
      <c r="CB796" s="22" t="str">
        <f t="shared" si="260"/>
        <v/>
      </c>
      <c r="CD796" s="76" t="str">
        <f>IF($J796="", "", IF($BV796=0, "", COUNTIF($J$11:$J$1010, "&lt;"&amp;$J796)+1+COUNTIF($J$11:$J796, $J796)-1))</f>
        <v/>
      </c>
    </row>
    <row r="797" spans="1:82" x14ac:dyDescent="0.25">
      <c r="A797" s="31"/>
      <c r="B797" s="19" t="str">
        <f t="shared" si="241"/>
        <v/>
      </c>
      <c r="C797" s="20" t="str">
        <f t="shared" si="242"/>
        <v/>
      </c>
      <c r="D797" s="29" t="str">
        <f t="shared" si="243"/>
        <v/>
      </c>
      <c r="E797" s="22" t="str">
        <f t="shared" si="244"/>
        <v/>
      </c>
      <c r="F797" s="31"/>
      <c r="G797" s="301"/>
      <c r="H797" s="302"/>
      <c r="I797" s="303"/>
      <c r="J797" s="304"/>
      <c r="K797" s="283"/>
      <c r="L797" s="305"/>
      <c r="M797" s="285"/>
      <c r="N797" s="287"/>
      <c r="O797" s="31"/>
      <c r="P797" s="19" t="str">
        <f t="shared" si="245"/>
        <v/>
      </c>
      <c r="Q797" s="20" t="str">
        <f t="shared" si="246"/>
        <v/>
      </c>
      <c r="R797" s="29" t="str">
        <f t="shared" si="247"/>
        <v/>
      </c>
      <c r="S797" s="22" t="str">
        <f t="shared" si="248"/>
        <v/>
      </c>
      <c r="T797" s="31"/>
      <c r="U797" s="69" t="str">
        <f t="shared" si="249"/>
        <v/>
      </c>
      <c r="V797" s="31"/>
      <c r="X797" s="76" t="str">
        <f t="shared" si="250"/>
        <v/>
      </c>
      <c r="Z797" s="76" t="str">
        <f t="shared" si="251"/>
        <v/>
      </c>
      <c r="AA797" s="76" t="str">
        <f t="shared" si="252"/>
        <v/>
      </c>
      <c r="AC797" s="19" t="str">
        <f>IF($K797="", "", SUMIF('Drinks List'!DH$11:DH$1010, $K797, 'Drinks List'!DG$11:DG$1010))</f>
        <v/>
      </c>
      <c r="AD797" s="21"/>
      <c r="AE797" s="59" t="str">
        <f>IF($K797="", "", SUMIF('Drinks List'!DJ$11:DJ$1010, $K797, 'Drinks List'!DI$11:DI$1010))</f>
        <v/>
      </c>
      <c r="AF797" s="21"/>
      <c r="AG797" s="59" t="str">
        <f>IF($K797="", "", SUMIF('Drinks List'!DL$11:DL$1010, $K797, 'Drinks List'!DK$11:DK$1010))</f>
        <v/>
      </c>
      <c r="AH797" s="21"/>
      <c r="AI797" s="59" t="str">
        <f>IF($K797="", "", SUMIF('Drinks List'!DN$11:DN$1010, $K797, 'Drinks List'!DM$11:DM$1010))</f>
        <v/>
      </c>
      <c r="AJ797" s="21"/>
      <c r="AK797" s="59" t="str">
        <f>IF($K797="", "", SUMIF('Drinks List'!DP$11:DP$1010, $K797, 'Drinks List'!DO$11:DO$1010))</f>
        <v/>
      </c>
      <c r="AL797" s="21"/>
      <c r="AM797" s="59" t="str">
        <f>IF($K797="", "", SUMIF('Drinks List'!DR$11:DR$1010, $K797, 'Drinks List'!DQ$11:DQ$1010))</f>
        <v/>
      </c>
      <c r="AN797" s="21"/>
      <c r="AO797" s="59" t="str">
        <f>IF($K797="", "", SUMIF('Drinks List'!DT$11:DT$1010, $K797, 'Drinks List'!DS$11:DS$1010))</f>
        <v/>
      </c>
      <c r="AP797" s="21"/>
      <c r="AQ797" s="59" t="str">
        <f>IF($K797="", "", SUMIF('Drinks List'!DV$11:DV$1010, $K797, 'Drinks List'!DU$11:DU$1010))</f>
        <v/>
      </c>
      <c r="AR797" s="21"/>
      <c r="AS797" s="59" t="str">
        <f>IF($K797="", "", SUMIF('Drinks List'!DX$11:DX$1010, $K797, 'Drinks List'!DW$11:DW$1010))</f>
        <v/>
      </c>
      <c r="AT797" s="21"/>
      <c r="AU797" s="59" t="str">
        <f>IF($K797="", "", SUMIF('Drinks List'!DZ$11:DZ$1010, $K797, 'Drinks List'!DY$11:DY$1010))</f>
        <v/>
      </c>
      <c r="AV797" s="21"/>
      <c r="AW797" s="59" t="str">
        <f>IF($K797="", "", SUMIF('Drinks List'!EB$11:EB$1010, $K797, 'Drinks List'!EA$11:EA$1010))</f>
        <v/>
      </c>
      <c r="AX797" s="21"/>
      <c r="AY797" s="59" t="str">
        <f>IF($K797="", "", SUMIF('Drinks List'!ED$11:ED$1010, $K797, 'Drinks List'!EC$11:EC$1010))</f>
        <v/>
      </c>
      <c r="AZ797" s="21"/>
      <c r="BA797" s="59" t="str">
        <f>IF($K797="", "", SUMIF('Drinks List'!EF$11:EF$1010, $K797, 'Drinks List'!EE$11:EE$1010))</f>
        <v/>
      </c>
      <c r="BB797" s="21"/>
      <c r="BC797" s="59" t="str">
        <f>IF($K797="", "", SUMIF('Drinks List'!EH$11:EH$1010, $K797, 'Drinks List'!EG$11:EG$1010))</f>
        <v/>
      </c>
      <c r="BD797" s="21"/>
      <c r="BE797" s="59" t="str">
        <f>IF($K797="", "", SUMIF('Drinks List'!EJ$11:EJ$1010, $K797, 'Drinks List'!EI$11:EI$1010))</f>
        <v/>
      </c>
      <c r="BF797" s="21"/>
      <c r="BG797" s="59" t="str">
        <f>IF($K797="", "", SUMIF('Drinks List'!EL$11:EL$1010, $K797, 'Drinks List'!EK$11:EK$1010))</f>
        <v/>
      </c>
      <c r="BH797" s="21"/>
      <c r="BI797" s="59" t="str">
        <f>IF($K797="", "", SUMIF('Drinks List'!EN$11:EN$1010, $K797, 'Drinks List'!EM$11:EM$1010))</f>
        <v/>
      </c>
      <c r="BJ797" s="21"/>
      <c r="BK797" s="59" t="str">
        <f>IF($K797="", "", SUMIF('Drinks List'!EP$11:EP$1010, $K797, 'Drinks List'!EO$11:EO$1010))</f>
        <v/>
      </c>
      <c r="BL797" s="21"/>
      <c r="BM797" s="59" t="str">
        <f>IF($K797="", "", SUMIF('Drinks List'!ER$11:ER$1010, $K797, 'Drinks List'!EQ$11:EQ$1010))</f>
        <v/>
      </c>
      <c r="BN797" s="21"/>
      <c r="BO797" s="65" t="str">
        <f>IF($K797="", "", SUMIF('Drinks List'!ET$11:ET$1010, $K797, 'Drinks List'!ES$11:ES$1010))</f>
        <v/>
      </c>
      <c r="BQ797" s="120" t="str">
        <f t="shared" si="253"/>
        <v/>
      </c>
      <c r="BR797" s="62" t="str">
        <f t="shared" si="254"/>
        <v/>
      </c>
      <c r="BS797" s="76" t="str">
        <f>IF(BQ797="", "", COUNTIF(BQ$11:BQ$1010, "&gt;"&amp;BQ797)+1+COUNTIF(BQ$11:BQ797, BQ797)-1)</f>
        <v/>
      </c>
      <c r="BT797" s="76" t="str">
        <f>IF(BR797="", "", COUNTIF(BR$11:BR$1010, "&lt;"&amp;BR797)+1+COUNTIF(BR$11:BR797, BR797)-1)</f>
        <v/>
      </c>
      <c r="BV797" s="76" t="str">
        <f t="shared" si="255"/>
        <v/>
      </c>
      <c r="BW797" s="124" t="str">
        <f t="shared" si="256"/>
        <v/>
      </c>
      <c r="BX797" s="115" t="str">
        <f t="shared" si="257"/>
        <v/>
      </c>
      <c r="BY797" s="125" t="str">
        <f t="shared" si="258"/>
        <v/>
      </c>
      <c r="CA797" s="106" t="str">
        <f t="shared" si="259"/>
        <v/>
      </c>
      <c r="CB797" s="22" t="str">
        <f t="shared" si="260"/>
        <v/>
      </c>
      <c r="CD797" s="76" t="str">
        <f>IF($J797="", "", IF($BV797=0, "", COUNTIF($J$11:$J$1010, "&lt;"&amp;$J797)+1+COUNTIF($J$11:$J797, $J797)-1))</f>
        <v/>
      </c>
    </row>
    <row r="798" spans="1:82" x14ac:dyDescent="0.25">
      <c r="A798" s="31"/>
      <c r="B798" s="19" t="str">
        <f t="shared" si="241"/>
        <v/>
      </c>
      <c r="C798" s="20" t="str">
        <f t="shared" si="242"/>
        <v/>
      </c>
      <c r="D798" s="29" t="str">
        <f t="shared" si="243"/>
        <v/>
      </c>
      <c r="E798" s="22" t="str">
        <f t="shared" si="244"/>
        <v/>
      </c>
      <c r="F798" s="31"/>
      <c r="G798" s="301"/>
      <c r="H798" s="302"/>
      <c r="I798" s="303"/>
      <c r="J798" s="304"/>
      <c r="K798" s="283"/>
      <c r="L798" s="305"/>
      <c r="M798" s="285"/>
      <c r="N798" s="287"/>
      <c r="O798" s="31"/>
      <c r="P798" s="19" t="str">
        <f t="shared" si="245"/>
        <v/>
      </c>
      <c r="Q798" s="20" t="str">
        <f t="shared" si="246"/>
        <v/>
      </c>
      <c r="R798" s="29" t="str">
        <f t="shared" si="247"/>
        <v/>
      </c>
      <c r="S798" s="22" t="str">
        <f t="shared" si="248"/>
        <v/>
      </c>
      <c r="T798" s="31"/>
      <c r="U798" s="69" t="str">
        <f t="shared" si="249"/>
        <v/>
      </c>
      <c r="V798" s="31"/>
      <c r="X798" s="76" t="str">
        <f t="shared" si="250"/>
        <v/>
      </c>
      <c r="Z798" s="76" t="str">
        <f t="shared" si="251"/>
        <v/>
      </c>
      <c r="AA798" s="76" t="str">
        <f t="shared" si="252"/>
        <v/>
      </c>
      <c r="AC798" s="19" t="str">
        <f>IF($K798="", "", SUMIF('Drinks List'!DH$11:DH$1010, $K798, 'Drinks List'!DG$11:DG$1010))</f>
        <v/>
      </c>
      <c r="AD798" s="21"/>
      <c r="AE798" s="59" t="str">
        <f>IF($K798="", "", SUMIF('Drinks List'!DJ$11:DJ$1010, $K798, 'Drinks List'!DI$11:DI$1010))</f>
        <v/>
      </c>
      <c r="AF798" s="21"/>
      <c r="AG798" s="59" t="str">
        <f>IF($K798="", "", SUMIF('Drinks List'!DL$11:DL$1010, $K798, 'Drinks List'!DK$11:DK$1010))</f>
        <v/>
      </c>
      <c r="AH798" s="21"/>
      <c r="AI798" s="59" t="str">
        <f>IF($K798="", "", SUMIF('Drinks List'!DN$11:DN$1010, $K798, 'Drinks List'!DM$11:DM$1010))</f>
        <v/>
      </c>
      <c r="AJ798" s="21"/>
      <c r="AK798" s="59" t="str">
        <f>IF($K798="", "", SUMIF('Drinks List'!DP$11:DP$1010, $K798, 'Drinks List'!DO$11:DO$1010))</f>
        <v/>
      </c>
      <c r="AL798" s="21"/>
      <c r="AM798" s="59" t="str">
        <f>IF($K798="", "", SUMIF('Drinks List'!DR$11:DR$1010, $K798, 'Drinks List'!DQ$11:DQ$1010))</f>
        <v/>
      </c>
      <c r="AN798" s="21"/>
      <c r="AO798" s="59" t="str">
        <f>IF($K798="", "", SUMIF('Drinks List'!DT$11:DT$1010, $K798, 'Drinks List'!DS$11:DS$1010))</f>
        <v/>
      </c>
      <c r="AP798" s="21"/>
      <c r="AQ798" s="59" t="str">
        <f>IF($K798="", "", SUMIF('Drinks List'!DV$11:DV$1010, $K798, 'Drinks List'!DU$11:DU$1010))</f>
        <v/>
      </c>
      <c r="AR798" s="21"/>
      <c r="AS798" s="59" t="str">
        <f>IF($K798="", "", SUMIF('Drinks List'!DX$11:DX$1010, $K798, 'Drinks List'!DW$11:DW$1010))</f>
        <v/>
      </c>
      <c r="AT798" s="21"/>
      <c r="AU798" s="59" t="str">
        <f>IF($K798="", "", SUMIF('Drinks List'!DZ$11:DZ$1010, $K798, 'Drinks List'!DY$11:DY$1010))</f>
        <v/>
      </c>
      <c r="AV798" s="21"/>
      <c r="AW798" s="59" t="str">
        <f>IF($K798="", "", SUMIF('Drinks List'!EB$11:EB$1010, $K798, 'Drinks List'!EA$11:EA$1010))</f>
        <v/>
      </c>
      <c r="AX798" s="21"/>
      <c r="AY798" s="59" t="str">
        <f>IF($K798="", "", SUMIF('Drinks List'!ED$11:ED$1010, $K798, 'Drinks List'!EC$11:EC$1010))</f>
        <v/>
      </c>
      <c r="AZ798" s="21"/>
      <c r="BA798" s="59" t="str">
        <f>IF($K798="", "", SUMIF('Drinks List'!EF$11:EF$1010, $K798, 'Drinks List'!EE$11:EE$1010))</f>
        <v/>
      </c>
      <c r="BB798" s="21"/>
      <c r="BC798" s="59" t="str">
        <f>IF($K798="", "", SUMIF('Drinks List'!EH$11:EH$1010, $K798, 'Drinks List'!EG$11:EG$1010))</f>
        <v/>
      </c>
      <c r="BD798" s="21"/>
      <c r="BE798" s="59" t="str">
        <f>IF($K798="", "", SUMIF('Drinks List'!EJ$11:EJ$1010, $K798, 'Drinks List'!EI$11:EI$1010))</f>
        <v/>
      </c>
      <c r="BF798" s="21"/>
      <c r="BG798" s="59" t="str">
        <f>IF($K798="", "", SUMIF('Drinks List'!EL$11:EL$1010, $K798, 'Drinks List'!EK$11:EK$1010))</f>
        <v/>
      </c>
      <c r="BH798" s="21"/>
      <c r="BI798" s="59" t="str">
        <f>IF($K798="", "", SUMIF('Drinks List'!EN$11:EN$1010, $K798, 'Drinks List'!EM$11:EM$1010))</f>
        <v/>
      </c>
      <c r="BJ798" s="21"/>
      <c r="BK798" s="59" t="str">
        <f>IF($K798="", "", SUMIF('Drinks List'!EP$11:EP$1010, $K798, 'Drinks List'!EO$11:EO$1010))</f>
        <v/>
      </c>
      <c r="BL798" s="21"/>
      <c r="BM798" s="59" t="str">
        <f>IF($K798="", "", SUMIF('Drinks List'!ER$11:ER$1010, $K798, 'Drinks List'!EQ$11:EQ$1010))</f>
        <v/>
      </c>
      <c r="BN798" s="21"/>
      <c r="BO798" s="65" t="str">
        <f>IF($K798="", "", SUMIF('Drinks List'!ET$11:ET$1010, $K798, 'Drinks List'!ES$11:ES$1010))</f>
        <v/>
      </c>
      <c r="BQ798" s="120" t="str">
        <f t="shared" si="253"/>
        <v/>
      </c>
      <c r="BR798" s="62" t="str">
        <f t="shared" si="254"/>
        <v/>
      </c>
      <c r="BS798" s="76" t="str">
        <f>IF(BQ798="", "", COUNTIF(BQ$11:BQ$1010, "&gt;"&amp;BQ798)+1+COUNTIF(BQ$11:BQ798, BQ798)-1)</f>
        <v/>
      </c>
      <c r="BT798" s="76" t="str">
        <f>IF(BR798="", "", COUNTIF(BR$11:BR$1010, "&lt;"&amp;BR798)+1+COUNTIF(BR$11:BR798, BR798)-1)</f>
        <v/>
      </c>
      <c r="BV798" s="76" t="str">
        <f t="shared" si="255"/>
        <v/>
      </c>
      <c r="BW798" s="124" t="str">
        <f t="shared" si="256"/>
        <v/>
      </c>
      <c r="BX798" s="115" t="str">
        <f t="shared" si="257"/>
        <v/>
      </c>
      <c r="BY798" s="125" t="str">
        <f t="shared" si="258"/>
        <v/>
      </c>
      <c r="CA798" s="106" t="str">
        <f t="shared" si="259"/>
        <v/>
      </c>
      <c r="CB798" s="22" t="str">
        <f t="shared" si="260"/>
        <v/>
      </c>
      <c r="CD798" s="76" t="str">
        <f>IF($J798="", "", IF($BV798=0, "", COUNTIF($J$11:$J$1010, "&lt;"&amp;$J798)+1+COUNTIF($J$11:$J798, $J798)-1))</f>
        <v/>
      </c>
    </row>
    <row r="799" spans="1:82" x14ac:dyDescent="0.25">
      <c r="A799" s="31"/>
      <c r="B799" s="19" t="str">
        <f t="shared" si="241"/>
        <v/>
      </c>
      <c r="C799" s="20" t="str">
        <f t="shared" si="242"/>
        <v/>
      </c>
      <c r="D799" s="29" t="str">
        <f t="shared" si="243"/>
        <v/>
      </c>
      <c r="E799" s="22" t="str">
        <f t="shared" si="244"/>
        <v/>
      </c>
      <c r="F799" s="31"/>
      <c r="G799" s="301"/>
      <c r="H799" s="302"/>
      <c r="I799" s="303"/>
      <c r="J799" s="304"/>
      <c r="K799" s="283"/>
      <c r="L799" s="305"/>
      <c r="M799" s="285"/>
      <c r="N799" s="287"/>
      <c r="O799" s="31"/>
      <c r="P799" s="19" t="str">
        <f t="shared" si="245"/>
        <v/>
      </c>
      <c r="Q799" s="20" t="str">
        <f t="shared" si="246"/>
        <v/>
      </c>
      <c r="R799" s="29" t="str">
        <f t="shared" si="247"/>
        <v/>
      </c>
      <c r="S799" s="22" t="str">
        <f t="shared" si="248"/>
        <v/>
      </c>
      <c r="T799" s="31"/>
      <c r="U799" s="69" t="str">
        <f t="shared" si="249"/>
        <v/>
      </c>
      <c r="V799" s="31"/>
      <c r="X799" s="76" t="str">
        <f t="shared" si="250"/>
        <v/>
      </c>
      <c r="Z799" s="76" t="str">
        <f t="shared" si="251"/>
        <v/>
      </c>
      <c r="AA799" s="76" t="str">
        <f t="shared" si="252"/>
        <v/>
      </c>
      <c r="AC799" s="19" t="str">
        <f>IF($K799="", "", SUMIF('Drinks List'!DH$11:DH$1010, $K799, 'Drinks List'!DG$11:DG$1010))</f>
        <v/>
      </c>
      <c r="AD799" s="21"/>
      <c r="AE799" s="59" t="str">
        <f>IF($K799="", "", SUMIF('Drinks List'!DJ$11:DJ$1010, $K799, 'Drinks List'!DI$11:DI$1010))</f>
        <v/>
      </c>
      <c r="AF799" s="21"/>
      <c r="AG799" s="59" t="str">
        <f>IF($K799="", "", SUMIF('Drinks List'!DL$11:DL$1010, $K799, 'Drinks List'!DK$11:DK$1010))</f>
        <v/>
      </c>
      <c r="AH799" s="21"/>
      <c r="AI799" s="59" t="str">
        <f>IF($K799="", "", SUMIF('Drinks List'!DN$11:DN$1010, $K799, 'Drinks List'!DM$11:DM$1010))</f>
        <v/>
      </c>
      <c r="AJ799" s="21"/>
      <c r="AK799" s="59" t="str">
        <f>IF($K799="", "", SUMIF('Drinks List'!DP$11:DP$1010, $K799, 'Drinks List'!DO$11:DO$1010))</f>
        <v/>
      </c>
      <c r="AL799" s="21"/>
      <c r="AM799" s="59" t="str">
        <f>IF($K799="", "", SUMIF('Drinks List'!DR$11:DR$1010, $K799, 'Drinks List'!DQ$11:DQ$1010))</f>
        <v/>
      </c>
      <c r="AN799" s="21"/>
      <c r="AO799" s="59" t="str">
        <f>IF($K799="", "", SUMIF('Drinks List'!DT$11:DT$1010, $K799, 'Drinks List'!DS$11:DS$1010))</f>
        <v/>
      </c>
      <c r="AP799" s="21"/>
      <c r="AQ799" s="59" t="str">
        <f>IF($K799="", "", SUMIF('Drinks List'!DV$11:DV$1010, $K799, 'Drinks List'!DU$11:DU$1010))</f>
        <v/>
      </c>
      <c r="AR799" s="21"/>
      <c r="AS799" s="59" t="str">
        <f>IF($K799="", "", SUMIF('Drinks List'!DX$11:DX$1010, $K799, 'Drinks List'!DW$11:DW$1010))</f>
        <v/>
      </c>
      <c r="AT799" s="21"/>
      <c r="AU799" s="59" t="str">
        <f>IF($K799="", "", SUMIF('Drinks List'!DZ$11:DZ$1010, $K799, 'Drinks List'!DY$11:DY$1010))</f>
        <v/>
      </c>
      <c r="AV799" s="21"/>
      <c r="AW799" s="59" t="str">
        <f>IF($K799="", "", SUMIF('Drinks List'!EB$11:EB$1010, $K799, 'Drinks List'!EA$11:EA$1010))</f>
        <v/>
      </c>
      <c r="AX799" s="21"/>
      <c r="AY799" s="59" t="str">
        <f>IF($K799="", "", SUMIF('Drinks List'!ED$11:ED$1010, $K799, 'Drinks List'!EC$11:EC$1010))</f>
        <v/>
      </c>
      <c r="AZ799" s="21"/>
      <c r="BA799" s="59" t="str">
        <f>IF($K799="", "", SUMIF('Drinks List'!EF$11:EF$1010, $K799, 'Drinks List'!EE$11:EE$1010))</f>
        <v/>
      </c>
      <c r="BB799" s="21"/>
      <c r="BC799" s="59" t="str">
        <f>IF($K799="", "", SUMIF('Drinks List'!EH$11:EH$1010, $K799, 'Drinks List'!EG$11:EG$1010))</f>
        <v/>
      </c>
      <c r="BD799" s="21"/>
      <c r="BE799" s="59" t="str">
        <f>IF($K799="", "", SUMIF('Drinks List'!EJ$11:EJ$1010, $K799, 'Drinks List'!EI$11:EI$1010))</f>
        <v/>
      </c>
      <c r="BF799" s="21"/>
      <c r="BG799" s="59" t="str">
        <f>IF($K799="", "", SUMIF('Drinks List'!EL$11:EL$1010, $K799, 'Drinks List'!EK$11:EK$1010))</f>
        <v/>
      </c>
      <c r="BH799" s="21"/>
      <c r="BI799" s="59" t="str">
        <f>IF($K799="", "", SUMIF('Drinks List'!EN$11:EN$1010, $K799, 'Drinks List'!EM$11:EM$1010))</f>
        <v/>
      </c>
      <c r="BJ799" s="21"/>
      <c r="BK799" s="59" t="str">
        <f>IF($K799="", "", SUMIF('Drinks List'!EP$11:EP$1010, $K799, 'Drinks List'!EO$11:EO$1010))</f>
        <v/>
      </c>
      <c r="BL799" s="21"/>
      <c r="BM799" s="59" t="str">
        <f>IF($K799="", "", SUMIF('Drinks List'!ER$11:ER$1010, $K799, 'Drinks List'!EQ$11:EQ$1010))</f>
        <v/>
      </c>
      <c r="BN799" s="21"/>
      <c r="BO799" s="65" t="str">
        <f>IF($K799="", "", SUMIF('Drinks List'!ET$11:ET$1010, $K799, 'Drinks List'!ES$11:ES$1010))</f>
        <v/>
      </c>
      <c r="BQ799" s="120" t="str">
        <f t="shared" si="253"/>
        <v/>
      </c>
      <c r="BR799" s="62" t="str">
        <f t="shared" si="254"/>
        <v/>
      </c>
      <c r="BS799" s="76" t="str">
        <f>IF(BQ799="", "", COUNTIF(BQ$11:BQ$1010, "&gt;"&amp;BQ799)+1+COUNTIF(BQ$11:BQ799, BQ799)-1)</f>
        <v/>
      </c>
      <c r="BT799" s="76" t="str">
        <f>IF(BR799="", "", COUNTIF(BR$11:BR$1010, "&lt;"&amp;BR799)+1+COUNTIF(BR$11:BR799, BR799)-1)</f>
        <v/>
      </c>
      <c r="BV799" s="76" t="str">
        <f t="shared" si="255"/>
        <v/>
      </c>
      <c r="BW799" s="124" t="str">
        <f t="shared" si="256"/>
        <v/>
      </c>
      <c r="BX799" s="115" t="str">
        <f t="shared" si="257"/>
        <v/>
      </c>
      <c r="BY799" s="125" t="str">
        <f t="shared" si="258"/>
        <v/>
      </c>
      <c r="CA799" s="106" t="str">
        <f t="shared" si="259"/>
        <v/>
      </c>
      <c r="CB799" s="22" t="str">
        <f t="shared" si="260"/>
        <v/>
      </c>
      <c r="CD799" s="76" t="str">
        <f>IF($J799="", "", IF($BV799=0, "", COUNTIF($J$11:$J$1010, "&lt;"&amp;$J799)+1+COUNTIF($J$11:$J799, $J799)-1))</f>
        <v/>
      </c>
    </row>
    <row r="800" spans="1:82" x14ac:dyDescent="0.25">
      <c r="A800" s="31"/>
      <c r="B800" s="19" t="str">
        <f t="shared" si="241"/>
        <v/>
      </c>
      <c r="C800" s="20" t="str">
        <f t="shared" si="242"/>
        <v/>
      </c>
      <c r="D800" s="29" t="str">
        <f t="shared" si="243"/>
        <v/>
      </c>
      <c r="E800" s="22" t="str">
        <f t="shared" si="244"/>
        <v/>
      </c>
      <c r="F800" s="31"/>
      <c r="G800" s="301"/>
      <c r="H800" s="302"/>
      <c r="I800" s="303"/>
      <c r="J800" s="304"/>
      <c r="K800" s="283"/>
      <c r="L800" s="305"/>
      <c r="M800" s="285"/>
      <c r="N800" s="287"/>
      <c r="O800" s="31"/>
      <c r="P800" s="19" t="str">
        <f t="shared" si="245"/>
        <v/>
      </c>
      <c r="Q800" s="20" t="str">
        <f t="shared" si="246"/>
        <v/>
      </c>
      <c r="R800" s="29" t="str">
        <f t="shared" si="247"/>
        <v/>
      </c>
      <c r="S800" s="22" t="str">
        <f t="shared" si="248"/>
        <v/>
      </c>
      <c r="T800" s="31"/>
      <c r="U800" s="69" t="str">
        <f t="shared" si="249"/>
        <v/>
      </c>
      <c r="V800" s="31"/>
      <c r="X800" s="76" t="str">
        <f t="shared" si="250"/>
        <v/>
      </c>
      <c r="Z800" s="76" t="str">
        <f t="shared" si="251"/>
        <v/>
      </c>
      <c r="AA800" s="76" t="str">
        <f t="shared" si="252"/>
        <v/>
      </c>
      <c r="AC800" s="19" t="str">
        <f>IF($K800="", "", SUMIF('Drinks List'!DH$11:DH$1010, $K800, 'Drinks List'!DG$11:DG$1010))</f>
        <v/>
      </c>
      <c r="AD800" s="21"/>
      <c r="AE800" s="59" t="str">
        <f>IF($K800="", "", SUMIF('Drinks List'!DJ$11:DJ$1010, $K800, 'Drinks List'!DI$11:DI$1010))</f>
        <v/>
      </c>
      <c r="AF800" s="21"/>
      <c r="AG800" s="59" t="str">
        <f>IF($K800="", "", SUMIF('Drinks List'!DL$11:DL$1010, $K800, 'Drinks List'!DK$11:DK$1010))</f>
        <v/>
      </c>
      <c r="AH800" s="21"/>
      <c r="AI800" s="59" t="str">
        <f>IF($K800="", "", SUMIF('Drinks List'!DN$11:DN$1010, $K800, 'Drinks List'!DM$11:DM$1010))</f>
        <v/>
      </c>
      <c r="AJ800" s="21"/>
      <c r="AK800" s="59" t="str">
        <f>IF($K800="", "", SUMIF('Drinks List'!DP$11:DP$1010, $K800, 'Drinks List'!DO$11:DO$1010))</f>
        <v/>
      </c>
      <c r="AL800" s="21"/>
      <c r="AM800" s="59" t="str">
        <f>IF($K800="", "", SUMIF('Drinks List'!DR$11:DR$1010, $K800, 'Drinks List'!DQ$11:DQ$1010))</f>
        <v/>
      </c>
      <c r="AN800" s="21"/>
      <c r="AO800" s="59" t="str">
        <f>IF($K800="", "", SUMIF('Drinks List'!DT$11:DT$1010, $K800, 'Drinks List'!DS$11:DS$1010))</f>
        <v/>
      </c>
      <c r="AP800" s="21"/>
      <c r="AQ800" s="59" t="str">
        <f>IF($K800="", "", SUMIF('Drinks List'!DV$11:DV$1010, $K800, 'Drinks List'!DU$11:DU$1010))</f>
        <v/>
      </c>
      <c r="AR800" s="21"/>
      <c r="AS800" s="59" t="str">
        <f>IF($K800="", "", SUMIF('Drinks List'!DX$11:DX$1010, $K800, 'Drinks List'!DW$11:DW$1010))</f>
        <v/>
      </c>
      <c r="AT800" s="21"/>
      <c r="AU800" s="59" t="str">
        <f>IF($K800="", "", SUMIF('Drinks List'!DZ$11:DZ$1010, $K800, 'Drinks List'!DY$11:DY$1010))</f>
        <v/>
      </c>
      <c r="AV800" s="21"/>
      <c r="AW800" s="59" t="str">
        <f>IF($K800="", "", SUMIF('Drinks List'!EB$11:EB$1010, $K800, 'Drinks List'!EA$11:EA$1010))</f>
        <v/>
      </c>
      <c r="AX800" s="21"/>
      <c r="AY800" s="59" t="str">
        <f>IF($K800="", "", SUMIF('Drinks List'!ED$11:ED$1010, $K800, 'Drinks List'!EC$11:EC$1010))</f>
        <v/>
      </c>
      <c r="AZ800" s="21"/>
      <c r="BA800" s="59" t="str">
        <f>IF($K800="", "", SUMIF('Drinks List'!EF$11:EF$1010, $K800, 'Drinks List'!EE$11:EE$1010))</f>
        <v/>
      </c>
      <c r="BB800" s="21"/>
      <c r="BC800" s="59" t="str">
        <f>IF($K800="", "", SUMIF('Drinks List'!EH$11:EH$1010, $K800, 'Drinks List'!EG$11:EG$1010))</f>
        <v/>
      </c>
      <c r="BD800" s="21"/>
      <c r="BE800" s="59" t="str">
        <f>IF($K800="", "", SUMIF('Drinks List'!EJ$11:EJ$1010, $K800, 'Drinks List'!EI$11:EI$1010))</f>
        <v/>
      </c>
      <c r="BF800" s="21"/>
      <c r="BG800" s="59" t="str">
        <f>IF($K800="", "", SUMIF('Drinks List'!EL$11:EL$1010, $K800, 'Drinks List'!EK$11:EK$1010))</f>
        <v/>
      </c>
      <c r="BH800" s="21"/>
      <c r="BI800" s="59" t="str">
        <f>IF($K800="", "", SUMIF('Drinks List'!EN$11:EN$1010, $K800, 'Drinks List'!EM$11:EM$1010))</f>
        <v/>
      </c>
      <c r="BJ800" s="21"/>
      <c r="BK800" s="59" t="str">
        <f>IF($K800="", "", SUMIF('Drinks List'!EP$11:EP$1010, $K800, 'Drinks List'!EO$11:EO$1010))</f>
        <v/>
      </c>
      <c r="BL800" s="21"/>
      <c r="BM800" s="59" t="str">
        <f>IF($K800="", "", SUMIF('Drinks List'!ER$11:ER$1010, $K800, 'Drinks List'!EQ$11:EQ$1010))</f>
        <v/>
      </c>
      <c r="BN800" s="21"/>
      <c r="BO800" s="65" t="str">
        <f>IF($K800="", "", SUMIF('Drinks List'!ET$11:ET$1010, $K800, 'Drinks List'!ES$11:ES$1010))</f>
        <v/>
      </c>
      <c r="BQ800" s="120" t="str">
        <f t="shared" si="253"/>
        <v/>
      </c>
      <c r="BR800" s="62" t="str">
        <f t="shared" si="254"/>
        <v/>
      </c>
      <c r="BS800" s="76" t="str">
        <f>IF(BQ800="", "", COUNTIF(BQ$11:BQ$1010, "&gt;"&amp;BQ800)+1+COUNTIF(BQ$11:BQ800, BQ800)-1)</f>
        <v/>
      </c>
      <c r="BT800" s="76" t="str">
        <f>IF(BR800="", "", COUNTIF(BR$11:BR$1010, "&lt;"&amp;BR800)+1+COUNTIF(BR$11:BR800, BR800)-1)</f>
        <v/>
      </c>
      <c r="BV800" s="76" t="str">
        <f t="shared" si="255"/>
        <v/>
      </c>
      <c r="BW800" s="124" t="str">
        <f t="shared" si="256"/>
        <v/>
      </c>
      <c r="BX800" s="115" t="str">
        <f t="shared" si="257"/>
        <v/>
      </c>
      <c r="BY800" s="125" t="str">
        <f t="shared" si="258"/>
        <v/>
      </c>
      <c r="CA800" s="106" t="str">
        <f t="shared" si="259"/>
        <v/>
      </c>
      <c r="CB800" s="22" t="str">
        <f t="shared" si="260"/>
        <v/>
      </c>
      <c r="CD800" s="76" t="str">
        <f>IF($J800="", "", IF($BV800=0, "", COUNTIF($J$11:$J$1010, "&lt;"&amp;$J800)+1+COUNTIF($J$11:$J800, $J800)-1))</f>
        <v/>
      </c>
    </row>
    <row r="801" spans="1:82" x14ac:dyDescent="0.25">
      <c r="A801" s="31"/>
      <c r="B801" s="19" t="str">
        <f t="shared" si="241"/>
        <v/>
      </c>
      <c r="C801" s="20" t="str">
        <f t="shared" si="242"/>
        <v/>
      </c>
      <c r="D801" s="29" t="str">
        <f t="shared" si="243"/>
        <v/>
      </c>
      <c r="E801" s="22" t="str">
        <f t="shared" si="244"/>
        <v/>
      </c>
      <c r="F801" s="31"/>
      <c r="G801" s="301"/>
      <c r="H801" s="302"/>
      <c r="I801" s="303"/>
      <c r="J801" s="304"/>
      <c r="K801" s="283"/>
      <c r="L801" s="305"/>
      <c r="M801" s="285"/>
      <c r="N801" s="287"/>
      <c r="O801" s="31"/>
      <c r="P801" s="19" t="str">
        <f t="shared" si="245"/>
        <v/>
      </c>
      <c r="Q801" s="20" t="str">
        <f t="shared" si="246"/>
        <v/>
      </c>
      <c r="R801" s="29" t="str">
        <f t="shared" si="247"/>
        <v/>
      </c>
      <c r="S801" s="22" t="str">
        <f t="shared" si="248"/>
        <v/>
      </c>
      <c r="T801" s="31"/>
      <c r="U801" s="69" t="str">
        <f t="shared" si="249"/>
        <v/>
      </c>
      <c r="V801" s="31"/>
      <c r="X801" s="76" t="str">
        <f t="shared" si="250"/>
        <v/>
      </c>
      <c r="Z801" s="76" t="str">
        <f t="shared" si="251"/>
        <v/>
      </c>
      <c r="AA801" s="76" t="str">
        <f t="shared" si="252"/>
        <v/>
      </c>
      <c r="AC801" s="19" t="str">
        <f>IF($K801="", "", SUMIF('Drinks List'!DH$11:DH$1010, $K801, 'Drinks List'!DG$11:DG$1010))</f>
        <v/>
      </c>
      <c r="AD801" s="21"/>
      <c r="AE801" s="59" t="str">
        <f>IF($K801="", "", SUMIF('Drinks List'!DJ$11:DJ$1010, $K801, 'Drinks List'!DI$11:DI$1010))</f>
        <v/>
      </c>
      <c r="AF801" s="21"/>
      <c r="AG801" s="59" t="str">
        <f>IF($K801="", "", SUMIF('Drinks List'!DL$11:DL$1010, $K801, 'Drinks List'!DK$11:DK$1010))</f>
        <v/>
      </c>
      <c r="AH801" s="21"/>
      <c r="AI801" s="59" t="str">
        <f>IF($K801="", "", SUMIF('Drinks List'!DN$11:DN$1010, $K801, 'Drinks List'!DM$11:DM$1010))</f>
        <v/>
      </c>
      <c r="AJ801" s="21"/>
      <c r="AK801" s="59" t="str">
        <f>IF($K801="", "", SUMIF('Drinks List'!DP$11:DP$1010, $K801, 'Drinks List'!DO$11:DO$1010))</f>
        <v/>
      </c>
      <c r="AL801" s="21"/>
      <c r="AM801" s="59" t="str">
        <f>IF($K801="", "", SUMIF('Drinks List'!DR$11:DR$1010, $K801, 'Drinks List'!DQ$11:DQ$1010))</f>
        <v/>
      </c>
      <c r="AN801" s="21"/>
      <c r="AO801" s="59" t="str">
        <f>IF($K801="", "", SUMIF('Drinks List'!DT$11:DT$1010, $K801, 'Drinks List'!DS$11:DS$1010))</f>
        <v/>
      </c>
      <c r="AP801" s="21"/>
      <c r="AQ801" s="59" t="str">
        <f>IF($K801="", "", SUMIF('Drinks List'!DV$11:DV$1010, $K801, 'Drinks List'!DU$11:DU$1010))</f>
        <v/>
      </c>
      <c r="AR801" s="21"/>
      <c r="AS801" s="59" t="str">
        <f>IF($K801="", "", SUMIF('Drinks List'!DX$11:DX$1010, $K801, 'Drinks List'!DW$11:DW$1010))</f>
        <v/>
      </c>
      <c r="AT801" s="21"/>
      <c r="AU801" s="59" t="str">
        <f>IF($K801="", "", SUMIF('Drinks List'!DZ$11:DZ$1010, $K801, 'Drinks List'!DY$11:DY$1010))</f>
        <v/>
      </c>
      <c r="AV801" s="21"/>
      <c r="AW801" s="59" t="str">
        <f>IF($K801="", "", SUMIF('Drinks List'!EB$11:EB$1010, $K801, 'Drinks List'!EA$11:EA$1010))</f>
        <v/>
      </c>
      <c r="AX801" s="21"/>
      <c r="AY801" s="59" t="str">
        <f>IF($K801="", "", SUMIF('Drinks List'!ED$11:ED$1010, $K801, 'Drinks List'!EC$11:EC$1010))</f>
        <v/>
      </c>
      <c r="AZ801" s="21"/>
      <c r="BA801" s="59" t="str">
        <f>IF($K801="", "", SUMIF('Drinks List'!EF$11:EF$1010, $K801, 'Drinks List'!EE$11:EE$1010))</f>
        <v/>
      </c>
      <c r="BB801" s="21"/>
      <c r="BC801" s="59" t="str">
        <f>IF($K801="", "", SUMIF('Drinks List'!EH$11:EH$1010, $K801, 'Drinks List'!EG$11:EG$1010))</f>
        <v/>
      </c>
      <c r="BD801" s="21"/>
      <c r="BE801" s="59" t="str">
        <f>IF($K801="", "", SUMIF('Drinks List'!EJ$11:EJ$1010, $K801, 'Drinks List'!EI$11:EI$1010))</f>
        <v/>
      </c>
      <c r="BF801" s="21"/>
      <c r="BG801" s="59" t="str">
        <f>IF($K801="", "", SUMIF('Drinks List'!EL$11:EL$1010, $K801, 'Drinks List'!EK$11:EK$1010))</f>
        <v/>
      </c>
      <c r="BH801" s="21"/>
      <c r="BI801" s="59" t="str">
        <f>IF($K801="", "", SUMIF('Drinks List'!EN$11:EN$1010, $K801, 'Drinks List'!EM$11:EM$1010))</f>
        <v/>
      </c>
      <c r="BJ801" s="21"/>
      <c r="BK801" s="59" t="str">
        <f>IF($K801="", "", SUMIF('Drinks List'!EP$11:EP$1010, $K801, 'Drinks List'!EO$11:EO$1010))</f>
        <v/>
      </c>
      <c r="BL801" s="21"/>
      <c r="BM801" s="59" t="str">
        <f>IF($K801="", "", SUMIF('Drinks List'!ER$11:ER$1010, $K801, 'Drinks List'!EQ$11:EQ$1010))</f>
        <v/>
      </c>
      <c r="BN801" s="21"/>
      <c r="BO801" s="65" t="str">
        <f>IF($K801="", "", SUMIF('Drinks List'!ET$11:ET$1010, $K801, 'Drinks List'!ES$11:ES$1010))</f>
        <v/>
      </c>
      <c r="BQ801" s="120" t="str">
        <f t="shared" si="253"/>
        <v/>
      </c>
      <c r="BR801" s="62" t="str">
        <f t="shared" si="254"/>
        <v/>
      </c>
      <c r="BS801" s="76" t="str">
        <f>IF(BQ801="", "", COUNTIF(BQ$11:BQ$1010, "&gt;"&amp;BQ801)+1+COUNTIF(BQ$11:BQ801, BQ801)-1)</f>
        <v/>
      </c>
      <c r="BT801" s="76" t="str">
        <f>IF(BR801="", "", COUNTIF(BR$11:BR$1010, "&lt;"&amp;BR801)+1+COUNTIF(BR$11:BR801, BR801)-1)</f>
        <v/>
      </c>
      <c r="BV801" s="76" t="str">
        <f t="shared" si="255"/>
        <v/>
      </c>
      <c r="BW801" s="124" t="str">
        <f t="shared" si="256"/>
        <v/>
      </c>
      <c r="BX801" s="115" t="str">
        <f t="shared" si="257"/>
        <v/>
      </c>
      <c r="BY801" s="125" t="str">
        <f t="shared" si="258"/>
        <v/>
      </c>
      <c r="CA801" s="106" t="str">
        <f t="shared" si="259"/>
        <v/>
      </c>
      <c r="CB801" s="22" t="str">
        <f t="shared" si="260"/>
        <v/>
      </c>
      <c r="CD801" s="76" t="str">
        <f>IF($J801="", "", IF($BV801=0, "", COUNTIF($J$11:$J$1010, "&lt;"&amp;$J801)+1+COUNTIF($J$11:$J801, $J801)-1))</f>
        <v/>
      </c>
    </row>
    <row r="802" spans="1:82" x14ac:dyDescent="0.25">
      <c r="A802" s="31"/>
      <c r="B802" s="19" t="str">
        <f t="shared" si="241"/>
        <v/>
      </c>
      <c r="C802" s="20" t="str">
        <f t="shared" si="242"/>
        <v/>
      </c>
      <c r="D802" s="29" t="str">
        <f t="shared" si="243"/>
        <v/>
      </c>
      <c r="E802" s="22" t="str">
        <f t="shared" si="244"/>
        <v/>
      </c>
      <c r="F802" s="31"/>
      <c r="G802" s="301"/>
      <c r="H802" s="302"/>
      <c r="I802" s="303"/>
      <c r="J802" s="304"/>
      <c r="K802" s="283"/>
      <c r="L802" s="305"/>
      <c r="M802" s="285"/>
      <c r="N802" s="287"/>
      <c r="O802" s="31"/>
      <c r="P802" s="19" t="str">
        <f t="shared" si="245"/>
        <v/>
      </c>
      <c r="Q802" s="20" t="str">
        <f t="shared" si="246"/>
        <v/>
      </c>
      <c r="R802" s="29" t="str">
        <f t="shared" si="247"/>
        <v/>
      </c>
      <c r="S802" s="22" t="str">
        <f t="shared" si="248"/>
        <v/>
      </c>
      <c r="T802" s="31"/>
      <c r="U802" s="69" t="str">
        <f t="shared" si="249"/>
        <v/>
      </c>
      <c r="V802" s="31"/>
      <c r="X802" s="76" t="str">
        <f t="shared" si="250"/>
        <v/>
      </c>
      <c r="Z802" s="76" t="str">
        <f t="shared" si="251"/>
        <v/>
      </c>
      <c r="AA802" s="76" t="str">
        <f t="shared" si="252"/>
        <v/>
      </c>
      <c r="AC802" s="19" t="str">
        <f>IF($K802="", "", SUMIF('Drinks List'!DH$11:DH$1010, $K802, 'Drinks List'!DG$11:DG$1010))</f>
        <v/>
      </c>
      <c r="AD802" s="21"/>
      <c r="AE802" s="59" t="str">
        <f>IF($K802="", "", SUMIF('Drinks List'!DJ$11:DJ$1010, $K802, 'Drinks List'!DI$11:DI$1010))</f>
        <v/>
      </c>
      <c r="AF802" s="21"/>
      <c r="AG802" s="59" t="str">
        <f>IF($K802="", "", SUMIF('Drinks List'!DL$11:DL$1010, $K802, 'Drinks List'!DK$11:DK$1010))</f>
        <v/>
      </c>
      <c r="AH802" s="21"/>
      <c r="AI802" s="59" t="str">
        <f>IF($K802="", "", SUMIF('Drinks List'!DN$11:DN$1010, $K802, 'Drinks List'!DM$11:DM$1010))</f>
        <v/>
      </c>
      <c r="AJ802" s="21"/>
      <c r="AK802" s="59" t="str">
        <f>IF($K802="", "", SUMIF('Drinks List'!DP$11:DP$1010, $K802, 'Drinks List'!DO$11:DO$1010))</f>
        <v/>
      </c>
      <c r="AL802" s="21"/>
      <c r="AM802" s="59" t="str">
        <f>IF($K802="", "", SUMIF('Drinks List'!DR$11:DR$1010, $K802, 'Drinks List'!DQ$11:DQ$1010))</f>
        <v/>
      </c>
      <c r="AN802" s="21"/>
      <c r="AO802" s="59" t="str">
        <f>IF($K802="", "", SUMIF('Drinks List'!DT$11:DT$1010, $K802, 'Drinks List'!DS$11:DS$1010))</f>
        <v/>
      </c>
      <c r="AP802" s="21"/>
      <c r="AQ802" s="59" t="str">
        <f>IF($K802="", "", SUMIF('Drinks List'!DV$11:DV$1010, $K802, 'Drinks List'!DU$11:DU$1010))</f>
        <v/>
      </c>
      <c r="AR802" s="21"/>
      <c r="AS802" s="59" t="str">
        <f>IF($K802="", "", SUMIF('Drinks List'!DX$11:DX$1010, $K802, 'Drinks List'!DW$11:DW$1010))</f>
        <v/>
      </c>
      <c r="AT802" s="21"/>
      <c r="AU802" s="59" t="str">
        <f>IF($K802="", "", SUMIF('Drinks List'!DZ$11:DZ$1010, $K802, 'Drinks List'!DY$11:DY$1010))</f>
        <v/>
      </c>
      <c r="AV802" s="21"/>
      <c r="AW802" s="59" t="str">
        <f>IF($K802="", "", SUMIF('Drinks List'!EB$11:EB$1010, $K802, 'Drinks List'!EA$11:EA$1010))</f>
        <v/>
      </c>
      <c r="AX802" s="21"/>
      <c r="AY802" s="59" t="str">
        <f>IF($K802="", "", SUMIF('Drinks List'!ED$11:ED$1010, $K802, 'Drinks List'!EC$11:EC$1010))</f>
        <v/>
      </c>
      <c r="AZ802" s="21"/>
      <c r="BA802" s="59" t="str">
        <f>IF($K802="", "", SUMIF('Drinks List'!EF$11:EF$1010, $K802, 'Drinks List'!EE$11:EE$1010))</f>
        <v/>
      </c>
      <c r="BB802" s="21"/>
      <c r="BC802" s="59" t="str">
        <f>IF($K802="", "", SUMIF('Drinks List'!EH$11:EH$1010, $K802, 'Drinks List'!EG$11:EG$1010))</f>
        <v/>
      </c>
      <c r="BD802" s="21"/>
      <c r="BE802" s="59" t="str">
        <f>IF($K802="", "", SUMIF('Drinks List'!EJ$11:EJ$1010, $K802, 'Drinks List'!EI$11:EI$1010))</f>
        <v/>
      </c>
      <c r="BF802" s="21"/>
      <c r="BG802" s="59" t="str">
        <f>IF($K802="", "", SUMIF('Drinks List'!EL$11:EL$1010, $K802, 'Drinks List'!EK$11:EK$1010))</f>
        <v/>
      </c>
      <c r="BH802" s="21"/>
      <c r="BI802" s="59" t="str">
        <f>IF($K802="", "", SUMIF('Drinks List'!EN$11:EN$1010, $K802, 'Drinks List'!EM$11:EM$1010))</f>
        <v/>
      </c>
      <c r="BJ802" s="21"/>
      <c r="BK802" s="59" t="str">
        <f>IF($K802="", "", SUMIF('Drinks List'!EP$11:EP$1010, $K802, 'Drinks List'!EO$11:EO$1010))</f>
        <v/>
      </c>
      <c r="BL802" s="21"/>
      <c r="BM802" s="59" t="str">
        <f>IF($K802="", "", SUMIF('Drinks List'!ER$11:ER$1010, $K802, 'Drinks List'!EQ$11:EQ$1010))</f>
        <v/>
      </c>
      <c r="BN802" s="21"/>
      <c r="BO802" s="65" t="str">
        <f>IF($K802="", "", SUMIF('Drinks List'!ET$11:ET$1010, $K802, 'Drinks List'!ES$11:ES$1010))</f>
        <v/>
      </c>
      <c r="BQ802" s="120" t="str">
        <f t="shared" si="253"/>
        <v/>
      </c>
      <c r="BR802" s="62" t="str">
        <f t="shared" si="254"/>
        <v/>
      </c>
      <c r="BS802" s="76" t="str">
        <f>IF(BQ802="", "", COUNTIF(BQ$11:BQ$1010, "&gt;"&amp;BQ802)+1+COUNTIF(BQ$11:BQ802, BQ802)-1)</f>
        <v/>
      </c>
      <c r="BT802" s="76" t="str">
        <f>IF(BR802="", "", COUNTIF(BR$11:BR$1010, "&lt;"&amp;BR802)+1+COUNTIF(BR$11:BR802, BR802)-1)</f>
        <v/>
      </c>
      <c r="BV802" s="76" t="str">
        <f t="shared" si="255"/>
        <v/>
      </c>
      <c r="BW802" s="124" t="str">
        <f t="shared" si="256"/>
        <v/>
      </c>
      <c r="BX802" s="115" t="str">
        <f t="shared" si="257"/>
        <v/>
      </c>
      <c r="BY802" s="125" t="str">
        <f t="shared" si="258"/>
        <v/>
      </c>
      <c r="CA802" s="106" t="str">
        <f t="shared" si="259"/>
        <v/>
      </c>
      <c r="CB802" s="22" t="str">
        <f t="shared" si="260"/>
        <v/>
      </c>
      <c r="CD802" s="76" t="str">
        <f>IF($J802="", "", IF($BV802=0, "", COUNTIF($J$11:$J$1010, "&lt;"&amp;$J802)+1+COUNTIF($J$11:$J802, $J802)-1))</f>
        <v/>
      </c>
    </row>
    <row r="803" spans="1:82" x14ac:dyDescent="0.25">
      <c r="A803" s="31"/>
      <c r="B803" s="19" t="str">
        <f t="shared" si="241"/>
        <v/>
      </c>
      <c r="C803" s="20" t="str">
        <f t="shared" si="242"/>
        <v/>
      </c>
      <c r="D803" s="29" t="str">
        <f t="shared" si="243"/>
        <v/>
      </c>
      <c r="E803" s="22" t="str">
        <f t="shared" si="244"/>
        <v/>
      </c>
      <c r="F803" s="31"/>
      <c r="G803" s="301"/>
      <c r="H803" s="302"/>
      <c r="I803" s="303"/>
      <c r="J803" s="304"/>
      <c r="K803" s="283"/>
      <c r="L803" s="305"/>
      <c r="M803" s="285"/>
      <c r="N803" s="287"/>
      <c r="O803" s="31"/>
      <c r="P803" s="19" t="str">
        <f t="shared" si="245"/>
        <v/>
      </c>
      <c r="Q803" s="20" t="str">
        <f t="shared" si="246"/>
        <v/>
      </c>
      <c r="R803" s="29" t="str">
        <f t="shared" si="247"/>
        <v/>
      </c>
      <c r="S803" s="22" t="str">
        <f t="shared" si="248"/>
        <v/>
      </c>
      <c r="T803" s="31"/>
      <c r="U803" s="69" t="str">
        <f t="shared" si="249"/>
        <v/>
      </c>
      <c r="V803" s="31"/>
      <c r="X803" s="76" t="str">
        <f t="shared" si="250"/>
        <v/>
      </c>
      <c r="Z803" s="76" t="str">
        <f t="shared" si="251"/>
        <v/>
      </c>
      <c r="AA803" s="76" t="str">
        <f t="shared" si="252"/>
        <v/>
      </c>
      <c r="AC803" s="19" t="str">
        <f>IF($K803="", "", SUMIF('Drinks List'!DH$11:DH$1010, $K803, 'Drinks List'!DG$11:DG$1010))</f>
        <v/>
      </c>
      <c r="AD803" s="21"/>
      <c r="AE803" s="59" t="str">
        <f>IF($K803="", "", SUMIF('Drinks List'!DJ$11:DJ$1010, $K803, 'Drinks List'!DI$11:DI$1010))</f>
        <v/>
      </c>
      <c r="AF803" s="21"/>
      <c r="AG803" s="59" t="str">
        <f>IF($K803="", "", SUMIF('Drinks List'!DL$11:DL$1010, $K803, 'Drinks List'!DK$11:DK$1010))</f>
        <v/>
      </c>
      <c r="AH803" s="21"/>
      <c r="AI803" s="59" t="str">
        <f>IF($K803="", "", SUMIF('Drinks List'!DN$11:DN$1010, $K803, 'Drinks List'!DM$11:DM$1010))</f>
        <v/>
      </c>
      <c r="AJ803" s="21"/>
      <c r="AK803" s="59" t="str">
        <f>IF($K803="", "", SUMIF('Drinks List'!DP$11:DP$1010, $K803, 'Drinks List'!DO$11:DO$1010))</f>
        <v/>
      </c>
      <c r="AL803" s="21"/>
      <c r="AM803" s="59" t="str">
        <f>IF($K803="", "", SUMIF('Drinks List'!DR$11:DR$1010, $K803, 'Drinks List'!DQ$11:DQ$1010))</f>
        <v/>
      </c>
      <c r="AN803" s="21"/>
      <c r="AO803" s="59" t="str">
        <f>IF($K803="", "", SUMIF('Drinks List'!DT$11:DT$1010, $K803, 'Drinks List'!DS$11:DS$1010))</f>
        <v/>
      </c>
      <c r="AP803" s="21"/>
      <c r="AQ803" s="59" t="str">
        <f>IF($K803="", "", SUMIF('Drinks List'!DV$11:DV$1010, $K803, 'Drinks List'!DU$11:DU$1010))</f>
        <v/>
      </c>
      <c r="AR803" s="21"/>
      <c r="AS803" s="59" t="str">
        <f>IF($K803="", "", SUMIF('Drinks List'!DX$11:DX$1010, $K803, 'Drinks List'!DW$11:DW$1010))</f>
        <v/>
      </c>
      <c r="AT803" s="21"/>
      <c r="AU803" s="59" t="str">
        <f>IF($K803="", "", SUMIF('Drinks List'!DZ$11:DZ$1010, $K803, 'Drinks List'!DY$11:DY$1010))</f>
        <v/>
      </c>
      <c r="AV803" s="21"/>
      <c r="AW803" s="59" t="str">
        <f>IF($K803="", "", SUMIF('Drinks List'!EB$11:EB$1010, $K803, 'Drinks List'!EA$11:EA$1010))</f>
        <v/>
      </c>
      <c r="AX803" s="21"/>
      <c r="AY803" s="59" t="str">
        <f>IF($K803="", "", SUMIF('Drinks List'!ED$11:ED$1010, $K803, 'Drinks List'!EC$11:EC$1010))</f>
        <v/>
      </c>
      <c r="AZ803" s="21"/>
      <c r="BA803" s="59" t="str">
        <f>IF($K803="", "", SUMIF('Drinks List'!EF$11:EF$1010, $K803, 'Drinks List'!EE$11:EE$1010))</f>
        <v/>
      </c>
      <c r="BB803" s="21"/>
      <c r="BC803" s="59" t="str">
        <f>IF($K803="", "", SUMIF('Drinks List'!EH$11:EH$1010, $K803, 'Drinks List'!EG$11:EG$1010))</f>
        <v/>
      </c>
      <c r="BD803" s="21"/>
      <c r="BE803" s="59" t="str">
        <f>IF($K803="", "", SUMIF('Drinks List'!EJ$11:EJ$1010, $K803, 'Drinks List'!EI$11:EI$1010))</f>
        <v/>
      </c>
      <c r="BF803" s="21"/>
      <c r="BG803" s="59" t="str">
        <f>IF($K803="", "", SUMIF('Drinks List'!EL$11:EL$1010, $K803, 'Drinks List'!EK$11:EK$1010))</f>
        <v/>
      </c>
      <c r="BH803" s="21"/>
      <c r="BI803" s="59" t="str">
        <f>IF($K803="", "", SUMIF('Drinks List'!EN$11:EN$1010, $K803, 'Drinks List'!EM$11:EM$1010))</f>
        <v/>
      </c>
      <c r="BJ803" s="21"/>
      <c r="BK803" s="59" t="str">
        <f>IF($K803="", "", SUMIF('Drinks List'!EP$11:EP$1010, $K803, 'Drinks List'!EO$11:EO$1010))</f>
        <v/>
      </c>
      <c r="BL803" s="21"/>
      <c r="BM803" s="59" t="str">
        <f>IF($K803="", "", SUMIF('Drinks List'!ER$11:ER$1010, $K803, 'Drinks List'!EQ$11:EQ$1010))</f>
        <v/>
      </c>
      <c r="BN803" s="21"/>
      <c r="BO803" s="65" t="str">
        <f>IF($K803="", "", SUMIF('Drinks List'!ET$11:ET$1010, $K803, 'Drinks List'!ES$11:ES$1010))</f>
        <v/>
      </c>
      <c r="BQ803" s="120" t="str">
        <f t="shared" si="253"/>
        <v/>
      </c>
      <c r="BR803" s="62" t="str">
        <f t="shared" si="254"/>
        <v/>
      </c>
      <c r="BS803" s="76" t="str">
        <f>IF(BQ803="", "", COUNTIF(BQ$11:BQ$1010, "&gt;"&amp;BQ803)+1+COUNTIF(BQ$11:BQ803, BQ803)-1)</f>
        <v/>
      </c>
      <c r="BT803" s="76" t="str">
        <f>IF(BR803="", "", COUNTIF(BR$11:BR$1010, "&lt;"&amp;BR803)+1+COUNTIF(BR$11:BR803, BR803)-1)</f>
        <v/>
      </c>
      <c r="BV803" s="76" t="str">
        <f t="shared" si="255"/>
        <v/>
      </c>
      <c r="BW803" s="124" t="str">
        <f t="shared" si="256"/>
        <v/>
      </c>
      <c r="BX803" s="115" t="str">
        <f t="shared" si="257"/>
        <v/>
      </c>
      <c r="BY803" s="125" t="str">
        <f t="shared" si="258"/>
        <v/>
      </c>
      <c r="CA803" s="106" t="str">
        <f t="shared" si="259"/>
        <v/>
      </c>
      <c r="CB803" s="22" t="str">
        <f t="shared" si="260"/>
        <v/>
      </c>
      <c r="CD803" s="76" t="str">
        <f>IF($J803="", "", IF($BV803=0, "", COUNTIF($J$11:$J$1010, "&lt;"&amp;$J803)+1+COUNTIF($J$11:$J803, $J803)-1))</f>
        <v/>
      </c>
    </row>
    <row r="804" spans="1:82" x14ac:dyDescent="0.25">
      <c r="A804" s="31"/>
      <c r="B804" s="19" t="str">
        <f t="shared" si="241"/>
        <v/>
      </c>
      <c r="C804" s="20" t="str">
        <f t="shared" si="242"/>
        <v/>
      </c>
      <c r="D804" s="29" t="str">
        <f t="shared" si="243"/>
        <v/>
      </c>
      <c r="E804" s="22" t="str">
        <f t="shared" si="244"/>
        <v/>
      </c>
      <c r="F804" s="31"/>
      <c r="G804" s="301"/>
      <c r="H804" s="302"/>
      <c r="I804" s="303"/>
      <c r="J804" s="304"/>
      <c r="K804" s="283"/>
      <c r="L804" s="305"/>
      <c r="M804" s="285"/>
      <c r="N804" s="287"/>
      <c r="O804" s="31"/>
      <c r="P804" s="19" t="str">
        <f t="shared" si="245"/>
        <v/>
      </c>
      <c r="Q804" s="20" t="str">
        <f t="shared" si="246"/>
        <v/>
      </c>
      <c r="R804" s="29" t="str">
        <f t="shared" si="247"/>
        <v/>
      </c>
      <c r="S804" s="22" t="str">
        <f t="shared" si="248"/>
        <v/>
      </c>
      <c r="T804" s="31"/>
      <c r="U804" s="69" t="str">
        <f t="shared" si="249"/>
        <v/>
      </c>
      <c r="V804" s="31"/>
      <c r="X804" s="76" t="str">
        <f t="shared" si="250"/>
        <v/>
      </c>
      <c r="Z804" s="76" t="str">
        <f t="shared" si="251"/>
        <v/>
      </c>
      <c r="AA804" s="76" t="str">
        <f t="shared" si="252"/>
        <v/>
      </c>
      <c r="AC804" s="19" t="str">
        <f>IF($K804="", "", SUMIF('Drinks List'!DH$11:DH$1010, $K804, 'Drinks List'!DG$11:DG$1010))</f>
        <v/>
      </c>
      <c r="AD804" s="21"/>
      <c r="AE804" s="59" t="str">
        <f>IF($K804="", "", SUMIF('Drinks List'!DJ$11:DJ$1010, $K804, 'Drinks List'!DI$11:DI$1010))</f>
        <v/>
      </c>
      <c r="AF804" s="21"/>
      <c r="AG804" s="59" t="str">
        <f>IF($K804="", "", SUMIF('Drinks List'!DL$11:DL$1010, $K804, 'Drinks List'!DK$11:DK$1010))</f>
        <v/>
      </c>
      <c r="AH804" s="21"/>
      <c r="AI804" s="59" t="str">
        <f>IF($K804="", "", SUMIF('Drinks List'!DN$11:DN$1010, $K804, 'Drinks List'!DM$11:DM$1010))</f>
        <v/>
      </c>
      <c r="AJ804" s="21"/>
      <c r="AK804" s="59" t="str">
        <f>IF($K804="", "", SUMIF('Drinks List'!DP$11:DP$1010, $K804, 'Drinks List'!DO$11:DO$1010))</f>
        <v/>
      </c>
      <c r="AL804" s="21"/>
      <c r="AM804" s="59" t="str">
        <f>IF($K804="", "", SUMIF('Drinks List'!DR$11:DR$1010, $K804, 'Drinks List'!DQ$11:DQ$1010))</f>
        <v/>
      </c>
      <c r="AN804" s="21"/>
      <c r="AO804" s="59" t="str">
        <f>IF($K804="", "", SUMIF('Drinks List'!DT$11:DT$1010, $K804, 'Drinks List'!DS$11:DS$1010))</f>
        <v/>
      </c>
      <c r="AP804" s="21"/>
      <c r="AQ804" s="59" t="str">
        <f>IF($K804="", "", SUMIF('Drinks List'!DV$11:DV$1010, $K804, 'Drinks List'!DU$11:DU$1010))</f>
        <v/>
      </c>
      <c r="AR804" s="21"/>
      <c r="AS804" s="59" t="str">
        <f>IF($K804="", "", SUMIF('Drinks List'!DX$11:DX$1010, $K804, 'Drinks List'!DW$11:DW$1010))</f>
        <v/>
      </c>
      <c r="AT804" s="21"/>
      <c r="AU804" s="59" t="str">
        <f>IF($K804="", "", SUMIF('Drinks List'!DZ$11:DZ$1010, $K804, 'Drinks List'!DY$11:DY$1010))</f>
        <v/>
      </c>
      <c r="AV804" s="21"/>
      <c r="AW804" s="59" t="str">
        <f>IF($K804="", "", SUMIF('Drinks List'!EB$11:EB$1010, $K804, 'Drinks List'!EA$11:EA$1010))</f>
        <v/>
      </c>
      <c r="AX804" s="21"/>
      <c r="AY804" s="59" t="str">
        <f>IF($K804="", "", SUMIF('Drinks List'!ED$11:ED$1010, $K804, 'Drinks List'!EC$11:EC$1010))</f>
        <v/>
      </c>
      <c r="AZ804" s="21"/>
      <c r="BA804" s="59" t="str">
        <f>IF($K804="", "", SUMIF('Drinks List'!EF$11:EF$1010, $K804, 'Drinks List'!EE$11:EE$1010))</f>
        <v/>
      </c>
      <c r="BB804" s="21"/>
      <c r="BC804" s="59" t="str">
        <f>IF($K804="", "", SUMIF('Drinks List'!EH$11:EH$1010, $K804, 'Drinks List'!EG$11:EG$1010))</f>
        <v/>
      </c>
      <c r="BD804" s="21"/>
      <c r="BE804" s="59" t="str">
        <f>IF($K804="", "", SUMIF('Drinks List'!EJ$11:EJ$1010, $K804, 'Drinks List'!EI$11:EI$1010))</f>
        <v/>
      </c>
      <c r="BF804" s="21"/>
      <c r="BG804" s="59" t="str">
        <f>IF($K804="", "", SUMIF('Drinks List'!EL$11:EL$1010, $K804, 'Drinks List'!EK$11:EK$1010))</f>
        <v/>
      </c>
      <c r="BH804" s="21"/>
      <c r="BI804" s="59" t="str">
        <f>IF($K804="", "", SUMIF('Drinks List'!EN$11:EN$1010, $K804, 'Drinks List'!EM$11:EM$1010))</f>
        <v/>
      </c>
      <c r="BJ804" s="21"/>
      <c r="BK804" s="59" t="str">
        <f>IF($K804="", "", SUMIF('Drinks List'!EP$11:EP$1010, $K804, 'Drinks List'!EO$11:EO$1010))</f>
        <v/>
      </c>
      <c r="BL804" s="21"/>
      <c r="BM804" s="59" t="str">
        <f>IF($K804="", "", SUMIF('Drinks List'!ER$11:ER$1010, $K804, 'Drinks List'!EQ$11:EQ$1010))</f>
        <v/>
      </c>
      <c r="BN804" s="21"/>
      <c r="BO804" s="65" t="str">
        <f>IF($K804="", "", SUMIF('Drinks List'!ET$11:ET$1010, $K804, 'Drinks List'!ES$11:ES$1010))</f>
        <v/>
      </c>
      <c r="BQ804" s="120" t="str">
        <f t="shared" si="253"/>
        <v/>
      </c>
      <c r="BR804" s="62" t="str">
        <f t="shared" si="254"/>
        <v/>
      </c>
      <c r="BS804" s="76" t="str">
        <f>IF(BQ804="", "", COUNTIF(BQ$11:BQ$1010, "&gt;"&amp;BQ804)+1+COUNTIF(BQ$11:BQ804, BQ804)-1)</f>
        <v/>
      </c>
      <c r="BT804" s="76" t="str">
        <f>IF(BR804="", "", COUNTIF(BR$11:BR$1010, "&lt;"&amp;BR804)+1+COUNTIF(BR$11:BR804, BR804)-1)</f>
        <v/>
      </c>
      <c r="BV804" s="76" t="str">
        <f t="shared" si="255"/>
        <v/>
      </c>
      <c r="BW804" s="124" t="str">
        <f t="shared" si="256"/>
        <v/>
      </c>
      <c r="BX804" s="115" t="str">
        <f t="shared" si="257"/>
        <v/>
      </c>
      <c r="BY804" s="125" t="str">
        <f t="shared" si="258"/>
        <v/>
      </c>
      <c r="CA804" s="106" t="str">
        <f t="shared" si="259"/>
        <v/>
      </c>
      <c r="CB804" s="22" t="str">
        <f t="shared" si="260"/>
        <v/>
      </c>
      <c r="CD804" s="76" t="str">
        <f>IF($J804="", "", IF($BV804=0, "", COUNTIF($J$11:$J$1010, "&lt;"&amp;$J804)+1+COUNTIF($J$11:$J804, $J804)-1))</f>
        <v/>
      </c>
    </row>
    <row r="805" spans="1:82" x14ac:dyDescent="0.25">
      <c r="A805" s="31"/>
      <c r="B805" s="19" t="str">
        <f t="shared" si="241"/>
        <v/>
      </c>
      <c r="C805" s="20" t="str">
        <f t="shared" si="242"/>
        <v/>
      </c>
      <c r="D805" s="29" t="str">
        <f t="shared" si="243"/>
        <v/>
      </c>
      <c r="E805" s="22" t="str">
        <f t="shared" si="244"/>
        <v/>
      </c>
      <c r="F805" s="31"/>
      <c r="G805" s="301"/>
      <c r="H805" s="302"/>
      <c r="I805" s="303"/>
      <c r="J805" s="304"/>
      <c r="K805" s="283"/>
      <c r="L805" s="305"/>
      <c r="M805" s="285"/>
      <c r="N805" s="287"/>
      <c r="O805" s="31"/>
      <c r="P805" s="19" t="str">
        <f t="shared" si="245"/>
        <v/>
      </c>
      <c r="Q805" s="20" t="str">
        <f t="shared" si="246"/>
        <v/>
      </c>
      <c r="R805" s="29" t="str">
        <f t="shared" si="247"/>
        <v/>
      </c>
      <c r="S805" s="22" t="str">
        <f t="shared" si="248"/>
        <v/>
      </c>
      <c r="T805" s="31"/>
      <c r="U805" s="69" t="str">
        <f t="shared" si="249"/>
        <v/>
      </c>
      <c r="V805" s="31"/>
      <c r="X805" s="76" t="str">
        <f t="shared" si="250"/>
        <v/>
      </c>
      <c r="Z805" s="76" t="str">
        <f t="shared" si="251"/>
        <v/>
      </c>
      <c r="AA805" s="76" t="str">
        <f t="shared" si="252"/>
        <v/>
      </c>
      <c r="AC805" s="19" t="str">
        <f>IF($K805="", "", SUMIF('Drinks List'!DH$11:DH$1010, $K805, 'Drinks List'!DG$11:DG$1010))</f>
        <v/>
      </c>
      <c r="AD805" s="21"/>
      <c r="AE805" s="59" t="str">
        <f>IF($K805="", "", SUMIF('Drinks List'!DJ$11:DJ$1010, $K805, 'Drinks List'!DI$11:DI$1010))</f>
        <v/>
      </c>
      <c r="AF805" s="21"/>
      <c r="AG805" s="59" t="str">
        <f>IF($K805="", "", SUMIF('Drinks List'!DL$11:DL$1010, $K805, 'Drinks List'!DK$11:DK$1010))</f>
        <v/>
      </c>
      <c r="AH805" s="21"/>
      <c r="AI805" s="59" t="str">
        <f>IF($K805="", "", SUMIF('Drinks List'!DN$11:DN$1010, $K805, 'Drinks List'!DM$11:DM$1010))</f>
        <v/>
      </c>
      <c r="AJ805" s="21"/>
      <c r="AK805" s="59" t="str">
        <f>IF($K805="", "", SUMIF('Drinks List'!DP$11:DP$1010, $K805, 'Drinks List'!DO$11:DO$1010))</f>
        <v/>
      </c>
      <c r="AL805" s="21"/>
      <c r="AM805" s="59" t="str">
        <f>IF($K805="", "", SUMIF('Drinks List'!DR$11:DR$1010, $K805, 'Drinks List'!DQ$11:DQ$1010))</f>
        <v/>
      </c>
      <c r="AN805" s="21"/>
      <c r="AO805" s="59" t="str">
        <f>IF($K805="", "", SUMIF('Drinks List'!DT$11:DT$1010, $K805, 'Drinks List'!DS$11:DS$1010))</f>
        <v/>
      </c>
      <c r="AP805" s="21"/>
      <c r="AQ805" s="59" t="str">
        <f>IF($K805="", "", SUMIF('Drinks List'!DV$11:DV$1010, $K805, 'Drinks List'!DU$11:DU$1010))</f>
        <v/>
      </c>
      <c r="AR805" s="21"/>
      <c r="AS805" s="59" t="str">
        <f>IF($K805="", "", SUMIF('Drinks List'!DX$11:DX$1010, $K805, 'Drinks List'!DW$11:DW$1010))</f>
        <v/>
      </c>
      <c r="AT805" s="21"/>
      <c r="AU805" s="59" t="str">
        <f>IF($K805="", "", SUMIF('Drinks List'!DZ$11:DZ$1010, $K805, 'Drinks List'!DY$11:DY$1010))</f>
        <v/>
      </c>
      <c r="AV805" s="21"/>
      <c r="AW805" s="59" t="str">
        <f>IF($K805="", "", SUMIF('Drinks List'!EB$11:EB$1010, $K805, 'Drinks List'!EA$11:EA$1010))</f>
        <v/>
      </c>
      <c r="AX805" s="21"/>
      <c r="AY805" s="59" t="str">
        <f>IF($K805="", "", SUMIF('Drinks List'!ED$11:ED$1010, $K805, 'Drinks List'!EC$11:EC$1010))</f>
        <v/>
      </c>
      <c r="AZ805" s="21"/>
      <c r="BA805" s="59" t="str">
        <f>IF($K805="", "", SUMIF('Drinks List'!EF$11:EF$1010, $K805, 'Drinks List'!EE$11:EE$1010))</f>
        <v/>
      </c>
      <c r="BB805" s="21"/>
      <c r="BC805" s="59" t="str">
        <f>IF($K805="", "", SUMIF('Drinks List'!EH$11:EH$1010, $K805, 'Drinks List'!EG$11:EG$1010))</f>
        <v/>
      </c>
      <c r="BD805" s="21"/>
      <c r="BE805" s="59" t="str">
        <f>IF($K805="", "", SUMIF('Drinks List'!EJ$11:EJ$1010, $K805, 'Drinks List'!EI$11:EI$1010))</f>
        <v/>
      </c>
      <c r="BF805" s="21"/>
      <c r="BG805" s="59" t="str">
        <f>IF($K805="", "", SUMIF('Drinks List'!EL$11:EL$1010, $K805, 'Drinks List'!EK$11:EK$1010))</f>
        <v/>
      </c>
      <c r="BH805" s="21"/>
      <c r="BI805" s="59" t="str">
        <f>IF($K805="", "", SUMIF('Drinks List'!EN$11:EN$1010, $K805, 'Drinks List'!EM$11:EM$1010))</f>
        <v/>
      </c>
      <c r="BJ805" s="21"/>
      <c r="BK805" s="59" t="str">
        <f>IF($K805="", "", SUMIF('Drinks List'!EP$11:EP$1010, $K805, 'Drinks List'!EO$11:EO$1010))</f>
        <v/>
      </c>
      <c r="BL805" s="21"/>
      <c r="BM805" s="59" t="str">
        <f>IF($K805="", "", SUMIF('Drinks List'!ER$11:ER$1010, $K805, 'Drinks List'!EQ$11:EQ$1010))</f>
        <v/>
      </c>
      <c r="BN805" s="21"/>
      <c r="BO805" s="65" t="str">
        <f>IF($K805="", "", SUMIF('Drinks List'!ET$11:ET$1010, $K805, 'Drinks List'!ES$11:ES$1010))</f>
        <v/>
      </c>
      <c r="BQ805" s="120" t="str">
        <f t="shared" si="253"/>
        <v/>
      </c>
      <c r="BR805" s="62" t="str">
        <f t="shared" si="254"/>
        <v/>
      </c>
      <c r="BS805" s="76" t="str">
        <f>IF(BQ805="", "", COUNTIF(BQ$11:BQ$1010, "&gt;"&amp;BQ805)+1+COUNTIF(BQ$11:BQ805, BQ805)-1)</f>
        <v/>
      </c>
      <c r="BT805" s="76" t="str">
        <f>IF(BR805="", "", COUNTIF(BR$11:BR$1010, "&lt;"&amp;BR805)+1+COUNTIF(BR$11:BR805, BR805)-1)</f>
        <v/>
      </c>
      <c r="BV805" s="76" t="str">
        <f t="shared" si="255"/>
        <v/>
      </c>
      <c r="BW805" s="124" t="str">
        <f t="shared" si="256"/>
        <v/>
      </c>
      <c r="BX805" s="115" t="str">
        <f t="shared" si="257"/>
        <v/>
      </c>
      <c r="BY805" s="125" t="str">
        <f t="shared" si="258"/>
        <v/>
      </c>
      <c r="CA805" s="106" t="str">
        <f t="shared" si="259"/>
        <v/>
      </c>
      <c r="CB805" s="22" t="str">
        <f t="shared" si="260"/>
        <v/>
      </c>
      <c r="CD805" s="76" t="str">
        <f>IF($J805="", "", IF($BV805=0, "", COUNTIF($J$11:$J$1010, "&lt;"&amp;$J805)+1+COUNTIF($J$11:$J805, $J805)-1))</f>
        <v/>
      </c>
    </row>
    <row r="806" spans="1:82" x14ac:dyDescent="0.25">
      <c r="A806" s="31"/>
      <c r="B806" s="19" t="str">
        <f t="shared" si="241"/>
        <v/>
      </c>
      <c r="C806" s="20" t="str">
        <f t="shared" si="242"/>
        <v/>
      </c>
      <c r="D806" s="29" t="str">
        <f t="shared" si="243"/>
        <v/>
      </c>
      <c r="E806" s="22" t="str">
        <f t="shared" si="244"/>
        <v/>
      </c>
      <c r="F806" s="31"/>
      <c r="G806" s="301"/>
      <c r="H806" s="302"/>
      <c r="I806" s="303"/>
      <c r="J806" s="304"/>
      <c r="K806" s="283"/>
      <c r="L806" s="305"/>
      <c r="M806" s="285"/>
      <c r="N806" s="287"/>
      <c r="O806" s="31"/>
      <c r="P806" s="19" t="str">
        <f t="shared" si="245"/>
        <v/>
      </c>
      <c r="Q806" s="20" t="str">
        <f t="shared" si="246"/>
        <v/>
      </c>
      <c r="R806" s="29" t="str">
        <f t="shared" si="247"/>
        <v/>
      </c>
      <c r="S806" s="22" t="str">
        <f t="shared" si="248"/>
        <v/>
      </c>
      <c r="T806" s="31"/>
      <c r="U806" s="69" t="str">
        <f t="shared" si="249"/>
        <v/>
      </c>
      <c r="V806" s="31"/>
      <c r="X806" s="76" t="str">
        <f t="shared" si="250"/>
        <v/>
      </c>
      <c r="Z806" s="76" t="str">
        <f t="shared" si="251"/>
        <v/>
      </c>
      <c r="AA806" s="76" t="str">
        <f t="shared" si="252"/>
        <v/>
      </c>
      <c r="AC806" s="19" t="str">
        <f>IF($K806="", "", SUMIF('Drinks List'!DH$11:DH$1010, $K806, 'Drinks List'!DG$11:DG$1010))</f>
        <v/>
      </c>
      <c r="AD806" s="21"/>
      <c r="AE806" s="59" t="str">
        <f>IF($K806="", "", SUMIF('Drinks List'!DJ$11:DJ$1010, $K806, 'Drinks List'!DI$11:DI$1010))</f>
        <v/>
      </c>
      <c r="AF806" s="21"/>
      <c r="AG806" s="59" t="str">
        <f>IF($K806="", "", SUMIF('Drinks List'!DL$11:DL$1010, $K806, 'Drinks List'!DK$11:DK$1010))</f>
        <v/>
      </c>
      <c r="AH806" s="21"/>
      <c r="AI806" s="59" t="str">
        <f>IF($K806="", "", SUMIF('Drinks List'!DN$11:DN$1010, $K806, 'Drinks List'!DM$11:DM$1010))</f>
        <v/>
      </c>
      <c r="AJ806" s="21"/>
      <c r="AK806" s="59" t="str">
        <f>IF($K806="", "", SUMIF('Drinks List'!DP$11:DP$1010, $K806, 'Drinks List'!DO$11:DO$1010))</f>
        <v/>
      </c>
      <c r="AL806" s="21"/>
      <c r="AM806" s="59" t="str">
        <f>IF($K806="", "", SUMIF('Drinks List'!DR$11:DR$1010, $K806, 'Drinks List'!DQ$11:DQ$1010))</f>
        <v/>
      </c>
      <c r="AN806" s="21"/>
      <c r="AO806" s="59" t="str">
        <f>IF($K806="", "", SUMIF('Drinks List'!DT$11:DT$1010, $K806, 'Drinks List'!DS$11:DS$1010))</f>
        <v/>
      </c>
      <c r="AP806" s="21"/>
      <c r="AQ806" s="59" t="str">
        <f>IF($K806="", "", SUMIF('Drinks List'!DV$11:DV$1010, $K806, 'Drinks List'!DU$11:DU$1010))</f>
        <v/>
      </c>
      <c r="AR806" s="21"/>
      <c r="AS806" s="59" t="str">
        <f>IF($K806="", "", SUMIF('Drinks List'!DX$11:DX$1010, $K806, 'Drinks List'!DW$11:DW$1010))</f>
        <v/>
      </c>
      <c r="AT806" s="21"/>
      <c r="AU806" s="59" t="str">
        <f>IF($K806="", "", SUMIF('Drinks List'!DZ$11:DZ$1010, $K806, 'Drinks List'!DY$11:DY$1010))</f>
        <v/>
      </c>
      <c r="AV806" s="21"/>
      <c r="AW806" s="59" t="str">
        <f>IF($K806="", "", SUMIF('Drinks List'!EB$11:EB$1010, $K806, 'Drinks List'!EA$11:EA$1010))</f>
        <v/>
      </c>
      <c r="AX806" s="21"/>
      <c r="AY806" s="59" t="str">
        <f>IF($K806="", "", SUMIF('Drinks List'!ED$11:ED$1010, $K806, 'Drinks List'!EC$11:EC$1010))</f>
        <v/>
      </c>
      <c r="AZ806" s="21"/>
      <c r="BA806" s="59" t="str">
        <f>IF($K806="", "", SUMIF('Drinks List'!EF$11:EF$1010, $K806, 'Drinks List'!EE$11:EE$1010))</f>
        <v/>
      </c>
      <c r="BB806" s="21"/>
      <c r="BC806" s="59" t="str">
        <f>IF($K806="", "", SUMIF('Drinks List'!EH$11:EH$1010, $K806, 'Drinks List'!EG$11:EG$1010))</f>
        <v/>
      </c>
      <c r="BD806" s="21"/>
      <c r="BE806" s="59" t="str">
        <f>IF($K806="", "", SUMIF('Drinks List'!EJ$11:EJ$1010, $K806, 'Drinks List'!EI$11:EI$1010))</f>
        <v/>
      </c>
      <c r="BF806" s="21"/>
      <c r="BG806" s="59" t="str">
        <f>IF($K806="", "", SUMIF('Drinks List'!EL$11:EL$1010, $K806, 'Drinks List'!EK$11:EK$1010))</f>
        <v/>
      </c>
      <c r="BH806" s="21"/>
      <c r="BI806" s="59" t="str">
        <f>IF($K806="", "", SUMIF('Drinks List'!EN$11:EN$1010, $K806, 'Drinks List'!EM$11:EM$1010))</f>
        <v/>
      </c>
      <c r="BJ806" s="21"/>
      <c r="BK806" s="59" t="str">
        <f>IF($K806="", "", SUMIF('Drinks List'!EP$11:EP$1010, $K806, 'Drinks List'!EO$11:EO$1010))</f>
        <v/>
      </c>
      <c r="BL806" s="21"/>
      <c r="BM806" s="59" t="str">
        <f>IF($K806="", "", SUMIF('Drinks List'!ER$11:ER$1010, $K806, 'Drinks List'!EQ$11:EQ$1010))</f>
        <v/>
      </c>
      <c r="BN806" s="21"/>
      <c r="BO806" s="65" t="str">
        <f>IF($K806="", "", SUMIF('Drinks List'!ET$11:ET$1010, $K806, 'Drinks List'!ES$11:ES$1010))</f>
        <v/>
      </c>
      <c r="BQ806" s="120" t="str">
        <f t="shared" si="253"/>
        <v/>
      </c>
      <c r="BR806" s="62" t="str">
        <f t="shared" si="254"/>
        <v/>
      </c>
      <c r="BS806" s="76" t="str">
        <f>IF(BQ806="", "", COUNTIF(BQ$11:BQ$1010, "&gt;"&amp;BQ806)+1+COUNTIF(BQ$11:BQ806, BQ806)-1)</f>
        <v/>
      </c>
      <c r="BT806" s="76" t="str">
        <f>IF(BR806="", "", COUNTIF(BR$11:BR$1010, "&lt;"&amp;BR806)+1+COUNTIF(BR$11:BR806, BR806)-1)</f>
        <v/>
      </c>
      <c r="BV806" s="76" t="str">
        <f t="shared" si="255"/>
        <v/>
      </c>
      <c r="BW806" s="124" t="str">
        <f t="shared" si="256"/>
        <v/>
      </c>
      <c r="BX806" s="115" t="str">
        <f t="shared" si="257"/>
        <v/>
      </c>
      <c r="BY806" s="125" t="str">
        <f t="shared" si="258"/>
        <v/>
      </c>
      <c r="CA806" s="106" t="str">
        <f t="shared" si="259"/>
        <v/>
      </c>
      <c r="CB806" s="22" t="str">
        <f t="shared" si="260"/>
        <v/>
      </c>
      <c r="CD806" s="76" t="str">
        <f>IF($J806="", "", IF($BV806=0, "", COUNTIF($J$11:$J$1010, "&lt;"&amp;$J806)+1+COUNTIF($J$11:$J806, $J806)-1))</f>
        <v/>
      </c>
    </row>
    <row r="807" spans="1:82" x14ac:dyDescent="0.25">
      <c r="A807" s="31"/>
      <c r="B807" s="19" t="str">
        <f t="shared" si="241"/>
        <v/>
      </c>
      <c r="C807" s="20" t="str">
        <f t="shared" si="242"/>
        <v/>
      </c>
      <c r="D807" s="29" t="str">
        <f t="shared" si="243"/>
        <v/>
      </c>
      <c r="E807" s="22" t="str">
        <f t="shared" si="244"/>
        <v/>
      </c>
      <c r="F807" s="31"/>
      <c r="G807" s="301"/>
      <c r="H807" s="302"/>
      <c r="I807" s="303"/>
      <c r="J807" s="304"/>
      <c r="K807" s="283"/>
      <c r="L807" s="305"/>
      <c r="M807" s="285"/>
      <c r="N807" s="287"/>
      <c r="O807" s="31"/>
      <c r="P807" s="19" t="str">
        <f t="shared" si="245"/>
        <v/>
      </c>
      <c r="Q807" s="20" t="str">
        <f t="shared" si="246"/>
        <v/>
      </c>
      <c r="R807" s="29" t="str">
        <f t="shared" si="247"/>
        <v/>
      </c>
      <c r="S807" s="22" t="str">
        <f t="shared" si="248"/>
        <v/>
      </c>
      <c r="T807" s="31"/>
      <c r="U807" s="69" t="str">
        <f t="shared" si="249"/>
        <v/>
      </c>
      <c r="V807" s="31"/>
      <c r="X807" s="76" t="str">
        <f t="shared" si="250"/>
        <v/>
      </c>
      <c r="Z807" s="76" t="str">
        <f t="shared" si="251"/>
        <v/>
      </c>
      <c r="AA807" s="76" t="str">
        <f t="shared" si="252"/>
        <v/>
      </c>
      <c r="AC807" s="19" t="str">
        <f>IF($K807="", "", SUMIF('Drinks List'!DH$11:DH$1010, $K807, 'Drinks List'!DG$11:DG$1010))</f>
        <v/>
      </c>
      <c r="AD807" s="21"/>
      <c r="AE807" s="59" t="str">
        <f>IF($K807="", "", SUMIF('Drinks List'!DJ$11:DJ$1010, $K807, 'Drinks List'!DI$11:DI$1010))</f>
        <v/>
      </c>
      <c r="AF807" s="21"/>
      <c r="AG807" s="59" t="str">
        <f>IF($K807="", "", SUMIF('Drinks List'!DL$11:DL$1010, $K807, 'Drinks List'!DK$11:DK$1010))</f>
        <v/>
      </c>
      <c r="AH807" s="21"/>
      <c r="AI807" s="59" t="str">
        <f>IF($K807="", "", SUMIF('Drinks List'!DN$11:DN$1010, $K807, 'Drinks List'!DM$11:DM$1010))</f>
        <v/>
      </c>
      <c r="AJ807" s="21"/>
      <c r="AK807" s="59" t="str">
        <f>IF($K807="", "", SUMIF('Drinks List'!DP$11:DP$1010, $K807, 'Drinks List'!DO$11:DO$1010))</f>
        <v/>
      </c>
      <c r="AL807" s="21"/>
      <c r="AM807" s="59" t="str">
        <f>IF($K807="", "", SUMIF('Drinks List'!DR$11:DR$1010, $K807, 'Drinks List'!DQ$11:DQ$1010))</f>
        <v/>
      </c>
      <c r="AN807" s="21"/>
      <c r="AO807" s="59" t="str">
        <f>IF($K807="", "", SUMIF('Drinks List'!DT$11:DT$1010, $K807, 'Drinks List'!DS$11:DS$1010))</f>
        <v/>
      </c>
      <c r="AP807" s="21"/>
      <c r="AQ807" s="59" t="str">
        <f>IF($K807="", "", SUMIF('Drinks List'!DV$11:DV$1010, $K807, 'Drinks List'!DU$11:DU$1010))</f>
        <v/>
      </c>
      <c r="AR807" s="21"/>
      <c r="AS807" s="59" t="str">
        <f>IF($K807="", "", SUMIF('Drinks List'!DX$11:DX$1010, $K807, 'Drinks List'!DW$11:DW$1010))</f>
        <v/>
      </c>
      <c r="AT807" s="21"/>
      <c r="AU807" s="59" t="str">
        <f>IF($K807="", "", SUMIF('Drinks List'!DZ$11:DZ$1010, $K807, 'Drinks List'!DY$11:DY$1010))</f>
        <v/>
      </c>
      <c r="AV807" s="21"/>
      <c r="AW807" s="59" t="str">
        <f>IF($K807="", "", SUMIF('Drinks List'!EB$11:EB$1010, $K807, 'Drinks List'!EA$11:EA$1010))</f>
        <v/>
      </c>
      <c r="AX807" s="21"/>
      <c r="AY807" s="59" t="str">
        <f>IF($K807="", "", SUMIF('Drinks List'!ED$11:ED$1010, $K807, 'Drinks List'!EC$11:EC$1010))</f>
        <v/>
      </c>
      <c r="AZ807" s="21"/>
      <c r="BA807" s="59" t="str">
        <f>IF($K807="", "", SUMIF('Drinks List'!EF$11:EF$1010, $K807, 'Drinks List'!EE$11:EE$1010))</f>
        <v/>
      </c>
      <c r="BB807" s="21"/>
      <c r="BC807" s="59" t="str">
        <f>IF($K807="", "", SUMIF('Drinks List'!EH$11:EH$1010, $K807, 'Drinks List'!EG$11:EG$1010))</f>
        <v/>
      </c>
      <c r="BD807" s="21"/>
      <c r="BE807" s="59" t="str">
        <f>IF($K807="", "", SUMIF('Drinks List'!EJ$11:EJ$1010, $K807, 'Drinks List'!EI$11:EI$1010))</f>
        <v/>
      </c>
      <c r="BF807" s="21"/>
      <c r="BG807" s="59" t="str">
        <f>IF($K807="", "", SUMIF('Drinks List'!EL$11:EL$1010, $K807, 'Drinks List'!EK$11:EK$1010))</f>
        <v/>
      </c>
      <c r="BH807" s="21"/>
      <c r="BI807" s="59" t="str">
        <f>IF($K807="", "", SUMIF('Drinks List'!EN$11:EN$1010, $K807, 'Drinks List'!EM$11:EM$1010))</f>
        <v/>
      </c>
      <c r="BJ807" s="21"/>
      <c r="BK807" s="59" t="str">
        <f>IF($K807="", "", SUMIF('Drinks List'!EP$11:EP$1010, $K807, 'Drinks List'!EO$11:EO$1010))</f>
        <v/>
      </c>
      <c r="BL807" s="21"/>
      <c r="BM807" s="59" t="str">
        <f>IF($K807="", "", SUMIF('Drinks List'!ER$11:ER$1010, $K807, 'Drinks List'!EQ$11:EQ$1010))</f>
        <v/>
      </c>
      <c r="BN807" s="21"/>
      <c r="BO807" s="65" t="str">
        <f>IF($K807="", "", SUMIF('Drinks List'!ET$11:ET$1010, $K807, 'Drinks List'!ES$11:ES$1010))</f>
        <v/>
      </c>
      <c r="BQ807" s="120" t="str">
        <f t="shared" si="253"/>
        <v/>
      </c>
      <c r="BR807" s="62" t="str">
        <f t="shared" si="254"/>
        <v/>
      </c>
      <c r="BS807" s="76" t="str">
        <f>IF(BQ807="", "", COUNTIF(BQ$11:BQ$1010, "&gt;"&amp;BQ807)+1+COUNTIF(BQ$11:BQ807, BQ807)-1)</f>
        <v/>
      </c>
      <c r="BT807" s="76" t="str">
        <f>IF(BR807="", "", COUNTIF(BR$11:BR$1010, "&lt;"&amp;BR807)+1+COUNTIF(BR$11:BR807, BR807)-1)</f>
        <v/>
      </c>
      <c r="BV807" s="76" t="str">
        <f t="shared" si="255"/>
        <v/>
      </c>
      <c r="BW807" s="124" t="str">
        <f t="shared" si="256"/>
        <v/>
      </c>
      <c r="BX807" s="115" t="str">
        <f t="shared" si="257"/>
        <v/>
      </c>
      <c r="BY807" s="125" t="str">
        <f t="shared" si="258"/>
        <v/>
      </c>
      <c r="CA807" s="106" t="str">
        <f t="shared" si="259"/>
        <v/>
      </c>
      <c r="CB807" s="22" t="str">
        <f t="shared" si="260"/>
        <v/>
      </c>
      <c r="CD807" s="76" t="str">
        <f>IF($J807="", "", IF($BV807=0, "", COUNTIF($J$11:$J$1010, "&lt;"&amp;$J807)+1+COUNTIF($J$11:$J807, $J807)-1))</f>
        <v/>
      </c>
    </row>
    <row r="808" spans="1:82" x14ac:dyDescent="0.25">
      <c r="A808" s="31"/>
      <c r="B808" s="19" t="str">
        <f t="shared" si="241"/>
        <v/>
      </c>
      <c r="C808" s="20" t="str">
        <f t="shared" si="242"/>
        <v/>
      </c>
      <c r="D808" s="29" t="str">
        <f t="shared" si="243"/>
        <v/>
      </c>
      <c r="E808" s="22" t="str">
        <f t="shared" si="244"/>
        <v/>
      </c>
      <c r="F808" s="31"/>
      <c r="G808" s="301"/>
      <c r="H808" s="302"/>
      <c r="I808" s="303"/>
      <c r="J808" s="304"/>
      <c r="K808" s="283"/>
      <c r="L808" s="305"/>
      <c r="M808" s="285"/>
      <c r="N808" s="287"/>
      <c r="O808" s="31"/>
      <c r="P808" s="19" t="str">
        <f t="shared" si="245"/>
        <v/>
      </c>
      <c r="Q808" s="20" t="str">
        <f t="shared" si="246"/>
        <v/>
      </c>
      <c r="R808" s="29" t="str">
        <f t="shared" si="247"/>
        <v/>
      </c>
      <c r="S808" s="22" t="str">
        <f t="shared" si="248"/>
        <v/>
      </c>
      <c r="T808" s="31"/>
      <c r="U808" s="69" t="str">
        <f t="shared" si="249"/>
        <v/>
      </c>
      <c r="V808" s="31"/>
      <c r="X808" s="76" t="str">
        <f t="shared" si="250"/>
        <v/>
      </c>
      <c r="Z808" s="76" t="str">
        <f t="shared" si="251"/>
        <v/>
      </c>
      <c r="AA808" s="76" t="str">
        <f t="shared" si="252"/>
        <v/>
      </c>
      <c r="AC808" s="19" t="str">
        <f>IF($K808="", "", SUMIF('Drinks List'!DH$11:DH$1010, $K808, 'Drinks List'!DG$11:DG$1010))</f>
        <v/>
      </c>
      <c r="AD808" s="21"/>
      <c r="AE808" s="59" t="str">
        <f>IF($K808="", "", SUMIF('Drinks List'!DJ$11:DJ$1010, $K808, 'Drinks List'!DI$11:DI$1010))</f>
        <v/>
      </c>
      <c r="AF808" s="21"/>
      <c r="AG808" s="59" t="str">
        <f>IF($K808="", "", SUMIF('Drinks List'!DL$11:DL$1010, $K808, 'Drinks List'!DK$11:DK$1010))</f>
        <v/>
      </c>
      <c r="AH808" s="21"/>
      <c r="AI808" s="59" t="str">
        <f>IF($K808="", "", SUMIF('Drinks List'!DN$11:DN$1010, $K808, 'Drinks List'!DM$11:DM$1010))</f>
        <v/>
      </c>
      <c r="AJ808" s="21"/>
      <c r="AK808" s="59" t="str">
        <f>IF($K808="", "", SUMIF('Drinks List'!DP$11:DP$1010, $K808, 'Drinks List'!DO$11:DO$1010))</f>
        <v/>
      </c>
      <c r="AL808" s="21"/>
      <c r="AM808" s="59" t="str">
        <f>IF($K808="", "", SUMIF('Drinks List'!DR$11:DR$1010, $K808, 'Drinks List'!DQ$11:DQ$1010))</f>
        <v/>
      </c>
      <c r="AN808" s="21"/>
      <c r="AO808" s="59" t="str">
        <f>IF($K808="", "", SUMIF('Drinks List'!DT$11:DT$1010, $K808, 'Drinks List'!DS$11:DS$1010))</f>
        <v/>
      </c>
      <c r="AP808" s="21"/>
      <c r="AQ808" s="59" t="str">
        <f>IF($K808="", "", SUMIF('Drinks List'!DV$11:DV$1010, $K808, 'Drinks List'!DU$11:DU$1010))</f>
        <v/>
      </c>
      <c r="AR808" s="21"/>
      <c r="AS808" s="59" t="str">
        <f>IF($K808="", "", SUMIF('Drinks List'!DX$11:DX$1010, $K808, 'Drinks List'!DW$11:DW$1010))</f>
        <v/>
      </c>
      <c r="AT808" s="21"/>
      <c r="AU808" s="59" t="str">
        <f>IF($K808="", "", SUMIF('Drinks List'!DZ$11:DZ$1010, $K808, 'Drinks List'!DY$11:DY$1010))</f>
        <v/>
      </c>
      <c r="AV808" s="21"/>
      <c r="AW808" s="59" t="str">
        <f>IF($K808="", "", SUMIF('Drinks List'!EB$11:EB$1010, $K808, 'Drinks List'!EA$11:EA$1010))</f>
        <v/>
      </c>
      <c r="AX808" s="21"/>
      <c r="AY808" s="59" t="str">
        <f>IF($K808="", "", SUMIF('Drinks List'!ED$11:ED$1010, $K808, 'Drinks List'!EC$11:EC$1010))</f>
        <v/>
      </c>
      <c r="AZ808" s="21"/>
      <c r="BA808" s="59" t="str">
        <f>IF($K808="", "", SUMIF('Drinks List'!EF$11:EF$1010, $K808, 'Drinks List'!EE$11:EE$1010))</f>
        <v/>
      </c>
      <c r="BB808" s="21"/>
      <c r="BC808" s="59" t="str">
        <f>IF($K808="", "", SUMIF('Drinks List'!EH$11:EH$1010, $K808, 'Drinks List'!EG$11:EG$1010))</f>
        <v/>
      </c>
      <c r="BD808" s="21"/>
      <c r="BE808" s="59" t="str">
        <f>IF($K808="", "", SUMIF('Drinks List'!EJ$11:EJ$1010, $K808, 'Drinks List'!EI$11:EI$1010))</f>
        <v/>
      </c>
      <c r="BF808" s="21"/>
      <c r="BG808" s="59" t="str">
        <f>IF($K808="", "", SUMIF('Drinks List'!EL$11:EL$1010, $K808, 'Drinks List'!EK$11:EK$1010))</f>
        <v/>
      </c>
      <c r="BH808" s="21"/>
      <c r="BI808" s="59" t="str">
        <f>IF($K808="", "", SUMIF('Drinks List'!EN$11:EN$1010, $K808, 'Drinks List'!EM$11:EM$1010))</f>
        <v/>
      </c>
      <c r="BJ808" s="21"/>
      <c r="BK808" s="59" t="str">
        <f>IF($K808="", "", SUMIF('Drinks List'!EP$11:EP$1010, $K808, 'Drinks List'!EO$11:EO$1010))</f>
        <v/>
      </c>
      <c r="BL808" s="21"/>
      <c r="BM808" s="59" t="str">
        <f>IF($K808="", "", SUMIF('Drinks List'!ER$11:ER$1010, $K808, 'Drinks List'!EQ$11:EQ$1010))</f>
        <v/>
      </c>
      <c r="BN808" s="21"/>
      <c r="BO808" s="65" t="str">
        <f>IF($K808="", "", SUMIF('Drinks List'!ET$11:ET$1010, $K808, 'Drinks List'!ES$11:ES$1010))</f>
        <v/>
      </c>
      <c r="BQ808" s="120" t="str">
        <f t="shared" si="253"/>
        <v/>
      </c>
      <c r="BR808" s="62" t="str">
        <f t="shared" si="254"/>
        <v/>
      </c>
      <c r="BS808" s="76" t="str">
        <f>IF(BQ808="", "", COUNTIF(BQ$11:BQ$1010, "&gt;"&amp;BQ808)+1+COUNTIF(BQ$11:BQ808, BQ808)-1)</f>
        <v/>
      </c>
      <c r="BT808" s="76" t="str">
        <f>IF(BR808="", "", COUNTIF(BR$11:BR$1010, "&lt;"&amp;BR808)+1+COUNTIF(BR$11:BR808, BR808)-1)</f>
        <v/>
      </c>
      <c r="BV808" s="76" t="str">
        <f t="shared" si="255"/>
        <v/>
      </c>
      <c r="BW808" s="124" t="str">
        <f t="shared" si="256"/>
        <v/>
      </c>
      <c r="BX808" s="115" t="str">
        <f t="shared" si="257"/>
        <v/>
      </c>
      <c r="BY808" s="125" t="str">
        <f t="shared" si="258"/>
        <v/>
      </c>
      <c r="CA808" s="106" t="str">
        <f t="shared" si="259"/>
        <v/>
      </c>
      <c r="CB808" s="22" t="str">
        <f t="shared" si="260"/>
        <v/>
      </c>
      <c r="CD808" s="76" t="str">
        <f>IF($J808="", "", IF($BV808=0, "", COUNTIF($J$11:$J$1010, "&lt;"&amp;$J808)+1+COUNTIF($J$11:$J808, $J808)-1))</f>
        <v/>
      </c>
    </row>
    <row r="809" spans="1:82" x14ac:dyDescent="0.25">
      <c r="A809" s="31"/>
      <c r="B809" s="19" t="str">
        <f t="shared" si="241"/>
        <v/>
      </c>
      <c r="C809" s="20" t="str">
        <f t="shared" si="242"/>
        <v/>
      </c>
      <c r="D809" s="29" t="str">
        <f t="shared" si="243"/>
        <v/>
      </c>
      <c r="E809" s="22" t="str">
        <f t="shared" si="244"/>
        <v/>
      </c>
      <c r="F809" s="31"/>
      <c r="G809" s="301"/>
      <c r="H809" s="302"/>
      <c r="I809" s="303"/>
      <c r="J809" s="304"/>
      <c r="K809" s="283"/>
      <c r="L809" s="305"/>
      <c r="M809" s="285"/>
      <c r="N809" s="287"/>
      <c r="O809" s="31"/>
      <c r="P809" s="19" t="str">
        <f t="shared" si="245"/>
        <v/>
      </c>
      <c r="Q809" s="20" t="str">
        <f t="shared" si="246"/>
        <v/>
      </c>
      <c r="R809" s="29" t="str">
        <f t="shared" si="247"/>
        <v/>
      </c>
      <c r="S809" s="22" t="str">
        <f t="shared" si="248"/>
        <v/>
      </c>
      <c r="T809" s="31"/>
      <c r="U809" s="69" t="str">
        <f t="shared" si="249"/>
        <v/>
      </c>
      <c r="V809" s="31"/>
      <c r="X809" s="76" t="str">
        <f t="shared" si="250"/>
        <v/>
      </c>
      <c r="Z809" s="76" t="str">
        <f t="shared" si="251"/>
        <v/>
      </c>
      <c r="AA809" s="76" t="str">
        <f t="shared" si="252"/>
        <v/>
      </c>
      <c r="AC809" s="19" t="str">
        <f>IF($K809="", "", SUMIF('Drinks List'!DH$11:DH$1010, $K809, 'Drinks List'!DG$11:DG$1010))</f>
        <v/>
      </c>
      <c r="AD809" s="21"/>
      <c r="AE809" s="59" t="str">
        <f>IF($K809="", "", SUMIF('Drinks List'!DJ$11:DJ$1010, $K809, 'Drinks List'!DI$11:DI$1010))</f>
        <v/>
      </c>
      <c r="AF809" s="21"/>
      <c r="AG809" s="59" t="str">
        <f>IF($K809="", "", SUMIF('Drinks List'!DL$11:DL$1010, $K809, 'Drinks List'!DK$11:DK$1010))</f>
        <v/>
      </c>
      <c r="AH809" s="21"/>
      <c r="AI809" s="59" t="str">
        <f>IF($K809="", "", SUMIF('Drinks List'!DN$11:DN$1010, $K809, 'Drinks List'!DM$11:DM$1010))</f>
        <v/>
      </c>
      <c r="AJ809" s="21"/>
      <c r="AK809" s="59" t="str">
        <f>IF($K809="", "", SUMIF('Drinks List'!DP$11:DP$1010, $K809, 'Drinks List'!DO$11:DO$1010))</f>
        <v/>
      </c>
      <c r="AL809" s="21"/>
      <c r="AM809" s="59" t="str">
        <f>IF($K809="", "", SUMIF('Drinks List'!DR$11:DR$1010, $K809, 'Drinks List'!DQ$11:DQ$1010))</f>
        <v/>
      </c>
      <c r="AN809" s="21"/>
      <c r="AO809" s="59" t="str">
        <f>IF($K809="", "", SUMIF('Drinks List'!DT$11:DT$1010, $K809, 'Drinks List'!DS$11:DS$1010))</f>
        <v/>
      </c>
      <c r="AP809" s="21"/>
      <c r="AQ809" s="59" t="str">
        <f>IF($K809="", "", SUMIF('Drinks List'!DV$11:DV$1010, $K809, 'Drinks List'!DU$11:DU$1010))</f>
        <v/>
      </c>
      <c r="AR809" s="21"/>
      <c r="AS809" s="59" t="str">
        <f>IF($K809="", "", SUMIF('Drinks List'!DX$11:DX$1010, $K809, 'Drinks List'!DW$11:DW$1010))</f>
        <v/>
      </c>
      <c r="AT809" s="21"/>
      <c r="AU809" s="59" t="str">
        <f>IF($K809="", "", SUMIF('Drinks List'!DZ$11:DZ$1010, $K809, 'Drinks List'!DY$11:DY$1010))</f>
        <v/>
      </c>
      <c r="AV809" s="21"/>
      <c r="AW809" s="59" t="str">
        <f>IF($K809="", "", SUMIF('Drinks List'!EB$11:EB$1010, $K809, 'Drinks List'!EA$11:EA$1010))</f>
        <v/>
      </c>
      <c r="AX809" s="21"/>
      <c r="AY809" s="59" t="str">
        <f>IF($K809="", "", SUMIF('Drinks List'!ED$11:ED$1010, $K809, 'Drinks List'!EC$11:EC$1010))</f>
        <v/>
      </c>
      <c r="AZ809" s="21"/>
      <c r="BA809" s="59" t="str">
        <f>IF($K809="", "", SUMIF('Drinks List'!EF$11:EF$1010, $K809, 'Drinks List'!EE$11:EE$1010))</f>
        <v/>
      </c>
      <c r="BB809" s="21"/>
      <c r="BC809" s="59" t="str">
        <f>IF($K809="", "", SUMIF('Drinks List'!EH$11:EH$1010, $K809, 'Drinks List'!EG$11:EG$1010))</f>
        <v/>
      </c>
      <c r="BD809" s="21"/>
      <c r="BE809" s="59" t="str">
        <f>IF($K809="", "", SUMIF('Drinks List'!EJ$11:EJ$1010, $K809, 'Drinks List'!EI$11:EI$1010))</f>
        <v/>
      </c>
      <c r="BF809" s="21"/>
      <c r="BG809" s="59" t="str">
        <f>IF($K809="", "", SUMIF('Drinks List'!EL$11:EL$1010, $K809, 'Drinks List'!EK$11:EK$1010))</f>
        <v/>
      </c>
      <c r="BH809" s="21"/>
      <c r="BI809" s="59" t="str">
        <f>IF($K809="", "", SUMIF('Drinks List'!EN$11:EN$1010, $K809, 'Drinks List'!EM$11:EM$1010))</f>
        <v/>
      </c>
      <c r="BJ809" s="21"/>
      <c r="BK809" s="59" t="str">
        <f>IF($K809="", "", SUMIF('Drinks List'!EP$11:EP$1010, $K809, 'Drinks List'!EO$11:EO$1010))</f>
        <v/>
      </c>
      <c r="BL809" s="21"/>
      <c r="BM809" s="59" t="str">
        <f>IF($K809="", "", SUMIF('Drinks List'!ER$11:ER$1010, $K809, 'Drinks List'!EQ$11:EQ$1010))</f>
        <v/>
      </c>
      <c r="BN809" s="21"/>
      <c r="BO809" s="65" t="str">
        <f>IF($K809="", "", SUMIF('Drinks List'!ET$11:ET$1010, $K809, 'Drinks List'!ES$11:ES$1010))</f>
        <v/>
      </c>
      <c r="BQ809" s="120" t="str">
        <f t="shared" si="253"/>
        <v/>
      </c>
      <c r="BR809" s="62" t="str">
        <f t="shared" si="254"/>
        <v/>
      </c>
      <c r="BS809" s="76" t="str">
        <f>IF(BQ809="", "", COUNTIF(BQ$11:BQ$1010, "&gt;"&amp;BQ809)+1+COUNTIF(BQ$11:BQ809, BQ809)-1)</f>
        <v/>
      </c>
      <c r="BT809" s="76" t="str">
        <f>IF(BR809="", "", COUNTIF(BR$11:BR$1010, "&lt;"&amp;BR809)+1+COUNTIF(BR$11:BR809, BR809)-1)</f>
        <v/>
      </c>
      <c r="BV809" s="76" t="str">
        <f t="shared" si="255"/>
        <v/>
      </c>
      <c r="BW809" s="124" t="str">
        <f t="shared" si="256"/>
        <v/>
      </c>
      <c r="BX809" s="115" t="str">
        <f t="shared" si="257"/>
        <v/>
      </c>
      <c r="BY809" s="125" t="str">
        <f t="shared" si="258"/>
        <v/>
      </c>
      <c r="CA809" s="106" t="str">
        <f t="shared" si="259"/>
        <v/>
      </c>
      <c r="CB809" s="22" t="str">
        <f t="shared" si="260"/>
        <v/>
      </c>
      <c r="CD809" s="76" t="str">
        <f>IF($J809="", "", IF($BV809=0, "", COUNTIF($J$11:$J$1010, "&lt;"&amp;$J809)+1+COUNTIF($J$11:$J809, $J809)-1))</f>
        <v/>
      </c>
    </row>
    <row r="810" spans="1:82" x14ac:dyDescent="0.25">
      <c r="A810" s="31"/>
      <c r="B810" s="19" t="str">
        <f t="shared" si="241"/>
        <v/>
      </c>
      <c r="C810" s="20" t="str">
        <f t="shared" si="242"/>
        <v/>
      </c>
      <c r="D810" s="29" t="str">
        <f t="shared" si="243"/>
        <v/>
      </c>
      <c r="E810" s="22" t="str">
        <f t="shared" si="244"/>
        <v/>
      </c>
      <c r="F810" s="31"/>
      <c r="G810" s="301"/>
      <c r="H810" s="302"/>
      <c r="I810" s="303"/>
      <c r="J810" s="304"/>
      <c r="K810" s="283"/>
      <c r="L810" s="305"/>
      <c r="M810" s="285"/>
      <c r="N810" s="287"/>
      <c r="O810" s="31"/>
      <c r="P810" s="19" t="str">
        <f t="shared" si="245"/>
        <v/>
      </c>
      <c r="Q810" s="20" t="str">
        <f t="shared" si="246"/>
        <v/>
      </c>
      <c r="R810" s="29" t="str">
        <f t="shared" si="247"/>
        <v/>
      </c>
      <c r="S810" s="22" t="str">
        <f t="shared" si="248"/>
        <v/>
      </c>
      <c r="T810" s="31"/>
      <c r="U810" s="69" t="str">
        <f t="shared" si="249"/>
        <v/>
      </c>
      <c r="V810" s="31"/>
      <c r="X810" s="76" t="str">
        <f t="shared" si="250"/>
        <v/>
      </c>
      <c r="Z810" s="76" t="str">
        <f t="shared" si="251"/>
        <v/>
      </c>
      <c r="AA810" s="76" t="str">
        <f t="shared" si="252"/>
        <v/>
      </c>
      <c r="AC810" s="19" t="str">
        <f>IF($K810="", "", SUMIF('Drinks List'!DH$11:DH$1010, $K810, 'Drinks List'!DG$11:DG$1010))</f>
        <v/>
      </c>
      <c r="AD810" s="21"/>
      <c r="AE810" s="59" t="str">
        <f>IF($K810="", "", SUMIF('Drinks List'!DJ$11:DJ$1010, $K810, 'Drinks List'!DI$11:DI$1010))</f>
        <v/>
      </c>
      <c r="AF810" s="21"/>
      <c r="AG810" s="59" t="str">
        <f>IF($K810="", "", SUMIF('Drinks List'!DL$11:DL$1010, $K810, 'Drinks List'!DK$11:DK$1010))</f>
        <v/>
      </c>
      <c r="AH810" s="21"/>
      <c r="AI810" s="59" t="str">
        <f>IF($K810="", "", SUMIF('Drinks List'!DN$11:DN$1010, $K810, 'Drinks List'!DM$11:DM$1010))</f>
        <v/>
      </c>
      <c r="AJ810" s="21"/>
      <c r="AK810" s="59" t="str">
        <f>IF($K810="", "", SUMIF('Drinks List'!DP$11:DP$1010, $K810, 'Drinks List'!DO$11:DO$1010))</f>
        <v/>
      </c>
      <c r="AL810" s="21"/>
      <c r="AM810" s="59" t="str">
        <f>IF($K810="", "", SUMIF('Drinks List'!DR$11:DR$1010, $K810, 'Drinks List'!DQ$11:DQ$1010))</f>
        <v/>
      </c>
      <c r="AN810" s="21"/>
      <c r="AO810" s="59" t="str">
        <f>IF($K810="", "", SUMIF('Drinks List'!DT$11:DT$1010, $K810, 'Drinks List'!DS$11:DS$1010))</f>
        <v/>
      </c>
      <c r="AP810" s="21"/>
      <c r="AQ810" s="59" t="str">
        <f>IF($K810="", "", SUMIF('Drinks List'!DV$11:DV$1010, $K810, 'Drinks List'!DU$11:DU$1010))</f>
        <v/>
      </c>
      <c r="AR810" s="21"/>
      <c r="AS810" s="59" t="str">
        <f>IF($K810="", "", SUMIF('Drinks List'!DX$11:DX$1010, $K810, 'Drinks List'!DW$11:DW$1010))</f>
        <v/>
      </c>
      <c r="AT810" s="21"/>
      <c r="AU810" s="59" t="str">
        <f>IF($K810="", "", SUMIF('Drinks List'!DZ$11:DZ$1010, $K810, 'Drinks List'!DY$11:DY$1010))</f>
        <v/>
      </c>
      <c r="AV810" s="21"/>
      <c r="AW810" s="59" t="str">
        <f>IF($K810="", "", SUMIF('Drinks List'!EB$11:EB$1010, $K810, 'Drinks List'!EA$11:EA$1010))</f>
        <v/>
      </c>
      <c r="AX810" s="21"/>
      <c r="AY810" s="59" t="str">
        <f>IF($K810="", "", SUMIF('Drinks List'!ED$11:ED$1010, $K810, 'Drinks List'!EC$11:EC$1010))</f>
        <v/>
      </c>
      <c r="AZ810" s="21"/>
      <c r="BA810" s="59" t="str">
        <f>IF($K810="", "", SUMIF('Drinks List'!EF$11:EF$1010, $K810, 'Drinks List'!EE$11:EE$1010))</f>
        <v/>
      </c>
      <c r="BB810" s="21"/>
      <c r="BC810" s="59" t="str">
        <f>IF($K810="", "", SUMIF('Drinks List'!EH$11:EH$1010, $K810, 'Drinks List'!EG$11:EG$1010))</f>
        <v/>
      </c>
      <c r="BD810" s="21"/>
      <c r="BE810" s="59" t="str">
        <f>IF($K810="", "", SUMIF('Drinks List'!EJ$11:EJ$1010, $K810, 'Drinks List'!EI$11:EI$1010))</f>
        <v/>
      </c>
      <c r="BF810" s="21"/>
      <c r="BG810" s="59" t="str">
        <f>IF($K810="", "", SUMIF('Drinks List'!EL$11:EL$1010, $K810, 'Drinks List'!EK$11:EK$1010))</f>
        <v/>
      </c>
      <c r="BH810" s="21"/>
      <c r="BI810" s="59" t="str">
        <f>IF($K810="", "", SUMIF('Drinks List'!EN$11:EN$1010, $K810, 'Drinks List'!EM$11:EM$1010))</f>
        <v/>
      </c>
      <c r="BJ810" s="21"/>
      <c r="BK810" s="59" t="str">
        <f>IF($K810="", "", SUMIF('Drinks List'!EP$11:EP$1010, $K810, 'Drinks List'!EO$11:EO$1010))</f>
        <v/>
      </c>
      <c r="BL810" s="21"/>
      <c r="BM810" s="59" t="str">
        <f>IF($K810="", "", SUMIF('Drinks List'!ER$11:ER$1010, $K810, 'Drinks List'!EQ$11:EQ$1010))</f>
        <v/>
      </c>
      <c r="BN810" s="21"/>
      <c r="BO810" s="65" t="str">
        <f>IF($K810="", "", SUMIF('Drinks List'!ET$11:ET$1010, $K810, 'Drinks List'!ES$11:ES$1010))</f>
        <v/>
      </c>
      <c r="BQ810" s="120" t="str">
        <f t="shared" si="253"/>
        <v/>
      </c>
      <c r="BR810" s="62" t="str">
        <f t="shared" si="254"/>
        <v/>
      </c>
      <c r="BS810" s="76" t="str">
        <f>IF(BQ810="", "", COUNTIF(BQ$11:BQ$1010, "&gt;"&amp;BQ810)+1+COUNTIF(BQ$11:BQ810, BQ810)-1)</f>
        <v/>
      </c>
      <c r="BT810" s="76" t="str">
        <f>IF(BR810="", "", COUNTIF(BR$11:BR$1010, "&lt;"&amp;BR810)+1+COUNTIF(BR$11:BR810, BR810)-1)</f>
        <v/>
      </c>
      <c r="BV810" s="76" t="str">
        <f t="shared" si="255"/>
        <v/>
      </c>
      <c r="BW810" s="124" t="str">
        <f t="shared" si="256"/>
        <v/>
      </c>
      <c r="BX810" s="115" t="str">
        <f t="shared" si="257"/>
        <v/>
      </c>
      <c r="BY810" s="125" t="str">
        <f t="shared" si="258"/>
        <v/>
      </c>
      <c r="CA810" s="106" t="str">
        <f t="shared" si="259"/>
        <v/>
      </c>
      <c r="CB810" s="22" t="str">
        <f t="shared" si="260"/>
        <v/>
      </c>
      <c r="CD810" s="76" t="str">
        <f>IF($J810="", "", IF($BV810=0, "", COUNTIF($J$11:$J$1010, "&lt;"&amp;$J810)+1+COUNTIF($J$11:$J810, $J810)-1))</f>
        <v/>
      </c>
    </row>
    <row r="811" spans="1:82" x14ac:dyDescent="0.25">
      <c r="A811" s="31"/>
      <c r="B811" s="19" t="str">
        <f t="shared" si="241"/>
        <v/>
      </c>
      <c r="C811" s="20" t="str">
        <f t="shared" si="242"/>
        <v/>
      </c>
      <c r="D811" s="29" t="str">
        <f t="shared" si="243"/>
        <v/>
      </c>
      <c r="E811" s="22" t="str">
        <f t="shared" si="244"/>
        <v/>
      </c>
      <c r="F811" s="31"/>
      <c r="G811" s="301"/>
      <c r="H811" s="302"/>
      <c r="I811" s="303"/>
      <c r="J811" s="304"/>
      <c r="K811" s="283"/>
      <c r="L811" s="305"/>
      <c r="M811" s="285"/>
      <c r="N811" s="287"/>
      <c r="O811" s="31"/>
      <c r="P811" s="19" t="str">
        <f t="shared" si="245"/>
        <v/>
      </c>
      <c r="Q811" s="20" t="str">
        <f t="shared" si="246"/>
        <v/>
      </c>
      <c r="R811" s="29" t="str">
        <f t="shared" si="247"/>
        <v/>
      </c>
      <c r="S811" s="22" t="str">
        <f t="shared" si="248"/>
        <v/>
      </c>
      <c r="T811" s="31"/>
      <c r="U811" s="69" t="str">
        <f t="shared" si="249"/>
        <v/>
      </c>
      <c r="V811" s="31"/>
      <c r="X811" s="76" t="str">
        <f t="shared" si="250"/>
        <v/>
      </c>
      <c r="Z811" s="76" t="str">
        <f t="shared" si="251"/>
        <v/>
      </c>
      <c r="AA811" s="76" t="str">
        <f t="shared" si="252"/>
        <v/>
      </c>
      <c r="AC811" s="19" t="str">
        <f>IF($K811="", "", SUMIF('Drinks List'!DH$11:DH$1010, $K811, 'Drinks List'!DG$11:DG$1010))</f>
        <v/>
      </c>
      <c r="AD811" s="21"/>
      <c r="AE811" s="59" t="str">
        <f>IF($K811="", "", SUMIF('Drinks List'!DJ$11:DJ$1010, $K811, 'Drinks List'!DI$11:DI$1010))</f>
        <v/>
      </c>
      <c r="AF811" s="21"/>
      <c r="AG811" s="59" t="str">
        <f>IF($K811="", "", SUMIF('Drinks List'!DL$11:DL$1010, $K811, 'Drinks List'!DK$11:DK$1010))</f>
        <v/>
      </c>
      <c r="AH811" s="21"/>
      <c r="AI811" s="59" t="str">
        <f>IF($K811="", "", SUMIF('Drinks List'!DN$11:DN$1010, $K811, 'Drinks List'!DM$11:DM$1010))</f>
        <v/>
      </c>
      <c r="AJ811" s="21"/>
      <c r="AK811" s="59" t="str">
        <f>IF($K811="", "", SUMIF('Drinks List'!DP$11:DP$1010, $K811, 'Drinks List'!DO$11:DO$1010))</f>
        <v/>
      </c>
      <c r="AL811" s="21"/>
      <c r="AM811" s="59" t="str">
        <f>IF($K811="", "", SUMIF('Drinks List'!DR$11:DR$1010, $K811, 'Drinks List'!DQ$11:DQ$1010))</f>
        <v/>
      </c>
      <c r="AN811" s="21"/>
      <c r="AO811" s="59" t="str">
        <f>IF($K811="", "", SUMIF('Drinks List'!DT$11:DT$1010, $K811, 'Drinks List'!DS$11:DS$1010))</f>
        <v/>
      </c>
      <c r="AP811" s="21"/>
      <c r="AQ811" s="59" t="str">
        <f>IF($K811="", "", SUMIF('Drinks List'!DV$11:DV$1010, $K811, 'Drinks List'!DU$11:DU$1010))</f>
        <v/>
      </c>
      <c r="AR811" s="21"/>
      <c r="AS811" s="59" t="str">
        <f>IF($K811="", "", SUMIF('Drinks List'!DX$11:DX$1010, $K811, 'Drinks List'!DW$11:DW$1010))</f>
        <v/>
      </c>
      <c r="AT811" s="21"/>
      <c r="AU811" s="59" t="str">
        <f>IF($K811="", "", SUMIF('Drinks List'!DZ$11:DZ$1010, $K811, 'Drinks List'!DY$11:DY$1010))</f>
        <v/>
      </c>
      <c r="AV811" s="21"/>
      <c r="AW811" s="59" t="str">
        <f>IF($K811="", "", SUMIF('Drinks List'!EB$11:EB$1010, $K811, 'Drinks List'!EA$11:EA$1010))</f>
        <v/>
      </c>
      <c r="AX811" s="21"/>
      <c r="AY811" s="59" t="str">
        <f>IF($K811="", "", SUMIF('Drinks List'!ED$11:ED$1010, $K811, 'Drinks List'!EC$11:EC$1010))</f>
        <v/>
      </c>
      <c r="AZ811" s="21"/>
      <c r="BA811" s="59" t="str">
        <f>IF($K811="", "", SUMIF('Drinks List'!EF$11:EF$1010, $K811, 'Drinks List'!EE$11:EE$1010))</f>
        <v/>
      </c>
      <c r="BB811" s="21"/>
      <c r="BC811" s="59" t="str">
        <f>IF($K811="", "", SUMIF('Drinks List'!EH$11:EH$1010, $K811, 'Drinks List'!EG$11:EG$1010))</f>
        <v/>
      </c>
      <c r="BD811" s="21"/>
      <c r="BE811" s="59" t="str">
        <f>IF($K811="", "", SUMIF('Drinks List'!EJ$11:EJ$1010, $K811, 'Drinks List'!EI$11:EI$1010))</f>
        <v/>
      </c>
      <c r="BF811" s="21"/>
      <c r="BG811" s="59" t="str">
        <f>IF($K811="", "", SUMIF('Drinks List'!EL$11:EL$1010, $K811, 'Drinks List'!EK$11:EK$1010))</f>
        <v/>
      </c>
      <c r="BH811" s="21"/>
      <c r="BI811" s="59" t="str">
        <f>IF($K811="", "", SUMIF('Drinks List'!EN$11:EN$1010, $K811, 'Drinks List'!EM$11:EM$1010))</f>
        <v/>
      </c>
      <c r="BJ811" s="21"/>
      <c r="BK811" s="59" t="str">
        <f>IF($K811="", "", SUMIF('Drinks List'!EP$11:EP$1010, $K811, 'Drinks List'!EO$11:EO$1010))</f>
        <v/>
      </c>
      <c r="BL811" s="21"/>
      <c r="BM811" s="59" t="str">
        <f>IF($K811="", "", SUMIF('Drinks List'!ER$11:ER$1010, $K811, 'Drinks List'!EQ$11:EQ$1010))</f>
        <v/>
      </c>
      <c r="BN811" s="21"/>
      <c r="BO811" s="65" t="str">
        <f>IF($K811="", "", SUMIF('Drinks List'!ET$11:ET$1010, $K811, 'Drinks List'!ES$11:ES$1010))</f>
        <v/>
      </c>
      <c r="BQ811" s="120" t="str">
        <f t="shared" si="253"/>
        <v/>
      </c>
      <c r="BR811" s="62" t="str">
        <f t="shared" si="254"/>
        <v/>
      </c>
      <c r="BS811" s="76" t="str">
        <f>IF(BQ811="", "", COUNTIF(BQ$11:BQ$1010, "&gt;"&amp;BQ811)+1+COUNTIF(BQ$11:BQ811, BQ811)-1)</f>
        <v/>
      </c>
      <c r="BT811" s="76" t="str">
        <f>IF(BR811="", "", COUNTIF(BR$11:BR$1010, "&lt;"&amp;BR811)+1+COUNTIF(BR$11:BR811, BR811)-1)</f>
        <v/>
      </c>
      <c r="BV811" s="76" t="str">
        <f t="shared" si="255"/>
        <v/>
      </c>
      <c r="BW811" s="124" t="str">
        <f t="shared" si="256"/>
        <v/>
      </c>
      <c r="BX811" s="115" t="str">
        <f t="shared" si="257"/>
        <v/>
      </c>
      <c r="BY811" s="125" t="str">
        <f t="shared" si="258"/>
        <v/>
      </c>
      <c r="CA811" s="106" t="str">
        <f t="shared" si="259"/>
        <v/>
      </c>
      <c r="CB811" s="22" t="str">
        <f t="shared" si="260"/>
        <v/>
      </c>
      <c r="CD811" s="76" t="str">
        <f>IF($J811="", "", IF($BV811=0, "", COUNTIF($J$11:$J$1010, "&lt;"&amp;$J811)+1+COUNTIF($J$11:$J811, $J811)-1))</f>
        <v/>
      </c>
    </row>
    <row r="812" spans="1:82" x14ac:dyDescent="0.25">
      <c r="A812" s="31"/>
      <c r="B812" s="19" t="str">
        <f t="shared" si="241"/>
        <v/>
      </c>
      <c r="C812" s="20" t="str">
        <f t="shared" si="242"/>
        <v/>
      </c>
      <c r="D812" s="29" t="str">
        <f t="shared" si="243"/>
        <v/>
      </c>
      <c r="E812" s="22" t="str">
        <f t="shared" si="244"/>
        <v/>
      </c>
      <c r="F812" s="31"/>
      <c r="G812" s="301"/>
      <c r="H812" s="302"/>
      <c r="I812" s="303"/>
      <c r="J812" s="304"/>
      <c r="K812" s="283"/>
      <c r="L812" s="305"/>
      <c r="M812" s="285"/>
      <c r="N812" s="287"/>
      <c r="O812" s="31"/>
      <c r="P812" s="19" t="str">
        <f t="shared" si="245"/>
        <v/>
      </c>
      <c r="Q812" s="20" t="str">
        <f t="shared" si="246"/>
        <v/>
      </c>
      <c r="R812" s="29" t="str">
        <f t="shared" si="247"/>
        <v/>
      </c>
      <c r="S812" s="22" t="str">
        <f t="shared" si="248"/>
        <v/>
      </c>
      <c r="T812" s="31"/>
      <c r="U812" s="69" t="str">
        <f t="shared" si="249"/>
        <v/>
      </c>
      <c r="V812" s="31"/>
      <c r="X812" s="76" t="str">
        <f t="shared" si="250"/>
        <v/>
      </c>
      <c r="Z812" s="76" t="str">
        <f t="shared" si="251"/>
        <v/>
      </c>
      <c r="AA812" s="76" t="str">
        <f t="shared" si="252"/>
        <v/>
      </c>
      <c r="AC812" s="19" t="str">
        <f>IF($K812="", "", SUMIF('Drinks List'!DH$11:DH$1010, $K812, 'Drinks List'!DG$11:DG$1010))</f>
        <v/>
      </c>
      <c r="AD812" s="21"/>
      <c r="AE812" s="59" t="str">
        <f>IF($K812="", "", SUMIF('Drinks List'!DJ$11:DJ$1010, $K812, 'Drinks List'!DI$11:DI$1010))</f>
        <v/>
      </c>
      <c r="AF812" s="21"/>
      <c r="AG812" s="59" t="str">
        <f>IF($K812="", "", SUMIF('Drinks List'!DL$11:DL$1010, $K812, 'Drinks List'!DK$11:DK$1010))</f>
        <v/>
      </c>
      <c r="AH812" s="21"/>
      <c r="AI812" s="59" t="str">
        <f>IF($K812="", "", SUMIF('Drinks List'!DN$11:DN$1010, $K812, 'Drinks List'!DM$11:DM$1010))</f>
        <v/>
      </c>
      <c r="AJ812" s="21"/>
      <c r="AK812" s="59" t="str">
        <f>IF($K812="", "", SUMIF('Drinks List'!DP$11:DP$1010, $K812, 'Drinks List'!DO$11:DO$1010))</f>
        <v/>
      </c>
      <c r="AL812" s="21"/>
      <c r="AM812" s="59" t="str">
        <f>IF($K812="", "", SUMIF('Drinks List'!DR$11:DR$1010, $K812, 'Drinks List'!DQ$11:DQ$1010))</f>
        <v/>
      </c>
      <c r="AN812" s="21"/>
      <c r="AO812" s="59" t="str">
        <f>IF($K812="", "", SUMIF('Drinks List'!DT$11:DT$1010, $K812, 'Drinks List'!DS$11:DS$1010))</f>
        <v/>
      </c>
      <c r="AP812" s="21"/>
      <c r="AQ812" s="59" t="str">
        <f>IF($K812="", "", SUMIF('Drinks List'!DV$11:DV$1010, $K812, 'Drinks List'!DU$11:DU$1010))</f>
        <v/>
      </c>
      <c r="AR812" s="21"/>
      <c r="AS812" s="59" t="str">
        <f>IF($K812="", "", SUMIF('Drinks List'!DX$11:DX$1010, $K812, 'Drinks List'!DW$11:DW$1010))</f>
        <v/>
      </c>
      <c r="AT812" s="21"/>
      <c r="AU812" s="59" t="str">
        <f>IF($K812="", "", SUMIF('Drinks List'!DZ$11:DZ$1010, $K812, 'Drinks List'!DY$11:DY$1010))</f>
        <v/>
      </c>
      <c r="AV812" s="21"/>
      <c r="AW812" s="59" t="str">
        <f>IF($K812="", "", SUMIF('Drinks List'!EB$11:EB$1010, $K812, 'Drinks List'!EA$11:EA$1010))</f>
        <v/>
      </c>
      <c r="AX812" s="21"/>
      <c r="AY812" s="59" t="str">
        <f>IF($K812="", "", SUMIF('Drinks List'!ED$11:ED$1010, $K812, 'Drinks List'!EC$11:EC$1010))</f>
        <v/>
      </c>
      <c r="AZ812" s="21"/>
      <c r="BA812" s="59" t="str">
        <f>IF($K812="", "", SUMIF('Drinks List'!EF$11:EF$1010, $K812, 'Drinks List'!EE$11:EE$1010))</f>
        <v/>
      </c>
      <c r="BB812" s="21"/>
      <c r="BC812" s="59" t="str">
        <f>IF($K812="", "", SUMIF('Drinks List'!EH$11:EH$1010, $K812, 'Drinks List'!EG$11:EG$1010))</f>
        <v/>
      </c>
      <c r="BD812" s="21"/>
      <c r="BE812" s="59" t="str">
        <f>IF($K812="", "", SUMIF('Drinks List'!EJ$11:EJ$1010, $K812, 'Drinks List'!EI$11:EI$1010))</f>
        <v/>
      </c>
      <c r="BF812" s="21"/>
      <c r="BG812" s="59" t="str">
        <f>IF($K812="", "", SUMIF('Drinks List'!EL$11:EL$1010, $K812, 'Drinks List'!EK$11:EK$1010))</f>
        <v/>
      </c>
      <c r="BH812" s="21"/>
      <c r="BI812" s="59" t="str">
        <f>IF($K812="", "", SUMIF('Drinks List'!EN$11:EN$1010, $K812, 'Drinks List'!EM$11:EM$1010))</f>
        <v/>
      </c>
      <c r="BJ812" s="21"/>
      <c r="BK812" s="59" t="str">
        <f>IF($K812="", "", SUMIF('Drinks List'!EP$11:EP$1010, $K812, 'Drinks List'!EO$11:EO$1010))</f>
        <v/>
      </c>
      <c r="BL812" s="21"/>
      <c r="BM812" s="59" t="str">
        <f>IF($K812="", "", SUMIF('Drinks List'!ER$11:ER$1010, $K812, 'Drinks List'!EQ$11:EQ$1010))</f>
        <v/>
      </c>
      <c r="BN812" s="21"/>
      <c r="BO812" s="65" t="str">
        <f>IF($K812="", "", SUMIF('Drinks List'!ET$11:ET$1010, $K812, 'Drinks List'!ES$11:ES$1010))</f>
        <v/>
      </c>
      <c r="BQ812" s="120" t="str">
        <f t="shared" si="253"/>
        <v/>
      </c>
      <c r="BR812" s="62" t="str">
        <f t="shared" si="254"/>
        <v/>
      </c>
      <c r="BS812" s="76" t="str">
        <f>IF(BQ812="", "", COUNTIF(BQ$11:BQ$1010, "&gt;"&amp;BQ812)+1+COUNTIF(BQ$11:BQ812, BQ812)-1)</f>
        <v/>
      </c>
      <c r="BT812" s="76" t="str">
        <f>IF(BR812="", "", COUNTIF(BR$11:BR$1010, "&lt;"&amp;BR812)+1+COUNTIF(BR$11:BR812, BR812)-1)</f>
        <v/>
      </c>
      <c r="BV812" s="76" t="str">
        <f t="shared" si="255"/>
        <v/>
      </c>
      <c r="BW812" s="124" t="str">
        <f t="shared" si="256"/>
        <v/>
      </c>
      <c r="BX812" s="115" t="str">
        <f t="shared" si="257"/>
        <v/>
      </c>
      <c r="BY812" s="125" t="str">
        <f t="shared" si="258"/>
        <v/>
      </c>
      <c r="CA812" s="106" t="str">
        <f t="shared" si="259"/>
        <v/>
      </c>
      <c r="CB812" s="22" t="str">
        <f t="shared" si="260"/>
        <v/>
      </c>
      <c r="CD812" s="76" t="str">
        <f>IF($J812="", "", IF($BV812=0, "", COUNTIF($J$11:$J$1010, "&lt;"&amp;$J812)+1+COUNTIF($J$11:$J812, $J812)-1))</f>
        <v/>
      </c>
    </row>
    <row r="813" spans="1:82" x14ac:dyDescent="0.25">
      <c r="A813" s="31"/>
      <c r="B813" s="19" t="str">
        <f t="shared" si="241"/>
        <v/>
      </c>
      <c r="C813" s="20" t="str">
        <f t="shared" si="242"/>
        <v/>
      </c>
      <c r="D813" s="29" t="str">
        <f t="shared" si="243"/>
        <v/>
      </c>
      <c r="E813" s="22" t="str">
        <f t="shared" si="244"/>
        <v/>
      </c>
      <c r="F813" s="31"/>
      <c r="G813" s="301"/>
      <c r="H813" s="302"/>
      <c r="I813" s="303"/>
      <c r="J813" s="304"/>
      <c r="K813" s="283"/>
      <c r="L813" s="305"/>
      <c r="M813" s="285"/>
      <c r="N813" s="287"/>
      <c r="O813" s="31"/>
      <c r="P813" s="19" t="str">
        <f t="shared" si="245"/>
        <v/>
      </c>
      <c r="Q813" s="20" t="str">
        <f t="shared" si="246"/>
        <v/>
      </c>
      <c r="R813" s="29" t="str">
        <f t="shared" si="247"/>
        <v/>
      </c>
      <c r="S813" s="22" t="str">
        <f t="shared" si="248"/>
        <v/>
      </c>
      <c r="T813" s="31"/>
      <c r="U813" s="69" t="str">
        <f t="shared" si="249"/>
        <v/>
      </c>
      <c r="V813" s="31"/>
      <c r="X813" s="76" t="str">
        <f t="shared" si="250"/>
        <v/>
      </c>
      <c r="Z813" s="76" t="str">
        <f t="shared" si="251"/>
        <v/>
      </c>
      <c r="AA813" s="76" t="str">
        <f t="shared" si="252"/>
        <v/>
      </c>
      <c r="AC813" s="19" t="str">
        <f>IF($K813="", "", SUMIF('Drinks List'!DH$11:DH$1010, $K813, 'Drinks List'!DG$11:DG$1010))</f>
        <v/>
      </c>
      <c r="AD813" s="21"/>
      <c r="AE813" s="59" t="str">
        <f>IF($K813="", "", SUMIF('Drinks List'!DJ$11:DJ$1010, $K813, 'Drinks List'!DI$11:DI$1010))</f>
        <v/>
      </c>
      <c r="AF813" s="21"/>
      <c r="AG813" s="59" t="str">
        <f>IF($K813="", "", SUMIF('Drinks List'!DL$11:DL$1010, $K813, 'Drinks List'!DK$11:DK$1010))</f>
        <v/>
      </c>
      <c r="AH813" s="21"/>
      <c r="AI813" s="59" t="str">
        <f>IF($K813="", "", SUMIF('Drinks List'!DN$11:DN$1010, $K813, 'Drinks List'!DM$11:DM$1010))</f>
        <v/>
      </c>
      <c r="AJ813" s="21"/>
      <c r="AK813" s="59" t="str">
        <f>IF($K813="", "", SUMIF('Drinks List'!DP$11:DP$1010, $K813, 'Drinks List'!DO$11:DO$1010))</f>
        <v/>
      </c>
      <c r="AL813" s="21"/>
      <c r="AM813" s="59" t="str">
        <f>IF($K813="", "", SUMIF('Drinks List'!DR$11:DR$1010, $K813, 'Drinks List'!DQ$11:DQ$1010))</f>
        <v/>
      </c>
      <c r="AN813" s="21"/>
      <c r="AO813" s="59" t="str">
        <f>IF($K813="", "", SUMIF('Drinks List'!DT$11:DT$1010, $K813, 'Drinks List'!DS$11:DS$1010))</f>
        <v/>
      </c>
      <c r="AP813" s="21"/>
      <c r="AQ813" s="59" t="str">
        <f>IF($K813="", "", SUMIF('Drinks List'!DV$11:DV$1010, $K813, 'Drinks List'!DU$11:DU$1010))</f>
        <v/>
      </c>
      <c r="AR813" s="21"/>
      <c r="AS813" s="59" t="str">
        <f>IF($K813="", "", SUMIF('Drinks List'!DX$11:DX$1010, $K813, 'Drinks List'!DW$11:DW$1010))</f>
        <v/>
      </c>
      <c r="AT813" s="21"/>
      <c r="AU813" s="59" t="str">
        <f>IF($K813="", "", SUMIF('Drinks List'!DZ$11:DZ$1010, $K813, 'Drinks List'!DY$11:DY$1010))</f>
        <v/>
      </c>
      <c r="AV813" s="21"/>
      <c r="AW813" s="59" t="str">
        <f>IF($K813="", "", SUMIF('Drinks List'!EB$11:EB$1010, $K813, 'Drinks List'!EA$11:EA$1010))</f>
        <v/>
      </c>
      <c r="AX813" s="21"/>
      <c r="AY813" s="59" t="str">
        <f>IF($K813="", "", SUMIF('Drinks List'!ED$11:ED$1010, $K813, 'Drinks List'!EC$11:EC$1010))</f>
        <v/>
      </c>
      <c r="AZ813" s="21"/>
      <c r="BA813" s="59" t="str">
        <f>IF($K813="", "", SUMIF('Drinks List'!EF$11:EF$1010, $K813, 'Drinks List'!EE$11:EE$1010))</f>
        <v/>
      </c>
      <c r="BB813" s="21"/>
      <c r="BC813" s="59" t="str">
        <f>IF($K813="", "", SUMIF('Drinks List'!EH$11:EH$1010, $K813, 'Drinks List'!EG$11:EG$1010))</f>
        <v/>
      </c>
      <c r="BD813" s="21"/>
      <c r="BE813" s="59" t="str">
        <f>IF($K813="", "", SUMIF('Drinks List'!EJ$11:EJ$1010, $K813, 'Drinks List'!EI$11:EI$1010))</f>
        <v/>
      </c>
      <c r="BF813" s="21"/>
      <c r="BG813" s="59" t="str">
        <f>IF($K813="", "", SUMIF('Drinks List'!EL$11:EL$1010, $K813, 'Drinks List'!EK$11:EK$1010))</f>
        <v/>
      </c>
      <c r="BH813" s="21"/>
      <c r="BI813" s="59" t="str">
        <f>IF($K813="", "", SUMIF('Drinks List'!EN$11:EN$1010, $K813, 'Drinks List'!EM$11:EM$1010))</f>
        <v/>
      </c>
      <c r="BJ813" s="21"/>
      <c r="BK813" s="59" t="str">
        <f>IF($K813="", "", SUMIF('Drinks List'!EP$11:EP$1010, $K813, 'Drinks List'!EO$11:EO$1010))</f>
        <v/>
      </c>
      <c r="BL813" s="21"/>
      <c r="BM813" s="59" t="str">
        <f>IF($K813="", "", SUMIF('Drinks List'!ER$11:ER$1010, $K813, 'Drinks List'!EQ$11:EQ$1010))</f>
        <v/>
      </c>
      <c r="BN813" s="21"/>
      <c r="BO813" s="65" t="str">
        <f>IF($K813="", "", SUMIF('Drinks List'!ET$11:ET$1010, $K813, 'Drinks List'!ES$11:ES$1010))</f>
        <v/>
      </c>
      <c r="BQ813" s="120" t="str">
        <f t="shared" si="253"/>
        <v/>
      </c>
      <c r="BR813" s="62" t="str">
        <f t="shared" si="254"/>
        <v/>
      </c>
      <c r="BS813" s="76" t="str">
        <f>IF(BQ813="", "", COUNTIF(BQ$11:BQ$1010, "&gt;"&amp;BQ813)+1+COUNTIF(BQ$11:BQ813, BQ813)-1)</f>
        <v/>
      </c>
      <c r="BT813" s="76" t="str">
        <f>IF(BR813="", "", COUNTIF(BR$11:BR$1010, "&lt;"&amp;BR813)+1+COUNTIF(BR$11:BR813, BR813)-1)</f>
        <v/>
      </c>
      <c r="BV813" s="76" t="str">
        <f t="shared" si="255"/>
        <v/>
      </c>
      <c r="BW813" s="124" t="str">
        <f t="shared" si="256"/>
        <v/>
      </c>
      <c r="BX813" s="115" t="str">
        <f t="shared" si="257"/>
        <v/>
      </c>
      <c r="BY813" s="125" t="str">
        <f t="shared" si="258"/>
        <v/>
      </c>
      <c r="CA813" s="106" t="str">
        <f t="shared" si="259"/>
        <v/>
      </c>
      <c r="CB813" s="22" t="str">
        <f t="shared" si="260"/>
        <v/>
      </c>
      <c r="CD813" s="76" t="str">
        <f>IF($J813="", "", IF($BV813=0, "", COUNTIF($J$11:$J$1010, "&lt;"&amp;$J813)+1+COUNTIF($J$11:$J813, $J813)-1))</f>
        <v/>
      </c>
    </row>
    <row r="814" spans="1:82" x14ac:dyDescent="0.25">
      <c r="A814" s="31"/>
      <c r="B814" s="19" t="str">
        <f t="shared" si="241"/>
        <v/>
      </c>
      <c r="C814" s="20" t="str">
        <f t="shared" si="242"/>
        <v/>
      </c>
      <c r="D814" s="29" t="str">
        <f t="shared" si="243"/>
        <v/>
      </c>
      <c r="E814" s="22" t="str">
        <f t="shared" si="244"/>
        <v/>
      </c>
      <c r="F814" s="31"/>
      <c r="G814" s="301"/>
      <c r="H814" s="302"/>
      <c r="I814" s="303"/>
      <c r="J814" s="304"/>
      <c r="K814" s="283"/>
      <c r="L814" s="305"/>
      <c r="M814" s="285"/>
      <c r="N814" s="287"/>
      <c r="O814" s="31"/>
      <c r="P814" s="19" t="str">
        <f t="shared" si="245"/>
        <v/>
      </c>
      <c r="Q814" s="20" t="str">
        <f t="shared" si="246"/>
        <v/>
      </c>
      <c r="R814" s="29" t="str">
        <f t="shared" si="247"/>
        <v/>
      </c>
      <c r="S814" s="22" t="str">
        <f t="shared" si="248"/>
        <v/>
      </c>
      <c r="T814" s="31"/>
      <c r="U814" s="69" t="str">
        <f t="shared" si="249"/>
        <v/>
      </c>
      <c r="V814" s="31"/>
      <c r="X814" s="76" t="str">
        <f t="shared" si="250"/>
        <v/>
      </c>
      <c r="Z814" s="76" t="str">
        <f t="shared" si="251"/>
        <v/>
      </c>
      <c r="AA814" s="76" t="str">
        <f t="shared" si="252"/>
        <v/>
      </c>
      <c r="AC814" s="19" t="str">
        <f>IF($K814="", "", SUMIF('Drinks List'!DH$11:DH$1010, $K814, 'Drinks List'!DG$11:DG$1010))</f>
        <v/>
      </c>
      <c r="AD814" s="21"/>
      <c r="AE814" s="59" t="str">
        <f>IF($K814="", "", SUMIF('Drinks List'!DJ$11:DJ$1010, $K814, 'Drinks List'!DI$11:DI$1010))</f>
        <v/>
      </c>
      <c r="AF814" s="21"/>
      <c r="AG814" s="59" t="str">
        <f>IF($K814="", "", SUMIF('Drinks List'!DL$11:DL$1010, $K814, 'Drinks List'!DK$11:DK$1010))</f>
        <v/>
      </c>
      <c r="AH814" s="21"/>
      <c r="AI814" s="59" t="str">
        <f>IF($K814="", "", SUMIF('Drinks List'!DN$11:DN$1010, $K814, 'Drinks List'!DM$11:DM$1010))</f>
        <v/>
      </c>
      <c r="AJ814" s="21"/>
      <c r="AK814" s="59" t="str">
        <f>IF($K814="", "", SUMIF('Drinks List'!DP$11:DP$1010, $K814, 'Drinks List'!DO$11:DO$1010))</f>
        <v/>
      </c>
      <c r="AL814" s="21"/>
      <c r="AM814" s="59" t="str">
        <f>IF($K814="", "", SUMIF('Drinks List'!DR$11:DR$1010, $K814, 'Drinks List'!DQ$11:DQ$1010))</f>
        <v/>
      </c>
      <c r="AN814" s="21"/>
      <c r="AO814" s="59" t="str">
        <f>IF($K814="", "", SUMIF('Drinks List'!DT$11:DT$1010, $K814, 'Drinks List'!DS$11:DS$1010))</f>
        <v/>
      </c>
      <c r="AP814" s="21"/>
      <c r="AQ814" s="59" t="str">
        <f>IF($K814="", "", SUMIF('Drinks List'!DV$11:DV$1010, $K814, 'Drinks List'!DU$11:DU$1010))</f>
        <v/>
      </c>
      <c r="AR814" s="21"/>
      <c r="AS814" s="59" t="str">
        <f>IF($K814="", "", SUMIF('Drinks List'!DX$11:DX$1010, $K814, 'Drinks List'!DW$11:DW$1010))</f>
        <v/>
      </c>
      <c r="AT814" s="21"/>
      <c r="AU814" s="59" t="str">
        <f>IF($K814="", "", SUMIF('Drinks List'!DZ$11:DZ$1010, $K814, 'Drinks List'!DY$11:DY$1010))</f>
        <v/>
      </c>
      <c r="AV814" s="21"/>
      <c r="AW814" s="59" t="str">
        <f>IF($K814="", "", SUMIF('Drinks List'!EB$11:EB$1010, $K814, 'Drinks List'!EA$11:EA$1010))</f>
        <v/>
      </c>
      <c r="AX814" s="21"/>
      <c r="AY814" s="59" t="str">
        <f>IF($K814="", "", SUMIF('Drinks List'!ED$11:ED$1010, $K814, 'Drinks List'!EC$11:EC$1010))</f>
        <v/>
      </c>
      <c r="AZ814" s="21"/>
      <c r="BA814" s="59" t="str">
        <f>IF($K814="", "", SUMIF('Drinks List'!EF$11:EF$1010, $K814, 'Drinks List'!EE$11:EE$1010))</f>
        <v/>
      </c>
      <c r="BB814" s="21"/>
      <c r="BC814" s="59" t="str">
        <f>IF($K814="", "", SUMIF('Drinks List'!EH$11:EH$1010, $K814, 'Drinks List'!EG$11:EG$1010))</f>
        <v/>
      </c>
      <c r="BD814" s="21"/>
      <c r="BE814" s="59" t="str">
        <f>IF($K814="", "", SUMIF('Drinks List'!EJ$11:EJ$1010, $K814, 'Drinks List'!EI$11:EI$1010))</f>
        <v/>
      </c>
      <c r="BF814" s="21"/>
      <c r="BG814" s="59" t="str">
        <f>IF($K814="", "", SUMIF('Drinks List'!EL$11:EL$1010, $K814, 'Drinks List'!EK$11:EK$1010))</f>
        <v/>
      </c>
      <c r="BH814" s="21"/>
      <c r="BI814" s="59" t="str">
        <f>IF($K814="", "", SUMIF('Drinks List'!EN$11:EN$1010, $K814, 'Drinks List'!EM$11:EM$1010))</f>
        <v/>
      </c>
      <c r="BJ814" s="21"/>
      <c r="BK814" s="59" t="str">
        <f>IF($K814="", "", SUMIF('Drinks List'!EP$11:EP$1010, $K814, 'Drinks List'!EO$11:EO$1010))</f>
        <v/>
      </c>
      <c r="BL814" s="21"/>
      <c r="BM814" s="59" t="str">
        <f>IF($K814="", "", SUMIF('Drinks List'!ER$11:ER$1010, $K814, 'Drinks List'!EQ$11:EQ$1010))</f>
        <v/>
      </c>
      <c r="BN814" s="21"/>
      <c r="BO814" s="65" t="str">
        <f>IF($K814="", "", SUMIF('Drinks List'!ET$11:ET$1010, $K814, 'Drinks List'!ES$11:ES$1010))</f>
        <v/>
      </c>
      <c r="BQ814" s="120" t="str">
        <f t="shared" si="253"/>
        <v/>
      </c>
      <c r="BR814" s="62" t="str">
        <f t="shared" si="254"/>
        <v/>
      </c>
      <c r="BS814" s="76" t="str">
        <f>IF(BQ814="", "", COUNTIF(BQ$11:BQ$1010, "&gt;"&amp;BQ814)+1+COUNTIF(BQ$11:BQ814, BQ814)-1)</f>
        <v/>
      </c>
      <c r="BT814" s="76" t="str">
        <f>IF(BR814="", "", COUNTIF(BR$11:BR$1010, "&lt;"&amp;BR814)+1+COUNTIF(BR$11:BR814, BR814)-1)</f>
        <v/>
      </c>
      <c r="BV814" s="76" t="str">
        <f t="shared" si="255"/>
        <v/>
      </c>
      <c r="BW814" s="124" t="str">
        <f t="shared" si="256"/>
        <v/>
      </c>
      <c r="BX814" s="115" t="str">
        <f t="shared" si="257"/>
        <v/>
      </c>
      <c r="BY814" s="125" t="str">
        <f t="shared" si="258"/>
        <v/>
      </c>
      <c r="CA814" s="106" t="str">
        <f t="shared" si="259"/>
        <v/>
      </c>
      <c r="CB814" s="22" t="str">
        <f t="shared" si="260"/>
        <v/>
      </c>
      <c r="CD814" s="76" t="str">
        <f>IF($J814="", "", IF($BV814=0, "", COUNTIF($J$11:$J$1010, "&lt;"&amp;$J814)+1+COUNTIF($J$11:$J814, $J814)-1))</f>
        <v/>
      </c>
    </row>
    <row r="815" spans="1:82" x14ac:dyDescent="0.25">
      <c r="A815" s="31"/>
      <c r="B815" s="19" t="str">
        <f t="shared" si="241"/>
        <v/>
      </c>
      <c r="C815" s="20" t="str">
        <f t="shared" si="242"/>
        <v/>
      </c>
      <c r="D815" s="29" t="str">
        <f t="shared" si="243"/>
        <v/>
      </c>
      <c r="E815" s="22" t="str">
        <f t="shared" si="244"/>
        <v/>
      </c>
      <c r="F815" s="31"/>
      <c r="G815" s="301"/>
      <c r="H815" s="302"/>
      <c r="I815" s="303"/>
      <c r="J815" s="304"/>
      <c r="K815" s="283"/>
      <c r="L815" s="305"/>
      <c r="M815" s="285"/>
      <c r="N815" s="287"/>
      <c r="O815" s="31"/>
      <c r="P815" s="19" t="str">
        <f t="shared" si="245"/>
        <v/>
      </c>
      <c r="Q815" s="20" t="str">
        <f t="shared" si="246"/>
        <v/>
      </c>
      <c r="R815" s="29" t="str">
        <f t="shared" si="247"/>
        <v/>
      </c>
      <c r="S815" s="22" t="str">
        <f t="shared" si="248"/>
        <v/>
      </c>
      <c r="T815" s="31"/>
      <c r="U815" s="69" t="str">
        <f t="shared" si="249"/>
        <v/>
      </c>
      <c r="V815" s="31"/>
      <c r="X815" s="76" t="str">
        <f t="shared" si="250"/>
        <v/>
      </c>
      <c r="Z815" s="76" t="str">
        <f t="shared" si="251"/>
        <v/>
      </c>
      <c r="AA815" s="76" t="str">
        <f t="shared" si="252"/>
        <v/>
      </c>
      <c r="AC815" s="19" t="str">
        <f>IF($K815="", "", SUMIF('Drinks List'!DH$11:DH$1010, $K815, 'Drinks List'!DG$11:DG$1010))</f>
        <v/>
      </c>
      <c r="AD815" s="21"/>
      <c r="AE815" s="59" t="str">
        <f>IF($K815="", "", SUMIF('Drinks List'!DJ$11:DJ$1010, $K815, 'Drinks List'!DI$11:DI$1010))</f>
        <v/>
      </c>
      <c r="AF815" s="21"/>
      <c r="AG815" s="59" t="str">
        <f>IF($K815="", "", SUMIF('Drinks List'!DL$11:DL$1010, $K815, 'Drinks List'!DK$11:DK$1010))</f>
        <v/>
      </c>
      <c r="AH815" s="21"/>
      <c r="AI815" s="59" t="str">
        <f>IF($K815="", "", SUMIF('Drinks List'!DN$11:DN$1010, $K815, 'Drinks List'!DM$11:DM$1010))</f>
        <v/>
      </c>
      <c r="AJ815" s="21"/>
      <c r="AK815" s="59" t="str">
        <f>IF($K815="", "", SUMIF('Drinks List'!DP$11:DP$1010, $K815, 'Drinks List'!DO$11:DO$1010))</f>
        <v/>
      </c>
      <c r="AL815" s="21"/>
      <c r="AM815" s="59" t="str">
        <f>IF($K815="", "", SUMIF('Drinks List'!DR$11:DR$1010, $K815, 'Drinks List'!DQ$11:DQ$1010))</f>
        <v/>
      </c>
      <c r="AN815" s="21"/>
      <c r="AO815" s="59" t="str">
        <f>IF($K815="", "", SUMIF('Drinks List'!DT$11:DT$1010, $K815, 'Drinks List'!DS$11:DS$1010))</f>
        <v/>
      </c>
      <c r="AP815" s="21"/>
      <c r="AQ815" s="59" t="str">
        <f>IF($K815="", "", SUMIF('Drinks List'!DV$11:DV$1010, $K815, 'Drinks List'!DU$11:DU$1010))</f>
        <v/>
      </c>
      <c r="AR815" s="21"/>
      <c r="AS815" s="59" t="str">
        <f>IF($K815="", "", SUMIF('Drinks List'!DX$11:DX$1010, $K815, 'Drinks List'!DW$11:DW$1010))</f>
        <v/>
      </c>
      <c r="AT815" s="21"/>
      <c r="AU815" s="59" t="str">
        <f>IF($K815="", "", SUMIF('Drinks List'!DZ$11:DZ$1010, $K815, 'Drinks List'!DY$11:DY$1010))</f>
        <v/>
      </c>
      <c r="AV815" s="21"/>
      <c r="AW815" s="59" t="str">
        <f>IF($K815="", "", SUMIF('Drinks List'!EB$11:EB$1010, $K815, 'Drinks List'!EA$11:EA$1010))</f>
        <v/>
      </c>
      <c r="AX815" s="21"/>
      <c r="AY815" s="59" t="str">
        <f>IF($K815="", "", SUMIF('Drinks List'!ED$11:ED$1010, $K815, 'Drinks List'!EC$11:EC$1010))</f>
        <v/>
      </c>
      <c r="AZ815" s="21"/>
      <c r="BA815" s="59" t="str">
        <f>IF($K815="", "", SUMIF('Drinks List'!EF$11:EF$1010, $K815, 'Drinks List'!EE$11:EE$1010))</f>
        <v/>
      </c>
      <c r="BB815" s="21"/>
      <c r="BC815" s="59" t="str">
        <f>IF($K815="", "", SUMIF('Drinks List'!EH$11:EH$1010, $K815, 'Drinks List'!EG$11:EG$1010))</f>
        <v/>
      </c>
      <c r="BD815" s="21"/>
      <c r="BE815" s="59" t="str">
        <f>IF($K815="", "", SUMIF('Drinks List'!EJ$11:EJ$1010, $K815, 'Drinks List'!EI$11:EI$1010))</f>
        <v/>
      </c>
      <c r="BF815" s="21"/>
      <c r="BG815" s="59" t="str">
        <f>IF($K815="", "", SUMIF('Drinks List'!EL$11:EL$1010, $K815, 'Drinks List'!EK$11:EK$1010))</f>
        <v/>
      </c>
      <c r="BH815" s="21"/>
      <c r="BI815" s="59" t="str">
        <f>IF($K815="", "", SUMIF('Drinks List'!EN$11:EN$1010, $K815, 'Drinks List'!EM$11:EM$1010))</f>
        <v/>
      </c>
      <c r="BJ815" s="21"/>
      <c r="BK815" s="59" t="str">
        <f>IF($K815="", "", SUMIF('Drinks List'!EP$11:EP$1010, $K815, 'Drinks List'!EO$11:EO$1010))</f>
        <v/>
      </c>
      <c r="BL815" s="21"/>
      <c r="BM815" s="59" t="str">
        <f>IF($K815="", "", SUMIF('Drinks List'!ER$11:ER$1010, $K815, 'Drinks List'!EQ$11:EQ$1010))</f>
        <v/>
      </c>
      <c r="BN815" s="21"/>
      <c r="BO815" s="65" t="str">
        <f>IF($K815="", "", SUMIF('Drinks List'!ET$11:ET$1010, $K815, 'Drinks List'!ES$11:ES$1010))</f>
        <v/>
      </c>
      <c r="BQ815" s="120" t="str">
        <f t="shared" si="253"/>
        <v/>
      </c>
      <c r="BR815" s="62" t="str">
        <f t="shared" si="254"/>
        <v/>
      </c>
      <c r="BS815" s="76" t="str">
        <f>IF(BQ815="", "", COUNTIF(BQ$11:BQ$1010, "&gt;"&amp;BQ815)+1+COUNTIF(BQ$11:BQ815, BQ815)-1)</f>
        <v/>
      </c>
      <c r="BT815" s="76" t="str">
        <f>IF(BR815="", "", COUNTIF(BR$11:BR$1010, "&lt;"&amp;BR815)+1+COUNTIF(BR$11:BR815, BR815)-1)</f>
        <v/>
      </c>
      <c r="BV815" s="76" t="str">
        <f t="shared" si="255"/>
        <v/>
      </c>
      <c r="BW815" s="124" t="str">
        <f t="shared" si="256"/>
        <v/>
      </c>
      <c r="BX815" s="115" t="str">
        <f t="shared" si="257"/>
        <v/>
      </c>
      <c r="BY815" s="125" t="str">
        <f t="shared" si="258"/>
        <v/>
      </c>
      <c r="CA815" s="106" t="str">
        <f t="shared" si="259"/>
        <v/>
      </c>
      <c r="CB815" s="22" t="str">
        <f t="shared" si="260"/>
        <v/>
      </c>
      <c r="CD815" s="76" t="str">
        <f>IF($J815="", "", IF($BV815=0, "", COUNTIF($J$11:$J$1010, "&lt;"&amp;$J815)+1+COUNTIF($J$11:$J815, $J815)-1))</f>
        <v/>
      </c>
    </row>
    <row r="816" spans="1:82" x14ac:dyDescent="0.25">
      <c r="A816" s="31"/>
      <c r="B816" s="19" t="str">
        <f t="shared" si="241"/>
        <v/>
      </c>
      <c r="C816" s="20" t="str">
        <f t="shared" si="242"/>
        <v/>
      </c>
      <c r="D816" s="29" t="str">
        <f t="shared" si="243"/>
        <v/>
      </c>
      <c r="E816" s="22" t="str">
        <f t="shared" si="244"/>
        <v/>
      </c>
      <c r="F816" s="31"/>
      <c r="G816" s="301"/>
      <c r="H816" s="302"/>
      <c r="I816" s="303"/>
      <c r="J816" s="304"/>
      <c r="K816" s="283"/>
      <c r="L816" s="305"/>
      <c r="M816" s="285"/>
      <c r="N816" s="287"/>
      <c r="O816" s="31"/>
      <c r="P816" s="19" t="str">
        <f t="shared" si="245"/>
        <v/>
      </c>
      <c r="Q816" s="20" t="str">
        <f t="shared" si="246"/>
        <v/>
      </c>
      <c r="R816" s="29" t="str">
        <f t="shared" si="247"/>
        <v/>
      </c>
      <c r="S816" s="22" t="str">
        <f t="shared" si="248"/>
        <v/>
      </c>
      <c r="T816" s="31"/>
      <c r="U816" s="69" t="str">
        <f t="shared" si="249"/>
        <v/>
      </c>
      <c r="V816" s="31"/>
      <c r="X816" s="76" t="str">
        <f t="shared" si="250"/>
        <v/>
      </c>
      <c r="Z816" s="76" t="str">
        <f t="shared" si="251"/>
        <v/>
      </c>
      <c r="AA816" s="76" t="str">
        <f t="shared" si="252"/>
        <v/>
      </c>
      <c r="AC816" s="19" t="str">
        <f>IF($K816="", "", SUMIF('Drinks List'!DH$11:DH$1010, $K816, 'Drinks List'!DG$11:DG$1010))</f>
        <v/>
      </c>
      <c r="AD816" s="21"/>
      <c r="AE816" s="59" t="str">
        <f>IF($K816="", "", SUMIF('Drinks List'!DJ$11:DJ$1010, $K816, 'Drinks List'!DI$11:DI$1010))</f>
        <v/>
      </c>
      <c r="AF816" s="21"/>
      <c r="AG816" s="59" t="str">
        <f>IF($K816="", "", SUMIF('Drinks List'!DL$11:DL$1010, $K816, 'Drinks List'!DK$11:DK$1010))</f>
        <v/>
      </c>
      <c r="AH816" s="21"/>
      <c r="AI816" s="59" t="str">
        <f>IF($K816="", "", SUMIF('Drinks List'!DN$11:DN$1010, $K816, 'Drinks List'!DM$11:DM$1010))</f>
        <v/>
      </c>
      <c r="AJ816" s="21"/>
      <c r="AK816" s="59" t="str">
        <f>IF($K816="", "", SUMIF('Drinks List'!DP$11:DP$1010, $K816, 'Drinks List'!DO$11:DO$1010))</f>
        <v/>
      </c>
      <c r="AL816" s="21"/>
      <c r="AM816" s="59" t="str">
        <f>IF($K816="", "", SUMIF('Drinks List'!DR$11:DR$1010, $K816, 'Drinks List'!DQ$11:DQ$1010))</f>
        <v/>
      </c>
      <c r="AN816" s="21"/>
      <c r="AO816" s="59" t="str">
        <f>IF($K816="", "", SUMIF('Drinks List'!DT$11:DT$1010, $K816, 'Drinks List'!DS$11:DS$1010))</f>
        <v/>
      </c>
      <c r="AP816" s="21"/>
      <c r="AQ816" s="59" t="str">
        <f>IF($K816="", "", SUMIF('Drinks List'!DV$11:DV$1010, $K816, 'Drinks List'!DU$11:DU$1010))</f>
        <v/>
      </c>
      <c r="AR816" s="21"/>
      <c r="AS816" s="59" t="str">
        <f>IF($K816="", "", SUMIF('Drinks List'!DX$11:DX$1010, $K816, 'Drinks List'!DW$11:DW$1010))</f>
        <v/>
      </c>
      <c r="AT816" s="21"/>
      <c r="AU816" s="59" t="str">
        <f>IF($K816="", "", SUMIF('Drinks List'!DZ$11:DZ$1010, $K816, 'Drinks List'!DY$11:DY$1010))</f>
        <v/>
      </c>
      <c r="AV816" s="21"/>
      <c r="AW816" s="59" t="str">
        <f>IF($K816="", "", SUMIF('Drinks List'!EB$11:EB$1010, $K816, 'Drinks List'!EA$11:EA$1010))</f>
        <v/>
      </c>
      <c r="AX816" s="21"/>
      <c r="AY816" s="59" t="str">
        <f>IF($K816="", "", SUMIF('Drinks List'!ED$11:ED$1010, $K816, 'Drinks List'!EC$11:EC$1010))</f>
        <v/>
      </c>
      <c r="AZ816" s="21"/>
      <c r="BA816" s="59" t="str">
        <f>IF($K816="", "", SUMIF('Drinks List'!EF$11:EF$1010, $K816, 'Drinks List'!EE$11:EE$1010))</f>
        <v/>
      </c>
      <c r="BB816" s="21"/>
      <c r="BC816" s="59" t="str">
        <f>IF($K816="", "", SUMIF('Drinks List'!EH$11:EH$1010, $K816, 'Drinks List'!EG$11:EG$1010))</f>
        <v/>
      </c>
      <c r="BD816" s="21"/>
      <c r="BE816" s="59" t="str">
        <f>IF($K816="", "", SUMIF('Drinks List'!EJ$11:EJ$1010, $K816, 'Drinks List'!EI$11:EI$1010))</f>
        <v/>
      </c>
      <c r="BF816" s="21"/>
      <c r="BG816" s="59" t="str">
        <f>IF($K816="", "", SUMIF('Drinks List'!EL$11:EL$1010, $K816, 'Drinks List'!EK$11:EK$1010))</f>
        <v/>
      </c>
      <c r="BH816" s="21"/>
      <c r="BI816" s="59" t="str">
        <f>IF($K816="", "", SUMIF('Drinks List'!EN$11:EN$1010, $K816, 'Drinks List'!EM$11:EM$1010))</f>
        <v/>
      </c>
      <c r="BJ816" s="21"/>
      <c r="BK816" s="59" t="str">
        <f>IF($K816="", "", SUMIF('Drinks List'!EP$11:EP$1010, $K816, 'Drinks List'!EO$11:EO$1010))</f>
        <v/>
      </c>
      <c r="BL816" s="21"/>
      <c r="BM816" s="59" t="str">
        <f>IF($K816="", "", SUMIF('Drinks List'!ER$11:ER$1010, $K816, 'Drinks List'!EQ$11:EQ$1010))</f>
        <v/>
      </c>
      <c r="BN816" s="21"/>
      <c r="BO816" s="65" t="str">
        <f>IF($K816="", "", SUMIF('Drinks List'!ET$11:ET$1010, $K816, 'Drinks List'!ES$11:ES$1010))</f>
        <v/>
      </c>
      <c r="BQ816" s="120" t="str">
        <f t="shared" si="253"/>
        <v/>
      </c>
      <c r="BR816" s="62" t="str">
        <f t="shared" si="254"/>
        <v/>
      </c>
      <c r="BS816" s="76" t="str">
        <f>IF(BQ816="", "", COUNTIF(BQ$11:BQ$1010, "&gt;"&amp;BQ816)+1+COUNTIF(BQ$11:BQ816, BQ816)-1)</f>
        <v/>
      </c>
      <c r="BT816" s="76" t="str">
        <f>IF(BR816="", "", COUNTIF(BR$11:BR$1010, "&lt;"&amp;BR816)+1+COUNTIF(BR$11:BR816, BR816)-1)</f>
        <v/>
      </c>
      <c r="BV816" s="76" t="str">
        <f t="shared" si="255"/>
        <v/>
      </c>
      <c r="BW816" s="124" t="str">
        <f t="shared" si="256"/>
        <v/>
      </c>
      <c r="BX816" s="115" t="str">
        <f t="shared" si="257"/>
        <v/>
      </c>
      <c r="BY816" s="125" t="str">
        <f t="shared" si="258"/>
        <v/>
      </c>
      <c r="CA816" s="106" t="str">
        <f t="shared" si="259"/>
        <v/>
      </c>
      <c r="CB816" s="22" t="str">
        <f t="shared" si="260"/>
        <v/>
      </c>
      <c r="CD816" s="76" t="str">
        <f>IF($J816="", "", IF($BV816=0, "", COUNTIF($J$11:$J$1010, "&lt;"&amp;$J816)+1+COUNTIF($J$11:$J816, $J816)-1))</f>
        <v/>
      </c>
    </row>
    <row r="817" spans="1:82" x14ac:dyDescent="0.25">
      <c r="A817" s="31"/>
      <c r="B817" s="19" t="str">
        <f t="shared" si="241"/>
        <v/>
      </c>
      <c r="C817" s="20" t="str">
        <f t="shared" si="242"/>
        <v/>
      </c>
      <c r="D817" s="29" t="str">
        <f t="shared" si="243"/>
        <v/>
      </c>
      <c r="E817" s="22" t="str">
        <f t="shared" si="244"/>
        <v/>
      </c>
      <c r="F817" s="31"/>
      <c r="G817" s="301"/>
      <c r="H817" s="302"/>
      <c r="I817" s="303"/>
      <c r="J817" s="304"/>
      <c r="K817" s="283"/>
      <c r="L817" s="305"/>
      <c r="M817" s="285"/>
      <c r="N817" s="287"/>
      <c r="O817" s="31"/>
      <c r="P817" s="19" t="str">
        <f t="shared" si="245"/>
        <v/>
      </c>
      <c r="Q817" s="20" t="str">
        <f t="shared" si="246"/>
        <v/>
      </c>
      <c r="R817" s="29" t="str">
        <f t="shared" si="247"/>
        <v/>
      </c>
      <c r="S817" s="22" t="str">
        <f t="shared" si="248"/>
        <v/>
      </c>
      <c r="T817" s="31"/>
      <c r="U817" s="69" t="str">
        <f t="shared" si="249"/>
        <v/>
      </c>
      <c r="V817" s="31"/>
      <c r="X817" s="76" t="str">
        <f t="shared" si="250"/>
        <v/>
      </c>
      <c r="Z817" s="76" t="str">
        <f t="shared" si="251"/>
        <v/>
      </c>
      <c r="AA817" s="76" t="str">
        <f t="shared" si="252"/>
        <v/>
      </c>
      <c r="AC817" s="19" t="str">
        <f>IF($K817="", "", SUMIF('Drinks List'!DH$11:DH$1010, $K817, 'Drinks List'!DG$11:DG$1010))</f>
        <v/>
      </c>
      <c r="AD817" s="21"/>
      <c r="AE817" s="59" t="str">
        <f>IF($K817="", "", SUMIF('Drinks List'!DJ$11:DJ$1010, $K817, 'Drinks List'!DI$11:DI$1010))</f>
        <v/>
      </c>
      <c r="AF817" s="21"/>
      <c r="AG817" s="59" t="str">
        <f>IF($K817="", "", SUMIF('Drinks List'!DL$11:DL$1010, $K817, 'Drinks List'!DK$11:DK$1010))</f>
        <v/>
      </c>
      <c r="AH817" s="21"/>
      <c r="AI817" s="59" t="str">
        <f>IF($K817="", "", SUMIF('Drinks List'!DN$11:DN$1010, $K817, 'Drinks List'!DM$11:DM$1010))</f>
        <v/>
      </c>
      <c r="AJ817" s="21"/>
      <c r="AK817" s="59" t="str">
        <f>IF($K817="", "", SUMIF('Drinks List'!DP$11:DP$1010, $K817, 'Drinks List'!DO$11:DO$1010))</f>
        <v/>
      </c>
      <c r="AL817" s="21"/>
      <c r="AM817" s="59" t="str">
        <f>IF($K817="", "", SUMIF('Drinks List'!DR$11:DR$1010, $K817, 'Drinks List'!DQ$11:DQ$1010))</f>
        <v/>
      </c>
      <c r="AN817" s="21"/>
      <c r="AO817" s="59" t="str">
        <f>IF($K817="", "", SUMIF('Drinks List'!DT$11:DT$1010, $K817, 'Drinks List'!DS$11:DS$1010))</f>
        <v/>
      </c>
      <c r="AP817" s="21"/>
      <c r="AQ817" s="59" t="str">
        <f>IF($K817="", "", SUMIF('Drinks List'!DV$11:DV$1010, $K817, 'Drinks List'!DU$11:DU$1010))</f>
        <v/>
      </c>
      <c r="AR817" s="21"/>
      <c r="AS817" s="59" t="str">
        <f>IF($K817="", "", SUMIF('Drinks List'!DX$11:DX$1010, $K817, 'Drinks List'!DW$11:DW$1010))</f>
        <v/>
      </c>
      <c r="AT817" s="21"/>
      <c r="AU817" s="59" t="str">
        <f>IF($K817="", "", SUMIF('Drinks List'!DZ$11:DZ$1010, $K817, 'Drinks List'!DY$11:DY$1010))</f>
        <v/>
      </c>
      <c r="AV817" s="21"/>
      <c r="AW817" s="59" t="str">
        <f>IF($K817="", "", SUMIF('Drinks List'!EB$11:EB$1010, $K817, 'Drinks List'!EA$11:EA$1010))</f>
        <v/>
      </c>
      <c r="AX817" s="21"/>
      <c r="AY817" s="59" t="str">
        <f>IF($K817="", "", SUMIF('Drinks List'!ED$11:ED$1010, $K817, 'Drinks List'!EC$11:EC$1010))</f>
        <v/>
      </c>
      <c r="AZ817" s="21"/>
      <c r="BA817" s="59" t="str">
        <f>IF($K817="", "", SUMIF('Drinks List'!EF$11:EF$1010, $K817, 'Drinks List'!EE$11:EE$1010))</f>
        <v/>
      </c>
      <c r="BB817" s="21"/>
      <c r="BC817" s="59" t="str">
        <f>IF($K817="", "", SUMIF('Drinks List'!EH$11:EH$1010, $K817, 'Drinks List'!EG$11:EG$1010))</f>
        <v/>
      </c>
      <c r="BD817" s="21"/>
      <c r="BE817" s="59" t="str">
        <f>IF($K817="", "", SUMIF('Drinks List'!EJ$11:EJ$1010, $K817, 'Drinks List'!EI$11:EI$1010))</f>
        <v/>
      </c>
      <c r="BF817" s="21"/>
      <c r="BG817" s="59" t="str">
        <f>IF($K817="", "", SUMIF('Drinks List'!EL$11:EL$1010, $K817, 'Drinks List'!EK$11:EK$1010))</f>
        <v/>
      </c>
      <c r="BH817" s="21"/>
      <c r="BI817" s="59" t="str">
        <f>IF($K817="", "", SUMIF('Drinks List'!EN$11:EN$1010, $K817, 'Drinks List'!EM$11:EM$1010))</f>
        <v/>
      </c>
      <c r="BJ817" s="21"/>
      <c r="BK817" s="59" t="str">
        <f>IF($K817="", "", SUMIF('Drinks List'!EP$11:EP$1010, $K817, 'Drinks List'!EO$11:EO$1010))</f>
        <v/>
      </c>
      <c r="BL817" s="21"/>
      <c r="BM817" s="59" t="str">
        <f>IF($K817="", "", SUMIF('Drinks List'!ER$11:ER$1010, $K817, 'Drinks List'!EQ$11:EQ$1010))</f>
        <v/>
      </c>
      <c r="BN817" s="21"/>
      <c r="BO817" s="65" t="str">
        <f>IF($K817="", "", SUMIF('Drinks List'!ET$11:ET$1010, $K817, 'Drinks List'!ES$11:ES$1010))</f>
        <v/>
      </c>
      <c r="BQ817" s="120" t="str">
        <f t="shared" si="253"/>
        <v/>
      </c>
      <c r="BR817" s="62" t="str">
        <f t="shared" si="254"/>
        <v/>
      </c>
      <c r="BS817" s="76" t="str">
        <f>IF(BQ817="", "", COUNTIF(BQ$11:BQ$1010, "&gt;"&amp;BQ817)+1+COUNTIF(BQ$11:BQ817, BQ817)-1)</f>
        <v/>
      </c>
      <c r="BT817" s="76" t="str">
        <f>IF(BR817="", "", COUNTIF(BR$11:BR$1010, "&lt;"&amp;BR817)+1+COUNTIF(BR$11:BR817, BR817)-1)</f>
        <v/>
      </c>
      <c r="BV817" s="76" t="str">
        <f t="shared" si="255"/>
        <v/>
      </c>
      <c r="BW817" s="124" t="str">
        <f t="shared" si="256"/>
        <v/>
      </c>
      <c r="BX817" s="115" t="str">
        <f t="shared" si="257"/>
        <v/>
      </c>
      <c r="BY817" s="125" t="str">
        <f t="shared" si="258"/>
        <v/>
      </c>
      <c r="CA817" s="106" t="str">
        <f t="shared" si="259"/>
        <v/>
      </c>
      <c r="CB817" s="22" t="str">
        <f t="shared" si="260"/>
        <v/>
      </c>
      <c r="CD817" s="76" t="str">
        <f>IF($J817="", "", IF($BV817=0, "", COUNTIF($J$11:$J$1010, "&lt;"&amp;$J817)+1+COUNTIF($J$11:$J817, $J817)-1))</f>
        <v/>
      </c>
    </row>
    <row r="818" spans="1:82" x14ac:dyDescent="0.25">
      <c r="A818" s="31"/>
      <c r="B818" s="19" t="str">
        <f t="shared" si="241"/>
        <v/>
      </c>
      <c r="C818" s="20" t="str">
        <f t="shared" si="242"/>
        <v/>
      </c>
      <c r="D818" s="29" t="str">
        <f t="shared" si="243"/>
        <v/>
      </c>
      <c r="E818" s="22" t="str">
        <f t="shared" si="244"/>
        <v/>
      </c>
      <c r="F818" s="31"/>
      <c r="G818" s="301"/>
      <c r="H818" s="302"/>
      <c r="I818" s="303"/>
      <c r="J818" s="304"/>
      <c r="K818" s="283"/>
      <c r="L818" s="305"/>
      <c r="M818" s="285"/>
      <c r="N818" s="287"/>
      <c r="O818" s="31"/>
      <c r="P818" s="19" t="str">
        <f t="shared" si="245"/>
        <v/>
      </c>
      <c r="Q818" s="20" t="str">
        <f t="shared" si="246"/>
        <v/>
      </c>
      <c r="R818" s="29" t="str">
        <f t="shared" si="247"/>
        <v/>
      </c>
      <c r="S818" s="22" t="str">
        <f t="shared" si="248"/>
        <v/>
      </c>
      <c r="T818" s="31"/>
      <c r="U818" s="69" t="str">
        <f t="shared" si="249"/>
        <v/>
      </c>
      <c r="V818" s="31"/>
      <c r="X818" s="76" t="str">
        <f t="shared" si="250"/>
        <v/>
      </c>
      <c r="Z818" s="76" t="str">
        <f t="shared" si="251"/>
        <v/>
      </c>
      <c r="AA818" s="76" t="str">
        <f t="shared" si="252"/>
        <v/>
      </c>
      <c r="AC818" s="19" t="str">
        <f>IF($K818="", "", SUMIF('Drinks List'!DH$11:DH$1010, $K818, 'Drinks List'!DG$11:DG$1010))</f>
        <v/>
      </c>
      <c r="AD818" s="21"/>
      <c r="AE818" s="59" t="str">
        <f>IF($K818="", "", SUMIF('Drinks List'!DJ$11:DJ$1010, $K818, 'Drinks List'!DI$11:DI$1010))</f>
        <v/>
      </c>
      <c r="AF818" s="21"/>
      <c r="AG818" s="59" t="str">
        <f>IF($K818="", "", SUMIF('Drinks List'!DL$11:DL$1010, $K818, 'Drinks List'!DK$11:DK$1010))</f>
        <v/>
      </c>
      <c r="AH818" s="21"/>
      <c r="AI818" s="59" t="str">
        <f>IF($K818="", "", SUMIF('Drinks List'!DN$11:DN$1010, $K818, 'Drinks List'!DM$11:DM$1010))</f>
        <v/>
      </c>
      <c r="AJ818" s="21"/>
      <c r="AK818" s="59" t="str">
        <f>IF($K818="", "", SUMIF('Drinks List'!DP$11:DP$1010, $K818, 'Drinks List'!DO$11:DO$1010))</f>
        <v/>
      </c>
      <c r="AL818" s="21"/>
      <c r="AM818" s="59" t="str">
        <f>IF($K818="", "", SUMIF('Drinks List'!DR$11:DR$1010, $K818, 'Drinks List'!DQ$11:DQ$1010))</f>
        <v/>
      </c>
      <c r="AN818" s="21"/>
      <c r="AO818" s="59" t="str">
        <f>IF($K818="", "", SUMIF('Drinks List'!DT$11:DT$1010, $K818, 'Drinks List'!DS$11:DS$1010))</f>
        <v/>
      </c>
      <c r="AP818" s="21"/>
      <c r="AQ818" s="59" t="str">
        <f>IF($K818="", "", SUMIF('Drinks List'!DV$11:DV$1010, $K818, 'Drinks List'!DU$11:DU$1010))</f>
        <v/>
      </c>
      <c r="AR818" s="21"/>
      <c r="AS818" s="59" t="str">
        <f>IF($K818="", "", SUMIF('Drinks List'!DX$11:DX$1010, $K818, 'Drinks List'!DW$11:DW$1010))</f>
        <v/>
      </c>
      <c r="AT818" s="21"/>
      <c r="AU818" s="59" t="str">
        <f>IF($K818="", "", SUMIF('Drinks List'!DZ$11:DZ$1010, $K818, 'Drinks List'!DY$11:DY$1010))</f>
        <v/>
      </c>
      <c r="AV818" s="21"/>
      <c r="AW818" s="59" t="str">
        <f>IF($K818="", "", SUMIF('Drinks List'!EB$11:EB$1010, $K818, 'Drinks List'!EA$11:EA$1010))</f>
        <v/>
      </c>
      <c r="AX818" s="21"/>
      <c r="AY818" s="59" t="str">
        <f>IF($K818="", "", SUMIF('Drinks List'!ED$11:ED$1010, $K818, 'Drinks List'!EC$11:EC$1010))</f>
        <v/>
      </c>
      <c r="AZ818" s="21"/>
      <c r="BA818" s="59" t="str">
        <f>IF($K818="", "", SUMIF('Drinks List'!EF$11:EF$1010, $K818, 'Drinks List'!EE$11:EE$1010))</f>
        <v/>
      </c>
      <c r="BB818" s="21"/>
      <c r="BC818" s="59" t="str">
        <f>IF($K818="", "", SUMIF('Drinks List'!EH$11:EH$1010, $K818, 'Drinks List'!EG$11:EG$1010))</f>
        <v/>
      </c>
      <c r="BD818" s="21"/>
      <c r="BE818" s="59" t="str">
        <f>IF($K818="", "", SUMIF('Drinks List'!EJ$11:EJ$1010, $K818, 'Drinks List'!EI$11:EI$1010))</f>
        <v/>
      </c>
      <c r="BF818" s="21"/>
      <c r="BG818" s="59" t="str">
        <f>IF($K818="", "", SUMIF('Drinks List'!EL$11:EL$1010, $K818, 'Drinks List'!EK$11:EK$1010))</f>
        <v/>
      </c>
      <c r="BH818" s="21"/>
      <c r="BI818" s="59" t="str">
        <f>IF($K818="", "", SUMIF('Drinks List'!EN$11:EN$1010, $K818, 'Drinks List'!EM$11:EM$1010))</f>
        <v/>
      </c>
      <c r="BJ818" s="21"/>
      <c r="BK818" s="59" t="str">
        <f>IF($K818="", "", SUMIF('Drinks List'!EP$11:EP$1010, $K818, 'Drinks List'!EO$11:EO$1010))</f>
        <v/>
      </c>
      <c r="BL818" s="21"/>
      <c r="BM818" s="59" t="str">
        <f>IF($K818="", "", SUMIF('Drinks List'!ER$11:ER$1010, $K818, 'Drinks List'!EQ$11:EQ$1010))</f>
        <v/>
      </c>
      <c r="BN818" s="21"/>
      <c r="BO818" s="65" t="str">
        <f>IF($K818="", "", SUMIF('Drinks List'!ET$11:ET$1010, $K818, 'Drinks List'!ES$11:ES$1010))</f>
        <v/>
      </c>
      <c r="BQ818" s="120" t="str">
        <f t="shared" si="253"/>
        <v/>
      </c>
      <c r="BR818" s="62" t="str">
        <f t="shared" si="254"/>
        <v/>
      </c>
      <c r="BS818" s="76" t="str">
        <f>IF(BQ818="", "", COUNTIF(BQ$11:BQ$1010, "&gt;"&amp;BQ818)+1+COUNTIF(BQ$11:BQ818, BQ818)-1)</f>
        <v/>
      </c>
      <c r="BT818" s="76" t="str">
        <f>IF(BR818="", "", COUNTIF(BR$11:BR$1010, "&lt;"&amp;BR818)+1+COUNTIF(BR$11:BR818, BR818)-1)</f>
        <v/>
      </c>
      <c r="BV818" s="76" t="str">
        <f t="shared" si="255"/>
        <v/>
      </c>
      <c r="BW818" s="124" t="str">
        <f t="shared" si="256"/>
        <v/>
      </c>
      <c r="BX818" s="115" t="str">
        <f t="shared" si="257"/>
        <v/>
      </c>
      <c r="BY818" s="125" t="str">
        <f t="shared" si="258"/>
        <v/>
      </c>
      <c r="CA818" s="106" t="str">
        <f t="shared" si="259"/>
        <v/>
      </c>
      <c r="CB818" s="22" t="str">
        <f t="shared" si="260"/>
        <v/>
      </c>
      <c r="CD818" s="76" t="str">
        <f>IF($J818="", "", IF($BV818=0, "", COUNTIF($J$11:$J$1010, "&lt;"&amp;$J818)+1+COUNTIF($J$11:$J818, $J818)-1))</f>
        <v/>
      </c>
    </row>
    <row r="819" spans="1:82" x14ac:dyDescent="0.25">
      <c r="A819" s="31"/>
      <c r="B819" s="19" t="str">
        <f t="shared" si="241"/>
        <v/>
      </c>
      <c r="C819" s="20" t="str">
        <f t="shared" si="242"/>
        <v/>
      </c>
      <c r="D819" s="29" t="str">
        <f t="shared" si="243"/>
        <v/>
      </c>
      <c r="E819" s="22" t="str">
        <f t="shared" si="244"/>
        <v/>
      </c>
      <c r="F819" s="31"/>
      <c r="G819" s="301"/>
      <c r="H819" s="302"/>
      <c r="I819" s="303"/>
      <c r="J819" s="304"/>
      <c r="K819" s="283"/>
      <c r="L819" s="305"/>
      <c r="M819" s="285"/>
      <c r="N819" s="287"/>
      <c r="O819" s="31"/>
      <c r="P819" s="19" t="str">
        <f t="shared" si="245"/>
        <v/>
      </c>
      <c r="Q819" s="20" t="str">
        <f t="shared" si="246"/>
        <v/>
      </c>
      <c r="R819" s="29" t="str">
        <f t="shared" si="247"/>
        <v/>
      </c>
      <c r="S819" s="22" t="str">
        <f t="shared" si="248"/>
        <v/>
      </c>
      <c r="T819" s="31"/>
      <c r="U819" s="69" t="str">
        <f t="shared" si="249"/>
        <v/>
      </c>
      <c r="V819" s="31"/>
      <c r="X819" s="76" t="str">
        <f t="shared" si="250"/>
        <v/>
      </c>
      <c r="Z819" s="76" t="str">
        <f t="shared" si="251"/>
        <v/>
      </c>
      <c r="AA819" s="76" t="str">
        <f t="shared" si="252"/>
        <v/>
      </c>
      <c r="AC819" s="19" t="str">
        <f>IF($K819="", "", SUMIF('Drinks List'!DH$11:DH$1010, $K819, 'Drinks List'!DG$11:DG$1010))</f>
        <v/>
      </c>
      <c r="AD819" s="21"/>
      <c r="AE819" s="59" t="str">
        <f>IF($K819="", "", SUMIF('Drinks List'!DJ$11:DJ$1010, $K819, 'Drinks List'!DI$11:DI$1010))</f>
        <v/>
      </c>
      <c r="AF819" s="21"/>
      <c r="AG819" s="59" t="str">
        <f>IF($K819="", "", SUMIF('Drinks List'!DL$11:DL$1010, $K819, 'Drinks List'!DK$11:DK$1010))</f>
        <v/>
      </c>
      <c r="AH819" s="21"/>
      <c r="AI819" s="59" t="str">
        <f>IF($K819="", "", SUMIF('Drinks List'!DN$11:DN$1010, $K819, 'Drinks List'!DM$11:DM$1010))</f>
        <v/>
      </c>
      <c r="AJ819" s="21"/>
      <c r="AK819" s="59" t="str">
        <f>IF($K819="", "", SUMIF('Drinks List'!DP$11:DP$1010, $K819, 'Drinks List'!DO$11:DO$1010))</f>
        <v/>
      </c>
      <c r="AL819" s="21"/>
      <c r="AM819" s="59" t="str">
        <f>IF($K819="", "", SUMIF('Drinks List'!DR$11:DR$1010, $K819, 'Drinks List'!DQ$11:DQ$1010))</f>
        <v/>
      </c>
      <c r="AN819" s="21"/>
      <c r="AO819" s="59" t="str">
        <f>IF($K819="", "", SUMIF('Drinks List'!DT$11:DT$1010, $K819, 'Drinks List'!DS$11:DS$1010))</f>
        <v/>
      </c>
      <c r="AP819" s="21"/>
      <c r="AQ819" s="59" t="str">
        <f>IF($K819="", "", SUMIF('Drinks List'!DV$11:DV$1010, $K819, 'Drinks List'!DU$11:DU$1010))</f>
        <v/>
      </c>
      <c r="AR819" s="21"/>
      <c r="AS819" s="59" t="str">
        <f>IF($K819="", "", SUMIF('Drinks List'!DX$11:DX$1010, $K819, 'Drinks List'!DW$11:DW$1010))</f>
        <v/>
      </c>
      <c r="AT819" s="21"/>
      <c r="AU819" s="59" t="str">
        <f>IF($K819="", "", SUMIF('Drinks List'!DZ$11:DZ$1010, $K819, 'Drinks List'!DY$11:DY$1010))</f>
        <v/>
      </c>
      <c r="AV819" s="21"/>
      <c r="AW819" s="59" t="str">
        <f>IF($K819="", "", SUMIF('Drinks List'!EB$11:EB$1010, $K819, 'Drinks List'!EA$11:EA$1010))</f>
        <v/>
      </c>
      <c r="AX819" s="21"/>
      <c r="AY819" s="59" t="str">
        <f>IF($K819="", "", SUMIF('Drinks List'!ED$11:ED$1010, $K819, 'Drinks List'!EC$11:EC$1010))</f>
        <v/>
      </c>
      <c r="AZ819" s="21"/>
      <c r="BA819" s="59" t="str">
        <f>IF($K819="", "", SUMIF('Drinks List'!EF$11:EF$1010, $K819, 'Drinks List'!EE$11:EE$1010))</f>
        <v/>
      </c>
      <c r="BB819" s="21"/>
      <c r="BC819" s="59" t="str">
        <f>IF($K819="", "", SUMIF('Drinks List'!EH$11:EH$1010, $K819, 'Drinks List'!EG$11:EG$1010))</f>
        <v/>
      </c>
      <c r="BD819" s="21"/>
      <c r="BE819" s="59" t="str">
        <f>IF($K819="", "", SUMIF('Drinks List'!EJ$11:EJ$1010, $K819, 'Drinks List'!EI$11:EI$1010))</f>
        <v/>
      </c>
      <c r="BF819" s="21"/>
      <c r="BG819" s="59" t="str">
        <f>IF($K819="", "", SUMIF('Drinks List'!EL$11:EL$1010, $K819, 'Drinks List'!EK$11:EK$1010))</f>
        <v/>
      </c>
      <c r="BH819" s="21"/>
      <c r="BI819" s="59" t="str">
        <f>IF($K819="", "", SUMIF('Drinks List'!EN$11:EN$1010, $K819, 'Drinks List'!EM$11:EM$1010))</f>
        <v/>
      </c>
      <c r="BJ819" s="21"/>
      <c r="BK819" s="59" t="str">
        <f>IF($K819="", "", SUMIF('Drinks List'!EP$11:EP$1010, $K819, 'Drinks List'!EO$11:EO$1010))</f>
        <v/>
      </c>
      <c r="BL819" s="21"/>
      <c r="BM819" s="59" t="str">
        <f>IF($K819="", "", SUMIF('Drinks List'!ER$11:ER$1010, $K819, 'Drinks List'!EQ$11:EQ$1010))</f>
        <v/>
      </c>
      <c r="BN819" s="21"/>
      <c r="BO819" s="65" t="str">
        <f>IF($K819="", "", SUMIF('Drinks List'!ET$11:ET$1010, $K819, 'Drinks List'!ES$11:ES$1010))</f>
        <v/>
      </c>
      <c r="BQ819" s="120" t="str">
        <f t="shared" si="253"/>
        <v/>
      </c>
      <c r="BR819" s="62" t="str">
        <f t="shared" si="254"/>
        <v/>
      </c>
      <c r="BS819" s="76" t="str">
        <f>IF(BQ819="", "", COUNTIF(BQ$11:BQ$1010, "&gt;"&amp;BQ819)+1+COUNTIF(BQ$11:BQ819, BQ819)-1)</f>
        <v/>
      </c>
      <c r="BT819" s="76" t="str">
        <f>IF(BR819="", "", COUNTIF(BR$11:BR$1010, "&lt;"&amp;BR819)+1+COUNTIF(BR$11:BR819, BR819)-1)</f>
        <v/>
      </c>
      <c r="BV819" s="76" t="str">
        <f t="shared" si="255"/>
        <v/>
      </c>
      <c r="BW819" s="124" t="str">
        <f t="shared" si="256"/>
        <v/>
      </c>
      <c r="BX819" s="115" t="str">
        <f t="shared" si="257"/>
        <v/>
      </c>
      <c r="BY819" s="125" t="str">
        <f t="shared" si="258"/>
        <v/>
      </c>
      <c r="CA819" s="106" t="str">
        <f t="shared" si="259"/>
        <v/>
      </c>
      <c r="CB819" s="22" t="str">
        <f t="shared" si="260"/>
        <v/>
      </c>
      <c r="CD819" s="76" t="str">
        <f>IF($J819="", "", IF($BV819=0, "", COUNTIF($J$11:$J$1010, "&lt;"&amp;$J819)+1+COUNTIF($J$11:$J819, $J819)-1))</f>
        <v/>
      </c>
    </row>
    <row r="820" spans="1:82" x14ac:dyDescent="0.25">
      <c r="A820" s="31"/>
      <c r="B820" s="19" t="str">
        <f t="shared" si="241"/>
        <v/>
      </c>
      <c r="C820" s="20" t="str">
        <f t="shared" si="242"/>
        <v/>
      </c>
      <c r="D820" s="29" t="str">
        <f t="shared" si="243"/>
        <v/>
      </c>
      <c r="E820" s="22" t="str">
        <f t="shared" si="244"/>
        <v/>
      </c>
      <c r="F820" s="31"/>
      <c r="G820" s="301"/>
      <c r="H820" s="302"/>
      <c r="I820" s="303"/>
      <c r="J820" s="304"/>
      <c r="K820" s="283"/>
      <c r="L820" s="305"/>
      <c r="M820" s="285"/>
      <c r="N820" s="287"/>
      <c r="O820" s="31"/>
      <c r="P820" s="19" t="str">
        <f t="shared" si="245"/>
        <v/>
      </c>
      <c r="Q820" s="20" t="str">
        <f t="shared" si="246"/>
        <v/>
      </c>
      <c r="R820" s="29" t="str">
        <f t="shared" si="247"/>
        <v/>
      </c>
      <c r="S820" s="22" t="str">
        <f t="shared" si="248"/>
        <v/>
      </c>
      <c r="T820" s="31"/>
      <c r="U820" s="69" t="str">
        <f t="shared" si="249"/>
        <v/>
      </c>
      <c r="V820" s="31"/>
      <c r="X820" s="76" t="str">
        <f t="shared" si="250"/>
        <v/>
      </c>
      <c r="Z820" s="76" t="str">
        <f t="shared" si="251"/>
        <v/>
      </c>
      <c r="AA820" s="76" t="str">
        <f t="shared" si="252"/>
        <v/>
      </c>
      <c r="AC820" s="19" t="str">
        <f>IF($K820="", "", SUMIF('Drinks List'!DH$11:DH$1010, $K820, 'Drinks List'!DG$11:DG$1010))</f>
        <v/>
      </c>
      <c r="AD820" s="21"/>
      <c r="AE820" s="59" t="str">
        <f>IF($K820="", "", SUMIF('Drinks List'!DJ$11:DJ$1010, $K820, 'Drinks List'!DI$11:DI$1010))</f>
        <v/>
      </c>
      <c r="AF820" s="21"/>
      <c r="AG820" s="59" t="str">
        <f>IF($K820="", "", SUMIF('Drinks List'!DL$11:DL$1010, $K820, 'Drinks List'!DK$11:DK$1010))</f>
        <v/>
      </c>
      <c r="AH820" s="21"/>
      <c r="AI820" s="59" t="str">
        <f>IF($K820="", "", SUMIF('Drinks List'!DN$11:DN$1010, $K820, 'Drinks List'!DM$11:DM$1010))</f>
        <v/>
      </c>
      <c r="AJ820" s="21"/>
      <c r="AK820" s="59" t="str">
        <f>IF($K820="", "", SUMIF('Drinks List'!DP$11:DP$1010, $K820, 'Drinks List'!DO$11:DO$1010))</f>
        <v/>
      </c>
      <c r="AL820" s="21"/>
      <c r="AM820" s="59" t="str">
        <f>IF($K820="", "", SUMIF('Drinks List'!DR$11:DR$1010, $K820, 'Drinks List'!DQ$11:DQ$1010))</f>
        <v/>
      </c>
      <c r="AN820" s="21"/>
      <c r="AO820" s="59" t="str">
        <f>IF($K820="", "", SUMIF('Drinks List'!DT$11:DT$1010, $K820, 'Drinks List'!DS$11:DS$1010))</f>
        <v/>
      </c>
      <c r="AP820" s="21"/>
      <c r="AQ820" s="59" t="str">
        <f>IF($K820="", "", SUMIF('Drinks List'!DV$11:DV$1010, $K820, 'Drinks List'!DU$11:DU$1010))</f>
        <v/>
      </c>
      <c r="AR820" s="21"/>
      <c r="AS820" s="59" t="str">
        <f>IF($K820="", "", SUMIF('Drinks List'!DX$11:DX$1010, $K820, 'Drinks List'!DW$11:DW$1010))</f>
        <v/>
      </c>
      <c r="AT820" s="21"/>
      <c r="AU820" s="59" t="str">
        <f>IF($K820="", "", SUMIF('Drinks List'!DZ$11:DZ$1010, $K820, 'Drinks List'!DY$11:DY$1010))</f>
        <v/>
      </c>
      <c r="AV820" s="21"/>
      <c r="AW820" s="59" t="str">
        <f>IF($K820="", "", SUMIF('Drinks List'!EB$11:EB$1010, $K820, 'Drinks List'!EA$11:EA$1010))</f>
        <v/>
      </c>
      <c r="AX820" s="21"/>
      <c r="AY820" s="59" t="str">
        <f>IF($K820="", "", SUMIF('Drinks List'!ED$11:ED$1010, $K820, 'Drinks List'!EC$11:EC$1010))</f>
        <v/>
      </c>
      <c r="AZ820" s="21"/>
      <c r="BA820" s="59" t="str">
        <f>IF($K820="", "", SUMIF('Drinks List'!EF$11:EF$1010, $K820, 'Drinks List'!EE$11:EE$1010))</f>
        <v/>
      </c>
      <c r="BB820" s="21"/>
      <c r="BC820" s="59" t="str">
        <f>IF($K820="", "", SUMIF('Drinks List'!EH$11:EH$1010, $K820, 'Drinks List'!EG$11:EG$1010))</f>
        <v/>
      </c>
      <c r="BD820" s="21"/>
      <c r="BE820" s="59" t="str">
        <f>IF($K820="", "", SUMIF('Drinks List'!EJ$11:EJ$1010, $K820, 'Drinks List'!EI$11:EI$1010))</f>
        <v/>
      </c>
      <c r="BF820" s="21"/>
      <c r="BG820" s="59" t="str">
        <f>IF($K820="", "", SUMIF('Drinks List'!EL$11:EL$1010, $K820, 'Drinks List'!EK$11:EK$1010))</f>
        <v/>
      </c>
      <c r="BH820" s="21"/>
      <c r="BI820" s="59" t="str">
        <f>IF($K820="", "", SUMIF('Drinks List'!EN$11:EN$1010, $K820, 'Drinks List'!EM$11:EM$1010))</f>
        <v/>
      </c>
      <c r="BJ820" s="21"/>
      <c r="BK820" s="59" t="str">
        <f>IF($K820="", "", SUMIF('Drinks List'!EP$11:EP$1010, $K820, 'Drinks List'!EO$11:EO$1010))</f>
        <v/>
      </c>
      <c r="BL820" s="21"/>
      <c r="BM820" s="59" t="str">
        <f>IF($K820="", "", SUMIF('Drinks List'!ER$11:ER$1010, $K820, 'Drinks List'!EQ$11:EQ$1010))</f>
        <v/>
      </c>
      <c r="BN820" s="21"/>
      <c r="BO820" s="65" t="str">
        <f>IF($K820="", "", SUMIF('Drinks List'!ET$11:ET$1010, $K820, 'Drinks List'!ES$11:ES$1010))</f>
        <v/>
      </c>
      <c r="BQ820" s="120" t="str">
        <f t="shared" si="253"/>
        <v/>
      </c>
      <c r="BR820" s="62" t="str">
        <f t="shared" si="254"/>
        <v/>
      </c>
      <c r="BS820" s="76" t="str">
        <f>IF(BQ820="", "", COUNTIF(BQ$11:BQ$1010, "&gt;"&amp;BQ820)+1+COUNTIF(BQ$11:BQ820, BQ820)-1)</f>
        <v/>
      </c>
      <c r="BT820" s="76" t="str">
        <f>IF(BR820="", "", COUNTIF(BR$11:BR$1010, "&lt;"&amp;BR820)+1+COUNTIF(BR$11:BR820, BR820)-1)</f>
        <v/>
      </c>
      <c r="BV820" s="76" t="str">
        <f t="shared" si="255"/>
        <v/>
      </c>
      <c r="BW820" s="124" t="str">
        <f t="shared" si="256"/>
        <v/>
      </c>
      <c r="BX820" s="115" t="str">
        <f t="shared" si="257"/>
        <v/>
      </c>
      <c r="BY820" s="125" t="str">
        <f t="shared" si="258"/>
        <v/>
      </c>
      <c r="CA820" s="106" t="str">
        <f t="shared" si="259"/>
        <v/>
      </c>
      <c r="CB820" s="22" t="str">
        <f t="shared" si="260"/>
        <v/>
      </c>
      <c r="CD820" s="76" t="str">
        <f>IF($J820="", "", IF($BV820=0, "", COUNTIF($J$11:$J$1010, "&lt;"&amp;$J820)+1+COUNTIF($J$11:$J820, $J820)-1))</f>
        <v/>
      </c>
    </row>
    <row r="821" spans="1:82" x14ac:dyDescent="0.25">
      <c r="A821" s="31"/>
      <c r="B821" s="19" t="str">
        <f t="shared" si="241"/>
        <v/>
      </c>
      <c r="C821" s="20" t="str">
        <f t="shared" si="242"/>
        <v/>
      </c>
      <c r="D821" s="29" t="str">
        <f t="shared" si="243"/>
        <v/>
      </c>
      <c r="E821" s="22" t="str">
        <f t="shared" si="244"/>
        <v/>
      </c>
      <c r="F821" s="31"/>
      <c r="G821" s="301"/>
      <c r="H821" s="302"/>
      <c r="I821" s="303"/>
      <c r="J821" s="304"/>
      <c r="K821" s="283"/>
      <c r="L821" s="305"/>
      <c r="M821" s="285"/>
      <c r="N821" s="287"/>
      <c r="O821" s="31"/>
      <c r="P821" s="19" t="str">
        <f t="shared" si="245"/>
        <v/>
      </c>
      <c r="Q821" s="20" t="str">
        <f t="shared" si="246"/>
        <v/>
      </c>
      <c r="R821" s="29" t="str">
        <f t="shared" si="247"/>
        <v/>
      </c>
      <c r="S821" s="22" t="str">
        <f t="shared" si="248"/>
        <v/>
      </c>
      <c r="T821" s="31"/>
      <c r="U821" s="69" t="str">
        <f t="shared" si="249"/>
        <v/>
      </c>
      <c r="V821" s="31"/>
      <c r="X821" s="76" t="str">
        <f t="shared" si="250"/>
        <v/>
      </c>
      <c r="Z821" s="76" t="str">
        <f t="shared" si="251"/>
        <v/>
      </c>
      <c r="AA821" s="76" t="str">
        <f t="shared" si="252"/>
        <v/>
      </c>
      <c r="AC821" s="19" t="str">
        <f>IF($K821="", "", SUMIF('Drinks List'!DH$11:DH$1010, $K821, 'Drinks List'!DG$11:DG$1010))</f>
        <v/>
      </c>
      <c r="AD821" s="21"/>
      <c r="AE821" s="59" t="str">
        <f>IF($K821="", "", SUMIF('Drinks List'!DJ$11:DJ$1010, $K821, 'Drinks List'!DI$11:DI$1010))</f>
        <v/>
      </c>
      <c r="AF821" s="21"/>
      <c r="AG821" s="59" t="str">
        <f>IF($K821="", "", SUMIF('Drinks List'!DL$11:DL$1010, $K821, 'Drinks List'!DK$11:DK$1010))</f>
        <v/>
      </c>
      <c r="AH821" s="21"/>
      <c r="AI821" s="59" t="str">
        <f>IF($K821="", "", SUMIF('Drinks List'!DN$11:DN$1010, $K821, 'Drinks List'!DM$11:DM$1010))</f>
        <v/>
      </c>
      <c r="AJ821" s="21"/>
      <c r="AK821" s="59" t="str">
        <f>IF($K821="", "", SUMIF('Drinks List'!DP$11:DP$1010, $K821, 'Drinks List'!DO$11:DO$1010))</f>
        <v/>
      </c>
      <c r="AL821" s="21"/>
      <c r="AM821" s="59" t="str">
        <f>IF($K821="", "", SUMIF('Drinks List'!DR$11:DR$1010, $K821, 'Drinks List'!DQ$11:DQ$1010))</f>
        <v/>
      </c>
      <c r="AN821" s="21"/>
      <c r="AO821" s="59" t="str">
        <f>IF($K821="", "", SUMIF('Drinks List'!DT$11:DT$1010, $K821, 'Drinks List'!DS$11:DS$1010))</f>
        <v/>
      </c>
      <c r="AP821" s="21"/>
      <c r="AQ821" s="59" t="str">
        <f>IF($K821="", "", SUMIF('Drinks List'!DV$11:DV$1010, $K821, 'Drinks List'!DU$11:DU$1010))</f>
        <v/>
      </c>
      <c r="AR821" s="21"/>
      <c r="AS821" s="59" t="str">
        <f>IF($K821="", "", SUMIF('Drinks List'!DX$11:DX$1010, $K821, 'Drinks List'!DW$11:DW$1010))</f>
        <v/>
      </c>
      <c r="AT821" s="21"/>
      <c r="AU821" s="59" t="str">
        <f>IF($K821="", "", SUMIF('Drinks List'!DZ$11:DZ$1010, $K821, 'Drinks List'!DY$11:DY$1010))</f>
        <v/>
      </c>
      <c r="AV821" s="21"/>
      <c r="AW821" s="59" t="str">
        <f>IF($K821="", "", SUMIF('Drinks List'!EB$11:EB$1010, $K821, 'Drinks List'!EA$11:EA$1010))</f>
        <v/>
      </c>
      <c r="AX821" s="21"/>
      <c r="AY821" s="59" t="str">
        <f>IF($K821="", "", SUMIF('Drinks List'!ED$11:ED$1010, $K821, 'Drinks List'!EC$11:EC$1010))</f>
        <v/>
      </c>
      <c r="AZ821" s="21"/>
      <c r="BA821" s="59" t="str">
        <f>IF($K821="", "", SUMIF('Drinks List'!EF$11:EF$1010, $K821, 'Drinks List'!EE$11:EE$1010))</f>
        <v/>
      </c>
      <c r="BB821" s="21"/>
      <c r="BC821" s="59" t="str">
        <f>IF($K821="", "", SUMIF('Drinks List'!EH$11:EH$1010, $K821, 'Drinks List'!EG$11:EG$1010))</f>
        <v/>
      </c>
      <c r="BD821" s="21"/>
      <c r="BE821" s="59" t="str">
        <f>IF($K821="", "", SUMIF('Drinks List'!EJ$11:EJ$1010, $K821, 'Drinks List'!EI$11:EI$1010))</f>
        <v/>
      </c>
      <c r="BF821" s="21"/>
      <c r="BG821" s="59" t="str">
        <f>IF($K821="", "", SUMIF('Drinks List'!EL$11:EL$1010, $K821, 'Drinks List'!EK$11:EK$1010))</f>
        <v/>
      </c>
      <c r="BH821" s="21"/>
      <c r="BI821" s="59" t="str">
        <f>IF($K821="", "", SUMIF('Drinks List'!EN$11:EN$1010, $K821, 'Drinks List'!EM$11:EM$1010))</f>
        <v/>
      </c>
      <c r="BJ821" s="21"/>
      <c r="BK821" s="59" t="str">
        <f>IF($K821="", "", SUMIF('Drinks List'!EP$11:EP$1010, $K821, 'Drinks List'!EO$11:EO$1010))</f>
        <v/>
      </c>
      <c r="BL821" s="21"/>
      <c r="BM821" s="59" t="str">
        <f>IF($K821="", "", SUMIF('Drinks List'!ER$11:ER$1010, $K821, 'Drinks List'!EQ$11:EQ$1010))</f>
        <v/>
      </c>
      <c r="BN821" s="21"/>
      <c r="BO821" s="65" t="str">
        <f>IF($K821="", "", SUMIF('Drinks List'!ET$11:ET$1010, $K821, 'Drinks List'!ES$11:ES$1010))</f>
        <v/>
      </c>
      <c r="BQ821" s="120" t="str">
        <f t="shared" si="253"/>
        <v/>
      </c>
      <c r="BR821" s="62" t="str">
        <f t="shared" si="254"/>
        <v/>
      </c>
      <c r="BS821" s="76" t="str">
        <f>IF(BQ821="", "", COUNTIF(BQ$11:BQ$1010, "&gt;"&amp;BQ821)+1+COUNTIF(BQ$11:BQ821, BQ821)-1)</f>
        <v/>
      </c>
      <c r="BT821" s="76" t="str">
        <f>IF(BR821="", "", COUNTIF(BR$11:BR$1010, "&lt;"&amp;BR821)+1+COUNTIF(BR$11:BR821, BR821)-1)</f>
        <v/>
      </c>
      <c r="BV821" s="76" t="str">
        <f t="shared" si="255"/>
        <v/>
      </c>
      <c r="BW821" s="124" t="str">
        <f t="shared" si="256"/>
        <v/>
      </c>
      <c r="BX821" s="115" t="str">
        <f t="shared" si="257"/>
        <v/>
      </c>
      <c r="BY821" s="125" t="str">
        <f t="shared" si="258"/>
        <v/>
      </c>
      <c r="CA821" s="106" t="str">
        <f t="shared" si="259"/>
        <v/>
      </c>
      <c r="CB821" s="22" t="str">
        <f t="shared" si="260"/>
        <v/>
      </c>
      <c r="CD821" s="76" t="str">
        <f>IF($J821="", "", IF($BV821=0, "", COUNTIF($J$11:$J$1010, "&lt;"&amp;$J821)+1+COUNTIF($J$11:$J821, $J821)-1))</f>
        <v/>
      </c>
    </row>
    <row r="822" spans="1:82" x14ac:dyDescent="0.25">
      <c r="A822" s="31"/>
      <c r="B822" s="19" t="str">
        <f t="shared" si="241"/>
        <v/>
      </c>
      <c r="C822" s="20" t="str">
        <f t="shared" si="242"/>
        <v/>
      </c>
      <c r="D822" s="29" t="str">
        <f t="shared" si="243"/>
        <v/>
      </c>
      <c r="E822" s="22" t="str">
        <f t="shared" si="244"/>
        <v/>
      </c>
      <c r="F822" s="31"/>
      <c r="G822" s="301"/>
      <c r="H822" s="302"/>
      <c r="I822" s="303"/>
      <c r="J822" s="304"/>
      <c r="K822" s="283"/>
      <c r="L822" s="305"/>
      <c r="M822" s="285"/>
      <c r="N822" s="287"/>
      <c r="O822" s="31"/>
      <c r="P822" s="19" t="str">
        <f t="shared" si="245"/>
        <v/>
      </c>
      <c r="Q822" s="20" t="str">
        <f t="shared" si="246"/>
        <v/>
      </c>
      <c r="R822" s="29" t="str">
        <f t="shared" si="247"/>
        <v/>
      </c>
      <c r="S822" s="22" t="str">
        <f t="shared" si="248"/>
        <v/>
      </c>
      <c r="T822" s="31"/>
      <c r="U822" s="69" t="str">
        <f t="shared" si="249"/>
        <v/>
      </c>
      <c r="V822" s="31"/>
      <c r="X822" s="76" t="str">
        <f t="shared" si="250"/>
        <v/>
      </c>
      <c r="Z822" s="76" t="str">
        <f t="shared" si="251"/>
        <v/>
      </c>
      <c r="AA822" s="76" t="str">
        <f t="shared" si="252"/>
        <v/>
      </c>
      <c r="AC822" s="19" t="str">
        <f>IF($K822="", "", SUMIF('Drinks List'!DH$11:DH$1010, $K822, 'Drinks List'!DG$11:DG$1010))</f>
        <v/>
      </c>
      <c r="AD822" s="21"/>
      <c r="AE822" s="59" t="str">
        <f>IF($K822="", "", SUMIF('Drinks List'!DJ$11:DJ$1010, $K822, 'Drinks List'!DI$11:DI$1010))</f>
        <v/>
      </c>
      <c r="AF822" s="21"/>
      <c r="AG822" s="59" t="str">
        <f>IF($K822="", "", SUMIF('Drinks List'!DL$11:DL$1010, $K822, 'Drinks List'!DK$11:DK$1010))</f>
        <v/>
      </c>
      <c r="AH822" s="21"/>
      <c r="AI822" s="59" t="str">
        <f>IF($K822="", "", SUMIF('Drinks List'!DN$11:DN$1010, $K822, 'Drinks List'!DM$11:DM$1010))</f>
        <v/>
      </c>
      <c r="AJ822" s="21"/>
      <c r="AK822" s="59" t="str">
        <f>IF($K822="", "", SUMIF('Drinks List'!DP$11:DP$1010, $K822, 'Drinks List'!DO$11:DO$1010))</f>
        <v/>
      </c>
      <c r="AL822" s="21"/>
      <c r="AM822" s="59" t="str">
        <f>IF($K822="", "", SUMIF('Drinks List'!DR$11:DR$1010, $K822, 'Drinks List'!DQ$11:DQ$1010))</f>
        <v/>
      </c>
      <c r="AN822" s="21"/>
      <c r="AO822" s="59" t="str">
        <f>IF($K822="", "", SUMIF('Drinks List'!DT$11:DT$1010, $K822, 'Drinks List'!DS$11:DS$1010))</f>
        <v/>
      </c>
      <c r="AP822" s="21"/>
      <c r="AQ822" s="59" t="str">
        <f>IF($K822="", "", SUMIF('Drinks List'!DV$11:DV$1010, $K822, 'Drinks List'!DU$11:DU$1010))</f>
        <v/>
      </c>
      <c r="AR822" s="21"/>
      <c r="AS822" s="59" t="str">
        <f>IF($K822="", "", SUMIF('Drinks List'!DX$11:DX$1010, $K822, 'Drinks List'!DW$11:DW$1010))</f>
        <v/>
      </c>
      <c r="AT822" s="21"/>
      <c r="AU822" s="59" t="str">
        <f>IF($K822="", "", SUMIF('Drinks List'!DZ$11:DZ$1010, $K822, 'Drinks List'!DY$11:DY$1010))</f>
        <v/>
      </c>
      <c r="AV822" s="21"/>
      <c r="AW822" s="59" t="str">
        <f>IF($K822="", "", SUMIF('Drinks List'!EB$11:EB$1010, $K822, 'Drinks List'!EA$11:EA$1010))</f>
        <v/>
      </c>
      <c r="AX822" s="21"/>
      <c r="AY822" s="59" t="str">
        <f>IF($K822="", "", SUMIF('Drinks List'!ED$11:ED$1010, $K822, 'Drinks List'!EC$11:EC$1010))</f>
        <v/>
      </c>
      <c r="AZ822" s="21"/>
      <c r="BA822" s="59" t="str">
        <f>IF($K822="", "", SUMIF('Drinks List'!EF$11:EF$1010, $K822, 'Drinks List'!EE$11:EE$1010))</f>
        <v/>
      </c>
      <c r="BB822" s="21"/>
      <c r="BC822" s="59" t="str">
        <f>IF($K822="", "", SUMIF('Drinks List'!EH$11:EH$1010, $K822, 'Drinks List'!EG$11:EG$1010))</f>
        <v/>
      </c>
      <c r="BD822" s="21"/>
      <c r="BE822" s="59" t="str">
        <f>IF($K822="", "", SUMIF('Drinks List'!EJ$11:EJ$1010, $K822, 'Drinks List'!EI$11:EI$1010))</f>
        <v/>
      </c>
      <c r="BF822" s="21"/>
      <c r="BG822" s="59" t="str">
        <f>IF($K822="", "", SUMIF('Drinks List'!EL$11:EL$1010, $K822, 'Drinks List'!EK$11:EK$1010))</f>
        <v/>
      </c>
      <c r="BH822" s="21"/>
      <c r="BI822" s="59" t="str">
        <f>IF($K822="", "", SUMIF('Drinks List'!EN$11:EN$1010, $K822, 'Drinks List'!EM$11:EM$1010))</f>
        <v/>
      </c>
      <c r="BJ822" s="21"/>
      <c r="BK822" s="59" t="str">
        <f>IF($K822="", "", SUMIF('Drinks List'!EP$11:EP$1010, $K822, 'Drinks List'!EO$11:EO$1010))</f>
        <v/>
      </c>
      <c r="BL822" s="21"/>
      <c r="BM822" s="59" t="str">
        <f>IF($K822="", "", SUMIF('Drinks List'!ER$11:ER$1010, $K822, 'Drinks List'!EQ$11:EQ$1010))</f>
        <v/>
      </c>
      <c r="BN822" s="21"/>
      <c r="BO822" s="65" t="str">
        <f>IF($K822="", "", SUMIF('Drinks List'!ET$11:ET$1010, $K822, 'Drinks List'!ES$11:ES$1010))</f>
        <v/>
      </c>
      <c r="BQ822" s="120" t="str">
        <f t="shared" si="253"/>
        <v/>
      </c>
      <c r="BR822" s="62" t="str">
        <f t="shared" si="254"/>
        <v/>
      </c>
      <c r="BS822" s="76" t="str">
        <f>IF(BQ822="", "", COUNTIF(BQ$11:BQ$1010, "&gt;"&amp;BQ822)+1+COUNTIF(BQ$11:BQ822, BQ822)-1)</f>
        <v/>
      </c>
      <c r="BT822" s="76" t="str">
        <f>IF(BR822="", "", COUNTIF(BR$11:BR$1010, "&lt;"&amp;BR822)+1+COUNTIF(BR$11:BR822, BR822)-1)</f>
        <v/>
      </c>
      <c r="BV822" s="76" t="str">
        <f t="shared" si="255"/>
        <v/>
      </c>
      <c r="BW822" s="124" t="str">
        <f t="shared" si="256"/>
        <v/>
      </c>
      <c r="BX822" s="115" t="str">
        <f t="shared" si="257"/>
        <v/>
      </c>
      <c r="BY822" s="125" t="str">
        <f t="shared" si="258"/>
        <v/>
      </c>
      <c r="CA822" s="106" t="str">
        <f t="shared" si="259"/>
        <v/>
      </c>
      <c r="CB822" s="22" t="str">
        <f t="shared" si="260"/>
        <v/>
      </c>
      <c r="CD822" s="76" t="str">
        <f>IF($J822="", "", IF($BV822=0, "", COUNTIF($J$11:$J$1010, "&lt;"&amp;$J822)+1+COUNTIF($J$11:$J822, $J822)-1))</f>
        <v/>
      </c>
    </row>
    <row r="823" spans="1:82" x14ac:dyDescent="0.25">
      <c r="A823" s="31"/>
      <c r="B823" s="19" t="str">
        <f t="shared" si="241"/>
        <v/>
      </c>
      <c r="C823" s="20" t="str">
        <f t="shared" si="242"/>
        <v/>
      </c>
      <c r="D823" s="29" t="str">
        <f t="shared" si="243"/>
        <v/>
      </c>
      <c r="E823" s="22" t="str">
        <f t="shared" si="244"/>
        <v/>
      </c>
      <c r="F823" s="31"/>
      <c r="G823" s="301"/>
      <c r="H823" s="302"/>
      <c r="I823" s="303"/>
      <c r="J823" s="304"/>
      <c r="K823" s="283"/>
      <c r="L823" s="305"/>
      <c r="M823" s="285"/>
      <c r="N823" s="287"/>
      <c r="O823" s="31"/>
      <c r="P823" s="19" t="str">
        <f t="shared" si="245"/>
        <v/>
      </c>
      <c r="Q823" s="20" t="str">
        <f t="shared" si="246"/>
        <v/>
      </c>
      <c r="R823" s="29" t="str">
        <f t="shared" si="247"/>
        <v/>
      </c>
      <c r="S823" s="22" t="str">
        <f t="shared" si="248"/>
        <v/>
      </c>
      <c r="T823" s="31"/>
      <c r="U823" s="69" t="str">
        <f t="shared" si="249"/>
        <v/>
      </c>
      <c r="V823" s="31"/>
      <c r="X823" s="76" t="str">
        <f t="shared" si="250"/>
        <v/>
      </c>
      <c r="Z823" s="76" t="str">
        <f t="shared" si="251"/>
        <v/>
      </c>
      <c r="AA823" s="76" t="str">
        <f t="shared" si="252"/>
        <v/>
      </c>
      <c r="AC823" s="19" t="str">
        <f>IF($K823="", "", SUMIF('Drinks List'!DH$11:DH$1010, $K823, 'Drinks List'!DG$11:DG$1010))</f>
        <v/>
      </c>
      <c r="AD823" s="21"/>
      <c r="AE823" s="59" t="str">
        <f>IF($K823="", "", SUMIF('Drinks List'!DJ$11:DJ$1010, $K823, 'Drinks List'!DI$11:DI$1010))</f>
        <v/>
      </c>
      <c r="AF823" s="21"/>
      <c r="AG823" s="59" t="str">
        <f>IF($K823="", "", SUMIF('Drinks List'!DL$11:DL$1010, $K823, 'Drinks List'!DK$11:DK$1010))</f>
        <v/>
      </c>
      <c r="AH823" s="21"/>
      <c r="AI823" s="59" t="str">
        <f>IF($K823="", "", SUMIF('Drinks List'!DN$11:DN$1010, $K823, 'Drinks List'!DM$11:DM$1010))</f>
        <v/>
      </c>
      <c r="AJ823" s="21"/>
      <c r="AK823" s="59" t="str">
        <f>IF($K823="", "", SUMIF('Drinks List'!DP$11:DP$1010, $K823, 'Drinks List'!DO$11:DO$1010))</f>
        <v/>
      </c>
      <c r="AL823" s="21"/>
      <c r="AM823" s="59" t="str">
        <f>IF($K823="", "", SUMIF('Drinks List'!DR$11:DR$1010, $K823, 'Drinks List'!DQ$11:DQ$1010))</f>
        <v/>
      </c>
      <c r="AN823" s="21"/>
      <c r="AO823" s="59" t="str">
        <f>IF($K823="", "", SUMIF('Drinks List'!DT$11:DT$1010, $K823, 'Drinks List'!DS$11:DS$1010))</f>
        <v/>
      </c>
      <c r="AP823" s="21"/>
      <c r="AQ823" s="59" t="str">
        <f>IF($K823="", "", SUMIF('Drinks List'!DV$11:DV$1010, $K823, 'Drinks List'!DU$11:DU$1010))</f>
        <v/>
      </c>
      <c r="AR823" s="21"/>
      <c r="AS823" s="59" t="str">
        <f>IF($K823="", "", SUMIF('Drinks List'!DX$11:DX$1010, $K823, 'Drinks List'!DW$11:DW$1010))</f>
        <v/>
      </c>
      <c r="AT823" s="21"/>
      <c r="AU823" s="59" t="str">
        <f>IF($K823="", "", SUMIF('Drinks List'!DZ$11:DZ$1010, $K823, 'Drinks List'!DY$11:DY$1010))</f>
        <v/>
      </c>
      <c r="AV823" s="21"/>
      <c r="AW823" s="59" t="str">
        <f>IF($K823="", "", SUMIF('Drinks List'!EB$11:EB$1010, $K823, 'Drinks List'!EA$11:EA$1010))</f>
        <v/>
      </c>
      <c r="AX823" s="21"/>
      <c r="AY823" s="59" t="str">
        <f>IF($K823="", "", SUMIF('Drinks List'!ED$11:ED$1010, $K823, 'Drinks List'!EC$11:EC$1010))</f>
        <v/>
      </c>
      <c r="AZ823" s="21"/>
      <c r="BA823" s="59" t="str">
        <f>IF($K823="", "", SUMIF('Drinks List'!EF$11:EF$1010, $K823, 'Drinks List'!EE$11:EE$1010))</f>
        <v/>
      </c>
      <c r="BB823" s="21"/>
      <c r="BC823" s="59" t="str">
        <f>IF($K823="", "", SUMIF('Drinks List'!EH$11:EH$1010, $K823, 'Drinks List'!EG$11:EG$1010))</f>
        <v/>
      </c>
      <c r="BD823" s="21"/>
      <c r="BE823" s="59" t="str">
        <f>IF($K823="", "", SUMIF('Drinks List'!EJ$11:EJ$1010, $K823, 'Drinks List'!EI$11:EI$1010))</f>
        <v/>
      </c>
      <c r="BF823" s="21"/>
      <c r="BG823" s="59" t="str">
        <f>IF($K823="", "", SUMIF('Drinks List'!EL$11:EL$1010, $K823, 'Drinks List'!EK$11:EK$1010))</f>
        <v/>
      </c>
      <c r="BH823" s="21"/>
      <c r="BI823" s="59" t="str">
        <f>IF($K823="", "", SUMIF('Drinks List'!EN$11:EN$1010, $K823, 'Drinks List'!EM$11:EM$1010))</f>
        <v/>
      </c>
      <c r="BJ823" s="21"/>
      <c r="BK823" s="59" t="str">
        <f>IF($K823="", "", SUMIF('Drinks List'!EP$11:EP$1010, $K823, 'Drinks List'!EO$11:EO$1010))</f>
        <v/>
      </c>
      <c r="BL823" s="21"/>
      <c r="BM823" s="59" t="str">
        <f>IF($K823="", "", SUMIF('Drinks List'!ER$11:ER$1010, $K823, 'Drinks List'!EQ$11:EQ$1010))</f>
        <v/>
      </c>
      <c r="BN823" s="21"/>
      <c r="BO823" s="65" t="str">
        <f>IF($K823="", "", SUMIF('Drinks List'!ET$11:ET$1010, $K823, 'Drinks List'!ES$11:ES$1010))</f>
        <v/>
      </c>
      <c r="BQ823" s="120" t="str">
        <f t="shared" si="253"/>
        <v/>
      </c>
      <c r="BR823" s="62" t="str">
        <f t="shared" si="254"/>
        <v/>
      </c>
      <c r="BS823" s="76" t="str">
        <f>IF(BQ823="", "", COUNTIF(BQ$11:BQ$1010, "&gt;"&amp;BQ823)+1+COUNTIF(BQ$11:BQ823, BQ823)-1)</f>
        <v/>
      </c>
      <c r="BT823" s="76" t="str">
        <f>IF(BR823="", "", COUNTIF(BR$11:BR$1010, "&lt;"&amp;BR823)+1+COUNTIF(BR$11:BR823, BR823)-1)</f>
        <v/>
      </c>
      <c r="BV823" s="76" t="str">
        <f t="shared" si="255"/>
        <v/>
      </c>
      <c r="BW823" s="124" t="str">
        <f t="shared" si="256"/>
        <v/>
      </c>
      <c r="BX823" s="115" t="str">
        <f t="shared" si="257"/>
        <v/>
      </c>
      <c r="BY823" s="125" t="str">
        <f t="shared" si="258"/>
        <v/>
      </c>
      <c r="CA823" s="106" t="str">
        <f t="shared" si="259"/>
        <v/>
      </c>
      <c r="CB823" s="22" t="str">
        <f t="shared" si="260"/>
        <v/>
      </c>
      <c r="CD823" s="76" t="str">
        <f>IF($J823="", "", IF($BV823=0, "", COUNTIF($J$11:$J$1010, "&lt;"&amp;$J823)+1+COUNTIF($J$11:$J823, $J823)-1))</f>
        <v/>
      </c>
    </row>
    <row r="824" spans="1:82" x14ac:dyDescent="0.25">
      <c r="A824" s="31"/>
      <c r="B824" s="19" t="str">
        <f t="shared" si="241"/>
        <v/>
      </c>
      <c r="C824" s="20" t="str">
        <f t="shared" si="242"/>
        <v/>
      </c>
      <c r="D824" s="29" t="str">
        <f t="shared" si="243"/>
        <v/>
      </c>
      <c r="E824" s="22" t="str">
        <f t="shared" si="244"/>
        <v/>
      </c>
      <c r="F824" s="31"/>
      <c r="G824" s="301"/>
      <c r="H824" s="302"/>
      <c r="I824" s="303"/>
      <c r="J824" s="304"/>
      <c r="K824" s="283"/>
      <c r="L824" s="305"/>
      <c r="M824" s="285"/>
      <c r="N824" s="287"/>
      <c r="O824" s="31"/>
      <c r="P824" s="19" t="str">
        <f t="shared" si="245"/>
        <v/>
      </c>
      <c r="Q824" s="20" t="str">
        <f t="shared" si="246"/>
        <v/>
      </c>
      <c r="R824" s="29" t="str">
        <f t="shared" si="247"/>
        <v/>
      </c>
      <c r="S824" s="22" t="str">
        <f t="shared" si="248"/>
        <v/>
      </c>
      <c r="T824" s="31"/>
      <c r="U824" s="69" t="str">
        <f t="shared" si="249"/>
        <v/>
      </c>
      <c r="V824" s="31"/>
      <c r="X824" s="76" t="str">
        <f t="shared" si="250"/>
        <v/>
      </c>
      <c r="Z824" s="76" t="str">
        <f t="shared" si="251"/>
        <v/>
      </c>
      <c r="AA824" s="76" t="str">
        <f t="shared" si="252"/>
        <v/>
      </c>
      <c r="AC824" s="19" t="str">
        <f>IF($K824="", "", SUMIF('Drinks List'!DH$11:DH$1010, $K824, 'Drinks List'!DG$11:DG$1010))</f>
        <v/>
      </c>
      <c r="AD824" s="21"/>
      <c r="AE824" s="59" t="str">
        <f>IF($K824="", "", SUMIF('Drinks List'!DJ$11:DJ$1010, $K824, 'Drinks List'!DI$11:DI$1010))</f>
        <v/>
      </c>
      <c r="AF824" s="21"/>
      <c r="AG824" s="59" t="str">
        <f>IF($K824="", "", SUMIF('Drinks List'!DL$11:DL$1010, $K824, 'Drinks List'!DK$11:DK$1010))</f>
        <v/>
      </c>
      <c r="AH824" s="21"/>
      <c r="AI824" s="59" t="str">
        <f>IF($K824="", "", SUMIF('Drinks List'!DN$11:DN$1010, $K824, 'Drinks List'!DM$11:DM$1010))</f>
        <v/>
      </c>
      <c r="AJ824" s="21"/>
      <c r="AK824" s="59" t="str">
        <f>IF($K824="", "", SUMIF('Drinks List'!DP$11:DP$1010, $K824, 'Drinks List'!DO$11:DO$1010))</f>
        <v/>
      </c>
      <c r="AL824" s="21"/>
      <c r="AM824" s="59" t="str">
        <f>IF($K824="", "", SUMIF('Drinks List'!DR$11:DR$1010, $K824, 'Drinks List'!DQ$11:DQ$1010))</f>
        <v/>
      </c>
      <c r="AN824" s="21"/>
      <c r="AO824" s="59" t="str">
        <f>IF($K824="", "", SUMIF('Drinks List'!DT$11:DT$1010, $K824, 'Drinks List'!DS$11:DS$1010))</f>
        <v/>
      </c>
      <c r="AP824" s="21"/>
      <c r="AQ824" s="59" t="str">
        <f>IF($K824="", "", SUMIF('Drinks List'!DV$11:DV$1010, $K824, 'Drinks List'!DU$11:DU$1010))</f>
        <v/>
      </c>
      <c r="AR824" s="21"/>
      <c r="AS824" s="59" t="str">
        <f>IF($K824="", "", SUMIF('Drinks List'!DX$11:DX$1010, $K824, 'Drinks List'!DW$11:DW$1010))</f>
        <v/>
      </c>
      <c r="AT824" s="21"/>
      <c r="AU824" s="59" t="str">
        <f>IF($K824="", "", SUMIF('Drinks List'!DZ$11:DZ$1010, $K824, 'Drinks List'!DY$11:DY$1010))</f>
        <v/>
      </c>
      <c r="AV824" s="21"/>
      <c r="AW824" s="59" t="str">
        <f>IF($K824="", "", SUMIF('Drinks List'!EB$11:EB$1010, $K824, 'Drinks List'!EA$11:EA$1010))</f>
        <v/>
      </c>
      <c r="AX824" s="21"/>
      <c r="AY824" s="59" t="str">
        <f>IF($K824="", "", SUMIF('Drinks List'!ED$11:ED$1010, $K824, 'Drinks List'!EC$11:EC$1010))</f>
        <v/>
      </c>
      <c r="AZ824" s="21"/>
      <c r="BA824" s="59" t="str">
        <f>IF($K824="", "", SUMIF('Drinks List'!EF$11:EF$1010, $K824, 'Drinks List'!EE$11:EE$1010))</f>
        <v/>
      </c>
      <c r="BB824" s="21"/>
      <c r="BC824" s="59" t="str">
        <f>IF($K824="", "", SUMIF('Drinks List'!EH$11:EH$1010, $K824, 'Drinks List'!EG$11:EG$1010))</f>
        <v/>
      </c>
      <c r="BD824" s="21"/>
      <c r="BE824" s="59" t="str">
        <f>IF($K824="", "", SUMIF('Drinks List'!EJ$11:EJ$1010, $K824, 'Drinks List'!EI$11:EI$1010))</f>
        <v/>
      </c>
      <c r="BF824" s="21"/>
      <c r="BG824" s="59" t="str">
        <f>IF($K824="", "", SUMIF('Drinks List'!EL$11:EL$1010, $K824, 'Drinks List'!EK$11:EK$1010))</f>
        <v/>
      </c>
      <c r="BH824" s="21"/>
      <c r="BI824" s="59" t="str">
        <f>IF($K824="", "", SUMIF('Drinks List'!EN$11:EN$1010, $K824, 'Drinks List'!EM$11:EM$1010))</f>
        <v/>
      </c>
      <c r="BJ824" s="21"/>
      <c r="BK824" s="59" t="str">
        <f>IF($K824="", "", SUMIF('Drinks List'!EP$11:EP$1010, $K824, 'Drinks List'!EO$11:EO$1010))</f>
        <v/>
      </c>
      <c r="BL824" s="21"/>
      <c r="BM824" s="59" t="str">
        <f>IF($K824="", "", SUMIF('Drinks List'!ER$11:ER$1010, $K824, 'Drinks List'!EQ$11:EQ$1010))</f>
        <v/>
      </c>
      <c r="BN824" s="21"/>
      <c r="BO824" s="65" t="str">
        <f>IF($K824="", "", SUMIF('Drinks List'!ET$11:ET$1010, $K824, 'Drinks List'!ES$11:ES$1010))</f>
        <v/>
      </c>
      <c r="BQ824" s="120" t="str">
        <f t="shared" si="253"/>
        <v/>
      </c>
      <c r="BR824" s="62" t="str">
        <f t="shared" si="254"/>
        <v/>
      </c>
      <c r="BS824" s="76" t="str">
        <f>IF(BQ824="", "", COUNTIF(BQ$11:BQ$1010, "&gt;"&amp;BQ824)+1+COUNTIF(BQ$11:BQ824, BQ824)-1)</f>
        <v/>
      </c>
      <c r="BT824" s="76" t="str">
        <f>IF(BR824="", "", COUNTIF(BR$11:BR$1010, "&lt;"&amp;BR824)+1+COUNTIF(BR$11:BR824, BR824)-1)</f>
        <v/>
      </c>
      <c r="BV824" s="76" t="str">
        <f t="shared" si="255"/>
        <v/>
      </c>
      <c r="BW824" s="124" t="str">
        <f t="shared" si="256"/>
        <v/>
      </c>
      <c r="BX824" s="115" t="str">
        <f t="shared" si="257"/>
        <v/>
      </c>
      <c r="BY824" s="125" t="str">
        <f t="shared" si="258"/>
        <v/>
      </c>
      <c r="CA824" s="106" t="str">
        <f t="shared" si="259"/>
        <v/>
      </c>
      <c r="CB824" s="22" t="str">
        <f t="shared" si="260"/>
        <v/>
      </c>
      <c r="CD824" s="76" t="str">
        <f>IF($J824="", "", IF($BV824=0, "", COUNTIF($J$11:$J$1010, "&lt;"&amp;$J824)+1+COUNTIF($J$11:$J824, $J824)-1))</f>
        <v/>
      </c>
    </row>
    <row r="825" spans="1:82" x14ac:dyDescent="0.25">
      <c r="A825" s="31"/>
      <c r="B825" s="19" t="str">
        <f t="shared" si="241"/>
        <v/>
      </c>
      <c r="C825" s="20" t="str">
        <f t="shared" si="242"/>
        <v/>
      </c>
      <c r="D825" s="29" t="str">
        <f t="shared" si="243"/>
        <v/>
      </c>
      <c r="E825" s="22" t="str">
        <f t="shared" si="244"/>
        <v/>
      </c>
      <c r="F825" s="31"/>
      <c r="G825" s="301"/>
      <c r="H825" s="302"/>
      <c r="I825" s="303"/>
      <c r="J825" s="304"/>
      <c r="K825" s="283"/>
      <c r="L825" s="305"/>
      <c r="M825" s="285"/>
      <c r="N825" s="287"/>
      <c r="O825" s="31"/>
      <c r="P825" s="19" t="str">
        <f t="shared" si="245"/>
        <v/>
      </c>
      <c r="Q825" s="20" t="str">
        <f t="shared" si="246"/>
        <v/>
      </c>
      <c r="R825" s="29" t="str">
        <f t="shared" si="247"/>
        <v/>
      </c>
      <c r="S825" s="22" t="str">
        <f t="shared" si="248"/>
        <v/>
      </c>
      <c r="T825" s="31"/>
      <c r="U825" s="69" t="str">
        <f t="shared" si="249"/>
        <v/>
      </c>
      <c r="V825" s="31"/>
      <c r="X825" s="76" t="str">
        <f t="shared" si="250"/>
        <v/>
      </c>
      <c r="Z825" s="76" t="str">
        <f t="shared" si="251"/>
        <v/>
      </c>
      <c r="AA825" s="76" t="str">
        <f t="shared" si="252"/>
        <v/>
      </c>
      <c r="AC825" s="19" t="str">
        <f>IF($K825="", "", SUMIF('Drinks List'!DH$11:DH$1010, $K825, 'Drinks List'!DG$11:DG$1010))</f>
        <v/>
      </c>
      <c r="AD825" s="21"/>
      <c r="AE825" s="59" t="str">
        <f>IF($K825="", "", SUMIF('Drinks List'!DJ$11:DJ$1010, $K825, 'Drinks List'!DI$11:DI$1010))</f>
        <v/>
      </c>
      <c r="AF825" s="21"/>
      <c r="AG825" s="59" t="str">
        <f>IF($K825="", "", SUMIF('Drinks List'!DL$11:DL$1010, $K825, 'Drinks List'!DK$11:DK$1010))</f>
        <v/>
      </c>
      <c r="AH825" s="21"/>
      <c r="AI825" s="59" t="str">
        <f>IF($K825="", "", SUMIF('Drinks List'!DN$11:DN$1010, $K825, 'Drinks List'!DM$11:DM$1010))</f>
        <v/>
      </c>
      <c r="AJ825" s="21"/>
      <c r="AK825" s="59" t="str">
        <f>IF($K825="", "", SUMIF('Drinks List'!DP$11:DP$1010, $K825, 'Drinks List'!DO$11:DO$1010))</f>
        <v/>
      </c>
      <c r="AL825" s="21"/>
      <c r="AM825" s="59" t="str">
        <f>IF($K825="", "", SUMIF('Drinks List'!DR$11:DR$1010, $K825, 'Drinks List'!DQ$11:DQ$1010))</f>
        <v/>
      </c>
      <c r="AN825" s="21"/>
      <c r="AO825" s="59" t="str">
        <f>IF($K825="", "", SUMIF('Drinks List'!DT$11:DT$1010, $K825, 'Drinks List'!DS$11:DS$1010))</f>
        <v/>
      </c>
      <c r="AP825" s="21"/>
      <c r="AQ825" s="59" t="str">
        <f>IF($K825="", "", SUMIF('Drinks List'!DV$11:DV$1010, $K825, 'Drinks List'!DU$11:DU$1010))</f>
        <v/>
      </c>
      <c r="AR825" s="21"/>
      <c r="AS825" s="59" t="str">
        <f>IF($K825="", "", SUMIF('Drinks List'!DX$11:DX$1010, $K825, 'Drinks List'!DW$11:DW$1010))</f>
        <v/>
      </c>
      <c r="AT825" s="21"/>
      <c r="AU825" s="59" t="str">
        <f>IF($K825="", "", SUMIF('Drinks List'!DZ$11:DZ$1010, $K825, 'Drinks List'!DY$11:DY$1010))</f>
        <v/>
      </c>
      <c r="AV825" s="21"/>
      <c r="AW825" s="59" t="str">
        <f>IF($K825="", "", SUMIF('Drinks List'!EB$11:EB$1010, $K825, 'Drinks List'!EA$11:EA$1010))</f>
        <v/>
      </c>
      <c r="AX825" s="21"/>
      <c r="AY825" s="59" t="str">
        <f>IF($K825="", "", SUMIF('Drinks List'!ED$11:ED$1010, $K825, 'Drinks List'!EC$11:EC$1010))</f>
        <v/>
      </c>
      <c r="AZ825" s="21"/>
      <c r="BA825" s="59" t="str">
        <f>IF($K825="", "", SUMIF('Drinks List'!EF$11:EF$1010, $K825, 'Drinks List'!EE$11:EE$1010))</f>
        <v/>
      </c>
      <c r="BB825" s="21"/>
      <c r="BC825" s="59" t="str">
        <f>IF($K825="", "", SUMIF('Drinks List'!EH$11:EH$1010, $K825, 'Drinks List'!EG$11:EG$1010))</f>
        <v/>
      </c>
      <c r="BD825" s="21"/>
      <c r="BE825" s="59" t="str">
        <f>IF($K825="", "", SUMIF('Drinks List'!EJ$11:EJ$1010, $K825, 'Drinks List'!EI$11:EI$1010))</f>
        <v/>
      </c>
      <c r="BF825" s="21"/>
      <c r="BG825" s="59" t="str">
        <f>IF($K825="", "", SUMIF('Drinks List'!EL$11:EL$1010, $K825, 'Drinks List'!EK$11:EK$1010))</f>
        <v/>
      </c>
      <c r="BH825" s="21"/>
      <c r="BI825" s="59" t="str">
        <f>IF($K825="", "", SUMIF('Drinks List'!EN$11:EN$1010, $K825, 'Drinks List'!EM$11:EM$1010))</f>
        <v/>
      </c>
      <c r="BJ825" s="21"/>
      <c r="BK825" s="59" t="str">
        <f>IF($K825="", "", SUMIF('Drinks List'!EP$11:EP$1010, $K825, 'Drinks List'!EO$11:EO$1010))</f>
        <v/>
      </c>
      <c r="BL825" s="21"/>
      <c r="BM825" s="59" t="str">
        <f>IF($K825="", "", SUMIF('Drinks List'!ER$11:ER$1010, $K825, 'Drinks List'!EQ$11:EQ$1010))</f>
        <v/>
      </c>
      <c r="BN825" s="21"/>
      <c r="BO825" s="65" t="str">
        <f>IF($K825="", "", SUMIF('Drinks List'!ET$11:ET$1010, $K825, 'Drinks List'!ES$11:ES$1010))</f>
        <v/>
      </c>
      <c r="BQ825" s="120" t="str">
        <f t="shared" si="253"/>
        <v/>
      </c>
      <c r="BR825" s="62" t="str">
        <f t="shared" si="254"/>
        <v/>
      </c>
      <c r="BS825" s="76" t="str">
        <f>IF(BQ825="", "", COUNTIF(BQ$11:BQ$1010, "&gt;"&amp;BQ825)+1+COUNTIF(BQ$11:BQ825, BQ825)-1)</f>
        <v/>
      </c>
      <c r="BT825" s="76" t="str">
        <f>IF(BR825="", "", COUNTIF(BR$11:BR$1010, "&lt;"&amp;BR825)+1+COUNTIF(BR$11:BR825, BR825)-1)</f>
        <v/>
      </c>
      <c r="BV825" s="76" t="str">
        <f t="shared" si="255"/>
        <v/>
      </c>
      <c r="BW825" s="124" t="str">
        <f t="shared" si="256"/>
        <v/>
      </c>
      <c r="BX825" s="115" t="str">
        <f t="shared" si="257"/>
        <v/>
      </c>
      <c r="BY825" s="125" t="str">
        <f t="shared" si="258"/>
        <v/>
      </c>
      <c r="CA825" s="106" t="str">
        <f t="shared" si="259"/>
        <v/>
      </c>
      <c r="CB825" s="22" t="str">
        <f t="shared" si="260"/>
        <v/>
      </c>
      <c r="CD825" s="76" t="str">
        <f>IF($J825="", "", IF($BV825=0, "", COUNTIF($J$11:$J$1010, "&lt;"&amp;$J825)+1+COUNTIF($J$11:$J825, $J825)-1))</f>
        <v/>
      </c>
    </row>
    <row r="826" spans="1:82" x14ac:dyDescent="0.25">
      <c r="A826" s="31"/>
      <c r="B826" s="19" t="str">
        <f t="shared" si="241"/>
        <v/>
      </c>
      <c r="C826" s="20" t="str">
        <f t="shared" si="242"/>
        <v/>
      </c>
      <c r="D826" s="29" t="str">
        <f t="shared" si="243"/>
        <v/>
      </c>
      <c r="E826" s="22" t="str">
        <f t="shared" si="244"/>
        <v/>
      </c>
      <c r="F826" s="31"/>
      <c r="G826" s="301"/>
      <c r="H826" s="302"/>
      <c r="I826" s="303"/>
      <c r="J826" s="304"/>
      <c r="K826" s="283"/>
      <c r="L826" s="305"/>
      <c r="M826" s="285"/>
      <c r="N826" s="287"/>
      <c r="O826" s="31"/>
      <c r="P826" s="19" t="str">
        <f t="shared" si="245"/>
        <v/>
      </c>
      <c r="Q826" s="20" t="str">
        <f t="shared" si="246"/>
        <v/>
      </c>
      <c r="R826" s="29" t="str">
        <f t="shared" si="247"/>
        <v/>
      </c>
      <c r="S826" s="22" t="str">
        <f t="shared" si="248"/>
        <v/>
      </c>
      <c r="T826" s="31"/>
      <c r="U826" s="69" t="str">
        <f t="shared" si="249"/>
        <v/>
      </c>
      <c r="V826" s="31"/>
      <c r="X826" s="76" t="str">
        <f t="shared" si="250"/>
        <v/>
      </c>
      <c r="Z826" s="76" t="str">
        <f t="shared" si="251"/>
        <v/>
      </c>
      <c r="AA826" s="76" t="str">
        <f t="shared" si="252"/>
        <v/>
      </c>
      <c r="AC826" s="19" t="str">
        <f>IF($K826="", "", SUMIF('Drinks List'!DH$11:DH$1010, $K826, 'Drinks List'!DG$11:DG$1010))</f>
        <v/>
      </c>
      <c r="AD826" s="21"/>
      <c r="AE826" s="59" t="str">
        <f>IF($K826="", "", SUMIF('Drinks List'!DJ$11:DJ$1010, $K826, 'Drinks List'!DI$11:DI$1010))</f>
        <v/>
      </c>
      <c r="AF826" s="21"/>
      <c r="AG826" s="59" t="str">
        <f>IF($K826="", "", SUMIF('Drinks List'!DL$11:DL$1010, $K826, 'Drinks List'!DK$11:DK$1010))</f>
        <v/>
      </c>
      <c r="AH826" s="21"/>
      <c r="AI826" s="59" t="str">
        <f>IF($K826="", "", SUMIF('Drinks List'!DN$11:DN$1010, $K826, 'Drinks List'!DM$11:DM$1010))</f>
        <v/>
      </c>
      <c r="AJ826" s="21"/>
      <c r="AK826" s="59" t="str">
        <f>IF($K826="", "", SUMIF('Drinks List'!DP$11:DP$1010, $K826, 'Drinks List'!DO$11:DO$1010))</f>
        <v/>
      </c>
      <c r="AL826" s="21"/>
      <c r="AM826" s="59" t="str">
        <f>IF($K826="", "", SUMIF('Drinks List'!DR$11:DR$1010, $K826, 'Drinks List'!DQ$11:DQ$1010))</f>
        <v/>
      </c>
      <c r="AN826" s="21"/>
      <c r="AO826" s="59" t="str">
        <f>IF($K826="", "", SUMIF('Drinks List'!DT$11:DT$1010, $K826, 'Drinks List'!DS$11:DS$1010))</f>
        <v/>
      </c>
      <c r="AP826" s="21"/>
      <c r="AQ826" s="59" t="str">
        <f>IF($K826="", "", SUMIF('Drinks List'!DV$11:DV$1010, $K826, 'Drinks List'!DU$11:DU$1010))</f>
        <v/>
      </c>
      <c r="AR826" s="21"/>
      <c r="AS826" s="59" t="str">
        <f>IF($K826="", "", SUMIF('Drinks List'!DX$11:DX$1010, $K826, 'Drinks List'!DW$11:DW$1010))</f>
        <v/>
      </c>
      <c r="AT826" s="21"/>
      <c r="AU826" s="59" t="str">
        <f>IF($K826="", "", SUMIF('Drinks List'!DZ$11:DZ$1010, $K826, 'Drinks List'!DY$11:DY$1010))</f>
        <v/>
      </c>
      <c r="AV826" s="21"/>
      <c r="AW826" s="59" t="str">
        <f>IF($K826="", "", SUMIF('Drinks List'!EB$11:EB$1010, $K826, 'Drinks List'!EA$11:EA$1010))</f>
        <v/>
      </c>
      <c r="AX826" s="21"/>
      <c r="AY826" s="59" t="str">
        <f>IF($K826="", "", SUMIF('Drinks List'!ED$11:ED$1010, $K826, 'Drinks List'!EC$11:EC$1010))</f>
        <v/>
      </c>
      <c r="AZ826" s="21"/>
      <c r="BA826" s="59" t="str">
        <f>IF($K826="", "", SUMIF('Drinks List'!EF$11:EF$1010, $K826, 'Drinks List'!EE$11:EE$1010))</f>
        <v/>
      </c>
      <c r="BB826" s="21"/>
      <c r="BC826" s="59" t="str">
        <f>IF($K826="", "", SUMIF('Drinks List'!EH$11:EH$1010, $K826, 'Drinks List'!EG$11:EG$1010))</f>
        <v/>
      </c>
      <c r="BD826" s="21"/>
      <c r="BE826" s="59" t="str">
        <f>IF($K826="", "", SUMIF('Drinks List'!EJ$11:EJ$1010, $K826, 'Drinks List'!EI$11:EI$1010))</f>
        <v/>
      </c>
      <c r="BF826" s="21"/>
      <c r="BG826" s="59" t="str">
        <f>IF($K826="", "", SUMIF('Drinks List'!EL$11:EL$1010, $K826, 'Drinks List'!EK$11:EK$1010))</f>
        <v/>
      </c>
      <c r="BH826" s="21"/>
      <c r="BI826" s="59" t="str">
        <f>IF($K826="", "", SUMIF('Drinks List'!EN$11:EN$1010, $K826, 'Drinks List'!EM$11:EM$1010))</f>
        <v/>
      </c>
      <c r="BJ826" s="21"/>
      <c r="BK826" s="59" t="str">
        <f>IF($K826="", "", SUMIF('Drinks List'!EP$11:EP$1010, $K826, 'Drinks List'!EO$11:EO$1010))</f>
        <v/>
      </c>
      <c r="BL826" s="21"/>
      <c r="BM826" s="59" t="str">
        <f>IF($K826="", "", SUMIF('Drinks List'!ER$11:ER$1010, $K826, 'Drinks List'!EQ$11:EQ$1010))</f>
        <v/>
      </c>
      <c r="BN826" s="21"/>
      <c r="BO826" s="65" t="str">
        <f>IF($K826="", "", SUMIF('Drinks List'!ET$11:ET$1010, $K826, 'Drinks List'!ES$11:ES$1010))</f>
        <v/>
      </c>
      <c r="BQ826" s="120" t="str">
        <f t="shared" si="253"/>
        <v/>
      </c>
      <c r="BR826" s="62" t="str">
        <f t="shared" si="254"/>
        <v/>
      </c>
      <c r="BS826" s="76" t="str">
        <f>IF(BQ826="", "", COUNTIF(BQ$11:BQ$1010, "&gt;"&amp;BQ826)+1+COUNTIF(BQ$11:BQ826, BQ826)-1)</f>
        <v/>
      </c>
      <c r="BT826" s="76" t="str">
        <f>IF(BR826="", "", COUNTIF(BR$11:BR$1010, "&lt;"&amp;BR826)+1+COUNTIF(BR$11:BR826, BR826)-1)</f>
        <v/>
      </c>
      <c r="BV826" s="76" t="str">
        <f t="shared" si="255"/>
        <v/>
      </c>
      <c r="BW826" s="124" t="str">
        <f t="shared" si="256"/>
        <v/>
      </c>
      <c r="BX826" s="115" t="str">
        <f t="shared" si="257"/>
        <v/>
      </c>
      <c r="BY826" s="125" t="str">
        <f t="shared" si="258"/>
        <v/>
      </c>
      <c r="CA826" s="106" t="str">
        <f t="shared" si="259"/>
        <v/>
      </c>
      <c r="CB826" s="22" t="str">
        <f t="shared" si="260"/>
        <v/>
      </c>
      <c r="CD826" s="76" t="str">
        <f>IF($J826="", "", IF($BV826=0, "", COUNTIF($J$11:$J$1010, "&lt;"&amp;$J826)+1+COUNTIF($J$11:$J826, $J826)-1))</f>
        <v/>
      </c>
    </row>
    <row r="827" spans="1:82" x14ac:dyDescent="0.25">
      <c r="A827" s="31"/>
      <c r="B827" s="19" t="str">
        <f t="shared" si="241"/>
        <v/>
      </c>
      <c r="C827" s="20" t="str">
        <f t="shared" si="242"/>
        <v/>
      </c>
      <c r="D827" s="29" t="str">
        <f t="shared" si="243"/>
        <v/>
      </c>
      <c r="E827" s="22" t="str">
        <f t="shared" si="244"/>
        <v/>
      </c>
      <c r="F827" s="31"/>
      <c r="G827" s="301"/>
      <c r="H827" s="302"/>
      <c r="I827" s="303"/>
      <c r="J827" s="304"/>
      <c r="K827" s="283"/>
      <c r="L827" s="305"/>
      <c r="M827" s="285"/>
      <c r="N827" s="287"/>
      <c r="O827" s="31"/>
      <c r="P827" s="19" t="str">
        <f t="shared" si="245"/>
        <v/>
      </c>
      <c r="Q827" s="20" t="str">
        <f t="shared" si="246"/>
        <v/>
      </c>
      <c r="R827" s="29" t="str">
        <f t="shared" si="247"/>
        <v/>
      </c>
      <c r="S827" s="22" t="str">
        <f t="shared" si="248"/>
        <v/>
      </c>
      <c r="T827" s="31"/>
      <c r="U827" s="69" t="str">
        <f t="shared" si="249"/>
        <v/>
      </c>
      <c r="V827" s="31"/>
      <c r="X827" s="76" t="str">
        <f t="shared" si="250"/>
        <v/>
      </c>
      <c r="Z827" s="76" t="str">
        <f t="shared" si="251"/>
        <v/>
      </c>
      <c r="AA827" s="76" t="str">
        <f t="shared" si="252"/>
        <v/>
      </c>
      <c r="AC827" s="19" t="str">
        <f>IF($K827="", "", SUMIF('Drinks List'!DH$11:DH$1010, $K827, 'Drinks List'!DG$11:DG$1010))</f>
        <v/>
      </c>
      <c r="AD827" s="21"/>
      <c r="AE827" s="59" t="str">
        <f>IF($K827="", "", SUMIF('Drinks List'!DJ$11:DJ$1010, $K827, 'Drinks List'!DI$11:DI$1010))</f>
        <v/>
      </c>
      <c r="AF827" s="21"/>
      <c r="AG827" s="59" t="str">
        <f>IF($K827="", "", SUMIF('Drinks List'!DL$11:DL$1010, $K827, 'Drinks List'!DK$11:DK$1010))</f>
        <v/>
      </c>
      <c r="AH827" s="21"/>
      <c r="AI827" s="59" t="str">
        <f>IF($K827="", "", SUMIF('Drinks List'!DN$11:DN$1010, $K827, 'Drinks List'!DM$11:DM$1010))</f>
        <v/>
      </c>
      <c r="AJ827" s="21"/>
      <c r="AK827" s="59" t="str">
        <f>IF($K827="", "", SUMIF('Drinks List'!DP$11:DP$1010, $K827, 'Drinks List'!DO$11:DO$1010))</f>
        <v/>
      </c>
      <c r="AL827" s="21"/>
      <c r="AM827" s="59" t="str">
        <f>IF($K827="", "", SUMIF('Drinks List'!DR$11:DR$1010, $K827, 'Drinks List'!DQ$11:DQ$1010))</f>
        <v/>
      </c>
      <c r="AN827" s="21"/>
      <c r="AO827" s="59" t="str">
        <f>IF($K827="", "", SUMIF('Drinks List'!DT$11:DT$1010, $K827, 'Drinks List'!DS$11:DS$1010))</f>
        <v/>
      </c>
      <c r="AP827" s="21"/>
      <c r="AQ827" s="59" t="str">
        <f>IF($K827="", "", SUMIF('Drinks List'!DV$11:DV$1010, $K827, 'Drinks List'!DU$11:DU$1010))</f>
        <v/>
      </c>
      <c r="AR827" s="21"/>
      <c r="AS827" s="59" t="str">
        <f>IF($K827="", "", SUMIF('Drinks List'!DX$11:DX$1010, $K827, 'Drinks List'!DW$11:DW$1010))</f>
        <v/>
      </c>
      <c r="AT827" s="21"/>
      <c r="AU827" s="59" t="str">
        <f>IF($K827="", "", SUMIF('Drinks List'!DZ$11:DZ$1010, $K827, 'Drinks List'!DY$11:DY$1010))</f>
        <v/>
      </c>
      <c r="AV827" s="21"/>
      <c r="AW827" s="59" t="str">
        <f>IF($K827="", "", SUMIF('Drinks List'!EB$11:EB$1010, $K827, 'Drinks List'!EA$11:EA$1010))</f>
        <v/>
      </c>
      <c r="AX827" s="21"/>
      <c r="AY827" s="59" t="str">
        <f>IF($K827="", "", SUMIF('Drinks List'!ED$11:ED$1010, $K827, 'Drinks List'!EC$11:EC$1010))</f>
        <v/>
      </c>
      <c r="AZ827" s="21"/>
      <c r="BA827" s="59" t="str">
        <f>IF($K827="", "", SUMIF('Drinks List'!EF$11:EF$1010, $K827, 'Drinks List'!EE$11:EE$1010))</f>
        <v/>
      </c>
      <c r="BB827" s="21"/>
      <c r="BC827" s="59" t="str">
        <f>IF($K827="", "", SUMIF('Drinks List'!EH$11:EH$1010, $K827, 'Drinks List'!EG$11:EG$1010))</f>
        <v/>
      </c>
      <c r="BD827" s="21"/>
      <c r="BE827" s="59" t="str">
        <f>IF($K827="", "", SUMIF('Drinks List'!EJ$11:EJ$1010, $K827, 'Drinks List'!EI$11:EI$1010))</f>
        <v/>
      </c>
      <c r="BF827" s="21"/>
      <c r="BG827" s="59" t="str">
        <f>IF($K827="", "", SUMIF('Drinks List'!EL$11:EL$1010, $K827, 'Drinks List'!EK$11:EK$1010))</f>
        <v/>
      </c>
      <c r="BH827" s="21"/>
      <c r="BI827" s="59" t="str">
        <f>IF($K827="", "", SUMIF('Drinks List'!EN$11:EN$1010, $K827, 'Drinks List'!EM$11:EM$1010))</f>
        <v/>
      </c>
      <c r="BJ827" s="21"/>
      <c r="BK827" s="59" t="str">
        <f>IF($K827="", "", SUMIF('Drinks List'!EP$11:EP$1010, $K827, 'Drinks List'!EO$11:EO$1010))</f>
        <v/>
      </c>
      <c r="BL827" s="21"/>
      <c r="BM827" s="59" t="str">
        <f>IF($K827="", "", SUMIF('Drinks List'!ER$11:ER$1010, $K827, 'Drinks List'!EQ$11:EQ$1010))</f>
        <v/>
      </c>
      <c r="BN827" s="21"/>
      <c r="BO827" s="65" t="str">
        <f>IF($K827="", "", SUMIF('Drinks List'!ET$11:ET$1010, $K827, 'Drinks List'!ES$11:ES$1010))</f>
        <v/>
      </c>
      <c r="BQ827" s="120" t="str">
        <f t="shared" si="253"/>
        <v/>
      </c>
      <c r="BR827" s="62" t="str">
        <f t="shared" si="254"/>
        <v/>
      </c>
      <c r="BS827" s="76" t="str">
        <f>IF(BQ827="", "", COUNTIF(BQ$11:BQ$1010, "&gt;"&amp;BQ827)+1+COUNTIF(BQ$11:BQ827, BQ827)-1)</f>
        <v/>
      </c>
      <c r="BT827" s="76" t="str">
        <f>IF(BR827="", "", COUNTIF(BR$11:BR$1010, "&lt;"&amp;BR827)+1+COUNTIF(BR$11:BR827, BR827)-1)</f>
        <v/>
      </c>
      <c r="BV827" s="76" t="str">
        <f t="shared" si="255"/>
        <v/>
      </c>
      <c r="BW827" s="124" t="str">
        <f t="shared" si="256"/>
        <v/>
      </c>
      <c r="BX827" s="115" t="str">
        <f t="shared" si="257"/>
        <v/>
      </c>
      <c r="BY827" s="125" t="str">
        <f t="shared" si="258"/>
        <v/>
      </c>
      <c r="CA827" s="106" t="str">
        <f t="shared" si="259"/>
        <v/>
      </c>
      <c r="CB827" s="22" t="str">
        <f t="shared" si="260"/>
        <v/>
      </c>
      <c r="CD827" s="76" t="str">
        <f>IF($J827="", "", IF($BV827=0, "", COUNTIF($J$11:$J$1010, "&lt;"&amp;$J827)+1+COUNTIF($J$11:$J827, $J827)-1))</f>
        <v/>
      </c>
    </row>
    <row r="828" spans="1:82" x14ac:dyDescent="0.25">
      <c r="A828" s="31"/>
      <c r="B828" s="19" t="str">
        <f t="shared" si="241"/>
        <v/>
      </c>
      <c r="C828" s="20" t="str">
        <f t="shared" si="242"/>
        <v/>
      </c>
      <c r="D828" s="29" t="str">
        <f t="shared" si="243"/>
        <v/>
      </c>
      <c r="E828" s="22" t="str">
        <f t="shared" si="244"/>
        <v/>
      </c>
      <c r="F828" s="31"/>
      <c r="G828" s="301"/>
      <c r="H828" s="302"/>
      <c r="I828" s="303"/>
      <c r="J828" s="304"/>
      <c r="K828" s="283"/>
      <c r="L828" s="305"/>
      <c r="M828" s="285"/>
      <c r="N828" s="287"/>
      <c r="O828" s="31"/>
      <c r="P828" s="19" t="str">
        <f t="shared" si="245"/>
        <v/>
      </c>
      <c r="Q828" s="20" t="str">
        <f t="shared" si="246"/>
        <v/>
      </c>
      <c r="R828" s="29" t="str">
        <f t="shared" si="247"/>
        <v/>
      </c>
      <c r="S828" s="22" t="str">
        <f t="shared" si="248"/>
        <v/>
      </c>
      <c r="T828" s="31"/>
      <c r="U828" s="69" t="str">
        <f t="shared" si="249"/>
        <v/>
      </c>
      <c r="V828" s="31"/>
      <c r="X828" s="76" t="str">
        <f t="shared" si="250"/>
        <v/>
      </c>
      <c r="Z828" s="76" t="str">
        <f t="shared" si="251"/>
        <v/>
      </c>
      <c r="AA828" s="76" t="str">
        <f t="shared" si="252"/>
        <v/>
      </c>
      <c r="AC828" s="19" t="str">
        <f>IF($K828="", "", SUMIF('Drinks List'!DH$11:DH$1010, $K828, 'Drinks List'!DG$11:DG$1010))</f>
        <v/>
      </c>
      <c r="AD828" s="21"/>
      <c r="AE828" s="59" t="str">
        <f>IF($K828="", "", SUMIF('Drinks List'!DJ$11:DJ$1010, $K828, 'Drinks List'!DI$11:DI$1010))</f>
        <v/>
      </c>
      <c r="AF828" s="21"/>
      <c r="AG828" s="59" t="str">
        <f>IF($K828="", "", SUMIF('Drinks List'!DL$11:DL$1010, $K828, 'Drinks List'!DK$11:DK$1010))</f>
        <v/>
      </c>
      <c r="AH828" s="21"/>
      <c r="AI828" s="59" t="str">
        <f>IF($K828="", "", SUMIF('Drinks List'!DN$11:DN$1010, $K828, 'Drinks List'!DM$11:DM$1010))</f>
        <v/>
      </c>
      <c r="AJ828" s="21"/>
      <c r="AK828" s="59" t="str">
        <f>IF($K828="", "", SUMIF('Drinks List'!DP$11:DP$1010, $K828, 'Drinks List'!DO$11:DO$1010))</f>
        <v/>
      </c>
      <c r="AL828" s="21"/>
      <c r="AM828" s="59" t="str">
        <f>IF($K828="", "", SUMIF('Drinks List'!DR$11:DR$1010, $K828, 'Drinks List'!DQ$11:DQ$1010))</f>
        <v/>
      </c>
      <c r="AN828" s="21"/>
      <c r="AO828" s="59" t="str">
        <f>IF($K828="", "", SUMIF('Drinks List'!DT$11:DT$1010, $K828, 'Drinks List'!DS$11:DS$1010))</f>
        <v/>
      </c>
      <c r="AP828" s="21"/>
      <c r="AQ828" s="59" t="str">
        <f>IF($K828="", "", SUMIF('Drinks List'!DV$11:DV$1010, $K828, 'Drinks List'!DU$11:DU$1010))</f>
        <v/>
      </c>
      <c r="AR828" s="21"/>
      <c r="AS828" s="59" t="str">
        <f>IF($K828="", "", SUMIF('Drinks List'!DX$11:DX$1010, $K828, 'Drinks List'!DW$11:DW$1010))</f>
        <v/>
      </c>
      <c r="AT828" s="21"/>
      <c r="AU828" s="59" t="str">
        <f>IF($K828="", "", SUMIF('Drinks List'!DZ$11:DZ$1010, $K828, 'Drinks List'!DY$11:DY$1010))</f>
        <v/>
      </c>
      <c r="AV828" s="21"/>
      <c r="AW828" s="59" t="str">
        <f>IF($K828="", "", SUMIF('Drinks List'!EB$11:EB$1010, $K828, 'Drinks List'!EA$11:EA$1010))</f>
        <v/>
      </c>
      <c r="AX828" s="21"/>
      <c r="AY828" s="59" t="str">
        <f>IF($K828="", "", SUMIF('Drinks List'!ED$11:ED$1010, $K828, 'Drinks List'!EC$11:EC$1010))</f>
        <v/>
      </c>
      <c r="AZ828" s="21"/>
      <c r="BA828" s="59" t="str">
        <f>IF($K828="", "", SUMIF('Drinks List'!EF$11:EF$1010, $K828, 'Drinks List'!EE$11:EE$1010))</f>
        <v/>
      </c>
      <c r="BB828" s="21"/>
      <c r="BC828" s="59" t="str">
        <f>IF($K828="", "", SUMIF('Drinks List'!EH$11:EH$1010, $K828, 'Drinks List'!EG$11:EG$1010))</f>
        <v/>
      </c>
      <c r="BD828" s="21"/>
      <c r="BE828" s="59" t="str">
        <f>IF($K828="", "", SUMIF('Drinks List'!EJ$11:EJ$1010, $K828, 'Drinks List'!EI$11:EI$1010))</f>
        <v/>
      </c>
      <c r="BF828" s="21"/>
      <c r="BG828" s="59" t="str">
        <f>IF($K828="", "", SUMIF('Drinks List'!EL$11:EL$1010, $K828, 'Drinks List'!EK$11:EK$1010))</f>
        <v/>
      </c>
      <c r="BH828" s="21"/>
      <c r="BI828" s="59" t="str">
        <f>IF($K828="", "", SUMIF('Drinks List'!EN$11:EN$1010, $K828, 'Drinks List'!EM$11:EM$1010))</f>
        <v/>
      </c>
      <c r="BJ828" s="21"/>
      <c r="BK828" s="59" t="str">
        <f>IF($K828="", "", SUMIF('Drinks List'!EP$11:EP$1010, $K828, 'Drinks List'!EO$11:EO$1010))</f>
        <v/>
      </c>
      <c r="BL828" s="21"/>
      <c r="BM828" s="59" t="str">
        <f>IF($K828="", "", SUMIF('Drinks List'!ER$11:ER$1010, $K828, 'Drinks List'!EQ$11:EQ$1010))</f>
        <v/>
      </c>
      <c r="BN828" s="21"/>
      <c r="BO828" s="65" t="str">
        <f>IF($K828="", "", SUMIF('Drinks List'!ET$11:ET$1010, $K828, 'Drinks List'!ES$11:ES$1010))</f>
        <v/>
      </c>
      <c r="BQ828" s="120" t="str">
        <f t="shared" si="253"/>
        <v/>
      </c>
      <c r="BR828" s="62" t="str">
        <f t="shared" si="254"/>
        <v/>
      </c>
      <c r="BS828" s="76" t="str">
        <f>IF(BQ828="", "", COUNTIF(BQ$11:BQ$1010, "&gt;"&amp;BQ828)+1+COUNTIF(BQ$11:BQ828, BQ828)-1)</f>
        <v/>
      </c>
      <c r="BT828" s="76" t="str">
        <f>IF(BR828="", "", COUNTIF(BR$11:BR$1010, "&lt;"&amp;BR828)+1+COUNTIF(BR$11:BR828, BR828)-1)</f>
        <v/>
      </c>
      <c r="BV828" s="76" t="str">
        <f t="shared" si="255"/>
        <v/>
      </c>
      <c r="BW828" s="124" t="str">
        <f t="shared" si="256"/>
        <v/>
      </c>
      <c r="BX828" s="115" t="str">
        <f t="shared" si="257"/>
        <v/>
      </c>
      <c r="BY828" s="125" t="str">
        <f t="shared" si="258"/>
        <v/>
      </c>
      <c r="CA828" s="106" t="str">
        <f t="shared" si="259"/>
        <v/>
      </c>
      <c r="CB828" s="22" t="str">
        <f t="shared" si="260"/>
        <v/>
      </c>
      <c r="CD828" s="76" t="str">
        <f>IF($J828="", "", IF($BV828=0, "", COUNTIF($J$11:$J$1010, "&lt;"&amp;$J828)+1+COUNTIF($J$11:$J828, $J828)-1))</f>
        <v/>
      </c>
    </row>
    <row r="829" spans="1:82" x14ac:dyDescent="0.25">
      <c r="A829" s="31"/>
      <c r="B829" s="19" t="str">
        <f t="shared" si="241"/>
        <v/>
      </c>
      <c r="C829" s="20" t="str">
        <f t="shared" si="242"/>
        <v/>
      </c>
      <c r="D829" s="29" t="str">
        <f t="shared" si="243"/>
        <v/>
      </c>
      <c r="E829" s="22" t="str">
        <f t="shared" si="244"/>
        <v/>
      </c>
      <c r="F829" s="31"/>
      <c r="G829" s="301"/>
      <c r="H829" s="302"/>
      <c r="I829" s="303"/>
      <c r="J829" s="304"/>
      <c r="K829" s="283"/>
      <c r="L829" s="305"/>
      <c r="M829" s="285"/>
      <c r="N829" s="287"/>
      <c r="O829" s="31"/>
      <c r="P829" s="19" t="str">
        <f t="shared" si="245"/>
        <v/>
      </c>
      <c r="Q829" s="20" t="str">
        <f t="shared" si="246"/>
        <v/>
      </c>
      <c r="R829" s="29" t="str">
        <f t="shared" si="247"/>
        <v/>
      </c>
      <c r="S829" s="22" t="str">
        <f t="shared" si="248"/>
        <v/>
      </c>
      <c r="T829" s="31"/>
      <c r="U829" s="69" t="str">
        <f t="shared" si="249"/>
        <v/>
      </c>
      <c r="V829" s="31"/>
      <c r="X829" s="76" t="str">
        <f t="shared" si="250"/>
        <v/>
      </c>
      <c r="Z829" s="76" t="str">
        <f t="shared" si="251"/>
        <v/>
      </c>
      <c r="AA829" s="76" t="str">
        <f t="shared" si="252"/>
        <v/>
      </c>
      <c r="AC829" s="19" t="str">
        <f>IF($K829="", "", SUMIF('Drinks List'!DH$11:DH$1010, $K829, 'Drinks List'!DG$11:DG$1010))</f>
        <v/>
      </c>
      <c r="AD829" s="21"/>
      <c r="AE829" s="59" t="str">
        <f>IF($K829="", "", SUMIF('Drinks List'!DJ$11:DJ$1010, $K829, 'Drinks List'!DI$11:DI$1010))</f>
        <v/>
      </c>
      <c r="AF829" s="21"/>
      <c r="AG829" s="59" t="str">
        <f>IF($K829="", "", SUMIF('Drinks List'!DL$11:DL$1010, $K829, 'Drinks List'!DK$11:DK$1010))</f>
        <v/>
      </c>
      <c r="AH829" s="21"/>
      <c r="AI829" s="59" t="str">
        <f>IF($K829="", "", SUMIF('Drinks List'!DN$11:DN$1010, $K829, 'Drinks List'!DM$11:DM$1010))</f>
        <v/>
      </c>
      <c r="AJ829" s="21"/>
      <c r="AK829" s="59" t="str">
        <f>IF($K829="", "", SUMIF('Drinks List'!DP$11:DP$1010, $K829, 'Drinks List'!DO$11:DO$1010))</f>
        <v/>
      </c>
      <c r="AL829" s="21"/>
      <c r="AM829" s="59" t="str">
        <f>IF($K829="", "", SUMIF('Drinks List'!DR$11:DR$1010, $K829, 'Drinks List'!DQ$11:DQ$1010))</f>
        <v/>
      </c>
      <c r="AN829" s="21"/>
      <c r="AO829" s="59" t="str">
        <f>IF($K829="", "", SUMIF('Drinks List'!DT$11:DT$1010, $K829, 'Drinks List'!DS$11:DS$1010))</f>
        <v/>
      </c>
      <c r="AP829" s="21"/>
      <c r="AQ829" s="59" t="str">
        <f>IF($K829="", "", SUMIF('Drinks List'!DV$11:DV$1010, $K829, 'Drinks List'!DU$11:DU$1010))</f>
        <v/>
      </c>
      <c r="AR829" s="21"/>
      <c r="AS829" s="59" t="str">
        <f>IF($K829="", "", SUMIF('Drinks List'!DX$11:DX$1010, $K829, 'Drinks List'!DW$11:DW$1010))</f>
        <v/>
      </c>
      <c r="AT829" s="21"/>
      <c r="AU829" s="59" t="str">
        <f>IF($K829="", "", SUMIF('Drinks List'!DZ$11:DZ$1010, $K829, 'Drinks List'!DY$11:DY$1010))</f>
        <v/>
      </c>
      <c r="AV829" s="21"/>
      <c r="AW829" s="59" t="str">
        <f>IF($K829="", "", SUMIF('Drinks List'!EB$11:EB$1010, $K829, 'Drinks List'!EA$11:EA$1010))</f>
        <v/>
      </c>
      <c r="AX829" s="21"/>
      <c r="AY829" s="59" t="str">
        <f>IF($K829="", "", SUMIF('Drinks List'!ED$11:ED$1010, $K829, 'Drinks List'!EC$11:EC$1010))</f>
        <v/>
      </c>
      <c r="AZ829" s="21"/>
      <c r="BA829" s="59" t="str">
        <f>IF($K829="", "", SUMIF('Drinks List'!EF$11:EF$1010, $K829, 'Drinks List'!EE$11:EE$1010))</f>
        <v/>
      </c>
      <c r="BB829" s="21"/>
      <c r="BC829" s="59" t="str">
        <f>IF($K829="", "", SUMIF('Drinks List'!EH$11:EH$1010, $K829, 'Drinks List'!EG$11:EG$1010))</f>
        <v/>
      </c>
      <c r="BD829" s="21"/>
      <c r="BE829" s="59" t="str">
        <f>IF($K829="", "", SUMIF('Drinks List'!EJ$11:EJ$1010, $K829, 'Drinks List'!EI$11:EI$1010))</f>
        <v/>
      </c>
      <c r="BF829" s="21"/>
      <c r="BG829" s="59" t="str">
        <f>IF($K829="", "", SUMIF('Drinks List'!EL$11:EL$1010, $K829, 'Drinks List'!EK$11:EK$1010))</f>
        <v/>
      </c>
      <c r="BH829" s="21"/>
      <c r="BI829" s="59" t="str">
        <f>IF($K829="", "", SUMIF('Drinks List'!EN$11:EN$1010, $K829, 'Drinks List'!EM$11:EM$1010))</f>
        <v/>
      </c>
      <c r="BJ829" s="21"/>
      <c r="BK829" s="59" t="str">
        <f>IF($K829="", "", SUMIF('Drinks List'!EP$11:EP$1010, $K829, 'Drinks List'!EO$11:EO$1010))</f>
        <v/>
      </c>
      <c r="BL829" s="21"/>
      <c r="BM829" s="59" t="str">
        <f>IF($K829="", "", SUMIF('Drinks List'!ER$11:ER$1010, $K829, 'Drinks List'!EQ$11:EQ$1010))</f>
        <v/>
      </c>
      <c r="BN829" s="21"/>
      <c r="BO829" s="65" t="str">
        <f>IF($K829="", "", SUMIF('Drinks List'!ET$11:ET$1010, $K829, 'Drinks List'!ES$11:ES$1010))</f>
        <v/>
      </c>
      <c r="BQ829" s="120" t="str">
        <f t="shared" si="253"/>
        <v/>
      </c>
      <c r="BR829" s="62" t="str">
        <f t="shared" si="254"/>
        <v/>
      </c>
      <c r="BS829" s="76" t="str">
        <f>IF(BQ829="", "", COUNTIF(BQ$11:BQ$1010, "&gt;"&amp;BQ829)+1+COUNTIF(BQ$11:BQ829, BQ829)-1)</f>
        <v/>
      </c>
      <c r="BT829" s="76" t="str">
        <f>IF(BR829="", "", COUNTIF(BR$11:BR$1010, "&lt;"&amp;BR829)+1+COUNTIF(BR$11:BR829, BR829)-1)</f>
        <v/>
      </c>
      <c r="BV829" s="76" t="str">
        <f t="shared" si="255"/>
        <v/>
      </c>
      <c r="BW829" s="124" t="str">
        <f t="shared" si="256"/>
        <v/>
      </c>
      <c r="BX829" s="115" t="str">
        <f t="shared" si="257"/>
        <v/>
      </c>
      <c r="BY829" s="125" t="str">
        <f t="shared" si="258"/>
        <v/>
      </c>
      <c r="CA829" s="106" t="str">
        <f t="shared" si="259"/>
        <v/>
      </c>
      <c r="CB829" s="22" t="str">
        <f t="shared" si="260"/>
        <v/>
      </c>
      <c r="CD829" s="76" t="str">
        <f>IF($J829="", "", IF($BV829=0, "", COUNTIF($J$11:$J$1010, "&lt;"&amp;$J829)+1+COUNTIF($J$11:$J829, $J829)-1))</f>
        <v/>
      </c>
    </row>
    <row r="830" spans="1:82" x14ac:dyDescent="0.25">
      <c r="A830" s="31"/>
      <c r="B830" s="19" t="str">
        <f t="shared" si="241"/>
        <v/>
      </c>
      <c r="C830" s="20" t="str">
        <f t="shared" si="242"/>
        <v/>
      </c>
      <c r="D830" s="29" t="str">
        <f t="shared" si="243"/>
        <v/>
      </c>
      <c r="E830" s="22" t="str">
        <f t="shared" si="244"/>
        <v/>
      </c>
      <c r="F830" s="31"/>
      <c r="G830" s="301"/>
      <c r="H830" s="302"/>
      <c r="I830" s="303"/>
      <c r="J830" s="304"/>
      <c r="K830" s="283"/>
      <c r="L830" s="305"/>
      <c r="M830" s="285"/>
      <c r="N830" s="287"/>
      <c r="O830" s="31"/>
      <c r="P830" s="19" t="str">
        <f t="shared" si="245"/>
        <v/>
      </c>
      <c r="Q830" s="20" t="str">
        <f t="shared" si="246"/>
        <v/>
      </c>
      <c r="R830" s="29" t="str">
        <f t="shared" si="247"/>
        <v/>
      </c>
      <c r="S830" s="22" t="str">
        <f t="shared" si="248"/>
        <v/>
      </c>
      <c r="T830" s="31"/>
      <c r="U830" s="69" t="str">
        <f t="shared" si="249"/>
        <v/>
      </c>
      <c r="V830" s="31"/>
      <c r="X830" s="76" t="str">
        <f t="shared" si="250"/>
        <v/>
      </c>
      <c r="Z830" s="76" t="str">
        <f t="shared" si="251"/>
        <v/>
      </c>
      <c r="AA830" s="76" t="str">
        <f t="shared" si="252"/>
        <v/>
      </c>
      <c r="AC830" s="19" t="str">
        <f>IF($K830="", "", SUMIF('Drinks List'!DH$11:DH$1010, $K830, 'Drinks List'!DG$11:DG$1010))</f>
        <v/>
      </c>
      <c r="AD830" s="21"/>
      <c r="AE830" s="59" t="str">
        <f>IF($K830="", "", SUMIF('Drinks List'!DJ$11:DJ$1010, $K830, 'Drinks List'!DI$11:DI$1010))</f>
        <v/>
      </c>
      <c r="AF830" s="21"/>
      <c r="AG830" s="59" t="str">
        <f>IF($K830="", "", SUMIF('Drinks List'!DL$11:DL$1010, $K830, 'Drinks List'!DK$11:DK$1010))</f>
        <v/>
      </c>
      <c r="AH830" s="21"/>
      <c r="AI830" s="59" t="str">
        <f>IF($K830="", "", SUMIF('Drinks List'!DN$11:DN$1010, $K830, 'Drinks List'!DM$11:DM$1010))</f>
        <v/>
      </c>
      <c r="AJ830" s="21"/>
      <c r="AK830" s="59" t="str">
        <f>IF($K830="", "", SUMIF('Drinks List'!DP$11:DP$1010, $K830, 'Drinks List'!DO$11:DO$1010))</f>
        <v/>
      </c>
      <c r="AL830" s="21"/>
      <c r="AM830" s="59" t="str">
        <f>IF($K830="", "", SUMIF('Drinks List'!DR$11:DR$1010, $K830, 'Drinks List'!DQ$11:DQ$1010))</f>
        <v/>
      </c>
      <c r="AN830" s="21"/>
      <c r="AO830" s="59" t="str">
        <f>IF($K830="", "", SUMIF('Drinks List'!DT$11:DT$1010, $K830, 'Drinks List'!DS$11:DS$1010))</f>
        <v/>
      </c>
      <c r="AP830" s="21"/>
      <c r="AQ830" s="59" t="str">
        <f>IF($K830="", "", SUMIF('Drinks List'!DV$11:DV$1010, $K830, 'Drinks List'!DU$11:DU$1010))</f>
        <v/>
      </c>
      <c r="AR830" s="21"/>
      <c r="AS830" s="59" t="str">
        <f>IF($K830="", "", SUMIF('Drinks List'!DX$11:DX$1010, $K830, 'Drinks List'!DW$11:DW$1010))</f>
        <v/>
      </c>
      <c r="AT830" s="21"/>
      <c r="AU830" s="59" t="str">
        <f>IF($K830="", "", SUMIF('Drinks List'!DZ$11:DZ$1010, $K830, 'Drinks List'!DY$11:DY$1010))</f>
        <v/>
      </c>
      <c r="AV830" s="21"/>
      <c r="AW830" s="59" t="str">
        <f>IF($K830="", "", SUMIF('Drinks List'!EB$11:EB$1010, $K830, 'Drinks List'!EA$11:EA$1010))</f>
        <v/>
      </c>
      <c r="AX830" s="21"/>
      <c r="AY830" s="59" t="str">
        <f>IF($K830="", "", SUMIF('Drinks List'!ED$11:ED$1010, $K830, 'Drinks List'!EC$11:EC$1010))</f>
        <v/>
      </c>
      <c r="AZ830" s="21"/>
      <c r="BA830" s="59" t="str">
        <f>IF($K830="", "", SUMIF('Drinks List'!EF$11:EF$1010, $K830, 'Drinks List'!EE$11:EE$1010))</f>
        <v/>
      </c>
      <c r="BB830" s="21"/>
      <c r="BC830" s="59" t="str">
        <f>IF($K830="", "", SUMIF('Drinks List'!EH$11:EH$1010, $K830, 'Drinks List'!EG$11:EG$1010))</f>
        <v/>
      </c>
      <c r="BD830" s="21"/>
      <c r="BE830" s="59" t="str">
        <f>IF($K830="", "", SUMIF('Drinks List'!EJ$11:EJ$1010, $K830, 'Drinks List'!EI$11:EI$1010))</f>
        <v/>
      </c>
      <c r="BF830" s="21"/>
      <c r="BG830" s="59" t="str">
        <f>IF($K830="", "", SUMIF('Drinks List'!EL$11:EL$1010, $K830, 'Drinks List'!EK$11:EK$1010))</f>
        <v/>
      </c>
      <c r="BH830" s="21"/>
      <c r="BI830" s="59" t="str">
        <f>IF($K830="", "", SUMIF('Drinks List'!EN$11:EN$1010, $K830, 'Drinks List'!EM$11:EM$1010))</f>
        <v/>
      </c>
      <c r="BJ830" s="21"/>
      <c r="BK830" s="59" t="str">
        <f>IF($K830="", "", SUMIF('Drinks List'!EP$11:EP$1010, $K830, 'Drinks List'!EO$11:EO$1010))</f>
        <v/>
      </c>
      <c r="BL830" s="21"/>
      <c r="BM830" s="59" t="str">
        <f>IF($K830="", "", SUMIF('Drinks List'!ER$11:ER$1010, $K830, 'Drinks List'!EQ$11:EQ$1010))</f>
        <v/>
      </c>
      <c r="BN830" s="21"/>
      <c r="BO830" s="65" t="str">
        <f>IF($K830="", "", SUMIF('Drinks List'!ET$11:ET$1010, $K830, 'Drinks List'!ES$11:ES$1010))</f>
        <v/>
      </c>
      <c r="BQ830" s="120" t="str">
        <f t="shared" si="253"/>
        <v/>
      </c>
      <c r="BR830" s="62" t="str">
        <f t="shared" si="254"/>
        <v/>
      </c>
      <c r="BS830" s="76" t="str">
        <f>IF(BQ830="", "", COUNTIF(BQ$11:BQ$1010, "&gt;"&amp;BQ830)+1+COUNTIF(BQ$11:BQ830, BQ830)-1)</f>
        <v/>
      </c>
      <c r="BT830" s="76" t="str">
        <f>IF(BR830="", "", COUNTIF(BR$11:BR$1010, "&lt;"&amp;BR830)+1+COUNTIF(BR$11:BR830, BR830)-1)</f>
        <v/>
      </c>
      <c r="BV830" s="76" t="str">
        <f t="shared" si="255"/>
        <v/>
      </c>
      <c r="BW830" s="124" t="str">
        <f t="shared" si="256"/>
        <v/>
      </c>
      <c r="BX830" s="115" t="str">
        <f t="shared" si="257"/>
        <v/>
      </c>
      <c r="BY830" s="125" t="str">
        <f t="shared" si="258"/>
        <v/>
      </c>
      <c r="CA830" s="106" t="str">
        <f t="shared" si="259"/>
        <v/>
      </c>
      <c r="CB830" s="22" t="str">
        <f t="shared" si="260"/>
        <v/>
      </c>
      <c r="CD830" s="76" t="str">
        <f>IF($J830="", "", IF($BV830=0, "", COUNTIF($J$11:$J$1010, "&lt;"&amp;$J830)+1+COUNTIF($J$11:$J830, $J830)-1))</f>
        <v/>
      </c>
    </row>
    <row r="831" spans="1:82" x14ac:dyDescent="0.25">
      <c r="A831" s="31"/>
      <c r="B831" s="19" t="str">
        <f t="shared" si="241"/>
        <v/>
      </c>
      <c r="C831" s="20" t="str">
        <f t="shared" si="242"/>
        <v/>
      </c>
      <c r="D831" s="29" t="str">
        <f t="shared" si="243"/>
        <v/>
      </c>
      <c r="E831" s="22" t="str">
        <f t="shared" si="244"/>
        <v/>
      </c>
      <c r="F831" s="31"/>
      <c r="G831" s="301"/>
      <c r="H831" s="302"/>
      <c r="I831" s="303"/>
      <c r="J831" s="304"/>
      <c r="K831" s="283"/>
      <c r="L831" s="305"/>
      <c r="M831" s="285"/>
      <c r="N831" s="287"/>
      <c r="O831" s="31"/>
      <c r="P831" s="19" t="str">
        <f t="shared" si="245"/>
        <v/>
      </c>
      <c r="Q831" s="20" t="str">
        <f t="shared" si="246"/>
        <v/>
      </c>
      <c r="R831" s="29" t="str">
        <f t="shared" si="247"/>
        <v/>
      </c>
      <c r="S831" s="22" t="str">
        <f t="shared" si="248"/>
        <v/>
      </c>
      <c r="T831" s="31"/>
      <c r="U831" s="69" t="str">
        <f t="shared" si="249"/>
        <v/>
      </c>
      <c r="V831" s="31"/>
      <c r="X831" s="76" t="str">
        <f t="shared" si="250"/>
        <v/>
      </c>
      <c r="Z831" s="76" t="str">
        <f t="shared" si="251"/>
        <v/>
      </c>
      <c r="AA831" s="76" t="str">
        <f t="shared" si="252"/>
        <v/>
      </c>
      <c r="AC831" s="19" t="str">
        <f>IF($K831="", "", SUMIF('Drinks List'!DH$11:DH$1010, $K831, 'Drinks List'!DG$11:DG$1010))</f>
        <v/>
      </c>
      <c r="AD831" s="21"/>
      <c r="AE831" s="59" t="str">
        <f>IF($K831="", "", SUMIF('Drinks List'!DJ$11:DJ$1010, $K831, 'Drinks List'!DI$11:DI$1010))</f>
        <v/>
      </c>
      <c r="AF831" s="21"/>
      <c r="AG831" s="59" t="str">
        <f>IF($K831="", "", SUMIF('Drinks List'!DL$11:DL$1010, $K831, 'Drinks List'!DK$11:DK$1010))</f>
        <v/>
      </c>
      <c r="AH831" s="21"/>
      <c r="AI831" s="59" t="str">
        <f>IF($K831="", "", SUMIF('Drinks List'!DN$11:DN$1010, $K831, 'Drinks List'!DM$11:DM$1010))</f>
        <v/>
      </c>
      <c r="AJ831" s="21"/>
      <c r="AK831" s="59" t="str">
        <f>IF($K831="", "", SUMIF('Drinks List'!DP$11:DP$1010, $K831, 'Drinks List'!DO$11:DO$1010))</f>
        <v/>
      </c>
      <c r="AL831" s="21"/>
      <c r="AM831" s="59" t="str">
        <f>IF($K831="", "", SUMIF('Drinks List'!DR$11:DR$1010, $K831, 'Drinks List'!DQ$11:DQ$1010))</f>
        <v/>
      </c>
      <c r="AN831" s="21"/>
      <c r="AO831" s="59" t="str">
        <f>IF($K831="", "", SUMIF('Drinks List'!DT$11:DT$1010, $K831, 'Drinks List'!DS$11:DS$1010))</f>
        <v/>
      </c>
      <c r="AP831" s="21"/>
      <c r="AQ831" s="59" t="str">
        <f>IF($K831="", "", SUMIF('Drinks List'!DV$11:DV$1010, $K831, 'Drinks List'!DU$11:DU$1010))</f>
        <v/>
      </c>
      <c r="AR831" s="21"/>
      <c r="AS831" s="59" t="str">
        <f>IF($K831="", "", SUMIF('Drinks List'!DX$11:DX$1010, $K831, 'Drinks List'!DW$11:DW$1010))</f>
        <v/>
      </c>
      <c r="AT831" s="21"/>
      <c r="AU831" s="59" t="str">
        <f>IF($K831="", "", SUMIF('Drinks List'!DZ$11:DZ$1010, $K831, 'Drinks List'!DY$11:DY$1010))</f>
        <v/>
      </c>
      <c r="AV831" s="21"/>
      <c r="AW831" s="59" t="str">
        <f>IF($K831="", "", SUMIF('Drinks List'!EB$11:EB$1010, $K831, 'Drinks List'!EA$11:EA$1010))</f>
        <v/>
      </c>
      <c r="AX831" s="21"/>
      <c r="AY831" s="59" t="str">
        <f>IF($K831="", "", SUMIF('Drinks List'!ED$11:ED$1010, $K831, 'Drinks List'!EC$11:EC$1010))</f>
        <v/>
      </c>
      <c r="AZ831" s="21"/>
      <c r="BA831" s="59" t="str">
        <f>IF($K831="", "", SUMIF('Drinks List'!EF$11:EF$1010, $K831, 'Drinks List'!EE$11:EE$1010))</f>
        <v/>
      </c>
      <c r="BB831" s="21"/>
      <c r="BC831" s="59" t="str">
        <f>IF($K831="", "", SUMIF('Drinks List'!EH$11:EH$1010, $K831, 'Drinks List'!EG$11:EG$1010))</f>
        <v/>
      </c>
      <c r="BD831" s="21"/>
      <c r="BE831" s="59" t="str">
        <f>IF($K831="", "", SUMIF('Drinks List'!EJ$11:EJ$1010, $K831, 'Drinks List'!EI$11:EI$1010))</f>
        <v/>
      </c>
      <c r="BF831" s="21"/>
      <c r="BG831" s="59" t="str">
        <f>IF($K831="", "", SUMIF('Drinks List'!EL$11:EL$1010, $K831, 'Drinks List'!EK$11:EK$1010))</f>
        <v/>
      </c>
      <c r="BH831" s="21"/>
      <c r="BI831" s="59" t="str">
        <f>IF($K831="", "", SUMIF('Drinks List'!EN$11:EN$1010, $K831, 'Drinks List'!EM$11:EM$1010))</f>
        <v/>
      </c>
      <c r="BJ831" s="21"/>
      <c r="BK831" s="59" t="str">
        <f>IF($K831="", "", SUMIF('Drinks List'!EP$11:EP$1010, $K831, 'Drinks List'!EO$11:EO$1010))</f>
        <v/>
      </c>
      <c r="BL831" s="21"/>
      <c r="BM831" s="59" t="str">
        <f>IF($K831="", "", SUMIF('Drinks List'!ER$11:ER$1010, $K831, 'Drinks List'!EQ$11:EQ$1010))</f>
        <v/>
      </c>
      <c r="BN831" s="21"/>
      <c r="BO831" s="65" t="str">
        <f>IF($K831="", "", SUMIF('Drinks List'!ET$11:ET$1010, $K831, 'Drinks List'!ES$11:ES$1010))</f>
        <v/>
      </c>
      <c r="BQ831" s="120" t="str">
        <f t="shared" si="253"/>
        <v/>
      </c>
      <c r="BR831" s="62" t="str">
        <f t="shared" si="254"/>
        <v/>
      </c>
      <c r="BS831" s="76" t="str">
        <f>IF(BQ831="", "", COUNTIF(BQ$11:BQ$1010, "&gt;"&amp;BQ831)+1+COUNTIF(BQ$11:BQ831, BQ831)-1)</f>
        <v/>
      </c>
      <c r="BT831" s="76" t="str">
        <f>IF(BR831="", "", COUNTIF(BR$11:BR$1010, "&lt;"&amp;BR831)+1+COUNTIF(BR$11:BR831, BR831)-1)</f>
        <v/>
      </c>
      <c r="BV831" s="76" t="str">
        <f t="shared" si="255"/>
        <v/>
      </c>
      <c r="BW831" s="124" t="str">
        <f t="shared" si="256"/>
        <v/>
      </c>
      <c r="BX831" s="115" t="str">
        <f t="shared" si="257"/>
        <v/>
      </c>
      <c r="BY831" s="125" t="str">
        <f t="shared" si="258"/>
        <v/>
      </c>
      <c r="CA831" s="106" t="str">
        <f t="shared" si="259"/>
        <v/>
      </c>
      <c r="CB831" s="22" t="str">
        <f t="shared" si="260"/>
        <v/>
      </c>
      <c r="CD831" s="76" t="str">
        <f>IF($J831="", "", IF($BV831=0, "", COUNTIF($J$11:$J$1010, "&lt;"&amp;$J831)+1+COUNTIF($J$11:$J831, $J831)-1))</f>
        <v/>
      </c>
    </row>
    <row r="832" spans="1:82" x14ac:dyDescent="0.25">
      <c r="A832" s="31"/>
      <c r="B832" s="19" t="str">
        <f t="shared" si="241"/>
        <v/>
      </c>
      <c r="C832" s="20" t="str">
        <f t="shared" si="242"/>
        <v/>
      </c>
      <c r="D832" s="29" t="str">
        <f t="shared" si="243"/>
        <v/>
      </c>
      <c r="E832" s="22" t="str">
        <f t="shared" si="244"/>
        <v/>
      </c>
      <c r="F832" s="31"/>
      <c r="G832" s="301"/>
      <c r="H832" s="302"/>
      <c r="I832" s="303"/>
      <c r="J832" s="304"/>
      <c r="K832" s="283"/>
      <c r="L832" s="305"/>
      <c r="M832" s="285"/>
      <c r="N832" s="287"/>
      <c r="O832" s="31"/>
      <c r="P832" s="19" t="str">
        <f t="shared" si="245"/>
        <v/>
      </c>
      <c r="Q832" s="20" t="str">
        <f t="shared" si="246"/>
        <v/>
      </c>
      <c r="R832" s="29" t="str">
        <f t="shared" si="247"/>
        <v/>
      </c>
      <c r="S832" s="22" t="str">
        <f t="shared" si="248"/>
        <v/>
      </c>
      <c r="T832" s="31"/>
      <c r="U832" s="69" t="str">
        <f t="shared" si="249"/>
        <v/>
      </c>
      <c r="V832" s="31"/>
      <c r="X832" s="76" t="str">
        <f t="shared" si="250"/>
        <v/>
      </c>
      <c r="Z832" s="76" t="str">
        <f t="shared" si="251"/>
        <v/>
      </c>
      <c r="AA832" s="76" t="str">
        <f t="shared" si="252"/>
        <v/>
      </c>
      <c r="AC832" s="19" t="str">
        <f>IF($K832="", "", SUMIF('Drinks List'!DH$11:DH$1010, $K832, 'Drinks List'!DG$11:DG$1010))</f>
        <v/>
      </c>
      <c r="AD832" s="21"/>
      <c r="AE832" s="59" t="str">
        <f>IF($K832="", "", SUMIF('Drinks List'!DJ$11:DJ$1010, $K832, 'Drinks List'!DI$11:DI$1010))</f>
        <v/>
      </c>
      <c r="AF832" s="21"/>
      <c r="AG832" s="59" t="str">
        <f>IF($K832="", "", SUMIF('Drinks List'!DL$11:DL$1010, $K832, 'Drinks List'!DK$11:DK$1010))</f>
        <v/>
      </c>
      <c r="AH832" s="21"/>
      <c r="AI832" s="59" t="str">
        <f>IF($K832="", "", SUMIF('Drinks List'!DN$11:DN$1010, $K832, 'Drinks List'!DM$11:DM$1010))</f>
        <v/>
      </c>
      <c r="AJ832" s="21"/>
      <c r="AK832" s="59" t="str">
        <f>IF($K832="", "", SUMIF('Drinks List'!DP$11:DP$1010, $K832, 'Drinks List'!DO$11:DO$1010))</f>
        <v/>
      </c>
      <c r="AL832" s="21"/>
      <c r="AM832" s="59" t="str">
        <f>IF($K832="", "", SUMIF('Drinks List'!DR$11:DR$1010, $K832, 'Drinks List'!DQ$11:DQ$1010))</f>
        <v/>
      </c>
      <c r="AN832" s="21"/>
      <c r="AO832" s="59" t="str">
        <f>IF($K832="", "", SUMIF('Drinks List'!DT$11:DT$1010, $K832, 'Drinks List'!DS$11:DS$1010))</f>
        <v/>
      </c>
      <c r="AP832" s="21"/>
      <c r="AQ832" s="59" t="str">
        <f>IF($K832="", "", SUMIF('Drinks List'!DV$11:DV$1010, $K832, 'Drinks List'!DU$11:DU$1010))</f>
        <v/>
      </c>
      <c r="AR832" s="21"/>
      <c r="AS832" s="59" t="str">
        <f>IF($K832="", "", SUMIF('Drinks List'!DX$11:DX$1010, $K832, 'Drinks List'!DW$11:DW$1010))</f>
        <v/>
      </c>
      <c r="AT832" s="21"/>
      <c r="AU832" s="59" t="str">
        <f>IF($K832="", "", SUMIF('Drinks List'!DZ$11:DZ$1010, $K832, 'Drinks List'!DY$11:DY$1010))</f>
        <v/>
      </c>
      <c r="AV832" s="21"/>
      <c r="AW832" s="59" t="str">
        <f>IF($K832="", "", SUMIF('Drinks List'!EB$11:EB$1010, $K832, 'Drinks List'!EA$11:EA$1010))</f>
        <v/>
      </c>
      <c r="AX832" s="21"/>
      <c r="AY832" s="59" t="str">
        <f>IF($K832="", "", SUMIF('Drinks List'!ED$11:ED$1010, $K832, 'Drinks List'!EC$11:EC$1010))</f>
        <v/>
      </c>
      <c r="AZ832" s="21"/>
      <c r="BA832" s="59" t="str">
        <f>IF($K832="", "", SUMIF('Drinks List'!EF$11:EF$1010, $K832, 'Drinks List'!EE$11:EE$1010))</f>
        <v/>
      </c>
      <c r="BB832" s="21"/>
      <c r="BC832" s="59" t="str">
        <f>IF($K832="", "", SUMIF('Drinks List'!EH$11:EH$1010, $K832, 'Drinks List'!EG$11:EG$1010))</f>
        <v/>
      </c>
      <c r="BD832" s="21"/>
      <c r="BE832" s="59" t="str">
        <f>IF($K832="", "", SUMIF('Drinks List'!EJ$11:EJ$1010, $K832, 'Drinks List'!EI$11:EI$1010))</f>
        <v/>
      </c>
      <c r="BF832" s="21"/>
      <c r="BG832" s="59" t="str">
        <f>IF($K832="", "", SUMIF('Drinks List'!EL$11:EL$1010, $K832, 'Drinks List'!EK$11:EK$1010))</f>
        <v/>
      </c>
      <c r="BH832" s="21"/>
      <c r="BI832" s="59" t="str">
        <f>IF($K832="", "", SUMIF('Drinks List'!EN$11:EN$1010, $K832, 'Drinks List'!EM$11:EM$1010))</f>
        <v/>
      </c>
      <c r="BJ832" s="21"/>
      <c r="BK832" s="59" t="str">
        <f>IF($K832="", "", SUMIF('Drinks List'!EP$11:EP$1010, $K832, 'Drinks List'!EO$11:EO$1010))</f>
        <v/>
      </c>
      <c r="BL832" s="21"/>
      <c r="BM832" s="59" t="str">
        <f>IF($K832="", "", SUMIF('Drinks List'!ER$11:ER$1010, $K832, 'Drinks List'!EQ$11:EQ$1010))</f>
        <v/>
      </c>
      <c r="BN832" s="21"/>
      <c r="BO832" s="65" t="str">
        <f>IF($K832="", "", SUMIF('Drinks List'!ET$11:ET$1010, $K832, 'Drinks List'!ES$11:ES$1010))</f>
        <v/>
      </c>
      <c r="BQ832" s="120" t="str">
        <f t="shared" si="253"/>
        <v/>
      </c>
      <c r="BR832" s="62" t="str">
        <f t="shared" si="254"/>
        <v/>
      </c>
      <c r="BS832" s="76" t="str">
        <f>IF(BQ832="", "", COUNTIF(BQ$11:BQ$1010, "&gt;"&amp;BQ832)+1+COUNTIF(BQ$11:BQ832, BQ832)-1)</f>
        <v/>
      </c>
      <c r="BT832" s="76" t="str">
        <f>IF(BR832="", "", COUNTIF(BR$11:BR$1010, "&lt;"&amp;BR832)+1+COUNTIF(BR$11:BR832, BR832)-1)</f>
        <v/>
      </c>
      <c r="BV832" s="76" t="str">
        <f t="shared" si="255"/>
        <v/>
      </c>
      <c r="BW832" s="124" t="str">
        <f t="shared" si="256"/>
        <v/>
      </c>
      <c r="BX832" s="115" t="str">
        <f t="shared" si="257"/>
        <v/>
      </c>
      <c r="BY832" s="125" t="str">
        <f t="shared" si="258"/>
        <v/>
      </c>
      <c r="CA832" s="106" t="str">
        <f t="shared" si="259"/>
        <v/>
      </c>
      <c r="CB832" s="22" t="str">
        <f t="shared" si="260"/>
        <v/>
      </c>
      <c r="CD832" s="76" t="str">
        <f>IF($J832="", "", IF($BV832=0, "", COUNTIF($J$11:$J$1010, "&lt;"&amp;$J832)+1+COUNTIF($J$11:$J832, $J832)-1))</f>
        <v/>
      </c>
    </row>
    <row r="833" spans="1:82" x14ac:dyDescent="0.25">
      <c r="A833" s="31"/>
      <c r="B833" s="19" t="str">
        <f t="shared" si="241"/>
        <v/>
      </c>
      <c r="C833" s="20" t="str">
        <f t="shared" si="242"/>
        <v/>
      </c>
      <c r="D833" s="29" t="str">
        <f t="shared" si="243"/>
        <v/>
      </c>
      <c r="E833" s="22" t="str">
        <f t="shared" si="244"/>
        <v/>
      </c>
      <c r="F833" s="31"/>
      <c r="G833" s="301"/>
      <c r="H833" s="302"/>
      <c r="I833" s="303"/>
      <c r="J833" s="304"/>
      <c r="K833" s="283"/>
      <c r="L833" s="305"/>
      <c r="M833" s="285"/>
      <c r="N833" s="287"/>
      <c r="O833" s="31"/>
      <c r="P833" s="19" t="str">
        <f t="shared" si="245"/>
        <v/>
      </c>
      <c r="Q833" s="20" t="str">
        <f t="shared" si="246"/>
        <v/>
      </c>
      <c r="R833" s="29" t="str">
        <f t="shared" si="247"/>
        <v/>
      </c>
      <c r="S833" s="22" t="str">
        <f t="shared" si="248"/>
        <v/>
      </c>
      <c r="T833" s="31"/>
      <c r="U833" s="69" t="str">
        <f t="shared" si="249"/>
        <v/>
      </c>
      <c r="V833" s="31"/>
      <c r="X833" s="76" t="str">
        <f t="shared" si="250"/>
        <v/>
      </c>
      <c r="Z833" s="76" t="str">
        <f t="shared" si="251"/>
        <v/>
      </c>
      <c r="AA833" s="76" t="str">
        <f t="shared" si="252"/>
        <v/>
      </c>
      <c r="AC833" s="19" t="str">
        <f>IF($K833="", "", SUMIF('Drinks List'!DH$11:DH$1010, $K833, 'Drinks List'!DG$11:DG$1010))</f>
        <v/>
      </c>
      <c r="AD833" s="21"/>
      <c r="AE833" s="59" t="str">
        <f>IF($K833="", "", SUMIF('Drinks List'!DJ$11:DJ$1010, $K833, 'Drinks List'!DI$11:DI$1010))</f>
        <v/>
      </c>
      <c r="AF833" s="21"/>
      <c r="AG833" s="59" t="str">
        <f>IF($K833="", "", SUMIF('Drinks List'!DL$11:DL$1010, $K833, 'Drinks List'!DK$11:DK$1010))</f>
        <v/>
      </c>
      <c r="AH833" s="21"/>
      <c r="AI833" s="59" t="str">
        <f>IF($K833="", "", SUMIF('Drinks List'!DN$11:DN$1010, $K833, 'Drinks List'!DM$11:DM$1010))</f>
        <v/>
      </c>
      <c r="AJ833" s="21"/>
      <c r="AK833" s="59" t="str">
        <f>IF($K833="", "", SUMIF('Drinks List'!DP$11:DP$1010, $K833, 'Drinks List'!DO$11:DO$1010))</f>
        <v/>
      </c>
      <c r="AL833" s="21"/>
      <c r="AM833" s="59" t="str">
        <f>IF($K833="", "", SUMIF('Drinks List'!DR$11:DR$1010, $K833, 'Drinks List'!DQ$11:DQ$1010))</f>
        <v/>
      </c>
      <c r="AN833" s="21"/>
      <c r="AO833" s="59" t="str">
        <f>IF($K833="", "", SUMIF('Drinks List'!DT$11:DT$1010, $K833, 'Drinks List'!DS$11:DS$1010))</f>
        <v/>
      </c>
      <c r="AP833" s="21"/>
      <c r="AQ833" s="59" t="str">
        <f>IF($K833="", "", SUMIF('Drinks List'!DV$11:DV$1010, $K833, 'Drinks List'!DU$11:DU$1010))</f>
        <v/>
      </c>
      <c r="AR833" s="21"/>
      <c r="AS833" s="59" t="str">
        <f>IF($K833="", "", SUMIF('Drinks List'!DX$11:DX$1010, $K833, 'Drinks List'!DW$11:DW$1010))</f>
        <v/>
      </c>
      <c r="AT833" s="21"/>
      <c r="AU833" s="59" t="str">
        <f>IF($K833="", "", SUMIF('Drinks List'!DZ$11:DZ$1010, $K833, 'Drinks List'!DY$11:DY$1010))</f>
        <v/>
      </c>
      <c r="AV833" s="21"/>
      <c r="AW833" s="59" t="str">
        <f>IF($K833="", "", SUMIF('Drinks List'!EB$11:EB$1010, $K833, 'Drinks List'!EA$11:EA$1010))</f>
        <v/>
      </c>
      <c r="AX833" s="21"/>
      <c r="AY833" s="59" t="str">
        <f>IF($K833="", "", SUMIF('Drinks List'!ED$11:ED$1010, $K833, 'Drinks List'!EC$11:EC$1010))</f>
        <v/>
      </c>
      <c r="AZ833" s="21"/>
      <c r="BA833" s="59" t="str">
        <f>IF($K833="", "", SUMIF('Drinks List'!EF$11:EF$1010, $K833, 'Drinks List'!EE$11:EE$1010))</f>
        <v/>
      </c>
      <c r="BB833" s="21"/>
      <c r="BC833" s="59" t="str">
        <f>IF($K833="", "", SUMIF('Drinks List'!EH$11:EH$1010, $K833, 'Drinks List'!EG$11:EG$1010))</f>
        <v/>
      </c>
      <c r="BD833" s="21"/>
      <c r="BE833" s="59" t="str">
        <f>IF($K833="", "", SUMIF('Drinks List'!EJ$11:EJ$1010, $K833, 'Drinks List'!EI$11:EI$1010))</f>
        <v/>
      </c>
      <c r="BF833" s="21"/>
      <c r="BG833" s="59" t="str">
        <f>IF($K833="", "", SUMIF('Drinks List'!EL$11:EL$1010, $K833, 'Drinks List'!EK$11:EK$1010))</f>
        <v/>
      </c>
      <c r="BH833" s="21"/>
      <c r="BI833" s="59" t="str">
        <f>IF($K833="", "", SUMIF('Drinks List'!EN$11:EN$1010, $K833, 'Drinks List'!EM$11:EM$1010))</f>
        <v/>
      </c>
      <c r="BJ833" s="21"/>
      <c r="BK833" s="59" t="str">
        <f>IF($K833="", "", SUMIF('Drinks List'!EP$11:EP$1010, $K833, 'Drinks List'!EO$11:EO$1010))</f>
        <v/>
      </c>
      <c r="BL833" s="21"/>
      <c r="BM833" s="59" t="str">
        <f>IF($K833="", "", SUMIF('Drinks List'!ER$11:ER$1010, $K833, 'Drinks List'!EQ$11:EQ$1010))</f>
        <v/>
      </c>
      <c r="BN833" s="21"/>
      <c r="BO833" s="65" t="str">
        <f>IF($K833="", "", SUMIF('Drinks List'!ET$11:ET$1010, $K833, 'Drinks List'!ES$11:ES$1010))</f>
        <v/>
      </c>
      <c r="BQ833" s="120" t="str">
        <f t="shared" si="253"/>
        <v/>
      </c>
      <c r="BR833" s="62" t="str">
        <f t="shared" si="254"/>
        <v/>
      </c>
      <c r="BS833" s="76" t="str">
        <f>IF(BQ833="", "", COUNTIF(BQ$11:BQ$1010, "&gt;"&amp;BQ833)+1+COUNTIF(BQ$11:BQ833, BQ833)-1)</f>
        <v/>
      </c>
      <c r="BT833" s="76" t="str">
        <f>IF(BR833="", "", COUNTIF(BR$11:BR$1010, "&lt;"&amp;BR833)+1+COUNTIF(BR$11:BR833, BR833)-1)</f>
        <v/>
      </c>
      <c r="BV833" s="76" t="str">
        <f t="shared" si="255"/>
        <v/>
      </c>
      <c r="BW833" s="124" t="str">
        <f t="shared" si="256"/>
        <v/>
      </c>
      <c r="BX833" s="115" t="str">
        <f t="shared" si="257"/>
        <v/>
      </c>
      <c r="BY833" s="125" t="str">
        <f t="shared" si="258"/>
        <v/>
      </c>
      <c r="CA833" s="106" t="str">
        <f t="shared" si="259"/>
        <v/>
      </c>
      <c r="CB833" s="22" t="str">
        <f t="shared" si="260"/>
        <v/>
      </c>
      <c r="CD833" s="76" t="str">
        <f>IF($J833="", "", IF($BV833=0, "", COUNTIF($J$11:$J$1010, "&lt;"&amp;$J833)+1+COUNTIF($J$11:$J833, $J833)-1))</f>
        <v/>
      </c>
    </row>
    <row r="834" spans="1:82" x14ac:dyDescent="0.25">
      <c r="A834" s="31"/>
      <c r="B834" s="19" t="str">
        <f t="shared" si="241"/>
        <v/>
      </c>
      <c r="C834" s="20" t="str">
        <f t="shared" si="242"/>
        <v/>
      </c>
      <c r="D834" s="29" t="str">
        <f t="shared" si="243"/>
        <v/>
      </c>
      <c r="E834" s="22" t="str">
        <f t="shared" si="244"/>
        <v/>
      </c>
      <c r="F834" s="31"/>
      <c r="G834" s="301"/>
      <c r="H834" s="302"/>
      <c r="I834" s="303"/>
      <c r="J834" s="304"/>
      <c r="K834" s="283"/>
      <c r="L834" s="305"/>
      <c r="M834" s="285"/>
      <c r="N834" s="287"/>
      <c r="O834" s="31"/>
      <c r="P834" s="19" t="str">
        <f t="shared" si="245"/>
        <v/>
      </c>
      <c r="Q834" s="20" t="str">
        <f t="shared" si="246"/>
        <v/>
      </c>
      <c r="R834" s="29" t="str">
        <f t="shared" si="247"/>
        <v/>
      </c>
      <c r="S834" s="22" t="str">
        <f t="shared" si="248"/>
        <v/>
      </c>
      <c r="T834" s="31"/>
      <c r="U834" s="69" t="str">
        <f t="shared" si="249"/>
        <v/>
      </c>
      <c r="V834" s="31"/>
      <c r="X834" s="76" t="str">
        <f t="shared" si="250"/>
        <v/>
      </c>
      <c r="Z834" s="76" t="str">
        <f t="shared" si="251"/>
        <v/>
      </c>
      <c r="AA834" s="76" t="str">
        <f t="shared" si="252"/>
        <v/>
      </c>
      <c r="AC834" s="19" t="str">
        <f>IF($K834="", "", SUMIF('Drinks List'!DH$11:DH$1010, $K834, 'Drinks List'!DG$11:DG$1010))</f>
        <v/>
      </c>
      <c r="AD834" s="21"/>
      <c r="AE834" s="59" t="str">
        <f>IF($K834="", "", SUMIF('Drinks List'!DJ$11:DJ$1010, $K834, 'Drinks List'!DI$11:DI$1010))</f>
        <v/>
      </c>
      <c r="AF834" s="21"/>
      <c r="AG834" s="59" t="str">
        <f>IF($K834="", "", SUMIF('Drinks List'!DL$11:DL$1010, $K834, 'Drinks List'!DK$11:DK$1010))</f>
        <v/>
      </c>
      <c r="AH834" s="21"/>
      <c r="AI834" s="59" t="str">
        <f>IF($K834="", "", SUMIF('Drinks List'!DN$11:DN$1010, $K834, 'Drinks List'!DM$11:DM$1010))</f>
        <v/>
      </c>
      <c r="AJ834" s="21"/>
      <c r="AK834" s="59" t="str">
        <f>IF($K834="", "", SUMIF('Drinks List'!DP$11:DP$1010, $K834, 'Drinks List'!DO$11:DO$1010))</f>
        <v/>
      </c>
      <c r="AL834" s="21"/>
      <c r="AM834" s="59" t="str">
        <f>IF($K834="", "", SUMIF('Drinks List'!DR$11:DR$1010, $K834, 'Drinks List'!DQ$11:DQ$1010))</f>
        <v/>
      </c>
      <c r="AN834" s="21"/>
      <c r="AO834" s="59" t="str">
        <f>IF($K834="", "", SUMIF('Drinks List'!DT$11:DT$1010, $K834, 'Drinks List'!DS$11:DS$1010))</f>
        <v/>
      </c>
      <c r="AP834" s="21"/>
      <c r="AQ834" s="59" t="str">
        <f>IF($K834="", "", SUMIF('Drinks List'!DV$11:DV$1010, $K834, 'Drinks List'!DU$11:DU$1010))</f>
        <v/>
      </c>
      <c r="AR834" s="21"/>
      <c r="AS834" s="59" t="str">
        <f>IF($K834="", "", SUMIF('Drinks List'!DX$11:DX$1010, $K834, 'Drinks List'!DW$11:DW$1010))</f>
        <v/>
      </c>
      <c r="AT834" s="21"/>
      <c r="AU834" s="59" t="str">
        <f>IF($K834="", "", SUMIF('Drinks List'!DZ$11:DZ$1010, $K834, 'Drinks List'!DY$11:DY$1010))</f>
        <v/>
      </c>
      <c r="AV834" s="21"/>
      <c r="AW834" s="59" t="str">
        <f>IF($K834="", "", SUMIF('Drinks List'!EB$11:EB$1010, $K834, 'Drinks List'!EA$11:EA$1010))</f>
        <v/>
      </c>
      <c r="AX834" s="21"/>
      <c r="AY834" s="59" t="str">
        <f>IF($K834="", "", SUMIF('Drinks List'!ED$11:ED$1010, $K834, 'Drinks List'!EC$11:EC$1010))</f>
        <v/>
      </c>
      <c r="AZ834" s="21"/>
      <c r="BA834" s="59" t="str">
        <f>IF($K834="", "", SUMIF('Drinks List'!EF$11:EF$1010, $K834, 'Drinks List'!EE$11:EE$1010))</f>
        <v/>
      </c>
      <c r="BB834" s="21"/>
      <c r="BC834" s="59" t="str">
        <f>IF($K834="", "", SUMIF('Drinks List'!EH$11:EH$1010, $K834, 'Drinks List'!EG$11:EG$1010))</f>
        <v/>
      </c>
      <c r="BD834" s="21"/>
      <c r="BE834" s="59" t="str">
        <f>IF($K834="", "", SUMIF('Drinks List'!EJ$11:EJ$1010, $K834, 'Drinks List'!EI$11:EI$1010))</f>
        <v/>
      </c>
      <c r="BF834" s="21"/>
      <c r="BG834" s="59" t="str">
        <f>IF($K834="", "", SUMIF('Drinks List'!EL$11:EL$1010, $K834, 'Drinks List'!EK$11:EK$1010))</f>
        <v/>
      </c>
      <c r="BH834" s="21"/>
      <c r="BI834" s="59" t="str">
        <f>IF($K834="", "", SUMIF('Drinks List'!EN$11:EN$1010, $K834, 'Drinks List'!EM$11:EM$1010))</f>
        <v/>
      </c>
      <c r="BJ834" s="21"/>
      <c r="BK834" s="59" t="str">
        <f>IF($K834="", "", SUMIF('Drinks List'!EP$11:EP$1010, $K834, 'Drinks List'!EO$11:EO$1010))</f>
        <v/>
      </c>
      <c r="BL834" s="21"/>
      <c r="BM834" s="59" t="str">
        <f>IF($K834="", "", SUMIF('Drinks List'!ER$11:ER$1010, $K834, 'Drinks List'!EQ$11:EQ$1010))</f>
        <v/>
      </c>
      <c r="BN834" s="21"/>
      <c r="BO834" s="65" t="str">
        <f>IF($K834="", "", SUMIF('Drinks List'!ET$11:ET$1010, $K834, 'Drinks List'!ES$11:ES$1010))</f>
        <v/>
      </c>
      <c r="BQ834" s="120" t="str">
        <f t="shared" si="253"/>
        <v/>
      </c>
      <c r="BR834" s="62" t="str">
        <f t="shared" si="254"/>
        <v/>
      </c>
      <c r="BS834" s="76" t="str">
        <f>IF(BQ834="", "", COUNTIF(BQ$11:BQ$1010, "&gt;"&amp;BQ834)+1+COUNTIF(BQ$11:BQ834, BQ834)-1)</f>
        <v/>
      </c>
      <c r="BT834" s="76" t="str">
        <f>IF(BR834="", "", COUNTIF(BR$11:BR$1010, "&lt;"&amp;BR834)+1+COUNTIF(BR$11:BR834, BR834)-1)</f>
        <v/>
      </c>
      <c r="BV834" s="76" t="str">
        <f t="shared" si="255"/>
        <v/>
      </c>
      <c r="BW834" s="124" t="str">
        <f t="shared" si="256"/>
        <v/>
      </c>
      <c r="BX834" s="115" t="str">
        <f t="shared" si="257"/>
        <v/>
      </c>
      <c r="BY834" s="125" t="str">
        <f t="shared" si="258"/>
        <v/>
      </c>
      <c r="CA834" s="106" t="str">
        <f t="shared" si="259"/>
        <v/>
      </c>
      <c r="CB834" s="22" t="str">
        <f t="shared" si="260"/>
        <v/>
      </c>
      <c r="CD834" s="76" t="str">
        <f>IF($J834="", "", IF($BV834=0, "", COUNTIF($J$11:$J$1010, "&lt;"&amp;$J834)+1+COUNTIF($J$11:$J834, $J834)-1))</f>
        <v/>
      </c>
    </row>
    <row r="835" spans="1:82" x14ac:dyDescent="0.25">
      <c r="A835" s="31"/>
      <c r="B835" s="19" t="str">
        <f t="shared" si="241"/>
        <v/>
      </c>
      <c r="C835" s="20" t="str">
        <f t="shared" si="242"/>
        <v/>
      </c>
      <c r="D835" s="29" t="str">
        <f t="shared" si="243"/>
        <v/>
      </c>
      <c r="E835" s="22" t="str">
        <f t="shared" si="244"/>
        <v/>
      </c>
      <c r="F835" s="31"/>
      <c r="G835" s="301"/>
      <c r="H835" s="302"/>
      <c r="I835" s="303"/>
      <c r="J835" s="304"/>
      <c r="K835" s="283"/>
      <c r="L835" s="305"/>
      <c r="M835" s="285"/>
      <c r="N835" s="287"/>
      <c r="O835" s="31"/>
      <c r="P835" s="19" t="str">
        <f t="shared" si="245"/>
        <v/>
      </c>
      <c r="Q835" s="20" t="str">
        <f t="shared" si="246"/>
        <v/>
      </c>
      <c r="R835" s="29" t="str">
        <f t="shared" si="247"/>
        <v/>
      </c>
      <c r="S835" s="22" t="str">
        <f t="shared" si="248"/>
        <v/>
      </c>
      <c r="T835" s="31"/>
      <c r="U835" s="69" t="str">
        <f t="shared" si="249"/>
        <v/>
      </c>
      <c r="V835" s="31"/>
      <c r="X835" s="76" t="str">
        <f t="shared" si="250"/>
        <v/>
      </c>
      <c r="Z835" s="76" t="str">
        <f t="shared" si="251"/>
        <v/>
      </c>
      <c r="AA835" s="76" t="str">
        <f t="shared" si="252"/>
        <v/>
      </c>
      <c r="AC835" s="19" t="str">
        <f>IF($K835="", "", SUMIF('Drinks List'!DH$11:DH$1010, $K835, 'Drinks List'!DG$11:DG$1010))</f>
        <v/>
      </c>
      <c r="AD835" s="21"/>
      <c r="AE835" s="59" t="str">
        <f>IF($K835="", "", SUMIF('Drinks List'!DJ$11:DJ$1010, $K835, 'Drinks List'!DI$11:DI$1010))</f>
        <v/>
      </c>
      <c r="AF835" s="21"/>
      <c r="AG835" s="59" t="str">
        <f>IF($K835="", "", SUMIF('Drinks List'!DL$11:DL$1010, $K835, 'Drinks List'!DK$11:DK$1010))</f>
        <v/>
      </c>
      <c r="AH835" s="21"/>
      <c r="AI835" s="59" t="str">
        <f>IF($K835="", "", SUMIF('Drinks List'!DN$11:DN$1010, $K835, 'Drinks List'!DM$11:DM$1010))</f>
        <v/>
      </c>
      <c r="AJ835" s="21"/>
      <c r="AK835" s="59" t="str">
        <f>IF($K835="", "", SUMIF('Drinks List'!DP$11:DP$1010, $K835, 'Drinks List'!DO$11:DO$1010))</f>
        <v/>
      </c>
      <c r="AL835" s="21"/>
      <c r="AM835" s="59" t="str">
        <f>IF($K835="", "", SUMIF('Drinks List'!DR$11:DR$1010, $K835, 'Drinks List'!DQ$11:DQ$1010))</f>
        <v/>
      </c>
      <c r="AN835" s="21"/>
      <c r="AO835" s="59" t="str">
        <f>IF($K835="", "", SUMIF('Drinks List'!DT$11:DT$1010, $K835, 'Drinks List'!DS$11:DS$1010))</f>
        <v/>
      </c>
      <c r="AP835" s="21"/>
      <c r="AQ835" s="59" t="str">
        <f>IF($K835="", "", SUMIF('Drinks List'!DV$11:DV$1010, $K835, 'Drinks List'!DU$11:DU$1010))</f>
        <v/>
      </c>
      <c r="AR835" s="21"/>
      <c r="AS835" s="59" t="str">
        <f>IF($K835="", "", SUMIF('Drinks List'!DX$11:DX$1010, $K835, 'Drinks List'!DW$11:DW$1010))</f>
        <v/>
      </c>
      <c r="AT835" s="21"/>
      <c r="AU835" s="59" t="str">
        <f>IF($K835="", "", SUMIF('Drinks List'!DZ$11:DZ$1010, $K835, 'Drinks List'!DY$11:DY$1010))</f>
        <v/>
      </c>
      <c r="AV835" s="21"/>
      <c r="AW835" s="59" t="str">
        <f>IF($K835="", "", SUMIF('Drinks List'!EB$11:EB$1010, $K835, 'Drinks List'!EA$11:EA$1010))</f>
        <v/>
      </c>
      <c r="AX835" s="21"/>
      <c r="AY835" s="59" t="str">
        <f>IF($K835="", "", SUMIF('Drinks List'!ED$11:ED$1010, $K835, 'Drinks List'!EC$11:EC$1010))</f>
        <v/>
      </c>
      <c r="AZ835" s="21"/>
      <c r="BA835" s="59" t="str">
        <f>IF($K835="", "", SUMIF('Drinks List'!EF$11:EF$1010, $K835, 'Drinks List'!EE$11:EE$1010))</f>
        <v/>
      </c>
      <c r="BB835" s="21"/>
      <c r="BC835" s="59" t="str">
        <f>IF($K835="", "", SUMIF('Drinks List'!EH$11:EH$1010, $K835, 'Drinks List'!EG$11:EG$1010))</f>
        <v/>
      </c>
      <c r="BD835" s="21"/>
      <c r="BE835" s="59" t="str">
        <f>IF($K835="", "", SUMIF('Drinks List'!EJ$11:EJ$1010, $K835, 'Drinks List'!EI$11:EI$1010))</f>
        <v/>
      </c>
      <c r="BF835" s="21"/>
      <c r="BG835" s="59" t="str">
        <f>IF($K835="", "", SUMIF('Drinks List'!EL$11:EL$1010, $K835, 'Drinks List'!EK$11:EK$1010))</f>
        <v/>
      </c>
      <c r="BH835" s="21"/>
      <c r="BI835" s="59" t="str">
        <f>IF($K835="", "", SUMIF('Drinks List'!EN$11:EN$1010, $K835, 'Drinks List'!EM$11:EM$1010))</f>
        <v/>
      </c>
      <c r="BJ835" s="21"/>
      <c r="BK835" s="59" t="str">
        <f>IF($K835="", "", SUMIF('Drinks List'!EP$11:EP$1010, $K835, 'Drinks List'!EO$11:EO$1010))</f>
        <v/>
      </c>
      <c r="BL835" s="21"/>
      <c r="BM835" s="59" t="str">
        <f>IF($K835="", "", SUMIF('Drinks List'!ER$11:ER$1010, $K835, 'Drinks List'!EQ$11:EQ$1010))</f>
        <v/>
      </c>
      <c r="BN835" s="21"/>
      <c r="BO835" s="65" t="str">
        <f>IF($K835="", "", SUMIF('Drinks List'!ET$11:ET$1010, $K835, 'Drinks List'!ES$11:ES$1010))</f>
        <v/>
      </c>
      <c r="BQ835" s="120" t="str">
        <f t="shared" si="253"/>
        <v/>
      </c>
      <c r="BR835" s="62" t="str">
        <f t="shared" si="254"/>
        <v/>
      </c>
      <c r="BS835" s="76" t="str">
        <f>IF(BQ835="", "", COUNTIF(BQ$11:BQ$1010, "&gt;"&amp;BQ835)+1+COUNTIF(BQ$11:BQ835, BQ835)-1)</f>
        <v/>
      </c>
      <c r="BT835" s="76" t="str">
        <f>IF(BR835="", "", COUNTIF(BR$11:BR$1010, "&lt;"&amp;BR835)+1+COUNTIF(BR$11:BR835, BR835)-1)</f>
        <v/>
      </c>
      <c r="BV835" s="76" t="str">
        <f t="shared" si="255"/>
        <v/>
      </c>
      <c r="BW835" s="124" t="str">
        <f t="shared" si="256"/>
        <v/>
      </c>
      <c r="BX835" s="115" t="str">
        <f t="shared" si="257"/>
        <v/>
      </c>
      <c r="BY835" s="125" t="str">
        <f t="shared" si="258"/>
        <v/>
      </c>
      <c r="CA835" s="106" t="str">
        <f t="shared" si="259"/>
        <v/>
      </c>
      <c r="CB835" s="22" t="str">
        <f t="shared" si="260"/>
        <v/>
      </c>
      <c r="CD835" s="76" t="str">
        <f>IF($J835="", "", IF($BV835=0, "", COUNTIF($J$11:$J$1010, "&lt;"&amp;$J835)+1+COUNTIF($J$11:$J835, $J835)-1))</f>
        <v/>
      </c>
    </row>
    <row r="836" spans="1:82" x14ac:dyDescent="0.25">
      <c r="A836" s="31"/>
      <c r="B836" s="19" t="str">
        <f t="shared" si="241"/>
        <v/>
      </c>
      <c r="C836" s="20" t="str">
        <f t="shared" si="242"/>
        <v/>
      </c>
      <c r="D836" s="29" t="str">
        <f t="shared" si="243"/>
        <v/>
      </c>
      <c r="E836" s="22" t="str">
        <f t="shared" si="244"/>
        <v/>
      </c>
      <c r="F836" s="31"/>
      <c r="G836" s="301"/>
      <c r="H836" s="302"/>
      <c r="I836" s="303"/>
      <c r="J836" s="304"/>
      <c r="K836" s="283"/>
      <c r="L836" s="305"/>
      <c r="M836" s="285"/>
      <c r="N836" s="287"/>
      <c r="O836" s="31"/>
      <c r="P836" s="19" t="str">
        <f t="shared" si="245"/>
        <v/>
      </c>
      <c r="Q836" s="20" t="str">
        <f t="shared" si="246"/>
        <v/>
      </c>
      <c r="R836" s="29" t="str">
        <f t="shared" si="247"/>
        <v/>
      </c>
      <c r="S836" s="22" t="str">
        <f t="shared" si="248"/>
        <v/>
      </c>
      <c r="T836" s="31"/>
      <c r="U836" s="69" t="str">
        <f t="shared" si="249"/>
        <v/>
      </c>
      <c r="V836" s="31"/>
      <c r="X836" s="76" t="str">
        <f t="shared" si="250"/>
        <v/>
      </c>
      <c r="Z836" s="76" t="str">
        <f t="shared" si="251"/>
        <v/>
      </c>
      <c r="AA836" s="76" t="str">
        <f t="shared" si="252"/>
        <v/>
      </c>
      <c r="AC836" s="19" t="str">
        <f>IF($K836="", "", SUMIF('Drinks List'!DH$11:DH$1010, $K836, 'Drinks List'!DG$11:DG$1010))</f>
        <v/>
      </c>
      <c r="AD836" s="21"/>
      <c r="AE836" s="59" t="str">
        <f>IF($K836="", "", SUMIF('Drinks List'!DJ$11:DJ$1010, $K836, 'Drinks List'!DI$11:DI$1010))</f>
        <v/>
      </c>
      <c r="AF836" s="21"/>
      <c r="AG836" s="59" t="str">
        <f>IF($K836="", "", SUMIF('Drinks List'!DL$11:DL$1010, $K836, 'Drinks List'!DK$11:DK$1010))</f>
        <v/>
      </c>
      <c r="AH836" s="21"/>
      <c r="AI836" s="59" t="str">
        <f>IF($K836="", "", SUMIF('Drinks List'!DN$11:DN$1010, $K836, 'Drinks List'!DM$11:DM$1010))</f>
        <v/>
      </c>
      <c r="AJ836" s="21"/>
      <c r="AK836" s="59" t="str">
        <f>IF($K836="", "", SUMIF('Drinks List'!DP$11:DP$1010, $K836, 'Drinks List'!DO$11:DO$1010))</f>
        <v/>
      </c>
      <c r="AL836" s="21"/>
      <c r="AM836" s="59" t="str">
        <f>IF($K836="", "", SUMIF('Drinks List'!DR$11:DR$1010, $K836, 'Drinks List'!DQ$11:DQ$1010))</f>
        <v/>
      </c>
      <c r="AN836" s="21"/>
      <c r="AO836" s="59" t="str">
        <f>IF($K836="", "", SUMIF('Drinks List'!DT$11:DT$1010, $K836, 'Drinks List'!DS$11:DS$1010))</f>
        <v/>
      </c>
      <c r="AP836" s="21"/>
      <c r="AQ836" s="59" t="str">
        <f>IF($K836="", "", SUMIF('Drinks List'!DV$11:DV$1010, $K836, 'Drinks List'!DU$11:DU$1010))</f>
        <v/>
      </c>
      <c r="AR836" s="21"/>
      <c r="AS836" s="59" t="str">
        <f>IF($K836="", "", SUMIF('Drinks List'!DX$11:DX$1010, $K836, 'Drinks List'!DW$11:DW$1010))</f>
        <v/>
      </c>
      <c r="AT836" s="21"/>
      <c r="AU836" s="59" t="str">
        <f>IF($K836="", "", SUMIF('Drinks List'!DZ$11:DZ$1010, $K836, 'Drinks List'!DY$11:DY$1010))</f>
        <v/>
      </c>
      <c r="AV836" s="21"/>
      <c r="AW836" s="59" t="str">
        <f>IF($K836="", "", SUMIF('Drinks List'!EB$11:EB$1010, $K836, 'Drinks List'!EA$11:EA$1010))</f>
        <v/>
      </c>
      <c r="AX836" s="21"/>
      <c r="AY836" s="59" t="str">
        <f>IF($K836="", "", SUMIF('Drinks List'!ED$11:ED$1010, $K836, 'Drinks List'!EC$11:EC$1010))</f>
        <v/>
      </c>
      <c r="AZ836" s="21"/>
      <c r="BA836" s="59" t="str">
        <f>IF($K836="", "", SUMIF('Drinks List'!EF$11:EF$1010, $K836, 'Drinks List'!EE$11:EE$1010))</f>
        <v/>
      </c>
      <c r="BB836" s="21"/>
      <c r="BC836" s="59" t="str">
        <f>IF($K836="", "", SUMIF('Drinks List'!EH$11:EH$1010, $K836, 'Drinks List'!EG$11:EG$1010))</f>
        <v/>
      </c>
      <c r="BD836" s="21"/>
      <c r="BE836" s="59" t="str">
        <f>IF($K836="", "", SUMIF('Drinks List'!EJ$11:EJ$1010, $K836, 'Drinks List'!EI$11:EI$1010))</f>
        <v/>
      </c>
      <c r="BF836" s="21"/>
      <c r="BG836" s="59" t="str">
        <f>IF($K836="", "", SUMIF('Drinks List'!EL$11:EL$1010, $K836, 'Drinks List'!EK$11:EK$1010))</f>
        <v/>
      </c>
      <c r="BH836" s="21"/>
      <c r="BI836" s="59" t="str">
        <f>IF($K836="", "", SUMIF('Drinks List'!EN$11:EN$1010, $K836, 'Drinks List'!EM$11:EM$1010))</f>
        <v/>
      </c>
      <c r="BJ836" s="21"/>
      <c r="BK836" s="59" t="str">
        <f>IF($K836="", "", SUMIF('Drinks List'!EP$11:EP$1010, $K836, 'Drinks List'!EO$11:EO$1010))</f>
        <v/>
      </c>
      <c r="BL836" s="21"/>
      <c r="BM836" s="59" t="str">
        <f>IF($K836="", "", SUMIF('Drinks List'!ER$11:ER$1010, $K836, 'Drinks List'!EQ$11:EQ$1010))</f>
        <v/>
      </c>
      <c r="BN836" s="21"/>
      <c r="BO836" s="65" t="str">
        <f>IF($K836="", "", SUMIF('Drinks List'!ET$11:ET$1010, $K836, 'Drinks List'!ES$11:ES$1010))</f>
        <v/>
      </c>
      <c r="BQ836" s="120" t="str">
        <f t="shared" si="253"/>
        <v/>
      </c>
      <c r="BR836" s="62" t="str">
        <f t="shared" si="254"/>
        <v/>
      </c>
      <c r="BS836" s="76" t="str">
        <f>IF(BQ836="", "", COUNTIF(BQ$11:BQ$1010, "&gt;"&amp;BQ836)+1+COUNTIF(BQ$11:BQ836, BQ836)-1)</f>
        <v/>
      </c>
      <c r="BT836" s="76" t="str">
        <f>IF(BR836="", "", COUNTIF(BR$11:BR$1010, "&lt;"&amp;BR836)+1+COUNTIF(BR$11:BR836, BR836)-1)</f>
        <v/>
      </c>
      <c r="BV836" s="76" t="str">
        <f t="shared" si="255"/>
        <v/>
      </c>
      <c r="BW836" s="124" t="str">
        <f t="shared" si="256"/>
        <v/>
      </c>
      <c r="BX836" s="115" t="str">
        <f t="shared" si="257"/>
        <v/>
      </c>
      <c r="BY836" s="125" t="str">
        <f t="shared" si="258"/>
        <v/>
      </c>
      <c r="CA836" s="106" t="str">
        <f t="shared" si="259"/>
        <v/>
      </c>
      <c r="CB836" s="22" t="str">
        <f t="shared" si="260"/>
        <v/>
      </c>
      <c r="CD836" s="76" t="str">
        <f>IF($J836="", "", IF($BV836=0, "", COUNTIF($J$11:$J$1010, "&lt;"&amp;$J836)+1+COUNTIF($J$11:$J836, $J836)-1))</f>
        <v/>
      </c>
    </row>
    <row r="837" spans="1:82" x14ac:dyDescent="0.25">
      <c r="A837" s="31"/>
      <c r="B837" s="19" t="str">
        <f t="shared" si="241"/>
        <v/>
      </c>
      <c r="C837" s="20" t="str">
        <f t="shared" si="242"/>
        <v/>
      </c>
      <c r="D837" s="29" t="str">
        <f t="shared" si="243"/>
        <v/>
      </c>
      <c r="E837" s="22" t="str">
        <f t="shared" si="244"/>
        <v/>
      </c>
      <c r="F837" s="31"/>
      <c r="G837" s="301"/>
      <c r="H837" s="302"/>
      <c r="I837" s="303"/>
      <c r="J837" s="304"/>
      <c r="K837" s="283"/>
      <c r="L837" s="305"/>
      <c r="M837" s="285"/>
      <c r="N837" s="287"/>
      <c r="O837" s="31"/>
      <c r="P837" s="19" t="str">
        <f t="shared" si="245"/>
        <v/>
      </c>
      <c r="Q837" s="20" t="str">
        <f t="shared" si="246"/>
        <v/>
      </c>
      <c r="R837" s="29" t="str">
        <f t="shared" si="247"/>
        <v/>
      </c>
      <c r="S837" s="22" t="str">
        <f t="shared" si="248"/>
        <v/>
      </c>
      <c r="T837" s="31"/>
      <c r="U837" s="69" t="str">
        <f t="shared" si="249"/>
        <v/>
      </c>
      <c r="V837" s="31"/>
      <c r="X837" s="76" t="str">
        <f t="shared" si="250"/>
        <v/>
      </c>
      <c r="Z837" s="76" t="str">
        <f t="shared" si="251"/>
        <v/>
      </c>
      <c r="AA837" s="76" t="str">
        <f t="shared" si="252"/>
        <v/>
      </c>
      <c r="AC837" s="19" t="str">
        <f>IF($K837="", "", SUMIF('Drinks List'!DH$11:DH$1010, $K837, 'Drinks List'!DG$11:DG$1010))</f>
        <v/>
      </c>
      <c r="AD837" s="21"/>
      <c r="AE837" s="59" t="str">
        <f>IF($K837="", "", SUMIF('Drinks List'!DJ$11:DJ$1010, $K837, 'Drinks List'!DI$11:DI$1010))</f>
        <v/>
      </c>
      <c r="AF837" s="21"/>
      <c r="AG837" s="59" t="str">
        <f>IF($K837="", "", SUMIF('Drinks List'!DL$11:DL$1010, $K837, 'Drinks List'!DK$11:DK$1010))</f>
        <v/>
      </c>
      <c r="AH837" s="21"/>
      <c r="AI837" s="59" t="str">
        <f>IF($K837="", "", SUMIF('Drinks List'!DN$11:DN$1010, $K837, 'Drinks List'!DM$11:DM$1010))</f>
        <v/>
      </c>
      <c r="AJ837" s="21"/>
      <c r="AK837" s="59" t="str">
        <f>IF($K837="", "", SUMIF('Drinks List'!DP$11:DP$1010, $K837, 'Drinks List'!DO$11:DO$1010))</f>
        <v/>
      </c>
      <c r="AL837" s="21"/>
      <c r="AM837" s="59" t="str">
        <f>IF($K837="", "", SUMIF('Drinks List'!DR$11:DR$1010, $K837, 'Drinks List'!DQ$11:DQ$1010))</f>
        <v/>
      </c>
      <c r="AN837" s="21"/>
      <c r="AO837" s="59" t="str">
        <f>IF($K837="", "", SUMIF('Drinks List'!DT$11:DT$1010, $K837, 'Drinks List'!DS$11:DS$1010))</f>
        <v/>
      </c>
      <c r="AP837" s="21"/>
      <c r="AQ837" s="59" t="str">
        <f>IF($K837="", "", SUMIF('Drinks List'!DV$11:DV$1010, $K837, 'Drinks List'!DU$11:DU$1010))</f>
        <v/>
      </c>
      <c r="AR837" s="21"/>
      <c r="AS837" s="59" t="str">
        <f>IF($K837="", "", SUMIF('Drinks List'!DX$11:DX$1010, $K837, 'Drinks List'!DW$11:DW$1010))</f>
        <v/>
      </c>
      <c r="AT837" s="21"/>
      <c r="AU837" s="59" t="str">
        <f>IF($K837="", "", SUMIF('Drinks List'!DZ$11:DZ$1010, $K837, 'Drinks List'!DY$11:DY$1010))</f>
        <v/>
      </c>
      <c r="AV837" s="21"/>
      <c r="AW837" s="59" t="str">
        <f>IF($K837="", "", SUMIF('Drinks List'!EB$11:EB$1010, $K837, 'Drinks List'!EA$11:EA$1010))</f>
        <v/>
      </c>
      <c r="AX837" s="21"/>
      <c r="AY837" s="59" t="str">
        <f>IF($K837="", "", SUMIF('Drinks List'!ED$11:ED$1010, $K837, 'Drinks List'!EC$11:EC$1010))</f>
        <v/>
      </c>
      <c r="AZ837" s="21"/>
      <c r="BA837" s="59" t="str">
        <f>IF($K837="", "", SUMIF('Drinks List'!EF$11:EF$1010, $K837, 'Drinks List'!EE$11:EE$1010))</f>
        <v/>
      </c>
      <c r="BB837" s="21"/>
      <c r="BC837" s="59" t="str">
        <f>IF($K837="", "", SUMIF('Drinks List'!EH$11:EH$1010, $K837, 'Drinks List'!EG$11:EG$1010))</f>
        <v/>
      </c>
      <c r="BD837" s="21"/>
      <c r="BE837" s="59" t="str">
        <f>IF($K837="", "", SUMIF('Drinks List'!EJ$11:EJ$1010, $K837, 'Drinks List'!EI$11:EI$1010))</f>
        <v/>
      </c>
      <c r="BF837" s="21"/>
      <c r="BG837" s="59" t="str">
        <f>IF($K837="", "", SUMIF('Drinks List'!EL$11:EL$1010, $K837, 'Drinks List'!EK$11:EK$1010))</f>
        <v/>
      </c>
      <c r="BH837" s="21"/>
      <c r="BI837" s="59" t="str">
        <f>IF($K837="", "", SUMIF('Drinks List'!EN$11:EN$1010, $K837, 'Drinks List'!EM$11:EM$1010))</f>
        <v/>
      </c>
      <c r="BJ837" s="21"/>
      <c r="BK837" s="59" t="str">
        <f>IF($K837="", "", SUMIF('Drinks List'!EP$11:EP$1010, $K837, 'Drinks List'!EO$11:EO$1010))</f>
        <v/>
      </c>
      <c r="BL837" s="21"/>
      <c r="BM837" s="59" t="str">
        <f>IF($K837="", "", SUMIF('Drinks List'!ER$11:ER$1010, $K837, 'Drinks List'!EQ$11:EQ$1010))</f>
        <v/>
      </c>
      <c r="BN837" s="21"/>
      <c r="BO837" s="65" t="str">
        <f>IF($K837="", "", SUMIF('Drinks List'!ET$11:ET$1010, $K837, 'Drinks List'!ES$11:ES$1010))</f>
        <v/>
      </c>
      <c r="BQ837" s="120" t="str">
        <f t="shared" si="253"/>
        <v/>
      </c>
      <c r="BR837" s="62" t="str">
        <f t="shared" si="254"/>
        <v/>
      </c>
      <c r="BS837" s="76" t="str">
        <f>IF(BQ837="", "", COUNTIF(BQ$11:BQ$1010, "&gt;"&amp;BQ837)+1+COUNTIF(BQ$11:BQ837, BQ837)-1)</f>
        <v/>
      </c>
      <c r="BT837" s="76" t="str">
        <f>IF(BR837="", "", COUNTIF(BR$11:BR$1010, "&lt;"&amp;BR837)+1+COUNTIF(BR$11:BR837, BR837)-1)</f>
        <v/>
      </c>
      <c r="BV837" s="76" t="str">
        <f t="shared" si="255"/>
        <v/>
      </c>
      <c r="BW837" s="124" t="str">
        <f t="shared" si="256"/>
        <v/>
      </c>
      <c r="BX837" s="115" t="str">
        <f t="shared" si="257"/>
        <v/>
      </c>
      <c r="BY837" s="125" t="str">
        <f t="shared" si="258"/>
        <v/>
      </c>
      <c r="CA837" s="106" t="str">
        <f t="shared" si="259"/>
        <v/>
      </c>
      <c r="CB837" s="22" t="str">
        <f t="shared" si="260"/>
        <v/>
      </c>
      <c r="CD837" s="76" t="str">
        <f>IF($J837="", "", IF($BV837=0, "", COUNTIF($J$11:$J$1010, "&lt;"&amp;$J837)+1+COUNTIF($J$11:$J837, $J837)-1))</f>
        <v/>
      </c>
    </row>
    <row r="838" spans="1:82" x14ac:dyDescent="0.25">
      <c r="A838" s="31"/>
      <c r="B838" s="19" t="str">
        <f t="shared" si="241"/>
        <v/>
      </c>
      <c r="C838" s="20" t="str">
        <f t="shared" si="242"/>
        <v/>
      </c>
      <c r="D838" s="29" t="str">
        <f t="shared" si="243"/>
        <v/>
      </c>
      <c r="E838" s="22" t="str">
        <f t="shared" si="244"/>
        <v/>
      </c>
      <c r="F838" s="31"/>
      <c r="G838" s="301"/>
      <c r="H838" s="302"/>
      <c r="I838" s="303"/>
      <c r="J838" s="304"/>
      <c r="K838" s="283"/>
      <c r="L838" s="305"/>
      <c r="M838" s="285"/>
      <c r="N838" s="287"/>
      <c r="O838" s="31"/>
      <c r="P838" s="19" t="str">
        <f t="shared" si="245"/>
        <v/>
      </c>
      <c r="Q838" s="20" t="str">
        <f t="shared" si="246"/>
        <v/>
      </c>
      <c r="R838" s="29" t="str">
        <f t="shared" si="247"/>
        <v/>
      </c>
      <c r="S838" s="22" t="str">
        <f t="shared" si="248"/>
        <v/>
      </c>
      <c r="T838" s="31"/>
      <c r="U838" s="69" t="str">
        <f t="shared" si="249"/>
        <v/>
      </c>
      <c r="V838" s="31"/>
      <c r="X838" s="76" t="str">
        <f t="shared" si="250"/>
        <v/>
      </c>
      <c r="Z838" s="76" t="str">
        <f t="shared" si="251"/>
        <v/>
      </c>
      <c r="AA838" s="76" t="str">
        <f t="shared" si="252"/>
        <v/>
      </c>
      <c r="AC838" s="19" t="str">
        <f>IF($K838="", "", SUMIF('Drinks List'!DH$11:DH$1010, $K838, 'Drinks List'!DG$11:DG$1010))</f>
        <v/>
      </c>
      <c r="AD838" s="21"/>
      <c r="AE838" s="59" t="str">
        <f>IF($K838="", "", SUMIF('Drinks List'!DJ$11:DJ$1010, $K838, 'Drinks List'!DI$11:DI$1010))</f>
        <v/>
      </c>
      <c r="AF838" s="21"/>
      <c r="AG838" s="59" t="str">
        <f>IF($K838="", "", SUMIF('Drinks List'!DL$11:DL$1010, $K838, 'Drinks List'!DK$11:DK$1010))</f>
        <v/>
      </c>
      <c r="AH838" s="21"/>
      <c r="AI838" s="59" t="str">
        <f>IF($K838="", "", SUMIF('Drinks List'!DN$11:DN$1010, $K838, 'Drinks List'!DM$11:DM$1010))</f>
        <v/>
      </c>
      <c r="AJ838" s="21"/>
      <c r="AK838" s="59" t="str">
        <f>IF($K838="", "", SUMIF('Drinks List'!DP$11:DP$1010, $K838, 'Drinks List'!DO$11:DO$1010))</f>
        <v/>
      </c>
      <c r="AL838" s="21"/>
      <c r="AM838" s="59" t="str">
        <f>IF($K838="", "", SUMIF('Drinks List'!DR$11:DR$1010, $K838, 'Drinks List'!DQ$11:DQ$1010))</f>
        <v/>
      </c>
      <c r="AN838" s="21"/>
      <c r="AO838" s="59" t="str">
        <f>IF($K838="", "", SUMIF('Drinks List'!DT$11:DT$1010, $K838, 'Drinks List'!DS$11:DS$1010))</f>
        <v/>
      </c>
      <c r="AP838" s="21"/>
      <c r="AQ838" s="59" t="str">
        <f>IF($K838="", "", SUMIF('Drinks List'!DV$11:DV$1010, $K838, 'Drinks List'!DU$11:DU$1010))</f>
        <v/>
      </c>
      <c r="AR838" s="21"/>
      <c r="AS838" s="59" t="str">
        <f>IF($K838="", "", SUMIF('Drinks List'!DX$11:DX$1010, $K838, 'Drinks List'!DW$11:DW$1010))</f>
        <v/>
      </c>
      <c r="AT838" s="21"/>
      <c r="AU838" s="59" t="str">
        <f>IF($K838="", "", SUMIF('Drinks List'!DZ$11:DZ$1010, $K838, 'Drinks List'!DY$11:DY$1010))</f>
        <v/>
      </c>
      <c r="AV838" s="21"/>
      <c r="AW838" s="59" t="str">
        <f>IF($K838="", "", SUMIF('Drinks List'!EB$11:EB$1010, $K838, 'Drinks List'!EA$11:EA$1010))</f>
        <v/>
      </c>
      <c r="AX838" s="21"/>
      <c r="AY838" s="59" t="str">
        <f>IF($K838="", "", SUMIF('Drinks List'!ED$11:ED$1010, $K838, 'Drinks List'!EC$11:EC$1010))</f>
        <v/>
      </c>
      <c r="AZ838" s="21"/>
      <c r="BA838" s="59" t="str">
        <f>IF($K838="", "", SUMIF('Drinks List'!EF$11:EF$1010, $K838, 'Drinks List'!EE$11:EE$1010))</f>
        <v/>
      </c>
      <c r="BB838" s="21"/>
      <c r="BC838" s="59" t="str">
        <f>IF($K838="", "", SUMIF('Drinks List'!EH$11:EH$1010, $K838, 'Drinks List'!EG$11:EG$1010))</f>
        <v/>
      </c>
      <c r="BD838" s="21"/>
      <c r="BE838" s="59" t="str">
        <f>IF($K838="", "", SUMIF('Drinks List'!EJ$11:EJ$1010, $K838, 'Drinks List'!EI$11:EI$1010))</f>
        <v/>
      </c>
      <c r="BF838" s="21"/>
      <c r="BG838" s="59" t="str">
        <f>IF($K838="", "", SUMIF('Drinks List'!EL$11:EL$1010, $K838, 'Drinks List'!EK$11:EK$1010))</f>
        <v/>
      </c>
      <c r="BH838" s="21"/>
      <c r="BI838" s="59" t="str">
        <f>IF($K838="", "", SUMIF('Drinks List'!EN$11:EN$1010, $K838, 'Drinks List'!EM$11:EM$1010))</f>
        <v/>
      </c>
      <c r="BJ838" s="21"/>
      <c r="BK838" s="59" t="str">
        <f>IF($K838="", "", SUMIF('Drinks List'!EP$11:EP$1010, $K838, 'Drinks List'!EO$11:EO$1010))</f>
        <v/>
      </c>
      <c r="BL838" s="21"/>
      <c r="BM838" s="59" t="str">
        <f>IF($K838="", "", SUMIF('Drinks List'!ER$11:ER$1010, $K838, 'Drinks List'!EQ$11:EQ$1010))</f>
        <v/>
      </c>
      <c r="BN838" s="21"/>
      <c r="BO838" s="65" t="str">
        <f>IF($K838="", "", SUMIF('Drinks List'!ET$11:ET$1010, $K838, 'Drinks List'!ES$11:ES$1010))</f>
        <v/>
      </c>
      <c r="BQ838" s="120" t="str">
        <f t="shared" si="253"/>
        <v/>
      </c>
      <c r="BR838" s="62" t="str">
        <f t="shared" si="254"/>
        <v/>
      </c>
      <c r="BS838" s="76" t="str">
        <f>IF(BQ838="", "", COUNTIF(BQ$11:BQ$1010, "&gt;"&amp;BQ838)+1+COUNTIF(BQ$11:BQ838, BQ838)-1)</f>
        <v/>
      </c>
      <c r="BT838" s="76" t="str">
        <f>IF(BR838="", "", COUNTIF(BR$11:BR$1010, "&lt;"&amp;BR838)+1+COUNTIF(BR$11:BR838, BR838)-1)</f>
        <v/>
      </c>
      <c r="BV838" s="76" t="str">
        <f t="shared" si="255"/>
        <v/>
      </c>
      <c r="BW838" s="124" t="str">
        <f t="shared" si="256"/>
        <v/>
      </c>
      <c r="BX838" s="115" t="str">
        <f t="shared" si="257"/>
        <v/>
      </c>
      <c r="BY838" s="125" t="str">
        <f t="shared" si="258"/>
        <v/>
      </c>
      <c r="CA838" s="106" t="str">
        <f t="shared" si="259"/>
        <v/>
      </c>
      <c r="CB838" s="22" t="str">
        <f t="shared" si="260"/>
        <v/>
      </c>
      <c r="CD838" s="76" t="str">
        <f>IF($J838="", "", IF($BV838=0, "", COUNTIF($J$11:$J$1010, "&lt;"&amp;$J838)+1+COUNTIF($J$11:$J838, $J838)-1))</f>
        <v/>
      </c>
    </row>
    <row r="839" spans="1:82" x14ac:dyDescent="0.25">
      <c r="A839" s="31"/>
      <c r="B839" s="19" t="str">
        <f t="shared" si="241"/>
        <v/>
      </c>
      <c r="C839" s="20" t="str">
        <f t="shared" si="242"/>
        <v/>
      </c>
      <c r="D839" s="29" t="str">
        <f t="shared" si="243"/>
        <v/>
      </c>
      <c r="E839" s="22" t="str">
        <f t="shared" si="244"/>
        <v/>
      </c>
      <c r="F839" s="31"/>
      <c r="G839" s="301"/>
      <c r="H839" s="302"/>
      <c r="I839" s="303"/>
      <c r="J839" s="304"/>
      <c r="K839" s="283"/>
      <c r="L839" s="305"/>
      <c r="M839" s="285"/>
      <c r="N839" s="287"/>
      <c r="O839" s="31"/>
      <c r="P839" s="19" t="str">
        <f t="shared" si="245"/>
        <v/>
      </c>
      <c r="Q839" s="20" t="str">
        <f t="shared" si="246"/>
        <v/>
      </c>
      <c r="R839" s="29" t="str">
        <f t="shared" si="247"/>
        <v/>
      </c>
      <c r="S839" s="22" t="str">
        <f t="shared" si="248"/>
        <v/>
      </c>
      <c r="T839" s="31"/>
      <c r="U839" s="69" t="str">
        <f t="shared" si="249"/>
        <v/>
      </c>
      <c r="V839" s="31"/>
      <c r="X839" s="76" t="str">
        <f t="shared" si="250"/>
        <v/>
      </c>
      <c r="Z839" s="76" t="str">
        <f t="shared" si="251"/>
        <v/>
      </c>
      <c r="AA839" s="76" t="str">
        <f t="shared" si="252"/>
        <v/>
      </c>
      <c r="AC839" s="19" t="str">
        <f>IF($K839="", "", SUMIF('Drinks List'!DH$11:DH$1010, $K839, 'Drinks List'!DG$11:DG$1010))</f>
        <v/>
      </c>
      <c r="AD839" s="21"/>
      <c r="AE839" s="59" t="str">
        <f>IF($K839="", "", SUMIF('Drinks List'!DJ$11:DJ$1010, $K839, 'Drinks List'!DI$11:DI$1010))</f>
        <v/>
      </c>
      <c r="AF839" s="21"/>
      <c r="AG839" s="59" t="str">
        <f>IF($K839="", "", SUMIF('Drinks List'!DL$11:DL$1010, $K839, 'Drinks List'!DK$11:DK$1010))</f>
        <v/>
      </c>
      <c r="AH839" s="21"/>
      <c r="AI839" s="59" t="str">
        <f>IF($K839="", "", SUMIF('Drinks List'!DN$11:DN$1010, $K839, 'Drinks List'!DM$11:DM$1010))</f>
        <v/>
      </c>
      <c r="AJ839" s="21"/>
      <c r="AK839" s="59" t="str">
        <f>IF($K839="", "", SUMIF('Drinks List'!DP$11:DP$1010, $K839, 'Drinks List'!DO$11:DO$1010))</f>
        <v/>
      </c>
      <c r="AL839" s="21"/>
      <c r="AM839" s="59" t="str">
        <f>IF($K839="", "", SUMIF('Drinks List'!DR$11:DR$1010, $K839, 'Drinks List'!DQ$11:DQ$1010))</f>
        <v/>
      </c>
      <c r="AN839" s="21"/>
      <c r="AO839" s="59" t="str">
        <f>IF($K839="", "", SUMIF('Drinks List'!DT$11:DT$1010, $K839, 'Drinks List'!DS$11:DS$1010))</f>
        <v/>
      </c>
      <c r="AP839" s="21"/>
      <c r="AQ839" s="59" t="str">
        <f>IF($K839="", "", SUMIF('Drinks List'!DV$11:DV$1010, $K839, 'Drinks List'!DU$11:DU$1010))</f>
        <v/>
      </c>
      <c r="AR839" s="21"/>
      <c r="AS839" s="59" t="str">
        <f>IF($K839="", "", SUMIF('Drinks List'!DX$11:DX$1010, $K839, 'Drinks List'!DW$11:DW$1010))</f>
        <v/>
      </c>
      <c r="AT839" s="21"/>
      <c r="AU839" s="59" t="str">
        <f>IF($K839="", "", SUMIF('Drinks List'!DZ$11:DZ$1010, $K839, 'Drinks List'!DY$11:DY$1010))</f>
        <v/>
      </c>
      <c r="AV839" s="21"/>
      <c r="AW839" s="59" t="str">
        <f>IF($K839="", "", SUMIF('Drinks List'!EB$11:EB$1010, $K839, 'Drinks List'!EA$11:EA$1010))</f>
        <v/>
      </c>
      <c r="AX839" s="21"/>
      <c r="AY839" s="59" t="str">
        <f>IF($K839="", "", SUMIF('Drinks List'!ED$11:ED$1010, $K839, 'Drinks List'!EC$11:EC$1010))</f>
        <v/>
      </c>
      <c r="AZ839" s="21"/>
      <c r="BA839" s="59" t="str">
        <f>IF($K839="", "", SUMIF('Drinks List'!EF$11:EF$1010, $K839, 'Drinks List'!EE$11:EE$1010))</f>
        <v/>
      </c>
      <c r="BB839" s="21"/>
      <c r="BC839" s="59" t="str">
        <f>IF($K839="", "", SUMIF('Drinks List'!EH$11:EH$1010, $K839, 'Drinks List'!EG$11:EG$1010))</f>
        <v/>
      </c>
      <c r="BD839" s="21"/>
      <c r="BE839" s="59" t="str">
        <f>IF($K839="", "", SUMIF('Drinks List'!EJ$11:EJ$1010, $K839, 'Drinks List'!EI$11:EI$1010))</f>
        <v/>
      </c>
      <c r="BF839" s="21"/>
      <c r="BG839" s="59" t="str">
        <f>IF($K839="", "", SUMIF('Drinks List'!EL$11:EL$1010, $K839, 'Drinks List'!EK$11:EK$1010))</f>
        <v/>
      </c>
      <c r="BH839" s="21"/>
      <c r="BI839" s="59" t="str">
        <f>IF($K839="", "", SUMIF('Drinks List'!EN$11:EN$1010, $K839, 'Drinks List'!EM$11:EM$1010))</f>
        <v/>
      </c>
      <c r="BJ839" s="21"/>
      <c r="BK839" s="59" t="str">
        <f>IF($K839="", "", SUMIF('Drinks List'!EP$11:EP$1010, $K839, 'Drinks List'!EO$11:EO$1010))</f>
        <v/>
      </c>
      <c r="BL839" s="21"/>
      <c r="BM839" s="59" t="str">
        <f>IF($K839="", "", SUMIF('Drinks List'!ER$11:ER$1010, $K839, 'Drinks List'!EQ$11:EQ$1010))</f>
        <v/>
      </c>
      <c r="BN839" s="21"/>
      <c r="BO839" s="65" t="str">
        <f>IF($K839="", "", SUMIF('Drinks List'!ET$11:ET$1010, $K839, 'Drinks List'!ES$11:ES$1010))</f>
        <v/>
      </c>
      <c r="BQ839" s="120" t="str">
        <f t="shared" si="253"/>
        <v/>
      </c>
      <c r="BR839" s="62" t="str">
        <f t="shared" si="254"/>
        <v/>
      </c>
      <c r="BS839" s="76" t="str">
        <f>IF(BQ839="", "", COUNTIF(BQ$11:BQ$1010, "&gt;"&amp;BQ839)+1+COUNTIF(BQ$11:BQ839, BQ839)-1)</f>
        <v/>
      </c>
      <c r="BT839" s="76" t="str">
        <f>IF(BR839="", "", COUNTIF(BR$11:BR$1010, "&lt;"&amp;BR839)+1+COUNTIF(BR$11:BR839, BR839)-1)</f>
        <v/>
      </c>
      <c r="BV839" s="76" t="str">
        <f t="shared" si="255"/>
        <v/>
      </c>
      <c r="BW839" s="124" t="str">
        <f t="shared" si="256"/>
        <v/>
      </c>
      <c r="BX839" s="115" t="str">
        <f t="shared" si="257"/>
        <v/>
      </c>
      <c r="BY839" s="125" t="str">
        <f t="shared" si="258"/>
        <v/>
      </c>
      <c r="CA839" s="106" t="str">
        <f t="shared" si="259"/>
        <v/>
      </c>
      <c r="CB839" s="22" t="str">
        <f t="shared" si="260"/>
        <v/>
      </c>
      <c r="CD839" s="76" t="str">
        <f>IF($J839="", "", IF($BV839=0, "", COUNTIF($J$11:$J$1010, "&lt;"&amp;$J839)+1+COUNTIF($J$11:$J839, $J839)-1))</f>
        <v/>
      </c>
    </row>
    <row r="840" spans="1:82" x14ac:dyDescent="0.25">
      <c r="A840" s="31"/>
      <c r="B840" s="19" t="str">
        <f t="shared" si="241"/>
        <v/>
      </c>
      <c r="C840" s="20" t="str">
        <f t="shared" si="242"/>
        <v/>
      </c>
      <c r="D840" s="29" t="str">
        <f t="shared" si="243"/>
        <v/>
      </c>
      <c r="E840" s="22" t="str">
        <f t="shared" si="244"/>
        <v/>
      </c>
      <c r="F840" s="31"/>
      <c r="G840" s="301"/>
      <c r="H840" s="302"/>
      <c r="I840" s="303"/>
      <c r="J840" s="304"/>
      <c r="K840" s="283"/>
      <c r="L840" s="305"/>
      <c r="M840" s="285"/>
      <c r="N840" s="287"/>
      <c r="O840" s="31"/>
      <c r="P840" s="19" t="str">
        <f t="shared" si="245"/>
        <v/>
      </c>
      <c r="Q840" s="20" t="str">
        <f t="shared" si="246"/>
        <v/>
      </c>
      <c r="R840" s="29" t="str">
        <f t="shared" si="247"/>
        <v/>
      </c>
      <c r="S840" s="22" t="str">
        <f t="shared" si="248"/>
        <v/>
      </c>
      <c r="T840" s="31"/>
      <c r="U840" s="69" t="str">
        <f t="shared" si="249"/>
        <v/>
      </c>
      <c r="V840" s="31"/>
      <c r="X840" s="76" t="str">
        <f t="shared" si="250"/>
        <v/>
      </c>
      <c r="Z840" s="76" t="str">
        <f t="shared" si="251"/>
        <v/>
      </c>
      <c r="AA840" s="76" t="str">
        <f t="shared" si="252"/>
        <v/>
      </c>
      <c r="AC840" s="19" t="str">
        <f>IF($K840="", "", SUMIF('Drinks List'!DH$11:DH$1010, $K840, 'Drinks List'!DG$11:DG$1010))</f>
        <v/>
      </c>
      <c r="AD840" s="21"/>
      <c r="AE840" s="59" t="str">
        <f>IF($K840="", "", SUMIF('Drinks List'!DJ$11:DJ$1010, $K840, 'Drinks List'!DI$11:DI$1010))</f>
        <v/>
      </c>
      <c r="AF840" s="21"/>
      <c r="AG840" s="59" t="str">
        <f>IF($K840="", "", SUMIF('Drinks List'!DL$11:DL$1010, $K840, 'Drinks List'!DK$11:DK$1010))</f>
        <v/>
      </c>
      <c r="AH840" s="21"/>
      <c r="AI840" s="59" t="str">
        <f>IF($K840="", "", SUMIF('Drinks List'!DN$11:DN$1010, $K840, 'Drinks List'!DM$11:DM$1010))</f>
        <v/>
      </c>
      <c r="AJ840" s="21"/>
      <c r="AK840" s="59" t="str">
        <f>IF($K840="", "", SUMIF('Drinks List'!DP$11:DP$1010, $K840, 'Drinks List'!DO$11:DO$1010))</f>
        <v/>
      </c>
      <c r="AL840" s="21"/>
      <c r="AM840" s="59" t="str">
        <f>IF($K840="", "", SUMIF('Drinks List'!DR$11:DR$1010, $K840, 'Drinks List'!DQ$11:DQ$1010))</f>
        <v/>
      </c>
      <c r="AN840" s="21"/>
      <c r="AO840" s="59" t="str">
        <f>IF($K840="", "", SUMIF('Drinks List'!DT$11:DT$1010, $K840, 'Drinks List'!DS$11:DS$1010))</f>
        <v/>
      </c>
      <c r="AP840" s="21"/>
      <c r="AQ840" s="59" t="str">
        <f>IF($K840="", "", SUMIF('Drinks List'!DV$11:DV$1010, $K840, 'Drinks List'!DU$11:DU$1010))</f>
        <v/>
      </c>
      <c r="AR840" s="21"/>
      <c r="AS840" s="59" t="str">
        <f>IF($K840="", "", SUMIF('Drinks List'!DX$11:DX$1010, $K840, 'Drinks List'!DW$11:DW$1010))</f>
        <v/>
      </c>
      <c r="AT840" s="21"/>
      <c r="AU840" s="59" t="str">
        <f>IF($K840="", "", SUMIF('Drinks List'!DZ$11:DZ$1010, $K840, 'Drinks List'!DY$11:DY$1010))</f>
        <v/>
      </c>
      <c r="AV840" s="21"/>
      <c r="AW840" s="59" t="str">
        <f>IF($K840="", "", SUMIF('Drinks List'!EB$11:EB$1010, $K840, 'Drinks List'!EA$11:EA$1010))</f>
        <v/>
      </c>
      <c r="AX840" s="21"/>
      <c r="AY840" s="59" t="str">
        <f>IF($K840="", "", SUMIF('Drinks List'!ED$11:ED$1010, $K840, 'Drinks List'!EC$11:EC$1010))</f>
        <v/>
      </c>
      <c r="AZ840" s="21"/>
      <c r="BA840" s="59" t="str">
        <f>IF($K840="", "", SUMIF('Drinks List'!EF$11:EF$1010, $K840, 'Drinks List'!EE$11:EE$1010))</f>
        <v/>
      </c>
      <c r="BB840" s="21"/>
      <c r="BC840" s="59" t="str">
        <f>IF($K840="", "", SUMIF('Drinks List'!EH$11:EH$1010, $K840, 'Drinks List'!EG$11:EG$1010))</f>
        <v/>
      </c>
      <c r="BD840" s="21"/>
      <c r="BE840" s="59" t="str">
        <f>IF($K840="", "", SUMIF('Drinks List'!EJ$11:EJ$1010, $K840, 'Drinks List'!EI$11:EI$1010))</f>
        <v/>
      </c>
      <c r="BF840" s="21"/>
      <c r="BG840" s="59" t="str">
        <f>IF($K840="", "", SUMIF('Drinks List'!EL$11:EL$1010, $K840, 'Drinks List'!EK$11:EK$1010))</f>
        <v/>
      </c>
      <c r="BH840" s="21"/>
      <c r="BI840" s="59" t="str">
        <f>IF($K840="", "", SUMIF('Drinks List'!EN$11:EN$1010, $K840, 'Drinks List'!EM$11:EM$1010))</f>
        <v/>
      </c>
      <c r="BJ840" s="21"/>
      <c r="BK840" s="59" t="str">
        <f>IF($K840="", "", SUMIF('Drinks List'!EP$11:EP$1010, $K840, 'Drinks List'!EO$11:EO$1010))</f>
        <v/>
      </c>
      <c r="BL840" s="21"/>
      <c r="BM840" s="59" t="str">
        <f>IF($K840="", "", SUMIF('Drinks List'!ER$11:ER$1010, $K840, 'Drinks List'!EQ$11:EQ$1010))</f>
        <v/>
      </c>
      <c r="BN840" s="21"/>
      <c r="BO840" s="65" t="str">
        <f>IF($K840="", "", SUMIF('Drinks List'!ET$11:ET$1010, $K840, 'Drinks List'!ES$11:ES$1010))</f>
        <v/>
      </c>
      <c r="BQ840" s="120" t="str">
        <f t="shared" si="253"/>
        <v/>
      </c>
      <c r="BR840" s="62" t="str">
        <f t="shared" si="254"/>
        <v/>
      </c>
      <c r="BS840" s="76" t="str">
        <f>IF(BQ840="", "", COUNTIF(BQ$11:BQ$1010, "&gt;"&amp;BQ840)+1+COUNTIF(BQ$11:BQ840, BQ840)-1)</f>
        <v/>
      </c>
      <c r="BT840" s="76" t="str">
        <f>IF(BR840="", "", COUNTIF(BR$11:BR$1010, "&lt;"&amp;BR840)+1+COUNTIF(BR$11:BR840, BR840)-1)</f>
        <v/>
      </c>
      <c r="BV840" s="76" t="str">
        <f t="shared" si="255"/>
        <v/>
      </c>
      <c r="BW840" s="124" t="str">
        <f t="shared" si="256"/>
        <v/>
      </c>
      <c r="BX840" s="115" t="str">
        <f t="shared" si="257"/>
        <v/>
      </c>
      <c r="BY840" s="125" t="str">
        <f t="shared" si="258"/>
        <v/>
      </c>
      <c r="CA840" s="106" t="str">
        <f t="shared" si="259"/>
        <v/>
      </c>
      <c r="CB840" s="22" t="str">
        <f t="shared" si="260"/>
        <v/>
      </c>
      <c r="CD840" s="76" t="str">
        <f>IF($J840="", "", IF($BV840=0, "", COUNTIF($J$11:$J$1010, "&lt;"&amp;$J840)+1+COUNTIF($J$11:$J840, $J840)-1))</f>
        <v/>
      </c>
    </row>
    <row r="841" spans="1:82" x14ac:dyDescent="0.25">
      <c r="A841" s="31"/>
      <c r="B841" s="19" t="str">
        <f t="shared" si="241"/>
        <v/>
      </c>
      <c r="C841" s="20" t="str">
        <f t="shared" si="242"/>
        <v/>
      </c>
      <c r="D841" s="29" t="str">
        <f t="shared" si="243"/>
        <v/>
      </c>
      <c r="E841" s="22" t="str">
        <f t="shared" si="244"/>
        <v/>
      </c>
      <c r="F841" s="31"/>
      <c r="G841" s="301"/>
      <c r="H841" s="302"/>
      <c r="I841" s="303"/>
      <c r="J841" s="304"/>
      <c r="K841" s="283"/>
      <c r="L841" s="305"/>
      <c r="M841" s="285"/>
      <c r="N841" s="287"/>
      <c r="O841" s="31"/>
      <c r="P841" s="19" t="str">
        <f t="shared" si="245"/>
        <v/>
      </c>
      <c r="Q841" s="20" t="str">
        <f t="shared" si="246"/>
        <v/>
      </c>
      <c r="R841" s="29" t="str">
        <f t="shared" si="247"/>
        <v/>
      </c>
      <c r="S841" s="22" t="str">
        <f t="shared" si="248"/>
        <v/>
      </c>
      <c r="T841" s="31"/>
      <c r="U841" s="69" t="str">
        <f t="shared" si="249"/>
        <v/>
      </c>
      <c r="V841" s="31"/>
      <c r="X841" s="76" t="str">
        <f t="shared" si="250"/>
        <v/>
      </c>
      <c r="Z841" s="76" t="str">
        <f t="shared" si="251"/>
        <v/>
      </c>
      <c r="AA841" s="76" t="str">
        <f t="shared" si="252"/>
        <v/>
      </c>
      <c r="AC841" s="19" t="str">
        <f>IF($K841="", "", SUMIF('Drinks List'!DH$11:DH$1010, $K841, 'Drinks List'!DG$11:DG$1010))</f>
        <v/>
      </c>
      <c r="AD841" s="21"/>
      <c r="AE841" s="59" t="str">
        <f>IF($K841="", "", SUMIF('Drinks List'!DJ$11:DJ$1010, $K841, 'Drinks List'!DI$11:DI$1010))</f>
        <v/>
      </c>
      <c r="AF841" s="21"/>
      <c r="AG841" s="59" t="str">
        <f>IF($K841="", "", SUMIF('Drinks List'!DL$11:DL$1010, $K841, 'Drinks List'!DK$11:DK$1010))</f>
        <v/>
      </c>
      <c r="AH841" s="21"/>
      <c r="AI841" s="59" t="str">
        <f>IF($K841="", "", SUMIF('Drinks List'!DN$11:DN$1010, $K841, 'Drinks List'!DM$11:DM$1010))</f>
        <v/>
      </c>
      <c r="AJ841" s="21"/>
      <c r="AK841" s="59" t="str">
        <f>IF($K841="", "", SUMIF('Drinks List'!DP$11:DP$1010, $K841, 'Drinks List'!DO$11:DO$1010))</f>
        <v/>
      </c>
      <c r="AL841" s="21"/>
      <c r="AM841" s="59" t="str">
        <f>IF($K841="", "", SUMIF('Drinks List'!DR$11:DR$1010, $K841, 'Drinks List'!DQ$11:DQ$1010))</f>
        <v/>
      </c>
      <c r="AN841" s="21"/>
      <c r="AO841" s="59" t="str">
        <f>IF($K841="", "", SUMIF('Drinks List'!DT$11:DT$1010, $K841, 'Drinks List'!DS$11:DS$1010))</f>
        <v/>
      </c>
      <c r="AP841" s="21"/>
      <c r="AQ841" s="59" t="str">
        <f>IF($K841="", "", SUMIF('Drinks List'!DV$11:DV$1010, $K841, 'Drinks List'!DU$11:DU$1010))</f>
        <v/>
      </c>
      <c r="AR841" s="21"/>
      <c r="AS841" s="59" t="str">
        <f>IF($K841="", "", SUMIF('Drinks List'!DX$11:DX$1010, $K841, 'Drinks List'!DW$11:DW$1010))</f>
        <v/>
      </c>
      <c r="AT841" s="21"/>
      <c r="AU841" s="59" t="str">
        <f>IF($K841="", "", SUMIF('Drinks List'!DZ$11:DZ$1010, $K841, 'Drinks List'!DY$11:DY$1010))</f>
        <v/>
      </c>
      <c r="AV841" s="21"/>
      <c r="AW841" s="59" t="str">
        <f>IF($K841="", "", SUMIF('Drinks List'!EB$11:EB$1010, $K841, 'Drinks List'!EA$11:EA$1010))</f>
        <v/>
      </c>
      <c r="AX841" s="21"/>
      <c r="AY841" s="59" t="str">
        <f>IF($K841="", "", SUMIF('Drinks List'!ED$11:ED$1010, $K841, 'Drinks List'!EC$11:EC$1010))</f>
        <v/>
      </c>
      <c r="AZ841" s="21"/>
      <c r="BA841" s="59" t="str">
        <f>IF($K841="", "", SUMIF('Drinks List'!EF$11:EF$1010, $K841, 'Drinks List'!EE$11:EE$1010))</f>
        <v/>
      </c>
      <c r="BB841" s="21"/>
      <c r="BC841" s="59" t="str">
        <f>IF($K841="", "", SUMIF('Drinks List'!EH$11:EH$1010, $K841, 'Drinks List'!EG$11:EG$1010))</f>
        <v/>
      </c>
      <c r="BD841" s="21"/>
      <c r="BE841" s="59" t="str">
        <f>IF($K841="", "", SUMIF('Drinks List'!EJ$11:EJ$1010, $K841, 'Drinks List'!EI$11:EI$1010))</f>
        <v/>
      </c>
      <c r="BF841" s="21"/>
      <c r="BG841" s="59" t="str">
        <f>IF($K841="", "", SUMIF('Drinks List'!EL$11:EL$1010, $K841, 'Drinks List'!EK$11:EK$1010))</f>
        <v/>
      </c>
      <c r="BH841" s="21"/>
      <c r="BI841" s="59" t="str">
        <f>IF($K841="", "", SUMIF('Drinks List'!EN$11:EN$1010, $K841, 'Drinks List'!EM$11:EM$1010))</f>
        <v/>
      </c>
      <c r="BJ841" s="21"/>
      <c r="BK841" s="59" t="str">
        <f>IF($K841="", "", SUMIF('Drinks List'!EP$11:EP$1010, $K841, 'Drinks List'!EO$11:EO$1010))</f>
        <v/>
      </c>
      <c r="BL841" s="21"/>
      <c r="BM841" s="59" t="str">
        <f>IF($K841="", "", SUMIF('Drinks List'!ER$11:ER$1010, $K841, 'Drinks List'!EQ$11:EQ$1010))</f>
        <v/>
      </c>
      <c r="BN841" s="21"/>
      <c r="BO841" s="65" t="str">
        <f>IF($K841="", "", SUMIF('Drinks List'!ET$11:ET$1010, $K841, 'Drinks List'!ES$11:ES$1010))</f>
        <v/>
      </c>
      <c r="BQ841" s="120" t="str">
        <f t="shared" si="253"/>
        <v/>
      </c>
      <c r="BR841" s="62" t="str">
        <f t="shared" si="254"/>
        <v/>
      </c>
      <c r="BS841" s="76" t="str">
        <f>IF(BQ841="", "", COUNTIF(BQ$11:BQ$1010, "&gt;"&amp;BQ841)+1+COUNTIF(BQ$11:BQ841, BQ841)-1)</f>
        <v/>
      </c>
      <c r="BT841" s="76" t="str">
        <f>IF(BR841="", "", COUNTIF(BR$11:BR$1010, "&lt;"&amp;BR841)+1+COUNTIF(BR$11:BR841, BR841)-1)</f>
        <v/>
      </c>
      <c r="BV841" s="76" t="str">
        <f t="shared" si="255"/>
        <v/>
      </c>
      <c r="BW841" s="124" t="str">
        <f t="shared" si="256"/>
        <v/>
      </c>
      <c r="BX841" s="115" t="str">
        <f t="shared" si="257"/>
        <v/>
      </c>
      <c r="BY841" s="125" t="str">
        <f t="shared" si="258"/>
        <v/>
      </c>
      <c r="CA841" s="106" t="str">
        <f t="shared" si="259"/>
        <v/>
      </c>
      <c r="CB841" s="22" t="str">
        <f t="shared" si="260"/>
        <v/>
      </c>
      <c r="CD841" s="76" t="str">
        <f>IF($J841="", "", IF($BV841=0, "", COUNTIF($J$11:$J$1010, "&lt;"&amp;$J841)+1+COUNTIF($J$11:$J841, $J841)-1))</f>
        <v/>
      </c>
    </row>
    <row r="842" spans="1:82" x14ac:dyDescent="0.25">
      <c r="A842" s="31"/>
      <c r="B842" s="19" t="str">
        <f t="shared" si="241"/>
        <v/>
      </c>
      <c r="C842" s="20" t="str">
        <f t="shared" si="242"/>
        <v/>
      </c>
      <c r="D842" s="29" t="str">
        <f t="shared" si="243"/>
        <v/>
      </c>
      <c r="E842" s="22" t="str">
        <f t="shared" si="244"/>
        <v/>
      </c>
      <c r="F842" s="31"/>
      <c r="G842" s="301"/>
      <c r="H842" s="302"/>
      <c r="I842" s="303"/>
      <c r="J842" s="304"/>
      <c r="K842" s="283"/>
      <c r="L842" s="305"/>
      <c r="M842" s="285"/>
      <c r="N842" s="287"/>
      <c r="O842" s="31"/>
      <c r="P842" s="19" t="str">
        <f t="shared" si="245"/>
        <v/>
      </c>
      <c r="Q842" s="20" t="str">
        <f t="shared" si="246"/>
        <v/>
      </c>
      <c r="R842" s="29" t="str">
        <f t="shared" si="247"/>
        <v/>
      </c>
      <c r="S842" s="22" t="str">
        <f t="shared" si="248"/>
        <v/>
      </c>
      <c r="T842" s="31"/>
      <c r="U842" s="69" t="str">
        <f t="shared" si="249"/>
        <v/>
      </c>
      <c r="V842" s="31"/>
      <c r="X842" s="76" t="str">
        <f t="shared" si="250"/>
        <v/>
      </c>
      <c r="Z842" s="76" t="str">
        <f t="shared" si="251"/>
        <v/>
      </c>
      <c r="AA842" s="76" t="str">
        <f t="shared" si="252"/>
        <v/>
      </c>
      <c r="AC842" s="19" t="str">
        <f>IF($K842="", "", SUMIF('Drinks List'!DH$11:DH$1010, $K842, 'Drinks List'!DG$11:DG$1010))</f>
        <v/>
      </c>
      <c r="AD842" s="21"/>
      <c r="AE842" s="59" t="str">
        <f>IF($K842="", "", SUMIF('Drinks List'!DJ$11:DJ$1010, $K842, 'Drinks List'!DI$11:DI$1010))</f>
        <v/>
      </c>
      <c r="AF842" s="21"/>
      <c r="AG842" s="59" t="str">
        <f>IF($K842="", "", SUMIF('Drinks List'!DL$11:DL$1010, $K842, 'Drinks List'!DK$11:DK$1010))</f>
        <v/>
      </c>
      <c r="AH842" s="21"/>
      <c r="AI842" s="59" t="str">
        <f>IF($K842="", "", SUMIF('Drinks List'!DN$11:DN$1010, $K842, 'Drinks List'!DM$11:DM$1010))</f>
        <v/>
      </c>
      <c r="AJ842" s="21"/>
      <c r="AK842" s="59" t="str">
        <f>IF($K842="", "", SUMIF('Drinks List'!DP$11:DP$1010, $K842, 'Drinks List'!DO$11:DO$1010))</f>
        <v/>
      </c>
      <c r="AL842" s="21"/>
      <c r="AM842" s="59" t="str">
        <f>IF($K842="", "", SUMIF('Drinks List'!DR$11:DR$1010, $K842, 'Drinks List'!DQ$11:DQ$1010))</f>
        <v/>
      </c>
      <c r="AN842" s="21"/>
      <c r="AO842" s="59" t="str">
        <f>IF($K842="", "", SUMIF('Drinks List'!DT$11:DT$1010, $K842, 'Drinks List'!DS$11:DS$1010))</f>
        <v/>
      </c>
      <c r="AP842" s="21"/>
      <c r="AQ842" s="59" t="str">
        <f>IF($K842="", "", SUMIF('Drinks List'!DV$11:DV$1010, $K842, 'Drinks List'!DU$11:DU$1010))</f>
        <v/>
      </c>
      <c r="AR842" s="21"/>
      <c r="AS842" s="59" t="str">
        <f>IF($K842="", "", SUMIF('Drinks List'!DX$11:DX$1010, $K842, 'Drinks List'!DW$11:DW$1010))</f>
        <v/>
      </c>
      <c r="AT842" s="21"/>
      <c r="AU842" s="59" t="str">
        <f>IF($K842="", "", SUMIF('Drinks List'!DZ$11:DZ$1010, $K842, 'Drinks List'!DY$11:DY$1010))</f>
        <v/>
      </c>
      <c r="AV842" s="21"/>
      <c r="AW842" s="59" t="str">
        <f>IF($K842="", "", SUMIF('Drinks List'!EB$11:EB$1010, $K842, 'Drinks List'!EA$11:EA$1010))</f>
        <v/>
      </c>
      <c r="AX842" s="21"/>
      <c r="AY842" s="59" t="str">
        <f>IF($K842="", "", SUMIF('Drinks List'!ED$11:ED$1010, $K842, 'Drinks List'!EC$11:EC$1010))</f>
        <v/>
      </c>
      <c r="AZ842" s="21"/>
      <c r="BA842" s="59" t="str">
        <f>IF($K842="", "", SUMIF('Drinks List'!EF$11:EF$1010, $K842, 'Drinks List'!EE$11:EE$1010))</f>
        <v/>
      </c>
      <c r="BB842" s="21"/>
      <c r="BC842" s="59" t="str">
        <f>IF($K842="", "", SUMIF('Drinks List'!EH$11:EH$1010, $K842, 'Drinks List'!EG$11:EG$1010))</f>
        <v/>
      </c>
      <c r="BD842" s="21"/>
      <c r="BE842" s="59" t="str">
        <f>IF($K842="", "", SUMIF('Drinks List'!EJ$11:EJ$1010, $K842, 'Drinks List'!EI$11:EI$1010))</f>
        <v/>
      </c>
      <c r="BF842" s="21"/>
      <c r="BG842" s="59" t="str">
        <f>IF($K842="", "", SUMIF('Drinks List'!EL$11:EL$1010, $K842, 'Drinks List'!EK$11:EK$1010))</f>
        <v/>
      </c>
      <c r="BH842" s="21"/>
      <c r="BI842" s="59" t="str">
        <f>IF($K842="", "", SUMIF('Drinks List'!EN$11:EN$1010, $K842, 'Drinks List'!EM$11:EM$1010))</f>
        <v/>
      </c>
      <c r="BJ842" s="21"/>
      <c r="BK842" s="59" t="str">
        <f>IF($K842="", "", SUMIF('Drinks List'!EP$11:EP$1010, $K842, 'Drinks List'!EO$11:EO$1010))</f>
        <v/>
      </c>
      <c r="BL842" s="21"/>
      <c r="BM842" s="59" t="str">
        <f>IF($K842="", "", SUMIF('Drinks List'!ER$11:ER$1010, $K842, 'Drinks List'!EQ$11:EQ$1010))</f>
        <v/>
      </c>
      <c r="BN842" s="21"/>
      <c r="BO842" s="65" t="str">
        <f>IF($K842="", "", SUMIF('Drinks List'!ET$11:ET$1010, $K842, 'Drinks List'!ES$11:ES$1010))</f>
        <v/>
      </c>
      <c r="BQ842" s="120" t="str">
        <f t="shared" si="253"/>
        <v/>
      </c>
      <c r="BR842" s="62" t="str">
        <f t="shared" si="254"/>
        <v/>
      </c>
      <c r="BS842" s="76" t="str">
        <f>IF(BQ842="", "", COUNTIF(BQ$11:BQ$1010, "&gt;"&amp;BQ842)+1+COUNTIF(BQ$11:BQ842, BQ842)-1)</f>
        <v/>
      </c>
      <c r="BT842" s="76" t="str">
        <f>IF(BR842="", "", COUNTIF(BR$11:BR$1010, "&lt;"&amp;BR842)+1+COUNTIF(BR$11:BR842, BR842)-1)</f>
        <v/>
      </c>
      <c r="BV842" s="76" t="str">
        <f t="shared" si="255"/>
        <v/>
      </c>
      <c r="BW842" s="124" t="str">
        <f t="shared" si="256"/>
        <v/>
      </c>
      <c r="BX842" s="115" t="str">
        <f t="shared" si="257"/>
        <v/>
      </c>
      <c r="BY842" s="125" t="str">
        <f t="shared" si="258"/>
        <v/>
      </c>
      <c r="CA842" s="106" t="str">
        <f t="shared" si="259"/>
        <v/>
      </c>
      <c r="CB842" s="22" t="str">
        <f t="shared" si="260"/>
        <v/>
      </c>
      <c r="CD842" s="76" t="str">
        <f>IF($J842="", "", IF($BV842=0, "", COUNTIF($J$11:$J$1010, "&lt;"&amp;$J842)+1+COUNTIF($J$11:$J842, $J842)-1))</f>
        <v/>
      </c>
    </row>
    <row r="843" spans="1:82" x14ac:dyDescent="0.25">
      <c r="A843" s="31"/>
      <c r="B843" s="19" t="str">
        <f t="shared" ref="B843:B906" si="261">IF($J843="", "", ($G843-$H843+$I843)*$L843)</f>
        <v/>
      </c>
      <c r="C843" s="20" t="str">
        <f t="shared" ref="C843:C906" si="262">IF($J843="", "", ROUND($B843*$M843, 2))</f>
        <v/>
      </c>
      <c r="D843" s="29" t="str">
        <f t="shared" ref="D843:D906" si="263">IFERROR(IF($J843="", "", ROUNDUP($B843/$L843, 0)), "")</f>
        <v/>
      </c>
      <c r="E843" s="22" t="str">
        <f t="shared" ref="E843:E906" si="264">IFERROR(IF($J843="", "", $D843*$M843), "")</f>
        <v/>
      </c>
      <c r="F843" s="31"/>
      <c r="G843" s="301"/>
      <c r="H843" s="302"/>
      <c r="I843" s="303"/>
      <c r="J843" s="304"/>
      <c r="K843" s="283"/>
      <c r="L843" s="305"/>
      <c r="M843" s="285"/>
      <c r="N843" s="287"/>
      <c r="O843" s="31"/>
      <c r="P843" s="19" t="str">
        <f t="shared" ref="P843:P906" si="265">IF($K843="", "", SUM($AC843:$BO843))</f>
        <v/>
      </c>
      <c r="Q843" s="20" t="str">
        <f t="shared" ref="Q843:Q906" si="266">IF($J843="", "", ROUND($P843*$M843, 2))</f>
        <v/>
      </c>
      <c r="R843" s="29" t="str">
        <f t="shared" ref="R843:R906" si="267">IFERROR(IF($J843="", "", ROUNDUP($P843/$L843, 0)), "")</f>
        <v/>
      </c>
      <c r="S843" s="22" t="str">
        <f t="shared" ref="S843:S906" si="268">IFERROR(IF($J843="", "", $R843*$M843), "")</f>
        <v/>
      </c>
      <c r="T843" s="31"/>
      <c r="U843" s="69" t="str">
        <f t="shared" ref="U843:U906" si="269">IF(OR($B843="", $P843=""), "", IFERROR(ROUND($B843/$P843, 4), ""))</f>
        <v/>
      </c>
      <c r="V843" s="31"/>
      <c r="X843" s="76" t="str">
        <f t="shared" si="250"/>
        <v/>
      </c>
      <c r="Z843" s="76" t="str">
        <f t="shared" si="251"/>
        <v/>
      </c>
      <c r="AA843" s="76" t="str">
        <f t="shared" si="252"/>
        <v/>
      </c>
      <c r="AC843" s="19" t="str">
        <f>IF($K843="", "", SUMIF('Drinks List'!DH$11:DH$1010, $K843, 'Drinks List'!DG$11:DG$1010))</f>
        <v/>
      </c>
      <c r="AD843" s="21"/>
      <c r="AE843" s="59" t="str">
        <f>IF($K843="", "", SUMIF('Drinks List'!DJ$11:DJ$1010, $K843, 'Drinks List'!DI$11:DI$1010))</f>
        <v/>
      </c>
      <c r="AF843" s="21"/>
      <c r="AG843" s="59" t="str">
        <f>IF($K843="", "", SUMIF('Drinks List'!DL$11:DL$1010, $K843, 'Drinks List'!DK$11:DK$1010))</f>
        <v/>
      </c>
      <c r="AH843" s="21"/>
      <c r="AI843" s="59" t="str">
        <f>IF($K843="", "", SUMIF('Drinks List'!DN$11:DN$1010, $K843, 'Drinks List'!DM$11:DM$1010))</f>
        <v/>
      </c>
      <c r="AJ843" s="21"/>
      <c r="AK843" s="59" t="str">
        <f>IF($K843="", "", SUMIF('Drinks List'!DP$11:DP$1010, $K843, 'Drinks List'!DO$11:DO$1010))</f>
        <v/>
      </c>
      <c r="AL843" s="21"/>
      <c r="AM843" s="59" t="str">
        <f>IF($K843="", "", SUMIF('Drinks List'!DR$11:DR$1010, $K843, 'Drinks List'!DQ$11:DQ$1010))</f>
        <v/>
      </c>
      <c r="AN843" s="21"/>
      <c r="AO843" s="59" t="str">
        <f>IF($K843="", "", SUMIF('Drinks List'!DT$11:DT$1010, $K843, 'Drinks List'!DS$11:DS$1010))</f>
        <v/>
      </c>
      <c r="AP843" s="21"/>
      <c r="AQ843" s="59" t="str">
        <f>IF($K843="", "", SUMIF('Drinks List'!DV$11:DV$1010, $K843, 'Drinks List'!DU$11:DU$1010))</f>
        <v/>
      </c>
      <c r="AR843" s="21"/>
      <c r="AS843" s="59" t="str">
        <f>IF($K843="", "", SUMIF('Drinks List'!DX$11:DX$1010, $K843, 'Drinks List'!DW$11:DW$1010))</f>
        <v/>
      </c>
      <c r="AT843" s="21"/>
      <c r="AU843" s="59" t="str">
        <f>IF($K843="", "", SUMIF('Drinks List'!DZ$11:DZ$1010, $K843, 'Drinks List'!DY$11:DY$1010))</f>
        <v/>
      </c>
      <c r="AV843" s="21"/>
      <c r="AW843" s="59" t="str">
        <f>IF($K843="", "", SUMIF('Drinks List'!EB$11:EB$1010, $K843, 'Drinks List'!EA$11:EA$1010))</f>
        <v/>
      </c>
      <c r="AX843" s="21"/>
      <c r="AY843" s="59" t="str">
        <f>IF($K843="", "", SUMIF('Drinks List'!ED$11:ED$1010, $K843, 'Drinks List'!EC$11:EC$1010))</f>
        <v/>
      </c>
      <c r="AZ843" s="21"/>
      <c r="BA843" s="59" t="str">
        <f>IF($K843="", "", SUMIF('Drinks List'!EF$11:EF$1010, $K843, 'Drinks List'!EE$11:EE$1010))</f>
        <v/>
      </c>
      <c r="BB843" s="21"/>
      <c r="BC843" s="59" t="str">
        <f>IF($K843="", "", SUMIF('Drinks List'!EH$11:EH$1010, $K843, 'Drinks List'!EG$11:EG$1010))</f>
        <v/>
      </c>
      <c r="BD843" s="21"/>
      <c r="BE843" s="59" t="str">
        <f>IF($K843="", "", SUMIF('Drinks List'!EJ$11:EJ$1010, $K843, 'Drinks List'!EI$11:EI$1010))</f>
        <v/>
      </c>
      <c r="BF843" s="21"/>
      <c r="BG843" s="59" t="str">
        <f>IF($K843="", "", SUMIF('Drinks List'!EL$11:EL$1010, $K843, 'Drinks List'!EK$11:EK$1010))</f>
        <v/>
      </c>
      <c r="BH843" s="21"/>
      <c r="BI843" s="59" t="str">
        <f>IF($K843="", "", SUMIF('Drinks List'!EN$11:EN$1010, $K843, 'Drinks List'!EM$11:EM$1010))</f>
        <v/>
      </c>
      <c r="BJ843" s="21"/>
      <c r="BK843" s="59" t="str">
        <f>IF($K843="", "", SUMIF('Drinks List'!EP$11:EP$1010, $K843, 'Drinks List'!EO$11:EO$1010))</f>
        <v/>
      </c>
      <c r="BL843" s="21"/>
      <c r="BM843" s="59" t="str">
        <f>IF($K843="", "", SUMIF('Drinks List'!ER$11:ER$1010, $K843, 'Drinks List'!EQ$11:EQ$1010))</f>
        <v/>
      </c>
      <c r="BN843" s="21"/>
      <c r="BO843" s="65" t="str">
        <f>IF($K843="", "", SUMIF('Drinks List'!ET$11:ET$1010, $K843, 'Drinks List'!ES$11:ES$1010))</f>
        <v/>
      </c>
      <c r="BQ843" s="120" t="str">
        <f t="shared" si="253"/>
        <v/>
      </c>
      <c r="BR843" s="62" t="str">
        <f t="shared" si="254"/>
        <v/>
      </c>
      <c r="BS843" s="76" t="str">
        <f>IF(BQ843="", "", COUNTIF(BQ$11:BQ$1010, "&gt;"&amp;BQ843)+1+COUNTIF(BQ$11:BQ843, BQ843)-1)</f>
        <v/>
      </c>
      <c r="BT843" s="76" t="str">
        <f>IF(BR843="", "", COUNTIF(BR$11:BR$1010, "&lt;"&amp;BR843)+1+COUNTIF(BR$11:BR843, BR843)-1)</f>
        <v/>
      </c>
      <c r="BV843" s="76" t="str">
        <f t="shared" si="255"/>
        <v/>
      </c>
      <c r="BW843" s="124" t="str">
        <f t="shared" si="256"/>
        <v/>
      </c>
      <c r="BX843" s="115" t="str">
        <f t="shared" si="257"/>
        <v/>
      </c>
      <c r="BY843" s="125" t="str">
        <f t="shared" si="258"/>
        <v/>
      </c>
      <c r="CA843" s="106" t="str">
        <f t="shared" si="259"/>
        <v/>
      </c>
      <c r="CB843" s="22" t="str">
        <f t="shared" si="260"/>
        <v/>
      </c>
      <c r="CD843" s="76" t="str">
        <f>IF($J843="", "", IF($BV843=0, "", COUNTIF($J$11:$J$1010, "&lt;"&amp;$J843)+1+COUNTIF($J$11:$J843, $J843)-1))</f>
        <v/>
      </c>
    </row>
    <row r="844" spans="1:82" x14ac:dyDescent="0.25">
      <c r="A844" s="31"/>
      <c r="B844" s="19" t="str">
        <f t="shared" si="261"/>
        <v/>
      </c>
      <c r="C844" s="20" t="str">
        <f t="shared" si="262"/>
        <v/>
      </c>
      <c r="D844" s="29" t="str">
        <f t="shared" si="263"/>
        <v/>
      </c>
      <c r="E844" s="22" t="str">
        <f t="shared" si="264"/>
        <v/>
      </c>
      <c r="F844" s="31"/>
      <c r="G844" s="301"/>
      <c r="H844" s="302"/>
      <c r="I844" s="303"/>
      <c r="J844" s="304"/>
      <c r="K844" s="283"/>
      <c r="L844" s="305"/>
      <c r="M844" s="285"/>
      <c r="N844" s="287"/>
      <c r="O844" s="31"/>
      <c r="P844" s="19" t="str">
        <f t="shared" si="265"/>
        <v/>
      </c>
      <c r="Q844" s="20" t="str">
        <f t="shared" si="266"/>
        <v/>
      </c>
      <c r="R844" s="29" t="str">
        <f t="shared" si="267"/>
        <v/>
      </c>
      <c r="S844" s="22" t="str">
        <f t="shared" si="268"/>
        <v/>
      </c>
      <c r="T844" s="31"/>
      <c r="U844" s="69" t="str">
        <f t="shared" si="269"/>
        <v/>
      </c>
      <c r="V844" s="31"/>
      <c r="X844" s="76" t="str">
        <f t="shared" ref="X844:X907" si="270">IF(COUNTIF($J844:$N844, "")=5, "", "X")</f>
        <v/>
      </c>
      <c r="Z844" s="76" t="str">
        <f t="shared" ref="Z844:Z907" si="271">IF($J844="", "", IF(COUNTIF($J$11:$J$1010, $J844)&gt;1, "X", ""))</f>
        <v/>
      </c>
      <c r="AA844" s="76" t="str">
        <f t="shared" ref="AA844:AA907" si="272">IF($K844="", "", IF(COUNTIF($K$11:$K$1010, $K844)&gt;1, "X", ""))</f>
        <v/>
      </c>
      <c r="AC844" s="19" t="str">
        <f>IF($K844="", "", SUMIF('Drinks List'!DH$11:DH$1010, $K844, 'Drinks List'!DG$11:DG$1010))</f>
        <v/>
      </c>
      <c r="AD844" s="21"/>
      <c r="AE844" s="59" t="str">
        <f>IF($K844="", "", SUMIF('Drinks List'!DJ$11:DJ$1010, $K844, 'Drinks List'!DI$11:DI$1010))</f>
        <v/>
      </c>
      <c r="AF844" s="21"/>
      <c r="AG844" s="59" t="str">
        <f>IF($K844="", "", SUMIF('Drinks List'!DL$11:DL$1010, $K844, 'Drinks List'!DK$11:DK$1010))</f>
        <v/>
      </c>
      <c r="AH844" s="21"/>
      <c r="AI844" s="59" t="str">
        <f>IF($K844="", "", SUMIF('Drinks List'!DN$11:DN$1010, $K844, 'Drinks List'!DM$11:DM$1010))</f>
        <v/>
      </c>
      <c r="AJ844" s="21"/>
      <c r="AK844" s="59" t="str">
        <f>IF($K844="", "", SUMIF('Drinks List'!DP$11:DP$1010, $K844, 'Drinks List'!DO$11:DO$1010))</f>
        <v/>
      </c>
      <c r="AL844" s="21"/>
      <c r="AM844" s="59" t="str">
        <f>IF($K844="", "", SUMIF('Drinks List'!DR$11:DR$1010, $K844, 'Drinks List'!DQ$11:DQ$1010))</f>
        <v/>
      </c>
      <c r="AN844" s="21"/>
      <c r="AO844" s="59" t="str">
        <f>IF($K844="", "", SUMIF('Drinks List'!DT$11:DT$1010, $K844, 'Drinks List'!DS$11:DS$1010))</f>
        <v/>
      </c>
      <c r="AP844" s="21"/>
      <c r="AQ844" s="59" t="str">
        <f>IF($K844="", "", SUMIF('Drinks List'!DV$11:DV$1010, $K844, 'Drinks List'!DU$11:DU$1010))</f>
        <v/>
      </c>
      <c r="AR844" s="21"/>
      <c r="AS844" s="59" t="str">
        <f>IF($K844="", "", SUMIF('Drinks List'!DX$11:DX$1010, $K844, 'Drinks List'!DW$11:DW$1010))</f>
        <v/>
      </c>
      <c r="AT844" s="21"/>
      <c r="AU844" s="59" t="str">
        <f>IF($K844="", "", SUMIF('Drinks List'!DZ$11:DZ$1010, $K844, 'Drinks List'!DY$11:DY$1010))</f>
        <v/>
      </c>
      <c r="AV844" s="21"/>
      <c r="AW844" s="59" t="str">
        <f>IF($K844="", "", SUMIF('Drinks List'!EB$11:EB$1010, $K844, 'Drinks List'!EA$11:EA$1010))</f>
        <v/>
      </c>
      <c r="AX844" s="21"/>
      <c r="AY844" s="59" t="str">
        <f>IF($K844="", "", SUMIF('Drinks List'!ED$11:ED$1010, $K844, 'Drinks List'!EC$11:EC$1010))</f>
        <v/>
      </c>
      <c r="AZ844" s="21"/>
      <c r="BA844" s="59" t="str">
        <f>IF($K844="", "", SUMIF('Drinks List'!EF$11:EF$1010, $K844, 'Drinks List'!EE$11:EE$1010))</f>
        <v/>
      </c>
      <c r="BB844" s="21"/>
      <c r="BC844" s="59" t="str">
        <f>IF($K844="", "", SUMIF('Drinks List'!EH$11:EH$1010, $K844, 'Drinks List'!EG$11:EG$1010))</f>
        <v/>
      </c>
      <c r="BD844" s="21"/>
      <c r="BE844" s="59" t="str">
        <f>IF($K844="", "", SUMIF('Drinks List'!EJ$11:EJ$1010, $K844, 'Drinks List'!EI$11:EI$1010))</f>
        <v/>
      </c>
      <c r="BF844" s="21"/>
      <c r="BG844" s="59" t="str">
        <f>IF($K844="", "", SUMIF('Drinks List'!EL$11:EL$1010, $K844, 'Drinks List'!EK$11:EK$1010))</f>
        <v/>
      </c>
      <c r="BH844" s="21"/>
      <c r="BI844" s="59" t="str">
        <f>IF($K844="", "", SUMIF('Drinks List'!EN$11:EN$1010, $K844, 'Drinks List'!EM$11:EM$1010))</f>
        <v/>
      </c>
      <c r="BJ844" s="21"/>
      <c r="BK844" s="59" t="str">
        <f>IF($K844="", "", SUMIF('Drinks List'!EP$11:EP$1010, $K844, 'Drinks List'!EO$11:EO$1010))</f>
        <v/>
      </c>
      <c r="BL844" s="21"/>
      <c r="BM844" s="59" t="str">
        <f>IF($K844="", "", SUMIF('Drinks List'!ER$11:ER$1010, $K844, 'Drinks List'!EQ$11:EQ$1010))</f>
        <v/>
      </c>
      <c r="BN844" s="21"/>
      <c r="BO844" s="65" t="str">
        <f>IF($K844="", "", SUMIF('Drinks List'!ET$11:ET$1010, $K844, 'Drinks List'!ES$11:ES$1010))</f>
        <v/>
      </c>
      <c r="BQ844" s="120" t="str">
        <f t="shared" ref="BQ844:BQ907" si="273">IF($X844="", "", IF($U844&gt;1, $U844, ""))</f>
        <v/>
      </c>
      <c r="BR844" s="62" t="str">
        <f t="shared" ref="BR844:BR907" si="274">IF($X844="", "", IF($U844&lt;1, $U844, ""))</f>
        <v/>
      </c>
      <c r="BS844" s="76" t="str">
        <f>IF(BQ844="", "", COUNTIF(BQ$11:BQ$1010, "&gt;"&amp;BQ844)+1+COUNTIF(BQ$11:BQ844, BQ844)-1)</f>
        <v/>
      </c>
      <c r="BT844" s="76" t="str">
        <f>IF(BR844="", "", COUNTIF(BR$11:BR$1010, "&lt;"&amp;BR844)+1+COUNTIF(BR$11:BR844, BR844)-1)</f>
        <v/>
      </c>
      <c r="BV844" s="76" t="str">
        <f t="shared" ref="BV844:BV907" si="275">IF($BV$9=$BV$3, $BW844, IF($BV$9=$BV$4, $BX844, IF($BV$9=$BV$5, $BY844, "")))</f>
        <v/>
      </c>
      <c r="BW844" s="124" t="str">
        <f t="shared" ref="BW844:BW907" si="276">IF($J844="", "", $D844)</f>
        <v/>
      </c>
      <c r="BX844" s="115" t="str">
        <f t="shared" ref="BX844:BX907" si="277">IF($J844="", "", $R844)</f>
        <v/>
      </c>
      <c r="BY844" s="125" t="str">
        <f t="shared" ref="BY844:BY907" si="278">IF($J844="", "", IF($N844&lt;=H844, 0, $N844-ROUNDDOWN($H844, 0)))</f>
        <v/>
      </c>
      <c r="CA844" s="106" t="str">
        <f t="shared" ref="CA844:CA907" si="279">IF($BV844="", "", $M844)</f>
        <v/>
      </c>
      <c r="CB844" s="22" t="str">
        <f t="shared" ref="CB844:CB907" si="280">IF($BV844="", "", $CA844*$BV844)</f>
        <v/>
      </c>
      <c r="CD844" s="76" t="str">
        <f>IF($J844="", "", IF($BV844=0, "", COUNTIF($J$11:$J$1010, "&lt;"&amp;$J844)+1+COUNTIF($J$11:$J844, $J844)-1))</f>
        <v/>
      </c>
    </row>
    <row r="845" spans="1:82" x14ac:dyDescent="0.25">
      <c r="A845" s="31"/>
      <c r="B845" s="19" t="str">
        <f t="shared" si="261"/>
        <v/>
      </c>
      <c r="C845" s="20" t="str">
        <f t="shared" si="262"/>
        <v/>
      </c>
      <c r="D845" s="29" t="str">
        <f t="shared" si="263"/>
        <v/>
      </c>
      <c r="E845" s="22" t="str">
        <f t="shared" si="264"/>
        <v/>
      </c>
      <c r="F845" s="31"/>
      <c r="G845" s="301"/>
      <c r="H845" s="302"/>
      <c r="I845" s="303"/>
      <c r="J845" s="304"/>
      <c r="K845" s="283"/>
      <c r="L845" s="305"/>
      <c r="M845" s="285"/>
      <c r="N845" s="287"/>
      <c r="O845" s="31"/>
      <c r="P845" s="19" t="str">
        <f t="shared" si="265"/>
        <v/>
      </c>
      <c r="Q845" s="20" t="str">
        <f t="shared" si="266"/>
        <v/>
      </c>
      <c r="R845" s="29" t="str">
        <f t="shared" si="267"/>
        <v/>
      </c>
      <c r="S845" s="22" t="str">
        <f t="shared" si="268"/>
        <v/>
      </c>
      <c r="T845" s="31"/>
      <c r="U845" s="69" t="str">
        <f t="shared" si="269"/>
        <v/>
      </c>
      <c r="V845" s="31"/>
      <c r="X845" s="76" t="str">
        <f t="shared" si="270"/>
        <v/>
      </c>
      <c r="Z845" s="76" t="str">
        <f t="shared" si="271"/>
        <v/>
      </c>
      <c r="AA845" s="76" t="str">
        <f t="shared" si="272"/>
        <v/>
      </c>
      <c r="AC845" s="19" t="str">
        <f>IF($K845="", "", SUMIF('Drinks List'!DH$11:DH$1010, $K845, 'Drinks List'!DG$11:DG$1010))</f>
        <v/>
      </c>
      <c r="AD845" s="21"/>
      <c r="AE845" s="59" t="str">
        <f>IF($K845="", "", SUMIF('Drinks List'!DJ$11:DJ$1010, $K845, 'Drinks List'!DI$11:DI$1010))</f>
        <v/>
      </c>
      <c r="AF845" s="21"/>
      <c r="AG845" s="59" t="str">
        <f>IF($K845="", "", SUMIF('Drinks List'!DL$11:DL$1010, $K845, 'Drinks List'!DK$11:DK$1010))</f>
        <v/>
      </c>
      <c r="AH845" s="21"/>
      <c r="AI845" s="59" t="str">
        <f>IF($K845="", "", SUMIF('Drinks List'!DN$11:DN$1010, $K845, 'Drinks List'!DM$11:DM$1010))</f>
        <v/>
      </c>
      <c r="AJ845" s="21"/>
      <c r="AK845" s="59" t="str">
        <f>IF($K845="", "", SUMIF('Drinks List'!DP$11:DP$1010, $K845, 'Drinks List'!DO$11:DO$1010))</f>
        <v/>
      </c>
      <c r="AL845" s="21"/>
      <c r="AM845" s="59" t="str">
        <f>IF($K845="", "", SUMIF('Drinks List'!DR$11:DR$1010, $K845, 'Drinks List'!DQ$11:DQ$1010))</f>
        <v/>
      </c>
      <c r="AN845" s="21"/>
      <c r="AO845" s="59" t="str">
        <f>IF($K845="", "", SUMIF('Drinks List'!DT$11:DT$1010, $K845, 'Drinks List'!DS$11:DS$1010))</f>
        <v/>
      </c>
      <c r="AP845" s="21"/>
      <c r="AQ845" s="59" t="str">
        <f>IF($K845="", "", SUMIF('Drinks List'!DV$11:DV$1010, $K845, 'Drinks List'!DU$11:DU$1010))</f>
        <v/>
      </c>
      <c r="AR845" s="21"/>
      <c r="AS845" s="59" t="str">
        <f>IF($K845="", "", SUMIF('Drinks List'!DX$11:DX$1010, $K845, 'Drinks List'!DW$11:DW$1010))</f>
        <v/>
      </c>
      <c r="AT845" s="21"/>
      <c r="AU845" s="59" t="str">
        <f>IF($K845="", "", SUMIF('Drinks List'!DZ$11:DZ$1010, $K845, 'Drinks List'!DY$11:DY$1010))</f>
        <v/>
      </c>
      <c r="AV845" s="21"/>
      <c r="AW845" s="59" t="str">
        <f>IF($K845="", "", SUMIF('Drinks List'!EB$11:EB$1010, $K845, 'Drinks List'!EA$11:EA$1010))</f>
        <v/>
      </c>
      <c r="AX845" s="21"/>
      <c r="AY845" s="59" t="str">
        <f>IF($K845="", "", SUMIF('Drinks List'!ED$11:ED$1010, $K845, 'Drinks List'!EC$11:EC$1010))</f>
        <v/>
      </c>
      <c r="AZ845" s="21"/>
      <c r="BA845" s="59" t="str">
        <f>IF($K845="", "", SUMIF('Drinks List'!EF$11:EF$1010, $K845, 'Drinks List'!EE$11:EE$1010))</f>
        <v/>
      </c>
      <c r="BB845" s="21"/>
      <c r="BC845" s="59" t="str">
        <f>IF($K845="", "", SUMIF('Drinks List'!EH$11:EH$1010, $K845, 'Drinks List'!EG$11:EG$1010))</f>
        <v/>
      </c>
      <c r="BD845" s="21"/>
      <c r="BE845" s="59" t="str">
        <f>IF($K845="", "", SUMIF('Drinks List'!EJ$11:EJ$1010, $K845, 'Drinks List'!EI$11:EI$1010))</f>
        <v/>
      </c>
      <c r="BF845" s="21"/>
      <c r="BG845" s="59" t="str">
        <f>IF($K845="", "", SUMIF('Drinks List'!EL$11:EL$1010, $K845, 'Drinks List'!EK$11:EK$1010))</f>
        <v/>
      </c>
      <c r="BH845" s="21"/>
      <c r="BI845" s="59" t="str">
        <f>IF($K845="", "", SUMIF('Drinks List'!EN$11:EN$1010, $K845, 'Drinks List'!EM$11:EM$1010))</f>
        <v/>
      </c>
      <c r="BJ845" s="21"/>
      <c r="BK845" s="59" t="str">
        <f>IF($K845="", "", SUMIF('Drinks List'!EP$11:EP$1010, $K845, 'Drinks List'!EO$11:EO$1010))</f>
        <v/>
      </c>
      <c r="BL845" s="21"/>
      <c r="BM845" s="59" t="str">
        <f>IF($K845="", "", SUMIF('Drinks List'!ER$11:ER$1010, $K845, 'Drinks List'!EQ$11:EQ$1010))</f>
        <v/>
      </c>
      <c r="BN845" s="21"/>
      <c r="BO845" s="65" t="str">
        <f>IF($K845="", "", SUMIF('Drinks List'!ET$11:ET$1010, $K845, 'Drinks List'!ES$11:ES$1010))</f>
        <v/>
      </c>
      <c r="BQ845" s="120" t="str">
        <f t="shared" si="273"/>
        <v/>
      </c>
      <c r="BR845" s="62" t="str">
        <f t="shared" si="274"/>
        <v/>
      </c>
      <c r="BS845" s="76" t="str">
        <f>IF(BQ845="", "", COUNTIF(BQ$11:BQ$1010, "&gt;"&amp;BQ845)+1+COUNTIF(BQ$11:BQ845, BQ845)-1)</f>
        <v/>
      </c>
      <c r="BT845" s="76" t="str">
        <f>IF(BR845="", "", COUNTIF(BR$11:BR$1010, "&lt;"&amp;BR845)+1+COUNTIF(BR$11:BR845, BR845)-1)</f>
        <v/>
      </c>
      <c r="BV845" s="76" t="str">
        <f t="shared" si="275"/>
        <v/>
      </c>
      <c r="BW845" s="124" t="str">
        <f t="shared" si="276"/>
        <v/>
      </c>
      <c r="BX845" s="115" t="str">
        <f t="shared" si="277"/>
        <v/>
      </c>
      <c r="BY845" s="125" t="str">
        <f t="shared" si="278"/>
        <v/>
      </c>
      <c r="CA845" s="106" t="str">
        <f t="shared" si="279"/>
        <v/>
      </c>
      <c r="CB845" s="22" t="str">
        <f t="shared" si="280"/>
        <v/>
      </c>
      <c r="CD845" s="76" t="str">
        <f>IF($J845="", "", IF($BV845=0, "", COUNTIF($J$11:$J$1010, "&lt;"&amp;$J845)+1+COUNTIF($J$11:$J845, $J845)-1))</f>
        <v/>
      </c>
    </row>
    <row r="846" spans="1:82" x14ac:dyDescent="0.25">
      <c r="A846" s="31"/>
      <c r="B846" s="19" t="str">
        <f t="shared" si="261"/>
        <v/>
      </c>
      <c r="C846" s="20" t="str">
        <f t="shared" si="262"/>
        <v/>
      </c>
      <c r="D846" s="29" t="str">
        <f t="shared" si="263"/>
        <v/>
      </c>
      <c r="E846" s="22" t="str">
        <f t="shared" si="264"/>
        <v/>
      </c>
      <c r="F846" s="31"/>
      <c r="G846" s="301"/>
      <c r="H846" s="302"/>
      <c r="I846" s="303"/>
      <c r="J846" s="304"/>
      <c r="K846" s="283"/>
      <c r="L846" s="305"/>
      <c r="M846" s="285"/>
      <c r="N846" s="287"/>
      <c r="O846" s="31"/>
      <c r="P846" s="19" t="str">
        <f t="shared" si="265"/>
        <v/>
      </c>
      <c r="Q846" s="20" t="str">
        <f t="shared" si="266"/>
        <v/>
      </c>
      <c r="R846" s="29" t="str">
        <f t="shared" si="267"/>
        <v/>
      </c>
      <c r="S846" s="22" t="str">
        <f t="shared" si="268"/>
        <v/>
      </c>
      <c r="T846" s="31"/>
      <c r="U846" s="69" t="str">
        <f t="shared" si="269"/>
        <v/>
      </c>
      <c r="V846" s="31"/>
      <c r="X846" s="76" t="str">
        <f t="shared" si="270"/>
        <v/>
      </c>
      <c r="Z846" s="76" t="str">
        <f t="shared" si="271"/>
        <v/>
      </c>
      <c r="AA846" s="76" t="str">
        <f t="shared" si="272"/>
        <v/>
      </c>
      <c r="AC846" s="19" t="str">
        <f>IF($K846="", "", SUMIF('Drinks List'!DH$11:DH$1010, $K846, 'Drinks List'!DG$11:DG$1010))</f>
        <v/>
      </c>
      <c r="AD846" s="21"/>
      <c r="AE846" s="59" t="str">
        <f>IF($K846="", "", SUMIF('Drinks List'!DJ$11:DJ$1010, $K846, 'Drinks List'!DI$11:DI$1010))</f>
        <v/>
      </c>
      <c r="AF846" s="21"/>
      <c r="AG846" s="59" t="str">
        <f>IF($K846="", "", SUMIF('Drinks List'!DL$11:DL$1010, $K846, 'Drinks List'!DK$11:DK$1010))</f>
        <v/>
      </c>
      <c r="AH846" s="21"/>
      <c r="AI846" s="59" t="str">
        <f>IF($K846="", "", SUMIF('Drinks List'!DN$11:DN$1010, $K846, 'Drinks List'!DM$11:DM$1010))</f>
        <v/>
      </c>
      <c r="AJ846" s="21"/>
      <c r="AK846" s="59" t="str">
        <f>IF($K846="", "", SUMIF('Drinks List'!DP$11:DP$1010, $K846, 'Drinks List'!DO$11:DO$1010))</f>
        <v/>
      </c>
      <c r="AL846" s="21"/>
      <c r="AM846" s="59" t="str">
        <f>IF($K846="", "", SUMIF('Drinks List'!DR$11:DR$1010, $K846, 'Drinks List'!DQ$11:DQ$1010))</f>
        <v/>
      </c>
      <c r="AN846" s="21"/>
      <c r="AO846" s="59" t="str">
        <f>IF($K846="", "", SUMIF('Drinks List'!DT$11:DT$1010, $K846, 'Drinks List'!DS$11:DS$1010))</f>
        <v/>
      </c>
      <c r="AP846" s="21"/>
      <c r="AQ846" s="59" t="str">
        <f>IF($K846="", "", SUMIF('Drinks List'!DV$11:DV$1010, $K846, 'Drinks List'!DU$11:DU$1010))</f>
        <v/>
      </c>
      <c r="AR846" s="21"/>
      <c r="AS846" s="59" t="str">
        <f>IF($K846="", "", SUMIF('Drinks List'!DX$11:DX$1010, $K846, 'Drinks List'!DW$11:DW$1010))</f>
        <v/>
      </c>
      <c r="AT846" s="21"/>
      <c r="AU846" s="59" t="str">
        <f>IF($K846="", "", SUMIF('Drinks List'!DZ$11:DZ$1010, $K846, 'Drinks List'!DY$11:DY$1010))</f>
        <v/>
      </c>
      <c r="AV846" s="21"/>
      <c r="AW846" s="59" t="str">
        <f>IF($K846="", "", SUMIF('Drinks List'!EB$11:EB$1010, $K846, 'Drinks List'!EA$11:EA$1010))</f>
        <v/>
      </c>
      <c r="AX846" s="21"/>
      <c r="AY846" s="59" t="str">
        <f>IF($K846="", "", SUMIF('Drinks List'!ED$11:ED$1010, $K846, 'Drinks List'!EC$11:EC$1010))</f>
        <v/>
      </c>
      <c r="AZ846" s="21"/>
      <c r="BA846" s="59" t="str">
        <f>IF($K846="", "", SUMIF('Drinks List'!EF$11:EF$1010, $K846, 'Drinks List'!EE$11:EE$1010))</f>
        <v/>
      </c>
      <c r="BB846" s="21"/>
      <c r="BC846" s="59" t="str">
        <f>IF($K846="", "", SUMIF('Drinks List'!EH$11:EH$1010, $K846, 'Drinks List'!EG$11:EG$1010))</f>
        <v/>
      </c>
      <c r="BD846" s="21"/>
      <c r="BE846" s="59" t="str">
        <f>IF($K846="", "", SUMIF('Drinks List'!EJ$11:EJ$1010, $K846, 'Drinks List'!EI$11:EI$1010))</f>
        <v/>
      </c>
      <c r="BF846" s="21"/>
      <c r="BG846" s="59" t="str">
        <f>IF($K846="", "", SUMIF('Drinks List'!EL$11:EL$1010, $K846, 'Drinks List'!EK$11:EK$1010))</f>
        <v/>
      </c>
      <c r="BH846" s="21"/>
      <c r="BI846" s="59" t="str">
        <f>IF($K846="", "", SUMIF('Drinks List'!EN$11:EN$1010, $K846, 'Drinks List'!EM$11:EM$1010))</f>
        <v/>
      </c>
      <c r="BJ846" s="21"/>
      <c r="BK846" s="59" t="str">
        <f>IF($K846="", "", SUMIF('Drinks List'!EP$11:EP$1010, $K846, 'Drinks List'!EO$11:EO$1010))</f>
        <v/>
      </c>
      <c r="BL846" s="21"/>
      <c r="BM846" s="59" t="str">
        <f>IF($K846="", "", SUMIF('Drinks List'!ER$11:ER$1010, $K846, 'Drinks List'!EQ$11:EQ$1010))</f>
        <v/>
      </c>
      <c r="BN846" s="21"/>
      <c r="BO846" s="65" t="str">
        <f>IF($K846="", "", SUMIF('Drinks List'!ET$11:ET$1010, $K846, 'Drinks List'!ES$11:ES$1010))</f>
        <v/>
      </c>
      <c r="BQ846" s="120" t="str">
        <f t="shared" si="273"/>
        <v/>
      </c>
      <c r="BR846" s="62" t="str">
        <f t="shared" si="274"/>
        <v/>
      </c>
      <c r="BS846" s="76" t="str">
        <f>IF(BQ846="", "", COUNTIF(BQ$11:BQ$1010, "&gt;"&amp;BQ846)+1+COUNTIF(BQ$11:BQ846, BQ846)-1)</f>
        <v/>
      </c>
      <c r="BT846" s="76" t="str">
        <f>IF(BR846="", "", COUNTIF(BR$11:BR$1010, "&lt;"&amp;BR846)+1+COUNTIF(BR$11:BR846, BR846)-1)</f>
        <v/>
      </c>
      <c r="BV846" s="76" t="str">
        <f t="shared" si="275"/>
        <v/>
      </c>
      <c r="BW846" s="124" t="str">
        <f t="shared" si="276"/>
        <v/>
      </c>
      <c r="BX846" s="115" t="str">
        <f t="shared" si="277"/>
        <v/>
      </c>
      <c r="BY846" s="125" t="str">
        <f t="shared" si="278"/>
        <v/>
      </c>
      <c r="CA846" s="106" t="str">
        <f t="shared" si="279"/>
        <v/>
      </c>
      <c r="CB846" s="22" t="str">
        <f t="shared" si="280"/>
        <v/>
      </c>
      <c r="CD846" s="76" t="str">
        <f>IF($J846="", "", IF($BV846=0, "", COUNTIF($J$11:$J$1010, "&lt;"&amp;$J846)+1+COUNTIF($J$11:$J846, $J846)-1))</f>
        <v/>
      </c>
    </row>
    <row r="847" spans="1:82" x14ac:dyDescent="0.25">
      <c r="A847" s="31"/>
      <c r="B847" s="19" t="str">
        <f t="shared" si="261"/>
        <v/>
      </c>
      <c r="C847" s="20" t="str">
        <f t="shared" si="262"/>
        <v/>
      </c>
      <c r="D847" s="29" t="str">
        <f t="shared" si="263"/>
        <v/>
      </c>
      <c r="E847" s="22" t="str">
        <f t="shared" si="264"/>
        <v/>
      </c>
      <c r="F847" s="31"/>
      <c r="G847" s="301"/>
      <c r="H847" s="302"/>
      <c r="I847" s="303"/>
      <c r="J847" s="304"/>
      <c r="K847" s="283"/>
      <c r="L847" s="305"/>
      <c r="M847" s="285"/>
      <c r="N847" s="287"/>
      <c r="O847" s="31"/>
      <c r="P847" s="19" t="str">
        <f t="shared" si="265"/>
        <v/>
      </c>
      <c r="Q847" s="20" t="str">
        <f t="shared" si="266"/>
        <v/>
      </c>
      <c r="R847" s="29" t="str">
        <f t="shared" si="267"/>
        <v/>
      </c>
      <c r="S847" s="22" t="str">
        <f t="shared" si="268"/>
        <v/>
      </c>
      <c r="T847" s="31"/>
      <c r="U847" s="69" t="str">
        <f t="shared" si="269"/>
        <v/>
      </c>
      <c r="V847" s="31"/>
      <c r="X847" s="76" t="str">
        <f t="shared" si="270"/>
        <v/>
      </c>
      <c r="Z847" s="76" t="str">
        <f t="shared" si="271"/>
        <v/>
      </c>
      <c r="AA847" s="76" t="str">
        <f t="shared" si="272"/>
        <v/>
      </c>
      <c r="AC847" s="19" t="str">
        <f>IF($K847="", "", SUMIF('Drinks List'!DH$11:DH$1010, $K847, 'Drinks List'!DG$11:DG$1010))</f>
        <v/>
      </c>
      <c r="AD847" s="21"/>
      <c r="AE847" s="59" t="str">
        <f>IF($K847="", "", SUMIF('Drinks List'!DJ$11:DJ$1010, $K847, 'Drinks List'!DI$11:DI$1010))</f>
        <v/>
      </c>
      <c r="AF847" s="21"/>
      <c r="AG847" s="59" t="str">
        <f>IF($K847="", "", SUMIF('Drinks List'!DL$11:DL$1010, $K847, 'Drinks List'!DK$11:DK$1010))</f>
        <v/>
      </c>
      <c r="AH847" s="21"/>
      <c r="AI847" s="59" t="str">
        <f>IF($K847="", "", SUMIF('Drinks List'!DN$11:DN$1010, $K847, 'Drinks List'!DM$11:DM$1010))</f>
        <v/>
      </c>
      <c r="AJ847" s="21"/>
      <c r="AK847" s="59" t="str">
        <f>IF($K847="", "", SUMIF('Drinks List'!DP$11:DP$1010, $K847, 'Drinks List'!DO$11:DO$1010))</f>
        <v/>
      </c>
      <c r="AL847" s="21"/>
      <c r="AM847" s="59" t="str">
        <f>IF($K847="", "", SUMIF('Drinks List'!DR$11:DR$1010, $K847, 'Drinks List'!DQ$11:DQ$1010))</f>
        <v/>
      </c>
      <c r="AN847" s="21"/>
      <c r="AO847" s="59" t="str">
        <f>IF($K847="", "", SUMIF('Drinks List'!DT$11:DT$1010, $K847, 'Drinks List'!DS$11:DS$1010))</f>
        <v/>
      </c>
      <c r="AP847" s="21"/>
      <c r="AQ847" s="59" t="str">
        <f>IF($K847="", "", SUMIF('Drinks List'!DV$11:DV$1010, $K847, 'Drinks List'!DU$11:DU$1010))</f>
        <v/>
      </c>
      <c r="AR847" s="21"/>
      <c r="AS847" s="59" t="str">
        <f>IF($K847="", "", SUMIF('Drinks List'!DX$11:DX$1010, $K847, 'Drinks List'!DW$11:DW$1010))</f>
        <v/>
      </c>
      <c r="AT847" s="21"/>
      <c r="AU847" s="59" t="str">
        <f>IF($K847="", "", SUMIF('Drinks List'!DZ$11:DZ$1010, $K847, 'Drinks List'!DY$11:DY$1010))</f>
        <v/>
      </c>
      <c r="AV847" s="21"/>
      <c r="AW847" s="59" t="str">
        <f>IF($K847="", "", SUMIF('Drinks List'!EB$11:EB$1010, $K847, 'Drinks List'!EA$11:EA$1010))</f>
        <v/>
      </c>
      <c r="AX847" s="21"/>
      <c r="AY847" s="59" t="str">
        <f>IF($K847="", "", SUMIF('Drinks List'!ED$11:ED$1010, $K847, 'Drinks List'!EC$11:EC$1010))</f>
        <v/>
      </c>
      <c r="AZ847" s="21"/>
      <c r="BA847" s="59" t="str">
        <f>IF($K847="", "", SUMIF('Drinks List'!EF$11:EF$1010, $K847, 'Drinks List'!EE$11:EE$1010))</f>
        <v/>
      </c>
      <c r="BB847" s="21"/>
      <c r="BC847" s="59" t="str">
        <f>IF($K847="", "", SUMIF('Drinks List'!EH$11:EH$1010, $K847, 'Drinks List'!EG$11:EG$1010))</f>
        <v/>
      </c>
      <c r="BD847" s="21"/>
      <c r="BE847" s="59" t="str">
        <f>IF($K847="", "", SUMIF('Drinks List'!EJ$11:EJ$1010, $K847, 'Drinks List'!EI$11:EI$1010))</f>
        <v/>
      </c>
      <c r="BF847" s="21"/>
      <c r="BG847" s="59" t="str">
        <f>IF($K847="", "", SUMIF('Drinks List'!EL$11:EL$1010, $K847, 'Drinks List'!EK$11:EK$1010))</f>
        <v/>
      </c>
      <c r="BH847" s="21"/>
      <c r="BI847" s="59" t="str">
        <f>IF($K847="", "", SUMIF('Drinks List'!EN$11:EN$1010, $K847, 'Drinks List'!EM$11:EM$1010))</f>
        <v/>
      </c>
      <c r="BJ847" s="21"/>
      <c r="BK847" s="59" t="str">
        <f>IF($K847="", "", SUMIF('Drinks List'!EP$11:EP$1010, $K847, 'Drinks List'!EO$11:EO$1010))</f>
        <v/>
      </c>
      <c r="BL847" s="21"/>
      <c r="BM847" s="59" t="str">
        <f>IF($K847="", "", SUMIF('Drinks List'!ER$11:ER$1010, $K847, 'Drinks List'!EQ$11:EQ$1010))</f>
        <v/>
      </c>
      <c r="BN847" s="21"/>
      <c r="BO847" s="65" t="str">
        <f>IF($K847="", "", SUMIF('Drinks List'!ET$11:ET$1010, $K847, 'Drinks List'!ES$11:ES$1010))</f>
        <v/>
      </c>
      <c r="BQ847" s="120" t="str">
        <f t="shared" si="273"/>
        <v/>
      </c>
      <c r="BR847" s="62" t="str">
        <f t="shared" si="274"/>
        <v/>
      </c>
      <c r="BS847" s="76" t="str">
        <f>IF(BQ847="", "", COUNTIF(BQ$11:BQ$1010, "&gt;"&amp;BQ847)+1+COUNTIF(BQ$11:BQ847, BQ847)-1)</f>
        <v/>
      </c>
      <c r="BT847" s="76" t="str">
        <f>IF(BR847="", "", COUNTIF(BR$11:BR$1010, "&lt;"&amp;BR847)+1+COUNTIF(BR$11:BR847, BR847)-1)</f>
        <v/>
      </c>
      <c r="BV847" s="76" t="str">
        <f t="shared" si="275"/>
        <v/>
      </c>
      <c r="BW847" s="124" t="str">
        <f t="shared" si="276"/>
        <v/>
      </c>
      <c r="BX847" s="115" t="str">
        <f t="shared" si="277"/>
        <v/>
      </c>
      <c r="BY847" s="125" t="str">
        <f t="shared" si="278"/>
        <v/>
      </c>
      <c r="CA847" s="106" t="str">
        <f t="shared" si="279"/>
        <v/>
      </c>
      <c r="CB847" s="22" t="str">
        <f t="shared" si="280"/>
        <v/>
      </c>
      <c r="CD847" s="76" t="str">
        <f>IF($J847="", "", IF($BV847=0, "", COUNTIF($J$11:$J$1010, "&lt;"&amp;$J847)+1+COUNTIF($J$11:$J847, $J847)-1))</f>
        <v/>
      </c>
    </row>
    <row r="848" spans="1:82" x14ac:dyDescent="0.25">
      <c r="A848" s="31"/>
      <c r="B848" s="19" t="str">
        <f t="shared" si="261"/>
        <v/>
      </c>
      <c r="C848" s="20" t="str">
        <f t="shared" si="262"/>
        <v/>
      </c>
      <c r="D848" s="29" t="str">
        <f t="shared" si="263"/>
        <v/>
      </c>
      <c r="E848" s="22" t="str">
        <f t="shared" si="264"/>
        <v/>
      </c>
      <c r="F848" s="31"/>
      <c r="G848" s="301"/>
      <c r="H848" s="302"/>
      <c r="I848" s="303"/>
      <c r="J848" s="304"/>
      <c r="K848" s="283"/>
      <c r="L848" s="305"/>
      <c r="M848" s="285"/>
      <c r="N848" s="287"/>
      <c r="O848" s="31"/>
      <c r="P848" s="19" t="str">
        <f t="shared" si="265"/>
        <v/>
      </c>
      <c r="Q848" s="20" t="str">
        <f t="shared" si="266"/>
        <v/>
      </c>
      <c r="R848" s="29" t="str">
        <f t="shared" si="267"/>
        <v/>
      </c>
      <c r="S848" s="22" t="str">
        <f t="shared" si="268"/>
        <v/>
      </c>
      <c r="T848" s="31"/>
      <c r="U848" s="69" t="str">
        <f t="shared" si="269"/>
        <v/>
      </c>
      <c r="V848" s="31"/>
      <c r="X848" s="76" t="str">
        <f t="shared" si="270"/>
        <v/>
      </c>
      <c r="Z848" s="76" t="str">
        <f t="shared" si="271"/>
        <v/>
      </c>
      <c r="AA848" s="76" t="str">
        <f t="shared" si="272"/>
        <v/>
      </c>
      <c r="AC848" s="19" t="str">
        <f>IF($K848="", "", SUMIF('Drinks List'!DH$11:DH$1010, $K848, 'Drinks List'!DG$11:DG$1010))</f>
        <v/>
      </c>
      <c r="AD848" s="21"/>
      <c r="AE848" s="59" t="str">
        <f>IF($K848="", "", SUMIF('Drinks List'!DJ$11:DJ$1010, $K848, 'Drinks List'!DI$11:DI$1010))</f>
        <v/>
      </c>
      <c r="AF848" s="21"/>
      <c r="AG848" s="59" t="str">
        <f>IF($K848="", "", SUMIF('Drinks List'!DL$11:DL$1010, $K848, 'Drinks List'!DK$11:DK$1010))</f>
        <v/>
      </c>
      <c r="AH848" s="21"/>
      <c r="AI848" s="59" t="str">
        <f>IF($K848="", "", SUMIF('Drinks List'!DN$11:DN$1010, $K848, 'Drinks List'!DM$11:DM$1010))</f>
        <v/>
      </c>
      <c r="AJ848" s="21"/>
      <c r="AK848" s="59" t="str">
        <f>IF($K848="", "", SUMIF('Drinks List'!DP$11:DP$1010, $K848, 'Drinks List'!DO$11:DO$1010))</f>
        <v/>
      </c>
      <c r="AL848" s="21"/>
      <c r="AM848" s="59" t="str">
        <f>IF($K848="", "", SUMIF('Drinks List'!DR$11:DR$1010, $K848, 'Drinks List'!DQ$11:DQ$1010))</f>
        <v/>
      </c>
      <c r="AN848" s="21"/>
      <c r="AO848" s="59" t="str">
        <f>IF($K848="", "", SUMIF('Drinks List'!DT$11:DT$1010, $K848, 'Drinks List'!DS$11:DS$1010))</f>
        <v/>
      </c>
      <c r="AP848" s="21"/>
      <c r="AQ848" s="59" t="str">
        <f>IF($K848="", "", SUMIF('Drinks List'!DV$11:DV$1010, $K848, 'Drinks List'!DU$11:DU$1010))</f>
        <v/>
      </c>
      <c r="AR848" s="21"/>
      <c r="AS848" s="59" t="str">
        <f>IF($K848="", "", SUMIF('Drinks List'!DX$11:DX$1010, $K848, 'Drinks List'!DW$11:DW$1010))</f>
        <v/>
      </c>
      <c r="AT848" s="21"/>
      <c r="AU848" s="59" t="str">
        <f>IF($K848="", "", SUMIF('Drinks List'!DZ$11:DZ$1010, $K848, 'Drinks List'!DY$11:DY$1010))</f>
        <v/>
      </c>
      <c r="AV848" s="21"/>
      <c r="AW848" s="59" t="str">
        <f>IF($K848="", "", SUMIF('Drinks List'!EB$11:EB$1010, $K848, 'Drinks List'!EA$11:EA$1010))</f>
        <v/>
      </c>
      <c r="AX848" s="21"/>
      <c r="AY848" s="59" t="str">
        <f>IF($K848="", "", SUMIF('Drinks List'!ED$11:ED$1010, $K848, 'Drinks List'!EC$11:EC$1010))</f>
        <v/>
      </c>
      <c r="AZ848" s="21"/>
      <c r="BA848" s="59" t="str">
        <f>IF($K848="", "", SUMIF('Drinks List'!EF$11:EF$1010, $K848, 'Drinks List'!EE$11:EE$1010))</f>
        <v/>
      </c>
      <c r="BB848" s="21"/>
      <c r="BC848" s="59" t="str">
        <f>IF($K848="", "", SUMIF('Drinks List'!EH$11:EH$1010, $K848, 'Drinks List'!EG$11:EG$1010))</f>
        <v/>
      </c>
      <c r="BD848" s="21"/>
      <c r="BE848" s="59" t="str">
        <f>IF($K848="", "", SUMIF('Drinks List'!EJ$11:EJ$1010, $K848, 'Drinks List'!EI$11:EI$1010))</f>
        <v/>
      </c>
      <c r="BF848" s="21"/>
      <c r="BG848" s="59" t="str">
        <f>IF($K848="", "", SUMIF('Drinks List'!EL$11:EL$1010, $K848, 'Drinks List'!EK$11:EK$1010))</f>
        <v/>
      </c>
      <c r="BH848" s="21"/>
      <c r="BI848" s="59" t="str">
        <f>IF($K848="", "", SUMIF('Drinks List'!EN$11:EN$1010, $K848, 'Drinks List'!EM$11:EM$1010))</f>
        <v/>
      </c>
      <c r="BJ848" s="21"/>
      <c r="BK848" s="59" t="str">
        <f>IF($K848="", "", SUMIF('Drinks List'!EP$11:EP$1010, $K848, 'Drinks List'!EO$11:EO$1010))</f>
        <v/>
      </c>
      <c r="BL848" s="21"/>
      <c r="BM848" s="59" t="str">
        <f>IF($K848="", "", SUMIF('Drinks List'!ER$11:ER$1010, $K848, 'Drinks List'!EQ$11:EQ$1010))</f>
        <v/>
      </c>
      <c r="BN848" s="21"/>
      <c r="BO848" s="65" t="str">
        <f>IF($K848="", "", SUMIF('Drinks List'!ET$11:ET$1010, $K848, 'Drinks List'!ES$11:ES$1010))</f>
        <v/>
      </c>
      <c r="BQ848" s="120" t="str">
        <f t="shared" si="273"/>
        <v/>
      </c>
      <c r="BR848" s="62" t="str">
        <f t="shared" si="274"/>
        <v/>
      </c>
      <c r="BS848" s="76" t="str">
        <f>IF(BQ848="", "", COUNTIF(BQ$11:BQ$1010, "&gt;"&amp;BQ848)+1+COUNTIF(BQ$11:BQ848, BQ848)-1)</f>
        <v/>
      </c>
      <c r="BT848" s="76" t="str">
        <f>IF(BR848="", "", COUNTIF(BR$11:BR$1010, "&lt;"&amp;BR848)+1+COUNTIF(BR$11:BR848, BR848)-1)</f>
        <v/>
      </c>
      <c r="BV848" s="76" t="str">
        <f t="shared" si="275"/>
        <v/>
      </c>
      <c r="BW848" s="124" t="str">
        <f t="shared" si="276"/>
        <v/>
      </c>
      <c r="BX848" s="115" t="str">
        <f t="shared" si="277"/>
        <v/>
      </c>
      <c r="BY848" s="125" t="str">
        <f t="shared" si="278"/>
        <v/>
      </c>
      <c r="CA848" s="106" t="str">
        <f t="shared" si="279"/>
        <v/>
      </c>
      <c r="CB848" s="22" t="str">
        <f t="shared" si="280"/>
        <v/>
      </c>
      <c r="CD848" s="76" t="str">
        <f>IF($J848="", "", IF($BV848=0, "", COUNTIF($J$11:$J$1010, "&lt;"&amp;$J848)+1+COUNTIF($J$11:$J848, $J848)-1))</f>
        <v/>
      </c>
    </row>
    <row r="849" spans="1:82" x14ac:dyDescent="0.25">
      <c r="A849" s="31"/>
      <c r="B849" s="19" t="str">
        <f t="shared" si="261"/>
        <v/>
      </c>
      <c r="C849" s="20" t="str">
        <f t="shared" si="262"/>
        <v/>
      </c>
      <c r="D849" s="29" t="str">
        <f t="shared" si="263"/>
        <v/>
      </c>
      <c r="E849" s="22" t="str">
        <f t="shared" si="264"/>
        <v/>
      </c>
      <c r="F849" s="31"/>
      <c r="G849" s="301"/>
      <c r="H849" s="302"/>
      <c r="I849" s="303"/>
      <c r="J849" s="304"/>
      <c r="K849" s="283"/>
      <c r="L849" s="305"/>
      <c r="M849" s="285"/>
      <c r="N849" s="287"/>
      <c r="O849" s="31"/>
      <c r="P849" s="19" t="str">
        <f t="shared" si="265"/>
        <v/>
      </c>
      <c r="Q849" s="20" t="str">
        <f t="shared" si="266"/>
        <v/>
      </c>
      <c r="R849" s="29" t="str">
        <f t="shared" si="267"/>
        <v/>
      </c>
      <c r="S849" s="22" t="str">
        <f t="shared" si="268"/>
        <v/>
      </c>
      <c r="T849" s="31"/>
      <c r="U849" s="69" t="str">
        <f t="shared" si="269"/>
        <v/>
      </c>
      <c r="V849" s="31"/>
      <c r="X849" s="76" t="str">
        <f t="shared" si="270"/>
        <v/>
      </c>
      <c r="Z849" s="76" t="str">
        <f t="shared" si="271"/>
        <v/>
      </c>
      <c r="AA849" s="76" t="str">
        <f t="shared" si="272"/>
        <v/>
      </c>
      <c r="AC849" s="19" t="str">
        <f>IF($K849="", "", SUMIF('Drinks List'!DH$11:DH$1010, $K849, 'Drinks List'!DG$11:DG$1010))</f>
        <v/>
      </c>
      <c r="AD849" s="21"/>
      <c r="AE849" s="59" t="str">
        <f>IF($K849="", "", SUMIF('Drinks List'!DJ$11:DJ$1010, $K849, 'Drinks List'!DI$11:DI$1010))</f>
        <v/>
      </c>
      <c r="AF849" s="21"/>
      <c r="AG849" s="59" t="str">
        <f>IF($K849="", "", SUMIF('Drinks List'!DL$11:DL$1010, $K849, 'Drinks List'!DK$11:DK$1010))</f>
        <v/>
      </c>
      <c r="AH849" s="21"/>
      <c r="AI849" s="59" t="str">
        <f>IF($K849="", "", SUMIF('Drinks List'!DN$11:DN$1010, $K849, 'Drinks List'!DM$11:DM$1010))</f>
        <v/>
      </c>
      <c r="AJ849" s="21"/>
      <c r="AK849" s="59" t="str">
        <f>IF($K849="", "", SUMIF('Drinks List'!DP$11:DP$1010, $K849, 'Drinks List'!DO$11:DO$1010))</f>
        <v/>
      </c>
      <c r="AL849" s="21"/>
      <c r="AM849" s="59" t="str">
        <f>IF($K849="", "", SUMIF('Drinks List'!DR$11:DR$1010, $K849, 'Drinks List'!DQ$11:DQ$1010))</f>
        <v/>
      </c>
      <c r="AN849" s="21"/>
      <c r="AO849" s="59" t="str">
        <f>IF($K849="", "", SUMIF('Drinks List'!DT$11:DT$1010, $K849, 'Drinks List'!DS$11:DS$1010))</f>
        <v/>
      </c>
      <c r="AP849" s="21"/>
      <c r="AQ849" s="59" t="str">
        <f>IF($K849="", "", SUMIF('Drinks List'!DV$11:DV$1010, $K849, 'Drinks List'!DU$11:DU$1010))</f>
        <v/>
      </c>
      <c r="AR849" s="21"/>
      <c r="AS849" s="59" t="str">
        <f>IF($K849="", "", SUMIF('Drinks List'!DX$11:DX$1010, $K849, 'Drinks List'!DW$11:DW$1010))</f>
        <v/>
      </c>
      <c r="AT849" s="21"/>
      <c r="AU849" s="59" t="str">
        <f>IF($K849="", "", SUMIF('Drinks List'!DZ$11:DZ$1010, $K849, 'Drinks List'!DY$11:DY$1010))</f>
        <v/>
      </c>
      <c r="AV849" s="21"/>
      <c r="AW849" s="59" t="str">
        <f>IF($K849="", "", SUMIF('Drinks List'!EB$11:EB$1010, $K849, 'Drinks List'!EA$11:EA$1010))</f>
        <v/>
      </c>
      <c r="AX849" s="21"/>
      <c r="AY849" s="59" t="str">
        <f>IF($K849="", "", SUMIF('Drinks List'!ED$11:ED$1010, $K849, 'Drinks List'!EC$11:EC$1010))</f>
        <v/>
      </c>
      <c r="AZ849" s="21"/>
      <c r="BA849" s="59" t="str">
        <f>IF($K849="", "", SUMIF('Drinks List'!EF$11:EF$1010, $K849, 'Drinks List'!EE$11:EE$1010))</f>
        <v/>
      </c>
      <c r="BB849" s="21"/>
      <c r="BC849" s="59" t="str">
        <f>IF($K849="", "", SUMIF('Drinks List'!EH$11:EH$1010, $K849, 'Drinks List'!EG$11:EG$1010))</f>
        <v/>
      </c>
      <c r="BD849" s="21"/>
      <c r="BE849" s="59" t="str">
        <f>IF($K849="", "", SUMIF('Drinks List'!EJ$11:EJ$1010, $K849, 'Drinks List'!EI$11:EI$1010))</f>
        <v/>
      </c>
      <c r="BF849" s="21"/>
      <c r="BG849" s="59" t="str">
        <f>IF($K849="", "", SUMIF('Drinks List'!EL$11:EL$1010, $K849, 'Drinks List'!EK$11:EK$1010))</f>
        <v/>
      </c>
      <c r="BH849" s="21"/>
      <c r="BI849" s="59" t="str">
        <f>IF($K849="", "", SUMIF('Drinks List'!EN$11:EN$1010, $K849, 'Drinks List'!EM$11:EM$1010))</f>
        <v/>
      </c>
      <c r="BJ849" s="21"/>
      <c r="BK849" s="59" t="str">
        <f>IF($K849="", "", SUMIF('Drinks List'!EP$11:EP$1010, $K849, 'Drinks List'!EO$11:EO$1010))</f>
        <v/>
      </c>
      <c r="BL849" s="21"/>
      <c r="BM849" s="59" t="str">
        <f>IF($K849="", "", SUMIF('Drinks List'!ER$11:ER$1010, $K849, 'Drinks List'!EQ$11:EQ$1010))</f>
        <v/>
      </c>
      <c r="BN849" s="21"/>
      <c r="BO849" s="65" t="str">
        <f>IF($K849="", "", SUMIF('Drinks List'!ET$11:ET$1010, $K849, 'Drinks List'!ES$11:ES$1010))</f>
        <v/>
      </c>
      <c r="BQ849" s="120" t="str">
        <f t="shared" si="273"/>
        <v/>
      </c>
      <c r="BR849" s="62" t="str">
        <f t="shared" si="274"/>
        <v/>
      </c>
      <c r="BS849" s="76" t="str">
        <f>IF(BQ849="", "", COUNTIF(BQ$11:BQ$1010, "&gt;"&amp;BQ849)+1+COUNTIF(BQ$11:BQ849, BQ849)-1)</f>
        <v/>
      </c>
      <c r="BT849" s="76" t="str">
        <f>IF(BR849="", "", COUNTIF(BR$11:BR$1010, "&lt;"&amp;BR849)+1+COUNTIF(BR$11:BR849, BR849)-1)</f>
        <v/>
      </c>
      <c r="BV849" s="76" t="str">
        <f t="shared" si="275"/>
        <v/>
      </c>
      <c r="BW849" s="124" t="str">
        <f t="shared" si="276"/>
        <v/>
      </c>
      <c r="BX849" s="115" t="str">
        <f t="shared" si="277"/>
        <v/>
      </c>
      <c r="BY849" s="125" t="str">
        <f t="shared" si="278"/>
        <v/>
      </c>
      <c r="CA849" s="106" t="str">
        <f t="shared" si="279"/>
        <v/>
      </c>
      <c r="CB849" s="22" t="str">
        <f t="shared" si="280"/>
        <v/>
      </c>
      <c r="CD849" s="76" t="str">
        <f>IF($J849="", "", IF($BV849=0, "", COUNTIF($J$11:$J$1010, "&lt;"&amp;$J849)+1+COUNTIF($J$11:$J849, $J849)-1))</f>
        <v/>
      </c>
    </row>
    <row r="850" spans="1:82" x14ac:dyDescent="0.25">
      <c r="A850" s="31"/>
      <c r="B850" s="19" t="str">
        <f t="shared" si="261"/>
        <v/>
      </c>
      <c r="C850" s="20" t="str">
        <f t="shared" si="262"/>
        <v/>
      </c>
      <c r="D850" s="29" t="str">
        <f t="shared" si="263"/>
        <v/>
      </c>
      <c r="E850" s="22" t="str">
        <f t="shared" si="264"/>
        <v/>
      </c>
      <c r="F850" s="31"/>
      <c r="G850" s="301"/>
      <c r="H850" s="302"/>
      <c r="I850" s="303"/>
      <c r="J850" s="304"/>
      <c r="K850" s="283"/>
      <c r="L850" s="305"/>
      <c r="M850" s="285"/>
      <c r="N850" s="287"/>
      <c r="O850" s="31"/>
      <c r="P850" s="19" t="str">
        <f t="shared" si="265"/>
        <v/>
      </c>
      <c r="Q850" s="20" t="str">
        <f t="shared" si="266"/>
        <v/>
      </c>
      <c r="R850" s="29" t="str">
        <f t="shared" si="267"/>
        <v/>
      </c>
      <c r="S850" s="22" t="str">
        <f t="shared" si="268"/>
        <v/>
      </c>
      <c r="T850" s="31"/>
      <c r="U850" s="69" t="str">
        <f t="shared" si="269"/>
        <v/>
      </c>
      <c r="V850" s="31"/>
      <c r="X850" s="76" t="str">
        <f t="shared" si="270"/>
        <v/>
      </c>
      <c r="Z850" s="76" t="str">
        <f t="shared" si="271"/>
        <v/>
      </c>
      <c r="AA850" s="76" t="str">
        <f t="shared" si="272"/>
        <v/>
      </c>
      <c r="AC850" s="19" t="str">
        <f>IF($K850="", "", SUMIF('Drinks List'!DH$11:DH$1010, $K850, 'Drinks List'!DG$11:DG$1010))</f>
        <v/>
      </c>
      <c r="AD850" s="21"/>
      <c r="AE850" s="59" t="str">
        <f>IF($K850="", "", SUMIF('Drinks List'!DJ$11:DJ$1010, $K850, 'Drinks List'!DI$11:DI$1010))</f>
        <v/>
      </c>
      <c r="AF850" s="21"/>
      <c r="AG850" s="59" t="str">
        <f>IF($K850="", "", SUMIF('Drinks List'!DL$11:DL$1010, $K850, 'Drinks List'!DK$11:DK$1010))</f>
        <v/>
      </c>
      <c r="AH850" s="21"/>
      <c r="AI850" s="59" t="str">
        <f>IF($K850="", "", SUMIF('Drinks List'!DN$11:DN$1010, $K850, 'Drinks List'!DM$11:DM$1010))</f>
        <v/>
      </c>
      <c r="AJ850" s="21"/>
      <c r="AK850" s="59" t="str">
        <f>IF($K850="", "", SUMIF('Drinks List'!DP$11:DP$1010, $K850, 'Drinks List'!DO$11:DO$1010))</f>
        <v/>
      </c>
      <c r="AL850" s="21"/>
      <c r="AM850" s="59" t="str">
        <f>IF($K850="", "", SUMIF('Drinks List'!DR$11:DR$1010, $K850, 'Drinks List'!DQ$11:DQ$1010))</f>
        <v/>
      </c>
      <c r="AN850" s="21"/>
      <c r="AO850" s="59" t="str">
        <f>IF($K850="", "", SUMIF('Drinks List'!DT$11:DT$1010, $K850, 'Drinks List'!DS$11:DS$1010))</f>
        <v/>
      </c>
      <c r="AP850" s="21"/>
      <c r="AQ850" s="59" t="str">
        <f>IF($K850="", "", SUMIF('Drinks List'!DV$11:DV$1010, $K850, 'Drinks List'!DU$11:DU$1010))</f>
        <v/>
      </c>
      <c r="AR850" s="21"/>
      <c r="AS850" s="59" t="str">
        <f>IF($K850="", "", SUMIF('Drinks List'!DX$11:DX$1010, $K850, 'Drinks List'!DW$11:DW$1010))</f>
        <v/>
      </c>
      <c r="AT850" s="21"/>
      <c r="AU850" s="59" t="str">
        <f>IF($K850="", "", SUMIF('Drinks List'!DZ$11:DZ$1010, $K850, 'Drinks List'!DY$11:DY$1010))</f>
        <v/>
      </c>
      <c r="AV850" s="21"/>
      <c r="AW850" s="59" t="str">
        <f>IF($K850="", "", SUMIF('Drinks List'!EB$11:EB$1010, $K850, 'Drinks List'!EA$11:EA$1010))</f>
        <v/>
      </c>
      <c r="AX850" s="21"/>
      <c r="AY850" s="59" t="str">
        <f>IF($K850="", "", SUMIF('Drinks List'!ED$11:ED$1010, $K850, 'Drinks List'!EC$11:EC$1010))</f>
        <v/>
      </c>
      <c r="AZ850" s="21"/>
      <c r="BA850" s="59" t="str">
        <f>IF($K850="", "", SUMIF('Drinks List'!EF$11:EF$1010, $K850, 'Drinks List'!EE$11:EE$1010))</f>
        <v/>
      </c>
      <c r="BB850" s="21"/>
      <c r="BC850" s="59" t="str">
        <f>IF($K850="", "", SUMIF('Drinks List'!EH$11:EH$1010, $K850, 'Drinks List'!EG$11:EG$1010))</f>
        <v/>
      </c>
      <c r="BD850" s="21"/>
      <c r="BE850" s="59" t="str">
        <f>IF($K850="", "", SUMIF('Drinks List'!EJ$11:EJ$1010, $K850, 'Drinks List'!EI$11:EI$1010))</f>
        <v/>
      </c>
      <c r="BF850" s="21"/>
      <c r="BG850" s="59" t="str">
        <f>IF($K850="", "", SUMIF('Drinks List'!EL$11:EL$1010, $K850, 'Drinks List'!EK$11:EK$1010))</f>
        <v/>
      </c>
      <c r="BH850" s="21"/>
      <c r="BI850" s="59" t="str">
        <f>IF($K850="", "", SUMIF('Drinks List'!EN$11:EN$1010, $K850, 'Drinks List'!EM$11:EM$1010))</f>
        <v/>
      </c>
      <c r="BJ850" s="21"/>
      <c r="BK850" s="59" t="str">
        <f>IF($K850="", "", SUMIF('Drinks List'!EP$11:EP$1010, $K850, 'Drinks List'!EO$11:EO$1010))</f>
        <v/>
      </c>
      <c r="BL850" s="21"/>
      <c r="BM850" s="59" t="str">
        <f>IF($K850="", "", SUMIF('Drinks List'!ER$11:ER$1010, $K850, 'Drinks List'!EQ$11:EQ$1010))</f>
        <v/>
      </c>
      <c r="BN850" s="21"/>
      <c r="BO850" s="65" t="str">
        <f>IF($K850="", "", SUMIF('Drinks List'!ET$11:ET$1010, $K850, 'Drinks List'!ES$11:ES$1010))</f>
        <v/>
      </c>
      <c r="BQ850" s="120" t="str">
        <f t="shared" si="273"/>
        <v/>
      </c>
      <c r="BR850" s="62" t="str">
        <f t="shared" si="274"/>
        <v/>
      </c>
      <c r="BS850" s="76" t="str">
        <f>IF(BQ850="", "", COUNTIF(BQ$11:BQ$1010, "&gt;"&amp;BQ850)+1+COUNTIF(BQ$11:BQ850, BQ850)-1)</f>
        <v/>
      </c>
      <c r="BT850" s="76" t="str">
        <f>IF(BR850="", "", COUNTIF(BR$11:BR$1010, "&lt;"&amp;BR850)+1+COUNTIF(BR$11:BR850, BR850)-1)</f>
        <v/>
      </c>
      <c r="BV850" s="76" t="str">
        <f t="shared" si="275"/>
        <v/>
      </c>
      <c r="BW850" s="124" t="str">
        <f t="shared" si="276"/>
        <v/>
      </c>
      <c r="BX850" s="115" t="str">
        <f t="shared" si="277"/>
        <v/>
      </c>
      <c r="BY850" s="125" t="str">
        <f t="shared" si="278"/>
        <v/>
      </c>
      <c r="CA850" s="106" t="str">
        <f t="shared" si="279"/>
        <v/>
      </c>
      <c r="CB850" s="22" t="str">
        <f t="shared" si="280"/>
        <v/>
      </c>
      <c r="CD850" s="76" t="str">
        <f>IF($J850="", "", IF($BV850=0, "", COUNTIF($J$11:$J$1010, "&lt;"&amp;$J850)+1+COUNTIF($J$11:$J850, $J850)-1))</f>
        <v/>
      </c>
    </row>
    <row r="851" spans="1:82" x14ac:dyDescent="0.25">
      <c r="A851" s="31"/>
      <c r="B851" s="19" t="str">
        <f t="shared" si="261"/>
        <v/>
      </c>
      <c r="C851" s="20" t="str">
        <f t="shared" si="262"/>
        <v/>
      </c>
      <c r="D851" s="29" t="str">
        <f t="shared" si="263"/>
        <v/>
      </c>
      <c r="E851" s="22" t="str">
        <f t="shared" si="264"/>
        <v/>
      </c>
      <c r="F851" s="31"/>
      <c r="G851" s="301"/>
      <c r="H851" s="302"/>
      <c r="I851" s="303"/>
      <c r="J851" s="304"/>
      <c r="K851" s="283"/>
      <c r="L851" s="305"/>
      <c r="M851" s="285"/>
      <c r="N851" s="287"/>
      <c r="O851" s="31"/>
      <c r="P851" s="19" t="str">
        <f t="shared" si="265"/>
        <v/>
      </c>
      <c r="Q851" s="20" t="str">
        <f t="shared" si="266"/>
        <v/>
      </c>
      <c r="R851" s="29" t="str">
        <f t="shared" si="267"/>
        <v/>
      </c>
      <c r="S851" s="22" t="str">
        <f t="shared" si="268"/>
        <v/>
      </c>
      <c r="T851" s="31"/>
      <c r="U851" s="69" t="str">
        <f t="shared" si="269"/>
        <v/>
      </c>
      <c r="V851" s="31"/>
      <c r="X851" s="76" t="str">
        <f t="shared" si="270"/>
        <v/>
      </c>
      <c r="Z851" s="76" t="str">
        <f t="shared" si="271"/>
        <v/>
      </c>
      <c r="AA851" s="76" t="str">
        <f t="shared" si="272"/>
        <v/>
      </c>
      <c r="AC851" s="19" t="str">
        <f>IF($K851="", "", SUMIF('Drinks List'!DH$11:DH$1010, $K851, 'Drinks List'!DG$11:DG$1010))</f>
        <v/>
      </c>
      <c r="AD851" s="21"/>
      <c r="AE851" s="59" t="str">
        <f>IF($K851="", "", SUMIF('Drinks List'!DJ$11:DJ$1010, $K851, 'Drinks List'!DI$11:DI$1010))</f>
        <v/>
      </c>
      <c r="AF851" s="21"/>
      <c r="AG851" s="59" t="str">
        <f>IF($K851="", "", SUMIF('Drinks List'!DL$11:DL$1010, $K851, 'Drinks List'!DK$11:DK$1010))</f>
        <v/>
      </c>
      <c r="AH851" s="21"/>
      <c r="AI851" s="59" t="str">
        <f>IF($K851="", "", SUMIF('Drinks List'!DN$11:DN$1010, $K851, 'Drinks List'!DM$11:DM$1010))</f>
        <v/>
      </c>
      <c r="AJ851" s="21"/>
      <c r="AK851" s="59" t="str">
        <f>IF($K851="", "", SUMIF('Drinks List'!DP$11:DP$1010, $K851, 'Drinks List'!DO$11:DO$1010))</f>
        <v/>
      </c>
      <c r="AL851" s="21"/>
      <c r="AM851" s="59" t="str">
        <f>IF($K851="", "", SUMIF('Drinks List'!DR$11:DR$1010, $K851, 'Drinks List'!DQ$11:DQ$1010))</f>
        <v/>
      </c>
      <c r="AN851" s="21"/>
      <c r="AO851" s="59" t="str">
        <f>IF($K851="", "", SUMIF('Drinks List'!DT$11:DT$1010, $K851, 'Drinks List'!DS$11:DS$1010))</f>
        <v/>
      </c>
      <c r="AP851" s="21"/>
      <c r="AQ851" s="59" t="str">
        <f>IF($K851="", "", SUMIF('Drinks List'!DV$11:DV$1010, $K851, 'Drinks List'!DU$11:DU$1010))</f>
        <v/>
      </c>
      <c r="AR851" s="21"/>
      <c r="AS851" s="59" t="str">
        <f>IF($K851="", "", SUMIF('Drinks List'!DX$11:DX$1010, $K851, 'Drinks List'!DW$11:DW$1010))</f>
        <v/>
      </c>
      <c r="AT851" s="21"/>
      <c r="AU851" s="59" t="str">
        <f>IF($K851="", "", SUMIF('Drinks List'!DZ$11:DZ$1010, $K851, 'Drinks List'!DY$11:DY$1010))</f>
        <v/>
      </c>
      <c r="AV851" s="21"/>
      <c r="AW851" s="59" t="str">
        <f>IF($K851="", "", SUMIF('Drinks List'!EB$11:EB$1010, $K851, 'Drinks List'!EA$11:EA$1010))</f>
        <v/>
      </c>
      <c r="AX851" s="21"/>
      <c r="AY851" s="59" t="str">
        <f>IF($K851="", "", SUMIF('Drinks List'!ED$11:ED$1010, $K851, 'Drinks List'!EC$11:EC$1010))</f>
        <v/>
      </c>
      <c r="AZ851" s="21"/>
      <c r="BA851" s="59" t="str">
        <f>IF($K851="", "", SUMIF('Drinks List'!EF$11:EF$1010, $K851, 'Drinks List'!EE$11:EE$1010))</f>
        <v/>
      </c>
      <c r="BB851" s="21"/>
      <c r="BC851" s="59" t="str">
        <f>IF($K851="", "", SUMIF('Drinks List'!EH$11:EH$1010, $K851, 'Drinks List'!EG$11:EG$1010))</f>
        <v/>
      </c>
      <c r="BD851" s="21"/>
      <c r="BE851" s="59" t="str">
        <f>IF($K851="", "", SUMIF('Drinks List'!EJ$11:EJ$1010, $K851, 'Drinks List'!EI$11:EI$1010))</f>
        <v/>
      </c>
      <c r="BF851" s="21"/>
      <c r="BG851" s="59" t="str">
        <f>IF($K851="", "", SUMIF('Drinks List'!EL$11:EL$1010, $K851, 'Drinks List'!EK$11:EK$1010))</f>
        <v/>
      </c>
      <c r="BH851" s="21"/>
      <c r="BI851" s="59" t="str">
        <f>IF($K851="", "", SUMIF('Drinks List'!EN$11:EN$1010, $K851, 'Drinks List'!EM$11:EM$1010))</f>
        <v/>
      </c>
      <c r="BJ851" s="21"/>
      <c r="BK851" s="59" t="str">
        <f>IF($K851="", "", SUMIF('Drinks List'!EP$11:EP$1010, $K851, 'Drinks List'!EO$11:EO$1010))</f>
        <v/>
      </c>
      <c r="BL851" s="21"/>
      <c r="BM851" s="59" t="str">
        <f>IF($K851="", "", SUMIF('Drinks List'!ER$11:ER$1010, $K851, 'Drinks List'!EQ$11:EQ$1010))</f>
        <v/>
      </c>
      <c r="BN851" s="21"/>
      <c r="BO851" s="65" t="str">
        <f>IF($K851="", "", SUMIF('Drinks List'!ET$11:ET$1010, $K851, 'Drinks List'!ES$11:ES$1010))</f>
        <v/>
      </c>
      <c r="BQ851" s="120" t="str">
        <f t="shared" si="273"/>
        <v/>
      </c>
      <c r="BR851" s="62" t="str">
        <f t="shared" si="274"/>
        <v/>
      </c>
      <c r="BS851" s="76" t="str">
        <f>IF(BQ851="", "", COUNTIF(BQ$11:BQ$1010, "&gt;"&amp;BQ851)+1+COUNTIF(BQ$11:BQ851, BQ851)-1)</f>
        <v/>
      </c>
      <c r="BT851" s="76" t="str">
        <f>IF(BR851="", "", COUNTIF(BR$11:BR$1010, "&lt;"&amp;BR851)+1+COUNTIF(BR$11:BR851, BR851)-1)</f>
        <v/>
      </c>
      <c r="BV851" s="76" t="str">
        <f t="shared" si="275"/>
        <v/>
      </c>
      <c r="BW851" s="124" t="str">
        <f t="shared" si="276"/>
        <v/>
      </c>
      <c r="BX851" s="115" t="str">
        <f t="shared" si="277"/>
        <v/>
      </c>
      <c r="BY851" s="125" t="str">
        <f t="shared" si="278"/>
        <v/>
      </c>
      <c r="CA851" s="106" t="str">
        <f t="shared" si="279"/>
        <v/>
      </c>
      <c r="CB851" s="22" t="str">
        <f t="shared" si="280"/>
        <v/>
      </c>
      <c r="CD851" s="76" t="str">
        <f>IF($J851="", "", IF($BV851=0, "", COUNTIF($J$11:$J$1010, "&lt;"&amp;$J851)+1+COUNTIF($J$11:$J851, $J851)-1))</f>
        <v/>
      </c>
    </row>
    <row r="852" spans="1:82" x14ac:dyDescent="0.25">
      <c r="A852" s="31"/>
      <c r="B852" s="19" t="str">
        <f t="shared" si="261"/>
        <v/>
      </c>
      <c r="C852" s="20" t="str">
        <f t="shared" si="262"/>
        <v/>
      </c>
      <c r="D852" s="29" t="str">
        <f t="shared" si="263"/>
        <v/>
      </c>
      <c r="E852" s="22" t="str">
        <f t="shared" si="264"/>
        <v/>
      </c>
      <c r="F852" s="31"/>
      <c r="G852" s="301"/>
      <c r="H852" s="302"/>
      <c r="I852" s="303"/>
      <c r="J852" s="304"/>
      <c r="K852" s="283"/>
      <c r="L852" s="305"/>
      <c r="M852" s="285"/>
      <c r="N852" s="287"/>
      <c r="O852" s="31"/>
      <c r="P852" s="19" t="str">
        <f t="shared" si="265"/>
        <v/>
      </c>
      <c r="Q852" s="20" t="str">
        <f t="shared" si="266"/>
        <v/>
      </c>
      <c r="R852" s="29" t="str">
        <f t="shared" si="267"/>
        <v/>
      </c>
      <c r="S852" s="22" t="str">
        <f t="shared" si="268"/>
        <v/>
      </c>
      <c r="T852" s="31"/>
      <c r="U852" s="69" t="str">
        <f t="shared" si="269"/>
        <v/>
      </c>
      <c r="V852" s="31"/>
      <c r="X852" s="76" t="str">
        <f t="shared" si="270"/>
        <v/>
      </c>
      <c r="Z852" s="76" t="str">
        <f t="shared" si="271"/>
        <v/>
      </c>
      <c r="AA852" s="76" t="str">
        <f t="shared" si="272"/>
        <v/>
      </c>
      <c r="AC852" s="19" t="str">
        <f>IF($K852="", "", SUMIF('Drinks List'!DH$11:DH$1010, $K852, 'Drinks List'!DG$11:DG$1010))</f>
        <v/>
      </c>
      <c r="AD852" s="21"/>
      <c r="AE852" s="59" t="str">
        <f>IF($K852="", "", SUMIF('Drinks List'!DJ$11:DJ$1010, $K852, 'Drinks List'!DI$11:DI$1010))</f>
        <v/>
      </c>
      <c r="AF852" s="21"/>
      <c r="AG852" s="59" t="str">
        <f>IF($K852="", "", SUMIF('Drinks List'!DL$11:DL$1010, $K852, 'Drinks List'!DK$11:DK$1010))</f>
        <v/>
      </c>
      <c r="AH852" s="21"/>
      <c r="AI852" s="59" t="str">
        <f>IF($K852="", "", SUMIF('Drinks List'!DN$11:DN$1010, $K852, 'Drinks List'!DM$11:DM$1010))</f>
        <v/>
      </c>
      <c r="AJ852" s="21"/>
      <c r="AK852" s="59" t="str">
        <f>IF($K852="", "", SUMIF('Drinks List'!DP$11:DP$1010, $K852, 'Drinks List'!DO$11:DO$1010))</f>
        <v/>
      </c>
      <c r="AL852" s="21"/>
      <c r="AM852" s="59" t="str">
        <f>IF($K852="", "", SUMIF('Drinks List'!DR$11:DR$1010, $K852, 'Drinks List'!DQ$11:DQ$1010))</f>
        <v/>
      </c>
      <c r="AN852" s="21"/>
      <c r="AO852" s="59" t="str">
        <f>IF($K852="", "", SUMIF('Drinks List'!DT$11:DT$1010, $K852, 'Drinks List'!DS$11:DS$1010))</f>
        <v/>
      </c>
      <c r="AP852" s="21"/>
      <c r="AQ852" s="59" t="str">
        <f>IF($K852="", "", SUMIF('Drinks List'!DV$11:DV$1010, $K852, 'Drinks List'!DU$11:DU$1010))</f>
        <v/>
      </c>
      <c r="AR852" s="21"/>
      <c r="AS852" s="59" t="str">
        <f>IF($K852="", "", SUMIF('Drinks List'!DX$11:DX$1010, $K852, 'Drinks List'!DW$11:DW$1010))</f>
        <v/>
      </c>
      <c r="AT852" s="21"/>
      <c r="AU852" s="59" t="str">
        <f>IF($K852="", "", SUMIF('Drinks List'!DZ$11:DZ$1010, $K852, 'Drinks List'!DY$11:DY$1010))</f>
        <v/>
      </c>
      <c r="AV852" s="21"/>
      <c r="AW852" s="59" t="str">
        <f>IF($K852="", "", SUMIF('Drinks List'!EB$11:EB$1010, $K852, 'Drinks List'!EA$11:EA$1010))</f>
        <v/>
      </c>
      <c r="AX852" s="21"/>
      <c r="AY852" s="59" t="str">
        <f>IF($K852="", "", SUMIF('Drinks List'!ED$11:ED$1010, $K852, 'Drinks List'!EC$11:EC$1010))</f>
        <v/>
      </c>
      <c r="AZ852" s="21"/>
      <c r="BA852" s="59" t="str">
        <f>IF($K852="", "", SUMIF('Drinks List'!EF$11:EF$1010, $K852, 'Drinks List'!EE$11:EE$1010))</f>
        <v/>
      </c>
      <c r="BB852" s="21"/>
      <c r="BC852" s="59" t="str">
        <f>IF($K852="", "", SUMIF('Drinks List'!EH$11:EH$1010, $K852, 'Drinks List'!EG$11:EG$1010))</f>
        <v/>
      </c>
      <c r="BD852" s="21"/>
      <c r="BE852" s="59" t="str">
        <f>IF($K852="", "", SUMIF('Drinks List'!EJ$11:EJ$1010, $K852, 'Drinks List'!EI$11:EI$1010))</f>
        <v/>
      </c>
      <c r="BF852" s="21"/>
      <c r="BG852" s="59" t="str">
        <f>IF($K852="", "", SUMIF('Drinks List'!EL$11:EL$1010, $K852, 'Drinks List'!EK$11:EK$1010))</f>
        <v/>
      </c>
      <c r="BH852" s="21"/>
      <c r="BI852" s="59" t="str">
        <f>IF($K852="", "", SUMIF('Drinks List'!EN$11:EN$1010, $K852, 'Drinks List'!EM$11:EM$1010))</f>
        <v/>
      </c>
      <c r="BJ852" s="21"/>
      <c r="BK852" s="59" t="str">
        <f>IF($K852="", "", SUMIF('Drinks List'!EP$11:EP$1010, $K852, 'Drinks List'!EO$11:EO$1010))</f>
        <v/>
      </c>
      <c r="BL852" s="21"/>
      <c r="BM852" s="59" t="str">
        <f>IF($K852="", "", SUMIF('Drinks List'!ER$11:ER$1010, $K852, 'Drinks List'!EQ$11:EQ$1010))</f>
        <v/>
      </c>
      <c r="BN852" s="21"/>
      <c r="BO852" s="65" t="str">
        <f>IF($K852="", "", SUMIF('Drinks List'!ET$11:ET$1010, $K852, 'Drinks List'!ES$11:ES$1010))</f>
        <v/>
      </c>
      <c r="BQ852" s="120" t="str">
        <f t="shared" si="273"/>
        <v/>
      </c>
      <c r="BR852" s="62" t="str">
        <f t="shared" si="274"/>
        <v/>
      </c>
      <c r="BS852" s="76" t="str">
        <f>IF(BQ852="", "", COUNTIF(BQ$11:BQ$1010, "&gt;"&amp;BQ852)+1+COUNTIF(BQ$11:BQ852, BQ852)-1)</f>
        <v/>
      </c>
      <c r="BT852" s="76" t="str">
        <f>IF(BR852="", "", COUNTIF(BR$11:BR$1010, "&lt;"&amp;BR852)+1+COUNTIF(BR$11:BR852, BR852)-1)</f>
        <v/>
      </c>
      <c r="BV852" s="76" t="str">
        <f t="shared" si="275"/>
        <v/>
      </c>
      <c r="BW852" s="124" t="str">
        <f t="shared" si="276"/>
        <v/>
      </c>
      <c r="BX852" s="115" t="str">
        <f t="shared" si="277"/>
        <v/>
      </c>
      <c r="BY852" s="125" t="str">
        <f t="shared" si="278"/>
        <v/>
      </c>
      <c r="CA852" s="106" t="str">
        <f t="shared" si="279"/>
        <v/>
      </c>
      <c r="CB852" s="22" t="str">
        <f t="shared" si="280"/>
        <v/>
      </c>
      <c r="CD852" s="76" t="str">
        <f>IF($J852="", "", IF($BV852=0, "", COUNTIF($J$11:$J$1010, "&lt;"&amp;$J852)+1+COUNTIF($J$11:$J852, $J852)-1))</f>
        <v/>
      </c>
    </row>
    <row r="853" spans="1:82" x14ac:dyDescent="0.25">
      <c r="A853" s="31"/>
      <c r="B853" s="19" t="str">
        <f t="shared" si="261"/>
        <v/>
      </c>
      <c r="C853" s="20" t="str">
        <f t="shared" si="262"/>
        <v/>
      </c>
      <c r="D853" s="29" t="str">
        <f t="shared" si="263"/>
        <v/>
      </c>
      <c r="E853" s="22" t="str">
        <f t="shared" si="264"/>
        <v/>
      </c>
      <c r="F853" s="31"/>
      <c r="G853" s="301"/>
      <c r="H853" s="302"/>
      <c r="I853" s="303"/>
      <c r="J853" s="304"/>
      <c r="K853" s="283"/>
      <c r="L853" s="305"/>
      <c r="M853" s="285"/>
      <c r="N853" s="287"/>
      <c r="O853" s="31"/>
      <c r="P853" s="19" t="str">
        <f t="shared" si="265"/>
        <v/>
      </c>
      <c r="Q853" s="20" t="str">
        <f t="shared" si="266"/>
        <v/>
      </c>
      <c r="R853" s="29" t="str">
        <f t="shared" si="267"/>
        <v/>
      </c>
      <c r="S853" s="22" t="str">
        <f t="shared" si="268"/>
        <v/>
      </c>
      <c r="T853" s="31"/>
      <c r="U853" s="69" t="str">
        <f t="shared" si="269"/>
        <v/>
      </c>
      <c r="V853" s="31"/>
      <c r="X853" s="76" t="str">
        <f t="shared" si="270"/>
        <v/>
      </c>
      <c r="Z853" s="76" t="str">
        <f t="shared" si="271"/>
        <v/>
      </c>
      <c r="AA853" s="76" t="str">
        <f t="shared" si="272"/>
        <v/>
      </c>
      <c r="AC853" s="19" t="str">
        <f>IF($K853="", "", SUMIF('Drinks List'!DH$11:DH$1010, $K853, 'Drinks List'!DG$11:DG$1010))</f>
        <v/>
      </c>
      <c r="AD853" s="21"/>
      <c r="AE853" s="59" t="str">
        <f>IF($K853="", "", SUMIF('Drinks List'!DJ$11:DJ$1010, $K853, 'Drinks List'!DI$11:DI$1010))</f>
        <v/>
      </c>
      <c r="AF853" s="21"/>
      <c r="AG853" s="59" t="str">
        <f>IF($K853="", "", SUMIF('Drinks List'!DL$11:DL$1010, $K853, 'Drinks List'!DK$11:DK$1010))</f>
        <v/>
      </c>
      <c r="AH853" s="21"/>
      <c r="AI853" s="59" t="str">
        <f>IF($K853="", "", SUMIF('Drinks List'!DN$11:DN$1010, $K853, 'Drinks List'!DM$11:DM$1010))</f>
        <v/>
      </c>
      <c r="AJ853" s="21"/>
      <c r="AK853" s="59" t="str">
        <f>IF($K853="", "", SUMIF('Drinks List'!DP$11:DP$1010, $K853, 'Drinks List'!DO$11:DO$1010))</f>
        <v/>
      </c>
      <c r="AL853" s="21"/>
      <c r="AM853" s="59" t="str">
        <f>IF($K853="", "", SUMIF('Drinks List'!DR$11:DR$1010, $K853, 'Drinks List'!DQ$11:DQ$1010))</f>
        <v/>
      </c>
      <c r="AN853" s="21"/>
      <c r="AO853" s="59" t="str">
        <f>IF($K853="", "", SUMIF('Drinks List'!DT$11:DT$1010, $K853, 'Drinks List'!DS$11:DS$1010))</f>
        <v/>
      </c>
      <c r="AP853" s="21"/>
      <c r="AQ853" s="59" t="str">
        <f>IF($K853="", "", SUMIF('Drinks List'!DV$11:DV$1010, $K853, 'Drinks List'!DU$11:DU$1010))</f>
        <v/>
      </c>
      <c r="AR853" s="21"/>
      <c r="AS853" s="59" t="str">
        <f>IF($K853="", "", SUMIF('Drinks List'!DX$11:DX$1010, $K853, 'Drinks List'!DW$11:DW$1010))</f>
        <v/>
      </c>
      <c r="AT853" s="21"/>
      <c r="AU853" s="59" t="str">
        <f>IF($K853="", "", SUMIF('Drinks List'!DZ$11:DZ$1010, $K853, 'Drinks List'!DY$11:DY$1010))</f>
        <v/>
      </c>
      <c r="AV853" s="21"/>
      <c r="AW853" s="59" t="str">
        <f>IF($K853="", "", SUMIF('Drinks List'!EB$11:EB$1010, $K853, 'Drinks List'!EA$11:EA$1010))</f>
        <v/>
      </c>
      <c r="AX853" s="21"/>
      <c r="AY853" s="59" t="str">
        <f>IF($K853="", "", SUMIF('Drinks List'!ED$11:ED$1010, $K853, 'Drinks List'!EC$11:EC$1010))</f>
        <v/>
      </c>
      <c r="AZ853" s="21"/>
      <c r="BA853" s="59" t="str">
        <f>IF($K853="", "", SUMIF('Drinks List'!EF$11:EF$1010, $K853, 'Drinks List'!EE$11:EE$1010))</f>
        <v/>
      </c>
      <c r="BB853" s="21"/>
      <c r="BC853" s="59" t="str">
        <f>IF($K853="", "", SUMIF('Drinks List'!EH$11:EH$1010, $K853, 'Drinks List'!EG$11:EG$1010))</f>
        <v/>
      </c>
      <c r="BD853" s="21"/>
      <c r="BE853" s="59" t="str">
        <f>IF($K853="", "", SUMIF('Drinks List'!EJ$11:EJ$1010, $K853, 'Drinks List'!EI$11:EI$1010))</f>
        <v/>
      </c>
      <c r="BF853" s="21"/>
      <c r="BG853" s="59" t="str">
        <f>IF($K853="", "", SUMIF('Drinks List'!EL$11:EL$1010, $K853, 'Drinks List'!EK$11:EK$1010))</f>
        <v/>
      </c>
      <c r="BH853" s="21"/>
      <c r="BI853" s="59" t="str">
        <f>IF($K853="", "", SUMIF('Drinks List'!EN$11:EN$1010, $K853, 'Drinks List'!EM$11:EM$1010))</f>
        <v/>
      </c>
      <c r="BJ853" s="21"/>
      <c r="BK853" s="59" t="str">
        <f>IF($K853="", "", SUMIF('Drinks List'!EP$11:EP$1010, $K853, 'Drinks List'!EO$11:EO$1010))</f>
        <v/>
      </c>
      <c r="BL853" s="21"/>
      <c r="BM853" s="59" t="str">
        <f>IF($K853="", "", SUMIF('Drinks List'!ER$11:ER$1010, $K853, 'Drinks List'!EQ$11:EQ$1010))</f>
        <v/>
      </c>
      <c r="BN853" s="21"/>
      <c r="BO853" s="65" t="str">
        <f>IF($K853="", "", SUMIF('Drinks List'!ET$11:ET$1010, $K853, 'Drinks List'!ES$11:ES$1010))</f>
        <v/>
      </c>
      <c r="BQ853" s="120" t="str">
        <f t="shared" si="273"/>
        <v/>
      </c>
      <c r="BR853" s="62" t="str">
        <f t="shared" si="274"/>
        <v/>
      </c>
      <c r="BS853" s="76" t="str">
        <f>IF(BQ853="", "", COUNTIF(BQ$11:BQ$1010, "&gt;"&amp;BQ853)+1+COUNTIF(BQ$11:BQ853, BQ853)-1)</f>
        <v/>
      </c>
      <c r="BT853" s="76" t="str">
        <f>IF(BR853="", "", COUNTIF(BR$11:BR$1010, "&lt;"&amp;BR853)+1+COUNTIF(BR$11:BR853, BR853)-1)</f>
        <v/>
      </c>
      <c r="BV853" s="76" t="str">
        <f t="shared" si="275"/>
        <v/>
      </c>
      <c r="BW853" s="124" t="str">
        <f t="shared" si="276"/>
        <v/>
      </c>
      <c r="BX853" s="115" t="str">
        <f t="shared" si="277"/>
        <v/>
      </c>
      <c r="BY853" s="125" t="str">
        <f t="shared" si="278"/>
        <v/>
      </c>
      <c r="CA853" s="106" t="str">
        <f t="shared" si="279"/>
        <v/>
      </c>
      <c r="CB853" s="22" t="str">
        <f t="shared" si="280"/>
        <v/>
      </c>
      <c r="CD853" s="76" t="str">
        <f>IF($J853="", "", IF($BV853=0, "", COUNTIF($J$11:$J$1010, "&lt;"&amp;$J853)+1+COUNTIF($J$11:$J853, $J853)-1))</f>
        <v/>
      </c>
    </row>
    <row r="854" spans="1:82" x14ac:dyDescent="0.25">
      <c r="A854" s="31"/>
      <c r="B854" s="19" t="str">
        <f t="shared" si="261"/>
        <v/>
      </c>
      <c r="C854" s="20" t="str">
        <f t="shared" si="262"/>
        <v/>
      </c>
      <c r="D854" s="29" t="str">
        <f t="shared" si="263"/>
        <v/>
      </c>
      <c r="E854" s="22" t="str">
        <f t="shared" si="264"/>
        <v/>
      </c>
      <c r="F854" s="31"/>
      <c r="G854" s="301"/>
      <c r="H854" s="302"/>
      <c r="I854" s="303"/>
      <c r="J854" s="304"/>
      <c r="K854" s="283"/>
      <c r="L854" s="305"/>
      <c r="M854" s="285"/>
      <c r="N854" s="287"/>
      <c r="O854" s="31"/>
      <c r="P854" s="19" t="str">
        <f t="shared" si="265"/>
        <v/>
      </c>
      <c r="Q854" s="20" t="str">
        <f t="shared" si="266"/>
        <v/>
      </c>
      <c r="R854" s="29" t="str">
        <f t="shared" si="267"/>
        <v/>
      </c>
      <c r="S854" s="22" t="str">
        <f t="shared" si="268"/>
        <v/>
      </c>
      <c r="T854" s="31"/>
      <c r="U854" s="69" t="str">
        <f t="shared" si="269"/>
        <v/>
      </c>
      <c r="V854" s="31"/>
      <c r="X854" s="76" t="str">
        <f t="shared" si="270"/>
        <v/>
      </c>
      <c r="Z854" s="76" t="str">
        <f t="shared" si="271"/>
        <v/>
      </c>
      <c r="AA854" s="76" t="str">
        <f t="shared" si="272"/>
        <v/>
      </c>
      <c r="AC854" s="19" t="str">
        <f>IF($K854="", "", SUMIF('Drinks List'!DH$11:DH$1010, $K854, 'Drinks List'!DG$11:DG$1010))</f>
        <v/>
      </c>
      <c r="AD854" s="21"/>
      <c r="AE854" s="59" t="str">
        <f>IF($K854="", "", SUMIF('Drinks List'!DJ$11:DJ$1010, $K854, 'Drinks List'!DI$11:DI$1010))</f>
        <v/>
      </c>
      <c r="AF854" s="21"/>
      <c r="AG854" s="59" t="str">
        <f>IF($K854="", "", SUMIF('Drinks List'!DL$11:DL$1010, $K854, 'Drinks List'!DK$11:DK$1010))</f>
        <v/>
      </c>
      <c r="AH854" s="21"/>
      <c r="AI854" s="59" t="str">
        <f>IF($K854="", "", SUMIF('Drinks List'!DN$11:DN$1010, $K854, 'Drinks List'!DM$11:DM$1010))</f>
        <v/>
      </c>
      <c r="AJ854" s="21"/>
      <c r="AK854" s="59" t="str">
        <f>IF($K854="", "", SUMIF('Drinks List'!DP$11:DP$1010, $K854, 'Drinks List'!DO$11:DO$1010))</f>
        <v/>
      </c>
      <c r="AL854" s="21"/>
      <c r="AM854" s="59" t="str">
        <f>IF($K854="", "", SUMIF('Drinks List'!DR$11:DR$1010, $K854, 'Drinks List'!DQ$11:DQ$1010))</f>
        <v/>
      </c>
      <c r="AN854" s="21"/>
      <c r="AO854" s="59" t="str">
        <f>IF($K854="", "", SUMIF('Drinks List'!DT$11:DT$1010, $K854, 'Drinks List'!DS$11:DS$1010))</f>
        <v/>
      </c>
      <c r="AP854" s="21"/>
      <c r="AQ854" s="59" t="str">
        <f>IF($K854="", "", SUMIF('Drinks List'!DV$11:DV$1010, $K854, 'Drinks List'!DU$11:DU$1010))</f>
        <v/>
      </c>
      <c r="AR854" s="21"/>
      <c r="AS854" s="59" t="str">
        <f>IF($K854="", "", SUMIF('Drinks List'!DX$11:DX$1010, $K854, 'Drinks List'!DW$11:DW$1010))</f>
        <v/>
      </c>
      <c r="AT854" s="21"/>
      <c r="AU854" s="59" t="str">
        <f>IF($K854="", "", SUMIF('Drinks List'!DZ$11:DZ$1010, $K854, 'Drinks List'!DY$11:DY$1010))</f>
        <v/>
      </c>
      <c r="AV854" s="21"/>
      <c r="AW854" s="59" t="str">
        <f>IF($K854="", "", SUMIF('Drinks List'!EB$11:EB$1010, $K854, 'Drinks List'!EA$11:EA$1010))</f>
        <v/>
      </c>
      <c r="AX854" s="21"/>
      <c r="AY854" s="59" t="str">
        <f>IF($K854="", "", SUMIF('Drinks List'!ED$11:ED$1010, $K854, 'Drinks List'!EC$11:EC$1010))</f>
        <v/>
      </c>
      <c r="AZ854" s="21"/>
      <c r="BA854" s="59" t="str">
        <f>IF($K854="", "", SUMIF('Drinks List'!EF$11:EF$1010, $K854, 'Drinks List'!EE$11:EE$1010))</f>
        <v/>
      </c>
      <c r="BB854" s="21"/>
      <c r="BC854" s="59" t="str">
        <f>IF($K854="", "", SUMIF('Drinks List'!EH$11:EH$1010, $K854, 'Drinks List'!EG$11:EG$1010))</f>
        <v/>
      </c>
      <c r="BD854" s="21"/>
      <c r="BE854" s="59" t="str">
        <f>IF($K854="", "", SUMIF('Drinks List'!EJ$11:EJ$1010, $K854, 'Drinks List'!EI$11:EI$1010))</f>
        <v/>
      </c>
      <c r="BF854" s="21"/>
      <c r="BG854" s="59" t="str">
        <f>IF($K854="", "", SUMIF('Drinks List'!EL$11:EL$1010, $K854, 'Drinks List'!EK$11:EK$1010))</f>
        <v/>
      </c>
      <c r="BH854" s="21"/>
      <c r="BI854" s="59" t="str">
        <f>IF($K854="", "", SUMIF('Drinks List'!EN$11:EN$1010, $K854, 'Drinks List'!EM$11:EM$1010))</f>
        <v/>
      </c>
      <c r="BJ854" s="21"/>
      <c r="BK854" s="59" t="str">
        <f>IF($K854="", "", SUMIF('Drinks List'!EP$11:EP$1010, $K854, 'Drinks List'!EO$11:EO$1010))</f>
        <v/>
      </c>
      <c r="BL854" s="21"/>
      <c r="BM854" s="59" t="str">
        <f>IF($K854="", "", SUMIF('Drinks List'!ER$11:ER$1010, $K854, 'Drinks List'!EQ$11:EQ$1010))</f>
        <v/>
      </c>
      <c r="BN854" s="21"/>
      <c r="BO854" s="65" t="str">
        <f>IF($K854="", "", SUMIF('Drinks List'!ET$11:ET$1010, $K854, 'Drinks List'!ES$11:ES$1010))</f>
        <v/>
      </c>
      <c r="BQ854" s="120" t="str">
        <f t="shared" si="273"/>
        <v/>
      </c>
      <c r="BR854" s="62" t="str">
        <f t="shared" si="274"/>
        <v/>
      </c>
      <c r="BS854" s="76" t="str">
        <f>IF(BQ854="", "", COUNTIF(BQ$11:BQ$1010, "&gt;"&amp;BQ854)+1+COUNTIF(BQ$11:BQ854, BQ854)-1)</f>
        <v/>
      </c>
      <c r="BT854" s="76" t="str">
        <f>IF(BR854="", "", COUNTIF(BR$11:BR$1010, "&lt;"&amp;BR854)+1+COUNTIF(BR$11:BR854, BR854)-1)</f>
        <v/>
      </c>
      <c r="BV854" s="76" t="str">
        <f t="shared" si="275"/>
        <v/>
      </c>
      <c r="BW854" s="124" t="str">
        <f t="shared" si="276"/>
        <v/>
      </c>
      <c r="BX854" s="115" t="str">
        <f t="shared" si="277"/>
        <v/>
      </c>
      <c r="BY854" s="125" t="str">
        <f t="shared" si="278"/>
        <v/>
      </c>
      <c r="CA854" s="106" t="str">
        <f t="shared" si="279"/>
        <v/>
      </c>
      <c r="CB854" s="22" t="str">
        <f t="shared" si="280"/>
        <v/>
      </c>
      <c r="CD854" s="76" t="str">
        <f>IF($J854="", "", IF($BV854=0, "", COUNTIF($J$11:$J$1010, "&lt;"&amp;$J854)+1+COUNTIF($J$11:$J854, $J854)-1))</f>
        <v/>
      </c>
    </row>
    <row r="855" spans="1:82" x14ac:dyDescent="0.25">
      <c r="A855" s="31"/>
      <c r="B855" s="19" t="str">
        <f t="shared" si="261"/>
        <v/>
      </c>
      <c r="C855" s="20" t="str">
        <f t="shared" si="262"/>
        <v/>
      </c>
      <c r="D855" s="29" t="str">
        <f t="shared" si="263"/>
        <v/>
      </c>
      <c r="E855" s="22" t="str">
        <f t="shared" si="264"/>
        <v/>
      </c>
      <c r="F855" s="31"/>
      <c r="G855" s="301"/>
      <c r="H855" s="302"/>
      <c r="I855" s="303"/>
      <c r="J855" s="304"/>
      <c r="K855" s="283"/>
      <c r="L855" s="305"/>
      <c r="M855" s="285"/>
      <c r="N855" s="287"/>
      <c r="O855" s="31"/>
      <c r="P855" s="19" t="str">
        <f t="shared" si="265"/>
        <v/>
      </c>
      <c r="Q855" s="20" t="str">
        <f t="shared" si="266"/>
        <v/>
      </c>
      <c r="R855" s="29" t="str">
        <f t="shared" si="267"/>
        <v/>
      </c>
      <c r="S855" s="22" t="str">
        <f t="shared" si="268"/>
        <v/>
      </c>
      <c r="T855" s="31"/>
      <c r="U855" s="69" t="str">
        <f t="shared" si="269"/>
        <v/>
      </c>
      <c r="V855" s="31"/>
      <c r="X855" s="76" t="str">
        <f t="shared" si="270"/>
        <v/>
      </c>
      <c r="Z855" s="76" t="str">
        <f t="shared" si="271"/>
        <v/>
      </c>
      <c r="AA855" s="76" t="str">
        <f t="shared" si="272"/>
        <v/>
      </c>
      <c r="AC855" s="19" t="str">
        <f>IF($K855="", "", SUMIF('Drinks List'!DH$11:DH$1010, $K855, 'Drinks List'!DG$11:DG$1010))</f>
        <v/>
      </c>
      <c r="AD855" s="21"/>
      <c r="AE855" s="59" t="str">
        <f>IF($K855="", "", SUMIF('Drinks List'!DJ$11:DJ$1010, $K855, 'Drinks List'!DI$11:DI$1010))</f>
        <v/>
      </c>
      <c r="AF855" s="21"/>
      <c r="AG855" s="59" t="str">
        <f>IF($K855="", "", SUMIF('Drinks List'!DL$11:DL$1010, $K855, 'Drinks List'!DK$11:DK$1010))</f>
        <v/>
      </c>
      <c r="AH855" s="21"/>
      <c r="AI855" s="59" t="str">
        <f>IF($K855="", "", SUMIF('Drinks List'!DN$11:DN$1010, $K855, 'Drinks List'!DM$11:DM$1010))</f>
        <v/>
      </c>
      <c r="AJ855" s="21"/>
      <c r="AK855" s="59" t="str">
        <f>IF($K855="", "", SUMIF('Drinks List'!DP$11:DP$1010, $K855, 'Drinks List'!DO$11:DO$1010))</f>
        <v/>
      </c>
      <c r="AL855" s="21"/>
      <c r="AM855" s="59" t="str">
        <f>IF($K855="", "", SUMIF('Drinks List'!DR$11:DR$1010, $K855, 'Drinks List'!DQ$11:DQ$1010))</f>
        <v/>
      </c>
      <c r="AN855" s="21"/>
      <c r="AO855" s="59" t="str">
        <f>IF($K855="", "", SUMIF('Drinks List'!DT$11:DT$1010, $K855, 'Drinks List'!DS$11:DS$1010))</f>
        <v/>
      </c>
      <c r="AP855" s="21"/>
      <c r="AQ855" s="59" t="str">
        <f>IF($K855="", "", SUMIF('Drinks List'!DV$11:DV$1010, $K855, 'Drinks List'!DU$11:DU$1010))</f>
        <v/>
      </c>
      <c r="AR855" s="21"/>
      <c r="AS855" s="59" t="str">
        <f>IF($K855="", "", SUMIF('Drinks List'!DX$11:DX$1010, $K855, 'Drinks List'!DW$11:DW$1010))</f>
        <v/>
      </c>
      <c r="AT855" s="21"/>
      <c r="AU855" s="59" t="str">
        <f>IF($K855="", "", SUMIF('Drinks List'!DZ$11:DZ$1010, $K855, 'Drinks List'!DY$11:DY$1010))</f>
        <v/>
      </c>
      <c r="AV855" s="21"/>
      <c r="AW855" s="59" t="str">
        <f>IF($K855="", "", SUMIF('Drinks List'!EB$11:EB$1010, $K855, 'Drinks List'!EA$11:EA$1010))</f>
        <v/>
      </c>
      <c r="AX855" s="21"/>
      <c r="AY855" s="59" t="str">
        <f>IF($K855="", "", SUMIF('Drinks List'!ED$11:ED$1010, $K855, 'Drinks List'!EC$11:EC$1010))</f>
        <v/>
      </c>
      <c r="AZ855" s="21"/>
      <c r="BA855" s="59" t="str">
        <f>IF($K855="", "", SUMIF('Drinks List'!EF$11:EF$1010, $K855, 'Drinks List'!EE$11:EE$1010))</f>
        <v/>
      </c>
      <c r="BB855" s="21"/>
      <c r="BC855" s="59" t="str">
        <f>IF($K855="", "", SUMIF('Drinks List'!EH$11:EH$1010, $K855, 'Drinks List'!EG$11:EG$1010))</f>
        <v/>
      </c>
      <c r="BD855" s="21"/>
      <c r="BE855" s="59" t="str">
        <f>IF($K855="", "", SUMIF('Drinks List'!EJ$11:EJ$1010, $K855, 'Drinks List'!EI$11:EI$1010))</f>
        <v/>
      </c>
      <c r="BF855" s="21"/>
      <c r="BG855" s="59" t="str">
        <f>IF($K855="", "", SUMIF('Drinks List'!EL$11:EL$1010, $K855, 'Drinks List'!EK$11:EK$1010))</f>
        <v/>
      </c>
      <c r="BH855" s="21"/>
      <c r="BI855" s="59" t="str">
        <f>IF($K855="", "", SUMIF('Drinks List'!EN$11:EN$1010, $K855, 'Drinks List'!EM$11:EM$1010))</f>
        <v/>
      </c>
      <c r="BJ855" s="21"/>
      <c r="BK855" s="59" t="str">
        <f>IF($K855="", "", SUMIF('Drinks List'!EP$11:EP$1010, $K855, 'Drinks List'!EO$11:EO$1010))</f>
        <v/>
      </c>
      <c r="BL855" s="21"/>
      <c r="BM855" s="59" t="str">
        <f>IF($K855="", "", SUMIF('Drinks List'!ER$11:ER$1010, $K855, 'Drinks List'!EQ$11:EQ$1010))</f>
        <v/>
      </c>
      <c r="BN855" s="21"/>
      <c r="BO855" s="65" t="str">
        <f>IF($K855="", "", SUMIF('Drinks List'!ET$11:ET$1010, $K855, 'Drinks List'!ES$11:ES$1010))</f>
        <v/>
      </c>
      <c r="BQ855" s="120" t="str">
        <f t="shared" si="273"/>
        <v/>
      </c>
      <c r="BR855" s="62" t="str">
        <f t="shared" si="274"/>
        <v/>
      </c>
      <c r="BS855" s="76" t="str">
        <f>IF(BQ855="", "", COUNTIF(BQ$11:BQ$1010, "&gt;"&amp;BQ855)+1+COUNTIF(BQ$11:BQ855, BQ855)-1)</f>
        <v/>
      </c>
      <c r="BT855" s="76" t="str">
        <f>IF(BR855="", "", COUNTIF(BR$11:BR$1010, "&lt;"&amp;BR855)+1+COUNTIF(BR$11:BR855, BR855)-1)</f>
        <v/>
      </c>
      <c r="BV855" s="76" t="str">
        <f t="shared" si="275"/>
        <v/>
      </c>
      <c r="BW855" s="124" t="str">
        <f t="shared" si="276"/>
        <v/>
      </c>
      <c r="BX855" s="115" t="str">
        <f t="shared" si="277"/>
        <v/>
      </c>
      <c r="BY855" s="125" t="str">
        <f t="shared" si="278"/>
        <v/>
      </c>
      <c r="CA855" s="106" t="str">
        <f t="shared" si="279"/>
        <v/>
      </c>
      <c r="CB855" s="22" t="str">
        <f t="shared" si="280"/>
        <v/>
      </c>
      <c r="CD855" s="76" t="str">
        <f>IF($J855="", "", IF($BV855=0, "", COUNTIF($J$11:$J$1010, "&lt;"&amp;$J855)+1+COUNTIF($J$11:$J855, $J855)-1))</f>
        <v/>
      </c>
    </row>
    <row r="856" spans="1:82" x14ac:dyDescent="0.25">
      <c r="A856" s="31"/>
      <c r="B856" s="19" t="str">
        <f t="shared" si="261"/>
        <v/>
      </c>
      <c r="C856" s="20" t="str">
        <f t="shared" si="262"/>
        <v/>
      </c>
      <c r="D856" s="29" t="str">
        <f t="shared" si="263"/>
        <v/>
      </c>
      <c r="E856" s="22" t="str">
        <f t="shared" si="264"/>
        <v/>
      </c>
      <c r="F856" s="31"/>
      <c r="G856" s="301"/>
      <c r="H856" s="302"/>
      <c r="I856" s="303"/>
      <c r="J856" s="304"/>
      <c r="K856" s="283"/>
      <c r="L856" s="305"/>
      <c r="M856" s="285"/>
      <c r="N856" s="287"/>
      <c r="O856" s="31"/>
      <c r="P856" s="19" t="str">
        <f t="shared" si="265"/>
        <v/>
      </c>
      <c r="Q856" s="20" t="str">
        <f t="shared" si="266"/>
        <v/>
      </c>
      <c r="R856" s="29" t="str">
        <f t="shared" si="267"/>
        <v/>
      </c>
      <c r="S856" s="22" t="str">
        <f t="shared" si="268"/>
        <v/>
      </c>
      <c r="T856" s="31"/>
      <c r="U856" s="69" t="str">
        <f t="shared" si="269"/>
        <v/>
      </c>
      <c r="V856" s="31"/>
      <c r="X856" s="76" t="str">
        <f t="shared" si="270"/>
        <v/>
      </c>
      <c r="Z856" s="76" t="str">
        <f t="shared" si="271"/>
        <v/>
      </c>
      <c r="AA856" s="76" t="str">
        <f t="shared" si="272"/>
        <v/>
      </c>
      <c r="AC856" s="19" t="str">
        <f>IF($K856="", "", SUMIF('Drinks List'!DH$11:DH$1010, $K856, 'Drinks List'!DG$11:DG$1010))</f>
        <v/>
      </c>
      <c r="AD856" s="21"/>
      <c r="AE856" s="59" t="str">
        <f>IF($K856="", "", SUMIF('Drinks List'!DJ$11:DJ$1010, $K856, 'Drinks List'!DI$11:DI$1010))</f>
        <v/>
      </c>
      <c r="AF856" s="21"/>
      <c r="AG856" s="59" t="str">
        <f>IF($K856="", "", SUMIF('Drinks List'!DL$11:DL$1010, $K856, 'Drinks List'!DK$11:DK$1010))</f>
        <v/>
      </c>
      <c r="AH856" s="21"/>
      <c r="AI856" s="59" t="str">
        <f>IF($K856="", "", SUMIF('Drinks List'!DN$11:DN$1010, $K856, 'Drinks List'!DM$11:DM$1010))</f>
        <v/>
      </c>
      <c r="AJ856" s="21"/>
      <c r="AK856" s="59" t="str">
        <f>IF($K856="", "", SUMIF('Drinks List'!DP$11:DP$1010, $K856, 'Drinks List'!DO$11:DO$1010))</f>
        <v/>
      </c>
      <c r="AL856" s="21"/>
      <c r="AM856" s="59" t="str">
        <f>IF($K856="", "", SUMIF('Drinks List'!DR$11:DR$1010, $K856, 'Drinks List'!DQ$11:DQ$1010))</f>
        <v/>
      </c>
      <c r="AN856" s="21"/>
      <c r="AO856" s="59" t="str">
        <f>IF($K856="", "", SUMIF('Drinks List'!DT$11:DT$1010, $K856, 'Drinks List'!DS$11:DS$1010))</f>
        <v/>
      </c>
      <c r="AP856" s="21"/>
      <c r="AQ856" s="59" t="str">
        <f>IF($K856="", "", SUMIF('Drinks List'!DV$11:DV$1010, $K856, 'Drinks List'!DU$11:DU$1010))</f>
        <v/>
      </c>
      <c r="AR856" s="21"/>
      <c r="AS856" s="59" t="str">
        <f>IF($K856="", "", SUMIF('Drinks List'!DX$11:DX$1010, $K856, 'Drinks List'!DW$11:DW$1010))</f>
        <v/>
      </c>
      <c r="AT856" s="21"/>
      <c r="AU856" s="59" t="str">
        <f>IF($K856="", "", SUMIF('Drinks List'!DZ$11:DZ$1010, $K856, 'Drinks List'!DY$11:DY$1010))</f>
        <v/>
      </c>
      <c r="AV856" s="21"/>
      <c r="AW856" s="59" t="str">
        <f>IF($K856="", "", SUMIF('Drinks List'!EB$11:EB$1010, $K856, 'Drinks List'!EA$11:EA$1010))</f>
        <v/>
      </c>
      <c r="AX856" s="21"/>
      <c r="AY856" s="59" t="str">
        <f>IF($K856="", "", SUMIF('Drinks List'!ED$11:ED$1010, $K856, 'Drinks List'!EC$11:EC$1010))</f>
        <v/>
      </c>
      <c r="AZ856" s="21"/>
      <c r="BA856" s="59" t="str">
        <f>IF($K856="", "", SUMIF('Drinks List'!EF$11:EF$1010, $K856, 'Drinks List'!EE$11:EE$1010))</f>
        <v/>
      </c>
      <c r="BB856" s="21"/>
      <c r="BC856" s="59" t="str">
        <f>IF($K856="", "", SUMIF('Drinks List'!EH$11:EH$1010, $K856, 'Drinks List'!EG$11:EG$1010))</f>
        <v/>
      </c>
      <c r="BD856" s="21"/>
      <c r="BE856" s="59" t="str">
        <f>IF($K856="", "", SUMIF('Drinks List'!EJ$11:EJ$1010, $K856, 'Drinks List'!EI$11:EI$1010))</f>
        <v/>
      </c>
      <c r="BF856" s="21"/>
      <c r="BG856" s="59" t="str">
        <f>IF($K856="", "", SUMIF('Drinks List'!EL$11:EL$1010, $K856, 'Drinks List'!EK$11:EK$1010))</f>
        <v/>
      </c>
      <c r="BH856" s="21"/>
      <c r="BI856" s="59" t="str">
        <f>IF($K856="", "", SUMIF('Drinks List'!EN$11:EN$1010, $K856, 'Drinks List'!EM$11:EM$1010))</f>
        <v/>
      </c>
      <c r="BJ856" s="21"/>
      <c r="BK856" s="59" t="str">
        <f>IF($K856="", "", SUMIF('Drinks List'!EP$11:EP$1010, $K856, 'Drinks List'!EO$11:EO$1010))</f>
        <v/>
      </c>
      <c r="BL856" s="21"/>
      <c r="BM856" s="59" t="str">
        <f>IF($K856="", "", SUMIF('Drinks List'!ER$11:ER$1010, $K856, 'Drinks List'!EQ$11:EQ$1010))</f>
        <v/>
      </c>
      <c r="BN856" s="21"/>
      <c r="BO856" s="65" t="str">
        <f>IF($K856="", "", SUMIF('Drinks List'!ET$11:ET$1010, $K856, 'Drinks List'!ES$11:ES$1010))</f>
        <v/>
      </c>
      <c r="BQ856" s="120" t="str">
        <f t="shared" si="273"/>
        <v/>
      </c>
      <c r="BR856" s="62" t="str">
        <f t="shared" si="274"/>
        <v/>
      </c>
      <c r="BS856" s="76" t="str">
        <f>IF(BQ856="", "", COUNTIF(BQ$11:BQ$1010, "&gt;"&amp;BQ856)+1+COUNTIF(BQ$11:BQ856, BQ856)-1)</f>
        <v/>
      </c>
      <c r="BT856" s="76" t="str">
        <f>IF(BR856="", "", COUNTIF(BR$11:BR$1010, "&lt;"&amp;BR856)+1+COUNTIF(BR$11:BR856, BR856)-1)</f>
        <v/>
      </c>
      <c r="BV856" s="76" t="str">
        <f t="shared" si="275"/>
        <v/>
      </c>
      <c r="BW856" s="124" t="str">
        <f t="shared" si="276"/>
        <v/>
      </c>
      <c r="BX856" s="115" t="str">
        <f t="shared" si="277"/>
        <v/>
      </c>
      <c r="BY856" s="125" t="str">
        <f t="shared" si="278"/>
        <v/>
      </c>
      <c r="CA856" s="106" t="str">
        <f t="shared" si="279"/>
        <v/>
      </c>
      <c r="CB856" s="22" t="str">
        <f t="shared" si="280"/>
        <v/>
      </c>
      <c r="CD856" s="76" t="str">
        <f>IF($J856="", "", IF($BV856=0, "", COUNTIF($J$11:$J$1010, "&lt;"&amp;$J856)+1+COUNTIF($J$11:$J856, $J856)-1))</f>
        <v/>
      </c>
    </row>
    <row r="857" spans="1:82" x14ac:dyDescent="0.25">
      <c r="A857" s="31"/>
      <c r="B857" s="19" t="str">
        <f t="shared" si="261"/>
        <v/>
      </c>
      <c r="C857" s="20" t="str">
        <f t="shared" si="262"/>
        <v/>
      </c>
      <c r="D857" s="29" t="str">
        <f t="shared" si="263"/>
        <v/>
      </c>
      <c r="E857" s="22" t="str">
        <f t="shared" si="264"/>
        <v/>
      </c>
      <c r="F857" s="31"/>
      <c r="G857" s="301"/>
      <c r="H857" s="302"/>
      <c r="I857" s="303"/>
      <c r="J857" s="304"/>
      <c r="K857" s="283"/>
      <c r="L857" s="305"/>
      <c r="M857" s="285"/>
      <c r="N857" s="287"/>
      <c r="O857" s="31"/>
      <c r="P857" s="19" t="str">
        <f t="shared" si="265"/>
        <v/>
      </c>
      <c r="Q857" s="20" t="str">
        <f t="shared" si="266"/>
        <v/>
      </c>
      <c r="R857" s="29" t="str">
        <f t="shared" si="267"/>
        <v/>
      </c>
      <c r="S857" s="22" t="str">
        <f t="shared" si="268"/>
        <v/>
      </c>
      <c r="T857" s="31"/>
      <c r="U857" s="69" t="str">
        <f t="shared" si="269"/>
        <v/>
      </c>
      <c r="V857" s="31"/>
      <c r="X857" s="76" t="str">
        <f t="shared" si="270"/>
        <v/>
      </c>
      <c r="Z857" s="76" t="str">
        <f t="shared" si="271"/>
        <v/>
      </c>
      <c r="AA857" s="76" t="str">
        <f t="shared" si="272"/>
        <v/>
      </c>
      <c r="AC857" s="19" t="str">
        <f>IF($K857="", "", SUMIF('Drinks List'!DH$11:DH$1010, $K857, 'Drinks List'!DG$11:DG$1010))</f>
        <v/>
      </c>
      <c r="AD857" s="21"/>
      <c r="AE857" s="59" t="str">
        <f>IF($K857="", "", SUMIF('Drinks List'!DJ$11:DJ$1010, $K857, 'Drinks List'!DI$11:DI$1010))</f>
        <v/>
      </c>
      <c r="AF857" s="21"/>
      <c r="AG857" s="59" t="str">
        <f>IF($K857="", "", SUMIF('Drinks List'!DL$11:DL$1010, $K857, 'Drinks List'!DK$11:DK$1010))</f>
        <v/>
      </c>
      <c r="AH857" s="21"/>
      <c r="AI857" s="59" t="str">
        <f>IF($K857="", "", SUMIF('Drinks List'!DN$11:DN$1010, $K857, 'Drinks List'!DM$11:DM$1010))</f>
        <v/>
      </c>
      <c r="AJ857" s="21"/>
      <c r="AK857" s="59" t="str">
        <f>IF($K857="", "", SUMIF('Drinks List'!DP$11:DP$1010, $K857, 'Drinks List'!DO$11:DO$1010))</f>
        <v/>
      </c>
      <c r="AL857" s="21"/>
      <c r="AM857" s="59" t="str">
        <f>IF($K857="", "", SUMIF('Drinks List'!DR$11:DR$1010, $K857, 'Drinks List'!DQ$11:DQ$1010))</f>
        <v/>
      </c>
      <c r="AN857" s="21"/>
      <c r="AO857" s="59" t="str">
        <f>IF($K857="", "", SUMIF('Drinks List'!DT$11:DT$1010, $K857, 'Drinks List'!DS$11:DS$1010))</f>
        <v/>
      </c>
      <c r="AP857" s="21"/>
      <c r="AQ857" s="59" t="str">
        <f>IF($K857="", "", SUMIF('Drinks List'!DV$11:DV$1010, $K857, 'Drinks List'!DU$11:DU$1010))</f>
        <v/>
      </c>
      <c r="AR857" s="21"/>
      <c r="AS857" s="59" t="str">
        <f>IF($K857="", "", SUMIF('Drinks List'!DX$11:DX$1010, $K857, 'Drinks List'!DW$11:DW$1010))</f>
        <v/>
      </c>
      <c r="AT857" s="21"/>
      <c r="AU857" s="59" t="str">
        <f>IF($K857="", "", SUMIF('Drinks List'!DZ$11:DZ$1010, $K857, 'Drinks List'!DY$11:DY$1010))</f>
        <v/>
      </c>
      <c r="AV857" s="21"/>
      <c r="AW857" s="59" t="str">
        <f>IF($K857="", "", SUMIF('Drinks List'!EB$11:EB$1010, $K857, 'Drinks List'!EA$11:EA$1010))</f>
        <v/>
      </c>
      <c r="AX857" s="21"/>
      <c r="AY857" s="59" t="str">
        <f>IF($K857="", "", SUMIF('Drinks List'!ED$11:ED$1010, $K857, 'Drinks List'!EC$11:EC$1010))</f>
        <v/>
      </c>
      <c r="AZ857" s="21"/>
      <c r="BA857" s="59" t="str">
        <f>IF($K857="", "", SUMIF('Drinks List'!EF$11:EF$1010, $K857, 'Drinks List'!EE$11:EE$1010))</f>
        <v/>
      </c>
      <c r="BB857" s="21"/>
      <c r="BC857" s="59" t="str">
        <f>IF($K857="", "", SUMIF('Drinks List'!EH$11:EH$1010, $K857, 'Drinks List'!EG$11:EG$1010))</f>
        <v/>
      </c>
      <c r="BD857" s="21"/>
      <c r="BE857" s="59" t="str">
        <f>IF($K857="", "", SUMIF('Drinks List'!EJ$11:EJ$1010, $K857, 'Drinks List'!EI$11:EI$1010))</f>
        <v/>
      </c>
      <c r="BF857" s="21"/>
      <c r="BG857" s="59" t="str">
        <f>IF($K857="", "", SUMIF('Drinks List'!EL$11:EL$1010, $K857, 'Drinks List'!EK$11:EK$1010))</f>
        <v/>
      </c>
      <c r="BH857" s="21"/>
      <c r="BI857" s="59" t="str">
        <f>IF($K857="", "", SUMIF('Drinks List'!EN$11:EN$1010, $K857, 'Drinks List'!EM$11:EM$1010))</f>
        <v/>
      </c>
      <c r="BJ857" s="21"/>
      <c r="BK857" s="59" t="str">
        <f>IF($K857="", "", SUMIF('Drinks List'!EP$11:EP$1010, $K857, 'Drinks List'!EO$11:EO$1010))</f>
        <v/>
      </c>
      <c r="BL857" s="21"/>
      <c r="BM857" s="59" t="str">
        <f>IF($K857="", "", SUMIF('Drinks List'!ER$11:ER$1010, $K857, 'Drinks List'!EQ$11:EQ$1010))</f>
        <v/>
      </c>
      <c r="BN857" s="21"/>
      <c r="BO857" s="65" t="str">
        <f>IF($K857="", "", SUMIF('Drinks List'!ET$11:ET$1010, $K857, 'Drinks List'!ES$11:ES$1010))</f>
        <v/>
      </c>
      <c r="BQ857" s="120" t="str">
        <f t="shared" si="273"/>
        <v/>
      </c>
      <c r="BR857" s="62" t="str">
        <f t="shared" si="274"/>
        <v/>
      </c>
      <c r="BS857" s="76" t="str">
        <f>IF(BQ857="", "", COUNTIF(BQ$11:BQ$1010, "&gt;"&amp;BQ857)+1+COUNTIF(BQ$11:BQ857, BQ857)-1)</f>
        <v/>
      </c>
      <c r="BT857" s="76" t="str">
        <f>IF(BR857="", "", COUNTIF(BR$11:BR$1010, "&lt;"&amp;BR857)+1+COUNTIF(BR$11:BR857, BR857)-1)</f>
        <v/>
      </c>
      <c r="BV857" s="76" t="str">
        <f t="shared" si="275"/>
        <v/>
      </c>
      <c r="BW857" s="124" t="str">
        <f t="shared" si="276"/>
        <v/>
      </c>
      <c r="BX857" s="115" t="str">
        <f t="shared" si="277"/>
        <v/>
      </c>
      <c r="BY857" s="125" t="str">
        <f t="shared" si="278"/>
        <v/>
      </c>
      <c r="CA857" s="106" t="str">
        <f t="shared" si="279"/>
        <v/>
      </c>
      <c r="CB857" s="22" t="str">
        <f t="shared" si="280"/>
        <v/>
      </c>
      <c r="CD857" s="76" t="str">
        <f>IF($J857="", "", IF($BV857=0, "", COUNTIF($J$11:$J$1010, "&lt;"&amp;$J857)+1+COUNTIF($J$11:$J857, $J857)-1))</f>
        <v/>
      </c>
    </row>
    <row r="858" spans="1:82" x14ac:dyDescent="0.25">
      <c r="A858" s="31"/>
      <c r="B858" s="19" t="str">
        <f t="shared" si="261"/>
        <v/>
      </c>
      <c r="C858" s="20" t="str">
        <f t="shared" si="262"/>
        <v/>
      </c>
      <c r="D858" s="29" t="str">
        <f t="shared" si="263"/>
        <v/>
      </c>
      <c r="E858" s="22" t="str">
        <f t="shared" si="264"/>
        <v/>
      </c>
      <c r="F858" s="31"/>
      <c r="G858" s="301"/>
      <c r="H858" s="302"/>
      <c r="I858" s="303"/>
      <c r="J858" s="304"/>
      <c r="K858" s="283"/>
      <c r="L858" s="305"/>
      <c r="M858" s="285"/>
      <c r="N858" s="287"/>
      <c r="O858" s="31"/>
      <c r="P858" s="19" t="str">
        <f t="shared" si="265"/>
        <v/>
      </c>
      <c r="Q858" s="20" t="str">
        <f t="shared" si="266"/>
        <v/>
      </c>
      <c r="R858" s="29" t="str">
        <f t="shared" si="267"/>
        <v/>
      </c>
      <c r="S858" s="22" t="str">
        <f t="shared" si="268"/>
        <v/>
      </c>
      <c r="T858" s="31"/>
      <c r="U858" s="69" t="str">
        <f t="shared" si="269"/>
        <v/>
      </c>
      <c r="V858" s="31"/>
      <c r="X858" s="76" t="str">
        <f t="shared" si="270"/>
        <v/>
      </c>
      <c r="Z858" s="76" t="str">
        <f t="shared" si="271"/>
        <v/>
      </c>
      <c r="AA858" s="76" t="str">
        <f t="shared" si="272"/>
        <v/>
      </c>
      <c r="AC858" s="19" t="str">
        <f>IF($K858="", "", SUMIF('Drinks List'!DH$11:DH$1010, $K858, 'Drinks List'!DG$11:DG$1010))</f>
        <v/>
      </c>
      <c r="AD858" s="21"/>
      <c r="AE858" s="59" t="str">
        <f>IF($K858="", "", SUMIF('Drinks List'!DJ$11:DJ$1010, $K858, 'Drinks List'!DI$11:DI$1010))</f>
        <v/>
      </c>
      <c r="AF858" s="21"/>
      <c r="AG858" s="59" t="str">
        <f>IF($K858="", "", SUMIF('Drinks List'!DL$11:DL$1010, $K858, 'Drinks List'!DK$11:DK$1010))</f>
        <v/>
      </c>
      <c r="AH858" s="21"/>
      <c r="AI858" s="59" t="str">
        <f>IF($K858="", "", SUMIF('Drinks List'!DN$11:DN$1010, $K858, 'Drinks List'!DM$11:DM$1010))</f>
        <v/>
      </c>
      <c r="AJ858" s="21"/>
      <c r="AK858" s="59" t="str">
        <f>IF($K858="", "", SUMIF('Drinks List'!DP$11:DP$1010, $K858, 'Drinks List'!DO$11:DO$1010))</f>
        <v/>
      </c>
      <c r="AL858" s="21"/>
      <c r="AM858" s="59" t="str">
        <f>IF($K858="", "", SUMIF('Drinks List'!DR$11:DR$1010, $K858, 'Drinks List'!DQ$11:DQ$1010))</f>
        <v/>
      </c>
      <c r="AN858" s="21"/>
      <c r="AO858" s="59" t="str">
        <f>IF($K858="", "", SUMIF('Drinks List'!DT$11:DT$1010, $K858, 'Drinks List'!DS$11:DS$1010))</f>
        <v/>
      </c>
      <c r="AP858" s="21"/>
      <c r="AQ858" s="59" t="str">
        <f>IF($K858="", "", SUMIF('Drinks List'!DV$11:DV$1010, $K858, 'Drinks List'!DU$11:DU$1010))</f>
        <v/>
      </c>
      <c r="AR858" s="21"/>
      <c r="AS858" s="59" t="str">
        <f>IF($K858="", "", SUMIF('Drinks List'!DX$11:DX$1010, $K858, 'Drinks List'!DW$11:DW$1010))</f>
        <v/>
      </c>
      <c r="AT858" s="21"/>
      <c r="AU858" s="59" t="str">
        <f>IF($K858="", "", SUMIF('Drinks List'!DZ$11:DZ$1010, $K858, 'Drinks List'!DY$11:DY$1010))</f>
        <v/>
      </c>
      <c r="AV858" s="21"/>
      <c r="AW858" s="59" t="str">
        <f>IF($K858="", "", SUMIF('Drinks List'!EB$11:EB$1010, $K858, 'Drinks List'!EA$11:EA$1010))</f>
        <v/>
      </c>
      <c r="AX858" s="21"/>
      <c r="AY858" s="59" t="str">
        <f>IF($K858="", "", SUMIF('Drinks List'!ED$11:ED$1010, $K858, 'Drinks List'!EC$11:EC$1010))</f>
        <v/>
      </c>
      <c r="AZ858" s="21"/>
      <c r="BA858" s="59" t="str">
        <f>IF($K858="", "", SUMIF('Drinks List'!EF$11:EF$1010, $K858, 'Drinks List'!EE$11:EE$1010))</f>
        <v/>
      </c>
      <c r="BB858" s="21"/>
      <c r="BC858" s="59" t="str">
        <f>IF($K858="", "", SUMIF('Drinks List'!EH$11:EH$1010, $K858, 'Drinks List'!EG$11:EG$1010))</f>
        <v/>
      </c>
      <c r="BD858" s="21"/>
      <c r="BE858" s="59" t="str">
        <f>IF($K858="", "", SUMIF('Drinks List'!EJ$11:EJ$1010, $K858, 'Drinks List'!EI$11:EI$1010))</f>
        <v/>
      </c>
      <c r="BF858" s="21"/>
      <c r="BG858" s="59" t="str">
        <f>IF($K858="", "", SUMIF('Drinks List'!EL$11:EL$1010, $K858, 'Drinks List'!EK$11:EK$1010))</f>
        <v/>
      </c>
      <c r="BH858" s="21"/>
      <c r="BI858" s="59" t="str">
        <f>IF($K858="", "", SUMIF('Drinks List'!EN$11:EN$1010, $K858, 'Drinks List'!EM$11:EM$1010))</f>
        <v/>
      </c>
      <c r="BJ858" s="21"/>
      <c r="BK858" s="59" t="str">
        <f>IF($K858="", "", SUMIF('Drinks List'!EP$11:EP$1010, $K858, 'Drinks List'!EO$11:EO$1010))</f>
        <v/>
      </c>
      <c r="BL858" s="21"/>
      <c r="BM858" s="59" t="str">
        <f>IF($K858="", "", SUMIF('Drinks List'!ER$11:ER$1010, $K858, 'Drinks List'!EQ$11:EQ$1010))</f>
        <v/>
      </c>
      <c r="BN858" s="21"/>
      <c r="BO858" s="65" t="str">
        <f>IF($K858="", "", SUMIF('Drinks List'!ET$11:ET$1010, $K858, 'Drinks List'!ES$11:ES$1010))</f>
        <v/>
      </c>
      <c r="BQ858" s="120" t="str">
        <f t="shared" si="273"/>
        <v/>
      </c>
      <c r="BR858" s="62" t="str">
        <f t="shared" si="274"/>
        <v/>
      </c>
      <c r="BS858" s="76" t="str">
        <f>IF(BQ858="", "", COUNTIF(BQ$11:BQ$1010, "&gt;"&amp;BQ858)+1+COUNTIF(BQ$11:BQ858, BQ858)-1)</f>
        <v/>
      </c>
      <c r="BT858" s="76" t="str">
        <f>IF(BR858="", "", COUNTIF(BR$11:BR$1010, "&lt;"&amp;BR858)+1+COUNTIF(BR$11:BR858, BR858)-1)</f>
        <v/>
      </c>
      <c r="BV858" s="76" t="str">
        <f t="shared" si="275"/>
        <v/>
      </c>
      <c r="BW858" s="124" t="str">
        <f t="shared" si="276"/>
        <v/>
      </c>
      <c r="BX858" s="115" t="str">
        <f t="shared" si="277"/>
        <v/>
      </c>
      <c r="BY858" s="125" t="str">
        <f t="shared" si="278"/>
        <v/>
      </c>
      <c r="CA858" s="106" t="str">
        <f t="shared" si="279"/>
        <v/>
      </c>
      <c r="CB858" s="22" t="str">
        <f t="shared" si="280"/>
        <v/>
      </c>
      <c r="CD858" s="76" t="str">
        <f>IF($J858="", "", IF($BV858=0, "", COUNTIF($J$11:$J$1010, "&lt;"&amp;$J858)+1+COUNTIF($J$11:$J858, $J858)-1))</f>
        <v/>
      </c>
    </row>
    <row r="859" spans="1:82" x14ac:dyDescent="0.25">
      <c r="A859" s="31"/>
      <c r="B859" s="19" t="str">
        <f t="shared" si="261"/>
        <v/>
      </c>
      <c r="C859" s="20" t="str">
        <f t="shared" si="262"/>
        <v/>
      </c>
      <c r="D859" s="29" t="str">
        <f t="shared" si="263"/>
        <v/>
      </c>
      <c r="E859" s="22" t="str">
        <f t="shared" si="264"/>
        <v/>
      </c>
      <c r="F859" s="31"/>
      <c r="G859" s="301"/>
      <c r="H859" s="302"/>
      <c r="I859" s="303"/>
      <c r="J859" s="304"/>
      <c r="K859" s="283"/>
      <c r="L859" s="305"/>
      <c r="M859" s="285"/>
      <c r="N859" s="287"/>
      <c r="O859" s="31"/>
      <c r="P859" s="19" t="str">
        <f t="shared" si="265"/>
        <v/>
      </c>
      <c r="Q859" s="20" t="str">
        <f t="shared" si="266"/>
        <v/>
      </c>
      <c r="R859" s="29" t="str">
        <f t="shared" si="267"/>
        <v/>
      </c>
      <c r="S859" s="22" t="str">
        <f t="shared" si="268"/>
        <v/>
      </c>
      <c r="T859" s="31"/>
      <c r="U859" s="69" t="str">
        <f t="shared" si="269"/>
        <v/>
      </c>
      <c r="V859" s="31"/>
      <c r="X859" s="76" t="str">
        <f t="shared" si="270"/>
        <v/>
      </c>
      <c r="Z859" s="76" t="str">
        <f t="shared" si="271"/>
        <v/>
      </c>
      <c r="AA859" s="76" t="str">
        <f t="shared" si="272"/>
        <v/>
      </c>
      <c r="AC859" s="19" t="str">
        <f>IF($K859="", "", SUMIF('Drinks List'!DH$11:DH$1010, $K859, 'Drinks List'!DG$11:DG$1010))</f>
        <v/>
      </c>
      <c r="AD859" s="21"/>
      <c r="AE859" s="59" t="str">
        <f>IF($K859="", "", SUMIF('Drinks List'!DJ$11:DJ$1010, $K859, 'Drinks List'!DI$11:DI$1010))</f>
        <v/>
      </c>
      <c r="AF859" s="21"/>
      <c r="AG859" s="59" t="str">
        <f>IF($K859="", "", SUMIF('Drinks List'!DL$11:DL$1010, $K859, 'Drinks List'!DK$11:DK$1010))</f>
        <v/>
      </c>
      <c r="AH859" s="21"/>
      <c r="AI859" s="59" t="str">
        <f>IF($K859="", "", SUMIF('Drinks List'!DN$11:DN$1010, $K859, 'Drinks List'!DM$11:DM$1010))</f>
        <v/>
      </c>
      <c r="AJ859" s="21"/>
      <c r="AK859" s="59" t="str">
        <f>IF($K859="", "", SUMIF('Drinks List'!DP$11:DP$1010, $K859, 'Drinks List'!DO$11:DO$1010))</f>
        <v/>
      </c>
      <c r="AL859" s="21"/>
      <c r="AM859" s="59" t="str">
        <f>IF($K859="", "", SUMIF('Drinks List'!DR$11:DR$1010, $K859, 'Drinks List'!DQ$11:DQ$1010))</f>
        <v/>
      </c>
      <c r="AN859" s="21"/>
      <c r="AO859" s="59" t="str">
        <f>IF($K859="", "", SUMIF('Drinks List'!DT$11:DT$1010, $K859, 'Drinks List'!DS$11:DS$1010))</f>
        <v/>
      </c>
      <c r="AP859" s="21"/>
      <c r="AQ859" s="59" t="str">
        <f>IF($K859="", "", SUMIF('Drinks List'!DV$11:DV$1010, $K859, 'Drinks List'!DU$11:DU$1010))</f>
        <v/>
      </c>
      <c r="AR859" s="21"/>
      <c r="AS859" s="59" t="str">
        <f>IF($K859="", "", SUMIF('Drinks List'!DX$11:DX$1010, $K859, 'Drinks List'!DW$11:DW$1010))</f>
        <v/>
      </c>
      <c r="AT859" s="21"/>
      <c r="AU859" s="59" t="str">
        <f>IF($K859="", "", SUMIF('Drinks List'!DZ$11:DZ$1010, $K859, 'Drinks List'!DY$11:DY$1010))</f>
        <v/>
      </c>
      <c r="AV859" s="21"/>
      <c r="AW859" s="59" t="str">
        <f>IF($K859="", "", SUMIF('Drinks List'!EB$11:EB$1010, $K859, 'Drinks List'!EA$11:EA$1010))</f>
        <v/>
      </c>
      <c r="AX859" s="21"/>
      <c r="AY859" s="59" t="str">
        <f>IF($K859="", "", SUMIF('Drinks List'!ED$11:ED$1010, $K859, 'Drinks List'!EC$11:EC$1010))</f>
        <v/>
      </c>
      <c r="AZ859" s="21"/>
      <c r="BA859" s="59" t="str">
        <f>IF($K859="", "", SUMIF('Drinks List'!EF$11:EF$1010, $K859, 'Drinks List'!EE$11:EE$1010))</f>
        <v/>
      </c>
      <c r="BB859" s="21"/>
      <c r="BC859" s="59" t="str">
        <f>IF($K859="", "", SUMIF('Drinks List'!EH$11:EH$1010, $K859, 'Drinks List'!EG$11:EG$1010))</f>
        <v/>
      </c>
      <c r="BD859" s="21"/>
      <c r="BE859" s="59" t="str">
        <f>IF($K859="", "", SUMIF('Drinks List'!EJ$11:EJ$1010, $K859, 'Drinks List'!EI$11:EI$1010))</f>
        <v/>
      </c>
      <c r="BF859" s="21"/>
      <c r="BG859" s="59" t="str">
        <f>IF($K859="", "", SUMIF('Drinks List'!EL$11:EL$1010, $K859, 'Drinks List'!EK$11:EK$1010))</f>
        <v/>
      </c>
      <c r="BH859" s="21"/>
      <c r="BI859" s="59" t="str">
        <f>IF($K859="", "", SUMIF('Drinks List'!EN$11:EN$1010, $K859, 'Drinks List'!EM$11:EM$1010))</f>
        <v/>
      </c>
      <c r="BJ859" s="21"/>
      <c r="BK859" s="59" t="str">
        <f>IF($K859="", "", SUMIF('Drinks List'!EP$11:EP$1010, $K859, 'Drinks List'!EO$11:EO$1010))</f>
        <v/>
      </c>
      <c r="BL859" s="21"/>
      <c r="BM859" s="59" t="str">
        <f>IF($K859="", "", SUMIF('Drinks List'!ER$11:ER$1010, $K859, 'Drinks List'!EQ$11:EQ$1010))</f>
        <v/>
      </c>
      <c r="BN859" s="21"/>
      <c r="BO859" s="65" t="str">
        <f>IF($K859="", "", SUMIF('Drinks List'!ET$11:ET$1010, $K859, 'Drinks List'!ES$11:ES$1010))</f>
        <v/>
      </c>
      <c r="BQ859" s="120" t="str">
        <f t="shared" si="273"/>
        <v/>
      </c>
      <c r="BR859" s="62" t="str">
        <f t="shared" si="274"/>
        <v/>
      </c>
      <c r="BS859" s="76" t="str">
        <f>IF(BQ859="", "", COUNTIF(BQ$11:BQ$1010, "&gt;"&amp;BQ859)+1+COUNTIF(BQ$11:BQ859, BQ859)-1)</f>
        <v/>
      </c>
      <c r="BT859" s="76" t="str">
        <f>IF(BR859="", "", COUNTIF(BR$11:BR$1010, "&lt;"&amp;BR859)+1+COUNTIF(BR$11:BR859, BR859)-1)</f>
        <v/>
      </c>
      <c r="BV859" s="76" t="str">
        <f t="shared" si="275"/>
        <v/>
      </c>
      <c r="BW859" s="124" t="str">
        <f t="shared" si="276"/>
        <v/>
      </c>
      <c r="BX859" s="115" t="str">
        <f t="shared" si="277"/>
        <v/>
      </c>
      <c r="BY859" s="125" t="str">
        <f t="shared" si="278"/>
        <v/>
      </c>
      <c r="CA859" s="106" t="str">
        <f t="shared" si="279"/>
        <v/>
      </c>
      <c r="CB859" s="22" t="str">
        <f t="shared" si="280"/>
        <v/>
      </c>
      <c r="CD859" s="76" t="str">
        <f>IF($J859="", "", IF($BV859=0, "", COUNTIF($J$11:$J$1010, "&lt;"&amp;$J859)+1+COUNTIF($J$11:$J859, $J859)-1))</f>
        <v/>
      </c>
    </row>
    <row r="860" spans="1:82" x14ac:dyDescent="0.25">
      <c r="A860" s="31"/>
      <c r="B860" s="19" t="str">
        <f t="shared" si="261"/>
        <v/>
      </c>
      <c r="C860" s="20" t="str">
        <f t="shared" si="262"/>
        <v/>
      </c>
      <c r="D860" s="29" t="str">
        <f t="shared" si="263"/>
        <v/>
      </c>
      <c r="E860" s="22" t="str">
        <f t="shared" si="264"/>
        <v/>
      </c>
      <c r="F860" s="31"/>
      <c r="G860" s="301"/>
      <c r="H860" s="302"/>
      <c r="I860" s="303"/>
      <c r="J860" s="304"/>
      <c r="K860" s="283"/>
      <c r="L860" s="305"/>
      <c r="M860" s="285"/>
      <c r="N860" s="287"/>
      <c r="O860" s="31"/>
      <c r="P860" s="19" t="str">
        <f t="shared" si="265"/>
        <v/>
      </c>
      <c r="Q860" s="20" t="str">
        <f t="shared" si="266"/>
        <v/>
      </c>
      <c r="R860" s="29" t="str">
        <f t="shared" si="267"/>
        <v/>
      </c>
      <c r="S860" s="22" t="str">
        <f t="shared" si="268"/>
        <v/>
      </c>
      <c r="T860" s="31"/>
      <c r="U860" s="69" t="str">
        <f t="shared" si="269"/>
        <v/>
      </c>
      <c r="V860" s="31"/>
      <c r="X860" s="76" t="str">
        <f t="shared" si="270"/>
        <v/>
      </c>
      <c r="Z860" s="76" t="str">
        <f t="shared" si="271"/>
        <v/>
      </c>
      <c r="AA860" s="76" t="str">
        <f t="shared" si="272"/>
        <v/>
      </c>
      <c r="AC860" s="19" t="str">
        <f>IF($K860="", "", SUMIF('Drinks List'!DH$11:DH$1010, $K860, 'Drinks List'!DG$11:DG$1010))</f>
        <v/>
      </c>
      <c r="AD860" s="21"/>
      <c r="AE860" s="59" t="str">
        <f>IF($K860="", "", SUMIF('Drinks List'!DJ$11:DJ$1010, $K860, 'Drinks List'!DI$11:DI$1010))</f>
        <v/>
      </c>
      <c r="AF860" s="21"/>
      <c r="AG860" s="59" t="str">
        <f>IF($K860="", "", SUMIF('Drinks List'!DL$11:DL$1010, $K860, 'Drinks List'!DK$11:DK$1010))</f>
        <v/>
      </c>
      <c r="AH860" s="21"/>
      <c r="AI860" s="59" t="str">
        <f>IF($K860="", "", SUMIF('Drinks List'!DN$11:DN$1010, $K860, 'Drinks List'!DM$11:DM$1010))</f>
        <v/>
      </c>
      <c r="AJ860" s="21"/>
      <c r="AK860" s="59" t="str">
        <f>IF($K860="", "", SUMIF('Drinks List'!DP$11:DP$1010, $K860, 'Drinks List'!DO$11:DO$1010))</f>
        <v/>
      </c>
      <c r="AL860" s="21"/>
      <c r="AM860" s="59" t="str">
        <f>IF($K860="", "", SUMIF('Drinks List'!DR$11:DR$1010, $K860, 'Drinks List'!DQ$11:DQ$1010))</f>
        <v/>
      </c>
      <c r="AN860" s="21"/>
      <c r="AO860" s="59" t="str">
        <f>IF($K860="", "", SUMIF('Drinks List'!DT$11:DT$1010, $K860, 'Drinks List'!DS$11:DS$1010))</f>
        <v/>
      </c>
      <c r="AP860" s="21"/>
      <c r="AQ860" s="59" t="str">
        <f>IF($K860="", "", SUMIF('Drinks List'!DV$11:DV$1010, $K860, 'Drinks List'!DU$11:DU$1010))</f>
        <v/>
      </c>
      <c r="AR860" s="21"/>
      <c r="AS860" s="59" t="str">
        <f>IF($K860="", "", SUMIF('Drinks List'!DX$11:DX$1010, $K860, 'Drinks List'!DW$11:DW$1010))</f>
        <v/>
      </c>
      <c r="AT860" s="21"/>
      <c r="AU860" s="59" t="str">
        <f>IF($K860="", "", SUMIF('Drinks List'!DZ$11:DZ$1010, $K860, 'Drinks List'!DY$11:DY$1010))</f>
        <v/>
      </c>
      <c r="AV860" s="21"/>
      <c r="AW860" s="59" t="str">
        <f>IF($K860="", "", SUMIF('Drinks List'!EB$11:EB$1010, $K860, 'Drinks List'!EA$11:EA$1010))</f>
        <v/>
      </c>
      <c r="AX860" s="21"/>
      <c r="AY860" s="59" t="str">
        <f>IF($K860="", "", SUMIF('Drinks List'!ED$11:ED$1010, $K860, 'Drinks List'!EC$11:EC$1010))</f>
        <v/>
      </c>
      <c r="AZ860" s="21"/>
      <c r="BA860" s="59" t="str">
        <f>IF($K860="", "", SUMIF('Drinks List'!EF$11:EF$1010, $K860, 'Drinks List'!EE$11:EE$1010))</f>
        <v/>
      </c>
      <c r="BB860" s="21"/>
      <c r="BC860" s="59" t="str">
        <f>IF($K860="", "", SUMIF('Drinks List'!EH$11:EH$1010, $K860, 'Drinks List'!EG$11:EG$1010))</f>
        <v/>
      </c>
      <c r="BD860" s="21"/>
      <c r="BE860" s="59" t="str">
        <f>IF($K860="", "", SUMIF('Drinks List'!EJ$11:EJ$1010, $K860, 'Drinks List'!EI$11:EI$1010))</f>
        <v/>
      </c>
      <c r="BF860" s="21"/>
      <c r="BG860" s="59" t="str">
        <f>IF($K860="", "", SUMIF('Drinks List'!EL$11:EL$1010, $K860, 'Drinks List'!EK$11:EK$1010))</f>
        <v/>
      </c>
      <c r="BH860" s="21"/>
      <c r="BI860" s="59" t="str">
        <f>IF($K860="", "", SUMIF('Drinks List'!EN$11:EN$1010, $K860, 'Drinks List'!EM$11:EM$1010))</f>
        <v/>
      </c>
      <c r="BJ860" s="21"/>
      <c r="BK860" s="59" t="str">
        <f>IF($K860="", "", SUMIF('Drinks List'!EP$11:EP$1010, $K860, 'Drinks List'!EO$11:EO$1010))</f>
        <v/>
      </c>
      <c r="BL860" s="21"/>
      <c r="BM860" s="59" t="str">
        <f>IF($K860="", "", SUMIF('Drinks List'!ER$11:ER$1010, $K860, 'Drinks List'!EQ$11:EQ$1010))</f>
        <v/>
      </c>
      <c r="BN860" s="21"/>
      <c r="BO860" s="65" t="str">
        <f>IF($K860="", "", SUMIF('Drinks List'!ET$11:ET$1010, $K860, 'Drinks List'!ES$11:ES$1010))</f>
        <v/>
      </c>
      <c r="BQ860" s="120" t="str">
        <f t="shared" si="273"/>
        <v/>
      </c>
      <c r="BR860" s="62" t="str">
        <f t="shared" si="274"/>
        <v/>
      </c>
      <c r="BS860" s="76" t="str">
        <f>IF(BQ860="", "", COUNTIF(BQ$11:BQ$1010, "&gt;"&amp;BQ860)+1+COUNTIF(BQ$11:BQ860, BQ860)-1)</f>
        <v/>
      </c>
      <c r="BT860" s="76" t="str">
        <f>IF(BR860="", "", COUNTIF(BR$11:BR$1010, "&lt;"&amp;BR860)+1+COUNTIF(BR$11:BR860, BR860)-1)</f>
        <v/>
      </c>
      <c r="BV860" s="76" t="str">
        <f t="shared" si="275"/>
        <v/>
      </c>
      <c r="BW860" s="124" t="str">
        <f t="shared" si="276"/>
        <v/>
      </c>
      <c r="BX860" s="115" t="str">
        <f t="shared" si="277"/>
        <v/>
      </c>
      <c r="BY860" s="125" t="str">
        <f t="shared" si="278"/>
        <v/>
      </c>
      <c r="CA860" s="106" t="str">
        <f t="shared" si="279"/>
        <v/>
      </c>
      <c r="CB860" s="22" t="str">
        <f t="shared" si="280"/>
        <v/>
      </c>
      <c r="CD860" s="76" t="str">
        <f>IF($J860="", "", IF($BV860=0, "", COUNTIF($J$11:$J$1010, "&lt;"&amp;$J860)+1+COUNTIF($J$11:$J860, $J860)-1))</f>
        <v/>
      </c>
    </row>
    <row r="861" spans="1:82" x14ac:dyDescent="0.25">
      <c r="A861" s="31"/>
      <c r="B861" s="19" t="str">
        <f t="shared" si="261"/>
        <v/>
      </c>
      <c r="C861" s="20" t="str">
        <f t="shared" si="262"/>
        <v/>
      </c>
      <c r="D861" s="29" t="str">
        <f t="shared" si="263"/>
        <v/>
      </c>
      <c r="E861" s="22" t="str">
        <f t="shared" si="264"/>
        <v/>
      </c>
      <c r="F861" s="31"/>
      <c r="G861" s="301"/>
      <c r="H861" s="302"/>
      <c r="I861" s="303"/>
      <c r="J861" s="304"/>
      <c r="K861" s="283"/>
      <c r="L861" s="305"/>
      <c r="M861" s="285"/>
      <c r="N861" s="287"/>
      <c r="O861" s="31"/>
      <c r="P861" s="19" t="str">
        <f t="shared" si="265"/>
        <v/>
      </c>
      <c r="Q861" s="20" t="str">
        <f t="shared" si="266"/>
        <v/>
      </c>
      <c r="R861" s="29" t="str">
        <f t="shared" si="267"/>
        <v/>
      </c>
      <c r="S861" s="22" t="str">
        <f t="shared" si="268"/>
        <v/>
      </c>
      <c r="T861" s="31"/>
      <c r="U861" s="69" t="str">
        <f t="shared" si="269"/>
        <v/>
      </c>
      <c r="V861" s="31"/>
      <c r="X861" s="76" t="str">
        <f t="shared" si="270"/>
        <v/>
      </c>
      <c r="Z861" s="76" t="str">
        <f t="shared" si="271"/>
        <v/>
      </c>
      <c r="AA861" s="76" t="str">
        <f t="shared" si="272"/>
        <v/>
      </c>
      <c r="AC861" s="19" t="str">
        <f>IF($K861="", "", SUMIF('Drinks List'!DH$11:DH$1010, $K861, 'Drinks List'!DG$11:DG$1010))</f>
        <v/>
      </c>
      <c r="AD861" s="21"/>
      <c r="AE861" s="59" t="str">
        <f>IF($K861="", "", SUMIF('Drinks List'!DJ$11:DJ$1010, $K861, 'Drinks List'!DI$11:DI$1010))</f>
        <v/>
      </c>
      <c r="AF861" s="21"/>
      <c r="AG861" s="59" t="str">
        <f>IF($K861="", "", SUMIF('Drinks List'!DL$11:DL$1010, $K861, 'Drinks List'!DK$11:DK$1010))</f>
        <v/>
      </c>
      <c r="AH861" s="21"/>
      <c r="AI861" s="59" t="str">
        <f>IF($K861="", "", SUMIF('Drinks List'!DN$11:DN$1010, $K861, 'Drinks List'!DM$11:DM$1010))</f>
        <v/>
      </c>
      <c r="AJ861" s="21"/>
      <c r="AK861" s="59" t="str">
        <f>IF($K861="", "", SUMIF('Drinks List'!DP$11:DP$1010, $K861, 'Drinks List'!DO$11:DO$1010))</f>
        <v/>
      </c>
      <c r="AL861" s="21"/>
      <c r="AM861" s="59" t="str">
        <f>IF($K861="", "", SUMIF('Drinks List'!DR$11:DR$1010, $K861, 'Drinks List'!DQ$11:DQ$1010))</f>
        <v/>
      </c>
      <c r="AN861" s="21"/>
      <c r="AO861" s="59" t="str">
        <f>IF($K861="", "", SUMIF('Drinks List'!DT$11:DT$1010, $K861, 'Drinks List'!DS$11:DS$1010))</f>
        <v/>
      </c>
      <c r="AP861" s="21"/>
      <c r="AQ861" s="59" t="str">
        <f>IF($K861="", "", SUMIF('Drinks List'!DV$11:DV$1010, $K861, 'Drinks List'!DU$11:DU$1010))</f>
        <v/>
      </c>
      <c r="AR861" s="21"/>
      <c r="AS861" s="59" t="str">
        <f>IF($K861="", "", SUMIF('Drinks List'!DX$11:DX$1010, $K861, 'Drinks List'!DW$11:DW$1010))</f>
        <v/>
      </c>
      <c r="AT861" s="21"/>
      <c r="AU861" s="59" t="str">
        <f>IF($K861="", "", SUMIF('Drinks List'!DZ$11:DZ$1010, $K861, 'Drinks List'!DY$11:DY$1010))</f>
        <v/>
      </c>
      <c r="AV861" s="21"/>
      <c r="AW861" s="59" t="str">
        <f>IF($K861="", "", SUMIF('Drinks List'!EB$11:EB$1010, $K861, 'Drinks List'!EA$11:EA$1010))</f>
        <v/>
      </c>
      <c r="AX861" s="21"/>
      <c r="AY861" s="59" t="str">
        <f>IF($K861="", "", SUMIF('Drinks List'!ED$11:ED$1010, $K861, 'Drinks List'!EC$11:EC$1010))</f>
        <v/>
      </c>
      <c r="AZ861" s="21"/>
      <c r="BA861" s="59" t="str">
        <f>IF($K861="", "", SUMIF('Drinks List'!EF$11:EF$1010, $K861, 'Drinks List'!EE$11:EE$1010))</f>
        <v/>
      </c>
      <c r="BB861" s="21"/>
      <c r="BC861" s="59" t="str">
        <f>IF($K861="", "", SUMIF('Drinks List'!EH$11:EH$1010, $K861, 'Drinks List'!EG$11:EG$1010))</f>
        <v/>
      </c>
      <c r="BD861" s="21"/>
      <c r="BE861" s="59" t="str">
        <f>IF($K861="", "", SUMIF('Drinks List'!EJ$11:EJ$1010, $K861, 'Drinks List'!EI$11:EI$1010))</f>
        <v/>
      </c>
      <c r="BF861" s="21"/>
      <c r="BG861" s="59" t="str">
        <f>IF($K861="", "", SUMIF('Drinks List'!EL$11:EL$1010, $K861, 'Drinks List'!EK$11:EK$1010))</f>
        <v/>
      </c>
      <c r="BH861" s="21"/>
      <c r="BI861" s="59" t="str">
        <f>IF($K861="", "", SUMIF('Drinks List'!EN$11:EN$1010, $K861, 'Drinks List'!EM$11:EM$1010))</f>
        <v/>
      </c>
      <c r="BJ861" s="21"/>
      <c r="BK861" s="59" t="str">
        <f>IF($K861="", "", SUMIF('Drinks List'!EP$11:EP$1010, $K861, 'Drinks List'!EO$11:EO$1010))</f>
        <v/>
      </c>
      <c r="BL861" s="21"/>
      <c r="BM861" s="59" t="str">
        <f>IF($K861="", "", SUMIF('Drinks List'!ER$11:ER$1010, $K861, 'Drinks List'!EQ$11:EQ$1010))</f>
        <v/>
      </c>
      <c r="BN861" s="21"/>
      <c r="BO861" s="65" t="str">
        <f>IF($K861="", "", SUMIF('Drinks List'!ET$11:ET$1010, $K861, 'Drinks List'!ES$11:ES$1010))</f>
        <v/>
      </c>
      <c r="BQ861" s="120" t="str">
        <f t="shared" si="273"/>
        <v/>
      </c>
      <c r="BR861" s="62" t="str">
        <f t="shared" si="274"/>
        <v/>
      </c>
      <c r="BS861" s="76" t="str">
        <f>IF(BQ861="", "", COUNTIF(BQ$11:BQ$1010, "&gt;"&amp;BQ861)+1+COUNTIF(BQ$11:BQ861, BQ861)-1)</f>
        <v/>
      </c>
      <c r="BT861" s="76" t="str">
        <f>IF(BR861="", "", COUNTIF(BR$11:BR$1010, "&lt;"&amp;BR861)+1+COUNTIF(BR$11:BR861, BR861)-1)</f>
        <v/>
      </c>
      <c r="BV861" s="76" t="str">
        <f t="shared" si="275"/>
        <v/>
      </c>
      <c r="BW861" s="124" t="str">
        <f t="shared" si="276"/>
        <v/>
      </c>
      <c r="BX861" s="115" t="str">
        <f t="shared" si="277"/>
        <v/>
      </c>
      <c r="BY861" s="125" t="str">
        <f t="shared" si="278"/>
        <v/>
      </c>
      <c r="CA861" s="106" t="str">
        <f t="shared" si="279"/>
        <v/>
      </c>
      <c r="CB861" s="22" t="str">
        <f t="shared" si="280"/>
        <v/>
      </c>
      <c r="CD861" s="76" t="str">
        <f>IF($J861="", "", IF($BV861=0, "", COUNTIF($J$11:$J$1010, "&lt;"&amp;$J861)+1+COUNTIF($J$11:$J861, $J861)-1))</f>
        <v/>
      </c>
    </row>
    <row r="862" spans="1:82" x14ac:dyDescent="0.25">
      <c r="A862" s="31"/>
      <c r="B862" s="19" t="str">
        <f t="shared" si="261"/>
        <v/>
      </c>
      <c r="C862" s="20" t="str">
        <f t="shared" si="262"/>
        <v/>
      </c>
      <c r="D862" s="29" t="str">
        <f t="shared" si="263"/>
        <v/>
      </c>
      <c r="E862" s="22" t="str">
        <f t="shared" si="264"/>
        <v/>
      </c>
      <c r="F862" s="31"/>
      <c r="G862" s="301"/>
      <c r="H862" s="302"/>
      <c r="I862" s="303"/>
      <c r="J862" s="304"/>
      <c r="K862" s="283"/>
      <c r="L862" s="305"/>
      <c r="M862" s="285"/>
      <c r="N862" s="287"/>
      <c r="O862" s="31"/>
      <c r="P862" s="19" t="str">
        <f t="shared" si="265"/>
        <v/>
      </c>
      <c r="Q862" s="20" t="str">
        <f t="shared" si="266"/>
        <v/>
      </c>
      <c r="R862" s="29" t="str">
        <f t="shared" si="267"/>
        <v/>
      </c>
      <c r="S862" s="22" t="str">
        <f t="shared" si="268"/>
        <v/>
      </c>
      <c r="T862" s="31"/>
      <c r="U862" s="69" t="str">
        <f t="shared" si="269"/>
        <v/>
      </c>
      <c r="V862" s="31"/>
      <c r="X862" s="76" t="str">
        <f t="shared" si="270"/>
        <v/>
      </c>
      <c r="Z862" s="76" t="str">
        <f t="shared" si="271"/>
        <v/>
      </c>
      <c r="AA862" s="76" t="str">
        <f t="shared" si="272"/>
        <v/>
      </c>
      <c r="AC862" s="19" t="str">
        <f>IF($K862="", "", SUMIF('Drinks List'!DH$11:DH$1010, $K862, 'Drinks List'!DG$11:DG$1010))</f>
        <v/>
      </c>
      <c r="AD862" s="21"/>
      <c r="AE862" s="59" t="str">
        <f>IF($K862="", "", SUMIF('Drinks List'!DJ$11:DJ$1010, $K862, 'Drinks List'!DI$11:DI$1010))</f>
        <v/>
      </c>
      <c r="AF862" s="21"/>
      <c r="AG862" s="59" t="str">
        <f>IF($K862="", "", SUMIF('Drinks List'!DL$11:DL$1010, $K862, 'Drinks List'!DK$11:DK$1010))</f>
        <v/>
      </c>
      <c r="AH862" s="21"/>
      <c r="AI862" s="59" t="str">
        <f>IF($K862="", "", SUMIF('Drinks List'!DN$11:DN$1010, $K862, 'Drinks List'!DM$11:DM$1010))</f>
        <v/>
      </c>
      <c r="AJ862" s="21"/>
      <c r="AK862" s="59" t="str">
        <f>IF($K862="", "", SUMIF('Drinks List'!DP$11:DP$1010, $K862, 'Drinks List'!DO$11:DO$1010))</f>
        <v/>
      </c>
      <c r="AL862" s="21"/>
      <c r="AM862" s="59" t="str">
        <f>IF($K862="", "", SUMIF('Drinks List'!DR$11:DR$1010, $K862, 'Drinks List'!DQ$11:DQ$1010))</f>
        <v/>
      </c>
      <c r="AN862" s="21"/>
      <c r="AO862" s="59" t="str">
        <f>IF($K862="", "", SUMIF('Drinks List'!DT$11:DT$1010, $K862, 'Drinks List'!DS$11:DS$1010))</f>
        <v/>
      </c>
      <c r="AP862" s="21"/>
      <c r="AQ862" s="59" t="str">
        <f>IF($K862="", "", SUMIF('Drinks List'!DV$11:DV$1010, $K862, 'Drinks List'!DU$11:DU$1010))</f>
        <v/>
      </c>
      <c r="AR862" s="21"/>
      <c r="AS862" s="59" t="str">
        <f>IF($K862="", "", SUMIF('Drinks List'!DX$11:DX$1010, $K862, 'Drinks List'!DW$11:DW$1010))</f>
        <v/>
      </c>
      <c r="AT862" s="21"/>
      <c r="AU862" s="59" t="str">
        <f>IF($K862="", "", SUMIF('Drinks List'!DZ$11:DZ$1010, $K862, 'Drinks List'!DY$11:DY$1010))</f>
        <v/>
      </c>
      <c r="AV862" s="21"/>
      <c r="AW862" s="59" t="str">
        <f>IF($K862="", "", SUMIF('Drinks List'!EB$11:EB$1010, $K862, 'Drinks List'!EA$11:EA$1010))</f>
        <v/>
      </c>
      <c r="AX862" s="21"/>
      <c r="AY862" s="59" t="str">
        <f>IF($K862="", "", SUMIF('Drinks List'!ED$11:ED$1010, $K862, 'Drinks List'!EC$11:EC$1010))</f>
        <v/>
      </c>
      <c r="AZ862" s="21"/>
      <c r="BA862" s="59" t="str">
        <f>IF($K862="", "", SUMIF('Drinks List'!EF$11:EF$1010, $K862, 'Drinks List'!EE$11:EE$1010))</f>
        <v/>
      </c>
      <c r="BB862" s="21"/>
      <c r="BC862" s="59" t="str">
        <f>IF($K862="", "", SUMIF('Drinks List'!EH$11:EH$1010, $K862, 'Drinks List'!EG$11:EG$1010))</f>
        <v/>
      </c>
      <c r="BD862" s="21"/>
      <c r="BE862" s="59" t="str">
        <f>IF($K862="", "", SUMIF('Drinks List'!EJ$11:EJ$1010, $K862, 'Drinks List'!EI$11:EI$1010))</f>
        <v/>
      </c>
      <c r="BF862" s="21"/>
      <c r="BG862" s="59" t="str">
        <f>IF($K862="", "", SUMIF('Drinks List'!EL$11:EL$1010, $K862, 'Drinks List'!EK$11:EK$1010))</f>
        <v/>
      </c>
      <c r="BH862" s="21"/>
      <c r="BI862" s="59" t="str">
        <f>IF($K862="", "", SUMIF('Drinks List'!EN$11:EN$1010, $K862, 'Drinks List'!EM$11:EM$1010))</f>
        <v/>
      </c>
      <c r="BJ862" s="21"/>
      <c r="BK862" s="59" t="str">
        <f>IF($K862="", "", SUMIF('Drinks List'!EP$11:EP$1010, $K862, 'Drinks List'!EO$11:EO$1010))</f>
        <v/>
      </c>
      <c r="BL862" s="21"/>
      <c r="BM862" s="59" t="str">
        <f>IF($K862="", "", SUMIF('Drinks List'!ER$11:ER$1010, $K862, 'Drinks List'!EQ$11:EQ$1010))</f>
        <v/>
      </c>
      <c r="BN862" s="21"/>
      <c r="BO862" s="65" t="str">
        <f>IF($K862="", "", SUMIF('Drinks List'!ET$11:ET$1010, $K862, 'Drinks List'!ES$11:ES$1010))</f>
        <v/>
      </c>
      <c r="BQ862" s="120" t="str">
        <f t="shared" si="273"/>
        <v/>
      </c>
      <c r="BR862" s="62" t="str">
        <f t="shared" si="274"/>
        <v/>
      </c>
      <c r="BS862" s="76" t="str">
        <f>IF(BQ862="", "", COUNTIF(BQ$11:BQ$1010, "&gt;"&amp;BQ862)+1+COUNTIF(BQ$11:BQ862, BQ862)-1)</f>
        <v/>
      </c>
      <c r="BT862" s="76" t="str">
        <f>IF(BR862="", "", COUNTIF(BR$11:BR$1010, "&lt;"&amp;BR862)+1+COUNTIF(BR$11:BR862, BR862)-1)</f>
        <v/>
      </c>
      <c r="BV862" s="76" t="str">
        <f t="shared" si="275"/>
        <v/>
      </c>
      <c r="BW862" s="124" t="str">
        <f t="shared" si="276"/>
        <v/>
      </c>
      <c r="BX862" s="115" t="str">
        <f t="shared" si="277"/>
        <v/>
      </c>
      <c r="BY862" s="125" t="str">
        <f t="shared" si="278"/>
        <v/>
      </c>
      <c r="CA862" s="106" t="str">
        <f t="shared" si="279"/>
        <v/>
      </c>
      <c r="CB862" s="22" t="str">
        <f t="shared" si="280"/>
        <v/>
      </c>
      <c r="CD862" s="76" t="str">
        <f>IF($J862="", "", IF($BV862=0, "", COUNTIF($J$11:$J$1010, "&lt;"&amp;$J862)+1+COUNTIF($J$11:$J862, $J862)-1))</f>
        <v/>
      </c>
    </row>
    <row r="863" spans="1:82" x14ac:dyDescent="0.25">
      <c r="A863" s="31"/>
      <c r="B863" s="19" t="str">
        <f t="shared" si="261"/>
        <v/>
      </c>
      <c r="C863" s="20" t="str">
        <f t="shared" si="262"/>
        <v/>
      </c>
      <c r="D863" s="29" t="str">
        <f t="shared" si="263"/>
        <v/>
      </c>
      <c r="E863" s="22" t="str">
        <f t="shared" si="264"/>
        <v/>
      </c>
      <c r="F863" s="31"/>
      <c r="G863" s="301"/>
      <c r="H863" s="302"/>
      <c r="I863" s="303"/>
      <c r="J863" s="304"/>
      <c r="K863" s="283"/>
      <c r="L863" s="305"/>
      <c r="M863" s="285"/>
      <c r="N863" s="287"/>
      <c r="O863" s="31"/>
      <c r="P863" s="19" t="str">
        <f t="shared" si="265"/>
        <v/>
      </c>
      <c r="Q863" s="20" t="str">
        <f t="shared" si="266"/>
        <v/>
      </c>
      <c r="R863" s="29" t="str">
        <f t="shared" si="267"/>
        <v/>
      </c>
      <c r="S863" s="22" t="str">
        <f t="shared" si="268"/>
        <v/>
      </c>
      <c r="T863" s="31"/>
      <c r="U863" s="69" t="str">
        <f t="shared" si="269"/>
        <v/>
      </c>
      <c r="V863" s="31"/>
      <c r="X863" s="76" t="str">
        <f t="shared" si="270"/>
        <v/>
      </c>
      <c r="Z863" s="76" t="str">
        <f t="shared" si="271"/>
        <v/>
      </c>
      <c r="AA863" s="76" t="str">
        <f t="shared" si="272"/>
        <v/>
      </c>
      <c r="AC863" s="19" t="str">
        <f>IF($K863="", "", SUMIF('Drinks List'!DH$11:DH$1010, $K863, 'Drinks List'!DG$11:DG$1010))</f>
        <v/>
      </c>
      <c r="AD863" s="21"/>
      <c r="AE863" s="59" t="str">
        <f>IF($K863="", "", SUMIF('Drinks List'!DJ$11:DJ$1010, $K863, 'Drinks List'!DI$11:DI$1010))</f>
        <v/>
      </c>
      <c r="AF863" s="21"/>
      <c r="AG863" s="59" t="str">
        <f>IF($K863="", "", SUMIF('Drinks List'!DL$11:DL$1010, $K863, 'Drinks List'!DK$11:DK$1010))</f>
        <v/>
      </c>
      <c r="AH863" s="21"/>
      <c r="AI863" s="59" t="str">
        <f>IF($K863="", "", SUMIF('Drinks List'!DN$11:DN$1010, $K863, 'Drinks List'!DM$11:DM$1010))</f>
        <v/>
      </c>
      <c r="AJ863" s="21"/>
      <c r="AK863" s="59" t="str">
        <f>IF($K863="", "", SUMIF('Drinks List'!DP$11:DP$1010, $K863, 'Drinks List'!DO$11:DO$1010))</f>
        <v/>
      </c>
      <c r="AL863" s="21"/>
      <c r="AM863" s="59" t="str">
        <f>IF($K863="", "", SUMIF('Drinks List'!DR$11:DR$1010, $K863, 'Drinks List'!DQ$11:DQ$1010))</f>
        <v/>
      </c>
      <c r="AN863" s="21"/>
      <c r="AO863" s="59" t="str">
        <f>IF($K863="", "", SUMIF('Drinks List'!DT$11:DT$1010, $K863, 'Drinks List'!DS$11:DS$1010))</f>
        <v/>
      </c>
      <c r="AP863" s="21"/>
      <c r="AQ863" s="59" t="str">
        <f>IF($K863="", "", SUMIF('Drinks List'!DV$11:DV$1010, $K863, 'Drinks List'!DU$11:DU$1010))</f>
        <v/>
      </c>
      <c r="AR863" s="21"/>
      <c r="AS863" s="59" t="str">
        <f>IF($K863="", "", SUMIF('Drinks List'!DX$11:DX$1010, $K863, 'Drinks List'!DW$11:DW$1010))</f>
        <v/>
      </c>
      <c r="AT863" s="21"/>
      <c r="AU863" s="59" t="str">
        <f>IF($K863="", "", SUMIF('Drinks List'!DZ$11:DZ$1010, $K863, 'Drinks List'!DY$11:DY$1010))</f>
        <v/>
      </c>
      <c r="AV863" s="21"/>
      <c r="AW863" s="59" t="str">
        <f>IF($K863="", "", SUMIF('Drinks List'!EB$11:EB$1010, $K863, 'Drinks List'!EA$11:EA$1010))</f>
        <v/>
      </c>
      <c r="AX863" s="21"/>
      <c r="AY863" s="59" t="str">
        <f>IF($K863="", "", SUMIF('Drinks List'!ED$11:ED$1010, $K863, 'Drinks List'!EC$11:EC$1010))</f>
        <v/>
      </c>
      <c r="AZ863" s="21"/>
      <c r="BA863" s="59" t="str">
        <f>IF($K863="", "", SUMIF('Drinks List'!EF$11:EF$1010, $K863, 'Drinks List'!EE$11:EE$1010))</f>
        <v/>
      </c>
      <c r="BB863" s="21"/>
      <c r="BC863" s="59" t="str">
        <f>IF($K863="", "", SUMIF('Drinks List'!EH$11:EH$1010, $K863, 'Drinks List'!EG$11:EG$1010))</f>
        <v/>
      </c>
      <c r="BD863" s="21"/>
      <c r="BE863" s="59" t="str">
        <f>IF($K863="", "", SUMIF('Drinks List'!EJ$11:EJ$1010, $K863, 'Drinks List'!EI$11:EI$1010))</f>
        <v/>
      </c>
      <c r="BF863" s="21"/>
      <c r="BG863" s="59" t="str">
        <f>IF($K863="", "", SUMIF('Drinks List'!EL$11:EL$1010, $K863, 'Drinks List'!EK$11:EK$1010))</f>
        <v/>
      </c>
      <c r="BH863" s="21"/>
      <c r="BI863" s="59" t="str">
        <f>IF($K863="", "", SUMIF('Drinks List'!EN$11:EN$1010, $K863, 'Drinks List'!EM$11:EM$1010))</f>
        <v/>
      </c>
      <c r="BJ863" s="21"/>
      <c r="BK863" s="59" t="str">
        <f>IF($K863="", "", SUMIF('Drinks List'!EP$11:EP$1010, $K863, 'Drinks List'!EO$11:EO$1010))</f>
        <v/>
      </c>
      <c r="BL863" s="21"/>
      <c r="BM863" s="59" t="str">
        <f>IF($K863="", "", SUMIF('Drinks List'!ER$11:ER$1010, $K863, 'Drinks List'!EQ$11:EQ$1010))</f>
        <v/>
      </c>
      <c r="BN863" s="21"/>
      <c r="BO863" s="65" t="str">
        <f>IF($K863="", "", SUMIF('Drinks List'!ET$11:ET$1010, $K863, 'Drinks List'!ES$11:ES$1010))</f>
        <v/>
      </c>
      <c r="BQ863" s="120" t="str">
        <f t="shared" si="273"/>
        <v/>
      </c>
      <c r="BR863" s="62" t="str">
        <f t="shared" si="274"/>
        <v/>
      </c>
      <c r="BS863" s="76" t="str">
        <f>IF(BQ863="", "", COUNTIF(BQ$11:BQ$1010, "&gt;"&amp;BQ863)+1+COUNTIF(BQ$11:BQ863, BQ863)-1)</f>
        <v/>
      </c>
      <c r="BT863" s="76" t="str">
        <f>IF(BR863="", "", COUNTIF(BR$11:BR$1010, "&lt;"&amp;BR863)+1+COUNTIF(BR$11:BR863, BR863)-1)</f>
        <v/>
      </c>
      <c r="BV863" s="76" t="str">
        <f t="shared" si="275"/>
        <v/>
      </c>
      <c r="BW863" s="124" t="str">
        <f t="shared" si="276"/>
        <v/>
      </c>
      <c r="BX863" s="115" t="str">
        <f t="shared" si="277"/>
        <v/>
      </c>
      <c r="BY863" s="125" t="str">
        <f t="shared" si="278"/>
        <v/>
      </c>
      <c r="CA863" s="106" t="str">
        <f t="shared" si="279"/>
        <v/>
      </c>
      <c r="CB863" s="22" t="str">
        <f t="shared" si="280"/>
        <v/>
      </c>
      <c r="CD863" s="76" t="str">
        <f>IF($J863="", "", IF($BV863=0, "", COUNTIF($J$11:$J$1010, "&lt;"&amp;$J863)+1+COUNTIF($J$11:$J863, $J863)-1))</f>
        <v/>
      </c>
    </row>
    <row r="864" spans="1:82" x14ac:dyDescent="0.25">
      <c r="A864" s="31"/>
      <c r="B864" s="19" t="str">
        <f t="shared" si="261"/>
        <v/>
      </c>
      <c r="C864" s="20" t="str">
        <f t="shared" si="262"/>
        <v/>
      </c>
      <c r="D864" s="29" t="str">
        <f t="shared" si="263"/>
        <v/>
      </c>
      <c r="E864" s="22" t="str">
        <f t="shared" si="264"/>
        <v/>
      </c>
      <c r="F864" s="31"/>
      <c r="G864" s="301"/>
      <c r="H864" s="302"/>
      <c r="I864" s="303"/>
      <c r="J864" s="304"/>
      <c r="K864" s="283"/>
      <c r="L864" s="305"/>
      <c r="M864" s="285"/>
      <c r="N864" s="287"/>
      <c r="O864" s="31"/>
      <c r="P864" s="19" t="str">
        <f t="shared" si="265"/>
        <v/>
      </c>
      <c r="Q864" s="20" t="str">
        <f t="shared" si="266"/>
        <v/>
      </c>
      <c r="R864" s="29" t="str">
        <f t="shared" si="267"/>
        <v/>
      </c>
      <c r="S864" s="22" t="str">
        <f t="shared" si="268"/>
        <v/>
      </c>
      <c r="T864" s="31"/>
      <c r="U864" s="69" t="str">
        <f t="shared" si="269"/>
        <v/>
      </c>
      <c r="V864" s="31"/>
      <c r="X864" s="76" t="str">
        <f t="shared" si="270"/>
        <v/>
      </c>
      <c r="Z864" s="76" t="str">
        <f t="shared" si="271"/>
        <v/>
      </c>
      <c r="AA864" s="76" t="str">
        <f t="shared" si="272"/>
        <v/>
      </c>
      <c r="AC864" s="19" t="str">
        <f>IF($K864="", "", SUMIF('Drinks List'!DH$11:DH$1010, $K864, 'Drinks List'!DG$11:DG$1010))</f>
        <v/>
      </c>
      <c r="AD864" s="21"/>
      <c r="AE864" s="59" t="str">
        <f>IF($K864="", "", SUMIF('Drinks List'!DJ$11:DJ$1010, $K864, 'Drinks List'!DI$11:DI$1010))</f>
        <v/>
      </c>
      <c r="AF864" s="21"/>
      <c r="AG864" s="59" t="str">
        <f>IF($K864="", "", SUMIF('Drinks List'!DL$11:DL$1010, $K864, 'Drinks List'!DK$11:DK$1010))</f>
        <v/>
      </c>
      <c r="AH864" s="21"/>
      <c r="AI864" s="59" t="str">
        <f>IF($K864="", "", SUMIF('Drinks List'!DN$11:DN$1010, $K864, 'Drinks List'!DM$11:DM$1010))</f>
        <v/>
      </c>
      <c r="AJ864" s="21"/>
      <c r="AK864" s="59" t="str">
        <f>IF($K864="", "", SUMIF('Drinks List'!DP$11:DP$1010, $K864, 'Drinks List'!DO$11:DO$1010))</f>
        <v/>
      </c>
      <c r="AL864" s="21"/>
      <c r="AM864" s="59" t="str">
        <f>IF($K864="", "", SUMIF('Drinks List'!DR$11:DR$1010, $K864, 'Drinks List'!DQ$11:DQ$1010))</f>
        <v/>
      </c>
      <c r="AN864" s="21"/>
      <c r="AO864" s="59" t="str">
        <f>IF($K864="", "", SUMIF('Drinks List'!DT$11:DT$1010, $K864, 'Drinks List'!DS$11:DS$1010))</f>
        <v/>
      </c>
      <c r="AP864" s="21"/>
      <c r="AQ864" s="59" t="str">
        <f>IF($K864="", "", SUMIF('Drinks List'!DV$11:DV$1010, $K864, 'Drinks List'!DU$11:DU$1010))</f>
        <v/>
      </c>
      <c r="AR864" s="21"/>
      <c r="AS864" s="59" t="str">
        <f>IF($K864="", "", SUMIF('Drinks List'!DX$11:DX$1010, $K864, 'Drinks List'!DW$11:DW$1010))</f>
        <v/>
      </c>
      <c r="AT864" s="21"/>
      <c r="AU864" s="59" t="str">
        <f>IF($K864="", "", SUMIF('Drinks List'!DZ$11:DZ$1010, $K864, 'Drinks List'!DY$11:DY$1010))</f>
        <v/>
      </c>
      <c r="AV864" s="21"/>
      <c r="AW864" s="59" t="str">
        <f>IF($K864="", "", SUMIF('Drinks List'!EB$11:EB$1010, $K864, 'Drinks List'!EA$11:EA$1010))</f>
        <v/>
      </c>
      <c r="AX864" s="21"/>
      <c r="AY864" s="59" t="str">
        <f>IF($K864="", "", SUMIF('Drinks List'!ED$11:ED$1010, $K864, 'Drinks List'!EC$11:EC$1010))</f>
        <v/>
      </c>
      <c r="AZ864" s="21"/>
      <c r="BA864" s="59" t="str">
        <f>IF($K864="", "", SUMIF('Drinks List'!EF$11:EF$1010, $K864, 'Drinks List'!EE$11:EE$1010))</f>
        <v/>
      </c>
      <c r="BB864" s="21"/>
      <c r="BC864" s="59" t="str">
        <f>IF($K864="", "", SUMIF('Drinks List'!EH$11:EH$1010, $K864, 'Drinks List'!EG$11:EG$1010))</f>
        <v/>
      </c>
      <c r="BD864" s="21"/>
      <c r="BE864" s="59" t="str">
        <f>IF($K864="", "", SUMIF('Drinks List'!EJ$11:EJ$1010, $K864, 'Drinks List'!EI$11:EI$1010))</f>
        <v/>
      </c>
      <c r="BF864" s="21"/>
      <c r="BG864" s="59" t="str">
        <f>IF($K864="", "", SUMIF('Drinks List'!EL$11:EL$1010, $K864, 'Drinks List'!EK$11:EK$1010))</f>
        <v/>
      </c>
      <c r="BH864" s="21"/>
      <c r="BI864" s="59" t="str">
        <f>IF($K864="", "", SUMIF('Drinks List'!EN$11:EN$1010, $K864, 'Drinks List'!EM$11:EM$1010))</f>
        <v/>
      </c>
      <c r="BJ864" s="21"/>
      <c r="BK864" s="59" t="str">
        <f>IF($K864="", "", SUMIF('Drinks List'!EP$11:EP$1010, $K864, 'Drinks List'!EO$11:EO$1010))</f>
        <v/>
      </c>
      <c r="BL864" s="21"/>
      <c r="BM864" s="59" t="str">
        <f>IF($K864="", "", SUMIF('Drinks List'!ER$11:ER$1010, $K864, 'Drinks List'!EQ$11:EQ$1010))</f>
        <v/>
      </c>
      <c r="BN864" s="21"/>
      <c r="BO864" s="65" t="str">
        <f>IF($K864="", "", SUMIF('Drinks List'!ET$11:ET$1010, $K864, 'Drinks List'!ES$11:ES$1010))</f>
        <v/>
      </c>
      <c r="BQ864" s="120" t="str">
        <f t="shared" si="273"/>
        <v/>
      </c>
      <c r="BR864" s="62" t="str">
        <f t="shared" si="274"/>
        <v/>
      </c>
      <c r="BS864" s="76" t="str">
        <f>IF(BQ864="", "", COUNTIF(BQ$11:BQ$1010, "&gt;"&amp;BQ864)+1+COUNTIF(BQ$11:BQ864, BQ864)-1)</f>
        <v/>
      </c>
      <c r="BT864" s="76" t="str">
        <f>IF(BR864="", "", COUNTIF(BR$11:BR$1010, "&lt;"&amp;BR864)+1+COUNTIF(BR$11:BR864, BR864)-1)</f>
        <v/>
      </c>
      <c r="BV864" s="76" t="str">
        <f t="shared" si="275"/>
        <v/>
      </c>
      <c r="BW864" s="124" t="str">
        <f t="shared" si="276"/>
        <v/>
      </c>
      <c r="BX864" s="115" t="str">
        <f t="shared" si="277"/>
        <v/>
      </c>
      <c r="BY864" s="125" t="str">
        <f t="shared" si="278"/>
        <v/>
      </c>
      <c r="CA864" s="106" t="str">
        <f t="shared" si="279"/>
        <v/>
      </c>
      <c r="CB864" s="22" t="str">
        <f t="shared" si="280"/>
        <v/>
      </c>
      <c r="CD864" s="76" t="str">
        <f>IF($J864="", "", IF($BV864=0, "", COUNTIF($J$11:$J$1010, "&lt;"&amp;$J864)+1+COUNTIF($J$11:$J864, $J864)-1))</f>
        <v/>
      </c>
    </row>
    <row r="865" spans="1:82" x14ac:dyDescent="0.25">
      <c r="A865" s="31"/>
      <c r="B865" s="19" t="str">
        <f t="shared" si="261"/>
        <v/>
      </c>
      <c r="C865" s="20" t="str">
        <f t="shared" si="262"/>
        <v/>
      </c>
      <c r="D865" s="29" t="str">
        <f t="shared" si="263"/>
        <v/>
      </c>
      <c r="E865" s="22" t="str">
        <f t="shared" si="264"/>
        <v/>
      </c>
      <c r="F865" s="31"/>
      <c r="G865" s="301"/>
      <c r="H865" s="302"/>
      <c r="I865" s="303"/>
      <c r="J865" s="304"/>
      <c r="K865" s="283"/>
      <c r="L865" s="305"/>
      <c r="M865" s="285"/>
      <c r="N865" s="287"/>
      <c r="O865" s="31"/>
      <c r="P865" s="19" t="str">
        <f t="shared" si="265"/>
        <v/>
      </c>
      <c r="Q865" s="20" t="str">
        <f t="shared" si="266"/>
        <v/>
      </c>
      <c r="R865" s="29" t="str">
        <f t="shared" si="267"/>
        <v/>
      </c>
      <c r="S865" s="22" t="str">
        <f t="shared" si="268"/>
        <v/>
      </c>
      <c r="T865" s="31"/>
      <c r="U865" s="69" t="str">
        <f t="shared" si="269"/>
        <v/>
      </c>
      <c r="V865" s="31"/>
      <c r="X865" s="76" t="str">
        <f t="shared" si="270"/>
        <v/>
      </c>
      <c r="Z865" s="76" t="str">
        <f t="shared" si="271"/>
        <v/>
      </c>
      <c r="AA865" s="76" t="str">
        <f t="shared" si="272"/>
        <v/>
      </c>
      <c r="AC865" s="19" t="str">
        <f>IF($K865="", "", SUMIF('Drinks List'!DH$11:DH$1010, $K865, 'Drinks List'!DG$11:DG$1010))</f>
        <v/>
      </c>
      <c r="AD865" s="21"/>
      <c r="AE865" s="59" t="str">
        <f>IF($K865="", "", SUMIF('Drinks List'!DJ$11:DJ$1010, $K865, 'Drinks List'!DI$11:DI$1010))</f>
        <v/>
      </c>
      <c r="AF865" s="21"/>
      <c r="AG865" s="59" t="str">
        <f>IF($K865="", "", SUMIF('Drinks List'!DL$11:DL$1010, $K865, 'Drinks List'!DK$11:DK$1010))</f>
        <v/>
      </c>
      <c r="AH865" s="21"/>
      <c r="AI865" s="59" t="str">
        <f>IF($K865="", "", SUMIF('Drinks List'!DN$11:DN$1010, $K865, 'Drinks List'!DM$11:DM$1010))</f>
        <v/>
      </c>
      <c r="AJ865" s="21"/>
      <c r="AK865" s="59" t="str">
        <f>IF($K865="", "", SUMIF('Drinks List'!DP$11:DP$1010, $K865, 'Drinks List'!DO$11:DO$1010))</f>
        <v/>
      </c>
      <c r="AL865" s="21"/>
      <c r="AM865" s="59" t="str">
        <f>IF($K865="", "", SUMIF('Drinks List'!DR$11:DR$1010, $K865, 'Drinks List'!DQ$11:DQ$1010))</f>
        <v/>
      </c>
      <c r="AN865" s="21"/>
      <c r="AO865" s="59" t="str">
        <f>IF($K865="", "", SUMIF('Drinks List'!DT$11:DT$1010, $K865, 'Drinks List'!DS$11:DS$1010))</f>
        <v/>
      </c>
      <c r="AP865" s="21"/>
      <c r="AQ865" s="59" t="str">
        <f>IF($K865="", "", SUMIF('Drinks List'!DV$11:DV$1010, $K865, 'Drinks List'!DU$11:DU$1010))</f>
        <v/>
      </c>
      <c r="AR865" s="21"/>
      <c r="AS865" s="59" t="str">
        <f>IF($K865="", "", SUMIF('Drinks List'!DX$11:DX$1010, $K865, 'Drinks List'!DW$11:DW$1010))</f>
        <v/>
      </c>
      <c r="AT865" s="21"/>
      <c r="AU865" s="59" t="str">
        <f>IF($K865="", "", SUMIF('Drinks List'!DZ$11:DZ$1010, $K865, 'Drinks List'!DY$11:DY$1010))</f>
        <v/>
      </c>
      <c r="AV865" s="21"/>
      <c r="AW865" s="59" t="str">
        <f>IF($K865="", "", SUMIF('Drinks List'!EB$11:EB$1010, $K865, 'Drinks List'!EA$11:EA$1010))</f>
        <v/>
      </c>
      <c r="AX865" s="21"/>
      <c r="AY865" s="59" t="str">
        <f>IF($K865="", "", SUMIF('Drinks List'!ED$11:ED$1010, $K865, 'Drinks List'!EC$11:EC$1010))</f>
        <v/>
      </c>
      <c r="AZ865" s="21"/>
      <c r="BA865" s="59" t="str">
        <f>IF($K865="", "", SUMIF('Drinks List'!EF$11:EF$1010, $K865, 'Drinks List'!EE$11:EE$1010))</f>
        <v/>
      </c>
      <c r="BB865" s="21"/>
      <c r="BC865" s="59" t="str">
        <f>IF($K865="", "", SUMIF('Drinks List'!EH$11:EH$1010, $K865, 'Drinks List'!EG$11:EG$1010))</f>
        <v/>
      </c>
      <c r="BD865" s="21"/>
      <c r="BE865" s="59" t="str">
        <f>IF($K865="", "", SUMIF('Drinks List'!EJ$11:EJ$1010, $K865, 'Drinks List'!EI$11:EI$1010))</f>
        <v/>
      </c>
      <c r="BF865" s="21"/>
      <c r="BG865" s="59" t="str">
        <f>IF($K865="", "", SUMIF('Drinks List'!EL$11:EL$1010, $K865, 'Drinks List'!EK$11:EK$1010))</f>
        <v/>
      </c>
      <c r="BH865" s="21"/>
      <c r="BI865" s="59" t="str">
        <f>IF($K865="", "", SUMIF('Drinks List'!EN$11:EN$1010, $K865, 'Drinks List'!EM$11:EM$1010))</f>
        <v/>
      </c>
      <c r="BJ865" s="21"/>
      <c r="BK865" s="59" t="str">
        <f>IF($K865="", "", SUMIF('Drinks List'!EP$11:EP$1010, $K865, 'Drinks List'!EO$11:EO$1010))</f>
        <v/>
      </c>
      <c r="BL865" s="21"/>
      <c r="BM865" s="59" t="str">
        <f>IF($K865="", "", SUMIF('Drinks List'!ER$11:ER$1010, $K865, 'Drinks List'!EQ$11:EQ$1010))</f>
        <v/>
      </c>
      <c r="BN865" s="21"/>
      <c r="BO865" s="65" t="str">
        <f>IF($K865="", "", SUMIF('Drinks List'!ET$11:ET$1010, $K865, 'Drinks List'!ES$11:ES$1010))</f>
        <v/>
      </c>
      <c r="BQ865" s="120" t="str">
        <f t="shared" si="273"/>
        <v/>
      </c>
      <c r="BR865" s="62" t="str">
        <f t="shared" si="274"/>
        <v/>
      </c>
      <c r="BS865" s="76" t="str">
        <f>IF(BQ865="", "", COUNTIF(BQ$11:BQ$1010, "&gt;"&amp;BQ865)+1+COUNTIF(BQ$11:BQ865, BQ865)-1)</f>
        <v/>
      </c>
      <c r="BT865" s="76" t="str">
        <f>IF(BR865="", "", COUNTIF(BR$11:BR$1010, "&lt;"&amp;BR865)+1+COUNTIF(BR$11:BR865, BR865)-1)</f>
        <v/>
      </c>
      <c r="BV865" s="76" t="str">
        <f t="shared" si="275"/>
        <v/>
      </c>
      <c r="BW865" s="124" t="str">
        <f t="shared" si="276"/>
        <v/>
      </c>
      <c r="BX865" s="115" t="str">
        <f t="shared" si="277"/>
        <v/>
      </c>
      <c r="BY865" s="125" t="str">
        <f t="shared" si="278"/>
        <v/>
      </c>
      <c r="CA865" s="106" t="str">
        <f t="shared" si="279"/>
        <v/>
      </c>
      <c r="CB865" s="22" t="str">
        <f t="shared" si="280"/>
        <v/>
      </c>
      <c r="CD865" s="76" t="str">
        <f>IF($J865="", "", IF($BV865=0, "", COUNTIF($J$11:$J$1010, "&lt;"&amp;$J865)+1+COUNTIF($J$11:$J865, $J865)-1))</f>
        <v/>
      </c>
    </row>
    <row r="866" spans="1:82" x14ac:dyDescent="0.25">
      <c r="A866" s="31"/>
      <c r="B866" s="19" t="str">
        <f t="shared" si="261"/>
        <v/>
      </c>
      <c r="C866" s="20" t="str">
        <f t="shared" si="262"/>
        <v/>
      </c>
      <c r="D866" s="29" t="str">
        <f t="shared" si="263"/>
        <v/>
      </c>
      <c r="E866" s="22" t="str">
        <f t="shared" si="264"/>
        <v/>
      </c>
      <c r="F866" s="31"/>
      <c r="G866" s="301"/>
      <c r="H866" s="302"/>
      <c r="I866" s="303"/>
      <c r="J866" s="304"/>
      <c r="K866" s="283"/>
      <c r="L866" s="305"/>
      <c r="M866" s="285"/>
      <c r="N866" s="287"/>
      <c r="O866" s="31"/>
      <c r="P866" s="19" t="str">
        <f t="shared" si="265"/>
        <v/>
      </c>
      <c r="Q866" s="20" t="str">
        <f t="shared" si="266"/>
        <v/>
      </c>
      <c r="R866" s="29" t="str">
        <f t="shared" si="267"/>
        <v/>
      </c>
      <c r="S866" s="22" t="str">
        <f t="shared" si="268"/>
        <v/>
      </c>
      <c r="T866" s="31"/>
      <c r="U866" s="69" t="str">
        <f t="shared" si="269"/>
        <v/>
      </c>
      <c r="V866" s="31"/>
      <c r="X866" s="76" t="str">
        <f t="shared" si="270"/>
        <v/>
      </c>
      <c r="Z866" s="76" t="str">
        <f t="shared" si="271"/>
        <v/>
      </c>
      <c r="AA866" s="76" t="str">
        <f t="shared" si="272"/>
        <v/>
      </c>
      <c r="AC866" s="19" t="str">
        <f>IF($K866="", "", SUMIF('Drinks List'!DH$11:DH$1010, $K866, 'Drinks List'!DG$11:DG$1010))</f>
        <v/>
      </c>
      <c r="AD866" s="21"/>
      <c r="AE866" s="59" t="str">
        <f>IF($K866="", "", SUMIF('Drinks List'!DJ$11:DJ$1010, $K866, 'Drinks List'!DI$11:DI$1010))</f>
        <v/>
      </c>
      <c r="AF866" s="21"/>
      <c r="AG866" s="59" t="str">
        <f>IF($K866="", "", SUMIF('Drinks List'!DL$11:DL$1010, $K866, 'Drinks List'!DK$11:DK$1010))</f>
        <v/>
      </c>
      <c r="AH866" s="21"/>
      <c r="AI866" s="59" t="str">
        <f>IF($K866="", "", SUMIF('Drinks List'!DN$11:DN$1010, $K866, 'Drinks List'!DM$11:DM$1010))</f>
        <v/>
      </c>
      <c r="AJ866" s="21"/>
      <c r="AK866" s="59" t="str">
        <f>IF($K866="", "", SUMIF('Drinks List'!DP$11:DP$1010, $K866, 'Drinks List'!DO$11:DO$1010))</f>
        <v/>
      </c>
      <c r="AL866" s="21"/>
      <c r="AM866" s="59" t="str">
        <f>IF($K866="", "", SUMIF('Drinks List'!DR$11:DR$1010, $K866, 'Drinks List'!DQ$11:DQ$1010))</f>
        <v/>
      </c>
      <c r="AN866" s="21"/>
      <c r="AO866" s="59" t="str">
        <f>IF($K866="", "", SUMIF('Drinks List'!DT$11:DT$1010, $K866, 'Drinks List'!DS$11:DS$1010))</f>
        <v/>
      </c>
      <c r="AP866" s="21"/>
      <c r="AQ866" s="59" t="str">
        <f>IF($K866="", "", SUMIF('Drinks List'!DV$11:DV$1010, $K866, 'Drinks List'!DU$11:DU$1010))</f>
        <v/>
      </c>
      <c r="AR866" s="21"/>
      <c r="AS866" s="59" t="str">
        <f>IF($K866="", "", SUMIF('Drinks List'!DX$11:DX$1010, $K866, 'Drinks List'!DW$11:DW$1010))</f>
        <v/>
      </c>
      <c r="AT866" s="21"/>
      <c r="AU866" s="59" t="str">
        <f>IF($K866="", "", SUMIF('Drinks List'!DZ$11:DZ$1010, $K866, 'Drinks List'!DY$11:DY$1010))</f>
        <v/>
      </c>
      <c r="AV866" s="21"/>
      <c r="AW866" s="59" t="str">
        <f>IF($K866="", "", SUMIF('Drinks List'!EB$11:EB$1010, $K866, 'Drinks List'!EA$11:EA$1010))</f>
        <v/>
      </c>
      <c r="AX866" s="21"/>
      <c r="AY866" s="59" t="str">
        <f>IF($K866="", "", SUMIF('Drinks List'!ED$11:ED$1010, $K866, 'Drinks List'!EC$11:EC$1010))</f>
        <v/>
      </c>
      <c r="AZ866" s="21"/>
      <c r="BA866" s="59" t="str">
        <f>IF($K866="", "", SUMIF('Drinks List'!EF$11:EF$1010, $K866, 'Drinks List'!EE$11:EE$1010))</f>
        <v/>
      </c>
      <c r="BB866" s="21"/>
      <c r="BC866" s="59" t="str">
        <f>IF($K866="", "", SUMIF('Drinks List'!EH$11:EH$1010, $K866, 'Drinks List'!EG$11:EG$1010))</f>
        <v/>
      </c>
      <c r="BD866" s="21"/>
      <c r="BE866" s="59" t="str">
        <f>IF($K866="", "", SUMIF('Drinks List'!EJ$11:EJ$1010, $K866, 'Drinks List'!EI$11:EI$1010))</f>
        <v/>
      </c>
      <c r="BF866" s="21"/>
      <c r="BG866" s="59" t="str">
        <f>IF($K866="", "", SUMIF('Drinks List'!EL$11:EL$1010, $K866, 'Drinks List'!EK$11:EK$1010))</f>
        <v/>
      </c>
      <c r="BH866" s="21"/>
      <c r="BI866" s="59" t="str">
        <f>IF($K866="", "", SUMIF('Drinks List'!EN$11:EN$1010, $K866, 'Drinks List'!EM$11:EM$1010))</f>
        <v/>
      </c>
      <c r="BJ866" s="21"/>
      <c r="BK866" s="59" t="str">
        <f>IF($K866="", "", SUMIF('Drinks List'!EP$11:EP$1010, $K866, 'Drinks List'!EO$11:EO$1010))</f>
        <v/>
      </c>
      <c r="BL866" s="21"/>
      <c r="BM866" s="59" t="str">
        <f>IF($K866="", "", SUMIF('Drinks List'!ER$11:ER$1010, $K866, 'Drinks List'!EQ$11:EQ$1010))</f>
        <v/>
      </c>
      <c r="BN866" s="21"/>
      <c r="BO866" s="65" t="str">
        <f>IF($K866="", "", SUMIF('Drinks List'!ET$11:ET$1010, $K866, 'Drinks List'!ES$11:ES$1010))</f>
        <v/>
      </c>
      <c r="BQ866" s="120" t="str">
        <f t="shared" si="273"/>
        <v/>
      </c>
      <c r="BR866" s="62" t="str">
        <f t="shared" si="274"/>
        <v/>
      </c>
      <c r="BS866" s="76" t="str">
        <f>IF(BQ866="", "", COUNTIF(BQ$11:BQ$1010, "&gt;"&amp;BQ866)+1+COUNTIF(BQ$11:BQ866, BQ866)-1)</f>
        <v/>
      </c>
      <c r="BT866" s="76" t="str">
        <f>IF(BR866="", "", COUNTIF(BR$11:BR$1010, "&lt;"&amp;BR866)+1+COUNTIF(BR$11:BR866, BR866)-1)</f>
        <v/>
      </c>
      <c r="BV866" s="76" t="str">
        <f t="shared" si="275"/>
        <v/>
      </c>
      <c r="BW866" s="124" t="str">
        <f t="shared" si="276"/>
        <v/>
      </c>
      <c r="BX866" s="115" t="str">
        <f t="shared" si="277"/>
        <v/>
      </c>
      <c r="BY866" s="125" t="str">
        <f t="shared" si="278"/>
        <v/>
      </c>
      <c r="CA866" s="106" t="str">
        <f t="shared" si="279"/>
        <v/>
      </c>
      <c r="CB866" s="22" t="str">
        <f t="shared" si="280"/>
        <v/>
      </c>
      <c r="CD866" s="76" t="str">
        <f>IF($J866="", "", IF($BV866=0, "", COUNTIF($J$11:$J$1010, "&lt;"&amp;$J866)+1+COUNTIF($J$11:$J866, $J866)-1))</f>
        <v/>
      </c>
    </row>
    <row r="867" spans="1:82" x14ac:dyDescent="0.25">
      <c r="A867" s="31"/>
      <c r="B867" s="19" t="str">
        <f t="shared" si="261"/>
        <v/>
      </c>
      <c r="C867" s="20" t="str">
        <f t="shared" si="262"/>
        <v/>
      </c>
      <c r="D867" s="29" t="str">
        <f t="shared" si="263"/>
        <v/>
      </c>
      <c r="E867" s="22" t="str">
        <f t="shared" si="264"/>
        <v/>
      </c>
      <c r="F867" s="31"/>
      <c r="G867" s="301"/>
      <c r="H867" s="302"/>
      <c r="I867" s="303"/>
      <c r="J867" s="304"/>
      <c r="K867" s="283"/>
      <c r="L867" s="305"/>
      <c r="M867" s="285"/>
      <c r="N867" s="287"/>
      <c r="O867" s="31"/>
      <c r="P867" s="19" t="str">
        <f t="shared" si="265"/>
        <v/>
      </c>
      <c r="Q867" s="20" t="str">
        <f t="shared" si="266"/>
        <v/>
      </c>
      <c r="R867" s="29" t="str">
        <f t="shared" si="267"/>
        <v/>
      </c>
      <c r="S867" s="22" t="str">
        <f t="shared" si="268"/>
        <v/>
      </c>
      <c r="T867" s="31"/>
      <c r="U867" s="69" t="str">
        <f t="shared" si="269"/>
        <v/>
      </c>
      <c r="V867" s="31"/>
      <c r="X867" s="76" t="str">
        <f t="shared" si="270"/>
        <v/>
      </c>
      <c r="Z867" s="76" t="str">
        <f t="shared" si="271"/>
        <v/>
      </c>
      <c r="AA867" s="76" t="str">
        <f t="shared" si="272"/>
        <v/>
      </c>
      <c r="AC867" s="19" t="str">
        <f>IF($K867="", "", SUMIF('Drinks List'!DH$11:DH$1010, $K867, 'Drinks List'!DG$11:DG$1010))</f>
        <v/>
      </c>
      <c r="AD867" s="21"/>
      <c r="AE867" s="59" t="str">
        <f>IF($K867="", "", SUMIF('Drinks List'!DJ$11:DJ$1010, $K867, 'Drinks List'!DI$11:DI$1010))</f>
        <v/>
      </c>
      <c r="AF867" s="21"/>
      <c r="AG867" s="59" t="str">
        <f>IF($K867="", "", SUMIF('Drinks List'!DL$11:DL$1010, $K867, 'Drinks List'!DK$11:DK$1010))</f>
        <v/>
      </c>
      <c r="AH867" s="21"/>
      <c r="AI867" s="59" t="str">
        <f>IF($K867="", "", SUMIF('Drinks List'!DN$11:DN$1010, $K867, 'Drinks List'!DM$11:DM$1010))</f>
        <v/>
      </c>
      <c r="AJ867" s="21"/>
      <c r="AK867" s="59" t="str">
        <f>IF($K867="", "", SUMIF('Drinks List'!DP$11:DP$1010, $K867, 'Drinks List'!DO$11:DO$1010))</f>
        <v/>
      </c>
      <c r="AL867" s="21"/>
      <c r="AM867" s="59" t="str">
        <f>IF($K867="", "", SUMIF('Drinks List'!DR$11:DR$1010, $K867, 'Drinks List'!DQ$11:DQ$1010))</f>
        <v/>
      </c>
      <c r="AN867" s="21"/>
      <c r="AO867" s="59" t="str">
        <f>IF($K867="", "", SUMIF('Drinks List'!DT$11:DT$1010, $K867, 'Drinks List'!DS$11:DS$1010))</f>
        <v/>
      </c>
      <c r="AP867" s="21"/>
      <c r="AQ867" s="59" t="str">
        <f>IF($K867="", "", SUMIF('Drinks List'!DV$11:DV$1010, $K867, 'Drinks List'!DU$11:DU$1010))</f>
        <v/>
      </c>
      <c r="AR867" s="21"/>
      <c r="AS867" s="59" t="str">
        <f>IF($K867="", "", SUMIF('Drinks List'!DX$11:DX$1010, $K867, 'Drinks List'!DW$11:DW$1010))</f>
        <v/>
      </c>
      <c r="AT867" s="21"/>
      <c r="AU867" s="59" t="str">
        <f>IF($K867="", "", SUMIF('Drinks List'!DZ$11:DZ$1010, $K867, 'Drinks List'!DY$11:DY$1010))</f>
        <v/>
      </c>
      <c r="AV867" s="21"/>
      <c r="AW867" s="59" t="str">
        <f>IF($K867="", "", SUMIF('Drinks List'!EB$11:EB$1010, $K867, 'Drinks List'!EA$11:EA$1010))</f>
        <v/>
      </c>
      <c r="AX867" s="21"/>
      <c r="AY867" s="59" t="str">
        <f>IF($K867="", "", SUMIF('Drinks List'!ED$11:ED$1010, $K867, 'Drinks List'!EC$11:EC$1010))</f>
        <v/>
      </c>
      <c r="AZ867" s="21"/>
      <c r="BA867" s="59" t="str">
        <f>IF($K867="", "", SUMIF('Drinks List'!EF$11:EF$1010, $K867, 'Drinks List'!EE$11:EE$1010))</f>
        <v/>
      </c>
      <c r="BB867" s="21"/>
      <c r="BC867" s="59" t="str">
        <f>IF($K867="", "", SUMIF('Drinks List'!EH$11:EH$1010, $K867, 'Drinks List'!EG$11:EG$1010))</f>
        <v/>
      </c>
      <c r="BD867" s="21"/>
      <c r="BE867" s="59" t="str">
        <f>IF($K867="", "", SUMIF('Drinks List'!EJ$11:EJ$1010, $K867, 'Drinks List'!EI$11:EI$1010))</f>
        <v/>
      </c>
      <c r="BF867" s="21"/>
      <c r="BG867" s="59" t="str">
        <f>IF($K867="", "", SUMIF('Drinks List'!EL$11:EL$1010, $K867, 'Drinks List'!EK$11:EK$1010))</f>
        <v/>
      </c>
      <c r="BH867" s="21"/>
      <c r="BI867" s="59" t="str">
        <f>IF($K867="", "", SUMIF('Drinks List'!EN$11:EN$1010, $K867, 'Drinks List'!EM$11:EM$1010))</f>
        <v/>
      </c>
      <c r="BJ867" s="21"/>
      <c r="BK867" s="59" t="str">
        <f>IF($K867="", "", SUMIF('Drinks List'!EP$11:EP$1010, $K867, 'Drinks List'!EO$11:EO$1010))</f>
        <v/>
      </c>
      <c r="BL867" s="21"/>
      <c r="BM867" s="59" t="str">
        <f>IF($K867="", "", SUMIF('Drinks List'!ER$11:ER$1010, $K867, 'Drinks List'!EQ$11:EQ$1010))</f>
        <v/>
      </c>
      <c r="BN867" s="21"/>
      <c r="BO867" s="65" t="str">
        <f>IF($K867="", "", SUMIF('Drinks List'!ET$11:ET$1010, $K867, 'Drinks List'!ES$11:ES$1010))</f>
        <v/>
      </c>
      <c r="BQ867" s="120" t="str">
        <f t="shared" si="273"/>
        <v/>
      </c>
      <c r="BR867" s="62" t="str">
        <f t="shared" si="274"/>
        <v/>
      </c>
      <c r="BS867" s="76" t="str">
        <f>IF(BQ867="", "", COUNTIF(BQ$11:BQ$1010, "&gt;"&amp;BQ867)+1+COUNTIF(BQ$11:BQ867, BQ867)-1)</f>
        <v/>
      </c>
      <c r="BT867" s="76" t="str">
        <f>IF(BR867="", "", COUNTIF(BR$11:BR$1010, "&lt;"&amp;BR867)+1+COUNTIF(BR$11:BR867, BR867)-1)</f>
        <v/>
      </c>
      <c r="BV867" s="76" t="str">
        <f t="shared" si="275"/>
        <v/>
      </c>
      <c r="BW867" s="124" t="str">
        <f t="shared" si="276"/>
        <v/>
      </c>
      <c r="BX867" s="115" t="str">
        <f t="shared" si="277"/>
        <v/>
      </c>
      <c r="BY867" s="125" t="str">
        <f t="shared" si="278"/>
        <v/>
      </c>
      <c r="CA867" s="106" t="str">
        <f t="shared" si="279"/>
        <v/>
      </c>
      <c r="CB867" s="22" t="str">
        <f t="shared" si="280"/>
        <v/>
      </c>
      <c r="CD867" s="76" t="str">
        <f>IF($J867="", "", IF($BV867=0, "", COUNTIF($J$11:$J$1010, "&lt;"&amp;$J867)+1+COUNTIF($J$11:$J867, $J867)-1))</f>
        <v/>
      </c>
    </row>
    <row r="868" spans="1:82" x14ac:dyDescent="0.25">
      <c r="A868" s="31"/>
      <c r="B868" s="19" t="str">
        <f t="shared" si="261"/>
        <v/>
      </c>
      <c r="C868" s="20" t="str">
        <f t="shared" si="262"/>
        <v/>
      </c>
      <c r="D868" s="29" t="str">
        <f t="shared" si="263"/>
        <v/>
      </c>
      <c r="E868" s="22" t="str">
        <f t="shared" si="264"/>
        <v/>
      </c>
      <c r="F868" s="31"/>
      <c r="G868" s="301"/>
      <c r="H868" s="302"/>
      <c r="I868" s="303"/>
      <c r="J868" s="304"/>
      <c r="K868" s="283"/>
      <c r="L868" s="305"/>
      <c r="M868" s="285"/>
      <c r="N868" s="287"/>
      <c r="O868" s="31"/>
      <c r="P868" s="19" t="str">
        <f t="shared" si="265"/>
        <v/>
      </c>
      <c r="Q868" s="20" t="str">
        <f t="shared" si="266"/>
        <v/>
      </c>
      <c r="R868" s="29" t="str">
        <f t="shared" si="267"/>
        <v/>
      </c>
      <c r="S868" s="22" t="str">
        <f t="shared" si="268"/>
        <v/>
      </c>
      <c r="T868" s="31"/>
      <c r="U868" s="69" t="str">
        <f t="shared" si="269"/>
        <v/>
      </c>
      <c r="V868" s="31"/>
      <c r="X868" s="76" t="str">
        <f t="shared" si="270"/>
        <v/>
      </c>
      <c r="Z868" s="76" t="str">
        <f t="shared" si="271"/>
        <v/>
      </c>
      <c r="AA868" s="76" t="str">
        <f t="shared" si="272"/>
        <v/>
      </c>
      <c r="AC868" s="19" t="str">
        <f>IF($K868="", "", SUMIF('Drinks List'!DH$11:DH$1010, $K868, 'Drinks List'!DG$11:DG$1010))</f>
        <v/>
      </c>
      <c r="AD868" s="21"/>
      <c r="AE868" s="59" t="str">
        <f>IF($K868="", "", SUMIF('Drinks List'!DJ$11:DJ$1010, $K868, 'Drinks List'!DI$11:DI$1010))</f>
        <v/>
      </c>
      <c r="AF868" s="21"/>
      <c r="AG868" s="59" t="str">
        <f>IF($K868="", "", SUMIF('Drinks List'!DL$11:DL$1010, $K868, 'Drinks List'!DK$11:DK$1010))</f>
        <v/>
      </c>
      <c r="AH868" s="21"/>
      <c r="AI868" s="59" t="str">
        <f>IF($K868="", "", SUMIF('Drinks List'!DN$11:DN$1010, $K868, 'Drinks List'!DM$11:DM$1010))</f>
        <v/>
      </c>
      <c r="AJ868" s="21"/>
      <c r="AK868" s="59" t="str">
        <f>IF($K868="", "", SUMIF('Drinks List'!DP$11:DP$1010, $K868, 'Drinks List'!DO$11:DO$1010))</f>
        <v/>
      </c>
      <c r="AL868" s="21"/>
      <c r="AM868" s="59" t="str">
        <f>IF($K868="", "", SUMIF('Drinks List'!DR$11:DR$1010, $K868, 'Drinks List'!DQ$11:DQ$1010))</f>
        <v/>
      </c>
      <c r="AN868" s="21"/>
      <c r="AO868" s="59" t="str">
        <f>IF($K868="", "", SUMIF('Drinks List'!DT$11:DT$1010, $K868, 'Drinks List'!DS$11:DS$1010))</f>
        <v/>
      </c>
      <c r="AP868" s="21"/>
      <c r="AQ868" s="59" t="str">
        <f>IF($K868="", "", SUMIF('Drinks List'!DV$11:DV$1010, $K868, 'Drinks List'!DU$11:DU$1010))</f>
        <v/>
      </c>
      <c r="AR868" s="21"/>
      <c r="AS868" s="59" t="str">
        <f>IF($K868="", "", SUMIF('Drinks List'!DX$11:DX$1010, $K868, 'Drinks List'!DW$11:DW$1010))</f>
        <v/>
      </c>
      <c r="AT868" s="21"/>
      <c r="AU868" s="59" t="str">
        <f>IF($K868="", "", SUMIF('Drinks List'!DZ$11:DZ$1010, $K868, 'Drinks List'!DY$11:DY$1010))</f>
        <v/>
      </c>
      <c r="AV868" s="21"/>
      <c r="AW868" s="59" t="str">
        <f>IF($K868="", "", SUMIF('Drinks List'!EB$11:EB$1010, $K868, 'Drinks List'!EA$11:EA$1010))</f>
        <v/>
      </c>
      <c r="AX868" s="21"/>
      <c r="AY868" s="59" t="str">
        <f>IF($K868="", "", SUMIF('Drinks List'!ED$11:ED$1010, $K868, 'Drinks List'!EC$11:EC$1010))</f>
        <v/>
      </c>
      <c r="AZ868" s="21"/>
      <c r="BA868" s="59" t="str">
        <f>IF($K868="", "", SUMIF('Drinks List'!EF$11:EF$1010, $K868, 'Drinks List'!EE$11:EE$1010))</f>
        <v/>
      </c>
      <c r="BB868" s="21"/>
      <c r="BC868" s="59" t="str">
        <f>IF($K868="", "", SUMIF('Drinks List'!EH$11:EH$1010, $K868, 'Drinks List'!EG$11:EG$1010))</f>
        <v/>
      </c>
      <c r="BD868" s="21"/>
      <c r="BE868" s="59" t="str">
        <f>IF($K868="", "", SUMIF('Drinks List'!EJ$11:EJ$1010, $K868, 'Drinks List'!EI$11:EI$1010))</f>
        <v/>
      </c>
      <c r="BF868" s="21"/>
      <c r="BG868" s="59" t="str">
        <f>IF($K868="", "", SUMIF('Drinks List'!EL$11:EL$1010, $K868, 'Drinks List'!EK$11:EK$1010))</f>
        <v/>
      </c>
      <c r="BH868" s="21"/>
      <c r="BI868" s="59" t="str">
        <f>IF($K868="", "", SUMIF('Drinks List'!EN$11:EN$1010, $K868, 'Drinks List'!EM$11:EM$1010))</f>
        <v/>
      </c>
      <c r="BJ868" s="21"/>
      <c r="BK868" s="59" t="str">
        <f>IF($K868="", "", SUMIF('Drinks List'!EP$11:EP$1010, $K868, 'Drinks List'!EO$11:EO$1010))</f>
        <v/>
      </c>
      <c r="BL868" s="21"/>
      <c r="BM868" s="59" t="str">
        <f>IF($K868="", "", SUMIF('Drinks List'!ER$11:ER$1010, $K868, 'Drinks List'!EQ$11:EQ$1010))</f>
        <v/>
      </c>
      <c r="BN868" s="21"/>
      <c r="BO868" s="65" t="str">
        <f>IF($K868="", "", SUMIF('Drinks List'!ET$11:ET$1010, $K868, 'Drinks List'!ES$11:ES$1010))</f>
        <v/>
      </c>
      <c r="BQ868" s="120" t="str">
        <f t="shared" si="273"/>
        <v/>
      </c>
      <c r="BR868" s="62" t="str">
        <f t="shared" si="274"/>
        <v/>
      </c>
      <c r="BS868" s="76" t="str">
        <f>IF(BQ868="", "", COUNTIF(BQ$11:BQ$1010, "&gt;"&amp;BQ868)+1+COUNTIF(BQ$11:BQ868, BQ868)-1)</f>
        <v/>
      </c>
      <c r="BT868" s="76" t="str">
        <f>IF(BR868="", "", COUNTIF(BR$11:BR$1010, "&lt;"&amp;BR868)+1+COUNTIF(BR$11:BR868, BR868)-1)</f>
        <v/>
      </c>
      <c r="BV868" s="76" t="str">
        <f t="shared" si="275"/>
        <v/>
      </c>
      <c r="BW868" s="124" t="str">
        <f t="shared" si="276"/>
        <v/>
      </c>
      <c r="BX868" s="115" t="str">
        <f t="shared" si="277"/>
        <v/>
      </c>
      <c r="BY868" s="125" t="str">
        <f t="shared" si="278"/>
        <v/>
      </c>
      <c r="CA868" s="106" t="str">
        <f t="shared" si="279"/>
        <v/>
      </c>
      <c r="CB868" s="22" t="str">
        <f t="shared" si="280"/>
        <v/>
      </c>
      <c r="CD868" s="76" t="str">
        <f>IF($J868="", "", IF($BV868=0, "", COUNTIF($J$11:$J$1010, "&lt;"&amp;$J868)+1+COUNTIF($J$11:$J868, $J868)-1))</f>
        <v/>
      </c>
    </row>
    <row r="869" spans="1:82" x14ac:dyDescent="0.25">
      <c r="A869" s="31"/>
      <c r="B869" s="19" t="str">
        <f t="shared" si="261"/>
        <v/>
      </c>
      <c r="C869" s="20" t="str">
        <f t="shared" si="262"/>
        <v/>
      </c>
      <c r="D869" s="29" t="str">
        <f t="shared" si="263"/>
        <v/>
      </c>
      <c r="E869" s="22" t="str">
        <f t="shared" si="264"/>
        <v/>
      </c>
      <c r="F869" s="31"/>
      <c r="G869" s="301"/>
      <c r="H869" s="302"/>
      <c r="I869" s="303"/>
      <c r="J869" s="304"/>
      <c r="K869" s="283"/>
      <c r="L869" s="305"/>
      <c r="M869" s="285"/>
      <c r="N869" s="287"/>
      <c r="O869" s="31"/>
      <c r="P869" s="19" t="str">
        <f t="shared" si="265"/>
        <v/>
      </c>
      <c r="Q869" s="20" t="str">
        <f t="shared" si="266"/>
        <v/>
      </c>
      <c r="R869" s="29" t="str">
        <f t="shared" si="267"/>
        <v/>
      </c>
      <c r="S869" s="22" t="str">
        <f t="shared" si="268"/>
        <v/>
      </c>
      <c r="T869" s="31"/>
      <c r="U869" s="69" t="str">
        <f t="shared" si="269"/>
        <v/>
      </c>
      <c r="V869" s="31"/>
      <c r="X869" s="76" t="str">
        <f t="shared" si="270"/>
        <v/>
      </c>
      <c r="Z869" s="76" t="str">
        <f t="shared" si="271"/>
        <v/>
      </c>
      <c r="AA869" s="76" t="str">
        <f t="shared" si="272"/>
        <v/>
      </c>
      <c r="AC869" s="19" t="str">
        <f>IF($K869="", "", SUMIF('Drinks List'!DH$11:DH$1010, $K869, 'Drinks List'!DG$11:DG$1010))</f>
        <v/>
      </c>
      <c r="AD869" s="21"/>
      <c r="AE869" s="59" t="str">
        <f>IF($K869="", "", SUMIF('Drinks List'!DJ$11:DJ$1010, $K869, 'Drinks List'!DI$11:DI$1010))</f>
        <v/>
      </c>
      <c r="AF869" s="21"/>
      <c r="AG869" s="59" t="str">
        <f>IF($K869="", "", SUMIF('Drinks List'!DL$11:DL$1010, $K869, 'Drinks List'!DK$11:DK$1010))</f>
        <v/>
      </c>
      <c r="AH869" s="21"/>
      <c r="AI869" s="59" t="str">
        <f>IF($K869="", "", SUMIF('Drinks List'!DN$11:DN$1010, $K869, 'Drinks List'!DM$11:DM$1010))</f>
        <v/>
      </c>
      <c r="AJ869" s="21"/>
      <c r="AK869" s="59" t="str">
        <f>IF($K869="", "", SUMIF('Drinks List'!DP$11:DP$1010, $K869, 'Drinks List'!DO$11:DO$1010))</f>
        <v/>
      </c>
      <c r="AL869" s="21"/>
      <c r="AM869" s="59" t="str">
        <f>IF($K869="", "", SUMIF('Drinks List'!DR$11:DR$1010, $K869, 'Drinks List'!DQ$11:DQ$1010))</f>
        <v/>
      </c>
      <c r="AN869" s="21"/>
      <c r="AO869" s="59" t="str">
        <f>IF($K869="", "", SUMIF('Drinks List'!DT$11:DT$1010, $K869, 'Drinks List'!DS$11:DS$1010))</f>
        <v/>
      </c>
      <c r="AP869" s="21"/>
      <c r="AQ869" s="59" t="str">
        <f>IF($K869="", "", SUMIF('Drinks List'!DV$11:DV$1010, $K869, 'Drinks List'!DU$11:DU$1010))</f>
        <v/>
      </c>
      <c r="AR869" s="21"/>
      <c r="AS869" s="59" t="str">
        <f>IF($K869="", "", SUMIF('Drinks List'!DX$11:DX$1010, $K869, 'Drinks List'!DW$11:DW$1010))</f>
        <v/>
      </c>
      <c r="AT869" s="21"/>
      <c r="AU869" s="59" t="str">
        <f>IF($K869="", "", SUMIF('Drinks List'!DZ$11:DZ$1010, $K869, 'Drinks List'!DY$11:DY$1010))</f>
        <v/>
      </c>
      <c r="AV869" s="21"/>
      <c r="AW869" s="59" t="str">
        <f>IF($K869="", "", SUMIF('Drinks List'!EB$11:EB$1010, $K869, 'Drinks List'!EA$11:EA$1010))</f>
        <v/>
      </c>
      <c r="AX869" s="21"/>
      <c r="AY869" s="59" t="str">
        <f>IF($K869="", "", SUMIF('Drinks List'!ED$11:ED$1010, $K869, 'Drinks List'!EC$11:EC$1010))</f>
        <v/>
      </c>
      <c r="AZ869" s="21"/>
      <c r="BA869" s="59" t="str">
        <f>IF($K869="", "", SUMIF('Drinks List'!EF$11:EF$1010, $K869, 'Drinks List'!EE$11:EE$1010))</f>
        <v/>
      </c>
      <c r="BB869" s="21"/>
      <c r="BC869" s="59" t="str">
        <f>IF($K869="", "", SUMIF('Drinks List'!EH$11:EH$1010, $K869, 'Drinks List'!EG$11:EG$1010))</f>
        <v/>
      </c>
      <c r="BD869" s="21"/>
      <c r="BE869" s="59" t="str">
        <f>IF($K869="", "", SUMIF('Drinks List'!EJ$11:EJ$1010, $K869, 'Drinks List'!EI$11:EI$1010))</f>
        <v/>
      </c>
      <c r="BF869" s="21"/>
      <c r="BG869" s="59" t="str">
        <f>IF($K869="", "", SUMIF('Drinks List'!EL$11:EL$1010, $K869, 'Drinks List'!EK$11:EK$1010))</f>
        <v/>
      </c>
      <c r="BH869" s="21"/>
      <c r="BI869" s="59" t="str">
        <f>IF($K869="", "", SUMIF('Drinks List'!EN$11:EN$1010, $K869, 'Drinks List'!EM$11:EM$1010))</f>
        <v/>
      </c>
      <c r="BJ869" s="21"/>
      <c r="BK869" s="59" t="str">
        <f>IF($K869="", "", SUMIF('Drinks List'!EP$11:EP$1010, $K869, 'Drinks List'!EO$11:EO$1010))</f>
        <v/>
      </c>
      <c r="BL869" s="21"/>
      <c r="BM869" s="59" t="str">
        <f>IF($K869="", "", SUMIF('Drinks List'!ER$11:ER$1010, $K869, 'Drinks List'!EQ$11:EQ$1010))</f>
        <v/>
      </c>
      <c r="BN869" s="21"/>
      <c r="BO869" s="65" t="str">
        <f>IF($K869="", "", SUMIF('Drinks List'!ET$11:ET$1010, $K869, 'Drinks List'!ES$11:ES$1010))</f>
        <v/>
      </c>
      <c r="BQ869" s="120" t="str">
        <f t="shared" si="273"/>
        <v/>
      </c>
      <c r="BR869" s="62" t="str">
        <f t="shared" si="274"/>
        <v/>
      </c>
      <c r="BS869" s="76" t="str">
        <f>IF(BQ869="", "", COUNTIF(BQ$11:BQ$1010, "&gt;"&amp;BQ869)+1+COUNTIF(BQ$11:BQ869, BQ869)-1)</f>
        <v/>
      </c>
      <c r="BT869" s="76" t="str">
        <f>IF(BR869="", "", COUNTIF(BR$11:BR$1010, "&lt;"&amp;BR869)+1+COUNTIF(BR$11:BR869, BR869)-1)</f>
        <v/>
      </c>
      <c r="BV869" s="76" t="str">
        <f t="shared" si="275"/>
        <v/>
      </c>
      <c r="BW869" s="124" t="str">
        <f t="shared" si="276"/>
        <v/>
      </c>
      <c r="BX869" s="115" t="str">
        <f t="shared" si="277"/>
        <v/>
      </c>
      <c r="BY869" s="125" t="str">
        <f t="shared" si="278"/>
        <v/>
      </c>
      <c r="CA869" s="106" t="str">
        <f t="shared" si="279"/>
        <v/>
      </c>
      <c r="CB869" s="22" t="str">
        <f t="shared" si="280"/>
        <v/>
      </c>
      <c r="CD869" s="76" t="str">
        <f>IF($J869="", "", IF($BV869=0, "", COUNTIF($J$11:$J$1010, "&lt;"&amp;$J869)+1+COUNTIF($J$11:$J869, $J869)-1))</f>
        <v/>
      </c>
    </row>
    <row r="870" spans="1:82" x14ac:dyDescent="0.25">
      <c r="A870" s="31"/>
      <c r="B870" s="19" t="str">
        <f t="shared" si="261"/>
        <v/>
      </c>
      <c r="C870" s="20" t="str">
        <f t="shared" si="262"/>
        <v/>
      </c>
      <c r="D870" s="29" t="str">
        <f t="shared" si="263"/>
        <v/>
      </c>
      <c r="E870" s="22" t="str">
        <f t="shared" si="264"/>
        <v/>
      </c>
      <c r="F870" s="31"/>
      <c r="G870" s="301"/>
      <c r="H870" s="302"/>
      <c r="I870" s="303"/>
      <c r="J870" s="304"/>
      <c r="K870" s="283"/>
      <c r="L870" s="305"/>
      <c r="M870" s="285"/>
      <c r="N870" s="287"/>
      <c r="O870" s="31"/>
      <c r="P870" s="19" t="str">
        <f t="shared" si="265"/>
        <v/>
      </c>
      <c r="Q870" s="20" t="str">
        <f t="shared" si="266"/>
        <v/>
      </c>
      <c r="R870" s="29" t="str">
        <f t="shared" si="267"/>
        <v/>
      </c>
      <c r="S870" s="22" t="str">
        <f t="shared" si="268"/>
        <v/>
      </c>
      <c r="T870" s="31"/>
      <c r="U870" s="69" t="str">
        <f t="shared" si="269"/>
        <v/>
      </c>
      <c r="V870" s="31"/>
      <c r="X870" s="76" t="str">
        <f t="shared" si="270"/>
        <v/>
      </c>
      <c r="Z870" s="76" t="str">
        <f t="shared" si="271"/>
        <v/>
      </c>
      <c r="AA870" s="76" t="str">
        <f t="shared" si="272"/>
        <v/>
      </c>
      <c r="AC870" s="19" t="str">
        <f>IF($K870="", "", SUMIF('Drinks List'!DH$11:DH$1010, $K870, 'Drinks List'!DG$11:DG$1010))</f>
        <v/>
      </c>
      <c r="AD870" s="21"/>
      <c r="AE870" s="59" t="str">
        <f>IF($K870="", "", SUMIF('Drinks List'!DJ$11:DJ$1010, $K870, 'Drinks List'!DI$11:DI$1010))</f>
        <v/>
      </c>
      <c r="AF870" s="21"/>
      <c r="AG870" s="59" t="str">
        <f>IF($K870="", "", SUMIF('Drinks List'!DL$11:DL$1010, $K870, 'Drinks List'!DK$11:DK$1010))</f>
        <v/>
      </c>
      <c r="AH870" s="21"/>
      <c r="AI870" s="59" t="str">
        <f>IF($K870="", "", SUMIF('Drinks List'!DN$11:DN$1010, $K870, 'Drinks List'!DM$11:DM$1010))</f>
        <v/>
      </c>
      <c r="AJ870" s="21"/>
      <c r="AK870" s="59" t="str">
        <f>IF($K870="", "", SUMIF('Drinks List'!DP$11:DP$1010, $K870, 'Drinks List'!DO$11:DO$1010))</f>
        <v/>
      </c>
      <c r="AL870" s="21"/>
      <c r="AM870" s="59" t="str">
        <f>IF($K870="", "", SUMIF('Drinks List'!DR$11:DR$1010, $K870, 'Drinks List'!DQ$11:DQ$1010))</f>
        <v/>
      </c>
      <c r="AN870" s="21"/>
      <c r="AO870" s="59" t="str">
        <f>IF($K870="", "", SUMIF('Drinks List'!DT$11:DT$1010, $K870, 'Drinks List'!DS$11:DS$1010))</f>
        <v/>
      </c>
      <c r="AP870" s="21"/>
      <c r="AQ870" s="59" t="str">
        <f>IF($K870="", "", SUMIF('Drinks List'!DV$11:DV$1010, $K870, 'Drinks List'!DU$11:DU$1010))</f>
        <v/>
      </c>
      <c r="AR870" s="21"/>
      <c r="AS870" s="59" t="str">
        <f>IF($K870="", "", SUMIF('Drinks List'!DX$11:DX$1010, $K870, 'Drinks List'!DW$11:DW$1010))</f>
        <v/>
      </c>
      <c r="AT870" s="21"/>
      <c r="AU870" s="59" t="str">
        <f>IF($K870="", "", SUMIF('Drinks List'!DZ$11:DZ$1010, $K870, 'Drinks List'!DY$11:DY$1010))</f>
        <v/>
      </c>
      <c r="AV870" s="21"/>
      <c r="AW870" s="59" t="str">
        <f>IF($K870="", "", SUMIF('Drinks List'!EB$11:EB$1010, $K870, 'Drinks List'!EA$11:EA$1010))</f>
        <v/>
      </c>
      <c r="AX870" s="21"/>
      <c r="AY870" s="59" t="str">
        <f>IF($K870="", "", SUMIF('Drinks List'!ED$11:ED$1010, $K870, 'Drinks List'!EC$11:EC$1010))</f>
        <v/>
      </c>
      <c r="AZ870" s="21"/>
      <c r="BA870" s="59" t="str">
        <f>IF($K870="", "", SUMIF('Drinks List'!EF$11:EF$1010, $K870, 'Drinks List'!EE$11:EE$1010))</f>
        <v/>
      </c>
      <c r="BB870" s="21"/>
      <c r="BC870" s="59" t="str">
        <f>IF($K870="", "", SUMIF('Drinks List'!EH$11:EH$1010, $K870, 'Drinks List'!EG$11:EG$1010))</f>
        <v/>
      </c>
      <c r="BD870" s="21"/>
      <c r="BE870" s="59" t="str">
        <f>IF($K870="", "", SUMIF('Drinks List'!EJ$11:EJ$1010, $K870, 'Drinks List'!EI$11:EI$1010))</f>
        <v/>
      </c>
      <c r="BF870" s="21"/>
      <c r="BG870" s="59" t="str">
        <f>IF($K870="", "", SUMIF('Drinks List'!EL$11:EL$1010, $K870, 'Drinks List'!EK$11:EK$1010))</f>
        <v/>
      </c>
      <c r="BH870" s="21"/>
      <c r="BI870" s="59" t="str">
        <f>IF($K870="", "", SUMIF('Drinks List'!EN$11:EN$1010, $K870, 'Drinks List'!EM$11:EM$1010))</f>
        <v/>
      </c>
      <c r="BJ870" s="21"/>
      <c r="BK870" s="59" t="str">
        <f>IF($K870="", "", SUMIF('Drinks List'!EP$11:EP$1010, $K870, 'Drinks List'!EO$11:EO$1010))</f>
        <v/>
      </c>
      <c r="BL870" s="21"/>
      <c r="BM870" s="59" t="str">
        <f>IF($K870="", "", SUMIF('Drinks List'!ER$11:ER$1010, $K870, 'Drinks List'!EQ$11:EQ$1010))</f>
        <v/>
      </c>
      <c r="BN870" s="21"/>
      <c r="BO870" s="65" t="str">
        <f>IF($K870="", "", SUMIF('Drinks List'!ET$11:ET$1010, $K870, 'Drinks List'!ES$11:ES$1010))</f>
        <v/>
      </c>
      <c r="BQ870" s="120" t="str">
        <f t="shared" si="273"/>
        <v/>
      </c>
      <c r="BR870" s="62" t="str">
        <f t="shared" si="274"/>
        <v/>
      </c>
      <c r="BS870" s="76" t="str">
        <f>IF(BQ870="", "", COUNTIF(BQ$11:BQ$1010, "&gt;"&amp;BQ870)+1+COUNTIF(BQ$11:BQ870, BQ870)-1)</f>
        <v/>
      </c>
      <c r="BT870" s="76" t="str">
        <f>IF(BR870="", "", COUNTIF(BR$11:BR$1010, "&lt;"&amp;BR870)+1+COUNTIF(BR$11:BR870, BR870)-1)</f>
        <v/>
      </c>
      <c r="BV870" s="76" t="str">
        <f t="shared" si="275"/>
        <v/>
      </c>
      <c r="BW870" s="124" t="str">
        <f t="shared" si="276"/>
        <v/>
      </c>
      <c r="BX870" s="115" t="str">
        <f t="shared" si="277"/>
        <v/>
      </c>
      <c r="BY870" s="125" t="str">
        <f t="shared" si="278"/>
        <v/>
      </c>
      <c r="CA870" s="106" t="str">
        <f t="shared" si="279"/>
        <v/>
      </c>
      <c r="CB870" s="22" t="str">
        <f t="shared" si="280"/>
        <v/>
      </c>
      <c r="CD870" s="76" t="str">
        <f>IF($J870="", "", IF($BV870=0, "", COUNTIF($J$11:$J$1010, "&lt;"&amp;$J870)+1+COUNTIF($J$11:$J870, $J870)-1))</f>
        <v/>
      </c>
    </row>
    <row r="871" spans="1:82" x14ac:dyDescent="0.25">
      <c r="A871" s="31"/>
      <c r="B871" s="19" t="str">
        <f t="shared" si="261"/>
        <v/>
      </c>
      <c r="C871" s="20" t="str">
        <f t="shared" si="262"/>
        <v/>
      </c>
      <c r="D871" s="29" t="str">
        <f t="shared" si="263"/>
        <v/>
      </c>
      <c r="E871" s="22" t="str">
        <f t="shared" si="264"/>
        <v/>
      </c>
      <c r="F871" s="31"/>
      <c r="G871" s="301"/>
      <c r="H871" s="302"/>
      <c r="I871" s="303"/>
      <c r="J871" s="304"/>
      <c r="K871" s="283"/>
      <c r="L871" s="305"/>
      <c r="M871" s="285"/>
      <c r="N871" s="287"/>
      <c r="O871" s="31"/>
      <c r="P871" s="19" t="str">
        <f t="shared" si="265"/>
        <v/>
      </c>
      <c r="Q871" s="20" t="str">
        <f t="shared" si="266"/>
        <v/>
      </c>
      <c r="R871" s="29" t="str">
        <f t="shared" si="267"/>
        <v/>
      </c>
      <c r="S871" s="22" t="str">
        <f t="shared" si="268"/>
        <v/>
      </c>
      <c r="T871" s="31"/>
      <c r="U871" s="69" t="str">
        <f t="shared" si="269"/>
        <v/>
      </c>
      <c r="V871" s="31"/>
      <c r="X871" s="76" t="str">
        <f t="shared" si="270"/>
        <v/>
      </c>
      <c r="Z871" s="76" t="str">
        <f t="shared" si="271"/>
        <v/>
      </c>
      <c r="AA871" s="76" t="str">
        <f t="shared" si="272"/>
        <v/>
      </c>
      <c r="AC871" s="19" t="str">
        <f>IF($K871="", "", SUMIF('Drinks List'!DH$11:DH$1010, $K871, 'Drinks List'!DG$11:DG$1010))</f>
        <v/>
      </c>
      <c r="AD871" s="21"/>
      <c r="AE871" s="59" t="str">
        <f>IF($K871="", "", SUMIF('Drinks List'!DJ$11:DJ$1010, $K871, 'Drinks List'!DI$11:DI$1010))</f>
        <v/>
      </c>
      <c r="AF871" s="21"/>
      <c r="AG871" s="59" t="str">
        <f>IF($K871="", "", SUMIF('Drinks List'!DL$11:DL$1010, $K871, 'Drinks List'!DK$11:DK$1010))</f>
        <v/>
      </c>
      <c r="AH871" s="21"/>
      <c r="AI871" s="59" t="str">
        <f>IF($K871="", "", SUMIF('Drinks List'!DN$11:DN$1010, $K871, 'Drinks List'!DM$11:DM$1010))</f>
        <v/>
      </c>
      <c r="AJ871" s="21"/>
      <c r="AK871" s="59" t="str">
        <f>IF($K871="", "", SUMIF('Drinks List'!DP$11:DP$1010, $K871, 'Drinks List'!DO$11:DO$1010))</f>
        <v/>
      </c>
      <c r="AL871" s="21"/>
      <c r="AM871" s="59" t="str">
        <f>IF($K871="", "", SUMIF('Drinks List'!DR$11:DR$1010, $K871, 'Drinks List'!DQ$11:DQ$1010))</f>
        <v/>
      </c>
      <c r="AN871" s="21"/>
      <c r="AO871" s="59" t="str">
        <f>IF($K871="", "", SUMIF('Drinks List'!DT$11:DT$1010, $K871, 'Drinks List'!DS$11:DS$1010))</f>
        <v/>
      </c>
      <c r="AP871" s="21"/>
      <c r="AQ871" s="59" t="str">
        <f>IF($K871="", "", SUMIF('Drinks List'!DV$11:DV$1010, $K871, 'Drinks List'!DU$11:DU$1010))</f>
        <v/>
      </c>
      <c r="AR871" s="21"/>
      <c r="AS871" s="59" t="str">
        <f>IF($K871="", "", SUMIF('Drinks List'!DX$11:DX$1010, $K871, 'Drinks List'!DW$11:DW$1010))</f>
        <v/>
      </c>
      <c r="AT871" s="21"/>
      <c r="AU871" s="59" t="str">
        <f>IF($K871="", "", SUMIF('Drinks List'!DZ$11:DZ$1010, $K871, 'Drinks List'!DY$11:DY$1010))</f>
        <v/>
      </c>
      <c r="AV871" s="21"/>
      <c r="AW871" s="59" t="str">
        <f>IF($K871="", "", SUMIF('Drinks List'!EB$11:EB$1010, $K871, 'Drinks List'!EA$11:EA$1010))</f>
        <v/>
      </c>
      <c r="AX871" s="21"/>
      <c r="AY871" s="59" t="str">
        <f>IF($K871="", "", SUMIF('Drinks List'!ED$11:ED$1010, $K871, 'Drinks List'!EC$11:EC$1010))</f>
        <v/>
      </c>
      <c r="AZ871" s="21"/>
      <c r="BA871" s="59" t="str">
        <f>IF($K871="", "", SUMIF('Drinks List'!EF$11:EF$1010, $K871, 'Drinks List'!EE$11:EE$1010))</f>
        <v/>
      </c>
      <c r="BB871" s="21"/>
      <c r="BC871" s="59" t="str">
        <f>IF($K871="", "", SUMIF('Drinks List'!EH$11:EH$1010, $K871, 'Drinks List'!EG$11:EG$1010))</f>
        <v/>
      </c>
      <c r="BD871" s="21"/>
      <c r="BE871" s="59" t="str">
        <f>IF($K871="", "", SUMIF('Drinks List'!EJ$11:EJ$1010, $K871, 'Drinks List'!EI$11:EI$1010))</f>
        <v/>
      </c>
      <c r="BF871" s="21"/>
      <c r="BG871" s="59" t="str">
        <f>IF($K871="", "", SUMIF('Drinks List'!EL$11:EL$1010, $K871, 'Drinks List'!EK$11:EK$1010))</f>
        <v/>
      </c>
      <c r="BH871" s="21"/>
      <c r="BI871" s="59" t="str">
        <f>IF($K871="", "", SUMIF('Drinks List'!EN$11:EN$1010, $K871, 'Drinks List'!EM$11:EM$1010))</f>
        <v/>
      </c>
      <c r="BJ871" s="21"/>
      <c r="BK871" s="59" t="str">
        <f>IF($K871="", "", SUMIF('Drinks List'!EP$11:EP$1010, $K871, 'Drinks List'!EO$11:EO$1010))</f>
        <v/>
      </c>
      <c r="BL871" s="21"/>
      <c r="BM871" s="59" t="str">
        <f>IF($K871="", "", SUMIF('Drinks List'!ER$11:ER$1010, $K871, 'Drinks List'!EQ$11:EQ$1010))</f>
        <v/>
      </c>
      <c r="BN871" s="21"/>
      <c r="BO871" s="65" t="str">
        <f>IF($K871="", "", SUMIF('Drinks List'!ET$11:ET$1010, $K871, 'Drinks List'!ES$11:ES$1010))</f>
        <v/>
      </c>
      <c r="BQ871" s="120" t="str">
        <f t="shared" si="273"/>
        <v/>
      </c>
      <c r="BR871" s="62" t="str">
        <f t="shared" si="274"/>
        <v/>
      </c>
      <c r="BS871" s="76" t="str">
        <f>IF(BQ871="", "", COUNTIF(BQ$11:BQ$1010, "&gt;"&amp;BQ871)+1+COUNTIF(BQ$11:BQ871, BQ871)-1)</f>
        <v/>
      </c>
      <c r="BT871" s="76" t="str">
        <f>IF(BR871="", "", COUNTIF(BR$11:BR$1010, "&lt;"&amp;BR871)+1+COUNTIF(BR$11:BR871, BR871)-1)</f>
        <v/>
      </c>
      <c r="BV871" s="76" t="str">
        <f t="shared" si="275"/>
        <v/>
      </c>
      <c r="BW871" s="124" t="str">
        <f t="shared" si="276"/>
        <v/>
      </c>
      <c r="BX871" s="115" t="str">
        <f t="shared" si="277"/>
        <v/>
      </c>
      <c r="BY871" s="125" t="str">
        <f t="shared" si="278"/>
        <v/>
      </c>
      <c r="CA871" s="106" t="str">
        <f t="shared" si="279"/>
        <v/>
      </c>
      <c r="CB871" s="22" t="str">
        <f t="shared" si="280"/>
        <v/>
      </c>
      <c r="CD871" s="76" t="str">
        <f>IF($J871="", "", IF($BV871=0, "", COUNTIF($J$11:$J$1010, "&lt;"&amp;$J871)+1+COUNTIF($J$11:$J871, $J871)-1))</f>
        <v/>
      </c>
    </row>
    <row r="872" spans="1:82" x14ac:dyDescent="0.25">
      <c r="A872" s="31"/>
      <c r="B872" s="19" t="str">
        <f t="shared" si="261"/>
        <v/>
      </c>
      <c r="C872" s="20" t="str">
        <f t="shared" si="262"/>
        <v/>
      </c>
      <c r="D872" s="29" t="str">
        <f t="shared" si="263"/>
        <v/>
      </c>
      <c r="E872" s="22" t="str">
        <f t="shared" si="264"/>
        <v/>
      </c>
      <c r="F872" s="31"/>
      <c r="G872" s="301"/>
      <c r="H872" s="302"/>
      <c r="I872" s="303"/>
      <c r="J872" s="304"/>
      <c r="K872" s="283"/>
      <c r="L872" s="305"/>
      <c r="M872" s="285"/>
      <c r="N872" s="287"/>
      <c r="O872" s="31"/>
      <c r="P872" s="19" t="str">
        <f t="shared" si="265"/>
        <v/>
      </c>
      <c r="Q872" s="20" t="str">
        <f t="shared" si="266"/>
        <v/>
      </c>
      <c r="R872" s="29" t="str">
        <f t="shared" si="267"/>
        <v/>
      </c>
      <c r="S872" s="22" t="str">
        <f t="shared" si="268"/>
        <v/>
      </c>
      <c r="T872" s="31"/>
      <c r="U872" s="69" t="str">
        <f t="shared" si="269"/>
        <v/>
      </c>
      <c r="V872" s="31"/>
      <c r="X872" s="76" t="str">
        <f t="shared" si="270"/>
        <v/>
      </c>
      <c r="Z872" s="76" t="str">
        <f t="shared" si="271"/>
        <v/>
      </c>
      <c r="AA872" s="76" t="str">
        <f t="shared" si="272"/>
        <v/>
      </c>
      <c r="AC872" s="19" t="str">
        <f>IF($K872="", "", SUMIF('Drinks List'!DH$11:DH$1010, $K872, 'Drinks List'!DG$11:DG$1010))</f>
        <v/>
      </c>
      <c r="AD872" s="21"/>
      <c r="AE872" s="59" t="str">
        <f>IF($K872="", "", SUMIF('Drinks List'!DJ$11:DJ$1010, $K872, 'Drinks List'!DI$11:DI$1010))</f>
        <v/>
      </c>
      <c r="AF872" s="21"/>
      <c r="AG872" s="59" t="str">
        <f>IF($K872="", "", SUMIF('Drinks List'!DL$11:DL$1010, $K872, 'Drinks List'!DK$11:DK$1010))</f>
        <v/>
      </c>
      <c r="AH872" s="21"/>
      <c r="AI872" s="59" t="str">
        <f>IF($K872="", "", SUMIF('Drinks List'!DN$11:DN$1010, $K872, 'Drinks List'!DM$11:DM$1010))</f>
        <v/>
      </c>
      <c r="AJ872" s="21"/>
      <c r="AK872" s="59" t="str">
        <f>IF($K872="", "", SUMIF('Drinks List'!DP$11:DP$1010, $K872, 'Drinks List'!DO$11:DO$1010))</f>
        <v/>
      </c>
      <c r="AL872" s="21"/>
      <c r="AM872" s="59" t="str">
        <f>IF($K872="", "", SUMIF('Drinks List'!DR$11:DR$1010, $K872, 'Drinks List'!DQ$11:DQ$1010))</f>
        <v/>
      </c>
      <c r="AN872" s="21"/>
      <c r="AO872" s="59" t="str">
        <f>IF($K872="", "", SUMIF('Drinks List'!DT$11:DT$1010, $K872, 'Drinks List'!DS$11:DS$1010))</f>
        <v/>
      </c>
      <c r="AP872" s="21"/>
      <c r="AQ872" s="59" t="str">
        <f>IF($K872="", "", SUMIF('Drinks List'!DV$11:DV$1010, $K872, 'Drinks List'!DU$11:DU$1010))</f>
        <v/>
      </c>
      <c r="AR872" s="21"/>
      <c r="AS872" s="59" t="str">
        <f>IF($K872="", "", SUMIF('Drinks List'!DX$11:DX$1010, $K872, 'Drinks List'!DW$11:DW$1010))</f>
        <v/>
      </c>
      <c r="AT872" s="21"/>
      <c r="AU872" s="59" t="str">
        <f>IF($K872="", "", SUMIF('Drinks List'!DZ$11:DZ$1010, $K872, 'Drinks List'!DY$11:DY$1010))</f>
        <v/>
      </c>
      <c r="AV872" s="21"/>
      <c r="AW872" s="59" t="str">
        <f>IF($K872="", "", SUMIF('Drinks List'!EB$11:EB$1010, $K872, 'Drinks List'!EA$11:EA$1010))</f>
        <v/>
      </c>
      <c r="AX872" s="21"/>
      <c r="AY872" s="59" t="str">
        <f>IF($K872="", "", SUMIF('Drinks List'!ED$11:ED$1010, $K872, 'Drinks List'!EC$11:EC$1010))</f>
        <v/>
      </c>
      <c r="AZ872" s="21"/>
      <c r="BA872" s="59" t="str">
        <f>IF($K872="", "", SUMIF('Drinks List'!EF$11:EF$1010, $K872, 'Drinks List'!EE$11:EE$1010))</f>
        <v/>
      </c>
      <c r="BB872" s="21"/>
      <c r="BC872" s="59" t="str">
        <f>IF($K872="", "", SUMIF('Drinks List'!EH$11:EH$1010, $K872, 'Drinks List'!EG$11:EG$1010))</f>
        <v/>
      </c>
      <c r="BD872" s="21"/>
      <c r="BE872" s="59" t="str">
        <f>IF($K872="", "", SUMIF('Drinks List'!EJ$11:EJ$1010, $K872, 'Drinks List'!EI$11:EI$1010))</f>
        <v/>
      </c>
      <c r="BF872" s="21"/>
      <c r="BG872" s="59" t="str">
        <f>IF($K872="", "", SUMIF('Drinks List'!EL$11:EL$1010, $K872, 'Drinks List'!EK$11:EK$1010))</f>
        <v/>
      </c>
      <c r="BH872" s="21"/>
      <c r="BI872" s="59" t="str">
        <f>IF($K872="", "", SUMIF('Drinks List'!EN$11:EN$1010, $K872, 'Drinks List'!EM$11:EM$1010))</f>
        <v/>
      </c>
      <c r="BJ872" s="21"/>
      <c r="BK872" s="59" t="str">
        <f>IF($K872="", "", SUMIF('Drinks List'!EP$11:EP$1010, $K872, 'Drinks List'!EO$11:EO$1010))</f>
        <v/>
      </c>
      <c r="BL872" s="21"/>
      <c r="BM872" s="59" t="str">
        <f>IF($K872="", "", SUMIF('Drinks List'!ER$11:ER$1010, $K872, 'Drinks List'!EQ$11:EQ$1010))</f>
        <v/>
      </c>
      <c r="BN872" s="21"/>
      <c r="BO872" s="65" t="str">
        <f>IF($K872="", "", SUMIF('Drinks List'!ET$11:ET$1010, $K872, 'Drinks List'!ES$11:ES$1010))</f>
        <v/>
      </c>
      <c r="BQ872" s="120" t="str">
        <f t="shared" si="273"/>
        <v/>
      </c>
      <c r="BR872" s="62" t="str">
        <f t="shared" si="274"/>
        <v/>
      </c>
      <c r="BS872" s="76" t="str">
        <f>IF(BQ872="", "", COUNTIF(BQ$11:BQ$1010, "&gt;"&amp;BQ872)+1+COUNTIF(BQ$11:BQ872, BQ872)-1)</f>
        <v/>
      </c>
      <c r="BT872" s="76" t="str">
        <f>IF(BR872="", "", COUNTIF(BR$11:BR$1010, "&lt;"&amp;BR872)+1+COUNTIF(BR$11:BR872, BR872)-1)</f>
        <v/>
      </c>
      <c r="BV872" s="76" t="str">
        <f t="shared" si="275"/>
        <v/>
      </c>
      <c r="BW872" s="124" t="str">
        <f t="shared" si="276"/>
        <v/>
      </c>
      <c r="BX872" s="115" t="str">
        <f t="shared" si="277"/>
        <v/>
      </c>
      <c r="BY872" s="125" t="str">
        <f t="shared" si="278"/>
        <v/>
      </c>
      <c r="CA872" s="106" t="str">
        <f t="shared" si="279"/>
        <v/>
      </c>
      <c r="CB872" s="22" t="str">
        <f t="shared" si="280"/>
        <v/>
      </c>
      <c r="CD872" s="76" t="str">
        <f>IF($J872="", "", IF($BV872=0, "", COUNTIF($J$11:$J$1010, "&lt;"&amp;$J872)+1+COUNTIF($J$11:$J872, $J872)-1))</f>
        <v/>
      </c>
    </row>
    <row r="873" spans="1:82" x14ac:dyDescent="0.25">
      <c r="A873" s="31"/>
      <c r="B873" s="19" t="str">
        <f t="shared" si="261"/>
        <v/>
      </c>
      <c r="C873" s="20" t="str">
        <f t="shared" si="262"/>
        <v/>
      </c>
      <c r="D873" s="29" t="str">
        <f t="shared" si="263"/>
        <v/>
      </c>
      <c r="E873" s="22" t="str">
        <f t="shared" si="264"/>
        <v/>
      </c>
      <c r="F873" s="31"/>
      <c r="G873" s="301"/>
      <c r="H873" s="302"/>
      <c r="I873" s="303"/>
      <c r="J873" s="304"/>
      <c r="K873" s="283"/>
      <c r="L873" s="305"/>
      <c r="M873" s="285"/>
      <c r="N873" s="287"/>
      <c r="O873" s="31"/>
      <c r="P873" s="19" t="str">
        <f t="shared" si="265"/>
        <v/>
      </c>
      <c r="Q873" s="20" t="str">
        <f t="shared" si="266"/>
        <v/>
      </c>
      <c r="R873" s="29" t="str">
        <f t="shared" si="267"/>
        <v/>
      </c>
      <c r="S873" s="22" t="str">
        <f t="shared" si="268"/>
        <v/>
      </c>
      <c r="T873" s="31"/>
      <c r="U873" s="69" t="str">
        <f t="shared" si="269"/>
        <v/>
      </c>
      <c r="V873" s="31"/>
      <c r="X873" s="76" t="str">
        <f t="shared" si="270"/>
        <v/>
      </c>
      <c r="Z873" s="76" t="str">
        <f t="shared" si="271"/>
        <v/>
      </c>
      <c r="AA873" s="76" t="str">
        <f t="shared" si="272"/>
        <v/>
      </c>
      <c r="AC873" s="19" t="str">
        <f>IF($K873="", "", SUMIF('Drinks List'!DH$11:DH$1010, $K873, 'Drinks List'!DG$11:DG$1010))</f>
        <v/>
      </c>
      <c r="AD873" s="21"/>
      <c r="AE873" s="59" t="str">
        <f>IF($K873="", "", SUMIF('Drinks List'!DJ$11:DJ$1010, $K873, 'Drinks List'!DI$11:DI$1010))</f>
        <v/>
      </c>
      <c r="AF873" s="21"/>
      <c r="AG873" s="59" t="str">
        <f>IF($K873="", "", SUMIF('Drinks List'!DL$11:DL$1010, $K873, 'Drinks List'!DK$11:DK$1010))</f>
        <v/>
      </c>
      <c r="AH873" s="21"/>
      <c r="AI873" s="59" t="str">
        <f>IF($K873="", "", SUMIF('Drinks List'!DN$11:DN$1010, $K873, 'Drinks List'!DM$11:DM$1010))</f>
        <v/>
      </c>
      <c r="AJ873" s="21"/>
      <c r="AK873" s="59" t="str">
        <f>IF($K873="", "", SUMIF('Drinks List'!DP$11:DP$1010, $K873, 'Drinks List'!DO$11:DO$1010))</f>
        <v/>
      </c>
      <c r="AL873" s="21"/>
      <c r="AM873" s="59" t="str">
        <f>IF($K873="", "", SUMIF('Drinks List'!DR$11:DR$1010, $K873, 'Drinks List'!DQ$11:DQ$1010))</f>
        <v/>
      </c>
      <c r="AN873" s="21"/>
      <c r="AO873" s="59" t="str">
        <f>IF($K873="", "", SUMIF('Drinks List'!DT$11:DT$1010, $K873, 'Drinks List'!DS$11:DS$1010))</f>
        <v/>
      </c>
      <c r="AP873" s="21"/>
      <c r="AQ873" s="59" t="str">
        <f>IF($K873="", "", SUMIF('Drinks List'!DV$11:DV$1010, $K873, 'Drinks List'!DU$11:DU$1010))</f>
        <v/>
      </c>
      <c r="AR873" s="21"/>
      <c r="AS873" s="59" t="str">
        <f>IF($K873="", "", SUMIF('Drinks List'!DX$11:DX$1010, $K873, 'Drinks List'!DW$11:DW$1010))</f>
        <v/>
      </c>
      <c r="AT873" s="21"/>
      <c r="AU873" s="59" t="str">
        <f>IF($K873="", "", SUMIF('Drinks List'!DZ$11:DZ$1010, $K873, 'Drinks List'!DY$11:DY$1010))</f>
        <v/>
      </c>
      <c r="AV873" s="21"/>
      <c r="AW873" s="59" t="str">
        <f>IF($K873="", "", SUMIF('Drinks List'!EB$11:EB$1010, $K873, 'Drinks List'!EA$11:EA$1010))</f>
        <v/>
      </c>
      <c r="AX873" s="21"/>
      <c r="AY873" s="59" t="str">
        <f>IF($K873="", "", SUMIF('Drinks List'!ED$11:ED$1010, $K873, 'Drinks List'!EC$11:EC$1010))</f>
        <v/>
      </c>
      <c r="AZ873" s="21"/>
      <c r="BA873" s="59" t="str">
        <f>IF($K873="", "", SUMIF('Drinks List'!EF$11:EF$1010, $K873, 'Drinks List'!EE$11:EE$1010))</f>
        <v/>
      </c>
      <c r="BB873" s="21"/>
      <c r="BC873" s="59" t="str">
        <f>IF($K873="", "", SUMIF('Drinks List'!EH$11:EH$1010, $K873, 'Drinks List'!EG$11:EG$1010))</f>
        <v/>
      </c>
      <c r="BD873" s="21"/>
      <c r="BE873" s="59" t="str">
        <f>IF($K873="", "", SUMIF('Drinks List'!EJ$11:EJ$1010, $K873, 'Drinks List'!EI$11:EI$1010))</f>
        <v/>
      </c>
      <c r="BF873" s="21"/>
      <c r="BG873" s="59" t="str">
        <f>IF($K873="", "", SUMIF('Drinks List'!EL$11:EL$1010, $K873, 'Drinks List'!EK$11:EK$1010))</f>
        <v/>
      </c>
      <c r="BH873" s="21"/>
      <c r="BI873" s="59" t="str">
        <f>IF($K873="", "", SUMIF('Drinks List'!EN$11:EN$1010, $K873, 'Drinks List'!EM$11:EM$1010))</f>
        <v/>
      </c>
      <c r="BJ873" s="21"/>
      <c r="BK873" s="59" t="str">
        <f>IF($K873="", "", SUMIF('Drinks List'!EP$11:EP$1010, $K873, 'Drinks List'!EO$11:EO$1010))</f>
        <v/>
      </c>
      <c r="BL873" s="21"/>
      <c r="BM873" s="59" t="str">
        <f>IF($K873="", "", SUMIF('Drinks List'!ER$11:ER$1010, $K873, 'Drinks List'!EQ$11:EQ$1010))</f>
        <v/>
      </c>
      <c r="BN873" s="21"/>
      <c r="BO873" s="65" t="str">
        <f>IF($K873="", "", SUMIF('Drinks List'!ET$11:ET$1010, $K873, 'Drinks List'!ES$11:ES$1010))</f>
        <v/>
      </c>
      <c r="BQ873" s="120" t="str">
        <f t="shared" si="273"/>
        <v/>
      </c>
      <c r="BR873" s="62" t="str">
        <f t="shared" si="274"/>
        <v/>
      </c>
      <c r="BS873" s="76" t="str">
        <f>IF(BQ873="", "", COUNTIF(BQ$11:BQ$1010, "&gt;"&amp;BQ873)+1+COUNTIF(BQ$11:BQ873, BQ873)-1)</f>
        <v/>
      </c>
      <c r="BT873" s="76" t="str">
        <f>IF(BR873="", "", COUNTIF(BR$11:BR$1010, "&lt;"&amp;BR873)+1+COUNTIF(BR$11:BR873, BR873)-1)</f>
        <v/>
      </c>
      <c r="BV873" s="76" t="str">
        <f t="shared" si="275"/>
        <v/>
      </c>
      <c r="BW873" s="124" t="str">
        <f t="shared" si="276"/>
        <v/>
      </c>
      <c r="BX873" s="115" t="str">
        <f t="shared" si="277"/>
        <v/>
      </c>
      <c r="BY873" s="125" t="str">
        <f t="shared" si="278"/>
        <v/>
      </c>
      <c r="CA873" s="106" t="str">
        <f t="shared" si="279"/>
        <v/>
      </c>
      <c r="CB873" s="22" t="str">
        <f t="shared" si="280"/>
        <v/>
      </c>
      <c r="CD873" s="76" t="str">
        <f>IF($J873="", "", IF($BV873=0, "", COUNTIF($J$11:$J$1010, "&lt;"&amp;$J873)+1+COUNTIF($J$11:$J873, $J873)-1))</f>
        <v/>
      </c>
    </row>
    <row r="874" spans="1:82" x14ac:dyDescent="0.25">
      <c r="A874" s="31"/>
      <c r="B874" s="19" t="str">
        <f t="shared" si="261"/>
        <v/>
      </c>
      <c r="C874" s="20" t="str">
        <f t="shared" si="262"/>
        <v/>
      </c>
      <c r="D874" s="29" t="str">
        <f t="shared" si="263"/>
        <v/>
      </c>
      <c r="E874" s="22" t="str">
        <f t="shared" si="264"/>
        <v/>
      </c>
      <c r="F874" s="31"/>
      <c r="G874" s="301"/>
      <c r="H874" s="302"/>
      <c r="I874" s="303"/>
      <c r="J874" s="304"/>
      <c r="K874" s="283"/>
      <c r="L874" s="305"/>
      <c r="M874" s="285"/>
      <c r="N874" s="287"/>
      <c r="O874" s="31"/>
      <c r="P874" s="19" t="str">
        <f t="shared" si="265"/>
        <v/>
      </c>
      <c r="Q874" s="20" t="str">
        <f t="shared" si="266"/>
        <v/>
      </c>
      <c r="R874" s="29" t="str">
        <f t="shared" si="267"/>
        <v/>
      </c>
      <c r="S874" s="22" t="str">
        <f t="shared" si="268"/>
        <v/>
      </c>
      <c r="T874" s="31"/>
      <c r="U874" s="69" t="str">
        <f t="shared" si="269"/>
        <v/>
      </c>
      <c r="V874" s="31"/>
      <c r="X874" s="76" t="str">
        <f t="shared" si="270"/>
        <v/>
      </c>
      <c r="Z874" s="76" t="str">
        <f t="shared" si="271"/>
        <v/>
      </c>
      <c r="AA874" s="76" t="str">
        <f t="shared" si="272"/>
        <v/>
      </c>
      <c r="AC874" s="19" t="str">
        <f>IF($K874="", "", SUMIF('Drinks List'!DH$11:DH$1010, $K874, 'Drinks List'!DG$11:DG$1010))</f>
        <v/>
      </c>
      <c r="AD874" s="21"/>
      <c r="AE874" s="59" t="str">
        <f>IF($K874="", "", SUMIF('Drinks List'!DJ$11:DJ$1010, $K874, 'Drinks List'!DI$11:DI$1010))</f>
        <v/>
      </c>
      <c r="AF874" s="21"/>
      <c r="AG874" s="59" t="str">
        <f>IF($K874="", "", SUMIF('Drinks List'!DL$11:DL$1010, $K874, 'Drinks List'!DK$11:DK$1010))</f>
        <v/>
      </c>
      <c r="AH874" s="21"/>
      <c r="AI874" s="59" t="str">
        <f>IF($K874="", "", SUMIF('Drinks List'!DN$11:DN$1010, $K874, 'Drinks List'!DM$11:DM$1010))</f>
        <v/>
      </c>
      <c r="AJ874" s="21"/>
      <c r="AK874" s="59" t="str">
        <f>IF($K874="", "", SUMIF('Drinks List'!DP$11:DP$1010, $K874, 'Drinks List'!DO$11:DO$1010))</f>
        <v/>
      </c>
      <c r="AL874" s="21"/>
      <c r="AM874" s="59" t="str">
        <f>IF($K874="", "", SUMIF('Drinks List'!DR$11:DR$1010, $K874, 'Drinks List'!DQ$11:DQ$1010))</f>
        <v/>
      </c>
      <c r="AN874" s="21"/>
      <c r="AO874" s="59" t="str">
        <f>IF($K874="", "", SUMIF('Drinks List'!DT$11:DT$1010, $K874, 'Drinks List'!DS$11:DS$1010))</f>
        <v/>
      </c>
      <c r="AP874" s="21"/>
      <c r="AQ874" s="59" t="str">
        <f>IF($K874="", "", SUMIF('Drinks List'!DV$11:DV$1010, $K874, 'Drinks List'!DU$11:DU$1010))</f>
        <v/>
      </c>
      <c r="AR874" s="21"/>
      <c r="AS874" s="59" t="str">
        <f>IF($K874="", "", SUMIF('Drinks List'!DX$11:DX$1010, $K874, 'Drinks List'!DW$11:DW$1010))</f>
        <v/>
      </c>
      <c r="AT874" s="21"/>
      <c r="AU874" s="59" t="str">
        <f>IF($K874="", "", SUMIF('Drinks List'!DZ$11:DZ$1010, $K874, 'Drinks List'!DY$11:DY$1010))</f>
        <v/>
      </c>
      <c r="AV874" s="21"/>
      <c r="AW874" s="59" t="str">
        <f>IF($K874="", "", SUMIF('Drinks List'!EB$11:EB$1010, $K874, 'Drinks List'!EA$11:EA$1010))</f>
        <v/>
      </c>
      <c r="AX874" s="21"/>
      <c r="AY874" s="59" t="str">
        <f>IF($K874="", "", SUMIF('Drinks List'!ED$11:ED$1010, $K874, 'Drinks List'!EC$11:EC$1010))</f>
        <v/>
      </c>
      <c r="AZ874" s="21"/>
      <c r="BA874" s="59" t="str">
        <f>IF($K874="", "", SUMIF('Drinks List'!EF$11:EF$1010, $K874, 'Drinks List'!EE$11:EE$1010))</f>
        <v/>
      </c>
      <c r="BB874" s="21"/>
      <c r="BC874" s="59" t="str">
        <f>IF($K874="", "", SUMIF('Drinks List'!EH$11:EH$1010, $K874, 'Drinks List'!EG$11:EG$1010))</f>
        <v/>
      </c>
      <c r="BD874" s="21"/>
      <c r="BE874" s="59" t="str">
        <f>IF($K874="", "", SUMIF('Drinks List'!EJ$11:EJ$1010, $K874, 'Drinks List'!EI$11:EI$1010))</f>
        <v/>
      </c>
      <c r="BF874" s="21"/>
      <c r="BG874" s="59" t="str">
        <f>IF($K874="", "", SUMIF('Drinks List'!EL$11:EL$1010, $K874, 'Drinks List'!EK$11:EK$1010))</f>
        <v/>
      </c>
      <c r="BH874" s="21"/>
      <c r="BI874" s="59" t="str">
        <f>IF($K874="", "", SUMIF('Drinks List'!EN$11:EN$1010, $K874, 'Drinks List'!EM$11:EM$1010))</f>
        <v/>
      </c>
      <c r="BJ874" s="21"/>
      <c r="BK874" s="59" t="str">
        <f>IF($K874="", "", SUMIF('Drinks List'!EP$11:EP$1010, $K874, 'Drinks List'!EO$11:EO$1010))</f>
        <v/>
      </c>
      <c r="BL874" s="21"/>
      <c r="BM874" s="59" t="str">
        <f>IF($K874="", "", SUMIF('Drinks List'!ER$11:ER$1010, $K874, 'Drinks List'!EQ$11:EQ$1010))</f>
        <v/>
      </c>
      <c r="BN874" s="21"/>
      <c r="BO874" s="65" t="str">
        <f>IF($K874="", "", SUMIF('Drinks List'!ET$11:ET$1010, $K874, 'Drinks List'!ES$11:ES$1010))</f>
        <v/>
      </c>
      <c r="BQ874" s="120" t="str">
        <f t="shared" si="273"/>
        <v/>
      </c>
      <c r="BR874" s="62" t="str">
        <f t="shared" si="274"/>
        <v/>
      </c>
      <c r="BS874" s="76" t="str">
        <f>IF(BQ874="", "", COUNTIF(BQ$11:BQ$1010, "&gt;"&amp;BQ874)+1+COUNTIF(BQ$11:BQ874, BQ874)-1)</f>
        <v/>
      </c>
      <c r="BT874" s="76" t="str">
        <f>IF(BR874="", "", COUNTIF(BR$11:BR$1010, "&lt;"&amp;BR874)+1+COUNTIF(BR$11:BR874, BR874)-1)</f>
        <v/>
      </c>
      <c r="BV874" s="76" t="str">
        <f t="shared" si="275"/>
        <v/>
      </c>
      <c r="BW874" s="124" t="str">
        <f t="shared" si="276"/>
        <v/>
      </c>
      <c r="BX874" s="115" t="str">
        <f t="shared" si="277"/>
        <v/>
      </c>
      <c r="BY874" s="125" t="str">
        <f t="shared" si="278"/>
        <v/>
      </c>
      <c r="CA874" s="106" t="str">
        <f t="shared" si="279"/>
        <v/>
      </c>
      <c r="CB874" s="22" t="str">
        <f t="shared" si="280"/>
        <v/>
      </c>
      <c r="CD874" s="76" t="str">
        <f>IF($J874="", "", IF($BV874=0, "", COUNTIF($J$11:$J$1010, "&lt;"&amp;$J874)+1+COUNTIF($J$11:$J874, $J874)-1))</f>
        <v/>
      </c>
    </row>
    <row r="875" spans="1:82" x14ac:dyDescent="0.25">
      <c r="A875" s="31"/>
      <c r="B875" s="19" t="str">
        <f t="shared" si="261"/>
        <v/>
      </c>
      <c r="C875" s="20" t="str">
        <f t="shared" si="262"/>
        <v/>
      </c>
      <c r="D875" s="29" t="str">
        <f t="shared" si="263"/>
        <v/>
      </c>
      <c r="E875" s="22" t="str">
        <f t="shared" si="264"/>
        <v/>
      </c>
      <c r="F875" s="31"/>
      <c r="G875" s="301"/>
      <c r="H875" s="302"/>
      <c r="I875" s="303"/>
      <c r="J875" s="304"/>
      <c r="K875" s="283"/>
      <c r="L875" s="305"/>
      <c r="M875" s="285"/>
      <c r="N875" s="287"/>
      <c r="O875" s="31"/>
      <c r="P875" s="19" t="str">
        <f t="shared" si="265"/>
        <v/>
      </c>
      <c r="Q875" s="20" t="str">
        <f t="shared" si="266"/>
        <v/>
      </c>
      <c r="R875" s="29" t="str">
        <f t="shared" si="267"/>
        <v/>
      </c>
      <c r="S875" s="22" t="str">
        <f t="shared" si="268"/>
        <v/>
      </c>
      <c r="T875" s="31"/>
      <c r="U875" s="69" t="str">
        <f t="shared" si="269"/>
        <v/>
      </c>
      <c r="V875" s="31"/>
      <c r="X875" s="76" t="str">
        <f t="shared" si="270"/>
        <v/>
      </c>
      <c r="Z875" s="76" t="str">
        <f t="shared" si="271"/>
        <v/>
      </c>
      <c r="AA875" s="76" t="str">
        <f t="shared" si="272"/>
        <v/>
      </c>
      <c r="AC875" s="19" t="str">
        <f>IF($K875="", "", SUMIF('Drinks List'!DH$11:DH$1010, $K875, 'Drinks List'!DG$11:DG$1010))</f>
        <v/>
      </c>
      <c r="AD875" s="21"/>
      <c r="AE875" s="59" t="str">
        <f>IF($K875="", "", SUMIF('Drinks List'!DJ$11:DJ$1010, $K875, 'Drinks List'!DI$11:DI$1010))</f>
        <v/>
      </c>
      <c r="AF875" s="21"/>
      <c r="AG875" s="59" t="str">
        <f>IF($K875="", "", SUMIF('Drinks List'!DL$11:DL$1010, $K875, 'Drinks List'!DK$11:DK$1010))</f>
        <v/>
      </c>
      <c r="AH875" s="21"/>
      <c r="AI875" s="59" t="str">
        <f>IF($K875="", "", SUMIF('Drinks List'!DN$11:DN$1010, $K875, 'Drinks List'!DM$11:DM$1010))</f>
        <v/>
      </c>
      <c r="AJ875" s="21"/>
      <c r="AK875" s="59" t="str">
        <f>IF($K875="", "", SUMIF('Drinks List'!DP$11:DP$1010, $K875, 'Drinks List'!DO$11:DO$1010))</f>
        <v/>
      </c>
      <c r="AL875" s="21"/>
      <c r="AM875" s="59" t="str">
        <f>IF($K875="", "", SUMIF('Drinks List'!DR$11:DR$1010, $K875, 'Drinks List'!DQ$11:DQ$1010))</f>
        <v/>
      </c>
      <c r="AN875" s="21"/>
      <c r="AO875" s="59" t="str">
        <f>IF($K875="", "", SUMIF('Drinks List'!DT$11:DT$1010, $K875, 'Drinks List'!DS$11:DS$1010))</f>
        <v/>
      </c>
      <c r="AP875" s="21"/>
      <c r="AQ875" s="59" t="str">
        <f>IF($K875="", "", SUMIF('Drinks List'!DV$11:DV$1010, $K875, 'Drinks List'!DU$11:DU$1010))</f>
        <v/>
      </c>
      <c r="AR875" s="21"/>
      <c r="AS875" s="59" t="str">
        <f>IF($K875="", "", SUMIF('Drinks List'!DX$11:DX$1010, $K875, 'Drinks List'!DW$11:DW$1010))</f>
        <v/>
      </c>
      <c r="AT875" s="21"/>
      <c r="AU875" s="59" t="str">
        <f>IF($K875="", "", SUMIF('Drinks List'!DZ$11:DZ$1010, $K875, 'Drinks List'!DY$11:DY$1010))</f>
        <v/>
      </c>
      <c r="AV875" s="21"/>
      <c r="AW875" s="59" t="str">
        <f>IF($K875="", "", SUMIF('Drinks List'!EB$11:EB$1010, $K875, 'Drinks List'!EA$11:EA$1010))</f>
        <v/>
      </c>
      <c r="AX875" s="21"/>
      <c r="AY875" s="59" t="str">
        <f>IF($K875="", "", SUMIF('Drinks List'!ED$11:ED$1010, $K875, 'Drinks List'!EC$11:EC$1010))</f>
        <v/>
      </c>
      <c r="AZ875" s="21"/>
      <c r="BA875" s="59" t="str">
        <f>IF($K875="", "", SUMIF('Drinks List'!EF$11:EF$1010, $K875, 'Drinks List'!EE$11:EE$1010))</f>
        <v/>
      </c>
      <c r="BB875" s="21"/>
      <c r="BC875" s="59" t="str">
        <f>IF($K875="", "", SUMIF('Drinks List'!EH$11:EH$1010, $K875, 'Drinks List'!EG$11:EG$1010))</f>
        <v/>
      </c>
      <c r="BD875" s="21"/>
      <c r="BE875" s="59" t="str">
        <f>IF($K875="", "", SUMIF('Drinks List'!EJ$11:EJ$1010, $K875, 'Drinks List'!EI$11:EI$1010))</f>
        <v/>
      </c>
      <c r="BF875" s="21"/>
      <c r="BG875" s="59" t="str">
        <f>IF($K875="", "", SUMIF('Drinks List'!EL$11:EL$1010, $K875, 'Drinks List'!EK$11:EK$1010))</f>
        <v/>
      </c>
      <c r="BH875" s="21"/>
      <c r="BI875" s="59" t="str">
        <f>IF($K875="", "", SUMIF('Drinks List'!EN$11:EN$1010, $K875, 'Drinks List'!EM$11:EM$1010))</f>
        <v/>
      </c>
      <c r="BJ875" s="21"/>
      <c r="BK875" s="59" t="str">
        <f>IF($K875="", "", SUMIF('Drinks List'!EP$11:EP$1010, $K875, 'Drinks List'!EO$11:EO$1010))</f>
        <v/>
      </c>
      <c r="BL875" s="21"/>
      <c r="BM875" s="59" t="str">
        <f>IF($K875="", "", SUMIF('Drinks List'!ER$11:ER$1010, $K875, 'Drinks List'!EQ$11:EQ$1010))</f>
        <v/>
      </c>
      <c r="BN875" s="21"/>
      <c r="BO875" s="65" t="str">
        <f>IF($K875="", "", SUMIF('Drinks List'!ET$11:ET$1010, $K875, 'Drinks List'!ES$11:ES$1010))</f>
        <v/>
      </c>
      <c r="BQ875" s="120" t="str">
        <f t="shared" si="273"/>
        <v/>
      </c>
      <c r="BR875" s="62" t="str">
        <f t="shared" si="274"/>
        <v/>
      </c>
      <c r="BS875" s="76" t="str">
        <f>IF(BQ875="", "", COUNTIF(BQ$11:BQ$1010, "&gt;"&amp;BQ875)+1+COUNTIF(BQ$11:BQ875, BQ875)-1)</f>
        <v/>
      </c>
      <c r="BT875" s="76" t="str">
        <f>IF(BR875="", "", COUNTIF(BR$11:BR$1010, "&lt;"&amp;BR875)+1+COUNTIF(BR$11:BR875, BR875)-1)</f>
        <v/>
      </c>
      <c r="BV875" s="76" t="str">
        <f t="shared" si="275"/>
        <v/>
      </c>
      <c r="BW875" s="124" t="str">
        <f t="shared" si="276"/>
        <v/>
      </c>
      <c r="BX875" s="115" t="str">
        <f t="shared" si="277"/>
        <v/>
      </c>
      <c r="BY875" s="125" t="str">
        <f t="shared" si="278"/>
        <v/>
      </c>
      <c r="CA875" s="106" t="str">
        <f t="shared" si="279"/>
        <v/>
      </c>
      <c r="CB875" s="22" t="str">
        <f t="shared" si="280"/>
        <v/>
      </c>
      <c r="CD875" s="76" t="str">
        <f>IF($J875="", "", IF($BV875=0, "", COUNTIF($J$11:$J$1010, "&lt;"&amp;$J875)+1+COUNTIF($J$11:$J875, $J875)-1))</f>
        <v/>
      </c>
    </row>
    <row r="876" spans="1:82" x14ac:dyDescent="0.25">
      <c r="A876" s="31"/>
      <c r="B876" s="19" t="str">
        <f t="shared" si="261"/>
        <v/>
      </c>
      <c r="C876" s="20" t="str">
        <f t="shared" si="262"/>
        <v/>
      </c>
      <c r="D876" s="29" t="str">
        <f t="shared" si="263"/>
        <v/>
      </c>
      <c r="E876" s="22" t="str">
        <f t="shared" si="264"/>
        <v/>
      </c>
      <c r="F876" s="31"/>
      <c r="G876" s="301"/>
      <c r="H876" s="302"/>
      <c r="I876" s="303"/>
      <c r="J876" s="304"/>
      <c r="K876" s="283"/>
      <c r="L876" s="305"/>
      <c r="M876" s="285"/>
      <c r="N876" s="287"/>
      <c r="O876" s="31"/>
      <c r="P876" s="19" t="str">
        <f t="shared" si="265"/>
        <v/>
      </c>
      <c r="Q876" s="20" t="str">
        <f t="shared" si="266"/>
        <v/>
      </c>
      <c r="R876" s="29" t="str">
        <f t="shared" si="267"/>
        <v/>
      </c>
      <c r="S876" s="22" t="str">
        <f t="shared" si="268"/>
        <v/>
      </c>
      <c r="T876" s="31"/>
      <c r="U876" s="69" t="str">
        <f t="shared" si="269"/>
        <v/>
      </c>
      <c r="V876" s="31"/>
      <c r="X876" s="76" t="str">
        <f t="shared" si="270"/>
        <v/>
      </c>
      <c r="Z876" s="76" t="str">
        <f t="shared" si="271"/>
        <v/>
      </c>
      <c r="AA876" s="76" t="str">
        <f t="shared" si="272"/>
        <v/>
      </c>
      <c r="AC876" s="19" t="str">
        <f>IF($K876="", "", SUMIF('Drinks List'!DH$11:DH$1010, $K876, 'Drinks List'!DG$11:DG$1010))</f>
        <v/>
      </c>
      <c r="AD876" s="21"/>
      <c r="AE876" s="59" t="str">
        <f>IF($K876="", "", SUMIF('Drinks List'!DJ$11:DJ$1010, $K876, 'Drinks List'!DI$11:DI$1010))</f>
        <v/>
      </c>
      <c r="AF876" s="21"/>
      <c r="AG876" s="59" t="str">
        <f>IF($K876="", "", SUMIF('Drinks List'!DL$11:DL$1010, $K876, 'Drinks List'!DK$11:DK$1010))</f>
        <v/>
      </c>
      <c r="AH876" s="21"/>
      <c r="AI876" s="59" t="str">
        <f>IF($K876="", "", SUMIF('Drinks List'!DN$11:DN$1010, $K876, 'Drinks List'!DM$11:DM$1010))</f>
        <v/>
      </c>
      <c r="AJ876" s="21"/>
      <c r="AK876" s="59" t="str">
        <f>IF($K876="", "", SUMIF('Drinks List'!DP$11:DP$1010, $K876, 'Drinks List'!DO$11:DO$1010))</f>
        <v/>
      </c>
      <c r="AL876" s="21"/>
      <c r="AM876" s="59" t="str">
        <f>IF($K876="", "", SUMIF('Drinks List'!DR$11:DR$1010, $K876, 'Drinks List'!DQ$11:DQ$1010))</f>
        <v/>
      </c>
      <c r="AN876" s="21"/>
      <c r="AO876" s="59" t="str">
        <f>IF($K876="", "", SUMIF('Drinks List'!DT$11:DT$1010, $K876, 'Drinks List'!DS$11:DS$1010))</f>
        <v/>
      </c>
      <c r="AP876" s="21"/>
      <c r="AQ876" s="59" t="str">
        <f>IF($K876="", "", SUMIF('Drinks List'!DV$11:DV$1010, $K876, 'Drinks List'!DU$11:DU$1010))</f>
        <v/>
      </c>
      <c r="AR876" s="21"/>
      <c r="AS876" s="59" t="str">
        <f>IF($K876="", "", SUMIF('Drinks List'!DX$11:DX$1010, $K876, 'Drinks List'!DW$11:DW$1010))</f>
        <v/>
      </c>
      <c r="AT876" s="21"/>
      <c r="AU876" s="59" t="str">
        <f>IF($K876="", "", SUMIF('Drinks List'!DZ$11:DZ$1010, $K876, 'Drinks List'!DY$11:DY$1010))</f>
        <v/>
      </c>
      <c r="AV876" s="21"/>
      <c r="AW876" s="59" t="str">
        <f>IF($K876="", "", SUMIF('Drinks List'!EB$11:EB$1010, $K876, 'Drinks List'!EA$11:EA$1010))</f>
        <v/>
      </c>
      <c r="AX876" s="21"/>
      <c r="AY876" s="59" t="str">
        <f>IF($K876="", "", SUMIF('Drinks List'!ED$11:ED$1010, $K876, 'Drinks List'!EC$11:EC$1010))</f>
        <v/>
      </c>
      <c r="AZ876" s="21"/>
      <c r="BA876" s="59" t="str">
        <f>IF($K876="", "", SUMIF('Drinks List'!EF$11:EF$1010, $K876, 'Drinks List'!EE$11:EE$1010))</f>
        <v/>
      </c>
      <c r="BB876" s="21"/>
      <c r="BC876" s="59" t="str">
        <f>IF($K876="", "", SUMIF('Drinks List'!EH$11:EH$1010, $K876, 'Drinks List'!EG$11:EG$1010))</f>
        <v/>
      </c>
      <c r="BD876" s="21"/>
      <c r="BE876" s="59" t="str">
        <f>IF($K876="", "", SUMIF('Drinks List'!EJ$11:EJ$1010, $K876, 'Drinks List'!EI$11:EI$1010))</f>
        <v/>
      </c>
      <c r="BF876" s="21"/>
      <c r="BG876" s="59" t="str">
        <f>IF($K876="", "", SUMIF('Drinks List'!EL$11:EL$1010, $K876, 'Drinks List'!EK$11:EK$1010))</f>
        <v/>
      </c>
      <c r="BH876" s="21"/>
      <c r="BI876" s="59" t="str">
        <f>IF($K876="", "", SUMIF('Drinks List'!EN$11:EN$1010, $K876, 'Drinks List'!EM$11:EM$1010))</f>
        <v/>
      </c>
      <c r="BJ876" s="21"/>
      <c r="BK876" s="59" t="str">
        <f>IF($K876="", "", SUMIF('Drinks List'!EP$11:EP$1010, $K876, 'Drinks List'!EO$11:EO$1010))</f>
        <v/>
      </c>
      <c r="BL876" s="21"/>
      <c r="BM876" s="59" t="str">
        <f>IF($K876="", "", SUMIF('Drinks List'!ER$11:ER$1010, $K876, 'Drinks List'!EQ$11:EQ$1010))</f>
        <v/>
      </c>
      <c r="BN876" s="21"/>
      <c r="BO876" s="65" t="str">
        <f>IF($K876="", "", SUMIF('Drinks List'!ET$11:ET$1010, $K876, 'Drinks List'!ES$11:ES$1010))</f>
        <v/>
      </c>
      <c r="BQ876" s="120" t="str">
        <f t="shared" si="273"/>
        <v/>
      </c>
      <c r="BR876" s="62" t="str">
        <f t="shared" si="274"/>
        <v/>
      </c>
      <c r="BS876" s="76" t="str">
        <f>IF(BQ876="", "", COUNTIF(BQ$11:BQ$1010, "&gt;"&amp;BQ876)+1+COUNTIF(BQ$11:BQ876, BQ876)-1)</f>
        <v/>
      </c>
      <c r="BT876" s="76" t="str">
        <f>IF(BR876="", "", COUNTIF(BR$11:BR$1010, "&lt;"&amp;BR876)+1+COUNTIF(BR$11:BR876, BR876)-1)</f>
        <v/>
      </c>
      <c r="BV876" s="76" t="str">
        <f t="shared" si="275"/>
        <v/>
      </c>
      <c r="BW876" s="124" t="str">
        <f t="shared" si="276"/>
        <v/>
      </c>
      <c r="BX876" s="115" t="str">
        <f t="shared" si="277"/>
        <v/>
      </c>
      <c r="BY876" s="125" t="str">
        <f t="shared" si="278"/>
        <v/>
      </c>
      <c r="CA876" s="106" t="str">
        <f t="shared" si="279"/>
        <v/>
      </c>
      <c r="CB876" s="22" t="str">
        <f t="shared" si="280"/>
        <v/>
      </c>
      <c r="CD876" s="76" t="str">
        <f>IF($J876="", "", IF($BV876=0, "", COUNTIF($J$11:$J$1010, "&lt;"&amp;$J876)+1+COUNTIF($J$11:$J876, $J876)-1))</f>
        <v/>
      </c>
    </row>
    <row r="877" spans="1:82" x14ac:dyDescent="0.25">
      <c r="A877" s="31"/>
      <c r="B877" s="19" t="str">
        <f t="shared" si="261"/>
        <v/>
      </c>
      <c r="C877" s="20" t="str">
        <f t="shared" si="262"/>
        <v/>
      </c>
      <c r="D877" s="29" t="str">
        <f t="shared" si="263"/>
        <v/>
      </c>
      <c r="E877" s="22" t="str">
        <f t="shared" si="264"/>
        <v/>
      </c>
      <c r="F877" s="31"/>
      <c r="G877" s="301"/>
      <c r="H877" s="302"/>
      <c r="I877" s="303"/>
      <c r="J877" s="304"/>
      <c r="K877" s="283"/>
      <c r="L877" s="305"/>
      <c r="M877" s="285"/>
      <c r="N877" s="287"/>
      <c r="O877" s="31"/>
      <c r="P877" s="19" t="str">
        <f t="shared" si="265"/>
        <v/>
      </c>
      <c r="Q877" s="20" t="str">
        <f t="shared" si="266"/>
        <v/>
      </c>
      <c r="R877" s="29" t="str">
        <f t="shared" si="267"/>
        <v/>
      </c>
      <c r="S877" s="22" t="str">
        <f t="shared" si="268"/>
        <v/>
      </c>
      <c r="T877" s="31"/>
      <c r="U877" s="69" t="str">
        <f t="shared" si="269"/>
        <v/>
      </c>
      <c r="V877" s="31"/>
      <c r="X877" s="76" t="str">
        <f t="shared" si="270"/>
        <v/>
      </c>
      <c r="Z877" s="76" t="str">
        <f t="shared" si="271"/>
        <v/>
      </c>
      <c r="AA877" s="76" t="str">
        <f t="shared" si="272"/>
        <v/>
      </c>
      <c r="AC877" s="19" t="str">
        <f>IF($K877="", "", SUMIF('Drinks List'!DH$11:DH$1010, $K877, 'Drinks List'!DG$11:DG$1010))</f>
        <v/>
      </c>
      <c r="AD877" s="21"/>
      <c r="AE877" s="59" t="str">
        <f>IF($K877="", "", SUMIF('Drinks List'!DJ$11:DJ$1010, $K877, 'Drinks List'!DI$11:DI$1010))</f>
        <v/>
      </c>
      <c r="AF877" s="21"/>
      <c r="AG877" s="59" t="str">
        <f>IF($K877="", "", SUMIF('Drinks List'!DL$11:DL$1010, $K877, 'Drinks List'!DK$11:DK$1010))</f>
        <v/>
      </c>
      <c r="AH877" s="21"/>
      <c r="AI877" s="59" t="str">
        <f>IF($K877="", "", SUMIF('Drinks List'!DN$11:DN$1010, $K877, 'Drinks List'!DM$11:DM$1010))</f>
        <v/>
      </c>
      <c r="AJ877" s="21"/>
      <c r="AK877" s="59" t="str">
        <f>IF($K877="", "", SUMIF('Drinks List'!DP$11:DP$1010, $K877, 'Drinks List'!DO$11:DO$1010))</f>
        <v/>
      </c>
      <c r="AL877" s="21"/>
      <c r="AM877" s="59" t="str">
        <f>IF($K877="", "", SUMIF('Drinks List'!DR$11:DR$1010, $K877, 'Drinks List'!DQ$11:DQ$1010))</f>
        <v/>
      </c>
      <c r="AN877" s="21"/>
      <c r="AO877" s="59" t="str">
        <f>IF($K877="", "", SUMIF('Drinks List'!DT$11:DT$1010, $K877, 'Drinks List'!DS$11:DS$1010))</f>
        <v/>
      </c>
      <c r="AP877" s="21"/>
      <c r="AQ877" s="59" t="str">
        <f>IF($K877="", "", SUMIF('Drinks List'!DV$11:DV$1010, $K877, 'Drinks List'!DU$11:DU$1010))</f>
        <v/>
      </c>
      <c r="AR877" s="21"/>
      <c r="AS877" s="59" t="str">
        <f>IF($K877="", "", SUMIF('Drinks List'!DX$11:DX$1010, $K877, 'Drinks List'!DW$11:DW$1010))</f>
        <v/>
      </c>
      <c r="AT877" s="21"/>
      <c r="AU877" s="59" t="str">
        <f>IF($K877="", "", SUMIF('Drinks List'!DZ$11:DZ$1010, $K877, 'Drinks List'!DY$11:DY$1010))</f>
        <v/>
      </c>
      <c r="AV877" s="21"/>
      <c r="AW877" s="59" t="str">
        <f>IF($K877="", "", SUMIF('Drinks List'!EB$11:EB$1010, $K877, 'Drinks List'!EA$11:EA$1010))</f>
        <v/>
      </c>
      <c r="AX877" s="21"/>
      <c r="AY877" s="59" t="str">
        <f>IF($K877="", "", SUMIF('Drinks List'!ED$11:ED$1010, $K877, 'Drinks List'!EC$11:EC$1010))</f>
        <v/>
      </c>
      <c r="AZ877" s="21"/>
      <c r="BA877" s="59" t="str">
        <f>IF($K877="", "", SUMIF('Drinks List'!EF$11:EF$1010, $K877, 'Drinks List'!EE$11:EE$1010))</f>
        <v/>
      </c>
      <c r="BB877" s="21"/>
      <c r="BC877" s="59" t="str">
        <f>IF($K877="", "", SUMIF('Drinks List'!EH$11:EH$1010, $K877, 'Drinks List'!EG$11:EG$1010))</f>
        <v/>
      </c>
      <c r="BD877" s="21"/>
      <c r="BE877" s="59" t="str">
        <f>IF($K877="", "", SUMIF('Drinks List'!EJ$11:EJ$1010, $K877, 'Drinks List'!EI$11:EI$1010))</f>
        <v/>
      </c>
      <c r="BF877" s="21"/>
      <c r="BG877" s="59" t="str">
        <f>IF($K877="", "", SUMIF('Drinks List'!EL$11:EL$1010, $K877, 'Drinks List'!EK$11:EK$1010))</f>
        <v/>
      </c>
      <c r="BH877" s="21"/>
      <c r="BI877" s="59" t="str">
        <f>IF($K877="", "", SUMIF('Drinks List'!EN$11:EN$1010, $K877, 'Drinks List'!EM$11:EM$1010))</f>
        <v/>
      </c>
      <c r="BJ877" s="21"/>
      <c r="BK877" s="59" t="str">
        <f>IF($K877="", "", SUMIF('Drinks List'!EP$11:EP$1010, $K877, 'Drinks List'!EO$11:EO$1010))</f>
        <v/>
      </c>
      <c r="BL877" s="21"/>
      <c r="BM877" s="59" t="str">
        <f>IF($K877="", "", SUMIF('Drinks List'!ER$11:ER$1010, $K877, 'Drinks List'!EQ$11:EQ$1010))</f>
        <v/>
      </c>
      <c r="BN877" s="21"/>
      <c r="BO877" s="65" t="str">
        <f>IF($K877="", "", SUMIF('Drinks List'!ET$11:ET$1010, $K877, 'Drinks List'!ES$11:ES$1010))</f>
        <v/>
      </c>
      <c r="BQ877" s="120" t="str">
        <f t="shared" si="273"/>
        <v/>
      </c>
      <c r="BR877" s="62" t="str">
        <f t="shared" si="274"/>
        <v/>
      </c>
      <c r="BS877" s="76" t="str">
        <f>IF(BQ877="", "", COUNTIF(BQ$11:BQ$1010, "&gt;"&amp;BQ877)+1+COUNTIF(BQ$11:BQ877, BQ877)-1)</f>
        <v/>
      </c>
      <c r="BT877" s="76" t="str">
        <f>IF(BR877="", "", COUNTIF(BR$11:BR$1010, "&lt;"&amp;BR877)+1+COUNTIF(BR$11:BR877, BR877)-1)</f>
        <v/>
      </c>
      <c r="BV877" s="76" t="str">
        <f t="shared" si="275"/>
        <v/>
      </c>
      <c r="BW877" s="124" t="str">
        <f t="shared" si="276"/>
        <v/>
      </c>
      <c r="BX877" s="115" t="str">
        <f t="shared" si="277"/>
        <v/>
      </c>
      <c r="BY877" s="125" t="str">
        <f t="shared" si="278"/>
        <v/>
      </c>
      <c r="CA877" s="106" t="str">
        <f t="shared" si="279"/>
        <v/>
      </c>
      <c r="CB877" s="22" t="str">
        <f t="shared" si="280"/>
        <v/>
      </c>
      <c r="CD877" s="76" t="str">
        <f>IF($J877="", "", IF($BV877=0, "", COUNTIF($J$11:$J$1010, "&lt;"&amp;$J877)+1+COUNTIF($J$11:$J877, $J877)-1))</f>
        <v/>
      </c>
    </row>
    <row r="878" spans="1:82" x14ac:dyDescent="0.25">
      <c r="A878" s="31"/>
      <c r="B878" s="19" t="str">
        <f t="shared" si="261"/>
        <v/>
      </c>
      <c r="C878" s="20" t="str">
        <f t="shared" si="262"/>
        <v/>
      </c>
      <c r="D878" s="29" t="str">
        <f t="shared" si="263"/>
        <v/>
      </c>
      <c r="E878" s="22" t="str">
        <f t="shared" si="264"/>
        <v/>
      </c>
      <c r="F878" s="31"/>
      <c r="G878" s="301"/>
      <c r="H878" s="302"/>
      <c r="I878" s="303"/>
      <c r="J878" s="304"/>
      <c r="K878" s="283"/>
      <c r="L878" s="305"/>
      <c r="M878" s="285"/>
      <c r="N878" s="287"/>
      <c r="O878" s="31"/>
      <c r="P878" s="19" t="str">
        <f t="shared" si="265"/>
        <v/>
      </c>
      <c r="Q878" s="20" t="str">
        <f t="shared" si="266"/>
        <v/>
      </c>
      <c r="R878" s="29" t="str">
        <f t="shared" si="267"/>
        <v/>
      </c>
      <c r="S878" s="22" t="str">
        <f t="shared" si="268"/>
        <v/>
      </c>
      <c r="T878" s="31"/>
      <c r="U878" s="69" t="str">
        <f t="shared" si="269"/>
        <v/>
      </c>
      <c r="V878" s="31"/>
      <c r="X878" s="76" t="str">
        <f t="shared" si="270"/>
        <v/>
      </c>
      <c r="Z878" s="76" t="str">
        <f t="shared" si="271"/>
        <v/>
      </c>
      <c r="AA878" s="76" t="str">
        <f t="shared" si="272"/>
        <v/>
      </c>
      <c r="AC878" s="19" t="str">
        <f>IF($K878="", "", SUMIF('Drinks List'!DH$11:DH$1010, $K878, 'Drinks List'!DG$11:DG$1010))</f>
        <v/>
      </c>
      <c r="AD878" s="21"/>
      <c r="AE878" s="59" t="str">
        <f>IF($K878="", "", SUMIF('Drinks List'!DJ$11:DJ$1010, $K878, 'Drinks List'!DI$11:DI$1010))</f>
        <v/>
      </c>
      <c r="AF878" s="21"/>
      <c r="AG878" s="59" t="str">
        <f>IF($K878="", "", SUMIF('Drinks List'!DL$11:DL$1010, $K878, 'Drinks List'!DK$11:DK$1010))</f>
        <v/>
      </c>
      <c r="AH878" s="21"/>
      <c r="AI878" s="59" t="str">
        <f>IF($K878="", "", SUMIF('Drinks List'!DN$11:DN$1010, $K878, 'Drinks List'!DM$11:DM$1010))</f>
        <v/>
      </c>
      <c r="AJ878" s="21"/>
      <c r="AK878" s="59" t="str">
        <f>IF($K878="", "", SUMIF('Drinks List'!DP$11:DP$1010, $K878, 'Drinks List'!DO$11:DO$1010))</f>
        <v/>
      </c>
      <c r="AL878" s="21"/>
      <c r="AM878" s="59" t="str">
        <f>IF($K878="", "", SUMIF('Drinks List'!DR$11:DR$1010, $K878, 'Drinks List'!DQ$11:DQ$1010))</f>
        <v/>
      </c>
      <c r="AN878" s="21"/>
      <c r="AO878" s="59" t="str">
        <f>IF($K878="", "", SUMIF('Drinks List'!DT$11:DT$1010, $K878, 'Drinks List'!DS$11:DS$1010))</f>
        <v/>
      </c>
      <c r="AP878" s="21"/>
      <c r="AQ878" s="59" t="str">
        <f>IF($K878="", "", SUMIF('Drinks List'!DV$11:DV$1010, $K878, 'Drinks List'!DU$11:DU$1010))</f>
        <v/>
      </c>
      <c r="AR878" s="21"/>
      <c r="AS878" s="59" t="str">
        <f>IF($K878="", "", SUMIF('Drinks List'!DX$11:DX$1010, $K878, 'Drinks List'!DW$11:DW$1010))</f>
        <v/>
      </c>
      <c r="AT878" s="21"/>
      <c r="AU878" s="59" t="str">
        <f>IF($K878="", "", SUMIF('Drinks List'!DZ$11:DZ$1010, $K878, 'Drinks List'!DY$11:DY$1010))</f>
        <v/>
      </c>
      <c r="AV878" s="21"/>
      <c r="AW878" s="59" t="str">
        <f>IF($K878="", "", SUMIF('Drinks List'!EB$11:EB$1010, $K878, 'Drinks List'!EA$11:EA$1010))</f>
        <v/>
      </c>
      <c r="AX878" s="21"/>
      <c r="AY878" s="59" t="str">
        <f>IF($K878="", "", SUMIF('Drinks List'!ED$11:ED$1010, $K878, 'Drinks List'!EC$11:EC$1010))</f>
        <v/>
      </c>
      <c r="AZ878" s="21"/>
      <c r="BA878" s="59" t="str">
        <f>IF($K878="", "", SUMIF('Drinks List'!EF$11:EF$1010, $K878, 'Drinks List'!EE$11:EE$1010))</f>
        <v/>
      </c>
      <c r="BB878" s="21"/>
      <c r="BC878" s="59" t="str">
        <f>IF($K878="", "", SUMIF('Drinks List'!EH$11:EH$1010, $K878, 'Drinks List'!EG$11:EG$1010))</f>
        <v/>
      </c>
      <c r="BD878" s="21"/>
      <c r="BE878" s="59" t="str">
        <f>IF($K878="", "", SUMIF('Drinks List'!EJ$11:EJ$1010, $K878, 'Drinks List'!EI$11:EI$1010))</f>
        <v/>
      </c>
      <c r="BF878" s="21"/>
      <c r="BG878" s="59" t="str">
        <f>IF($K878="", "", SUMIF('Drinks List'!EL$11:EL$1010, $K878, 'Drinks List'!EK$11:EK$1010))</f>
        <v/>
      </c>
      <c r="BH878" s="21"/>
      <c r="BI878" s="59" t="str">
        <f>IF($K878="", "", SUMIF('Drinks List'!EN$11:EN$1010, $K878, 'Drinks List'!EM$11:EM$1010))</f>
        <v/>
      </c>
      <c r="BJ878" s="21"/>
      <c r="BK878" s="59" t="str">
        <f>IF($K878="", "", SUMIF('Drinks List'!EP$11:EP$1010, $K878, 'Drinks List'!EO$11:EO$1010))</f>
        <v/>
      </c>
      <c r="BL878" s="21"/>
      <c r="BM878" s="59" t="str">
        <f>IF($K878="", "", SUMIF('Drinks List'!ER$11:ER$1010, $K878, 'Drinks List'!EQ$11:EQ$1010))</f>
        <v/>
      </c>
      <c r="BN878" s="21"/>
      <c r="BO878" s="65" t="str">
        <f>IF($K878="", "", SUMIF('Drinks List'!ET$11:ET$1010, $K878, 'Drinks List'!ES$11:ES$1010))</f>
        <v/>
      </c>
      <c r="BQ878" s="120" t="str">
        <f t="shared" si="273"/>
        <v/>
      </c>
      <c r="BR878" s="62" t="str">
        <f t="shared" si="274"/>
        <v/>
      </c>
      <c r="BS878" s="76" t="str">
        <f>IF(BQ878="", "", COUNTIF(BQ$11:BQ$1010, "&gt;"&amp;BQ878)+1+COUNTIF(BQ$11:BQ878, BQ878)-1)</f>
        <v/>
      </c>
      <c r="BT878" s="76" t="str">
        <f>IF(BR878="", "", COUNTIF(BR$11:BR$1010, "&lt;"&amp;BR878)+1+COUNTIF(BR$11:BR878, BR878)-1)</f>
        <v/>
      </c>
      <c r="BV878" s="76" t="str">
        <f t="shared" si="275"/>
        <v/>
      </c>
      <c r="BW878" s="124" t="str">
        <f t="shared" si="276"/>
        <v/>
      </c>
      <c r="BX878" s="115" t="str">
        <f t="shared" si="277"/>
        <v/>
      </c>
      <c r="BY878" s="125" t="str">
        <f t="shared" si="278"/>
        <v/>
      </c>
      <c r="CA878" s="106" t="str">
        <f t="shared" si="279"/>
        <v/>
      </c>
      <c r="CB878" s="22" t="str">
        <f t="shared" si="280"/>
        <v/>
      </c>
      <c r="CD878" s="76" t="str">
        <f>IF($J878="", "", IF($BV878=0, "", COUNTIF($J$11:$J$1010, "&lt;"&amp;$J878)+1+COUNTIF($J$11:$J878, $J878)-1))</f>
        <v/>
      </c>
    </row>
    <row r="879" spans="1:82" x14ac:dyDescent="0.25">
      <c r="A879" s="31"/>
      <c r="B879" s="19" t="str">
        <f t="shared" si="261"/>
        <v/>
      </c>
      <c r="C879" s="20" t="str">
        <f t="shared" si="262"/>
        <v/>
      </c>
      <c r="D879" s="29" t="str">
        <f t="shared" si="263"/>
        <v/>
      </c>
      <c r="E879" s="22" t="str">
        <f t="shared" si="264"/>
        <v/>
      </c>
      <c r="F879" s="31"/>
      <c r="G879" s="301"/>
      <c r="H879" s="302"/>
      <c r="I879" s="303"/>
      <c r="J879" s="304"/>
      <c r="K879" s="283"/>
      <c r="L879" s="305"/>
      <c r="M879" s="285"/>
      <c r="N879" s="287"/>
      <c r="O879" s="31"/>
      <c r="P879" s="19" t="str">
        <f t="shared" si="265"/>
        <v/>
      </c>
      <c r="Q879" s="20" t="str">
        <f t="shared" si="266"/>
        <v/>
      </c>
      <c r="R879" s="29" t="str">
        <f t="shared" si="267"/>
        <v/>
      </c>
      <c r="S879" s="22" t="str">
        <f t="shared" si="268"/>
        <v/>
      </c>
      <c r="T879" s="31"/>
      <c r="U879" s="69" t="str">
        <f t="shared" si="269"/>
        <v/>
      </c>
      <c r="V879" s="31"/>
      <c r="X879" s="76" t="str">
        <f t="shared" si="270"/>
        <v/>
      </c>
      <c r="Z879" s="76" t="str">
        <f t="shared" si="271"/>
        <v/>
      </c>
      <c r="AA879" s="76" t="str">
        <f t="shared" si="272"/>
        <v/>
      </c>
      <c r="AC879" s="19" t="str">
        <f>IF($K879="", "", SUMIF('Drinks List'!DH$11:DH$1010, $K879, 'Drinks List'!DG$11:DG$1010))</f>
        <v/>
      </c>
      <c r="AD879" s="21"/>
      <c r="AE879" s="59" t="str">
        <f>IF($K879="", "", SUMIF('Drinks List'!DJ$11:DJ$1010, $K879, 'Drinks List'!DI$11:DI$1010))</f>
        <v/>
      </c>
      <c r="AF879" s="21"/>
      <c r="AG879" s="59" t="str">
        <f>IF($K879="", "", SUMIF('Drinks List'!DL$11:DL$1010, $K879, 'Drinks List'!DK$11:DK$1010))</f>
        <v/>
      </c>
      <c r="AH879" s="21"/>
      <c r="AI879" s="59" t="str">
        <f>IF($K879="", "", SUMIF('Drinks List'!DN$11:DN$1010, $K879, 'Drinks List'!DM$11:DM$1010))</f>
        <v/>
      </c>
      <c r="AJ879" s="21"/>
      <c r="AK879" s="59" t="str">
        <f>IF($K879="", "", SUMIF('Drinks List'!DP$11:DP$1010, $K879, 'Drinks List'!DO$11:DO$1010))</f>
        <v/>
      </c>
      <c r="AL879" s="21"/>
      <c r="AM879" s="59" t="str">
        <f>IF($K879="", "", SUMIF('Drinks List'!DR$11:DR$1010, $K879, 'Drinks List'!DQ$11:DQ$1010))</f>
        <v/>
      </c>
      <c r="AN879" s="21"/>
      <c r="AO879" s="59" t="str">
        <f>IF($K879="", "", SUMIF('Drinks List'!DT$11:DT$1010, $K879, 'Drinks List'!DS$11:DS$1010))</f>
        <v/>
      </c>
      <c r="AP879" s="21"/>
      <c r="AQ879" s="59" t="str">
        <f>IF($K879="", "", SUMIF('Drinks List'!DV$11:DV$1010, $K879, 'Drinks List'!DU$11:DU$1010))</f>
        <v/>
      </c>
      <c r="AR879" s="21"/>
      <c r="AS879" s="59" t="str">
        <f>IF($K879="", "", SUMIF('Drinks List'!DX$11:DX$1010, $K879, 'Drinks List'!DW$11:DW$1010))</f>
        <v/>
      </c>
      <c r="AT879" s="21"/>
      <c r="AU879" s="59" t="str">
        <f>IF($K879="", "", SUMIF('Drinks List'!DZ$11:DZ$1010, $K879, 'Drinks List'!DY$11:DY$1010))</f>
        <v/>
      </c>
      <c r="AV879" s="21"/>
      <c r="AW879" s="59" t="str">
        <f>IF($K879="", "", SUMIF('Drinks List'!EB$11:EB$1010, $K879, 'Drinks List'!EA$11:EA$1010))</f>
        <v/>
      </c>
      <c r="AX879" s="21"/>
      <c r="AY879" s="59" t="str">
        <f>IF($K879="", "", SUMIF('Drinks List'!ED$11:ED$1010, $K879, 'Drinks List'!EC$11:EC$1010))</f>
        <v/>
      </c>
      <c r="AZ879" s="21"/>
      <c r="BA879" s="59" t="str">
        <f>IF($K879="", "", SUMIF('Drinks List'!EF$11:EF$1010, $K879, 'Drinks List'!EE$11:EE$1010))</f>
        <v/>
      </c>
      <c r="BB879" s="21"/>
      <c r="BC879" s="59" t="str">
        <f>IF($K879="", "", SUMIF('Drinks List'!EH$11:EH$1010, $K879, 'Drinks List'!EG$11:EG$1010))</f>
        <v/>
      </c>
      <c r="BD879" s="21"/>
      <c r="BE879" s="59" t="str">
        <f>IF($K879="", "", SUMIF('Drinks List'!EJ$11:EJ$1010, $K879, 'Drinks List'!EI$11:EI$1010))</f>
        <v/>
      </c>
      <c r="BF879" s="21"/>
      <c r="BG879" s="59" t="str">
        <f>IF($K879="", "", SUMIF('Drinks List'!EL$11:EL$1010, $K879, 'Drinks List'!EK$11:EK$1010))</f>
        <v/>
      </c>
      <c r="BH879" s="21"/>
      <c r="BI879" s="59" t="str">
        <f>IF($K879="", "", SUMIF('Drinks List'!EN$11:EN$1010, $K879, 'Drinks List'!EM$11:EM$1010))</f>
        <v/>
      </c>
      <c r="BJ879" s="21"/>
      <c r="BK879" s="59" t="str">
        <f>IF($K879="", "", SUMIF('Drinks List'!EP$11:EP$1010, $K879, 'Drinks List'!EO$11:EO$1010))</f>
        <v/>
      </c>
      <c r="BL879" s="21"/>
      <c r="BM879" s="59" t="str">
        <f>IF($K879="", "", SUMIF('Drinks List'!ER$11:ER$1010, $K879, 'Drinks List'!EQ$11:EQ$1010))</f>
        <v/>
      </c>
      <c r="BN879" s="21"/>
      <c r="BO879" s="65" t="str">
        <f>IF($K879="", "", SUMIF('Drinks List'!ET$11:ET$1010, $K879, 'Drinks List'!ES$11:ES$1010))</f>
        <v/>
      </c>
      <c r="BQ879" s="120" t="str">
        <f t="shared" si="273"/>
        <v/>
      </c>
      <c r="BR879" s="62" t="str">
        <f t="shared" si="274"/>
        <v/>
      </c>
      <c r="BS879" s="76" t="str">
        <f>IF(BQ879="", "", COUNTIF(BQ$11:BQ$1010, "&gt;"&amp;BQ879)+1+COUNTIF(BQ$11:BQ879, BQ879)-1)</f>
        <v/>
      </c>
      <c r="BT879" s="76" t="str">
        <f>IF(BR879="", "", COUNTIF(BR$11:BR$1010, "&lt;"&amp;BR879)+1+COUNTIF(BR$11:BR879, BR879)-1)</f>
        <v/>
      </c>
      <c r="BV879" s="76" t="str">
        <f t="shared" si="275"/>
        <v/>
      </c>
      <c r="BW879" s="124" t="str">
        <f t="shared" si="276"/>
        <v/>
      </c>
      <c r="BX879" s="115" t="str">
        <f t="shared" si="277"/>
        <v/>
      </c>
      <c r="BY879" s="125" t="str">
        <f t="shared" si="278"/>
        <v/>
      </c>
      <c r="CA879" s="106" t="str">
        <f t="shared" si="279"/>
        <v/>
      </c>
      <c r="CB879" s="22" t="str">
        <f t="shared" si="280"/>
        <v/>
      </c>
      <c r="CD879" s="76" t="str">
        <f>IF($J879="", "", IF($BV879=0, "", COUNTIF($J$11:$J$1010, "&lt;"&amp;$J879)+1+COUNTIF($J$11:$J879, $J879)-1))</f>
        <v/>
      </c>
    </row>
    <row r="880" spans="1:82" x14ac:dyDescent="0.25">
      <c r="A880" s="31"/>
      <c r="B880" s="19" t="str">
        <f t="shared" si="261"/>
        <v/>
      </c>
      <c r="C880" s="20" t="str">
        <f t="shared" si="262"/>
        <v/>
      </c>
      <c r="D880" s="29" t="str">
        <f t="shared" si="263"/>
        <v/>
      </c>
      <c r="E880" s="22" t="str">
        <f t="shared" si="264"/>
        <v/>
      </c>
      <c r="F880" s="31"/>
      <c r="G880" s="301"/>
      <c r="H880" s="302"/>
      <c r="I880" s="303"/>
      <c r="J880" s="304"/>
      <c r="K880" s="283"/>
      <c r="L880" s="305"/>
      <c r="M880" s="285"/>
      <c r="N880" s="287"/>
      <c r="O880" s="31"/>
      <c r="P880" s="19" t="str">
        <f t="shared" si="265"/>
        <v/>
      </c>
      <c r="Q880" s="20" t="str">
        <f t="shared" si="266"/>
        <v/>
      </c>
      <c r="R880" s="29" t="str">
        <f t="shared" si="267"/>
        <v/>
      </c>
      <c r="S880" s="22" t="str">
        <f t="shared" si="268"/>
        <v/>
      </c>
      <c r="T880" s="31"/>
      <c r="U880" s="69" t="str">
        <f t="shared" si="269"/>
        <v/>
      </c>
      <c r="V880" s="31"/>
      <c r="X880" s="76" t="str">
        <f t="shared" si="270"/>
        <v/>
      </c>
      <c r="Z880" s="76" t="str">
        <f t="shared" si="271"/>
        <v/>
      </c>
      <c r="AA880" s="76" t="str">
        <f t="shared" si="272"/>
        <v/>
      </c>
      <c r="AC880" s="19" t="str">
        <f>IF($K880="", "", SUMIF('Drinks List'!DH$11:DH$1010, $K880, 'Drinks List'!DG$11:DG$1010))</f>
        <v/>
      </c>
      <c r="AD880" s="21"/>
      <c r="AE880" s="59" t="str">
        <f>IF($K880="", "", SUMIF('Drinks List'!DJ$11:DJ$1010, $K880, 'Drinks List'!DI$11:DI$1010))</f>
        <v/>
      </c>
      <c r="AF880" s="21"/>
      <c r="AG880" s="59" t="str">
        <f>IF($K880="", "", SUMIF('Drinks List'!DL$11:DL$1010, $K880, 'Drinks List'!DK$11:DK$1010))</f>
        <v/>
      </c>
      <c r="AH880" s="21"/>
      <c r="AI880" s="59" t="str">
        <f>IF($K880="", "", SUMIF('Drinks List'!DN$11:DN$1010, $K880, 'Drinks List'!DM$11:DM$1010))</f>
        <v/>
      </c>
      <c r="AJ880" s="21"/>
      <c r="AK880" s="59" t="str">
        <f>IF($K880="", "", SUMIF('Drinks List'!DP$11:DP$1010, $K880, 'Drinks List'!DO$11:DO$1010))</f>
        <v/>
      </c>
      <c r="AL880" s="21"/>
      <c r="AM880" s="59" t="str">
        <f>IF($K880="", "", SUMIF('Drinks List'!DR$11:DR$1010, $K880, 'Drinks List'!DQ$11:DQ$1010))</f>
        <v/>
      </c>
      <c r="AN880" s="21"/>
      <c r="AO880" s="59" t="str">
        <f>IF($K880="", "", SUMIF('Drinks List'!DT$11:DT$1010, $K880, 'Drinks List'!DS$11:DS$1010))</f>
        <v/>
      </c>
      <c r="AP880" s="21"/>
      <c r="AQ880" s="59" t="str">
        <f>IF($K880="", "", SUMIF('Drinks List'!DV$11:DV$1010, $K880, 'Drinks List'!DU$11:DU$1010))</f>
        <v/>
      </c>
      <c r="AR880" s="21"/>
      <c r="AS880" s="59" t="str">
        <f>IF($K880="", "", SUMIF('Drinks List'!DX$11:DX$1010, $K880, 'Drinks List'!DW$11:DW$1010))</f>
        <v/>
      </c>
      <c r="AT880" s="21"/>
      <c r="AU880" s="59" t="str">
        <f>IF($K880="", "", SUMIF('Drinks List'!DZ$11:DZ$1010, $K880, 'Drinks List'!DY$11:DY$1010))</f>
        <v/>
      </c>
      <c r="AV880" s="21"/>
      <c r="AW880" s="59" t="str">
        <f>IF($K880="", "", SUMIF('Drinks List'!EB$11:EB$1010, $K880, 'Drinks List'!EA$11:EA$1010))</f>
        <v/>
      </c>
      <c r="AX880" s="21"/>
      <c r="AY880" s="59" t="str">
        <f>IF($K880="", "", SUMIF('Drinks List'!ED$11:ED$1010, $K880, 'Drinks List'!EC$11:EC$1010))</f>
        <v/>
      </c>
      <c r="AZ880" s="21"/>
      <c r="BA880" s="59" t="str">
        <f>IF($K880="", "", SUMIF('Drinks List'!EF$11:EF$1010, $K880, 'Drinks List'!EE$11:EE$1010))</f>
        <v/>
      </c>
      <c r="BB880" s="21"/>
      <c r="BC880" s="59" t="str">
        <f>IF($K880="", "", SUMIF('Drinks List'!EH$11:EH$1010, $K880, 'Drinks List'!EG$11:EG$1010))</f>
        <v/>
      </c>
      <c r="BD880" s="21"/>
      <c r="BE880" s="59" t="str">
        <f>IF($K880="", "", SUMIF('Drinks List'!EJ$11:EJ$1010, $K880, 'Drinks List'!EI$11:EI$1010))</f>
        <v/>
      </c>
      <c r="BF880" s="21"/>
      <c r="BG880" s="59" t="str">
        <f>IF($K880="", "", SUMIF('Drinks List'!EL$11:EL$1010, $K880, 'Drinks List'!EK$11:EK$1010))</f>
        <v/>
      </c>
      <c r="BH880" s="21"/>
      <c r="BI880" s="59" t="str">
        <f>IF($K880="", "", SUMIF('Drinks List'!EN$11:EN$1010, $K880, 'Drinks List'!EM$11:EM$1010))</f>
        <v/>
      </c>
      <c r="BJ880" s="21"/>
      <c r="BK880" s="59" t="str">
        <f>IF($K880="", "", SUMIF('Drinks List'!EP$11:EP$1010, $K880, 'Drinks List'!EO$11:EO$1010))</f>
        <v/>
      </c>
      <c r="BL880" s="21"/>
      <c r="BM880" s="59" t="str">
        <f>IF($K880="", "", SUMIF('Drinks List'!ER$11:ER$1010, $K880, 'Drinks List'!EQ$11:EQ$1010))</f>
        <v/>
      </c>
      <c r="BN880" s="21"/>
      <c r="BO880" s="65" t="str">
        <f>IF($K880="", "", SUMIF('Drinks List'!ET$11:ET$1010, $K880, 'Drinks List'!ES$11:ES$1010))</f>
        <v/>
      </c>
      <c r="BQ880" s="120" t="str">
        <f t="shared" si="273"/>
        <v/>
      </c>
      <c r="BR880" s="62" t="str">
        <f t="shared" si="274"/>
        <v/>
      </c>
      <c r="BS880" s="76" t="str">
        <f>IF(BQ880="", "", COUNTIF(BQ$11:BQ$1010, "&gt;"&amp;BQ880)+1+COUNTIF(BQ$11:BQ880, BQ880)-1)</f>
        <v/>
      </c>
      <c r="BT880" s="76" t="str">
        <f>IF(BR880="", "", COUNTIF(BR$11:BR$1010, "&lt;"&amp;BR880)+1+COUNTIF(BR$11:BR880, BR880)-1)</f>
        <v/>
      </c>
      <c r="BV880" s="76" t="str">
        <f t="shared" si="275"/>
        <v/>
      </c>
      <c r="BW880" s="124" t="str">
        <f t="shared" si="276"/>
        <v/>
      </c>
      <c r="BX880" s="115" t="str">
        <f t="shared" si="277"/>
        <v/>
      </c>
      <c r="BY880" s="125" t="str">
        <f t="shared" si="278"/>
        <v/>
      </c>
      <c r="CA880" s="106" t="str">
        <f t="shared" si="279"/>
        <v/>
      </c>
      <c r="CB880" s="22" t="str">
        <f t="shared" si="280"/>
        <v/>
      </c>
      <c r="CD880" s="76" t="str">
        <f>IF($J880="", "", IF($BV880=0, "", COUNTIF($J$11:$J$1010, "&lt;"&amp;$J880)+1+COUNTIF($J$11:$J880, $J880)-1))</f>
        <v/>
      </c>
    </row>
    <row r="881" spans="1:82" x14ac:dyDescent="0.25">
      <c r="A881" s="31"/>
      <c r="B881" s="19" t="str">
        <f t="shared" si="261"/>
        <v/>
      </c>
      <c r="C881" s="20" t="str">
        <f t="shared" si="262"/>
        <v/>
      </c>
      <c r="D881" s="29" t="str">
        <f t="shared" si="263"/>
        <v/>
      </c>
      <c r="E881" s="22" t="str">
        <f t="shared" si="264"/>
        <v/>
      </c>
      <c r="F881" s="31"/>
      <c r="G881" s="301"/>
      <c r="H881" s="302"/>
      <c r="I881" s="303"/>
      <c r="J881" s="304"/>
      <c r="K881" s="283"/>
      <c r="L881" s="305"/>
      <c r="M881" s="285"/>
      <c r="N881" s="287"/>
      <c r="O881" s="31"/>
      <c r="P881" s="19" t="str">
        <f t="shared" si="265"/>
        <v/>
      </c>
      <c r="Q881" s="20" t="str">
        <f t="shared" si="266"/>
        <v/>
      </c>
      <c r="R881" s="29" t="str">
        <f t="shared" si="267"/>
        <v/>
      </c>
      <c r="S881" s="22" t="str">
        <f t="shared" si="268"/>
        <v/>
      </c>
      <c r="T881" s="31"/>
      <c r="U881" s="69" t="str">
        <f t="shared" si="269"/>
        <v/>
      </c>
      <c r="V881" s="31"/>
      <c r="X881" s="76" t="str">
        <f t="shared" si="270"/>
        <v/>
      </c>
      <c r="Z881" s="76" t="str">
        <f t="shared" si="271"/>
        <v/>
      </c>
      <c r="AA881" s="76" t="str">
        <f t="shared" si="272"/>
        <v/>
      </c>
      <c r="AC881" s="19" t="str">
        <f>IF($K881="", "", SUMIF('Drinks List'!DH$11:DH$1010, $K881, 'Drinks List'!DG$11:DG$1010))</f>
        <v/>
      </c>
      <c r="AD881" s="21"/>
      <c r="AE881" s="59" t="str">
        <f>IF($K881="", "", SUMIF('Drinks List'!DJ$11:DJ$1010, $K881, 'Drinks List'!DI$11:DI$1010))</f>
        <v/>
      </c>
      <c r="AF881" s="21"/>
      <c r="AG881" s="59" t="str">
        <f>IF($K881="", "", SUMIF('Drinks List'!DL$11:DL$1010, $K881, 'Drinks List'!DK$11:DK$1010))</f>
        <v/>
      </c>
      <c r="AH881" s="21"/>
      <c r="AI881" s="59" t="str">
        <f>IF($K881="", "", SUMIF('Drinks List'!DN$11:DN$1010, $K881, 'Drinks List'!DM$11:DM$1010))</f>
        <v/>
      </c>
      <c r="AJ881" s="21"/>
      <c r="AK881" s="59" t="str">
        <f>IF($K881="", "", SUMIF('Drinks List'!DP$11:DP$1010, $K881, 'Drinks List'!DO$11:DO$1010))</f>
        <v/>
      </c>
      <c r="AL881" s="21"/>
      <c r="AM881" s="59" t="str">
        <f>IF($K881="", "", SUMIF('Drinks List'!DR$11:DR$1010, $K881, 'Drinks List'!DQ$11:DQ$1010))</f>
        <v/>
      </c>
      <c r="AN881" s="21"/>
      <c r="AO881" s="59" t="str">
        <f>IF($K881="", "", SUMIF('Drinks List'!DT$11:DT$1010, $K881, 'Drinks List'!DS$11:DS$1010))</f>
        <v/>
      </c>
      <c r="AP881" s="21"/>
      <c r="AQ881" s="59" t="str">
        <f>IF($K881="", "", SUMIF('Drinks List'!DV$11:DV$1010, $K881, 'Drinks List'!DU$11:DU$1010))</f>
        <v/>
      </c>
      <c r="AR881" s="21"/>
      <c r="AS881" s="59" t="str">
        <f>IF($K881="", "", SUMIF('Drinks List'!DX$11:DX$1010, $K881, 'Drinks List'!DW$11:DW$1010))</f>
        <v/>
      </c>
      <c r="AT881" s="21"/>
      <c r="AU881" s="59" t="str">
        <f>IF($K881="", "", SUMIF('Drinks List'!DZ$11:DZ$1010, $K881, 'Drinks List'!DY$11:DY$1010))</f>
        <v/>
      </c>
      <c r="AV881" s="21"/>
      <c r="AW881" s="59" t="str">
        <f>IF($K881="", "", SUMIF('Drinks List'!EB$11:EB$1010, $K881, 'Drinks List'!EA$11:EA$1010))</f>
        <v/>
      </c>
      <c r="AX881" s="21"/>
      <c r="AY881" s="59" t="str">
        <f>IF($K881="", "", SUMIF('Drinks List'!ED$11:ED$1010, $K881, 'Drinks List'!EC$11:EC$1010))</f>
        <v/>
      </c>
      <c r="AZ881" s="21"/>
      <c r="BA881" s="59" t="str">
        <f>IF($K881="", "", SUMIF('Drinks List'!EF$11:EF$1010, $K881, 'Drinks List'!EE$11:EE$1010))</f>
        <v/>
      </c>
      <c r="BB881" s="21"/>
      <c r="BC881" s="59" t="str">
        <f>IF($K881="", "", SUMIF('Drinks List'!EH$11:EH$1010, $K881, 'Drinks List'!EG$11:EG$1010))</f>
        <v/>
      </c>
      <c r="BD881" s="21"/>
      <c r="BE881" s="59" t="str">
        <f>IF($K881="", "", SUMIF('Drinks List'!EJ$11:EJ$1010, $K881, 'Drinks List'!EI$11:EI$1010))</f>
        <v/>
      </c>
      <c r="BF881" s="21"/>
      <c r="BG881" s="59" t="str">
        <f>IF($K881="", "", SUMIF('Drinks List'!EL$11:EL$1010, $K881, 'Drinks List'!EK$11:EK$1010))</f>
        <v/>
      </c>
      <c r="BH881" s="21"/>
      <c r="BI881" s="59" t="str">
        <f>IF($K881="", "", SUMIF('Drinks List'!EN$11:EN$1010, $K881, 'Drinks List'!EM$11:EM$1010))</f>
        <v/>
      </c>
      <c r="BJ881" s="21"/>
      <c r="BK881" s="59" t="str">
        <f>IF($K881="", "", SUMIF('Drinks List'!EP$11:EP$1010, $K881, 'Drinks List'!EO$11:EO$1010))</f>
        <v/>
      </c>
      <c r="BL881" s="21"/>
      <c r="BM881" s="59" t="str">
        <f>IF($K881="", "", SUMIF('Drinks List'!ER$11:ER$1010, $K881, 'Drinks List'!EQ$11:EQ$1010))</f>
        <v/>
      </c>
      <c r="BN881" s="21"/>
      <c r="BO881" s="65" t="str">
        <f>IF($K881="", "", SUMIF('Drinks List'!ET$11:ET$1010, $K881, 'Drinks List'!ES$11:ES$1010))</f>
        <v/>
      </c>
      <c r="BQ881" s="120" t="str">
        <f t="shared" si="273"/>
        <v/>
      </c>
      <c r="BR881" s="62" t="str">
        <f t="shared" si="274"/>
        <v/>
      </c>
      <c r="BS881" s="76" t="str">
        <f>IF(BQ881="", "", COUNTIF(BQ$11:BQ$1010, "&gt;"&amp;BQ881)+1+COUNTIF(BQ$11:BQ881, BQ881)-1)</f>
        <v/>
      </c>
      <c r="BT881" s="76" t="str">
        <f>IF(BR881="", "", COUNTIF(BR$11:BR$1010, "&lt;"&amp;BR881)+1+COUNTIF(BR$11:BR881, BR881)-1)</f>
        <v/>
      </c>
      <c r="BV881" s="76" t="str">
        <f t="shared" si="275"/>
        <v/>
      </c>
      <c r="BW881" s="124" t="str">
        <f t="shared" si="276"/>
        <v/>
      </c>
      <c r="BX881" s="115" t="str">
        <f t="shared" si="277"/>
        <v/>
      </c>
      <c r="BY881" s="125" t="str">
        <f t="shared" si="278"/>
        <v/>
      </c>
      <c r="CA881" s="106" t="str">
        <f t="shared" si="279"/>
        <v/>
      </c>
      <c r="CB881" s="22" t="str">
        <f t="shared" si="280"/>
        <v/>
      </c>
      <c r="CD881" s="76" t="str">
        <f>IF($J881="", "", IF($BV881=0, "", COUNTIF($J$11:$J$1010, "&lt;"&amp;$J881)+1+COUNTIF($J$11:$J881, $J881)-1))</f>
        <v/>
      </c>
    </row>
    <row r="882" spans="1:82" x14ac:dyDescent="0.25">
      <c r="A882" s="31"/>
      <c r="B882" s="19" t="str">
        <f t="shared" si="261"/>
        <v/>
      </c>
      <c r="C882" s="20" t="str">
        <f t="shared" si="262"/>
        <v/>
      </c>
      <c r="D882" s="29" t="str">
        <f t="shared" si="263"/>
        <v/>
      </c>
      <c r="E882" s="22" t="str">
        <f t="shared" si="264"/>
        <v/>
      </c>
      <c r="F882" s="31"/>
      <c r="G882" s="301"/>
      <c r="H882" s="302"/>
      <c r="I882" s="303"/>
      <c r="J882" s="304"/>
      <c r="K882" s="283"/>
      <c r="L882" s="305"/>
      <c r="M882" s="285"/>
      <c r="N882" s="287"/>
      <c r="O882" s="31"/>
      <c r="P882" s="19" t="str">
        <f t="shared" si="265"/>
        <v/>
      </c>
      <c r="Q882" s="20" t="str">
        <f t="shared" si="266"/>
        <v/>
      </c>
      <c r="R882" s="29" t="str">
        <f t="shared" si="267"/>
        <v/>
      </c>
      <c r="S882" s="22" t="str">
        <f t="shared" si="268"/>
        <v/>
      </c>
      <c r="T882" s="31"/>
      <c r="U882" s="69" t="str">
        <f t="shared" si="269"/>
        <v/>
      </c>
      <c r="V882" s="31"/>
      <c r="X882" s="76" t="str">
        <f t="shared" si="270"/>
        <v/>
      </c>
      <c r="Z882" s="76" t="str">
        <f t="shared" si="271"/>
        <v/>
      </c>
      <c r="AA882" s="76" t="str">
        <f t="shared" si="272"/>
        <v/>
      </c>
      <c r="AC882" s="19" t="str">
        <f>IF($K882="", "", SUMIF('Drinks List'!DH$11:DH$1010, $K882, 'Drinks List'!DG$11:DG$1010))</f>
        <v/>
      </c>
      <c r="AD882" s="21"/>
      <c r="AE882" s="59" t="str">
        <f>IF($K882="", "", SUMIF('Drinks List'!DJ$11:DJ$1010, $K882, 'Drinks List'!DI$11:DI$1010))</f>
        <v/>
      </c>
      <c r="AF882" s="21"/>
      <c r="AG882" s="59" t="str">
        <f>IF($K882="", "", SUMIF('Drinks List'!DL$11:DL$1010, $K882, 'Drinks List'!DK$11:DK$1010))</f>
        <v/>
      </c>
      <c r="AH882" s="21"/>
      <c r="AI882" s="59" t="str">
        <f>IF($K882="", "", SUMIF('Drinks List'!DN$11:DN$1010, $K882, 'Drinks List'!DM$11:DM$1010))</f>
        <v/>
      </c>
      <c r="AJ882" s="21"/>
      <c r="AK882" s="59" t="str">
        <f>IF($K882="", "", SUMIF('Drinks List'!DP$11:DP$1010, $K882, 'Drinks List'!DO$11:DO$1010))</f>
        <v/>
      </c>
      <c r="AL882" s="21"/>
      <c r="AM882" s="59" t="str">
        <f>IF($K882="", "", SUMIF('Drinks List'!DR$11:DR$1010, $K882, 'Drinks List'!DQ$11:DQ$1010))</f>
        <v/>
      </c>
      <c r="AN882" s="21"/>
      <c r="AO882" s="59" t="str">
        <f>IF($K882="", "", SUMIF('Drinks List'!DT$11:DT$1010, $K882, 'Drinks List'!DS$11:DS$1010))</f>
        <v/>
      </c>
      <c r="AP882" s="21"/>
      <c r="AQ882" s="59" t="str">
        <f>IF($K882="", "", SUMIF('Drinks List'!DV$11:DV$1010, $K882, 'Drinks List'!DU$11:DU$1010))</f>
        <v/>
      </c>
      <c r="AR882" s="21"/>
      <c r="AS882" s="59" t="str">
        <f>IF($K882="", "", SUMIF('Drinks List'!DX$11:DX$1010, $K882, 'Drinks List'!DW$11:DW$1010))</f>
        <v/>
      </c>
      <c r="AT882" s="21"/>
      <c r="AU882" s="59" t="str">
        <f>IF($K882="", "", SUMIF('Drinks List'!DZ$11:DZ$1010, $K882, 'Drinks List'!DY$11:DY$1010))</f>
        <v/>
      </c>
      <c r="AV882" s="21"/>
      <c r="AW882" s="59" t="str">
        <f>IF($K882="", "", SUMIF('Drinks List'!EB$11:EB$1010, $K882, 'Drinks List'!EA$11:EA$1010))</f>
        <v/>
      </c>
      <c r="AX882" s="21"/>
      <c r="AY882" s="59" t="str">
        <f>IF($K882="", "", SUMIF('Drinks List'!ED$11:ED$1010, $K882, 'Drinks List'!EC$11:EC$1010))</f>
        <v/>
      </c>
      <c r="AZ882" s="21"/>
      <c r="BA882" s="59" t="str">
        <f>IF($K882="", "", SUMIF('Drinks List'!EF$11:EF$1010, $K882, 'Drinks List'!EE$11:EE$1010))</f>
        <v/>
      </c>
      <c r="BB882" s="21"/>
      <c r="BC882" s="59" t="str">
        <f>IF($K882="", "", SUMIF('Drinks List'!EH$11:EH$1010, $K882, 'Drinks List'!EG$11:EG$1010))</f>
        <v/>
      </c>
      <c r="BD882" s="21"/>
      <c r="BE882" s="59" t="str">
        <f>IF($K882="", "", SUMIF('Drinks List'!EJ$11:EJ$1010, $K882, 'Drinks List'!EI$11:EI$1010))</f>
        <v/>
      </c>
      <c r="BF882" s="21"/>
      <c r="BG882" s="59" t="str">
        <f>IF($K882="", "", SUMIF('Drinks List'!EL$11:EL$1010, $K882, 'Drinks List'!EK$11:EK$1010))</f>
        <v/>
      </c>
      <c r="BH882" s="21"/>
      <c r="BI882" s="59" t="str">
        <f>IF($K882="", "", SUMIF('Drinks List'!EN$11:EN$1010, $K882, 'Drinks List'!EM$11:EM$1010))</f>
        <v/>
      </c>
      <c r="BJ882" s="21"/>
      <c r="BK882" s="59" t="str">
        <f>IF($K882="", "", SUMIF('Drinks List'!EP$11:EP$1010, $K882, 'Drinks List'!EO$11:EO$1010))</f>
        <v/>
      </c>
      <c r="BL882" s="21"/>
      <c r="BM882" s="59" t="str">
        <f>IF($K882="", "", SUMIF('Drinks List'!ER$11:ER$1010, $K882, 'Drinks List'!EQ$11:EQ$1010))</f>
        <v/>
      </c>
      <c r="BN882" s="21"/>
      <c r="BO882" s="65" t="str">
        <f>IF($K882="", "", SUMIF('Drinks List'!ET$11:ET$1010, $K882, 'Drinks List'!ES$11:ES$1010))</f>
        <v/>
      </c>
      <c r="BQ882" s="120" t="str">
        <f t="shared" si="273"/>
        <v/>
      </c>
      <c r="BR882" s="62" t="str">
        <f t="shared" si="274"/>
        <v/>
      </c>
      <c r="BS882" s="76" t="str">
        <f>IF(BQ882="", "", COUNTIF(BQ$11:BQ$1010, "&gt;"&amp;BQ882)+1+COUNTIF(BQ$11:BQ882, BQ882)-1)</f>
        <v/>
      </c>
      <c r="BT882" s="76" t="str">
        <f>IF(BR882="", "", COUNTIF(BR$11:BR$1010, "&lt;"&amp;BR882)+1+COUNTIF(BR$11:BR882, BR882)-1)</f>
        <v/>
      </c>
      <c r="BV882" s="76" t="str">
        <f t="shared" si="275"/>
        <v/>
      </c>
      <c r="BW882" s="124" t="str">
        <f t="shared" si="276"/>
        <v/>
      </c>
      <c r="BX882" s="115" t="str">
        <f t="shared" si="277"/>
        <v/>
      </c>
      <c r="BY882" s="125" t="str">
        <f t="shared" si="278"/>
        <v/>
      </c>
      <c r="CA882" s="106" t="str">
        <f t="shared" si="279"/>
        <v/>
      </c>
      <c r="CB882" s="22" t="str">
        <f t="shared" si="280"/>
        <v/>
      </c>
      <c r="CD882" s="76" t="str">
        <f>IF($J882="", "", IF($BV882=0, "", COUNTIF($J$11:$J$1010, "&lt;"&amp;$J882)+1+COUNTIF($J$11:$J882, $J882)-1))</f>
        <v/>
      </c>
    </row>
    <row r="883" spans="1:82" x14ac:dyDescent="0.25">
      <c r="A883" s="31"/>
      <c r="B883" s="19" t="str">
        <f t="shared" si="261"/>
        <v/>
      </c>
      <c r="C883" s="20" t="str">
        <f t="shared" si="262"/>
        <v/>
      </c>
      <c r="D883" s="29" t="str">
        <f t="shared" si="263"/>
        <v/>
      </c>
      <c r="E883" s="22" t="str">
        <f t="shared" si="264"/>
        <v/>
      </c>
      <c r="F883" s="31"/>
      <c r="G883" s="301"/>
      <c r="H883" s="302"/>
      <c r="I883" s="303"/>
      <c r="J883" s="304"/>
      <c r="K883" s="283"/>
      <c r="L883" s="305"/>
      <c r="M883" s="285"/>
      <c r="N883" s="287"/>
      <c r="O883" s="31"/>
      <c r="P883" s="19" t="str">
        <f t="shared" si="265"/>
        <v/>
      </c>
      <c r="Q883" s="20" t="str">
        <f t="shared" si="266"/>
        <v/>
      </c>
      <c r="R883" s="29" t="str">
        <f t="shared" si="267"/>
        <v/>
      </c>
      <c r="S883" s="22" t="str">
        <f t="shared" si="268"/>
        <v/>
      </c>
      <c r="T883" s="31"/>
      <c r="U883" s="69" t="str">
        <f t="shared" si="269"/>
        <v/>
      </c>
      <c r="V883" s="31"/>
      <c r="X883" s="76" t="str">
        <f t="shared" si="270"/>
        <v/>
      </c>
      <c r="Z883" s="76" t="str">
        <f t="shared" si="271"/>
        <v/>
      </c>
      <c r="AA883" s="76" t="str">
        <f t="shared" si="272"/>
        <v/>
      </c>
      <c r="AC883" s="19" t="str">
        <f>IF($K883="", "", SUMIF('Drinks List'!DH$11:DH$1010, $K883, 'Drinks List'!DG$11:DG$1010))</f>
        <v/>
      </c>
      <c r="AD883" s="21"/>
      <c r="AE883" s="59" t="str">
        <f>IF($K883="", "", SUMIF('Drinks List'!DJ$11:DJ$1010, $K883, 'Drinks List'!DI$11:DI$1010))</f>
        <v/>
      </c>
      <c r="AF883" s="21"/>
      <c r="AG883" s="59" t="str">
        <f>IF($K883="", "", SUMIF('Drinks List'!DL$11:DL$1010, $K883, 'Drinks List'!DK$11:DK$1010))</f>
        <v/>
      </c>
      <c r="AH883" s="21"/>
      <c r="AI883" s="59" t="str">
        <f>IF($K883="", "", SUMIF('Drinks List'!DN$11:DN$1010, $K883, 'Drinks List'!DM$11:DM$1010))</f>
        <v/>
      </c>
      <c r="AJ883" s="21"/>
      <c r="AK883" s="59" t="str">
        <f>IF($K883="", "", SUMIF('Drinks List'!DP$11:DP$1010, $K883, 'Drinks List'!DO$11:DO$1010))</f>
        <v/>
      </c>
      <c r="AL883" s="21"/>
      <c r="AM883" s="59" t="str">
        <f>IF($K883="", "", SUMIF('Drinks List'!DR$11:DR$1010, $K883, 'Drinks List'!DQ$11:DQ$1010))</f>
        <v/>
      </c>
      <c r="AN883" s="21"/>
      <c r="AO883" s="59" t="str">
        <f>IF($K883="", "", SUMIF('Drinks List'!DT$11:DT$1010, $K883, 'Drinks List'!DS$11:DS$1010))</f>
        <v/>
      </c>
      <c r="AP883" s="21"/>
      <c r="AQ883" s="59" t="str">
        <f>IF($K883="", "", SUMIF('Drinks List'!DV$11:DV$1010, $K883, 'Drinks List'!DU$11:DU$1010))</f>
        <v/>
      </c>
      <c r="AR883" s="21"/>
      <c r="AS883" s="59" t="str">
        <f>IF($K883="", "", SUMIF('Drinks List'!DX$11:DX$1010, $K883, 'Drinks List'!DW$11:DW$1010))</f>
        <v/>
      </c>
      <c r="AT883" s="21"/>
      <c r="AU883" s="59" t="str">
        <f>IF($K883="", "", SUMIF('Drinks List'!DZ$11:DZ$1010, $K883, 'Drinks List'!DY$11:DY$1010))</f>
        <v/>
      </c>
      <c r="AV883" s="21"/>
      <c r="AW883" s="59" t="str">
        <f>IF($K883="", "", SUMIF('Drinks List'!EB$11:EB$1010, $K883, 'Drinks List'!EA$11:EA$1010))</f>
        <v/>
      </c>
      <c r="AX883" s="21"/>
      <c r="AY883" s="59" t="str">
        <f>IF($K883="", "", SUMIF('Drinks List'!ED$11:ED$1010, $K883, 'Drinks List'!EC$11:EC$1010))</f>
        <v/>
      </c>
      <c r="AZ883" s="21"/>
      <c r="BA883" s="59" t="str">
        <f>IF($K883="", "", SUMIF('Drinks List'!EF$11:EF$1010, $K883, 'Drinks List'!EE$11:EE$1010))</f>
        <v/>
      </c>
      <c r="BB883" s="21"/>
      <c r="BC883" s="59" t="str">
        <f>IF($K883="", "", SUMIF('Drinks List'!EH$11:EH$1010, $K883, 'Drinks List'!EG$11:EG$1010))</f>
        <v/>
      </c>
      <c r="BD883" s="21"/>
      <c r="BE883" s="59" t="str">
        <f>IF($K883="", "", SUMIF('Drinks List'!EJ$11:EJ$1010, $K883, 'Drinks List'!EI$11:EI$1010))</f>
        <v/>
      </c>
      <c r="BF883" s="21"/>
      <c r="BG883" s="59" t="str">
        <f>IF($K883="", "", SUMIF('Drinks List'!EL$11:EL$1010, $K883, 'Drinks List'!EK$11:EK$1010))</f>
        <v/>
      </c>
      <c r="BH883" s="21"/>
      <c r="BI883" s="59" t="str">
        <f>IF($K883="", "", SUMIF('Drinks List'!EN$11:EN$1010, $K883, 'Drinks List'!EM$11:EM$1010))</f>
        <v/>
      </c>
      <c r="BJ883" s="21"/>
      <c r="BK883" s="59" t="str">
        <f>IF($K883="", "", SUMIF('Drinks List'!EP$11:EP$1010, $K883, 'Drinks List'!EO$11:EO$1010))</f>
        <v/>
      </c>
      <c r="BL883" s="21"/>
      <c r="BM883" s="59" t="str">
        <f>IF($K883="", "", SUMIF('Drinks List'!ER$11:ER$1010, $K883, 'Drinks List'!EQ$11:EQ$1010))</f>
        <v/>
      </c>
      <c r="BN883" s="21"/>
      <c r="BO883" s="65" t="str">
        <f>IF($K883="", "", SUMIF('Drinks List'!ET$11:ET$1010, $K883, 'Drinks List'!ES$11:ES$1010))</f>
        <v/>
      </c>
      <c r="BQ883" s="120" t="str">
        <f t="shared" si="273"/>
        <v/>
      </c>
      <c r="BR883" s="62" t="str">
        <f t="shared" si="274"/>
        <v/>
      </c>
      <c r="BS883" s="76" t="str">
        <f>IF(BQ883="", "", COUNTIF(BQ$11:BQ$1010, "&gt;"&amp;BQ883)+1+COUNTIF(BQ$11:BQ883, BQ883)-1)</f>
        <v/>
      </c>
      <c r="BT883" s="76" t="str">
        <f>IF(BR883="", "", COUNTIF(BR$11:BR$1010, "&lt;"&amp;BR883)+1+COUNTIF(BR$11:BR883, BR883)-1)</f>
        <v/>
      </c>
      <c r="BV883" s="76" t="str">
        <f t="shared" si="275"/>
        <v/>
      </c>
      <c r="BW883" s="124" t="str">
        <f t="shared" si="276"/>
        <v/>
      </c>
      <c r="BX883" s="115" t="str">
        <f t="shared" si="277"/>
        <v/>
      </c>
      <c r="BY883" s="125" t="str">
        <f t="shared" si="278"/>
        <v/>
      </c>
      <c r="CA883" s="106" t="str">
        <f t="shared" si="279"/>
        <v/>
      </c>
      <c r="CB883" s="22" t="str">
        <f t="shared" si="280"/>
        <v/>
      </c>
      <c r="CD883" s="76" t="str">
        <f>IF($J883="", "", IF($BV883=0, "", COUNTIF($J$11:$J$1010, "&lt;"&amp;$J883)+1+COUNTIF($J$11:$J883, $J883)-1))</f>
        <v/>
      </c>
    </row>
    <row r="884" spans="1:82" x14ac:dyDescent="0.25">
      <c r="A884" s="31"/>
      <c r="B884" s="19" t="str">
        <f t="shared" si="261"/>
        <v/>
      </c>
      <c r="C884" s="20" t="str">
        <f t="shared" si="262"/>
        <v/>
      </c>
      <c r="D884" s="29" t="str">
        <f t="shared" si="263"/>
        <v/>
      </c>
      <c r="E884" s="22" t="str">
        <f t="shared" si="264"/>
        <v/>
      </c>
      <c r="F884" s="31"/>
      <c r="G884" s="301"/>
      <c r="H884" s="302"/>
      <c r="I884" s="303"/>
      <c r="J884" s="304"/>
      <c r="K884" s="283"/>
      <c r="L884" s="305"/>
      <c r="M884" s="285"/>
      <c r="N884" s="287"/>
      <c r="O884" s="31"/>
      <c r="P884" s="19" t="str">
        <f t="shared" si="265"/>
        <v/>
      </c>
      <c r="Q884" s="20" t="str">
        <f t="shared" si="266"/>
        <v/>
      </c>
      <c r="R884" s="29" t="str">
        <f t="shared" si="267"/>
        <v/>
      </c>
      <c r="S884" s="22" t="str">
        <f t="shared" si="268"/>
        <v/>
      </c>
      <c r="T884" s="31"/>
      <c r="U884" s="69" t="str">
        <f t="shared" si="269"/>
        <v/>
      </c>
      <c r="V884" s="31"/>
      <c r="X884" s="76" t="str">
        <f t="shared" si="270"/>
        <v/>
      </c>
      <c r="Z884" s="76" t="str">
        <f t="shared" si="271"/>
        <v/>
      </c>
      <c r="AA884" s="76" t="str">
        <f t="shared" si="272"/>
        <v/>
      </c>
      <c r="AC884" s="19" t="str">
        <f>IF($K884="", "", SUMIF('Drinks List'!DH$11:DH$1010, $K884, 'Drinks List'!DG$11:DG$1010))</f>
        <v/>
      </c>
      <c r="AD884" s="21"/>
      <c r="AE884" s="59" t="str">
        <f>IF($K884="", "", SUMIF('Drinks List'!DJ$11:DJ$1010, $K884, 'Drinks List'!DI$11:DI$1010))</f>
        <v/>
      </c>
      <c r="AF884" s="21"/>
      <c r="AG884" s="59" t="str">
        <f>IF($K884="", "", SUMIF('Drinks List'!DL$11:DL$1010, $K884, 'Drinks List'!DK$11:DK$1010))</f>
        <v/>
      </c>
      <c r="AH884" s="21"/>
      <c r="AI884" s="59" t="str">
        <f>IF($K884="", "", SUMIF('Drinks List'!DN$11:DN$1010, $K884, 'Drinks List'!DM$11:DM$1010))</f>
        <v/>
      </c>
      <c r="AJ884" s="21"/>
      <c r="AK884" s="59" t="str">
        <f>IF($K884="", "", SUMIF('Drinks List'!DP$11:DP$1010, $K884, 'Drinks List'!DO$11:DO$1010))</f>
        <v/>
      </c>
      <c r="AL884" s="21"/>
      <c r="AM884" s="59" t="str">
        <f>IF($K884="", "", SUMIF('Drinks List'!DR$11:DR$1010, $K884, 'Drinks List'!DQ$11:DQ$1010))</f>
        <v/>
      </c>
      <c r="AN884" s="21"/>
      <c r="AO884" s="59" t="str">
        <f>IF($K884="", "", SUMIF('Drinks List'!DT$11:DT$1010, $K884, 'Drinks List'!DS$11:DS$1010))</f>
        <v/>
      </c>
      <c r="AP884" s="21"/>
      <c r="AQ884" s="59" t="str">
        <f>IF($K884="", "", SUMIF('Drinks List'!DV$11:DV$1010, $K884, 'Drinks List'!DU$11:DU$1010))</f>
        <v/>
      </c>
      <c r="AR884" s="21"/>
      <c r="AS884" s="59" t="str">
        <f>IF($K884="", "", SUMIF('Drinks List'!DX$11:DX$1010, $K884, 'Drinks List'!DW$11:DW$1010))</f>
        <v/>
      </c>
      <c r="AT884" s="21"/>
      <c r="AU884" s="59" t="str">
        <f>IF($K884="", "", SUMIF('Drinks List'!DZ$11:DZ$1010, $K884, 'Drinks List'!DY$11:DY$1010))</f>
        <v/>
      </c>
      <c r="AV884" s="21"/>
      <c r="AW884" s="59" t="str">
        <f>IF($K884="", "", SUMIF('Drinks List'!EB$11:EB$1010, $K884, 'Drinks List'!EA$11:EA$1010))</f>
        <v/>
      </c>
      <c r="AX884" s="21"/>
      <c r="AY884" s="59" t="str">
        <f>IF($K884="", "", SUMIF('Drinks List'!ED$11:ED$1010, $K884, 'Drinks List'!EC$11:EC$1010))</f>
        <v/>
      </c>
      <c r="AZ884" s="21"/>
      <c r="BA884" s="59" t="str">
        <f>IF($K884="", "", SUMIF('Drinks List'!EF$11:EF$1010, $K884, 'Drinks List'!EE$11:EE$1010))</f>
        <v/>
      </c>
      <c r="BB884" s="21"/>
      <c r="BC884" s="59" t="str">
        <f>IF($K884="", "", SUMIF('Drinks List'!EH$11:EH$1010, $K884, 'Drinks List'!EG$11:EG$1010))</f>
        <v/>
      </c>
      <c r="BD884" s="21"/>
      <c r="BE884" s="59" t="str">
        <f>IF($K884="", "", SUMIF('Drinks List'!EJ$11:EJ$1010, $K884, 'Drinks List'!EI$11:EI$1010))</f>
        <v/>
      </c>
      <c r="BF884" s="21"/>
      <c r="BG884" s="59" t="str">
        <f>IF($K884="", "", SUMIF('Drinks List'!EL$11:EL$1010, $K884, 'Drinks List'!EK$11:EK$1010))</f>
        <v/>
      </c>
      <c r="BH884" s="21"/>
      <c r="BI884" s="59" t="str">
        <f>IF($K884="", "", SUMIF('Drinks List'!EN$11:EN$1010, $K884, 'Drinks List'!EM$11:EM$1010))</f>
        <v/>
      </c>
      <c r="BJ884" s="21"/>
      <c r="BK884" s="59" t="str">
        <f>IF($K884="", "", SUMIF('Drinks List'!EP$11:EP$1010, $K884, 'Drinks List'!EO$11:EO$1010))</f>
        <v/>
      </c>
      <c r="BL884" s="21"/>
      <c r="BM884" s="59" t="str">
        <f>IF($K884="", "", SUMIF('Drinks List'!ER$11:ER$1010, $K884, 'Drinks List'!EQ$11:EQ$1010))</f>
        <v/>
      </c>
      <c r="BN884" s="21"/>
      <c r="BO884" s="65" t="str">
        <f>IF($K884="", "", SUMIF('Drinks List'!ET$11:ET$1010, $K884, 'Drinks List'!ES$11:ES$1010))</f>
        <v/>
      </c>
      <c r="BQ884" s="120" t="str">
        <f t="shared" si="273"/>
        <v/>
      </c>
      <c r="BR884" s="62" t="str">
        <f t="shared" si="274"/>
        <v/>
      </c>
      <c r="BS884" s="76" t="str">
        <f>IF(BQ884="", "", COUNTIF(BQ$11:BQ$1010, "&gt;"&amp;BQ884)+1+COUNTIF(BQ$11:BQ884, BQ884)-1)</f>
        <v/>
      </c>
      <c r="BT884" s="76" t="str">
        <f>IF(BR884="", "", COUNTIF(BR$11:BR$1010, "&lt;"&amp;BR884)+1+COUNTIF(BR$11:BR884, BR884)-1)</f>
        <v/>
      </c>
      <c r="BV884" s="76" t="str">
        <f t="shared" si="275"/>
        <v/>
      </c>
      <c r="BW884" s="124" t="str">
        <f t="shared" si="276"/>
        <v/>
      </c>
      <c r="BX884" s="115" t="str">
        <f t="shared" si="277"/>
        <v/>
      </c>
      <c r="BY884" s="125" t="str">
        <f t="shared" si="278"/>
        <v/>
      </c>
      <c r="CA884" s="106" t="str">
        <f t="shared" si="279"/>
        <v/>
      </c>
      <c r="CB884" s="22" t="str">
        <f t="shared" si="280"/>
        <v/>
      </c>
      <c r="CD884" s="76" t="str">
        <f>IF($J884="", "", IF($BV884=0, "", COUNTIF($J$11:$J$1010, "&lt;"&amp;$J884)+1+COUNTIF($J$11:$J884, $J884)-1))</f>
        <v/>
      </c>
    </row>
    <row r="885" spans="1:82" x14ac:dyDescent="0.25">
      <c r="A885" s="31"/>
      <c r="B885" s="19" t="str">
        <f t="shared" si="261"/>
        <v/>
      </c>
      <c r="C885" s="20" t="str">
        <f t="shared" si="262"/>
        <v/>
      </c>
      <c r="D885" s="29" t="str">
        <f t="shared" si="263"/>
        <v/>
      </c>
      <c r="E885" s="22" t="str">
        <f t="shared" si="264"/>
        <v/>
      </c>
      <c r="F885" s="31"/>
      <c r="G885" s="301"/>
      <c r="H885" s="302"/>
      <c r="I885" s="303"/>
      <c r="J885" s="304"/>
      <c r="K885" s="283"/>
      <c r="L885" s="305"/>
      <c r="M885" s="285"/>
      <c r="N885" s="287"/>
      <c r="O885" s="31"/>
      <c r="P885" s="19" t="str">
        <f t="shared" si="265"/>
        <v/>
      </c>
      <c r="Q885" s="20" t="str">
        <f t="shared" si="266"/>
        <v/>
      </c>
      <c r="R885" s="29" t="str">
        <f t="shared" si="267"/>
        <v/>
      </c>
      <c r="S885" s="22" t="str">
        <f t="shared" si="268"/>
        <v/>
      </c>
      <c r="T885" s="31"/>
      <c r="U885" s="69" t="str">
        <f t="shared" si="269"/>
        <v/>
      </c>
      <c r="V885" s="31"/>
      <c r="X885" s="76" t="str">
        <f t="shared" si="270"/>
        <v/>
      </c>
      <c r="Z885" s="76" t="str">
        <f t="shared" si="271"/>
        <v/>
      </c>
      <c r="AA885" s="76" t="str">
        <f t="shared" si="272"/>
        <v/>
      </c>
      <c r="AC885" s="19" t="str">
        <f>IF($K885="", "", SUMIF('Drinks List'!DH$11:DH$1010, $K885, 'Drinks List'!DG$11:DG$1010))</f>
        <v/>
      </c>
      <c r="AD885" s="21"/>
      <c r="AE885" s="59" t="str">
        <f>IF($K885="", "", SUMIF('Drinks List'!DJ$11:DJ$1010, $K885, 'Drinks List'!DI$11:DI$1010))</f>
        <v/>
      </c>
      <c r="AF885" s="21"/>
      <c r="AG885" s="59" t="str">
        <f>IF($K885="", "", SUMIF('Drinks List'!DL$11:DL$1010, $K885, 'Drinks List'!DK$11:DK$1010))</f>
        <v/>
      </c>
      <c r="AH885" s="21"/>
      <c r="AI885" s="59" t="str">
        <f>IF($K885="", "", SUMIF('Drinks List'!DN$11:DN$1010, $K885, 'Drinks List'!DM$11:DM$1010))</f>
        <v/>
      </c>
      <c r="AJ885" s="21"/>
      <c r="AK885" s="59" t="str">
        <f>IF($K885="", "", SUMIF('Drinks List'!DP$11:DP$1010, $K885, 'Drinks List'!DO$11:DO$1010))</f>
        <v/>
      </c>
      <c r="AL885" s="21"/>
      <c r="AM885" s="59" t="str">
        <f>IF($K885="", "", SUMIF('Drinks List'!DR$11:DR$1010, $K885, 'Drinks List'!DQ$11:DQ$1010))</f>
        <v/>
      </c>
      <c r="AN885" s="21"/>
      <c r="AO885" s="59" t="str">
        <f>IF($K885="", "", SUMIF('Drinks List'!DT$11:DT$1010, $K885, 'Drinks List'!DS$11:DS$1010))</f>
        <v/>
      </c>
      <c r="AP885" s="21"/>
      <c r="AQ885" s="59" t="str">
        <f>IF($K885="", "", SUMIF('Drinks List'!DV$11:DV$1010, $K885, 'Drinks List'!DU$11:DU$1010))</f>
        <v/>
      </c>
      <c r="AR885" s="21"/>
      <c r="AS885" s="59" t="str">
        <f>IF($K885="", "", SUMIF('Drinks List'!DX$11:DX$1010, $K885, 'Drinks List'!DW$11:DW$1010))</f>
        <v/>
      </c>
      <c r="AT885" s="21"/>
      <c r="AU885" s="59" t="str">
        <f>IF($K885="", "", SUMIF('Drinks List'!DZ$11:DZ$1010, $K885, 'Drinks List'!DY$11:DY$1010))</f>
        <v/>
      </c>
      <c r="AV885" s="21"/>
      <c r="AW885" s="59" t="str">
        <f>IF($K885="", "", SUMIF('Drinks List'!EB$11:EB$1010, $K885, 'Drinks List'!EA$11:EA$1010))</f>
        <v/>
      </c>
      <c r="AX885" s="21"/>
      <c r="AY885" s="59" t="str">
        <f>IF($K885="", "", SUMIF('Drinks List'!ED$11:ED$1010, $K885, 'Drinks List'!EC$11:EC$1010))</f>
        <v/>
      </c>
      <c r="AZ885" s="21"/>
      <c r="BA885" s="59" t="str">
        <f>IF($K885="", "", SUMIF('Drinks List'!EF$11:EF$1010, $K885, 'Drinks List'!EE$11:EE$1010))</f>
        <v/>
      </c>
      <c r="BB885" s="21"/>
      <c r="BC885" s="59" t="str">
        <f>IF($K885="", "", SUMIF('Drinks List'!EH$11:EH$1010, $K885, 'Drinks List'!EG$11:EG$1010))</f>
        <v/>
      </c>
      <c r="BD885" s="21"/>
      <c r="BE885" s="59" t="str">
        <f>IF($K885="", "", SUMIF('Drinks List'!EJ$11:EJ$1010, $K885, 'Drinks List'!EI$11:EI$1010))</f>
        <v/>
      </c>
      <c r="BF885" s="21"/>
      <c r="BG885" s="59" t="str">
        <f>IF($K885="", "", SUMIF('Drinks List'!EL$11:EL$1010, $K885, 'Drinks List'!EK$11:EK$1010))</f>
        <v/>
      </c>
      <c r="BH885" s="21"/>
      <c r="BI885" s="59" t="str">
        <f>IF($K885="", "", SUMIF('Drinks List'!EN$11:EN$1010, $K885, 'Drinks List'!EM$11:EM$1010))</f>
        <v/>
      </c>
      <c r="BJ885" s="21"/>
      <c r="BK885" s="59" t="str">
        <f>IF($K885="", "", SUMIF('Drinks List'!EP$11:EP$1010, $K885, 'Drinks List'!EO$11:EO$1010))</f>
        <v/>
      </c>
      <c r="BL885" s="21"/>
      <c r="BM885" s="59" t="str">
        <f>IF($K885="", "", SUMIF('Drinks List'!ER$11:ER$1010, $K885, 'Drinks List'!EQ$11:EQ$1010))</f>
        <v/>
      </c>
      <c r="BN885" s="21"/>
      <c r="BO885" s="65" t="str">
        <f>IF($K885="", "", SUMIF('Drinks List'!ET$11:ET$1010, $K885, 'Drinks List'!ES$11:ES$1010))</f>
        <v/>
      </c>
      <c r="BQ885" s="120" t="str">
        <f t="shared" si="273"/>
        <v/>
      </c>
      <c r="BR885" s="62" t="str">
        <f t="shared" si="274"/>
        <v/>
      </c>
      <c r="BS885" s="76" t="str">
        <f>IF(BQ885="", "", COUNTIF(BQ$11:BQ$1010, "&gt;"&amp;BQ885)+1+COUNTIF(BQ$11:BQ885, BQ885)-1)</f>
        <v/>
      </c>
      <c r="BT885" s="76" t="str">
        <f>IF(BR885="", "", COUNTIF(BR$11:BR$1010, "&lt;"&amp;BR885)+1+COUNTIF(BR$11:BR885, BR885)-1)</f>
        <v/>
      </c>
      <c r="BV885" s="76" t="str">
        <f t="shared" si="275"/>
        <v/>
      </c>
      <c r="BW885" s="124" t="str">
        <f t="shared" si="276"/>
        <v/>
      </c>
      <c r="BX885" s="115" t="str">
        <f t="shared" si="277"/>
        <v/>
      </c>
      <c r="BY885" s="125" t="str">
        <f t="shared" si="278"/>
        <v/>
      </c>
      <c r="CA885" s="106" t="str">
        <f t="shared" si="279"/>
        <v/>
      </c>
      <c r="CB885" s="22" t="str">
        <f t="shared" si="280"/>
        <v/>
      </c>
      <c r="CD885" s="76" t="str">
        <f>IF($J885="", "", IF($BV885=0, "", COUNTIF($J$11:$J$1010, "&lt;"&amp;$J885)+1+COUNTIF($J$11:$J885, $J885)-1))</f>
        <v/>
      </c>
    </row>
    <row r="886" spans="1:82" x14ac:dyDescent="0.25">
      <c r="A886" s="31"/>
      <c r="B886" s="19" t="str">
        <f t="shared" si="261"/>
        <v/>
      </c>
      <c r="C886" s="20" t="str">
        <f t="shared" si="262"/>
        <v/>
      </c>
      <c r="D886" s="29" t="str">
        <f t="shared" si="263"/>
        <v/>
      </c>
      <c r="E886" s="22" t="str">
        <f t="shared" si="264"/>
        <v/>
      </c>
      <c r="F886" s="31"/>
      <c r="G886" s="301"/>
      <c r="H886" s="302"/>
      <c r="I886" s="303"/>
      <c r="J886" s="304"/>
      <c r="K886" s="283"/>
      <c r="L886" s="305"/>
      <c r="M886" s="285"/>
      <c r="N886" s="287"/>
      <c r="O886" s="31"/>
      <c r="P886" s="19" t="str">
        <f t="shared" si="265"/>
        <v/>
      </c>
      <c r="Q886" s="20" t="str">
        <f t="shared" si="266"/>
        <v/>
      </c>
      <c r="R886" s="29" t="str">
        <f t="shared" si="267"/>
        <v/>
      </c>
      <c r="S886" s="22" t="str">
        <f t="shared" si="268"/>
        <v/>
      </c>
      <c r="T886" s="31"/>
      <c r="U886" s="69" t="str">
        <f t="shared" si="269"/>
        <v/>
      </c>
      <c r="V886" s="31"/>
      <c r="X886" s="76" t="str">
        <f t="shared" si="270"/>
        <v/>
      </c>
      <c r="Z886" s="76" t="str">
        <f t="shared" si="271"/>
        <v/>
      </c>
      <c r="AA886" s="76" t="str">
        <f t="shared" si="272"/>
        <v/>
      </c>
      <c r="AC886" s="19" t="str">
        <f>IF($K886="", "", SUMIF('Drinks List'!DH$11:DH$1010, $K886, 'Drinks List'!DG$11:DG$1010))</f>
        <v/>
      </c>
      <c r="AD886" s="21"/>
      <c r="AE886" s="59" t="str">
        <f>IF($K886="", "", SUMIF('Drinks List'!DJ$11:DJ$1010, $K886, 'Drinks List'!DI$11:DI$1010))</f>
        <v/>
      </c>
      <c r="AF886" s="21"/>
      <c r="AG886" s="59" t="str">
        <f>IF($K886="", "", SUMIF('Drinks List'!DL$11:DL$1010, $K886, 'Drinks List'!DK$11:DK$1010))</f>
        <v/>
      </c>
      <c r="AH886" s="21"/>
      <c r="AI886" s="59" t="str">
        <f>IF($K886="", "", SUMIF('Drinks List'!DN$11:DN$1010, $K886, 'Drinks List'!DM$11:DM$1010))</f>
        <v/>
      </c>
      <c r="AJ886" s="21"/>
      <c r="AK886" s="59" t="str">
        <f>IF($K886="", "", SUMIF('Drinks List'!DP$11:DP$1010, $K886, 'Drinks List'!DO$11:DO$1010))</f>
        <v/>
      </c>
      <c r="AL886" s="21"/>
      <c r="AM886" s="59" t="str">
        <f>IF($K886="", "", SUMIF('Drinks List'!DR$11:DR$1010, $K886, 'Drinks List'!DQ$11:DQ$1010))</f>
        <v/>
      </c>
      <c r="AN886" s="21"/>
      <c r="AO886" s="59" t="str">
        <f>IF($K886="", "", SUMIF('Drinks List'!DT$11:DT$1010, $K886, 'Drinks List'!DS$11:DS$1010))</f>
        <v/>
      </c>
      <c r="AP886" s="21"/>
      <c r="AQ886" s="59" t="str">
        <f>IF($K886="", "", SUMIF('Drinks List'!DV$11:DV$1010, $K886, 'Drinks List'!DU$11:DU$1010))</f>
        <v/>
      </c>
      <c r="AR886" s="21"/>
      <c r="AS886" s="59" t="str">
        <f>IF($K886="", "", SUMIF('Drinks List'!DX$11:DX$1010, $K886, 'Drinks List'!DW$11:DW$1010))</f>
        <v/>
      </c>
      <c r="AT886" s="21"/>
      <c r="AU886" s="59" t="str">
        <f>IF($K886="", "", SUMIF('Drinks List'!DZ$11:DZ$1010, $K886, 'Drinks List'!DY$11:DY$1010))</f>
        <v/>
      </c>
      <c r="AV886" s="21"/>
      <c r="AW886" s="59" t="str">
        <f>IF($K886="", "", SUMIF('Drinks List'!EB$11:EB$1010, $K886, 'Drinks List'!EA$11:EA$1010))</f>
        <v/>
      </c>
      <c r="AX886" s="21"/>
      <c r="AY886" s="59" t="str">
        <f>IF($K886="", "", SUMIF('Drinks List'!ED$11:ED$1010, $K886, 'Drinks List'!EC$11:EC$1010))</f>
        <v/>
      </c>
      <c r="AZ886" s="21"/>
      <c r="BA886" s="59" t="str">
        <f>IF($K886="", "", SUMIF('Drinks List'!EF$11:EF$1010, $K886, 'Drinks List'!EE$11:EE$1010))</f>
        <v/>
      </c>
      <c r="BB886" s="21"/>
      <c r="BC886" s="59" t="str">
        <f>IF($K886="", "", SUMIF('Drinks List'!EH$11:EH$1010, $K886, 'Drinks List'!EG$11:EG$1010))</f>
        <v/>
      </c>
      <c r="BD886" s="21"/>
      <c r="BE886" s="59" t="str">
        <f>IF($K886="", "", SUMIF('Drinks List'!EJ$11:EJ$1010, $K886, 'Drinks List'!EI$11:EI$1010))</f>
        <v/>
      </c>
      <c r="BF886" s="21"/>
      <c r="BG886" s="59" t="str">
        <f>IF($K886="", "", SUMIF('Drinks List'!EL$11:EL$1010, $K886, 'Drinks List'!EK$11:EK$1010))</f>
        <v/>
      </c>
      <c r="BH886" s="21"/>
      <c r="BI886" s="59" t="str">
        <f>IF($K886="", "", SUMIF('Drinks List'!EN$11:EN$1010, $K886, 'Drinks List'!EM$11:EM$1010))</f>
        <v/>
      </c>
      <c r="BJ886" s="21"/>
      <c r="BK886" s="59" t="str">
        <f>IF($K886="", "", SUMIF('Drinks List'!EP$11:EP$1010, $K886, 'Drinks List'!EO$11:EO$1010))</f>
        <v/>
      </c>
      <c r="BL886" s="21"/>
      <c r="BM886" s="59" t="str">
        <f>IF($K886="", "", SUMIF('Drinks List'!ER$11:ER$1010, $K886, 'Drinks List'!EQ$11:EQ$1010))</f>
        <v/>
      </c>
      <c r="BN886" s="21"/>
      <c r="BO886" s="65" t="str">
        <f>IF($K886="", "", SUMIF('Drinks List'!ET$11:ET$1010, $K886, 'Drinks List'!ES$11:ES$1010))</f>
        <v/>
      </c>
      <c r="BQ886" s="120" t="str">
        <f t="shared" si="273"/>
        <v/>
      </c>
      <c r="BR886" s="62" t="str">
        <f t="shared" si="274"/>
        <v/>
      </c>
      <c r="BS886" s="76" t="str">
        <f>IF(BQ886="", "", COUNTIF(BQ$11:BQ$1010, "&gt;"&amp;BQ886)+1+COUNTIF(BQ$11:BQ886, BQ886)-1)</f>
        <v/>
      </c>
      <c r="BT886" s="76" t="str">
        <f>IF(BR886="", "", COUNTIF(BR$11:BR$1010, "&lt;"&amp;BR886)+1+COUNTIF(BR$11:BR886, BR886)-1)</f>
        <v/>
      </c>
      <c r="BV886" s="76" t="str">
        <f t="shared" si="275"/>
        <v/>
      </c>
      <c r="BW886" s="124" t="str">
        <f t="shared" si="276"/>
        <v/>
      </c>
      <c r="BX886" s="115" t="str">
        <f t="shared" si="277"/>
        <v/>
      </c>
      <c r="BY886" s="125" t="str">
        <f t="shared" si="278"/>
        <v/>
      </c>
      <c r="CA886" s="106" t="str">
        <f t="shared" si="279"/>
        <v/>
      </c>
      <c r="CB886" s="22" t="str">
        <f t="shared" si="280"/>
        <v/>
      </c>
      <c r="CD886" s="76" t="str">
        <f>IF($J886="", "", IF($BV886=0, "", COUNTIF($J$11:$J$1010, "&lt;"&amp;$J886)+1+COUNTIF($J$11:$J886, $J886)-1))</f>
        <v/>
      </c>
    </row>
    <row r="887" spans="1:82" x14ac:dyDescent="0.25">
      <c r="A887" s="31"/>
      <c r="B887" s="19" t="str">
        <f t="shared" si="261"/>
        <v/>
      </c>
      <c r="C887" s="20" t="str">
        <f t="shared" si="262"/>
        <v/>
      </c>
      <c r="D887" s="29" t="str">
        <f t="shared" si="263"/>
        <v/>
      </c>
      <c r="E887" s="22" t="str">
        <f t="shared" si="264"/>
        <v/>
      </c>
      <c r="F887" s="31"/>
      <c r="G887" s="301"/>
      <c r="H887" s="302"/>
      <c r="I887" s="303"/>
      <c r="J887" s="304"/>
      <c r="K887" s="283"/>
      <c r="L887" s="305"/>
      <c r="M887" s="285"/>
      <c r="N887" s="287"/>
      <c r="O887" s="31"/>
      <c r="P887" s="19" t="str">
        <f t="shared" si="265"/>
        <v/>
      </c>
      <c r="Q887" s="20" t="str">
        <f t="shared" si="266"/>
        <v/>
      </c>
      <c r="R887" s="29" t="str">
        <f t="shared" si="267"/>
        <v/>
      </c>
      <c r="S887" s="22" t="str">
        <f t="shared" si="268"/>
        <v/>
      </c>
      <c r="T887" s="31"/>
      <c r="U887" s="69" t="str">
        <f t="shared" si="269"/>
        <v/>
      </c>
      <c r="V887" s="31"/>
      <c r="X887" s="76" t="str">
        <f t="shared" si="270"/>
        <v/>
      </c>
      <c r="Z887" s="76" t="str">
        <f t="shared" si="271"/>
        <v/>
      </c>
      <c r="AA887" s="76" t="str">
        <f t="shared" si="272"/>
        <v/>
      </c>
      <c r="AC887" s="19" t="str">
        <f>IF($K887="", "", SUMIF('Drinks List'!DH$11:DH$1010, $K887, 'Drinks List'!DG$11:DG$1010))</f>
        <v/>
      </c>
      <c r="AD887" s="21"/>
      <c r="AE887" s="59" t="str">
        <f>IF($K887="", "", SUMIF('Drinks List'!DJ$11:DJ$1010, $K887, 'Drinks List'!DI$11:DI$1010))</f>
        <v/>
      </c>
      <c r="AF887" s="21"/>
      <c r="AG887" s="59" t="str">
        <f>IF($K887="", "", SUMIF('Drinks List'!DL$11:DL$1010, $K887, 'Drinks List'!DK$11:DK$1010))</f>
        <v/>
      </c>
      <c r="AH887" s="21"/>
      <c r="AI887" s="59" t="str">
        <f>IF($K887="", "", SUMIF('Drinks List'!DN$11:DN$1010, $K887, 'Drinks List'!DM$11:DM$1010))</f>
        <v/>
      </c>
      <c r="AJ887" s="21"/>
      <c r="AK887" s="59" t="str">
        <f>IF($K887="", "", SUMIF('Drinks List'!DP$11:DP$1010, $K887, 'Drinks List'!DO$11:DO$1010))</f>
        <v/>
      </c>
      <c r="AL887" s="21"/>
      <c r="AM887" s="59" t="str">
        <f>IF($K887="", "", SUMIF('Drinks List'!DR$11:DR$1010, $K887, 'Drinks List'!DQ$11:DQ$1010))</f>
        <v/>
      </c>
      <c r="AN887" s="21"/>
      <c r="AO887" s="59" t="str">
        <f>IF($K887="", "", SUMIF('Drinks List'!DT$11:DT$1010, $K887, 'Drinks List'!DS$11:DS$1010))</f>
        <v/>
      </c>
      <c r="AP887" s="21"/>
      <c r="AQ887" s="59" t="str">
        <f>IF($K887="", "", SUMIF('Drinks List'!DV$11:DV$1010, $K887, 'Drinks List'!DU$11:DU$1010))</f>
        <v/>
      </c>
      <c r="AR887" s="21"/>
      <c r="AS887" s="59" t="str">
        <f>IF($K887="", "", SUMIF('Drinks List'!DX$11:DX$1010, $K887, 'Drinks List'!DW$11:DW$1010))</f>
        <v/>
      </c>
      <c r="AT887" s="21"/>
      <c r="AU887" s="59" t="str">
        <f>IF($K887="", "", SUMIF('Drinks List'!DZ$11:DZ$1010, $K887, 'Drinks List'!DY$11:DY$1010))</f>
        <v/>
      </c>
      <c r="AV887" s="21"/>
      <c r="AW887" s="59" t="str">
        <f>IF($K887="", "", SUMIF('Drinks List'!EB$11:EB$1010, $K887, 'Drinks List'!EA$11:EA$1010))</f>
        <v/>
      </c>
      <c r="AX887" s="21"/>
      <c r="AY887" s="59" t="str">
        <f>IF($K887="", "", SUMIF('Drinks List'!ED$11:ED$1010, $K887, 'Drinks List'!EC$11:EC$1010))</f>
        <v/>
      </c>
      <c r="AZ887" s="21"/>
      <c r="BA887" s="59" t="str">
        <f>IF($K887="", "", SUMIF('Drinks List'!EF$11:EF$1010, $K887, 'Drinks List'!EE$11:EE$1010))</f>
        <v/>
      </c>
      <c r="BB887" s="21"/>
      <c r="BC887" s="59" t="str">
        <f>IF($K887="", "", SUMIF('Drinks List'!EH$11:EH$1010, $K887, 'Drinks List'!EG$11:EG$1010))</f>
        <v/>
      </c>
      <c r="BD887" s="21"/>
      <c r="BE887" s="59" t="str">
        <f>IF($K887="", "", SUMIF('Drinks List'!EJ$11:EJ$1010, $K887, 'Drinks List'!EI$11:EI$1010))</f>
        <v/>
      </c>
      <c r="BF887" s="21"/>
      <c r="BG887" s="59" t="str">
        <f>IF($K887="", "", SUMIF('Drinks List'!EL$11:EL$1010, $K887, 'Drinks List'!EK$11:EK$1010))</f>
        <v/>
      </c>
      <c r="BH887" s="21"/>
      <c r="BI887" s="59" t="str">
        <f>IF($K887="", "", SUMIF('Drinks List'!EN$11:EN$1010, $K887, 'Drinks List'!EM$11:EM$1010))</f>
        <v/>
      </c>
      <c r="BJ887" s="21"/>
      <c r="BK887" s="59" t="str">
        <f>IF($K887="", "", SUMIF('Drinks List'!EP$11:EP$1010, $K887, 'Drinks List'!EO$11:EO$1010))</f>
        <v/>
      </c>
      <c r="BL887" s="21"/>
      <c r="BM887" s="59" t="str">
        <f>IF($K887="", "", SUMIF('Drinks List'!ER$11:ER$1010, $K887, 'Drinks List'!EQ$11:EQ$1010))</f>
        <v/>
      </c>
      <c r="BN887" s="21"/>
      <c r="BO887" s="65" t="str">
        <f>IF($K887="", "", SUMIF('Drinks List'!ET$11:ET$1010, $K887, 'Drinks List'!ES$11:ES$1010))</f>
        <v/>
      </c>
      <c r="BQ887" s="120" t="str">
        <f t="shared" si="273"/>
        <v/>
      </c>
      <c r="BR887" s="62" t="str">
        <f t="shared" si="274"/>
        <v/>
      </c>
      <c r="BS887" s="76" t="str">
        <f>IF(BQ887="", "", COUNTIF(BQ$11:BQ$1010, "&gt;"&amp;BQ887)+1+COUNTIF(BQ$11:BQ887, BQ887)-1)</f>
        <v/>
      </c>
      <c r="BT887" s="76" t="str">
        <f>IF(BR887="", "", COUNTIF(BR$11:BR$1010, "&lt;"&amp;BR887)+1+COUNTIF(BR$11:BR887, BR887)-1)</f>
        <v/>
      </c>
      <c r="BV887" s="76" t="str">
        <f t="shared" si="275"/>
        <v/>
      </c>
      <c r="BW887" s="124" t="str">
        <f t="shared" si="276"/>
        <v/>
      </c>
      <c r="BX887" s="115" t="str">
        <f t="shared" si="277"/>
        <v/>
      </c>
      <c r="BY887" s="125" t="str">
        <f t="shared" si="278"/>
        <v/>
      </c>
      <c r="CA887" s="106" t="str">
        <f t="shared" si="279"/>
        <v/>
      </c>
      <c r="CB887" s="22" t="str">
        <f t="shared" si="280"/>
        <v/>
      </c>
      <c r="CD887" s="76" t="str">
        <f>IF($J887="", "", IF($BV887=0, "", COUNTIF($J$11:$J$1010, "&lt;"&amp;$J887)+1+COUNTIF($J$11:$J887, $J887)-1))</f>
        <v/>
      </c>
    </row>
    <row r="888" spans="1:82" x14ac:dyDescent="0.25">
      <c r="A888" s="31"/>
      <c r="B888" s="19" t="str">
        <f t="shared" si="261"/>
        <v/>
      </c>
      <c r="C888" s="20" t="str">
        <f t="shared" si="262"/>
        <v/>
      </c>
      <c r="D888" s="29" t="str">
        <f t="shared" si="263"/>
        <v/>
      </c>
      <c r="E888" s="22" t="str">
        <f t="shared" si="264"/>
        <v/>
      </c>
      <c r="F888" s="31"/>
      <c r="G888" s="301"/>
      <c r="H888" s="302"/>
      <c r="I888" s="303"/>
      <c r="J888" s="304"/>
      <c r="K888" s="283"/>
      <c r="L888" s="305"/>
      <c r="M888" s="285"/>
      <c r="N888" s="287"/>
      <c r="O888" s="31"/>
      <c r="P888" s="19" t="str">
        <f t="shared" si="265"/>
        <v/>
      </c>
      <c r="Q888" s="20" t="str">
        <f t="shared" si="266"/>
        <v/>
      </c>
      <c r="R888" s="29" t="str">
        <f t="shared" si="267"/>
        <v/>
      </c>
      <c r="S888" s="22" t="str">
        <f t="shared" si="268"/>
        <v/>
      </c>
      <c r="T888" s="31"/>
      <c r="U888" s="69" t="str">
        <f t="shared" si="269"/>
        <v/>
      </c>
      <c r="V888" s="31"/>
      <c r="X888" s="76" t="str">
        <f t="shared" si="270"/>
        <v/>
      </c>
      <c r="Z888" s="76" t="str">
        <f t="shared" si="271"/>
        <v/>
      </c>
      <c r="AA888" s="76" t="str">
        <f t="shared" si="272"/>
        <v/>
      </c>
      <c r="AC888" s="19" t="str">
        <f>IF($K888="", "", SUMIF('Drinks List'!DH$11:DH$1010, $K888, 'Drinks List'!DG$11:DG$1010))</f>
        <v/>
      </c>
      <c r="AD888" s="21"/>
      <c r="AE888" s="59" t="str">
        <f>IF($K888="", "", SUMIF('Drinks List'!DJ$11:DJ$1010, $K888, 'Drinks List'!DI$11:DI$1010))</f>
        <v/>
      </c>
      <c r="AF888" s="21"/>
      <c r="AG888" s="59" t="str">
        <f>IF($K888="", "", SUMIF('Drinks List'!DL$11:DL$1010, $K888, 'Drinks List'!DK$11:DK$1010))</f>
        <v/>
      </c>
      <c r="AH888" s="21"/>
      <c r="AI888" s="59" t="str">
        <f>IF($K888="", "", SUMIF('Drinks List'!DN$11:DN$1010, $K888, 'Drinks List'!DM$11:DM$1010))</f>
        <v/>
      </c>
      <c r="AJ888" s="21"/>
      <c r="AK888" s="59" t="str">
        <f>IF($K888="", "", SUMIF('Drinks List'!DP$11:DP$1010, $K888, 'Drinks List'!DO$11:DO$1010))</f>
        <v/>
      </c>
      <c r="AL888" s="21"/>
      <c r="AM888" s="59" t="str">
        <f>IF($K888="", "", SUMIF('Drinks List'!DR$11:DR$1010, $K888, 'Drinks List'!DQ$11:DQ$1010))</f>
        <v/>
      </c>
      <c r="AN888" s="21"/>
      <c r="AO888" s="59" t="str">
        <f>IF($K888="", "", SUMIF('Drinks List'!DT$11:DT$1010, $K888, 'Drinks List'!DS$11:DS$1010))</f>
        <v/>
      </c>
      <c r="AP888" s="21"/>
      <c r="AQ888" s="59" t="str">
        <f>IF($K888="", "", SUMIF('Drinks List'!DV$11:DV$1010, $K888, 'Drinks List'!DU$11:DU$1010))</f>
        <v/>
      </c>
      <c r="AR888" s="21"/>
      <c r="AS888" s="59" t="str">
        <f>IF($K888="", "", SUMIF('Drinks List'!DX$11:DX$1010, $K888, 'Drinks List'!DW$11:DW$1010))</f>
        <v/>
      </c>
      <c r="AT888" s="21"/>
      <c r="AU888" s="59" t="str">
        <f>IF($K888="", "", SUMIF('Drinks List'!DZ$11:DZ$1010, $K888, 'Drinks List'!DY$11:DY$1010))</f>
        <v/>
      </c>
      <c r="AV888" s="21"/>
      <c r="AW888" s="59" t="str">
        <f>IF($K888="", "", SUMIF('Drinks List'!EB$11:EB$1010, $K888, 'Drinks List'!EA$11:EA$1010))</f>
        <v/>
      </c>
      <c r="AX888" s="21"/>
      <c r="AY888" s="59" t="str">
        <f>IF($K888="", "", SUMIF('Drinks List'!ED$11:ED$1010, $K888, 'Drinks List'!EC$11:EC$1010))</f>
        <v/>
      </c>
      <c r="AZ888" s="21"/>
      <c r="BA888" s="59" t="str">
        <f>IF($K888="", "", SUMIF('Drinks List'!EF$11:EF$1010, $K888, 'Drinks List'!EE$11:EE$1010))</f>
        <v/>
      </c>
      <c r="BB888" s="21"/>
      <c r="BC888" s="59" t="str">
        <f>IF($K888="", "", SUMIF('Drinks List'!EH$11:EH$1010, $K888, 'Drinks List'!EG$11:EG$1010))</f>
        <v/>
      </c>
      <c r="BD888" s="21"/>
      <c r="BE888" s="59" t="str">
        <f>IF($K888="", "", SUMIF('Drinks List'!EJ$11:EJ$1010, $K888, 'Drinks List'!EI$11:EI$1010))</f>
        <v/>
      </c>
      <c r="BF888" s="21"/>
      <c r="BG888" s="59" t="str">
        <f>IF($K888="", "", SUMIF('Drinks List'!EL$11:EL$1010, $K888, 'Drinks List'!EK$11:EK$1010))</f>
        <v/>
      </c>
      <c r="BH888" s="21"/>
      <c r="BI888" s="59" t="str">
        <f>IF($K888="", "", SUMIF('Drinks List'!EN$11:EN$1010, $K888, 'Drinks List'!EM$11:EM$1010))</f>
        <v/>
      </c>
      <c r="BJ888" s="21"/>
      <c r="BK888" s="59" t="str">
        <f>IF($K888="", "", SUMIF('Drinks List'!EP$11:EP$1010, $K888, 'Drinks List'!EO$11:EO$1010))</f>
        <v/>
      </c>
      <c r="BL888" s="21"/>
      <c r="BM888" s="59" t="str">
        <f>IF($K888="", "", SUMIF('Drinks List'!ER$11:ER$1010, $K888, 'Drinks List'!EQ$11:EQ$1010))</f>
        <v/>
      </c>
      <c r="BN888" s="21"/>
      <c r="BO888" s="65" t="str">
        <f>IF($K888="", "", SUMIF('Drinks List'!ET$11:ET$1010, $K888, 'Drinks List'!ES$11:ES$1010))</f>
        <v/>
      </c>
      <c r="BQ888" s="120" t="str">
        <f t="shared" si="273"/>
        <v/>
      </c>
      <c r="BR888" s="62" t="str">
        <f t="shared" si="274"/>
        <v/>
      </c>
      <c r="BS888" s="76" t="str">
        <f>IF(BQ888="", "", COUNTIF(BQ$11:BQ$1010, "&gt;"&amp;BQ888)+1+COUNTIF(BQ$11:BQ888, BQ888)-1)</f>
        <v/>
      </c>
      <c r="BT888" s="76" t="str">
        <f>IF(BR888="", "", COUNTIF(BR$11:BR$1010, "&lt;"&amp;BR888)+1+COUNTIF(BR$11:BR888, BR888)-1)</f>
        <v/>
      </c>
      <c r="BV888" s="76" t="str">
        <f t="shared" si="275"/>
        <v/>
      </c>
      <c r="BW888" s="124" t="str">
        <f t="shared" si="276"/>
        <v/>
      </c>
      <c r="BX888" s="115" t="str">
        <f t="shared" si="277"/>
        <v/>
      </c>
      <c r="BY888" s="125" t="str">
        <f t="shared" si="278"/>
        <v/>
      </c>
      <c r="CA888" s="106" t="str">
        <f t="shared" si="279"/>
        <v/>
      </c>
      <c r="CB888" s="22" t="str">
        <f t="shared" si="280"/>
        <v/>
      </c>
      <c r="CD888" s="76" t="str">
        <f>IF($J888="", "", IF($BV888=0, "", COUNTIF($J$11:$J$1010, "&lt;"&amp;$J888)+1+COUNTIF($J$11:$J888, $J888)-1))</f>
        <v/>
      </c>
    </row>
    <row r="889" spans="1:82" x14ac:dyDescent="0.25">
      <c r="A889" s="31"/>
      <c r="B889" s="19" t="str">
        <f t="shared" si="261"/>
        <v/>
      </c>
      <c r="C889" s="20" t="str">
        <f t="shared" si="262"/>
        <v/>
      </c>
      <c r="D889" s="29" t="str">
        <f t="shared" si="263"/>
        <v/>
      </c>
      <c r="E889" s="22" t="str">
        <f t="shared" si="264"/>
        <v/>
      </c>
      <c r="F889" s="31"/>
      <c r="G889" s="301"/>
      <c r="H889" s="302"/>
      <c r="I889" s="303"/>
      <c r="J889" s="304"/>
      <c r="K889" s="283"/>
      <c r="L889" s="305"/>
      <c r="M889" s="285"/>
      <c r="N889" s="287"/>
      <c r="O889" s="31"/>
      <c r="P889" s="19" t="str">
        <f t="shared" si="265"/>
        <v/>
      </c>
      <c r="Q889" s="20" t="str">
        <f t="shared" si="266"/>
        <v/>
      </c>
      <c r="R889" s="29" t="str">
        <f t="shared" si="267"/>
        <v/>
      </c>
      <c r="S889" s="22" t="str">
        <f t="shared" si="268"/>
        <v/>
      </c>
      <c r="T889" s="31"/>
      <c r="U889" s="69" t="str">
        <f t="shared" si="269"/>
        <v/>
      </c>
      <c r="V889" s="31"/>
      <c r="X889" s="76" t="str">
        <f t="shared" si="270"/>
        <v/>
      </c>
      <c r="Z889" s="76" t="str">
        <f t="shared" si="271"/>
        <v/>
      </c>
      <c r="AA889" s="76" t="str">
        <f t="shared" si="272"/>
        <v/>
      </c>
      <c r="AC889" s="19" t="str">
        <f>IF($K889="", "", SUMIF('Drinks List'!DH$11:DH$1010, $K889, 'Drinks List'!DG$11:DG$1010))</f>
        <v/>
      </c>
      <c r="AD889" s="21"/>
      <c r="AE889" s="59" t="str">
        <f>IF($K889="", "", SUMIF('Drinks List'!DJ$11:DJ$1010, $K889, 'Drinks List'!DI$11:DI$1010))</f>
        <v/>
      </c>
      <c r="AF889" s="21"/>
      <c r="AG889" s="59" t="str">
        <f>IF($K889="", "", SUMIF('Drinks List'!DL$11:DL$1010, $K889, 'Drinks List'!DK$11:DK$1010))</f>
        <v/>
      </c>
      <c r="AH889" s="21"/>
      <c r="AI889" s="59" t="str">
        <f>IF($K889="", "", SUMIF('Drinks List'!DN$11:DN$1010, $K889, 'Drinks List'!DM$11:DM$1010))</f>
        <v/>
      </c>
      <c r="AJ889" s="21"/>
      <c r="AK889" s="59" t="str">
        <f>IF($K889="", "", SUMIF('Drinks List'!DP$11:DP$1010, $K889, 'Drinks List'!DO$11:DO$1010))</f>
        <v/>
      </c>
      <c r="AL889" s="21"/>
      <c r="AM889" s="59" t="str">
        <f>IF($K889="", "", SUMIF('Drinks List'!DR$11:DR$1010, $K889, 'Drinks List'!DQ$11:DQ$1010))</f>
        <v/>
      </c>
      <c r="AN889" s="21"/>
      <c r="AO889" s="59" t="str">
        <f>IF($K889="", "", SUMIF('Drinks List'!DT$11:DT$1010, $K889, 'Drinks List'!DS$11:DS$1010))</f>
        <v/>
      </c>
      <c r="AP889" s="21"/>
      <c r="AQ889" s="59" t="str">
        <f>IF($K889="", "", SUMIF('Drinks List'!DV$11:DV$1010, $K889, 'Drinks List'!DU$11:DU$1010))</f>
        <v/>
      </c>
      <c r="AR889" s="21"/>
      <c r="AS889" s="59" t="str">
        <f>IF($K889="", "", SUMIF('Drinks List'!DX$11:DX$1010, $K889, 'Drinks List'!DW$11:DW$1010))</f>
        <v/>
      </c>
      <c r="AT889" s="21"/>
      <c r="AU889" s="59" t="str">
        <f>IF($K889="", "", SUMIF('Drinks List'!DZ$11:DZ$1010, $K889, 'Drinks List'!DY$11:DY$1010))</f>
        <v/>
      </c>
      <c r="AV889" s="21"/>
      <c r="AW889" s="59" t="str">
        <f>IF($K889="", "", SUMIF('Drinks List'!EB$11:EB$1010, $K889, 'Drinks List'!EA$11:EA$1010))</f>
        <v/>
      </c>
      <c r="AX889" s="21"/>
      <c r="AY889" s="59" t="str">
        <f>IF($K889="", "", SUMIF('Drinks List'!ED$11:ED$1010, $K889, 'Drinks List'!EC$11:EC$1010))</f>
        <v/>
      </c>
      <c r="AZ889" s="21"/>
      <c r="BA889" s="59" t="str">
        <f>IF($K889="", "", SUMIF('Drinks List'!EF$11:EF$1010, $K889, 'Drinks List'!EE$11:EE$1010))</f>
        <v/>
      </c>
      <c r="BB889" s="21"/>
      <c r="BC889" s="59" t="str">
        <f>IF($K889="", "", SUMIF('Drinks List'!EH$11:EH$1010, $K889, 'Drinks List'!EG$11:EG$1010))</f>
        <v/>
      </c>
      <c r="BD889" s="21"/>
      <c r="BE889" s="59" t="str">
        <f>IF($K889="", "", SUMIF('Drinks List'!EJ$11:EJ$1010, $K889, 'Drinks List'!EI$11:EI$1010))</f>
        <v/>
      </c>
      <c r="BF889" s="21"/>
      <c r="BG889" s="59" t="str">
        <f>IF($K889="", "", SUMIF('Drinks List'!EL$11:EL$1010, $K889, 'Drinks List'!EK$11:EK$1010))</f>
        <v/>
      </c>
      <c r="BH889" s="21"/>
      <c r="BI889" s="59" t="str">
        <f>IF($K889="", "", SUMIF('Drinks List'!EN$11:EN$1010, $K889, 'Drinks List'!EM$11:EM$1010))</f>
        <v/>
      </c>
      <c r="BJ889" s="21"/>
      <c r="BK889" s="59" t="str">
        <f>IF($K889="", "", SUMIF('Drinks List'!EP$11:EP$1010, $K889, 'Drinks List'!EO$11:EO$1010))</f>
        <v/>
      </c>
      <c r="BL889" s="21"/>
      <c r="BM889" s="59" t="str">
        <f>IF($K889="", "", SUMIF('Drinks List'!ER$11:ER$1010, $K889, 'Drinks List'!EQ$11:EQ$1010))</f>
        <v/>
      </c>
      <c r="BN889" s="21"/>
      <c r="BO889" s="65" t="str">
        <f>IF($K889="", "", SUMIF('Drinks List'!ET$11:ET$1010, $K889, 'Drinks List'!ES$11:ES$1010))</f>
        <v/>
      </c>
      <c r="BQ889" s="120" t="str">
        <f t="shared" si="273"/>
        <v/>
      </c>
      <c r="BR889" s="62" t="str">
        <f t="shared" si="274"/>
        <v/>
      </c>
      <c r="BS889" s="76" t="str">
        <f>IF(BQ889="", "", COUNTIF(BQ$11:BQ$1010, "&gt;"&amp;BQ889)+1+COUNTIF(BQ$11:BQ889, BQ889)-1)</f>
        <v/>
      </c>
      <c r="BT889" s="76" t="str">
        <f>IF(BR889="", "", COUNTIF(BR$11:BR$1010, "&lt;"&amp;BR889)+1+COUNTIF(BR$11:BR889, BR889)-1)</f>
        <v/>
      </c>
      <c r="BV889" s="76" t="str">
        <f t="shared" si="275"/>
        <v/>
      </c>
      <c r="BW889" s="124" t="str">
        <f t="shared" si="276"/>
        <v/>
      </c>
      <c r="BX889" s="115" t="str">
        <f t="shared" si="277"/>
        <v/>
      </c>
      <c r="BY889" s="125" t="str">
        <f t="shared" si="278"/>
        <v/>
      </c>
      <c r="CA889" s="106" t="str">
        <f t="shared" si="279"/>
        <v/>
      </c>
      <c r="CB889" s="22" t="str">
        <f t="shared" si="280"/>
        <v/>
      </c>
      <c r="CD889" s="76" t="str">
        <f>IF($J889="", "", IF($BV889=0, "", COUNTIF($J$11:$J$1010, "&lt;"&amp;$J889)+1+COUNTIF($J$11:$J889, $J889)-1))</f>
        <v/>
      </c>
    </row>
    <row r="890" spans="1:82" x14ac:dyDescent="0.25">
      <c r="A890" s="31"/>
      <c r="B890" s="19" t="str">
        <f t="shared" si="261"/>
        <v/>
      </c>
      <c r="C890" s="20" t="str">
        <f t="shared" si="262"/>
        <v/>
      </c>
      <c r="D890" s="29" t="str">
        <f t="shared" si="263"/>
        <v/>
      </c>
      <c r="E890" s="22" t="str">
        <f t="shared" si="264"/>
        <v/>
      </c>
      <c r="F890" s="31"/>
      <c r="G890" s="301"/>
      <c r="H890" s="302"/>
      <c r="I890" s="303"/>
      <c r="J890" s="304"/>
      <c r="K890" s="283"/>
      <c r="L890" s="305"/>
      <c r="M890" s="285"/>
      <c r="N890" s="287"/>
      <c r="O890" s="31"/>
      <c r="P890" s="19" t="str">
        <f t="shared" si="265"/>
        <v/>
      </c>
      <c r="Q890" s="20" t="str">
        <f t="shared" si="266"/>
        <v/>
      </c>
      <c r="R890" s="29" t="str">
        <f t="shared" si="267"/>
        <v/>
      </c>
      <c r="S890" s="22" t="str">
        <f t="shared" si="268"/>
        <v/>
      </c>
      <c r="T890" s="31"/>
      <c r="U890" s="69" t="str">
        <f t="shared" si="269"/>
        <v/>
      </c>
      <c r="V890" s="31"/>
      <c r="X890" s="76" t="str">
        <f t="shared" si="270"/>
        <v/>
      </c>
      <c r="Z890" s="76" t="str">
        <f t="shared" si="271"/>
        <v/>
      </c>
      <c r="AA890" s="76" t="str">
        <f t="shared" si="272"/>
        <v/>
      </c>
      <c r="AC890" s="19" t="str">
        <f>IF($K890="", "", SUMIF('Drinks List'!DH$11:DH$1010, $K890, 'Drinks List'!DG$11:DG$1010))</f>
        <v/>
      </c>
      <c r="AD890" s="21"/>
      <c r="AE890" s="59" t="str">
        <f>IF($K890="", "", SUMIF('Drinks List'!DJ$11:DJ$1010, $K890, 'Drinks List'!DI$11:DI$1010))</f>
        <v/>
      </c>
      <c r="AF890" s="21"/>
      <c r="AG890" s="59" t="str">
        <f>IF($K890="", "", SUMIF('Drinks List'!DL$11:DL$1010, $K890, 'Drinks List'!DK$11:DK$1010))</f>
        <v/>
      </c>
      <c r="AH890" s="21"/>
      <c r="AI890" s="59" t="str">
        <f>IF($K890="", "", SUMIF('Drinks List'!DN$11:DN$1010, $K890, 'Drinks List'!DM$11:DM$1010))</f>
        <v/>
      </c>
      <c r="AJ890" s="21"/>
      <c r="AK890" s="59" t="str">
        <f>IF($K890="", "", SUMIF('Drinks List'!DP$11:DP$1010, $K890, 'Drinks List'!DO$11:DO$1010))</f>
        <v/>
      </c>
      <c r="AL890" s="21"/>
      <c r="AM890" s="59" t="str">
        <f>IF($K890="", "", SUMIF('Drinks List'!DR$11:DR$1010, $K890, 'Drinks List'!DQ$11:DQ$1010))</f>
        <v/>
      </c>
      <c r="AN890" s="21"/>
      <c r="AO890" s="59" t="str">
        <f>IF($K890="", "", SUMIF('Drinks List'!DT$11:DT$1010, $K890, 'Drinks List'!DS$11:DS$1010))</f>
        <v/>
      </c>
      <c r="AP890" s="21"/>
      <c r="AQ890" s="59" t="str">
        <f>IF($K890="", "", SUMIF('Drinks List'!DV$11:DV$1010, $K890, 'Drinks List'!DU$11:DU$1010))</f>
        <v/>
      </c>
      <c r="AR890" s="21"/>
      <c r="AS890" s="59" t="str">
        <f>IF($K890="", "", SUMIF('Drinks List'!DX$11:DX$1010, $K890, 'Drinks List'!DW$11:DW$1010))</f>
        <v/>
      </c>
      <c r="AT890" s="21"/>
      <c r="AU890" s="59" t="str">
        <f>IF($K890="", "", SUMIF('Drinks List'!DZ$11:DZ$1010, $K890, 'Drinks List'!DY$11:DY$1010))</f>
        <v/>
      </c>
      <c r="AV890" s="21"/>
      <c r="AW890" s="59" t="str">
        <f>IF($K890="", "", SUMIF('Drinks List'!EB$11:EB$1010, $K890, 'Drinks List'!EA$11:EA$1010))</f>
        <v/>
      </c>
      <c r="AX890" s="21"/>
      <c r="AY890" s="59" t="str">
        <f>IF($K890="", "", SUMIF('Drinks List'!ED$11:ED$1010, $K890, 'Drinks List'!EC$11:EC$1010))</f>
        <v/>
      </c>
      <c r="AZ890" s="21"/>
      <c r="BA890" s="59" t="str">
        <f>IF($K890="", "", SUMIF('Drinks List'!EF$11:EF$1010, $K890, 'Drinks List'!EE$11:EE$1010))</f>
        <v/>
      </c>
      <c r="BB890" s="21"/>
      <c r="BC890" s="59" t="str">
        <f>IF($K890="", "", SUMIF('Drinks List'!EH$11:EH$1010, $K890, 'Drinks List'!EG$11:EG$1010))</f>
        <v/>
      </c>
      <c r="BD890" s="21"/>
      <c r="BE890" s="59" t="str">
        <f>IF($K890="", "", SUMIF('Drinks List'!EJ$11:EJ$1010, $K890, 'Drinks List'!EI$11:EI$1010))</f>
        <v/>
      </c>
      <c r="BF890" s="21"/>
      <c r="BG890" s="59" t="str">
        <f>IF($K890="", "", SUMIF('Drinks List'!EL$11:EL$1010, $K890, 'Drinks List'!EK$11:EK$1010))</f>
        <v/>
      </c>
      <c r="BH890" s="21"/>
      <c r="BI890" s="59" t="str">
        <f>IF($K890="", "", SUMIF('Drinks List'!EN$11:EN$1010, $K890, 'Drinks List'!EM$11:EM$1010))</f>
        <v/>
      </c>
      <c r="BJ890" s="21"/>
      <c r="BK890" s="59" t="str">
        <f>IF($K890="", "", SUMIF('Drinks List'!EP$11:EP$1010, $K890, 'Drinks List'!EO$11:EO$1010))</f>
        <v/>
      </c>
      <c r="BL890" s="21"/>
      <c r="BM890" s="59" t="str">
        <f>IF($K890="", "", SUMIF('Drinks List'!ER$11:ER$1010, $K890, 'Drinks List'!EQ$11:EQ$1010))</f>
        <v/>
      </c>
      <c r="BN890" s="21"/>
      <c r="BO890" s="65" t="str">
        <f>IF($K890="", "", SUMIF('Drinks List'!ET$11:ET$1010, $K890, 'Drinks List'!ES$11:ES$1010))</f>
        <v/>
      </c>
      <c r="BQ890" s="120" t="str">
        <f t="shared" si="273"/>
        <v/>
      </c>
      <c r="BR890" s="62" t="str">
        <f t="shared" si="274"/>
        <v/>
      </c>
      <c r="BS890" s="76" t="str">
        <f>IF(BQ890="", "", COUNTIF(BQ$11:BQ$1010, "&gt;"&amp;BQ890)+1+COUNTIF(BQ$11:BQ890, BQ890)-1)</f>
        <v/>
      </c>
      <c r="BT890" s="76" t="str">
        <f>IF(BR890="", "", COUNTIF(BR$11:BR$1010, "&lt;"&amp;BR890)+1+COUNTIF(BR$11:BR890, BR890)-1)</f>
        <v/>
      </c>
      <c r="BV890" s="76" t="str">
        <f t="shared" si="275"/>
        <v/>
      </c>
      <c r="BW890" s="124" t="str">
        <f t="shared" si="276"/>
        <v/>
      </c>
      <c r="BX890" s="115" t="str">
        <f t="shared" si="277"/>
        <v/>
      </c>
      <c r="BY890" s="125" t="str">
        <f t="shared" si="278"/>
        <v/>
      </c>
      <c r="CA890" s="106" t="str">
        <f t="shared" si="279"/>
        <v/>
      </c>
      <c r="CB890" s="22" t="str">
        <f t="shared" si="280"/>
        <v/>
      </c>
      <c r="CD890" s="76" t="str">
        <f>IF($J890="", "", IF($BV890=0, "", COUNTIF($J$11:$J$1010, "&lt;"&amp;$J890)+1+COUNTIF($J$11:$J890, $J890)-1))</f>
        <v/>
      </c>
    </row>
    <row r="891" spans="1:82" x14ac:dyDescent="0.25">
      <c r="A891" s="31"/>
      <c r="B891" s="19" t="str">
        <f t="shared" si="261"/>
        <v/>
      </c>
      <c r="C891" s="20" t="str">
        <f t="shared" si="262"/>
        <v/>
      </c>
      <c r="D891" s="29" t="str">
        <f t="shared" si="263"/>
        <v/>
      </c>
      <c r="E891" s="22" t="str">
        <f t="shared" si="264"/>
        <v/>
      </c>
      <c r="F891" s="31"/>
      <c r="G891" s="301"/>
      <c r="H891" s="302"/>
      <c r="I891" s="303"/>
      <c r="J891" s="304"/>
      <c r="K891" s="283"/>
      <c r="L891" s="305"/>
      <c r="M891" s="285"/>
      <c r="N891" s="287"/>
      <c r="O891" s="31"/>
      <c r="P891" s="19" t="str">
        <f t="shared" si="265"/>
        <v/>
      </c>
      <c r="Q891" s="20" t="str">
        <f t="shared" si="266"/>
        <v/>
      </c>
      <c r="R891" s="29" t="str">
        <f t="shared" si="267"/>
        <v/>
      </c>
      <c r="S891" s="22" t="str">
        <f t="shared" si="268"/>
        <v/>
      </c>
      <c r="T891" s="31"/>
      <c r="U891" s="69" t="str">
        <f t="shared" si="269"/>
        <v/>
      </c>
      <c r="V891" s="31"/>
      <c r="X891" s="76" t="str">
        <f t="shared" si="270"/>
        <v/>
      </c>
      <c r="Z891" s="76" t="str">
        <f t="shared" si="271"/>
        <v/>
      </c>
      <c r="AA891" s="76" t="str">
        <f t="shared" si="272"/>
        <v/>
      </c>
      <c r="AC891" s="19" t="str">
        <f>IF($K891="", "", SUMIF('Drinks List'!DH$11:DH$1010, $K891, 'Drinks List'!DG$11:DG$1010))</f>
        <v/>
      </c>
      <c r="AD891" s="21"/>
      <c r="AE891" s="59" t="str">
        <f>IF($K891="", "", SUMIF('Drinks List'!DJ$11:DJ$1010, $K891, 'Drinks List'!DI$11:DI$1010))</f>
        <v/>
      </c>
      <c r="AF891" s="21"/>
      <c r="AG891" s="59" t="str">
        <f>IF($K891="", "", SUMIF('Drinks List'!DL$11:DL$1010, $K891, 'Drinks List'!DK$11:DK$1010))</f>
        <v/>
      </c>
      <c r="AH891" s="21"/>
      <c r="AI891" s="59" t="str">
        <f>IF($K891="", "", SUMIF('Drinks List'!DN$11:DN$1010, $K891, 'Drinks List'!DM$11:DM$1010))</f>
        <v/>
      </c>
      <c r="AJ891" s="21"/>
      <c r="AK891" s="59" t="str">
        <f>IF($K891="", "", SUMIF('Drinks List'!DP$11:DP$1010, $K891, 'Drinks List'!DO$11:DO$1010))</f>
        <v/>
      </c>
      <c r="AL891" s="21"/>
      <c r="AM891" s="59" t="str">
        <f>IF($K891="", "", SUMIF('Drinks List'!DR$11:DR$1010, $K891, 'Drinks List'!DQ$11:DQ$1010))</f>
        <v/>
      </c>
      <c r="AN891" s="21"/>
      <c r="AO891" s="59" t="str">
        <f>IF($K891="", "", SUMIF('Drinks List'!DT$11:DT$1010, $K891, 'Drinks List'!DS$11:DS$1010))</f>
        <v/>
      </c>
      <c r="AP891" s="21"/>
      <c r="AQ891" s="59" t="str">
        <f>IF($K891="", "", SUMIF('Drinks List'!DV$11:DV$1010, $K891, 'Drinks List'!DU$11:DU$1010))</f>
        <v/>
      </c>
      <c r="AR891" s="21"/>
      <c r="AS891" s="59" t="str">
        <f>IF($K891="", "", SUMIF('Drinks List'!DX$11:DX$1010, $K891, 'Drinks List'!DW$11:DW$1010))</f>
        <v/>
      </c>
      <c r="AT891" s="21"/>
      <c r="AU891" s="59" t="str">
        <f>IF($K891="", "", SUMIF('Drinks List'!DZ$11:DZ$1010, $K891, 'Drinks List'!DY$11:DY$1010))</f>
        <v/>
      </c>
      <c r="AV891" s="21"/>
      <c r="AW891" s="59" t="str">
        <f>IF($K891="", "", SUMIF('Drinks List'!EB$11:EB$1010, $K891, 'Drinks List'!EA$11:EA$1010))</f>
        <v/>
      </c>
      <c r="AX891" s="21"/>
      <c r="AY891" s="59" t="str">
        <f>IF($K891="", "", SUMIF('Drinks List'!ED$11:ED$1010, $K891, 'Drinks List'!EC$11:EC$1010))</f>
        <v/>
      </c>
      <c r="AZ891" s="21"/>
      <c r="BA891" s="59" t="str">
        <f>IF($K891="", "", SUMIF('Drinks List'!EF$11:EF$1010, $K891, 'Drinks List'!EE$11:EE$1010))</f>
        <v/>
      </c>
      <c r="BB891" s="21"/>
      <c r="BC891" s="59" t="str">
        <f>IF($K891="", "", SUMIF('Drinks List'!EH$11:EH$1010, $K891, 'Drinks List'!EG$11:EG$1010))</f>
        <v/>
      </c>
      <c r="BD891" s="21"/>
      <c r="BE891" s="59" t="str">
        <f>IF($K891="", "", SUMIF('Drinks List'!EJ$11:EJ$1010, $K891, 'Drinks List'!EI$11:EI$1010))</f>
        <v/>
      </c>
      <c r="BF891" s="21"/>
      <c r="BG891" s="59" t="str">
        <f>IF($K891="", "", SUMIF('Drinks List'!EL$11:EL$1010, $K891, 'Drinks List'!EK$11:EK$1010))</f>
        <v/>
      </c>
      <c r="BH891" s="21"/>
      <c r="BI891" s="59" t="str">
        <f>IF($K891="", "", SUMIF('Drinks List'!EN$11:EN$1010, $K891, 'Drinks List'!EM$11:EM$1010))</f>
        <v/>
      </c>
      <c r="BJ891" s="21"/>
      <c r="BK891" s="59" t="str">
        <f>IF($K891="", "", SUMIF('Drinks List'!EP$11:EP$1010, $K891, 'Drinks List'!EO$11:EO$1010))</f>
        <v/>
      </c>
      <c r="BL891" s="21"/>
      <c r="BM891" s="59" t="str">
        <f>IF($K891="", "", SUMIF('Drinks List'!ER$11:ER$1010, $K891, 'Drinks List'!EQ$11:EQ$1010))</f>
        <v/>
      </c>
      <c r="BN891" s="21"/>
      <c r="BO891" s="65" t="str">
        <f>IF($K891="", "", SUMIF('Drinks List'!ET$11:ET$1010, $K891, 'Drinks List'!ES$11:ES$1010))</f>
        <v/>
      </c>
      <c r="BQ891" s="120" t="str">
        <f t="shared" si="273"/>
        <v/>
      </c>
      <c r="BR891" s="62" t="str">
        <f t="shared" si="274"/>
        <v/>
      </c>
      <c r="BS891" s="76" t="str">
        <f>IF(BQ891="", "", COUNTIF(BQ$11:BQ$1010, "&gt;"&amp;BQ891)+1+COUNTIF(BQ$11:BQ891, BQ891)-1)</f>
        <v/>
      </c>
      <c r="BT891" s="76" t="str">
        <f>IF(BR891="", "", COUNTIF(BR$11:BR$1010, "&lt;"&amp;BR891)+1+COUNTIF(BR$11:BR891, BR891)-1)</f>
        <v/>
      </c>
      <c r="BV891" s="76" t="str">
        <f t="shared" si="275"/>
        <v/>
      </c>
      <c r="BW891" s="124" t="str">
        <f t="shared" si="276"/>
        <v/>
      </c>
      <c r="BX891" s="115" t="str">
        <f t="shared" si="277"/>
        <v/>
      </c>
      <c r="BY891" s="125" t="str">
        <f t="shared" si="278"/>
        <v/>
      </c>
      <c r="CA891" s="106" t="str">
        <f t="shared" si="279"/>
        <v/>
      </c>
      <c r="CB891" s="22" t="str">
        <f t="shared" si="280"/>
        <v/>
      </c>
      <c r="CD891" s="76" t="str">
        <f>IF($J891="", "", IF($BV891=0, "", COUNTIF($J$11:$J$1010, "&lt;"&amp;$J891)+1+COUNTIF($J$11:$J891, $J891)-1))</f>
        <v/>
      </c>
    </row>
    <row r="892" spans="1:82" x14ac:dyDescent="0.25">
      <c r="A892" s="31"/>
      <c r="B892" s="19" t="str">
        <f t="shared" si="261"/>
        <v/>
      </c>
      <c r="C892" s="20" t="str">
        <f t="shared" si="262"/>
        <v/>
      </c>
      <c r="D892" s="29" t="str">
        <f t="shared" si="263"/>
        <v/>
      </c>
      <c r="E892" s="22" t="str">
        <f t="shared" si="264"/>
        <v/>
      </c>
      <c r="F892" s="31"/>
      <c r="G892" s="301"/>
      <c r="H892" s="302"/>
      <c r="I892" s="303"/>
      <c r="J892" s="304"/>
      <c r="K892" s="283"/>
      <c r="L892" s="305"/>
      <c r="M892" s="285"/>
      <c r="N892" s="287"/>
      <c r="O892" s="31"/>
      <c r="P892" s="19" t="str">
        <f t="shared" si="265"/>
        <v/>
      </c>
      <c r="Q892" s="20" t="str">
        <f t="shared" si="266"/>
        <v/>
      </c>
      <c r="R892" s="29" t="str">
        <f t="shared" si="267"/>
        <v/>
      </c>
      <c r="S892" s="22" t="str">
        <f t="shared" si="268"/>
        <v/>
      </c>
      <c r="T892" s="31"/>
      <c r="U892" s="69" t="str">
        <f t="shared" si="269"/>
        <v/>
      </c>
      <c r="V892" s="31"/>
      <c r="X892" s="76" t="str">
        <f t="shared" si="270"/>
        <v/>
      </c>
      <c r="Z892" s="76" t="str">
        <f t="shared" si="271"/>
        <v/>
      </c>
      <c r="AA892" s="76" t="str">
        <f t="shared" si="272"/>
        <v/>
      </c>
      <c r="AC892" s="19" t="str">
        <f>IF($K892="", "", SUMIF('Drinks List'!DH$11:DH$1010, $K892, 'Drinks List'!DG$11:DG$1010))</f>
        <v/>
      </c>
      <c r="AD892" s="21"/>
      <c r="AE892" s="59" t="str">
        <f>IF($K892="", "", SUMIF('Drinks List'!DJ$11:DJ$1010, $K892, 'Drinks List'!DI$11:DI$1010))</f>
        <v/>
      </c>
      <c r="AF892" s="21"/>
      <c r="AG892" s="59" t="str">
        <f>IF($K892="", "", SUMIF('Drinks List'!DL$11:DL$1010, $K892, 'Drinks List'!DK$11:DK$1010))</f>
        <v/>
      </c>
      <c r="AH892" s="21"/>
      <c r="AI892" s="59" t="str">
        <f>IF($K892="", "", SUMIF('Drinks List'!DN$11:DN$1010, $K892, 'Drinks List'!DM$11:DM$1010))</f>
        <v/>
      </c>
      <c r="AJ892" s="21"/>
      <c r="AK892" s="59" t="str">
        <f>IF($K892="", "", SUMIF('Drinks List'!DP$11:DP$1010, $K892, 'Drinks List'!DO$11:DO$1010))</f>
        <v/>
      </c>
      <c r="AL892" s="21"/>
      <c r="AM892" s="59" t="str">
        <f>IF($K892="", "", SUMIF('Drinks List'!DR$11:DR$1010, $K892, 'Drinks List'!DQ$11:DQ$1010))</f>
        <v/>
      </c>
      <c r="AN892" s="21"/>
      <c r="AO892" s="59" t="str">
        <f>IF($K892="", "", SUMIF('Drinks List'!DT$11:DT$1010, $K892, 'Drinks List'!DS$11:DS$1010))</f>
        <v/>
      </c>
      <c r="AP892" s="21"/>
      <c r="AQ892" s="59" t="str">
        <f>IF($K892="", "", SUMIF('Drinks List'!DV$11:DV$1010, $K892, 'Drinks List'!DU$11:DU$1010))</f>
        <v/>
      </c>
      <c r="AR892" s="21"/>
      <c r="AS892" s="59" t="str">
        <f>IF($K892="", "", SUMIF('Drinks List'!DX$11:DX$1010, $K892, 'Drinks List'!DW$11:DW$1010))</f>
        <v/>
      </c>
      <c r="AT892" s="21"/>
      <c r="AU892" s="59" t="str">
        <f>IF($K892="", "", SUMIF('Drinks List'!DZ$11:DZ$1010, $K892, 'Drinks List'!DY$11:DY$1010))</f>
        <v/>
      </c>
      <c r="AV892" s="21"/>
      <c r="AW892" s="59" t="str">
        <f>IF($K892="", "", SUMIF('Drinks List'!EB$11:EB$1010, $K892, 'Drinks List'!EA$11:EA$1010))</f>
        <v/>
      </c>
      <c r="AX892" s="21"/>
      <c r="AY892" s="59" t="str">
        <f>IF($K892="", "", SUMIF('Drinks List'!ED$11:ED$1010, $K892, 'Drinks List'!EC$11:EC$1010))</f>
        <v/>
      </c>
      <c r="AZ892" s="21"/>
      <c r="BA892" s="59" t="str">
        <f>IF($K892="", "", SUMIF('Drinks List'!EF$11:EF$1010, $K892, 'Drinks List'!EE$11:EE$1010))</f>
        <v/>
      </c>
      <c r="BB892" s="21"/>
      <c r="BC892" s="59" t="str">
        <f>IF($K892="", "", SUMIF('Drinks List'!EH$11:EH$1010, $K892, 'Drinks List'!EG$11:EG$1010))</f>
        <v/>
      </c>
      <c r="BD892" s="21"/>
      <c r="BE892" s="59" t="str">
        <f>IF($K892="", "", SUMIF('Drinks List'!EJ$11:EJ$1010, $K892, 'Drinks List'!EI$11:EI$1010))</f>
        <v/>
      </c>
      <c r="BF892" s="21"/>
      <c r="BG892" s="59" t="str">
        <f>IF($K892="", "", SUMIF('Drinks List'!EL$11:EL$1010, $K892, 'Drinks List'!EK$11:EK$1010))</f>
        <v/>
      </c>
      <c r="BH892" s="21"/>
      <c r="BI892" s="59" t="str">
        <f>IF($K892="", "", SUMIF('Drinks List'!EN$11:EN$1010, $K892, 'Drinks List'!EM$11:EM$1010))</f>
        <v/>
      </c>
      <c r="BJ892" s="21"/>
      <c r="BK892" s="59" t="str">
        <f>IF($K892="", "", SUMIF('Drinks List'!EP$11:EP$1010, $K892, 'Drinks List'!EO$11:EO$1010))</f>
        <v/>
      </c>
      <c r="BL892" s="21"/>
      <c r="BM892" s="59" t="str">
        <f>IF($K892="", "", SUMIF('Drinks List'!ER$11:ER$1010, $K892, 'Drinks List'!EQ$11:EQ$1010))</f>
        <v/>
      </c>
      <c r="BN892" s="21"/>
      <c r="BO892" s="65" t="str">
        <f>IF($K892="", "", SUMIF('Drinks List'!ET$11:ET$1010, $K892, 'Drinks List'!ES$11:ES$1010))</f>
        <v/>
      </c>
      <c r="BQ892" s="120" t="str">
        <f t="shared" si="273"/>
        <v/>
      </c>
      <c r="BR892" s="62" t="str">
        <f t="shared" si="274"/>
        <v/>
      </c>
      <c r="BS892" s="76" t="str">
        <f>IF(BQ892="", "", COUNTIF(BQ$11:BQ$1010, "&gt;"&amp;BQ892)+1+COUNTIF(BQ$11:BQ892, BQ892)-1)</f>
        <v/>
      </c>
      <c r="BT892" s="76" t="str">
        <f>IF(BR892="", "", COUNTIF(BR$11:BR$1010, "&lt;"&amp;BR892)+1+COUNTIF(BR$11:BR892, BR892)-1)</f>
        <v/>
      </c>
      <c r="BV892" s="76" t="str">
        <f t="shared" si="275"/>
        <v/>
      </c>
      <c r="BW892" s="124" t="str">
        <f t="shared" si="276"/>
        <v/>
      </c>
      <c r="BX892" s="115" t="str">
        <f t="shared" si="277"/>
        <v/>
      </c>
      <c r="BY892" s="125" t="str">
        <f t="shared" si="278"/>
        <v/>
      </c>
      <c r="CA892" s="106" t="str">
        <f t="shared" si="279"/>
        <v/>
      </c>
      <c r="CB892" s="22" t="str">
        <f t="shared" si="280"/>
        <v/>
      </c>
      <c r="CD892" s="76" t="str">
        <f>IF($J892="", "", IF($BV892=0, "", COUNTIF($J$11:$J$1010, "&lt;"&amp;$J892)+1+COUNTIF($J$11:$J892, $J892)-1))</f>
        <v/>
      </c>
    </row>
    <row r="893" spans="1:82" x14ac:dyDescent="0.25">
      <c r="A893" s="31"/>
      <c r="B893" s="19" t="str">
        <f t="shared" si="261"/>
        <v/>
      </c>
      <c r="C893" s="20" t="str">
        <f t="shared" si="262"/>
        <v/>
      </c>
      <c r="D893" s="29" t="str">
        <f t="shared" si="263"/>
        <v/>
      </c>
      <c r="E893" s="22" t="str">
        <f t="shared" si="264"/>
        <v/>
      </c>
      <c r="F893" s="31"/>
      <c r="G893" s="301"/>
      <c r="H893" s="302"/>
      <c r="I893" s="303"/>
      <c r="J893" s="304"/>
      <c r="K893" s="283"/>
      <c r="L893" s="305"/>
      <c r="M893" s="285"/>
      <c r="N893" s="287"/>
      <c r="O893" s="31"/>
      <c r="P893" s="19" t="str">
        <f t="shared" si="265"/>
        <v/>
      </c>
      <c r="Q893" s="20" t="str">
        <f t="shared" si="266"/>
        <v/>
      </c>
      <c r="R893" s="29" t="str">
        <f t="shared" si="267"/>
        <v/>
      </c>
      <c r="S893" s="22" t="str">
        <f t="shared" si="268"/>
        <v/>
      </c>
      <c r="T893" s="31"/>
      <c r="U893" s="69" t="str">
        <f t="shared" si="269"/>
        <v/>
      </c>
      <c r="V893" s="31"/>
      <c r="X893" s="76" t="str">
        <f t="shared" si="270"/>
        <v/>
      </c>
      <c r="Z893" s="76" t="str">
        <f t="shared" si="271"/>
        <v/>
      </c>
      <c r="AA893" s="76" t="str">
        <f t="shared" si="272"/>
        <v/>
      </c>
      <c r="AC893" s="19" t="str">
        <f>IF($K893="", "", SUMIF('Drinks List'!DH$11:DH$1010, $K893, 'Drinks List'!DG$11:DG$1010))</f>
        <v/>
      </c>
      <c r="AD893" s="21"/>
      <c r="AE893" s="59" t="str">
        <f>IF($K893="", "", SUMIF('Drinks List'!DJ$11:DJ$1010, $K893, 'Drinks List'!DI$11:DI$1010))</f>
        <v/>
      </c>
      <c r="AF893" s="21"/>
      <c r="AG893" s="59" t="str">
        <f>IF($K893="", "", SUMIF('Drinks List'!DL$11:DL$1010, $K893, 'Drinks List'!DK$11:DK$1010))</f>
        <v/>
      </c>
      <c r="AH893" s="21"/>
      <c r="AI893" s="59" t="str">
        <f>IF($K893="", "", SUMIF('Drinks List'!DN$11:DN$1010, $K893, 'Drinks List'!DM$11:DM$1010))</f>
        <v/>
      </c>
      <c r="AJ893" s="21"/>
      <c r="AK893" s="59" t="str">
        <f>IF($K893="", "", SUMIF('Drinks List'!DP$11:DP$1010, $K893, 'Drinks List'!DO$11:DO$1010))</f>
        <v/>
      </c>
      <c r="AL893" s="21"/>
      <c r="AM893" s="59" t="str">
        <f>IF($K893="", "", SUMIF('Drinks List'!DR$11:DR$1010, $K893, 'Drinks List'!DQ$11:DQ$1010))</f>
        <v/>
      </c>
      <c r="AN893" s="21"/>
      <c r="AO893" s="59" t="str">
        <f>IF($K893="", "", SUMIF('Drinks List'!DT$11:DT$1010, $K893, 'Drinks List'!DS$11:DS$1010))</f>
        <v/>
      </c>
      <c r="AP893" s="21"/>
      <c r="AQ893" s="59" t="str">
        <f>IF($K893="", "", SUMIF('Drinks List'!DV$11:DV$1010, $K893, 'Drinks List'!DU$11:DU$1010))</f>
        <v/>
      </c>
      <c r="AR893" s="21"/>
      <c r="AS893" s="59" t="str">
        <f>IF($K893="", "", SUMIF('Drinks List'!DX$11:DX$1010, $K893, 'Drinks List'!DW$11:DW$1010))</f>
        <v/>
      </c>
      <c r="AT893" s="21"/>
      <c r="AU893" s="59" t="str">
        <f>IF($K893="", "", SUMIF('Drinks List'!DZ$11:DZ$1010, $K893, 'Drinks List'!DY$11:DY$1010))</f>
        <v/>
      </c>
      <c r="AV893" s="21"/>
      <c r="AW893" s="59" t="str">
        <f>IF($K893="", "", SUMIF('Drinks List'!EB$11:EB$1010, $K893, 'Drinks List'!EA$11:EA$1010))</f>
        <v/>
      </c>
      <c r="AX893" s="21"/>
      <c r="AY893" s="59" t="str">
        <f>IF($K893="", "", SUMIF('Drinks List'!ED$11:ED$1010, $K893, 'Drinks List'!EC$11:EC$1010))</f>
        <v/>
      </c>
      <c r="AZ893" s="21"/>
      <c r="BA893" s="59" t="str">
        <f>IF($K893="", "", SUMIF('Drinks List'!EF$11:EF$1010, $K893, 'Drinks List'!EE$11:EE$1010))</f>
        <v/>
      </c>
      <c r="BB893" s="21"/>
      <c r="BC893" s="59" t="str">
        <f>IF($K893="", "", SUMIF('Drinks List'!EH$11:EH$1010, $K893, 'Drinks List'!EG$11:EG$1010))</f>
        <v/>
      </c>
      <c r="BD893" s="21"/>
      <c r="BE893" s="59" t="str">
        <f>IF($K893="", "", SUMIF('Drinks List'!EJ$11:EJ$1010, $K893, 'Drinks List'!EI$11:EI$1010))</f>
        <v/>
      </c>
      <c r="BF893" s="21"/>
      <c r="BG893" s="59" t="str">
        <f>IF($K893="", "", SUMIF('Drinks List'!EL$11:EL$1010, $K893, 'Drinks List'!EK$11:EK$1010))</f>
        <v/>
      </c>
      <c r="BH893" s="21"/>
      <c r="BI893" s="59" t="str">
        <f>IF($K893="", "", SUMIF('Drinks List'!EN$11:EN$1010, $K893, 'Drinks List'!EM$11:EM$1010))</f>
        <v/>
      </c>
      <c r="BJ893" s="21"/>
      <c r="BK893" s="59" t="str">
        <f>IF($K893="", "", SUMIF('Drinks List'!EP$11:EP$1010, $K893, 'Drinks List'!EO$11:EO$1010))</f>
        <v/>
      </c>
      <c r="BL893" s="21"/>
      <c r="BM893" s="59" t="str">
        <f>IF($K893="", "", SUMIF('Drinks List'!ER$11:ER$1010, $K893, 'Drinks List'!EQ$11:EQ$1010))</f>
        <v/>
      </c>
      <c r="BN893" s="21"/>
      <c r="BO893" s="65" t="str">
        <f>IF($K893="", "", SUMIF('Drinks List'!ET$11:ET$1010, $K893, 'Drinks List'!ES$11:ES$1010))</f>
        <v/>
      </c>
      <c r="BQ893" s="120" t="str">
        <f t="shared" si="273"/>
        <v/>
      </c>
      <c r="BR893" s="62" t="str">
        <f t="shared" si="274"/>
        <v/>
      </c>
      <c r="BS893" s="76" t="str">
        <f>IF(BQ893="", "", COUNTIF(BQ$11:BQ$1010, "&gt;"&amp;BQ893)+1+COUNTIF(BQ$11:BQ893, BQ893)-1)</f>
        <v/>
      </c>
      <c r="BT893" s="76" t="str">
        <f>IF(BR893="", "", COUNTIF(BR$11:BR$1010, "&lt;"&amp;BR893)+1+COUNTIF(BR$11:BR893, BR893)-1)</f>
        <v/>
      </c>
      <c r="BV893" s="76" t="str">
        <f t="shared" si="275"/>
        <v/>
      </c>
      <c r="BW893" s="124" t="str">
        <f t="shared" si="276"/>
        <v/>
      </c>
      <c r="BX893" s="115" t="str">
        <f t="shared" si="277"/>
        <v/>
      </c>
      <c r="BY893" s="125" t="str">
        <f t="shared" si="278"/>
        <v/>
      </c>
      <c r="CA893" s="106" t="str">
        <f t="shared" si="279"/>
        <v/>
      </c>
      <c r="CB893" s="22" t="str">
        <f t="shared" si="280"/>
        <v/>
      </c>
      <c r="CD893" s="76" t="str">
        <f>IF($J893="", "", IF($BV893=0, "", COUNTIF($J$11:$J$1010, "&lt;"&amp;$J893)+1+COUNTIF($J$11:$J893, $J893)-1))</f>
        <v/>
      </c>
    </row>
    <row r="894" spans="1:82" x14ac:dyDescent="0.25">
      <c r="A894" s="31"/>
      <c r="B894" s="19" t="str">
        <f t="shared" si="261"/>
        <v/>
      </c>
      <c r="C894" s="20" t="str">
        <f t="shared" si="262"/>
        <v/>
      </c>
      <c r="D894" s="29" t="str">
        <f t="shared" si="263"/>
        <v/>
      </c>
      <c r="E894" s="22" t="str">
        <f t="shared" si="264"/>
        <v/>
      </c>
      <c r="F894" s="31"/>
      <c r="G894" s="301"/>
      <c r="H894" s="302"/>
      <c r="I894" s="303"/>
      <c r="J894" s="304"/>
      <c r="K894" s="283"/>
      <c r="L894" s="305"/>
      <c r="M894" s="285"/>
      <c r="N894" s="287"/>
      <c r="O894" s="31"/>
      <c r="P894" s="19" t="str">
        <f t="shared" si="265"/>
        <v/>
      </c>
      <c r="Q894" s="20" t="str">
        <f t="shared" si="266"/>
        <v/>
      </c>
      <c r="R894" s="29" t="str">
        <f t="shared" si="267"/>
        <v/>
      </c>
      <c r="S894" s="22" t="str">
        <f t="shared" si="268"/>
        <v/>
      </c>
      <c r="T894" s="31"/>
      <c r="U894" s="69" t="str">
        <f t="shared" si="269"/>
        <v/>
      </c>
      <c r="V894" s="31"/>
      <c r="X894" s="76" t="str">
        <f t="shared" si="270"/>
        <v/>
      </c>
      <c r="Z894" s="76" t="str">
        <f t="shared" si="271"/>
        <v/>
      </c>
      <c r="AA894" s="76" t="str">
        <f t="shared" si="272"/>
        <v/>
      </c>
      <c r="AC894" s="19" t="str">
        <f>IF($K894="", "", SUMIF('Drinks List'!DH$11:DH$1010, $K894, 'Drinks List'!DG$11:DG$1010))</f>
        <v/>
      </c>
      <c r="AD894" s="21"/>
      <c r="AE894" s="59" t="str">
        <f>IF($K894="", "", SUMIF('Drinks List'!DJ$11:DJ$1010, $K894, 'Drinks List'!DI$11:DI$1010))</f>
        <v/>
      </c>
      <c r="AF894" s="21"/>
      <c r="AG894" s="59" t="str">
        <f>IF($K894="", "", SUMIF('Drinks List'!DL$11:DL$1010, $K894, 'Drinks List'!DK$11:DK$1010))</f>
        <v/>
      </c>
      <c r="AH894" s="21"/>
      <c r="AI894" s="59" t="str">
        <f>IF($K894="", "", SUMIF('Drinks List'!DN$11:DN$1010, $K894, 'Drinks List'!DM$11:DM$1010))</f>
        <v/>
      </c>
      <c r="AJ894" s="21"/>
      <c r="AK894" s="59" t="str">
        <f>IF($K894="", "", SUMIF('Drinks List'!DP$11:DP$1010, $K894, 'Drinks List'!DO$11:DO$1010))</f>
        <v/>
      </c>
      <c r="AL894" s="21"/>
      <c r="AM894" s="59" t="str">
        <f>IF($K894="", "", SUMIF('Drinks List'!DR$11:DR$1010, $K894, 'Drinks List'!DQ$11:DQ$1010))</f>
        <v/>
      </c>
      <c r="AN894" s="21"/>
      <c r="AO894" s="59" t="str">
        <f>IF($K894="", "", SUMIF('Drinks List'!DT$11:DT$1010, $K894, 'Drinks List'!DS$11:DS$1010))</f>
        <v/>
      </c>
      <c r="AP894" s="21"/>
      <c r="AQ894" s="59" t="str">
        <f>IF($K894="", "", SUMIF('Drinks List'!DV$11:DV$1010, $K894, 'Drinks List'!DU$11:DU$1010))</f>
        <v/>
      </c>
      <c r="AR894" s="21"/>
      <c r="AS894" s="59" t="str">
        <f>IF($K894="", "", SUMIF('Drinks List'!DX$11:DX$1010, $K894, 'Drinks List'!DW$11:DW$1010))</f>
        <v/>
      </c>
      <c r="AT894" s="21"/>
      <c r="AU894" s="59" t="str">
        <f>IF($K894="", "", SUMIF('Drinks List'!DZ$11:DZ$1010, $K894, 'Drinks List'!DY$11:DY$1010))</f>
        <v/>
      </c>
      <c r="AV894" s="21"/>
      <c r="AW894" s="59" t="str">
        <f>IF($K894="", "", SUMIF('Drinks List'!EB$11:EB$1010, $K894, 'Drinks List'!EA$11:EA$1010))</f>
        <v/>
      </c>
      <c r="AX894" s="21"/>
      <c r="AY894" s="59" t="str">
        <f>IF($K894="", "", SUMIF('Drinks List'!ED$11:ED$1010, $K894, 'Drinks List'!EC$11:EC$1010))</f>
        <v/>
      </c>
      <c r="AZ894" s="21"/>
      <c r="BA894" s="59" t="str">
        <f>IF($K894="", "", SUMIF('Drinks List'!EF$11:EF$1010, $K894, 'Drinks List'!EE$11:EE$1010))</f>
        <v/>
      </c>
      <c r="BB894" s="21"/>
      <c r="BC894" s="59" t="str">
        <f>IF($K894="", "", SUMIF('Drinks List'!EH$11:EH$1010, $K894, 'Drinks List'!EG$11:EG$1010))</f>
        <v/>
      </c>
      <c r="BD894" s="21"/>
      <c r="BE894" s="59" t="str">
        <f>IF($K894="", "", SUMIF('Drinks List'!EJ$11:EJ$1010, $K894, 'Drinks List'!EI$11:EI$1010))</f>
        <v/>
      </c>
      <c r="BF894" s="21"/>
      <c r="BG894" s="59" t="str">
        <f>IF($K894="", "", SUMIF('Drinks List'!EL$11:EL$1010, $K894, 'Drinks List'!EK$11:EK$1010))</f>
        <v/>
      </c>
      <c r="BH894" s="21"/>
      <c r="BI894" s="59" t="str">
        <f>IF($K894="", "", SUMIF('Drinks List'!EN$11:EN$1010, $K894, 'Drinks List'!EM$11:EM$1010))</f>
        <v/>
      </c>
      <c r="BJ894" s="21"/>
      <c r="BK894" s="59" t="str">
        <f>IF($K894="", "", SUMIF('Drinks List'!EP$11:EP$1010, $K894, 'Drinks List'!EO$11:EO$1010))</f>
        <v/>
      </c>
      <c r="BL894" s="21"/>
      <c r="BM894" s="59" t="str">
        <f>IF($K894="", "", SUMIF('Drinks List'!ER$11:ER$1010, $K894, 'Drinks List'!EQ$11:EQ$1010))</f>
        <v/>
      </c>
      <c r="BN894" s="21"/>
      <c r="BO894" s="65" t="str">
        <f>IF($K894="", "", SUMIF('Drinks List'!ET$11:ET$1010, $K894, 'Drinks List'!ES$11:ES$1010))</f>
        <v/>
      </c>
      <c r="BQ894" s="120" t="str">
        <f t="shared" si="273"/>
        <v/>
      </c>
      <c r="BR894" s="62" t="str">
        <f t="shared" si="274"/>
        <v/>
      </c>
      <c r="BS894" s="76" t="str">
        <f>IF(BQ894="", "", COUNTIF(BQ$11:BQ$1010, "&gt;"&amp;BQ894)+1+COUNTIF(BQ$11:BQ894, BQ894)-1)</f>
        <v/>
      </c>
      <c r="BT894" s="76" t="str">
        <f>IF(BR894="", "", COUNTIF(BR$11:BR$1010, "&lt;"&amp;BR894)+1+COUNTIF(BR$11:BR894, BR894)-1)</f>
        <v/>
      </c>
      <c r="BV894" s="76" t="str">
        <f t="shared" si="275"/>
        <v/>
      </c>
      <c r="BW894" s="124" t="str">
        <f t="shared" si="276"/>
        <v/>
      </c>
      <c r="BX894" s="115" t="str">
        <f t="shared" si="277"/>
        <v/>
      </c>
      <c r="BY894" s="125" t="str">
        <f t="shared" si="278"/>
        <v/>
      </c>
      <c r="CA894" s="106" t="str">
        <f t="shared" si="279"/>
        <v/>
      </c>
      <c r="CB894" s="22" t="str">
        <f t="shared" si="280"/>
        <v/>
      </c>
      <c r="CD894" s="76" t="str">
        <f>IF($J894="", "", IF($BV894=0, "", COUNTIF($J$11:$J$1010, "&lt;"&amp;$J894)+1+COUNTIF($J$11:$J894, $J894)-1))</f>
        <v/>
      </c>
    </row>
    <row r="895" spans="1:82" x14ac:dyDescent="0.25">
      <c r="A895" s="31"/>
      <c r="B895" s="19" t="str">
        <f t="shared" si="261"/>
        <v/>
      </c>
      <c r="C895" s="20" t="str">
        <f t="shared" si="262"/>
        <v/>
      </c>
      <c r="D895" s="29" t="str">
        <f t="shared" si="263"/>
        <v/>
      </c>
      <c r="E895" s="22" t="str">
        <f t="shared" si="264"/>
        <v/>
      </c>
      <c r="F895" s="31"/>
      <c r="G895" s="301"/>
      <c r="H895" s="302"/>
      <c r="I895" s="303"/>
      <c r="J895" s="304"/>
      <c r="K895" s="283"/>
      <c r="L895" s="305"/>
      <c r="M895" s="285"/>
      <c r="N895" s="287"/>
      <c r="O895" s="31"/>
      <c r="P895" s="19" t="str">
        <f t="shared" si="265"/>
        <v/>
      </c>
      <c r="Q895" s="20" t="str">
        <f t="shared" si="266"/>
        <v/>
      </c>
      <c r="R895" s="29" t="str">
        <f t="shared" si="267"/>
        <v/>
      </c>
      <c r="S895" s="22" t="str">
        <f t="shared" si="268"/>
        <v/>
      </c>
      <c r="T895" s="31"/>
      <c r="U895" s="69" t="str">
        <f t="shared" si="269"/>
        <v/>
      </c>
      <c r="V895" s="31"/>
      <c r="X895" s="76" t="str">
        <f t="shared" si="270"/>
        <v/>
      </c>
      <c r="Z895" s="76" t="str">
        <f t="shared" si="271"/>
        <v/>
      </c>
      <c r="AA895" s="76" t="str">
        <f t="shared" si="272"/>
        <v/>
      </c>
      <c r="AC895" s="19" t="str">
        <f>IF($K895="", "", SUMIF('Drinks List'!DH$11:DH$1010, $K895, 'Drinks List'!DG$11:DG$1010))</f>
        <v/>
      </c>
      <c r="AD895" s="21"/>
      <c r="AE895" s="59" t="str">
        <f>IF($K895="", "", SUMIF('Drinks List'!DJ$11:DJ$1010, $K895, 'Drinks List'!DI$11:DI$1010))</f>
        <v/>
      </c>
      <c r="AF895" s="21"/>
      <c r="AG895" s="59" t="str">
        <f>IF($K895="", "", SUMIF('Drinks List'!DL$11:DL$1010, $K895, 'Drinks List'!DK$11:DK$1010))</f>
        <v/>
      </c>
      <c r="AH895" s="21"/>
      <c r="AI895" s="59" t="str">
        <f>IF($K895="", "", SUMIF('Drinks List'!DN$11:DN$1010, $K895, 'Drinks List'!DM$11:DM$1010))</f>
        <v/>
      </c>
      <c r="AJ895" s="21"/>
      <c r="AK895" s="59" t="str">
        <f>IF($K895="", "", SUMIF('Drinks List'!DP$11:DP$1010, $K895, 'Drinks List'!DO$11:DO$1010))</f>
        <v/>
      </c>
      <c r="AL895" s="21"/>
      <c r="AM895" s="59" t="str">
        <f>IF($K895="", "", SUMIF('Drinks List'!DR$11:DR$1010, $K895, 'Drinks List'!DQ$11:DQ$1010))</f>
        <v/>
      </c>
      <c r="AN895" s="21"/>
      <c r="AO895" s="59" t="str">
        <f>IF($K895="", "", SUMIF('Drinks List'!DT$11:DT$1010, $K895, 'Drinks List'!DS$11:DS$1010))</f>
        <v/>
      </c>
      <c r="AP895" s="21"/>
      <c r="AQ895" s="59" t="str">
        <f>IF($K895="", "", SUMIF('Drinks List'!DV$11:DV$1010, $K895, 'Drinks List'!DU$11:DU$1010))</f>
        <v/>
      </c>
      <c r="AR895" s="21"/>
      <c r="AS895" s="59" t="str">
        <f>IF($K895="", "", SUMIF('Drinks List'!DX$11:DX$1010, $K895, 'Drinks List'!DW$11:DW$1010))</f>
        <v/>
      </c>
      <c r="AT895" s="21"/>
      <c r="AU895" s="59" t="str">
        <f>IF($K895="", "", SUMIF('Drinks List'!DZ$11:DZ$1010, $K895, 'Drinks List'!DY$11:DY$1010))</f>
        <v/>
      </c>
      <c r="AV895" s="21"/>
      <c r="AW895" s="59" t="str">
        <f>IF($K895="", "", SUMIF('Drinks List'!EB$11:EB$1010, $K895, 'Drinks List'!EA$11:EA$1010))</f>
        <v/>
      </c>
      <c r="AX895" s="21"/>
      <c r="AY895" s="59" t="str">
        <f>IF($K895="", "", SUMIF('Drinks List'!ED$11:ED$1010, $K895, 'Drinks List'!EC$11:EC$1010))</f>
        <v/>
      </c>
      <c r="AZ895" s="21"/>
      <c r="BA895" s="59" t="str">
        <f>IF($K895="", "", SUMIF('Drinks List'!EF$11:EF$1010, $K895, 'Drinks List'!EE$11:EE$1010))</f>
        <v/>
      </c>
      <c r="BB895" s="21"/>
      <c r="BC895" s="59" t="str">
        <f>IF($K895="", "", SUMIF('Drinks List'!EH$11:EH$1010, $K895, 'Drinks List'!EG$11:EG$1010))</f>
        <v/>
      </c>
      <c r="BD895" s="21"/>
      <c r="BE895" s="59" t="str">
        <f>IF($K895="", "", SUMIF('Drinks List'!EJ$11:EJ$1010, $K895, 'Drinks List'!EI$11:EI$1010))</f>
        <v/>
      </c>
      <c r="BF895" s="21"/>
      <c r="BG895" s="59" t="str">
        <f>IF($K895="", "", SUMIF('Drinks List'!EL$11:EL$1010, $K895, 'Drinks List'!EK$11:EK$1010))</f>
        <v/>
      </c>
      <c r="BH895" s="21"/>
      <c r="BI895" s="59" t="str">
        <f>IF($K895="", "", SUMIF('Drinks List'!EN$11:EN$1010, $K895, 'Drinks List'!EM$11:EM$1010))</f>
        <v/>
      </c>
      <c r="BJ895" s="21"/>
      <c r="BK895" s="59" t="str">
        <f>IF($K895="", "", SUMIF('Drinks List'!EP$11:EP$1010, $K895, 'Drinks List'!EO$11:EO$1010))</f>
        <v/>
      </c>
      <c r="BL895" s="21"/>
      <c r="BM895" s="59" t="str">
        <f>IF($K895="", "", SUMIF('Drinks List'!ER$11:ER$1010, $K895, 'Drinks List'!EQ$11:EQ$1010))</f>
        <v/>
      </c>
      <c r="BN895" s="21"/>
      <c r="BO895" s="65" t="str">
        <f>IF($K895="", "", SUMIF('Drinks List'!ET$11:ET$1010, $K895, 'Drinks List'!ES$11:ES$1010))</f>
        <v/>
      </c>
      <c r="BQ895" s="120" t="str">
        <f t="shared" si="273"/>
        <v/>
      </c>
      <c r="BR895" s="62" t="str">
        <f t="shared" si="274"/>
        <v/>
      </c>
      <c r="BS895" s="76" t="str">
        <f>IF(BQ895="", "", COUNTIF(BQ$11:BQ$1010, "&gt;"&amp;BQ895)+1+COUNTIF(BQ$11:BQ895, BQ895)-1)</f>
        <v/>
      </c>
      <c r="BT895" s="76" t="str">
        <f>IF(BR895="", "", COUNTIF(BR$11:BR$1010, "&lt;"&amp;BR895)+1+COUNTIF(BR$11:BR895, BR895)-1)</f>
        <v/>
      </c>
      <c r="BV895" s="76" t="str">
        <f t="shared" si="275"/>
        <v/>
      </c>
      <c r="BW895" s="124" t="str">
        <f t="shared" si="276"/>
        <v/>
      </c>
      <c r="BX895" s="115" t="str">
        <f t="shared" si="277"/>
        <v/>
      </c>
      <c r="BY895" s="125" t="str">
        <f t="shared" si="278"/>
        <v/>
      </c>
      <c r="CA895" s="106" t="str">
        <f t="shared" si="279"/>
        <v/>
      </c>
      <c r="CB895" s="22" t="str">
        <f t="shared" si="280"/>
        <v/>
      </c>
      <c r="CD895" s="76" t="str">
        <f>IF($J895="", "", IF($BV895=0, "", COUNTIF($J$11:$J$1010, "&lt;"&amp;$J895)+1+COUNTIF($J$11:$J895, $J895)-1))</f>
        <v/>
      </c>
    </row>
    <row r="896" spans="1:82" x14ac:dyDescent="0.25">
      <c r="A896" s="31"/>
      <c r="B896" s="19" t="str">
        <f t="shared" si="261"/>
        <v/>
      </c>
      <c r="C896" s="20" t="str">
        <f t="shared" si="262"/>
        <v/>
      </c>
      <c r="D896" s="29" t="str">
        <f t="shared" si="263"/>
        <v/>
      </c>
      <c r="E896" s="22" t="str">
        <f t="shared" si="264"/>
        <v/>
      </c>
      <c r="F896" s="31"/>
      <c r="G896" s="301"/>
      <c r="H896" s="302"/>
      <c r="I896" s="303"/>
      <c r="J896" s="304"/>
      <c r="K896" s="283"/>
      <c r="L896" s="305"/>
      <c r="M896" s="285"/>
      <c r="N896" s="287"/>
      <c r="O896" s="31"/>
      <c r="P896" s="19" t="str">
        <f t="shared" si="265"/>
        <v/>
      </c>
      <c r="Q896" s="20" t="str">
        <f t="shared" si="266"/>
        <v/>
      </c>
      <c r="R896" s="29" t="str">
        <f t="shared" si="267"/>
        <v/>
      </c>
      <c r="S896" s="22" t="str">
        <f t="shared" si="268"/>
        <v/>
      </c>
      <c r="T896" s="31"/>
      <c r="U896" s="69" t="str">
        <f t="shared" si="269"/>
        <v/>
      </c>
      <c r="V896" s="31"/>
      <c r="X896" s="76" t="str">
        <f t="shared" si="270"/>
        <v/>
      </c>
      <c r="Z896" s="76" t="str">
        <f t="shared" si="271"/>
        <v/>
      </c>
      <c r="AA896" s="76" t="str">
        <f t="shared" si="272"/>
        <v/>
      </c>
      <c r="AC896" s="19" t="str">
        <f>IF($K896="", "", SUMIF('Drinks List'!DH$11:DH$1010, $K896, 'Drinks List'!DG$11:DG$1010))</f>
        <v/>
      </c>
      <c r="AD896" s="21"/>
      <c r="AE896" s="59" t="str">
        <f>IF($K896="", "", SUMIF('Drinks List'!DJ$11:DJ$1010, $K896, 'Drinks List'!DI$11:DI$1010))</f>
        <v/>
      </c>
      <c r="AF896" s="21"/>
      <c r="AG896" s="59" t="str">
        <f>IF($K896="", "", SUMIF('Drinks List'!DL$11:DL$1010, $K896, 'Drinks List'!DK$11:DK$1010))</f>
        <v/>
      </c>
      <c r="AH896" s="21"/>
      <c r="AI896" s="59" t="str">
        <f>IF($K896="", "", SUMIF('Drinks List'!DN$11:DN$1010, $K896, 'Drinks List'!DM$11:DM$1010))</f>
        <v/>
      </c>
      <c r="AJ896" s="21"/>
      <c r="AK896" s="59" t="str">
        <f>IF($K896="", "", SUMIF('Drinks List'!DP$11:DP$1010, $K896, 'Drinks List'!DO$11:DO$1010))</f>
        <v/>
      </c>
      <c r="AL896" s="21"/>
      <c r="AM896" s="59" t="str">
        <f>IF($K896="", "", SUMIF('Drinks List'!DR$11:DR$1010, $K896, 'Drinks List'!DQ$11:DQ$1010))</f>
        <v/>
      </c>
      <c r="AN896" s="21"/>
      <c r="AO896" s="59" t="str">
        <f>IF($K896="", "", SUMIF('Drinks List'!DT$11:DT$1010, $K896, 'Drinks List'!DS$11:DS$1010))</f>
        <v/>
      </c>
      <c r="AP896" s="21"/>
      <c r="AQ896" s="59" t="str">
        <f>IF($K896="", "", SUMIF('Drinks List'!DV$11:DV$1010, $K896, 'Drinks List'!DU$11:DU$1010))</f>
        <v/>
      </c>
      <c r="AR896" s="21"/>
      <c r="AS896" s="59" t="str">
        <f>IF($K896="", "", SUMIF('Drinks List'!DX$11:DX$1010, $K896, 'Drinks List'!DW$11:DW$1010))</f>
        <v/>
      </c>
      <c r="AT896" s="21"/>
      <c r="AU896" s="59" t="str">
        <f>IF($K896="", "", SUMIF('Drinks List'!DZ$11:DZ$1010, $K896, 'Drinks List'!DY$11:DY$1010))</f>
        <v/>
      </c>
      <c r="AV896" s="21"/>
      <c r="AW896" s="59" t="str">
        <f>IF($K896="", "", SUMIF('Drinks List'!EB$11:EB$1010, $K896, 'Drinks List'!EA$11:EA$1010))</f>
        <v/>
      </c>
      <c r="AX896" s="21"/>
      <c r="AY896" s="59" t="str">
        <f>IF($K896="", "", SUMIF('Drinks List'!ED$11:ED$1010, $K896, 'Drinks List'!EC$11:EC$1010))</f>
        <v/>
      </c>
      <c r="AZ896" s="21"/>
      <c r="BA896" s="59" t="str">
        <f>IF($K896="", "", SUMIF('Drinks List'!EF$11:EF$1010, $K896, 'Drinks List'!EE$11:EE$1010))</f>
        <v/>
      </c>
      <c r="BB896" s="21"/>
      <c r="BC896" s="59" t="str">
        <f>IF($K896="", "", SUMIF('Drinks List'!EH$11:EH$1010, $K896, 'Drinks List'!EG$11:EG$1010))</f>
        <v/>
      </c>
      <c r="BD896" s="21"/>
      <c r="BE896" s="59" t="str">
        <f>IF($K896="", "", SUMIF('Drinks List'!EJ$11:EJ$1010, $K896, 'Drinks List'!EI$11:EI$1010))</f>
        <v/>
      </c>
      <c r="BF896" s="21"/>
      <c r="BG896" s="59" t="str">
        <f>IF($K896="", "", SUMIF('Drinks List'!EL$11:EL$1010, $K896, 'Drinks List'!EK$11:EK$1010))</f>
        <v/>
      </c>
      <c r="BH896" s="21"/>
      <c r="BI896" s="59" t="str">
        <f>IF($K896="", "", SUMIF('Drinks List'!EN$11:EN$1010, $K896, 'Drinks List'!EM$11:EM$1010))</f>
        <v/>
      </c>
      <c r="BJ896" s="21"/>
      <c r="BK896" s="59" t="str">
        <f>IF($K896="", "", SUMIF('Drinks List'!EP$11:EP$1010, $K896, 'Drinks List'!EO$11:EO$1010))</f>
        <v/>
      </c>
      <c r="BL896" s="21"/>
      <c r="BM896" s="59" t="str">
        <f>IF($K896="", "", SUMIF('Drinks List'!ER$11:ER$1010, $K896, 'Drinks List'!EQ$11:EQ$1010))</f>
        <v/>
      </c>
      <c r="BN896" s="21"/>
      <c r="BO896" s="65" t="str">
        <f>IF($K896="", "", SUMIF('Drinks List'!ET$11:ET$1010, $K896, 'Drinks List'!ES$11:ES$1010))</f>
        <v/>
      </c>
      <c r="BQ896" s="120" t="str">
        <f t="shared" si="273"/>
        <v/>
      </c>
      <c r="BR896" s="62" t="str">
        <f t="shared" si="274"/>
        <v/>
      </c>
      <c r="BS896" s="76" t="str">
        <f>IF(BQ896="", "", COUNTIF(BQ$11:BQ$1010, "&gt;"&amp;BQ896)+1+COUNTIF(BQ$11:BQ896, BQ896)-1)</f>
        <v/>
      </c>
      <c r="BT896" s="76" t="str">
        <f>IF(BR896="", "", COUNTIF(BR$11:BR$1010, "&lt;"&amp;BR896)+1+COUNTIF(BR$11:BR896, BR896)-1)</f>
        <v/>
      </c>
      <c r="BV896" s="76" t="str">
        <f t="shared" si="275"/>
        <v/>
      </c>
      <c r="BW896" s="124" t="str">
        <f t="shared" si="276"/>
        <v/>
      </c>
      <c r="BX896" s="115" t="str">
        <f t="shared" si="277"/>
        <v/>
      </c>
      <c r="BY896" s="125" t="str">
        <f t="shared" si="278"/>
        <v/>
      </c>
      <c r="CA896" s="106" t="str">
        <f t="shared" si="279"/>
        <v/>
      </c>
      <c r="CB896" s="22" t="str">
        <f t="shared" si="280"/>
        <v/>
      </c>
      <c r="CD896" s="76" t="str">
        <f>IF($J896="", "", IF($BV896=0, "", COUNTIF($J$11:$J$1010, "&lt;"&amp;$J896)+1+COUNTIF($J$11:$J896, $J896)-1))</f>
        <v/>
      </c>
    </row>
    <row r="897" spans="1:82" x14ac:dyDescent="0.25">
      <c r="A897" s="31"/>
      <c r="B897" s="19" t="str">
        <f t="shared" si="261"/>
        <v/>
      </c>
      <c r="C897" s="20" t="str">
        <f t="shared" si="262"/>
        <v/>
      </c>
      <c r="D897" s="29" t="str">
        <f t="shared" si="263"/>
        <v/>
      </c>
      <c r="E897" s="22" t="str">
        <f t="shared" si="264"/>
        <v/>
      </c>
      <c r="F897" s="31"/>
      <c r="G897" s="301"/>
      <c r="H897" s="302"/>
      <c r="I897" s="303"/>
      <c r="J897" s="304"/>
      <c r="K897" s="283"/>
      <c r="L897" s="305"/>
      <c r="M897" s="285"/>
      <c r="N897" s="287"/>
      <c r="O897" s="31"/>
      <c r="P897" s="19" t="str">
        <f t="shared" si="265"/>
        <v/>
      </c>
      <c r="Q897" s="20" t="str">
        <f t="shared" si="266"/>
        <v/>
      </c>
      <c r="R897" s="29" t="str">
        <f t="shared" si="267"/>
        <v/>
      </c>
      <c r="S897" s="22" t="str">
        <f t="shared" si="268"/>
        <v/>
      </c>
      <c r="T897" s="31"/>
      <c r="U897" s="69" t="str">
        <f t="shared" si="269"/>
        <v/>
      </c>
      <c r="V897" s="31"/>
      <c r="X897" s="76" t="str">
        <f t="shared" si="270"/>
        <v/>
      </c>
      <c r="Z897" s="76" t="str">
        <f t="shared" si="271"/>
        <v/>
      </c>
      <c r="AA897" s="76" t="str">
        <f t="shared" si="272"/>
        <v/>
      </c>
      <c r="AC897" s="19" t="str">
        <f>IF($K897="", "", SUMIF('Drinks List'!DH$11:DH$1010, $K897, 'Drinks List'!DG$11:DG$1010))</f>
        <v/>
      </c>
      <c r="AD897" s="21"/>
      <c r="AE897" s="59" t="str">
        <f>IF($K897="", "", SUMIF('Drinks List'!DJ$11:DJ$1010, $K897, 'Drinks List'!DI$11:DI$1010))</f>
        <v/>
      </c>
      <c r="AF897" s="21"/>
      <c r="AG897" s="59" t="str">
        <f>IF($K897="", "", SUMIF('Drinks List'!DL$11:DL$1010, $K897, 'Drinks List'!DK$11:DK$1010))</f>
        <v/>
      </c>
      <c r="AH897" s="21"/>
      <c r="AI897" s="59" t="str">
        <f>IF($K897="", "", SUMIF('Drinks List'!DN$11:DN$1010, $K897, 'Drinks List'!DM$11:DM$1010))</f>
        <v/>
      </c>
      <c r="AJ897" s="21"/>
      <c r="AK897" s="59" t="str">
        <f>IF($K897="", "", SUMIF('Drinks List'!DP$11:DP$1010, $K897, 'Drinks List'!DO$11:DO$1010))</f>
        <v/>
      </c>
      <c r="AL897" s="21"/>
      <c r="AM897" s="59" t="str">
        <f>IF($K897="", "", SUMIF('Drinks List'!DR$11:DR$1010, $K897, 'Drinks List'!DQ$11:DQ$1010))</f>
        <v/>
      </c>
      <c r="AN897" s="21"/>
      <c r="AO897" s="59" t="str">
        <f>IF($K897="", "", SUMIF('Drinks List'!DT$11:DT$1010, $K897, 'Drinks List'!DS$11:DS$1010))</f>
        <v/>
      </c>
      <c r="AP897" s="21"/>
      <c r="AQ897" s="59" t="str">
        <f>IF($K897="", "", SUMIF('Drinks List'!DV$11:DV$1010, $K897, 'Drinks List'!DU$11:DU$1010))</f>
        <v/>
      </c>
      <c r="AR897" s="21"/>
      <c r="AS897" s="59" t="str">
        <f>IF($K897="", "", SUMIF('Drinks List'!DX$11:DX$1010, $K897, 'Drinks List'!DW$11:DW$1010))</f>
        <v/>
      </c>
      <c r="AT897" s="21"/>
      <c r="AU897" s="59" t="str">
        <f>IF($K897="", "", SUMIF('Drinks List'!DZ$11:DZ$1010, $K897, 'Drinks List'!DY$11:DY$1010))</f>
        <v/>
      </c>
      <c r="AV897" s="21"/>
      <c r="AW897" s="59" t="str">
        <f>IF($K897="", "", SUMIF('Drinks List'!EB$11:EB$1010, $K897, 'Drinks List'!EA$11:EA$1010))</f>
        <v/>
      </c>
      <c r="AX897" s="21"/>
      <c r="AY897" s="59" t="str">
        <f>IF($K897="", "", SUMIF('Drinks List'!ED$11:ED$1010, $K897, 'Drinks List'!EC$11:EC$1010))</f>
        <v/>
      </c>
      <c r="AZ897" s="21"/>
      <c r="BA897" s="59" t="str">
        <f>IF($K897="", "", SUMIF('Drinks List'!EF$11:EF$1010, $K897, 'Drinks List'!EE$11:EE$1010))</f>
        <v/>
      </c>
      <c r="BB897" s="21"/>
      <c r="BC897" s="59" t="str">
        <f>IF($K897="", "", SUMIF('Drinks List'!EH$11:EH$1010, $K897, 'Drinks List'!EG$11:EG$1010))</f>
        <v/>
      </c>
      <c r="BD897" s="21"/>
      <c r="BE897" s="59" t="str">
        <f>IF($K897="", "", SUMIF('Drinks List'!EJ$11:EJ$1010, $K897, 'Drinks List'!EI$11:EI$1010))</f>
        <v/>
      </c>
      <c r="BF897" s="21"/>
      <c r="BG897" s="59" t="str">
        <f>IF($K897="", "", SUMIF('Drinks List'!EL$11:EL$1010, $K897, 'Drinks List'!EK$11:EK$1010))</f>
        <v/>
      </c>
      <c r="BH897" s="21"/>
      <c r="BI897" s="59" t="str">
        <f>IF($K897="", "", SUMIF('Drinks List'!EN$11:EN$1010, $K897, 'Drinks List'!EM$11:EM$1010))</f>
        <v/>
      </c>
      <c r="BJ897" s="21"/>
      <c r="BK897" s="59" t="str">
        <f>IF($K897="", "", SUMIF('Drinks List'!EP$11:EP$1010, $K897, 'Drinks List'!EO$11:EO$1010))</f>
        <v/>
      </c>
      <c r="BL897" s="21"/>
      <c r="BM897" s="59" t="str">
        <f>IF($K897="", "", SUMIF('Drinks List'!ER$11:ER$1010, $K897, 'Drinks List'!EQ$11:EQ$1010))</f>
        <v/>
      </c>
      <c r="BN897" s="21"/>
      <c r="BO897" s="65" t="str">
        <f>IF($K897="", "", SUMIF('Drinks List'!ET$11:ET$1010, $K897, 'Drinks List'!ES$11:ES$1010))</f>
        <v/>
      </c>
      <c r="BQ897" s="120" t="str">
        <f t="shared" si="273"/>
        <v/>
      </c>
      <c r="BR897" s="62" t="str">
        <f t="shared" si="274"/>
        <v/>
      </c>
      <c r="BS897" s="76" t="str">
        <f>IF(BQ897="", "", COUNTIF(BQ$11:BQ$1010, "&gt;"&amp;BQ897)+1+COUNTIF(BQ$11:BQ897, BQ897)-1)</f>
        <v/>
      </c>
      <c r="BT897" s="76" t="str">
        <f>IF(BR897="", "", COUNTIF(BR$11:BR$1010, "&lt;"&amp;BR897)+1+COUNTIF(BR$11:BR897, BR897)-1)</f>
        <v/>
      </c>
      <c r="BV897" s="76" t="str">
        <f t="shared" si="275"/>
        <v/>
      </c>
      <c r="BW897" s="124" t="str">
        <f t="shared" si="276"/>
        <v/>
      </c>
      <c r="BX897" s="115" t="str">
        <f t="shared" si="277"/>
        <v/>
      </c>
      <c r="BY897" s="125" t="str">
        <f t="shared" si="278"/>
        <v/>
      </c>
      <c r="CA897" s="106" t="str">
        <f t="shared" si="279"/>
        <v/>
      </c>
      <c r="CB897" s="22" t="str">
        <f t="shared" si="280"/>
        <v/>
      </c>
      <c r="CD897" s="76" t="str">
        <f>IF($J897="", "", IF($BV897=0, "", COUNTIF($J$11:$J$1010, "&lt;"&amp;$J897)+1+COUNTIF($J$11:$J897, $J897)-1))</f>
        <v/>
      </c>
    </row>
    <row r="898" spans="1:82" x14ac:dyDescent="0.25">
      <c r="A898" s="31"/>
      <c r="B898" s="19" t="str">
        <f t="shared" si="261"/>
        <v/>
      </c>
      <c r="C898" s="20" t="str">
        <f t="shared" si="262"/>
        <v/>
      </c>
      <c r="D898" s="29" t="str">
        <f t="shared" si="263"/>
        <v/>
      </c>
      <c r="E898" s="22" t="str">
        <f t="shared" si="264"/>
        <v/>
      </c>
      <c r="F898" s="31"/>
      <c r="G898" s="301"/>
      <c r="H898" s="302"/>
      <c r="I898" s="303"/>
      <c r="J898" s="304"/>
      <c r="K898" s="283"/>
      <c r="L898" s="305"/>
      <c r="M898" s="285"/>
      <c r="N898" s="287"/>
      <c r="O898" s="31"/>
      <c r="P898" s="19" t="str">
        <f t="shared" si="265"/>
        <v/>
      </c>
      <c r="Q898" s="20" t="str">
        <f t="shared" si="266"/>
        <v/>
      </c>
      <c r="R898" s="29" t="str">
        <f t="shared" si="267"/>
        <v/>
      </c>
      <c r="S898" s="22" t="str">
        <f t="shared" si="268"/>
        <v/>
      </c>
      <c r="T898" s="31"/>
      <c r="U898" s="69" t="str">
        <f t="shared" si="269"/>
        <v/>
      </c>
      <c r="V898" s="31"/>
      <c r="X898" s="76" t="str">
        <f t="shared" si="270"/>
        <v/>
      </c>
      <c r="Z898" s="76" t="str">
        <f t="shared" si="271"/>
        <v/>
      </c>
      <c r="AA898" s="76" t="str">
        <f t="shared" si="272"/>
        <v/>
      </c>
      <c r="AC898" s="19" t="str">
        <f>IF($K898="", "", SUMIF('Drinks List'!DH$11:DH$1010, $K898, 'Drinks List'!DG$11:DG$1010))</f>
        <v/>
      </c>
      <c r="AD898" s="21"/>
      <c r="AE898" s="59" t="str">
        <f>IF($K898="", "", SUMIF('Drinks List'!DJ$11:DJ$1010, $K898, 'Drinks List'!DI$11:DI$1010))</f>
        <v/>
      </c>
      <c r="AF898" s="21"/>
      <c r="AG898" s="59" t="str">
        <f>IF($K898="", "", SUMIF('Drinks List'!DL$11:DL$1010, $K898, 'Drinks List'!DK$11:DK$1010))</f>
        <v/>
      </c>
      <c r="AH898" s="21"/>
      <c r="AI898" s="59" t="str">
        <f>IF($K898="", "", SUMIF('Drinks List'!DN$11:DN$1010, $K898, 'Drinks List'!DM$11:DM$1010))</f>
        <v/>
      </c>
      <c r="AJ898" s="21"/>
      <c r="AK898" s="59" t="str">
        <f>IF($K898="", "", SUMIF('Drinks List'!DP$11:DP$1010, $K898, 'Drinks List'!DO$11:DO$1010))</f>
        <v/>
      </c>
      <c r="AL898" s="21"/>
      <c r="AM898" s="59" t="str">
        <f>IF($K898="", "", SUMIF('Drinks List'!DR$11:DR$1010, $K898, 'Drinks List'!DQ$11:DQ$1010))</f>
        <v/>
      </c>
      <c r="AN898" s="21"/>
      <c r="AO898" s="59" t="str">
        <f>IF($K898="", "", SUMIF('Drinks List'!DT$11:DT$1010, $K898, 'Drinks List'!DS$11:DS$1010))</f>
        <v/>
      </c>
      <c r="AP898" s="21"/>
      <c r="AQ898" s="59" t="str">
        <f>IF($K898="", "", SUMIF('Drinks List'!DV$11:DV$1010, $K898, 'Drinks List'!DU$11:DU$1010))</f>
        <v/>
      </c>
      <c r="AR898" s="21"/>
      <c r="AS898" s="59" t="str">
        <f>IF($K898="", "", SUMIF('Drinks List'!DX$11:DX$1010, $K898, 'Drinks List'!DW$11:DW$1010))</f>
        <v/>
      </c>
      <c r="AT898" s="21"/>
      <c r="AU898" s="59" t="str">
        <f>IF($K898="", "", SUMIF('Drinks List'!DZ$11:DZ$1010, $K898, 'Drinks List'!DY$11:DY$1010))</f>
        <v/>
      </c>
      <c r="AV898" s="21"/>
      <c r="AW898" s="59" t="str">
        <f>IF($K898="", "", SUMIF('Drinks List'!EB$11:EB$1010, $K898, 'Drinks List'!EA$11:EA$1010))</f>
        <v/>
      </c>
      <c r="AX898" s="21"/>
      <c r="AY898" s="59" t="str">
        <f>IF($K898="", "", SUMIF('Drinks List'!ED$11:ED$1010, $K898, 'Drinks List'!EC$11:EC$1010))</f>
        <v/>
      </c>
      <c r="AZ898" s="21"/>
      <c r="BA898" s="59" t="str">
        <f>IF($K898="", "", SUMIF('Drinks List'!EF$11:EF$1010, $K898, 'Drinks List'!EE$11:EE$1010))</f>
        <v/>
      </c>
      <c r="BB898" s="21"/>
      <c r="BC898" s="59" t="str">
        <f>IF($K898="", "", SUMIF('Drinks List'!EH$11:EH$1010, $K898, 'Drinks List'!EG$11:EG$1010))</f>
        <v/>
      </c>
      <c r="BD898" s="21"/>
      <c r="BE898" s="59" t="str">
        <f>IF($K898="", "", SUMIF('Drinks List'!EJ$11:EJ$1010, $K898, 'Drinks List'!EI$11:EI$1010))</f>
        <v/>
      </c>
      <c r="BF898" s="21"/>
      <c r="BG898" s="59" t="str">
        <f>IF($K898="", "", SUMIF('Drinks List'!EL$11:EL$1010, $K898, 'Drinks List'!EK$11:EK$1010))</f>
        <v/>
      </c>
      <c r="BH898" s="21"/>
      <c r="BI898" s="59" t="str">
        <f>IF($K898="", "", SUMIF('Drinks List'!EN$11:EN$1010, $K898, 'Drinks List'!EM$11:EM$1010))</f>
        <v/>
      </c>
      <c r="BJ898" s="21"/>
      <c r="BK898" s="59" t="str">
        <f>IF($K898="", "", SUMIF('Drinks List'!EP$11:EP$1010, $K898, 'Drinks List'!EO$11:EO$1010))</f>
        <v/>
      </c>
      <c r="BL898" s="21"/>
      <c r="BM898" s="59" t="str">
        <f>IF($K898="", "", SUMIF('Drinks List'!ER$11:ER$1010, $K898, 'Drinks List'!EQ$11:EQ$1010))</f>
        <v/>
      </c>
      <c r="BN898" s="21"/>
      <c r="BO898" s="65" t="str">
        <f>IF($K898="", "", SUMIF('Drinks List'!ET$11:ET$1010, $K898, 'Drinks List'!ES$11:ES$1010))</f>
        <v/>
      </c>
      <c r="BQ898" s="120" t="str">
        <f t="shared" si="273"/>
        <v/>
      </c>
      <c r="BR898" s="62" t="str">
        <f t="shared" si="274"/>
        <v/>
      </c>
      <c r="BS898" s="76" t="str">
        <f>IF(BQ898="", "", COUNTIF(BQ$11:BQ$1010, "&gt;"&amp;BQ898)+1+COUNTIF(BQ$11:BQ898, BQ898)-1)</f>
        <v/>
      </c>
      <c r="BT898" s="76" t="str">
        <f>IF(BR898="", "", COUNTIF(BR$11:BR$1010, "&lt;"&amp;BR898)+1+COUNTIF(BR$11:BR898, BR898)-1)</f>
        <v/>
      </c>
      <c r="BV898" s="76" t="str">
        <f t="shared" si="275"/>
        <v/>
      </c>
      <c r="BW898" s="124" t="str">
        <f t="shared" si="276"/>
        <v/>
      </c>
      <c r="BX898" s="115" t="str">
        <f t="shared" si="277"/>
        <v/>
      </c>
      <c r="BY898" s="125" t="str">
        <f t="shared" si="278"/>
        <v/>
      </c>
      <c r="CA898" s="106" t="str">
        <f t="shared" si="279"/>
        <v/>
      </c>
      <c r="CB898" s="22" t="str">
        <f t="shared" si="280"/>
        <v/>
      </c>
      <c r="CD898" s="76" t="str">
        <f>IF($J898="", "", IF($BV898=0, "", COUNTIF($J$11:$J$1010, "&lt;"&amp;$J898)+1+COUNTIF($J$11:$J898, $J898)-1))</f>
        <v/>
      </c>
    </row>
    <row r="899" spans="1:82" x14ac:dyDescent="0.25">
      <c r="A899" s="31"/>
      <c r="B899" s="19" t="str">
        <f t="shared" si="261"/>
        <v/>
      </c>
      <c r="C899" s="20" t="str">
        <f t="shared" si="262"/>
        <v/>
      </c>
      <c r="D899" s="29" t="str">
        <f t="shared" si="263"/>
        <v/>
      </c>
      <c r="E899" s="22" t="str">
        <f t="shared" si="264"/>
        <v/>
      </c>
      <c r="F899" s="31"/>
      <c r="G899" s="301"/>
      <c r="H899" s="302"/>
      <c r="I899" s="303"/>
      <c r="J899" s="304"/>
      <c r="K899" s="283"/>
      <c r="L899" s="305"/>
      <c r="M899" s="285"/>
      <c r="N899" s="287"/>
      <c r="O899" s="31"/>
      <c r="P899" s="19" t="str">
        <f t="shared" si="265"/>
        <v/>
      </c>
      <c r="Q899" s="20" t="str">
        <f t="shared" si="266"/>
        <v/>
      </c>
      <c r="R899" s="29" t="str">
        <f t="shared" si="267"/>
        <v/>
      </c>
      <c r="S899" s="22" t="str">
        <f t="shared" si="268"/>
        <v/>
      </c>
      <c r="T899" s="31"/>
      <c r="U899" s="69" t="str">
        <f t="shared" si="269"/>
        <v/>
      </c>
      <c r="V899" s="31"/>
      <c r="X899" s="76" t="str">
        <f t="shared" si="270"/>
        <v/>
      </c>
      <c r="Z899" s="76" t="str">
        <f t="shared" si="271"/>
        <v/>
      </c>
      <c r="AA899" s="76" t="str">
        <f t="shared" si="272"/>
        <v/>
      </c>
      <c r="AC899" s="19" t="str">
        <f>IF($K899="", "", SUMIF('Drinks List'!DH$11:DH$1010, $K899, 'Drinks List'!DG$11:DG$1010))</f>
        <v/>
      </c>
      <c r="AD899" s="21"/>
      <c r="AE899" s="59" t="str">
        <f>IF($K899="", "", SUMIF('Drinks List'!DJ$11:DJ$1010, $K899, 'Drinks List'!DI$11:DI$1010))</f>
        <v/>
      </c>
      <c r="AF899" s="21"/>
      <c r="AG899" s="59" t="str">
        <f>IF($K899="", "", SUMIF('Drinks List'!DL$11:DL$1010, $K899, 'Drinks List'!DK$11:DK$1010))</f>
        <v/>
      </c>
      <c r="AH899" s="21"/>
      <c r="AI899" s="59" t="str">
        <f>IF($K899="", "", SUMIF('Drinks List'!DN$11:DN$1010, $K899, 'Drinks List'!DM$11:DM$1010))</f>
        <v/>
      </c>
      <c r="AJ899" s="21"/>
      <c r="AK899" s="59" t="str">
        <f>IF($K899="", "", SUMIF('Drinks List'!DP$11:DP$1010, $K899, 'Drinks List'!DO$11:DO$1010))</f>
        <v/>
      </c>
      <c r="AL899" s="21"/>
      <c r="AM899" s="59" t="str">
        <f>IF($K899="", "", SUMIF('Drinks List'!DR$11:DR$1010, $K899, 'Drinks List'!DQ$11:DQ$1010))</f>
        <v/>
      </c>
      <c r="AN899" s="21"/>
      <c r="AO899" s="59" t="str">
        <f>IF($K899="", "", SUMIF('Drinks List'!DT$11:DT$1010, $K899, 'Drinks List'!DS$11:DS$1010))</f>
        <v/>
      </c>
      <c r="AP899" s="21"/>
      <c r="AQ899" s="59" t="str">
        <f>IF($K899="", "", SUMIF('Drinks List'!DV$11:DV$1010, $K899, 'Drinks List'!DU$11:DU$1010))</f>
        <v/>
      </c>
      <c r="AR899" s="21"/>
      <c r="AS899" s="59" t="str">
        <f>IF($K899="", "", SUMIF('Drinks List'!DX$11:DX$1010, $K899, 'Drinks List'!DW$11:DW$1010))</f>
        <v/>
      </c>
      <c r="AT899" s="21"/>
      <c r="AU899" s="59" t="str">
        <f>IF($K899="", "", SUMIF('Drinks List'!DZ$11:DZ$1010, $K899, 'Drinks List'!DY$11:DY$1010))</f>
        <v/>
      </c>
      <c r="AV899" s="21"/>
      <c r="AW899" s="59" t="str">
        <f>IF($K899="", "", SUMIF('Drinks List'!EB$11:EB$1010, $K899, 'Drinks List'!EA$11:EA$1010))</f>
        <v/>
      </c>
      <c r="AX899" s="21"/>
      <c r="AY899" s="59" t="str">
        <f>IF($K899="", "", SUMIF('Drinks List'!ED$11:ED$1010, $K899, 'Drinks List'!EC$11:EC$1010))</f>
        <v/>
      </c>
      <c r="AZ899" s="21"/>
      <c r="BA899" s="59" t="str">
        <f>IF($K899="", "", SUMIF('Drinks List'!EF$11:EF$1010, $K899, 'Drinks List'!EE$11:EE$1010))</f>
        <v/>
      </c>
      <c r="BB899" s="21"/>
      <c r="BC899" s="59" t="str">
        <f>IF($K899="", "", SUMIF('Drinks List'!EH$11:EH$1010, $K899, 'Drinks List'!EG$11:EG$1010))</f>
        <v/>
      </c>
      <c r="BD899" s="21"/>
      <c r="BE899" s="59" t="str">
        <f>IF($K899="", "", SUMIF('Drinks List'!EJ$11:EJ$1010, $K899, 'Drinks List'!EI$11:EI$1010))</f>
        <v/>
      </c>
      <c r="BF899" s="21"/>
      <c r="BG899" s="59" t="str">
        <f>IF($K899="", "", SUMIF('Drinks List'!EL$11:EL$1010, $K899, 'Drinks List'!EK$11:EK$1010))</f>
        <v/>
      </c>
      <c r="BH899" s="21"/>
      <c r="BI899" s="59" t="str">
        <f>IF($K899="", "", SUMIF('Drinks List'!EN$11:EN$1010, $K899, 'Drinks List'!EM$11:EM$1010))</f>
        <v/>
      </c>
      <c r="BJ899" s="21"/>
      <c r="BK899" s="59" t="str">
        <f>IF($K899="", "", SUMIF('Drinks List'!EP$11:EP$1010, $K899, 'Drinks List'!EO$11:EO$1010))</f>
        <v/>
      </c>
      <c r="BL899" s="21"/>
      <c r="BM899" s="59" t="str">
        <f>IF($K899="", "", SUMIF('Drinks List'!ER$11:ER$1010, $K899, 'Drinks List'!EQ$11:EQ$1010))</f>
        <v/>
      </c>
      <c r="BN899" s="21"/>
      <c r="BO899" s="65" t="str">
        <f>IF($K899="", "", SUMIF('Drinks List'!ET$11:ET$1010, $K899, 'Drinks List'!ES$11:ES$1010))</f>
        <v/>
      </c>
      <c r="BQ899" s="120" t="str">
        <f t="shared" si="273"/>
        <v/>
      </c>
      <c r="BR899" s="62" t="str">
        <f t="shared" si="274"/>
        <v/>
      </c>
      <c r="BS899" s="76" t="str">
        <f>IF(BQ899="", "", COUNTIF(BQ$11:BQ$1010, "&gt;"&amp;BQ899)+1+COUNTIF(BQ$11:BQ899, BQ899)-1)</f>
        <v/>
      </c>
      <c r="BT899" s="76" t="str">
        <f>IF(BR899="", "", COUNTIF(BR$11:BR$1010, "&lt;"&amp;BR899)+1+COUNTIF(BR$11:BR899, BR899)-1)</f>
        <v/>
      </c>
      <c r="BV899" s="76" t="str">
        <f t="shared" si="275"/>
        <v/>
      </c>
      <c r="BW899" s="124" t="str">
        <f t="shared" si="276"/>
        <v/>
      </c>
      <c r="BX899" s="115" t="str">
        <f t="shared" si="277"/>
        <v/>
      </c>
      <c r="BY899" s="125" t="str">
        <f t="shared" si="278"/>
        <v/>
      </c>
      <c r="CA899" s="106" t="str">
        <f t="shared" si="279"/>
        <v/>
      </c>
      <c r="CB899" s="22" t="str">
        <f t="shared" si="280"/>
        <v/>
      </c>
      <c r="CD899" s="76" t="str">
        <f>IF($J899="", "", IF($BV899=0, "", COUNTIF($J$11:$J$1010, "&lt;"&amp;$J899)+1+COUNTIF($J$11:$J899, $J899)-1))</f>
        <v/>
      </c>
    </row>
    <row r="900" spans="1:82" x14ac:dyDescent="0.25">
      <c r="A900" s="31"/>
      <c r="B900" s="19" t="str">
        <f t="shared" si="261"/>
        <v/>
      </c>
      <c r="C900" s="20" t="str">
        <f t="shared" si="262"/>
        <v/>
      </c>
      <c r="D900" s="29" t="str">
        <f t="shared" si="263"/>
        <v/>
      </c>
      <c r="E900" s="22" t="str">
        <f t="shared" si="264"/>
        <v/>
      </c>
      <c r="F900" s="31"/>
      <c r="G900" s="301"/>
      <c r="H900" s="302"/>
      <c r="I900" s="303"/>
      <c r="J900" s="304"/>
      <c r="K900" s="283"/>
      <c r="L900" s="305"/>
      <c r="M900" s="285"/>
      <c r="N900" s="287"/>
      <c r="O900" s="31"/>
      <c r="P900" s="19" t="str">
        <f t="shared" si="265"/>
        <v/>
      </c>
      <c r="Q900" s="20" t="str">
        <f t="shared" si="266"/>
        <v/>
      </c>
      <c r="R900" s="29" t="str">
        <f t="shared" si="267"/>
        <v/>
      </c>
      <c r="S900" s="22" t="str">
        <f t="shared" si="268"/>
        <v/>
      </c>
      <c r="T900" s="31"/>
      <c r="U900" s="69" t="str">
        <f t="shared" si="269"/>
        <v/>
      </c>
      <c r="V900" s="31"/>
      <c r="X900" s="76" t="str">
        <f t="shared" si="270"/>
        <v/>
      </c>
      <c r="Z900" s="76" t="str">
        <f t="shared" si="271"/>
        <v/>
      </c>
      <c r="AA900" s="76" t="str">
        <f t="shared" si="272"/>
        <v/>
      </c>
      <c r="AC900" s="19" t="str">
        <f>IF($K900="", "", SUMIF('Drinks List'!DH$11:DH$1010, $K900, 'Drinks List'!DG$11:DG$1010))</f>
        <v/>
      </c>
      <c r="AD900" s="21"/>
      <c r="AE900" s="59" t="str">
        <f>IF($K900="", "", SUMIF('Drinks List'!DJ$11:DJ$1010, $K900, 'Drinks List'!DI$11:DI$1010))</f>
        <v/>
      </c>
      <c r="AF900" s="21"/>
      <c r="AG900" s="59" t="str">
        <f>IF($K900="", "", SUMIF('Drinks List'!DL$11:DL$1010, $K900, 'Drinks List'!DK$11:DK$1010))</f>
        <v/>
      </c>
      <c r="AH900" s="21"/>
      <c r="AI900" s="59" t="str">
        <f>IF($K900="", "", SUMIF('Drinks List'!DN$11:DN$1010, $K900, 'Drinks List'!DM$11:DM$1010))</f>
        <v/>
      </c>
      <c r="AJ900" s="21"/>
      <c r="AK900" s="59" t="str">
        <f>IF($K900="", "", SUMIF('Drinks List'!DP$11:DP$1010, $K900, 'Drinks List'!DO$11:DO$1010))</f>
        <v/>
      </c>
      <c r="AL900" s="21"/>
      <c r="AM900" s="59" t="str">
        <f>IF($K900="", "", SUMIF('Drinks List'!DR$11:DR$1010, $K900, 'Drinks List'!DQ$11:DQ$1010))</f>
        <v/>
      </c>
      <c r="AN900" s="21"/>
      <c r="AO900" s="59" t="str">
        <f>IF($K900="", "", SUMIF('Drinks List'!DT$11:DT$1010, $K900, 'Drinks List'!DS$11:DS$1010))</f>
        <v/>
      </c>
      <c r="AP900" s="21"/>
      <c r="AQ900" s="59" t="str">
        <f>IF($K900="", "", SUMIF('Drinks List'!DV$11:DV$1010, $K900, 'Drinks List'!DU$11:DU$1010))</f>
        <v/>
      </c>
      <c r="AR900" s="21"/>
      <c r="AS900" s="59" t="str">
        <f>IF($K900="", "", SUMIF('Drinks List'!DX$11:DX$1010, $K900, 'Drinks List'!DW$11:DW$1010))</f>
        <v/>
      </c>
      <c r="AT900" s="21"/>
      <c r="AU900" s="59" t="str">
        <f>IF($K900="", "", SUMIF('Drinks List'!DZ$11:DZ$1010, $K900, 'Drinks List'!DY$11:DY$1010))</f>
        <v/>
      </c>
      <c r="AV900" s="21"/>
      <c r="AW900" s="59" t="str">
        <f>IF($K900="", "", SUMIF('Drinks List'!EB$11:EB$1010, $K900, 'Drinks List'!EA$11:EA$1010))</f>
        <v/>
      </c>
      <c r="AX900" s="21"/>
      <c r="AY900" s="59" t="str">
        <f>IF($K900="", "", SUMIF('Drinks List'!ED$11:ED$1010, $K900, 'Drinks List'!EC$11:EC$1010))</f>
        <v/>
      </c>
      <c r="AZ900" s="21"/>
      <c r="BA900" s="59" t="str">
        <f>IF($K900="", "", SUMIF('Drinks List'!EF$11:EF$1010, $K900, 'Drinks List'!EE$11:EE$1010))</f>
        <v/>
      </c>
      <c r="BB900" s="21"/>
      <c r="BC900" s="59" t="str">
        <f>IF($K900="", "", SUMIF('Drinks List'!EH$11:EH$1010, $K900, 'Drinks List'!EG$11:EG$1010))</f>
        <v/>
      </c>
      <c r="BD900" s="21"/>
      <c r="BE900" s="59" t="str">
        <f>IF($K900="", "", SUMIF('Drinks List'!EJ$11:EJ$1010, $K900, 'Drinks List'!EI$11:EI$1010))</f>
        <v/>
      </c>
      <c r="BF900" s="21"/>
      <c r="BG900" s="59" t="str">
        <f>IF($K900="", "", SUMIF('Drinks List'!EL$11:EL$1010, $K900, 'Drinks List'!EK$11:EK$1010))</f>
        <v/>
      </c>
      <c r="BH900" s="21"/>
      <c r="BI900" s="59" t="str">
        <f>IF($K900="", "", SUMIF('Drinks List'!EN$11:EN$1010, $K900, 'Drinks List'!EM$11:EM$1010))</f>
        <v/>
      </c>
      <c r="BJ900" s="21"/>
      <c r="BK900" s="59" t="str">
        <f>IF($K900="", "", SUMIF('Drinks List'!EP$11:EP$1010, $K900, 'Drinks List'!EO$11:EO$1010))</f>
        <v/>
      </c>
      <c r="BL900" s="21"/>
      <c r="BM900" s="59" t="str">
        <f>IF($K900="", "", SUMIF('Drinks List'!ER$11:ER$1010, $K900, 'Drinks List'!EQ$11:EQ$1010))</f>
        <v/>
      </c>
      <c r="BN900" s="21"/>
      <c r="BO900" s="65" t="str">
        <f>IF($K900="", "", SUMIF('Drinks List'!ET$11:ET$1010, $K900, 'Drinks List'!ES$11:ES$1010))</f>
        <v/>
      </c>
      <c r="BQ900" s="120" t="str">
        <f t="shared" si="273"/>
        <v/>
      </c>
      <c r="BR900" s="62" t="str">
        <f t="shared" si="274"/>
        <v/>
      </c>
      <c r="BS900" s="76" t="str">
        <f>IF(BQ900="", "", COUNTIF(BQ$11:BQ$1010, "&gt;"&amp;BQ900)+1+COUNTIF(BQ$11:BQ900, BQ900)-1)</f>
        <v/>
      </c>
      <c r="BT900" s="76" t="str">
        <f>IF(BR900="", "", COUNTIF(BR$11:BR$1010, "&lt;"&amp;BR900)+1+COUNTIF(BR$11:BR900, BR900)-1)</f>
        <v/>
      </c>
      <c r="BV900" s="76" t="str">
        <f t="shared" si="275"/>
        <v/>
      </c>
      <c r="BW900" s="124" t="str">
        <f t="shared" si="276"/>
        <v/>
      </c>
      <c r="BX900" s="115" t="str">
        <f t="shared" si="277"/>
        <v/>
      </c>
      <c r="BY900" s="125" t="str">
        <f t="shared" si="278"/>
        <v/>
      </c>
      <c r="CA900" s="106" t="str">
        <f t="shared" si="279"/>
        <v/>
      </c>
      <c r="CB900" s="22" t="str">
        <f t="shared" si="280"/>
        <v/>
      </c>
      <c r="CD900" s="76" t="str">
        <f>IF($J900="", "", IF($BV900=0, "", COUNTIF($J$11:$J$1010, "&lt;"&amp;$J900)+1+COUNTIF($J$11:$J900, $J900)-1))</f>
        <v/>
      </c>
    </row>
    <row r="901" spans="1:82" x14ac:dyDescent="0.25">
      <c r="A901" s="31"/>
      <c r="B901" s="19" t="str">
        <f t="shared" si="261"/>
        <v/>
      </c>
      <c r="C901" s="20" t="str">
        <f t="shared" si="262"/>
        <v/>
      </c>
      <c r="D901" s="29" t="str">
        <f t="shared" si="263"/>
        <v/>
      </c>
      <c r="E901" s="22" t="str">
        <f t="shared" si="264"/>
        <v/>
      </c>
      <c r="F901" s="31"/>
      <c r="G901" s="301"/>
      <c r="H901" s="302"/>
      <c r="I901" s="303"/>
      <c r="J901" s="304"/>
      <c r="K901" s="283"/>
      <c r="L901" s="305"/>
      <c r="M901" s="285"/>
      <c r="N901" s="287"/>
      <c r="O901" s="31"/>
      <c r="P901" s="19" t="str">
        <f t="shared" si="265"/>
        <v/>
      </c>
      <c r="Q901" s="20" t="str">
        <f t="shared" si="266"/>
        <v/>
      </c>
      <c r="R901" s="29" t="str">
        <f t="shared" si="267"/>
        <v/>
      </c>
      <c r="S901" s="22" t="str">
        <f t="shared" si="268"/>
        <v/>
      </c>
      <c r="T901" s="31"/>
      <c r="U901" s="69" t="str">
        <f t="shared" si="269"/>
        <v/>
      </c>
      <c r="V901" s="31"/>
      <c r="X901" s="76" t="str">
        <f t="shared" si="270"/>
        <v/>
      </c>
      <c r="Z901" s="76" t="str">
        <f t="shared" si="271"/>
        <v/>
      </c>
      <c r="AA901" s="76" t="str">
        <f t="shared" si="272"/>
        <v/>
      </c>
      <c r="AC901" s="19" t="str">
        <f>IF($K901="", "", SUMIF('Drinks List'!DH$11:DH$1010, $K901, 'Drinks List'!DG$11:DG$1010))</f>
        <v/>
      </c>
      <c r="AD901" s="21"/>
      <c r="AE901" s="59" t="str">
        <f>IF($K901="", "", SUMIF('Drinks List'!DJ$11:DJ$1010, $K901, 'Drinks List'!DI$11:DI$1010))</f>
        <v/>
      </c>
      <c r="AF901" s="21"/>
      <c r="AG901" s="59" t="str">
        <f>IF($K901="", "", SUMIF('Drinks List'!DL$11:DL$1010, $K901, 'Drinks List'!DK$11:DK$1010))</f>
        <v/>
      </c>
      <c r="AH901" s="21"/>
      <c r="AI901" s="59" t="str">
        <f>IF($K901="", "", SUMIF('Drinks List'!DN$11:DN$1010, $K901, 'Drinks List'!DM$11:DM$1010))</f>
        <v/>
      </c>
      <c r="AJ901" s="21"/>
      <c r="AK901" s="59" t="str">
        <f>IF($K901="", "", SUMIF('Drinks List'!DP$11:DP$1010, $K901, 'Drinks List'!DO$11:DO$1010))</f>
        <v/>
      </c>
      <c r="AL901" s="21"/>
      <c r="AM901" s="59" t="str">
        <f>IF($K901="", "", SUMIF('Drinks List'!DR$11:DR$1010, $K901, 'Drinks List'!DQ$11:DQ$1010))</f>
        <v/>
      </c>
      <c r="AN901" s="21"/>
      <c r="AO901" s="59" t="str">
        <f>IF($K901="", "", SUMIF('Drinks List'!DT$11:DT$1010, $K901, 'Drinks List'!DS$11:DS$1010))</f>
        <v/>
      </c>
      <c r="AP901" s="21"/>
      <c r="AQ901" s="59" t="str">
        <f>IF($K901="", "", SUMIF('Drinks List'!DV$11:DV$1010, $K901, 'Drinks List'!DU$11:DU$1010))</f>
        <v/>
      </c>
      <c r="AR901" s="21"/>
      <c r="AS901" s="59" t="str">
        <f>IF($K901="", "", SUMIF('Drinks List'!DX$11:DX$1010, $K901, 'Drinks List'!DW$11:DW$1010))</f>
        <v/>
      </c>
      <c r="AT901" s="21"/>
      <c r="AU901" s="59" t="str">
        <f>IF($K901="", "", SUMIF('Drinks List'!DZ$11:DZ$1010, $K901, 'Drinks List'!DY$11:DY$1010))</f>
        <v/>
      </c>
      <c r="AV901" s="21"/>
      <c r="AW901" s="59" t="str">
        <f>IF($K901="", "", SUMIF('Drinks List'!EB$11:EB$1010, $K901, 'Drinks List'!EA$11:EA$1010))</f>
        <v/>
      </c>
      <c r="AX901" s="21"/>
      <c r="AY901" s="59" t="str">
        <f>IF($K901="", "", SUMIF('Drinks List'!ED$11:ED$1010, $K901, 'Drinks List'!EC$11:EC$1010))</f>
        <v/>
      </c>
      <c r="AZ901" s="21"/>
      <c r="BA901" s="59" t="str">
        <f>IF($K901="", "", SUMIF('Drinks List'!EF$11:EF$1010, $K901, 'Drinks List'!EE$11:EE$1010))</f>
        <v/>
      </c>
      <c r="BB901" s="21"/>
      <c r="BC901" s="59" t="str">
        <f>IF($K901="", "", SUMIF('Drinks List'!EH$11:EH$1010, $K901, 'Drinks List'!EG$11:EG$1010))</f>
        <v/>
      </c>
      <c r="BD901" s="21"/>
      <c r="BE901" s="59" t="str">
        <f>IF($K901="", "", SUMIF('Drinks List'!EJ$11:EJ$1010, $K901, 'Drinks List'!EI$11:EI$1010))</f>
        <v/>
      </c>
      <c r="BF901" s="21"/>
      <c r="BG901" s="59" t="str">
        <f>IF($K901="", "", SUMIF('Drinks List'!EL$11:EL$1010, $K901, 'Drinks List'!EK$11:EK$1010))</f>
        <v/>
      </c>
      <c r="BH901" s="21"/>
      <c r="BI901" s="59" t="str">
        <f>IF($K901="", "", SUMIF('Drinks List'!EN$11:EN$1010, $K901, 'Drinks List'!EM$11:EM$1010))</f>
        <v/>
      </c>
      <c r="BJ901" s="21"/>
      <c r="BK901" s="59" t="str">
        <f>IF($K901="", "", SUMIF('Drinks List'!EP$11:EP$1010, $K901, 'Drinks List'!EO$11:EO$1010))</f>
        <v/>
      </c>
      <c r="BL901" s="21"/>
      <c r="BM901" s="59" t="str">
        <f>IF($K901="", "", SUMIF('Drinks List'!ER$11:ER$1010, $K901, 'Drinks List'!EQ$11:EQ$1010))</f>
        <v/>
      </c>
      <c r="BN901" s="21"/>
      <c r="BO901" s="65" t="str">
        <f>IF($K901="", "", SUMIF('Drinks List'!ET$11:ET$1010, $K901, 'Drinks List'!ES$11:ES$1010))</f>
        <v/>
      </c>
      <c r="BQ901" s="120" t="str">
        <f t="shared" si="273"/>
        <v/>
      </c>
      <c r="BR901" s="62" t="str">
        <f t="shared" si="274"/>
        <v/>
      </c>
      <c r="BS901" s="76" t="str">
        <f>IF(BQ901="", "", COUNTIF(BQ$11:BQ$1010, "&gt;"&amp;BQ901)+1+COUNTIF(BQ$11:BQ901, BQ901)-1)</f>
        <v/>
      </c>
      <c r="BT901" s="76" t="str">
        <f>IF(BR901="", "", COUNTIF(BR$11:BR$1010, "&lt;"&amp;BR901)+1+COUNTIF(BR$11:BR901, BR901)-1)</f>
        <v/>
      </c>
      <c r="BV901" s="76" t="str">
        <f t="shared" si="275"/>
        <v/>
      </c>
      <c r="BW901" s="124" t="str">
        <f t="shared" si="276"/>
        <v/>
      </c>
      <c r="BX901" s="115" t="str">
        <f t="shared" si="277"/>
        <v/>
      </c>
      <c r="BY901" s="125" t="str">
        <f t="shared" si="278"/>
        <v/>
      </c>
      <c r="CA901" s="106" t="str">
        <f t="shared" si="279"/>
        <v/>
      </c>
      <c r="CB901" s="22" t="str">
        <f t="shared" si="280"/>
        <v/>
      </c>
      <c r="CD901" s="76" t="str">
        <f>IF($J901="", "", IF($BV901=0, "", COUNTIF($J$11:$J$1010, "&lt;"&amp;$J901)+1+COUNTIF($J$11:$J901, $J901)-1))</f>
        <v/>
      </c>
    </row>
    <row r="902" spans="1:82" x14ac:dyDescent="0.25">
      <c r="A902" s="31"/>
      <c r="B902" s="19" t="str">
        <f t="shared" si="261"/>
        <v/>
      </c>
      <c r="C902" s="20" t="str">
        <f t="shared" si="262"/>
        <v/>
      </c>
      <c r="D902" s="29" t="str">
        <f t="shared" si="263"/>
        <v/>
      </c>
      <c r="E902" s="22" t="str">
        <f t="shared" si="264"/>
        <v/>
      </c>
      <c r="F902" s="31"/>
      <c r="G902" s="301"/>
      <c r="H902" s="302"/>
      <c r="I902" s="303"/>
      <c r="J902" s="304"/>
      <c r="K902" s="283"/>
      <c r="L902" s="305"/>
      <c r="M902" s="285"/>
      <c r="N902" s="287"/>
      <c r="O902" s="31"/>
      <c r="P902" s="19" t="str">
        <f t="shared" si="265"/>
        <v/>
      </c>
      <c r="Q902" s="20" t="str">
        <f t="shared" si="266"/>
        <v/>
      </c>
      <c r="R902" s="29" t="str">
        <f t="shared" si="267"/>
        <v/>
      </c>
      <c r="S902" s="22" t="str">
        <f t="shared" si="268"/>
        <v/>
      </c>
      <c r="T902" s="31"/>
      <c r="U902" s="69" t="str">
        <f t="shared" si="269"/>
        <v/>
      </c>
      <c r="V902" s="31"/>
      <c r="X902" s="76" t="str">
        <f t="shared" si="270"/>
        <v/>
      </c>
      <c r="Z902" s="76" t="str">
        <f t="shared" si="271"/>
        <v/>
      </c>
      <c r="AA902" s="76" t="str">
        <f t="shared" si="272"/>
        <v/>
      </c>
      <c r="AC902" s="19" t="str">
        <f>IF($K902="", "", SUMIF('Drinks List'!DH$11:DH$1010, $K902, 'Drinks List'!DG$11:DG$1010))</f>
        <v/>
      </c>
      <c r="AD902" s="21"/>
      <c r="AE902" s="59" t="str">
        <f>IF($K902="", "", SUMIF('Drinks List'!DJ$11:DJ$1010, $K902, 'Drinks List'!DI$11:DI$1010))</f>
        <v/>
      </c>
      <c r="AF902" s="21"/>
      <c r="AG902" s="59" t="str">
        <f>IF($K902="", "", SUMIF('Drinks List'!DL$11:DL$1010, $K902, 'Drinks List'!DK$11:DK$1010))</f>
        <v/>
      </c>
      <c r="AH902" s="21"/>
      <c r="AI902" s="59" t="str">
        <f>IF($K902="", "", SUMIF('Drinks List'!DN$11:DN$1010, $K902, 'Drinks List'!DM$11:DM$1010))</f>
        <v/>
      </c>
      <c r="AJ902" s="21"/>
      <c r="AK902" s="59" t="str">
        <f>IF($K902="", "", SUMIF('Drinks List'!DP$11:DP$1010, $K902, 'Drinks List'!DO$11:DO$1010))</f>
        <v/>
      </c>
      <c r="AL902" s="21"/>
      <c r="AM902" s="59" t="str">
        <f>IF($K902="", "", SUMIF('Drinks List'!DR$11:DR$1010, $K902, 'Drinks List'!DQ$11:DQ$1010))</f>
        <v/>
      </c>
      <c r="AN902" s="21"/>
      <c r="AO902" s="59" t="str">
        <f>IF($K902="", "", SUMIF('Drinks List'!DT$11:DT$1010, $K902, 'Drinks List'!DS$11:DS$1010))</f>
        <v/>
      </c>
      <c r="AP902" s="21"/>
      <c r="AQ902" s="59" t="str">
        <f>IF($K902="", "", SUMIF('Drinks List'!DV$11:DV$1010, $K902, 'Drinks List'!DU$11:DU$1010))</f>
        <v/>
      </c>
      <c r="AR902" s="21"/>
      <c r="AS902" s="59" t="str">
        <f>IF($K902="", "", SUMIF('Drinks List'!DX$11:DX$1010, $K902, 'Drinks List'!DW$11:DW$1010))</f>
        <v/>
      </c>
      <c r="AT902" s="21"/>
      <c r="AU902" s="59" t="str">
        <f>IF($K902="", "", SUMIF('Drinks List'!DZ$11:DZ$1010, $K902, 'Drinks List'!DY$11:DY$1010))</f>
        <v/>
      </c>
      <c r="AV902" s="21"/>
      <c r="AW902" s="59" t="str">
        <f>IF($K902="", "", SUMIF('Drinks List'!EB$11:EB$1010, $K902, 'Drinks List'!EA$11:EA$1010))</f>
        <v/>
      </c>
      <c r="AX902" s="21"/>
      <c r="AY902" s="59" t="str">
        <f>IF($K902="", "", SUMIF('Drinks List'!ED$11:ED$1010, $K902, 'Drinks List'!EC$11:EC$1010))</f>
        <v/>
      </c>
      <c r="AZ902" s="21"/>
      <c r="BA902" s="59" t="str">
        <f>IF($K902="", "", SUMIF('Drinks List'!EF$11:EF$1010, $K902, 'Drinks List'!EE$11:EE$1010))</f>
        <v/>
      </c>
      <c r="BB902" s="21"/>
      <c r="BC902" s="59" t="str">
        <f>IF($K902="", "", SUMIF('Drinks List'!EH$11:EH$1010, $K902, 'Drinks List'!EG$11:EG$1010))</f>
        <v/>
      </c>
      <c r="BD902" s="21"/>
      <c r="BE902" s="59" t="str">
        <f>IF($K902="", "", SUMIF('Drinks List'!EJ$11:EJ$1010, $K902, 'Drinks List'!EI$11:EI$1010))</f>
        <v/>
      </c>
      <c r="BF902" s="21"/>
      <c r="BG902" s="59" t="str">
        <f>IF($K902="", "", SUMIF('Drinks List'!EL$11:EL$1010, $K902, 'Drinks List'!EK$11:EK$1010))</f>
        <v/>
      </c>
      <c r="BH902" s="21"/>
      <c r="BI902" s="59" t="str">
        <f>IF($K902="", "", SUMIF('Drinks List'!EN$11:EN$1010, $K902, 'Drinks List'!EM$11:EM$1010))</f>
        <v/>
      </c>
      <c r="BJ902" s="21"/>
      <c r="BK902" s="59" t="str">
        <f>IF($K902="", "", SUMIF('Drinks List'!EP$11:EP$1010, $K902, 'Drinks List'!EO$11:EO$1010))</f>
        <v/>
      </c>
      <c r="BL902" s="21"/>
      <c r="BM902" s="59" t="str">
        <f>IF($K902="", "", SUMIF('Drinks List'!ER$11:ER$1010, $K902, 'Drinks List'!EQ$11:EQ$1010))</f>
        <v/>
      </c>
      <c r="BN902" s="21"/>
      <c r="BO902" s="65" t="str">
        <f>IF($K902="", "", SUMIF('Drinks List'!ET$11:ET$1010, $K902, 'Drinks List'!ES$11:ES$1010))</f>
        <v/>
      </c>
      <c r="BQ902" s="120" t="str">
        <f t="shared" si="273"/>
        <v/>
      </c>
      <c r="BR902" s="62" t="str">
        <f t="shared" si="274"/>
        <v/>
      </c>
      <c r="BS902" s="76" t="str">
        <f>IF(BQ902="", "", COUNTIF(BQ$11:BQ$1010, "&gt;"&amp;BQ902)+1+COUNTIF(BQ$11:BQ902, BQ902)-1)</f>
        <v/>
      </c>
      <c r="BT902" s="76" t="str">
        <f>IF(BR902="", "", COUNTIF(BR$11:BR$1010, "&lt;"&amp;BR902)+1+COUNTIF(BR$11:BR902, BR902)-1)</f>
        <v/>
      </c>
      <c r="BV902" s="76" t="str">
        <f t="shared" si="275"/>
        <v/>
      </c>
      <c r="BW902" s="124" t="str">
        <f t="shared" si="276"/>
        <v/>
      </c>
      <c r="BX902" s="115" t="str">
        <f t="shared" si="277"/>
        <v/>
      </c>
      <c r="BY902" s="125" t="str">
        <f t="shared" si="278"/>
        <v/>
      </c>
      <c r="CA902" s="106" t="str">
        <f t="shared" si="279"/>
        <v/>
      </c>
      <c r="CB902" s="22" t="str">
        <f t="shared" si="280"/>
        <v/>
      </c>
      <c r="CD902" s="76" t="str">
        <f>IF($J902="", "", IF($BV902=0, "", COUNTIF($J$11:$J$1010, "&lt;"&amp;$J902)+1+COUNTIF($J$11:$J902, $J902)-1))</f>
        <v/>
      </c>
    </row>
    <row r="903" spans="1:82" x14ac:dyDescent="0.25">
      <c r="A903" s="31"/>
      <c r="B903" s="19" t="str">
        <f t="shared" si="261"/>
        <v/>
      </c>
      <c r="C903" s="20" t="str">
        <f t="shared" si="262"/>
        <v/>
      </c>
      <c r="D903" s="29" t="str">
        <f t="shared" si="263"/>
        <v/>
      </c>
      <c r="E903" s="22" t="str">
        <f t="shared" si="264"/>
        <v/>
      </c>
      <c r="F903" s="31"/>
      <c r="G903" s="301"/>
      <c r="H903" s="302"/>
      <c r="I903" s="303"/>
      <c r="J903" s="304"/>
      <c r="K903" s="283"/>
      <c r="L903" s="305"/>
      <c r="M903" s="285"/>
      <c r="N903" s="287"/>
      <c r="O903" s="31"/>
      <c r="P903" s="19" t="str">
        <f t="shared" si="265"/>
        <v/>
      </c>
      <c r="Q903" s="20" t="str">
        <f t="shared" si="266"/>
        <v/>
      </c>
      <c r="R903" s="29" t="str">
        <f t="shared" si="267"/>
        <v/>
      </c>
      <c r="S903" s="22" t="str">
        <f t="shared" si="268"/>
        <v/>
      </c>
      <c r="T903" s="31"/>
      <c r="U903" s="69" t="str">
        <f t="shared" si="269"/>
        <v/>
      </c>
      <c r="V903" s="31"/>
      <c r="X903" s="76" t="str">
        <f t="shared" si="270"/>
        <v/>
      </c>
      <c r="Z903" s="76" t="str">
        <f t="shared" si="271"/>
        <v/>
      </c>
      <c r="AA903" s="76" t="str">
        <f t="shared" si="272"/>
        <v/>
      </c>
      <c r="AC903" s="19" t="str">
        <f>IF($K903="", "", SUMIF('Drinks List'!DH$11:DH$1010, $K903, 'Drinks List'!DG$11:DG$1010))</f>
        <v/>
      </c>
      <c r="AD903" s="21"/>
      <c r="AE903" s="59" t="str">
        <f>IF($K903="", "", SUMIF('Drinks List'!DJ$11:DJ$1010, $K903, 'Drinks List'!DI$11:DI$1010))</f>
        <v/>
      </c>
      <c r="AF903" s="21"/>
      <c r="AG903" s="59" t="str">
        <f>IF($K903="", "", SUMIF('Drinks List'!DL$11:DL$1010, $K903, 'Drinks List'!DK$11:DK$1010))</f>
        <v/>
      </c>
      <c r="AH903" s="21"/>
      <c r="AI903" s="59" t="str">
        <f>IF($K903="", "", SUMIF('Drinks List'!DN$11:DN$1010, $K903, 'Drinks List'!DM$11:DM$1010))</f>
        <v/>
      </c>
      <c r="AJ903" s="21"/>
      <c r="AK903" s="59" t="str">
        <f>IF($K903="", "", SUMIF('Drinks List'!DP$11:DP$1010, $K903, 'Drinks List'!DO$11:DO$1010))</f>
        <v/>
      </c>
      <c r="AL903" s="21"/>
      <c r="AM903" s="59" t="str">
        <f>IF($K903="", "", SUMIF('Drinks List'!DR$11:DR$1010, $K903, 'Drinks List'!DQ$11:DQ$1010))</f>
        <v/>
      </c>
      <c r="AN903" s="21"/>
      <c r="AO903" s="59" t="str">
        <f>IF($K903="", "", SUMIF('Drinks List'!DT$11:DT$1010, $K903, 'Drinks List'!DS$11:DS$1010))</f>
        <v/>
      </c>
      <c r="AP903" s="21"/>
      <c r="AQ903" s="59" t="str">
        <f>IF($K903="", "", SUMIF('Drinks List'!DV$11:DV$1010, $K903, 'Drinks List'!DU$11:DU$1010))</f>
        <v/>
      </c>
      <c r="AR903" s="21"/>
      <c r="AS903" s="59" t="str">
        <f>IF($K903="", "", SUMIF('Drinks List'!DX$11:DX$1010, $K903, 'Drinks List'!DW$11:DW$1010))</f>
        <v/>
      </c>
      <c r="AT903" s="21"/>
      <c r="AU903" s="59" t="str">
        <f>IF($K903="", "", SUMIF('Drinks List'!DZ$11:DZ$1010, $K903, 'Drinks List'!DY$11:DY$1010))</f>
        <v/>
      </c>
      <c r="AV903" s="21"/>
      <c r="AW903" s="59" t="str">
        <f>IF($K903="", "", SUMIF('Drinks List'!EB$11:EB$1010, $K903, 'Drinks List'!EA$11:EA$1010))</f>
        <v/>
      </c>
      <c r="AX903" s="21"/>
      <c r="AY903" s="59" t="str">
        <f>IF($K903="", "", SUMIF('Drinks List'!ED$11:ED$1010, $K903, 'Drinks List'!EC$11:EC$1010))</f>
        <v/>
      </c>
      <c r="AZ903" s="21"/>
      <c r="BA903" s="59" t="str">
        <f>IF($K903="", "", SUMIF('Drinks List'!EF$11:EF$1010, $K903, 'Drinks List'!EE$11:EE$1010))</f>
        <v/>
      </c>
      <c r="BB903" s="21"/>
      <c r="BC903" s="59" t="str">
        <f>IF($K903="", "", SUMIF('Drinks List'!EH$11:EH$1010, $K903, 'Drinks List'!EG$11:EG$1010))</f>
        <v/>
      </c>
      <c r="BD903" s="21"/>
      <c r="BE903" s="59" t="str">
        <f>IF($K903="", "", SUMIF('Drinks List'!EJ$11:EJ$1010, $K903, 'Drinks List'!EI$11:EI$1010))</f>
        <v/>
      </c>
      <c r="BF903" s="21"/>
      <c r="BG903" s="59" t="str">
        <f>IF($K903="", "", SUMIF('Drinks List'!EL$11:EL$1010, $K903, 'Drinks List'!EK$11:EK$1010))</f>
        <v/>
      </c>
      <c r="BH903" s="21"/>
      <c r="BI903" s="59" t="str">
        <f>IF($K903="", "", SUMIF('Drinks List'!EN$11:EN$1010, $K903, 'Drinks List'!EM$11:EM$1010))</f>
        <v/>
      </c>
      <c r="BJ903" s="21"/>
      <c r="BK903" s="59" t="str">
        <f>IF($K903="", "", SUMIF('Drinks List'!EP$11:EP$1010, $K903, 'Drinks List'!EO$11:EO$1010))</f>
        <v/>
      </c>
      <c r="BL903" s="21"/>
      <c r="BM903" s="59" t="str">
        <f>IF($K903="", "", SUMIF('Drinks List'!ER$11:ER$1010, $K903, 'Drinks List'!EQ$11:EQ$1010))</f>
        <v/>
      </c>
      <c r="BN903" s="21"/>
      <c r="BO903" s="65" t="str">
        <f>IF($K903="", "", SUMIF('Drinks List'!ET$11:ET$1010, $K903, 'Drinks List'!ES$11:ES$1010))</f>
        <v/>
      </c>
      <c r="BQ903" s="120" t="str">
        <f t="shared" si="273"/>
        <v/>
      </c>
      <c r="BR903" s="62" t="str">
        <f t="shared" si="274"/>
        <v/>
      </c>
      <c r="BS903" s="76" t="str">
        <f>IF(BQ903="", "", COUNTIF(BQ$11:BQ$1010, "&gt;"&amp;BQ903)+1+COUNTIF(BQ$11:BQ903, BQ903)-1)</f>
        <v/>
      </c>
      <c r="BT903" s="76" t="str">
        <f>IF(BR903="", "", COUNTIF(BR$11:BR$1010, "&lt;"&amp;BR903)+1+COUNTIF(BR$11:BR903, BR903)-1)</f>
        <v/>
      </c>
      <c r="BV903" s="76" t="str">
        <f t="shared" si="275"/>
        <v/>
      </c>
      <c r="BW903" s="124" t="str">
        <f t="shared" si="276"/>
        <v/>
      </c>
      <c r="BX903" s="115" t="str">
        <f t="shared" si="277"/>
        <v/>
      </c>
      <c r="BY903" s="125" t="str">
        <f t="shared" si="278"/>
        <v/>
      </c>
      <c r="CA903" s="106" t="str">
        <f t="shared" si="279"/>
        <v/>
      </c>
      <c r="CB903" s="22" t="str">
        <f t="shared" si="280"/>
        <v/>
      </c>
      <c r="CD903" s="76" t="str">
        <f>IF($J903="", "", IF($BV903=0, "", COUNTIF($J$11:$J$1010, "&lt;"&amp;$J903)+1+COUNTIF($J$11:$J903, $J903)-1))</f>
        <v/>
      </c>
    </row>
    <row r="904" spans="1:82" x14ac:dyDescent="0.25">
      <c r="A904" s="31"/>
      <c r="B904" s="19" t="str">
        <f t="shared" si="261"/>
        <v/>
      </c>
      <c r="C904" s="20" t="str">
        <f t="shared" si="262"/>
        <v/>
      </c>
      <c r="D904" s="29" t="str">
        <f t="shared" si="263"/>
        <v/>
      </c>
      <c r="E904" s="22" t="str">
        <f t="shared" si="264"/>
        <v/>
      </c>
      <c r="F904" s="31"/>
      <c r="G904" s="301"/>
      <c r="H904" s="302"/>
      <c r="I904" s="303"/>
      <c r="J904" s="304"/>
      <c r="K904" s="283"/>
      <c r="L904" s="305"/>
      <c r="M904" s="285"/>
      <c r="N904" s="287"/>
      <c r="O904" s="31"/>
      <c r="P904" s="19" t="str">
        <f t="shared" si="265"/>
        <v/>
      </c>
      <c r="Q904" s="20" t="str">
        <f t="shared" si="266"/>
        <v/>
      </c>
      <c r="R904" s="29" t="str">
        <f t="shared" si="267"/>
        <v/>
      </c>
      <c r="S904" s="22" t="str">
        <f t="shared" si="268"/>
        <v/>
      </c>
      <c r="T904" s="31"/>
      <c r="U904" s="69" t="str">
        <f t="shared" si="269"/>
        <v/>
      </c>
      <c r="V904" s="31"/>
      <c r="X904" s="76" t="str">
        <f t="shared" si="270"/>
        <v/>
      </c>
      <c r="Z904" s="76" t="str">
        <f t="shared" si="271"/>
        <v/>
      </c>
      <c r="AA904" s="76" t="str">
        <f t="shared" si="272"/>
        <v/>
      </c>
      <c r="AC904" s="19" t="str">
        <f>IF($K904="", "", SUMIF('Drinks List'!DH$11:DH$1010, $K904, 'Drinks List'!DG$11:DG$1010))</f>
        <v/>
      </c>
      <c r="AD904" s="21"/>
      <c r="AE904" s="59" t="str">
        <f>IF($K904="", "", SUMIF('Drinks List'!DJ$11:DJ$1010, $K904, 'Drinks List'!DI$11:DI$1010))</f>
        <v/>
      </c>
      <c r="AF904" s="21"/>
      <c r="AG904" s="59" t="str">
        <f>IF($K904="", "", SUMIF('Drinks List'!DL$11:DL$1010, $K904, 'Drinks List'!DK$11:DK$1010))</f>
        <v/>
      </c>
      <c r="AH904" s="21"/>
      <c r="AI904" s="59" t="str">
        <f>IF($K904="", "", SUMIF('Drinks List'!DN$11:DN$1010, $K904, 'Drinks List'!DM$11:DM$1010))</f>
        <v/>
      </c>
      <c r="AJ904" s="21"/>
      <c r="AK904" s="59" t="str">
        <f>IF($K904="", "", SUMIF('Drinks List'!DP$11:DP$1010, $K904, 'Drinks List'!DO$11:DO$1010))</f>
        <v/>
      </c>
      <c r="AL904" s="21"/>
      <c r="AM904" s="59" t="str">
        <f>IF($K904="", "", SUMIF('Drinks List'!DR$11:DR$1010, $K904, 'Drinks List'!DQ$11:DQ$1010))</f>
        <v/>
      </c>
      <c r="AN904" s="21"/>
      <c r="AO904" s="59" t="str">
        <f>IF($K904="", "", SUMIF('Drinks List'!DT$11:DT$1010, $K904, 'Drinks List'!DS$11:DS$1010))</f>
        <v/>
      </c>
      <c r="AP904" s="21"/>
      <c r="AQ904" s="59" t="str">
        <f>IF($K904="", "", SUMIF('Drinks List'!DV$11:DV$1010, $K904, 'Drinks List'!DU$11:DU$1010))</f>
        <v/>
      </c>
      <c r="AR904" s="21"/>
      <c r="AS904" s="59" t="str">
        <f>IF($K904="", "", SUMIF('Drinks List'!DX$11:DX$1010, $K904, 'Drinks List'!DW$11:DW$1010))</f>
        <v/>
      </c>
      <c r="AT904" s="21"/>
      <c r="AU904" s="59" t="str">
        <f>IF($K904="", "", SUMIF('Drinks List'!DZ$11:DZ$1010, $K904, 'Drinks List'!DY$11:DY$1010))</f>
        <v/>
      </c>
      <c r="AV904" s="21"/>
      <c r="AW904" s="59" t="str">
        <f>IF($K904="", "", SUMIF('Drinks List'!EB$11:EB$1010, $K904, 'Drinks List'!EA$11:EA$1010))</f>
        <v/>
      </c>
      <c r="AX904" s="21"/>
      <c r="AY904" s="59" t="str">
        <f>IF($K904="", "", SUMIF('Drinks List'!ED$11:ED$1010, $K904, 'Drinks List'!EC$11:EC$1010))</f>
        <v/>
      </c>
      <c r="AZ904" s="21"/>
      <c r="BA904" s="59" t="str">
        <f>IF($K904="", "", SUMIF('Drinks List'!EF$11:EF$1010, $K904, 'Drinks List'!EE$11:EE$1010))</f>
        <v/>
      </c>
      <c r="BB904" s="21"/>
      <c r="BC904" s="59" t="str">
        <f>IF($K904="", "", SUMIF('Drinks List'!EH$11:EH$1010, $K904, 'Drinks List'!EG$11:EG$1010))</f>
        <v/>
      </c>
      <c r="BD904" s="21"/>
      <c r="BE904" s="59" t="str">
        <f>IF($K904="", "", SUMIF('Drinks List'!EJ$11:EJ$1010, $K904, 'Drinks List'!EI$11:EI$1010))</f>
        <v/>
      </c>
      <c r="BF904" s="21"/>
      <c r="BG904" s="59" t="str">
        <f>IF($K904="", "", SUMIF('Drinks List'!EL$11:EL$1010, $K904, 'Drinks List'!EK$11:EK$1010))</f>
        <v/>
      </c>
      <c r="BH904" s="21"/>
      <c r="BI904" s="59" t="str">
        <f>IF($K904="", "", SUMIF('Drinks List'!EN$11:EN$1010, $K904, 'Drinks List'!EM$11:EM$1010))</f>
        <v/>
      </c>
      <c r="BJ904" s="21"/>
      <c r="BK904" s="59" t="str">
        <f>IF($K904="", "", SUMIF('Drinks List'!EP$11:EP$1010, $K904, 'Drinks List'!EO$11:EO$1010))</f>
        <v/>
      </c>
      <c r="BL904" s="21"/>
      <c r="BM904" s="59" t="str">
        <f>IF($K904="", "", SUMIF('Drinks List'!ER$11:ER$1010, $K904, 'Drinks List'!EQ$11:EQ$1010))</f>
        <v/>
      </c>
      <c r="BN904" s="21"/>
      <c r="BO904" s="65" t="str">
        <f>IF($K904="", "", SUMIF('Drinks List'!ET$11:ET$1010, $K904, 'Drinks List'!ES$11:ES$1010))</f>
        <v/>
      </c>
      <c r="BQ904" s="120" t="str">
        <f t="shared" si="273"/>
        <v/>
      </c>
      <c r="BR904" s="62" t="str">
        <f t="shared" si="274"/>
        <v/>
      </c>
      <c r="BS904" s="76" t="str">
        <f>IF(BQ904="", "", COUNTIF(BQ$11:BQ$1010, "&gt;"&amp;BQ904)+1+COUNTIF(BQ$11:BQ904, BQ904)-1)</f>
        <v/>
      </c>
      <c r="BT904" s="76" t="str">
        <f>IF(BR904="", "", COUNTIF(BR$11:BR$1010, "&lt;"&amp;BR904)+1+COUNTIF(BR$11:BR904, BR904)-1)</f>
        <v/>
      </c>
      <c r="BV904" s="76" t="str">
        <f t="shared" si="275"/>
        <v/>
      </c>
      <c r="BW904" s="124" t="str">
        <f t="shared" si="276"/>
        <v/>
      </c>
      <c r="BX904" s="115" t="str">
        <f t="shared" si="277"/>
        <v/>
      </c>
      <c r="BY904" s="125" t="str">
        <f t="shared" si="278"/>
        <v/>
      </c>
      <c r="CA904" s="106" t="str">
        <f t="shared" si="279"/>
        <v/>
      </c>
      <c r="CB904" s="22" t="str">
        <f t="shared" si="280"/>
        <v/>
      </c>
      <c r="CD904" s="76" t="str">
        <f>IF($J904="", "", IF($BV904=0, "", COUNTIF($J$11:$J$1010, "&lt;"&amp;$J904)+1+COUNTIF($J$11:$J904, $J904)-1))</f>
        <v/>
      </c>
    </row>
    <row r="905" spans="1:82" x14ac:dyDescent="0.25">
      <c r="A905" s="31"/>
      <c r="B905" s="19" t="str">
        <f t="shared" si="261"/>
        <v/>
      </c>
      <c r="C905" s="20" t="str">
        <f t="shared" si="262"/>
        <v/>
      </c>
      <c r="D905" s="29" t="str">
        <f t="shared" si="263"/>
        <v/>
      </c>
      <c r="E905" s="22" t="str">
        <f t="shared" si="264"/>
        <v/>
      </c>
      <c r="F905" s="31"/>
      <c r="G905" s="301"/>
      <c r="H905" s="302"/>
      <c r="I905" s="303"/>
      <c r="J905" s="304"/>
      <c r="K905" s="283"/>
      <c r="L905" s="305"/>
      <c r="M905" s="285"/>
      <c r="N905" s="287"/>
      <c r="O905" s="31"/>
      <c r="P905" s="19" t="str">
        <f t="shared" si="265"/>
        <v/>
      </c>
      <c r="Q905" s="20" t="str">
        <f t="shared" si="266"/>
        <v/>
      </c>
      <c r="R905" s="29" t="str">
        <f t="shared" si="267"/>
        <v/>
      </c>
      <c r="S905" s="22" t="str">
        <f t="shared" si="268"/>
        <v/>
      </c>
      <c r="T905" s="31"/>
      <c r="U905" s="69" t="str">
        <f t="shared" si="269"/>
        <v/>
      </c>
      <c r="V905" s="31"/>
      <c r="X905" s="76" t="str">
        <f t="shared" si="270"/>
        <v/>
      </c>
      <c r="Z905" s="76" t="str">
        <f t="shared" si="271"/>
        <v/>
      </c>
      <c r="AA905" s="76" t="str">
        <f t="shared" si="272"/>
        <v/>
      </c>
      <c r="AC905" s="19" t="str">
        <f>IF($K905="", "", SUMIF('Drinks List'!DH$11:DH$1010, $K905, 'Drinks List'!DG$11:DG$1010))</f>
        <v/>
      </c>
      <c r="AD905" s="21"/>
      <c r="AE905" s="59" t="str">
        <f>IF($K905="", "", SUMIF('Drinks List'!DJ$11:DJ$1010, $K905, 'Drinks List'!DI$11:DI$1010))</f>
        <v/>
      </c>
      <c r="AF905" s="21"/>
      <c r="AG905" s="59" t="str">
        <f>IF($K905="", "", SUMIF('Drinks List'!DL$11:DL$1010, $K905, 'Drinks List'!DK$11:DK$1010))</f>
        <v/>
      </c>
      <c r="AH905" s="21"/>
      <c r="AI905" s="59" t="str">
        <f>IF($K905="", "", SUMIF('Drinks List'!DN$11:DN$1010, $K905, 'Drinks List'!DM$11:DM$1010))</f>
        <v/>
      </c>
      <c r="AJ905" s="21"/>
      <c r="AK905" s="59" t="str">
        <f>IF($K905="", "", SUMIF('Drinks List'!DP$11:DP$1010, $K905, 'Drinks List'!DO$11:DO$1010))</f>
        <v/>
      </c>
      <c r="AL905" s="21"/>
      <c r="AM905" s="59" t="str">
        <f>IF($K905="", "", SUMIF('Drinks List'!DR$11:DR$1010, $K905, 'Drinks List'!DQ$11:DQ$1010))</f>
        <v/>
      </c>
      <c r="AN905" s="21"/>
      <c r="AO905" s="59" t="str">
        <f>IF($K905="", "", SUMIF('Drinks List'!DT$11:DT$1010, $K905, 'Drinks List'!DS$11:DS$1010))</f>
        <v/>
      </c>
      <c r="AP905" s="21"/>
      <c r="AQ905" s="59" t="str">
        <f>IF($K905="", "", SUMIF('Drinks List'!DV$11:DV$1010, $K905, 'Drinks List'!DU$11:DU$1010))</f>
        <v/>
      </c>
      <c r="AR905" s="21"/>
      <c r="AS905" s="59" t="str">
        <f>IF($K905="", "", SUMIF('Drinks List'!DX$11:DX$1010, $K905, 'Drinks List'!DW$11:DW$1010))</f>
        <v/>
      </c>
      <c r="AT905" s="21"/>
      <c r="AU905" s="59" t="str">
        <f>IF($K905="", "", SUMIF('Drinks List'!DZ$11:DZ$1010, $K905, 'Drinks List'!DY$11:DY$1010))</f>
        <v/>
      </c>
      <c r="AV905" s="21"/>
      <c r="AW905" s="59" t="str">
        <f>IF($K905="", "", SUMIF('Drinks List'!EB$11:EB$1010, $K905, 'Drinks List'!EA$11:EA$1010))</f>
        <v/>
      </c>
      <c r="AX905" s="21"/>
      <c r="AY905" s="59" t="str">
        <f>IF($K905="", "", SUMIF('Drinks List'!ED$11:ED$1010, $K905, 'Drinks List'!EC$11:EC$1010))</f>
        <v/>
      </c>
      <c r="AZ905" s="21"/>
      <c r="BA905" s="59" t="str">
        <f>IF($K905="", "", SUMIF('Drinks List'!EF$11:EF$1010, $K905, 'Drinks List'!EE$11:EE$1010))</f>
        <v/>
      </c>
      <c r="BB905" s="21"/>
      <c r="BC905" s="59" t="str">
        <f>IF($K905="", "", SUMIF('Drinks List'!EH$11:EH$1010, $K905, 'Drinks List'!EG$11:EG$1010))</f>
        <v/>
      </c>
      <c r="BD905" s="21"/>
      <c r="BE905" s="59" t="str">
        <f>IF($K905="", "", SUMIF('Drinks List'!EJ$11:EJ$1010, $K905, 'Drinks List'!EI$11:EI$1010))</f>
        <v/>
      </c>
      <c r="BF905" s="21"/>
      <c r="BG905" s="59" t="str">
        <f>IF($K905="", "", SUMIF('Drinks List'!EL$11:EL$1010, $K905, 'Drinks List'!EK$11:EK$1010))</f>
        <v/>
      </c>
      <c r="BH905" s="21"/>
      <c r="BI905" s="59" t="str">
        <f>IF($K905="", "", SUMIF('Drinks List'!EN$11:EN$1010, $K905, 'Drinks List'!EM$11:EM$1010))</f>
        <v/>
      </c>
      <c r="BJ905" s="21"/>
      <c r="BK905" s="59" t="str">
        <f>IF($K905="", "", SUMIF('Drinks List'!EP$11:EP$1010, $K905, 'Drinks List'!EO$11:EO$1010))</f>
        <v/>
      </c>
      <c r="BL905" s="21"/>
      <c r="BM905" s="59" t="str">
        <f>IF($K905="", "", SUMIF('Drinks List'!ER$11:ER$1010, $K905, 'Drinks List'!EQ$11:EQ$1010))</f>
        <v/>
      </c>
      <c r="BN905" s="21"/>
      <c r="BO905" s="65" t="str">
        <f>IF($K905="", "", SUMIF('Drinks List'!ET$11:ET$1010, $K905, 'Drinks List'!ES$11:ES$1010))</f>
        <v/>
      </c>
      <c r="BQ905" s="120" t="str">
        <f t="shared" si="273"/>
        <v/>
      </c>
      <c r="BR905" s="62" t="str">
        <f t="shared" si="274"/>
        <v/>
      </c>
      <c r="BS905" s="76" t="str">
        <f>IF(BQ905="", "", COUNTIF(BQ$11:BQ$1010, "&gt;"&amp;BQ905)+1+COUNTIF(BQ$11:BQ905, BQ905)-1)</f>
        <v/>
      </c>
      <c r="BT905" s="76" t="str">
        <f>IF(BR905="", "", COUNTIF(BR$11:BR$1010, "&lt;"&amp;BR905)+1+COUNTIF(BR$11:BR905, BR905)-1)</f>
        <v/>
      </c>
      <c r="BV905" s="76" t="str">
        <f t="shared" si="275"/>
        <v/>
      </c>
      <c r="BW905" s="124" t="str">
        <f t="shared" si="276"/>
        <v/>
      </c>
      <c r="BX905" s="115" t="str">
        <f t="shared" si="277"/>
        <v/>
      </c>
      <c r="BY905" s="125" t="str">
        <f t="shared" si="278"/>
        <v/>
      </c>
      <c r="CA905" s="106" t="str">
        <f t="shared" si="279"/>
        <v/>
      </c>
      <c r="CB905" s="22" t="str">
        <f t="shared" si="280"/>
        <v/>
      </c>
      <c r="CD905" s="76" t="str">
        <f>IF($J905="", "", IF($BV905=0, "", COUNTIF($J$11:$J$1010, "&lt;"&amp;$J905)+1+COUNTIF($J$11:$J905, $J905)-1))</f>
        <v/>
      </c>
    </row>
    <row r="906" spans="1:82" x14ac:dyDescent="0.25">
      <c r="A906" s="31"/>
      <c r="B906" s="19" t="str">
        <f t="shared" si="261"/>
        <v/>
      </c>
      <c r="C906" s="20" t="str">
        <f t="shared" si="262"/>
        <v/>
      </c>
      <c r="D906" s="29" t="str">
        <f t="shared" si="263"/>
        <v/>
      </c>
      <c r="E906" s="22" t="str">
        <f t="shared" si="264"/>
        <v/>
      </c>
      <c r="F906" s="31"/>
      <c r="G906" s="301"/>
      <c r="H906" s="302"/>
      <c r="I906" s="303"/>
      <c r="J906" s="304"/>
      <c r="K906" s="283"/>
      <c r="L906" s="305"/>
      <c r="M906" s="285"/>
      <c r="N906" s="287"/>
      <c r="O906" s="31"/>
      <c r="P906" s="19" t="str">
        <f t="shared" si="265"/>
        <v/>
      </c>
      <c r="Q906" s="20" t="str">
        <f t="shared" si="266"/>
        <v/>
      </c>
      <c r="R906" s="29" t="str">
        <f t="shared" si="267"/>
        <v/>
      </c>
      <c r="S906" s="22" t="str">
        <f t="shared" si="268"/>
        <v/>
      </c>
      <c r="T906" s="31"/>
      <c r="U906" s="69" t="str">
        <f t="shared" si="269"/>
        <v/>
      </c>
      <c r="V906" s="31"/>
      <c r="X906" s="76" t="str">
        <f t="shared" si="270"/>
        <v/>
      </c>
      <c r="Z906" s="76" t="str">
        <f t="shared" si="271"/>
        <v/>
      </c>
      <c r="AA906" s="76" t="str">
        <f t="shared" si="272"/>
        <v/>
      </c>
      <c r="AC906" s="19" t="str">
        <f>IF($K906="", "", SUMIF('Drinks List'!DH$11:DH$1010, $K906, 'Drinks List'!DG$11:DG$1010))</f>
        <v/>
      </c>
      <c r="AD906" s="21"/>
      <c r="AE906" s="59" t="str">
        <f>IF($K906="", "", SUMIF('Drinks List'!DJ$11:DJ$1010, $K906, 'Drinks List'!DI$11:DI$1010))</f>
        <v/>
      </c>
      <c r="AF906" s="21"/>
      <c r="AG906" s="59" t="str">
        <f>IF($K906="", "", SUMIF('Drinks List'!DL$11:DL$1010, $K906, 'Drinks List'!DK$11:DK$1010))</f>
        <v/>
      </c>
      <c r="AH906" s="21"/>
      <c r="AI906" s="59" t="str">
        <f>IF($K906="", "", SUMIF('Drinks List'!DN$11:DN$1010, $K906, 'Drinks List'!DM$11:DM$1010))</f>
        <v/>
      </c>
      <c r="AJ906" s="21"/>
      <c r="AK906" s="59" t="str">
        <f>IF($K906="", "", SUMIF('Drinks List'!DP$11:DP$1010, $K906, 'Drinks List'!DO$11:DO$1010))</f>
        <v/>
      </c>
      <c r="AL906" s="21"/>
      <c r="AM906" s="59" t="str">
        <f>IF($K906="", "", SUMIF('Drinks List'!DR$11:DR$1010, $K906, 'Drinks List'!DQ$11:DQ$1010))</f>
        <v/>
      </c>
      <c r="AN906" s="21"/>
      <c r="AO906" s="59" t="str">
        <f>IF($K906="", "", SUMIF('Drinks List'!DT$11:DT$1010, $K906, 'Drinks List'!DS$11:DS$1010))</f>
        <v/>
      </c>
      <c r="AP906" s="21"/>
      <c r="AQ906" s="59" t="str">
        <f>IF($K906="", "", SUMIF('Drinks List'!DV$11:DV$1010, $K906, 'Drinks List'!DU$11:DU$1010))</f>
        <v/>
      </c>
      <c r="AR906" s="21"/>
      <c r="AS906" s="59" t="str">
        <f>IF($K906="", "", SUMIF('Drinks List'!DX$11:DX$1010, $K906, 'Drinks List'!DW$11:DW$1010))</f>
        <v/>
      </c>
      <c r="AT906" s="21"/>
      <c r="AU906" s="59" t="str">
        <f>IF($K906="", "", SUMIF('Drinks List'!DZ$11:DZ$1010, $K906, 'Drinks List'!DY$11:DY$1010))</f>
        <v/>
      </c>
      <c r="AV906" s="21"/>
      <c r="AW906" s="59" t="str">
        <f>IF($K906="", "", SUMIF('Drinks List'!EB$11:EB$1010, $K906, 'Drinks List'!EA$11:EA$1010))</f>
        <v/>
      </c>
      <c r="AX906" s="21"/>
      <c r="AY906" s="59" t="str">
        <f>IF($K906="", "", SUMIF('Drinks List'!ED$11:ED$1010, $K906, 'Drinks List'!EC$11:EC$1010))</f>
        <v/>
      </c>
      <c r="AZ906" s="21"/>
      <c r="BA906" s="59" t="str">
        <f>IF($K906="", "", SUMIF('Drinks List'!EF$11:EF$1010, $K906, 'Drinks List'!EE$11:EE$1010))</f>
        <v/>
      </c>
      <c r="BB906" s="21"/>
      <c r="BC906" s="59" t="str">
        <f>IF($K906="", "", SUMIF('Drinks List'!EH$11:EH$1010, $K906, 'Drinks List'!EG$11:EG$1010))</f>
        <v/>
      </c>
      <c r="BD906" s="21"/>
      <c r="BE906" s="59" t="str">
        <f>IF($K906="", "", SUMIF('Drinks List'!EJ$11:EJ$1010, $K906, 'Drinks List'!EI$11:EI$1010))</f>
        <v/>
      </c>
      <c r="BF906" s="21"/>
      <c r="BG906" s="59" t="str">
        <f>IF($K906="", "", SUMIF('Drinks List'!EL$11:EL$1010, $K906, 'Drinks List'!EK$11:EK$1010))</f>
        <v/>
      </c>
      <c r="BH906" s="21"/>
      <c r="BI906" s="59" t="str">
        <f>IF($K906="", "", SUMIF('Drinks List'!EN$11:EN$1010, $K906, 'Drinks List'!EM$11:EM$1010))</f>
        <v/>
      </c>
      <c r="BJ906" s="21"/>
      <c r="BK906" s="59" t="str">
        <f>IF($K906="", "", SUMIF('Drinks List'!EP$11:EP$1010, $K906, 'Drinks List'!EO$11:EO$1010))</f>
        <v/>
      </c>
      <c r="BL906" s="21"/>
      <c r="BM906" s="59" t="str">
        <f>IF($K906="", "", SUMIF('Drinks List'!ER$11:ER$1010, $K906, 'Drinks List'!EQ$11:EQ$1010))</f>
        <v/>
      </c>
      <c r="BN906" s="21"/>
      <c r="BO906" s="65" t="str">
        <f>IF($K906="", "", SUMIF('Drinks List'!ET$11:ET$1010, $K906, 'Drinks List'!ES$11:ES$1010))</f>
        <v/>
      </c>
      <c r="BQ906" s="120" t="str">
        <f t="shared" si="273"/>
        <v/>
      </c>
      <c r="BR906" s="62" t="str">
        <f t="shared" si="274"/>
        <v/>
      </c>
      <c r="BS906" s="76" t="str">
        <f>IF(BQ906="", "", COUNTIF(BQ$11:BQ$1010, "&gt;"&amp;BQ906)+1+COUNTIF(BQ$11:BQ906, BQ906)-1)</f>
        <v/>
      </c>
      <c r="BT906" s="76" t="str">
        <f>IF(BR906="", "", COUNTIF(BR$11:BR$1010, "&lt;"&amp;BR906)+1+COUNTIF(BR$11:BR906, BR906)-1)</f>
        <v/>
      </c>
      <c r="BV906" s="76" t="str">
        <f t="shared" si="275"/>
        <v/>
      </c>
      <c r="BW906" s="124" t="str">
        <f t="shared" si="276"/>
        <v/>
      </c>
      <c r="BX906" s="115" t="str">
        <f t="shared" si="277"/>
        <v/>
      </c>
      <c r="BY906" s="125" t="str">
        <f t="shared" si="278"/>
        <v/>
      </c>
      <c r="CA906" s="106" t="str">
        <f t="shared" si="279"/>
        <v/>
      </c>
      <c r="CB906" s="22" t="str">
        <f t="shared" si="280"/>
        <v/>
      </c>
      <c r="CD906" s="76" t="str">
        <f>IF($J906="", "", IF($BV906=0, "", COUNTIF($J$11:$J$1010, "&lt;"&amp;$J906)+1+COUNTIF($J$11:$J906, $J906)-1))</f>
        <v/>
      </c>
    </row>
    <row r="907" spans="1:82" x14ac:dyDescent="0.25">
      <c r="A907" s="31"/>
      <c r="B907" s="19" t="str">
        <f t="shared" ref="B907:B970" si="281">IF($J907="", "", ($G907-$H907+$I907)*$L907)</f>
        <v/>
      </c>
      <c r="C907" s="20" t="str">
        <f t="shared" ref="C907:C970" si="282">IF($J907="", "", ROUND($B907*$M907, 2))</f>
        <v/>
      </c>
      <c r="D907" s="29" t="str">
        <f t="shared" ref="D907:D970" si="283">IFERROR(IF($J907="", "", ROUNDUP($B907/$L907, 0)), "")</f>
        <v/>
      </c>
      <c r="E907" s="22" t="str">
        <f t="shared" ref="E907:E970" si="284">IFERROR(IF($J907="", "", $D907*$M907), "")</f>
        <v/>
      </c>
      <c r="F907" s="31"/>
      <c r="G907" s="301"/>
      <c r="H907" s="302"/>
      <c r="I907" s="303"/>
      <c r="J907" s="304"/>
      <c r="K907" s="283"/>
      <c r="L907" s="305"/>
      <c r="M907" s="285"/>
      <c r="N907" s="287"/>
      <c r="O907" s="31"/>
      <c r="P907" s="19" t="str">
        <f t="shared" ref="P907:P970" si="285">IF($K907="", "", SUM($AC907:$BO907))</f>
        <v/>
      </c>
      <c r="Q907" s="20" t="str">
        <f t="shared" ref="Q907:Q970" si="286">IF($J907="", "", ROUND($P907*$M907, 2))</f>
        <v/>
      </c>
      <c r="R907" s="29" t="str">
        <f t="shared" ref="R907:R970" si="287">IFERROR(IF($J907="", "", ROUNDUP($P907/$L907, 0)), "")</f>
        <v/>
      </c>
      <c r="S907" s="22" t="str">
        <f t="shared" ref="S907:S970" si="288">IFERROR(IF($J907="", "", $R907*$M907), "")</f>
        <v/>
      </c>
      <c r="T907" s="31"/>
      <c r="U907" s="69" t="str">
        <f t="shared" ref="U907:U970" si="289">IF(OR($B907="", $P907=""), "", IFERROR(ROUND($B907/$P907, 4), ""))</f>
        <v/>
      </c>
      <c r="V907" s="31"/>
      <c r="X907" s="76" t="str">
        <f t="shared" si="270"/>
        <v/>
      </c>
      <c r="Z907" s="76" t="str">
        <f t="shared" si="271"/>
        <v/>
      </c>
      <c r="AA907" s="76" t="str">
        <f t="shared" si="272"/>
        <v/>
      </c>
      <c r="AC907" s="19" t="str">
        <f>IF($K907="", "", SUMIF('Drinks List'!DH$11:DH$1010, $K907, 'Drinks List'!DG$11:DG$1010))</f>
        <v/>
      </c>
      <c r="AD907" s="21"/>
      <c r="AE907" s="59" t="str">
        <f>IF($K907="", "", SUMIF('Drinks List'!DJ$11:DJ$1010, $K907, 'Drinks List'!DI$11:DI$1010))</f>
        <v/>
      </c>
      <c r="AF907" s="21"/>
      <c r="AG907" s="59" t="str">
        <f>IF($K907="", "", SUMIF('Drinks List'!DL$11:DL$1010, $K907, 'Drinks List'!DK$11:DK$1010))</f>
        <v/>
      </c>
      <c r="AH907" s="21"/>
      <c r="AI907" s="59" t="str">
        <f>IF($K907="", "", SUMIF('Drinks List'!DN$11:DN$1010, $K907, 'Drinks List'!DM$11:DM$1010))</f>
        <v/>
      </c>
      <c r="AJ907" s="21"/>
      <c r="AK907" s="59" t="str">
        <f>IF($K907="", "", SUMIF('Drinks List'!DP$11:DP$1010, $K907, 'Drinks List'!DO$11:DO$1010))</f>
        <v/>
      </c>
      <c r="AL907" s="21"/>
      <c r="AM907" s="59" t="str">
        <f>IF($K907="", "", SUMIF('Drinks List'!DR$11:DR$1010, $K907, 'Drinks List'!DQ$11:DQ$1010))</f>
        <v/>
      </c>
      <c r="AN907" s="21"/>
      <c r="AO907" s="59" t="str">
        <f>IF($K907="", "", SUMIF('Drinks List'!DT$11:DT$1010, $K907, 'Drinks List'!DS$11:DS$1010))</f>
        <v/>
      </c>
      <c r="AP907" s="21"/>
      <c r="AQ907" s="59" t="str">
        <f>IF($K907="", "", SUMIF('Drinks List'!DV$11:DV$1010, $K907, 'Drinks List'!DU$11:DU$1010))</f>
        <v/>
      </c>
      <c r="AR907" s="21"/>
      <c r="AS907" s="59" t="str">
        <f>IF($K907="", "", SUMIF('Drinks List'!DX$11:DX$1010, $K907, 'Drinks List'!DW$11:DW$1010))</f>
        <v/>
      </c>
      <c r="AT907" s="21"/>
      <c r="AU907" s="59" t="str">
        <f>IF($K907="", "", SUMIF('Drinks List'!DZ$11:DZ$1010, $K907, 'Drinks List'!DY$11:DY$1010))</f>
        <v/>
      </c>
      <c r="AV907" s="21"/>
      <c r="AW907" s="59" t="str">
        <f>IF($K907="", "", SUMIF('Drinks List'!EB$11:EB$1010, $K907, 'Drinks List'!EA$11:EA$1010))</f>
        <v/>
      </c>
      <c r="AX907" s="21"/>
      <c r="AY907" s="59" t="str">
        <f>IF($K907="", "", SUMIF('Drinks List'!ED$11:ED$1010, $K907, 'Drinks List'!EC$11:EC$1010))</f>
        <v/>
      </c>
      <c r="AZ907" s="21"/>
      <c r="BA907" s="59" t="str">
        <f>IF($K907="", "", SUMIF('Drinks List'!EF$11:EF$1010, $K907, 'Drinks List'!EE$11:EE$1010))</f>
        <v/>
      </c>
      <c r="BB907" s="21"/>
      <c r="BC907" s="59" t="str">
        <f>IF($K907="", "", SUMIF('Drinks List'!EH$11:EH$1010, $K907, 'Drinks List'!EG$11:EG$1010))</f>
        <v/>
      </c>
      <c r="BD907" s="21"/>
      <c r="BE907" s="59" t="str">
        <f>IF($K907="", "", SUMIF('Drinks List'!EJ$11:EJ$1010, $K907, 'Drinks List'!EI$11:EI$1010))</f>
        <v/>
      </c>
      <c r="BF907" s="21"/>
      <c r="BG907" s="59" t="str">
        <f>IF($K907="", "", SUMIF('Drinks List'!EL$11:EL$1010, $K907, 'Drinks List'!EK$11:EK$1010))</f>
        <v/>
      </c>
      <c r="BH907" s="21"/>
      <c r="BI907" s="59" t="str">
        <f>IF($K907="", "", SUMIF('Drinks List'!EN$11:EN$1010, $K907, 'Drinks List'!EM$11:EM$1010))</f>
        <v/>
      </c>
      <c r="BJ907" s="21"/>
      <c r="BK907" s="59" t="str">
        <f>IF($K907="", "", SUMIF('Drinks List'!EP$11:EP$1010, $K907, 'Drinks List'!EO$11:EO$1010))</f>
        <v/>
      </c>
      <c r="BL907" s="21"/>
      <c r="BM907" s="59" t="str">
        <f>IF($K907="", "", SUMIF('Drinks List'!ER$11:ER$1010, $K907, 'Drinks List'!EQ$11:EQ$1010))</f>
        <v/>
      </c>
      <c r="BN907" s="21"/>
      <c r="BO907" s="65" t="str">
        <f>IF($K907="", "", SUMIF('Drinks List'!ET$11:ET$1010, $K907, 'Drinks List'!ES$11:ES$1010))</f>
        <v/>
      </c>
      <c r="BQ907" s="120" t="str">
        <f t="shared" si="273"/>
        <v/>
      </c>
      <c r="BR907" s="62" t="str">
        <f t="shared" si="274"/>
        <v/>
      </c>
      <c r="BS907" s="76" t="str">
        <f>IF(BQ907="", "", COUNTIF(BQ$11:BQ$1010, "&gt;"&amp;BQ907)+1+COUNTIF(BQ$11:BQ907, BQ907)-1)</f>
        <v/>
      </c>
      <c r="BT907" s="76" t="str">
        <f>IF(BR907="", "", COUNTIF(BR$11:BR$1010, "&lt;"&amp;BR907)+1+COUNTIF(BR$11:BR907, BR907)-1)</f>
        <v/>
      </c>
      <c r="BV907" s="76" t="str">
        <f t="shared" si="275"/>
        <v/>
      </c>
      <c r="BW907" s="124" t="str">
        <f t="shared" si="276"/>
        <v/>
      </c>
      <c r="BX907" s="115" t="str">
        <f t="shared" si="277"/>
        <v/>
      </c>
      <c r="BY907" s="125" t="str">
        <f t="shared" si="278"/>
        <v/>
      </c>
      <c r="CA907" s="106" t="str">
        <f t="shared" si="279"/>
        <v/>
      </c>
      <c r="CB907" s="22" t="str">
        <f t="shared" si="280"/>
        <v/>
      </c>
      <c r="CD907" s="76" t="str">
        <f>IF($J907="", "", IF($BV907=0, "", COUNTIF($J$11:$J$1010, "&lt;"&amp;$J907)+1+COUNTIF($J$11:$J907, $J907)-1))</f>
        <v/>
      </c>
    </row>
    <row r="908" spans="1:82" x14ac:dyDescent="0.25">
      <c r="A908" s="31"/>
      <c r="B908" s="19" t="str">
        <f t="shared" si="281"/>
        <v/>
      </c>
      <c r="C908" s="20" t="str">
        <f t="shared" si="282"/>
        <v/>
      </c>
      <c r="D908" s="29" t="str">
        <f t="shared" si="283"/>
        <v/>
      </c>
      <c r="E908" s="22" t="str">
        <f t="shared" si="284"/>
        <v/>
      </c>
      <c r="F908" s="31"/>
      <c r="G908" s="301"/>
      <c r="H908" s="302"/>
      <c r="I908" s="303"/>
      <c r="J908" s="304"/>
      <c r="K908" s="283"/>
      <c r="L908" s="305"/>
      <c r="M908" s="285"/>
      <c r="N908" s="287"/>
      <c r="O908" s="31"/>
      <c r="P908" s="19" t="str">
        <f t="shared" si="285"/>
        <v/>
      </c>
      <c r="Q908" s="20" t="str">
        <f t="shared" si="286"/>
        <v/>
      </c>
      <c r="R908" s="29" t="str">
        <f t="shared" si="287"/>
        <v/>
      </c>
      <c r="S908" s="22" t="str">
        <f t="shared" si="288"/>
        <v/>
      </c>
      <c r="T908" s="31"/>
      <c r="U908" s="69" t="str">
        <f t="shared" si="289"/>
        <v/>
      </c>
      <c r="V908" s="31"/>
      <c r="X908" s="76" t="str">
        <f t="shared" ref="X908:X971" si="290">IF(COUNTIF($J908:$N908, "")=5, "", "X")</f>
        <v/>
      </c>
      <c r="Z908" s="76" t="str">
        <f t="shared" ref="Z908:Z971" si="291">IF($J908="", "", IF(COUNTIF($J$11:$J$1010, $J908)&gt;1, "X", ""))</f>
        <v/>
      </c>
      <c r="AA908" s="76" t="str">
        <f t="shared" ref="AA908:AA971" si="292">IF($K908="", "", IF(COUNTIF($K$11:$K$1010, $K908)&gt;1, "X", ""))</f>
        <v/>
      </c>
      <c r="AC908" s="19" t="str">
        <f>IF($K908="", "", SUMIF('Drinks List'!DH$11:DH$1010, $K908, 'Drinks List'!DG$11:DG$1010))</f>
        <v/>
      </c>
      <c r="AD908" s="21"/>
      <c r="AE908" s="59" t="str">
        <f>IF($K908="", "", SUMIF('Drinks List'!DJ$11:DJ$1010, $K908, 'Drinks List'!DI$11:DI$1010))</f>
        <v/>
      </c>
      <c r="AF908" s="21"/>
      <c r="AG908" s="59" t="str">
        <f>IF($K908="", "", SUMIF('Drinks List'!DL$11:DL$1010, $K908, 'Drinks List'!DK$11:DK$1010))</f>
        <v/>
      </c>
      <c r="AH908" s="21"/>
      <c r="AI908" s="59" t="str">
        <f>IF($K908="", "", SUMIF('Drinks List'!DN$11:DN$1010, $K908, 'Drinks List'!DM$11:DM$1010))</f>
        <v/>
      </c>
      <c r="AJ908" s="21"/>
      <c r="AK908" s="59" t="str">
        <f>IF($K908="", "", SUMIF('Drinks List'!DP$11:DP$1010, $K908, 'Drinks List'!DO$11:DO$1010))</f>
        <v/>
      </c>
      <c r="AL908" s="21"/>
      <c r="AM908" s="59" t="str">
        <f>IF($K908="", "", SUMIF('Drinks List'!DR$11:DR$1010, $K908, 'Drinks List'!DQ$11:DQ$1010))</f>
        <v/>
      </c>
      <c r="AN908" s="21"/>
      <c r="AO908" s="59" t="str">
        <f>IF($K908="", "", SUMIF('Drinks List'!DT$11:DT$1010, $K908, 'Drinks List'!DS$11:DS$1010))</f>
        <v/>
      </c>
      <c r="AP908" s="21"/>
      <c r="AQ908" s="59" t="str">
        <f>IF($K908="", "", SUMIF('Drinks List'!DV$11:DV$1010, $K908, 'Drinks List'!DU$11:DU$1010))</f>
        <v/>
      </c>
      <c r="AR908" s="21"/>
      <c r="AS908" s="59" t="str">
        <f>IF($K908="", "", SUMIF('Drinks List'!DX$11:DX$1010, $K908, 'Drinks List'!DW$11:DW$1010))</f>
        <v/>
      </c>
      <c r="AT908" s="21"/>
      <c r="AU908" s="59" t="str">
        <f>IF($K908="", "", SUMIF('Drinks List'!DZ$11:DZ$1010, $K908, 'Drinks List'!DY$11:DY$1010))</f>
        <v/>
      </c>
      <c r="AV908" s="21"/>
      <c r="AW908" s="59" t="str">
        <f>IF($K908="", "", SUMIF('Drinks List'!EB$11:EB$1010, $K908, 'Drinks List'!EA$11:EA$1010))</f>
        <v/>
      </c>
      <c r="AX908" s="21"/>
      <c r="AY908" s="59" t="str">
        <f>IF($K908="", "", SUMIF('Drinks List'!ED$11:ED$1010, $K908, 'Drinks List'!EC$11:EC$1010))</f>
        <v/>
      </c>
      <c r="AZ908" s="21"/>
      <c r="BA908" s="59" t="str">
        <f>IF($K908="", "", SUMIF('Drinks List'!EF$11:EF$1010, $K908, 'Drinks List'!EE$11:EE$1010))</f>
        <v/>
      </c>
      <c r="BB908" s="21"/>
      <c r="BC908" s="59" t="str">
        <f>IF($K908="", "", SUMIF('Drinks List'!EH$11:EH$1010, $K908, 'Drinks List'!EG$11:EG$1010))</f>
        <v/>
      </c>
      <c r="BD908" s="21"/>
      <c r="BE908" s="59" t="str">
        <f>IF($K908="", "", SUMIF('Drinks List'!EJ$11:EJ$1010, $K908, 'Drinks List'!EI$11:EI$1010))</f>
        <v/>
      </c>
      <c r="BF908" s="21"/>
      <c r="BG908" s="59" t="str">
        <f>IF($K908="", "", SUMIF('Drinks List'!EL$11:EL$1010, $K908, 'Drinks List'!EK$11:EK$1010))</f>
        <v/>
      </c>
      <c r="BH908" s="21"/>
      <c r="BI908" s="59" t="str">
        <f>IF($K908="", "", SUMIF('Drinks List'!EN$11:EN$1010, $K908, 'Drinks List'!EM$11:EM$1010))</f>
        <v/>
      </c>
      <c r="BJ908" s="21"/>
      <c r="BK908" s="59" t="str">
        <f>IF($K908="", "", SUMIF('Drinks List'!EP$11:EP$1010, $K908, 'Drinks List'!EO$11:EO$1010))</f>
        <v/>
      </c>
      <c r="BL908" s="21"/>
      <c r="BM908" s="59" t="str">
        <f>IF($K908="", "", SUMIF('Drinks List'!ER$11:ER$1010, $K908, 'Drinks List'!EQ$11:EQ$1010))</f>
        <v/>
      </c>
      <c r="BN908" s="21"/>
      <c r="BO908" s="65" t="str">
        <f>IF($K908="", "", SUMIF('Drinks List'!ET$11:ET$1010, $K908, 'Drinks List'!ES$11:ES$1010))</f>
        <v/>
      </c>
      <c r="BQ908" s="120" t="str">
        <f t="shared" ref="BQ908:BQ971" si="293">IF($X908="", "", IF($U908&gt;1, $U908, ""))</f>
        <v/>
      </c>
      <c r="BR908" s="62" t="str">
        <f t="shared" ref="BR908:BR971" si="294">IF($X908="", "", IF($U908&lt;1, $U908, ""))</f>
        <v/>
      </c>
      <c r="BS908" s="76" t="str">
        <f>IF(BQ908="", "", COUNTIF(BQ$11:BQ$1010, "&gt;"&amp;BQ908)+1+COUNTIF(BQ$11:BQ908, BQ908)-1)</f>
        <v/>
      </c>
      <c r="BT908" s="76" t="str">
        <f>IF(BR908="", "", COUNTIF(BR$11:BR$1010, "&lt;"&amp;BR908)+1+COUNTIF(BR$11:BR908, BR908)-1)</f>
        <v/>
      </c>
      <c r="BV908" s="76" t="str">
        <f t="shared" ref="BV908:BV971" si="295">IF($BV$9=$BV$3, $BW908, IF($BV$9=$BV$4, $BX908, IF($BV$9=$BV$5, $BY908, "")))</f>
        <v/>
      </c>
      <c r="BW908" s="124" t="str">
        <f t="shared" ref="BW908:BW971" si="296">IF($J908="", "", $D908)</f>
        <v/>
      </c>
      <c r="BX908" s="115" t="str">
        <f t="shared" ref="BX908:BX971" si="297">IF($J908="", "", $R908)</f>
        <v/>
      </c>
      <c r="BY908" s="125" t="str">
        <f t="shared" ref="BY908:BY971" si="298">IF($J908="", "", IF($N908&lt;=H908, 0, $N908-ROUNDDOWN($H908, 0)))</f>
        <v/>
      </c>
      <c r="CA908" s="106" t="str">
        <f t="shared" ref="CA908:CA971" si="299">IF($BV908="", "", $M908)</f>
        <v/>
      </c>
      <c r="CB908" s="22" t="str">
        <f t="shared" ref="CB908:CB971" si="300">IF($BV908="", "", $CA908*$BV908)</f>
        <v/>
      </c>
      <c r="CD908" s="76" t="str">
        <f>IF($J908="", "", IF($BV908=0, "", COUNTIF($J$11:$J$1010, "&lt;"&amp;$J908)+1+COUNTIF($J$11:$J908, $J908)-1))</f>
        <v/>
      </c>
    </row>
    <row r="909" spans="1:82" x14ac:dyDescent="0.25">
      <c r="A909" s="31"/>
      <c r="B909" s="19" t="str">
        <f t="shared" si="281"/>
        <v/>
      </c>
      <c r="C909" s="20" t="str">
        <f t="shared" si="282"/>
        <v/>
      </c>
      <c r="D909" s="29" t="str">
        <f t="shared" si="283"/>
        <v/>
      </c>
      <c r="E909" s="22" t="str">
        <f t="shared" si="284"/>
        <v/>
      </c>
      <c r="F909" s="31"/>
      <c r="G909" s="301"/>
      <c r="H909" s="302"/>
      <c r="I909" s="303"/>
      <c r="J909" s="304"/>
      <c r="K909" s="283"/>
      <c r="L909" s="305"/>
      <c r="M909" s="285"/>
      <c r="N909" s="287"/>
      <c r="O909" s="31"/>
      <c r="P909" s="19" t="str">
        <f t="shared" si="285"/>
        <v/>
      </c>
      <c r="Q909" s="20" t="str">
        <f t="shared" si="286"/>
        <v/>
      </c>
      <c r="R909" s="29" t="str">
        <f t="shared" si="287"/>
        <v/>
      </c>
      <c r="S909" s="22" t="str">
        <f t="shared" si="288"/>
        <v/>
      </c>
      <c r="T909" s="31"/>
      <c r="U909" s="69" t="str">
        <f t="shared" si="289"/>
        <v/>
      </c>
      <c r="V909" s="31"/>
      <c r="X909" s="76" t="str">
        <f t="shared" si="290"/>
        <v/>
      </c>
      <c r="Z909" s="76" t="str">
        <f t="shared" si="291"/>
        <v/>
      </c>
      <c r="AA909" s="76" t="str">
        <f t="shared" si="292"/>
        <v/>
      </c>
      <c r="AC909" s="19" t="str">
        <f>IF($K909="", "", SUMIF('Drinks List'!DH$11:DH$1010, $K909, 'Drinks List'!DG$11:DG$1010))</f>
        <v/>
      </c>
      <c r="AD909" s="21"/>
      <c r="AE909" s="59" t="str">
        <f>IF($K909="", "", SUMIF('Drinks List'!DJ$11:DJ$1010, $K909, 'Drinks List'!DI$11:DI$1010))</f>
        <v/>
      </c>
      <c r="AF909" s="21"/>
      <c r="AG909" s="59" t="str">
        <f>IF($K909="", "", SUMIF('Drinks List'!DL$11:DL$1010, $K909, 'Drinks List'!DK$11:DK$1010))</f>
        <v/>
      </c>
      <c r="AH909" s="21"/>
      <c r="AI909" s="59" t="str">
        <f>IF($K909="", "", SUMIF('Drinks List'!DN$11:DN$1010, $K909, 'Drinks List'!DM$11:DM$1010))</f>
        <v/>
      </c>
      <c r="AJ909" s="21"/>
      <c r="AK909" s="59" t="str">
        <f>IF($K909="", "", SUMIF('Drinks List'!DP$11:DP$1010, $K909, 'Drinks List'!DO$11:DO$1010))</f>
        <v/>
      </c>
      <c r="AL909" s="21"/>
      <c r="AM909" s="59" t="str">
        <f>IF($K909="", "", SUMIF('Drinks List'!DR$11:DR$1010, $K909, 'Drinks List'!DQ$11:DQ$1010))</f>
        <v/>
      </c>
      <c r="AN909" s="21"/>
      <c r="AO909" s="59" t="str">
        <f>IF($K909="", "", SUMIF('Drinks List'!DT$11:DT$1010, $K909, 'Drinks List'!DS$11:DS$1010))</f>
        <v/>
      </c>
      <c r="AP909" s="21"/>
      <c r="AQ909" s="59" t="str">
        <f>IF($K909="", "", SUMIF('Drinks List'!DV$11:DV$1010, $K909, 'Drinks List'!DU$11:DU$1010))</f>
        <v/>
      </c>
      <c r="AR909" s="21"/>
      <c r="AS909" s="59" t="str">
        <f>IF($K909="", "", SUMIF('Drinks List'!DX$11:DX$1010, $K909, 'Drinks List'!DW$11:DW$1010))</f>
        <v/>
      </c>
      <c r="AT909" s="21"/>
      <c r="AU909" s="59" t="str">
        <f>IF($K909="", "", SUMIF('Drinks List'!DZ$11:DZ$1010, $K909, 'Drinks List'!DY$11:DY$1010))</f>
        <v/>
      </c>
      <c r="AV909" s="21"/>
      <c r="AW909" s="59" t="str">
        <f>IF($K909="", "", SUMIF('Drinks List'!EB$11:EB$1010, $K909, 'Drinks List'!EA$11:EA$1010))</f>
        <v/>
      </c>
      <c r="AX909" s="21"/>
      <c r="AY909" s="59" t="str">
        <f>IF($K909="", "", SUMIF('Drinks List'!ED$11:ED$1010, $K909, 'Drinks List'!EC$11:EC$1010))</f>
        <v/>
      </c>
      <c r="AZ909" s="21"/>
      <c r="BA909" s="59" t="str">
        <f>IF($K909="", "", SUMIF('Drinks List'!EF$11:EF$1010, $K909, 'Drinks List'!EE$11:EE$1010))</f>
        <v/>
      </c>
      <c r="BB909" s="21"/>
      <c r="BC909" s="59" t="str">
        <f>IF($K909="", "", SUMIF('Drinks List'!EH$11:EH$1010, $K909, 'Drinks List'!EG$11:EG$1010))</f>
        <v/>
      </c>
      <c r="BD909" s="21"/>
      <c r="BE909" s="59" t="str">
        <f>IF($K909="", "", SUMIF('Drinks List'!EJ$11:EJ$1010, $K909, 'Drinks List'!EI$11:EI$1010))</f>
        <v/>
      </c>
      <c r="BF909" s="21"/>
      <c r="BG909" s="59" t="str">
        <f>IF($K909="", "", SUMIF('Drinks List'!EL$11:EL$1010, $K909, 'Drinks List'!EK$11:EK$1010))</f>
        <v/>
      </c>
      <c r="BH909" s="21"/>
      <c r="BI909" s="59" t="str">
        <f>IF($K909="", "", SUMIF('Drinks List'!EN$11:EN$1010, $K909, 'Drinks List'!EM$11:EM$1010))</f>
        <v/>
      </c>
      <c r="BJ909" s="21"/>
      <c r="BK909" s="59" t="str">
        <f>IF($K909="", "", SUMIF('Drinks List'!EP$11:EP$1010, $K909, 'Drinks List'!EO$11:EO$1010))</f>
        <v/>
      </c>
      <c r="BL909" s="21"/>
      <c r="BM909" s="59" t="str">
        <f>IF($K909="", "", SUMIF('Drinks List'!ER$11:ER$1010, $K909, 'Drinks List'!EQ$11:EQ$1010))</f>
        <v/>
      </c>
      <c r="BN909" s="21"/>
      <c r="BO909" s="65" t="str">
        <f>IF($K909="", "", SUMIF('Drinks List'!ET$11:ET$1010, $K909, 'Drinks List'!ES$11:ES$1010))</f>
        <v/>
      </c>
      <c r="BQ909" s="120" t="str">
        <f t="shared" si="293"/>
        <v/>
      </c>
      <c r="BR909" s="62" t="str">
        <f t="shared" si="294"/>
        <v/>
      </c>
      <c r="BS909" s="76" t="str">
        <f>IF(BQ909="", "", COUNTIF(BQ$11:BQ$1010, "&gt;"&amp;BQ909)+1+COUNTIF(BQ$11:BQ909, BQ909)-1)</f>
        <v/>
      </c>
      <c r="BT909" s="76" t="str">
        <f>IF(BR909="", "", COUNTIF(BR$11:BR$1010, "&lt;"&amp;BR909)+1+COUNTIF(BR$11:BR909, BR909)-1)</f>
        <v/>
      </c>
      <c r="BV909" s="76" t="str">
        <f t="shared" si="295"/>
        <v/>
      </c>
      <c r="BW909" s="124" t="str">
        <f t="shared" si="296"/>
        <v/>
      </c>
      <c r="BX909" s="115" t="str">
        <f t="shared" si="297"/>
        <v/>
      </c>
      <c r="BY909" s="125" t="str">
        <f t="shared" si="298"/>
        <v/>
      </c>
      <c r="CA909" s="106" t="str">
        <f t="shared" si="299"/>
        <v/>
      </c>
      <c r="CB909" s="22" t="str">
        <f t="shared" si="300"/>
        <v/>
      </c>
      <c r="CD909" s="76" t="str">
        <f>IF($J909="", "", IF($BV909=0, "", COUNTIF($J$11:$J$1010, "&lt;"&amp;$J909)+1+COUNTIF($J$11:$J909, $J909)-1))</f>
        <v/>
      </c>
    </row>
    <row r="910" spans="1:82" x14ac:dyDescent="0.25">
      <c r="A910" s="31"/>
      <c r="B910" s="19" t="str">
        <f t="shared" si="281"/>
        <v/>
      </c>
      <c r="C910" s="20" t="str">
        <f t="shared" si="282"/>
        <v/>
      </c>
      <c r="D910" s="29" t="str">
        <f t="shared" si="283"/>
        <v/>
      </c>
      <c r="E910" s="22" t="str">
        <f t="shared" si="284"/>
        <v/>
      </c>
      <c r="F910" s="31"/>
      <c r="G910" s="301"/>
      <c r="H910" s="302"/>
      <c r="I910" s="303"/>
      <c r="J910" s="304"/>
      <c r="K910" s="283"/>
      <c r="L910" s="305"/>
      <c r="M910" s="285"/>
      <c r="N910" s="287"/>
      <c r="O910" s="31"/>
      <c r="P910" s="19" t="str">
        <f t="shared" si="285"/>
        <v/>
      </c>
      <c r="Q910" s="20" t="str">
        <f t="shared" si="286"/>
        <v/>
      </c>
      <c r="R910" s="29" t="str">
        <f t="shared" si="287"/>
        <v/>
      </c>
      <c r="S910" s="22" t="str">
        <f t="shared" si="288"/>
        <v/>
      </c>
      <c r="T910" s="31"/>
      <c r="U910" s="69" t="str">
        <f t="shared" si="289"/>
        <v/>
      </c>
      <c r="V910" s="31"/>
      <c r="X910" s="76" t="str">
        <f t="shared" si="290"/>
        <v/>
      </c>
      <c r="Z910" s="76" t="str">
        <f t="shared" si="291"/>
        <v/>
      </c>
      <c r="AA910" s="76" t="str">
        <f t="shared" si="292"/>
        <v/>
      </c>
      <c r="AC910" s="19" t="str">
        <f>IF($K910="", "", SUMIF('Drinks List'!DH$11:DH$1010, $K910, 'Drinks List'!DG$11:DG$1010))</f>
        <v/>
      </c>
      <c r="AD910" s="21"/>
      <c r="AE910" s="59" t="str">
        <f>IF($K910="", "", SUMIF('Drinks List'!DJ$11:DJ$1010, $K910, 'Drinks List'!DI$11:DI$1010))</f>
        <v/>
      </c>
      <c r="AF910" s="21"/>
      <c r="AG910" s="59" t="str">
        <f>IF($K910="", "", SUMIF('Drinks List'!DL$11:DL$1010, $K910, 'Drinks List'!DK$11:DK$1010))</f>
        <v/>
      </c>
      <c r="AH910" s="21"/>
      <c r="AI910" s="59" t="str">
        <f>IF($K910="", "", SUMIF('Drinks List'!DN$11:DN$1010, $K910, 'Drinks List'!DM$11:DM$1010))</f>
        <v/>
      </c>
      <c r="AJ910" s="21"/>
      <c r="AK910" s="59" t="str">
        <f>IF($K910="", "", SUMIF('Drinks List'!DP$11:DP$1010, $K910, 'Drinks List'!DO$11:DO$1010))</f>
        <v/>
      </c>
      <c r="AL910" s="21"/>
      <c r="AM910" s="59" t="str">
        <f>IF($K910="", "", SUMIF('Drinks List'!DR$11:DR$1010, $K910, 'Drinks List'!DQ$11:DQ$1010))</f>
        <v/>
      </c>
      <c r="AN910" s="21"/>
      <c r="AO910" s="59" t="str">
        <f>IF($K910="", "", SUMIF('Drinks List'!DT$11:DT$1010, $K910, 'Drinks List'!DS$11:DS$1010))</f>
        <v/>
      </c>
      <c r="AP910" s="21"/>
      <c r="AQ910" s="59" t="str">
        <f>IF($K910="", "", SUMIF('Drinks List'!DV$11:DV$1010, $K910, 'Drinks List'!DU$11:DU$1010))</f>
        <v/>
      </c>
      <c r="AR910" s="21"/>
      <c r="AS910" s="59" t="str">
        <f>IF($K910="", "", SUMIF('Drinks List'!DX$11:DX$1010, $K910, 'Drinks List'!DW$11:DW$1010))</f>
        <v/>
      </c>
      <c r="AT910" s="21"/>
      <c r="AU910" s="59" t="str">
        <f>IF($K910="", "", SUMIF('Drinks List'!DZ$11:DZ$1010, $K910, 'Drinks List'!DY$11:DY$1010))</f>
        <v/>
      </c>
      <c r="AV910" s="21"/>
      <c r="AW910" s="59" t="str">
        <f>IF($K910="", "", SUMIF('Drinks List'!EB$11:EB$1010, $K910, 'Drinks List'!EA$11:EA$1010))</f>
        <v/>
      </c>
      <c r="AX910" s="21"/>
      <c r="AY910" s="59" t="str">
        <f>IF($K910="", "", SUMIF('Drinks List'!ED$11:ED$1010, $K910, 'Drinks List'!EC$11:EC$1010))</f>
        <v/>
      </c>
      <c r="AZ910" s="21"/>
      <c r="BA910" s="59" t="str">
        <f>IF($K910="", "", SUMIF('Drinks List'!EF$11:EF$1010, $K910, 'Drinks List'!EE$11:EE$1010))</f>
        <v/>
      </c>
      <c r="BB910" s="21"/>
      <c r="BC910" s="59" t="str">
        <f>IF($K910="", "", SUMIF('Drinks List'!EH$11:EH$1010, $K910, 'Drinks List'!EG$11:EG$1010))</f>
        <v/>
      </c>
      <c r="BD910" s="21"/>
      <c r="BE910" s="59" t="str">
        <f>IF($K910="", "", SUMIF('Drinks List'!EJ$11:EJ$1010, $K910, 'Drinks List'!EI$11:EI$1010))</f>
        <v/>
      </c>
      <c r="BF910" s="21"/>
      <c r="BG910" s="59" t="str">
        <f>IF($K910="", "", SUMIF('Drinks List'!EL$11:EL$1010, $K910, 'Drinks List'!EK$11:EK$1010))</f>
        <v/>
      </c>
      <c r="BH910" s="21"/>
      <c r="BI910" s="59" t="str">
        <f>IF($K910="", "", SUMIF('Drinks List'!EN$11:EN$1010, $K910, 'Drinks List'!EM$11:EM$1010))</f>
        <v/>
      </c>
      <c r="BJ910" s="21"/>
      <c r="BK910" s="59" t="str">
        <f>IF($K910="", "", SUMIF('Drinks List'!EP$11:EP$1010, $K910, 'Drinks List'!EO$11:EO$1010))</f>
        <v/>
      </c>
      <c r="BL910" s="21"/>
      <c r="BM910" s="59" t="str">
        <f>IF($K910="", "", SUMIF('Drinks List'!ER$11:ER$1010, $K910, 'Drinks List'!EQ$11:EQ$1010))</f>
        <v/>
      </c>
      <c r="BN910" s="21"/>
      <c r="BO910" s="65" t="str">
        <f>IF($K910="", "", SUMIF('Drinks List'!ET$11:ET$1010, $K910, 'Drinks List'!ES$11:ES$1010))</f>
        <v/>
      </c>
      <c r="BQ910" s="120" t="str">
        <f t="shared" si="293"/>
        <v/>
      </c>
      <c r="BR910" s="62" t="str">
        <f t="shared" si="294"/>
        <v/>
      </c>
      <c r="BS910" s="76" t="str">
        <f>IF(BQ910="", "", COUNTIF(BQ$11:BQ$1010, "&gt;"&amp;BQ910)+1+COUNTIF(BQ$11:BQ910, BQ910)-1)</f>
        <v/>
      </c>
      <c r="BT910" s="76" t="str">
        <f>IF(BR910="", "", COUNTIF(BR$11:BR$1010, "&lt;"&amp;BR910)+1+COUNTIF(BR$11:BR910, BR910)-1)</f>
        <v/>
      </c>
      <c r="BV910" s="76" t="str">
        <f t="shared" si="295"/>
        <v/>
      </c>
      <c r="BW910" s="124" t="str">
        <f t="shared" si="296"/>
        <v/>
      </c>
      <c r="BX910" s="115" t="str">
        <f t="shared" si="297"/>
        <v/>
      </c>
      <c r="BY910" s="125" t="str">
        <f t="shared" si="298"/>
        <v/>
      </c>
      <c r="CA910" s="106" t="str">
        <f t="shared" si="299"/>
        <v/>
      </c>
      <c r="CB910" s="22" t="str">
        <f t="shared" si="300"/>
        <v/>
      </c>
      <c r="CD910" s="76" t="str">
        <f>IF($J910="", "", IF($BV910=0, "", COUNTIF($J$11:$J$1010, "&lt;"&amp;$J910)+1+COUNTIF($J$11:$J910, $J910)-1))</f>
        <v/>
      </c>
    </row>
    <row r="911" spans="1:82" x14ac:dyDescent="0.25">
      <c r="A911" s="31"/>
      <c r="B911" s="19" t="str">
        <f t="shared" si="281"/>
        <v/>
      </c>
      <c r="C911" s="20" t="str">
        <f t="shared" si="282"/>
        <v/>
      </c>
      <c r="D911" s="29" t="str">
        <f t="shared" si="283"/>
        <v/>
      </c>
      <c r="E911" s="22" t="str">
        <f t="shared" si="284"/>
        <v/>
      </c>
      <c r="F911" s="31"/>
      <c r="G911" s="301"/>
      <c r="H911" s="302"/>
      <c r="I911" s="303"/>
      <c r="J911" s="304"/>
      <c r="K911" s="283"/>
      <c r="L911" s="305"/>
      <c r="M911" s="285"/>
      <c r="N911" s="287"/>
      <c r="O911" s="31"/>
      <c r="P911" s="19" t="str">
        <f t="shared" si="285"/>
        <v/>
      </c>
      <c r="Q911" s="20" t="str">
        <f t="shared" si="286"/>
        <v/>
      </c>
      <c r="R911" s="29" t="str">
        <f t="shared" si="287"/>
        <v/>
      </c>
      <c r="S911" s="22" t="str">
        <f t="shared" si="288"/>
        <v/>
      </c>
      <c r="T911" s="31"/>
      <c r="U911" s="69" t="str">
        <f t="shared" si="289"/>
        <v/>
      </c>
      <c r="V911" s="31"/>
      <c r="X911" s="76" t="str">
        <f t="shared" si="290"/>
        <v/>
      </c>
      <c r="Z911" s="76" t="str">
        <f t="shared" si="291"/>
        <v/>
      </c>
      <c r="AA911" s="76" t="str">
        <f t="shared" si="292"/>
        <v/>
      </c>
      <c r="AC911" s="19" t="str">
        <f>IF($K911="", "", SUMIF('Drinks List'!DH$11:DH$1010, $K911, 'Drinks List'!DG$11:DG$1010))</f>
        <v/>
      </c>
      <c r="AD911" s="21"/>
      <c r="AE911" s="59" t="str">
        <f>IF($K911="", "", SUMIF('Drinks List'!DJ$11:DJ$1010, $K911, 'Drinks List'!DI$11:DI$1010))</f>
        <v/>
      </c>
      <c r="AF911" s="21"/>
      <c r="AG911" s="59" t="str">
        <f>IF($K911="", "", SUMIF('Drinks List'!DL$11:DL$1010, $K911, 'Drinks List'!DK$11:DK$1010))</f>
        <v/>
      </c>
      <c r="AH911" s="21"/>
      <c r="AI911" s="59" t="str">
        <f>IF($K911="", "", SUMIF('Drinks List'!DN$11:DN$1010, $K911, 'Drinks List'!DM$11:DM$1010))</f>
        <v/>
      </c>
      <c r="AJ911" s="21"/>
      <c r="AK911" s="59" t="str">
        <f>IF($K911="", "", SUMIF('Drinks List'!DP$11:DP$1010, $K911, 'Drinks List'!DO$11:DO$1010))</f>
        <v/>
      </c>
      <c r="AL911" s="21"/>
      <c r="AM911" s="59" t="str">
        <f>IF($K911="", "", SUMIF('Drinks List'!DR$11:DR$1010, $K911, 'Drinks List'!DQ$11:DQ$1010))</f>
        <v/>
      </c>
      <c r="AN911" s="21"/>
      <c r="AO911" s="59" t="str">
        <f>IF($K911="", "", SUMIF('Drinks List'!DT$11:DT$1010, $K911, 'Drinks List'!DS$11:DS$1010))</f>
        <v/>
      </c>
      <c r="AP911" s="21"/>
      <c r="AQ911" s="59" t="str">
        <f>IF($K911="", "", SUMIF('Drinks List'!DV$11:DV$1010, $K911, 'Drinks List'!DU$11:DU$1010))</f>
        <v/>
      </c>
      <c r="AR911" s="21"/>
      <c r="AS911" s="59" t="str">
        <f>IF($K911="", "", SUMIF('Drinks List'!DX$11:DX$1010, $K911, 'Drinks List'!DW$11:DW$1010))</f>
        <v/>
      </c>
      <c r="AT911" s="21"/>
      <c r="AU911" s="59" t="str">
        <f>IF($K911="", "", SUMIF('Drinks List'!DZ$11:DZ$1010, $K911, 'Drinks List'!DY$11:DY$1010))</f>
        <v/>
      </c>
      <c r="AV911" s="21"/>
      <c r="AW911" s="59" t="str">
        <f>IF($K911="", "", SUMIF('Drinks List'!EB$11:EB$1010, $K911, 'Drinks List'!EA$11:EA$1010))</f>
        <v/>
      </c>
      <c r="AX911" s="21"/>
      <c r="AY911" s="59" t="str">
        <f>IF($K911="", "", SUMIF('Drinks List'!ED$11:ED$1010, $K911, 'Drinks List'!EC$11:EC$1010))</f>
        <v/>
      </c>
      <c r="AZ911" s="21"/>
      <c r="BA911" s="59" t="str">
        <f>IF($K911="", "", SUMIF('Drinks List'!EF$11:EF$1010, $K911, 'Drinks List'!EE$11:EE$1010))</f>
        <v/>
      </c>
      <c r="BB911" s="21"/>
      <c r="BC911" s="59" t="str">
        <f>IF($K911="", "", SUMIF('Drinks List'!EH$11:EH$1010, $K911, 'Drinks List'!EG$11:EG$1010))</f>
        <v/>
      </c>
      <c r="BD911" s="21"/>
      <c r="BE911" s="59" t="str">
        <f>IF($K911="", "", SUMIF('Drinks List'!EJ$11:EJ$1010, $K911, 'Drinks List'!EI$11:EI$1010))</f>
        <v/>
      </c>
      <c r="BF911" s="21"/>
      <c r="BG911" s="59" t="str">
        <f>IF($K911="", "", SUMIF('Drinks List'!EL$11:EL$1010, $K911, 'Drinks List'!EK$11:EK$1010))</f>
        <v/>
      </c>
      <c r="BH911" s="21"/>
      <c r="BI911" s="59" t="str">
        <f>IF($K911="", "", SUMIF('Drinks List'!EN$11:EN$1010, $K911, 'Drinks List'!EM$11:EM$1010))</f>
        <v/>
      </c>
      <c r="BJ911" s="21"/>
      <c r="BK911" s="59" t="str">
        <f>IF($K911="", "", SUMIF('Drinks List'!EP$11:EP$1010, $K911, 'Drinks List'!EO$11:EO$1010))</f>
        <v/>
      </c>
      <c r="BL911" s="21"/>
      <c r="BM911" s="59" t="str">
        <f>IF($K911="", "", SUMIF('Drinks List'!ER$11:ER$1010, $K911, 'Drinks List'!EQ$11:EQ$1010))</f>
        <v/>
      </c>
      <c r="BN911" s="21"/>
      <c r="BO911" s="65" t="str">
        <f>IF($K911="", "", SUMIF('Drinks List'!ET$11:ET$1010, $K911, 'Drinks List'!ES$11:ES$1010))</f>
        <v/>
      </c>
      <c r="BQ911" s="120" t="str">
        <f t="shared" si="293"/>
        <v/>
      </c>
      <c r="BR911" s="62" t="str">
        <f t="shared" si="294"/>
        <v/>
      </c>
      <c r="BS911" s="76" t="str">
        <f>IF(BQ911="", "", COUNTIF(BQ$11:BQ$1010, "&gt;"&amp;BQ911)+1+COUNTIF(BQ$11:BQ911, BQ911)-1)</f>
        <v/>
      </c>
      <c r="BT911" s="76" t="str">
        <f>IF(BR911="", "", COUNTIF(BR$11:BR$1010, "&lt;"&amp;BR911)+1+COUNTIF(BR$11:BR911, BR911)-1)</f>
        <v/>
      </c>
      <c r="BV911" s="76" t="str">
        <f t="shared" si="295"/>
        <v/>
      </c>
      <c r="BW911" s="124" t="str">
        <f t="shared" si="296"/>
        <v/>
      </c>
      <c r="BX911" s="115" t="str">
        <f t="shared" si="297"/>
        <v/>
      </c>
      <c r="BY911" s="125" t="str">
        <f t="shared" si="298"/>
        <v/>
      </c>
      <c r="CA911" s="106" t="str">
        <f t="shared" si="299"/>
        <v/>
      </c>
      <c r="CB911" s="22" t="str">
        <f t="shared" si="300"/>
        <v/>
      </c>
      <c r="CD911" s="76" t="str">
        <f>IF($J911="", "", IF($BV911=0, "", COUNTIF($J$11:$J$1010, "&lt;"&amp;$J911)+1+COUNTIF($J$11:$J911, $J911)-1))</f>
        <v/>
      </c>
    </row>
    <row r="912" spans="1:82" x14ac:dyDescent="0.25">
      <c r="A912" s="31"/>
      <c r="B912" s="19" t="str">
        <f t="shared" si="281"/>
        <v/>
      </c>
      <c r="C912" s="20" t="str">
        <f t="shared" si="282"/>
        <v/>
      </c>
      <c r="D912" s="29" t="str">
        <f t="shared" si="283"/>
        <v/>
      </c>
      <c r="E912" s="22" t="str">
        <f t="shared" si="284"/>
        <v/>
      </c>
      <c r="F912" s="31"/>
      <c r="G912" s="301"/>
      <c r="H912" s="302"/>
      <c r="I912" s="303"/>
      <c r="J912" s="304"/>
      <c r="K912" s="283"/>
      <c r="L912" s="305"/>
      <c r="M912" s="285"/>
      <c r="N912" s="287"/>
      <c r="O912" s="31"/>
      <c r="P912" s="19" t="str">
        <f t="shared" si="285"/>
        <v/>
      </c>
      <c r="Q912" s="20" t="str">
        <f t="shared" si="286"/>
        <v/>
      </c>
      <c r="R912" s="29" t="str">
        <f t="shared" si="287"/>
        <v/>
      </c>
      <c r="S912" s="22" t="str">
        <f t="shared" si="288"/>
        <v/>
      </c>
      <c r="T912" s="31"/>
      <c r="U912" s="69" t="str">
        <f t="shared" si="289"/>
        <v/>
      </c>
      <c r="V912" s="31"/>
      <c r="X912" s="76" t="str">
        <f t="shared" si="290"/>
        <v/>
      </c>
      <c r="Z912" s="76" t="str">
        <f t="shared" si="291"/>
        <v/>
      </c>
      <c r="AA912" s="76" t="str">
        <f t="shared" si="292"/>
        <v/>
      </c>
      <c r="AC912" s="19" t="str">
        <f>IF($K912="", "", SUMIF('Drinks List'!DH$11:DH$1010, $K912, 'Drinks List'!DG$11:DG$1010))</f>
        <v/>
      </c>
      <c r="AD912" s="21"/>
      <c r="AE912" s="59" t="str">
        <f>IF($K912="", "", SUMIF('Drinks List'!DJ$11:DJ$1010, $K912, 'Drinks List'!DI$11:DI$1010))</f>
        <v/>
      </c>
      <c r="AF912" s="21"/>
      <c r="AG912" s="59" t="str">
        <f>IF($K912="", "", SUMIF('Drinks List'!DL$11:DL$1010, $K912, 'Drinks List'!DK$11:DK$1010))</f>
        <v/>
      </c>
      <c r="AH912" s="21"/>
      <c r="AI912" s="59" t="str">
        <f>IF($K912="", "", SUMIF('Drinks List'!DN$11:DN$1010, $K912, 'Drinks List'!DM$11:DM$1010))</f>
        <v/>
      </c>
      <c r="AJ912" s="21"/>
      <c r="AK912" s="59" t="str">
        <f>IF($K912="", "", SUMIF('Drinks List'!DP$11:DP$1010, $K912, 'Drinks List'!DO$11:DO$1010))</f>
        <v/>
      </c>
      <c r="AL912" s="21"/>
      <c r="AM912" s="59" t="str">
        <f>IF($K912="", "", SUMIF('Drinks List'!DR$11:DR$1010, $K912, 'Drinks List'!DQ$11:DQ$1010))</f>
        <v/>
      </c>
      <c r="AN912" s="21"/>
      <c r="AO912" s="59" t="str">
        <f>IF($K912="", "", SUMIF('Drinks List'!DT$11:DT$1010, $K912, 'Drinks List'!DS$11:DS$1010))</f>
        <v/>
      </c>
      <c r="AP912" s="21"/>
      <c r="AQ912" s="59" t="str">
        <f>IF($K912="", "", SUMIF('Drinks List'!DV$11:DV$1010, $K912, 'Drinks List'!DU$11:DU$1010))</f>
        <v/>
      </c>
      <c r="AR912" s="21"/>
      <c r="AS912" s="59" t="str">
        <f>IF($K912="", "", SUMIF('Drinks List'!DX$11:DX$1010, $K912, 'Drinks List'!DW$11:DW$1010))</f>
        <v/>
      </c>
      <c r="AT912" s="21"/>
      <c r="AU912" s="59" t="str">
        <f>IF($K912="", "", SUMIF('Drinks List'!DZ$11:DZ$1010, $K912, 'Drinks List'!DY$11:DY$1010))</f>
        <v/>
      </c>
      <c r="AV912" s="21"/>
      <c r="AW912" s="59" t="str">
        <f>IF($K912="", "", SUMIF('Drinks List'!EB$11:EB$1010, $K912, 'Drinks List'!EA$11:EA$1010))</f>
        <v/>
      </c>
      <c r="AX912" s="21"/>
      <c r="AY912" s="59" t="str">
        <f>IF($K912="", "", SUMIF('Drinks List'!ED$11:ED$1010, $K912, 'Drinks List'!EC$11:EC$1010))</f>
        <v/>
      </c>
      <c r="AZ912" s="21"/>
      <c r="BA912" s="59" t="str">
        <f>IF($K912="", "", SUMIF('Drinks List'!EF$11:EF$1010, $K912, 'Drinks List'!EE$11:EE$1010))</f>
        <v/>
      </c>
      <c r="BB912" s="21"/>
      <c r="BC912" s="59" t="str">
        <f>IF($K912="", "", SUMIF('Drinks List'!EH$11:EH$1010, $K912, 'Drinks List'!EG$11:EG$1010))</f>
        <v/>
      </c>
      <c r="BD912" s="21"/>
      <c r="BE912" s="59" t="str">
        <f>IF($K912="", "", SUMIF('Drinks List'!EJ$11:EJ$1010, $K912, 'Drinks List'!EI$11:EI$1010))</f>
        <v/>
      </c>
      <c r="BF912" s="21"/>
      <c r="BG912" s="59" t="str">
        <f>IF($K912="", "", SUMIF('Drinks List'!EL$11:EL$1010, $K912, 'Drinks List'!EK$11:EK$1010))</f>
        <v/>
      </c>
      <c r="BH912" s="21"/>
      <c r="BI912" s="59" t="str">
        <f>IF($K912="", "", SUMIF('Drinks List'!EN$11:EN$1010, $K912, 'Drinks List'!EM$11:EM$1010))</f>
        <v/>
      </c>
      <c r="BJ912" s="21"/>
      <c r="BK912" s="59" t="str">
        <f>IF($K912="", "", SUMIF('Drinks List'!EP$11:EP$1010, $K912, 'Drinks List'!EO$11:EO$1010))</f>
        <v/>
      </c>
      <c r="BL912" s="21"/>
      <c r="BM912" s="59" t="str">
        <f>IF($K912="", "", SUMIF('Drinks List'!ER$11:ER$1010, $K912, 'Drinks List'!EQ$11:EQ$1010))</f>
        <v/>
      </c>
      <c r="BN912" s="21"/>
      <c r="BO912" s="65" t="str">
        <f>IF($K912="", "", SUMIF('Drinks List'!ET$11:ET$1010, $K912, 'Drinks List'!ES$11:ES$1010))</f>
        <v/>
      </c>
      <c r="BQ912" s="120" t="str">
        <f t="shared" si="293"/>
        <v/>
      </c>
      <c r="BR912" s="62" t="str">
        <f t="shared" si="294"/>
        <v/>
      </c>
      <c r="BS912" s="76" t="str">
        <f>IF(BQ912="", "", COUNTIF(BQ$11:BQ$1010, "&gt;"&amp;BQ912)+1+COUNTIF(BQ$11:BQ912, BQ912)-1)</f>
        <v/>
      </c>
      <c r="BT912" s="76" t="str">
        <f>IF(BR912="", "", COUNTIF(BR$11:BR$1010, "&lt;"&amp;BR912)+1+COUNTIF(BR$11:BR912, BR912)-1)</f>
        <v/>
      </c>
      <c r="BV912" s="76" t="str">
        <f t="shared" si="295"/>
        <v/>
      </c>
      <c r="BW912" s="124" t="str">
        <f t="shared" si="296"/>
        <v/>
      </c>
      <c r="BX912" s="115" t="str">
        <f t="shared" si="297"/>
        <v/>
      </c>
      <c r="BY912" s="125" t="str">
        <f t="shared" si="298"/>
        <v/>
      </c>
      <c r="CA912" s="106" t="str">
        <f t="shared" si="299"/>
        <v/>
      </c>
      <c r="CB912" s="22" t="str">
        <f t="shared" si="300"/>
        <v/>
      </c>
      <c r="CD912" s="76" t="str">
        <f>IF($J912="", "", IF($BV912=0, "", COUNTIF($J$11:$J$1010, "&lt;"&amp;$J912)+1+COUNTIF($J$11:$J912, $J912)-1))</f>
        <v/>
      </c>
    </row>
    <row r="913" spans="1:82" x14ac:dyDescent="0.25">
      <c r="A913" s="31"/>
      <c r="B913" s="19" t="str">
        <f t="shared" si="281"/>
        <v/>
      </c>
      <c r="C913" s="20" t="str">
        <f t="shared" si="282"/>
        <v/>
      </c>
      <c r="D913" s="29" t="str">
        <f t="shared" si="283"/>
        <v/>
      </c>
      <c r="E913" s="22" t="str">
        <f t="shared" si="284"/>
        <v/>
      </c>
      <c r="F913" s="31"/>
      <c r="G913" s="301"/>
      <c r="H913" s="302"/>
      <c r="I913" s="303"/>
      <c r="J913" s="304"/>
      <c r="K913" s="283"/>
      <c r="L913" s="305"/>
      <c r="M913" s="285"/>
      <c r="N913" s="287"/>
      <c r="O913" s="31"/>
      <c r="P913" s="19" t="str">
        <f t="shared" si="285"/>
        <v/>
      </c>
      <c r="Q913" s="20" t="str">
        <f t="shared" si="286"/>
        <v/>
      </c>
      <c r="R913" s="29" t="str">
        <f t="shared" si="287"/>
        <v/>
      </c>
      <c r="S913" s="22" t="str">
        <f t="shared" si="288"/>
        <v/>
      </c>
      <c r="T913" s="31"/>
      <c r="U913" s="69" t="str">
        <f t="shared" si="289"/>
        <v/>
      </c>
      <c r="V913" s="31"/>
      <c r="X913" s="76" t="str">
        <f t="shared" si="290"/>
        <v/>
      </c>
      <c r="Z913" s="76" t="str">
        <f t="shared" si="291"/>
        <v/>
      </c>
      <c r="AA913" s="76" t="str">
        <f t="shared" si="292"/>
        <v/>
      </c>
      <c r="AC913" s="19" t="str">
        <f>IF($K913="", "", SUMIF('Drinks List'!DH$11:DH$1010, $K913, 'Drinks List'!DG$11:DG$1010))</f>
        <v/>
      </c>
      <c r="AD913" s="21"/>
      <c r="AE913" s="59" t="str">
        <f>IF($K913="", "", SUMIF('Drinks List'!DJ$11:DJ$1010, $K913, 'Drinks List'!DI$11:DI$1010))</f>
        <v/>
      </c>
      <c r="AF913" s="21"/>
      <c r="AG913" s="59" t="str">
        <f>IF($K913="", "", SUMIF('Drinks List'!DL$11:DL$1010, $K913, 'Drinks List'!DK$11:DK$1010))</f>
        <v/>
      </c>
      <c r="AH913" s="21"/>
      <c r="AI913" s="59" t="str">
        <f>IF($K913="", "", SUMIF('Drinks List'!DN$11:DN$1010, $K913, 'Drinks List'!DM$11:DM$1010))</f>
        <v/>
      </c>
      <c r="AJ913" s="21"/>
      <c r="AK913" s="59" t="str">
        <f>IF($K913="", "", SUMIF('Drinks List'!DP$11:DP$1010, $K913, 'Drinks List'!DO$11:DO$1010))</f>
        <v/>
      </c>
      <c r="AL913" s="21"/>
      <c r="AM913" s="59" t="str">
        <f>IF($K913="", "", SUMIF('Drinks List'!DR$11:DR$1010, $K913, 'Drinks List'!DQ$11:DQ$1010))</f>
        <v/>
      </c>
      <c r="AN913" s="21"/>
      <c r="AO913" s="59" t="str">
        <f>IF($K913="", "", SUMIF('Drinks List'!DT$11:DT$1010, $K913, 'Drinks List'!DS$11:DS$1010))</f>
        <v/>
      </c>
      <c r="AP913" s="21"/>
      <c r="AQ913" s="59" t="str">
        <f>IF($K913="", "", SUMIF('Drinks List'!DV$11:DV$1010, $K913, 'Drinks List'!DU$11:DU$1010))</f>
        <v/>
      </c>
      <c r="AR913" s="21"/>
      <c r="AS913" s="59" t="str">
        <f>IF($K913="", "", SUMIF('Drinks List'!DX$11:DX$1010, $K913, 'Drinks List'!DW$11:DW$1010))</f>
        <v/>
      </c>
      <c r="AT913" s="21"/>
      <c r="AU913" s="59" t="str">
        <f>IF($K913="", "", SUMIF('Drinks List'!DZ$11:DZ$1010, $K913, 'Drinks List'!DY$11:DY$1010))</f>
        <v/>
      </c>
      <c r="AV913" s="21"/>
      <c r="AW913" s="59" t="str">
        <f>IF($K913="", "", SUMIF('Drinks List'!EB$11:EB$1010, $K913, 'Drinks List'!EA$11:EA$1010))</f>
        <v/>
      </c>
      <c r="AX913" s="21"/>
      <c r="AY913" s="59" t="str">
        <f>IF($K913="", "", SUMIF('Drinks List'!ED$11:ED$1010, $K913, 'Drinks List'!EC$11:EC$1010))</f>
        <v/>
      </c>
      <c r="AZ913" s="21"/>
      <c r="BA913" s="59" t="str">
        <f>IF($K913="", "", SUMIF('Drinks List'!EF$11:EF$1010, $K913, 'Drinks List'!EE$11:EE$1010))</f>
        <v/>
      </c>
      <c r="BB913" s="21"/>
      <c r="BC913" s="59" t="str">
        <f>IF($K913="", "", SUMIF('Drinks List'!EH$11:EH$1010, $K913, 'Drinks List'!EG$11:EG$1010))</f>
        <v/>
      </c>
      <c r="BD913" s="21"/>
      <c r="BE913" s="59" t="str">
        <f>IF($K913="", "", SUMIF('Drinks List'!EJ$11:EJ$1010, $K913, 'Drinks List'!EI$11:EI$1010))</f>
        <v/>
      </c>
      <c r="BF913" s="21"/>
      <c r="BG913" s="59" t="str">
        <f>IF($K913="", "", SUMIF('Drinks List'!EL$11:EL$1010, $K913, 'Drinks List'!EK$11:EK$1010))</f>
        <v/>
      </c>
      <c r="BH913" s="21"/>
      <c r="BI913" s="59" t="str">
        <f>IF($K913="", "", SUMIF('Drinks List'!EN$11:EN$1010, $K913, 'Drinks List'!EM$11:EM$1010))</f>
        <v/>
      </c>
      <c r="BJ913" s="21"/>
      <c r="BK913" s="59" t="str">
        <f>IF($K913="", "", SUMIF('Drinks List'!EP$11:EP$1010, $K913, 'Drinks List'!EO$11:EO$1010))</f>
        <v/>
      </c>
      <c r="BL913" s="21"/>
      <c r="BM913" s="59" t="str">
        <f>IF($K913="", "", SUMIF('Drinks List'!ER$11:ER$1010, $K913, 'Drinks List'!EQ$11:EQ$1010))</f>
        <v/>
      </c>
      <c r="BN913" s="21"/>
      <c r="BO913" s="65" t="str">
        <f>IF($K913="", "", SUMIF('Drinks List'!ET$11:ET$1010, $K913, 'Drinks List'!ES$11:ES$1010))</f>
        <v/>
      </c>
      <c r="BQ913" s="120" t="str">
        <f t="shared" si="293"/>
        <v/>
      </c>
      <c r="BR913" s="62" t="str">
        <f t="shared" si="294"/>
        <v/>
      </c>
      <c r="BS913" s="76" t="str">
        <f>IF(BQ913="", "", COUNTIF(BQ$11:BQ$1010, "&gt;"&amp;BQ913)+1+COUNTIF(BQ$11:BQ913, BQ913)-1)</f>
        <v/>
      </c>
      <c r="BT913" s="76" t="str">
        <f>IF(BR913="", "", COUNTIF(BR$11:BR$1010, "&lt;"&amp;BR913)+1+COUNTIF(BR$11:BR913, BR913)-1)</f>
        <v/>
      </c>
      <c r="BV913" s="76" t="str">
        <f t="shared" si="295"/>
        <v/>
      </c>
      <c r="BW913" s="124" t="str">
        <f t="shared" si="296"/>
        <v/>
      </c>
      <c r="BX913" s="115" t="str">
        <f t="shared" si="297"/>
        <v/>
      </c>
      <c r="BY913" s="125" t="str">
        <f t="shared" si="298"/>
        <v/>
      </c>
      <c r="CA913" s="106" t="str">
        <f t="shared" si="299"/>
        <v/>
      </c>
      <c r="CB913" s="22" t="str">
        <f t="shared" si="300"/>
        <v/>
      </c>
      <c r="CD913" s="76" t="str">
        <f>IF($J913="", "", IF($BV913=0, "", COUNTIF($J$11:$J$1010, "&lt;"&amp;$J913)+1+COUNTIF($J$11:$J913, $J913)-1))</f>
        <v/>
      </c>
    </row>
    <row r="914" spans="1:82" x14ac:dyDescent="0.25">
      <c r="A914" s="31"/>
      <c r="B914" s="19" t="str">
        <f t="shared" si="281"/>
        <v/>
      </c>
      <c r="C914" s="20" t="str">
        <f t="shared" si="282"/>
        <v/>
      </c>
      <c r="D914" s="29" t="str">
        <f t="shared" si="283"/>
        <v/>
      </c>
      <c r="E914" s="22" t="str">
        <f t="shared" si="284"/>
        <v/>
      </c>
      <c r="F914" s="31"/>
      <c r="G914" s="301"/>
      <c r="H914" s="302"/>
      <c r="I914" s="303"/>
      <c r="J914" s="304"/>
      <c r="K914" s="283"/>
      <c r="L914" s="305"/>
      <c r="M914" s="285"/>
      <c r="N914" s="287"/>
      <c r="O914" s="31"/>
      <c r="P914" s="19" t="str">
        <f t="shared" si="285"/>
        <v/>
      </c>
      <c r="Q914" s="20" t="str">
        <f t="shared" si="286"/>
        <v/>
      </c>
      <c r="R914" s="29" t="str">
        <f t="shared" si="287"/>
        <v/>
      </c>
      <c r="S914" s="22" t="str">
        <f t="shared" si="288"/>
        <v/>
      </c>
      <c r="T914" s="31"/>
      <c r="U914" s="69" t="str">
        <f t="shared" si="289"/>
        <v/>
      </c>
      <c r="V914" s="31"/>
      <c r="X914" s="76" t="str">
        <f t="shared" si="290"/>
        <v/>
      </c>
      <c r="Z914" s="76" t="str">
        <f t="shared" si="291"/>
        <v/>
      </c>
      <c r="AA914" s="76" t="str">
        <f t="shared" si="292"/>
        <v/>
      </c>
      <c r="AC914" s="19" t="str">
        <f>IF($K914="", "", SUMIF('Drinks List'!DH$11:DH$1010, $K914, 'Drinks List'!DG$11:DG$1010))</f>
        <v/>
      </c>
      <c r="AD914" s="21"/>
      <c r="AE914" s="59" t="str">
        <f>IF($K914="", "", SUMIF('Drinks List'!DJ$11:DJ$1010, $K914, 'Drinks List'!DI$11:DI$1010))</f>
        <v/>
      </c>
      <c r="AF914" s="21"/>
      <c r="AG914" s="59" t="str">
        <f>IF($K914="", "", SUMIF('Drinks List'!DL$11:DL$1010, $K914, 'Drinks List'!DK$11:DK$1010))</f>
        <v/>
      </c>
      <c r="AH914" s="21"/>
      <c r="AI914" s="59" t="str">
        <f>IF($K914="", "", SUMIF('Drinks List'!DN$11:DN$1010, $K914, 'Drinks List'!DM$11:DM$1010))</f>
        <v/>
      </c>
      <c r="AJ914" s="21"/>
      <c r="AK914" s="59" t="str">
        <f>IF($K914="", "", SUMIF('Drinks List'!DP$11:DP$1010, $K914, 'Drinks List'!DO$11:DO$1010))</f>
        <v/>
      </c>
      <c r="AL914" s="21"/>
      <c r="AM914" s="59" t="str">
        <f>IF($K914="", "", SUMIF('Drinks List'!DR$11:DR$1010, $K914, 'Drinks List'!DQ$11:DQ$1010))</f>
        <v/>
      </c>
      <c r="AN914" s="21"/>
      <c r="AO914" s="59" t="str">
        <f>IF($K914="", "", SUMIF('Drinks List'!DT$11:DT$1010, $K914, 'Drinks List'!DS$11:DS$1010))</f>
        <v/>
      </c>
      <c r="AP914" s="21"/>
      <c r="AQ914" s="59" t="str">
        <f>IF($K914="", "", SUMIF('Drinks List'!DV$11:DV$1010, $K914, 'Drinks List'!DU$11:DU$1010))</f>
        <v/>
      </c>
      <c r="AR914" s="21"/>
      <c r="AS914" s="59" t="str">
        <f>IF($K914="", "", SUMIF('Drinks List'!DX$11:DX$1010, $K914, 'Drinks List'!DW$11:DW$1010))</f>
        <v/>
      </c>
      <c r="AT914" s="21"/>
      <c r="AU914" s="59" t="str">
        <f>IF($K914="", "", SUMIF('Drinks List'!DZ$11:DZ$1010, $K914, 'Drinks List'!DY$11:DY$1010))</f>
        <v/>
      </c>
      <c r="AV914" s="21"/>
      <c r="AW914" s="59" t="str">
        <f>IF($K914="", "", SUMIF('Drinks List'!EB$11:EB$1010, $K914, 'Drinks List'!EA$11:EA$1010))</f>
        <v/>
      </c>
      <c r="AX914" s="21"/>
      <c r="AY914" s="59" t="str">
        <f>IF($K914="", "", SUMIF('Drinks List'!ED$11:ED$1010, $K914, 'Drinks List'!EC$11:EC$1010))</f>
        <v/>
      </c>
      <c r="AZ914" s="21"/>
      <c r="BA914" s="59" t="str">
        <f>IF($K914="", "", SUMIF('Drinks List'!EF$11:EF$1010, $K914, 'Drinks List'!EE$11:EE$1010))</f>
        <v/>
      </c>
      <c r="BB914" s="21"/>
      <c r="BC914" s="59" t="str">
        <f>IF($K914="", "", SUMIF('Drinks List'!EH$11:EH$1010, $K914, 'Drinks List'!EG$11:EG$1010))</f>
        <v/>
      </c>
      <c r="BD914" s="21"/>
      <c r="BE914" s="59" t="str">
        <f>IF($K914="", "", SUMIF('Drinks List'!EJ$11:EJ$1010, $K914, 'Drinks List'!EI$11:EI$1010))</f>
        <v/>
      </c>
      <c r="BF914" s="21"/>
      <c r="BG914" s="59" t="str">
        <f>IF($K914="", "", SUMIF('Drinks List'!EL$11:EL$1010, $K914, 'Drinks List'!EK$11:EK$1010))</f>
        <v/>
      </c>
      <c r="BH914" s="21"/>
      <c r="BI914" s="59" t="str">
        <f>IF($K914="", "", SUMIF('Drinks List'!EN$11:EN$1010, $K914, 'Drinks List'!EM$11:EM$1010))</f>
        <v/>
      </c>
      <c r="BJ914" s="21"/>
      <c r="BK914" s="59" t="str">
        <f>IF($K914="", "", SUMIF('Drinks List'!EP$11:EP$1010, $K914, 'Drinks List'!EO$11:EO$1010))</f>
        <v/>
      </c>
      <c r="BL914" s="21"/>
      <c r="BM914" s="59" t="str">
        <f>IF($K914="", "", SUMIF('Drinks List'!ER$11:ER$1010, $K914, 'Drinks List'!EQ$11:EQ$1010))</f>
        <v/>
      </c>
      <c r="BN914" s="21"/>
      <c r="BO914" s="65" t="str">
        <f>IF($K914="", "", SUMIF('Drinks List'!ET$11:ET$1010, $K914, 'Drinks List'!ES$11:ES$1010))</f>
        <v/>
      </c>
      <c r="BQ914" s="120" t="str">
        <f t="shared" si="293"/>
        <v/>
      </c>
      <c r="BR914" s="62" t="str">
        <f t="shared" si="294"/>
        <v/>
      </c>
      <c r="BS914" s="76" t="str">
        <f>IF(BQ914="", "", COUNTIF(BQ$11:BQ$1010, "&gt;"&amp;BQ914)+1+COUNTIF(BQ$11:BQ914, BQ914)-1)</f>
        <v/>
      </c>
      <c r="BT914" s="76" t="str">
        <f>IF(BR914="", "", COUNTIF(BR$11:BR$1010, "&lt;"&amp;BR914)+1+COUNTIF(BR$11:BR914, BR914)-1)</f>
        <v/>
      </c>
      <c r="BV914" s="76" t="str">
        <f t="shared" si="295"/>
        <v/>
      </c>
      <c r="BW914" s="124" t="str">
        <f t="shared" si="296"/>
        <v/>
      </c>
      <c r="BX914" s="115" t="str">
        <f t="shared" si="297"/>
        <v/>
      </c>
      <c r="BY914" s="125" t="str">
        <f t="shared" si="298"/>
        <v/>
      </c>
      <c r="CA914" s="106" t="str">
        <f t="shared" si="299"/>
        <v/>
      </c>
      <c r="CB914" s="22" t="str">
        <f t="shared" si="300"/>
        <v/>
      </c>
      <c r="CD914" s="76" t="str">
        <f>IF($J914="", "", IF($BV914=0, "", COUNTIF($J$11:$J$1010, "&lt;"&amp;$J914)+1+COUNTIF($J$11:$J914, $J914)-1))</f>
        <v/>
      </c>
    </row>
    <row r="915" spans="1:82" x14ac:dyDescent="0.25">
      <c r="A915" s="31"/>
      <c r="B915" s="19" t="str">
        <f t="shared" si="281"/>
        <v/>
      </c>
      <c r="C915" s="20" t="str">
        <f t="shared" si="282"/>
        <v/>
      </c>
      <c r="D915" s="29" t="str">
        <f t="shared" si="283"/>
        <v/>
      </c>
      <c r="E915" s="22" t="str">
        <f t="shared" si="284"/>
        <v/>
      </c>
      <c r="F915" s="31"/>
      <c r="G915" s="301"/>
      <c r="H915" s="302"/>
      <c r="I915" s="303"/>
      <c r="J915" s="304"/>
      <c r="K915" s="283"/>
      <c r="L915" s="305"/>
      <c r="M915" s="285"/>
      <c r="N915" s="287"/>
      <c r="O915" s="31"/>
      <c r="P915" s="19" t="str">
        <f t="shared" si="285"/>
        <v/>
      </c>
      <c r="Q915" s="20" t="str">
        <f t="shared" si="286"/>
        <v/>
      </c>
      <c r="R915" s="29" t="str">
        <f t="shared" si="287"/>
        <v/>
      </c>
      <c r="S915" s="22" t="str">
        <f t="shared" si="288"/>
        <v/>
      </c>
      <c r="T915" s="31"/>
      <c r="U915" s="69" t="str">
        <f t="shared" si="289"/>
        <v/>
      </c>
      <c r="V915" s="31"/>
      <c r="X915" s="76" t="str">
        <f t="shared" si="290"/>
        <v/>
      </c>
      <c r="Z915" s="76" t="str">
        <f t="shared" si="291"/>
        <v/>
      </c>
      <c r="AA915" s="76" t="str">
        <f t="shared" si="292"/>
        <v/>
      </c>
      <c r="AC915" s="19" t="str">
        <f>IF($K915="", "", SUMIF('Drinks List'!DH$11:DH$1010, $K915, 'Drinks List'!DG$11:DG$1010))</f>
        <v/>
      </c>
      <c r="AD915" s="21"/>
      <c r="AE915" s="59" t="str">
        <f>IF($K915="", "", SUMIF('Drinks List'!DJ$11:DJ$1010, $K915, 'Drinks List'!DI$11:DI$1010))</f>
        <v/>
      </c>
      <c r="AF915" s="21"/>
      <c r="AG915" s="59" t="str">
        <f>IF($K915="", "", SUMIF('Drinks List'!DL$11:DL$1010, $K915, 'Drinks List'!DK$11:DK$1010))</f>
        <v/>
      </c>
      <c r="AH915" s="21"/>
      <c r="AI915" s="59" t="str">
        <f>IF($K915="", "", SUMIF('Drinks List'!DN$11:DN$1010, $K915, 'Drinks List'!DM$11:DM$1010))</f>
        <v/>
      </c>
      <c r="AJ915" s="21"/>
      <c r="AK915" s="59" t="str">
        <f>IF($K915="", "", SUMIF('Drinks List'!DP$11:DP$1010, $K915, 'Drinks List'!DO$11:DO$1010))</f>
        <v/>
      </c>
      <c r="AL915" s="21"/>
      <c r="AM915" s="59" t="str">
        <f>IF($K915="", "", SUMIF('Drinks List'!DR$11:DR$1010, $K915, 'Drinks List'!DQ$11:DQ$1010))</f>
        <v/>
      </c>
      <c r="AN915" s="21"/>
      <c r="AO915" s="59" t="str">
        <f>IF($K915="", "", SUMIF('Drinks List'!DT$11:DT$1010, $K915, 'Drinks List'!DS$11:DS$1010))</f>
        <v/>
      </c>
      <c r="AP915" s="21"/>
      <c r="AQ915" s="59" t="str">
        <f>IF($K915="", "", SUMIF('Drinks List'!DV$11:DV$1010, $K915, 'Drinks List'!DU$11:DU$1010))</f>
        <v/>
      </c>
      <c r="AR915" s="21"/>
      <c r="AS915" s="59" t="str">
        <f>IF($K915="", "", SUMIF('Drinks List'!DX$11:DX$1010, $K915, 'Drinks List'!DW$11:DW$1010))</f>
        <v/>
      </c>
      <c r="AT915" s="21"/>
      <c r="AU915" s="59" t="str">
        <f>IF($K915="", "", SUMIF('Drinks List'!DZ$11:DZ$1010, $K915, 'Drinks List'!DY$11:DY$1010))</f>
        <v/>
      </c>
      <c r="AV915" s="21"/>
      <c r="AW915" s="59" t="str">
        <f>IF($K915="", "", SUMIF('Drinks List'!EB$11:EB$1010, $K915, 'Drinks List'!EA$11:EA$1010))</f>
        <v/>
      </c>
      <c r="AX915" s="21"/>
      <c r="AY915" s="59" t="str">
        <f>IF($K915="", "", SUMIF('Drinks List'!ED$11:ED$1010, $K915, 'Drinks List'!EC$11:EC$1010))</f>
        <v/>
      </c>
      <c r="AZ915" s="21"/>
      <c r="BA915" s="59" t="str">
        <f>IF($K915="", "", SUMIF('Drinks List'!EF$11:EF$1010, $K915, 'Drinks List'!EE$11:EE$1010))</f>
        <v/>
      </c>
      <c r="BB915" s="21"/>
      <c r="BC915" s="59" t="str">
        <f>IF($K915="", "", SUMIF('Drinks List'!EH$11:EH$1010, $K915, 'Drinks List'!EG$11:EG$1010))</f>
        <v/>
      </c>
      <c r="BD915" s="21"/>
      <c r="BE915" s="59" t="str">
        <f>IF($K915="", "", SUMIF('Drinks List'!EJ$11:EJ$1010, $K915, 'Drinks List'!EI$11:EI$1010))</f>
        <v/>
      </c>
      <c r="BF915" s="21"/>
      <c r="BG915" s="59" t="str">
        <f>IF($K915="", "", SUMIF('Drinks List'!EL$11:EL$1010, $K915, 'Drinks List'!EK$11:EK$1010))</f>
        <v/>
      </c>
      <c r="BH915" s="21"/>
      <c r="BI915" s="59" t="str">
        <f>IF($K915="", "", SUMIF('Drinks List'!EN$11:EN$1010, $K915, 'Drinks List'!EM$11:EM$1010))</f>
        <v/>
      </c>
      <c r="BJ915" s="21"/>
      <c r="BK915" s="59" t="str">
        <f>IF($K915="", "", SUMIF('Drinks List'!EP$11:EP$1010, $K915, 'Drinks List'!EO$11:EO$1010))</f>
        <v/>
      </c>
      <c r="BL915" s="21"/>
      <c r="BM915" s="59" t="str">
        <f>IF($K915="", "", SUMIF('Drinks List'!ER$11:ER$1010, $K915, 'Drinks List'!EQ$11:EQ$1010))</f>
        <v/>
      </c>
      <c r="BN915" s="21"/>
      <c r="BO915" s="65" t="str">
        <f>IF($K915="", "", SUMIF('Drinks List'!ET$11:ET$1010, $K915, 'Drinks List'!ES$11:ES$1010))</f>
        <v/>
      </c>
      <c r="BQ915" s="120" t="str">
        <f t="shared" si="293"/>
        <v/>
      </c>
      <c r="BR915" s="62" t="str">
        <f t="shared" si="294"/>
        <v/>
      </c>
      <c r="BS915" s="76" t="str">
        <f>IF(BQ915="", "", COUNTIF(BQ$11:BQ$1010, "&gt;"&amp;BQ915)+1+COUNTIF(BQ$11:BQ915, BQ915)-1)</f>
        <v/>
      </c>
      <c r="BT915" s="76" t="str">
        <f>IF(BR915="", "", COUNTIF(BR$11:BR$1010, "&lt;"&amp;BR915)+1+COUNTIF(BR$11:BR915, BR915)-1)</f>
        <v/>
      </c>
      <c r="BV915" s="76" t="str">
        <f t="shared" si="295"/>
        <v/>
      </c>
      <c r="BW915" s="124" t="str">
        <f t="shared" si="296"/>
        <v/>
      </c>
      <c r="BX915" s="115" t="str">
        <f t="shared" si="297"/>
        <v/>
      </c>
      <c r="BY915" s="125" t="str">
        <f t="shared" si="298"/>
        <v/>
      </c>
      <c r="CA915" s="106" t="str">
        <f t="shared" si="299"/>
        <v/>
      </c>
      <c r="CB915" s="22" t="str">
        <f t="shared" si="300"/>
        <v/>
      </c>
      <c r="CD915" s="76" t="str">
        <f>IF($J915="", "", IF($BV915=0, "", COUNTIF($J$11:$J$1010, "&lt;"&amp;$J915)+1+COUNTIF($J$11:$J915, $J915)-1))</f>
        <v/>
      </c>
    </row>
    <row r="916" spans="1:82" x14ac:dyDescent="0.25">
      <c r="A916" s="31"/>
      <c r="B916" s="19" t="str">
        <f t="shared" si="281"/>
        <v/>
      </c>
      <c r="C916" s="20" t="str">
        <f t="shared" si="282"/>
        <v/>
      </c>
      <c r="D916" s="29" t="str">
        <f t="shared" si="283"/>
        <v/>
      </c>
      <c r="E916" s="22" t="str">
        <f t="shared" si="284"/>
        <v/>
      </c>
      <c r="F916" s="31"/>
      <c r="G916" s="301"/>
      <c r="H916" s="302"/>
      <c r="I916" s="303"/>
      <c r="J916" s="304"/>
      <c r="K916" s="283"/>
      <c r="L916" s="305"/>
      <c r="M916" s="285"/>
      <c r="N916" s="287"/>
      <c r="O916" s="31"/>
      <c r="P916" s="19" t="str">
        <f t="shared" si="285"/>
        <v/>
      </c>
      <c r="Q916" s="20" t="str">
        <f t="shared" si="286"/>
        <v/>
      </c>
      <c r="R916" s="29" t="str">
        <f t="shared" si="287"/>
        <v/>
      </c>
      <c r="S916" s="22" t="str">
        <f t="shared" si="288"/>
        <v/>
      </c>
      <c r="T916" s="31"/>
      <c r="U916" s="69" t="str">
        <f t="shared" si="289"/>
        <v/>
      </c>
      <c r="V916" s="31"/>
      <c r="X916" s="76" t="str">
        <f t="shared" si="290"/>
        <v/>
      </c>
      <c r="Z916" s="76" t="str">
        <f t="shared" si="291"/>
        <v/>
      </c>
      <c r="AA916" s="76" t="str">
        <f t="shared" si="292"/>
        <v/>
      </c>
      <c r="AC916" s="19" t="str">
        <f>IF($K916="", "", SUMIF('Drinks List'!DH$11:DH$1010, $K916, 'Drinks List'!DG$11:DG$1010))</f>
        <v/>
      </c>
      <c r="AD916" s="21"/>
      <c r="AE916" s="59" t="str">
        <f>IF($K916="", "", SUMIF('Drinks List'!DJ$11:DJ$1010, $K916, 'Drinks List'!DI$11:DI$1010))</f>
        <v/>
      </c>
      <c r="AF916" s="21"/>
      <c r="AG916" s="59" t="str">
        <f>IF($K916="", "", SUMIF('Drinks List'!DL$11:DL$1010, $K916, 'Drinks List'!DK$11:DK$1010))</f>
        <v/>
      </c>
      <c r="AH916" s="21"/>
      <c r="AI916" s="59" t="str">
        <f>IF($K916="", "", SUMIF('Drinks List'!DN$11:DN$1010, $K916, 'Drinks List'!DM$11:DM$1010))</f>
        <v/>
      </c>
      <c r="AJ916" s="21"/>
      <c r="AK916" s="59" t="str">
        <f>IF($K916="", "", SUMIF('Drinks List'!DP$11:DP$1010, $K916, 'Drinks List'!DO$11:DO$1010))</f>
        <v/>
      </c>
      <c r="AL916" s="21"/>
      <c r="AM916" s="59" t="str">
        <f>IF($K916="", "", SUMIF('Drinks List'!DR$11:DR$1010, $K916, 'Drinks List'!DQ$11:DQ$1010))</f>
        <v/>
      </c>
      <c r="AN916" s="21"/>
      <c r="AO916" s="59" t="str">
        <f>IF($K916="", "", SUMIF('Drinks List'!DT$11:DT$1010, $K916, 'Drinks List'!DS$11:DS$1010))</f>
        <v/>
      </c>
      <c r="AP916" s="21"/>
      <c r="AQ916" s="59" t="str">
        <f>IF($K916="", "", SUMIF('Drinks List'!DV$11:DV$1010, $K916, 'Drinks List'!DU$11:DU$1010))</f>
        <v/>
      </c>
      <c r="AR916" s="21"/>
      <c r="AS916" s="59" t="str">
        <f>IF($K916="", "", SUMIF('Drinks List'!DX$11:DX$1010, $K916, 'Drinks List'!DW$11:DW$1010))</f>
        <v/>
      </c>
      <c r="AT916" s="21"/>
      <c r="AU916" s="59" t="str">
        <f>IF($K916="", "", SUMIF('Drinks List'!DZ$11:DZ$1010, $K916, 'Drinks List'!DY$11:DY$1010))</f>
        <v/>
      </c>
      <c r="AV916" s="21"/>
      <c r="AW916" s="59" t="str">
        <f>IF($K916="", "", SUMIF('Drinks List'!EB$11:EB$1010, $K916, 'Drinks List'!EA$11:EA$1010))</f>
        <v/>
      </c>
      <c r="AX916" s="21"/>
      <c r="AY916" s="59" t="str">
        <f>IF($K916="", "", SUMIF('Drinks List'!ED$11:ED$1010, $K916, 'Drinks List'!EC$11:EC$1010))</f>
        <v/>
      </c>
      <c r="AZ916" s="21"/>
      <c r="BA916" s="59" t="str">
        <f>IF($K916="", "", SUMIF('Drinks List'!EF$11:EF$1010, $K916, 'Drinks List'!EE$11:EE$1010))</f>
        <v/>
      </c>
      <c r="BB916" s="21"/>
      <c r="BC916" s="59" t="str">
        <f>IF($K916="", "", SUMIF('Drinks List'!EH$11:EH$1010, $K916, 'Drinks List'!EG$11:EG$1010))</f>
        <v/>
      </c>
      <c r="BD916" s="21"/>
      <c r="BE916" s="59" t="str">
        <f>IF($K916="", "", SUMIF('Drinks List'!EJ$11:EJ$1010, $K916, 'Drinks List'!EI$11:EI$1010))</f>
        <v/>
      </c>
      <c r="BF916" s="21"/>
      <c r="BG916" s="59" t="str">
        <f>IF($K916="", "", SUMIF('Drinks List'!EL$11:EL$1010, $K916, 'Drinks List'!EK$11:EK$1010))</f>
        <v/>
      </c>
      <c r="BH916" s="21"/>
      <c r="BI916" s="59" t="str">
        <f>IF($K916="", "", SUMIF('Drinks List'!EN$11:EN$1010, $K916, 'Drinks List'!EM$11:EM$1010))</f>
        <v/>
      </c>
      <c r="BJ916" s="21"/>
      <c r="BK916" s="59" t="str">
        <f>IF($K916="", "", SUMIF('Drinks List'!EP$11:EP$1010, $K916, 'Drinks List'!EO$11:EO$1010))</f>
        <v/>
      </c>
      <c r="BL916" s="21"/>
      <c r="BM916" s="59" t="str">
        <f>IF($K916="", "", SUMIF('Drinks List'!ER$11:ER$1010, $K916, 'Drinks List'!EQ$11:EQ$1010))</f>
        <v/>
      </c>
      <c r="BN916" s="21"/>
      <c r="BO916" s="65" t="str">
        <f>IF($K916="", "", SUMIF('Drinks List'!ET$11:ET$1010, $K916, 'Drinks List'!ES$11:ES$1010))</f>
        <v/>
      </c>
      <c r="BQ916" s="120" t="str">
        <f t="shared" si="293"/>
        <v/>
      </c>
      <c r="BR916" s="62" t="str">
        <f t="shared" si="294"/>
        <v/>
      </c>
      <c r="BS916" s="76" t="str">
        <f>IF(BQ916="", "", COUNTIF(BQ$11:BQ$1010, "&gt;"&amp;BQ916)+1+COUNTIF(BQ$11:BQ916, BQ916)-1)</f>
        <v/>
      </c>
      <c r="BT916" s="76" t="str">
        <f>IF(BR916="", "", COUNTIF(BR$11:BR$1010, "&lt;"&amp;BR916)+1+COUNTIF(BR$11:BR916, BR916)-1)</f>
        <v/>
      </c>
      <c r="BV916" s="76" t="str">
        <f t="shared" si="295"/>
        <v/>
      </c>
      <c r="BW916" s="124" t="str">
        <f t="shared" si="296"/>
        <v/>
      </c>
      <c r="BX916" s="115" t="str">
        <f t="shared" si="297"/>
        <v/>
      </c>
      <c r="BY916" s="125" t="str">
        <f t="shared" si="298"/>
        <v/>
      </c>
      <c r="CA916" s="106" t="str">
        <f t="shared" si="299"/>
        <v/>
      </c>
      <c r="CB916" s="22" t="str">
        <f t="shared" si="300"/>
        <v/>
      </c>
      <c r="CD916" s="76" t="str">
        <f>IF($J916="", "", IF($BV916=0, "", COUNTIF($J$11:$J$1010, "&lt;"&amp;$J916)+1+COUNTIF($J$11:$J916, $J916)-1))</f>
        <v/>
      </c>
    </row>
    <row r="917" spans="1:82" x14ac:dyDescent="0.25">
      <c r="A917" s="31"/>
      <c r="B917" s="19" t="str">
        <f t="shared" si="281"/>
        <v/>
      </c>
      <c r="C917" s="20" t="str">
        <f t="shared" si="282"/>
        <v/>
      </c>
      <c r="D917" s="29" t="str">
        <f t="shared" si="283"/>
        <v/>
      </c>
      <c r="E917" s="22" t="str">
        <f t="shared" si="284"/>
        <v/>
      </c>
      <c r="F917" s="31"/>
      <c r="G917" s="301"/>
      <c r="H917" s="302"/>
      <c r="I917" s="303"/>
      <c r="J917" s="304"/>
      <c r="K917" s="283"/>
      <c r="L917" s="305"/>
      <c r="M917" s="285"/>
      <c r="N917" s="287"/>
      <c r="O917" s="31"/>
      <c r="P917" s="19" t="str">
        <f t="shared" si="285"/>
        <v/>
      </c>
      <c r="Q917" s="20" t="str">
        <f t="shared" si="286"/>
        <v/>
      </c>
      <c r="R917" s="29" t="str">
        <f t="shared" si="287"/>
        <v/>
      </c>
      <c r="S917" s="22" t="str">
        <f t="shared" si="288"/>
        <v/>
      </c>
      <c r="T917" s="31"/>
      <c r="U917" s="69" t="str">
        <f t="shared" si="289"/>
        <v/>
      </c>
      <c r="V917" s="31"/>
      <c r="X917" s="76" t="str">
        <f t="shared" si="290"/>
        <v/>
      </c>
      <c r="Z917" s="76" t="str">
        <f t="shared" si="291"/>
        <v/>
      </c>
      <c r="AA917" s="76" t="str">
        <f t="shared" si="292"/>
        <v/>
      </c>
      <c r="AC917" s="19" t="str">
        <f>IF($K917="", "", SUMIF('Drinks List'!DH$11:DH$1010, $K917, 'Drinks List'!DG$11:DG$1010))</f>
        <v/>
      </c>
      <c r="AD917" s="21"/>
      <c r="AE917" s="59" t="str">
        <f>IF($K917="", "", SUMIF('Drinks List'!DJ$11:DJ$1010, $K917, 'Drinks List'!DI$11:DI$1010))</f>
        <v/>
      </c>
      <c r="AF917" s="21"/>
      <c r="AG917" s="59" t="str">
        <f>IF($K917="", "", SUMIF('Drinks List'!DL$11:DL$1010, $K917, 'Drinks List'!DK$11:DK$1010))</f>
        <v/>
      </c>
      <c r="AH917" s="21"/>
      <c r="AI917" s="59" t="str">
        <f>IF($K917="", "", SUMIF('Drinks List'!DN$11:DN$1010, $K917, 'Drinks List'!DM$11:DM$1010))</f>
        <v/>
      </c>
      <c r="AJ917" s="21"/>
      <c r="AK917" s="59" t="str">
        <f>IF($K917="", "", SUMIF('Drinks List'!DP$11:DP$1010, $K917, 'Drinks List'!DO$11:DO$1010))</f>
        <v/>
      </c>
      <c r="AL917" s="21"/>
      <c r="AM917" s="59" t="str">
        <f>IF($K917="", "", SUMIF('Drinks List'!DR$11:DR$1010, $K917, 'Drinks List'!DQ$11:DQ$1010))</f>
        <v/>
      </c>
      <c r="AN917" s="21"/>
      <c r="AO917" s="59" t="str">
        <f>IF($K917="", "", SUMIF('Drinks List'!DT$11:DT$1010, $K917, 'Drinks List'!DS$11:DS$1010))</f>
        <v/>
      </c>
      <c r="AP917" s="21"/>
      <c r="AQ917" s="59" t="str">
        <f>IF($K917="", "", SUMIF('Drinks List'!DV$11:DV$1010, $K917, 'Drinks List'!DU$11:DU$1010))</f>
        <v/>
      </c>
      <c r="AR917" s="21"/>
      <c r="AS917" s="59" t="str">
        <f>IF($K917="", "", SUMIF('Drinks List'!DX$11:DX$1010, $K917, 'Drinks List'!DW$11:DW$1010))</f>
        <v/>
      </c>
      <c r="AT917" s="21"/>
      <c r="AU917" s="59" t="str">
        <f>IF($K917="", "", SUMIF('Drinks List'!DZ$11:DZ$1010, $K917, 'Drinks List'!DY$11:DY$1010))</f>
        <v/>
      </c>
      <c r="AV917" s="21"/>
      <c r="AW917" s="59" t="str">
        <f>IF($K917="", "", SUMIF('Drinks List'!EB$11:EB$1010, $K917, 'Drinks List'!EA$11:EA$1010))</f>
        <v/>
      </c>
      <c r="AX917" s="21"/>
      <c r="AY917" s="59" t="str">
        <f>IF($K917="", "", SUMIF('Drinks List'!ED$11:ED$1010, $K917, 'Drinks List'!EC$11:EC$1010))</f>
        <v/>
      </c>
      <c r="AZ917" s="21"/>
      <c r="BA917" s="59" t="str">
        <f>IF($K917="", "", SUMIF('Drinks List'!EF$11:EF$1010, $K917, 'Drinks List'!EE$11:EE$1010))</f>
        <v/>
      </c>
      <c r="BB917" s="21"/>
      <c r="BC917" s="59" t="str">
        <f>IF($K917="", "", SUMIF('Drinks List'!EH$11:EH$1010, $K917, 'Drinks List'!EG$11:EG$1010))</f>
        <v/>
      </c>
      <c r="BD917" s="21"/>
      <c r="BE917" s="59" t="str">
        <f>IF($K917="", "", SUMIF('Drinks List'!EJ$11:EJ$1010, $K917, 'Drinks List'!EI$11:EI$1010))</f>
        <v/>
      </c>
      <c r="BF917" s="21"/>
      <c r="BG917" s="59" t="str">
        <f>IF($K917="", "", SUMIF('Drinks List'!EL$11:EL$1010, $K917, 'Drinks List'!EK$11:EK$1010))</f>
        <v/>
      </c>
      <c r="BH917" s="21"/>
      <c r="BI917" s="59" t="str">
        <f>IF($K917="", "", SUMIF('Drinks List'!EN$11:EN$1010, $K917, 'Drinks List'!EM$11:EM$1010))</f>
        <v/>
      </c>
      <c r="BJ917" s="21"/>
      <c r="BK917" s="59" t="str">
        <f>IF($K917="", "", SUMIF('Drinks List'!EP$11:EP$1010, $K917, 'Drinks List'!EO$11:EO$1010))</f>
        <v/>
      </c>
      <c r="BL917" s="21"/>
      <c r="BM917" s="59" t="str">
        <f>IF($K917="", "", SUMIF('Drinks List'!ER$11:ER$1010, $K917, 'Drinks List'!EQ$11:EQ$1010))</f>
        <v/>
      </c>
      <c r="BN917" s="21"/>
      <c r="BO917" s="65" t="str">
        <f>IF($K917="", "", SUMIF('Drinks List'!ET$11:ET$1010, $K917, 'Drinks List'!ES$11:ES$1010))</f>
        <v/>
      </c>
      <c r="BQ917" s="120" t="str">
        <f t="shared" si="293"/>
        <v/>
      </c>
      <c r="BR917" s="62" t="str">
        <f t="shared" si="294"/>
        <v/>
      </c>
      <c r="BS917" s="76" t="str">
        <f>IF(BQ917="", "", COUNTIF(BQ$11:BQ$1010, "&gt;"&amp;BQ917)+1+COUNTIF(BQ$11:BQ917, BQ917)-1)</f>
        <v/>
      </c>
      <c r="BT917" s="76" t="str">
        <f>IF(BR917="", "", COUNTIF(BR$11:BR$1010, "&lt;"&amp;BR917)+1+COUNTIF(BR$11:BR917, BR917)-1)</f>
        <v/>
      </c>
      <c r="BV917" s="76" t="str">
        <f t="shared" si="295"/>
        <v/>
      </c>
      <c r="BW917" s="124" t="str">
        <f t="shared" si="296"/>
        <v/>
      </c>
      <c r="BX917" s="115" t="str">
        <f t="shared" si="297"/>
        <v/>
      </c>
      <c r="BY917" s="125" t="str">
        <f t="shared" si="298"/>
        <v/>
      </c>
      <c r="CA917" s="106" t="str">
        <f t="shared" si="299"/>
        <v/>
      </c>
      <c r="CB917" s="22" t="str">
        <f t="shared" si="300"/>
        <v/>
      </c>
      <c r="CD917" s="76" t="str">
        <f>IF($J917="", "", IF($BV917=0, "", COUNTIF($J$11:$J$1010, "&lt;"&amp;$J917)+1+COUNTIF($J$11:$J917, $J917)-1))</f>
        <v/>
      </c>
    </row>
    <row r="918" spans="1:82" x14ac:dyDescent="0.25">
      <c r="A918" s="31"/>
      <c r="B918" s="19" t="str">
        <f t="shared" si="281"/>
        <v/>
      </c>
      <c r="C918" s="20" t="str">
        <f t="shared" si="282"/>
        <v/>
      </c>
      <c r="D918" s="29" t="str">
        <f t="shared" si="283"/>
        <v/>
      </c>
      <c r="E918" s="22" t="str">
        <f t="shared" si="284"/>
        <v/>
      </c>
      <c r="F918" s="31"/>
      <c r="G918" s="301"/>
      <c r="H918" s="302"/>
      <c r="I918" s="303"/>
      <c r="J918" s="304"/>
      <c r="K918" s="283"/>
      <c r="L918" s="305"/>
      <c r="M918" s="285"/>
      <c r="N918" s="287"/>
      <c r="O918" s="31"/>
      <c r="P918" s="19" t="str">
        <f t="shared" si="285"/>
        <v/>
      </c>
      <c r="Q918" s="20" t="str">
        <f t="shared" si="286"/>
        <v/>
      </c>
      <c r="R918" s="29" t="str">
        <f t="shared" si="287"/>
        <v/>
      </c>
      <c r="S918" s="22" t="str">
        <f t="shared" si="288"/>
        <v/>
      </c>
      <c r="T918" s="31"/>
      <c r="U918" s="69" t="str">
        <f t="shared" si="289"/>
        <v/>
      </c>
      <c r="V918" s="31"/>
      <c r="X918" s="76" t="str">
        <f t="shared" si="290"/>
        <v/>
      </c>
      <c r="Z918" s="76" t="str">
        <f t="shared" si="291"/>
        <v/>
      </c>
      <c r="AA918" s="76" t="str">
        <f t="shared" si="292"/>
        <v/>
      </c>
      <c r="AC918" s="19" t="str">
        <f>IF($K918="", "", SUMIF('Drinks List'!DH$11:DH$1010, $K918, 'Drinks List'!DG$11:DG$1010))</f>
        <v/>
      </c>
      <c r="AD918" s="21"/>
      <c r="AE918" s="59" t="str">
        <f>IF($K918="", "", SUMIF('Drinks List'!DJ$11:DJ$1010, $K918, 'Drinks List'!DI$11:DI$1010))</f>
        <v/>
      </c>
      <c r="AF918" s="21"/>
      <c r="AG918" s="59" t="str">
        <f>IF($K918="", "", SUMIF('Drinks List'!DL$11:DL$1010, $K918, 'Drinks List'!DK$11:DK$1010))</f>
        <v/>
      </c>
      <c r="AH918" s="21"/>
      <c r="AI918" s="59" t="str">
        <f>IF($K918="", "", SUMIF('Drinks List'!DN$11:DN$1010, $K918, 'Drinks List'!DM$11:DM$1010))</f>
        <v/>
      </c>
      <c r="AJ918" s="21"/>
      <c r="AK918" s="59" t="str">
        <f>IF($K918="", "", SUMIF('Drinks List'!DP$11:DP$1010, $K918, 'Drinks List'!DO$11:DO$1010))</f>
        <v/>
      </c>
      <c r="AL918" s="21"/>
      <c r="AM918" s="59" t="str">
        <f>IF($K918="", "", SUMIF('Drinks List'!DR$11:DR$1010, $K918, 'Drinks List'!DQ$11:DQ$1010))</f>
        <v/>
      </c>
      <c r="AN918" s="21"/>
      <c r="AO918" s="59" t="str">
        <f>IF($K918="", "", SUMIF('Drinks List'!DT$11:DT$1010, $K918, 'Drinks List'!DS$11:DS$1010))</f>
        <v/>
      </c>
      <c r="AP918" s="21"/>
      <c r="AQ918" s="59" t="str">
        <f>IF($K918="", "", SUMIF('Drinks List'!DV$11:DV$1010, $K918, 'Drinks List'!DU$11:DU$1010))</f>
        <v/>
      </c>
      <c r="AR918" s="21"/>
      <c r="AS918" s="59" t="str">
        <f>IF($K918="", "", SUMIF('Drinks List'!DX$11:DX$1010, $K918, 'Drinks List'!DW$11:DW$1010))</f>
        <v/>
      </c>
      <c r="AT918" s="21"/>
      <c r="AU918" s="59" t="str">
        <f>IF($K918="", "", SUMIF('Drinks List'!DZ$11:DZ$1010, $K918, 'Drinks List'!DY$11:DY$1010))</f>
        <v/>
      </c>
      <c r="AV918" s="21"/>
      <c r="AW918" s="59" t="str">
        <f>IF($K918="", "", SUMIF('Drinks List'!EB$11:EB$1010, $K918, 'Drinks List'!EA$11:EA$1010))</f>
        <v/>
      </c>
      <c r="AX918" s="21"/>
      <c r="AY918" s="59" t="str">
        <f>IF($K918="", "", SUMIF('Drinks List'!ED$11:ED$1010, $K918, 'Drinks List'!EC$11:EC$1010))</f>
        <v/>
      </c>
      <c r="AZ918" s="21"/>
      <c r="BA918" s="59" t="str">
        <f>IF($K918="", "", SUMIF('Drinks List'!EF$11:EF$1010, $K918, 'Drinks List'!EE$11:EE$1010))</f>
        <v/>
      </c>
      <c r="BB918" s="21"/>
      <c r="BC918" s="59" t="str">
        <f>IF($K918="", "", SUMIF('Drinks List'!EH$11:EH$1010, $K918, 'Drinks List'!EG$11:EG$1010))</f>
        <v/>
      </c>
      <c r="BD918" s="21"/>
      <c r="BE918" s="59" t="str">
        <f>IF($K918="", "", SUMIF('Drinks List'!EJ$11:EJ$1010, $K918, 'Drinks List'!EI$11:EI$1010))</f>
        <v/>
      </c>
      <c r="BF918" s="21"/>
      <c r="BG918" s="59" t="str">
        <f>IF($K918="", "", SUMIF('Drinks List'!EL$11:EL$1010, $K918, 'Drinks List'!EK$11:EK$1010))</f>
        <v/>
      </c>
      <c r="BH918" s="21"/>
      <c r="BI918" s="59" t="str">
        <f>IF($K918="", "", SUMIF('Drinks List'!EN$11:EN$1010, $K918, 'Drinks List'!EM$11:EM$1010))</f>
        <v/>
      </c>
      <c r="BJ918" s="21"/>
      <c r="BK918" s="59" t="str">
        <f>IF($K918="", "", SUMIF('Drinks List'!EP$11:EP$1010, $K918, 'Drinks List'!EO$11:EO$1010))</f>
        <v/>
      </c>
      <c r="BL918" s="21"/>
      <c r="BM918" s="59" t="str">
        <f>IF($K918="", "", SUMIF('Drinks List'!ER$11:ER$1010, $K918, 'Drinks List'!EQ$11:EQ$1010))</f>
        <v/>
      </c>
      <c r="BN918" s="21"/>
      <c r="BO918" s="65" t="str">
        <f>IF($K918="", "", SUMIF('Drinks List'!ET$11:ET$1010, $K918, 'Drinks List'!ES$11:ES$1010))</f>
        <v/>
      </c>
      <c r="BQ918" s="120" t="str">
        <f t="shared" si="293"/>
        <v/>
      </c>
      <c r="BR918" s="62" t="str">
        <f t="shared" si="294"/>
        <v/>
      </c>
      <c r="BS918" s="76" t="str">
        <f>IF(BQ918="", "", COUNTIF(BQ$11:BQ$1010, "&gt;"&amp;BQ918)+1+COUNTIF(BQ$11:BQ918, BQ918)-1)</f>
        <v/>
      </c>
      <c r="BT918" s="76" t="str">
        <f>IF(BR918="", "", COUNTIF(BR$11:BR$1010, "&lt;"&amp;BR918)+1+COUNTIF(BR$11:BR918, BR918)-1)</f>
        <v/>
      </c>
      <c r="BV918" s="76" t="str">
        <f t="shared" si="295"/>
        <v/>
      </c>
      <c r="BW918" s="124" t="str">
        <f t="shared" si="296"/>
        <v/>
      </c>
      <c r="BX918" s="115" t="str">
        <f t="shared" si="297"/>
        <v/>
      </c>
      <c r="BY918" s="125" t="str">
        <f t="shared" si="298"/>
        <v/>
      </c>
      <c r="CA918" s="106" t="str">
        <f t="shared" si="299"/>
        <v/>
      </c>
      <c r="CB918" s="22" t="str">
        <f t="shared" si="300"/>
        <v/>
      </c>
      <c r="CD918" s="76" t="str">
        <f>IF($J918="", "", IF($BV918=0, "", COUNTIF($J$11:$J$1010, "&lt;"&amp;$J918)+1+COUNTIF($J$11:$J918, $J918)-1))</f>
        <v/>
      </c>
    </row>
    <row r="919" spans="1:82" x14ac:dyDescent="0.25">
      <c r="A919" s="31"/>
      <c r="B919" s="19" t="str">
        <f t="shared" si="281"/>
        <v/>
      </c>
      <c r="C919" s="20" t="str">
        <f t="shared" si="282"/>
        <v/>
      </c>
      <c r="D919" s="29" t="str">
        <f t="shared" si="283"/>
        <v/>
      </c>
      <c r="E919" s="22" t="str">
        <f t="shared" si="284"/>
        <v/>
      </c>
      <c r="F919" s="31"/>
      <c r="G919" s="301"/>
      <c r="H919" s="302"/>
      <c r="I919" s="303"/>
      <c r="J919" s="304"/>
      <c r="K919" s="283"/>
      <c r="L919" s="305"/>
      <c r="M919" s="285"/>
      <c r="N919" s="287"/>
      <c r="O919" s="31"/>
      <c r="P919" s="19" t="str">
        <f t="shared" si="285"/>
        <v/>
      </c>
      <c r="Q919" s="20" t="str">
        <f t="shared" si="286"/>
        <v/>
      </c>
      <c r="R919" s="29" t="str">
        <f t="shared" si="287"/>
        <v/>
      </c>
      <c r="S919" s="22" t="str">
        <f t="shared" si="288"/>
        <v/>
      </c>
      <c r="T919" s="31"/>
      <c r="U919" s="69" t="str">
        <f t="shared" si="289"/>
        <v/>
      </c>
      <c r="V919" s="31"/>
      <c r="X919" s="76" t="str">
        <f t="shared" si="290"/>
        <v/>
      </c>
      <c r="Z919" s="76" t="str">
        <f t="shared" si="291"/>
        <v/>
      </c>
      <c r="AA919" s="76" t="str">
        <f t="shared" si="292"/>
        <v/>
      </c>
      <c r="AC919" s="19" t="str">
        <f>IF($K919="", "", SUMIF('Drinks List'!DH$11:DH$1010, $K919, 'Drinks List'!DG$11:DG$1010))</f>
        <v/>
      </c>
      <c r="AD919" s="21"/>
      <c r="AE919" s="59" t="str">
        <f>IF($K919="", "", SUMIF('Drinks List'!DJ$11:DJ$1010, $K919, 'Drinks List'!DI$11:DI$1010))</f>
        <v/>
      </c>
      <c r="AF919" s="21"/>
      <c r="AG919" s="59" t="str">
        <f>IF($K919="", "", SUMIF('Drinks List'!DL$11:DL$1010, $K919, 'Drinks List'!DK$11:DK$1010))</f>
        <v/>
      </c>
      <c r="AH919" s="21"/>
      <c r="AI919" s="59" t="str">
        <f>IF($K919="", "", SUMIF('Drinks List'!DN$11:DN$1010, $K919, 'Drinks List'!DM$11:DM$1010))</f>
        <v/>
      </c>
      <c r="AJ919" s="21"/>
      <c r="AK919" s="59" t="str">
        <f>IF($K919="", "", SUMIF('Drinks List'!DP$11:DP$1010, $K919, 'Drinks List'!DO$11:DO$1010))</f>
        <v/>
      </c>
      <c r="AL919" s="21"/>
      <c r="AM919" s="59" t="str">
        <f>IF($K919="", "", SUMIF('Drinks List'!DR$11:DR$1010, $K919, 'Drinks List'!DQ$11:DQ$1010))</f>
        <v/>
      </c>
      <c r="AN919" s="21"/>
      <c r="AO919" s="59" t="str">
        <f>IF($K919="", "", SUMIF('Drinks List'!DT$11:DT$1010, $K919, 'Drinks List'!DS$11:DS$1010))</f>
        <v/>
      </c>
      <c r="AP919" s="21"/>
      <c r="AQ919" s="59" t="str">
        <f>IF($K919="", "", SUMIF('Drinks List'!DV$11:DV$1010, $K919, 'Drinks List'!DU$11:DU$1010))</f>
        <v/>
      </c>
      <c r="AR919" s="21"/>
      <c r="AS919" s="59" t="str">
        <f>IF($K919="", "", SUMIF('Drinks List'!DX$11:DX$1010, $K919, 'Drinks List'!DW$11:DW$1010))</f>
        <v/>
      </c>
      <c r="AT919" s="21"/>
      <c r="AU919" s="59" t="str">
        <f>IF($K919="", "", SUMIF('Drinks List'!DZ$11:DZ$1010, $K919, 'Drinks List'!DY$11:DY$1010))</f>
        <v/>
      </c>
      <c r="AV919" s="21"/>
      <c r="AW919" s="59" t="str">
        <f>IF($K919="", "", SUMIF('Drinks List'!EB$11:EB$1010, $K919, 'Drinks List'!EA$11:EA$1010))</f>
        <v/>
      </c>
      <c r="AX919" s="21"/>
      <c r="AY919" s="59" t="str">
        <f>IF($K919="", "", SUMIF('Drinks List'!ED$11:ED$1010, $K919, 'Drinks List'!EC$11:EC$1010))</f>
        <v/>
      </c>
      <c r="AZ919" s="21"/>
      <c r="BA919" s="59" t="str">
        <f>IF($K919="", "", SUMIF('Drinks List'!EF$11:EF$1010, $K919, 'Drinks List'!EE$11:EE$1010))</f>
        <v/>
      </c>
      <c r="BB919" s="21"/>
      <c r="BC919" s="59" t="str">
        <f>IF($K919="", "", SUMIF('Drinks List'!EH$11:EH$1010, $K919, 'Drinks List'!EG$11:EG$1010))</f>
        <v/>
      </c>
      <c r="BD919" s="21"/>
      <c r="BE919" s="59" t="str">
        <f>IF($K919="", "", SUMIF('Drinks List'!EJ$11:EJ$1010, $K919, 'Drinks List'!EI$11:EI$1010))</f>
        <v/>
      </c>
      <c r="BF919" s="21"/>
      <c r="BG919" s="59" t="str">
        <f>IF($K919="", "", SUMIF('Drinks List'!EL$11:EL$1010, $K919, 'Drinks List'!EK$11:EK$1010))</f>
        <v/>
      </c>
      <c r="BH919" s="21"/>
      <c r="BI919" s="59" t="str">
        <f>IF($K919="", "", SUMIF('Drinks List'!EN$11:EN$1010, $K919, 'Drinks List'!EM$11:EM$1010))</f>
        <v/>
      </c>
      <c r="BJ919" s="21"/>
      <c r="BK919" s="59" t="str">
        <f>IF($K919="", "", SUMIF('Drinks List'!EP$11:EP$1010, $K919, 'Drinks List'!EO$11:EO$1010))</f>
        <v/>
      </c>
      <c r="BL919" s="21"/>
      <c r="BM919" s="59" t="str">
        <f>IF($K919="", "", SUMIF('Drinks List'!ER$11:ER$1010, $K919, 'Drinks List'!EQ$11:EQ$1010))</f>
        <v/>
      </c>
      <c r="BN919" s="21"/>
      <c r="BO919" s="65" t="str">
        <f>IF($K919="", "", SUMIF('Drinks List'!ET$11:ET$1010, $K919, 'Drinks List'!ES$11:ES$1010))</f>
        <v/>
      </c>
      <c r="BQ919" s="120" t="str">
        <f t="shared" si="293"/>
        <v/>
      </c>
      <c r="BR919" s="62" t="str">
        <f t="shared" si="294"/>
        <v/>
      </c>
      <c r="BS919" s="76" t="str">
        <f>IF(BQ919="", "", COUNTIF(BQ$11:BQ$1010, "&gt;"&amp;BQ919)+1+COUNTIF(BQ$11:BQ919, BQ919)-1)</f>
        <v/>
      </c>
      <c r="BT919" s="76" t="str">
        <f>IF(BR919="", "", COUNTIF(BR$11:BR$1010, "&lt;"&amp;BR919)+1+COUNTIF(BR$11:BR919, BR919)-1)</f>
        <v/>
      </c>
      <c r="BV919" s="76" t="str">
        <f t="shared" si="295"/>
        <v/>
      </c>
      <c r="BW919" s="124" t="str">
        <f t="shared" si="296"/>
        <v/>
      </c>
      <c r="BX919" s="115" t="str">
        <f t="shared" si="297"/>
        <v/>
      </c>
      <c r="BY919" s="125" t="str">
        <f t="shared" si="298"/>
        <v/>
      </c>
      <c r="CA919" s="106" t="str">
        <f t="shared" si="299"/>
        <v/>
      </c>
      <c r="CB919" s="22" t="str">
        <f t="shared" si="300"/>
        <v/>
      </c>
      <c r="CD919" s="76" t="str">
        <f>IF($J919="", "", IF($BV919=0, "", COUNTIF($J$11:$J$1010, "&lt;"&amp;$J919)+1+COUNTIF($J$11:$J919, $J919)-1))</f>
        <v/>
      </c>
    </row>
    <row r="920" spans="1:82" x14ac:dyDescent="0.25">
      <c r="A920" s="31"/>
      <c r="B920" s="19" t="str">
        <f t="shared" si="281"/>
        <v/>
      </c>
      <c r="C920" s="20" t="str">
        <f t="shared" si="282"/>
        <v/>
      </c>
      <c r="D920" s="29" t="str">
        <f t="shared" si="283"/>
        <v/>
      </c>
      <c r="E920" s="22" t="str">
        <f t="shared" si="284"/>
        <v/>
      </c>
      <c r="F920" s="31"/>
      <c r="G920" s="301"/>
      <c r="H920" s="302"/>
      <c r="I920" s="303"/>
      <c r="J920" s="304"/>
      <c r="K920" s="283"/>
      <c r="L920" s="305"/>
      <c r="M920" s="285"/>
      <c r="N920" s="287"/>
      <c r="O920" s="31"/>
      <c r="P920" s="19" t="str">
        <f t="shared" si="285"/>
        <v/>
      </c>
      <c r="Q920" s="20" t="str">
        <f t="shared" si="286"/>
        <v/>
      </c>
      <c r="R920" s="29" t="str">
        <f t="shared" si="287"/>
        <v/>
      </c>
      <c r="S920" s="22" t="str">
        <f t="shared" si="288"/>
        <v/>
      </c>
      <c r="T920" s="31"/>
      <c r="U920" s="69" t="str">
        <f t="shared" si="289"/>
        <v/>
      </c>
      <c r="V920" s="31"/>
      <c r="X920" s="76" t="str">
        <f t="shared" si="290"/>
        <v/>
      </c>
      <c r="Z920" s="76" t="str">
        <f t="shared" si="291"/>
        <v/>
      </c>
      <c r="AA920" s="76" t="str">
        <f t="shared" si="292"/>
        <v/>
      </c>
      <c r="AC920" s="19" t="str">
        <f>IF($K920="", "", SUMIF('Drinks List'!DH$11:DH$1010, $K920, 'Drinks List'!DG$11:DG$1010))</f>
        <v/>
      </c>
      <c r="AD920" s="21"/>
      <c r="AE920" s="59" t="str">
        <f>IF($K920="", "", SUMIF('Drinks List'!DJ$11:DJ$1010, $K920, 'Drinks List'!DI$11:DI$1010))</f>
        <v/>
      </c>
      <c r="AF920" s="21"/>
      <c r="AG920" s="59" t="str">
        <f>IF($K920="", "", SUMIF('Drinks List'!DL$11:DL$1010, $K920, 'Drinks List'!DK$11:DK$1010))</f>
        <v/>
      </c>
      <c r="AH920" s="21"/>
      <c r="AI920" s="59" t="str">
        <f>IF($K920="", "", SUMIF('Drinks List'!DN$11:DN$1010, $K920, 'Drinks List'!DM$11:DM$1010))</f>
        <v/>
      </c>
      <c r="AJ920" s="21"/>
      <c r="AK920" s="59" t="str">
        <f>IF($K920="", "", SUMIF('Drinks List'!DP$11:DP$1010, $K920, 'Drinks List'!DO$11:DO$1010))</f>
        <v/>
      </c>
      <c r="AL920" s="21"/>
      <c r="AM920" s="59" t="str">
        <f>IF($K920="", "", SUMIF('Drinks List'!DR$11:DR$1010, $K920, 'Drinks List'!DQ$11:DQ$1010))</f>
        <v/>
      </c>
      <c r="AN920" s="21"/>
      <c r="AO920" s="59" t="str">
        <f>IF($K920="", "", SUMIF('Drinks List'!DT$11:DT$1010, $K920, 'Drinks List'!DS$11:DS$1010))</f>
        <v/>
      </c>
      <c r="AP920" s="21"/>
      <c r="AQ920" s="59" t="str">
        <f>IF($K920="", "", SUMIF('Drinks List'!DV$11:DV$1010, $K920, 'Drinks List'!DU$11:DU$1010))</f>
        <v/>
      </c>
      <c r="AR920" s="21"/>
      <c r="AS920" s="59" t="str">
        <f>IF($K920="", "", SUMIF('Drinks List'!DX$11:DX$1010, $K920, 'Drinks List'!DW$11:DW$1010))</f>
        <v/>
      </c>
      <c r="AT920" s="21"/>
      <c r="AU920" s="59" t="str">
        <f>IF($K920="", "", SUMIF('Drinks List'!DZ$11:DZ$1010, $K920, 'Drinks List'!DY$11:DY$1010))</f>
        <v/>
      </c>
      <c r="AV920" s="21"/>
      <c r="AW920" s="59" t="str">
        <f>IF($K920="", "", SUMIF('Drinks List'!EB$11:EB$1010, $K920, 'Drinks List'!EA$11:EA$1010))</f>
        <v/>
      </c>
      <c r="AX920" s="21"/>
      <c r="AY920" s="59" t="str">
        <f>IF($K920="", "", SUMIF('Drinks List'!ED$11:ED$1010, $K920, 'Drinks List'!EC$11:EC$1010))</f>
        <v/>
      </c>
      <c r="AZ920" s="21"/>
      <c r="BA920" s="59" t="str">
        <f>IF($K920="", "", SUMIF('Drinks List'!EF$11:EF$1010, $K920, 'Drinks List'!EE$11:EE$1010))</f>
        <v/>
      </c>
      <c r="BB920" s="21"/>
      <c r="BC920" s="59" t="str">
        <f>IF($K920="", "", SUMIF('Drinks List'!EH$11:EH$1010, $K920, 'Drinks List'!EG$11:EG$1010))</f>
        <v/>
      </c>
      <c r="BD920" s="21"/>
      <c r="BE920" s="59" t="str">
        <f>IF($K920="", "", SUMIF('Drinks List'!EJ$11:EJ$1010, $K920, 'Drinks List'!EI$11:EI$1010))</f>
        <v/>
      </c>
      <c r="BF920" s="21"/>
      <c r="BG920" s="59" t="str">
        <f>IF($K920="", "", SUMIF('Drinks List'!EL$11:EL$1010, $K920, 'Drinks List'!EK$11:EK$1010))</f>
        <v/>
      </c>
      <c r="BH920" s="21"/>
      <c r="BI920" s="59" t="str">
        <f>IF($K920="", "", SUMIF('Drinks List'!EN$11:EN$1010, $K920, 'Drinks List'!EM$11:EM$1010))</f>
        <v/>
      </c>
      <c r="BJ920" s="21"/>
      <c r="BK920" s="59" t="str">
        <f>IF($K920="", "", SUMIF('Drinks List'!EP$11:EP$1010, $K920, 'Drinks List'!EO$11:EO$1010))</f>
        <v/>
      </c>
      <c r="BL920" s="21"/>
      <c r="BM920" s="59" t="str">
        <f>IF($K920="", "", SUMIF('Drinks List'!ER$11:ER$1010, $K920, 'Drinks List'!EQ$11:EQ$1010))</f>
        <v/>
      </c>
      <c r="BN920" s="21"/>
      <c r="BO920" s="65" t="str">
        <f>IF($K920="", "", SUMIF('Drinks List'!ET$11:ET$1010, $K920, 'Drinks List'!ES$11:ES$1010))</f>
        <v/>
      </c>
      <c r="BQ920" s="120" t="str">
        <f t="shared" si="293"/>
        <v/>
      </c>
      <c r="BR920" s="62" t="str">
        <f t="shared" si="294"/>
        <v/>
      </c>
      <c r="BS920" s="76" t="str">
        <f>IF(BQ920="", "", COUNTIF(BQ$11:BQ$1010, "&gt;"&amp;BQ920)+1+COUNTIF(BQ$11:BQ920, BQ920)-1)</f>
        <v/>
      </c>
      <c r="BT920" s="76" t="str">
        <f>IF(BR920="", "", COUNTIF(BR$11:BR$1010, "&lt;"&amp;BR920)+1+COUNTIF(BR$11:BR920, BR920)-1)</f>
        <v/>
      </c>
      <c r="BV920" s="76" t="str">
        <f t="shared" si="295"/>
        <v/>
      </c>
      <c r="BW920" s="124" t="str">
        <f t="shared" si="296"/>
        <v/>
      </c>
      <c r="BX920" s="115" t="str">
        <f t="shared" si="297"/>
        <v/>
      </c>
      <c r="BY920" s="125" t="str">
        <f t="shared" si="298"/>
        <v/>
      </c>
      <c r="CA920" s="106" t="str">
        <f t="shared" si="299"/>
        <v/>
      </c>
      <c r="CB920" s="22" t="str">
        <f t="shared" si="300"/>
        <v/>
      </c>
      <c r="CD920" s="76" t="str">
        <f>IF($J920="", "", IF($BV920=0, "", COUNTIF($J$11:$J$1010, "&lt;"&amp;$J920)+1+COUNTIF($J$11:$J920, $J920)-1))</f>
        <v/>
      </c>
    </row>
    <row r="921" spans="1:82" x14ac:dyDescent="0.25">
      <c r="A921" s="31"/>
      <c r="B921" s="19" t="str">
        <f t="shared" si="281"/>
        <v/>
      </c>
      <c r="C921" s="20" t="str">
        <f t="shared" si="282"/>
        <v/>
      </c>
      <c r="D921" s="29" t="str">
        <f t="shared" si="283"/>
        <v/>
      </c>
      <c r="E921" s="22" t="str">
        <f t="shared" si="284"/>
        <v/>
      </c>
      <c r="F921" s="31"/>
      <c r="G921" s="301"/>
      <c r="H921" s="302"/>
      <c r="I921" s="303"/>
      <c r="J921" s="304"/>
      <c r="K921" s="283"/>
      <c r="L921" s="305"/>
      <c r="M921" s="285"/>
      <c r="N921" s="287"/>
      <c r="O921" s="31"/>
      <c r="P921" s="19" t="str">
        <f t="shared" si="285"/>
        <v/>
      </c>
      <c r="Q921" s="20" t="str">
        <f t="shared" si="286"/>
        <v/>
      </c>
      <c r="R921" s="29" t="str">
        <f t="shared" si="287"/>
        <v/>
      </c>
      <c r="S921" s="22" t="str">
        <f t="shared" si="288"/>
        <v/>
      </c>
      <c r="T921" s="31"/>
      <c r="U921" s="69" t="str">
        <f t="shared" si="289"/>
        <v/>
      </c>
      <c r="V921" s="31"/>
      <c r="X921" s="76" t="str">
        <f t="shared" si="290"/>
        <v/>
      </c>
      <c r="Z921" s="76" t="str">
        <f t="shared" si="291"/>
        <v/>
      </c>
      <c r="AA921" s="76" t="str">
        <f t="shared" si="292"/>
        <v/>
      </c>
      <c r="AC921" s="19" t="str">
        <f>IF($K921="", "", SUMIF('Drinks List'!DH$11:DH$1010, $K921, 'Drinks List'!DG$11:DG$1010))</f>
        <v/>
      </c>
      <c r="AD921" s="21"/>
      <c r="AE921" s="59" t="str">
        <f>IF($K921="", "", SUMIF('Drinks List'!DJ$11:DJ$1010, $K921, 'Drinks List'!DI$11:DI$1010))</f>
        <v/>
      </c>
      <c r="AF921" s="21"/>
      <c r="AG921" s="59" t="str">
        <f>IF($K921="", "", SUMIF('Drinks List'!DL$11:DL$1010, $K921, 'Drinks List'!DK$11:DK$1010))</f>
        <v/>
      </c>
      <c r="AH921" s="21"/>
      <c r="AI921" s="59" t="str">
        <f>IF($K921="", "", SUMIF('Drinks List'!DN$11:DN$1010, $K921, 'Drinks List'!DM$11:DM$1010))</f>
        <v/>
      </c>
      <c r="AJ921" s="21"/>
      <c r="AK921" s="59" t="str">
        <f>IF($K921="", "", SUMIF('Drinks List'!DP$11:DP$1010, $K921, 'Drinks List'!DO$11:DO$1010))</f>
        <v/>
      </c>
      <c r="AL921" s="21"/>
      <c r="AM921" s="59" t="str">
        <f>IF($K921="", "", SUMIF('Drinks List'!DR$11:DR$1010, $K921, 'Drinks List'!DQ$11:DQ$1010))</f>
        <v/>
      </c>
      <c r="AN921" s="21"/>
      <c r="AO921" s="59" t="str">
        <f>IF($K921="", "", SUMIF('Drinks List'!DT$11:DT$1010, $K921, 'Drinks List'!DS$11:DS$1010))</f>
        <v/>
      </c>
      <c r="AP921" s="21"/>
      <c r="AQ921" s="59" t="str">
        <f>IF($K921="", "", SUMIF('Drinks List'!DV$11:DV$1010, $K921, 'Drinks List'!DU$11:DU$1010))</f>
        <v/>
      </c>
      <c r="AR921" s="21"/>
      <c r="AS921" s="59" t="str">
        <f>IF($K921="", "", SUMIF('Drinks List'!DX$11:DX$1010, $K921, 'Drinks List'!DW$11:DW$1010))</f>
        <v/>
      </c>
      <c r="AT921" s="21"/>
      <c r="AU921" s="59" t="str">
        <f>IF($K921="", "", SUMIF('Drinks List'!DZ$11:DZ$1010, $K921, 'Drinks List'!DY$11:DY$1010))</f>
        <v/>
      </c>
      <c r="AV921" s="21"/>
      <c r="AW921" s="59" t="str">
        <f>IF($K921="", "", SUMIF('Drinks List'!EB$11:EB$1010, $K921, 'Drinks List'!EA$11:EA$1010))</f>
        <v/>
      </c>
      <c r="AX921" s="21"/>
      <c r="AY921" s="59" t="str">
        <f>IF($K921="", "", SUMIF('Drinks List'!ED$11:ED$1010, $K921, 'Drinks List'!EC$11:EC$1010))</f>
        <v/>
      </c>
      <c r="AZ921" s="21"/>
      <c r="BA921" s="59" t="str">
        <f>IF($K921="", "", SUMIF('Drinks List'!EF$11:EF$1010, $K921, 'Drinks List'!EE$11:EE$1010))</f>
        <v/>
      </c>
      <c r="BB921" s="21"/>
      <c r="BC921" s="59" t="str">
        <f>IF($K921="", "", SUMIF('Drinks List'!EH$11:EH$1010, $K921, 'Drinks List'!EG$11:EG$1010))</f>
        <v/>
      </c>
      <c r="BD921" s="21"/>
      <c r="BE921" s="59" t="str">
        <f>IF($K921="", "", SUMIF('Drinks List'!EJ$11:EJ$1010, $K921, 'Drinks List'!EI$11:EI$1010))</f>
        <v/>
      </c>
      <c r="BF921" s="21"/>
      <c r="BG921" s="59" t="str">
        <f>IF($K921="", "", SUMIF('Drinks List'!EL$11:EL$1010, $K921, 'Drinks List'!EK$11:EK$1010))</f>
        <v/>
      </c>
      <c r="BH921" s="21"/>
      <c r="BI921" s="59" t="str">
        <f>IF($K921="", "", SUMIF('Drinks List'!EN$11:EN$1010, $K921, 'Drinks List'!EM$11:EM$1010))</f>
        <v/>
      </c>
      <c r="BJ921" s="21"/>
      <c r="BK921" s="59" t="str">
        <f>IF($K921="", "", SUMIF('Drinks List'!EP$11:EP$1010, $K921, 'Drinks List'!EO$11:EO$1010))</f>
        <v/>
      </c>
      <c r="BL921" s="21"/>
      <c r="BM921" s="59" t="str">
        <f>IF($K921="", "", SUMIF('Drinks List'!ER$11:ER$1010, $K921, 'Drinks List'!EQ$11:EQ$1010))</f>
        <v/>
      </c>
      <c r="BN921" s="21"/>
      <c r="BO921" s="65" t="str">
        <f>IF($K921="", "", SUMIF('Drinks List'!ET$11:ET$1010, $K921, 'Drinks List'!ES$11:ES$1010))</f>
        <v/>
      </c>
      <c r="BQ921" s="120" t="str">
        <f t="shared" si="293"/>
        <v/>
      </c>
      <c r="BR921" s="62" t="str">
        <f t="shared" si="294"/>
        <v/>
      </c>
      <c r="BS921" s="76" t="str">
        <f>IF(BQ921="", "", COUNTIF(BQ$11:BQ$1010, "&gt;"&amp;BQ921)+1+COUNTIF(BQ$11:BQ921, BQ921)-1)</f>
        <v/>
      </c>
      <c r="BT921" s="76" t="str">
        <f>IF(BR921="", "", COUNTIF(BR$11:BR$1010, "&lt;"&amp;BR921)+1+COUNTIF(BR$11:BR921, BR921)-1)</f>
        <v/>
      </c>
      <c r="BV921" s="76" t="str">
        <f t="shared" si="295"/>
        <v/>
      </c>
      <c r="BW921" s="124" t="str">
        <f t="shared" si="296"/>
        <v/>
      </c>
      <c r="BX921" s="115" t="str">
        <f t="shared" si="297"/>
        <v/>
      </c>
      <c r="BY921" s="125" t="str">
        <f t="shared" si="298"/>
        <v/>
      </c>
      <c r="CA921" s="106" t="str">
        <f t="shared" si="299"/>
        <v/>
      </c>
      <c r="CB921" s="22" t="str">
        <f t="shared" si="300"/>
        <v/>
      </c>
      <c r="CD921" s="76" t="str">
        <f>IF($J921="", "", IF($BV921=0, "", COUNTIF($J$11:$J$1010, "&lt;"&amp;$J921)+1+COUNTIF($J$11:$J921, $J921)-1))</f>
        <v/>
      </c>
    </row>
    <row r="922" spans="1:82" x14ac:dyDescent="0.25">
      <c r="A922" s="31"/>
      <c r="B922" s="19" t="str">
        <f t="shared" si="281"/>
        <v/>
      </c>
      <c r="C922" s="20" t="str">
        <f t="shared" si="282"/>
        <v/>
      </c>
      <c r="D922" s="29" t="str">
        <f t="shared" si="283"/>
        <v/>
      </c>
      <c r="E922" s="22" t="str">
        <f t="shared" si="284"/>
        <v/>
      </c>
      <c r="F922" s="31"/>
      <c r="G922" s="301"/>
      <c r="H922" s="302"/>
      <c r="I922" s="303"/>
      <c r="J922" s="304"/>
      <c r="K922" s="283"/>
      <c r="L922" s="305"/>
      <c r="M922" s="285"/>
      <c r="N922" s="287"/>
      <c r="O922" s="31"/>
      <c r="P922" s="19" t="str">
        <f t="shared" si="285"/>
        <v/>
      </c>
      <c r="Q922" s="20" t="str">
        <f t="shared" si="286"/>
        <v/>
      </c>
      <c r="R922" s="29" t="str">
        <f t="shared" si="287"/>
        <v/>
      </c>
      <c r="S922" s="22" t="str">
        <f t="shared" si="288"/>
        <v/>
      </c>
      <c r="T922" s="31"/>
      <c r="U922" s="69" t="str">
        <f t="shared" si="289"/>
        <v/>
      </c>
      <c r="V922" s="31"/>
      <c r="X922" s="76" t="str">
        <f t="shared" si="290"/>
        <v/>
      </c>
      <c r="Z922" s="76" t="str">
        <f t="shared" si="291"/>
        <v/>
      </c>
      <c r="AA922" s="76" t="str">
        <f t="shared" si="292"/>
        <v/>
      </c>
      <c r="AC922" s="19" t="str">
        <f>IF($K922="", "", SUMIF('Drinks List'!DH$11:DH$1010, $K922, 'Drinks List'!DG$11:DG$1010))</f>
        <v/>
      </c>
      <c r="AD922" s="21"/>
      <c r="AE922" s="59" t="str">
        <f>IF($K922="", "", SUMIF('Drinks List'!DJ$11:DJ$1010, $K922, 'Drinks List'!DI$11:DI$1010))</f>
        <v/>
      </c>
      <c r="AF922" s="21"/>
      <c r="AG922" s="59" t="str">
        <f>IF($K922="", "", SUMIF('Drinks List'!DL$11:DL$1010, $K922, 'Drinks List'!DK$11:DK$1010))</f>
        <v/>
      </c>
      <c r="AH922" s="21"/>
      <c r="AI922" s="59" t="str">
        <f>IF($K922="", "", SUMIF('Drinks List'!DN$11:DN$1010, $K922, 'Drinks List'!DM$11:DM$1010))</f>
        <v/>
      </c>
      <c r="AJ922" s="21"/>
      <c r="AK922" s="59" t="str">
        <f>IF($K922="", "", SUMIF('Drinks List'!DP$11:DP$1010, $K922, 'Drinks List'!DO$11:DO$1010))</f>
        <v/>
      </c>
      <c r="AL922" s="21"/>
      <c r="AM922" s="59" t="str">
        <f>IF($K922="", "", SUMIF('Drinks List'!DR$11:DR$1010, $K922, 'Drinks List'!DQ$11:DQ$1010))</f>
        <v/>
      </c>
      <c r="AN922" s="21"/>
      <c r="AO922" s="59" t="str">
        <f>IF($K922="", "", SUMIF('Drinks List'!DT$11:DT$1010, $K922, 'Drinks List'!DS$11:DS$1010))</f>
        <v/>
      </c>
      <c r="AP922" s="21"/>
      <c r="AQ922" s="59" t="str">
        <f>IF($K922="", "", SUMIF('Drinks List'!DV$11:DV$1010, $K922, 'Drinks List'!DU$11:DU$1010))</f>
        <v/>
      </c>
      <c r="AR922" s="21"/>
      <c r="AS922" s="59" t="str">
        <f>IF($K922="", "", SUMIF('Drinks List'!DX$11:DX$1010, $K922, 'Drinks List'!DW$11:DW$1010))</f>
        <v/>
      </c>
      <c r="AT922" s="21"/>
      <c r="AU922" s="59" t="str">
        <f>IF($K922="", "", SUMIF('Drinks List'!DZ$11:DZ$1010, $K922, 'Drinks List'!DY$11:DY$1010))</f>
        <v/>
      </c>
      <c r="AV922" s="21"/>
      <c r="AW922" s="59" t="str">
        <f>IF($K922="", "", SUMIF('Drinks List'!EB$11:EB$1010, $K922, 'Drinks List'!EA$11:EA$1010))</f>
        <v/>
      </c>
      <c r="AX922" s="21"/>
      <c r="AY922" s="59" t="str">
        <f>IF($K922="", "", SUMIF('Drinks List'!ED$11:ED$1010, $K922, 'Drinks List'!EC$11:EC$1010))</f>
        <v/>
      </c>
      <c r="AZ922" s="21"/>
      <c r="BA922" s="59" t="str">
        <f>IF($K922="", "", SUMIF('Drinks List'!EF$11:EF$1010, $K922, 'Drinks List'!EE$11:EE$1010))</f>
        <v/>
      </c>
      <c r="BB922" s="21"/>
      <c r="BC922" s="59" t="str">
        <f>IF($K922="", "", SUMIF('Drinks List'!EH$11:EH$1010, $K922, 'Drinks List'!EG$11:EG$1010))</f>
        <v/>
      </c>
      <c r="BD922" s="21"/>
      <c r="BE922" s="59" t="str">
        <f>IF($K922="", "", SUMIF('Drinks List'!EJ$11:EJ$1010, $K922, 'Drinks List'!EI$11:EI$1010))</f>
        <v/>
      </c>
      <c r="BF922" s="21"/>
      <c r="BG922" s="59" t="str">
        <f>IF($K922="", "", SUMIF('Drinks List'!EL$11:EL$1010, $K922, 'Drinks List'!EK$11:EK$1010))</f>
        <v/>
      </c>
      <c r="BH922" s="21"/>
      <c r="BI922" s="59" t="str">
        <f>IF($K922="", "", SUMIF('Drinks List'!EN$11:EN$1010, $K922, 'Drinks List'!EM$11:EM$1010))</f>
        <v/>
      </c>
      <c r="BJ922" s="21"/>
      <c r="BK922" s="59" t="str">
        <f>IF($K922="", "", SUMIF('Drinks List'!EP$11:EP$1010, $K922, 'Drinks List'!EO$11:EO$1010))</f>
        <v/>
      </c>
      <c r="BL922" s="21"/>
      <c r="BM922" s="59" t="str">
        <f>IF($K922="", "", SUMIF('Drinks List'!ER$11:ER$1010, $K922, 'Drinks List'!EQ$11:EQ$1010))</f>
        <v/>
      </c>
      <c r="BN922" s="21"/>
      <c r="BO922" s="65" t="str">
        <f>IF($K922="", "", SUMIF('Drinks List'!ET$11:ET$1010, $K922, 'Drinks List'!ES$11:ES$1010))</f>
        <v/>
      </c>
      <c r="BQ922" s="120" t="str">
        <f t="shared" si="293"/>
        <v/>
      </c>
      <c r="BR922" s="62" t="str">
        <f t="shared" si="294"/>
        <v/>
      </c>
      <c r="BS922" s="76" t="str">
        <f>IF(BQ922="", "", COUNTIF(BQ$11:BQ$1010, "&gt;"&amp;BQ922)+1+COUNTIF(BQ$11:BQ922, BQ922)-1)</f>
        <v/>
      </c>
      <c r="BT922" s="76" t="str">
        <f>IF(BR922="", "", COUNTIF(BR$11:BR$1010, "&lt;"&amp;BR922)+1+COUNTIF(BR$11:BR922, BR922)-1)</f>
        <v/>
      </c>
      <c r="BV922" s="76" t="str">
        <f t="shared" si="295"/>
        <v/>
      </c>
      <c r="BW922" s="124" t="str">
        <f t="shared" si="296"/>
        <v/>
      </c>
      <c r="BX922" s="115" t="str">
        <f t="shared" si="297"/>
        <v/>
      </c>
      <c r="BY922" s="125" t="str">
        <f t="shared" si="298"/>
        <v/>
      </c>
      <c r="CA922" s="106" t="str">
        <f t="shared" si="299"/>
        <v/>
      </c>
      <c r="CB922" s="22" t="str">
        <f t="shared" si="300"/>
        <v/>
      </c>
      <c r="CD922" s="76" t="str">
        <f>IF($J922="", "", IF($BV922=0, "", COUNTIF($J$11:$J$1010, "&lt;"&amp;$J922)+1+COUNTIF($J$11:$J922, $J922)-1))</f>
        <v/>
      </c>
    </row>
    <row r="923" spans="1:82" x14ac:dyDescent="0.25">
      <c r="A923" s="31"/>
      <c r="B923" s="19" t="str">
        <f t="shared" si="281"/>
        <v/>
      </c>
      <c r="C923" s="20" t="str">
        <f t="shared" si="282"/>
        <v/>
      </c>
      <c r="D923" s="29" t="str">
        <f t="shared" si="283"/>
        <v/>
      </c>
      <c r="E923" s="22" t="str">
        <f t="shared" si="284"/>
        <v/>
      </c>
      <c r="F923" s="31"/>
      <c r="G923" s="301"/>
      <c r="H923" s="302"/>
      <c r="I923" s="303"/>
      <c r="J923" s="304"/>
      <c r="K923" s="283"/>
      <c r="L923" s="305"/>
      <c r="M923" s="285"/>
      <c r="N923" s="287"/>
      <c r="O923" s="31"/>
      <c r="P923" s="19" t="str">
        <f t="shared" si="285"/>
        <v/>
      </c>
      <c r="Q923" s="20" t="str">
        <f t="shared" si="286"/>
        <v/>
      </c>
      <c r="R923" s="29" t="str">
        <f t="shared" si="287"/>
        <v/>
      </c>
      <c r="S923" s="22" t="str">
        <f t="shared" si="288"/>
        <v/>
      </c>
      <c r="T923" s="31"/>
      <c r="U923" s="69" t="str">
        <f t="shared" si="289"/>
        <v/>
      </c>
      <c r="V923" s="31"/>
      <c r="X923" s="76" t="str">
        <f t="shared" si="290"/>
        <v/>
      </c>
      <c r="Z923" s="76" t="str">
        <f t="shared" si="291"/>
        <v/>
      </c>
      <c r="AA923" s="76" t="str">
        <f t="shared" si="292"/>
        <v/>
      </c>
      <c r="AC923" s="19" t="str">
        <f>IF($K923="", "", SUMIF('Drinks List'!DH$11:DH$1010, $K923, 'Drinks List'!DG$11:DG$1010))</f>
        <v/>
      </c>
      <c r="AD923" s="21"/>
      <c r="AE923" s="59" t="str">
        <f>IF($K923="", "", SUMIF('Drinks List'!DJ$11:DJ$1010, $K923, 'Drinks List'!DI$11:DI$1010))</f>
        <v/>
      </c>
      <c r="AF923" s="21"/>
      <c r="AG923" s="59" t="str">
        <f>IF($K923="", "", SUMIF('Drinks List'!DL$11:DL$1010, $K923, 'Drinks List'!DK$11:DK$1010))</f>
        <v/>
      </c>
      <c r="AH923" s="21"/>
      <c r="AI923" s="59" t="str">
        <f>IF($K923="", "", SUMIF('Drinks List'!DN$11:DN$1010, $K923, 'Drinks List'!DM$11:DM$1010))</f>
        <v/>
      </c>
      <c r="AJ923" s="21"/>
      <c r="AK923" s="59" t="str">
        <f>IF($K923="", "", SUMIF('Drinks List'!DP$11:DP$1010, $K923, 'Drinks List'!DO$11:DO$1010))</f>
        <v/>
      </c>
      <c r="AL923" s="21"/>
      <c r="AM923" s="59" t="str">
        <f>IF($K923="", "", SUMIF('Drinks List'!DR$11:DR$1010, $K923, 'Drinks List'!DQ$11:DQ$1010))</f>
        <v/>
      </c>
      <c r="AN923" s="21"/>
      <c r="AO923" s="59" t="str">
        <f>IF($K923="", "", SUMIF('Drinks List'!DT$11:DT$1010, $K923, 'Drinks List'!DS$11:DS$1010))</f>
        <v/>
      </c>
      <c r="AP923" s="21"/>
      <c r="AQ923" s="59" t="str">
        <f>IF($K923="", "", SUMIF('Drinks List'!DV$11:DV$1010, $K923, 'Drinks List'!DU$11:DU$1010))</f>
        <v/>
      </c>
      <c r="AR923" s="21"/>
      <c r="AS923" s="59" t="str">
        <f>IF($K923="", "", SUMIF('Drinks List'!DX$11:DX$1010, $K923, 'Drinks List'!DW$11:DW$1010))</f>
        <v/>
      </c>
      <c r="AT923" s="21"/>
      <c r="AU923" s="59" t="str">
        <f>IF($K923="", "", SUMIF('Drinks List'!DZ$11:DZ$1010, $K923, 'Drinks List'!DY$11:DY$1010))</f>
        <v/>
      </c>
      <c r="AV923" s="21"/>
      <c r="AW923" s="59" t="str">
        <f>IF($K923="", "", SUMIF('Drinks List'!EB$11:EB$1010, $K923, 'Drinks List'!EA$11:EA$1010))</f>
        <v/>
      </c>
      <c r="AX923" s="21"/>
      <c r="AY923" s="59" t="str">
        <f>IF($K923="", "", SUMIF('Drinks List'!ED$11:ED$1010, $K923, 'Drinks List'!EC$11:EC$1010))</f>
        <v/>
      </c>
      <c r="AZ923" s="21"/>
      <c r="BA923" s="59" t="str">
        <f>IF($K923="", "", SUMIF('Drinks List'!EF$11:EF$1010, $K923, 'Drinks List'!EE$11:EE$1010))</f>
        <v/>
      </c>
      <c r="BB923" s="21"/>
      <c r="BC923" s="59" t="str">
        <f>IF($K923="", "", SUMIF('Drinks List'!EH$11:EH$1010, $K923, 'Drinks List'!EG$11:EG$1010))</f>
        <v/>
      </c>
      <c r="BD923" s="21"/>
      <c r="BE923" s="59" t="str">
        <f>IF($K923="", "", SUMIF('Drinks List'!EJ$11:EJ$1010, $K923, 'Drinks List'!EI$11:EI$1010))</f>
        <v/>
      </c>
      <c r="BF923" s="21"/>
      <c r="BG923" s="59" t="str">
        <f>IF($K923="", "", SUMIF('Drinks List'!EL$11:EL$1010, $K923, 'Drinks List'!EK$11:EK$1010))</f>
        <v/>
      </c>
      <c r="BH923" s="21"/>
      <c r="BI923" s="59" t="str">
        <f>IF($K923="", "", SUMIF('Drinks List'!EN$11:EN$1010, $K923, 'Drinks List'!EM$11:EM$1010))</f>
        <v/>
      </c>
      <c r="BJ923" s="21"/>
      <c r="BK923" s="59" t="str">
        <f>IF($K923="", "", SUMIF('Drinks List'!EP$11:EP$1010, $K923, 'Drinks List'!EO$11:EO$1010))</f>
        <v/>
      </c>
      <c r="BL923" s="21"/>
      <c r="BM923" s="59" t="str">
        <f>IF($K923="", "", SUMIF('Drinks List'!ER$11:ER$1010, $K923, 'Drinks List'!EQ$11:EQ$1010))</f>
        <v/>
      </c>
      <c r="BN923" s="21"/>
      <c r="BO923" s="65" t="str">
        <f>IF($K923="", "", SUMIF('Drinks List'!ET$11:ET$1010, $K923, 'Drinks List'!ES$11:ES$1010))</f>
        <v/>
      </c>
      <c r="BQ923" s="120" t="str">
        <f t="shared" si="293"/>
        <v/>
      </c>
      <c r="BR923" s="62" t="str">
        <f t="shared" si="294"/>
        <v/>
      </c>
      <c r="BS923" s="76" t="str">
        <f>IF(BQ923="", "", COUNTIF(BQ$11:BQ$1010, "&gt;"&amp;BQ923)+1+COUNTIF(BQ$11:BQ923, BQ923)-1)</f>
        <v/>
      </c>
      <c r="BT923" s="76" t="str">
        <f>IF(BR923="", "", COUNTIF(BR$11:BR$1010, "&lt;"&amp;BR923)+1+COUNTIF(BR$11:BR923, BR923)-1)</f>
        <v/>
      </c>
      <c r="BV923" s="76" t="str">
        <f t="shared" si="295"/>
        <v/>
      </c>
      <c r="BW923" s="124" t="str">
        <f t="shared" si="296"/>
        <v/>
      </c>
      <c r="BX923" s="115" t="str">
        <f t="shared" si="297"/>
        <v/>
      </c>
      <c r="BY923" s="125" t="str">
        <f t="shared" si="298"/>
        <v/>
      </c>
      <c r="CA923" s="106" t="str">
        <f t="shared" si="299"/>
        <v/>
      </c>
      <c r="CB923" s="22" t="str">
        <f t="shared" si="300"/>
        <v/>
      </c>
      <c r="CD923" s="76" t="str">
        <f>IF($J923="", "", IF($BV923=0, "", COUNTIF($J$11:$J$1010, "&lt;"&amp;$J923)+1+COUNTIF($J$11:$J923, $J923)-1))</f>
        <v/>
      </c>
    </row>
    <row r="924" spans="1:82" x14ac:dyDescent="0.25">
      <c r="A924" s="31"/>
      <c r="B924" s="19" t="str">
        <f t="shared" si="281"/>
        <v/>
      </c>
      <c r="C924" s="20" t="str">
        <f t="shared" si="282"/>
        <v/>
      </c>
      <c r="D924" s="29" t="str">
        <f t="shared" si="283"/>
        <v/>
      </c>
      <c r="E924" s="22" t="str">
        <f t="shared" si="284"/>
        <v/>
      </c>
      <c r="F924" s="31"/>
      <c r="G924" s="301"/>
      <c r="H924" s="302"/>
      <c r="I924" s="303"/>
      <c r="J924" s="304"/>
      <c r="K924" s="283"/>
      <c r="L924" s="305"/>
      <c r="M924" s="285"/>
      <c r="N924" s="287"/>
      <c r="O924" s="31"/>
      <c r="P924" s="19" t="str">
        <f t="shared" si="285"/>
        <v/>
      </c>
      <c r="Q924" s="20" t="str">
        <f t="shared" si="286"/>
        <v/>
      </c>
      <c r="R924" s="29" t="str">
        <f t="shared" si="287"/>
        <v/>
      </c>
      <c r="S924" s="22" t="str">
        <f t="shared" si="288"/>
        <v/>
      </c>
      <c r="T924" s="31"/>
      <c r="U924" s="69" t="str">
        <f t="shared" si="289"/>
        <v/>
      </c>
      <c r="V924" s="31"/>
      <c r="X924" s="76" t="str">
        <f t="shared" si="290"/>
        <v/>
      </c>
      <c r="Z924" s="76" t="str">
        <f t="shared" si="291"/>
        <v/>
      </c>
      <c r="AA924" s="76" t="str">
        <f t="shared" si="292"/>
        <v/>
      </c>
      <c r="AC924" s="19" t="str">
        <f>IF($K924="", "", SUMIF('Drinks List'!DH$11:DH$1010, $K924, 'Drinks List'!DG$11:DG$1010))</f>
        <v/>
      </c>
      <c r="AD924" s="21"/>
      <c r="AE924" s="59" t="str">
        <f>IF($K924="", "", SUMIF('Drinks List'!DJ$11:DJ$1010, $K924, 'Drinks List'!DI$11:DI$1010))</f>
        <v/>
      </c>
      <c r="AF924" s="21"/>
      <c r="AG924" s="59" t="str">
        <f>IF($K924="", "", SUMIF('Drinks List'!DL$11:DL$1010, $K924, 'Drinks List'!DK$11:DK$1010))</f>
        <v/>
      </c>
      <c r="AH924" s="21"/>
      <c r="AI924" s="59" t="str">
        <f>IF($K924="", "", SUMIF('Drinks List'!DN$11:DN$1010, $K924, 'Drinks List'!DM$11:DM$1010))</f>
        <v/>
      </c>
      <c r="AJ924" s="21"/>
      <c r="AK924" s="59" t="str">
        <f>IF($K924="", "", SUMIF('Drinks List'!DP$11:DP$1010, $K924, 'Drinks List'!DO$11:DO$1010))</f>
        <v/>
      </c>
      <c r="AL924" s="21"/>
      <c r="AM924" s="59" t="str">
        <f>IF($K924="", "", SUMIF('Drinks List'!DR$11:DR$1010, $K924, 'Drinks List'!DQ$11:DQ$1010))</f>
        <v/>
      </c>
      <c r="AN924" s="21"/>
      <c r="AO924" s="59" t="str">
        <f>IF($K924="", "", SUMIF('Drinks List'!DT$11:DT$1010, $K924, 'Drinks List'!DS$11:DS$1010))</f>
        <v/>
      </c>
      <c r="AP924" s="21"/>
      <c r="AQ924" s="59" t="str">
        <f>IF($K924="", "", SUMIF('Drinks List'!DV$11:DV$1010, $K924, 'Drinks List'!DU$11:DU$1010))</f>
        <v/>
      </c>
      <c r="AR924" s="21"/>
      <c r="AS924" s="59" t="str">
        <f>IF($K924="", "", SUMIF('Drinks List'!DX$11:DX$1010, $K924, 'Drinks List'!DW$11:DW$1010))</f>
        <v/>
      </c>
      <c r="AT924" s="21"/>
      <c r="AU924" s="59" t="str">
        <f>IF($K924="", "", SUMIF('Drinks List'!DZ$11:DZ$1010, $K924, 'Drinks List'!DY$11:DY$1010))</f>
        <v/>
      </c>
      <c r="AV924" s="21"/>
      <c r="AW924" s="59" t="str">
        <f>IF($K924="", "", SUMIF('Drinks List'!EB$11:EB$1010, $K924, 'Drinks List'!EA$11:EA$1010))</f>
        <v/>
      </c>
      <c r="AX924" s="21"/>
      <c r="AY924" s="59" t="str">
        <f>IF($K924="", "", SUMIF('Drinks List'!ED$11:ED$1010, $K924, 'Drinks List'!EC$11:EC$1010))</f>
        <v/>
      </c>
      <c r="AZ924" s="21"/>
      <c r="BA924" s="59" t="str">
        <f>IF($K924="", "", SUMIF('Drinks List'!EF$11:EF$1010, $K924, 'Drinks List'!EE$11:EE$1010))</f>
        <v/>
      </c>
      <c r="BB924" s="21"/>
      <c r="BC924" s="59" t="str">
        <f>IF($K924="", "", SUMIF('Drinks List'!EH$11:EH$1010, $K924, 'Drinks List'!EG$11:EG$1010))</f>
        <v/>
      </c>
      <c r="BD924" s="21"/>
      <c r="BE924" s="59" t="str">
        <f>IF($K924="", "", SUMIF('Drinks List'!EJ$11:EJ$1010, $K924, 'Drinks List'!EI$11:EI$1010))</f>
        <v/>
      </c>
      <c r="BF924" s="21"/>
      <c r="BG924" s="59" t="str">
        <f>IF($K924="", "", SUMIF('Drinks List'!EL$11:EL$1010, $K924, 'Drinks List'!EK$11:EK$1010))</f>
        <v/>
      </c>
      <c r="BH924" s="21"/>
      <c r="BI924" s="59" t="str">
        <f>IF($K924="", "", SUMIF('Drinks List'!EN$11:EN$1010, $K924, 'Drinks List'!EM$11:EM$1010))</f>
        <v/>
      </c>
      <c r="BJ924" s="21"/>
      <c r="BK924" s="59" t="str">
        <f>IF($K924="", "", SUMIF('Drinks List'!EP$11:EP$1010, $K924, 'Drinks List'!EO$11:EO$1010))</f>
        <v/>
      </c>
      <c r="BL924" s="21"/>
      <c r="BM924" s="59" t="str">
        <f>IF($K924="", "", SUMIF('Drinks List'!ER$11:ER$1010, $K924, 'Drinks List'!EQ$11:EQ$1010))</f>
        <v/>
      </c>
      <c r="BN924" s="21"/>
      <c r="BO924" s="65" t="str">
        <f>IF($K924="", "", SUMIF('Drinks List'!ET$11:ET$1010, $K924, 'Drinks List'!ES$11:ES$1010))</f>
        <v/>
      </c>
      <c r="BQ924" s="120" t="str">
        <f t="shared" si="293"/>
        <v/>
      </c>
      <c r="BR924" s="62" t="str">
        <f t="shared" si="294"/>
        <v/>
      </c>
      <c r="BS924" s="76" t="str">
        <f>IF(BQ924="", "", COUNTIF(BQ$11:BQ$1010, "&gt;"&amp;BQ924)+1+COUNTIF(BQ$11:BQ924, BQ924)-1)</f>
        <v/>
      </c>
      <c r="BT924" s="76" t="str">
        <f>IF(BR924="", "", COUNTIF(BR$11:BR$1010, "&lt;"&amp;BR924)+1+COUNTIF(BR$11:BR924, BR924)-1)</f>
        <v/>
      </c>
      <c r="BV924" s="76" t="str">
        <f t="shared" si="295"/>
        <v/>
      </c>
      <c r="BW924" s="124" t="str">
        <f t="shared" si="296"/>
        <v/>
      </c>
      <c r="BX924" s="115" t="str">
        <f t="shared" si="297"/>
        <v/>
      </c>
      <c r="BY924" s="125" t="str">
        <f t="shared" si="298"/>
        <v/>
      </c>
      <c r="CA924" s="106" t="str">
        <f t="shared" si="299"/>
        <v/>
      </c>
      <c r="CB924" s="22" t="str">
        <f t="shared" si="300"/>
        <v/>
      </c>
      <c r="CD924" s="76" t="str">
        <f>IF($J924="", "", IF($BV924=0, "", COUNTIF($J$11:$J$1010, "&lt;"&amp;$J924)+1+COUNTIF($J$11:$J924, $J924)-1))</f>
        <v/>
      </c>
    </row>
    <row r="925" spans="1:82" x14ac:dyDescent="0.25">
      <c r="A925" s="31"/>
      <c r="B925" s="19" t="str">
        <f t="shared" si="281"/>
        <v/>
      </c>
      <c r="C925" s="20" t="str">
        <f t="shared" si="282"/>
        <v/>
      </c>
      <c r="D925" s="29" t="str">
        <f t="shared" si="283"/>
        <v/>
      </c>
      <c r="E925" s="22" t="str">
        <f t="shared" si="284"/>
        <v/>
      </c>
      <c r="F925" s="31"/>
      <c r="G925" s="301"/>
      <c r="H925" s="302"/>
      <c r="I925" s="303"/>
      <c r="J925" s="304"/>
      <c r="K925" s="283"/>
      <c r="L925" s="305"/>
      <c r="M925" s="285"/>
      <c r="N925" s="287"/>
      <c r="O925" s="31"/>
      <c r="P925" s="19" t="str">
        <f t="shared" si="285"/>
        <v/>
      </c>
      <c r="Q925" s="20" t="str">
        <f t="shared" si="286"/>
        <v/>
      </c>
      <c r="R925" s="29" t="str">
        <f t="shared" si="287"/>
        <v/>
      </c>
      <c r="S925" s="22" t="str">
        <f t="shared" si="288"/>
        <v/>
      </c>
      <c r="T925" s="31"/>
      <c r="U925" s="69" t="str">
        <f t="shared" si="289"/>
        <v/>
      </c>
      <c r="V925" s="31"/>
      <c r="X925" s="76" t="str">
        <f t="shared" si="290"/>
        <v/>
      </c>
      <c r="Z925" s="76" t="str">
        <f t="shared" si="291"/>
        <v/>
      </c>
      <c r="AA925" s="76" t="str">
        <f t="shared" si="292"/>
        <v/>
      </c>
      <c r="AC925" s="19" t="str">
        <f>IF($K925="", "", SUMIF('Drinks List'!DH$11:DH$1010, $K925, 'Drinks List'!DG$11:DG$1010))</f>
        <v/>
      </c>
      <c r="AD925" s="21"/>
      <c r="AE925" s="59" t="str">
        <f>IF($K925="", "", SUMIF('Drinks List'!DJ$11:DJ$1010, $K925, 'Drinks List'!DI$11:DI$1010))</f>
        <v/>
      </c>
      <c r="AF925" s="21"/>
      <c r="AG925" s="59" t="str">
        <f>IF($K925="", "", SUMIF('Drinks List'!DL$11:DL$1010, $K925, 'Drinks List'!DK$11:DK$1010))</f>
        <v/>
      </c>
      <c r="AH925" s="21"/>
      <c r="AI925" s="59" t="str">
        <f>IF($K925="", "", SUMIF('Drinks List'!DN$11:DN$1010, $K925, 'Drinks List'!DM$11:DM$1010))</f>
        <v/>
      </c>
      <c r="AJ925" s="21"/>
      <c r="AK925" s="59" t="str">
        <f>IF($K925="", "", SUMIF('Drinks List'!DP$11:DP$1010, $K925, 'Drinks List'!DO$11:DO$1010))</f>
        <v/>
      </c>
      <c r="AL925" s="21"/>
      <c r="AM925" s="59" t="str">
        <f>IF($K925="", "", SUMIF('Drinks List'!DR$11:DR$1010, $K925, 'Drinks List'!DQ$11:DQ$1010))</f>
        <v/>
      </c>
      <c r="AN925" s="21"/>
      <c r="AO925" s="59" t="str">
        <f>IF($K925="", "", SUMIF('Drinks List'!DT$11:DT$1010, $K925, 'Drinks List'!DS$11:DS$1010))</f>
        <v/>
      </c>
      <c r="AP925" s="21"/>
      <c r="AQ925" s="59" t="str">
        <f>IF($K925="", "", SUMIF('Drinks List'!DV$11:DV$1010, $K925, 'Drinks List'!DU$11:DU$1010))</f>
        <v/>
      </c>
      <c r="AR925" s="21"/>
      <c r="AS925" s="59" t="str">
        <f>IF($K925="", "", SUMIF('Drinks List'!DX$11:DX$1010, $K925, 'Drinks List'!DW$11:DW$1010))</f>
        <v/>
      </c>
      <c r="AT925" s="21"/>
      <c r="AU925" s="59" t="str">
        <f>IF($K925="", "", SUMIF('Drinks List'!DZ$11:DZ$1010, $K925, 'Drinks List'!DY$11:DY$1010))</f>
        <v/>
      </c>
      <c r="AV925" s="21"/>
      <c r="AW925" s="59" t="str">
        <f>IF($K925="", "", SUMIF('Drinks List'!EB$11:EB$1010, $K925, 'Drinks List'!EA$11:EA$1010))</f>
        <v/>
      </c>
      <c r="AX925" s="21"/>
      <c r="AY925" s="59" t="str">
        <f>IF($K925="", "", SUMIF('Drinks List'!ED$11:ED$1010, $K925, 'Drinks List'!EC$11:EC$1010))</f>
        <v/>
      </c>
      <c r="AZ925" s="21"/>
      <c r="BA925" s="59" t="str">
        <f>IF($K925="", "", SUMIF('Drinks List'!EF$11:EF$1010, $K925, 'Drinks List'!EE$11:EE$1010))</f>
        <v/>
      </c>
      <c r="BB925" s="21"/>
      <c r="BC925" s="59" t="str">
        <f>IF($K925="", "", SUMIF('Drinks List'!EH$11:EH$1010, $K925, 'Drinks List'!EG$11:EG$1010))</f>
        <v/>
      </c>
      <c r="BD925" s="21"/>
      <c r="BE925" s="59" t="str">
        <f>IF($K925="", "", SUMIF('Drinks List'!EJ$11:EJ$1010, $K925, 'Drinks List'!EI$11:EI$1010))</f>
        <v/>
      </c>
      <c r="BF925" s="21"/>
      <c r="BG925" s="59" t="str">
        <f>IF($K925="", "", SUMIF('Drinks List'!EL$11:EL$1010, $K925, 'Drinks List'!EK$11:EK$1010))</f>
        <v/>
      </c>
      <c r="BH925" s="21"/>
      <c r="BI925" s="59" t="str">
        <f>IF($K925="", "", SUMIF('Drinks List'!EN$11:EN$1010, $K925, 'Drinks List'!EM$11:EM$1010))</f>
        <v/>
      </c>
      <c r="BJ925" s="21"/>
      <c r="BK925" s="59" t="str">
        <f>IF($K925="", "", SUMIF('Drinks List'!EP$11:EP$1010, $K925, 'Drinks List'!EO$11:EO$1010))</f>
        <v/>
      </c>
      <c r="BL925" s="21"/>
      <c r="BM925" s="59" t="str">
        <f>IF($K925="", "", SUMIF('Drinks List'!ER$11:ER$1010, $K925, 'Drinks List'!EQ$11:EQ$1010))</f>
        <v/>
      </c>
      <c r="BN925" s="21"/>
      <c r="BO925" s="65" t="str">
        <f>IF($K925="", "", SUMIF('Drinks List'!ET$11:ET$1010, $K925, 'Drinks List'!ES$11:ES$1010))</f>
        <v/>
      </c>
      <c r="BQ925" s="120" t="str">
        <f t="shared" si="293"/>
        <v/>
      </c>
      <c r="BR925" s="62" t="str">
        <f t="shared" si="294"/>
        <v/>
      </c>
      <c r="BS925" s="76" t="str">
        <f>IF(BQ925="", "", COUNTIF(BQ$11:BQ$1010, "&gt;"&amp;BQ925)+1+COUNTIF(BQ$11:BQ925, BQ925)-1)</f>
        <v/>
      </c>
      <c r="BT925" s="76" t="str">
        <f>IF(BR925="", "", COUNTIF(BR$11:BR$1010, "&lt;"&amp;BR925)+1+COUNTIF(BR$11:BR925, BR925)-1)</f>
        <v/>
      </c>
      <c r="BV925" s="76" t="str">
        <f t="shared" si="295"/>
        <v/>
      </c>
      <c r="BW925" s="124" t="str">
        <f t="shared" si="296"/>
        <v/>
      </c>
      <c r="BX925" s="115" t="str">
        <f t="shared" si="297"/>
        <v/>
      </c>
      <c r="BY925" s="125" t="str">
        <f t="shared" si="298"/>
        <v/>
      </c>
      <c r="CA925" s="106" t="str">
        <f t="shared" si="299"/>
        <v/>
      </c>
      <c r="CB925" s="22" t="str">
        <f t="shared" si="300"/>
        <v/>
      </c>
      <c r="CD925" s="76" t="str">
        <f>IF($J925="", "", IF($BV925=0, "", COUNTIF($J$11:$J$1010, "&lt;"&amp;$J925)+1+COUNTIF($J$11:$J925, $J925)-1))</f>
        <v/>
      </c>
    </row>
    <row r="926" spans="1:82" x14ac:dyDescent="0.25">
      <c r="A926" s="31"/>
      <c r="B926" s="19" t="str">
        <f t="shared" si="281"/>
        <v/>
      </c>
      <c r="C926" s="20" t="str">
        <f t="shared" si="282"/>
        <v/>
      </c>
      <c r="D926" s="29" t="str">
        <f t="shared" si="283"/>
        <v/>
      </c>
      <c r="E926" s="22" t="str">
        <f t="shared" si="284"/>
        <v/>
      </c>
      <c r="F926" s="31"/>
      <c r="G926" s="301"/>
      <c r="H926" s="302"/>
      <c r="I926" s="303"/>
      <c r="J926" s="304"/>
      <c r="K926" s="283"/>
      <c r="L926" s="305"/>
      <c r="M926" s="285"/>
      <c r="N926" s="287"/>
      <c r="O926" s="31"/>
      <c r="P926" s="19" t="str">
        <f t="shared" si="285"/>
        <v/>
      </c>
      <c r="Q926" s="20" t="str">
        <f t="shared" si="286"/>
        <v/>
      </c>
      <c r="R926" s="29" t="str">
        <f t="shared" si="287"/>
        <v/>
      </c>
      <c r="S926" s="22" t="str">
        <f t="shared" si="288"/>
        <v/>
      </c>
      <c r="T926" s="31"/>
      <c r="U926" s="69" t="str">
        <f t="shared" si="289"/>
        <v/>
      </c>
      <c r="V926" s="31"/>
      <c r="X926" s="76" t="str">
        <f t="shared" si="290"/>
        <v/>
      </c>
      <c r="Z926" s="76" t="str">
        <f t="shared" si="291"/>
        <v/>
      </c>
      <c r="AA926" s="76" t="str">
        <f t="shared" si="292"/>
        <v/>
      </c>
      <c r="AC926" s="19" t="str">
        <f>IF($K926="", "", SUMIF('Drinks List'!DH$11:DH$1010, $K926, 'Drinks List'!DG$11:DG$1010))</f>
        <v/>
      </c>
      <c r="AD926" s="21"/>
      <c r="AE926" s="59" t="str">
        <f>IF($K926="", "", SUMIF('Drinks List'!DJ$11:DJ$1010, $K926, 'Drinks List'!DI$11:DI$1010))</f>
        <v/>
      </c>
      <c r="AF926" s="21"/>
      <c r="AG926" s="59" t="str">
        <f>IF($K926="", "", SUMIF('Drinks List'!DL$11:DL$1010, $K926, 'Drinks List'!DK$11:DK$1010))</f>
        <v/>
      </c>
      <c r="AH926" s="21"/>
      <c r="AI926" s="59" t="str">
        <f>IF($K926="", "", SUMIF('Drinks List'!DN$11:DN$1010, $K926, 'Drinks List'!DM$11:DM$1010))</f>
        <v/>
      </c>
      <c r="AJ926" s="21"/>
      <c r="AK926" s="59" t="str">
        <f>IF($K926="", "", SUMIF('Drinks List'!DP$11:DP$1010, $K926, 'Drinks List'!DO$11:DO$1010))</f>
        <v/>
      </c>
      <c r="AL926" s="21"/>
      <c r="AM926" s="59" t="str">
        <f>IF($K926="", "", SUMIF('Drinks List'!DR$11:DR$1010, $K926, 'Drinks List'!DQ$11:DQ$1010))</f>
        <v/>
      </c>
      <c r="AN926" s="21"/>
      <c r="AO926" s="59" t="str">
        <f>IF($K926="", "", SUMIF('Drinks List'!DT$11:DT$1010, $K926, 'Drinks List'!DS$11:DS$1010))</f>
        <v/>
      </c>
      <c r="AP926" s="21"/>
      <c r="AQ926" s="59" t="str">
        <f>IF($K926="", "", SUMIF('Drinks List'!DV$11:DV$1010, $K926, 'Drinks List'!DU$11:DU$1010))</f>
        <v/>
      </c>
      <c r="AR926" s="21"/>
      <c r="AS926" s="59" t="str">
        <f>IF($K926="", "", SUMIF('Drinks List'!DX$11:DX$1010, $K926, 'Drinks List'!DW$11:DW$1010))</f>
        <v/>
      </c>
      <c r="AT926" s="21"/>
      <c r="AU926" s="59" t="str">
        <f>IF($K926="", "", SUMIF('Drinks List'!DZ$11:DZ$1010, $K926, 'Drinks List'!DY$11:DY$1010))</f>
        <v/>
      </c>
      <c r="AV926" s="21"/>
      <c r="AW926" s="59" t="str">
        <f>IF($K926="", "", SUMIF('Drinks List'!EB$11:EB$1010, $K926, 'Drinks List'!EA$11:EA$1010))</f>
        <v/>
      </c>
      <c r="AX926" s="21"/>
      <c r="AY926" s="59" t="str">
        <f>IF($K926="", "", SUMIF('Drinks List'!ED$11:ED$1010, $K926, 'Drinks List'!EC$11:EC$1010))</f>
        <v/>
      </c>
      <c r="AZ926" s="21"/>
      <c r="BA926" s="59" t="str">
        <f>IF($K926="", "", SUMIF('Drinks List'!EF$11:EF$1010, $K926, 'Drinks List'!EE$11:EE$1010))</f>
        <v/>
      </c>
      <c r="BB926" s="21"/>
      <c r="BC926" s="59" t="str">
        <f>IF($K926="", "", SUMIF('Drinks List'!EH$11:EH$1010, $K926, 'Drinks List'!EG$11:EG$1010))</f>
        <v/>
      </c>
      <c r="BD926" s="21"/>
      <c r="BE926" s="59" t="str">
        <f>IF($K926="", "", SUMIF('Drinks List'!EJ$11:EJ$1010, $K926, 'Drinks List'!EI$11:EI$1010))</f>
        <v/>
      </c>
      <c r="BF926" s="21"/>
      <c r="BG926" s="59" t="str">
        <f>IF($K926="", "", SUMIF('Drinks List'!EL$11:EL$1010, $K926, 'Drinks List'!EK$11:EK$1010))</f>
        <v/>
      </c>
      <c r="BH926" s="21"/>
      <c r="BI926" s="59" t="str">
        <f>IF($K926="", "", SUMIF('Drinks List'!EN$11:EN$1010, $K926, 'Drinks List'!EM$11:EM$1010))</f>
        <v/>
      </c>
      <c r="BJ926" s="21"/>
      <c r="BK926" s="59" t="str">
        <f>IF($K926="", "", SUMIF('Drinks List'!EP$11:EP$1010, $K926, 'Drinks List'!EO$11:EO$1010))</f>
        <v/>
      </c>
      <c r="BL926" s="21"/>
      <c r="BM926" s="59" t="str">
        <f>IF($K926="", "", SUMIF('Drinks List'!ER$11:ER$1010, $K926, 'Drinks List'!EQ$11:EQ$1010))</f>
        <v/>
      </c>
      <c r="BN926" s="21"/>
      <c r="BO926" s="65" t="str">
        <f>IF($K926="", "", SUMIF('Drinks List'!ET$11:ET$1010, $K926, 'Drinks List'!ES$11:ES$1010))</f>
        <v/>
      </c>
      <c r="BQ926" s="120" t="str">
        <f t="shared" si="293"/>
        <v/>
      </c>
      <c r="BR926" s="62" t="str">
        <f t="shared" si="294"/>
        <v/>
      </c>
      <c r="BS926" s="76" t="str">
        <f>IF(BQ926="", "", COUNTIF(BQ$11:BQ$1010, "&gt;"&amp;BQ926)+1+COUNTIF(BQ$11:BQ926, BQ926)-1)</f>
        <v/>
      </c>
      <c r="BT926" s="76" t="str">
        <f>IF(BR926="", "", COUNTIF(BR$11:BR$1010, "&lt;"&amp;BR926)+1+COUNTIF(BR$11:BR926, BR926)-1)</f>
        <v/>
      </c>
      <c r="BV926" s="76" t="str">
        <f t="shared" si="295"/>
        <v/>
      </c>
      <c r="BW926" s="124" t="str">
        <f t="shared" si="296"/>
        <v/>
      </c>
      <c r="BX926" s="115" t="str">
        <f t="shared" si="297"/>
        <v/>
      </c>
      <c r="BY926" s="125" t="str">
        <f t="shared" si="298"/>
        <v/>
      </c>
      <c r="CA926" s="106" t="str">
        <f t="shared" si="299"/>
        <v/>
      </c>
      <c r="CB926" s="22" t="str">
        <f t="shared" si="300"/>
        <v/>
      </c>
      <c r="CD926" s="76" t="str">
        <f>IF($J926="", "", IF($BV926=0, "", COUNTIF($J$11:$J$1010, "&lt;"&amp;$J926)+1+COUNTIF($J$11:$J926, $J926)-1))</f>
        <v/>
      </c>
    </row>
    <row r="927" spans="1:82" x14ac:dyDescent="0.25">
      <c r="A927" s="31"/>
      <c r="B927" s="19" t="str">
        <f t="shared" si="281"/>
        <v/>
      </c>
      <c r="C927" s="20" t="str">
        <f t="shared" si="282"/>
        <v/>
      </c>
      <c r="D927" s="29" t="str">
        <f t="shared" si="283"/>
        <v/>
      </c>
      <c r="E927" s="22" t="str">
        <f t="shared" si="284"/>
        <v/>
      </c>
      <c r="F927" s="31"/>
      <c r="G927" s="301"/>
      <c r="H927" s="302"/>
      <c r="I927" s="303"/>
      <c r="J927" s="304"/>
      <c r="K927" s="283"/>
      <c r="L927" s="305"/>
      <c r="M927" s="285"/>
      <c r="N927" s="287"/>
      <c r="O927" s="31"/>
      <c r="P927" s="19" t="str">
        <f t="shared" si="285"/>
        <v/>
      </c>
      <c r="Q927" s="20" t="str">
        <f t="shared" si="286"/>
        <v/>
      </c>
      <c r="R927" s="29" t="str">
        <f t="shared" si="287"/>
        <v/>
      </c>
      <c r="S927" s="22" t="str">
        <f t="shared" si="288"/>
        <v/>
      </c>
      <c r="T927" s="31"/>
      <c r="U927" s="69" t="str">
        <f t="shared" si="289"/>
        <v/>
      </c>
      <c r="V927" s="31"/>
      <c r="X927" s="76" t="str">
        <f t="shared" si="290"/>
        <v/>
      </c>
      <c r="Z927" s="76" t="str">
        <f t="shared" si="291"/>
        <v/>
      </c>
      <c r="AA927" s="76" t="str">
        <f t="shared" si="292"/>
        <v/>
      </c>
      <c r="AC927" s="19" t="str">
        <f>IF($K927="", "", SUMIF('Drinks List'!DH$11:DH$1010, $K927, 'Drinks List'!DG$11:DG$1010))</f>
        <v/>
      </c>
      <c r="AD927" s="21"/>
      <c r="AE927" s="59" t="str">
        <f>IF($K927="", "", SUMIF('Drinks List'!DJ$11:DJ$1010, $K927, 'Drinks List'!DI$11:DI$1010))</f>
        <v/>
      </c>
      <c r="AF927" s="21"/>
      <c r="AG927" s="59" t="str">
        <f>IF($K927="", "", SUMIF('Drinks List'!DL$11:DL$1010, $K927, 'Drinks List'!DK$11:DK$1010))</f>
        <v/>
      </c>
      <c r="AH927" s="21"/>
      <c r="AI927" s="59" t="str">
        <f>IF($K927="", "", SUMIF('Drinks List'!DN$11:DN$1010, $K927, 'Drinks List'!DM$11:DM$1010))</f>
        <v/>
      </c>
      <c r="AJ927" s="21"/>
      <c r="AK927" s="59" t="str">
        <f>IF($K927="", "", SUMIF('Drinks List'!DP$11:DP$1010, $K927, 'Drinks List'!DO$11:DO$1010))</f>
        <v/>
      </c>
      <c r="AL927" s="21"/>
      <c r="AM927" s="59" t="str">
        <f>IF($K927="", "", SUMIF('Drinks List'!DR$11:DR$1010, $K927, 'Drinks List'!DQ$11:DQ$1010))</f>
        <v/>
      </c>
      <c r="AN927" s="21"/>
      <c r="AO927" s="59" t="str">
        <f>IF($K927="", "", SUMIF('Drinks List'!DT$11:DT$1010, $K927, 'Drinks List'!DS$11:DS$1010))</f>
        <v/>
      </c>
      <c r="AP927" s="21"/>
      <c r="AQ927" s="59" t="str">
        <f>IF($K927="", "", SUMIF('Drinks List'!DV$11:DV$1010, $K927, 'Drinks List'!DU$11:DU$1010))</f>
        <v/>
      </c>
      <c r="AR927" s="21"/>
      <c r="AS927" s="59" t="str">
        <f>IF($K927="", "", SUMIF('Drinks List'!DX$11:DX$1010, $K927, 'Drinks List'!DW$11:DW$1010))</f>
        <v/>
      </c>
      <c r="AT927" s="21"/>
      <c r="AU927" s="59" t="str">
        <f>IF($K927="", "", SUMIF('Drinks List'!DZ$11:DZ$1010, $K927, 'Drinks List'!DY$11:DY$1010))</f>
        <v/>
      </c>
      <c r="AV927" s="21"/>
      <c r="AW927" s="59" t="str">
        <f>IF($K927="", "", SUMIF('Drinks List'!EB$11:EB$1010, $K927, 'Drinks List'!EA$11:EA$1010))</f>
        <v/>
      </c>
      <c r="AX927" s="21"/>
      <c r="AY927" s="59" t="str">
        <f>IF($K927="", "", SUMIF('Drinks List'!ED$11:ED$1010, $K927, 'Drinks List'!EC$11:EC$1010))</f>
        <v/>
      </c>
      <c r="AZ927" s="21"/>
      <c r="BA927" s="59" t="str">
        <f>IF($K927="", "", SUMIF('Drinks List'!EF$11:EF$1010, $K927, 'Drinks List'!EE$11:EE$1010))</f>
        <v/>
      </c>
      <c r="BB927" s="21"/>
      <c r="BC927" s="59" t="str">
        <f>IF($K927="", "", SUMIF('Drinks List'!EH$11:EH$1010, $K927, 'Drinks List'!EG$11:EG$1010))</f>
        <v/>
      </c>
      <c r="BD927" s="21"/>
      <c r="BE927" s="59" t="str">
        <f>IF($K927="", "", SUMIF('Drinks List'!EJ$11:EJ$1010, $K927, 'Drinks List'!EI$11:EI$1010))</f>
        <v/>
      </c>
      <c r="BF927" s="21"/>
      <c r="BG927" s="59" t="str">
        <f>IF($K927="", "", SUMIF('Drinks List'!EL$11:EL$1010, $K927, 'Drinks List'!EK$11:EK$1010))</f>
        <v/>
      </c>
      <c r="BH927" s="21"/>
      <c r="BI927" s="59" t="str">
        <f>IF($K927="", "", SUMIF('Drinks List'!EN$11:EN$1010, $K927, 'Drinks List'!EM$11:EM$1010))</f>
        <v/>
      </c>
      <c r="BJ927" s="21"/>
      <c r="BK927" s="59" t="str">
        <f>IF($K927="", "", SUMIF('Drinks List'!EP$11:EP$1010, $K927, 'Drinks List'!EO$11:EO$1010))</f>
        <v/>
      </c>
      <c r="BL927" s="21"/>
      <c r="BM927" s="59" t="str">
        <f>IF($K927="", "", SUMIF('Drinks List'!ER$11:ER$1010, $K927, 'Drinks List'!EQ$11:EQ$1010))</f>
        <v/>
      </c>
      <c r="BN927" s="21"/>
      <c r="BO927" s="65" t="str">
        <f>IF($K927="", "", SUMIF('Drinks List'!ET$11:ET$1010, $K927, 'Drinks List'!ES$11:ES$1010))</f>
        <v/>
      </c>
      <c r="BQ927" s="120" t="str">
        <f t="shared" si="293"/>
        <v/>
      </c>
      <c r="BR927" s="62" t="str">
        <f t="shared" si="294"/>
        <v/>
      </c>
      <c r="BS927" s="76" t="str">
        <f>IF(BQ927="", "", COUNTIF(BQ$11:BQ$1010, "&gt;"&amp;BQ927)+1+COUNTIF(BQ$11:BQ927, BQ927)-1)</f>
        <v/>
      </c>
      <c r="BT927" s="76" t="str">
        <f>IF(BR927="", "", COUNTIF(BR$11:BR$1010, "&lt;"&amp;BR927)+1+COUNTIF(BR$11:BR927, BR927)-1)</f>
        <v/>
      </c>
      <c r="BV927" s="76" t="str">
        <f t="shared" si="295"/>
        <v/>
      </c>
      <c r="BW927" s="124" t="str">
        <f t="shared" si="296"/>
        <v/>
      </c>
      <c r="BX927" s="115" t="str">
        <f t="shared" si="297"/>
        <v/>
      </c>
      <c r="BY927" s="125" t="str">
        <f t="shared" si="298"/>
        <v/>
      </c>
      <c r="CA927" s="106" t="str">
        <f t="shared" si="299"/>
        <v/>
      </c>
      <c r="CB927" s="22" t="str">
        <f t="shared" si="300"/>
        <v/>
      </c>
      <c r="CD927" s="76" t="str">
        <f>IF($J927="", "", IF($BV927=0, "", COUNTIF($J$11:$J$1010, "&lt;"&amp;$J927)+1+COUNTIF($J$11:$J927, $J927)-1))</f>
        <v/>
      </c>
    </row>
    <row r="928" spans="1:82" x14ac:dyDescent="0.25">
      <c r="A928" s="31"/>
      <c r="B928" s="19" t="str">
        <f t="shared" si="281"/>
        <v/>
      </c>
      <c r="C928" s="20" t="str">
        <f t="shared" si="282"/>
        <v/>
      </c>
      <c r="D928" s="29" t="str">
        <f t="shared" si="283"/>
        <v/>
      </c>
      <c r="E928" s="22" t="str">
        <f t="shared" si="284"/>
        <v/>
      </c>
      <c r="F928" s="31"/>
      <c r="G928" s="301"/>
      <c r="H928" s="302"/>
      <c r="I928" s="303"/>
      <c r="J928" s="304"/>
      <c r="K928" s="283"/>
      <c r="L928" s="305"/>
      <c r="M928" s="285"/>
      <c r="N928" s="287"/>
      <c r="O928" s="31"/>
      <c r="P928" s="19" t="str">
        <f t="shared" si="285"/>
        <v/>
      </c>
      <c r="Q928" s="20" t="str">
        <f t="shared" si="286"/>
        <v/>
      </c>
      <c r="R928" s="29" t="str">
        <f t="shared" si="287"/>
        <v/>
      </c>
      <c r="S928" s="22" t="str">
        <f t="shared" si="288"/>
        <v/>
      </c>
      <c r="T928" s="31"/>
      <c r="U928" s="69" t="str">
        <f t="shared" si="289"/>
        <v/>
      </c>
      <c r="V928" s="31"/>
      <c r="X928" s="76" t="str">
        <f t="shared" si="290"/>
        <v/>
      </c>
      <c r="Z928" s="76" t="str">
        <f t="shared" si="291"/>
        <v/>
      </c>
      <c r="AA928" s="76" t="str">
        <f t="shared" si="292"/>
        <v/>
      </c>
      <c r="AC928" s="19" t="str">
        <f>IF($K928="", "", SUMIF('Drinks List'!DH$11:DH$1010, $K928, 'Drinks List'!DG$11:DG$1010))</f>
        <v/>
      </c>
      <c r="AD928" s="21"/>
      <c r="AE928" s="59" t="str">
        <f>IF($K928="", "", SUMIF('Drinks List'!DJ$11:DJ$1010, $K928, 'Drinks List'!DI$11:DI$1010))</f>
        <v/>
      </c>
      <c r="AF928" s="21"/>
      <c r="AG928" s="59" t="str">
        <f>IF($K928="", "", SUMIF('Drinks List'!DL$11:DL$1010, $K928, 'Drinks List'!DK$11:DK$1010))</f>
        <v/>
      </c>
      <c r="AH928" s="21"/>
      <c r="AI928" s="59" t="str">
        <f>IF($K928="", "", SUMIF('Drinks List'!DN$11:DN$1010, $K928, 'Drinks List'!DM$11:DM$1010))</f>
        <v/>
      </c>
      <c r="AJ928" s="21"/>
      <c r="AK928" s="59" t="str">
        <f>IF($K928="", "", SUMIF('Drinks List'!DP$11:DP$1010, $K928, 'Drinks List'!DO$11:DO$1010))</f>
        <v/>
      </c>
      <c r="AL928" s="21"/>
      <c r="AM928" s="59" t="str">
        <f>IF($K928="", "", SUMIF('Drinks List'!DR$11:DR$1010, $K928, 'Drinks List'!DQ$11:DQ$1010))</f>
        <v/>
      </c>
      <c r="AN928" s="21"/>
      <c r="AO928" s="59" t="str">
        <f>IF($K928="", "", SUMIF('Drinks List'!DT$11:DT$1010, $K928, 'Drinks List'!DS$11:DS$1010))</f>
        <v/>
      </c>
      <c r="AP928" s="21"/>
      <c r="AQ928" s="59" t="str">
        <f>IF($K928="", "", SUMIF('Drinks List'!DV$11:DV$1010, $K928, 'Drinks List'!DU$11:DU$1010))</f>
        <v/>
      </c>
      <c r="AR928" s="21"/>
      <c r="AS928" s="59" t="str">
        <f>IF($K928="", "", SUMIF('Drinks List'!DX$11:DX$1010, $K928, 'Drinks List'!DW$11:DW$1010))</f>
        <v/>
      </c>
      <c r="AT928" s="21"/>
      <c r="AU928" s="59" t="str">
        <f>IF($K928="", "", SUMIF('Drinks List'!DZ$11:DZ$1010, $K928, 'Drinks List'!DY$11:DY$1010))</f>
        <v/>
      </c>
      <c r="AV928" s="21"/>
      <c r="AW928" s="59" t="str">
        <f>IF($K928="", "", SUMIF('Drinks List'!EB$11:EB$1010, $K928, 'Drinks List'!EA$11:EA$1010))</f>
        <v/>
      </c>
      <c r="AX928" s="21"/>
      <c r="AY928" s="59" t="str">
        <f>IF($K928="", "", SUMIF('Drinks List'!ED$11:ED$1010, $K928, 'Drinks List'!EC$11:EC$1010))</f>
        <v/>
      </c>
      <c r="AZ928" s="21"/>
      <c r="BA928" s="59" t="str">
        <f>IF($K928="", "", SUMIF('Drinks List'!EF$11:EF$1010, $K928, 'Drinks List'!EE$11:EE$1010))</f>
        <v/>
      </c>
      <c r="BB928" s="21"/>
      <c r="BC928" s="59" t="str">
        <f>IF($K928="", "", SUMIF('Drinks List'!EH$11:EH$1010, $K928, 'Drinks List'!EG$11:EG$1010))</f>
        <v/>
      </c>
      <c r="BD928" s="21"/>
      <c r="BE928" s="59" t="str">
        <f>IF($K928="", "", SUMIF('Drinks List'!EJ$11:EJ$1010, $K928, 'Drinks List'!EI$11:EI$1010))</f>
        <v/>
      </c>
      <c r="BF928" s="21"/>
      <c r="BG928" s="59" t="str">
        <f>IF($K928="", "", SUMIF('Drinks List'!EL$11:EL$1010, $K928, 'Drinks List'!EK$11:EK$1010))</f>
        <v/>
      </c>
      <c r="BH928" s="21"/>
      <c r="BI928" s="59" t="str">
        <f>IF($K928="", "", SUMIF('Drinks List'!EN$11:EN$1010, $K928, 'Drinks List'!EM$11:EM$1010))</f>
        <v/>
      </c>
      <c r="BJ928" s="21"/>
      <c r="BK928" s="59" t="str">
        <f>IF($K928="", "", SUMIF('Drinks List'!EP$11:EP$1010, $K928, 'Drinks List'!EO$11:EO$1010))</f>
        <v/>
      </c>
      <c r="BL928" s="21"/>
      <c r="BM928" s="59" t="str">
        <f>IF($K928="", "", SUMIF('Drinks List'!ER$11:ER$1010, $K928, 'Drinks List'!EQ$11:EQ$1010))</f>
        <v/>
      </c>
      <c r="BN928" s="21"/>
      <c r="BO928" s="65" t="str">
        <f>IF($K928="", "", SUMIF('Drinks List'!ET$11:ET$1010, $K928, 'Drinks List'!ES$11:ES$1010))</f>
        <v/>
      </c>
      <c r="BQ928" s="120" t="str">
        <f t="shared" si="293"/>
        <v/>
      </c>
      <c r="BR928" s="62" t="str">
        <f t="shared" si="294"/>
        <v/>
      </c>
      <c r="BS928" s="76" t="str">
        <f>IF(BQ928="", "", COUNTIF(BQ$11:BQ$1010, "&gt;"&amp;BQ928)+1+COUNTIF(BQ$11:BQ928, BQ928)-1)</f>
        <v/>
      </c>
      <c r="BT928" s="76" t="str">
        <f>IF(BR928="", "", COUNTIF(BR$11:BR$1010, "&lt;"&amp;BR928)+1+COUNTIF(BR$11:BR928, BR928)-1)</f>
        <v/>
      </c>
      <c r="BV928" s="76" t="str">
        <f t="shared" si="295"/>
        <v/>
      </c>
      <c r="BW928" s="124" t="str">
        <f t="shared" si="296"/>
        <v/>
      </c>
      <c r="BX928" s="115" t="str">
        <f t="shared" si="297"/>
        <v/>
      </c>
      <c r="BY928" s="125" t="str">
        <f t="shared" si="298"/>
        <v/>
      </c>
      <c r="CA928" s="106" t="str">
        <f t="shared" si="299"/>
        <v/>
      </c>
      <c r="CB928" s="22" t="str">
        <f t="shared" si="300"/>
        <v/>
      </c>
      <c r="CD928" s="76" t="str">
        <f>IF($J928="", "", IF($BV928=0, "", COUNTIF($J$11:$J$1010, "&lt;"&amp;$J928)+1+COUNTIF($J$11:$J928, $J928)-1))</f>
        <v/>
      </c>
    </row>
    <row r="929" spans="1:82" x14ac:dyDescent="0.25">
      <c r="A929" s="31"/>
      <c r="B929" s="19" t="str">
        <f t="shared" si="281"/>
        <v/>
      </c>
      <c r="C929" s="20" t="str">
        <f t="shared" si="282"/>
        <v/>
      </c>
      <c r="D929" s="29" t="str">
        <f t="shared" si="283"/>
        <v/>
      </c>
      <c r="E929" s="22" t="str">
        <f t="shared" si="284"/>
        <v/>
      </c>
      <c r="F929" s="31"/>
      <c r="G929" s="301"/>
      <c r="H929" s="302"/>
      <c r="I929" s="303"/>
      <c r="J929" s="304"/>
      <c r="K929" s="283"/>
      <c r="L929" s="305"/>
      <c r="M929" s="285"/>
      <c r="N929" s="287"/>
      <c r="O929" s="31"/>
      <c r="P929" s="19" t="str">
        <f t="shared" si="285"/>
        <v/>
      </c>
      <c r="Q929" s="20" t="str">
        <f t="shared" si="286"/>
        <v/>
      </c>
      <c r="R929" s="29" t="str">
        <f t="shared" si="287"/>
        <v/>
      </c>
      <c r="S929" s="22" t="str">
        <f t="shared" si="288"/>
        <v/>
      </c>
      <c r="T929" s="31"/>
      <c r="U929" s="69" t="str">
        <f t="shared" si="289"/>
        <v/>
      </c>
      <c r="V929" s="31"/>
      <c r="X929" s="76" t="str">
        <f t="shared" si="290"/>
        <v/>
      </c>
      <c r="Z929" s="76" t="str">
        <f t="shared" si="291"/>
        <v/>
      </c>
      <c r="AA929" s="76" t="str">
        <f t="shared" si="292"/>
        <v/>
      </c>
      <c r="AC929" s="19" t="str">
        <f>IF($K929="", "", SUMIF('Drinks List'!DH$11:DH$1010, $K929, 'Drinks List'!DG$11:DG$1010))</f>
        <v/>
      </c>
      <c r="AD929" s="21"/>
      <c r="AE929" s="59" t="str">
        <f>IF($K929="", "", SUMIF('Drinks List'!DJ$11:DJ$1010, $K929, 'Drinks List'!DI$11:DI$1010))</f>
        <v/>
      </c>
      <c r="AF929" s="21"/>
      <c r="AG929" s="59" t="str">
        <f>IF($K929="", "", SUMIF('Drinks List'!DL$11:DL$1010, $K929, 'Drinks List'!DK$11:DK$1010))</f>
        <v/>
      </c>
      <c r="AH929" s="21"/>
      <c r="AI929" s="59" t="str">
        <f>IF($K929="", "", SUMIF('Drinks List'!DN$11:DN$1010, $K929, 'Drinks List'!DM$11:DM$1010))</f>
        <v/>
      </c>
      <c r="AJ929" s="21"/>
      <c r="AK929" s="59" t="str">
        <f>IF($K929="", "", SUMIF('Drinks List'!DP$11:DP$1010, $K929, 'Drinks List'!DO$11:DO$1010))</f>
        <v/>
      </c>
      <c r="AL929" s="21"/>
      <c r="AM929" s="59" t="str">
        <f>IF($K929="", "", SUMIF('Drinks List'!DR$11:DR$1010, $K929, 'Drinks List'!DQ$11:DQ$1010))</f>
        <v/>
      </c>
      <c r="AN929" s="21"/>
      <c r="AO929" s="59" t="str">
        <f>IF($K929="", "", SUMIF('Drinks List'!DT$11:DT$1010, $K929, 'Drinks List'!DS$11:DS$1010))</f>
        <v/>
      </c>
      <c r="AP929" s="21"/>
      <c r="AQ929" s="59" t="str">
        <f>IF($K929="", "", SUMIF('Drinks List'!DV$11:DV$1010, $K929, 'Drinks List'!DU$11:DU$1010))</f>
        <v/>
      </c>
      <c r="AR929" s="21"/>
      <c r="AS929" s="59" t="str">
        <f>IF($K929="", "", SUMIF('Drinks List'!DX$11:DX$1010, $K929, 'Drinks List'!DW$11:DW$1010))</f>
        <v/>
      </c>
      <c r="AT929" s="21"/>
      <c r="AU929" s="59" t="str">
        <f>IF($K929="", "", SUMIF('Drinks List'!DZ$11:DZ$1010, $K929, 'Drinks List'!DY$11:DY$1010))</f>
        <v/>
      </c>
      <c r="AV929" s="21"/>
      <c r="AW929" s="59" t="str">
        <f>IF($K929="", "", SUMIF('Drinks List'!EB$11:EB$1010, $K929, 'Drinks List'!EA$11:EA$1010))</f>
        <v/>
      </c>
      <c r="AX929" s="21"/>
      <c r="AY929" s="59" t="str">
        <f>IF($K929="", "", SUMIF('Drinks List'!ED$11:ED$1010, $K929, 'Drinks List'!EC$11:EC$1010))</f>
        <v/>
      </c>
      <c r="AZ929" s="21"/>
      <c r="BA929" s="59" t="str">
        <f>IF($K929="", "", SUMIF('Drinks List'!EF$11:EF$1010, $K929, 'Drinks List'!EE$11:EE$1010))</f>
        <v/>
      </c>
      <c r="BB929" s="21"/>
      <c r="BC929" s="59" t="str">
        <f>IF($K929="", "", SUMIF('Drinks List'!EH$11:EH$1010, $K929, 'Drinks List'!EG$11:EG$1010))</f>
        <v/>
      </c>
      <c r="BD929" s="21"/>
      <c r="BE929" s="59" t="str">
        <f>IF($K929="", "", SUMIF('Drinks List'!EJ$11:EJ$1010, $K929, 'Drinks List'!EI$11:EI$1010))</f>
        <v/>
      </c>
      <c r="BF929" s="21"/>
      <c r="BG929" s="59" t="str">
        <f>IF($K929="", "", SUMIF('Drinks List'!EL$11:EL$1010, $K929, 'Drinks List'!EK$11:EK$1010))</f>
        <v/>
      </c>
      <c r="BH929" s="21"/>
      <c r="BI929" s="59" t="str">
        <f>IF($K929="", "", SUMIF('Drinks List'!EN$11:EN$1010, $K929, 'Drinks List'!EM$11:EM$1010))</f>
        <v/>
      </c>
      <c r="BJ929" s="21"/>
      <c r="BK929" s="59" t="str">
        <f>IF($K929="", "", SUMIF('Drinks List'!EP$11:EP$1010, $K929, 'Drinks List'!EO$11:EO$1010))</f>
        <v/>
      </c>
      <c r="BL929" s="21"/>
      <c r="BM929" s="59" t="str">
        <f>IF($K929="", "", SUMIF('Drinks List'!ER$11:ER$1010, $K929, 'Drinks List'!EQ$11:EQ$1010))</f>
        <v/>
      </c>
      <c r="BN929" s="21"/>
      <c r="BO929" s="65" t="str">
        <f>IF($K929="", "", SUMIF('Drinks List'!ET$11:ET$1010, $K929, 'Drinks List'!ES$11:ES$1010))</f>
        <v/>
      </c>
      <c r="BQ929" s="120" t="str">
        <f t="shared" si="293"/>
        <v/>
      </c>
      <c r="BR929" s="62" t="str">
        <f t="shared" si="294"/>
        <v/>
      </c>
      <c r="BS929" s="76" t="str">
        <f>IF(BQ929="", "", COUNTIF(BQ$11:BQ$1010, "&gt;"&amp;BQ929)+1+COUNTIF(BQ$11:BQ929, BQ929)-1)</f>
        <v/>
      </c>
      <c r="BT929" s="76" t="str">
        <f>IF(BR929="", "", COUNTIF(BR$11:BR$1010, "&lt;"&amp;BR929)+1+COUNTIF(BR$11:BR929, BR929)-1)</f>
        <v/>
      </c>
      <c r="BV929" s="76" t="str">
        <f t="shared" si="295"/>
        <v/>
      </c>
      <c r="BW929" s="124" t="str">
        <f t="shared" si="296"/>
        <v/>
      </c>
      <c r="BX929" s="115" t="str">
        <f t="shared" si="297"/>
        <v/>
      </c>
      <c r="BY929" s="125" t="str">
        <f t="shared" si="298"/>
        <v/>
      </c>
      <c r="CA929" s="106" t="str">
        <f t="shared" si="299"/>
        <v/>
      </c>
      <c r="CB929" s="22" t="str">
        <f t="shared" si="300"/>
        <v/>
      </c>
      <c r="CD929" s="76" t="str">
        <f>IF($J929="", "", IF($BV929=0, "", COUNTIF($J$11:$J$1010, "&lt;"&amp;$J929)+1+COUNTIF($J$11:$J929, $J929)-1))</f>
        <v/>
      </c>
    </row>
    <row r="930" spans="1:82" x14ac:dyDescent="0.25">
      <c r="A930" s="31"/>
      <c r="B930" s="19" t="str">
        <f t="shared" si="281"/>
        <v/>
      </c>
      <c r="C930" s="20" t="str">
        <f t="shared" si="282"/>
        <v/>
      </c>
      <c r="D930" s="29" t="str">
        <f t="shared" si="283"/>
        <v/>
      </c>
      <c r="E930" s="22" t="str">
        <f t="shared" si="284"/>
        <v/>
      </c>
      <c r="F930" s="31"/>
      <c r="G930" s="301"/>
      <c r="H930" s="302"/>
      <c r="I930" s="303"/>
      <c r="J930" s="304"/>
      <c r="K930" s="283"/>
      <c r="L930" s="305"/>
      <c r="M930" s="285"/>
      <c r="N930" s="287"/>
      <c r="O930" s="31"/>
      <c r="P930" s="19" t="str">
        <f t="shared" si="285"/>
        <v/>
      </c>
      <c r="Q930" s="20" t="str">
        <f t="shared" si="286"/>
        <v/>
      </c>
      <c r="R930" s="29" t="str">
        <f t="shared" si="287"/>
        <v/>
      </c>
      <c r="S930" s="22" t="str">
        <f t="shared" si="288"/>
        <v/>
      </c>
      <c r="T930" s="31"/>
      <c r="U930" s="69" t="str">
        <f t="shared" si="289"/>
        <v/>
      </c>
      <c r="V930" s="31"/>
      <c r="X930" s="76" t="str">
        <f t="shared" si="290"/>
        <v/>
      </c>
      <c r="Z930" s="76" t="str">
        <f t="shared" si="291"/>
        <v/>
      </c>
      <c r="AA930" s="76" t="str">
        <f t="shared" si="292"/>
        <v/>
      </c>
      <c r="AC930" s="19" t="str">
        <f>IF($K930="", "", SUMIF('Drinks List'!DH$11:DH$1010, $K930, 'Drinks List'!DG$11:DG$1010))</f>
        <v/>
      </c>
      <c r="AD930" s="21"/>
      <c r="AE930" s="59" t="str">
        <f>IF($K930="", "", SUMIF('Drinks List'!DJ$11:DJ$1010, $K930, 'Drinks List'!DI$11:DI$1010))</f>
        <v/>
      </c>
      <c r="AF930" s="21"/>
      <c r="AG930" s="59" t="str">
        <f>IF($K930="", "", SUMIF('Drinks List'!DL$11:DL$1010, $K930, 'Drinks List'!DK$11:DK$1010))</f>
        <v/>
      </c>
      <c r="AH930" s="21"/>
      <c r="AI930" s="59" t="str">
        <f>IF($K930="", "", SUMIF('Drinks List'!DN$11:DN$1010, $K930, 'Drinks List'!DM$11:DM$1010))</f>
        <v/>
      </c>
      <c r="AJ930" s="21"/>
      <c r="AK930" s="59" t="str">
        <f>IF($K930="", "", SUMIF('Drinks List'!DP$11:DP$1010, $K930, 'Drinks List'!DO$11:DO$1010))</f>
        <v/>
      </c>
      <c r="AL930" s="21"/>
      <c r="AM930" s="59" t="str">
        <f>IF($K930="", "", SUMIF('Drinks List'!DR$11:DR$1010, $K930, 'Drinks List'!DQ$11:DQ$1010))</f>
        <v/>
      </c>
      <c r="AN930" s="21"/>
      <c r="AO930" s="59" t="str">
        <f>IF($K930="", "", SUMIF('Drinks List'!DT$11:DT$1010, $K930, 'Drinks List'!DS$11:DS$1010))</f>
        <v/>
      </c>
      <c r="AP930" s="21"/>
      <c r="AQ930" s="59" t="str">
        <f>IF($K930="", "", SUMIF('Drinks List'!DV$11:DV$1010, $K930, 'Drinks List'!DU$11:DU$1010))</f>
        <v/>
      </c>
      <c r="AR930" s="21"/>
      <c r="AS930" s="59" t="str">
        <f>IF($K930="", "", SUMIF('Drinks List'!DX$11:DX$1010, $K930, 'Drinks List'!DW$11:DW$1010))</f>
        <v/>
      </c>
      <c r="AT930" s="21"/>
      <c r="AU930" s="59" t="str">
        <f>IF($K930="", "", SUMIF('Drinks List'!DZ$11:DZ$1010, $K930, 'Drinks List'!DY$11:DY$1010))</f>
        <v/>
      </c>
      <c r="AV930" s="21"/>
      <c r="AW930" s="59" t="str">
        <f>IF($K930="", "", SUMIF('Drinks List'!EB$11:EB$1010, $K930, 'Drinks List'!EA$11:EA$1010))</f>
        <v/>
      </c>
      <c r="AX930" s="21"/>
      <c r="AY930" s="59" t="str">
        <f>IF($K930="", "", SUMIF('Drinks List'!ED$11:ED$1010, $K930, 'Drinks List'!EC$11:EC$1010))</f>
        <v/>
      </c>
      <c r="AZ930" s="21"/>
      <c r="BA930" s="59" t="str">
        <f>IF($K930="", "", SUMIF('Drinks List'!EF$11:EF$1010, $K930, 'Drinks List'!EE$11:EE$1010))</f>
        <v/>
      </c>
      <c r="BB930" s="21"/>
      <c r="BC930" s="59" t="str">
        <f>IF($K930="", "", SUMIF('Drinks List'!EH$11:EH$1010, $K930, 'Drinks List'!EG$11:EG$1010))</f>
        <v/>
      </c>
      <c r="BD930" s="21"/>
      <c r="BE930" s="59" t="str">
        <f>IF($K930="", "", SUMIF('Drinks List'!EJ$11:EJ$1010, $K930, 'Drinks List'!EI$11:EI$1010))</f>
        <v/>
      </c>
      <c r="BF930" s="21"/>
      <c r="BG930" s="59" t="str">
        <f>IF($K930="", "", SUMIF('Drinks List'!EL$11:EL$1010, $K930, 'Drinks List'!EK$11:EK$1010))</f>
        <v/>
      </c>
      <c r="BH930" s="21"/>
      <c r="BI930" s="59" t="str">
        <f>IF($K930="", "", SUMIF('Drinks List'!EN$11:EN$1010, $K930, 'Drinks List'!EM$11:EM$1010))</f>
        <v/>
      </c>
      <c r="BJ930" s="21"/>
      <c r="BK930" s="59" t="str">
        <f>IF($K930="", "", SUMIF('Drinks List'!EP$11:EP$1010, $K930, 'Drinks List'!EO$11:EO$1010))</f>
        <v/>
      </c>
      <c r="BL930" s="21"/>
      <c r="BM930" s="59" t="str">
        <f>IF($K930="", "", SUMIF('Drinks List'!ER$11:ER$1010, $K930, 'Drinks List'!EQ$11:EQ$1010))</f>
        <v/>
      </c>
      <c r="BN930" s="21"/>
      <c r="BO930" s="65" t="str">
        <f>IF($K930="", "", SUMIF('Drinks List'!ET$11:ET$1010, $K930, 'Drinks List'!ES$11:ES$1010))</f>
        <v/>
      </c>
      <c r="BQ930" s="120" t="str">
        <f t="shared" si="293"/>
        <v/>
      </c>
      <c r="BR930" s="62" t="str">
        <f t="shared" si="294"/>
        <v/>
      </c>
      <c r="BS930" s="76" t="str">
        <f>IF(BQ930="", "", COUNTIF(BQ$11:BQ$1010, "&gt;"&amp;BQ930)+1+COUNTIF(BQ$11:BQ930, BQ930)-1)</f>
        <v/>
      </c>
      <c r="BT930" s="76" t="str">
        <f>IF(BR930="", "", COUNTIF(BR$11:BR$1010, "&lt;"&amp;BR930)+1+COUNTIF(BR$11:BR930, BR930)-1)</f>
        <v/>
      </c>
      <c r="BV930" s="76" t="str">
        <f t="shared" si="295"/>
        <v/>
      </c>
      <c r="BW930" s="124" t="str">
        <f t="shared" si="296"/>
        <v/>
      </c>
      <c r="BX930" s="115" t="str">
        <f t="shared" si="297"/>
        <v/>
      </c>
      <c r="BY930" s="125" t="str">
        <f t="shared" si="298"/>
        <v/>
      </c>
      <c r="CA930" s="106" t="str">
        <f t="shared" si="299"/>
        <v/>
      </c>
      <c r="CB930" s="22" t="str">
        <f t="shared" si="300"/>
        <v/>
      </c>
      <c r="CD930" s="76" t="str">
        <f>IF($J930="", "", IF($BV930=0, "", COUNTIF($J$11:$J$1010, "&lt;"&amp;$J930)+1+COUNTIF($J$11:$J930, $J930)-1))</f>
        <v/>
      </c>
    </row>
    <row r="931" spans="1:82" x14ac:dyDescent="0.25">
      <c r="A931" s="31"/>
      <c r="B931" s="19" t="str">
        <f t="shared" si="281"/>
        <v/>
      </c>
      <c r="C931" s="20" t="str">
        <f t="shared" si="282"/>
        <v/>
      </c>
      <c r="D931" s="29" t="str">
        <f t="shared" si="283"/>
        <v/>
      </c>
      <c r="E931" s="22" t="str">
        <f t="shared" si="284"/>
        <v/>
      </c>
      <c r="F931" s="31"/>
      <c r="G931" s="301"/>
      <c r="H931" s="302"/>
      <c r="I931" s="303"/>
      <c r="J931" s="304"/>
      <c r="K931" s="283"/>
      <c r="L931" s="305"/>
      <c r="M931" s="285"/>
      <c r="N931" s="287"/>
      <c r="O931" s="31"/>
      <c r="P931" s="19" t="str">
        <f t="shared" si="285"/>
        <v/>
      </c>
      <c r="Q931" s="20" t="str">
        <f t="shared" si="286"/>
        <v/>
      </c>
      <c r="R931" s="29" t="str">
        <f t="shared" si="287"/>
        <v/>
      </c>
      <c r="S931" s="22" t="str">
        <f t="shared" si="288"/>
        <v/>
      </c>
      <c r="T931" s="31"/>
      <c r="U931" s="69" t="str">
        <f t="shared" si="289"/>
        <v/>
      </c>
      <c r="V931" s="31"/>
      <c r="X931" s="76" t="str">
        <f t="shared" si="290"/>
        <v/>
      </c>
      <c r="Z931" s="76" t="str">
        <f t="shared" si="291"/>
        <v/>
      </c>
      <c r="AA931" s="76" t="str">
        <f t="shared" si="292"/>
        <v/>
      </c>
      <c r="AC931" s="19" t="str">
        <f>IF($K931="", "", SUMIF('Drinks List'!DH$11:DH$1010, $K931, 'Drinks List'!DG$11:DG$1010))</f>
        <v/>
      </c>
      <c r="AD931" s="21"/>
      <c r="AE931" s="59" t="str">
        <f>IF($K931="", "", SUMIF('Drinks List'!DJ$11:DJ$1010, $K931, 'Drinks List'!DI$11:DI$1010))</f>
        <v/>
      </c>
      <c r="AF931" s="21"/>
      <c r="AG931" s="59" t="str">
        <f>IF($K931="", "", SUMIF('Drinks List'!DL$11:DL$1010, $K931, 'Drinks List'!DK$11:DK$1010))</f>
        <v/>
      </c>
      <c r="AH931" s="21"/>
      <c r="AI931" s="59" t="str">
        <f>IF($K931="", "", SUMIF('Drinks List'!DN$11:DN$1010, $K931, 'Drinks List'!DM$11:DM$1010))</f>
        <v/>
      </c>
      <c r="AJ931" s="21"/>
      <c r="AK931" s="59" t="str">
        <f>IF($K931="", "", SUMIF('Drinks List'!DP$11:DP$1010, $K931, 'Drinks List'!DO$11:DO$1010))</f>
        <v/>
      </c>
      <c r="AL931" s="21"/>
      <c r="AM931" s="59" t="str">
        <f>IF($K931="", "", SUMIF('Drinks List'!DR$11:DR$1010, $K931, 'Drinks List'!DQ$11:DQ$1010))</f>
        <v/>
      </c>
      <c r="AN931" s="21"/>
      <c r="AO931" s="59" t="str">
        <f>IF($K931="", "", SUMIF('Drinks List'!DT$11:DT$1010, $K931, 'Drinks List'!DS$11:DS$1010))</f>
        <v/>
      </c>
      <c r="AP931" s="21"/>
      <c r="AQ931" s="59" t="str">
        <f>IF($K931="", "", SUMIF('Drinks List'!DV$11:DV$1010, $K931, 'Drinks List'!DU$11:DU$1010))</f>
        <v/>
      </c>
      <c r="AR931" s="21"/>
      <c r="AS931" s="59" t="str">
        <f>IF($K931="", "", SUMIF('Drinks List'!DX$11:DX$1010, $K931, 'Drinks List'!DW$11:DW$1010))</f>
        <v/>
      </c>
      <c r="AT931" s="21"/>
      <c r="AU931" s="59" t="str">
        <f>IF($K931="", "", SUMIF('Drinks List'!DZ$11:DZ$1010, $K931, 'Drinks List'!DY$11:DY$1010))</f>
        <v/>
      </c>
      <c r="AV931" s="21"/>
      <c r="AW931" s="59" t="str">
        <f>IF($K931="", "", SUMIF('Drinks List'!EB$11:EB$1010, $K931, 'Drinks List'!EA$11:EA$1010))</f>
        <v/>
      </c>
      <c r="AX931" s="21"/>
      <c r="AY931" s="59" t="str">
        <f>IF($K931="", "", SUMIF('Drinks List'!ED$11:ED$1010, $K931, 'Drinks List'!EC$11:EC$1010))</f>
        <v/>
      </c>
      <c r="AZ931" s="21"/>
      <c r="BA931" s="59" t="str">
        <f>IF($K931="", "", SUMIF('Drinks List'!EF$11:EF$1010, $K931, 'Drinks List'!EE$11:EE$1010))</f>
        <v/>
      </c>
      <c r="BB931" s="21"/>
      <c r="BC931" s="59" t="str">
        <f>IF($K931="", "", SUMIF('Drinks List'!EH$11:EH$1010, $K931, 'Drinks List'!EG$11:EG$1010))</f>
        <v/>
      </c>
      <c r="BD931" s="21"/>
      <c r="BE931" s="59" t="str">
        <f>IF($K931="", "", SUMIF('Drinks List'!EJ$11:EJ$1010, $K931, 'Drinks List'!EI$11:EI$1010))</f>
        <v/>
      </c>
      <c r="BF931" s="21"/>
      <c r="BG931" s="59" t="str">
        <f>IF($K931="", "", SUMIF('Drinks List'!EL$11:EL$1010, $K931, 'Drinks List'!EK$11:EK$1010))</f>
        <v/>
      </c>
      <c r="BH931" s="21"/>
      <c r="BI931" s="59" t="str">
        <f>IF($K931="", "", SUMIF('Drinks List'!EN$11:EN$1010, $K931, 'Drinks List'!EM$11:EM$1010))</f>
        <v/>
      </c>
      <c r="BJ931" s="21"/>
      <c r="BK931" s="59" t="str">
        <f>IF($K931="", "", SUMIF('Drinks List'!EP$11:EP$1010, $K931, 'Drinks List'!EO$11:EO$1010))</f>
        <v/>
      </c>
      <c r="BL931" s="21"/>
      <c r="BM931" s="59" t="str">
        <f>IF($K931="", "", SUMIF('Drinks List'!ER$11:ER$1010, $K931, 'Drinks List'!EQ$11:EQ$1010))</f>
        <v/>
      </c>
      <c r="BN931" s="21"/>
      <c r="BO931" s="65" t="str">
        <f>IF($K931="", "", SUMIF('Drinks List'!ET$11:ET$1010, $K931, 'Drinks List'!ES$11:ES$1010))</f>
        <v/>
      </c>
      <c r="BQ931" s="120" t="str">
        <f t="shared" si="293"/>
        <v/>
      </c>
      <c r="BR931" s="62" t="str">
        <f t="shared" si="294"/>
        <v/>
      </c>
      <c r="BS931" s="76" t="str">
        <f>IF(BQ931="", "", COUNTIF(BQ$11:BQ$1010, "&gt;"&amp;BQ931)+1+COUNTIF(BQ$11:BQ931, BQ931)-1)</f>
        <v/>
      </c>
      <c r="BT931" s="76" t="str">
        <f>IF(BR931="", "", COUNTIF(BR$11:BR$1010, "&lt;"&amp;BR931)+1+COUNTIF(BR$11:BR931, BR931)-1)</f>
        <v/>
      </c>
      <c r="BV931" s="76" t="str">
        <f t="shared" si="295"/>
        <v/>
      </c>
      <c r="BW931" s="124" t="str">
        <f t="shared" si="296"/>
        <v/>
      </c>
      <c r="BX931" s="115" t="str">
        <f t="shared" si="297"/>
        <v/>
      </c>
      <c r="BY931" s="125" t="str">
        <f t="shared" si="298"/>
        <v/>
      </c>
      <c r="CA931" s="106" t="str">
        <f t="shared" si="299"/>
        <v/>
      </c>
      <c r="CB931" s="22" t="str">
        <f t="shared" si="300"/>
        <v/>
      </c>
      <c r="CD931" s="76" t="str">
        <f>IF($J931="", "", IF($BV931=0, "", COUNTIF($J$11:$J$1010, "&lt;"&amp;$J931)+1+COUNTIF($J$11:$J931, $J931)-1))</f>
        <v/>
      </c>
    </row>
    <row r="932" spans="1:82" x14ac:dyDescent="0.25">
      <c r="A932" s="31"/>
      <c r="B932" s="19" t="str">
        <f t="shared" si="281"/>
        <v/>
      </c>
      <c r="C932" s="20" t="str">
        <f t="shared" si="282"/>
        <v/>
      </c>
      <c r="D932" s="29" t="str">
        <f t="shared" si="283"/>
        <v/>
      </c>
      <c r="E932" s="22" t="str">
        <f t="shared" si="284"/>
        <v/>
      </c>
      <c r="F932" s="31"/>
      <c r="G932" s="301"/>
      <c r="H932" s="302"/>
      <c r="I932" s="303"/>
      <c r="J932" s="304"/>
      <c r="K932" s="283"/>
      <c r="L932" s="305"/>
      <c r="M932" s="285"/>
      <c r="N932" s="287"/>
      <c r="O932" s="31"/>
      <c r="P932" s="19" t="str">
        <f t="shared" si="285"/>
        <v/>
      </c>
      <c r="Q932" s="20" t="str">
        <f t="shared" si="286"/>
        <v/>
      </c>
      <c r="R932" s="29" t="str">
        <f t="shared" si="287"/>
        <v/>
      </c>
      <c r="S932" s="22" t="str">
        <f t="shared" si="288"/>
        <v/>
      </c>
      <c r="T932" s="31"/>
      <c r="U932" s="69" t="str">
        <f t="shared" si="289"/>
        <v/>
      </c>
      <c r="V932" s="31"/>
      <c r="X932" s="76" t="str">
        <f t="shared" si="290"/>
        <v/>
      </c>
      <c r="Z932" s="76" t="str">
        <f t="shared" si="291"/>
        <v/>
      </c>
      <c r="AA932" s="76" t="str">
        <f t="shared" si="292"/>
        <v/>
      </c>
      <c r="AC932" s="19" t="str">
        <f>IF($K932="", "", SUMIF('Drinks List'!DH$11:DH$1010, $K932, 'Drinks List'!DG$11:DG$1010))</f>
        <v/>
      </c>
      <c r="AD932" s="21"/>
      <c r="AE932" s="59" t="str">
        <f>IF($K932="", "", SUMIF('Drinks List'!DJ$11:DJ$1010, $K932, 'Drinks List'!DI$11:DI$1010))</f>
        <v/>
      </c>
      <c r="AF932" s="21"/>
      <c r="AG932" s="59" t="str">
        <f>IF($K932="", "", SUMIF('Drinks List'!DL$11:DL$1010, $K932, 'Drinks List'!DK$11:DK$1010))</f>
        <v/>
      </c>
      <c r="AH932" s="21"/>
      <c r="AI932" s="59" t="str">
        <f>IF($K932="", "", SUMIF('Drinks List'!DN$11:DN$1010, $K932, 'Drinks List'!DM$11:DM$1010))</f>
        <v/>
      </c>
      <c r="AJ932" s="21"/>
      <c r="AK932" s="59" t="str">
        <f>IF($K932="", "", SUMIF('Drinks List'!DP$11:DP$1010, $K932, 'Drinks List'!DO$11:DO$1010))</f>
        <v/>
      </c>
      <c r="AL932" s="21"/>
      <c r="AM932" s="59" t="str">
        <f>IF($K932="", "", SUMIF('Drinks List'!DR$11:DR$1010, $K932, 'Drinks List'!DQ$11:DQ$1010))</f>
        <v/>
      </c>
      <c r="AN932" s="21"/>
      <c r="AO932" s="59" t="str">
        <f>IF($K932="", "", SUMIF('Drinks List'!DT$11:DT$1010, $K932, 'Drinks List'!DS$11:DS$1010))</f>
        <v/>
      </c>
      <c r="AP932" s="21"/>
      <c r="AQ932" s="59" t="str">
        <f>IF($K932="", "", SUMIF('Drinks List'!DV$11:DV$1010, $K932, 'Drinks List'!DU$11:DU$1010))</f>
        <v/>
      </c>
      <c r="AR932" s="21"/>
      <c r="AS932" s="59" t="str">
        <f>IF($K932="", "", SUMIF('Drinks List'!DX$11:DX$1010, $K932, 'Drinks List'!DW$11:DW$1010))</f>
        <v/>
      </c>
      <c r="AT932" s="21"/>
      <c r="AU932" s="59" t="str">
        <f>IF($K932="", "", SUMIF('Drinks List'!DZ$11:DZ$1010, $K932, 'Drinks List'!DY$11:DY$1010))</f>
        <v/>
      </c>
      <c r="AV932" s="21"/>
      <c r="AW932" s="59" t="str">
        <f>IF($K932="", "", SUMIF('Drinks List'!EB$11:EB$1010, $K932, 'Drinks List'!EA$11:EA$1010))</f>
        <v/>
      </c>
      <c r="AX932" s="21"/>
      <c r="AY932" s="59" t="str">
        <f>IF($K932="", "", SUMIF('Drinks List'!ED$11:ED$1010, $K932, 'Drinks List'!EC$11:EC$1010))</f>
        <v/>
      </c>
      <c r="AZ932" s="21"/>
      <c r="BA932" s="59" t="str">
        <f>IF($K932="", "", SUMIF('Drinks List'!EF$11:EF$1010, $K932, 'Drinks List'!EE$11:EE$1010))</f>
        <v/>
      </c>
      <c r="BB932" s="21"/>
      <c r="BC932" s="59" t="str">
        <f>IF($K932="", "", SUMIF('Drinks List'!EH$11:EH$1010, $K932, 'Drinks List'!EG$11:EG$1010))</f>
        <v/>
      </c>
      <c r="BD932" s="21"/>
      <c r="BE932" s="59" t="str">
        <f>IF($K932="", "", SUMIF('Drinks List'!EJ$11:EJ$1010, $K932, 'Drinks List'!EI$11:EI$1010))</f>
        <v/>
      </c>
      <c r="BF932" s="21"/>
      <c r="BG932" s="59" t="str">
        <f>IF($K932="", "", SUMIF('Drinks List'!EL$11:EL$1010, $K932, 'Drinks List'!EK$11:EK$1010))</f>
        <v/>
      </c>
      <c r="BH932" s="21"/>
      <c r="BI932" s="59" t="str">
        <f>IF($K932="", "", SUMIF('Drinks List'!EN$11:EN$1010, $K932, 'Drinks List'!EM$11:EM$1010))</f>
        <v/>
      </c>
      <c r="BJ932" s="21"/>
      <c r="BK932" s="59" t="str">
        <f>IF($K932="", "", SUMIF('Drinks List'!EP$11:EP$1010, $K932, 'Drinks List'!EO$11:EO$1010))</f>
        <v/>
      </c>
      <c r="BL932" s="21"/>
      <c r="BM932" s="59" t="str">
        <f>IF($K932="", "", SUMIF('Drinks List'!ER$11:ER$1010, $K932, 'Drinks List'!EQ$11:EQ$1010))</f>
        <v/>
      </c>
      <c r="BN932" s="21"/>
      <c r="BO932" s="65" t="str">
        <f>IF($K932="", "", SUMIF('Drinks List'!ET$11:ET$1010, $K932, 'Drinks List'!ES$11:ES$1010))</f>
        <v/>
      </c>
      <c r="BQ932" s="120" t="str">
        <f t="shared" si="293"/>
        <v/>
      </c>
      <c r="BR932" s="62" t="str">
        <f t="shared" si="294"/>
        <v/>
      </c>
      <c r="BS932" s="76" t="str">
        <f>IF(BQ932="", "", COUNTIF(BQ$11:BQ$1010, "&gt;"&amp;BQ932)+1+COUNTIF(BQ$11:BQ932, BQ932)-1)</f>
        <v/>
      </c>
      <c r="BT932" s="76" t="str">
        <f>IF(BR932="", "", COUNTIF(BR$11:BR$1010, "&lt;"&amp;BR932)+1+COUNTIF(BR$11:BR932, BR932)-1)</f>
        <v/>
      </c>
      <c r="BV932" s="76" t="str">
        <f t="shared" si="295"/>
        <v/>
      </c>
      <c r="BW932" s="124" t="str">
        <f t="shared" si="296"/>
        <v/>
      </c>
      <c r="BX932" s="115" t="str">
        <f t="shared" si="297"/>
        <v/>
      </c>
      <c r="BY932" s="125" t="str">
        <f t="shared" si="298"/>
        <v/>
      </c>
      <c r="CA932" s="106" t="str">
        <f t="shared" si="299"/>
        <v/>
      </c>
      <c r="CB932" s="22" t="str">
        <f t="shared" si="300"/>
        <v/>
      </c>
      <c r="CD932" s="76" t="str">
        <f>IF($J932="", "", IF($BV932=0, "", COUNTIF($J$11:$J$1010, "&lt;"&amp;$J932)+1+COUNTIF($J$11:$J932, $J932)-1))</f>
        <v/>
      </c>
    </row>
    <row r="933" spans="1:82" x14ac:dyDescent="0.25">
      <c r="A933" s="31"/>
      <c r="B933" s="19" t="str">
        <f t="shared" si="281"/>
        <v/>
      </c>
      <c r="C933" s="20" t="str">
        <f t="shared" si="282"/>
        <v/>
      </c>
      <c r="D933" s="29" t="str">
        <f t="shared" si="283"/>
        <v/>
      </c>
      <c r="E933" s="22" t="str">
        <f t="shared" si="284"/>
        <v/>
      </c>
      <c r="F933" s="31"/>
      <c r="G933" s="301"/>
      <c r="H933" s="302"/>
      <c r="I933" s="303"/>
      <c r="J933" s="304"/>
      <c r="K933" s="283"/>
      <c r="L933" s="305"/>
      <c r="M933" s="285"/>
      <c r="N933" s="287"/>
      <c r="O933" s="31"/>
      <c r="P933" s="19" t="str">
        <f t="shared" si="285"/>
        <v/>
      </c>
      <c r="Q933" s="20" t="str">
        <f t="shared" si="286"/>
        <v/>
      </c>
      <c r="R933" s="29" t="str">
        <f t="shared" si="287"/>
        <v/>
      </c>
      <c r="S933" s="22" t="str">
        <f t="shared" si="288"/>
        <v/>
      </c>
      <c r="T933" s="31"/>
      <c r="U933" s="69" t="str">
        <f t="shared" si="289"/>
        <v/>
      </c>
      <c r="V933" s="31"/>
      <c r="X933" s="76" t="str">
        <f t="shared" si="290"/>
        <v/>
      </c>
      <c r="Z933" s="76" t="str">
        <f t="shared" si="291"/>
        <v/>
      </c>
      <c r="AA933" s="76" t="str">
        <f t="shared" si="292"/>
        <v/>
      </c>
      <c r="AC933" s="19" t="str">
        <f>IF($K933="", "", SUMIF('Drinks List'!DH$11:DH$1010, $K933, 'Drinks List'!DG$11:DG$1010))</f>
        <v/>
      </c>
      <c r="AD933" s="21"/>
      <c r="AE933" s="59" t="str">
        <f>IF($K933="", "", SUMIF('Drinks List'!DJ$11:DJ$1010, $K933, 'Drinks List'!DI$11:DI$1010))</f>
        <v/>
      </c>
      <c r="AF933" s="21"/>
      <c r="AG933" s="59" t="str">
        <f>IF($K933="", "", SUMIF('Drinks List'!DL$11:DL$1010, $K933, 'Drinks List'!DK$11:DK$1010))</f>
        <v/>
      </c>
      <c r="AH933" s="21"/>
      <c r="AI933" s="59" t="str">
        <f>IF($K933="", "", SUMIF('Drinks List'!DN$11:DN$1010, $K933, 'Drinks List'!DM$11:DM$1010))</f>
        <v/>
      </c>
      <c r="AJ933" s="21"/>
      <c r="AK933" s="59" t="str">
        <f>IF($K933="", "", SUMIF('Drinks List'!DP$11:DP$1010, $K933, 'Drinks List'!DO$11:DO$1010))</f>
        <v/>
      </c>
      <c r="AL933" s="21"/>
      <c r="AM933" s="59" t="str">
        <f>IF($K933="", "", SUMIF('Drinks List'!DR$11:DR$1010, $K933, 'Drinks List'!DQ$11:DQ$1010))</f>
        <v/>
      </c>
      <c r="AN933" s="21"/>
      <c r="AO933" s="59" t="str">
        <f>IF($K933="", "", SUMIF('Drinks List'!DT$11:DT$1010, $K933, 'Drinks List'!DS$11:DS$1010))</f>
        <v/>
      </c>
      <c r="AP933" s="21"/>
      <c r="AQ933" s="59" t="str">
        <f>IF($K933="", "", SUMIF('Drinks List'!DV$11:DV$1010, $K933, 'Drinks List'!DU$11:DU$1010))</f>
        <v/>
      </c>
      <c r="AR933" s="21"/>
      <c r="AS933" s="59" t="str">
        <f>IF($K933="", "", SUMIF('Drinks List'!DX$11:DX$1010, $K933, 'Drinks List'!DW$11:DW$1010))</f>
        <v/>
      </c>
      <c r="AT933" s="21"/>
      <c r="AU933" s="59" t="str">
        <f>IF($K933="", "", SUMIF('Drinks List'!DZ$11:DZ$1010, $K933, 'Drinks List'!DY$11:DY$1010))</f>
        <v/>
      </c>
      <c r="AV933" s="21"/>
      <c r="AW933" s="59" t="str">
        <f>IF($K933="", "", SUMIF('Drinks List'!EB$11:EB$1010, $K933, 'Drinks List'!EA$11:EA$1010))</f>
        <v/>
      </c>
      <c r="AX933" s="21"/>
      <c r="AY933" s="59" t="str">
        <f>IF($K933="", "", SUMIF('Drinks List'!ED$11:ED$1010, $K933, 'Drinks List'!EC$11:EC$1010))</f>
        <v/>
      </c>
      <c r="AZ933" s="21"/>
      <c r="BA933" s="59" t="str">
        <f>IF($K933="", "", SUMIF('Drinks List'!EF$11:EF$1010, $K933, 'Drinks List'!EE$11:EE$1010))</f>
        <v/>
      </c>
      <c r="BB933" s="21"/>
      <c r="BC933" s="59" t="str">
        <f>IF($K933="", "", SUMIF('Drinks List'!EH$11:EH$1010, $K933, 'Drinks List'!EG$11:EG$1010))</f>
        <v/>
      </c>
      <c r="BD933" s="21"/>
      <c r="BE933" s="59" t="str">
        <f>IF($K933="", "", SUMIF('Drinks List'!EJ$11:EJ$1010, $K933, 'Drinks List'!EI$11:EI$1010))</f>
        <v/>
      </c>
      <c r="BF933" s="21"/>
      <c r="BG933" s="59" t="str">
        <f>IF($K933="", "", SUMIF('Drinks List'!EL$11:EL$1010, $K933, 'Drinks List'!EK$11:EK$1010))</f>
        <v/>
      </c>
      <c r="BH933" s="21"/>
      <c r="BI933" s="59" t="str">
        <f>IF($K933="", "", SUMIF('Drinks List'!EN$11:EN$1010, $K933, 'Drinks List'!EM$11:EM$1010))</f>
        <v/>
      </c>
      <c r="BJ933" s="21"/>
      <c r="BK933" s="59" t="str">
        <f>IF($K933="", "", SUMIF('Drinks List'!EP$11:EP$1010, $K933, 'Drinks List'!EO$11:EO$1010))</f>
        <v/>
      </c>
      <c r="BL933" s="21"/>
      <c r="BM933" s="59" t="str">
        <f>IF($K933="", "", SUMIF('Drinks List'!ER$11:ER$1010, $K933, 'Drinks List'!EQ$11:EQ$1010))</f>
        <v/>
      </c>
      <c r="BN933" s="21"/>
      <c r="BO933" s="65" t="str">
        <f>IF($K933="", "", SUMIF('Drinks List'!ET$11:ET$1010, $K933, 'Drinks List'!ES$11:ES$1010))</f>
        <v/>
      </c>
      <c r="BQ933" s="120" t="str">
        <f t="shared" si="293"/>
        <v/>
      </c>
      <c r="BR933" s="62" t="str">
        <f t="shared" si="294"/>
        <v/>
      </c>
      <c r="BS933" s="76" t="str">
        <f>IF(BQ933="", "", COUNTIF(BQ$11:BQ$1010, "&gt;"&amp;BQ933)+1+COUNTIF(BQ$11:BQ933, BQ933)-1)</f>
        <v/>
      </c>
      <c r="BT933" s="76" t="str">
        <f>IF(BR933="", "", COUNTIF(BR$11:BR$1010, "&lt;"&amp;BR933)+1+COUNTIF(BR$11:BR933, BR933)-1)</f>
        <v/>
      </c>
      <c r="BV933" s="76" t="str">
        <f t="shared" si="295"/>
        <v/>
      </c>
      <c r="BW933" s="124" t="str">
        <f t="shared" si="296"/>
        <v/>
      </c>
      <c r="BX933" s="115" t="str">
        <f t="shared" si="297"/>
        <v/>
      </c>
      <c r="BY933" s="125" t="str">
        <f t="shared" si="298"/>
        <v/>
      </c>
      <c r="CA933" s="106" t="str">
        <f t="shared" si="299"/>
        <v/>
      </c>
      <c r="CB933" s="22" t="str">
        <f t="shared" si="300"/>
        <v/>
      </c>
      <c r="CD933" s="76" t="str">
        <f>IF($J933="", "", IF($BV933=0, "", COUNTIF($J$11:$J$1010, "&lt;"&amp;$J933)+1+COUNTIF($J$11:$J933, $J933)-1))</f>
        <v/>
      </c>
    </row>
    <row r="934" spans="1:82" x14ac:dyDescent="0.25">
      <c r="A934" s="31"/>
      <c r="B934" s="19" t="str">
        <f t="shared" si="281"/>
        <v/>
      </c>
      <c r="C934" s="20" t="str">
        <f t="shared" si="282"/>
        <v/>
      </c>
      <c r="D934" s="29" t="str">
        <f t="shared" si="283"/>
        <v/>
      </c>
      <c r="E934" s="22" t="str">
        <f t="shared" si="284"/>
        <v/>
      </c>
      <c r="F934" s="31"/>
      <c r="G934" s="301"/>
      <c r="H934" s="302"/>
      <c r="I934" s="303"/>
      <c r="J934" s="304"/>
      <c r="K934" s="283"/>
      <c r="L934" s="305"/>
      <c r="M934" s="285"/>
      <c r="N934" s="287"/>
      <c r="O934" s="31"/>
      <c r="P934" s="19" t="str">
        <f t="shared" si="285"/>
        <v/>
      </c>
      <c r="Q934" s="20" t="str">
        <f t="shared" si="286"/>
        <v/>
      </c>
      <c r="R934" s="29" t="str">
        <f t="shared" si="287"/>
        <v/>
      </c>
      <c r="S934" s="22" t="str">
        <f t="shared" si="288"/>
        <v/>
      </c>
      <c r="T934" s="31"/>
      <c r="U934" s="69" t="str">
        <f t="shared" si="289"/>
        <v/>
      </c>
      <c r="V934" s="31"/>
      <c r="X934" s="76" t="str">
        <f t="shared" si="290"/>
        <v/>
      </c>
      <c r="Z934" s="76" t="str">
        <f t="shared" si="291"/>
        <v/>
      </c>
      <c r="AA934" s="76" t="str">
        <f t="shared" si="292"/>
        <v/>
      </c>
      <c r="AC934" s="19" t="str">
        <f>IF($K934="", "", SUMIF('Drinks List'!DH$11:DH$1010, $K934, 'Drinks List'!DG$11:DG$1010))</f>
        <v/>
      </c>
      <c r="AD934" s="21"/>
      <c r="AE934" s="59" t="str">
        <f>IF($K934="", "", SUMIF('Drinks List'!DJ$11:DJ$1010, $K934, 'Drinks List'!DI$11:DI$1010))</f>
        <v/>
      </c>
      <c r="AF934" s="21"/>
      <c r="AG934" s="59" t="str">
        <f>IF($K934="", "", SUMIF('Drinks List'!DL$11:DL$1010, $K934, 'Drinks List'!DK$11:DK$1010))</f>
        <v/>
      </c>
      <c r="AH934" s="21"/>
      <c r="AI934" s="59" t="str">
        <f>IF($K934="", "", SUMIF('Drinks List'!DN$11:DN$1010, $K934, 'Drinks List'!DM$11:DM$1010))</f>
        <v/>
      </c>
      <c r="AJ934" s="21"/>
      <c r="AK934" s="59" t="str">
        <f>IF($K934="", "", SUMIF('Drinks List'!DP$11:DP$1010, $K934, 'Drinks List'!DO$11:DO$1010))</f>
        <v/>
      </c>
      <c r="AL934" s="21"/>
      <c r="AM934" s="59" t="str">
        <f>IF($K934="", "", SUMIF('Drinks List'!DR$11:DR$1010, $K934, 'Drinks List'!DQ$11:DQ$1010))</f>
        <v/>
      </c>
      <c r="AN934" s="21"/>
      <c r="AO934" s="59" t="str">
        <f>IF($K934="", "", SUMIF('Drinks List'!DT$11:DT$1010, $K934, 'Drinks List'!DS$11:DS$1010))</f>
        <v/>
      </c>
      <c r="AP934" s="21"/>
      <c r="AQ934" s="59" t="str">
        <f>IF($K934="", "", SUMIF('Drinks List'!DV$11:DV$1010, $K934, 'Drinks List'!DU$11:DU$1010))</f>
        <v/>
      </c>
      <c r="AR934" s="21"/>
      <c r="AS934" s="59" t="str">
        <f>IF($K934="", "", SUMIF('Drinks List'!DX$11:DX$1010, $K934, 'Drinks List'!DW$11:DW$1010))</f>
        <v/>
      </c>
      <c r="AT934" s="21"/>
      <c r="AU934" s="59" t="str">
        <f>IF($K934="", "", SUMIF('Drinks List'!DZ$11:DZ$1010, $K934, 'Drinks List'!DY$11:DY$1010))</f>
        <v/>
      </c>
      <c r="AV934" s="21"/>
      <c r="AW934" s="59" t="str">
        <f>IF($K934="", "", SUMIF('Drinks List'!EB$11:EB$1010, $K934, 'Drinks List'!EA$11:EA$1010))</f>
        <v/>
      </c>
      <c r="AX934" s="21"/>
      <c r="AY934" s="59" t="str">
        <f>IF($K934="", "", SUMIF('Drinks List'!ED$11:ED$1010, $K934, 'Drinks List'!EC$11:EC$1010))</f>
        <v/>
      </c>
      <c r="AZ934" s="21"/>
      <c r="BA934" s="59" t="str">
        <f>IF($K934="", "", SUMIF('Drinks List'!EF$11:EF$1010, $K934, 'Drinks List'!EE$11:EE$1010))</f>
        <v/>
      </c>
      <c r="BB934" s="21"/>
      <c r="BC934" s="59" t="str">
        <f>IF($K934="", "", SUMIF('Drinks List'!EH$11:EH$1010, $K934, 'Drinks List'!EG$11:EG$1010))</f>
        <v/>
      </c>
      <c r="BD934" s="21"/>
      <c r="BE934" s="59" t="str">
        <f>IF($K934="", "", SUMIF('Drinks List'!EJ$11:EJ$1010, $K934, 'Drinks List'!EI$11:EI$1010))</f>
        <v/>
      </c>
      <c r="BF934" s="21"/>
      <c r="BG934" s="59" t="str">
        <f>IF($K934="", "", SUMIF('Drinks List'!EL$11:EL$1010, $K934, 'Drinks List'!EK$11:EK$1010))</f>
        <v/>
      </c>
      <c r="BH934" s="21"/>
      <c r="BI934" s="59" t="str">
        <f>IF($K934="", "", SUMIF('Drinks List'!EN$11:EN$1010, $K934, 'Drinks List'!EM$11:EM$1010))</f>
        <v/>
      </c>
      <c r="BJ934" s="21"/>
      <c r="BK934" s="59" t="str">
        <f>IF($K934="", "", SUMIF('Drinks List'!EP$11:EP$1010, $K934, 'Drinks List'!EO$11:EO$1010))</f>
        <v/>
      </c>
      <c r="BL934" s="21"/>
      <c r="BM934" s="59" t="str">
        <f>IF($K934="", "", SUMIF('Drinks List'!ER$11:ER$1010, $K934, 'Drinks List'!EQ$11:EQ$1010))</f>
        <v/>
      </c>
      <c r="BN934" s="21"/>
      <c r="BO934" s="65" t="str">
        <f>IF($K934="", "", SUMIF('Drinks List'!ET$11:ET$1010, $K934, 'Drinks List'!ES$11:ES$1010))</f>
        <v/>
      </c>
      <c r="BQ934" s="120" t="str">
        <f t="shared" si="293"/>
        <v/>
      </c>
      <c r="BR934" s="62" t="str">
        <f t="shared" si="294"/>
        <v/>
      </c>
      <c r="BS934" s="76" t="str">
        <f>IF(BQ934="", "", COUNTIF(BQ$11:BQ$1010, "&gt;"&amp;BQ934)+1+COUNTIF(BQ$11:BQ934, BQ934)-1)</f>
        <v/>
      </c>
      <c r="BT934" s="76" t="str">
        <f>IF(BR934="", "", COUNTIF(BR$11:BR$1010, "&lt;"&amp;BR934)+1+COUNTIF(BR$11:BR934, BR934)-1)</f>
        <v/>
      </c>
      <c r="BV934" s="76" t="str">
        <f t="shared" si="295"/>
        <v/>
      </c>
      <c r="BW934" s="124" t="str">
        <f t="shared" si="296"/>
        <v/>
      </c>
      <c r="BX934" s="115" t="str">
        <f t="shared" si="297"/>
        <v/>
      </c>
      <c r="BY934" s="125" t="str">
        <f t="shared" si="298"/>
        <v/>
      </c>
      <c r="CA934" s="106" t="str">
        <f t="shared" si="299"/>
        <v/>
      </c>
      <c r="CB934" s="22" t="str">
        <f t="shared" si="300"/>
        <v/>
      </c>
      <c r="CD934" s="76" t="str">
        <f>IF($J934="", "", IF($BV934=0, "", COUNTIF($J$11:$J$1010, "&lt;"&amp;$J934)+1+COUNTIF($J$11:$J934, $J934)-1))</f>
        <v/>
      </c>
    </row>
    <row r="935" spans="1:82" x14ac:dyDescent="0.25">
      <c r="A935" s="31"/>
      <c r="B935" s="19" t="str">
        <f t="shared" si="281"/>
        <v/>
      </c>
      <c r="C935" s="20" t="str">
        <f t="shared" si="282"/>
        <v/>
      </c>
      <c r="D935" s="29" t="str">
        <f t="shared" si="283"/>
        <v/>
      </c>
      <c r="E935" s="22" t="str">
        <f t="shared" si="284"/>
        <v/>
      </c>
      <c r="F935" s="31"/>
      <c r="G935" s="301"/>
      <c r="H935" s="302"/>
      <c r="I935" s="303"/>
      <c r="J935" s="304"/>
      <c r="K935" s="283"/>
      <c r="L935" s="305"/>
      <c r="M935" s="285"/>
      <c r="N935" s="287"/>
      <c r="O935" s="31"/>
      <c r="P935" s="19" t="str">
        <f t="shared" si="285"/>
        <v/>
      </c>
      <c r="Q935" s="20" t="str">
        <f t="shared" si="286"/>
        <v/>
      </c>
      <c r="R935" s="29" t="str">
        <f t="shared" si="287"/>
        <v/>
      </c>
      <c r="S935" s="22" t="str">
        <f t="shared" si="288"/>
        <v/>
      </c>
      <c r="T935" s="31"/>
      <c r="U935" s="69" t="str">
        <f t="shared" si="289"/>
        <v/>
      </c>
      <c r="V935" s="31"/>
      <c r="X935" s="76" t="str">
        <f t="shared" si="290"/>
        <v/>
      </c>
      <c r="Z935" s="76" t="str">
        <f t="shared" si="291"/>
        <v/>
      </c>
      <c r="AA935" s="76" t="str">
        <f t="shared" si="292"/>
        <v/>
      </c>
      <c r="AC935" s="19" t="str">
        <f>IF($K935="", "", SUMIF('Drinks List'!DH$11:DH$1010, $K935, 'Drinks List'!DG$11:DG$1010))</f>
        <v/>
      </c>
      <c r="AD935" s="21"/>
      <c r="AE935" s="59" t="str">
        <f>IF($K935="", "", SUMIF('Drinks List'!DJ$11:DJ$1010, $K935, 'Drinks List'!DI$11:DI$1010))</f>
        <v/>
      </c>
      <c r="AF935" s="21"/>
      <c r="AG935" s="59" t="str">
        <f>IF($K935="", "", SUMIF('Drinks List'!DL$11:DL$1010, $K935, 'Drinks List'!DK$11:DK$1010))</f>
        <v/>
      </c>
      <c r="AH935" s="21"/>
      <c r="AI935" s="59" t="str">
        <f>IF($K935="", "", SUMIF('Drinks List'!DN$11:DN$1010, $K935, 'Drinks List'!DM$11:DM$1010))</f>
        <v/>
      </c>
      <c r="AJ935" s="21"/>
      <c r="AK935" s="59" t="str">
        <f>IF($K935="", "", SUMIF('Drinks List'!DP$11:DP$1010, $K935, 'Drinks List'!DO$11:DO$1010))</f>
        <v/>
      </c>
      <c r="AL935" s="21"/>
      <c r="AM935" s="59" t="str">
        <f>IF($K935="", "", SUMIF('Drinks List'!DR$11:DR$1010, $K935, 'Drinks List'!DQ$11:DQ$1010))</f>
        <v/>
      </c>
      <c r="AN935" s="21"/>
      <c r="AO935" s="59" t="str">
        <f>IF($K935="", "", SUMIF('Drinks List'!DT$11:DT$1010, $K935, 'Drinks List'!DS$11:DS$1010))</f>
        <v/>
      </c>
      <c r="AP935" s="21"/>
      <c r="AQ935" s="59" t="str">
        <f>IF($K935="", "", SUMIF('Drinks List'!DV$11:DV$1010, $K935, 'Drinks List'!DU$11:DU$1010))</f>
        <v/>
      </c>
      <c r="AR935" s="21"/>
      <c r="AS935" s="59" t="str">
        <f>IF($K935="", "", SUMIF('Drinks List'!DX$11:DX$1010, $K935, 'Drinks List'!DW$11:DW$1010))</f>
        <v/>
      </c>
      <c r="AT935" s="21"/>
      <c r="AU935" s="59" t="str">
        <f>IF($K935="", "", SUMIF('Drinks List'!DZ$11:DZ$1010, $K935, 'Drinks List'!DY$11:DY$1010))</f>
        <v/>
      </c>
      <c r="AV935" s="21"/>
      <c r="AW935" s="59" t="str">
        <f>IF($K935="", "", SUMIF('Drinks List'!EB$11:EB$1010, $K935, 'Drinks List'!EA$11:EA$1010))</f>
        <v/>
      </c>
      <c r="AX935" s="21"/>
      <c r="AY935" s="59" t="str">
        <f>IF($K935="", "", SUMIF('Drinks List'!ED$11:ED$1010, $K935, 'Drinks List'!EC$11:EC$1010))</f>
        <v/>
      </c>
      <c r="AZ935" s="21"/>
      <c r="BA935" s="59" t="str">
        <f>IF($K935="", "", SUMIF('Drinks List'!EF$11:EF$1010, $K935, 'Drinks List'!EE$11:EE$1010))</f>
        <v/>
      </c>
      <c r="BB935" s="21"/>
      <c r="BC935" s="59" t="str">
        <f>IF($K935="", "", SUMIF('Drinks List'!EH$11:EH$1010, $K935, 'Drinks List'!EG$11:EG$1010))</f>
        <v/>
      </c>
      <c r="BD935" s="21"/>
      <c r="BE935" s="59" t="str">
        <f>IF($K935="", "", SUMIF('Drinks List'!EJ$11:EJ$1010, $K935, 'Drinks List'!EI$11:EI$1010))</f>
        <v/>
      </c>
      <c r="BF935" s="21"/>
      <c r="BG935" s="59" t="str">
        <f>IF($K935="", "", SUMIF('Drinks List'!EL$11:EL$1010, $K935, 'Drinks List'!EK$11:EK$1010))</f>
        <v/>
      </c>
      <c r="BH935" s="21"/>
      <c r="BI935" s="59" t="str">
        <f>IF($K935="", "", SUMIF('Drinks List'!EN$11:EN$1010, $K935, 'Drinks List'!EM$11:EM$1010))</f>
        <v/>
      </c>
      <c r="BJ935" s="21"/>
      <c r="BK935" s="59" t="str">
        <f>IF($K935="", "", SUMIF('Drinks List'!EP$11:EP$1010, $K935, 'Drinks List'!EO$11:EO$1010))</f>
        <v/>
      </c>
      <c r="BL935" s="21"/>
      <c r="BM935" s="59" t="str">
        <f>IF($K935="", "", SUMIF('Drinks List'!ER$11:ER$1010, $K935, 'Drinks List'!EQ$11:EQ$1010))</f>
        <v/>
      </c>
      <c r="BN935" s="21"/>
      <c r="BO935" s="65" t="str">
        <f>IF($K935="", "", SUMIF('Drinks List'!ET$11:ET$1010, $K935, 'Drinks List'!ES$11:ES$1010))</f>
        <v/>
      </c>
      <c r="BQ935" s="120" t="str">
        <f t="shared" si="293"/>
        <v/>
      </c>
      <c r="BR935" s="62" t="str">
        <f t="shared" si="294"/>
        <v/>
      </c>
      <c r="BS935" s="76" t="str">
        <f>IF(BQ935="", "", COUNTIF(BQ$11:BQ$1010, "&gt;"&amp;BQ935)+1+COUNTIF(BQ$11:BQ935, BQ935)-1)</f>
        <v/>
      </c>
      <c r="BT935" s="76" t="str">
        <f>IF(BR935="", "", COUNTIF(BR$11:BR$1010, "&lt;"&amp;BR935)+1+COUNTIF(BR$11:BR935, BR935)-1)</f>
        <v/>
      </c>
      <c r="BV935" s="76" t="str">
        <f t="shared" si="295"/>
        <v/>
      </c>
      <c r="BW935" s="124" t="str">
        <f t="shared" si="296"/>
        <v/>
      </c>
      <c r="BX935" s="115" t="str">
        <f t="shared" si="297"/>
        <v/>
      </c>
      <c r="BY935" s="125" t="str">
        <f t="shared" si="298"/>
        <v/>
      </c>
      <c r="CA935" s="106" t="str">
        <f t="shared" si="299"/>
        <v/>
      </c>
      <c r="CB935" s="22" t="str">
        <f t="shared" si="300"/>
        <v/>
      </c>
      <c r="CD935" s="76" t="str">
        <f>IF($J935="", "", IF($BV935=0, "", COUNTIF($J$11:$J$1010, "&lt;"&amp;$J935)+1+COUNTIF($J$11:$J935, $J935)-1))</f>
        <v/>
      </c>
    </row>
    <row r="936" spans="1:82" x14ac:dyDescent="0.25">
      <c r="A936" s="31"/>
      <c r="B936" s="19" t="str">
        <f t="shared" si="281"/>
        <v/>
      </c>
      <c r="C936" s="20" t="str">
        <f t="shared" si="282"/>
        <v/>
      </c>
      <c r="D936" s="29" t="str">
        <f t="shared" si="283"/>
        <v/>
      </c>
      <c r="E936" s="22" t="str">
        <f t="shared" si="284"/>
        <v/>
      </c>
      <c r="F936" s="31"/>
      <c r="G936" s="301"/>
      <c r="H936" s="302"/>
      <c r="I936" s="303"/>
      <c r="J936" s="304"/>
      <c r="K936" s="283"/>
      <c r="L936" s="305"/>
      <c r="M936" s="285"/>
      <c r="N936" s="287"/>
      <c r="O936" s="31"/>
      <c r="P936" s="19" t="str">
        <f t="shared" si="285"/>
        <v/>
      </c>
      <c r="Q936" s="20" t="str">
        <f t="shared" si="286"/>
        <v/>
      </c>
      <c r="R936" s="29" t="str">
        <f t="shared" si="287"/>
        <v/>
      </c>
      <c r="S936" s="22" t="str">
        <f t="shared" si="288"/>
        <v/>
      </c>
      <c r="T936" s="31"/>
      <c r="U936" s="69" t="str">
        <f t="shared" si="289"/>
        <v/>
      </c>
      <c r="V936" s="31"/>
      <c r="X936" s="76" t="str">
        <f t="shared" si="290"/>
        <v/>
      </c>
      <c r="Z936" s="76" t="str">
        <f t="shared" si="291"/>
        <v/>
      </c>
      <c r="AA936" s="76" t="str">
        <f t="shared" si="292"/>
        <v/>
      </c>
      <c r="AC936" s="19" t="str">
        <f>IF($K936="", "", SUMIF('Drinks List'!DH$11:DH$1010, $K936, 'Drinks List'!DG$11:DG$1010))</f>
        <v/>
      </c>
      <c r="AD936" s="21"/>
      <c r="AE936" s="59" t="str">
        <f>IF($K936="", "", SUMIF('Drinks List'!DJ$11:DJ$1010, $K936, 'Drinks List'!DI$11:DI$1010))</f>
        <v/>
      </c>
      <c r="AF936" s="21"/>
      <c r="AG936" s="59" t="str">
        <f>IF($K936="", "", SUMIF('Drinks List'!DL$11:DL$1010, $K936, 'Drinks List'!DK$11:DK$1010))</f>
        <v/>
      </c>
      <c r="AH936" s="21"/>
      <c r="AI936" s="59" t="str">
        <f>IF($K936="", "", SUMIF('Drinks List'!DN$11:DN$1010, $K936, 'Drinks List'!DM$11:DM$1010))</f>
        <v/>
      </c>
      <c r="AJ936" s="21"/>
      <c r="AK936" s="59" t="str">
        <f>IF($K936="", "", SUMIF('Drinks List'!DP$11:DP$1010, $K936, 'Drinks List'!DO$11:DO$1010))</f>
        <v/>
      </c>
      <c r="AL936" s="21"/>
      <c r="AM936" s="59" t="str">
        <f>IF($K936="", "", SUMIF('Drinks List'!DR$11:DR$1010, $K936, 'Drinks List'!DQ$11:DQ$1010))</f>
        <v/>
      </c>
      <c r="AN936" s="21"/>
      <c r="AO936" s="59" t="str">
        <f>IF($K936="", "", SUMIF('Drinks List'!DT$11:DT$1010, $K936, 'Drinks List'!DS$11:DS$1010))</f>
        <v/>
      </c>
      <c r="AP936" s="21"/>
      <c r="AQ936" s="59" t="str">
        <f>IF($K936="", "", SUMIF('Drinks List'!DV$11:DV$1010, $K936, 'Drinks List'!DU$11:DU$1010))</f>
        <v/>
      </c>
      <c r="AR936" s="21"/>
      <c r="AS936" s="59" t="str">
        <f>IF($K936="", "", SUMIF('Drinks List'!DX$11:DX$1010, $K936, 'Drinks List'!DW$11:DW$1010))</f>
        <v/>
      </c>
      <c r="AT936" s="21"/>
      <c r="AU936" s="59" t="str">
        <f>IF($K936="", "", SUMIF('Drinks List'!DZ$11:DZ$1010, $K936, 'Drinks List'!DY$11:DY$1010))</f>
        <v/>
      </c>
      <c r="AV936" s="21"/>
      <c r="AW936" s="59" t="str">
        <f>IF($K936="", "", SUMIF('Drinks List'!EB$11:EB$1010, $K936, 'Drinks List'!EA$11:EA$1010))</f>
        <v/>
      </c>
      <c r="AX936" s="21"/>
      <c r="AY936" s="59" t="str">
        <f>IF($K936="", "", SUMIF('Drinks List'!ED$11:ED$1010, $K936, 'Drinks List'!EC$11:EC$1010))</f>
        <v/>
      </c>
      <c r="AZ936" s="21"/>
      <c r="BA936" s="59" t="str">
        <f>IF($K936="", "", SUMIF('Drinks List'!EF$11:EF$1010, $K936, 'Drinks List'!EE$11:EE$1010))</f>
        <v/>
      </c>
      <c r="BB936" s="21"/>
      <c r="BC936" s="59" t="str">
        <f>IF($K936="", "", SUMIF('Drinks List'!EH$11:EH$1010, $K936, 'Drinks List'!EG$11:EG$1010))</f>
        <v/>
      </c>
      <c r="BD936" s="21"/>
      <c r="BE936" s="59" t="str">
        <f>IF($K936="", "", SUMIF('Drinks List'!EJ$11:EJ$1010, $K936, 'Drinks List'!EI$11:EI$1010))</f>
        <v/>
      </c>
      <c r="BF936" s="21"/>
      <c r="BG936" s="59" t="str">
        <f>IF($K936="", "", SUMIF('Drinks List'!EL$11:EL$1010, $K936, 'Drinks List'!EK$11:EK$1010))</f>
        <v/>
      </c>
      <c r="BH936" s="21"/>
      <c r="BI936" s="59" t="str">
        <f>IF($K936="", "", SUMIF('Drinks List'!EN$11:EN$1010, $K936, 'Drinks List'!EM$11:EM$1010))</f>
        <v/>
      </c>
      <c r="BJ936" s="21"/>
      <c r="BK936" s="59" t="str">
        <f>IF($K936="", "", SUMIF('Drinks List'!EP$11:EP$1010, $K936, 'Drinks List'!EO$11:EO$1010))</f>
        <v/>
      </c>
      <c r="BL936" s="21"/>
      <c r="BM936" s="59" t="str">
        <f>IF($K936="", "", SUMIF('Drinks List'!ER$11:ER$1010, $K936, 'Drinks List'!EQ$11:EQ$1010))</f>
        <v/>
      </c>
      <c r="BN936" s="21"/>
      <c r="BO936" s="65" t="str">
        <f>IF($K936="", "", SUMIF('Drinks List'!ET$11:ET$1010, $K936, 'Drinks List'!ES$11:ES$1010))</f>
        <v/>
      </c>
      <c r="BQ936" s="120" t="str">
        <f t="shared" si="293"/>
        <v/>
      </c>
      <c r="BR936" s="62" t="str">
        <f t="shared" si="294"/>
        <v/>
      </c>
      <c r="BS936" s="76" t="str">
        <f>IF(BQ936="", "", COUNTIF(BQ$11:BQ$1010, "&gt;"&amp;BQ936)+1+COUNTIF(BQ$11:BQ936, BQ936)-1)</f>
        <v/>
      </c>
      <c r="BT936" s="76" t="str">
        <f>IF(BR936="", "", COUNTIF(BR$11:BR$1010, "&lt;"&amp;BR936)+1+COUNTIF(BR$11:BR936, BR936)-1)</f>
        <v/>
      </c>
      <c r="BV936" s="76" t="str">
        <f t="shared" si="295"/>
        <v/>
      </c>
      <c r="BW936" s="124" t="str">
        <f t="shared" si="296"/>
        <v/>
      </c>
      <c r="BX936" s="115" t="str">
        <f t="shared" si="297"/>
        <v/>
      </c>
      <c r="BY936" s="125" t="str">
        <f t="shared" si="298"/>
        <v/>
      </c>
      <c r="CA936" s="106" t="str">
        <f t="shared" si="299"/>
        <v/>
      </c>
      <c r="CB936" s="22" t="str">
        <f t="shared" si="300"/>
        <v/>
      </c>
      <c r="CD936" s="76" t="str">
        <f>IF($J936="", "", IF($BV936=0, "", COUNTIF($J$11:$J$1010, "&lt;"&amp;$J936)+1+COUNTIF($J$11:$J936, $J936)-1))</f>
        <v/>
      </c>
    </row>
    <row r="937" spans="1:82" x14ac:dyDescent="0.25">
      <c r="A937" s="31"/>
      <c r="B937" s="19" t="str">
        <f t="shared" si="281"/>
        <v/>
      </c>
      <c r="C937" s="20" t="str">
        <f t="shared" si="282"/>
        <v/>
      </c>
      <c r="D937" s="29" t="str">
        <f t="shared" si="283"/>
        <v/>
      </c>
      <c r="E937" s="22" t="str">
        <f t="shared" si="284"/>
        <v/>
      </c>
      <c r="F937" s="31"/>
      <c r="G937" s="301"/>
      <c r="H937" s="302"/>
      <c r="I937" s="303"/>
      <c r="J937" s="304"/>
      <c r="K937" s="283"/>
      <c r="L937" s="305"/>
      <c r="M937" s="285"/>
      <c r="N937" s="287"/>
      <c r="O937" s="31"/>
      <c r="P937" s="19" t="str">
        <f t="shared" si="285"/>
        <v/>
      </c>
      <c r="Q937" s="20" t="str">
        <f t="shared" si="286"/>
        <v/>
      </c>
      <c r="R937" s="29" t="str">
        <f t="shared" si="287"/>
        <v/>
      </c>
      <c r="S937" s="22" t="str">
        <f t="shared" si="288"/>
        <v/>
      </c>
      <c r="T937" s="31"/>
      <c r="U937" s="69" t="str">
        <f t="shared" si="289"/>
        <v/>
      </c>
      <c r="V937" s="31"/>
      <c r="X937" s="76" t="str">
        <f t="shared" si="290"/>
        <v/>
      </c>
      <c r="Z937" s="76" t="str">
        <f t="shared" si="291"/>
        <v/>
      </c>
      <c r="AA937" s="76" t="str">
        <f t="shared" si="292"/>
        <v/>
      </c>
      <c r="AC937" s="19" t="str">
        <f>IF($K937="", "", SUMIF('Drinks List'!DH$11:DH$1010, $K937, 'Drinks List'!DG$11:DG$1010))</f>
        <v/>
      </c>
      <c r="AD937" s="21"/>
      <c r="AE937" s="59" t="str">
        <f>IF($K937="", "", SUMIF('Drinks List'!DJ$11:DJ$1010, $K937, 'Drinks List'!DI$11:DI$1010))</f>
        <v/>
      </c>
      <c r="AF937" s="21"/>
      <c r="AG937" s="59" t="str">
        <f>IF($K937="", "", SUMIF('Drinks List'!DL$11:DL$1010, $K937, 'Drinks List'!DK$11:DK$1010))</f>
        <v/>
      </c>
      <c r="AH937" s="21"/>
      <c r="AI937" s="59" t="str">
        <f>IF($K937="", "", SUMIF('Drinks List'!DN$11:DN$1010, $K937, 'Drinks List'!DM$11:DM$1010))</f>
        <v/>
      </c>
      <c r="AJ937" s="21"/>
      <c r="AK937" s="59" t="str">
        <f>IF($K937="", "", SUMIF('Drinks List'!DP$11:DP$1010, $K937, 'Drinks List'!DO$11:DO$1010))</f>
        <v/>
      </c>
      <c r="AL937" s="21"/>
      <c r="AM937" s="59" t="str">
        <f>IF($K937="", "", SUMIF('Drinks List'!DR$11:DR$1010, $K937, 'Drinks List'!DQ$11:DQ$1010))</f>
        <v/>
      </c>
      <c r="AN937" s="21"/>
      <c r="AO937" s="59" t="str">
        <f>IF($K937="", "", SUMIF('Drinks List'!DT$11:DT$1010, $K937, 'Drinks List'!DS$11:DS$1010))</f>
        <v/>
      </c>
      <c r="AP937" s="21"/>
      <c r="AQ937" s="59" t="str">
        <f>IF($K937="", "", SUMIF('Drinks List'!DV$11:DV$1010, $K937, 'Drinks List'!DU$11:DU$1010))</f>
        <v/>
      </c>
      <c r="AR937" s="21"/>
      <c r="AS937" s="59" t="str">
        <f>IF($K937="", "", SUMIF('Drinks List'!DX$11:DX$1010, $K937, 'Drinks List'!DW$11:DW$1010))</f>
        <v/>
      </c>
      <c r="AT937" s="21"/>
      <c r="AU937" s="59" t="str">
        <f>IF($K937="", "", SUMIF('Drinks List'!DZ$11:DZ$1010, $K937, 'Drinks List'!DY$11:DY$1010))</f>
        <v/>
      </c>
      <c r="AV937" s="21"/>
      <c r="AW937" s="59" t="str">
        <f>IF($K937="", "", SUMIF('Drinks List'!EB$11:EB$1010, $K937, 'Drinks List'!EA$11:EA$1010))</f>
        <v/>
      </c>
      <c r="AX937" s="21"/>
      <c r="AY937" s="59" t="str">
        <f>IF($K937="", "", SUMIF('Drinks List'!ED$11:ED$1010, $K937, 'Drinks List'!EC$11:EC$1010))</f>
        <v/>
      </c>
      <c r="AZ937" s="21"/>
      <c r="BA937" s="59" t="str">
        <f>IF($K937="", "", SUMIF('Drinks List'!EF$11:EF$1010, $K937, 'Drinks List'!EE$11:EE$1010))</f>
        <v/>
      </c>
      <c r="BB937" s="21"/>
      <c r="BC937" s="59" t="str">
        <f>IF($K937="", "", SUMIF('Drinks List'!EH$11:EH$1010, $K937, 'Drinks List'!EG$11:EG$1010))</f>
        <v/>
      </c>
      <c r="BD937" s="21"/>
      <c r="BE937" s="59" t="str">
        <f>IF($K937="", "", SUMIF('Drinks List'!EJ$11:EJ$1010, $K937, 'Drinks List'!EI$11:EI$1010))</f>
        <v/>
      </c>
      <c r="BF937" s="21"/>
      <c r="BG937" s="59" t="str">
        <f>IF($K937="", "", SUMIF('Drinks List'!EL$11:EL$1010, $K937, 'Drinks List'!EK$11:EK$1010))</f>
        <v/>
      </c>
      <c r="BH937" s="21"/>
      <c r="BI937" s="59" t="str">
        <f>IF($K937="", "", SUMIF('Drinks List'!EN$11:EN$1010, $K937, 'Drinks List'!EM$11:EM$1010))</f>
        <v/>
      </c>
      <c r="BJ937" s="21"/>
      <c r="BK937" s="59" t="str">
        <f>IF($K937="", "", SUMIF('Drinks List'!EP$11:EP$1010, $K937, 'Drinks List'!EO$11:EO$1010))</f>
        <v/>
      </c>
      <c r="BL937" s="21"/>
      <c r="BM937" s="59" t="str">
        <f>IF($K937="", "", SUMIF('Drinks List'!ER$11:ER$1010, $K937, 'Drinks List'!EQ$11:EQ$1010))</f>
        <v/>
      </c>
      <c r="BN937" s="21"/>
      <c r="BO937" s="65" t="str">
        <f>IF($K937="", "", SUMIF('Drinks List'!ET$11:ET$1010, $K937, 'Drinks List'!ES$11:ES$1010))</f>
        <v/>
      </c>
      <c r="BQ937" s="120" t="str">
        <f t="shared" si="293"/>
        <v/>
      </c>
      <c r="BR937" s="62" t="str">
        <f t="shared" si="294"/>
        <v/>
      </c>
      <c r="BS937" s="76" t="str">
        <f>IF(BQ937="", "", COUNTIF(BQ$11:BQ$1010, "&gt;"&amp;BQ937)+1+COUNTIF(BQ$11:BQ937, BQ937)-1)</f>
        <v/>
      </c>
      <c r="BT937" s="76" t="str">
        <f>IF(BR937="", "", COUNTIF(BR$11:BR$1010, "&lt;"&amp;BR937)+1+COUNTIF(BR$11:BR937, BR937)-1)</f>
        <v/>
      </c>
      <c r="BV937" s="76" t="str">
        <f t="shared" si="295"/>
        <v/>
      </c>
      <c r="BW937" s="124" t="str">
        <f t="shared" si="296"/>
        <v/>
      </c>
      <c r="BX937" s="115" t="str">
        <f t="shared" si="297"/>
        <v/>
      </c>
      <c r="BY937" s="125" t="str">
        <f t="shared" si="298"/>
        <v/>
      </c>
      <c r="CA937" s="106" t="str">
        <f t="shared" si="299"/>
        <v/>
      </c>
      <c r="CB937" s="22" t="str">
        <f t="shared" si="300"/>
        <v/>
      </c>
      <c r="CD937" s="76" t="str">
        <f>IF($J937="", "", IF($BV937=0, "", COUNTIF($J$11:$J$1010, "&lt;"&amp;$J937)+1+COUNTIF($J$11:$J937, $J937)-1))</f>
        <v/>
      </c>
    </row>
    <row r="938" spans="1:82" x14ac:dyDescent="0.25">
      <c r="A938" s="31"/>
      <c r="B938" s="19" t="str">
        <f t="shared" si="281"/>
        <v/>
      </c>
      <c r="C938" s="20" t="str">
        <f t="shared" si="282"/>
        <v/>
      </c>
      <c r="D938" s="29" t="str">
        <f t="shared" si="283"/>
        <v/>
      </c>
      <c r="E938" s="22" t="str">
        <f t="shared" si="284"/>
        <v/>
      </c>
      <c r="F938" s="31"/>
      <c r="G938" s="301"/>
      <c r="H938" s="302"/>
      <c r="I938" s="303"/>
      <c r="J938" s="304"/>
      <c r="K938" s="283"/>
      <c r="L938" s="305"/>
      <c r="M938" s="285"/>
      <c r="N938" s="287"/>
      <c r="O938" s="31"/>
      <c r="P938" s="19" t="str">
        <f t="shared" si="285"/>
        <v/>
      </c>
      <c r="Q938" s="20" t="str">
        <f t="shared" si="286"/>
        <v/>
      </c>
      <c r="R938" s="29" t="str">
        <f t="shared" si="287"/>
        <v/>
      </c>
      <c r="S938" s="22" t="str">
        <f t="shared" si="288"/>
        <v/>
      </c>
      <c r="T938" s="31"/>
      <c r="U938" s="69" t="str">
        <f t="shared" si="289"/>
        <v/>
      </c>
      <c r="V938" s="31"/>
      <c r="X938" s="76" t="str">
        <f t="shared" si="290"/>
        <v/>
      </c>
      <c r="Z938" s="76" t="str">
        <f t="shared" si="291"/>
        <v/>
      </c>
      <c r="AA938" s="76" t="str">
        <f t="shared" si="292"/>
        <v/>
      </c>
      <c r="AC938" s="19" t="str">
        <f>IF($K938="", "", SUMIF('Drinks List'!DH$11:DH$1010, $K938, 'Drinks List'!DG$11:DG$1010))</f>
        <v/>
      </c>
      <c r="AD938" s="21"/>
      <c r="AE938" s="59" t="str">
        <f>IF($K938="", "", SUMIF('Drinks List'!DJ$11:DJ$1010, $K938, 'Drinks List'!DI$11:DI$1010))</f>
        <v/>
      </c>
      <c r="AF938" s="21"/>
      <c r="AG938" s="59" t="str">
        <f>IF($K938="", "", SUMIF('Drinks List'!DL$11:DL$1010, $K938, 'Drinks List'!DK$11:DK$1010))</f>
        <v/>
      </c>
      <c r="AH938" s="21"/>
      <c r="AI938" s="59" t="str">
        <f>IF($K938="", "", SUMIF('Drinks List'!DN$11:DN$1010, $K938, 'Drinks List'!DM$11:DM$1010))</f>
        <v/>
      </c>
      <c r="AJ938" s="21"/>
      <c r="AK938" s="59" t="str">
        <f>IF($K938="", "", SUMIF('Drinks List'!DP$11:DP$1010, $K938, 'Drinks List'!DO$11:DO$1010))</f>
        <v/>
      </c>
      <c r="AL938" s="21"/>
      <c r="AM938" s="59" t="str">
        <f>IF($K938="", "", SUMIF('Drinks List'!DR$11:DR$1010, $K938, 'Drinks List'!DQ$11:DQ$1010))</f>
        <v/>
      </c>
      <c r="AN938" s="21"/>
      <c r="AO938" s="59" t="str">
        <f>IF($K938="", "", SUMIF('Drinks List'!DT$11:DT$1010, $K938, 'Drinks List'!DS$11:DS$1010))</f>
        <v/>
      </c>
      <c r="AP938" s="21"/>
      <c r="AQ938" s="59" t="str">
        <f>IF($K938="", "", SUMIF('Drinks List'!DV$11:DV$1010, $K938, 'Drinks List'!DU$11:DU$1010))</f>
        <v/>
      </c>
      <c r="AR938" s="21"/>
      <c r="AS938" s="59" t="str">
        <f>IF($K938="", "", SUMIF('Drinks List'!DX$11:DX$1010, $K938, 'Drinks List'!DW$11:DW$1010))</f>
        <v/>
      </c>
      <c r="AT938" s="21"/>
      <c r="AU938" s="59" t="str">
        <f>IF($K938="", "", SUMIF('Drinks List'!DZ$11:DZ$1010, $K938, 'Drinks List'!DY$11:DY$1010))</f>
        <v/>
      </c>
      <c r="AV938" s="21"/>
      <c r="AW938" s="59" t="str">
        <f>IF($K938="", "", SUMIF('Drinks List'!EB$11:EB$1010, $K938, 'Drinks List'!EA$11:EA$1010))</f>
        <v/>
      </c>
      <c r="AX938" s="21"/>
      <c r="AY938" s="59" t="str">
        <f>IF($K938="", "", SUMIF('Drinks List'!ED$11:ED$1010, $K938, 'Drinks List'!EC$11:EC$1010))</f>
        <v/>
      </c>
      <c r="AZ938" s="21"/>
      <c r="BA938" s="59" t="str">
        <f>IF($K938="", "", SUMIF('Drinks List'!EF$11:EF$1010, $K938, 'Drinks List'!EE$11:EE$1010))</f>
        <v/>
      </c>
      <c r="BB938" s="21"/>
      <c r="BC938" s="59" t="str">
        <f>IF($K938="", "", SUMIF('Drinks List'!EH$11:EH$1010, $K938, 'Drinks List'!EG$11:EG$1010))</f>
        <v/>
      </c>
      <c r="BD938" s="21"/>
      <c r="BE938" s="59" t="str">
        <f>IF($K938="", "", SUMIF('Drinks List'!EJ$11:EJ$1010, $K938, 'Drinks List'!EI$11:EI$1010))</f>
        <v/>
      </c>
      <c r="BF938" s="21"/>
      <c r="BG938" s="59" t="str">
        <f>IF($K938="", "", SUMIF('Drinks List'!EL$11:EL$1010, $K938, 'Drinks List'!EK$11:EK$1010))</f>
        <v/>
      </c>
      <c r="BH938" s="21"/>
      <c r="BI938" s="59" t="str">
        <f>IF($K938="", "", SUMIF('Drinks List'!EN$11:EN$1010, $K938, 'Drinks List'!EM$11:EM$1010))</f>
        <v/>
      </c>
      <c r="BJ938" s="21"/>
      <c r="BK938" s="59" t="str">
        <f>IF($K938="", "", SUMIF('Drinks List'!EP$11:EP$1010, $K938, 'Drinks List'!EO$11:EO$1010))</f>
        <v/>
      </c>
      <c r="BL938" s="21"/>
      <c r="BM938" s="59" t="str">
        <f>IF($K938="", "", SUMIF('Drinks List'!ER$11:ER$1010, $K938, 'Drinks List'!EQ$11:EQ$1010))</f>
        <v/>
      </c>
      <c r="BN938" s="21"/>
      <c r="BO938" s="65" t="str">
        <f>IF($K938="", "", SUMIF('Drinks List'!ET$11:ET$1010, $K938, 'Drinks List'!ES$11:ES$1010))</f>
        <v/>
      </c>
      <c r="BQ938" s="120" t="str">
        <f t="shared" si="293"/>
        <v/>
      </c>
      <c r="BR938" s="62" t="str">
        <f t="shared" si="294"/>
        <v/>
      </c>
      <c r="BS938" s="76" t="str">
        <f>IF(BQ938="", "", COUNTIF(BQ$11:BQ$1010, "&gt;"&amp;BQ938)+1+COUNTIF(BQ$11:BQ938, BQ938)-1)</f>
        <v/>
      </c>
      <c r="BT938" s="76" t="str">
        <f>IF(BR938="", "", COUNTIF(BR$11:BR$1010, "&lt;"&amp;BR938)+1+COUNTIF(BR$11:BR938, BR938)-1)</f>
        <v/>
      </c>
      <c r="BV938" s="76" t="str">
        <f t="shared" si="295"/>
        <v/>
      </c>
      <c r="BW938" s="124" t="str">
        <f t="shared" si="296"/>
        <v/>
      </c>
      <c r="BX938" s="115" t="str">
        <f t="shared" si="297"/>
        <v/>
      </c>
      <c r="BY938" s="125" t="str">
        <f t="shared" si="298"/>
        <v/>
      </c>
      <c r="CA938" s="106" t="str">
        <f t="shared" si="299"/>
        <v/>
      </c>
      <c r="CB938" s="22" t="str">
        <f t="shared" si="300"/>
        <v/>
      </c>
      <c r="CD938" s="76" t="str">
        <f>IF($J938="", "", IF($BV938=0, "", COUNTIF($J$11:$J$1010, "&lt;"&amp;$J938)+1+COUNTIF($J$11:$J938, $J938)-1))</f>
        <v/>
      </c>
    </row>
    <row r="939" spans="1:82" x14ac:dyDescent="0.25">
      <c r="A939" s="31"/>
      <c r="B939" s="19" t="str">
        <f t="shared" si="281"/>
        <v/>
      </c>
      <c r="C939" s="20" t="str">
        <f t="shared" si="282"/>
        <v/>
      </c>
      <c r="D939" s="29" t="str">
        <f t="shared" si="283"/>
        <v/>
      </c>
      <c r="E939" s="22" t="str">
        <f t="shared" si="284"/>
        <v/>
      </c>
      <c r="F939" s="31"/>
      <c r="G939" s="301"/>
      <c r="H939" s="302"/>
      <c r="I939" s="303"/>
      <c r="J939" s="304"/>
      <c r="K939" s="283"/>
      <c r="L939" s="305"/>
      <c r="M939" s="285"/>
      <c r="N939" s="287"/>
      <c r="O939" s="31"/>
      <c r="P939" s="19" t="str">
        <f t="shared" si="285"/>
        <v/>
      </c>
      <c r="Q939" s="20" t="str">
        <f t="shared" si="286"/>
        <v/>
      </c>
      <c r="R939" s="29" t="str">
        <f t="shared" si="287"/>
        <v/>
      </c>
      <c r="S939" s="22" t="str">
        <f t="shared" si="288"/>
        <v/>
      </c>
      <c r="T939" s="31"/>
      <c r="U939" s="69" t="str">
        <f t="shared" si="289"/>
        <v/>
      </c>
      <c r="V939" s="31"/>
      <c r="X939" s="76" t="str">
        <f t="shared" si="290"/>
        <v/>
      </c>
      <c r="Z939" s="76" t="str">
        <f t="shared" si="291"/>
        <v/>
      </c>
      <c r="AA939" s="76" t="str">
        <f t="shared" si="292"/>
        <v/>
      </c>
      <c r="AC939" s="19" t="str">
        <f>IF($K939="", "", SUMIF('Drinks List'!DH$11:DH$1010, $K939, 'Drinks List'!DG$11:DG$1010))</f>
        <v/>
      </c>
      <c r="AD939" s="21"/>
      <c r="AE939" s="59" t="str">
        <f>IF($K939="", "", SUMIF('Drinks List'!DJ$11:DJ$1010, $K939, 'Drinks List'!DI$11:DI$1010))</f>
        <v/>
      </c>
      <c r="AF939" s="21"/>
      <c r="AG939" s="59" t="str">
        <f>IF($K939="", "", SUMIF('Drinks List'!DL$11:DL$1010, $K939, 'Drinks List'!DK$11:DK$1010))</f>
        <v/>
      </c>
      <c r="AH939" s="21"/>
      <c r="AI939" s="59" t="str">
        <f>IF($K939="", "", SUMIF('Drinks List'!DN$11:DN$1010, $K939, 'Drinks List'!DM$11:DM$1010))</f>
        <v/>
      </c>
      <c r="AJ939" s="21"/>
      <c r="AK939" s="59" t="str">
        <f>IF($K939="", "", SUMIF('Drinks List'!DP$11:DP$1010, $K939, 'Drinks List'!DO$11:DO$1010))</f>
        <v/>
      </c>
      <c r="AL939" s="21"/>
      <c r="AM939" s="59" t="str">
        <f>IF($K939="", "", SUMIF('Drinks List'!DR$11:DR$1010, $K939, 'Drinks List'!DQ$11:DQ$1010))</f>
        <v/>
      </c>
      <c r="AN939" s="21"/>
      <c r="AO939" s="59" t="str">
        <f>IF($K939="", "", SUMIF('Drinks List'!DT$11:DT$1010, $K939, 'Drinks List'!DS$11:DS$1010))</f>
        <v/>
      </c>
      <c r="AP939" s="21"/>
      <c r="AQ939" s="59" t="str">
        <f>IF($K939="", "", SUMIF('Drinks List'!DV$11:DV$1010, $K939, 'Drinks List'!DU$11:DU$1010))</f>
        <v/>
      </c>
      <c r="AR939" s="21"/>
      <c r="AS939" s="59" t="str">
        <f>IF($K939="", "", SUMIF('Drinks List'!DX$11:DX$1010, $K939, 'Drinks List'!DW$11:DW$1010))</f>
        <v/>
      </c>
      <c r="AT939" s="21"/>
      <c r="AU939" s="59" t="str">
        <f>IF($K939="", "", SUMIF('Drinks List'!DZ$11:DZ$1010, $K939, 'Drinks List'!DY$11:DY$1010))</f>
        <v/>
      </c>
      <c r="AV939" s="21"/>
      <c r="AW939" s="59" t="str">
        <f>IF($K939="", "", SUMIF('Drinks List'!EB$11:EB$1010, $K939, 'Drinks List'!EA$11:EA$1010))</f>
        <v/>
      </c>
      <c r="AX939" s="21"/>
      <c r="AY939" s="59" t="str">
        <f>IF($K939="", "", SUMIF('Drinks List'!ED$11:ED$1010, $K939, 'Drinks List'!EC$11:EC$1010))</f>
        <v/>
      </c>
      <c r="AZ939" s="21"/>
      <c r="BA939" s="59" t="str">
        <f>IF($K939="", "", SUMIF('Drinks List'!EF$11:EF$1010, $K939, 'Drinks List'!EE$11:EE$1010))</f>
        <v/>
      </c>
      <c r="BB939" s="21"/>
      <c r="BC939" s="59" t="str">
        <f>IF($K939="", "", SUMIF('Drinks List'!EH$11:EH$1010, $K939, 'Drinks List'!EG$11:EG$1010))</f>
        <v/>
      </c>
      <c r="BD939" s="21"/>
      <c r="BE939" s="59" t="str">
        <f>IF($K939="", "", SUMIF('Drinks List'!EJ$11:EJ$1010, $K939, 'Drinks List'!EI$11:EI$1010))</f>
        <v/>
      </c>
      <c r="BF939" s="21"/>
      <c r="BG939" s="59" t="str">
        <f>IF($K939="", "", SUMIF('Drinks List'!EL$11:EL$1010, $K939, 'Drinks List'!EK$11:EK$1010))</f>
        <v/>
      </c>
      <c r="BH939" s="21"/>
      <c r="BI939" s="59" t="str">
        <f>IF($K939="", "", SUMIF('Drinks List'!EN$11:EN$1010, $K939, 'Drinks List'!EM$11:EM$1010))</f>
        <v/>
      </c>
      <c r="BJ939" s="21"/>
      <c r="BK939" s="59" t="str">
        <f>IF($K939="", "", SUMIF('Drinks List'!EP$11:EP$1010, $K939, 'Drinks List'!EO$11:EO$1010))</f>
        <v/>
      </c>
      <c r="BL939" s="21"/>
      <c r="BM939" s="59" t="str">
        <f>IF($K939="", "", SUMIF('Drinks List'!ER$11:ER$1010, $K939, 'Drinks List'!EQ$11:EQ$1010))</f>
        <v/>
      </c>
      <c r="BN939" s="21"/>
      <c r="BO939" s="65" t="str">
        <f>IF($K939="", "", SUMIF('Drinks List'!ET$11:ET$1010, $K939, 'Drinks List'!ES$11:ES$1010))</f>
        <v/>
      </c>
      <c r="BQ939" s="120" t="str">
        <f t="shared" si="293"/>
        <v/>
      </c>
      <c r="BR939" s="62" t="str">
        <f t="shared" si="294"/>
        <v/>
      </c>
      <c r="BS939" s="76" t="str">
        <f>IF(BQ939="", "", COUNTIF(BQ$11:BQ$1010, "&gt;"&amp;BQ939)+1+COUNTIF(BQ$11:BQ939, BQ939)-1)</f>
        <v/>
      </c>
      <c r="BT939" s="76" t="str">
        <f>IF(BR939="", "", COUNTIF(BR$11:BR$1010, "&lt;"&amp;BR939)+1+COUNTIF(BR$11:BR939, BR939)-1)</f>
        <v/>
      </c>
      <c r="BV939" s="76" t="str">
        <f t="shared" si="295"/>
        <v/>
      </c>
      <c r="BW939" s="124" t="str">
        <f t="shared" si="296"/>
        <v/>
      </c>
      <c r="BX939" s="115" t="str">
        <f t="shared" si="297"/>
        <v/>
      </c>
      <c r="BY939" s="125" t="str">
        <f t="shared" si="298"/>
        <v/>
      </c>
      <c r="CA939" s="106" t="str">
        <f t="shared" si="299"/>
        <v/>
      </c>
      <c r="CB939" s="22" t="str">
        <f t="shared" si="300"/>
        <v/>
      </c>
      <c r="CD939" s="76" t="str">
        <f>IF($J939="", "", IF($BV939=0, "", COUNTIF($J$11:$J$1010, "&lt;"&amp;$J939)+1+COUNTIF($J$11:$J939, $J939)-1))</f>
        <v/>
      </c>
    </row>
    <row r="940" spans="1:82" x14ac:dyDescent="0.25">
      <c r="A940" s="31"/>
      <c r="B940" s="19" t="str">
        <f t="shared" si="281"/>
        <v/>
      </c>
      <c r="C940" s="20" t="str">
        <f t="shared" si="282"/>
        <v/>
      </c>
      <c r="D940" s="29" t="str">
        <f t="shared" si="283"/>
        <v/>
      </c>
      <c r="E940" s="22" t="str">
        <f t="shared" si="284"/>
        <v/>
      </c>
      <c r="F940" s="31"/>
      <c r="G940" s="301"/>
      <c r="H940" s="302"/>
      <c r="I940" s="303"/>
      <c r="J940" s="304"/>
      <c r="K940" s="283"/>
      <c r="L940" s="305"/>
      <c r="M940" s="285"/>
      <c r="N940" s="287"/>
      <c r="O940" s="31"/>
      <c r="P940" s="19" t="str">
        <f t="shared" si="285"/>
        <v/>
      </c>
      <c r="Q940" s="20" t="str">
        <f t="shared" si="286"/>
        <v/>
      </c>
      <c r="R940" s="29" t="str">
        <f t="shared" si="287"/>
        <v/>
      </c>
      <c r="S940" s="22" t="str">
        <f t="shared" si="288"/>
        <v/>
      </c>
      <c r="T940" s="31"/>
      <c r="U940" s="69" t="str">
        <f t="shared" si="289"/>
        <v/>
      </c>
      <c r="V940" s="31"/>
      <c r="X940" s="76" t="str">
        <f t="shared" si="290"/>
        <v/>
      </c>
      <c r="Z940" s="76" t="str">
        <f t="shared" si="291"/>
        <v/>
      </c>
      <c r="AA940" s="76" t="str">
        <f t="shared" si="292"/>
        <v/>
      </c>
      <c r="AC940" s="19" t="str">
        <f>IF($K940="", "", SUMIF('Drinks List'!DH$11:DH$1010, $K940, 'Drinks List'!DG$11:DG$1010))</f>
        <v/>
      </c>
      <c r="AD940" s="21"/>
      <c r="AE940" s="59" t="str">
        <f>IF($K940="", "", SUMIF('Drinks List'!DJ$11:DJ$1010, $K940, 'Drinks List'!DI$11:DI$1010))</f>
        <v/>
      </c>
      <c r="AF940" s="21"/>
      <c r="AG940" s="59" t="str">
        <f>IF($K940="", "", SUMIF('Drinks List'!DL$11:DL$1010, $K940, 'Drinks List'!DK$11:DK$1010))</f>
        <v/>
      </c>
      <c r="AH940" s="21"/>
      <c r="AI940" s="59" t="str">
        <f>IF($K940="", "", SUMIF('Drinks List'!DN$11:DN$1010, $K940, 'Drinks List'!DM$11:DM$1010))</f>
        <v/>
      </c>
      <c r="AJ940" s="21"/>
      <c r="AK940" s="59" t="str">
        <f>IF($K940="", "", SUMIF('Drinks List'!DP$11:DP$1010, $K940, 'Drinks List'!DO$11:DO$1010))</f>
        <v/>
      </c>
      <c r="AL940" s="21"/>
      <c r="AM940" s="59" t="str">
        <f>IF($K940="", "", SUMIF('Drinks List'!DR$11:DR$1010, $K940, 'Drinks List'!DQ$11:DQ$1010))</f>
        <v/>
      </c>
      <c r="AN940" s="21"/>
      <c r="AO940" s="59" t="str">
        <f>IF($K940="", "", SUMIF('Drinks List'!DT$11:DT$1010, $K940, 'Drinks List'!DS$11:DS$1010))</f>
        <v/>
      </c>
      <c r="AP940" s="21"/>
      <c r="AQ940" s="59" t="str">
        <f>IF($K940="", "", SUMIF('Drinks List'!DV$11:DV$1010, $K940, 'Drinks List'!DU$11:DU$1010))</f>
        <v/>
      </c>
      <c r="AR940" s="21"/>
      <c r="AS940" s="59" t="str">
        <f>IF($K940="", "", SUMIF('Drinks List'!DX$11:DX$1010, $K940, 'Drinks List'!DW$11:DW$1010))</f>
        <v/>
      </c>
      <c r="AT940" s="21"/>
      <c r="AU940" s="59" t="str">
        <f>IF($K940="", "", SUMIF('Drinks List'!DZ$11:DZ$1010, $K940, 'Drinks List'!DY$11:DY$1010))</f>
        <v/>
      </c>
      <c r="AV940" s="21"/>
      <c r="AW940" s="59" t="str">
        <f>IF($K940="", "", SUMIF('Drinks List'!EB$11:EB$1010, $K940, 'Drinks List'!EA$11:EA$1010))</f>
        <v/>
      </c>
      <c r="AX940" s="21"/>
      <c r="AY940" s="59" t="str">
        <f>IF($K940="", "", SUMIF('Drinks List'!ED$11:ED$1010, $K940, 'Drinks List'!EC$11:EC$1010))</f>
        <v/>
      </c>
      <c r="AZ940" s="21"/>
      <c r="BA940" s="59" t="str">
        <f>IF($K940="", "", SUMIF('Drinks List'!EF$11:EF$1010, $K940, 'Drinks List'!EE$11:EE$1010))</f>
        <v/>
      </c>
      <c r="BB940" s="21"/>
      <c r="BC940" s="59" t="str">
        <f>IF($K940="", "", SUMIF('Drinks List'!EH$11:EH$1010, $K940, 'Drinks List'!EG$11:EG$1010))</f>
        <v/>
      </c>
      <c r="BD940" s="21"/>
      <c r="BE940" s="59" t="str">
        <f>IF($K940="", "", SUMIF('Drinks List'!EJ$11:EJ$1010, $K940, 'Drinks List'!EI$11:EI$1010))</f>
        <v/>
      </c>
      <c r="BF940" s="21"/>
      <c r="BG940" s="59" t="str">
        <f>IF($K940="", "", SUMIF('Drinks List'!EL$11:EL$1010, $K940, 'Drinks List'!EK$11:EK$1010))</f>
        <v/>
      </c>
      <c r="BH940" s="21"/>
      <c r="BI940" s="59" t="str">
        <f>IF($K940="", "", SUMIF('Drinks List'!EN$11:EN$1010, $K940, 'Drinks List'!EM$11:EM$1010))</f>
        <v/>
      </c>
      <c r="BJ940" s="21"/>
      <c r="BK940" s="59" t="str">
        <f>IF($K940="", "", SUMIF('Drinks List'!EP$11:EP$1010, $K940, 'Drinks List'!EO$11:EO$1010))</f>
        <v/>
      </c>
      <c r="BL940" s="21"/>
      <c r="BM940" s="59" t="str">
        <f>IF($K940="", "", SUMIF('Drinks List'!ER$11:ER$1010, $K940, 'Drinks List'!EQ$11:EQ$1010))</f>
        <v/>
      </c>
      <c r="BN940" s="21"/>
      <c r="BO940" s="65" t="str">
        <f>IF($K940="", "", SUMIF('Drinks List'!ET$11:ET$1010, $K940, 'Drinks List'!ES$11:ES$1010))</f>
        <v/>
      </c>
      <c r="BQ940" s="120" t="str">
        <f t="shared" si="293"/>
        <v/>
      </c>
      <c r="BR940" s="62" t="str">
        <f t="shared" si="294"/>
        <v/>
      </c>
      <c r="BS940" s="76" t="str">
        <f>IF(BQ940="", "", COUNTIF(BQ$11:BQ$1010, "&gt;"&amp;BQ940)+1+COUNTIF(BQ$11:BQ940, BQ940)-1)</f>
        <v/>
      </c>
      <c r="BT940" s="76" t="str">
        <f>IF(BR940="", "", COUNTIF(BR$11:BR$1010, "&lt;"&amp;BR940)+1+COUNTIF(BR$11:BR940, BR940)-1)</f>
        <v/>
      </c>
      <c r="BV940" s="76" t="str">
        <f t="shared" si="295"/>
        <v/>
      </c>
      <c r="BW940" s="124" t="str">
        <f t="shared" si="296"/>
        <v/>
      </c>
      <c r="BX940" s="115" t="str">
        <f t="shared" si="297"/>
        <v/>
      </c>
      <c r="BY940" s="125" t="str">
        <f t="shared" si="298"/>
        <v/>
      </c>
      <c r="CA940" s="106" t="str">
        <f t="shared" si="299"/>
        <v/>
      </c>
      <c r="CB940" s="22" t="str">
        <f t="shared" si="300"/>
        <v/>
      </c>
      <c r="CD940" s="76" t="str">
        <f>IF($J940="", "", IF($BV940=0, "", COUNTIF($J$11:$J$1010, "&lt;"&amp;$J940)+1+COUNTIF($J$11:$J940, $J940)-1))</f>
        <v/>
      </c>
    </row>
    <row r="941" spans="1:82" x14ac:dyDescent="0.25">
      <c r="A941" s="31"/>
      <c r="B941" s="19" t="str">
        <f t="shared" si="281"/>
        <v/>
      </c>
      <c r="C941" s="20" t="str">
        <f t="shared" si="282"/>
        <v/>
      </c>
      <c r="D941" s="29" t="str">
        <f t="shared" si="283"/>
        <v/>
      </c>
      <c r="E941" s="22" t="str">
        <f t="shared" si="284"/>
        <v/>
      </c>
      <c r="F941" s="31"/>
      <c r="G941" s="301"/>
      <c r="H941" s="302"/>
      <c r="I941" s="303"/>
      <c r="J941" s="304"/>
      <c r="K941" s="283"/>
      <c r="L941" s="305"/>
      <c r="M941" s="285"/>
      <c r="N941" s="287"/>
      <c r="O941" s="31"/>
      <c r="P941" s="19" t="str">
        <f t="shared" si="285"/>
        <v/>
      </c>
      <c r="Q941" s="20" t="str">
        <f t="shared" si="286"/>
        <v/>
      </c>
      <c r="R941" s="29" t="str">
        <f t="shared" si="287"/>
        <v/>
      </c>
      <c r="S941" s="22" t="str">
        <f t="shared" si="288"/>
        <v/>
      </c>
      <c r="T941" s="31"/>
      <c r="U941" s="69" t="str">
        <f t="shared" si="289"/>
        <v/>
      </c>
      <c r="V941" s="31"/>
      <c r="X941" s="76" t="str">
        <f t="shared" si="290"/>
        <v/>
      </c>
      <c r="Z941" s="76" t="str">
        <f t="shared" si="291"/>
        <v/>
      </c>
      <c r="AA941" s="76" t="str">
        <f t="shared" si="292"/>
        <v/>
      </c>
      <c r="AC941" s="19" t="str">
        <f>IF($K941="", "", SUMIF('Drinks List'!DH$11:DH$1010, $K941, 'Drinks List'!DG$11:DG$1010))</f>
        <v/>
      </c>
      <c r="AD941" s="21"/>
      <c r="AE941" s="59" t="str">
        <f>IF($K941="", "", SUMIF('Drinks List'!DJ$11:DJ$1010, $K941, 'Drinks List'!DI$11:DI$1010))</f>
        <v/>
      </c>
      <c r="AF941" s="21"/>
      <c r="AG941" s="59" t="str">
        <f>IF($K941="", "", SUMIF('Drinks List'!DL$11:DL$1010, $K941, 'Drinks List'!DK$11:DK$1010))</f>
        <v/>
      </c>
      <c r="AH941" s="21"/>
      <c r="AI941" s="59" t="str">
        <f>IF($K941="", "", SUMIF('Drinks List'!DN$11:DN$1010, $K941, 'Drinks List'!DM$11:DM$1010))</f>
        <v/>
      </c>
      <c r="AJ941" s="21"/>
      <c r="AK941" s="59" t="str">
        <f>IF($K941="", "", SUMIF('Drinks List'!DP$11:DP$1010, $K941, 'Drinks List'!DO$11:DO$1010))</f>
        <v/>
      </c>
      <c r="AL941" s="21"/>
      <c r="AM941" s="59" t="str">
        <f>IF($K941="", "", SUMIF('Drinks List'!DR$11:DR$1010, $K941, 'Drinks List'!DQ$11:DQ$1010))</f>
        <v/>
      </c>
      <c r="AN941" s="21"/>
      <c r="AO941" s="59" t="str">
        <f>IF($K941="", "", SUMIF('Drinks List'!DT$11:DT$1010, $K941, 'Drinks List'!DS$11:DS$1010))</f>
        <v/>
      </c>
      <c r="AP941" s="21"/>
      <c r="AQ941" s="59" t="str">
        <f>IF($K941="", "", SUMIF('Drinks List'!DV$11:DV$1010, $K941, 'Drinks List'!DU$11:DU$1010))</f>
        <v/>
      </c>
      <c r="AR941" s="21"/>
      <c r="AS941" s="59" t="str">
        <f>IF($K941="", "", SUMIF('Drinks List'!DX$11:DX$1010, $K941, 'Drinks List'!DW$11:DW$1010))</f>
        <v/>
      </c>
      <c r="AT941" s="21"/>
      <c r="AU941" s="59" t="str">
        <f>IF($K941="", "", SUMIF('Drinks List'!DZ$11:DZ$1010, $K941, 'Drinks List'!DY$11:DY$1010))</f>
        <v/>
      </c>
      <c r="AV941" s="21"/>
      <c r="AW941" s="59" t="str">
        <f>IF($K941="", "", SUMIF('Drinks List'!EB$11:EB$1010, $K941, 'Drinks List'!EA$11:EA$1010))</f>
        <v/>
      </c>
      <c r="AX941" s="21"/>
      <c r="AY941" s="59" t="str">
        <f>IF($K941="", "", SUMIF('Drinks List'!ED$11:ED$1010, $K941, 'Drinks List'!EC$11:EC$1010))</f>
        <v/>
      </c>
      <c r="AZ941" s="21"/>
      <c r="BA941" s="59" t="str">
        <f>IF($K941="", "", SUMIF('Drinks List'!EF$11:EF$1010, $K941, 'Drinks List'!EE$11:EE$1010))</f>
        <v/>
      </c>
      <c r="BB941" s="21"/>
      <c r="BC941" s="59" t="str">
        <f>IF($K941="", "", SUMIF('Drinks List'!EH$11:EH$1010, $K941, 'Drinks List'!EG$11:EG$1010))</f>
        <v/>
      </c>
      <c r="BD941" s="21"/>
      <c r="BE941" s="59" t="str">
        <f>IF($K941="", "", SUMIF('Drinks List'!EJ$11:EJ$1010, $K941, 'Drinks List'!EI$11:EI$1010))</f>
        <v/>
      </c>
      <c r="BF941" s="21"/>
      <c r="BG941" s="59" t="str">
        <f>IF($K941="", "", SUMIF('Drinks List'!EL$11:EL$1010, $K941, 'Drinks List'!EK$11:EK$1010))</f>
        <v/>
      </c>
      <c r="BH941" s="21"/>
      <c r="BI941" s="59" t="str">
        <f>IF($K941="", "", SUMIF('Drinks List'!EN$11:EN$1010, $K941, 'Drinks List'!EM$11:EM$1010))</f>
        <v/>
      </c>
      <c r="BJ941" s="21"/>
      <c r="BK941" s="59" t="str">
        <f>IF($K941="", "", SUMIF('Drinks List'!EP$11:EP$1010, $K941, 'Drinks List'!EO$11:EO$1010))</f>
        <v/>
      </c>
      <c r="BL941" s="21"/>
      <c r="BM941" s="59" t="str">
        <f>IF($K941="", "", SUMIF('Drinks List'!ER$11:ER$1010, $K941, 'Drinks List'!EQ$11:EQ$1010))</f>
        <v/>
      </c>
      <c r="BN941" s="21"/>
      <c r="BO941" s="65" t="str">
        <f>IF($K941="", "", SUMIF('Drinks List'!ET$11:ET$1010, $K941, 'Drinks List'!ES$11:ES$1010))</f>
        <v/>
      </c>
      <c r="BQ941" s="120" t="str">
        <f t="shared" si="293"/>
        <v/>
      </c>
      <c r="BR941" s="62" t="str">
        <f t="shared" si="294"/>
        <v/>
      </c>
      <c r="BS941" s="76" t="str">
        <f>IF(BQ941="", "", COUNTIF(BQ$11:BQ$1010, "&gt;"&amp;BQ941)+1+COUNTIF(BQ$11:BQ941, BQ941)-1)</f>
        <v/>
      </c>
      <c r="BT941" s="76" t="str">
        <f>IF(BR941="", "", COUNTIF(BR$11:BR$1010, "&lt;"&amp;BR941)+1+COUNTIF(BR$11:BR941, BR941)-1)</f>
        <v/>
      </c>
      <c r="BV941" s="76" t="str">
        <f t="shared" si="295"/>
        <v/>
      </c>
      <c r="BW941" s="124" t="str">
        <f t="shared" si="296"/>
        <v/>
      </c>
      <c r="BX941" s="115" t="str">
        <f t="shared" si="297"/>
        <v/>
      </c>
      <c r="BY941" s="125" t="str">
        <f t="shared" si="298"/>
        <v/>
      </c>
      <c r="CA941" s="106" t="str">
        <f t="shared" si="299"/>
        <v/>
      </c>
      <c r="CB941" s="22" t="str">
        <f t="shared" si="300"/>
        <v/>
      </c>
      <c r="CD941" s="76" t="str">
        <f>IF($J941="", "", IF($BV941=0, "", COUNTIF($J$11:$J$1010, "&lt;"&amp;$J941)+1+COUNTIF($J$11:$J941, $J941)-1))</f>
        <v/>
      </c>
    </row>
    <row r="942" spans="1:82" x14ac:dyDescent="0.25">
      <c r="A942" s="31"/>
      <c r="B942" s="19" t="str">
        <f t="shared" si="281"/>
        <v/>
      </c>
      <c r="C942" s="20" t="str">
        <f t="shared" si="282"/>
        <v/>
      </c>
      <c r="D942" s="29" t="str">
        <f t="shared" si="283"/>
        <v/>
      </c>
      <c r="E942" s="22" t="str">
        <f t="shared" si="284"/>
        <v/>
      </c>
      <c r="F942" s="31"/>
      <c r="G942" s="301"/>
      <c r="H942" s="302"/>
      <c r="I942" s="303"/>
      <c r="J942" s="304"/>
      <c r="K942" s="283"/>
      <c r="L942" s="305"/>
      <c r="M942" s="285"/>
      <c r="N942" s="287"/>
      <c r="O942" s="31"/>
      <c r="P942" s="19" t="str">
        <f t="shared" si="285"/>
        <v/>
      </c>
      <c r="Q942" s="20" t="str">
        <f t="shared" si="286"/>
        <v/>
      </c>
      <c r="R942" s="29" t="str">
        <f t="shared" si="287"/>
        <v/>
      </c>
      <c r="S942" s="22" t="str">
        <f t="shared" si="288"/>
        <v/>
      </c>
      <c r="T942" s="31"/>
      <c r="U942" s="69" t="str">
        <f t="shared" si="289"/>
        <v/>
      </c>
      <c r="V942" s="31"/>
      <c r="X942" s="76" t="str">
        <f t="shared" si="290"/>
        <v/>
      </c>
      <c r="Z942" s="76" t="str">
        <f t="shared" si="291"/>
        <v/>
      </c>
      <c r="AA942" s="76" t="str">
        <f t="shared" si="292"/>
        <v/>
      </c>
      <c r="AC942" s="19" t="str">
        <f>IF($K942="", "", SUMIF('Drinks List'!DH$11:DH$1010, $K942, 'Drinks List'!DG$11:DG$1010))</f>
        <v/>
      </c>
      <c r="AD942" s="21"/>
      <c r="AE942" s="59" t="str">
        <f>IF($K942="", "", SUMIF('Drinks List'!DJ$11:DJ$1010, $K942, 'Drinks List'!DI$11:DI$1010))</f>
        <v/>
      </c>
      <c r="AF942" s="21"/>
      <c r="AG942" s="59" t="str">
        <f>IF($K942="", "", SUMIF('Drinks List'!DL$11:DL$1010, $K942, 'Drinks List'!DK$11:DK$1010))</f>
        <v/>
      </c>
      <c r="AH942" s="21"/>
      <c r="AI942" s="59" t="str">
        <f>IF($K942="", "", SUMIF('Drinks List'!DN$11:DN$1010, $K942, 'Drinks List'!DM$11:DM$1010))</f>
        <v/>
      </c>
      <c r="AJ942" s="21"/>
      <c r="AK942" s="59" t="str">
        <f>IF($K942="", "", SUMIF('Drinks List'!DP$11:DP$1010, $K942, 'Drinks List'!DO$11:DO$1010))</f>
        <v/>
      </c>
      <c r="AL942" s="21"/>
      <c r="AM942" s="59" t="str">
        <f>IF($K942="", "", SUMIF('Drinks List'!DR$11:DR$1010, $K942, 'Drinks List'!DQ$11:DQ$1010))</f>
        <v/>
      </c>
      <c r="AN942" s="21"/>
      <c r="AO942" s="59" t="str">
        <f>IF($K942="", "", SUMIF('Drinks List'!DT$11:DT$1010, $K942, 'Drinks List'!DS$11:DS$1010))</f>
        <v/>
      </c>
      <c r="AP942" s="21"/>
      <c r="AQ942" s="59" t="str">
        <f>IF($K942="", "", SUMIF('Drinks List'!DV$11:DV$1010, $K942, 'Drinks List'!DU$11:DU$1010))</f>
        <v/>
      </c>
      <c r="AR942" s="21"/>
      <c r="AS942" s="59" t="str">
        <f>IF($K942="", "", SUMIF('Drinks List'!DX$11:DX$1010, $K942, 'Drinks List'!DW$11:DW$1010))</f>
        <v/>
      </c>
      <c r="AT942" s="21"/>
      <c r="AU942" s="59" t="str">
        <f>IF($K942="", "", SUMIF('Drinks List'!DZ$11:DZ$1010, $K942, 'Drinks List'!DY$11:DY$1010))</f>
        <v/>
      </c>
      <c r="AV942" s="21"/>
      <c r="AW942" s="59" t="str">
        <f>IF($K942="", "", SUMIF('Drinks List'!EB$11:EB$1010, $K942, 'Drinks List'!EA$11:EA$1010))</f>
        <v/>
      </c>
      <c r="AX942" s="21"/>
      <c r="AY942" s="59" t="str">
        <f>IF($K942="", "", SUMIF('Drinks List'!ED$11:ED$1010, $K942, 'Drinks List'!EC$11:EC$1010))</f>
        <v/>
      </c>
      <c r="AZ942" s="21"/>
      <c r="BA942" s="59" t="str">
        <f>IF($K942="", "", SUMIF('Drinks List'!EF$11:EF$1010, $K942, 'Drinks List'!EE$11:EE$1010))</f>
        <v/>
      </c>
      <c r="BB942" s="21"/>
      <c r="BC942" s="59" t="str">
        <f>IF($K942="", "", SUMIF('Drinks List'!EH$11:EH$1010, $K942, 'Drinks List'!EG$11:EG$1010))</f>
        <v/>
      </c>
      <c r="BD942" s="21"/>
      <c r="BE942" s="59" t="str">
        <f>IF($K942="", "", SUMIF('Drinks List'!EJ$11:EJ$1010, $K942, 'Drinks List'!EI$11:EI$1010))</f>
        <v/>
      </c>
      <c r="BF942" s="21"/>
      <c r="BG942" s="59" t="str">
        <f>IF($K942="", "", SUMIF('Drinks List'!EL$11:EL$1010, $K942, 'Drinks List'!EK$11:EK$1010))</f>
        <v/>
      </c>
      <c r="BH942" s="21"/>
      <c r="BI942" s="59" t="str">
        <f>IF($K942="", "", SUMIF('Drinks List'!EN$11:EN$1010, $K942, 'Drinks List'!EM$11:EM$1010))</f>
        <v/>
      </c>
      <c r="BJ942" s="21"/>
      <c r="BK942" s="59" t="str">
        <f>IF($K942="", "", SUMIF('Drinks List'!EP$11:EP$1010, $K942, 'Drinks List'!EO$11:EO$1010))</f>
        <v/>
      </c>
      <c r="BL942" s="21"/>
      <c r="BM942" s="59" t="str">
        <f>IF($K942="", "", SUMIF('Drinks List'!ER$11:ER$1010, $K942, 'Drinks List'!EQ$11:EQ$1010))</f>
        <v/>
      </c>
      <c r="BN942" s="21"/>
      <c r="BO942" s="65" t="str">
        <f>IF($K942="", "", SUMIF('Drinks List'!ET$11:ET$1010, $K942, 'Drinks List'!ES$11:ES$1010))</f>
        <v/>
      </c>
      <c r="BQ942" s="120" t="str">
        <f t="shared" si="293"/>
        <v/>
      </c>
      <c r="BR942" s="62" t="str">
        <f t="shared" si="294"/>
        <v/>
      </c>
      <c r="BS942" s="76" t="str">
        <f>IF(BQ942="", "", COUNTIF(BQ$11:BQ$1010, "&gt;"&amp;BQ942)+1+COUNTIF(BQ$11:BQ942, BQ942)-1)</f>
        <v/>
      </c>
      <c r="BT942" s="76" t="str">
        <f>IF(BR942="", "", COUNTIF(BR$11:BR$1010, "&lt;"&amp;BR942)+1+COUNTIF(BR$11:BR942, BR942)-1)</f>
        <v/>
      </c>
      <c r="BV942" s="76" t="str">
        <f t="shared" si="295"/>
        <v/>
      </c>
      <c r="BW942" s="124" t="str">
        <f t="shared" si="296"/>
        <v/>
      </c>
      <c r="BX942" s="115" t="str">
        <f t="shared" si="297"/>
        <v/>
      </c>
      <c r="BY942" s="125" t="str">
        <f t="shared" si="298"/>
        <v/>
      </c>
      <c r="CA942" s="106" t="str">
        <f t="shared" si="299"/>
        <v/>
      </c>
      <c r="CB942" s="22" t="str">
        <f t="shared" si="300"/>
        <v/>
      </c>
      <c r="CD942" s="76" t="str">
        <f>IF($J942="", "", IF($BV942=0, "", COUNTIF($J$11:$J$1010, "&lt;"&amp;$J942)+1+COUNTIF($J$11:$J942, $J942)-1))</f>
        <v/>
      </c>
    </row>
    <row r="943" spans="1:82" x14ac:dyDescent="0.25">
      <c r="A943" s="31"/>
      <c r="B943" s="19" t="str">
        <f t="shared" si="281"/>
        <v/>
      </c>
      <c r="C943" s="20" t="str">
        <f t="shared" si="282"/>
        <v/>
      </c>
      <c r="D943" s="29" t="str">
        <f t="shared" si="283"/>
        <v/>
      </c>
      <c r="E943" s="22" t="str">
        <f t="shared" si="284"/>
        <v/>
      </c>
      <c r="F943" s="31"/>
      <c r="G943" s="301"/>
      <c r="H943" s="302"/>
      <c r="I943" s="303"/>
      <c r="J943" s="304"/>
      <c r="K943" s="283"/>
      <c r="L943" s="305"/>
      <c r="M943" s="285"/>
      <c r="N943" s="287"/>
      <c r="O943" s="31"/>
      <c r="P943" s="19" t="str">
        <f t="shared" si="285"/>
        <v/>
      </c>
      <c r="Q943" s="20" t="str">
        <f t="shared" si="286"/>
        <v/>
      </c>
      <c r="R943" s="29" t="str">
        <f t="shared" si="287"/>
        <v/>
      </c>
      <c r="S943" s="22" t="str">
        <f t="shared" si="288"/>
        <v/>
      </c>
      <c r="T943" s="31"/>
      <c r="U943" s="69" t="str">
        <f t="shared" si="289"/>
        <v/>
      </c>
      <c r="V943" s="31"/>
      <c r="X943" s="76" t="str">
        <f t="shared" si="290"/>
        <v/>
      </c>
      <c r="Z943" s="76" t="str">
        <f t="shared" si="291"/>
        <v/>
      </c>
      <c r="AA943" s="76" t="str">
        <f t="shared" si="292"/>
        <v/>
      </c>
      <c r="AC943" s="19" t="str">
        <f>IF($K943="", "", SUMIF('Drinks List'!DH$11:DH$1010, $K943, 'Drinks List'!DG$11:DG$1010))</f>
        <v/>
      </c>
      <c r="AD943" s="21"/>
      <c r="AE943" s="59" t="str">
        <f>IF($K943="", "", SUMIF('Drinks List'!DJ$11:DJ$1010, $K943, 'Drinks List'!DI$11:DI$1010))</f>
        <v/>
      </c>
      <c r="AF943" s="21"/>
      <c r="AG943" s="59" t="str">
        <f>IF($K943="", "", SUMIF('Drinks List'!DL$11:DL$1010, $K943, 'Drinks List'!DK$11:DK$1010))</f>
        <v/>
      </c>
      <c r="AH943" s="21"/>
      <c r="AI943" s="59" t="str">
        <f>IF($K943="", "", SUMIF('Drinks List'!DN$11:DN$1010, $K943, 'Drinks List'!DM$11:DM$1010))</f>
        <v/>
      </c>
      <c r="AJ943" s="21"/>
      <c r="AK943" s="59" t="str">
        <f>IF($K943="", "", SUMIF('Drinks List'!DP$11:DP$1010, $K943, 'Drinks List'!DO$11:DO$1010))</f>
        <v/>
      </c>
      <c r="AL943" s="21"/>
      <c r="AM943" s="59" t="str">
        <f>IF($K943="", "", SUMIF('Drinks List'!DR$11:DR$1010, $K943, 'Drinks List'!DQ$11:DQ$1010))</f>
        <v/>
      </c>
      <c r="AN943" s="21"/>
      <c r="AO943" s="59" t="str">
        <f>IF($K943="", "", SUMIF('Drinks List'!DT$11:DT$1010, $K943, 'Drinks List'!DS$11:DS$1010))</f>
        <v/>
      </c>
      <c r="AP943" s="21"/>
      <c r="AQ943" s="59" t="str">
        <f>IF($K943="", "", SUMIF('Drinks List'!DV$11:DV$1010, $K943, 'Drinks List'!DU$11:DU$1010))</f>
        <v/>
      </c>
      <c r="AR943" s="21"/>
      <c r="AS943" s="59" t="str">
        <f>IF($K943="", "", SUMIF('Drinks List'!DX$11:DX$1010, $K943, 'Drinks List'!DW$11:DW$1010))</f>
        <v/>
      </c>
      <c r="AT943" s="21"/>
      <c r="AU943" s="59" t="str">
        <f>IF($K943="", "", SUMIF('Drinks List'!DZ$11:DZ$1010, $K943, 'Drinks List'!DY$11:DY$1010))</f>
        <v/>
      </c>
      <c r="AV943" s="21"/>
      <c r="AW943" s="59" t="str">
        <f>IF($K943="", "", SUMIF('Drinks List'!EB$11:EB$1010, $K943, 'Drinks List'!EA$11:EA$1010))</f>
        <v/>
      </c>
      <c r="AX943" s="21"/>
      <c r="AY943" s="59" t="str">
        <f>IF($K943="", "", SUMIF('Drinks List'!ED$11:ED$1010, $K943, 'Drinks List'!EC$11:EC$1010))</f>
        <v/>
      </c>
      <c r="AZ943" s="21"/>
      <c r="BA943" s="59" t="str">
        <f>IF($K943="", "", SUMIF('Drinks List'!EF$11:EF$1010, $K943, 'Drinks List'!EE$11:EE$1010))</f>
        <v/>
      </c>
      <c r="BB943" s="21"/>
      <c r="BC943" s="59" t="str">
        <f>IF($K943="", "", SUMIF('Drinks List'!EH$11:EH$1010, $K943, 'Drinks List'!EG$11:EG$1010))</f>
        <v/>
      </c>
      <c r="BD943" s="21"/>
      <c r="BE943" s="59" t="str">
        <f>IF($K943="", "", SUMIF('Drinks List'!EJ$11:EJ$1010, $K943, 'Drinks List'!EI$11:EI$1010))</f>
        <v/>
      </c>
      <c r="BF943" s="21"/>
      <c r="BG943" s="59" t="str">
        <f>IF($K943="", "", SUMIF('Drinks List'!EL$11:EL$1010, $K943, 'Drinks List'!EK$11:EK$1010))</f>
        <v/>
      </c>
      <c r="BH943" s="21"/>
      <c r="BI943" s="59" t="str">
        <f>IF($K943="", "", SUMIF('Drinks List'!EN$11:EN$1010, $K943, 'Drinks List'!EM$11:EM$1010))</f>
        <v/>
      </c>
      <c r="BJ943" s="21"/>
      <c r="BK943" s="59" t="str">
        <f>IF($K943="", "", SUMIF('Drinks List'!EP$11:EP$1010, $K943, 'Drinks List'!EO$11:EO$1010))</f>
        <v/>
      </c>
      <c r="BL943" s="21"/>
      <c r="BM943" s="59" t="str">
        <f>IF($K943="", "", SUMIF('Drinks List'!ER$11:ER$1010, $K943, 'Drinks List'!EQ$11:EQ$1010))</f>
        <v/>
      </c>
      <c r="BN943" s="21"/>
      <c r="BO943" s="65" t="str">
        <f>IF($K943="", "", SUMIF('Drinks List'!ET$11:ET$1010, $K943, 'Drinks List'!ES$11:ES$1010))</f>
        <v/>
      </c>
      <c r="BQ943" s="120" t="str">
        <f t="shared" si="293"/>
        <v/>
      </c>
      <c r="BR943" s="62" t="str">
        <f t="shared" si="294"/>
        <v/>
      </c>
      <c r="BS943" s="76" t="str">
        <f>IF(BQ943="", "", COUNTIF(BQ$11:BQ$1010, "&gt;"&amp;BQ943)+1+COUNTIF(BQ$11:BQ943, BQ943)-1)</f>
        <v/>
      </c>
      <c r="BT943" s="76" t="str">
        <f>IF(BR943="", "", COUNTIF(BR$11:BR$1010, "&lt;"&amp;BR943)+1+COUNTIF(BR$11:BR943, BR943)-1)</f>
        <v/>
      </c>
      <c r="BV943" s="76" t="str">
        <f t="shared" si="295"/>
        <v/>
      </c>
      <c r="BW943" s="124" t="str">
        <f t="shared" si="296"/>
        <v/>
      </c>
      <c r="BX943" s="115" t="str">
        <f t="shared" si="297"/>
        <v/>
      </c>
      <c r="BY943" s="125" t="str">
        <f t="shared" si="298"/>
        <v/>
      </c>
      <c r="CA943" s="106" t="str">
        <f t="shared" si="299"/>
        <v/>
      </c>
      <c r="CB943" s="22" t="str">
        <f t="shared" si="300"/>
        <v/>
      </c>
      <c r="CD943" s="76" t="str">
        <f>IF($J943="", "", IF($BV943=0, "", COUNTIF($J$11:$J$1010, "&lt;"&amp;$J943)+1+COUNTIF($J$11:$J943, $J943)-1))</f>
        <v/>
      </c>
    </row>
    <row r="944" spans="1:82" x14ac:dyDescent="0.25">
      <c r="A944" s="31"/>
      <c r="B944" s="19" t="str">
        <f t="shared" si="281"/>
        <v/>
      </c>
      <c r="C944" s="20" t="str">
        <f t="shared" si="282"/>
        <v/>
      </c>
      <c r="D944" s="29" t="str">
        <f t="shared" si="283"/>
        <v/>
      </c>
      <c r="E944" s="22" t="str">
        <f t="shared" si="284"/>
        <v/>
      </c>
      <c r="F944" s="31"/>
      <c r="G944" s="301"/>
      <c r="H944" s="302"/>
      <c r="I944" s="303"/>
      <c r="J944" s="304"/>
      <c r="K944" s="283"/>
      <c r="L944" s="305"/>
      <c r="M944" s="285"/>
      <c r="N944" s="287"/>
      <c r="O944" s="31"/>
      <c r="P944" s="19" t="str">
        <f t="shared" si="285"/>
        <v/>
      </c>
      <c r="Q944" s="20" t="str">
        <f t="shared" si="286"/>
        <v/>
      </c>
      <c r="R944" s="29" t="str">
        <f t="shared" si="287"/>
        <v/>
      </c>
      <c r="S944" s="22" t="str">
        <f t="shared" si="288"/>
        <v/>
      </c>
      <c r="T944" s="31"/>
      <c r="U944" s="69" t="str">
        <f t="shared" si="289"/>
        <v/>
      </c>
      <c r="V944" s="31"/>
      <c r="X944" s="76" t="str">
        <f t="shared" si="290"/>
        <v/>
      </c>
      <c r="Z944" s="76" t="str">
        <f t="shared" si="291"/>
        <v/>
      </c>
      <c r="AA944" s="76" t="str">
        <f t="shared" si="292"/>
        <v/>
      </c>
      <c r="AC944" s="19" t="str">
        <f>IF($K944="", "", SUMIF('Drinks List'!DH$11:DH$1010, $K944, 'Drinks List'!DG$11:DG$1010))</f>
        <v/>
      </c>
      <c r="AD944" s="21"/>
      <c r="AE944" s="59" t="str">
        <f>IF($K944="", "", SUMIF('Drinks List'!DJ$11:DJ$1010, $K944, 'Drinks List'!DI$11:DI$1010))</f>
        <v/>
      </c>
      <c r="AF944" s="21"/>
      <c r="AG944" s="59" t="str">
        <f>IF($K944="", "", SUMIF('Drinks List'!DL$11:DL$1010, $K944, 'Drinks List'!DK$11:DK$1010))</f>
        <v/>
      </c>
      <c r="AH944" s="21"/>
      <c r="AI944" s="59" t="str">
        <f>IF($K944="", "", SUMIF('Drinks List'!DN$11:DN$1010, $K944, 'Drinks List'!DM$11:DM$1010))</f>
        <v/>
      </c>
      <c r="AJ944" s="21"/>
      <c r="AK944" s="59" t="str">
        <f>IF($K944="", "", SUMIF('Drinks List'!DP$11:DP$1010, $K944, 'Drinks List'!DO$11:DO$1010))</f>
        <v/>
      </c>
      <c r="AL944" s="21"/>
      <c r="AM944" s="59" t="str">
        <f>IF($K944="", "", SUMIF('Drinks List'!DR$11:DR$1010, $K944, 'Drinks List'!DQ$11:DQ$1010))</f>
        <v/>
      </c>
      <c r="AN944" s="21"/>
      <c r="AO944" s="59" t="str">
        <f>IF($K944="", "", SUMIF('Drinks List'!DT$11:DT$1010, $K944, 'Drinks List'!DS$11:DS$1010))</f>
        <v/>
      </c>
      <c r="AP944" s="21"/>
      <c r="AQ944" s="59" t="str">
        <f>IF($K944="", "", SUMIF('Drinks List'!DV$11:DV$1010, $K944, 'Drinks List'!DU$11:DU$1010))</f>
        <v/>
      </c>
      <c r="AR944" s="21"/>
      <c r="AS944" s="59" t="str">
        <f>IF($K944="", "", SUMIF('Drinks List'!DX$11:DX$1010, $K944, 'Drinks List'!DW$11:DW$1010))</f>
        <v/>
      </c>
      <c r="AT944" s="21"/>
      <c r="AU944" s="59" t="str">
        <f>IF($K944="", "", SUMIF('Drinks List'!DZ$11:DZ$1010, $K944, 'Drinks List'!DY$11:DY$1010))</f>
        <v/>
      </c>
      <c r="AV944" s="21"/>
      <c r="AW944" s="59" t="str">
        <f>IF($K944="", "", SUMIF('Drinks List'!EB$11:EB$1010, $K944, 'Drinks List'!EA$11:EA$1010))</f>
        <v/>
      </c>
      <c r="AX944" s="21"/>
      <c r="AY944" s="59" t="str">
        <f>IF($K944="", "", SUMIF('Drinks List'!ED$11:ED$1010, $K944, 'Drinks List'!EC$11:EC$1010))</f>
        <v/>
      </c>
      <c r="AZ944" s="21"/>
      <c r="BA944" s="59" t="str">
        <f>IF($K944="", "", SUMIF('Drinks List'!EF$11:EF$1010, $K944, 'Drinks List'!EE$11:EE$1010))</f>
        <v/>
      </c>
      <c r="BB944" s="21"/>
      <c r="BC944" s="59" t="str">
        <f>IF($K944="", "", SUMIF('Drinks List'!EH$11:EH$1010, $K944, 'Drinks List'!EG$11:EG$1010))</f>
        <v/>
      </c>
      <c r="BD944" s="21"/>
      <c r="BE944" s="59" t="str">
        <f>IF($K944="", "", SUMIF('Drinks List'!EJ$11:EJ$1010, $K944, 'Drinks List'!EI$11:EI$1010))</f>
        <v/>
      </c>
      <c r="BF944" s="21"/>
      <c r="BG944" s="59" t="str">
        <f>IF($K944="", "", SUMIF('Drinks List'!EL$11:EL$1010, $K944, 'Drinks List'!EK$11:EK$1010))</f>
        <v/>
      </c>
      <c r="BH944" s="21"/>
      <c r="BI944" s="59" t="str">
        <f>IF($K944="", "", SUMIF('Drinks List'!EN$11:EN$1010, $K944, 'Drinks List'!EM$11:EM$1010))</f>
        <v/>
      </c>
      <c r="BJ944" s="21"/>
      <c r="BK944" s="59" t="str">
        <f>IF($K944="", "", SUMIF('Drinks List'!EP$11:EP$1010, $K944, 'Drinks List'!EO$11:EO$1010))</f>
        <v/>
      </c>
      <c r="BL944" s="21"/>
      <c r="BM944" s="59" t="str">
        <f>IF($K944="", "", SUMIF('Drinks List'!ER$11:ER$1010, $K944, 'Drinks List'!EQ$11:EQ$1010))</f>
        <v/>
      </c>
      <c r="BN944" s="21"/>
      <c r="BO944" s="65" t="str">
        <f>IF($K944="", "", SUMIF('Drinks List'!ET$11:ET$1010, $K944, 'Drinks List'!ES$11:ES$1010))</f>
        <v/>
      </c>
      <c r="BQ944" s="120" t="str">
        <f t="shared" si="293"/>
        <v/>
      </c>
      <c r="BR944" s="62" t="str">
        <f t="shared" si="294"/>
        <v/>
      </c>
      <c r="BS944" s="76" t="str">
        <f>IF(BQ944="", "", COUNTIF(BQ$11:BQ$1010, "&gt;"&amp;BQ944)+1+COUNTIF(BQ$11:BQ944, BQ944)-1)</f>
        <v/>
      </c>
      <c r="BT944" s="76" t="str">
        <f>IF(BR944="", "", COUNTIF(BR$11:BR$1010, "&lt;"&amp;BR944)+1+COUNTIF(BR$11:BR944, BR944)-1)</f>
        <v/>
      </c>
      <c r="BV944" s="76" t="str">
        <f t="shared" si="295"/>
        <v/>
      </c>
      <c r="BW944" s="124" t="str">
        <f t="shared" si="296"/>
        <v/>
      </c>
      <c r="BX944" s="115" t="str">
        <f t="shared" si="297"/>
        <v/>
      </c>
      <c r="BY944" s="125" t="str">
        <f t="shared" si="298"/>
        <v/>
      </c>
      <c r="CA944" s="106" t="str">
        <f t="shared" si="299"/>
        <v/>
      </c>
      <c r="CB944" s="22" t="str">
        <f t="shared" si="300"/>
        <v/>
      </c>
      <c r="CD944" s="76" t="str">
        <f>IF($J944="", "", IF($BV944=0, "", COUNTIF($J$11:$J$1010, "&lt;"&amp;$J944)+1+COUNTIF($J$11:$J944, $J944)-1))</f>
        <v/>
      </c>
    </row>
    <row r="945" spans="1:82" x14ac:dyDescent="0.25">
      <c r="A945" s="31"/>
      <c r="B945" s="19" t="str">
        <f t="shared" si="281"/>
        <v/>
      </c>
      <c r="C945" s="20" t="str">
        <f t="shared" si="282"/>
        <v/>
      </c>
      <c r="D945" s="29" t="str">
        <f t="shared" si="283"/>
        <v/>
      </c>
      <c r="E945" s="22" t="str">
        <f t="shared" si="284"/>
        <v/>
      </c>
      <c r="F945" s="31"/>
      <c r="G945" s="301"/>
      <c r="H945" s="302"/>
      <c r="I945" s="303"/>
      <c r="J945" s="304"/>
      <c r="K945" s="283"/>
      <c r="L945" s="305"/>
      <c r="M945" s="285"/>
      <c r="N945" s="287"/>
      <c r="O945" s="31"/>
      <c r="P945" s="19" t="str">
        <f t="shared" si="285"/>
        <v/>
      </c>
      <c r="Q945" s="20" t="str">
        <f t="shared" si="286"/>
        <v/>
      </c>
      <c r="R945" s="29" t="str">
        <f t="shared" si="287"/>
        <v/>
      </c>
      <c r="S945" s="22" t="str">
        <f t="shared" si="288"/>
        <v/>
      </c>
      <c r="T945" s="31"/>
      <c r="U945" s="69" t="str">
        <f t="shared" si="289"/>
        <v/>
      </c>
      <c r="V945" s="31"/>
      <c r="X945" s="76" t="str">
        <f t="shared" si="290"/>
        <v/>
      </c>
      <c r="Z945" s="76" t="str">
        <f t="shared" si="291"/>
        <v/>
      </c>
      <c r="AA945" s="76" t="str">
        <f t="shared" si="292"/>
        <v/>
      </c>
      <c r="AC945" s="19" t="str">
        <f>IF($K945="", "", SUMIF('Drinks List'!DH$11:DH$1010, $K945, 'Drinks List'!DG$11:DG$1010))</f>
        <v/>
      </c>
      <c r="AD945" s="21"/>
      <c r="AE945" s="59" t="str">
        <f>IF($K945="", "", SUMIF('Drinks List'!DJ$11:DJ$1010, $K945, 'Drinks List'!DI$11:DI$1010))</f>
        <v/>
      </c>
      <c r="AF945" s="21"/>
      <c r="AG945" s="59" t="str">
        <f>IF($K945="", "", SUMIF('Drinks List'!DL$11:DL$1010, $K945, 'Drinks List'!DK$11:DK$1010))</f>
        <v/>
      </c>
      <c r="AH945" s="21"/>
      <c r="AI945" s="59" t="str">
        <f>IF($K945="", "", SUMIF('Drinks List'!DN$11:DN$1010, $K945, 'Drinks List'!DM$11:DM$1010))</f>
        <v/>
      </c>
      <c r="AJ945" s="21"/>
      <c r="AK945" s="59" t="str">
        <f>IF($K945="", "", SUMIF('Drinks List'!DP$11:DP$1010, $K945, 'Drinks List'!DO$11:DO$1010))</f>
        <v/>
      </c>
      <c r="AL945" s="21"/>
      <c r="AM945" s="59" t="str">
        <f>IF($K945="", "", SUMIF('Drinks List'!DR$11:DR$1010, $K945, 'Drinks List'!DQ$11:DQ$1010))</f>
        <v/>
      </c>
      <c r="AN945" s="21"/>
      <c r="AO945" s="59" t="str">
        <f>IF($K945="", "", SUMIF('Drinks List'!DT$11:DT$1010, $K945, 'Drinks List'!DS$11:DS$1010))</f>
        <v/>
      </c>
      <c r="AP945" s="21"/>
      <c r="AQ945" s="59" t="str">
        <f>IF($K945="", "", SUMIF('Drinks List'!DV$11:DV$1010, $K945, 'Drinks List'!DU$11:DU$1010))</f>
        <v/>
      </c>
      <c r="AR945" s="21"/>
      <c r="AS945" s="59" t="str">
        <f>IF($K945="", "", SUMIF('Drinks List'!DX$11:DX$1010, $K945, 'Drinks List'!DW$11:DW$1010))</f>
        <v/>
      </c>
      <c r="AT945" s="21"/>
      <c r="AU945" s="59" t="str">
        <f>IF($K945="", "", SUMIF('Drinks List'!DZ$11:DZ$1010, $K945, 'Drinks List'!DY$11:DY$1010))</f>
        <v/>
      </c>
      <c r="AV945" s="21"/>
      <c r="AW945" s="59" t="str">
        <f>IF($K945="", "", SUMIF('Drinks List'!EB$11:EB$1010, $K945, 'Drinks List'!EA$11:EA$1010))</f>
        <v/>
      </c>
      <c r="AX945" s="21"/>
      <c r="AY945" s="59" t="str">
        <f>IF($K945="", "", SUMIF('Drinks List'!ED$11:ED$1010, $K945, 'Drinks List'!EC$11:EC$1010))</f>
        <v/>
      </c>
      <c r="AZ945" s="21"/>
      <c r="BA945" s="59" t="str">
        <f>IF($K945="", "", SUMIF('Drinks List'!EF$11:EF$1010, $K945, 'Drinks List'!EE$11:EE$1010))</f>
        <v/>
      </c>
      <c r="BB945" s="21"/>
      <c r="BC945" s="59" t="str">
        <f>IF($K945="", "", SUMIF('Drinks List'!EH$11:EH$1010, $K945, 'Drinks List'!EG$11:EG$1010))</f>
        <v/>
      </c>
      <c r="BD945" s="21"/>
      <c r="BE945" s="59" t="str">
        <f>IF($K945="", "", SUMIF('Drinks List'!EJ$11:EJ$1010, $K945, 'Drinks List'!EI$11:EI$1010))</f>
        <v/>
      </c>
      <c r="BF945" s="21"/>
      <c r="BG945" s="59" t="str">
        <f>IF($K945="", "", SUMIF('Drinks List'!EL$11:EL$1010, $K945, 'Drinks List'!EK$11:EK$1010))</f>
        <v/>
      </c>
      <c r="BH945" s="21"/>
      <c r="BI945" s="59" t="str">
        <f>IF($K945="", "", SUMIF('Drinks List'!EN$11:EN$1010, $K945, 'Drinks List'!EM$11:EM$1010))</f>
        <v/>
      </c>
      <c r="BJ945" s="21"/>
      <c r="BK945" s="59" t="str">
        <f>IF($K945="", "", SUMIF('Drinks List'!EP$11:EP$1010, $K945, 'Drinks List'!EO$11:EO$1010))</f>
        <v/>
      </c>
      <c r="BL945" s="21"/>
      <c r="BM945" s="59" t="str">
        <f>IF($K945="", "", SUMIF('Drinks List'!ER$11:ER$1010, $K945, 'Drinks List'!EQ$11:EQ$1010))</f>
        <v/>
      </c>
      <c r="BN945" s="21"/>
      <c r="BO945" s="65" t="str">
        <f>IF($K945="", "", SUMIF('Drinks List'!ET$11:ET$1010, $K945, 'Drinks List'!ES$11:ES$1010))</f>
        <v/>
      </c>
      <c r="BQ945" s="120" t="str">
        <f t="shared" si="293"/>
        <v/>
      </c>
      <c r="BR945" s="62" t="str">
        <f t="shared" si="294"/>
        <v/>
      </c>
      <c r="BS945" s="76" t="str">
        <f>IF(BQ945="", "", COUNTIF(BQ$11:BQ$1010, "&gt;"&amp;BQ945)+1+COUNTIF(BQ$11:BQ945, BQ945)-1)</f>
        <v/>
      </c>
      <c r="BT945" s="76" t="str">
        <f>IF(BR945="", "", COUNTIF(BR$11:BR$1010, "&lt;"&amp;BR945)+1+COUNTIF(BR$11:BR945, BR945)-1)</f>
        <v/>
      </c>
      <c r="BV945" s="76" t="str">
        <f t="shared" si="295"/>
        <v/>
      </c>
      <c r="BW945" s="124" t="str">
        <f t="shared" si="296"/>
        <v/>
      </c>
      <c r="BX945" s="115" t="str">
        <f t="shared" si="297"/>
        <v/>
      </c>
      <c r="BY945" s="125" t="str">
        <f t="shared" si="298"/>
        <v/>
      </c>
      <c r="CA945" s="106" t="str">
        <f t="shared" si="299"/>
        <v/>
      </c>
      <c r="CB945" s="22" t="str">
        <f t="shared" si="300"/>
        <v/>
      </c>
      <c r="CD945" s="76" t="str">
        <f>IF($J945="", "", IF($BV945=0, "", COUNTIF($J$11:$J$1010, "&lt;"&amp;$J945)+1+COUNTIF($J$11:$J945, $J945)-1))</f>
        <v/>
      </c>
    </row>
    <row r="946" spans="1:82" x14ac:dyDescent="0.25">
      <c r="A946" s="31"/>
      <c r="B946" s="19" t="str">
        <f t="shared" si="281"/>
        <v/>
      </c>
      <c r="C946" s="20" t="str">
        <f t="shared" si="282"/>
        <v/>
      </c>
      <c r="D946" s="29" t="str">
        <f t="shared" si="283"/>
        <v/>
      </c>
      <c r="E946" s="22" t="str">
        <f t="shared" si="284"/>
        <v/>
      </c>
      <c r="F946" s="31"/>
      <c r="G946" s="301"/>
      <c r="H946" s="302"/>
      <c r="I946" s="303"/>
      <c r="J946" s="304"/>
      <c r="K946" s="283"/>
      <c r="L946" s="305"/>
      <c r="M946" s="285"/>
      <c r="N946" s="287"/>
      <c r="O946" s="31"/>
      <c r="P946" s="19" t="str">
        <f t="shared" si="285"/>
        <v/>
      </c>
      <c r="Q946" s="20" t="str">
        <f t="shared" si="286"/>
        <v/>
      </c>
      <c r="R946" s="29" t="str">
        <f t="shared" si="287"/>
        <v/>
      </c>
      <c r="S946" s="22" t="str">
        <f t="shared" si="288"/>
        <v/>
      </c>
      <c r="T946" s="31"/>
      <c r="U946" s="69" t="str">
        <f t="shared" si="289"/>
        <v/>
      </c>
      <c r="V946" s="31"/>
      <c r="X946" s="76" t="str">
        <f t="shared" si="290"/>
        <v/>
      </c>
      <c r="Z946" s="76" t="str">
        <f t="shared" si="291"/>
        <v/>
      </c>
      <c r="AA946" s="76" t="str">
        <f t="shared" si="292"/>
        <v/>
      </c>
      <c r="AC946" s="19" t="str">
        <f>IF($K946="", "", SUMIF('Drinks List'!DH$11:DH$1010, $K946, 'Drinks List'!DG$11:DG$1010))</f>
        <v/>
      </c>
      <c r="AD946" s="21"/>
      <c r="AE946" s="59" t="str">
        <f>IF($K946="", "", SUMIF('Drinks List'!DJ$11:DJ$1010, $K946, 'Drinks List'!DI$11:DI$1010))</f>
        <v/>
      </c>
      <c r="AF946" s="21"/>
      <c r="AG946" s="59" t="str">
        <f>IF($K946="", "", SUMIF('Drinks List'!DL$11:DL$1010, $K946, 'Drinks List'!DK$11:DK$1010))</f>
        <v/>
      </c>
      <c r="AH946" s="21"/>
      <c r="AI946" s="59" t="str">
        <f>IF($K946="", "", SUMIF('Drinks List'!DN$11:DN$1010, $K946, 'Drinks List'!DM$11:DM$1010))</f>
        <v/>
      </c>
      <c r="AJ946" s="21"/>
      <c r="AK946" s="59" t="str">
        <f>IF($K946="", "", SUMIF('Drinks List'!DP$11:DP$1010, $K946, 'Drinks List'!DO$11:DO$1010))</f>
        <v/>
      </c>
      <c r="AL946" s="21"/>
      <c r="AM946" s="59" t="str">
        <f>IF($K946="", "", SUMIF('Drinks List'!DR$11:DR$1010, $K946, 'Drinks List'!DQ$11:DQ$1010))</f>
        <v/>
      </c>
      <c r="AN946" s="21"/>
      <c r="AO946" s="59" t="str">
        <f>IF($K946="", "", SUMIF('Drinks List'!DT$11:DT$1010, $K946, 'Drinks List'!DS$11:DS$1010))</f>
        <v/>
      </c>
      <c r="AP946" s="21"/>
      <c r="AQ946" s="59" t="str">
        <f>IF($K946="", "", SUMIF('Drinks List'!DV$11:DV$1010, $K946, 'Drinks List'!DU$11:DU$1010))</f>
        <v/>
      </c>
      <c r="AR946" s="21"/>
      <c r="AS946" s="59" t="str">
        <f>IF($K946="", "", SUMIF('Drinks List'!DX$11:DX$1010, $K946, 'Drinks List'!DW$11:DW$1010))</f>
        <v/>
      </c>
      <c r="AT946" s="21"/>
      <c r="AU946" s="59" t="str">
        <f>IF($K946="", "", SUMIF('Drinks List'!DZ$11:DZ$1010, $K946, 'Drinks List'!DY$11:DY$1010))</f>
        <v/>
      </c>
      <c r="AV946" s="21"/>
      <c r="AW946" s="59" t="str">
        <f>IF($K946="", "", SUMIF('Drinks List'!EB$11:EB$1010, $K946, 'Drinks List'!EA$11:EA$1010))</f>
        <v/>
      </c>
      <c r="AX946" s="21"/>
      <c r="AY946" s="59" t="str">
        <f>IF($K946="", "", SUMIF('Drinks List'!ED$11:ED$1010, $K946, 'Drinks List'!EC$11:EC$1010))</f>
        <v/>
      </c>
      <c r="AZ946" s="21"/>
      <c r="BA946" s="59" t="str">
        <f>IF($K946="", "", SUMIF('Drinks List'!EF$11:EF$1010, $K946, 'Drinks List'!EE$11:EE$1010))</f>
        <v/>
      </c>
      <c r="BB946" s="21"/>
      <c r="BC946" s="59" t="str">
        <f>IF($K946="", "", SUMIF('Drinks List'!EH$11:EH$1010, $K946, 'Drinks List'!EG$11:EG$1010))</f>
        <v/>
      </c>
      <c r="BD946" s="21"/>
      <c r="BE946" s="59" t="str">
        <f>IF($K946="", "", SUMIF('Drinks List'!EJ$11:EJ$1010, $K946, 'Drinks List'!EI$11:EI$1010))</f>
        <v/>
      </c>
      <c r="BF946" s="21"/>
      <c r="BG946" s="59" t="str">
        <f>IF($K946="", "", SUMIF('Drinks List'!EL$11:EL$1010, $K946, 'Drinks List'!EK$11:EK$1010))</f>
        <v/>
      </c>
      <c r="BH946" s="21"/>
      <c r="BI946" s="59" t="str">
        <f>IF($K946="", "", SUMIF('Drinks List'!EN$11:EN$1010, $K946, 'Drinks List'!EM$11:EM$1010))</f>
        <v/>
      </c>
      <c r="BJ946" s="21"/>
      <c r="BK946" s="59" t="str">
        <f>IF($K946="", "", SUMIF('Drinks List'!EP$11:EP$1010, $K946, 'Drinks List'!EO$11:EO$1010))</f>
        <v/>
      </c>
      <c r="BL946" s="21"/>
      <c r="BM946" s="59" t="str">
        <f>IF($K946="", "", SUMIF('Drinks List'!ER$11:ER$1010, $K946, 'Drinks List'!EQ$11:EQ$1010))</f>
        <v/>
      </c>
      <c r="BN946" s="21"/>
      <c r="BO946" s="65" t="str">
        <f>IF($K946="", "", SUMIF('Drinks List'!ET$11:ET$1010, $K946, 'Drinks List'!ES$11:ES$1010))</f>
        <v/>
      </c>
      <c r="BQ946" s="120" t="str">
        <f t="shared" si="293"/>
        <v/>
      </c>
      <c r="BR946" s="62" t="str">
        <f t="shared" si="294"/>
        <v/>
      </c>
      <c r="BS946" s="76" t="str">
        <f>IF(BQ946="", "", COUNTIF(BQ$11:BQ$1010, "&gt;"&amp;BQ946)+1+COUNTIF(BQ$11:BQ946, BQ946)-1)</f>
        <v/>
      </c>
      <c r="BT946" s="76" t="str">
        <f>IF(BR946="", "", COUNTIF(BR$11:BR$1010, "&lt;"&amp;BR946)+1+COUNTIF(BR$11:BR946, BR946)-1)</f>
        <v/>
      </c>
      <c r="BV946" s="76" t="str">
        <f t="shared" si="295"/>
        <v/>
      </c>
      <c r="BW946" s="124" t="str">
        <f t="shared" si="296"/>
        <v/>
      </c>
      <c r="BX946" s="115" t="str">
        <f t="shared" si="297"/>
        <v/>
      </c>
      <c r="BY946" s="125" t="str">
        <f t="shared" si="298"/>
        <v/>
      </c>
      <c r="CA946" s="106" t="str">
        <f t="shared" si="299"/>
        <v/>
      </c>
      <c r="CB946" s="22" t="str">
        <f t="shared" si="300"/>
        <v/>
      </c>
      <c r="CD946" s="76" t="str">
        <f>IF($J946="", "", IF($BV946=0, "", COUNTIF($J$11:$J$1010, "&lt;"&amp;$J946)+1+COUNTIF($J$11:$J946, $J946)-1))</f>
        <v/>
      </c>
    </row>
    <row r="947" spans="1:82" x14ac:dyDescent="0.25">
      <c r="A947" s="31"/>
      <c r="B947" s="19" t="str">
        <f t="shared" si="281"/>
        <v/>
      </c>
      <c r="C947" s="20" t="str">
        <f t="shared" si="282"/>
        <v/>
      </c>
      <c r="D947" s="29" t="str">
        <f t="shared" si="283"/>
        <v/>
      </c>
      <c r="E947" s="22" t="str">
        <f t="shared" si="284"/>
        <v/>
      </c>
      <c r="F947" s="31"/>
      <c r="G947" s="301"/>
      <c r="H947" s="302"/>
      <c r="I947" s="303"/>
      <c r="J947" s="304"/>
      <c r="K947" s="283"/>
      <c r="L947" s="305"/>
      <c r="M947" s="285"/>
      <c r="N947" s="287"/>
      <c r="O947" s="31"/>
      <c r="P947" s="19" t="str">
        <f t="shared" si="285"/>
        <v/>
      </c>
      <c r="Q947" s="20" t="str">
        <f t="shared" si="286"/>
        <v/>
      </c>
      <c r="R947" s="29" t="str">
        <f t="shared" si="287"/>
        <v/>
      </c>
      <c r="S947" s="22" t="str">
        <f t="shared" si="288"/>
        <v/>
      </c>
      <c r="T947" s="31"/>
      <c r="U947" s="69" t="str">
        <f t="shared" si="289"/>
        <v/>
      </c>
      <c r="V947" s="31"/>
      <c r="X947" s="76" t="str">
        <f t="shared" si="290"/>
        <v/>
      </c>
      <c r="Z947" s="76" t="str">
        <f t="shared" si="291"/>
        <v/>
      </c>
      <c r="AA947" s="76" t="str">
        <f t="shared" si="292"/>
        <v/>
      </c>
      <c r="AC947" s="19" t="str">
        <f>IF($K947="", "", SUMIF('Drinks List'!DH$11:DH$1010, $K947, 'Drinks List'!DG$11:DG$1010))</f>
        <v/>
      </c>
      <c r="AD947" s="21"/>
      <c r="AE947" s="59" t="str">
        <f>IF($K947="", "", SUMIF('Drinks List'!DJ$11:DJ$1010, $K947, 'Drinks List'!DI$11:DI$1010))</f>
        <v/>
      </c>
      <c r="AF947" s="21"/>
      <c r="AG947" s="59" t="str">
        <f>IF($K947="", "", SUMIF('Drinks List'!DL$11:DL$1010, $K947, 'Drinks List'!DK$11:DK$1010))</f>
        <v/>
      </c>
      <c r="AH947" s="21"/>
      <c r="AI947" s="59" t="str">
        <f>IF($K947="", "", SUMIF('Drinks List'!DN$11:DN$1010, $K947, 'Drinks List'!DM$11:DM$1010))</f>
        <v/>
      </c>
      <c r="AJ947" s="21"/>
      <c r="AK947" s="59" t="str">
        <f>IF($K947="", "", SUMIF('Drinks List'!DP$11:DP$1010, $K947, 'Drinks List'!DO$11:DO$1010))</f>
        <v/>
      </c>
      <c r="AL947" s="21"/>
      <c r="AM947" s="59" t="str">
        <f>IF($K947="", "", SUMIF('Drinks List'!DR$11:DR$1010, $K947, 'Drinks List'!DQ$11:DQ$1010))</f>
        <v/>
      </c>
      <c r="AN947" s="21"/>
      <c r="AO947" s="59" t="str">
        <f>IF($K947="", "", SUMIF('Drinks List'!DT$11:DT$1010, $K947, 'Drinks List'!DS$11:DS$1010))</f>
        <v/>
      </c>
      <c r="AP947" s="21"/>
      <c r="AQ947" s="59" t="str">
        <f>IF($K947="", "", SUMIF('Drinks List'!DV$11:DV$1010, $K947, 'Drinks List'!DU$11:DU$1010))</f>
        <v/>
      </c>
      <c r="AR947" s="21"/>
      <c r="AS947" s="59" t="str">
        <f>IF($K947="", "", SUMIF('Drinks List'!DX$11:DX$1010, $K947, 'Drinks List'!DW$11:DW$1010))</f>
        <v/>
      </c>
      <c r="AT947" s="21"/>
      <c r="AU947" s="59" t="str">
        <f>IF($K947="", "", SUMIF('Drinks List'!DZ$11:DZ$1010, $K947, 'Drinks List'!DY$11:DY$1010))</f>
        <v/>
      </c>
      <c r="AV947" s="21"/>
      <c r="AW947" s="59" t="str">
        <f>IF($K947="", "", SUMIF('Drinks List'!EB$11:EB$1010, $K947, 'Drinks List'!EA$11:EA$1010))</f>
        <v/>
      </c>
      <c r="AX947" s="21"/>
      <c r="AY947" s="59" t="str">
        <f>IF($K947="", "", SUMIF('Drinks List'!ED$11:ED$1010, $K947, 'Drinks List'!EC$11:EC$1010))</f>
        <v/>
      </c>
      <c r="AZ947" s="21"/>
      <c r="BA947" s="59" t="str">
        <f>IF($K947="", "", SUMIF('Drinks List'!EF$11:EF$1010, $K947, 'Drinks List'!EE$11:EE$1010))</f>
        <v/>
      </c>
      <c r="BB947" s="21"/>
      <c r="BC947" s="59" t="str">
        <f>IF($K947="", "", SUMIF('Drinks List'!EH$11:EH$1010, $K947, 'Drinks List'!EG$11:EG$1010))</f>
        <v/>
      </c>
      <c r="BD947" s="21"/>
      <c r="BE947" s="59" t="str">
        <f>IF($K947="", "", SUMIF('Drinks List'!EJ$11:EJ$1010, $K947, 'Drinks List'!EI$11:EI$1010))</f>
        <v/>
      </c>
      <c r="BF947" s="21"/>
      <c r="BG947" s="59" t="str">
        <f>IF($K947="", "", SUMIF('Drinks List'!EL$11:EL$1010, $K947, 'Drinks List'!EK$11:EK$1010))</f>
        <v/>
      </c>
      <c r="BH947" s="21"/>
      <c r="BI947" s="59" t="str">
        <f>IF($K947="", "", SUMIF('Drinks List'!EN$11:EN$1010, $K947, 'Drinks List'!EM$11:EM$1010))</f>
        <v/>
      </c>
      <c r="BJ947" s="21"/>
      <c r="BK947" s="59" t="str">
        <f>IF($K947="", "", SUMIF('Drinks List'!EP$11:EP$1010, $K947, 'Drinks List'!EO$11:EO$1010))</f>
        <v/>
      </c>
      <c r="BL947" s="21"/>
      <c r="BM947" s="59" t="str">
        <f>IF($K947="", "", SUMIF('Drinks List'!ER$11:ER$1010, $K947, 'Drinks List'!EQ$11:EQ$1010))</f>
        <v/>
      </c>
      <c r="BN947" s="21"/>
      <c r="BO947" s="65" t="str">
        <f>IF($K947="", "", SUMIF('Drinks List'!ET$11:ET$1010, $K947, 'Drinks List'!ES$11:ES$1010))</f>
        <v/>
      </c>
      <c r="BQ947" s="120" t="str">
        <f t="shared" si="293"/>
        <v/>
      </c>
      <c r="BR947" s="62" t="str">
        <f t="shared" si="294"/>
        <v/>
      </c>
      <c r="BS947" s="76" t="str">
        <f>IF(BQ947="", "", COUNTIF(BQ$11:BQ$1010, "&gt;"&amp;BQ947)+1+COUNTIF(BQ$11:BQ947, BQ947)-1)</f>
        <v/>
      </c>
      <c r="BT947" s="76" t="str">
        <f>IF(BR947="", "", COUNTIF(BR$11:BR$1010, "&lt;"&amp;BR947)+1+COUNTIF(BR$11:BR947, BR947)-1)</f>
        <v/>
      </c>
      <c r="BV947" s="76" t="str">
        <f t="shared" si="295"/>
        <v/>
      </c>
      <c r="BW947" s="124" t="str">
        <f t="shared" si="296"/>
        <v/>
      </c>
      <c r="BX947" s="115" t="str">
        <f t="shared" si="297"/>
        <v/>
      </c>
      <c r="BY947" s="125" t="str">
        <f t="shared" si="298"/>
        <v/>
      </c>
      <c r="CA947" s="106" t="str">
        <f t="shared" si="299"/>
        <v/>
      </c>
      <c r="CB947" s="22" t="str">
        <f t="shared" si="300"/>
        <v/>
      </c>
      <c r="CD947" s="76" t="str">
        <f>IF($J947="", "", IF($BV947=0, "", COUNTIF($J$11:$J$1010, "&lt;"&amp;$J947)+1+COUNTIF($J$11:$J947, $J947)-1))</f>
        <v/>
      </c>
    </row>
    <row r="948" spans="1:82" x14ac:dyDescent="0.25">
      <c r="A948" s="31"/>
      <c r="B948" s="19" t="str">
        <f t="shared" si="281"/>
        <v/>
      </c>
      <c r="C948" s="20" t="str">
        <f t="shared" si="282"/>
        <v/>
      </c>
      <c r="D948" s="29" t="str">
        <f t="shared" si="283"/>
        <v/>
      </c>
      <c r="E948" s="22" t="str">
        <f t="shared" si="284"/>
        <v/>
      </c>
      <c r="F948" s="31"/>
      <c r="G948" s="301"/>
      <c r="H948" s="302"/>
      <c r="I948" s="303"/>
      <c r="J948" s="304"/>
      <c r="K948" s="283"/>
      <c r="L948" s="305"/>
      <c r="M948" s="285"/>
      <c r="N948" s="287"/>
      <c r="O948" s="31"/>
      <c r="P948" s="19" t="str">
        <f t="shared" si="285"/>
        <v/>
      </c>
      <c r="Q948" s="20" t="str">
        <f t="shared" si="286"/>
        <v/>
      </c>
      <c r="R948" s="29" t="str">
        <f t="shared" si="287"/>
        <v/>
      </c>
      <c r="S948" s="22" t="str">
        <f t="shared" si="288"/>
        <v/>
      </c>
      <c r="T948" s="31"/>
      <c r="U948" s="69" t="str">
        <f t="shared" si="289"/>
        <v/>
      </c>
      <c r="V948" s="31"/>
      <c r="X948" s="76" t="str">
        <f t="shared" si="290"/>
        <v/>
      </c>
      <c r="Z948" s="76" t="str">
        <f t="shared" si="291"/>
        <v/>
      </c>
      <c r="AA948" s="76" t="str">
        <f t="shared" si="292"/>
        <v/>
      </c>
      <c r="AC948" s="19" t="str">
        <f>IF($K948="", "", SUMIF('Drinks List'!DH$11:DH$1010, $K948, 'Drinks List'!DG$11:DG$1010))</f>
        <v/>
      </c>
      <c r="AD948" s="21"/>
      <c r="AE948" s="59" t="str">
        <f>IF($K948="", "", SUMIF('Drinks List'!DJ$11:DJ$1010, $K948, 'Drinks List'!DI$11:DI$1010))</f>
        <v/>
      </c>
      <c r="AF948" s="21"/>
      <c r="AG948" s="59" t="str">
        <f>IF($K948="", "", SUMIF('Drinks List'!DL$11:DL$1010, $K948, 'Drinks List'!DK$11:DK$1010))</f>
        <v/>
      </c>
      <c r="AH948" s="21"/>
      <c r="AI948" s="59" t="str">
        <f>IF($K948="", "", SUMIF('Drinks List'!DN$11:DN$1010, $K948, 'Drinks List'!DM$11:DM$1010))</f>
        <v/>
      </c>
      <c r="AJ948" s="21"/>
      <c r="AK948" s="59" t="str">
        <f>IF($K948="", "", SUMIF('Drinks List'!DP$11:DP$1010, $K948, 'Drinks List'!DO$11:DO$1010))</f>
        <v/>
      </c>
      <c r="AL948" s="21"/>
      <c r="AM948" s="59" t="str">
        <f>IF($K948="", "", SUMIF('Drinks List'!DR$11:DR$1010, $K948, 'Drinks List'!DQ$11:DQ$1010))</f>
        <v/>
      </c>
      <c r="AN948" s="21"/>
      <c r="AO948" s="59" t="str">
        <f>IF($K948="", "", SUMIF('Drinks List'!DT$11:DT$1010, $K948, 'Drinks List'!DS$11:DS$1010))</f>
        <v/>
      </c>
      <c r="AP948" s="21"/>
      <c r="AQ948" s="59" t="str">
        <f>IF($K948="", "", SUMIF('Drinks List'!DV$11:DV$1010, $K948, 'Drinks List'!DU$11:DU$1010))</f>
        <v/>
      </c>
      <c r="AR948" s="21"/>
      <c r="AS948" s="59" t="str">
        <f>IF($K948="", "", SUMIF('Drinks List'!DX$11:DX$1010, $K948, 'Drinks List'!DW$11:DW$1010))</f>
        <v/>
      </c>
      <c r="AT948" s="21"/>
      <c r="AU948" s="59" t="str">
        <f>IF($K948="", "", SUMIF('Drinks List'!DZ$11:DZ$1010, $K948, 'Drinks List'!DY$11:DY$1010))</f>
        <v/>
      </c>
      <c r="AV948" s="21"/>
      <c r="AW948" s="59" t="str">
        <f>IF($K948="", "", SUMIF('Drinks List'!EB$11:EB$1010, $K948, 'Drinks List'!EA$11:EA$1010))</f>
        <v/>
      </c>
      <c r="AX948" s="21"/>
      <c r="AY948" s="59" t="str">
        <f>IF($K948="", "", SUMIF('Drinks List'!ED$11:ED$1010, $K948, 'Drinks List'!EC$11:EC$1010))</f>
        <v/>
      </c>
      <c r="AZ948" s="21"/>
      <c r="BA948" s="59" t="str">
        <f>IF($K948="", "", SUMIF('Drinks List'!EF$11:EF$1010, $K948, 'Drinks List'!EE$11:EE$1010))</f>
        <v/>
      </c>
      <c r="BB948" s="21"/>
      <c r="BC948" s="59" t="str">
        <f>IF($K948="", "", SUMIF('Drinks List'!EH$11:EH$1010, $K948, 'Drinks List'!EG$11:EG$1010))</f>
        <v/>
      </c>
      <c r="BD948" s="21"/>
      <c r="BE948" s="59" t="str">
        <f>IF($K948="", "", SUMIF('Drinks List'!EJ$11:EJ$1010, $K948, 'Drinks List'!EI$11:EI$1010))</f>
        <v/>
      </c>
      <c r="BF948" s="21"/>
      <c r="BG948" s="59" t="str">
        <f>IF($K948="", "", SUMIF('Drinks List'!EL$11:EL$1010, $K948, 'Drinks List'!EK$11:EK$1010))</f>
        <v/>
      </c>
      <c r="BH948" s="21"/>
      <c r="BI948" s="59" t="str">
        <f>IF($K948="", "", SUMIF('Drinks List'!EN$11:EN$1010, $K948, 'Drinks List'!EM$11:EM$1010))</f>
        <v/>
      </c>
      <c r="BJ948" s="21"/>
      <c r="BK948" s="59" t="str">
        <f>IF($K948="", "", SUMIF('Drinks List'!EP$11:EP$1010, $K948, 'Drinks List'!EO$11:EO$1010))</f>
        <v/>
      </c>
      <c r="BL948" s="21"/>
      <c r="BM948" s="59" t="str">
        <f>IF($K948="", "", SUMIF('Drinks List'!ER$11:ER$1010, $K948, 'Drinks List'!EQ$11:EQ$1010))</f>
        <v/>
      </c>
      <c r="BN948" s="21"/>
      <c r="BO948" s="65" t="str">
        <f>IF($K948="", "", SUMIF('Drinks List'!ET$11:ET$1010, $K948, 'Drinks List'!ES$11:ES$1010))</f>
        <v/>
      </c>
      <c r="BQ948" s="120" t="str">
        <f t="shared" si="293"/>
        <v/>
      </c>
      <c r="BR948" s="62" t="str">
        <f t="shared" si="294"/>
        <v/>
      </c>
      <c r="BS948" s="76" t="str">
        <f>IF(BQ948="", "", COUNTIF(BQ$11:BQ$1010, "&gt;"&amp;BQ948)+1+COUNTIF(BQ$11:BQ948, BQ948)-1)</f>
        <v/>
      </c>
      <c r="BT948" s="76" t="str">
        <f>IF(BR948="", "", COUNTIF(BR$11:BR$1010, "&lt;"&amp;BR948)+1+COUNTIF(BR$11:BR948, BR948)-1)</f>
        <v/>
      </c>
      <c r="BV948" s="76" t="str">
        <f t="shared" si="295"/>
        <v/>
      </c>
      <c r="BW948" s="124" t="str">
        <f t="shared" si="296"/>
        <v/>
      </c>
      <c r="BX948" s="115" t="str">
        <f t="shared" si="297"/>
        <v/>
      </c>
      <c r="BY948" s="125" t="str">
        <f t="shared" si="298"/>
        <v/>
      </c>
      <c r="CA948" s="106" t="str">
        <f t="shared" si="299"/>
        <v/>
      </c>
      <c r="CB948" s="22" t="str">
        <f t="shared" si="300"/>
        <v/>
      </c>
      <c r="CD948" s="76" t="str">
        <f>IF($J948="", "", IF($BV948=0, "", COUNTIF($J$11:$J$1010, "&lt;"&amp;$J948)+1+COUNTIF($J$11:$J948, $J948)-1))</f>
        <v/>
      </c>
    </row>
    <row r="949" spans="1:82" x14ac:dyDescent="0.25">
      <c r="A949" s="31"/>
      <c r="B949" s="19" t="str">
        <f t="shared" si="281"/>
        <v/>
      </c>
      <c r="C949" s="20" t="str">
        <f t="shared" si="282"/>
        <v/>
      </c>
      <c r="D949" s="29" t="str">
        <f t="shared" si="283"/>
        <v/>
      </c>
      <c r="E949" s="22" t="str">
        <f t="shared" si="284"/>
        <v/>
      </c>
      <c r="F949" s="31"/>
      <c r="G949" s="301"/>
      <c r="H949" s="302"/>
      <c r="I949" s="303"/>
      <c r="J949" s="304"/>
      <c r="K949" s="283"/>
      <c r="L949" s="305"/>
      <c r="M949" s="285"/>
      <c r="N949" s="287"/>
      <c r="O949" s="31"/>
      <c r="P949" s="19" t="str">
        <f t="shared" si="285"/>
        <v/>
      </c>
      <c r="Q949" s="20" t="str">
        <f t="shared" si="286"/>
        <v/>
      </c>
      <c r="R949" s="29" t="str">
        <f t="shared" si="287"/>
        <v/>
      </c>
      <c r="S949" s="22" t="str">
        <f t="shared" si="288"/>
        <v/>
      </c>
      <c r="T949" s="31"/>
      <c r="U949" s="69" t="str">
        <f t="shared" si="289"/>
        <v/>
      </c>
      <c r="V949" s="31"/>
      <c r="X949" s="76" t="str">
        <f t="shared" si="290"/>
        <v/>
      </c>
      <c r="Z949" s="76" t="str">
        <f t="shared" si="291"/>
        <v/>
      </c>
      <c r="AA949" s="76" t="str">
        <f t="shared" si="292"/>
        <v/>
      </c>
      <c r="AC949" s="19" t="str">
        <f>IF($K949="", "", SUMIF('Drinks List'!DH$11:DH$1010, $K949, 'Drinks List'!DG$11:DG$1010))</f>
        <v/>
      </c>
      <c r="AD949" s="21"/>
      <c r="AE949" s="59" t="str">
        <f>IF($K949="", "", SUMIF('Drinks List'!DJ$11:DJ$1010, $K949, 'Drinks List'!DI$11:DI$1010))</f>
        <v/>
      </c>
      <c r="AF949" s="21"/>
      <c r="AG949" s="59" t="str">
        <f>IF($K949="", "", SUMIF('Drinks List'!DL$11:DL$1010, $K949, 'Drinks List'!DK$11:DK$1010))</f>
        <v/>
      </c>
      <c r="AH949" s="21"/>
      <c r="AI949" s="59" t="str">
        <f>IF($K949="", "", SUMIF('Drinks List'!DN$11:DN$1010, $K949, 'Drinks List'!DM$11:DM$1010))</f>
        <v/>
      </c>
      <c r="AJ949" s="21"/>
      <c r="AK949" s="59" t="str">
        <f>IF($K949="", "", SUMIF('Drinks List'!DP$11:DP$1010, $K949, 'Drinks List'!DO$11:DO$1010))</f>
        <v/>
      </c>
      <c r="AL949" s="21"/>
      <c r="AM949" s="59" t="str">
        <f>IF($K949="", "", SUMIF('Drinks List'!DR$11:DR$1010, $K949, 'Drinks List'!DQ$11:DQ$1010))</f>
        <v/>
      </c>
      <c r="AN949" s="21"/>
      <c r="AO949" s="59" t="str">
        <f>IF($K949="", "", SUMIF('Drinks List'!DT$11:DT$1010, $K949, 'Drinks List'!DS$11:DS$1010))</f>
        <v/>
      </c>
      <c r="AP949" s="21"/>
      <c r="AQ949" s="59" t="str">
        <f>IF($K949="", "", SUMIF('Drinks List'!DV$11:DV$1010, $K949, 'Drinks List'!DU$11:DU$1010))</f>
        <v/>
      </c>
      <c r="AR949" s="21"/>
      <c r="AS949" s="59" t="str">
        <f>IF($K949="", "", SUMIF('Drinks List'!DX$11:DX$1010, $K949, 'Drinks List'!DW$11:DW$1010))</f>
        <v/>
      </c>
      <c r="AT949" s="21"/>
      <c r="AU949" s="59" t="str">
        <f>IF($K949="", "", SUMIF('Drinks List'!DZ$11:DZ$1010, $K949, 'Drinks List'!DY$11:DY$1010))</f>
        <v/>
      </c>
      <c r="AV949" s="21"/>
      <c r="AW949" s="59" t="str">
        <f>IF($K949="", "", SUMIF('Drinks List'!EB$11:EB$1010, $K949, 'Drinks List'!EA$11:EA$1010))</f>
        <v/>
      </c>
      <c r="AX949" s="21"/>
      <c r="AY949" s="59" t="str">
        <f>IF($K949="", "", SUMIF('Drinks List'!ED$11:ED$1010, $K949, 'Drinks List'!EC$11:EC$1010))</f>
        <v/>
      </c>
      <c r="AZ949" s="21"/>
      <c r="BA949" s="59" t="str">
        <f>IF($K949="", "", SUMIF('Drinks List'!EF$11:EF$1010, $K949, 'Drinks List'!EE$11:EE$1010))</f>
        <v/>
      </c>
      <c r="BB949" s="21"/>
      <c r="BC949" s="59" t="str">
        <f>IF($K949="", "", SUMIF('Drinks List'!EH$11:EH$1010, $K949, 'Drinks List'!EG$11:EG$1010))</f>
        <v/>
      </c>
      <c r="BD949" s="21"/>
      <c r="BE949" s="59" t="str">
        <f>IF($K949="", "", SUMIF('Drinks List'!EJ$11:EJ$1010, $K949, 'Drinks List'!EI$11:EI$1010))</f>
        <v/>
      </c>
      <c r="BF949" s="21"/>
      <c r="BG949" s="59" t="str">
        <f>IF($K949="", "", SUMIF('Drinks List'!EL$11:EL$1010, $K949, 'Drinks List'!EK$11:EK$1010))</f>
        <v/>
      </c>
      <c r="BH949" s="21"/>
      <c r="BI949" s="59" t="str">
        <f>IF($K949="", "", SUMIF('Drinks List'!EN$11:EN$1010, $K949, 'Drinks List'!EM$11:EM$1010))</f>
        <v/>
      </c>
      <c r="BJ949" s="21"/>
      <c r="BK949" s="59" t="str">
        <f>IF($K949="", "", SUMIF('Drinks List'!EP$11:EP$1010, $K949, 'Drinks List'!EO$11:EO$1010))</f>
        <v/>
      </c>
      <c r="BL949" s="21"/>
      <c r="BM949" s="59" t="str">
        <f>IF($K949="", "", SUMIF('Drinks List'!ER$11:ER$1010, $K949, 'Drinks List'!EQ$11:EQ$1010))</f>
        <v/>
      </c>
      <c r="BN949" s="21"/>
      <c r="BO949" s="65" t="str">
        <f>IF($K949="", "", SUMIF('Drinks List'!ET$11:ET$1010, $K949, 'Drinks List'!ES$11:ES$1010))</f>
        <v/>
      </c>
      <c r="BQ949" s="120" t="str">
        <f t="shared" si="293"/>
        <v/>
      </c>
      <c r="BR949" s="62" t="str">
        <f t="shared" si="294"/>
        <v/>
      </c>
      <c r="BS949" s="76" t="str">
        <f>IF(BQ949="", "", COUNTIF(BQ$11:BQ$1010, "&gt;"&amp;BQ949)+1+COUNTIF(BQ$11:BQ949, BQ949)-1)</f>
        <v/>
      </c>
      <c r="BT949" s="76" t="str">
        <f>IF(BR949="", "", COUNTIF(BR$11:BR$1010, "&lt;"&amp;BR949)+1+COUNTIF(BR$11:BR949, BR949)-1)</f>
        <v/>
      </c>
      <c r="BV949" s="76" t="str">
        <f t="shared" si="295"/>
        <v/>
      </c>
      <c r="BW949" s="124" t="str">
        <f t="shared" si="296"/>
        <v/>
      </c>
      <c r="BX949" s="115" t="str">
        <f t="shared" si="297"/>
        <v/>
      </c>
      <c r="BY949" s="125" t="str">
        <f t="shared" si="298"/>
        <v/>
      </c>
      <c r="CA949" s="106" t="str">
        <f t="shared" si="299"/>
        <v/>
      </c>
      <c r="CB949" s="22" t="str">
        <f t="shared" si="300"/>
        <v/>
      </c>
      <c r="CD949" s="76" t="str">
        <f>IF($J949="", "", IF($BV949=0, "", COUNTIF($J$11:$J$1010, "&lt;"&amp;$J949)+1+COUNTIF($J$11:$J949, $J949)-1))</f>
        <v/>
      </c>
    </row>
    <row r="950" spans="1:82" x14ac:dyDescent="0.25">
      <c r="A950" s="31"/>
      <c r="B950" s="19" t="str">
        <f t="shared" si="281"/>
        <v/>
      </c>
      <c r="C950" s="20" t="str">
        <f t="shared" si="282"/>
        <v/>
      </c>
      <c r="D950" s="29" t="str">
        <f t="shared" si="283"/>
        <v/>
      </c>
      <c r="E950" s="22" t="str">
        <f t="shared" si="284"/>
        <v/>
      </c>
      <c r="F950" s="31"/>
      <c r="G950" s="301"/>
      <c r="H950" s="302"/>
      <c r="I950" s="303"/>
      <c r="J950" s="304"/>
      <c r="K950" s="283"/>
      <c r="L950" s="305"/>
      <c r="M950" s="285"/>
      <c r="N950" s="287"/>
      <c r="O950" s="31"/>
      <c r="P950" s="19" t="str">
        <f t="shared" si="285"/>
        <v/>
      </c>
      <c r="Q950" s="20" t="str">
        <f t="shared" si="286"/>
        <v/>
      </c>
      <c r="R950" s="29" t="str">
        <f t="shared" si="287"/>
        <v/>
      </c>
      <c r="S950" s="22" t="str">
        <f t="shared" si="288"/>
        <v/>
      </c>
      <c r="T950" s="31"/>
      <c r="U950" s="69" t="str">
        <f t="shared" si="289"/>
        <v/>
      </c>
      <c r="V950" s="31"/>
      <c r="X950" s="76" t="str">
        <f t="shared" si="290"/>
        <v/>
      </c>
      <c r="Z950" s="76" t="str">
        <f t="shared" si="291"/>
        <v/>
      </c>
      <c r="AA950" s="76" t="str">
        <f t="shared" si="292"/>
        <v/>
      </c>
      <c r="AC950" s="19" t="str">
        <f>IF($K950="", "", SUMIF('Drinks List'!DH$11:DH$1010, $K950, 'Drinks List'!DG$11:DG$1010))</f>
        <v/>
      </c>
      <c r="AD950" s="21"/>
      <c r="AE950" s="59" t="str">
        <f>IF($K950="", "", SUMIF('Drinks List'!DJ$11:DJ$1010, $K950, 'Drinks List'!DI$11:DI$1010))</f>
        <v/>
      </c>
      <c r="AF950" s="21"/>
      <c r="AG950" s="59" t="str">
        <f>IF($K950="", "", SUMIF('Drinks List'!DL$11:DL$1010, $K950, 'Drinks List'!DK$11:DK$1010))</f>
        <v/>
      </c>
      <c r="AH950" s="21"/>
      <c r="AI950" s="59" t="str">
        <f>IF($K950="", "", SUMIF('Drinks List'!DN$11:DN$1010, $K950, 'Drinks List'!DM$11:DM$1010))</f>
        <v/>
      </c>
      <c r="AJ950" s="21"/>
      <c r="AK950" s="59" t="str">
        <f>IF($K950="", "", SUMIF('Drinks List'!DP$11:DP$1010, $K950, 'Drinks List'!DO$11:DO$1010))</f>
        <v/>
      </c>
      <c r="AL950" s="21"/>
      <c r="AM950" s="59" t="str">
        <f>IF($K950="", "", SUMIF('Drinks List'!DR$11:DR$1010, $K950, 'Drinks List'!DQ$11:DQ$1010))</f>
        <v/>
      </c>
      <c r="AN950" s="21"/>
      <c r="AO950" s="59" t="str">
        <f>IF($K950="", "", SUMIF('Drinks List'!DT$11:DT$1010, $K950, 'Drinks List'!DS$11:DS$1010))</f>
        <v/>
      </c>
      <c r="AP950" s="21"/>
      <c r="AQ950" s="59" t="str">
        <f>IF($K950="", "", SUMIF('Drinks List'!DV$11:DV$1010, $K950, 'Drinks List'!DU$11:DU$1010))</f>
        <v/>
      </c>
      <c r="AR950" s="21"/>
      <c r="AS950" s="59" t="str">
        <f>IF($K950="", "", SUMIF('Drinks List'!DX$11:DX$1010, $K950, 'Drinks List'!DW$11:DW$1010))</f>
        <v/>
      </c>
      <c r="AT950" s="21"/>
      <c r="AU950" s="59" t="str">
        <f>IF($K950="", "", SUMIF('Drinks List'!DZ$11:DZ$1010, $K950, 'Drinks List'!DY$11:DY$1010))</f>
        <v/>
      </c>
      <c r="AV950" s="21"/>
      <c r="AW950" s="59" t="str">
        <f>IF($K950="", "", SUMIF('Drinks List'!EB$11:EB$1010, $K950, 'Drinks List'!EA$11:EA$1010))</f>
        <v/>
      </c>
      <c r="AX950" s="21"/>
      <c r="AY950" s="59" t="str">
        <f>IF($K950="", "", SUMIF('Drinks List'!ED$11:ED$1010, $K950, 'Drinks List'!EC$11:EC$1010))</f>
        <v/>
      </c>
      <c r="AZ950" s="21"/>
      <c r="BA950" s="59" t="str">
        <f>IF($K950="", "", SUMIF('Drinks List'!EF$11:EF$1010, $K950, 'Drinks List'!EE$11:EE$1010))</f>
        <v/>
      </c>
      <c r="BB950" s="21"/>
      <c r="BC950" s="59" t="str">
        <f>IF($K950="", "", SUMIF('Drinks List'!EH$11:EH$1010, $K950, 'Drinks List'!EG$11:EG$1010))</f>
        <v/>
      </c>
      <c r="BD950" s="21"/>
      <c r="BE950" s="59" t="str">
        <f>IF($K950="", "", SUMIF('Drinks List'!EJ$11:EJ$1010, $K950, 'Drinks List'!EI$11:EI$1010))</f>
        <v/>
      </c>
      <c r="BF950" s="21"/>
      <c r="BG950" s="59" t="str">
        <f>IF($K950="", "", SUMIF('Drinks List'!EL$11:EL$1010, $K950, 'Drinks List'!EK$11:EK$1010))</f>
        <v/>
      </c>
      <c r="BH950" s="21"/>
      <c r="BI950" s="59" t="str">
        <f>IF($K950="", "", SUMIF('Drinks List'!EN$11:EN$1010, $K950, 'Drinks List'!EM$11:EM$1010))</f>
        <v/>
      </c>
      <c r="BJ950" s="21"/>
      <c r="BK950" s="59" t="str">
        <f>IF($K950="", "", SUMIF('Drinks List'!EP$11:EP$1010, $K950, 'Drinks List'!EO$11:EO$1010))</f>
        <v/>
      </c>
      <c r="BL950" s="21"/>
      <c r="BM950" s="59" t="str">
        <f>IF($K950="", "", SUMIF('Drinks List'!ER$11:ER$1010, $K950, 'Drinks List'!EQ$11:EQ$1010))</f>
        <v/>
      </c>
      <c r="BN950" s="21"/>
      <c r="BO950" s="65" t="str">
        <f>IF($K950="", "", SUMIF('Drinks List'!ET$11:ET$1010, $K950, 'Drinks List'!ES$11:ES$1010))</f>
        <v/>
      </c>
      <c r="BQ950" s="120" t="str">
        <f t="shared" si="293"/>
        <v/>
      </c>
      <c r="BR950" s="62" t="str">
        <f t="shared" si="294"/>
        <v/>
      </c>
      <c r="BS950" s="76" t="str">
        <f>IF(BQ950="", "", COUNTIF(BQ$11:BQ$1010, "&gt;"&amp;BQ950)+1+COUNTIF(BQ$11:BQ950, BQ950)-1)</f>
        <v/>
      </c>
      <c r="BT950" s="76" t="str">
        <f>IF(BR950="", "", COUNTIF(BR$11:BR$1010, "&lt;"&amp;BR950)+1+COUNTIF(BR$11:BR950, BR950)-1)</f>
        <v/>
      </c>
      <c r="BV950" s="76" t="str">
        <f t="shared" si="295"/>
        <v/>
      </c>
      <c r="BW950" s="124" t="str">
        <f t="shared" si="296"/>
        <v/>
      </c>
      <c r="BX950" s="115" t="str">
        <f t="shared" si="297"/>
        <v/>
      </c>
      <c r="BY950" s="125" t="str">
        <f t="shared" si="298"/>
        <v/>
      </c>
      <c r="CA950" s="106" t="str">
        <f t="shared" si="299"/>
        <v/>
      </c>
      <c r="CB950" s="22" t="str">
        <f t="shared" si="300"/>
        <v/>
      </c>
      <c r="CD950" s="76" t="str">
        <f>IF($J950="", "", IF($BV950=0, "", COUNTIF($J$11:$J$1010, "&lt;"&amp;$J950)+1+COUNTIF($J$11:$J950, $J950)-1))</f>
        <v/>
      </c>
    </row>
    <row r="951" spans="1:82" x14ac:dyDescent="0.25">
      <c r="A951" s="31"/>
      <c r="B951" s="19" t="str">
        <f t="shared" si="281"/>
        <v/>
      </c>
      <c r="C951" s="20" t="str">
        <f t="shared" si="282"/>
        <v/>
      </c>
      <c r="D951" s="29" t="str">
        <f t="shared" si="283"/>
        <v/>
      </c>
      <c r="E951" s="22" t="str">
        <f t="shared" si="284"/>
        <v/>
      </c>
      <c r="F951" s="31"/>
      <c r="G951" s="301"/>
      <c r="H951" s="302"/>
      <c r="I951" s="303"/>
      <c r="J951" s="304"/>
      <c r="K951" s="283"/>
      <c r="L951" s="305"/>
      <c r="M951" s="285"/>
      <c r="N951" s="287"/>
      <c r="O951" s="31"/>
      <c r="P951" s="19" t="str">
        <f t="shared" si="285"/>
        <v/>
      </c>
      <c r="Q951" s="20" t="str">
        <f t="shared" si="286"/>
        <v/>
      </c>
      <c r="R951" s="29" t="str">
        <f t="shared" si="287"/>
        <v/>
      </c>
      <c r="S951" s="22" t="str">
        <f t="shared" si="288"/>
        <v/>
      </c>
      <c r="T951" s="31"/>
      <c r="U951" s="69" t="str">
        <f t="shared" si="289"/>
        <v/>
      </c>
      <c r="V951" s="31"/>
      <c r="X951" s="76" t="str">
        <f t="shared" si="290"/>
        <v/>
      </c>
      <c r="Z951" s="76" t="str">
        <f t="shared" si="291"/>
        <v/>
      </c>
      <c r="AA951" s="76" t="str">
        <f t="shared" si="292"/>
        <v/>
      </c>
      <c r="AC951" s="19" t="str">
        <f>IF($K951="", "", SUMIF('Drinks List'!DH$11:DH$1010, $K951, 'Drinks List'!DG$11:DG$1010))</f>
        <v/>
      </c>
      <c r="AD951" s="21"/>
      <c r="AE951" s="59" t="str">
        <f>IF($K951="", "", SUMIF('Drinks List'!DJ$11:DJ$1010, $K951, 'Drinks List'!DI$11:DI$1010))</f>
        <v/>
      </c>
      <c r="AF951" s="21"/>
      <c r="AG951" s="59" t="str">
        <f>IF($K951="", "", SUMIF('Drinks List'!DL$11:DL$1010, $K951, 'Drinks List'!DK$11:DK$1010))</f>
        <v/>
      </c>
      <c r="AH951" s="21"/>
      <c r="AI951" s="59" t="str">
        <f>IF($K951="", "", SUMIF('Drinks List'!DN$11:DN$1010, $K951, 'Drinks List'!DM$11:DM$1010))</f>
        <v/>
      </c>
      <c r="AJ951" s="21"/>
      <c r="AK951" s="59" t="str">
        <f>IF($K951="", "", SUMIF('Drinks List'!DP$11:DP$1010, $K951, 'Drinks List'!DO$11:DO$1010))</f>
        <v/>
      </c>
      <c r="AL951" s="21"/>
      <c r="AM951" s="59" t="str">
        <f>IF($K951="", "", SUMIF('Drinks List'!DR$11:DR$1010, $K951, 'Drinks List'!DQ$11:DQ$1010))</f>
        <v/>
      </c>
      <c r="AN951" s="21"/>
      <c r="AO951" s="59" t="str">
        <f>IF($K951="", "", SUMIF('Drinks List'!DT$11:DT$1010, $K951, 'Drinks List'!DS$11:DS$1010))</f>
        <v/>
      </c>
      <c r="AP951" s="21"/>
      <c r="AQ951" s="59" t="str">
        <f>IF($K951="", "", SUMIF('Drinks List'!DV$11:DV$1010, $K951, 'Drinks List'!DU$11:DU$1010))</f>
        <v/>
      </c>
      <c r="AR951" s="21"/>
      <c r="AS951" s="59" t="str">
        <f>IF($K951="", "", SUMIF('Drinks List'!DX$11:DX$1010, $K951, 'Drinks List'!DW$11:DW$1010))</f>
        <v/>
      </c>
      <c r="AT951" s="21"/>
      <c r="AU951" s="59" t="str">
        <f>IF($K951="", "", SUMIF('Drinks List'!DZ$11:DZ$1010, $K951, 'Drinks List'!DY$11:DY$1010))</f>
        <v/>
      </c>
      <c r="AV951" s="21"/>
      <c r="AW951" s="59" t="str">
        <f>IF($K951="", "", SUMIF('Drinks List'!EB$11:EB$1010, $K951, 'Drinks List'!EA$11:EA$1010))</f>
        <v/>
      </c>
      <c r="AX951" s="21"/>
      <c r="AY951" s="59" t="str">
        <f>IF($K951="", "", SUMIF('Drinks List'!ED$11:ED$1010, $K951, 'Drinks List'!EC$11:EC$1010))</f>
        <v/>
      </c>
      <c r="AZ951" s="21"/>
      <c r="BA951" s="59" t="str">
        <f>IF($K951="", "", SUMIF('Drinks List'!EF$11:EF$1010, $K951, 'Drinks List'!EE$11:EE$1010))</f>
        <v/>
      </c>
      <c r="BB951" s="21"/>
      <c r="BC951" s="59" t="str">
        <f>IF($K951="", "", SUMIF('Drinks List'!EH$11:EH$1010, $K951, 'Drinks List'!EG$11:EG$1010))</f>
        <v/>
      </c>
      <c r="BD951" s="21"/>
      <c r="BE951" s="59" t="str">
        <f>IF($K951="", "", SUMIF('Drinks List'!EJ$11:EJ$1010, $K951, 'Drinks List'!EI$11:EI$1010))</f>
        <v/>
      </c>
      <c r="BF951" s="21"/>
      <c r="BG951" s="59" t="str">
        <f>IF($K951="", "", SUMIF('Drinks List'!EL$11:EL$1010, $K951, 'Drinks List'!EK$11:EK$1010))</f>
        <v/>
      </c>
      <c r="BH951" s="21"/>
      <c r="BI951" s="59" t="str">
        <f>IF($K951="", "", SUMIF('Drinks List'!EN$11:EN$1010, $K951, 'Drinks List'!EM$11:EM$1010))</f>
        <v/>
      </c>
      <c r="BJ951" s="21"/>
      <c r="BK951" s="59" t="str">
        <f>IF($K951="", "", SUMIF('Drinks List'!EP$11:EP$1010, $K951, 'Drinks List'!EO$11:EO$1010))</f>
        <v/>
      </c>
      <c r="BL951" s="21"/>
      <c r="BM951" s="59" t="str">
        <f>IF($K951="", "", SUMIF('Drinks List'!ER$11:ER$1010, $K951, 'Drinks List'!EQ$11:EQ$1010))</f>
        <v/>
      </c>
      <c r="BN951" s="21"/>
      <c r="BO951" s="65" t="str">
        <f>IF($K951="", "", SUMIF('Drinks List'!ET$11:ET$1010, $K951, 'Drinks List'!ES$11:ES$1010))</f>
        <v/>
      </c>
      <c r="BQ951" s="120" t="str">
        <f t="shared" si="293"/>
        <v/>
      </c>
      <c r="BR951" s="62" t="str">
        <f t="shared" si="294"/>
        <v/>
      </c>
      <c r="BS951" s="76" t="str">
        <f>IF(BQ951="", "", COUNTIF(BQ$11:BQ$1010, "&gt;"&amp;BQ951)+1+COUNTIF(BQ$11:BQ951, BQ951)-1)</f>
        <v/>
      </c>
      <c r="BT951" s="76" t="str">
        <f>IF(BR951="", "", COUNTIF(BR$11:BR$1010, "&lt;"&amp;BR951)+1+COUNTIF(BR$11:BR951, BR951)-1)</f>
        <v/>
      </c>
      <c r="BV951" s="76" t="str">
        <f t="shared" si="295"/>
        <v/>
      </c>
      <c r="BW951" s="124" t="str">
        <f t="shared" si="296"/>
        <v/>
      </c>
      <c r="BX951" s="115" t="str">
        <f t="shared" si="297"/>
        <v/>
      </c>
      <c r="BY951" s="125" t="str">
        <f t="shared" si="298"/>
        <v/>
      </c>
      <c r="CA951" s="106" t="str">
        <f t="shared" si="299"/>
        <v/>
      </c>
      <c r="CB951" s="22" t="str">
        <f t="shared" si="300"/>
        <v/>
      </c>
      <c r="CD951" s="76" t="str">
        <f>IF($J951="", "", IF($BV951=0, "", COUNTIF($J$11:$J$1010, "&lt;"&amp;$J951)+1+COUNTIF($J$11:$J951, $J951)-1))</f>
        <v/>
      </c>
    </row>
    <row r="952" spans="1:82" x14ac:dyDescent="0.25">
      <c r="A952" s="31"/>
      <c r="B952" s="19" t="str">
        <f t="shared" si="281"/>
        <v/>
      </c>
      <c r="C952" s="20" t="str">
        <f t="shared" si="282"/>
        <v/>
      </c>
      <c r="D952" s="29" t="str">
        <f t="shared" si="283"/>
        <v/>
      </c>
      <c r="E952" s="22" t="str">
        <f t="shared" si="284"/>
        <v/>
      </c>
      <c r="F952" s="31"/>
      <c r="G952" s="301"/>
      <c r="H952" s="302"/>
      <c r="I952" s="303"/>
      <c r="J952" s="304"/>
      <c r="K952" s="283"/>
      <c r="L952" s="305"/>
      <c r="M952" s="285"/>
      <c r="N952" s="287"/>
      <c r="O952" s="31"/>
      <c r="P952" s="19" t="str">
        <f t="shared" si="285"/>
        <v/>
      </c>
      <c r="Q952" s="20" t="str">
        <f t="shared" si="286"/>
        <v/>
      </c>
      <c r="R952" s="29" t="str">
        <f t="shared" si="287"/>
        <v/>
      </c>
      <c r="S952" s="22" t="str">
        <f t="shared" si="288"/>
        <v/>
      </c>
      <c r="T952" s="31"/>
      <c r="U952" s="69" t="str">
        <f t="shared" si="289"/>
        <v/>
      </c>
      <c r="V952" s="31"/>
      <c r="X952" s="76" t="str">
        <f t="shared" si="290"/>
        <v/>
      </c>
      <c r="Z952" s="76" t="str">
        <f t="shared" si="291"/>
        <v/>
      </c>
      <c r="AA952" s="76" t="str">
        <f t="shared" si="292"/>
        <v/>
      </c>
      <c r="AC952" s="19" t="str">
        <f>IF($K952="", "", SUMIF('Drinks List'!DH$11:DH$1010, $K952, 'Drinks List'!DG$11:DG$1010))</f>
        <v/>
      </c>
      <c r="AD952" s="21"/>
      <c r="AE952" s="59" t="str">
        <f>IF($K952="", "", SUMIF('Drinks List'!DJ$11:DJ$1010, $K952, 'Drinks List'!DI$11:DI$1010))</f>
        <v/>
      </c>
      <c r="AF952" s="21"/>
      <c r="AG952" s="59" t="str">
        <f>IF($K952="", "", SUMIF('Drinks List'!DL$11:DL$1010, $K952, 'Drinks List'!DK$11:DK$1010))</f>
        <v/>
      </c>
      <c r="AH952" s="21"/>
      <c r="AI952" s="59" t="str">
        <f>IF($K952="", "", SUMIF('Drinks List'!DN$11:DN$1010, $K952, 'Drinks List'!DM$11:DM$1010))</f>
        <v/>
      </c>
      <c r="AJ952" s="21"/>
      <c r="AK952" s="59" t="str">
        <f>IF($K952="", "", SUMIF('Drinks List'!DP$11:DP$1010, $K952, 'Drinks List'!DO$11:DO$1010))</f>
        <v/>
      </c>
      <c r="AL952" s="21"/>
      <c r="AM952" s="59" t="str">
        <f>IF($K952="", "", SUMIF('Drinks List'!DR$11:DR$1010, $K952, 'Drinks List'!DQ$11:DQ$1010))</f>
        <v/>
      </c>
      <c r="AN952" s="21"/>
      <c r="AO952" s="59" t="str">
        <f>IF($K952="", "", SUMIF('Drinks List'!DT$11:DT$1010, $K952, 'Drinks List'!DS$11:DS$1010))</f>
        <v/>
      </c>
      <c r="AP952" s="21"/>
      <c r="AQ952" s="59" t="str">
        <f>IF($K952="", "", SUMIF('Drinks List'!DV$11:DV$1010, $K952, 'Drinks List'!DU$11:DU$1010))</f>
        <v/>
      </c>
      <c r="AR952" s="21"/>
      <c r="AS952" s="59" t="str">
        <f>IF($K952="", "", SUMIF('Drinks List'!DX$11:DX$1010, $K952, 'Drinks List'!DW$11:DW$1010))</f>
        <v/>
      </c>
      <c r="AT952" s="21"/>
      <c r="AU952" s="59" t="str">
        <f>IF($K952="", "", SUMIF('Drinks List'!DZ$11:DZ$1010, $K952, 'Drinks List'!DY$11:DY$1010))</f>
        <v/>
      </c>
      <c r="AV952" s="21"/>
      <c r="AW952" s="59" t="str">
        <f>IF($K952="", "", SUMIF('Drinks List'!EB$11:EB$1010, $K952, 'Drinks List'!EA$11:EA$1010))</f>
        <v/>
      </c>
      <c r="AX952" s="21"/>
      <c r="AY952" s="59" t="str">
        <f>IF($K952="", "", SUMIF('Drinks List'!ED$11:ED$1010, $K952, 'Drinks List'!EC$11:EC$1010))</f>
        <v/>
      </c>
      <c r="AZ952" s="21"/>
      <c r="BA952" s="59" t="str">
        <f>IF($K952="", "", SUMIF('Drinks List'!EF$11:EF$1010, $K952, 'Drinks List'!EE$11:EE$1010))</f>
        <v/>
      </c>
      <c r="BB952" s="21"/>
      <c r="BC952" s="59" t="str">
        <f>IF($K952="", "", SUMIF('Drinks List'!EH$11:EH$1010, $K952, 'Drinks List'!EG$11:EG$1010))</f>
        <v/>
      </c>
      <c r="BD952" s="21"/>
      <c r="BE952" s="59" t="str">
        <f>IF($K952="", "", SUMIF('Drinks List'!EJ$11:EJ$1010, $K952, 'Drinks List'!EI$11:EI$1010))</f>
        <v/>
      </c>
      <c r="BF952" s="21"/>
      <c r="BG952" s="59" t="str">
        <f>IF($K952="", "", SUMIF('Drinks List'!EL$11:EL$1010, $K952, 'Drinks List'!EK$11:EK$1010))</f>
        <v/>
      </c>
      <c r="BH952" s="21"/>
      <c r="BI952" s="59" t="str">
        <f>IF($K952="", "", SUMIF('Drinks List'!EN$11:EN$1010, $K952, 'Drinks List'!EM$11:EM$1010))</f>
        <v/>
      </c>
      <c r="BJ952" s="21"/>
      <c r="BK952" s="59" t="str">
        <f>IF($K952="", "", SUMIF('Drinks List'!EP$11:EP$1010, $K952, 'Drinks List'!EO$11:EO$1010))</f>
        <v/>
      </c>
      <c r="BL952" s="21"/>
      <c r="BM952" s="59" t="str">
        <f>IF($K952="", "", SUMIF('Drinks List'!ER$11:ER$1010, $K952, 'Drinks List'!EQ$11:EQ$1010))</f>
        <v/>
      </c>
      <c r="BN952" s="21"/>
      <c r="BO952" s="65" t="str">
        <f>IF($K952="", "", SUMIF('Drinks List'!ET$11:ET$1010, $K952, 'Drinks List'!ES$11:ES$1010))</f>
        <v/>
      </c>
      <c r="BQ952" s="120" t="str">
        <f t="shared" si="293"/>
        <v/>
      </c>
      <c r="BR952" s="62" t="str">
        <f t="shared" si="294"/>
        <v/>
      </c>
      <c r="BS952" s="76" t="str">
        <f>IF(BQ952="", "", COUNTIF(BQ$11:BQ$1010, "&gt;"&amp;BQ952)+1+COUNTIF(BQ$11:BQ952, BQ952)-1)</f>
        <v/>
      </c>
      <c r="BT952" s="76" t="str">
        <f>IF(BR952="", "", COUNTIF(BR$11:BR$1010, "&lt;"&amp;BR952)+1+COUNTIF(BR$11:BR952, BR952)-1)</f>
        <v/>
      </c>
      <c r="BV952" s="76" t="str">
        <f t="shared" si="295"/>
        <v/>
      </c>
      <c r="BW952" s="124" t="str">
        <f t="shared" si="296"/>
        <v/>
      </c>
      <c r="BX952" s="115" t="str">
        <f t="shared" si="297"/>
        <v/>
      </c>
      <c r="BY952" s="125" t="str">
        <f t="shared" si="298"/>
        <v/>
      </c>
      <c r="CA952" s="106" t="str">
        <f t="shared" si="299"/>
        <v/>
      </c>
      <c r="CB952" s="22" t="str">
        <f t="shared" si="300"/>
        <v/>
      </c>
      <c r="CD952" s="76" t="str">
        <f>IF($J952="", "", IF($BV952=0, "", COUNTIF($J$11:$J$1010, "&lt;"&amp;$J952)+1+COUNTIF($J$11:$J952, $J952)-1))</f>
        <v/>
      </c>
    </row>
    <row r="953" spans="1:82" x14ac:dyDescent="0.25">
      <c r="A953" s="31"/>
      <c r="B953" s="19" t="str">
        <f t="shared" si="281"/>
        <v/>
      </c>
      <c r="C953" s="20" t="str">
        <f t="shared" si="282"/>
        <v/>
      </c>
      <c r="D953" s="29" t="str">
        <f t="shared" si="283"/>
        <v/>
      </c>
      <c r="E953" s="22" t="str">
        <f t="shared" si="284"/>
        <v/>
      </c>
      <c r="F953" s="31"/>
      <c r="G953" s="301"/>
      <c r="H953" s="302"/>
      <c r="I953" s="303"/>
      <c r="J953" s="304"/>
      <c r="K953" s="283"/>
      <c r="L953" s="305"/>
      <c r="M953" s="285"/>
      <c r="N953" s="287"/>
      <c r="O953" s="31"/>
      <c r="P953" s="19" t="str">
        <f t="shared" si="285"/>
        <v/>
      </c>
      <c r="Q953" s="20" t="str">
        <f t="shared" si="286"/>
        <v/>
      </c>
      <c r="R953" s="29" t="str">
        <f t="shared" si="287"/>
        <v/>
      </c>
      <c r="S953" s="22" t="str">
        <f t="shared" si="288"/>
        <v/>
      </c>
      <c r="T953" s="31"/>
      <c r="U953" s="69" t="str">
        <f t="shared" si="289"/>
        <v/>
      </c>
      <c r="V953" s="31"/>
      <c r="X953" s="76" t="str">
        <f t="shared" si="290"/>
        <v/>
      </c>
      <c r="Z953" s="76" t="str">
        <f t="shared" si="291"/>
        <v/>
      </c>
      <c r="AA953" s="76" t="str">
        <f t="shared" si="292"/>
        <v/>
      </c>
      <c r="AC953" s="19" t="str">
        <f>IF($K953="", "", SUMIF('Drinks List'!DH$11:DH$1010, $K953, 'Drinks List'!DG$11:DG$1010))</f>
        <v/>
      </c>
      <c r="AD953" s="21"/>
      <c r="AE953" s="59" t="str">
        <f>IF($K953="", "", SUMIF('Drinks List'!DJ$11:DJ$1010, $K953, 'Drinks List'!DI$11:DI$1010))</f>
        <v/>
      </c>
      <c r="AF953" s="21"/>
      <c r="AG953" s="59" t="str">
        <f>IF($K953="", "", SUMIF('Drinks List'!DL$11:DL$1010, $K953, 'Drinks List'!DK$11:DK$1010))</f>
        <v/>
      </c>
      <c r="AH953" s="21"/>
      <c r="AI953" s="59" t="str">
        <f>IF($K953="", "", SUMIF('Drinks List'!DN$11:DN$1010, $K953, 'Drinks List'!DM$11:DM$1010))</f>
        <v/>
      </c>
      <c r="AJ953" s="21"/>
      <c r="AK953" s="59" t="str">
        <f>IF($K953="", "", SUMIF('Drinks List'!DP$11:DP$1010, $K953, 'Drinks List'!DO$11:DO$1010))</f>
        <v/>
      </c>
      <c r="AL953" s="21"/>
      <c r="AM953" s="59" t="str">
        <f>IF($K953="", "", SUMIF('Drinks List'!DR$11:DR$1010, $K953, 'Drinks List'!DQ$11:DQ$1010))</f>
        <v/>
      </c>
      <c r="AN953" s="21"/>
      <c r="AO953" s="59" t="str">
        <f>IF($K953="", "", SUMIF('Drinks List'!DT$11:DT$1010, $K953, 'Drinks List'!DS$11:DS$1010))</f>
        <v/>
      </c>
      <c r="AP953" s="21"/>
      <c r="AQ953" s="59" t="str">
        <f>IF($K953="", "", SUMIF('Drinks List'!DV$11:DV$1010, $K953, 'Drinks List'!DU$11:DU$1010))</f>
        <v/>
      </c>
      <c r="AR953" s="21"/>
      <c r="AS953" s="59" t="str">
        <f>IF($K953="", "", SUMIF('Drinks List'!DX$11:DX$1010, $K953, 'Drinks List'!DW$11:DW$1010))</f>
        <v/>
      </c>
      <c r="AT953" s="21"/>
      <c r="AU953" s="59" t="str">
        <f>IF($K953="", "", SUMIF('Drinks List'!DZ$11:DZ$1010, $K953, 'Drinks List'!DY$11:DY$1010))</f>
        <v/>
      </c>
      <c r="AV953" s="21"/>
      <c r="AW953" s="59" t="str">
        <f>IF($K953="", "", SUMIF('Drinks List'!EB$11:EB$1010, $K953, 'Drinks List'!EA$11:EA$1010))</f>
        <v/>
      </c>
      <c r="AX953" s="21"/>
      <c r="AY953" s="59" t="str">
        <f>IF($K953="", "", SUMIF('Drinks List'!ED$11:ED$1010, $K953, 'Drinks List'!EC$11:EC$1010))</f>
        <v/>
      </c>
      <c r="AZ953" s="21"/>
      <c r="BA953" s="59" t="str">
        <f>IF($K953="", "", SUMIF('Drinks List'!EF$11:EF$1010, $K953, 'Drinks List'!EE$11:EE$1010))</f>
        <v/>
      </c>
      <c r="BB953" s="21"/>
      <c r="BC953" s="59" t="str">
        <f>IF($K953="", "", SUMIF('Drinks List'!EH$11:EH$1010, $K953, 'Drinks List'!EG$11:EG$1010))</f>
        <v/>
      </c>
      <c r="BD953" s="21"/>
      <c r="BE953" s="59" t="str">
        <f>IF($K953="", "", SUMIF('Drinks List'!EJ$11:EJ$1010, $K953, 'Drinks List'!EI$11:EI$1010))</f>
        <v/>
      </c>
      <c r="BF953" s="21"/>
      <c r="BG953" s="59" t="str">
        <f>IF($K953="", "", SUMIF('Drinks List'!EL$11:EL$1010, $K953, 'Drinks List'!EK$11:EK$1010))</f>
        <v/>
      </c>
      <c r="BH953" s="21"/>
      <c r="BI953" s="59" t="str">
        <f>IF($K953="", "", SUMIF('Drinks List'!EN$11:EN$1010, $K953, 'Drinks List'!EM$11:EM$1010))</f>
        <v/>
      </c>
      <c r="BJ953" s="21"/>
      <c r="BK953" s="59" t="str">
        <f>IF($K953="", "", SUMIF('Drinks List'!EP$11:EP$1010, $K953, 'Drinks List'!EO$11:EO$1010))</f>
        <v/>
      </c>
      <c r="BL953" s="21"/>
      <c r="BM953" s="59" t="str">
        <f>IF($K953="", "", SUMIF('Drinks List'!ER$11:ER$1010, $K953, 'Drinks List'!EQ$11:EQ$1010))</f>
        <v/>
      </c>
      <c r="BN953" s="21"/>
      <c r="BO953" s="65" t="str">
        <f>IF($K953="", "", SUMIF('Drinks List'!ET$11:ET$1010, $K953, 'Drinks List'!ES$11:ES$1010))</f>
        <v/>
      </c>
      <c r="BQ953" s="120" t="str">
        <f t="shared" si="293"/>
        <v/>
      </c>
      <c r="BR953" s="62" t="str">
        <f t="shared" si="294"/>
        <v/>
      </c>
      <c r="BS953" s="76" t="str">
        <f>IF(BQ953="", "", COUNTIF(BQ$11:BQ$1010, "&gt;"&amp;BQ953)+1+COUNTIF(BQ$11:BQ953, BQ953)-1)</f>
        <v/>
      </c>
      <c r="BT953" s="76" t="str">
        <f>IF(BR953="", "", COUNTIF(BR$11:BR$1010, "&lt;"&amp;BR953)+1+COUNTIF(BR$11:BR953, BR953)-1)</f>
        <v/>
      </c>
      <c r="BV953" s="76" t="str">
        <f t="shared" si="295"/>
        <v/>
      </c>
      <c r="BW953" s="124" t="str">
        <f t="shared" si="296"/>
        <v/>
      </c>
      <c r="BX953" s="115" t="str">
        <f t="shared" si="297"/>
        <v/>
      </c>
      <c r="BY953" s="125" t="str">
        <f t="shared" si="298"/>
        <v/>
      </c>
      <c r="CA953" s="106" t="str">
        <f t="shared" si="299"/>
        <v/>
      </c>
      <c r="CB953" s="22" t="str">
        <f t="shared" si="300"/>
        <v/>
      </c>
      <c r="CD953" s="76" t="str">
        <f>IF($J953="", "", IF($BV953=0, "", COUNTIF($J$11:$J$1010, "&lt;"&amp;$J953)+1+COUNTIF($J$11:$J953, $J953)-1))</f>
        <v/>
      </c>
    </row>
    <row r="954" spans="1:82" x14ac:dyDescent="0.25">
      <c r="A954" s="31"/>
      <c r="B954" s="19" t="str">
        <f t="shared" si="281"/>
        <v/>
      </c>
      <c r="C954" s="20" t="str">
        <f t="shared" si="282"/>
        <v/>
      </c>
      <c r="D954" s="29" t="str">
        <f t="shared" si="283"/>
        <v/>
      </c>
      <c r="E954" s="22" t="str">
        <f t="shared" si="284"/>
        <v/>
      </c>
      <c r="F954" s="31"/>
      <c r="G954" s="301"/>
      <c r="H954" s="302"/>
      <c r="I954" s="303"/>
      <c r="J954" s="304"/>
      <c r="K954" s="283"/>
      <c r="L954" s="305"/>
      <c r="M954" s="285"/>
      <c r="N954" s="287"/>
      <c r="O954" s="31"/>
      <c r="P954" s="19" t="str">
        <f t="shared" si="285"/>
        <v/>
      </c>
      <c r="Q954" s="20" t="str">
        <f t="shared" si="286"/>
        <v/>
      </c>
      <c r="R954" s="29" t="str">
        <f t="shared" si="287"/>
        <v/>
      </c>
      <c r="S954" s="22" t="str">
        <f t="shared" si="288"/>
        <v/>
      </c>
      <c r="T954" s="31"/>
      <c r="U954" s="69" t="str">
        <f t="shared" si="289"/>
        <v/>
      </c>
      <c r="V954" s="31"/>
      <c r="X954" s="76" t="str">
        <f t="shared" si="290"/>
        <v/>
      </c>
      <c r="Z954" s="76" t="str">
        <f t="shared" si="291"/>
        <v/>
      </c>
      <c r="AA954" s="76" t="str">
        <f t="shared" si="292"/>
        <v/>
      </c>
      <c r="AC954" s="19" t="str">
        <f>IF($K954="", "", SUMIF('Drinks List'!DH$11:DH$1010, $K954, 'Drinks List'!DG$11:DG$1010))</f>
        <v/>
      </c>
      <c r="AD954" s="21"/>
      <c r="AE954" s="59" t="str">
        <f>IF($K954="", "", SUMIF('Drinks List'!DJ$11:DJ$1010, $K954, 'Drinks List'!DI$11:DI$1010))</f>
        <v/>
      </c>
      <c r="AF954" s="21"/>
      <c r="AG954" s="59" t="str">
        <f>IF($K954="", "", SUMIF('Drinks List'!DL$11:DL$1010, $K954, 'Drinks List'!DK$11:DK$1010))</f>
        <v/>
      </c>
      <c r="AH954" s="21"/>
      <c r="AI954" s="59" t="str">
        <f>IF($K954="", "", SUMIF('Drinks List'!DN$11:DN$1010, $K954, 'Drinks List'!DM$11:DM$1010))</f>
        <v/>
      </c>
      <c r="AJ954" s="21"/>
      <c r="AK954" s="59" t="str">
        <f>IF($K954="", "", SUMIF('Drinks List'!DP$11:DP$1010, $K954, 'Drinks List'!DO$11:DO$1010))</f>
        <v/>
      </c>
      <c r="AL954" s="21"/>
      <c r="AM954" s="59" t="str">
        <f>IF($K954="", "", SUMIF('Drinks List'!DR$11:DR$1010, $K954, 'Drinks List'!DQ$11:DQ$1010))</f>
        <v/>
      </c>
      <c r="AN954" s="21"/>
      <c r="AO954" s="59" t="str">
        <f>IF($K954="", "", SUMIF('Drinks List'!DT$11:DT$1010, $K954, 'Drinks List'!DS$11:DS$1010))</f>
        <v/>
      </c>
      <c r="AP954" s="21"/>
      <c r="AQ954" s="59" t="str">
        <f>IF($K954="", "", SUMIF('Drinks List'!DV$11:DV$1010, $K954, 'Drinks List'!DU$11:DU$1010))</f>
        <v/>
      </c>
      <c r="AR954" s="21"/>
      <c r="AS954" s="59" t="str">
        <f>IF($K954="", "", SUMIF('Drinks List'!DX$11:DX$1010, $K954, 'Drinks List'!DW$11:DW$1010))</f>
        <v/>
      </c>
      <c r="AT954" s="21"/>
      <c r="AU954" s="59" t="str">
        <f>IF($K954="", "", SUMIF('Drinks List'!DZ$11:DZ$1010, $K954, 'Drinks List'!DY$11:DY$1010))</f>
        <v/>
      </c>
      <c r="AV954" s="21"/>
      <c r="AW954" s="59" t="str">
        <f>IF($K954="", "", SUMIF('Drinks List'!EB$11:EB$1010, $K954, 'Drinks List'!EA$11:EA$1010))</f>
        <v/>
      </c>
      <c r="AX954" s="21"/>
      <c r="AY954" s="59" t="str">
        <f>IF($K954="", "", SUMIF('Drinks List'!ED$11:ED$1010, $K954, 'Drinks List'!EC$11:EC$1010))</f>
        <v/>
      </c>
      <c r="AZ954" s="21"/>
      <c r="BA954" s="59" t="str">
        <f>IF($K954="", "", SUMIF('Drinks List'!EF$11:EF$1010, $K954, 'Drinks List'!EE$11:EE$1010))</f>
        <v/>
      </c>
      <c r="BB954" s="21"/>
      <c r="BC954" s="59" t="str">
        <f>IF($K954="", "", SUMIF('Drinks List'!EH$11:EH$1010, $K954, 'Drinks List'!EG$11:EG$1010))</f>
        <v/>
      </c>
      <c r="BD954" s="21"/>
      <c r="BE954" s="59" t="str">
        <f>IF($K954="", "", SUMIF('Drinks List'!EJ$11:EJ$1010, $K954, 'Drinks List'!EI$11:EI$1010))</f>
        <v/>
      </c>
      <c r="BF954" s="21"/>
      <c r="BG954" s="59" t="str">
        <f>IF($K954="", "", SUMIF('Drinks List'!EL$11:EL$1010, $K954, 'Drinks List'!EK$11:EK$1010))</f>
        <v/>
      </c>
      <c r="BH954" s="21"/>
      <c r="BI954" s="59" t="str">
        <f>IF($K954="", "", SUMIF('Drinks List'!EN$11:EN$1010, $K954, 'Drinks List'!EM$11:EM$1010))</f>
        <v/>
      </c>
      <c r="BJ954" s="21"/>
      <c r="BK954" s="59" t="str">
        <f>IF($K954="", "", SUMIF('Drinks List'!EP$11:EP$1010, $K954, 'Drinks List'!EO$11:EO$1010))</f>
        <v/>
      </c>
      <c r="BL954" s="21"/>
      <c r="BM954" s="59" t="str">
        <f>IF($K954="", "", SUMIF('Drinks List'!ER$11:ER$1010, $K954, 'Drinks List'!EQ$11:EQ$1010))</f>
        <v/>
      </c>
      <c r="BN954" s="21"/>
      <c r="BO954" s="65" t="str">
        <f>IF($K954="", "", SUMIF('Drinks List'!ET$11:ET$1010, $K954, 'Drinks List'!ES$11:ES$1010))</f>
        <v/>
      </c>
      <c r="BQ954" s="120" t="str">
        <f t="shared" si="293"/>
        <v/>
      </c>
      <c r="BR954" s="62" t="str">
        <f t="shared" si="294"/>
        <v/>
      </c>
      <c r="BS954" s="76" t="str">
        <f>IF(BQ954="", "", COUNTIF(BQ$11:BQ$1010, "&gt;"&amp;BQ954)+1+COUNTIF(BQ$11:BQ954, BQ954)-1)</f>
        <v/>
      </c>
      <c r="BT954" s="76" t="str">
        <f>IF(BR954="", "", COUNTIF(BR$11:BR$1010, "&lt;"&amp;BR954)+1+COUNTIF(BR$11:BR954, BR954)-1)</f>
        <v/>
      </c>
      <c r="BV954" s="76" t="str">
        <f t="shared" si="295"/>
        <v/>
      </c>
      <c r="BW954" s="124" t="str">
        <f t="shared" si="296"/>
        <v/>
      </c>
      <c r="BX954" s="115" t="str">
        <f t="shared" si="297"/>
        <v/>
      </c>
      <c r="BY954" s="125" t="str">
        <f t="shared" si="298"/>
        <v/>
      </c>
      <c r="CA954" s="106" t="str">
        <f t="shared" si="299"/>
        <v/>
      </c>
      <c r="CB954" s="22" t="str">
        <f t="shared" si="300"/>
        <v/>
      </c>
      <c r="CD954" s="76" t="str">
        <f>IF($J954="", "", IF($BV954=0, "", COUNTIF($J$11:$J$1010, "&lt;"&amp;$J954)+1+COUNTIF($J$11:$J954, $J954)-1))</f>
        <v/>
      </c>
    </row>
    <row r="955" spans="1:82" x14ac:dyDescent="0.25">
      <c r="A955" s="31"/>
      <c r="B955" s="19" t="str">
        <f t="shared" si="281"/>
        <v/>
      </c>
      <c r="C955" s="20" t="str">
        <f t="shared" si="282"/>
        <v/>
      </c>
      <c r="D955" s="29" t="str">
        <f t="shared" si="283"/>
        <v/>
      </c>
      <c r="E955" s="22" t="str">
        <f t="shared" si="284"/>
        <v/>
      </c>
      <c r="F955" s="31"/>
      <c r="G955" s="301"/>
      <c r="H955" s="302"/>
      <c r="I955" s="303"/>
      <c r="J955" s="304"/>
      <c r="K955" s="283"/>
      <c r="L955" s="305"/>
      <c r="M955" s="285"/>
      <c r="N955" s="287"/>
      <c r="O955" s="31"/>
      <c r="P955" s="19" t="str">
        <f t="shared" si="285"/>
        <v/>
      </c>
      <c r="Q955" s="20" t="str">
        <f t="shared" si="286"/>
        <v/>
      </c>
      <c r="R955" s="29" t="str">
        <f t="shared" si="287"/>
        <v/>
      </c>
      <c r="S955" s="22" t="str">
        <f t="shared" si="288"/>
        <v/>
      </c>
      <c r="T955" s="31"/>
      <c r="U955" s="69" t="str">
        <f t="shared" si="289"/>
        <v/>
      </c>
      <c r="V955" s="31"/>
      <c r="X955" s="76" t="str">
        <f t="shared" si="290"/>
        <v/>
      </c>
      <c r="Z955" s="76" t="str">
        <f t="shared" si="291"/>
        <v/>
      </c>
      <c r="AA955" s="76" t="str">
        <f t="shared" si="292"/>
        <v/>
      </c>
      <c r="AC955" s="19" t="str">
        <f>IF($K955="", "", SUMIF('Drinks List'!DH$11:DH$1010, $K955, 'Drinks List'!DG$11:DG$1010))</f>
        <v/>
      </c>
      <c r="AD955" s="21"/>
      <c r="AE955" s="59" t="str">
        <f>IF($K955="", "", SUMIF('Drinks List'!DJ$11:DJ$1010, $K955, 'Drinks List'!DI$11:DI$1010))</f>
        <v/>
      </c>
      <c r="AF955" s="21"/>
      <c r="AG955" s="59" t="str">
        <f>IF($K955="", "", SUMIF('Drinks List'!DL$11:DL$1010, $K955, 'Drinks List'!DK$11:DK$1010))</f>
        <v/>
      </c>
      <c r="AH955" s="21"/>
      <c r="AI955" s="59" t="str">
        <f>IF($K955="", "", SUMIF('Drinks List'!DN$11:DN$1010, $K955, 'Drinks List'!DM$11:DM$1010))</f>
        <v/>
      </c>
      <c r="AJ955" s="21"/>
      <c r="AK955" s="59" t="str">
        <f>IF($K955="", "", SUMIF('Drinks List'!DP$11:DP$1010, $K955, 'Drinks List'!DO$11:DO$1010))</f>
        <v/>
      </c>
      <c r="AL955" s="21"/>
      <c r="AM955" s="59" t="str">
        <f>IF($K955="", "", SUMIF('Drinks List'!DR$11:DR$1010, $K955, 'Drinks List'!DQ$11:DQ$1010))</f>
        <v/>
      </c>
      <c r="AN955" s="21"/>
      <c r="AO955" s="59" t="str">
        <f>IF($K955="", "", SUMIF('Drinks List'!DT$11:DT$1010, $K955, 'Drinks List'!DS$11:DS$1010))</f>
        <v/>
      </c>
      <c r="AP955" s="21"/>
      <c r="AQ955" s="59" t="str">
        <f>IF($K955="", "", SUMIF('Drinks List'!DV$11:DV$1010, $K955, 'Drinks List'!DU$11:DU$1010))</f>
        <v/>
      </c>
      <c r="AR955" s="21"/>
      <c r="AS955" s="59" t="str">
        <f>IF($K955="", "", SUMIF('Drinks List'!DX$11:DX$1010, $K955, 'Drinks List'!DW$11:DW$1010))</f>
        <v/>
      </c>
      <c r="AT955" s="21"/>
      <c r="AU955" s="59" t="str">
        <f>IF($K955="", "", SUMIF('Drinks List'!DZ$11:DZ$1010, $K955, 'Drinks List'!DY$11:DY$1010))</f>
        <v/>
      </c>
      <c r="AV955" s="21"/>
      <c r="AW955" s="59" t="str">
        <f>IF($K955="", "", SUMIF('Drinks List'!EB$11:EB$1010, $K955, 'Drinks List'!EA$11:EA$1010))</f>
        <v/>
      </c>
      <c r="AX955" s="21"/>
      <c r="AY955" s="59" t="str">
        <f>IF($K955="", "", SUMIF('Drinks List'!ED$11:ED$1010, $K955, 'Drinks List'!EC$11:EC$1010))</f>
        <v/>
      </c>
      <c r="AZ955" s="21"/>
      <c r="BA955" s="59" t="str">
        <f>IF($K955="", "", SUMIF('Drinks List'!EF$11:EF$1010, $K955, 'Drinks List'!EE$11:EE$1010))</f>
        <v/>
      </c>
      <c r="BB955" s="21"/>
      <c r="BC955" s="59" t="str">
        <f>IF($K955="", "", SUMIF('Drinks List'!EH$11:EH$1010, $K955, 'Drinks List'!EG$11:EG$1010))</f>
        <v/>
      </c>
      <c r="BD955" s="21"/>
      <c r="BE955" s="59" t="str">
        <f>IF($K955="", "", SUMIF('Drinks List'!EJ$11:EJ$1010, $K955, 'Drinks List'!EI$11:EI$1010))</f>
        <v/>
      </c>
      <c r="BF955" s="21"/>
      <c r="BG955" s="59" t="str">
        <f>IF($K955="", "", SUMIF('Drinks List'!EL$11:EL$1010, $K955, 'Drinks List'!EK$11:EK$1010))</f>
        <v/>
      </c>
      <c r="BH955" s="21"/>
      <c r="BI955" s="59" t="str">
        <f>IF($K955="", "", SUMIF('Drinks List'!EN$11:EN$1010, $K955, 'Drinks List'!EM$11:EM$1010))</f>
        <v/>
      </c>
      <c r="BJ955" s="21"/>
      <c r="BK955" s="59" t="str">
        <f>IF($K955="", "", SUMIF('Drinks List'!EP$11:EP$1010, $K955, 'Drinks List'!EO$11:EO$1010))</f>
        <v/>
      </c>
      <c r="BL955" s="21"/>
      <c r="BM955" s="59" t="str">
        <f>IF($K955="", "", SUMIF('Drinks List'!ER$11:ER$1010, $K955, 'Drinks List'!EQ$11:EQ$1010))</f>
        <v/>
      </c>
      <c r="BN955" s="21"/>
      <c r="BO955" s="65" t="str">
        <f>IF($K955="", "", SUMIF('Drinks List'!ET$11:ET$1010, $K955, 'Drinks List'!ES$11:ES$1010))</f>
        <v/>
      </c>
      <c r="BQ955" s="120" t="str">
        <f t="shared" si="293"/>
        <v/>
      </c>
      <c r="BR955" s="62" t="str">
        <f t="shared" si="294"/>
        <v/>
      </c>
      <c r="BS955" s="76" t="str">
        <f>IF(BQ955="", "", COUNTIF(BQ$11:BQ$1010, "&gt;"&amp;BQ955)+1+COUNTIF(BQ$11:BQ955, BQ955)-1)</f>
        <v/>
      </c>
      <c r="BT955" s="76" t="str">
        <f>IF(BR955="", "", COUNTIF(BR$11:BR$1010, "&lt;"&amp;BR955)+1+COUNTIF(BR$11:BR955, BR955)-1)</f>
        <v/>
      </c>
      <c r="BV955" s="76" t="str">
        <f t="shared" si="295"/>
        <v/>
      </c>
      <c r="BW955" s="124" t="str">
        <f t="shared" si="296"/>
        <v/>
      </c>
      <c r="BX955" s="115" t="str">
        <f t="shared" si="297"/>
        <v/>
      </c>
      <c r="BY955" s="125" t="str">
        <f t="shared" si="298"/>
        <v/>
      </c>
      <c r="CA955" s="106" t="str">
        <f t="shared" si="299"/>
        <v/>
      </c>
      <c r="CB955" s="22" t="str">
        <f t="shared" si="300"/>
        <v/>
      </c>
      <c r="CD955" s="76" t="str">
        <f>IF($J955="", "", IF($BV955=0, "", COUNTIF($J$11:$J$1010, "&lt;"&amp;$J955)+1+COUNTIF($J$11:$J955, $J955)-1))</f>
        <v/>
      </c>
    </row>
    <row r="956" spans="1:82" x14ac:dyDescent="0.25">
      <c r="A956" s="31"/>
      <c r="B956" s="19" t="str">
        <f t="shared" si="281"/>
        <v/>
      </c>
      <c r="C956" s="20" t="str">
        <f t="shared" si="282"/>
        <v/>
      </c>
      <c r="D956" s="29" t="str">
        <f t="shared" si="283"/>
        <v/>
      </c>
      <c r="E956" s="22" t="str">
        <f t="shared" si="284"/>
        <v/>
      </c>
      <c r="F956" s="31"/>
      <c r="G956" s="301"/>
      <c r="H956" s="302"/>
      <c r="I956" s="303"/>
      <c r="J956" s="304"/>
      <c r="K956" s="283"/>
      <c r="L956" s="305"/>
      <c r="M956" s="285"/>
      <c r="N956" s="287"/>
      <c r="O956" s="31"/>
      <c r="P956" s="19" t="str">
        <f t="shared" si="285"/>
        <v/>
      </c>
      <c r="Q956" s="20" t="str">
        <f t="shared" si="286"/>
        <v/>
      </c>
      <c r="R956" s="29" t="str">
        <f t="shared" si="287"/>
        <v/>
      </c>
      <c r="S956" s="22" t="str">
        <f t="shared" si="288"/>
        <v/>
      </c>
      <c r="T956" s="31"/>
      <c r="U956" s="69" t="str">
        <f t="shared" si="289"/>
        <v/>
      </c>
      <c r="V956" s="31"/>
      <c r="X956" s="76" t="str">
        <f t="shared" si="290"/>
        <v/>
      </c>
      <c r="Z956" s="76" t="str">
        <f t="shared" si="291"/>
        <v/>
      </c>
      <c r="AA956" s="76" t="str">
        <f t="shared" si="292"/>
        <v/>
      </c>
      <c r="AC956" s="19" t="str">
        <f>IF($K956="", "", SUMIF('Drinks List'!DH$11:DH$1010, $K956, 'Drinks List'!DG$11:DG$1010))</f>
        <v/>
      </c>
      <c r="AD956" s="21"/>
      <c r="AE956" s="59" t="str">
        <f>IF($K956="", "", SUMIF('Drinks List'!DJ$11:DJ$1010, $K956, 'Drinks List'!DI$11:DI$1010))</f>
        <v/>
      </c>
      <c r="AF956" s="21"/>
      <c r="AG956" s="59" t="str">
        <f>IF($K956="", "", SUMIF('Drinks List'!DL$11:DL$1010, $K956, 'Drinks List'!DK$11:DK$1010))</f>
        <v/>
      </c>
      <c r="AH956" s="21"/>
      <c r="AI956" s="59" t="str">
        <f>IF($K956="", "", SUMIF('Drinks List'!DN$11:DN$1010, $K956, 'Drinks List'!DM$11:DM$1010))</f>
        <v/>
      </c>
      <c r="AJ956" s="21"/>
      <c r="AK956" s="59" t="str">
        <f>IF($K956="", "", SUMIF('Drinks List'!DP$11:DP$1010, $K956, 'Drinks List'!DO$11:DO$1010))</f>
        <v/>
      </c>
      <c r="AL956" s="21"/>
      <c r="AM956" s="59" t="str">
        <f>IF($K956="", "", SUMIF('Drinks List'!DR$11:DR$1010, $K956, 'Drinks List'!DQ$11:DQ$1010))</f>
        <v/>
      </c>
      <c r="AN956" s="21"/>
      <c r="AO956" s="59" t="str">
        <f>IF($K956="", "", SUMIF('Drinks List'!DT$11:DT$1010, $K956, 'Drinks List'!DS$11:DS$1010))</f>
        <v/>
      </c>
      <c r="AP956" s="21"/>
      <c r="AQ956" s="59" t="str">
        <f>IF($K956="", "", SUMIF('Drinks List'!DV$11:DV$1010, $K956, 'Drinks List'!DU$11:DU$1010))</f>
        <v/>
      </c>
      <c r="AR956" s="21"/>
      <c r="AS956" s="59" t="str">
        <f>IF($K956="", "", SUMIF('Drinks List'!DX$11:DX$1010, $K956, 'Drinks List'!DW$11:DW$1010))</f>
        <v/>
      </c>
      <c r="AT956" s="21"/>
      <c r="AU956" s="59" t="str">
        <f>IF($K956="", "", SUMIF('Drinks List'!DZ$11:DZ$1010, $K956, 'Drinks List'!DY$11:DY$1010))</f>
        <v/>
      </c>
      <c r="AV956" s="21"/>
      <c r="AW956" s="59" t="str">
        <f>IF($K956="", "", SUMIF('Drinks List'!EB$11:EB$1010, $K956, 'Drinks List'!EA$11:EA$1010))</f>
        <v/>
      </c>
      <c r="AX956" s="21"/>
      <c r="AY956" s="59" t="str">
        <f>IF($K956="", "", SUMIF('Drinks List'!ED$11:ED$1010, $K956, 'Drinks List'!EC$11:EC$1010))</f>
        <v/>
      </c>
      <c r="AZ956" s="21"/>
      <c r="BA956" s="59" t="str">
        <f>IF($K956="", "", SUMIF('Drinks List'!EF$11:EF$1010, $K956, 'Drinks List'!EE$11:EE$1010))</f>
        <v/>
      </c>
      <c r="BB956" s="21"/>
      <c r="BC956" s="59" t="str">
        <f>IF($K956="", "", SUMIF('Drinks List'!EH$11:EH$1010, $K956, 'Drinks List'!EG$11:EG$1010))</f>
        <v/>
      </c>
      <c r="BD956" s="21"/>
      <c r="BE956" s="59" t="str">
        <f>IF($K956="", "", SUMIF('Drinks List'!EJ$11:EJ$1010, $K956, 'Drinks List'!EI$11:EI$1010))</f>
        <v/>
      </c>
      <c r="BF956" s="21"/>
      <c r="BG956" s="59" t="str">
        <f>IF($K956="", "", SUMIF('Drinks List'!EL$11:EL$1010, $K956, 'Drinks List'!EK$11:EK$1010))</f>
        <v/>
      </c>
      <c r="BH956" s="21"/>
      <c r="BI956" s="59" t="str">
        <f>IF($K956="", "", SUMIF('Drinks List'!EN$11:EN$1010, $K956, 'Drinks List'!EM$11:EM$1010))</f>
        <v/>
      </c>
      <c r="BJ956" s="21"/>
      <c r="BK956" s="59" t="str">
        <f>IF($K956="", "", SUMIF('Drinks List'!EP$11:EP$1010, $K956, 'Drinks List'!EO$11:EO$1010))</f>
        <v/>
      </c>
      <c r="BL956" s="21"/>
      <c r="BM956" s="59" t="str">
        <f>IF($K956="", "", SUMIF('Drinks List'!ER$11:ER$1010, $K956, 'Drinks List'!EQ$11:EQ$1010))</f>
        <v/>
      </c>
      <c r="BN956" s="21"/>
      <c r="BO956" s="65" t="str">
        <f>IF($K956="", "", SUMIF('Drinks List'!ET$11:ET$1010, $K956, 'Drinks List'!ES$11:ES$1010))</f>
        <v/>
      </c>
      <c r="BQ956" s="120" t="str">
        <f t="shared" si="293"/>
        <v/>
      </c>
      <c r="BR956" s="62" t="str">
        <f t="shared" si="294"/>
        <v/>
      </c>
      <c r="BS956" s="76" t="str">
        <f>IF(BQ956="", "", COUNTIF(BQ$11:BQ$1010, "&gt;"&amp;BQ956)+1+COUNTIF(BQ$11:BQ956, BQ956)-1)</f>
        <v/>
      </c>
      <c r="BT956" s="76" t="str">
        <f>IF(BR956="", "", COUNTIF(BR$11:BR$1010, "&lt;"&amp;BR956)+1+COUNTIF(BR$11:BR956, BR956)-1)</f>
        <v/>
      </c>
      <c r="BV956" s="76" t="str">
        <f t="shared" si="295"/>
        <v/>
      </c>
      <c r="BW956" s="124" t="str">
        <f t="shared" si="296"/>
        <v/>
      </c>
      <c r="BX956" s="115" t="str">
        <f t="shared" si="297"/>
        <v/>
      </c>
      <c r="BY956" s="125" t="str">
        <f t="shared" si="298"/>
        <v/>
      </c>
      <c r="CA956" s="106" t="str">
        <f t="shared" si="299"/>
        <v/>
      </c>
      <c r="CB956" s="22" t="str">
        <f t="shared" si="300"/>
        <v/>
      </c>
      <c r="CD956" s="76" t="str">
        <f>IF($J956="", "", IF($BV956=0, "", COUNTIF($J$11:$J$1010, "&lt;"&amp;$J956)+1+COUNTIF($J$11:$J956, $J956)-1))</f>
        <v/>
      </c>
    </row>
    <row r="957" spans="1:82" x14ac:dyDescent="0.25">
      <c r="A957" s="31"/>
      <c r="B957" s="19" t="str">
        <f t="shared" si="281"/>
        <v/>
      </c>
      <c r="C957" s="20" t="str">
        <f t="shared" si="282"/>
        <v/>
      </c>
      <c r="D957" s="29" t="str">
        <f t="shared" si="283"/>
        <v/>
      </c>
      <c r="E957" s="22" t="str">
        <f t="shared" si="284"/>
        <v/>
      </c>
      <c r="F957" s="31"/>
      <c r="G957" s="301"/>
      <c r="H957" s="302"/>
      <c r="I957" s="303"/>
      <c r="J957" s="304"/>
      <c r="K957" s="283"/>
      <c r="L957" s="305"/>
      <c r="M957" s="285"/>
      <c r="N957" s="287"/>
      <c r="O957" s="31"/>
      <c r="P957" s="19" t="str">
        <f t="shared" si="285"/>
        <v/>
      </c>
      <c r="Q957" s="20" t="str">
        <f t="shared" si="286"/>
        <v/>
      </c>
      <c r="R957" s="29" t="str">
        <f t="shared" si="287"/>
        <v/>
      </c>
      <c r="S957" s="22" t="str">
        <f t="shared" si="288"/>
        <v/>
      </c>
      <c r="T957" s="31"/>
      <c r="U957" s="69" t="str">
        <f t="shared" si="289"/>
        <v/>
      </c>
      <c r="V957" s="31"/>
      <c r="X957" s="76" t="str">
        <f t="shared" si="290"/>
        <v/>
      </c>
      <c r="Z957" s="76" t="str">
        <f t="shared" si="291"/>
        <v/>
      </c>
      <c r="AA957" s="76" t="str">
        <f t="shared" si="292"/>
        <v/>
      </c>
      <c r="AC957" s="19" t="str">
        <f>IF($K957="", "", SUMIF('Drinks List'!DH$11:DH$1010, $K957, 'Drinks List'!DG$11:DG$1010))</f>
        <v/>
      </c>
      <c r="AD957" s="21"/>
      <c r="AE957" s="59" t="str">
        <f>IF($K957="", "", SUMIF('Drinks List'!DJ$11:DJ$1010, $K957, 'Drinks List'!DI$11:DI$1010))</f>
        <v/>
      </c>
      <c r="AF957" s="21"/>
      <c r="AG957" s="59" t="str">
        <f>IF($K957="", "", SUMIF('Drinks List'!DL$11:DL$1010, $K957, 'Drinks List'!DK$11:DK$1010))</f>
        <v/>
      </c>
      <c r="AH957" s="21"/>
      <c r="AI957" s="59" t="str">
        <f>IF($K957="", "", SUMIF('Drinks List'!DN$11:DN$1010, $K957, 'Drinks List'!DM$11:DM$1010))</f>
        <v/>
      </c>
      <c r="AJ957" s="21"/>
      <c r="AK957" s="59" t="str">
        <f>IF($K957="", "", SUMIF('Drinks List'!DP$11:DP$1010, $K957, 'Drinks List'!DO$11:DO$1010))</f>
        <v/>
      </c>
      <c r="AL957" s="21"/>
      <c r="AM957" s="59" t="str">
        <f>IF($K957="", "", SUMIF('Drinks List'!DR$11:DR$1010, $K957, 'Drinks List'!DQ$11:DQ$1010))</f>
        <v/>
      </c>
      <c r="AN957" s="21"/>
      <c r="AO957" s="59" t="str">
        <f>IF($K957="", "", SUMIF('Drinks List'!DT$11:DT$1010, $K957, 'Drinks List'!DS$11:DS$1010))</f>
        <v/>
      </c>
      <c r="AP957" s="21"/>
      <c r="AQ957" s="59" t="str">
        <f>IF($K957="", "", SUMIF('Drinks List'!DV$11:DV$1010, $K957, 'Drinks List'!DU$11:DU$1010))</f>
        <v/>
      </c>
      <c r="AR957" s="21"/>
      <c r="AS957" s="59" t="str">
        <f>IF($K957="", "", SUMIF('Drinks List'!DX$11:DX$1010, $K957, 'Drinks List'!DW$11:DW$1010))</f>
        <v/>
      </c>
      <c r="AT957" s="21"/>
      <c r="AU957" s="59" t="str">
        <f>IF($K957="", "", SUMIF('Drinks List'!DZ$11:DZ$1010, $K957, 'Drinks List'!DY$11:DY$1010))</f>
        <v/>
      </c>
      <c r="AV957" s="21"/>
      <c r="AW957" s="59" t="str">
        <f>IF($K957="", "", SUMIF('Drinks List'!EB$11:EB$1010, $K957, 'Drinks List'!EA$11:EA$1010))</f>
        <v/>
      </c>
      <c r="AX957" s="21"/>
      <c r="AY957" s="59" t="str">
        <f>IF($K957="", "", SUMIF('Drinks List'!ED$11:ED$1010, $K957, 'Drinks List'!EC$11:EC$1010))</f>
        <v/>
      </c>
      <c r="AZ957" s="21"/>
      <c r="BA957" s="59" t="str">
        <f>IF($K957="", "", SUMIF('Drinks List'!EF$11:EF$1010, $K957, 'Drinks List'!EE$11:EE$1010))</f>
        <v/>
      </c>
      <c r="BB957" s="21"/>
      <c r="BC957" s="59" t="str">
        <f>IF($K957="", "", SUMIF('Drinks List'!EH$11:EH$1010, $K957, 'Drinks List'!EG$11:EG$1010))</f>
        <v/>
      </c>
      <c r="BD957" s="21"/>
      <c r="BE957" s="59" t="str">
        <f>IF($K957="", "", SUMIF('Drinks List'!EJ$11:EJ$1010, $K957, 'Drinks List'!EI$11:EI$1010))</f>
        <v/>
      </c>
      <c r="BF957" s="21"/>
      <c r="BG957" s="59" t="str">
        <f>IF($K957="", "", SUMIF('Drinks List'!EL$11:EL$1010, $K957, 'Drinks List'!EK$11:EK$1010))</f>
        <v/>
      </c>
      <c r="BH957" s="21"/>
      <c r="BI957" s="59" t="str">
        <f>IF($K957="", "", SUMIF('Drinks List'!EN$11:EN$1010, $K957, 'Drinks List'!EM$11:EM$1010))</f>
        <v/>
      </c>
      <c r="BJ957" s="21"/>
      <c r="BK957" s="59" t="str">
        <f>IF($K957="", "", SUMIF('Drinks List'!EP$11:EP$1010, $K957, 'Drinks List'!EO$11:EO$1010))</f>
        <v/>
      </c>
      <c r="BL957" s="21"/>
      <c r="BM957" s="59" t="str">
        <f>IF($K957="", "", SUMIF('Drinks List'!ER$11:ER$1010, $K957, 'Drinks List'!EQ$11:EQ$1010))</f>
        <v/>
      </c>
      <c r="BN957" s="21"/>
      <c r="BO957" s="65" t="str">
        <f>IF($K957="", "", SUMIF('Drinks List'!ET$11:ET$1010, $K957, 'Drinks List'!ES$11:ES$1010))</f>
        <v/>
      </c>
      <c r="BQ957" s="120" t="str">
        <f t="shared" si="293"/>
        <v/>
      </c>
      <c r="BR957" s="62" t="str">
        <f t="shared" si="294"/>
        <v/>
      </c>
      <c r="BS957" s="76" t="str">
        <f>IF(BQ957="", "", COUNTIF(BQ$11:BQ$1010, "&gt;"&amp;BQ957)+1+COUNTIF(BQ$11:BQ957, BQ957)-1)</f>
        <v/>
      </c>
      <c r="BT957" s="76" t="str">
        <f>IF(BR957="", "", COUNTIF(BR$11:BR$1010, "&lt;"&amp;BR957)+1+COUNTIF(BR$11:BR957, BR957)-1)</f>
        <v/>
      </c>
      <c r="BV957" s="76" t="str">
        <f t="shared" si="295"/>
        <v/>
      </c>
      <c r="BW957" s="124" t="str">
        <f t="shared" si="296"/>
        <v/>
      </c>
      <c r="BX957" s="115" t="str">
        <f t="shared" si="297"/>
        <v/>
      </c>
      <c r="BY957" s="125" t="str">
        <f t="shared" si="298"/>
        <v/>
      </c>
      <c r="CA957" s="106" t="str">
        <f t="shared" si="299"/>
        <v/>
      </c>
      <c r="CB957" s="22" t="str">
        <f t="shared" si="300"/>
        <v/>
      </c>
      <c r="CD957" s="76" t="str">
        <f>IF($J957="", "", IF($BV957=0, "", COUNTIF($J$11:$J$1010, "&lt;"&amp;$J957)+1+COUNTIF($J$11:$J957, $J957)-1))</f>
        <v/>
      </c>
    </row>
    <row r="958" spans="1:82" x14ac:dyDescent="0.25">
      <c r="A958" s="31"/>
      <c r="B958" s="19" t="str">
        <f t="shared" si="281"/>
        <v/>
      </c>
      <c r="C958" s="20" t="str">
        <f t="shared" si="282"/>
        <v/>
      </c>
      <c r="D958" s="29" t="str">
        <f t="shared" si="283"/>
        <v/>
      </c>
      <c r="E958" s="22" t="str">
        <f t="shared" si="284"/>
        <v/>
      </c>
      <c r="F958" s="31"/>
      <c r="G958" s="301"/>
      <c r="H958" s="302"/>
      <c r="I958" s="303"/>
      <c r="J958" s="304"/>
      <c r="K958" s="283"/>
      <c r="L958" s="305"/>
      <c r="M958" s="285"/>
      <c r="N958" s="287"/>
      <c r="O958" s="31"/>
      <c r="P958" s="19" t="str">
        <f t="shared" si="285"/>
        <v/>
      </c>
      <c r="Q958" s="20" t="str">
        <f t="shared" si="286"/>
        <v/>
      </c>
      <c r="R958" s="29" t="str">
        <f t="shared" si="287"/>
        <v/>
      </c>
      <c r="S958" s="22" t="str">
        <f t="shared" si="288"/>
        <v/>
      </c>
      <c r="T958" s="31"/>
      <c r="U958" s="69" t="str">
        <f t="shared" si="289"/>
        <v/>
      </c>
      <c r="V958" s="31"/>
      <c r="X958" s="76" t="str">
        <f t="shared" si="290"/>
        <v/>
      </c>
      <c r="Z958" s="76" t="str">
        <f t="shared" si="291"/>
        <v/>
      </c>
      <c r="AA958" s="76" t="str">
        <f t="shared" si="292"/>
        <v/>
      </c>
      <c r="AC958" s="19" t="str">
        <f>IF($K958="", "", SUMIF('Drinks List'!DH$11:DH$1010, $K958, 'Drinks List'!DG$11:DG$1010))</f>
        <v/>
      </c>
      <c r="AD958" s="21"/>
      <c r="AE958" s="59" t="str">
        <f>IF($K958="", "", SUMIF('Drinks List'!DJ$11:DJ$1010, $K958, 'Drinks List'!DI$11:DI$1010))</f>
        <v/>
      </c>
      <c r="AF958" s="21"/>
      <c r="AG958" s="59" t="str">
        <f>IF($K958="", "", SUMIF('Drinks List'!DL$11:DL$1010, $K958, 'Drinks List'!DK$11:DK$1010))</f>
        <v/>
      </c>
      <c r="AH958" s="21"/>
      <c r="AI958" s="59" t="str">
        <f>IF($K958="", "", SUMIF('Drinks List'!DN$11:DN$1010, $K958, 'Drinks List'!DM$11:DM$1010))</f>
        <v/>
      </c>
      <c r="AJ958" s="21"/>
      <c r="AK958" s="59" t="str">
        <f>IF($K958="", "", SUMIF('Drinks List'!DP$11:DP$1010, $K958, 'Drinks List'!DO$11:DO$1010))</f>
        <v/>
      </c>
      <c r="AL958" s="21"/>
      <c r="AM958" s="59" t="str">
        <f>IF($K958="", "", SUMIF('Drinks List'!DR$11:DR$1010, $K958, 'Drinks List'!DQ$11:DQ$1010))</f>
        <v/>
      </c>
      <c r="AN958" s="21"/>
      <c r="AO958" s="59" t="str">
        <f>IF($K958="", "", SUMIF('Drinks List'!DT$11:DT$1010, $K958, 'Drinks List'!DS$11:DS$1010))</f>
        <v/>
      </c>
      <c r="AP958" s="21"/>
      <c r="AQ958" s="59" t="str">
        <f>IF($K958="", "", SUMIF('Drinks List'!DV$11:DV$1010, $K958, 'Drinks List'!DU$11:DU$1010))</f>
        <v/>
      </c>
      <c r="AR958" s="21"/>
      <c r="AS958" s="59" t="str">
        <f>IF($K958="", "", SUMIF('Drinks List'!DX$11:DX$1010, $K958, 'Drinks List'!DW$11:DW$1010))</f>
        <v/>
      </c>
      <c r="AT958" s="21"/>
      <c r="AU958" s="59" t="str">
        <f>IF($K958="", "", SUMIF('Drinks List'!DZ$11:DZ$1010, $K958, 'Drinks List'!DY$11:DY$1010))</f>
        <v/>
      </c>
      <c r="AV958" s="21"/>
      <c r="AW958" s="59" t="str">
        <f>IF($K958="", "", SUMIF('Drinks List'!EB$11:EB$1010, $K958, 'Drinks List'!EA$11:EA$1010))</f>
        <v/>
      </c>
      <c r="AX958" s="21"/>
      <c r="AY958" s="59" t="str">
        <f>IF($K958="", "", SUMIF('Drinks List'!ED$11:ED$1010, $K958, 'Drinks List'!EC$11:EC$1010))</f>
        <v/>
      </c>
      <c r="AZ958" s="21"/>
      <c r="BA958" s="59" t="str">
        <f>IF($K958="", "", SUMIF('Drinks List'!EF$11:EF$1010, $K958, 'Drinks List'!EE$11:EE$1010))</f>
        <v/>
      </c>
      <c r="BB958" s="21"/>
      <c r="BC958" s="59" t="str">
        <f>IF($K958="", "", SUMIF('Drinks List'!EH$11:EH$1010, $K958, 'Drinks List'!EG$11:EG$1010))</f>
        <v/>
      </c>
      <c r="BD958" s="21"/>
      <c r="BE958" s="59" t="str">
        <f>IF($K958="", "", SUMIF('Drinks List'!EJ$11:EJ$1010, $K958, 'Drinks List'!EI$11:EI$1010))</f>
        <v/>
      </c>
      <c r="BF958" s="21"/>
      <c r="BG958" s="59" t="str">
        <f>IF($K958="", "", SUMIF('Drinks List'!EL$11:EL$1010, $K958, 'Drinks List'!EK$11:EK$1010))</f>
        <v/>
      </c>
      <c r="BH958" s="21"/>
      <c r="BI958" s="59" t="str">
        <f>IF($K958="", "", SUMIF('Drinks List'!EN$11:EN$1010, $K958, 'Drinks List'!EM$11:EM$1010))</f>
        <v/>
      </c>
      <c r="BJ958" s="21"/>
      <c r="BK958" s="59" t="str">
        <f>IF($K958="", "", SUMIF('Drinks List'!EP$11:EP$1010, $K958, 'Drinks List'!EO$11:EO$1010))</f>
        <v/>
      </c>
      <c r="BL958" s="21"/>
      <c r="BM958" s="59" t="str">
        <f>IF($K958="", "", SUMIF('Drinks List'!ER$11:ER$1010, $K958, 'Drinks List'!EQ$11:EQ$1010))</f>
        <v/>
      </c>
      <c r="BN958" s="21"/>
      <c r="BO958" s="65" t="str">
        <f>IF($K958="", "", SUMIF('Drinks List'!ET$11:ET$1010, $K958, 'Drinks List'!ES$11:ES$1010))</f>
        <v/>
      </c>
      <c r="BQ958" s="120" t="str">
        <f t="shared" si="293"/>
        <v/>
      </c>
      <c r="BR958" s="62" t="str">
        <f t="shared" si="294"/>
        <v/>
      </c>
      <c r="BS958" s="76" t="str">
        <f>IF(BQ958="", "", COUNTIF(BQ$11:BQ$1010, "&gt;"&amp;BQ958)+1+COUNTIF(BQ$11:BQ958, BQ958)-1)</f>
        <v/>
      </c>
      <c r="BT958" s="76" t="str">
        <f>IF(BR958="", "", COUNTIF(BR$11:BR$1010, "&lt;"&amp;BR958)+1+COUNTIF(BR$11:BR958, BR958)-1)</f>
        <v/>
      </c>
      <c r="BV958" s="76" t="str">
        <f t="shared" si="295"/>
        <v/>
      </c>
      <c r="BW958" s="124" t="str">
        <f t="shared" si="296"/>
        <v/>
      </c>
      <c r="BX958" s="115" t="str">
        <f t="shared" si="297"/>
        <v/>
      </c>
      <c r="BY958" s="125" t="str">
        <f t="shared" si="298"/>
        <v/>
      </c>
      <c r="CA958" s="106" t="str">
        <f t="shared" si="299"/>
        <v/>
      </c>
      <c r="CB958" s="22" t="str">
        <f t="shared" si="300"/>
        <v/>
      </c>
      <c r="CD958" s="76" t="str">
        <f>IF($J958="", "", IF($BV958=0, "", COUNTIF($J$11:$J$1010, "&lt;"&amp;$J958)+1+COUNTIF($J$11:$J958, $J958)-1))</f>
        <v/>
      </c>
    </row>
    <row r="959" spans="1:82" x14ac:dyDescent="0.25">
      <c r="A959" s="31"/>
      <c r="B959" s="19" t="str">
        <f t="shared" si="281"/>
        <v/>
      </c>
      <c r="C959" s="20" t="str">
        <f t="shared" si="282"/>
        <v/>
      </c>
      <c r="D959" s="29" t="str">
        <f t="shared" si="283"/>
        <v/>
      </c>
      <c r="E959" s="22" t="str">
        <f t="shared" si="284"/>
        <v/>
      </c>
      <c r="F959" s="31"/>
      <c r="G959" s="301"/>
      <c r="H959" s="302"/>
      <c r="I959" s="303"/>
      <c r="J959" s="304"/>
      <c r="K959" s="283"/>
      <c r="L959" s="305"/>
      <c r="M959" s="285"/>
      <c r="N959" s="287"/>
      <c r="O959" s="31"/>
      <c r="P959" s="19" t="str">
        <f t="shared" si="285"/>
        <v/>
      </c>
      <c r="Q959" s="20" t="str">
        <f t="shared" si="286"/>
        <v/>
      </c>
      <c r="R959" s="29" t="str">
        <f t="shared" si="287"/>
        <v/>
      </c>
      <c r="S959" s="22" t="str">
        <f t="shared" si="288"/>
        <v/>
      </c>
      <c r="T959" s="31"/>
      <c r="U959" s="69" t="str">
        <f t="shared" si="289"/>
        <v/>
      </c>
      <c r="V959" s="31"/>
      <c r="X959" s="76" t="str">
        <f t="shared" si="290"/>
        <v/>
      </c>
      <c r="Z959" s="76" t="str">
        <f t="shared" si="291"/>
        <v/>
      </c>
      <c r="AA959" s="76" t="str">
        <f t="shared" si="292"/>
        <v/>
      </c>
      <c r="AC959" s="19" t="str">
        <f>IF($K959="", "", SUMIF('Drinks List'!DH$11:DH$1010, $K959, 'Drinks List'!DG$11:DG$1010))</f>
        <v/>
      </c>
      <c r="AD959" s="21"/>
      <c r="AE959" s="59" t="str">
        <f>IF($K959="", "", SUMIF('Drinks List'!DJ$11:DJ$1010, $K959, 'Drinks List'!DI$11:DI$1010))</f>
        <v/>
      </c>
      <c r="AF959" s="21"/>
      <c r="AG959" s="59" t="str">
        <f>IF($K959="", "", SUMIF('Drinks List'!DL$11:DL$1010, $K959, 'Drinks List'!DK$11:DK$1010))</f>
        <v/>
      </c>
      <c r="AH959" s="21"/>
      <c r="AI959" s="59" t="str">
        <f>IF($K959="", "", SUMIF('Drinks List'!DN$11:DN$1010, $K959, 'Drinks List'!DM$11:DM$1010))</f>
        <v/>
      </c>
      <c r="AJ959" s="21"/>
      <c r="AK959" s="59" t="str">
        <f>IF($K959="", "", SUMIF('Drinks List'!DP$11:DP$1010, $K959, 'Drinks List'!DO$11:DO$1010))</f>
        <v/>
      </c>
      <c r="AL959" s="21"/>
      <c r="AM959" s="59" t="str">
        <f>IF($K959="", "", SUMIF('Drinks List'!DR$11:DR$1010, $K959, 'Drinks List'!DQ$11:DQ$1010))</f>
        <v/>
      </c>
      <c r="AN959" s="21"/>
      <c r="AO959" s="59" t="str">
        <f>IF($K959="", "", SUMIF('Drinks List'!DT$11:DT$1010, $K959, 'Drinks List'!DS$11:DS$1010))</f>
        <v/>
      </c>
      <c r="AP959" s="21"/>
      <c r="AQ959" s="59" t="str">
        <f>IF($K959="", "", SUMIF('Drinks List'!DV$11:DV$1010, $K959, 'Drinks List'!DU$11:DU$1010))</f>
        <v/>
      </c>
      <c r="AR959" s="21"/>
      <c r="AS959" s="59" t="str">
        <f>IF($K959="", "", SUMIF('Drinks List'!DX$11:DX$1010, $K959, 'Drinks List'!DW$11:DW$1010))</f>
        <v/>
      </c>
      <c r="AT959" s="21"/>
      <c r="AU959" s="59" t="str">
        <f>IF($K959="", "", SUMIF('Drinks List'!DZ$11:DZ$1010, $K959, 'Drinks List'!DY$11:DY$1010))</f>
        <v/>
      </c>
      <c r="AV959" s="21"/>
      <c r="AW959" s="59" t="str">
        <f>IF($K959="", "", SUMIF('Drinks List'!EB$11:EB$1010, $K959, 'Drinks List'!EA$11:EA$1010))</f>
        <v/>
      </c>
      <c r="AX959" s="21"/>
      <c r="AY959" s="59" t="str">
        <f>IF($K959="", "", SUMIF('Drinks List'!ED$11:ED$1010, $K959, 'Drinks List'!EC$11:EC$1010))</f>
        <v/>
      </c>
      <c r="AZ959" s="21"/>
      <c r="BA959" s="59" t="str">
        <f>IF($K959="", "", SUMIF('Drinks List'!EF$11:EF$1010, $K959, 'Drinks List'!EE$11:EE$1010))</f>
        <v/>
      </c>
      <c r="BB959" s="21"/>
      <c r="BC959" s="59" t="str">
        <f>IF($K959="", "", SUMIF('Drinks List'!EH$11:EH$1010, $K959, 'Drinks List'!EG$11:EG$1010))</f>
        <v/>
      </c>
      <c r="BD959" s="21"/>
      <c r="BE959" s="59" t="str">
        <f>IF($K959="", "", SUMIF('Drinks List'!EJ$11:EJ$1010, $K959, 'Drinks List'!EI$11:EI$1010))</f>
        <v/>
      </c>
      <c r="BF959" s="21"/>
      <c r="BG959" s="59" t="str">
        <f>IF($K959="", "", SUMIF('Drinks List'!EL$11:EL$1010, $K959, 'Drinks List'!EK$11:EK$1010))</f>
        <v/>
      </c>
      <c r="BH959" s="21"/>
      <c r="BI959" s="59" t="str">
        <f>IF($K959="", "", SUMIF('Drinks List'!EN$11:EN$1010, $K959, 'Drinks List'!EM$11:EM$1010))</f>
        <v/>
      </c>
      <c r="BJ959" s="21"/>
      <c r="BK959" s="59" t="str">
        <f>IF($K959="", "", SUMIF('Drinks List'!EP$11:EP$1010, $K959, 'Drinks List'!EO$11:EO$1010))</f>
        <v/>
      </c>
      <c r="BL959" s="21"/>
      <c r="BM959" s="59" t="str">
        <f>IF($K959="", "", SUMIF('Drinks List'!ER$11:ER$1010, $K959, 'Drinks List'!EQ$11:EQ$1010))</f>
        <v/>
      </c>
      <c r="BN959" s="21"/>
      <c r="BO959" s="65" t="str">
        <f>IF($K959="", "", SUMIF('Drinks List'!ET$11:ET$1010, $K959, 'Drinks List'!ES$11:ES$1010))</f>
        <v/>
      </c>
      <c r="BQ959" s="120" t="str">
        <f t="shared" si="293"/>
        <v/>
      </c>
      <c r="BR959" s="62" t="str">
        <f t="shared" si="294"/>
        <v/>
      </c>
      <c r="BS959" s="76" t="str">
        <f>IF(BQ959="", "", COUNTIF(BQ$11:BQ$1010, "&gt;"&amp;BQ959)+1+COUNTIF(BQ$11:BQ959, BQ959)-1)</f>
        <v/>
      </c>
      <c r="BT959" s="76" t="str">
        <f>IF(BR959="", "", COUNTIF(BR$11:BR$1010, "&lt;"&amp;BR959)+1+COUNTIF(BR$11:BR959, BR959)-1)</f>
        <v/>
      </c>
      <c r="BV959" s="76" t="str">
        <f t="shared" si="295"/>
        <v/>
      </c>
      <c r="BW959" s="124" t="str">
        <f t="shared" si="296"/>
        <v/>
      </c>
      <c r="BX959" s="115" t="str">
        <f t="shared" si="297"/>
        <v/>
      </c>
      <c r="BY959" s="125" t="str">
        <f t="shared" si="298"/>
        <v/>
      </c>
      <c r="CA959" s="106" t="str">
        <f t="shared" si="299"/>
        <v/>
      </c>
      <c r="CB959" s="22" t="str">
        <f t="shared" si="300"/>
        <v/>
      </c>
      <c r="CD959" s="76" t="str">
        <f>IF($J959="", "", IF($BV959=0, "", COUNTIF($J$11:$J$1010, "&lt;"&amp;$J959)+1+COUNTIF($J$11:$J959, $J959)-1))</f>
        <v/>
      </c>
    </row>
    <row r="960" spans="1:82" x14ac:dyDescent="0.25">
      <c r="A960" s="31"/>
      <c r="B960" s="19" t="str">
        <f t="shared" si="281"/>
        <v/>
      </c>
      <c r="C960" s="20" t="str">
        <f t="shared" si="282"/>
        <v/>
      </c>
      <c r="D960" s="29" t="str">
        <f t="shared" si="283"/>
        <v/>
      </c>
      <c r="E960" s="22" t="str">
        <f t="shared" si="284"/>
        <v/>
      </c>
      <c r="F960" s="31"/>
      <c r="G960" s="301"/>
      <c r="H960" s="302"/>
      <c r="I960" s="303"/>
      <c r="J960" s="304"/>
      <c r="K960" s="283"/>
      <c r="L960" s="305"/>
      <c r="M960" s="285"/>
      <c r="N960" s="287"/>
      <c r="O960" s="31"/>
      <c r="P960" s="19" t="str">
        <f t="shared" si="285"/>
        <v/>
      </c>
      <c r="Q960" s="20" t="str">
        <f t="shared" si="286"/>
        <v/>
      </c>
      <c r="R960" s="29" t="str">
        <f t="shared" si="287"/>
        <v/>
      </c>
      <c r="S960" s="22" t="str">
        <f t="shared" si="288"/>
        <v/>
      </c>
      <c r="T960" s="31"/>
      <c r="U960" s="69" t="str">
        <f t="shared" si="289"/>
        <v/>
      </c>
      <c r="V960" s="31"/>
      <c r="X960" s="76" t="str">
        <f t="shared" si="290"/>
        <v/>
      </c>
      <c r="Z960" s="76" t="str">
        <f t="shared" si="291"/>
        <v/>
      </c>
      <c r="AA960" s="76" t="str">
        <f t="shared" si="292"/>
        <v/>
      </c>
      <c r="AC960" s="19" t="str">
        <f>IF($K960="", "", SUMIF('Drinks List'!DH$11:DH$1010, $K960, 'Drinks List'!DG$11:DG$1010))</f>
        <v/>
      </c>
      <c r="AD960" s="21"/>
      <c r="AE960" s="59" t="str">
        <f>IF($K960="", "", SUMIF('Drinks List'!DJ$11:DJ$1010, $K960, 'Drinks List'!DI$11:DI$1010))</f>
        <v/>
      </c>
      <c r="AF960" s="21"/>
      <c r="AG960" s="59" t="str">
        <f>IF($K960="", "", SUMIF('Drinks List'!DL$11:DL$1010, $K960, 'Drinks List'!DK$11:DK$1010))</f>
        <v/>
      </c>
      <c r="AH960" s="21"/>
      <c r="AI960" s="59" t="str">
        <f>IF($K960="", "", SUMIF('Drinks List'!DN$11:DN$1010, $K960, 'Drinks List'!DM$11:DM$1010))</f>
        <v/>
      </c>
      <c r="AJ960" s="21"/>
      <c r="AK960" s="59" t="str">
        <f>IF($K960="", "", SUMIF('Drinks List'!DP$11:DP$1010, $K960, 'Drinks List'!DO$11:DO$1010))</f>
        <v/>
      </c>
      <c r="AL960" s="21"/>
      <c r="AM960" s="59" t="str">
        <f>IF($K960="", "", SUMIF('Drinks List'!DR$11:DR$1010, $K960, 'Drinks List'!DQ$11:DQ$1010))</f>
        <v/>
      </c>
      <c r="AN960" s="21"/>
      <c r="AO960" s="59" t="str">
        <f>IF($K960="", "", SUMIF('Drinks List'!DT$11:DT$1010, $K960, 'Drinks List'!DS$11:DS$1010))</f>
        <v/>
      </c>
      <c r="AP960" s="21"/>
      <c r="AQ960" s="59" t="str">
        <f>IF($K960="", "", SUMIF('Drinks List'!DV$11:DV$1010, $K960, 'Drinks List'!DU$11:DU$1010))</f>
        <v/>
      </c>
      <c r="AR960" s="21"/>
      <c r="AS960" s="59" t="str">
        <f>IF($K960="", "", SUMIF('Drinks List'!DX$11:DX$1010, $K960, 'Drinks List'!DW$11:DW$1010))</f>
        <v/>
      </c>
      <c r="AT960" s="21"/>
      <c r="AU960" s="59" t="str">
        <f>IF($K960="", "", SUMIF('Drinks List'!DZ$11:DZ$1010, $K960, 'Drinks List'!DY$11:DY$1010))</f>
        <v/>
      </c>
      <c r="AV960" s="21"/>
      <c r="AW960" s="59" t="str">
        <f>IF($K960="", "", SUMIF('Drinks List'!EB$11:EB$1010, $K960, 'Drinks List'!EA$11:EA$1010))</f>
        <v/>
      </c>
      <c r="AX960" s="21"/>
      <c r="AY960" s="59" t="str">
        <f>IF($K960="", "", SUMIF('Drinks List'!ED$11:ED$1010, $K960, 'Drinks List'!EC$11:EC$1010))</f>
        <v/>
      </c>
      <c r="AZ960" s="21"/>
      <c r="BA960" s="59" t="str">
        <f>IF($K960="", "", SUMIF('Drinks List'!EF$11:EF$1010, $K960, 'Drinks List'!EE$11:EE$1010))</f>
        <v/>
      </c>
      <c r="BB960" s="21"/>
      <c r="BC960" s="59" t="str">
        <f>IF($K960="", "", SUMIF('Drinks List'!EH$11:EH$1010, $K960, 'Drinks List'!EG$11:EG$1010))</f>
        <v/>
      </c>
      <c r="BD960" s="21"/>
      <c r="BE960" s="59" t="str">
        <f>IF($K960="", "", SUMIF('Drinks List'!EJ$11:EJ$1010, $K960, 'Drinks List'!EI$11:EI$1010))</f>
        <v/>
      </c>
      <c r="BF960" s="21"/>
      <c r="BG960" s="59" t="str">
        <f>IF($K960="", "", SUMIF('Drinks List'!EL$11:EL$1010, $K960, 'Drinks List'!EK$11:EK$1010))</f>
        <v/>
      </c>
      <c r="BH960" s="21"/>
      <c r="BI960" s="59" t="str">
        <f>IF($K960="", "", SUMIF('Drinks List'!EN$11:EN$1010, $K960, 'Drinks List'!EM$11:EM$1010))</f>
        <v/>
      </c>
      <c r="BJ960" s="21"/>
      <c r="BK960" s="59" t="str">
        <f>IF($K960="", "", SUMIF('Drinks List'!EP$11:EP$1010, $K960, 'Drinks List'!EO$11:EO$1010))</f>
        <v/>
      </c>
      <c r="BL960" s="21"/>
      <c r="BM960" s="59" t="str">
        <f>IF($K960="", "", SUMIF('Drinks List'!ER$11:ER$1010, $K960, 'Drinks List'!EQ$11:EQ$1010))</f>
        <v/>
      </c>
      <c r="BN960" s="21"/>
      <c r="BO960" s="65" t="str">
        <f>IF($K960="", "", SUMIF('Drinks List'!ET$11:ET$1010, $K960, 'Drinks List'!ES$11:ES$1010))</f>
        <v/>
      </c>
      <c r="BQ960" s="120" t="str">
        <f t="shared" si="293"/>
        <v/>
      </c>
      <c r="BR960" s="62" t="str">
        <f t="shared" si="294"/>
        <v/>
      </c>
      <c r="BS960" s="76" t="str">
        <f>IF(BQ960="", "", COUNTIF(BQ$11:BQ$1010, "&gt;"&amp;BQ960)+1+COUNTIF(BQ$11:BQ960, BQ960)-1)</f>
        <v/>
      </c>
      <c r="BT960" s="76" t="str">
        <f>IF(BR960="", "", COUNTIF(BR$11:BR$1010, "&lt;"&amp;BR960)+1+COUNTIF(BR$11:BR960, BR960)-1)</f>
        <v/>
      </c>
      <c r="BV960" s="76" t="str">
        <f t="shared" si="295"/>
        <v/>
      </c>
      <c r="BW960" s="124" t="str">
        <f t="shared" si="296"/>
        <v/>
      </c>
      <c r="BX960" s="115" t="str">
        <f t="shared" si="297"/>
        <v/>
      </c>
      <c r="BY960" s="125" t="str">
        <f t="shared" si="298"/>
        <v/>
      </c>
      <c r="CA960" s="106" t="str">
        <f t="shared" si="299"/>
        <v/>
      </c>
      <c r="CB960" s="22" t="str">
        <f t="shared" si="300"/>
        <v/>
      </c>
      <c r="CD960" s="76" t="str">
        <f>IF($J960="", "", IF($BV960=0, "", COUNTIF($J$11:$J$1010, "&lt;"&amp;$J960)+1+COUNTIF($J$11:$J960, $J960)-1))</f>
        <v/>
      </c>
    </row>
    <row r="961" spans="1:82" x14ac:dyDescent="0.25">
      <c r="A961" s="31"/>
      <c r="B961" s="19" t="str">
        <f t="shared" si="281"/>
        <v/>
      </c>
      <c r="C961" s="20" t="str">
        <f t="shared" si="282"/>
        <v/>
      </c>
      <c r="D961" s="29" t="str">
        <f t="shared" si="283"/>
        <v/>
      </c>
      <c r="E961" s="22" t="str">
        <f t="shared" si="284"/>
        <v/>
      </c>
      <c r="F961" s="31"/>
      <c r="G961" s="301"/>
      <c r="H961" s="302"/>
      <c r="I961" s="303"/>
      <c r="J961" s="304"/>
      <c r="K961" s="283"/>
      <c r="L961" s="305"/>
      <c r="M961" s="285"/>
      <c r="N961" s="287"/>
      <c r="O961" s="31"/>
      <c r="P961" s="19" t="str">
        <f t="shared" si="285"/>
        <v/>
      </c>
      <c r="Q961" s="20" t="str">
        <f t="shared" si="286"/>
        <v/>
      </c>
      <c r="R961" s="29" t="str">
        <f t="shared" si="287"/>
        <v/>
      </c>
      <c r="S961" s="22" t="str">
        <f t="shared" si="288"/>
        <v/>
      </c>
      <c r="T961" s="31"/>
      <c r="U961" s="69" t="str">
        <f t="shared" si="289"/>
        <v/>
      </c>
      <c r="V961" s="31"/>
      <c r="X961" s="76" t="str">
        <f t="shared" si="290"/>
        <v/>
      </c>
      <c r="Z961" s="76" t="str">
        <f t="shared" si="291"/>
        <v/>
      </c>
      <c r="AA961" s="76" t="str">
        <f t="shared" si="292"/>
        <v/>
      </c>
      <c r="AC961" s="19" t="str">
        <f>IF($K961="", "", SUMIF('Drinks List'!DH$11:DH$1010, $K961, 'Drinks List'!DG$11:DG$1010))</f>
        <v/>
      </c>
      <c r="AD961" s="21"/>
      <c r="AE961" s="59" t="str">
        <f>IF($K961="", "", SUMIF('Drinks List'!DJ$11:DJ$1010, $K961, 'Drinks List'!DI$11:DI$1010))</f>
        <v/>
      </c>
      <c r="AF961" s="21"/>
      <c r="AG961" s="59" t="str">
        <f>IF($K961="", "", SUMIF('Drinks List'!DL$11:DL$1010, $K961, 'Drinks List'!DK$11:DK$1010))</f>
        <v/>
      </c>
      <c r="AH961" s="21"/>
      <c r="AI961" s="59" t="str">
        <f>IF($K961="", "", SUMIF('Drinks List'!DN$11:DN$1010, $K961, 'Drinks List'!DM$11:DM$1010))</f>
        <v/>
      </c>
      <c r="AJ961" s="21"/>
      <c r="AK961" s="59" t="str">
        <f>IF($K961="", "", SUMIF('Drinks List'!DP$11:DP$1010, $K961, 'Drinks List'!DO$11:DO$1010))</f>
        <v/>
      </c>
      <c r="AL961" s="21"/>
      <c r="AM961" s="59" t="str">
        <f>IF($K961="", "", SUMIF('Drinks List'!DR$11:DR$1010, $K961, 'Drinks List'!DQ$11:DQ$1010))</f>
        <v/>
      </c>
      <c r="AN961" s="21"/>
      <c r="AO961" s="59" t="str">
        <f>IF($K961="", "", SUMIF('Drinks List'!DT$11:DT$1010, $K961, 'Drinks List'!DS$11:DS$1010))</f>
        <v/>
      </c>
      <c r="AP961" s="21"/>
      <c r="AQ961" s="59" t="str">
        <f>IF($K961="", "", SUMIF('Drinks List'!DV$11:DV$1010, $K961, 'Drinks List'!DU$11:DU$1010))</f>
        <v/>
      </c>
      <c r="AR961" s="21"/>
      <c r="AS961" s="59" t="str">
        <f>IF($K961="", "", SUMIF('Drinks List'!DX$11:DX$1010, $K961, 'Drinks List'!DW$11:DW$1010))</f>
        <v/>
      </c>
      <c r="AT961" s="21"/>
      <c r="AU961" s="59" t="str">
        <f>IF($K961="", "", SUMIF('Drinks List'!DZ$11:DZ$1010, $K961, 'Drinks List'!DY$11:DY$1010))</f>
        <v/>
      </c>
      <c r="AV961" s="21"/>
      <c r="AW961" s="59" t="str">
        <f>IF($K961="", "", SUMIF('Drinks List'!EB$11:EB$1010, $K961, 'Drinks List'!EA$11:EA$1010))</f>
        <v/>
      </c>
      <c r="AX961" s="21"/>
      <c r="AY961" s="59" t="str">
        <f>IF($K961="", "", SUMIF('Drinks List'!ED$11:ED$1010, $K961, 'Drinks List'!EC$11:EC$1010))</f>
        <v/>
      </c>
      <c r="AZ961" s="21"/>
      <c r="BA961" s="59" t="str">
        <f>IF($K961="", "", SUMIF('Drinks List'!EF$11:EF$1010, $K961, 'Drinks List'!EE$11:EE$1010))</f>
        <v/>
      </c>
      <c r="BB961" s="21"/>
      <c r="BC961" s="59" t="str">
        <f>IF($K961="", "", SUMIF('Drinks List'!EH$11:EH$1010, $K961, 'Drinks List'!EG$11:EG$1010))</f>
        <v/>
      </c>
      <c r="BD961" s="21"/>
      <c r="BE961" s="59" t="str">
        <f>IF($K961="", "", SUMIF('Drinks List'!EJ$11:EJ$1010, $K961, 'Drinks List'!EI$11:EI$1010))</f>
        <v/>
      </c>
      <c r="BF961" s="21"/>
      <c r="BG961" s="59" t="str">
        <f>IF($K961="", "", SUMIF('Drinks List'!EL$11:EL$1010, $K961, 'Drinks List'!EK$11:EK$1010))</f>
        <v/>
      </c>
      <c r="BH961" s="21"/>
      <c r="BI961" s="59" t="str">
        <f>IF($K961="", "", SUMIF('Drinks List'!EN$11:EN$1010, $K961, 'Drinks List'!EM$11:EM$1010))</f>
        <v/>
      </c>
      <c r="BJ961" s="21"/>
      <c r="BK961" s="59" t="str">
        <f>IF($K961="", "", SUMIF('Drinks List'!EP$11:EP$1010, $K961, 'Drinks List'!EO$11:EO$1010))</f>
        <v/>
      </c>
      <c r="BL961" s="21"/>
      <c r="BM961" s="59" t="str">
        <f>IF($K961="", "", SUMIF('Drinks List'!ER$11:ER$1010, $K961, 'Drinks List'!EQ$11:EQ$1010))</f>
        <v/>
      </c>
      <c r="BN961" s="21"/>
      <c r="BO961" s="65" t="str">
        <f>IF($K961="", "", SUMIF('Drinks List'!ET$11:ET$1010, $K961, 'Drinks List'!ES$11:ES$1010))</f>
        <v/>
      </c>
      <c r="BQ961" s="120" t="str">
        <f t="shared" si="293"/>
        <v/>
      </c>
      <c r="BR961" s="62" t="str">
        <f t="shared" si="294"/>
        <v/>
      </c>
      <c r="BS961" s="76" t="str">
        <f>IF(BQ961="", "", COUNTIF(BQ$11:BQ$1010, "&gt;"&amp;BQ961)+1+COUNTIF(BQ$11:BQ961, BQ961)-1)</f>
        <v/>
      </c>
      <c r="BT961" s="76" t="str">
        <f>IF(BR961="", "", COUNTIF(BR$11:BR$1010, "&lt;"&amp;BR961)+1+COUNTIF(BR$11:BR961, BR961)-1)</f>
        <v/>
      </c>
      <c r="BV961" s="76" t="str">
        <f t="shared" si="295"/>
        <v/>
      </c>
      <c r="BW961" s="124" t="str">
        <f t="shared" si="296"/>
        <v/>
      </c>
      <c r="BX961" s="115" t="str">
        <f t="shared" si="297"/>
        <v/>
      </c>
      <c r="BY961" s="125" t="str">
        <f t="shared" si="298"/>
        <v/>
      </c>
      <c r="CA961" s="106" t="str">
        <f t="shared" si="299"/>
        <v/>
      </c>
      <c r="CB961" s="22" t="str">
        <f t="shared" si="300"/>
        <v/>
      </c>
      <c r="CD961" s="76" t="str">
        <f>IF($J961="", "", IF($BV961=0, "", COUNTIF($J$11:$J$1010, "&lt;"&amp;$J961)+1+COUNTIF($J$11:$J961, $J961)-1))</f>
        <v/>
      </c>
    </row>
    <row r="962" spans="1:82" x14ac:dyDescent="0.25">
      <c r="A962" s="31"/>
      <c r="B962" s="19" t="str">
        <f t="shared" si="281"/>
        <v/>
      </c>
      <c r="C962" s="20" t="str">
        <f t="shared" si="282"/>
        <v/>
      </c>
      <c r="D962" s="29" t="str">
        <f t="shared" si="283"/>
        <v/>
      </c>
      <c r="E962" s="22" t="str">
        <f t="shared" si="284"/>
        <v/>
      </c>
      <c r="F962" s="31"/>
      <c r="G962" s="301"/>
      <c r="H962" s="302"/>
      <c r="I962" s="303"/>
      <c r="J962" s="304"/>
      <c r="K962" s="283"/>
      <c r="L962" s="305"/>
      <c r="M962" s="285"/>
      <c r="N962" s="287"/>
      <c r="O962" s="31"/>
      <c r="P962" s="19" t="str">
        <f t="shared" si="285"/>
        <v/>
      </c>
      <c r="Q962" s="20" t="str">
        <f t="shared" si="286"/>
        <v/>
      </c>
      <c r="R962" s="29" t="str">
        <f t="shared" si="287"/>
        <v/>
      </c>
      <c r="S962" s="22" t="str">
        <f t="shared" si="288"/>
        <v/>
      </c>
      <c r="T962" s="31"/>
      <c r="U962" s="69" t="str">
        <f t="shared" si="289"/>
        <v/>
      </c>
      <c r="V962" s="31"/>
      <c r="X962" s="76" t="str">
        <f t="shared" si="290"/>
        <v/>
      </c>
      <c r="Z962" s="76" t="str">
        <f t="shared" si="291"/>
        <v/>
      </c>
      <c r="AA962" s="76" t="str">
        <f t="shared" si="292"/>
        <v/>
      </c>
      <c r="AC962" s="19" t="str">
        <f>IF($K962="", "", SUMIF('Drinks List'!DH$11:DH$1010, $K962, 'Drinks List'!DG$11:DG$1010))</f>
        <v/>
      </c>
      <c r="AD962" s="21"/>
      <c r="AE962" s="59" t="str">
        <f>IF($K962="", "", SUMIF('Drinks List'!DJ$11:DJ$1010, $K962, 'Drinks List'!DI$11:DI$1010))</f>
        <v/>
      </c>
      <c r="AF962" s="21"/>
      <c r="AG962" s="59" t="str">
        <f>IF($K962="", "", SUMIF('Drinks List'!DL$11:DL$1010, $K962, 'Drinks List'!DK$11:DK$1010))</f>
        <v/>
      </c>
      <c r="AH962" s="21"/>
      <c r="AI962" s="59" t="str">
        <f>IF($K962="", "", SUMIF('Drinks List'!DN$11:DN$1010, $K962, 'Drinks List'!DM$11:DM$1010))</f>
        <v/>
      </c>
      <c r="AJ962" s="21"/>
      <c r="AK962" s="59" t="str">
        <f>IF($K962="", "", SUMIF('Drinks List'!DP$11:DP$1010, $K962, 'Drinks List'!DO$11:DO$1010))</f>
        <v/>
      </c>
      <c r="AL962" s="21"/>
      <c r="AM962" s="59" t="str">
        <f>IF($K962="", "", SUMIF('Drinks List'!DR$11:DR$1010, $K962, 'Drinks List'!DQ$11:DQ$1010))</f>
        <v/>
      </c>
      <c r="AN962" s="21"/>
      <c r="AO962" s="59" t="str">
        <f>IF($K962="", "", SUMIF('Drinks List'!DT$11:DT$1010, $K962, 'Drinks List'!DS$11:DS$1010))</f>
        <v/>
      </c>
      <c r="AP962" s="21"/>
      <c r="AQ962" s="59" t="str">
        <f>IF($K962="", "", SUMIF('Drinks List'!DV$11:DV$1010, $K962, 'Drinks List'!DU$11:DU$1010))</f>
        <v/>
      </c>
      <c r="AR962" s="21"/>
      <c r="AS962" s="59" t="str">
        <f>IF($K962="", "", SUMIF('Drinks List'!DX$11:DX$1010, $K962, 'Drinks List'!DW$11:DW$1010))</f>
        <v/>
      </c>
      <c r="AT962" s="21"/>
      <c r="AU962" s="59" t="str">
        <f>IF($K962="", "", SUMIF('Drinks List'!DZ$11:DZ$1010, $K962, 'Drinks List'!DY$11:DY$1010))</f>
        <v/>
      </c>
      <c r="AV962" s="21"/>
      <c r="AW962" s="59" t="str">
        <f>IF($K962="", "", SUMIF('Drinks List'!EB$11:EB$1010, $K962, 'Drinks List'!EA$11:EA$1010))</f>
        <v/>
      </c>
      <c r="AX962" s="21"/>
      <c r="AY962" s="59" t="str">
        <f>IF($K962="", "", SUMIF('Drinks List'!ED$11:ED$1010, $K962, 'Drinks List'!EC$11:EC$1010))</f>
        <v/>
      </c>
      <c r="AZ962" s="21"/>
      <c r="BA962" s="59" t="str">
        <f>IF($K962="", "", SUMIF('Drinks List'!EF$11:EF$1010, $K962, 'Drinks List'!EE$11:EE$1010))</f>
        <v/>
      </c>
      <c r="BB962" s="21"/>
      <c r="BC962" s="59" t="str">
        <f>IF($K962="", "", SUMIF('Drinks List'!EH$11:EH$1010, $K962, 'Drinks List'!EG$11:EG$1010))</f>
        <v/>
      </c>
      <c r="BD962" s="21"/>
      <c r="BE962" s="59" t="str">
        <f>IF($K962="", "", SUMIF('Drinks List'!EJ$11:EJ$1010, $K962, 'Drinks List'!EI$11:EI$1010))</f>
        <v/>
      </c>
      <c r="BF962" s="21"/>
      <c r="BG962" s="59" t="str">
        <f>IF($K962="", "", SUMIF('Drinks List'!EL$11:EL$1010, $K962, 'Drinks List'!EK$11:EK$1010))</f>
        <v/>
      </c>
      <c r="BH962" s="21"/>
      <c r="BI962" s="59" t="str">
        <f>IF($K962="", "", SUMIF('Drinks List'!EN$11:EN$1010, $K962, 'Drinks List'!EM$11:EM$1010))</f>
        <v/>
      </c>
      <c r="BJ962" s="21"/>
      <c r="BK962" s="59" t="str">
        <f>IF($K962="", "", SUMIF('Drinks List'!EP$11:EP$1010, $K962, 'Drinks List'!EO$11:EO$1010))</f>
        <v/>
      </c>
      <c r="BL962" s="21"/>
      <c r="BM962" s="59" t="str">
        <f>IF($K962="", "", SUMIF('Drinks List'!ER$11:ER$1010, $K962, 'Drinks List'!EQ$11:EQ$1010))</f>
        <v/>
      </c>
      <c r="BN962" s="21"/>
      <c r="BO962" s="65" t="str">
        <f>IF($K962="", "", SUMIF('Drinks List'!ET$11:ET$1010, $K962, 'Drinks List'!ES$11:ES$1010))</f>
        <v/>
      </c>
      <c r="BQ962" s="120" t="str">
        <f t="shared" si="293"/>
        <v/>
      </c>
      <c r="BR962" s="62" t="str">
        <f t="shared" si="294"/>
        <v/>
      </c>
      <c r="BS962" s="76" t="str">
        <f>IF(BQ962="", "", COUNTIF(BQ$11:BQ$1010, "&gt;"&amp;BQ962)+1+COUNTIF(BQ$11:BQ962, BQ962)-1)</f>
        <v/>
      </c>
      <c r="BT962" s="76" t="str">
        <f>IF(BR962="", "", COUNTIF(BR$11:BR$1010, "&lt;"&amp;BR962)+1+COUNTIF(BR$11:BR962, BR962)-1)</f>
        <v/>
      </c>
      <c r="BV962" s="76" t="str">
        <f t="shared" si="295"/>
        <v/>
      </c>
      <c r="BW962" s="124" t="str">
        <f t="shared" si="296"/>
        <v/>
      </c>
      <c r="BX962" s="115" t="str">
        <f t="shared" si="297"/>
        <v/>
      </c>
      <c r="BY962" s="125" t="str">
        <f t="shared" si="298"/>
        <v/>
      </c>
      <c r="CA962" s="106" t="str">
        <f t="shared" si="299"/>
        <v/>
      </c>
      <c r="CB962" s="22" t="str">
        <f t="shared" si="300"/>
        <v/>
      </c>
      <c r="CD962" s="76" t="str">
        <f>IF($J962="", "", IF($BV962=0, "", COUNTIF($J$11:$J$1010, "&lt;"&amp;$J962)+1+COUNTIF($J$11:$J962, $J962)-1))</f>
        <v/>
      </c>
    </row>
    <row r="963" spans="1:82" x14ac:dyDescent="0.25">
      <c r="A963" s="31"/>
      <c r="B963" s="19" t="str">
        <f t="shared" si="281"/>
        <v/>
      </c>
      <c r="C963" s="20" t="str">
        <f t="shared" si="282"/>
        <v/>
      </c>
      <c r="D963" s="29" t="str">
        <f t="shared" si="283"/>
        <v/>
      </c>
      <c r="E963" s="22" t="str">
        <f t="shared" si="284"/>
        <v/>
      </c>
      <c r="F963" s="31"/>
      <c r="G963" s="301"/>
      <c r="H963" s="302"/>
      <c r="I963" s="303"/>
      <c r="J963" s="304"/>
      <c r="K963" s="283"/>
      <c r="L963" s="305"/>
      <c r="M963" s="285"/>
      <c r="N963" s="287"/>
      <c r="O963" s="31"/>
      <c r="P963" s="19" t="str">
        <f t="shared" si="285"/>
        <v/>
      </c>
      <c r="Q963" s="20" t="str">
        <f t="shared" si="286"/>
        <v/>
      </c>
      <c r="R963" s="29" t="str">
        <f t="shared" si="287"/>
        <v/>
      </c>
      <c r="S963" s="22" t="str">
        <f t="shared" si="288"/>
        <v/>
      </c>
      <c r="T963" s="31"/>
      <c r="U963" s="69" t="str">
        <f t="shared" si="289"/>
        <v/>
      </c>
      <c r="V963" s="31"/>
      <c r="X963" s="76" t="str">
        <f t="shared" si="290"/>
        <v/>
      </c>
      <c r="Z963" s="76" t="str">
        <f t="shared" si="291"/>
        <v/>
      </c>
      <c r="AA963" s="76" t="str">
        <f t="shared" si="292"/>
        <v/>
      </c>
      <c r="AC963" s="19" t="str">
        <f>IF($K963="", "", SUMIF('Drinks List'!DH$11:DH$1010, $K963, 'Drinks List'!DG$11:DG$1010))</f>
        <v/>
      </c>
      <c r="AD963" s="21"/>
      <c r="AE963" s="59" t="str">
        <f>IF($K963="", "", SUMIF('Drinks List'!DJ$11:DJ$1010, $K963, 'Drinks List'!DI$11:DI$1010))</f>
        <v/>
      </c>
      <c r="AF963" s="21"/>
      <c r="AG963" s="59" t="str">
        <f>IF($K963="", "", SUMIF('Drinks List'!DL$11:DL$1010, $K963, 'Drinks List'!DK$11:DK$1010))</f>
        <v/>
      </c>
      <c r="AH963" s="21"/>
      <c r="AI963" s="59" t="str">
        <f>IF($K963="", "", SUMIF('Drinks List'!DN$11:DN$1010, $K963, 'Drinks List'!DM$11:DM$1010))</f>
        <v/>
      </c>
      <c r="AJ963" s="21"/>
      <c r="AK963" s="59" t="str">
        <f>IF($K963="", "", SUMIF('Drinks List'!DP$11:DP$1010, $K963, 'Drinks List'!DO$11:DO$1010))</f>
        <v/>
      </c>
      <c r="AL963" s="21"/>
      <c r="AM963" s="59" t="str">
        <f>IF($K963="", "", SUMIF('Drinks List'!DR$11:DR$1010, $K963, 'Drinks List'!DQ$11:DQ$1010))</f>
        <v/>
      </c>
      <c r="AN963" s="21"/>
      <c r="AO963" s="59" t="str">
        <f>IF($K963="", "", SUMIF('Drinks List'!DT$11:DT$1010, $K963, 'Drinks List'!DS$11:DS$1010))</f>
        <v/>
      </c>
      <c r="AP963" s="21"/>
      <c r="AQ963" s="59" t="str">
        <f>IF($K963="", "", SUMIF('Drinks List'!DV$11:DV$1010, $K963, 'Drinks List'!DU$11:DU$1010))</f>
        <v/>
      </c>
      <c r="AR963" s="21"/>
      <c r="AS963" s="59" t="str">
        <f>IF($K963="", "", SUMIF('Drinks List'!DX$11:DX$1010, $K963, 'Drinks List'!DW$11:DW$1010))</f>
        <v/>
      </c>
      <c r="AT963" s="21"/>
      <c r="AU963" s="59" t="str">
        <f>IF($K963="", "", SUMIF('Drinks List'!DZ$11:DZ$1010, $K963, 'Drinks List'!DY$11:DY$1010))</f>
        <v/>
      </c>
      <c r="AV963" s="21"/>
      <c r="AW963" s="59" t="str">
        <f>IF($K963="", "", SUMIF('Drinks List'!EB$11:EB$1010, $K963, 'Drinks List'!EA$11:EA$1010))</f>
        <v/>
      </c>
      <c r="AX963" s="21"/>
      <c r="AY963" s="59" t="str">
        <f>IF($K963="", "", SUMIF('Drinks List'!ED$11:ED$1010, $K963, 'Drinks List'!EC$11:EC$1010))</f>
        <v/>
      </c>
      <c r="AZ963" s="21"/>
      <c r="BA963" s="59" t="str">
        <f>IF($K963="", "", SUMIF('Drinks List'!EF$11:EF$1010, $K963, 'Drinks List'!EE$11:EE$1010))</f>
        <v/>
      </c>
      <c r="BB963" s="21"/>
      <c r="BC963" s="59" t="str">
        <f>IF($K963="", "", SUMIF('Drinks List'!EH$11:EH$1010, $K963, 'Drinks List'!EG$11:EG$1010))</f>
        <v/>
      </c>
      <c r="BD963" s="21"/>
      <c r="BE963" s="59" t="str">
        <f>IF($K963="", "", SUMIF('Drinks List'!EJ$11:EJ$1010, $K963, 'Drinks List'!EI$11:EI$1010))</f>
        <v/>
      </c>
      <c r="BF963" s="21"/>
      <c r="BG963" s="59" t="str">
        <f>IF($K963="", "", SUMIF('Drinks List'!EL$11:EL$1010, $K963, 'Drinks List'!EK$11:EK$1010))</f>
        <v/>
      </c>
      <c r="BH963" s="21"/>
      <c r="BI963" s="59" t="str">
        <f>IF($K963="", "", SUMIF('Drinks List'!EN$11:EN$1010, $K963, 'Drinks List'!EM$11:EM$1010))</f>
        <v/>
      </c>
      <c r="BJ963" s="21"/>
      <c r="BK963" s="59" t="str">
        <f>IF($K963="", "", SUMIF('Drinks List'!EP$11:EP$1010, $K963, 'Drinks List'!EO$11:EO$1010))</f>
        <v/>
      </c>
      <c r="BL963" s="21"/>
      <c r="BM963" s="59" t="str">
        <f>IF($K963="", "", SUMIF('Drinks List'!ER$11:ER$1010, $K963, 'Drinks List'!EQ$11:EQ$1010))</f>
        <v/>
      </c>
      <c r="BN963" s="21"/>
      <c r="BO963" s="65" t="str">
        <f>IF($K963="", "", SUMIF('Drinks List'!ET$11:ET$1010, $K963, 'Drinks List'!ES$11:ES$1010))</f>
        <v/>
      </c>
      <c r="BQ963" s="120" t="str">
        <f t="shared" si="293"/>
        <v/>
      </c>
      <c r="BR963" s="62" t="str">
        <f t="shared" si="294"/>
        <v/>
      </c>
      <c r="BS963" s="76" t="str">
        <f>IF(BQ963="", "", COUNTIF(BQ$11:BQ$1010, "&gt;"&amp;BQ963)+1+COUNTIF(BQ$11:BQ963, BQ963)-1)</f>
        <v/>
      </c>
      <c r="BT963" s="76" t="str">
        <f>IF(BR963="", "", COUNTIF(BR$11:BR$1010, "&lt;"&amp;BR963)+1+COUNTIF(BR$11:BR963, BR963)-1)</f>
        <v/>
      </c>
      <c r="BV963" s="76" t="str">
        <f t="shared" si="295"/>
        <v/>
      </c>
      <c r="BW963" s="124" t="str">
        <f t="shared" si="296"/>
        <v/>
      </c>
      <c r="BX963" s="115" t="str">
        <f t="shared" si="297"/>
        <v/>
      </c>
      <c r="BY963" s="125" t="str">
        <f t="shared" si="298"/>
        <v/>
      </c>
      <c r="CA963" s="106" t="str">
        <f t="shared" si="299"/>
        <v/>
      </c>
      <c r="CB963" s="22" t="str">
        <f t="shared" si="300"/>
        <v/>
      </c>
      <c r="CD963" s="76" t="str">
        <f>IF($J963="", "", IF($BV963=0, "", COUNTIF($J$11:$J$1010, "&lt;"&amp;$J963)+1+COUNTIF($J$11:$J963, $J963)-1))</f>
        <v/>
      </c>
    </row>
    <row r="964" spans="1:82" x14ac:dyDescent="0.25">
      <c r="A964" s="31"/>
      <c r="B964" s="19" t="str">
        <f t="shared" si="281"/>
        <v/>
      </c>
      <c r="C964" s="20" t="str">
        <f t="shared" si="282"/>
        <v/>
      </c>
      <c r="D964" s="29" t="str">
        <f t="shared" si="283"/>
        <v/>
      </c>
      <c r="E964" s="22" t="str">
        <f t="shared" si="284"/>
        <v/>
      </c>
      <c r="F964" s="31"/>
      <c r="G964" s="301"/>
      <c r="H964" s="302"/>
      <c r="I964" s="303"/>
      <c r="J964" s="304"/>
      <c r="K964" s="283"/>
      <c r="L964" s="305"/>
      <c r="M964" s="285"/>
      <c r="N964" s="287"/>
      <c r="O964" s="31"/>
      <c r="P964" s="19" t="str">
        <f t="shared" si="285"/>
        <v/>
      </c>
      <c r="Q964" s="20" t="str">
        <f t="shared" si="286"/>
        <v/>
      </c>
      <c r="R964" s="29" t="str">
        <f t="shared" si="287"/>
        <v/>
      </c>
      <c r="S964" s="22" t="str">
        <f t="shared" si="288"/>
        <v/>
      </c>
      <c r="T964" s="31"/>
      <c r="U964" s="69" t="str">
        <f t="shared" si="289"/>
        <v/>
      </c>
      <c r="V964" s="31"/>
      <c r="X964" s="76" t="str">
        <f t="shared" si="290"/>
        <v/>
      </c>
      <c r="Z964" s="76" t="str">
        <f t="shared" si="291"/>
        <v/>
      </c>
      <c r="AA964" s="76" t="str">
        <f t="shared" si="292"/>
        <v/>
      </c>
      <c r="AC964" s="19" t="str">
        <f>IF($K964="", "", SUMIF('Drinks List'!DH$11:DH$1010, $K964, 'Drinks List'!DG$11:DG$1010))</f>
        <v/>
      </c>
      <c r="AD964" s="21"/>
      <c r="AE964" s="59" t="str">
        <f>IF($K964="", "", SUMIF('Drinks List'!DJ$11:DJ$1010, $K964, 'Drinks List'!DI$11:DI$1010))</f>
        <v/>
      </c>
      <c r="AF964" s="21"/>
      <c r="AG964" s="59" t="str">
        <f>IF($K964="", "", SUMIF('Drinks List'!DL$11:DL$1010, $K964, 'Drinks List'!DK$11:DK$1010))</f>
        <v/>
      </c>
      <c r="AH964" s="21"/>
      <c r="AI964" s="59" t="str">
        <f>IF($K964="", "", SUMIF('Drinks List'!DN$11:DN$1010, $K964, 'Drinks List'!DM$11:DM$1010))</f>
        <v/>
      </c>
      <c r="AJ964" s="21"/>
      <c r="AK964" s="59" t="str">
        <f>IF($K964="", "", SUMIF('Drinks List'!DP$11:DP$1010, $K964, 'Drinks List'!DO$11:DO$1010))</f>
        <v/>
      </c>
      <c r="AL964" s="21"/>
      <c r="AM964" s="59" t="str">
        <f>IF($K964="", "", SUMIF('Drinks List'!DR$11:DR$1010, $K964, 'Drinks List'!DQ$11:DQ$1010))</f>
        <v/>
      </c>
      <c r="AN964" s="21"/>
      <c r="AO964" s="59" t="str">
        <f>IF($K964="", "", SUMIF('Drinks List'!DT$11:DT$1010, $K964, 'Drinks List'!DS$11:DS$1010))</f>
        <v/>
      </c>
      <c r="AP964" s="21"/>
      <c r="AQ964" s="59" t="str">
        <f>IF($K964="", "", SUMIF('Drinks List'!DV$11:DV$1010, $K964, 'Drinks List'!DU$11:DU$1010))</f>
        <v/>
      </c>
      <c r="AR964" s="21"/>
      <c r="AS964" s="59" t="str">
        <f>IF($K964="", "", SUMIF('Drinks List'!DX$11:DX$1010, $K964, 'Drinks List'!DW$11:DW$1010))</f>
        <v/>
      </c>
      <c r="AT964" s="21"/>
      <c r="AU964" s="59" t="str">
        <f>IF($K964="", "", SUMIF('Drinks List'!DZ$11:DZ$1010, $K964, 'Drinks List'!DY$11:DY$1010))</f>
        <v/>
      </c>
      <c r="AV964" s="21"/>
      <c r="AW964" s="59" t="str">
        <f>IF($K964="", "", SUMIF('Drinks List'!EB$11:EB$1010, $K964, 'Drinks List'!EA$11:EA$1010))</f>
        <v/>
      </c>
      <c r="AX964" s="21"/>
      <c r="AY964" s="59" t="str">
        <f>IF($K964="", "", SUMIF('Drinks List'!ED$11:ED$1010, $K964, 'Drinks List'!EC$11:EC$1010))</f>
        <v/>
      </c>
      <c r="AZ964" s="21"/>
      <c r="BA964" s="59" t="str">
        <f>IF($K964="", "", SUMIF('Drinks List'!EF$11:EF$1010, $K964, 'Drinks List'!EE$11:EE$1010))</f>
        <v/>
      </c>
      <c r="BB964" s="21"/>
      <c r="BC964" s="59" t="str">
        <f>IF($K964="", "", SUMIF('Drinks List'!EH$11:EH$1010, $K964, 'Drinks List'!EG$11:EG$1010))</f>
        <v/>
      </c>
      <c r="BD964" s="21"/>
      <c r="BE964" s="59" t="str">
        <f>IF($K964="", "", SUMIF('Drinks List'!EJ$11:EJ$1010, $K964, 'Drinks List'!EI$11:EI$1010))</f>
        <v/>
      </c>
      <c r="BF964" s="21"/>
      <c r="BG964" s="59" t="str">
        <f>IF($K964="", "", SUMIF('Drinks List'!EL$11:EL$1010, $K964, 'Drinks List'!EK$11:EK$1010))</f>
        <v/>
      </c>
      <c r="BH964" s="21"/>
      <c r="BI964" s="59" t="str">
        <f>IF($K964="", "", SUMIF('Drinks List'!EN$11:EN$1010, $K964, 'Drinks List'!EM$11:EM$1010))</f>
        <v/>
      </c>
      <c r="BJ964" s="21"/>
      <c r="BK964" s="59" t="str">
        <f>IF($K964="", "", SUMIF('Drinks List'!EP$11:EP$1010, $K964, 'Drinks List'!EO$11:EO$1010))</f>
        <v/>
      </c>
      <c r="BL964" s="21"/>
      <c r="BM964" s="59" t="str">
        <f>IF($K964="", "", SUMIF('Drinks List'!ER$11:ER$1010, $K964, 'Drinks List'!EQ$11:EQ$1010))</f>
        <v/>
      </c>
      <c r="BN964" s="21"/>
      <c r="BO964" s="65" t="str">
        <f>IF($K964="", "", SUMIF('Drinks List'!ET$11:ET$1010, $K964, 'Drinks List'!ES$11:ES$1010))</f>
        <v/>
      </c>
      <c r="BQ964" s="120" t="str">
        <f t="shared" si="293"/>
        <v/>
      </c>
      <c r="BR964" s="62" t="str">
        <f t="shared" si="294"/>
        <v/>
      </c>
      <c r="BS964" s="76" t="str">
        <f>IF(BQ964="", "", COUNTIF(BQ$11:BQ$1010, "&gt;"&amp;BQ964)+1+COUNTIF(BQ$11:BQ964, BQ964)-1)</f>
        <v/>
      </c>
      <c r="BT964" s="76" t="str">
        <f>IF(BR964="", "", COUNTIF(BR$11:BR$1010, "&lt;"&amp;BR964)+1+COUNTIF(BR$11:BR964, BR964)-1)</f>
        <v/>
      </c>
      <c r="BV964" s="76" t="str">
        <f t="shared" si="295"/>
        <v/>
      </c>
      <c r="BW964" s="124" t="str">
        <f t="shared" si="296"/>
        <v/>
      </c>
      <c r="BX964" s="115" t="str">
        <f t="shared" si="297"/>
        <v/>
      </c>
      <c r="BY964" s="125" t="str">
        <f t="shared" si="298"/>
        <v/>
      </c>
      <c r="CA964" s="106" t="str">
        <f t="shared" si="299"/>
        <v/>
      </c>
      <c r="CB964" s="22" t="str">
        <f t="shared" si="300"/>
        <v/>
      </c>
      <c r="CD964" s="76" t="str">
        <f>IF($J964="", "", IF($BV964=0, "", COUNTIF($J$11:$J$1010, "&lt;"&amp;$J964)+1+COUNTIF($J$11:$J964, $J964)-1))</f>
        <v/>
      </c>
    </row>
    <row r="965" spans="1:82" x14ac:dyDescent="0.25">
      <c r="A965" s="31"/>
      <c r="B965" s="19" t="str">
        <f t="shared" si="281"/>
        <v/>
      </c>
      <c r="C965" s="20" t="str">
        <f t="shared" si="282"/>
        <v/>
      </c>
      <c r="D965" s="29" t="str">
        <f t="shared" si="283"/>
        <v/>
      </c>
      <c r="E965" s="22" t="str">
        <f t="shared" si="284"/>
        <v/>
      </c>
      <c r="F965" s="31"/>
      <c r="G965" s="301"/>
      <c r="H965" s="302"/>
      <c r="I965" s="303"/>
      <c r="J965" s="304"/>
      <c r="K965" s="283"/>
      <c r="L965" s="305"/>
      <c r="M965" s="285"/>
      <c r="N965" s="287"/>
      <c r="O965" s="31"/>
      <c r="P965" s="19" t="str">
        <f t="shared" si="285"/>
        <v/>
      </c>
      <c r="Q965" s="20" t="str">
        <f t="shared" si="286"/>
        <v/>
      </c>
      <c r="R965" s="29" t="str">
        <f t="shared" si="287"/>
        <v/>
      </c>
      <c r="S965" s="22" t="str">
        <f t="shared" si="288"/>
        <v/>
      </c>
      <c r="T965" s="31"/>
      <c r="U965" s="69" t="str">
        <f t="shared" si="289"/>
        <v/>
      </c>
      <c r="V965" s="31"/>
      <c r="X965" s="76" t="str">
        <f t="shared" si="290"/>
        <v/>
      </c>
      <c r="Z965" s="76" t="str">
        <f t="shared" si="291"/>
        <v/>
      </c>
      <c r="AA965" s="76" t="str">
        <f t="shared" si="292"/>
        <v/>
      </c>
      <c r="AC965" s="19" t="str">
        <f>IF($K965="", "", SUMIF('Drinks List'!DH$11:DH$1010, $K965, 'Drinks List'!DG$11:DG$1010))</f>
        <v/>
      </c>
      <c r="AD965" s="21"/>
      <c r="AE965" s="59" t="str">
        <f>IF($K965="", "", SUMIF('Drinks List'!DJ$11:DJ$1010, $K965, 'Drinks List'!DI$11:DI$1010))</f>
        <v/>
      </c>
      <c r="AF965" s="21"/>
      <c r="AG965" s="59" t="str">
        <f>IF($K965="", "", SUMIF('Drinks List'!DL$11:DL$1010, $K965, 'Drinks List'!DK$11:DK$1010))</f>
        <v/>
      </c>
      <c r="AH965" s="21"/>
      <c r="AI965" s="59" t="str">
        <f>IF($K965="", "", SUMIF('Drinks List'!DN$11:DN$1010, $K965, 'Drinks List'!DM$11:DM$1010))</f>
        <v/>
      </c>
      <c r="AJ965" s="21"/>
      <c r="AK965" s="59" t="str">
        <f>IF($K965="", "", SUMIF('Drinks List'!DP$11:DP$1010, $K965, 'Drinks List'!DO$11:DO$1010))</f>
        <v/>
      </c>
      <c r="AL965" s="21"/>
      <c r="AM965" s="59" t="str">
        <f>IF($K965="", "", SUMIF('Drinks List'!DR$11:DR$1010, $K965, 'Drinks List'!DQ$11:DQ$1010))</f>
        <v/>
      </c>
      <c r="AN965" s="21"/>
      <c r="AO965" s="59" t="str">
        <f>IF($K965="", "", SUMIF('Drinks List'!DT$11:DT$1010, $K965, 'Drinks List'!DS$11:DS$1010))</f>
        <v/>
      </c>
      <c r="AP965" s="21"/>
      <c r="AQ965" s="59" t="str">
        <f>IF($K965="", "", SUMIF('Drinks List'!DV$11:DV$1010, $K965, 'Drinks List'!DU$11:DU$1010))</f>
        <v/>
      </c>
      <c r="AR965" s="21"/>
      <c r="AS965" s="59" t="str">
        <f>IF($K965="", "", SUMIF('Drinks List'!DX$11:DX$1010, $K965, 'Drinks List'!DW$11:DW$1010))</f>
        <v/>
      </c>
      <c r="AT965" s="21"/>
      <c r="AU965" s="59" t="str">
        <f>IF($K965="", "", SUMIF('Drinks List'!DZ$11:DZ$1010, $K965, 'Drinks List'!DY$11:DY$1010))</f>
        <v/>
      </c>
      <c r="AV965" s="21"/>
      <c r="AW965" s="59" t="str">
        <f>IF($K965="", "", SUMIF('Drinks List'!EB$11:EB$1010, $K965, 'Drinks List'!EA$11:EA$1010))</f>
        <v/>
      </c>
      <c r="AX965" s="21"/>
      <c r="AY965" s="59" t="str">
        <f>IF($K965="", "", SUMIF('Drinks List'!ED$11:ED$1010, $K965, 'Drinks List'!EC$11:EC$1010))</f>
        <v/>
      </c>
      <c r="AZ965" s="21"/>
      <c r="BA965" s="59" t="str">
        <f>IF($K965="", "", SUMIF('Drinks List'!EF$11:EF$1010, $K965, 'Drinks List'!EE$11:EE$1010))</f>
        <v/>
      </c>
      <c r="BB965" s="21"/>
      <c r="BC965" s="59" t="str">
        <f>IF($K965="", "", SUMIF('Drinks List'!EH$11:EH$1010, $K965, 'Drinks List'!EG$11:EG$1010))</f>
        <v/>
      </c>
      <c r="BD965" s="21"/>
      <c r="BE965" s="59" t="str">
        <f>IF($K965="", "", SUMIF('Drinks List'!EJ$11:EJ$1010, $K965, 'Drinks List'!EI$11:EI$1010))</f>
        <v/>
      </c>
      <c r="BF965" s="21"/>
      <c r="BG965" s="59" t="str">
        <f>IF($K965="", "", SUMIF('Drinks List'!EL$11:EL$1010, $K965, 'Drinks List'!EK$11:EK$1010))</f>
        <v/>
      </c>
      <c r="BH965" s="21"/>
      <c r="BI965" s="59" t="str">
        <f>IF($K965="", "", SUMIF('Drinks List'!EN$11:EN$1010, $K965, 'Drinks List'!EM$11:EM$1010))</f>
        <v/>
      </c>
      <c r="BJ965" s="21"/>
      <c r="BK965" s="59" t="str">
        <f>IF($K965="", "", SUMIF('Drinks List'!EP$11:EP$1010, $K965, 'Drinks List'!EO$11:EO$1010))</f>
        <v/>
      </c>
      <c r="BL965" s="21"/>
      <c r="BM965" s="59" t="str">
        <f>IF($K965="", "", SUMIF('Drinks List'!ER$11:ER$1010, $K965, 'Drinks List'!EQ$11:EQ$1010))</f>
        <v/>
      </c>
      <c r="BN965" s="21"/>
      <c r="BO965" s="65" t="str">
        <f>IF($K965="", "", SUMIF('Drinks List'!ET$11:ET$1010, $K965, 'Drinks List'!ES$11:ES$1010))</f>
        <v/>
      </c>
      <c r="BQ965" s="120" t="str">
        <f t="shared" si="293"/>
        <v/>
      </c>
      <c r="BR965" s="62" t="str">
        <f t="shared" si="294"/>
        <v/>
      </c>
      <c r="BS965" s="76" t="str">
        <f>IF(BQ965="", "", COUNTIF(BQ$11:BQ$1010, "&gt;"&amp;BQ965)+1+COUNTIF(BQ$11:BQ965, BQ965)-1)</f>
        <v/>
      </c>
      <c r="BT965" s="76" t="str">
        <f>IF(BR965="", "", COUNTIF(BR$11:BR$1010, "&lt;"&amp;BR965)+1+COUNTIF(BR$11:BR965, BR965)-1)</f>
        <v/>
      </c>
      <c r="BV965" s="76" t="str">
        <f t="shared" si="295"/>
        <v/>
      </c>
      <c r="BW965" s="124" t="str">
        <f t="shared" si="296"/>
        <v/>
      </c>
      <c r="BX965" s="115" t="str">
        <f t="shared" si="297"/>
        <v/>
      </c>
      <c r="BY965" s="125" t="str">
        <f t="shared" si="298"/>
        <v/>
      </c>
      <c r="CA965" s="106" t="str">
        <f t="shared" si="299"/>
        <v/>
      </c>
      <c r="CB965" s="22" t="str">
        <f t="shared" si="300"/>
        <v/>
      </c>
      <c r="CD965" s="76" t="str">
        <f>IF($J965="", "", IF($BV965=0, "", COUNTIF($J$11:$J$1010, "&lt;"&amp;$J965)+1+COUNTIF($J$11:$J965, $J965)-1))</f>
        <v/>
      </c>
    </row>
    <row r="966" spans="1:82" x14ac:dyDescent="0.25">
      <c r="A966" s="31"/>
      <c r="B966" s="19" t="str">
        <f t="shared" si="281"/>
        <v/>
      </c>
      <c r="C966" s="20" t="str">
        <f t="shared" si="282"/>
        <v/>
      </c>
      <c r="D966" s="29" t="str">
        <f t="shared" si="283"/>
        <v/>
      </c>
      <c r="E966" s="22" t="str">
        <f t="shared" si="284"/>
        <v/>
      </c>
      <c r="F966" s="31"/>
      <c r="G966" s="301"/>
      <c r="H966" s="302"/>
      <c r="I966" s="303"/>
      <c r="J966" s="304"/>
      <c r="K966" s="283"/>
      <c r="L966" s="305"/>
      <c r="M966" s="285"/>
      <c r="N966" s="287"/>
      <c r="O966" s="31"/>
      <c r="P966" s="19" t="str">
        <f t="shared" si="285"/>
        <v/>
      </c>
      <c r="Q966" s="20" t="str">
        <f t="shared" si="286"/>
        <v/>
      </c>
      <c r="R966" s="29" t="str">
        <f t="shared" si="287"/>
        <v/>
      </c>
      <c r="S966" s="22" t="str">
        <f t="shared" si="288"/>
        <v/>
      </c>
      <c r="T966" s="31"/>
      <c r="U966" s="69" t="str">
        <f t="shared" si="289"/>
        <v/>
      </c>
      <c r="V966" s="31"/>
      <c r="X966" s="76" t="str">
        <f t="shared" si="290"/>
        <v/>
      </c>
      <c r="Z966" s="76" t="str">
        <f t="shared" si="291"/>
        <v/>
      </c>
      <c r="AA966" s="76" t="str">
        <f t="shared" si="292"/>
        <v/>
      </c>
      <c r="AC966" s="19" t="str">
        <f>IF($K966="", "", SUMIF('Drinks List'!DH$11:DH$1010, $K966, 'Drinks List'!DG$11:DG$1010))</f>
        <v/>
      </c>
      <c r="AD966" s="21"/>
      <c r="AE966" s="59" t="str">
        <f>IF($K966="", "", SUMIF('Drinks List'!DJ$11:DJ$1010, $K966, 'Drinks List'!DI$11:DI$1010))</f>
        <v/>
      </c>
      <c r="AF966" s="21"/>
      <c r="AG966" s="59" t="str">
        <f>IF($K966="", "", SUMIF('Drinks List'!DL$11:DL$1010, $K966, 'Drinks List'!DK$11:DK$1010))</f>
        <v/>
      </c>
      <c r="AH966" s="21"/>
      <c r="AI966" s="59" t="str">
        <f>IF($K966="", "", SUMIF('Drinks List'!DN$11:DN$1010, $K966, 'Drinks List'!DM$11:DM$1010))</f>
        <v/>
      </c>
      <c r="AJ966" s="21"/>
      <c r="AK966" s="59" t="str">
        <f>IF($K966="", "", SUMIF('Drinks List'!DP$11:DP$1010, $K966, 'Drinks List'!DO$11:DO$1010))</f>
        <v/>
      </c>
      <c r="AL966" s="21"/>
      <c r="AM966" s="59" t="str">
        <f>IF($K966="", "", SUMIF('Drinks List'!DR$11:DR$1010, $K966, 'Drinks List'!DQ$11:DQ$1010))</f>
        <v/>
      </c>
      <c r="AN966" s="21"/>
      <c r="AO966" s="59" t="str">
        <f>IF($K966="", "", SUMIF('Drinks List'!DT$11:DT$1010, $K966, 'Drinks List'!DS$11:DS$1010))</f>
        <v/>
      </c>
      <c r="AP966" s="21"/>
      <c r="AQ966" s="59" t="str">
        <f>IF($K966="", "", SUMIF('Drinks List'!DV$11:DV$1010, $K966, 'Drinks List'!DU$11:DU$1010))</f>
        <v/>
      </c>
      <c r="AR966" s="21"/>
      <c r="AS966" s="59" t="str">
        <f>IF($K966="", "", SUMIF('Drinks List'!DX$11:DX$1010, $K966, 'Drinks List'!DW$11:DW$1010))</f>
        <v/>
      </c>
      <c r="AT966" s="21"/>
      <c r="AU966" s="59" t="str">
        <f>IF($K966="", "", SUMIF('Drinks List'!DZ$11:DZ$1010, $K966, 'Drinks List'!DY$11:DY$1010))</f>
        <v/>
      </c>
      <c r="AV966" s="21"/>
      <c r="AW966" s="59" t="str">
        <f>IF($K966="", "", SUMIF('Drinks List'!EB$11:EB$1010, $K966, 'Drinks List'!EA$11:EA$1010))</f>
        <v/>
      </c>
      <c r="AX966" s="21"/>
      <c r="AY966" s="59" t="str">
        <f>IF($K966="", "", SUMIF('Drinks List'!ED$11:ED$1010, $K966, 'Drinks List'!EC$11:EC$1010))</f>
        <v/>
      </c>
      <c r="AZ966" s="21"/>
      <c r="BA966" s="59" t="str">
        <f>IF($K966="", "", SUMIF('Drinks List'!EF$11:EF$1010, $K966, 'Drinks List'!EE$11:EE$1010))</f>
        <v/>
      </c>
      <c r="BB966" s="21"/>
      <c r="BC966" s="59" t="str">
        <f>IF($K966="", "", SUMIF('Drinks List'!EH$11:EH$1010, $K966, 'Drinks List'!EG$11:EG$1010))</f>
        <v/>
      </c>
      <c r="BD966" s="21"/>
      <c r="BE966" s="59" t="str">
        <f>IF($K966="", "", SUMIF('Drinks List'!EJ$11:EJ$1010, $K966, 'Drinks List'!EI$11:EI$1010))</f>
        <v/>
      </c>
      <c r="BF966" s="21"/>
      <c r="BG966" s="59" t="str">
        <f>IF($K966="", "", SUMIF('Drinks List'!EL$11:EL$1010, $K966, 'Drinks List'!EK$11:EK$1010))</f>
        <v/>
      </c>
      <c r="BH966" s="21"/>
      <c r="BI966" s="59" t="str">
        <f>IF($K966="", "", SUMIF('Drinks List'!EN$11:EN$1010, $K966, 'Drinks List'!EM$11:EM$1010))</f>
        <v/>
      </c>
      <c r="BJ966" s="21"/>
      <c r="BK966" s="59" t="str">
        <f>IF($K966="", "", SUMIF('Drinks List'!EP$11:EP$1010, $K966, 'Drinks List'!EO$11:EO$1010))</f>
        <v/>
      </c>
      <c r="BL966" s="21"/>
      <c r="BM966" s="59" t="str">
        <f>IF($K966="", "", SUMIF('Drinks List'!ER$11:ER$1010, $K966, 'Drinks List'!EQ$11:EQ$1010))</f>
        <v/>
      </c>
      <c r="BN966" s="21"/>
      <c r="BO966" s="65" t="str">
        <f>IF($K966="", "", SUMIF('Drinks List'!ET$11:ET$1010, $K966, 'Drinks List'!ES$11:ES$1010))</f>
        <v/>
      </c>
      <c r="BQ966" s="120" t="str">
        <f t="shared" si="293"/>
        <v/>
      </c>
      <c r="BR966" s="62" t="str">
        <f t="shared" si="294"/>
        <v/>
      </c>
      <c r="BS966" s="76" t="str">
        <f>IF(BQ966="", "", COUNTIF(BQ$11:BQ$1010, "&gt;"&amp;BQ966)+1+COUNTIF(BQ$11:BQ966, BQ966)-1)</f>
        <v/>
      </c>
      <c r="BT966" s="76" t="str">
        <f>IF(BR966="", "", COUNTIF(BR$11:BR$1010, "&lt;"&amp;BR966)+1+COUNTIF(BR$11:BR966, BR966)-1)</f>
        <v/>
      </c>
      <c r="BV966" s="76" t="str">
        <f t="shared" si="295"/>
        <v/>
      </c>
      <c r="BW966" s="124" t="str">
        <f t="shared" si="296"/>
        <v/>
      </c>
      <c r="BX966" s="115" t="str">
        <f t="shared" si="297"/>
        <v/>
      </c>
      <c r="BY966" s="125" t="str">
        <f t="shared" si="298"/>
        <v/>
      </c>
      <c r="CA966" s="106" t="str">
        <f t="shared" si="299"/>
        <v/>
      </c>
      <c r="CB966" s="22" t="str">
        <f t="shared" si="300"/>
        <v/>
      </c>
      <c r="CD966" s="76" t="str">
        <f>IF($J966="", "", IF($BV966=0, "", COUNTIF($J$11:$J$1010, "&lt;"&amp;$J966)+1+COUNTIF($J$11:$J966, $J966)-1))</f>
        <v/>
      </c>
    </row>
    <row r="967" spans="1:82" x14ac:dyDescent="0.25">
      <c r="A967" s="31"/>
      <c r="B967" s="19" t="str">
        <f t="shared" si="281"/>
        <v/>
      </c>
      <c r="C967" s="20" t="str">
        <f t="shared" si="282"/>
        <v/>
      </c>
      <c r="D967" s="29" t="str">
        <f t="shared" si="283"/>
        <v/>
      </c>
      <c r="E967" s="22" t="str">
        <f t="shared" si="284"/>
        <v/>
      </c>
      <c r="F967" s="31"/>
      <c r="G967" s="301"/>
      <c r="H967" s="302"/>
      <c r="I967" s="303"/>
      <c r="J967" s="304"/>
      <c r="K967" s="283"/>
      <c r="L967" s="305"/>
      <c r="M967" s="285"/>
      <c r="N967" s="287"/>
      <c r="O967" s="31"/>
      <c r="P967" s="19" t="str">
        <f t="shared" si="285"/>
        <v/>
      </c>
      <c r="Q967" s="20" t="str">
        <f t="shared" si="286"/>
        <v/>
      </c>
      <c r="R967" s="29" t="str">
        <f t="shared" si="287"/>
        <v/>
      </c>
      <c r="S967" s="22" t="str">
        <f t="shared" si="288"/>
        <v/>
      </c>
      <c r="T967" s="31"/>
      <c r="U967" s="69" t="str">
        <f t="shared" si="289"/>
        <v/>
      </c>
      <c r="V967" s="31"/>
      <c r="X967" s="76" t="str">
        <f t="shared" si="290"/>
        <v/>
      </c>
      <c r="Z967" s="76" t="str">
        <f t="shared" si="291"/>
        <v/>
      </c>
      <c r="AA967" s="76" t="str">
        <f t="shared" si="292"/>
        <v/>
      </c>
      <c r="AC967" s="19" t="str">
        <f>IF($K967="", "", SUMIF('Drinks List'!DH$11:DH$1010, $K967, 'Drinks List'!DG$11:DG$1010))</f>
        <v/>
      </c>
      <c r="AD967" s="21"/>
      <c r="AE967" s="59" t="str">
        <f>IF($K967="", "", SUMIF('Drinks List'!DJ$11:DJ$1010, $K967, 'Drinks List'!DI$11:DI$1010))</f>
        <v/>
      </c>
      <c r="AF967" s="21"/>
      <c r="AG967" s="59" t="str">
        <f>IF($K967="", "", SUMIF('Drinks List'!DL$11:DL$1010, $K967, 'Drinks List'!DK$11:DK$1010))</f>
        <v/>
      </c>
      <c r="AH967" s="21"/>
      <c r="AI967" s="59" t="str">
        <f>IF($K967="", "", SUMIF('Drinks List'!DN$11:DN$1010, $K967, 'Drinks List'!DM$11:DM$1010))</f>
        <v/>
      </c>
      <c r="AJ967" s="21"/>
      <c r="AK967" s="59" t="str">
        <f>IF($K967="", "", SUMIF('Drinks List'!DP$11:DP$1010, $K967, 'Drinks List'!DO$11:DO$1010))</f>
        <v/>
      </c>
      <c r="AL967" s="21"/>
      <c r="AM967" s="59" t="str">
        <f>IF($K967="", "", SUMIF('Drinks List'!DR$11:DR$1010, $K967, 'Drinks List'!DQ$11:DQ$1010))</f>
        <v/>
      </c>
      <c r="AN967" s="21"/>
      <c r="AO967" s="59" t="str">
        <f>IF($K967="", "", SUMIF('Drinks List'!DT$11:DT$1010, $K967, 'Drinks List'!DS$11:DS$1010))</f>
        <v/>
      </c>
      <c r="AP967" s="21"/>
      <c r="AQ967" s="59" t="str">
        <f>IF($K967="", "", SUMIF('Drinks List'!DV$11:DV$1010, $K967, 'Drinks List'!DU$11:DU$1010))</f>
        <v/>
      </c>
      <c r="AR967" s="21"/>
      <c r="AS967" s="59" t="str">
        <f>IF($K967="", "", SUMIF('Drinks List'!DX$11:DX$1010, $K967, 'Drinks List'!DW$11:DW$1010))</f>
        <v/>
      </c>
      <c r="AT967" s="21"/>
      <c r="AU967" s="59" t="str">
        <f>IF($K967="", "", SUMIF('Drinks List'!DZ$11:DZ$1010, $K967, 'Drinks List'!DY$11:DY$1010))</f>
        <v/>
      </c>
      <c r="AV967" s="21"/>
      <c r="AW967" s="59" t="str">
        <f>IF($K967="", "", SUMIF('Drinks List'!EB$11:EB$1010, $K967, 'Drinks List'!EA$11:EA$1010))</f>
        <v/>
      </c>
      <c r="AX967" s="21"/>
      <c r="AY967" s="59" t="str">
        <f>IF($K967="", "", SUMIF('Drinks List'!ED$11:ED$1010, $K967, 'Drinks List'!EC$11:EC$1010))</f>
        <v/>
      </c>
      <c r="AZ967" s="21"/>
      <c r="BA967" s="59" t="str">
        <f>IF($K967="", "", SUMIF('Drinks List'!EF$11:EF$1010, $K967, 'Drinks List'!EE$11:EE$1010))</f>
        <v/>
      </c>
      <c r="BB967" s="21"/>
      <c r="BC967" s="59" t="str">
        <f>IF($K967="", "", SUMIF('Drinks List'!EH$11:EH$1010, $K967, 'Drinks List'!EG$11:EG$1010))</f>
        <v/>
      </c>
      <c r="BD967" s="21"/>
      <c r="BE967" s="59" t="str">
        <f>IF($K967="", "", SUMIF('Drinks List'!EJ$11:EJ$1010, $K967, 'Drinks List'!EI$11:EI$1010))</f>
        <v/>
      </c>
      <c r="BF967" s="21"/>
      <c r="BG967" s="59" t="str">
        <f>IF($K967="", "", SUMIF('Drinks List'!EL$11:EL$1010, $K967, 'Drinks List'!EK$11:EK$1010))</f>
        <v/>
      </c>
      <c r="BH967" s="21"/>
      <c r="BI967" s="59" t="str">
        <f>IF($K967="", "", SUMIF('Drinks List'!EN$11:EN$1010, $K967, 'Drinks List'!EM$11:EM$1010))</f>
        <v/>
      </c>
      <c r="BJ967" s="21"/>
      <c r="BK967" s="59" t="str">
        <f>IF($K967="", "", SUMIF('Drinks List'!EP$11:EP$1010, $K967, 'Drinks List'!EO$11:EO$1010))</f>
        <v/>
      </c>
      <c r="BL967" s="21"/>
      <c r="BM967" s="59" t="str">
        <f>IF($K967="", "", SUMIF('Drinks List'!ER$11:ER$1010, $K967, 'Drinks List'!EQ$11:EQ$1010))</f>
        <v/>
      </c>
      <c r="BN967" s="21"/>
      <c r="BO967" s="65" t="str">
        <f>IF($K967="", "", SUMIF('Drinks List'!ET$11:ET$1010, $K967, 'Drinks List'!ES$11:ES$1010))</f>
        <v/>
      </c>
      <c r="BQ967" s="120" t="str">
        <f t="shared" si="293"/>
        <v/>
      </c>
      <c r="BR967" s="62" t="str">
        <f t="shared" si="294"/>
        <v/>
      </c>
      <c r="BS967" s="76" t="str">
        <f>IF(BQ967="", "", COUNTIF(BQ$11:BQ$1010, "&gt;"&amp;BQ967)+1+COUNTIF(BQ$11:BQ967, BQ967)-1)</f>
        <v/>
      </c>
      <c r="BT967" s="76" t="str">
        <f>IF(BR967="", "", COUNTIF(BR$11:BR$1010, "&lt;"&amp;BR967)+1+COUNTIF(BR$11:BR967, BR967)-1)</f>
        <v/>
      </c>
      <c r="BV967" s="76" t="str">
        <f t="shared" si="295"/>
        <v/>
      </c>
      <c r="BW967" s="124" t="str">
        <f t="shared" si="296"/>
        <v/>
      </c>
      <c r="BX967" s="115" t="str">
        <f t="shared" si="297"/>
        <v/>
      </c>
      <c r="BY967" s="125" t="str">
        <f t="shared" si="298"/>
        <v/>
      </c>
      <c r="CA967" s="106" t="str">
        <f t="shared" si="299"/>
        <v/>
      </c>
      <c r="CB967" s="22" t="str">
        <f t="shared" si="300"/>
        <v/>
      </c>
      <c r="CD967" s="76" t="str">
        <f>IF($J967="", "", IF($BV967=0, "", COUNTIF($J$11:$J$1010, "&lt;"&amp;$J967)+1+COUNTIF($J$11:$J967, $J967)-1))</f>
        <v/>
      </c>
    </row>
    <row r="968" spans="1:82" x14ac:dyDescent="0.25">
      <c r="A968" s="31"/>
      <c r="B968" s="19" t="str">
        <f t="shared" si="281"/>
        <v/>
      </c>
      <c r="C968" s="20" t="str">
        <f t="shared" si="282"/>
        <v/>
      </c>
      <c r="D968" s="29" t="str">
        <f t="shared" si="283"/>
        <v/>
      </c>
      <c r="E968" s="22" t="str">
        <f t="shared" si="284"/>
        <v/>
      </c>
      <c r="F968" s="31"/>
      <c r="G968" s="301"/>
      <c r="H968" s="302"/>
      <c r="I968" s="303"/>
      <c r="J968" s="304"/>
      <c r="K968" s="283"/>
      <c r="L968" s="305"/>
      <c r="M968" s="285"/>
      <c r="N968" s="287"/>
      <c r="O968" s="31"/>
      <c r="P968" s="19" t="str">
        <f t="shared" si="285"/>
        <v/>
      </c>
      <c r="Q968" s="20" t="str">
        <f t="shared" si="286"/>
        <v/>
      </c>
      <c r="R968" s="29" t="str">
        <f t="shared" si="287"/>
        <v/>
      </c>
      <c r="S968" s="22" t="str">
        <f t="shared" si="288"/>
        <v/>
      </c>
      <c r="T968" s="31"/>
      <c r="U968" s="69" t="str">
        <f t="shared" si="289"/>
        <v/>
      </c>
      <c r="V968" s="31"/>
      <c r="X968" s="76" t="str">
        <f t="shared" si="290"/>
        <v/>
      </c>
      <c r="Z968" s="76" t="str">
        <f t="shared" si="291"/>
        <v/>
      </c>
      <c r="AA968" s="76" t="str">
        <f t="shared" si="292"/>
        <v/>
      </c>
      <c r="AC968" s="19" t="str">
        <f>IF($K968="", "", SUMIF('Drinks List'!DH$11:DH$1010, $K968, 'Drinks List'!DG$11:DG$1010))</f>
        <v/>
      </c>
      <c r="AD968" s="21"/>
      <c r="AE968" s="59" t="str">
        <f>IF($K968="", "", SUMIF('Drinks List'!DJ$11:DJ$1010, $K968, 'Drinks List'!DI$11:DI$1010))</f>
        <v/>
      </c>
      <c r="AF968" s="21"/>
      <c r="AG968" s="59" t="str">
        <f>IF($K968="", "", SUMIF('Drinks List'!DL$11:DL$1010, $K968, 'Drinks List'!DK$11:DK$1010))</f>
        <v/>
      </c>
      <c r="AH968" s="21"/>
      <c r="AI968" s="59" t="str">
        <f>IF($K968="", "", SUMIF('Drinks List'!DN$11:DN$1010, $K968, 'Drinks List'!DM$11:DM$1010))</f>
        <v/>
      </c>
      <c r="AJ968" s="21"/>
      <c r="AK968" s="59" t="str">
        <f>IF($K968="", "", SUMIF('Drinks List'!DP$11:DP$1010, $K968, 'Drinks List'!DO$11:DO$1010))</f>
        <v/>
      </c>
      <c r="AL968" s="21"/>
      <c r="AM968" s="59" t="str">
        <f>IF($K968="", "", SUMIF('Drinks List'!DR$11:DR$1010, $K968, 'Drinks List'!DQ$11:DQ$1010))</f>
        <v/>
      </c>
      <c r="AN968" s="21"/>
      <c r="AO968" s="59" t="str">
        <f>IF($K968="", "", SUMIF('Drinks List'!DT$11:DT$1010, $K968, 'Drinks List'!DS$11:DS$1010))</f>
        <v/>
      </c>
      <c r="AP968" s="21"/>
      <c r="AQ968" s="59" t="str">
        <f>IF($K968="", "", SUMIF('Drinks List'!DV$11:DV$1010, $K968, 'Drinks List'!DU$11:DU$1010))</f>
        <v/>
      </c>
      <c r="AR968" s="21"/>
      <c r="AS968" s="59" t="str">
        <f>IF($K968="", "", SUMIF('Drinks List'!DX$11:DX$1010, $K968, 'Drinks List'!DW$11:DW$1010))</f>
        <v/>
      </c>
      <c r="AT968" s="21"/>
      <c r="AU968" s="59" t="str">
        <f>IF($K968="", "", SUMIF('Drinks List'!DZ$11:DZ$1010, $K968, 'Drinks List'!DY$11:DY$1010))</f>
        <v/>
      </c>
      <c r="AV968" s="21"/>
      <c r="AW968" s="59" t="str">
        <f>IF($K968="", "", SUMIF('Drinks List'!EB$11:EB$1010, $K968, 'Drinks List'!EA$11:EA$1010))</f>
        <v/>
      </c>
      <c r="AX968" s="21"/>
      <c r="AY968" s="59" t="str">
        <f>IF($K968="", "", SUMIF('Drinks List'!ED$11:ED$1010, $K968, 'Drinks List'!EC$11:EC$1010))</f>
        <v/>
      </c>
      <c r="AZ968" s="21"/>
      <c r="BA968" s="59" t="str">
        <f>IF($K968="", "", SUMIF('Drinks List'!EF$11:EF$1010, $K968, 'Drinks List'!EE$11:EE$1010))</f>
        <v/>
      </c>
      <c r="BB968" s="21"/>
      <c r="BC968" s="59" t="str">
        <f>IF($K968="", "", SUMIF('Drinks List'!EH$11:EH$1010, $K968, 'Drinks List'!EG$11:EG$1010))</f>
        <v/>
      </c>
      <c r="BD968" s="21"/>
      <c r="BE968" s="59" t="str">
        <f>IF($K968="", "", SUMIF('Drinks List'!EJ$11:EJ$1010, $K968, 'Drinks List'!EI$11:EI$1010))</f>
        <v/>
      </c>
      <c r="BF968" s="21"/>
      <c r="BG968" s="59" t="str">
        <f>IF($K968="", "", SUMIF('Drinks List'!EL$11:EL$1010, $K968, 'Drinks List'!EK$11:EK$1010))</f>
        <v/>
      </c>
      <c r="BH968" s="21"/>
      <c r="BI968" s="59" t="str">
        <f>IF($K968="", "", SUMIF('Drinks List'!EN$11:EN$1010, $K968, 'Drinks List'!EM$11:EM$1010))</f>
        <v/>
      </c>
      <c r="BJ968" s="21"/>
      <c r="BK968" s="59" t="str">
        <f>IF($K968="", "", SUMIF('Drinks List'!EP$11:EP$1010, $K968, 'Drinks List'!EO$11:EO$1010))</f>
        <v/>
      </c>
      <c r="BL968" s="21"/>
      <c r="BM968" s="59" t="str">
        <f>IF($K968="", "", SUMIF('Drinks List'!ER$11:ER$1010, $K968, 'Drinks List'!EQ$11:EQ$1010))</f>
        <v/>
      </c>
      <c r="BN968" s="21"/>
      <c r="BO968" s="65" t="str">
        <f>IF($K968="", "", SUMIF('Drinks List'!ET$11:ET$1010, $K968, 'Drinks List'!ES$11:ES$1010))</f>
        <v/>
      </c>
      <c r="BQ968" s="120" t="str">
        <f t="shared" si="293"/>
        <v/>
      </c>
      <c r="BR968" s="62" t="str">
        <f t="shared" si="294"/>
        <v/>
      </c>
      <c r="BS968" s="76" t="str">
        <f>IF(BQ968="", "", COUNTIF(BQ$11:BQ$1010, "&gt;"&amp;BQ968)+1+COUNTIF(BQ$11:BQ968, BQ968)-1)</f>
        <v/>
      </c>
      <c r="BT968" s="76" t="str">
        <f>IF(BR968="", "", COUNTIF(BR$11:BR$1010, "&lt;"&amp;BR968)+1+COUNTIF(BR$11:BR968, BR968)-1)</f>
        <v/>
      </c>
      <c r="BV968" s="76" t="str">
        <f t="shared" si="295"/>
        <v/>
      </c>
      <c r="BW968" s="124" t="str">
        <f t="shared" si="296"/>
        <v/>
      </c>
      <c r="BX968" s="115" t="str">
        <f t="shared" si="297"/>
        <v/>
      </c>
      <c r="BY968" s="125" t="str">
        <f t="shared" si="298"/>
        <v/>
      </c>
      <c r="CA968" s="106" t="str">
        <f t="shared" si="299"/>
        <v/>
      </c>
      <c r="CB968" s="22" t="str">
        <f t="shared" si="300"/>
        <v/>
      </c>
      <c r="CD968" s="76" t="str">
        <f>IF($J968="", "", IF($BV968=0, "", COUNTIF($J$11:$J$1010, "&lt;"&amp;$J968)+1+COUNTIF($J$11:$J968, $J968)-1))</f>
        <v/>
      </c>
    </row>
    <row r="969" spans="1:82" x14ac:dyDescent="0.25">
      <c r="A969" s="31"/>
      <c r="B969" s="19" t="str">
        <f t="shared" si="281"/>
        <v/>
      </c>
      <c r="C969" s="20" t="str">
        <f t="shared" si="282"/>
        <v/>
      </c>
      <c r="D969" s="29" t="str">
        <f t="shared" si="283"/>
        <v/>
      </c>
      <c r="E969" s="22" t="str">
        <f t="shared" si="284"/>
        <v/>
      </c>
      <c r="F969" s="31"/>
      <c r="G969" s="301"/>
      <c r="H969" s="302"/>
      <c r="I969" s="303"/>
      <c r="J969" s="304"/>
      <c r="K969" s="283"/>
      <c r="L969" s="305"/>
      <c r="M969" s="285"/>
      <c r="N969" s="287"/>
      <c r="O969" s="31"/>
      <c r="P969" s="19" t="str">
        <f t="shared" si="285"/>
        <v/>
      </c>
      <c r="Q969" s="20" t="str">
        <f t="shared" si="286"/>
        <v/>
      </c>
      <c r="R969" s="29" t="str">
        <f t="shared" si="287"/>
        <v/>
      </c>
      <c r="S969" s="22" t="str">
        <f t="shared" si="288"/>
        <v/>
      </c>
      <c r="T969" s="31"/>
      <c r="U969" s="69" t="str">
        <f t="shared" si="289"/>
        <v/>
      </c>
      <c r="V969" s="31"/>
      <c r="X969" s="76" t="str">
        <f t="shared" si="290"/>
        <v/>
      </c>
      <c r="Z969" s="76" t="str">
        <f t="shared" si="291"/>
        <v/>
      </c>
      <c r="AA969" s="76" t="str">
        <f t="shared" si="292"/>
        <v/>
      </c>
      <c r="AC969" s="19" t="str">
        <f>IF($K969="", "", SUMIF('Drinks List'!DH$11:DH$1010, $K969, 'Drinks List'!DG$11:DG$1010))</f>
        <v/>
      </c>
      <c r="AD969" s="21"/>
      <c r="AE969" s="59" t="str">
        <f>IF($K969="", "", SUMIF('Drinks List'!DJ$11:DJ$1010, $K969, 'Drinks List'!DI$11:DI$1010))</f>
        <v/>
      </c>
      <c r="AF969" s="21"/>
      <c r="AG969" s="59" t="str">
        <f>IF($K969="", "", SUMIF('Drinks List'!DL$11:DL$1010, $K969, 'Drinks List'!DK$11:DK$1010))</f>
        <v/>
      </c>
      <c r="AH969" s="21"/>
      <c r="AI969" s="59" t="str">
        <f>IF($K969="", "", SUMIF('Drinks List'!DN$11:DN$1010, $K969, 'Drinks List'!DM$11:DM$1010))</f>
        <v/>
      </c>
      <c r="AJ969" s="21"/>
      <c r="AK969" s="59" t="str">
        <f>IF($K969="", "", SUMIF('Drinks List'!DP$11:DP$1010, $K969, 'Drinks List'!DO$11:DO$1010))</f>
        <v/>
      </c>
      <c r="AL969" s="21"/>
      <c r="AM969" s="59" t="str">
        <f>IF($K969="", "", SUMIF('Drinks List'!DR$11:DR$1010, $K969, 'Drinks List'!DQ$11:DQ$1010))</f>
        <v/>
      </c>
      <c r="AN969" s="21"/>
      <c r="AO969" s="59" t="str">
        <f>IF($K969="", "", SUMIF('Drinks List'!DT$11:DT$1010, $K969, 'Drinks List'!DS$11:DS$1010))</f>
        <v/>
      </c>
      <c r="AP969" s="21"/>
      <c r="AQ969" s="59" t="str">
        <f>IF($K969="", "", SUMIF('Drinks List'!DV$11:DV$1010, $K969, 'Drinks List'!DU$11:DU$1010))</f>
        <v/>
      </c>
      <c r="AR969" s="21"/>
      <c r="AS969" s="59" t="str">
        <f>IF($K969="", "", SUMIF('Drinks List'!DX$11:DX$1010, $K969, 'Drinks List'!DW$11:DW$1010))</f>
        <v/>
      </c>
      <c r="AT969" s="21"/>
      <c r="AU969" s="59" t="str">
        <f>IF($K969="", "", SUMIF('Drinks List'!DZ$11:DZ$1010, $K969, 'Drinks List'!DY$11:DY$1010))</f>
        <v/>
      </c>
      <c r="AV969" s="21"/>
      <c r="AW969" s="59" t="str">
        <f>IF($K969="", "", SUMIF('Drinks List'!EB$11:EB$1010, $K969, 'Drinks List'!EA$11:EA$1010))</f>
        <v/>
      </c>
      <c r="AX969" s="21"/>
      <c r="AY969" s="59" t="str">
        <f>IF($K969="", "", SUMIF('Drinks List'!ED$11:ED$1010, $K969, 'Drinks List'!EC$11:EC$1010))</f>
        <v/>
      </c>
      <c r="AZ969" s="21"/>
      <c r="BA969" s="59" t="str">
        <f>IF($K969="", "", SUMIF('Drinks List'!EF$11:EF$1010, $K969, 'Drinks List'!EE$11:EE$1010))</f>
        <v/>
      </c>
      <c r="BB969" s="21"/>
      <c r="BC969" s="59" t="str">
        <f>IF($K969="", "", SUMIF('Drinks List'!EH$11:EH$1010, $K969, 'Drinks List'!EG$11:EG$1010))</f>
        <v/>
      </c>
      <c r="BD969" s="21"/>
      <c r="BE969" s="59" t="str">
        <f>IF($K969="", "", SUMIF('Drinks List'!EJ$11:EJ$1010, $K969, 'Drinks List'!EI$11:EI$1010))</f>
        <v/>
      </c>
      <c r="BF969" s="21"/>
      <c r="BG969" s="59" t="str">
        <f>IF($K969="", "", SUMIF('Drinks List'!EL$11:EL$1010, $K969, 'Drinks List'!EK$11:EK$1010))</f>
        <v/>
      </c>
      <c r="BH969" s="21"/>
      <c r="BI969" s="59" t="str">
        <f>IF($K969="", "", SUMIF('Drinks List'!EN$11:EN$1010, $K969, 'Drinks List'!EM$11:EM$1010))</f>
        <v/>
      </c>
      <c r="BJ969" s="21"/>
      <c r="BK969" s="59" t="str">
        <f>IF($K969="", "", SUMIF('Drinks List'!EP$11:EP$1010, $K969, 'Drinks List'!EO$11:EO$1010))</f>
        <v/>
      </c>
      <c r="BL969" s="21"/>
      <c r="BM969" s="59" t="str">
        <f>IF($K969="", "", SUMIF('Drinks List'!ER$11:ER$1010, $K969, 'Drinks List'!EQ$11:EQ$1010))</f>
        <v/>
      </c>
      <c r="BN969" s="21"/>
      <c r="BO969" s="65" t="str">
        <f>IF($K969="", "", SUMIF('Drinks List'!ET$11:ET$1010, $K969, 'Drinks List'!ES$11:ES$1010))</f>
        <v/>
      </c>
      <c r="BQ969" s="120" t="str">
        <f t="shared" si="293"/>
        <v/>
      </c>
      <c r="BR969" s="62" t="str">
        <f t="shared" si="294"/>
        <v/>
      </c>
      <c r="BS969" s="76" t="str">
        <f>IF(BQ969="", "", COUNTIF(BQ$11:BQ$1010, "&gt;"&amp;BQ969)+1+COUNTIF(BQ$11:BQ969, BQ969)-1)</f>
        <v/>
      </c>
      <c r="BT969" s="76" t="str">
        <f>IF(BR969="", "", COUNTIF(BR$11:BR$1010, "&lt;"&amp;BR969)+1+COUNTIF(BR$11:BR969, BR969)-1)</f>
        <v/>
      </c>
      <c r="BV969" s="76" t="str">
        <f t="shared" si="295"/>
        <v/>
      </c>
      <c r="BW969" s="124" t="str">
        <f t="shared" si="296"/>
        <v/>
      </c>
      <c r="BX969" s="115" t="str">
        <f t="shared" si="297"/>
        <v/>
      </c>
      <c r="BY969" s="125" t="str">
        <f t="shared" si="298"/>
        <v/>
      </c>
      <c r="CA969" s="106" t="str">
        <f t="shared" si="299"/>
        <v/>
      </c>
      <c r="CB969" s="22" t="str">
        <f t="shared" si="300"/>
        <v/>
      </c>
      <c r="CD969" s="76" t="str">
        <f>IF($J969="", "", IF($BV969=0, "", COUNTIF($J$11:$J$1010, "&lt;"&amp;$J969)+1+COUNTIF($J$11:$J969, $J969)-1))</f>
        <v/>
      </c>
    </row>
    <row r="970" spans="1:82" x14ac:dyDescent="0.25">
      <c r="A970" s="31"/>
      <c r="B970" s="19" t="str">
        <f t="shared" si="281"/>
        <v/>
      </c>
      <c r="C970" s="20" t="str">
        <f t="shared" si="282"/>
        <v/>
      </c>
      <c r="D970" s="29" t="str">
        <f t="shared" si="283"/>
        <v/>
      </c>
      <c r="E970" s="22" t="str">
        <f t="shared" si="284"/>
        <v/>
      </c>
      <c r="F970" s="31"/>
      <c r="G970" s="301"/>
      <c r="H970" s="302"/>
      <c r="I970" s="303"/>
      <c r="J970" s="304"/>
      <c r="K970" s="283"/>
      <c r="L970" s="305"/>
      <c r="M970" s="285"/>
      <c r="N970" s="287"/>
      <c r="O970" s="31"/>
      <c r="P970" s="19" t="str">
        <f t="shared" si="285"/>
        <v/>
      </c>
      <c r="Q970" s="20" t="str">
        <f t="shared" si="286"/>
        <v/>
      </c>
      <c r="R970" s="29" t="str">
        <f t="shared" si="287"/>
        <v/>
      </c>
      <c r="S970" s="22" t="str">
        <f t="shared" si="288"/>
        <v/>
      </c>
      <c r="T970" s="31"/>
      <c r="U970" s="69" t="str">
        <f t="shared" si="289"/>
        <v/>
      </c>
      <c r="V970" s="31"/>
      <c r="X970" s="76" t="str">
        <f t="shared" si="290"/>
        <v/>
      </c>
      <c r="Z970" s="76" t="str">
        <f t="shared" si="291"/>
        <v/>
      </c>
      <c r="AA970" s="76" t="str">
        <f t="shared" si="292"/>
        <v/>
      </c>
      <c r="AC970" s="19" t="str">
        <f>IF($K970="", "", SUMIF('Drinks List'!DH$11:DH$1010, $K970, 'Drinks List'!DG$11:DG$1010))</f>
        <v/>
      </c>
      <c r="AD970" s="21"/>
      <c r="AE970" s="59" t="str">
        <f>IF($K970="", "", SUMIF('Drinks List'!DJ$11:DJ$1010, $K970, 'Drinks List'!DI$11:DI$1010))</f>
        <v/>
      </c>
      <c r="AF970" s="21"/>
      <c r="AG970" s="59" t="str">
        <f>IF($K970="", "", SUMIF('Drinks List'!DL$11:DL$1010, $K970, 'Drinks List'!DK$11:DK$1010))</f>
        <v/>
      </c>
      <c r="AH970" s="21"/>
      <c r="AI970" s="59" t="str">
        <f>IF($K970="", "", SUMIF('Drinks List'!DN$11:DN$1010, $K970, 'Drinks List'!DM$11:DM$1010))</f>
        <v/>
      </c>
      <c r="AJ970" s="21"/>
      <c r="AK970" s="59" t="str">
        <f>IF($K970="", "", SUMIF('Drinks List'!DP$11:DP$1010, $K970, 'Drinks List'!DO$11:DO$1010))</f>
        <v/>
      </c>
      <c r="AL970" s="21"/>
      <c r="AM970" s="59" t="str">
        <f>IF($K970="", "", SUMIF('Drinks List'!DR$11:DR$1010, $K970, 'Drinks List'!DQ$11:DQ$1010))</f>
        <v/>
      </c>
      <c r="AN970" s="21"/>
      <c r="AO970" s="59" t="str">
        <f>IF($K970="", "", SUMIF('Drinks List'!DT$11:DT$1010, $K970, 'Drinks List'!DS$11:DS$1010))</f>
        <v/>
      </c>
      <c r="AP970" s="21"/>
      <c r="AQ970" s="59" t="str">
        <f>IF($K970="", "", SUMIF('Drinks List'!DV$11:DV$1010, $K970, 'Drinks List'!DU$11:DU$1010))</f>
        <v/>
      </c>
      <c r="AR970" s="21"/>
      <c r="AS970" s="59" t="str">
        <f>IF($K970="", "", SUMIF('Drinks List'!DX$11:DX$1010, $K970, 'Drinks List'!DW$11:DW$1010))</f>
        <v/>
      </c>
      <c r="AT970" s="21"/>
      <c r="AU970" s="59" t="str">
        <f>IF($K970="", "", SUMIF('Drinks List'!DZ$11:DZ$1010, $K970, 'Drinks List'!DY$11:DY$1010))</f>
        <v/>
      </c>
      <c r="AV970" s="21"/>
      <c r="AW970" s="59" t="str">
        <f>IF($K970="", "", SUMIF('Drinks List'!EB$11:EB$1010, $K970, 'Drinks List'!EA$11:EA$1010))</f>
        <v/>
      </c>
      <c r="AX970" s="21"/>
      <c r="AY970" s="59" t="str">
        <f>IF($K970="", "", SUMIF('Drinks List'!ED$11:ED$1010, $K970, 'Drinks List'!EC$11:EC$1010))</f>
        <v/>
      </c>
      <c r="AZ970" s="21"/>
      <c r="BA970" s="59" t="str">
        <f>IF($K970="", "", SUMIF('Drinks List'!EF$11:EF$1010, $K970, 'Drinks List'!EE$11:EE$1010))</f>
        <v/>
      </c>
      <c r="BB970" s="21"/>
      <c r="BC970" s="59" t="str">
        <f>IF($K970="", "", SUMIF('Drinks List'!EH$11:EH$1010, $K970, 'Drinks List'!EG$11:EG$1010))</f>
        <v/>
      </c>
      <c r="BD970" s="21"/>
      <c r="BE970" s="59" t="str">
        <f>IF($K970="", "", SUMIF('Drinks List'!EJ$11:EJ$1010, $K970, 'Drinks List'!EI$11:EI$1010))</f>
        <v/>
      </c>
      <c r="BF970" s="21"/>
      <c r="BG970" s="59" t="str">
        <f>IF($K970="", "", SUMIF('Drinks List'!EL$11:EL$1010, $K970, 'Drinks List'!EK$11:EK$1010))</f>
        <v/>
      </c>
      <c r="BH970" s="21"/>
      <c r="BI970" s="59" t="str">
        <f>IF($K970="", "", SUMIF('Drinks List'!EN$11:EN$1010, $K970, 'Drinks List'!EM$11:EM$1010))</f>
        <v/>
      </c>
      <c r="BJ970" s="21"/>
      <c r="BK970" s="59" t="str">
        <f>IF($K970="", "", SUMIF('Drinks List'!EP$11:EP$1010, $K970, 'Drinks List'!EO$11:EO$1010))</f>
        <v/>
      </c>
      <c r="BL970" s="21"/>
      <c r="BM970" s="59" t="str">
        <f>IF($K970="", "", SUMIF('Drinks List'!ER$11:ER$1010, $K970, 'Drinks List'!EQ$11:EQ$1010))</f>
        <v/>
      </c>
      <c r="BN970" s="21"/>
      <c r="BO970" s="65" t="str">
        <f>IF($K970="", "", SUMIF('Drinks List'!ET$11:ET$1010, $K970, 'Drinks List'!ES$11:ES$1010))</f>
        <v/>
      </c>
      <c r="BQ970" s="120" t="str">
        <f t="shared" si="293"/>
        <v/>
      </c>
      <c r="BR970" s="62" t="str">
        <f t="shared" si="294"/>
        <v/>
      </c>
      <c r="BS970" s="76" t="str">
        <f>IF(BQ970="", "", COUNTIF(BQ$11:BQ$1010, "&gt;"&amp;BQ970)+1+COUNTIF(BQ$11:BQ970, BQ970)-1)</f>
        <v/>
      </c>
      <c r="BT970" s="76" t="str">
        <f>IF(BR970="", "", COUNTIF(BR$11:BR$1010, "&lt;"&amp;BR970)+1+COUNTIF(BR$11:BR970, BR970)-1)</f>
        <v/>
      </c>
      <c r="BV970" s="76" t="str">
        <f t="shared" si="295"/>
        <v/>
      </c>
      <c r="BW970" s="124" t="str">
        <f t="shared" si="296"/>
        <v/>
      </c>
      <c r="BX970" s="115" t="str">
        <f t="shared" si="297"/>
        <v/>
      </c>
      <c r="BY970" s="125" t="str">
        <f t="shared" si="298"/>
        <v/>
      </c>
      <c r="CA970" s="106" t="str">
        <f t="shared" si="299"/>
        <v/>
      </c>
      <c r="CB970" s="22" t="str">
        <f t="shared" si="300"/>
        <v/>
      </c>
      <c r="CD970" s="76" t="str">
        <f>IF($J970="", "", IF($BV970=0, "", COUNTIF($J$11:$J$1010, "&lt;"&amp;$J970)+1+COUNTIF($J$11:$J970, $J970)-1))</f>
        <v/>
      </c>
    </row>
    <row r="971" spans="1:82" x14ac:dyDescent="0.25">
      <c r="A971" s="31"/>
      <c r="B971" s="19" t="str">
        <f t="shared" ref="B971:B1010" si="301">IF($J971="", "", ($G971-$H971+$I971)*$L971)</f>
        <v/>
      </c>
      <c r="C971" s="20" t="str">
        <f t="shared" ref="C971:C1010" si="302">IF($J971="", "", ROUND($B971*$M971, 2))</f>
        <v/>
      </c>
      <c r="D971" s="29" t="str">
        <f t="shared" ref="D971:D1010" si="303">IFERROR(IF($J971="", "", ROUNDUP($B971/$L971, 0)), "")</f>
        <v/>
      </c>
      <c r="E971" s="22" t="str">
        <f t="shared" ref="E971:E1010" si="304">IFERROR(IF($J971="", "", $D971*$M971), "")</f>
        <v/>
      </c>
      <c r="F971" s="31"/>
      <c r="G971" s="301"/>
      <c r="H971" s="302"/>
      <c r="I971" s="303"/>
      <c r="J971" s="304"/>
      <c r="K971" s="283"/>
      <c r="L971" s="305"/>
      <c r="M971" s="285"/>
      <c r="N971" s="287"/>
      <c r="O971" s="31"/>
      <c r="P971" s="19" t="str">
        <f t="shared" ref="P971:P1010" si="305">IF($K971="", "", SUM($AC971:$BO971))</f>
        <v/>
      </c>
      <c r="Q971" s="20" t="str">
        <f t="shared" ref="Q971:Q1010" si="306">IF($J971="", "", ROUND($P971*$M971, 2))</f>
        <v/>
      </c>
      <c r="R971" s="29" t="str">
        <f t="shared" ref="R971:R1010" si="307">IFERROR(IF($J971="", "", ROUNDUP($P971/$L971, 0)), "")</f>
        <v/>
      </c>
      <c r="S971" s="22" t="str">
        <f t="shared" ref="S971:S1010" si="308">IFERROR(IF($J971="", "", $R971*$M971), "")</f>
        <v/>
      </c>
      <c r="T971" s="31"/>
      <c r="U971" s="69" t="str">
        <f t="shared" ref="U971:U1010" si="309">IF(OR($B971="", $P971=""), "", IFERROR(ROUND($B971/$P971, 4), ""))</f>
        <v/>
      </c>
      <c r="V971" s="31"/>
      <c r="X971" s="76" t="str">
        <f t="shared" si="290"/>
        <v/>
      </c>
      <c r="Z971" s="76" t="str">
        <f t="shared" si="291"/>
        <v/>
      </c>
      <c r="AA971" s="76" t="str">
        <f t="shared" si="292"/>
        <v/>
      </c>
      <c r="AC971" s="19" t="str">
        <f>IF($K971="", "", SUMIF('Drinks List'!DH$11:DH$1010, $K971, 'Drinks List'!DG$11:DG$1010))</f>
        <v/>
      </c>
      <c r="AD971" s="21"/>
      <c r="AE971" s="59" t="str">
        <f>IF($K971="", "", SUMIF('Drinks List'!DJ$11:DJ$1010, $K971, 'Drinks List'!DI$11:DI$1010))</f>
        <v/>
      </c>
      <c r="AF971" s="21"/>
      <c r="AG971" s="59" t="str">
        <f>IF($K971="", "", SUMIF('Drinks List'!DL$11:DL$1010, $K971, 'Drinks List'!DK$11:DK$1010))</f>
        <v/>
      </c>
      <c r="AH971" s="21"/>
      <c r="AI971" s="59" t="str">
        <f>IF($K971="", "", SUMIF('Drinks List'!DN$11:DN$1010, $K971, 'Drinks List'!DM$11:DM$1010))</f>
        <v/>
      </c>
      <c r="AJ971" s="21"/>
      <c r="AK971" s="59" t="str">
        <f>IF($K971="", "", SUMIF('Drinks List'!DP$11:DP$1010, $K971, 'Drinks List'!DO$11:DO$1010))</f>
        <v/>
      </c>
      <c r="AL971" s="21"/>
      <c r="AM971" s="59" t="str">
        <f>IF($K971="", "", SUMIF('Drinks List'!DR$11:DR$1010, $K971, 'Drinks List'!DQ$11:DQ$1010))</f>
        <v/>
      </c>
      <c r="AN971" s="21"/>
      <c r="AO971" s="59" t="str">
        <f>IF($K971="", "", SUMIF('Drinks List'!DT$11:DT$1010, $K971, 'Drinks List'!DS$11:DS$1010))</f>
        <v/>
      </c>
      <c r="AP971" s="21"/>
      <c r="AQ971" s="59" t="str">
        <f>IF($K971="", "", SUMIF('Drinks List'!DV$11:DV$1010, $K971, 'Drinks List'!DU$11:DU$1010))</f>
        <v/>
      </c>
      <c r="AR971" s="21"/>
      <c r="AS971" s="59" t="str">
        <f>IF($K971="", "", SUMIF('Drinks List'!DX$11:DX$1010, $K971, 'Drinks List'!DW$11:DW$1010))</f>
        <v/>
      </c>
      <c r="AT971" s="21"/>
      <c r="AU971" s="59" t="str">
        <f>IF($K971="", "", SUMIF('Drinks List'!DZ$11:DZ$1010, $K971, 'Drinks List'!DY$11:DY$1010))</f>
        <v/>
      </c>
      <c r="AV971" s="21"/>
      <c r="AW971" s="59" t="str">
        <f>IF($K971="", "", SUMIF('Drinks List'!EB$11:EB$1010, $K971, 'Drinks List'!EA$11:EA$1010))</f>
        <v/>
      </c>
      <c r="AX971" s="21"/>
      <c r="AY971" s="59" t="str">
        <f>IF($K971="", "", SUMIF('Drinks List'!ED$11:ED$1010, $K971, 'Drinks List'!EC$11:EC$1010))</f>
        <v/>
      </c>
      <c r="AZ971" s="21"/>
      <c r="BA971" s="59" t="str">
        <f>IF($K971="", "", SUMIF('Drinks List'!EF$11:EF$1010, $K971, 'Drinks List'!EE$11:EE$1010))</f>
        <v/>
      </c>
      <c r="BB971" s="21"/>
      <c r="BC971" s="59" t="str">
        <f>IF($K971="", "", SUMIF('Drinks List'!EH$11:EH$1010, $K971, 'Drinks List'!EG$11:EG$1010))</f>
        <v/>
      </c>
      <c r="BD971" s="21"/>
      <c r="BE971" s="59" t="str">
        <f>IF($K971="", "", SUMIF('Drinks List'!EJ$11:EJ$1010, $K971, 'Drinks List'!EI$11:EI$1010))</f>
        <v/>
      </c>
      <c r="BF971" s="21"/>
      <c r="BG971" s="59" t="str">
        <f>IF($K971="", "", SUMIF('Drinks List'!EL$11:EL$1010, $K971, 'Drinks List'!EK$11:EK$1010))</f>
        <v/>
      </c>
      <c r="BH971" s="21"/>
      <c r="BI971" s="59" t="str">
        <f>IF($K971="", "", SUMIF('Drinks List'!EN$11:EN$1010, $K971, 'Drinks List'!EM$11:EM$1010))</f>
        <v/>
      </c>
      <c r="BJ971" s="21"/>
      <c r="BK971" s="59" t="str">
        <f>IF($K971="", "", SUMIF('Drinks List'!EP$11:EP$1010, $K971, 'Drinks List'!EO$11:EO$1010))</f>
        <v/>
      </c>
      <c r="BL971" s="21"/>
      <c r="BM971" s="59" t="str">
        <f>IF($K971="", "", SUMIF('Drinks List'!ER$11:ER$1010, $K971, 'Drinks List'!EQ$11:EQ$1010))</f>
        <v/>
      </c>
      <c r="BN971" s="21"/>
      <c r="BO971" s="65" t="str">
        <f>IF($K971="", "", SUMIF('Drinks List'!ET$11:ET$1010, $K971, 'Drinks List'!ES$11:ES$1010))</f>
        <v/>
      </c>
      <c r="BQ971" s="120" t="str">
        <f t="shared" si="293"/>
        <v/>
      </c>
      <c r="BR971" s="62" t="str">
        <f t="shared" si="294"/>
        <v/>
      </c>
      <c r="BS971" s="76" t="str">
        <f>IF(BQ971="", "", COUNTIF(BQ$11:BQ$1010, "&gt;"&amp;BQ971)+1+COUNTIF(BQ$11:BQ971, BQ971)-1)</f>
        <v/>
      </c>
      <c r="BT971" s="76" t="str">
        <f>IF(BR971="", "", COUNTIF(BR$11:BR$1010, "&lt;"&amp;BR971)+1+COUNTIF(BR$11:BR971, BR971)-1)</f>
        <v/>
      </c>
      <c r="BV971" s="76" t="str">
        <f t="shared" si="295"/>
        <v/>
      </c>
      <c r="BW971" s="124" t="str">
        <f t="shared" si="296"/>
        <v/>
      </c>
      <c r="BX971" s="115" t="str">
        <f t="shared" si="297"/>
        <v/>
      </c>
      <c r="BY971" s="125" t="str">
        <f t="shared" si="298"/>
        <v/>
      </c>
      <c r="CA971" s="106" t="str">
        <f t="shared" si="299"/>
        <v/>
      </c>
      <c r="CB971" s="22" t="str">
        <f t="shared" si="300"/>
        <v/>
      </c>
      <c r="CD971" s="76" t="str">
        <f>IF($J971="", "", IF($BV971=0, "", COUNTIF($J$11:$J$1010, "&lt;"&amp;$J971)+1+COUNTIF($J$11:$J971, $J971)-1))</f>
        <v/>
      </c>
    </row>
    <row r="972" spans="1:82" x14ac:dyDescent="0.25">
      <c r="A972" s="31"/>
      <c r="B972" s="19" t="str">
        <f t="shared" si="301"/>
        <v/>
      </c>
      <c r="C972" s="20" t="str">
        <f t="shared" si="302"/>
        <v/>
      </c>
      <c r="D972" s="29" t="str">
        <f t="shared" si="303"/>
        <v/>
      </c>
      <c r="E972" s="22" t="str">
        <f t="shared" si="304"/>
        <v/>
      </c>
      <c r="F972" s="31"/>
      <c r="G972" s="301"/>
      <c r="H972" s="302"/>
      <c r="I972" s="303"/>
      <c r="J972" s="304"/>
      <c r="K972" s="283"/>
      <c r="L972" s="305"/>
      <c r="M972" s="285"/>
      <c r="N972" s="287"/>
      <c r="O972" s="31"/>
      <c r="P972" s="19" t="str">
        <f t="shared" si="305"/>
        <v/>
      </c>
      <c r="Q972" s="20" t="str">
        <f t="shared" si="306"/>
        <v/>
      </c>
      <c r="R972" s="29" t="str">
        <f t="shared" si="307"/>
        <v/>
      </c>
      <c r="S972" s="22" t="str">
        <f t="shared" si="308"/>
        <v/>
      </c>
      <c r="T972" s="31"/>
      <c r="U972" s="69" t="str">
        <f t="shared" si="309"/>
        <v/>
      </c>
      <c r="V972" s="31"/>
      <c r="X972" s="76" t="str">
        <f t="shared" ref="X972:X1010" si="310">IF(COUNTIF($J972:$N972, "")=5, "", "X")</f>
        <v/>
      </c>
      <c r="Z972" s="76" t="str">
        <f t="shared" ref="Z972:Z1010" si="311">IF($J972="", "", IF(COUNTIF($J$11:$J$1010, $J972)&gt;1, "X", ""))</f>
        <v/>
      </c>
      <c r="AA972" s="76" t="str">
        <f t="shared" ref="AA972:AA1010" si="312">IF($K972="", "", IF(COUNTIF($K$11:$K$1010, $K972)&gt;1, "X", ""))</f>
        <v/>
      </c>
      <c r="AC972" s="19" t="str">
        <f>IF($K972="", "", SUMIF('Drinks List'!DH$11:DH$1010, $K972, 'Drinks List'!DG$11:DG$1010))</f>
        <v/>
      </c>
      <c r="AD972" s="21"/>
      <c r="AE972" s="59" t="str">
        <f>IF($K972="", "", SUMIF('Drinks List'!DJ$11:DJ$1010, $K972, 'Drinks List'!DI$11:DI$1010))</f>
        <v/>
      </c>
      <c r="AF972" s="21"/>
      <c r="AG972" s="59" t="str">
        <f>IF($K972="", "", SUMIF('Drinks List'!DL$11:DL$1010, $K972, 'Drinks List'!DK$11:DK$1010))</f>
        <v/>
      </c>
      <c r="AH972" s="21"/>
      <c r="AI972" s="59" t="str">
        <f>IF($K972="", "", SUMIF('Drinks List'!DN$11:DN$1010, $K972, 'Drinks List'!DM$11:DM$1010))</f>
        <v/>
      </c>
      <c r="AJ972" s="21"/>
      <c r="AK972" s="59" t="str">
        <f>IF($K972="", "", SUMIF('Drinks List'!DP$11:DP$1010, $K972, 'Drinks List'!DO$11:DO$1010))</f>
        <v/>
      </c>
      <c r="AL972" s="21"/>
      <c r="AM972" s="59" t="str">
        <f>IF($K972="", "", SUMIF('Drinks List'!DR$11:DR$1010, $K972, 'Drinks List'!DQ$11:DQ$1010))</f>
        <v/>
      </c>
      <c r="AN972" s="21"/>
      <c r="AO972" s="59" t="str">
        <f>IF($K972="", "", SUMIF('Drinks List'!DT$11:DT$1010, $K972, 'Drinks List'!DS$11:DS$1010))</f>
        <v/>
      </c>
      <c r="AP972" s="21"/>
      <c r="AQ972" s="59" t="str">
        <f>IF($K972="", "", SUMIF('Drinks List'!DV$11:DV$1010, $K972, 'Drinks List'!DU$11:DU$1010))</f>
        <v/>
      </c>
      <c r="AR972" s="21"/>
      <c r="AS972" s="59" t="str">
        <f>IF($K972="", "", SUMIF('Drinks List'!DX$11:DX$1010, $K972, 'Drinks List'!DW$11:DW$1010))</f>
        <v/>
      </c>
      <c r="AT972" s="21"/>
      <c r="AU972" s="59" t="str">
        <f>IF($K972="", "", SUMIF('Drinks List'!DZ$11:DZ$1010, $K972, 'Drinks List'!DY$11:DY$1010))</f>
        <v/>
      </c>
      <c r="AV972" s="21"/>
      <c r="AW972" s="59" t="str">
        <f>IF($K972="", "", SUMIF('Drinks List'!EB$11:EB$1010, $K972, 'Drinks List'!EA$11:EA$1010))</f>
        <v/>
      </c>
      <c r="AX972" s="21"/>
      <c r="AY972" s="59" t="str">
        <f>IF($K972="", "", SUMIF('Drinks List'!ED$11:ED$1010, $K972, 'Drinks List'!EC$11:EC$1010))</f>
        <v/>
      </c>
      <c r="AZ972" s="21"/>
      <c r="BA972" s="59" t="str">
        <f>IF($K972="", "", SUMIF('Drinks List'!EF$11:EF$1010, $K972, 'Drinks List'!EE$11:EE$1010))</f>
        <v/>
      </c>
      <c r="BB972" s="21"/>
      <c r="BC972" s="59" t="str">
        <f>IF($K972="", "", SUMIF('Drinks List'!EH$11:EH$1010, $K972, 'Drinks List'!EG$11:EG$1010))</f>
        <v/>
      </c>
      <c r="BD972" s="21"/>
      <c r="BE972" s="59" t="str">
        <f>IF($K972="", "", SUMIF('Drinks List'!EJ$11:EJ$1010, $K972, 'Drinks List'!EI$11:EI$1010))</f>
        <v/>
      </c>
      <c r="BF972" s="21"/>
      <c r="BG972" s="59" t="str">
        <f>IF($K972="", "", SUMIF('Drinks List'!EL$11:EL$1010, $K972, 'Drinks List'!EK$11:EK$1010))</f>
        <v/>
      </c>
      <c r="BH972" s="21"/>
      <c r="BI972" s="59" t="str">
        <f>IF($K972="", "", SUMIF('Drinks List'!EN$11:EN$1010, $K972, 'Drinks List'!EM$11:EM$1010))</f>
        <v/>
      </c>
      <c r="BJ972" s="21"/>
      <c r="BK972" s="59" t="str">
        <f>IF($K972="", "", SUMIF('Drinks List'!EP$11:EP$1010, $K972, 'Drinks List'!EO$11:EO$1010))</f>
        <v/>
      </c>
      <c r="BL972" s="21"/>
      <c r="BM972" s="59" t="str">
        <f>IF($K972="", "", SUMIF('Drinks List'!ER$11:ER$1010, $K972, 'Drinks List'!EQ$11:EQ$1010))</f>
        <v/>
      </c>
      <c r="BN972" s="21"/>
      <c r="BO972" s="65" t="str">
        <f>IF($K972="", "", SUMIF('Drinks List'!ET$11:ET$1010, $K972, 'Drinks List'!ES$11:ES$1010))</f>
        <v/>
      </c>
      <c r="BQ972" s="120" t="str">
        <f t="shared" ref="BQ972:BQ1010" si="313">IF($X972="", "", IF($U972&gt;1, $U972, ""))</f>
        <v/>
      </c>
      <c r="BR972" s="62" t="str">
        <f t="shared" ref="BR972:BR1010" si="314">IF($X972="", "", IF($U972&lt;1, $U972, ""))</f>
        <v/>
      </c>
      <c r="BS972" s="76" t="str">
        <f>IF(BQ972="", "", COUNTIF(BQ$11:BQ$1010, "&gt;"&amp;BQ972)+1+COUNTIF(BQ$11:BQ972, BQ972)-1)</f>
        <v/>
      </c>
      <c r="BT972" s="76" t="str">
        <f>IF(BR972="", "", COUNTIF(BR$11:BR$1010, "&lt;"&amp;BR972)+1+COUNTIF(BR$11:BR972, BR972)-1)</f>
        <v/>
      </c>
      <c r="BV972" s="76" t="str">
        <f t="shared" ref="BV972:BV1010" si="315">IF($BV$9=$BV$3, $BW972, IF($BV$9=$BV$4, $BX972, IF($BV$9=$BV$5, $BY972, "")))</f>
        <v/>
      </c>
      <c r="BW972" s="124" t="str">
        <f t="shared" ref="BW972:BW1010" si="316">IF($J972="", "", $D972)</f>
        <v/>
      </c>
      <c r="BX972" s="115" t="str">
        <f t="shared" ref="BX972:BX1010" si="317">IF($J972="", "", $R972)</f>
        <v/>
      </c>
      <c r="BY972" s="125" t="str">
        <f t="shared" ref="BY972:BY1010" si="318">IF($J972="", "", IF($N972&lt;=H972, 0, $N972-ROUNDDOWN($H972, 0)))</f>
        <v/>
      </c>
      <c r="CA972" s="106" t="str">
        <f t="shared" ref="CA972:CA1010" si="319">IF($BV972="", "", $M972)</f>
        <v/>
      </c>
      <c r="CB972" s="22" t="str">
        <f t="shared" ref="CB972:CB1010" si="320">IF($BV972="", "", $CA972*$BV972)</f>
        <v/>
      </c>
      <c r="CD972" s="76" t="str">
        <f>IF($J972="", "", IF($BV972=0, "", COUNTIF($J$11:$J$1010, "&lt;"&amp;$J972)+1+COUNTIF($J$11:$J972, $J972)-1))</f>
        <v/>
      </c>
    </row>
    <row r="973" spans="1:82" x14ac:dyDescent="0.25">
      <c r="A973" s="31"/>
      <c r="B973" s="19" t="str">
        <f t="shared" si="301"/>
        <v/>
      </c>
      <c r="C973" s="20" t="str">
        <f t="shared" si="302"/>
        <v/>
      </c>
      <c r="D973" s="29" t="str">
        <f t="shared" si="303"/>
        <v/>
      </c>
      <c r="E973" s="22" t="str">
        <f t="shared" si="304"/>
        <v/>
      </c>
      <c r="F973" s="31"/>
      <c r="G973" s="301"/>
      <c r="H973" s="302"/>
      <c r="I973" s="303"/>
      <c r="J973" s="304"/>
      <c r="K973" s="283"/>
      <c r="L973" s="305"/>
      <c r="M973" s="285"/>
      <c r="N973" s="287"/>
      <c r="O973" s="31"/>
      <c r="P973" s="19" t="str">
        <f t="shared" si="305"/>
        <v/>
      </c>
      <c r="Q973" s="20" t="str">
        <f t="shared" si="306"/>
        <v/>
      </c>
      <c r="R973" s="29" t="str">
        <f t="shared" si="307"/>
        <v/>
      </c>
      <c r="S973" s="22" t="str">
        <f t="shared" si="308"/>
        <v/>
      </c>
      <c r="T973" s="31"/>
      <c r="U973" s="69" t="str">
        <f t="shared" si="309"/>
        <v/>
      </c>
      <c r="V973" s="31"/>
      <c r="X973" s="76" t="str">
        <f t="shared" si="310"/>
        <v/>
      </c>
      <c r="Z973" s="76" t="str">
        <f t="shared" si="311"/>
        <v/>
      </c>
      <c r="AA973" s="76" t="str">
        <f t="shared" si="312"/>
        <v/>
      </c>
      <c r="AC973" s="19" t="str">
        <f>IF($K973="", "", SUMIF('Drinks List'!DH$11:DH$1010, $K973, 'Drinks List'!DG$11:DG$1010))</f>
        <v/>
      </c>
      <c r="AD973" s="21"/>
      <c r="AE973" s="59" t="str">
        <f>IF($K973="", "", SUMIF('Drinks List'!DJ$11:DJ$1010, $K973, 'Drinks List'!DI$11:DI$1010))</f>
        <v/>
      </c>
      <c r="AF973" s="21"/>
      <c r="AG973" s="59" t="str">
        <f>IF($K973="", "", SUMIF('Drinks List'!DL$11:DL$1010, $K973, 'Drinks List'!DK$11:DK$1010))</f>
        <v/>
      </c>
      <c r="AH973" s="21"/>
      <c r="AI973" s="59" t="str">
        <f>IF($K973="", "", SUMIF('Drinks List'!DN$11:DN$1010, $K973, 'Drinks List'!DM$11:DM$1010))</f>
        <v/>
      </c>
      <c r="AJ973" s="21"/>
      <c r="AK973" s="59" t="str">
        <f>IF($K973="", "", SUMIF('Drinks List'!DP$11:DP$1010, $K973, 'Drinks List'!DO$11:DO$1010))</f>
        <v/>
      </c>
      <c r="AL973" s="21"/>
      <c r="AM973" s="59" t="str">
        <f>IF($K973="", "", SUMIF('Drinks List'!DR$11:DR$1010, $K973, 'Drinks List'!DQ$11:DQ$1010))</f>
        <v/>
      </c>
      <c r="AN973" s="21"/>
      <c r="AO973" s="59" t="str">
        <f>IF($K973="", "", SUMIF('Drinks List'!DT$11:DT$1010, $K973, 'Drinks List'!DS$11:DS$1010))</f>
        <v/>
      </c>
      <c r="AP973" s="21"/>
      <c r="AQ973" s="59" t="str">
        <f>IF($K973="", "", SUMIF('Drinks List'!DV$11:DV$1010, $K973, 'Drinks List'!DU$11:DU$1010))</f>
        <v/>
      </c>
      <c r="AR973" s="21"/>
      <c r="AS973" s="59" t="str">
        <f>IF($K973="", "", SUMIF('Drinks List'!DX$11:DX$1010, $K973, 'Drinks List'!DW$11:DW$1010))</f>
        <v/>
      </c>
      <c r="AT973" s="21"/>
      <c r="AU973" s="59" t="str">
        <f>IF($K973="", "", SUMIF('Drinks List'!DZ$11:DZ$1010, $K973, 'Drinks List'!DY$11:DY$1010))</f>
        <v/>
      </c>
      <c r="AV973" s="21"/>
      <c r="AW973" s="59" t="str">
        <f>IF($K973="", "", SUMIF('Drinks List'!EB$11:EB$1010, $K973, 'Drinks List'!EA$11:EA$1010))</f>
        <v/>
      </c>
      <c r="AX973" s="21"/>
      <c r="AY973" s="59" t="str">
        <f>IF($K973="", "", SUMIF('Drinks List'!ED$11:ED$1010, $K973, 'Drinks List'!EC$11:EC$1010))</f>
        <v/>
      </c>
      <c r="AZ973" s="21"/>
      <c r="BA973" s="59" t="str">
        <f>IF($K973="", "", SUMIF('Drinks List'!EF$11:EF$1010, $K973, 'Drinks List'!EE$11:EE$1010))</f>
        <v/>
      </c>
      <c r="BB973" s="21"/>
      <c r="BC973" s="59" t="str">
        <f>IF($K973="", "", SUMIF('Drinks List'!EH$11:EH$1010, $K973, 'Drinks List'!EG$11:EG$1010))</f>
        <v/>
      </c>
      <c r="BD973" s="21"/>
      <c r="BE973" s="59" t="str">
        <f>IF($K973="", "", SUMIF('Drinks List'!EJ$11:EJ$1010, $K973, 'Drinks List'!EI$11:EI$1010))</f>
        <v/>
      </c>
      <c r="BF973" s="21"/>
      <c r="BG973" s="59" t="str">
        <f>IF($K973="", "", SUMIF('Drinks List'!EL$11:EL$1010, $K973, 'Drinks List'!EK$11:EK$1010))</f>
        <v/>
      </c>
      <c r="BH973" s="21"/>
      <c r="BI973" s="59" t="str">
        <f>IF($K973="", "", SUMIF('Drinks List'!EN$11:EN$1010, $K973, 'Drinks List'!EM$11:EM$1010))</f>
        <v/>
      </c>
      <c r="BJ973" s="21"/>
      <c r="BK973" s="59" t="str">
        <f>IF($K973="", "", SUMIF('Drinks List'!EP$11:EP$1010, $K973, 'Drinks List'!EO$11:EO$1010))</f>
        <v/>
      </c>
      <c r="BL973" s="21"/>
      <c r="BM973" s="59" t="str">
        <f>IF($K973="", "", SUMIF('Drinks List'!ER$11:ER$1010, $K973, 'Drinks List'!EQ$11:EQ$1010))</f>
        <v/>
      </c>
      <c r="BN973" s="21"/>
      <c r="BO973" s="65" t="str">
        <f>IF($K973="", "", SUMIF('Drinks List'!ET$11:ET$1010, $K973, 'Drinks List'!ES$11:ES$1010))</f>
        <v/>
      </c>
      <c r="BQ973" s="120" t="str">
        <f t="shared" si="313"/>
        <v/>
      </c>
      <c r="BR973" s="62" t="str">
        <f t="shared" si="314"/>
        <v/>
      </c>
      <c r="BS973" s="76" t="str">
        <f>IF(BQ973="", "", COUNTIF(BQ$11:BQ$1010, "&gt;"&amp;BQ973)+1+COUNTIF(BQ$11:BQ973, BQ973)-1)</f>
        <v/>
      </c>
      <c r="BT973" s="76" t="str">
        <f>IF(BR973="", "", COUNTIF(BR$11:BR$1010, "&lt;"&amp;BR973)+1+COUNTIF(BR$11:BR973, BR973)-1)</f>
        <v/>
      </c>
      <c r="BV973" s="76" t="str">
        <f t="shared" si="315"/>
        <v/>
      </c>
      <c r="BW973" s="124" t="str">
        <f t="shared" si="316"/>
        <v/>
      </c>
      <c r="BX973" s="115" t="str">
        <f t="shared" si="317"/>
        <v/>
      </c>
      <c r="BY973" s="125" t="str">
        <f t="shared" si="318"/>
        <v/>
      </c>
      <c r="CA973" s="106" t="str">
        <f t="shared" si="319"/>
        <v/>
      </c>
      <c r="CB973" s="22" t="str">
        <f t="shared" si="320"/>
        <v/>
      </c>
      <c r="CD973" s="76" t="str">
        <f>IF($J973="", "", IF($BV973=0, "", COUNTIF($J$11:$J$1010, "&lt;"&amp;$J973)+1+COUNTIF($J$11:$J973, $J973)-1))</f>
        <v/>
      </c>
    </row>
    <row r="974" spans="1:82" x14ac:dyDescent="0.25">
      <c r="A974" s="31"/>
      <c r="B974" s="19" t="str">
        <f t="shared" si="301"/>
        <v/>
      </c>
      <c r="C974" s="20" t="str">
        <f t="shared" si="302"/>
        <v/>
      </c>
      <c r="D974" s="29" t="str">
        <f t="shared" si="303"/>
        <v/>
      </c>
      <c r="E974" s="22" t="str">
        <f t="shared" si="304"/>
        <v/>
      </c>
      <c r="F974" s="31"/>
      <c r="G974" s="301"/>
      <c r="H974" s="302"/>
      <c r="I974" s="303"/>
      <c r="J974" s="304"/>
      <c r="K974" s="283"/>
      <c r="L974" s="305"/>
      <c r="M974" s="285"/>
      <c r="N974" s="287"/>
      <c r="O974" s="31"/>
      <c r="P974" s="19" t="str">
        <f t="shared" si="305"/>
        <v/>
      </c>
      <c r="Q974" s="20" t="str">
        <f t="shared" si="306"/>
        <v/>
      </c>
      <c r="R974" s="29" t="str">
        <f t="shared" si="307"/>
        <v/>
      </c>
      <c r="S974" s="22" t="str">
        <f t="shared" si="308"/>
        <v/>
      </c>
      <c r="T974" s="31"/>
      <c r="U974" s="69" t="str">
        <f t="shared" si="309"/>
        <v/>
      </c>
      <c r="V974" s="31"/>
      <c r="X974" s="76" t="str">
        <f t="shared" si="310"/>
        <v/>
      </c>
      <c r="Z974" s="76" t="str">
        <f t="shared" si="311"/>
        <v/>
      </c>
      <c r="AA974" s="76" t="str">
        <f t="shared" si="312"/>
        <v/>
      </c>
      <c r="AC974" s="19" t="str">
        <f>IF($K974="", "", SUMIF('Drinks List'!DH$11:DH$1010, $K974, 'Drinks List'!DG$11:DG$1010))</f>
        <v/>
      </c>
      <c r="AD974" s="21"/>
      <c r="AE974" s="59" t="str">
        <f>IF($K974="", "", SUMIF('Drinks List'!DJ$11:DJ$1010, $K974, 'Drinks List'!DI$11:DI$1010))</f>
        <v/>
      </c>
      <c r="AF974" s="21"/>
      <c r="AG974" s="59" t="str">
        <f>IF($K974="", "", SUMIF('Drinks List'!DL$11:DL$1010, $K974, 'Drinks List'!DK$11:DK$1010))</f>
        <v/>
      </c>
      <c r="AH974" s="21"/>
      <c r="AI974" s="59" t="str">
        <f>IF($K974="", "", SUMIF('Drinks List'!DN$11:DN$1010, $K974, 'Drinks List'!DM$11:DM$1010))</f>
        <v/>
      </c>
      <c r="AJ974" s="21"/>
      <c r="AK974" s="59" t="str">
        <f>IF($K974="", "", SUMIF('Drinks List'!DP$11:DP$1010, $K974, 'Drinks List'!DO$11:DO$1010))</f>
        <v/>
      </c>
      <c r="AL974" s="21"/>
      <c r="AM974" s="59" t="str">
        <f>IF($K974="", "", SUMIF('Drinks List'!DR$11:DR$1010, $K974, 'Drinks List'!DQ$11:DQ$1010))</f>
        <v/>
      </c>
      <c r="AN974" s="21"/>
      <c r="AO974" s="59" t="str">
        <f>IF($K974="", "", SUMIF('Drinks List'!DT$11:DT$1010, $K974, 'Drinks List'!DS$11:DS$1010))</f>
        <v/>
      </c>
      <c r="AP974" s="21"/>
      <c r="AQ974" s="59" t="str">
        <f>IF($K974="", "", SUMIF('Drinks List'!DV$11:DV$1010, $K974, 'Drinks List'!DU$11:DU$1010))</f>
        <v/>
      </c>
      <c r="AR974" s="21"/>
      <c r="AS974" s="59" t="str">
        <f>IF($K974="", "", SUMIF('Drinks List'!DX$11:DX$1010, $K974, 'Drinks List'!DW$11:DW$1010))</f>
        <v/>
      </c>
      <c r="AT974" s="21"/>
      <c r="AU974" s="59" t="str">
        <f>IF($K974="", "", SUMIF('Drinks List'!DZ$11:DZ$1010, $K974, 'Drinks List'!DY$11:DY$1010))</f>
        <v/>
      </c>
      <c r="AV974" s="21"/>
      <c r="AW974" s="59" t="str">
        <f>IF($K974="", "", SUMIF('Drinks List'!EB$11:EB$1010, $K974, 'Drinks List'!EA$11:EA$1010))</f>
        <v/>
      </c>
      <c r="AX974" s="21"/>
      <c r="AY974" s="59" t="str">
        <f>IF($K974="", "", SUMIF('Drinks List'!ED$11:ED$1010, $K974, 'Drinks List'!EC$11:EC$1010))</f>
        <v/>
      </c>
      <c r="AZ974" s="21"/>
      <c r="BA974" s="59" t="str">
        <f>IF($K974="", "", SUMIF('Drinks List'!EF$11:EF$1010, $K974, 'Drinks List'!EE$11:EE$1010))</f>
        <v/>
      </c>
      <c r="BB974" s="21"/>
      <c r="BC974" s="59" t="str">
        <f>IF($K974="", "", SUMIF('Drinks List'!EH$11:EH$1010, $K974, 'Drinks List'!EG$11:EG$1010))</f>
        <v/>
      </c>
      <c r="BD974" s="21"/>
      <c r="BE974" s="59" t="str">
        <f>IF($K974="", "", SUMIF('Drinks List'!EJ$11:EJ$1010, $K974, 'Drinks List'!EI$11:EI$1010))</f>
        <v/>
      </c>
      <c r="BF974" s="21"/>
      <c r="BG974" s="59" t="str">
        <f>IF($K974="", "", SUMIF('Drinks List'!EL$11:EL$1010, $K974, 'Drinks List'!EK$11:EK$1010))</f>
        <v/>
      </c>
      <c r="BH974" s="21"/>
      <c r="BI974" s="59" t="str">
        <f>IF($K974="", "", SUMIF('Drinks List'!EN$11:EN$1010, $K974, 'Drinks List'!EM$11:EM$1010))</f>
        <v/>
      </c>
      <c r="BJ974" s="21"/>
      <c r="BK974" s="59" t="str">
        <f>IF($K974="", "", SUMIF('Drinks List'!EP$11:EP$1010, $K974, 'Drinks List'!EO$11:EO$1010))</f>
        <v/>
      </c>
      <c r="BL974" s="21"/>
      <c r="BM974" s="59" t="str">
        <f>IF($K974="", "", SUMIF('Drinks List'!ER$11:ER$1010, $K974, 'Drinks List'!EQ$11:EQ$1010))</f>
        <v/>
      </c>
      <c r="BN974" s="21"/>
      <c r="BO974" s="65" t="str">
        <f>IF($K974="", "", SUMIF('Drinks List'!ET$11:ET$1010, $K974, 'Drinks List'!ES$11:ES$1010))</f>
        <v/>
      </c>
      <c r="BQ974" s="120" t="str">
        <f t="shared" si="313"/>
        <v/>
      </c>
      <c r="BR974" s="62" t="str">
        <f t="shared" si="314"/>
        <v/>
      </c>
      <c r="BS974" s="76" t="str">
        <f>IF(BQ974="", "", COUNTIF(BQ$11:BQ$1010, "&gt;"&amp;BQ974)+1+COUNTIF(BQ$11:BQ974, BQ974)-1)</f>
        <v/>
      </c>
      <c r="BT974" s="76" t="str">
        <f>IF(BR974="", "", COUNTIF(BR$11:BR$1010, "&lt;"&amp;BR974)+1+COUNTIF(BR$11:BR974, BR974)-1)</f>
        <v/>
      </c>
      <c r="BV974" s="76" t="str">
        <f t="shared" si="315"/>
        <v/>
      </c>
      <c r="BW974" s="124" t="str">
        <f t="shared" si="316"/>
        <v/>
      </c>
      <c r="BX974" s="115" t="str">
        <f t="shared" si="317"/>
        <v/>
      </c>
      <c r="BY974" s="125" t="str">
        <f t="shared" si="318"/>
        <v/>
      </c>
      <c r="CA974" s="106" t="str">
        <f t="shared" si="319"/>
        <v/>
      </c>
      <c r="CB974" s="22" t="str">
        <f t="shared" si="320"/>
        <v/>
      </c>
      <c r="CD974" s="76" t="str">
        <f>IF($J974="", "", IF($BV974=0, "", COUNTIF($J$11:$J$1010, "&lt;"&amp;$J974)+1+COUNTIF($J$11:$J974, $J974)-1))</f>
        <v/>
      </c>
    </row>
    <row r="975" spans="1:82" x14ac:dyDescent="0.25">
      <c r="A975" s="31"/>
      <c r="B975" s="19" t="str">
        <f t="shared" si="301"/>
        <v/>
      </c>
      <c r="C975" s="20" t="str">
        <f t="shared" si="302"/>
        <v/>
      </c>
      <c r="D975" s="29" t="str">
        <f t="shared" si="303"/>
        <v/>
      </c>
      <c r="E975" s="22" t="str">
        <f t="shared" si="304"/>
        <v/>
      </c>
      <c r="F975" s="31"/>
      <c r="G975" s="301"/>
      <c r="H975" s="302"/>
      <c r="I975" s="303"/>
      <c r="J975" s="304"/>
      <c r="K975" s="283"/>
      <c r="L975" s="305"/>
      <c r="M975" s="285"/>
      <c r="N975" s="287"/>
      <c r="O975" s="31"/>
      <c r="P975" s="19" t="str">
        <f t="shared" si="305"/>
        <v/>
      </c>
      <c r="Q975" s="20" t="str">
        <f t="shared" si="306"/>
        <v/>
      </c>
      <c r="R975" s="29" t="str">
        <f t="shared" si="307"/>
        <v/>
      </c>
      <c r="S975" s="22" t="str">
        <f t="shared" si="308"/>
        <v/>
      </c>
      <c r="T975" s="31"/>
      <c r="U975" s="69" t="str">
        <f t="shared" si="309"/>
        <v/>
      </c>
      <c r="V975" s="31"/>
      <c r="X975" s="76" t="str">
        <f t="shared" si="310"/>
        <v/>
      </c>
      <c r="Z975" s="76" t="str">
        <f t="shared" si="311"/>
        <v/>
      </c>
      <c r="AA975" s="76" t="str">
        <f t="shared" si="312"/>
        <v/>
      </c>
      <c r="AC975" s="19" t="str">
        <f>IF($K975="", "", SUMIF('Drinks List'!DH$11:DH$1010, $K975, 'Drinks List'!DG$11:DG$1010))</f>
        <v/>
      </c>
      <c r="AD975" s="21"/>
      <c r="AE975" s="59" t="str">
        <f>IF($K975="", "", SUMIF('Drinks List'!DJ$11:DJ$1010, $K975, 'Drinks List'!DI$11:DI$1010))</f>
        <v/>
      </c>
      <c r="AF975" s="21"/>
      <c r="AG975" s="59" t="str">
        <f>IF($K975="", "", SUMIF('Drinks List'!DL$11:DL$1010, $K975, 'Drinks List'!DK$11:DK$1010))</f>
        <v/>
      </c>
      <c r="AH975" s="21"/>
      <c r="AI975" s="59" t="str">
        <f>IF($K975="", "", SUMIF('Drinks List'!DN$11:DN$1010, $K975, 'Drinks List'!DM$11:DM$1010))</f>
        <v/>
      </c>
      <c r="AJ975" s="21"/>
      <c r="AK975" s="59" t="str">
        <f>IF($K975="", "", SUMIF('Drinks List'!DP$11:DP$1010, $K975, 'Drinks List'!DO$11:DO$1010))</f>
        <v/>
      </c>
      <c r="AL975" s="21"/>
      <c r="AM975" s="59" t="str">
        <f>IF($K975="", "", SUMIF('Drinks List'!DR$11:DR$1010, $K975, 'Drinks List'!DQ$11:DQ$1010))</f>
        <v/>
      </c>
      <c r="AN975" s="21"/>
      <c r="AO975" s="59" t="str">
        <f>IF($K975="", "", SUMIF('Drinks List'!DT$11:DT$1010, $K975, 'Drinks List'!DS$11:DS$1010))</f>
        <v/>
      </c>
      <c r="AP975" s="21"/>
      <c r="AQ975" s="59" t="str">
        <f>IF($K975="", "", SUMIF('Drinks List'!DV$11:DV$1010, $K975, 'Drinks List'!DU$11:DU$1010))</f>
        <v/>
      </c>
      <c r="AR975" s="21"/>
      <c r="AS975" s="59" t="str">
        <f>IF($K975="", "", SUMIF('Drinks List'!DX$11:DX$1010, $K975, 'Drinks List'!DW$11:DW$1010))</f>
        <v/>
      </c>
      <c r="AT975" s="21"/>
      <c r="AU975" s="59" t="str">
        <f>IF($K975="", "", SUMIF('Drinks List'!DZ$11:DZ$1010, $K975, 'Drinks List'!DY$11:DY$1010))</f>
        <v/>
      </c>
      <c r="AV975" s="21"/>
      <c r="AW975" s="59" t="str">
        <f>IF($K975="", "", SUMIF('Drinks List'!EB$11:EB$1010, $K975, 'Drinks List'!EA$11:EA$1010))</f>
        <v/>
      </c>
      <c r="AX975" s="21"/>
      <c r="AY975" s="59" t="str">
        <f>IF($K975="", "", SUMIF('Drinks List'!ED$11:ED$1010, $K975, 'Drinks List'!EC$11:EC$1010))</f>
        <v/>
      </c>
      <c r="AZ975" s="21"/>
      <c r="BA975" s="59" t="str">
        <f>IF($K975="", "", SUMIF('Drinks List'!EF$11:EF$1010, $K975, 'Drinks List'!EE$11:EE$1010))</f>
        <v/>
      </c>
      <c r="BB975" s="21"/>
      <c r="BC975" s="59" t="str">
        <f>IF($K975="", "", SUMIF('Drinks List'!EH$11:EH$1010, $K975, 'Drinks List'!EG$11:EG$1010))</f>
        <v/>
      </c>
      <c r="BD975" s="21"/>
      <c r="BE975" s="59" t="str">
        <f>IF($K975="", "", SUMIF('Drinks List'!EJ$11:EJ$1010, $K975, 'Drinks List'!EI$11:EI$1010))</f>
        <v/>
      </c>
      <c r="BF975" s="21"/>
      <c r="BG975" s="59" t="str">
        <f>IF($K975="", "", SUMIF('Drinks List'!EL$11:EL$1010, $K975, 'Drinks List'!EK$11:EK$1010))</f>
        <v/>
      </c>
      <c r="BH975" s="21"/>
      <c r="BI975" s="59" t="str">
        <f>IF($K975="", "", SUMIF('Drinks List'!EN$11:EN$1010, $K975, 'Drinks List'!EM$11:EM$1010))</f>
        <v/>
      </c>
      <c r="BJ975" s="21"/>
      <c r="BK975" s="59" t="str">
        <f>IF($K975="", "", SUMIF('Drinks List'!EP$11:EP$1010, $K975, 'Drinks List'!EO$11:EO$1010))</f>
        <v/>
      </c>
      <c r="BL975" s="21"/>
      <c r="BM975" s="59" t="str">
        <f>IF($K975="", "", SUMIF('Drinks List'!ER$11:ER$1010, $K975, 'Drinks List'!EQ$11:EQ$1010))</f>
        <v/>
      </c>
      <c r="BN975" s="21"/>
      <c r="BO975" s="65" t="str">
        <f>IF($K975="", "", SUMIF('Drinks List'!ET$11:ET$1010, $K975, 'Drinks List'!ES$11:ES$1010))</f>
        <v/>
      </c>
      <c r="BQ975" s="120" t="str">
        <f t="shared" si="313"/>
        <v/>
      </c>
      <c r="BR975" s="62" t="str">
        <f t="shared" si="314"/>
        <v/>
      </c>
      <c r="BS975" s="76" t="str">
        <f>IF(BQ975="", "", COUNTIF(BQ$11:BQ$1010, "&gt;"&amp;BQ975)+1+COUNTIF(BQ$11:BQ975, BQ975)-1)</f>
        <v/>
      </c>
      <c r="BT975" s="76" t="str">
        <f>IF(BR975="", "", COUNTIF(BR$11:BR$1010, "&lt;"&amp;BR975)+1+COUNTIF(BR$11:BR975, BR975)-1)</f>
        <v/>
      </c>
      <c r="BV975" s="76" t="str">
        <f t="shared" si="315"/>
        <v/>
      </c>
      <c r="BW975" s="124" t="str">
        <f t="shared" si="316"/>
        <v/>
      </c>
      <c r="BX975" s="115" t="str">
        <f t="shared" si="317"/>
        <v/>
      </c>
      <c r="BY975" s="125" t="str">
        <f t="shared" si="318"/>
        <v/>
      </c>
      <c r="CA975" s="106" t="str">
        <f t="shared" si="319"/>
        <v/>
      </c>
      <c r="CB975" s="22" t="str">
        <f t="shared" si="320"/>
        <v/>
      </c>
      <c r="CD975" s="76" t="str">
        <f>IF($J975="", "", IF($BV975=0, "", COUNTIF($J$11:$J$1010, "&lt;"&amp;$J975)+1+COUNTIF($J$11:$J975, $J975)-1))</f>
        <v/>
      </c>
    </row>
    <row r="976" spans="1:82" x14ac:dyDescent="0.25">
      <c r="A976" s="31"/>
      <c r="B976" s="19" t="str">
        <f t="shared" si="301"/>
        <v/>
      </c>
      <c r="C976" s="20" t="str">
        <f t="shared" si="302"/>
        <v/>
      </c>
      <c r="D976" s="29" t="str">
        <f t="shared" si="303"/>
        <v/>
      </c>
      <c r="E976" s="22" t="str">
        <f t="shared" si="304"/>
        <v/>
      </c>
      <c r="F976" s="31"/>
      <c r="G976" s="301"/>
      <c r="H976" s="302"/>
      <c r="I976" s="303"/>
      <c r="J976" s="304"/>
      <c r="K976" s="283"/>
      <c r="L976" s="305"/>
      <c r="M976" s="285"/>
      <c r="N976" s="287"/>
      <c r="O976" s="31"/>
      <c r="P976" s="19" t="str">
        <f t="shared" si="305"/>
        <v/>
      </c>
      <c r="Q976" s="20" t="str">
        <f t="shared" si="306"/>
        <v/>
      </c>
      <c r="R976" s="29" t="str">
        <f t="shared" si="307"/>
        <v/>
      </c>
      <c r="S976" s="22" t="str">
        <f t="shared" si="308"/>
        <v/>
      </c>
      <c r="T976" s="31"/>
      <c r="U976" s="69" t="str">
        <f t="shared" si="309"/>
        <v/>
      </c>
      <c r="V976" s="31"/>
      <c r="X976" s="76" t="str">
        <f t="shared" si="310"/>
        <v/>
      </c>
      <c r="Z976" s="76" t="str">
        <f t="shared" si="311"/>
        <v/>
      </c>
      <c r="AA976" s="76" t="str">
        <f t="shared" si="312"/>
        <v/>
      </c>
      <c r="AC976" s="19" t="str">
        <f>IF($K976="", "", SUMIF('Drinks List'!DH$11:DH$1010, $K976, 'Drinks List'!DG$11:DG$1010))</f>
        <v/>
      </c>
      <c r="AD976" s="21"/>
      <c r="AE976" s="59" t="str">
        <f>IF($K976="", "", SUMIF('Drinks List'!DJ$11:DJ$1010, $K976, 'Drinks List'!DI$11:DI$1010))</f>
        <v/>
      </c>
      <c r="AF976" s="21"/>
      <c r="AG976" s="59" t="str">
        <f>IF($K976="", "", SUMIF('Drinks List'!DL$11:DL$1010, $K976, 'Drinks List'!DK$11:DK$1010))</f>
        <v/>
      </c>
      <c r="AH976" s="21"/>
      <c r="AI976" s="59" t="str">
        <f>IF($K976="", "", SUMIF('Drinks List'!DN$11:DN$1010, $K976, 'Drinks List'!DM$11:DM$1010))</f>
        <v/>
      </c>
      <c r="AJ976" s="21"/>
      <c r="AK976" s="59" t="str">
        <f>IF($K976="", "", SUMIF('Drinks List'!DP$11:DP$1010, $K976, 'Drinks List'!DO$11:DO$1010))</f>
        <v/>
      </c>
      <c r="AL976" s="21"/>
      <c r="AM976" s="59" t="str">
        <f>IF($K976="", "", SUMIF('Drinks List'!DR$11:DR$1010, $K976, 'Drinks List'!DQ$11:DQ$1010))</f>
        <v/>
      </c>
      <c r="AN976" s="21"/>
      <c r="AO976" s="59" t="str">
        <f>IF($K976="", "", SUMIF('Drinks List'!DT$11:DT$1010, $K976, 'Drinks List'!DS$11:DS$1010))</f>
        <v/>
      </c>
      <c r="AP976" s="21"/>
      <c r="AQ976" s="59" t="str">
        <f>IF($K976="", "", SUMIF('Drinks List'!DV$11:DV$1010, $K976, 'Drinks List'!DU$11:DU$1010))</f>
        <v/>
      </c>
      <c r="AR976" s="21"/>
      <c r="AS976" s="59" t="str">
        <f>IF($K976="", "", SUMIF('Drinks List'!DX$11:DX$1010, $K976, 'Drinks List'!DW$11:DW$1010))</f>
        <v/>
      </c>
      <c r="AT976" s="21"/>
      <c r="AU976" s="59" t="str">
        <f>IF($K976="", "", SUMIF('Drinks List'!DZ$11:DZ$1010, $K976, 'Drinks List'!DY$11:DY$1010))</f>
        <v/>
      </c>
      <c r="AV976" s="21"/>
      <c r="AW976" s="59" t="str">
        <f>IF($K976="", "", SUMIF('Drinks List'!EB$11:EB$1010, $K976, 'Drinks List'!EA$11:EA$1010))</f>
        <v/>
      </c>
      <c r="AX976" s="21"/>
      <c r="AY976" s="59" t="str">
        <f>IF($K976="", "", SUMIF('Drinks List'!ED$11:ED$1010, $K976, 'Drinks List'!EC$11:EC$1010))</f>
        <v/>
      </c>
      <c r="AZ976" s="21"/>
      <c r="BA976" s="59" t="str">
        <f>IF($K976="", "", SUMIF('Drinks List'!EF$11:EF$1010, $K976, 'Drinks List'!EE$11:EE$1010))</f>
        <v/>
      </c>
      <c r="BB976" s="21"/>
      <c r="BC976" s="59" t="str">
        <f>IF($K976="", "", SUMIF('Drinks List'!EH$11:EH$1010, $K976, 'Drinks List'!EG$11:EG$1010))</f>
        <v/>
      </c>
      <c r="BD976" s="21"/>
      <c r="BE976" s="59" t="str">
        <f>IF($K976="", "", SUMIF('Drinks List'!EJ$11:EJ$1010, $K976, 'Drinks List'!EI$11:EI$1010))</f>
        <v/>
      </c>
      <c r="BF976" s="21"/>
      <c r="BG976" s="59" t="str">
        <f>IF($K976="", "", SUMIF('Drinks List'!EL$11:EL$1010, $K976, 'Drinks List'!EK$11:EK$1010))</f>
        <v/>
      </c>
      <c r="BH976" s="21"/>
      <c r="BI976" s="59" t="str">
        <f>IF($K976="", "", SUMIF('Drinks List'!EN$11:EN$1010, $K976, 'Drinks List'!EM$11:EM$1010))</f>
        <v/>
      </c>
      <c r="BJ976" s="21"/>
      <c r="BK976" s="59" t="str">
        <f>IF($K976="", "", SUMIF('Drinks List'!EP$11:EP$1010, $K976, 'Drinks List'!EO$11:EO$1010))</f>
        <v/>
      </c>
      <c r="BL976" s="21"/>
      <c r="BM976" s="59" t="str">
        <f>IF($K976="", "", SUMIF('Drinks List'!ER$11:ER$1010, $K976, 'Drinks List'!EQ$11:EQ$1010))</f>
        <v/>
      </c>
      <c r="BN976" s="21"/>
      <c r="BO976" s="65" t="str">
        <f>IF($K976="", "", SUMIF('Drinks List'!ET$11:ET$1010, $K976, 'Drinks List'!ES$11:ES$1010))</f>
        <v/>
      </c>
      <c r="BQ976" s="120" t="str">
        <f t="shared" si="313"/>
        <v/>
      </c>
      <c r="BR976" s="62" t="str">
        <f t="shared" si="314"/>
        <v/>
      </c>
      <c r="BS976" s="76" t="str">
        <f>IF(BQ976="", "", COUNTIF(BQ$11:BQ$1010, "&gt;"&amp;BQ976)+1+COUNTIF(BQ$11:BQ976, BQ976)-1)</f>
        <v/>
      </c>
      <c r="BT976" s="76" t="str">
        <f>IF(BR976="", "", COUNTIF(BR$11:BR$1010, "&lt;"&amp;BR976)+1+COUNTIF(BR$11:BR976, BR976)-1)</f>
        <v/>
      </c>
      <c r="BV976" s="76" t="str">
        <f t="shared" si="315"/>
        <v/>
      </c>
      <c r="BW976" s="124" t="str">
        <f t="shared" si="316"/>
        <v/>
      </c>
      <c r="BX976" s="115" t="str">
        <f t="shared" si="317"/>
        <v/>
      </c>
      <c r="BY976" s="125" t="str">
        <f t="shared" si="318"/>
        <v/>
      </c>
      <c r="CA976" s="106" t="str">
        <f t="shared" si="319"/>
        <v/>
      </c>
      <c r="CB976" s="22" t="str">
        <f t="shared" si="320"/>
        <v/>
      </c>
      <c r="CD976" s="76" t="str">
        <f>IF($J976="", "", IF($BV976=0, "", COUNTIF($J$11:$J$1010, "&lt;"&amp;$J976)+1+COUNTIF($J$11:$J976, $J976)-1))</f>
        <v/>
      </c>
    </row>
    <row r="977" spans="1:82" x14ac:dyDescent="0.25">
      <c r="A977" s="31"/>
      <c r="B977" s="19" t="str">
        <f t="shared" si="301"/>
        <v/>
      </c>
      <c r="C977" s="20" t="str">
        <f t="shared" si="302"/>
        <v/>
      </c>
      <c r="D977" s="29" t="str">
        <f t="shared" si="303"/>
        <v/>
      </c>
      <c r="E977" s="22" t="str">
        <f t="shared" si="304"/>
        <v/>
      </c>
      <c r="F977" s="31"/>
      <c r="G977" s="301"/>
      <c r="H977" s="302"/>
      <c r="I977" s="303"/>
      <c r="J977" s="304"/>
      <c r="K977" s="283"/>
      <c r="L977" s="305"/>
      <c r="M977" s="285"/>
      <c r="N977" s="287"/>
      <c r="O977" s="31"/>
      <c r="P977" s="19" t="str">
        <f t="shared" si="305"/>
        <v/>
      </c>
      <c r="Q977" s="20" t="str">
        <f t="shared" si="306"/>
        <v/>
      </c>
      <c r="R977" s="29" t="str">
        <f t="shared" si="307"/>
        <v/>
      </c>
      <c r="S977" s="22" t="str">
        <f t="shared" si="308"/>
        <v/>
      </c>
      <c r="T977" s="31"/>
      <c r="U977" s="69" t="str">
        <f t="shared" si="309"/>
        <v/>
      </c>
      <c r="V977" s="31"/>
      <c r="X977" s="76" t="str">
        <f t="shared" si="310"/>
        <v/>
      </c>
      <c r="Z977" s="76" t="str">
        <f t="shared" si="311"/>
        <v/>
      </c>
      <c r="AA977" s="76" t="str">
        <f t="shared" si="312"/>
        <v/>
      </c>
      <c r="AC977" s="19" t="str">
        <f>IF($K977="", "", SUMIF('Drinks List'!DH$11:DH$1010, $K977, 'Drinks List'!DG$11:DG$1010))</f>
        <v/>
      </c>
      <c r="AD977" s="21"/>
      <c r="AE977" s="59" t="str">
        <f>IF($K977="", "", SUMIF('Drinks List'!DJ$11:DJ$1010, $K977, 'Drinks List'!DI$11:DI$1010))</f>
        <v/>
      </c>
      <c r="AF977" s="21"/>
      <c r="AG977" s="59" t="str">
        <f>IF($K977="", "", SUMIF('Drinks List'!DL$11:DL$1010, $K977, 'Drinks List'!DK$11:DK$1010))</f>
        <v/>
      </c>
      <c r="AH977" s="21"/>
      <c r="AI977" s="59" t="str">
        <f>IF($K977="", "", SUMIF('Drinks List'!DN$11:DN$1010, $K977, 'Drinks List'!DM$11:DM$1010))</f>
        <v/>
      </c>
      <c r="AJ977" s="21"/>
      <c r="AK977" s="59" t="str">
        <f>IF($K977="", "", SUMIF('Drinks List'!DP$11:DP$1010, $K977, 'Drinks List'!DO$11:DO$1010))</f>
        <v/>
      </c>
      <c r="AL977" s="21"/>
      <c r="AM977" s="59" t="str">
        <f>IF($K977="", "", SUMIF('Drinks List'!DR$11:DR$1010, $K977, 'Drinks List'!DQ$11:DQ$1010))</f>
        <v/>
      </c>
      <c r="AN977" s="21"/>
      <c r="AO977" s="59" t="str">
        <f>IF($K977="", "", SUMIF('Drinks List'!DT$11:DT$1010, $K977, 'Drinks List'!DS$11:DS$1010))</f>
        <v/>
      </c>
      <c r="AP977" s="21"/>
      <c r="AQ977" s="59" t="str">
        <f>IF($K977="", "", SUMIF('Drinks List'!DV$11:DV$1010, $K977, 'Drinks List'!DU$11:DU$1010))</f>
        <v/>
      </c>
      <c r="AR977" s="21"/>
      <c r="AS977" s="59" t="str">
        <f>IF($K977="", "", SUMIF('Drinks List'!DX$11:DX$1010, $K977, 'Drinks List'!DW$11:DW$1010))</f>
        <v/>
      </c>
      <c r="AT977" s="21"/>
      <c r="AU977" s="59" t="str">
        <f>IF($K977="", "", SUMIF('Drinks List'!DZ$11:DZ$1010, $K977, 'Drinks List'!DY$11:DY$1010))</f>
        <v/>
      </c>
      <c r="AV977" s="21"/>
      <c r="AW977" s="59" t="str">
        <f>IF($K977="", "", SUMIF('Drinks List'!EB$11:EB$1010, $K977, 'Drinks List'!EA$11:EA$1010))</f>
        <v/>
      </c>
      <c r="AX977" s="21"/>
      <c r="AY977" s="59" t="str">
        <f>IF($K977="", "", SUMIF('Drinks List'!ED$11:ED$1010, $K977, 'Drinks List'!EC$11:EC$1010))</f>
        <v/>
      </c>
      <c r="AZ977" s="21"/>
      <c r="BA977" s="59" t="str">
        <f>IF($K977="", "", SUMIF('Drinks List'!EF$11:EF$1010, $K977, 'Drinks List'!EE$11:EE$1010))</f>
        <v/>
      </c>
      <c r="BB977" s="21"/>
      <c r="BC977" s="59" t="str">
        <f>IF($K977="", "", SUMIF('Drinks List'!EH$11:EH$1010, $K977, 'Drinks List'!EG$11:EG$1010))</f>
        <v/>
      </c>
      <c r="BD977" s="21"/>
      <c r="BE977" s="59" t="str">
        <f>IF($K977="", "", SUMIF('Drinks List'!EJ$11:EJ$1010, $K977, 'Drinks List'!EI$11:EI$1010))</f>
        <v/>
      </c>
      <c r="BF977" s="21"/>
      <c r="BG977" s="59" t="str">
        <f>IF($K977="", "", SUMIF('Drinks List'!EL$11:EL$1010, $K977, 'Drinks List'!EK$11:EK$1010))</f>
        <v/>
      </c>
      <c r="BH977" s="21"/>
      <c r="BI977" s="59" t="str">
        <f>IF($K977="", "", SUMIF('Drinks List'!EN$11:EN$1010, $K977, 'Drinks List'!EM$11:EM$1010))</f>
        <v/>
      </c>
      <c r="BJ977" s="21"/>
      <c r="BK977" s="59" t="str">
        <f>IF($K977="", "", SUMIF('Drinks List'!EP$11:EP$1010, $K977, 'Drinks List'!EO$11:EO$1010))</f>
        <v/>
      </c>
      <c r="BL977" s="21"/>
      <c r="BM977" s="59" t="str">
        <f>IF($K977="", "", SUMIF('Drinks List'!ER$11:ER$1010, $K977, 'Drinks List'!EQ$11:EQ$1010))</f>
        <v/>
      </c>
      <c r="BN977" s="21"/>
      <c r="BO977" s="65" t="str">
        <f>IF($K977="", "", SUMIF('Drinks List'!ET$11:ET$1010, $K977, 'Drinks List'!ES$11:ES$1010))</f>
        <v/>
      </c>
      <c r="BQ977" s="120" t="str">
        <f t="shared" si="313"/>
        <v/>
      </c>
      <c r="BR977" s="62" t="str">
        <f t="shared" si="314"/>
        <v/>
      </c>
      <c r="BS977" s="76" t="str">
        <f>IF(BQ977="", "", COUNTIF(BQ$11:BQ$1010, "&gt;"&amp;BQ977)+1+COUNTIF(BQ$11:BQ977, BQ977)-1)</f>
        <v/>
      </c>
      <c r="BT977" s="76" t="str">
        <f>IF(BR977="", "", COUNTIF(BR$11:BR$1010, "&lt;"&amp;BR977)+1+COUNTIF(BR$11:BR977, BR977)-1)</f>
        <v/>
      </c>
      <c r="BV977" s="76" t="str">
        <f t="shared" si="315"/>
        <v/>
      </c>
      <c r="BW977" s="124" t="str">
        <f t="shared" si="316"/>
        <v/>
      </c>
      <c r="BX977" s="115" t="str">
        <f t="shared" si="317"/>
        <v/>
      </c>
      <c r="BY977" s="125" t="str">
        <f t="shared" si="318"/>
        <v/>
      </c>
      <c r="CA977" s="106" t="str">
        <f t="shared" si="319"/>
        <v/>
      </c>
      <c r="CB977" s="22" t="str">
        <f t="shared" si="320"/>
        <v/>
      </c>
      <c r="CD977" s="76" t="str">
        <f>IF($J977="", "", IF($BV977=0, "", COUNTIF($J$11:$J$1010, "&lt;"&amp;$J977)+1+COUNTIF($J$11:$J977, $J977)-1))</f>
        <v/>
      </c>
    </row>
    <row r="978" spans="1:82" x14ac:dyDescent="0.25">
      <c r="A978" s="31"/>
      <c r="B978" s="19" t="str">
        <f t="shared" si="301"/>
        <v/>
      </c>
      <c r="C978" s="20" t="str">
        <f t="shared" si="302"/>
        <v/>
      </c>
      <c r="D978" s="29" t="str">
        <f t="shared" si="303"/>
        <v/>
      </c>
      <c r="E978" s="22" t="str">
        <f t="shared" si="304"/>
        <v/>
      </c>
      <c r="F978" s="31"/>
      <c r="G978" s="301"/>
      <c r="H978" s="302"/>
      <c r="I978" s="303"/>
      <c r="J978" s="304"/>
      <c r="K978" s="283"/>
      <c r="L978" s="305"/>
      <c r="M978" s="285"/>
      <c r="N978" s="287"/>
      <c r="O978" s="31"/>
      <c r="P978" s="19" t="str">
        <f t="shared" si="305"/>
        <v/>
      </c>
      <c r="Q978" s="20" t="str">
        <f t="shared" si="306"/>
        <v/>
      </c>
      <c r="R978" s="29" t="str">
        <f t="shared" si="307"/>
        <v/>
      </c>
      <c r="S978" s="22" t="str">
        <f t="shared" si="308"/>
        <v/>
      </c>
      <c r="T978" s="31"/>
      <c r="U978" s="69" t="str">
        <f t="shared" si="309"/>
        <v/>
      </c>
      <c r="V978" s="31"/>
      <c r="X978" s="76" t="str">
        <f t="shared" si="310"/>
        <v/>
      </c>
      <c r="Z978" s="76" t="str">
        <f t="shared" si="311"/>
        <v/>
      </c>
      <c r="AA978" s="76" t="str">
        <f t="shared" si="312"/>
        <v/>
      </c>
      <c r="AC978" s="19" t="str">
        <f>IF($K978="", "", SUMIF('Drinks List'!DH$11:DH$1010, $K978, 'Drinks List'!DG$11:DG$1010))</f>
        <v/>
      </c>
      <c r="AD978" s="21"/>
      <c r="AE978" s="59" t="str">
        <f>IF($K978="", "", SUMIF('Drinks List'!DJ$11:DJ$1010, $K978, 'Drinks List'!DI$11:DI$1010))</f>
        <v/>
      </c>
      <c r="AF978" s="21"/>
      <c r="AG978" s="59" t="str">
        <f>IF($K978="", "", SUMIF('Drinks List'!DL$11:DL$1010, $K978, 'Drinks List'!DK$11:DK$1010))</f>
        <v/>
      </c>
      <c r="AH978" s="21"/>
      <c r="AI978" s="59" t="str">
        <f>IF($K978="", "", SUMIF('Drinks List'!DN$11:DN$1010, $K978, 'Drinks List'!DM$11:DM$1010))</f>
        <v/>
      </c>
      <c r="AJ978" s="21"/>
      <c r="AK978" s="59" t="str">
        <f>IF($K978="", "", SUMIF('Drinks List'!DP$11:DP$1010, $K978, 'Drinks List'!DO$11:DO$1010))</f>
        <v/>
      </c>
      <c r="AL978" s="21"/>
      <c r="AM978" s="59" t="str">
        <f>IF($K978="", "", SUMIF('Drinks List'!DR$11:DR$1010, $K978, 'Drinks List'!DQ$11:DQ$1010))</f>
        <v/>
      </c>
      <c r="AN978" s="21"/>
      <c r="AO978" s="59" t="str">
        <f>IF($K978="", "", SUMIF('Drinks List'!DT$11:DT$1010, $K978, 'Drinks List'!DS$11:DS$1010))</f>
        <v/>
      </c>
      <c r="AP978" s="21"/>
      <c r="AQ978" s="59" t="str">
        <f>IF($K978="", "", SUMIF('Drinks List'!DV$11:DV$1010, $K978, 'Drinks List'!DU$11:DU$1010))</f>
        <v/>
      </c>
      <c r="AR978" s="21"/>
      <c r="AS978" s="59" t="str">
        <f>IF($K978="", "", SUMIF('Drinks List'!DX$11:DX$1010, $K978, 'Drinks List'!DW$11:DW$1010))</f>
        <v/>
      </c>
      <c r="AT978" s="21"/>
      <c r="AU978" s="59" t="str">
        <f>IF($K978="", "", SUMIF('Drinks List'!DZ$11:DZ$1010, $K978, 'Drinks List'!DY$11:DY$1010))</f>
        <v/>
      </c>
      <c r="AV978" s="21"/>
      <c r="AW978" s="59" t="str">
        <f>IF($K978="", "", SUMIF('Drinks List'!EB$11:EB$1010, $K978, 'Drinks List'!EA$11:EA$1010))</f>
        <v/>
      </c>
      <c r="AX978" s="21"/>
      <c r="AY978" s="59" t="str">
        <f>IF($K978="", "", SUMIF('Drinks List'!ED$11:ED$1010, $K978, 'Drinks List'!EC$11:EC$1010))</f>
        <v/>
      </c>
      <c r="AZ978" s="21"/>
      <c r="BA978" s="59" t="str">
        <f>IF($K978="", "", SUMIF('Drinks List'!EF$11:EF$1010, $K978, 'Drinks List'!EE$11:EE$1010))</f>
        <v/>
      </c>
      <c r="BB978" s="21"/>
      <c r="BC978" s="59" t="str">
        <f>IF($K978="", "", SUMIF('Drinks List'!EH$11:EH$1010, $K978, 'Drinks List'!EG$11:EG$1010))</f>
        <v/>
      </c>
      <c r="BD978" s="21"/>
      <c r="BE978" s="59" t="str">
        <f>IF($K978="", "", SUMIF('Drinks List'!EJ$11:EJ$1010, $K978, 'Drinks List'!EI$11:EI$1010))</f>
        <v/>
      </c>
      <c r="BF978" s="21"/>
      <c r="BG978" s="59" t="str">
        <f>IF($K978="", "", SUMIF('Drinks List'!EL$11:EL$1010, $K978, 'Drinks List'!EK$11:EK$1010))</f>
        <v/>
      </c>
      <c r="BH978" s="21"/>
      <c r="BI978" s="59" t="str">
        <f>IF($K978="", "", SUMIF('Drinks List'!EN$11:EN$1010, $K978, 'Drinks List'!EM$11:EM$1010))</f>
        <v/>
      </c>
      <c r="BJ978" s="21"/>
      <c r="BK978" s="59" t="str">
        <f>IF($K978="", "", SUMIF('Drinks List'!EP$11:EP$1010, $K978, 'Drinks List'!EO$11:EO$1010))</f>
        <v/>
      </c>
      <c r="BL978" s="21"/>
      <c r="BM978" s="59" t="str">
        <f>IF($K978="", "", SUMIF('Drinks List'!ER$11:ER$1010, $K978, 'Drinks List'!EQ$11:EQ$1010))</f>
        <v/>
      </c>
      <c r="BN978" s="21"/>
      <c r="BO978" s="65" t="str">
        <f>IF($K978="", "", SUMIF('Drinks List'!ET$11:ET$1010, $K978, 'Drinks List'!ES$11:ES$1010))</f>
        <v/>
      </c>
      <c r="BQ978" s="120" t="str">
        <f t="shared" si="313"/>
        <v/>
      </c>
      <c r="BR978" s="62" t="str">
        <f t="shared" si="314"/>
        <v/>
      </c>
      <c r="BS978" s="76" t="str">
        <f>IF(BQ978="", "", COUNTIF(BQ$11:BQ$1010, "&gt;"&amp;BQ978)+1+COUNTIF(BQ$11:BQ978, BQ978)-1)</f>
        <v/>
      </c>
      <c r="BT978" s="76" t="str">
        <f>IF(BR978="", "", COUNTIF(BR$11:BR$1010, "&lt;"&amp;BR978)+1+COUNTIF(BR$11:BR978, BR978)-1)</f>
        <v/>
      </c>
      <c r="BV978" s="76" t="str">
        <f t="shared" si="315"/>
        <v/>
      </c>
      <c r="BW978" s="124" t="str">
        <f t="shared" si="316"/>
        <v/>
      </c>
      <c r="BX978" s="115" t="str">
        <f t="shared" si="317"/>
        <v/>
      </c>
      <c r="BY978" s="125" t="str">
        <f t="shared" si="318"/>
        <v/>
      </c>
      <c r="CA978" s="106" t="str">
        <f t="shared" si="319"/>
        <v/>
      </c>
      <c r="CB978" s="22" t="str">
        <f t="shared" si="320"/>
        <v/>
      </c>
      <c r="CD978" s="76" t="str">
        <f>IF($J978="", "", IF($BV978=0, "", COUNTIF($J$11:$J$1010, "&lt;"&amp;$J978)+1+COUNTIF($J$11:$J978, $J978)-1))</f>
        <v/>
      </c>
    </row>
    <row r="979" spans="1:82" x14ac:dyDescent="0.25">
      <c r="A979" s="31"/>
      <c r="B979" s="19" t="str">
        <f t="shared" si="301"/>
        <v/>
      </c>
      <c r="C979" s="20" t="str">
        <f t="shared" si="302"/>
        <v/>
      </c>
      <c r="D979" s="29" t="str">
        <f t="shared" si="303"/>
        <v/>
      </c>
      <c r="E979" s="22" t="str">
        <f t="shared" si="304"/>
        <v/>
      </c>
      <c r="F979" s="31"/>
      <c r="G979" s="301"/>
      <c r="H979" s="302"/>
      <c r="I979" s="303"/>
      <c r="J979" s="304"/>
      <c r="K979" s="283"/>
      <c r="L979" s="305"/>
      <c r="M979" s="285"/>
      <c r="N979" s="287"/>
      <c r="O979" s="31"/>
      <c r="P979" s="19" t="str">
        <f t="shared" si="305"/>
        <v/>
      </c>
      <c r="Q979" s="20" t="str">
        <f t="shared" si="306"/>
        <v/>
      </c>
      <c r="R979" s="29" t="str">
        <f t="shared" si="307"/>
        <v/>
      </c>
      <c r="S979" s="22" t="str">
        <f t="shared" si="308"/>
        <v/>
      </c>
      <c r="T979" s="31"/>
      <c r="U979" s="69" t="str">
        <f t="shared" si="309"/>
        <v/>
      </c>
      <c r="V979" s="31"/>
      <c r="X979" s="76" t="str">
        <f t="shared" si="310"/>
        <v/>
      </c>
      <c r="Z979" s="76" t="str">
        <f t="shared" si="311"/>
        <v/>
      </c>
      <c r="AA979" s="76" t="str">
        <f t="shared" si="312"/>
        <v/>
      </c>
      <c r="AC979" s="19" t="str">
        <f>IF($K979="", "", SUMIF('Drinks List'!DH$11:DH$1010, $K979, 'Drinks List'!DG$11:DG$1010))</f>
        <v/>
      </c>
      <c r="AD979" s="21"/>
      <c r="AE979" s="59" t="str">
        <f>IF($K979="", "", SUMIF('Drinks List'!DJ$11:DJ$1010, $K979, 'Drinks List'!DI$11:DI$1010))</f>
        <v/>
      </c>
      <c r="AF979" s="21"/>
      <c r="AG979" s="59" t="str">
        <f>IF($K979="", "", SUMIF('Drinks List'!DL$11:DL$1010, $K979, 'Drinks List'!DK$11:DK$1010))</f>
        <v/>
      </c>
      <c r="AH979" s="21"/>
      <c r="AI979" s="59" t="str">
        <f>IF($K979="", "", SUMIF('Drinks List'!DN$11:DN$1010, $K979, 'Drinks List'!DM$11:DM$1010))</f>
        <v/>
      </c>
      <c r="AJ979" s="21"/>
      <c r="AK979" s="59" t="str">
        <f>IF($K979="", "", SUMIF('Drinks List'!DP$11:DP$1010, $K979, 'Drinks List'!DO$11:DO$1010))</f>
        <v/>
      </c>
      <c r="AL979" s="21"/>
      <c r="AM979" s="59" t="str">
        <f>IF($K979="", "", SUMIF('Drinks List'!DR$11:DR$1010, $K979, 'Drinks List'!DQ$11:DQ$1010))</f>
        <v/>
      </c>
      <c r="AN979" s="21"/>
      <c r="AO979" s="59" t="str">
        <f>IF($K979="", "", SUMIF('Drinks List'!DT$11:DT$1010, $K979, 'Drinks List'!DS$11:DS$1010))</f>
        <v/>
      </c>
      <c r="AP979" s="21"/>
      <c r="AQ979" s="59" t="str">
        <f>IF($K979="", "", SUMIF('Drinks List'!DV$11:DV$1010, $K979, 'Drinks List'!DU$11:DU$1010))</f>
        <v/>
      </c>
      <c r="AR979" s="21"/>
      <c r="AS979" s="59" t="str">
        <f>IF($K979="", "", SUMIF('Drinks List'!DX$11:DX$1010, $K979, 'Drinks List'!DW$11:DW$1010))</f>
        <v/>
      </c>
      <c r="AT979" s="21"/>
      <c r="AU979" s="59" t="str">
        <f>IF($K979="", "", SUMIF('Drinks List'!DZ$11:DZ$1010, $K979, 'Drinks List'!DY$11:DY$1010))</f>
        <v/>
      </c>
      <c r="AV979" s="21"/>
      <c r="AW979" s="59" t="str">
        <f>IF($K979="", "", SUMIF('Drinks List'!EB$11:EB$1010, $K979, 'Drinks List'!EA$11:EA$1010))</f>
        <v/>
      </c>
      <c r="AX979" s="21"/>
      <c r="AY979" s="59" t="str">
        <f>IF($K979="", "", SUMIF('Drinks List'!ED$11:ED$1010, $K979, 'Drinks List'!EC$11:EC$1010))</f>
        <v/>
      </c>
      <c r="AZ979" s="21"/>
      <c r="BA979" s="59" t="str">
        <f>IF($K979="", "", SUMIF('Drinks List'!EF$11:EF$1010, $K979, 'Drinks List'!EE$11:EE$1010))</f>
        <v/>
      </c>
      <c r="BB979" s="21"/>
      <c r="BC979" s="59" t="str">
        <f>IF($K979="", "", SUMIF('Drinks List'!EH$11:EH$1010, $K979, 'Drinks List'!EG$11:EG$1010))</f>
        <v/>
      </c>
      <c r="BD979" s="21"/>
      <c r="BE979" s="59" t="str">
        <f>IF($K979="", "", SUMIF('Drinks List'!EJ$11:EJ$1010, $K979, 'Drinks List'!EI$11:EI$1010))</f>
        <v/>
      </c>
      <c r="BF979" s="21"/>
      <c r="BG979" s="59" t="str">
        <f>IF($K979="", "", SUMIF('Drinks List'!EL$11:EL$1010, $K979, 'Drinks List'!EK$11:EK$1010))</f>
        <v/>
      </c>
      <c r="BH979" s="21"/>
      <c r="BI979" s="59" t="str">
        <f>IF($K979="", "", SUMIF('Drinks List'!EN$11:EN$1010, $K979, 'Drinks List'!EM$11:EM$1010))</f>
        <v/>
      </c>
      <c r="BJ979" s="21"/>
      <c r="BK979" s="59" t="str">
        <f>IF($K979="", "", SUMIF('Drinks List'!EP$11:EP$1010, $K979, 'Drinks List'!EO$11:EO$1010))</f>
        <v/>
      </c>
      <c r="BL979" s="21"/>
      <c r="BM979" s="59" t="str">
        <f>IF($K979="", "", SUMIF('Drinks List'!ER$11:ER$1010, $K979, 'Drinks List'!EQ$11:EQ$1010))</f>
        <v/>
      </c>
      <c r="BN979" s="21"/>
      <c r="BO979" s="65" t="str">
        <f>IF($K979="", "", SUMIF('Drinks List'!ET$11:ET$1010, $K979, 'Drinks List'!ES$11:ES$1010))</f>
        <v/>
      </c>
      <c r="BQ979" s="120" t="str">
        <f t="shared" si="313"/>
        <v/>
      </c>
      <c r="BR979" s="62" t="str">
        <f t="shared" si="314"/>
        <v/>
      </c>
      <c r="BS979" s="76" t="str">
        <f>IF(BQ979="", "", COUNTIF(BQ$11:BQ$1010, "&gt;"&amp;BQ979)+1+COUNTIF(BQ$11:BQ979, BQ979)-1)</f>
        <v/>
      </c>
      <c r="BT979" s="76" t="str">
        <f>IF(BR979="", "", COUNTIF(BR$11:BR$1010, "&lt;"&amp;BR979)+1+COUNTIF(BR$11:BR979, BR979)-1)</f>
        <v/>
      </c>
      <c r="BV979" s="76" t="str">
        <f t="shared" si="315"/>
        <v/>
      </c>
      <c r="BW979" s="124" t="str">
        <f t="shared" si="316"/>
        <v/>
      </c>
      <c r="BX979" s="115" t="str">
        <f t="shared" si="317"/>
        <v/>
      </c>
      <c r="BY979" s="125" t="str">
        <f t="shared" si="318"/>
        <v/>
      </c>
      <c r="CA979" s="106" t="str">
        <f t="shared" si="319"/>
        <v/>
      </c>
      <c r="CB979" s="22" t="str">
        <f t="shared" si="320"/>
        <v/>
      </c>
      <c r="CD979" s="76" t="str">
        <f>IF($J979="", "", IF($BV979=0, "", COUNTIF($J$11:$J$1010, "&lt;"&amp;$J979)+1+COUNTIF($J$11:$J979, $J979)-1))</f>
        <v/>
      </c>
    </row>
    <row r="980" spans="1:82" x14ac:dyDescent="0.25">
      <c r="A980" s="31"/>
      <c r="B980" s="19" t="str">
        <f t="shared" si="301"/>
        <v/>
      </c>
      <c r="C980" s="20" t="str">
        <f t="shared" si="302"/>
        <v/>
      </c>
      <c r="D980" s="29" t="str">
        <f t="shared" si="303"/>
        <v/>
      </c>
      <c r="E980" s="22" t="str">
        <f t="shared" si="304"/>
        <v/>
      </c>
      <c r="F980" s="31"/>
      <c r="G980" s="301"/>
      <c r="H980" s="302"/>
      <c r="I980" s="303"/>
      <c r="J980" s="304"/>
      <c r="K980" s="283"/>
      <c r="L980" s="305"/>
      <c r="M980" s="285"/>
      <c r="N980" s="287"/>
      <c r="O980" s="31"/>
      <c r="P980" s="19" t="str">
        <f t="shared" si="305"/>
        <v/>
      </c>
      <c r="Q980" s="20" t="str">
        <f t="shared" si="306"/>
        <v/>
      </c>
      <c r="R980" s="29" t="str">
        <f t="shared" si="307"/>
        <v/>
      </c>
      <c r="S980" s="22" t="str">
        <f t="shared" si="308"/>
        <v/>
      </c>
      <c r="T980" s="31"/>
      <c r="U980" s="69" t="str">
        <f t="shared" si="309"/>
        <v/>
      </c>
      <c r="V980" s="31"/>
      <c r="X980" s="76" t="str">
        <f t="shared" si="310"/>
        <v/>
      </c>
      <c r="Z980" s="76" t="str">
        <f t="shared" si="311"/>
        <v/>
      </c>
      <c r="AA980" s="76" t="str">
        <f t="shared" si="312"/>
        <v/>
      </c>
      <c r="AC980" s="19" t="str">
        <f>IF($K980="", "", SUMIF('Drinks List'!DH$11:DH$1010, $K980, 'Drinks List'!DG$11:DG$1010))</f>
        <v/>
      </c>
      <c r="AD980" s="21"/>
      <c r="AE980" s="59" t="str">
        <f>IF($K980="", "", SUMIF('Drinks List'!DJ$11:DJ$1010, $K980, 'Drinks List'!DI$11:DI$1010))</f>
        <v/>
      </c>
      <c r="AF980" s="21"/>
      <c r="AG980" s="59" t="str">
        <f>IF($K980="", "", SUMIF('Drinks List'!DL$11:DL$1010, $K980, 'Drinks List'!DK$11:DK$1010))</f>
        <v/>
      </c>
      <c r="AH980" s="21"/>
      <c r="AI980" s="59" t="str">
        <f>IF($K980="", "", SUMIF('Drinks List'!DN$11:DN$1010, $K980, 'Drinks List'!DM$11:DM$1010))</f>
        <v/>
      </c>
      <c r="AJ980" s="21"/>
      <c r="AK980" s="59" t="str">
        <f>IF($K980="", "", SUMIF('Drinks List'!DP$11:DP$1010, $K980, 'Drinks List'!DO$11:DO$1010))</f>
        <v/>
      </c>
      <c r="AL980" s="21"/>
      <c r="AM980" s="59" t="str">
        <f>IF($K980="", "", SUMIF('Drinks List'!DR$11:DR$1010, $K980, 'Drinks List'!DQ$11:DQ$1010))</f>
        <v/>
      </c>
      <c r="AN980" s="21"/>
      <c r="AO980" s="59" t="str">
        <f>IF($K980="", "", SUMIF('Drinks List'!DT$11:DT$1010, $K980, 'Drinks List'!DS$11:DS$1010))</f>
        <v/>
      </c>
      <c r="AP980" s="21"/>
      <c r="AQ980" s="59" t="str">
        <f>IF($K980="", "", SUMIF('Drinks List'!DV$11:DV$1010, $K980, 'Drinks List'!DU$11:DU$1010))</f>
        <v/>
      </c>
      <c r="AR980" s="21"/>
      <c r="AS980" s="59" t="str">
        <f>IF($K980="", "", SUMIF('Drinks List'!DX$11:DX$1010, $K980, 'Drinks List'!DW$11:DW$1010))</f>
        <v/>
      </c>
      <c r="AT980" s="21"/>
      <c r="AU980" s="59" t="str">
        <f>IF($K980="", "", SUMIF('Drinks List'!DZ$11:DZ$1010, $K980, 'Drinks List'!DY$11:DY$1010))</f>
        <v/>
      </c>
      <c r="AV980" s="21"/>
      <c r="AW980" s="59" t="str">
        <f>IF($K980="", "", SUMIF('Drinks List'!EB$11:EB$1010, $K980, 'Drinks List'!EA$11:EA$1010))</f>
        <v/>
      </c>
      <c r="AX980" s="21"/>
      <c r="AY980" s="59" t="str">
        <f>IF($K980="", "", SUMIF('Drinks List'!ED$11:ED$1010, $K980, 'Drinks List'!EC$11:EC$1010))</f>
        <v/>
      </c>
      <c r="AZ980" s="21"/>
      <c r="BA980" s="59" t="str">
        <f>IF($K980="", "", SUMIF('Drinks List'!EF$11:EF$1010, $K980, 'Drinks List'!EE$11:EE$1010))</f>
        <v/>
      </c>
      <c r="BB980" s="21"/>
      <c r="BC980" s="59" t="str">
        <f>IF($K980="", "", SUMIF('Drinks List'!EH$11:EH$1010, $K980, 'Drinks List'!EG$11:EG$1010))</f>
        <v/>
      </c>
      <c r="BD980" s="21"/>
      <c r="BE980" s="59" t="str">
        <f>IF($K980="", "", SUMIF('Drinks List'!EJ$11:EJ$1010, $K980, 'Drinks List'!EI$11:EI$1010))</f>
        <v/>
      </c>
      <c r="BF980" s="21"/>
      <c r="BG980" s="59" t="str">
        <f>IF($K980="", "", SUMIF('Drinks List'!EL$11:EL$1010, $K980, 'Drinks List'!EK$11:EK$1010))</f>
        <v/>
      </c>
      <c r="BH980" s="21"/>
      <c r="BI980" s="59" t="str">
        <f>IF($K980="", "", SUMIF('Drinks List'!EN$11:EN$1010, $K980, 'Drinks List'!EM$11:EM$1010))</f>
        <v/>
      </c>
      <c r="BJ980" s="21"/>
      <c r="BK980" s="59" t="str">
        <f>IF($K980="", "", SUMIF('Drinks List'!EP$11:EP$1010, $K980, 'Drinks List'!EO$11:EO$1010))</f>
        <v/>
      </c>
      <c r="BL980" s="21"/>
      <c r="BM980" s="59" t="str">
        <f>IF($K980="", "", SUMIF('Drinks List'!ER$11:ER$1010, $K980, 'Drinks List'!EQ$11:EQ$1010))</f>
        <v/>
      </c>
      <c r="BN980" s="21"/>
      <c r="BO980" s="65" t="str">
        <f>IF($K980="", "", SUMIF('Drinks List'!ET$11:ET$1010, $K980, 'Drinks List'!ES$11:ES$1010))</f>
        <v/>
      </c>
      <c r="BQ980" s="120" t="str">
        <f t="shared" si="313"/>
        <v/>
      </c>
      <c r="BR980" s="62" t="str">
        <f t="shared" si="314"/>
        <v/>
      </c>
      <c r="BS980" s="76" t="str">
        <f>IF(BQ980="", "", COUNTIF(BQ$11:BQ$1010, "&gt;"&amp;BQ980)+1+COUNTIF(BQ$11:BQ980, BQ980)-1)</f>
        <v/>
      </c>
      <c r="BT980" s="76" t="str">
        <f>IF(BR980="", "", COUNTIF(BR$11:BR$1010, "&lt;"&amp;BR980)+1+COUNTIF(BR$11:BR980, BR980)-1)</f>
        <v/>
      </c>
      <c r="BV980" s="76" t="str">
        <f t="shared" si="315"/>
        <v/>
      </c>
      <c r="BW980" s="124" t="str">
        <f t="shared" si="316"/>
        <v/>
      </c>
      <c r="BX980" s="115" t="str">
        <f t="shared" si="317"/>
        <v/>
      </c>
      <c r="BY980" s="125" t="str">
        <f t="shared" si="318"/>
        <v/>
      </c>
      <c r="CA980" s="106" t="str">
        <f t="shared" si="319"/>
        <v/>
      </c>
      <c r="CB980" s="22" t="str">
        <f t="shared" si="320"/>
        <v/>
      </c>
      <c r="CD980" s="76" t="str">
        <f>IF($J980="", "", IF($BV980=0, "", COUNTIF($J$11:$J$1010, "&lt;"&amp;$J980)+1+COUNTIF($J$11:$J980, $J980)-1))</f>
        <v/>
      </c>
    </row>
    <row r="981" spans="1:82" x14ac:dyDescent="0.25">
      <c r="A981" s="31"/>
      <c r="B981" s="19" t="str">
        <f t="shared" si="301"/>
        <v/>
      </c>
      <c r="C981" s="20" t="str">
        <f t="shared" si="302"/>
        <v/>
      </c>
      <c r="D981" s="29" t="str">
        <f t="shared" si="303"/>
        <v/>
      </c>
      <c r="E981" s="22" t="str">
        <f t="shared" si="304"/>
        <v/>
      </c>
      <c r="F981" s="31"/>
      <c r="G981" s="301"/>
      <c r="H981" s="302"/>
      <c r="I981" s="303"/>
      <c r="J981" s="304"/>
      <c r="K981" s="283"/>
      <c r="L981" s="305"/>
      <c r="M981" s="285"/>
      <c r="N981" s="287"/>
      <c r="O981" s="31"/>
      <c r="P981" s="19" t="str">
        <f t="shared" si="305"/>
        <v/>
      </c>
      <c r="Q981" s="20" t="str">
        <f t="shared" si="306"/>
        <v/>
      </c>
      <c r="R981" s="29" t="str">
        <f t="shared" si="307"/>
        <v/>
      </c>
      <c r="S981" s="22" t="str">
        <f t="shared" si="308"/>
        <v/>
      </c>
      <c r="T981" s="31"/>
      <c r="U981" s="69" t="str">
        <f t="shared" si="309"/>
        <v/>
      </c>
      <c r="V981" s="31"/>
      <c r="X981" s="76" t="str">
        <f t="shared" si="310"/>
        <v/>
      </c>
      <c r="Z981" s="76" t="str">
        <f t="shared" si="311"/>
        <v/>
      </c>
      <c r="AA981" s="76" t="str">
        <f t="shared" si="312"/>
        <v/>
      </c>
      <c r="AC981" s="19" t="str">
        <f>IF($K981="", "", SUMIF('Drinks List'!DH$11:DH$1010, $K981, 'Drinks List'!DG$11:DG$1010))</f>
        <v/>
      </c>
      <c r="AD981" s="21"/>
      <c r="AE981" s="59" t="str">
        <f>IF($K981="", "", SUMIF('Drinks List'!DJ$11:DJ$1010, $K981, 'Drinks List'!DI$11:DI$1010))</f>
        <v/>
      </c>
      <c r="AF981" s="21"/>
      <c r="AG981" s="59" t="str">
        <f>IF($K981="", "", SUMIF('Drinks List'!DL$11:DL$1010, $K981, 'Drinks List'!DK$11:DK$1010))</f>
        <v/>
      </c>
      <c r="AH981" s="21"/>
      <c r="AI981" s="59" t="str">
        <f>IF($K981="", "", SUMIF('Drinks List'!DN$11:DN$1010, $K981, 'Drinks List'!DM$11:DM$1010))</f>
        <v/>
      </c>
      <c r="AJ981" s="21"/>
      <c r="AK981" s="59" t="str">
        <f>IF($K981="", "", SUMIF('Drinks List'!DP$11:DP$1010, $K981, 'Drinks List'!DO$11:DO$1010))</f>
        <v/>
      </c>
      <c r="AL981" s="21"/>
      <c r="AM981" s="59" t="str">
        <f>IF($K981="", "", SUMIF('Drinks List'!DR$11:DR$1010, $K981, 'Drinks List'!DQ$11:DQ$1010))</f>
        <v/>
      </c>
      <c r="AN981" s="21"/>
      <c r="AO981" s="59" t="str">
        <f>IF($K981="", "", SUMIF('Drinks List'!DT$11:DT$1010, $K981, 'Drinks List'!DS$11:DS$1010))</f>
        <v/>
      </c>
      <c r="AP981" s="21"/>
      <c r="AQ981" s="59" t="str">
        <f>IF($K981="", "", SUMIF('Drinks List'!DV$11:DV$1010, $K981, 'Drinks List'!DU$11:DU$1010))</f>
        <v/>
      </c>
      <c r="AR981" s="21"/>
      <c r="AS981" s="59" t="str">
        <f>IF($K981="", "", SUMIF('Drinks List'!DX$11:DX$1010, $K981, 'Drinks List'!DW$11:DW$1010))</f>
        <v/>
      </c>
      <c r="AT981" s="21"/>
      <c r="AU981" s="59" t="str">
        <f>IF($K981="", "", SUMIF('Drinks List'!DZ$11:DZ$1010, $K981, 'Drinks List'!DY$11:DY$1010))</f>
        <v/>
      </c>
      <c r="AV981" s="21"/>
      <c r="AW981" s="59" t="str">
        <f>IF($K981="", "", SUMIF('Drinks List'!EB$11:EB$1010, $K981, 'Drinks List'!EA$11:EA$1010))</f>
        <v/>
      </c>
      <c r="AX981" s="21"/>
      <c r="AY981" s="59" t="str">
        <f>IF($K981="", "", SUMIF('Drinks List'!ED$11:ED$1010, $K981, 'Drinks List'!EC$11:EC$1010))</f>
        <v/>
      </c>
      <c r="AZ981" s="21"/>
      <c r="BA981" s="59" t="str">
        <f>IF($K981="", "", SUMIF('Drinks List'!EF$11:EF$1010, $K981, 'Drinks List'!EE$11:EE$1010))</f>
        <v/>
      </c>
      <c r="BB981" s="21"/>
      <c r="BC981" s="59" t="str">
        <f>IF($K981="", "", SUMIF('Drinks List'!EH$11:EH$1010, $K981, 'Drinks List'!EG$11:EG$1010))</f>
        <v/>
      </c>
      <c r="BD981" s="21"/>
      <c r="BE981" s="59" t="str">
        <f>IF($K981="", "", SUMIF('Drinks List'!EJ$11:EJ$1010, $K981, 'Drinks List'!EI$11:EI$1010))</f>
        <v/>
      </c>
      <c r="BF981" s="21"/>
      <c r="BG981" s="59" t="str">
        <f>IF($K981="", "", SUMIF('Drinks List'!EL$11:EL$1010, $K981, 'Drinks List'!EK$11:EK$1010))</f>
        <v/>
      </c>
      <c r="BH981" s="21"/>
      <c r="BI981" s="59" t="str">
        <f>IF($K981="", "", SUMIF('Drinks List'!EN$11:EN$1010, $K981, 'Drinks List'!EM$11:EM$1010))</f>
        <v/>
      </c>
      <c r="BJ981" s="21"/>
      <c r="BK981" s="59" t="str">
        <f>IF($K981="", "", SUMIF('Drinks List'!EP$11:EP$1010, $K981, 'Drinks List'!EO$11:EO$1010))</f>
        <v/>
      </c>
      <c r="BL981" s="21"/>
      <c r="BM981" s="59" t="str">
        <f>IF($K981="", "", SUMIF('Drinks List'!ER$11:ER$1010, $K981, 'Drinks List'!EQ$11:EQ$1010))</f>
        <v/>
      </c>
      <c r="BN981" s="21"/>
      <c r="BO981" s="65" t="str">
        <f>IF($K981="", "", SUMIF('Drinks List'!ET$11:ET$1010, $K981, 'Drinks List'!ES$11:ES$1010))</f>
        <v/>
      </c>
      <c r="BQ981" s="120" t="str">
        <f t="shared" si="313"/>
        <v/>
      </c>
      <c r="BR981" s="62" t="str">
        <f t="shared" si="314"/>
        <v/>
      </c>
      <c r="BS981" s="76" t="str">
        <f>IF(BQ981="", "", COUNTIF(BQ$11:BQ$1010, "&gt;"&amp;BQ981)+1+COUNTIF(BQ$11:BQ981, BQ981)-1)</f>
        <v/>
      </c>
      <c r="BT981" s="76" t="str">
        <f>IF(BR981="", "", COUNTIF(BR$11:BR$1010, "&lt;"&amp;BR981)+1+COUNTIF(BR$11:BR981, BR981)-1)</f>
        <v/>
      </c>
      <c r="BV981" s="76" t="str">
        <f t="shared" si="315"/>
        <v/>
      </c>
      <c r="BW981" s="124" t="str">
        <f t="shared" si="316"/>
        <v/>
      </c>
      <c r="BX981" s="115" t="str">
        <f t="shared" si="317"/>
        <v/>
      </c>
      <c r="BY981" s="125" t="str">
        <f t="shared" si="318"/>
        <v/>
      </c>
      <c r="CA981" s="106" t="str">
        <f t="shared" si="319"/>
        <v/>
      </c>
      <c r="CB981" s="22" t="str">
        <f t="shared" si="320"/>
        <v/>
      </c>
      <c r="CD981" s="76" t="str">
        <f>IF($J981="", "", IF($BV981=0, "", COUNTIF($J$11:$J$1010, "&lt;"&amp;$J981)+1+COUNTIF($J$11:$J981, $J981)-1))</f>
        <v/>
      </c>
    </row>
    <row r="982" spans="1:82" x14ac:dyDescent="0.25">
      <c r="A982" s="31"/>
      <c r="B982" s="19" t="str">
        <f t="shared" si="301"/>
        <v/>
      </c>
      <c r="C982" s="20" t="str">
        <f t="shared" si="302"/>
        <v/>
      </c>
      <c r="D982" s="29" t="str">
        <f t="shared" si="303"/>
        <v/>
      </c>
      <c r="E982" s="22" t="str">
        <f t="shared" si="304"/>
        <v/>
      </c>
      <c r="F982" s="31"/>
      <c r="G982" s="301"/>
      <c r="H982" s="302"/>
      <c r="I982" s="303"/>
      <c r="J982" s="304"/>
      <c r="K982" s="283"/>
      <c r="L982" s="305"/>
      <c r="M982" s="285"/>
      <c r="N982" s="287"/>
      <c r="O982" s="31"/>
      <c r="P982" s="19" t="str">
        <f t="shared" si="305"/>
        <v/>
      </c>
      <c r="Q982" s="20" t="str">
        <f t="shared" si="306"/>
        <v/>
      </c>
      <c r="R982" s="29" t="str">
        <f t="shared" si="307"/>
        <v/>
      </c>
      <c r="S982" s="22" t="str">
        <f t="shared" si="308"/>
        <v/>
      </c>
      <c r="T982" s="31"/>
      <c r="U982" s="69" t="str">
        <f t="shared" si="309"/>
        <v/>
      </c>
      <c r="V982" s="31"/>
      <c r="X982" s="76" t="str">
        <f t="shared" si="310"/>
        <v/>
      </c>
      <c r="Z982" s="76" t="str">
        <f t="shared" si="311"/>
        <v/>
      </c>
      <c r="AA982" s="76" t="str">
        <f t="shared" si="312"/>
        <v/>
      </c>
      <c r="AC982" s="19" t="str">
        <f>IF($K982="", "", SUMIF('Drinks List'!DH$11:DH$1010, $K982, 'Drinks List'!DG$11:DG$1010))</f>
        <v/>
      </c>
      <c r="AD982" s="21"/>
      <c r="AE982" s="59" t="str">
        <f>IF($K982="", "", SUMIF('Drinks List'!DJ$11:DJ$1010, $K982, 'Drinks List'!DI$11:DI$1010))</f>
        <v/>
      </c>
      <c r="AF982" s="21"/>
      <c r="AG982" s="59" t="str">
        <f>IF($K982="", "", SUMIF('Drinks List'!DL$11:DL$1010, $K982, 'Drinks List'!DK$11:DK$1010))</f>
        <v/>
      </c>
      <c r="AH982" s="21"/>
      <c r="AI982" s="59" t="str">
        <f>IF($K982="", "", SUMIF('Drinks List'!DN$11:DN$1010, $K982, 'Drinks List'!DM$11:DM$1010))</f>
        <v/>
      </c>
      <c r="AJ982" s="21"/>
      <c r="AK982" s="59" t="str">
        <f>IF($K982="", "", SUMIF('Drinks List'!DP$11:DP$1010, $K982, 'Drinks List'!DO$11:DO$1010))</f>
        <v/>
      </c>
      <c r="AL982" s="21"/>
      <c r="AM982" s="59" t="str">
        <f>IF($K982="", "", SUMIF('Drinks List'!DR$11:DR$1010, $K982, 'Drinks List'!DQ$11:DQ$1010))</f>
        <v/>
      </c>
      <c r="AN982" s="21"/>
      <c r="AO982" s="59" t="str">
        <f>IF($K982="", "", SUMIF('Drinks List'!DT$11:DT$1010, $K982, 'Drinks List'!DS$11:DS$1010))</f>
        <v/>
      </c>
      <c r="AP982" s="21"/>
      <c r="AQ982" s="59" t="str">
        <f>IF($K982="", "", SUMIF('Drinks List'!DV$11:DV$1010, $K982, 'Drinks List'!DU$11:DU$1010))</f>
        <v/>
      </c>
      <c r="AR982" s="21"/>
      <c r="AS982" s="59" t="str">
        <f>IF($K982="", "", SUMIF('Drinks List'!DX$11:DX$1010, $K982, 'Drinks List'!DW$11:DW$1010))</f>
        <v/>
      </c>
      <c r="AT982" s="21"/>
      <c r="AU982" s="59" t="str">
        <f>IF($K982="", "", SUMIF('Drinks List'!DZ$11:DZ$1010, $K982, 'Drinks List'!DY$11:DY$1010))</f>
        <v/>
      </c>
      <c r="AV982" s="21"/>
      <c r="AW982" s="59" t="str">
        <f>IF($K982="", "", SUMIF('Drinks List'!EB$11:EB$1010, $K982, 'Drinks List'!EA$11:EA$1010))</f>
        <v/>
      </c>
      <c r="AX982" s="21"/>
      <c r="AY982" s="59" t="str">
        <f>IF($K982="", "", SUMIF('Drinks List'!ED$11:ED$1010, $K982, 'Drinks List'!EC$11:EC$1010))</f>
        <v/>
      </c>
      <c r="AZ982" s="21"/>
      <c r="BA982" s="59" t="str">
        <f>IF($K982="", "", SUMIF('Drinks List'!EF$11:EF$1010, $K982, 'Drinks List'!EE$11:EE$1010))</f>
        <v/>
      </c>
      <c r="BB982" s="21"/>
      <c r="BC982" s="59" t="str">
        <f>IF($K982="", "", SUMIF('Drinks List'!EH$11:EH$1010, $K982, 'Drinks List'!EG$11:EG$1010))</f>
        <v/>
      </c>
      <c r="BD982" s="21"/>
      <c r="BE982" s="59" t="str">
        <f>IF($K982="", "", SUMIF('Drinks List'!EJ$11:EJ$1010, $K982, 'Drinks List'!EI$11:EI$1010))</f>
        <v/>
      </c>
      <c r="BF982" s="21"/>
      <c r="BG982" s="59" t="str">
        <f>IF($K982="", "", SUMIF('Drinks List'!EL$11:EL$1010, $K982, 'Drinks List'!EK$11:EK$1010))</f>
        <v/>
      </c>
      <c r="BH982" s="21"/>
      <c r="BI982" s="59" t="str">
        <f>IF($K982="", "", SUMIF('Drinks List'!EN$11:EN$1010, $K982, 'Drinks List'!EM$11:EM$1010))</f>
        <v/>
      </c>
      <c r="BJ982" s="21"/>
      <c r="BK982" s="59" t="str">
        <f>IF($K982="", "", SUMIF('Drinks List'!EP$11:EP$1010, $K982, 'Drinks List'!EO$11:EO$1010))</f>
        <v/>
      </c>
      <c r="BL982" s="21"/>
      <c r="BM982" s="59" t="str">
        <f>IF($K982="", "", SUMIF('Drinks List'!ER$11:ER$1010, $K982, 'Drinks List'!EQ$11:EQ$1010))</f>
        <v/>
      </c>
      <c r="BN982" s="21"/>
      <c r="BO982" s="65" t="str">
        <f>IF($K982="", "", SUMIF('Drinks List'!ET$11:ET$1010, $K982, 'Drinks List'!ES$11:ES$1010))</f>
        <v/>
      </c>
      <c r="BQ982" s="120" t="str">
        <f t="shared" si="313"/>
        <v/>
      </c>
      <c r="BR982" s="62" t="str">
        <f t="shared" si="314"/>
        <v/>
      </c>
      <c r="BS982" s="76" t="str">
        <f>IF(BQ982="", "", COUNTIF(BQ$11:BQ$1010, "&gt;"&amp;BQ982)+1+COUNTIF(BQ$11:BQ982, BQ982)-1)</f>
        <v/>
      </c>
      <c r="BT982" s="76" t="str">
        <f>IF(BR982="", "", COUNTIF(BR$11:BR$1010, "&lt;"&amp;BR982)+1+COUNTIF(BR$11:BR982, BR982)-1)</f>
        <v/>
      </c>
      <c r="BV982" s="76" t="str">
        <f t="shared" si="315"/>
        <v/>
      </c>
      <c r="BW982" s="124" t="str">
        <f t="shared" si="316"/>
        <v/>
      </c>
      <c r="BX982" s="115" t="str">
        <f t="shared" si="317"/>
        <v/>
      </c>
      <c r="BY982" s="125" t="str">
        <f t="shared" si="318"/>
        <v/>
      </c>
      <c r="CA982" s="106" t="str">
        <f t="shared" si="319"/>
        <v/>
      </c>
      <c r="CB982" s="22" t="str">
        <f t="shared" si="320"/>
        <v/>
      </c>
      <c r="CD982" s="76" t="str">
        <f>IF($J982="", "", IF($BV982=0, "", COUNTIF($J$11:$J$1010, "&lt;"&amp;$J982)+1+COUNTIF($J$11:$J982, $J982)-1))</f>
        <v/>
      </c>
    </row>
    <row r="983" spans="1:82" x14ac:dyDescent="0.25">
      <c r="A983" s="31"/>
      <c r="B983" s="19" t="str">
        <f t="shared" si="301"/>
        <v/>
      </c>
      <c r="C983" s="20" t="str">
        <f t="shared" si="302"/>
        <v/>
      </c>
      <c r="D983" s="29" t="str">
        <f t="shared" si="303"/>
        <v/>
      </c>
      <c r="E983" s="22" t="str">
        <f t="shared" si="304"/>
        <v/>
      </c>
      <c r="F983" s="31"/>
      <c r="G983" s="301"/>
      <c r="H983" s="302"/>
      <c r="I983" s="303"/>
      <c r="J983" s="304"/>
      <c r="K983" s="283"/>
      <c r="L983" s="305"/>
      <c r="M983" s="285"/>
      <c r="N983" s="287"/>
      <c r="O983" s="31"/>
      <c r="P983" s="19" t="str">
        <f t="shared" si="305"/>
        <v/>
      </c>
      <c r="Q983" s="20" t="str">
        <f t="shared" si="306"/>
        <v/>
      </c>
      <c r="R983" s="29" t="str">
        <f t="shared" si="307"/>
        <v/>
      </c>
      <c r="S983" s="22" t="str">
        <f t="shared" si="308"/>
        <v/>
      </c>
      <c r="T983" s="31"/>
      <c r="U983" s="69" t="str">
        <f t="shared" si="309"/>
        <v/>
      </c>
      <c r="V983" s="31"/>
      <c r="X983" s="76" t="str">
        <f t="shared" si="310"/>
        <v/>
      </c>
      <c r="Z983" s="76" t="str">
        <f t="shared" si="311"/>
        <v/>
      </c>
      <c r="AA983" s="76" t="str">
        <f t="shared" si="312"/>
        <v/>
      </c>
      <c r="AC983" s="19" t="str">
        <f>IF($K983="", "", SUMIF('Drinks List'!DH$11:DH$1010, $K983, 'Drinks List'!DG$11:DG$1010))</f>
        <v/>
      </c>
      <c r="AD983" s="21"/>
      <c r="AE983" s="59" t="str">
        <f>IF($K983="", "", SUMIF('Drinks List'!DJ$11:DJ$1010, $K983, 'Drinks List'!DI$11:DI$1010))</f>
        <v/>
      </c>
      <c r="AF983" s="21"/>
      <c r="AG983" s="59" t="str">
        <f>IF($K983="", "", SUMIF('Drinks List'!DL$11:DL$1010, $K983, 'Drinks List'!DK$11:DK$1010))</f>
        <v/>
      </c>
      <c r="AH983" s="21"/>
      <c r="AI983" s="59" t="str">
        <f>IF($K983="", "", SUMIF('Drinks List'!DN$11:DN$1010, $K983, 'Drinks List'!DM$11:DM$1010))</f>
        <v/>
      </c>
      <c r="AJ983" s="21"/>
      <c r="AK983" s="59" t="str">
        <f>IF($K983="", "", SUMIF('Drinks List'!DP$11:DP$1010, $K983, 'Drinks List'!DO$11:DO$1010))</f>
        <v/>
      </c>
      <c r="AL983" s="21"/>
      <c r="AM983" s="59" t="str">
        <f>IF($K983="", "", SUMIF('Drinks List'!DR$11:DR$1010, $K983, 'Drinks List'!DQ$11:DQ$1010))</f>
        <v/>
      </c>
      <c r="AN983" s="21"/>
      <c r="AO983" s="59" t="str">
        <f>IF($K983="", "", SUMIF('Drinks List'!DT$11:DT$1010, $K983, 'Drinks List'!DS$11:DS$1010))</f>
        <v/>
      </c>
      <c r="AP983" s="21"/>
      <c r="AQ983" s="59" t="str">
        <f>IF($K983="", "", SUMIF('Drinks List'!DV$11:DV$1010, $K983, 'Drinks List'!DU$11:DU$1010))</f>
        <v/>
      </c>
      <c r="AR983" s="21"/>
      <c r="AS983" s="59" t="str">
        <f>IF($K983="", "", SUMIF('Drinks List'!DX$11:DX$1010, $K983, 'Drinks List'!DW$11:DW$1010))</f>
        <v/>
      </c>
      <c r="AT983" s="21"/>
      <c r="AU983" s="59" t="str">
        <f>IF($K983="", "", SUMIF('Drinks List'!DZ$11:DZ$1010, $K983, 'Drinks List'!DY$11:DY$1010))</f>
        <v/>
      </c>
      <c r="AV983" s="21"/>
      <c r="AW983" s="59" t="str">
        <f>IF($K983="", "", SUMIF('Drinks List'!EB$11:EB$1010, $K983, 'Drinks List'!EA$11:EA$1010))</f>
        <v/>
      </c>
      <c r="AX983" s="21"/>
      <c r="AY983" s="59" t="str">
        <f>IF($K983="", "", SUMIF('Drinks List'!ED$11:ED$1010, $K983, 'Drinks List'!EC$11:EC$1010))</f>
        <v/>
      </c>
      <c r="AZ983" s="21"/>
      <c r="BA983" s="59" t="str">
        <f>IF($K983="", "", SUMIF('Drinks List'!EF$11:EF$1010, $K983, 'Drinks List'!EE$11:EE$1010))</f>
        <v/>
      </c>
      <c r="BB983" s="21"/>
      <c r="BC983" s="59" t="str">
        <f>IF($K983="", "", SUMIF('Drinks List'!EH$11:EH$1010, $K983, 'Drinks List'!EG$11:EG$1010))</f>
        <v/>
      </c>
      <c r="BD983" s="21"/>
      <c r="BE983" s="59" t="str">
        <f>IF($K983="", "", SUMIF('Drinks List'!EJ$11:EJ$1010, $K983, 'Drinks List'!EI$11:EI$1010))</f>
        <v/>
      </c>
      <c r="BF983" s="21"/>
      <c r="BG983" s="59" t="str">
        <f>IF($K983="", "", SUMIF('Drinks List'!EL$11:EL$1010, $K983, 'Drinks List'!EK$11:EK$1010))</f>
        <v/>
      </c>
      <c r="BH983" s="21"/>
      <c r="BI983" s="59" t="str">
        <f>IF($K983="", "", SUMIF('Drinks List'!EN$11:EN$1010, $K983, 'Drinks List'!EM$11:EM$1010))</f>
        <v/>
      </c>
      <c r="BJ983" s="21"/>
      <c r="BK983" s="59" t="str">
        <f>IF($K983="", "", SUMIF('Drinks List'!EP$11:EP$1010, $K983, 'Drinks List'!EO$11:EO$1010))</f>
        <v/>
      </c>
      <c r="BL983" s="21"/>
      <c r="BM983" s="59" t="str">
        <f>IF($K983="", "", SUMIF('Drinks List'!ER$11:ER$1010, $K983, 'Drinks List'!EQ$11:EQ$1010))</f>
        <v/>
      </c>
      <c r="BN983" s="21"/>
      <c r="BO983" s="65" t="str">
        <f>IF($K983="", "", SUMIF('Drinks List'!ET$11:ET$1010, $K983, 'Drinks List'!ES$11:ES$1010))</f>
        <v/>
      </c>
      <c r="BQ983" s="120" t="str">
        <f t="shared" si="313"/>
        <v/>
      </c>
      <c r="BR983" s="62" t="str">
        <f t="shared" si="314"/>
        <v/>
      </c>
      <c r="BS983" s="76" t="str">
        <f>IF(BQ983="", "", COUNTIF(BQ$11:BQ$1010, "&gt;"&amp;BQ983)+1+COUNTIF(BQ$11:BQ983, BQ983)-1)</f>
        <v/>
      </c>
      <c r="BT983" s="76" t="str">
        <f>IF(BR983="", "", COUNTIF(BR$11:BR$1010, "&lt;"&amp;BR983)+1+COUNTIF(BR$11:BR983, BR983)-1)</f>
        <v/>
      </c>
      <c r="BV983" s="76" t="str">
        <f t="shared" si="315"/>
        <v/>
      </c>
      <c r="BW983" s="124" t="str">
        <f t="shared" si="316"/>
        <v/>
      </c>
      <c r="BX983" s="115" t="str">
        <f t="shared" si="317"/>
        <v/>
      </c>
      <c r="BY983" s="125" t="str">
        <f t="shared" si="318"/>
        <v/>
      </c>
      <c r="CA983" s="106" t="str">
        <f t="shared" si="319"/>
        <v/>
      </c>
      <c r="CB983" s="22" t="str">
        <f t="shared" si="320"/>
        <v/>
      </c>
      <c r="CD983" s="76" t="str">
        <f>IF($J983="", "", IF($BV983=0, "", COUNTIF($J$11:$J$1010, "&lt;"&amp;$J983)+1+COUNTIF($J$11:$J983, $J983)-1))</f>
        <v/>
      </c>
    </row>
    <row r="984" spans="1:82" x14ac:dyDescent="0.25">
      <c r="A984" s="31"/>
      <c r="B984" s="19" t="str">
        <f t="shared" si="301"/>
        <v/>
      </c>
      <c r="C984" s="20" t="str">
        <f t="shared" si="302"/>
        <v/>
      </c>
      <c r="D984" s="29" t="str">
        <f t="shared" si="303"/>
        <v/>
      </c>
      <c r="E984" s="22" t="str">
        <f t="shared" si="304"/>
        <v/>
      </c>
      <c r="F984" s="31"/>
      <c r="G984" s="301"/>
      <c r="H984" s="302"/>
      <c r="I984" s="303"/>
      <c r="J984" s="304"/>
      <c r="K984" s="283"/>
      <c r="L984" s="305"/>
      <c r="M984" s="285"/>
      <c r="N984" s="287"/>
      <c r="O984" s="31"/>
      <c r="P984" s="19" t="str">
        <f t="shared" si="305"/>
        <v/>
      </c>
      <c r="Q984" s="20" t="str">
        <f t="shared" si="306"/>
        <v/>
      </c>
      <c r="R984" s="29" t="str">
        <f t="shared" si="307"/>
        <v/>
      </c>
      <c r="S984" s="22" t="str">
        <f t="shared" si="308"/>
        <v/>
      </c>
      <c r="T984" s="31"/>
      <c r="U984" s="69" t="str">
        <f t="shared" si="309"/>
        <v/>
      </c>
      <c r="V984" s="31"/>
      <c r="X984" s="76" t="str">
        <f t="shared" si="310"/>
        <v/>
      </c>
      <c r="Z984" s="76" t="str">
        <f t="shared" si="311"/>
        <v/>
      </c>
      <c r="AA984" s="76" t="str">
        <f t="shared" si="312"/>
        <v/>
      </c>
      <c r="AC984" s="19" t="str">
        <f>IF($K984="", "", SUMIF('Drinks List'!DH$11:DH$1010, $K984, 'Drinks List'!DG$11:DG$1010))</f>
        <v/>
      </c>
      <c r="AD984" s="21"/>
      <c r="AE984" s="59" t="str">
        <f>IF($K984="", "", SUMIF('Drinks List'!DJ$11:DJ$1010, $K984, 'Drinks List'!DI$11:DI$1010))</f>
        <v/>
      </c>
      <c r="AF984" s="21"/>
      <c r="AG984" s="59" t="str">
        <f>IF($K984="", "", SUMIF('Drinks List'!DL$11:DL$1010, $K984, 'Drinks List'!DK$11:DK$1010))</f>
        <v/>
      </c>
      <c r="AH984" s="21"/>
      <c r="AI984" s="59" t="str">
        <f>IF($K984="", "", SUMIF('Drinks List'!DN$11:DN$1010, $K984, 'Drinks List'!DM$11:DM$1010))</f>
        <v/>
      </c>
      <c r="AJ984" s="21"/>
      <c r="AK984" s="59" t="str">
        <f>IF($K984="", "", SUMIF('Drinks List'!DP$11:DP$1010, $K984, 'Drinks List'!DO$11:DO$1010))</f>
        <v/>
      </c>
      <c r="AL984" s="21"/>
      <c r="AM984" s="59" t="str">
        <f>IF($K984="", "", SUMIF('Drinks List'!DR$11:DR$1010, $K984, 'Drinks List'!DQ$11:DQ$1010))</f>
        <v/>
      </c>
      <c r="AN984" s="21"/>
      <c r="AO984" s="59" t="str">
        <f>IF($K984="", "", SUMIF('Drinks List'!DT$11:DT$1010, $K984, 'Drinks List'!DS$11:DS$1010))</f>
        <v/>
      </c>
      <c r="AP984" s="21"/>
      <c r="AQ984" s="59" t="str">
        <f>IF($K984="", "", SUMIF('Drinks List'!DV$11:DV$1010, $K984, 'Drinks List'!DU$11:DU$1010))</f>
        <v/>
      </c>
      <c r="AR984" s="21"/>
      <c r="AS984" s="59" t="str">
        <f>IF($K984="", "", SUMIF('Drinks List'!DX$11:DX$1010, $K984, 'Drinks List'!DW$11:DW$1010))</f>
        <v/>
      </c>
      <c r="AT984" s="21"/>
      <c r="AU984" s="59" t="str">
        <f>IF($K984="", "", SUMIF('Drinks List'!DZ$11:DZ$1010, $K984, 'Drinks List'!DY$11:DY$1010))</f>
        <v/>
      </c>
      <c r="AV984" s="21"/>
      <c r="AW984" s="59" t="str">
        <f>IF($K984="", "", SUMIF('Drinks List'!EB$11:EB$1010, $K984, 'Drinks List'!EA$11:EA$1010))</f>
        <v/>
      </c>
      <c r="AX984" s="21"/>
      <c r="AY984" s="59" t="str">
        <f>IF($K984="", "", SUMIF('Drinks List'!ED$11:ED$1010, $K984, 'Drinks List'!EC$11:EC$1010))</f>
        <v/>
      </c>
      <c r="AZ984" s="21"/>
      <c r="BA984" s="59" t="str">
        <f>IF($K984="", "", SUMIF('Drinks List'!EF$11:EF$1010, $K984, 'Drinks List'!EE$11:EE$1010))</f>
        <v/>
      </c>
      <c r="BB984" s="21"/>
      <c r="BC984" s="59" t="str">
        <f>IF($K984="", "", SUMIF('Drinks List'!EH$11:EH$1010, $K984, 'Drinks List'!EG$11:EG$1010))</f>
        <v/>
      </c>
      <c r="BD984" s="21"/>
      <c r="BE984" s="59" t="str">
        <f>IF($K984="", "", SUMIF('Drinks List'!EJ$11:EJ$1010, $K984, 'Drinks List'!EI$11:EI$1010))</f>
        <v/>
      </c>
      <c r="BF984" s="21"/>
      <c r="BG984" s="59" t="str">
        <f>IF($K984="", "", SUMIF('Drinks List'!EL$11:EL$1010, $K984, 'Drinks List'!EK$11:EK$1010))</f>
        <v/>
      </c>
      <c r="BH984" s="21"/>
      <c r="BI984" s="59" t="str">
        <f>IF($K984="", "", SUMIF('Drinks List'!EN$11:EN$1010, $K984, 'Drinks List'!EM$11:EM$1010))</f>
        <v/>
      </c>
      <c r="BJ984" s="21"/>
      <c r="BK984" s="59" t="str">
        <f>IF($K984="", "", SUMIF('Drinks List'!EP$11:EP$1010, $K984, 'Drinks List'!EO$11:EO$1010))</f>
        <v/>
      </c>
      <c r="BL984" s="21"/>
      <c r="BM984" s="59" t="str">
        <f>IF($K984="", "", SUMIF('Drinks List'!ER$11:ER$1010, $K984, 'Drinks List'!EQ$11:EQ$1010))</f>
        <v/>
      </c>
      <c r="BN984" s="21"/>
      <c r="BO984" s="65" t="str">
        <f>IF($K984="", "", SUMIF('Drinks List'!ET$11:ET$1010, $K984, 'Drinks List'!ES$11:ES$1010))</f>
        <v/>
      </c>
      <c r="BQ984" s="120" t="str">
        <f t="shared" si="313"/>
        <v/>
      </c>
      <c r="BR984" s="62" t="str">
        <f t="shared" si="314"/>
        <v/>
      </c>
      <c r="BS984" s="76" t="str">
        <f>IF(BQ984="", "", COUNTIF(BQ$11:BQ$1010, "&gt;"&amp;BQ984)+1+COUNTIF(BQ$11:BQ984, BQ984)-1)</f>
        <v/>
      </c>
      <c r="BT984" s="76" t="str">
        <f>IF(BR984="", "", COUNTIF(BR$11:BR$1010, "&lt;"&amp;BR984)+1+COUNTIF(BR$11:BR984, BR984)-1)</f>
        <v/>
      </c>
      <c r="BV984" s="76" t="str">
        <f t="shared" si="315"/>
        <v/>
      </c>
      <c r="BW984" s="124" t="str">
        <f t="shared" si="316"/>
        <v/>
      </c>
      <c r="BX984" s="115" t="str">
        <f t="shared" si="317"/>
        <v/>
      </c>
      <c r="BY984" s="125" t="str">
        <f t="shared" si="318"/>
        <v/>
      </c>
      <c r="CA984" s="106" t="str">
        <f t="shared" si="319"/>
        <v/>
      </c>
      <c r="CB984" s="22" t="str">
        <f t="shared" si="320"/>
        <v/>
      </c>
      <c r="CD984" s="76" t="str">
        <f>IF($J984="", "", IF($BV984=0, "", COUNTIF($J$11:$J$1010, "&lt;"&amp;$J984)+1+COUNTIF($J$11:$J984, $J984)-1))</f>
        <v/>
      </c>
    </row>
    <row r="985" spans="1:82" x14ac:dyDescent="0.25">
      <c r="A985" s="31"/>
      <c r="B985" s="19" t="str">
        <f t="shared" si="301"/>
        <v/>
      </c>
      <c r="C985" s="20" t="str">
        <f t="shared" si="302"/>
        <v/>
      </c>
      <c r="D985" s="29" t="str">
        <f t="shared" si="303"/>
        <v/>
      </c>
      <c r="E985" s="22" t="str">
        <f t="shared" si="304"/>
        <v/>
      </c>
      <c r="F985" s="31"/>
      <c r="G985" s="301"/>
      <c r="H985" s="302"/>
      <c r="I985" s="303"/>
      <c r="J985" s="304"/>
      <c r="K985" s="283"/>
      <c r="L985" s="305"/>
      <c r="M985" s="285"/>
      <c r="N985" s="287"/>
      <c r="O985" s="31"/>
      <c r="P985" s="19" t="str">
        <f t="shared" si="305"/>
        <v/>
      </c>
      <c r="Q985" s="20" t="str">
        <f t="shared" si="306"/>
        <v/>
      </c>
      <c r="R985" s="29" t="str">
        <f t="shared" si="307"/>
        <v/>
      </c>
      <c r="S985" s="22" t="str">
        <f t="shared" si="308"/>
        <v/>
      </c>
      <c r="T985" s="31"/>
      <c r="U985" s="69" t="str">
        <f t="shared" si="309"/>
        <v/>
      </c>
      <c r="V985" s="31"/>
      <c r="X985" s="76" t="str">
        <f t="shared" si="310"/>
        <v/>
      </c>
      <c r="Z985" s="76" t="str">
        <f t="shared" si="311"/>
        <v/>
      </c>
      <c r="AA985" s="76" t="str">
        <f t="shared" si="312"/>
        <v/>
      </c>
      <c r="AC985" s="19" t="str">
        <f>IF($K985="", "", SUMIF('Drinks List'!DH$11:DH$1010, $K985, 'Drinks List'!DG$11:DG$1010))</f>
        <v/>
      </c>
      <c r="AD985" s="21"/>
      <c r="AE985" s="59" t="str">
        <f>IF($K985="", "", SUMIF('Drinks List'!DJ$11:DJ$1010, $K985, 'Drinks List'!DI$11:DI$1010))</f>
        <v/>
      </c>
      <c r="AF985" s="21"/>
      <c r="AG985" s="59" t="str">
        <f>IF($K985="", "", SUMIF('Drinks List'!DL$11:DL$1010, $K985, 'Drinks List'!DK$11:DK$1010))</f>
        <v/>
      </c>
      <c r="AH985" s="21"/>
      <c r="AI985" s="59" t="str">
        <f>IF($K985="", "", SUMIF('Drinks List'!DN$11:DN$1010, $K985, 'Drinks List'!DM$11:DM$1010))</f>
        <v/>
      </c>
      <c r="AJ985" s="21"/>
      <c r="AK985" s="59" t="str">
        <f>IF($K985="", "", SUMIF('Drinks List'!DP$11:DP$1010, $K985, 'Drinks List'!DO$11:DO$1010))</f>
        <v/>
      </c>
      <c r="AL985" s="21"/>
      <c r="AM985" s="59" t="str">
        <f>IF($K985="", "", SUMIF('Drinks List'!DR$11:DR$1010, $K985, 'Drinks List'!DQ$11:DQ$1010))</f>
        <v/>
      </c>
      <c r="AN985" s="21"/>
      <c r="AO985" s="59" t="str">
        <f>IF($K985="", "", SUMIF('Drinks List'!DT$11:DT$1010, $K985, 'Drinks List'!DS$11:DS$1010))</f>
        <v/>
      </c>
      <c r="AP985" s="21"/>
      <c r="AQ985" s="59" t="str">
        <f>IF($K985="", "", SUMIF('Drinks List'!DV$11:DV$1010, $K985, 'Drinks List'!DU$11:DU$1010))</f>
        <v/>
      </c>
      <c r="AR985" s="21"/>
      <c r="AS985" s="59" t="str">
        <f>IF($K985="", "", SUMIF('Drinks List'!DX$11:DX$1010, $K985, 'Drinks List'!DW$11:DW$1010))</f>
        <v/>
      </c>
      <c r="AT985" s="21"/>
      <c r="AU985" s="59" t="str">
        <f>IF($K985="", "", SUMIF('Drinks List'!DZ$11:DZ$1010, $K985, 'Drinks List'!DY$11:DY$1010))</f>
        <v/>
      </c>
      <c r="AV985" s="21"/>
      <c r="AW985" s="59" t="str">
        <f>IF($K985="", "", SUMIF('Drinks List'!EB$11:EB$1010, $K985, 'Drinks List'!EA$11:EA$1010))</f>
        <v/>
      </c>
      <c r="AX985" s="21"/>
      <c r="AY985" s="59" t="str">
        <f>IF($K985="", "", SUMIF('Drinks List'!ED$11:ED$1010, $K985, 'Drinks List'!EC$11:EC$1010))</f>
        <v/>
      </c>
      <c r="AZ985" s="21"/>
      <c r="BA985" s="59" t="str">
        <f>IF($K985="", "", SUMIF('Drinks List'!EF$11:EF$1010, $K985, 'Drinks List'!EE$11:EE$1010))</f>
        <v/>
      </c>
      <c r="BB985" s="21"/>
      <c r="BC985" s="59" t="str">
        <f>IF($K985="", "", SUMIF('Drinks List'!EH$11:EH$1010, $K985, 'Drinks List'!EG$11:EG$1010))</f>
        <v/>
      </c>
      <c r="BD985" s="21"/>
      <c r="BE985" s="59" t="str">
        <f>IF($K985="", "", SUMIF('Drinks List'!EJ$11:EJ$1010, $K985, 'Drinks List'!EI$11:EI$1010))</f>
        <v/>
      </c>
      <c r="BF985" s="21"/>
      <c r="BG985" s="59" t="str">
        <f>IF($K985="", "", SUMIF('Drinks List'!EL$11:EL$1010, $K985, 'Drinks List'!EK$11:EK$1010))</f>
        <v/>
      </c>
      <c r="BH985" s="21"/>
      <c r="BI985" s="59" t="str">
        <f>IF($K985="", "", SUMIF('Drinks List'!EN$11:EN$1010, $K985, 'Drinks List'!EM$11:EM$1010))</f>
        <v/>
      </c>
      <c r="BJ985" s="21"/>
      <c r="BK985" s="59" t="str">
        <f>IF($K985="", "", SUMIF('Drinks List'!EP$11:EP$1010, $K985, 'Drinks List'!EO$11:EO$1010))</f>
        <v/>
      </c>
      <c r="BL985" s="21"/>
      <c r="BM985" s="59" t="str">
        <f>IF($K985="", "", SUMIF('Drinks List'!ER$11:ER$1010, $K985, 'Drinks List'!EQ$11:EQ$1010))</f>
        <v/>
      </c>
      <c r="BN985" s="21"/>
      <c r="BO985" s="65" t="str">
        <f>IF($K985="", "", SUMIF('Drinks List'!ET$11:ET$1010, $K985, 'Drinks List'!ES$11:ES$1010))</f>
        <v/>
      </c>
      <c r="BQ985" s="120" t="str">
        <f t="shared" si="313"/>
        <v/>
      </c>
      <c r="BR985" s="62" t="str">
        <f t="shared" si="314"/>
        <v/>
      </c>
      <c r="BS985" s="76" t="str">
        <f>IF(BQ985="", "", COUNTIF(BQ$11:BQ$1010, "&gt;"&amp;BQ985)+1+COUNTIF(BQ$11:BQ985, BQ985)-1)</f>
        <v/>
      </c>
      <c r="BT985" s="76" t="str">
        <f>IF(BR985="", "", COUNTIF(BR$11:BR$1010, "&lt;"&amp;BR985)+1+COUNTIF(BR$11:BR985, BR985)-1)</f>
        <v/>
      </c>
      <c r="BV985" s="76" t="str">
        <f t="shared" si="315"/>
        <v/>
      </c>
      <c r="BW985" s="124" t="str">
        <f t="shared" si="316"/>
        <v/>
      </c>
      <c r="BX985" s="115" t="str">
        <f t="shared" si="317"/>
        <v/>
      </c>
      <c r="BY985" s="125" t="str">
        <f t="shared" si="318"/>
        <v/>
      </c>
      <c r="CA985" s="106" t="str">
        <f t="shared" si="319"/>
        <v/>
      </c>
      <c r="CB985" s="22" t="str">
        <f t="shared" si="320"/>
        <v/>
      </c>
      <c r="CD985" s="76" t="str">
        <f>IF($J985="", "", IF($BV985=0, "", COUNTIF($J$11:$J$1010, "&lt;"&amp;$J985)+1+COUNTIF($J$11:$J985, $J985)-1))</f>
        <v/>
      </c>
    </row>
    <row r="986" spans="1:82" x14ac:dyDescent="0.25">
      <c r="A986" s="31"/>
      <c r="B986" s="19" t="str">
        <f t="shared" si="301"/>
        <v/>
      </c>
      <c r="C986" s="20" t="str">
        <f t="shared" si="302"/>
        <v/>
      </c>
      <c r="D986" s="29" t="str">
        <f t="shared" si="303"/>
        <v/>
      </c>
      <c r="E986" s="22" t="str">
        <f t="shared" si="304"/>
        <v/>
      </c>
      <c r="F986" s="31"/>
      <c r="G986" s="301"/>
      <c r="H986" s="302"/>
      <c r="I986" s="303"/>
      <c r="J986" s="304"/>
      <c r="K986" s="283"/>
      <c r="L986" s="305"/>
      <c r="M986" s="285"/>
      <c r="N986" s="287"/>
      <c r="O986" s="31"/>
      <c r="P986" s="19" t="str">
        <f t="shared" si="305"/>
        <v/>
      </c>
      <c r="Q986" s="20" t="str">
        <f t="shared" si="306"/>
        <v/>
      </c>
      <c r="R986" s="29" t="str">
        <f t="shared" si="307"/>
        <v/>
      </c>
      <c r="S986" s="22" t="str">
        <f t="shared" si="308"/>
        <v/>
      </c>
      <c r="T986" s="31"/>
      <c r="U986" s="69" t="str">
        <f t="shared" si="309"/>
        <v/>
      </c>
      <c r="V986" s="31"/>
      <c r="X986" s="76" t="str">
        <f t="shared" si="310"/>
        <v/>
      </c>
      <c r="Z986" s="76" t="str">
        <f t="shared" si="311"/>
        <v/>
      </c>
      <c r="AA986" s="76" t="str">
        <f t="shared" si="312"/>
        <v/>
      </c>
      <c r="AC986" s="19" t="str">
        <f>IF($K986="", "", SUMIF('Drinks List'!DH$11:DH$1010, $K986, 'Drinks List'!DG$11:DG$1010))</f>
        <v/>
      </c>
      <c r="AD986" s="21"/>
      <c r="AE986" s="59" t="str">
        <f>IF($K986="", "", SUMIF('Drinks List'!DJ$11:DJ$1010, $K986, 'Drinks List'!DI$11:DI$1010))</f>
        <v/>
      </c>
      <c r="AF986" s="21"/>
      <c r="AG986" s="59" t="str">
        <f>IF($K986="", "", SUMIF('Drinks List'!DL$11:DL$1010, $K986, 'Drinks List'!DK$11:DK$1010))</f>
        <v/>
      </c>
      <c r="AH986" s="21"/>
      <c r="AI986" s="59" t="str">
        <f>IF($K986="", "", SUMIF('Drinks List'!DN$11:DN$1010, $K986, 'Drinks List'!DM$11:DM$1010))</f>
        <v/>
      </c>
      <c r="AJ986" s="21"/>
      <c r="AK986" s="59" t="str">
        <f>IF($K986="", "", SUMIF('Drinks List'!DP$11:DP$1010, $K986, 'Drinks List'!DO$11:DO$1010))</f>
        <v/>
      </c>
      <c r="AL986" s="21"/>
      <c r="AM986" s="59" t="str">
        <f>IF($K986="", "", SUMIF('Drinks List'!DR$11:DR$1010, $K986, 'Drinks List'!DQ$11:DQ$1010))</f>
        <v/>
      </c>
      <c r="AN986" s="21"/>
      <c r="AO986" s="59" t="str">
        <f>IF($K986="", "", SUMIF('Drinks List'!DT$11:DT$1010, $K986, 'Drinks List'!DS$11:DS$1010))</f>
        <v/>
      </c>
      <c r="AP986" s="21"/>
      <c r="AQ986" s="59" t="str">
        <f>IF($K986="", "", SUMIF('Drinks List'!DV$11:DV$1010, $K986, 'Drinks List'!DU$11:DU$1010))</f>
        <v/>
      </c>
      <c r="AR986" s="21"/>
      <c r="AS986" s="59" t="str">
        <f>IF($K986="", "", SUMIF('Drinks List'!DX$11:DX$1010, $K986, 'Drinks List'!DW$11:DW$1010))</f>
        <v/>
      </c>
      <c r="AT986" s="21"/>
      <c r="AU986" s="59" t="str">
        <f>IF($K986="", "", SUMIF('Drinks List'!DZ$11:DZ$1010, $K986, 'Drinks List'!DY$11:DY$1010))</f>
        <v/>
      </c>
      <c r="AV986" s="21"/>
      <c r="AW986" s="59" t="str">
        <f>IF($K986="", "", SUMIF('Drinks List'!EB$11:EB$1010, $K986, 'Drinks List'!EA$11:EA$1010))</f>
        <v/>
      </c>
      <c r="AX986" s="21"/>
      <c r="AY986" s="59" t="str">
        <f>IF($K986="", "", SUMIF('Drinks List'!ED$11:ED$1010, $K986, 'Drinks List'!EC$11:EC$1010))</f>
        <v/>
      </c>
      <c r="AZ986" s="21"/>
      <c r="BA986" s="59" t="str">
        <f>IF($K986="", "", SUMIF('Drinks List'!EF$11:EF$1010, $K986, 'Drinks List'!EE$11:EE$1010))</f>
        <v/>
      </c>
      <c r="BB986" s="21"/>
      <c r="BC986" s="59" t="str">
        <f>IF($K986="", "", SUMIF('Drinks List'!EH$11:EH$1010, $K986, 'Drinks List'!EG$11:EG$1010))</f>
        <v/>
      </c>
      <c r="BD986" s="21"/>
      <c r="BE986" s="59" t="str">
        <f>IF($K986="", "", SUMIF('Drinks List'!EJ$11:EJ$1010, $K986, 'Drinks List'!EI$11:EI$1010))</f>
        <v/>
      </c>
      <c r="BF986" s="21"/>
      <c r="BG986" s="59" t="str">
        <f>IF($K986="", "", SUMIF('Drinks List'!EL$11:EL$1010, $K986, 'Drinks List'!EK$11:EK$1010))</f>
        <v/>
      </c>
      <c r="BH986" s="21"/>
      <c r="BI986" s="59" t="str">
        <f>IF($K986="", "", SUMIF('Drinks List'!EN$11:EN$1010, $K986, 'Drinks List'!EM$11:EM$1010))</f>
        <v/>
      </c>
      <c r="BJ986" s="21"/>
      <c r="BK986" s="59" t="str">
        <f>IF($K986="", "", SUMIF('Drinks List'!EP$11:EP$1010, $K986, 'Drinks List'!EO$11:EO$1010))</f>
        <v/>
      </c>
      <c r="BL986" s="21"/>
      <c r="BM986" s="59" t="str">
        <f>IF($K986="", "", SUMIF('Drinks List'!ER$11:ER$1010, $K986, 'Drinks List'!EQ$11:EQ$1010))</f>
        <v/>
      </c>
      <c r="BN986" s="21"/>
      <c r="BO986" s="65" t="str">
        <f>IF($K986="", "", SUMIF('Drinks List'!ET$11:ET$1010, $K986, 'Drinks List'!ES$11:ES$1010))</f>
        <v/>
      </c>
      <c r="BQ986" s="120" t="str">
        <f t="shared" si="313"/>
        <v/>
      </c>
      <c r="BR986" s="62" t="str">
        <f t="shared" si="314"/>
        <v/>
      </c>
      <c r="BS986" s="76" t="str">
        <f>IF(BQ986="", "", COUNTIF(BQ$11:BQ$1010, "&gt;"&amp;BQ986)+1+COUNTIF(BQ$11:BQ986, BQ986)-1)</f>
        <v/>
      </c>
      <c r="BT986" s="76" t="str">
        <f>IF(BR986="", "", COUNTIF(BR$11:BR$1010, "&lt;"&amp;BR986)+1+COUNTIF(BR$11:BR986, BR986)-1)</f>
        <v/>
      </c>
      <c r="BV986" s="76" t="str">
        <f t="shared" si="315"/>
        <v/>
      </c>
      <c r="BW986" s="124" t="str">
        <f t="shared" si="316"/>
        <v/>
      </c>
      <c r="BX986" s="115" t="str">
        <f t="shared" si="317"/>
        <v/>
      </c>
      <c r="BY986" s="125" t="str">
        <f t="shared" si="318"/>
        <v/>
      </c>
      <c r="CA986" s="106" t="str">
        <f t="shared" si="319"/>
        <v/>
      </c>
      <c r="CB986" s="22" t="str">
        <f t="shared" si="320"/>
        <v/>
      </c>
      <c r="CD986" s="76" t="str">
        <f>IF($J986="", "", IF($BV986=0, "", COUNTIF($J$11:$J$1010, "&lt;"&amp;$J986)+1+COUNTIF($J$11:$J986, $J986)-1))</f>
        <v/>
      </c>
    </row>
    <row r="987" spans="1:82" x14ac:dyDescent="0.25">
      <c r="A987" s="31"/>
      <c r="B987" s="19" t="str">
        <f t="shared" si="301"/>
        <v/>
      </c>
      <c r="C987" s="20" t="str">
        <f t="shared" si="302"/>
        <v/>
      </c>
      <c r="D987" s="29" t="str">
        <f t="shared" si="303"/>
        <v/>
      </c>
      <c r="E987" s="22" t="str">
        <f t="shared" si="304"/>
        <v/>
      </c>
      <c r="F987" s="31"/>
      <c r="G987" s="301"/>
      <c r="H987" s="302"/>
      <c r="I987" s="303"/>
      <c r="J987" s="304"/>
      <c r="K987" s="283"/>
      <c r="L987" s="305"/>
      <c r="M987" s="285"/>
      <c r="N987" s="287"/>
      <c r="O987" s="31"/>
      <c r="P987" s="19" t="str">
        <f t="shared" si="305"/>
        <v/>
      </c>
      <c r="Q987" s="20" t="str">
        <f t="shared" si="306"/>
        <v/>
      </c>
      <c r="R987" s="29" t="str">
        <f t="shared" si="307"/>
        <v/>
      </c>
      <c r="S987" s="22" t="str">
        <f t="shared" si="308"/>
        <v/>
      </c>
      <c r="T987" s="31"/>
      <c r="U987" s="69" t="str">
        <f t="shared" si="309"/>
        <v/>
      </c>
      <c r="V987" s="31"/>
      <c r="X987" s="76" t="str">
        <f t="shared" si="310"/>
        <v/>
      </c>
      <c r="Z987" s="76" t="str">
        <f t="shared" si="311"/>
        <v/>
      </c>
      <c r="AA987" s="76" t="str">
        <f t="shared" si="312"/>
        <v/>
      </c>
      <c r="AC987" s="19" t="str">
        <f>IF($K987="", "", SUMIF('Drinks List'!DH$11:DH$1010, $K987, 'Drinks List'!DG$11:DG$1010))</f>
        <v/>
      </c>
      <c r="AD987" s="21"/>
      <c r="AE987" s="59" t="str">
        <f>IF($K987="", "", SUMIF('Drinks List'!DJ$11:DJ$1010, $K987, 'Drinks List'!DI$11:DI$1010))</f>
        <v/>
      </c>
      <c r="AF987" s="21"/>
      <c r="AG987" s="59" t="str">
        <f>IF($K987="", "", SUMIF('Drinks List'!DL$11:DL$1010, $K987, 'Drinks List'!DK$11:DK$1010))</f>
        <v/>
      </c>
      <c r="AH987" s="21"/>
      <c r="AI987" s="59" t="str">
        <f>IF($K987="", "", SUMIF('Drinks List'!DN$11:DN$1010, $K987, 'Drinks List'!DM$11:DM$1010))</f>
        <v/>
      </c>
      <c r="AJ987" s="21"/>
      <c r="AK987" s="59" t="str">
        <f>IF($K987="", "", SUMIF('Drinks List'!DP$11:DP$1010, $K987, 'Drinks List'!DO$11:DO$1010))</f>
        <v/>
      </c>
      <c r="AL987" s="21"/>
      <c r="AM987" s="59" t="str">
        <f>IF($K987="", "", SUMIF('Drinks List'!DR$11:DR$1010, $K987, 'Drinks List'!DQ$11:DQ$1010))</f>
        <v/>
      </c>
      <c r="AN987" s="21"/>
      <c r="AO987" s="59" t="str">
        <f>IF($K987="", "", SUMIF('Drinks List'!DT$11:DT$1010, $K987, 'Drinks List'!DS$11:DS$1010))</f>
        <v/>
      </c>
      <c r="AP987" s="21"/>
      <c r="AQ987" s="59" t="str">
        <f>IF($K987="", "", SUMIF('Drinks List'!DV$11:DV$1010, $K987, 'Drinks List'!DU$11:DU$1010))</f>
        <v/>
      </c>
      <c r="AR987" s="21"/>
      <c r="AS987" s="59" t="str">
        <f>IF($K987="", "", SUMIF('Drinks List'!DX$11:DX$1010, $K987, 'Drinks List'!DW$11:DW$1010))</f>
        <v/>
      </c>
      <c r="AT987" s="21"/>
      <c r="AU987" s="59" t="str">
        <f>IF($K987="", "", SUMIF('Drinks List'!DZ$11:DZ$1010, $K987, 'Drinks List'!DY$11:DY$1010))</f>
        <v/>
      </c>
      <c r="AV987" s="21"/>
      <c r="AW987" s="59" t="str">
        <f>IF($K987="", "", SUMIF('Drinks List'!EB$11:EB$1010, $K987, 'Drinks List'!EA$11:EA$1010))</f>
        <v/>
      </c>
      <c r="AX987" s="21"/>
      <c r="AY987" s="59" t="str">
        <f>IF($K987="", "", SUMIF('Drinks List'!ED$11:ED$1010, $K987, 'Drinks List'!EC$11:EC$1010))</f>
        <v/>
      </c>
      <c r="AZ987" s="21"/>
      <c r="BA987" s="59" t="str">
        <f>IF($K987="", "", SUMIF('Drinks List'!EF$11:EF$1010, $K987, 'Drinks List'!EE$11:EE$1010))</f>
        <v/>
      </c>
      <c r="BB987" s="21"/>
      <c r="BC987" s="59" t="str">
        <f>IF($K987="", "", SUMIF('Drinks List'!EH$11:EH$1010, $K987, 'Drinks List'!EG$11:EG$1010))</f>
        <v/>
      </c>
      <c r="BD987" s="21"/>
      <c r="BE987" s="59" t="str">
        <f>IF($K987="", "", SUMIF('Drinks List'!EJ$11:EJ$1010, $K987, 'Drinks List'!EI$11:EI$1010))</f>
        <v/>
      </c>
      <c r="BF987" s="21"/>
      <c r="BG987" s="59" t="str">
        <f>IF($K987="", "", SUMIF('Drinks List'!EL$11:EL$1010, $K987, 'Drinks List'!EK$11:EK$1010))</f>
        <v/>
      </c>
      <c r="BH987" s="21"/>
      <c r="BI987" s="59" t="str">
        <f>IF($K987="", "", SUMIF('Drinks List'!EN$11:EN$1010, $K987, 'Drinks List'!EM$11:EM$1010))</f>
        <v/>
      </c>
      <c r="BJ987" s="21"/>
      <c r="BK987" s="59" t="str">
        <f>IF($K987="", "", SUMIF('Drinks List'!EP$11:EP$1010, $K987, 'Drinks List'!EO$11:EO$1010))</f>
        <v/>
      </c>
      <c r="BL987" s="21"/>
      <c r="BM987" s="59" t="str">
        <f>IF($K987="", "", SUMIF('Drinks List'!ER$11:ER$1010, $K987, 'Drinks List'!EQ$11:EQ$1010))</f>
        <v/>
      </c>
      <c r="BN987" s="21"/>
      <c r="BO987" s="65" t="str">
        <f>IF($K987="", "", SUMIF('Drinks List'!ET$11:ET$1010, $K987, 'Drinks List'!ES$11:ES$1010))</f>
        <v/>
      </c>
      <c r="BQ987" s="120" t="str">
        <f t="shared" si="313"/>
        <v/>
      </c>
      <c r="BR987" s="62" t="str">
        <f t="shared" si="314"/>
        <v/>
      </c>
      <c r="BS987" s="76" t="str">
        <f>IF(BQ987="", "", COUNTIF(BQ$11:BQ$1010, "&gt;"&amp;BQ987)+1+COUNTIF(BQ$11:BQ987, BQ987)-1)</f>
        <v/>
      </c>
      <c r="BT987" s="76" t="str">
        <f>IF(BR987="", "", COUNTIF(BR$11:BR$1010, "&lt;"&amp;BR987)+1+COUNTIF(BR$11:BR987, BR987)-1)</f>
        <v/>
      </c>
      <c r="BV987" s="76" t="str">
        <f t="shared" si="315"/>
        <v/>
      </c>
      <c r="BW987" s="124" t="str">
        <f t="shared" si="316"/>
        <v/>
      </c>
      <c r="BX987" s="115" t="str">
        <f t="shared" si="317"/>
        <v/>
      </c>
      <c r="BY987" s="125" t="str">
        <f t="shared" si="318"/>
        <v/>
      </c>
      <c r="CA987" s="106" t="str">
        <f t="shared" si="319"/>
        <v/>
      </c>
      <c r="CB987" s="22" t="str">
        <f t="shared" si="320"/>
        <v/>
      </c>
      <c r="CD987" s="76" t="str">
        <f>IF($J987="", "", IF($BV987=0, "", COUNTIF($J$11:$J$1010, "&lt;"&amp;$J987)+1+COUNTIF($J$11:$J987, $J987)-1))</f>
        <v/>
      </c>
    </row>
    <row r="988" spans="1:82" x14ac:dyDescent="0.25">
      <c r="A988" s="31"/>
      <c r="B988" s="19" t="str">
        <f t="shared" si="301"/>
        <v/>
      </c>
      <c r="C988" s="20" t="str">
        <f t="shared" si="302"/>
        <v/>
      </c>
      <c r="D988" s="29" t="str">
        <f t="shared" si="303"/>
        <v/>
      </c>
      <c r="E988" s="22" t="str">
        <f t="shared" si="304"/>
        <v/>
      </c>
      <c r="F988" s="31"/>
      <c r="G988" s="301"/>
      <c r="H988" s="302"/>
      <c r="I988" s="303"/>
      <c r="J988" s="304"/>
      <c r="K988" s="283"/>
      <c r="L988" s="305"/>
      <c r="M988" s="285"/>
      <c r="N988" s="287"/>
      <c r="O988" s="31"/>
      <c r="P988" s="19" t="str">
        <f t="shared" si="305"/>
        <v/>
      </c>
      <c r="Q988" s="20" t="str">
        <f t="shared" si="306"/>
        <v/>
      </c>
      <c r="R988" s="29" t="str">
        <f t="shared" si="307"/>
        <v/>
      </c>
      <c r="S988" s="22" t="str">
        <f t="shared" si="308"/>
        <v/>
      </c>
      <c r="T988" s="31"/>
      <c r="U988" s="69" t="str">
        <f t="shared" si="309"/>
        <v/>
      </c>
      <c r="V988" s="31"/>
      <c r="X988" s="76" t="str">
        <f t="shared" si="310"/>
        <v/>
      </c>
      <c r="Z988" s="76" t="str">
        <f t="shared" si="311"/>
        <v/>
      </c>
      <c r="AA988" s="76" t="str">
        <f t="shared" si="312"/>
        <v/>
      </c>
      <c r="AC988" s="19" t="str">
        <f>IF($K988="", "", SUMIF('Drinks List'!DH$11:DH$1010, $K988, 'Drinks List'!DG$11:DG$1010))</f>
        <v/>
      </c>
      <c r="AD988" s="21"/>
      <c r="AE988" s="59" t="str">
        <f>IF($K988="", "", SUMIF('Drinks List'!DJ$11:DJ$1010, $K988, 'Drinks List'!DI$11:DI$1010))</f>
        <v/>
      </c>
      <c r="AF988" s="21"/>
      <c r="AG988" s="59" t="str">
        <f>IF($K988="", "", SUMIF('Drinks List'!DL$11:DL$1010, $K988, 'Drinks List'!DK$11:DK$1010))</f>
        <v/>
      </c>
      <c r="AH988" s="21"/>
      <c r="AI988" s="59" t="str">
        <f>IF($K988="", "", SUMIF('Drinks List'!DN$11:DN$1010, $K988, 'Drinks List'!DM$11:DM$1010))</f>
        <v/>
      </c>
      <c r="AJ988" s="21"/>
      <c r="AK988" s="59" t="str">
        <f>IF($K988="", "", SUMIF('Drinks List'!DP$11:DP$1010, $K988, 'Drinks List'!DO$11:DO$1010))</f>
        <v/>
      </c>
      <c r="AL988" s="21"/>
      <c r="AM988" s="59" t="str">
        <f>IF($K988="", "", SUMIF('Drinks List'!DR$11:DR$1010, $K988, 'Drinks List'!DQ$11:DQ$1010))</f>
        <v/>
      </c>
      <c r="AN988" s="21"/>
      <c r="AO988" s="59" t="str">
        <f>IF($K988="", "", SUMIF('Drinks List'!DT$11:DT$1010, $K988, 'Drinks List'!DS$11:DS$1010))</f>
        <v/>
      </c>
      <c r="AP988" s="21"/>
      <c r="AQ988" s="59" t="str">
        <f>IF($K988="", "", SUMIF('Drinks List'!DV$11:DV$1010, $K988, 'Drinks List'!DU$11:DU$1010))</f>
        <v/>
      </c>
      <c r="AR988" s="21"/>
      <c r="AS988" s="59" t="str">
        <f>IF($K988="", "", SUMIF('Drinks List'!DX$11:DX$1010, $K988, 'Drinks List'!DW$11:DW$1010))</f>
        <v/>
      </c>
      <c r="AT988" s="21"/>
      <c r="AU988" s="59" t="str">
        <f>IF($K988="", "", SUMIF('Drinks List'!DZ$11:DZ$1010, $K988, 'Drinks List'!DY$11:DY$1010))</f>
        <v/>
      </c>
      <c r="AV988" s="21"/>
      <c r="AW988" s="59" t="str">
        <f>IF($K988="", "", SUMIF('Drinks List'!EB$11:EB$1010, $K988, 'Drinks List'!EA$11:EA$1010))</f>
        <v/>
      </c>
      <c r="AX988" s="21"/>
      <c r="AY988" s="59" t="str">
        <f>IF($K988="", "", SUMIF('Drinks List'!ED$11:ED$1010, $K988, 'Drinks List'!EC$11:EC$1010))</f>
        <v/>
      </c>
      <c r="AZ988" s="21"/>
      <c r="BA988" s="59" t="str">
        <f>IF($K988="", "", SUMIF('Drinks List'!EF$11:EF$1010, $K988, 'Drinks List'!EE$11:EE$1010))</f>
        <v/>
      </c>
      <c r="BB988" s="21"/>
      <c r="BC988" s="59" t="str">
        <f>IF($K988="", "", SUMIF('Drinks List'!EH$11:EH$1010, $K988, 'Drinks List'!EG$11:EG$1010))</f>
        <v/>
      </c>
      <c r="BD988" s="21"/>
      <c r="BE988" s="59" t="str">
        <f>IF($K988="", "", SUMIF('Drinks List'!EJ$11:EJ$1010, $K988, 'Drinks List'!EI$11:EI$1010))</f>
        <v/>
      </c>
      <c r="BF988" s="21"/>
      <c r="BG988" s="59" t="str">
        <f>IF($K988="", "", SUMIF('Drinks List'!EL$11:EL$1010, $K988, 'Drinks List'!EK$11:EK$1010))</f>
        <v/>
      </c>
      <c r="BH988" s="21"/>
      <c r="BI988" s="59" t="str">
        <f>IF($K988="", "", SUMIF('Drinks List'!EN$11:EN$1010, $K988, 'Drinks List'!EM$11:EM$1010))</f>
        <v/>
      </c>
      <c r="BJ988" s="21"/>
      <c r="BK988" s="59" t="str">
        <f>IF($K988="", "", SUMIF('Drinks List'!EP$11:EP$1010, $K988, 'Drinks List'!EO$11:EO$1010))</f>
        <v/>
      </c>
      <c r="BL988" s="21"/>
      <c r="BM988" s="59" t="str">
        <f>IF($K988="", "", SUMIF('Drinks List'!ER$11:ER$1010, $K988, 'Drinks List'!EQ$11:EQ$1010))</f>
        <v/>
      </c>
      <c r="BN988" s="21"/>
      <c r="BO988" s="65" t="str">
        <f>IF($K988="", "", SUMIF('Drinks List'!ET$11:ET$1010, $K988, 'Drinks List'!ES$11:ES$1010))</f>
        <v/>
      </c>
      <c r="BQ988" s="120" t="str">
        <f t="shared" si="313"/>
        <v/>
      </c>
      <c r="BR988" s="62" t="str">
        <f t="shared" si="314"/>
        <v/>
      </c>
      <c r="BS988" s="76" t="str">
        <f>IF(BQ988="", "", COUNTIF(BQ$11:BQ$1010, "&gt;"&amp;BQ988)+1+COUNTIF(BQ$11:BQ988, BQ988)-1)</f>
        <v/>
      </c>
      <c r="BT988" s="76" t="str">
        <f>IF(BR988="", "", COUNTIF(BR$11:BR$1010, "&lt;"&amp;BR988)+1+COUNTIF(BR$11:BR988, BR988)-1)</f>
        <v/>
      </c>
      <c r="BV988" s="76" t="str">
        <f t="shared" si="315"/>
        <v/>
      </c>
      <c r="BW988" s="124" t="str">
        <f t="shared" si="316"/>
        <v/>
      </c>
      <c r="BX988" s="115" t="str">
        <f t="shared" si="317"/>
        <v/>
      </c>
      <c r="BY988" s="125" t="str">
        <f t="shared" si="318"/>
        <v/>
      </c>
      <c r="CA988" s="106" t="str">
        <f t="shared" si="319"/>
        <v/>
      </c>
      <c r="CB988" s="22" t="str">
        <f t="shared" si="320"/>
        <v/>
      </c>
      <c r="CD988" s="76" t="str">
        <f>IF($J988="", "", IF($BV988=0, "", COUNTIF($J$11:$J$1010, "&lt;"&amp;$J988)+1+COUNTIF($J$11:$J988, $J988)-1))</f>
        <v/>
      </c>
    </row>
    <row r="989" spans="1:82" x14ac:dyDescent="0.25">
      <c r="A989" s="31"/>
      <c r="B989" s="19" t="str">
        <f t="shared" si="301"/>
        <v/>
      </c>
      <c r="C989" s="20" t="str">
        <f t="shared" si="302"/>
        <v/>
      </c>
      <c r="D989" s="29" t="str">
        <f t="shared" si="303"/>
        <v/>
      </c>
      <c r="E989" s="22" t="str">
        <f t="shared" si="304"/>
        <v/>
      </c>
      <c r="F989" s="31"/>
      <c r="G989" s="301"/>
      <c r="H989" s="302"/>
      <c r="I989" s="303"/>
      <c r="J989" s="304"/>
      <c r="K989" s="283"/>
      <c r="L989" s="305"/>
      <c r="M989" s="285"/>
      <c r="N989" s="287"/>
      <c r="O989" s="31"/>
      <c r="P989" s="19" t="str">
        <f t="shared" si="305"/>
        <v/>
      </c>
      <c r="Q989" s="20" t="str">
        <f t="shared" si="306"/>
        <v/>
      </c>
      <c r="R989" s="29" t="str">
        <f t="shared" si="307"/>
        <v/>
      </c>
      <c r="S989" s="22" t="str">
        <f t="shared" si="308"/>
        <v/>
      </c>
      <c r="T989" s="31"/>
      <c r="U989" s="69" t="str">
        <f t="shared" si="309"/>
        <v/>
      </c>
      <c r="V989" s="31"/>
      <c r="X989" s="76" t="str">
        <f t="shared" si="310"/>
        <v/>
      </c>
      <c r="Z989" s="76" t="str">
        <f t="shared" si="311"/>
        <v/>
      </c>
      <c r="AA989" s="76" t="str">
        <f t="shared" si="312"/>
        <v/>
      </c>
      <c r="AC989" s="19" t="str">
        <f>IF($K989="", "", SUMIF('Drinks List'!DH$11:DH$1010, $K989, 'Drinks List'!DG$11:DG$1010))</f>
        <v/>
      </c>
      <c r="AD989" s="21"/>
      <c r="AE989" s="59" t="str">
        <f>IF($K989="", "", SUMIF('Drinks List'!DJ$11:DJ$1010, $K989, 'Drinks List'!DI$11:DI$1010))</f>
        <v/>
      </c>
      <c r="AF989" s="21"/>
      <c r="AG989" s="59" t="str">
        <f>IF($K989="", "", SUMIF('Drinks List'!DL$11:DL$1010, $K989, 'Drinks List'!DK$11:DK$1010))</f>
        <v/>
      </c>
      <c r="AH989" s="21"/>
      <c r="AI989" s="59" t="str">
        <f>IF($K989="", "", SUMIF('Drinks List'!DN$11:DN$1010, $K989, 'Drinks List'!DM$11:DM$1010))</f>
        <v/>
      </c>
      <c r="AJ989" s="21"/>
      <c r="AK989" s="59" t="str">
        <f>IF($K989="", "", SUMIF('Drinks List'!DP$11:DP$1010, $K989, 'Drinks List'!DO$11:DO$1010))</f>
        <v/>
      </c>
      <c r="AL989" s="21"/>
      <c r="AM989" s="59" t="str">
        <f>IF($K989="", "", SUMIF('Drinks List'!DR$11:DR$1010, $K989, 'Drinks List'!DQ$11:DQ$1010))</f>
        <v/>
      </c>
      <c r="AN989" s="21"/>
      <c r="AO989" s="59" t="str">
        <f>IF($K989="", "", SUMIF('Drinks List'!DT$11:DT$1010, $K989, 'Drinks List'!DS$11:DS$1010))</f>
        <v/>
      </c>
      <c r="AP989" s="21"/>
      <c r="AQ989" s="59" t="str">
        <f>IF($K989="", "", SUMIF('Drinks List'!DV$11:DV$1010, $K989, 'Drinks List'!DU$11:DU$1010))</f>
        <v/>
      </c>
      <c r="AR989" s="21"/>
      <c r="AS989" s="59" t="str">
        <f>IF($K989="", "", SUMIF('Drinks List'!DX$11:DX$1010, $K989, 'Drinks List'!DW$11:DW$1010))</f>
        <v/>
      </c>
      <c r="AT989" s="21"/>
      <c r="AU989" s="59" t="str">
        <f>IF($K989="", "", SUMIF('Drinks List'!DZ$11:DZ$1010, $K989, 'Drinks List'!DY$11:DY$1010))</f>
        <v/>
      </c>
      <c r="AV989" s="21"/>
      <c r="AW989" s="59" t="str">
        <f>IF($K989="", "", SUMIF('Drinks List'!EB$11:EB$1010, $K989, 'Drinks List'!EA$11:EA$1010))</f>
        <v/>
      </c>
      <c r="AX989" s="21"/>
      <c r="AY989" s="59" t="str">
        <f>IF($K989="", "", SUMIF('Drinks List'!ED$11:ED$1010, $K989, 'Drinks List'!EC$11:EC$1010))</f>
        <v/>
      </c>
      <c r="AZ989" s="21"/>
      <c r="BA989" s="59" t="str">
        <f>IF($K989="", "", SUMIF('Drinks List'!EF$11:EF$1010, $K989, 'Drinks List'!EE$11:EE$1010))</f>
        <v/>
      </c>
      <c r="BB989" s="21"/>
      <c r="BC989" s="59" t="str">
        <f>IF($K989="", "", SUMIF('Drinks List'!EH$11:EH$1010, $K989, 'Drinks List'!EG$11:EG$1010))</f>
        <v/>
      </c>
      <c r="BD989" s="21"/>
      <c r="BE989" s="59" t="str">
        <f>IF($K989="", "", SUMIF('Drinks List'!EJ$11:EJ$1010, $K989, 'Drinks List'!EI$11:EI$1010))</f>
        <v/>
      </c>
      <c r="BF989" s="21"/>
      <c r="BG989" s="59" t="str">
        <f>IF($K989="", "", SUMIF('Drinks List'!EL$11:EL$1010, $K989, 'Drinks List'!EK$11:EK$1010))</f>
        <v/>
      </c>
      <c r="BH989" s="21"/>
      <c r="BI989" s="59" t="str">
        <f>IF($K989="", "", SUMIF('Drinks List'!EN$11:EN$1010, $K989, 'Drinks List'!EM$11:EM$1010))</f>
        <v/>
      </c>
      <c r="BJ989" s="21"/>
      <c r="BK989" s="59" t="str">
        <f>IF($K989="", "", SUMIF('Drinks List'!EP$11:EP$1010, $K989, 'Drinks List'!EO$11:EO$1010))</f>
        <v/>
      </c>
      <c r="BL989" s="21"/>
      <c r="BM989" s="59" t="str">
        <f>IF($K989="", "", SUMIF('Drinks List'!ER$11:ER$1010, $K989, 'Drinks List'!EQ$11:EQ$1010))</f>
        <v/>
      </c>
      <c r="BN989" s="21"/>
      <c r="BO989" s="65" t="str">
        <f>IF($K989="", "", SUMIF('Drinks List'!ET$11:ET$1010, $K989, 'Drinks List'!ES$11:ES$1010))</f>
        <v/>
      </c>
      <c r="BQ989" s="120" t="str">
        <f t="shared" si="313"/>
        <v/>
      </c>
      <c r="BR989" s="62" t="str">
        <f t="shared" si="314"/>
        <v/>
      </c>
      <c r="BS989" s="76" t="str">
        <f>IF(BQ989="", "", COUNTIF(BQ$11:BQ$1010, "&gt;"&amp;BQ989)+1+COUNTIF(BQ$11:BQ989, BQ989)-1)</f>
        <v/>
      </c>
      <c r="BT989" s="76" t="str">
        <f>IF(BR989="", "", COUNTIF(BR$11:BR$1010, "&lt;"&amp;BR989)+1+COUNTIF(BR$11:BR989, BR989)-1)</f>
        <v/>
      </c>
      <c r="BV989" s="76" t="str">
        <f t="shared" si="315"/>
        <v/>
      </c>
      <c r="BW989" s="124" t="str">
        <f t="shared" si="316"/>
        <v/>
      </c>
      <c r="BX989" s="115" t="str">
        <f t="shared" si="317"/>
        <v/>
      </c>
      <c r="BY989" s="125" t="str">
        <f t="shared" si="318"/>
        <v/>
      </c>
      <c r="CA989" s="106" t="str">
        <f t="shared" si="319"/>
        <v/>
      </c>
      <c r="CB989" s="22" t="str">
        <f t="shared" si="320"/>
        <v/>
      </c>
      <c r="CD989" s="76" t="str">
        <f>IF($J989="", "", IF($BV989=0, "", COUNTIF($J$11:$J$1010, "&lt;"&amp;$J989)+1+COUNTIF($J$11:$J989, $J989)-1))</f>
        <v/>
      </c>
    </row>
    <row r="990" spans="1:82" x14ac:dyDescent="0.25">
      <c r="A990" s="31"/>
      <c r="B990" s="19" t="str">
        <f t="shared" si="301"/>
        <v/>
      </c>
      <c r="C990" s="20" t="str">
        <f t="shared" si="302"/>
        <v/>
      </c>
      <c r="D990" s="29" t="str">
        <f t="shared" si="303"/>
        <v/>
      </c>
      <c r="E990" s="22" t="str">
        <f t="shared" si="304"/>
        <v/>
      </c>
      <c r="F990" s="31"/>
      <c r="G990" s="301"/>
      <c r="H990" s="302"/>
      <c r="I990" s="303"/>
      <c r="J990" s="304"/>
      <c r="K990" s="283"/>
      <c r="L990" s="305"/>
      <c r="M990" s="285"/>
      <c r="N990" s="287"/>
      <c r="O990" s="31"/>
      <c r="P990" s="19" t="str">
        <f t="shared" si="305"/>
        <v/>
      </c>
      <c r="Q990" s="20" t="str">
        <f t="shared" si="306"/>
        <v/>
      </c>
      <c r="R990" s="29" t="str">
        <f t="shared" si="307"/>
        <v/>
      </c>
      <c r="S990" s="22" t="str">
        <f t="shared" si="308"/>
        <v/>
      </c>
      <c r="T990" s="31"/>
      <c r="U990" s="69" t="str">
        <f t="shared" si="309"/>
        <v/>
      </c>
      <c r="V990" s="31"/>
      <c r="X990" s="76" t="str">
        <f t="shared" si="310"/>
        <v/>
      </c>
      <c r="Z990" s="76" t="str">
        <f t="shared" si="311"/>
        <v/>
      </c>
      <c r="AA990" s="76" t="str">
        <f t="shared" si="312"/>
        <v/>
      </c>
      <c r="AC990" s="19" t="str">
        <f>IF($K990="", "", SUMIF('Drinks List'!DH$11:DH$1010, $K990, 'Drinks List'!DG$11:DG$1010))</f>
        <v/>
      </c>
      <c r="AD990" s="21"/>
      <c r="AE990" s="59" t="str">
        <f>IF($K990="", "", SUMIF('Drinks List'!DJ$11:DJ$1010, $K990, 'Drinks List'!DI$11:DI$1010))</f>
        <v/>
      </c>
      <c r="AF990" s="21"/>
      <c r="AG990" s="59" t="str">
        <f>IF($K990="", "", SUMIF('Drinks List'!DL$11:DL$1010, $K990, 'Drinks List'!DK$11:DK$1010))</f>
        <v/>
      </c>
      <c r="AH990" s="21"/>
      <c r="AI990" s="59" t="str">
        <f>IF($K990="", "", SUMIF('Drinks List'!DN$11:DN$1010, $K990, 'Drinks List'!DM$11:DM$1010))</f>
        <v/>
      </c>
      <c r="AJ990" s="21"/>
      <c r="AK990" s="59" t="str">
        <f>IF($K990="", "", SUMIF('Drinks List'!DP$11:DP$1010, $K990, 'Drinks List'!DO$11:DO$1010))</f>
        <v/>
      </c>
      <c r="AL990" s="21"/>
      <c r="AM990" s="59" t="str">
        <f>IF($K990="", "", SUMIF('Drinks List'!DR$11:DR$1010, $K990, 'Drinks List'!DQ$11:DQ$1010))</f>
        <v/>
      </c>
      <c r="AN990" s="21"/>
      <c r="AO990" s="59" t="str">
        <f>IF($K990="", "", SUMIF('Drinks List'!DT$11:DT$1010, $K990, 'Drinks List'!DS$11:DS$1010))</f>
        <v/>
      </c>
      <c r="AP990" s="21"/>
      <c r="AQ990" s="59" t="str">
        <f>IF($K990="", "", SUMIF('Drinks List'!DV$11:DV$1010, $K990, 'Drinks List'!DU$11:DU$1010))</f>
        <v/>
      </c>
      <c r="AR990" s="21"/>
      <c r="AS990" s="59" t="str">
        <f>IF($K990="", "", SUMIF('Drinks List'!DX$11:DX$1010, $K990, 'Drinks List'!DW$11:DW$1010))</f>
        <v/>
      </c>
      <c r="AT990" s="21"/>
      <c r="AU990" s="59" t="str">
        <f>IF($K990="", "", SUMIF('Drinks List'!DZ$11:DZ$1010, $K990, 'Drinks List'!DY$11:DY$1010))</f>
        <v/>
      </c>
      <c r="AV990" s="21"/>
      <c r="AW990" s="59" t="str">
        <f>IF($K990="", "", SUMIF('Drinks List'!EB$11:EB$1010, $K990, 'Drinks List'!EA$11:EA$1010))</f>
        <v/>
      </c>
      <c r="AX990" s="21"/>
      <c r="AY990" s="59" t="str">
        <f>IF($K990="", "", SUMIF('Drinks List'!ED$11:ED$1010, $K990, 'Drinks List'!EC$11:EC$1010))</f>
        <v/>
      </c>
      <c r="AZ990" s="21"/>
      <c r="BA990" s="59" t="str">
        <f>IF($K990="", "", SUMIF('Drinks List'!EF$11:EF$1010, $K990, 'Drinks List'!EE$11:EE$1010))</f>
        <v/>
      </c>
      <c r="BB990" s="21"/>
      <c r="BC990" s="59" t="str">
        <f>IF($K990="", "", SUMIF('Drinks List'!EH$11:EH$1010, $K990, 'Drinks List'!EG$11:EG$1010))</f>
        <v/>
      </c>
      <c r="BD990" s="21"/>
      <c r="BE990" s="59" t="str">
        <f>IF($K990="", "", SUMIF('Drinks List'!EJ$11:EJ$1010, $K990, 'Drinks List'!EI$11:EI$1010))</f>
        <v/>
      </c>
      <c r="BF990" s="21"/>
      <c r="BG990" s="59" t="str">
        <f>IF($K990="", "", SUMIF('Drinks List'!EL$11:EL$1010, $K990, 'Drinks List'!EK$11:EK$1010))</f>
        <v/>
      </c>
      <c r="BH990" s="21"/>
      <c r="BI990" s="59" t="str">
        <f>IF($K990="", "", SUMIF('Drinks List'!EN$11:EN$1010, $K990, 'Drinks List'!EM$11:EM$1010))</f>
        <v/>
      </c>
      <c r="BJ990" s="21"/>
      <c r="BK990" s="59" t="str">
        <f>IF($K990="", "", SUMIF('Drinks List'!EP$11:EP$1010, $K990, 'Drinks List'!EO$11:EO$1010))</f>
        <v/>
      </c>
      <c r="BL990" s="21"/>
      <c r="BM990" s="59" t="str">
        <f>IF($K990="", "", SUMIF('Drinks List'!ER$11:ER$1010, $K990, 'Drinks List'!EQ$11:EQ$1010))</f>
        <v/>
      </c>
      <c r="BN990" s="21"/>
      <c r="BO990" s="65" t="str">
        <f>IF($K990="", "", SUMIF('Drinks List'!ET$11:ET$1010, $K990, 'Drinks List'!ES$11:ES$1010))</f>
        <v/>
      </c>
      <c r="BQ990" s="120" t="str">
        <f t="shared" si="313"/>
        <v/>
      </c>
      <c r="BR990" s="62" t="str">
        <f t="shared" si="314"/>
        <v/>
      </c>
      <c r="BS990" s="76" t="str">
        <f>IF(BQ990="", "", COUNTIF(BQ$11:BQ$1010, "&gt;"&amp;BQ990)+1+COUNTIF(BQ$11:BQ990, BQ990)-1)</f>
        <v/>
      </c>
      <c r="BT990" s="76" t="str">
        <f>IF(BR990="", "", COUNTIF(BR$11:BR$1010, "&lt;"&amp;BR990)+1+COUNTIF(BR$11:BR990, BR990)-1)</f>
        <v/>
      </c>
      <c r="BV990" s="76" t="str">
        <f t="shared" si="315"/>
        <v/>
      </c>
      <c r="BW990" s="124" t="str">
        <f t="shared" si="316"/>
        <v/>
      </c>
      <c r="BX990" s="115" t="str">
        <f t="shared" si="317"/>
        <v/>
      </c>
      <c r="BY990" s="125" t="str">
        <f t="shared" si="318"/>
        <v/>
      </c>
      <c r="CA990" s="106" t="str">
        <f t="shared" si="319"/>
        <v/>
      </c>
      <c r="CB990" s="22" t="str">
        <f t="shared" si="320"/>
        <v/>
      </c>
      <c r="CD990" s="76" t="str">
        <f>IF($J990="", "", IF($BV990=0, "", COUNTIF($J$11:$J$1010, "&lt;"&amp;$J990)+1+COUNTIF($J$11:$J990, $J990)-1))</f>
        <v/>
      </c>
    </row>
    <row r="991" spans="1:82" x14ac:dyDescent="0.25">
      <c r="A991" s="31"/>
      <c r="B991" s="19" t="str">
        <f t="shared" si="301"/>
        <v/>
      </c>
      <c r="C991" s="20" t="str">
        <f t="shared" si="302"/>
        <v/>
      </c>
      <c r="D991" s="29" t="str">
        <f t="shared" si="303"/>
        <v/>
      </c>
      <c r="E991" s="22" t="str">
        <f t="shared" si="304"/>
        <v/>
      </c>
      <c r="F991" s="31"/>
      <c r="G991" s="301"/>
      <c r="H991" s="302"/>
      <c r="I991" s="303"/>
      <c r="J991" s="304"/>
      <c r="K991" s="283"/>
      <c r="L991" s="305"/>
      <c r="M991" s="285"/>
      <c r="N991" s="287"/>
      <c r="O991" s="31"/>
      <c r="P991" s="19" t="str">
        <f t="shared" si="305"/>
        <v/>
      </c>
      <c r="Q991" s="20" t="str">
        <f t="shared" si="306"/>
        <v/>
      </c>
      <c r="R991" s="29" t="str">
        <f t="shared" si="307"/>
        <v/>
      </c>
      <c r="S991" s="22" t="str">
        <f t="shared" si="308"/>
        <v/>
      </c>
      <c r="T991" s="31"/>
      <c r="U991" s="69" t="str">
        <f t="shared" si="309"/>
        <v/>
      </c>
      <c r="V991" s="31"/>
      <c r="X991" s="76" t="str">
        <f t="shared" si="310"/>
        <v/>
      </c>
      <c r="Z991" s="76" t="str">
        <f t="shared" si="311"/>
        <v/>
      </c>
      <c r="AA991" s="76" t="str">
        <f t="shared" si="312"/>
        <v/>
      </c>
      <c r="AC991" s="19" t="str">
        <f>IF($K991="", "", SUMIF('Drinks List'!DH$11:DH$1010, $K991, 'Drinks List'!DG$11:DG$1010))</f>
        <v/>
      </c>
      <c r="AD991" s="21"/>
      <c r="AE991" s="59" t="str">
        <f>IF($K991="", "", SUMIF('Drinks List'!DJ$11:DJ$1010, $K991, 'Drinks List'!DI$11:DI$1010))</f>
        <v/>
      </c>
      <c r="AF991" s="21"/>
      <c r="AG991" s="59" t="str">
        <f>IF($K991="", "", SUMIF('Drinks List'!DL$11:DL$1010, $K991, 'Drinks List'!DK$11:DK$1010))</f>
        <v/>
      </c>
      <c r="AH991" s="21"/>
      <c r="AI991" s="59" t="str">
        <f>IF($K991="", "", SUMIF('Drinks List'!DN$11:DN$1010, $K991, 'Drinks List'!DM$11:DM$1010))</f>
        <v/>
      </c>
      <c r="AJ991" s="21"/>
      <c r="AK991" s="59" t="str">
        <f>IF($K991="", "", SUMIF('Drinks List'!DP$11:DP$1010, $K991, 'Drinks List'!DO$11:DO$1010))</f>
        <v/>
      </c>
      <c r="AL991" s="21"/>
      <c r="AM991" s="59" t="str">
        <f>IF($K991="", "", SUMIF('Drinks List'!DR$11:DR$1010, $K991, 'Drinks List'!DQ$11:DQ$1010))</f>
        <v/>
      </c>
      <c r="AN991" s="21"/>
      <c r="AO991" s="59" t="str">
        <f>IF($K991="", "", SUMIF('Drinks List'!DT$11:DT$1010, $K991, 'Drinks List'!DS$11:DS$1010))</f>
        <v/>
      </c>
      <c r="AP991" s="21"/>
      <c r="AQ991" s="59" t="str">
        <f>IF($K991="", "", SUMIF('Drinks List'!DV$11:DV$1010, $K991, 'Drinks List'!DU$11:DU$1010))</f>
        <v/>
      </c>
      <c r="AR991" s="21"/>
      <c r="AS991" s="59" t="str">
        <f>IF($K991="", "", SUMIF('Drinks List'!DX$11:DX$1010, $K991, 'Drinks List'!DW$11:DW$1010))</f>
        <v/>
      </c>
      <c r="AT991" s="21"/>
      <c r="AU991" s="59" t="str">
        <f>IF($K991="", "", SUMIF('Drinks List'!DZ$11:DZ$1010, $K991, 'Drinks List'!DY$11:DY$1010))</f>
        <v/>
      </c>
      <c r="AV991" s="21"/>
      <c r="AW991" s="59" t="str">
        <f>IF($K991="", "", SUMIF('Drinks List'!EB$11:EB$1010, $K991, 'Drinks List'!EA$11:EA$1010))</f>
        <v/>
      </c>
      <c r="AX991" s="21"/>
      <c r="AY991" s="59" t="str">
        <f>IF($K991="", "", SUMIF('Drinks List'!ED$11:ED$1010, $K991, 'Drinks List'!EC$11:EC$1010))</f>
        <v/>
      </c>
      <c r="AZ991" s="21"/>
      <c r="BA991" s="59" t="str">
        <f>IF($K991="", "", SUMIF('Drinks List'!EF$11:EF$1010, $K991, 'Drinks List'!EE$11:EE$1010))</f>
        <v/>
      </c>
      <c r="BB991" s="21"/>
      <c r="BC991" s="59" t="str">
        <f>IF($K991="", "", SUMIF('Drinks List'!EH$11:EH$1010, $K991, 'Drinks List'!EG$11:EG$1010))</f>
        <v/>
      </c>
      <c r="BD991" s="21"/>
      <c r="BE991" s="59" t="str">
        <f>IF($K991="", "", SUMIF('Drinks List'!EJ$11:EJ$1010, $K991, 'Drinks List'!EI$11:EI$1010))</f>
        <v/>
      </c>
      <c r="BF991" s="21"/>
      <c r="BG991" s="59" t="str">
        <f>IF($K991="", "", SUMIF('Drinks List'!EL$11:EL$1010, $K991, 'Drinks List'!EK$11:EK$1010))</f>
        <v/>
      </c>
      <c r="BH991" s="21"/>
      <c r="BI991" s="59" t="str">
        <f>IF($K991="", "", SUMIF('Drinks List'!EN$11:EN$1010, $K991, 'Drinks List'!EM$11:EM$1010))</f>
        <v/>
      </c>
      <c r="BJ991" s="21"/>
      <c r="BK991" s="59" t="str">
        <f>IF($K991="", "", SUMIF('Drinks List'!EP$11:EP$1010, $K991, 'Drinks List'!EO$11:EO$1010))</f>
        <v/>
      </c>
      <c r="BL991" s="21"/>
      <c r="BM991" s="59" t="str">
        <f>IF($K991="", "", SUMIF('Drinks List'!ER$11:ER$1010, $K991, 'Drinks List'!EQ$11:EQ$1010))</f>
        <v/>
      </c>
      <c r="BN991" s="21"/>
      <c r="BO991" s="65" t="str">
        <f>IF($K991="", "", SUMIF('Drinks List'!ET$11:ET$1010, $K991, 'Drinks List'!ES$11:ES$1010))</f>
        <v/>
      </c>
      <c r="BQ991" s="120" t="str">
        <f t="shared" si="313"/>
        <v/>
      </c>
      <c r="BR991" s="62" t="str">
        <f t="shared" si="314"/>
        <v/>
      </c>
      <c r="BS991" s="76" t="str">
        <f>IF(BQ991="", "", COUNTIF(BQ$11:BQ$1010, "&gt;"&amp;BQ991)+1+COUNTIF(BQ$11:BQ991, BQ991)-1)</f>
        <v/>
      </c>
      <c r="BT991" s="76" t="str">
        <f>IF(BR991="", "", COUNTIF(BR$11:BR$1010, "&lt;"&amp;BR991)+1+COUNTIF(BR$11:BR991, BR991)-1)</f>
        <v/>
      </c>
      <c r="BV991" s="76" t="str">
        <f t="shared" si="315"/>
        <v/>
      </c>
      <c r="BW991" s="124" t="str">
        <f t="shared" si="316"/>
        <v/>
      </c>
      <c r="BX991" s="115" t="str">
        <f t="shared" si="317"/>
        <v/>
      </c>
      <c r="BY991" s="125" t="str">
        <f t="shared" si="318"/>
        <v/>
      </c>
      <c r="CA991" s="106" t="str">
        <f t="shared" si="319"/>
        <v/>
      </c>
      <c r="CB991" s="22" t="str">
        <f t="shared" si="320"/>
        <v/>
      </c>
      <c r="CD991" s="76" t="str">
        <f>IF($J991="", "", IF($BV991=0, "", COUNTIF($J$11:$J$1010, "&lt;"&amp;$J991)+1+COUNTIF($J$11:$J991, $J991)-1))</f>
        <v/>
      </c>
    </row>
    <row r="992" spans="1:82" x14ac:dyDescent="0.25">
      <c r="A992" s="31"/>
      <c r="B992" s="19" t="str">
        <f t="shared" si="301"/>
        <v/>
      </c>
      <c r="C992" s="20" t="str">
        <f t="shared" si="302"/>
        <v/>
      </c>
      <c r="D992" s="29" t="str">
        <f t="shared" si="303"/>
        <v/>
      </c>
      <c r="E992" s="22" t="str">
        <f t="shared" si="304"/>
        <v/>
      </c>
      <c r="F992" s="31"/>
      <c r="G992" s="301"/>
      <c r="H992" s="302"/>
      <c r="I992" s="303"/>
      <c r="J992" s="304"/>
      <c r="K992" s="283"/>
      <c r="L992" s="305"/>
      <c r="M992" s="285"/>
      <c r="N992" s="287"/>
      <c r="O992" s="31"/>
      <c r="P992" s="19" t="str">
        <f t="shared" si="305"/>
        <v/>
      </c>
      <c r="Q992" s="20" t="str">
        <f t="shared" si="306"/>
        <v/>
      </c>
      <c r="R992" s="29" t="str">
        <f t="shared" si="307"/>
        <v/>
      </c>
      <c r="S992" s="22" t="str">
        <f t="shared" si="308"/>
        <v/>
      </c>
      <c r="T992" s="31"/>
      <c r="U992" s="69" t="str">
        <f t="shared" si="309"/>
        <v/>
      </c>
      <c r="V992" s="31"/>
      <c r="X992" s="76" t="str">
        <f t="shared" si="310"/>
        <v/>
      </c>
      <c r="Z992" s="76" t="str">
        <f t="shared" si="311"/>
        <v/>
      </c>
      <c r="AA992" s="76" t="str">
        <f t="shared" si="312"/>
        <v/>
      </c>
      <c r="AC992" s="19" t="str">
        <f>IF($K992="", "", SUMIF('Drinks List'!DH$11:DH$1010, $K992, 'Drinks List'!DG$11:DG$1010))</f>
        <v/>
      </c>
      <c r="AD992" s="21"/>
      <c r="AE992" s="59" t="str">
        <f>IF($K992="", "", SUMIF('Drinks List'!DJ$11:DJ$1010, $K992, 'Drinks List'!DI$11:DI$1010))</f>
        <v/>
      </c>
      <c r="AF992" s="21"/>
      <c r="AG992" s="59" t="str">
        <f>IF($K992="", "", SUMIF('Drinks List'!DL$11:DL$1010, $K992, 'Drinks List'!DK$11:DK$1010))</f>
        <v/>
      </c>
      <c r="AH992" s="21"/>
      <c r="AI992" s="59" t="str">
        <f>IF($K992="", "", SUMIF('Drinks List'!DN$11:DN$1010, $K992, 'Drinks List'!DM$11:DM$1010))</f>
        <v/>
      </c>
      <c r="AJ992" s="21"/>
      <c r="AK992" s="59" t="str">
        <f>IF($K992="", "", SUMIF('Drinks List'!DP$11:DP$1010, $K992, 'Drinks List'!DO$11:DO$1010))</f>
        <v/>
      </c>
      <c r="AL992" s="21"/>
      <c r="AM992" s="59" t="str">
        <f>IF($K992="", "", SUMIF('Drinks List'!DR$11:DR$1010, $K992, 'Drinks List'!DQ$11:DQ$1010))</f>
        <v/>
      </c>
      <c r="AN992" s="21"/>
      <c r="AO992" s="59" t="str">
        <f>IF($K992="", "", SUMIF('Drinks List'!DT$11:DT$1010, $K992, 'Drinks List'!DS$11:DS$1010))</f>
        <v/>
      </c>
      <c r="AP992" s="21"/>
      <c r="AQ992" s="59" t="str">
        <f>IF($K992="", "", SUMIF('Drinks List'!DV$11:DV$1010, $K992, 'Drinks List'!DU$11:DU$1010))</f>
        <v/>
      </c>
      <c r="AR992" s="21"/>
      <c r="AS992" s="59" t="str">
        <f>IF($K992="", "", SUMIF('Drinks List'!DX$11:DX$1010, $K992, 'Drinks List'!DW$11:DW$1010))</f>
        <v/>
      </c>
      <c r="AT992" s="21"/>
      <c r="AU992" s="59" t="str">
        <f>IF($K992="", "", SUMIF('Drinks List'!DZ$11:DZ$1010, $K992, 'Drinks List'!DY$11:DY$1010))</f>
        <v/>
      </c>
      <c r="AV992" s="21"/>
      <c r="AW992" s="59" t="str">
        <f>IF($K992="", "", SUMIF('Drinks List'!EB$11:EB$1010, $K992, 'Drinks List'!EA$11:EA$1010))</f>
        <v/>
      </c>
      <c r="AX992" s="21"/>
      <c r="AY992" s="59" t="str">
        <f>IF($K992="", "", SUMIF('Drinks List'!ED$11:ED$1010, $K992, 'Drinks List'!EC$11:EC$1010))</f>
        <v/>
      </c>
      <c r="AZ992" s="21"/>
      <c r="BA992" s="59" t="str">
        <f>IF($K992="", "", SUMIF('Drinks List'!EF$11:EF$1010, $K992, 'Drinks List'!EE$11:EE$1010))</f>
        <v/>
      </c>
      <c r="BB992" s="21"/>
      <c r="BC992" s="59" t="str">
        <f>IF($K992="", "", SUMIF('Drinks List'!EH$11:EH$1010, $K992, 'Drinks List'!EG$11:EG$1010))</f>
        <v/>
      </c>
      <c r="BD992" s="21"/>
      <c r="BE992" s="59" t="str">
        <f>IF($K992="", "", SUMIF('Drinks List'!EJ$11:EJ$1010, $K992, 'Drinks List'!EI$11:EI$1010))</f>
        <v/>
      </c>
      <c r="BF992" s="21"/>
      <c r="BG992" s="59" t="str">
        <f>IF($K992="", "", SUMIF('Drinks List'!EL$11:EL$1010, $K992, 'Drinks List'!EK$11:EK$1010))</f>
        <v/>
      </c>
      <c r="BH992" s="21"/>
      <c r="BI992" s="59" t="str">
        <f>IF($K992="", "", SUMIF('Drinks List'!EN$11:EN$1010, $K992, 'Drinks List'!EM$11:EM$1010))</f>
        <v/>
      </c>
      <c r="BJ992" s="21"/>
      <c r="BK992" s="59" t="str">
        <f>IF($K992="", "", SUMIF('Drinks List'!EP$11:EP$1010, $K992, 'Drinks List'!EO$11:EO$1010))</f>
        <v/>
      </c>
      <c r="BL992" s="21"/>
      <c r="BM992" s="59" t="str">
        <f>IF($K992="", "", SUMIF('Drinks List'!ER$11:ER$1010, $K992, 'Drinks List'!EQ$11:EQ$1010))</f>
        <v/>
      </c>
      <c r="BN992" s="21"/>
      <c r="BO992" s="65" t="str">
        <f>IF($K992="", "", SUMIF('Drinks List'!ET$11:ET$1010, $K992, 'Drinks List'!ES$11:ES$1010))</f>
        <v/>
      </c>
      <c r="BQ992" s="120" t="str">
        <f t="shared" si="313"/>
        <v/>
      </c>
      <c r="BR992" s="62" t="str">
        <f t="shared" si="314"/>
        <v/>
      </c>
      <c r="BS992" s="76" t="str">
        <f>IF(BQ992="", "", COUNTIF(BQ$11:BQ$1010, "&gt;"&amp;BQ992)+1+COUNTIF(BQ$11:BQ992, BQ992)-1)</f>
        <v/>
      </c>
      <c r="BT992" s="76" t="str">
        <f>IF(BR992="", "", COUNTIF(BR$11:BR$1010, "&lt;"&amp;BR992)+1+COUNTIF(BR$11:BR992, BR992)-1)</f>
        <v/>
      </c>
      <c r="BV992" s="76" t="str">
        <f t="shared" si="315"/>
        <v/>
      </c>
      <c r="BW992" s="124" t="str">
        <f t="shared" si="316"/>
        <v/>
      </c>
      <c r="BX992" s="115" t="str">
        <f t="shared" si="317"/>
        <v/>
      </c>
      <c r="BY992" s="125" t="str">
        <f t="shared" si="318"/>
        <v/>
      </c>
      <c r="CA992" s="106" t="str">
        <f t="shared" si="319"/>
        <v/>
      </c>
      <c r="CB992" s="22" t="str">
        <f t="shared" si="320"/>
        <v/>
      </c>
      <c r="CD992" s="76" t="str">
        <f>IF($J992="", "", IF($BV992=0, "", COUNTIF($J$11:$J$1010, "&lt;"&amp;$J992)+1+COUNTIF($J$11:$J992, $J992)-1))</f>
        <v/>
      </c>
    </row>
    <row r="993" spans="1:82" x14ac:dyDescent="0.25">
      <c r="A993" s="31"/>
      <c r="B993" s="19" t="str">
        <f t="shared" si="301"/>
        <v/>
      </c>
      <c r="C993" s="20" t="str">
        <f t="shared" si="302"/>
        <v/>
      </c>
      <c r="D993" s="29" t="str">
        <f t="shared" si="303"/>
        <v/>
      </c>
      <c r="E993" s="22" t="str">
        <f t="shared" si="304"/>
        <v/>
      </c>
      <c r="F993" s="31"/>
      <c r="G993" s="301"/>
      <c r="H993" s="302"/>
      <c r="I993" s="303"/>
      <c r="J993" s="304"/>
      <c r="K993" s="283"/>
      <c r="L993" s="305"/>
      <c r="M993" s="285"/>
      <c r="N993" s="287"/>
      <c r="O993" s="31"/>
      <c r="P993" s="19" t="str">
        <f t="shared" si="305"/>
        <v/>
      </c>
      <c r="Q993" s="20" t="str">
        <f t="shared" si="306"/>
        <v/>
      </c>
      <c r="R993" s="29" t="str">
        <f t="shared" si="307"/>
        <v/>
      </c>
      <c r="S993" s="22" t="str">
        <f t="shared" si="308"/>
        <v/>
      </c>
      <c r="T993" s="31"/>
      <c r="U993" s="69" t="str">
        <f t="shared" si="309"/>
        <v/>
      </c>
      <c r="V993" s="31"/>
      <c r="X993" s="76" t="str">
        <f t="shared" si="310"/>
        <v/>
      </c>
      <c r="Z993" s="76" t="str">
        <f t="shared" si="311"/>
        <v/>
      </c>
      <c r="AA993" s="76" t="str">
        <f t="shared" si="312"/>
        <v/>
      </c>
      <c r="AC993" s="19" t="str">
        <f>IF($K993="", "", SUMIF('Drinks List'!DH$11:DH$1010, $K993, 'Drinks List'!DG$11:DG$1010))</f>
        <v/>
      </c>
      <c r="AD993" s="21"/>
      <c r="AE993" s="59" t="str">
        <f>IF($K993="", "", SUMIF('Drinks List'!DJ$11:DJ$1010, $K993, 'Drinks List'!DI$11:DI$1010))</f>
        <v/>
      </c>
      <c r="AF993" s="21"/>
      <c r="AG993" s="59" t="str">
        <f>IF($K993="", "", SUMIF('Drinks List'!DL$11:DL$1010, $K993, 'Drinks List'!DK$11:DK$1010))</f>
        <v/>
      </c>
      <c r="AH993" s="21"/>
      <c r="AI993" s="59" t="str">
        <f>IF($K993="", "", SUMIF('Drinks List'!DN$11:DN$1010, $K993, 'Drinks List'!DM$11:DM$1010))</f>
        <v/>
      </c>
      <c r="AJ993" s="21"/>
      <c r="AK993" s="59" t="str">
        <f>IF($K993="", "", SUMIF('Drinks List'!DP$11:DP$1010, $K993, 'Drinks List'!DO$11:DO$1010))</f>
        <v/>
      </c>
      <c r="AL993" s="21"/>
      <c r="AM993" s="59" t="str">
        <f>IF($K993="", "", SUMIF('Drinks List'!DR$11:DR$1010, $K993, 'Drinks List'!DQ$11:DQ$1010))</f>
        <v/>
      </c>
      <c r="AN993" s="21"/>
      <c r="AO993" s="59" t="str">
        <f>IF($K993="", "", SUMIF('Drinks List'!DT$11:DT$1010, $K993, 'Drinks List'!DS$11:DS$1010))</f>
        <v/>
      </c>
      <c r="AP993" s="21"/>
      <c r="AQ993" s="59" t="str">
        <f>IF($K993="", "", SUMIF('Drinks List'!DV$11:DV$1010, $K993, 'Drinks List'!DU$11:DU$1010))</f>
        <v/>
      </c>
      <c r="AR993" s="21"/>
      <c r="AS993" s="59" t="str">
        <f>IF($K993="", "", SUMIF('Drinks List'!DX$11:DX$1010, $K993, 'Drinks List'!DW$11:DW$1010))</f>
        <v/>
      </c>
      <c r="AT993" s="21"/>
      <c r="AU993" s="59" t="str">
        <f>IF($K993="", "", SUMIF('Drinks List'!DZ$11:DZ$1010, $K993, 'Drinks List'!DY$11:DY$1010))</f>
        <v/>
      </c>
      <c r="AV993" s="21"/>
      <c r="AW993" s="59" t="str">
        <f>IF($K993="", "", SUMIF('Drinks List'!EB$11:EB$1010, $K993, 'Drinks List'!EA$11:EA$1010))</f>
        <v/>
      </c>
      <c r="AX993" s="21"/>
      <c r="AY993" s="59" t="str">
        <f>IF($K993="", "", SUMIF('Drinks List'!ED$11:ED$1010, $K993, 'Drinks List'!EC$11:EC$1010))</f>
        <v/>
      </c>
      <c r="AZ993" s="21"/>
      <c r="BA993" s="59" t="str">
        <f>IF($K993="", "", SUMIF('Drinks List'!EF$11:EF$1010, $K993, 'Drinks List'!EE$11:EE$1010))</f>
        <v/>
      </c>
      <c r="BB993" s="21"/>
      <c r="BC993" s="59" t="str">
        <f>IF($K993="", "", SUMIF('Drinks List'!EH$11:EH$1010, $K993, 'Drinks List'!EG$11:EG$1010))</f>
        <v/>
      </c>
      <c r="BD993" s="21"/>
      <c r="BE993" s="59" t="str">
        <f>IF($K993="", "", SUMIF('Drinks List'!EJ$11:EJ$1010, $K993, 'Drinks List'!EI$11:EI$1010))</f>
        <v/>
      </c>
      <c r="BF993" s="21"/>
      <c r="BG993" s="59" t="str">
        <f>IF($K993="", "", SUMIF('Drinks List'!EL$11:EL$1010, $K993, 'Drinks List'!EK$11:EK$1010))</f>
        <v/>
      </c>
      <c r="BH993" s="21"/>
      <c r="BI993" s="59" t="str">
        <f>IF($K993="", "", SUMIF('Drinks List'!EN$11:EN$1010, $K993, 'Drinks List'!EM$11:EM$1010))</f>
        <v/>
      </c>
      <c r="BJ993" s="21"/>
      <c r="BK993" s="59" t="str">
        <f>IF($K993="", "", SUMIF('Drinks List'!EP$11:EP$1010, $K993, 'Drinks List'!EO$11:EO$1010))</f>
        <v/>
      </c>
      <c r="BL993" s="21"/>
      <c r="BM993" s="59" t="str">
        <f>IF($K993="", "", SUMIF('Drinks List'!ER$11:ER$1010, $K993, 'Drinks List'!EQ$11:EQ$1010))</f>
        <v/>
      </c>
      <c r="BN993" s="21"/>
      <c r="BO993" s="65" t="str">
        <f>IF($K993="", "", SUMIF('Drinks List'!ET$11:ET$1010, $K993, 'Drinks List'!ES$11:ES$1010))</f>
        <v/>
      </c>
      <c r="BQ993" s="120" t="str">
        <f t="shared" si="313"/>
        <v/>
      </c>
      <c r="BR993" s="62" t="str">
        <f t="shared" si="314"/>
        <v/>
      </c>
      <c r="BS993" s="76" t="str">
        <f>IF(BQ993="", "", COUNTIF(BQ$11:BQ$1010, "&gt;"&amp;BQ993)+1+COUNTIF(BQ$11:BQ993, BQ993)-1)</f>
        <v/>
      </c>
      <c r="BT993" s="76" t="str">
        <f>IF(BR993="", "", COUNTIF(BR$11:BR$1010, "&lt;"&amp;BR993)+1+COUNTIF(BR$11:BR993, BR993)-1)</f>
        <v/>
      </c>
      <c r="BV993" s="76" t="str">
        <f t="shared" si="315"/>
        <v/>
      </c>
      <c r="BW993" s="124" t="str">
        <f t="shared" si="316"/>
        <v/>
      </c>
      <c r="BX993" s="115" t="str">
        <f t="shared" si="317"/>
        <v/>
      </c>
      <c r="BY993" s="125" t="str">
        <f t="shared" si="318"/>
        <v/>
      </c>
      <c r="CA993" s="106" t="str">
        <f t="shared" si="319"/>
        <v/>
      </c>
      <c r="CB993" s="22" t="str">
        <f t="shared" si="320"/>
        <v/>
      </c>
      <c r="CD993" s="76" t="str">
        <f>IF($J993="", "", IF($BV993=0, "", COUNTIF($J$11:$J$1010, "&lt;"&amp;$J993)+1+COUNTIF($J$11:$J993, $J993)-1))</f>
        <v/>
      </c>
    </row>
    <row r="994" spans="1:82" x14ac:dyDescent="0.25">
      <c r="A994" s="31"/>
      <c r="B994" s="19" t="str">
        <f t="shared" si="301"/>
        <v/>
      </c>
      <c r="C994" s="20" t="str">
        <f t="shared" si="302"/>
        <v/>
      </c>
      <c r="D994" s="29" t="str">
        <f t="shared" si="303"/>
        <v/>
      </c>
      <c r="E994" s="22" t="str">
        <f t="shared" si="304"/>
        <v/>
      </c>
      <c r="F994" s="31"/>
      <c r="G994" s="301"/>
      <c r="H994" s="302"/>
      <c r="I994" s="303"/>
      <c r="J994" s="304"/>
      <c r="K994" s="283"/>
      <c r="L994" s="305"/>
      <c r="M994" s="285"/>
      <c r="N994" s="287"/>
      <c r="O994" s="31"/>
      <c r="P994" s="19" t="str">
        <f t="shared" si="305"/>
        <v/>
      </c>
      <c r="Q994" s="20" t="str">
        <f t="shared" si="306"/>
        <v/>
      </c>
      <c r="R994" s="29" t="str">
        <f t="shared" si="307"/>
        <v/>
      </c>
      <c r="S994" s="22" t="str">
        <f t="shared" si="308"/>
        <v/>
      </c>
      <c r="T994" s="31"/>
      <c r="U994" s="69" t="str">
        <f t="shared" si="309"/>
        <v/>
      </c>
      <c r="V994" s="31"/>
      <c r="X994" s="76" t="str">
        <f t="shared" si="310"/>
        <v/>
      </c>
      <c r="Z994" s="76" t="str">
        <f t="shared" si="311"/>
        <v/>
      </c>
      <c r="AA994" s="76" t="str">
        <f t="shared" si="312"/>
        <v/>
      </c>
      <c r="AC994" s="19" t="str">
        <f>IF($K994="", "", SUMIF('Drinks List'!DH$11:DH$1010, $K994, 'Drinks List'!DG$11:DG$1010))</f>
        <v/>
      </c>
      <c r="AD994" s="21"/>
      <c r="AE994" s="59" t="str">
        <f>IF($K994="", "", SUMIF('Drinks List'!DJ$11:DJ$1010, $K994, 'Drinks List'!DI$11:DI$1010))</f>
        <v/>
      </c>
      <c r="AF994" s="21"/>
      <c r="AG994" s="59" t="str">
        <f>IF($K994="", "", SUMIF('Drinks List'!DL$11:DL$1010, $K994, 'Drinks List'!DK$11:DK$1010))</f>
        <v/>
      </c>
      <c r="AH994" s="21"/>
      <c r="AI994" s="59" t="str">
        <f>IF($K994="", "", SUMIF('Drinks List'!DN$11:DN$1010, $K994, 'Drinks List'!DM$11:DM$1010))</f>
        <v/>
      </c>
      <c r="AJ994" s="21"/>
      <c r="AK994" s="59" t="str">
        <f>IF($K994="", "", SUMIF('Drinks List'!DP$11:DP$1010, $K994, 'Drinks List'!DO$11:DO$1010))</f>
        <v/>
      </c>
      <c r="AL994" s="21"/>
      <c r="AM994" s="59" t="str">
        <f>IF($K994="", "", SUMIF('Drinks List'!DR$11:DR$1010, $K994, 'Drinks List'!DQ$11:DQ$1010))</f>
        <v/>
      </c>
      <c r="AN994" s="21"/>
      <c r="AO994" s="59" t="str">
        <f>IF($K994="", "", SUMIF('Drinks List'!DT$11:DT$1010, $K994, 'Drinks List'!DS$11:DS$1010))</f>
        <v/>
      </c>
      <c r="AP994" s="21"/>
      <c r="AQ994" s="59" t="str">
        <f>IF($K994="", "", SUMIF('Drinks List'!DV$11:DV$1010, $K994, 'Drinks List'!DU$11:DU$1010))</f>
        <v/>
      </c>
      <c r="AR994" s="21"/>
      <c r="AS994" s="59" t="str">
        <f>IF($K994="", "", SUMIF('Drinks List'!DX$11:DX$1010, $K994, 'Drinks List'!DW$11:DW$1010))</f>
        <v/>
      </c>
      <c r="AT994" s="21"/>
      <c r="AU994" s="59" t="str">
        <f>IF($K994="", "", SUMIF('Drinks List'!DZ$11:DZ$1010, $K994, 'Drinks List'!DY$11:DY$1010))</f>
        <v/>
      </c>
      <c r="AV994" s="21"/>
      <c r="AW994" s="59" t="str">
        <f>IF($K994="", "", SUMIF('Drinks List'!EB$11:EB$1010, $K994, 'Drinks List'!EA$11:EA$1010))</f>
        <v/>
      </c>
      <c r="AX994" s="21"/>
      <c r="AY994" s="59" t="str">
        <f>IF($K994="", "", SUMIF('Drinks List'!ED$11:ED$1010, $K994, 'Drinks List'!EC$11:EC$1010))</f>
        <v/>
      </c>
      <c r="AZ994" s="21"/>
      <c r="BA994" s="59" t="str">
        <f>IF($K994="", "", SUMIF('Drinks List'!EF$11:EF$1010, $K994, 'Drinks List'!EE$11:EE$1010))</f>
        <v/>
      </c>
      <c r="BB994" s="21"/>
      <c r="BC994" s="59" t="str">
        <f>IF($K994="", "", SUMIF('Drinks List'!EH$11:EH$1010, $K994, 'Drinks List'!EG$11:EG$1010))</f>
        <v/>
      </c>
      <c r="BD994" s="21"/>
      <c r="BE994" s="59" t="str">
        <f>IF($K994="", "", SUMIF('Drinks List'!EJ$11:EJ$1010, $K994, 'Drinks List'!EI$11:EI$1010))</f>
        <v/>
      </c>
      <c r="BF994" s="21"/>
      <c r="BG994" s="59" t="str">
        <f>IF($K994="", "", SUMIF('Drinks List'!EL$11:EL$1010, $K994, 'Drinks List'!EK$11:EK$1010))</f>
        <v/>
      </c>
      <c r="BH994" s="21"/>
      <c r="BI994" s="59" t="str">
        <f>IF($K994="", "", SUMIF('Drinks List'!EN$11:EN$1010, $K994, 'Drinks List'!EM$11:EM$1010))</f>
        <v/>
      </c>
      <c r="BJ994" s="21"/>
      <c r="BK994" s="59" t="str">
        <f>IF($K994="", "", SUMIF('Drinks List'!EP$11:EP$1010, $K994, 'Drinks List'!EO$11:EO$1010))</f>
        <v/>
      </c>
      <c r="BL994" s="21"/>
      <c r="BM994" s="59" t="str">
        <f>IF($K994="", "", SUMIF('Drinks List'!ER$11:ER$1010, $K994, 'Drinks List'!EQ$11:EQ$1010))</f>
        <v/>
      </c>
      <c r="BN994" s="21"/>
      <c r="BO994" s="65" t="str">
        <f>IF($K994="", "", SUMIF('Drinks List'!ET$11:ET$1010, $K994, 'Drinks List'!ES$11:ES$1010))</f>
        <v/>
      </c>
      <c r="BQ994" s="120" t="str">
        <f t="shared" si="313"/>
        <v/>
      </c>
      <c r="BR994" s="62" t="str">
        <f t="shared" si="314"/>
        <v/>
      </c>
      <c r="BS994" s="76" t="str">
        <f>IF(BQ994="", "", COUNTIF(BQ$11:BQ$1010, "&gt;"&amp;BQ994)+1+COUNTIF(BQ$11:BQ994, BQ994)-1)</f>
        <v/>
      </c>
      <c r="BT994" s="76" t="str">
        <f>IF(BR994="", "", COUNTIF(BR$11:BR$1010, "&lt;"&amp;BR994)+1+COUNTIF(BR$11:BR994, BR994)-1)</f>
        <v/>
      </c>
      <c r="BV994" s="76" t="str">
        <f t="shared" si="315"/>
        <v/>
      </c>
      <c r="BW994" s="124" t="str">
        <f t="shared" si="316"/>
        <v/>
      </c>
      <c r="BX994" s="115" t="str">
        <f t="shared" si="317"/>
        <v/>
      </c>
      <c r="BY994" s="125" t="str">
        <f t="shared" si="318"/>
        <v/>
      </c>
      <c r="CA994" s="106" t="str">
        <f t="shared" si="319"/>
        <v/>
      </c>
      <c r="CB994" s="22" t="str">
        <f t="shared" si="320"/>
        <v/>
      </c>
      <c r="CD994" s="76" t="str">
        <f>IF($J994="", "", IF($BV994=0, "", COUNTIF($J$11:$J$1010, "&lt;"&amp;$J994)+1+COUNTIF($J$11:$J994, $J994)-1))</f>
        <v/>
      </c>
    </row>
    <row r="995" spans="1:82" x14ac:dyDescent="0.25">
      <c r="A995" s="31"/>
      <c r="B995" s="19" t="str">
        <f t="shared" si="301"/>
        <v/>
      </c>
      <c r="C995" s="20" t="str">
        <f t="shared" si="302"/>
        <v/>
      </c>
      <c r="D995" s="29" t="str">
        <f t="shared" si="303"/>
        <v/>
      </c>
      <c r="E995" s="22" t="str">
        <f t="shared" si="304"/>
        <v/>
      </c>
      <c r="F995" s="31"/>
      <c r="G995" s="301"/>
      <c r="H995" s="302"/>
      <c r="I995" s="303"/>
      <c r="J995" s="304"/>
      <c r="K995" s="283"/>
      <c r="L995" s="305"/>
      <c r="M995" s="285"/>
      <c r="N995" s="287"/>
      <c r="O995" s="31"/>
      <c r="P995" s="19" t="str">
        <f t="shared" si="305"/>
        <v/>
      </c>
      <c r="Q995" s="20" t="str">
        <f t="shared" si="306"/>
        <v/>
      </c>
      <c r="R995" s="29" t="str">
        <f t="shared" si="307"/>
        <v/>
      </c>
      <c r="S995" s="22" t="str">
        <f t="shared" si="308"/>
        <v/>
      </c>
      <c r="T995" s="31"/>
      <c r="U995" s="69" t="str">
        <f t="shared" si="309"/>
        <v/>
      </c>
      <c r="V995" s="31"/>
      <c r="X995" s="76" t="str">
        <f t="shared" si="310"/>
        <v/>
      </c>
      <c r="Z995" s="76" t="str">
        <f t="shared" si="311"/>
        <v/>
      </c>
      <c r="AA995" s="76" t="str">
        <f t="shared" si="312"/>
        <v/>
      </c>
      <c r="AC995" s="19" t="str">
        <f>IF($K995="", "", SUMIF('Drinks List'!DH$11:DH$1010, $K995, 'Drinks List'!DG$11:DG$1010))</f>
        <v/>
      </c>
      <c r="AD995" s="21"/>
      <c r="AE995" s="59" t="str">
        <f>IF($K995="", "", SUMIF('Drinks List'!DJ$11:DJ$1010, $K995, 'Drinks List'!DI$11:DI$1010))</f>
        <v/>
      </c>
      <c r="AF995" s="21"/>
      <c r="AG995" s="59" t="str">
        <f>IF($K995="", "", SUMIF('Drinks List'!DL$11:DL$1010, $K995, 'Drinks List'!DK$11:DK$1010))</f>
        <v/>
      </c>
      <c r="AH995" s="21"/>
      <c r="AI995" s="59" t="str">
        <f>IF($K995="", "", SUMIF('Drinks List'!DN$11:DN$1010, $K995, 'Drinks List'!DM$11:DM$1010))</f>
        <v/>
      </c>
      <c r="AJ995" s="21"/>
      <c r="AK995" s="59" t="str">
        <f>IF($K995="", "", SUMIF('Drinks List'!DP$11:DP$1010, $K995, 'Drinks List'!DO$11:DO$1010))</f>
        <v/>
      </c>
      <c r="AL995" s="21"/>
      <c r="AM995" s="59" t="str">
        <f>IF($K995="", "", SUMIF('Drinks List'!DR$11:DR$1010, $K995, 'Drinks List'!DQ$11:DQ$1010))</f>
        <v/>
      </c>
      <c r="AN995" s="21"/>
      <c r="AO995" s="59" t="str">
        <f>IF($K995="", "", SUMIF('Drinks List'!DT$11:DT$1010, $K995, 'Drinks List'!DS$11:DS$1010))</f>
        <v/>
      </c>
      <c r="AP995" s="21"/>
      <c r="AQ995" s="59" t="str">
        <f>IF($K995="", "", SUMIF('Drinks List'!DV$11:DV$1010, $K995, 'Drinks List'!DU$11:DU$1010))</f>
        <v/>
      </c>
      <c r="AR995" s="21"/>
      <c r="AS995" s="59" t="str">
        <f>IF($K995="", "", SUMIF('Drinks List'!DX$11:DX$1010, $K995, 'Drinks List'!DW$11:DW$1010))</f>
        <v/>
      </c>
      <c r="AT995" s="21"/>
      <c r="AU995" s="59" t="str">
        <f>IF($K995="", "", SUMIF('Drinks List'!DZ$11:DZ$1010, $K995, 'Drinks List'!DY$11:DY$1010))</f>
        <v/>
      </c>
      <c r="AV995" s="21"/>
      <c r="AW995" s="59" t="str">
        <f>IF($K995="", "", SUMIF('Drinks List'!EB$11:EB$1010, $K995, 'Drinks List'!EA$11:EA$1010))</f>
        <v/>
      </c>
      <c r="AX995" s="21"/>
      <c r="AY995" s="59" t="str">
        <f>IF($K995="", "", SUMIF('Drinks List'!ED$11:ED$1010, $K995, 'Drinks List'!EC$11:EC$1010))</f>
        <v/>
      </c>
      <c r="AZ995" s="21"/>
      <c r="BA995" s="59" t="str">
        <f>IF($K995="", "", SUMIF('Drinks List'!EF$11:EF$1010, $K995, 'Drinks List'!EE$11:EE$1010))</f>
        <v/>
      </c>
      <c r="BB995" s="21"/>
      <c r="BC995" s="59" t="str">
        <f>IF($K995="", "", SUMIF('Drinks List'!EH$11:EH$1010, $K995, 'Drinks List'!EG$11:EG$1010))</f>
        <v/>
      </c>
      <c r="BD995" s="21"/>
      <c r="BE995" s="59" t="str">
        <f>IF($K995="", "", SUMIF('Drinks List'!EJ$11:EJ$1010, $K995, 'Drinks List'!EI$11:EI$1010))</f>
        <v/>
      </c>
      <c r="BF995" s="21"/>
      <c r="BG995" s="59" t="str">
        <f>IF($K995="", "", SUMIF('Drinks List'!EL$11:EL$1010, $K995, 'Drinks List'!EK$11:EK$1010))</f>
        <v/>
      </c>
      <c r="BH995" s="21"/>
      <c r="BI995" s="59" t="str">
        <f>IF($K995="", "", SUMIF('Drinks List'!EN$11:EN$1010, $K995, 'Drinks List'!EM$11:EM$1010))</f>
        <v/>
      </c>
      <c r="BJ995" s="21"/>
      <c r="BK995" s="59" t="str">
        <f>IF($K995="", "", SUMIF('Drinks List'!EP$11:EP$1010, $K995, 'Drinks List'!EO$11:EO$1010))</f>
        <v/>
      </c>
      <c r="BL995" s="21"/>
      <c r="BM995" s="59" t="str">
        <f>IF($K995="", "", SUMIF('Drinks List'!ER$11:ER$1010, $K995, 'Drinks List'!EQ$11:EQ$1010))</f>
        <v/>
      </c>
      <c r="BN995" s="21"/>
      <c r="BO995" s="65" t="str">
        <f>IF($K995="", "", SUMIF('Drinks List'!ET$11:ET$1010, $K995, 'Drinks List'!ES$11:ES$1010))</f>
        <v/>
      </c>
      <c r="BQ995" s="120" t="str">
        <f t="shared" si="313"/>
        <v/>
      </c>
      <c r="BR995" s="62" t="str">
        <f t="shared" si="314"/>
        <v/>
      </c>
      <c r="BS995" s="76" t="str">
        <f>IF(BQ995="", "", COUNTIF(BQ$11:BQ$1010, "&gt;"&amp;BQ995)+1+COUNTIF(BQ$11:BQ995, BQ995)-1)</f>
        <v/>
      </c>
      <c r="BT995" s="76" t="str">
        <f>IF(BR995="", "", COUNTIF(BR$11:BR$1010, "&lt;"&amp;BR995)+1+COUNTIF(BR$11:BR995, BR995)-1)</f>
        <v/>
      </c>
      <c r="BV995" s="76" t="str">
        <f t="shared" si="315"/>
        <v/>
      </c>
      <c r="BW995" s="124" t="str">
        <f t="shared" si="316"/>
        <v/>
      </c>
      <c r="BX995" s="115" t="str">
        <f t="shared" si="317"/>
        <v/>
      </c>
      <c r="BY995" s="125" t="str">
        <f t="shared" si="318"/>
        <v/>
      </c>
      <c r="CA995" s="106" t="str">
        <f t="shared" si="319"/>
        <v/>
      </c>
      <c r="CB995" s="22" t="str">
        <f t="shared" si="320"/>
        <v/>
      </c>
      <c r="CD995" s="76" t="str">
        <f>IF($J995="", "", IF($BV995=0, "", COUNTIF($J$11:$J$1010, "&lt;"&amp;$J995)+1+COUNTIF($J$11:$J995, $J995)-1))</f>
        <v/>
      </c>
    </row>
    <row r="996" spans="1:82" x14ac:dyDescent="0.25">
      <c r="A996" s="31"/>
      <c r="B996" s="19" t="str">
        <f t="shared" si="301"/>
        <v/>
      </c>
      <c r="C996" s="20" t="str">
        <f t="shared" si="302"/>
        <v/>
      </c>
      <c r="D996" s="29" t="str">
        <f t="shared" si="303"/>
        <v/>
      </c>
      <c r="E996" s="22" t="str">
        <f t="shared" si="304"/>
        <v/>
      </c>
      <c r="F996" s="31"/>
      <c r="G996" s="301"/>
      <c r="H996" s="302"/>
      <c r="I996" s="303"/>
      <c r="J996" s="304"/>
      <c r="K996" s="283"/>
      <c r="L996" s="305"/>
      <c r="M996" s="285"/>
      <c r="N996" s="287"/>
      <c r="O996" s="31"/>
      <c r="P996" s="19" t="str">
        <f t="shared" si="305"/>
        <v/>
      </c>
      <c r="Q996" s="20" t="str">
        <f t="shared" si="306"/>
        <v/>
      </c>
      <c r="R996" s="29" t="str">
        <f t="shared" si="307"/>
        <v/>
      </c>
      <c r="S996" s="22" t="str">
        <f t="shared" si="308"/>
        <v/>
      </c>
      <c r="T996" s="31"/>
      <c r="U996" s="69" t="str">
        <f t="shared" si="309"/>
        <v/>
      </c>
      <c r="V996" s="31"/>
      <c r="X996" s="76" t="str">
        <f t="shared" si="310"/>
        <v/>
      </c>
      <c r="Z996" s="76" t="str">
        <f t="shared" si="311"/>
        <v/>
      </c>
      <c r="AA996" s="76" t="str">
        <f t="shared" si="312"/>
        <v/>
      </c>
      <c r="AC996" s="19" t="str">
        <f>IF($K996="", "", SUMIF('Drinks List'!DH$11:DH$1010, $K996, 'Drinks List'!DG$11:DG$1010))</f>
        <v/>
      </c>
      <c r="AD996" s="21"/>
      <c r="AE996" s="59" t="str">
        <f>IF($K996="", "", SUMIF('Drinks List'!DJ$11:DJ$1010, $K996, 'Drinks List'!DI$11:DI$1010))</f>
        <v/>
      </c>
      <c r="AF996" s="21"/>
      <c r="AG996" s="59" t="str">
        <f>IF($K996="", "", SUMIF('Drinks List'!DL$11:DL$1010, $K996, 'Drinks List'!DK$11:DK$1010))</f>
        <v/>
      </c>
      <c r="AH996" s="21"/>
      <c r="AI996" s="59" t="str">
        <f>IF($K996="", "", SUMIF('Drinks List'!DN$11:DN$1010, $K996, 'Drinks List'!DM$11:DM$1010))</f>
        <v/>
      </c>
      <c r="AJ996" s="21"/>
      <c r="AK996" s="59" t="str">
        <f>IF($K996="", "", SUMIF('Drinks List'!DP$11:DP$1010, $K996, 'Drinks List'!DO$11:DO$1010))</f>
        <v/>
      </c>
      <c r="AL996" s="21"/>
      <c r="AM996" s="59" t="str">
        <f>IF($K996="", "", SUMIF('Drinks List'!DR$11:DR$1010, $K996, 'Drinks List'!DQ$11:DQ$1010))</f>
        <v/>
      </c>
      <c r="AN996" s="21"/>
      <c r="AO996" s="59" t="str">
        <f>IF($K996="", "", SUMIF('Drinks List'!DT$11:DT$1010, $K996, 'Drinks List'!DS$11:DS$1010))</f>
        <v/>
      </c>
      <c r="AP996" s="21"/>
      <c r="AQ996" s="59" t="str">
        <f>IF($K996="", "", SUMIF('Drinks List'!DV$11:DV$1010, $K996, 'Drinks List'!DU$11:DU$1010))</f>
        <v/>
      </c>
      <c r="AR996" s="21"/>
      <c r="AS996" s="59" t="str">
        <f>IF($K996="", "", SUMIF('Drinks List'!DX$11:DX$1010, $K996, 'Drinks List'!DW$11:DW$1010))</f>
        <v/>
      </c>
      <c r="AT996" s="21"/>
      <c r="AU996" s="59" t="str">
        <f>IF($K996="", "", SUMIF('Drinks List'!DZ$11:DZ$1010, $K996, 'Drinks List'!DY$11:DY$1010))</f>
        <v/>
      </c>
      <c r="AV996" s="21"/>
      <c r="AW996" s="59" t="str">
        <f>IF($K996="", "", SUMIF('Drinks List'!EB$11:EB$1010, $K996, 'Drinks List'!EA$11:EA$1010))</f>
        <v/>
      </c>
      <c r="AX996" s="21"/>
      <c r="AY996" s="59" t="str">
        <f>IF($K996="", "", SUMIF('Drinks List'!ED$11:ED$1010, $K996, 'Drinks List'!EC$11:EC$1010))</f>
        <v/>
      </c>
      <c r="AZ996" s="21"/>
      <c r="BA996" s="59" t="str">
        <f>IF($K996="", "", SUMIF('Drinks List'!EF$11:EF$1010, $K996, 'Drinks List'!EE$11:EE$1010))</f>
        <v/>
      </c>
      <c r="BB996" s="21"/>
      <c r="BC996" s="59" t="str">
        <f>IF($K996="", "", SUMIF('Drinks List'!EH$11:EH$1010, $K996, 'Drinks List'!EG$11:EG$1010))</f>
        <v/>
      </c>
      <c r="BD996" s="21"/>
      <c r="BE996" s="59" t="str">
        <f>IF($K996="", "", SUMIF('Drinks List'!EJ$11:EJ$1010, $K996, 'Drinks List'!EI$11:EI$1010))</f>
        <v/>
      </c>
      <c r="BF996" s="21"/>
      <c r="BG996" s="59" t="str">
        <f>IF($K996="", "", SUMIF('Drinks List'!EL$11:EL$1010, $K996, 'Drinks List'!EK$11:EK$1010))</f>
        <v/>
      </c>
      <c r="BH996" s="21"/>
      <c r="BI996" s="59" t="str">
        <f>IF($K996="", "", SUMIF('Drinks List'!EN$11:EN$1010, $K996, 'Drinks List'!EM$11:EM$1010))</f>
        <v/>
      </c>
      <c r="BJ996" s="21"/>
      <c r="BK996" s="59" t="str">
        <f>IF($K996="", "", SUMIF('Drinks List'!EP$11:EP$1010, $K996, 'Drinks List'!EO$11:EO$1010))</f>
        <v/>
      </c>
      <c r="BL996" s="21"/>
      <c r="BM996" s="59" t="str">
        <f>IF($K996="", "", SUMIF('Drinks List'!ER$11:ER$1010, $K996, 'Drinks List'!EQ$11:EQ$1010))</f>
        <v/>
      </c>
      <c r="BN996" s="21"/>
      <c r="BO996" s="65" t="str">
        <f>IF($K996="", "", SUMIF('Drinks List'!ET$11:ET$1010, $K996, 'Drinks List'!ES$11:ES$1010))</f>
        <v/>
      </c>
      <c r="BQ996" s="120" t="str">
        <f t="shared" si="313"/>
        <v/>
      </c>
      <c r="BR996" s="62" t="str">
        <f t="shared" si="314"/>
        <v/>
      </c>
      <c r="BS996" s="76" t="str">
        <f>IF(BQ996="", "", COUNTIF(BQ$11:BQ$1010, "&gt;"&amp;BQ996)+1+COUNTIF(BQ$11:BQ996, BQ996)-1)</f>
        <v/>
      </c>
      <c r="BT996" s="76" t="str">
        <f>IF(BR996="", "", COUNTIF(BR$11:BR$1010, "&lt;"&amp;BR996)+1+COUNTIF(BR$11:BR996, BR996)-1)</f>
        <v/>
      </c>
      <c r="BV996" s="76" t="str">
        <f t="shared" si="315"/>
        <v/>
      </c>
      <c r="BW996" s="124" t="str">
        <f t="shared" si="316"/>
        <v/>
      </c>
      <c r="BX996" s="115" t="str">
        <f t="shared" si="317"/>
        <v/>
      </c>
      <c r="BY996" s="125" t="str">
        <f t="shared" si="318"/>
        <v/>
      </c>
      <c r="CA996" s="106" t="str">
        <f t="shared" si="319"/>
        <v/>
      </c>
      <c r="CB996" s="22" t="str">
        <f t="shared" si="320"/>
        <v/>
      </c>
      <c r="CD996" s="76" t="str">
        <f>IF($J996="", "", IF($BV996=0, "", COUNTIF($J$11:$J$1010, "&lt;"&amp;$J996)+1+COUNTIF($J$11:$J996, $J996)-1))</f>
        <v/>
      </c>
    </row>
    <row r="997" spans="1:82" x14ac:dyDescent="0.25">
      <c r="A997" s="31"/>
      <c r="B997" s="19" t="str">
        <f t="shared" si="301"/>
        <v/>
      </c>
      <c r="C997" s="20" t="str">
        <f t="shared" si="302"/>
        <v/>
      </c>
      <c r="D997" s="29" t="str">
        <f t="shared" si="303"/>
        <v/>
      </c>
      <c r="E997" s="22" t="str">
        <f t="shared" si="304"/>
        <v/>
      </c>
      <c r="F997" s="31"/>
      <c r="G997" s="301"/>
      <c r="H997" s="302"/>
      <c r="I997" s="303"/>
      <c r="J997" s="304"/>
      <c r="K997" s="283"/>
      <c r="L997" s="305"/>
      <c r="M997" s="285"/>
      <c r="N997" s="287"/>
      <c r="O997" s="31"/>
      <c r="P997" s="19" t="str">
        <f t="shared" si="305"/>
        <v/>
      </c>
      <c r="Q997" s="20" t="str">
        <f t="shared" si="306"/>
        <v/>
      </c>
      <c r="R997" s="29" t="str">
        <f t="shared" si="307"/>
        <v/>
      </c>
      <c r="S997" s="22" t="str">
        <f t="shared" si="308"/>
        <v/>
      </c>
      <c r="T997" s="31"/>
      <c r="U997" s="69" t="str">
        <f t="shared" si="309"/>
        <v/>
      </c>
      <c r="V997" s="31"/>
      <c r="X997" s="76" t="str">
        <f t="shared" si="310"/>
        <v/>
      </c>
      <c r="Z997" s="76" t="str">
        <f t="shared" si="311"/>
        <v/>
      </c>
      <c r="AA997" s="76" t="str">
        <f t="shared" si="312"/>
        <v/>
      </c>
      <c r="AC997" s="19" t="str">
        <f>IF($K997="", "", SUMIF('Drinks List'!DH$11:DH$1010, $K997, 'Drinks List'!DG$11:DG$1010))</f>
        <v/>
      </c>
      <c r="AD997" s="21"/>
      <c r="AE997" s="59" t="str">
        <f>IF($K997="", "", SUMIF('Drinks List'!DJ$11:DJ$1010, $K997, 'Drinks List'!DI$11:DI$1010))</f>
        <v/>
      </c>
      <c r="AF997" s="21"/>
      <c r="AG997" s="59" t="str">
        <f>IF($K997="", "", SUMIF('Drinks List'!DL$11:DL$1010, $K997, 'Drinks List'!DK$11:DK$1010))</f>
        <v/>
      </c>
      <c r="AH997" s="21"/>
      <c r="AI997" s="59" t="str">
        <f>IF($K997="", "", SUMIF('Drinks List'!DN$11:DN$1010, $K997, 'Drinks List'!DM$11:DM$1010))</f>
        <v/>
      </c>
      <c r="AJ997" s="21"/>
      <c r="AK997" s="59" t="str">
        <f>IF($K997="", "", SUMIF('Drinks List'!DP$11:DP$1010, $K997, 'Drinks List'!DO$11:DO$1010))</f>
        <v/>
      </c>
      <c r="AL997" s="21"/>
      <c r="AM997" s="59" t="str">
        <f>IF($K997="", "", SUMIF('Drinks List'!DR$11:DR$1010, $K997, 'Drinks List'!DQ$11:DQ$1010))</f>
        <v/>
      </c>
      <c r="AN997" s="21"/>
      <c r="AO997" s="59" t="str">
        <f>IF($K997="", "", SUMIF('Drinks List'!DT$11:DT$1010, $K997, 'Drinks List'!DS$11:DS$1010))</f>
        <v/>
      </c>
      <c r="AP997" s="21"/>
      <c r="AQ997" s="59" t="str">
        <f>IF($K997="", "", SUMIF('Drinks List'!DV$11:DV$1010, $K997, 'Drinks List'!DU$11:DU$1010))</f>
        <v/>
      </c>
      <c r="AR997" s="21"/>
      <c r="AS997" s="59" t="str">
        <f>IF($K997="", "", SUMIF('Drinks List'!DX$11:DX$1010, $K997, 'Drinks List'!DW$11:DW$1010))</f>
        <v/>
      </c>
      <c r="AT997" s="21"/>
      <c r="AU997" s="59" t="str">
        <f>IF($K997="", "", SUMIF('Drinks List'!DZ$11:DZ$1010, $K997, 'Drinks List'!DY$11:DY$1010))</f>
        <v/>
      </c>
      <c r="AV997" s="21"/>
      <c r="AW997" s="59" t="str">
        <f>IF($K997="", "", SUMIF('Drinks List'!EB$11:EB$1010, $K997, 'Drinks List'!EA$11:EA$1010))</f>
        <v/>
      </c>
      <c r="AX997" s="21"/>
      <c r="AY997" s="59" t="str">
        <f>IF($K997="", "", SUMIF('Drinks List'!ED$11:ED$1010, $K997, 'Drinks List'!EC$11:EC$1010))</f>
        <v/>
      </c>
      <c r="AZ997" s="21"/>
      <c r="BA997" s="59" t="str">
        <f>IF($K997="", "", SUMIF('Drinks List'!EF$11:EF$1010, $K997, 'Drinks List'!EE$11:EE$1010))</f>
        <v/>
      </c>
      <c r="BB997" s="21"/>
      <c r="BC997" s="59" t="str">
        <f>IF($K997="", "", SUMIF('Drinks List'!EH$11:EH$1010, $K997, 'Drinks List'!EG$11:EG$1010))</f>
        <v/>
      </c>
      <c r="BD997" s="21"/>
      <c r="BE997" s="59" t="str">
        <f>IF($K997="", "", SUMIF('Drinks List'!EJ$11:EJ$1010, $K997, 'Drinks List'!EI$11:EI$1010))</f>
        <v/>
      </c>
      <c r="BF997" s="21"/>
      <c r="BG997" s="59" t="str">
        <f>IF($K997="", "", SUMIF('Drinks List'!EL$11:EL$1010, $K997, 'Drinks List'!EK$11:EK$1010))</f>
        <v/>
      </c>
      <c r="BH997" s="21"/>
      <c r="BI997" s="59" t="str">
        <f>IF($K997="", "", SUMIF('Drinks List'!EN$11:EN$1010, $K997, 'Drinks List'!EM$11:EM$1010))</f>
        <v/>
      </c>
      <c r="BJ997" s="21"/>
      <c r="BK997" s="59" t="str">
        <f>IF($K997="", "", SUMIF('Drinks List'!EP$11:EP$1010, $K997, 'Drinks List'!EO$11:EO$1010))</f>
        <v/>
      </c>
      <c r="BL997" s="21"/>
      <c r="BM997" s="59" t="str">
        <f>IF($K997="", "", SUMIF('Drinks List'!ER$11:ER$1010, $K997, 'Drinks List'!EQ$11:EQ$1010))</f>
        <v/>
      </c>
      <c r="BN997" s="21"/>
      <c r="BO997" s="65" t="str">
        <f>IF($K997="", "", SUMIF('Drinks List'!ET$11:ET$1010, $K997, 'Drinks List'!ES$11:ES$1010))</f>
        <v/>
      </c>
      <c r="BQ997" s="120" t="str">
        <f t="shared" si="313"/>
        <v/>
      </c>
      <c r="BR997" s="62" t="str">
        <f t="shared" si="314"/>
        <v/>
      </c>
      <c r="BS997" s="76" t="str">
        <f>IF(BQ997="", "", COUNTIF(BQ$11:BQ$1010, "&gt;"&amp;BQ997)+1+COUNTIF(BQ$11:BQ997, BQ997)-1)</f>
        <v/>
      </c>
      <c r="BT997" s="76" t="str">
        <f>IF(BR997="", "", COUNTIF(BR$11:BR$1010, "&lt;"&amp;BR997)+1+COUNTIF(BR$11:BR997, BR997)-1)</f>
        <v/>
      </c>
      <c r="BV997" s="76" t="str">
        <f t="shared" si="315"/>
        <v/>
      </c>
      <c r="BW997" s="124" t="str">
        <f t="shared" si="316"/>
        <v/>
      </c>
      <c r="BX997" s="115" t="str">
        <f t="shared" si="317"/>
        <v/>
      </c>
      <c r="BY997" s="125" t="str">
        <f t="shared" si="318"/>
        <v/>
      </c>
      <c r="CA997" s="106" t="str">
        <f t="shared" si="319"/>
        <v/>
      </c>
      <c r="CB997" s="22" t="str">
        <f t="shared" si="320"/>
        <v/>
      </c>
      <c r="CD997" s="76" t="str">
        <f>IF($J997="", "", IF($BV997=0, "", COUNTIF($J$11:$J$1010, "&lt;"&amp;$J997)+1+COUNTIF($J$11:$J997, $J997)-1))</f>
        <v/>
      </c>
    </row>
    <row r="998" spans="1:82" x14ac:dyDescent="0.25">
      <c r="A998" s="31"/>
      <c r="B998" s="19" t="str">
        <f t="shared" si="301"/>
        <v/>
      </c>
      <c r="C998" s="20" t="str">
        <f t="shared" si="302"/>
        <v/>
      </c>
      <c r="D998" s="29" t="str">
        <f t="shared" si="303"/>
        <v/>
      </c>
      <c r="E998" s="22" t="str">
        <f t="shared" si="304"/>
        <v/>
      </c>
      <c r="F998" s="31"/>
      <c r="G998" s="301"/>
      <c r="H998" s="302"/>
      <c r="I998" s="303"/>
      <c r="J998" s="304"/>
      <c r="K998" s="283"/>
      <c r="L998" s="305"/>
      <c r="M998" s="285"/>
      <c r="N998" s="287"/>
      <c r="O998" s="31"/>
      <c r="P998" s="19" t="str">
        <f t="shared" si="305"/>
        <v/>
      </c>
      <c r="Q998" s="20" t="str">
        <f t="shared" si="306"/>
        <v/>
      </c>
      <c r="R998" s="29" t="str">
        <f t="shared" si="307"/>
        <v/>
      </c>
      <c r="S998" s="22" t="str">
        <f t="shared" si="308"/>
        <v/>
      </c>
      <c r="T998" s="31"/>
      <c r="U998" s="69" t="str">
        <f t="shared" si="309"/>
        <v/>
      </c>
      <c r="V998" s="31"/>
      <c r="X998" s="76" t="str">
        <f t="shared" si="310"/>
        <v/>
      </c>
      <c r="Z998" s="76" t="str">
        <f t="shared" si="311"/>
        <v/>
      </c>
      <c r="AA998" s="76" t="str">
        <f t="shared" si="312"/>
        <v/>
      </c>
      <c r="AC998" s="19" t="str">
        <f>IF($K998="", "", SUMIF('Drinks List'!DH$11:DH$1010, $K998, 'Drinks List'!DG$11:DG$1010))</f>
        <v/>
      </c>
      <c r="AD998" s="21"/>
      <c r="AE998" s="59" t="str">
        <f>IF($K998="", "", SUMIF('Drinks List'!DJ$11:DJ$1010, $K998, 'Drinks List'!DI$11:DI$1010))</f>
        <v/>
      </c>
      <c r="AF998" s="21"/>
      <c r="AG998" s="59" t="str">
        <f>IF($K998="", "", SUMIF('Drinks List'!DL$11:DL$1010, $K998, 'Drinks List'!DK$11:DK$1010))</f>
        <v/>
      </c>
      <c r="AH998" s="21"/>
      <c r="AI998" s="59" t="str">
        <f>IF($K998="", "", SUMIF('Drinks List'!DN$11:DN$1010, $K998, 'Drinks List'!DM$11:DM$1010))</f>
        <v/>
      </c>
      <c r="AJ998" s="21"/>
      <c r="AK998" s="59" t="str">
        <f>IF($K998="", "", SUMIF('Drinks List'!DP$11:DP$1010, $K998, 'Drinks List'!DO$11:DO$1010))</f>
        <v/>
      </c>
      <c r="AL998" s="21"/>
      <c r="AM998" s="59" t="str">
        <f>IF($K998="", "", SUMIF('Drinks List'!DR$11:DR$1010, $K998, 'Drinks List'!DQ$11:DQ$1010))</f>
        <v/>
      </c>
      <c r="AN998" s="21"/>
      <c r="AO998" s="59" t="str">
        <f>IF($K998="", "", SUMIF('Drinks List'!DT$11:DT$1010, $K998, 'Drinks List'!DS$11:DS$1010))</f>
        <v/>
      </c>
      <c r="AP998" s="21"/>
      <c r="AQ998" s="59" t="str">
        <f>IF($K998="", "", SUMIF('Drinks List'!DV$11:DV$1010, $K998, 'Drinks List'!DU$11:DU$1010))</f>
        <v/>
      </c>
      <c r="AR998" s="21"/>
      <c r="AS998" s="59" t="str">
        <f>IF($K998="", "", SUMIF('Drinks List'!DX$11:DX$1010, $K998, 'Drinks List'!DW$11:DW$1010))</f>
        <v/>
      </c>
      <c r="AT998" s="21"/>
      <c r="AU998" s="59" t="str">
        <f>IF($K998="", "", SUMIF('Drinks List'!DZ$11:DZ$1010, $K998, 'Drinks List'!DY$11:DY$1010))</f>
        <v/>
      </c>
      <c r="AV998" s="21"/>
      <c r="AW998" s="59" t="str">
        <f>IF($K998="", "", SUMIF('Drinks List'!EB$11:EB$1010, $K998, 'Drinks List'!EA$11:EA$1010))</f>
        <v/>
      </c>
      <c r="AX998" s="21"/>
      <c r="AY998" s="59" t="str">
        <f>IF($K998="", "", SUMIF('Drinks List'!ED$11:ED$1010, $K998, 'Drinks List'!EC$11:EC$1010))</f>
        <v/>
      </c>
      <c r="AZ998" s="21"/>
      <c r="BA998" s="59" t="str">
        <f>IF($K998="", "", SUMIF('Drinks List'!EF$11:EF$1010, $K998, 'Drinks List'!EE$11:EE$1010))</f>
        <v/>
      </c>
      <c r="BB998" s="21"/>
      <c r="BC998" s="59" t="str">
        <f>IF($K998="", "", SUMIF('Drinks List'!EH$11:EH$1010, $K998, 'Drinks List'!EG$11:EG$1010))</f>
        <v/>
      </c>
      <c r="BD998" s="21"/>
      <c r="BE998" s="59" t="str">
        <f>IF($K998="", "", SUMIF('Drinks List'!EJ$11:EJ$1010, $K998, 'Drinks List'!EI$11:EI$1010))</f>
        <v/>
      </c>
      <c r="BF998" s="21"/>
      <c r="BG998" s="59" t="str">
        <f>IF($K998="", "", SUMIF('Drinks List'!EL$11:EL$1010, $K998, 'Drinks List'!EK$11:EK$1010))</f>
        <v/>
      </c>
      <c r="BH998" s="21"/>
      <c r="BI998" s="59" t="str">
        <f>IF($K998="", "", SUMIF('Drinks List'!EN$11:EN$1010, $K998, 'Drinks List'!EM$11:EM$1010))</f>
        <v/>
      </c>
      <c r="BJ998" s="21"/>
      <c r="BK998" s="59" t="str">
        <f>IF($K998="", "", SUMIF('Drinks List'!EP$11:EP$1010, $K998, 'Drinks List'!EO$11:EO$1010))</f>
        <v/>
      </c>
      <c r="BL998" s="21"/>
      <c r="BM998" s="59" t="str">
        <f>IF($K998="", "", SUMIF('Drinks List'!ER$11:ER$1010, $K998, 'Drinks List'!EQ$11:EQ$1010))</f>
        <v/>
      </c>
      <c r="BN998" s="21"/>
      <c r="BO998" s="65" t="str">
        <f>IF($K998="", "", SUMIF('Drinks List'!ET$11:ET$1010, $K998, 'Drinks List'!ES$11:ES$1010))</f>
        <v/>
      </c>
      <c r="BQ998" s="120" t="str">
        <f t="shared" si="313"/>
        <v/>
      </c>
      <c r="BR998" s="62" t="str">
        <f t="shared" si="314"/>
        <v/>
      </c>
      <c r="BS998" s="76" t="str">
        <f>IF(BQ998="", "", COUNTIF(BQ$11:BQ$1010, "&gt;"&amp;BQ998)+1+COUNTIF(BQ$11:BQ998, BQ998)-1)</f>
        <v/>
      </c>
      <c r="BT998" s="76" t="str">
        <f>IF(BR998="", "", COUNTIF(BR$11:BR$1010, "&lt;"&amp;BR998)+1+COUNTIF(BR$11:BR998, BR998)-1)</f>
        <v/>
      </c>
      <c r="BV998" s="76" t="str">
        <f t="shared" si="315"/>
        <v/>
      </c>
      <c r="BW998" s="124" t="str">
        <f t="shared" si="316"/>
        <v/>
      </c>
      <c r="BX998" s="115" t="str">
        <f t="shared" si="317"/>
        <v/>
      </c>
      <c r="BY998" s="125" t="str">
        <f t="shared" si="318"/>
        <v/>
      </c>
      <c r="CA998" s="106" t="str">
        <f t="shared" si="319"/>
        <v/>
      </c>
      <c r="CB998" s="22" t="str">
        <f t="shared" si="320"/>
        <v/>
      </c>
      <c r="CD998" s="76" t="str">
        <f>IF($J998="", "", IF($BV998=0, "", COUNTIF($J$11:$J$1010, "&lt;"&amp;$J998)+1+COUNTIF($J$11:$J998, $J998)-1))</f>
        <v/>
      </c>
    </row>
    <row r="999" spans="1:82" x14ac:dyDescent="0.25">
      <c r="A999" s="31"/>
      <c r="B999" s="19" t="str">
        <f t="shared" si="301"/>
        <v/>
      </c>
      <c r="C999" s="20" t="str">
        <f t="shared" si="302"/>
        <v/>
      </c>
      <c r="D999" s="29" t="str">
        <f t="shared" si="303"/>
        <v/>
      </c>
      <c r="E999" s="22" t="str">
        <f t="shared" si="304"/>
        <v/>
      </c>
      <c r="F999" s="31"/>
      <c r="G999" s="301"/>
      <c r="H999" s="302"/>
      <c r="I999" s="303"/>
      <c r="J999" s="304"/>
      <c r="K999" s="283"/>
      <c r="L999" s="305"/>
      <c r="M999" s="285"/>
      <c r="N999" s="287"/>
      <c r="O999" s="31"/>
      <c r="P999" s="19" t="str">
        <f t="shared" si="305"/>
        <v/>
      </c>
      <c r="Q999" s="20" t="str">
        <f t="shared" si="306"/>
        <v/>
      </c>
      <c r="R999" s="29" t="str">
        <f t="shared" si="307"/>
        <v/>
      </c>
      <c r="S999" s="22" t="str">
        <f t="shared" si="308"/>
        <v/>
      </c>
      <c r="T999" s="31"/>
      <c r="U999" s="69" t="str">
        <f t="shared" si="309"/>
        <v/>
      </c>
      <c r="V999" s="31"/>
      <c r="X999" s="76" t="str">
        <f t="shared" si="310"/>
        <v/>
      </c>
      <c r="Z999" s="76" t="str">
        <f t="shared" si="311"/>
        <v/>
      </c>
      <c r="AA999" s="76" t="str">
        <f t="shared" si="312"/>
        <v/>
      </c>
      <c r="AC999" s="19" t="str">
        <f>IF($K999="", "", SUMIF('Drinks List'!DH$11:DH$1010, $K999, 'Drinks List'!DG$11:DG$1010))</f>
        <v/>
      </c>
      <c r="AD999" s="21"/>
      <c r="AE999" s="59" t="str">
        <f>IF($K999="", "", SUMIF('Drinks List'!DJ$11:DJ$1010, $K999, 'Drinks List'!DI$11:DI$1010))</f>
        <v/>
      </c>
      <c r="AF999" s="21"/>
      <c r="AG999" s="59" t="str">
        <f>IF($K999="", "", SUMIF('Drinks List'!DL$11:DL$1010, $K999, 'Drinks List'!DK$11:DK$1010))</f>
        <v/>
      </c>
      <c r="AH999" s="21"/>
      <c r="AI999" s="59" t="str">
        <f>IF($K999="", "", SUMIF('Drinks List'!DN$11:DN$1010, $K999, 'Drinks List'!DM$11:DM$1010))</f>
        <v/>
      </c>
      <c r="AJ999" s="21"/>
      <c r="AK999" s="59" t="str">
        <f>IF($K999="", "", SUMIF('Drinks List'!DP$11:DP$1010, $K999, 'Drinks List'!DO$11:DO$1010))</f>
        <v/>
      </c>
      <c r="AL999" s="21"/>
      <c r="AM999" s="59" t="str">
        <f>IF($K999="", "", SUMIF('Drinks List'!DR$11:DR$1010, $K999, 'Drinks List'!DQ$11:DQ$1010))</f>
        <v/>
      </c>
      <c r="AN999" s="21"/>
      <c r="AO999" s="59" t="str">
        <f>IF($K999="", "", SUMIF('Drinks List'!DT$11:DT$1010, $K999, 'Drinks List'!DS$11:DS$1010))</f>
        <v/>
      </c>
      <c r="AP999" s="21"/>
      <c r="AQ999" s="59" t="str">
        <f>IF($K999="", "", SUMIF('Drinks List'!DV$11:DV$1010, $K999, 'Drinks List'!DU$11:DU$1010))</f>
        <v/>
      </c>
      <c r="AR999" s="21"/>
      <c r="AS999" s="59" t="str">
        <f>IF($K999="", "", SUMIF('Drinks List'!DX$11:DX$1010, $K999, 'Drinks List'!DW$11:DW$1010))</f>
        <v/>
      </c>
      <c r="AT999" s="21"/>
      <c r="AU999" s="59" t="str">
        <f>IF($K999="", "", SUMIF('Drinks List'!DZ$11:DZ$1010, $K999, 'Drinks List'!DY$11:DY$1010))</f>
        <v/>
      </c>
      <c r="AV999" s="21"/>
      <c r="AW999" s="59" t="str">
        <f>IF($K999="", "", SUMIF('Drinks List'!EB$11:EB$1010, $K999, 'Drinks List'!EA$11:EA$1010))</f>
        <v/>
      </c>
      <c r="AX999" s="21"/>
      <c r="AY999" s="59" t="str">
        <f>IF($K999="", "", SUMIF('Drinks List'!ED$11:ED$1010, $K999, 'Drinks List'!EC$11:EC$1010))</f>
        <v/>
      </c>
      <c r="AZ999" s="21"/>
      <c r="BA999" s="59" t="str">
        <f>IF($K999="", "", SUMIF('Drinks List'!EF$11:EF$1010, $K999, 'Drinks List'!EE$11:EE$1010))</f>
        <v/>
      </c>
      <c r="BB999" s="21"/>
      <c r="BC999" s="59" t="str">
        <f>IF($K999="", "", SUMIF('Drinks List'!EH$11:EH$1010, $K999, 'Drinks List'!EG$11:EG$1010))</f>
        <v/>
      </c>
      <c r="BD999" s="21"/>
      <c r="BE999" s="59" t="str">
        <f>IF($K999="", "", SUMIF('Drinks List'!EJ$11:EJ$1010, $K999, 'Drinks List'!EI$11:EI$1010))</f>
        <v/>
      </c>
      <c r="BF999" s="21"/>
      <c r="BG999" s="59" t="str">
        <f>IF($K999="", "", SUMIF('Drinks List'!EL$11:EL$1010, $K999, 'Drinks List'!EK$11:EK$1010))</f>
        <v/>
      </c>
      <c r="BH999" s="21"/>
      <c r="BI999" s="59" t="str">
        <f>IF($K999="", "", SUMIF('Drinks List'!EN$11:EN$1010, $K999, 'Drinks List'!EM$11:EM$1010))</f>
        <v/>
      </c>
      <c r="BJ999" s="21"/>
      <c r="BK999" s="59" t="str">
        <f>IF($K999="", "", SUMIF('Drinks List'!EP$11:EP$1010, $K999, 'Drinks List'!EO$11:EO$1010))</f>
        <v/>
      </c>
      <c r="BL999" s="21"/>
      <c r="BM999" s="59" t="str">
        <f>IF($K999="", "", SUMIF('Drinks List'!ER$11:ER$1010, $K999, 'Drinks List'!EQ$11:EQ$1010))</f>
        <v/>
      </c>
      <c r="BN999" s="21"/>
      <c r="BO999" s="65" t="str">
        <f>IF($K999="", "", SUMIF('Drinks List'!ET$11:ET$1010, $K999, 'Drinks List'!ES$11:ES$1010))</f>
        <v/>
      </c>
      <c r="BQ999" s="120" t="str">
        <f t="shared" si="313"/>
        <v/>
      </c>
      <c r="BR999" s="62" t="str">
        <f t="shared" si="314"/>
        <v/>
      </c>
      <c r="BS999" s="76" t="str">
        <f>IF(BQ999="", "", COUNTIF(BQ$11:BQ$1010, "&gt;"&amp;BQ999)+1+COUNTIF(BQ$11:BQ999, BQ999)-1)</f>
        <v/>
      </c>
      <c r="BT999" s="76" t="str">
        <f>IF(BR999="", "", COUNTIF(BR$11:BR$1010, "&lt;"&amp;BR999)+1+COUNTIF(BR$11:BR999, BR999)-1)</f>
        <v/>
      </c>
      <c r="BV999" s="76" t="str">
        <f t="shared" si="315"/>
        <v/>
      </c>
      <c r="BW999" s="124" t="str">
        <f t="shared" si="316"/>
        <v/>
      </c>
      <c r="BX999" s="115" t="str">
        <f t="shared" si="317"/>
        <v/>
      </c>
      <c r="BY999" s="125" t="str">
        <f t="shared" si="318"/>
        <v/>
      </c>
      <c r="CA999" s="106" t="str">
        <f t="shared" si="319"/>
        <v/>
      </c>
      <c r="CB999" s="22" t="str">
        <f t="shared" si="320"/>
        <v/>
      </c>
      <c r="CD999" s="76" t="str">
        <f>IF($J999="", "", IF($BV999=0, "", COUNTIF($J$11:$J$1010, "&lt;"&amp;$J999)+1+COUNTIF($J$11:$J999, $J999)-1))</f>
        <v/>
      </c>
    </row>
    <row r="1000" spans="1:82" x14ac:dyDescent="0.25">
      <c r="A1000" s="31"/>
      <c r="B1000" s="19" t="str">
        <f t="shared" si="301"/>
        <v/>
      </c>
      <c r="C1000" s="20" t="str">
        <f t="shared" si="302"/>
        <v/>
      </c>
      <c r="D1000" s="29" t="str">
        <f t="shared" si="303"/>
        <v/>
      </c>
      <c r="E1000" s="22" t="str">
        <f t="shared" si="304"/>
        <v/>
      </c>
      <c r="F1000" s="31"/>
      <c r="G1000" s="301"/>
      <c r="H1000" s="302"/>
      <c r="I1000" s="303"/>
      <c r="J1000" s="304"/>
      <c r="K1000" s="283"/>
      <c r="L1000" s="305"/>
      <c r="M1000" s="285"/>
      <c r="N1000" s="287"/>
      <c r="O1000" s="31"/>
      <c r="P1000" s="19" t="str">
        <f t="shared" si="305"/>
        <v/>
      </c>
      <c r="Q1000" s="20" t="str">
        <f t="shared" si="306"/>
        <v/>
      </c>
      <c r="R1000" s="29" t="str">
        <f t="shared" si="307"/>
        <v/>
      </c>
      <c r="S1000" s="22" t="str">
        <f t="shared" si="308"/>
        <v/>
      </c>
      <c r="T1000" s="31"/>
      <c r="U1000" s="69" t="str">
        <f t="shared" si="309"/>
        <v/>
      </c>
      <c r="V1000" s="31"/>
      <c r="X1000" s="76" t="str">
        <f t="shared" si="310"/>
        <v/>
      </c>
      <c r="Z1000" s="76" t="str">
        <f t="shared" si="311"/>
        <v/>
      </c>
      <c r="AA1000" s="76" t="str">
        <f t="shared" si="312"/>
        <v/>
      </c>
      <c r="AC1000" s="19" t="str">
        <f>IF($K1000="", "", SUMIF('Drinks List'!DH$11:DH$1010, $K1000, 'Drinks List'!DG$11:DG$1010))</f>
        <v/>
      </c>
      <c r="AD1000" s="21"/>
      <c r="AE1000" s="59" t="str">
        <f>IF($K1000="", "", SUMIF('Drinks List'!DJ$11:DJ$1010, $K1000, 'Drinks List'!DI$11:DI$1010))</f>
        <v/>
      </c>
      <c r="AF1000" s="21"/>
      <c r="AG1000" s="59" t="str">
        <f>IF($K1000="", "", SUMIF('Drinks List'!DL$11:DL$1010, $K1000, 'Drinks List'!DK$11:DK$1010))</f>
        <v/>
      </c>
      <c r="AH1000" s="21"/>
      <c r="AI1000" s="59" t="str">
        <f>IF($K1000="", "", SUMIF('Drinks List'!DN$11:DN$1010, $K1000, 'Drinks List'!DM$11:DM$1010))</f>
        <v/>
      </c>
      <c r="AJ1000" s="21"/>
      <c r="AK1000" s="59" t="str">
        <f>IF($K1000="", "", SUMIF('Drinks List'!DP$11:DP$1010, $K1000, 'Drinks List'!DO$11:DO$1010))</f>
        <v/>
      </c>
      <c r="AL1000" s="21"/>
      <c r="AM1000" s="59" t="str">
        <f>IF($K1000="", "", SUMIF('Drinks List'!DR$11:DR$1010, $K1000, 'Drinks List'!DQ$11:DQ$1010))</f>
        <v/>
      </c>
      <c r="AN1000" s="21"/>
      <c r="AO1000" s="59" t="str">
        <f>IF($K1000="", "", SUMIF('Drinks List'!DT$11:DT$1010, $K1000, 'Drinks List'!DS$11:DS$1010))</f>
        <v/>
      </c>
      <c r="AP1000" s="21"/>
      <c r="AQ1000" s="59" t="str">
        <f>IF($K1000="", "", SUMIF('Drinks List'!DV$11:DV$1010, $K1000, 'Drinks List'!DU$11:DU$1010))</f>
        <v/>
      </c>
      <c r="AR1000" s="21"/>
      <c r="AS1000" s="59" t="str">
        <f>IF($K1000="", "", SUMIF('Drinks List'!DX$11:DX$1010, $K1000, 'Drinks List'!DW$11:DW$1010))</f>
        <v/>
      </c>
      <c r="AT1000" s="21"/>
      <c r="AU1000" s="59" t="str">
        <f>IF($K1000="", "", SUMIF('Drinks List'!DZ$11:DZ$1010, $K1000, 'Drinks List'!DY$11:DY$1010))</f>
        <v/>
      </c>
      <c r="AV1000" s="21"/>
      <c r="AW1000" s="59" t="str">
        <f>IF($K1000="", "", SUMIF('Drinks List'!EB$11:EB$1010, $K1000, 'Drinks List'!EA$11:EA$1010))</f>
        <v/>
      </c>
      <c r="AX1000" s="21"/>
      <c r="AY1000" s="59" t="str">
        <f>IF($K1000="", "", SUMIF('Drinks List'!ED$11:ED$1010, $K1000, 'Drinks List'!EC$11:EC$1010))</f>
        <v/>
      </c>
      <c r="AZ1000" s="21"/>
      <c r="BA1000" s="59" t="str">
        <f>IF($K1000="", "", SUMIF('Drinks List'!EF$11:EF$1010, $K1000, 'Drinks List'!EE$11:EE$1010))</f>
        <v/>
      </c>
      <c r="BB1000" s="21"/>
      <c r="BC1000" s="59" t="str">
        <f>IF($K1000="", "", SUMIF('Drinks List'!EH$11:EH$1010, $K1000, 'Drinks List'!EG$11:EG$1010))</f>
        <v/>
      </c>
      <c r="BD1000" s="21"/>
      <c r="BE1000" s="59" t="str">
        <f>IF($K1000="", "", SUMIF('Drinks List'!EJ$11:EJ$1010, $K1000, 'Drinks List'!EI$11:EI$1010))</f>
        <v/>
      </c>
      <c r="BF1000" s="21"/>
      <c r="BG1000" s="59" t="str">
        <f>IF($K1000="", "", SUMIF('Drinks List'!EL$11:EL$1010, $K1000, 'Drinks List'!EK$11:EK$1010))</f>
        <v/>
      </c>
      <c r="BH1000" s="21"/>
      <c r="BI1000" s="59" t="str">
        <f>IF($K1000="", "", SUMIF('Drinks List'!EN$11:EN$1010, $K1000, 'Drinks List'!EM$11:EM$1010))</f>
        <v/>
      </c>
      <c r="BJ1000" s="21"/>
      <c r="BK1000" s="59" t="str">
        <f>IF($K1000="", "", SUMIF('Drinks List'!EP$11:EP$1010, $K1000, 'Drinks List'!EO$11:EO$1010))</f>
        <v/>
      </c>
      <c r="BL1000" s="21"/>
      <c r="BM1000" s="59" t="str">
        <f>IF($K1000="", "", SUMIF('Drinks List'!ER$11:ER$1010, $K1000, 'Drinks List'!EQ$11:EQ$1010))</f>
        <v/>
      </c>
      <c r="BN1000" s="21"/>
      <c r="BO1000" s="65" t="str">
        <f>IF($K1000="", "", SUMIF('Drinks List'!ET$11:ET$1010, $K1000, 'Drinks List'!ES$11:ES$1010))</f>
        <v/>
      </c>
      <c r="BQ1000" s="120" t="str">
        <f t="shared" si="313"/>
        <v/>
      </c>
      <c r="BR1000" s="62" t="str">
        <f t="shared" si="314"/>
        <v/>
      </c>
      <c r="BS1000" s="76" t="str">
        <f>IF(BQ1000="", "", COUNTIF(BQ$11:BQ$1010, "&gt;"&amp;BQ1000)+1+COUNTIF(BQ$11:BQ1000, BQ1000)-1)</f>
        <v/>
      </c>
      <c r="BT1000" s="76" t="str">
        <f>IF(BR1000="", "", COUNTIF(BR$11:BR$1010, "&lt;"&amp;BR1000)+1+COUNTIF(BR$11:BR1000, BR1000)-1)</f>
        <v/>
      </c>
      <c r="BV1000" s="76" t="str">
        <f t="shared" si="315"/>
        <v/>
      </c>
      <c r="BW1000" s="124" t="str">
        <f t="shared" si="316"/>
        <v/>
      </c>
      <c r="BX1000" s="115" t="str">
        <f t="shared" si="317"/>
        <v/>
      </c>
      <c r="BY1000" s="125" t="str">
        <f t="shared" si="318"/>
        <v/>
      </c>
      <c r="CA1000" s="106" t="str">
        <f t="shared" si="319"/>
        <v/>
      </c>
      <c r="CB1000" s="22" t="str">
        <f t="shared" si="320"/>
        <v/>
      </c>
      <c r="CD1000" s="76" t="str">
        <f>IF($J1000="", "", IF($BV1000=0, "", COUNTIF($J$11:$J$1010, "&lt;"&amp;$J1000)+1+COUNTIF($J$11:$J1000, $J1000)-1))</f>
        <v/>
      </c>
    </row>
    <row r="1001" spans="1:82" x14ac:dyDescent="0.25">
      <c r="A1001" s="31"/>
      <c r="B1001" s="19" t="str">
        <f t="shared" si="301"/>
        <v/>
      </c>
      <c r="C1001" s="20" t="str">
        <f t="shared" si="302"/>
        <v/>
      </c>
      <c r="D1001" s="29" t="str">
        <f t="shared" si="303"/>
        <v/>
      </c>
      <c r="E1001" s="22" t="str">
        <f t="shared" si="304"/>
        <v/>
      </c>
      <c r="F1001" s="31"/>
      <c r="G1001" s="301"/>
      <c r="H1001" s="302"/>
      <c r="I1001" s="303"/>
      <c r="J1001" s="304"/>
      <c r="K1001" s="283"/>
      <c r="L1001" s="305"/>
      <c r="M1001" s="285"/>
      <c r="N1001" s="287"/>
      <c r="O1001" s="31"/>
      <c r="P1001" s="19" t="str">
        <f t="shared" si="305"/>
        <v/>
      </c>
      <c r="Q1001" s="20" t="str">
        <f t="shared" si="306"/>
        <v/>
      </c>
      <c r="R1001" s="29" t="str">
        <f t="shared" si="307"/>
        <v/>
      </c>
      <c r="S1001" s="22" t="str">
        <f t="shared" si="308"/>
        <v/>
      </c>
      <c r="T1001" s="31"/>
      <c r="U1001" s="69" t="str">
        <f t="shared" si="309"/>
        <v/>
      </c>
      <c r="V1001" s="31"/>
      <c r="X1001" s="76" t="str">
        <f t="shared" si="310"/>
        <v/>
      </c>
      <c r="Z1001" s="76" t="str">
        <f t="shared" si="311"/>
        <v/>
      </c>
      <c r="AA1001" s="76" t="str">
        <f t="shared" si="312"/>
        <v/>
      </c>
      <c r="AC1001" s="19" t="str">
        <f>IF($K1001="", "", SUMIF('Drinks List'!DH$11:DH$1010, $K1001, 'Drinks List'!DG$11:DG$1010))</f>
        <v/>
      </c>
      <c r="AD1001" s="21"/>
      <c r="AE1001" s="59" t="str">
        <f>IF($K1001="", "", SUMIF('Drinks List'!DJ$11:DJ$1010, $K1001, 'Drinks List'!DI$11:DI$1010))</f>
        <v/>
      </c>
      <c r="AF1001" s="21"/>
      <c r="AG1001" s="59" t="str">
        <f>IF($K1001="", "", SUMIF('Drinks List'!DL$11:DL$1010, $K1001, 'Drinks List'!DK$11:DK$1010))</f>
        <v/>
      </c>
      <c r="AH1001" s="21"/>
      <c r="AI1001" s="59" t="str">
        <f>IF($K1001="", "", SUMIF('Drinks List'!DN$11:DN$1010, $K1001, 'Drinks List'!DM$11:DM$1010))</f>
        <v/>
      </c>
      <c r="AJ1001" s="21"/>
      <c r="AK1001" s="59" t="str">
        <f>IF($K1001="", "", SUMIF('Drinks List'!DP$11:DP$1010, $K1001, 'Drinks List'!DO$11:DO$1010))</f>
        <v/>
      </c>
      <c r="AL1001" s="21"/>
      <c r="AM1001" s="59" t="str">
        <f>IF($K1001="", "", SUMIF('Drinks List'!DR$11:DR$1010, $K1001, 'Drinks List'!DQ$11:DQ$1010))</f>
        <v/>
      </c>
      <c r="AN1001" s="21"/>
      <c r="AO1001" s="59" t="str">
        <f>IF($K1001="", "", SUMIF('Drinks List'!DT$11:DT$1010, $K1001, 'Drinks List'!DS$11:DS$1010))</f>
        <v/>
      </c>
      <c r="AP1001" s="21"/>
      <c r="AQ1001" s="59" t="str">
        <f>IF($K1001="", "", SUMIF('Drinks List'!DV$11:DV$1010, $K1001, 'Drinks List'!DU$11:DU$1010))</f>
        <v/>
      </c>
      <c r="AR1001" s="21"/>
      <c r="AS1001" s="59" t="str">
        <f>IF($K1001="", "", SUMIF('Drinks List'!DX$11:DX$1010, $K1001, 'Drinks List'!DW$11:DW$1010))</f>
        <v/>
      </c>
      <c r="AT1001" s="21"/>
      <c r="AU1001" s="59" t="str">
        <f>IF($K1001="", "", SUMIF('Drinks List'!DZ$11:DZ$1010, $K1001, 'Drinks List'!DY$11:DY$1010))</f>
        <v/>
      </c>
      <c r="AV1001" s="21"/>
      <c r="AW1001" s="59" t="str">
        <f>IF($K1001="", "", SUMIF('Drinks List'!EB$11:EB$1010, $K1001, 'Drinks List'!EA$11:EA$1010))</f>
        <v/>
      </c>
      <c r="AX1001" s="21"/>
      <c r="AY1001" s="59" t="str">
        <f>IF($K1001="", "", SUMIF('Drinks List'!ED$11:ED$1010, $K1001, 'Drinks List'!EC$11:EC$1010))</f>
        <v/>
      </c>
      <c r="AZ1001" s="21"/>
      <c r="BA1001" s="59" t="str">
        <f>IF($K1001="", "", SUMIF('Drinks List'!EF$11:EF$1010, $K1001, 'Drinks List'!EE$11:EE$1010))</f>
        <v/>
      </c>
      <c r="BB1001" s="21"/>
      <c r="BC1001" s="59" t="str">
        <f>IF($K1001="", "", SUMIF('Drinks List'!EH$11:EH$1010, $K1001, 'Drinks List'!EG$11:EG$1010))</f>
        <v/>
      </c>
      <c r="BD1001" s="21"/>
      <c r="BE1001" s="59" t="str">
        <f>IF($K1001="", "", SUMIF('Drinks List'!EJ$11:EJ$1010, $K1001, 'Drinks List'!EI$11:EI$1010))</f>
        <v/>
      </c>
      <c r="BF1001" s="21"/>
      <c r="BG1001" s="59" t="str">
        <f>IF($K1001="", "", SUMIF('Drinks List'!EL$11:EL$1010, $K1001, 'Drinks List'!EK$11:EK$1010))</f>
        <v/>
      </c>
      <c r="BH1001" s="21"/>
      <c r="BI1001" s="59" t="str">
        <f>IF($K1001="", "", SUMIF('Drinks List'!EN$11:EN$1010, $K1001, 'Drinks List'!EM$11:EM$1010))</f>
        <v/>
      </c>
      <c r="BJ1001" s="21"/>
      <c r="BK1001" s="59" t="str">
        <f>IF($K1001="", "", SUMIF('Drinks List'!EP$11:EP$1010, $K1001, 'Drinks List'!EO$11:EO$1010))</f>
        <v/>
      </c>
      <c r="BL1001" s="21"/>
      <c r="BM1001" s="59" t="str">
        <f>IF($K1001="", "", SUMIF('Drinks List'!ER$11:ER$1010, $K1001, 'Drinks List'!EQ$11:EQ$1010))</f>
        <v/>
      </c>
      <c r="BN1001" s="21"/>
      <c r="BO1001" s="65" t="str">
        <f>IF($K1001="", "", SUMIF('Drinks List'!ET$11:ET$1010, $K1001, 'Drinks List'!ES$11:ES$1010))</f>
        <v/>
      </c>
      <c r="BQ1001" s="120" t="str">
        <f t="shared" si="313"/>
        <v/>
      </c>
      <c r="BR1001" s="62" t="str">
        <f t="shared" si="314"/>
        <v/>
      </c>
      <c r="BS1001" s="76" t="str">
        <f>IF(BQ1001="", "", COUNTIF(BQ$11:BQ$1010, "&gt;"&amp;BQ1001)+1+COUNTIF(BQ$11:BQ1001, BQ1001)-1)</f>
        <v/>
      </c>
      <c r="BT1001" s="76" t="str">
        <f>IF(BR1001="", "", COUNTIF(BR$11:BR$1010, "&lt;"&amp;BR1001)+1+COUNTIF(BR$11:BR1001, BR1001)-1)</f>
        <v/>
      </c>
      <c r="BV1001" s="76" t="str">
        <f t="shared" si="315"/>
        <v/>
      </c>
      <c r="BW1001" s="124" t="str">
        <f t="shared" si="316"/>
        <v/>
      </c>
      <c r="BX1001" s="115" t="str">
        <f t="shared" si="317"/>
        <v/>
      </c>
      <c r="BY1001" s="125" t="str">
        <f t="shared" si="318"/>
        <v/>
      </c>
      <c r="CA1001" s="106" t="str">
        <f t="shared" si="319"/>
        <v/>
      </c>
      <c r="CB1001" s="22" t="str">
        <f t="shared" si="320"/>
        <v/>
      </c>
      <c r="CD1001" s="76" t="str">
        <f>IF($J1001="", "", IF($BV1001=0, "", COUNTIF($J$11:$J$1010, "&lt;"&amp;$J1001)+1+COUNTIF($J$11:$J1001, $J1001)-1))</f>
        <v/>
      </c>
    </row>
    <row r="1002" spans="1:82" x14ac:dyDescent="0.25">
      <c r="A1002" s="31"/>
      <c r="B1002" s="19" t="str">
        <f t="shared" si="301"/>
        <v/>
      </c>
      <c r="C1002" s="20" t="str">
        <f t="shared" si="302"/>
        <v/>
      </c>
      <c r="D1002" s="29" t="str">
        <f t="shared" si="303"/>
        <v/>
      </c>
      <c r="E1002" s="22" t="str">
        <f t="shared" si="304"/>
        <v/>
      </c>
      <c r="F1002" s="31"/>
      <c r="G1002" s="301"/>
      <c r="H1002" s="302"/>
      <c r="I1002" s="303"/>
      <c r="J1002" s="304"/>
      <c r="K1002" s="283"/>
      <c r="L1002" s="305"/>
      <c r="M1002" s="285"/>
      <c r="N1002" s="287"/>
      <c r="O1002" s="31"/>
      <c r="P1002" s="19" t="str">
        <f t="shared" si="305"/>
        <v/>
      </c>
      <c r="Q1002" s="20" t="str">
        <f t="shared" si="306"/>
        <v/>
      </c>
      <c r="R1002" s="29" t="str">
        <f t="shared" si="307"/>
        <v/>
      </c>
      <c r="S1002" s="22" t="str">
        <f t="shared" si="308"/>
        <v/>
      </c>
      <c r="T1002" s="31"/>
      <c r="U1002" s="69" t="str">
        <f t="shared" si="309"/>
        <v/>
      </c>
      <c r="V1002" s="31"/>
      <c r="X1002" s="76" t="str">
        <f t="shared" si="310"/>
        <v/>
      </c>
      <c r="Z1002" s="76" t="str">
        <f t="shared" si="311"/>
        <v/>
      </c>
      <c r="AA1002" s="76" t="str">
        <f t="shared" si="312"/>
        <v/>
      </c>
      <c r="AC1002" s="19" t="str">
        <f>IF($K1002="", "", SUMIF('Drinks List'!DH$11:DH$1010, $K1002, 'Drinks List'!DG$11:DG$1010))</f>
        <v/>
      </c>
      <c r="AD1002" s="21"/>
      <c r="AE1002" s="59" t="str">
        <f>IF($K1002="", "", SUMIF('Drinks List'!DJ$11:DJ$1010, $K1002, 'Drinks List'!DI$11:DI$1010))</f>
        <v/>
      </c>
      <c r="AF1002" s="21"/>
      <c r="AG1002" s="59" t="str">
        <f>IF($K1002="", "", SUMIF('Drinks List'!DL$11:DL$1010, $K1002, 'Drinks List'!DK$11:DK$1010))</f>
        <v/>
      </c>
      <c r="AH1002" s="21"/>
      <c r="AI1002" s="59" t="str">
        <f>IF($K1002="", "", SUMIF('Drinks List'!DN$11:DN$1010, $K1002, 'Drinks List'!DM$11:DM$1010))</f>
        <v/>
      </c>
      <c r="AJ1002" s="21"/>
      <c r="AK1002" s="59" t="str">
        <f>IF($K1002="", "", SUMIF('Drinks List'!DP$11:DP$1010, $K1002, 'Drinks List'!DO$11:DO$1010))</f>
        <v/>
      </c>
      <c r="AL1002" s="21"/>
      <c r="AM1002" s="59" t="str">
        <f>IF($K1002="", "", SUMIF('Drinks List'!DR$11:DR$1010, $K1002, 'Drinks List'!DQ$11:DQ$1010))</f>
        <v/>
      </c>
      <c r="AN1002" s="21"/>
      <c r="AO1002" s="59" t="str">
        <f>IF($K1002="", "", SUMIF('Drinks List'!DT$11:DT$1010, $K1002, 'Drinks List'!DS$11:DS$1010))</f>
        <v/>
      </c>
      <c r="AP1002" s="21"/>
      <c r="AQ1002" s="59" t="str">
        <f>IF($K1002="", "", SUMIF('Drinks List'!DV$11:DV$1010, $K1002, 'Drinks List'!DU$11:DU$1010))</f>
        <v/>
      </c>
      <c r="AR1002" s="21"/>
      <c r="AS1002" s="59" t="str">
        <f>IF($K1002="", "", SUMIF('Drinks List'!DX$11:DX$1010, $K1002, 'Drinks List'!DW$11:DW$1010))</f>
        <v/>
      </c>
      <c r="AT1002" s="21"/>
      <c r="AU1002" s="59" t="str">
        <f>IF($K1002="", "", SUMIF('Drinks List'!DZ$11:DZ$1010, $K1002, 'Drinks List'!DY$11:DY$1010))</f>
        <v/>
      </c>
      <c r="AV1002" s="21"/>
      <c r="AW1002" s="59" t="str">
        <f>IF($K1002="", "", SUMIF('Drinks List'!EB$11:EB$1010, $K1002, 'Drinks List'!EA$11:EA$1010))</f>
        <v/>
      </c>
      <c r="AX1002" s="21"/>
      <c r="AY1002" s="59" t="str">
        <f>IF($K1002="", "", SUMIF('Drinks List'!ED$11:ED$1010, $K1002, 'Drinks List'!EC$11:EC$1010))</f>
        <v/>
      </c>
      <c r="AZ1002" s="21"/>
      <c r="BA1002" s="59" t="str">
        <f>IF($K1002="", "", SUMIF('Drinks List'!EF$11:EF$1010, $K1002, 'Drinks List'!EE$11:EE$1010))</f>
        <v/>
      </c>
      <c r="BB1002" s="21"/>
      <c r="BC1002" s="59" t="str">
        <f>IF($K1002="", "", SUMIF('Drinks List'!EH$11:EH$1010, $K1002, 'Drinks List'!EG$11:EG$1010))</f>
        <v/>
      </c>
      <c r="BD1002" s="21"/>
      <c r="BE1002" s="59" t="str">
        <f>IF($K1002="", "", SUMIF('Drinks List'!EJ$11:EJ$1010, $K1002, 'Drinks List'!EI$11:EI$1010))</f>
        <v/>
      </c>
      <c r="BF1002" s="21"/>
      <c r="BG1002" s="59" t="str">
        <f>IF($K1002="", "", SUMIF('Drinks List'!EL$11:EL$1010, $K1002, 'Drinks List'!EK$11:EK$1010))</f>
        <v/>
      </c>
      <c r="BH1002" s="21"/>
      <c r="BI1002" s="59" t="str">
        <f>IF($K1002="", "", SUMIF('Drinks List'!EN$11:EN$1010, $K1002, 'Drinks List'!EM$11:EM$1010))</f>
        <v/>
      </c>
      <c r="BJ1002" s="21"/>
      <c r="BK1002" s="59" t="str">
        <f>IF($K1002="", "", SUMIF('Drinks List'!EP$11:EP$1010, $K1002, 'Drinks List'!EO$11:EO$1010))</f>
        <v/>
      </c>
      <c r="BL1002" s="21"/>
      <c r="BM1002" s="59" t="str">
        <f>IF($K1002="", "", SUMIF('Drinks List'!ER$11:ER$1010, $K1002, 'Drinks List'!EQ$11:EQ$1010))</f>
        <v/>
      </c>
      <c r="BN1002" s="21"/>
      <c r="BO1002" s="65" t="str">
        <f>IF($K1002="", "", SUMIF('Drinks List'!ET$11:ET$1010, $K1002, 'Drinks List'!ES$11:ES$1010))</f>
        <v/>
      </c>
      <c r="BQ1002" s="120" t="str">
        <f t="shared" si="313"/>
        <v/>
      </c>
      <c r="BR1002" s="62" t="str">
        <f t="shared" si="314"/>
        <v/>
      </c>
      <c r="BS1002" s="76" t="str">
        <f>IF(BQ1002="", "", COUNTIF(BQ$11:BQ$1010, "&gt;"&amp;BQ1002)+1+COUNTIF(BQ$11:BQ1002, BQ1002)-1)</f>
        <v/>
      </c>
      <c r="BT1002" s="76" t="str">
        <f>IF(BR1002="", "", COUNTIF(BR$11:BR$1010, "&lt;"&amp;BR1002)+1+COUNTIF(BR$11:BR1002, BR1002)-1)</f>
        <v/>
      </c>
      <c r="BV1002" s="76" t="str">
        <f t="shared" si="315"/>
        <v/>
      </c>
      <c r="BW1002" s="124" t="str">
        <f t="shared" si="316"/>
        <v/>
      </c>
      <c r="BX1002" s="115" t="str">
        <f t="shared" si="317"/>
        <v/>
      </c>
      <c r="BY1002" s="125" t="str">
        <f t="shared" si="318"/>
        <v/>
      </c>
      <c r="CA1002" s="106" t="str">
        <f t="shared" si="319"/>
        <v/>
      </c>
      <c r="CB1002" s="22" t="str">
        <f t="shared" si="320"/>
        <v/>
      </c>
      <c r="CD1002" s="76" t="str">
        <f>IF($J1002="", "", IF($BV1002=0, "", COUNTIF($J$11:$J$1010, "&lt;"&amp;$J1002)+1+COUNTIF($J$11:$J1002, $J1002)-1))</f>
        <v/>
      </c>
    </row>
    <row r="1003" spans="1:82" x14ac:dyDescent="0.25">
      <c r="A1003" s="31"/>
      <c r="B1003" s="19" t="str">
        <f t="shared" si="301"/>
        <v/>
      </c>
      <c r="C1003" s="20" t="str">
        <f t="shared" si="302"/>
        <v/>
      </c>
      <c r="D1003" s="29" t="str">
        <f t="shared" si="303"/>
        <v/>
      </c>
      <c r="E1003" s="22" t="str">
        <f t="shared" si="304"/>
        <v/>
      </c>
      <c r="F1003" s="31"/>
      <c r="G1003" s="301"/>
      <c r="H1003" s="302"/>
      <c r="I1003" s="303"/>
      <c r="J1003" s="304"/>
      <c r="K1003" s="283"/>
      <c r="L1003" s="305"/>
      <c r="M1003" s="285"/>
      <c r="N1003" s="287"/>
      <c r="O1003" s="31"/>
      <c r="P1003" s="19" t="str">
        <f t="shared" si="305"/>
        <v/>
      </c>
      <c r="Q1003" s="20" t="str">
        <f t="shared" si="306"/>
        <v/>
      </c>
      <c r="R1003" s="29" t="str">
        <f t="shared" si="307"/>
        <v/>
      </c>
      <c r="S1003" s="22" t="str">
        <f t="shared" si="308"/>
        <v/>
      </c>
      <c r="T1003" s="31"/>
      <c r="U1003" s="69" t="str">
        <f t="shared" si="309"/>
        <v/>
      </c>
      <c r="V1003" s="31"/>
      <c r="X1003" s="76" t="str">
        <f t="shared" si="310"/>
        <v/>
      </c>
      <c r="Z1003" s="76" t="str">
        <f t="shared" si="311"/>
        <v/>
      </c>
      <c r="AA1003" s="76" t="str">
        <f t="shared" si="312"/>
        <v/>
      </c>
      <c r="AC1003" s="19" t="str">
        <f>IF($K1003="", "", SUMIF('Drinks List'!DH$11:DH$1010, $K1003, 'Drinks List'!DG$11:DG$1010))</f>
        <v/>
      </c>
      <c r="AD1003" s="21"/>
      <c r="AE1003" s="59" t="str">
        <f>IF($K1003="", "", SUMIF('Drinks List'!DJ$11:DJ$1010, $K1003, 'Drinks List'!DI$11:DI$1010))</f>
        <v/>
      </c>
      <c r="AF1003" s="21"/>
      <c r="AG1003" s="59" t="str">
        <f>IF($K1003="", "", SUMIF('Drinks List'!DL$11:DL$1010, $K1003, 'Drinks List'!DK$11:DK$1010))</f>
        <v/>
      </c>
      <c r="AH1003" s="21"/>
      <c r="AI1003" s="59" t="str">
        <f>IF($K1003="", "", SUMIF('Drinks List'!DN$11:DN$1010, $K1003, 'Drinks List'!DM$11:DM$1010))</f>
        <v/>
      </c>
      <c r="AJ1003" s="21"/>
      <c r="AK1003" s="59" t="str">
        <f>IF($K1003="", "", SUMIF('Drinks List'!DP$11:DP$1010, $K1003, 'Drinks List'!DO$11:DO$1010))</f>
        <v/>
      </c>
      <c r="AL1003" s="21"/>
      <c r="AM1003" s="59" t="str">
        <f>IF($K1003="", "", SUMIF('Drinks List'!DR$11:DR$1010, $K1003, 'Drinks List'!DQ$11:DQ$1010))</f>
        <v/>
      </c>
      <c r="AN1003" s="21"/>
      <c r="AO1003" s="59" t="str">
        <f>IF($K1003="", "", SUMIF('Drinks List'!DT$11:DT$1010, $K1003, 'Drinks List'!DS$11:DS$1010))</f>
        <v/>
      </c>
      <c r="AP1003" s="21"/>
      <c r="AQ1003" s="59" t="str">
        <f>IF($K1003="", "", SUMIF('Drinks List'!DV$11:DV$1010, $K1003, 'Drinks List'!DU$11:DU$1010))</f>
        <v/>
      </c>
      <c r="AR1003" s="21"/>
      <c r="AS1003" s="59" t="str">
        <f>IF($K1003="", "", SUMIF('Drinks List'!DX$11:DX$1010, $K1003, 'Drinks List'!DW$11:DW$1010))</f>
        <v/>
      </c>
      <c r="AT1003" s="21"/>
      <c r="AU1003" s="59" t="str">
        <f>IF($K1003="", "", SUMIF('Drinks List'!DZ$11:DZ$1010, $K1003, 'Drinks List'!DY$11:DY$1010))</f>
        <v/>
      </c>
      <c r="AV1003" s="21"/>
      <c r="AW1003" s="59" t="str">
        <f>IF($K1003="", "", SUMIF('Drinks List'!EB$11:EB$1010, $K1003, 'Drinks List'!EA$11:EA$1010))</f>
        <v/>
      </c>
      <c r="AX1003" s="21"/>
      <c r="AY1003" s="59" t="str">
        <f>IF($K1003="", "", SUMIF('Drinks List'!ED$11:ED$1010, $K1003, 'Drinks List'!EC$11:EC$1010))</f>
        <v/>
      </c>
      <c r="AZ1003" s="21"/>
      <c r="BA1003" s="59" t="str">
        <f>IF($K1003="", "", SUMIF('Drinks List'!EF$11:EF$1010, $K1003, 'Drinks List'!EE$11:EE$1010))</f>
        <v/>
      </c>
      <c r="BB1003" s="21"/>
      <c r="BC1003" s="59" t="str">
        <f>IF($K1003="", "", SUMIF('Drinks List'!EH$11:EH$1010, $K1003, 'Drinks List'!EG$11:EG$1010))</f>
        <v/>
      </c>
      <c r="BD1003" s="21"/>
      <c r="BE1003" s="59" t="str">
        <f>IF($K1003="", "", SUMIF('Drinks List'!EJ$11:EJ$1010, $K1003, 'Drinks List'!EI$11:EI$1010))</f>
        <v/>
      </c>
      <c r="BF1003" s="21"/>
      <c r="BG1003" s="59" t="str">
        <f>IF($K1003="", "", SUMIF('Drinks List'!EL$11:EL$1010, $K1003, 'Drinks List'!EK$11:EK$1010))</f>
        <v/>
      </c>
      <c r="BH1003" s="21"/>
      <c r="BI1003" s="59" t="str">
        <f>IF($K1003="", "", SUMIF('Drinks List'!EN$11:EN$1010, $K1003, 'Drinks List'!EM$11:EM$1010))</f>
        <v/>
      </c>
      <c r="BJ1003" s="21"/>
      <c r="BK1003" s="59" t="str">
        <f>IF($K1003="", "", SUMIF('Drinks List'!EP$11:EP$1010, $K1003, 'Drinks List'!EO$11:EO$1010))</f>
        <v/>
      </c>
      <c r="BL1003" s="21"/>
      <c r="BM1003" s="59" t="str">
        <f>IF($K1003="", "", SUMIF('Drinks List'!ER$11:ER$1010, $K1003, 'Drinks List'!EQ$11:EQ$1010))</f>
        <v/>
      </c>
      <c r="BN1003" s="21"/>
      <c r="BO1003" s="65" t="str">
        <f>IF($K1003="", "", SUMIF('Drinks List'!ET$11:ET$1010, $K1003, 'Drinks List'!ES$11:ES$1010))</f>
        <v/>
      </c>
      <c r="BQ1003" s="120" t="str">
        <f t="shared" si="313"/>
        <v/>
      </c>
      <c r="BR1003" s="62" t="str">
        <f t="shared" si="314"/>
        <v/>
      </c>
      <c r="BS1003" s="76" t="str">
        <f>IF(BQ1003="", "", COUNTIF(BQ$11:BQ$1010, "&gt;"&amp;BQ1003)+1+COUNTIF(BQ$11:BQ1003, BQ1003)-1)</f>
        <v/>
      </c>
      <c r="BT1003" s="76" t="str">
        <f>IF(BR1003="", "", COUNTIF(BR$11:BR$1010, "&lt;"&amp;BR1003)+1+COUNTIF(BR$11:BR1003, BR1003)-1)</f>
        <v/>
      </c>
      <c r="BV1003" s="76" t="str">
        <f t="shared" si="315"/>
        <v/>
      </c>
      <c r="BW1003" s="124" t="str">
        <f t="shared" si="316"/>
        <v/>
      </c>
      <c r="BX1003" s="115" t="str">
        <f t="shared" si="317"/>
        <v/>
      </c>
      <c r="BY1003" s="125" t="str">
        <f t="shared" si="318"/>
        <v/>
      </c>
      <c r="CA1003" s="106" t="str">
        <f t="shared" si="319"/>
        <v/>
      </c>
      <c r="CB1003" s="22" t="str">
        <f t="shared" si="320"/>
        <v/>
      </c>
      <c r="CD1003" s="76" t="str">
        <f>IF($J1003="", "", IF($BV1003=0, "", COUNTIF($J$11:$J$1010, "&lt;"&amp;$J1003)+1+COUNTIF($J$11:$J1003, $J1003)-1))</f>
        <v/>
      </c>
    </row>
    <row r="1004" spans="1:82" x14ac:dyDescent="0.25">
      <c r="A1004" s="31"/>
      <c r="B1004" s="19" t="str">
        <f t="shared" si="301"/>
        <v/>
      </c>
      <c r="C1004" s="20" t="str">
        <f t="shared" si="302"/>
        <v/>
      </c>
      <c r="D1004" s="29" t="str">
        <f t="shared" si="303"/>
        <v/>
      </c>
      <c r="E1004" s="22" t="str">
        <f t="shared" si="304"/>
        <v/>
      </c>
      <c r="F1004" s="31"/>
      <c r="G1004" s="301"/>
      <c r="H1004" s="302"/>
      <c r="I1004" s="303"/>
      <c r="J1004" s="304"/>
      <c r="K1004" s="283"/>
      <c r="L1004" s="305"/>
      <c r="M1004" s="285"/>
      <c r="N1004" s="287"/>
      <c r="O1004" s="31"/>
      <c r="P1004" s="19" t="str">
        <f t="shared" si="305"/>
        <v/>
      </c>
      <c r="Q1004" s="20" t="str">
        <f t="shared" si="306"/>
        <v/>
      </c>
      <c r="R1004" s="29" t="str">
        <f t="shared" si="307"/>
        <v/>
      </c>
      <c r="S1004" s="22" t="str">
        <f t="shared" si="308"/>
        <v/>
      </c>
      <c r="T1004" s="31"/>
      <c r="U1004" s="69" t="str">
        <f t="shared" si="309"/>
        <v/>
      </c>
      <c r="V1004" s="31"/>
      <c r="X1004" s="76" t="str">
        <f t="shared" si="310"/>
        <v/>
      </c>
      <c r="Z1004" s="76" t="str">
        <f t="shared" si="311"/>
        <v/>
      </c>
      <c r="AA1004" s="76" t="str">
        <f t="shared" si="312"/>
        <v/>
      </c>
      <c r="AC1004" s="19" t="str">
        <f>IF($K1004="", "", SUMIF('Drinks List'!DH$11:DH$1010, $K1004, 'Drinks List'!DG$11:DG$1010))</f>
        <v/>
      </c>
      <c r="AD1004" s="21"/>
      <c r="AE1004" s="59" t="str">
        <f>IF($K1004="", "", SUMIF('Drinks List'!DJ$11:DJ$1010, $K1004, 'Drinks List'!DI$11:DI$1010))</f>
        <v/>
      </c>
      <c r="AF1004" s="21"/>
      <c r="AG1004" s="59" t="str">
        <f>IF($K1004="", "", SUMIF('Drinks List'!DL$11:DL$1010, $K1004, 'Drinks List'!DK$11:DK$1010))</f>
        <v/>
      </c>
      <c r="AH1004" s="21"/>
      <c r="AI1004" s="59" t="str">
        <f>IF($K1004="", "", SUMIF('Drinks List'!DN$11:DN$1010, $K1004, 'Drinks List'!DM$11:DM$1010))</f>
        <v/>
      </c>
      <c r="AJ1004" s="21"/>
      <c r="AK1004" s="59" t="str">
        <f>IF($K1004="", "", SUMIF('Drinks List'!DP$11:DP$1010, $K1004, 'Drinks List'!DO$11:DO$1010))</f>
        <v/>
      </c>
      <c r="AL1004" s="21"/>
      <c r="AM1004" s="59" t="str">
        <f>IF($K1004="", "", SUMIF('Drinks List'!DR$11:DR$1010, $K1004, 'Drinks List'!DQ$11:DQ$1010))</f>
        <v/>
      </c>
      <c r="AN1004" s="21"/>
      <c r="AO1004" s="59" t="str">
        <f>IF($K1004="", "", SUMIF('Drinks List'!DT$11:DT$1010, $K1004, 'Drinks List'!DS$11:DS$1010))</f>
        <v/>
      </c>
      <c r="AP1004" s="21"/>
      <c r="AQ1004" s="59" t="str">
        <f>IF($K1004="", "", SUMIF('Drinks List'!DV$11:DV$1010, $K1004, 'Drinks List'!DU$11:DU$1010))</f>
        <v/>
      </c>
      <c r="AR1004" s="21"/>
      <c r="AS1004" s="59" t="str">
        <f>IF($K1004="", "", SUMIF('Drinks List'!DX$11:DX$1010, $K1004, 'Drinks List'!DW$11:DW$1010))</f>
        <v/>
      </c>
      <c r="AT1004" s="21"/>
      <c r="AU1004" s="59" t="str">
        <f>IF($K1004="", "", SUMIF('Drinks List'!DZ$11:DZ$1010, $K1004, 'Drinks List'!DY$11:DY$1010))</f>
        <v/>
      </c>
      <c r="AV1004" s="21"/>
      <c r="AW1004" s="59" t="str">
        <f>IF($K1004="", "", SUMIF('Drinks List'!EB$11:EB$1010, $K1004, 'Drinks List'!EA$11:EA$1010))</f>
        <v/>
      </c>
      <c r="AX1004" s="21"/>
      <c r="AY1004" s="59" t="str">
        <f>IF($K1004="", "", SUMIF('Drinks List'!ED$11:ED$1010, $K1004, 'Drinks List'!EC$11:EC$1010))</f>
        <v/>
      </c>
      <c r="AZ1004" s="21"/>
      <c r="BA1004" s="59" t="str">
        <f>IF($K1004="", "", SUMIF('Drinks List'!EF$11:EF$1010, $K1004, 'Drinks List'!EE$11:EE$1010))</f>
        <v/>
      </c>
      <c r="BB1004" s="21"/>
      <c r="BC1004" s="59" t="str">
        <f>IF($K1004="", "", SUMIF('Drinks List'!EH$11:EH$1010, $K1004, 'Drinks List'!EG$11:EG$1010))</f>
        <v/>
      </c>
      <c r="BD1004" s="21"/>
      <c r="BE1004" s="59" t="str">
        <f>IF($K1004="", "", SUMIF('Drinks List'!EJ$11:EJ$1010, $K1004, 'Drinks List'!EI$11:EI$1010))</f>
        <v/>
      </c>
      <c r="BF1004" s="21"/>
      <c r="BG1004" s="59" t="str">
        <f>IF($K1004="", "", SUMIF('Drinks List'!EL$11:EL$1010, $K1004, 'Drinks List'!EK$11:EK$1010))</f>
        <v/>
      </c>
      <c r="BH1004" s="21"/>
      <c r="BI1004" s="59" t="str">
        <f>IF($K1004="", "", SUMIF('Drinks List'!EN$11:EN$1010, $K1004, 'Drinks List'!EM$11:EM$1010))</f>
        <v/>
      </c>
      <c r="BJ1004" s="21"/>
      <c r="BK1004" s="59" t="str">
        <f>IF($K1004="", "", SUMIF('Drinks List'!EP$11:EP$1010, $K1004, 'Drinks List'!EO$11:EO$1010))</f>
        <v/>
      </c>
      <c r="BL1004" s="21"/>
      <c r="BM1004" s="59" t="str">
        <f>IF($K1004="", "", SUMIF('Drinks List'!ER$11:ER$1010, $K1004, 'Drinks List'!EQ$11:EQ$1010))</f>
        <v/>
      </c>
      <c r="BN1004" s="21"/>
      <c r="BO1004" s="65" t="str">
        <f>IF($K1004="", "", SUMIF('Drinks List'!ET$11:ET$1010, $K1004, 'Drinks List'!ES$11:ES$1010))</f>
        <v/>
      </c>
      <c r="BQ1004" s="120" t="str">
        <f t="shared" si="313"/>
        <v/>
      </c>
      <c r="BR1004" s="62" t="str">
        <f t="shared" si="314"/>
        <v/>
      </c>
      <c r="BS1004" s="76" t="str">
        <f>IF(BQ1004="", "", COUNTIF(BQ$11:BQ$1010, "&gt;"&amp;BQ1004)+1+COUNTIF(BQ$11:BQ1004, BQ1004)-1)</f>
        <v/>
      </c>
      <c r="BT1004" s="76" t="str">
        <f>IF(BR1004="", "", COUNTIF(BR$11:BR$1010, "&lt;"&amp;BR1004)+1+COUNTIF(BR$11:BR1004, BR1004)-1)</f>
        <v/>
      </c>
      <c r="BV1004" s="76" t="str">
        <f t="shared" si="315"/>
        <v/>
      </c>
      <c r="BW1004" s="124" t="str">
        <f t="shared" si="316"/>
        <v/>
      </c>
      <c r="BX1004" s="115" t="str">
        <f t="shared" si="317"/>
        <v/>
      </c>
      <c r="BY1004" s="125" t="str">
        <f t="shared" si="318"/>
        <v/>
      </c>
      <c r="CA1004" s="106" t="str">
        <f t="shared" si="319"/>
        <v/>
      </c>
      <c r="CB1004" s="22" t="str">
        <f t="shared" si="320"/>
        <v/>
      </c>
      <c r="CD1004" s="76" t="str">
        <f>IF($J1004="", "", IF($BV1004=0, "", COUNTIF($J$11:$J$1010, "&lt;"&amp;$J1004)+1+COUNTIF($J$11:$J1004, $J1004)-1))</f>
        <v/>
      </c>
    </row>
    <row r="1005" spans="1:82" x14ac:dyDescent="0.25">
      <c r="A1005" s="31"/>
      <c r="B1005" s="19" t="str">
        <f t="shared" si="301"/>
        <v/>
      </c>
      <c r="C1005" s="20" t="str">
        <f t="shared" si="302"/>
        <v/>
      </c>
      <c r="D1005" s="29" t="str">
        <f t="shared" si="303"/>
        <v/>
      </c>
      <c r="E1005" s="22" t="str">
        <f t="shared" si="304"/>
        <v/>
      </c>
      <c r="F1005" s="31"/>
      <c r="G1005" s="301"/>
      <c r="H1005" s="302"/>
      <c r="I1005" s="303"/>
      <c r="J1005" s="304"/>
      <c r="K1005" s="283"/>
      <c r="L1005" s="305"/>
      <c r="M1005" s="285"/>
      <c r="N1005" s="287"/>
      <c r="O1005" s="31"/>
      <c r="P1005" s="19" t="str">
        <f t="shared" si="305"/>
        <v/>
      </c>
      <c r="Q1005" s="20" t="str">
        <f t="shared" si="306"/>
        <v/>
      </c>
      <c r="R1005" s="29" t="str">
        <f t="shared" si="307"/>
        <v/>
      </c>
      <c r="S1005" s="22" t="str">
        <f t="shared" si="308"/>
        <v/>
      </c>
      <c r="T1005" s="31"/>
      <c r="U1005" s="69" t="str">
        <f t="shared" si="309"/>
        <v/>
      </c>
      <c r="V1005" s="31"/>
      <c r="X1005" s="76" t="str">
        <f t="shared" si="310"/>
        <v/>
      </c>
      <c r="Z1005" s="76" t="str">
        <f t="shared" si="311"/>
        <v/>
      </c>
      <c r="AA1005" s="76" t="str">
        <f t="shared" si="312"/>
        <v/>
      </c>
      <c r="AC1005" s="19" t="str">
        <f>IF($K1005="", "", SUMIF('Drinks List'!DH$11:DH$1010, $K1005, 'Drinks List'!DG$11:DG$1010))</f>
        <v/>
      </c>
      <c r="AD1005" s="21"/>
      <c r="AE1005" s="59" t="str">
        <f>IF($K1005="", "", SUMIF('Drinks List'!DJ$11:DJ$1010, $K1005, 'Drinks List'!DI$11:DI$1010))</f>
        <v/>
      </c>
      <c r="AF1005" s="21"/>
      <c r="AG1005" s="59" t="str">
        <f>IF($K1005="", "", SUMIF('Drinks List'!DL$11:DL$1010, $K1005, 'Drinks List'!DK$11:DK$1010))</f>
        <v/>
      </c>
      <c r="AH1005" s="21"/>
      <c r="AI1005" s="59" t="str">
        <f>IF($K1005="", "", SUMIF('Drinks List'!DN$11:DN$1010, $K1005, 'Drinks List'!DM$11:DM$1010))</f>
        <v/>
      </c>
      <c r="AJ1005" s="21"/>
      <c r="AK1005" s="59" t="str">
        <f>IF($K1005="", "", SUMIF('Drinks List'!DP$11:DP$1010, $K1005, 'Drinks List'!DO$11:DO$1010))</f>
        <v/>
      </c>
      <c r="AL1005" s="21"/>
      <c r="AM1005" s="59" t="str">
        <f>IF($K1005="", "", SUMIF('Drinks List'!DR$11:DR$1010, $K1005, 'Drinks List'!DQ$11:DQ$1010))</f>
        <v/>
      </c>
      <c r="AN1005" s="21"/>
      <c r="AO1005" s="59" t="str">
        <f>IF($K1005="", "", SUMIF('Drinks List'!DT$11:DT$1010, $K1005, 'Drinks List'!DS$11:DS$1010))</f>
        <v/>
      </c>
      <c r="AP1005" s="21"/>
      <c r="AQ1005" s="59" t="str">
        <f>IF($K1005="", "", SUMIF('Drinks List'!DV$11:DV$1010, $K1005, 'Drinks List'!DU$11:DU$1010))</f>
        <v/>
      </c>
      <c r="AR1005" s="21"/>
      <c r="AS1005" s="59" t="str">
        <f>IF($K1005="", "", SUMIF('Drinks List'!DX$11:DX$1010, $K1005, 'Drinks List'!DW$11:DW$1010))</f>
        <v/>
      </c>
      <c r="AT1005" s="21"/>
      <c r="AU1005" s="59" t="str">
        <f>IF($K1005="", "", SUMIF('Drinks List'!DZ$11:DZ$1010, $K1005, 'Drinks List'!DY$11:DY$1010))</f>
        <v/>
      </c>
      <c r="AV1005" s="21"/>
      <c r="AW1005" s="59" t="str">
        <f>IF($K1005="", "", SUMIF('Drinks List'!EB$11:EB$1010, $K1005, 'Drinks List'!EA$11:EA$1010))</f>
        <v/>
      </c>
      <c r="AX1005" s="21"/>
      <c r="AY1005" s="59" t="str">
        <f>IF($K1005="", "", SUMIF('Drinks List'!ED$11:ED$1010, $K1005, 'Drinks List'!EC$11:EC$1010))</f>
        <v/>
      </c>
      <c r="AZ1005" s="21"/>
      <c r="BA1005" s="59" t="str">
        <f>IF($K1005="", "", SUMIF('Drinks List'!EF$11:EF$1010, $K1005, 'Drinks List'!EE$11:EE$1010))</f>
        <v/>
      </c>
      <c r="BB1005" s="21"/>
      <c r="BC1005" s="59" t="str">
        <f>IF($K1005="", "", SUMIF('Drinks List'!EH$11:EH$1010, $K1005, 'Drinks List'!EG$11:EG$1010))</f>
        <v/>
      </c>
      <c r="BD1005" s="21"/>
      <c r="BE1005" s="59" t="str">
        <f>IF($K1005="", "", SUMIF('Drinks List'!EJ$11:EJ$1010, $K1005, 'Drinks List'!EI$11:EI$1010))</f>
        <v/>
      </c>
      <c r="BF1005" s="21"/>
      <c r="BG1005" s="59" t="str">
        <f>IF($K1005="", "", SUMIF('Drinks List'!EL$11:EL$1010, $K1005, 'Drinks List'!EK$11:EK$1010))</f>
        <v/>
      </c>
      <c r="BH1005" s="21"/>
      <c r="BI1005" s="59" t="str">
        <f>IF($K1005="", "", SUMIF('Drinks List'!EN$11:EN$1010, $K1005, 'Drinks List'!EM$11:EM$1010))</f>
        <v/>
      </c>
      <c r="BJ1005" s="21"/>
      <c r="BK1005" s="59" t="str">
        <f>IF($K1005="", "", SUMIF('Drinks List'!EP$11:EP$1010, $K1005, 'Drinks List'!EO$11:EO$1010))</f>
        <v/>
      </c>
      <c r="BL1005" s="21"/>
      <c r="BM1005" s="59" t="str">
        <f>IF($K1005="", "", SUMIF('Drinks List'!ER$11:ER$1010, $K1005, 'Drinks List'!EQ$11:EQ$1010))</f>
        <v/>
      </c>
      <c r="BN1005" s="21"/>
      <c r="BO1005" s="65" t="str">
        <f>IF($K1005="", "", SUMIF('Drinks List'!ET$11:ET$1010, $K1005, 'Drinks List'!ES$11:ES$1010))</f>
        <v/>
      </c>
      <c r="BQ1005" s="120" t="str">
        <f t="shared" si="313"/>
        <v/>
      </c>
      <c r="BR1005" s="62" t="str">
        <f t="shared" si="314"/>
        <v/>
      </c>
      <c r="BS1005" s="76" t="str">
        <f>IF(BQ1005="", "", COUNTIF(BQ$11:BQ$1010, "&gt;"&amp;BQ1005)+1+COUNTIF(BQ$11:BQ1005, BQ1005)-1)</f>
        <v/>
      </c>
      <c r="BT1005" s="76" t="str">
        <f>IF(BR1005="", "", COUNTIF(BR$11:BR$1010, "&lt;"&amp;BR1005)+1+COUNTIF(BR$11:BR1005, BR1005)-1)</f>
        <v/>
      </c>
      <c r="BV1005" s="76" t="str">
        <f t="shared" si="315"/>
        <v/>
      </c>
      <c r="BW1005" s="124" t="str">
        <f t="shared" si="316"/>
        <v/>
      </c>
      <c r="BX1005" s="115" t="str">
        <f t="shared" si="317"/>
        <v/>
      </c>
      <c r="BY1005" s="125" t="str">
        <f t="shared" si="318"/>
        <v/>
      </c>
      <c r="CA1005" s="106" t="str">
        <f t="shared" si="319"/>
        <v/>
      </c>
      <c r="CB1005" s="22" t="str">
        <f t="shared" si="320"/>
        <v/>
      </c>
      <c r="CD1005" s="76" t="str">
        <f>IF($J1005="", "", IF($BV1005=0, "", COUNTIF($J$11:$J$1010, "&lt;"&amp;$J1005)+1+COUNTIF($J$11:$J1005, $J1005)-1))</f>
        <v/>
      </c>
    </row>
    <row r="1006" spans="1:82" x14ac:dyDescent="0.25">
      <c r="A1006" s="31"/>
      <c r="B1006" s="19" t="str">
        <f t="shared" si="301"/>
        <v/>
      </c>
      <c r="C1006" s="20" t="str">
        <f t="shared" si="302"/>
        <v/>
      </c>
      <c r="D1006" s="29" t="str">
        <f t="shared" si="303"/>
        <v/>
      </c>
      <c r="E1006" s="22" t="str">
        <f t="shared" si="304"/>
        <v/>
      </c>
      <c r="F1006" s="31"/>
      <c r="G1006" s="301"/>
      <c r="H1006" s="302"/>
      <c r="I1006" s="303"/>
      <c r="J1006" s="304"/>
      <c r="K1006" s="283"/>
      <c r="L1006" s="305"/>
      <c r="M1006" s="285"/>
      <c r="N1006" s="287"/>
      <c r="O1006" s="31"/>
      <c r="P1006" s="19" t="str">
        <f t="shared" si="305"/>
        <v/>
      </c>
      <c r="Q1006" s="20" t="str">
        <f t="shared" si="306"/>
        <v/>
      </c>
      <c r="R1006" s="29" t="str">
        <f t="shared" si="307"/>
        <v/>
      </c>
      <c r="S1006" s="22" t="str">
        <f t="shared" si="308"/>
        <v/>
      </c>
      <c r="T1006" s="31"/>
      <c r="U1006" s="69" t="str">
        <f t="shared" si="309"/>
        <v/>
      </c>
      <c r="V1006" s="31"/>
      <c r="X1006" s="76" t="str">
        <f t="shared" si="310"/>
        <v/>
      </c>
      <c r="Z1006" s="76" t="str">
        <f t="shared" si="311"/>
        <v/>
      </c>
      <c r="AA1006" s="76" t="str">
        <f t="shared" si="312"/>
        <v/>
      </c>
      <c r="AC1006" s="19" t="str">
        <f>IF($K1006="", "", SUMIF('Drinks List'!DH$11:DH$1010, $K1006, 'Drinks List'!DG$11:DG$1010))</f>
        <v/>
      </c>
      <c r="AD1006" s="21"/>
      <c r="AE1006" s="59" t="str">
        <f>IF($K1006="", "", SUMIF('Drinks List'!DJ$11:DJ$1010, $K1006, 'Drinks List'!DI$11:DI$1010))</f>
        <v/>
      </c>
      <c r="AF1006" s="21"/>
      <c r="AG1006" s="59" t="str">
        <f>IF($K1006="", "", SUMIF('Drinks List'!DL$11:DL$1010, $K1006, 'Drinks List'!DK$11:DK$1010))</f>
        <v/>
      </c>
      <c r="AH1006" s="21"/>
      <c r="AI1006" s="59" t="str">
        <f>IF($K1006="", "", SUMIF('Drinks List'!DN$11:DN$1010, $K1006, 'Drinks List'!DM$11:DM$1010))</f>
        <v/>
      </c>
      <c r="AJ1006" s="21"/>
      <c r="AK1006" s="59" t="str">
        <f>IF($K1006="", "", SUMIF('Drinks List'!DP$11:DP$1010, $K1006, 'Drinks List'!DO$11:DO$1010))</f>
        <v/>
      </c>
      <c r="AL1006" s="21"/>
      <c r="AM1006" s="59" t="str">
        <f>IF($K1006="", "", SUMIF('Drinks List'!DR$11:DR$1010, $K1006, 'Drinks List'!DQ$11:DQ$1010))</f>
        <v/>
      </c>
      <c r="AN1006" s="21"/>
      <c r="AO1006" s="59" t="str">
        <f>IF($K1006="", "", SUMIF('Drinks List'!DT$11:DT$1010, $K1006, 'Drinks List'!DS$11:DS$1010))</f>
        <v/>
      </c>
      <c r="AP1006" s="21"/>
      <c r="AQ1006" s="59" t="str">
        <f>IF($K1006="", "", SUMIF('Drinks List'!DV$11:DV$1010, $K1006, 'Drinks List'!DU$11:DU$1010))</f>
        <v/>
      </c>
      <c r="AR1006" s="21"/>
      <c r="AS1006" s="59" t="str">
        <f>IF($K1006="", "", SUMIF('Drinks List'!DX$11:DX$1010, $K1006, 'Drinks List'!DW$11:DW$1010))</f>
        <v/>
      </c>
      <c r="AT1006" s="21"/>
      <c r="AU1006" s="59" t="str">
        <f>IF($K1006="", "", SUMIF('Drinks List'!DZ$11:DZ$1010, $K1006, 'Drinks List'!DY$11:DY$1010))</f>
        <v/>
      </c>
      <c r="AV1006" s="21"/>
      <c r="AW1006" s="59" t="str">
        <f>IF($K1006="", "", SUMIF('Drinks List'!EB$11:EB$1010, $K1006, 'Drinks List'!EA$11:EA$1010))</f>
        <v/>
      </c>
      <c r="AX1006" s="21"/>
      <c r="AY1006" s="59" t="str">
        <f>IF($K1006="", "", SUMIF('Drinks List'!ED$11:ED$1010, $K1006, 'Drinks List'!EC$11:EC$1010))</f>
        <v/>
      </c>
      <c r="AZ1006" s="21"/>
      <c r="BA1006" s="59" t="str">
        <f>IF($K1006="", "", SUMIF('Drinks List'!EF$11:EF$1010, $K1006, 'Drinks List'!EE$11:EE$1010))</f>
        <v/>
      </c>
      <c r="BB1006" s="21"/>
      <c r="BC1006" s="59" t="str">
        <f>IF($K1006="", "", SUMIF('Drinks List'!EH$11:EH$1010, $K1006, 'Drinks List'!EG$11:EG$1010))</f>
        <v/>
      </c>
      <c r="BD1006" s="21"/>
      <c r="BE1006" s="59" t="str">
        <f>IF($K1006="", "", SUMIF('Drinks List'!EJ$11:EJ$1010, $K1006, 'Drinks List'!EI$11:EI$1010))</f>
        <v/>
      </c>
      <c r="BF1006" s="21"/>
      <c r="BG1006" s="59" t="str">
        <f>IF($K1006="", "", SUMIF('Drinks List'!EL$11:EL$1010, $K1006, 'Drinks List'!EK$11:EK$1010))</f>
        <v/>
      </c>
      <c r="BH1006" s="21"/>
      <c r="BI1006" s="59" t="str">
        <f>IF($K1006="", "", SUMIF('Drinks List'!EN$11:EN$1010, $K1006, 'Drinks List'!EM$11:EM$1010))</f>
        <v/>
      </c>
      <c r="BJ1006" s="21"/>
      <c r="BK1006" s="59" t="str">
        <f>IF($K1006="", "", SUMIF('Drinks List'!EP$11:EP$1010, $K1006, 'Drinks List'!EO$11:EO$1010))</f>
        <v/>
      </c>
      <c r="BL1006" s="21"/>
      <c r="BM1006" s="59" t="str">
        <f>IF($K1006="", "", SUMIF('Drinks List'!ER$11:ER$1010, $K1006, 'Drinks List'!EQ$11:EQ$1010))</f>
        <v/>
      </c>
      <c r="BN1006" s="21"/>
      <c r="BO1006" s="65" t="str">
        <f>IF($K1006="", "", SUMIF('Drinks List'!ET$11:ET$1010, $K1006, 'Drinks List'!ES$11:ES$1010))</f>
        <v/>
      </c>
      <c r="BQ1006" s="120" t="str">
        <f t="shared" si="313"/>
        <v/>
      </c>
      <c r="BR1006" s="62" t="str">
        <f t="shared" si="314"/>
        <v/>
      </c>
      <c r="BS1006" s="76" t="str">
        <f>IF(BQ1006="", "", COUNTIF(BQ$11:BQ$1010, "&gt;"&amp;BQ1006)+1+COUNTIF(BQ$11:BQ1006, BQ1006)-1)</f>
        <v/>
      </c>
      <c r="BT1006" s="76" t="str">
        <f>IF(BR1006="", "", COUNTIF(BR$11:BR$1010, "&lt;"&amp;BR1006)+1+COUNTIF(BR$11:BR1006, BR1006)-1)</f>
        <v/>
      </c>
      <c r="BV1006" s="76" t="str">
        <f t="shared" si="315"/>
        <v/>
      </c>
      <c r="BW1006" s="124" t="str">
        <f t="shared" si="316"/>
        <v/>
      </c>
      <c r="BX1006" s="115" t="str">
        <f t="shared" si="317"/>
        <v/>
      </c>
      <c r="BY1006" s="125" t="str">
        <f t="shared" si="318"/>
        <v/>
      </c>
      <c r="CA1006" s="106" t="str">
        <f t="shared" si="319"/>
        <v/>
      </c>
      <c r="CB1006" s="22" t="str">
        <f t="shared" si="320"/>
        <v/>
      </c>
      <c r="CD1006" s="76" t="str">
        <f>IF($J1006="", "", IF($BV1006=0, "", COUNTIF($J$11:$J$1010, "&lt;"&amp;$J1006)+1+COUNTIF($J$11:$J1006, $J1006)-1))</f>
        <v/>
      </c>
    </row>
    <row r="1007" spans="1:82" x14ac:dyDescent="0.25">
      <c r="A1007" s="31"/>
      <c r="B1007" s="19" t="str">
        <f t="shared" si="301"/>
        <v/>
      </c>
      <c r="C1007" s="20" t="str">
        <f t="shared" si="302"/>
        <v/>
      </c>
      <c r="D1007" s="29" t="str">
        <f t="shared" si="303"/>
        <v/>
      </c>
      <c r="E1007" s="22" t="str">
        <f t="shared" si="304"/>
        <v/>
      </c>
      <c r="F1007" s="31"/>
      <c r="G1007" s="301"/>
      <c r="H1007" s="302"/>
      <c r="I1007" s="303"/>
      <c r="J1007" s="304"/>
      <c r="K1007" s="283"/>
      <c r="L1007" s="305"/>
      <c r="M1007" s="285"/>
      <c r="N1007" s="287"/>
      <c r="O1007" s="31"/>
      <c r="P1007" s="19" t="str">
        <f t="shared" si="305"/>
        <v/>
      </c>
      <c r="Q1007" s="20" t="str">
        <f t="shared" si="306"/>
        <v/>
      </c>
      <c r="R1007" s="29" t="str">
        <f t="shared" si="307"/>
        <v/>
      </c>
      <c r="S1007" s="22" t="str">
        <f t="shared" si="308"/>
        <v/>
      </c>
      <c r="T1007" s="31"/>
      <c r="U1007" s="69" t="str">
        <f t="shared" si="309"/>
        <v/>
      </c>
      <c r="V1007" s="31"/>
      <c r="X1007" s="76" t="str">
        <f t="shared" si="310"/>
        <v/>
      </c>
      <c r="Z1007" s="76" t="str">
        <f t="shared" si="311"/>
        <v/>
      </c>
      <c r="AA1007" s="76" t="str">
        <f t="shared" si="312"/>
        <v/>
      </c>
      <c r="AC1007" s="19" t="str">
        <f>IF($K1007="", "", SUMIF('Drinks List'!DH$11:DH$1010, $K1007, 'Drinks List'!DG$11:DG$1010))</f>
        <v/>
      </c>
      <c r="AD1007" s="21"/>
      <c r="AE1007" s="59" t="str">
        <f>IF($K1007="", "", SUMIF('Drinks List'!DJ$11:DJ$1010, $K1007, 'Drinks List'!DI$11:DI$1010))</f>
        <v/>
      </c>
      <c r="AF1007" s="21"/>
      <c r="AG1007" s="59" t="str">
        <f>IF($K1007="", "", SUMIF('Drinks List'!DL$11:DL$1010, $K1007, 'Drinks List'!DK$11:DK$1010))</f>
        <v/>
      </c>
      <c r="AH1007" s="21"/>
      <c r="AI1007" s="59" t="str">
        <f>IF($K1007="", "", SUMIF('Drinks List'!DN$11:DN$1010, $K1007, 'Drinks List'!DM$11:DM$1010))</f>
        <v/>
      </c>
      <c r="AJ1007" s="21"/>
      <c r="AK1007" s="59" t="str">
        <f>IF($K1007="", "", SUMIF('Drinks List'!DP$11:DP$1010, $K1007, 'Drinks List'!DO$11:DO$1010))</f>
        <v/>
      </c>
      <c r="AL1007" s="21"/>
      <c r="AM1007" s="59" t="str">
        <f>IF($K1007="", "", SUMIF('Drinks List'!DR$11:DR$1010, $K1007, 'Drinks List'!DQ$11:DQ$1010))</f>
        <v/>
      </c>
      <c r="AN1007" s="21"/>
      <c r="AO1007" s="59" t="str">
        <f>IF($K1007="", "", SUMIF('Drinks List'!DT$11:DT$1010, $K1007, 'Drinks List'!DS$11:DS$1010))</f>
        <v/>
      </c>
      <c r="AP1007" s="21"/>
      <c r="AQ1007" s="59" t="str">
        <f>IF($K1007="", "", SUMIF('Drinks List'!DV$11:DV$1010, $K1007, 'Drinks List'!DU$11:DU$1010))</f>
        <v/>
      </c>
      <c r="AR1007" s="21"/>
      <c r="AS1007" s="59" t="str">
        <f>IF($K1007="", "", SUMIF('Drinks List'!DX$11:DX$1010, $K1007, 'Drinks List'!DW$11:DW$1010))</f>
        <v/>
      </c>
      <c r="AT1007" s="21"/>
      <c r="AU1007" s="59" t="str">
        <f>IF($K1007="", "", SUMIF('Drinks List'!DZ$11:DZ$1010, $K1007, 'Drinks List'!DY$11:DY$1010))</f>
        <v/>
      </c>
      <c r="AV1007" s="21"/>
      <c r="AW1007" s="59" t="str">
        <f>IF($K1007="", "", SUMIF('Drinks List'!EB$11:EB$1010, $K1007, 'Drinks List'!EA$11:EA$1010))</f>
        <v/>
      </c>
      <c r="AX1007" s="21"/>
      <c r="AY1007" s="59" t="str">
        <f>IF($K1007="", "", SUMIF('Drinks List'!ED$11:ED$1010, $K1007, 'Drinks List'!EC$11:EC$1010))</f>
        <v/>
      </c>
      <c r="AZ1007" s="21"/>
      <c r="BA1007" s="59" t="str">
        <f>IF($K1007="", "", SUMIF('Drinks List'!EF$11:EF$1010, $K1007, 'Drinks List'!EE$11:EE$1010))</f>
        <v/>
      </c>
      <c r="BB1007" s="21"/>
      <c r="BC1007" s="59" t="str">
        <f>IF($K1007="", "", SUMIF('Drinks List'!EH$11:EH$1010, $K1007, 'Drinks List'!EG$11:EG$1010))</f>
        <v/>
      </c>
      <c r="BD1007" s="21"/>
      <c r="BE1007" s="59" t="str">
        <f>IF($K1007="", "", SUMIF('Drinks List'!EJ$11:EJ$1010, $K1007, 'Drinks List'!EI$11:EI$1010))</f>
        <v/>
      </c>
      <c r="BF1007" s="21"/>
      <c r="BG1007" s="59" t="str">
        <f>IF($K1007="", "", SUMIF('Drinks List'!EL$11:EL$1010, $K1007, 'Drinks List'!EK$11:EK$1010))</f>
        <v/>
      </c>
      <c r="BH1007" s="21"/>
      <c r="BI1007" s="59" t="str">
        <f>IF($K1007="", "", SUMIF('Drinks List'!EN$11:EN$1010, $K1007, 'Drinks List'!EM$11:EM$1010))</f>
        <v/>
      </c>
      <c r="BJ1007" s="21"/>
      <c r="BK1007" s="59" t="str">
        <f>IF($K1007="", "", SUMIF('Drinks List'!EP$11:EP$1010, $K1007, 'Drinks List'!EO$11:EO$1010))</f>
        <v/>
      </c>
      <c r="BL1007" s="21"/>
      <c r="BM1007" s="59" t="str">
        <f>IF($K1007="", "", SUMIF('Drinks List'!ER$11:ER$1010, $K1007, 'Drinks List'!EQ$11:EQ$1010))</f>
        <v/>
      </c>
      <c r="BN1007" s="21"/>
      <c r="BO1007" s="65" t="str">
        <f>IF($K1007="", "", SUMIF('Drinks List'!ET$11:ET$1010, $K1007, 'Drinks List'!ES$11:ES$1010))</f>
        <v/>
      </c>
      <c r="BQ1007" s="120" t="str">
        <f t="shared" si="313"/>
        <v/>
      </c>
      <c r="BR1007" s="62" t="str">
        <f t="shared" si="314"/>
        <v/>
      </c>
      <c r="BS1007" s="76" t="str">
        <f>IF(BQ1007="", "", COUNTIF(BQ$11:BQ$1010, "&gt;"&amp;BQ1007)+1+COUNTIF(BQ$11:BQ1007, BQ1007)-1)</f>
        <v/>
      </c>
      <c r="BT1007" s="76" t="str">
        <f>IF(BR1007="", "", COUNTIF(BR$11:BR$1010, "&lt;"&amp;BR1007)+1+COUNTIF(BR$11:BR1007, BR1007)-1)</f>
        <v/>
      </c>
      <c r="BV1007" s="76" t="str">
        <f t="shared" si="315"/>
        <v/>
      </c>
      <c r="BW1007" s="124" t="str">
        <f t="shared" si="316"/>
        <v/>
      </c>
      <c r="BX1007" s="115" t="str">
        <f t="shared" si="317"/>
        <v/>
      </c>
      <c r="BY1007" s="125" t="str">
        <f t="shared" si="318"/>
        <v/>
      </c>
      <c r="CA1007" s="106" t="str">
        <f t="shared" si="319"/>
        <v/>
      </c>
      <c r="CB1007" s="22" t="str">
        <f t="shared" si="320"/>
        <v/>
      </c>
      <c r="CD1007" s="76" t="str">
        <f>IF($J1007="", "", IF($BV1007=0, "", COUNTIF($J$11:$J$1010, "&lt;"&amp;$J1007)+1+COUNTIF($J$11:$J1007, $J1007)-1))</f>
        <v/>
      </c>
    </row>
    <row r="1008" spans="1:82" x14ac:dyDescent="0.25">
      <c r="A1008" s="31"/>
      <c r="B1008" s="19" t="str">
        <f t="shared" si="301"/>
        <v/>
      </c>
      <c r="C1008" s="20" t="str">
        <f t="shared" si="302"/>
        <v/>
      </c>
      <c r="D1008" s="29" t="str">
        <f t="shared" si="303"/>
        <v/>
      </c>
      <c r="E1008" s="22" t="str">
        <f t="shared" si="304"/>
        <v/>
      </c>
      <c r="F1008" s="31"/>
      <c r="G1008" s="301"/>
      <c r="H1008" s="302"/>
      <c r="I1008" s="303"/>
      <c r="J1008" s="304"/>
      <c r="K1008" s="283"/>
      <c r="L1008" s="305"/>
      <c r="M1008" s="285"/>
      <c r="N1008" s="287"/>
      <c r="O1008" s="31"/>
      <c r="P1008" s="19" t="str">
        <f t="shared" si="305"/>
        <v/>
      </c>
      <c r="Q1008" s="20" t="str">
        <f t="shared" si="306"/>
        <v/>
      </c>
      <c r="R1008" s="29" t="str">
        <f t="shared" si="307"/>
        <v/>
      </c>
      <c r="S1008" s="22" t="str">
        <f t="shared" si="308"/>
        <v/>
      </c>
      <c r="T1008" s="31"/>
      <c r="U1008" s="69" t="str">
        <f t="shared" si="309"/>
        <v/>
      </c>
      <c r="V1008" s="31"/>
      <c r="X1008" s="76" t="str">
        <f t="shared" si="310"/>
        <v/>
      </c>
      <c r="Z1008" s="76" t="str">
        <f t="shared" si="311"/>
        <v/>
      </c>
      <c r="AA1008" s="76" t="str">
        <f t="shared" si="312"/>
        <v/>
      </c>
      <c r="AC1008" s="19" t="str">
        <f>IF($K1008="", "", SUMIF('Drinks List'!DH$11:DH$1010, $K1008, 'Drinks List'!DG$11:DG$1010))</f>
        <v/>
      </c>
      <c r="AD1008" s="21"/>
      <c r="AE1008" s="59" t="str">
        <f>IF($K1008="", "", SUMIF('Drinks List'!DJ$11:DJ$1010, $K1008, 'Drinks List'!DI$11:DI$1010))</f>
        <v/>
      </c>
      <c r="AF1008" s="21"/>
      <c r="AG1008" s="59" t="str">
        <f>IF($K1008="", "", SUMIF('Drinks List'!DL$11:DL$1010, $K1008, 'Drinks List'!DK$11:DK$1010))</f>
        <v/>
      </c>
      <c r="AH1008" s="21"/>
      <c r="AI1008" s="59" t="str">
        <f>IF($K1008="", "", SUMIF('Drinks List'!DN$11:DN$1010, $K1008, 'Drinks List'!DM$11:DM$1010))</f>
        <v/>
      </c>
      <c r="AJ1008" s="21"/>
      <c r="AK1008" s="59" t="str">
        <f>IF($K1008="", "", SUMIF('Drinks List'!DP$11:DP$1010, $K1008, 'Drinks List'!DO$11:DO$1010))</f>
        <v/>
      </c>
      <c r="AL1008" s="21"/>
      <c r="AM1008" s="59" t="str">
        <f>IF($K1008="", "", SUMIF('Drinks List'!DR$11:DR$1010, $K1008, 'Drinks List'!DQ$11:DQ$1010))</f>
        <v/>
      </c>
      <c r="AN1008" s="21"/>
      <c r="AO1008" s="59" t="str">
        <f>IF($K1008="", "", SUMIF('Drinks List'!DT$11:DT$1010, $K1008, 'Drinks List'!DS$11:DS$1010))</f>
        <v/>
      </c>
      <c r="AP1008" s="21"/>
      <c r="AQ1008" s="59" t="str">
        <f>IF($K1008="", "", SUMIF('Drinks List'!DV$11:DV$1010, $K1008, 'Drinks List'!DU$11:DU$1010))</f>
        <v/>
      </c>
      <c r="AR1008" s="21"/>
      <c r="AS1008" s="59" t="str">
        <f>IF($K1008="", "", SUMIF('Drinks List'!DX$11:DX$1010, $K1008, 'Drinks List'!DW$11:DW$1010))</f>
        <v/>
      </c>
      <c r="AT1008" s="21"/>
      <c r="AU1008" s="59" t="str">
        <f>IF($K1008="", "", SUMIF('Drinks List'!DZ$11:DZ$1010, $K1008, 'Drinks List'!DY$11:DY$1010))</f>
        <v/>
      </c>
      <c r="AV1008" s="21"/>
      <c r="AW1008" s="59" t="str">
        <f>IF($K1008="", "", SUMIF('Drinks List'!EB$11:EB$1010, $K1008, 'Drinks List'!EA$11:EA$1010))</f>
        <v/>
      </c>
      <c r="AX1008" s="21"/>
      <c r="AY1008" s="59" t="str">
        <f>IF($K1008="", "", SUMIF('Drinks List'!ED$11:ED$1010, $K1008, 'Drinks List'!EC$11:EC$1010))</f>
        <v/>
      </c>
      <c r="AZ1008" s="21"/>
      <c r="BA1008" s="59" t="str">
        <f>IF($K1008="", "", SUMIF('Drinks List'!EF$11:EF$1010, $K1008, 'Drinks List'!EE$11:EE$1010))</f>
        <v/>
      </c>
      <c r="BB1008" s="21"/>
      <c r="BC1008" s="59" t="str">
        <f>IF($K1008="", "", SUMIF('Drinks List'!EH$11:EH$1010, $K1008, 'Drinks List'!EG$11:EG$1010))</f>
        <v/>
      </c>
      <c r="BD1008" s="21"/>
      <c r="BE1008" s="59" t="str">
        <f>IF($K1008="", "", SUMIF('Drinks List'!EJ$11:EJ$1010, $K1008, 'Drinks List'!EI$11:EI$1010))</f>
        <v/>
      </c>
      <c r="BF1008" s="21"/>
      <c r="BG1008" s="59" t="str">
        <f>IF($K1008="", "", SUMIF('Drinks List'!EL$11:EL$1010, $K1008, 'Drinks List'!EK$11:EK$1010))</f>
        <v/>
      </c>
      <c r="BH1008" s="21"/>
      <c r="BI1008" s="59" t="str">
        <f>IF($K1008="", "", SUMIF('Drinks List'!EN$11:EN$1010, $K1008, 'Drinks List'!EM$11:EM$1010))</f>
        <v/>
      </c>
      <c r="BJ1008" s="21"/>
      <c r="BK1008" s="59" t="str">
        <f>IF($K1008="", "", SUMIF('Drinks List'!EP$11:EP$1010, $K1008, 'Drinks List'!EO$11:EO$1010))</f>
        <v/>
      </c>
      <c r="BL1008" s="21"/>
      <c r="BM1008" s="59" t="str">
        <f>IF($K1008="", "", SUMIF('Drinks List'!ER$11:ER$1010, $K1008, 'Drinks List'!EQ$11:EQ$1010))</f>
        <v/>
      </c>
      <c r="BN1008" s="21"/>
      <c r="BO1008" s="65" t="str">
        <f>IF($K1008="", "", SUMIF('Drinks List'!ET$11:ET$1010, $K1008, 'Drinks List'!ES$11:ES$1010))</f>
        <v/>
      </c>
      <c r="BQ1008" s="120" t="str">
        <f t="shared" si="313"/>
        <v/>
      </c>
      <c r="BR1008" s="62" t="str">
        <f t="shared" si="314"/>
        <v/>
      </c>
      <c r="BS1008" s="76" t="str">
        <f>IF(BQ1008="", "", COUNTIF(BQ$11:BQ$1010, "&gt;"&amp;BQ1008)+1+COUNTIF(BQ$11:BQ1008, BQ1008)-1)</f>
        <v/>
      </c>
      <c r="BT1008" s="76" t="str">
        <f>IF(BR1008="", "", COUNTIF(BR$11:BR$1010, "&lt;"&amp;BR1008)+1+COUNTIF(BR$11:BR1008, BR1008)-1)</f>
        <v/>
      </c>
      <c r="BV1008" s="76" t="str">
        <f t="shared" si="315"/>
        <v/>
      </c>
      <c r="BW1008" s="124" t="str">
        <f t="shared" si="316"/>
        <v/>
      </c>
      <c r="BX1008" s="115" t="str">
        <f t="shared" si="317"/>
        <v/>
      </c>
      <c r="BY1008" s="125" t="str">
        <f t="shared" si="318"/>
        <v/>
      </c>
      <c r="CA1008" s="106" t="str">
        <f t="shared" si="319"/>
        <v/>
      </c>
      <c r="CB1008" s="22" t="str">
        <f t="shared" si="320"/>
        <v/>
      </c>
      <c r="CD1008" s="76" t="str">
        <f>IF($J1008="", "", IF($BV1008=0, "", COUNTIF($J$11:$J$1010, "&lt;"&amp;$J1008)+1+COUNTIF($J$11:$J1008, $J1008)-1))</f>
        <v/>
      </c>
    </row>
    <row r="1009" spans="1:82" x14ac:dyDescent="0.25">
      <c r="A1009" s="31"/>
      <c r="B1009" s="19" t="str">
        <f t="shared" si="301"/>
        <v/>
      </c>
      <c r="C1009" s="20" t="str">
        <f t="shared" si="302"/>
        <v/>
      </c>
      <c r="D1009" s="29" t="str">
        <f t="shared" si="303"/>
        <v/>
      </c>
      <c r="E1009" s="22" t="str">
        <f t="shared" si="304"/>
        <v/>
      </c>
      <c r="F1009" s="31"/>
      <c r="G1009" s="301"/>
      <c r="H1009" s="302"/>
      <c r="I1009" s="303"/>
      <c r="J1009" s="304"/>
      <c r="K1009" s="283"/>
      <c r="L1009" s="305"/>
      <c r="M1009" s="285"/>
      <c r="N1009" s="287"/>
      <c r="O1009" s="31"/>
      <c r="P1009" s="19" t="str">
        <f t="shared" si="305"/>
        <v/>
      </c>
      <c r="Q1009" s="20" t="str">
        <f t="shared" si="306"/>
        <v/>
      </c>
      <c r="R1009" s="29" t="str">
        <f t="shared" si="307"/>
        <v/>
      </c>
      <c r="S1009" s="22" t="str">
        <f t="shared" si="308"/>
        <v/>
      </c>
      <c r="T1009" s="31"/>
      <c r="U1009" s="69" t="str">
        <f t="shared" si="309"/>
        <v/>
      </c>
      <c r="V1009" s="31"/>
      <c r="X1009" s="76" t="str">
        <f t="shared" si="310"/>
        <v/>
      </c>
      <c r="Z1009" s="76" t="str">
        <f t="shared" si="311"/>
        <v/>
      </c>
      <c r="AA1009" s="76" t="str">
        <f t="shared" si="312"/>
        <v/>
      </c>
      <c r="AC1009" s="19" t="str">
        <f>IF($K1009="", "", SUMIF('Drinks List'!DH$11:DH$1010, $K1009, 'Drinks List'!DG$11:DG$1010))</f>
        <v/>
      </c>
      <c r="AD1009" s="21"/>
      <c r="AE1009" s="59" t="str">
        <f>IF($K1009="", "", SUMIF('Drinks List'!DJ$11:DJ$1010, $K1009, 'Drinks List'!DI$11:DI$1010))</f>
        <v/>
      </c>
      <c r="AF1009" s="21"/>
      <c r="AG1009" s="59" t="str">
        <f>IF($K1009="", "", SUMIF('Drinks List'!DL$11:DL$1010, $K1009, 'Drinks List'!DK$11:DK$1010))</f>
        <v/>
      </c>
      <c r="AH1009" s="21"/>
      <c r="AI1009" s="59" t="str">
        <f>IF($K1009="", "", SUMIF('Drinks List'!DN$11:DN$1010, $K1009, 'Drinks List'!DM$11:DM$1010))</f>
        <v/>
      </c>
      <c r="AJ1009" s="21"/>
      <c r="AK1009" s="59" t="str">
        <f>IF($K1009="", "", SUMIF('Drinks List'!DP$11:DP$1010, $K1009, 'Drinks List'!DO$11:DO$1010))</f>
        <v/>
      </c>
      <c r="AL1009" s="21"/>
      <c r="AM1009" s="59" t="str">
        <f>IF($K1009="", "", SUMIF('Drinks List'!DR$11:DR$1010, $K1009, 'Drinks List'!DQ$11:DQ$1010))</f>
        <v/>
      </c>
      <c r="AN1009" s="21"/>
      <c r="AO1009" s="59" t="str">
        <f>IF($K1009="", "", SUMIF('Drinks List'!DT$11:DT$1010, $K1009, 'Drinks List'!DS$11:DS$1010))</f>
        <v/>
      </c>
      <c r="AP1009" s="21"/>
      <c r="AQ1009" s="59" t="str">
        <f>IF($K1009="", "", SUMIF('Drinks List'!DV$11:DV$1010, $K1009, 'Drinks List'!DU$11:DU$1010))</f>
        <v/>
      </c>
      <c r="AR1009" s="21"/>
      <c r="AS1009" s="59" t="str">
        <f>IF($K1009="", "", SUMIF('Drinks List'!DX$11:DX$1010, $K1009, 'Drinks List'!DW$11:DW$1010))</f>
        <v/>
      </c>
      <c r="AT1009" s="21"/>
      <c r="AU1009" s="59" t="str">
        <f>IF($K1009="", "", SUMIF('Drinks List'!DZ$11:DZ$1010, $K1009, 'Drinks List'!DY$11:DY$1010))</f>
        <v/>
      </c>
      <c r="AV1009" s="21"/>
      <c r="AW1009" s="59" t="str">
        <f>IF($K1009="", "", SUMIF('Drinks List'!EB$11:EB$1010, $K1009, 'Drinks List'!EA$11:EA$1010))</f>
        <v/>
      </c>
      <c r="AX1009" s="21"/>
      <c r="AY1009" s="59" t="str">
        <f>IF($K1009="", "", SUMIF('Drinks List'!ED$11:ED$1010, $K1009, 'Drinks List'!EC$11:EC$1010))</f>
        <v/>
      </c>
      <c r="AZ1009" s="21"/>
      <c r="BA1009" s="59" t="str">
        <f>IF($K1009="", "", SUMIF('Drinks List'!EF$11:EF$1010, $K1009, 'Drinks List'!EE$11:EE$1010))</f>
        <v/>
      </c>
      <c r="BB1009" s="21"/>
      <c r="BC1009" s="59" t="str">
        <f>IF($K1009="", "", SUMIF('Drinks List'!EH$11:EH$1010, $K1009, 'Drinks List'!EG$11:EG$1010))</f>
        <v/>
      </c>
      <c r="BD1009" s="21"/>
      <c r="BE1009" s="59" t="str">
        <f>IF($K1009="", "", SUMIF('Drinks List'!EJ$11:EJ$1010, $K1009, 'Drinks List'!EI$11:EI$1010))</f>
        <v/>
      </c>
      <c r="BF1009" s="21"/>
      <c r="BG1009" s="59" t="str">
        <f>IF($K1009="", "", SUMIF('Drinks List'!EL$11:EL$1010, $K1009, 'Drinks List'!EK$11:EK$1010))</f>
        <v/>
      </c>
      <c r="BH1009" s="21"/>
      <c r="BI1009" s="59" t="str">
        <f>IF($K1009="", "", SUMIF('Drinks List'!EN$11:EN$1010, $K1009, 'Drinks List'!EM$11:EM$1010))</f>
        <v/>
      </c>
      <c r="BJ1009" s="21"/>
      <c r="BK1009" s="59" t="str">
        <f>IF($K1009="", "", SUMIF('Drinks List'!EP$11:EP$1010, $K1009, 'Drinks List'!EO$11:EO$1010))</f>
        <v/>
      </c>
      <c r="BL1009" s="21"/>
      <c r="BM1009" s="59" t="str">
        <f>IF($K1009="", "", SUMIF('Drinks List'!ER$11:ER$1010, $K1009, 'Drinks List'!EQ$11:EQ$1010))</f>
        <v/>
      </c>
      <c r="BN1009" s="21"/>
      <c r="BO1009" s="65" t="str">
        <f>IF($K1009="", "", SUMIF('Drinks List'!ET$11:ET$1010, $K1009, 'Drinks List'!ES$11:ES$1010))</f>
        <v/>
      </c>
      <c r="BQ1009" s="120" t="str">
        <f t="shared" si="313"/>
        <v/>
      </c>
      <c r="BR1009" s="62" t="str">
        <f t="shared" si="314"/>
        <v/>
      </c>
      <c r="BS1009" s="76" t="str">
        <f>IF(BQ1009="", "", COUNTIF(BQ$11:BQ$1010, "&gt;"&amp;BQ1009)+1+COUNTIF(BQ$11:BQ1009, BQ1009)-1)</f>
        <v/>
      </c>
      <c r="BT1009" s="76" t="str">
        <f>IF(BR1009="", "", COUNTIF(BR$11:BR$1010, "&lt;"&amp;BR1009)+1+COUNTIF(BR$11:BR1009, BR1009)-1)</f>
        <v/>
      </c>
      <c r="BV1009" s="76" t="str">
        <f t="shared" si="315"/>
        <v/>
      </c>
      <c r="BW1009" s="124" t="str">
        <f t="shared" si="316"/>
        <v/>
      </c>
      <c r="BX1009" s="115" t="str">
        <f t="shared" si="317"/>
        <v/>
      </c>
      <c r="BY1009" s="125" t="str">
        <f t="shared" si="318"/>
        <v/>
      </c>
      <c r="CA1009" s="106" t="str">
        <f t="shared" si="319"/>
        <v/>
      </c>
      <c r="CB1009" s="22" t="str">
        <f t="shared" si="320"/>
        <v/>
      </c>
      <c r="CD1009" s="76" t="str">
        <f>IF($J1009="", "", IF($BV1009=0, "", COUNTIF($J$11:$J$1010, "&lt;"&amp;$J1009)+1+COUNTIF($J$11:$J1009, $J1009)-1))</f>
        <v/>
      </c>
    </row>
    <row r="1010" spans="1:82" x14ac:dyDescent="0.25">
      <c r="A1010" s="31"/>
      <c r="B1010" s="23" t="str">
        <f t="shared" si="301"/>
        <v/>
      </c>
      <c r="C1010" s="24" t="str">
        <f t="shared" si="302"/>
        <v/>
      </c>
      <c r="D1010" s="30" t="str">
        <f t="shared" si="303"/>
        <v/>
      </c>
      <c r="E1010" s="26" t="str">
        <f t="shared" si="304"/>
        <v/>
      </c>
      <c r="F1010" s="31"/>
      <c r="G1010" s="306"/>
      <c r="H1010" s="307"/>
      <c r="I1010" s="308"/>
      <c r="J1010" s="309"/>
      <c r="K1010" s="290"/>
      <c r="L1010" s="310"/>
      <c r="M1010" s="292"/>
      <c r="N1010" s="294"/>
      <c r="O1010" s="31"/>
      <c r="P1010" s="23" t="str">
        <f t="shared" si="305"/>
        <v/>
      </c>
      <c r="Q1010" s="24" t="str">
        <f t="shared" si="306"/>
        <v/>
      </c>
      <c r="R1010" s="30" t="str">
        <f t="shared" si="307"/>
        <v/>
      </c>
      <c r="S1010" s="26" t="str">
        <f t="shared" si="308"/>
        <v/>
      </c>
      <c r="T1010" s="31"/>
      <c r="U1010" s="70" t="str">
        <f t="shared" si="309"/>
        <v/>
      </c>
      <c r="V1010" s="31"/>
      <c r="X1010" s="77" t="str">
        <f t="shared" si="310"/>
        <v/>
      </c>
      <c r="Z1010" s="77" t="str">
        <f t="shared" si="311"/>
        <v/>
      </c>
      <c r="AA1010" s="77" t="str">
        <f t="shared" si="312"/>
        <v/>
      </c>
      <c r="AC1010" s="23" t="str">
        <f>IF($K1010="", "", SUMIF('Drinks List'!DH$11:DH$1010, $K1010, 'Drinks List'!DG$11:DG$1010))</f>
        <v/>
      </c>
      <c r="AD1010" s="25"/>
      <c r="AE1010" s="60" t="str">
        <f>IF($K1010="", "", SUMIF('Drinks List'!DJ$11:DJ$1010, $K1010, 'Drinks List'!DI$11:DI$1010))</f>
        <v/>
      </c>
      <c r="AF1010" s="25"/>
      <c r="AG1010" s="60" t="str">
        <f>IF($K1010="", "", SUMIF('Drinks List'!DL$11:DL$1010, $K1010, 'Drinks List'!DK$11:DK$1010))</f>
        <v/>
      </c>
      <c r="AH1010" s="25"/>
      <c r="AI1010" s="60" t="str">
        <f>IF($K1010="", "", SUMIF('Drinks List'!DN$11:DN$1010, $K1010, 'Drinks List'!DM$11:DM$1010))</f>
        <v/>
      </c>
      <c r="AJ1010" s="25"/>
      <c r="AK1010" s="60" t="str">
        <f>IF($K1010="", "", SUMIF('Drinks List'!DP$11:DP$1010, $K1010, 'Drinks List'!DO$11:DO$1010))</f>
        <v/>
      </c>
      <c r="AL1010" s="25"/>
      <c r="AM1010" s="60" t="str">
        <f>IF($K1010="", "", SUMIF('Drinks List'!DR$11:DR$1010, $K1010, 'Drinks List'!DQ$11:DQ$1010))</f>
        <v/>
      </c>
      <c r="AN1010" s="25"/>
      <c r="AO1010" s="60" t="str">
        <f>IF($K1010="", "", SUMIF('Drinks List'!DT$11:DT$1010, $K1010, 'Drinks List'!DS$11:DS$1010))</f>
        <v/>
      </c>
      <c r="AP1010" s="25"/>
      <c r="AQ1010" s="60" t="str">
        <f>IF($K1010="", "", SUMIF('Drinks List'!DV$11:DV$1010, $K1010, 'Drinks List'!DU$11:DU$1010))</f>
        <v/>
      </c>
      <c r="AR1010" s="25"/>
      <c r="AS1010" s="60" t="str">
        <f>IF($K1010="", "", SUMIF('Drinks List'!DX$11:DX$1010, $K1010, 'Drinks List'!DW$11:DW$1010))</f>
        <v/>
      </c>
      <c r="AT1010" s="25"/>
      <c r="AU1010" s="60" t="str">
        <f>IF($K1010="", "", SUMIF('Drinks List'!DZ$11:DZ$1010, $K1010, 'Drinks List'!DY$11:DY$1010))</f>
        <v/>
      </c>
      <c r="AV1010" s="25"/>
      <c r="AW1010" s="60" t="str">
        <f>IF($K1010="", "", SUMIF('Drinks List'!EB$11:EB$1010, $K1010, 'Drinks List'!EA$11:EA$1010))</f>
        <v/>
      </c>
      <c r="AX1010" s="25"/>
      <c r="AY1010" s="60" t="str">
        <f>IF($K1010="", "", SUMIF('Drinks List'!ED$11:ED$1010, $K1010, 'Drinks List'!EC$11:EC$1010))</f>
        <v/>
      </c>
      <c r="AZ1010" s="25"/>
      <c r="BA1010" s="60" t="str">
        <f>IF($K1010="", "", SUMIF('Drinks List'!EF$11:EF$1010, $K1010, 'Drinks List'!EE$11:EE$1010))</f>
        <v/>
      </c>
      <c r="BB1010" s="25"/>
      <c r="BC1010" s="60" t="str">
        <f>IF($K1010="", "", SUMIF('Drinks List'!EH$11:EH$1010, $K1010, 'Drinks List'!EG$11:EG$1010))</f>
        <v/>
      </c>
      <c r="BD1010" s="25"/>
      <c r="BE1010" s="60" t="str">
        <f>IF($K1010="", "", SUMIF('Drinks List'!EJ$11:EJ$1010, $K1010, 'Drinks List'!EI$11:EI$1010))</f>
        <v/>
      </c>
      <c r="BF1010" s="25"/>
      <c r="BG1010" s="60" t="str">
        <f>IF($K1010="", "", SUMIF('Drinks List'!EL$11:EL$1010, $K1010, 'Drinks List'!EK$11:EK$1010))</f>
        <v/>
      </c>
      <c r="BH1010" s="25"/>
      <c r="BI1010" s="60" t="str">
        <f>IF($K1010="", "", SUMIF('Drinks List'!EN$11:EN$1010, $K1010, 'Drinks List'!EM$11:EM$1010))</f>
        <v/>
      </c>
      <c r="BJ1010" s="25"/>
      <c r="BK1010" s="60" t="str">
        <f>IF($K1010="", "", SUMIF('Drinks List'!EP$11:EP$1010, $K1010, 'Drinks List'!EO$11:EO$1010))</f>
        <v/>
      </c>
      <c r="BL1010" s="25"/>
      <c r="BM1010" s="60" t="str">
        <f>IF($K1010="", "", SUMIF('Drinks List'!ER$11:ER$1010, $K1010, 'Drinks List'!EQ$11:EQ$1010))</f>
        <v/>
      </c>
      <c r="BN1010" s="25"/>
      <c r="BO1010" s="66" t="str">
        <f>IF($K1010="", "", SUMIF('Drinks List'!ET$11:ET$1010, $K1010, 'Drinks List'!ES$11:ES$1010))</f>
        <v/>
      </c>
      <c r="BQ1010" s="121" t="str">
        <f t="shared" si="313"/>
        <v/>
      </c>
      <c r="BR1010" s="63" t="str">
        <f t="shared" si="314"/>
        <v/>
      </c>
      <c r="BS1010" s="77" t="str">
        <f>IF(BQ1010="", "", COUNTIF(BQ$11:BQ$1010, "&gt;"&amp;BQ1010)+1+COUNTIF(BQ$11:BQ1010, BQ1010)-1)</f>
        <v/>
      </c>
      <c r="BT1010" s="77" t="str">
        <f>IF(BR1010="", "", COUNTIF(BR$11:BR$1010, "&lt;"&amp;BR1010)+1+COUNTIF(BR$11:BR1010, BR1010)-1)</f>
        <v/>
      </c>
      <c r="BV1010" s="77" t="str">
        <f t="shared" si="315"/>
        <v/>
      </c>
      <c r="BW1010" s="126" t="str">
        <f t="shared" si="316"/>
        <v/>
      </c>
      <c r="BX1010" s="116" t="str">
        <f t="shared" si="317"/>
        <v/>
      </c>
      <c r="BY1010" s="127" t="str">
        <f t="shared" si="318"/>
        <v/>
      </c>
      <c r="CA1010" s="107" t="str">
        <f t="shared" si="319"/>
        <v/>
      </c>
      <c r="CB1010" s="26" t="str">
        <f t="shared" si="320"/>
        <v/>
      </c>
      <c r="CD1010" s="77" t="str">
        <f>IF($J1010="", "", IF($BV1010=0, "", COUNTIF($J$11:$J$1010, "&lt;"&amp;$J1010)+1+COUNTIF($J$11:$J1010, $J1010)-1))</f>
        <v/>
      </c>
    </row>
    <row r="1011" spans="1:82" x14ac:dyDescent="0.2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row>
  </sheetData>
  <sheetProtection algorithmName="SHA-512" hashValue="2Ex4jGxxv0WW1a0SWDlMFVOjDMo7bj4Dyv+PvB6fJ7TLD0g3RsCH5NbsV8I93YsN+MbpQBEPElIWnTmEmCQkjw==" saltValue="iSNcQ2oReh2yLBBFKRyB2g==" spinCount="100000" sheet="1" objects="1" scenarios="1" sort="0" autoFilter="0"/>
  <autoFilter ref="G10:N20" xr:uid="{958B5CDC-BE3E-48E2-AFD2-4AFC775201EB}"/>
  <mergeCells count="11">
    <mergeCell ref="U2:U7"/>
    <mergeCell ref="Q1:S1"/>
    <mergeCell ref="Q4:S4"/>
    <mergeCell ref="B8:C8"/>
    <mergeCell ref="D8:E8"/>
    <mergeCell ref="B2:E3"/>
    <mergeCell ref="G2:N6"/>
    <mergeCell ref="P8:Q8"/>
    <mergeCell ref="R8:S8"/>
    <mergeCell ref="P5:S5"/>
    <mergeCell ref="B5:E5"/>
  </mergeCells>
  <conditionalFormatting sqref="U11:U1010">
    <cfRule type="colorScale" priority="6">
      <colorScale>
        <cfvo type="num" val="$AE$6"/>
        <cfvo type="num" val="$AE$5"/>
        <cfvo type="num" val="$AE$4"/>
        <color rgb="FF63BE7B"/>
        <color rgb="FFFFEB84"/>
        <color rgb="FFF8696B"/>
      </colorScale>
    </cfRule>
  </conditionalFormatting>
  <conditionalFormatting sqref="Q4:S4">
    <cfRule type="expression" dxfId="8" priority="5">
      <formula>NOT($Q$4="")</formula>
    </cfRule>
  </conditionalFormatting>
  <conditionalFormatting sqref="J11:N1010">
    <cfRule type="expression" dxfId="7" priority="11">
      <formula>AND($X11="X", J11="")</formula>
    </cfRule>
  </conditionalFormatting>
  <conditionalFormatting sqref="J11:J1010">
    <cfRule type="expression" dxfId="6" priority="3">
      <formula>$Z11="X"</formula>
    </cfRule>
  </conditionalFormatting>
  <conditionalFormatting sqref="J8:K8">
    <cfRule type="expression" dxfId="5" priority="2">
      <formula>NOT($J$8="")</formula>
    </cfRule>
  </conditionalFormatting>
  <conditionalFormatting sqref="K11:K1010">
    <cfRule type="expression" dxfId="4" priority="1">
      <formula>$AA11="X"</formula>
    </cfRule>
  </conditionalFormatting>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5594-6603-408D-870D-44CE7648F25A}">
  <sheetPr>
    <tabColor rgb="FF2A713D"/>
  </sheetPr>
  <dimension ref="A1:AZ99"/>
  <sheetViews>
    <sheetView zoomScaleNormal="100" workbookViewId="0">
      <selection activeCell="AJ7" sqref="AJ7:AS7"/>
    </sheetView>
  </sheetViews>
  <sheetFormatPr defaultColWidth="0" defaultRowHeight="15" zeroHeight="1" x14ac:dyDescent="0.25"/>
  <cols>
    <col min="1" max="46" width="2.85546875" style="1" customWidth="1"/>
    <col min="47" max="49" width="2.85546875" style="1" hidden="1" customWidth="1"/>
    <col min="50" max="50" width="8.5703125" style="1" hidden="1" customWidth="1"/>
    <col min="51" max="51" width="28.5703125" style="1" hidden="1" customWidth="1"/>
    <col min="52" max="52" width="14.28515625" style="1" hidden="1" customWidth="1"/>
    <col min="53" max="16384" width="2.85546875" style="1" hidden="1"/>
  </cols>
  <sheetData>
    <row r="1" spans="1:52"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row>
    <row r="2" spans="1:52" x14ac:dyDescent="0.25">
      <c r="A2" s="31"/>
      <c r="B2" s="195" t="str">
        <f>CONCATENATE("Stock Take Report for ", 'Intro &amp; Setup'!$CA$4)</f>
        <v>Stock Take Report for Your Business</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7"/>
      <c r="AT2" s="31"/>
    </row>
    <row r="3" spans="1:52" x14ac:dyDescent="0.25">
      <c r="A3" s="31"/>
      <c r="B3" s="198"/>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31"/>
    </row>
    <row r="4" spans="1:52" x14ac:dyDescent="0.2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row>
    <row r="5" spans="1:52" x14ac:dyDescent="0.25">
      <c r="A5" s="31"/>
      <c r="B5" s="201" t="s">
        <v>78</v>
      </c>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3"/>
      <c r="AT5" s="31"/>
      <c r="AY5" s="88"/>
    </row>
    <row r="6" spans="1:52" x14ac:dyDescent="0.25">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Y6" s="110" t="s">
        <v>79</v>
      </c>
      <c r="AZ6" s="101">
        <f>$AZ$42</f>
        <v>14.400000000000002</v>
      </c>
    </row>
    <row r="7" spans="1:52" x14ac:dyDescent="0.25">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201" t="s">
        <v>81</v>
      </c>
      <c r="AC7" s="202"/>
      <c r="AD7" s="202"/>
      <c r="AE7" s="202"/>
      <c r="AF7" s="202"/>
      <c r="AG7" s="202"/>
      <c r="AH7" s="202"/>
      <c r="AI7" s="203"/>
      <c r="AJ7" s="255" t="s">
        <v>79</v>
      </c>
      <c r="AK7" s="256"/>
      <c r="AL7" s="256"/>
      <c r="AM7" s="256"/>
      <c r="AN7" s="256"/>
      <c r="AO7" s="256"/>
      <c r="AP7" s="256"/>
      <c r="AQ7" s="256"/>
      <c r="AR7" s="256"/>
      <c r="AS7" s="257"/>
      <c r="AT7" s="31"/>
      <c r="AY7" s="111" t="s">
        <v>80</v>
      </c>
      <c r="AZ7" s="102">
        <f>$AZ$41</f>
        <v>8.6999999999999993</v>
      </c>
    </row>
    <row r="8" spans="1:52" x14ac:dyDescent="0.25">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row>
    <row r="9" spans="1:52" ht="15" customHeight="1" x14ac:dyDescent="0.25">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242" t="str">
        <f>$AY$10</f>
        <v>Turnover</v>
      </c>
      <c r="AC9" s="243"/>
      <c r="AD9" s="243"/>
      <c r="AE9" s="243"/>
      <c r="AF9" s="243"/>
      <c r="AG9" s="243"/>
      <c r="AH9" s="243"/>
      <c r="AI9" s="243"/>
      <c r="AJ9" s="243"/>
      <c r="AK9" s="244"/>
      <c r="AL9" s="258">
        <f>$AZ$10</f>
        <v>48</v>
      </c>
      <c r="AM9" s="259"/>
      <c r="AN9" s="259"/>
      <c r="AO9" s="259"/>
      <c r="AP9" s="259"/>
      <c r="AQ9" s="259"/>
      <c r="AR9" s="259"/>
      <c r="AS9" s="260"/>
      <c r="AT9" s="31"/>
    </row>
    <row r="10" spans="1:52" ht="15" customHeight="1" x14ac:dyDescent="0.25">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245"/>
      <c r="AC10" s="246"/>
      <c r="AD10" s="246"/>
      <c r="AE10" s="246"/>
      <c r="AF10" s="246"/>
      <c r="AG10" s="246"/>
      <c r="AH10" s="246"/>
      <c r="AI10" s="246"/>
      <c r="AJ10" s="246"/>
      <c r="AK10" s="247"/>
      <c r="AL10" s="261"/>
      <c r="AM10" s="262"/>
      <c r="AN10" s="262"/>
      <c r="AO10" s="262"/>
      <c r="AP10" s="262"/>
      <c r="AQ10" s="262"/>
      <c r="AR10" s="262"/>
      <c r="AS10" s="263"/>
      <c r="AT10" s="31"/>
      <c r="AY10" s="112" t="s">
        <v>83</v>
      </c>
      <c r="AZ10" s="103">
        <f>$AZ$57</f>
        <v>48</v>
      </c>
    </row>
    <row r="11" spans="1:52"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264" t="s">
        <v>86</v>
      </c>
      <c r="AC11" s="264"/>
      <c r="AD11" s="264"/>
      <c r="AE11" s="264"/>
      <c r="AF11" s="264"/>
      <c r="AG11" s="264"/>
      <c r="AH11" s="264"/>
      <c r="AI11" s="264"/>
      <c r="AJ11" s="264"/>
      <c r="AK11" s="264"/>
      <c r="AL11" s="264"/>
      <c r="AM11" s="264"/>
      <c r="AN11" s="264"/>
      <c r="AO11" s="264"/>
      <c r="AP11" s="264"/>
      <c r="AQ11" s="264"/>
      <c r="AR11" s="264"/>
      <c r="AS11" s="264"/>
      <c r="AT11" s="31"/>
      <c r="AY11" s="112" t="s">
        <v>82</v>
      </c>
      <c r="AZ11" s="104">
        <f>IFERROR(INDEX($AZ$6:$AZ$7, MATCH($AJ$7, $AY$6:$AY$7, 0)), "")</f>
        <v>14.400000000000002</v>
      </c>
    </row>
    <row r="12" spans="1:52"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242" t="s">
        <v>82</v>
      </c>
      <c r="AC12" s="243"/>
      <c r="AD12" s="243"/>
      <c r="AE12" s="243"/>
      <c r="AF12" s="243"/>
      <c r="AG12" s="243"/>
      <c r="AH12" s="243"/>
      <c r="AI12" s="243"/>
      <c r="AJ12" s="243"/>
      <c r="AK12" s="244"/>
      <c r="AL12" s="258">
        <f>$AZ$11</f>
        <v>14.400000000000002</v>
      </c>
      <c r="AM12" s="259"/>
      <c r="AN12" s="259"/>
      <c r="AO12" s="259"/>
      <c r="AP12" s="259"/>
      <c r="AQ12" s="259"/>
      <c r="AR12" s="259"/>
      <c r="AS12" s="260"/>
      <c r="AT12" s="31"/>
      <c r="AY12" s="112" t="s">
        <v>84</v>
      </c>
      <c r="AZ12" s="104">
        <f>IF($AZ$10&gt;=$AZ$11, $AZ$10-$AZ$11, 0)</f>
        <v>33.599999999999994</v>
      </c>
    </row>
    <row r="13" spans="1:52"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245"/>
      <c r="AC13" s="246"/>
      <c r="AD13" s="246"/>
      <c r="AE13" s="246"/>
      <c r="AF13" s="246"/>
      <c r="AG13" s="246"/>
      <c r="AH13" s="246"/>
      <c r="AI13" s="246"/>
      <c r="AJ13" s="246"/>
      <c r="AK13" s="247"/>
      <c r="AL13" s="261"/>
      <c r="AM13" s="262"/>
      <c r="AN13" s="262"/>
      <c r="AO13" s="262"/>
      <c r="AP13" s="262"/>
      <c r="AQ13" s="262"/>
      <c r="AR13" s="262"/>
      <c r="AS13" s="263"/>
      <c r="AT13" s="31"/>
      <c r="AY13" s="112" t="s">
        <v>85</v>
      </c>
      <c r="AZ13" s="105">
        <f>IF($AZ$10&lt;$AZ$11, $AZ$11-$AZ$10, 0)</f>
        <v>0</v>
      </c>
    </row>
    <row r="14" spans="1:52"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row>
    <row r="15" spans="1:52"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238" t="s">
        <v>87</v>
      </c>
      <c r="AC15" s="238"/>
      <c r="AD15" s="238"/>
      <c r="AE15" s="238"/>
      <c r="AF15" s="238"/>
      <c r="AG15" s="238"/>
      <c r="AH15" s="238"/>
      <c r="AI15" s="238"/>
      <c r="AJ15" s="238"/>
      <c r="AK15" s="238"/>
      <c r="AL15" s="238"/>
      <c r="AM15" s="238"/>
      <c r="AN15" s="238"/>
      <c r="AO15" s="238"/>
      <c r="AP15" s="238"/>
      <c r="AQ15" s="238"/>
      <c r="AR15" s="238"/>
      <c r="AS15" s="238"/>
      <c r="AT15" s="31"/>
    </row>
    <row r="16" spans="1:52"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242" t="str">
        <f>IF($AZ$13=0, $AY$12, IF($AZ$12=0, $AY$13, ""))</f>
        <v>Profit</v>
      </c>
      <c r="AC16" s="243"/>
      <c r="AD16" s="243"/>
      <c r="AE16" s="243"/>
      <c r="AF16" s="243"/>
      <c r="AG16" s="243"/>
      <c r="AH16" s="243"/>
      <c r="AI16" s="243"/>
      <c r="AJ16" s="243"/>
      <c r="AK16" s="244"/>
      <c r="AL16" s="258">
        <f>IFERROR(INDEX($AZ$12:$AZ$13, MATCH($AB$16, $AY$12:$AY$13, 0)), "")</f>
        <v>33.599999999999994</v>
      </c>
      <c r="AM16" s="259"/>
      <c r="AN16" s="259"/>
      <c r="AO16" s="259"/>
      <c r="AP16" s="259"/>
      <c r="AQ16" s="259"/>
      <c r="AR16" s="259"/>
      <c r="AS16" s="260"/>
      <c r="AT16" s="31"/>
    </row>
    <row r="17" spans="1:52"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245"/>
      <c r="AC17" s="246"/>
      <c r="AD17" s="246"/>
      <c r="AE17" s="246"/>
      <c r="AF17" s="246"/>
      <c r="AG17" s="246"/>
      <c r="AH17" s="246"/>
      <c r="AI17" s="246"/>
      <c r="AJ17" s="246"/>
      <c r="AK17" s="247"/>
      <c r="AL17" s="261"/>
      <c r="AM17" s="262"/>
      <c r="AN17" s="262"/>
      <c r="AO17" s="262"/>
      <c r="AP17" s="262"/>
      <c r="AQ17" s="262"/>
      <c r="AR17" s="262"/>
      <c r="AS17" s="263"/>
      <c r="AT17" s="31"/>
    </row>
    <row r="18" spans="1:52"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row>
    <row r="19" spans="1:52"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row>
    <row r="20" spans="1:52"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242" t="s">
        <v>8</v>
      </c>
      <c r="AC20" s="243"/>
      <c r="AD20" s="243"/>
      <c r="AE20" s="243"/>
      <c r="AF20" s="243"/>
      <c r="AG20" s="243"/>
      <c r="AH20" s="243"/>
      <c r="AI20" s="243"/>
      <c r="AJ20" s="243"/>
      <c r="AK20" s="244"/>
      <c r="AL20" s="265">
        <f>IFERROR(ROUND((AZ10-AZ11)/AZ10, 4), "")</f>
        <v>0.7</v>
      </c>
      <c r="AM20" s="266"/>
      <c r="AN20" s="266"/>
      <c r="AO20" s="266"/>
      <c r="AP20" s="266"/>
      <c r="AQ20" s="266"/>
      <c r="AR20" s="266"/>
      <c r="AS20" s="267"/>
      <c r="AT20" s="31"/>
    </row>
    <row r="21" spans="1:52" x14ac:dyDescent="0.25">
      <c r="A21" s="31"/>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31"/>
      <c r="AA21" s="31"/>
      <c r="AB21" s="245"/>
      <c r="AC21" s="246"/>
      <c r="AD21" s="246"/>
      <c r="AE21" s="246"/>
      <c r="AF21" s="246"/>
      <c r="AG21" s="246"/>
      <c r="AH21" s="246"/>
      <c r="AI21" s="246"/>
      <c r="AJ21" s="246"/>
      <c r="AK21" s="247"/>
      <c r="AL21" s="268"/>
      <c r="AM21" s="269"/>
      <c r="AN21" s="269"/>
      <c r="AO21" s="269"/>
      <c r="AP21" s="269"/>
      <c r="AQ21" s="269"/>
      <c r="AR21" s="269"/>
      <c r="AS21" s="270"/>
      <c r="AT21" s="31"/>
    </row>
    <row r="22" spans="1:52"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row>
    <row r="23" spans="1:52"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row>
    <row r="24" spans="1:52" x14ac:dyDescent="0.25">
      <c r="A24" s="31"/>
      <c r="B24" s="201" t="s">
        <v>96</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3"/>
      <c r="AT24" s="31"/>
    </row>
    <row r="25" spans="1:52" x14ac:dyDescent="0.25">
      <c r="A25" s="31"/>
      <c r="B25" s="271" t="s">
        <v>97</v>
      </c>
      <c r="C25" s="271"/>
      <c r="D25" s="271"/>
      <c r="E25" s="271"/>
      <c r="F25" s="271"/>
      <c r="G25" s="271"/>
      <c r="H25" s="271"/>
      <c r="I25" s="271"/>
      <c r="J25" s="271"/>
      <c r="K25" s="271"/>
      <c r="L25" s="271"/>
      <c r="M25" s="271"/>
      <c r="N25" s="271"/>
      <c r="O25" s="271"/>
      <c r="P25" s="31"/>
      <c r="Q25" s="271" t="s">
        <v>98</v>
      </c>
      <c r="R25" s="271"/>
      <c r="S25" s="271"/>
      <c r="T25" s="271"/>
      <c r="U25" s="271"/>
      <c r="V25" s="271"/>
      <c r="W25" s="271"/>
      <c r="X25" s="271"/>
      <c r="Y25" s="271"/>
      <c r="Z25" s="271"/>
      <c r="AA25" s="271"/>
      <c r="AB25" s="271"/>
      <c r="AC25" s="271"/>
      <c r="AD25" s="271"/>
      <c r="AE25" s="31"/>
      <c r="AF25" s="271" t="s">
        <v>99</v>
      </c>
      <c r="AG25" s="271"/>
      <c r="AH25" s="271"/>
      <c r="AI25" s="271"/>
      <c r="AJ25" s="271"/>
      <c r="AK25" s="271"/>
      <c r="AL25" s="271"/>
      <c r="AM25" s="271"/>
      <c r="AN25" s="271"/>
      <c r="AO25" s="271"/>
      <c r="AP25" s="271"/>
      <c r="AQ25" s="271"/>
      <c r="AR25" s="271"/>
      <c r="AS25" s="271"/>
      <c r="AT25" s="31"/>
      <c r="AX25" s="118" t="s">
        <v>62</v>
      </c>
      <c r="AY25" s="118" t="s">
        <v>88</v>
      </c>
      <c r="AZ25" s="94">
        <f>SUMIF('Drinks List'!$I$11:$I$1010, $AX25, 'Drinks List'!$G$11:$G$1010)</f>
        <v>4</v>
      </c>
    </row>
    <row r="26" spans="1:52"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X26" s="118" t="s">
        <v>63</v>
      </c>
      <c r="AY26" s="118" t="s">
        <v>89</v>
      </c>
      <c r="AZ26" s="95">
        <f>SUMIF('Drinks List'!$I$11:$I$1010, $AX26, 'Drinks List'!$G$11:$G$1010)</f>
        <v>8</v>
      </c>
    </row>
    <row r="27" spans="1:52"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X27" s="117"/>
      <c r="AY27" s="117"/>
    </row>
    <row r="28" spans="1:52"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X28" s="118" t="s">
        <v>62</v>
      </c>
      <c r="AY28" s="118" t="s">
        <v>90</v>
      </c>
      <c r="AZ28" s="101">
        <f>SUMIF('Drinks List'!$I$11:$I$1010, $AX28, 'Drinks List'!$CY$11:$CY$1010)</f>
        <v>8</v>
      </c>
    </row>
    <row r="29" spans="1:52"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X29" s="118" t="s">
        <v>63</v>
      </c>
      <c r="AY29" s="118" t="s">
        <v>91</v>
      </c>
      <c r="AZ29" s="102">
        <f>SUMIF('Drinks List'!$I$11:$I$1010, $AX29, 'Drinks List'!$CY$11:$CY$1010)</f>
        <v>40</v>
      </c>
    </row>
    <row r="30" spans="1:52"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X30" s="117"/>
      <c r="AY30" s="117"/>
    </row>
    <row r="31" spans="1:52"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X31" s="118" t="s">
        <v>62</v>
      </c>
      <c r="AY31" s="118" t="s">
        <v>92</v>
      </c>
      <c r="AZ31" s="101">
        <f>SUMIF('Drinks List'!$I$11:$I$1010, $AX31, 'Drinks List'!$CZ$11:$CZ$1010)</f>
        <v>6.5</v>
      </c>
    </row>
    <row r="32" spans="1:52"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X32" s="118" t="s">
        <v>63</v>
      </c>
      <c r="AY32" s="118" t="s">
        <v>93</v>
      </c>
      <c r="AZ32" s="102">
        <f>SUMIF('Drinks List'!$I$11:$I$1010, $AX32, 'Drinks List'!$CZ$11:$CZ$1010)</f>
        <v>29.479999999999997</v>
      </c>
    </row>
    <row r="33" spans="1:52"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row>
    <row r="34" spans="1:52"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row>
    <row r="35" spans="1:52" x14ac:dyDescent="0.25">
      <c r="A35" s="31"/>
      <c r="B35" s="195" t="str">
        <f>CONCATENATE("Stock Take Report for ", "YOUR BUSINESS")</f>
        <v>Stock Take Report for YOUR BUSINESS</v>
      </c>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7"/>
      <c r="AT35" s="31"/>
    </row>
    <row r="36" spans="1:52" x14ac:dyDescent="0.25">
      <c r="A36" s="31"/>
      <c r="B36" s="198"/>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200"/>
      <c r="AT36" s="31"/>
    </row>
    <row r="37" spans="1:52"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row>
    <row r="38" spans="1:52" x14ac:dyDescent="0.25">
      <c r="A38" s="31"/>
      <c r="B38" s="201" t="s">
        <v>76</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3"/>
      <c r="AT38" s="31"/>
    </row>
    <row r="39" spans="1:52"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row>
    <row r="40" spans="1:52"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238" t="s">
        <v>68</v>
      </c>
      <c r="AC40" s="238"/>
      <c r="AD40" s="238"/>
      <c r="AE40" s="238"/>
      <c r="AF40" s="238"/>
      <c r="AG40" s="238"/>
      <c r="AH40" s="238"/>
      <c r="AI40" s="238"/>
      <c r="AJ40" s="238"/>
      <c r="AK40" s="238"/>
      <c r="AL40" s="238"/>
      <c r="AM40" s="238"/>
      <c r="AN40" s="238"/>
      <c r="AO40" s="238"/>
      <c r="AP40" s="238"/>
      <c r="AQ40" s="238"/>
      <c r="AR40" s="238"/>
      <c r="AS40" s="238"/>
      <c r="AT40" s="31"/>
    </row>
    <row r="41" spans="1:52"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242" t="s">
        <v>1</v>
      </c>
      <c r="AC41" s="243"/>
      <c r="AD41" s="243"/>
      <c r="AE41" s="243"/>
      <c r="AF41" s="243"/>
      <c r="AG41" s="243"/>
      <c r="AH41" s="243"/>
      <c r="AI41" s="243"/>
      <c r="AJ41" s="243"/>
      <c r="AK41" s="244"/>
      <c r="AL41" s="254">
        <f>$AZ$42</f>
        <v>14.400000000000002</v>
      </c>
      <c r="AM41" s="249"/>
      <c r="AN41" s="249"/>
      <c r="AO41" s="249"/>
      <c r="AP41" s="249"/>
      <c r="AQ41" s="249"/>
      <c r="AR41" s="249"/>
      <c r="AS41" s="250"/>
      <c r="AT41" s="31"/>
      <c r="AY41" s="1" t="s">
        <v>65</v>
      </c>
      <c r="AZ41" s="103">
        <f>SUM('Stock List'!$B$11:$B$1010)</f>
        <v>8.6999999999999993</v>
      </c>
    </row>
    <row r="42" spans="1:52"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245"/>
      <c r="AC42" s="246"/>
      <c r="AD42" s="246"/>
      <c r="AE42" s="246"/>
      <c r="AF42" s="246"/>
      <c r="AG42" s="246"/>
      <c r="AH42" s="246"/>
      <c r="AI42" s="246"/>
      <c r="AJ42" s="246"/>
      <c r="AK42" s="247"/>
      <c r="AL42" s="251"/>
      <c r="AM42" s="252"/>
      <c r="AN42" s="252"/>
      <c r="AO42" s="252"/>
      <c r="AP42" s="252"/>
      <c r="AQ42" s="252"/>
      <c r="AR42" s="252"/>
      <c r="AS42" s="253"/>
      <c r="AT42" s="31"/>
      <c r="AY42" s="1" t="s">
        <v>66</v>
      </c>
      <c r="AZ42" s="104">
        <f>SUM('Stock List'!$Q$11:$Q$1010)</f>
        <v>14.400000000000002</v>
      </c>
    </row>
    <row r="43" spans="1:52"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238" t="s">
        <v>68</v>
      </c>
      <c r="AC43" s="238"/>
      <c r="AD43" s="238"/>
      <c r="AE43" s="238"/>
      <c r="AF43" s="238"/>
      <c r="AG43" s="238"/>
      <c r="AH43" s="238"/>
      <c r="AI43" s="238"/>
      <c r="AJ43" s="238"/>
      <c r="AK43" s="238"/>
      <c r="AL43" s="238"/>
      <c r="AM43" s="238"/>
      <c r="AN43" s="238"/>
      <c r="AO43" s="238"/>
      <c r="AP43" s="238"/>
      <c r="AQ43" s="238"/>
      <c r="AR43" s="238"/>
      <c r="AS43" s="238"/>
      <c r="AT43" s="31"/>
      <c r="AY43" s="1" t="str">
        <f>IF($AZ$41=$AZ$42, "", CONCATENATE("Potential ", IF($AZ$42&lt;$AZ$41, "Waste", "Savings")))</f>
        <v>Potential Savings</v>
      </c>
      <c r="AZ43" s="105">
        <f>IF($AZ$41=$AZ$42, 0, IF($AZ$41&gt;$AZ$42, $AZ$41-$AZ$42, $AZ$42-$AZ$41))</f>
        <v>5.7000000000000028</v>
      </c>
    </row>
    <row r="44" spans="1:52"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242" t="s">
        <v>67</v>
      </c>
      <c r="AC44" s="243"/>
      <c r="AD44" s="243"/>
      <c r="AE44" s="243"/>
      <c r="AF44" s="243"/>
      <c r="AG44" s="243"/>
      <c r="AH44" s="243"/>
      <c r="AI44" s="243"/>
      <c r="AJ44" s="243"/>
      <c r="AK44" s="244"/>
      <c r="AL44" s="254">
        <f>$AZ$41</f>
        <v>8.6999999999999993</v>
      </c>
      <c r="AM44" s="249"/>
      <c r="AN44" s="249"/>
      <c r="AO44" s="249"/>
      <c r="AP44" s="249"/>
      <c r="AQ44" s="249"/>
      <c r="AR44" s="249"/>
      <c r="AS44" s="250"/>
      <c r="AT44" s="31"/>
      <c r="AZ44" s="88" t="str">
        <f>IF($AZ$41=$AZ$42, "", IF($AZ$41&lt;$AZ$42, "Green", "Red"))</f>
        <v>Green</v>
      </c>
    </row>
    <row r="45" spans="1:52"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245"/>
      <c r="AC45" s="246"/>
      <c r="AD45" s="246"/>
      <c r="AE45" s="246"/>
      <c r="AF45" s="246"/>
      <c r="AG45" s="246"/>
      <c r="AH45" s="246"/>
      <c r="AI45" s="246"/>
      <c r="AJ45" s="246"/>
      <c r="AK45" s="247"/>
      <c r="AL45" s="251"/>
      <c r="AM45" s="252"/>
      <c r="AN45" s="252"/>
      <c r="AO45" s="252"/>
      <c r="AP45" s="252"/>
      <c r="AQ45" s="252"/>
      <c r="AR45" s="252"/>
      <c r="AS45" s="253"/>
      <c r="AT45" s="31"/>
    </row>
    <row r="46" spans="1:52"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row>
    <row r="47" spans="1:52"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row>
    <row r="48" spans="1:52"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242" t="str">
        <f>$AY$43</f>
        <v>Potential Savings</v>
      </c>
      <c r="AC48" s="243"/>
      <c r="AD48" s="243"/>
      <c r="AE48" s="243"/>
      <c r="AF48" s="243"/>
      <c r="AG48" s="243"/>
      <c r="AH48" s="243"/>
      <c r="AI48" s="243"/>
      <c r="AJ48" s="243"/>
      <c r="AK48" s="244"/>
      <c r="AL48" s="254">
        <f>$AZ$43</f>
        <v>5.7000000000000028</v>
      </c>
      <c r="AM48" s="249"/>
      <c r="AN48" s="249"/>
      <c r="AO48" s="249"/>
      <c r="AP48" s="249"/>
      <c r="AQ48" s="249"/>
      <c r="AR48" s="249"/>
      <c r="AS48" s="250"/>
      <c r="AT48" s="31"/>
    </row>
    <row r="49" spans="1:52"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245"/>
      <c r="AC49" s="246"/>
      <c r="AD49" s="246"/>
      <c r="AE49" s="246"/>
      <c r="AF49" s="246"/>
      <c r="AG49" s="246"/>
      <c r="AH49" s="246"/>
      <c r="AI49" s="246"/>
      <c r="AJ49" s="246"/>
      <c r="AK49" s="247"/>
      <c r="AL49" s="251"/>
      <c r="AM49" s="252"/>
      <c r="AN49" s="252"/>
      <c r="AO49" s="252"/>
      <c r="AP49" s="252"/>
      <c r="AQ49" s="252"/>
      <c r="AR49" s="252"/>
      <c r="AS49" s="253"/>
      <c r="AT49" s="31"/>
    </row>
    <row r="50" spans="1:52"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row>
    <row r="51" spans="1:52"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row>
    <row r="52" spans="1:52" x14ac:dyDescent="0.25">
      <c r="A52" s="31"/>
      <c r="B52" s="201" t="s">
        <v>77</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3"/>
      <c r="AT52" s="31"/>
    </row>
    <row r="53" spans="1:52"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row>
    <row r="54" spans="1:52"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238" t="s">
        <v>73</v>
      </c>
      <c r="AC54" s="238"/>
      <c r="AD54" s="238"/>
      <c r="AE54" s="238"/>
      <c r="AF54" s="238"/>
      <c r="AG54" s="238"/>
      <c r="AH54" s="238"/>
      <c r="AI54" s="238"/>
      <c r="AJ54" s="238"/>
      <c r="AK54" s="238"/>
      <c r="AL54" s="238"/>
      <c r="AM54" s="238"/>
      <c r="AN54" s="238"/>
      <c r="AO54" s="238"/>
      <c r="AP54" s="238"/>
      <c r="AQ54" s="238"/>
      <c r="AR54" s="238"/>
      <c r="AS54" s="238"/>
      <c r="AT54" s="31"/>
    </row>
    <row r="55" spans="1:52" ht="1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242" t="s">
        <v>74</v>
      </c>
      <c r="AC55" s="243"/>
      <c r="AD55" s="243"/>
      <c r="AE55" s="243"/>
      <c r="AF55" s="243"/>
      <c r="AG55" s="243"/>
      <c r="AH55" s="243"/>
      <c r="AI55" s="243"/>
      <c r="AJ55" s="243"/>
      <c r="AK55" s="244"/>
      <c r="AL55" s="254">
        <f>$AZ$57</f>
        <v>48</v>
      </c>
      <c r="AM55" s="249"/>
      <c r="AN55" s="249"/>
      <c r="AO55" s="249"/>
      <c r="AP55" s="249"/>
      <c r="AQ55" s="249"/>
      <c r="AR55" s="249"/>
      <c r="AS55" s="250"/>
      <c r="AT55" s="31"/>
    </row>
    <row r="56" spans="1:52"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245"/>
      <c r="AC56" s="246"/>
      <c r="AD56" s="246"/>
      <c r="AE56" s="246"/>
      <c r="AF56" s="246"/>
      <c r="AG56" s="246"/>
      <c r="AH56" s="246"/>
      <c r="AI56" s="246"/>
      <c r="AJ56" s="246"/>
      <c r="AK56" s="247"/>
      <c r="AL56" s="251"/>
      <c r="AM56" s="252"/>
      <c r="AN56" s="252"/>
      <c r="AO56" s="252"/>
      <c r="AP56" s="252"/>
      <c r="AQ56" s="252"/>
      <c r="AR56" s="252"/>
      <c r="AS56" s="253"/>
      <c r="AT56" s="31"/>
      <c r="AY56" s="1" t="s">
        <v>71</v>
      </c>
      <c r="AZ56" s="101">
        <f>'Drinks List'!$CU$8</f>
        <v>24.04</v>
      </c>
    </row>
    <row r="57" spans="1:52"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238" t="s">
        <v>73</v>
      </c>
      <c r="AC57" s="238"/>
      <c r="AD57" s="238"/>
      <c r="AE57" s="238"/>
      <c r="AF57" s="238"/>
      <c r="AG57" s="238"/>
      <c r="AH57" s="238"/>
      <c r="AI57" s="238"/>
      <c r="AJ57" s="238"/>
      <c r="AK57" s="238"/>
      <c r="AL57" s="238"/>
      <c r="AM57" s="238"/>
      <c r="AN57" s="238"/>
      <c r="AO57" s="238"/>
      <c r="AP57" s="238"/>
      <c r="AQ57" s="238"/>
      <c r="AR57" s="238"/>
      <c r="AS57" s="238"/>
      <c r="AT57" s="31"/>
      <c r="AY57" s="1" t="s">
        <v>72</v>
      </c>
      <c r="AZ57" s="102">
        <f>'Drinks List'!$CT$8</f>
        <v>48</v>
      </c>
    </row>
    <row r="58" spans="1:52"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242" t="s">
        <v>32</v>
      </c>
      <c r="AC58" s="243"/>
      <c r="AD58" s="243"/>
      <c r="AE58" s="243"/>
      <c r="AF58" s="243"/>
      <c r="AG58" s="243"/>
      <c r="AH58" s="243"/>
      <c r="AI58" s="243"/>
      <c r="AJ58" s="243"/>
      <c r="AK58" s="244"/>
      <c r="AL58" s="254">
        <f>$AZ$56</f>
        <v>24.04</v>
      </c>
      <c r="AM58" s="249"/>
      <c r="AN58" s="249"/>
      <c r="AO58" s="249"/>
      <c r="AP58" s="249"/>
      <c r="AQ58" s="249"/>
      <c r="AR58" s="249"/>
      <c r="AS58" s="250"/>
      <c r="AT58" s="31"/>
      <c r="AY58" s="1" t="s">
        <v>64</v>
      </c>
      <c r="AZ58" s="109">
        <f>ROUND((AZ57/AZ56), 4)</f>
        <v>1.9966999999999999</v>
      </c>
    </row>
    <row r="59" spans="1:52"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245"/>
      <c r="AC59" s="246"/>
      <c r="AD59" s="246"/>
      <c r="AE59" s="246"/>
      <c r="AF59" s="246"/>
      <c r="AG59" s="246"/>
      <c r="AH59" s="246"/>
      <c r="AI59" s="246"/>
      <c r="AJ59" s="246"/>
      <c r="AK59" s="247"/>
      <c r="AL59" s="251"/>
      <c r="AM59" s="252"/>
      <c r="AN59" s="252"/>
      <c r="AO59" s="252"/>
      <c r="AP59" s="252"/>
      <c r="AQ59" s="252"/>
      <c r="AR59" s="252"/>
      <c r="AS59" s="253"/>
      <c r="AT59" s="31"/>
    </row>
    <row r="60" spans="1:52"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row>
    <row r="61" spans="1:52"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row>
    <row r="62" spans="1:52"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242" t="s">
        <v>75</v>
      </c>
      <c r="AC62" s="243"/>
      <c r="AD62" s="243"/>
      <c r="AE62" s="243"/>
      <c r="AF62" s="243"/>
      <c r="AG62" s="243"/>
      <c r="AH62" s="243"/>
      <c r="AI62" s="243"/>
      <c r="AJ62" s="243"/>
      <c r="AK62" s="244"/>
      <c r="AL62" s="248">
        <f>$AZ$58</f>
        <v>1.9966999999999999</v>
      </c>
      <c r="AM62" s="249"/>
      <c r="AN62" s="249"/>
      <c r="AO62" s="249"/>
      <c r="AP62" s="249"/>
      <c r="AQ62" s="249"/>
      <c r="AR62" s="249"/>
      <c r="AS62" s="250"/>
      <c r="AT62" s="31"/>
    </row>
    <row r="63" spans="1:52"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245"/>
      <c r="AC63" s="246"/>
      <c r="AD63" s="246"/>
      <c r="AE63" s="246"/>
      <c r="AF63" s="246"/>
      <c r="AG63" s="246"/>
      <c r="AH63" s="246"/>
      <c r="AI63" s="246"/>
      <c r="AJ63" s="246"/>
      <c r="AK63" s="247"/>
      <c r="AL63" s="251"/>
      <c r="AM63" s="252"/>
      <c r="AN63" s="252"/>
      <c r="AO63" s="252"/>
      <c r="AP63" s="252"/>
      <c r="AQ63" s="252"/>
      <c r="AR63" s="252"/>
      <c r="AS63" s="253"/>
      <c r="AT63" s="31"/>
    </row>
    <row r="64" spans="1:52"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row>
    <row r="65" spans="1:46"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row>
    <row r="66" spans="1:46"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row>
    <row r="67" spans="1:46"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row>
    <row r="68" spans="1:46" x14ac:dyDescent="0.25">
      <c r="A68" s="31"/>
      <c r="B68" s="195" t="str">
        <f>CONCATENATE("Stock Take Report for ", "YOUR BUSINESS")</f>
        <v>Stock Take Report for YOUR BUSINESS</v>
      </c>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7"/>
      <c r="AT68" s="31"/>
    </row>
    <row r="69" spans="1:46" x14ac:dyDescent="0.25">
      <c r="A69" s="31"/>
      <c r="B69" s="198"/>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200"/>
      <c r="AT69" s="31"/>
    </row>
    <row r="70" spans="1:46"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row>
    <row r="71" spans="1:46" x14ac:dyDescent="0.25">
      <c r="A71" s="31"/>
      <c r="B71" s="201" t="s">
        <v>100</v>
      </c>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3"/>
      <c r="AT71" s="31"/>
    </row>
    <row r="72" spans="1:46"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row>
    <row r="73" spans="1:46"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238" t="s">
        <v>106</v>
      </c>
      <c r="Z73" s="238"/>
      <c r="AA73" s="238"/>
      <c r="AB73" s="238"/>
      <c r="AC73" s="238"/>
      <c r="AD73" s="238"/>
      <c r="AE73" s="238"/>
      <c r="AF73" s="238"/>
      <c r="AG73" s="238"/>
      <c r="AH73" s="238"/>
      <c r="AI73" s="31"/>
      <c r="AJ73" s="238" t="s">
        <v>105</v>
      </c>
      <c r="AK73" s="238"/>
      <c r="AL73" s="238"/>
      <c r="AM73" s="238"/>
      <c r="AN73" s="238"/>
      <c r="AO73" s="238"/>
      <c r="AP73" s="238"/>
      <c r="AQ73" s="238"/>
      <c r="AR73" s="238"/>
      <c r="AS73" s="238"/>
      <c r="AT73" s="31"/>
    </row>
    <row r="74" spans="1:46" x14ac:dyDescent="0.25">
      <c r="A74" s="31"/>
      <c r="B74" s="189" t="s">
        <v>101</v>
      </c>
      <c r="C74" s="190"/>
      <c r="D74" s="190"/>
      <c r="E74" s="190"/>
      <c r="F74" s="190"/>
      <c r="G74" s="190"/>
      <c r="H74" s="190"/>
      <c r="I74" s="190"/>
      <c r="J74" s="190"/>
      <c r="K74" s="191"/>
      <c r="L74" s="31"/>
      <c r="M74" s="189" t="s">
        <v>102</v>
      </c>
      <c r="N74" s="190"/>
      <c r="O74" s="190"/>
      <c r="P74" s="190"/>
      <c r="Q74" s="190"/>
      <c r="R74" s="190"/>
      <c r="S74" s="190"/>
      <c r="T74" s="190"/>
      <c r="U74" s="190"/>
      <c r="V74" s="191"/>
      <c r="W74" s="31"/>
      <c r="X74" s="31"/>
      <c r="Y74" s="189" t="s">
        <v>103</v>
      </c>
      <c r="Z74" s="190"/>
      <c r="AA74" s="190"/>
      <c r="AB74" s="190"/>
      <c r="AC74" s="190"/>
      <c r="AD74" s="190"/>
      <c r="AE74" s="190"/>
      <c r="AF74" s="190"/>
      <c r="AG74" s="190"/>
      <c r="AH74" s="191"/>
      <c r="AI74" s="31"/>
      <c r="AJ74" s="189" t="s">
        <v>104</v>
      </c>
      <c r="AK74" s="190"/>
      <c r="AL74" s="190"/>
      <c r="AM74" s="190"/>
      <c r="AN74" s="190"/>
      <c r="AO74" s="190"/>
      <c r="AP74" s="190"/>
      <c r="AQ74" s="190"/>
      <c r="AR74" s="190"/>
      <c r="AS74" s="191"/>
      <c r="AT74" s="31"/>
    </row>
    <row r="75" spans="1:46"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row>
    <row r="76" spans="1:46" x14ac:dyDescent="0.25">
      <c r="A76" s="31"/>
      <c r="B76" s="72">
        <v>1</v>
      </c>
      <c r="C76" s="239" t="str">
        <f>IFERROR(INDEX('Stock List'!$J$11:$J$1010, MATCH(B76, 'Stock List'!$BS$11:$BS$1010, 0)), "")</f>
        <v>Coffee</v>
      </c>
      <c r="D76" s="240"/>
      <c r="E76" s="240"/>
      <c r="F76" s="240"/>
      <c r="G76" s="240"/>
      <c r="H76" s="240"/>
      <c r="I76" s="240"/>
      <c r="J76" s="240"/>
      <c r="K76" s="241"/>
      <c r="L76" s="31"/>
      <c r="M76" s="72">
        <v>1</v>
      </c>
      <c r="N76" s="239" t="str">
        <f>IFERROR(INDEX('Stock List'!$J$11:$J$1010, MATCH(M76, 'Stock List'!$BT$11:$BT$1010, 0)), "")</f>
        <v>1 Litre Orange Juice</v>
      </c>
      <c r="O76" s="240"/>
      <c r="P76" s="240"/>
      <c r="Q76" s="240"/>
      <c r="R76" s="240"/>
      <c r="S76" s="240"/>
      <c r="T76" s="240"/>
      <c r="U76" s="240"/>
      <c r="V76" s="241"/>
      <c r="W76" s="31"/>
      <c r="X76" s="31"/>
      <c r="Y76" s="72">
        <v>1</v>
      </c>
      <c r="Z76" s="239" t="str">
        <f>IFERROR(INDEX('Drinks List'!$H$11:$H$1010, MATCH(Y76, 'Drinks List'!$DB$11:$DB$1010, 0)), "")</f>
        <v>Rum &amp; Coke</v>
      </c>
      <c r="AA76" s="240"/>
      <c r="AB76" s="240"/>
      <c r="AC76" s="240"/>
      <c r="AD76" s="240"/>
      <c r="AE76" s="240"/>
      <c r="AF76" s="240"/>
      <c r="AG76" s="240"/>
      <c r="AH76" s="241"/>
      <c r="AI76" s="31"/>
      <c r="AJ76" s="72">
        <v>1</v>
      </c>
      <c r="AK76" s="239" t="str">
        <f>IFERROR(INDEX('Drinks List'!$H$11:$H$1010, MATCH(AJ76, 'Drinks List'!$DC$11:$DC$1010, 0)), "")</f>
        <v>Rum &amp; Coke</v>
      </c>
      <c r="AL76" s="240"/>
      <c r="AM76" s="240"/>
      <c r="AN76" s="240"/>
      <c r="AO76" s="240"/>
      <c r="AP76" s="240"/>
      <c r="AQ76" s="240"/>
      <c r="AR76" s="240"/>
      <c r="AS76" s="241"/>
      <c r="AT76" s="31"/>
    </row>
    <row r="77" spans="1:46" x14ac:dyDescent="0.25">
      <c r="A77" s="31"/>
      <c r="B77" s="73">
        <v>2</v>
      </c>
      <c r="C77" s="232" t="str">
        <f>IFERROR(INDEX('Stock List'!$J$11:$J$1010, MATCH(B77, 'Stock List'!$BS$11:$BS$1010, 0)), "")</f>
        <v>Milk</v>
      </c>
      <c r="D77" s="233"/>
      <c r="E77" s="233"/>
      <c r="F77" s="233"/>
      <c r="G77" s="233"/>
      <c r="H77" s="233"/>
      <c r="I77" s="233"/>
      <c r="J77" s="233"/>
      <c r="K77" s="234"/>
      <c r="L77" s="31"/>
      <c r="M77" s="73">
        <v>2</v>
      </c>
      <c r="N77" s="232" t="str">
        <f>IFERROR(INDEX('Stock List'!$J$11:$J$1010, MATCH(M77, 'Stock List'!$BT$11:$BT$1010, 0)), "")</f>
        <v/>
      </c>
      <c r="O77" s="233"/>
      <c r="P77" s="233"/>
      <c r="Q77" s="233"/>
      <c r="R77" s="233"/>
      <c r="S77" s="233"/>
      <c r="T77" s="233"/>
      <c r="U77" s="233"/>
      <c r="V77" s="234"/>
      <c r="W77" s="31"/>
      <c r="X77" s="31"/>
      <c r="Y77" s="73">
        <v>2</v>
      </c>
      <c r="Z77" s="232" t="str">
        <f>IFERROR(INDEX('Drinks List'!$H$11:$H$1010, MATCH(Y77, 'Drinks List'!$DB$11:$DB$1010, 0)), "")</f>
        <v>Vodka &amp; Orange Juice</v>
      </c>
      <c r="AA77" s="233"/>
      <c r="AB77" s="233"/>
      <c r="AC77" s="233"/>
      <c r="AD77" s="233"/>
      <c r="AE77" s="233"/>
      <c r="AF77" s="233"/>
      <c r="AG77" s="233"/>
      <c r="AH77" s="234"/>
      <c r="AI77" s="31"/>
      <c r="AJ77" s="73">
        <v>2</v>
      </c>
      <c r="AK77" s="232" t="str">
        <f>IFERROR(INDEX('Drinks List'!$H$11:$H$1010, MATCH(AJ77, 'Drinks List'!$DC$11:$DC$1010, 0)), "")</f>
        <v>Vodka &amp; Orange Juice</v>
      </c>
      <c r="AL77" s="233"/>
      <c r="AM77" s="233"/>
      <c r="AN77" s="233"/>
      <c r="AO77" s="233"/>
      <c r="AP77" s="233"/>
      <c r="AQ77" s="233"/>
      <c r="AR77" s="233"/>
      <c r="AS77" s="234"/>
      <c r="AT77" s="31"/>
    </row>
    <row r="78" spans="1:46" x14ac:dyDescent="0.25">
      <c r="A78" s="31"/>
      <c r="B78" s="73">
        <v>3</v>
      </c>
      <c r="C78" s="232" t="str">
        <f>IFERROR(INDEX('Stock List'!$J$11:$J$1010, MATCH(B78, 'Stock List'!$BS$11:$BS$1010, 0)), "")</f>
        <v>Tea</v>
      </c>
      <c r="D78" s="233"/>
      <c r="E78" s="233"/>
      <c r="F78" s="233"/>
      <c r="G78" s="233"/>
      <c r="H78" s="233"/>
      <c r="I78" s="233"/>
      <c r="J78" s="233"/>
      <c r="K78" s="234"/>
      <c r="L78" s="31"/>
      <c r="M78" s="73">
        <v>3</v>
      </c>
      <c r="N78" s="232" t="str">
        <f>IFERROR(INDEX('Stock List'!$J$11:$J$1010, MATCH(M78, 'Stock List'!$BT$11:$BT$1010, 0)), "")</f>
        <v/>
      </c>
      <c r="O78" s="233"/>
      <c r="P78" s="233"/>
      <c r="Q78" s="233"/>
      <c r="R78" s="233"/>
      <c r="S78" s="233"/>
      <c r="T78" s="233"/>
      <c r="U78" s="233"/>
      <c r="V78" s="234"/>
      <c r="W78" s="31"/>
      <c r="X78" s="31"/>
      <c r="Y78" s="73">
        <v>3</v>
      </c>
      <c r="Z78" s="232" t="str">
        <f>IFERROR(INDEX('Drinks List'!$H$11:$H$1010, MATCH(Y78, 'Drinks List'!$DB$11:$DB$1010, 0)), "")</f>
        <v>Coffee</v>
      </c>
      <c r="AA78" s="233"/>
      <c r="AB78" s="233"/>
      <c r="AC78" s="233"/>
      <c r="AD78" s="233"/>
      <c r="AE78" s="233"/>
      <c r="AF78" s="233"/>
      <c r="AG78" s="233"/>
      <c r="AH78" s="234"/>
      <c r="AI78" s="31"/>
      <c r="AJ78" s="73">
        <v>3</v>
      </c>
      <c r="AK78" s="232" t="str">
        <f>IFERROR(INDEX('Drinks List'!$H$11:$H$1010, MATCH(AJ78, 'Drinks List'!$DC$11:$DC$1010, 0)), "")</f>
        <v>Tea</v>
      </c>
      <c r="AL78" s="233"/>
      <c r="AM78" s="233"/>
      <c r="AN78" s="233"/>
      <c r="AO78" s="233"/>
      <c r="AP78" s="233"/>
      <c r="AQ78" s="233"/>
      <c r="AR78" s="233"/>
      <c r="AS78" s="234"/>
      <c r="AT78" s="31"/>
    </row>
    <row r="79" spans="1:46" x14ac:dyDescent="0.25">
      <c r="A79" s="31"/>
      <c r="B79" s="73">
        <v>4</v>
      </c>
      <c r="C79" s="232" t="str">
        <f>IFERROR(INDEX('Stock List'!$J$11:$J$1010, MATCH(B79, 'Stock List'!$BS$11:$BS$1010, 0)), "")</f>
        <v>Vodka</v>
      </c>
      <c r="D79" s="233"/>
      <c r="E79" s="233"/>
      <c r="F79" s="233"/>
      <c r="G79" s="233"/>
      <c r="H79" s="233"/>
      <c r="I79" s="233"/>
      <c r="J79" s="233"/>
      <c r="K79" s="234"/>
      <c r="L79" s="31"/>
      <c r="M79" s="73">
        <v>4</v>
      </c>
      <c r="N79" s="232" t="str">
        <f>IFERROR(INDEX('Stock List'!$J$11:$J$1010, MATCH(M79, 'Stock List'!$BT$11:$BT$1010, 0)), "")</f>
        <v/>
      </c>
      <c r="O79" s="233"/>
      <c r="P79" s="233"/>
      <c r="Q79" s="233"/>
      <c r="R79" s="233"/>
      <c r="S79" s="233"/>
      <c r="T79" s="233"/>
      <c r="U79" s="233"/>
      <c r="V79" s="234"/>
      <c r="W79" s="31"/>
      <c r="X79" s="31"/>
      <c r="Y79" s="73">
        <v>4</v>
      </c>
      <c r="Z79" s="232" t="str">
        <f>IFERROR(INDEX('Drinks List'!$H$11:$H$1010, MATCH(Y79, 'Drinks List'!$DB$11:$DB$1010, 0)), "")</f>
        <v>Tea</v>
      </c>
      <c r="AA79" s="233"/>
      <c r="AB79" s="233"/>
      <c r="AC79" s="233"/>
      <c r="AD79" s="233"/>
      <c r="AE79" s="233"/>
      <c r="AF79" s="233"/>
      <c r="AG79" s="233"/>
      <c r="AH79" s="234"/>
      <c r="AI79" s="31"/>
      <c r="AJ79" s="73">
        <v>4</v>
      </c>
      <c r="AK79" s="232" t="str">
        <f>IFERROR(INDEX('Drinks List'!$H$11:$H$1010, MATCH(AJ79, 'Drinks List'!$DC$11:$DC$1010, 0)), "")</f>
        <v>Coffee</v>
      </c>
      <c r="AL79" s="233"/>
      <c r="AM79" s="233"/>
      <c r="AN79" s="233"/>
      <c r="AO79" s="233"/>
      <c r="AP79" s="233"/>
      <c r="AQ79" s="233"/>
      <c r="AR79" s="233"/>
      <c r="AS79" s="234"/>
      <c r="AT79" s="31"/>
    </row>
    <row r="80" spans="1:46" x14ac:dyDescent="0.25">
      <c r="A80" s="31"/>
      <c r="B80" s="73">
        <v>5</v>
      </c>
      <c r="C80" s="232" t="str">
        <f>IFERROR(INDEX('Stock List'!$J$11:$J$1010, MATCH(B80, 'Stock List'!$BS$11:$BS$1010, 0)), "")</f>
        <v>2 Litre Bottle of Coke</v>
      </c>
      <c r="D80" s="233"/>
      <c r="E80" s="233"/>
      <c r="F80" s="233"/>
      <c r="G80" s="233"/>
      <c r="H80" s="233"/>
      <c r="I80" s="233"/>
      <c r="J80" s="233"/>
      <c r="K80" s="234"/>
      <c r="L80" s="31"/>
      <c r="M80" s="73">
        <v>5</v>
      </c>
      <c r="N80" s="232" t="str">
        <f>IFERROR(INDEX('Stock List'!$J$11:$J$1010, MATCH(M80, 'Stock List'!$BT$11:$BT$1010, 0)), "")</f>
        <v/>
      </c>
      <c r="O80" s="233"/>
      <c r="P80" s="233"/>
      <c r="Q80" s="233"/>
      <c r="R80" s="233"/>
      <c r="S80" s="233"/>
      <c r="T80" s="233"/>
      <c r="U80" s="233"/>
      <c r="V80" s="234"/>
      <c r="W80" s="31"/>
      <c r="X80" s="31"/>
      <c r="Y80" s="73">
        <v>5</v>
      </c>
      <c r="Z80" s="232" t="str">
        <f>IFERROR(INDEX('Drinks List'!$H$11:$H$1010, MATCH(Y80, 'Drinks List'!$DB$11:$DB$1010, 0)), "")</f>
        <v/>
      </c>
      <c r="AA80" s="233"/>
      <c r="AB80" s="233"/>
      <c r="AC80" s="233"/>
      <c r="AD80" s="233"/>
      <c r="AE80" s="233"/>
      <c r="AF80" s="233"/>
      <c r="AG80" s="233"/>
      <c r="AH80" s="234"/>
      <c r="AI80" s="31"/>
      <c r="AJ80" s="73">
        <v>5</v>
      </c>
      <c r="AK80" s="232" t="str">
        <f>IFERROR(INDEX('Drinks List'!$H$11:$H$1010, MATCH(AJ80, 'Drinks List'!$DC$11:$DC$1010, 0)), "")</f>
        <v/>
      </c>
      <c r="AL80" s="233"/>
      <c r="AM80" s="233"/>
      <c r="AN80" s="233"/>
      <c r="AO80" s="233"/>
      <c r="AP80" s="233"/>
      <c r="AQ80" s="233"/>
      <c r="AR80" s="233"/>
      <c r="AS80" s="234"/>
      <c r="AT80" s="31"/>
    </row>
    <row r="81" spans="1:46" x14ac:dyDescent="0.25">
      <c r="A81" s="31"/>
      <c r="B81" s="73">
        <v>6</v>
      </c>
      <c r="C81" s="232" t="str">
        <f>IFERROR(INDEX('Stock List'!$J$11:$J$1010, MATCH(B81, 'Stock List'!$BS$11:$BS$1010, 0)), "")</f>
        <v/>
      </c>
      <c r="D81" s="233"/>
      <c r="E81" s="233"/>
      <c r="F81" s="233"/>
      <c r="G81" s="233"/>
      <c r="H81" s="233"/>
      <c r="I81" s="233"/>
      <c r="J81" s="233"/>
      <c r="K81" s="234"/>
      <c r="L81" s="31"/>
      <c r="M81" s="73">
        <v>6</v>
      </c>
      <c r="N81" s="232" t="str">
        <f>IFERROR(INDEX('Stock List'!$J$11:$J$1010, MATCH(M81, 'Stock List'!$BT$11:$BT$1010, 0)), "")</f>
        <v/>
      </c>
      <c r="O81" s="233"/>
      <c r="P81" s="233"/>
      <c r="Q81" s="233"/>
      <c r="R81" s="233"/>
      <c r="S81" s="233"/>
      <c r="T81" s="233"/>
      <c r="U81" s="233"/>
      <c r="V81" s="234"/>
      <c r="W81" s="31"/>
      <c r="X81" s="31"/>
      <c r="Y81" s="73">
        <v>6</v>
      </c>
      <c r="Z81" s="232" t="str">
        <f>IFERROR(INDEX('Drinks List'!$H$11:$H$1010, MATCH(Y81, 'Drinks List'!$DB$11:$DB$1010, 0)), "")</f>
        <v/>
      </c>
      <c r="AA81" s="233"/>
      <c r="AB81" s="233"/>
      <c r="AC81" s="233"/>
      <c r="AD81" s="233"/>
      <c r="AE81" s="233"/>
      <c r="AF81" s="233"/>
      <c r="AG81" s="233"/>
      <c r="AH81" s="234"/>
      <c r="AI81" s="31"/>
      <c r="AJ81" s="73">
        <v>6</v>
      </c>
      <c r="AK81" s="232" t="str">
        <f>IFERROR(INDEX('Drinks List'!$H$11:$H$1010, MATCH(AJ81, 'Drinks List'!$DC$11:$DC$1010, 0)), "")</f>
        <v/>
      </c>
      <c r="AL81" s="233"/>
      <c r="AM81" s="233"/>
      <c r="AN81" s="233"/>
      <c r="AO81" s="233"/>
      <c r="AP81" s="233"/>
      <c r="AQ81" s="233"/>
      <c r="AR81" s="233"/>
      <c r="AS81" s="234"/>
      <c r="AT81" s="31"/>
    </row>
    <row r="82" spans="1:46" x14ac:dyDescent="0.25">
      <c r="A82" s="31"/>
      <c r="B82" s="73">
        <v>7</v>
      </c>
      <c r="C82" s="232" t="str">
        <f>IFERROR(INDEX('Stock List'!$J$11:$J$1010, MATCH(B82, 'Stock List'!$BS$11:$BS$1010, 0)), "")</f>
        <v/>
      </c>
      <c r="D82" s="233"/>
      <c r="E82" s="233"/>
      <c r="F82" s="233"/>
      <c r="G82" s="233"/>
      <c r="H82" s="233"/>
      <c r="I82" s="233"/>
      <c r="J82" s="233"/>
      <c r="K82" s="234"/>
      <c r="L82" s="31"/>
      <c r="M82" s="73">
        <v>7</v>
      </c>
      <c r="N82" s="232" t="str">
        <f>IFERROR(INDEX('Stock List'!$J$11:$J$1010, MATCH(M82, 'Stock List'!$BT$11:$BT$1010, 0)), "")</f>
        <v/>
      </c>
      <c r="O82" s="233"/>
      <c r="P82" s="233"/>
      <c r="Q82" s="233"/>
      <c r="R82" s="233"/>
      <c r="S82" s="233"/>
      <c r="T82" s="233"/>
      <c r="U82" s="233"/>
      <c r="V82" s="234"/>
      <c r="W82" s="31"/>
      <c r="X82" s="31"/>
      <c r="Y82" s="73">
        <v>7</v>
      </c>
      <c r="Z82" s="232" t="str">
        <f>IFERROR(INDEX('Drinks List'!$H$11:$H$1010, MATCH(Y82, 'Drinks List'!$DB$11:$DB$1010, 0)), "")</f>
        <v/>
      </c>
      <c r="AA82" s="233"/>
      <c r="AB82" s="233"/>
      <c r="AC82" s="233"/>
      <c r="AD82" s="233"/>
      <c r="AE82" s="233"/>
      <c r="AF82" s="233"/>
      <c r="AG82" s="233"/>
      <c r="AH82" s="234"/>
      <c r="AI82" s="31"/>
      <c r="AJ82" s="73">
        <v>7</v>
      </c>
      <c r="AK82" s="232" t="str">
        <f>IFERROR(INDEX('Drinks List'!$H$11:$H$1010, MATCH(AJ82, 'Drinks List'!$DC$11:$DC$1010, 0)), "")</f>
        <v/>
      </c>
      <c r="AL82" s="233"/>
      <c r="AM82" s="233"/>
      <c r="AN82" s="233"/>
      <c r="AO82" s="233"/>
      <c r="AP82" s="233"/>
      <c r="AQ82" s="233"/>
      <c r="AR82" s="233"/>
      <c r="AS82" s="234"/>
      <c r="AT82" s="31"/>
    </row>
    <row r="83" spans="1:46" x14ac:dyDescent="0.25">
      <c r="A83" s="31"/>
      <c r="B83" s="73">
        <v>8</v>
      </c>
      <c r="C83" s="232" t="str">
        <f>IFERROR(INDEX('Stock List'!$J$11:$J$1010, MATCH(B83, 'Stock List'!$BS$11:$BS$1010, 0)), "")</f>
        <v/>
      </c>
      <c r="D83" s="233"/>
      <c r="E83" s="233"/>
      <c r="F83" s="233"/>
      <c r="G83" s="233"/>
      <c r="H83" s="233"/>
      <c r="I83" s="233"/>
      <c r="J83" s="233"/>
      <c r="K83" s="234"/>
      <c r="L83" s="31"/>
      <c r="M83" s="73">
        <v>8</v>
      </c>
      <c r="N83" s="232" t="str">
        <f>IFERROR(INDEX('Stock List'!$J$11:$J$1010, MATCH(M83, 'Stock List'!$BT$11:$BT$1010, 0)), "")</f>
        <v/>
      </c>
      <c r="O83" s="233"/>
      <c r="P83" s="233"/>
      <c r="Q83" s="233"/>
      <c r="R83" s="233"/>
      <c r="S83" s="233"/>
      <c r="T83" s="233"/>
      <c r="U83" s="233"/>
      <c r="V83" s="234"/>
      <c r="W83" s="31"/>
      <c r="X83" s="31"/>
      <c r="Y83" s="73">
        <v>8</v>
      </c>
      <c r="Z83" s="232" t="str">
        <f>IFERROR(INDEX('Drinks List'!$H$11:$H$1010, MATCH(Y83, 'Drinks List'!$DB$11:$DB$1010, 0)), "")</f>
        <v/>
      </c>
      <c r="AA83" s="233"/>
      <c r="AB83" s="233"/>
      <c r="AC83" s="233"/>
      <c r="AD83" s="233"/>
      <c r="AE83" s="233"/>
      <c r="AF83" s="233"/>
      <c r="AG83" s="233"/>
      <c r="AH83" s="234"/>
      <c r="AI83" s="31"/>
      <c r="AJ83" s="73">
        <v>8</v>
      </c>
      <c r="AK83" s="232" t="str">
        <f>IFERROR(INDEX('Drinks List'!$H$11:$H$1010, MATCH(AJ83, 'Drinks List'!$DC$11:$DC$1010, 0)), "")</f>
        <v/>
      </c>
      <c r="AL83" s="233"/>
      <c r="AM83" s="233"/>
      <c r="AN83" s="233"/>
      <c r="AO83" s="233"/>
      <c r="AP83" s="233"/>
      <c r="AQ83" s="233"/>
      <c r="AR83" s="233"/>
      <c r="AS83" s="234"/>
      <c r="AT83" s="31"/>
    </row>
    <row r="84" spans="1:46" x14ac:dyDescent="0.25">
      <c r="A84" s="31"/>
      <c r="B84" s="73">
        <v>9</v>
      </c>
      <c r="C84" s="232" t="str">
        <f>IFERROR(INDEX('Stock List'!$J$11:$J$1010, MATCH(B84, 'Stock List'!$BS$11:$BS$1010, 0)), "")</f>
        <v/>
      </c>
      <c r="D84" s="233"/>
      <c r="E84" s="233"/>
      <c r="F84" s="233"/>
      <c r="G84" s="233"/>
      <c r="H84" s="233"/>
      <c r="I84" s="233"/>
      <c r="J84" s="233"/>
      <c r="K84" s="234"/>
      <c r="L84" s="31"/>
      <c r="M84" s="73">
        <v>9</v>
      </c>
      <c r="N84" s="232" t="str">
        <f>IFERROR(INDEX('Stock List'!$J$11:$J$1010, MATCH(M84, 'Stock List'!$BT$11:$BT$1010, 0)), "")</f>
        <v/>
      </c>
      <c r="O84" s="233"/>
      <c r="P84" s="233"/>
      <c r="Q84" s="233"/>
      <c r="R84" s="233"/>
      <c r="S84" s="233"/>
      <c r="T84" s="233"/>
      <c r="U84" s="233"/>
      <c r="V84" s="234"/>
      <c r="W84" s="31"/>
      <c r="X84" s="31"/>
      <c r="Y84" s="73">
        <v>9</v>
      </c>
      <c r="Z84" s="232" t="str">
        <f>IFERROR(INDEX('Drinks List'!$H$11:$H$1010, MATCH(Y84, 'Drinks List'!$DB$11:$DB$1010, 0)), "")</f>
        <v/>
      </c>
      <c r="AA84" s="233"/>
      <c r="AB84" s="233"/>
      <c r="AC84" s="233"/>
      <c r="AD84" s="233"/>
      <c r="AE84" s="233"/>
      <c r="AF84" s="233"/>
      <c r="AG84" s="233"/>
      <c r="AH84" s="234"/>
      <c r="AI84" s="31"/>
      <c r="AJ84" s="73">
        <v>9</v>
      </c>
      <c r="AK84" s="232" t="str">
        <f>IFERROR(INDEX('Drinks List'!$H$11:$H$1010, MATCH(AJ84, 'Drinks List'!$DC$11:$DC$1010, 0)), "")</f>
        <v/>
      </c>
      <c r="AL84" s="233"/>
      <c r="AM84" s="233"/>
      <c r="AN84" s="233"/>
      <c r="AO84" s="233"/>
      <c r="AP84" s="233"/>
      <c r="AQ84" s="233"/>
      <c r="AR84" s="233"/>
      <c r="AS84" s="234"/>
      <c r="AT84" s="31"/>
    </row>
    <row r="85" spans="1:46" x14ac:dyDescent="0.25">
      <c r="A85" s="31"/>
      <c r="B85" s="73">
        <v>10</v>
      </c>
      <c r="C85" s="232" t="str">
        <f>IFERROR(INDEX('Stock List'!$J$11:$J$1010, MATCH(B85, 'Stock List'!$BS$11:$BS$1010, 0)), "")</f>
        <v/>
      </c>
      <c r="D85" s="233"/>
      <c r="E85" s="233"/>
      <c r="F85" s="233"/>
      <c r="G85" s="233"/>
      <c r="H85" s="233"/>
      <c r="I85" s="233"/>
      <c r="J85" s="233"/>
      <c r="K85" s="234"/>
      <c r="L85" s="31"/>
      <c r="M85" s="73">
        <v>10</v>
      </c>
      <c r="N85" s="232" t="str">
        <f>IFERROR(INDEX('Stock List'!$J$11:$J$1010, MATCH(M85, 'Stock List'!$BT$11:$BT$1010, 0)), "")</f>
        <v/>
      </c>
      <c r="O85" s="233"/>
      <c r="P85" s="233"/>
      <c r="Q85" s="233"/>
      <c r="R85" s="233"/>
      <c r="S85" s="233"/>
      <c r="T85" s="233"/>
      <c r="U85" s="233"/>
      <c r="V85" s="234"/>
      <c r="W85" s="31"/>
      <c r="X85" s="31"/>
      <c r="Y85" s="73">
        <v>10</v>
      </c>
      <c r="Z85" s="232" t="str">
        <f>IFERROR(INDEX('Drinks List'!$H$11:$H$1010, MATCH(Y85, 'Drinks List'!$DB$11:$DB$1010, 0)), "")</f>
        <v/>
      </c>
      <c r="AA85" s="233"/>
      <c r="AB85" s="233"/>
      <c r="AC85" s="233"/>
      <c r="AD85" s="233"/>
      <c r="AE85" s="233"/>
      <c r="AF85" s="233"/>
      <c r="AG85" s="233"/>
      <c r="AH85" s="234"/>
      <c r="AI85" s="31"/>
      <c r="AJ85" s="73">
        <v>10</v>
      </c>
      <c r="AK85" s="232" t="str">
        <f>IFERROR(INDEX('Drinks List'!$H$11:$H$1010, MATCH(AJ85, 'Drinks List'!$DC$11:$DC$1010, 0)), "")</f>
        <v/>
      </c>
      <c r="AL85" s="233"/>
      <c r="AM85" s="233"/>
      <c r="AN85" s="233"/>
      <c r="AO85" s="233"/>
      <c r="AP85" s="233"/>
      <c r="AQ85" s="233"/>
      <c r="AR85" s="233"/>
      <c r="AS85" s="234"/>
      <c r="AT85" s="31"/>
    </row>
    <row r="86" spans="1:46" x14ac:dyDescent="0.25">
      <c r="A86" s="31"/>
      <c r="B86" s="73">
        <v>11</v>
      </c>
      <c r="C86" s="232" t="str">
        <f>IFERROR(INDEX('Stock List'!$J$11:$J$1010, MATCH(B86, 'Stock List'!$BS$11:$BS$1010, 0)), "")</f>
        <v/>
      </c>
      <c r="D86" s="233"/>
      <c r="E86" s="233"/>
      <c r="F86" s="233"/>
      <c r="G86" s="233"/>
      <c r="H86" s="233"/>
      <c r="I86" s="233"/>
      <c r="J86" s="233"/>
      <c r="K86" s="234"/>
      <c r="L86" s="31"/>
      <c r="M86" s="73">
        <v>11</v>
      </c>
      <c r="N86" s="232" t="str">
        <f>IFERROR(INDEX('Stock List'!$J$11:$J$1010, MATCH(M86, 'Stock List'!$BT$11:$BT$1010, 0)), "")</f>
        <v/>
      </c>
      <c r="O86" s="233"/>
      <c r="P86" s="233"/>
      <c r="Q86" s="233"/>
      <c r="R86" s="233"/>
      <c r="S86" s="233"/>
      <c r="T86" s="233"/>
      <c r="U86" s="233"/>
      <c r="V86" s="234"/>
      <c r="W86" s="31"/>
      <c r="X86" s="31"/>
      <c r="Y86" s="73">
        <v>11</v>
      </c>
      <c r="Z86" s="232" t="str">
        <f>IFERROR(INDEX('Drinks List'!$H$11:$H$1010, MATCH(Y86, 'Drinks List'!$DB$11:$DB$1010, 0)), "")</f>
        <v/>
      </c>
      <c r="AA86" s="233"/>
      <c r="AB86" s="233"/>
      <c r="AC86" s="233"/>
      <c r="AD86" s="233"/>
      <c r="AE86" s="233"/>
      <c r="AF86" s="233"/>
      <c r="AG86" s="233"/>
      <c r="AH86" s="234"/>
      <c r="AI86" s="31"/>
      <c r="AJ86" s="73">
        <v>11</v>
      </c>
      <c r="AK86" s="232" t="str">
        <f>IFERROR(INDEX('Drinks List'!$H$11:$H$1010, MATCH(AJ86, 'Drinks List'!$DC$11:$DC$1010, 0)), "")</f>
        <v/>
      </c>
      <c r="AL86" s="233"/>
      <c r="AM86" s="233"/>
      <c r="AN86" s="233"/>
      <c r="AO86" s="233"/>
      <c r="AP86" s="233"/>
      <c r="AQ86" s="233"/>
      <c r="AR86" s="233"/>
      <c r="AS86" s="234"/>
      <c r="AT86" s="31"/>
    </row>
    <row r="87" spans="1:46" x14ac:dyDescent="0.25">
      <c r="A87" s="31"/>
      <c r="B87" s="73">
        <v>12</v>
      </c>
      <c r="C87" s="232" t="str">
        <f>IFERROR(INDEX('Stock List'!$J$11:$J$1010, MATCH(B87, 'Stock List'!$BS$11:$BS$1010, 0)), "")</f>
        <v/>
      </c>
      <c r="D87" s="233"/>
      <c r="E87" s="233"/>
      <c r="F87" s="233"/>
      <c r="G87" s="233"/>
      <c r="H87" s="233"/>
      <c r="I87" s="233"/>
      <c r="J87" s="233"/>
      <c r="K87" s="234"/>
      <c r="L87" s="31"/>
      <c r="M87" s="73">
        <v>12</v>
      </c>
      <c r="N87" s="232" t="str">
        <f>IFERROR(INDEX('Stock List'!$J$11:$J$1010, MATCH(M87, 'Stock List'!$BT$11:$BT$1010, 0)), "")</f>
        <v/>
      </c>
      <c r="O87" s="233"/>
      <c r="P87" s="233"/>
      <c r="Q87" s="233"/>
      <c r="R87" s="233"/>
      <c r="S87" s="233"/>
      <c r="T87" s="233"/>
      <c r="U87" s="233"/>
      <c r="V87" s="234"/>
      <c r="W87" s="31"/>
      <c r="X87" s="31"/>
      <c r="Y87" s="73">
        <v>12</v>
      </c>
      <c r="Z87" s="232" t="str">
        <f>IFERROR(INDEX('Drinks List'!$H$11:$H$1010, MATCH(Y87, 'Drinks List'!$DB$11:$DB$1010, 0)), "")</f>
        <v/>
      </c>
      <c r="AA87" s="233"/>
      <c r="AB87" s="233"/>
      <c r="AC87" s="233"/>
      <c r="AD87" s="233"/>
      <c r="AE87" s="233"/>
      <c r="AF87" s="233"/>
      <c r="AG87" s="233"/>
      <c r="AH87" s="234"/>
      <c r="AI87" s="31"/>
      <c r="AJ87" s="73">
        <v>12</v>
      </c>
      <c r="AK87" s="232" t="str">
        <f>IFERROR(INDEX('Drinks List'!$H$11:$H$1010, MATCH(AJ87, 'Drinks List'!$DC$11:$DC$1010, 0)), "")</f>
        <v/>
      </c>
      <c r="AL87" s="233"/>
      <c r="AM87" s="233"/>
      <c r="AN87" s="233"/>
      <c r="AO87" s="233"/>
      <c r="AP87" s="233"/>
      <c r="AQ87" s="233"/>
      <c r="AR87" s="233"/>
      <c r="AS87" s="234"/>
      <c r="AT87" s="31"/>
    </row>
    <row r="88" spans="1:46" x14ac:dyDescent="0.25">
      <c r="A88" s="31"/>
      <c r="B88" s="73">
        <v>13</v>
      </c>
      <c r="C88" s="232" t="str">
        <f>IFERROR(INDEX('Stock List'!$J$11:$J$1010, MATCH(B88, 'Stock List'!$BS$11:$BS$1010, 0)), "")</f>
        <v/>
      </c>
      <c r="D88" s="233"/>
      <c r="E88" s="233"/>
      <c r="F88" s="233"/>
      <c r="G88" s="233"/>
      <c r="H88" s="233"/>
      <c r="I88" s="233"/>
      <c r="J88" s="233"/>
      <c r="K88" s="234"/>
      <c r="L88" s="31"/>
      <c r="M88" s="73">
        <v>13</v>
      </c>
      <c r="N88" s="232" t="str">
        <f>IFERROR(INDEX('Stock List'!$J$11:$J$1010, MATCH(M88, 'Stock List'!$BT$11:$BT$1010, 0)), "")</f>
        <v/>
      </c>
      <c r="O88" s="233"/>
      <c r="P88" s="233"/>
      <c r="Q88" s="233"/>
      <c r="R88" s="233"/>
      <c r="S88" s="233"/>
      <c r="T88" s="233"/>
      <c r="U88" s="233"/>
      <c r="V88" s="234"/>
      <c r="W88" s="31"/>
      <c r="X88" s="31"/>
      <c r="Y88" s="73">
        <v>13</v>
      </c>
      <c r="Z88" s="232" t="str">
        <f>IFERROR(INDEX('Drinks List'!$H$11:$H$1010, MATCH(Y88, 'Drinks List'!$DB$11:$DB$1010, 0)), "")</f>
        <v/>
      </c>
      <c r="AA88" s="233"/>
      <c r="AB88" s="233"/>
      <c r="AC88" s="233"/>
      <c r="AD88" s="233"/>
      <c r="AE88" s="233"/>
      <c r="AF88" s="233"/>
      <c r="AG88" s="233"/>
      <c r="AH88" s="234"/>
      <c r="AI88" s="31"/>
      <c r="AJ88" s="73">
        <v>13</v>
      </c>
      <c r="AK88" s="232" t="str">
        <f>IFERROR(INDEX('Drinks List'!$H$11:$H$1010, MATCH(AJ88, 'Drinks List'!$DC$11:$DC$1010, 0)), "")</f>
        <v/>
      </c>
      <c r="AL88" s="233"/>
      <c r="AM88" s="233"/>
      <c r="AN88" s="233"/>
      <c r="AO88" s="233"/>
      <c r="AP88" s="233"/>
      <c r="AQ88" s="233"/>
      <c r="AR88" s="233"/>
      <c r="AS88" s="234"/>
      <c r="AT88" s="31"/>
    </row>
    <row r="89" spans="1:46" x14ac:dyDescent="0.25">
      <c r="A89" s="31"/>
      <c r="B89" s="73">
        <v>14</v>
      </c>
      <c r="C89" s="232" t="str">
        <f>IFERROR(INDEX('Stock List'!$J$11:$J$1010, MATCH(B89, 'Stock List'!$BS$11:$BS$1010, 0)), "")</f>
        <v/>
      </c>
      <c r="D89" s="233"/>
      <c r="E89" s="233"/>
      <c r="F89" s="233"/>
      <c r="G89" s="233"/>
      <c r="H89" s="233"/>
      <c r="I89" s="233"/>
      <c r="J89" s="233"/>
      <c r="K89" s="234"/>
      <c r="L89" s="31"/>
      <c r="M89" s="73">
        <v>14</v>
      </c>
      <c r="N89" s="232" t="str">
        <f>IFERROR(INDEX('Stock List'!$J$11:$J$1010, MATCH(M89, 'Stock List'!$BT$11:$BT$1010, 0)), "")</f>
        <v/>
      </c>
      <c r="O89" s="233"/>
      <c r="P89" s="233"/>
      <c r="Q89" s="233"/>
      <c r="R89" s="233"/>
      <c r="S89" s="233"/>
      <c r="T89" s="233"/>
      <c r="U89" s="233"/>
      <c r="V89" s="234"/>
      <c r="W89" s="31"/>
      <c r="X89" s="31"/>
      <c r="Y89" s="73">
        <v>14</v>
      </c>
      <c r="Z89" s="232" t="str">
        <f>IFERROR(INDEX('Drinks List'!$H$11:$H$1010, MATCH(Y89, 'Drinks List'!$DB$11:$DB$1010, 0)), "")</f>
        <v/>
      </c>
      <c r="AA89" s="233"/>
      <c r="AB89" s="233"/>
      <c r="AC89" s="233"/>
      <c r="AD89" s="233"/>
      <c r="AE89" s="233"/>
      <c r="AF89" s="233"/>
      <c r="AG89" s="233"/>
      <c r="AH89" s="234"/>
      <c r="AI89" s="31"/>
      <c r="AJ89" s="73">
        <v>14</v>
      </c>
      <c r="AK89" s="232" t="str">
        <f>IFERROR(INDEX('Drinks List'!$H$11:$H$1010, MATCH(AJ89, 'Drinks List'!$DC$11:$DC$1010, 0)), "")</f>
        <v/>
      </c>
      <c r="AL89" s="233"/>
      <c r="AM89" s="233"/>
      <c r="AN89" s="233"/>
      <c r="AO89" s="233"/>
      <c r="AP89" s="233"/>
      <c r="AQ89" s="233"/>
      <c r="AR89" s="233"/>
      <c r="AS89" s="234"/>
      <c r="AT89" s="31"/>
    </row>
    <row r="90" spans="1:46" x14ac:dyDescent="0.25">
      <c r="A90" s="31"/>
      <c r="B90" s="73">
        <v>15</v>
      </c>
      <c r="C90" s="232" t="str">
        <f>IFERROR(INDEX('Stock List'!$J$11:$J$1010, MATCH(B90, 'Stock List'!$BS$11:$BS$1010, 0)), "")</f>
        <v/>
      </c>
      <c r="D90" s="233"/>
      <c r="E90" s="233"/>
      <c r="F90" s="233"/>
      <c r="G90" s="233"/>
      <c r="H90" s="233"/>
      <c r="I90" s="233"/>
      <c r="J90" s="233"/>
      <c r="K90" s="234"/>
      <c r="L90" s="31"/>
      <c r="M90" s="73">
        <v>15</v>
      </c>
      <c r="N90" s="232" t="str">
        <f>IFERROR(INDEX('Stock List'!$J$11:$J$1010, MATCH(M90, 'Stock List'!$BT$11:$BT$1010, 0)), "")</f>
        <v/>
      </c>
      <c r="O90" s="233"/>
      <c r="P90" s="233"/>
      <c r="Q90" s="233"/>
      <c r="R90" s="233"/>
      <c r="S90" s="233"/>
      <c r="T90" s="233"/>
      <c r="U90" s="233"/>
      <c r="V90" s="234"/>
      <c r="W90" s="31"/>
      <c r="X90" s="31"/>
      <c r="Y90" s="73">
        <v>15</v>
      </c>
      <c r="Z90" s="232" t="str">
        <f>IFERROR(INDEX('Drinks List'!$H$11:$H$1010, MATCH(Y90, 'Drinks List'!$DB$11:$DB$1010, 0)), "")</f>
        <v/>
      </c>
      <c r="AA90" s="233"/>
      <c r="AB90" s="233"/>
      <c r="AC90" s="233"/>
      <c r="AD90" s="233"/>
      <c r="AE90" s="233"/>
      <c r="AF90" s="233"/>
      <c r="AG90" s="233"/>
      <c r="AH90" s="234"/>
      <c r="AI90" s="31"/>
      <c r="AJ90" s="73">
        <v>15</v>
      </c>
      <c r="AK90" s="232" t="str">
        <f>IFERROR(INDEX('Drinks List'!$H$11:$H$1010, MATCH(AJ90, 'Drinks List'!$DC$11:$DC$1010, 0)), "")</f>
        <v/>
      </c>
      <c r="AL90" s="233"/>
      <c r="AM90" s="233"/>
      <c r="AN90" s="233"/>
      <c r="AO90" s="233"/>
      <c r="AP90" s="233"/>
      <c r="AQ90" s="233"/>
      <c r="AR90" s="233"/>
      <c r="AS90" s="234"/>
      <c r="AT90" s="31"/>
    </row>
    <row r="91" spans="1:46" x14ac:dyDescent="0.25">
      <c r="A91" s="31"/>
      <c r="B91" s="73">
        <v>16</v>
      </c>
      <c r="C91" s="232" t="str">
        <f>IFERROR(INDEX('Stock List'!$J$11:$J$1010, MATCH(B91, 'Stock List'!$BS$11:$BS$1010, 0)), "")</f>
        <v/>
      </c>
      <c r="D91" s="233"/>
      <c r="E91" s="233"/>
      <c r="F91" s="233"/>
      <c r="G91" s="233"/>
      <c r="H91" s="233"/>
      <c r="I91" s="233"/>
      <c r="J91" s="233"/>
      <c r="K91" s="234"/>
      <c r="L91" s="31"/>
      <c r="M91" s="73">
        <v>16</v>
      </c>
      <c r="N91" s="232" t="str">
        <f>IFERROR(INDEX('Stock List'!$J$11:$J$1010, MATCH(M91, 'Stock List'!$BT$11:$BT$1010, 0)), "")</f>
        <v/>
      </c>
      <c r="O91" s="233"/>
      <c r="P91" s="233"/>
      <c r="Q91" s="233"/>
      <c r="R91" s="233"/>
      <c r="S91" s="233"/>
      <c r="T91" s="233"/>
      <c r="U91" s="233"/>
      <c r="V91" s="234"/>
      <c r="W91" s="31"/>
      <c r="X91" s="31"/>
      <c r="Y91" s="73">
        <v>16</v>
      </c>
      <c r="Z91" s="232" t="str">
        <f>IFERROR(INDEX('Drinks List'!$H$11:$H$1010, MATCH(Y91, 'Drinks List'!$DB$11:$DB$1010, 0)), "")</f>
        <v/>
      </c>
      <c r="AA91" s="233"/>
      <c r="AB91" s="233"/>
      <c r="AC91" s="233"/>
      <c r="AD91" s="233"/>
      <c r="AE91" s="233"/>
      <c r="AF91" s="233"/>
      <c r="AG91" s="233"/>
      <c r="AH91" s="234"/>
      <c r="AI91" s="31"/>
      <c r="AJ91" s="73">
        <v>16</v>
      </c>
      <c r="AK91" s="232" t="str">
        <f>IFERROR(INDEX('Drinks List'!$H$11:$H$1010, MATCH(AJ91, 'Drinks List'!$DC$11:$DC$1010, 0)), "")</f>
        <v/>
      </c>
      <c r="AL91" s="233"/>
      <c r="AM91" s="233"/>
      <c r="AN91" s="233"/>
      <c r="AO91" s="233"/>
      <c r="AP91" s="233"/>
      <c r="AQ91" s="233"/>
      <c r="AR91" s="233"/>
      <c r="AS91" s="234"/>
      <c r="AT91" s="31"/>
    </row>
    <row r="92" spans="1:46" x14ac:dyDescent="0.25">
      <c r="A92" s="31"/>
      <c r="B92" s="73">
        <v>17</v>
      </c>
      <c r="C92" s="232" t="str">
        <f>IFERROR(INDEX('Stock List'!$J$11:$J$1010, MATCH(B92, 'Stock List'!$BS$11:$BS$1010, 0)), "")</f>
        <v/>
      </c>
      <c r="D92" s="233"/>
      <c r="E92" s="233"/>
      <c r="F92" s="233"/>
      <c r="G92" s="233"/>
      <c r="H92" s="233"/>
      <c r="I92" s="233"/>
      <c r="J92" s="233"/>
      <c r="K92" s="234"/>
      <c r="L92" s="31"/>
      <c r="M92" s="73">
        <v>17</v>
      </c>
      <c r="N92" s="232" t="str">
        <f>IFERROR(INDEX('Stock List'!$J$11:$J$1010, MATCH(M92, 'Stock List'!$BT$11:$BT$1010, 0)), "")</f>
        <v/>
      </c>
      <c r="O92" s="233"/>
      <c r="P92" s="233"/>
      <c r="Q92" s="233"/>
      <c r="R92" s="233"/>
      <c r="S92" s="233"/>
      <c r="T92" s="233"/>
      <c r="U92" s="233"/>
      <c r="V92" s="234"/>
      <c r="W92" s="31"/>
      <c r="X92" s="31"/>
      <c r="Y92" s="73">
        <v>17</v>
      </c>
      <c r="Z92" s="232" t="str">
        <f>IFERROR(INDEX('Drinks List'!$H$11:$H$1010, MATCH(Y92, 'Drinks List'!$DB$11:$DB$1010, 0)), "")</f>
        <v/>
      </c>
      <c r="AA92" s="233"/>
      <c r="AB92" s="233"/>
      <c r="AC92" s="233"/>
      <c r="AD92" s="233"/>
      <c r="AE92" s="233"/>
      <c r="AF92" s="233"/>
      <c r="AG92" s="233"/>
      <c r="AH92" s="234"/>
      <c r="AI92" s="31"/>
      <c r="AJ92" s="73">
        <v>17</v>
      </c>
      <c r="AK92" s="232" t="str">
        <f>IFERROR(INDEX('Drinks List'!$H$11:$H$1010, MATCH(AJ92, 'Drinks List'!$DC$11:$DC$1010, 0)), "")</f>
        <v/>
      </c>
      <c r="AL92" s="233"/>
      <c r="AM92" s="233"/>
      <c r="AN92" s="233"/>
      <c r="AO92" s="233"/>
      <c r="AP92" s="233"/>
      <c r="AQ92" s="233"/>
      <c r="AR92" s="233"/>
      <c r="AS92" s="234"/>
      <c r="AT92" s="31"/>
    </row>
    <row r="93" spans="1:46" x14ac:dyDescent="0.25">
      <c r="A93" s="31"/>
      <c r="B93" s="73">
        <v>18</v>
      </c>
      <c r="C93" s="232" t="str">
        <f>IFERROR(INDEX('Stock List'!$J$11:$J$1010, MATCH(B93, 'Stock List'!$BS$11:$BS$1010, 0)), "")</f>
        <v/>
      </c>
      <c r="D93" s="233"/>
      <c r="E93" s="233"/>
      <c r="F93" s="233"/>
      <c r="G93" s="233"/>
      <c r="H93" s="233"/>
      <c r="I93" s="233"/>
      <c r="J93" s="233"/>
      <c r="K93" s="234"/>
      <c r="L93" s="31"/>
      <c r="M93" s="73">
        <v>18</v>
      </c>
      <c r="N93" s="232" t="str">
        <f>IFERROR(INDEX('Stock List'!$J$11:$J$1010, MATCH(M93, 'Stock List'!$BT$11:$BT$1010, 0)), "")</f>
        <v/>
      </c>
      <c r="O93" s="233"/>
      <c r="P93" s="233"/>
      <c r="Q93" s="233"/>
      <c r="R93" s="233"/>
      <c r="S93" s="233"/>
      <c r="T93" s="233"/>
      <c r="U93" s="233"/>
      <c r="V93" s="234"/>
      <c r="W93" s="31"/>
      <c r="X93" s="31"/>
      <c r="Y93" s="73">
        <v>18</v>
      </c>
      <c r="Z93" s="232" t="str">
        <f>IFERROR(INDEX('Drinks List'!$H$11:$H$1010, MATCH(Y93, 'Drinks List'!$DB$11:$DB$1010, 0)), "")</f>
        <v/>
      </c>
      <c r="AA93" s="233"/>
      <c r="AB93" s="233"/>
      <c r="AC93" s="233"/>
      <c r="AD93" s="233"/>
      <c r="AE93" s="233"/>
      <c r="AF93" s="233"/>
      <c r="AG93" s="233"/>
      <c r="AH93" s="234"/>
      <c r="AI93" s="31"/>
      <c r="AJ93" s="73">
        <v>18</v>
      </c>
      <c r="AK93" s="232" t="str">
        <f>IFERROR(INDEX('Drinks List'!$H$11:$H$1010, MATCH(AJ93, 'Drinks List'!$DC$11:$DC$1010, 0)), "")</f>
        <v/>
      </c>
      <c r="AL93" s="233"/>
      <c r="AM93" s="233"/>
      <c r="AN93" s="233"/>
      <c r="AO93" s="233"/>
      <c r="AP93" s="233"/>
      <c r="AQ93" s="233"/>
      <c r="AR93" s="233"/>
      <c r="AS93" s="234"/>
      <c r="AT93" s="31"/>
    </row>
    <row r="94" spans="1:46" x14ac:dyDescent="0.25">
      <c r="A94" s="31"/>
      <c r="B94" s="73">
        <v>19</v>
      </c>
      <c r="C94" s="232" t="str">
        <f>IFERROR(INDEX('Stock List'!$J$11:$J$1010, MATCH(B94, 'Stock List'!$BS$11:$BS$1010, 0)), "")</f>
        <v/>
      </c>
      <c r="D94" s="233"/>
      <c r="E94" s="233"/>
      <c r="F94" s="233"/>
      <c r="G94" s="233"/>
      <c r="H94" s="233"/>
      <c r="I94" s="233"/>
      <c r="J94" s="233"/>
      <c r="K94" s="234"/>
      <c r="L94" s="31"/>
      <c r="M94" s="73">
        <v>19</v>
      </c>
      <c r="N94" s="232" t="str">
        <f>IFERROR(INDEX('Stock List'!$J$11:$J$1010, MATCH(M94, 'Stock List'!$BT$11:$BT$1010, 0)), "")</f>
        <v/>
      </c>
      <c r="O94" s="233"/>
      <c r="P94" s="233"/>
      <c r="Q94" s="233"/>
      <c r="R94" s="233"/>
      <c r="S94" s="233"/>
      <c r="T94" s="233"/>
      <c r="U94" s="233"/>
      <c r="V94" s="234"/>
      <c r="W94" s="31"/>
      <c r="X94" s="31"/>
      <c r="Y94" s="73">
        <v>19</v>
      </c>
      <c r="Z94" s="232" t="str">
        <f>IFERROR(INDEX('Drinks List'!$H$11:$H$1010, MATCH(Y94, 'Drinks List'!$DB$11:$DB$1010, 0)), "")</f>
        <v/>
      </c>
      <c r="AA94" s="233"/>
      <c r="AB94" s="233"/>
      <c r="AC94" s="233"/>
      <c r="AD94" s="233"/>
      <c r="AE94" s="233"/>
      <c r="AF94" s="233"/>
      <c r="AG94" s="233"/>
      <c r="AH94" s="234"/>
      <c r="AI94" s="31"/>
      <c r="AJ94" s="73">
        <v>19</v>
      </c>
      <c r="AK94" s="232" t="str">
        <f>IFERROR(INDEX('Drinks List'!$H$11:$H$1010, MATCH(AJ94, 'Drinks List'!$DC$11:$DC$1010, 0)), "")</f>
        <v/>
      </c>
      <c r="AL94" s="233"/>
      <c r="AM94" s="233"/>
      <c r="AN94" s="233"/>
      <c r="AO94" s="233"/>
      <c r="AP94" s="233"/>
      <c r="AQ94" s="233"/>
      <c r="AR94" s="233"/>
      <c r="AS94" s="234"/>
      <c r="AT94" s="31"/>
    </row>
    <row r="95" spans="1:46" x14ac:dyDescent="0.25">
      <c r="A95" s="31"/>
      <c r="B95" s="74">
        <v>20</v>
      </c>
      <c r="C95" s="235" t="str">
        <f>IFERROR(INDEX('Stock List'!$J$11:$J$1010, MATCH(B95, 'Stock List'!$BS$11:$BS$1010, 0)), "")</f>
        <v/>
      </c>
      <c r="D95" s="236"/>
      <c r="E95" s="236"/>
      <c r="F95" s="236"/>
      <c r="G95" s="236"/>
      <c r="H95" s="236"/>
      <c r="I95" s="236"/>
      <c r="J95" s="236"/>
      <c r="K95" s="237"/>
      <c r="L95" s="31"/>
      <c r="M95" s="74">
        <v>20</v>
      </c>
      <c r="N95" s="235" t="str">
        <f>IFERROR(INDEX('Stock List'!$J$11:$J$1010, MATCH(M95, 'Stock List'!$BT$11:$BT$1010, 0)), "")</f>
        <v/>
      </c>
      <c r="O95" s="236"/>
      <c r="P95" s="236"/>
      <c r="Q95" s="236"/>
      <c r="R95" s="236"/>
      <c r="S95" s="236"/>
      <c r="T95" s="236"/>
      <c r="U95" s="236"/>
      <c r="V95" s="237"/>
      <c r="W95" s="31"/>
      <c r="X95" s="31"/>
      <c r="Y95" s="74">
        <v>20</v>
      </c>
      <c r="Z95" s="235" t="str">
        <f>IFERROR(INDEX('Drinks List'!$H$11:$H$1010, MATCH(Y95, 'Drinks List'!$DB$11:$DB$1010, 0)), "")</f>
        <v/>
      </c>
      <c r="AA95" s="236"/>
      <c r="AB95" s="236"/>
      <c r="AC95" s="236"/>
      <c r="AD95" s="236"/>
      <c r="AE95" s="236"/>
      <c r="AF95" s="236"/>
      <c r="AG95" s="236"/>
      <c r="AH95" s="237"/>
      <c r="AI95" s="31"/>
      <c r="AJ95" s="74">
        <v>20</v>
      </c>
      <c r="AK95" s="235" t="str">
        <f>IFERROR(INDEX('Drinks List'!$H$11:$H$1010, MATCH(AJ95, 'Drinks List'!$DC$11:$DC$1010, 0)), "")</f>
        <v/>
      </c>
      <c r="AL95" s="236"/>
      <c r="AM95" s="236"/>
      <c r="AN95" s="236"/>
      <c r="AO95" s="236"/>
      <c r="AP95" s="236"/>
      <c r="AQ95" s="236"/>
      <c r="AR95" s="236"/>
      <c r="AS95" s="237"/>
      <c r="AT95" s="31"/>
    </row>
    <row r="96" spans="1:46"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row>
    <row r="97" spans="1:46"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row>
    <row r="98" spans="1:46"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row>
    <row r="99" spans="1:46"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row>
  </sheetData>
  <sheetProtection algorithmName="SHA-512" hashValue="3XmyVwHjjT+QqCEufATKy5kH9mk3JdUdrTfXx/r4uPWnsHvTS7DaKSC4zmglzLFilwEpHNfNd69eXiSHVFHX3Q==" saltValue="B33IDeYkUhu9gmM/jJBVFQ==" spinCount="100000" sheet="1" objects="1" scenarios="1"/>
  <mergeCells count="125">
    <mergeCell ref="B2:AS3"/>
    <mergeCell ref="B5:AS5"/>
    <mergeCell ref="AJ7:AS7"/>
    <mergeCell ref="AB7:AI7"/>
    <mergeCell ref="AB57:AS57"/>
    <mergeCell ref="B35:AS36"/>
    <mergeCell ref="AB43:AS43"/>
    <mergeCell ref="AB9:AK10"/>
    <mergeCell ref="AL9:AS10"/>
    <mergeCell ref="AB12:AK13"/>
    <mergeCell ref="AL12:AS13"/>
    <mergeCell ref="AB11:AS11"/>
    <mergeCell ref="AB16:AK17"/>
    <mergeCell ref="AL16:AS17"/>
    <mergeCell ref="AB15:AS15"/>
    <mergeCell ref="AB20:AK21"/>
    <mergeCell ref="AL20:AS21"/>
    <mergeCell ref="B24:AS24"/>
    <mergeCell ref="B25:O25"/>
    <mergeCell ref="Q25:AD25"/>
    <mergeCell ref="AF25:AS25"/>
    <mergeCell ref="AB62:AK63"/>
    <mergeCell ref="AL62:AS63"/>
    <mergeCell ref="B38:AS38"/>
    <mergeCell ref="B52:AS52"/>
    <mergeCell ref="AB48:AK49"/>
    <mergeCell ref="AL48:AS49"/>
    <mergeCell ref="AB54:AS54"/>
    <mergeCell ref="AB55:AK56"/>
    <mergeCell ref="AL55:AS56"/>
    <mergeCell ref="AL41:AS42"/>
    <mergeCell ref="AB41:AK42"/>
    <mergeCell ref="AB44:AK45"/>
    <mergeCell ref="AL44:AS45"/>
    <mergeCell ref="AB40:AS40"/>
    <mergeCell ref="AB58:AK59"/>
    <mergeCell ref="AL58:AS59"/>
    <mergeCell ref="C87:K87"/>
    <mergeCell ref="C88:K88"/>
    <mergeCell ref="C79:K79"/>
    <mergeCell ref="C80:K80"/>
    <mergeCell ref="C81:K81"/>
    <mergeCell ref="C82:K82"/>
    <mergeCell ref="C83:K83"/>
    <mergeCell ref="B68:AS69"/>
    <mergeCell ref="B71:AS71"/>
    <mergeCell ref="C76:K76"/>
    <mergeCell ref="C77:K77"/>
    <mergeCell ref="C78:K78"/>
    <mergeCell ref="AK86:AS86"/>
    <mergeCell ref="AK87:AS87"/>
    <mergeCell ref="AK84:AS84"/>
    <mergeCell ref="AK85:AS85"/>
    <mergeCell ref="C94:K94"/>
    <mergeCell ref="C95:K95"/>
    <mergeCell ref="B74:K74"/>
    <mergeCell ref="M74:V74"/>
    <mergeCell ref="N76:V76"/>
    <mergeCell ref="N77:V77"/>
    <mergeCell ref="N78:V78"/>
    <mergeCell ref="N79:V79"/>
    <mergeCell ref="N80:V80"/>
    <mergeCell ref="N81:V81"/>
    <mergeCell ref="N82:V82"/>
    <mergeCell ref="N83:V83"/>
    <mergeCell ref="N84:V84"/>
    <mergeCell ref="N85:V85"/>
    <mergeCell ref="N86:V86"/>
    <mergeCell ref="N87:V87"/>
    <mergeCell ref="C89:K89"/>
    <mergeCell ref="C90:K90"/>
    <mergeCell ref="C91:K91"/>
    <mergeCell ref="C92:K92"/>
    <mergeCell ref="C93:K93"/>
    <mergeCell ref="C84:K84"/>
    <mergeCell ref="C85:K85"/>
    <mergeCell ref="C86:K86"/>
    <mergeCell ref="N95:V95"/>
    <mergeCell ref="Y74:AH74"/>
    <mergeCell ref="Z76:AH76"/>
    <mergeCell ref="Z77:AH77"/>
    <mergeCell ref="Z78:AH78"/>
    <mergeCell ref="Z79:AH79"/>
    <mergeCell ref="Z80:AH80"/>
    <mergeCell ref="Z81:AH81"/>
    <mergeCell ref="Z82:AH82"/>
    <mergeCell ref="Z83:AH83"/>
    <mergeCell ref="Z84:AH84"/>
    <mergeCell ref="Z85:AH85"/>
    <mergeCell ref="Z86:AH86"/>
    <mergeCell ref="Z87:AH87"/>
    <mergeCell ref="N88:V88"/>
    <mergeCell ref="N89:V89"/>
    <mergeCell ref="N90:V90"/>
    <mergeCell ref="N91:V91"/>
    <mergeCell ref="N92:V92"/>
    <mergeCell ref="Z88:AH88"/>
    <mergeCell ref="Z89:AH89"/>
    <mergeCell ref="Z90:AH90"/>
    <mergeCell ref="Z91:AH91"/>
    <mergeCell ref="Z92:AH92"/>
    <mergeCell ref="N93:V93"/>
    <mergeCell ref="N94:V94"/>
    <mergeCell ref="AK93:AS93"/>
    <mergeCell ref="AK94:AS94"/>
    <mergeCell ref="AK95:AS95"/>
    <mergeCell ref="AJ73:AS73"/>
    <mergeCell ref="Y73:AH73"/>
    <mergeCell ref="AK88:AS88"/>
    <mergeCell ref="AK89:AS89"/>
    <mergeCell ref="AK90:AS90"/>
    <mergeCell ref="AK91:AS91"/>
    <mergeCell ref="AK92:AS92"/>
    <mergeCell ref="Z93:AH93"/>
    <mergeCell ref="Z94:AH94"/>
    <mergeCell ref="Z95:AH95"/>
    <mergeCell ref="AJ74:AS74"/>
    <mergeCell ref="AK76:AS76"/>
    <mergeCell ref="AK77:AS77"/>
    <mergeCell ref="AK78:AS78"/>
    <mergeCell ref="AK79:AS79"/>
    <mergeCell ref="AK80:AS80"/>
    <mergeCell ref="AK81:AS81"/>
    <mergeCell ref="AK82:AS82"/>
    <mergeCell ref="AK83:AS83"/>
  </mergeCells>
  <conditionalFormatting sqref="AL48:AS49">
    <cfRule type="expression" dxfId="3" priority="6">
      <formula>$AZ$44="Green"</formula>
    </cfRule>
    <cfRule type="expression" dxfId="2" priority="7">
      <formula>$AZ$44="Red"</formula>
    </cfRule>
  </conditionalFormatting>
  <conditionalFormatting sqref="AL62:AS63">
    <cfRule type="colorScale" priority="3">
      <colorScale>
        <cfvo type="num" val="0.5"/>
        <cfvo type="num" val="0.75"/>
        <cfvo type="num" val="1"/>
        <color rgb="FFF8696B"/>
        <color rgb="FFFFEB84"/>
        <color rgb="FF63BE7B"/>
      </colorScale>
    </cfRule>
  </conditionalFormatting>
  <conditionalFormatting sqref="AL16:AS17">
    <cfRule type="expression" dxfId="1" priority="1">
      <formula>$AB$16=$AY$13</formula>
    </cfRule>
    <cfRule type="expression" dxfId="0" priority="2">
      <formula>$AB$16=$AY$12</formula>
    </cfRule>
  </conditionalFormatting>
  <dataValidations count="1">
    <dataValidation type="list" showInputMessage="1" showErrorMessage="1" sqref="AJ7:AS7" xr:uid="{B8DE0D2A-E134-4F4B-8A9E-B98C4FAD38C2}">
      <formula1>$AY$6:$AY$7</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5D7C-501C-4AC0-BB30-B6DB87DC56D9}">
  <sheetPr>
    <tabColor rgb="FF2A713D"/>
  </sheetPr>
  <dimension ref="A1:L50"/>
  <sheetViews>
    <sheetView zoomScaleNormal="100" workbookViewId="0">
      <pane ySplit="9" topLeftCell="A10" activePane="bottomLeft" state="frozen"/>
      <selection pane="bottomLeft"/>
    </sheetView>
  </sheetViews>
  <sheetFormatPr defaultColWidth="0" defaultRowHeight="15" zeroHeight="1" x14ac:dyDescent="0.25"/>
  <cols>
    <col min="1" max="1" width="2.85546875" style="1" customWidth="1"/>
    <col min="2" max="2" width="8.5703125" style="1" customWidth="1"/>
    <col min="3" max="3" width="34.28515625" style="1" customWidth="1"/>
    <col min="4" max="4" width="11.42578125" style="1" customWidth="1"/>
    <col min="5" max="6" width="14.28515625" style="1" customWidth="1"/>
    <col min="7" max="7" width="2.85546875" style="1" customWidth="1"/>
    <col min="8" max="9" width="9.140625" style="1" hidden="1" customWidth="1"/>
    <col min="10" max="10" width="2.85546875" style="1" hidden="1" customWidth="1"/>
    <col min="11" max="11" width="28.5703125" style="1" hidden="1" customWidth="1"/>
    <col min="12" max="12" width="2.7109375" style="1" hidden="1" customWidth="1"/>
    <col min="13" max="16384" width="9.140625" style="1" hidden="1"/>
  </cols>
  <sheetData>
    <row r="1" spans="1:11" x14ac:dyDescent="0.25">
      <c r="A1" s="31"/>
      <c r="B1" s="31"/>
      <c r="C1" s="31"/>
      <c r="D1" s="31"/>
      <c r="E1" s="31"/>
      <c r="F1" s="31"/>
      <c r="G1" s="31"/>
    </row>
    <row r="2" spans="1:11" x14ac:dyDescent="0.25">
      <c r="A2" s="31"/>
      <c r="B2" s="195" t="s">
        <v>115</v>
      </c>
      <c r="C2" s="197"/>
      <c r="D2" s="31"/>
      <c r="E2" s="201" t="s">
        <v>116</v>
      </c>
      <c r="F2" s="203"/>
      <c r="G2" s="31"/>
    </row>
    <row r="3" spans="1:11" x14ac:dyDescent="0.25">
      <c r="A3" s="31"/>
      <c r="B3" s="198"/>
      <c r="C3" s="200"/>
      <c r="D3" s="31"/>
      <c r="E3" s="273" t="s">
        <v>109</v>
      </c>
      <c r="F3" s="274"/>
      <c r="G3" s="31"/>
      <c r="K3" s="75" t="str">
        <f>'Stock List'!$BV3</f>
        <v>Last Used (as per Stocktake)</v>
      </c>
    </row>
    <row r="4" spans="1:11" x14ac:dyDescent="0.25">
      <c r="A4" s="31"/>
      <c r="B4" s="272" t="str">
        <f>IF('Intro &amp; Setup'!$CA$4="", "", 'Intro &amp; Setup'!$CA$4)</f>
        <v>Your Business</v>
      </c>
      <c r="C4" s="272"/>
      <c r="D4" s="31"/>
      <c r="E4" s="31"/>
      <c r="F4" s="31"/>
      <c r="G4" s="31"/>
      <c r="K4" s="76" t="str">
        <f>'Stock List'!$BV4</f>
        <v>Last Used (as per Sales)</v>
      </c>
    </row>
    <row r="5" spans="1:11" x14ac:dyDescent="0.25">
      <c r="A5" s="31"/>
      <c r="B5" s="31"/>
      <c r="C5" s="31"/>
      <c r="D5" s="128" t="s">
        <v>118</v>
      </c>
      <c r="E5" s="129">
        <v>1</v>
      </c>
      <c r="F5" s="133" t="str">
        <f>CONCATENATE("of ", $I$7)</f>
        <v>of 1</v>
      </c>
      <c r="G5" s="31"/>
      <c r="I5" s="88">
        <f>'Stock List'!$CD$8</f>
        <v>7</v>
      </c>
      <c r="K5" s="77" t="str">
        <f>'Stock List'!$BV5</f>
        <v>Restore Minimum Qty</v>
      </c>
    </row>
    <row r="6" spans="1:11" x14ac:dyDescent="0.25">
      <c r="A6" s="31"/>
      <c r="B6" s="31"/>
      <c r="C6" s="31"/>
      <c r="D6" s="31"/>
      <c r="E6" s="31"/>
      <c r="F6" s="31"/>
      <c r="G6" s="31"/>
    </row>
    <row r="7" spans="1:11" x14ac:dyDescent="0.25">
      <c r="A7" s="31"/>
      <c r="B7" s="31"/>
      <c r="C7" s="31"/>
      <c r="D7" s="189" t="s">
        <v>117</v>
      </c>
      <c r="E7" s="191"/>
      <c r="F7" s="108">
        <f>'Stock List'!$CB$8</f>
        <v>50</v>
      </c>
      <c r="G7" s="31"/>
      <c r="I7" s="88">
        <f>ROUNDUP($I$5/40, 0)</f>
        <v>1</v>
      </c>
    </row>
    <row r="8" spans="1:11" x14ac:dyDescent="0.25">
      <c r="A8" s="31"/>
      <c r="B8" s="31"/>
      <c r="C8" s="31"/>
      <c r="D8" s="31"/>
      <c r="E8" s="31"/>
      <c r="F8" s="31"/>
      <c r="G8" s="31"/>
    </row>
    <row r="9" spans="1:11" x14ac:dyDescent="0.25">
      <c r="A9" s="31"/>
      <c r="B9" s="130" t="s">
        <v>3</v>
      </c>
      <c r="C9" s="131" t="s">
        <v>9</v>
      </c>
      <c r="D9" s="131" t="s">
        <v>112</v>
      </c>
      <c r="E9" s="131" t="s">
        <v>113</v>
      </c>
      <c r="F9" s="132" t="s">
        <v>114</v>
      </c>
      <c r="G9" s="31"/>
    </row>
    <row r="10" spans="1:11" x14ac:dyDescent="0.25">
      <c r="A10" s="31"/>
      <c r="B10" s="122">
        <f>IFERROR(INDEX('Stock List'!$BV$11:$BV$1010, MATCH($I10, 'Stock List'!$CD$11:$CD$1010, 0)), "")</f>
        <v>2</v>
      </c>
      <c r="C10" s="134" t="str">
        <f>IFERROR(INDEX('Stock List'!$J$11:$J$1010, MATCH($I10, 'Stock List'!$CD$11:$CD$1010, 0)), "")</f>
        <v>1 Litre Orange Juice</v>
      </c>
      <c r="D10" s="58">
        <f>IFERROR(INDEX('Stock List'!$L$11:$L$1010, MATCH($I10, 'Stock List'!$CD$11:$CD$1010, 0)), "")</f>
        <v>1</v>
      </c>
      <c r="E10" s="16">
        <f>IFERROR(INDEX('Stock List'!$CA$11:$CA$1010, MATCH($I10, 'Stock List'!$CD$11:$CD$1010, 0)), "")</f>
        <v>1.5</v>
      </c>
      <c r="F10" s="18">
        <f>IFERROR(INDEX('Stock List'!$CB$11:$CB$1010, MATCH($I10, 'Stock List'!$CD$11:$CD$1010, 0)), "")</f>
        <v>3</v>
      </c>
      <c r="G10" s="31"/>
      <c r="I10" s="88">
        <f>($E$5*40)-39</f>
        <v>1</v>
      </c>
    </row>
    <row r="11" spans="1:11" x14ac:dyDescent="0.25">
      <c r="A11" s="31"/>
      <c r="B11" s="124">
        <f>IFERROR(INDEX('Stock List'!$BV$11:$BV$1010, MATCH($I11, 'Stock List'!$CD$11:$CD$1010, 0)), "")</f>
        <v>1</v>
      </c>
      <c r="C11" s="135" t="str">
        <f>IFERROR(INDEX('Stock List'!$J$11:$J$1010, MATCH($I11, 'Stock List'!$CD$11:$CD$1010, 0)), "")</f>
        <v>2 Litre Bottle of Coke</v>
      </c>
      <c r="D11" s="59">
        <f>IFERROR(INDEX('Stock List'!$L$11:$L$1010, MATCH($I11, 'Stock List'!$CD$11:$CD$1010, 0)), "")</f>
        <v>2</v>
      </c>
      <c r="E11" s="20">
        <f>IFERROR(INDEX('Stock List'!$CA$11:$CA$1010, MATCH($I11, 'Stock List'!$CD$11:$CD$1010, 0)), "")</f>
        <v>2</v>
      </c>
      <c r="F11" s="22">
        <f>IFERROR(INDEX('Stock List'!$CB$11:$CB$1010, MATCH($I11, 'Stock List'!$CD$11:$CD$1010, 0)), "")</f>
        <v>2</v>
      </c>
      <c r="G11" s="31"/>
      <c r="I11" s="76">
        <f>I10+1</f>
        <v>2</v>
      </c>
    </row>
    <row r="12" spans="1:11" x14ac:dyDescent="0.25">
      <c r="A12" s="31"/>
      <c r="B12" s="124">
        <f>IFERROR(INDEX('Stock List'!$BV$11:$BV$1010, MATCH($I12, 'Stock List'!$CD$11:$CD$1010, 0)), "")</f>
        <v>1</v>
      </c>
      <c r="C12" s="135" t="str">
        <f>IFERROR(INDEX('Stock List'!$J$11:$J$1010, MATCH($I12, 'Stock List'!$CD$11:$CD$1010, 0)), "")</f>
        <v>Coffee</v>
      </c>
      <c r="D12" s="59">
        <f>IFERROR(INDEX('Stock List'!$L$11:$L$1010, MATCH($I12, 'Stock List'!$CD$11:$CD$1010, 0)), "")</f>
        <v>1</v>
      </c>
      <c r="E12" s="20">
        <f>IFERROR(INDEX('Stock List'!$CA$11:$CA$1010, MATCH($I12, 'Stock List'!$CD$11:$CD$1010, 0)), "")</f>
        <v>8</v>
      </c>
      <c r="F12" s="22">
        <f>IFERROR(INDEX('Stock List'!$CB$11:$CB$1010, MATCH($I12, 'Stock List'!$CD$11:$CD$1010, 0)), "")</f>
        <v>8</v>
      </c>
      <c r="G12" s="31"/>
      <c r="I12" s="76">
        <f t="shared" ref="I12:I49" si="0">I11+1</f>
        <v>3</v>
      </c>
    </row>
    <row r="13" spans="1:11" x14ac:dyDescent="0.25">
      <c r="A13" s="31"/>
      <c r="B13" s="124">
        <f>IFERROR(INDEX('Stock List'!$BV$11:$BV$1010, MATCH($I13, 'Stock List'!$CD$11:$CD$1010, 0)), "")</f>
        <v>1</v>
      </c>
      <c r="C13" s="135" t="str">
        <f>IFERROR(INDEX('Stock List'!$J$11:$J$1010, MATCH($I13, 'Stock List'!$CD$11:$CD$1010, 0)), "")</f>
        <v>Milk</v>
      </c>
      <c r="D13" s="59">
        <f>IFERROR(INDEX('Stock List'!$L$11:$L$1010, MATCH($I13, 'Stock List'!$CD$11:$CD$1010, 0)), "")</f>
        <v>4</v>
      </c>
      <c r="E13" s="20">
        <f>IFERROR(INDEX('Stock List'!$CA$11:$CA$1010, MATCH($I13, 'Stock List'!$CD$11:$CD$1010, 0)), "")</f>
        <v>2</v>
      </c>
      <c r="F13" s="22">
        <f>IFERROR(INDEX('Stock List'!$CB$11:$CB$1010, MATCH($I13, 'Stock List'!$CD$11:$CD$1010, 0)), "")</f>
        <v>2</v>
      </c>
      <c r="G13" s="31"/>
      <c r="I13" s="76">
        <f t="shared" si="0"/>
        <v>4</v>
      </c>
    </row>
    <row r="14" spans="1:11" x14ac:dyDescent="0.25">
      <c r="A14" s="31"/>
      <c r="B14" s="124">
        <f>IFERROR(INDEX('Stock List'!$BV$11:$BV$1010, MATCH($I14, 'Stock List'!$CD$11:$CD$1010, 0)), "")</f>
        <v>1</v>
      </c>
      <c r="C14" s="135" t="str">
        <f>IFERROR(INDEX('Stock List'!$J$11:$J$1010, MATCH($I14, 'Stock List'!$CD$11:$CD$1010, 0)), "")</f>
        <v>Spiced Gold Rum</v>
      </c>
      <c r="D14" s="59">
        <f>IFERROR(INDEX('Stock List'!$L$11:$L$1010, MATCH($I14, 'Stock List'!$CD$11:$CD$1010, 0)), "")</f>
        <v>1</v>
      </c>
      <c r="E14" s="20">
        <f>IFERROR(INDEX('Stock List'!$CA$11:$CA$1010, MATCH($I14, 'Stock List'!$CD$11:$CD$1010, 0)), "")</f>
        <v>15</v>
      </c>
      <c r="F14" s="22">
        <f>IFERROR(INDEX('Stock List'!$CB$11:$CB$1010, MATCH($I14, 'Stock List'!$CD$11:$CD$1010, 0)), "")</f>
        <v>15</v>
      </c>
      <c r="G14" s="31"/>
      <c r="I14" s="76">
        <f t="shared" si="0"/>
        <v>5</v>
      </c>
    </row>
    <row r="15" spans="1:11" x14ac:dyDescent="0.25">
      <c r="A15" s="31"/>
      <c r="B15" s="124">
        <f>IFERROR(INDEX('Stock List'!$BV$11:$BV$1010, MATCH($I15, 'Stock List'!$CD$11:$CD$1010, 0)), "")</f>
        <v>1</v>
      </c>
      <c r="C15" s="135" t="str">
        <f>IFERROR(INDEX('Stock List'!$J$11:$J$1010, MATCH($I15, 'Stock List'!$CD$11:$CD$1010, 0)), "")</f>
        <v>Tea</v>
      </c>
      <c r="D15" s="59">
        <f>IFERROR(INDEX('Stock List'!$L$11:$L$1010, MATCH($I15, 'Stock List'!$CD$11:$CD$1010, 0)), "")</f>
        <v>1</v>
      </c>
      <c r="E15" s="20">
        <f>IFERROR(INDEX('Stock List'!$CA$11:$CA$1010, MATCH($I15, 'Stock List'!$CD$11:$CD$1010, 0)), "")</f>
        <v>5</v>
      </c>
      <c r="F15" s="22">
        <f>IFERROR(INDEX('Stock List'!$CB$11:$CB$1010, MATCH($I15, 'Stock List'!$CD$11:$CD$1010, 0)), "")</f>
        <v>5</v>
      </c>
      <c r="G15" s="31"/>
      <c r="I15" s="76">
        <f t="shared" si="0"/>
        <v>6</v>
      </c>
    </row>
    <row r="16" spans="1:11" x14ac:dyDescent="0.25">
      <c r="A16" s="31"/>
      <c r="B16" s="124">
        <f>IFERROR(INDEX('Stock List'!$BV$11:$BV$1010, MATCH($I16, 'Stock List'!$CD$11:$CD$1010, 0)), "")</f>
        <v>1</v>
      </c>
      <c r="C16" s="135" t="str">
        <f>IFERROR(INDEX('Stock List'!$J$11:$J$1010, MATCH($I16, 'Stock List'!$CD$11:$CD$1010, 0)), "")</f>
        <v>Vodka</v>
      </c>
      <c r="D16" s="59">
        <f>IFERROR(INDEX('Stock List'!$L$11:$L$1010, MATCH($I16, 'Stock List'!$CD$11:$CD$1010, 0)), "")</f>
        <v>1</v>
      </c>
      <c r="E16" s="20">
        <f>IFERROR(INDEX('Stock List'!$CA$11:$CA$1010, MATCH($I16, 'Stock List'!$CD$11:$CD$1010, 0)), "")</f>
        <v>15</v>
      </c>
      <c r="F16" s="22">
        <f>IFERROR(INDEX('Stock List'!$CB$11:$CB$1010, MATCH($I16, 'Stock List'!$CD$11:$CD$1010, 0)), "")</f>
        <v>15</v>
      </c>
      <c r="G16" s="31"/>
      <c r="I16" s="76">
        <f t="shared" si="0"/>
        <v>7</v>
      </c>
    </row>
    <row r="17" spans="1:9" x14ac:dyDescent="0.25">
      <c r="A17" s="31"/>
      <c r="B17" s="124" t="str">
        <f>IFERROR(INDEX('Stock List'!$BV$11:$BV$1010, MATCH($I17, 'Stock List'!$CD$11:$CD$1010, 0)), "")</f>
        <v/>
      </c>
      <c r="C17" s="135" t="str">
        <f>IFERROR(INDEX('Stock List'!$J$11:$J$1010, MATCH($I17, 'Stock List'!$CD$11:$CD$1010, 0)), "")</f>
        <v/>
      </c>
      <c r="D17" s="59" t="str">
        <f>IFERROR(INDEX('Stock List'!$L$11:$L$1010, MATCH($I17, 'Stock List'!$CD$11:$CD$1010, 0)), "")</f>
        <v/>
      </c>
      <c r="E17" s="20" t="str">
        <f>IFERROR(INDEX('Stock List'!$CA$11:$CA$1010, MATCH($I17, 'Stock List'!$CD$11:$CD$1010, 0)), "")</f>
        <v/>
      </c>
      <c r="F17" s="22" t="str">
        <f>IFERROR(INDEX('Stock List'!$CB$11:$CB$1010, MATCH($I17, 'Stock List'!$CD$11:$CD$1010, 0)), "")</f>
        <v/>
      </c>
      <c r="G17" s="31"/>
      <c r="I17" s="76">
        <f t="shared" si="0"/>
        <v>8</v>
      </c>
    </row>
    <row r="18" spans="1:9" x14ac:dyDescent="0.25">
      <c r="A18" s="31"/>
      <c r="B18" s="124" t="str">
        <f>IFERROR(INDEX('Stock List'!$BV$11:$BV$1010, MATCH($I18, 'Stock List'!$CD$11:$CD$1010, 0)), "")</f>
        <v/>
      </c>
      <c r="C18" s="135" t="str">
        <f>IFERROR(INDEX('Stock List'!$J$11:$J$1010, MATCH($I18, 'Stock List'!$CD$11:$CD$1010, 0)), "")</f>
        <v/>
      </c>
      <c r="D18" s="59" t="str">
        <f>IFERROR(INDEX('Stock List'!$L$11:$L$1010, MATCH($I18, 'Stock List'!$CD$11:$CD$1010, 0)), "")</f>
        <v/>
      </c>
      <c r="E18" s="20" t="str">
        <f>IFERROR(INDEX('Stock List'!$CA$11:$CA$1010, MATCH($I18, 'Stock List'!$CD$11:$CD$1010, 0)), "")</f>
        <v/>
      </c>
      <c r="F18" s="22" t="str">
        <f>IFERROR(INDEX('Stock List'!$CB$11:$CB$1010, MATCH($I18, 'Stock List'!$CD$11:$CD$1010, 0)), "")</f>
        <v/>
      </c>
      <c r="G18" s="31"/>
      <c r="I18" s="76">
        <f t="shared" si="0"/>
        <v>9</v>
      </c>
    </row>
    <row r="19" spans="1:9" x14ac:dyDescent="0.25">
      <c r="A19" s="31"/>
      <c r="B19" s="124" t="str">
        <f>IFERROR(INDEX('Stock List'!$BV$11:$BV$1010, MATCH($I19, 'Stock List'!$CD$11:$CD$1010, 0)), "")</f>
        <v/>
      </c>
      <c r="C19" s="135" t="str">
        <f>IFERROR(INDEX('Stock List'!$J$11:$J$1010, MATCH($I19, 'Stock List'!$CD$11:$CD$1010, 0)), "")</f>
        <v/>
      </c>
      <c r="D19" s="59" t="str">
        <f>IFERROR(INDEX('Stock List'!$L$11:$L$1010, MATCH($I19, 'Stock List'!$CD$11:$CD$1010, 0)), "")</f>
        <v/>
      </c>
      <c r="E19" s="20" t="str">
        <f>IFERROR(INDEX('Stock List'!$CA$11:$CA$1010, MATCH($I19, 'Stock List'!$CD$11:$CD$1010, 0)), "")</f>
        <v/>
      </c>
      <c r="F19" s="22" t="str">
        <f>IFERROR(INDEX('Stock List'!$CB$11:$CB$1010, MATCH($I19, 'Stock List'!$CD$11:$CD$1010, 0)), "")</f>
        <v/>
      </c>
      <c r="G19" s="31"/>
      <c r="I19" s="76">
        <f t="shared" si="0"/>
        <v>10</v>
      </c>
    </row>
    <row r="20" spans="1:9" x14ac:dyDescent="0.25">
      <c r="A20" s="31"/>
      <c r="B20" s="124" t="str">
        <f>IFERROR(INDEX('Stock List'!$BV$11:$BV$1010, MATCH($I20, 'Stock List'!$CD$11:$CD$1010, 0)), "")</f>
        <v/>
      </c>
      <c r="C20" s="135" t="str">
        <f>IFERROR(INDEX('Stock List'!$J$11:$J$1010, MATCH($I20, 'Stock List'!$CD$11:$CD$1010, 0)), "")</f>
        <v/>
      </c>
      <c r="D20" s="59" t="str">
        <f>IFERROR(INDEX('Stock List'!$L$11:$L$1010, MATCH($I20, 'Stock List'!$CD$11:$CD$1010, 0)), "")</f>
        <v/>
      </c>
      <c r="E20" s="20" t="str">
        <f>IFERROR(INDEX('Stock List'!$CA$11:$CA$1010, MATCH($I20, 'Stock List'!$CD$11:$CD$1010, 0)), "")</f>
        <v/>
      </c>
      <c r="F20" s="22" t="str">
        <f>IFERROR(INDEX('Stock List'!$CB$11:$CB$1010, MATCH($I20, 'Stock List'!$CD$11:$CD$1010, 0)), "")</f>
        <v/>
      </c>
      <c r="G20" s="31"/>
      <c r="I20" s="76">
        <f t="shared" si="0"/>
        <v>11</v>
      </c>
    </row>
    <row r="21" spans="1:9" x14ac:dyDescent="0.25">
      <c r="A21" s="31"/>
      <c r="B21" s="124" t="str">
        <f>IFERROR(INDEX('Stock List'!$BV$11:$BV$1010, MATCH($I21, 'Stock List'!$CD$11:$CD$1010, 0)), "")</f>
        <v/>
      </c>
      <c r="C21" s="135" t="str">
        <f>IFERROR(INDEX('Stock List'!$J$11:$J$1010, MATCH($I21, 'Stock List'!$CD$11:$CD$1010, 0)), "")</f>
        <v/>
      </c>
      <c r="D21" s="59" t="str">
        <f>IFERROR(INDEX('Stock List'!$L$11:$L$1010, MATCH($I21, 'Stock List'!$CD$11:$CD$1010, 0)), "")</f>
        <v/>
      </c>
      <c r="E21" s="20" t="str">
        <f>IFERROR(INDEX('Stock List'!$CA$11:$CA$1010, MATCH($I21, 'Stock List'!$CD$11:$CD$1010, 0)), "")</f>
        <v/>
      </c>
      <c r="F21" s="22" t="str">
        <f>IFERROR(INDEX('Stock List'!$CB$11:$CB$1010, MATCH($I21, 'Stock List'!$CD$11:$CD$1010, 0)), "")</f>
        <v/>
      </c>
      <c r="G21" s="31"/>
      <c r="I21" s="76">
        <f t="shared" si="0"/>
        <v>12</v>
      </c>
    </row>
    <row r="22" spans="1:9" x14ac:dyDescent="0.25">
      <c r="A22" s="31"/>
      <c r="B22" s="124" t="str">
        <f>IFERROR(INDEX('Stock List'!$BV$11:$BV$1010, MATCH($I22, 'Stock List'!$CD$11:$CD$1010, 0)), "")</f>
        <v/>
      </c>
      <c r="C22" s="135" t="str">
        <f>IFERROR(INDEX('Stock List'!$J$11:$J$1010, MATCH($I22, 'Stock List'!$CD$11:$CD$1010, 0)), "")</f>
        <v/>
      </c>
      <c r="D22" s="59" t="str">
        <f>IFERROR(INDEX('Stock List'!$L$11:$L$1010, MATCH($I22, 'Stock List'!$CD$11:$CD$1010, 0)), "")</f>
        <v/>
      </c>
      <c r="E22" s="20" t="str">
        <f>IFERROR(INDEX('Stock List'!$CA$11:$CA$1010, MATCH($I22, 'Stock List'!$CD$11:$CD$1010, 0)), "")</f>
        <v/>
      </c>
      <c r="F22" s="22" t="str">
        <f>IFERROR(INDEX('Stock List'!$CB$11:$CB$1010, MATCH($I22, 'Stock List'!$CD$11:$CD$1010, 0)), "")</f>
        <v/>
      </c>
      <c r="G22" s="31"/>
      <c r="I22" s="76">
        <f t="shared" si="0"/>
        <v>13</v>
      </c>
    </row>
    <row r="23" spans="1:9" x14ac:dyDescent="0.25">
      <c r="A23" s="31"/>
      <c r="B23" s="124" t="str">
        <f>IFERROR(INDEX('Stock List'!$BV$11:$BV$1010, MATCH($I23, 'Stock List'!$CD$11:$CD$1010, 0)), "")</f>
        <v/>
      </c>
      <c r="C23" s="135" t="str">
        <f>IFERROR(INDEX('Stock List'!$J$11:$J$1010, MATCH($I23, 'Stock List'!$CD$11:$CD$1010, 0)), "")</f>
        <v/>
      </c>
      <c r="D23" s="59" t="str">
        <f>IFERROR(INDEX('Stock List'!$L$11:$L$1010, MATCH($I23, 'Stock List'!$CD$11:$CD$1010, 0)), "")</f>
        <v/>
      </c>
      <c r="E23" s="20" t="str">
        <f>IFERROR(INDEX('Stock List'!$CA$11:$CA$1010, MATCH($I23, 'Stock List'!$CD$11:$CD$1010, 0)), "")</f>
        <v/>
      </c>
      <c r="F23" s="22" t="str">
        <f>IFERROR(INDEX('Stock List'!$CB$11:$CB$1010, MATCH($I23, 'Stock List'!$CD$11:$CD$1010, 0)), "")</f>
        <v/>
      </c>
      <c r="G23" s="31"/>
      <c r="I23" s="76">
        <f t="shared" si="0"/>
        <v>14</v>
      </c>
    </row>
    <row r="24" spans="1:9" x14ac:dyDescent="0.25">
      <c r="A24" s="31"/>
      <c r="B24" s="124" t="str">
        <f>IFERROR(INDEX('Stock List'!$BV$11:$BV$1010, MATCH($I24, 'Stock List'!$CD$11:$CD$1010, 0)), "")</f>
        <v/>
      </c>
      <c r="C24" s="135" t="str">
        <f>IFERROR(INDEX('Stock List'!$J$11:$J$1010, MATCH($I24, 'Stock List'!$CD$11:$CD$1010, 0)), "")</f>
        <v/>
      </c>
      <c r="D24" s="59" t="str">
        <f>IFERROR(INDEX('Stock List'!$L$11:$L$1010, MATCH($I24, 'Stock List'!$CD$11:$CD$1010, 0)), "")</f>
        <v/>
      </c>
      <c r="E24" s="20" t="str">
        <f>IFERROR(INDEX('Stock List'!$CA$11:$CA$1010, MATCH($I24, 'Stock List'!$CD$11:$CD$1010, 0)), "")</f>
        <v/>
      </c>
      <c r="F24" s="22" t="str">
        <f>IFERROR(INDEX('Stock List'!$CB$11:$CB$1010, MATCH($I24, 'Stock List'!$CD$11:$CD$1010, 0)), "")</f>
        <v/>
      </c>
      <c r="G24" s="31"/>
      <c r="I24" s="76">
        <f t="shared" si="0"/>
        <v>15</v>
      </c>
    </row>
    <row r="25" spans="1:9" x14ac:dyDescent="0.25">
      <c r="A25" s="31"/>
      <c r="B25" s="124" t="str">
        <f>IFERROR(INDEX('Stock List'!$BV$11:$BV$1010, MATCH($I25, 'Stock List'!$CD$11:$CD$1010, 0)), "")</f>
        <v/>
      </c>
      <c r="C25" s="135" t="str">
        <f>IFERROR(INDEX('Stock List'!$J$11:$J$1010, MATCH($I25, 'Stock List'!$CD$11:$CD$1010, 0)), "")</f>
        <v/>
      </c>
      <c r="D25" s="59" t="str">
        <f>IFERROR(INDEX('Stock List'!$L$11:$L$1010, MATCH($I25, 'Stock List'!$CD$11:$CD$1010, 0)), "")</f>
        <v/>
      </c>
      <c r="E25" s="20" t="str">
        <f>IFERROR(INDEX('Stock List'!$CA$11:$CA$1010, MATCH($I25, 'Stock List'!$CD$11:$CD$1010, 0)), "")</f>
        <v/>
      </c>
      <c r="F25" s="22" t="str">
        <f>IFERROR(INDEX('Stock List'!$CB$11:$CB$1010, MATCH($I25, 'Stock List'!$CD$11:$CD$1010, 0)), "")</f>
        <v/>
      </c>
      <c r="G25" s="31"/>
      <c r="I25" s="76">
        <f t="shared" si="0"/>
        <v>16</v>
      </c>
    </row>
    <row r="26" spans="1:9" x14ac:dyDescent="0.25">
      <c r="A26" s="31"/>
      <c r="B26" s="124" t="str">
        <f>IFERROR(INDEX('Stock List'!$BV$11:$BV$1010, MATCH($I26, 'Stock List'!$CD$11:$CD$1010, 0)), "")</f>
        <v/>
      </c>
      <c r="C26" s="135" t="str">
        <f>IFERROR(INDEX('Stock List'!$J$11:$J$1010, MATCH($I26, 'Stock List'!$CD$11:$CD$1010, 0)), "")</f>
        <v/>
      </c>
      <c r="D26" s="59" t="str">
        <f>IFERROR(INDEX('Stock List'!$L$11:$L$1010, MATCH($I26, 'Stock List'!$CD$11:$CD$1010, 0)), "")</f>
        <v/>
      </c>
      <c r="E26" s="20" t="str">
        <f>IFERROR(INDEX('Stock List'!$CA$11:$CA$1010, MATCH($I26, 'Stock List'!$CD$11:$CD$1010, 0)), "")</f>
        <v/>
      </c>
      <c r="F26" s="22" t="str">
        <f>IFERROR(INDEX('Stock List'!$CB$11:$CB$1010, MATCH($I26, 'Stock List'!$CD$11:$CD$1010, 0)), "")</f>
        <v/>
      </c>
      <c r="G26" s="31"/>
      <c r="I26" s="76">
        <f t="shared" si="0"/>
        <v>17</v>
      </c>
    </row>
    <row r="27" spans="1:9" x14ac:dyDescent="0.25">
      <c r="A27" s="31"/>
      <c r="B27" s="124" t="str">
        <f>IFERROR(INDEX('Stock List'!$BV$11:$BV$1010, MATCH($I27, 'Stock List'!$CD$11:$CD$1010, 0)), "")</f>
        <v/>
      </c>
      <c r="C27" s="135" t="str">
        <f>IFERROR(INDEX('Stock List'!$J$11:$J$1010, MATCH($I27, 'Stock List'!$CD$11:$CD$1010, 0)), "")</f>
        <v/>
      </c>
      <c r="D27" s="59" t="str">
        <f>IFERROR(INDEX('Stock List'!$L$11:$L$1010, MATCH($I27, 'Stock List'!$CD$11:$CD$1010, 0)), "")</f>
        <v/>
      </c>
      <c r="E27" s="20" t="str">
        <f>IFERROR(INDEX('Stock List'!$CA$11:$CA$1010, MATCH($I27, 'Stock List'!$CD$11:$CD$1010, 0)), "")</f>
        <v/>
      </c>
      <c r="F27" s="22" t="str">
        <f>IFERROR(INDEX('Stock List'!$CB$11:$CB$1010, MATCH($I27, 'Stock List'!$CD$11:$CD$1010, 0)), "")</f>
        <v/>
      </c>
      <c r="G27" s="31"/>
      <c r="I27" s="76">
        <f t="shared" si="0"/>
        <v>18</v>
      </c>
    </row>
    <row r="28" spans="1:9" x14ac:dyDescent="0.25">
      <c r="A28" s="31"/>
      <c r="B28" s="124" t="str">
        <f>IFERROR(INDEX('Stock List'!$BV$11:$BV$1010, MATCH($I28, 'Stock List'!$CD$11:$CD$1010, 0)), "")</f>
        <v/>
      </c>
      <c r="C28" s="135" t="str">
        <f>IFERROR(INDEX('Stock List'!$J$11:$J$1010, MATCH($I28, 'Stock List'!$CD$11:$CD$1010, 0)), "")</f>
        <v/>
      </c>
      <c r="D28" s="59" t="str">
        <f>IFERROR(INDEX('Stock List'!$L$11:$L$1010, MATCH($I28, 'Stock List'!$CD$11:$CD$1010, 0)), "")</f>
        <v/>
      </c>
      <c r="E28" s="20" t="str">
        <f>IFERROR(INDEX('Stock List'!$CA$11:$CA$1010, MATCH($I28, 'Stock List'!$CD$11:$CD$1010, 0)), "")</f>
        <v/>
      </c>
      <c r="F28" s="22" t="str">
        <f>IFERROR(INDEX('Stock List'!$CB$11:$CB$1010, MATCH($I28, 'Stock List'!$CD$11:$CD$1010, 0)), "")</f>
        <v/>
      </c>
      <c r="G28" s="31"/>
      <c r="I28" s="76">
        <f t="shared" si="0"/>
        <v>19</v>
      </c>
    </row>
    <row r="29" spans="1:9" x14ac:dyDescent="0.25">
      <c r="A29" s="31"/>
      <c r="B29" s="124" t="str">
        <f>IFERROR(INDEX('Stock List'!$BV$11:$BV$1010, MATCH($I29, 'Stock List'!$CD$11:$CD$1010, 0)), "")</f>
        <v/>
      </c>
      <c r="C29" s="135" t="str">
        <f>IFERROR(INDEX('Stock List'!$J$11:$J$1010, MATCH($I29, 'Stock List'!$CD$11:$CD$1010, 0)), "")</f>
        <v/>
      </c>
      <c r="D29" s="59" t="str">
        <f>IFERROR(INDEX('Stock List'!$L$11:$L$1010, MATCH($I29, 'Stock List'!$CD$11:$CD$1010, 0)), "")</f>
        <v/>
      </c>
      <c r="E29" s="20" t="str">
        <f>IFERROR(INDEX('Stock List'!$CA$11:$CA$1010, MATCH($I29, 'Stock List'!$CD$11:$CD$1010, 0)), "")</f>
        <v/>
      </c>
      <c r="F29" s="22" t="str">
        <f>IFERROR(INDEX('Stock List'!$CB$11:$CB$1010, MATCH($I29, 'Stock List'!$CD$11:$CD$1010, 0)), "")</f>
        <v/>
      </c>
      <c r="G29" s="31"/>
      <c r="I29" s="76">
        <f t="shared" si="0"/>
        <v>20</v>
      </c>
    </row>
    <row r="30" spans="1:9" x14ac:dyDescent="0.25">
      <c r="A30" s="31"/>
      <c r="B30" s="124" t="str">
        <f>IFERROR(INDEX('Stock List'!$BV$11:$BV$1010, MATCH($I30, 'Stock List'!$CD$11:$CD$1010, 0)), "")</f>
        <v/>
      </c>
      <c r="C30" s="135" t="str">
        <f>IFERROR(INDEX('Stock List'!$J$11:$J$1010, MATCH($I30, 'Stock List'!$CD$11:$CD$1010, 0)), "")</f>
        <v/>
      </c>
      <c r="D30" s="59" t="str">
        <f>IFERROR(INDEX('Stock List'!$L$11:$L$1010, MATCH($I30, 'Stock List'!$CD$11:$CD$1010, 0)), "")</f>
        <v/>
      </c>
      <c r="E30" s="20" t="str">
        <f>IFERROR(INDEX('Stock List'!$CA$11:$CA$1010, MATCH($I30, 'Stock List'!$CD$11:$CD$1010, 0)), "")</f>
        <v/>
      </c>
      <c r="F30" s="22" t="str">
        <f>IFERROR(INDEX('Stock List'!$CB$11:$CB$1010, MATCH($I30, 'Stock List'!$CD$11:$CD$1010, 0)), "")</f>
        <v/>
      </c>
      <c r="G30" s="31"/>
      <c r="I30" s="76">
        <f t="shared" si="0"/>
        <v>21</v>
      </c>
    </row>
    <row r="31" spans="1:9" x14ac:dyDescent="0.25">
      <c r="A31" s="31"/>
      <c r="B31" s="124" t="str">
        <f>IFERROR(INDEX('Stock List'!$BV$11:$BV$1010, MATCH($I31, 'Stock List'!$CD$11:$CD$1010, 0)), "")</f>
        <v/>
      </c>
      <c r="C31" s="135" t="str">
        <f>IFERROR(INDEX('Stock List'!$J$11:$J$1010, MATCH($I31, 'Stock List'!$CD$11:$CD$1010, 0)), "")</f>
        <v/>
      </c>
      <c r="D31" s="59" t="str">
        <f>IFERROR(INDEX('Stock List'!$L$11:$L$1010, MATCH($I31, 'Stock List'!$CD$11:$CD$1010, 0)), "")</f>
        <v/>
      </c>
      <c r="E31" s="20" t="str">
        <f>IFERROR(INDEX('Stock List'!$CA$11:$CA$1010, MATCH($I31, 'Stock List'!$CD$11:$CD$1010, 0)), "")</f>
        <v/>
      </c>
      <c r="F31" s="22" t="str">
        <f>IFERROR(INDEX('Stock List'!$CB$11:$CB$1010, MATCH($I31, 'Stock List'!$CD$11:$CD$1010, 0)), "")</f>
        <v/>
      </c>
      <c r="G31" s="31"/>
      <c r="I31" s="76">
        <f t="shared" si="0"/>
        <v>22</v>
      </c>
    </row>
    <row r="32" spans="1:9" x14ac:dyDescent="0.25">
      <c r="A32" s="31"/>
      <c r="B32" s="124" t="str">
        <f>IFERROR(INDEX('Stock List'!$BV$11:$BV$1010, MATCH($I32, 'Stock List'!$CD$11:$CD$1010, 0)), "")</f>
        <v/>
      </c>
      <c r="C32" s="135" t="str">
        <f>IFERROR(INDEX('Stock List'!$J$11:$J$1010, MATCH($I32, 'Stock List'!$CD$11:$CD$1010, 0)), "")</f>
        <v/>
      </c>
      <c r="D32" s="59" t="str">
        <f>IFERROR(INDEX('Stock List'!$L$11:$L$1010, MATCH($I32, 'Stock List'!$CD$11:$CD$1010, 0)), "")</f>
        <v/>
      </c>
      <c r="E32" s="20" t="str">
        <f>IFERROR(INDEX('Stock List'!$CA$11:$CA$1010, MATCH($I32, 'Stock List'!$CD$11:$CD$1010, 0)), "")</f>
        <v/>
      </c>
      <c r="F32" s="22" t="str">
        <f>IFERROR(INDEX('Stock List'!$CB$11:$CB$1010, MATCH($I32, 'Stock List'!$CD$11:$CD$1010, 0)), "")</f>
        <v/>
      </c>
      <c r="G32" s="31"/>
      <c r="I32" s="76">
        <f t="shared" si="0"/>
        <v>23</v>
      </c>
    </row>
    <row r="33" spans="1:9" x14ac:dyDescent="0.25">
      <c r="A33" s="31"/>
      <c r="B33" s="124" t="str">
        <f>IFERROR(INDEX('Stock List'!$BV$11:$BV$1010, MATCH($I33, 'Stock List'!$CD$11:$CD$1010, 0)), "")</f>
        <v/>
      </c>
      <c r="C33" s="135" t="str">
        <f>IFERROR(INDEX('Stock List'!$J$11:$J$1010, MATCH($I33, 'Stock List'!$CD$11:$CD$1010, 0)), "")</f>
        <v/>
      </c>
      <c r="D33" s="59" t="str">
        <f>IFERROR(INDEX('Stock List'!$L$11:$L$1010, MATCH($I33, 'Stock List'!$CD$11:$CD$1010, 0)), "")</f>
        <v/>
      </c>
      <c r="E33" s="20" t="str">
        <f>IFERROR(INDEX('Stock List'!$CA$11:$CA$1010, MATCH($I33, 'Stock List'!$CD$11:$CD$1010, 0)), "")</f>
        <v/>
      </c>
      <c r="F33" s="22" t="str">
        <f>IFERROR(INDEX('Stock List'!$CB$11:$CB$1010, MATCH($I33, 'Stock List'!$CD$11:$CD$1010, 0)), "")</f>
        <v/>
      </c>
      <c r="G33" s="31"/>
      <c r="I33" s="76">
        <f t="shared" si="0"/>
        <v>24</v>
      </c>
    </row>
    <row r="34" spans="1:9" x14ac:dyDescent="0.25">
      <c r="A34" s="31"/>
      <c r="B34" s="124" t="str">
        <f>IFERROR(INDEX('Stock List'!$BV$11:$BV$1010, MATCH($I34, 'Stock List'!$CD$11:$CD$1010, 0)), "")</f>
        <v/>
      </c>
      <c r="C34" s="135" t="str">
        <f>IFERROR(INDEX('Stock List'!$J$11:$J$1010, MATCH($I34, 'Stock List'!$CD$11:$CD$1010, 0)), "")</f>
        <v/>
      </c>
      <c r="D34" s="59" t="str">
        <f>IFERROR(INDEX('Stock List'!$L$11:$L$1010, MATCH($I34, 'Stock List'!$CD$11:$CD$1010, 0)), "")</f>
        <v/>
      </c>
      <c r="E34" s="20" t="str">
        <f>IFERROR(INDEX('Stock List'!$CA$11:$CA$1010, MATCH($I34, 'Stock List'!$CD$11:$CD$1010, 0)), "")</f>
        <v/>
      </c>
      <c r="F34" s="22" t="str">
        <f>IFERROR(INDEX('Stock List'!$CB$11:$CB$1010, MATCH($I34, 'Stock List'!$CD$11:$CD$1010, 0)), "")</f>
        <v/>
      </c>
      <c r="G34" s="31"/>
      <c r="I34" s="76">
        <f t="shared" si="0"/>
        <v>25</v>
      </c>
    </row>
    <row r="35" spans="1:9" x14ac:dyDescent="0.25">
      <c r="A35" s="31"/>
      <c r="B35" s="124" t="str">
        <f>IFERROR(INDEX('Stock List'!$BV$11:$BV$1010, MATCH($I35, 'Stock List'!$CD$11:$CD$1010, 0)), "")</f>
        <v/>
      </c>
      <c r="C35" s="135" t="str">
        <f>IFERROR(INDEX('Stock List'!$J$11:$J$1010, MATCH($I35, 'Stock List'!$CD$11:$CD$1010, 0)), "")</f>
        <v/>
      </c>
      <c r="D35" s="59" t="str">
        <f>IFERROR(INDEX('Stock List'!$L$11:$L$1010, MATCH($I35, 'Stock List'!$CD$11:$CD$1010, 0)), "")</f>
        <v/>
      </c>
      <c r="E35" s="20" t="str">
        <f>IFERROR(INDEX('Stock List'!$CA$11:$CA$1010, MATCH($I35, 'Stock List'!$CD$11:$CD$1010, 0)), "")</f>
        <v/>
      </c>
      <c r="F35" s="22" t="str">
        <f>IFERROR(INDEX('Stock List'!$CB$11:$CB$1010, MATCH($I35, 'Stock List'!$CD$11:$CD$1010, 0)), "")</f>
        <v/>
      </c>
      <c r="G35" s="31"/>
      <c r="I35" s="76">
        <f t="shared" si="0"/>
        <v>26</v>
      </c>
    </row>
    <row r="36" spans="1:9" x14ac:dyDescent="0.25">
      <c r="A36" s="31"/>
      <c r="B36" s="124" t="str">
        <f>IFERROR(INDEX('Stock List'!$BV$11:$BV$1010, MATCH($I36, 'Stock List'!$CD$11:$CD$1010, 0)), "")</f>
        <v/>
      </c>
      <c r="C36" s="135" t="str">
        <f>IFERROR(INDEX('Stock List'!$J$11:$J$1010, MATCH($I36, 'Stock List'!$CD$11:$CD$1010, 0)), "")</f>
        <v/>
      </c>
      <c r="D36" s="59" t="str">
        <f>IFERROR(INDEX('Stock List'!$L$11:$L$1010, MATCH($I36, 'Stock List'!$CD$11:$CD$1010, 0)), "")</f>
        <v/>
      </c>
      <c r="E36" s="20" t="str">
        <f>IFERROR(INDEX('Stock List'!$CA$11:$CA$1010, MATCH($I36, 'Stock List'!$CD$11:$CD$1010, 0)), "")</f>
        <v/>
      </c>
      <c r="F36" s="22" t="str">
        <f>IFERROR(INDEX('Stock List'!$CB$11:$CB$1010, MATCH($I36, 'Stock List'!$CD$11:$CD$1010, 0)), "")</f>
        <v/>
      </c>
      <c r="G36" s="31"/>
      <c r="I36" s="76">
        <f t="shared" si="0"/>
        <v>27</v>
      </c>
    </row>
    <row r="37" spans="1:9" x14ac:dyDescent="0.25">
      <c r="A37" s="31"/>
      <c r="B37" s="124" t="str">
        <f>IFERROR(INDEX('Stock List'!$BV$11:$BV$1010, MATCH($I37, 'Stock List'!$CD$11:$CD$1010, 0)), "")</f>
        <v/>
      </c>
      <c r="C37" s="135" t="str">
        <f>IFERROR(INDEX('Stock List'!$J$11:$J$1010, MATCH($I37, 'Stock List'!$CD$11:$CD$1010, 0)), "")</f>
        <v/>
      </c>
      <c r="D37" s="59" t="str">
        <f>IFERROR(INDEX('Stock List'!$L$11:$L$1010, MATCH($I37, 'Stock List'!$CD$11:$CD$1010, 0)), "")</f>
        <v/>
      </c>
      <c r="E37" s="20" t="str">
        <f>IFERROR(INDEX('Stock List'!$CA$11:$CA$1010, MATCH($I37, 'Stock List'!$CD$11:$CD$1010, 0)), "")</f>
        <v/>
      </c>
      <c r="F37" s="22" t="str">
        <f>IFERROR(INDEX('Stock List'!$CB$11:$CB$1010, MATCH($I37, 'Stock List'!$CD$11:$CD$1010, 0)), "")</f>
        <v/>
      </c>
      <c r="G37" s="31"/>
      <c r="I37" s="76">
        <f t="shared" si="0"/>
        <v>28</v>
      </c>
    </row>
    <row r="38" spans="1:9" x14ac:dyDescent="0.25">
      <c r="A38" s="31"/>
      <c r="B38" s="124" t="str">
        <f>IFERROR(INDEX('Stock List'!$BV$11:$BV$1010, MATCH($I38, 'Stock List'!$CD$11:$CD$1010, 0)), "")</f>
        <v/>
      </c>
      <c r="C38" s="135" t="str">
        <f>IFERROR(INDEX('Stock List'!$J$11:$J$1010, MATCH($I38, 'Stock List'!$CD$11:$CD$1010, 0)), "")</f>
        <v/>
      </c>
      <c r="D38" s="59" t="str">
        <f>IFERROR(INDEX('Stock List'!$L$11:$L$1010, MATCH($I38, 'Stock List'!$CD$11:$CD$1010, 0)), "")</f>
        <v/>
      </c>
      <c r="E38" s="20" t="str">
        <f>IFERROR(INDEX('Stock List'!$CA$11:$CA$1010, MATCH($I38, 'Stock List'!$CD$11:$CD$1010, 0)), "")</f>
        <v/>
      </c>
      <c r="F38" s="22" t="str">
        <f>IFERROR(INDEX('Stock List'!$CB$11:$CB$1010, MATCH($I38, 'Stock List'!$CD$11:$CD$1010, 0)), "")</f>
        <v/>
      </c>
      <c r="G38" s="31"/>
      <c r="I38" s="76">
        <f t="shared" si="0"/>
        <v>29</v>
      </c>
    </row>
    <row r="39" spans="1:9" x14ac:dyDescent="0.25">
      <c r="A39" s="31"/>
      <c r="B39" s="124" t="str">
        <f>IFERROR(INDEX('Stock List'!$BV$11:$BV$1010, MATCH($I39, 'Stock List'!$CD$11:$CD$1010, 0)), "")</f>
        <v/>
      </c>
      <c r="C39" s="135" t="str">
        <f>IFERROR(INDEX('Stock List'!$J$11:$J$1010, MATCH($I39, 'Stock List'!$CD$11:$CD$1010, 0)), "")</f>
        <v/>
      </c>
      <c r="D39" s="59" t="str">
        <f>IFERROR(INDEX('Stock List'!$L$11:$L$1010, MATCH($I39, 'Stock List'!$CD$11:$CD$1010, 0)), "")</f>
        <v/>
      </c>
      <c r="E39" s="20" t="str">
        <f>IFERROR(INDEX('Stock List'!$CA$11:$CA$1010, MATCH($I39, 'Stock List'!$CD$11:$CD$1010, 0)), "")</f>
        <v/>
      </c>
      <c r="F39" s="22" t="str">
        <f>IFERROR(INDEX('Stock List'!$CB$11:$CB$1010, MATCH($I39, 'Stock List'!$CD$11:$CD$1010, 0)), "")</f>
        <v/>
      </c>
      <c r="G39" s="31"/>
      <c r="I39" s="76">
        <f t="shared" si="0"/>
        <v>30</v>
      </c>
    </row>
    <row r="40" spans="1:9" x14ac:dyDescent="0.25">
      <c r="A40" s="31"/>
      <c r="B40" s="124" t="str">
        <f>IFERROR(INDEX('Stock List'!$BV$11:$BV$1010, MATCH($I40, 'Stock List'!$CD$11:$CD$1010, 0)), "")</f>
        <v/>
      </c>
      <c r="C40" s="135" t="str">
        <f>IFERROR(INDEX('Stock List'!$J$11:$J$1010, MATCH($I40, 'Stock List'!$CD$11:$CD$1010, 0)), "")</f>
        <v/>
      </c>
      <c r="D40" s="59" t="str">
        <f>IFERROR(INDEX('Stock List'!$L$11:$L$1010, MATCH($I40, 'Stock List'!$CD$11:$CD$1010, 0)), "")</f>
        <v/>
      </c>
      <c r="E40" s="20" t="str">
        <f>IFERROR(INDEX('Stock List'!$CA$11:$CA$1010, MATCH($I40, 'Stock List'!$CD$11:$CD$1010, 0)), "")</f>
        <v/>
      </c>
      <c r="F40" s="22" t="str">
        <f>IFERROR(INDEX('Stock List'!$CB$11:$CB$1010, MATCH($I40, 'Stock List'!$CD$11:$CD$1010, 0)), "")</f>
        <v/>
      </c>
      <c r="G40" s="31"/>
      <c r="I40" s="76">
        <f t="shared" si="0"/>
        <v>31</v>
      </c>
    </row>
    <row r="41" spans="1:9" x14ac:dyDescent="0.25">
      <c r="A41" s="31"/>
      <c r="B41" s="124" t="str">
        <f>IFERROR(INDEX('Stock List'!$BV$11:$BV$1010, MATCH($I41, 'Stock List'!$CD$11:$CD$1010, 0)), "")</f>
        <v/>
      </c>
      <c r="C41" s="135" t="str">
        <f>IFERROR(INDEX('Stock List'!$J$11:$J$1010, MATCH($I41, 'Stock List'!$CD$11:$CD$1010, 0)), "")</f>
        <v/>
      </c>
      <c r="D41" s="59" t="str">
        <f>IFERROR(INDEX('Stock List'!$L$11:$L$1010, MATCH($I41, 'Stock List'!$CD$11:$CD$1010, 0)), "")</f>
        <v/>
      </c>
      <c r="E41" s="20" t="str">
        <f>IFERROR(INDEX('Stock List'!$CA$11:$CA$1010, MATCH($I41, 'Stock List'!$CD$11:$CD$1010, 0)), "")</f>
        <v/>
      </c>
      <c r="F41" s="22" t="str">
        <f>IFERROR(INDEX('Stock List'!$CB$11:$CB$1010, MATCH($I41, 'Stock List'!$CD$11:$CD$1010, 0)), "")</f>
        <v/>
      </c>
      <c r="G41" s="31"/>
      <c r="I41" s="76">
        <f t="shared" si="0"/>
        <v>32</v>
      </c>
    </row>
    <row r="42" spans="1:9" x14ac:dyDescent="0.25">
      <c r="A42" s="31"/>
      <c r="B42" s="124" t="str">
        <f>IFERROR(INDEX('Stock List'!$BV$11:$BV$1010, MATCH($I42, 'Stock List'!$CD$11:$CD$1010, 0)), "")</f>
        <v/>
      </c>
      <c r="C42" s="135" t="str">
        <f>IFERROR(INDEX('Stock List'!$J$11:$J$1010, MATCH($I42, 'Stock List'!$CD$11:$CD$1010, 0)), "")</f>
        <v/>
      </c>
      <c r="D42" s="59" t="str">
        <f>IFERROR(INDEX('Stock List'!$L$11:$L$1010, MATCH($I42, 'Stock List'!$CD$11:$CD$1010, 0)), "")</f>
        <v/>
      </c>
      <c r="E42" s="20" t="str">
        <f>IFERROR(INDEX('Stock List'!$CA$11:$CA$1010, MATCH($I42, 'Stock List'!$CD$11:$CD$1010, 0)), "")</f>
        <v/>
      </c>
      <c r="F42" s="22" t="str">
        <f>IFERROR(INDEX('Stock List'!$CB$11:$CB$1010, MATCH($I42, 'Stock List'!$CD$11:$CD$1010, 0)), "")</f>
        <v/>
      </c>
      <c r="G42" s="31"/>
      <c r="I42" s="76">
        <f t="shared" si="0"/>
        <v>33</v>
      </c>
    </row>
    <row r="43" spans="1:9" x14ac:dyDescent="0.25">
      <c r="A43" s="31"/>
      <c r="B43" s="124" t="str">
        <f>IFERROR(INDEX('Stock List'!$BV$11:$BV$1010, MATCH($I43, 'Stock List'!$CD$11:$CD$1010, 0)), "")</f>
        <v/>
      </c>
      <c r="C43" s="135" t="str">
        <f>IFERROR(INDEX('Stock List'!$J$11:$J$1010, MATCH($I43, 'Stock List'!$CD$11:$CD$1010, 0)), "")</f>
        <v/>
      </c>
      <c r="D43" s="59" t="str">
        <f>IFERROR(INDEX('Stock List'!$L$11:$L$1010, MATCH($I43, 'Stock List'!$CD$11:$CD$1010, 0)), "")</f>
        <v/>
      </c>
      <c r="E43" s="20" t="str">
        <f>IFERROR(INDEX('Stock List'!$CA$11:$CA$1010, MATCH($I43, 'Stock List'!$CD$11:$CD$1010, 0)), "")</f>
        <v/>
      </c>
      <c r="F43" s="22" t="str">
        <f>IFERROR(INDEX('Stock List'!$CB$11:$CB$1010, MATCH($I43, 'Stock List'!$CD$11:$CD$1010, 0)), "")</f>
        <v/>
      </c>
      <c r="G43" s="31"/>
      <c r="I43" s="76">
        <f t="shared" si="0"/>
        <v>34</v>
      </c>
    </row>
    <row r="44" spans="1:9" x14ac:dyDescent="0.25">
      <c r="A44" s="31"/>
      <c r="B44" s="124" t="str">
        <f>IFERROR(INDEX('Stock List'!$BV$11:$BV$1010, MATCH($I44, 'Stock List'!$CD$11:$CD$1010, 0)), "")</f>
        <v/>
      </c>
      <c r="C44" s="135" t="str">
        <f>IFERROR(INDEX('Stock List'!$J$11:$J$1010, MATCH($I44, 'Stock List'!$CD$11:$CD$1010, 0)), "")</f>
        <v/>
      </c>
      <c r="D44" s="59" t="str">
        <f>IFERROR(INDEX('Stock List'!$L$11:$L$1010, MATCH($I44, 'Stock List'!$CD$11:$CD$1010, 0)), "")</f>
        <v/>
      </c>
      <c r="E44" s="20" t="str">
        <f>IFERROR(INDEX('Stock List'!$CA$11:$CA$1010, MATCH($I44, 'Stock List'!$CD$11:$CD$1010, 0)), "")</f>
        <v/>
      </c>
      <c r="F44" s="22" t="str">
        <f>IFERROR(INDEX('Stock List'!$CB$11:$CB$1010, MATCH($I44, 'Stock List'!$CD$11:$CD$1010, 0)), "")</f>
        <v/>
      </c>
      <c r="G44" s="31"/>
      <c r="I44" s="76">
        <f t="shared" si="0"/>
        <v>35</v>
      </c>
    </row>
    <row r="45" spans="1:9" x14ac:dyDescent="0.25">
      <c r="A45" s="31"/>
      <c r="B45" s="124" t="str">
        <f>IFERROR(INDEX('Stock List'!$BV$11:$BV$1010, MATCH($I45, 'Stock List'!$CD$11:$CD$1010, 0)), "")</f>
        <v/>
      </c>
      <c r="C45" s="135" t="str">
        <f>IFERROR(INDEX('Stock List'!$J$11:$J$1010, MATCH($I45, 'Stock List'!$CD$11:$CD$1010, 0)), "")</f>
        <v/>
      </c>
      <c r="D45" s="59" t="str">
        <f>IFERROR(INDEX('Stock List'!$L$11:$L$1010, MATCH($I45, 'Stock List'!$CD$11:$CD$1010, 0)), "")</f>
        <v/>
      </c>
      <c r="E45" s="20" t="str">
        <f>IFERROR(INDEX('Stock List'!$CA$11:$CA$1010, MATCH($I45, 'Stock List'!$CD$11:$CD$1010, 0)), "")</f>
        <v/>
      </c>
      <c r="F45" s="22" t="str">
        <f>IFERROR(INDEX('Stock List'!$CB$11:$CB$1010, MATCH($I45, 'Stock List'!$CD$11:$CD$1010, 0)), "")</f>
        <v/>
      </c>
      <c r="G45" s="31"/>
      <c r="I45" s="76">
        <f t="shared" si="0"/>
        <v>36</v>
      </c>
    </row>
    <row r="46" spans="1:9" x14ac:dyDescent="0.25">
      <c r="A46" s="31"/>
      <c r="B46" s="124" t="str">
        <f>IFERROR(INDEX('Stock List'!$BV$11:$BV$1010, MATCH($I46, 'Stock List'!$CD$11:$CD$1010, 0)), "")</f>
        <v/>
      </c>
      <c r="C46" s="135" t="str">
        <f>IFERROR(INDEX('Stock List'!$J$11:$J$1010, MATCH($I46, 'Stock List'!$CD$11:$CD$1010, 0)), "")</f>
        <v/>
      </c>
      <c r="D46" s="59" t="str">
        <f>IFERROR(INDEX('Stock List'!$L$11:$L$1010, MATCH($I46, 'Stock List'!$CD$11:$CD$1010, 0)), "")</f>
        <v/>
      </c>
      <c r="E46" s="20" t="str">
        <f>IFERROR(INDEX('Stock List'!$CA$11:$CA$1010, MATCH($I46, 'Stock List'!$CD$11:$CD$1010, 0)), "")</f>
        <v/>
      </c>
      <c r="F46" s="22" t="str">
        <f>IFERROR(INDEX('Stock List'!$CB$11:$CB$1010, MATCH($I46, 'Stock List'!$CD$11:$CD$1010, 0)), "")</f>
        <v/>
      </c>
      <c r="G46" s="31"/>
      <c r="I46" s="76">
        <f t="shared" si="0"/>
        <v>37</v>
      </c>
    </row>
    <row r="47" spans="1:9" x14ac:dyDescent="0.25">
      <c r="A47" s="31"/>
      <c r="B47" s="124" t="str">
        <f>IFERROR(INDEX('Stock List'!$BV$11:$BV$1010, MATCH($I47, 'Stock List'!$CD$11:$CD$1010, 0)), "")</f>
        <v/>
      </c>
      <c r="C47" s="135" t="str">
        <f>IFERROR(INDEX('Stock List'!$J$11:$J$1010, MATCH($I47, 'Stock List'!$CD$11:$CD$1010, 0)), "")</f>
        <v/>
      </c>
      <c r="D47" s="59" t="str">
        <f>IFERROR(INDEX('Stock List'!$L$11:$L$1010, MATCH($I47, 'Stock List'!$CD$11:$CD$1010, 0)), "")</f>
        <v/>
      </c>
      <c r="E47" s="20" t="str">
        <f>IFERROR(INDEX('Stock List'!$CA$11:$CA$1010, MATCH($I47, 'Stock List'!$CD$11:$CD$1010, 0)), "")</f>
        <v/>
      </c>
      <c r="F47" s="22" t="str">
        <f>IFERROR(INDEX('Stock List'!$CB$11:$CB$1010, MATCH($I47, 'Stock List'!$CD$11:$CD$1010, 0)), "")</f>
        <v/>
      </c>
      <c r="G47" s="31"/>
      <c r="I47" s="76">
        <f t="shared" si="0"/>
        <v>38</v>
      </c>
    </row>
    <row r="48" spans="1:9" x14ac:dyDescent="0.25">
      <c r="A48" s="31"/>
      <c r="B48" s="124" t="str">
        <f>IFERROR(INDEX('Stock List'!$BV$11:$BV$1010, MATCH($I48, 'Stock List'!$CD$11:$CD$1010, 0)), "")</f>
        <v/>
      </c>
      <c r="C48" s="135" t="str">
        <f>IFERROR(INDEX('Stock List'!$J$11:$J$1010, MATCH($I48, 'Stock List'!$CD$11:$CD$1010, 0)), "")</f>
        <v/>
      </c>
      <c r="D48" s="59" t="str">
        <f>IFERROR(INDEX('Stock List'!$L$11:$L$1010, MATCH($I48, 'Stock List'!$CD$11:$CD$1010, 0)), "")</f>
        <v/>
      </c>
      <c r="E48" s="20" t="str">
        <f>IFERROR(INDEX('Stock List'!$CA$11:$CA$1010, MATCH($I48, 'Stock List'!$CD$11:$CD$1010, 0)), "")</f>
        <v/>
      </c>
      <c r="F48" s="22" t="str">
        <f>IFERROR(INDEX('Stock List'!$CB$11:$CB$1010, MATCH($I48, 'Stock List'!$CD$11:$CD$1010, 0)), "")</f>
        <v/>
      </c>
      <c r="G48" s="31"/>
      <c r="I48" s="76">
        <f t="shared" si="0"/>
        <v>39</v>
      </c>
    </row>
    <row r="49" spans="1:9" x14ac:dyDescent="0.25">
      <c r="A49" s="31"/>
      <c r="B49" s="126" t="str">
        <f>IFERROR(INDEX('Stock List'!$BV$11:$BV$1010, MATCH($I49, 'Stock List'!$CD$11:$CD$1010, 0)), "")</f>
        <v/>
      </c>
      <c r="C49" s="136" t="str">
        <f>IFERROR(INDEX('Stock List'!$J$11:$J$1010, MATCH($I49, 'Stock List'!$CD$11:$CD$1010, 0)), "")</f>
        <v/>
      </c>
      <c r="D49" s="60" t="str">
        <f>IFERROR(INDEX('Stock List'!$L$11:$L$1010, MATCH($I49, 'Stock List'!$CD$11:$CD$1010, 0)), "")</f>
        <v/>
      </c>
      <c r="E49" s="24" t="str">
        <f>IFERROR(INDEX('Stock List'!$CA$11:$CA$1010, MATCH($I49, 'Stock List'!$CD$11:$CD$1010, 0)), "")</f>
        <v/>
      </c>
      <c r="F49" s="26" t="str">
        <f>IFERROR(INDEX('Stock List'!$CB$11:$CB$1010, MATCH($I49, 'Stock List'!$CD$11:$CD$1010, 0)), "")</f>
        <v/>
      </c>
      <c r="G49" s="31"/>
      <c r="I49" s="77">
        <f t="shared" si="0"/>
        <v>40</v>
      </c>
    </row>
    <row r="50" spans="1:9" x14ac:dyDescent="0.25">
      <c r="A50" s="31"/>
      <c r="B50" s="31"/>
      <c r="C50" s="31"/>
      <c r="D50" s="31"/>
      <c r="E50" s="31"/>
      <c r="F50" s="31"/>
      <c r="G50" s="31"/>
    </row>
  </sheetData>
  <sheetProtection algorithmName="SHA-512" hashValue="EunJSel4xsQzb4RdJgieOg4gcrZmnB8daqcpjQGBAmNVkBwGJqYo61pbk0XILT4vo5cWj5SP5zGLTV3xVfvBgw==" saltValue="SU0Sn1wuu0mFTFwkzXcNFw==" spinCount="100000" sheet="1" objects="1" scenarios="1"/>
  <mergeCells count="5">
    <mergeCell ref="B2:C3"/>
    <mergeCell ref="B4:C4"/>
    <mergeCell ref="E2:F2"/>
    <mergeCell ref="E3:F3"/>
    <mergeCell ref="D7:E7"/>
  </mergeCells>
  <dataValidations count="2">
    <dataValidation type="whole" showInputMessage="1" showErrorMessage="1" sqref="E5" xr:uid="{240F5D98-73C1-4041-8117-3C23727E7097}">
      <formula1>1</formula1>
      <formula2>$I$7</formula2>
    </dataValidation>
    <dataValidation type="list" showInputMessage="1" showErrorMessage="1" sqref="E3:F3" xr:uid="{2D15F7E1-2152-4D14-819F-5E50A418076A}">
      <formula1>$K$3:$K$5</formula1>
    </dataValidation>
  </dataValidation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3296DC-DA73-4852-919C-8AD82F71B89A}"/>
</file>

<file path=customXml/itemProps2.xml><?xml version="1.0" encoding="utf-8"?>
<ds:datastoreItem xmlns:ds="http://schemas.openxmlformats.org/officeDocument/2006/customXml" ds:itemID="{B78AF2C7-84E8-429B-B2F6-E6394F59DDA6}">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D01764FC-756B-4912-9A85-9E1E32B47B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Drinks List</vt:lpstr>
      <vt:lpstr>Stock List</vt:lpstr>
      <vt:lpstr>Stock Take Report</vt:lpstr>
      <vt:lpstr>Stock Order List</vt:lpstr>
      <vt:lpstr>'Drinks List'!Print_Area</vt:lpstr>
      <vt:lpstr>'Intro &amp; Setup'!Print_Area</vt:lpstr>
      <vt:lpstr>'Stock List'!Print_Area</vt:lpstr>
      <vt:lpstr>'Stock Take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2019-06-03T18:21:58Z</dcterms:created>
  <dcterms:modified xsi:type="dcterms:W3CDTF">2022-06-17T10:02:33Z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